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updateLinks="never" codeName="ThisWorkbook" defaultThemeVersion="124226"/>
  <mc:AlternateContent xmlns:mc="http://schemas.openxmlformats.org/markup-compatibility/2006">
    <mc:Choice Requires="x15">
      <x15ac:absPath xmlns:x15ac="http://schemas.microsoft.com/office/spreadsheetml/2010/11/ac" url="C:\Users\a0234155\Downloads\"/>
    </mc:Choice>
  </mc:AlternateContent>
  <xr:revisionPtr revIDLastSave="0" documentId="13_ncr:1_{5B0B6B15-7BBB-4359-8A50-13AA6F3DA59A}" xr6:coauthVersionLast="36" xr6:coauthVersionMax="47" xr10:uidLastSave="{00000000-0000-0000-0000-000000000000}"/>
  <workbookProtection workbookPassword="8CDF" lockStructure="1"/>
  <bookViews>
    <workbookView xWindow="-105" yWindow="-105" windowWidth="23250" windowHeight="12450" xr2:uid="{00000000-000D-0000-FFFF-FFFF00000000}"/>
  </bookViews>
  <sheets>
    <sheet name="Device Calculator" sheetId="7" r:id="rId1"/>
    <sheet name="Schematic Checklist" sheetId="6" r:id="rId2"/>
    <sheet name="Layout Checklist" sheetId="5" r:id="rId3"/>
    <sheet name="partData" sheetId="8" state="hidden" r:id="rId4"/>
    <sheet name="Backup" sheetId="11" state="hidden" r:id="rId5"/>
    <sheet name="TPS543C20 Loop Gain" sheetId="12" state="hidden" r:id="rId6"/>
    <sheet name="Look Up" sheetId="13" state="hidden" r:id="rId7"/>
    <sheet name="Sheet4" sheetId="14" state="hidden" r:id="rId8"/>
    <sheet name="Read Me" sheetId="15" state="hidden" r:id="rId9"/>
    <sheet name="partData (2)" sheetId="9" state="hidden" r:id="rId10"/>
    <sheet name="Extra" sheetId="4" state="hidden" r:id="rId11"/>
  </sheets>
  <externalReferences>
    <externalReference r:id="rId12"/>
    <externalReference r:id="rId13"/>
  </externalReferences>
  <definedNames>
    <definedName name="_xlnm._FilterDatabase" localSheetId="2" hidden="1">'Layout Checklist'!$A$1:$H$50</definedName>
    <definedName name="_xlnm._FilterDatabase" localSheetId="1" hidden="1">'Schematic Checklist'!$A$1:$I$1</definedName>
    <definedName name="ADDR" localSheetId="9">[1]designCalculations!$E$103</definedName>
    <definedName name="C_ramp">'Device Calculator'!$F$50</definedName>
    <definedName name="C_top">'Device Calculator'!$E$123</definedName>
    <definedName name="Cboot" localSheetId="9">[1]designCalculations!$E$99</definedName>
    <definedName name="Cboot">'Device Calculator'!$E$147</definedName>
    <definedName name="Cff" localSheetId="9">[1]designCalculations!$E$91</definedName>
    <definedName name="Cin" localSheetId="9">[1]designCalculations!$E$80</definedName>
    <definedName name="Cin">'Device Calculator'!$E$110</definedName>
    <definedName name="Cout" localSheetId="0">'Device Calculator'!$F$97</definedName>
    <definedName name="Cout" localSheetId="9">[1]designCalculations!$F$66</definedName>
    <definedName name="Cout" localSheetId="5">'TPS543C20 Loop Gain'!$C$15</definedName>
    <definedName name="Cout_ceramic">'Device Calculator'!$E$93</definedName>
    <definedName name="Cout_derating" localSheetId="9">[1]designCalculations!$E$65</definedName>
    <definedName name="Cout_Derating_ceramic">'Device Calculator'!$E$96</definedName>
    <definedName name="Cout_derating_electro">'Device Calculator'!$E$92</definedName>
    <definedName name="Cout_electro">'Device Calculator'!$E$89</definedName>
    <definedName name="Cout_F" localSheetId="9">'partData (2)'!Cout*0.000001</definedName>
    <definedName name="Cout_F">'Device Calculator'!Cout*0.000001</definedName>
    <definedName name="Cout_nominal" localSheetId="9">[1]designCalculations!$E$62</definedName>
    <definedName name="Css" localSheetId="9">[1]designCalculations!#REF!</definedName>
    <definedName name="Current_Sense_Gain__Ri" localSheetId="5">'TPS543C20 Loop Gain'!#REF!</definedName>
    <definedName name="Cvcc" localSheetId="9">[1]designCalculations!$E$95</definedName>
    <definedName name="Cvcc">'Device Calculator'!$E$145</definedName>
    <definedName name="DCR" localSheetId="9">[1]designCalculations!$E$41</definedName>
    <definedName name="dcr">'Device Calculator'!$E$68</definedName>
    <definedName name="DCR_Ohm" localSheetId="9">'partData (2)'!DCR*0.001</definedName>
    <definedName name="DCR_Ohm">[0]!dcr*0.001</definedName>
    <definedName name="duty_cycle">'TPS543C20 Loop Gain'!$C$25</definedName>
    <definedName name="dVo_dc" localSheetId="9">[1]designCalculations!$C$52</definedName>
    <definedName name="dVo_dc">'Device Calculator'!$C$79</definedName>
    <definedName name="dVo_trans" localSheetId="9">[1]designCalculations!$C$51</definedName>
    <definedName name="dVo_trans">'Device Calculator'!$C$78</definedName>
    <definedName name="EN_fall">'Device Calculator'!#REF!</definedName>
    <definedName name="EN_pin_connected">'Device Calculator'!$D$133</definedName>
    <definedName name="EN_pin_in">'Device Calculator'!$C$115</definedName>
    <definedName name="EN_rise">'Device Calculator'!$C$10</definedName>
    <definedName name="ESR" localSheetId="0">'Device Calculator'!$F$98</definedName>
    <definedName name="ESR" localSheetId="9">[1]designCalculations!$F$67</definedName>
    <definedName name="ESR_ceramic">'Device Calculator'!$E$94</definedName>
    <definedName name="ESR_electro">'Device Calculator'!$E$90</definedName>
    <definedName name="ESR_nominal" localSheetId="9">[1]designCalculations!$E$63</definedName>
    <definedName name="ESR_Ohm" localSheetId="9">'partData (2)'!ESR*0.001</definedName>
    <definedName name="ESR_Ohm">'Device Calculator'!ESR*0.001</definedName>
    <definedName name="f_LC" localSheetId="9">[1]designCalculations!$F$72</definedName>
    <definedName name="f_LC">'Device Calculator'!$F$102</definedName>
    <definedName name="fsw" localSheetId="9">[1]designCalculations!$F$33</definedName>
    <definedName name="fsw">'Device Calculator'!$F$31</definedName>
    <definedName name="fsw_Hz" localSheetId="9">'partData (2)'!fsw*1000</definedName>
    <definedName name="fsw_Hz">[0]!fsw*1000</definedName>
    <definedName name="fsw_select" localSheetId="9">[1]designCalculations!$C$30</definedName>
    <definedName name="fsw_select">'Device Calculator'!$C$28</definedName>
    <definedName name="Gm" localSheetId="5">'TPS543C20 Loop Gain'!#REF!</definedName>
    <definedName name="I_lim_target" localSheetId="9">[1]designCalculations!#REF!</definedName>
    <definedName name="I_lim_typ" localSheetId="9">[1]designCalculations!#REF!</definedName>
    <definedName name="Io_max_IC" localSheetId="9">[1]designCalculations!$C$9</definedName>
    <definedName name="Io_max_IC">'Device Calculator'!$C$8</definedName>
    <definedName name="Io_step" localSheetId="9">[1]designCalculations!$C$50</definedName>
    <definedName name="Io_step">'Device Calculator'!$C$77</definedName>
    <definedName name="Iout" localSheetId="9">[1]designCalculations!$C$26</definedName>
    <definedName name="Iout">'Device Calculator'!$C$24</definedName>
    <definedName name="Iripple_max" localSheetId="9">[1]designCalculations!$F$43</definedName>
    <definedName name="Iripple_max">'Device Calculator'!$F$70</definedName>
    <definedName name="Iripple_min" localSheetId="9">[1]designCalculations!$F$46</definedName>
    <definedName name="Iripple_min">'Device Calculator'!$F$73</definedName>
    <definedName name="Iripple_nom" localSheetId="9">[1]designCalculations!#REF!</definedName>
    <definedName name="Iss" localSheetId="9">[1]designCalculations!#REF!</definedName>
    <definedName name="Ivalley">'Device Calculator'!$F$74</definedName>
    <definedName name="K" localSheetId="9">#REF!</definedName>
    <definedName name="Kind" localSheetId="9">[1]designCalculations!$C$36</definedName>
    <definedName name="Kind">'Device Calculator'!$C$63</definedName>
    <definedName name="L" localSheetId="5">'TPS543C20 Loop Gain'!$C$12</definedName>
    <definedName name="load_res">'Device Calculator'!$C$23/'Device Calculator'!$C$24</definedName>
    <definedName name="Lout" localSheetId="9">[1]designCalculations!$E$40</definedName>
    <definedName name="Lout">'Device Calculator'!$E$67</definedName>
    <definedName name="Lout_H" localSheetId="9">'partData (2)'!Lout*0.000001</definedName>
    <definedName name="Lout_H">[0]!Lout*0.000001</definedName>
    <definedName name="N_Cout" localSheetId="9">[1]designCalculations!$E$64</definedName>
    <definedName name="N_Cout_ceramic">'Device Calculator'!$E$95</definedName>
    <definedName name="N_Cout_electro">'Device Calculator'!$E$91</definedName>
    <definedName name="N_factor">'Device Calculator'!$F$114</definedName>
    <definedName name="OC_clamp">'Device Calculator'!$C$13</definedName>
    <definedName name="Q_input" localSheetId="9">[1]designCalculations!$D$78</definedName>
    <definedName name="Q_input">'Device Calculator'!$D$108</definedName>
    <definedName name="R_ramp">'Device Calculator'!$E$49</definedName>
    <definedName name="Rdson_HS" localSheetId="9">[1]designCalculations!$C$19</definedName>
    <definedName name="Rdson_HS">'Device Calculator'!$C$16</definedName>
    <definedName name="Rdson_HS_Ohm" localSheetId="9">'partData (2)'!Rdson_HS*0.001</definedName>
    <definedName name="Rdson_HS_Ohm">Rdson_HS*0.001</definedName>
    <definedName name="Rdson_LS" localSheetId="9">[1]designCalculations!$C$20</definedName>
    <definedName name="Rdson_LS">'Device Calculator'!$C$17</definedName>
    <definedName name="Rdson_LS_Ohm" localSheetId="9">'partData (2)'!Rdson_LS*0.001</definedName>
    <definedName name="Rdson_LS_Ohm">Rdson_LS*0.001</definedName>
    <definedName name="Ren_b" localSheetId="9">[1]designCalculations!#REF!</definedName>
    <definedName name="Ren_b">'Device Calculator'!$E$136</definedName>
    <definedName name="Ren_b_eff" localSheetId="9">[1]designCalculations!#REF!</definedName>
    <definedName name="Ren_b_eff">'Device Calculator'!$F$137</definedName>
    <definedName name="Ren_t" localSheetId="9">[1]designCalculations!#REF!</definedName>
    <definedName name="Ren_t">'Device Calculator'!$E$139</definedName>
    <definedName name="Rfb_b" localSheetId="9">[1]designCalculations!$E$85</definedName>
    <definedName name="Rfb_b">'Device Calculator'!$E$115</definedName>
    <definedName name="Rfb_t" localSheetId="9">[1]designCalculations!$E$87</definedName>
    <definedName name="Rfb_t">'Device Calculator'!$E$117</definedName>
    <definedName name="Rfb_t_final">'Device Calculator'!#REF!</definedName>
    <definedName name="Ri" localSheetId="5">'TPS543C20 Loop Gain'!#REF!</definedName>
    <definedName name="Ri">#REF!</definedName>
    <definedName name="Rpg" localSheetId="9">[1]designCalculations!$E$101</definedName>
    <definedName name="Rpg">'Device Calculator'!$E$149</definedName>
    <definedName name="Rtrip" localSheetId="9">[1]designCalculations!#REF!</definedName>
    <definedName name="toff_min_max" localSheetId="9">[1]designCalculations!$C$18</definedName>
    <definedName name="toff_min_max">'Device Calculator'!$C$15</definedName>
    <definedName name="toff_min_max_sec" localSheetId="9">'partData (2)'!toff_min_max*0.000000001</definedName>
    <definedName name="toff_min_max_sec">toff_min_max*0.000000001</definedName>
    <definedName name="Tol_L" localSheetId="9">[1]designCalculations!$E$42</definedName>
    <definedName name="Tol_L">'Device Calculator'!$E$69</definedName>
    <definedName name="ton_min_max" localSheetId="9">[1]designCalculations!$C$17</definedName>
    <definedName name="ton_min_max">'Device Calculator'!$C$14</definedName>
    <definedName name="Tss_target" localSheetId="9">[1]designCalculations!#REF!</definedName>
    <definedName name="tsw">1/fsw_Hz</definedName>
    <definedName name="Vi_ripple_target" localSheetId="9">[1]designCalculations!$C$77</definedName>
    <definedName name="Vi_ripple_target">'Device Calculator'!$C$107</definedName>
    <definedName name="Vin" localSheetId="5">'TPS543C20 Loop Gain'!$C$6</definedName>
    <definedName name="Vin_max" localSheetId="9">[1]designCalculations!$C$24</definedName>
    <definedName name="Vin_max">'Device Calculator'!$C$22</definedName>
    <definedName name="Vin_min" localSheetId="9">[1]designCalculations!$C$22</definedName>
    <definedName name="Vin_min">'Device Calculator'!$C$20</definedName>
    <definedName name="Vin_nom">'Device Calculator'!$C$21</definedName>
    <definedName name="Vout" localSheetId="9">[1]designCalculations!$C$25</definedName>
    <definedName name="Vout">'Device Calculator'!$C$23</definedName>
    <definedName name="Vout_LG" localSheetId="5">'TPS543C20 Loop Gain'!$C$7</definedName>
    <definedName name="Vref" localSheetId="9">[1]designCalculations!$C$8</definedName>
    <definedName name="Vref">'Device Calculator'!$C$7</definedName>
    <definedName name="Vsel">'Device Calculator'!$F$55</definedName>
    <definedName name="Vstart_target" localSheetId="9">[1]designCalculations!#REF!</definedName>
    <definedName name="Vstart_target">'Device Calculator'!$C$134</definedName>
  </definedNames>
  <calcPr calcId="191029"/>
</workbook>
</file>

<file path=xl/calcChain.xml><?xml version="1.0" encoding="utf-8"?>
<calcChain xmlns="http://schemas.openxmlformats.org/spreadsheetml/2006/main">
  <c r="C78" i="7" l="1"/>
  <c r="E110" i="7" l="1"/>
  <c r="C79" i="7"/>
  <c r="C77" i="7"/>
  <c r="D29" i="7"/>
  <c r="F31" i="7" s="1"/>
  <c r="C18" i="7" l="1"/>
  <c r="V5" i="8"/>
  <c r="V4" i="8"/>
  <c r="V3" i="8"/>
  <c r="F8" i="6" l="1"/>
  <c r="F137" i="7" l="1"/>
  <c r="D133" i="7"/>
  <c r="F140" i="7" s="1"/>
  <c r="F55" i="7" l="1"/>
  <c r="D53" i="7"/>
  <c r="C29" i="12"/>
  <c r="C22" i="12"/>
  <c r="C20" i="12"/>
  <c r="C18" i="12"/>
  <c r="C17" i="12"/>
  <c r="C16" i="12"/>
  <c r="C15" i="12"/>
  <c r="C13" i="12"/>
  <c r="C12" i="12"/>
  <c r="C9" i="12"/>
  <c r="C8" i="12"/>
  <c r="C7" i="12"/>
  <c r="C6" i="12"/>
  <c r="A11" i="14"/>
  <c r="A10" i="14"/>
  <c r="A9" i="14"/>
  <c r="A8" i="14"/>
  <c r="A7" i="14"/>
  <c r="A6" i="14"/>
  <c r="A5" i="14"/>
  <c r="A4" i="14"/>
  <c r="A3" i="14"/>
  <c r="A2" i="14"/>
  <c r="E3807" i="13"/>
  <c r="E3806" i="13"/>
  <c r="E3805" i="13"/>
  <c r="E3804" i="13"/>
  <c r="E3803" i="13"/>
  <c r="E3802" i="13"/>
  <c r="E3801" i="13"/>
  <c r="E3800" i="13"/>
  <c r="E3799" i="13"/>
  <c r="E3798" i="13"/>
  <c r="E3797" i="13"/>
  <c r="E3796" i="13"/>
  <c r="B145" i="12"/>
  <c r="E3795" i="13" s="1"/>
  <c r="C127" i="12"/>
  <c r="S122" i="12"/>
  <c r="C118" i="12"/>
  <c r="C116" i="12"/>
  <c r="C113" i="12"/>
  <c r="C112" i="12"/>
  <c r="C111" i="12"/>
  <c r="C110" i="12"/>
  <c r="C109" i="12"/>
  <c r="C107" i="12"/>
  <c r="C106" i="12"/>
  <c r="C103" i="12"/>
  <c r="C102" i="12"/>
  <c r="E55" i="12"/>
  <c r="E54" i="12"/>
  <c r="B56" i="11"/>
  <c r="D56" i="11" s="1"/>
  <c r="O55" i="11"/>
  <c r="B55" i="11"/>
  <c r="E55" i="11" s="1"/>
  <c r="O54" i="11"/>
  <c r="E54" i="11"/>
  <c r="D54" i="11"/>
  <c r="F54" i="11" s="1"/>
  <c r="G54" i="11" s="1"/>
  <c r="K54" i="11" s="1"/>
  <c r="O53" i="11"/>
  <c r="E53" i="11"/>
  <c r="D53" i="11"/>
  <c r="F53" i="11" s="1"/>
  <c r="G53" i="11" s="1"/>
  <c r="K53" i="11" s="1"/>
  <c r="O52" i="11"/>
  <c r="E52" i="11"/>
  <c r="D52" i="11"/>
  <c r="F52" i="11" s="1"/>
  <c r="G52" i="11" s="1"/>
  <c r="K52" i="11" s="1"/>
  <c r="O51" i="11"/>
  <c r="E51" i="11"/>
  <c r="D51" i="11"/>
  <c r="F51" i="11" s="1"/>
  <c r="G51" i="11" s="1"/>
  <c r="K51" i="11" s="1"/>
  <c r="O50" i="11"/>
  <c r="E50" i="11"/>
  <c r="D50" i="11"/>
  <c r="O49" i="11"/>
  <c r="E49" i="11"/>
  <c r="D49" i="11"/>
  <c r="F49" i="11" s="1"/>
  <c r="G49" i="11" s="1"/>
  <c r="K49" i="11" s="1"/>
  <c r="O48" i="11"/>
  <c r="E48" i="11"/>
  <c r="D48" i="11"/>
  <c r="O47" i="11"/>
  <c r="E47" i="11"/>
  <c r="D47" i="11"/>
  <c r="O46" i="11"/>
  <c r="E46" i="11"/>
  <c r="D46" i="11"/>
  <c r="O45" i="11"/>
  <c r="E45" i="11"/>
  <c r="D45" i="11"/>
  <c r="O44" i="11"/>
  <c r="E44" i="11"/>
  <c r="D44" i="11"/>
  <c r="O43" i="11"/>
  <c r="E43" i="11"/>
  <c r="D43" i="11"/>
  <c r="C35" i="11"/>
  <c r="C45" i="11" s="1"/>
  <c r="C34" i="11"/>
  <c r="C30" i="11"/>
  <c r="C29" i="11"/>
  <c r="C31" i="11" s="1"/>
  <c r="C25" i="11"/>
  <c r="C20" i="11"/>
  <c r="C19" i="11"/>
  <c r="C14" i="11"/>
  <c r="F128" i="7"/>
  <c r="F127" i="7"/>
  <c r="F126" i="7"/>
  <c r="F125" i="7"/>
  <c r="F122" i="7"/>
  <c r="F121" i="7"/>
  <c r="I140" i="12" l="1"/>
  <c r="F48" i="11"/>
  <c r="G48" i="11" s="1"/>
  <c r="K48" i="11" s="1"/>
  <c r="F45" i="11"/>
  <c r="G45" i="11" s="1"/>
  <c r="K45" i="11" s="1"/>
  <c r="F44" i="11"/>
  <c r="G44" i="11" s="1"/>
  <c r="K44" i="11" s="1"/>
  <c r="F46" i="11"/>
  <c r="G46" i="11" s="1"/>
  <c r="K46" i="11" s="1"/>
  <c r="F50" i="11"/>
  <c r="G50" i="11" s="1"/>
  <c r="K50" i="11" s="1"/>
  <c r="F43" i="11"/>
  <c r="G43" i="11" s="1"/>
  <c r="K43" i="11" s="1"/>
  <c r="C52" i="11"/>
  <c r="E56" i="11"/>
  <c r="F56" i="11" s="1"/>
  <c r="G56" i="11" s="1"/>
  <c r="K56" i="11" s="1"/>
  <c r="B146" i="12"/>
  <c r="E3794" i="13" s="1"/>
  <c r="C51" i="11"/>
  <c r="H51" i="11" s="1"/>
  <c r="C46" i="11"/>
  <c r="F47" i="11"/>
  <c r="G47" i="11" s="1"/>
  <c r="K47" i="11" s="1"/>
  <c r="D55" i="11"/>
  <c r="F55" i="11" s="1"/>
  <c r="G55" i="11" s="1"/>
  <c r="K55" i="11" s="1"/>
  <c r="P55" i="11" s="1"/>
  <c r="C19" i="12"/>
  <c r="V144" i="12"/>
  <c r="F118" i="7"/>
  <c r="C11" i="12"/>
  <c r="F11" i="12" s="1"/>
  <c r="D116" i="7"/>
  <c r="F120" i="7"/>
  <c r="Y140" i="12"/>
  <c r="U144" i="12"/>
  <c r="E134" i="12"/>
  <c r="F134" i="12" s="1"/>
  <c r="U133" i="12"/>
  <c r="E145" i="12"/>
  <c r="F145" i="12" s="1"/>
  <c r="E135" i="12"/>
  <c r="F135" i="12" s="1"/>
  <c r="E136" i="12"/>
  <c r="F136" i="12" s="1"/>
  <c r="E137" i="12"/>
  <c r="F137" i="12" s="1"/>
  <c r="E138" i="12"/>
  <c r="F138" i="12" s="1"/>
  <c r="E139" i="12"/>
  <c r="F139" i="12" s="1"/>
  <c r="E140" i="12"/>
  <c r="F140" i="12" s="1"/>
  <c r="C26" i="12"/>
  <c r="E141" i="12"/>
  <c r="F141" i="12" s="1"/>
  <c r="C31" i="12"/>
  <c r="E143" i="12"/>
  <c r="F143" i="12" s="1"/>
  <c r="E142" i="12"/>
  <c r="F142" i="12" s="1"/>
  <c r="E133" i="12"/>
  <c r="F133" i="12" s="1"/>
  <c r="E144" i="12"/>
  <c r="F144" i="12" s="1"/>
  <c r="V139" i="12"/>
  <c r="V140" i="12"/>
  <c r="V133" i="12"/>
  <c r="V134" i="12"/>
  <c r="V141" i="12"/>
  <c r="V135" i="12"/>
  <c r="V142" i="12"/>
  <c r="V143" i="12"/>
  <c r="V136" i="12"/>
  <c r="V137" i="12"/>
  <c r="V138" i="12"/>
  <c r="U137" i="12"/>
  <c r="U143" i="12"/>
  <c r="U140" i="12"/>
  <c r="U135" i="12"/>
  <c r="U136" i="12"/>
  <c r="U141" i="12"/>
  <c r="C37" i="12"/>
  <c r="U145" i="12"/>
  <c r="U138" i="12"/>
  <c r="U142" i="12"/>
  <c r="U134" i="12"/>
  <c r="U139" i="12"/>
  <c r="Y143" i="12"/>
  <c r="Y137" i="12"/>
  <c r="Y144" i="12"/>
  <c r="Y134" i="12"/>
  <c r="Y133" i="12"/>
  <c r="C36" i="12"/>
  <c r="Y138" i="12"/>
  <c r="Y135" i="12"/>
  <c r="Y141" i="12"/>
  <c r="Y136" i="12"/>
  <c r="Y139" i="12"/>
  <c r="Y142" i="12"/>
  <c r="P53" i="11"/>
  <c r="P47" i="11"/>
  <c r="P52" i="11"/>
  <c r="H45" i="11"/>
  <c r="L45" i="11" s="1"/>
  <c r="P50" i="11"/>
  <c r="H52" i="11"/>
  <c r="L52" i="11" s="1"/>
  <c r="P44" i="11"/>
  <c r="H46" i="11"/>
  <c r="P54" i="11"/>
  <c r="P43" i="11"/>
  <c r="C47" i="11"/>
  <c r="H47" i="11" s="1"/>
  <c r="P48" i="11"/>
  <c r="B57" i="11"/>
  <c r="I133" i="12"/>
  <c r="I141" i="12"/>
  <c r="I142" i="12"/>
  <c r="C36" i="11"/>
  <c r="C48" i="11"/>
  <c r="H48" i="11" s="1"/>
  <c r="P49" i="11"/>
  <c r="C53" i="11"/>
  <c r="H53" i="11" s="1"/>
  <c r="I134" i="12"/>
  <c r="C43" i="11"/>
  <c r="H43" i="11" s="1"/>
  <c r="I135" i="12"/>
  <c r="I143" i="12"/>
  <c r="C49" i="11"/>
  <c r="H49" i="11" s="1"/>
  <c r="I136" i="12"/>
  <c r="I144" i="12"/>
  <c r="V145" i="12"/>
  <c r="C44" i="11"/>
  <c r="H44" i="11" s="1"/>
  <c r="P45" i="11"/>
  <c r="C54" i="11"/>
  <c r="H54" i="11" s="1"/>
  <c r="I137" i="12"/>
  <c r="E146" i="12"/>
  <c r="F146" i="12" s="1"/>
  <c r="U146" i="12"/>
  <c r="B147" i="12"/>
  <c r="C50" i="11"/>
  <c r="H50" i="11" s="1"/>
  <c r="P51" i="11"/>
  <c r="C55" i="11"/>
  <c r="O56" i="11"/>
  <c r="I145" i="12"/>
  <c r="Y145" i="12"/>
  <c r="V146" i="12"/>
  <c r="P46" i="11"/>
  <c r="I138" i="12"/>
  <c r="C108" i="12"/>
  <c r="I139" i="12"/>
  <c r="I146" i="12"/>
  <c r="Y146" i="12"/>
  <c r="C56" i="11"/>
  <c r="P56" i="11" l="1"/>
  <c r="H55" i="11"/>
  <c r="S55" i="11" s="1"/>
  <c r="H56" i="11"/>
  <c r="W144" i="12"/>
  <c r="W133" i="12"/>
  <c r="W136" i="12"/>
  <c r="W141" i="12"/>
  <c r="W142" i="12"/>
  <c r="W135" i="12"/>
  <c r="W138" i="12"/>
  <c r="W140" i="12"/>
  <c r="W143" i="12"/>
  <c r="W137" i="12"/>
  <c r="W139" i="12"/>
  <c r="W134" i="12"/>
  <c r="W145" i="12"/>
  <c r="I49" i="11"/>
  <c r="J49" i="11"/>
  <c r="S49" i="11"/>
  <c r="L49" i="11"/>
  <c r="J53" i="11"/>
  <c r="I53" i="11"/>
  <c r="S53" i="11"/>
  <c r="L53" i="11"/>
  <c r="S56" i="11"/>
  <c r="J56" i="11"/>
  <c r="I56" i="11"/>
  <c r="L56" i="11"/>
  <c r="I50" i="11"/>
  <c r="S50" i="11"/>
  <c r="J50" i="11"/>
  <c r="L50" i="11"/>
  <c r="N52" i="11"/>
  <c r="M52" i="11"/>
  <c r="J47" i="11"/>
  <c r="I47" i="11"/>
  <c r="S47" i="11"/>
  <c r="L47" i="11"/>
  <c r="R56" i="11"/>
  <c r="Q56" i="11"/>
  <c r="J44" i="11"/>
  <c r="I44" i="11"/>
  <c r="S44" i="11"/>
  <c r="L44" i="11"/>
  <c r="R46" i="11"/>
  <c r="Q46" i="11"/>
  <c r="J54" i="11"/>
  <c r="I54" i="11"/>
  <c r="S54" i="11"/>
  <c r="L54" i="11"/>
  <c r="J48" i="11"/>
  <c r="I48" i="11"/>
  <c r="S48" i="11"/>
  <c r="L48" i="11"/>
  <c r="J43" i="11"/>
  <c r="I43" i="11"/>
  <c r="S43" i="11"/>
  <c r="L43" i="11"/>
  <c r="S51" i="11"/>
  <c r="J51" i="11"/>
  <c r="I51" i="11"/>
  <c r="Q47" i="11"/>
  <c r="R47" i="11"/>
  <c r="O57" i="11"/>
  <c r="B58" i="11"/>
  <c r="E57" i="11"/>
  <c r="D57" i="11"/>
  <c r="C57" i="11"/>
  <c r="R54" i="11"/>
  <c r="Q54" i="11"/>
  <c r="R53" i="11"/>
  <c r="Q53" i="11"/>
  <c r="E3793" i="13"/>
  <c r="V147" i="12"/>
  <c r="B148" i="12"/>
  <c r="U147" i="12"/>
  <c r="E147" i="12"/>
  <c r="F147" i="12" s="1"/>
  <c r="I147" i="12"/>
  <c r="Y147" i="12"/>
  <c r="R48" i="11"/>
  <c r="Q48" i="11"/>
  <c r="W146" i="12"/>
  <c r="N45" i="11"/>
  <c r="M45" i="11"/>
  <c r="R45" i="11"/>
  <c r="Q45" i="11"/>
  <c r="S46" i="11"/>
  <c r="J46" i="11"/>
  <c r="I46" i="11"/>
  <c r="R50" i="11"/>
  <c r="Q50" i="11"/>
  <c r="R55" i="11"/>
  <c r="Q55" i="11"/>
  <c r="Q44" i="11"/>
  <c r="R44" i="11"/>
  <c r="L46" i="11"/>
  <c r="J52" i="11"/>
  <c r="I52" i="11"/>
  <c r="S52" i="11"/>
  <c r="S45" i="11"/>
  <c r="J45" i="11"/>
  <c r="I45" i="11"/>
  <c r="R49" i="11"/>
  <c r="Q49" i="11"/>
  <c r="R51" i="11"/>
  <c r="Q51" i="11"/>
  <c r="R43" i="11"/>
  <c r="Q43" i="11"/>
  <c r="L51" i="11"/>
  <c r="R52" i="11"/>
  <c r="Q52" i="11"/>
  <c r="L55" i="11" l="1"/>
  <c r="N55" i="11" s="1"/>
  <c r="J55" i="11"/>
  <c r="I55" i="11"/>
  <c r="N56" i="11"/>
  <c r="M56" i="11"/>
  <c r="N46" i="11"/>
  <c r="M46" i="11"/>
  <c r="W147" i="12"/>
  <c r="M54" i="11"/>
  <c r="N54" i="11"/>
  <c r="E3792" i="13"/>
  <c r="B149" i="12"/>
  <c r="U148" i="12"/>
  <c r="E148" i="12"/>
  <c r="F148" i="12" s="1"/>
  <c r="V148" i="12"/>
  <c r="Y148" i="12"/>
  <c r="I148" i="12"/>
  <c r="U54" i="11"/>
  <c r="T54" i="11"/>
  <c r="T56" i="11"/>
  <c r="U56" i="11"/>
  <c r="N53" i="11"/>
  <c r="M53" i="11"/>
  <c r="U53" i="11"/>
  <c r="T53" i="11"/>
  <c r="N51" i="11"/>
  <c r="M51" i="11"/>
  <c r="U51" i="11"/>
  <c r="T51" i="11"/>
  <c r="N44" i="11"/>
  <c r="M44" i="11"/>
  <c r="N49" i="11"/>
  <c r="M49" i="11"/>
  <c r="M43" i="11"/>
  <c r="N43" i="11"/>
  <c r="U44" i="11"/>
  <c r="T44" i="11"/>
  <c r="N50" i="11"/>
  <c r="M50" i="11"/>
  <c r="U49" i="11"/>
  <c r="T49" i="11"/>
  <c r="T46" i="11"/>
  <c r="U46" i="11"/>
  <c r="U43" i="11"/>
  <c r="T43" i="11"/>
  <c r="N47" i="11"/>
  <c r="M47" i="11"/>
  <c r="U47" i="11"/>
  <c r="T47" i="11"/>
  <c r="U50" i="11"/>
  <c r="T50" i="11"/>
  <c r="F57" i="11"/>
  <c r="G57" i="11" s="1"/>
  <c r="K57" i="11" s="1"/>
  <c r="U45" i="11"/>
  <c r="T45" i="11"/>
  <c r="B59" i="11"/>
  <c r="C58" i="11"/>
  <c r="E58" i="11"/>
  <c r="D58" i="11"/>
  <c r="O58" i="11"/>
  <c r="N48" i="11"/>
  <c r="M48" i="11"/>
  <c r="U52" i="11"/>
  <c r="T52" i="11"/>
  <c r="U48" i="11"/>
  <c r="T48" i="11"/>
  <c r="U55" i="11"/>
  <c r="T55" i="11"/>
  <c r="M55" i="11" l="1"/>
  <c r="F58" i="11"/>
  <c r="G58" i="11" s="1"/>
  <c r="K58" i="11" s="1"/>
  <c r="B60" i="11"/>
  <c r="E59" i="11"/>
  <c r="D59" i="11"/>
  <c r="F59" i="11" s="1"/>
  <c r="G59" i="11" s="1"/>
  <c r="K59" i="11" s="1"/>
  <c r="C59" i="11"/>
  <c r="O59" i="11"/>
  <c r="P59" i="11" s="1"/>
  <c r="H57" i="11"/>
  <c r="W148" i="12"/>
  <c r="P57" i="11"/>
  <c r="E3791" i="13"/>
  <c r="Y149" i="12"/>
  <c r="I149" i="12"/>
  <c r="V149" i="12"/>
  <c r="B150" i="12"/>
  <c r="U149" i="12"/>
  <c r="E149" i="12"/>
  <c r="F149" i="12" s="1"/>
  <c r="J57" i="11" l="1"/>
  <c r="I57" i="11"/>
  <c r="S57" i="11"/>
  <c r="R59" i="11"/>
  <c r="Q59" i="11"/>
  <c r="H59" i="11"/>
  <c r="L59" i="11" s="1"/>
  <c r="Q57" i="11"/>
  <c r="R57" i="11"/>
  <c r="D60" i="11"/>
  <c r="C60" i="11"/>
  <c r="E60" i="11"/>
  <c r="O60" i="11"/>
  <c r="B61" i="11"/>
  <c r="H58" i="11"/>
  <c r="L58" i="11" s="1"/>
  <c r="W149" i="12"/>
  <c r="L57" i="11"/>
  <c r="E3790" i="13"/>
  <c r="Y150" i="12"/>
  <c r="I150" i="12"/>
  <c r="V150" i="12"/>
  <c r="B151" i="12"/>
  <c r="U150" i="12"/>
  <c r="E150" i="12"/>
  <c r="F150" i="12" s="1"/>
  <c r="P58" i="11"/>
  <c r="R58" i="11" l="1"/>
  <c r="Q58" i="11"/>
  <c r="M58" i="11"/>
  <c r="N58" i="11"/>
  <c r="F60" i="11"/>
  <c r="G60" i="11" s="1"/>
  <c r="K60" i="11" s="1"/>
  <c r="P60" i="11" s="1"/>
  <c r="T57" i="11"/>
  <c r="U57" i="11"/>
  <c r="W150" i="12"/>
  <c r="N57" i="11"/>
  <c r="M57" i="11"/>
  <c r="E3789" i="13"/>
  <c r="Y151" i="12"/>
  <c r="I151" i="12"/>
  <c r="V151" i="12"/>
  <c r="B152" i="12"/>
  <c r="U151" i="12"/>
  <c r="E151" i="12"/>
  <c r="F151" i="12" s="1"/>
  <c r="I59" i="11"/>
  <c r="S59" i="11"/>
  <c r="J59" i="11"/>
  <c r="J58" i="11"/>
  <c r="I58" i="11"/>
  <c r="S58" i="11"/>
  <c r="N59" i="11"/>
  <c r="M59" i="11"/>
  <c r="O61" i="11"/>
  <c r="B62" i="11"/>
  <c r="E61" i="11"/>
  <c r="D61" i="11"/>
  <c r="C61" i="11"/>
  <c r="H60" i="11" l="1"/>
  <c r="S60" i="11" s="1"/>
  <c r="R60" i="11"/>
  <c r="Q60" i="11"/>
  <c r="U58" i="11"/>
  <c r="T58" i="11"/>
  <c r="F61" i="11"/>
  <c r="G61" i="11" s="1"/>
  <c r="K61" i="11" s="1"/>
  <c r="P61" i="11" s="1"/>
  <c r="W151" i="12"/>
  <c r="L60" i="11"/>
  <c r="E3788" i="13"/>
  <c r="Y152" i="12"/>
  <c r="I152" i="12"/>
  <c r="V152" i="12"/>
  <c r="B153" i="12"/>
  <c r="U152" i="12"/>
  <c r="E152" i="12"/>
  <c r="F152" i="12" s="1"/>
  <c r="C62" i="11"/>
  <c r="B63" i="11"/>
  <c r="E62" i="11"/>
  <c r="D62" i="11"/>
  <c r="F62" i="11" s="1"/>
  <c r="G62" i="11" s="1"/>
  <c r="K62" i="11" s="1"/>
  <c r="O62" i="11"/>
  <c r="U59" i="11"/>
  <c r="T59" i="11"/>
  <c r="J60" i="11"/>
  <c r="I60" i="11" l="1"/>
  <c r="H62" i="11"/>
  <c r="J62" i="11" s="1"/>
  <c r="W152" i="12"/>
  <c r="N60" i="11"/>
  <c r="M60" i="11"/>
  <c r="H61" i="11"/>
  <c r="L61" i="11" s="1"/>
  <c r="R61" i="11"/>
  <c r="Q61" i="11"/>
  <c r="T60" i="11"/>
  <c r="U60" i="11"/>
  <c r="E3787" i="13"/>
  <c r="V153" i="12"/>
  <c r="B154" i="12"/>
  <c r="U153" i="12"/>
  <c r="E153" i="12"/>
  <c r="F153" i="12" s="1"/>
  <c r="Y153" i="12"/>
  <c r="I153" i="12"/>
  <c r="P62" i="11"/>
  <c r="L62" i="11"/>
  <c r="I62" i="11"/>
  <c r="B64" i="11"/>
  <c r="E63" i="11"/>
  <c r="D63" i="11"/>
  <c r="F63" i="11" s="1"/>
  <c r="G63" i="11" s="1"/>
  <c r="K63" i="11" s="1"/>
  <c r="C63" i="11"/>
  <c r="O63" i="11"/>
  <c r="P63" i="11" l="1"/>
  <c r="R63" i="11" s="1"/>
  <c r="R62" i="11"/>
  <c r="Q62" i="11"/>
  <c r="H63" i="11"/>
  <c r="L63" i="11"/>
  <c r="M62" i="11"/>
  <c r="N62" i="11"/>
  <c r="J61" i="11"/>
  <c r="I61" i="11"/>
  <c r="S61" i="11"/>
  <c r="S62" i="11"/>
  <c r="W153" i="12"/>
  <c r="N61" i="11"/>
  <c r="M61" i="11"/>
  <c r="D64" i="11"/>
  <c r="C64" i="11"/>
  <c r="O64" i="11"/>
  <c r="E64" i="11"/>
  <c r="B65" i="11"/>
  <c r="E3786" i="13"/>
  <c r="Y154" i="12"/>
  <c r="I154" i="12"/>
  <c r="V154" i="12"/>
  <c r="B155" i="12"/>
  <c r="U154" i="12"/>
  <c r="E154" i="12"/>
  <c r="F154" i="12" s="1"/>
  <c r="Q63" i="11" l="1"/>
  <c r="W154" i="12"/>
  <c r="U61" i="11"/>
  <c r="T61" i="11"/>
  <c r="N63" i="11"/>
  <c r="M63" i="11"/>
  <c r="O65" i="11"/>
  <c r="B66" i="11"/>
  <c r="D65" i="11"/>
  <c r="E65" i="11"/>
  <c r="C65" i="11"/>
  <c r="S63" i="11"/>
  <c r="J63" i="11"/>
  <c r="I63" i="11"/>
  <c r="E3785" i="13"/>
  <c r="Y155" i="12"/>
  <c r="I155" i="12"/>
  <c r="V155" i="12"/>
  <c r="B156" i="12"/>
  <c r="U155" i="12"/>
  <c r="E155" i="12"/>
  <c r="F155" i="12" s="1"/>
  <c r="F64" i="11"/>
  <c r="G64" i="11" s="1"/>
  <c r="K64" i="11" s="1"/>
  <c r="P64" i="11" s="1"/>
  <c r="T62" i="11"/>
  <c r="U62" i="11"/>
  <c r="F98" i="7"/>
  <c r="F97" i="7"/>
  <c r="F100" i="7" l="1"/>
  <c r="D66" i="11"/>
  <c r="B67" i="11"/>
  <c r="E66" i="11"/>
  <c r="C66" i="11"/>
  <c r="O66" i="11"/>
  <c r="R64" i="11"/>
  <c r="Q64" i="11"/>
  <c r="U63" i="11"/>
  <c r="T63" i="11"/>
  <c r="W155" i="12"/>
  <c r="H64" i="11"/>
  <c r="L64" i="11" s="1"/>
  <c r="E3784" i="13"/>
  <c r="Y156" i="12"/>
  <c r="I156" i="12"/>
  <c r="V156" i="12"/>
  <c r="B157" i="12"/>
  <c r="U156" i="12"/>
  <c r="E156" i="12"/>
  <c r="F156" i="12" s="1"/>
  <c r="F65" i="11"/>
  <c r="G65" i="11" s="1"/>
  <c r="K65" i="11" s="1"/>
  <c r="P65" i="11" s="1"/>
  <c r="F45" i="7"/>
  <c r="C27" i="12" s="1"/>
  <c r="F27" i="12" s="1"/>
  <c r="D43" i="7"/>
  <c r="L22" i="8"/>
  <c r="L21" i="8"/>
  <c r="L20" i="8"/>
  <c r="F50" i="7" s="1"/>
  <c r="L19" i="8"/>
  <c r="L18" i="8"/>
  <c r="L17" i="8"/>
  <c r="L16" i="8"/>
  <c r="L15" i="8"/>
  <c r="L14" i="8"/>
  <c r="L13" i="8"/>
  <c r="F66" i="11" l="1"/>
  <c r="G66" i="11" s="1"/>
  <c r="K66" i="11" s="1"/>
  <c r="P66" i="11" s="1"/>
  <c r="F124" i="7"/>
  <c r="C28" i="12"/>
  <c r="W156" i="12"/>
  <c r="Q65" i="11"/>
  <c r="R65" i="11"/>
  <c r="E3783" i="13"/>
  <c r="J157" i="12"/>
  <c r="Y157" i="12"/>
  <c r="I157" i="12"/>
  <c r="V157" i="12"/>
  <c r="B158" i="12"/>
  <c r="U157" i="12"/>
  <c r="E157" i="12"/>
  <c r="F157" i="12" s="1"/>
  <c r="N64" i="11"/>
  <c r="M64" i="11"/>
  <c r="B68" i="11"/>
  <c r="E67" i="11"/>
  <c r="D67" i="11"/>
  <c r="O67" i="11"/>
  <c r="C67" i="11"/>
  <c r="S64" i="11"/>
  <c r="J64" i="11"/>
  <c r="I64" i="11"/>
  <c r="H65" i="11"/>
  <c r="L65" i="11" s="1"/>
  <c r="F40" i="7"/>
  <c r="F39" i="7"/>
  <c r="P13" i="8"/>
  <c r="P14" i="8"/>
  <c r="P15" i="8"/>
  <c r="P16" i="8"/>
  <c r="P17" i="8"/>
  <c r="P12" i="8"/>
  <c r="F38" i="7"/>
  <c r="N14" i="8"/>
  <c r="N12" i="8"/>
  <c r="J22" i="8"/>
  <c r="J21" i="8"/>
  <c r="J20" i="8"/>
  <c r="J19" i="8"/>
  <c r="J18" i="8"/>
  <c r="J17" i="8"/>
  <c r="J16" i="8"/>
  <c r="J15" i="8"/>
  <c r="J14" i="8"/>
  <c r="J13" i="8"/>
  <c r="R66" i="11" l="1"/>
  <c r="Q66" i="11"/>
  <c r="F67" i="11"/>
  <c r="G67" i="11" s="1"/>
  <c r="K67" i="11" s="1"/>
  <c r="H66" i="11"/>
  <c r="F28" i="12"/>
  <c r="J140" i="12"/>
  <c r="K140" i="12" s="1"/>
  <c r="J146" i="12"/>
  <c r="K146" i="12" s="1"/>
  <c r="J135" i="12"/>
  <c r="K135" i="12" s="1"/>
  <c r="J138" i="12"/>
  <c r="K138" i="12" s="1"/>
  <c r="J145" i="12"/>
  <c r="K145" i="12" s="1"/>
  <c r="J137" i="12"/>
  <c r="K137" i="12" s="1"/>
  <c r="J136" i="12"/>
  <c r="K136" i="12" s="1"/>
  <c r="J144" i="12"/>
  <c r="K144" i="12" s="1"/>
  <c r="J133" i="12"/>
  <c r="K133" i="12" s="1"/>
  <c r="C115" i="12"/>
  <c r="J147" i="12"/>
  <c r="K147" i="12" s="1"/>
  <c r="J142" i="12"/>
  <c r="K142" i="12" s="1"/>
  <c r="J143" i="12"/>
  <c r="K143" i="12" s="1"/>
  <c r="J141" i="12"/>
  <c r="K141" i="12" s="1"/>
  <c r="J134" i="12"/>
  <c r="K134" i="12" s="1"/>
  <c r="C30" i="12"/>
  <c r="J139" i="12"/>
  <c r="K139" i="12" s="1"/>
  <c r="J148" i="12"/>
  <c r="K148" i="12" s="1"/>
  <c r="J149" i="12"/>
  <c r="K149" i="12" s="1"/>
  <c r="J150" i="12"/>
  <c r="K150" i="12" s="1"/>
  <c r="J151" i="12"/>
  <c r="K151" i="12" s="1"/>
  <c r="J152" i="12"/>
  <c r="K152" i="12" s="1"/>
  <c r="J153" i="12"/>
  <c r="K153" i="12" s="1"/>
  <c r="J154" i="12"/>
  <c r="K154" i="12" s="1"/>
  <c r="J155" i="12"/>
  <c r="K155" i="12" s="1"/>
  <c r="J156" i="12"/>
  <c r="K156" i="12" s="1"/>
  <c r="D48" i="7"/>
  <c r="C43" i="12"/>
  <c r="N138" i="12" s="1"/>
  <c r="O138" i="12" s="1"/>
  <c r="P138" i="12" s="1"/>
  <c r="C14" i="12"/>
  <c r="F14" i="12" s="1"/>
  <c r="N65" i="11"/>
  <c r="M65" i="11"/>
  <c r="W157" i="12"/>
  <c r="E3782" i="13"/>
  <c r="V158" i="12"/>
  <c r="B159" i="12"/>
  <c r="U158" i="12"/>
  <c r="E158" i="12"/>
  <c r="F158" i="12" s="1"/>
  <c r="J158" i="12"/>
  <c r="Y158" i="12"/>
  <c r="I158" i="12"/>
  <c r="T64" i="11"/>
  <c r="U64" i="11"/>
  <c r="K157" i="12"/>
  <c r="J65" i="11"/>
  <c r="I65" i="11"/>
  <c r="S65" i="11"/>
  <c r="H67" i="11"/>
  <c r="L67" i="11" s="1"/>
  <c r="P67" i="11"/>
  <c r="D68" i="11"/>
  <c r="C68" i="11"/>
  <c r="E68" i="11"/>
  <c r="O68" i="11"/>
  <c r="B69" i="11"/>
  <c r="D36" i="7"/>
  <c r="L66" i="11" l="1"/>
  <c r="I66" i="11"/>
  <c r="J66" i="11"/>
  <c r="S66" i="11"/>
  <c r="F68" i="11"/>
  <c r="G68" i="11" s="1"/>
  <c r="K68" i="11" s="1"/>
  <c r="N148" i="12"/>
  <c r="O148" i="12" s="1"/>
  <c r="P148" i="12" s="1"/>
  <c r="N140" i="12"/>
  <c r="O140" i="12" s="1"/>
  <c r="P140" i="12" s="1"/>
  <c r="N135" i="12"/>
  <c r="O135" i="12" s="1"/>
  <c r="P135" i="12" s="1"/>
  <c r="N142" i="12"/>
  <c r="O142" i="12" s="1"/>
  <c r="P142" i="12" s="1"/>
  <c r="N141" i="12"/>
  <c r="O141" i="12" s="1"/>
  <c r="P141" i="12" s="1"/>
  <c r="N157" i="12"/>
  <c r="O157" i="12" s="1"/>
  <c r="P157" i="12" s="1"/>
  <c r="N144" i="12"/>
  <c r="O144" i="12" s="1"/>
  <c r="P144" i="12" s="1"/>
  <c r="N156" i="12"/>
  <c r="O156" i="12" s="1"/>
  <c r="P156" i="12" s="1"/>
  <c r="N143" i="12"/>
  <c r="O143" i="12" s="1"/>
  <c r="P143" i="12" s="1"/>
  <c r="N146" i="12"/>
  <c r="O146" i="12" s="1"/>
  <c r="P146" i="12" s="1"/>
  <c r="N155" i="12"/>
  <c r="O155" i="12" s="1"/>
  <c r="P155" i="12" s="1"/>
  <c r="N134" i="12"/>
  <c r="O134" i="12" s="1"/>
  <c r="P134" i="12" s="1"/>
  <c r="N154" i="12"/>
  <c r="O154" i="12" s="1"/>
  <c r="P154" i="12" s="1"/>
  <c r="N139" i="12"/>
  <c r="O139" i="12" s="1"/>
  <c r="P139" i="12" s="1"/>
  <c r="N147" i="12"/>
  <c r="O147" i="12" s="1"/>
  <c r="P147" i="12" s="1"/>
  <c r="N153" i="12"/>
  <c r="O153" i="12" s="1"/>
  <c r="P153" i="12" s="1"/>
  <c r="N133" i="12"/>
  <c r="O133" i="12" s="1"/>
  <c r="P133" i="12" s="1"/>
  <c r="N152" i="12"/>
  <c r="O152" i="12" s="1"/>
  <c r="P152" i="12" s="1"/>
  <c r="N136" i="12"/>
  <c r="O136" i="12" s="1"/>
  <c r="P136" i="12" s="1"/>
  <c r="N158" i="12"/>
  <c r="O158" i="12" s="1"/>
  <c r="P158" i="12" s="1"/>
  <c r="N151" i="12"/>
  <c r="O151" i="12" s="1"/>
  <c r="P151" i="12" s="1"/>
  <c r="N145" i="12"/>
  <c r="O145" i="12" s="1"/>
  <c r="P145" i="12" s="1"/>
  <c r="N150" i="12"/>
  <c r="O150" i="12" s="1"/>
  <c r="P150" i="12" s="1"/>
  <c r="N137" i="12"/>
  <c r="O137" i="12" s="1"/>
  <c r="P137" i="12" s="1"/>
  <c r="N149" i="12"/>
  <c r="O149" i="12" s="1"/>
  <c r="P149" i="12" s="1"/>
  <c r="W158" i="12"/>
  <c r="Q138" i="12"/>
  <c r="R138" i="12" s="1"/>
  <c r="Q142" i="12"/>
  <c r="R67" i="11"/>
  <c r="Q67" i="11"/>
  <c r="S67" i="11"/>
  <c r="I67" i="11"/>
  <c r="J67" i="11"/>
  <c r="U65" i="11"/>
  <c r="T65" i="11"/>
  <c r="E3781" i="13"/>
  <c r="N159" i="12"/>
  <c r="O159" i="12" s="1"/>
  <c r="P159" i="12" s="1"/>
  <c r="B160" i="12"/>
  <c r="E159" i="12"/>
  <c r="F159" i="12" s="1"/>
  <c r="J159" i="12"/>
  <c r="Y159" i="12"/>
  <c r="I159" i="12"/>
  <c r="U159" i="12"/>
  <c r="V159" i="12"/>
  <c r="N67" i="11"/>
  <c r="M67" i="11"/>
  <c r="K158" i="12"/>
  <c r="O69" i="11"/>
  <c r="B70" i="11"/>
  <c r="D69" i="11"/>
  <c r="E69" i="11"/>
  <c r="C69" i="11"/>
  <c r="U66" i="11" l="1"/>
  <c r="T66" i="11"/>
  <c r="M66" i="11"/>
  <c r="N66" i="11"/>
  <c r="H68" i="11"/>
  <c r="P68" i="11"/>
  <c r="Q148" i="12"/>
  <c r="R148" i="12" s="1"/>
  <c r="Q155" i="12"/>
  <c r="R155" i="12" s="1"/>
  <c r="Q135" i="12"/>
  <c r="R135" i="12" s="1"/>
  <c r="Q156" i="12"/>
  <c r="R156" i="12" s="1"/>
  <c r="Q152" i="12"/>
  <c r="R152" i="12" s="1"/>
  <c r="Q146" i="12"/>
  <c r="R146" i="12" s="1"/>
  <c r="Q147" i="12"/>
  <c r="R147" i="12" s="1"/>
  <c r="Q136" i="12"/>
  <c r="R136" i="12" s="1"/>
  <c r="Q149" i="12"/>
  <c r="R149" i="12" s="1"/>
  <c r="Q143" i="12"/>
  <c r="R143" i="12" s="1"/>
  <c r="Q134" i="12"/>
  <c r="R134" i="12" s="1"/>
  <c r="R142" i="12"/>
  <c r="Q150" i="12"/>
  <c r="R150" i="12" s="1"/>
  <c r="D82" i="7"/>
  <c r="Q141" i="12"/>
  <c r="R141" i="12" s="1"/>
  <c r="Q157" i="12"/>
  <c r="R157" i="12" s="1"/>
  <c r="Q151" i="12"/>
  <c r="R151" i="12" s="1"/>
  <c r="Q133" i="12"/>
  <c r="R133" i="12" s="1"/>
  <c r="Q144" i="12"/>
  <c r="R144" i="12" s="1"/>
  <c r="Q140" i="12"/>
  <c r="R140" i="12" s="1"/>
  <c r="Q145" i="12"/>
  <c r="R145" i="12" s="1"/>
  <c r="Q139" i="12"/>
  <c r="R139" i="12" s="1"/>
  <c r="Q154" i="12"/>
  <c r="R154" i="12" s="1"/>
  <c r="Q158" i="12"/>
  <c r="R158" i="12" s="1"/>
  <c r="Q153" i="12"/>
  <c r="R153" i="12" s="1"/>
  <c r="Q137" i="12"/>
  <c r="R137" i="12" s="1"/>
  <c r="Q159" i="12"/>
  <c r="R159" i="12" s="1"/>
  <c r="W159" i="12"/>
  <c r="K159" i="12"/>
  <c r="U67" i="11"/>
  <c r="T67" i="11"/>
  <c r="F69" i="11"/>
  <c r="G69" i="11" s="1"/>
  <c r="K69" i="11" s="1"/>
  <c r="P69" i="11" s="1"/>
  <c r="E3780" i="13"/>
  <c r="N160" i="12"/>
  <c r="O160" i="12" s="1"/>
  <c r="P160" i="12" s="1"/>
  <c r="J160" i="12"/>
  <c r="Y160" i="12"/>
  <c r="I160" i="12"/>
  <c r="V160" i="12"/>
  <c r="B161" i="12"/>
  <c r="U160" i="12"/>
  <c r="E160" i="12"/>
  <c r="F160" i="12" s="1"/>
  <c r="D70" i="11"/>
  <c r="F70" i="11" s="1"/>
  <c r="G70" i="11" s="1"/>
  <c r="K70" i="11" s="1"/>
  <c r="B71" i="11"/>
  <c r="E70" i="11"/>
  <c r="C70" i="11"/>
  <c r="O70" i="11"/>
  <c r="D64" i="7"/>
  <c r="C17" i="7"/>
  <c r="C16" i="7"/>
  <c r="C15" i="7"/>
  <c r="C14" i="7"/>
  <c r="D26" i="7" s="1"/>
  <c r="C13" i="7"/>
  <c r="C12" i="7"/>
  <c r="C11" i="7"/>
  <c r="C10" i="7"/>
  <c r="C9" i="7"/>
  <c r="C8" i="7"/>
  <c r="C7" i="7"/>
  <c r="C6" i="7"/>
  <c r="C5" i="7"/>
  <c r="A18" i="9"/>
  <c r="U8" i="9"/>
  <c r="U9" i="9" s="1"/>
  <c r="T8" i="9"/>
  <c r="T9" i="9" s="1"/>
  <c r="S8" i="9"/>
  <c r="S9" i="9" s="1"/>
  <c r="R8" i="9"/>
  <c r="R9" i="9" s="1"/>
  <c r="Q8" i="9"/>
  <c r="Q9" i="9" s="1"/>
  <c r="P8" i="9"/>
  <c r="P9" i="9" s="1"/>
  <c r="O8" i="9"/>
  <c r="O9" i="9" s="1"/>
  <c r="N8" i="9"/>
  <c r="N9" i="9" s="1"/>
  <c r="M8" i="9"/>
  <c r="M9" i="9" s="1"/>
  <c r="I8" i="9"/>
  <c r="I9" i="9" s="1"/>
  <c r="H8" i="9"/>
  <c r="H9" i="9" s="1"/>
  <c r="G8" i="9"/>
  <c r="G9" i="9" s="1"/>
  <c r="F8" i="9"/>
  <c r="F9" i="9" s="1"/>
  <c r="E8" i="9"/>
  <c r="E9" i="9" s="1"/>
  <c r="D8" i="9"/>
  <c r="D9" i="9" s="1"/>
  <c r="C8" i="9"/>
  <c r="C9" i="9" s="1"/>
  <c r="B8" i="9"/>
  <c r="B9" i="9" s="1"/>
  <c r="F112" i="7"/>
  <c r="Q14" i="7"/>
  <c r="D108" i="7"/>
  <c r="D106" i="7"/>
  <c r="C107" i="7" s="1"/>
  <c r="Q22" i="7"/>
  <c r="Q21" i="7"/>
  <c r="Q20" i="7"/>
  <c r="Q19" i="7"/>
  <c r="Q17" i="7"/>
  <c r="Q16" i="7"/>
  <c r="Q15" i="7"/>
  <c r="Q12" i="7"/>
  <c r="R68" i="11" l="1"/>
  <c r="Q68" i="11"/>
  <c r="S68" i="11"/>
  <c r="J68" i="11"/>
  <c r="I68" i="11"/>
  <c r="L68" i="11"/>
  <c r="F142" i="7"/>
  <c r="F141" i="7"/>
  <c r="D138" i="7"/>
  <c r="C24" i="12"/>
  <c r="Q160" i="12"/>
  <c r="R160" i="12" s="1"/>
  <c r="B72" i="11"/>
  <c r="E71" i="11"/>
  <c r="D71" i="11"/>
  <c r="F71" i="11" s="1"/>
  <c r="G71" i="11" s="1"/>
  <c r="K71" i="11" s="1"/>
  <c r="O71" i="11"/>
  <c r="P71" i="11" s="1"/>
  <c r="C71" i="11"/>
  <c r="H69" i="11"/>
  <c r="R69" i="11"/>
  <c r="Q69" i="11"/>
  <c r="W160" i="12"/>
  <c r="E3779" i="13"/>
  <c r="N161" i="12"/>
  <c r="O161" i="12" s="1"/>
  <c r="P161" i="12" s="1"/>
  <c r="J161" i="12"/>
  <c r="Y161" i="12"/>
  <c r="I161" i="12"/>
  <c r="V161" i="12"/>
  <c r="B162" i="12"/>
  <c r="U161" i="12"/>
  <c r="E161" i="12"/>
  <c r="F161" i="12" s="1"/>
  <c r="K160" i="12"/>
  <c r="P70" i="11"/>
  <c r="H70" i="11"/>
  <c r="L70" i="11" s="1"/>
  <c r="Q13" i="7"/>
  <c r="D66" i="7"/>
  <c r="D27" i="7"/>
  <c r="D86" i="7"/>
  <c r="F111" i="7"/>
  <c r="E21" i="9"/>
  <c r="D21" i="9" s="1"/>
  <c r="E18" i="9"/>
  <c r="D18" i="9" s="1"/>
  <c r="A17" i="9"/>
  <c r="A16" i="9"/>
  <c r="F103" i="7"/>
  <c r="D65" i="7"/>
  <c r="D83" i="7"/>
  <c r="F102" i="7"/>
  <c r="F73" i="7"/>
  <c r="F74" i="7" s="1"/>
  <c r="C34" i="12"/>
  <c r="D109" i="7"/>
  <c r="F70" i="7"/>
  <c r="D85" i="7"/>
  <c r="N68" i="11" l="1"/>
  <c r="M68" i="11"/>
  <c r="U68" i="11"/>
  <c r="T68" i="11"/>
  <c r="D58" i="7"/>
  <c r="F14" i="6" s="1"/>
  <c r="F60" i="7"/>
  <c r="C10" i="12" s="1"/>
  <c r="C23" i="12"/>
  <c r="K161" i="12"/>
  <c r="M70" i="11"/>
  <c r="N70" i="11"/>
  <c r="Q161" i="12"/>
  <c r="R161" i="12" s="1"/>
  <c r="J70" i="11"/>
  <c r="I70" i="11"/>
  <c r="S70" i="11"/>
  <c r="J69" i="11"/>
  <c r="I69" i="11"/>
  <c r="S69" i="11"/>
  <c r="W161" i="12"/>
  <c r="E3778" i="13"/>
  <c r="J162" i="12"/>
  <c r="Y162" i="12"/>
  <c r="I162" i="12"/>
  <c r="V162" i="12"/>
  <c r="B163" i="12"/>
  <c r="U162" i="12"/>
  <c r="E162" i="12"/>
  <c r="F162" i="12" s="1"/>
  <c r="N162" i="12"/>
  <c r="O162" i="12" s="1"/>
  <c r="P162" i="12" s="1"/>
  <c r="L69" i="11"/>
  <c r="H71" i="11"/>
  <c r="R71" i="11"/>
  <c r="Q71" i="11"/>
  <c r="R70" i="11"/>
  <c r="Q70" i="11"/>
  <c r="D72" i="11"/>
  <c r="C72" i="11"/>
  <c r="E72" i="11"/>
  <c r="O72" i="11"/>
  <c r="B73" i="11"/>
  <c r="E17" i="9"/>
  <c r="D17" i="9" s="1"/>
  <c r="E20" i="9"/>
  <c r="D20" i="9" s="1"/>
  <c r="E19" i="9"/>
  <c r="D19" i="9" s="1"/>
  <c r="E16" i="9"/>
  <c r="D16" i="9" s="1"/>
  <c r="F71" i="7"/>
  <c r="F101" i="7"/>
  <c r="D80" i="7"/>
  <c r="D87" i="7"/>
  <c r="D88" i="7" s="1"/>
  <c r="F72" i="7"/>
  <c r="W162" i="12" l="1"/>
  <c r="U69" i="11"/>
  <c r="T69" i="11"/>
  <c r="N69" i="11"/>
  <c r="M69" i="11"/>
  <c r="Q162" i="12"/>
  <c r="R162" i="12" s="1"/>
  <c r="U70" i="11"/>
  <c r="T70" i="11"/>
  <c r="S71" i="11"/>
  <c r="J71" i="11"/>
  <c r="I71" i="11"/>
  <c r="O73" i="11"/>
  <c r="B74" i="11"/>
  <c r="E73" i="11"/>
  <c r="D73" i="11"/>
  <c r="C73" i="11"/>
  <c r="F72" i="11"/>
  <c r="G72" i="11" s="1"/>
  <c r="K72" i="11" s="1"/>
  <c r="K162" i="12"/>
  <c r="E3777" i="13"/>
  <c r="I163" i="12"/>
  <c r="V163" i="12"/>
  <c r="B164" i="12"/>
  <c r="U163" i="12"/>
  <c r="E163" i="12"/>
  <c r="F163" i="12" s="1"/>
  <c r="N163" i="12"/>
  <c r="O163" i="12" s="1"/>
  <c r="P163" i="12" s="1"/>
  <c r="Y163" i="12"/>
  <c r="J163" i="12"/>
  <c r="L71" i="11"/>
  <c r="F73" i="11" l="1"/>
  <c r="G73" i="11" s="1"/>
  <c r="K73" i="11" s="1"/>
  <c r="P73" i="11" s="1"/>
  <c r="H72" i="11"/>
  <c r="L72" i="11" s="1"/>
  <c r="Q163" i="12"/>
  <c r="R163" i="12" s="1"/>
  <c r="N71" i="11"/>
  <c r="M71" i="11"/>
  <c r="P72" i="11"/>
  <c r="H73" i="11"/>
  <c r="L73" i="11" s="1"/>
  <c r="W163" i="12"/>
  <c r="E3776" i="13"/>
  <c r="B165" i="12"/>
  <c r="U164" i="12"/>
  <c r="E164" i="12"/>
  <c r="F164" i="12" s="1"/>
  <c r="V164" i="12"/>
  <c r="N164" i="12"/>
  <c r="O164" i="12" s="1"/>
  <c r="P164" i="12" s="1"/>
  <c r="J164" i="12"/>
  <c r="Y164" i="12"/>
  <c r="I164" i="12"/>
  <c r="B75" i="11"/>
  <c r="E74" i="11"/>
  <c r="D74" i="11"/>
  <c r="F74" i="11" s="1"/>
  <c r="G74" i="11" s="1"/>
  <c r="K74" i="11" s="1"/>
  <c r="C74" i="11"/>
  <c r="O74" i="11"/>
  <c r="K163" i="12"/>
  <c r="J72" i="11"/>
  <c r="I72" i="11"/>
  <c r="U71" i="11"/>
  <c r="T71" i="11"/>
  <c r="M72" i="11" l="1"/>
  <c r="N72" i="11"/>
  <c r="R73" i="11"/>
  <c r="Q73" i="11"/>
  <c r="S72" i="11"/>
  <c r="T72" i="11" s="1"/>
  <c r="K164" i="12"/>
  <c r="W164" i="12"/>
  <c r="Q164" i="12"/>
  <c r="R164" i="12" s="1"/>
  <c r="N73" i="11"/>
  <c r="M73" i="11"/>
  <c r="B76" i="11"/>
  <c r="E75" i="11"/>
  <c r="D75" i="11"/>
  <c r="O75" i="11"/>
  <c r="C75" i="11"/>
  <c r="J73" i="11"/>
  <c r="I73" i="11"/>
  <c r="S73" i="11"/>
  <c r="R72" i="11"/>
  <c r="Q72" i="11"/>
  <c r="U72" i="11"/>
  <c r="P74" i="11"/>
  <c r="H74" i="11"/>
  <c r="L74" i="11" s="1"/>
  <c r="E3775" i="13"/>
  <c r="N165" i="12"/>
  <c r="O165" i="12" s="1"/>
  <c r="P165" i="12" s="1"/>
  <c r="J165" i="12"/>
  <c r="Y165" i="12"/>
  <c r="I165" i="12"/>
  <c r="V165" i="12"/>
  <c r="B166" i="12"/>
  <c r="U165" i="12"/>
  <c r="E165" i="12"/>
  <c r="F165" i="12" s="1"/>
  <c r="F75" i="11" l="1"/>
  <c r="G75" i="11" s="1"/>
  <c r="K75" i="11" s="1"/>
  <c r="P75" i="11" s="1"/>
  <c r="W165" i="12"/>
  <c r="M74" i="11"/>
  <c r="N74" i="11"/>
  <c r="R74" i="11"/>
  <c r="Q74" i="11"/>
  <c r="U73" i="11"/>
  <c r="T73" i="11"/>
  <c r="H75" i="11"/>
  <c r="L75" i="11" s="1"/>
  <c r="E3774" i="13"/>
  <c r="N166" i="12"/>
  <c r="O166" i="12" s="1"/>
  <c r="P166" i="12" s="1"/>
  <c r="J166" i="12"/>
  <c r="Y166" i="12"/>
  <c r="I166" i="12"/>
  <c r="V166" i="12"/>
  <c r="B167" i="12"/>
  <c r="U166" i="12"/>
  <c r="E166" i="12"/>
  <c r="F166" i="12" s="1"/>
  <c r="D76" i="11"/>
  <c r="C76" i="11"/>
  <c r="E76" i="11"/>
  <c r="O76" i="11"/>
  <c r="B77" i="11"/>
  <c r="K165" i="12"/>
  <c r="J74" i="11"/>
  <c r="I74" i="11"/>
  <c r="S74" i="11"/>
  <c r="Q165" i="12"/>
  <c r="R165" i="12" s="1"/>
  <c r="Q75" i="11" l="1"/>
  <c r="R75" i="11"/>
  <c r="F76" i="11"/>
  <c r="G76" i="11" s="1"/>
  <c r="K76" i="11" s="1"/>
  <c r="P76" i="11" s="1"/>
  <c r="K166" i="12"/>
  <c r="N75" i="11"/>
  <c r="M75" i="11"/>
  <c r="Q166" i="12"/>
  <c r="R166" i="12" s="1"/>
  <c r="S75" i="11"/>
  <c r="I75" i="11"/>
  <c r="J75" i="11"/>
  <c r="T74" i="11"/>
  <c r="U74" i="11"/>
  <c r="W166" i="12"/>
  <c r="E3773" i="13"/>
  <c r="J167" i="12"/>
  <c r="Y167" i="12"/>
  <c r="I167" i="12"/>
  <c r="V167" i="12"/>
  <c r="B168" i="12"/>
  <c r="U167" i="12"/>
  <c r="E167" i="12"/>
  <c r="F167" i="12" s="1"/>
  <c r="N167" i="12"/>
  <c r="O167" i="12" s="1"/>
  <c r="P167" i="12" s="1"/>
  <c r="O77" i="11"/>
  <c r="B78" i="11"/>
  <c r="D77" i="11"/>
  <c r="E77" i="11"/>
  <c r="C77" i="11"/>
  <c r="H76" i="11" l="1"/>
  <c r="Q76" i="11"/>
  <c r="R76" i="11"/>
  <c r="L76" i="11"/>
  <c r="N76" i="11" s="1"/>
  <c r="F77" i="11"/>
  <c r="G77" i="11" s="1"/>
  <c r="K77" i="11" s="1"/>
  <c r="P77" i="11" s="1"/>
  <c r="W167" i="12"/>
  <c r="Q167" i="12"/>
  <c r="R167" i="12" s="1"/>
  <c r="U75" i="11"/>
  <c r="T75" i="11"/>
  <c r="E3772" i="13"/>
  <c r="Y168" i="12"/>
  <c r="I168" i="12"/>
  <c r="V168" i="12"/>
  <c r="B169" i="12"/>
  <c r="U168" i="12"/>
  <c r="E168" i="12"/>
  <c r="F168" i="12" s="1"/>
  <c r="N168" i="12"/>
  <c r="O168" i="12" s="1"/>
  <c r="P168" i="12" s="1"/>
  <c r="J168" i="12"/>
  <c r="H77" i="11"/>
  <c r="L77" i="11" s="1"/>
  <c r="K167" i="12"/>
  <c r="B79" i="11"/>
  <c r="D78" i="11"/>
  <c r="E78" i="11"/>
  <c r="C78" i="11"/>
  <c r="O78" i="11"/>
  <c r="S76" i="11"/>
  <c r="J76" i="11"/>
  <c r="I76" i="11"/>
  <c r="M76" i="11" l="1"/>
  <c r="W168" i="12"/>
  <c r="N77" i="11"/>
  <c r="M77" i="11"/>
  <c r="B80" i="11"/>
  <c r="E79" i="11"/>
  <c r="D79" i="11"/>
  <c r="F79" i="11" s="1"/>
  <c r="G79" i="11" s="1"/>
  <c r="K79" i="11" s="1"/>
  <c r="C79" i="11"/>
  <c r="O79" i="11"/>
  <c r="J77" i="11"/>
  <c r="I77" i="11"/>
  <c r="S77" i="11"/>
  <c r="T76" i="11"/>
  <c r="U76" i="11"/>
  <c r="Q77" i="11"/>
  <c r="R77" i="11"/>
  <c r="Q168" i="12"/>
  <c r="R168" i="12" s="1"/>
  <c r="E3771" i="13"/>
  <c r="V169" i="12"/>
  <c r="B170" i="12"/>
  <c r="U169" i="12"/>
  <c r="E169" i="12"/>
  <c r="F169" i="12" s="1"/>
  <c r="N169" i="12"/>
  <c r="O169" i="12" s="1"/>
  <c r="P169" i="12" s="1"/>
  <c r="J169" i="12"/>
  <c r="Y169" i="12"/>
  <c r="I169" i="12"/>
  <c r="F78" i="11"/>
  <c r="G78" i="11" s="1"/>
  <c r="K78" i="11" s="1"/>
  <c r="K168" i="12"/>
  <c r="Q169" i="12" l="1"/>
  <c r="R169" i="12" s="1"/>
  <c r="W169" i="12"/>
  <c r="U77" i="11"/>
  <c r="T77" i="11"/>
  <c r="E3770" i="13"/>
  <c r="N170" i="12"/>
  <c r="O170" i="12" s="1"/>
  <c r="P170" i="12" s="1"/>
  <c r="J170" i="12"/>
  <c r="Y170" i="12"/>
  <c r="I170" i="12"/>
  <c r="V170" i="12"/>
  <c r="B171" i="12"/>
  <c r="U170" i="12"/>
  <c r="E170" i="12"/>
  <c r="F170" i="12" s="1"/>
  <c r="P79" i="11"/>
  <c r="H79" i="11"/>
  <c r="L79" i="11" s="1"/>
  <c r="D80" i="11"/>
  <c r="F80" i="11" s="1"/>
  <c r="G80" i="11" s="1"/>
  <c r="K80" i="11" s="1"/>
  <c r="C80" i="11"/>
  <c r="O80" i="11"/>
  <c r="E80" i="11"/>
  <c r="B81" i="11"/>
  <c r="H78" i="11"/>
  <c r="L78" i="11" s="1"/>
  <c r="P78" i="11"/>
  <c r="K169" i="12"/>
  <c r="P80" i="11" l="1"/>
  <c r="R80" i="11" s="1"/>
  <c r="W170" i="12"/>
  <c r="N79" i="11"/>
  <c r="M79" i="11"/>
  <c r="H80" i="11"/>
  <c r="L80" i="11" s="1"/>
  <c r="Q170" i="12"/>
  <c r="R170" i="12" s="1"/>
  <c r="Q80" i="11"/>
  <c r="M78" i="11"/>
  <c r="N78" i="11"/>
  <c r="S79" i="11"/>
  <c r="I79" i="11"/>
  <c r="J79" i="11"/>
  <c r="O81" i="11"/>
  <c r="B82" i="11"/>
  <c r="E81" i="11"/>
  <c r="D81" i="11"/>
  <c r="C81" i="11"/>
  <c r="R79" i="11"/>
  <c r="Q79" i="11"/>
  <c r="E3769" i="13"/>
  <c r="N171" i="12"/>
  <c r="O171" i="12" s="1"/>
  <c r="P171" i="12" s="1"/>
  <c r="J171" i="12"/>
  <c r="Y171" i="12"/>
  <c r="I171" i="12"/>
  <c r="V171" i="12"/>
  <c r="B172" i="12"/>
  <c r="U171" i="12"/>
  <c r="E171" i="12"/>
  <c r="F171" i="12" s="1"/>
  <c r="R78" i="11"/>
  <c r="Q78" i="11"/>
  <c r="K170" i="12"/>
  <c r="J78" i="11"/>
  <c r="I78" i="11"/>
  <c r="S78" i="11"/>
  <c r="F81" i="11" l="1"/>
  <c r="G81" i="11" s="1"/>
  <c r="K81" i="11" s="1"/>
  <c r="P81" i="11" s="1"/>
  <c r="W171" i="12"/>
  <c r="Q171" i="12"/>
  <c r="R171" i="12" s="1"/>
  <c r="N80" i="11"/>
  <c r="M80" i="11"/>
  <c r="U79" i="11"/>
  <c r="T79" i="11"/>
  <c r="E3768" i="13"/>
  <c r="J172" i="12"/>
  <c r="Y172" i="12"/>
  <c r="I172" i="12"/>
  <c r="V172" i="12"/>
  <c r="B173" i="12"/>
  <c r="U172" i="12"/>
  <c r="E172" i="12"/>
  <c r="F172" i="12" s="1"/>
  <c r="N172" i="12"/>
  <c r="O172" i="12" s="1"/>
  <c r="P172" i="12" s="1"/>
  <c r="S80" i="11"/>
  <c r="J80" i="11"/>
  <c r="I80" i="11"/>
  <c r="H81" i="11"/>
  <c r="K171" i="12"/>
  <c r="U78" i="11"/>
  <c r="T78" i="11"/>
  <c r="C82" i="11"/>
  <c r="B83" i="11"/>
  <c r="D82" i="11"/>
  <c r="F82" i="11" s="1"/>
  <c r="G82" i="11" s="1"/>
  <c r="K82" i="11" s="1"/>
  <c r="E82" i="11"/>
  <c r="O82" i="11"/>
  <c r="P82" i="11" s="1"/>
  <c r="Q81" i="11" l="1"/>
  <c r="R81" i="11"/>
  <c r="W172" i="12"/>
  <c r="T80" i="11"/>
  <c r="U80" i="11"/>
  <c r="Q172" i="12"/>
  <c r="R172" i="12" s="1"/>
  <c r="R82" i="11"/>
  <c r="Q82" i="11"/>
  <c r="J81" i="11"/>
  <c r="I81" i="11"/>
  <c r="S81" i="11"/>
  <c r="H82" i="11"/>
  <c r="L82" i="11" s="1"/>
  <c r="E3767" i="13"/>
  <c r="J173" i="12"/>
  <c r="Y173" i="12"/>
  <c r="I173" i="12"/>
  <c r="V173" i="12"/>
  <c r="B174" i="12"/>
  <c r="U173" i="12"/>
  <c r="E173" i="12"/>
  <c r="F173" i="12" s="1"/>
  <c r="N173" i="12"/>
  <c r="O173" i="12" s="1"/>
  <c r="P173" i="12" s="1"/>
  <c r="L81" i="11"/>
  <c r="K172" i="12"/>
  <c r="B84" i="11"/>
  <c r="E83" i="11"/>
  <c r="D83" i="11"/>
  <c r="F83" i="11" s="1"/>
  <c r="G83" i="11" s="1"/>
  <c r="K83" i="11" s="1"/>
  <c r="C83" i="11"/>
  <c r="O83" i="11"/>
  <c r="W173" i="12" l="1"/>
  <c r="T81" i="11"/>
  <c r="U81" i="11"/>
  <c r="Q173" i="12"/>
  <c r="R173" i="12" s="1"/>
  <c r="M82" i="11"/>
  <c r="N82" i="11"/>
  <c r="E3766" i="13"/>
  <c r="V174" i="12"/>
  <c r="B175" i="12"/>
  <c r="U174" i="12"/>
  <c r="E174" i="12"/>
  <c r="F174" i="12" s="1"/>
  <c r="N174" i="12"/>
  <c r="O174" i="12" s="1"/>
  <c r="P174" i="12" s="1"/>
  <c r="J174" i="12"/>
  <c r="Y174" i="12"/>
  <c r="I174" i="12"/>
  <c r="P83" i="11"/>
  <c r="H83" i="11"/>
  <c r="K173" i="12"/>
  <c r="D84" i="11"/>
  <c r="C84" i="11"/>
  <c r="O84" i="11"/>
  <c r="B85" i="11"/>
  <c r="E84" i="11"/>
  <c r="J82" i="11"/>
  <c r="I82" i="11"/>
  <c r="S82" i="11"/>
  <c r="N81" i="11"/>
  <c r="M81" i="11"/>
  <c r="F84" i="11" l="1"/>
  <c r="G84" i="11" s="1"/>
  <c r="K84" i="11" s="1"/>
  <c r="P84" i="11" s="1"/>
  <c r="W174" i="12"/>
  <c r="E3765" i="13"/>
  <c r="B176" i="12"/>
  <c r="N175" i="12"/>
  <c r="O175" i="12" s="1"/>
  <c r="P175" i="12" s="1"/>
  <c r="E175" i="12"/>
  <c r="F175" i="12" s="1"/>
  <c r="J175" i="12"/>
  <c r="Y175" i="12"/>
  <c r="I175" i="12"/>
  <c r="V175" i="12"/>
  <c r="U175" i="12"/>
  <c r="R83" i="11"/>
  <c r="Q83" i="11"/>
  <c r="K174" i="12"/>
  <c r="U82" i="11"/>
  <c r="T82" i="11"/>
  <c r="S83" i="11"/>
  <c r="I83" i="11"/>
  <c r="J83" i="11"/>
  <c r="L83" i="11"/>
  <c r="Q174" i="12"/>
  <c r="R174" i="12" s="1"/>
  <c r="O85" i="11"/>
  <c r="B86" i="11"/>
  <c r="E85" i="11"/>
  <c r="D85" i="11"/>
  <c r="C85" i="11"/>
  <c r="H84" i="11"/>
  <c r="L84" i="11" s="1"/>
  <c r="R84" i="11" l="1"/>
  <c r="Q84" i="11"/>
  <c r="F85" i="11"/>
  <c r="G85" i="11" s="1"/>
  <c r="K85" i="11" s="1"/>
  <c r="W175" i="12"/>
  <c r="N83" i="11"/>
  <c r="M83" i="11"/>
  <c r="U83" i="11"/>
  <c r="T83" i="11"/>
  <c r="E3764" i="13"/>
  <c r="N176" i="12"/>
  <c r="O176" i="12" s="1"/>
  <c r="P176" i="12" s="1"/>
  <c r="J176" i="12"/>
  <c r="Y176" i="12"/>
  <c r="I176" i="12"/>
  <c r="V176" i="12"/>
  <c r="B177" i="12"/>
  <c r="U176" i="12"/>
  <c r="E176" i="12"/>
  <c r="F176" i="12" s="1"/>
  <c r="Q175" i="12"/>
  <c r="R175" i="12" s="1"/>
  <c r="S84" i="11"/>
  <c r="J84" i="11"/>
  <c r="I84" i="11"/>
  <c r="H85" i="11"/>
  <c r="C86" i="11"/>
  <c r="B87" i="11"/>
  <c r="E86" i="11"/>
  <c r="D86" i="11"/>
  <c r="F86" i="11" s="1"/>
  <c r="G86" i="11" s="1"/>
  <c r="K86" i="11" s="1"/>
  <c r="O86" i="11"/>
  <c r="P86" i="11" s="1"/>
  <c r="N84" i="11"/>
  <c r="M84" i="11"/>
  <c r="P85" i="11"/>
  <c r="K175" i="12"/>
  <c r="K176" i="12" l="1"/>
  <c r="W176" i="12"/>
  <c r="J85" i="11"/>
  <c r="I85" i="11"/>
  <c r="S85" i="11"/>
  <c r="T84" i="11"/>
  <c r="U84" i="11"/>
  <c r="Q176" i="12"/>
  <c r="R176" i="12" s="1"/>
  <c r="R85" i="11"/>
  <c r="Q85" i="11"/>
  <c r="R86" i="11"/>
  <c r="Q86" i="11"/>
  <c r="B88" i="11"/>
  <c r="E87" i="11"/>
  <c r="D87" i="11"/>
  <c r="C87" i="11"/>
  <c r="O87" i="11"/>
  <c r="H86" i="11"/>
  <c r="E3763" i="13"/>
  <c r="N177" i="12"/>
  <c r="O177" i="12" s="1"/>
  <c r="P177" i="12" s="1"/>
  <c r="J177" i="12"/>
  <c r="Y177" i="12"/>
  <c r="I177" i="12"/>
  <c r="V177" i="12"/>
  <c r="B178" i="12"/>
  <c r="U177" i="12"/>
  <c r="E177" i="12"/>
  <c r="F177" i="12" s="1"/>
  <c r="L85" i="11"/>
  <c r="Q177" i="12" l="1"/>
  <c r="R177" i="12" s="1"/>
  <c r="N85" i="11"/>
  <c r="M85" i="11"/>
  <c r="U85" i="11"/>
  <c r="T85" i="11"/>
  <c r="J86" i="11"/>
  <c r="I86" i="11"/>
  <c r="S86" i="11"/>
  <c r="E3762" i="13"/>
  <c r="J178" i="12"/>
  <c r="Y178" i="12"/>
  <c r="I178" i="12"/>
  <c r="V178" i="12"/>
  <c r="B179" i="12"/>
  <c r="U178" i="12"/>
  <c r="E178" i="12"/>
  <c r="F178" i="12" s="1"/>
  <c r="N178" i="12"/>
  <c r="O178" i="12" s="1"/>
  <c r="P178" i="12" s="1"/>
  <c r="F87" i="11"/>
  <c r="G87" i="11" s="1"/>
  <c r="K87" i="11" s="1"/>
  <c r="P87" i="11" s="1"/>
  <c r="W177" i="12"/>
  <c r="K177" i="12"/>
  <c r="D88" i="11"/>
  <c r="F88" i="11" s="1"/>
  <c r="G88" i="11" s="1"/>
  <c r="K88" i="11" s="1"/>
  <c r="C88" i="11"/>
  <c r="O88" i="11"/>
  <c r="P88" i="11" s="1"/>
  <c r="E88" i="11"/>
  <c r="B89" i="11"/>
  <c r="L86" i="11"/>
  <c r="R87" i="11" l="1"/>
  <c r="Q87" i="11"/>
  <c r="T86" i="11"/>
  <c r="U86" i="11"/>
  <c r="H87" i="11"/>
  <c r="L87" i="11" s="1"/>
  <c r="Q178" i="12"/>
  <c r="R178" i="12" s="1"/>
  <c r="M86" i="11"/>
  <c r="N86" i="11"/>
  <c r="O89" i="11"/>
  <c r="B90" i="11"/>
  <c r="D89" i="11"/>
  <c r="F89" i="11" s="1"/>
  <c r="G89" i="11" s="1"/>
  <c r="K89" i="11" s="1"/>
  <c r="E89" i="11"/>
  <c r="C89" i="11"/>
  <c r="W178" i="12"/>
  <c r="E3761" i="13"/>
  <c r="V179" i="12"/>
  <c r="B180" i="12"/>
  <c r="U179" i="12"/>
  <c r="E179" i="12"/>
  <c r="F179" i="12" s="1"/>
  <c r="I179" i="12"/>
  <c r="N179" i="12"/>
  <c r="O179" i="12" s="1"/>
  <c r="P179" i="12" s="1"/>
  <c r="J179" i="12"/>
  <c r="Y179" i="12"/>
  <c r="H88" i="11"/>
  <c r="L88" i="11" s="1"/>
  <c r="K178" i="12"/>
  <c r="R88" i="11"/>
  <c r="Q88" i="11"/>
  <c r="H89" i="11" l="1"/>
  <c r="L89" i="11" s="1"/>
  <c r="W179" i="12"/>
  <c r="N87" i="11"/>
  <c r="M87" i="11"/>
  <c r="Q179" i="12"/>
  <c r="R179" i="12" s="1"/>
  <c r="K179" i="12"/>
  <c r="I87" i="11"/>
  <c r="S87" i="11"/>
  <c r="J87" i="11"/>
  <c r="E3760" i="13"/>
  <c r="B181" i="12"/>
  <c r="U180" i="12"/>
  <c r="E180" i="12"/>
  <c r="F180" i="12" s="1"/>
  <c r="N180" i="12"/>
  <c r="O180" i="12" s="1"/>
  <c r="P180" i="12" s="1"/>
  <c r="V180" i="12"/>
  <c r="J180" i="12"/>
  <c r="Y180" i="12"/>
  <c r="I180" i="12"/>
  <c r="N88" i="11"/>
  <c r="M88" i="11"/>
  <c r="S88" i="11"/>
  <c r="J88" i="11"/>
  <c r="I88" i="11"/>
  <c r="J89" i="11"/>
  <c r="I89" i="11"/>
  <c r="D90" i="11"/>
  <c r="C90" i="11"/>
  <c r="B91" i="11"/>
  <c r="E90" i="11"/>
  <c r="O90" i="11"/>
  <c r="P89" i="11"/>
  <c r="S89" i="11" s="1"/>
  <c r="M89" i="11" l="1"/>
  <c r="N89" i="11"/>
  <c r="F90" i="11"/>
  <c r="G90" i="11" s="1"/>
  <c r="K90" i="11" s="1"/>
  <c r="P90" i="11" s="1"/>
  <c r="R90" i="11" s="1"/>
  <c r="Q180" i="12"/>
  <c r="R180" i="12" s="1"/>
  <c r="U89" i="11"/>
  <c r="T89" i="11"/>
  <c r="K180" i="12"/>
  <c r="U87" i="11"/>
  <c r="T87" i="11"/>
  <c r="H90" i="11"/>
  <c r="B92" i="11"/>
  <c r="E91" i="11"/>
  <c r="D91" i="11"/>
  <c r="F91" i="11" s="1"/>
  <c r="G91" i="11" s="1"/>
  <c r="K91" i="11" s="1"/>
  <c r="C91" i="11"/>
  <c r="O91" i="11"/>
  <c r="T88" i="11"/>
  <c r="U88" i="11"/>
  <c r="W180" i="12"/>
  <c r="Q89" i="11"/>
  <c r="R89" i="11"/>
  <c r="E3759" i="13"/>
  <c r="N181" i="12"/>
  <c r="O181" i="12" s="1"/>
  <c r="P181" i="12" s="1"/>
  <c r="J181" i="12"/>
  <c r="Y181" i="12"/>
  <c r="I181" i="12"/>
  <c r="V181" i="12"/>
  <c r="B182" i="12"/>
  <c r="U181" i="12"/>
  <c r="E181" i="12"/>
  <c r="F181" i="12" s="1"/>
  <c r="Q90" i="11" l="1"/>
  <c r="K181" i="12"/>
  <c r="W181" i="12"/>
  <c r="D92" i="11"/>
  <c r="F92" i="11" s="1"/>
  <c r="G92" i="11" s="1"/>
  <c r="K92" i="11" s="1"/>
  <c r="C92" i="11"/>
  <c r="O92" i="11"/>
  <c r="E92" i="11"/>
  <c r="B93" i="11"/>
  <c r="J90" i="11"/>
  <c r="I90" i="11"/>
  <c r="S90" i="11"/>
  <c r="L90" i="11"/>
  <c r="Q181" i="12"/>
  <c r="R181" i="12" s="1"/>
  <c r="E3758" i="13"/>
  <c r="N182" i="12"/>
  <c r="O182" i="12" s="1"/>
  <c r="P182" i="12" s="1"/>
  <c r="J182" i="12"/>
  <c r="Y182" i="12"/>
  <c r="I182" i="12"/>
  <c r="V182" i="12"/>
  <c r="B183" i="12"/>
  <c r="U182" i="12"/>
  <c r="E182" i="12"/>
  <c r="F182" i="12" s="1"/>
  <c r="P91" i="11"/>
  <c r="H91" i="11"/>
  <c r="L91" i="11" s="1"/>
  <c r="P92" i="11" l="1"/>
  <c r="R92" i="11" s="1"/>
  <c r="W182" i="12"/>
  <c r="Q182" i="12"/>
  <c r="R182" i="12" s="1"/>
  <c r="M90" i="11"/>
  <c r="N90" i="11"/>
  <c r="E3757" i="13"/>
  <c r="J183" i="12"/>
  <c r="Y183" i="12"/>
  <c r="I183" i="12"/>
  <c r="V183" i="12"/>
  <c r="B184" i="12"/>
  <c r="U183" i="12"/>
  <c r="E183" i="12"/>
  <c r="F183" i="12" s="1"/>
  <c r="N183" i="12"/>
  <c r="O183" i="12" s="1"/>
  <c r="P183" i="12" s="1"/>
  <c r="T90" i="11"/>
  <c r="U90" i="11"/>
  <c r="N91" i="11"/>
  <c r="M91" i="11"/>
  <c r="S91" i="11"/>
  <c r="J91" i="11"/>
  <c r="I91" i="11"/>
  <c r="K182" i="12"/>
  <c r="O93" i="11"/>
  <c r="B94" i="11"/>
  <c r="E93" i="11"/>
  <c r="D93" i="11"/>
  <c r="F93" i="11" s="1"/>
  <c r="G93" i="11" s="1"/>
  <c r="K93" i="11" s="1"/>
  <c r="C93" i="11"/>
  <c r="R91" i="11"/>
  <c r="Q91" i="11"/>
  <c r="Q92" i="11"/>
  <c r="H92" i="11"/>
  <c r="L92" i="11" s="1"/>
  <c r="N92" i="11" l="1"/>
  <c r="M92" i="11"/>
  <c r="B95" i="11"/>
  <c r="E94" i="11"/>
  <c r="D94" i="11"/>
  <c r="F94" i="11" s="1"/>
  <c r="G94" i="11" s="1"/>
  <c r="K94" i="11" s="1"/>
  <c r="C94" i="11"/>
  <c r="O94" i="11"/>
  <c r="E3756" i="13"/>
  <c r="Y184" i="12"/>
  <c r="I184" i="12"/>
  <c r="V184" i="12"/>
  <c r="B185" i="12"/>
  <c r="U184" i="12"/>
  <c r="E184" i="12"/>
  <c r="F184" i="12" s="1"/>
  <c r="N184" i="12"/>
  <c r="O184" i="12" s="1"/>
  <c r="P184" i="12" s="1"/>
  <c r="J184" i="12"/>
  <c r="U91" i="11"/>
  <c r="T91" i="11"/>
  <c r="K183" i="12"/>
  <c r="S92" i="11"/>
  <c r="J92" i="11"/>
  <c r="I92" i="11"/>
  <c r="H93" i="11"/>
  <c r="Q183" i="12"/>
  <c r="R183" i="12" s="1"/>
  <c r="P93" i="11"/>
  <c r="W183" i="12"/>
  <c r="P94" i="11" l="1"/>
  <c r="R94" i="11" s="1"/>
  <c r="Q184" i="12"/>
  <c r="R184" i="12" s="1"/>
  <c r="K184" i="12"/>
  <c r="T92" i="11"/>
  <c r="U92" i="11"/>
  <c r="H94" i="11"/>
  <c r="L94" i="11" s="1"/>
  <c r="Q93" i="11"/>
  <c r="R93" i="11"/>
  <c r="B96" i="11"/>
  <c r="E95" i="11"/>
  <c r="D95" i="11"/>
  <c r="F95" i="11" s="1"/>
  <c r="G95" i="11" s="1"/>
  <c r="K95" i="11" s="1"/>
  <c r="C95" i="11"/>
  <c r="O95" i="11"/>
  <c r="J93" i="11"/>
  <c r="I93" i="11"/>
  <c r="S93" i="11"/>
  <c r="L93" i="11"/>
  <c r="W184" i="12"/>
  <c r="E3755" i="13"/>
  <c r="V185" i="12"/>
  <c r="B186" i="12"/>
  <c r="U185" i="12"/>
  <c r="E185" i="12"/>
  <c r="F185" i="12" s="1"/>
  <c r="N185" i="12"/>
  <c r="O185" i="12" s="1"/>
  <c r="P185" i="12" s="1"/>
  <c r="J185" i="12"/>
  <c r="Y185" i="12"/>
  <c r="I185" i="12"/>
  <c r="Q94" i="11" l="1"/>
  <c r="K185" i="12"/>
  <c r="M94" i="11"/>
  <c r="N94" i="11"/>
  <c r="J94" i="11"/>
  <c r="I94" i="11"/>
  <c r="S94" i="11"/>
  <c r="N93" i="11"/>
  <c r="M93" i="11"/>
  <c r="U93" i="11"/>
  <c r="T93" i="11"/>
  <c r="P95" i="11"/>
  <c r="H95" i="11"/>
  <c r="L95" i="11" s="1"/>
  <c r="D96" i="11"/>
  <c r="F96" i="11" s="1"/>
  <c r="G96" i="11" s="1"/>
  <c r="K96" i="11" s="1"/>
  <c r="C96" i="11"/>
  <c r="E96" i="11"/>
  <c r="O96" i="11"/>
  <c r="B97" i="11"/>
  <c r="W185" i="12"/>
  <c r="Q185" i="12"/>
  <c r="R185" i="12" s="1"/>
  <c r="E3754" i="13"/>
  <c r="N186" i="12"/>
  <c r="O186" i="12" s="1"/>
  <c r="P186" i="12" s="1"/>
  <c r="J186" i="12"/>
  <c r="Y186" i="12"/>
  <c r="I186" i="12"/>
  <c r="V186" i="12"/>
  <c r="B187" i="12"/>
  <c r="U186" i="12"/>
  <c r="E186" i="12"/>
  <c r="F186" i="12" s="1"/>
  <c r="W186" i="12" l="1"/>
  <c r="R95" i="11"/>
  <c r="Q95" i="11"/>
  <c r="T94" i="11"/>
  <c r="U94" i="11"/>
  <c r="E3753" i="13"/>
  <c r="N187" i="12"/>
  <c r="O187" i="12" s="1"/>
  <c r="P187" i="12" s="1"/>
  <c r="J187" i="12"/>
  <c r="Y187" i="12"/>
  <c r="I187" i="12"/>
  <c r="V187" i="12"/>
  <c r="B188" i="12"/>
  <c r="U187" i="12"/>
  <c r="E187" i="12"/>
  <c r="F187" i="12" s="1"/>
  <c r="O97" i="11"/>
  <c r="B98" i="11"/>
  <c r="D97" i="11"/>
  <c r="E97" i="11"/>
  <c r="C97" i="11"/>
  <c r="P96" i="11"/>
  <c r="H96" i="11"/>
  <c r="L96" i="11" s="1"/>
  <c r="N95" i="11"/>
  <c r="M95" i="11"/>
  <c r="Q186" i="12"/>
  <c r="R186" i="12" s="1"/>
  <c r="K186" i="12"/>
  <c r="S95" i="11"/>
  <c r="I95" i="11"/>
  <c r="J95" i="11"/>
  <c r="W187" i="12" l="1"/>
  <c r="N96" i="11"/>
  <c r="M96" i="11"/>
  <c r="F97" i="11"/>
  <c r="G97" i="11" s="1"/>
  <c r="K97" i="11" s="1"/>
  <c r="U95" i="11"/>
  <c r="T95" i="11"/>
  <c r="E3752" i="13"/>
  <c r="J188" i="12"/>
  <c r="Y188" i="12"/>
  <c r="I188" i="12"/>
  <c r="V188" i="12"/>
  <c r="B189" i="12"/>
  <c r="U188" i="12"/>
  <c r="E188" i="12"/>
  <c r="F188" i="12" s="1"/>
  <c r="N188" i="12"/>
  <c r="O188" i="12" s="1"/>
  <c r="P188" i="12" s="1"/>
  <c r="B99" i="11"/>
  <c r="C98" i="11"/>
  <c r="E98" i="11"/>
  <c r="D98" i="11"/>
  <c r="F98" i="11" s="1"/>
  <c r="G98" i="11" s="1"/>
  <c r="K98" i="11" s="1"/>
  <c r="O98" i="11"/>
  <c r="Q187" i="12"/>
  <c r="R187" i="12" s="1"/>
  <c r="K187" i="12"/>
  <c r="S96" i="11"/>
  <c r="J96" i="11"/>
  <c r="I96" i="11"/>
  <c r="R96" i="11"/>
  <c r="Q96" i="11"/>
  <c r="H97" i="11"/>
  <c r="W188" i="12" l="1"/>
  <c r="J97" i="11"/>
  <c r="I97" i="11"/>
  <c r="Q188" i="12"/>
  <c r="R188" i="12" s="1"/>
  <c r="L97" i="11"/>
  <c r="H98" i="11"/>
  <c r="E3751" i="13"/>
  <c r="J189" i="12"/>
  <c r="Y189" i="12"/>
  <c r="I189" i="12"/>
  <c r="V189" i="12"/>
  <c r="B190" i="12"/>
  <c r="U189" i="12"/>
  <c r="E189" i="12"/>
  <c r="F189" i="12" s="1"/>
  <c r="N189" i="12"/>
  <c r="O189" i="12" s="1"/>
  <c r="P189" i="12" s="1"/>
  <c r="T96" i="11"/>
  <c r="U96" i="11"/>
  <c r="B100" i="11"/>
  <c r="E99" i="11"/>
  <c r="D99" i="11"/>
  <c r="F99" i="11" s="1"/>
  <c r="G99" i="11" s="1"/>
  <c r="K99" i="11" s="1"/>
  <c r="C99" i="11"/>
  <c r="O99" i="11"/>
  <c r="K188" i="12"/>
  <c r="P97" i="11"/>
  <c r="S97" i="11" s="1"/>
  <c r="P98" i="11"/>
  <c r="W189" i="12" l="1"/>
  <c r="Q189" i="12"/>
  <c r="R189" i="12" s="1"/>
  <c r="U97" i="11"/>
  <c r="T97" i="11"/>
  <c r="J98" i="11"/>
  <c r="I98" i="11"/>
  <c r="S98" i="11"/>
  <c r="L98" i="11"/>
  <c r="N97" i="11"/>
  <c r="M97" i="11"/>
  <c r="R98" i="11"/>
  <c r="Q98" i="11"/>
  <c r="Q97" i="11"/>
  <c r="R97" i="11"/>
  <c r="E3750" i="13"/>
  <c r="V190" i="12"/>
  <c r="B191" i="12"/>
  <c r="U190" i="12"/>
  <c r="E190" i="12"/>
  <c r="F190" i="12" s="1"/>
  <c r="N190" i="12"/>
  <c r="O190" i="12" s="1"/>
  <c r="P190" i="12" s="1"/>
  <c r="J190" i="12"/>
  <c r="Y190" i="12"/>
  <c r="I190" i="12"/>
  <c r="P99" i="11"/>
  <c r="H99" i="11"/>
  <c r="L99" i="11" s="1"/>
  <c r="K189" i="12"/>
  <c r="D100" i="11"/>
  <c r="C100" i="11"/>
  <c r="O100" i="11"/>
  <c r="B101" i="11"/>
  <c r="E100" i="11"/>
  <c r="F100" i="11" l="1"/>
  <c r="G100" i="11" s="1"/>
  <c r="K100" i="11" s="1"/>
  <c r="P100" i="11" s="1"/>
  <c r="W190" i="12"/>
  <c r="Q190" i="12"/>
  <c r="R190" i="12" s="1"/>
  <c r="M98" i="11"/>
  <c r="N98" i="11"/>
  <c r="U98" i="11"/>
  <c r="T98" i="11"/>
  <c r="E3749" i="13"/>
  <c r="N191" i="12"/>
  <c r="O191" i="12" s="1"/>
  <c r="P191" i="12" s="1"/>
  <c r="J191" i="12"/>
  <c r="U191" i="12"/>
  <c r="Y191" i="12"/>
  <c r="I191" i="12"/>
  <c r="B192" i="12"/>
  <c r="V191" i="12"/>
  <c r="E191" i="12"/>
  <c r="F191" i="12" s="1"/>
  <c r="N99" i="11"/>
  <c r="M99" i="11"/>
  <c r="R99" i="11"/>
  <c r="Q99" i="11"/>
  <c r="K190" i="12"/>
  <c r="O101" i="11"/>
  <c r="B102" i="11"/>
  <c r="E101" i="11"/>
  <c r="D101" i="11"/>
  <c r="F101" i="11" s="1"/>
  <c r="G101" i="11" s="1"/>
  <c r="K101" i="11" s="1"/>
  <c r="C101" i="11"/>
  <c r="S99" i="11"/>
  <c r="J99" i="11"/>
  <c r="I99" i="11"/>
  <c r="R100" i="11" l="1"/>
  <c r="Q100" i="11"/>
  <c r="H100" i="11"/>
  <c r="L100" i="11" s="1"/>
  <c r="N100" i="11" s="1"/>
  <c r="E3748" i="13"/>
  <c r="N192" i="12"/>
  <c r="O192" i="12" s="1"/>
  <c r="P192" i="12" s="1"/>
  <c r="J192" i="12"/>
  <c r="Y192" i="12"/>
  <c r="I192" i="12"/>
  <c r="V192" i="12"/>
  <c r="B193" i="12"/>
  <c r="U192" i="12"/>
  <c r="E192" i="12"/>
  <c r="F192" i="12" s="1"/>
  <c r="H101" i="11"/>
  <c r="L101" i="11" s="1"/>
  <c r="J100" i="11"/>
  <c r="U99" i="11"/>
  <c r="T99" i="11"/>
  <c r="B103" i="11"/>
  <c r="D102" i="11"/>
  <c r="F102" i="11" s="1"/>
  <c r="G102" i="11" s="1"/>
  <c r="K102" i="11" s="1"/>
  <c r="C102" i="11"/>
  <c r="E102" i="11"/>
  <c r="O102" i="11"/>
  <c r="P102" i="11" s="1"/>
  <c r="K191" i="12"/>
  <c r="P101" i="11"/>
  <c r="W191" i="12"/>
  <c r="Q191" i="12"/>
  <c r="R191" i="12" s="1"/>
  <c r="I100" i="11" l="1"/>
  <c r="S100" i="11"/>
  <c r="T100" i="11" s="1"/>
  <c r="M100" i="11"/>
  <c r="N101" i="11"/>
  <c r="M101" i="11"/>
  <c r="K192" i="12"/>
  <c r="R102" i="11"/>
  <c r="Q102" i="11"/>
  <c r="H102" i="11"/>
  <c r="Q192" i="12"/>
  <c r="R192" i="12" s="1"/>
  <c r="B104" i="11"/>
  <c r="E103" i="11"/>
  <c r="D103" i="11"/>
  <c r="C103" i="11"/>
  <c r="O103" i="11"/>
  <c r="U100" i="11"/>
  <c r="J101" i="11"/>
  <c r="I101" i="11"/>
  <c r="S101" i="11"/>
  <c r="W192" i="12"/>
  <c r="Q101" i="11"/>
  <c r="R101" i="11"/>
  <c r="E3747" i="13"/>
  <c r="N193" i="12"/>
  <c r="O193" i="12" s="1"/>
  <c r="P193" i="12" s="1"/>
  <c r="J193" i="12"/>
  <c r="Y193" i="12"/>
  <c r="I193" i="12"/>
  <c r="V193" i="12"/>
  <c r="B194" i="12"/>
  <c r="U193" i="12"/>
  <c r="E193" i="12"/>
  <c r="F193" i="12" s="1"/>
  <c r="F103" i="11" l="1"/>
  <c r="G103" i="11" s="1"/>
  <c r="K103" i="11" s="1"/>
  <c r="P103" i="11" s="1"/>
  <c r="Q193" i="12"/>
  <c r="R193" i="12" s="1"/>
  <c r="W193" i="12"/>
  <c r="D104" i="11"/>
  <c r="F104" i="11" s="1"/>
  <c r="G104" i="11" s="1"/>
  <c r="K104" i="11" s="1"/>
  <c r="C104" i="11"/>
  <c r="O104" i="11"/>
  <c r="E104" i="11"/>
  <c r="B105" i="11"/>
  <c r="J102" i="11"/>
  <c r="I102" i="11"/>
  <c r="S102" i="11"/>
  <c r="E3746" i="13"/>
  <c r="J194" i="12"/>
  <c r="Y194" i="12"/>
  <c r="I194" i="12"/>
  <c r="V194" i="12"/>
  <c r="B195" i="12"/>
  <c r="U194" i="12"/>
  <c r="E194" i="12"/>
  <c r="F194" i="12" s="1"/>
  <c r="N194" i="12"/>
  <c r="O194" i="12" s="1"/>
  <c r="P194" i="12" s="1"/>
  <c r="U101" i="11"/>
  <c r="T101" i="11"/>
  <c r="L102" i="11"/>
  <c r="K193" i="12"/>
  <c r="H103" i="11"/>
  <c r="L103" i="11" s="1"/>
  <c r="R103" i="11" l="1"/>
  <c r="Q103" i="11"/>
  <c r="W194" i="12"/>
  <c r="Q194" i="12"/>
  <c r="R194" i="12" s="1"/>
  <c r="N103" i="11"/>
  <c r="M103" i="11"/>
  <c r="U102" i="11"/>
  <c r="T102" i="11"/>
  <c r="E3745" i="13"/>
  <c r="V195" i="12"/>
  <c r="B196" i="12"/>
  <c r="U195" i="12"/>
  <c r="E195" i="12"/>
  <c r="F195" i="12" s="1"/>
  <c r="N195" i="12"/>
  <c r="O195" i="12" s="1"/>
  <c r="P195" i="12" s="1"/>
  <c r="I195" i="12"/>
  <c r="J195" i="12"/>
  <c r="Y195" i="12"/>
  <c r="O105" i="11"/>
  <c r="B106" i="11"/>
  <c r="E105" i="11"/>
  <c r="D105" i="11"/>
  <c r="F105" i="11" s="1"/>
  <c r="G105" i="11" s="1"/>
  <c r="K105" i="11" s="1"/>
  <c r="C105" i="11"/>
  <c r="P104" i="11"/>
  <c r="K194" i="12"/>
  <c r="H104" i="11"/>
  <c r="L104" i="11" s="1"/>
  <c r="M102" i="11"/>
  <c r="N102" i="11"/>
  <c r="S103" i="11"/>
  <c r="I103" i="11"/>
  <c r="J103" i="11"/>
  <c r="W195" i="12" l="1"/>
  <c r="N104" i="11"/>
  <c r="M104" i="11"/>
  <c r="E3744" i="13"/>
  <c r="B197" i="12"/>
  <c r="U196" i="12"/>
  <c r="E196" i="12"/>
  <c r="F196" i="12" s="1"/>
  <c r="N196" i="12"/>
  <c r="O196" i="12" s="1"/>
  <c r="P196" i="12" s="1"/>
  <c r="J196" i="12"/>
  <c r="Y196" i="12"/>
  <c r="I196" i="12"/>
  <c r="V196" i="12"/>
  <c r="H105" i="11"/>
  <c r="L105" i="11" s="1"/>
  <c r="D106" i="11"/>
  <c r="F106" i="11" s="1"/>
  <c r="G106" i="11" s="1"/>
  <c r="K106" i="11" s="1"/>
  <c r="B107" i="11"/>
  <c r="C106" i="11"/>
  <c r="E106" i="11"/>
  <c r="O106" i="11"/>
  <c r="P105" i="11"/>
  <c r="U103" i="11"/>
  <c r="T103" i="11"/>
  <c r="R104" i="11"/>
  <c r="Q104" i="11"/>
  <c r="K195" i="12"/>
  <c r="Q195" i="12"/>
  <c r="R195" i="12" s="1"/>
  <c r="S104" i="11"/>
  <c r="J104" i="11"/>
  <c r="I104" i="11"/>
  <c r="K196" i="12" l="1"/>
  <c r="P106" i="11"/>
  <c r="Q196" i="12"/>
  <c r="R196" i="12" s="1"/>
  <c r="H106" i="11"/>
  <c r="B108" i="11"/>
  <c r="E107" i="11"/>
  <c r="D107" i="11"/>
  <c r="F107" i="11" s="1"/>
  <c r="G107" i="11" s="1"/>
  <c r="K107" i="11" s="1"/>
  <c r="C107" i="11"/>
  <c r="O107" i="11"/>
  <c r="W196" i="12"/>
  <c r="T104" i="11"/>
  <c r="U104" i="11"/>
  <c r="E3743" i="13"/>
  <c r="N197" i="12"/>
  <c r="O197" i="12" s="1"/>
  <c r="P197" i="12" s="1"/>
  <c r="J197" i="12"/>
  <c r="Y197" i="12"/>
  <c r="I197" i="12"/>
  <c r="V197" i="12"/>
  <c r="B198" i="12"/>
  <c r="U197" i="12"/>
  <c r="E197" i="12"/>
  <c r="F197" i="12" s="1"/>
  <c r="L106" i="11"/>
  <c r="N105" i="11"/>
  <c r="M105" i="11"/>
  <c r="J105" i="11"/>
  <c r="I105" i="11"/>
  <c r="S105" i="11"/>
  <c r="Q105" i="11"/>
  <c r="R105" i="11"/>
  <c r="P107" i="11" l="1"/>
  <c r="R107" i="11" s="1"/>
  <c r="W197" i="12"/>
  <c r="T105" i="11"/>
  <c r="U105" i="11"/>
  <c r="M106" i="11"/>
  <c r="N106" i="11"/>
  <c r="Q107" i="11"/>
  <c r="H107" i="11"/>
  <c r="L107" i="11" s="1"/>
  <c r="E3742" i="13"/>
  <c r="N198" i="12"/>
  <c r="O198" i="12" s="1"/>
  <c r="P198" i="12" s="1"/>
  <c r="J198" i="12"/>
  <c r="Y198" i="12"/>
  <c r="I198" i="12"/>
  <c r="V198" i="12"/>
  <c r="B199" i="12"/>
  <c r="U198" i="12"/>
  <c r="E198" i="12"/>
  <c r="F198" i="12" s="1"/>
  <c r="D108" i="11"/>
  <c r="C108" i="11"/>
  <c r="O108" i="11"/>
  <c r="B109" i="11"/>
  <c r="E108" i="11"/>
  <c r="J106" i="11"/>
  <c r="I106" i="11"/>
  <c r="S106" i="11"/>
  <c r="K197" i="12"/>
  <c r="R106" i="11"/>
  <c r="Q106" i="11"/>
  <c r="Q197" i="12"/>
  <c r="R197" i="12" s="1"/>
  <c r="W198" i="12" l="1"/>
  <c r="Q198" i="12"/>
  <c r="R198" i="12" s="1"/>
  <c r="N107" i="11"/>
  <c r="M107" i="11"/>
  <c r="I107" i="11"/>
  <c r="S107" i="11"/>
  <c r="J107" i="11"/>
  <c r="E3741" i="13"/>
  <c r="J199" i="12"/>
  <c r="Y199" i="12"/>
  <c r="I199" i="12"/>
  <c r="V199" i="12"/>
  <c r="B200" i="12"/>
  <c r="U199" i="12"/>
  <c r="E199" i="12"/>
  <c r="F199" i="12" s="1"/>
  <c r="N199" i="12"/>
  <c r="O199" i="12" s="1"/>
  <c r="P199" i="12" s="1"/>
  <c r="U106" i="11"/>
  <c r="T106" i="11"/>
  <c r="K198" i="12"/>
  <c r="O109" i="11"/>
  <c r="B110" i="11"/>
  <c r="E109" i="11"/>
  <c r="D109" i="11"/>
  <c r="F109" i="11" s="1"/>
  <c r="G109" i="11" s="1"/>
  <c r="K109" i="11" s="1"/>
  <c r="C109" i="11"/>
  <c r="F108" i="11"/>
  <c r="G108" i="11" s="1"/>
  <c r="K108" i="11" s="1"/>
  <c r="K199" i="12" l="1"/>
  <c r="U107" i="11"/>
  <c r="T107" i="11"/>
  <c r="H108" i="11"/>
  <c r="Q199" i="12"/>
  <c r="R199" i="12" s="1"/>
  <c r="D110" i="11"/>
  <c r="B111" i="11"/>
  <c r="C110" i="11"/>
  <c r="E110" i="11"/>
  <c r="O110" i="11"/>
  <c r="P108" i="11"/>
  <c r="H109" i="11"/>
  <c r="W199" i="12"/>
  <c r="E3740" i="13"/>
  <c r="Y200" i="12"/>
  <c r="I200" i="12"/>
  <c r="V200" i="12"/>
  <c r="B201" i="12"/>
  <c r="U200" i="12"/>
  <c r="E200" i="12"/>
  <c r="F200" i="12" s="1"/>
  <c r="J200" i="12"/>
  <c r="N200" i="12"/>
  <c r="O200" i="12" s="1"/>
  <c r="P200" i="12" s="1"/>
  <c r="P109" i="11"/>
  <c r="F110" i="11" l="1"/>
  <c r="G110" i="11" s="1"/>
  <c r="K110" i="11" s="1"/>
  <c r="P110" i="11" s="1"/>
  <c r="W200" i="12"/>
  <c r="H110" i="11"/>
  <c r="B112" i="11"/>
  <c r="E111" i="11"/>
  <c r="D111" i="11"/>
  <c r="F111" i="11" s="1"/>
  <c r="G111" i="11" s="1"/>
  <c r="K111" i="11" s="1"/>
  <c r="C111" i="11"/>
  <c r="O111" i="11"/>
  <c r="P111" i="11" s="1"/>
  <c r="L110" i="11"/>
  <c r="E3739" i="13"/>
  <c r="V201" i="12"/>
  <c r="B202" i="12"/>
  <c r="U201" i="12"/>
  <c r="E201" i="12"/>
  <c r="F201" i="12" s="1"/>
  <c r="N201" i="12"/>
  <c r="O201" i="12" s="1"/>
  <c r="P201" i="12" s="1"/>
  <c r="J201" i="12"/>
  <c r="Y201" i="12"/>
  <c r="I201" i="12"/>
  <c r="K200" i="12"/>
  <c r="S108" i="11"/>
  <c r="J108" i="11"/>
  <c r="I108" i="11"/>
  <c r="L108" i="11"/>
  <c r="Q109" i="11"/>
  <c r="R109" i="11"/>
  <c r="J109" i="11"/>
  <c r="I109" i="11"/>
  <c r="S109" i="11"/>
  <c r="L109" i="11"/>
  <c r="Q200" i="12"/>
  <c r="R200" i="12" s="1"/>
  <c r="R108" i="11"/>
  <c r="Q108" i="11"/>
  <c r="R110" i="11" l="1"/>
  <c r="Q110" i="11"/>
  <c r="Q201" i="12"/>
  <c r="R201" i="12" s="1"/>
  <c r="H111" i="11"/>
  <c r="L111" i="11" s="1"/>
  <c r="D112" i="11"/>
  <c r="C112" i="11"/>
  <c r="O112" i="11"/>
  <c r="B113" i="11"/>
  <c r="E112" i="11"/>
  <c r="U109" i="11"/>
  <c r="T109" i="11"/>
  <c r="N109" i="11"/>
  <c r="M109" i="11"/>
  <c r="J110" i="11"/>
  <c r="I110" i="11"/>
  <c r="S110" i="11"/>
  <c r="R111" i="11"/>
  <c r="Q111" i="11"/>
  <c r="T108" i="11"/>
  <c r="U108" i="11"/>
  <c r="W201" i="12"/>
  <c r="K201" i="12"/>
  <c r="N108" i="11"/>
  <c r="M108" i="11"/>
  <c r="E3738" i="13"/>
  <c r="N202" i="12"/>
  <c r="O202" i="12" s="1"/>
  <c r="P202" i="12" s="1"/>
  <c r="J202" i="12"/>
  <c r="Y202" i="12"/>
  <c r="I202" i="12"/>
  <c r="V202" i="12"/>
  <c r="B203" i="12"/>
  <c r="U202" i="12"/>
  <c r="E202" i="12"/>
  <c r="F202" i="12" s="1"/>
  <c r="M110" i="11"/>
  <c r="N110" i="11"/>
  <c r="W202" i="12" l="1"/>
  <c r="Q202" i="12"/>
  <c r="R202" i="12" s="1"/>
  <c r="N111" i="11"/>
  <c r="M111" i="11"/>
  <c r="O113" i="11"/>
  <c r="B114" i="11"/>
  <c r="D113" i="11"/>
  <c r="F113" i="11" s="1"/>
  <c r="G113" i="11" s="1"/>
  <c r="K113" i="11" s="1"/>
  <c r="E113" i="11"/>
  <c r="C113" i="11"/>
  <c r="E3737" i="13"/>
  <c r="N203" i="12"/>
  <c r="O203" i="12" s="1"/>
  <c r="P203" i="12" s="1"/>
  <c r="J203" i="12"/>
  <c r="Y203" i="12"/>
  <c r="I203" i="12"/>
  <c r="V203" i="12"/>
  <c r="B204" i="12"/>
  <c r="U203" i="12"/>
  <c r="E203" i="12"/>
  <c r="F203" i="12" s="1"/>
  <c r="F112" i="11"/>
  <c r="G112" i="11" s="1"/>
  <c r="K112" i="11" s="1"/>
  <c r="P112" i="11" s="1"/>
  <c r="K202" i="12"/>
  <c r="S111" i="11"/>
  <c r="I111" i="11"/>
  <c r="J111" i="11"/>
  <c r="U110" i="11"/>
  <c r="T110" i="11"/>
  <c r="Q203" i="12" l="1"/>
  <c r="R203" i="12" s="1"/>
  <c r="R112" i="11"/>
  <c r="Q112" i="11"/>
  <c r="H112" i="11"/>
  <c r="L112" i="11" s="1"/>
  <c r="H113" i="11"/>
  <c r="L113" i="11" s="1"/>
  <c r="W203" i="12"/>
  <c r="B115" i="11"/>
  <c r="D114" i="11"/>
  <c r="F114" i="11" s="1"/>
  <c r="G114" i="11" s="1"/>
  <c r="K114" i="11" s="1"/>
  <c r="C114" i="11"/>
  <c r="E114" i="11"/>
  <c r="O114" i="11"/>
  <c r="P113" i="11"/>
  <c r="K203" i="12"/>
  <c r="E3736" i="13"/>
  <c r="J204" i="12"/>
  <c r="Y204" i="12"/>
  <c r="I204" i="12"/>
  <c r="N204" i="12"/>
  <c r="O204" i="12" s="1"/>
  <c r="P204" i="12" s="1"/>
  <c r="V204" i="12"/>
  <c r="B205" i="12"/>
  <c r="U204" i="12"/>
  <c r="E204" i="12"/>
  <c r="F204" i="12" s="1"/>
  <c r="U111" i="11"/>
  <c r="T111" i="11"/>
  <c r="P114" i="11" l="1"/>
  <c r="R114" i="11" s="1"/>
  <c r="W204" i="12"/>
  <c r="N113" i="11"/>
  <c r="M113" i="11"/>
  <c r="N112" i="11"/>
  <c r="M112" i="11"/>
  <c r="Q114" i="11"/>
  <c r="H114" i="11"/>
  <c r="L114" i="11" s="1"/>
  <c r="B116" i="11"/>
  <c r="E115" i="11"/>
  <c r="D115" i="11"/>
  <c r="C115" i="11"/>
  <c r="O115" i="11"/>
  <c r="K204" i="12"/>
  <c r="J113" i="11"/>
  <c r="I113" i="11"/>
  <c r="S113" i="11"/>
  <c r="S112" i="11"/>
  <c r="J112" i="11"/>
  <c r="I112" i="11"/>
  <c r="Q113" i="11"/>
  <c r="R113" i="11"/>
  <c r="E3735" i="13"/>
  <c r="J205" i="12"/>
  <c r="Y205" i="12"/>
  <c r="I205" i="12"/>
  <c r="V205" i="12"/>
  <c r="B206" i="12"/>
  <c r="U205" i="12"/>
  <c r="E205" i="12"/>
  <c r="F205" i="12" s="1"/>
  <c r="N205" i="12"/>
  <c r="O205" i="12" s="1"/>
  <c r="P205" i="12" s="1"/>
  <c r="Q204" i="12"/>
  <c r="R204" i="12" s="1"/>
  <c r="F115" i="11" l="1"/>
  <c r="G115" i="11" s="1"/>
  <c r="K115" i="11" s="1"/>
  <c r="D116" i="11"/>
  <c r="F116" i="11" s="1"/>
  <c r="G116" i="11" s="1"/>
  <c r="K116" i="11" s="1"/>
  <c r="C116" i="11"/>
  <c r="O116" i="11"/>
  <c r="P116" i="11" s="1"/>
  <c r="E116" i="11"/>
  <c r="B117" i="11"/>
  <c r="M114" i="11"/>
  <c r="N114" i="11"/>
  <c r="T112" i="11"/>
  <c r="U112" i="11"/>
  <c r="J114" i="11"/>
  <c r="I114" i="11"/>
  <c r="S114" i="11"/>
  <c r="Q205" i="12"/>
  <c r="R205" i="12" s="1"/>
  <c r="T113" i="11"/>
  <c r="U113" i="11"/>
  <c r="W205" i="12"/>
  <c r="E3734" i="13"/>
  <c r="V206" i="12"/>
  <c r="B207" i="12"/>
  <c r="U206" i="12"/>
  <c r="E206" i="12"/>
  <c r="F206" i="12" s="1"/>
  <c r="N206" i="12"/>
  <c r="O206" i="12" s="1"/>
  <c r="P206" i="12" s="1"/>
  <c r="J206" i="12"/>
  <c r="Y206" i="12"/>
  <c r="I206" i="12"/>
  <c r="K205" i="12"/>
  <c r="P115" i="11"/>
  <c r="H115" i="11"/>
  <c r="L115" i="11" s="1"/>
  <c r="Q206" i="12" l="1"/>
  <c r="R206" i="12" s="1"/>
  <c r="N115" i="11"/>
  <c r="M115" i="11"/>
  <c r="W206" i="12"/>
  <c r="O117" i="11"/>
  <c r="B118" i="11"/>
  <c r="E117" i="11"/>
  <c r="D117" i="11"/>
  <c r="F117" i="11" s="1"/>
  <c r="G117" i="11" s="1"/>
  <c r="K117" i="11" s="1"/>
  <c r="C117" i="11"/>
  <c r="E3733" i="13"/>
  <c r="N207" i="12"/>
  <c r="O207" i="12" s="1"/>
  <c r="P207" i="12" s="1"/>
  <c r="J207" i="12"/>
  <c r="E207" i="12"/>
  <c r="F207" i="12" s="1"/>
  <c r="Y207" i="12"/>
  <c r="I207" i="12"/>
  <c r="V207" i="12"/>
  <c r="B208" i="12"/>
  <c r="U207" i="12"/>
  <c r="R116" i="11"/>
  <c r="Q116" i="11"/>
  <c r="S115" i="11"/>
  <c r="J115" i="11"/>
  <c r="I115" i="11"/>
  <c r="H116" i="11"/>
  <c r="K206" i="12"/>
  <c r="T114" i="11"/>
  <c r="U114" i="11"/>
  <c r="R115" i="11"/>
  <c r="Q115" i="11"/>
  <c r="P117" i="11" l="1"/>
  <c r="H117" i="11"/>
  <c r="K207" i="12"/>
  <c r="W207" i="12"/>
  <c r="Q207" i="12"/>
  <c r="R207" i="12" s="1"/>
  <c r="L117" i="11"/>
  <c r="C118" i="11"/>
  <c r="B119" i="11"/>
  <c r="D118" i="11"/>
  <c r="E118" i="11"/>
  <c r="O118" i="11"/>
  <c r="Q117" i="11"/>
  <c r="R117" i="11"/>
  <c r="E3732" i="13"/>
  <c r="N208" i="12"/>
  <c r="O208" i="12" s="1"/>
  <c r="P208" i="12" s="1"/>
  <c r="J208" i="12"/>
  <c r="Y208" i="12"/>
  <c r="I208" i="12"/>
  <c r="V208" i="12"/>
  <c r="B209" i="12"/>
  <c r="U208" i="12"/>
  <c r="E208" i="12"/>
  <c r="F208" i="12" s="1"/>
  <c r="J117" i="11"/>
  <c r="I117" i="11"/>
  <c r="S117" i="11"/>
  <c r="U115" i="11"/>
  <c r="T115" i="11"/>
  <c r="S116" i="11"/>
  <c r="J116" i="11"/>
  <c r="I116" i="11"/>
  <c r="L116" i="11"/>
  <c r="F118" i="11" l="1"/>
  <c r="G118" i="11" s="1"/>
  <c r="K118" i="11" s="1"/>
  <c r="P118" i="11" s="1"/>
  <c r="R118" i="11" s="1"/>
  <c r="W208" i="12"/>
  <c r="N116" i="11"/>
  <c r="M116" i="11"/>
  <c r="T116" i="11"/>
  <c r="U116" i="11"/>
  <c r="K208" i="12"/>
  <c r="B120" i="11"/>
  <c r="E119" i="11"/>
  <c r="D119" i="11"/>
  <c r="C119" i="11"/>
  <c r="O119" i="11"/>
  <c r="E3731" i="13"/>
  <c r="N209" i="12"/>
  <c r="O209" i="12" s="1"/>
  <c r="P209" i="12" s="1"/>
  <c r="J209" i="12"/>
  <c r="Y209" i="12"/>
  <c r="I209" i="12"/>
  <c r="V209" i="12"/>
  <c r="B210" i="12"/>
  <c r="U209" i="12"/>
  <c r="E209" i="12"/>
  <c r="F209" i="12" s="1"/>
  <c r="H118" i="11"/>
  <c r="L118" i="11" s="1"/>
  <c r="N117" i="11"/>
  <c r="M117" i="11"/>
  <c r="Q208" i="12"/>
  <c r="R208" i="12" s="1"/>
  <c r="T117" i="11"/>
  <c r="U117" i="11"/>
  <c r="Q118" i="11" l="1"/>
  <c r="W209" i="12"/>
  <c r="M118" i="11"/>
  <c r="N118" i="11"/>
  <c r="D120" i="11"/>
  <c r="C120" i="11"/>
  <c r="E120" i="11"/>
  <c r="O120" i="11"/>
  <c r="B121" i="11"/>
  <c r="E3730" i="13"/>
  <c r="J210" i="12"/>
  <c r="Y210" i="12"/>
  <c r="I210" i="12"/>
  <c r="V210" i="12"/>
  <c r="B211" i="12"/>
  <c r="U210" i="12"/>
  <c r="E210" i="12"/>
  <c r="F210" i="12" s="1"/>
  <c r="N210" i="12"/>
  <c r="O210" i="12" s="1"/>
  <c r="P210" i="12" s="1"/>
  <c r="K209" i="12"/>
  <c r="J118" i="11"/>
  <c r="I118" i="11"/>
  <c r="S118" i="11"/>
  <c r="Q209" i="12"/>
  <c r="R209" i="12" s="1"/>
  <c r="F119" i="11"/>
  <c r="G119" i="11" s="1"/>
  <c r="K119" i="11" s="1"/>
  <c r="P119" i="11" s="1"/>
  <c r="F120" i="11" l="1"/>
  <c r="G120" i="11" s="1"/>
  <c r="K120" i="11" s="1"/>
  <c r="P120" i="11" s="1"/>
  <c r="R119" i="11"/>
  <c r="Q119" i="11"/>
  <c r="O121" i="11"/>
  <c r="B122" i="11"/>
  <c r="D121" i="11"/>
  <c r="F121" i="11" s="1"/>
  <c r="G121" i="11" s="1"/>
  <c r="K121" i="11" s="1"/>
  <c r="E121" i="11"/>
  <c r="C121" i="11"/>
  <c r="Q210" i="12"/>
  <c r="R210" i="12" s="1"/>
  <c r="U118" i="11"/>
  <c r="T118" i="11"/>
  <c r="W210" i="12"/>
  <c r="E3729" i="13"/>
  <c r="V211" i="12"/>
  <c r="B212" i="12"/>
  <c r="U211" i="12"/>
  <c r="E211" i="12"/>
  <c r="F211" i="12" s="1"/>
  <c r="N211" i="12"/>
  <c r="O211" i="12" s="1"/>
  <c r="P211" i="12" s="1"/>
  <c r="Y211" i="12"/>
  <c r="J211" i="12"/>
  <c r="I211" i="12"/>
  <c r="H119" i="11"/>
  <c r="K210" i="12"/>
  <c r="Q120" i="11" l="1"/>
  <c r="R120" i="11"/>
  <c r="P121" i="11"/>
  <c r="H120" i="11"/>
  <c r="L120" i="11" s="1"/>
  <c r="N120" i="11" s="1"/>
  <c r="W211" i="12"/>
  <c r="Q211" i="12"/>
  <c r="R211" i="12" s="1"/>
  <c r="H121" i="11"/>
  <c r="L121" i="11" s="1"/>
  <c r="E3728" i="13"/>
  <c r="B213" i="12"/>
  <c r="U212" i="12"/>
  <c r="E212" i="12"/>
  <c r="F212" i="12" s="1"/>
  <c r="N212" i="12"/>
  <c r="O212" i="12" s="1"/>
  <c r="P212" i="12" s="1"/>
  <c r="J212" i="12"/>
  <c r="Y212" i="12"/>
  <c r="I212" i="12"/>
  <c r="V212" i="12"/>
  <c r="B123" i="11"/>
  <c r="E122" i="11"/>
  <c r="D122" i="11"/>
  <c r="C122" i="11"/>
  <c r="O122" i="11"/>
  <c r="Q121" i="11"/>
  <c r="R121" i="11"/>
  <c r="I119" i="11"/>
  <c r="S119" i="11"/>
  <c r="J119" i="11"/>
  <c r="K211" i="12"/>
  <c r="S120" i="11"/>
  <c r="J120" i="11"/>
  <c r="I120" i="11"/>
  <c r="L119" i="11"/>
  <c r="M120" i="11" l="1"/>
  <c r="W212" i="12"/>
  <c r="N119" i="11"/>
  <c r="M119" i="11"/>
  <c r="E3727" i="13"/>
  <c r="N213" i="12"/>
  <c r="O213" i="12" s="1"/>
  <c r="P213" i="12" s="1"/>
  <c r="J213" i="12"/>
  <c r="Y213" i="12"/>
  <c r="I213" i="12"/>
  <c r="V213" i="12"/>
  <c r="B214" i="12"/>
  <c r="U213" i="12"/>
  <c r="E213" i="12"/>
  <c r="F213" i="12" s="1"/>
  <c r="F122" i="11"/>
  <c r="G122" i="11" s="1"/>
  <c r="K122" i="11" s="1"/>
  <c r="N121" i="11"/>
  <c r="M121" i="11"/>
  <c r="J121" i="11"/>
  <c r="I121" i="11"/>
  <c r="S121" i="11"/>
  <c r="K212" i="12"/>
  <c r="T120" i="11"/>
  <c r="U120" i="11"/>
  <c r="E123" i="11"/>
  <c r="D123" i="11"/>
  <c r="F123" i="11" s="1"/>
  <c r="G123" i="11" s="1"/>
  <c r="K123" i="11" s="1"/>
  <c r="C123" i="11"/>
  <c r="O123" i="11"/>
  <c r="P123" i="11" s="1"/>
  <c r="U119" i="11"/>
  <c r="T119" i="11"/>
  <c r="Q212" i="12"/>
  <c r="R212" i="12" s="1"/>
  <c r="K213" i="12" l="1"/>
  <c r="W213" i="12"/>
  <c r="U121" i="11"/>
  <c r="T121" i="11"/>
  <c r="Q213" i="12"/>
  <c r="R213" i="12" s="1"/>
  <c r="H122" i="11"/>
  <c r="L122" i="11" s="1"/>
  <c r="R123" i="11"/>
  <c r="Q123" i="11"/>
  <c r="P122" i="11"/>
  <c r="E3726" i="13"/>
  <c r="N214" i="12"/>
  <c r="O214" i="12" s="1"/>
  <c r="P214" i="12" s="1"/>
  <c r="J214" i="12"/>
  <c r="Y214" i="12"/>
  <c r="I214" i="12"/>
  <c r="V214" i="12"/>
  <c r="B215" i="12"/>
  <c r="U214" i="12"/>
  <c r="E214" i="12"/>
  <c r="F214" i="12" s="1"/>
  <c r="H123" i="11"/>
  <c r="W214" i="12" l="1"/>
  <c r="Q214" i="12"/>
  <c r="R214" i="12" s="1"/>
  <c r="N122" i="11"/>
  <c r="M122" i="11"/>
  <c r="J122" i="11"/>
  <c r="I122" i="11"/>
  <c r="S122" i="11"/>
  <c r="E3725" i="13"/>
  <c r="J215" i="12"/>
  <c r="Y215" i="12"/>
  <c r="I215" i="12"/>
  <c r="V215" i="12"/>
  <c r="B216" i="12"/>
  <c r="U215" i="12"/>
  <c r="E215" i="12"/>
  <c r="F215" i="12" s="1"/>
  <c r="N215" i="12"/>
  <c r="O215" i="12" s="1"/>
  <c r="P215" i="12" s="1"/>
  <c r="K214" i="12"/>
  <c r="S123" i="11"/>
  <c r="I123" i="11"/>
  <c r="J123" i="11"/>
  <c r="L123" i="11"/>
  <c r="R122" i="11"/>
  <c r="Q122" i="11"/>
  <c r="W215" i="12" l="1"/>
  <c r="Q215" i="12"/>
  <c r="R215" i="12" s="1"/>
  <c r="U122" i="11"/>
  <c r="T122" i="11"/>
  <c r="U123" i="11"/>
  <c r="T123" i="11"/>
  <c r="E3724" i="13"/>
  <c r="Y216" i="12"/>
  <c r="I216" i="12"/>
  <c r="V216" i="12"/>
  <c r="B217" i="12"/>
  <c r="U216" i="12"/>
  <c r="E216" i="12"/>
  <c r="F216" i="12" s="1"/>
  <c r="N216" i="12"/>
  <c r="O216" i="12" s="1"/>
  <c r="P216" i="12" s="1"/>
  <c r="J216" i="12"/>
  <c r="K215" i="12"/>
  <c r="N123" i="11"/>
  <c r="M123" i="11"/>
  <c r="W216" i="12" l="1"/>
  <c r="Q216" i="12"/>
  <c r="R216" i="12" s="1"/>
  <c r="E3723" i="13"/>
  <c r="V217" i="12"/>
  <c r="B218" i="12"/>
  <c r="U217" i="12"/>
  <c r="E217" i="12"/>
  <c r="F217" i="12" s="1"/>
  <c r="N217" i="12"/>
  <c r="O217" i="12" s="1"/>
  <c r="P217" i="12" s="1"/>
  <c r="J217" i="12"/>
  <c r="Y217" i="12"/>
  <c r="I217" i="12"/>
  <c r="K216" i="12"/>
  <c r="W217" i="12" l="1"/>
  <c r="E3722" i="13"/>
  <c r="N218" i="12"/>
  <c r="O218" i="12" s="1"/>
  <c r="P218" i="12" s="1"/>
  <c r="J218" i="12"/>
  <c r="Y218" i="12"/>
  <c r="I218" i="12"/>
  <c r="V218" i="12"/>
  <c r="B219" i="12"/>
  <c r="U218" i="12"/>
  <c r="E218" i="12"/>
  <c r="F218" i="12" s="1"/>
  <c r="K217" i="12"/>
  <c r="Q217" i="12"/>
  <c r="R217" i="12" s="1"/>
  <c r="W218" i="12" l="1"/>
  <c r="K218" i="12"/>
  <c r="Q218" i="12"/>
  <c r="R218" i="12" s="1"/>
  <c r="E3721" i="13"/>
  <c r="N219" i="12"/>
  <c r="O219" i="12" s="1"/>
  <c r="P219" i="12" s="1"/>
  <c r="J219" i="12"/>
  <c r="Y219" i="12"/>
  <c r="I219" i="12"/>
  <c r="V219" i="12"/>
  <c r="B220" i="12"/>
  <c r="U219" i="12"/>
  <c r="E219" i="12"/>
  <c r="F219" i="12" s="1"/>
  <c r="Q219" i="12" l="1"/>
  <c r="R219" i="12" s="1"/>
  <c r="W219" i="12"/>
  <c r="E3720" i="13"/>
  <c r="J220" i="12"/>
  <c r="Y220" i="12"/>
  <c r="I220" i="12"/>
  <c r="V220" i="12"/>
  <c r="B221" i="12"/>
  <c r="U220" i="12"/>
  <c r="E220" i="12"/>
  <c r="F220" i="12" s="1"/>
  <c r="N220" i="12"/>
  <c r="O220" i="12" s="1"/>
  <c r="P220" i="12" s="1"/>
  <c r="K219" i="12"/>
  <c r="W220" i="12" l="1"/>
  <c r="K220" i="12"/>
  <c r="Q220" i="12"/>
  <c r="R220" i="12" s="1"/>
  <c r="E3719" i="13"/>
  <c r="J221" i="12"/>
  <c r="Y221" i="12"/>
  <c r="I221" i="12"/>
  <c r="V221" i="12"/>
  <c r="B222" i="12"/>
  <c r="U221" i="12"/>
  <c r="E221" i="12"/>
  <c r="F221" i="12" s="1"/>
  <c r="N221" i="12"/>
  <c r="O221" i="12" s="1"/>
  <c r="P221" i="12" s="1"/>
  <c r="K221" i="12" l="1"/>
  <c r="Q221" i="12"/>
  <c r="R221" i="12" s="1"/>
  <c r="W221" i="12"/>
  <c r="E3718" i="13"/>
  <c r="V222" i="12"/>
  <c r="B223" i="12"/>
  <c r="U222" i="12"/>
  <c r="E222" i="12"/>
  <c r="F222" i="12" s="1"/>
  <c r="N222" i="12"/>
  <c r="O222" i="12" s="1"/>
  <c r="P222" i="12" s="1"/>
  <c r="J222" i="12"/>
  <c r="Y222" i="12"/>
  <c r="I222" i="12"/>
  <c r="K222" i="12" l="1"/>
  <c r="W222" i="12"/>
  <c r="Q222" i="12"/>
  <c r="R222" i="12" s="1"/>
  <c r="E3717" i="13"/>
  <c r="N223" i="12"/>
  <c r="O223" i="12" s="1"/>
  <c r="P223" i="12" s="1"/>
  <c r="J223" i="12"/>
  <c r="Y223" i="12"/>
  <c r="I223" i="12"/>
  <c r="U223" i="12"/>
  <c r="V223" i="12"/>
  <c r="E223" i="12"/>
  <c r="F223" i="12" s="1"/>
  <c r="B224" i="12"/>
  <c r="W223" i="12" l="1"/>
  <c r="Q223" i="12"/>
  <c r="R223" i="12" s="1"/>
  <c r="E3716" i="13"/>
  <c r="N224" i="12"/>
  <c r="O224" i="12" s="1"/>
  <c r="P224" i="12" s="1"/>
  <c r="J224" i="12"/>
  <c r="Y224" i="12"/>
  <c r="I224" i="12"/>
  <c r="V224" i="12"/>
  <c r="B225" i="12"/>
  <c r="U224" i="12"/>
  <c r="E224" i="12"/>
  <c r="F224" i="12" s="1"/>
  <c r="K223" i="12"/>
  <c r="K224" i="12" l="1"/>
  <c r="Q224" i="12"/>
  <c r="R224" i="12" s="1"/>
  <c r="W224" i="12"/>
  <c r="E3715" i="13"/>
  <c r="N225" i="12"/>
  <c r="O225" i="12" s="1"/>
  <c r="P225" i="12" s="1"/>
  <c r="J225" i="12"/>
  <c r="Y225" i="12"/>
  <c r="I225" i="12"/>
  <c r="V225" i="12"/>
  <c r="B226" i="12"/>
  <c r="U225" i="12"/>
  <c r="E225" i="12"/>
  <c r="F225" i="12" s="1"/>
  <c r="W225" i="12" l="1"/>
  <c r="E3714" i="13"/>
  <c r="J226" i="12"/>
  <c r="Y226" i="12"/>
  <c r="I226" i="12"/>
  <c r="V226" i="12"/>
  <c r="B227" i="12"/>
  <c r="U226" i="12"/>
  <c r="E226" i="12"/>
  <c r="F226" i="12" s="1"/>
  <c r="N226" i="12"/>
  <c r="O226" i="12" s="1"/>
  <c r="P226" i="12" s="1"/>
  <c r="K225" i="12"/>
  <c r="Q225" i="12"/>
  <c r="R225" i="12" s="1"/>
  <c r="W226" i="12" l="1"/>
  <c r="Q226" i="12"/>
  <c r="R226" i="12" s="1"/>
  <c r="E3713" i="13"/>
  <c r="V227" i="12"/>
  <c r="B228" i="12"/>
  <c r="U227" i="12"/>
  <c r="E227" i="12"/>
  <c r="F227" i="12" s="1"/>
  <c r="I227" i="12"/>
  <c r="N227" i="12"/>
  <c r="O227" i="12" s="1"/>
  <c r="P227" i="12" s="1"/>
  <c r="Y227" i="12"/>
  <c r="J227" i="12"/>
  <c r="K226" i="12"/>
  <c r="W227" i="12" l="1"/>
  <c r="E3712" i="13"/>
  <c r="B229" i="12"/>
  <c r="U228" i="12"/>
  <c r="E228" i="12"/>
  <c r="F228" i="12" s="1"/>
  <c r="V228" i="12"/>
  <c r="N228" i="12"/>
  <c r="O228" i="12" s="1"/>
  <c r="P228" i="12" s="1"/>
  <c r="J228" i="12"/>
  <c r="Y228" i="12"/>
  <c r="I228" i="12"/>
  <c r="K227" i="12"/>
  <c r="Q227" i="12"/>
  <c r="R227" i="12" s="1"/>
  <c r="K228" i="12" l="1"/>
  <c r="W228" i="12"/>
  <c r="Q228" i="12"/>
  <c r="R228" i="12" s="1"/>
  <c r="E3711" i="13"/>
  <c r="N229" i="12"/>
  <c r="O229" i="12" s="1"/>
  <c r="P229" i="12" s="1"/>
  <c r="J229" i="12"/>
  <c r="Y229" i="12"/>
  <c r="I229" i="12"/>
  <c r="V229" i="12"/>
  <c r="B230" i="12"/>
  <c r="U229" i="12"/>
  <c r="E229" i="12"/>
  <c r="F229" i="12" s="1"/>
  <c r="W229" i="12" l="1"/>
  <c r="K229" i="12"/>
  <c r="Q229" i="12"/>
  <c r="R229" i="12" s="1"/>
  <c r="E3710" i="13"/>
  <c r="N230" i="12"/>
  <c r="O230" i="12" s="1"/>
  <c r="P230" i="12" s="1"/>
  <c r="J230" i="12"/>
  <c r="Y230" i="12"/>
  <c r="I230" i="12"/>
  <c r="V230" i="12"/>
  <c r="B231" i="12"/>
  <c r="U230" i="12"/>
  <c r="E230" i="12"/>
  <c r="F230" i="12" s="1"/>
  <c r="Q230" i="12" l="1"/>
  <c r="R230" i="12" s="1"/>
  <c r="W230" i="12"/>
  <c r="E3709" i="13"/>
  <c r="J231" i="12"/>
  <c r="Y231" i="12"/>
  <c r="I231" i="12"/>
  <c r="V231" i="12"/>
  <c r="B232" i="12"/>
  <c r="U231" i="12"/>
  <c r="E231" i="12"/>
  <c r="F231" i="12" s="1"/>
  <c r="N231" i="12"/>
  <c r="O231" i="12" s="1"/>
  <c r="P231" i="12" s="1"/>
  <c r="K230" i="12"/>
  <c r="Q231" i="12" l="1"/>
  <c r="R231" i="12" s="1"/>
  <c r="K231" i="12"/>
  <c r="W231" i="12"/>
  <c r="E3708" i="13"/>
  <c r="Y232" i="12"/>
  <c r="I232" i="12"/>
  <c r="V232" i="12"/>
  <c r="B233" i="12"/>
  <c r="U232" i="12"/>
  <c r="E232" i="12"/>
  <c r="F232" i="12" s="1"/>
  <c r="N232" i="12"/>
  <c r="O232" i="12" s="1"/>
  <c r="P232" i="12" s="1"/>
  <c r="J232" i="12"/>
  <c r="W232" i="12" l="1"/>
  <c r="K232" i="12"/>
  <c r="Q232" i="12"/>
  <c r="R232" i="12" s="1"/>
  <c r="E3707" i="13"/>
  <c r="V233" i="12"/>
  <c r="B234" i="12"/>
  <c r="U233" i="12"/>
  <c r="E233" i="12"/>
  <c r="F233" i="12" s="1"/>
  <c r="N233" i="12"/>
  <c r="O233" i="12" s="1"/>
  <c r="P233" i="12" s="1"/>
  <c r="J233" i="12"/>
  <c r="Y233" i="12"/>
  <c r="I233" i="12"/>
  <c r="W233" i="12" l="1"/>
  <c r="K233" i="12"/>
  <c r="Q233" i="12"/>
  <c r="R233" i="12" s="1"/>
  <c r="E3706" i="13"/>
  <c r="N234" i="12"/>
  <c r="O234" i="12" s="1"/>
  <c r="P234" i="12" s="1"/>
  <c r="J234" i="12"/>
  <c r="Y234" i="12"/>
  <c r="I234" i="12"/>
  <c r="V234" i="12"/>
  <c r="B235" i="12"/>
  <c r="U234" i="12"/>
  <c r="E234" i="12"/>
  <c r="F234" i="12" s="1"/>
  <c r="W234" i="12" l="1"/>
  <c r="E3705" i="13"/>
  <c r="N235" i="12"/>
  <c r="O235" i="12" s="1"/>
  <c r="P235" i="12" s="1"/>
  <c r="J235" i="12"/>
  <c r="Y235" i="12"/>
  <c r="I235" i="12"/>
  <c r="V235" i="12"/>
  <c r="B236" i="12"/>
  <c r="U235" i="12"/>
  <c r="E235" i="12"/>
  <c r="F235" i="12" s="1"/>
  <c r="K234" i="12"/>
  <c r="Q234" i="12"/>
  <c r="R234" i="12" s="1"/>
  <c r="Q235" i="12" l="1"/>
  <c r="R235" i="12" s="1"/>
  <c r="K235" i="12"/>
  <c r="W235" i="12"/>
  <c r="E3704" i="13"/>
  <c r="J236" i="12"/>
  <c r="Y236" i="12"/>
  <c r="I236" i="12"/>
  <c r="V236" i="12"/>
  <c r="B237" i="12"/>
  <c r="U236" i="12"/>
  <c r="E236" i="12"/>
  <c r="F236" i="12" s="1"/>
  <c r="N236" i="12"/>
  <c r="O236" i="12" s="1"/>
  <c r="P236" i="12" s="1"/>
  <c r="Q236" i="12" l="1"/>
  <c r="R236" i="12" s="1"/>
  <c r="K236" i="12"/>
  <c r="W236" i="12"/>
  <c r="E3703" i="13"/>
  <c r="J237" i="12"/>
  <c r="Y237" i="12"/>
  <c r="I237" i="12"/>
  <c r="V237" i="12"/>
  <c r="B238" i="12"/>
  <c r="U237" i="12"/>
  <c r="E237" i="12"/>
  <c r="F237" i="12" s="1"/>
  <c r="N237" i="12"/>
  <c r="O237" i="12" s="1"/>
  <c r="P237" i="12" s="1"/>
  <c r="W237" i="12" l="1"/>
  <c r="Q237" i="12"/>
  <c r="R237" i="12" s="1"/>
  <c r="E3702" i="13"/>
  <c r="B239" i="12"/>
  <c r="U238" i="12"/>
  <c r="V238" i="12"/>
  <c r="E238" i="12"/>
  <c r="F238" i="12" s="1"/>
  <c r="N238" i="12"/>
  <c r="O238" i="12" s="1"/>
  <c r="P238" i="12" s="1"/>
  <c r="J238" i="12"/>
  <c r="I238" i="12"/>
  <c r="Y238" i="12"/>
  <c r="K237" i="12"/>
  <c r="W238" i="12" l="1"/>
  <c r="Q238" i="12"/>
  <c r="R238" i="12" s="1"/>
  <c r="E3701" i="13"/>
  <c r="B240" i="12"/>
  <c r="U239" i="12"/>
  <c r="E239" i="12"/>
  <c r="F239" i="12" s="1"/>
  <c r="Y239" i="12"/>
  <c r="I239" i="12"/>
  <c r="V239" i="12"/>
  <c r="N239" i="12"/>
  <c r="O239" i="12" s="1"/>
  <c r="P239" i="12" s="1"/>
  <c r="J239" i="12"/>
  <c r="K238" i="12"/>
  <c r="W239" i="12" l="1"/>
  <c r="E3700" i="13"/>
  <c r="J240" i="12"/>
  <c r="Y240" i="12"/>
  <c r="I240" i="12"/>
  <c r="U240" i="12"/>
  <c r="N240" i="12"/>
  <c r="O240" i="12" s="1"/>
  <c r="P240" i="12" s="1"/>
  <c r="B241" i="12"/>
  <c r="E240" i="12"/>
  <c r="F240" i="12" s="1"/>
  <c r="V240" i="12"/>
  <c r="Q239" i="12"/>
  <c r="R239" i="12" s="1"/>
  <c r="K239" i="12"/>
  <c r="W240" i="12" l="1"/>
  <c r="Q240" i="12"/>
  <c r="R240" i="12" s="1"/>
  <c r="K240" i="12"/>
  <c r="E3699" i="13"/>
  <c r="Y241" i="12"/>
  <c r="I241" i="12"/>
  <c r="V241" i="12"/>
  <c r="B242" i="12"/>
  <c r="U241" i="12"/>
  <c r="E241" i="12"/>
  <c r="F241" i="12" s="1"/>
  <c r="N241" i="12"/>
  <c r="O241" i="12" s="1"/>
  <c r="P241" i="12" s="1"/>
  <c r="J241" i="12"/>
  <c r="Q241" i="12" l="1"/>
  <c r="R241" i="12" s="1"/>
  <c r="K241" i="12"/>
  <c r="E3698" i="13"/>
  <c r="Y242" i="12"/>
  <c r="I242" i="12"/>
  <c r="V242" i="12"/>
  <c r="J242" i="12"/>
  <c r="B243" i="12"/>
  <c r="E242" i="12"/>
  <c r="F242" i="12" s="1"/>
  <c r="U242" i="12"/>
  <c r="N242" i="12"/>
  <c r="O242" i="12" s="1"/>
  <c r="P242" i="12" s="1"/>
  <c r="W241" i="12"/>
  <c r="W242" i="12" l="1"/>
  <c r="Q242" i="12"/>
  <c r="R242" i="12" s="1"/>
  <c r="E3697" i="13"/>
  <c r="V243" i="12"/>
  <c r="B244" i="12"/>
  <c r="U243" i="12"/>
  <c r="E243" i="12"/>
  <c r="F243" i="12" s="1"/>
  <c r="Y243" i="12"/>
  <c r="I243" i="12"/>
  <c r="J243" i="12"/>
  <c r="N243" i="12"/>
  <c r="O243" i="12" s="1"/>
  <c r="P243" i="12" s="1"/>
  <c r="K242" i="12"/>
  <c r="W243" i="12" l="1"/>
  <c r="Q243" i="12"/>
  <c r="R243" i="12" s="1"/>
  <c r="K243" i="12"/>
  <c r="E3696" i="13"/>
  <c r="N244" i="12"/>
  <c r="O244" i="12" s="1"/>
  <c r="P244" i="12" s="1"/>
  <c r="V244" i="12"/>
  <c r="B245" i="12"/>
  <c r="U244" i="12"/>
  <c r="E244" i="12"/>
  <c r="F244" i="12" s="1"/>
  <c r="Y244" i="12"/>
  <c r="J244" i="12"/>
  <c r="I244" i="12"/>
  <c r="W244" i="12" l="1"/>
  <c r="E3695" i="13"/>
  <c r="J245" i="12"/>
  <c r="Y245" i="12"/>
  <c r="I245" i="12"/>
  <c r="B246" i="12"/>
  <c r="V245" i="12"/>
  <c r="U245" i="12"/>
  <c r="N245" i="12"/>
  <c r="O245" i="12" s="1"/>
  <c r="P245" i="12" s="1"/>
  <c r="E245" i="12"/>
  <c r="F245" i="12" s="1"/>
  <c r="K244" i="12"/>
  <c r="Q244" i="12"/>
  <c r="R244" i="12" s="1"/>
  <c r="W245" i="12" l="1"/>
  <c r="E3694" i="13"/>
  <c r="J246" i="12"/>
  <c r="V246" i="12"/>
  <c r="Y246" i="12"/>
  <c r="U246" i="12"/>
  <c r="N246" i="12"/>
  <c r="O246" i="12" s="1"/>
  <c r="P246" i="12" s="1"/>
  <c r="I246" i="12"/>
  <c r="B247" i="12"/>
  <c r="E246" i="12"/>
  <c r="F246" i="12" s="1"/>
  <c r="K245" i="12"/>
  <c r="Q245" i="12"/>
  <c r="R245" i="12" s="1"/>
  <c r="W246" i="12" l="1"/>
  <c r="Q246" i="12"/>
  <c r="R246" i="12" s="1"/>
  <c r="E3693" i="13"/>
  <c r="J247" i="12"/>
  <c r="Y247" i="12"/>
  <c r="I247" i="12"/>
  <c r="B248" i="12"/>
  <c r="U247" i="12"/>
  <c r="E247" i="12"/>
  <c r="F247" i="12" s="1"/>
  <c r="V247" i="12"/>
  <c r="N247" i="12"/>
  <c r="O247" i="12" s="1"/>
  <c r="P247" i="12" s="1"/>
  <c r="K246" i="12"/>
  <c r="W247" i="12" l="1"/>
  <c r="E3692" i="13"/>
  <c r="V248" i="12"/>
  <c r="J248" i="12"/>
  <c r="Y248" i="12"/>
  <c r="I248" i="12"/>
  <c r="U248" i="12"/>
  <c r="N248" i="12"/>
  <c r="O248" i="12" s="1"/>
  <c r="P248" i="12" s="1"/>
  <c r="B249" i="12"/>
  <c r="E248" i="12"/>
  <c r="F248" i="12" s="1"/>
  <c r="K247" i="12"/>
  <c r="Q247" i="12"/>
  <c r="R247" i="12" s="1"/>
  <c r="W248" i="12" l="1"/>
  <c r="K248" i="12"/>
  <c r="Q248" i="12"/>
  <c r="R248" i="12" s="1"/>
  <c r="E3691" i="13"/>
  <c r="N249" i="12"/>
  <c r="O249" i="12" s="1"/>
  <c r="P249" i="12" s="1"/>
  <c r="V249" i="12"/>
  <c r="U249" i="12"/>
  <c r="J249" i="12"/>
  <c r="I249" i="12"/>
  <c r="B250" i="12"/>
  <c r="E249" i="12"/>
  <c r="F249" i="12" s="1"/>
  <c r="Y249" i="12"/>
  <c r="E3690" i="13" l="1"/>
  <c r="N250" i="12"/>
  <c r="O250" i="12" s="1"/>
  <c r="P250" i="12" s="1"/>
  <c r="J250" i="12"/>
  <c r="U250" i="12"/>
  <c r="I250" i="12"/>
  <c r="B251" i="12"/>
  <c r="E250" i="12"/>
  <c r="F250" i="12" s="1"/>
  <c r="Y250" i="12"/>
  <c r="V250" i="12"/>
  <c r="K249" i="12"/>
  <c r="W249" i="12"/>
  <c r="Q249" i="12"/>
  <c r="R249" i="12" s="1"/>
  <c r="W250" i="12" l="1"/>
  <c r="K250" i="12"/>
  <c r="Q250" i="12"/>
  <c r="R250" i="12" s="1"/>
  <c r="E3689" i="13"/>
  <c r="N251" i="12"/>
  <c r="O251" i="12" s="1"/>
  <c r="P251" i="12" s="1"/>
  <c r="Y251" i="12"/>
  <c r="I251" i="12"/>
  <c r="J251" i="12"/>
  <c r="B252" i="12"/>
  <c r="E251" i="12"/>
  <c r="F251" i="12" s="1"/>
  <c r="V251" i="12"/>
  <c r="U251" i="12"/>
  <c r="W251" i="12" l="1"/>
  <c r="Q251" i="12"/>
  <c r="R251" i="12" s="1"/>
  <c r="E3688" i="13"/>
  <c r="J252" i="12"/>
  <c r="V252" i="12"/>
  <c r="B253" i="12"/>
  <c r="U252" i="12"/>
  <c r="E252" i="12"/>
  <c r="F252" i="12" s="1"/>
  <c r="N252" i="12"/>
  <c r="O252" i="12" s="1"/>
  <c r="P252" i="12" s="1"/>
  <c r="I252" i="12"/>
  <c r="Y252" i="12"/>
  <c r="K251" i="12"/>
  <c r="W252" i="12" l="1"/>
  <c r="E3687" i="13"/>
  <c r="B254" i="12"/>
  <c r="U253" i="12"/>
  <c r="E253" i="12"/>
  <c r="F253" i="12" s="1"/>
  <c r="J253" i="12"/>
  <c r="N253" i="12"/>
  <c r="O253" i="12" s="1"/>
  <c r="P253" i="12" s="1"/>
  <c r="I253" i="12"/>
  <c r="Y253" i="12"/>
  <c r="V253" i="12"/>
  <c r="Q252" i="12"/>
  <c r="R252" i="12" s="1"/>
  <c r="K252" i="12"/>
  <c r="Q253" i="12" l="1"/>
  <c r="R253" i="12" s="1"/>
  <c r="K253" i="12"/>
  <c r="W253" i="12"/>
  <c r="E3686" i="13"/>
  <c r="B255" i="12"/>
  <c r="U254" i="12"/>
  <c r="E254" i="12"/>
  <c r="F254" i="12" s="1"/>
  <c r="N254" i="12"/>
  <c r="O254" i="12" s="1"/>
  <c r="P254" i="12" s="1"/>
  <c r="J254" i="12"/>
  <c r="I254" i="12"/>
  <c r="Y254" i="12"/>
  <c r="V254" i="12"/>
  <c r="K254" i="12" l="1"/>
  <c r="W254" i="12"/>
  <c r="E3685" i="13"/>
  <c r="B256" i="12"/>
  <c r="U255" i="12"/>
  <c r="E255" i="12"/>
  <c r="F255" i="12" s="1"/>
  <c r="V255" i="12"/>
  <c r="N255" i="12"/>
  <c r="O255" i="12" s="1"/>
  <c r="P255" i="12" s="1"/>
  <c r="J255" i="12"/>
  <c r="I255" i="12"/>
  <c r="Y255" i="12"/>
  <c r="Q254" i="12"/>
  <c r="R254" i="12" s="1"/>
  <c r="W255" i="12" l="1"/>
  <c r="E3684" i="13"/>
  <c r="N256" i="12"/>
  <c r="O256" i="12" s="1"/>
  <c r="P256" i="12" s="1"/>
  <c r="J256" i="12"/>
  <c r="Y256" i="12"/>
  <c r="I256" i="12"/>
  <c r="B257" i="12"/>
  <c r="U256" i="12"/>
  <c r="E256" i="12"/>
  <c r="F256" i="12" s="1"/>
  <c r="V256" i="12"/>
  <c r="Q255" i="12"/>
  <c r="R255" i="12" s="1"/>
  <c r="K255" i="12"/>
  <c r="E3683" i="13" l="1"/>
  <c r="Y257" i="12"/>
  <c r="I257" i="12"/>
  <c r="V257" i="12"/>
  <c r="B258" i="12"/>
  <c r="U257" i="12"/>
  <c r="E257" i="12"/>
  <c r="F257" i="12" s="1"/>
  <c r="N257" i="12"/>
  <c r="O257" i="12" s="1"/>
  <c r="P257" i="12" s="1"/>
  <c r="J257" i="12"/>
  <c r="K256" i="12"/>
  <c r="Q256" i="12"/>
  <c r="R256" i="12" s="1"/>
  <c r="W256" i="12"/>
  <c r="W257" i="12" l="1"/>
  <c r="Q257" i="12"/>
  <c r="R257" i="12" s="1"/>
  <c r="E3682" i="13"/>
  <c r="Y258" i="12"/>
  <c r="I258" i="12"/>
  <c r="V258" i="12"/>
  <c r="N258" i="12"/>
  <c r="O258" i="12" s="1"/>
  <c r="P258" i="12" s="1"/>
  <c r="B259" i="12"/>
  <c r="U258" i="12"/>
  <c r="J258" i="12"/>
  <c r="E258" i="12"/>
  <c r="F258" i="12" s="1"/>
  <c r="K257" i="12"/>
  <c r="Q258" i="12" l="1"/>
  <c r="R258" i="12" s="1"/>
  <c r="K258" i="12"/>
  <c r="W258" i="12"/>
  <c r="E3681" i="13"/>
  <c r="V259" i="12"/>
  <c r="B260" i="12"/>
  <c r="U259" i="12"/>
  <c r="E259" i="12"/>
  <c r="F259" i="12" s="1"/>
  <c r="Y259" i="12"/>
  <c r="I259" i="12"/>
  <c r="J259" i="12"/>
  <c r="N259" i="12"/>
  <c r="O259" i="12" s="1"/>
  <c r="P259" i="12" s="1"/>
  <c r="W259" i="12" l="1"/>
  <c r="Q259" i="12"/>
  <c r="R259" i="12" s="1"/>
  <c r="E3680" i="13"/>
  <c r="N260" i="12"/>
  <c r="O260" i="12" s="1"/>
  <c r="P260" i="12" s="1"/>
  <c r="Y260" i="12"/>
  <c r="I260" i="12"/>
  <c r="V260" i="12"/>
  <c r="B261" i="12"/>
  <c r="U260" i="12"/>
  <c r="E260" i="12"/>
  <c r="F260" i="12" s="1"/>
  <c r="J260" i="12"/>
  <c r="K259" i="12"/>
  <c r="Q260" i="12" l="1"/>
  <c r="R260" i="12" s="1"/>
  <c r="K260" i="12"/>
  <c r="W260" i="12"/>
  <c r="E3679" i="13"/>
  <c r="J261" i="12"/>
  <c r="Y261" i="12"/>
  <c r="I261" i="12"/>
  <c r="V261" i="12"/>
  <c r="B262" i="12"/>
  <c r="U261" i="12"/>
  <c r="E261" i="12"/>
  <c r="F261" i="12" s="1"/>
  <c r="N261" i="12"/>
  <c r="O261" i="12" s="1"/>
  <c r="P261" i="12" s="1"/>
  <c r="W261" i="12" l="1"/>
  <c r="K261" i="12"/>
  <c r="Q261" i="12"/>
  <c r="R261" i="12" s="1"/>
  <c r="E3678" i="13"/>
  <c r="J262" i="12"/>
  <c r="V262" i="12"/>
  <c r="Y262" i="12"/>
  <c r="U262" i="12"/>
  <c r="N262" i="12"/>
  <c r="O262" i="12" s="1"/>
  <c r="P262" i="12" s="1"/>
  <c r="I262" i="12"/>
  <c r="E262" i="12"/>
  <c r="F262" i="12" s="1"/>
  <c r="B263" i="12"/>
  <c r="W262" i="12" l="1"/>
  <c r="K262" i="12"/>
  <c r="Q262" i="12"/>
  <c r="R262" i="12" s="1"/>
  <c r="E3677" i="13"/>
  <c r="J263" i="12"/>
  <c r="Y263" i="12"/>
  <c r="I263" i="12"/>
  <c r="B264" i="12"/>
  <c r="U263" i="12"/>
  <c r="E263" i="12"/>
  <c r="F263" i="12" s="1"/>
  <c r="V263" i="12"/>
  <c r="N263" i="12"/>
  <c r="O263" i="12" s="1"/>
  <c r="P263" i="12" s="1"/>
  <c r="W263" i="12" l="1"/>
  <c r="E3676" i="13"/>
  <c r="V264" i="12"/>
  <c r="J264" i="12"/>
  <c r="Y264" i="12"/>
  <c r="I264" i="12"/>
  <c r="E264" i="12"/>
  <c r="F264" i="12" s="1"/>
  <c r="B265" i="12"/>
  <c r="U264" i="12"/>
  <c r="N264" i="12"/>
  <c r="O264" i="12" s="1"/>
  <c r="P264" i="12" s="1"/>
  <c r="K263" i="12"/>
  <c r="Q263" i="12"/>
  <c r="R263" i="12" s="1"/>
  <c r="Q264" i="12" l="1"/>
  <c r="R264" i="12" s="1"/>
  <c r="W264" i="12"/>
  <c r="E3675" i="13"/>
  <c r="N265" i="12"/>
  <c r="O265" i="12" s="1"/>
  <c r="P265" i="12" s="1"/>
  <c r="J265" i="12"/>
  <c r="Y265" i="12"/>
  <c r="I265" i="12"/>
  <c r="V265" i="12"/>
  <c r="E265" i="12"/>
  <c r="F265" i="12" s="1"/>
  <c r="B266" i="12"/>
  <c r="U265" i="12"/>
  <c r="K264" i="12"/>
  <c r="W265" i="12" l="1"/>
  <c r="Q265" i="12"/>
  <c r="R265" i="12" s="1"/>
  <c r="E3674" i="13"/>
  <c r="N266" i="12"/>
  <c r="O266" i="12" s="1"/>
  <c r="P266" i="12" s="1"/>
  <c r="J266" i="12"/>
  <c r="V266" i="12"/>
  <c r="U266" i="12"/>
  <c r="I266" i="12"/>
  <c r="E266" i="12"/>
  <c r="F266" i="12" s="1"/>
  <c r="B267" i="12"/>
  <c r="Y266" i="12"/>
  <c r="K265" i="12"/>
  <c r="K266" i="12" l="1"/>
  <c r="Q266" i="12"/>
  <c r="R266" i="12" s="1"/>
  <c r="E3673" i="13"/>
  <c r="N267" i="12"/>
  <c r="O267" i="12" s="1"/>
  <c r="P267" i="12" s="1"/>
  <c r="Y267" i="12"/>
  <c r="I267" i="12"/>
  <c r="V267" i="12"/>
  <c r="U267" i="12"/>
  <c r="J267" i="12"/>
  <c r="E267" i="12"/>
  <c r="F267" i="12" s="1"/>
  <c r="B268" i="12"/>
  <c r="W266" i="12"/>
  <c r="Q267" i="12" l="1"/>
  <c r="R267" i="12" s="1"/>
  <c r="K267" i="12"/>
  <c r="E3672" i="13"/>
  <c r="J268" i="12"/>
  <c r="V268" i="12"/>
  <c r="B269" i="12"/>
  <c r="U268" i="12"/>
  <c r="E268" i="12"/>
  <c r="F268" i="12" s="1"/>
  <c r="N268" i="12"/>
  <c r="O268" i="12" s="1"/>
  <c r="P268" i="12" s="1"/>
  <c r="Y268" i="12"/>
  <c r="I268" i="12"/>
  <c r="W267" i="12"/>
  <c r="K268" i="12" l="1"/>
  <c r="W268" i="12"/>
  <c r="Q268" i="12"/>
  <c r="R268" i="12" s="1"/>
  <c r="E3671" i="13"/>
  <c r="B270" i="12"/>
  <c r="U269" i="12"/>
  <c r="E269" i="12"/>
  <c r="F269" i="12" s="1"/>
  <c r="N269" i="12"/>
  <c r="O269" i="12" s="1"/>
  <c r="P269" i="12" s="1"/>
  <c r="J269" i="12"/>
  <c r="Y269" i="12"/>
  <c r="V269" i="12"/>
  <c r="I269" i="12"/>
  <c r="K269" i="12" l="1"/>
  <c r="Q269" i="12"/>
  <c r="R269" i="12" s="1"/>
  <c r="W269" i="12"/>
  <c r="E3670" i="13"/>
  <c r="B271" i="12"/>
  <c r="U270" i="12"/>
  <c r="E270" i="12"/>
  <c r="F270" i="12" s="1"/>
  <c r="N270" i="12"/>
  <c r="O270" i="12" s="1"/>
  <c r="P270" i="12" s="1"/>
  <c r="J270" i="12"/>
  <c r="I270" i="12"/>
  <c r="Y270" i="12"/>
  <c r="V270" i="12"/>
  <c r="Q270" i="12" l="1"/>
  <c r="R270" i="12" s="1"/>
  <c r="E3669" i="13"/>
  <c r="B272" i="12"/>
  <c r="U271" i="12"/>
  <c r="E271" i="12"/>
  <c r="F271" i="12" s="1"/>
  <c r="N271" i="12"/>
  <c r="O271" i="12" s="1"/>
  <c r="P271" i="12" s="1"/>
  <c r="J271" i="12"/>
  <c r="I271" i="12"/>
  <c r="Y271" i="12"/>
  <c r="V271" i="12"/>
  <c r="K270" i="12"/>
  <c r="W270" i="12"/>
  <c r="W271" i="12" l="1"/>
  <c r="E3668" i="13"/>
  <c r="N272" i="12"/>
  <c r="O272" i="12" s="1"/>
  <c r="P272" i="12" s="1"/>
  <c r="J272" i="12"/>
  <c r="Y272" i="12"/>
  <c r="I272" i="12"/>
  <c r="B273" i="12"/>
  <c r="U272" i="12"/>
  <c r="E272" i="12"/>
  <c r="F272" i="12" s="1"/>
  <c r="V272" i="12"/>
  <c r="K271" i="12"/>
  <c r="Q271" i="12"/>
  <c r="R271" i="12" s="1"/>
  <c r="K272" i="12" l="1"/>
  <c r="Q272" i="12"/>
  <c r="R272" i="12" s="1"/>
  <c r="W272" i="12"/>
  <c r="E3667" i="13"/>
  <c r="Y273" i="12"/>
  <c r="I273" i="12"/>
  <c r="V273" i="12"/>
  <c r="B274" i="12"/>
  <c r="U273" i="12"/>
  <c r="E273" i="12"/>
  <c r="F273" i="12" s="1"/>
  <c r="N273" i="12"/>
  <c r="O273" i="12" s="1"/>
  <c r="P273" i="12" s="1"/>
  <c r="J273" i="12"/>
  <c r="W273" i="12" l="1"/>
  <c r="K273" i="12"/>
  <c r="Q273" i="12"/>
  <c r="R273" i="12" s="1"/>
  <c r="E3666" i="13"/>
  <c r="Y274" i="12"/>
  <c r="I274" i="12"/>
  <c r="V274" i="12"/>
  <c r="N274" i="12"/>
  <c r="O274" i="12" s="1"/>
  <c r="P274" i="12" s="1"/>
  <c r="B275" i="12"/>
  <c r="U274" i="12"/>
  <c r="J274" i="12"/>
  <c r="E274" i="12"/>
  <c r="F274" i="12" s="1"/>
  <c r="W274" i="12" l="1"/>
  <c r="Q274" i="12"/>
  <c r="R274" i="12" s="1"/>
  <c r="E3665" i="13"/>
  <c r="V275" i="12"/>
  <c r="B276" i="12"/>
  <c r="U275" i="12"/>
  <c r="E275" i="12"/>
  <c r="F275" i="12" s="1"/>
  <c r="Y275" i="12"/>
  <c r="I275" i="12"/>
  <c r="J275" i="12"/>
  <c r="N275" i="12"/>
  <c r="O275" i="12" s="1"/>
  <c r="P275" i="12" s="1"/>
  <c r="K274" i="12"/>
  <c r="W275" i="12" l="1"/>
  <c r="E3664" i="13"/>
  <c r="N276" i="12"/>
  <c r="O276" i="12" s="1"/>
  <c r="P276" i="12" s="1"/>
  <c r="Y276" i="12"/>
  <c r="I276" i="12"/>
  <c r="V276" i="12"/>
  <c r="B277" i="12"/>
  <c r="U276" i="12"/>
  <c r="E276" i="12"/>
  <c r="F276" i="12" s="1"/>
  <c r="J276" i="12"/>
  <c r="K275" i="12"/>
  <c r="Q275" i="12"/>
  <c r="R275" i="12" s="1"/>
  <c r="W276" i="12" l="1"/>
  <c r="Q276" i="12"/>
  <c r="R276" i="12" s="1"/>
  <c r="K276" i="12"/>
  <c r="E3663" i="13"/>
  <c r="N277" i="12"/>
  <c r="O277" i="12" s="1"/>
  <c r="P277" i="12" s="1"/>
  <c r="J277" i="12"/>
  <c r="Y277" i="12"/>
  <c r="I277" i="12"/>
  <c r="V277" i="12"/>
  <c r="B278" i="12"/>
  <c r="U277" i="12"/>
  <c r="E277" i="12"/>
  <c r="F277" i="12" s="1"/>
  <c r="Q277" i="12" l="1"/>
  <c r="R277" i="12" s="1"/>
  <c r="W277" i="12"/>
  <c r="E3662" i="13"/>
  <c r="J278" i="12"/>
  <c r="V278" i="12"/>
  <c r="E278" i="12"/>
  <c r="F278" i="12" s="1"/>
  <c r="B279" i="12"/>
  <c r="Y278" i="12"/>
  <c r="U278" i="12"/>
  <c r="N278" i="12"/>
  <c r="O278" i="12" s="1"/>
  <c r="P278" i="12" s="1"/>
  <c r="I278" i="12"/>
  <c r="K277" i="12"/>
  <c r="W278" i="12" l="1"/>
  <c r="Q278" i="12"/>
  <c r="R278" i="12" s="1"/>
  <c r="K278" i="12"/>
  <c r="E3661" i="13"/>
  <c r="J279" i="12"/>
  <c r="Y279" i="12"/>
  <c r="I279" i="12"/>
  <c r="B280" i="12"/>
  <c r="U279" i="12"/>
  <c r="E279" i="12"/>
  <c r="F279" i="12" s="1"/>
  <c r="V279" i="12"/>
  <c r="N279" i="12"/>
  <c r="O279" i="12" s="1"/>
  <c r="P279" i="12" s="1"/>
  <c r="Q279" i="12" l="1"/>
  <c r="R279" i="12" s="1"/>
  <c r="W279" i="12"/>
  <c r="E3660" i="13"/>
  <c r="V280" i="12"/>
  <c r="B281" i="12"/>
  <c r="U280" i="12"/>
  <c r="E280" i="12"/>
  <c r="F280" i="12" s="1"/>
  <c r="J280" i="12"/>
  <c r="Y280" i="12"/>
  <c r="I280" i="12"/>
  <c r="N280" i="12"/>
  <c r="O280" i="12" s="1"/>
  <c r="P280" i="12" s="1"/>
  <c r="K279" i="12"/>
  <c r="W280" i="12" l="1"/>
  <c r="Q280" i="12"/>
  <c r="R280" i="12" s="1"/>
  <c r="E3659" i="13"/>
  <c r="N281" i="12"/>
  <c r="O281" i="12" s="1"/>
  <c r="P281" i="12" s="1"/>
  <c r="J281" i="12"/>
  <c r="Y281" i="12"/>
  <c r="I281" i="12"/>
  <c r="V281" i="12"/>
  <c r="E281" i="12"/>
  <c r="F281" i="12" s="1"/>
  <c r="B282" i="12"/>
  <c r="U281" i="12"/>
  <c r="K280" i="12"/>
  <c r="W281" i="12" l="1"/>
  <c r="K281" i="12"/>
  <c r="Q281" i="12"/>
  <c r="R281" i="12" s="1"/>
  <c r="E3658" i="13"/>
  <c r="N282" i="12"/>
  <c r="O282" i="12" s="1"/>
  <c r="P282" i="12" s="1"/>
  <c r="J282" i="12"/>
  <c r="V282" i="12"/>
  <c r="U282" i="12"/>
  <c r="I282" i="12"/>
  <c r="E282" i="12"/>
  <c r="F282" i="12" s="1"/>
  <c r="B283" i="12"/>
  <c r="Y282" i="12"/>
  <c r="K282" i="12" l="1"/>
  <c r="Q282" i="12"/>
  <c r="R282" i="12" s="1"/>
  <c r="E3657" i="13"/>
  <c r="N283" i="12"/>
  <c r="O283" i="12" s="1"/>
  <c r="P283" i="12" s="1"/>
  <c r="Y283" i="12"/>
  <c r="I283" i="12"/>
  <c r="B284" i="12"/>
  <c r="V283" i="12"/>
  <c r="U283" i="12"/>
  <c r="J283" i="12"/>
  <c r="E283" i="12"/>
  <c r="F283" i="12" s="1"/>
  <c r="W282" i="12"/>
  <c r="W283" i="12" l="1"/>
  <c r="K283" i="12"/>
  <c r="E3656" i="13"/>
  <c r="J284" i="12"/>
  <c r="Y284" i="12"/>
  <c r="I284" i="12"/>
  <c r="V284" i="12"/>
  <c r="B285" i="12"/>
  <c r="U284" i="12"/>
  <c r="E284" i="12"/>
  <c r="F284" i="12" s="1"/>
  <c r="N284" i="12"/>
  <c r="O284" i="12" s="1"/>
  <c r="P284" i="12" s="1"/>
  <c r="Q283" i="12"/>
  <c r="R283" i="12" s="1"/>
  <c r="W284" i="12" l="1"/>
  <c r="Q284" i="12"/>
  <c r="R284" i="12" s="1"/>
  <c r="E3655" i="13"/>
  <c r="V285" i="12"/>
  <c r="B286" i="12"/>
  <c r="U285" i="12"/>
  <c r="E285" i="12"/>
  <c r="F285" i="12" s="1"/>
  <c r="N285" i="12"/>
  <c r="O285" i="12" s="1"/>
  <c r="P285" i="12" s="1"/>
  <c r="J285" i="12"/>
  <c r="Y285" i="12"/>
  <c r="I285" i="12"/>
  <c r="K284" i="12"/>
  <c r="Q285" i="12" l="1"/>
  <c r="R285" i="12" s="1"/>
  <c r="E3654" i="13"/>
  <c r="B287" i="12"/>
  <c r="U286" i="12"/>
  <c r="E286" i="12"/>
  <c r="F286" i="12" s="1"/>
  <c r="N286" i="12"/>
  <c r="O286" i="12" s="1"/>
  <c r="P286" i="12" s="1"/>
  <c r="J286" i="12"/>
  <c r="Y286" i="12"/>
  <c r="I286" i="12"/>
  <c r="V286" i="12"/>
  <c r="K285" i="12"/>
  <c r="W285" i="12"/>
  <c r="W286" i="12" l="1"/>
  <c r="Q286" i="12"/>
  <c r="R286" i="12" s="1"/>
  <c r="E3653" i="13"/>
  <c r="N287" i="12"/>
  <c r="O287" i="12" s="1"/>
  <c r="P287" i="12" s="1"/>
  <c r="V287" i="12"/>
  <c r="B288" i="12"/>
  <c r="U287" i="12"/>
  <c r="E287" i="12"/>
  <c r="F287" i="12" s="1"/>
  <c r="Y287" i="12"/>
  <c r="J287" i="12"/>
  <c r="I287" i="12"/>
  <c r="K286" i="12"/>
  <c r="Q287" i="12" l="1"/>
  <c r="R287" i="12" s="1"/>
  <c r="K287" i="12"/>
  <c r="W287" i="12"/>
  <c r="E3652" i="13"/>
  <c r="N288" i="12"/>
  <c r="O288" i="12" s="1"/>
  <c r="P288" i="12" s="1"/>
  <c r="J288" i="12"/>
  <c r="Y288" i="12"/>
  <c r="I288" i="12"/>
  <c r="B289" i="12"/>
  <c r="U288" i="12"/>
  <c r="E288" i="12"/>
  <c r="F288" i="12" s="1"/>
  <c r="V288" i="12"/>
  <c r="Q288" i="12" l="1"/>
  <c r="R288" i="12" s="1"/>
  <c r="W288" i="12"/>
  <c r="E3651" i="13"/>
  <c r="J289" i="12"/>
  <c r="Y289" i="12"/>
  <c r="I289" i="12"/>
  <c r="V289" i="12"/>
  <c r="B290" i="12"/>
  <c r="U289" i="12"/>
  <c r="E289" i="12"/>
  <c r="F289" i="12" s="1"/>
  <c r="N289" i="12"/>
  <c r="O289" i="12" s="1"/>
  <c r="P289" i="12" s="1"/>
  <c r="K288" i="12"/>
  <c r="Q289" i="12" l="1"/>
  <c r="R289" i="12" s="1"/>
  <c r="K289" i="12"/>
  <c r="W289" i="12"/>
  <c r="E3650" i="13"/>
  <c r="Y290" i="12"/>
  <c r="I290" i="12"/>
  <c r="V290" i="12"/>
  <c r="B291" i="12"/>
  <c r="U290" i="12"/>
  <c r="E290" i="12"/>
  <c r="F290" i="12" s="1"/>
  <c r="N290" i="12"/>
  <c r="O290" i="12" s="1"/>
  <c r="P290" i="12" s="1"/>
  <c r="J290" i="12"/>
  <c r="W290" i="12" l="1"/>
  <c r="K290" i="12"/>
  <c r="Q290" i="12"/>
  <c r="R290" i="12" s="1"/>
  <c r="E3649" i="13"/>
  <c r="V291" i="12"/>
  <c r="B292" i="12"/>
  <c r="U291" i="12"/>
  <c r="E291" i="12"/>
  <c r="F291" i="12" s="1"/>
  <c r="J291" i="12"/>
  <c r="Y291" i="12"/>
  <c r="I291" i="12"/>
  <c r="N291" i="12"/>
  <c r="O291" i="12" s="1"/>
  <c r="P291" i="12" s="1"/>
  <c r="W291" i="12" l="1"/>
  <c r="K291" i="12"/>
  <c r="Q291" i="12"/>
  <c r="R291" i="12" s="1"/>
  <c r="E3648" i="13"/>
  <c r="N292" i="12"/>
  <c r="O292" i="12" s="1"/>
  <c r="P292" i="12" s="1"/>
  <c r="Y292" i="12"/>
  <c r="I292" i="12"/>
  <c r="V292" i="12"/>
  <c r="B293" i="12"/>
  <c r="U292" i="12"/>
  <c r="E292" i="12"/>
  <c r="F292" i="12" s="1"/>
  <c r="J292" i="12"/>
  <c r="W292" i="12" l="1"/>
  <c r="E3647" i="13"/>
  <c r="N293" i="12"/>
  <c r="O293" i="12" s="1"/>
  <c r="P293" i="12" s="1"/>
  <c r="J293" i="12"/>
  <c r="Y293" i="12"/>
  <c r="I293" i="12"/>
  <c r="V293" i="12"/>
  <c r="B294" i="12"/>
  <c r="U293" i="12"/>
  <c r="E293" i="12"/>
  <c r="F293" i="12" s="1"/>
  <c r="K292" i="12"/>
  <c r="Q292" i="12"/>
  <c r="R292" i="12" s="1"/>
  <c r="W293" i="12" l="1"/>
  <c r="E3646" i="13"/>
  <c r="J294" i="12"/>
  <c r="Y294" i="12"/>
  <c r="I294" i="12"/>
  <c r="V294" i="12"/>
  <c r="E294" i="12"/>
  <c r="F294" i="12" s="1"/>
  <c r="B295" i="12"/>
  <c r="U294" i="12"/>
  <c r="N294" i="12"/>
  <c r="O294" i="12" s="1"/>
  <c r="P294" i="12" s="1"/>
  <c r="K293" i="12"/>
  <c r="Q293" i="12"/>
  <c r="R293" i="12" s="1"/>
  <c r="K294" i="12" l="1"/>
  <c r="E3645" i="13"/>
  <c r="J295" i="12"/>
  <c r="Y295" i="12"/>
  <c r="I295" i="12"/>
  <c r="V295" i="12"/>
  <c r="B296" i="12"/>
  <c r="U295" i="12"/>
  <c r="E295" i="12"/>
  <c r="F295" i="12" s="1"/>
  <c r="N295" i="12"/>
  <c r="O295" i="12" s="1"/>
  <c r="P295" i="12" s="1"/>
  <c r="W294" i="12"/>
  <c r="Q294" i="12"/>
  <c r="R294" i="12" s="1"/>
  <c r="W295" i="12" l="1"/>
  <c r="K295" i="12"/>
  <c r="Q295" i="12"/>
  <c r="R295" i="12" s="1"/>
  <c r="E3644" i="13"/>
  <c r="V296" i="12"/>
  <c r="B297" i="12"/>
  <c r="U296" i="12"/>
  <c r="E296" i="12"/>
  <c r="F296" i="12" s="1"/>
  <c r="J296" i="12"/>
  <c r="Y296" i="12"/>
  <c r="I296" i="12"/>
  <c r="N296" i="12"/>
  <c r="O296" i="12" s="1"/>
  <c r="P296" i="12" s="1"/>
  <c r="W296" i="12" l="1"/>
  <c r="K296" i="12"/>
  <c r="Q296" i="12"/>
  <c r="R296" i="12" s="1"/>
  <c r="E3643" i="13"/>
  <c r="N297" i="12"/>
  <c r="O297" i="12" s="1"/>
  <c r="P297" i="12" s="1"/>
  <c r="J297" i="12"/>
  <c r="Y297" i="12"/>
  <c r="I297" i="12"/>
  <c r="V297" i="12"/>
  <c r="B298" i="12"/>
  <c r="U297" i="12"/>
  <c r="E297" i="12"/>
  <c r="F297" i="12" s="1"/>
  <c r="W297" i="12" l="1"/>
  <c r="E3642" i="13"/>
  <c r="N298" i="12"/>
  <c r="O298" i="12" s="1"/>
  <c r="P298" i="12" s="1"/>
  <c r="J298" i="12"/>
  <c r="V298" i="12"/>
  <c r="B299" i="12"/>
  <c r="U298" i="12"/>
  <c r="E298" i="12"/>
  <c r="F298" i="12" s="1"/>
  <c r="Y298" i="12"/>
  <c r="I298" i="12"/>
  <c r="K297" i="12"/>
  <c r="Q297" i="12"/>
  <c r="R297" i="12" s="1"/>
  <c r="W298" i="12" l="1"/>
  <c r="E3641" i="13"/>
  <c r="N299" i="12"/>
  <c r="O299" i="12" s="1"/>
  <c r="P299" i="12" s="1"/>
  <c r="J299" i="12"/>
  <c r="Y299" i="12"/>
  <c r="I299" i="12"/>
  <c r="E299" i="12"/>
  <c r="F299" i="12" s="1"/>
  <c r="B300" i="12"/>
  <c r="V299" i="12"/>
  <c r="U299" i="12"/>
  <c r="Q298" i="12"/>
  <c r="R298" i="12" s="1"/>
  <c r="K298" i="12"/>
  <c r="W299" i="12" l="1"/>
  <c r="K299" i="12"/>
  <c r="E3640" i="13"/>
  <c r="J300" i="12"/>
  <c r="Y300" i="12"/>
  <c r="I300" i="12"/>
  <c r="V300" i="12"/>
  <c r="B301" i="12"/>
  <c r="U300" i="12"/>
  <c r="E300" i="12"/>
  <c r="F300" i="12" s="1"/>
  <c r="N300" i="12"/>
  <c r="O300" i="12" s="1"/>
  <c r="P300" i="12" s="1"/>
  <c r="Q299" i="12"/>
  <c r="R299" i="12" s="1"/>
  <c r="K300" i="12" l="1"/>
  <c r="Q300" i="12"/>
  <c r="R300" i="12" s="1"/>
  <c r="W300" i="12"/>
  <c r="E3639" i="13"/>
  <c r="V301" i="12"/>
  <c r="B302" i="12"/>
  <c r="U301" i="12"/>
  <c r="E301" i="12"/>
  <c r="F301" i="12" s="1"/>
  <c r="N301" i="12"/>
  <c r="O301" i="12" s="1"/>
  <c r="P301" i="12" s="1"/>
  <c r="J301" i="12"/>
  <c r="I301" i="12"/>
  <c r="Y301" i="12"/>
  <c r="W301" i="12" l="1"/>
  <c r="E3638" i="13"/>
  <c r="B303" i="12"/>
  <c r="U302" i="12"/>
  <c r="E302" i="12"/>
  <c r="F302" i="12" s="1"/>
  <c r="N302" i="12"/>
  <c r="O302" i="12" s="1"/>
  <c r="P302" i="12" s="1"/>
  <c r="J302" i="12"/>
  <c r="Y302" i="12"/>
  <c r="I302" i="12"/>
  <c r="V302" i="12"/>
  <c r="K301" i="12"/>
  <c r="Q301" i="12"/>
  <c r="R301" i="12" s="1"/>
  <c r="Q302" i="12" l="1"/>
  <c r="R302" i="12" s="1"/>
  <c r="W302" i="12"/>
  <c r="E3637" i="13"/>
  <c r="N303" i="12"/>
  <c r="O303" i="12" s="1"/>
  <c r="P303" i="12" s="1"/>
  <c r="V303" i="12"/>
  <c r="B304" i="12"/>
  <c r="U303" i="12"/>
  <c r="E303" i="12"/>
  <c r="F303" i="12" s="1"/>
  <c r="Y303" i="12"/>
  <c r="J303" i="12"/>
  <c r="I303" i="12"/>
  <c r="K302" i="12"/>
  <c r="W303" i="12" l="1"/>
  <c r="Q303" i="12"/>
  <c r="R303" i="12" s="1"/>
  <c r="K303" i="12"/>
  <c r="E3636" i="13"/>
  <c r="N304" i="12"/>
  <c r="O304" i="12" s="1"/>
  <c r="P304" i="12" s="1"/>
  <c r="J304" i="12"/>
  <c r="Y304" i="12"/>
  <c r="I304" i="12"/>
  <c r="V304" i="12"/>
  <c r="B305" i="12"/>
  <c r="U304" i="12"/>
  <c r="E304" i="12"/>
  <c r="F304" i="12" s="1"/>
  <c r="K304" i="12" l="1"/>
  <c r="W304" i="12"/>
  <c r="Q304" i="12"/>
  <c r="R304" i="12" s="1"/>
  <c r="E3635" i="13"/>
  <c r="J305" i="12"/>
  <c r="Y305" i="12"/>
  <c r="I305" i="12"/>
  <c r="V305" i="12"/>
  <c r="B306" i="12"/>
  <c r="U305" i="12"/>
  <c r="E305" i="12"/>
  <c r="F305" i="12" s="1"/>
  <c r="N305" i="12"/>
  <c r="O305" i="12" s="1"/>
  <c r="P305" i="12" s="1"/>
  <c r="K305" i="12" l="1"/>
  <c r="E3634" i="13"/>
  <c r="Y306" i="12"/>
  <c r="I306" i="12"/>
  <c r="V306" i="12"/>
  <c r="B307" i="12"/>
  <c r="U306" i="12"/>
  <c r="E306" i="12"/>
  <c r="F306" i="12" s="1"/>
  <c r="N306" i="12"/>
  <c r="O306" i="12" s="1"/>
  <c r="P306" i="12" s="1"/>
  <c r="J306" i="12"/>
  <c r="Q305" i="12"/>
  <c r="R305" i="12" s="1"/>
  <c r="W305" i="12"/>
  <c r="W306" i="12" l="1"/>
  <c r="E3633" i="13"/>
  <c r="V307" i="12"/>
  <c r="B308" i="12"/>
  <c r="U307" i="12"/>
  <c r="E307" i="12"/>
  <c r="F307" i="12" s="1"/>
  <c r="J307" i="12"/>
  <c r="Y307" i="12"/>
  <c r="I307" i="12"/>
  <c r="N307" i="12"/>
  <c r="O307" i="12" s="1"/>
  <c r="P307" i="12" s="1"/>
  <c r="K306" i="12"/>
  <c r="Q306" i="12"/>
  <c r="R306" i="12" s="1"/>
  <c r="W307" i="12" l="1"/>
  <c r="Q307" i="12"/>
  <c r="R307" i="12" s="1"/>
  <c r="E3632" i="13"/>
  <c r="N308" i="12"/>
  <c r="O308" i="12" s="1"/>
  <c r="P308" i="12" s="1"/>
  <c r="J308" i="12"/>
  <c r="Y308" i="12"/>
  <c r="I308" i="12"/>
  <c r="V308" i="12"/>
  <c r="B309" i="12"/>
  <c r="U308" i="12"/>
  <c r="E308" i="12"/>
  <c r="F308" i="12" s="1"/>
  <c r="K307" i="12"/>
  <c r="W308" i="12" l="1"/>
  <c r="Q308" i="12"/>
  <c r="R308" i="12" s="1"/>
  <c r="E3631" i="13"/>
  <c r="N309" i="12"/>
  <c r="O309" i="12" s="1"/>
  <c r="P309" i="12" s="1"/>
  <c r="J309" i="12"/>
  <c r="Y309" i="12"/>
  <c r="I309" i="12"/>
  <c r="V309" i="12"/>
  <c r="B310" i="12"/>
  <c r="U309" i="12"/>
  <c r="E309" i="12"/>
  <c r="F309" i="12" s="1"/>
  <c r="K308" i="12"/>
  <c r="W309" i="12" l="1"/>
  <c r="Q309" i="12"/>
  <c r="R309" i="12" s="1"/>
  <c r="E3630" i="13"/>
  <c r="J310" i="12"/>
  <c r="Y310" i="12"/>
  <c r="I310" i="12"/>
  <c r="V310" i="12"/>
  <c r="B311" i="12"/>
  <c r="U310" i="12"/>
  <c r="N310" i="12"/>
  <c r="O310" i="12" s="1"/>
  <c r="P310" i="12" s="1"/>
  <c r="E310" i="12"/>
  <c r="F310" i="12" s="1"/>
  <c r="K309" i="12"/>
  <c r="W310" i="12" l="1"/>
  <c r="K310" i="12"/>
  <c r="E3629" i="13"/>
  <c r="J311" i="12"/>
  <c r="Y311" i="12"/>
  <c r="I311" i="12"/>
  <c r="V311" i="12"/>
  <c r="B312" i="12"/>
  <c r="U311" i="12"/>
  <c r="E311" i="12"/>
  <c r="F311" i="12" s="1"/>
  <c r="N311" i="12"/>
  <c r="O311" i="12" s="1"/>
  <c r="P311" i="12" s="1"/>
  <c r="Q310" i="12"/>
  <c r="R310" i="12" s="1"/>
  <c r="K311" i="12" l="1"/>
  <c r="Q311" i="12"/>
  <c r="R311" i="12" s="1"/>
  <c r="W311" i="12"/>
  <c r="E3628" i="13"/>
  <c r="V312" i="12"/>
  <c r="B313" i="12"/>
  <c r="U312" i="12"/>
  <c r="E312" i="12"/>
  <c r="F312" i="12" s="1"/>
  <c r="N312" i="12"/>
  <c r="O312" i="12" s="1"/>
  <c r="P312" i="12" s="1"/>
  <c r="J312" i="12"/>
  <c r="Y312" i="12"/>
  <c r="I312" i="12"/>
  <c r="W312" i="12" l="1"/>
  <c r="E3627" i="13"/>
  <c r="N313" i="12"/>
  <c r="O313" i="12" s="1"/>
  <c r="P313" i="12" s="1"/>
  <c r="J313" i="12"/>
  <c r="Y313" i="12"/>
  <c r="I313" i="12"/>
  <c r="V313" i="12"/>
  <c r="B314" i="12"/>
  <c r="U313" i="12"/>
  <c r="E313" i="12"/>
  <c r="F313" i="12" s="1"/>
  <c r="K312" i="12"/>
  <c r="Q312" i="12"/>
  <c r="R312" i="12" s="1"/>
  <c r="K313" i="12" l="1"/>
  <c r="Q313" i="12"/>
  <c r="R313" i="12" s="1"/>
  <c r="W313" i="12"/>
  <c r="E3626" i="13"/>
  <c r="N314" i="12"/>
  <c r="O314" i="12" s="1"/>
  <c r="P314" i="12" s="1"/>
  <c r="J314" i="12"/>
  <c r="V314" i="12"/>
  <c r="B315" i="12"/>
  <c r="U314" i="12"/>
  <c r="E314" i="12"/>
  <c r="F314" i="12" s="1"/>
  <c r="Y314" i="12"/>
  <c r="I314" i="12"/>
  <c r="K314" i="12" l="1"/>
  <c r="W314" i="12"/>
  <c r="Q314" i="12"/>
  <c r="R314" i="12" s="1"/>
  <c r="E3625" i="13"/>
  <c r="N315" i="12"/>
  <c r="O315" i="12" s="1"/>
  <c r="P315" i="12" s="1"/>
  <c r="J315" i="12"/>
  <c r="Y315" i="12"/>
  <c r="I315" i="12"/>
  <c r="B316" i="12"/>
  <c r="U315" i="12"/>
  <c r="E315" i="12"/>
  <c r="F315" i="12" s="1"/>
  <c r="V315" i="12"/>
  <c r="Q315" i="12" l="1"/>
  <c r="R315" i="12" s="1"/>
  <c r="W315" i="12"/>
  <c r="K315" i="12"/>
  <c r="E3624" i="13"/>
  <c r="J316" i="12"/>
  <c r="Y316" i="12"/>
  <c r="I316" i="12"/>
  <c r="V316" i="12"/>
  <c r="B317" i="12"/>
  <c r="U316" i="12"/>
  <c r="E316" i="12"/>
  <c r="F316" i="12" s="1"/>
  <c r="N316" i="12"/>
  <c r="O316" i="12" s="1"/>
  <c r="P316" i="12" s="1"/>
  <c r="W316" i="12" l="1"/>
  <c r="Q316" i="12"/>
  <c r="R316" i="12" s="1"/>
  <c r="E3623" i="13"/>
  <c r="V317" i="12"/>
  <c r="B318" i="12"/>
  <c r="U317" i="12"/>
  <c r="E317" i="12"/>
  <c r="F317" i="12" s="1"/>
  <c r="N317" i="12"/>
  <c r="O317" i="12" s="1"/>
  <c r="P317" i="12" s="1"/>
  <c r="J317" i="12"/>
  <c r="Y317" i="12"/>
  <c r="I317" i="12"/>
  <c r="K316" i="12"/>
  <c r="E3622" i="13" l="1"/>
  <c r="B319" i="12"/>
  <c r="U318" i="12"/>
  <c r="E318" i="12"/>
  <c r="F318" i="12" s="1"/>
  <c r="N318" i="12"/>
  <c r="O318" i="12" s="1"/>
  <c r="P318" i="12" s="1"/>
  <c r="J318" i="12"/>
  <c r="Y318" i="12"/>
  <c r="I318" i="12"/>
  <c r="V318" i="12"/>
  <c r="K317" i="12"/>
  <c r="Q317" i="12"/>
  <c r="R317" i="12" s="1"/>
  <c r="W317" i="12"/>
  <c r="Q318" i="12" l="1"/>
  <c r="R318" i="12" s="1"/>
  <c r="W318" i="12"/>
  <c r="E3621" i="13"/>
  <c r="N319" i="12"/>
  <c r="O319" i="12" s="1"/>
  <c r="P319" i="12" s="1"/>
  <c r="J319" i="12"/>
  <c r="Y319" i="12"/>
  <c r="I319" i="12"/>
  <c r="V319" i="12"/>
  <c r="B320" i="12"/>
  <c r="U319" i="12"/>
  <c r="E319" i="12"/>
  <c r="F319" i="12" s="1"/>
  <c r="K318" i="12"/>
  <c r="W319" i="12" l="1"/>
  <c r="K319" i="12"/>
  <c r="Q319" i="12"/>
  <c r="R319" i="12" s="1"/>
  <c r="E3620" i="13"/>
  <c r="N320" i="12"/>
  <c r="O320" i="12" s="1"/>
  <c r="P320" i="12" s="1"/>
  <c r="J320" i="12"/>
  <c r="Y320" i="12"/>
  <c r="I320" i="12"/>
  <c r="V320" i="12"/>
  <c r="B321" i="12"/>
  <c r="U320" i="12"/>
  <c r="E320" i="12"/>
  <c r="F320" i="12" s="1"/>
  <c r="K320" i="12" l="1"/>
  <c r="Q320" i="12"/>
  <c r="R320" i="12" s="1"/>
  <c r="W320" i="12"/>
  <c r="E3619" i="13"/>
  <c r="J321" i="12"/>
  <c r="Y321" i="12"/>
  <c r="I321" i="12"/>
  <c r="V321" i="12"/>
  <c r="B322" i="12"/>
  <c r="U321" i="12"/>
  <c r="E321" i="12"/>
  <c r="F321" i="12" s="1"/>
  <c r="N321" i="12"/>
  <c r="O321" i="12" s="1"/>
  <c r="P321" i="12" s="1"/>
  <c r="W321" i="12" l="1"/>
  <c r="E3618" i="13"/>
  <c r="Y322" i="12"/>
  <c r="I322" i="12"/>
  <c r="V322" i="12"/>
  <c r="B323" i="12"/>
  <c r="U322" i="12"/>
  <c r="E322" i="12"/>
  <c r="F322" i="12" s="1"/>
  <c r="N322" i="12"/>
  <c r="O322" i="12" s="1"/>
  <c r="P322" i="12" s="1"/>
  <c r="J322" i="12"/>
  <c r="K321" i="12"/>
  <c r="Q321" i="12"/>
  <c r="R321" i="12" s="1"/>
  <c r="W322" i="12" l="1"/>
  <c r="Q322" i="12"/>
  <c r="R322" i="12" s="1"/>
  <c r="E3617" i="13"/>
  <c r="V323" i="12"/>
  <c r="B324" i="12"/>
  <c r="U323" i="12"/>
  <c r="E323" i="12"/>
  <c r="F323" i="12" s="1"/>
  <c r="N323" i="12"/>
  <c r="O323" i="12" s="1"/>
  <c r="P323" i="12" s="1"/>
  <c r="J323" i="12"/>
  <c r="Y323" i="12"/>
  <c r="I323" i="12"/>
  <c r="K322" i="12"/>
  <c r="W323" i="12" l="1"/>
  <c r="Q323" i="12"/>
  <c r="R323" i="12" s="1"/>
  <c r="E3616" i="13"/>
  <c r="N324" i="12"/>
  <c r="O324" i="12" s="1"/>
  <c r="P324" i="12" s="1"/>
  <c r="J324" i="12"/>
  <c r="Y324" i="12"/>
  <c r="I324" i="12"/>
  <c r="V324" i="12"/>
  <c r="B325" i="12"/>
  <c r="U324" i="12"/>
  <c r="E324" i="12"/>
  <c r="F324" i="12" s="1"/>
  <c r="K323" i="12"/>
  <c r="K324" i="12" l="1"/>
  <c r="W324" i="12"/>
  <c r="Q324" i="12"/>
  <c r="R324" i="12" s="1"/>
  <c r="E3615" i="13"/>
  <c r="N325" i="12"/>
  <c r="O325" i="12" s="1"/>
  <c r="P325" i="12" s="1"/>
  <c r="J325" i="12"/>
  <c r="Y325" i="12"/>
  <c r="I325" i="12"/>
  <c r="V325" i="12"/>
  <c r="B326" i="12"/>
  <c r="U325" i="12"/>
  <c r="E325" i="12"/>
  <c r="F325" i="12" s="1"/>
  <c r="K325" i="12" l="1"/>
  <c r="Q325" i="12"/>
  <c r="R325" i="12" s="1"/>
  <c r="W325" i="12"/>
  <c r="E3614" i="13"/>
  <c r="J326" i="12"/>
  <c r="Y326" i="12"/>
  <c r="I326" i="12"/>
  <c r="V326" i="12"/>
  <c r="B327" i="12"/>
  <c r="U326" i="12"/>
  <c r="E326" i="12"/>
  <c r="F326" i="12" s="1"/>
  <c r="N326" i="12"/>
  <c r="O326" i="12" s="1"/>
  <c r="P326" i="12" s="1"/>
  <c r="Q326" i="12" l="1"/>
  <c r="R326" i="12" s="1"/>
  <c r="W326" i="12"/>
  <c r="E3613" i="13"/>
  <c r="J327" i="12"/>
  <c r="Y327" i="12"/>
  <c r="I327" i="12"/>
  <c r="V327" i="12"/>
  <c r="B328" i="12"/>
  <c r="U327" i="12"/>
  <c r="E327" i="12"/>
  <c r="F327" i="12" s="1"/>
  <c r="N327" i="12"/>
  <c r="O327" i="12" s="1"/>
  <c r="P327" i="12" s="1"/>
  <c r="K326" i="12"/>
  <c r="W327" i="12" l="1"/>
  <c r="K327" i="12"/>
  <c r="Q327" i="12"/>
  <c r="R327" i="12" s="1"/>
  <c r="E3612" i="13"/>
  <c r="V328" i="12"/>
  <c r="B329" i="12"/>
  <c r="U328" i="12"/>
  <c r="E328" i="12"/>
  <c r="F328" i="12" s="1"/>
  <c r="N328" i="12"/>
  <c r="O328" i="12" s="1"/>
  <c r="P328" i="12" s="1"/>
  <c r="J328" i="12"/>
  <c r="Y328" i="12"/>
  <c r="I328" i="12"/>
  <c r="W328" i="12" l="1"/>
  <c r="K328" i="12"/>
  <c r="Q328" i="12"/>
  <c r="R328" i="12" s="1"/>
  <c r="E3611" i="13"/>
  <c r="N329" i="12"/>
  <c r="O329" i="12" s="1"/>
  <c r="P329" i="12" s="1"/>
  <c r="J329" i="12"/>
  <c r="Y329" i="12"/>
  <c r="I329" i="12"/>
  <c r="V329" i="12"/>
  <c r="B330" i="12"/>
  <c r="U329" i="12"/>
  <c r="E329" i="12"/>
  <c r="F329" i="12" s="1"/>
  <c r="K329" i="12" l="1"/>
  <c r="Q329" i="12"/>
  <c r="R329" i="12" s="1"/>
  <c r="W329" i="12"/>
  <c r="E3610" i="13"/>
  <c r="N330" i="12"/>
  <c r="O330" i="12" s="1"/>
  <c r="P330" i="12" s="1"/>
  <c r="J330" i="12"/>
  <c r="Y330" i="12"/>
  <c r="I330" i="12"/>
  <c r="V330" i="12"/>
  <c r="B331" i="12"/>
  <c r="U330" i="12"/>
  <c r="E330" i="12"/>
  <c r="F330" i="12" s="1"/>
  <c r="Q330" i="12" l="1"/>
  <c r="R330" i="12" s="1"/>
  <c r="K330" i="12"/>
  <c r="W330" i="12"/>
  <c r="E3609" i="13"/>
  <c r="N331" i="12"/>
  <c r="O331" i="12" s="1"/>
  <c r="P331" i="12" s="1"/>
  <c r="J331" i="12"/>
  <c r="Y331" i="12"/>
  <c r="I331" i="12"/>
  <c r="V331" i="12"/>
  <c r="B332" i="12"/>
  <c r="U331" i="12"/>
  <c r="E331" i="12"/>
  <c r="F331" i="12" s="1"/>
  <c r="Q331" i="12" l="1"/>
  <c r="R331" i="12" s="1"/>
  <c r="W331" i="12"/>
  <c r="E3608" i="13"/>
  <c r="J332" i="12"/>
  <c r="Y332" i="12"/>
  <c r="I332" i="12"/>
  <c r="V332" i="12"/>
  <c r="B333" i="12"/>
  <c r="U332" i="12"/>
  <c r="E332" i="12"/>
  <c r="F332" i="12" s="1"/>
  <c r="N332" i="12"/>
  <c r="O332" i="12" s="1"/>
  <c r="P332" i="12" s="1"/>
  <c r="K331" i="12"/>
  <c r="W332" i="12" l="1"/>
  <c r="K332" i="12"/>
  <c r="Q332" i="12"/>
  <c r="R332" i="12" s="1"/>
  <c r="E3607" i="13"/>
  <c r="V333" i="12"/>
  <c r="B334" i="12"/>
  <c r="U333" i="12"/>
  <c r="E333" i="12"/>
  <c r="F333" i="12" s="1"/>
  <c r="N333" i="12"/>
  <c r="O333" i="12" s="1"/>
  <c r="P333" i="12" s="1"/>
  <c r="J333" i="12"/>
  <c r="I333" i="12"/>
  <c r="Y333" i="12"/>
  <c r="K333" i="12" l="1"/>
  <c r="Q333" i="12"/>
  <c r="R333" i="12" s="1"/>
  <c r="W333" i="12"/>
  <c r="E3606" i="13"/>
  <c r="B335" i="12"/>
  <c r="U334" i="12"/>
  <c r="E334" i="12"/>
  <c r="F334" i="12" s="1"/>
  <c r="N334" i="12"/>
  <c r="O334" i="12" s="1"/>
  <c r="P334" i="12" s="1"/>
  <c r="J334" i="12"/>
  <c r="Y334" i="12"/>
  <c r="I334" i="12"/>
  <c r="V334" i="12"/>
  <c r="W334" i="12" l="1"/>
  <c r="E3605" i="13"/>
  <c r="N335" i="12"/>
  <c r="O335" i="12" s="1"/>
  <c r="P335" i="12" s="1"/>
  <c r="J335" i="12"/>
  <c r="Y335" i="12"/>
  <c r="I335" i="12"/>
  <c r="V335" i="12"/>
  <c r="B336" i="12"/>
  <c r="U335" i="12"/>
  <c r="E335" i="12"/>
  <c r="F335" i="12" s="1"/>
  <c r="K334" i="12"/>
  <c r="Q334" i="12"/>
  <c r="R334" i="12" s="1"/>
  <c r="K335" i="12" l="1"/>
  <c r="Q335" i="12"/>
  <c r="R335" i="12" s="1"/>
  <c r="E3604" i="13"/>
  <c r="N336" i="12"/>
  <c r="O336" i="12" s="1"/>
  <c r="P336" i="12" s="1"/>
  <c r="J336" i="12"/>
  <c r="Y336" i="12"/>
  <c r="I336" i="12"/>
  <c r="V336" i="12"/>
  <c r="B337" i="12"/>
  <c r="U336" i="12"/>
  <c r="E336" i="12"/>
  <c r="F336" i="12" s="1"/>
  <c r="W335" i="12"/>
  <c r="W336" i="12" l="1"/>
  <c r="Q336" i="12"/>
  <c r="R336" i="12" s="1"/>
  <c r="E3603" i="13"/>
  <c r="J337" i="12"/>
  <c r="Y337" i="12"/>
  <c r="I337" i="12"/>
  <c r="V337" i="12"/>
  <c r="B338" i="12"/>
  <c r="U337" i="12"/>
  <c r="E337" i="12"/>
  <c r="F337" i="12" s="1"/>
  <c r="N337" i="12"/>
  <c r="O337" i="12" s="1"/>
  <c r="P337" i="12" s="1"/>
  <c r="K336" i="12"/>
  <c r="W337" i="12" l="1"/>
  <c r="K337" i="12"/>
  <c r="Q337" i="12"/>
  <c r="R337" i="12" s="1"/>
  <c r="E3602" i="13"/>
  <c r="Y338" i="12"/>
  <c r="I338" i="12"/>
  <c r="V338" i="12"/>
  <c r="B339" i="12"/>
  <c r="U338" i="12"/>
  <c r="E338" i="12"/>
  <c r="F338" i="12" s="1"/>
  <c r="N338" i="12"/>
  <c r="O338" i="12" s="1"/>
  <c r="P338" i="12" s="1"/>
  <c r="J338" i="12"/>
  <c r="W338" i="12" l="1"/>
  <c r="Q338" i="12"/>
  <c r="R338" i="12" s="1"/>
  <c r="E3601" i="13"/>
  <c r="V339" i="12"/>
  <c r="B340" i="12"/>
  <c r="U339" i="12"/>
  <c r="E339" i="12"/>
  <c r="F339" i="12" s="1"/>
  <c r="N339" i="12"/>
  <c r="O339" i="12" s="1"/>
  <c r="P339" i="12" s="1"/>
  <c r="J339" i="12"/>
  <c r="Y339" i="12"/>
  <c r="I339" i="12"/>
  <c r="K338" i="12"/>
  <c r="W339" i="12" l="1"/>
  <c r="E3600" i="13"/>
  <c r="N340" i="12"/>
  <c r="O340" i="12" s="1"/>
  <c r="P340" i="12" s="1"/>
  <c r="J340" i="12"/>
  <c r="Y340" i="12"/>
  <c r="I340" i="12"/>
  <c r="V340" i="12"/>
  <c r="B341" i="12"/>
  <c r="U340" i="12"/>
  <c r="E340" i="12"/>
  <c r="F340" i="12" s="1"/>
  <c r="K339" i="12"/>
  <c r="Q339" i="12"/>
  <c r="R339" i="12" s="1"/>
  <c r="W340" i="12" l="1"/>
  <c r="Q340" i="12"/>
  <c r="R340" i="12" s="1"/>
  <c r="E3599" i="13"/>
  <c r="N341" i="12"/>
  <c r="O341" i="12" s="1"/>
  <c r="P341" i="12" s="1"/>
  <c r="J341" i="12"/>
  <c r="Y341" i="12"/>
  <c r="I341" i="12"/>
  <c r="V341" i="12"/>
  <c r="B342" i="12"/>
  <c r="U341" i="12"/>
  <c r="E341" i="12"/>
  <c r="F341" i="12" s="1"/>
  <c r="K340" i="12"/>
  <c r="W341" i="12" l="1"/>
  <c r="Q341" i="12"/>
  <c r="R341" i="12" s="1"/>
  <c r="E3598" i="13"/>
  <c r="J342" i="12"/>
  <c r="Y342" i="12"/>
  <c r="I342" i="12"/>
  <c r="V342" i="12"/>
  <c r="B343" i="12"/>
  <c r="U342" i="12"/>
  <c r="E342" i="12"/>
  <c r="F342" i="12" s="1"/>
  <c r="N342" i="12"/>
  <c r="O342" i="12" s="1"/>
  <c r="P342" i="12" s="1"/>
  <c r="K341" i="12"/>
  <c r="W342" i="12" l="1"/>
  <c r="K342" i="12"/>
  <c r="Q342" i="12"/>
  <c r="R342" i="12" s="1"/>
  <c r="E3597" i="13"/>
  <c r="J343" i="12"/>
  <c r="Y343" i="12"/>
  <c r="I343" i="12"/>
  <c r="V343" i="12"/>
  <c r="B344" i="12"/>
  <c r="U343" i="12"/>
  <c r="E343" i="12"/>
  <c r="F343" i="12" s="1"/>
  <c r="N343" i="12"/>
  <c r="O343" i="12" s="1"/>
  <c r="P343" i="12" s="1"/>
  <c r="W343" i="12" l="1"/>
  <c r="Q343" i="12"/>
  <c r="R343" i="12" s="1"/>
  <c r="E3596" i="13"/>
  <c r="V344" i="12"/>
  <c r="B345" i="12"/>
  <c r="U344" i="12"/>
  <c r="E344" i="12"/>
  <c r="F344" i="12" s="1"/>
  <c r="N344" i="12"/>
  <c r="O344" i="12" s="1"/>
  <c r="P344" i="12" s="1"/>
  <c r="J344" i="12"/>
  <c r="Y344" i="12"/>
  <c r="I344" i="12"/>
  <c r="K343" i="12"/>
  <c r="W344" i="12" l="1"/>
  <c r="E3595" i="13"/>
  <c r="N345" i="12"/>
  <c r="O345" i="12" s="1"/>
  <c r="P345" i="12" s="1"/>
  <c r="J345" i="12"/>
  <c r="Y345" i="12"/>
  <c r="I345" i="12"/>
  <c r="V345" i="12"/>
  <c r="B346" i="12"/>
  <c r="U345" i="12"/>
  <c r="E345" i="12"/>
  <c r="F345" i="12" s="1"/>
  <c r="K344" i="12"/>
  <c r="Q344" i="12"/>
  <c r="R344" i="12" s="1"/>
  <c r="Q345" i="12" l="1"/>
  <c r="R345" i="12" s="1"/>
  <c r="K345" i="12"/>
  <c r="W345" i="12"/>
  <c r="E3594" i="13"/>
  <c r="N346" i="12"/>
  <c r="O346" i="12" s="1"/>
  <c r="P346" i="12" s="1"/>
  <c r="J346" i="12"/>
  <c r="Y346" i="12"/>
  <c r="I346" i="12"/>
  <c r="V346" i="12"/>
  <c r="B347" i="12"/>
  <c r="U346" i="12"/>
  <c r="E346" i="12"/>
  <c r="F346" i="12" s="1"/>
  <c r="K346" i="12" l="1"/>
  <c r="W346" i="12"/>
  <c r="Q346" i="12"/>
  <c r="R346" i="12" s="1"/>
  <c r="E3593" i="13"/>
  <c r="N347" i="12"/>
  <c r="O347" i="12" s="1"/>
  <c r="P347" i="12" s="1"/>
  <c r="J347" i="12"/>
  <c r="Y347" i="12"/>
  <c r="I347" i="12"/>
  <c r="V347" i="12"/>
  <c r="B348" i="12"/>
  <c r="U347" i="12"/>
  <c r="E347" i="12"/>
  <c r="F347" i="12" s="1"/>
  <c r="W347" i="12" l="1"/>
  <c r="Q347" i="12"/>
  <c r="R347" i="12" s="1"/>
  <c r="K347" i="12"/>
  <c r="E3592" i="13"/>
  <c r="J348" i="12"/>
  <c r="Y348" i="12"/>
  <c r="I348" i="12"/>
  <c r="V348" i="12"/>
  <c r="B349" i="12"/>
  <c r="U348" i="12"/>
  <c r="E348" i="12"/>
  <c r="F348" i="12" s="1"/>
  <c r="N348" i="12"/>
  <c r="O348" i="12" s="1"/>
  <c r="P348" i="12" s="1"/>
  <c r="W348" i="12" l="1"/>
  <c r="K348" i="12"/>
  <c r="Q348" i="12"/>
  <c r="R348" i="12" s="1"/>
  <c r="E3591" i="13"/>
  <c r="V349" i="12"/>
  <c r="B350" i="12"/>
  <c r="U349" i="12"/>
  <c r="E349" i="12"/>
  <c r="F349" i="12" s="1"/>
  <c r="N349" i="12"/>
  <c r="O349" i="12" s="1"/>
  <c r="P349" i="12" s="1"/>
  <c r="J349" i="12"/>
  <c r="Y349" i="12"/>
  <c r="I349" i="12"/>
  <c r="W349" i="12" l="1"/>
  <c r="Q349" i="12"/>
  <c r="R349" i="12" s="1"/>
  <c r="E3590" i="13"/>
  <c r="B351" i="12"/>
  <c r="U350" i="12"/>
  <c r="E350" i="12"/>
  <c r="F350" i="12" s="1"/>
  <c r="N350" i="12"/>
  <c r="O350" i="12" s="1"/>
  <c r="P350" i="12" s="1"/>
  <c r="J350" i="12"/>
  <c r="Y350" i="12"/>
  <c r="I350" i="12"/>
  <c r="V350" i="12"/>
  <c r="K349" i="12"/>
  <c r="Q350" i="12" l="1"/>
  <c r="R350" i="12" s="1"/>
  <c r="W350" i="12"/>
  <c r="E3589" i="13"/>
  <c r="N351" i="12"/>
  <c r="O351" i="12" s="1"/>
  <c r="P351" i="12" s="1"/>
  <c r="J351" i="12"/>
  <c r="Y351" i="12"/>
  <c r="I351" i="12"/>
  <c r="V351" i="12"/>
  <c r="B352" i="12"/>
  <c r="U351" i="12"/>
  <c r="E351" i="12"/>
  <c r="F351" i="12" s="1"/>
  <c r="K350" i="12"/>
  <c r="W351" i="12" l="1"/>
  <c r="Q351" i="12"/>
  <c r="R351" i="12" s="1"/>
  <c r="K351" i="12"/>
  <c r="E3588" i="13"/>
  <c r="N352" i="12"/>
  <c r="O352" i="12" s="1"/>
  <c r="P352" i="12" s="1"/>
  <c r="J352" i="12"/>
  <c r="Y352" i="12"/>
  <c r="I352" i="12"/>
  <c r="V352" i="12"/>
  <c r="B353" i="12"/>
  <c r="U352" i="12"/>
  <c r="E352" i="12"/>
  <c r="F352" i="12" s="1"/>
  <c r="K352" i="12" l="1"/>
  <c r="W352" i="12"/>
  <c r="Q352" i="12"/>
  <c r="R352" i="12" s="1"/>
  <c r="E3587" i="13"/>
  <c r="J353" i="12"/>
  <c r="Y353" i="12"/>
  <c r="I353" i="12"/>
  <c r="V353" i="12"/>
  <c r="B354" i="12"/>
  <c r="U353" i="12"/>
  <c r="E353" i="12"/>
  <c r="F353" i="12" s="1"/>
  <c r="N353" i="12"/>
  <c r="O353" i="12" s="1"/>
  <c r="P353" i="12" s="1"/>
  <c r="K353" i="12" l="1"/>
  <c r="Q353" i="12"/>
  <c r="R353" i="12" s="1"/>
  <c r="W353" i="12"/>
  <c r="E3586" i="13"/>
  <c r="Y354" i="12"/>
  <c r="I354" i="12"/>
  <c r="V354" i="12"/>
  <c r="B355" i="12"/>
  <c r="U354" i="12"/>
  <c r="E354" i="12"/>
  <c r="F354" i="12" s="1"/>
  <c r="N354" i="12"/>
  <c r="O354" i="12" s="1"/>
  <c r="P354" i="12" s="1"/>
  <c r="J354" i="12"/>
  <c r="W354" i="12" l="1"/>
  <c r="Q354" i="12"/>
  <c r="R354" i="12" s="1"/>
  <c r="K354" i="12"/>
  <c r="E3585" i="13"/>
  <c r="V355" i="12"/>
  <c r="B356" i="12"/>
  <c r="U355" i="12"/>
  <c r="E355" i="12"/>
  <c r="F355" i="12" s="1"/>
  <c r="N355" i="12"/>
  <c r="O355" i="12" s="1"/>
  <c r="P355" i="12" s="1"/>
  <c r="J355" i="12"/>
  <c r="Y355" i="12"/>
  <c r="I355" i="12"/>
  <c r="W355" i="12" l="1"/>
  <c r="Q355" i="12"/>
  <c r="R355" i="12" s="1"/>
  <c r="K355" i="12"/>
  <c r="E3584" i="13"/>
  <c r="N356" i="12"/>
  <c r="O356" i="12" s="1"/>
  <c r="P356" i="12" s="1"/>
  <c r="J356" i="12"/>
  <c r="Y356" i="12"/>
  <c r="I356" i="12"/>
  <c r="V356" i="12"/>
  <c r="B357" i="12"/>
  <c r="U356" i="12"/>
  <c r="E356" i="12"/>
  <c r="F356" i="12" s="1"/>
  <c r="W356" i="12" l="1"/>
  <c r="Q356" i="12"/>
  <c r="R356" i="12" s="1"/>
  <c r="E3583" i="13"/>
  <c r="N357" i="12"/>
  <c r="O357" i="12" s="1"/>
  <c r="P357" i="12" s="1"/>
  <c r="J357" i="12"/>
  <c r="Y357" i="12"/>
  <c r="I357" i="12"/>
  <c r="V357" i="12"/>
  <c r="B358" i="12"/>
  <c r="U357" i="12"/>
  <c r="E357" i="12"/>
  <c r="F357" i="12" s="1"/>
  <c r="K356" i="12"/>
  <c r="K357" i="12" l="1"/>
  <c r="Q357" i="12"/>
  <c r="R357" i="12" s="1"/>
  <c r="W357" i="12"/>
  <c r="E3582" i="13"/>
  <c r="J358" i="12"/>
  <c r="Y358" i="12"/>
  <c r="I358" i="12"/>
  <c r="V358" i="12"/>
  <c r="B359" i="12"/>
  <c r="U358" i="12"/>
  <c r="E358" i="12"/>
  <c r="F358" i="12" s="1"/>
  <c r="N358" i="12"/>
  <c r="O358" i="12" s="1"/>
  <c r="P358" i="12" s="1"/>
  <c r="W358" i="12" l="1"/>
  <c r="Q358" i="12"/>
  <c r="R358" i="12" s="1"/>
  <c r="E3581" i="13"/>
  <c r="J359" i="12"/>
  <c r="Y359" i="12"/>
  <c r="I359" i="12"/>
  <c r="V359" i="12"/>
  <c r="B360" i="12"/>
  <c r="U359" i="12"/>
  <c r="E359" i="12"/>
  <c r="F359" i="12" s="1"/>
  <c r="N359" i="12"/>
  <c r="O359" i="12" s="1"/>
  <c r="P359" i="12" s="1"/>
  <c r="K358" i="12"/>
  <c r="W359" i="12" l="1"/>
  <c r="Q359" i="12"/>
  <c r="R359" i="12" s="1"/>
  <c r="K359" i="12"/>
  <c r="E3580" i="13"/>
  <c r="V360" i="12"/>
  <c r="B361" i="12"/>
  <c r="U360" i="12"/>
  <c r="E360" i="12"/>
  <c r="F360" i="12" s="1"/>
  <c r="N360" i="12"/>
  <c r="O360" i="12" s="1"/>
  <c r="P360" i="12" s="1"/>
  <c r="J360" i="12"/>
  <c r="Y360" i="12"/>
  <c r="I360" i="12"/>
  <c r="E3579" i="13" l="1"/>
  <c r="N361" i="12"/>
  <c r="O361" i="12" s="1"/>
  <c r="P361" i="12" s="1"/>
  <c r="J361" i="12"/>
  <c r="Y361" i="12"/>
  <c r="I361" i="12"/>
  <c r="V361" i="12"/>
  <c r="B362" i="12"/>
  <c r="U361" i="12"/>
  <c r="E361" i="12"/>
  <c r="F361" i="12" s="1"/>
  <c r="K360" i="12"/>
  <c r="Q360" i="12"/>
  <c r="R360" i="12" s="1"/>
  <c r="W360" i="12"/>
  <c r="K361" i="12" l="1"/>
  <c r="Q361" i="12"/>
  <c r="R361" i="12" s="1"/>
  <c r="E3578" i="13"/>
  <c r="N362" i="12"/>
  <c r="O362" i="12" s="1"/>
  <c r="P362" i="12" s="1"/>
  <c r="J362" i="12"/>
  <c r="Y362" i="12"/>
  <c r="I362" i="12"/>
  <c r="V362" i="12"/>
  <c r="B363" i="12"/>
  <c r="U362" i="12"/>
  <c r="E362" i="12"/>
  <c r="F362" i="12" s="1"/>
  <c r="W361" i="12"/>
  <c r="Q362" i="12" l="1"/>
  <c r="R362" i="12" s="1"/>
  <c r="W362" i="12"/>
  <c r="E3577" i="13"/>
  <c r="N363" i="12"/>
  <c r="O363" i="12" s="1"/>
  <c r="P363" i="12" s="1"/>
  <c r="J363" i="12"/>
  <c r="Y363" i="12"/>
  <c r="I363" i="12"/>
  <c r="V363" i="12"/>
  <c r="B364" i="12"/>
  <c r="U363" i="12"/>
  <c r="E363" i="12"/>
  <c r="F363" i="12" s="1"/>
  <c r="K362" i="12"/>
  <c r="W363" i="12" l="1"/>
  <c r="Q363" i="12"/>
  <c r="R363" i="12" s="1"/>
  <c r="E3576" i="13"/>
  <c r="J364" i="12"/>
  <c r="Y364" i="12"/>
  <c r="I364" i="12"/>
  <c r="V364" i="12"/>
  <c r="B365" i="12"/>
  <c r="U364" i="12"/>
  <c r="E364" i="12"/>
  <c r="F364" i="12" s="1"/>
  <c r="N364" i="12"/>
  <c r="O364" i="12" s="1"/>
  <c r="P364" i="12" s="1"/>
  <c r="K363" i="12"/>
  <c r="W364" i="12" l="1"/>
  <c r="K364" i="12"/>
  <c r="Q364" i="12"/>
  <c r="R364" i="12" s="1"/>
  <c r="E3575" i="13"/>
  <c r="V365" i="12"/>
  <c r="B366" i="12"/>
  <c r="U365" i="12"/>
  <c r="E365" i="12"/>
  <c r="F365" i="12" s="1"/>
  <c r="N365" i="12"/>
  <c r="O365" i="12" s="1"/>
  <c r="P365" i="12" s="1"/>
  <c r="J365" i="12"/>
  <c r="Y365" i="12"/>
  <c r="I365" i="12"/>
  <c r="K365" i="12" l="1"/>
  <c r="Q365" i="12"/>
  <c r="R365" i="12" s="1"/>
  <c r="W365" i="12"/>
  <c r="E3574" i="13"/>
  <c r="B367" i="12"/>
  <c r="U366" i="12"/>
  <c r="E366" i="12"/>
  <c r="F366" i="12" s="1"/>
  <c r="N366" i="12"/>
  <c r="O366" i="12" s="1"/>
  <c r="P366" i="12" s="1"/>
  <c r="J366" i="12"/>
  <c r="Y366" i="12"/>
  <c r="I366" i="12"/>
  <c r="V366" i="12"/>
  <c r="K366" i="12" l="1"/>
  <c r="W366" i="12"/>
  <c r="E3573" i="13"/>
  <c r="N367" i="12"/>
  <c r="O367" i="12" s="1"/>
  <c r="P367" i="12" s="1"/>
  <c r="J367" i="12"/>
  <c r="Y367" i="12"/>
  <c r="I367" i="12"/>
  <c r="V367" i="12"/>
  <c r="B368" i="12"/>
  <c r="U367" i="12"/>
  <c r="E367" i="12"/>
  <c r="F367" i="12" s="1"/>
  <c r="Q366" i="12"/>
  <c r="R366" i="12" s="1"/>
  <c r="W367" i="12" l="1"/>
  <c r="Q367" i="12"/>
  <c r="R367" i="12" s="1"/>
  <c r="E3572" i="13"/>
  <c r="N368" i="12"/>
  <c r="O368" i="12" s="1"/>
  <c r="P368" i="12" s="1"/>
  <c r="J368" i="12"/>
  <c r="Y368" i="12"/>
  <c r="I368" i="12"/>
  <c r="V368" i="12"/>
  <c r="B369" i="12"/>
  <c r="U368" i="12"/>
  <c r="E368" i="12"/>
  <c r="F368" i="12" s="1"/>
  <c r="K367" i="12"/>
  <c r="Q368" i="12" l="1"/>
  <c r="R368" i="12" s="1"/>
  <c r="W368" i="12"/>
  <c r="K368" i="12"/>
  <c r="E3571" i="13"/>
  <c r="J369" i="12"/>
  <c r="Y369" i="12"/>
  <c r="I369" i="12"/>
  <c r="V369" i="12"/>
  <c r="B370" i="12"/>
  <c r="U369" i="12"/>
  <c r="E369" i="12"/>
  <c r="F369" i="12" s="1"/>
  <c r="N369" i="12"/>
  <c r="O369" i="12" s="1"/>
  <c r="P369" i="12" s="1"/>
  <c r="Q369" i="12" l="1"/>
  <c r="R369" i="12" s="1"/>
  <c r="K369" i="12"/>
  <c r="W369" i="12"/>
  <c r="E3570" i="13"/>
  <c r="Y370" i="12"/>
  <c r="I370" i="12"/>
  <c r="V370" i="12"/>
  <c r="B371" i="12"/>
  <c r="U370" i="12"/>
  <c r="E370" i="12"/>
  <c r="F370" i="12" s="1"/>
  <c r="N370" i="12"/>
  <c r="O370" i="12" s="1"/>
  <c r="P370" i="12" s="1"/>
  <c r="J370" i="12"/>
  <c r="Q370" i="12" l="1"/>
  <c r="R370" i="12" s="1"/>
  <c r="W370" i="12"/>
  <c r="E3569" i="13"/>
  <c r="V371" i="12"/>
  <c r="B372" i="12"/>
  <c r="U371" i="12"/>
  <c r="E371" i="12"/>
  <c r="F371" i="12" s="1"/>
  <c r="N371" i="12"/>
  <c r="O371" i="12" s="1"/>
  <c r="P371" i="12" s="1"/>
  <c r="J371" i="12"/>
  <c r="Y371" i="12"/>
  <c r="I371" i="12"/>
  <c r="K370" i="12"/>
  <c r="W371" i="12" l="1"/>
  <c r="E3568" i="13"/>
  <c r="N372" i="12"/>
  <c r="O372" i="12" s="1"/>
  <c r="P372" i="12" s="1"/>
  <c r="J372" i="12"/>
  <c r="Y372" i="12"/>
  <c r="I372" i="12"/>
  <c r="V372" i="12"/>
  <c r="B373" i="12"/>
  <c r="U372" i="12"/>
  <c r="E372" i="12"/>
  <c r="F372" i="12" s="1"/>
  <c r="K371" i="12"/>
  <c r="Q371" i="12"/>
  <c r="R371" i="12" s="1"/>
  <c r="K372" i="12" l="1"/>
  <c r="Q372" i="12"/>
  <c r="R372" i="12" s="1"/>
  <c r="W372" i="12"/>
  <c r="E3567" i="13"/>
  <c r="N373" i="12"/>
  <c r="O373" i="12" s="1"/>
  <c r="P373" i="12" s="1"/>
  <c r="J373" i="12"/>
  <c r="Y373" i="12"/>
  <c r="I373" i="12"/>
  <c r="V373" i="12"/>
  <c r="B374" i="12"/>
  <c r="U373" i="12"/>
  <c r="E373" i="12"/>
  <c r="F373" i="12" s="1"/>
  <c r="K373" i="12" l="1"/>
  <c r="Q373" i="12"/>
  <c r="R373" i="12" s="1"/>
  <c r="W373" i="12"/>
  <c r="E3566" i="13"/>
  <c r="J374" i="12"/>
  <c r="Y374" i="12"/>
  <c r="I374" i="12"/>
  <c r="V374" i="12"/>
  <c r="B375" i="12"/>
  <c r="U374" i="12"/>
  <c r="E374" i="12"/>
  <c r="F374" i="12" s="1"/>
  <c r="N374" i="12"/>
  <c r="O374" i="12" s="1"/>
  <c r="P374" i="12" s="1"/>
  <c r="W374" i="12" l="1"/>
  <c r="E3565" i="13"/>
  <c r="J375" i="12"/>
  <c r="Y375" i="12"/>
  <c r="I375" i="12"/>
  <c r="V375" i="12"/>
  <c r="B376" i="12"/>
  <c r="U375" i="12"/>
  <c r="E375" i="12"/>
  <c r="F375" i="12" s="1"/>
  <c r="N375" i="12"/>
  <c r="O375" i="12" s="1"/>
  <c r="P375" i="12" s="1"/>
  <c r="Q374" i="12"/>
  <c r="R374" i="12" s="1"/>
  <c r="K374" i="12"/>
  <c r="K375" i="12" l="1"/>
  <c r="W375" i="12"/>
  <c r="Q375" i="12"/>
  <c r="R375" i="12" s="1"/>
  <c r="E3564" i="13"/>
  <c r="V376" i="12"/>
  <c r="B377" i="12"/>
  <c r="U376" i="12"/>
  <c r="E376" i="12"/>
  <c r="F376" i="12" s="1"/>
  <c r="N376" i="12"/>
  <c r="O376" i="12" s="1"/>
  <c r="P376" i="12" s="1"/>
  <c r="J376" i="12"/>
  <c r="Y376" i="12"/>
  <c r="I376" i="12"/>
  <c r="E3563" i="13" l="1"/>
  <c r="N377" i="12"/>
  <c r="O377" i="12" s="1"/>
  <c r="P377" i="12" s="1"/>
  <c r="J377" i="12"/>
  <c r="Y377" i="12"/>
  <c r="I377" i="12"/>
  <c r="V377" i="12"/>
  <c r="E377" i="12"/>
  <c r="F377" i="12" s="1"/>
  <c r="B378" i="12"/>
  <c r="U377" i="12"/>
  <c r="K376" i="12"/>
  <c r="Q376" i="12"/>
  <c r="R376" i="12" s="1"/>
  <c r="W376" i="12"/>
  <c r="W377" i="12" l="1"/>
  <c r="Q377" i="12"/>
  <c r="R377" i="12" s="1"/>
  <c r="E3562" i="13"/>
  <c r="N378" i="12"/>
  <c r="O378" i="12" s="1"/>
  <c r="P378" i="12" s="1"/>
  <c r="J378" i="12"/>
  <c r="Y378" i="12"/>
  <c r="I378" i="12"/>
  <c r="V378" i="12"/>
  <c r="B379" i="12"/>
  <c r="U378" i="12"/>
  <c r="E378" i="12"/>
  <c r="F378" i="12" s="1"/>
  <c r="K377" i="12"/>
  <c r="K378" i="12" l="1"/>
  <c r="W378" i="12"/>
  <c r="Q378" i="12"/>
  <c r="R378" i="12" s="1"/>
  <c r="E3561" i="13"/>
  <c r="N379" i="12"/>
  <c r="O379" i="12" s="1"/>
  <c r="P379" i="12" s="1"/>
  <c r="J379" i="12"/>
  <c r="Y379" i="12"/>
  <c r="I379" i="12"/>
  <c r="V379" i="12"/>
  <c r="B380" i="12"/>
  <c r="U379" i="12"/>
  <c r="E379" i="12"/>
  <c r="F379" i="12" s="1"/>
  <c r="Q379" i="12" l="1"/>
  <c r="R379" i="12" s="1"/>
  <c r="K379" i="12"/>
  <c r="W379" i="12"/>
  <c r="E3560" i="13"/>
  <c r="J380" i="12"/>
  <c r="Y380" i="12"/>
  <c r="I380" i="12"/>
  <c r="V380" i="12"/>
  <c r="B381" i="12"/>
  <c r="U380" i="12"/>
  <c r="E380" i="12"/>
  <c r="F380" i="12" s="1"/>
  <c r="N380" i="12"/>
  <c r="O380" i="12" s="1"/>
  <c r="P380" i="12" s="1"/>
  <c r="Q380" i="12" l="1"/>
  <c r="R380" i="12" s="1"/>
  <c r="K380" i="12"/>
  <c r="W380" i="12"/>
  <c r="E3559" i="13"/>
  <c r="V381" i="12"/>
  <c r="B382" i="12"/>
  <c r="U381" i="12"/>
  <c r="E381" i="12"/>
  <c r="F381" i="12" s="1"/>
  <c r="N381" i="12"/>
  <c r="O381" i="12" s="1"/>
  <c r="P381" i="12" s="1"/>
  <c r="J381" i="12"/>
  <c r="Y381" i="12"/>
  <c r="I381" i="12"/>
  <c r="W381" i="12" l="1"/>
  <c r="K381" i="12"/>
  <c r="Q381" i="12"/>
  <c r="R381" i="12" s="1"/>
  <c r="E3558" i="13"/>
  <c r="B383" i="12"/>
  <c r="U382" i="12"/>
  <c r="E382" i="12"/>
  <c r="F382" i="12" s="1"/>
  <c r="N382" i="12"/>
  <c r="O382" i="12" s="1"/>
  <c r="P382" i="12" s="1"/>
  <c r="J382" i="12"/>
  <c r="Y382" i="12"/>
  <c r="I382" i="12"/>
  <c r="V382" i="12"/>
  <c r="K382" i="12" l="1"/>
  <c r="W382" i="12"/>
  <c r="Q382" i="12"/>
  <c r="R382" i="12" s="1"/>
  <c r="E3557" i="13"/>
  <c r="N383" i="12"/>
  <c r="O383" i="12" s="1"/>
  <c r="P383" i="12" s="1"/>
  <c r="J383" i="12"/>
  <c r="Y383" i="12"/>
  <c r="I383" i="12"/>
  <c r="V383" i="12"/>
  <c r="B384" i="12"/>
  <c r="U383" i="12"/>
  <c r="E383" i="12"/>
  <c r="F383" i="12" s="1"/>
  <c r="W383" i="12" l="1"/>
  <c r="Q383" i="12"/>
  <c r="R383" i="12" s="1"/>
  <c r="E3556" i="13"/>
  <c r="N384" i="12"/>
  <c r="O384" i="12" s="1"/>
  <c r="P384" i="12" s="1"/>
  <c r="J384" i="12"/>
  <c r="Y384" i="12"/>
  <c r="I384" i="12"/>
  <c r="V384" i="12"/>
  <c r="B385" i="12"/>
  <c r="U384" i="12"/>
  <c r="E384" i="12"/>
  <c r="F384" i="12" s="1"/>
  <c r="K383" i="12"/>
  <c r="Q384" i="12" l="1"/>
  <c r="R384" i="12" s="1"/>
  <c r="W384" i="12"/>
  <c r="E3555" i="13"/>
  <c r="J385" i="12"/>
  <c r="Y385" i="12"/>
  <c r="I385" i="12"/>
  <c r="V385" i="12"/>
  <c r="B386" i="12"/>
  <c r="U385" i="12"/>
  <c r="E385" i="12"/>
  <c r="F385" i="12" s="1"/>
  <c r="N385" i="12"/>
  <c r="O385" i="12" s="1"/>
  <c r="P385" i="12" s="1"/>
  <c r="K384" i="12"/>
  <c r="Q385" i="12" l="1"/>
  <c r="R385" i="12" s="1"/>
  <c r="K385" i="12"/>
  <c r="W385" i="12"/>
  <c r="E3554" i="13"/>
  <c r="Y386" i="12"/>
  <c r="I386" i="12"/>
  <c r="V386" i="12"/>
  <c r="B387" i="12"/>
  <c r="U386" i="12"/>
  <c r="E386" i="12"/>
  <c r="F386" i="12" s="1"/>
  <c r="N386" i="12"/>
  <c r="O386" i="12" s="1"/>
  <c r="P386" i="12" s="1"/>
  <c r="J386" i="12"/>
  <c r="W386" i="12" l="1"/>
  <c r="Q386" i="12"/>
  <c r="R386" i="12" s="1"/>
  <c r="K386" i="12"/>
  <c r="E3553" i="13"/>
  <c r="V387" i="12"/>
  <c r="B388" i="12"/>
  <c r="U387" i="12"/>
  <c r="E387" i="12"/>
  <c r="F387" i="12" s="1"/>
  <c r="N387" i="12"/>
  <c r="O387" i="12" s="1"/>
  <c r="P387" i="12" s="1"/>
  <c r="J387" i="12"/>
  <c r="Y387" i="12"/>
  <c r="I387" i="12"/>
  <c r="W387" i="12" l="1"/>
  <c r="Q387" i="12"/>
  <c r="R387" i="12" s="1"/>
  <c r="K387" i="12"/>
  <c r="E3552" i="13"/>
  <c r="N388" i="12"/>
  <c r="O388" i="12" s="1"/>
  <c r="P388" i="12" s="1"/>
  <c r="J388" i="12"/>
  <c r="Y388" i="12"/>
  <c r="I388" i="12"/>
  <c r="V388" i="12"/>
  <c r="B389" i="12"/>
  <c r="U388" i="12"/>
  <c r="E388" i="12"/>
  <c r="F388" i="12" s="1"/>
  <c r="W388" i="12" l="1"/>
  <c r="K388" i="12"/>
  <c r="E3551" i="13"/>
  <c r="N389" i="12"/>
  <c r="O389" i="12" s="1"/>
  <c r="P389" i="12" s="1"/>
  <c r="J389" i="12"/>
  <c r="Y389" i="12"/>
  <c r="I389" i="12"/>
  <c r="V389" i="12"/>
  <c r="B390" i="12"/>
  <c r="U389" i="12"/>
  <c r="E389" i="12"/>
  <c r="F389" i="12" s="1"/>
  <c r="Q388" i="12"/>
  <c r="R388" i="12" s="1"/>
  <c r="Q389" i="12" l="1"/>
  <c r="R389" i="12" s="1"/>
  <c r="K389" i="12"/>
  <c r="E3550" i="13"/>
  <c r="J390" i="12"/>
  <c r="Y390" i="12"/>
  <c r="I390" i="12"/>
  <c r="V390" i="12"/>
  <c r="B391" i="12"/>
  <c r="U390" i="12"/>
  <c r="E390" i="12"/>
  <c r="F390" i="12" s="1"/>
  <c r="N390" i="12"/>
  <c r="O390" i="12" s="1"/>
  <c r="P390" i="12" s="1"/>
  <c r="W389" i="12"/>
  <c r="W390" i="12" l="1"/>
  <c r="E3549" i="13"/>
  <c r="J391" i="12"/>
  <c r="Y391" i="12"/>
  <c r="I391" i="12"/>
  <c r="V391" i="12"/>
  <c r="B392" i="12"/>
  <c r="U391" i="12"/>
  <c r="E391" i="12"/>
  <c r="F391" i="12" s="1"/>
  <c r="N391" i="12"/>
  <c r="O391" i="12" s="1"/>
  <c r="P391" i="12" s="1"/>
  <c r="K390" i="12"/>
  <c r="Q390" i="12"/>
  <c r="R390" i="12" s="1"/>
  <c r="K391" i="12" l="1"/>
  <c r="W391" i="12"/>
  <c r="E3548" i="13"/>
  <c r="V392" i="12"/>
  <c r="B393" i="12"/>
  <c r="U392" i="12"/>
  <c r="E392" i="12"/>
  <c r="F392" i="12" s="1"/>
  <c r="N392" i="12"/>
  <c r="O392" i="12" s="1"/>
  <c r="P392" i="12" s="1"/>
  <c r="J392" i="12"/>
  <c r="Y392" i="12"/>
  <c r="I392" i="12"/>
  <c r="Q391" i="12"/>
  <c r="R391" i="12" s="1"/>
  <c r="K392" i="12" l="1"/>
  <c r="W392" i="12"/>
  <c r="Q392" i="12"/>
  <c r="R392" i="12" s="1"/>
  <c r="E3547" i="13"/>
  <c r="N393" i="12"/>
  <c r="O393" i="12" s="1"/>
  <c r="P393" i="12" s="1"/>
  <c r="J393" i="12"/>
  <c r="Y393" i="12"/>
  <c r="I393" i="12"/>
  <c r="V393" i="12"/>
  <c r="B394" i="12"/>
  <c r="U393" i="12"/>
  <c r="E393" i="12"/>
  <c r="F393" i="12" s="1"/>
  <c r="Q393" i="12" l="1"/>
  <c r="R393" i="12" s="1"/>
  <c r="W393" i="12"/>
  <c r="K393" i="12"/>
  <c r="E3546" i="13"/>
  <c r="N394" i="12"/>
  <c r="O394" i="12" s="1"/>
  <c r="P394" i="12" s="1"/>
  <c r="J394" i="12"/>
  <c r="Y394" i="12"/>
  <c r="I394" i="12"/>
  <c r="V394" i="12"/>
  <c r="B395" i="12"/>
  <c r="U394" i="12"/>
  <c r="E394" i="12"/>
  <c r="F394" i="12" s="1"/>
  <c r="W394" i="12" l="1"/>
  <c r="Q394" i="12"/>
  <c r="R394" i="12" s="1"/>
  <c r="E3545" i="13"/>
  <c r="N395" i="12"/>
  <c r="O395" i="12" s="1"/>
  <c r="P395" i="12" s="1"/>
  <c r="J395" i="12"/>
  <c r="Y395" i="12"/>
  <c r="I395" i="12"/>
  <c r="V395" i="12"/>
  <c r="B396" i="12"/>
  <c r="U395" i="12"/>
  <c r="E395" i="12"/>
  <c r="F395" i="12" s="1"/>
  <c r="K394" i="12"/>
  <c r="W395" i="12" l="1"/>
  <c r="E3544" i="13"/>
  <c r="J396" i="12"/>
  <c r="Y396" i="12"/>
  <c r="I396" i="12"/>
  <c r="V396" i="12"/>
  <c r="B397" i="12"/>
  <c r="U396" i="12"/>
  <c r="E396" i="12"/>
  <c r="F396" i="12" s="1"/>
  <c r="N396" i="12"/>
  <c r="O396" i="12" s="1"/>
  <c r="P396" i="12" s="1"/>
  <c r="K395" i="12"/>
  <c r="Q395" i="12"/>
  <c r="R395" i="12" s="1"/>
  <c r="W396" i="12" l="1"/>
  <c r="E3543" i="13"/>
  <c r="V397" i="12"/>
  <c r="B398" i="12"/>
  <c r="U397" i="12"/>
  <c r="E397" i="12"/>
  <c r="F397" i="12" s="1"/>
  <c r="N397" i="12"/>
  <c r="O397" i="12" s="1"/>
  <c r="P397" i="12" s="1"/>
  <c r="J397" i="12"/>
  <c r="Y397" i="12"/>
  <c r="I397" i="12"/>
  <c r="K396" i="12"/>
  <c r="Q396" i="12"/>
  <c r="R396" i="12" s="1"/>
  <c r="W397" i="12" l="1"/>
  <c r="E3542" i="13"/>
  <c r="B399" i="12"/>
  <c r="U398" i="12"/>
  <c r="E398" i="12"/>
  <c r="F398" i="12" s="1"/>
  <c r="N398" i="12"/>
  <c r="O398" i="12" s="1"/>
  <c r="P398" i="12" s="1"/>
  <c r="J398" i="12"/>
  <c r="Y398" i="12"/>
  <c r="I398" i="12"/>
  <c r="V398" i="12"/>
  <c r="K397" i="12"/>
  <c r="Q397" i="12"/>
  <c r="R397" i="12" s="1"/>
  <c r="Q398" i="12" l="1"/>
  <c r="R398" i="12" s="1"/>
  <c r="W398" i="12"/>
  <c r="E3541" i="13"/>
  <c r="N399" i="12"/>
  <c r="O399" i="12" s="1"/>
  <c r="P399" i="12" s="1"/>
  <c r="J399" i="12"/>
  <c r="Y399" i="12"/>
  <c r="I399" i="12"/>
  <c r="V399" i="12"/>
  <c r="B400" i="12"/>
  <c r="U399" i="12"/>
  <c r="E399" i="12"/>
  <c r="F399" i="12" s="1"/>
  <c r="K398" i="12"/>
  <c r="K399" i="12" l="1"/>
  <c r="Q399" i="12"/>
  <c r="R399" i="12" s="1"/>
  <c r="W399" i="12"/>
  <c r="E3540" i="13"/>
  <c r="N400" i="12"/>
  <c r="O400" i="12" s="1"/>
  <c r="P400" i="12" s="1"/>
  <c r="J400" i="12"/>
  <c r="Y400" i="12"/>
  <c r="I400" i="12"/>
  <c r="V400" i="12"/>
  <c r="B401" i="12"/>
  <c r="U400" i="12"/>
  <c r="E400" i="12"/>
  <c r="F400" i="12" s="1"/>
  <c r="W400" i="12" l="1"/>
  <c r="Q400" i="12"/>
  <c r="R400" i="12" s="1"/>
  <c r="E3539" i="13"/>
  <c r="J401" i="12"/>
  <c r="Y401" i="12"/>
  <c r="I401" i="12"/>
  <c r="V401" i="12"/>
  <c r="B402" i="12"/>
  <c r="U401" i="12"/>
  <c r="E401" i="12"/>
  <c r="F401" i="12" s="1"/>
  <c r="N401" i="12"/>
  <c r="O401" i="12" s="1"/>
  <c r="P401" i="12" s="1"/>
  <c r="K400" i="12"/>
  <c r="W401" i="12" l="1"/>
  <c r="Q401" i="12"/>
  <c r="R401" i="12" s="1"/>
  <c r="E3538" i="13"/>
  <c r="Y402" i="12"/>
  <c r="I402" i="12"/>
  <c r="V402" i="12"/>
  <c r="B403" i="12"/>
  <c r="U402" i="12"/>
  <c r="E402" i="12"/>
  <c r="F402" i="12" s="1"/>
  <c r="N402" i="12"/>
  <c r="O402" i="12" s="1"/>
  <c r="P402" i="12" s="1"/>
  <c r="J402" i="12"/>
  <c r="K401" i="12"/>
  <c r="W402" i="12" l="1"/>
  <c r="K402" i="12"/>
  <c r="Q402" i="12"/>
  <c r="R402" i="12" s="1"/>
  <c r="E3537" i="13"/>
  <c r="V403" i="12"/>
  <c r="B404" i="12"/>
  <c r="U403" i="12"/>
  <c r="E403" i="12"/>
  <c r="F403" i="12" s="1"/>
  <c r="N403" i="12"/>
  <c r="O403" i="12" s="1"/>
  <c r="P403" i="12" s="1"/>
  <c r="J403" i="12"/>
  <c r="Y403" i="12"/>
  <c r="I403" i="12"/>
  <c r="E3536" i="13" l="1"/>
  <c r="N404" i="12"/>
  <c r="O404" i="12" s="1"/>
  <c r="P404" i="12" s="1"/>
  <c r="J404" i="12"/>
  <c r="Y404" i="12"/>
  <c r="I404" i="12"/>
  <c r="V404" i="12"/>
  <c r="B405" i="12"/>
  <c r="U404" i="12"/>
  <c r="E404" i="12"/>
  <c r="F404" i="12" s="1"/>
  <c r="K403" i="12"/>
  <c r="Q403" i="12"/>
  <c r="R403" i="12" s="1"/>
  <c r="W403" i="12"/>
  <c r="Q404" i="12" l="1"/>
  <c r="R404" i="12" s="1"/>
  <c r="K404" i="12"/>
  <c r="W404" i="12"/>
  <c r="E3535" i="13"/>
  <c r="N405" i="12"/>
  <c r="O405" i="12" s="1"/>
  <c r="P405" i="12" s="1"/>
  <c r="J405" i="12"/>
  <c r="Y405" i="12"/>
  <c r="I405" i="12"/>
  <c r="V405" i="12"/>
  <c r="B406" i="12"/>
  <c r="U405" i="12"/>
  <c r="E405" i="12"/>
  <c r="F405" i="12" s="1"/>
  <c r="Q405" i="12" l="1"/>
  <c r="R405" i="12" s="1"/>
  <c r="E3534" i="13"/>
  <c r="J406" i="12"/>
  <c r="Y406" i="12"/>
  <c r="I406" i="12"/>
  <c r="V406" i="12"/>
  <c r="B407" i="12"/>
  <c r="U406" i="12"/>
  <c r="E406" i="12"/>
  <c r="F406" i="12" s="1"/>
  <c r="N406" i="12"/>
  <c r="O406" i="12" s="1"/>
  <c r="P406" i="12" s="1"/>
  <c r="W405" i="12"/>
  <c r="K405" i="12"/>
  <c r="W406" i="12" l="1"/>
  <c r="E3533" i="13"/>
  <c r="J407" i="12"/>
  <c r="Y407" i="12"/>
  <c r="I407" i="12"/>
  <c r="V407" i="12"/>
  <c r="B408" i="12"/>
  <c r="U407" i="12"/>
  <c r="E407" i="12"/>
  <c r="F407" i="12" s="1"/>
  <c r="N407" i="12"/>
  <c r="O407" i="12" s="1"/>
  <c r="P407" i="12" s="1"/>
  <c r="K406" i="12"/>
  <c r="Q406" i="12"/>
  <c r="R406" i="12" s="1"/>
  <c r="W407" i="12" l="1"/>
  <c r="Q407" i="12"/>
  <c r="R407" i="12" s="1"/>
  <c r="E3532" i="13"/>
  <c r="V408" i="12"/>
  <c r="B409" i="12"/>
  <c r="U408" i="12"/>
  <c r="E408" i="12"/>
  <c r="F408" i="12" s="1"/>
  <c r="N408" i="12"/>
  <c r="O408" i="12" s="1"/>
  <c r="P408" i="12" s="1"/>
  <c r="J408" i="12"/>
  <c r="Y408" i="12"/>
  <c r="I408" i="12"/>
  <c r="K407" i="12"/>
  <c r="K408" i="12" l="1"/>
  <c r="W408" i="12"/>
  <c r="Q408" i="12"/>
  <c r="R408" i="12" s="1"/>
  <c r="E3531" i="13"/>
  <c r="N409" i="12"/>
  <c r="O409" i="12" s="1"/>
  <c r="P409" i="12" s="1"/>
  <c r="J409" i="12"/>
  <c r="Y409" i="12"/>
  <c r="I409" i="12"/>
  <c r="V409" i="12"/>
  <c r="B410" i="12"/>
  <c r="U409" i="12"/>
  <c r="E409" i="12"/>
  <c r="F409" i="12" s="1"/>
  <c r="W409" i="12" l="1"/>
  <c r="K409" i="12"/>
  <c r="Q409" i="12"/>
  <c r="R409" i="12" s="1"/>
  <c r="E3530" i="13"/>
  <c r="N410" i="12"/>
  <c r="O410" i="12" s="1"/>
  <c r="P410" i="12" s="1"/>
  <c r="J410" i="12"/>
  <c r="Y410" i="12"/>
  <c r="I410" i="12"/>
  <c r="V410" i="12"/>
  <c r="B411" i="12"/>
  <c r="U410" i="12"/>
  <c r="E410" i="12"/>
  <c r="F410" i="12" s="1"/>
  <c r="Q410" i="12" l="1"/>
  <c r="R410" i="12" s="1"/>
  <c r="W410" i="12"/>
  <c r="E3529" i="13"/>
  <c r="N411" i="12"/>
  <c r="O411" i="12" s="1"/>
  <c r="P411" i="12" s="1"/>
  <c r="J411" i="12"/>
  <c r="Y411" i="12"/>
  <c r="I411" i="12"/>
  <c r="V411" i="12"/>
  <c r="B412" i="12"/>
  <c r="U411" i="12"/>
  <c r="E411" i="12"/>
  <c r="F411" i="12" s="1"/>
  <c r="K410" i="12"/>
  <c r="K411" i="12" l="1"/>
  <c r="Q411" i="12"/>
  <c r="R411" i="12" s="1"/>
  <c r="W411" i="12"/>
  <c r="E3528" i="13"/>
  <c r="J412" i="12"/>
  <c r="Y412" i="12"/>
  <c r="I412" i="12"/>
  <c r="V412" i="12"/>
  <c r="B413" i="12"/>
  <c r="U412" i="12"/>
  <c r="E412" i="12"/>
  <c r="F412" i="12" s="1"/>
  <c r="N412" i="12"/>
  <c r="O412" i="12" s="1"/>
  <c r="P412" i="12" s="1"/>
  <c r="K412" i="12" l="1"/>
  <c r="Q412" i="12"/>
  <c r="R412" i="12" s="1"/>
  <c r="W412" i="12"/>
  <c r="E3527" i="13"/>
  <c r="V413" i="12"/>
  <c r="B414" i="12"/>
  <c r="U413" i="12"/>
  <c r="E413" i="12"/>
  <c r="F413" i="12" s="1"/>
  <c r="N413" i="12"/>
  <c r="O413" i="12" s="1"/>
  <c r="P413" i="12" s="1"/>
  <c r="J413" i="12"/>
  <c r="Y413" i="12"/>
  <c r="I413" i="12"/>
  <c r="W413" i="12" l="1"/>
  <c r="Q413" i="12"/>
  <c r="R413" i="12" s="1"/>
  <c r="K413" i="12"/>
  <c r="E3526" i="13"/>
  <c r="B415" i="12"/>
  <c r="U414" i="12"/>
  <c r="E414" i="12"/>
  <c r="F414" i="12" s="1"/>
  <c r="N414" i="12"/>
  <c r="O414" i="12" s="1"/>
  <c r="P414" i="12" s="1"/>
  <c r="J414" i="12"/>
  <c r="Y414" i="12"/>
  <c r="I414" i="12"/>
  <c r="V414" i="12"/>
  <c r="E3525" i="13" l="1"/>
  <c r="N415" i="12"/>
  <c r="O415" i="12" s="1"/>
  <c r="P415" i="12" s="1"/>
  <c r="J415" i="12"/>
  <c r="Y415" i="12"/>
  <c r="I415" i="12"/>
  <c r="V415" i="12"/>
  <c r="B416" i="12"/>
  <c r="U415" i="12"/>
  <c r="E415" i="12"/>
  <c r="F415" i="12" s="1"/>
  <c r="K414" i="12"/>
  <c r="Q414" i="12"/>
  <c r="R414" i="12" s="1"/>
  <c r="W414" i="12"/>
  <c r="W415" i="12" l="1"/>
  <c r="E3524" i="13"/>
  <c r="N416" i="12"/>
  <c r="O416" i="12" s="1"/>
  <c r="P416" i="12" s="1"/>
  <c r="J416" i="12"/>
  <c r="Y416" i="12"/>
  <c r="I416" i="12"/>
  <c r="V416" i="12"/>
  <c r="B417" i="12"/>
  <c r="U416" i="12"/>
  <c r="E416" i="12"/>
  <c r="F416" i="12" s="1"/>
  <c r="K415" i="12"/>
  <c r="Q415" i="12"/>
  <c r="R415" i="12" s="1"/>
  <c r="W416" i="12" l="1"/>
  <c r="K416" i="12"/>
  <c r="E3523" i="13"/>
  <c r="J417" i="12"/>
  <c r="Y417" i="12"/>
  <c r="I417" i="12"/>
  <c r="V417" i="12"/>
  <c r="B418" i="12"/>
  <c r="U417" i="12"/>
  <c r="E417" i="12"/>
  <c r="F417" i="12" s="1"/>
  <c r="N417" i="12"/>
  <c r="O417" i="12" s="1"/>
  <c r="P417" i="12" s="1"/>
  <c r="Q416" i="12"/>
  <c r="R416" i="12" s="1"/>
  <c r="W417" i="12" l="1"/>
  <c r="E3522" i="13"/>
  <c r="Y418" i="12"/>
  <c r="I418" i="12"/>
  <c r="V418" i="12"/>
  <c r="B419" i="12"/>
  <c r="U418" i="12"/>
  <c r="E418" i="12"/>
  <c r="F418" i="12" s="1"/>
  <c r="N418" i="12"/>
  <c r="O418" i="12" s="1"/>
  <c r="P418" i="12" s="1"/>
  <c r="J418" i="12"/>
  <c r="K417" i="12"/>
  <c r="Q417" i="12"/>
  <c r="R417" i="12" s="1"/>
  <c r="W418" i="12" l="1"/>
  <c r="E3521" i="13"/>
  <c r="V419" i="12"/>
  <c r="B420" i="12"/>
  <c r="U419" i="12"/>
  <c r="E419" i="12"/>
  <c r="F419" i="12" s="1"/>
  <c r="N419" i="12"/>
  <c r="O419" i="12" s="1"/>
  <c r="P419" i="12" s="1"/>
  <c r="J419" i="12"/>
  <c r="Y419" i="12"/>
  <c r="I419" i="12"/>
  <c r="K418" i="12"/>
  <c r="Q418" i="12"/>
  <c r="R418" i="12" s="1"/>
  <c r="K419" i="12" l="1"/>
  <c r="W419" i="12"/>
  <c r="Q419" i="12"/>
  <c r="R419" i="12" s="1"/>
  <c r="E3520" i="13"/>
  <c r="N420" i="12"/>
  <c r="O420" i="12" s="1"/>
  <c r="P420" i="12" s="1"/>
  <c r="J420" i="12"/>
  <c r="Y420" i="12"/>
  <c r="I420" i="12"/>
  <c r="V420" i="12"/>
  <c r="B421" i="12"/>
  <c r="U420" i="12"/>
  <c r="E420" i="12"/>
  <c r="F420" i="12" s="1"/>
  <c r="W420" i="12" l="1"/>
  <c r="Q420" i="12"/>
  <c r="R420" i="12" s="1"/>
  <c r="E3519" i="13"/>
  <c r="N421" i="12"/>
  <c r="O421" i="12" s="1"/>
  <c r="P421" i="12" s="1"/>
  <c r="J421" i="12"/>
  <c r="Y421" i="12"/>
  <c r="I421" i="12"/>
  <c r="V421" i="12"/>
  <c r="B422" i="12"/>
  <c r="U421" i="12"/>
  <c r="E421" i="12"/>
  <c r="F421" i="12" s="1"/>
  <c r="K420" i="12"/>
  <c r="W421" i="12" l="1"/>
  <c r="K421" i="12"/>
  <c r="Q421" i="12"/>
  <c r="R421" i="12" s="1"/>
  <c r="E3518" i="13"/>
  <c r="J422" i="12"/>
  <c r="Y422" i="12"/>
  <c r="I422" i="12"/>
  <c r="V422" i="12"/>
  <c r="B423" i="12"/>
  <c r="U422" i="12"/>
  <c r="E422" i="12"/>
  <c r="F422" i="12" s="1"/>
  <c r="N422" i="12"/>
  <c r="O422" i="12" s="1"/>
  <c r="P422" i="12" s="1"/>
  <c r="W422" i="12" l="1"/>
  <c r="K422" i="12"/>
  <c r="Q422" i="12"/>
  <c r="R422" i="12" s="1"/>
  <c r="E3517" i="13"/>
  <c r="J423" i="12"/>
  <c r="Y423" i="12"/>
  <c r="I423" i="12"/>
  <c r="V423" i="12"/>
  <c r="B424" i="12"/>
  <c r="U423" i="12"/>
  <c r="E423" i="12"/>
  <c r="F423" i="12" s="1"/>
  <c r="N423" i="12"/>
  <c r="O423" i="12" s="1"/>
  <c r="P423" i="12" s="1"/>
  <c r="W423" i="12" l="1"/>
  <c r="Q423" i="12"/>
  <c r="R423" i="12" s="1"/>
  <c r="E3516" i="13"/>
  <c r="V424" i="12"/>
  <c r="B425" i="12"/>
  <c r="U424" i="12"/>
  <c r="E424" i="12"/>
  <c r="F424" i="12" s="1"/>
  <c r="N424" i="12"/>
  <c r="O424" i="12" s="1"/>
  <c r="P424" i="12" s="1"/>
  <c r="J424" i="12"/>
  <c r="Y424" i="12"/>
  <c r="I424" i="12"/>
  <c r="K423" i="12"/>
  <c r="Q424" i="12" l="1"/>
  <c r="R424" i="12" s="1"/>
  <c r="W424" i="12"/>
  <c r="E3515" i="13"/>
  <c r="N425" i="12"/>
  <c r="O425" i="12" s="1"/>
  <c r="P425" i="12" s="1"/>
  <c r="J425" i="12"/>
  <c r="Y425" i="12"/>
  <c r="I425" i="12"/>
  <c r="V425" i="12"/>
  <c r="B426" i="12"/>
  <c r="U425" i="12"/>
  <c r="E425" i="12"/>
  <c r="F425" i="12" s="1"/>
  <c r="K424" i="12"/>
  <c r="K425" i="12" l="1"/>
  <c r="Q425" i="12"/>
  <c r="R425" i="12" s="1"/>
  <c r="W425" i="12"/>
  <c r="E3514" i="13"/>
  <c r="N426" i="12"/>
  <c r="O426" i="12" s="1"/>
  <c r="P426" i="12" s="1"/>
  <c r="J426" i="12"/>
  <c r="Y426" i="12"/>
  <c r="I426" i="12"/>
  <c r="V426" i="12"/>
  <c r="B427" i="12"/>
  <c r="U426" i="12"/>
  <c r="E426" i="12"/>
  <c r="F426" i="12" s="1"/>
  <c r="W426" i="12" l="1"/>
  <c r="Q426" i="12"/>
  <c r="R426" i="12" s="1"/>
  <c r="E3513" i="13"/>
  <c r="N427" i="12"/>
  <c r="O427" i="12" s="1"/>
  <c r="P427" i="12" s="1"/>
  <c r="J427" i="12"/>
  <c r="Y427" i="12"/>
  <c r="I427" i="12"/>
  <c r="V427" i="12"/>
  <c r="B428" i="12"/>
  <c r="U427" i="12"/>
  <c r="E427" i="12"/>
  <c r="F427" i="12" s="1"/>
  <c r="K426" i="12"/>
  <c r="Q427" i="12" l="1"/>
  <c r="R427" i="12" s="1"/>
  <c r="K427" i="12"/>
  <c r="W427" i="12"/>
  <c r="E3512" i="13"/>
  <c r="J428" i="12"/>
  <c r="Y428" i="12"/>
  <c r="I428" i="12"/>
  <c r="V428" i="12"/>
  <c r="B429" i="12"/>
  <c r="U428" i="12"/>
  <c r="E428" i="12"/>
  <c r="F428" i="12" s="1"/>
  <c r="N428" i="12"/>
  <c r="O428" i="12" s="1"/>
  <c r="P428" i="12" s="1"/>
  <c r="W428" i="12" l="1"/>
  <c r="K428" i="12"/>
  <c r="Q428" i="12"/>
  <c r="R428" i="12" s="1"/>
  <c r="E3511" i="13"/>
  <c r="V429" i="12"/>
  <c r="B430" i="12"/>
  <c r="U429" i="12"/>
  <c r="E429" i="12"/>
  <c r="F429" i="12" s="1"/>
  <c r="N429" i="12"/>
  <c r="O429" i="12" s="1"/>
  <c r="P429" i="12" s="1"/>
  <c r="J429" i="12"/>
  <c r="Y429" i="12"/>
  <c r="I429" i="12"/>
  <c r="W429" i="12" l="1"/>
  <c r="K429" i="12"/>
  <c r="Q429" i="12"/>
  <c r="R429" i="12" s="1"/>
  <c r="E3510" i="13"/>
  <c r="B431" i="12"/>
  <c r="U430" i="12"/>
  <c r="E430" i="12"/>
  <c r="F430" i="12" s="1"/>
  <c r="N430" i="12"/>
  <c r="O430" i="12" s="1"/>
  <c r="P430" i="12" s="1"/>
  <c r="J430" i="12"/>
  <c r="Y430" i="12"/>
  <c r="I430" i="12"/>
  <c r="V430" i="12"/>
  <c r="Q430" i="12" l="1"/>
  <c r="R430" i="12" s="1"/>
  <c r="W430" i="12"/>
  <c r="E3509" i="13"/>
  <c r="N431" i="12"/>
  <c r="O431" i="12" s="1"/>
  <c r="P431" i="12" s="1"/>
  <c r="J431" i="12"/>
  <c r="Y431" i="12"/>
  <c r="I431" i="12"/>
  <c r="V431" i="12"/>
  <c r="B432" i="12"/>
  <c r="U431" i="12"/>
  <c r="E431" i="12"/>
  <c r="F431" i="12" s="1"/>
  <c r="K430" i="12"/>
  <c r="W431" i="12" l="1"/>
  <c r="K431" i="12"/>
  <c r="E3508" i="13"/>
  <c r="N432" i="12"/>
  <c r="O432" i="12" s="1"/>
  <c r="P432" i="12" s="1"/>
  <c r="J432" i="12"/>
  <c r="Y432" i="12"/>
  <c r="I432" i="12"/>
  <c r="V432" i="12"/>
  <c r="B433" i="12"/>
  <c r="U432" i="12"/>
  <c r="E432" i="12"/>
  <c r="F432" i="12" s="1"/>
  <c r="Q431" i="12"/>
  <c r="R431" i="12" s="1"/>
  <c r="K432" i="12" l="1"/>
  <c r="E3507" i="13"/>
  <c r="J433" i="12"/>
  <c r="Y433" i="12"/>
  <c r="I433" i="12"/>
  <c r="V433" i="12"/>
  <c r="B434" i="12"/>
  <c r="U433" i="12"/>
  <c r="E433" i="12"/>
  <c r="F433" i="12" s="1"/>
  <c r="N433" i="12"/>
  <c r="O433" i="12" s="1"/>
  <c r="P433" i="12" s="1"/>
  <c r="Q432" i="12"/>
  <c r="R432" i="12" s="1"/>
  <c r="W432" i="12"/>
  <c r="W433" i="12" l="1"/>
  <c r="K433" i="12"/>
  <c r="Q433" i="12"/>
  <c r="R433" i="12" s="1"/>
  <c r="E3506" i="13"/>
  <c r="Y434" i="12"/>
  <c r="I434" i="12"/>
  <c r="V434" i="12"/>
  <c r="B435" i="12"/>
  <c r="U434" i="12"/>
  <c r="E434" i="12"/>
  <c r="F434" i="12" s="1"/>
  <c r="N434" i="12"/>
  <c r="O434" i="12" s="1"/>
  <c r="P434" i="12" s="1"/>
  <c r="J434" i="12"/>
  <c r="W434" i="12" l="1"/>
  <c r="Q434" i="12"/>
  <c r="R434" i="12" s="1"/>
  <c r="E3505" i="13"/>
  <c r="V435" i="12"/>
  <c r="B436" i="12"/>
  <c r="U435" i="12"/>
  <c r="E435" i="12"/>
  <c r="F435" i="12" s="1"/>
  <c r="N435" i="12"/>
  <c r="O435" i="12" s="1"/>
  <c r="P435" i="12" s="1"/>
  <c r="J435" i="12"/>
  <c r="Y435" i="12"/>
  <c r="I435" i="12"/>
  <c r="K434" i="12"/>
  <c r="K435" i="12" l="1"/>
  <c r="W435" i="12"/>
  <c r="Q435" i="12"/>
  <c r="R435" i="12" s="1"/>
  <c r="E3504" i="13"/>
  <c r="N436" i="12"/>
  <c r="O436" i="12" s="1"/>
  <c r="P436" i="12" s="1"/>
  <c r="J436" i="12"/>
  <c r="Y436" i="12"/>
  <c r="I436" i="12"/>
  <c r="V436" i="12"/>
  <c r="B437" i="12"/>
  <c r="U436" i="12"/>
  <c r="E436" i="12"/>
  <c r="F436" i="12" s="1"/>
  <c r="W436" i="12" l="1"/>
  <c r="Q436" i="12"/>
  <c r="R436" i="12" s="1"/>
  <c r="E3503" i="13"/>
  <c r="N437" i="12"/>
  <c r="O437" i="12" s="1"/>
  <c r="P437" i="12" s="1"/>
  <c r="J437" i="12"/>
  <c r="Y437" i="12"/>
  <c r="I437" i="12"/>
  <c r="V437" i="12"/>
  <c r="B438" i="12"/>
  <c r="U437" i="12"/>
  <c r="E437" i="12"/>
  <c r="F437" i="12" s="1"/>
  <c r="K436" i="12"/>
  <c r="K437" i="12" l="1"/>
  <c r="Q437" i="12"/>
  <c r="R437" i="12" s="1"/>
  <c r="W437" i="12"/>
  <c r="E3502" i="13"/>
  <c r="J438" i="12"/>
  <c r="Y438" i="12"/>
  <c r="I438" i="12"/>
  <c r="V438" i="12"/>
  <c r="B439" i="12"/>
  <c r="U438" i="12"/>
  <c r="E438" i="12"/>
  <c r="F438" i="12" s="1"/>
  <c r="N438" i="12"/>
  <c r="O438" i="12" s="1"/>
  <c r="P438" i="12" s="1"/>
  <c r="K438" i="12" l="1"/>
  <c r="Q438" i="12"/>
  <c r="R438" i="12" s="1"/>
  <c r="W438" i="12"/>
  <c r="E3501" i="13"/>
  <c r="J439" i="12"/>
  <c r="Y439" i="12"/>
  <c r="I439" i="12"/>
  <c r="V439" i="12"/>
  <c r="B440" i="12"/>
  <c r="U439" i="12"/>
  <c r="E439" i="12"/>
  <c r="F439" i="12" s="1"/>
  <c r="N439" i="12"/>
  <c r="O439" i="12" s="1"/>
  <c r="P439" i="12" s="1"/>
  <c r="K439" i="12" l="1"/>
  <c r="Q439" i="12"/>
  <c r="R439" i="12" s="1"/>
  <c r="W439" i="12"/>
  <c r="E3500" i="13"/>
  <c r="V440" i="12"/>
  <c r="B441" i="12"/>
  <c r="U440" i="12"/>
  <c r="E440" i="12"/>
  <c r="F440" i="12" s="1"/>
  <c r="N440" i="12"/>
  <c r="O440" i="12" s="1"/>
  <c r="P440" i="12" s="1"/>
  <c r="J440" i="12"/>
  <c r="Y440" i="12"/>
  <c r="I440" i="12"/>
  <c r="E3499" i="13" l="1"/>
  <c r="N441" i="12"/>
  <c r="O441" i="12" s="1"/>
  <c r="P441" i="12" s="1"/>
  <c r="J441" i="12"/>
  <c r="Y441" i="12"/>
  <c r="I441" i="12"/>
  <c r="V441" i="12"/>
  <c r="B442" i="12"/>
  <c r="U441" i="12"/>
  <c r="E441" i="12"/>
  <c r="F441" i="12" s="1"/>
  <c r="K440" i="12"/>
  <c r="Q440" i="12"/>
  <c r="R440" i="12" s="1"/>
  <c r="W440" i="12"/>
  <c r="W441" i="12" l="1"/>
  <c r="K441" i="12"/>
  <c r="Q441" i="12"/>
  <c r="R441" i="12" s="1"/>
  <c r="E3498" i="13"/>
  <c r="N442" i="12"/>
  <c r="O442" i="12" s="1"/>
  <c r="P442" i="12" s="1"/>
  <c r="J442" i="12"/>
  <c r="Y442" i="12"/>
  <c r="I442" i="12"/>
  <c r="V442" i="12"/>
  <c r="B443" i="12"/>
  <c r="U442" i="12"/>
  <c r="E442" i="12"/>
  <c r="F442" i="12" s="1"/>
  <c r="W442" i="12" l="1"/>
  <c r="K442" i="12"/>
  <c r="E3497" i="13"/>
  <c r="N443" i="12"/>
  <c r="O443" i="12" s="1"/>
  <c r="P443" i="12" s="1"/>
  <c r="J443" i="12"/>
  <c r="Y443" i="12"/>
  <c r="I443" i="12"/>
  <c r="V443" i="12"/>
  <c r="B444" i="12"/>
  <c r="U443" i="12"/>
  <c r="E443" i="12"/>
  <c r="F443" i="12" s="1"/>
  <c r="Q442" i="12"/>
  <c r="R442" i="12" s="1"/>
  <c r="W443" i="12" l="1"/>
  <c r="Q443" i="12"/>
  <c r="R443" i="12" s="1"/>
  <c r="K443" i="12"/>
  <c r="E3496" i="13"/>
  <c r="J444" i="12"/>
  <c r="Y444" i="12"/>
  <c r="I444" i="12"/>
  <c r="V444" i="12"/>
  <c r="B445" i="12"/>
  <c r="U444" i="12"/>
  <c r="E444" i="12"/>
  <c r="F444" i="12" s="1"/>
  <c r="N444" i="12"/>
  <c r="O444" i="12" s="1"/>
  <c r="P444" i="12" s="1"/>
  <c r="W444" i="12" l="1"/>
  <c r="Q444" i="12"/>
  <c r="R444" i="12" s="1"/>
  <c r="E3495" i="13"/>
  <c r="V445" i="12"/>
  <c r="B446" i="12"/>
  <c r="U445" i="12"/>
  <c r="E445" i="12"/>
  <c r="F445" i="12" s="1"/>
  <c r="N445" i="12"/>
  <c r="O445" i="12" s="1"/>
  <c r="P445" i="12" s="1"/>
  <c r="J445" i="12"/>
  <c r="Y445" i="12"/>
  <c r="I445" i="12"/>
  <c r="K444" i="12"/>
  <c r="W445" i="12" l="1"/>
  <c r="E3494" i="13"/>
  <c r="B447" i="12"/>
  <c r="U446" i="12"/>
  <c r="E446" i="12"/>
  <c r="F446" i="12" s="1"/>
  <c r="N446" i="12"/>
  <c r="O446" i="12" s="1"/>
  <c r="P446" i="12" s="1"/>
  <c r="J446" i="12"/>
  <c r="Y446" i="12"/>
  <c r="I446" i="12"/>
  <c r="V446" i="12"/>
  <c r="K445" i="12"/>
  <c r="Q445" i="12"/>
  <c r="R445" i="12" s="1"/>
  <c r="W446" i="12" l="1"/>
  <c r="Q446" i="12"/>
  <c r="R446" i="12" s="1"/>
  <c r="E3493" i="13"/>
  <c r="N447" i="12"/>
  <c r="O447" i="12" s="1"/>
  <c r="P447" i="12" s="1"/>
  <c r="J447" i="12"/>
  <c r="Y447" i="12"/>
  <c r="I447" i="12"/>
  <c r="V447" i="12"/>
  <c r="B448" i="12"/>
  <c r="U447" i="12"/>
  <c r="E447" i="12"/>
  <c r="F447" i="12" s="1"/>
  <c r="K446" i="12"/>
  <c r="K447" i="12" l="1"/>
  <c r="Q447" i="12"/>
  <c r="R447" i="12" s="1"/>
  <c r="W447" i="12"/>
  <c r="E3492" i="13"/>
  <c r="N448" i="12"/>
  <c r="O448" i="12" s="1"/>
  <c r="P448" i="12" s="1"/>
  <c r="J448" i="12"/>
  <c r="Y448" i="12"/>
  <c r="I448" i="12"/>
  <c r="V448" i="12"/>
  <c r="B449" i="12"/>
  <c r="U448" i="12"/>
  <c r="E448" i="12"/>
  <c r="F448" i="12" s="1"/>
  <c r="W448" i="12" l="1"/>
  <c r="Q448" i="12"/>
  <c r="R448" i="12" s="1"/>
  <c r="E3491" i="13"/>
  <c r="J449" i="12"/>
  <c r="Y449" i="12"/>
  <c r="I449" i="12"/>
  <c r="V449" i="12"/>
  <c r="B450" i="12"/>
  <c r="U449" i="12"/>
  <c r="E449" i="12"/>
  <c r="F449" i="12" s="1"/>
  <c r="N449" i="12"/>
  <c r="O449" i="12" s="1"/>
  <c r="P449" i="12" s="1"/>
  <c r="K448" i="12"/>
  <c r="W449" i="12" l="1"/>
  <c r="Q449" i="12"/>
  <c r="R449" i="12" s="1"/>
  <c r="E3490" i="13"/>
  <c r="Y450" i="12"/>
  <c r="I450" i="12"/>
  <c r="V450" i="12"/>
  <c r="B451" i="12"/>
  <c r="U450" i="12"/>
  <c r="E450" i="12"/>
  <c r="F450" i="12" s="1"/>
  <c r="N450" i="12"/>
  <c r="O450" i="12" s="1"/>
  <c r="P450" i="12" s="1"/>
  <c r="J450" i="12"/>
  <c r="K449" i="12"/>
  <c r="E3489" i="13" l="1"/>
  <c r="V451" i="12"/>
  <c r="B452" i="12"/>
  <c r="U451" i="12"/>
  <c r="E451" i="12"/>
  <c r="F451" i="12" s="1"/>
  <c r="N451" i="12"/>
  <c r="O451" i="12" s="1"/>
  <c r="P451" i="12" s="1"/>
  <c r="J451" i="12"/>
  <c r="Y451" i="12"/>
  <c r="I451" i="12"/>
  <c r="K450" i="12"/>
  <c r="Q450" i="12"/>
  <c r="R450" i="12" s="1"/>
  <c r="W450" i="12"/>
  <c r="W451" i="12" l="1"/>
  <c r="Q451" i="12"/>
  <c r="R451" i="12" s="1"/>
  <c r="E3488" i="13"/>
  <c r="N452" i="12"/>
  <c r="O452" i="12" s="1"/>
  <c r="P452" i="12" s="1"/>
  <c r="J452" i="12"/>
  <c r="Y452" i="12"/>
  <c r="I452" i="12"/>
  <c r="V452" i="12"/>
  <c r="B453" i="12"/>
  <c r="U452" i="12"/>
  <c r="E452" i="12"/>
  <c r="F452" i="12" s="1"/>
  <c r="K451" i="12"/>
  <c r="K452" i="12" l="1"/>
  <c r="W452" i="12"/>
  <c r="Q452" i="12"/>
  <c r="R452" i="12" s="1"/>
  <c r="E3487" i="13"/>
  <c r="N453" i="12"/>
  <c r="O453" i="12" s="1"/>
  <c r="P453" i="12" s="1"/>
  <c r="J453" i="12"/>
  <c r="Y453" i="12"/>
  <c r="I453" i="12"/>
  <c r="V453" i="12"/>
  <c r="B454" i="12"/>
  <c r="U453" i="12"/>
  <c r="E453" i="12"/>
  <c r="F453" i="12" s="1"/>
  <c r="K453" i="12" l="1"/>
  <c r="Q453" i="12"/>
  <c r="R453" i="12" s="1"/>
  <c r="W453" i="12"/>
  <c r="E3486" i="13"/>
  <c r="J454" i="12"/>
  <c r="Y454" i="12"/>
  <c r="I454" i="12"/>
  <c r="V454" i="12"/>
  <c r="B455" i="12"/>
  <c r="U454" i="12"/>
  <c r="E454" i="12"/>
  <c r="F454" i="12" s="1"/>
  <c r="N454" i="12"/>
  <c r="O454" i="12" s="1"/>
  <c r="P454" i="12" s="1"/>
  <c r="W454" i="12" l="1"/>
  <c r="Q454" i="12"/>
  <c r="R454" i="12" s="1"/>
  <c r="K454" i="12"/>
  <c r="E3485" i="13"/>
  <c r="J455" i="12"/>
  <c r="Y455" i="12"/>
  <c r="I455" i="12"/>
  <c r="V455" i="12"/>
  <c r="B456" i="12"/>
  <c r="U455" i="12"/>
  <c r="E455" i="12"/>
  <c r="F455" i="12" s="1"/>
  <c r="N455" i="12"/>
  <c r="O455" i="12" s="1"/>
  <c r="P455" i="12" s="1"/>
  <c r="W455" i="12" l="1"/>
  <c r="Q455" i="12"/>
  <c r="R455" i="12" s="1"/>
  <c r="E3484" i="13"/>
  <c r="V456" i="12"/>
  <c r="B457" i="12"/>
  <c r="U456" i="12"/>
  <c r="E456" i="12"/>
  <c r="F456" i="12" s="1"/>
  <c r="N456" i="12"/>
  <c r="O456" i="12" s="1"/>
  <c r="P456" i="12" s="1"/>
  <c r="J456" i="12"/>
  <c r="Y456" i="12"/>
  <c r="I456" i="12"/>
  <c r="K455" i="12"/>
  <c r="Q456" i="12" l="1"/>
  <c r="R456" i="12" s="1"/>
  <c r="E3483" i="13"/>
  <c r="N457" i="12"/>
  <c r="O457" i="12" s="1"/>
  <c r="P457" i="12" s="1"/>
  <c r="J457" i="12"/>
  <c r="Y457" i="12"/>
  <c r="I457" i="12"/>
  <c r="V457" i="12"/>
  <c r="U457" i="12"/>
  <c r="E457" i="12"/>
  <c r="F457" i="12" s="1"/>
  <c r="B458" i="12"/>
  <c r="W456" i="12"/>
  <c r="K456" i="12"/>
  <c r="W457" i="12" l="1"/>
  <c r="K457" i="12"/>
  <c r="Q457" i="12"/>
  <c r="R457" i="12" s="1"/>
  <c r="E3482" i="13"/>
  <c r="N458" i="12"/>
  <c r="O458" i="12" s="1"/>
  <c r="P458" i="12" s="1"/>
  <c r="J458" i="12"/>
  <c r="Y458" i="12"/>
  <c r="I458" i="12"/>
  <c r="V458" i="12"/>
  <c r="B459" i="12"/>
  <c r="U458" i="12"/>
  <c r="E458" i="12"/>
  <c r="F458" i="12" s="1"/>
  <c r="W458" i="12" l="1"/>
  <c r="Q458" i="12"/>
  <c r="R458" i="12" s="1"/>
  <c r="E3481" i="13"/>
  <c r="N459" i="12"/>
  <c r="O459" i="12" s="1"/>
  <c r="P459" i="12" s="1"/>
  <c r="J459" i="12"/>
  <c r="Y459" i="12"/>
  <c r="I459" i="12"/>
  <c r="V459" i="12"/>
  <c r="B460" i="12"/>
  <c r="U459" i="12"/>
  <c r="E459" i="12"/>
  <c r="F459" i="12" s="1"/>
  <c r="K458" i="12"/>
  <c r="K459" i="12" l="1"/>
  <c r="Q459" i="12"/>
  <c r="R459" i="12" s="1"/>
  <c r="W459" i="12"/>
  <c r="E3480" i="13"/>
  <c r="J460" i="12"/>
  <c r="Y460" i="12"/>
  <c r="I460" i="12"/>
  <c r="V460" i="12"/>
  <c r="B461" i="12"/>
  <c r="U460" i="12"/>
  <c r="E460" i="12"/>
  <c r="F460" i="12" s="1"/>
  <c r="N460" i="12"/>
  <c r="O460" i="12" s="1"/>
  <c r="P460" i="12" s="1"/>
  <c r="W460" i="12" l="1"/>
  <c r="K460" i="12"/>
  <c r="Q460" i="12"/>
  <c r="R460" i="12" s="1"/>
  <c r="E3479" i="13"/>
  <c r="V461" i="12"/>
  <c r="B462" i="12"/>
  <c r="U461" i="12"/>
  <c r="E461" i="12"/>
  <c r="F461" i="12" s="1"/>
  <c r="N461" i="12"/>
  <c r="O461" i="12" s="1"/>
  <c r="P461" i="12" s="1"/>
  <c r="J461" i="12"/>
  <c r="Y461" i="12"/>
  <c r="I461" i="12"/>
  <c r="K461" i="12" l="1"/>
  <c r="W461" i="12"/>
  <c r="Q461" i="12"/>
  <c r="R461" i="12" s="1"/>
  <c r="E3478" i="13"/>
  <c r="B463" i="12"/>
  <c r="U462" i="12"/>
  <c r="E462" i="12"/>
  <c r="F462" i="12" s="1"/>
  <c r="N462" i="12"/>
  <c r="O462" i="12" s="1"/>
  <c r="P462" i="12" s="1"/>
  <c r="J462" i="12"/>
  <c r="Y462" i="12"/>
  <c r="I462" i="12"/>
  <c r="V462" i="12"/>
  <c r="E3477" i="13" l="1"/>
  <c r="N463" i="12"/>
  <c r="O463" i="12" s="1"/>
  <c r="P463" i="12" s="1"/>
  <c r="J463" i="12"/>
  <c r="Y463" i="12"/>
  <c r="I463" i="12"/>
  <c r="V463" i="12"/>
  <c r="B464" i="12"/>
  <c r="U463" i="12"/>
  <c r="E463" i="12"/>
  <c r="F463" i="12" s="1"/>
  <c r="K462" i="12"/>
  <c r="Q462" i="12"/>
  <c r="R462" i="12" s="1"/>
  <c r="W462" i="12"/>
  <c r="K463" i="12" l="1"/>
  <c r="E3476" i="13"/>
  <c r="N464" i="12"/>
  <c r="O464" i="12" s="1"/>
  <c r="P464" i="12" s="1"/>
  <c r="J464" i="12"/>
  <c r="Y464" i="12"/>
  <c r="I464" i="12"/>
  <c r="V464" i="12"/>
  <c r="B465" i="12"/>
  <c r="U464" i="12"/>
  <c r="E464" i="12"/>
  <c r="F464" i="12" s="1"/>
  <c r="Q463" i="12"/>
  <c r="R463" i="12" s="1"/>
  <c r="W463" i="12"/>
  <c r="Q464" i="12" l="1"/>
  <c r="R464" i="12" s="1"/>
  <c r="K464" i="12"/>
  <c r="E3475" i="13"/>
  <c r="J465" i="12"/>
  <c r="Y465" i="12"/>
  <c r="I465" i="12"/>
  <c r="V465" i="12"/>
  <c r="B466" i="12"/>
  <c r="U465" i="12"/>
  <c r="E465" i="12"/>
  <c r="F465" i="12" s="1"/>
  <c r="N465" i="12"/>
  <c r="O465" i="12" s="1"/>
  <c r="P465" i="12" s="1"/>
  <c r="W464" i="12"/>
  <c r="W465" i="12" l="1"/>
  <c r="E3474" i="13"/>
  <c r="Y466" i="12"/>
  <c r="I466" i="12"/>
  <c r="V466" i="12"/>
  <c r="B467" i="12"/>
  <c r="U466" i="12"/>
  <c r="E466" i="12"/>
  <c r="F466" i="12" s="1"/>
  <c r="N466" i="12"/>
  <c r="O466" i="12" s="1"/>
  <c r="P466" i="12" s="1"/>
  <c r="J466" i="12"/>
  <c r="K465" i="12"/>
  <c r="Q465" i="12"/>
  <c r="R465" i="12" s="1"/>
  <c r="W466" i="12" l="1"/>
  <c r="Q466" i="12"/>
  <c r="R466" i="12" s="1"/>
  <c r="E3473" i="13"/>
  <c r="V467" i="12"/>
  <c r="B468" i="12"/>
  <c r="U467" i="12"/>
  <c r="E467" i="12"/>
  <c r="F467" i="12" s="1"/>
  <c r="N467" i="12"/>
  <c r="O467" i="12" s="1"/>
  <c r="P467" i="12" s="1"/>
  <c r="J467" i="12"/>
  <c r="Y467" i="12"/>
  <c r="I467" i="12"/>
  <c r="K466" i="12"/>
  <c r="W467" i="12" l="1"/>
  <c r="Q467" i="12"/>
  <c r="R467" i="12" s="1"/>
  <c r="E3472" i="13"/>
  <c r="N468" i="12"/>
  <c r="O468" i="12" s="1"/>
  <c r="P468" i="12" s="1"/>
  <c r="J468" i="12"/>
  <c r="Y468" i="12"/>
  <c r="I468" i="12"/>
  <c r="V468" i="12"/>
  <c r="B469" i="12"/>
  <c r="U468" i="12"/>
  <c r="E468" i="12"/>
  <c r="F468" i="12" s="1"/>
  <c r="K467" i="12"/>
  <c r="W468" i="12" l="1"/>
  <c r="Q468" i="12"/>
  <c r="R468" i="12" s="1"/>
  <c r="E3471" i="13"/>
  <c r="N469" i="12"/>
  <c r="O469" i="12" s="1"/>
  <c r="P469" i="12" s="1"/>
  <c r="J469" i="12"/>
  <c r="Y469" i="12"/>
  <c r="I469" i="12"/>
  <c r="V469" i="12"/>
  <c r="B470" i="12"/>
  <c r="U469" i="12"/>
  <c r="E469" i="12"/>
  <c r="F469" i="12" s="1"/>
  <c r="K468" i="12"/>
  <c r="K469" i="12" l="1"/>
  <c r="Q469" i="12"/>
  <c r="R469" i="12" s="1"/>
  <c r="W469" i="12"/>
  <c r="E3470" i="13"/>
  <c r="J470" i="12"/>
  <c r="Y470" i="12"/>
  <c r="I470" i="12"/>
  <c r="V470" i="12"/>
  <c r="B471" i="12"/>
  <c r="U470" i="12"/>
  <c r="E470" i="12"/>
  <c r="F470" i="12" s="1"/>
  <c r="N470" i="12"/>
  <c r="O470" i="12" s="1"/>
  <c r="P470" i="12" s="1"/>
  <c r="Q470" i="12" l="1"/>
  <c r="R470" i="12" s="1"/>
  <c r="K470" i="12"/>
  <c r="W470" i="12"/>
  <c r="E3469" i="13"/>
  <c r="J471" i="12"/>
  <c r="Y471" i="12"/>
  <c r="I471" i="12"/>
  <c r="V471" i="12"/>
  <c r="B472" i="12"/>
  <c r="U471" i="12"/>
  <c r="E471" i="12"/>
  <c r="F471" i="12" s="1"/>
  <c r="N471" i="12"/>
  <c r="O471" i="12" s="1"/>
  <c r="P471" i="12" s="1"/>
  <c r="W471" i="12" l="1"/>
  <c r="Q471" i="12"/>
  <c r="R471" i="12" s="1"/>
  <c r="K471" i="12"/>
  <c r="E3468" i="13"/>
  <c r="V472" i="12"/>
  <c r="B473" i="12"/>
  <c r="U472" i="12"/>
  <c r="E472" i="12"/>
  <c r="F472" i="12" s="1"/>
  <c r="N472" i="12"/>
  <c r="O472" i="12" s="1"/>
  <c r="P472" i="12" s="1"/>
  <c r="J472" i="12"/>
  <c r="Y472" i="12"/>
  <c r="I472" i="12"/>
  <c r="W472" i="12" l="1"/>
  <c r="K472" i="12"/>
  <c r="Q472" i="12"/>
  <c r="R472" i="12" s="1"/>
  <c r="E3467" i="13"/>
  <c r="N473" i="12"/>
  <c r="O473" i="12" s="1"/>
  <c r="P473" i="12" s="1"/>
  <c r="J473" i="12"/>
  <c r="Y473" i="12"/>
  <c r="I473" i="12"/>
  <c r="V473" i="12"/>
  <c r="B474" i="12"/>
  <c r="U473" i="12"/>
  <c r="E473" i="12"/>
  <c r="F473" i="12" s="1"/>
  <c r="Q473" i="12" l="1"/>
  <c r="R473" i="12" s="1"/>
  <c r="W473" i="12"/>
  <c r="E3466" i="13"/>
  <c r="N474" i="12"/>
  <c r="O474" i="12" s="1"/>
  <c r="P474" i="12" s="1"/>
  <c r="J474" i="12"/>
  <c r="Y474" i="12"/>
  <c r="I474" i="12"/>
  <c r="V474" i="12"/>
  <c r="B475" i="12"/>
  <c r="U474" i="12"/>
  <c r="E474" i="12"/>
  <c r="F474" i="12" s="1"/>
  <c r="K473" i="12"/>
  <c r="K474" i="12" l="1"/>
  <c r="Q474" i="12"/>
  <c r="R474" i="12" s="1"/>
  <c r="W474" i="12"/>
  <c r="E3465" i="13"/>
  <c r="N475" i="12"/>
  <c r="O475" i="12" s="1"/>
  <c r="P475" i="12" s="1"/>
  <c r="J475" i="12"/>
  <c r="Y475" i="12"/>
  <c r="I475" i="12"/>
  <c r="V475" i="12"/>
  <c r="B476" i="12"/>
  <c r="U475" i="12"/>
  <c r="E475" i="12"/>
  <c r="F475" i="12" s="1"/>
  <c r="W475" i="12" l="1"/>
  <c r="Q475" i="12"/>
  <c r="R475" i="12" s="1"/>
  <c r="E3464" i="13"/>
  <c r="J476" i="12"/>
  <c r="Y476" i="12"/>
  <c r="I476" i="12"/>
  <c r="V476" i="12"/>
  <c r="B477" i="12"/>
  <c r="U476" i="12"/>
  <c r="E476" i="12"/>
  <c r="F476" i="12" s="1"/>
  <c r="N476" i="12"/>
  <c r="O476" i="12" s="1"/>
  <c r="P476" i="12" s="1"/>
  <c r="K475" i="12"/>
  <c r="W476" i="12" l="1"/>
  <c r="Q476" i="12"/>
  <c r="R476" i="12" s="1"/>
  <c r="E3463" i="13"/>
  <c r="V477" i="12"/>
  <c r="B478" i="12"/>
  <c r="U477" i="12"/>
  <c r="E477" i="12"/>
  <c r="F477" i="12" s="1"/>
  <c r="N477" i="12"/>
  <c r="O477" i="12" s="1"/>
  <c r="P477" i="12" s="1"/>
  <c r="J477" i="12"/>
  <c r="Y477" i="12"/>
  <c r="I477" i="12"/>
  <c r="K476" i="12"/>
  <c r="W477" i="12" l="1"/>
  <c r="E3462" i="13"/>
  <c r="B479" i="12"/>
  <c r="U478" i="12"/>
  <c r="E478" i="12"/>
  <c r="F478" i="12" s="1"/>
  <c r="N478" i="12"/>
  <c r="O478" i="12" s="1"/>
  <c r="P478" i="12" s="1"/>
  <c r="J478" i="12"/>
  <c r="Y478" i="12"/>
  <c r="I478" i="12"/>
  <c r="V478" i="12"/>
  <c r="K477" i="12"/>
  <c r="Q477" i="12"/>
  <c r="R477" i="12" s="1"/>
  <c r="Q478" i="12" l="1"/>
  <c r="R478" i="12" s="1"/>
  <c r="W478" i="12"/>
  <c r="E3461" i="13"/>
  <c r="N479" i="12"/>
  <c r="O479" i="12" s="1"/>
  <c r="P479" i="12" s="1"/>
  <c r="J479" i="12"/>
  <c r="Y479" i="12"/>
  <c r="I479" i="12"/>
  <c r="V479" i="12"/>
  <c r="B480" i="12"/>
  <c r="U479" i="12"/>
  <c r="E479" i="12"/>
  <c r="F479" i="12" s="1"/>
  <c r="K478" i="12"/>
  <c r="W479" i="12" l="1"/>
  <c r="K479" i="12"/>
  <c r="Q479" i="12"/>
  <c r="R479" i="12" s="1"/>
  <c r="E3460" i="13"/>
  <c r="N480" i="12"/>
  <c r="O480" i="12" s="1"/>
  <c r="P480" i="12" s="1"/>
  <c r="J480" i="12"/>
  <c r="Y480" i="12"/>
  <c r="I480" i="12"/>
  <c r="V480" i="12"/>
  <c r="B481" i="12"/>
  <c r="U480" i="12"/>
  <c r="E480" i="12"/>
  <c r="F480" i="12" s="1"/>
  <c r="W480" i="12" l="1"/>
  <c r="Q480" i="12"/>
  <c r="R480" i="12" s="1"/>
  <c r="E3459" i="13"/>
  <c r="J481" i="12"/>
  <c r="Y481" i="12"/>
  <c r="I481" i="12"/>
  <c r="V481" i="12"/>
  <c r="B482" i="12"/>
  <c r="U481" i="12"/>
  <c r="E481" i="12"/>
  <c r="F481" i="12" s="1"/>
  <c r="N481" i="12"/>
  <c r="O481" i="12" s="1"/>
  <c r="P481" i="12" s="1"/>
  <c r="K480" i="12"/>
  <c r="W481" i="12" l="1"/>
  <c r="E3458" i="13"/>
  <c r="Y482" i="12"/>
  <c r="I482" i="12"/>
  <c r="V482" i="12"/>
  <c r="B483" i="12"/>
  <c r="U482" i="12"/>
  <c r="E482" i="12"/>
  <c r="F482" i="12" s="1"/>
  <c r="N482" i="12"/>
  <c r="O482" i="12" s="1"/>
  <c r="P482" i="12" s="1"/>
  <c r="J482" i="12"/>
  <c r="K481" i="12"/>
  <c r="Q481" i="12"/>
  <c r="R481" i="12" s="1"/>
  <c r="W482" i="12" l="1"/>
  <c r="Q482" i="12"/>
  <c r="R482" i="12" s="1"/>
  <c r="E3457" i="13"/>
  <c r="V483" i="12"/>
  <c r="B484" i="12"/>
  <c r="U483" i="12"/>
  <c r="E483" i="12"/>
  <c r="F483" i="12" s="1"/>
  <c r="N483" i="12"/>
  <c r="O483" i="12" s="1"/>
  <c r="P483" i="12" s="1"/>
  <c r="J483" i="12"/>
  <c r="Y483" i="12"/>
  <c r="I483" i="12"/>
  <c r="K482" i="12"/>
  <c r="W483" i="12" l="1"/>
  <c r="Q483" i="12"/>
  <c r="R483" i="12" s="1"/>
  <c r="E3456" i="13"/>
  <c r="N484" i="12"/>
  <c r="O484" i="12" s="1"/>
  <c r="P484" i="12" s="1"/>
  <c r="J484" i="12"/>
  <c r="Y484" i="12"/>
  <c r="I484" i="12"/>
  <c r="V484" i="12"/>
  <c r="B485" i="12"/>
  <c r="U484" i="12"/>
  <c r="E484" i="12"/>
  <c r="F484" i="12" s="1"/>
  <c r="K483" i="12"/>
  <c r="W484" i="12" l="1"/>
  <c r="Q484" i="12"/>
  <c r="R484" i="12" s="1"/>
  <c r="E3455" i="13"/>
  <c r="N485" i="12"/>
  <c r="O485" i="12" s="1"/>
  <c r="P485" i="12" s="1"/>
  <c r="J485" i="12"/>
  <c r="Y485" i="12"/>
  <c r="I485" i="12"/>
  <c r="V485" i="12"/>
  <c r="B486" i="12"/>
  <c r="U485" i="12"/>
  <c r="E485" i="12"/>
  <c r="F485" i="12" s="1"/>
  <c r="K484" i="12"/>
  <c r="K485" i="12" l="1"/>
  <c r="Q485" i="12"/>
  <c r="R485" i="12" s="1"/>
  <c r="W485" i="12"/>
  <c r="E3454" i="13"/>
  <c r="J486" i="12"/>
  <c r="Y486" i="12"/>
  <c r="I486" i="12"/>
  <c r="V486" i="12"/>
  <c r="B487" i="12"/>
  <c r="U486" i="12"/>
  <c r="E486" i="12"/>
  <c r="F486" i="12" s="1"/>
  <c r="N486" i="12"/>
  <c r="O486" i="12" s="1"/>
  <c r="P486" i="12" s="1"/>
  <c r="Q486" i="12" l="1"/>
  <c r="R486" i="12" s="1"/>
  <c r="W486" i="12"/>
  <c r="E3453" i="13"/>
  <c r="J487" i="12"/>
  <c r="Y487" i="12"/>
  <c r="I487" i="12"/>
  <c r="V487" i="12"/>
  <c r="B488" i="12"/>
  <c r="U487" i="12"/>
  <c r="E487" i="12"/>
  <c r="F487" i="12" s="1"/>
  <c r="N487" i="12"/>
  <c r="O487" i="12" s="1"/>
  <c r="P487" i="12" s="1"/>
  <c r="K486" i="12"/>
  <c r="W487" i="12" l="1"/>
  <c r="K487" i="12"/>
  <c r="Q487" i="12"/>
  <c r="R487" i="12" s="1"/>
  <c r="E3452" i="13"/>
  <c r="V488" i="12"/>
  <c r="B489" i="12"/>
  <c r="U488" i="12"/>
  <c r="E488" i="12"/>
  <c r="F488" i="12" s="1"/>
  <c r="N488" i="12"/>
  <c r="O488" i="12" s="1"/>
  <c r="P488" i="12" s="1"/>
  <c r="J488" i="12"/>
  <c r="Y488" i="12"/>
  <c r="I488" i="12"/>
  <c r="W488" i="12" l="1"/>
  <c r="Q488" i="12"/>
  <c r="R488" i="12" s="1"/>
  <c r="K488" i="12"/>
  <c r="E3451" i="13"/>
  <c r="N489" i="12"/>
  <c r="O489" i="12" s="1"/>
  <c r="P489" i="12" s="1"/>
  <c r="J489" i="12"/>
  <c r="Y489" i="12"/>
  <c r="I489" i="12"/>
  <c r="V489" i="12"/>
  <c r="B490" i="12"/>
  <c r="U489" i="12"/>
  <c r="E489" i="12"/>
  <c r="F489" i="12" s="1"/>
  <c r="W489" i="12" l="1"/>
  <c r="E3450" i="13"/>
  <c r="N490" i="12"/>
  <c r="O490" i="12" s="1"/>
  <c r="P490" i="12" s="1"/>
  <c r="J490" i="12"/>
  <c r="Y490" i="12"/>
  <c r="I490" i="12"/>
  <c r="V490" i="12"/>
  <c r="B491" i="12"/>
  <c r="U490" i="12"/>
  <c r="E490" i="12"/>
  <c r="F490" i="12" s="1"/>
  <c r="K489" i="12"/>
  <c r="Q489" i="12"/>
  <c r="R489" i="12" s="1"/>
  <c r="W490" i="12" l="1"/>
  <c r="K490" i="12"/>
  <c r="Q490" i="12"/>
  <c r="R490" i="12" s="1"/>
  <c r="E3449" i="13"/>
  <c r="N491" i="12"/>
  <c r="O491" i="12" s="1"/>
  <c r="P491" i="12" s="1"/>
  <c r="J491" i="12"/>
  <c r="Y491" i="12"/>
  <c r="I491" i="12"/>
  <c r="V491" i="12"/>
  <c r="B492" i="12"/>
  <c r="U491" i="12"/>
  <c r="E491" i="12"/>
  <c r="F491" i="12" s="1"/>
  <c r="Q491" i="12" l="1"/>
  <c r="R491" i="12" s="1"/>
  <c r="W491" i="12"/>
  <c r="E3448" i="13"/>
  <c r="J492" i="12"/>
  <c r="Y492" i="12"/>
  <c r="I492" i="12"/>
  <c r="V492" i="12"/>
  <c r="B493" i="12"/>
  <c r="U492" i="12"/>
  <c r="E492" i="12"/>
  <c r="F492" i="12" s="1"/>
  <c r="N492" i="12"/>
  <c r="O492" i="12" s="1"/>
  <c r="P492" i="12" s="1"/>
  <c r="K491" i="12"/>
  <c r="W492" i="12" l="1"/>
  <c r="K492" i="12"/>
  <c r="Q492" i="12"/>
  <c r="R492" i="12" s="1"/>
  <c r="E3447" i="13"/>
  <c r="V493" i="12"/>
  <c r="B494" i="12"/>
  <c r="U493" i="12"/>
  <c r="E493" i="12"/>
  <c r="F493" i="12" s="1"/>
  <c r="N493" i="12"/>
  <c r="O493" i="12" s="1"/>
  <c r="P493" i="12" s="1"/>
  <c r="J493" i="12"/>
  <c r="Y493" i="12"/>
  <c r="I493" i="12"/>
  <c r="W493" i="12" l="1"/>
  <c r="K493" i="12"/>
  <c r="E3446" i="13"/>
  <c r="B495" i="12"/>
  <c r="U494" i="12"/>
  <c r="E494" i="12"/>
  <c r="F494" i="12" s="1"/>
  <c r="N494" i="12"/>
  <c r="O494" i="12" s="1"/>
  <c r="P494" i="12" s="1"/>
  <c r="J494" i="12"/>
  <c r="Y494" i="12"/>
  <c r="I494" i="12"/>
  <c r="V494" i="12"/>
  <c r="Q493" i="12"/>
  <c r="R493" i="12" s="1"/>
  <c r="W494" i="12" l="1"/>
  <c r="E3445" i="13"/>
  <c r="N495" i="12"/>
  <c r="O495" i="12" s="1"/>
  <c r="P495" i="12" s="1"/>
  <c r="J495" i="12"/>
  <c r="Y495" i="12"/>
  <c r="I495" i="12"/>
  <c r="V495" i="12"/>
  <c r="B496" i="12"/>
  <c r="U495" i="12"/>
  <c r="E495" i="12"/>
  <c r="F495" i="12" s="1"/>
  <c r="K494" i="12"/>
  <c r="Q494" i="12"/>
  <c r="R494" i="12" s="1"/>
  <c r="K495" i="12" l="1"/>
  <c r="Q495" i="12"/>
  <c r="R495" i="12" s="1"/>
  <c r="E3444" i="13"/>
  <c r="N496" i="12"/>
  <c r="O496" i="12" s="1"/>
  <c r="P496" i="12" s="1"/>
  <c r="J496" i="12"/>
  <c r="Y496" i="12"/>
  <c r="I496" i="12"/>
  <c r="V496" i="12"/>
  <c r="B497" i="12"/>
  <c r="U496" i="12"/>
  <c r="E496" i="12"/>
  <c r="F496" i="12" s="1"/>
  <c r="W495" i="12"/>
  <c r="W496" i="12" l="1"/>
  <c r="Q496" i="12"/>
  <c r="R496" i="12" s="1"/>
  <c r="E3443" i="13"/>
  <c r="J497" i="12"/>
  <c r="Y497" i="12"/>
  <c r="I497" i="12"/>
  <c r="V497" i="12"/>
  <c r="B498" i="12"/>
  <c r="U497" i="12"/>
  <c r="E497" i="12"/>
  <c r="F497" i="12" s="1"/>
  <c r="N497" i="12"/>
  <c r="O497" i="12" s="1"/>
  <c r="P497" i="12" s="1"/>
  <c r="K496" i="12"/>
  <c r="K497" i="12" l="1"/>
  <c r="Q497" i="12"/>
  <c r="R497" i="12" s="1"/>
  <c r="W497" i="12"/>
  <c r="E3442" i="13"/>
  <c r="Y498" i="12"/>
  <c r="I498" i="12"/>
  <c r="V498" i="12"/>
  <c r="B499" i="12"/>
  <c r="U498" i="12"/>
  <c r="E498" i="12"/>
  <c r="F498" i="12" s="1"/>
  <c r="N498" i="12"/>
  <c r="O498" i="12" s="1"/>
  <c r="P498" i="12" s="1"/>
  <c r="J498" i="12"/>
  <c r="W498" i="12" l="1"/>
  <c r="Q498" i="12"/>
  <c r="R498" i="12" s="1"/>
  <c r="E3441" i="13"/>
  <c r="V499" i="12"/>
  <c r="B500" i="12"/>
  <c r="U499" i="12"/>
  <c r="E499" i="12"/>
  <c r="F499" i="12" s="1"/>
  <c r="N499" i="12"/>
  <c r="O499" i="12" s="1"/>
  <c r="P499" i="12" s="1"/>
  <c r="J499" i="12"/>
  <c r="Y499" i="12"/>
  <c r="I499" i="12"/>
  <c r="K498" i="12"/>
  <c r="E3440" i="13" l="1"/>
  <c r="N500" i="12"/>
  <c r="O500" i="12" s="1"/>
  <c r="P500" i="12" s="1"/>
  <c r="J500" i="12"/>
  <c r="Y500" i="12"/>
  <c r="I500" i="12"/>
  <c r="V500" i="12"/>
  <c r="B501" i="12"/>
  <c r="U500" i="12"/>
  <c r="E500" i="12"/>
  <c r="F500" i="12" s="1"/>
  <c r="K499" i="12"/>
  <c r="Q499" i="12"/>
  <c r="R499" i="12" s="1"/>
  <c r="W499" i="12"/>
  <c r="W500" i="12" l="1"/>
  <c r="Q500" i="12"/>
  <c r="R500" i="12" s="1"/>
  <c r="E3439" i="13"/>
  <c r="N501" i="12"/>
  <c r="O501" i="12" s="1"/>
  <c r="P501" i="12" s="1"/>
  <c r="J501" i="12"/>
  <c r="Y501" i="12"/>
  <c r="I501" i="12"/>
  <c r="V501" i="12"/>
  <c r="B502" i="12"/>
  <c r="U501" i="12"/>
  <c r="E501" i="12"/>
  <c r="F501" i="12" s="1"/>
  <c r="K500" i="12"/>
  <c r="Q501" i="12" l="1"/>
  <c r="R501" i="12" s="1"/>
  <c r="W501" i="12"/>
  <c r="E3438" i="13"/>
  <c r="J502" i="12"/>
  <c r="Y502" i="12"/>
  <c r="I502" i="12"/>
  <c r="V502" i="12"/>
  <c r="B503" i="12"/>
  <c r="U502" i="12"/>
  <c r="E502" i="12"/>
  <c r="F502" i="12" s="1"/>
  <c r="N502" i="12"/>
  <c r="O502" i="12" s="1"/>
  <c r="P502" i="12" s="1"/>
  <c r="K501" i="12"/>
  <c r="W502" i="12" l="1"/>
  <c r="Q502" i="12"/>
  <c r="R502" i="12" s="1"/>
  <c r="E3437" i="13"/>
  <c r="J503" i="12"/>
  <c r="Y503" i="12"/>
  <c r="I503" i="12"/>
  <c r="V503" i="12"/>
  <c r="B504" i="12"/>
  <c r="U503" i="12"/>
  <c r="E503" i="12"/>
  <c r="F503" i="12" s="1"/>
  <c r="N503" i="12"/>
  <c r="O503" i="12" s="1"/>
  <c r="P503" i="12" s="1"/>
  <c r="K502" i="12"/>
  <c r="W503" i="12" l="1"/>
  <c r="K503" i="12"/>
  <c r="Q503" i="12"/>
  <c r="R503" i="12" s="1"/>
  <c r="E3436" i="13"/>
  <c r="V504" i="12"/>
  <c r="B505" i="12"/>
  <c r="U504" i="12"/>
  <c r="E504" i="12"/>
  <c r="F504" i="12" s="1"/>
  <c r="N504" i="12"/>
  <c r="O504" i="12" s="1"/>
  <c r="P504" i="12" s="1"/>
  <c r="J504" i="12"/>
  <c r="Y504" i="12"/>
  <c r="I504" i="12"/>
  <c r="W504" i="12" l="1"/>
  <c r="E3435" i="13"/>
  <c r="N505" i="12"/>
  <c r="O505" i="12" s="1"/>
  <c r="P505" i="12" s="1"/>
  <c r="J505" i="12"/>
  <c r="Y505" i="12"/>
  <c r="I505" i="12"/>
  <c r="V505" i="12"/>
  <c r="B506" i="12"/>
  <c r="U505" i="12"/>
  <c r="E505" i="12"/>
  <c r="F505" i="12" s="1"/>
  <c r="K504" i="12"/>
  <c r="Q504" i="12"/>
  <c r="R504" i="12" s="1"/>
  <c r="Q505" i="12" l="1"/>
  <c r="R505" i="12" s="1"/>
  <c r="K505" i="12"/>
  <c r="W505" i="12"/>
  <c r="E3434" i="13"/>
  <c r="N506" i="12"/>
  <c r="O506" i="12" s="1"/>
  <c r="P506" i="12" s="1"/>
  <c r="J506" i="12"/>
  <c r="Y506" i="12"/>
  <c r="I506" i="12"/>
  <c r="V506" i="12"/>
  <c r="B507" i="12"/>
  <c r="U506" i="12"/>
  <c r="E506" i="12"/>
  <c r="F506" i="12" s="1"/>
  <c r="K506" i="12" l="1"/>
  <c r="W506" i="12"/>
  <c r="Q506" i="12"/>
  <c r="R506" i="12" s="1"/>
  <c r="E3433" i="13"/>
  <c r="N507" i="12"/>
  <c r="O507" i="12" s="1"/>
  <c r="P507" i="12" s="1"/>
  <c r="J507" i="12"/>
  <c r="Y507" i="12"/>
  <c r="I507" i="12"/>
  <c r="V507" i="12"/>
  <c r="B508" i="12"/>
  <c r="U507" i="12"/>
  <c r="E507" i="12"/>
  <c r="F507" i="12" s="1"/>
  <c r="Q507" i="12" l="1"/>
  <c r="R507" i="12" s="1"/>
  <c r="K507" i="12"/>
  <c r="W507" i="12"/>
  <c r="E3432" i="13"/>
  <c r="J508" i="12"/>
  <c r="Y508" i="12"/>
  <c r="I508" i="12"/>
  <c r="V508" i="12"/>
  <c r="B509" i="12"/>
  <c r="U508" i="12"/>
  <c r="E508" i="12"/>
  <c r="F508" i="12" s="1"/>
  <c r="N508" i="12"/>
  <c r="O508" i="12" s="1"/>
  <c r="P508" i="12" s="1"/>
  <c r="W508" i="12" l="1"/>
  <c r="K508" i="12"/>
  <c r="E3431" i="13"/>
  <c r="V509" i="12"/>
  <c r="B510" i="12"/>
  <c r="U509" i="12"/>
  <c r="E509" i="12"/>
  <c r="F509" i="12" s="1"/>
  <c r="N509" i="12"/>
  <c r="O509" i="12" s="1"/>
  <c r="P509" i="12" s="1"/>
  <c r="J509" i="12"/>
  <c r="Y509" i="12"/>
  <c r="I509" i="12"/>
  <c r="Q508" i="12"/>
  <c r="R508" i="12" s="1"/>
  <c r="K509" i="12" l="1"/>
  <c r="W509" i="12"/>
  <c r="Q509" i="12"/>
  <c r="R509" i="12" s="1"/>
  <c r="E3430" i="13"/>
  <c r="B511" i="12"/>
  <c r="U510" i="12"/>
  <c r="E510" i="12"/>
  <c r="F510" i="12" s="1"/>
  <c r="N510" i="12"/>
  <c r="O510" i="12" s="1"/>
  <c r="P510" i="12" s="1"/>
  <c r="J510" i="12"/>
  <c r="Y510" i="12"/>
  <c r="I510" i="12"/>
  <c r="V510" i="12"/>
  <c r="W510" i="12" l="1"/>
  <c r="Q510" i="12"/>
  <c r="R510" i="12" s="1"/>
  <c r="E3429" i="13"/>
  <c r="N511" i="12"/>
  <c r="O511" i="12" s="1"/>
  <c r="P511" i="12" s="1"/>
  <c r="J511" i="12"/>
  <c r="Y511" i="12"/>
  <c r="I511" i="12"/>
  <c r="V511" i="12"/>
  <c r="B512" i="12"/>
  <c r="U511" i="12"/>
  <c r="E511" i="12"/>
  <c r="F511" i="12" s="1"/>
  <c r="K510" i="12"/>
  <c r="K511" i="12" l="1"/>
  <c r="E3428" i="13"/>
  <c r="N512" i="12"/>
  <c r="O512" i="12" s="1"/>
  <c r="P512" i="12" s="1"/>
  <c r="J512" i="12"/>
  <c r="Y512" i="12"/>
  <c r="I512" i="12"/>
  <c r="V512" i="12"/>
  <c r="B513" i="12"/>
  <c r="U512" i="12"/>
  <c r="E512" i="12"/>
  <c r="F512" i="12" s="1"/>
  <c r="Q511" i="12"/>
  <c r="R511" i="12" s="1"/>
  <c r="W511" i="12"/>
  <c r="W512" i="12" l="1"/>
  <c r="E3427" i="13"/>
  <c r="J513" i="12"/>
  <c r="Y513" i="12"/>
  <c r="I513" i="12"/>
  <c r="V513" i="12"/>
  <c r="B514" i="12"/>
  <c r="U513" i="12"/>
  <c r="E513" i="12"/>
  <c r="F513" i="12" s="1"/>
  <c r="N513" i="12"/>
  <c r="O513" i="12" s="1"/>
  <c r="P513" i="12" s="1"/>
  <c r="K512" i="12"/>
  <c r="Q512" i="12"/>
  <c r="R512" i="12" s="1"/>
  <c r="W513" i="12" l="1"/>
  <c r="E3426" i="13"/>
  <c r="Y514" i="12"/>
  <c r="I514" i="12"/>
  <c r="V514" i="12"/>
  <c r="B515" i="12"/>
  <c r="U514" i="12"/>
  <c r="E514" i="12"/>
  <c r="F514" i="12" s="1"/>
  <c r="N514" i="12"/>
  <c r="O514" i="12" s="1"/>
  <c r="P514" i="12" s="1"/>
  <c r="J514" i="12"/>
  <c r="K513" i="12"/>
  <c r="Q513" i="12"/>
  <c r="R513" i="12" s="1"/>
  <c r="W514" i="12" l="1"/>
  <c r="E3425" i="13"/>
  <c r="V515" i="12"/>
  <c r="B516" i="12"/>
  <c r="U515" i="12"/>
  <c r="E515" i="12"/>
  <c r="F515" i="12" s="1"/>
  <c r="N515" i="12"/>
  <c r="O515" i="12" s="1"/>
  <c r="P515" i="12" s="1"/>
  <c r="J515" i="12"/>
  <c r="Y515" i="12"/>
  <c r="I515" i="12"/>
  <c r="K514" i="12"/>
  <c r="Q514" i="12"/>
  <c r="R514" i="12" s="1"/>
  <c r="K515" i="12" l="1"/>
  <c r="W515" i="12"/>
  <c r="Q515" i="12"/>
  <c r="R515" i="12" s="1"/>
  <c r="E3424" i="13"/>
  <c r="B517" i="12"/>
  <c r="N516" i="12"/>
  <c r="O516" i="12" s="1"/>
  <c r="P516" i="12" s="1"/>
  <c r="J516" i="12"/>
  <c r="I516" i="12"/>
  <c r="Y516" i="12"/>
  <c r="V516" i="12"/>
  <c r="U516" i="12"/>
  <c r="E516" i="12"/>
  <c r="F516" i="12" s="1"/>
  <c r="Q516" i="12" l="1"/>
  <c r="R516" i="12" s="1"/>
  <c r="E3423" i="13"/>
  <c r="U517" i="12"/>
  <c r="B518" i="12"/>
  <c r="N517" i="12"/>
  <c r="O517" i="12" s="1"/>
  <c r="P517" i="12" s="1"/>
  <c r="J517" i="12"/>
  <c r="I517" i="12"/>
  <c r="Y517" i="12"/>
  <c r="E517" i="12"/>
  <c r="F517" i="12" s="1"/>
  <c r="V517" i="12"/>
  <c r="W516" i="12"/>
  <c r="K516" i="12"/>
  <c r="Q517" i="12" l="1"/>
  <c r="R517" i="12" s="1"/>
  <c r="K517" i="12"/>
  <c r="E3422" i="13"/>
  <c r="Y518" i="12"/>
  <c r="I518" i="12"/>
  <c r="V518" i="12"/>
  <c r="U518" i="12"/>
  <c r="B519" i="12"/>
  <c r="N518" i="12"/>
  <c r="O518" i="12" s="1"/>
  <c r="P518" i="12" s="1"/>
  <c r="J518" i="12"/>
  <c r="E518" i="12"/>
  <c r="F518" i="12" s="1"/>
  <c r="W517" i="12"/>
  <c r="W518" i="12" l="1"/>
  <c r="E3421" i="13"/>
  <c r="N519" i="12"/>
  <c r="O519" i="12" s="1"/>
  <c r="P519" i="12" s="1"/>
  <c r="V519" i="12"/>
  <c r="E519" i="12"/>
  <c r="F519" i="12" s="1"/>
  <c r="U519" i="12"/>
  <c r="B520" i="12"/>
  <c r="J519" i="12"/>
  <c r="I519" i="12"/>
  <c r="Y519" i="12"/>
  <c r="K518" i="12"/>
  <c r="Q518" i="12"/>
  <c r="R518" i="12" s="1"/>
  <c r="Q519" i="12" l="1"/>
  <c r="R519" i="12" s="1"/>
  <c r="E3420" i="13"/>
  <c r="N520" i="12"/>
  <c r="O520" i="12" s="1"/>
  <c r="P520" i="12" s="1"/>
  <c r="Y520" i="12"/>
  <c r="E520" i="12"/>
  <c r="F520" i="12" s="1"/>
  <c r="V520" i="12"/>
  <c r="U520" i="12"/>
  <c r="B521" i="12"/>
  <c r="J520" i="12"/>
  <c r="I520" i="12"/>
  <c r="W519" i="12"/>
  <c r="K519" i="12"/>
  <c r="W520" i="12" l="1"/>
  <c r="Q520" i="12"/>
  <c r="R520" i="12" s="1"/>
  <c r="E3419" i="13"/>
  <c r="J521" i="12"/>
  <c r="I521" i="12"/>
  <c r="Y521" i="12"/>
  <c r="E521" i="12"/>
  <c r="F521" i="12" s="1"/>
  <c r="V521" i="12"/>
  <c r="U521" i="12"/>
  <c r="B522" i="12"/>
  <c r="N521" i="12"/>
  <c r="O521" i="12" s="1"/>
  <c r="P521" i="12" s="1"/>
  <c r="K520" i="12"/>
  <c r="W521" i="12" l="1"/>
  <c r="Q521" i="12"/>
  <c r="R521" i="12" s="1"/>
  <c r="E3418" i="13"/>
  <c r="B523" i="12"/>
  <c r="U522" i="12"/>
  <c r="E522" i="12"/>
  <c r="F522" i="12" s="1"/>
  <c r="N522" i="12"/>
  <c r="O522" i="12" s="1"/>
  <c r="P522" i="12" s="1"/>
  <c r="J522" i="12"/>
  <c r="I522" i="12"/>
  <c r="Y522" i="12"/>
  <c r="V522" i="12"/>
  <c r="K521" i="12"/>
  <c r="W522" i="12" l="1"/>
  <c r="K522" i="12"/>
  <c r="E3417" i="13"/>
  <c r="B524" i="12"/>
  <c r="U523" i="12"/>
  <c r="E523" i="12"/>
  <c r="F523" i="12" s="1"/>
  <c r="J523" i="12"/>
  <c r="V523" i="12"/>
  <c r="N523" i="12"/>
  <c r="O523" i="12" s="1"/>
  <c r="P523" i="12" s="1"/>
  <c r="I523" i="12"/>
  <c r="Y523" i="12"/>
  <c r="Q522" i="12"/>
  <c r="R522" i="12" s="1"/>
  <c r="Q523" i="12" l="1"/>
  <c r="R523" i="12" s="1"/>
  <c r="W523" i="12"/>
  <c r="E3416" i="13"/>
  <c r="J524" i="12"/>
  <c r="I524" i="12"/>
  <c r="E524" i="12"/>
  <c r="F524" i="12" s="1"/>
  <c r="Y524" i="12"/>
  <c r="V524" i="12"/>
  <c r="U524" i="12"/>
  <c r="B525" i="12"/>
  <c r="N524" i="12"/>
  <c r="O524" i="12" s="1"/>
  <c r="P524" i="12" s="1"/>
  <c r="K523" i="12"/>
  <c r="W524" i="12" l="1"/>
  <c r="K524" i="12"/>
  <c r="E3415" i="13"/>
  <c r="B526" i="12"/>
  <c r="U525" i="12"/>
  <c r="E525" i="12"/>
  <c r="F525" i="12" s="1"/>
  <c r="N525" i="12"/>
  <c r="O525" i="12" s="1"/>
  <c r="P525" i="12" s="1"/>
  <c r="J525" i="12"/>
  <c r="I525" i="12"/>
  <c r="Y525" i="12"/>
  <c r="V525" i="12"/>
  <c r="Q524" i="12"/>
  <c r="R524" i="12" s="1"/>
  <c r="Q525" i="12" l="1"/>
  <c r="R525" i="12" s="1"/>
  <c r="W525" i="12"/>
  <c r="E3414" i="13"/>
  <c r="N526" i="12"/>
  <c r="O526" i="12" s="1"/>
  <c r="P526" i="12" s="1"/>
  <c r="Y526" i="12"/>
  <c r="I526" i="12"/>
  <c r="E526" i="12"/>
  <c r="F526" i="12" s="1"/>
  <c r="V526" i="12"/>
  <c r="U526" i="12"/>
  <c r="B527" i="12"/>
  <c r="J526" i="12"/>
  <c r="K525" i="12"/>
  <c r="Q526" i="12" l="1"/>
  <c r="R526" i="12" s="1"/>
  <c r="K526" i="12"/>
  <c r="E3413" i="13"/>
  <c r="Y527" i="12"/>
  <c r="I527" i="12"/>
  <c r="V527" i="12"/>
  <c r="N527" i="12"/>
  <c r="O527" i="12" s="1"/>
  <c r="P527" i="12" s="1"/>
  <c r="B528" i="12"/>
  <c r="J527" i="12"/>
  <c r="E527" i="12"/>
  <c r="F527" i="12" s="1"/>
  <c r="U527" i="12"/>
  <c r="W526" i="12"/>
  <c r="W527" i="12" l="1"/>
  <c r="Q527" i="12"/>
  <c r="R527" i="12" s="1"/>
  <c r="K527" i="12"/>
  <c r="E3412" i="13"/>
  <c r="V528" i="12"/>
  <c r="Y528" i="12"/>
  <c r="U528" i="12"/>
  <c r="B529" i="12"/>
  <c r="N528" i="12"/>
  <c r="O528" i="12" s="1"/>
  <c r="P528" i="12" s="1"/>
  <c r="J528" i="12"/>
  <c r="I528" i="12"/>
  <c r="E528" i="12"/>
  <c r="F528" i="12" s="1"/>
  <c r="W528" i="12" l="1"/>
  <c r="E3411" i="13"/>
  <c r="B530" i="12"/>
  <c r="U529" i="12"/>
  <c r="E529" i="12"/>
  <c r="F529" i="12" s="1"/>
  <c r="Y529" i="12"/>
  <c r="I529" i="12"/>
  <c r="N529" i="12"/>
  <c r="O529" i="12" s="1"/>
  <c r="P529" i="12" s="1"/>
  <c r="J529" i="12"/>
  <c r="V529" i="12"/>
  <c r="Q528" i="12"/>
  <c r="R528" i="12" s="1"/>
  <c r="K528" i="12"/>
  <c r="K529" i="12" l="1"/>
  <c r="Q529" i="12"/>
  <c r="R529" i="12" s="1"/>
  <c r="W529" i="12"/>
  <c r="E3410" i="13"/>
  <c r="V530" i="12"/>
  <c r="B531" i="12"/>
  <c r="U530" i="12"/>
  <c r="E530" i="12"/>
  <c r="F530" i="12" s="1"/>
  <c r="Y530" i="12"/>
  <c r="N530" i="12"/>
  <c r="O530" i="12" s="1"/>
  <c r="P530" i="12" s="1"/>
  <c r="J530" i="12"/>
  <c r="I530" i="12"/>
  <c r="W530" i="12" l="1"/>
  <c r="K530" i="12"/>
  <c r="E3409" i="13"/>
  <c r="J531" i="12"/>
  <c r="N531" i="12"/>
  <c r="O531" i="12" s="1"/>
  <c r="P531" i="12" s="1"/>
  <c r="B532" i="12"/>
  <c r="I531" i="12"/>
  <c r="E531" i="12"/>
  <c r="F531" i="12" s="1"/>
  <c r="Y531" i="12"/>
  <c r="V531" i="12"/>
  <c r="U531" i="12"/>
  <c r="Q530" i="12"/>
  <c r="R530" i="12" s="1"/>
  <c r="E3408" i="13" l="1"/>
  <c r="J532" i="12"/>
  <c r="Y532" i="12"/>
  <c r="B533" i="12"/>
  <c r="U532" i="12"/>
  <c r="E532" i="12"/>
  <c r="F532" i="12" s="1"/>
  <c r="V532" i="12"/>
  <c r="N532" i="12"/>
  <c r="O532" i="12" s="1"/>
  <c r="P532" i="12" s="1"/>
  <c r="I532" i="12"/>
  <c r="Q531" i="12"/>
  <c r="R531" i="12" s="1"/>
  <c r="W531" i="12"/>
  <c r="K531" i="12"/>
  <c r="W532" i="12" l="1"/>
  <c r="E3407" i="13"/>
  <c r="J533" i="12"/>
  <c r="Y533" i="12"/>
  <c r="I533" i="12"/>
  <c r="V533" i="12"/>
  <c r="B534" i="12"/>
  <c r="U533" i="12"/>
  <c r="N533" i="12"/>
  <c r="O533" i="12" s="1"/>
  <c r="P533" i="12" s="1"/>
  <c r="E533" i="12"/>
  <c r="F533" i="12" s="1"/>
  <c r="K532" i="12"/>
  <c r="Q532" i="12"/>
  <c r="R532" i="12" s="1"/>
  <c r="K533" i="12" l="1"/>
  <c r="Q533" i="12"/>
  <c r="R533" i="12" s="1"/>
  <c r="W533" i="12"/>
  <c r="E3406" i="13"/>
  <c r="V534" i="12"/>
  <c r="J534" i="12"/>
  <c r="Y534" i="12"/>
  <c r="I534" i="12"/>
  <c r="E534" i="12"/>
  <c r="F534" i="12" s="1"/>
  <c r="B535" i="12"/>
  <c r="U534" i="12"/>
  <c r="N534" i="12"/>
  <c r="O534" i="12" s="1"/>
  <c r="P534" i="12" s="1"/>
  <c r="W534" i="12" l="1"/>
  <c r="Q534" i="12"/>
  <c r="R534" i="12" s="1"/>
  <c r="E3405" i="13"/>
  <c r="N535" i="12"/>
  <c r="O535" i="12" s="1"/>
  <c r="P535" i="12" s="1"/>
  <c r="Y535" i="12"/>
  <c r="I535" i="12"/>
  <c r="V535" i="12"/>
  <c r="E535" i="12"/>
  <c r="F535" i="12" s="1"/>
  <c r="B536" i="12"/>
  <c r="U535" i="12"/>
  <c r="J535" i="12"/>
  <c r="K534" i="12"/>
  <c r="Q535" i="12" l="1"/>
  <c r="R535" i="12" s="1"/>
  <c r="W535" i="12"/>
  <c r="E3404" i="13"/>
  <c r="N536" i="12"/>
  <c r="O536" i="12" s="1"/>
  <c r="P536" i="12" s="1"/>
  <c r="Y536" i="12"/>
  <c r="I536" i="12"/>
  <c r="V536" i="12"/>
  <c r="E536" i="12"/>
  <c r="F536" i="12" s="1"/>
  <c r="B537" i="12"/>
  <c r="U536" i="12"/>
  <c r="J536" i="12"/>
  <c r="K535" i="12"/>
  <c r="K536" i="12" l="1"/>
  <c r="Q536" i="12"/>
  <c r="R536" i="12" s="1"/>
  <c r="W536" i="12"/>
  <c r="E3403" i="13"/>
  <c r="N537" i="12"/>
  <c r="O537" i="12" s="1"/>
  <c r="P537" i="12" s="1"/>
  <c r="J537" i="12"/>
  <c r="Y537" i="12"/>
  <c r="I537" i="12"/>
  <c r="V537" i="12"/>
  <c r="E537" i="12"/>
  <c r="F537" i="12" s="1"/>
  <c r="B538" i="12"/>
  <c r="U537" i="12"/>
  <c r="K537" i="12" l="1"/>
  <c r="W537" i="12"/>
  <c r="E3402" i="13"/>
  <c r="J538" i="12"/>
  <c r="V538" i="12"/>
  <c r="B539" i="12"/>
  <c r="U538" i="12"/>
  <c r="E538" i="12"/>
  <c r="F538" i="12" s="1"/>
  <c r="N538" i="12"/>
  <c r="O538" i="12" s="1"/>
  <c r="P538" i="12" s="1"/>
  <c r="I538" i="12"/>
  <c r="Y538" i="12"/>
  <c r="Q537" i="12"/>
  <c r="R537" i="12" s="1"/>
  <c r="E3401" i="13" l="1"/>
  <c r="B540" i="12"/>
  <c r="U539" i="12"/>
  <c r="E539" i="12"/>
  <c r="F539" i="12" s="1"/>
  <c r="J539" i="12"/>
  <c r="Y539" i="12"/>
  <c r="V539" i="12"/>
  <c r="N539" i="12"/>
  <c r="O539" i="12" s="1"/>
  <c r="P539" i="12" s="1"/>
  <c r="I539" i="12"/>
  <c r="Q538" i="12"/>
  <c r="R538" i="12" s="1"/>
  <c r="K538" i="12"/>
  <c r="W538" i="12"/>
  <c r="W539" i="12" l="1"/>
  <c r="Q539" i="12"/>
  <c r="R539" i="12" s="1"/>
  <c r="K539" i="12"/>
  <c r="E3400" i="13"/>
  <c r="B541" i="12"/>
  <c r="U540" i="12"/>
  <c r="E540" i="12"/>
  <c r="F540" i="12" s="1"/>
  <c r="J540" i="12"/>
  <c r="Y540" i="12"/>
  <c r="V540" i="12"/>
  <c r="N540" i="12"/>
  <c r="O540" i="12" s="1"/>
  <c r="P540" i="12" s="1"/>
  <c r="I540" i="12"/>
  <c r="K540" i="12" l="1"/>
  <c r="W540" i="12"/>
  <c r="Q540" i="12"/>
  <c r="R540" i="12" s="1"/>
  <c r="E3399" i="13"/>
  <c r="N541" i="12"/>
  <c r="O541" i="12" s="1"/>
  <c r="P541" i="12" s="1"/>
  <c r="J541" i="12"/>
  <c r="B542" i="12"/>
  <c r="U541" i="12"/>
  <c r="E541" i="12"/>
  <c r="F541" i="12" s="1"/>
  <c r="I541" i="12"/>
  <c r="Y541" i="12"/>
  <c r="V541" i="12"/>
  <c r="W541" i="12" l="1"/>
  <c r="K541" i="12"/>
  <c r="E3398" i="13"/>
  <c r="N542" i="12"/>
  <c r="O542" i="12" s="1"/>
  <c r="P542" i="12" s="1"/>
  <c r="J542" i="12"/>
  <c r="Y542" i="12"/>
  <c r="I542" i="12"/>
  <c r="B543" i="12"/>
  <c r="U542" i="12"/>
  <c r="E542" i="12"/>
  <c r="F542" i="12" s="1"/>
  <c r="V542" i="12"/>
  <c r="Q541" i="12"/>
  <c r="R541" i="12" s="1"/>
  <c r="W542" i="12" l="1"/>
  <c r="Q542" i="12"/>
  <c r="R542" i="12" s="1"/>
  <c r="E3397" i="13"/>
  <c r="Y543" i="12"/>
  <c r="I543" i="12"/>
  <c r="V543" i="12"/>
  <c r="N543" i="12"/>
  <c r="O543" i="12" s="1"/>
  <c r="P543" i="12" s="1"/>
  <c r="B544" i="12"/>
  <c r="U543" i="12"/>
  <c r="J543" i="12"/>
  <c r="E543" i="12"/>
  <c r="F543" i="12" s="1"/>
  <c r="K542" i="12"/>
  <c r="W543" i="12" l="1"/>
  <c r="E3396" i="13"/>
  <c r="Y544" i="12"/>
  <c r="I544" i="12"/>
  <c r="V544" i="12"/>
  <c r="B545" i="12"/>
  <c r="U544" i="12"/>
  <c r="E544" i="12"/>
  <c r="F544" i="12" s="1"/>
  <c r="N544" i="12"/>
  <c r="O544" i="12" s="1"/>
  <c r="P544" i="12" s="1"/>
  <c r="J544" i="12"/>
  <c r="Q543" i="12"/>
  <c r="R543" i="12" s="1"/>
  <c r="K543" i="12"/>
  <c r="W544" i="12" l="1"/>
  <c r="E3395" i="13"/>
  <c r="V545" i="12"/>
  <c r="B546" i="12"/>
  <c r="U545" i="12"/>
  <c r="E545" i="12"/>
  <c r="F545" i="12" s="1"/>
  <c r="N545" i="12"/>
  <c r="O545" i="12" s="1"/>
  <c r="P545" i="12" s="1"/>
  <c r="Y545" i="12"/>
  <c r="I545" i="12"/>
  <c r="J545" i="12"/>
  <c r="K544" i="12"/>
  <c r="Q544" i="12"/>
  <c r="R544" i="12" s="1"/>
  <c r="W545" i="12" l="1"/>
  <c r="Q545" i="12"/>
  <c r="R545" i="12" s="1"/>
  <c r="E3394" i="13"/>
  <c r="N546" i="12"/>
  <c r="O546" i="12" s="1"/>
  <c r="P546" i="12" s="1"/>
  <c r="Y546" i="12"/>
  <c r="I546" i="12"/>
  <c r="V546" i="12"/>
  <c r="B547" i="12"/>
  <c r="U546" i="12"/>
  <c r="E546" i="12"/>
  <c r="F546" i="12" s="1"/>
  <c r="J546" i="12"/>
  <c r="K545" i="12"/>
  <c r="K546" i="12" l="1"/>
  <c r="Q546" i="12"/>
  <c r="R546" i="12" s="1"/>
  <c r="W546" i="12"/>
  <c r="E3393" i="13"/>
  <c r="J547" i="12"/>
  <c r="V547" i="12"/>
  <c r="B548" i="12"/>
  <c r="U547" i="12"/>
  <c r="E547" i="12"/>
  <c r="F547" i="12" s="1"/>
  <c r="Y547" i="12"/>
  <c r="N547" i="12"/>
  <c r="O547" i="12" s="1"/>
  <c r="P547" i="12" s="1"/>
  <c r="I547" i="12"/>
  <c r="W547" i="12" l="1"/>
  <c r="K547" i="12"/>
  <c r="Q547" i="12"/>
  <c r="R547" i="12" s="1"/>
  <c r="E3392" i="13"/>
  <c r="J548" i="12"/>
  <c r="Y548" i="12"/>
  <c r="I548" i="12"/>
  <c r="B549" i="12"/>
  <c r="U548" i="12"/>
  <c r="E548" i="12"/>
  <c r="F548" i="12" s="1"/>
  <c r="V548" i="12"/>
  <c r="N548" i="12"/>
  <c r="O548" i="12" s="1"/>
  <c r="P548" i="12" s="1"/>
  <c r="Q548" i="12" l="1"/>
  <c r="R548" i="12" s="1"/>
  <c r="E3391" i="13"/>
  <c r="J549" i="12"/>
  <c r="Y549" i="12"/>
  <c r="I549" i="12"/>
  <c r="V549" i="12"/>
  <c r="B550" i="12"/>
  <c r="U549" i="12"/>
  <c r="E549" i="12"/>
  <c r="F549" i="12" s="1"/>
  <c r="N549" i="12"/>
  <c r="O549" i="12" s="1"/>
  <c r="P549" i="12" s="1"/>
  <c r="W548" i="12"/>
  <c r="K548" i="12"/>
  <c r="W549" i="12" l="1"/>
  <c r="E3390" i="13"/>
  <c r="V550" i="12"/>
  <c r="J550" i="12"/>
  <c r="Y550" i="12"/>
  <c r="I550" i="12"/>
  <c r="N550" i="12"/>
  <c r="O550" i="12" s="1"/>
  <c r="P550" i="12" s="1"/>
  <c r="E550" i="12"/>
  <c r="F550" i="12" s="1"/>
  <c r="B551" i="12"/>
  <c r="U550" i="12"/>
  <c r="K549" i="12"/>
  <c r="Q549" i="12"/>
  <c r="R549" i="12" s="1"/>
  <c r="W550" i="12" l="1"/>
  <c r="Q550" i="12"/>
  <c r="R550" i="12" s="1"/>
  <c r="K550" i="12"/>
  <c r="E3389" i="13"/>
  <c r="N551" i="12"/>
  <c r="O551" i="12" s="1"/>
  <c r="P551" i="12" s="1"/>
  <c r="J551" i="12"/>
  <c r="Y551" i="12"/>
  <c r="I551" i="12"/>
  <c r="V551" i="12"/>
  <c r="B552" i="12"/>
  <c r="U551" i="12"/>
  <c r="E551" i="12"/>
  <c r="F551" i="12" s="1"/>
  <c r="K551" i="12" l="1"/>
  <c r="W551" i="12"/>
  <c r="E3388" i="13"/>
  <c r="N552" i="12"/>
  <c r="O552" i="12" s="1"/>
  <c r="P552" i="12" s="1"/>
  <c r="J552" i="12"/>
  <c r="Y552" i="12"/>
  <c r="I552" i="12"/>
  <c r="V552" i="12"/>
  <c r="E552" i="12"/>
  <c r="F552" i="12" s="1"/>
  <c r="B553" i="12"/>
  <c r="U552" i="12"/>
  <c r="Q551" i="12"/>
  <c r="R551" i="12" s="1"/>
  <c r="W552" i="12" l="1"/>
  <c r="K552" i="12"/>
  <c r="Q552" i="12"/>
  <c r="R552" i="12" s="1"/>
  <c r="E3387" i="13"/>
  <c r="N553" i="12"/>
  <c r="O553" i="12" s="1"/>
  <c r="P553" i="12" s="1"/>
  <c r="J553" i="12"/>
  <c r="Y553" i="12"/>
  <c r="I553" i="12"/>
  <c r="V553" i="12"/>
  <c r="B554" i="12"/>
  <c r="U553" i="12"/>
  <c r="E553" i="12"/>
  <c r="F553" i="12" s="1"/>
  <c r="W553" i="12" l="1"/>
  <c r="E3386" i="13"/>
  <c r="J554" i="12"/>
  <c r="V554" i="12"/>
  <c r="B555" i="12"/>
  <c r="U554" i="12"/>
  <c r="E554" i="12"/>
  <c r="F554" i="12" s="1"/>
  <c r="N554" i="12"/>
  <c r="O554" i="12" s="1"/>
  <c r="P554" i="12" s="1"/>
  <c r="Y554" i="12"/>
  <c r="I554" i="12"/>
  <c r="Q553" i="12"/>
  <c r="R553" i="12" s="1"/>
  <c r="K553" i="12"/>
  <c r="W554" i="12" l="1"/>
  <c r="Q554" i="12"/>
  <c r="R554" i="12" s="1"/>
  <c r="E3385" i="13"/>
  <c r="B556" i="12"/>
  <c r="U555" i="12"/>
  <c r="E555" i="12"/>
  <c r="F555" i="12" s="1"/>
  <c r="N555" i="12"/>
  <c r="O555" i="12" s="1"/>
  <c r="P555" i="12" s="1"/>
  <c r="J555" i="12"/>
  <c r="Y555" i="12"/>
  <c r="V555" i="12"/>
  <c r="I555" i="12"/>
  <c r="K554" i="12"/>
  <c r="W555" i="12" l="1"/>
  <c r="Q555" i="12"/>
  <c r="R555" i="12" s="1"/>
  <c r="E3384" i="13"/>
  <c r="B557" i="12"/>
  <c r="U556" i="12"/>
  <c r="E556" i="12"/>
  <c r="F556" i="12" s="1"/>
  <c r="N556" i="12"/>
  <c r="O556" i="12" s="1"/>
  <c r="P556" i="12" s="1"/>
  <c r="J556" i="12"/>
  <c r="Y556" i="12"/>
  <c r="V556" i="12"/>
  <c r="I556" i="12"/>
  <c r="K555" i="12"/>
  <c r="W556" i="12" l="1"/>
  <c r="Q556" i="12"/>
  <c r="R556" i="12" s="1"/>
  <c r="E3383" i="13"/>
  <c r="N557" i="12"/>
  <c r="O557" i="12" s="1"/>
  <c r="P557" i="12" s="1"/>
  <c r="J557" i="12"/>
  <c r="B558" i="12"/>
  <c r="U557" i="12"/>
  <c r="E557" i="12"/>
  <c r="F557" i="12" s="1"/>
  <c r="Y557" i="12"/>
  <c r="V557" i="12"/>
  <c r="I557" i="12"/>
  <c r="K556" i="12"/>
  <c r="Q557" i="12" l="1"/>
  <c r="R557" i="12" s="1"/>
  <c r="E3382" i="13"/>
  <c r="N558" i="12"/>
  <c r="O558" i="12" s="1"/>
  <c r="P558" i="12" s="1"/>
  <c r="J558" i="12"/>
  <c r="Y558" i="12"/>
  <c r="I558" i="12"/>
  <c r="B559" i="12"/>
  <c r="U558" i="12"/>
  <c r="E558" i="12"/>
  <c r="F558" i="12" s="1"/>
  <c r="V558" i="12"/>
  <c r="K557" i="12"/>
  <c r="W557" i="12"/>
  <c r="Q558" i="12" l="1"/>
  <c r="R558" i="12" s="1"/>
  <c r="K558" i="12"/>
  <c r="E3381" i="13"/>
  <c r="Y559" i="12"/>
  <c r="I559" i="12"/>
  <c r="V559" i="12"/>
  <c r="B560" i="12"/>
  <c r="U559" i="12"/>
  <c r="E559" i="12"/>
  <c r="F559" i="12" s="1"/>
  <c r="N559" i="12"/>
  <c r="O559" i="12" s="1"/>
  <c r="P559" i="12" s="1"/>
  <c r="J559" i="12"/>
  <c r="W558" i="12"/>
  <c r="K559" i="12" l="1"/>
  <c r="Q559" i="12"/>
  <c r="R559" i="12" s="1"/>
  <c r="W559" i="12"/>
  <c r="E3380" i="13"/>
  <c r="Y560" i="12"/>
  <c r="I560" i="12"/>
  <c r="V560" i="12"/>
  <c r="B561" i="12"/>
  <c r="U560" i="12"/>
  <c r="E560" i="12"/>
  <c r="F560" i="12" s="1"/>
  <c r="N560" i="12"/>
  <c r="O560" i="12" s="1"/>
  <c r="P560" i="12" s="1"/>
  <c r="J560" i="12"/>
  <c r="W560" i="12" l="1"/>
  <c r="Q560" i="12"/>
  <c r="R560" i="12" s="1"/>
  <c r="E3379" i="13"/>
  <c r="V561" i="12"/>
  <c r="B562" i="12"/>
  <c r="U561" i="12"/>
  <c r="E561" i="12"/>
  <c r="F561" i="12" s="1"/>
  <c r="N561" i="12"/>
  <c r="O561" i="12" s="1"/>
  <c r="P561" i="12" s="1"/>
  <c r="Y561" i="12"/>
  <c r="I561" i="12"/>
  <c r="J561" i="12"/>
  <c r="K560" i="12"/>
  <c r="K561" i="12" l="1"/>
  <c r="Q561" i="12"/>
  <c r="R561" i="12" s="1"/>
  <c r="W561" i="12"/>
  <c r="E3378" i="13"/>
  <c r="N562" i="12"/>
  <c r="O562" i="12" s="1"/>
  <c r="P562" i="12" s="1"/>
  <c r="Y562" i="12"/>
  <c r="I562" i="12"/>
  <c r="V562" i="12"/>
  <c r="B563" i="12"/>
  <c r="U562" i="12"/>
  <c r="E562" i="12"/>
  <c r="F562" i="12" s="1"/>
  <c r="J562" i="12"/>
  <c r="W562" i="12" l="1"/>
  <c r="Q562" i="12"/>
  <c r="R562" i="12" s="1"/>
  <c r="E3377" i="13"/>
  <c r="J563" i="12"/>
  <c r="Y563" i="12"/>
  <c r="I563" i="12"/>
  <c r="V563" i="12"/>
  <c r="B564" i="12"/>
  <c r="U563" i="12"/>
  <c r="E563" i="12"/>
  <c r="F563" i="12" s="1"/>
  <c r="N563" i="12"/>
  <c r="O563" i="12" s="1"/>
  <c r="P563" i="12" s="1"/>
  <c r="K562" i="12"/>
  <c r="Q563" i="12" l="1"/>
  <c r="R563" i="12" s="1"/>
  <c r="W563" i="12"/>
  <c r="K563" i="12"/>
  <c r="E3376" i="13"/>
  <c r="J564" i="12"/>
  <c r="Y564" i="12"/>
  <c r="I564" i="12"/>
  <c r="V564" i="12"/>
  <c r="B565" i="12"/>
  <c r="U564" i="12"/>
  <c r="E564" i="12"/>
  <c r="F564" i="12" s="1"/>
  <c r="N564" i="12"/>
  <c r="O564" i="12" s="1"/>
  <c r="P564" i="12" s="1"/>
  <c r="W564" i="12" l="1"/>
  <c r="Q564" i="12"/>
  <c r="R564" i="12" s="1"/>
  <c r="E3375" i="13"/>
  <c r="J565" i="12"/>
  <c r="Y565" i="12"/>
  <c r="I565" i="12"/>
  <c r="V565" i="12"/>
  <c r="B566" i="12"/>
  <c r="U565" i="12"/>
  <c r="E565" i="12"/>
  <c r="F565" i="12" s="1"/>
  <c r="N565" i="12"/>
  <c r="O565" i="12" s="1"/>
  <c r="P565" i="12" s="1"/>
  <c r="K564" i="12"/>
  <c r="Q565" i="12" l="1"/>
  <c r="R565" i="12" s="1"/>
  <c r="K565" i="12"/>
  <c r="W565" i="12"/>
  <c r="E3374" i="13"/>
  <c r="V566" i="12"/>
  <c r="J566" i="12"/>
  <c r="Y566" i="12"/>
  <c r="I566" i="12"/>
  <c r="U566" i="12"/>
  <c r="N566" i="12"/>
  <c r="O566" i="12" s="1"/>
  <c r="P566" i="12" s="1"/>
  <c r="E566" i="12"/>
  <c r="F566" i="12" s="1"/>
  <c r="B567" i="12"/>
  <c r="K566" i="12" l="1"/>
  <c r="W566" i="12"/>
  <c r="E3373" i="13"/>
  <c r="N567" i="12"/>
  <c r="O567" i="12" s="1"/>
  <c r="P567" i="12" s="1"/>
  <c r="J567" i="12"/>
  <c r="Y567" i="12"/>
  <c r="I567" i="12"/>
  <c r="V567" i="12"/>
  <c r="B568" i="12"/>
  <c r="U567" i="12"/>
  <c r="E567" i="12"/>
  <c r="F567" i="12" s="1"/>
  <c r="Q566" i="12"/>
  <c r="R566" i="12" s="1"/>
  <c r="W567" i="12" l="1"/>
  <c r="Q567" i="12"/>
  <c r="R567" i="12" s="1"/>
  <c r="E3372" i="13"/>
  <c r="N568" i="12"/>
  <c r="O568" i="12" s="1"/>
  <c r="P568" i="12" s="1"/>
  <c r="J568" i="12"/>
  <c r="Y568" i="12"/>
  <c r="I568" i="12"/>
  <c r="V568" i="12"/>
  <c r="U568" i="12"/>
  <c r="E568" i="12"/>
  <c r="F568" i="12" s="1"/>
  <c r="B569" i="12"/>
  <c r="K567" i="12"/>
  <c r="W568" i="12" l="1"/>
  <c r="Q568" i="12"/>
  <c r="R568" i="12" s="1"/>
  <c r="E3371" i="13"/>
  <c r="N569" i="12"/>
  <c r="O569" i="12" s="1"/>
  <c r="P569" i="12" s="1"/>
  <c r="J569" i="12"/>
  <c r="Y569" i="12"/>
  <c r="I569" i="12"/>
  <c r="V569" i="12"/>
  <c r="B570" i="12"/>
  <c r="U569" i="12"/>
  <c r="E569" i="12"/>
  <c r="F569" i="12" s="1"/>
  <c r="K568" i="12"/>
  <c r="W569" i="12" l="1"/>
  <c r="K569" i="12"/>
  <c r="E3370" i="13"/>
  <c r="J570" i="12"/>
  <c r="Y570" i="12"/>
  <c r="V570" i="12"/>
  <c r="B571" i="12"/>
  <c r="U570" i="12"/>
  <c r="E570" i="12"/>
  <c r="F570" i="12" s="1"/>
  <c r="N570" i="12"/>
  <c r="O570" i="12" s="1"/>
  <c r="P570" i="12" s="1"/>
  <c r="I570" i="12"/>
  <c r="Q569" i="12"/>
  <c r="R569" i="12" s="1"/>
  <c r="W570" i="12" l="1"/>
  <c r="K570" i="12"/>
  <c r="Q570" i="12"/>
  <c r="R570" i="12" s="1"/>
  <c r="E3369" i="13"/>
  <c r="V571" i="12"/>
  <c r="B572" i="12"/>
  <c r="U571" i="12"/>
  <c r="E571" i="12"/>
  <c r="F571" i="12" s="1"/>
  <c r="N571" i="12"/>
  <c r="O571" i="12" s="1"/>
  <c r="P571" i="12" s="1"/>
  <c r="J571" i="12"/>
  <c r="Y571" i="12"/>
  <c r="I571" i="12"/>
  <c r="K571" i="12" l="1"/>
  <c r="Q571" i="12"/>
  <c r="R571" i="12" s="1"/>
  <c r="W571" i="12"/>
  <c r="E3368" i="13"/>
  <c r="B573" i="12"/>
  <c r="U572" i="12"/>
  <c r="E572" i="12"/>
  <c r="F572" i="12" s="1"/>
  <c r="N572" i="12"/>
  <c r="O572" i="12" s="1"/>
  <c r="P572" i="12" s="1"/>
  <c r="J572" i="12"/>
  <c r="Y572" i="12"/>
  <c r="V572" i="12"/>
  <c r="I572" i="12"/>
  <c r="W572" i="12" l="1"/>
  <c r="E3367" i="13"/>
  <c r="N573" i="12"/>
  <c r="O573" i="12" s="1"/>
  <c r="P573" i="12" s="1"/>
  <c r="J573" i="12"/>
  <c r="Y573" i="12"/>
  <c r="I573" i="12"/>
  <c r="B574" i="12"/>
  <c r="U573" i="12"/>
  <c r="E573" i="12"/>
  <c r="F573" i="12" s="1"/>
  <c r="V573" i="12"/>
  <c r="K572" i="12"/>
  <c r="Q572" i="12"/>
  <c r="R572" i="12" s="1"/>
  <c r="K573" i="12" l="1"/>
  <c r="Q573" i="12"/>
  <c r="R573" i="12" s="1"/>
  <c r="W573" i="12"/>
  <c r="E3366" i="13"/>
  <c r="N574" i="12"/>
  <c r="O574" i="12" s="1"/>
  <c r="P574" i="12" s="1"/>
  <c r="J574" i="12"/>
  <c r="Y574" i="12"/>
  <c r="I574" i="12"/>
  <c r="V574" i="12"/>
  <c r="B575" i="12"/>
  <c r="U574" i="12"/>
  <c r="E574" i="12"/>
  <c r="F574" i="12" s="1"/>
  <c r="E3365" i="13" l="1"/>
  <c r="J575" i="12"/>
  <c r="Y575" i="12"/>
  <c r="I575" i="12"/>
  <c r="V575" i="12"/>
  <c r="B576" i="12"/>
  <c r="U575" i="12"/>
  <c r="E575" i="12"/>
  <c r="F575" i="12" s="1"/>
  <c r="N575" i="12"/>
  <c r="O575" i="12" s="1"/>
  <c r="P575" i="12" s="1"/>
  <c r="Q574" i="12"/>
  <c r="R574" i="12" s="1"/>
  <c r="W574" i="12"/>
  <c r="K574" i="12"/>
  <c r="W575" i="12" l="1"/>
  <c r="E3364" i="13"/>
  <c r="Y576" i="12"/>
  <c r="I576" i="12"/>
  <c r="V576" i="12"/>
  <c r="B577" i="12"/>
  <c r="U576" i="12"/>
  <c r="E576" i="12"/>
  <c r="F576" i="12" s="1"/>
  <c r="N576" i="12"/>
  <c r="O576" i="12" s="1"/>
  <c r="P576" i="12" s="1"/>
  <c r="J576" i="12"/>
  <c r="K575" i="12"/>
  <c r="Q575" i="12"/>
  <c r="R575" i="12" s="1"/>
  <c r="W576" i="12" l="1"/>
  <c r="E3363" i="13"/>
  <c r="V577" i="12"/>
  <c r="B578" i="12"/>
  <c r="U577" i="12"/>
  <c r="E577" i="12"/>
  <c r="F577" i="12" s="1"/>
  <c r="N577" i="12"/>
  <c r="O577" i="12" s="1"/>
  <c r="P577" i="12" s="1"/>
  <c r="Y577" i="12"/>
  <c r="I577" i="12"/>
  <c r="J577" i="12"/>
  <c r="K576" i="12"/>
  <c r="Q576" i="12"/>
  <c r="R576" i="12" s="1"/>
  <c r="W577" i="12" l="1"/>
  <c r="Q577" i="12"/>
  <c r="R577" i="12" s="1"/>
  <c r="E3362" i="13"/>
  <c r="N578" i="12"/>
  <c r="O578" i="12" s="1"/>
  <c r="P578" i="12" s="1"/>
  <c r="J578" i="12"/>
  <c r="Y578" i="12"/>
  <c r="I578" i="12"/>
  <c r="V578" i="12"/>
  <c r="B579" i="12"/>
  <c r="U578" i="12"/>
  <c r="E578" i="12"/>
  <c r="F578" i="12" s="1"/>
  <c r="K577" i="12"/>
  <c r="W578" i="12" l="1"/>
  <c r="Q578" i="12"/>
  <c r="R578" i="12" s="1"/>
  <c r="E3361" i="13"/>
  <c r="N579" i="12"/>
  <c r="O579" i="12" s="1"/>
  <c r="P579" i="12" s="1"/>
  <c r="J579" i="12"/>
  <c r="Y579" i="12"/>
  <c r="I579" i="12"/>
  <c r="V579" i="12"/>
  <c r="B580" i="12"/>
  <c r="U579" i="12"/>
  <c r="E579" i="12"/>
  <c r="F579" i="12" s="1"/>
  <c r="K578" i="12"/>
  <c r="W579" i="12" l="1"/>
  <c r="Q579" i="12"/>
  <c r="R579" i="12" s="1"/>
  <c r="E3360" i="13"/>
  <c r="J580" i="12"/>
  <c r="Y580" i="12"/>
  <c r="I580" i="12"/>
  <c r="V580" i="12"/>
  <c r="B581" i="12"/>
  <c r="U580" i="12"/>
  <c r="E580" i="12"/>
  <c r="F580" i="12" s="1"/>
  <c r="N580" i="12"/>
  <c r="O580" i="12" s="1"/>
  <c r="P580" i="12" s="1"/>
  <c r="K579" i="12"/>
  <c r="Q580" i="12" l="1"/>
  <c r="R580" i="12" s="1"/>
  <c r="K580" i="12"/>
  <c r="W580" i="12"/>
  <c r="E3359" i="13"/>
  <c r="J581" i="12"/>
  <c r="Y581" i="12"/>
  <c r="I581" i="12"/>
  <c r="V581" i="12"/>
  <c r="B582" i="12"/>
  <c r="U581" i="12"/>
  <c r="E581" i="12"/>
  <c r="F581" i="12" s="1"/>
  <c r="N581" i="12"/>
  <c r="O581" i="12" s="1"/>
  <c r="P581" i="12" s="1"/>
  <c r="W581" i="12" l="1"/>
  <c r="Q581" i="12"/>
  <c r="R581" i="12" s="1"/>
  <c r="E3358" i="13"/>
  <c r="V582" i="12"/>
  <c r="B583" i="12"/>
  <c r="U582" i="12"/>
  <c r="E582" i="12"/>
  <c r="F582" i="12" s="1"/>
  <c r="N582" i="12"/>
  <c r="O582" i="12" s="1"/>
  <c r="P582" i="12" s="1"/>
  <c r="J582" i="12"/>
  <c r="Y582" i="12"/>
  <c r="I582" i="12"/>
  <c r="K581" i="12"/>
  <c r="K582" i="12" l="1"/>
  <c r="Q582" i="12"/>
  <c r="R582" i="12" s="1"/>
  <c r="W582" i="12"/>
  <c r="E3357" i="13"/>
  <c r="N583" i="12"/>
  <c r="O583" i="12" s="1"/>
  <c r="P583" i="12" s="1"/>
  <c r="J583" i="12"/>
  <c r="Y583" i="12"/>
  <c r="I583" i="12"/>
  <c r="V583" i="12"/>
  <c r="B584" i="12"/>
  <c r="U583" i="12"/>
  <c r="E583" i="12"/>
  <c r="F583" i="12" s="1"/>
  <c r="Q583" i="12" l="1"/>
  <c r="R583" i="12" s="1"/>
  <c r="W583" i="12"/>
  <c r="E3356" i="13"/>
  <c r="N584" i="12"/>
  <c r="O584" i="12" s="1"/>
  <c r="P584" i="12" s="1"/>
  <c r="J584" i="12"/>
  <c r="Y584" i="12"/>
  <c r="I584" i="12"/>
  <c r="V584" i="12"/>
  <c r="B585" i="12"/>
  <c r="U584" i="12"/>
  <c r="E584" i="12"/>
  <c r="F584" i="12" s="1"/>
  <c r="K583" i="12"/>
  <c r="Q584" i="12" l="1"/>
  <c r="R584" i="12" s="1"/>
  <c r="W584" i="12"/>
  <c r="E3355" i="13"/>
  <c r="N585" i="12"/>
  <c r="O585" i="12" s="1"/>
  <c r="P585" i="12" s="1"/>
  <c r="J585" i="12"/>
  <c r="Y585" i="12"/>
  <c r="I585" i="12"/>
  <c r="V585" i="12"/>
  <c r="B586" i="12"/>
  <c r="U585" i="12"/>
  <c r="E585" i="12"/>
  <c r="F585" i="12" s="1"/>
  <c r="K584" i="12"/>
  <c r="W585" i="12" l="1"/>
  <c r="Q585" i="12"/>
  <c r="R585" i="12" s="1"/>
  <c r="E3354" i="13"/>
  <c r="J586" i="12"/>
  <c r="Y586" i="12"/>
  <c r="I586" i="12"/>
  <c r="V586" i="12"/>
  <c r="B587" i="12"/>
  <c r="U586" i="12"/>
  <c r="E586" i="12"/>
  <c r="F586" i="12" s="1"/>
  <c r="N586" i="12"/>
  <c r="O586" i="12" s="1"/>
  <c r="P586" i="12" s="1"/>
  <c r="K585" i="12"/>
  <c r="W586" i="12" l="1"/>
  <c r="E3353" i="13"/>
  <c r="V587" i="12"/>
  <c r="B588" i="12"/>
  <c r="U587" i="12"/>
  <c r="E587" i="12"/>
  <c r="F587" i="12" s="1"/>
  <c r="N587" i="12"/>
  <c r="O587" i="12" s="1"/>
  <c r="P587" i="12" s="1"/>
  <c r="J587" i="12"/>
  <c r="Y587" i="12"/>
  <c r="I587" i="12"/>
  <c r="Q586" i="12"/>
  <c r="R586" i="12" s="1"/>
  <c r="K586" i="12"/>
  <c r="E3352" i="13" l="1"/>
  <c r="B589" i="12"/>
  <c r="U588" i="12"/>
  <c r="E588" i="12"/>
  <c r="F588" i="12" s="1"/>
  <c r="N588" i="12"/>
  <c r="O588" i="12" s="1"/>
  <c r="P588" i="12" s="1"/>
  <c r="J588" i="12"/>
  <c r="Y588" i="12"/>
  <c r="I588" i="12"/>
  <c r="V588" i="12"/>
  <c r="K587" i="12"/>
  <c r="Q587" i="12"/>
  <c r="R587" i="12" s="1"/>
  <c r="W587" i="12"/>
  <c r="Q588" i="12" l="1"/>
  <c r="R588" i="12" s="1"/>
  <c r="W588" i="12"/>
  <c r="E3351" i="13"/>
  <c r="N589" i="12"/>
  <c r="O589" i="12" s="1"/>
  <c r="P589" i="12" s="1"/>
  <c r="J589" i="12"/>
  <c r="Y589" i="12"/>
  <c r="I589" i="12"/>
  <c r="V589" i="12"/>
  <c r="B590" i="12"/>
  <c r="U589" i="12"/>
  <c r="E589" i="12"/>
  <c r="F589" i="12" s="1"/>
  <c r="K588" i="12"/>
  <c r="Q589" i="12" l="1"/>
  <c r="R589" i="12" s="1"/>
  <c r="W589" i="12"/>
  <c r="E3350" i="13"/>
  <c r="N590" i="12"/>
  <c r="O590" i="12" s="1"/>
  <c r="P590" i="12" s="1"/>
  <c r="J590" i="12"/>
  <c r="Y590" i="12"/>
  <c r="I590" i="12"/>
  <c r="V590" i="12"/>
  <c r="B591" i="12"/>
  <c r="U590" i="12"/>
  <c r="E590" i="12"/>
  <c r="F590" i="12" s="1"/>
  <c r="K589" i="12"/>
  <c r="W590" i="12" l="1"/>
  <c r="Q590" i="12"/>
  <c r="R590" i="12" s="1"/>
  <c r="E3349" i="13"/>
  <c r="J591" i="12"/>
  <c r="Y591" i="12"/>
  <c r="I591" i="12"/>
  <c r="V591" i="12"/>
  <c r="B592" i="12"/>
  <c r="U591" i="12"/>
  <c r="E591" i="12"/>
  <c r="F591" i="12" s="1"/>
  <c r="N591" i="12"/>
  <c r="O591" i="12" s="1"/>
  <c r="P591" i="12" s="1"/>
  <c r="K590" i="12"/>
  <c r="Q591" i="12" l="1"/>
  <c r="R591" i="12" s="1"/>
  <c r="W591" i="12"/>
  <c r="E3348" i="13"/>
  <c r="Y592" i="12"/>
  <c r="I592" i="12"/>
  <c r="V592" i="12"/>
  <c r="B593" i="12"/>
  <c r="U592" i="12"/>
  <c r="E592" i="12"/>
  <c r="F592" i="12" s="1"/>
  <c r="N592" i="12"/>
  <c r="O592" i="12" s="1"/>
  <c r="P592" i="12" s="1"/>
  <c r="J592" i="12"/>
  <c r="K591" i="12"/>
  <c r="K592" i="12" l="1"/>
  <c r="E3347" i="13"/>
  <c r="V593" i="12"/>
  <c r="B594" i="12"/>
  <c r="U593" i="12"/>
  <c r="E593" i="12"/>
  <c r="F593" i="12" s="1"/>
  <c r="N593" i="12"/>
  <c r="O593" i="12" s="1"/>
  <c r="P593" i="12" s="1"/>
  <c r="J593" i="12"/>
  <c r="Y593" i="12"/>
  <c r="I593" i="12"/>
  <c r="Q592" i="12"/>
  <c r="R592" i="12" s="1"/>
  <c r="W592" i="12"/>
  <c r="Q593" i="12" l="1"/>
  <c r="R593" i="12" s="1"/>
  <c r="W593" i="12"/>
  <c r="E3346" i="13"/>
  <c r="N594" i="12"/>
  <c r="O594" i="12" s="1"/>
  <c r="P594" i="12" s="1"/>
  <c r="J594" i="12"/>
  <c r="Y594" i="12"/>
  <c r="I594" i="12"/>
  <c r="V594" i="12"/>
  <c r="B595" i="12"/>
  <c r="U594" i="12"/>
  <c r="E594" i="12"/>
  <c r="F594" i="12" s="1"/>
  <c r="K593" i="12"/>
  <c r="W594" i="12" l="1"/>
  <c r="E3345" i="13"/>
  <c r="N595" i="12"/>
  <c r="O595" i="12" s="1"/>
  <c r="P595" i="12" s="1"/>
  <c r="J595" i="12"/>
  <c r="Y595" i="12"/>
  <c r="I595" i="12"/>
  <c r="V595" i="12"/>
  <c r="B596" i="12"/>
  <c r="U595" i="12"/>
  <c r="E595" i="12"/>
  <c r="F595" i="12" s="1"/>
  <c r="K594" i="12"/>
  <c r="Q594" i="12"/>
  <c r="R594" i="12" s="1"/>
  <c r="Q595" i="12" l="1"/>
  <c r="R595" i="12" s="1"/>
  <c r="K595" i="12"/>
  <c r="W595" i="12"/>
  <c r="E3344" i="13"/>
  <c r="J596" i="12"/>
  <c r="Y596" i="12"/>
  <c r="I596" i="12"/>
  <c r="V596" i="12"/>
  <c r="B597" i="12"/>
  <c r="U596" i="12"/>
  <c r="E596" i="12"/>
  <c r="F596" i="12" s="1"/>
  <c r="N596" i="12"/>
  <c r="O596" i="12" s="1"/>
  <c r="P596" i="12" s="1"/>
  <c r="W596" i="12" l="1"/>
  <c r="Q596" i="12"/>
  <c r="R596" i="12" s="1"/>
  <c r="E3343" i="13"/>
  <c r="J597" i="12"/>
  <c r="Y597" i="12"/>
  <c r="I597" i="12"/>
  <c r="V597" i="12"/>
  <c r="B598" i="12"/>
  <c r="U597" i="12"/>
  <c r="E597" i="12"/>
  <c r="F597" i="12" s="1"/>
  <c r="N597" i="12"/>
  <c r="O597" i="12" s="1"/>
  <c r="P597" i="12" s="1"/>
  <c r="K596" i="12"/>
  <c r="W597" i="12" l="1"/>
  <c r="Q597" i="12"/>
  <c r="R597" i="12" s="1"/>
  <c r="E3342" i="13"/>
  <c r="V598" i="12"/>
  <c r="B599" i="12"/>
  <c r="U598" i="12"/>
  <c r="E598" i="12"/>
  <c r="F598" i="12" s="1"/>
  <c r="N598" i="12"/>
  <c r="O598" i="12" s="1"/>
  <c r="P598" i="12" s="1"/>
  <c r="J598" i="12"/>
  <c r="Y598" i="12"/>
  <c r="I598" i="12"/>
  <c r="K597" i="12"/>
  <c r="W598" i="12" l="1"/>
  <c r="E3341" i="13"/>
  <c r="N599" i="12"/>
  <c r="O599" i="12" s="1"/>
  <c r="P599" i="12" s="1"/>
  <c r="J599" i="12"/>
  <c r="Y599" i="12"/>
  <c r="I599" i="12"/>
  <c r="V599" i="12"/>
  <c r="B600" i="12"/>
  <c r="U599" i="12"/>
  <c r="E599" i="12"/>
  <c r="F599" i="12" s="1"/>
  <c r="K598" i="12"/>
  <c r="Q598" i="12"/>
  <c r="R598" i="12" s="1"/>
  <c r="W599" i="12" l="1"/>
  <c r="Q599" i="12"/>
  <c r="R599" i="12" s="1"/>
  <c r="E3340" i="13"/>
  <c r="N600" i="12"/>
  <c r="O600" i="12" s="1"/>
  <c r="P600" i="12" s="1"/>
  <c r="J600" i="12"/>
  <c r="Y600" i="12"/>
  <c r="I600" i="12"/>
  <c r="V600" i="12"/>
  <c r="B601" i="12"/>
  <c r="U600" i="12"/>
  <c r="E600" i="12"/>
  <c r="F600" i="12" s="1"/>
  <c r="K599" i="12"/>
  <c r="Q600" i="12" l="1"/>
  <c r="R600" i="12" s="1"/>
  <c r="W600" i="12"/>
  <c r="E3339" i="13"/>
  <c r="N601" i="12"/>
  <c r="O601" i="12" s="1"/>
  <c r="P601" i="12" s="1"/>
  <c r="J601" i="12"/>
  <c r="Y601" i="12"/>
  <c r="I601" i="12"/>
  <c r="V601" i="12"/>
  <c r="B602" i="12"/>
  <c r="U601" i="12"/>
  <c r="E601" i="12"/>
  <c r="F601" i="12" s="1"/>
  <c r="K600" i="12"/>
  <c r="W601" i="12" l="1"/>
  <c r="Q601" i="12"/>
  <c r="R601" i="12" s="1"/>
  <c r="E3338" i="13"/>
  <c r="J602" i="12"/>
  <c r="Y602" i="12"/>
  <c r="I602" i="12"/>
  <c r="V602" i="12"/>
  <c r="B603" i="12"/>
  <c r="U602" i="12"/>
  <c r="E602" i="12"/>
  <c r="F602" i="12" s="1"/>
  <c r="N602" i="12"/>
  <c r="O602" i="12" s="1"/>
  <c r="P602" i="12" s="1"/>
  <c r="K601" i="12"/>
  <c r="K602" i="12" l="1"/>
  <c r="Q602" i="12"/>
  <c r="R602" i="12" s="1"/>
  <c r="W602" i="12"/>
  <c r="E3337" i="13"/>
  <c r="V603" i="12"/>
  <c r="B604" i="12"/>
  <c r="U603" i="12"/>
  <c r="E603" i="12"/>
  <c r="F603" i="12" s="1"/>
  <c r="N603" i="12"/>
  <c r="O603" i="12" s="1"/>
  <c r="P603" i="12" s="1"/>
  <c r="J603" i="12"/>
  <c r="Y603" i="12"/>
  <c r="I603" i="12"/>
  <c r="W603" i="12" l="1"/>
  <c r="E3336" i="13"/>
  <c r="B605" i="12"/>
  <c r="U604" i="12"/>
  <c r="E604" i="12"/>
  <c r="F604" i="12" s="1"/>
  <c r="N604" i="12"/>
  <c r="O604" i="12" s="1"/>
  <c r="P604" i="12" s="1"/>
  <c r="J604" i="12"/>
  <c r="Y604" i="12"/>
  <c r="I604" i="12"/>
  <c r="V604" i="12"/>
  <c r="K603" i="12"/>
  <c r="Q603" i="12"/>
  <c r="R603" i="12" s="1"/>
  <c r="Q604" i="12" l="1"/>
  <c r="R604" i="12" s="1"/>
  <c r="W604" i="12"/>
  <c r="E3335" i="13"/>
  <c r="N605" i="12"/>
  <c r="O605" i="12" s="1"/>
  <c r="P605" i="12" s="1"/>
  <c r="J605" i="12"/>
  <c r="Y605" i="12"/>
  <c r="I605" i="12"/>
  <c r="V605" i="12"/>
  <c r="B606" i="12"/>
  <c r="U605" i="12"/>
  <c r="E605" i="12"/>
  <c r="F605" i="12" s="1"/>
  <c r="K604" i="12"/>
  <c r="K605" i="12" l="1"/>
  <c r="Q605" i="12"/>
  <c r="R605" i="12" s="1"/>
  <c r="W605" i="12"/>
  <c r="E3334" i="13"/>
  <c r="N606" i="12"/>
  <c r="O606" i="12" s="1"/>
  <c r="P606" i="12" s="1"/>
  <c r="J606" i="12"/>
  <c r="Y606" i="12"/>
  <c r="I606" i="12"/>
  <c r="V606" i="12"/>
  <c r="B607" i="12"/>
  <c r="U606" i="12"/>
  <c r="E606" i="12"/>
  <c r="F606" i="12" s="1"/>
  <c r="K606" i="12" l="1"/>
  <c r="Q606" i="12"/>
  <c r="R606" i="12" s="1"/>
  <c r="W606" i="12"/>
  <c r="E3333" i="13"/>
  <c r="J607" i="12"/>
  <c r="Y607" i="12"/>
  <c r="I607" i="12"/>
  <c r="V607" i="12"/>
  <c r="B608" i="12"/>
  <c r="U607" i="12"/>
  <c r="E607" i="12"/>
  <c r="F607" i="12" s="1"/>
  <c r="N607" i="12"/>
  <c r="O607" i="12" s="1"/>
  <c r="P607" i="12" s="1"/>
  <c r="Q607" i="12" l="1"/>
  <c r="R607" i="12" s="1"/>
  <c r="K607" i="12"/>
  <c r="W607" i="12"/>
  <c r="E3332" i="13"/>
  <c r="Y608" i="12"/>
  <c r="I608" i="12"/>
  <c r="V608" i="12"/>
  <c r="B609" i="12"/>
  <c r="U608" i="12"/>
  <c r="E608" i="12"/>
  <c r="F608" i="12" s="1"/>
  <c r="N608" i="12"/>
  <c r="O608" i="12" s="1"/>
  <c r="P608" i="12" s="1"/>
  <c r="J608" i="12"/>
  <c r="W608" i="12" l="1"/>
  <c r="K608" i="12"/>
  <c r="Q608" i="12"/>
  <c r="R608" i="12" s="1"/>
  <c r="E3331" i="13"/>
  <c r="V609" i="12"/>
  <c r="B610" i="12"/>
  <c r="U609" i="12"/>
  <c r="E609" i="12"/>
  <c r="F609" i="12" s="1"/>
  <c r="N609" i="12"/>
  <c r="O609" i="12" s="1"/>
  <c r="P609" i="12" s="1"/>
  <c r="J609" i="12"/>
  <c r="Y609" i="12"/>
  <c r="I609" i="12"/>
  <c r="W609" i="12" l="1"/>
  <c r="K609" i="12"/>
  <c r="Q609" i="12"/>
  <c r="R609" i="12" s="1"/>
  <c r="E3330" i="13"/>
  <c r="N610" i="12"/>
  <c r="O610" i="12" s="1"/>
  <c r="P610" i="12" s="1"/>
  <c r="J610" i="12"/>
  <c r="Y610" i="12"/>
  <c r="I610" i="12"/>
  <c r="V610" i="12"/>
  <c r="B611" i="12"/>
  <c r="U610" i="12"/>
  <c r="E610" i="12"/>
  <c r="F610" i="12" s="1"/>
  <c r="W610" i="12" l="1"/>
  <c r="K610" i="12"/>
  <c r="E3329" i="13"/>
  <c r="N611" i="12"/>
  <c r="O611" i="12" s="1"/>
  <c r="P611" i="12" s="1"/>
  <c r="J611" i="12"/>
  <c r="Y611" i="12"/>
  <c r="I611" i="12"/>
  <c r="V611" i="12"/>
  <c r="B612" i="12"/>
  <c r="U611" i="12"/>
  <c r="E611" i="12"/>
  <c r="F611" i="12" s="1"/>
  <c r="Q610" i="12"/>
  <c r="R610" i="12" s="1"/>
  <c r="Q611" i="12" l="1"/>
  <c r="R611" i="12" s="1"/>
  <c r="K611" i="12"/>
  <c r="E3328" i="13"/>
  <c r="J612" i="12"/>
  <c r="Y612" i="12"/>
  <c r="I612" i="12"/>
  <c r="V612" i="12"/>
  <c r="B613" i="12"/>
  <c r="U612" i="12"/>
  <c r="E612" i="12"/>
  <c r="F612" i="12" s="1"/>
  <c r="N612" i="12"/>
  <c r="O612" i="12" s="1"/>
  <c r="P612" i="12" s="1"/>
  <c r="W611" i="12"/>
  <c r="W612" i="12" l="1"/>
  <c r="E3327" i="13"/>
  <c r="J613" i="12"/>
  <c r="Y613" i="12"/>
  <c r="I613" i="12"/>
  <c r="V613" i="12"/>
  <c r="B614" i="12"/>
  <c r="U613" i="12"/>
  <c r="E613" i="12"/>
  <c r="F613" i="12" s="1"/>
  <c r="N613" i="12"/>
  <c r="O613" i="12" s="1"/>
  <c r="P613" i="12" s="1"/>
  <c r="K612" i="12"/>
  <c r="Q612" i="12"/>
  <c r="R612" i="12" s="1"/>
  <c r="W613" i="12" l="1"/>
  <c r="E3326" i="13"/>
  <c r="V614" i="12"/>
  <c r="B615" i="12"/>
  <c r="U614" i="12"/>
  <c r="E614" i="12"/>
  <c r="F614" i="12" s="1"/>
  <c r="N614" i="12"/>
  <c r="O614" i="12" s="1"/>
  <c r="P614" i="12" s="1"/>
  <c r="J614" i="12"/>
  <c r="Y614" i="12"/>
  <c r="I614" i="12"/>
  <c r="K613" i="12"/>
  <c r="Q613" i="12"/>
  <c r="R613" i="12" s="1"/>
  <c r="W614" i="12" l="1"/>
  <c r="Q614" i="12"/>
  <c r="R614" i="12" s="1"/>
  <c r="E3325" i="13"/>
  <c r="N615" i="12"/>
  <c r="O615" i="12" s="1"/>
  <c r="P615" i="12" s="1"/>
  <c r="J615" i="12"/>
  <c r="Y615" i="12"/>
  <c r="I615" i="12"/>
  <c r="V615" i="12"/>
  <c r="B616" i="12"/>
  <c r="U615" i="12"/>
  <c r="E615" i="12"/>
  <c r="F615" i="12" s="1"/>
  <c r="K614" i="12"/>
  <c r="W615" i="12" l="1"/>
  <c r="Q615" i="12"/>
  <c r="R615" i="12" s="1"/>
  <c r="E3324" i="13"/>
  <c r="N616" i="12"/>
  <c r="O616" i="12" s="1"/>
  <c r="P616" i="12" s="1"/>
  <c r="J616" i="12"/>
  <c r="Y616" i="12"/>
  <c r="I616" i="12"/>
  <c r="V616" i="12"/>
  <c r="B617" i="12"/>
  <c r="U616" i="12"/>
  <c r="E616" i="12"/>
  <c r="F616" i="12" s="1"/>
  <c r="K615" i="12"/>
  <c r="K616" i="12" l="1"/>
  <c r="W616" i="12"/>
  <c r="Q616" i="12"/>
  <c r="R616" i="12" s="1"/>
  <c r="E3323" i="13"/>
  <c r="N617" i="12"/>
  <c r="O617" i="12" s="1"/>
  <c r="P617" i="12" s="1"/>
  <c r="J617" i="12"/>
  <c r="Y617" i="12"/>
  <c r="I617" i="12"/>
  <c r="V617" i="12"/>
  <c r="B618" i="12"/>
  <c r="U617" i="12"/>
  <c r="E617" i="12"/>
  <c r="F617" i="12" s="1"/>
  <c r="K617" i="12" l="1"/>
  <c r="Q617" i="12"/>
  <c r="R617" i="12" s="1"/>
  <c r="W617" i="12"/>
  <c r="E3322" i="13"/>
  <c r="J618" i="12"/>
  <c r="Y618" i="12"/>
  <c r="I618" i="12"/>
  <c r="V618" i="12"/>
  <c r="B619" i="12"/>
  <c r="U618" i="12"/>
  <c r="E618" i="12"/>
  <c r="F618" i="12" s="1"/>
  <c r="N618" i="12"/>
  <c r="O618" i="12" s="1"/>
  <c r="P618" i="12" s="1"/>
  <c r="K618" i="12" l="1"/>
  <c r="Q618" i="12"/>
  <c r="R618" i="12" s="1"/>
  <c r="W618" i="12"/>
  <c r="E3321" i="13"/>
  <c r="V619" i="12"/>
  <c r="B620" i="12"/>
  <c r="U619" i="12"/>
  <c r="E619" i="12"/>
  <c r="F619" i="12" s="1"/>
  <c r="N619" i="12"/>
  <c r="O619" i="12" s="1"/>
  <c r="P619" i="12" s="1"/>
  <c r="J619" i="12"/>
  <c r="Y619" i="12"/>
  <c r="I619" i="12"/>
  <c r="W619" i="12" l="1"/>
  <c r="Q619" i="12"/>
  <c r="R619" i="12" s="1"/>
  <c r="K619" i="12"/>
  <c r="E3320" i="13"/>
  <c r="B621" i="12"/>
  <c r="U620" i="12"/>
  <c r="E620" i="12"/>
  <c r="F620" i="12" s="1"/>
  <c r="N620" i="12"/>
  <c r="O620" i="12" s="1"/>
  <c r="P620" i="12" s="1"/>
  <c r="J620" i="12"/>
  <c r="Y620" i="12"/>
  <c r="I620" i="12"/>
  <c r="V620" i="12"/>
  <c r="W620" i="12" l="1"/>
  <c r="E3319" i="13"/>
  <c r="N621" i="12"/>
  <c r="O621" i="12" s="1"/>
  <c r="P621" i="12" s="1"/>
  <c r="J621" i="12"/>
  <c r="Y621" i="12"/>
  <c r="I621" i="12"/>
  <c r="V621" i="12"/>
  <c r="B622" i="12"/>
  <c r="U621" i="12"/>
  <c r="E621" i="12"/>
  <c r="F621" i="12" s="1"/>
  <c r="K620" i="12"/>
  <c r="Q620" i="12"/>
  <c r="R620" i="12" s="1"/>
  <c r="W621" i="12" l="1"/>
  <c r="E3318" i="13"/>
  <c r="N622" i="12"/>
  <c r="O622" i="12" s="1"/>
  <c r="P622" i="12" s="1"/>
  <c r="J622" i="12"/>
  <c r="Y622" i="12"/>
  <c r="I622" i="12"/>
  <c r="V622" i="12"/>
  <c r="B623" i="12"/>
  <c r="U622" i="12"/>
  <c r="E622" i="12"/>
  <c r="F622" i="12" s="1"/>
  <c r="K621" i="12"/>
  <c r="Q621" i="12"/>
  <c r="R621" i="12" s="1"/>
  <c r="W622" i="12" l="1"/>
  <c r="E3317" i="13"/>
  <c r="J623" i="12"/>
  <c r="Y623" i="12"/>
  <c r="I623" i="12"/>
  <c r="V623" i="12"/>
  <c r="B624" i="12"/>
  <c r="U623" i="12"/>
  <c r="E623" i="12"/>
  <c r="F623" i="12" s="1"/>
  <c r="N623" i="12"/>
  <c r="O623" i="12" s="1"/>
  <c r="P623" i="12" s="1"/>
  <c r="K622" i="12"/>
  <c r="Q622" i="12"/>
  <c r="R622" i="12" s="1"/>
  <c r="K623" i="12" l="1"/>
  <c r="E3316" i="13"/>
  <c r="Y624" i="12"/>
  <c r="I624" i="12"/>
  <c r="V624" i="12"/>
  <c r="B625" i="12"/>
  <c r="U624" i="12"/>
  <c r="E624" i="12"/>
  <c r="F624" i="12" s="1"/>
  <c r="N624" i="12"/>
  <c r="O624" i="12" s="1"/>
  <c r="P624" i="12" s="1"/>
  <c r="J624" i="12"/>
  <c r="Q623" i="12"/>
  <c r="R623" i="12" s="1"/>
  <c r="W623" i="12"/>
  <c r="W624" i="12" l="1"/>
  <c r="Q624" i="12"/>
  <c r="R624" i="12" s="1"/>
  <c r="K624" i="12"/>
  <c r="E3315" i="13"/>
  <c r="V625" i="12"/>
  <c r="B626" i="12"/>
  <c r="U625" i="12"/>
  <c r="E625" i="12"/>
  <c r="F625" i="12" s="1"/>
  <c r="N625" i="12"/>
  <c r="O625" i="12" s="1"/>
  <c r="P625" i="12" s="1"/>
  <c r="J625" i="12"/>
  <c r="Y625" i="12"/>
  <c r="I625" i="12"/>
  <c r="K625" i="12" l="1"/>
  <c r="Q625" i="12"/>
  <c r="R625" i="12" s="1"/>
  <c r="W625" i="12"/>
  <c r="E3314" i="13"/>
  <c r="N626" i="12"/>
  <c r="O626" i="12" s="1"/>
  <c r="P626" i="12" s="1"/>
  <c r="J626" i="12"/>
  <c r="Y626" i="12"/>
  <c r="I626" i="12"/>
  <c r="V626" i="12"/>
  <c r="B627" i="12"/>
  <c r="U626" i="12"/>
  <c r="E626" i="12"/>
  <c r="F626" i="12" s="1"/>
  <c r="W626" i="12" l="1"/>
  <c r="Q626" i="12"/>
  <c r="R626" i="12" s="1"/>
  <c r="E3313" i="13"/>
  <c r="N627" i="12"/>
  <c r="O627" i="12" s="1"/>
  <c r="P627" i="12" s="1"/>
  <c r="J627" i="12"/>
  <c r="Y627" i="12"/>
  <c r="I627" i="12"/>
  <c r="V627" i="12"/>
  <c r="B628" i="12"/>
  <c r="U627" i="12"/>
  <c r="E627" i="12"/>
  <c r="F627" i="12" s="1"/>
  <c r="K626" i="12"/>
  <c r="Q627" i="12" l="1"/>
  <c r="R627" i="12" s="1"/>
  <c r="W627" i="12"/>
  <c r="E3312" i="13"/>
  <c r="J628" i="12"/>
  <c r="Y628" i="12"/>
  <c r="I628" i="12"/>
  <c r="V628" i="12"/>
  <c r="B629" i="12"/>
  <c r="U628" i="12"/>
  <c r="E628" i="12"/>
  <c r="F628" i="12" s="1"/>
  <c r="N628" i="12"/>
  <c r="O628" i="12" s="1"/>
  <c r="P628" i="12" s="1"/>
  <c r="K627" i="12"/>
  <c r="Q628" i="12" l="1"/>
  <c r="R628" i="12" s="1"/>
  <c r="K628" i="12"/>
  <c r="W628" i="12"/>
  <c r="E3311" i="13"/>
  <c r="J629" i="12"/>
  <c r="Y629" i="12"/>
  <c r="I629" i="12"/>
  <c r="V629" i="12"/>
  <c r="B630" i="12"/>
  <c r="U629" i="12"/>
  <c r="E629" i="12"/>
  <c r="F629" i="12" s="1"/>
  <c r="N629" i="12"/>
  <c r="O629" i="12" s="1"/>
  <c r="P629" i="12" s="1"/>
  <c r="K629" i="12" l="1"/>
  <c r="Q629" i="12"/>
  <c r="R629" i="12" s="1"/>
  <c r="W629" i="12"/>
  <c r="E3310" i="13"/>
  <c r="V630" i="12"/>
  <c r="B631" i="12"/>
  <c r="U630" i="12"/>
  <c r="E630" i="12"/>
  <c r="F630" i="12" s="1"/>
  <c r="N630" i="12"/>
  <c r="O630" i="12" s="1"/>
  <c r="P630" i="12" s="1"/>
  <c r="J630" i="12"/>
  <c r="Y630" i="12"/>
  <c r="I630" i="12"/>
  <c r="W630" i="12" l="1"/>
  <c r="Q630" i="12"/>
  <c r="R630" i="12" s="1"/>
  <c r="K630" i="12"/>
  <c r="E3309" i="13"/>
  <c r="N631" i="12"/>
  <c r="O631" i="12" s="1"/>
  <c r="P631" i="12" s="1"/>
  <c r="J631" i="12"/>
  <c r="Y631" i="12"/>
  <c r="I631" i="12"/>
  <c r="V631" i="12"/>
  <c r="B632" i="12"/>
  <c r="U631" i="12"/>
  <c r="E631" i="12"/>
  <c r="F631" i="12" s="1"/>
  <c r="W631" i="12" l="1"/>
  <c r="E3308" i="13"/>
  <c r="N632" i="12"/>
  <c r="O632" i="12" s="1"/>
  <c r="P632" i="12" s="1"/>
  <c r="J632" i="12"/>
  <c r="Y632" i="12"/>
  <c r="I632" i="12"/>
  <c r="V632" i="12"/>
  <c r="B633" i="12"/>
  <c r="U632" i="12"/>
  <c r="E632" i="12"/>
  <c r="F632" i="12" s="1"/>
  <c r="K631" i="12"/>
  <c r="Q631" i="12"/>
  <c r="R631" i="12" s="1"/>
  <c r="K632" i="12" l="1"/>
  <c r="Q632" i="12"/>
  <c r="R632" i="12" s="1"/>
  <c r="W632" i="12"/>
  <c r="E3307" i="13"/>
  <c r="N633" i="12"/>
  <c r="O633" i="12" s="1"/>
  <c r="P633" i="12" s="1"/>
  <c r="J633" i="12"/>
  <c r="Y633" i="12"/>
  <c r="I633" i="12"/>
  <c r="V633" i="12"/>
  <c r="B634" i="12"/>
  <c r="U633" i="12"/>
  <c r="E633" i="12"/>
  <c r="F633" i="12" s="1"/>
  <c r="K633" i="12" l="1"/>
  <c r="Q633" i="12"/>
  <c r="R633" i="12" s="1"/>
  <c r="W633" i="12"/>
  <c r="E3306" i="13"/>
  <c r="J634" i="12"/>
  <c r="Y634" i="12"/>
  <c r="I634" i="12"/>
  <c r="V634" i="12"/>
  <c r="B635" i="12"/>
  <c r="U634" i="12"/>
  <c r="E634" i="12"/>
  <c r="F634" i="12" s="1"/>
  <c r="N634" i="12"/>
  <c r="O634" i="12" s="1"/>
  <c r="P634" i="12" s="1"/>
  <c r="K634" i="12" l="1"/>
  <c r="Q634" i="12"/>
  <c r="R634" i="12" s="1"/>
  <c r="W634" i="12"/>
  <c r="E3305" i="13"/>
  <c r="V635" i="12"/>
  <c r="B636" i="12"/>
  <c r="U635" i="12"/>
  <c r="E635" i="12"/>
  <c r="F635" i="12" s="1"/>
  <c r="N635" i="12"/>
  <c r="O635" i="12" s="1"/>
  <c r="P635" i="12" s="1"/>
  <c r="J635" i="12"/>
  <c r="Y635" i="12"/>
  <c r="I635" i="12"/>
  <c r="K635" i="12" l="1"/>
  <c r="Q635" i="12"/>
  <c r="R635" i="12" s="1"/>
  <c r="W635" i="12"/>
  <c r="E3304" i="13"/>
  <c r="B637" i="12"/>
  <c r="U636" i="12"/>
  <c r="E636" i="12"/>
  <c r="F636" i="12" s="1"/>
  <c r="N636" i="12"/>
  <c r="O636" i="12" s="1"/>
  <c r="P636" i="12" s="1"/>
  <c r="J636" i="12"/>
  <c r="Y636" i="12"/>
  <c r="I636" i="12"/>
  <c r="V636" i="12"/>
  <c r="K636" i="12" l="1"/>
  <c r="Q636" i="12"/>
  <c r="R636" i="12" s="1"/>
  <c r="W636" i="12"/>
  <c r="E3303" i="13"/>
  <c r="N637" i="12"/>
  <c r="O637" i="12" s="1"/>
  <c r="P637" i="12" s="1"/>
  <c r="J637" i="12"/>
  <c r="Y637" i="12"/>
  <c r="I637" i="12"/>
  <c r="V637" i="12"/>
  <c r="B638" i="12"/>
  <c r="U637" i="12"/>
  <c r="E637" i="12"/>
  <c r="F637" i="12" s="1"/>
  <c r="W637" i="12" l="1"/>
  <c r="E3302" i="13"/>
  <c r="N638" i="12"/>
  <c r="O638" i="12" s="1"/>
  <c r="P638" i="12" s="1"/>
  <c r="J638" i="12"/>
  <c r="Y638" i="12"/>
  <c r="I638" i="12"/>
  <c r="V638" i="12"/>
  <c r="B639" i="12"/>
  <c r="U638" i="12"/>
  <c r="E638" i="12"/>
  <c r="F638" i="12" s="1"/>
  <c r="K637" i="12"/>
  <c r="Q637" i="12"/>
  <c r="R637" i="12" s="1"/>
  <c r="W638" i="12" l="1"/>
  <c r="Q638" i="12"/>
  <c r="R638" i="12" s="1"/>
  <c r="E3301" i="13"/>
  <c r="J639" i="12"/>
  <c r="Y639" i="12"/>
  <c r="I639" i="12"/>
  <c r="V639" i="12"/>
  <c r="B640" i="12"/>
  <c r="U639" i="12"/>
  <c r="E639" i="12"/>
  <c r="F639" i="12" s="1"/>
  <c r="N639" i="12"/>
  <c r="O639" i="12" s="1"/>
  <c r="P639" i="12" s="1"/>
  <c r="K638" i="12"/>
  <c r="Q639" i="12" l="1"/>
  <c r="R639" i="12" s="1"/>
  <c r="W639" i="12"/>
  <c r="E3300" i="13"/>
  <c r="Y640" i="12"/>
  <c r="I640" i="12"/>
  <c r="V640" i="12"/>
  <c r="B641" i="12"/>
  <c r="U640" i="12"/>
  <c r="E640" i="12"/>
  <c r="F640" i="12" s="1"/>
  <c r="N640" i="12"/>
  <c r="O640" i="12" s="1"/>
  <c r="P640" i="12" s="1"/>
  <c r="J640" i="12"/>
  <c r="K639" i="12"/>
  <c r="Q640" i="12" l="1"/>
  <c r="R640" i="12" s="1"/>
  <c r="K640" i="12"/>
  <c r="W640" i="12"/>
  <c r="E3299" i="13"/>
  <c r="V641" i="12"/>
  <c r="B642" i="12"/>
  <c r="U641" i="12"/>
  <c r="E641" i="12"/>
  <c r="F641" i="12" s="1"/>
  <c r="N641" i="12"/>
  <c r="O641" i="12" s="1"/>
  <c r="P641" i="12" s="1"/>
  <c r="J641" i="12"/>
  <c r="Y641" i="12"/>
  <c r="I641" i="12"/>
  <c r="K641" i="12" l="1"/>
  <c r="Q641" i="12"/>
  <c r="R641" i="12" s="1"/>
  <c r="W641" i="12"/>
  <c r="E3298" i="13"/>
  <c r="N642" i="12"/>
  <c r="O642" i="12" s="1"/>
  <c r="P642" i="12" s="1"/>
  <c r="J642" i="12"/>
  <c r="Y642" i="12"/>
  <c r="I642" i="12"/>
  <c r="V642" i="12"/>
  <c r="B643" i="12"/>
  <c r="U642" i="12"/>
  <c r="E642" i="12"/>
  <c r="F642" i="12" s="1"/>
  <c r="Q642" i="12" l="1"/>
  <c r="R642" i="12" s="1"/>
  <c r="W642" i="12"/>
  <c r="E3297" i="13"/>
  <c r="N643" i="12"/>
  <c r="O643" i="12" s="1"/>
  <c r="P643" i="12" s="1"/>
  <c r="J643" i="12"/>
  <c r="Y643" i="12"/>
  <c r="I643" i="12"/>
  <c r="V643" i="12"/>
  <c r="B644" i="12"/>
  <c r="U643" i="12"/>
  <c r="E643" i="12"/>
  <c r="F643" i="12" s="1"/>
  <c r="K642" i="12"/>
  <c r="Q643" i="12" l="1"/>
  <c r="R643" i="12" s="1"/>
  <c r="K643" i="12"/>
  <c r="W643" i="12"/>
  <c r="E3296" i="13"/>
  <c r="J644" i="12"/>
  <c r="Y644" i="12"/>
  <c r="I644" i="12"/>
  <c r="V644" i="12"/>
  <c r="B645" i="12"/>
  <c r="U644" i="12"/>
  <c r="E644" i="12"/>
  <c r="F644" i="12" s="1"/>
  <c r="N644" i="12"/>
  <c r="O644" i="12" s="1"/>
  <c r="P644" i="12" s="1"/>
  <c r="W644" i="12" l="1"/>
  <c r="Q644" i="12"/>
  <c r="R644" i="12" s="1"/>
  <c r="E3295" i="13"/>
  <c r="J645" i="12"/>
  <c r="Y645" i="12"/>
  <c r="I645" i="12"/>
  <c r="V645" i="12"/>
  <c r="B646" i="12"/>
  <c r="U645" i="12"/>
  <c r="E645" i="12"/>
  <c r="F645" i="12" s="1"/>
  <c r="N645" i="12"/>
  <c r="O645" i="12" s="1"/>
  <c r="P645" i="12" s="1"/>
  <c r="K644" i="12"/>
  <c r="W645" i="12" l="1"/>
  <c r="Q645" i="12"/>
  <c r="R645" i="12" s="1"/>
  <c r="E3294" i="13"/>
  <c r="V646" i="12"/>
  <c r="B647" i="12"/>
  <c r="U646" i="12"/>
  <c r="E646" i="12"/>
  <c r="F646" i="12" s="1"/>
  <c r="N646" i="12"/>
  <c r="O646" i="12" s="1"/>
  <c r="P646" i="12" s="1"/>
  <c r="J646" i="12"/>
  <c r="Y646" i="12"/>
  <c r="I646" i="12"/>
  <c r="K645" i="12"/>
  <c r="W646" i="12" l="1"/>
  <c r="Q646" i="12"/>
  <c r="R646" i="12" s="1"/>
  <c r="E3293" i="13"/>
  <c r="N647" i="12"/>
  <c r="O647" i="12" s="1"/>
  <c r="P647" i="12" s="1"/>
  <c r="J647" i="12"/>
  <c r="Y647" i="12"/>
  <c r="I647" i="12"/>
  <c r="V647" i="12"/>
  <c r="B648" i="12"/>
  <c r="U647" i="12"/>
  <c r="E647" i="12"/>
  <c r="F647" i="12" s="1"/>
  <c r="K646" i="12"/>
  <c r="W647" i="12" l="1"/>
  <c r="K647" i="12"/>
  <c r="Q647" i="12"/>
  <c r="R647" i="12" s="1"/>
  <c r="E3292" i="13"/>
  <c r="N648" i="12"/>
  <c r="O648" i="12" s="1"/>
  <c r="P648" i="12" s="1"/>
  <c r="J648" i="12"/>
  <c r="Y648" i="12"/>
  <c r="I648" i="12"/>
  <c r="V648" i="12"/>
  <c r="B649" i="12"/>
  <c r="U648" i="12"/>
  <c r="E648" i="12"/>
  <c r="F648" i="12" s="1"/>
  <c r="W648" i="12" l="1"/>
  <c r="Q648" i="12"/>
  <c r="R648" i="12" s="1"/>
  <c r="E3291" i="13"/>
  <c r="N649" i="12"/>
  <c r="O649" i="12" s="1"/>
  <c r="P649" i="12" s="1"/>
  <c r="J649" i="12"/>
  <c r="Y649" i="12"/>
  <c r="I649" i="12"/>
  <c r="V649" i="12"/>
  <c r="B650" i="12"/>
  <c r="U649" i="12"/>
  <c r="E649" i="12"/>
  <c r="F649" i="12" s="1"/>
  <c r="K648" i="12"/>
  <c r="K649" i="12" l="1"/>
  <c r="Q649" i="12"/>
  <c r="R649" i="12" s="1"/>
  <c r="W649" i="12"/>
  <c r="E3290" i="13"/>
  <c r="J650" i="12"/>
  <c r="Y650" i="12"/>
  <c r="I650" i="12"/>
  <c r="V650" i="12"/>
  <c r="B651" i="12"/>
  <c r="U650" i="12"/>
  <c r="E650" i="12"/>
  <c r="F650" i="12" s="1"/>
  <c r="N650" i="12"/>
  <c r="O650" i="12" s="1"/>
  <c r="P650" i="12" s="1"/>
  <c r="K650" i="12" l="1"/>
  <c r="Q650" i="12"/>
  <c r="R650" i="12" s="1"/>
  <c r="W650" i="12"/>
  <c r="E3289" i="13"/>
  <c r="V651" i="12"/>
  <c r="B652" i="12"/>
  <c r="U651" i="12"/>
  <c r="E651" i="12"/>
  <c r="F651" i="12" s="1"/>
  <c r="N651" i="12"/>
  <c r="O651" i="12" s="1"/>
  <c r="P651" i="12" s="1"/>
  <c r="J651" i="12"/>
  <c r="I651" i="12"/>
  <c r="Y651" i="12"/>
  <c r="K651" i="12" l="1"/>
  <c r="W651" i="12"/>
  <c r="Q651" i="12"/>
  <c r="R651" i="12" s="1"/>
  <c r="E3288" i="13"/>
  <c r="B653" i="12"/>
  <c r="U652" i="12"/>
  <c r="E652" i="12"/>
  <c r="F652" i="12" s="1"/>
  <c r="N652" i="12"/>
  <c r="O652" i="12" s="1"/>
  <c r="P652" i="12" s="1"/>
  <c r="J652" i="12"/>
  <c r="Y652" i="12"/>
  <c r="I652" i="12"/>
  <c r="V652" i="12"/>
  <c r="E3287" i="13" l="1"/>
  <c r="N653" i="12"/>
  <c r="O653" i="12" s="1"/>
  <c r="P653" i="12" s="1"/>
  <c r="J653" i="12"/>
  <c r="Y653" i="12"/>
  <c r="I653" i="12"/>
  <c r="V653" i="12"/>
  <c r="B654" i="12"/>
  <c r="U653" i="12"/>
  <c r="E653" i="12"/>
  <c r="F653" i="12" s="1"/>
  <c r="K652" i="12"/>
  <c r="Q652" i="12"/>
  <c r="R652" i="12" s="1"/>
  <c r="W652" i="12"/>
  <c r="K653" i="12" l="1"/>
  <c r="E3286" i="13"/>
  <c r="N654" i="12"/>
  <c r="O654" i="12" s="1"/>
  <c r="P654" i="12" s="1"/>
  <c r="J654" i="12"/>
  <c r="Y654" i="12"/>
  <c r="I654" i="12"/>
  <c r="V654" i="12"/>
  <c r="B655" i="12"/>
  <c r="U654" i="12"/>
  <c r="E654" i="12"/>
  <c r="F654" i="12" s="1"/>
  <c r="Q653" i="12"/>
  <c r="R653" i="12" s="1"/>
  <c r="W653" i="12"/>
  <c r="Q654" i="12" l="1"/>
  <c r="R654" i="12" s="1"/>
  <c r="K654" i="12"/>
  <c r="W654" i="12"/>
  <c r="E3285" i="13"/>
  <c r="J655" i="12"/>
  <c r="Y655" i="12"/>
  <c r="I655" i="12"/>
  <c r="V655" i="12"/>
  <c r="B656" i="12"/>
  <c r="U655" i="12"/>
  <c r="E655" i="12"/>
  <c r="F655" i="12" s="1"/>
  <c r="N655" i="12"/>
  <c r="O655" i="12" s="1"/>
  <c r="P655" i="12" s="1"/>
  <c r="W655" i="12" l="1"/>
  <c r="Q655" i="12"/>
  <c r="R655" i="12" s="1"/>
  <c r="E3284" i="13"/>
  <c r="Y656" i="12"/>
  <c r="I656" i="12"/>
  <c r="V656" i="12"/>
  <c r="B657" i="12"/>
  <c r="U656" i="12"/>
  <c r="E656" i="12"/>
  <c r="F656" i="12" s="1"/>
  <c r="N656" i="12"/>
  <c r="O656" i="12" s="1"/>
  <c r="P656" i="12" s="1"/>
  <c r="J656" i="12"/>
  <c r="K655" i="12"/>
  <c r="W656" i="12" l="1"/>
  <c r="Q656" i="12"/>
  <c r="R656" i="12" s="1"/>
  <c r="E3283" i="13"/>
  <c r="V657" i="12"/>
  <c r="B658" i="12"/>
  <c r="U657" i="12"/>
  <c r="E657" i="12"/>
  <c r="F657" i="12" s="1"/>
  <c r="N657" i="12"/>
  <c r="O657" i="12" s="1"/>
  <c r="P657" i="12" s="1"/>
  <c r="J657" i="12"/>
  <c r="Y657" i="12"/>
  <c r="I657" i="12"/>
  <c r="K656" i="12"/>
  <c r="W657" i="12" l="1"/>
  <c r="E3282" i="13"/>
  <c r="N658" i="12"/>
  <c r="O658" i="12" s="1"/>
  <c r="P658" i="12" s="1"/>
  <c r="J658" i="12"/>
  <c r="Y658" i="12"/>
  <c r="I658" i="12"/>
  <c r="V658" i="12"/>
  <c r="B659" i="12"/>
  <c r="U658" i="12"/>
  <c r="E658" i="12"/>
  <c r="F658" i="12" s="1"/>
  <c r="K657" i="12"/>
  <c r="Q657" i="12"/>
  <c r="R657" i="12" s="1"/>
  <c r="W658" i="12" l="1"/>
  <c r="K658" i="12"/>
  <c r="Q658" i="12"/>
  <c r="R658" i="12" s="1"/>
  <c r="E3281" i="13"/>
  <c r="N659" i="12"/>
  <c r="O659" i="12" s="1"/>
  <c r="P659" i="12" s="1"/>
  <c r="J659" i="12"/>
  <c r="Y659" i="12"/>
  <c r="I659" i="12"/>
  <c r="V659" i="12"/>
  <c r="B660" i="12"/>
  <c r="U659" i="12"/>
  <c r="E659" i="12"/>
  <c r="F659" i="12" s="1"/>
  <c r="Q659" i="12" l="1"/>
  <c r="R659" i="12" s="1"/>
  <c r="W659" i="12"/>
  <c r="E3280" i="13"/>
  <c r="J660" i="12"/>
  <c r="Y660" i="12"/>
  <c r="I660" i="12"/>
  <c r="V660" i="12"/>
  <c r="B661" i="12"/>
  <c r="U660" i="12"/>
  <c r="E660" i="12"/>
  <c r="F660" i="12" s="1"/>
  <c r="N660" i="12"/>
  <c r="O660" i="12" s="1"/>
  <c r="P660" i="12" s="1"/>
  <c r="K659" i="12"/>
  <c r="W660" i="12" l="1"/>
  <c r="Q660" i="12"/>
  <c r="R660" i="12" s="1"/>
  <c r="E3279" i="13"/>
  <c r="J661" i="12"/>
  <c r="Y661" i="12"/>
  <c r="I661" i="12"/>
  <c r="V661" i="12"/>
  <c r="B662" i="12"/>
  <c r="U661" i="12"/>
  <c r="E661" i="12"/>
  <c r="F661" i="12" s="1"/>
  <c r="N661" i="12"/>
  <c r="O661" i="12" s="1"/>
  <c r="P661" i="12" s="1"/>
  <c r="K660" i="12"/>
  <c r="W661" i="12" l="1"/>
  <c r="E3278" i="13"/>
  <c r="V662" i="12"/>
  <c r="B663" i="12"/>
  <c r="U662" i="12"/>
  <c r="E662" i="12"/>
  <c r="F662" i="12" s="1"/>
  <c r="N662" i="12"/>
  <c r="O662" i="12" s="1"/>
  <c r="P662" i="12" s="1"/>
  <c r="J662" i="12"/>
  <c r="Y662" i="12"/>
  <c r="I662" i="12"/>
  <c r="K661" i="12"/>
  <c r="Q661" i="12"/>
  <c r="R661" i="12" s="1"/>
  <c r="W662" i="12" l="1"/>
  <c r="Q662" i="12"/>
  <c r="R662" i="12" s="1"/>
  <c r="E3277" i="13"/>
  <c r="N663" i="12"/>
  <c r="O663" i="12" s="1"/>
  <c r="P663" i="12" s="1"/>
  <c r="J663" i="12"/>
  <c r="Y663" i="12"/>
  <c r="I663" i="12"/>
  <c r="V663" i="12"/>
  <c r="B664" i="12"/>
  <c r="U663" i="12"/>
  <c r="E663" i="12"/>
  <c r="F663" i="12" s="1"/>
  <c r="K662" i="12"/>
  <c r="W663" i="12" l="1"/>
  <c r="Q663" i="12"/>
  <c r="R663" i="12" s="1"/>
  <c r="E3276" i="13"/>
  <c r="N664" i="12"/>
  <c r="O664" i="12" s="1"/>
  <c r="P664" i="12" s="1"/>
  <c r="J664" i="12"/>
  <c r="Y664" i="12"/>
  <c r="I664" i="12"/>
  <c r="V664" i="12"/>
  <c r="B665" i="12"/>
  <c r="U664" i="12"/>
  <c r="E664" i="12"/>
  <c r="F664" i="12" s="1"/>
  <c r="K663" i="12"/>
  <c r="W664" i="12" l="1"/>
  <c r="Q664" i="12"/>
  <c r="R664" i="12" s="1"/>
  <c r="E3275" i="13"/>
  <c r="N665" i="12"/>
  <c r="O665" i="12" s="1"/>
  <c r="P665" i="12" s="1"/>
  <c r="J665" i="12"/>
  <c r="Y665" i="12"/>
  <c r="I665" i="12"/>
  <c r="V665" i="12"/>
  <c r="B666" i="12"/>
  <c r="U665" i="12"/>
  <c r="E665" i="12"/>
  <c r="F665" i="12" s="1"/>
  <c r="K664" i="12"/>
  <c r="Q665" i="12" l="1"/>
  <c r="R665" i="12" s="1"/>
  <c r="W665" i="12"/>
  <c r="E3274" i="13"/>
  <c r="J666" i="12"/>
  <c r="Y666" i="12"/>
  <c r="I666" i="12"/>
  <c r="V666" i="12"/>
  <c r="B667" i="12"/>
  <c r="U666" i="12"/>
  <c r="E666" i="12"/>
  <c r="F666" i="12" s="1"/>
  <c r="N666" i="12"/>
  <c r="O666" i="12" s="1"/>
  <c r="P666" i="12" s="1"/>
  <c r="K665" i="12"/>
  <c r="K666" i="12" l="1"/>
  <c r="E3273" i="13"/>
  <c r="V667" i="12"/>
  <c r="B668" i="12"/>
  <c r="U667" i="12"/>
  <c r="E667" i="12"/>
  <c r="F667" i="12" s="1"/>
  <c r="N667" i="12"/>
  <c r="O667" i="12" s="1"/>
  <c r="P667" i="12" s="1"/>
  <c r="J667" i="12"/>
  <c r="Y667" i="12"/>
  <c r="I667" i="12"/>
  <c r="Q666" i="12"/>
  <c r="R666" i="12" s="1"/>
  <c r="W666" i="12"/>
  <c r="K667" i="12" l="1"/>
  <c r="W667" i="12"/>
  <c r="Q667" i="12"/>
  <c r="R667" i="12" s="1"/>
  <c r="E3272" i="13"/>
  <c r="B669" i="12"/>
  <c r="U668" i="12"/>
  <c r="E668" i="12"/>
  <c r="F668" i="12" s="1"/>
  <c r="N668" i="12"/>
  <c r="O668" i="12" s="1"/>
  <c r="P668" i="12" s="1"/>
  <c r="J668" i="12"/>
  <c r="Y668" i="12"/>
  <c r="I668" i="12"/>
  <c r="V668" i="12"/>
  <c r="Q668" i="12" l="1"/>
  <c r="R668" i="12" s="1"/>
  <c r="W668" i="12"/>
  <c r="E3271" i="13"/>
  <c r="N669" i="12"/>
  <c r="O669" i="12" s="1"/>
  <c r="P669" i="12" s="1"/>
  <c r="J669" i="12"/>
  <c r="Y669" i="12"/>
  <c r="I669" i="12"/>
  <c r="V669" i="12"/>
  <c r="B670" i="12"/>
  <c r="U669" i="12"/>
  <c r="E669" i="12"/>
  <c r="F669" i="12" s="1"/>
  <c r="K668" i="12"/>
  <c r="W669" i="12" l="1"/>
  <c r="K669" i="12"/>
  <c r="Q669" i="12"/>
  <c r="R669" i="12" s="1"/>
  <c r="E3270" i="13"/>
  <c r="N670" i="12"/>
  <c r="O670" i="12" s="1"/>
  <c r="P670" i="12" s="1"/>
  <c r="J670" i="12"/>
  <c r="Y670" i="12"/>
  <c r="I670" i="12"/>
  <c r="V670" i="12"/>
  <c r="B671" i="12"/>
  <c r="U670" i="12"/>
  <c r="E670" i="12"/>
  <c r="F670" i="12" s="1"/>
  <c r="W670" i="12" l="1"/>
  <c r="Q670" i="12"/>
  <c r="R670" i="12" s="1"/>
  <c r="E3269" i="13"/>
  <c r="J671" i="12"/>
  <c r="Y671" i="12"/>
  <c r="I671" i="12"/>
  <c r="V671" i="12"/>
  <c r="B672" i="12"/>
  <c r="U671" i="12"/>
  <c r="E671" i="12"/>
  <c r="F671" i="12" s="1"/>
  <c r="N671" i="12"/>
  <c r="O671" i="12" s="1"/>
  <c r="P671" i="12" s="1"/>
  <c r="K670" i="12"/>
  <c r="K671" i="12" l="1"/>
  <c r="Q671" i="12"/>
  <c r="R671" i="12" s="1"/>
  <c r="W671" i="12"/>
  <c r="E3268" i="13"/>
  <c r="Y672" i="12"/>
  <c r="I672" i="12"/>
  <c r="V672" i="12"/>
  <c r="B673" i="12"/>
  <c r="U672" i="12"/>
  <c r="E672" i="12"/>
  <c r="F672" i="12" s="1"/>
  <c r="N672" i="12"/>
  <c r="O672" i="12" s="1"/>
  <c r="P672" i="12" s="1"/>
  <c r="J672" i="12"/>
  <c r="W672" i="12" l="1"/>
  <c r="K672" i="12"/>
  <c r="Q672" i="12"/>
  <c r="R672" i="12" s="1"/>
  <c r="E3267" i="13"/>
  <c r="V673" i="12"/>
  <c r="B674" i="12"/>
  <c r="U673" i="12"/>
  <c r="E673" i="12"/>
  <c r="F673" i="12" s="1"/>
  <c r="N673" i="12"/>
  <c r="O673" i="12" s="1"/>
  <c r="P673" i="12" s="1"/>
  <c r="J673" i="12"/>
  <c r="Y673" i="12"/>
  <c r="I673" i="12"/>
  <c r="K673" i="12" l="1"/>
  <c r="Q673" i="12"/>
  <c r="R673" i="12" s="1"/>
  <c r="W673" i="12"/>
  <c r="E3266" i="13"/>
  <c r="N674" i="12"/>
  <c r="O674" i="12" s="1"/>
  <c r="P674" i="12" s="1"/>
  <c r="J674" i="12"/>
  <c r="Y674" i="12"/>
  <c r="I674" i="12"/>
  <c r="V674" i="12"/>
  <c r="B675" i="12"/>
  <c r="U674" i="12"/>
  <c r="E674" i="12"/>
  <c r="F674" i="12" s="1"/>
  <c r="W674" i="12" l="1"/>
  <c r="E3265" i="13"/>
  <c r="N675" i="12"/>
  <c r="O675" i="12" s="1"/>
  <c r="P675" i="12" s="1"/>
  <c r="J675" i="12"/>
  <c r="Y675" i="12"/>
  <c r="I675" i="12"/>
  <c r="V675" i="12"/>
  <c r="B676" i="12"/>
  <c r="U675" i="12"/>
  <c r="E675" i="12"/>
  <c r="F675" i="12" s="1"/>
  <c r="K674" i="12"/>
  <c r="Q674" i="12"/>
  <c r="R674" i="12" s="1"/>
  <c r="W675" i="12" l="1"/>
  <c r="Q675" i="12"/>
  <c r="R675" i="12" s="1"/>
  <c r="E3264" i="13"/>
  <c r="J676" i="12"/>
  <c r="Y676" i="12"/>
  <c r="I676" i="12"/>
  <c r="V676" i="12"/>
  <c r="B677" i="12"/>
  <c r="U676" i="12"/>
  <c r="E676" i="12"/>
  <c r="F676" i="12" s="1"/>
  <c r="N676" i="12"/>
  <c r="O676" i="12" s="1"/>
  <c r="P676" i="12" s="1"/>
  <c r="K675" i="12"/>
  <c r="W676" i="12" l="1"/>
  <c r="Q676" i="12"/>
  <c r="R676" i="12" s="1"/>
  <c r="E3263" i="13"/>
  <c r="J677" i="12"/>
  <c r="Y677" i="12"/>
  <c r="I677" i="12"/>
  <c r="V677" i="12"/>
  <c r="B678" i="12"/>
  <c r="U677" i="12"/>
  <c r="E677" i="12"/>
  <c r="F677" i="12" s="1"/>
  <c r="N677" i="12"/>
  <c r="O677" i="12" s="1"/>
  <c r="P677" i="12" s="1"/>
  <c r="K676" i="12"/>
  <c r="W677" i="12" l="1"/>
  <c r="K677" i="12"/>
  <c r="Q677" i="12"/>
  <c r="R677" i="12" s="1"/>
  <c r="E3262" i="13"/>
  <c r="V678" i="12"/>
  <c r="B679" i="12"/>
  <c r="U678" i="12"/>
  <c r="E678" i="12"/>
  <c r="F678" i="12" s="1"/>
  <c r="N678" i="12"/>
  <c r="O678" i="12" s="1"/>
  <c r="P678" i="12" s="1"/>
  <c r="J678" i="12"/>
  <c r="Y678" i="12"/>
  <c r="I678" i="12"/>
  <c r="W678" i="12" l="1"/>
  <c r="K678" i="12"/>
  <c r="Q678" i="12"/>
  <c r="R678" i="12" s="1"/>
  <c r="E3261" i="13"/>
  <c r="N679" i="12"/>
  <c r="O679" i="12" s="1"/>
  <c r="P679" i="12" s="1"/>
  <c r="J679" i="12"/>
  <c r="Y679" i="12"/>
  <c r="I679" i="12"/>
  <c r="V679" i="12"/>
  <c r="B680" i="12"/>
  <c r="U679" i="12"/>
  <c r="E679" i="12"/>
  <c r="F679" i="12" s="1"/>
  <c r="K679" i="12" l="1"/>
  <c r="Q679" i="12"/>
  <c r="R679" i="12" s="1"/>
  <c r="W679" i="12"/>
  <c r="E3260" i="13"/>
  <c r="N680" i="12"/>
  <c r="O680" i="12" s="1"/>
  <c r="P680" i="12" s="1"/>
  <c r="J680" i="12"/>
  <c r="Y680" i="12"/>
  <c r="I680" i="12"/>
  <c r="V680" i="12"/>
  <c r="B681" i="12"/>
  <c r="U680" i="12"/>
  <c r="E680" i="12"/>
  <c r="F680" i="12" s="1"/>
  <c r="Q680" i="12" l="1"/>
  <c r="R680" i="12" s="1"/>
  <c r="K680" i="12"/>
  <c r="W680" i="12"/>
  <c r="E3259" i="13"/>
  <c r="N681" i="12"/>
  <c r="O681" i="12" s="1"/>
  <c r="P681" i="12" s="1"/>
  <c r="J681" i="12"/>
  <c r="Y681" i="12"/>
  <c r="I681" i="12"/>
  <c r="V681" i="12"/>
  <c r="B682" i="12"/>
  <c r="U681" i="12"/>
  <c r="E681" i="12"/>
  <c r="F681" i="12" s="1"/>
  <c r="Q681" i="12" l="1"/>
  <c r="R681" i="12" s="1"/>
  <c r="W681" i="12"/>
  <c r="E3258" i="13"/>
  <c r="J682" i="12"/>
  <c r="Y682" i="12"/>
  <c r="I682" i="12"/>
  <c r="V682" i="12"/>
  <c r="B683" i="12"/>
  <c r="U682" i="12"/>
  <c r="E682" i="12"/>
  <c r="F682" i="12" s="1"/>
  <c r="N682" i="12"/>
  <c r="O682" i="12" s="1"/>
  <c r="P682" i="12" s="1"/>
  <c r="K681" i="12"/>
  <c r="W682" i="12" l="1"/>
  <c r="K682" i="12"/>
  <c r="Q682" i="12"/>
  <c r="R682" i="12" s="1"/>
  <c r="E3257" i="13"/>
  <c r="V683" i="12"/>
  <c r="B684" i="12"/>
  <c r="U683" i="12"/>
  <c r="E683" i="12"/>
  <c r="F683" i="12" s="1"/>
  <c r="N683" i="12"/>
  <c r="O683" i="12" s="1"/>
  <c r="P683" i="12" s="1"/>
  <c r="J683" i="12"/>
  <c r="Y683" i="12"/>
  <c r="I683" i="12"/>
  <c r="W683" i="12" l="1"/>
  <c r="Q683" i="12"/>
  <c r="R683" i="12" s="1"/>
  <c r="K683" i="12"/>
  <c r="E3256" i="13"/>
  <c r="B685" i="12"/>
  <c r="U684" i="12"/>
  <c r="E684" i="12"/>
  <c r="F684" i="12" s="1"/>
  <c r="N684" i="12"/>
  <c r="O684" i="12" s="1"/>
  <c r="P684" i="12" s="1"/>
  <c r="J684" i="12"/>
  <c r="Y684" i="12"/>
  <c r="I684" i="12"/>
  <c r="V684" i="12"/>
  <c r="W684" i="12" l="1"/>
  <c r="E3255" i="13"/>
  <c r="N685" i="12"/>
  <c r="O685" i="12" s="1"/>
  <c r="P685" i="12" s="1"/>
  <c r="J685" i="12"/>
  <c r="Y685" i="12"/>
  <c r="I685" i="12"/>
  <c r="V685" i="12"/>
  <c r="B686" i="12"/>
  <c r="U685" i="12"/>
  <c r="E685" i="12"/>
  <c r="F685" i="12" s="1"/>
  <c r="K684" i="12"/>
  <c r="Q684" i="12"/>
  <c r="R684" i="12" s="1"/>
  <c r="W685" i="12" l="1"/>
  <c r="E3254" i="13"/>
  <c r="N686" i="12"/>
  <c r="O686" i="12" s="1"/>
  <c r="P686" i="12" s="1"/>
  <c r="J686" i="12"/>
  <c r="Y686" i="12"/>
  <c r="I686" i="12"/>
  <c r="V686" i="12"/>
  <c r="B687" i="12"/>
  <c r="U686" i="12"/>
  <c r="E686" i="12"/>
  <c r="F686" i="12" s="1"/>
  <c r="K685" i="12"/>
  <c r="Q685" i="12"/>
  <c r="R685" i="12" s="1"/>
  <c r="Q686" i="12" l="1"/>
  <c r="R686" i="12" s="1"/>
  <c r="K686" i="12"/>
  <c r="E3253" i="13"/>
  <c r="J687" i="12"/>
  <c r="Y687" i="12"/>
  <c r="I687" i="12"/>
  <c r="V687" i="12"/>
  <c r="B688" i="12"/>
  <c r="U687" i="12"/>
  <c r="E687" i="12"/>
  <c r="F687" i="12" s="1"/>
  <c r="N687" i="12"/>
  <c r="O687" i="12" s="1"/>
  <c r="P687" i="12" s="1"/>
  <c r="W686" i="12"/>
  <c r="W687" i="12" l="1"/>
  <c r="Q687" i="12"/>
  <c r="R687" i="12" s="1"/>
  <c r="E3252" i="13"/>
  <c r="Y688" i="12"/>
  <c r="I688" i="12"/>
  <c r="V688" i="12"/>
  <c r="B689" i="12"/>
  <c r="U688" i="12"/>
  <c r="E688" i="12"/>
  <c r="F688" i="12" s="1"/>
  <c r="N688" i="12"/>
  <c r="O688" i="12" s="1"/>
  <c r="P688" i="12" s="1"/>
  <c r="J688" i="12"/>
  <c r="K687" i="12"/>
  <c r="W688" i="12" l="1"/>
  <c r="Q688" i="12"/>
  <c r="R688" i="12" s="1"/>
  <c r="E3251" i="13"/>
  <c r="V689" i="12"/>
  <c r="B690" i="12"/>
  <c r="U689" i="12"/>
  <c r="E689" i="12"/>
  <c r="F689" i="12" s="1"/>
  <c r="N689" i="12"/>
  <c r="O689" i="12" s="1"/>
  <c r="P689" i="12" s="1"/>
  <c r="J689" i="12"/>
  <c r="Y689" i="12"/>
  <c r="I689" i="12"/>
  <c r="K688" i="12"/>
  <c r="W689" i="12" l="1"/>
  <c r="E3250" i="13"/>
  <c r="N690" i="12"/>
  <c r="O690" i="12" s="1"/>
  <c r="P690" i="12" s="1"/>
  <c r="J690" i="12"/>
  <c r="Y690" i="12"/>
  <c r="I690" i="12"/>
  <c r="V690" i="12"/>
  <c r="B691" i="12"/>
  <c r="U690" i="12"/>
  <c r="E690" i="12"/>
  <c r="F690" i="12" s="1"/>
  <c r="K689" i="12"/>
  <c r="Q689" i="12"/>
  <c r="R689" i="12" s="1"/>
  <c r="Q690" i="12" l="1"/>
  <c r="R690" i="12" s="1"/>
  <c r="W690" i="12"/>
  <c r="E3249" i="13"/>
  <c r="N691" i="12"/>
  <c r="O691" i="12" s="1"/>
  <c r="P691" i="12" s="1"/>
  <c r="J691" i="12"/>
  <c r="Y691" i="12"/>
  <c r="I691" i="12"/>
  <c r="V691" i="12"/>
  <c r="B692" i="12"/>
  <c r="U691" i="12"/>
  <c r="E691" i="12"/>
  <c r="F691" i="12" s="1"/>
  <c r="K690" i="12"/>
  <c r="W691" i="12" l="1"/>
  <c r="Q691" i="12"/>
  <c r="R691" i="12" s="1"/>
  <c r="K691" i="12"/>
  <c r="E3248" i="13"/>
  <c r="J692" i="12"/>
  <c r="Y692" i="12"/>
  <c r="I692" i="12"/>
  <c r="V692" i="12"/>
  <c r="B693" i="12"/>
  <c r="U692" i="12"/>
  <c r="E692" i="12"/>
  <c r="F692" i="12" s="1"/>
  <c r="N692" i="12"/>
  <c r="O692" i="12" s="1"/>
  <c r="P692" i="12" s="1"/>
  <c r="Q692" i="12" l="1"/>
  <c r="R692" i="12" s="1"/>
  <c r="W692" i="12"/>
  <c r="E3247" i="13"/>
  <c r="J693" i="12"/>
  <c r="Y693" i="12"/>
  <c r="I693" i="12"/>
  <c r="V693" i="12"/>
  <c r="B694" i="12"/>
  <c r="U693" i="12"/>
  <c r="E693" i="12"/>
  <c r="F693" i="12" s="1"/>
  <c r="N693" i="12"/>
  <c r="O693" i="12" s="1"/>
  <c r="P693" i="12" s="1"/>
  <c r="K692" i="12"/>
  <c r="W693" i="12" l="1"/>
  <c r="Q693" i="12"/>
  <c r="R693" i="12" s="1"/>
  <c r="K693" i="12"/>
  <c r="E3246" i="13"/>
  <c r="V694" i="12"/>
  <c r="B695" i="12"/>
  <c r="U694" i="12"/>
  <c r="E694" i="12"/>
  <c r="F694" i="12" s="1"/>
  <c r="N694" i="12"/>
  <c r="O694" i="12" s="1"/>
  <c r="P694" i="12" s="1"/>
  <c r="J694" i="12"/>
  <c r="Y694" i="12"/>
  <c r="I694" i="12"/>
  <c r="W694" i="12" l="1"/>
  <c r="Q694" i="12"/>
  <c r="R694" i="12" s="1"/>
  <c r="E3245" i="13"/>
  <c r="N695" i="12"/>
  <c r="O695" i="12" s="1"/>
  <c r="P695" i="12" s="1"/>
  <c r="J695" i="12"/>
  <c r="Y695" i="12"/>
  <c r="I695" i="12"/>
  <c r="V695" i="12"/>
  <c r="E695" i="12"/>
  <c r="F695" i="12" s="1"/>
  <c r="B696" i="12"/>
  <c r="U695" i="12"/>
  <c r="K694" i="12"/>
  <c r="K695" i="12" l="1"/>
  <c r="Q695" i="12"/>
  <c r="R695" i="12" s="1"/>
  <c r="W695" i="12"/>
  <c r="E3244" i="13"/>
  <c r="N696" i="12"/>
  <c r="O696" i="12" s="1"/>
  <c r="P696" i="12" s="1"/>
  <c r="J696" i="12"/>
  <c r="Y696" i="12"/>
  <c r="I696" i="12"/>
  <c r="V696" i="12"/>
  <c r="B697" i="12"/>
  <c r="U696" i="12"/>
  <c r="E696" i="12"/>
  <c r="F696" i="12" s="1"/>
  <c r="W696" i="12" l="1"/>
  <c r="K696" i="12"/>
  <c r="Q696" i="12"/>
  <c r="R696" i="12" s="1"/>
  <c r="E3243" i="13"/>
  <c r="N697" i="12"/>
  <c r="O697" i="12" s="1"/>
  <c r="P697" i="12" s="1"/>
  <c r="J697" i="12"/>
  <c r="Y697" i="12"/>
  <c r="I697" i="12"/>
  <c r="V697" i="12"/>
  <c r="B698" i="12"/>
  <c r="U697" i="12"/>
  <c r="E697" i="12"/>
  <c r="F697" i="12" s="1"/>
  <c r="W697" i="12" l="1"/>
  <c r="Q697" i="12"/>
  <c r="R697" i="12" s="1"/>
  <c r="E3242" i="13"/>
  <c r="J698" i="12"/>
  <c r="Y698" i="12"/>
  <c r="I698" i="12"/>
  <c r="V698" i="12"/>
  <c r="B699" i="12"/>
  <c r="U698" i="12"/>
  <c r="E698" i="12"/>
  <c r="F698" i="12" s="1"/>
  <c r="N698" i="12"/>
  <c r="O698" i="12" s="1"/>
  <c r="P698" i="12" s="1"/>
  <c r="K697" i="12"/>
  <c r="Q698" i="12" l="1"/>
  <c r="R698" i="12" s="1"/>
  <c r="K698" i="12"/>
  <c r="E3241" i="13"/>
  <c r="V699" i="12"/>
  <c r="B700" i="12"/>
  <c r="U699" i="12"/>
  <c r="E699" i="12"/>
  <c r="F699" i="12" s="1"/>
  <c r="N699" i="12"/>
  <c r="O699" i="12" s="1"/>
  <c r="P699" i="12" s="1"/>
  <c r="J699" i="12"/>
  <c r="Y699" i="12"/>
  <c r="I699" i="12"/>
  <c r="W698" i="12"/>
  <c r="Q699" i="12" l="1"/>
  <c r="R699" i="12" s="1"/>
  <c r="W699" i="12"/>
  <c r="K699" i="12"/>
  <c r="E3240" i="13"/>
  <c r="B701" i="12"/>
  <c r="U700" i="12"/>
  <c r="E700" i="12"/>
  <c r="F700" i="12" s="1"/>
  <c r="N700" i="12"/>
  <c r="O700" i="12" s="1"/>
  <c r="P700" i="12" s="1"/>
  <c r="J700" i="12"/>
  <c r="Y700" i="12"/>
  <c r="I700" i="12"/>
  <c r="V700" i="12"/>
  <c r="W700" i="12" l="1"/>
  <c r="E3239" i="13"/>
  <c r="N701" i="12"/>
  <c r="O701" i="12" s="1"/>
  <c r="P701" i="12" s="1"/>
  <c r="J701" i="12"/>
  <c r="Y701" i="12"/>
  <c r="I701" i="12"/>
  <c r="V701" i="12"/>
  <c r="B702" i="12"/>
  <c r="U701" i="12"/>
  <c r="E701" i="12"/>
  <c r="F701" i="12" s="1"/>
  <c r="K700" i="12"/>
  <c r="Q700" i="12"/>
  <c r="R700" i="12" s="1"/>
  <c r="K701" i="12" l="1"/>
  <c r="Q701" i="12"/>
  <c r="R701" i="12" s="1"/>
  <c r="W701" i="12"/>
  <c r="E3238" i="13"/>
  <c r="N702" i="12"/>
  <c r="O702" i="12" s="1"/>
  <c r="P702" i="12" s="1"/>
  <c r="J702" i="12"/>
  <c r="Y702" i="12"/>
  <c r="I702" i="12"/>
  <c r="V702" i="12"/>
  <c r="B703" i="12"/>
  <c r="U702" i="12"/>
  <c r="E702" i="12"/>
  <c r="F702" i="12" s="1"/>
  <c r="Q702" i="12" l="1"/>
  <c r="R702" i="12" s="1"/>
  <c r="W702" i="12"/>
  <c r="E3237" i="13"/>
  <c r="J703" i="12"/>
  <c r="Y703" i="12"/>
  <c r="I703" i="12"/>
  <c r="V703" i="12"/>
  <c r="B704" i="12"/>
  <c r="U703" i="12"/>
  <c r="E703" i="12"/>
  <c r="F703" i="12" s="1"/>
  <c r="N703" i="12"/>
  <c r="O703" i="12" s="1"/>
  <c r="P703" i="12" s="1"/>
  <c r="K702" i="12"/>
  <c r="W703" i="12" l="1"/>
  <c r="E3236" i="13"/>
  <c r="Y704" i="12"/>
  <c r="I704" i="12"/>
  <c r="V704" i="12"/>
  <c r="B705" i="12"/>
  <c r="U704" i="12"/>
  <c r="E704" i="12"/>
  <c r="F704" i="12" s="1"/>
  <c r="N704" i="12"/>
  <c r="O704" i="12" s="1"/>
  <c r="P704" i="12" s="1"/>
  <c r="J704" i="12"/>
  <c r="Q703" i="12"/>
  <c r="R703" i="12" s="1"/>
  <c r="K703" i="12"/>
  <c r="W704" i="12" l="1"/>
  <c r="Q704" i="12"/>
  <c r="R704" i="12" s="1"/>
  <c r="E3235" i="13"/>
  <c r="V705" i="12"/>
  <c r="B706" i="12"/>
  <c r="U705" i="12"/>
  <c r="E705" i="12"/>
  <c r="F705" i="12" s="1"/>
  <c r="N705" i="12"/>
  <c r="O705" i="12" s="1"/>
  <c r="P705" i="12" s="1"/>
  <c r="J705" i="12"/>
  <c r="Y705" i="12"/>
  <c r="I705" i="12"/>
  <c r="K704" i="12"/>
  <c r="K705" i="12" l="1"/>
  <c r="W705" i="12"/>
  <c r="Q705" i="12"/>
  <c r="R705" i="12" s="1"/>
  <c r="E3234" i="13"/>
  <c r="N706" i="12"/>
  <c r="O706" i="12" s="1"/>
  <c r="P706" i="12" s="1"/>
  <c r="J706" i="12"/>
  <c r="Y706" i="12"/>
  <c r="I706" i="12"/>
  <c r="V706" i="12"/>
  <c r="B707" i="12"/>
  <c r="U706" i="12"/>
  <c r="E706" i="12"/>
  <c r="F706" i="12" s="1"/>
  <c r="W706" i="12" l="1"/>
  <c r="K706" i="12"/>
  <c r="E3233" i="13"/>
  <c r="N707" i="12"/>
  <c r="O707" i="12" s="1"/>
  <c r="P707" i="12" s="1"/>
  <c r="J707" i="12"/>
  <c r="Y707" i="12"/>
  <c r="I707" i="12"/>
  <c r="V707" i="12"/>
  <c r="B708" i="12"/>
  <c r="U707" i="12"/>
  <c r="E707" i="12"/>
  <c r="F707" i="12" s="1"/>
  <c r="Q706" i="12"/>
  <c r="R706" i="12" s="1"/>
  <c r="K707" i="12" l="1"/>
  <c r="Q707" i="12"/>
  <c r="R707" i="12" s="1"/>
  <c r="W707" i="12"/>
  <c r="E3232" i="13"/>
  <c r="J708" i="12"/>
  <c r="Y708" i="12"/>
  <c r="I708" i="12"/>
  <c r="V708" i="12"/>
  <c r="B709" i="12"/>
  <c r="U708" i="12"/>
  <c r="E708" i="12"/>
  <c r="F708" i="12" s="1"/>
  <c r="N708" i="12"/>
  <c r="O708" i="12" s="1"/>
  <c r="P708" i="12" s="1"/>
  <c r="W708" i="12" l="1"/>
  <c r="Q708" i="12"/>
  <c r="R708" i="12" s="1"/>
  <c r="E3231" i="13"/>
  <c r="J709" i="12"/>
  <c r="Y709" i="12"/>
  <c r="I709" i="12"/>
  <c r="V709" i="12"/>
  <c r="B710" i="12"/>
  <c r="U709" i="12"/>
  <c r="E709" i="12"/>
  <c r="F709" i="12" s="1"/>
  <c r="N709" i="12"/>
  <c r="O709" i="12" s="1"/>
  <c r="P709" i="12" s="1"/>
  <c r="K708" i="12"/>
  <c r="W709" i="12" l="1"/>
  <c r="Q709" i="12"/>
  <c r="R709" i="12" s="1"/>
  <c r="E3230" i="13"/>
  <c r="V710" i="12"/>
  <c r="B711" i="12"/>
  <c r="U710" i="12"/>
  <c r="E710" i="12"/>
  <c r="F710" i="12" s="1"/>
  <c r="N710" i="12"/>
  <c r="O710" i="12" s="1"/>
  <c r="P710" i="12" s="1"/>
  <c r="J710" i="12"/>
  <c r="Y710" i="12"/>
  <c r="I710" i="12"/>
  <c r="K709" i="12"/>
  <c r="Q710" i="12" l="1"/>
  <c r="R710" i="12" s="1"/>
  <c r="K710" i="12"/>
  <c r="W710" i="12"/>
  <c r="E3229" i="13"/>
  <c r="N711" i="12"/>
  <c r="O711" i="12" s="1"/>
  <c r="P711" i="12" s="1"/>
  <c r="J711" i="12"/>
  <c r="Y711" i="12"/>
  <c r="I711" i="12"/>
  <c r="V711" i="12"/>
  <c r="B712" i="12"/>
  <c r="U711" i="12"/>
  <c r="E711" i="12"/>
  <c r="F711" i="12" s="1"/>
  <c r="Q711" i="12" l="1"/>
  <c r="R711" i="12" s="1"/>
  <c r="W711" i="12"/>
  <c r="K711" i="12"/>
  <c r="E3228" i="13"/>
  <c r="N712" i="12"/>
  <c r="O712" i="12" s="1"/>
  <c r="P712" i="12" s="1"/>
  <c r="J712" i="12"/>
  <c r="Y712" i="12"/>
  <c r="I712" i="12"/>
  <c r="V712" i="12"/>
  <c r="B713" i="12"/>
  <c r="U712" i="12"/>
  <c r="E712" i="12"/>
  <c r="F712" i="12" s="1"/>
  <c r="W712" i="12" l="1"/>
  <c r="Q712" i="12"/>
  <c r="R712" i="12" s="1"/>
  <c r="E3227" i="13"/>
  <c r="N713" i="12"/>
  <c r="O713" i="12" s="1"/>
  <c r="P713" i="12" s="1"/>
  <c r="J713" i="12"/>
  <c r="Y713" i="12"/>
  <c r="I713" i="12"/>
  <c r="V713" i="12"/>
  <c r="B714" i="12"/>
  <c r="U713" i="12"/>
  <c r="E713" i="12"/>
  <c r="F713" i="12" s="1"/>
  <c r="K712" i="12"/>
  <c r="W713" i="12" l="1"/>
  <c r="Q713" i="12"/>
  <c r="R713" i="12" s="1"/>
  <c r="E3226" i="13"/>
  <c r="J714" i="12"/>
  <c r="Y714" i="12"/>
  <c r="I714" i="12"/>
  <c r="V714" i="12"/>
  <c r="B715" i="12"/>
  <c r="U714" i="12"/>
  <c r="E714" i="12"/>
  <c r="F714" i="12" s="1"/>
  <c r="N714" i="12"/>
  <c r="O714" i="12" s="1"/>
  <c r="P714" i="12" s="1"/>
  <c r="K713" i="12"/>
  <c r="W714" i="12" l="1"/>
  <c r="K714" i="12"/>
  <c r="Q714" i="12"/>
  <c r="R714" i="12" s="1"/>
  <c r="E3225" i="13"/>
  <c r="I715" i="12"/>
  <c r="Y715" i="12"/>
  <c r="E715" i="12"/>
  <c r="F715" i="12" s="1"/>
  <c r="V715" i="12"/>
  <c r="U715" i="12"/>
  <c r="B716" i="12"/>
  <c r="N715" i="12"/>
  <c r="O715" i="12" s="1"/>
  <c r="P715" i="12" s="1"/>
  <c r="J715" i="12"/>
  <c r="K715" i="12" l="1"/>
  <c r="Q715" i="12"/>
  <c r="R715" i="12" s="1"/>
  <c r="E3224" i="13"/>
  <c r="J716" i="12"/>
  <c r="I716" i="12"/>
  <c r="Y716" i="12"/>
  <c r="E716" i="12"/>
  <c r="F716" i="12" s="1"/>
  <c r="V716" i="12"/>
  <c r="U716" i="12"/>
  <c r="B717" i="12"/>
  <c r="N716" i="12"/>
  <c r="O716" i="12" s="1"/>
  <c r="P716" i="12" s="1"/>
  <c r="W715" i="12"/>
  <c r="W716" i="12" l="1"/>
  <c r="K716" i="12"/>
  <c r="Q716" i="12"/>
  <c r="R716" i="12" s="1"/>
  <c r="E3223" i="13"/>
  <c r="N717" i="12"/>
  <c r="O717" i="12" s="1"/>
  <c r="P717" i="12" s="1"/>
  <c r="B718" i="12"/>
  <c r="U717" i="12"/>
  <c r="E717" i="12"/>
  <c r="F717" i="12" s="1"/>
  <c r="J717" i="12"/>
  <c r="I717" i="12"/>
  <c r="Y717" i="12"/>
  <c r="V717" i="12"/>
  <c r="Q717" i="12" l="1"/>
  <c r="R717" i="12" s="1"/>
  <c r="E3222" i="13"/>
  <c r="N718" i="12"/>
  <c r="O718" i="12" s="1"/>
  <c r="P718" i="12" s="1"/>
  <c r="J718" i="12"/>
  <c r="I718" i="12"/>
  <c r="Y718" i="12"/>
  <c r="E718" i="12"/>
  <c r="F718" i="12" s="1"/>
  <c r="V718" i="12"/>
  <c r="U718" i="12"/>
  <c r="B719" i="12"/>
  <c r="K717" i="12"/>
  <c r="W717" i="12"/>
  <c r="Q718" i="12" l="1"/>
  <c r="R718" i="12" s="1"/>
  <c r="E3221" i="13"/>
  <c r="N719" i="12"/>
  <c r="O719" i="12" s="1"/>
  <c r="P719" i="12" s="1"/>
  <c r="J719" i="12"/>
  <c r="I719" i="12"/>
  <c r="Y719" i="12"/>
  <c r="E719" i="12"/>
  <c r="F719" i="12" s="1"/>
  <c r="V719" i="12"/>
  <c r="U719" i="12"/>
  <c r="B720" i="12"/>
  <c r="W718" i="12"/>
  <c r="K718" i="12"/>
  <c r="Q719" i="12" l="1"/>
  <c r="R719" i="12" s="1"/>
  <c r="W719" i="12"/>
  <c r="E3220" i="13"/>
  <c r="B721" i="12"/>
  <c r="U720" i="12"/>
  <c r="E720" i="12"/>
  <c r="F720" i="12" s="1"/>
  <c r="N720" i="12"/>
  <c r="O720" i="12" s="1"/>
  <c r="P720" i="12" s="1"/>
  <c r="J720" i="12"/>
  <c r="I720" i="12"/>
  <c r="Y720" i="12"/>
  <c r="V720" i="12"/>
  <c r="K719" i="12"/>
  <c r="K720" i="12" l="1"/>
  <c r="Q720" i="12"/>
  <c r="R720" i="12" s="1"/>
  <c r="W720" i="12"/>
  <c r="E3219" i="13"/>
  <c r="Y721" i="12"/>
  <c r="I721" i="12"/>
  <c r="B722" i="12"/>
  <c r="N721" i="12"/>
  <c r="O721" i="12" s="1"/>
  <c r="P721" i="12" s="1"/>
  <c r="J721" i="12"/>
  <c r="E721" i="12"/>
  <c r="F721" i="12" s="1"/>
  <c r="V721" i="12"/>
  <c r="U721" i="12"/>
  <c r="W721" i="12" l="1"/>
  <c r="Q721" i="12"/>
  <c r="R721" i="12" s="1"/>
  <c r="E3218" i="13"/>
  <c r="V722" i="12"/>
  <c r="B723" i="12"/>
  <c r="N722" i="12"/>
  <c r="O722" i="12" s="1"/>
  <c r="P722" i="12" s="1"/>
  <c r="J722" i="12"/>
  <c r="I722" i="12"/>
  <c r="Y722" i="12"/>
  <c r="E722" i="12"/>
  <c r="F722" i="12" s="1"/>
  <c r="U722" i="12"/>
  <c r="K721" i="12"/>
  <c r="W722" i="12" l="1"/>
  <c r="Q722" i="12"/>
  <c r="R722" i="12" s="1"/>
  <c r="E3217" i="13"/>
  <c r="V723" i="12"/>
  <c r="U723" i="12"/>
  <c r="B724" i="12"/>
  <c r="N723" i="12"/>
  <c r="O723" i="12" s="1"/>
  <c r="P723" i="12" s="1"/>
  <c r="J723" i="12"/>
  <c r="I723" i="12"/>
  <c r="Y723" i="12"/>
  <c r="E723" i="12"/>
  <c r="F723" i="12" s="1"/>
  <c r="K722" i="12"/>
  <c r="W723" i="12" l="1"/>
  <c r="Q723" i="12"/>
  <c r="R723" i="12" s="1"/>
  <c r="E3216" i="13"/>
  <c r="Y724" i="12"/>
  <c r="I724" i="12"/>
  <c r="E724" i="12"/>
  <c r="F724" i="12" s="1"/>
  <c r="V724" i="12"/>
  <c r="U724" i="12"/>
  <c r="B725" i="12"/>
  <c r="N724" i="12"/>
  <c r="O724" i="12" s="1"/>
  <c r="P724" i="12" s="1"/>
  <c r="J724" i="12"/>
  <c r="K723" i="12"/>
  <c r="W724" i="12" l="1"/>
  <c r="Q724" i="12"/>
  <c r="R724" i="12" s="1"/>
  <c r="E3215" i="13"/>
  <c r="Y725" i="12"/>
  <c r="V725" i="12"/>
  <c r="N725" i="12"/>
  <c r="O725" i="12" s="1"/>
  <c r="P725" i="12" s="1"/>
  <c r="E725" i="12"/>
  <c r="F725" i="12" s="1"/>
  <c r="U725" i="12"/>
  <c r="B726" i="12"/>
  <c r="J725" i="12"/>
  <c r="I725" i="12"/>
  <c r="K724" i="12"/>
  <c r="K725" i="12" l="1"/>
  <c r="W725" i="12"/>
  <c r="Q725" i="12"/>
  <c r="R725" i="12" s="1"/>
  <c r="E3214" i="13"/>
  <c r="V726" i="12"/>
  <c r="J726" i="12"/>
  <c r="N726" i="12"/>
  <c r="O726" i="12" s="1"/>
  <c r="P726" i="12" s="1"/>
  <c r="I726" i="12"/>
  <c r="E726" i="12"/>
  <c r="F726" i="12" s="1"/>
  <c r="Y726" i="12"/>
  <c r="U726" i="12"/>
  <c r="B727" i="12"/>
  <c r="W726" i="12" l="1"/>
  <c r="K726" i="12"/>
  <c r="E3213" i="13"/>
  <c r="V727" i="12"/>
  <c r="U727" i="12"/>
  <c r="B728" i="12"/>
  <c r="N727" i="12"/>
  <c r="O727" i="12" s="1"/>
  <c r="P727" i="12" s="1"/>
  <c r="J727" i="12"/>
  <c r="I727" i="12"/>
  <c r="E727" i="12"/>
  <c r="F727" i="12" s="1"/>
  <c r="Y727" i="12"/>
  <c r="Q726" i="12"/>
  <c r="R726" i="12" s="1"/>
  <c r="W727" i="12" l="1"/>
  <c r="K727" i="12"/>
  <c r="E3212" i="13"/>
  <c r="B729" i="12"/>
  <c r="U728" i="12"/>
  <c r="E728" i="12"/>
  <c r="F728" i="12" s="1"/>
  <c r="I728" i="12"/>
  <c r="Y728" i="12"/>
  <c r="V728" i="12"/>
  <c r="N728" i="12"/>
  <c r="O728" i="12" s="1"/>
  <c r="P728" i="12" s="1"/>
  <c r="J728" i="12"/>
  <c r="Q727" i="12"/>
  <c r="R727" i="12" s="1"/>
  <c r="K728" i="12" l="1"/>
  <c r="W728" i="12"/>
  <c r="E3211" i="13"/>
  <c r="J729" i="12"/>
  <c r="U729" i="12"/>
  <c r="N729" i="12"/>
  <c r="O729" i="12" s="1"/>
  <c r="P729" i="12" s="1"/>
  <c r="B730" i="12"/>
  <c r="I729" i="12"/>
  <c r="E729" i="12"/>
  <c r="F729" i="12" s="1"/>
  <c r="Y729" i="12"/>
  <c r="V729" i="12"/>
  <c r="Q728" i="12"/>
  <c r="R728" i="12" s="1"/>
  <c r="W729" i="12" l="1"/>
  <c r="E3210" i="13"/>
  <c r="J730" i="12"/>
  <c r="N730" i="12"/>
  <c r="O730" i="12" s="1"/>
  <c r="P730" i="12" s="1"/>
  <c r="E730" i="12"/>
  <c r="F730" i="12" s="1"/>
  <c r="Y730" i="12"/>
  <c r="V730" i="12"/>
  <c r="U730" i="12"/>
  <c r="B731" i="12"/>
  <c r="I730" i="12"/>
  <c r="Q729" i="12"/>
  <c r="R729" i="12" s="1"/>
  <c r="K729" i="12"/>
  <c r="Q730" i="12" l="1"/>
  <c r="R730" i="12" s="1"/>
  <c r="W730" i="12"/>
  <c r="K730" i="12"/>
  <c r="E3209" i="13"/>
  <c r="Y731" i="12"/>
  <c r="I731" i="12"/>
  <c r="B732" i="12"/>
  <c r="N731" i="12"/>
  <c r="O731" i="12" s="1"/>
  <c r="P731" i="12" s="1"/>
  <c r="J731" i="12"/>
  <c r="E731" i="12"/>
  <c r="F731" i="12" s="1"/>
  <c r="V731" i="12"/>
  <c r="U731" i="12"/>
  <c r="W731" i="12" l="1"/>
  <c r="K731" i="12"/>
  <c r="E3208" i="13"/>
  <c r="V732" i="12"/>
  <c r="Y732" i="12"/>
  <c r="I732" i="12"/>
  <c r="J732" i="12"/>
  <c r="E732" i="12"/>
  <c r="F732" i="12" s="1"/>
  <c r="U732" i="12"/>
  <c r="B733" i="12"/>
  <c r="N732" i="12"/>
  <c r="O732" i="12" s="1"/>
  <c r="P732" i="12" s="1"/>
  <c r="Q731" i="12"/>
  <c r="R731" i="12" s="1"/>
  <c r="W732" i="12" l="1"/>
  <c r="K732" i="12"/>
  <c r="Q732" i="12"/>
  <c r="R732" i="12" s="1"/>
  <c r="E3207" i="13"/>
  <c r="N733" i="12"/>
  <c r="O733" i="12" s="1"/>
  <c r="P733" i="12" s="1"/>
  <c r="V733" i="12"/>
  <c r="B734" i="12"/>
  <c r="U733" i="12"/>
  <c r="E733" i="12"/>
  <c r="F733" i="12" s="1"/>
  <c r="J733" i="12"/>
  <c r="I733" i="12"/>
  <c r="Y733" i="12"/>
  <c r="W733" i="12" l="1"/>
  <c r="Q733" i="12"/>
  <c r="R733" i="12" s="1"/>
  <c r="K733" i="12"/>
  <c r="E3206" i="13"/>
  <c r="N734" i="12"/>
  <c r="O734" i="12" s="1"/>
  <c r="P734" i="12" s="1"/>
  <c r="E734" i="12"/>
  <c r="F734" i="12" s="1"/>
  <c r="Y734" i="12"/>
  <c r="V734" i="12"/>
  <c r="U734" i="12"/>
  <c r="B735" i="12"/>
  <c r="J734" i="12"/>
  <c r="I734" i="12"/>
  <c r="W734" i="12" l="1"/>
  <c r="K734" i="12"/>
  <c r="E3205" i="13"/>
  <c r="V735" i="12"/>
  <c r="U735" i="12"/>
  <c r="N735" i="12"/>
  <c r="O735" i="12" s="1"/>
  <c r="P735" i="12" s="1"/>
  <c r="B736" i="12"/>
  <c r="J735" i="12"/>
  <c r="I735" i="12"/>
  <c r="E735" i="12"/>
  <c r="F735" i="12" s="1"/>
  <c r="Y735" i="12"/>
  <c r="Q734" i="12"/>
  <c r="R734" i="12" s="1"/>
  <c r="Q735" i="12" l="1"/>
  <c r="R735" i="12" s="1"/>
  <c r="W735" i="12"/>
  <c r="K735" i="12"/>
  <c r="E3204" i="13"/>
  <c r="J736" i="12"/>
  <c r="B737" i="12"/>
  <c r="U736" i="12"/>
  <c r="E736" i="12"/>
  <c r="F736" i="12" s="1"/>
  <c r="N736" i="12"/>
  <c r="O736" i="12" s="1"/>
  <c r="P736" i="12" s="1"/>
  <c r="I736" i="12"/>
  <c r="Y736" i="12"/>
  <c r="V736" i="12"/>
  <c r="Q736" i="12" l="1"/>
  <c r="R736" i="12" s="1"/>
  <c r="K736" i="12"/>
  <c r="W736" i="12"/>
  <c r="E3203" i="13"/>
  <c r="B738" i="12"/>
  <c r="U737" i="12"/>
  <c r="E737" i="12"/>
  <c r="F737" i="12" s="1"/>
  <c r="J737" i="12"/>
  <c r="Y737" i="12"/>
  <c r="I737" i="12"/>
  <c r="V737" i="12"/>
  <c r="N737" i="12"/>
  <c r="O737" i="12" s="1"/>
  <c r="P737" i="12" s="1"/>
  <c r="Q737" i="12" l="1"/>
  <c r="R737" i="12" s="1"/>
  <c r="E3202" i="13"/>
  <c r="V738" i="12"/>
  <c r="N738" i="12"/>
  <c r="O738" i="12" s="1"/>
  <c r="P738" i="12" s="1"/>
  <c r="B739" i="12"/>
  <c r="J738" i="12"/>
  <c r="I738" i="12"/>
  <c r="E738" i="12"/>
  <c r="F738" i="12" s="1"/>
  <c r="Y738" i="12"/>
  <c r="U738" i="12"/>
  <c r="K737" i="12"/>
  <c r="W737" i="12"/>
  <c r="K738" i="12" l="1"/>
  <c r="E3201" i="13"/>
  <c r="J739" i="12"/>
  <c r="B740" i="12"/>
  <c r="I739" i="12"/>
  <c r="E739" i="12"/>
  <c r="F739" i="12" s="1"/>
  <c r="Y739" i="12"/>
  <c r="V739" i="12"/>
  <c r="U739" i="12"/>
  <c r="N739" i="12"/>
  <c r="O739" i="12" s="1"/>
  <c r="P739" i="12" s="1"/>
  <c r="Q738" i="12"/>
  <c r="R738" i="12" s="1"/>
  <c r="W738" i="12"/>
  <c r="W739" i="12" l="1"/>
  <c r="K739" i="12"/>
  <c r="E3200" i="13"/>
  <c r="N740" i="12"/>
  <c r="O740" i="12" s="1"/>
  <c r="P740" i="12" s="1"/>
  <c r="Y740" i="12"/>
  <c r="I740" i="12"/>
  <c r="V740" i="12"/>
  <c r="U740" i="12"/>
  <c r="B741" i="12"/>
  <c r="J740" i="12"/>
  <c r="E740" i="12"/>
  <c r="F740" i="12" s="1"/>
  <c r="Q739" i="12"/>
  <c r="R739" i="12" s="1"/>
  <c r="W740" i="12" l="1"/>
  <c r="Q740" i="12"/>
  <c r="R740" i="12" s="1"/>
  <c r="E3199" i="13"/>
  <c r="Y741" i="12"/>
  <c r="I741" i="12"/>
  <c r="V741" i="12"/>
  <c r="N741" i="12"/>
  <c r="O741" i="12" s="1"/>
  <c r="P741" i="12" s="1"/>
  <c r="B742" i="12"/>
  <c r="J741" i="12"/>
  <c r="E741" i="12"/>
  <c r="F741" i="12" s="1"/>
  <c r="U741" i="12"/>
  <c r="K740" i="12"/>
  <c r="E3198" i="13" l="1"/>
  <c r="V742" i="12"/>
  <c r="J742" i="12"/>
  <c r="E742" i="12"/>
  <c r="F742" i="12" s="1"/>
  <c r="Y742" i="12"/>
  <c r="U742" i="12"/>
  <c r="N742" i="12"/>
  <c r="O742" i="12" s="1"/>
  <c r="P742" i="12" s="1"/>
  <c r="B743" i="12"/>
  <c r="I742" i="12"/>
  <c r="Q741" i="12"/>
  <c r="R741" i="12" s="1"/>
  <c r="K741" i="12"/>
  <c r="W741" i="12"/>
  <c r="W742" i="12" l="1"/>
  <c r="Q742" i="12"/>
  <c r="R742" i="12" s="1"/>
  <c r="E3197" i="13"/>
  <c r="B744" i="12"/>
  <c r="U743" i="12"/>
  <c r="E743" i="12"/>
  <c r="F743" i="12" s="1"/>
  <c r="N743" i="12"/>
  <c r="O743" i="12" s="1"/>
  <c r="P743" i="12" s="1"/>
  <c r="Y743" i="12"/>
  <c r="V743" i="12"/>
  <c r="J743" i="12"/>
  <c r="I743" i="12"/>
  <c r="K742" i="12"/>
  <c r="W743" i="12" l="1"/>
  <c r="E3196" i="13"/>
  <c r="B745" i="12"/>
  <c r="U744" i="12"/>
  <c r="E744" i="12"/>
  <c r="F744" i="12" s="1"/>
  <c r="N744" i="12"/>
  <c r="O744" i="12" s="1"/>
  <c r="P744" i="12" s="1"/>
  <c r="J744" i="12"/>
  <c r="I744" i="12"/>
  <c r="Y744" i="12"/>
  <c r="V744" i="12"/>
  <c r="K743" i="12"/>
  <c r="Q743" i="12"/>
  <c r="R743" i="12" s="1"/>
  <c r="K744" i="12" l="1"/>
  <c r="W744" i="12"/>
  <c r="E3195" i="13"/>
  <c r="J745" i="12"/>
  <c r="E745" i="12"/>
  <c r="F745" i="12" s="1"/>
  <c r="Y745" i="12"/>
  <c r="V745" i="12"/>
  <c r="U745" i="12"/>
  <c r="N745" i="12"/>
  <c r="O745" i="12" s="1"/>
  <c r="P745" i="12" s="1"/>
  <c r="B746" i="12"/>
  <c r="I745" i="12"/>
  <c r="Q744" i="12"/>
  <c r="R744" i="12" s="1"/>
  <c r="W745" i="12" l="1"/>
  <c r="Q745" i="12"/>
  <c r="R745" i="12" s="1"/>
  <c r="K745" i="12"/>
  <c r="E3194" i="13"/>
  <c r="J746" i="12"/>
  <c r="V746" i="12"/>
  <c r="B747" i="12"/>
  <c r="U746" i="12"/>
  <c r="E746" i="12"/>
  <c r="F746" i="12" s="1"/>
  <c r="N746" i="12"/>
  <c r="O746" i="12" s="1"/>
  <c r="P746" i="12" s="1"/>
  <c r="I746" i="12"/>
  <c r="Y746" i="12"/>
  <c r="W746" i="12" l="1"/>
  <c r="E3193" i="13"/>
  <c r="Y747" i="12"/>
  <c r="I747" i="12"/>
  <c r="N747" i="12"/>
  <c r="O747" i="12" s="1"/>
  <c r="P747" i="12" s="1"/>
  <c r="J747" i="12"/>
  <c r="B748" i="12"/>
  <c r="E747" i="12"/>
  <c r="F747" i="12" s="1"/>
  <c r="V747" i="12"/>
  <c r="U747" i="12"/>
  <c r="K746" i="12"/>
  <c r="Q746" i="12"/>
  <c r="R746" i="12" s="1"/>
  <c r="E3192" i="13" l="1"/>
  <c r="V748" i="12"/>
  <c r="Y748" i="12"/>
  <c r="I748" i="12"/>
  <c r="B749" i="12"/>
  <c r="J748" i="12"/>
  <c r="E748" i="12"/>
  <c r="F748" i="12" s="1"/>
  <c r="U748" i="12"/>
  <c r="N748" i="12"/>
  <c r="O748" i="12" s="1"/>
  <c r="P748" i="12" s="1"/>
  <c r="Q747" i="12"/>
  <c r="R747" i="12" s="1"/>
  <c r="K747" i="12"/>
  <c r="W747" i="12"/>
  <c r="E3191" i="13" l="1"/>
  <c r="N749" i="12"/>
  <c r="O749" i="12" s="1"/>
  <c r="P749" i="12" s="1"/>
  <c r="V749" i="12"/>
  <c r="B750" i="12"/>
  <c r="U749" i="12"/>
  <c r="E749" i="12"/>
  <c r="F749" i="12" s="1"/>
  <c r="Y749" i="12"/>
  <c r="J749" i="12"/>
  <c r="I749" i="12"/>
  <c r="K748" i="12"/>
  <c r="Q748" i="12"/>
  <c r="R748" i="12" s="1"/>
  <c r="W748" i="12"/>
  <c r="W749" i="12" l="1"/>
  <c r="E3190" i="13"/>
  <c r="N750" i="12"/>
  <c r="O750" i="12" s="1"/>
  <c r="P750" i="12" s="1"/>
  <c r="J750" i="12"/>
  <c r="Y750" i="12"/>
  <c r="I750" i="12"/>
  <c r="V750" i="12"/>
  <c r="U750" i="12"/>
  <c r="B751" i="12"/>
  <c r="E750" i="12"/>
  <c r="F750" i="12" s="1"/>
  <c r="Q749" i="12"/>
  <c r="R749" i="12" s="1"/>
  <c r="K749" i="12"/>
  <c r="K750" i="12" l="1"/>
  <c r="E3189" i="13"/>
  <c r="V751" i="12"/>
  <c r="N751" i="12"/>
  <c r="O751" i="12" s="1"/>
  <c r="P751" i="12" s="1"/>
  <c r="B752" i="12"/>
  <c r="J751" i="12"/>
  <c r="I751" i="12"/>
  <c r="E751" i="12"/>
  <c r="F751" i="12" s="1"/>
  <c r="Y751" i="12"/>
  <c r="U751" i="12"/>
  <c r="Q750" i="12"/>
  <c r="R750" i="12" s="1"/>
  <c r="W750" i="12"/>
  <c r="W751" i="12" l="1"/>
  <c r="Q751" i="12"/>
  <c r="R751" i="12" s="1"/>
  <c r="K751" i="12"/>
  <c r="E3188" i="13"/>
  <c r="J752" i="12"/>
  <c r="B753" i="12"/>
  <c r="U752" i="12"/>
  <c r="E752" i="12"/>
  <c r="F752" i="12" s="1"/>
  <c r="I752" i="12"/>
  <c r="Y752" i="12"/>
  <c r="V752" i="12"/>
  <c r="N752" i="12"/>
  <c r="O752" i="12" s="1"/>
  <c r="P752" i="12" s="1"/>
  <c r="K752" i="12" l="1"/>
  <c r="Q752" i="12"/>
  <c r="R752" i="12" s="1"/>
  <c r="W752" i="12"/>
  <c r="E3187" i="13"/>
  <c r="B754" i="12"/>
  <c r="U753" i="12"/>
  <c r="E753" i="12"/>
  <c r="F753" i="12" s="1"/>
  <c r="J753" i="12"/>
  <c r="Y753" i="12"/>
  <c r="I753" i="12"/>
  <c r="V753" i="12"/>
  <c r="N753" i="12"/>
  <c r="O753" i="12" s="1"/>
  <c r="P753" i="12" s="1"/>
  <c r="W753" i="12" l="1"/>
  <c r="Q753" i="12"/>
  <c r="R753" i="12" s="1"/>
  <c r="E3186" i="13"/>
  <c r="N754" i="12"/>
  <c r="O754" i="12" s="1"/>
  <c r="P754" i="12" s="1"/>
  <c r="V754" i="12"/>
  <c r="Y754" i="12"/>
  <c r="U754" i="12"/>
  <c r="J754" i="12"/>
  <c r="B755" i="12"/>
  <c r="I754" i="12"/>
  <c r="E754" i="12"/>
  <c r="F754" i="12" s="1"/>
  <c r="K753" i="12"/>
  <c r="W754" i="12" l="1"/>
  <c r="Q754" i="12"/>
  <c r="R754" i="12" s="1"/>
  <c r="K754" i="12"/>
  <c r="E3185" i="13"/>
  <c r="J755" i="12"/>
  <c r="V755" i="12"/>
  <c r="U755" i="12"/>
  <c r="N755" i="12"/>
  <c r="O755" i="12" s="1"/>
  <c r="P755" i="12" s="1"/>
  <c r="I755" i="12"/>
  <c r="B756" i="12"/>
  <c r="E755" i="12"/>
  <c r="F755" i="12" s="1"/>
  <c r="Y755" i="12"/>
  <c r="Q755" i="12" l="1"/>
  <c r="R755" i="12" s="1"/>
  <c r="E3184" i="13"/>
  <c r="N756" i="12"/>
  <c r="O756" i="12" s="1"/>
  <c r="P756" i="12" s="1"/>
  <c r="J756" i="12"/>
  <c r="Y756" i="12"/>
  <c r="I756" i="12"/>
  <c r="E756" i="12"/>
  <c r="F756" i="12" s="1"/>
  <c r="B757" i="12"/>
  <c r="V756" i="12"/>
  <c r="U756" i="12"/>
  <c r="K755" i="12"/>
  <c r="W755" i="12"/>
  <c r="W756" i="12" l="1"/>
  <c r="Q756" i="12"/>
  <c r="R756" i="12" s="1"/>
  <c r="K756" i="12"/>
  <c r="E3183" i="13"/>
  <c r="Y757" i="12"/>
  <c r="I757" i="12"/>
  <c r="V757" i="12"/>
  <c r="B758" i="12"/>
  <c r="U757" i="12"/>
  <c r="E757" i="12"/>
  <c r="F757" i="12" s="1"/>
  <c r="N757" i="12"/>
  <c r="O757" i="12" s="1"/>
  <c r="P757" i="12" s="1"/>
  <c r="J757" i="12"/>
  <c r="K757" i="12" l="1"/>
  <c r="Q757" i="12"/>
  <c r="R757" i="12" s="1"/>
  <c r="W757" i="12"/>
  <c r="E3182" i="13"/>
  <c r="V758" i="12"/>
  <c r="N758" i="12"/>
  <c r="O758" i="12" s="1"/>
  <c r="P758" i="12" s="1"/>
  <c r="J758" i="12"/>
  <c r="Y758" i="12"/>
  <c r="U758" i="12"/>
  <c r="I758" i="12"/>
  <c r="E758" i="12"/>
  <c r="F758" i="12" s="1"/>
  <c r="B759" i="12"/>
  <c r="E3181" i="13" l="1"/>
  <c r="B760" i="12"/>
  <c r="U759" i="12"/>
  <c r="E759" i="12"/>
  <c r="F759" i="12" s="1"/>
  <c r="N759" i="12"/>
  <c r="O759" i="12" s="1"/>
  <c r="P759" i="12" s="1"/>
  <c r="J759" i="12"/>
  <c r="Y759" i="12"/>
  <c r="V759" i="12"/>
  <c r="I759" i="12"/>
  <c r="K758" i="12"/>
  <c r="W758" i="12"/>
  <c r="Q758" i="12"/>
  <c r="R758" i="12" s="1"/>
  <c r="K759" i="12" l="1"/>
  <c r="W759" i="12"/>
  <c r="Q759" i="12"/>
  <c r="R759" i="12" s="1"/>
  <c r="E3180" i="13"/>
  <c r="N760" i="12"/>
  <c r="O760" i="12" s="1"/>
  <c r="P760" i="12" s="1"/>
  <c r="B761" i="12"/>
  <c r="U760" i="12"/>
  <c r="E760" i="12"/>
  <c r="F760" i="12" s="1"/>
  <c r="Y760" i="12"/>
  <c r="V760" i="12"/>
  <c r="J760" i="12"/>
  <c r="I760" i="12"/>
  <c r="W760" i="12" l="1"/>
  <c r="Q760" i="12"/>
  <c r="R760" i="12" s="1"/>
  <c r="E3179" i="13"/>
  <c r="J761" i="12"/>
  <c r="Y761" i="12"/>
  <c r="I761" i="12"/>
  <c r="B762" i="12"/>
  <c r="U761" i="12"/>
  <c r="E761" i="12"/>
  <c r="F761" i="12" s="1"/>
  <c r="N761" i="12"/>
  <c r="O761" i="12" s="1"/>
  <c r="P761" i="12" s="1"/>
  <c r="V761" i="12"/>
  <c r="K760" i="12"/>
  <c r="W761" i="12" l="1"/>
  <c r="E3178" i="13"/>
  <c r="J762" i="12"/>
  <c r="V762" i="12"/>
  <c r="B763" i="12"/>
  <c r="U762" i="12"/>
  <c r="E762" i="12"/>
  <c r="F762" i="12" s="1"/>
  <c r="N762" i="12"/>
  <c r="O762" i="12" s="1"/>
  <c r="P762" i="12" s="1"/>
  <c r="I762" i="12"/>
  <c r="Y762" i="12"/>
  <c r="K761" i="12"/>
  <c r="Q761" i="12"/>
  <c r="R761" i="12" s="1"/>
  <c r="W762" i="12" l="1"/>
  <c r="E3177" i="13"/>
  <c r="Y763" i="12"/>
  <c r="I763" i="12"/>
  <c r="B764" i="12"/>
  <c r="U763" i="12"/>
  <c r="E763" i="12"/>
  <c r="F763" i="12" s="1"/>
  <c r="N763" i="12"/>
  <c r="O763" i="12" s="1"/>
  <c r="P763" i="12" s="1"/>
  <c r="V763" i="12"/>
  <c r="J763" i="12"/>
  <c r="K762" i="12"/>
  <c r="Q762" i="12"/>
  <c r="R762" i="12" s="1"/>
  <c r="W763" i="12" l="1"/>
  <c r="E3176" i="13"/>
  <c r="V764" i="12"/>
  <c r="Y764" i="12"/>
  <c r="I764" i="12"/>
  <c r="B765" i="12"/>
  <c r="U764" i="12"/>
  <c r="N764" i="12"/>
  <c r="O764" i="12" s="1"/>
  <c r="P764" i="12" s="1"/>
  <c r="J764" i="12"/>
  <c r="E764" i="12"/>
  <c r="F764" i="12" s="1"/>
  <c r="K763" i="12"/>
  <c r="Q763" i="12"/>
  <c r="R763" i="12" s="1"/>
  <c r="K764" i="12" l="1"/>
  <c r="Q764" i="12"/>
  <c r="R764" i="12" s="1"/>
  <c r="W764" i="12"/>
  <c r="E3175" i="13"/>
  <c r="N765" i="12"/>
  <c r="O765" i="12" s="1"/>
  <c r="P765" i="12" s="1"/>
  <c r="Y765" i="12"/>
  <c r="I765" i="12"/>
  <c r="V765" i="12"/>
  <c r="B766" i="12"/>
  <c r="U765" i="12"/>
  <c r="E765" i="12"/>
  <c r="F765" i="12" s="1"/>
  <c r="J765" i="12"/>
  <c r="W765" i="12" l="1"/>
  <c r="Q765" i="12"/>
  <c r="R765" i="12" s="1"/>
  <c r="E3174" i="13"/>
  <c r="N766" i="12"/>
  <c r="O766" i="12" s="1"/>
  <c r="P766" i="12" s="1"/>
  <c r="J766" i="12"/>
  <c r="Y766" i="12"/>
  <c r="I766" i="12"/>
  <c r="V766" i="12"/>
  <c r="B767" i="12"/>
  <c r="U766" i="12"/>
  <c r="E766" i="12"/>
  <c r="F766" i="12" s="1"/>
  <c r="K765" i="12"/>
  <c r="W766" i="12" l="1"/>
  <c r="Q766" i="12"/>
  <c r="R766" i="12" s="1"/>
  <c r="E3173" i="13"/>
  <c r="Y767" i="12"/>
  <c r="I767" i="12"/>
  <c r="V767" i="12"/>
  <c r="N767" i="12"/>
  <c r="O767" i="12" s="1"/>
  <c r="P767" i="12" s="1"/>
  <c r="J767" i="12"/>
  <c r="E767" i="12"/>
  <c r="F767" i="12" s="1"/>
  <c r="B768" i="12"/>
  <c r="U767" i="12"/>
  <c r="K766" i="12"/>
  <c r="W767" i="12" l="1"/>
  <c r="Q767" i="12"/>
  <c r="R767" i="12" s="1"/>
  <c r="K767" i="12"/>
  <c r="E3172" i="13"/>
  <c r="J768" i="12"/>
  <c r="Y768" i="12"/>
  <c r="I768" i="12"/>
  <c r="V768" i="12"/>
  <c r="B769" i="12"/>
  <c r="U768" i="12"/>
  <c r="E768" i="12"/>
  <c r="F768" i="12" s="1"/>
  <c r="N768" i="12"/>
  <c r="O768" i="12" s="1"/>
  <c r="P768" i="12" s="1"/>
  <c r="E3171" i="13" l="1"/>
  <c r="V769" i="12"/>
  <c r="B770" i="12"/>
  <c r="U769" i="12"/>
  <c r="E769" i="12"/>
  <c r="F769" i="12" s="1"/>
  <c r="J769" i="12"/>
  <c r="Y769" i="12"/>
  <c r="I769" i="12"/>
  <c r="N769" i="12"/>
  <c r="O769" i="12" s="1"/>
  <c r="P769" i="12" s="1"/>
  <c r="K768" i="12"/>
  <c r="Q768" i="12"/>
  <c r="R768" i="12" s="1"/>
  <c r="W768" i="12"/>
  <c r="W769" i="12" l="1"/>
  <c r="Q769" i="12"/>
  <c r="R769" i="12" s="1"/>
  <c r="K769" i="12"/>
  <c r="E3170" i="13"/>
  <c r="N770" i="12"/>
  <c r="O770" i="12" s="1"/>
  <c r="P770" i="12" s="1"/>
  <c r="J770" i="12"/>
  <c r="Y770" i="12"/>
  <c r="I770" i="12"/>
  <c r="V770" i="12"/>
  <c r="U770" i="12"/>
  <c r="E770" i="12"/>
  <c r="F770" i="12" s="1"/>
  <c r="B771" i="12"/>
  <c r="K770" i="12" l="1"/>
  <c r="W770" i="12"/>
  <c r="E3169" i="13"/>
  <c r="J771" i="12"/>
  <c r="Y771" i="12"/>
  <c r="I771" i="12"/>
  <c r="V771" i="12"/>
  <c r="B772" i="12"/>
  <c r="U771" i="12"/>
  <c r="N771" i="12"/>
  <c r="O771" i="12" s="1"/>
  <c r="P771" i="12" s="1"/>
  <c r="E771" i="12"/>
  <c r="F771" i="12" s="1"/>
  <c r="Q770" i="12"/>
  <c r="R770" i="12" s="1"/>
  <c r="K771" i="12" l="1"/>
  <c r="Q771" i="12"/>
  <c r="R771" i="12" s="1"/>
  <c r="W771" i="12"/>
  <c r="E3168" i="13"/>
  <c r="N772" i="12"/>
  <c r="O772" i="12" s="1"/>
  <c r="P772" i="12" s="1"/>
  <c r="J772" i="12"/>
  <c r="Y772" i="12"/>
  <c r="I772" i="12"/>
  <c r="V772" i="12"/>
  <c r="U772" i="12"/>
  <c r="E772" i="12"/>
  <c r="F772" i="12" s="1"/>
  <c r="B773" i="12"/>
  <c r="W772" i="12" l="1"/>
  <c r="K772" i="12"/>
  <c r="E3167" i="13"/>
  <c r="J773" i="12"/>
  <c r="Y773" i="12"/>
  <c r="I773" i="12"/>
  <c r="V773" i="12"/>
  <c r="B774" i="12"/>
  <c r="U773" i="12"/>
  <c r="E773" i="12"/>
  <c r="F773" i="12" s="1"/>
  <c r="N773" i="12"/>
  <c r="O773" i="12" s="1"/>
  <c r="P773" i="12" s="1"/>
  <c r="Q772" i="12"/>
  <c r="R772" i="12" s="1"/>
  <c r="W773" i="12" l="1"/>
  <c r="Q773" i="12"/>
  <c r="R773" i="12" s="1"/>
  <c r="K773" i="12"/>
  <c r="E3166" i="13"/>
  <c r="V774" i="12"/>
  <c r="N774" i="12"/>
  <c r="O774" i="12" s="1"/>
  <c r="P774" i="12" s="1"/>
  <c r="J774" i="12"/>
  <c r="I774" i="12"/>
  <c r="E774" i="12"/>
  <c r="F774" i="12" s="1"/>
  <c r="B775" i="12"/>
  <c r="Y774" i="12"/>
  <c r="U774" i="12"/>
  <c r="Q774" i="12" l="1"/>
  <c r="R774" i="12" s="1"/>
  <c r="W774" i="12"/>
  <c r="K774" i="12"/>
  <c r="E3165" i="13"/>
  <c r="B776" i="12"/>
  <c r="U775" i="12"/>
  <c r="E775" i="12"/>
  <c r="F775" i="12" s="1"/>
  <c r="N775" i="12"/>
  <c r="O775" i="12" s="1"/>
  <c r="P775" i="12" s="1"/>
  <c r="J775" i="12"/>
  <c r="Y775" i="12"/>
  <c r="V775" i="12"/>
  <c r="I775" i="12"/>
  <c r="W775" i="12" l="1"/>
  <c r="E3164" i="13"/>
  <c r="N776" i="12"/>
  <c r="O776" i="12" s="1"/>
  <c r="P776" i="12" s="1"/>
  <c r="J776" i="12"/>
  <c r="B777" i="12"/>
  <c r="U776" i="12"/>
  <c r="E776" i="12"/>
  <c r="F776" i="12" s="1"/>
  <c r="V776" i="12"/>
  <c r="I776" i="12"/>
  <c r="Y776" i="12"/>
  <c r="K775" i="12"/>
  <c r="Q775" i="12"/>
  <c r="R775" i="12" s="1"/>
  <c r="K776" i="12" l="1"/>
  <c r="W776" i="12"/>
  <c r="E3163" i="13"/>
  <c r="N777" i="12"/>
  <c r="O777" i="12" s="1"/>
  <c r="P777" i="12" s="1"/>
  <c r="J777" i="12"/>
  <c r="Y777" i="12"/>
  <c r="I777" i="12"/>
  <c r="B778" i="12"/>
  <c r="U777" i="12"/>
  <c r="E777" i="12"/>
  <c r="F777" i="12" s="1"/>
  <c r="V777" i="12"/>
  <c r="Q776" i="12"/>
  <c r="R776" i="12" s="1"/>
  <c r="W777" i="12" l="1"/>
  <c r="Q777" i="12"/>
  <c r="R777" i="12" s="1"/>
  <c r="E3162" i="13"/>
  <c r="J778" i="12"/>
  <c r="Y778" i="12"/>
  <c r="I778" i="12"/>
  <c r="V778" i="12"/>
  <c r="B779" i="12"/>
  <c r="U778" i="12"/>
  <c r="E778" i="12"/>
  <c r="F778" i="12" s="1"/>
  <c r="N778" i="12"/>
  <c r="O778" i="12" s="1"/>
  <c r="P778" i="12" s="1"/>
  <c r="K777" i="12"/>
  <c r="K778" i="12" l="1"/>
  <c r="E3161" i="13"/>
  <c r="Y779" i="12"/>
  <c r="I779" i="12"/>
  <c r="V779" i="12"/>
  <c r="B780" i="12"/>
  <c r="U779" i="12"/>
  <c r="E779" i="12"/>
  <c r="F779" i="12" s="1"/>
  <c r="N779" i="12"/>
  <c r="O779" i="12" s="1"/>
  <c r="P779" i="12" s="1"/>
  <c r="J779" i="12"/>
  <c r="Q778" i="12"/>
  <c r="R778" i="12" s="1"/>
  <c r="W778" i="12"/>
  <c r="E3160" i="13" l="1"/>
  <c r="V780" i="12"/>
  <c r="B781" i="12"/>
  <c r="U780" i="12"/>
  <c r="E780" i="12"/>
  <c r="F780" i="12" s="1"/>
  <c r="N780" i="12"/>
  <c r="O780" i="12" s="1"/>
  <c r="P780" i="12" s="1"/>
  <c r="Y780" i="12"/>
  <c r="I780" i="12"/>
  <c r="J780" i="12"/>
  <c r="K779" i="12"/>
  <c r="W779" i="12"/>
  <c r="Q779" i="12"/>
  <c r="R779" i="12" s="1"/>
  <c r="K780" i="12" l="1"/>
  <c r="Q780" i="12"/>
  <c r="R780" i="12" s="1"/>
  <c r="W780" i="12"/>
  <c r="E3159" i="13"/>
  <c r="N781" i="12"/>
  <c r="O781" i="12" s="1"/>
  <c r="P781" i="12" s="1"/>
  <c r="Y781" i="12"/>
  <c r="I781" i="12"/>
  <c r="V781" i="12"/>
  <c r="B782" i="12"/>
  <c r="U781" i="12"/>
  <c r="E781" i="12"/>
  <c r="F781" i="12" s="1"/>
  <c r="J781" i="12"/>
  <c r="W781" i="12" l="1"/>
  <c r="Q781" i="12"/>
  <c r="R781" i="12" s="1"/>
  <c r="E3158" i="13"/>
  <c r="N782" i="12"/>
  <c r="O782" i="12" s="1"/>
  <c r="P782" i="12" s="1"/>
  <c r="J782" i="12"/>
  <c r="Y782" i="12"/>
  <c r="I782" i="12"/>
  <c r="V782" i="12"/>
  <c r="B783" i="12"/>
  <c r="U782" i="12"/>
  <c r="E782" i="12"/>
  <c r="F782" i="12" s="1"/>
  <c r="K781" i="12"/>
  <c r="W782" i="12" l="1"/>
  <c r="Q782" i="12"/>
  <c r="R782" i="12" s="1"/>
  <c r="E3157" i="13"/>
  <c r="J783" i="12"/>
  <c r="Y783" i="12"/>
  <c r="I783" i="12"/>
  <c r="V783" i="12"/>
  <c r="B784" i="12"/>
  <c r="U783" i="12"/>
  <c r="E783" i="12"/>
  <c r="F783" i="12" s="1"/>
  <c r="N783" i="12"/>
  <c r="O783" i="12" s="1"/>
  <c r="P783" i="12" s="1"/>
  <c r="K782" i="12"/>
  <c r="W783" i="12" l="1"/>
  <c r="K783" i="12"/>
  <c r="Q783" i="12"/>
  <c r="R783" i="12" s="1"/>
  <c r="E3156" i="13"/>
  <c r="J784" i="12"/>
  <c r="Y784" i="12"/>
  <c r="I784" i="12"/>
  <c r="V784" i="12"/>
  <c r="B785" i="12"/>
  <c r="U784" i="12"/>
  <c r="E784" i="12"/>
  <c r="F784" i="12" s="1"/>
  <c r="N784" i="12"/>
  <c r="O784" i="12" s="1"/>
  <c r="P784" i="12" s="1"/>
  <c r="W784" i="12" l="1"/>
  <c r="K784" i="12"/>
  <c r="E3155" i="13"/>
  <c r="V785" i="12"/>
  <c r="B786" i="12"/>
  <c r="U785" i="12"/>
  <c r="E785" i="12"/>
  <c r="F785" i="12" s="1"/>
  <c r="N785" i="12"/>
  <c r="O785" i="12" s="1"/>
  <c r="P785" i="12" s="1"/>
  <c r="J785" i="12"/>
  <c r="Y785" i="12"/>
  <c r="I785" i="12"/>
  <c r="Q784" i="12"/>
  <c r="R784" i="12" s="1"/>
  <c r="W785" i="12" l="1"/>
  <c r="Q785" i="12"/>
  <c r="R785" i="12" s="1"/>
  <c r="E3154" i="13"/>
  <c r="N786" i="12"/>
  <c r="O786" i="12" s="1"/>
  <c r="P786" i="12" s="1"/>
  <c r="J786" i="12"/>
  <c r="Y786" i="12"/>
  <c r="I786" i="12"/>
  <c r="V786" i="12"/>
  <c r="B787" i="12"/>
  <c r="U786" i="12"/>
  <c r="E786" i="12"/>
  <c r="F786" i="12" s="1"/>
  <c r="K785" i="12"/>
  <c r="W786" i="12" l="1"/>
  <c r="Q786" i="12"/>
  <c r="R786" i="12" s="1"/>
  <c r="E3153" i="13"/>
  <c r="N787" i="12"/>
  <c r="O787" i="12" s="1"/>
  <c r="P787" i="12" s="1"/>
  <c r="J787" i="12"/>
  <c r="Y787" i="12"/>
  <c r="I787" i="12"/>
  <c r="V787" i="12"/>
  <c r="B788" i="12"/>
  <c r="U787" i="12"/>
  <c r="E787" i="12"/>
  <c r="F787" i="12" s="1"/>
  <c r="K786" i="12"/>
  <c r="W787" i="12" l="1"/>
  <c r="Q787" i="12"/>
  <c r="R787" i="12" s="1"/>
  <c r="E3152" i="13"/>
  <c r="N788" i="12"/>
  <c r="O788" i="12" s="1"/>
  <c r="P788" i="12" s="1"/>
  <c r="J788" i="12"/>
  <c r="Y788" i="12"/>
  <c r="I788" i="12"/>
  <c r="V788" i="12"/>
  <c r="B789" i="12"/>
  <c r="U788" i="12"/>
  <c r="E788" i="12"/>
  <c r="F788" i="12" s="1"/>
  <c r="K787" i="12"/>
  <c r="W788" i="12" l="1"/>
  <c r="K788" i="12"/>
  <c r="Q788" i="12"/>
  <c r="R788" i="12" s="1"/>
  <c r="E3151" i="13"/>
  <c r="J789" i="12"/>
  <c r="Y789" i="12"/>
  <c r="I789" i="12"/>
  <c r="V789" i="12"/>
  <c r="B790" i="12"/>
  <c r="U789" i="12"/>
  <c r="E789" i="12"/>
  <c r="F789" i="12" s="1"/>
  <c r="N789" i="12"/>
  <c r="O789" i="12" s="1"/>
  <c r="P789" i="12" s="1"/>
  <c r="W789" i="12" l="1"/>
  <c r="Q789" i="12"/>
  <c r="R789" i="12" s="1"/>
  <c r="E3150" i="13"/>
  <c r="V790" i="12"/>
  <c r="B791" i="12"/>
  <c r="U790" i="12"/>
  <c r="E790" i="12"/>
  <c r="F790" i="12" s="1"/>
  <c r="N790" i="12"/>
  <c r="O790" i="12" s="1"/>
  <c r="P790" i="12" s="1"/>
  <c r="J790" i="12"/>
  <c r="Y790" i="12"/>
  <c r="I790" i="12"/>
  <c r="K789" i="12"/>
  <c r="E3149" i="13" l="1"/>
  <c r="B792" i="12"/>
  <c r="U791" i="12"/>
  <c r="E791" i="12"/>
  <c r="F791" i="12" s="1"/>
  <c r="N791" i="12"/>
  <c r="O791" i="12" s="1"/>
  <c r="P791" i="12" s="1"/>
  <c r="J791" i="12"/>
  <c r="Y791" i="12"/>
  <c r="V791" i="12"/>
  <c r="I791" i="12"/>
  <c r="K790" i="12"/>
  <c r="Q790" i="12"/>
  <c r="R790" i="12" s="1"/>
  <c r="W790" i="12"/>
  <c r="W791" i="12" l="1"/>
  <c r="Q791" i="12"/>
  <c r="R791" i="12" s="1"/>
  <c r="E3148" i="13"/>
  <c r="N792" i="12"/>
  <c r="O792" i="12" s="1"/>
  <c r="P792" i="12" s="1"/>
  <c r="J792" i="12"/>
  <c r="Y792" i="12"/>
  <c r="I792" i="12"/>
  <c r="B793" i="12"/>
  <c r="U792" i="12"/>
  <c r="E792" i="12"/>
  <c r="F792" i="12" s="1"/>
  <c r="V792" i="12"/>
  <c r="K791" i="12"/>
  <c r="Q792" i="12" l="1"/>
  <c r="R792" i="12" s="1"/>
  <c r="W792" i="12"/>
  <c r="E3147" i="13"/>
  <c r="N793" i="12"/>
  <c r="O793" i="12" s="1"/>
  <c r="P793" i="12" s="1"/>
  <c r="J793" i="12"/>
  <c r="Y793" i="12"/>
  <c r="I793" i="12"/>
  <c r="V793" i="12"/>
  <c r="B794" i="12"/>
  <c r="U793" i="12"/>
  <c r="E793" i="12"/>
  <c r="F793" i="12" s="1"/>
  <c r="K792" i="12"/>
  <c r="W793" i="12" l="1"/>
  <c r="Q793" i="12"/>
  <c r="R793" i="12" s="1"/>
  <c r="K793" i="12"/>
  <c r="E3146" i="13"/>
  <c r="J794" i="12"/>
  <c r="Y794" i="12"/>
  <c r="I794" i="12"/>
  <c r="V794" i="12"/>
  <c r="B795" i="12"/>
  <c r="U794" i="12"/>
  <c r="E794" i="12"/>
  <c r="F794" i="12" s="1"/>
  <c r="N794" i="12"/>
  <c r="O794" i="12" s="1"/>
  <c r="P794" i="12" s="1"/>
  <c r="W794" i="12" l="1"/>
  <c r="E3145" i="13"/>
  <c r="Y795" i="12"/>
  <c r="I795" i="12"/>
  <c r="V795" i="12"/>
  <c r="B796" i="12"/>
  <c r="U795" i="12"/>
  <c r="E795" i="12"/>
  <c r="F795" i="12" s="1"/>
  <c r="N795" i="12"/>
  <c r="O795" i="12" s="1"/>
  <c r="P795" i="12" s="1"/>
  <c r="J795" i="12"/>
  <c r="K794" i="12"/>
  <c r="Q794" i="12"/>
  <c r="R794" i="12" s="1"/>
  <c r="W795" i="12" l="1"/>
  <c r="Q795" i="12"/>
  <c r="R795" i="12" s="1"/>
  <c r="E3144" i="13"/>
  <c r="V796" i="12"/>
  <c r="B797" i="12"/>
  <c r="U796" i="12"/>
  <c r="E796" i="12"/>
  <c r="F796" i="12" s="1"/>
  <c r="N796" i="12"/>
  <c r="O796" i="12" s="1"/>
  <c r="P796" i="12" s="1"/>
  <c r="Y796" i="12"/>
  <c r="I796" i="12"/>
  <c r="J796" i="12"/>
  <c r="K795" i="12"/>
  <c r="W796" i="12" l="1"/>
  <c r="Q796" i="12"/>
  <c r="R796" i="12" s="1"/>
  <c r="E3143" i="13"/>
  <c r="N797" i="12"/>
  <c r="O797" i="12" s="1"/>
  <c r="P797" i="12" s="1"/>
  <c r="J797" i="12"/>
  <c r="Y797" i="12"/>
  <c r="I797" i="12"/>
  <c r="V797" i="12"/>
  <c r="B798" i="12"/>
  <c r="U797" i="12"/>
  <c r="E797" i="12"/>
  <c r="F797" i="12" s="1"/>
  <c r="K796" i="12"/>
  <c r="W797" i="12" l="1"/>
  <c r="K797" i="12"/>
  <c r="Q797" i="12"/>
  <c r="R797" i="12" s="1"/>
  <c r="E3142" i="13"/>
  <c r="N798" i="12"/>
  <c r="O798" i="12" s="1"/>
  <c r="P798" i="12" s="1"/>
  <c r="J798" i="12"/>
  <c r="Y798" i="12"/>
  <c r="I798" i="12"/>
  <c r="V798" i="12"/>
  <c r="B799" i="12"/>
  <c r="U798" i="12"/>
  <c r="E798" i="12"/>
  <c r="F798" i="12" s="1"/>
  <c r="K798" i="12" l="1"/>
  <c r="Q798" i="12"/>
  <c r="R798" i="12" s="1"/>
  <c r="W798" i="12"/>
  <c r="E3141" i="13"/>
  <c r="J799" i="12"/>
  <c r="Y799" i="12"/>
  <c r="I799" i="12"/>
  <c r="V799" i="12"/>
  <c r="B800" i="12"/>
  <c r="U799" i="12"/>
  <c r="E799" i="12"/>
  <c r="F799" i="12" s="1"/>
  <c r="N799" i="12"/>
  <c r="O799" i="12" s="1"/>
  <c r="P799" i="12" s="1"/>
  <c r="K799" i="12" l="1"/>
  <c r="Q799" i="12"/>
  <c r="R799" i="12" s="1"/>
  <c r="W799" i="12"/>
  <c r="E3140" i="13"/>
  <c r="J800" i="12"/>
  <c r="Y800" i="12"/>
  <c r="I800" i="12"/>
  <c r="V800" i="12"/>
  <c r="B801" i="12"/>
  <c r="U800" i="12"/>
  <c r="E800" i="12"/>
  <c r="F800" i="12" s="1"/>
  <c r="N800" i="12"/>
  <c r="O800" i="12" s="1"/>
  <c r="P800" i="12" s="1"/>
  <c r="W800" i="12" l="1"/>
  <c r="Q800" i="12"/>
  <c r="R800" i="12" s="1"/>
  <c r="E3139" i="13"/>
  <c r="V801" i="12"/>
  <c r="B802" i="12"/>
  <c r="U801" i="12"/>
  <c r="E801" i="12"/>
  <c r="F801" i="12" s="1"/>
  <c r="N801" i="12"/>
  <c r="O801" i="12" s="1"/>
  <c r="P801" i="12" s="1"/>
  <c r="J801" i="12"/>
  <c r="Y801" i="12"/>
  <c r="I801" i="12"/>
  <c r="K800" i="12"/>
  <c r="K801" i="12" l="1"/>
  <c r="Q801" i="12"/>
  <c r="R801" i="12" s="1"/>
  <c r="W801" i="12"/>
  <c r="E3138" i="13"/>
  <c r="N802" i="12"/>
  <c r="O802" i="12" s="1"/>
  <c r="P802" i="12" s="1"/>
  <c r="J802" i="12"/>
  <c r="Y802" i="12"/>
  <c r="I802" i="12"/>
  <c r="V802" i="12"/>
  <c r="B803" i="12"/>
  <c r="U802" i="12"/>
  <c r="E802" i="12"/>
  <c r="F802" i="12" s="1"/>
  <c r="Q802" i="12" l="1"/>
  <c r="R802" i="12" s="1"/>
  <c r="E3137" i="13"/>
  <c r="N803" i="12"/>
  <c r="O803" i="12" s="1"/>
  <c r="P803" i="12" s="1"/>
  <c r="J803" i="12"/>
  <c r="Y803" i="12"/>
  <c r="I803" i="12"/>
  <c r="V803" i="12"/>
  <c r="E803" i="12"/>
  <c r="F803" i="12" s="1"/>
  <c r="B804" i="12"/>
  <c r="U803" i="12"/>
  <c r="W802" i="12"/>
  <c r="K802" i="12"/>
  <c r="W803" i="12" l="1"/>
  <c r="K803" i="12"/>
  <c r="Q803" i="12"/>
  <c r="R803" i="12" s="1"/>
  <c r="E3136" i="13"/>
  <c r="N804" i="12"/>
  <c r="O804" i="12" s="1"/>
  <c r="P804" i="12" s="1"/>
  <c r="J804" i="12"/>
  <c r="Y804" i="12"/>
  <c r="I804" i="12"/>
  <c r="V804" i="12"/>
  <c r="B805" i="12"/>
  <c r="U804" i="12"/>
  <c r="E804" i="12"/>
  <c r="F804" i="12" s="1"/>
  <c r="W804" i="12" l="1"/>
  <c r="Q804" i="12"/>
  <c r="R804" i="12" s="1"/>
  <c r="E3135" i="13"/>
  <c r="J805" i="12"/>
  <c r="Y805" i="12"/>
  <c r="I805" i="12"/>
  <c r="V805" i="12"/>
  <c r="B806" i="12"/>
  <c r="U805" i="12"/>
  <c r="E805" i="12"/>
  <c r="F805" i="12" s="1"/>
  <c r="N805" i="12"/>
  <c r="O805" i="12" s="1"/>
  <c r="P805" i="12" s="1"/>
  <c r="K804" i="12"/>
  <c r="W805" i="12" l="1"/>
  <c r="E3134" i="13"/>
  <c r="V806" i="12"/>
  <c r="B807" i="12"/>
  <c r="U806" i="12"/>
  <c r="E806" i="12"/>
  <c r="F806" i="12" s="1"/>
  <c r="N806" i="12"/>
  <c r="O806" i="12" s="1"/>
  <c r="P806" i="12" s="1"/>
  <c r="J806" i="12"/>
  <c r="Y806" i="12"/>
  <c r="I806" i="12"/>
  <c r="K805" i="12"/>
  <c r="Q805" i="12"/>
  <c r="R805" i="12" s="1"/>
  <c r="Q806" i="12" l="1"/>
  <c r="R806" i="12" s="1"/>
  <c r="W806" i="12"/>
  <c r="E3133" i="13"/>
  <c r="B808" i="12"/>
  <c r="U807" i="12"/>
  <c r="E807" i="12"/>
  <c r="F807" i="12" s="1"/>
  <c r="N807" i="12"/>
  <c r="O807" i="12" s="1"/>
  <c r="P807" i="12" s="1"/>
  <c r="J807" i="12"/>
  <c r="Y807" i="12"/>
  <c r="V807" i="12"/>
  <c r="I807" i="12"/>
  <c r="K806" i="12"/>
  <c r="W807" i="12" l="1"/>
  <c r="Q807" i="12"/>
  <c r="R807" i="12" s="1"/>
  <c r="E3132" i="13"/>
  <c r="N808" i="12"/>
  <c r="O808" i="12" s="1"/>
  <c r="P808" i="12" s="1"/>
  <c r="J808" i="12"/>
  <c r="Y808" i="12"/>
  <c r="I808" i="12"/>
  <c r="B809" i="12"/>
  <c r="U808" i="12"/>
  <c r="E808" i="12"/>
  <c r="F808" i="12" s="1"/>
  <c r="V808" i="12"/>
  <c r="K807" i="12"/>
  <c r="K808" i="12" l="1"/>
  <c r="Q808" i="12"/>
  <c r="R808" i="12" s="1"/>
  <c r="W808" i="12"/>
  <c r="E3131" i="13"/>
  <c r="N809" i="12"/>
  <c r="O809" i="12" s="1"/>
  <c r="P809" i="12" s="1"/>
  <c r="J809" i="12"/>
  <c r="Y809" i="12"/>
  <c r="I809" i="12"/>
  <c r="V809" i="12"/>
  <c r="B810" i="12"/>
  <c r="U809" i="12"/>
  <c r="E809" i="12"/>
  <c r="F809" i="12" s="1"/>
  <c r="W809" i="12" l="1"/>
  <c r="Q809" i="12"/>
  <c r="R809" i="12" s="1"/>
  <c r="E3130" i="13"/>
  <c r="J810" i="12"/>
  <c r="Y810" i="12"/>
  <c r="I810" i="12"/>
  <c r="V810" i="12"/>
  <c r="B811" i="12"/>
  <c r="U810" i="12"/>
  <c r="E810" i="12"/>
  <c r="F810" i="12" s="1"/>
  <c r="N810" i="12"/>
  <c r="O810" i="12" s="1"/>
  <c r="P810" i="12" s="1"/>
  <c r="K809" i="12"/>
  <c r="W810" i="12" l="1"/>
  <c r="Q810" i="12"/>
  <c r="R810" i="12" s="1"/>
  <c r="E3129" i="13"/>
  <c r="Y811" i="12"/>
  <c r="I811" i="12"/>
  <c r="V811" i="12"/>
  <c r="B812" i="12"/>
  <c r="U811" i="12"/>
  <c r="E811" i="12"/>
  <c r="F811" i="12" s="1"/>
  <c r="N811" i="12"/>
  <c r="O811" i="12" s="1"/>
  <c r="P811" i="12" s="1"/>
  <c r="J811" i="12"/>
  <c r="K810" i="12"/>
  <c r="E3128" i="13" l="1"/>
  <c r="V812" i="12"/>
  <c r="B813" i="12"/>
  <c r="U812" i="12"/>
  <c r="E812" i="12"/>
  <c r="F812" i="12" s="1"/>
  <c r="N812" i="12"/>
  <c r="O812" i="12" s="1"/>
  <c r="P812" i="12" s="1"/>
  <c r="J812" i="12"/>
  <c r="Y812" i="12"/>
  <c r="I812" i="12"/>
  <c r="K811" i="12"/>
  <c r="Q811" i="12"/>
  <c r="R811" i="12" s="1"/>
  <c r="W811" i="12"/>
  <c r="K812" i="12" l="1"/>
  <c r="Q812" i="12"/>
  <c r="R812" i="12" s="1"/>
  <c r="W812" i="12"/>
  <c r="E3127" i="13"/>
  <c r="N813" i="12"/>
  <c r="O813" i="12" s="1"/>
  <c r="P813" i="12" s="1"/>
  <c r="J813" i="12"/>
  <c r="Y813" i="12"/>
  <c r="I813" i="12"/>
  <c r="V813" i="12"/>
  <c r="B814" i="12"/>
  <c r="U813" i="12"/>
  <c r="E813" i="12"/>
  <c r="F813" i="12" s="1"/>
  <c r="W813" i="12" l="1"/>
  <c r="K813" i="12"/>
  <c r="Q813" i="12"/>
  <c r="R813" i="12" s="1"/>
  <c r="E3126" i="13"/>
  <c r="N814" i="12"/>
  <c r="O814" i="12" s="1"/>
  <c r="P814" i="12" s="1"/>
  <c r="J814" i="12"/>
  <c r="Y814" i="12"/>
  <c r="I814" i="12"/>
  <c r="V814" i="12"/>
  <c r="B815" i="12"/>
  <c r="U814" i="12"/>
  <c r="E814" i="12"/>
  <c r="F814" i="12" s="1"/>
  <c r="W814" i="12" l="1"/>
  <c r="E3125" i="13"/>
  <c r="J815" i="12"/>
  <c r="Y815" i="12"/>
  <c r="I815" i="12"/>
  <c r="V815" i="12"/>
  <c r="B816" i="12"/>
  <c r="U815" i="12"/>
  <c r="E815" i="12"/>
  <c r="F815" i="12" s="1"/>
  <c r="N815" i="12"/>
  <c r="O815" i="12" s="1"/>
  <c r="P815" i="12" s="1"/>
  <c r="Q814" i="12"/>
  <c r="R814" i="12" s="1"/>
  <c r="K814" i="12"/>
  <c r="Q815" i="12" l="1"/>
  <c r="R815" i="12" s="1"/>
  <c r="K815" i="12"/>
  <c r="W815" i="12"/>
  <c r="E3124" i="13"/>
  <c r="J816" i="12"/>
  <c r="Y816" i="12"/>
  <c r="I816" i="12"/>
  <c r="V816" i="12"/>
  <c r="B817" i="12"/>
  <c r="U816" i="12"/>
  <c r="E816" i="12"/>
  <c r="F816" i="12" s="1"/>
  <c r="N816" i="12"/>
  <c r="O816" i="12" s="1"/>
  <c r="P816" i="12" s="1"/>
  <c r="W816" i="12" l="1"/>
  <c r="K816" i="12"/>
  <c r="E3123" i="13"/>
  <c r="V817" i="12"/>
  <c r="B818" i="12"/>
  <c r="U817" i="12"/>
  <c r="E817" i="12"/>
  <c r="F817" i="12" s="1"/>
  <c r="N817" i="12"/>
  <c r="O817" i="12" s="1"/>
  <c r="P817" i="12" s="1"/>
  <c r="J817" i="12"/>
  <c r="Y817" i="12"/>
  <c r="I817" i="12"/>
  <c r="Q816" i="12"/>
  <c r="R816" i="12" s="1"/>
  <c r="W817" i="12" l="1"/>
  <c r="Q817" i="12"/>
  <c r="R817" i="12" s="1"/>
  <c r="E3122" i="13"/>
  <c r="N818" i="12"/>
  <c r="O818" i="12" s="1"/>
  <c r="P818" i="12" s="1"/>
  <c r="J818" i="12"/>
  <c r="Y818" i="12"/>
  <c r="I818" i="12"/>
  <c r="V818" i="12"/>
  <c r="B819" i="12"/>
  <c r="U818" i="12"/>
  <c r="E818" i="12"/>
  <c r="F818" i="12" s="1"/>
  <c r="K817" i="12"/>
  <c r="W818" i="12" l="1"/>
  <c r="Q818" i="12"/>
  <c r="R818" i="12" s="1"/>
  <c r="E3121" i="13"/>
  <c r="N819" i="12"/>
  <c r="O819" i="12" s="1"/>
  <c r="P819" i="12" s="1"/>
  <c r="J819" i="12"/>
  <c r="Y819" i="12"/>
  <c r="I819" i="12"/>
  <c r="V819" i="12"/>
  <c r="B820" i="12"/>
  <c r="U819" i="12"/>
  <c r="E819" i="12"/>
  <c r="F819" i="12" s="1"/>
  <c r="K818" i="12"/>
  <c r="K819" i="12" l="1"/>
  <c r="W819" i="12"/>
  <c r="Q819" i="12"/>
  <c r="R819" i="12" s="1"/>
  <c r="E3120" i="13"/>
  <c r="N820" i="12"/>
  <c r="O820" i="12" s="1"/>
  <c r="P820" i="12" s="1"/>
  <c r="J820" i="12"/>
  <c r="Y820" i="12"/>
  <c r="I820" i="12"/>
  <c r="V820" i="12"/>
  <c r="B821" i="12"/>
  <c r="U820" i="12"/>
  <c r="E820" i="12"/>
  <c r="F820" i="12" s="1"/>
  <c r="K820" i="12" l="1"/>
  <c r="Q820" i="12"/>
  <c r="R820" i="12" s="1"/>
  <c r="W820" i="12"/>
  <c r="E3119" i="13"/>
  <c r="J821" i="12"/>
  <c r="Y821" i="12"/>
  <c r="I821" i="12"/>
  <c r="V821" i="12"/>
  <c r="B822" i="12"/>
  <c r="U821" i="12"/>
  <c r="E821" i="12"/>
  <c r="F821" i="12" s="1"/>
  <c r="N821" i="12"/>
  <c r="O821" i="12" s="1"/>
  <c r="P821" i="12" s="1"/>
  <c r="K821" i="12" l="1"/>
  <c r="Q821" i="12"/>
  <c r="R821" i="12" s="1"/>
  <c r="W821" i="12"/>
  <c r="E3118" i="13"/>
  <c r="V822" i="12"/>
  <c r="B823" i="12"/>
  <c r="U822" i="12"/>
  <c r="E822" i="12"/>
  <c r="F822" i="12" s="1"/>
  <c r="N822" i="12"/>
  <c r="O822" i="12" s="1"/>
  <c r="P822" i="12" s="1"/>
  <c r="J822" i="12"/>
  <c r="Y822" i="12"/>
  <c r="I822" i="12"/>
  <c r="W822" i="12" l="1"/>
  <c r="K822" i="12"/>
  <c r="Q822" i="12"/>
  <c r="R822" i="12" s="1"/>
  <c r="E3117" i="13"/>
  <c r="B824" i="12"/>
  <c r="U823" i="12"/>
  <c r="E823" i="12"/>
  <c r="F823" i="12" s="1"/>
  <c r="N823" i="12"/>
  <c r="O823" i="12" s="1"/>
  <c r="P823" i="12" s="1"/>
  <c r="J823" i="12"/>
  <c r="Y823" i="12"/>
  <c r="I823" i="12"/>
  <c r="V823" i="12"/>
  <c r="K823" i="12" l="1"/>
  <c r="Q823" i="12"/>
  <c r="R823" i="12" s="1"/>
  <c r="W823" i="12"/>
  <c r="E3116" i="13"/>
  <c r="N824" i="12"/>
  <c r="O824" i="12" s="1"/>
  <c r="P824" i="12" s="1"/>
  <c r="J824" i="12"/>
  <c r="Y824" i="12"/>
  <c r="I824" i="12"/>
  <c r="V824" i="12"/>
  <c r="B825" i="12"/>
  <c r="U824" i="12"/>
  <c r="E824" i="12"/>
  <c r="F824" i="12" s="1"/>
  <c r="K824" i="12" l="1"/>
  <c r="W824" i="12"/>
  <c r="Q824" i="12"/>
  <c r="R824" i="12" s="1"/>
  <c r="E3115" i="13"/>
  <c r="N825" i="12"/>
  <c r="O825" i="12" s="1"/>
  <c r="P825" i="12" s="1"/>
  <c r="J825" i="12"/>
  <c r="Y825" i="12"/>
  <c r="I825" i="12"/>
  <c r="V825" i="12"/>
  <c r="B826" i="12"/>
  <c r="U825" i="12"/>
  <c r="E825" i="12"/>
  <c r="F825" i="12" s="1"/>
  <c r="W825" i="12" l="1"/>
  <c r="E3114" i="13"/>
  <c r="J826" i="12"/>
  <c r="Y826" i="12"/>
  <c r="I826" i="12"/>
  <c r="V826" i="12"/>
  <c r="B827" i="12"/>
  <c r="U826" i="12"/>
  <c r="E826" i="12"/>
  <c r="F826" i="12" s="1"/>
  <c r="N826" i="12"/>
  <c r="O826" i="12" s="1"/>
  <c r="P826" i="12" s="1"/>
  <c r="Q825" i="12"/>
  <c r="R825" i="12" s="1"/>
  <c r="K825" i="12"/>
  <c r="Q826" i="12" l="1"/>
  <c r="R826" i="12" s="1"/>
  <c r="E3113" i="13"/>
  <c r="Y827" i="12"/>
  <c r="I827" i="12"/>
  <c r="V827" i="12"/>
  <c r="B828" i="12"/>
  <c r="U827" i="12"/>
  <c r="E827" i="12"/>
  <c r="F827" i="12" s="1"/>
  <c r="N827" i="12"/>
  <c r="O827" i="12" s="1"/>
  <c r="P827" i="12" s="1"/>
  <c r="J827" i="12"/>
  <c r="K826" i="12"/>
  <c r="W826" i="12"/>
  <c r="W827" i="12" l="1"/>
  <c r="E3112" i="13"/>
  <c r="V828" i="12"/>
  <c r="B829" i="12"/>
  <c r="U828" i="12"/>
  <c r="E828" i="12"/>
  <c r="F828" i="12" s="1"/>
  <c r="N828" i="12"/>
  <c r="O828" i="12" s="1"/>
  <c r="P828" i="12" s="1"/>
  <c r="J828" i="12"/>
  <c r="Y828" i="12"/>
  <c r="I828" i="12"/>
  <c r="K827" i="12"/>
  <c r="Q827" i="12"/>
  <c r="R827" i="12" s="1"/>
  <c r="K828" i="12" l="1"/>
  <c r="W828" i="12"/>
  <c r="Q828" i="12"/>
  <c r="R828" i="12" s="1"/>
  <c r="E3111" i="13"/>
  <c r="N829" i="12"/>
  <c r="O829" i="12" s="1"/>
  <c r="P829" i="12" s="1"/>
  <c r="J829" i="12"/>
  <c r="Y829" i="12"/>
  <c r="I829" i="12"/>
  <c r="V829" i="12"/>
  <c r="B830" i="12"/>
  <c r="U829" i="12"/>
  <c r="E829" i="12"/>
  <c r="F829" i="12" s="1"/>
  <c r="W829" i="12" l="1"/>
  <c r="Q829" i="12"/>
  <c r="R829" i="12" s="1"/>
  <c r="E3110" i="13"/>
  <c r="N830" i="12"/>
  <c r="O830" i="12" s="1"/>
  <c r="P830" i="12" s="1"/>
  <c r="J830" i="12"/>
  <c r="Y830" i="12"/>
  <c r="I830" i="12"/>
  <c r="V830" i="12"/>
  <c r="B831" i="12"/>
  <c r="U830" i="12"/>
  <c r="E830" i="12"/>
  <c r="F830" i="12" s="1"/>
  <c r="K829" i="12"/>
  <c r="Q830" i="12" l="1"/>
  <c r="R830" i="12" s="1"/>
  <c r="W830" i="12"/>
  <c r="E3109" i="13"/>
  <c r="J831" i="12"/>
  <c r="Y831" i="12"/>
  <c r="I831" i="12"/>
  <c r="V831" i="12"/>
  <c r="B832" i="12"/>
  <c r="U831" i="12"/>
  <c r="E831" i="12"/>
  <c r="F831" i="12" s="1"/>
  <c r="N831" i="12"/>
  <c r="O831" i="12" s="1"/>
  <c r="P831" i="12" s="1"/>
  <c r="K830" i="12"/>
  <c r="W831" i="12" l="1"/>
  <c r="K831" i="12"/>
  <c r="Q831" i="12"/>
  <c r="R831" i="12" s="1"/>
  <c r="E3108" i="13"/>
  <c r="J832" i="12"/>
  <c r="Y832" i="12"/>
  <c r="I832" i="12"/>
  <c r="V832" i="12"/>
  <c r="B833" i="12"/>
  <c r="U832" i="12"/>
  <c r="E832" i="12"/>
  <c r="F832" i="12" s="1"/>
  <c r="N832" i="12"/>
  <c r="O832" i="12" s="1"/>
  <c r="P832" i="12" s="1"/>
  <c r="W832" i="12" l="1"/>
  <c r="Q832" i="12"/>
  <c r="R832" i="12" s="1"/>
  <c r="E3107" i="13"/>
  <c r="V833" i="12"/>
  <c r="B834" i="12"/>
  <c r="U833" i="12"/>
  <c r="E833" i="12"/>
  <c r="F833" i="12" s="1"/>
  <c r="N833" i="12"/>
  <c r="O833" i="12" s="1"/>
  <c r="P833" i="12" s="1"/>
  <c r="J833" i="12"/>
  <c r="Y833" i="12"/>
  <c r="I833" i="12"/>
  <c r="K832" i="12"/>
  <c r="W833" i="12" l="1"/>
  <c r="E3106" i="13"/>
  <c r="N834" i="12"/>
  <c r="O834" i="12" s="1"/>
  <c r="P834" i="12" s="1"/>
  <c r="J834" i="12"/>
  <c r="Y834" i="12"/>
  <c r="I834" i="12"/>
  <c r="V834" i="12"/>
  <c r="B835" i="12"/>
  <c r="U834" i="12"/>
  <c r="E834" i="12"/>
  <c r="F834" i="12" s="1"/>
  <c r="K833" i="12"/>
  <c r="Q833" i="12"/>
  <c r="R833" i="12" s="1"/>
  <c r="W834" i="12" l="1"/>
  <c r="K834" i="12"/>
  <c r="Q834" i="12"/>
  <c r="R834" i="12" s="1"/>
  <c r="E3105" i="13"/>
  <c r="N835" i="12"/>
  <c r="O835" i="12" s="1"/>
  <c r="P835" i="12" s="1"/>
  <c r="J835" i="12"/>
  <c r="Y835" i="12"/>
  <c r="I835" i="12"/>
  <c r="V835" i="12"/>
  <c r="B836" i="12"/>
  <c r="U835" i="12"/>
  <c r="E835" i="12"/>
  <c r="F835" i="12" s="1"/>
  <c r="K835" i="12" l="1"/>
  <c r="Q835" i="12"/>
  <c r="R835" i="12" s="1"/>
  <c r="W835" i="12"/>
  <c r="E3104" i="13"/>
  <c r="N836" i="12"/>
  <c r="O836" i="12" s="1"/>
  <c r="P836" i="12" s="1"/>
  <c r="J836" i="12"/>
  <c r="Y836" i="12"/>
  <c r="I836" i="12"/>
  <c r="V836" i="12"/>
  <c r="B837" i="12"/>
  <c r="U836" i="12"/>
  <c r="E836" i="12"/>
  <c r="F836" i="12" s="1"/>
  <c r="K836" i="12" l="1"/>
  <c r="Q836" i="12"/>
  <c r="R836" i="12" s="1"/>
  <c r="W836" i="12"/>
  <c r="E3103" i="13"/>
  <c r="J837" i="12"/>
  <c r="Y837" i="12"/>
  <c r="I837" i="12"/>
  <c r="V837" i="12"/>
  <c r="B838" i="12"/>
  <c r="U837" i="12"/>
  <c r="E837" i="12"/>
  <c r="F837" i="12" s="1"/>
  <c r="N837" i="12"/>
  <c r="O837" i="12" s="1"/>
  <c r="P837" i="12" s="1"/>
  <c r="W837" i="12" l="1"/>
  <c r="Q837" i="12"/>
  <c r="R837" i="12" s="1"/>
  <c r="E3102" i="13"/>
  <c r="V838" i="12"/>
  <c r="B839" i="12"/>
  <c r="U838" i="12"/>
  <c r="E838" i="12"/>
  <c r="F838" i="12" s="1"/>
  <c r="N838" i="12"/>
  <c r="O838" i="12" s="1"/>
  <c r="P838" i="12" s="1"/>
  <c r="J838" i="12"/>
  <c r="Y838" i="12"/>
  <c r="I838" i="12"/>
  <c r="K837" i="12"/>
  <c r="W838" i="12" l="1"/>
  <c r="K838" i="12"/>
  <c r="Q838" i="12"/>
  <c r="R838" i="12" s="1"/>
  <c r="E3101" i="13"/>
  <c r="B840" i="12"/>
  <c r="U839" i="12"/>
  <c r="E839" i="12"/>
  <c r="F839" i="12" s="1"/>
  <c r="N839" i="12"/>
  <c r="O839" i="12" s="1"/>
  <c r="P839" i="12" s="1"/>
  <c r="J839" i="12"/>
  <c r="Y839" i="12"/>
  <c r="I839" i="12"/>
  <c r="V839" i="12"/>
  <c r="W839" i="12" l="1"/>
  <c r="E3100" i="13"/>
  <c r="N840" i="12"/>
  <c r="O840" i="12" s="1"/>
  <c r="P840" i="12" s="1"/>
  <c r="J840" i="12"/>
  <c r="Y840" i="12"/>
  <c r="I840" i="12"/>
  <c r="V840" i="12"/>
  <c r="B841" i="12"/>
  <c r="U840" i="12"/>
  <c r="E840" i="12"/>
  <c r="F840" i="12" s="1"/>
  <c r="K839" i="12"/>
  <c r="Q839" i="12"/>
  <c r="R839" i="12" s="1"/>
  <c r="W840" i="12" l="1"/>
  <c r="K840" i="12"/>
  <c r="Q840" i="12"/>
  <c r="R840" i="12" s="1"/>
  <c r="E3099" i="13"/>
  <c r="N841" i="12"/>
  <c r="O841" i="12" s="1"/>
  <c r="P841" i="12" s="1"/>
  <c r="J841" i="12"/>
  <c r="Y841" i="12"/>
  <c r="I841" i="12"/>
  <c r="V841" i="12"/>
  <c r="B842" i="12"/>
  <c r="U841" i="12"/>
  <c r="E841" i="12"/>
  <c r="F841" i="12" s="1"/>
  <c r="W841" i="12" l="1"/>
  <c r="Q841" i="12"/>
  <c r="R841" i="12" s="1"/>
  <c r="E3098" i="13"/>
  <c r="J842" i="12"/>
  <c r="Y842" i="12"/>
  <c r="I842" i="12"/>
  <c r="V842" i="12"/>
  <c r="B843" i="12"/>
  <c r="U842" i="12"/>
  <c r="E842" i="12"/>
  <c r="F842" i="12" s="1"/>
  <c r="N842" i="12"/>
  <c r="O842" i="12" s="1"/>
  <c r="P842" i="12" s="1"/>
  <c r="K841" i="12"/>
  <c r="W842" i="12" l="1"/>
  <c r="K842" i="12"/>
  <c r="Q842" i="12"/>
  <c r="R842" i="12" s="1"/>
  <c r="E3097" i="13"/>
  <c r="Y843" i="12"/>
  <c r="I843" i="12"/>
  <c r="V843" i="12"/>
  <c r="B844" i="12"/>
  <c r="U843" i="12"/>
  <c r="E843" i="12"/>
  <c r="F843" i="12" s="1"/>
  <c r="N843" i="12"/>
  <c r="O843" i="12" s="1"/>
  <c r="P843" i="12" s="1"/>
  <c r="J843" i="12"/>
  <c r="K843" i="12" l="1"/>
  <c r="Q843" i="12"/>
  <c r="R843" i="12" s="1"/>
  <c r="W843" i="12"/>
  <c r="E3096" i="13"/>
  <c r="V844" i="12"/>
  <c r="B845" i="12"/>
  <c r="U844" i="12"/>
  <c r="E844" i="12"/>
  <c r="F844" i="12" s="1"/>
  <c r="N844" i="12"/>
  <c r="O844" i="12" s="1"/>
  <c r="P844" i="12" s="1"/>
  <c r="J844" i="12"/>
  <c r="Y844" i="12"/>
  <c r="I844" i="12"/>
  <c r="W844" i="12" l="1"/>
  <c r="E3095" i="13"/>
  <c r="N845" i="12"/>
  <c r="O845" i="12" s="1"/>
  <c r="P845" i="12" s="1"/>
  <c r="J845" i="12"/>
  <c r="Y845" i="12"/>
  <c r="I845" i="12"/>
  <c r="V845" i="12"/>
  <c r="B846" i="12"/>
  <c r="U845" i="12"/>
  <c r="E845" i="12"/>
  <c r="F845" i="12" s="1"/>
  <c r="K844" i="12"/>
  <c r="Q844" i="12"/>
  <c r="R844" i="12" s="1"/>
  <c r="W845" i="12" l="1"/>
  <c r="K845" i="12"/>
  <c r="Q845" i="12"/>
  <c r="R845" i="12" s="1"/>
  <c r="E3094" i="13"/>
  <c r="N846" i="12"/>
  <c r="O846" i="12" s="1"/>
  <c r="P846" i="12" s="1"/>
  <c r="J846" i="12"/>
  <c r="Y846" i="12"/>
  <c r="I846" i="12"/>
  <c r="V846" i="12"/>
  <c r="B847" i="12"/>
  <c r="U846" i="12"/>
  <c r="E846" i="12"/>
  <c r="F846" i="12" s="1"/>
  <c r="K846" i="12" l="1"/>
  <c r="Q846" i="12"/>
  <c r="R846" i="12" s="1"/>
  <c r="W846" i="12"/>
  <c r="E3093" i="13"/>
  <c r="J847" i="12"/>
  <c r="Y847" i="12"/>
  <c r="I847" i="12"/>
  <c r="V847" i="12"/>
  <c r="B848" i="12"/>
  <c r="U847" i="12"/>
  <c r="E847" i="12"/>
  <c r="F847" i="12" s="1"/>
  <c r="N847" i="12"/>
  <c r="O847" i="12" s="1"/>
  <c r="P847" i="12" s="1"/>
  <c r="W847" i="12" l="1"/>
  <c r="E3092" i="13"/>
  <c r="J848" i="12"/>
  <c r="Y848" i="12"/>
  <c r="I848" i="12"/>
  <c r="V848" i="12"/>
  <c r="B849" i="12"/>
  <c r="U848" i="12"/>
  <c r="E848" i="12"/>
  <c r="F848" i="12" s="1"/>
  <c r="N848" i="12"/>
  <c r="O848" i="12" s="1"/>
  <c r="P848" i="12" s="1"/>
  <c r="K847" i="12"/>
  <c r="Q847" i="12"/>
  <c r="R847" i="12" s="1"/>
  <c r="W848" i="12" l="1"/>
  <c r="E3091" i="13"/>
  <c r="V849" i="12"/>
  <c r="B850" i="12"/>
  <c r="U849" i="12"/>
  <c r="E849" i="12"/>
  <c r="F849" i="12" s="1"/>
  <c r="N849" i="12"/>
  <c r="O849" i="12" s="1"/>
  <c r="P849" i="12" s="1"/>
  <c r="J849" i="12"/>
  <c r="Y849" i="12"/>
  <c r="I849" i="12"/>
  <c r="K848" i="12"/>
  <c r="Q848" i="12"/>
  <c r="R848" i="12" s="1"/>
  <c r="Q849" i="12" l="1"/>
  <c r="R849" i="12" s="1"/>
  <c r="W849" i="12"/>
  <c r="E3090" i="13"/>
  <c r="N850" i="12"/>
  <c r="O850" i="12" s="1"/>
  <c r="P850" i="12" s="1"/>
  <c r="J850" i="12"/>
  <c r="Y850" i="12"/>
  <c r="I850" i="12"/>
  <c r="V850" i="12"/>
  <c r="B851" i="12"/>
  <c r="U850" i="12"/>
  <c r="E850" i="12"/>
  <c r="F850" i="12" s="1"/>
  <c r="K849" i="12"/>
  <c r="W850" i="12" l="1"/>
  <c r="Q850" i="12"/>
  <c r="R850" i="12" s="1"/>
  <c r="E3089" i="13"/>
  <c r="N851" i="12"/>
  <c r="O851" i="12" s="1"/>
  <c r="P851" i="12" s="1"/>
  <c r="J851" i="12"/>
  <c r="Y851" i="12"/>
  <c r="I851" i="12"/>
  <c r="V851" i="12"/>
  <c r="B852" i="12"/>
  <c r="U851" i="12"/>
  <c r="E851" i="12"/>
  <c r="F851" i="12" s="1"/>
  <c r="K850" i="12"/>
  <c r="K851" i="12" l="1"/>
  <c r="W851" i="12"/>
  <c r="Q851" i="12"/>
  <c r="R851" i="12" s="1"/>
  <c r="E3088" i="13"/>
  <c r="N852" i="12"/>
  <c r="O852" i="12" s="1"/>
  <c r="P852" i="12" s="1"/>
  <c r="J852" i="12"/>
  <c r="Y852" i="12"/>
  <c r="I852" i="12"/>
  <c r="V852" i="12"/>
  <c r="B853" i="12"/>
  <c r="U852" i="12"/>
  <c r="E852" i="12"/>
  <c r="F852" i="12" s="1"/>
  <c r="Q852" i="12" l="1"/>
  <c r="R852" i="12" s="1"/>
  <c r="K852" i="12"/>
  <c r="W852" i="12"/>
  <c r="E3087" i="13"/>
  <c r="J853" i="12"/>
  <c r="Y853" i="12"/>
  <c r="I853" i="12"/>
  <c r="V853" i="12"/>
  <c r="B854" i="12"/>
  <c r="U853" i="12"/>
  <c r="E853" i="12"/>
  <c r="F853" i="12" s="1"/>
  <c r="N853" i="12"/>
  <c r="O853" i="12" s="1"/>
  <c r="P853" i="12" s="1"/>
  <c r="W853" i="12" l="1"/>
  <c r="E3086" i="13"/>
  <c r="V854" i="12"/>
  <c r="B855" i="12"/>
  <c r="U854" i="12"/>
  <c r="E854" i="12"/>
  <c r="F854" i="12" s="1"/>
  <c r="N854" i="12"/>
  <c r="O854" i="12" s="1"/>
  <c r="P854" i="12" s="1"/>
  <c r="J854" i="12"/>
  <c r="Y854" i="12"/>
  <c r="I854" i="12"/>
  <c r="K853" i="12"/>
  <c r="Q853" i="12"/>
  <c r="R853" i="12" s="1"/>
  <c r="W854" i="12" l="1"/>
  <c r="Q854" i="12"/>
  <c r="R854" i="12" s="1"/>
  <c r="E3085" i="13"/>
  <c r="B856" i="12"/>
  <c r="U855" i="12"/>
  <c r="E855" i="12"/>
  <c r="F855" i="12" s="1"/>
  <c r="N855" i="12"/>
  <c r="O855" i="12" s="1"/>
  <c r="P855" i="12" s="1"/>
  <c r="J855" i="12"/>
  <c r="Y855" i="12"/>
  <c r="I855" i="12"/>
  <c r="V855" i="12"/>
  <c r="K854" i="12"/>
  <c r="W855" i="12" l="1"/>
  <c r="E3084" i="13"/>
  <c r="N856" i="12"/>
  <c r="O856" i="12" s="1"/>
  <c r="P856" i="12" s="1"/>
  <c r="J856" i="12"/>
  <c r="Y856" i="12"/>
  <c r="I856" i="12"/>
  <c r="V856" i="12"/>
  <c r="B857" i="12"/>
  <c r="U856" i="12"/>
  <c r="E856" i="12"/>
  <c r="F856" i="12" s="1"/>
  <c r="K855" i="12"/>
  <c r="Q855" i="12"/>
  <c r="R855" i="12" s="1"/>
  <c r="W856" i="12" l="1"/>
  <c r="K856" i="12"/>
  <c r="Q856" i="12"/>
  <c r="R856" i="12" s="1"/>
  <c r="E3083" i="13"/>
  <c r="N857" i="12"/>
  <c r="O857" i="12" s="1"/>
  <c r="P857" i="12" s="1"/>
  <c r="J857" i="12"/>
  <c r="Y857" i="12"/>
  <c r="I857" i="12"/>
  <c r="V857" i="12"/>
  <c r="B858" i="12"/>
  <c r="U857" i="12"/>
  <c r="E857" i="12"/>
  <c r="F857" i="12" s="1"/>
  <c r="W857" i="12" l="1"/>
  <c r="Q857" i="12"/>
  <c r="R857" i="12" s="1"/>
  <c r="E3082" i="13"/>
  <c r="J858" i="12"/>
  <c r="Y858" i="12"/>
  <c r="I858" i="12"/>
  <c r="V858" i="12"/>
  <c r="B859" i="12"/>
  <c r="U858" i="12"/>
  <c r="E858" i="12"/>
  <c r="F858" i="12" s="1"/>
  <c r="N858" i="12"/>
  <c r="O858" i="12" s="1"/>
  <c r="P858" i="12" s="1"/>
  <c r="K857" i="12"/>
  <c r="K858" i="12" l="1"/>
  <c r="E3081" i="13"/>
  <c r="Y859" i="12"/>
  <c r="I859" i="12"/>
  <c r="V859" i="12"/>
  <c r="B860" i="12"/>
  <c r="U859" i="12"/>
  <c r="E859" i="12"/>
  <c r="F859" i="12" s="1"/>
  <c r="N859" i="12"/>
  <c r="O859" i="12" s="1"/>
  <c r="P859" i="12" s="1"/>
  <c r="J859" i="12"/>
  <c r="Q858" i="12"/>
  <c r="R858" i="12" s="1"/>
  <c r="W858" i="12"/>
  <c r="W859" i="12" l="1"/>
  <c r="E3080" i="13"/>
  <c r="V860" i="12"/>
  <c r="B861" i="12"/>
  <c r="U860" i="12"/>
  <c r="E860" i="12"/>
  <c r="F860" i="12" s="1"/>
  <c r="N860" i="12"/>
  <c r="O860" i="12" s="1"/>
  <c r="P860" i="12" s="1"/>
  <c r="J860" i="12"/>
  <c r="Y860" i="12"/>
  <c r="I860" i="12"/>
  <c r="K859" i="12"/>
  <c r="Q859" i="12"/>
  <c r="R859" i="12" s="1"/>
  <c r="K860" i="12" l="1"/>
  <c r="W860" i="12"/>
  <c r="Q860" i="12"/>
  <c r="R860" i="12" s="1"/>
  <c r="E3079" i="13"/>
  <c r="N861" i="12"/>
  <c r="O861" i="12" s="1"/>
  <c r="P861" i="12" s="1"/>
  <c r="J861" i="12"/>
  <c r="Y861" i="12"/>
  <c r="I861" i="12"/>
  <c r="V861" i="12"/>
  <c r="B862" i="12"/>
  <c r="U861" i="12"/>
  <c r="E861" i="12"/>
  <c r="F861" i="12" s="1"/>
  <c r="W861" i="12" l="1"/>
  <c r="Q861" i="12"/>
  <c r="R861" i="12" s="1"/>
  <c r="E3078" i="13"/>
  <c r="N862" i="12"/>
  <c r="O862" i="12" s="1"/>
  <c r="P862" i="12" s="1"/>
  <c r="J862" i="12"/>
  <c r="Y862" i="12"/>
  <c r="I862" i="12"/>
  <c r="V862" i="12"/>
  <c r="B863" i="12"/>
  <c r="U862" i="12"/>
  <c r="E862" i="12"/>
  <c r="F862" i="12" s="1"/>
  <c r="K861" i="12"/>
  <c r="Q862" i="12" l="1"/>
  <c r="R862" i="12" s="1"/>
  <c r="W862" i="12"/>
  <c r="E3077" i="13"/>
  <c r="J863" i="12"/>
  <c r="Y863" i="12"/>
  <c r="I863" i="12"/>
  <c r="V863" i="12"/>
  <c r="B864" i="12"/>
  <c r="U863" i="12"/>
  <c r="E863" i="12"/>
  <c r="F863" i="12" s="1"/>
  <c r="N863" i="12"/>
  <c r="O863" i="12" s="1"/>
  <c r="P863" i="12" s="1"/>
  <c r="K862" i="12"/>
  <c r="W863" i="12" l="1"/>
  <c r="K863" i="12"/>
  <c r="Q863" i="12"/>
  <c r="R863" i="12" s="1"/>
  <c r="E3076" i="13"/>
  <c r="J864" i="12"/>
  <c r="Y864" i="12"/>
  <c r="I864" i="12"/>
  <c r="V864" i="12"/>
  <c r="B865" i="12"/>
  <c r="U864" i="12"/>
  <c r="E864" i="12"/>
  <c r="F864" i="12" s="1"/>
  <c r="N864" i="12"/>
  <c r="O864" i="12" s="1"/>
  <c r="P864" i="12" s="1"/>
  <c r="W864" i="12" l="1"/>
  <c r="Q864" i="12"/>
  <c r="R864" i="12" s="1"/>
  <c r="E3075" i="13"/>
  <c r="V865" i="12"/>
  <c r="B866" i="12"/>
  <c r="U865" i="12"/>
  <c r="E865" i="12"/>
  <c r="F865" i="12" s="1"/>
  <c r="N865" i="12"/>
  <c r="O865" i="12" s="1"/>
  <c r="P865" i="12" s="1"/>
  <c r="J865" i="12"/>
  <c r="Y865" i="12"/>
  <c r="I865" i="12"/>
  <c r="K864" i="12"/>
  <c r="W865" i="12" l="1"/>
  <c r="E3074" i="13"/>
  <c r="N866" i="12"/>
  <c r="O866" i="12" s="1"/>
  <c r="P866" i="12" s="1"/>
  <c r="J866" i="12"/>
  <c r="Y866" i="12"/>
  <c r="I866" i="12"/>
  <c r="V866" i="12"/>
  <c r="B867" i="12"/>
  <c r="U866" i="12"/>
  <c r="E866" i="12"/>
  <c r="F866" i="12" s="1"/>
  <c r="K865" i="12"/>
  <c r="Q865" i="12"/>
  <c r="R865" i="12" s="1"/>
  <c r="W866" i="12" l="1"/>
  <c r="Q866" i="12"/>
  <c r="R866" i="12" s="1"/>
  <c r="E3073" i="13"/>
  <c r="N867" i="12"/>
  <c r="O867" i="12" s="1"/>
  <c r="P867" i="12" s="1"/>
  <c r="J867" i="12"/>
  <c r="Y867" i="12"/>
  <c r="I867" i="12"/>
  <c r="V867" i="12"/>
  <c r="B868" i="12"/>
  <c r="U867" i="12"/>
  <c r="E867" i="12"/>
  <c r="F867" i="12" s="1"/>
  <c r="K866" i="12"/>
  <c r="W867" i="12" l="1"/>
  <c r="Q867" i="12"/>
  <c r="R867" i="12" s="1"/>
  <c r="E3072" i="13"/>
  <c r="N868" i="12"/>
  <c r="O868" i="12" s="1"/>
  <c r="P868" i="12" s="1"/>
  <c r="J868" i="12"/>
  <c r="Y868" i="12"/>
  <c r="I868" i="12"/>
  <c r="V868" i="12"/>
  <c r="B869" i="12"/>
  <c r="U868" i="12"/>
  <c r="E868" i="12"/>
  <c r="F868" i="12" s="1"/>
  <c r="K867" i="12"/>
  <c r="K868" i="12" l="1"/>
  <c r="Q868" i="12"/>
  <c r="R868" i="12" s="1"/>
  <c r="W868" i="12"/>
  <c r="E3071" i="13"/>
  <c r="J869" i="12"/>
  <c r="Y869" i="12"/>
  <c r="I869" i="12"/>
  <c r="V869" i="12"/>
  <c r="B870" i="12"/>
  <c r="U869" i="12"/>
  <c r="E869" i="12"/>
  <c r="F869" i="12" s="1"/>
  <c r="N869" i="12"/>
  <c r="O869" i="12" s="1"/>
  <c r="P869" i="12" s="1"/>
  <c r="K869" i="12" l="1"/>
  <c r="Q869" i="12"/>
  <c r="R869" i="12" s="1"/>
  <c r="W869" i="12"/>
  <c r="E3070" i="13"/>
  <c r="V870" i="12"/>
  <c r="B871" i="12"/>
  <c r="U870" i="12"/>
  <c r="E870" i="12"/>
  <c r="F870" i="12" s="1"/>
  <c r="N870" i="12"/>
  <c r="O870" i="12" s="1"/>
  <c r="P870" i="12" s="1"/>
  <c r="J870" i="12"/>
  <c r="Y870" i="12"/>
  <c r="I870" i="12"/>
  <c r="W870" i="12" l="1"/>
  <c r="K870" i="12"/>
  <c r="Q870" i="12"/>
  <c r="R870" i="12" s="1"/>
  <c r="E3069" i="13"/>
  <c r="B872" i="12"/>
  <c r="U871" i="12"/>
  <c r="E871" i="12"/>
  <c r="F871" i="12" s="1"/>
  <c r="N871" i="12"/>
  <c r="O871" i="12" s="1"/>
  <c r="P871" i="12" s="1"/>
  <c r="J871" i="12"/>
  <c r="Y871" i="12"/>
  <c r="I871" i="12"/>
  <c r="V871" i="12"/>
  <c r="K871" i="12" l="1"/>
  <c r="Q871" i="12"/>
  <c r="R871" i="12" s="1"/>
  <c r="W871" i="12"/>
  <c r="E3068" i="13"/>
  <c r="N872" i="12"/>
  <c r="O872" i="12" s="1"/>
  <c r="P872" i="12" s="1"/>
  <c r="J872" i="12"/>
  <c r="Y872" i="12"/>
  <c r="I872" i="12"/>
  <c r="V872" i="12"/>
  <c r="B873" i="12"/>
  <c r="U872" i="12"/>
  <c r="E872" i="12"/>
  <c r="F872" i="12" s="1"/>
  <c r="K872" i="12" l="1"/>
  <c r="W872" i="12"/>
  <c r="Q872" i="12"/>
  <c r="R872" i="12" s="1"/>
  <c r="E3067" i="13"/>
  <c r="N873" i="12"/>
  <c r="O873" i="12" s="1"/>
  <c r="P873" i="12" s="1"/>
  <c r="J873" i="12"/>
  <c r="Y873" i="12"/>
  <c r="I873" i="12"/>
  <c r="V873" i="12"/>
  <c r="B874" i="12"/>
  <c r="U873" i="12"/>
  <c r="E873" i="12"/>
  <c r="F873" i="12" s="1"/>
  <c r="Q873" i="12" l="1"/>
  <c r="R873" i="12" s="1"/>
  <c r="W873" i="12"/>
  <c r="E3066" i="13"/>
  <c r="J874" i="12"/>
  <c r="Y874" i="12"/>
  <c r="I874" i="12"/>
  <c r="V874" i="12"/>
  <c r="B875" i="12"/>
  <c r="U874" i="12"/>
  <c r="E874" i="12"/>
  <c r="F874" i="12" s="1"/>
  <c r="N874" i="12"/>
  <c r="O874" i="12" s="1"/>
  <c r="P874" i="12" s="1"/>
  <c r="K873" i="12"/>
  <c r="Q874" i="12" l="1"/>
  <c r="R874" i="12" s="1"/>
  <c r="K874" i="12"/>
  <c r="W874" i="12"/>
  <c r="E3065" i="13"/>
  <c r="Y875" i="12"/>
  <c r="I875" i="12"/>
  <c r="V875" i="12"/>
  <c r="B876" i="12"/>
  <c r="U875" i="12"/>
  <c r="E875" i="12"/>
  <c r="F875" i="12" s="1"/>
  <c r="N875" i="12"/>
  <c r="O875" i="12" s="1"/>
  <c r="P875" i="12" s="1"/>
  <c r="J875" i="12"/>
  <c r="W875" i="12" l="1"/>
  <c r="K875" i="12"/>
  <c r="Q875" i="12"/>
  <c r="R875" i="12" s="1"/>
  <c r="E3064" i="13"/>
  <c r="V876" i="12"/>
  <c r="B877" i="12"/>
  <c r="U876" i="12"/>
  <c r="E876" i="12"/>
  <c r="F876" i="12" s="1"/>
  <c r="N876" i="12"/>
  <c r="O876" i="12" s="1"/>
  <c r="P876" i="12" s="1"/>
  <c r="J876" i="12"/>
  <c r="Y876" i="12"/>
  <c r="I876" i="12"/>
  <c r="W876" i="12" l="1"/>
  <c r="K876" i="12"/>
  <c r="Q876" i="12"/>
  <c r="R876" i="12" s="1"/>
  <c r="E3063" i="13"/>
  <c r="N877" i="12"/>
  <c r="O877" i="12" s="1"/>
  <c r="P877" i="12" s="1"/>
  <c r="J877" i="12"/>
  <c r="Y877" i="12"/>
  <c r="I877" i="12"/>
  <c r="V877" i="12"/>
  <c r="B878" i="12"/>
  <c r="U877" i="12"/>
  <c r="E877" i="12"/>
  <c r="F877" i="12" s="1"/>
  <c r="W877" i="12" l="1"/>
  <c r="E3062" i="13"/>
  <c r="N878" i="12"/>
  <c r="O878" i="12" s="1"/>
  <c r="P878" i="12" s="1"/>
  <c r="J878" i="12"/>
  <c r="Y878" i="12"/>
  <c r="I878" i="12"/>
  <c r="V878" i="12"/>
  <c r="B879" i="12"/>
  <c r="U878" i="12"/>
  <c r="E878" i="12"/>
  <c r="F878" i="12" s="1"/>
  <c r="K877" i="12"/>
  <c r="Q877" i="12"/>
  <c r="R877" i="12" s="1"/>
  <c r="Q878" i="12" l="1"/>
  <c r="R878" i="12" s="1"/>
  <c r="K878" i="12"/>
  <c r="W878" i="12"/>
  <c r="E3061" i="13"/>
  <c r="J879" i="12"/>
  <c r="Y879" i="12"/>
  <c r="I879" i="12"/>
  <c r="V879" i="12"/>
  <c r="B880" i="12"/>
  <c r="U879" i="12"/>
  <c r="E879" i="12"/>
  <c r="F879" i="12" s="1"/>
  <c r="N879" i="12"/>
  <c r="O879" i="12" s="1"/>
  <c r="P879" i="12" s="1"/>
  <c r="Q879" i="12" l="1"/>
  <c r="R879" i="12" s="1"/>
  <c r="K879" i="12"/>
  <c r="W879" i="12"/>
  <c r="E3060" i="13"/>
  <c r="J880" i="12"/>
  <c r="Y880" i="12"/>
  <c r="I880" i="12"/>
  <c r="V880" i="12"/>
  <c r="B881" i="12"/>
  <c r="U880" i="12"/>
  <c r="E880" i="12"/>
  <c r="F880" i="12" s="1"/>
  <c r="N880" i="12"/>
  <c r="O880" i="12" s="1"/>
  <c r="P880" i="12" s="1"/>
  <c r="W880" i="12" l="1"/>
  <c r="Q880" i="12"/>
  <c r="R880" i="12" s="1"/>
  <c r="E3059" i="13"/>
  <c r="V881" i="12"/>
  <c r="B882" i="12"/>
  <c r="U881" i="12"/>
  <c r="E881" i="12"/>
  <c r="F881" i="12" s="1"/>
  <c r="N881" i="12"/>
  <c r="O881" i="12" s="1"/>
  <c r="P881" i="12" s="1"/>
  <c r="J881" i="12"/>
  <c r="Y881" i="12"/>
  <c r="I881" i="12"/>
  <c r="K880" i="12"/>
  <c r="W881" i="12" l="1"/>
  <c r="E3058" i="13"/>
  <c r="N882" i="12"/>
  <c r="O882" i="12" s="1"/>
  <c r="P882" i="12" s="1"/>
  <c r="J882" i="12"/>
  <c r="Y882" i="12"/>
  <c r="I882" i="12"/>
  <c r="V882" i="12"/>
  <c r="B883" i="12"/>
  <c r="U882" i="12"/>
  <c r="E882" i="12"/>
  <c r="F882" i="12" s="1"/>
  <c r="K881" i="12"/>
  <c r="Q881" i="12"/>
  <c r="R881" i="12" s="1"/>
  <c r="Q882" i="12" l="1"/>
  <c r="R882" i="12" s="1"/>
  <c r="W882" i="12"/>
  <c r="E3057" i="13"/>
  <c r="N883" i="12"/>
  <c r="O883" i="12" s="1"/>
  <c r="P883" i="12" s="1"/>
  <c r="J883" i="12"/>
  <c r="Y883" i="12"/>
  <c r="I883" i="12"/>
  <c r="V883" i="12"/>
  <c r="B884" i="12"/>
  <c r="U883" i="12"/>
  <c r="E883" i="12"/>
  <c r="F883" i="12" s="1"/>
  <c r="K882" i="12"/>
  <c r="W883" i="12" l="1"/>
  <c r="Q883" i="12"/>
  <c r="R883" i="12" s="1"/>
  <c r="E3056" i="13"/>
  <c r="N884" i="12"/>
  <c r="O884" i="12" s="1"/>
  <c r="P884" i="12" s="1"/>
  <c r="J884" i="12"/>
  <c r="Y884" i="12"/>
  <c r="I884" i="12"/>
  <c r="V884" i="12"/>
  <c r="B885" i="12"/>
  <c r="U884" i="12"/>
  <c r="E884" i="12"/>
  <c r="F884" i="12" s="1"/>
  <c r="K883" i="12"/>
  <c r="W884" i="12" l="1"/>
  <c r="Q884" i="12"/>
  <c r="R884" i="12" s="1"/>
  <c r="E3055" i="13"/>
  <c r="J885" i="12"/>
  <c r="Y885" i="12"/>
  <c r="I885" i="12"/>
  <c r="V885" i="12"/>
  <c r="B886" i="12"/>
  <c r="U885" i="12"/>
  <c r="E885" i="12"/>
  <c r="F885" i="12" s="1"/>
  <c r="N885" i="12"/>
  <c r="O885" i="12" s="1"/>
  <c r="P885" i="12" s="1"/>
  <c r="K884" i="12"/>
  <c r="Q885" i="12" l="1"/>
  <c r="R885" i="12" s="1"/>
  <c r="K885" i="12"/>
  <c r="W885" i="12"/>
  <c r="E3054" i="13"/>
  <c r="V886" i="12"/>
  <c r="B887" i="12"/>
  <c r="U886" i="12"/>
  <c r="E886" i="12"/>
  <c r="F886" i="12" s="1"/>
  <c r="N886" i="12"/>
  <c r="O886" i="12" s="1"/>
  <c r="P886" i="12" s="1"/>
  <c r="J886" i="12"/>
  <c r="Y886" i="12"/>
  <c r="I886" i="12"/>
  <c r="W886" i="12" l="1"/>
  <c r="E3053" i="13"/>
  <c r="B888" i="12"/>
  <c r="U887" i="12"/>
  <c r="E887" i="12"/>
  <c r="F887" i="12" s="1"/>
  <c r="N887" i="12"/>
  <c r="O887" i="12" s="1"/>
  <c r="P887" i="12" s="1"/>
  <c r="J887" i="12"/>
  <c r="Y887" i="12"/>
  <c r="I887" i="12"/>
  <c r="V887" i="12"/>
  <c r="K886" i="12"/>
  <c r="Q886" i="12"/>
  <c r="R886" i="12" s="1"/>
  <c r="Q887" i="12" l="1"/>
  <c r="R887" i="12" s="1"/>
  <c r="W887" i="12"/>
  <c r="E3052" i="13"/>
  <c r="N888" i="12"/>
  <c r="O888" i="12" s="1"/>
  <c r="P888" i="12" s="1"/>
  <c r="J888" i="12"/>
  <c r="Y888" i="12"/>
  <c r="I888" i="12"/>
  <c r="V888" i="12"/>
  <c r="B889" i="12"/>
  <c r="U888" i="12"/>
  <c r="E888" i="12"/>
  <c r="F888" i="12" s="1"/>
  <c r="K887" i="12"/>
  <c r="K888" i="12" l="1"/>
  <c r="Q888" i="12"/>
  <c r="R888" i="12" s="1"/>
  <c r="W888" i="12"/>
  <c r="E3051" i="13"/>
  <c r="N889" i="12"/>
  <c r="O889" i="12" s="1"/>
  <c r="P889" i="12" s="1"/>
  <c r="J889" i="12"/>
  <c r="Y889" i="12"/>
  <c r="I889" i="12"/>
  <c r="V889" i="12"/>
  <c r="B890" i="12"/>
  <c r="U889" i="12"/>
  <c r="E889" i="12"/>
  <c r="F889" i="12" s="1"/>
  <c r="Q889" i="12" l="1"/>
  <c r="R889" i="12" s="1"/>
  <c r="W889" i="12"/>
  <c r="E3050" i="13"/>
  <c r="J890" i="12"/>
  <c r="Y890" i="12"/>
  <c r="I890" i="12"/>
  <c r="V890" i="12"/>
  <c r="B891" i="12"/>
  <c r="U890" i="12"/>
  <c r="E890" i="12"/>
  <c r="F890" i="12" s="1"/>
  <c r="N890" i="12"/>
  <c r="O890" i="12" s="1"/>
  <c r="P890" i="12" s="1"/>
  <c r="K889" i="12"/>
  <c r="W890" i="12" l="1"/>
  <c r="E3049" i="13"/>
  <c r="Y891" i="12"/>
  <c r="I891" i="12"/>
  <c r="V891" i="12"/>
  <c r="B892" i="12"/>
  <c r="U891" i="12"/>
  <c r="E891" i="12"/>
  <c r="F891" i="12" s="1"/>
  <c r="N891" i="12"/>
  <c r="O891" i="12" s="1"/>
  <c r="P891" i="12" s="1"/>
  <c r="J891" i="12"/>
  <c r="Q890" i="12"/>
  <c r="R890" i="12" s="1"/>
  <c r="K890" i="12"/>
  <c r="W891" i="12" l="1"/>
  <c r="E3048" i="13"/>
  <c r="V892" i="12"/>
  <c r="B893" i="12"/>
  <c r="U892" i="12"/>
  <c r="E892" i="12"/>
  <c r="F892" i="12" s="1"/>
  <c r="N892" i="12"/>
  <c r="O892" i="12" s="1"/>
  <c r="P892" i="12" s="1"/>
  <c r="J892" i="12"/>
  <c r="Y892" i="12"/>
  <c r="I892" i="12"/>
  <c r="K891" i="12"/>
  <c r="Q891" i="12"/>
  <c r="R891" i="12" s="1"/>
  <c r="K892" i="12" l="1"/>
  <c r="W892" i="12"/>
  <c r="Q892" i="12"/>
  <c r="R892" i="12" s="1"/>
  <c r="E3047" i="13"/>
  <c r="N893" i="12"/>
  <c r="O893" i="12" s="1"/>
  <c r="P893" i="12" s="1"/>
  <c r="J893" i="12"/>
  <c r="Y893" i="12"/>
  <c r="I893" i="12"/>
  <c r="V893" i="12"/>
  <c r="B894" i="12"/>
  <c r="U893" i="12"/>
  <c r="E893" i="12"/>
  <c r="F893" i="12" s="1"/>
  <c r="W893" i="12" l="1"/>
  <c r="Q893" i="12"/>
  <c r="R893" i="12" s="1"/>
  <c r="E3046" i="13"/>
  <c r="N894" i="12"/>
  <c r="O894" i="12" s="1"/>
  <c r="P894" i="12" s="1"/>
  <c r="J894" i="12"/>
  <c r="Y894" i="12"/>
  <c r="I894" i="12"/>
  <c r="V894" i="12"/>
  <c r="B895" i="12"/>
  <c r="U894" i="12"/>
  <c r="E894" i="12"/>
  <c r="F894" i="12" s="1"/>
  <c r="K893" i="12"/>
  <c r="Q894" i="12" l="1"/>
  <c r="R894" i="12" s="1"/>
  <c r="W894" i="12"/>
  <c r="E3045" i="13"/>
  <c r="J895" i="12"/>
  <c r="Y895" i="12"/>
  <c r="I895" i="12"/>
  <c r="V895" i="12"/>
  <c r="B896" i="12"/>
  <c r="U895" i="12"/>
  <c r="E895" i="12"/>
  <c r="F895" i="12" s="1"/>
  <c r="N895" i="12"/>
  <c r="O895" i="12" s="1"/>
  <c r="P895" i="12" s="1"/>
  <c r="K894" i="12"/>
  <c r="W895" i="12" l="1"/>
  <c r="K895" i="12"/>
  <c r="E3044" i="13"/>
  <c r="J896" i="12"/>
  <c r="Y896" i="12"/>
  <c r="I896" i="12"/>
  <c r="V896" i="12"/>
  <c r="B897" i="12"/>
  <c r="U896" i="12"/>
  <c r="E896" i="12"/>
  <c r="F896" i="12" s="1"/>
  <c r="N896" i="12"/>
  <c r="O896" i="12" s="1"/>
  <c r="P896" i="12" s="1"/>
  <c r="Q895" i="12"/>
  <c r="R895" i="12" s="1"/>
  <c r="W896" i="12" l="1"/>
  <c r="E3043" i="13"/>
  <c r="V897" i="12"/>
  <c r="B898" i="12"/>
  <c r="U897" i="12"/>
  <c r="E897" i="12"/>
  <c r="F897" i="12" s="1"/>
  <c r="N897" i="12"/>
  <c r="O897" i="12" s="1"/>
  <c r="P897" i="12" s="1"/>
  <c r="J897" i="12"/>
  <c r="Y897" i="12"/>
  <c r="I897" i="12"/>
  <c r="K896" i="12"/>
  <c r="Q896" i="12"/>
  <c r="R896" i="12" s="1"/>
  <c r="W897" i="12" l="1"/>
  <c r="Q897" i="12"/>
  <c r="R897" i="12" s="1"/>
  <c r="E3042" i="13"/>
  <c r="N898" i="12"/>
  <c r="O898" i="12" s="1"/>
  <c r="P898" i="12" s="1"/>
  <c r="J898" i="12"/>
  <c r="Y898" i="12"/>
  <c r="I898" i="12"/>
  <c r="V898" i="12"/>
  <c r="B899" i="12"/>
  <c r="U898" i="12"/>
  <c r="E898" i="12"/>
  <c r="F898" i="12" s="1"/>
  <c r="K897" i="12"/>
  <c r="W898" i="12" l="1"/>
  <c r="Q898" i="12"/>
  <c r="R898" i="12" s="1"/>
  <c r="E3041" i="13"/>
  <c r="N899" i="12"/>
  <c r="O899" i="12" s="1"/>
  <c r="P899" i="12" s="1"/>
  <c r="J899" i="12"/>
  <c r="Y899" i="12"/>
  <c r="I899" i="12"/>
  <c r="V899" i="12"/>
  <c r="B900" i="12"/>
  <c r="U899" i="12"/>
  <c r="E899" i="12"/>
  <c r="F899" i="12" s="1"/>
  <c r="K898" i="12"/>
  <c r="K899" i="12" l="1"/>
  <c r="W899" i="12"/>
  <c r="Q899" i="12"/>
  <c r="R899" i="12" s="1"/>
  <c r="E3040" i="13"/>
  <c r="N900" i="12"/>
  <c r="O900" i="12" s="1"/>
  <c r="P900" i="12" s="1"/>
  <c r="J900" i="12"/>
  <c r="Y900" i="12"/>
  <c r="I900" i="12"/>
  <c r="V900" i="12"/>
  <c r="B901" i="12"/>
  <c r="U900" i="12"/>
  <c r="E900" i="12"/>
  <c r="F900" i="12" s="1"/>
  <c r="K900" i="12" l="1"/>
  <c r="Q900" i="12"/>
  <c r="R900" i="12" s="1"/>
  <c r="W900" i="12"/>
  <c r="E3039" i="13"/>
  <c r="J901" i="12"/>
  <c r="Y901" i="12"/>
  <c r="I901" i="12"/>
  <c r="V901" i="12"/>
  <c r="B902" i="12"/>
  <c r="U901" i="12"/>
  <c r="E901" i="12"/>
  <c r="F901" i="12" s="1"/>
  <c r="N901" i="12"/>
  <c r="O901" i="12" s="1"/>
  <c r="P901" i="12" s="1"/>
  <c r="K901" i="12" l="1"/>
  <c r="Q901" i="12"/>
  <c r="R901" i="12" s="1"/>
  <c r="W901" i="12"/>
  <c r="E3038" i="13"/>
  <c r="V902" i="12"/>
  <c r="B903" i="12"/>
  <c r="U902" i="12"/>
  <c r="E902" i="12"/>
  <c r="F902" i="12" s="1"/>
  <c r="N902" i="12"/>
  <c r="O902" i="12" s="1"/>
  <c r="P902" i="12" s="1"/>
  <c r="J902" i="12"/>
  <c r="Y902" i="12"/>
  <c r="I902" i="12"/>
  <c r="W902" i="12" l="1"/>
  <c r="K902" i="12"/>
  <c r="Q902" i="12"/>
  <c r="R902" i="12" s="1"/>
  <c r="E3037" i="13"/>
  <c r="B904" i="12"/>
  <c r="U903" i="12"/>
  <c r="E903" i="12"/>
  <c r="F903" i="12" s="1"/>
  <c r="N903" i="12"/>
  <c r="O903" i="12" s="1"/>
  <c r="P903" i="12" s="1"/>
  <c r="J903" i="12"/>
  <c r="Y903" i="12"/>
  <c r="I903" i="12"/>
  <c r="V903" i="12"/>
  <c r="K903" i="12" l="1"/>
  <c r="Q903" i="12"/>
  <c r="R903" i="12" s="1"/>
  <c r="W903" i="12"/>
  <c r="E3036" i="13"/>
  <c r="N904" i="12"/>
  <c r="O904" i="12" s="1"/>
  <c r="P904" i="12" s="1"/>
  <c r="J904" i="12"/>
  <c r="Y904" i="12"/>
  <c r="I904" i="12"/>
  <c r="V904" i="12"/>
  <c r="B905" i="12"/>
  <c r="U904" i="12"/>
  <c r="E904" i="12"/>
  <c r="F904" i="12" s="1"/>
  <c r="W904" i="12" l="1"/>
  <c r="Q904" i="12"/>
  <c r="R904" i="12" s="1"/>
  <c r="E3035" i="13"/>
  <c r="N905" i="12"/>
  <c r="O905" i="12" s="1"/>
  <c r="P905" i="12" s="1"/>
  <c r="J905" i="12"/>
  <c r="Y905" i="12"/>
  <c r="I905" i="12"/>
  <c r="V905" i="12"/>
  <c r="B906" i="12"/>
  <c r="U905" i="12"/>
  <c r="E905" i="12"/>
  <c r="F905" i="12" s="1"/>
  <c r="K904" i="12"/>
  <c r="W905" i="12" l="1"/>
  <c r="Q905" i="12"/>
  <c r="R905" i="12" s="1"/>
  <c r="E3034" i="13"/>
  <c r="J906" i="12"/>
  <c r="Y906" i="12"/>
  <c r="I906" i="12"/>
  <c r="V906" i="12"/>
  <c r="B907" i="12"/>
  <c r="U906" i="12"/>
  <c r="E906" i="12"/>
  <c r="F906" i="12" s="1"/>
  <c r="N906" i="12"/>
  <c r="O906" i="12" s="1"/>
  <c r="P906" i="12" s="1"/>
  <c r="K905" i="12"/>
  <c r="W906" i="12" l="1"/>
  <c r="Q906" i="12"/>
  <c r="R906" i="12" s="1"/>
  <c r="E3033" i="13"/>
  <c r="Y907" i="12"/>
  <c r="I907" i="12"/>
  <c r="V907" i="12"/>
  <c r="B908" i="12"/>
  <c r="U907" i="12"/>
  <c r="E907" i="12"/>
  <c r="F907" i="12" s="1"/>
  <c r="N907" i="12"/>
  <c r="O907" i="12" s="1"/>
  <c r="P907" i="12" s="1"/>
  <c r="J907" i="12"/>
  <c r="K906" i="12"/>
  <c r="W907" i="12" l="1"/>
  <c r="K907" i="12"/>
  <c r="Q907" i="12"/>
  <c r="R907" i="12" s="1"/>
  <c r="E3032" i="13"/>
  <c r="V908" i="12"/>
  <c r="B909" i="12"/>
  <c r="U908" i="12"/>
  <c r="E908" i="12"/>
  <c r="F908" i="12" s="1"/>
  <c r="N908" i="12"/>
  <c r="O908" i="12" s="1"/>
  <c r="P908" i="12" s="1"/>
  <c r="J908" i="12"/>
  <c r="Y908" i="12"/>
  <c r="I908" i="12"/>
  <c r="E3031" i="13" l="1"/>
  <c r="N909" i="12"/>
  <c r="O909" i="12" s="1"/>
  <c r="P909" i="12" s="1"/>
  <c r="J909" i="12"/>
  <c r="Y909" i="12"/>
  <c r="I909" i="12"/>
  <c r="V909" i="12"/>
  <c r="B910" i="12"/>
  <c r="U909" i="12"/>
  <c r="E909" i="12"/>
  <c r="F909" i="12" s="1"/>
  <c r="K908" i="12"/>
  <c r="Q908" i="12"/>
  <c r="R908" i="12" s="1"/>
  <c r="W908" i="12"/>
  <c r="W909" i="12" l="1"/>
  <c r="K909" i="12"/>
  <c r="E3030" i="13"/>
  <c r="N910" i="12"/>
  <c r="O910" i="12" s="1"/>
  <c r="P910" i="12" s="1"/>
  <c r="J910" i="12"/>
  <c r="Y910" i="12"/>
  <c r="I910" i="12"/>
  <c r="V910" i="12"/>
  <c r="B911" i="12"/>
  <c r="U910" i="12"/>
  <c r="E910" i="12"/>
  <c r="F910" i="12" s="1"/>
  <c r="Q909" i="12"/>
  <c r="R909" i="12" s="1"/>
  <c r="Q910" i="12" l="1"/>
  <c r="R910" i="12" s="1"/>
  <c r="K910" i="12"/>
  <c r="W910" i="12"/>
  <c r="E3029" i="13"/>
  <c r="J911" i="12"/>
  <c r="Y911" i="12"/>
  <c r="I911" i="12"/>
  <c r="V911" i="12"/>
  <c r="B912" i="12"/>
  <c r="U911" i="12"/>
  <c r="E911" i="12"/>
  <c r="F911" i="12" s="1"/>
  <c r="N911" i="12"/>
  <c r="O911" i="12" s="1"/>
  <c r="P911" i="12" s="1"/>
  <c r="W911" i="12" l="1"/>
  <c r="Q911" i="12"/>
  <c r="R911" i="12" s="1"/>
  <c r="K911" i="12"/>
  <c r="E3028" i="13"/>
  <c r="J912" i="12"/>
  <c r="Y912" i="12"/>
  <c r="I912" i="12"/>
  <c r="V912" i="12"/>
  <c r="B913" i="12"/>
  <c r="U912" i="12"/>
  <c r="E912" i="12"/>
  <c r="F912" i="12" s="1"/>
  <c r="N912" i="12"/>
  <c r="O912" i="12" s="1"/>
  <c r="P912" i="12" s="1"/>
  <c r="K912" i="12" l="1"/>
  <c r="Q912" i="12"/>
  <c r="R912" i="12" s="1"/>
  <c r="W912" i="12"/>
  <c r="E3027" i="13"/>
  <c r="V913" i="12"/>
  <c r="B914" i="12"/>
  <c r="U913" i="12"/>
  <c r="E913" i="12"/>
  <c r="F913" i="12" s="1"/>
  <c r="N913" i="12"/>
  <c r="O913" i="12" s="1"/>
  <c r="P913" i="12" s="1"/>
  <c r="J913" i="12"/>
  <c r="Y913" i="12"/>
  <c r="I913" i="12"/>
  <c r="W913" i="12" l="1"/>
  <c r="K913" i="12"/>
  <c r="Q913" i="12"/>
  <c r="R913" i="12" s="1"/>
  <c r="E3026" i="13"/>
  <c r="N914" i="12"/>
  <c r="O914" i="12" s="1"/>
  <c r="P914" i="12" s="1"/>
  <c r="J914" i="12"/>
  <c r="Y914" i="12"/>
  <c r="I914" i="12"/>
  <c r="V914" i="12"/>
  <c r="B915" i="12"/>
  <c r="U914" i="12"/>
  <c r="E914" i="12"/>
  <c r="F914" i="12" s="1"/>
  <c r="Q914" i="12" l="1"/>
  <c r="R914" i="12" s="1"/>
  <c r="W914" i="12"/>
  <c r="E3025" i="13"/>
  <c r="N915" i="12"/>
  <c r="O915" i="12" s="1"/>
  <c r="P915" i="12" s="1"/>
  <c r="J915" i="12"/>
  <c r="Y915" i="12"/>
  <c r="I915" i="12"/>
  <c r="V915" i="12"/>
  <c r="B916" i="12"/>
  <c r="U915" i="12"/>
  <c r="E915" i="12"/>
  <c r="F915" i="12" s="1"/>
  <c r="K914" i="12"/>
  <c r="W915" i="12" l="1"/>
  <c r="K915" i="12"/>
  <c r="Q915" i="12"/>
  <c r="R915" i="12" s="1"/>
  <c r="E3024" i="13"/>
  <c r="N916" i="12"/>
  <c r="O916" i="12" s="1"/>
  <c r="P916" i="12" s="1"/>
  <c r="J916" i="12"/>
  <c r="Y916" i="12"/>
  <c r="I916" i="12"/>
  <c r="V916" i="12"/>
  <c r="B917" i="12"/>
  <c r="U916" i="12"/>
  <c r="E916" i="12"/>
  <c r="F916" i="12" s="1"/>
  <c r="K916" i="12" l="1"/>
  <c r="Q916" i="12"/>
  <c r="R916" i="12" s="1"/>
  <c r="W916" i="12"/>
  <c r="E3023" i="13"/>
  <c r="J917" i="12"/>
  <c r="Y917" i="12"/>
  <c r="I917" i="12"/>
  <c r="V917" i="12"/>
  <c r="B918" i="12"/>
  <c r="U917" i="12"/>
  <c r="E917" i="12"/>
  <c r="F917" i="12" s="1"/>
  <c r="N917" i="12"/>
  <c r="O917" i="12" s="1"/>
  <c r="P917" i="12" s="1"/>
  <c r="W917" i="12" l="1"/>
  <c r="E3022" i="13"/>
  <c r="V918" i="12"/>
  <c r="B919" i="12"/>
  <c r="U918" i="12"/>
  <c r="E918" i="12"/>
  <c r="F918" i="12" s="1"/>
  <c r="N918" i="12"/>
  <c r="O918" i="12" s="1"/>
  <c r="P918" i="12" s="1"/>
  <c r="J918" i="12"/>
  <c r="Y918" i="12"/>
  <c r="I918" i="12"/>
  <c r="K917" i="12"/>
  <c r="Q917" i="12"/>
  <c r="R917" i="12" s="1"/>
  <c r="W918" i="12" l="1"/>
  <c r="Q918" i="12"/>
  <c r="R918" i="12" s="1"/>
  <c r="E3021" i="13"/>
  <c r="B920" i="12"/>
  <c r="U919" i="12"/>
  <c r="E919" i="12"/>
  <c r="F919" i="12" s="1"/>
  <c r="N919" i="12"/>
  <c r="O919" i="12" s="1"/>
  <c r="P919" i="12" s="1"/>
  <c r="J919" i="12"/>
  <c r="Y919" i="12"/>
  <c r="I919" i="12"/>
  <c r="V919" i="12"/>
  <c r="K918" i="12"/>
  <c r="W919" i="12" l="1"/>
  <c r="K919" i="12"/>
  <c r="E3020" i="13"/>
  <c r="N920" i="12"/>
  <c r="O920" i="12" s="1"/>
  <c r="P920" i="12" s="1"/>
  <c r="J920" i="12"/>
  <c r="Y920" i="12"/>
  <c r="I920" i="12"/>
  <c r="V920" i="12"/>
  <c r="B921" i="12"/>
  <c r="U920" i="12"/>
  <c r="E920" i="12"/>
  <c r="F920" i="12" s="1"/>
  <c r="Q919" i="12"/>
  <c r="R919" i="12" s="1"/>
  <c r="K920" i="12" l="1"/>
  <c r="Q920" i="12"/>
  <c r="R920" i="12" s="1"/>
  <c r="W920" i="12"/>
  <c r="E3019" i="13"/>
  <c r="N921" i="12"/>
  <c r="O921" i="12" s="1"/>
  <c r="P921" i="12" s="1"/>
  <c r="J921" i="12"/>
  <c r="Y921" i="12"/>
  <c r="I921" i="12"/>
  <c r="V921" i="12"/>
  <c r="B922" i="12"/>
  <c r="U921" i="12"/>
  <c r="E921" i="12"/>
  <c r="F921" i="12" s="1"/>
  <c r="W921" i="12" l="1"/>
  <c r="Q921" i="12"/>
  <c r="R921" i="12" s="1"/>
  <c r="E3018" i="13"/>
  <c r="J922" i="12"/>
  <c r="Y922" i="12"/>
  <c r="I922" i="12"/>
  <c r="V922" i="12"/>
  <c r="B923" i="12"/>
  <c r="U922" i="12"/>
  <c r="E922" i="12"/>
  <c r="F922" i="12" s="1"/>
  <c r="N922" i="12"/>
  <c r="O922" i="12" s="1"/>
  <c r="P922" i="12" s="1"/>
  <c r="K921" i="12"/>
  <c r="Q922" i="12" l="1"/>
  <c r="R922" i="12" s="1"/>
  <c r="W922" i="12"/>
  <c r="E3017" i="13"/>
  <c r="Y923" i="12"/>
  <c r="I923" i="12"/>
  <c r="V923" i="12"/>
  <c r="B924" i="12"/>
  <c r="U923" i="12"/>
  <c r="E923" i="12"/>
  <c r="F923" i="12" s="1"/>
  <c r="N923" i="12"/>
  <c r="O923" i="12" s="1"/>
  <c r="P923" i="12" s="1"/>
  <c r="J923" i="12"/>
  <c r="K922" i="12"/>
  <c r="W923" i="12" l="1"/>
  <c r="E3016" i="13"/>
  <c r="V924" i="12"/>
  <c r="B925" i="12"/>
  <c r="U924" i="12"/>
  <c r="E924" i="12"/>
  <c r="F924" i="12" s="1"/>
  <c r="N924" i="12"/>
  <c r="O924" i="12" s="1"/>
  <c r="P924" i="12" s="1"/>
  <c r="J924" i="12"/>
  <c r="Y924" i="12"/>
  <c r="I924" i="12"/>
  <c r="K923" i="12"/>
  <c r="Q923" i="12"/>
  <c r="R923" i="12" s="1"/>
  <c r="K924" i="12" l="1"/>
  <c r="W924" i="12"/>
  <c r="Q924" i="12"/>
  <c r="R924" i="12" s="1"/>
  <c r="E3015" i="13"/>
  <c r="N925" i="12"/>
  <c r="O925" i="12" s="1"/>
  <c r="P925" i="12" s="1"/>
  <c r="J925" i="12"/>
  <c r="Y925" i="12"/>
  <c r="I925" i="12"/>
  <c r="V925" i="12"/>
  <c r="B926" i="12"/>
  <c r="U925" i="12"/>
  <c r="E925" i="12"/>
  <c r="F925" i="12" s="1"/>
  <c r="W925" i="12" l="1"/>
  <c r="Q925" i="12"/>
  <c r="R925" i="12" s="1"/>
  <c r="E3014" i="13"/>
  <c r="N926" i="12"/>
  <c r="O926" i="12" s="1"/>
  <c r="P926" i="12" s="1"/>
  <c r="J926" i="12"/>
  <c r="Y926" i="12"/>
  <c r="I926" i="12"/>
  <c r="V926" i="12"/>
  <c r="B927" i="12"/>
  <c r="U926" i="12"/>
  <c r="E926" i="12"/>
  <c r="F926" i="12" s="1"/>
  <c r="K925" i="12"/>
  <c r="Q926" i="12" l="1"/>
  <c r="R926" i="12" s="1"/>
  <c r="W926" i="12"/>
  <c r="E3013" i="13"/>
  <c r="J927" i="12"/>
  <c r="Y927" i="12"/>
  <c r="I927" i="12"/>
  <c r="V927" i="12"/>
  <c r="B928" i="12"/>
  <c r="U927" i="12"/>
  <c r="E927" i="12"/>
  <c r="F927" i="12" s="1"/>
  <c r="N927" i="12"/>
  <c r="O927" i="12" s="1"/>
  <c r="P927" i="12" s="1"/>
  <c r="K926" i="12"/>
  <c r="W927" i="12" l="1"/>
  <c r="K927" i="12"/>
  <c r="E3012" i="13"/>
  <c r="J928" i="12"/>
  <c r="Y928" i="12"/>
  <c r="I928" i="12"/>
  <c r="V928" i="12"/>
  <c r="B929" i="12"/>
  <c r="U928" i="12"/>
  <c r="E928" i="12"/>
  <c r="F928" i="12" s="1"/>
  <c r="N928" i="12"/>
  <c r="O928" i="12" s="1"/>
  <c r="P928" i="12" s="1"/>
  <c r="Q927" i="12"/>
  <c r="R927" i="12" s="1"/>
  <c r="W928" i="12" l="1"/>
  <c r="E3011" i="13"/>
  <c r="V929" i="12"/>
  <c r="B930" i="12"/>
  <c r="U929" i="12"/>
  <c r="E929" i="12"/>
  <c r="F929" i="12" s="1"/>
  <c r="N929" i="12"/>
  <c r="O929" i="12" s="1"/>
  <c r="P929" i="12" s="1"/>
  <c r="J929" i="12"/>
  <c r="Y929" i="12"/>
  <c r="I929" i="12"/>
  <c r="K928" i="12"/>
  <c r="Q928" i="12"/>
  <c r="R928" i="12" s="1"/>
  <c r="W929" i="12" l="1"/>
  <c r="Q929" i="12"/>
  <c r="R929" i="12" s="1"/>
  <c r="E3010" i="13"/>
  <c r="N930" i="12"/>
  <c r="O930" i="12" s="1"/>
  <c r="P930" i="12" s="1"/>
  <c r="J930" i="12"/>
  <c r="Y930" i="12"/>
  <c r="I930" i="12"/>
  <c r="V930" i="12"/>
  <c r="B931" i="12"/>
  <c r="U930" i="12"/>
  <c r="E930" i="12"/>
  <c r="F930" i="12" s="1"/>
  <c r="K929" i="12"/>
  <c r="W930" i="12" l="1"/>
  <c r="Q930" i="12"/>
  <c r="R930" i="12" s="1"/>
  <c r="E3009" i="13"/>
  <c r="N931" i="12"/>
  <c r="O931" i="12" s="1"/>
  <c r="P931" i="12" s="1"/>
  <c r="J931" i="12"/>
  <c r="Y931" i="12"/>
  <c r="I931" i="12"/>
  <c r="V931" i="12"/>
  <c r="B932" i="12"/>
  <c r="U931" i="12"/>
  <c r="E931" i="12"/>
  <c r="F931" i="12" s="1"/>
  <c r="K930" i="12"/>
  <c r="K931" i="12" l="1"/>
  <c r="W931" i="12"/>
  <c r="Q931" i="12"/>
  <c r="R931" i="12" s="1"/>
  <c r="E3008" i="13"/>
  <c r="N932" i="12"/>
  <c r="O932" i="12" s="1"/>
  <c r="P932" i="12" s="1"/>
  <c r="J932" i="12"/>
  <c r="Y932" i="12"/>
  <c r="I932" i="12"/>
  <c r="V932" i="12"/>
  <c r="B933" i="12"/>
  <c r="U932" i="12"/>
  <c r="E932" i="12"/>
  <c r="F932" i="12" s="1"/>
  <c r="K932" i="12" l="1"/>
  <c r="Q932" i="12"/>
  <c r="R932" i="12" s="1"/>
  <c r="W932" i="12"/>
  <c r="E3007" i="13"/>
  <c r="J933" i="12"/>
  <c r="Y933" i="12"/>
  <c r="I933" i="12"/>
  <c r="V933" i="12"/>
  <c r="B934" i="12"/>
  <c r="U933" i="12"/>
  <c r="E933" i="12"/>
  <c r="F933" i="12" s="1"/>
  <c r="N933" i="12"/>
  <c r="O933" i="12" s="1"/>
  <c r="P933" i="12" s="1"/>
  <c r="K933" i="12" l="1"/>
  <c r="Q933" i="12"/>
  <c r="R933" i="12" s="1"/>
  <c r="W933" i="12"/>
  <c r="E3006" i="13"/>
  <c r="V934" i="12"/>
  <c r="B935" i="12"/>
  <c r="U934" i="12"/>
  <c r="E934" i="12"/>
  <c r="F934" i="12" s="1"/>
  <c r="N934" i="12"/>
  <c r="O934" i="12" s="1"/>
  <c r="P934" i="12" s="1"/>
  <c r="J934" i="12"/>
  <c r="I934" i="12"/>
  <c r="Y934" i="12"/>
  <c r="W934" i="12" l="1"/>
  <c r="K934" i="12"/>
  <c r="Q934" i="12"/>
  <c r="R934" i="12" s="1"/>
  <c r="E3005" i="13"/>
  <c r="B936" i="12"/>
  <c r="U935" i="12"/>
  <c r="E935" i="12"/>
  <c r="F935" i="12" s="1"/>
  <c r="N935" i="12"/>
  <c r="O935" i="12" s="1"/>
  <c r="P935" i="12" s="1"/>
  <c r="J935" i="12"/>
  <c r="Y935" i="12"/>
  <c r="I935" i="12"/>
  <c r="V935" i="12"/>
  <c r="K935" i="12" l="1"/>
  <c r="Q935" i="12"/>
  <c r="R935" i="12" s="1"/>
  <c r="W935" i="12"/>
  <c r="E3004" i="13"/>
  <c r="N936" i="12"/>
  <c r="O936" i="12" s="1"/>
  <c r="P936" i="12" s="1"/>
  <c r="J936" i="12"/>
  <c r="Y936" i="12"/>
  <c r="I936" i="12"/>
  <c r="V936" i="12"/>
  <c r="B937" i="12"/>
  <c r="U936" i="12"/>
  <c r="E936" i="12"/>
  <c r="F936" i="12" s="1"/>
  <c r="W936" i="12" l="1"/>
  <c r="Q936" i="12"/>
  <c r="R936" i="12" s="1"/>
  <c r="E3003" i="13"/>
  <c r="N937" i="12"/>
  <c r="O937" i="12" s="1"/>
  <c r="P937" i="12" s="1"/>
  <c r="J937" i="12"/>
  <c r="Y937" i="12"/>
  <c r="I937" i="12"/>
  <c r="V937" i="12"/>
  <c r="B938" i="12"/>
  <c r="U937" i="12"/>
  <c r="E937" i="12"/>
  <c r="F937" i="12" s="1"/>
  <c r="K936" i="12"/>
  <c r="W937" i="12" l="1"/>
  <c r="Q937" i="12"/>
  <c r="R937" i="12" s="1"/>
  <c r="E3002" i="13"/>
  <c r="J938" i="12"/>
  <c r="Y938" i="12"/>
  <c r="I938" i="12"/>
  <c r="V938" i="12"/>
  <c r="B939" i="12"/>
  <c r="U938" i="12"/>
  <c r="E938" i="12"/>
  <c r="F938" i="12" s="1"/>
  <c r="N938" i="12"/>
  <c r="O938" i="12" s="1"/>
  <c r="P938" i="12" s="1"/>
  <c r="K937" i="12"/>
  <c r="W938" i="12" l="1"/>
  <c r="Q938" i="12"/>
  <c r="R938" i="12" s="1"/>
  <c r="E3001" i="13"/>
  <c r="Y939" i="12"/>
  <c r="I939" i="12"/>
  <c r="V939" i="12"/>
  <c r="B940" i="12"/>
  <c r="U939" i="12"/>
  <c r="E939" i="12"/>
  <c r="F939" i="12" s="1"/>
  <c r="N939" i="12"/>
  <c r="O939" i="12" s="1"/>
  <c r="P939" i="12" s="1"/>
  <c r="J939" i="12"/>
  <c r="K938" i="12"/>
  <c r="W939" i="12" l="1"/>
  <c r="K939" i="12"/>
  <c r="Q939" i="12"/>
  <c r="R939" i="12" s="1"/>
  <c r="E3000" i="13"/>
  <c r="V940" i="12"/>
  <c r="B941" i="12"/>
  <c r="U940" i="12"/>
  <c r="E940" i="12"/>
  <c r="F940" i="12" s="1"/>
  <c r="N940" i="12"/>
  <c r="O940" i="12" s="1"/>
  <c r="P940" i="12" s="1"/>
  <c r="J940" i="12"/>
  <c r="Y940" i="12"/>
  <c r="I940" i="12"/>
  <c r="E2999" i="13" l="1"/>
  <c r="N941" i="12"/>
  <c r="O941" i="12" s="1"/>
  <c r="P941" i="12" s="1"/>
  <c r="J941" i="12"/>
  <c r="Y941" i="12"/>
  <c r="I941" i="12"/>
  <c r="V941" i="12"/>
  <c r="B942" i="12"/>
  <c r="U941" i="12"/>
  <c r="E941" i="12"/>
  <c r="F941" i="12" s="1"/>
  <c r="K940" i="12"/>
  <c r="Q940" i="12"/>
  <c r="R940" i="12" s="1"/>
  <c r="W940" i="12"/>
  <c r="W941" i="12" l="1"/>
  <c r="K941" i="12"/>
  <c r="Q941" i="12"/>
  <c r="R941" i="12" s="1"/>
  <c r="E2998" i="13"/>
  <c r="N942" i="12"/>
  <c r="O942" i="12" s="1"/>
  <c r="P942" i="12" s="1"/>
  <c r="J942" i="12"/>
  <c r="Y942" i="12"/>
  <c r="I942" i="12"/>
  <c r="V942" i="12"/>
  <c r="B943" i="12"/>
  <c r="U942" i="12"/>
  <c r="E942" i="12"/>
  <c r="F942" i="12" s="1"/>
  <c r="W942" i="12" l="1"/>
  <c r="K942" i="12"/>
  <c r="Q942" i="12"/>
  <c r="R942" i="12" s="1"/>
  <c r="E2997" i="13"/>
  <c r="J943" i="12"/>
  <c r="Y943" i="12"/>
  <c r="I943" i="12"/>
  <c r="V943" i="12"/>
  <c r="B944" i="12"/>
  <c r="U943" i="12"/>
  <c r="E943" i="12"/>
  <c r="F943" i="12" s="1"/>
  <c r="N943" i="12"/>
  <c r="O943" i="12" s="1"/>
  <c r="P943" i="12" s="1"/>
  <c r="Q943" i="12" l="1"/>
  <c r="R943" i="12" s="1"/>
  <c r="W943" i="12"/>
  <c r="E2996" i="13"/>
  <c r="J944" i="12"/>
  <c r="Y944" i="12"/>
  <c r="I944" i="12"/>
  <c r="V944" i="12"/>
  <c r="B945" i="12"/>
  <c r="U944" i="12"/>
  <c r="E944" i="12"/>
  <c r="F944" i="12" s="1"/>
  <c r="N944" i="12"/>
  <c r="O944" i="12" s="1"/>
  <c r="P944" i="12" s="1"/>
  <c r="K943" i="12"/>
  <c r="E2995" i="13" l="1"/>
  <c r="V945" i="12"/>
  <c r="B946" i="12"/>
  <c r="U945" i="12"/>
  <c r="E945" i="12"/>
  <c r="F945" i="12" s="1"/>
  <c r="N945" i="12"/>
  <c r="O945" i="12" s="1"/>
  <c r="P945" i="12" s="1"/>
  <c r="J945" i="12"/>
  <c r="Y945" i="12"/>
  <c r="I945" i="12"/>
  <c r="K944" i="12"/>
  <c r="Q944" i="12"/>
  <c r="R944" i="12" s="1"/>
  <c r="W944" i="12"/>
  <c r="K945" i="12" l="1"/>
  <c r="Q945" i="12"/>
  <c r="R945" i="12" s="1"/>
  <c r="W945" i="12"/>
  <c r="E2994" i="13"/>
  <c r="N946" i="12"/>
  <c r="O946" i="12" s="1"/>
  <c r="P946" i="12" s="1"/>
  <c r="J946" i="12"/>
  <c r="Y946" i="12"/>
  <c r="I946" i="12"/>
  <c r="V946" i="12"/>
  <c r="B947" i="12"/>
  <c r="U946" i="12"/>
  <c r="E946" i="12"/>
  <c r="F946" i="12" s="1"/>
  <c r="W946" i="12" l="1"/>
  <c r="Q946" i="12"/>
  <c r="R946" i="12" s="1"/>
  <c r="E2993" i="13"/>
  <c r="N947" i="12"/>
  <c r="O947" i="12" s="1"/>
  <c r="P947" i="12" s="1"/>
  <c r="J947" i="12"/>
  <c r="Y947" i="12"/>
  <c r="I947" i="12"/>
  <c r="V947" i="12"/>
  <c r="B948" i="12"/>
  <c r="U947" i="12"/>
  <c r="E947" i="12"/>
  <c r="F947" i="12" s="1"/>
  <c r="K946" i="12"/>
  <c r="W947" i="12" l="1"/>
  <c r="Q947" i="12"/>
  <c r="R947" i="12" s="1"/>
  <c r="E2992" i="13"/>
  <c r="N948" i="12"/>
  <c r="O948" i="12" s="1"/>
  <c r="P948" i="12" s="1"/>
  <c r="J948" i="12"/>
  <c r="Y948" i="12"/>
  <c r="I948" i="12"/>
  <c r="V948" i="12"/>
  <c r="B949" i="12"/>
  <c r="U948" i="12"/>
  <c r="E948" i="12"/>
  <c r="F948" i="12" s="1"/>
  <c r="K947" i="12"/>
  <c r="K948" i="12" l="1"/>
  <c r="Q948" i="12"/>
  <c r="R948" i="12" s="1"/>
  <c r="W948" i="12"/>
  <c r="E2991" i="13"/>
  <c r="J949" i="12"/>
  <c r="Y949" i="12"/>
  <c r="I949" i="12"/>
  <c r="V949" i="12"/>
  <c r="B950" i="12"/>
  <c r="U949" i="12"/>
  <c r="E949" i="12"/>
  <c r="F949" i="12" s="1"/>
  <c r="N949" i="12"/>
  <c r="O949" i="12" s="1"/>
  <c r="P949" i="12" s="1"/>
  <c r="K949" i="12" l="1"/>
  <c r="Q949" i="12"/>
  <c r="R949" i="12" s="1"/>
  <c r="W949" i="12"/>
  <c r="E2990" i="13"/>
  <c r="V950" i="12"/>
  <c r="B951" i="12"/>
  <c r="U950" i="12"/>
  <c r="E950" i="12"/>
  <c r="F950" i="12" s="1"/>
  <c r="N950" i="12"/>
  <c r="O950" i="12" s="1"/>
  <c r="P950" i="12" s="1"/>
  <c r="J950" i="12"/>
  <c r="Y950" i="12"/>
  <c r="I950" i="12"/>
  <c r="W950" i="12" l="1"/>
  <c r="K950" i="12"/>
  <c r="Q950" i="12"/>
  <c r="R950" i="12" s="1"/>
  <c r="E2989" i="13"/>
  <c r="B952" i="12"/>
  <c r="U951" i="12"/>
  <c r="E951" i="12"/>
  <c r="F951" i="12" s="1"/>
  <c r="N951" i="12"/>
  <c r="O951" i="12" s="1"/>
  <c r="P951" i="12" s="1"/>
  <c r="J951" i="12"/>
  <c r="Y951" i="12"/>
  <c r="I951" i="12"/>
  <c r="V951" i="12"/>
  <c r="K951" i="12" l="1"/>
  <c r="Q951" i="12"/>
  <c r="R951" i="12" s="1"/>
  <c r="W951" i="12"/>
  <c r="E2988" i="13"/>
  <c r="N952" i="12"/>
  <c r="O952" i="12" s="1"/>
  <c r="P952" i="12" s="1"/>
  <c r="J952" i="12"/>
  <c r="Y952" i="12"/>
  <c r="I952" i="12"/>
  <c r="V952" i="12"/>
  <c r="B953" i="12"/>
  <c r="U952" i="12"/>
  <c r="E952" i="12"/>
  <c r="F952" i="12" s="1"/>
  <c r="K952" i="12" l="1"/>
  <c r="W952" i="12"/>
  <c r="Q952" i="12"/>
  <c r="R952" i="12" s="1"/>
  <c r="E2987" i="13"/>
  <c r="N953" i="12"/>
  <c r="O953" i="12" s="1"/>
  <c r="P953" i="12" s="1"/>
  <c r="J953" i="12"/>
  <c r="Y953" i="12"/>
  <c r="I953" i="12"/>
  <c r="V953" i="12"/>
  <c r="B954" i="12"/>
  <c r="U953" i="12"/>
  <c r="E953" i="12"/>
  <c r="F953" i="12" s="1"/>
  <c r="Q953" i="12" l="1"/>
  <c r="R953" i="12" s="1"/>
  <c r="W953" i="12"/>
  <c r="E2986" i="13"/>
  <c r="J954" i="12"/>
  <c r="Y954" i="12"/>
  <c r="I954" i="12"/>
  <c r="V954" i="12"/>
  <c r="B955" i="12"/>
  <c r="U954" i="12"/>
  <c r="E954" i="12"/>
  <c r="F954" i="12" s="1"/>
  <c r="N954" i="12"/>
  <c r="O954" i="12" s="1"/>
  <c r="P954" i="12" s="1"/>
  <c r="K953" i="12"/>
  <c r="Q954" i="12" l="1"/>
  <c r="R954" i="12" s="1"/>
  <c r="K954" i="12"/>
  <c r="W954" i="12"/>
  <c r="E2985" i="13"/>
  <c r="Y955" i="12"/>
  <c r="I955" i="12"/>
  <c r="V955" i="12"/>
  <c r="B956" i="12"/>
  <c r="U955" i="12"/>
  <c r="E955" i="12"/>
  <c r="F955" i="12" s="1"/>
  <c r="N955" i="12"/>
  <c r="O955" i="12" s="1"/>
  <c r="P955" i="12" s="1"/>
  <c r="J955" i="12"/>
  <c r="K955" i="12" l="1"/>
  <c r="Q955" i="12"/>
  <c r="R955" i="12" s="1"/>
  <c r="W955" i="12"/>
  <c r="E2984" i="13"/>
  <c r="V956" i="12"/>
  <c r="B957" i="12"/>
  <c r="U956" i="12"/>
  <c r="E956" i="12"/>
  <c r="F956" i="12" s="1"/>
  <c r="N956" i="12"/>
  <c r="O956" i="12" s="1"/>
  <c r="P956" i="12" s="1"/>
  <c r="J956" i="12"/>
  <c r="Y956" i="12"/>
  <c r="I956" i="12"/>
  <c r="Q956" i="12" l="1"/>
  <c r="R956" i="12" s="1"/>
  <c r="K956" i="12"/>
  <c r="W956" i="12"/>
  <c r="E2983" i="13"/>
  <c r="N957" i="12"/>
  <c r="O957" i="12" s="1"/>
  <c r="P957" i="12" s="1"/>
  <c r="J957" i="12"/>
  <c r="Y957" i="12"/>
  <c r="I957" i="12"/>
  <c r="V957" i="12"/>
  <c r="B958" i="12"/>
  <c r="U957" i="12"/>
  <c r="E957" i="12"/>
  <c r="F957" i="12" s="1"/>
  <c r="W957" i="12" l="1"/>
  <c r="E2982" i="13"/>
  <c r="N958" i="12"/>
  <c r="O958" i="12" s="1"/>
  <c r="P958" i="12" s="1"/>
  <c r="J958" i="12"/>
  <c r="Y958" i="12"/>
  <c r="I958" i="12"/>
  <c r="V958" i="12"/>
  <c r="B959" i="12"/>
  <c r="U958" i="12"/>
  <c r="E958" i="12"/>
  <c r="F958" i="12" s="1"/>
  <c r="K957" i="12"/>
  <c r="Q957" i="12"/>
  <c r="R957" i="12" s="1"/>
  <c r="K958" i="12" l="1"/>
  <c r="Q958" i="12"/>
  <c r="R958" i="12" s="1"/>
  <c r="W958" i="12"/>
  <c r="E2981" i="13"/>
  <c r="J959" i="12"/>
  <c r="Y959" i="12"/>
  <c r="I959" i="12"/>
  <c r="V959" i="12"/>
  <c r="B960" i="12"/>
  <c r="U959" i="12"/>
  <c r="E959" i="12"/>
  <c r="F959" i="12" s="1"/>
  <c r="N959" i="12"/>
  <c r="O959" i="12" s="1"/>
  <c r="P959" i="12" s="1"/>
  <c r="W959" i="12" l="1"/>
  <c r="Q959" i="12"/>
  <c r="R959" i="12" s="1"/>
  <c r="E2980" i="13"/>
  <c r="J960" i="12"/>
  <c r="Y960" i="12"/>
  <c r="I960" i="12"/>
  <c r="V960" i="12"/>
  <c r="B961" i="12"/>
  <c r="U960" i="12"/>
  <c r="E960" i="12"/>
  <c r="F960" i="12" s="1"/>
  <c r="N960" i="12"/>
  <c r="O960" i="12" s="1"/>
  <c r="P960" i="12" s="1"/>
  <c r="K959" i="12"/>
  <c r="W960" i="12" l="1"/>
  <c r="Q960" i="12"/>
  <c r="R960" i="12" s="1"/>
  <c r="E2979" i="13"/>
  <c r="V961" i="12"/>
  <c r="B962" i="12"/>
  <c r="U961" i="12"/>
  <c r="E961" i="12"/>
  <c r="F961" i="12" s="1"/>
  <c r="N961" i="12"/>
  <c r="O961" i="12" s="1"/>
  <c r="P961" i="12" s="1"/>
  <c r="J961" i="12"/>
  <c r="Y961" i="12"/>
  <c r="I961" i="12"/>
  <c r="K960" i="12"/>
  <c r="W961" i="12" l="1"/>
  <c r="E2978" i="13"/>
  <c r="N962" i="12"/>
  <c r="O962" i="12" s="1"/>
  <c r="P962" i="12" s="1"/>
  <c r="J962" i="12"/>
  <c r="Y962" i="12"/>
  <c r="I962" i="12"/>
  <c r="V962" i="12"/>
  <c r="B963" i="12"/>
  <c r="U962" i="12"/>
  <c r="E962" i="12"/>
  <c r="F962" i="12" s="1"/>
  <c r="K961" i="12"/>
  <c r="Q961" i="12"/>
  <c r="R961" i="12" s="1"/>
  <c r="W962" i="12" l="1"/>
  <c r="K962" i="12"/>
  <c r="Q962" i="12"/>
  <c r="R962" i="12" s="1"/>
  <c r="E2977" i="13"/>
  <c r="N963" i="12"/>
  <c r="O963" i="12" s="1"/>
  <c r="P963" i="12" s="1"/>
  <c r="J963" i="12"/>
  <c r="Y963" i="12"/>
  <c r="I963" i="12"/>
  <c r="V963" i="12"/>
  <c r="B964" i="12"/>
  <c r="U963" i="12"/>
  <c r="E963" i="12"/>
  <c r="F963" i="12" s="1"/>
  <c r="Q963" i="12" l="1"/>
  <c r="R963" i="12" s="1"/>
  <c r="E2976" i="13"/>
  <c r="N964" i="12"/>
  <c r="O964" i="12" s="1"/>
  <c r="P964" i="12" s="1"/>
  <c r="J964" i="12"/>
  <c r="Y964" i="12"/>
  <c r="I964" i="12"/>
  <c r="V964" i="12"/>
  <c r="B965" i="12"/>
  <c r="U964" i="12"/>
  <c r="E964" i="12"/>
  <c r="F964" i="12" s="1"/>
  <c r="W963" i="12"/>
  <c r="K963" i="12"/>
  <c r="Q964" i="12" l="1"/>
  <c r="R964" i="12" s="1"/>
  <c r="K964" i="12"/>
  <c r="W964" i="12"/>
  <c r="E2975" i="13"/>
  <c r="J965" i="12"/>
  <c r="Y965" i="12"/>
  <c r="I965" i="12"/>
  <c r="V965" i="12"/>
  <c r="B966" i="12"/>
  <c r="U965" i="12"/>
  <c r="E965" i="12"/>
  <c r="F965" i="12" s="1"/>
  <c r="N965" i="12"/>
  <c r="O965" i="12" s="1"/>
  <c r="P965" i="12" s="1"/>
  <c r="W965" i="12" l="1"/>
  <c r="Q965" i="12"/>
  <c r="R965" i="12" s="1"/>
  <c r="E2974" i="13"/>
  <c r="V966" i="12"/>
  <c r="B967" i="12"/>
  <c r="U966" i="12"/>
  <c r="E966" i="12"/>
  <c r="F966" i="12" s="1"/>
  <c r="N966" i="12"/>
  <c r="O966" i="12" s="1"/>
  <c r="P966" i="12" s="1"/>
  <c r="J966" i="12"/>
  <c r="Y966" i="12"/>
  <c r="I966" i="12"/>
  <c r="K965" i="12"/>
  <c r="K966" i="12" l="1"/>
  <c r="Q966" i="12"/>
  <c r="R966" i="12" s="1"/>
  <c r="W966" i="12"/>
  <c r="E2973" i="13"/>
  <c r="B968" i="12"/>
  <c r="U967" i="12"/>
  <c r="E967" i="12"/>
  <c r="F967" i="12" s="1"/>
  <c r="N967" i="12"/>
  <c r="O967" i="12" s="1"/>
  <c r="P967" i="12" s="1"/>
  <c r="J967" i="12"/>
  <c r="Y967" i="12"/>
  <c r="I967" i="12"/>
  <c r="V967" i="12"/>
  <c r="W967" i="12" l="1"/>
  <c r="E2972" i="13"/>
  <c r="N968" i="12"/>
  <c r="O968" i="12" s="1"/>
  <c r="P968" i="12" s="1"/>
  <c r="J968" i="12"/>
  <c r="Y968" i="12"/>
  <c r="I968" i="12"/>
  <c r="V968" i="12"/>
  <c r="B969" i="12"/>
  <c r="U968" i="12"/>
  <c r="E968" i="12"/>
  <c r="F968" i="12" s="1"/>
  <c r="K967" i="12"/>
  <c r="Q967" i="12"/>
  <c r="R967" i="12" s="1"/>
  <c r="W968" i="12" l="1"/>
  <c r="K968" i="12"/>
  <c r="Q968" i="12"/>
  <c r="R968" i="12" s="1"/>
  <c r="E2971" i="13"/>
  <c r="N969" i="12"/>
  <c r="O969" i="12" s="1"/>
  <c r="P969" i="12" s="1"/>
  <c r="J969" i="12"/>
  <c r="Y969" i="12"/>
  <c r="I969" i="12"/>
  <c r="V969" i="12"/>
  <c r="B970" i="12"/>
  <c r="U969" i="12"/>
  <c r="E969" i="12"/>
  <c r="F969" i="12" s="1"/>
  <c r="W969" i="12" l="1"/>
  <c r="Q969" i="12"/>
  <c r="R969" i="12" s="1"/>
  <c r="E2970" i="13"/>
  <c r="J970" i="12"/>
  <c r="Y970" i="12"/>
  <c r="I970" i="12"/>
  <c r="V970" i="12"/>
  <c r="B971" i="12"/>
  <c r="U970" i="12"/>
  <c r="E970" i="12"/>
  <c r="F970" i="12" s="1"/>
  <c r="N970" i="12"/>
  <c r="O970" i="12" s="1"/>
  <c r="P970" i="12" s="1"/>
  <c r="K969" i="12"/>
  <c r="W970" i="12" l="1"/>
  <c r="K970" i="12"/>
  <c r="Q970" i="12"/>
  <c r="R970" i="12" s="1"/>
  <c r="E2969" i="13"/>
  <c r="Y971" i="12"/>
  <c r="I971" i="12"/>
  <c r="V971" i="12"/>
  <c r="B972" i="12"/>
  <c r="U971" i="12"/>
  <c r="E971" i="12"/>
  <c r="F971" i="12" s="1"/>
  <c r="N971" i="12"/>
  <c r="O971" i="12" s="1"/>
  <c r="P971" i="12" s="1"/>
  <c r="J971" i="12"/>
  <c r="W971" i="12" l="1"/>
  <c r="K971" i="12"/>
  <c r="Q971" i="12"/>
  <c r="R971" i="12" s="1"/>
  <c r="E2968" i="13"/>
  <c r="V972" i="12"/>
  <c r="B973" i="12"/>
  <c r="U972" i="12"/>
  <c r="E972" i="12"/>
  <c r="F972" i="12" s="1"/>
  <c r="N972" i="12"/>
  <c r="O972" i="12" s="1"/>
  <c r="P972" i="12" s="1"/>
  <c r="J972" i="12"/>
  <c r="Y972" i="12"/>
  <c r="I972" i="12"/>
  <c r="E2967" i="13" l="1"/>
  <c r="N973" i="12"/>
  <c r="O973" i="12" s="1"/>
  <c r="P973" i="12" s="1"/>
  <c r="J973" i="12"/>
  <c r="Y973" i="12"/>
  <c r="I973" i="12"/>
  <c r="V973" i="12"/>
  <c r="B974" i="12"/>
  <c r="U973" i="12"/>
  <c r="E973" i="12"/>
  <c r="F973" i="12" s="1"/>
  <c r="K972" i="12"/>
  <c r="Q972" i="12"/>
  <c r="R972" i="12" s="1"/>
  <c r="W972" i="12"/>
  <c r="W973" i="12" l="1"/>
  <c r="K973" i="12"/>
  <c r="E2966" i="13"/>
  <c r="N974" i="12"/>
  <c r="O974" i="12" s="1"/>
  <c r="P974" i="12" s="1"/>
  <c r="J974" i="12"/>
  <c r="Y974" i="12"/>
  <c r="I974" i="12"/>
  <c r="V974" i="12"/>
  <c r="B975" i="12"/>
  <c r="U974" i="12"/>
  <c r="E974" i="12"/>
  <c r="F974" i="12" s="1"/>
  <c r="Q973" i="12"/>
  <c r="R973" i="12" s="1"/>
  <c r="Q974" i="12" l="1"/>
  <c r="R974" i="12" s="1"/>
  <c r="W974" i="12"/>
  <c r="E2965" i="13"/>
  <c r="J975" i="12"/>
  <c r="Y975" i="12"/>
  <c r="I975" i="12"/>
  <c r="V975" i="12"/>
  <c r="B976" i="12"/>
  <c r="U975" i="12"/>
  <c r="E975" i="12"/>
  <c r="F975" i="12" s="1"/>
  <c r="N975" i="12"/>
  <c r="O975" i="12" s="1"/>
  <c r="P975" i="12" s="1"/>
  <c r="K974" i="12"/>
  <c r="W975" i="12" l="1"/>
  <c r="E2964" i="13"/>
  <c r="J976" i="12"/>
  <c r="Y976" i="12"/>
  <c r="I976" i="12"/>
  <c r="V976" i="12"/>
  <c r="B977" i="12"/>
  <c r="U976" i="12"/>
  <c r="E976" i="12"/>
  <c r="F976" i="12" s="1"/>
  <c r="N976" i="12"/>
  <c r="O976" i="12" s="1"/>
  <c r="P976" i="12" s="1"/>
  <c r="K975" i="12"/>
  <c r="Q975" i="12"/>
  <c r="R975" i="12" s="1"/>
  <c r="W976" i="12" l="1"/>
  <c r="E2963" i="13"/>
  <c r="V977" i="12"/>
  <c r="B978" i="12"/>
  <c r="U977" i="12"/>
  <c r="E977" i="12"/>
  <c r="F977" i="12" s="1"/>
  <c r="N977" i="12"/>
  <c r="O977" i="12" s="1"/>
  <c r="P977" i="12" s="1"/>
  <c r="J977" i="12"/>
  <c r="Y977" i="12"/>
  <c r="I977" i="12"/>
  <c r="K976" i="12"/>
  <c r="Q976" i="12"/>
  <c r="R976" i="12" s="1"/>
  <c r="W977" i="12" l="1"/>
  <c r="Q977" i="12"/>
  <c r="R977" i="12" s="1"/>
  <c r="E2962" i="13"/>
  <c r="N978" i="12"/>
  <c r="O978" i="12" s="1"/>
  <c r="P978" i="12" s="1"/>
  <c r="J978" i="12"/>
  <c r="Y978" i="12"/>
  <c r="I978" i="12"/>
  <c r="V978" i="12"/>
  <c r="E978" i="12"/>
  <c r="F978" i="12" s="1"/>
  <c r="B979" i="12"/>
  <c r="U978" i="12"/>
  <c r="K977" i="12"/>
  <c r="Q978" i="12" l="1"/>
  <c r="R978" i="12" s="1"/>
  <c r="W978" i="12"/>
  <c r="E2961" i="13"/>
  <c r="N979" i="12"/>
  <c r="O979" i="12" s="1"/>
  <c r="P979" i="12" s="1"/>
  <c r="J979" i="12"/>
  <c r="Y979" i="12"/>
  <c r="I979" i="12"/>
  <c r="V979" i="12"/>
  <c r="B980" i="12"/>
  <c r="U979" i="12"/>
  <c r="E979" i="12"/>
  <c r="F979" i="12" s="1"/>
  <c r="K978" i="12"/>
  <c r="K979" i="12" l="1"/>
  <c r="Q979" i="12"/>
  <c r="R979" i="12" s="1"/>
  <c r="W979" i="12"/>
  <c r="E2960" i="13"/>
  <c r="N980" i="12"/>
  <c r="O980" i="12" s="1"/>
  <c r="P980" i="12" s="1"/>
  <c r="J980" i="12"/>
  <c r="Y980" i="12"/>
  <c r="I980" i="12"/>
  <c r="V980" i="12"/>
  <c r="B981" i="12"/>
  <c r="U980" i="12"/>
  <c r="E980" i="12"/>
  <c r="F980" i="12" s="1"/>
  <c r="Q980" i="12" l="1"/>
  <c r="R980" i="12" s="1"/>
  <c r="W980" i="12"/>
  <c r="E2959" i="13"/>
  <c r="J981" i="12"/>
  <c r="Y981" i="12"/>
  <c r="I981" i="12"/>
  <c r="V981" i="12"/>
  <c r="B982" i="12"/>
  <c r="U981" i="12"/>
  <c r="E981" i="12"/>
  <c r="F981" i="12" s="1"/>
  <c r="N981" i="12"/>
  <c r="O981" i="12" s="1"/>
  <c r="P981" i="12" s="1"/>
  <c r="K980" i="12"/>
  <c r="W981" i="12" l="1"/>
  <c r="Q981" i="12"/>
  <c r="R981" i="12" s="1"/>
  <c r="E2958" i="13"/>
  <c r="V982" i="12"/>
  <c r="B983" i="12"/>
  <c r="U982" i="12"/>
  <c r="E982" i="12"/>
  <c r="F982" i="12" s="1"/>
  <c r="N982" i="12"/>
  <c r="O982" i="12" s="1"/>
  <c r="P982" i="12" s="1"/>
  <c r="J982" i="12"/>
  <c r="Y982" i="12"/>
  <c r="I982" i="12"/>
  <c r="K981" i="12"/>
  <c r="E2957" i="13" l="1"/>
  <c r="B984" i="12"/>
  <c r="U983" i="12"/>
  <c r="E983" i="12"/>
  <c r="F983" i="12" s="1"/>
  <c r="N983" i="12"/>
  <c r="O983" i="12" s="1"/>
  <c r="P983" i="12" s="1"/>
  <c r="J983" i="12"/>
  <c r="Y983" i="12"/>
  <c r="I983" i="12"/>
  <c r="V983" i="12"/>
  <c r="K982" i="12"/>
  <c r="Q982" i="12"/>
  <c r="R982" i="12" s="1"/>
  <c r="W982" i="12"/>
  <c r="W983" i="12" l="1"/>
  <c r="Q983" i="12"/>
  <c r="R983" i="12" s="1"/>
  <c r="E2956" i="13"/>
  <c r="N984" i="12"/>
  <c r="O984" i="12" s="1"/>
  <c r="P984" i="12" s="1"/>
  <c r="J984" i="12"/>
  <c r="Y984" i="12"/>
  <c r="I984" i="12"/>
  <c r="V984" i="12"/>
  <c r="B985" i="12"/>
  <c r="U984" i="12"/>
  <c r="E984" i="12"/>
  <c r="F984" i="12" s="1"/>
  <c r="K983" i="12"/>
  <c r="K984" i="12" l="1"/>
  <c r="Q984" i="12"/>
  <c r="R984" i="12" s="1"/>
  <c r="W984" i="12"/>
  <c r="E2955" i="13"/>
  <c r="N985" i="12"/>
  <c r="O985" i="12" s="1"/>
  <c r="P985" i="12" s="1"/>
  <c r="J985" i="12"/>
  <c r="Y985" i="12"/>
  <c r="I985" i="12"/>
  <c r="V985" i="12"/>
  <c r="B986" i="12"/>
  <c r="U985" i="12"/>
  <c r="E985" i="12"/>
  <c r="F985" i="12" s="1"/>
  <c r="Q985" i="12" l="1"/>
  <c r="R985" i="12" s="1"/>
  <c r="E2954" i="13"/>
  <c r="J986" i="12"/>
  <c r="Y986" i="12"/>
  <c r="I986" i="12"/>
  <c r="V986" i="12"/>
  <c r="B987" i="12"/>
  <c r="U986" i="12"/>
  <c r="E986" i="12"/>
  <c r="F986" i="12" s="1"/>
  <c r="N986" i="12"/>
  <c r="O986" i="12" s="1"/>
  <c r="P986" i="12" s="1"/>
  <c r="K985" i="12"/>
  <c r="W985" i="12"/>
  <c r="W986" i="12" l="1"/>
  <c r="E2953" i="13"/>
  <c r="Y987" i="12"/>
  <c r="I987" i="12"/>
  <c r="V987" i="12"/>
  <c r="B988" i="12"/>
  <c r="U987" i="12"/>
  <c r="E987" i="12"/>
  <c r="F987" i="12" s="1"/>
  <c r="N987" i="12"/>
  <c r="O987" i="12" s="1"/>
  <c r="P987" i="12" s="1"/>
  <c r="J987" i="12"/>
  <c r="K986" i="12"/>
  <c r="Q986" i="12"/>
  <c r="R986" i="12" s="1"/>
  <c r="W987" i="12" l="1"/>
  <c r="Q987" i="12"/>
  <c r="R987" i="12" s="1"/>
  <c r="E2952" i="13"/>
  <c r="V988" i="12"/>
  <c r="B989" i="12"/>
  <c r="U988" i="12"/>
  <c r="E988" i="12"/>
  <c r="F988" i="12" s="1"/>
  <c r="N988" i="12"/>
  <c r="O988" i="12" s="1"/>
  <c r="P988" i="12" s="1"/>
  <c r="J988" i="12"/>
  <c r="Y988" i="12"/>
  <c r="I988" i="12"/>
  <c r="K987" i="12"/>
  <c r="K988" i="12" l="1"/>
  <c r="W988" i="12"/>
  <c r="Q988" i="12"/>
  <c r="R988" i="12" s="1"/>
  <c r="E2951" i="13"/>
  <c r="N989" i="12"/>
  <c r="O989" i="12" s="1"/>
  <c r="P989" i="12" s="1"/>
  <c r="J989" i="12"/>
  <c r="Y989" i="12"/>
  <c r="I989" i="12"/>
  <c r="V989" i="12"/>
  <c r="B990" i="12"/>
  <c r="U989" i="12"/>
  <c r="E989" i="12"/>
  <c r="F989" i="12" s="1"/>
  <c r="W989" i="12" l="1"/>
  <c r="E2950" i="13"/>
  <c r="N990" i="12"/>
  <c r="O990" i="12" s="1"/>
  <c r="P990" i="12" s="1"/>
  <c r="J990" i="12"/>
  <c r="Y990" i="12"/>
  <c r="I990" i="12"/>
  <c r="V990" i="12"/>
  <c r="B991" i="12"/>
  <c r="U990" i="12"/>
  <c r="E990" i="12"/>
  <c r="F990" i="12" s="1"/>
  <c r="K989" i="12"/>
  <c r="Q989" i="12"/>
  <c r="R989" i="12" s="1"/>
  <c r="Q990" i="12" l="1"/>
  <c r="R990" i="12" s="1"/>
  <c r="W990" i="12"/>
  <c r="E2949" i="13"/>
  <c r="J991" i="12"/>
  <c r="Y991" i="12"/>
  <c r="I991" i="12"/>
  <c r="V991" i="12"/>
  <c r="B992" i="12"/>
  <c r="U991" i="12"/>
  <c r="E991" i="12"/>
  <c r="F991" i="12" s="1"/>
  <c r="N991" i="12"/>
  <c r="O991" i="12" s="1"/>
  <c r="P991" i="12" s="1"/>
  <c r="K990" i="12"/>
  <c r="E2948" i="13" l="1"/>
  <c r="J992" i="12"/>
  <c r="Y992" i="12"/>
  <c r="I992" i="12"/>
  <c r="V992" i="12"/>
  <c r="B993" i="12"/>
  <c r="U992" i="12"/>
  <c r="E992" i="12"/>
  <c r="F992" i="12" s="1"/>
  <c r="N992" i="12"/>
  <c r="O992" i="12" s="1"/>
  <c r="P992" i="12" s="1"/>
  <c r="K991" i="12"/>
  <c r="Q991" i="12"/>
  <c r="R991" i="12" s="1"/>
  <c r="W991" i="12"/>
  <c r="W992" i="12" l="1"/>
  <c r="E2947" i="13"/>
  <c r="V993" i="12"/>
  <c r="B994" i="12"/>
  <c r="U993" i="12"/>
  <c r="E993" i="12"/>
  <c r="F993" i="12" s="1"/>
  <c r="N993" i="12"/>
  <c r="O993" i="12" s="1"/>
  <c r="P993" i="12" s="1"/>
  <c r="J993" i="12"/>
  <c r="Y993" i="12"/>
  <c r="I993" i="12"/>
  <c r="K992" i="12"/>
  <c r="Q992" i="12"/>
  <c r="R992" i="12" s="1"/>
  <c r="K993" i="12" l="1"/>
  <c r="Q993" i="12"/>
  <c r="R993" i="12" s="1"/>
  <c r="W993" i="12"/>
  <c r="E2946" i="13"/>
  <c r="N994" i="12"/>
  <c r="O994" i="12" s="1"/>
  <c r="P994" i="12" s="1"/>
  <c r="J994" i="12"/>
  <c r="Y994" i="12"/>
  <c r="I994" i="12"/>
  <c r="V994" i="12"/>
  <c r="B995" i="12"/>
  <c r="U994" i="12"/>
  <c r="E994" i="12"/>
  <c r="F994" i="12" s="1"/>
  <c r="W994" i="12" l="1"/>
  <c r="Q994" i="12"/>
  <c r="R994" i="12" s="1"/>
  <c r="E2945" i="13"/>
  <c r="N995" i="12"/>
  <c r="O995" i="12" s="1"/>
  <c r="P995" i="12" s="1"/>
  <c r="J995" i="12"/>
  <c r="Y995" i="12"/>
  <c r="I995" i="12"/>
  <c r="V995" i="12"/>
  <c r="B996" i="12"/>
  <c r="U995" i="12"/>
  <c r="E995" i="12"/>
  <c r="F995" i="12" s="1"/>
  <c r="K994" i="12"/>
  <c r="K995" i="12" l="1"/>
  <c r="W995" i="12"/>
  <c r="Q995" i="12"/>
  <c r="R995" i="12" s="1"/>
  <c r="E2944" i="13"/>
  <c r="B997" i="12"/>
  <c r="U996" i="12"/>
  <c r="E996" i="12"/>
  <c r="F996" i="12" s="1"/>
  <c r="N996" i="12"/>
  <c r="O996" i="12" s="1"/>
  <c r="P996" i="12" s="1"/>
  <c r="J996" i="12"/>
  <c r="I996" i="12"/>
  <c r="Y996" i="12"/>
  <c r="V996" i="12"/>
  <c r="W996" i="12" l="1"/>
  <c r="K996" i="12"/>
  <c r="E2943" i="13"/>
  <c r="J997" i="12"/>
  <c r="Y997" i="12"/>
  <c r="B998" i="12"/>
  <c r="N997" i="12"/>
  <c r="O997" i="12" s="1"/>
  <c r="P997" i="12" s="1"/>
  <c r="I997" i="12"/>
  <c r="E997" i="12"/>
  <c r="F997" i="12" s="1"/>
  <c r="V997" i="12"/>
  <c r="U997" i="12"/>
  <c r="Q996" i="12"/>
  <c r="R996" i="12" s="1"/>
  <c r="W997" i="12" l="1"/>
  <c r="Q997" i="12"/>
  <c r="R997" i="12" s="1"/>
  <c r="K997" i="12"/>
  <c r="E2942" i="13"/>
  <c r="Y998" i="12"/>
  <c r="I998" i="12"/>
  <c r="V998" i="12"/>
  <c r="U998" i="12"/>
  <c r="B999" i="12"/>
  <c r="N998" i="12"/>
  <c r="O998" i="12" s="1"/>
  <c r="P998" i="12" s="1"/>
  <c r="J998" i="12"/>
  <c r="E998" i="12"/>
  <c r="F998" i="12" s="1"/>
  <c r="W998" i="12" l="1"/>
  <c r="Q998" i="12"/>
  <c r="R998" i="12" s="1"/>
  <c r="E2941" i="13"/>
  <c r="V999" i="12"/>
  <c r="B1000" i="12"/>
  <c r="N999" i="12"/>
  <c r="O999" i="12" s="1"/>
  <c r="P999" i="12" s="1"/>
  <c r="J999" i="12"/>
  <c r="I999" i="12"/>
  <c r="E999" i="12"/>
  <c r="F999" i="12" s="1"/>
  <c r="Y999" i="12"/>
  <c r="U999" i="12"/>
  <c r="K998" i="12"/>
  <c r="W999" i="12" l="1"/>
  <c r="Q999" i="12"/>
  <c r="R999" i="12" s="1"/>
  <c r="K999" i="12"/>
  <c r="E2940" i="13"/>
  <c r="Y1000" i="12"/>
  <c r="I1000" i="12"/>
  <c r="V1000" i="12"/>
  <c r="U1000" i="12"/>
  <c r="N1000" i="12"/>
  <c r="O1000" i="12" s="1"/>
  <c r="P1000" i="12" s="1"/>
  <c r="B1001" i="12"/>
  <c r="J1000" i="12"/>
  <c r="E1000" i="12"/>
  <c r="F1000" i="12" s="1"/>
  <c r="W1000" i="12" l="1"/>
  <c r="E2939" i="13"/>
  <c r="N1001" i="12"/>
  <c r="O1001" i="12" s="1"/>
  <c r="P1001" i="12" s="1"/>
  <c r="V1001" i="12"/>
  <c r="B1002" i="12"/>
  <c r="J1001" i="12"/>
  <c r="I1001" i="12"/>
  <c r="E1001" i="12"/>
  <c r="F1001" i="12" s="1"/>
  <c r="Y1001" i="12"/>
  <c r="U1001" i="12"/>
  <c r="K1000" i="12"/>
  <c r="Q1000" i="12"/>
  <c r="R1000" i="12" s="1"/>
  <c r="K1001" i="12" l="1"/>
  <c r="E2938" i="13"/>
  <c r="N1002" i="12"/>
  <c r="O1002" i="12" s="1"/>
  <c r="P1002" i="12" s="1"/>
  <c r="J1002" i="12"/>
  <c r="V1002" i="12"/>
  <c r="U1002" i="12"/>
  <c r="B1003" i="12"/>
  <c r="I1002" i="12"/>
  <c r="E1002" i="12"/>
  <c r="F1002" i="12" s="1"/>
  <c r="Y1002" i="12"/>
  <c r="Q1001" i="12"/>
  <c r="R1001" i="12" s="1"/>
  <c r="W1001" i="12"/>
  <c r="W1002" i="12" l="1"/>
  <c r="Q1002" i="12"/>
  <c r="R1002" i="12" s="1"/>
  <c r="K1002" i="12"/>
  <c r="E2937" i="13"/>
  <c r="J1003" i="12"/>
  <c r="Y1003" i="12"/>
  <c r="N1003" i="12"/>
  <c r="O1003" i="12" s="1"/>
  <c r="P1003" i="12" s="1"/>
  <c r="B1004" i="12"/>
  <c r="I1003" i="12"/>
  <c r="E1003" i="12"/>
  <c r="F1003" i="12" s="1"/>
  <c r="V1003" i="12"/>
  <c r="U1003" i="12"/>
  <c r="W1003" i="12" l="1"/>
  <c r="K1003" i="12"/>
  <c r="E2936" i="13"/>
  <c r="Y1004" i="12"/>
  <c r="I1004" i="12"/>
  <c r="V1004" i="12"/>
  <c r="B1005" i="12"/>
  <c r="U1004" i="12"/>
  <c r="E1004" i="12"/>
  <c r="F1004" i="12" s="1"/>
  <c r="J1004" i="12"/>
  <c r="N1004" i="12"/>
  <c r="O1004" i="12" s="1"/>
  <c r="P1004" i="12" s="1"/>
  <c r="Q1003" i="12"/>
  <c r="R1003" i="12" s="1"/>
  <c r="W1004" i="12" l="1"/>
  <c r="E2935" i="13"/>
  <c r="V1005" i="12"/>
  <c r="B1006" i="12"/>
  <c r="U1005" i="12"/>
  <c r="E1005" i="12"/>
  <c r="F1005" i="12" s="1"/>
  <c r="J1005" i="12"/>
  <c r="Y1005" i="12"/>
  <c r="N1005" i="12"/>
  <c r="O1005" i="12" s="1"/>
  <c r="P1005" i="12" s="1"/>
  <c r="I1005" i="12"/>
  <c r="K1004" i="12"/>
  <c r="Q1004" i="12"/>
  <c r="R1004" i="12" s="1"/>
  <c r="W1005" i="12" l="1"/>
  <c r="Q1005" i="12"/>
  <c r="R1005" i="12" s="1"/>
  <c r="E2934" i="13"/>
  <c r="B1007" i="12"/>
  <c r="U1006" i="12"/>
  <c r="E1006" i="12"/>
  <c r="F1006" i="12" s="1"/>
  <c r="N1006" i="12"/>
  <c r="O1006" i="12" s="1"/>
  <c r="P1006" i="12" s="1"/>
  <c r="Y1006" i="12"/>
  <c r="V1006" i="12"/>
  <c r="J1006" i="12"/>
  <c r="I1006" i="12"/>
  <c r="K1005" i="12"/>
  <c r="W1006" i="12" l="1"/>
  <c r="Q1006" i="12"/>
  <c r="R1006" i="12" s="1"/>
  <c r="E2933" i="13"/>
  <c r="N1007" i="12"/>
  <c r="O1007" i="12" s="1"/>
  <c r="P1007" i="12" s="1"/>
  <c r="J1007" i="12"/>
  <c r="Y1007" i="12"/>
  <c r="V1007" i="12"/>
  <c r="U1007" i="12"/>
  <c r="I1007" i="12"/>
  <c r="E1007" i="12"/>
  <c r="F1007" i="12" s="1"/>
  <c r="B1008" i="12"/>
  <c r="K1006" i="12"/>
  <c r="Q1007" i="12" l="1"/>
  <c r="R1007" i="12" s="1"/>
  <c r="E2932" i="13"/>
  <c r="J1008" i="12"/>
  <c r="Y1008" i="12"/>
  <c r="I1008" i="12"/>
  <c r="V1008" i="12"/>
  <c r="U1008" i="12"/>
  <c r="N1008" i="12"/>
  <c r="O1008" i="12" s="1"/>
  <c r="P1008" i="12" s="1"/>
  <c r="E1008" i="12"/>
  <c r="F1008" i="12" s="1"/>
  <c r="B1009" i="12"/>
  <c r="K1007" i="12"/>
  <c r="W1007" i="12"/>
  <c r="W1008" i="12" l="1"/>
  <c r="Q1008" i="12"/>
  <c r="R1008" i="12" s="1"/>
  <c r="K1008" i="12"/>
  <c r="E2931" i="13"/>
  <c r="J1009" i="12"/>
  <c r="Y1009" i="12"/>
  <c r="I1009" i="12"/>
  <c r="V1009" i="12"/>
  <c r="B1010" i="12"/>
  <c r="U1009" i="12"/>
  <c r="E1009" i="12"/>
  <c r="F1009" i="12" s="1"/>
  <c r="N1009" i="12"/>
  <c r="O1009" i="12" s="1"/>
  <c r="P1009" i="12" s="1"/>
  <c r="W1009" i="12" l="1"/>
  <c r="Q1009" i="12"/>
  <c r="R1009" i="12" s="1"/>
  <c r="K1009" i="12"/>
  <c r="E2930" i="13"/>
  <c r="Y1010" i="12"/>
  <c r="I1010" i="12"/>
  <c r="V1010" i="12"/>
  <c r="B1011" i="12"/>
  <c r="U1010" i="12"/>
  <c r="E1010" i="12"/>
  <c r="F1010" i="12" s="1"/>
  <c r="J1010" i="12"/>
  <c r="N1010" i="12"/>
  <c r="O1010" i="12" s="1"/>
  <c r="P1010" i="12" s="1"/>
  <c r="Q1010" i="12" l="1"/>
  <c r="R1010" i="12" s="1"/>
  <c r="W1010" i="12"/>
  <c r="E2929" i="13"/>
  <c r="V1011" i="12"/>
  <c r="N1011" i="12"/>
  <c r="O1011" i="12" s="1"/>
  <c r="P1011" i="12" s="1"/>
  <c r="Y1011" i="12"/>
  <c r="I1011" i="12"/>
  <c r="J1011" i="12"/>
  <c r="E1011" i="12"/>
  <c r="F1011" i="12" s="1"/>
  <c r="B1012" i="12"/>
  <c r="U1011" i="12"/>
  <c r="K1010" i="12"/>
  <c r="W1011" i="12" l="1"/>
  <c r="Q1011" i="12"/>
  <c r="R1011" i="12" s="1"/>
  <c r="K1011" i="12"/>
  <c r="E2928" i="13"/>
  <c r="N1012" i="12"/>
  <c r="O1012" i="12" s="1"/>
  <c r="P1012" i="12" s="1"/>
  <c r="V1012" i="12"/>
  <c r="B1013" i="12"/>
  <c r="U1012" i="12"/>
  <c r="E1012" i="12"/>
  <c r="F1012" i="12" s="1"/>
  <c r="J1012" i="12"/>
  <c r="I1012" i="12"/>
  <c r="Y1012" i="12"/>
  <c r="K1012" i="12" l="1"/>
  <c r="W1012" i="12"/>
  <c r="E2927" i="13"/>
  <c r="N1013" i="12"/>
  <c r="O1013" i="12" s="1"/>
  <c r="P1013" i="12" s="1"/>
  <c r="J1013" i="12"/>
  <c r="Y1013" i="12"/>
  <c r="I1013" i="12"/>
  <c r="V1013" i="12"/>
  <c r="U1013" i="12"/>
  <c r="E1013" i="12"/>
  <c r="F1013" i="12" s="1"/>
  <c r="B1014" i="12"/>
  <c r="Q1012" i="12"/>
  <c r="R1012" i="12" s="1"/>
  <c r="K1013" i="12" l="1"/>
  <c r="E2926" i="13"/>
  <c r="J1014" i="12"/>
  <c r="Y1014" i="12"/>
  <c r="I1014" i="12"/>
  <c r="V1014" i="12"/>
  <c r="B1015" i="12"/>
  <c r="U1014" i="12"/>
  <c r="E1014" i="12"/>
  <c r="F1014" i="12" s="1"/>
  <c r="N1014" i="12"/>
  <c r="O1014" i="12" s="1"/>
  <c r="P1014" i="12" s="1"/>
  <c r="Q1013" i="12"/>
  <c r="R1013" i="12" s="1"/>
  <c r="W1013" i="12"/>
  <c r="W1014" i="12" l="1"/>
  <c r="Q1014" i="12"/>
  <c r="R1014" i="12" s="1"/>
  <c r="K1014" i="12"/>
  <c r="E2925" i="13"/>
  <c r="J1015" i="12"/>
  <c r="V1015" i="12"/>
  <c r="B1016" i="12"/>
  <c r="U1015" i="12"/>
  <c r="E1015" i="12"/>
  <c r="F1015" i="12" s="1"/>
  <c r="Y1015" i="12"/>
  <c r="N1015" i="12"/>
  <c r="O1015" i="12" s="1"/>
  <c r="P1015" i="12" s="1"/>
  <c r="I1015" i="12"/>
  <c r="Q1015" i="12" l="1"/>
  <c r="R1015" i="12" s="1"/>
  <c r="K1015" i="12"/>
  <c r="W1015" i="12"/>
  <c r="E2924" i="13"/>
  <c r="B1017" i="12"/>
  <c r="U1016" i="12"/>
  <c r="E1016" i="12"/>
  <c r="F1016" i="12" s="1"/>
  <c r="J1016" i="12"/>
  <c r="Y1016" i="12"/>
  <c r="I1016" i="12"/>
  <c r="V1016" i="12"/>
  <c r="N1016" i="12"/>
  <c r="O1016" i="12" s="1"/>
  <c r="P1016" i="12" s="1"/>
  <c r="W1016" i="12" l="1"/>
  <c r="Q1016" i="12"/>
  <c r="R1016" i="12" s="1"/>
  <c r="E2923" i="13"/>
  <c r="N1017" i="12"/>
  <c r="O1017" i="12" s="1"/>
  <c r="P1017" i="12" s="1"/>
  <c r="Y1017" i="12"/>
  <c r="I1017" i="12"/>
  <c r="V1017" i="12"/>
  <c r="U1017" i="12"/>
  <c r="J1017" i="12"/>
  <c r="E1017" i="12"/>
  <c r="F1017" i="12" s="1"/>
  <c r="B1018" i="12"/>
  <c r="K1016" i="12"/>
  <c r="W1017" i="12" l="1"/>
  <c r="K1017" i="12"/>
  <c r="Q1017" i="12"/>
  <c r="R1017" i="12" s="1"/>
  <c r="E2922" i="13"/>
  <c r="N1018" i="12"/>
  <c r="O1018" i="12" s="1"/>
  <c r="P1018" i="12" s="1"/>
  <c r="J1018" i="12"/>
  <c r="Y1018" i="12"/>
  <c r="I1018" i="12"/>
  <c r="V1018" i="12"/>
  <c r="B1019" i="12"/>
  <c r="U1018" i="12"/>
  <c r="E1018" i="12"/>
  <c r="F1018" i="12" s="1"/>
  <c r="W1018" i="12" l="1"/>
  <c r="Q1018" i="12"/>
  <c r="R1018" i="12" s="1"/>
  <c r="E2921" i="13"/>
  <c r="N1019" i="12"/>
  <c r="O1019" i="12" s="1"/>
  <c r="P1019" i="12" s="1"/>
  <c r="J1019" i="12"/>
  <c r="Y1019" i="12"/>
  <c r="I1019" i="12"/>
  <c r="V1019" i="12"/>
  <c r="E1019" i="12"/>
  <c r="F1019" i="12" s="1"/>
  <c r="B1020" i="12"/>
  <c r="U1019" i="12"/>
  <c r="K1018" i="12"/>
  <c r="K1019" i="12" l="1"/>
  <c r="W1019" i="12"/>
  <c r="E2920" i="13"/>
  <c r="Y1020" i="12"/>
  <c r="I1020" i="12"/>
  <c r="V1020" i="12"/>
  <c r="B1021" i="12"/>
  <c r="U1020" i="12"/>
  <c r="E1020" i="12"/>
  <c r="F1020" i="12" s="1"/>
  <c r="N1020" i="12"/>
  <c r="O1020" i="12" s="1"/>
  <c r="P1020" i="12" s="1"/>
  <c r="J1020" i="12"/>
  <c r="Q1019" i="12"/>
  <c r="R1019" i="12" s="1"/>
  <c r="W1020" i="12" l="1"/>
  <c r="E2919" i="13"/>
  <c r="V1021" i="12"/>
  <c r="B1022" i="12"/>
  <c r="U1021" i="12"/>
  <c r="E1021" i="12"/>
  <c r="F1021" i="12" s="1"/>
  <c r="N1021" i="12"/>
  <c r="O1021" i="12" s="1"/>
  <c r="P1021" i="12" s="1"/>
  <c r="J1021" i="12"/>
  <c r="I1021" i="12"/>
  <c r="Y1021" i="12"/>
  <c r="K1020" i="12"/>
  <c r="Q1020" i="12"/>
  <c r="R1020" i="12" s="1"/>
  <c r="W1021" i="12" l="1"/>
  <c r="E2918" i="13"/>
  <c r="B1023" i="12"/>
  <c r="U1022" i="12"/>
  <c r="E1022" i="12"/>
  <c r="F1022" i="12" s="1"/>
  <c r="N1022" i="12"/>
  <c r="O1022" i="12" s="1"/>
  <c r="P1022" i="12" s="1"/>
  <c r="J1022" i="12"/>
  <c r="Y1022" i="12"/>
  <c r="V1022" i="12"/>
  <c r="I1022" i="12"/>
  <c r="K1021" i="12"/>
  <c r="Q1021" i="12"/>
  <c r="R1021" i="12" s="1"/>
  <c r="K1022" i="12" l="1"/>
  <c r="W1022" i="12"/>
  <c r="Q1022" i="12"/>
  <c r="R1022" i="12" s="1"/>
  <c r="E2917" i="13"/>
  <c r="N1023" i="12"/>
  <c r="O1023" i="12" s="1"/>
  <c r="P1023" i="12" s="1"/>
  <c r="J1023" i="12"/>
  <c r="B1024" i="12"/>
  <c r="U1023" i="12"/>
  <c r="E1023" i="12"/>
  <c r="F1023" i="12" s="1"/>
  <c r="Y1023" i="12"/>
  <c r="V1023" i="12"/>
  <c r="I1023" i="12"/>
  <c r="E2916" i="13" l="1"/>
  <c r="J1024" i="12"/>
  <c r="Y1024" i="12"/>
  <c r="I1024" i="12"/>
  <c r="B1025" i="12"/>
  <c r="U1024" i="12"/>
  <c r="E1024" i="12"/>
  <c r="F1024" i="12" s="1"/>
  <c r="V1024" i="12"/>
  <c r="N1024" i="12"/>
  <c r="O1024" i="12" s="1"/>
  <c r="P1024" i="12" s="1"/>
  <c r="K1023" i="12"/>
  <c r="Q1023" i="12"/>
  <c r="R1023" i="12" s="1"/>
  <c r="W1023" i="12"/>
  <c r="W1024" i="12" l="1"/>
  <c r="Q1024" i="12"/>
  <c r="R1024" i="12" s="1"/>
  <c r="E2915" i="13"/>
  <c r="J1025" i="12"/>
  <c r="Y1025" i="12"/>
  <c r="I1025" i="12"/>
  <c r="V1025" i="12"/>
  <c r="B1026" i="12"/>
  <c r="U1025" i="12"/>
  <c r="E1025" i="12"/>
  <c r="F1025" i="12" s="1"/>
  <c r="N1025" i="12"/>
  <c r="O1025" i="12" s="1"/>
  <c r="P1025" i="12" s="1"/>
  <c r="K1024" i="12"/>
  <c r="E2914" i="13" l="1"/>
  <c r="Y1026" i="12"/>
  <c r="I1026" i="12"/>
  <c r="V1026" i="12"/>
  <c r="B1027" i="12"/>
  <c r="U1026" i="12"/>
  <c r="E1026" i="12"/>
  <c r="F1026" i="12" s="1"/>
  <c r="N1026" i="12"/>
  <c r="O1026" i="12" s="1"/>
  <c r="P1026" i="12" s="1"/>
  <c r="J1026" i="12"/>
  <c r="K1025" i="12"/>
  <c r="Q1025" i="12"/>
  <c r="R1025" i="12" s="1"/>
  <c r="W1025" i="12"/>
  <c r="W1026" i="12" l="1"/>
  <c r="Q1026" i="12"/>
  <c r="R1026" i="12" s="1"/>
  <c r="E2913" i="13"/>
  <c r="V1027" i="12"/>
  <c r="N1027" i="12"/>
  <c r="O1027" i="12" s="1"/>
  <c r="P1027" i="12" s="1"/>
  <c r="Y1027" i="12"/>
  <c r="I1027" i="12"/>
  <c r="B1028" i="12"/>
  <c r="U1027" i="12"/>
  <c r="J1027" i="12"/>
  <c r="E1027" i="12"/>
  <c r="F1027" i="12" s="1"/>
  <c r="K1026" i="12"/>
  <c r="Q1027" i="12" l="1"/>
  <c r="R1027" i="12" s="1"/>
  <c r="W1027" i="12"/>
  <c r="E2912" i="13"/>
  <c r="N1028" i="12"/>
  <c r="O1028" i="12" s="1"/>
  <c r="P1028" i="12" s="1"/>
  <c r="Y1028" i="12"/>
  <c r="I1028" i="12"/>
  <c r="V1028" i="12"/>
  <c r="B1029" i="12"/>
  <c r="U1028" i="12"/>
  <c r="E1028" i="12"/>
  <c r="F1028" i="12" s="1"/>
  <c r="J1028" i="12"/>
  <c r="K1027" i="12"/>
  <c r="Q1028" i="12" l="1"/>
  <c r="R1028" i="12" s="1"/>
  <c r="W1028" i="12"/>
  <c r="E2911" i="13"/>
  <c r="N1029" i="12"/>
  <c r="O1029" i="12" s="1"/>
  <c r="P1029" i="12" s="1"/>
  <c r="J1029" i="12"/>
  <c r="Y1029" i="12"/>
  <c r="I1029" i="12"/>
  <c r="V1029" i="12"/>
  <c r="B1030" i="12"/>
  <c r="U1029" i="12"/>
  <c r="E1029" i="12"/>
  <c r="F1029" i="12" s="1"/>
  <c r="K1028" i="12"/>
  <c r="W1029" i="12" l="1"/>
  <c r="Q1029" i="12"/>
  <c r="R1029" i="12" s="1"/>
  <c r="E2910" i="13"/>
  <c r="J1030" i="12"/>
  <c r="Y1030" i="12"/>
  <c r="I1030" i="12"/>
  <c r="V1030" i="12"/>
  <c r="B1031" i="12"/>
  <c r="U1030" i="12"/>
  <c r="E1030" i="12"/>
  <c r="F1030" i="12" s="1"/>
  <c r="N1030" i="12"/>
  <c r="O1030" i="12" s="1"/>
  <c r="P1030" i="12" s="1"/>
  <c r="K1029" i="12"/>
  <c r="Q1030" i="12" l="1"/>
  <c r="R1030" i="12" s="1"/>
  <c r="K1030" i="12"/>
  <c r="W1030" i="12"/>
  <c r="E2909" i="13"/>
  <c r="J1031" i="12"/>
  <c r="V1031" i="12"/>
  <c r="B1032" i="12"/>
  <c r="U1031" i="12"/>
  <c r="E1031" i="12"/>
  <c r="F1031" i="12" s="1"/>
  <c r="Y1031" i="12"/>
  <c r="N1031" i="12"/>
  <c r="O1031" i="12" s="1"/>
  <c r="P1031" i="12" s="1"/>
  <c r="I1031" i="12"/>
  <c r="E2908" i="13" l="1"/>
  <c r="B1033" i="12"/>
  <c r="U1032" i="12"/>
  <c r="E1032" i="12"/>
  <c r="F1032" i="12" s="1"/>
  <c r="J1032" i="12"/>
  <c r="Y1032" i="12"/>
  <c r="I1032" i="12"/>
  <c r="V1032" i="12"/>
  <c r="N1032" i="12"/>
  <c r="O1032" i="12" s="1"/>
  <c r="P1032" i="12" s="1"/>
  <c r="K1031" i="12"/>
  <c r="Q1031" i="12"/>
  <c r="R1031" i="12" s="1"/>
  <c r="W1031" i="12"/>
  <c r="W1032" i="12" l="1"/>
  <c r="K1032" i="12"/>
  <c r="Q1032" i="12"/>
  <c r="R1032" i="12" s="1"/>
  <c r="E2907" i="13"/>
  <c r="N1033" i="12"/>
  <c r="O1033" i="12" s="1"/>
  <c r="P1033" i="12" s="1"/>
  <c r="J1033" i="12"/>
  <c r="Y1033" i="12"/>
  <c r="I1033" i="12"/>
  <c r="V1033" i="12"/>
  <c r="B1034" i="12"/>
  <c r="U1033" i="12"/>
  <c r="E1033" i="12"/>
  <c r="F1033" i="12" s="1"/>
  <c r="Q1033" i="12" l="1"/>
  <c r="R1033" i="12" s="1"/>
  <c r="W1033" i="12"/>
  <c r="E2906" i="13"/>
  <c r="N1034" i="12"/>
  <c r="O1034" i="12" s="1"/>
  <c r="P1034" i="12" s="1"/>
  <c r="J1034" i="12"/>
  <c r="Y1034" i="12"/>
  <c r="I1034" i="12"/>
  <c r="V1034" i="12"/>
  <c r="B1035" i="12"/>
  <c r="U1034" i="12"/>
  <c r="E1034" i="12"/>
  <c r="F1034" i="12" s="1"/>
  <c r="K1033" i="12"/>
  <c r="W1034" i="12" l="1"/>
  <c r="Q1034" i="12"/>
  <c r="R1034" i="12" s="1"/>
  <c r="K1034" i="12"/>
  <c r="E2905" i="13"/>
  <c r="N1035" i="12"/>
  <c r="O1035" i="12" s="1"/>
  <c r="P1035" i="12" s="1"/>
  <c r="J1035" i="12"/>
  <c r="Y1035" i="12"/>
  <c r="I1035" i="12"/>
  <c r="V1035" i="12"/>
  <c r="U1035" i="12"/>
  <c r="E1035" i="12"/>
  <c r="F1035" i="12" s="1"/>
  <c r="B1036" i="12"/>
  <c r="K1035" i="12" l="1"/>
  <c r="W1035" i="12"/>
  <c r="E2904" i="13"/>
  <c r="Y1036" i="12"/>
  <c r="I1036" i="12"/>
  <c r="V1036" i="12"/>
  <c r="B1037" i="12"/>
  <c r="U1036" i="12"/>
  <c r="E1036" i="12"/>
  <c r="F1036" i="12" s="1"/>
  <c r="N1036" i="12"/>
  <c r="O1036" i="12" s="1"/>
  <c r="P1036" i="12" s="1"/>
  <c r="J1036" i="12"/>
  <c r="Q1035" i="12"/>
  <c r="R1035" i="12" s="1"/>
  <c r="W1036" i="12" l="1"/>
  <c r="E2903" i="13"/>
  <c r="V1037" i="12"/>
  <c r="B1038" i="12"/>
  <c r="U1037" i="12"/>
  <c r="E1037" i="12"/>
  <c r="F1037" i="12" s="1"/>
  <c r="N1037" i="12"/>
  <c r="O1037" i="12" s="1"/>
  <c r="P1037" i="12" s="1"/>
  <c r="J1037" i="12"/>
  <c r="Y1037" i="12"/>
  <c r="I1037" i="12"/>
  <c r="K1036" i="12"/>
  <c r="Q1036" i="12"/>
  <c r="R1036" i="12" s="1"/>
  <c r="K1037" i="12" l="1"/>
  <c r="W1037" i="12"/>
  <c r="E2902" i="13"/>
  <c r="B1039" i="12"/>
  <c r="U1038" i="12"/>
  <c r="E1038" i="12"/>
  <c r="F1038" i="12" s="1"/>
  <c r="N1038" i="12"/>
  <c r="O1038" i="12" s="1"/>
  <c r="P1038" i="12" s="1"/>
  <c r="J1038" i="12"/>
  <c r="Y1038" i="12"/>
  <c r="V1038" i="12"/>
  <c r="I1038" i="12"/>
  <c r="Q1037" i="12"/>
  <c r="R1037" i="12" s="1"/>
  <c r="K1038" i="12" l="1"/>
  <c r="W1038" i="12"/>
  <c r="Q1038" i="12"/>
  <c r="R1038" i="12" s="1"/>
  <c r="E2901" i="13"/>
  <c r="N1039" i="12"/>
  <c r="O1039" i="12" s="1"/>
  <c r="P1039" i="12" s="1"/>
  <c r="J1039" i="12"/>
  <c r="B1040" i="12"/>
  <c r="U1039" i="12"/>
  <c r="E1039" i="12"/>
  <c r="F1039" i="12" s="1"/>
  <c r="I1039" i="12"/>
  <c r="Y1039" i="12"/>
  <c r="V1039" i="12"/>
  <c r="E2900" i="13" l="1"/>
  <c r="J1040" i="12"/>
  <c r="Y1040" i="12"/>
  <c r="I1040" i="12"/>
  <c r="B1041" i="12"/>
  <c r="U1040" i="12"/>
  <c r="E1040" i="12"/>
  <c r="F1040" i="12" s="1"/>
  <c r="V1040" i="12"/>
  <c r="N1040" i="12"/>
  <c r="O1040" i="12" s="1"/>
  <c r="P1040" i="12" s="1"/>
  <c r="Q1039" i="12"/>
  <c r="R1039" i="12" s="1"/>
  <c r="K1039" i="12"/>
  <c r="W1039" i="12"/>
  <c r="W1040" i="12" l="1"/>
  <c r="Q1040" i="12"/>
  <c r="R1040" i="12" s="1"/>
  <c r="E2899" i="13"/>
  <c r="J1041" i="12"/>
  <c r="Y1041" i="12"/>
  <c r="I1041" i="12"/>
  <c r="V1041" i="12"/>
  <c r="B1042" i="12"/>
  <c r="U1041" i="12"/>
  <c r="E1041" i="12"/>
  <c r="F1041" i="12" s="1"/>
  <c r="N1041" i="12"/>
  <c r="O1041" i="12" s="1"/>
  <c r="P1041" i="12" s="1"/>
  <c r="K1040" i="12"/>
  <c r="K1041" i="12" l="1"/>
  <c r="E2898" i="13"/>
  <c r="Y1042" i="12"/>
  <c r="I1042" i="12"/>
  <c r="V1042" i="12"/>
  <c r="B1043" i="12"/>
  <c r="U1042" i="12"/>
  <c r="E1042" i="12"/>
  <c r="F1042" i="12" s="1"/>
  <c r="N1042" i="12"/>
  <c r="O1042" i="12" s="1"/>
  <c r="P1042" i="12" s="1"/>
  <c r="J1042" i="12"/>
  <c r="Q1041" i="12"/>
  <c r="R1041" i="12" s="1"/>
  <c r="W1041" i="12"/>
  <c r="W1042" i="12" l="1"/>
  <c r="E2897" i="13"/>
  <c r="V1043" i="12"/>
  <c r="N1043" i="12"/>
  <c r="O1043" i="12" s="1"/>
  <c r="P1043" i="12" s="1"/>
  <c r="Y1043" i="12"/>
  <c r="I1043" i="12"/>
  <c r="E1043" i="12"/>
  <c r="F1043" i="12" s="1"/>
  <c r="B1044" i="12"/>
  <c r="U1043" i="12"/>
  <c r="J1043" i="12"/>
  <c r="K1042" i="12"/>
  <c r="Q1042" i="12"/>
  <c r="R1042" i="12" s="1"/>
  <c r="W1043" i="12" l="1"/>
  <c r="Q1043" i="12"/>
  <c r="R1043" i="12" s="1"/>
  <c r="E2896" i="13"/>
  <c r="N1044" i="12"/>
  <c r="O1044" i="12" s="1"/>
  <c r="P1044" i="12" s="1"/>
  <c r="Y1044" i="12"/>
  <c r="I1044" i="12"/>
  <c r="V1044" i="12"/>
  <c r="B1045" i="12"/>
  <c r="U1044" i="12"/>
  <c r="E1044" i="12"/>
  <c r="F1044" i="12" s="1"/>
  <c r="J1044" i="12"/>
  <c r="K1043" i="12"/>
  <c r="Q1044" i="12" l="1"/>
  <c r="R1044" i="12" s="1"/>
  <c r="W1044" i="12"/>
  <c r="E2895" i="13"/>
  <c r="N1045" i="12"/>
  <c r="O1045" i="12" s="1"/>
  <c r="P1045" i="12" s="1"/>
  <c r="J1045" i="12"/>
  <c r="Y1045" i="12"/>
  <c r="I1045" i="12"/>
  <c r="V1045" i="12"/>
  <c r="B1046" i="12"/>
  <c r="U1045" i="12"/>
  <c r="E1045" i="12"/>
  <c r="F1045" i="12" s="1"/>
  <c r="K1044" i="12"/>
  <c r="Q1045" i="12" l="1"/>
  <c r="R1045" i="12" s="1"/>
  <c r="E2894" i="13"/>
  <c r="J1046" i="12"/>
  <c r="Y1046" i="12"/>
  <c r="I1046" i="12"/>
  <c r="V1046" i="12"/>
  <c r="B1047" i="12"/>
  <c r="U1046" i="12"/>
  <c r="E1046" i="12"/>
  <c r="F1046" i="12" s="1"/>
  <c r="N1046" i="12"/>
  <c r="O1046" i="12" s="1"/>
  <c r="P1046" i="12" s="1"/>
  <c r="K1045" i="12"/>
  <c r="W1045" i="12"/>
  <c r="W1046" i="12" l="1"/>
  <c r="Q1046" i="12"/>
  <c r="R1046" i="12" s="1"/>
  <c r="E2893" i="13"/>
  <c r="J1047" i="12"/>
  <c r="V1047" i="12"/>
  <c r="B1048" i="12"/>
  <c r="U1047" i="12"/>
  <c r="E1047" i="12"/>
  <c r="F1047" i="12" s="1"/>
  <c r="Y1047" i="12"/>
  <c r="N1047" i="12"/>
  <c r="O1047" i="12" s="1"/>
  <c r="P1047" i="12" s="1"/>
  <c r="I1047" i="12"/>
  <c r="K1046" i="12"/>
  <c r="K1047" i="12" l="1"/>
  <c r="W1047" i="12"/>
  <c r="E2892" i="13"/>
  <c r="B1049" i="12"/>
  <c r="U1048" i="12"/>
  <c r="E1048" i="12"/>
  <c r="F1048" i="12" s="1"/>
  <c r="J1048" i="12"/>
  <c r="Y1048" i="12"/>
  <c r="I1048" i="12"/>
  <c r="V1048" i="12"/>
  <c r="N1048" i="12"/>
  <c r="O1048" i="12" s="1"/>
  <c r="P1048" i="12" s="1"/>
  <c r="Q1047" i="12"/>
  <c r="R1047" i="12" s="1"/>
  <c r="Q1048" i="12" l="1"/>
  <c r="R1048" i="12" s="1"/>
  <c r="W1048" i="12"/>
  <c r="E2891" i="13"/>
  <c r="N1049" i="12"/>
  <c r="O1049" i="12" s="1"/>
  <c r="P1049" i="12" s="1"/>
  <c r="J1049" i="12"/>
  <c r="Y1049" i="12"/>
  <c r="I1049" i="12"/>
  <c r="V1049" i="12"/>
  <c r="B1050" i="12"/>
  <c r="U1049" i="12"/>
  <c r="E1049" i="12"/>
  <c r="F1049" i="12" s="1"/>
  <c r="K1048" i="12"/>
  <c r="K1049" i="12" l="1"/>
  <c r="Q1049" i="12"/>
  <c r="R1049" i="12" s="1"/>
  <c r="W1049" i="12"/>
  <c r="E2890" i="13"/>
  <c r="N1050" i="12"/>
  <c r="O1050" i="12" s="1"/>
  <c r="P1050" i="12" s="1"/>
  <c r="J1050" i="12"/>
  <c r="Y1050" i="12"/>
  <c r="I1050" i="12"/>
  <c r="V1050" i="12"/>
  <c r="E1050" i="12"/>
  <c r="F1050" i="12" s="1"/>
  <c r="B1051" i="12"/>
  <c r="U1050" i="12"/>
  <c r="W1050" i="12" l="1"/>
  <c r="Q1050" i="12"/>
  <c r="R1050" i="12" s="1"/>
  <c r="K1050" i="12"/>
  <c r="E2889" i="13"/>
  <c r="N1051" i="12"/>
  <c r="O1051" i="12" s="1"/>
  <c r="P1051" i="12" s="1"/>
  <c r="J1051" i="12"/>
  <c r="Y1051" i="12"/>
  <c r="I1051" i="12"/>
  <c r="V1051" i="12"/>
  <c r="B1052" i="12"/>
  <c r="U1051" i="12"/>
  <c r="E1051" i="12"/>
  <c r="F1051" i="12" s="1"/>
  <c r="W1051" i="12" l="1"/>
  <c r="Q1051" i="12"/>
  <c r="R1051" i="12" s="1"/>
  <c r="E2888" i="13"/>
  <c r="Y1052" i="12"/>
  <c r="I1052" i="12"/>
  <c r="V1052" i="12"/>
  <c r="B1053" i="12"/>
  <c r="U1052" i="12"/>
  <c r="E1052" i="12"/>
  <c r="F1052" i="12" s="1"/>
  <c r="N1052" i="12"/>
  <c r="O1052" i="12" s="1"/>
  <c r="P1052" i="12" s="1"/>
  <c r="J1052" i="12"/>
  <c r="K1051" i="12"/>
  <c r="Q1052" i="12" l="1"/>
  <c r="R1052" i="12" s="1"/>
  <c r="W1052" i="12"/>
  <c r="E2887" i="13"/>
  <c r="V1053" i="12"/>
  <c r="B1054" i="12"/>
  <c r="U1053" i="12"/>
  <c r="E1053" i="12"/>
  <c r="F1053" i="12" s="1"/>
  <c r="N1053" i="12"/>
  <c r="O1053" i="12" s="1"/>
  <c r="P1053" i="12" s="1"/>
  <c r="J1053" i="12"/>
  <c r="Y1053" i="12"/>
  <c r="I1053" i="12"/>
  <c r="K1052" i="12"/>
  <c r="W1053" i="12" l="1"/>
  <c r="E2886" i="13"/>
  <c r="B1055" i="12"/>
  <c r="U1054" i="12"/>
  <c r="E1054" i="12"/>
  <c r="F1054" i="12" s="1"/>
  <c r="N1054" i="12"/>
  <c r="O1054" i="12" s="1"/>
  <c r="P1054" i="12" s="1"/>
  <c r="J1054" i="12"/>
  <c r="Y1054" i="12"/>
  <c r="V1054" i="12"/>
  <c r="I1054" i="12"/>
  <c r="K1053" i="12"/>
  <c r="Q1053" i="12"/>
  <c r="R1053" i="12" s="1"/>
  <c r="W1054" i="12" l="1"/>
  <c r="E2885" i="13"/>
  <c r="N1055" i="12"/>
  <c r="O1055" i="12" s="1"/>
  <c r="P1055" i="12" s="1"/>
  <c r="J1055" i="12"/>
  <c r="Y1055" i="12"/>
  <c r="I1055" i="12"/>
  <c r="B1056" i="12"/>
  <c r="U1055" i="12"/>
  <c r="E1055" i="12"/>
  <c r="F1055" i="12" s="1"/>
  <c r="V1055" i="12"/>
  <c r="Q1054" i="12"/>
  <c r="R1054" i="12" s="1"/>
  <c r="K1054" i="12"/>
  <c r="K1055" i="12" l="1"/>
  <c r="Q1055" i="12"/>
  <c r="R1055" i="12" s="1"/>
  <c r="W1055" i="12"/>
  <c r="E2884" i="13"/>
  <c r="N1056" i="12"/>
  <c r="O1056" i="12" s="1"/>
  <c r="P1056" i="12" s="1"/>
  <c r="J1056" i="12"/>
  <c r="Y1056" i="12"/>
  <c r="I1056" i="12"/>
  <c r="V1056" i="12"/>
  <c r="B1057" i="12"/>
  <c r="U1056" i="12"/>
  <c r="E1056" i="12"/>
  <c r="F1056" i="12" s="1"/>
  <c r="W1056" i="12" l="1"/>
  <c r="Q1056" i="12"/>
  <c r="R1056" i="12" s="1"/>
  <c r="E2883" i="13"/>
  <c r="J1057" i="12"/>
  <c r="Y1057" i="12"/>
  <c r="I1057" i="12"/>
  <c r="V1057" i="12"/>
  <c r="B1058" i="12"/>
  <c r="U1057" i="12"/>
  <c r="E1057" i="12"/>
  <c r="F1057" i="12" s="1"/>
  <c r="N1057" i="12"/>
  <c r="O1057" i="12" s="1"/>
  <c r="P1057" i="12" s="1"/>
  <c r="K1056" i="12"/>
  <c r="Q1057" i="12" l="1"/>
  <c r="R1057" i="12" s="1"/>
  <c r="W1057" i="12"/>
  <c r="E2882" i="13"/>
  <c r="Y1058" i="12"/>
  <c r="I1058" i="12"/>
  <c r="V1058" i="12"/>
  <c r="B1059" i="12"/>
  <c r="U1058" i="12"/>
  <c r="E1058" i="12"/>
  <c r="F1058" i="12" s="1"/>
  <c r="N1058" i="12"/>
  <c r="O1058" i="12" s="1"/>
  <c r="P1058" i="12" s="1"/>
  <c r="J1058" i="12"/>
  <c r="K1057" i="12"/>
  <c r="K1058" i="12" l="1"/>
  <c r="Q1058" i="12"/>
  <c r="R1058" i="12" s="1"/>
  <c r="W1058" i="12"/>
  <c r="E2881" i="13"/>
  <c r="V1059" i="12"/>
  <c r="B1060" i="12"/>
  <c r="U1059" i="12"/>
  <c r="E1059" i="12"/>
  <c r="F1059" i="12" s="1"/>
  <c r="N1059" i="12"/>
  <c r="O1059" i="12" s="1"/>
  <c r="P1059" i="12" s="1"/>
  <c r="Y1059" i="12"/>
  <c r="I1059" i="12"/>
  <c r="J1059" i="12"/>
  <c r="K1059" i="12" l="1"/>
  <c r="Q1059" i="12"/>
  <c r="R1059" i="12" s="1"/>
  <c r="W1059" i="12"/>
  <c r="E2880" i="13"/>
  <c r="N1060" i="12"/>
  <c r="O1060" i="12" s="1"/>
  <c r="P1060" i="12" s="1"/>
  <c r="J1060" i="12"/>
  <c r="Y1060" i="12"/>
  <c r="I1060" i="12"/>
  <c r="V1060" i="12"/>
  <c r="B1061" i="12"/>
  <c r="U1060" i="12"/>
  <c r="E1060" i="12"/>
  <c r="F1060" i="12" s="1"/>
  <c r="W1060" i="12" l="1"/>
  <c r="E2879" i="13"/>
  <c r="N1061" i="12"/>
  <c r="O1061" i="12" s="1"/>
  <c r="P1061" i="12" s="1"/>
  <c r="J1061" i="12"/>
  <c r="Y1061" i="12"/>
  <c r="I1061" i="12"/>
  <c r="V1061" i="12"/>
  <c r="B1062" i="12"/>
  <c r="U1061" i="12"/>
  <c r="E1061" i="12"/>
  <c r="F1061" i="12" s="1"/>
  <c r="K1060" i="12"/>
  <c r="Q1060" i="12"/>
  <c r="R1060" i="12" s="1"/>
  <c r="W1061" i="12" l="1"/>
  <c r="Q1061" i="12"/>
  <c r="R1061" i="12" s="1"/>
  <c r="K1061" i="12"/>
  <c r="E2878" i="13"/>
  <c r="J1062" i="12"/>
  <c r="Y1062" i="12"/>
  <c r="I1062" i="12"/>
  <c r="V1062" i="12"/>
  <c r="B1063" i="12"/>
  <c r="U1062" i="12"/>
  <c r="E1062" i="12"/>
  <c r="F1062" i="12" s="1"/>
  <c r="N1062" i="12"/>
  <c r="O1062" i="12" s="1"/>
  <c r="P1062" i="12" s="1"/>
  <c r="W1062" i="12" l="1"/>
  <c r="Q1062" i="12"/>
  <c r="R1062" i="12" s="1"/>
  <c r="E2877" i="13"/>
  <c r="J1063" i="12"/>
  <c r="Y1063" i="12"/>
  <c r="I1063" i="12"/>
  <c r="V1063" i="12"/>
  <c r="B1064" i="12"/>
  <c r="U1063" i="12"/>
  <c r="E1063" i="12"/>
  <c r="F1063" i="12" s="1"/>
  <c r="N1063" i="12"/>
  <c r="O1063" i="12" s="1"/>
  <c r="P1063" i="12" s="1"/>
  <c r="K1062" i="12"/>
  <c r="W1063" i="12" l="1"/>
  <c r="E2876" i="13"/>
  <c r="V1064" i="12"/>
  <c r="B1065" i="12"/>
  <c r="U1064" i="12"/>
  <c r="E1064" i="12"/>
  <c r="F1064" i="12" s="1"/>
  <c r="N1064" i="12"/>
  <c r="O1064" i="12" s="1"/>
  <c r="P1064" i="12" s="1"/>
  <c r="J1064" i="12"/>
  <c r="Y1064" i="12"/>
  <c r="I1064" i="12"/>
  <c r="K1063" i="12"/>
  <c r="Q1063" i="12"/>
  <c r="R1063" i="12" s="1"/>
  <c r="K1064" i="12" l="1"/>
  <c r="W1064" i="12"/>
  <c r="Q1064" i="12"/>
  <c r="R1064" i="12" s="1"/>
  <c r="E2875" i="13"/>
  <c r="N1065" i="12"/>
  <c r="O1065" i="12" s="1"/>
  <c r="P1065" i="12" s="1"/>
  <c r="J1065" i="12"/>
  <c r="Y1065" i="12"/>
  <c r="I1065" i="12"/>
  <c r="V1065" i="12"/>
  <c r="B1066" i="12"/>
  <c r="U1065" i="12"/>
  <c r="E1065" i="12"/>
  <c r="F1065" i="12" s="1"/>
  <c r="K1065" i="12" l="1"/>
  <c r="Q1065" i="12"/>
  <c r="R1065" i="12" s="1"/>
  <c r="W1065" i="12"/>
  <c r="E2874" i="13"/>
  <c r="N1066" i="12"/>
  <c r="O1066" i="12" s="1"/>
  <c r="P1066" i="12" s="1"/>
  <c r="J1066" i="12"/>
  <c r="Y1066" i="12"/>
  <c r="I1066" i="12"/>
  <c r="V1066" i="12"/>
  <c r="B1067" i="12"/>
  <c r="U1066" i="12"/>
  <c r="E1066" i="12"/>
  <c r="F1066" i="12" s="1"/>
  <c r="W1066" i="12" l="1"/>
  <c r="K1066" i="12"/>
  <c r="Q1066" i="12"/>
  <c r="R1066" i="12" s="1"/>
  <c r="E2873" i="13"/>
  <c r="N1067" i="12"/>
  <c r="O1067" i="12" s="1"/>
  <c r="P1067" i="12" s="1"/>
  <c r="J1067" i="12"/>
  <c r="Y1067" i="12"/>
  <c r="I1067" i="12"/>
  <c r="V1067" i="12"/>
  <c r="B1068" i="12"/>
  <c r="U1067" i="12"/>
  <c r="E1067" i="12"/>
  <c r="F1067" i="12" s="1"/>
  <c r="W1067" i="12" l="1"/>
  <c r="Q1067" i="12"/>
  <c r="R1067" i="12" s="1"/>
  <c r="K1067" i="12"/>
  <c r="E2872" i="13"/>
  <c r="J1068" i="12"/>
  <c r="Y1068" i="12"/>
  <c r="I1068" i="12"/>
  <c r="V1068" i="12"/>
  <c r="B1069" i="12"/>
  <c r="U1068" i="12"/>
  <c r="E1068" i="12"/>
  <c r="F1068" i="12" s="1"/>
  <c r="N1068" i="12"/>
  <c r="O1068" i="12" s="1"/>
  <c r="P1068" i="12" s="1"/>
  <c r="W1068" i="12" l="1"/>
  <c r="Q1068" i="12"/>
  <c r="R1068" i="12" s="1"/>
  <c r="K1068" i="12"/>
  <c r="E2871" i="13"/>
  <c r="V1069" i="12"/>
  <c r="B1070" i="12"/>
  <c r="U1069" i="12"/>
  <c r="E1069" i="12"/>
  <c r="F1069" i="12" s="1"/>
  <c r="N1069" i="12"/>
  <c r="O1069" i="12" s="1"/>
  <c r="P1069" i="12" s="1"/>
  <c r="J1069" i="12"/>
  <c r="Y1069" i="12"/>
  <c r="I1069" i="12"/>
  <c r="K1069" i="12" l="1"/>
  <c r="E2870" i="13"/>
  <c r="B1071" i="12"/>
  <c r="U1070" i="12"/>
  <c r="E1070" i="12"/>
  <c r="F1070" i="12" s="1"/>
  <c r="N1070" i="12"/>
  <c r="O1070" i="12" s="1"/>
  <c r="P1070" i="12" s="1"/>
  <c r="J1070" i="12"/>
  <c r="Y1070" i="12"/>
  <c r="I1070" i="12"/>
  <c r="V1070" i="12"/>
  <c r="Q1069" i="12"/>
  <c r="R1069" i="12" s="1"/>
  <c r="W1069" i="12"/>
  <c r="W1070" i="12" l="1"/>
  <c r="K1070" i="12"/>
  <c r="Q1070" i="12"/>
  <c r="R1070" i="12" s="1"/>
  <c r="E2869" i="13"/>
  <c r="N1071" i="12"/>
  <c r="O1071" i="12" s="1"/>
  <c r="P1071" i="12" s="1"/>
  <c r="J1071" i="12"/>
  <c r="Y1071" i="12"/>
  <c r="I1071" i="12"/>
  <c r="V1071" i="12"/>
  <c r="B1072" i="12"/>
  <c r="U1071" i="12"/>
  <c r="E1071" i="12"/>
  <c r="F1071" i="12" s="1"/>
  <c r="W1071" i="12" l="1"/>
  <c r="Q1071" i="12"/>
  <c r="R1071" i="12" s="1"/>
  <c r="E2868" i="13"/>
  <c r="N1072" i="12"/>
  <c r="O1072" i="12" s="1"/>
  <c r="P1072" i="12" s="1"/>
  <c r="J1072" i="12"/>
  <c r="Y1072" i="12"/>
  <c r="I1072" i="12"/>
  <c r="V1072" i="12"/>
  <c r="B1073" i="12"/>
  <c r="U1072" i="12"/>
  <c r="E1072" i="12"/>
  <c r="F1072" i="12" s="1"/>
  <c r="K1071" i="12"/>
  <c r="Q1072" i="12" l="1"/>
  <c r="R1072" i="12" s="1"/>
  <c r="K1072" i="12"/>
  <c r="W1072" i="12"/>
  <c r="E2867" i="13"/>
  <c r="J1073" i="12"/>
  <c r="Y1073" i="12"/>
  <c r="I1073" i="12"/>
  <c r="V1073" i="12"/>
  <c r="B1074" i="12"/>
  <c r="U1073" i="12"/>
  <c r="E1073" i="12"/>
  <c r="F1073" i="12" s="1"/>
  <c r="N1073" i="12"/>
  <c r="O1073" i="12" s="1"/>
  <c r="P1073" i="12" s="1"/>
  <c r="W1073" i="12" l="1"/>
  <c r="K1073" i="12"/>
  <c r="Q1073" i="12"/>
  <c r="R1073" i="12" s="1"/>
  <c r="E2866" i="13"/>
  <c r="Y1074" i="12"/>
  <c r="I1074" i="12"/>
  <c r="V1074" i="12"/>
  <c r="B1075" i="12"/>
  <c r="U1074" i="12"/>
  <c r="E1074" i="12"/>
  <c r="F1074" i="12" s="1"/>
  <c r="N1074" i="12"/>
  <c r="O1074" i="12" s="1"/>
  <c r="P1074" i="12" s="1"/>
  <c r="J1074" i="12"/>
  <c r="Q1074" i="12" l="1"/>
  <c r="R1074" i="12" s="1"/>
  <c r="W1074" i="12"/>
  <c r="K1074" i="12"/>
  <c r="E2865" i="13"/>
  <c r="V1075" i="12"/>
  <c r="B1076" i="12"/>
  <c r="U1075" i="12"/>
  <c r="E1075" i="12"/>
  <c r="F1075" i="12" s="1"/>
  <c r="N1075" i="12"/>
  <c r="O1075" i="12" s="1"/>
  <c r="P1075" i="12" s="1"/>
  <c r="J1075" i="12"/>
  <c r="Y1075" i="12"/>
  <c r="I1075" i="12"/>
  <c r="W1075" i="12" l="1"/>
  <c r="E2864" i="13"/>
  <c r="N1076" i="12"/>
  <c r="O1076" i="12" s="1"/>
  <c r="P1076" i="12" s="1"/>
  <c r="J1076" i="12"/>
  <c r="Y1076" i="12"/>
  <c r="I1076" i="12"/>
  <c r="V1076" i="12"/>
  <c r="B1077" i="12"/>
  <c r="U1076" i="12"/>
  <c r="E1076" i="12"/>
  <c r="F1076" i="12" s="1"/>
  <c r="K1075" i="12"/>
  <c r="Q1075" i="12"/>
  <c r="R1075" i="12" s="1"/>
  <c r="K1076" i="12" l="1"/>
  <c r="Q1076" i="12"/>
  <c r="R1076" i="12" s="1"/>
  <c r="W1076" i="12"/>
  <c r="E2863" i="13"/>
  <c r="N1077" i="12"/>
  <c r="O1077" i="12" s="1"/>
  <c r="P1077" i="12" s="1"/>
  <c r="J1077" i="12"/>
  <c r="Y1077" i="12"/>
  <c r="I1077" i="12"/>
  <c r="V1077" i="12"/>
  <c r="B1078" i="12"/>
  <c r="U1077" i="12"/>
  <c r="E1077" i="12"/>
  <c r="F1077" i="12" s="1"/>
  <c r="Q1077" i="12" l="1"/>
  <c r="R1077" i="12" s="1"/>
  <c r="W1077" i="12"/>
  <c r="E2862" i="13"/>
  <c r="J1078" i="12"/>
  <c r="Y1078" i="12"/>
  <c r="I1078" i="12"/>
  <c r="V1078" i="12"/>
  <c r="B1079" i="12"/>
  <c r="U1078" i="12"/>
  <c r="E1078" i="12"/>
  <c r="F1078" i="12" s="1"/>
  <c r="N1078" i="12"/>
  <c r="O1078" i="12" s="1"/>
  <c r="P1078" i="12" s="1"/>
  <c r="K1077" i="12"/>
  <c r="W1078" i="12" l="1"/>
  <c r="K1078" i="12"/>
  <c r="Q1078" i="12"/>
  <c r="R1078" i="12" s="1"/>
  <c r="E2861" i="13"/>
  <c r="J1079" i="12"/>
  <c r="Y1079" i="12"/>
  <c r="I1079" i="12"/>
  <c r="V1079" i="12"/>
  <c r="B1080" i="12"/>
  <c r="U1079" i="12"/>
  <c r="E1079" i="12"/>
  <c r="F1079" i="12" s="1"/>
  <c r="N1079" i="12"/>
  <c r="O1079" i="12" s="1"/>
  <c r="P1079" i="12" s="1"/>
  <c r="W1079" i="12" l="1"/>
  <c r="Q1079" i="12"/>
  <c r="R1079" i="12" s="1"/>
  <c r="E2860" i="13"/>
  <c r="V1080" i="12"/>
  <c r="B1081" i="12"/>
  <c r="U1080" i="12"/>
  <c r="E1080" i="12"/>
  <c r="F1080" i="12" s="1"/>
  <c r="N1080" i="12"/>
  <c r="O1080" i="12" s="1"/>
  <c r="P1080" i="12" s="1"/>
  <c r="J1080" i="12"/>
  <c r="Y1080" i="12"/>
  <c r="I1080" i="12"/>
  <c r="K1079" i="12"/>
  <c r="W1080" i="12" l="1"/>
  <c r="E2859" i="13"/>
  <c r="N1081" i="12"/>
  <c r="O1081" i="12" s="1"/>
  <c r="P1081" i="12" s="1"/>
  <c r="J1081" i="12"/>
  <c r="Y1081" i="12"/>
  <c r="I1081" i="12"/>
  <c r="V1081" i="12"/>
  <c r="B1082" i="12"/>
  <c r="U1081" i="12"/>
  <c r="E1081" i="12"/>
  <c r="F1081" i="12" s="1"/>
  <c r="K1080" i="12"/>
  <c r="Q1080" i="12"/>
  <c r="R1080" i="12" s="1"/>
  <c r="W1081" i="12" l="1"/>
  <c r="K1081" i="12"/>
  <c r="Q1081" i="12"/>
  <c r="R1081" i="12" s="1"/>
  <c r="E2858" i="13"/>
  <c r="N1082" i="12"/>
  <c r="O1082" i="12" s="1"/>
  <c r="P1082" i="12" s="1"/>
  <c r="J1082" i="12"/>
  <c r="Y1082" i="12"/>
  <c r="I1082" i="12"/>
  <c r="V1082" i="12"/>
  <c r="B1083" i="12"/>
  <c r="U1082" i="12"/>
  <c r="E1082" i="12"/>
  <c r="F1082" i="12" s="1"/>
  <c r="W1082" i="12" l="1"/>
  <c r="E2857" i="13"/>
  <c r="N1083" i="12"/>
  <c r="O1083" i="12" s="1"/>
  <c r="P1083" i="12" s="1"/>
  <c r="J1083" i="12"/>
  <c r="Y1083" i="12"/>
  <c r="I1083" i="12"/>
  <c r="V1083" i="12"/>
  <c r="B1084" i="12"/>
  <c r="U1083" i="12"/>
  <c r="E1083" i="12"/>
  <c r="F1083" i="12" s="1"/>
  <c r="K1082" i="12"/>
  <c r="Q1082" i="12"/>
  <c r="R1082" i="12" s="1"/>
  <c r="Q1083" i="12" l="1"/>
  <c r="R1083" i="12" s="1"/>
  <c r="K1083" i="12"/>
  <c r="W1083" i="12"/>
  <c r="E2856" i="13"/>
  <c r="J1084" i="12"/>
  <c r="Y1084" i="12"/>
  <c r="I1084" i="12"/>
  <c r="V1084" i="12"/>
  <c r="B1085" i="12"/>
  <c r="U1084" i="12"/>
  <c r="E1084" i="12"/>
  <c r="F1084" i="12" s="1"/>
  <c r="N1084" i="12"/>
  <c r="O1084" i="12" s="1"/>
  <c r="P1084" i="12" s="1"/>
  <c r="W1084" i="12" l="1"/>
  <c r="K1084" i="12"/>
  <c r="Q1084" i="12"/>
  <c r="R1084" i="12" s="1"/>
  <c r="E2855" i="13"/>
  <c r="V1085" i="12"/>
  <c r="B1086" i="12"/>
  <c r="U1085" i="12"/>
  <c r="E1085" i="12"/>
  <c r="F1085" i="12" s="1"/>
  <c r="N1085" i="12"/>
  <c r="O1085" i="12" s="1"/>
  <c r="P1085" i="12" s="1"/>
  <c r="J1085" i="12"/>
  <c r="Y1085" i="12"/>
  <c r="I1085" i="12"/>
  <c r="W1085" i="12" l="1"/>
  <c r="Q1085" i="12"/>
  <c r="R1085" i="12" s="1"/>
  <c r="K1085" i="12"/>
  <c r="E2854" i="13"/>
  <c r="B1087" i="12"/>
  <c r="U1086" i="12"/>
  <c r="E1086" i="12"/>
  <c r="F1086" i="12" s="1"/>
  <c r="N1086" i="12"/>
  <c r="O1086" i="12" s="1"/>
  <c r="P1086" i="12" s="1"/>
  <c r="J1086" i="12"/>
  <c r="Y1086" i="12"/>
  <c r="I1086" i="12"/>
  <c r="V1086" i="12"/>
  <c r="K1086" i="12" l="1"/>
  <c r="Q1086" i="12"/>
  <c r="R1086" i="12" s="1"/>
  <c r="W1086" i="12"/>
  <c r="E2853" i="13"/>
  <c r="N1087" i="12"/>
  <c r="O1087" i="12" s="1"/>
  <c r="P1087" i="12" s="1"/>
  <c r="J1087" i="12"/>
  <c r="Y1087" i="12"/>
  <c r="I1087" i="12"/>
  <c r="V1087" i="12"/>
  <c r="B1088" i="12"/>
  <c r="U1087" i="12"/>
  <c r="E1087" i="12"/>
  <c r="F1087" i="12" s="1"/>
  <c r="W1087" i="12" l="1"/>
  <c r="E2852" i="13"/>
  <c r="N1088" i="12"/>
  <c r="O1088" i="12" s="1"/>
  <c r="P1088" i="12" s="1"/>
  <c r="J1088" i="12"/>
  <c r="Y1088" i="12"/>
  <c r="I1088" i="12"/>
  <c r="V1088" i="12"/>
  <c r="B1089" i="12"/>
  <c r="U1088" i="12"/>
  <c r="E1088" i="12"/>
  <c r="F1088" i="12" s="1"/>
  <c r="K1087" i="12"/>
  <c r="Q1087" i="12"/>
  <c r="R1087" i="12" s="1"/>
  <c r="Q1088" i="12" l="1"/>
  <c r="R1088" i="12" s="1"/>
  <c r="W1088" i="12"/>
  <c r="E2851" i="13"/>
  <c r="J1089" i="12"/>
  <c r="Y1089" i="12"/>
  <c r="I1089" i="12"/>
  <c r="V1089" i="12"/>
  <c r="B1090" i="12"/>
  <c r="U1089" i="12"/>
  <c r="E1089" i="12"/>
  <c r="F1089" i="12" s="1"/>
  <c r="N1089" i="12"/>
  <c r="O1089" i="12" s="1"/>
  <c r="P1089" i="12" s="1"/>
  <c r="K1088" i="12"/>
  <c r="W1089" i="12" l="1"/>
  <c r="E2850" i="13"/>
  <c r="Y1090" i="12"/>
  <c r="I1090" i="12"/>
  <c r="V1090" i="12"/>
  <c r="B1091" i="12"/>
  <c r="U1090" i="12"/>
  <c r="E1090" i="12"/>
  <c r="F1090" i="12" s="1"/>
  <c r="N1090" i="12"/>
  <c r="O1090" i="12" s="1"/>
  <c r="P1090" i="12" s="1"/>
  <c r="J1090" i="12"/>
  <c r="Q1089" i="12"/>
  <c r="R1089" i="12" s="1"/>
  <c r="K1089" i="12"/>
  <c r="Q1090" i="12" l="1"/>
  <c r="R1090" i="12" s="1"/>
  <c r="W1090" i="12"/>
  <c r="E2849" i="13"/>
  <c r="V1091" i="12"/>
  <c r="B1092" i="12"/>
  <c r="U1091" i="12"/>
  <c r="E1091" i="12"/>
  <c r="F1091" i="12" s="1"/>
  <c r="N1091" i="12"/>
  <c r="O1091" i="12" s="1"/>
  <c r="P1091" i="12" s="1"/>
  <c r="J1091" i="12"/>
  <c r="Y1091" i="12"/>
  <c r="I1091" i="12"/>
  <c r="K1090" i="12"/>
  <c r="W1091" i="12" l="1"/>
  <c r="Q1091" i="12"/>
  <c r="R1091" i="12" s="1"/>
  <c r="E2848" i="13"/>
  <c r="N1092" i="12"/>
  <c r="O1092" i="12" s="1"/>
  <c r="P1092" i="12" s="1"/>
  <c r="J1092" i="12"/>
  <c r="Y1092" i="12"/>
  <c r="I1092" i="12"/>
  <c r="V1092" i="12"/>
  <c r="B1093" i="12"/>
  <c r="U1092" i="12"/>
  <c r="E1092" i="12"/>
  <c r="F1092" i="12" s="1"/>
  <c r="K1091" i="12"/>
  <c r="K1092" i="12" l="1"/>
  <c r="W1092" i="12"/>
  <c r="Q1092" i="12"/>
  <c r="R1092" i="12" s="1"/>
  <c r="E2847" i="13"/>
  <c r="N1093" i="12"/>
  <c r="O1093" i="12" s="1"/>
  <c r="P1093" i="12" s="1"/>
  <c r="J1093" i="12"/>
  <c r="Y1093" i="12"/>
  <c r="I1093" i="12"/>
  <c r="V1093" i="12"/>
  <c r="B1094" i="12"/>
  <c r="U1093" i="12"/>
  <c r="E1093" i="12"/>
  <c r="F1093" i="12" s="1"/>
  <c r="Q1093" i="12" l="1"/>
  <c r="R1093" i="12" s="1"/>
  <c r="K1093" i="12"/>
  <c r="W1093" i="12"/>
  <c r="E2846" i="13"/>
  <c r="J1094" i="12"/>
  <c r="Y1094" i="12"/>
  <c r="I1094" i="12"/>
  <c r="V1094" i="12"/>
  <c r="B1095" i="12"/>
  <c r="U1094" i="12"/>
  <c r="E1094" i="12"/>
  <c r="F1094" i="12" s="1"/>
  <c r="N1094" i="12"/>
  <c r="O1094" i="12" s="1"/>
  <c r="P1094" i="12" s="1"/>
  <c r="K1094" i="12" l="1"/>
  <c r="Q1094" i="12"/>
  <c r="R1094" i="12" s="1"/>
  <c r="W1094" i="12"/>
  <c r="E2845" i="13"/>
  <c r="J1095" i="12"/>
  <c r="Y1095" i="12"/>
  <c r="I1095" i="12"/>
  <c r="V1095" i="12"/>
  <c r="B1096" i="12"/>
  <c r="U1095" i="12"/>
  <c r="E1095" i="12"/>
  <c r="F1095" i="12" s="1"/>
  <c r="N1095" i="12"/>
  <c r="O1095" i="12" s="1"/>
  <c r="P1095" i="12" s="1"/>
  <c r="W1095" i="12" l="1"/>
  <c r="K1095" i="12"/>
  <c r="Q1095" i="12"/>
  <c r="R1095" i="12" s="1"/>
  <c r="E2844" i="13"/>
  <c r="V1096" i="12"/>
  <c r="B1097" i="12"/>
  <c r="U1096" i="12"/>
  <c r="E1096" i="12"/>
  <c r="F1096" i="12" s="1"/>
  <c r="N1096" i="12"/>
  <c r="O1096" i="12" s="1"/>
  <c r="P1096" i="12" s="1"/>
  <c r="J1096" i="12"/>
  <c r="Y1096" i="12"/>
  <c r="I1096" i="12"/>
  <c r="K1096" i="12" l="1"/>
  <c r="E2843" i="13"/>
  <c r="N1097" i="12"/>
  <c r="O1097" i="12" s="1"/>
  <c r="P1097" i="12" s="1"/>
  <c r="J1097" i="12"/>
  <c r="Y1097" i="12"/>
  <c r="I1097" i="12"/>
  <c r="V1097" i="12"/>
  <c r="B1098" i="12"/>
  <c r="U1097" i="12"/>
  <c r="E1097" i="12"/>
  <c r="F1097" i="12" s="1"/>
  <c r="Q1096" i="12"/>
  <c r="R1096" i="12" s="1"/>
  <c r="W1096" i="12"/>
  <c r="W1097" i="12" l="1"/>
  <c r="Q1097" i="12"/>
  <c r="R1097" i="12" s="1"/>
  <c r="E2842" i="13"/>
  <c r="N1098" i="12"/>
  <c r="O1098" i="12" s="1"/>
  <c r="P1098" i="12" s="1"/>
  <c r="J1098" i="12"/>
  <c r="Y1098" i="12"/>
  <c r="I1098" i="12"/>
  <c r="V1098" i="12"/>
  <c r="B1099" i="12"/>
  <c r="U1098" i="12"/>
  <c r="E1098" i="12"/>
  <c r="F1098" i="12" s="1"/>
  <c r="K1097" i="12"/>
  <c r="Q1098" i="12" l="1"/>
  <c r="R1098" i="12" s="1"/>
  <c r="W1098" i="12"/>
  <c r="E2841" i="13"/>
  <c r="N1099" i="12"/>
  <c r="O1099" i="12" s="1"/>
  <c r="P1099" i="12" s="1"/>
  <c r="J1099" i="12"/>
  <c r="Y1099" i="12"/>
  <c r="I1099" i="12"/>
  <c r="V1099" i="12"/>
  <c r="B1100" i="12"/>
  <c r="U1099" i="12"/>
  <c r="E1099" i="12"/>
  <c r="F1099" i="12" s="1"/>
  <c r="K1098" i="12"/>
  <c r="Q1099" i="12" l="1"/>
  <c r="R1099" i="12" s="1"/>
  <c r="K1099" i="12"/>
  <c r="W1099" i="12"/>
  <c r="E2840" i="13"/>
  <c r="J1100" i="12"/>
  <c r="Y1100" i="12"/>
  <c r="I1100" i="12"/>
  <c r="V1100" i="12"/>
  <c r="B1101" i="12"/>
  <c r="U1100" i="12"/>
  <c r="E1100" i="12"/>
  <c r="F1100" i="12" s="1"/>
  <c r="N1100" i="12"/>
  <c r="O1100" i="12" s="1"/>
  <c r="P1100" i="12" s="1"/>
  <c r="Q1100" i="12" l="1"/>
  <c r="R1100" i="12" s="1"/>
  <c r="W1100" i="12"/>
  <c r="E2839" i="13"/>
  <c r="V1101" i="12"/>
  <c r="B1102" i="12"/>
  <c r="U1101" i="12"/>
  <c r="E1101" i="12"/>
  <c r="F1101" i="12" s="1"/>
  <c r="N1101" i="12"/>
  <c r="O1101" i="12" s="1"/>
  <c r="P1101" i="12" s="1"/>
  <c r="J1101" i="12"/>
  <c r="Y1101" i="12"/>
  <c r="I1101" i="12"/>
  <c r="K1100" i="12"/>
  <c r="K1101" i="12" l="1"/>
  <c r="Q1101" i="12"/>
  <c r="R1101" i="12" s="1"/>
  <c r="W1101" i="12"/>
  <c r="E2838" i="13"/>
  <c r="B1103" i="12"/>
  <c r="U1102" i="12"/>
  <c r="E1102" i="12"/>
  <c r="F1102" i="12" s="1"/>
  <c r="N1102" i="12"/>
  <c r="O1102" i="12" s="1"/>
  <c r="P1102" i="12" s="1"/>
  <c r="J1102" i="12"/>
  <c r="Y1102" i="12"/>
  <c r="I1102" i="12"/>
  <c r="V1102" i="12"/>
  <c r="E2837" i="13" l="1"/>
  <c r="N1103" i="12"/>
  <c r="O1103" i="12" s="1"/>
  <c r="P1103" i="12" s="1"/>
  <c r="J1103" i="12"/>
  <c r="Y1103" i="12"/>
  <c r="I1103" i="12"/>
  <c r="V1103" i="12"/>
  <c r="B1104" i="12"/>
  <c r="U1103" i="12"/>
  <c r="E1103" i="12"/>
  <c r="F1103" i="12" s="1"/>
  <c r="K1102" i="12"/>
  <c r="Q1102" i="12"/>
  <c r="R1102" i="12" s="1"/>
  <c r="W1102" i="12"/>
  <c r="W1103" i="12" l="1"/>
  <c r="K1103" i="12"/>
  <c r="Q1103" i="12"/>
  <c r="R1103" i="12" s="1"/>
  <c r="E2836" i="13"/>
  <c r="N1104" i="12"/>
  <c r="O1104" i="12" s="1"/>
  <c r="P1104" i="12" s="1"/>
  <c r="J1104" i="12"/>
  <c r="Y1104" i="12"/>
  <c r="I1104" i="12"/>
  <c r="V1104" i="12"/>
  <c r="B1105" i="12"/>
  <c r="U1104" i="12"/>
  <c r="E1104" i="12"/>
  <c r="F1104" i="12" s="1"/>
  <c r="K1104" i="12" l="1"/>
  <c r="Q1104" i="12"/>
  <c r="R1104" i="12" s="1"/>
  <c r="W1104" i="12"/>
  <c r="E2835" i="13"/>
  <c r="J1105" i="12"/>
  <c r="Y1105" i="12"/>
  <c r="I1105" i="12"/>
  <c r="V1105" i="12"/>
  <c r="B1106" i="12"/>
  <c r="U1105" i="12"/>
  <c r="E1105" i="12"/>
  <c r="F1105" i="12" s="1"/>
  <c r="N1105" i="12"/>
  <c r="O1105" i="12" s="1"/>
  <c r="P1105" i="12" s="1"/>
  <c r="W1105" i="12" l="1"/>
  <c r="E2834" i="13"/>
  <c r="Y1106" i="12"/>
  <c r="I1106" i="12"/>
  <c r="V1106" i="12"/>
  <c r="B1107" i="12"/>
  <c r="U1106" i="12"/>
  <c r="E1106" i="12"/>
  <c r="F1106" i="12" s="1"/>
  <c r="N1106" i="12"/>
  <c r="O1106" i="12" s="1"/>
  <c r="P1106" i="12" s="1"/>
  <c r="J1106" i="12"/>
  <c r="K1105" i="12"/>
  <c r="Q1105" i="12"/>
  <c r="R1105" i="12" s="1"/>
  <c r="W1106" i="12" l="1"/>
  <c r="E2833" i="13"/>
  <c r="V1107" i="12"/>
  <c r="B1108" i="12"/>
  <c r="U1107" i="12"/>
  <c r="E1107" i="12"/>
  <c r="F1107" i="12" s="1"/>
  <c r="N1107" i="12"/>
  <c r="O1107" i="12" s="1"/>
  <c r="P1107" i="12" s="1"/>
  <c r="J1107" i="12"/>
  <c r="Y1107" i="12"/>
  <c r="I1107" i="12"/>
  <c r="K1106" i="12"/>
  <c r="Q1106" i="12"/>
  <c r="R1106" i="12" s="1"/>
  <c r="W1107" i="12" l="1"/>
  <c r="Q1107" i="12"/>
  <c r="R1107" i="12" s="1"/>
  <c r="E2832" i="13"/>
  <c r="N1108" i="12"/>
  <c r="O1108" i="12" s="1"/>
  <c r="P1108" i="12" s="1"/>
  <c r="J1108" i="12"/>
  <c r="Y1108" i="12"/>
  <c r="I1108" i="12"/>
  <c r="V1108" i="12"/>
  <c r="B1109" i="12"/>
  <c r="U1108" i="12"/>
  <c r="E1108" i="12"/>
  <c r="F1108" i="12" s="1"/>
  <c r="K1107" i="12"/>
  <c r="W1108" i="12" l="1"/>
  <c r="Q1108" i="12"/>
  <c r="R1108" i="12" s="1"/>
  <c r="E2831" i="13"/>
  <c r="N1109" i="12"/>
  <c r="O1109" i="12" s="1"/>
  <c r="P1109" i="12" s="1"/>
  <c r="J1109" i="12"/>
  <c r="Y1109" i="12"/>
  <c r="I1109" i="12"/>
  <c r="V1109" i="12"/>
  <c r="B1110" i="12"/>
  <c r="U1109" i="12"/>
  <c r="E1109" i="12"/>
  <c r="F1109" i="12" s="1"/>
  <c r="K1108" i="12"/>
  <c r="W1109" i="12" l="1"/>
  <c r="E2830" i="13"/>
  <c r="J1110" i="12"/>
  <c r="Y1110" i="12"/>
  <c r="I1110" i="12"/>
  <c r="V1110" i="12"/>
  <c r="B1111" i="12"/>
  <c r="U1110" i="12"/>
  <c r="E1110" i="12"/>
  <c r="F1110" i="12" s="1"/>
  <c r="N1110" i="12"/>
  <c r="O1110" i="12" s="1"/>
  <c r="P1110" i="12" s="1"/>
  <c r="Q1109" i="12"/>
  <c r="R1109" i="12" s="1"/>
  <c r="K1109" i="12"/>
  <c r="W1110" i="12" l="1"/>
  <c r="K1110" i="12"/>
  <c r="Q1110" i="12"/>
  <c r="R1110" i="12" s="1"/>
  <c r="E2829" i="13"/>
  <c r="J1111" i="12"/>
  <c r="Y1111" i="12"/>
  <c r="I1111" i="12"/>
  <c r="V1111" i="12"/>
  <c r="B1112" i="12"/>
  <c r="U1111" i="12"/>
  <c r="E1111" i="12"/>
  <c r="F1111" i="12" s="1"/>
  <c r="N1111" i="12"/>
  <c r="O1111" i="12" s="1"/>
  <c r="P1111" i="12" s="1"/>
  <c r="K1111" i="12" l="1"/>
  <c r="Q1111" i="12"/>
  <c r="R1111" i="12" s="1"/>
  <c r="W1111" i="12"/>
  <c r="E2828" i="13"/>
  <c r="V1112" i="12"/>
  <c r="B1113" i="12"/>
  <c r="U1112" i="12"/>
  <c r="E1112" i="12"/>
  <c r="F1112" i="12" s="1"/>
  <c r="N1112" i="12"/>
  <c r="O1112" i="12" s="1"/>
  <c r="P1112" i="12" s="1"/>
  <c r="J1112" i="12"/>
  <c r="Y1112" i="12"/>
  <c r="I1112" i="12"/>
  <c r="K1112" i="12" l="1"/>
  <c r="Q1112" i="12"/>
  <c r="R1112" i="12" s="1"/>
  <c r="W1112" i="12"/>
  <c r="E2827" i="13"/>
  <c r="N1113" i="12"/>
  <c r="O1113" i="12" s="1"/>
  <c r="P1113" i="12" s="1"/>
  <c r="J1113" i="12"/>
  <c r="Y1113" i="12"/>
  <c r="I1113" i="12"/>
  <c r="V1113" i="12"/>
  <c r="B1114" i="12"/>
  <c r="U1113" i="12"/>
  <c r="E1113" i="12"/>
  <c r="F1113" i="12" s="1"/>
  <c r="W1113" i="12" l="1"/>
  <c r="E2826" i="13"/>
  <c r="N1114" i="12"/>
  <c r="O1114" i="12" s="1"/>
  <c r="P1114" i="12" s="1"/>
  <c r="J1114" i="12"/>
  <c r="Y1114" i="12"/>
  <c r="I1114" i="12"/>
  <c r="V1114" i="12"/>
  <c r="B1115" i="12"/>
  <c r="U1114" i="12"/>
  <c r="E1114" i="12"/>
  <c r="F1114" i="12" s="1"/>
  <c r="K1113" i="12"/>
  <c r="Q1113" i="12"/>
  <c r="R1113" i="12" s="1"/>
  <c r="W1114" i="12" l="1"/>
  <c r="Q1114" i="12"/>
  <c r="R1114" i="12" s="1"/>
  <c r="E2825" i="13"/>
  <c r="N1115" i="12"/>
  <c r="O1115" i="12" s="1"/>
  <c r="P1115" i="12" s="1"/>
  <c r="J1115" i="12"/>
  <c r="Y1115" i="12"/>
  <c r="I1115" i="12"/>
  <c r="V1115" i="12"/>
  <c r="B1116" i="12"/>
  <c r="U1115" i="12"/>
  <c r="E1115" i="12"/>
  <c r="F1115" i="12" s="1"/>
  <c r="K1114" i="12"/>
  <c r="W1115" i="12" l="1"/>
  <c r="Q1115" i="12"/>
  <c r="R1115" i="12" s="1"/>
  <c r="E2824" i="13"/>
  <c r="J1116" i="12"/>
  <c r="Y1116" i="12"/>
  <c r="I1116" i="12"/>
  <c r="V1116" i="12"/>
  <c r="B1117" i="12"/>
  <c r="U1116" i="12"/>
  <c r="E1116" i="12"/>
  <c r="F1116" i="12" s="1"/>
  <c r="N1116" i="12"/>
  <c r="O1116" i="12" s="1"/>
  <c r="P1116" i="12" s="1"/>
  <c r="K1115" i="12"/>
  <c r="W1116" i="12" l="1"/>
  <c r="K1116" i="12"/>
  <c r="Q1116" i="12"/>
  <c r="R1116" i="12" s="1"/>
  <c r="E2823" i="13"/>
  <c r="V1117" i="12"/>
  <c r="B1118" i="12"/>
  <c r="U1117" i="12"/>
  <c r="E1117" i="12"/>
  <c r="F1117" i="12" s="1"/>
  <c r="N1117" i="12"/>
  <c r="O1117" i="12" s="1"/>
  <c r="P1117" i="12" s="1"/>
  <c r="J1117" i="12"/>
  <c r="I1117" i="12"/>
  <c r="Y1117" i="12"/>
  <c r="W1117" i="12" l="1"/>
  <c r="K1117" i="12"/>
  <c r="Q1117" i="12"/>
  <c r="R1117" i="12" s="1"/>
  <c r="E2822" i="13"/>
  <c r="B1119" i="12"/>
  <c r="U1118" i="12"/>
  <c r="E1118" i="12"/>
  <c r="F1118" i="12" s="1"/>
  <c r="N1118" i="12"/>
  <c r="O1118" i="12" s="1"/>
  <c r="P1118" i="12" s="1"/>
  <c r="J1118" i="12"/>
  <c r="Y1118" i="12"/>
  <c r="I1118" i="12"/>
  <c r="V1118" i="12"/>
  <c r="E2821" i="13" l="1"/>
  <c r="N1119" i="12"/>
  <c r="O1119" i="12" s="1"/>
  <c r="P1119" i="12" s="1"/>
  <c r="J1119" i="12"/>
  <c r="Y1119" i="12"/>
  <c r="I1119" i="12"/>
  <c r="V1119" i="12"/>
  <c r="B1120" i="12"/>
  <c r="U1119" i="12"/>
  <c r="E1119" i="12"/>
  <c r="F1119" i="12" s="1"/>
  <c r="K1118" i="12"/>
  <c r="Q1118" i="12"/>
  <c r="R1118" i="12" s="1"/>
  <c r="W1118" i="12"/>
  <c r="E2820" i="13" l="1"/>
  <c r="N1120" i="12"/>
  <c r="O1120" i="12" s="1"/>
  <c r="P1120" i="12" s="1"/>
  <c r="J1120" i="12"/>
  <c r="Y1120" i="12"/>
  <c r="I1120" i="12"/>
  <c r="V1120" i="12"/>
  <c r="B1121" i="12"/>
  <c r="U1120" i="12"/>
  <c r="E1120" i="12"/>
  <c r="F1120" i="12" s="1"/>
  <c r="K1119" i="12"/>
  <c r="Q1119" i="12"/>
  <c r="R1119" i="12" s="1"/>
  <c r="W1119" i="12"/>
  <c r="W1120" i="12" l="1"/>
  <c r="E2819" i="13"/>
  <c r="J1121" i="12"/>
  <c r="Y1121" i="12"/>
  <c r="I1121" i="12"/>
  <c r="V1121" i="12"/>
  <c r="B1122" i="12"/>
  <c r="U1121" i="12"/>
  <c r="E1121" i="12"/>
  <c r="F1121" i="12" s="1"/>
  <c r="N1121" i="12"/>
  <c r="O1121" i="12" s="1"/>
  <c r="P1121" i="12" s="1"/>
  <c r="K1120" i="12"/>
  <c r="Q1120" i="12"/>
  <c r="R1120" i="12" s="1"/>
  <c r="K1121" i="12" l="1"/>
  <c r="Q1121" i="12"/>
  <c r="R1121" i="12" s="1"/>
  <c r="E2818" i="13"/>
  <c r="Y1122" i="12"/>
  <c r="I1122" i="12"/>
  <c r="V1122" i="12"/>
  <c r="B1123" i="12"/>
  <c r="U1122" i="12"/>
  <c r="E1122" i="12"/>
  <c r="F1122" i="12" s="1"/>
  <c r="N1122" i="12"/>
  <c r="O1122" i="12" s="1"/>
  <c r="P1122" i="12" s="1"/>
  <c r="J1122" i="12"/>
  <c r="W1121" i="12"/>
  <c r="W1122" i="12" l="1"/>
  <c r="K1122" i="12"/>
  <c r="Q1122" i="12"/>
  <c r="R1122" i="12" s="1"/>
  <c r="E2817" i="13"/>
  <c r="V1123" i="12"/>
  <c r="B1124" i="12"/>
  <c r="U1123" i="12"/>
  <c r="E1123" i="12"/>
  <c r="F1123" i="12" s="1"/>
  <c r="N1123" i="12"/>
  <c r="O1123" i="12" s="1"/>
  <c r="P1123" i="12" s="1"/>
  <c r="J1123" i="12"/>
  <c r="Y1123" i="12"/>
  <c r="I1123" i="12"/>
  <c r="K1123" i="12" l="1"/>
  <c r="Q1123" i="12"/>
  <c r="R1123" i="12" s="1"/>
  <c r="W1123" i="12"/>
  <c r="E2816" i="13"/>
  <c r="N1124" i="12"/>
  <c r="O1124" i="12" s="1"/>
  <c r="P1124" i="12" s="1"/>
  <c r="J1124" i="12"/>
  <c r="Y1124" i="12"/>
  <c r="I1124" i="12"/>
  <c r="V1124" i="12"/>
  <c r="B1125" i="12"/>
  <c r="U1124" i="12"/>
  <c r="E1124" i="12"/>
  <c r="F1124" i="12" s="1"/>
  <c r="Q1124" i="12" l="1"/>
  <c r="R1124" i="12" s="1"/>
  <c r="W1124" i="12"/>
  <c r="E2815" i="13"/>
  <c r="N1125" i="12"/>
  <c r="O1125" i="12" s="1"/>
  <c r="P1125" i="12" s="1"/>
  <c r="J1125" i="12"/>
  <c r="Y1125" i="12"/>
  <c r="I1125" i="12"/>
  <c r="V1125" i="12"/>
  <c r="B1126" i="12"/>
  <c r="U1125" i="12"/>
  <c r="E1125" i="12"/>
  <c r="F1125" i="12" s="1"/>
  <c r="K1124" i="12"/>
  <c r="W1125" i="12" l="1"/>
  <c r="Q1125" i="12"/>
  <c r="R1125" i="12" s="1"/>
  <c r="K1125" i="12"/>
  <c r="E2814" i="13"/>
  <c r="J1126" i="12"/>
  <c r="Y1126" i="12"/>
  <c r="I1126" i="12"/>
  <c r="V1126" i="12"/>
  <c r="B1127" i="12"/>
  <c r="U1126" i="12"/>
  <c r="E1126" i="12"/>
  <c r="F1126" i="12" s="1"/>
  <c r="N1126" i="12"/>
  <c r="O1126" i="12" s="1"/>
  <c r="P1126" i="12" s="1"/>
  <c r="Q1126" i="12" l="1"/>
  <c r="R1126" i="12" s="1"/>
  <c r="W1126" i="12"/>
  <c r="E2813" i="13"/>
  <c r="J1127" i="12"/>
  <c r="Y1127" i="12"/>
  <c r="I1127" i="12"/>
  <c r="V1127" i="12"/>
  <c r="B1128" i="12"/>
  <c r="U1127" i="12"/>
  <c r="E1127" i="12"/>
  <c r="F1127" i="12" s="1"/>
  <c r="N1127" i="12"/>
  <c r="O1127" i="12" s="1"/>
  <c r="P1127" i="12" s="1"/>
  <c r="K1126" i="12"/>
  <c r="W1127" i="12" l="1"/>
  <c r="E2812" i="13"/>
  <c r="V1128" i="12"/>
  <c r="B1129" i="12"/>
  <c r="U1128" i="12"/>
  <c r="E1128" i="12"/>
  <c r="F1128" i="12" s="1"/>
  <c r="N1128" i="12"/>
  <c r="O1128" i="12" s="1"/>
  <c r="P1128" i="12" s="1"/>
  <c r="J1128" i="12"/>
  <c r="Y1128" i="12"/>
  <c r="I1128" i="12"/>
  <c r="K1127" i="12"/>
  <c r="Q1127" i="12"/>
  <c r="R1127" i="12" s="1"/>
  <c r="W1128" i="12" l="1"/>
  <c r="Q1128" i="12"/>
  <c r="R1128" i="12" s="1"/>
  <c r="E2811" i="13"/>
  <c r="N1129" i="12"/>
  <c r="O1129" i="12" s="1"/>
  <c r="P1129" i="12" s="1"/>
  <c r="J1129" i="12"/>
  <c r="Y1129" i="12"/>
  <c r="I1129" i="12"/>
  <c r="V1129" i="12"/>
  <c r="B1130" i="12"/>
  <c r="U1129" i="12"/>
  <c r="E1129" i="12"/>
  <c r="F1129" i="12" s="1"/>
  <c r="K1128" i="12"/>
  <c r="W1129" i="12" l="1"/>
  <c r="K1129" i="12"/>
  <c r="E2810" i="13"/>
  <c r="N1130" i="12"/>
  <c r="O1130" i="12" s="1"/>
  <c r="P1130" i="12" s="1"/>
  <c r="J1130" i="12"/>
  <c r="Y1130" i="12"/>
  <c r="I1130" i="12"/>
  <c r="V1130" i="12"/>
  <c r="B1131" i="12"/>
  <c r="U1130" i="12"/>
  <c r="E1130" i="12"/>
  <c r="F1130" i="12" s="1"/>
  <c r="Q1129" i="12"/>
  <c r="R1129" i="12" s="1"/>
  <c r="W1130" i="12" l="1"/>
  <c r="E2809" i="13"/>
  <c r="N1131" i="12"/>
  <c r="O1131" i="12" s="1"/>
  <c r="P1131" i="12" s="1"/>
  <c r="J1131" i="12"/>
  <c r="Y1131" i="12"/>
  <c r="I1131" i="12"/>
  <c r="V1131" i="12"/>
  <c r="B1132" i="12"/>
  <c r="U1131" i="12"/>
  <c r="E1131" i="12"/>
  <c r="F1131" i="12" s="1"/>
  <c r="K1130" i="12"/>
  <c r="Q1130" i="12"/>
  <c r="R1130" i="12" s="1"/>
  <c r="Q1131" i="12" l="1"/>
  <c r="R1131" i="12" s="1"/>
  <c r="K1131" i="12"/>
  <c r="W1131" i="12"/>
  <c r="E2808" i="13"/>
  <c r="J1132" i="12"/>
  <c r="Y1132" i="12"/>
  <c r="I1132" i="12"/>
  <c r="V1132" i="12"/>
  <c r="B1133" i="12"/>
  <c r="U1132" i="12"/>
  <c r="E1132" i="12"/>
  <c r="F1132" i="12" s="1"/>
  <c r="N1132" i="12"/>
  <c r="O1132" i="12" s="1"/>
  <c r="P1132" i="12" s="1"/>
  <c r="W1132" i="12" l="1"/>
  <c r="K1132" i="12"/>
  <c r="Q1132" i="12"/>
  <c r="R1132" i="12" s="1"/>
  <c r="E2807" i="13"/>
  <c r="V1133" i="12"/>
  <c r="B1134" i="12"/>
  <c r="U1133" i="12"/>
  <c r="E1133" i="12"/>
  <c r="F1133" i="12" s="1"/>
  <c r="N1133" i="12"/>
  <c r="O1133" i="12" s="1"/>
  <c r="P1133" i="12" s="1"/>
  <c r="J1133" i="12"/>
  <c r="Y1133" i="12"/>
  <c r="I1133" i="12"/>
  <c r="W1133" i="12" l="1"/>
  <c r="K1133" i="12"/>
  <c r="Q1133" i="12"/>
  <c r="R1133" i="12" s="1"/>
  <c r="E2806" i="13"/>
  <c r="B1135" i="12"/>
  <c r="U1134" i="12"/>
  <c r="E1134" i="12"/>
  <c r="F1134" i="12" s="1"/>
  <c r="N1134" i="12"/>
  <c r="O1134" i="12" s="1"/>
  <c r="P1134" i="12" s="1"/>
  <c r="J1134" i="12"/>
  <c r="Y1134" i="12"/>
  <c r="I1134" i="12"/>
  <c r="V1134" i="12"/>
  <c r="K1134" i="12" l="1"/>
  <c r="W1134" i="12"/>
  <c r="E2805" i="13"/>
  <c r="N1135" i="12"/>
  <c r="O1135" i="12" s="1"/>
  <c r="P1135" i="12" s="1"/>
  <c r="J1135" i="12"/>
  <c r="Y1135" i="12"/>
  <c r="I1135" i="12"/>
  <c r="V1135" i="12"/>
  <c r="B1136" i="12"/>
  <c r="U1135" i="12"/>
  <c r="E1135" i="12"/>
  <c r="F1135" i="12" s="1"/>
  <c r="Q1134" i="12"/>
  <c r="R1134" i="12" s="1"/>
  <c r="W1135" i="12" l="1"/>
  <c r="K1135" i="12"/>
  <c r="Q1135" i="12"/>
  <c r="R1135" i="12" s="1"/>
  <c r="E2804" i="13"/>
  <c r="N1136" i="12"/>
  <c r="O1136" i="12" s="1"/>
  <c r="P1136" i="12" s="1"/>
  <c r="J1136" i="12"/>
  <c r="Y1136" i="12"/>
  <c r="I1136" i="12"/>
  <c r="V1136" i="12"/>
  <c r="B1137" i="12"/>
  <c r="U1136" i="12"/>
  <c r="E1136" i="12"/>
  <c r="F1136" i="12" s="1"/>
  <c r="W1136" i="12" l="1"/>
  <c r="Q1136" i="12"/>
  <c r="R1136" i="12" s="1"/>
  <c r="K1136" i="12"/>
  <c r="E2803" i="13"/>
  <c r="J1137" i="12"/>
  <c r="Y1137" i="12"/>
  <c r="I1137" i="12"/>
  <c r="V1137" i="12"/>
  <c r="B1138" i="12"/>
  <c r="U1137" i="12"/>
  <c r="E1137" i="12"/>
  <c r="F1137" i="12" s="1"/>
  <c r="N1137" i="12"/>
  <c r="O1137" i="12" s="1"/>
  <c r="P1137" i="12" s="1"/>
  <c r="W1137" i="12" l="1"/>
  <c r="E2802" i="13"/>
  <c r="Y1138" i="12"/>
  <c r="I1138" i="12"/>
  <c r="V1138" i="12"/>
  <c r="B1139" i="12"/>
  <c r="U1138" i="12"/>
  <c r="E1138" i="12"/>
  <c r="F1138" i="12" s="1"/>
  <c r="N1138" i="12"/>
  <c r="O1138" i="12" s="1"/>
  <c r="P1138" i="12" s="1"/>
  <c r="J1138" i="12"/>
  <c r="Q1137" i="12"/>
  <c r="R1137" i="12" s="1"/>
  <c r="K1137" i="12"/>
  <c r="W1138" i="12" l="1"/>
  <c r="K1138" i="12"/>
  <c r="Q1138" i="12"/>
  <c r="R1138" i="12" s="1"/>
  <c r="E2801" i="13"/>
  <c r="V1139" i="12"/>
  <c r="B1140" i="12"/>
  <c r="U1139" i="12"/>
  <c r="E1139" i="12"/>
  <c r="F1139" i="12" s="1"/>
  <c r="N1139" i="12"/>
  <c r="O1139" i="12" s="1"/>
  <c r="P1139" i="12" s="1"/>
  <c r="J1139" i="12"/>
  <c r="Y1139" i="12"/>
  <c r="I1139" i="12"/>
  <c r="E2800" i="13" l="1"/>
  <c r="N1140" i="12"/>
  <c r="O1140" i="12" s="1"/>
  <c r="P1140" i="12" s="1"/>
  <c r="J1140" i="12"/>
  <c r="Y1140" i="12"/>
  <c r="I1140" i="12"/>
  <c r="V1140" i="12"/>
  <c r="B1141" i="12"/>
  <c r="U1140" i="12"/>
  <c r="E1140" i="12"/>
  <c r="F1140" i="12" s="1"/>
  <c r="K1139" i="12"/>
  <c r="Q1139" i="12"/>
  <c r="R1139" i="12" s="1"/>
  <c r="W1139" i="12"/>
  <c r="W1140" i="12" l="1"/>
  <c r="K1140" i="12"/>
  <c r="Q1140" i="12"/>
  <c r="R1140" i="12" s="1"/>
  <c r="E2799" i="13"/>
  <c r="N1141" i="12"/>
  <c r="O1141" i="12" s="1"/>
  <c r="P1141" i="12" s="1"/>
  <c r="J1141" i="12"/>
  <c r="Y1141" i="12"/>
  <c r="I1141" i="12"/>
  <c r="V1141" i="12"/>
  <c r="B1142" i="12"/>
  <c r="U1141" i="12"/>
  <c r="E1141" i="12"/>
  <c r="F1141" i="12" s="1"/>
  <c r="W1141" i="12" l="1"/>
  <c r="Q1141" i="12"/>
  <c r="R1141" i="12" s="1"/>
  <c r="E2798" i="13"/>
  <c r="J1142" i="12"/>
  <c r="Y1142" i="12"/>
  <c r="I1142" i="12"/>
  <c r="V1142" i="12"/>
  <c r="B1143" i="12"/>
  <c r="U1142" i="12"/>
  <c r="E1142" i="12"/>
  <c r="F1142" i="12" s="1"/>
  <c r="N1142" i="12"/>
  <c r="O1142" i="12" s="1"/>
  <c r="P1142" i="12" s="1"/>
  <c r="K1141" i="12"/>
  <c r="K1142" i="12" l="1"/>
  <c r="E2797" i="13"/>
  <c r="J1143" i="12"/>
  <c r="Y1143" i="12"/>
  <c r="I1143" i="12"/>
  <c r="V1143" i="12"/>
  <c r="B1144" i="12"/>
  <c r="U1143" i="12"/>
  <c r="E1143" i="12"/>
  <c r="F1143" i="12" s="1"/>
  <c r="N1143" i="12"/>
  <c r="O1143" i="12" s="1"/>
  <c r="P1143" i="12" s="1"/>
  <c r="Q1142" i="12"/>
  <c r="R1142" i="12" s="1"/>
  <c r="W1142" i="12"/>
  <c r="W1143" i="12" l="1"/>
  <c r="E2796" i="13"/>
  <c r="V1144" i="12"/>
  <c r="B1145" i="12"/>
  <c r="U1144" i="12"/>
  <c r="E1144" i="12"/>
  <c r="F1144" i="12" s="1"/>
  <c r="N1144" i="12"/>
  <c r="O1144" i="12" s="1"/>
  <c r="P1144" i="12" s="1"/>
  <c r="J1144" i="12"/>
  <c r="Y1144" i="12"/>
  <c r="I1144" i="12"/>
  <c r="K1143" i="12"/>
  <c r="Q1143" i="12"/>
  <c r="R1143" i="12" s="1"/>
  <c r="W1144" i="12" l="1"/>
  <c r="Q1144" i="12"/>
  <c r="R1144" i="12" s="1"/>
  <c r="E2795" i="13"/>
  <c r="N1145" i="12"/>
  <c r="O1145" i="12" s="1"/>
  <c r="P1145" i="12" s="1"/>
  <c r="J1145" i="12"/>
  <c r="Y1145" i="12"/>
  <c r="I1145" i="12"/>
  <c r="V1145" i="12"/>
  <c r="B1146" i="12"/>
  <c r="U1145" i="12"/>
  <c r="E1145" i="12"/>
  <c r="F1145" i="12" s="1"/>
  <c r="K1144" i="12"/>
  <c r="W1145" i="12" l="1"/>
  <c r="Q1145" i="12"/>
  <c r="R1145" i="12" s="1"/>
  <c r="E2794" i="13"/>
  <c r="N1146" i="12"/>
  <c r="O1146" i="12" s="1"/>
  <c r="P1146" i="12" s="1"/>
  <c r="J1146" i="12"/>
  <c r="Y1146" i="12"/>
  <c r="I1146" i="12"/>
  <c r="V1146" i="12"/>
  <c r="B1147" i="12"/>
  <c r="U1146" i="12"/>
  <c r="E1146" i="12"/>
  <c r="F1146" i="12" s="1"/>
  <c r="K1145" i="12"/>
  <c r="K1146" i="12" l="1"/>
  <c r="W1146" i="12"/>
  <c r="Q1146" i="12"/>
  <c r="R1146" i="12" s="1"/>
  <c r="E2793" i="13"/>
  <c r="N1147" i="12"/>
  <c r="O1147" i="12" s="1"/>
  <c r="P1147" i="12" s="1"/>
  <c r="J1147" i="12"/>
  <c r="Y1147" i="12"/>
  <c r="I1147" i="12"/>
  <c r="V1147" i="12"/>
  <c r="B1148" i="12"/>
  <c r="U1147" i="12"/>
  <c r="E1147" i="12"/>
  <c r="F1147" i="12" s="1"/>
  <c r="K1147" i="12" l="1"/>
  <c r="Q1147" i="12"/>
  <c r="R1147" i="12" s="1"/>
  <c r="W1147" i="12"/>
  <c r="E2792" i="13"/>
  <c r="J1148" i="12"/>
  <c r="Y1148" i="12"/>
  <c r="I1148" i="12"/>
  <c r="V1148" i="12"/>
  <c r="B1149" i="12"/>
  <c r="U1148" i="12"/>
  <c r="E1148" i="12"/>
  <c r="F1148" i="12" s="1"/>
  <c r="N1148" i="12"/>
  <c r="O1148" i="12" s="1"/>
  <c r="P1148" i="12" s="1"/>
  <c r="K1148" i="12" l="1"/>
  <c r="Q1148" i="12"/>
  <c r="R1148" i="12" s="1"/>
  <c r="W1148" i="12"/>
  <c r="E2791" i="13"/>
  <c r="V1149" i="12"/>
  <c r="B1150" i="12"/>
  <c r="U1149" i="12"/>
  <c r="E1149" i="12"/>
  <c r="F1149" i="12" s="1"/>
  <c r="N1149" i="12"/>
  <c r="O1149" i="12" s="1"/>
  <c r="P1149" i="12" s="1"/>
  <c r="J1149" i="12"/>
  <c r="Y1149" i="12"/>
  <c r="I1149" i="12"/>
  <c r="W1149" i="12" l="1"/>
  <c r="K1149" i="12"/>
  <c r="Q1149" i="12"/>
  <c r="R1149" i="12" s="1"/>
  <c r="E2790" i="13"/>
  <c r="B1151" i="12"/>
  <c r="U1150" i="12"/>
  <c r="E1150" i="12"/>
  <c r="F1150" i="12" s="1"/>
  <c r="N1150" i="12"/>
  <c r="O1150" i="12" s="1"/>
  <c r="P1150" i="12" s="1"/>
  <c r="J1150" i="12"/>
  <c r="Y1150" i="12"/>
  <c r="I1150" i="12"/>
  <c r="V1150" i="12"/>
  <c r="K1150" i="12" l="1"/>
  <c r="Q1150" i="12"/>
  <c r="R1150" i="12" s="1"/>
  <c r="W1150" i="12"/>
  <c r="E2789" i="13"/>
  <c r="N1151" i="12"/>
  <c r="O1151" i="12" s="1"/>
  <c r="P1151" i="12" s="1"/>
  <c r="J1151" i="12"/>
  <c r="Y1151" i="12"/>
  <c r="I1151" i="12"/>
  <c r="V1151" i="12"/>
  <c r="B1152" i="12"/>
  <c r="U1151" i="12"/>
  <c r="E1151" i="12"/>
  <c r="F1151" i="12" s="1"/>
  <c r="W1151" i="12" l="1"/>
  <c r="Q1151" i="12"/>
  <c r="R1151" i="12" s="1"/>
  <c r="E2788" i="13"/>
  <c r="N1152" i="12"/>
  <c r="O1152" i="12" s="1"/>
  <c r="P1152" i="12" s="1"/>
  <c r="J1152" i="12"/>
  <c r="Y1152" i="12"/>
  <c r="I1152" i="12"/>
  <c r="V1152" i="12"/>
  <c r="B1153" i="12"/>
  <c r="U1152" i="12"/>
  <c r="E1152" i="12"/>
  <c r="F1152" i="12" s="1"/>
  <c r="K1151" i="12"/>
  <c r="Q1152" i="12" l="1"/>
  <c r="R1152" i="12" s="1"/>
  <c r="W1152" i="12"/>
  <c r="E2787" i="13"/>
  <c r="J1153" i="12"/>
  <c r="Y1153" i="12"/>
  <c r="I1153" i="12"/>
  <c r="V1153" i="12"/>
  <c r="B1154" i="12"/>
  <c r="U1153" i="12"/>
  <c r="E1153" i="12"/>
  <c r="F1153" i="12" s="1"/>
  <c r="N1153" i="12"/>
  <c r="O1153" i="12" s="1"/>
  <c r="P1153" i="12" s="1"/>
  <c r="K1152" i="12"/>
  <c r="Q1153" i="12" l="1"/>
  <c r="R1153" i="12" s="1"/>
  <c r="K1153" i="12"/>
  <c r="W1153" i="12"/>
  <c r="E2786" i="13"/>
  <c r="Y1154" i="12"/>
  <c r="I1154" i="12"/>
  <c r="V1154" i="12"/>
  <c r="B1155" i="12"/>
  <c r="U1154" i="12"/>
  <c r="E1154" i="12"/>
  <c r="F1154" i="12" s="1"/>
  <c r="N1154" i="12"/>
  <c r="O1154" i="12" s="1"/>
  <c r="P1154" i="12" s="1"/>
  <c r="J1154" i="12"/>
  <c r="W1154" i="12" l="1"/>
  <c r="Q1154" i="12"/>
  <c r="R1154" i="12" s="1"/>
  <c r="K1154" i="12"/>
  <c r="E2785" i="13"/>
  <c r="V1155" i="12"/>
  <c r="B1156" i="12"/>
  <c r="U1155" i="12"/>
  <c r="E1155" i="12"/>
  <c r="F1155" i="12" s="1"/>
  <c r="N1155" i="12"/>
  <c r="O1155" i="12" s="1"/>
  <c r="P1155" i="12" s="1"/>
  <c r="J1155" i="12"/>
  <c r="Y1155" i="12"/>
  <c r="I1155" i="12"/>
  <c r="W1155" i="12" l="1"/>
  <c r="K1155" i="12"/>
  <c r="Q1155" i="12"/>
  <c r="R1155" i="12" s="1"/>
  <c r="E2784" i="13"/>
  <c r="N1156" i="12"/>
  <c r="O1156" i="12" s="1"/>
  <c r="P1156" i="12" s="1"/>
  <c r="J1156" i="12"/>
  <c r="Y1156" i="12"/>
  <c r="I1156" i="12"/>
  <c r="V1156" i="12"/>
  <c r="B1157" i="12"/>
  <c r="U1156" i="12"/>
  <c r="E1156" i="12"/>
  <c r="F1156" i="12" s="1"/>
  <c r="W1156" i="12" l="1"/>
  <c r="E2783" i="13"/>
  <c r="N1157" i="12"/>
  <c r="O1157" i="12" s="1"/>
  <c r="P1157" i="12" s="1"/>
  <c r="J1157" i="12"/>
  <c r="Y1157" i="12"/>
  <c r="I1157" i="12"/>
  <c r="V1157" i="12"/>
  <c r="B1158" i="12"/>
  <c r="U1157" i="12"/>
  <c r="E1157" i="12"/>
  <c r="F1157" i="12" s="1"/>
  <c r="K1156" i="12"/>
  <c r="Q1156" i="12"/>
  <c r="R1156" i="12" s="1"/>
  <c r="W1157" i="12" l="1"/>
  <c r="E2782" i="13"/>
  <c r="J1158" i="12"/>
  <c r="Y1158" i="12"/>
  <c r="I1158" i="12"/>
  <c r="V1158" i="12"/>
  <c r="B1159" i="12"/>
  <c r="U1158" i="12"/>
  <c r="E1158" i="12"/>
  <c r="F1158" i="12" s="1"/>
  <c r="N1158" i="12"/>
  <c r="O1158" i="12" s="1"/>
  <c r="P1158" i="12" s="1"/>
  <c r="K1157" i="12"/>
  <c r="Q1157" i="12"/>
  <c r="R1157" i="12" s="1"/>
  <c r="K1158" i="12" l="1"/>
  <c r="E2781" i="13"/>
  <c r="J1159" i="12"/>
  <c r="Y1159" i="12"/>
  <c r="I1159" i="12"/>
  <c r="V1159" i="12"/>
  <c r="B1160" i="12"/>
  <c r="U1159" i="12"/>
  <c r="E1159" i="12"/>
  <c r="F1159" i="12" s="1"/>
  <c r="N1159" i="12"/>
  <c r="O1159" i="12" s="1"/>
  <c r="P1159" i="12" s="1"/>
  <c r="Q1158" i="12"/>
  <c r="R1158" i="12" s="1"/>
  <c r="W1158" i="12"/>
  <c r="W1159" i="12" l="1"/>
  <c r="E2780" i="13"/>
  <c r="V1160" i="12"/>
  <c r="B1161" i="12"/>
  <c r="U1160" i="12"/>
  <c r="E1160" i="12"/>
  <c r="F1160" i="12" s="1"/>
  <c r="N1160" i="12"/>
  <c r="O1160" i="12" s="1"/>
  <c r="P1160" i="12" s="1"/>
  <c r="J1160" i="12"/>
  <c r="Y1160" i="12"/>
  <c r="I1160" i="12"/>
  <c r="K1159" i="12"/>
  <c r="Q1159" i="12"/>
  <c r="R1159" i="12" s="1"/>
  <c r="W1160" i="12" l="1"/>
  <c r="Q1160" i="12"/>
  <c r="R1160" i="12" s="1"/>
  <c r="E2779" i="13"/>
  <c r="N1161" i="12"/>
  <c r="O1161" i="12" s="1"/>
  <c r="P1161" i="12" s="1"/>
  <c r="J1161" i="12"/>
  <c r="Y1161" i="12"/>
  <c r="I1161" i="12"/>
  <c r="V1161" i="12"/>
  <c r="E1161" i="12"/>
  <c r="F1161" i="12" s="1"/>
  <c r="B1162" i="12"/>
  <c r="U1161" i="12"/>
  <c r="K1160" i="12"/>
  <c r="W1161" i="12" l="1"/>
  <c r="Q1161" i="12"/>
  <c r="R1161" i="12" s="1"/>
  <c r="E2778" i="13"/>
  <c r="N1162" i="12"/>
  <c r="O1162" i="12" s="1"/>
  <c r="P1162" i="12" s="1"/>
  <c r="J1162" i="12"/>
  <c r="Y1162" i="12"/>
  <c r="I1162" i="12"/>
  <c r="V1162" i="12"/>
  <c r="B1163" i="12"/>
  <c r="U1162" i="12"/>
  <c r="E1162" i="12"/>
  <c r="F1162" i="12" s="1"/>
  <c r="K1161" i="12"/>
  <c r="K1162" i="12" l="1"/>
  <c r="W1162" i="12"/>
  <c r="Q1162" i="12"/>
  <c r="R1162" i="12" s="1"/>
  <c r="E2777" i="13"/>
  <c r="N1163" i="12"/>
  <c r="O1163" i="12" s="1"/>
  <c r="P1163" i="12" s="1"/>
  <c r="J1163" i="12"/>
  <c r="Y1163" i="12"/>
  <c r="I1163" i="12"/>
  <c r="V1163" i="12"/>
  <c r="B1164" i="12"/>
  <c r="U1163" i="12"/>
  <c r="E1163" i="12"/>
  <c r="F1163" i="12" s="1"/>
  <c r="K1163" i="12" l="1"/>
  <c r="Q1163" i="12"/>
  <c r="R1163" i="12" s="1"/>
  <c r="W1163" i="12"/>
  <c r="E2776" i="13"/>
  <c r="J1164" i="12"/>
  <c r="Y1164" i="12"/>
  <c r="I1164" i="12"/>
  <c r="V1164" i="12"/>
  <c r="B1165" i="12"/>
  <c r="U1164" i="12"/>
  <c r="E1164" i="12"/>
  <c r="F1164" i="12" s="1"/>
  <c r="N1164" i="12"/>
  <c r="O1164" i="12" s="1"/>
  <c r="P1164" i="12" s="1"/>
  <c r="K1164" i="12" l="1"/>
  <c r="Q1164" i="12"/>
  <c r="R1164" i="12" s="1"/>
  <c r="W1164" i="12"/>
  <c r="E2775" i="13"/>
  <c r="V1165" i="12"/>
  <c r="B1166" i="12"/>
  <c r="U1165" i="12"/>
  <c r="E1165" i="12"/>
  <c r="F1165" i="12" s="1"/>
  <c r="N1165" i="12"/>
  <c r="O1165" i="12" s="1"/>
  <c r="P1165" i="12" s="1"/>
  <c r="J1165" i="12"/>
  <c r="Y1165" i="12"/>
  <c r="I1165" i="12"/>
  <c r="W1165" i="12" l="1"/>
  <c r="K1165" i="12"/>
  <c r="Q1165" i="12"/>
  <c r="R1165" i="12" s="1"/>
  <c r="E2774" i="13"/>
  <c r="B1167" i="12"/>
  <c r="U1166" i="12"/>
  <c r="E1166" i="12"/>
  <c r="F1166" i="12" s="1"/>
  <c r="N1166" i="12"/>
  <c r="O1166" i="12" s="1"/>
  <c r="P1166" i="12" s="1"/>
  <c r="J1166" i="12"/>
  <c r="Y1166" i="12"/>
  <c r="I1166" i="12"/>
  <c r="V1166" i="12"/>
  <c r="K1166" i="12" l="1"/>
  <c r="Q1166" i="12"/>
  <c r="R1166" i="12" s="1"/>
  <c r="W1166" i="12"/>
  <c r="E2773" i="13"/>
  <c r="N1167" i="12"/>
  <c r="O1167" i="12" s="1"/>
  <c r="P1167" i="12" s="1"/>
  <c r="J1167" i="12"/>
  <c r="Y1167" i="12"/>
  <c r="I1167" i="12"/>
  <c r="V1167" i="12"/>
  <c r="B1168" i="12"/>
  <c r="U1167" i="12"/>
  <c r="E1167" i="12"/>
  <c r="F1167" i="12" s="1"/>
  <c r="W1167" i="12" l="1"/>
  <c r="Q1167" i="12"/>
  <c r="R1167" i="12" s="1"/>
  <c r="E2772" i="13"/>
  <c r="N1168" i="12"/>
  <c r="O1168" i="12" s="1"/>
  <c r="P1168" i="12" s="1"/>
  <c r="J1168" i="12"/>
  <c r="Y1168" i="12"/>
  <c r="I1168" i="12"/>
  <c r="V1168" i="12"/>
  <c r="B1169" i="12"/>
  <c r="U1168" i="12"/>
  <c r="E1168" i="12"/>
  <c r="F1168" i="12" s="1"/>
  <c r="K1167" i="12"/>
  <c r="Q1168" i="12" l="1"/>
  <c r="R1168" i="12" s="1"/>
  <c r="W1168" i="12"/>
  <c r="E2771" i="13"/>
  <c r="J1169" i="12"/>
  <c r="Y1169" i="12"/>
  <c r="I1169" i="12"/>
  <c r="V1169" i="12"/>
  <c r="B1170" i="12"/>
  <c r="U1169" i="12"/>
  <c r="E1169" i="12"/>
  <c r="F1169" i="12" s="1"/>
  <c r="N1169" i="12"/>
  <c r="O1169" i="12" s="1"/>
  <c r="P1169" i="12" s="1"/>
  <c r="K1168" i="12"/>
  <c r="Q1169" i="12" l="1"/>
  <c r="R1169" i="12" s="1"/>
  <c r="K1169" i="12"/>
  <c r="W1169" i="12"/>
  <c r="E2770" i="13"/>
  <c r="Y1170" i="12"/>
  <c r="I1170" i="12"/>
  <c r="V1170" i="12"/>
  <c r="B1171" i="12"/>
  <c r="U1170" i="12"/>
  <c r="E1170" i="12"/>
  <c r="F1170" i="12" s="1"/>
  <c r="N1170" i="12"/>
  <c r="O1170" i="12" s="1"/>
  <c r="P1170" i="12" s="1"/>
  <c r="J1170" i="12"/>
  <c r="W1170" i="12" l="1"/>
  <c r="K1170" i="12"/>
  <c r="Q1170" i="12"/>
  <c r="R1170" i="12" s="1"/>
  <c r="E2769" i="13"/>
  <c r="V1171" i="12"/>
  <c r="B1172" i="12"/>
  <c r="U1171" i="12"/>
  <c r="E1171" i="12"/>
  <c r="F1171" i="12" s="1"/>
  <c r="N1171" i="12"/>
  <c r="O1171" i="12" s="1"/>
  <c r="P1171" i="12" s="1"/>
  <c r="J1171" i="12"/>
  <c r="Y1171" i="12"/>
  <c r="I1171" i="12"/>
  <c r="W1171" i="12" l="1"/>
  <c r="Q1171" i="12"/>
  <c r="R1171" i="12" s="1"/>
  <c r="K1171" i="12"/>
  <c r="E2768" i="13"/>
  <c r="N1172" i="12"/>
  <c r="O1172" i="12" s="1"/>
  <c r="P1172" i="12" s="1"/>
  <c r="J1172" i="12"/>
  <c r="Y1172" i="12"/>
  <c r="I1172" i="12"/>
  <c r="V1172" i="12"/>
  <c r="B1173" i="12"/>
  <c r="U1172" i="12"/>
  <c r="E1172" i="12"/>
  <c r="F1172" i="12" s="1"/>
  <c r="W1172" i="12" l="1"/>
  <c r="K1172" i="12"/>
  <c r="E2767" i="13"/>
  <c r="N1173" i="12"/>
  <c r="O1173" i="12" s="1"/>
  <c r="P1173" i="12" s="1"/>
  <c r="J1173" i="12"/>
  <c r="Y1173" i="12"/>
  <c r="I1173" i="12"/>
  <c r="V1173" i="12"/>
  <c r="B1174" i="12"/>
  <c r="U1173" i="12"/>
  <c r="E1173" i="12"/>
  <c r="F1173" i="12" s="1"/>
  <c r="Q1172" i="12"/>
  <c r="R1172" i="12" s="1"/>
  <c r="W1173" i="12" l="1"/>
  <c r="Q1173" i="12"/>
  <c r="R1173" i="12" s="1"/>
  <c r="K1173" i="12"/>
  <c r="E2766" i="13"/>
  <c r="J1174" i="12"/>
  <c r="Y1174" i="12"/>
  <c r="I1174" i="12"/>
  <c r="V1174" i="12"/>
  <c r="B1175" i="12"/>
  <c r="U1174" i="12"/>
  <c r="E1174" i="12"/>
  <c r="F1174" i="12" s="1"/>
  <c r="N1174" i="12"/>
  <c r="O1174" i="12" s="1"/>
  <c r="P1174" i="12" s="1"/>
  <c r="W1174" i="12" l="1"/>
  <c r="E2765" i="13"/>
  <c r="J1175" i="12"/>
  <c r="Y1175" i="12"/>
  <c r="I1175" i="12"/>
  <c r="V1175" i="12"/>
  <c r="B1176" i="12"/>
  <c r="U1175" i="12"/>
  <c r="E1175" i="12"/>
  <c r="F1175" i="12" s="1"/>
  <c r="N1175" i="12"/>
  <c r="O1175" i="12" s="1"/>
  <c r="P1175" i="12" s="1"/>
  <c r="Q1174" i="12"/>
  <c r="R1174" i="12" s="1"/>
  <c r="K1174" i="12"/>
  <c r="E2764" i="13" l="1"/>
  <c r="V1176" i="12"/>
  <c r="B1177" i="12"/>
  <c r="U1176" i="12"/>
  <c r="E1176" i="12"/>
  <c r="F1176" i="12" s="1"/>
  <c r="N1176" i="12"/>
  <c r="O1176" i="12" s="1"/>
  <c r="P1176" i="12" s="1"/>
  <c r="J1176" i="12"/>
  <c r="Y1176" i="12"/>
  <c r="I1176" i="12"/>
  <c r="K1175" i="12"/>
  <c r="Q1175" i="12"/>
  <c r="R1175" i="12" s="1"/>
  <c r="W1175" i="12"/>
  <c r="W1176" i="12" l="1"/>
  <c r="Q1176" i="12"/>
  <c r="R1176" i="12" s="1"/>
  <c r="E2763" i="13"/>
  <c r="N1177" i="12"/>
  <c r="O1177" i="12" s="1"/>
  <c r="P1177" i="12" s="1"/>
  <c r="J1177" i="12"/>
  <c r="Y1177" i="12"/>
  <c r="I1177" i="12"/>
  <c r="V1177" i="12"/>
  <c r="B1178" i="12"/>
  <c r="U1177" i="12"/>
  <c r="E1177" i="12"/>
  <c r="F1177" i="12" s="1"/>
  <c r="K1176" i="12"/>
  <c r="K1177" i="12" l="1"/>
  <c r="W1177" i="12"/>
  <c r="Q1177" i="12"/>
  <c r="R1177" i="12" s="1"/>
  <c r="E2762" i="13"/>
  <c r="N1178" i="12"/>
  <c r="O1178" i="12" s="1"/>
  <c r="P1178" i="12" s="1"/>
  <c r="J1178" i="12"/>
  <c r="Y1178" i="12"/>
  <c r="I1178" i="12"/>
  <c r="V1178" i="12"/>
  <c r="B1179" i="12"/>
  <c r="U1178" i="12"/>
  <c r="E1178" i="12"/>
  <c r="F1178" i="12" s="1"/>
  <c r="K1178" i="12" l="1"/>
  <c r="Q1178" i="12"/>
  <c r="R1178" i="12" s="1"/>
  <c r="E2761" i="13"/>
  <c r="N1179" i="12"/>
  <c r="O1179" i="12" s="1"/>
  <c r="P1179" i="12" s="1"/>
  <c r="J1179" i="12"/>
  <c r="Y1179" i="12"/>
  <c r="I1179" i="12"/>
  <c r="V1179" i="12"/>
  <c r="B1180" i="12"/>
  <c r="U1179" i="12"/>
  <c r="E1179" i="12"/>
  <c r="F1179" i="12" s="1"/>
  <c r="W1178" i="12"/>
  <c r="W1179" i="12" l="1"/>
  <c r="K1179" i="12"/>
  <c r="Q1179" i="12"/>
  <c r="R1179" i="12" s="1"/>
  <c r="E2760" i="13"/>
  <c r="J1180" i="12"/>
  <c r="Y1180" i="12"/>
  <c r="I1180" i="12"/>
  <c r="V1180" i="12"/>
  <c r="B1181" i="12"/>
  <c r="U1180" i="12"/>
  <c r="E1180" i="12"/>
  <c r="F1180" i="12" s="1"/>
  <c r="N1180" i="12"/>
  <c r="O1180" i="12" s="1"/>
  <c r="P1180" i="12" s="1"/>
  <c r="W1180" i="12" l="1"/>
  <c r="Q1180" i="12"/>
  <c r="R1180" i="12" s="1"/>
  <c r="E2759" i="13"/>
  <c r="V1181" i="12"/>
  <c r="B1182" i="12"/>
  <c r="U1181" i="12"/>
  <c r="E1181" i="12"/>
  <c r="F1181" i="12" s="1"/>
  <c r="N1181" i="12"/>
  <c r="O1181" i="12" s="1"/>
  <c r="P1181" i="12" s="1"/>
  <c r="J1181" i="12"/>
  <c r="Y1181" i="12"/>
  <c r="I1181" i="12"/>
  <c r="K1180" i="12"/>
  <c r="E2758" i="13" l="1"/>
  <c r="B1183" i="12"/>
  <c r="U1182" i="12"/>
  <c r="E1182" i="12"/>
  <c r="F1182" i="12" s="1"/>
  <c r="N1182" i="12"/>
  <c r="O1182" i="12" s="1"/>
  <c r="P1182" i="12" s="1"/>
  <c r="J1182" i="12"/>
  <c r="Y1182" i="12"/>
  <c r="I1182" i="12"/>
  <c r="V1182" i="12"/>
  <c r="K1181" i="12"/>
  <c r="Q1181" i="12"/>
  <c r="R1181" i="12" s="1"/>
  <c r="W1181" i="12"/>
  <c r="W1182" i="12" l="1"/>
  <c r="Q1182" i="12"/>
  <c r="R1182" i="12" s="1"/>
  <c r="E2757" i="13"/>
  <c r="N1183" i="12"/>
  <c r="O1183" i="12" s="1"/>
  <c r="P1183" i="12" s="1"/>
  <c r="J1183" i="12"/>
  <c r="Y1183" i="12"/>
  <c r="I1183" i="12"/>
  <c r="V1183" i="12"/>
  <c r="B1184" i="12"/>
  <c r="U1183" i="12"/>
  <c r="E1183" i="12"/>
  <c r="F1183" i="12" s="1"/>
  <c r="K1182" i="12"/>
  <c r="W1183" i="12" l="1"/>
  <c r="Q1183" i="12"/>
  <c r="R1183" i="12" s="1"/>
  <c r="E2756" i="13"/>
  <c r="N1184" i="12"/>
  <c r="O1184" i="12" s="1"/>
  <c r="P1184" i="12" s="1"/>
  <c r="J1184" i="12"/>
  <c r="Y1184" i="12"/>
  <c r="I1184" i="12"/>
  <c r="V1184" i="12"/>
  <c r="B1185" i="12"/>
  <c r="U1184" i="12"/>
  <c r="E1184" i="12"/>
  <c r="F1184" i="12" s="1"/>
  <c r="K1183" i="12"/>
  <c r="Q1184" i="12" l="1"/>
  <c r="R1184" i="12" s="1"/>
  <c r="W1184" i="12"/>
  <c r="E2755" i="13"/>
  <c r="J1185" i="12"/>
  <c r="Y1185" i="12"/>
  <c r="I1185" i="12"/>
  <c r="V1185" i="12"/>
  <c r="B1186" i="12"/>
  <c r="U1185" i="12"/>
  <c r="E1185" i="12"/>
  <c r="F1185" i="12" s="1"/>
  <c r="N1185" i="12"/>
  <c r="O1185" i="12" s="1"/>
  <c r="P1185" i="12" s="1"/>
  <c r="K1184" i="12"/>
  <c r="Q1185" i="12" l="1"/>
  <c r="R1185" i="12" s="1"/>
  <c r="K1185" i="12"/>
  <c r="W1185" i="12"/>
  <c r="E2754" i="13"/>
  <c r="Y1186" i="12"/>
  <c r="I1186" i="12"/>
  <c r="V1186" i="12"/>
  <c r="U1186" i="12"/>
  <c r="E1186" i="12"/>
  <c r="F1186" i="12" s="1"/>
  <c r="B1187" i="12"/>
  <c r="N1186" i="12"/>
  <c r="O1186" i="12" s="1"/>
  <c r="P1186" i="12" s="1"/>
  <c r="J1186" i="12"/>
  <c r="K1186" i="12" l="1"/>
  <c r="E2753" i="13"/>
  <c r="Y1187" i="12"/>
  <c r="I1187" i="12"/>
  <c r="V1187" i="12"/>
  <c r="J1187" i="12"/>
  <c r="E1187" i="12"/>
  <c r="F1187" i="12" s="1"/>
  <c r="U1187" i="12"/>
  <c r="B1188" i="12"/>
  <c r="N1187" i="12"/>
  <c r="O1187" i="12" s="1"/>
  <c r="P1187" i="12" s="1"/>
  <c r="Q1186" i="12"/>
  <c r="R1186" i="12" s="1"/>
  <c r="W1186" i="12"/>
  <c r="K1187" i="12" l="1"/>
  <c r="Q1187" i="12"/>
  <c r="R1187" i="12" s="1"/>
  <c r="E2752" i="13"/>
  <c r="V1188" i="12"/>
  <c r="B1189" i="12"/>
  <c r="U1188" i="12"/>
  <c r="E1188" i="12"/>
  <c r="F1188" i="12" s="1"/>
  <c r="N1188" i="12"/>
  <c r="O1188" i="12" s="1"/>
  <c r="P1188" i="12" s="1"/>
  <c r="J1188" i="12"/>
  <c r="I1188" i="12"/>
  <c r="Y1188" i="12"/>
  <c r="W1187" i="12"/>
  <c r="W1188" i="12" l="1"/>
  <c r="E2751" i="13"/>
  <c r="V1189" i="12"/>
  <c r="J1189" i="12"/>
  <c r="E1189" i="12"/>
  <c r="F1189" i="12" s="1"/>
  <c r="Y1189" i="12"/>
  <c r="U1189" i="12"/>
  <c r="N1189" i="12"/>
  <c r="O1189" i="12" s="1"/>
  <c r="P1189" i="12" s="1"/>
  <c r="B1190" i="12"/>
  <c r="I1189" i="12"/>
  <c r="Q1188" i="12"/>
  <c r="R1188" i="12" s="1"/>
  <c r="K1188" i="12"/>
  <c r="W1189" i="12" l="1"/>
  <c r="E2750" i="13"/>
  <c r="V1190" i="12"/>
  <c r="U1190" i="12"/>
  <c r="N1190" i="12"/>
  <c r="O1190" i="12" s="1"/>
  <c r="P1190" i="12" s="1"/>
  <c r="B1191" i="12"/>
  <c r="J1190" i="12"/>
  <c r="I1190" i="12"/>
  <c r="E1190" i="12"/>
  <c r="F1190" i="12" s="1"/>
  <c r="Y1190" i="12"/>
  <c r="K1189" i="12"/>
  <c r="Q1189" i="12"/>
  <c r="R1189" i="12" s="1"/>
  <c r="W1190" i="12" l="1"/>
  <c r="Q1190" i="12"/>
  <c r="R1190" i="12" s="1"/>
  <c r="E2749" i="13"/>
  <c r="N1191" i="12"/>
  <c r="O1191" i="12" s="1"/>
  <c r="P1191" i="12" s="1"/>
  <c r="J1191" i="12"/>
  <c r="B1192" i="12"/>
  <c r="I1191" i="12"/>
  <c r="E1191" i="12"/>
  <c r="F1191" i="12" s="1"/>
  <c r="Y1191" i="12"/>
  <c r="V1191" i="12"/>
  <c r="U1191" i="12"/>
  <c r="K1190" i="12"/>
  <c r="W1191" i="12" l="1"/>
  <c r="Q1191" i="12"/>
  <c r="R1191" i="12" s="1"/>
  <c r="K1191" i="12"/>
  <c r="E2748" i="13"/>
  <c r="J1192" i="12"/>
  <c r="Y1192" i="12"/>
  <c r="I1192" i="12"/>
  <c r="B1193" i="12"/>
  <c r="U1192" i="12"/>
  <c r="V1192" i="12"/>
  <c r="N1192" i="12"/>
  <c r="O1192" i="12" s="1"/>
  <c r="P1192" i="12" s="1"/>
  <c r="E1192" i="12"/>
  <c r="F1192" i="12" s="1"/>
  <c r="Q1192" i="12" l="1"/>
  <c r="R1192" i="12" s="1"/>
  <c r="W1192" i="12"/>
  <c r="E2747" i="13"/>
  <c r="J1193" i="12"/>
  <c r="V1193" i="12"/>
  <c r="B1194" i="12"/>
  <c r="U1193" i="12"/>
  <c r="N1193" i="12"/>
  <c r="O1193" i="12" s="1"/>
  <c r="P1193" i="12" s="1"/>
  <c r="Y1193" i="12"/>
  <c r="I1193" i="12"/>
  <c r="E1193" i="12"/>
  <c r="F1193" i="12" s="1"/>
  <c r="K1192" i="12"/>
  <c r="W1193" i="12" l="1"/>
  <c r="Q1193" i="12"/>
  <c r="R1193" i="12" s="1"/>
  <c r="E2746" i="13"/>
  <c r="B1195" i="12"/>
  <c r="U1194" i="12"/>
  <c r="E1194" i="12"/>
  <c r="F1194" i="12" s="1"/>
  <c r="Y1194" i="12"/>
  <c r="V1194" i="12"/>
  <c r="N1194" i="12"/>
  <c r="O1194" i="12" s="1"/>
  <c r="P1194" i="12" s="1"/>
  <c r="J1194" i="12"/>
  <c r="I1194" i="12"/>
  <c r="K1193" i="12"/>
  <c r="Q1194" i="12" l="1"/>
  <c r="R1194" i="12" s="1"/>
  <c r="W1194" i="12"/>
  <c r="E2745" i="13"/>
  <c r="N1195" i="12"/>
  <c r="O1195" i="12" s="1"/>
  <c r="P1195" i="12" s="1"/>
  <c r="V1195" i="12"/>
  <c r="U1195" i="12"/>
  <c r="J1195" i="12"/>
  <c r="I1195" i="12"/>
  <c r="B1196" i="12"/>
  <c r="E1195" i="12"/>
  <c r="F1195" i="12" s="1"/>
  <c r="Y1195" i="12"/>
  <c r="K1194" i="12"/>
  <c r="K1195" i="12" l="1"/>
  <c r="W1195" i="12"/>
  <c r="Q1195" i="12"/>
  <c r="R1195" i="12" s="1"/>
  <c r="E2744" i="13"/>
  <c r="N1196" i="12"/>
  <c r="O1196" i="12" s="1"/>
  <c r="P1196" i="12" s="1"/>
  <c r="Y1196" i="12"/>
  <c r="I1196" i="12"/>
  <c r="B1197" i="12"/>
  <c r="U1196" i="12"/>
  <c r="E1196" i="12"/>
  <c r="F1196" i="12" s="1"/>
  <c r="J1196" i="12"/>
  <c r="V1196" i="12"/>
  <c r="W1196" i="12" l="1"/>
  <c r="E2743" i="13"/>
  <c r="N1197" i="12"/>
  <c r="O1197" i="12" s="1"/>
  <c r="P1197" i="12" s="1"/>
  <c r="J1197" i="12"/>
  <c r="Y1197" i="12"/>
  <c r="I1197" i="12"/>
  <c r="V1197" i="12"/>
  <c r="B1198" i="12"/>
  <c r="E1197" i="12"/>
  <c r="F1197" i="12" s="1"/>
  <c r="U1197" i="12"/>
  <c r="K1196" i="12"/>
  <c r="Q1196" i="12"/>
  <c r="R1196" i="12" s="1"/>
  <c r="Q1197" i="12" l="1"/>
  <c r="R1197" i="12" s="1"/>
  <c r="K1197" i="12"/>
  <c r="W1197" i="12"/>
  <c r="E2742" i="13"/>
  <c r="Y1198" i="12"/>
  <c r="I1198" i="12"/>
  <c r="V1198" i="12"/>
  <c r="B1199" i="12"/>
  <c r="U1198" i="12"/>
  <c r="E1198" i="12"/>
  <c r="F1198" i="12" s="1"/>
  <c r="J1198" i="12"/>
  <c r="N1198" i="12"/>
  <c r="O1198" i="12" s="1"/>
  <c r="P1198" i="12" s="1"/>
  <c r="K1198" i="12" l="1"/>
  <c r="Q1198" i="12"/>
  <c r="R1198" i="12" s="1"/>
  <c r="W1198" i="12"/>
  <c r="E2741" i="13"/>
  <c r="V1199" i="12"/>
  <c r="B1200" i="12"/>
  <c r="U1199" i="12"/>
  <c r="E1199" i="12"/>
  <c r="F1199" i="12" s="1"/>
  <c r="N1199" i="12"/>
  <c r="O1199" i="12" s="1"/>
  <c r="P1199" i="12" s="1"/>
  <c r="J1199" i="12"/>
  <c r="I1199" i="12"/>
  <c r="Y1199" i="12"/>
  <c r="W1199" i="12" l="1"/>
  <c r="Q1199" i="12"/>
  <c r="R1199" i="12" s="1"/>
  <c r="K1199" i="12"/>
  <c r="E2740" i="13"/>
  <c r="B1201" i="12"/>
  <c r="U1200" i="12"/>
  <c r="E1200" i="12"/>
  <c r="F1200" i="12" s="1"/>
  <c r="Y1200" i="12"/>
  <c r="I1200" i="12"/>
  <c r="J1200" i="12"/>
  <c r="V1200" i="12"/>
  <c r="N1200" i="12"/>
  <c r="O1200" i="12" s="1"/>
  <c r="P1200" i="12" s="1"/>
  <c r="W1200" i="12" l="1"/>
  <c r="E2739" i="13"/>
  <c r="N1201" i="12"/>
  <c r="O1201" i="12" s="1"/>
  <c r="P1201" i="12" s="1"/>
  <c r="J1201" i="12"/>
  <c r="V1201" i="12"/>
  <c r="I1201" i="12"/>
  <c r="E1201" i="12"/>
  <c r="F1201" i="12" s="1"/>
  <c r="B1202" i="12"/>
  <c r="Y1201" i="12"/>
  <c r="U1201" i="12"/>
  <c r="K1200" i="12"/>
  <c r="Q1200" i="12"/>
  <c r="R1200" i="12" s="1"/>
  <c r="K1201" i="12" l="1"/>
  <c r="Q1201" i="12"/>
  <c r="R1201" i="12" s="1"/>
  <c r="W1201" i="12"/>
  <c r="E2738" i="13"/>
  <c r="J1202" i="12"/>
  <c r="Y1202" i="12"/>
  <c r="I1202" i="12"/>
  <c r="B1203" i="12"/>
  <c r="U1202" i="12"/>
  <c r="E1202" i="12"/>
  <c r="F1202" i="12" s="1"/>
  <c r="N1202" i="12"/>
  <c r="O1202" i="12" s="1"/>
  <c r="P1202" i="12" s="1"/>
  <c r="V1202" i="12"/>
  <c r="Q1202" i="12" l="1"/>
  <c r="R1202" i="12" s="1"/>
  <c r="W1202" i="12"/>
  <c r="E2737" i="13"/>
  <c r="J1203" i="12"/>
  <c r="Y1203" i="12"/>
  <c r="I1203" i="12"/>
  <c r="V1203" i="12"/>
  <c r="N1203" i="12"/>
  <c r="O1203" i="12" s="1"/>
  <c r="P1203" i="12" s="1"/>
  <c r="E1203" i="12"/>
  <c r="F1203" i="12" s="1"/>
  <c r="B1204" i="12"/>
  <c r="U1203" i="12"/>
  <c r="K1202" i="12"/>
  <c r="W1203" i="12" l="1"/>
  <c r="E2736" i="13"/>
  <c r="Y1204" i="12"/>
  <c r="I1204" i="12"/>
  <c r="V1204" i="12"/>
  <c r="B1205" i="12"/>
  <c r="U1204" i="12"/>
  <c r="E1204" i="12"/>
  <c r="F1204" i="12" s="1"/>
  <c r="N1204" i="12"/>
  <c r="O1204" i="12" s="1"/>
  <c r="P1204" i="12" s="1"/>
  <c r="J1204" i="12"/>
  <c r="Q1203" i="12"/>
  <c r="R1203" i="12" s="1"/>
  <c r="K1203" i="12"/>
  <c r="W1204" i="12" l="1"/>
  <c r="E2735" i="13"/>
  <c r="V1205" i="12"/>
  <c r="N1205" i="12"/>
  <c r="O1205" i="12" s="1"/>
  <c r="P1205" i="12" s="1"/>
  <c r="J1205" i="12"/>
  <c r="Y1205" i="12"/>
  <c r="U1205" i="12"/>
  <c r="I1205" i="12"/>
  <c r="E1205" i="12"/>
  <c r="F1205" i="12" s="1"/>
  <c r="B1206" i="12"/>
  <c r="K1204" i="12"/>
  <c r="Q1204" i="12"/>
  <c r="R1204" i="12" s="1"/>
  <c r="W1205" i="12" l="1"/>
  <c r="Q1205" i="12"/>
  <c r="R1205" i="12" s="1"/>
  <c r="E2734" i="13"/>
  <c r="N1206" i="12"/>
  <c r="O1206" i="12" s="1"/>
  <c r="P1206" i="12" s="1"/>
  <c r="Y1206" i="12"/>
  <c r="I1206" i="12"/>
  <c r="V1206" i="12"/>
  <c r="B1207" i="12"/>
  <c r="U1206" i="12"/>
  <c r="J1206" i="12"/>
  <c r="E1206" i="12"/>
  <c r="F1206" i="12" s="1"/>
  <c r="K1205" i="12"/>
  <c r="Q1206" i="12" l="1"/>
  <c r="R1206" i="12" s="1"/>
  <c r="W1206" i="12"/>
  <c r="E2733" i="13"/>
  <c r="N1207" i="12"/>
  <c r="O1207" i="12" s="1"/>
  <c r="P1207" i="12" s="1"/>
  <c r="J1207" i="12"/>
  <c r="V1207" i="12"/>
  <c r="B1208" i="12"/>
  <c r="U1207" i="12"/>
  <c r="E1207" i="12"/>
  <c r="F1207" i="12" s="1"/>
  <c r="I1207" i="12"/>
  <c r="Y1207" i="12"/>
  <c r="K1206" i="12"/>
  <c r="W1207" i="12" l="1"/>
  <c r="Q1207" i="12"/>
  <c r="R1207" i="12" s="1"/>
  <c r="K1207" i="12"/>
  <c r="E2732" i="13"/>
  <c r="J1208" i="12"/>
  <c r="Y1208" i="12"/>
  <c r="I1208" i="12"/>
  <c r="B1209" i="12"/>
  <c r="U1208" i="12"/>
  <c r="E1208" i="12"/>
  <c r="F1208" i="12" s="1"/>
  <c r="V1208" i="12"/>
  <c r="N1208" i="12"/>
  <c r="O1208" i="12" s="1"/>
  <c r="P1208" i="12" s="1"/>
  <c r="K1208" i="12" l="1"/>
  <c r="Q1208" i="12"/>
  <c r="R1208" i="12" s="1"/>
  <c r="W1208" i="12"/>
  <c r="E2731" i="13"/>
  <c r="J1209" i="12"/>
  <c r="V1209" i="12"/>
  <c r="B1210" i="12"/>
  <c r="U1209" i="12"/>
  <c r="E1209" i="12"/>
  <c r="F1209" i="12" s="1"/>
  <c r="N1209" i="12"/>
  <c r="O1209" i="12" s="1"/>
  <c r="P1209" i="12" s="1"/>
  <c r="Y1209" i="12"/>
  <c r="I1209" i="12"/>
  <c r="Q1209" i="12" l="1"/>
  <c r="R1209" i="12" s="1"/>
  <c r="K1209" i="12"/>
  <c r="W1209" i="12"/>
  <c r="E2730" i="13"/>
  <c r="B1211" i="12"/>
  <c r="U1210" i="12"/>
  <c r="E1210" i="12"/>
  <c r="F1210" i="12" s="1"/>
  <c r="J1210" i="12"/>
  <c r="I1210" i="12"/>
  <c r="Y1210" i="12"/>
  <c r="V1210" i="12"/>
  <c r="N1210" i="12"/>
  <c r="O1210" i="12" s="1"/>
  <c r="P1210" i="12" s="1"/>
  <c r="W1210" i="12" l="1"/>
  <c r="E2729" i="13"/>
  <c r="N1211" i="12"/>
  <c r="O1211" i="12" s="1"/>
  <c r="P1211" i="12" s="1"/>
  <c r="J1211" i="12"/>
  <c r="Y1211" i="12"/>
  <c r="I1211" i="12"/>
  <c r="V1211" i="12"/>
  <c r="U1211" i="12"/>
  <c r="E1211" i="12"/>
  <c r="F1211" i="12" s="1"/>
  <c r="B1212" i="12"/>
  <c r="K1210" i="12"/>
  <c r="Q1210" i="12"/>
  <c r="R1210" i="12" s="1"/>
  <c r="W1211" i="12" l="1"/>
  <c r="K1211" i="12"/>
  <c r="Q1211" i="12"/>
  <c r="R1211" i="12" s="1"/>
  <c r="E2728" i="13"/>
  <c r="N1212" i="12"/>
  <c r="O1212" i="12" s="1"/>
  <c r="P1212" i="12" s="1"/>
  <c r="Y1212" i="12"/>
  <c r="I1212" i="12"/>
  <c r="V1212" i="12"/>
  <c r="B1213" i="12"/>
  <c r="U1212" i="12"/>
  <c r="E1212" i="12"/>
  <c r="F1212" i="12" s="1"/>
  <c r="J1212" i="12"/>
  <c r="Q1212" i="12" l="1"/>
  <c r="R1212" i="12" s="1"/>
  <c r="W1212" i="12"/>
  <c r="E2727" i="13"/>
  <c r="N1213" i="12"/>
  <c r="O1213" i="12" s="1"/>
  <c r="P1213" i="12" s="1"/>
  <c r="J1213" i="12"/>
  <c r="Y1213" i="12"/>
  <c r="I1213" i="12"/>
  <c r="V1213" i="12"/>
  <c r="B1214" i="12"/>
  <c r="U1213" i="12"/>
  <c r="E1213" i="12"/>
  <c r="F1213" i="12" s="1"/>
  <c r="K1212" i="12"/>
  <c r="W1213" i="12" l="1"/>
  <c r="Q1213" i="12"/>
  <c r="R1213" i="12" s="1"/>
  <c r="E2726" i="13"/>
  <c r="J1214" i="12"/>
  <c r="Y1214" i="12"/>
  <c r="I1214" i="12"/>
  <c r="V1214" i="12"/>
  <c r="B1215" i="12"/>
  <c r="U1214" i="12"/>
  <c r="E1214" i="12"/>
  <c r="F1214" i="12" s="1"/>
  <c r="N1214" i="12"/>
  <c r="O1214" i="12" s="1"/>
  <c r="P1214" i="12" s="1"/>
  <c r="K1213" i="12"/>
  <c r="W1214" i="12" l="1"/>
  <c r="Q1214" i="12"/>
  <c r="R1214" i="12" s="1"/>
  <c r="E2725" i="13"/>
  <c r="V1215" i="12"/>
  <c r="B1216" i="12"/>
  <c r="U1215" i="12"/>
  <c r="E1215" i="12"/>
  <c r="F1215" i="12" s="1"/>
  <c r="N1215" i="12"/>
  <c r="O1215" i="12" s="1"/>
  <c r="P1215" i="12" s="1"/>
  <c r="Y1215" i="12"/>
  <c r="J1215" i="12"/>
  <c r="I1215" i="12"/>
  <c r="K1214" i="12"/>
  <c r="E2724" i="13" l="1"/>
  <c r="B1217" i="12"/>
  <c r="U1216" i="12"/>
  <c r="E1216" i="12"/>
  <c r="F1216" i="12" s="1"/>
  <c r="J1216" i="12"/>
  <c r="Y1216" i="12"/>
  <c r="I1216" i="12"/>
  <c r="V1216" i="12"/>
  <c r="N1216" i="12"/>
  <c r="O1216" i="12" s="1"/>
  <c r="P1216" i="12" s="1"/>
  <c r="K1215" i="12"/>
  <c r="Q1215" i="12"/>
  <c r="R1215" i="12" s="1"/>
  <c r="W1215" i="12"/>
  <c r="W1216" i="12" l="1"/>
  <c r="Q1216" i="12"/>
  <c r="R1216" i="12" s="1"/>
  <c r="E2723" i="13"/>
  <c r="N1217" i="12"/>
  <c r="O1217" i="12" s="1"/>
  <c r="P1217" i="12" s="1"/>
  <c r="J1217" i="12"/>
  <c r="Y1217" i="12"/>
  <c r="I1217" i="12"/>
  <c r="V1217" i="12"/>
  <c r="B1218" i="12"/>
  <c r="U1217" i="12"/>
  <c r="E1217" i="12"/>
  <c r="F1217" i="12" s="1"/>
  <c r="K1216" i="12"/>
  <c r="W1217" i="12" l="1"/>
  <c r="Q1217" i="12"/>
  <c r="R1217" i="12" s="1"/>
  <c r="E2722" i="13"/>
  <c r="N1218" i="12"/>
  <c r="O1218" i="12" s="1"/>
  <c r="P1218" i="12" s="1"/>
  <c r="J1218" i="12"/>
  <c r="Y1218" i="12"/>
  <c r="I1218" i="12"/>
  <c r="V1218" i="12"/>
  <c r="B1219" i="12"/>
  <c r="U1218" i="12"/>
  <c r="E1218" i="12"/>
  <c r="F1218" i="12" s="1"/>
  <c r="K1217" i="12"/>
  <c r="K1218" i="12" l="1"/>
  <c r="Q1218" i="12"/>
  <c r="R1218" i="12" s="1"/>
  <c r="W1218" i="12"/>
  <c r="E2721" i="13"/>
  <c r="J1219" i="12"/>
  <c r="Y1219" i="12"/>
  <c r="I1219" i="12"/>
  <c r="V1219" i="12"/>
  <c r="B1220" i="12"/>
  <c r="U1219" i="12"/>
  <c r="N1219" i="12"/>
  <c r="O1219" i="12" s="1"/>
  <c r="P1219" i="12" s="1"/>
  <c r="E1219" i="12"/>
  <c r="F1219" i="12" s="1"/>
  <c r="W1219" i="12" l="1"/>
  <c r="Q1219" i="12"/>
  <c r="R1219" i="12" s="1"/>
  <c r="E2720" i="13"/>
  <c r="Y1220" i="12"/>
  <c r="I1220" i="12"/>
  <c r="V1220" i="12"/>
  <c r="B1221" i="12"/>
  <c r="U1220" i="12"/>
  <c r="E1220" i="12"/>
  <c r="F1220" i="12" s="1"/>
  <c r="N1220" i="12"/>
  <c r="O1220" i="12" s="1"/>
  <c r="P1220" i="12" s="1"/>
  <c r="J1220" i="12"/>
  <c r="K1219" i="12"/>
  <c r="W1220" i="12" l="1"/>
  <c r="Q1220" i="12"/>
  <c r="R1220" i="12" s="1"/>
  <c r="E2719" i="13"/>
  <c r="V1221" i="12"/>
  <c r="B1222" i="12"/>
  <c r="U1221" i="12"/>
  <c r="E1221" i="12"/>
  <c r="F1221" i="12" s="1"/>
  <c r="N1221" i="12"/>
  <c r="O1221" i="12" s="1"/>
  <c r="P1221" i="12" s="1"/>
  <c r="J1221" i="12"/>
  <c r="Y1221" i="12"/>
  <c r="I1221" i="12"/>
  <c r="K1220" i="12"/>
  <c r="W1221" i="12" l="1"/>
  <c r="E2718" i="13"/>
  <c r="N1222" i="12"/>
  <c r="O1222" i="12" s="1"/>
  <c r="P1222" i="12" s="1"/>
  <c r="J1222" i="12"/>
  <c r="Y1222" i="12"/>
  <c r="I1222" i="12"/>
  <c r="V1222" i="12"/>
  <c r="B1223" i="12"/>
  <c r="U1222" i="12"/>
  <c r="E1222" i="12"/>
  <c r="F1222" i="12" s="1"/>
  <c r="K1221" i="12"/>
  <c r="Q1221" i="12"/>
  <c r="R1221" i="12" s="1"/>
  <c r="W1222" i="12" l="1"/>
  <c r="K1222" i="12"/>
  <c r="Q1222" i="12"/>
  <c r="R1222" i="12" s="1"/>
  <c r="E2717" i="13"/>
  <c r="N1223" i="12"/>
  <c r="O1223" i="12" s="1"/>
  <c r="P1223" i="12" s="1"/>
  <c r="J1223" i="12"/>
  <c r="V1223" i="12"/>
  <c r="B1224" i="12"/>
  <c r="U1223" i="12"/>
  <c r="E1223" i="12"/>
  <c r="F1223" i="12" s="1"/>
  <c r="I1223" i="12"/>
  <c r="Y1223" i="12"/>
  <c r="K1223" i="12" l="1"/>
  <c r="W1223" i="12"/>
  <c r="Q1223" i="12"/>
  <c r="R1223" i="12" s="1"/>
  <c r="E2716" i="13"/>
  <c r="J1224" i="12"/>
  <c r="Y1224" i="12"/>
  <c r="I1224" i="12"/>
  <c r="B1225" i="12"/>
  <c r="U1224" i="12"/>
  <c r="E1224" i="12"/>
  <c r="F1224" i="12" s="1"/>
  <c r="V1224" i="12"/>
  <c r="N1224" i="12"/>
  <c r="O1224" i="12" s="1"/>
  <c r="P1224" i="12" s="1"/>
  <c r="W1224" i="12" l="1"/>
  <c r="E2715" i="13"/>
  <c r="J1225" i="12"/>
  <c r="Y1225" i="12"/>
  <c r="I1225" i="12"/>
  <c r="V1225" i="12"/>
  <c r="B1226" i="12"/>
  <c r="U1225" i="12"/>
  <c r="E1225" i="12"/>
  <c r="F1225" i="12" s="1"/>
  <c r="N1225" i="12"/>
  <c r="O1225" i="12" s="1"/>
  <c r="P1225" i="12" s="1"/>
  <c r="K1224" i="12"/>
  <c r="Q1224" i="12"/>
  <c r="R1224" i="12" s="1"/>
  <c r="W1225" i="12" l="1"/>
  <c r="Q1225" i="12"/>
  <c r="R1225" i="12" s="1"/>
  <c r="E2714" i="13"/>
  <c r="V1226" i="12"/>
  <c r="B1227" i="12"/>
  <c r="U1226" i="12"/>
  <c r="E1226" i="12"/>
  <c r="F1226" i="12" s="1"/>
  <c r="N1226" i="12"/>
  <c r="O1226" i="12" s="1"/>
  <c r="P1226" i="12" s="1"/>
  <c r="J1226" i="12"/>
  <c r="Y1226" i="12"/>
  <c r="I1226" i="12"/>
  <c r="K1225" i="12"/>
  <c r="Q1226" i="12" l="1"/>
  <c r="R1226" i="12" s="1"/>
  <c r="W1226" i="12"/>
  <c r="E2713" i="13"/>
  <c r="N1227" i="12"/>
  <c r="O1227" i="12" s="1"/>
  <c r="P1227" i="12" s="1"/>
  <c r="J1227" i="12"/>
  <c r="Y1227" i="12"/>
  <c r="I1227" i="12"/>
  <c r="B1228" i="12"/>
  <c r="V1227" i="12"/>
  <c r="U1227" i="12"/>
  <c r="E1227" i="12"/>
  <c r="F1227" i="12" s="1"/>
  <c r="K1226" i="12"/>
  <c r="W1227" i="12" l="1"/>
  <c r="Q1227" i="12"/>
  <c r="R1227" i="12" s="1"/>
  <c r="E2712" i="13"/>
  <c r="N1228" i="12"/>
  <c r="O1228" i="12" s="1"/>
  <c r="P1228" i="12" s="1"/>
  <c r="Y1228" i="12"/>
  <c r="I1228" i="12"/>
  <c r="V1228" i="12"/>
  <c r="B1229" i="12"/>
  <c r="U1228" i="12"/>
  <c r="E1228" i="12"/>
  <c r="F1228" i="12" s="1"/>
  <c r="J1228" i="12"/>
  <c r="K1227" i="12"/>
  <c r="Q1228" i="12" l="1"/>
  <c r="R1228" i="12" s="1"/>
  <c r="W1228" i="12"/>
  <c r="E2711" i="13"/>
  <c r="N1229" i="12"/>
  <c r="O1229" i="12" s="1"/>
  <c r="P1229" i="12" s="1"/>
  <c r="J1229" i="12"/>
  <c r="Y1229" i="12"/>
  <c r="I1229" i="12"/>
  <c r="V1229" i="12"/>
  <c r="B1230" i="12"/>
  <c r="U1229" i="12"/>
  <c r="E1229" i="12"/>
  <c r="F1229" i="12" s="1"/>
  <c r="K1228" i="12"/>
  <c r="W1229" i="12" l="1"/>
  <c r="K1229" i="12"/>
  <c r="Q1229" i="12"/>
  <c r="R1229" i="12" s="1"/>
  <c r="E2710" i="13"/>
  <c r="J1230" i="12"/>
  <c r="Y1230" i="12"/>
  <c r="I1230" i="12"/>
  <c r="V1230" i="12"/>
  <c r="B1231" i="12"/>
  <c r="U1230" i="12"/>
  <c r="E1230" i="12"/>
  <c r="F1230" i="12" s="1"/>
  <c r="N1230" i="12"/>
  <c r="O1230" i="12" s="1"/>
  <c r="P1230" i="12" s="1"/>
  <c r="W1230" i="12" l="1"/>
  <c r="Q1230" i="12"/>
  <c r="R1230" i="12" s="1"/>
  <c r="E2709" i="13"/>
  <c r="V1231" i="12"/>
  <c r="B1232" i="12"/>
  <c r="U1231" i="12"/>
  <c r="E1231" i="12"/>
  <c r="F1231" i="12" s="1"/>
  <c r="N1231" i="12"/>
  <c r="O1231" i="12" s="1"/>
  <c r="P1231" i="12" s="1"/>
  <c r="Y1231" i="12"/>
  <c r="J1231" i="12"/>
  <c r="I1231" i="12"/>
  <c r="K1230" i="12"/>
  <c r="E2708" i="13" l="1"/>
  <c r="B1233" i="12"/>
  <c r="U1232" i="12"/>
  <c r="E1232" i="12"/>
  <c r="F1232" i="12" s="1"/>
  <c r="N1232" i="12"/>
  <c r="O1232" i="12" s="1"/>
  <c r="P1232" i="12" s="1"/>
  <c r="J1232" i="12"/>
  <c r="Y1232" i="12"/>
  <c r="I1232" i="12"/>
  <c r="V1232" i="12"/>
  <c r="K1231" i="12"/>
  <c r="Q1231" i="12"/>
  <c r="R1231" i="12" s="1"/>
  <c r="W1231" i="12"/>
  <c r="Q1232" i="12" l="1"/>
  <c r="R1232" i="12" s="1"/>
  <c r="W1232" i="12"/>
  <c r="E2707" i="13"/>
  <c r="N1233" i="12"/>
  <c r="O1233" i="12" s="1"/>
  <c r="P1233" i="12" s="1"/>
  <c r="J1233" i="12"/>
  <c r="Y1233" i="12"/>
  <c r="I1233" i="12"/>
  <c r="V1233" i="12"/>
  <c r="B1234" i="12"/>
  <c r="U1233" i="12"/>
  <c r="E1233" i="12"/>
  <c r="F1233" i="12" s="1"/>
  <c r="K1232" i="12"/>
  <c r="W1233" i="12" l="1"/>
  <c r="Q1233" i="12"/>
  <c r="R1233" i="12" s="1"/>
  <c r="E2706" i="13"/>
  <c r="N1234" i="12"/>
  <c r="O1234" i="12" s="1"/>
  <c r="P1234" i="12" s="1"/>
  <c r="J1234" i="12"/>
  <c r="Y1234" i="12"/>
  <c r="I1234" i="12"/>
  <c r="V1234" i="12"/>
  <c r="B1235" i="12"/>
  <c r="U1234" i="12"/>
  <c r="E1234" i="12"/>
  <c r="F1234" i="12" s="1"/>
  <c r="K1233" i="12"/>
  <c r="Q1234" i="12" l="1"/>
  <c r="R1234" i="12" s="1"/>
  <c r="W1234" i="12"/>
  <c r="E2705" i="13"/>
  <c r="J1235" i="12"/>
  <c r="Y1235" i="12"/>
  <c r="I1235" i="12"/>
  <c r="V1235" i="12"/>
  <c r="B1236" i="12"/>
  <c r="U1235" i="12"/>
  <c r="E1235" i="12"/>
  <c r="F1235" i="12" s="1"/>
  <c r="N1235" i="12"/>
  <c r="O1235" i="12" s="1"/>
  <c r="P1235" i="12" s="1"/>
  <c r="K1234" i="12"/>
  <c r="Q1235" i="12" l="1"/>
  <c r="R1235" i="12" s="1"/>
  <c r="K1235" i="12"/>
  <c r="W1235" i="12"/>
  <c r="E2704" i="13"/>
  <c r="Y1236" i="12"/>
  <c r="I1236" i="12"/>
  <c r="V1236" i="12"/>
  <c r="B1237" i="12"/>
  <c r="U1236" i="12"/>
  <c r="E1236" i="12"/>
  <c r="F1236" i="12" s="1"/>
  <c r="N1236" i="12"/>
  <c r="O1236" i="12" s="1"/>
  <c r="P1236" i="12" s="1"/>
  <c r="J1236" i="12"/>
  <c r="W1236" i="12" l="1"/>
  <c r="K1236" i="12"/>
  <c r="Q1236" i="12"/>
  <c r="R1236" i="12" s="1"/>
  <c r="E2703" i="13"/>
  <c r="V1237" i="12"/>
  <c r="B1238" i="12"/>
  <c r="U1237" i="12"/>
  <c r="E1237" i="12"/>
  <c r="F1237" i="12" s="1"/>
  <c r="N1237" i="12"/>
  <c r="O1237" i="12" s="1"/>
  <c r="P1237" i="12" s="1"/>
  <c r="J1237" i="12"/>
  <c r="Y1237" i="12"/>
  <c r="I1237" i="12"/>
  <c r="K1237" i="12" l="1"/>
  <c r="Q1237" i="12"/>
  <c r="R1237" i="12" s="1"/>
  <c r="W1237" i="12"/>
  <c r="E2702" i="13"/>
  <c r="N1238" i="12"/>
  <c r="O1238" i="12" s="1"/>
  <c r="P1238" i="12" s="1"/>
  <c r="J1238" i="12"/>
  <c r="Y1238" i="12"/>
  <c r="I1238" i="12"/>
  <c r="V1238" i="12"/>
  <c r="B1239" i="12"/>
  <c r="U1238" i="12"/>
  <c r="E1238" i="12"/>
  <c r="F1238" i="12" s="1"/>
  <c r="K1238" i="12" l="1"/>
  <c r="E2701" i="13"/>
  <c r="N1239" i="12"/>
  <c r="O1239" i="12" s="1"/>
  <c r="P1239" i="12" s="1"/>
  <c r="J1239" i="12"/>
  <c r="Y1239" i="12"/>
  <c r="I1239" i="12"/>
  <c r="V1239" i="12"/>
  <c r="B1240" i="12"/>
  <c r="U1239" i="12"/>
  <c r="E1239" i="12"/>
  <c r="F1239" i="12" s="1"/>
  <c r="Q1238" i="12"/>
  <c r="R1238" i="12" s="1"/>
  <c r="W1238" i="12"/>
  <c r="Q1239" i="12" l="1"/>
  <c r="R1239" i="12" s="1"/>
  <c r="W1239" i="12"/>
  <c r="E2700" i="13"/>
  <c r="J1240" i="12"/>
  <c r="Y1240" i="12"/>
  <c r="I1240" i="12"/>
  <c r="V1240" i="12"/>
  <c r="B1241" i="12"/>
  <c r="U1240" i="12"/>
  <c r="E1240" i="12"/>
  <c r="F1240" i="12" s="1"/>
  <c r="N1240" i="12"/>
  <c r="O1240" i="12" s="1"/>
  <c r="P1240" i="12" s="1"/>
  <c r="K1239" i="12"/>
  <c r="W1240" i="12" l="1"/>
  <c r="E2699" i="13"/>
  <c r="J1241" i="12"/>
  <c r="Y1241" i="12"/>
  <c r="I1241" i="12"/>
  <c r="V1241" i="12"/>
  <c r="B1242" i="12"/>
  <c r="U1241" i="12"/>
  <c r="E1241" i="12"/>
  <c r="F1241" i="12" s="1"/>
  <c r="N1241" i="12"/>
  <c r="O1241" i="12" s="1"/>
  <c r="P1241" i="12" s="1"/>
  <c r="K1240" i="12"/>
  <c r="Q1240" i="12"/>
  <c r="R1240" i="12" s="1"/>
  <c r="W1241" i="12" l="1"/>
  <c r="E2698" i="13"/>
  <c r="V1242" i="12"/>
  <c r="B1243" i="12"/>
  <c r="U1242" i="12"/>
  <c r="E1242" i="12"/>
  <c r="F1242" i="12" s="1"/>
  <c r="N1242" i="12"/>
  <c r="O1242" i="12" s="1"/>
  <c r="P1242" i="12" s="1"/>
  <c r="J1242" i="12"/>
  <c r="Y1242" i="12"/>
  <c r="I1242" i="12"/>
  <c r="K1241" i="12"/>
  <c r="Q1241" i="12"/>
  <c r="R1241" i="12" s="1"/>
  <c r="Q1242" i="12" l="1"/>
  <c r="R1242" i="12" s="1"/>
  <c r="W1242" i="12"/>
  <c r="E2697" i="13"/>
  <c r="N1243" i="12"/>
  <c r="O1243" i="12" s="1"/>
  <c r="P1243" i="12" s="1"/>
  <c r="J1243" i="12"/>
  <c r="Y1243" i="12"/>
  <c r="I1243" i="12"/>
  <c r="V1243" i="12"/>
  <c r="U1243" i="12"/>
  <c r="E1243" i="12"/>
  <c r="F1243" i="12" s="1"/>
  <c r="B1244" i="12"/>
  <c r="K1242" i="12"/>
  <c r="W1243" i="12" l="1"/>
  <c r="Q1243" i="12"/>
  <c r="R1243" i="12" s="1"/>
  <c r="E2696" i="13"/>
  <c r="N1244" i="12"/>
  <c r="O1244" i="12" s="1"/>
  <c r="P1244" i="12" s="1"/>
  <c r="J1244" i="12"/>
  <c r="Y1244" i="12"/>
  <c r="I1244" i="12"/>
  <c r="V1244" i="12"/>
  <c r="B1245" i="12"/>
  <c r="U1244" i="12"/>
  <c r="E1244" i="12"/>
  <c r="F1244" i="12" s="1"/>
  <c r="K1243" i="12"/>
  <c r="W1244" i="12" l="1"/>
  <c r="Q1244" i="12"/>
  <c r="R1244" i="12" s="1"/>
  <c r="E2695" i="13"/>
  <c r="N1245" i="12"/>
  <c r="O1245" i="12" s="1"/>
  <c r="P1245" i="12" s="1"/>
  <c r="J1245" i="12"/>
  <c r="Y1245" i="12"/>
  <c r="I1245" i="12"/>
  <c r="V1245" i="12"/>
  <c r="B1246" i="12"/>
  <c r="U1245" i="12"/>
  <c r="E1245" i="12"/>
  <c r="F1245" i="12" s="1"/>
  <c r="K1244" i="12"/>
  <c r="W1245" i="12" l="1"/>
  <c r="E2694" i="13"/>
  <c r="J1246" i="12"/>
  <c r="Y1246" i="12"/>
  <c r="I1246" i="12"/>
  <c r="V1246" i="12"/>
  <c r="B1247" i="12"/>
  <c r="U1246" i="12"/>
  <c r="E1246" i="12"/>
  <c r="F1246" i="12" s="1"/>
  <c r="N1246" i="12"/>
  <c r="O1246" i="12" s="1"/>
  <c r="P1246" i="12" s="1"/>
  <c r="K1245" i="12"/>
  <c r="Q1245" i="12"/>
  <c r="R1245" i="12" s="1"/>
  <c r="W1246" i="12" l="1"/>
  <c r="E2693" i="13"/>
  <c r="V1247" i="12"/>
  <c r="B1248" i="12"/>
  <c r="U1247" i="12"/>
  <c r="E1247" i="12"/>
  <c r="F1247" i="12" s="1"/>
  <c r="N1247" i="12"/>
  <c r="O1247" i="12" s="1"/>
  <c r="P1247" i="12" s="1"/>
  <c r="J1247" i="12"/>
  <c r="Y1247" i="12"/>
  <c r="I1247" i="12"/>
  <c r="K1246" i="12"/>
  <c r="Q1246" i="12"/>
  <c r="R1246" i="12" s="1"/>
  <c r="W1247" i="12" l="1"/>
  <c r="E2692" i="13"/>
  <c r="B1249" i="12"/>
  <c r="U1248" i="12"/>
  <c r="E1248" i="12"/>
  <c r="F1248" i="12" s="1"/>
  <c r="N1248" i="12"/>
  <c r="O1248" i="12" s="1"/>
  <c r="P1248" i="12" s="1"/>
  <c r="J1248" i="12"/>
  <c r="Y1248" i="12"/>
  <c r="I1248" i="12"/>
  <c r="V1248" i="12"/>
  <c r="K1247" i="12"/>
  <c r="Q1247" i="12"/>
  <c r="R1247" i="12" s="1"/>
  <c r="Q1248" i="12" l="1"/>
  <c r="R1248" i="12" s="1"/>
  <c r="W1248" i="12"/>
  <c r="E2691" i="13"/>
  <c r="N1249" i="12"/>
  <c r="O1249" i="12" s="1"/>
  <c r="P1249" i="12" s="1"/>
  <c r="J1249" i="12"/>
  <c r="Y1249" i="12"/>
  <c r="I1249" i="12"/>
  <c r="V1249" i="12"/>
  <c r="B1250" i="12"/>
  <c r="U1249" i="12"/>
  <c r="E1249" i="12"/>
  <c r="F1249" i="12" s="1"/>
  <c r="K1248" i="12"/>
  <c r="K1249" i="12" l="1"/>
  <c r="Q1249" i="12"/>
  <c r="R1249" i="12" s="1"/>
  <c r="W1249" i="12"/>
  <c r="E2690" i="13"/>
  <c r="N1250" i="12"/>
  <c r="O1250" i="12" s="1"/>
  <c r="P1250" i="12" s="1"/>
  <c r="J1250" i="12"/>
  <c r="Y1250" i="12"/>
  <c r="I1250" i="12"/>
  <c r="V1250" i="12"/>
  <c r="B1251" i="12"/>
  <c r="U1250" i="12"/>
  <c r="E1250" i="12"/>
  <c r="F1250" i="12" s="1"/>
  <c r="Q1250" i="12" l="1"/>
  <c r="R1250" i="12" s="1"/>
  <c r="W1250" i="12"/>
  <c r="E2689" i="13"/>
  <c r="J1251" i="12"/>
  <c r="Y1251" i="12"/>
  <c r="I1251" i="12"/>
  <c r="V1251" i="12"/>
  <c r="B1252" i="12"/>
  <c r="U1251" i="12"/>
  <c r="E1251" i="12"/>
  <c r="F1251" i="12" s="1"/>
  <c r="N1251" i="12"/>
  <c r="O1251" i="12" s="1"/>
  <c r="P1251" i="12" s="1"/>
  <c r="K1250" i="12"/>
  <c r="K1251" i="12" l="1"/>
  <c r="Q1251" i="12"/>
  <c r="R1251" i="12" s="1"/>
  <c r="W1251" i="12"/>
  <c r="E2688" i="13"/>
  <c r="Y1252" i="12"/>
  <c r="I1252" i="12"/>
  <c r="V1252" i="12"/>
  <c r="B1253" i="12"/>
  <c r="U1252" i="12"/>
  <c r="E1252" i="12"/>
  <c r="F1252" i="12" s="1"/>
  <c r="N1252" i="12"/>
  <c r="O1252" i="12" s="1"/>
  <c r="P1252" i="12" s="1"/>
  <c r="J1252" i="12"/>
  <c r="W1252" i="12" l="1"/>
  <c r="Q1252" i="12"/>
  <c r="R1252" i="12" s="1"/>
  <c r="E2687" i="13"/>
  <c r="V1253" i="12"/>
  <c r="B1254" i="12"/>
  <c r="U1253" i="12"/>
  <c r="E1253" i="12"/>
  <c r="F1253" i="12" s="1"/>
  <c r="N1253" i="12"/>
  <c r="O1253" i="12" s="1"/>
  <c r="P1253" i="12" s="1"/>
  <c r="J1253" i="12"/>
  <c r="Y1253" i="12"/>
  <c r="I1253" i="12"/>
  <c r="K1252" i="12"/>
  <c r="E2686" i="13" l="1"/>
  <c r="N1254" i="12"/>
  <c r="O1254" i="12" s="1"/>
  <c r="P1254" i="12" s="1"/>
  <c r="J1254" i="12"/>
  <c r="Y1254" i="12"/>
  <c r="I1254" i="12"/>
  <c r="V1254" i="12"/>
  <c r="B1255" i="12"/>
  <c r="U1254" i="12"/>
  <c r="E1254" i="12"/>
  <c r="F1254" i="12" s="1"/>
  <c r="K1253" i="12"/>
  <c r="Q1253" i="12"/>
  <c r="R1253" i="12" s="1"/>
  <c r="W1253" i="12"/>
  <c r="K1254" i="12" l="1"/>
  <c r="Q1254" i="12"/>
  <c r="R1254" i="12" s="1"/>
  <c r="E2685" i="13"/>
  <c r="N1255" i="12"/>
  <c r="O1255" i="12" s="1"/>
  <c r="P1255" i="12" s="1"/>
  <c r="J1255" i="12"/>
  <c r="Y1255" i="12"/>
  <c r="I1255" i="12"/>
  <c r="V1255" i="12"/>
  <c r="B1256" i="12"/>
  <c r="U1255" i="12"/>
  <c r="E1255" i="12"/>
  <c r="F1255" i="12" s="1"/>
  <c r="W1254" i="12"/>
  <c r="W1255" i="12" l="1"/>
  <c r="Q1255" i="12"/>
  <c r="R1255" i="12" s="1"/>
  <c r="E2684" i="13"/>
  <c r="J1256" i="12"/>
  <c r="Y1256" i="12"/>
  <c r="I1256" i="12"/>
  <c r="V1256" i="12"/>
  <c r="B1257" i="12"/>
  <c r="U1256" i="12"/>
  <c r="E1256" i="12"/>
  <c r="F1256" i="12" s="1"/>
  <c r="N1256" i="12"/>
  <c r="O1256" i="12" s="1"/>
  <c r="P1256" i="12" s="1"/>
  <c r="K1255" i="12"/>
  <c r="W1256" i="12" l="1"/>
  <c r="E2683" i="13"/>
  <c r="J1257" i="12"/>
  <c r="Y1257" i="12"/>
  <c r="I1257" i="12"/>
  <c r="V1257" i="12"/>
  <c r="B1258" i="12"/>
  <c r="U1257" i="12"/>
  <c r="E1257" i="12"/>
  <c r="F1257" i="12" s="1"/>
  <c r="N1257" i="12"/>
  <c r="O1257" i="12" s="1"/>
  <c r="P1257" i="12" s="1"/>
  <c r="Q1256" i="12"/>
  <c r="R1256" i="12" s="1"/>
  <c r="K1256" i="12"/>
  <c r="K1257" i="12" l="1"/>
  <c r="E2682" i="13"/>
  <c r="V1258" i="12"/>
  <c r="B1259" i="12"/>
  <c r="U1258" i="12"/>
  <c r="E1258" i="12"/>
  <c r="F1258" i="12" s="1"/>
  <c r="N1258" i="12"/>
  <c r="O1258" i="12" s="1"/>
  <c r="P1258" i="12" s="1"/>
  <c r="J1258" i="12"/>
  <c r="Y1258" i="12"/>
  <c r="I1258" i="12"/>
  <c r="Q1257" i="12"/>
  <c r="R1257" i="12" s="1"/>
  <c r="W1257" i="12"/>
  <c r="W1258" i="12" l="1"/>
  <c r="Q1258" i="12"/>
  <c r="R1258" i="12" s="1"/>
  <c r="E2681" i="13"/>
  <c r="N1259" i="12"/>
  <c r="O1259" i="12" s="1"/>
  <c r="P1259" i="12" s="1"/>
  <c r="J1259" i="12"/>
  <c r="Y1259" i="12"/>
  <c r="I1259" i="12"/>
  <c r="V1259" i="12"/>
  <c r="B1260" i="12"/>
  <c r="U1259" i="12"/>
  <c r="E1259" i="12"/>
  <c r="F1259" i="12" s="1"/>
  <c r="K1258" i="12"/>
  <c r="W1259" i="12" l="1"/>
  <c r="Q1259" i="12"/>
  <c r="R1259" i="12" s="1"/>
  <c r="K1259" i="12"/>
  <c r="E2680" i="13"/>
  <c r="N1260" i="12"/>
  <c r="O1260" i="12" s="1"/>
  <c r="P1260" i="12" s="1"/>
  <c r="J1260" i="12"/>
  <c r="Y1260" i="12"/>
  <c r="I1260" i="12"/>
  <c r="V1260" i="12"/>
  <c r="B1261" i="12"/>
  <c r="U1260" i="12"/>
  <c r="E1260" i="12"/>
  <c r="F1260" i="12" s="1"/>
  <c r="W1260" i="12" l="1"/>
  <c r="E2679" i="13"/>
  <c r="N1261" i="12"/>
  <c r="O1261" i="12" s="1"/>
  <c r="P1261" i="12" s="1"/>
  <c r="J1261" i="12"/>
  <c r="Y1261" i="12"/>
  <c r="I1261" i="12"/>
  <c r="V1261" i="12"/>
  <c r="B1262" i="12"/>
  <c r="U1261" i="12"/>
  <c r="E1261" i="12"/>
  <c r="F1261" i="12" s="1"/>
  <c r="K1260" i="12"/>
  <c r="Q1260" i="12"/>
  <c r="R1260" i="12" s="1"/>
  <c r="W1261" i="12" l="1"/>
  <c r="K1261" i="12"/>
  <c r="E2678" i="13"/>
  <c r="J1262" i="12"/>
  <c r="Y1262" i="12"/>
  <c r="I1262" i="12"/>
  <c r="V1262" i="12"/>
  <c r="B1263" i="12"/>
  <c r="U1262" i="12"/>
  <c r="E1262" i="12"/>
  <c r="F1262" i="12" s="1"/>
  <c r="N1262" i="12"/>
  <c r="O1262" i="12" s="1"/>
  <c r="P1262" i="12" s="1"/>
  <c r="Q1261" i="12"/>
  <c r="R1261" i="12" s="1"/>
  <c r="W1262" i="12" l="1"/>
  <c r="E2677" i="13"/>
  <c r="V1263" i="12"/>
  <c r="B1264" i="12"/>
  <c r="U1263" i="12"/>
  <c r="E1263" i="12"/>
  <c r="F1263" i="12" s="1"/>
  <c r="N1263" i="12"/>
  <c r="O1263" i="12" s="1"/>
  <c r="P1263" i="12" s="1"/>
  <c r="J1263" i="12"/>
  <c r="Y1263" i="12"/>
  <c r="I1263" i="12"/>
  <c r="K1262" i="12"/>
  <c r="Q1262" i="12"/>
  <c r="R1262" i="12" s="1"/>
  <c r="W1263" i="12" l="1"/>
  <c r="E2676" i="13"/>
  <c r="B1265" i="12"/>
  <c r="U1264" i="12"/>
  <c r="E1264" i="12"/>
  <c r="F1264" i="12" s="1"/>
  <c r="N1264" i="12"/>
  <c r="O1264" i="12" s="1"/>
  <c r="P1264" i="12" s="1"/>
  <c r="J1264" i="12"/>
  <c r="Y1264" i="12"/>
  <c r="I1264" i="12"/>
  <c r="V1264" i="12"/>
  <c r="K1263" i="12"/>
  <c r="Q1263" i="12"/>
  <c r="R1263" i="12" s="1"/>
  <c r="Q1264" i="12" l="1"/>
  <c r="R1264" i="12" s="1"/>
  <c r="W1264" i="12"/>
  <c r="E2675" i="13"/>
  <c r="N1265" i="12"/>
  <c r="O1265" i="12" s="1"/>
  <c r="P1265" i="12" s="1"/>
  <c r="J1265" i="12"/>
  <c r="Y1265" i="12"/>
  <c r="I1265" i="12"/>
  <c r="V1265" i="12"/>
  <c r="B1266" i="12"/>
  <c r="U1265" i="12"/>
  <c r="E1265" i="12"/>
  <c r="F1265" i="12" s="1"/>
  <c r="K1264" i="12"/>
  <c r="W1265" i="12" l="1"/>
  <c r="K1265" i="12"/>
  <c r="Q1265" i="12"/>
  <c r="R1265" i="12" s="1"/>
  <c r="E2674" i="13"/>
  <c r="N1266" i="12"/>
  <c r="O1266" i="12" s="1"/>
  <c r="P1266" i="12" s="1"/>
  <c r="J1266" i="12"/>
  <c r="Y1266" i="12"/>
  <c r="I1266" i="12"/>
  <c r="V1266" i="12"/>
  <c r="B1267" i="12"/>
  <c r="U1266" i="12"/>
  <c r="E1266" i="12"/>
  <c r="F1266" i="12" s="1"/>
  <c r="W1266" i="12" l="1"/>
  <c r="Q1266" i="12"/>
  <c r="R1266" i="12" s="1"/>
  <c r="E2673" i="13"/>
  <c r="J1267" i="12"/>
  <c r="Y1267" i="12"/>
  <c r="I1267" i="12"/>
  <c r="V1267" i="12"/>
  <c r="B1268" i="12"/>
  <c r="U1267" i="12"/>
  <c r="E1267" i="12"/>
  <c r="F1267" i="12" s="1"/>
  <c r="N1267" i="12"/>
  <c r="O1267" i="12" s="1"/>
  <c r="P1267" i="12" s="1"/>
  <c r="K1266" i="12"/>
  <c r="W1267" i="12" l="1"/>
  <c r="E2672" i="13"/>
  <c r="Y1268" i="12"/>
  <c r="I1268" i="12"/>
  <c r="V1268" i="12"/>
  <c r="B1269" i="12"/>
  <c r="U1268" i="12"/>
  <c r="E1268" i="12"/>
  <c r="F1268" i="12" s="1"/>
  <c r="N1268" i="12"/>
  <c r="O1268" i="12" s="1"/>
  <c r="P1268" i="12" s="1"/>
  <c r="J1268" i="12"/>
  <c r="K1267" i="12"/>
  <c r="Q1267" i="12"/>
  <c r="R1267" i="12" s="1"/>
  <c r="W1268" i="12" l="1"/>
  <c r="E2671" i="13"/>
  <c r="V1269" i="12"/>
  <c r="B1270" i="12"/>
  <c r="U1269" i="12"/>
  <c r="E1269" i="12"/>
  <c r="F1269" i="12" s="1"/>
  <c r="N1269" i="12"/>
  <c r="O1269" i="12" s="1"/>
  <c r="P1269" i="12" s="1"/>
  <c r="J1269" i="12"/>
  <c r="Y1269" i="12"/>
  <c r="I1269" i="12"/>
  <c r="K1268" i="12"/>
  <c r="Q1268" i="12"/>
  <c r="R1268" i="12" s="1"/>
  <c r="W1269" i="12" l="1"/>
  <c r="Q1269" i="12"/>
  <c r="R1269" i="12" s="1"/>
  <c r="E2670" i="13"/>
  <c r="N1270" i="12"/>
  <c r="O1270" i="12" s="1"/>
  <c r="P1270" i="12" s="1"/>
  <c r="J1270" i="12"/>
  <c r="Y1270" i="12"/>
  <c r="I1270" i="12"/>
  <c r="V1270" i="12"/>
  <c r="B1271" i="12"/>
  <c r="U1270" i="12"/>
  <c r="E1270" i="12"/>
  <c r="F1270" i="12" s="1"/>
  <c r="K1269" i="12"/>
  <c r="Q1270" i="12" l="1"/>
  <c r="R1270" i="12" s="1"/>
  <c r="W1270" i="12"/>
  <c r="E2669" i="13"/>
  <c r="N1271" i="12"/>
  <c r="O1271" i="12" s="1"/>
  <c r="P1271" i="12" s="1"/>
  <c r="J1271" i="12"/>
  <c r="Y1271" i="12"/>
  <c r="I1271" i="12"/>
  <c r="V1271" i="12"/>
  <c r="B1272" i="12"/>
  <c r="U1271" i="12"/>
  <c r="E1271" i="12"/>
  <c r="F1271" i="12" s="1"/>
  <c r="K1270" i="12"/>
  <c r="Q1271" i="12" l="1"/>
  <c r="R1271" i="12" s="1"/>
  <c r="W1271" i="12"/>
  <c r="E2668" i="13"/>
  <c r="J1272" i="12"/>
  <c r="Y1272" i="12"/>
  <c r="I1272" i="12"/>
  <c r="V1272" i="12"/>
  <c r="B1273" i="12"/>
  <c r="U1272" i="12"/>
  <c r="E1272" i="12"/>
  <c r="F1272" i="12" s="1"/>
  <c r="N1272" i="12"/>
  <c r="O1272" i="12" s="1"/>
  <c r="P1272" i="12" s="1"/>
  <c r="K1271" i="12"/>
  <c r="W1272" i="12" l="1"/>
  <c r="K1272" i="12"/>
  <c r="Q1272" i="12"/>
  <c r="R1272" i="12" s="1"/>
  <c r="E2667" i="13"/>
  <c r="J1273" i="12"/>
  <c r="Y1273" i="12"/>
  <c r="I1273" i="12"/>
  <c r="V1273" i="12"/>
  <c r="B1274" i="12"/>
  <c r="U1273" i="12"/>
  <c r="E1273" i="12"/>
  <c r="F1273" i="12" s="1"/>
  <c r="N1273" i="12"/>
  <c r="O1273" i="12" s="1"/>
  <c r="P1273" i="12" s="1"/>
  <c r="Q1273" i="12" l="1"/>
  <c r="R1273" i="12" s="1"/>
  <c r="W1273" i="12"/>
  <c r="E2666" i="13"/>
  <c r="V1274" i="12"/>
  <c r="B1275" i="12"/>
  <c r="U1274" i="12"/>
  <c r="E1274" i="12"/>
  <c r="F1274" i="12" s="1"/>
  <c r="N1274" i="12"/>
  <c r="O1274" i="12" s="1"/>
  <c r="P1274" i="12" s="1"/>
  <c r="J1274" i="12"/>
  <c r="Y1274" i="12"/>
  <c r="I1274" i="12"/>
  <c r="K1273" i="12"/>
  <c r="W1274" i="12" l="1"/>
  <c r="E2665" i="13"/>
  <c r="N1275" i="12"/>
  <c r="O1275" i="12" s="1"/>
  <c r="P1275" i="12" s="1"/>
  <c r="J1275" i="12"/>
  <c r="Y1275" i="12"/>
  <c r="I1275" i="12"/>
  <c r="V1275" i="12"/>
  <c r="B1276" i="12"/>
  <c r="U1275" i="12"/>
  <c r="E1275" i="12"/>
  <c r="F1275" i="12" s="1"/>
  <c r="K1274" i="12"/>
  <c r="Q1274" i="12"/>
  <c r="R1274" i="12" s="1"/>
  <c r="W1275" i="12" l="1"/>
  <c r="K1275" i="12"/>
  <c r="Q1275" i="12"/>
  <c r="R1275" i="12" s="1"/>
  <c r="E2664" i="13"/>
  <c r="N1276" i="12"/>
  <c r="O1276" i="12" s="1"/>
  <c r="P1276" i="12" s="1"/>
  <c r="J1276" i="12"/>
  <c r="Y1276" i="12"/>
  <c r="I1276" i="12"/>
  <c r="V1276" i="12"/>
  <c r="B1277" i="12"/>
  <c r="U1276" i="12"/>
  <c r="E1276" i="12"/>
  <c r="F1276" i="12" s="1"/>
  <c r="Q1276" i="12" l="1"/>
  <c r="R1276" i="12" s="1"/>
  <c r="E2663" i="13"/>
  <c r="N1277" i="12"/>
  <c r="O1277" i="12" s="1"/>
  <c r="P1277" i="12" s="1"/>
  <c r="J1277" i="12"/>
  <c r="Y1277" i="12"/>
  <c r="I1277" i="12"/>
  <c r="V1277" i="12"/>
  <c r="B1278" i="12"/>
  <c r="U1277" i="12"/>
  <c r="E1277" i="12"/>
  <c r="F1277" i="12" s="1"/>
  <c r="W1276" i="12"/>
  <c r="K1276" i="12"/>
  <c r="Q1277" i="12" l="1"/>
  <c r="R1277" i="12" s="1"/>
  <c r="K1277" i="12"/>
  <c r="W1277" i="12"/>
  <c r="E2662" i="13"/>
  <c r="J1278" i="12"/>
  <c r="Y1278" i="12"/>
  <c r="I1278" i="12"/>
  <c r="V1278" i="12"/>
  <c r="B1279" i="12"/>
  <c r="U1278" i="12"/>
  <c r="E1278" i="12"/>
  <c r="F1278" i="12" s="1"/>
  <c r="N1278" i="12"/>
  <c r="O1278" i="12" s="1"/>
  <c r="P1278" i="12" s="1"/>
  <c r="W1278" i="12" l="1"/>
  <c r="Q1278" i="12"/>
  <c r="R1278" i="12" s="1"/>
  <c r="E2661" i="13"/>
  <c r="V1279" i="12"/>
  <c r="B1280" i="12"/>
  <c r="U1279" i="12"/>
  <c r="E1279" i="12"/>
  <c r="F1279" i="12" s="1"/>
  <c r="N1279" i="12"/>
  <c r="O1279" i="12" s="1"/>
  <c r="P1279" i="12" s="1"/>
  <c r="J1279" i="12"/>
  <c r="Y1279" i="12"/>
  <c r="I1279" i="12"/>
  <c r="K1278" i="12"/>
  <c r="Q1279" i="12" l="1"/>
  <c r="R1279" i="12" s="1"/>
  <c r="K1279" i="12"/>
  <c r="W1279" i="12"/>
  <c r="E2660" i="13"/>
  <c r="B1281" i="12"/>
  <c r="U1280" i="12"/>
  <c r="E1280" i="12"/>
  <c r="F1280" i="12" s="1"/>
  <c r="N1280" i="12"/>
  <c r="O1280" i="12" s="1"/>
  <c r="P1280" i="12" s="1"/>
  <c r="J1280" i="12"/>
  <c r="Y1280" i="12"/>
  <c r="I1280" i="12"/>
  <c r="V1280" i="12"/>
  <c r="W1280" i="12" l="1"/>
  <c r="E2659" i="13"/>
  <c r="N1281" i="12"/>
  <c r="O1281" i="12" s="1"/>
  <c r="P1281" i="12" s="1"/>
  <c r="J1281" i="12"/>
  <c r="Y1281" i="12"/>
  <c r="I1281" i="12"/>
  <c r="V1281" i="12"/>
  <c r="B1282" i="12"/>
  <c r="U1281" i="12"/>
  <c r="E1281" i="12"/>
  <c r="F1281" i="12" s="1"/>
  <c r="K1280" i="12"/>
  <c r="Q1280" i="12"/>
  <c r="R1280" i="12" s="1"/>
  <c r="E2658" i="13" l="1"/>
  <c r="N1282" i="12"/>
  <c r="O1282" i="12" s="1"/>
  <c r="P1282" i="12" s="1"/>
  <c r="J1282" i="12"/>
  <c r="Y1282" i="12"/>
  <c r="I1282" i="12"/>
  <c r="V1282" i="12"/>
  <c r="B1283" i="12"/>
  <c r="U1282" i="12"/>
  <c r="E1282" i="12"/>
  <c r="F1282" i="12" s="1"/>
  <c r="K1281" i="12"/>
  <c r="Q1281" i="12"/>
  <c r="R1281" i="12" s="1"/>
  <c r="W1281" i="12"/>
  <c r="W1282" i="12" l="1"/>
  <c r="E2657" i="13"/>
  <c r="J1283" i="12"/>
  <c r="Y1283" i="12"/>
  <c r="I1283" i="12"/>
  <c r="V1283" i="12"/>
  <c r="B1284" i="12"/>
  <c r="U1283" i="12"/>
  <c r="E1283" i="12"/>
  <c r="F1283" i="12" s="1"/>
  <c r="N1283" i="12"/>
  <c r="O1283" i="12" s="1"/>
  <c r="P1283" i="12" s="1"/>
  <c r="K1282" i="12"/>
  <c r="Q1282" i="12"/>
  <c r="R1282" i="12" s="1"/>
  <c r="W1283" i="12" l="1"/>
  <c r="K1283" i="12"/>
  <c r="Q1283" i="12"/>
  <c r="R1283" i="12" s="1"/>
  <c r="E2656" i="13"/>
  <c r="Y1284" i="12"/>
  <c r="I1284" i="12"/>
  <c r="V1284" i="12"/>
  <c r="B1285" i="12"/>
  <c r="U1284" i="12"/>
  <c r="E1284" i="12"/>
  <c r="F1284" i="12" s="1"/>
  <c r="N1284" i="12"/>
  <c r="O1284" i="12" s="1"/>
  <c r="P1284" i="12" s="1"/>
  <c r="J1284" i="12"/>
  <c r="K1284" i="12" l="1"/>
  <c r="Q1284" i="12"/>
  <c r="R1284" i="12" s="1"/>
  <c r="W1284" i="12"/>
  <c r="E2655" i="13"/>
  <c r="V1285" i="12"/>
  <c r="B1286" i="12"/>
  <c r="U1285" i="12"/>
  <c r="E1285" i="12"/>
  <c r="F1285" i="12" s="1"/>
  <c r="N1285" i="12"/>
  <c r="O1285" i="12" s="1"/>
  <c r="P1285" i="12" s="1"/>
  <c r="J1285" i="12"/>
  <c r="Y1285" i="12"/>
  <c r="I1285" i="12"/>
  <c r="K1285" i="12" l="1"/>
  <c r="Q1285" i="12"/>
  <c r="R1285" i="12" s="1"/>
  <c r="W1285" i="12"/>
  <c r="E2654" i="13"/>
  <c r="N1286" i="12"/>
  <c r="O1286" i="12" s="1"/>
  <c r="P1286" i="12" s="1"/>
  <c r="J1286" i="12"/>
  <c r="Y1286" i="12"/>
  <c r="I1286" i="12"/>
  <c r="V1286" i="12"/>
  <c r="B1287" i="12"/>
  <c r="U1286" i="12"/>
  <c r="E1286" i="12"/>
  <c r="F1286" i="12" s="1"/>
  <c r="W1286" i="12" l="1"/>
  <c r="E2653" i="13"/>
  <c r="N1287" i="12"/>
  <c r="O1287" i="12" s="1"/>
  <c r="P1287" i="12" s="1"/>
  <c r="J1287" i="12"/>
  <c r="Y1287" i="12"/>
  <c r="I1287" i="12"/>
  <c r="V1287" i="12"/>
  <c r="B1288" i="12"/>
  <c r="U1287" i="12"/>
  <c r="E1287" i="12"/>
  <c r="F1287" i="12" s="1"/>
  <c r="K1286" i="12"/>
  <c r="Q1286" i="12"/>
  <c r="R1286" i="12" s="1"/>
  <c r="W1287" i="12" l="1"/>
  <c r="Q1287" i="12"/>
  <c r="R1287" i="12" s="1"/>
  <c r="K1287" i="12"/>
  <c r="E2652" i="13"/>
  <c r="J1288" i="12"/>
  <c r="Y1288" i="12"/>
  <c r="I1288" i="12"/>
  <c r="V1288" i="12"/>
  <c r="B1289" i="12"/>
  <c r="U1288" i="12"/>
  <c r="E1288" i="12"/>
  <c r="F1288" i="12" s="1"/>
  <c r="N1288" i="12"/>
  <c r="O1288" i="12" s="1"/>
  <c r="P1288" i="12" s="1"/>
  <c r="W1288" i="12" l="1"/>
  <c r="Q1288" i="12"/>
  <c r="R1288" i="12" s="1"/>
  <c r="E2651" i="13"/>
  <c r="J1289" i="12"/>
  <c r="Y1289" i="12"/>
  <c r="I1289" i="12"/>
  <c r="V1289" i="12"/>
  <c r="B1290" i="12"/>
  <c r="U1289" i="12"/>
  <c r="E1289" i="12"/>
  <c r="F1289" i="12" s="1"/>
  <c r="N1289" i="12"/>
  <c r="O1289" i="12" s="1"/>
  <c r="P1289" i="12" s="1"/>
  <c r="K1288" i="12"/>
  <c r="Q1289" i="12" l="1"/>
  <c r="R1289" i="12" s="1"/>
  <c r="W1289" i="12"/>
  <c r="E2650" i="13"/>
  <c r="V1290" i="12"/>
  <c r="B1291" i="12"/>
  <c r="U1290" i="12"/>
  <c r="E1290" i="12"/>
  <c r="F1290" i="12" s="1"/>
  <c r="N1290" i="12"/>
  <c r="O1290" i="12" s="1"/>
  <c r="P1290" i="12" s="1"/>
  <c r="J1290" i="12"/>
  <c r="Y1290" i="12"/>
  <c r="I1290" i="12"/>
  <c r="K1289" i="12"/>
  <c r="W1290" i="12" l="1"/>
  <c r="Q1290" i="12"/>
  <c r="R1290" i="12" s="1"/>
  <c r="E2649" i="13"/>
  <c r="N1291" i="12"/>
  <c r="O1291" i="12" s="1"/>
  <c r="P1291" i="12" s="1"/>
  <c r="J1291" i="12"/>
  <c r="Y1291" i="12"/>
  <c r="I1291" i="12"/>
  <c r="V1291" i="12"/>
  <c r="B1292" i="12"/>
  <c r="U1291" i="12"/>
  <c r="E1291" i="12"/>
  <c r="F1291" i="12" s="1"/>
  <c r="K1290" i="12"/>
  <c r="Q1291" i="12" l="1"/>
  <c r="R1291" i="12" s="1"/>
  <c r="W1291" i="12"/>
  <c r="E2648" i="13"/>
  <c r="N1292" i="12"/>
  <c r="O1292" i="12" s="1"/>
  <c r="P1292" i="12" s="1"/>
  <c r="J1292" i="12"/>
  <c r="Y1292" i="12"/>
  <c r="I1292" i="12"/>
  <c r="V1292" i="12"/>
  <c r="B1293" i="12"/>
  <c r="U1292" i="12"/>
  <c r="E1292" i="12"/>
  <c r="F1292" i="12" s="1"/>
  <c r="K1291" i="12"/>
  <c r="K1292" i="12" l="1"/>
  <c r="Q1292" i="12"/>
  <c r="R1292" i="12" s="1"/>
  <c r="W1292" i="12"/>
  <c r="E2647" i="13"/>
  <c r="N1293" i="12"/>
  <c r="O1293" i="12" s="1"/>
  <c r="P1293" i="12" s="1"/>
  <c r="J1293" i="12"/>
  <c r="Y1293" i="12"/>
  <c r="I1293" i="12"/>
  <c r="V1293" i="12"/>
  <c r="B1294" i="12"/>
  <c r="U1293" i="12"/>
  <c r="E1293" i="12"/>
  <c r="F1293" i="12" s="1"/>
  <c r="Q1293" i="12" l="1"/>
  <c r="R1293" i="12" s="1"/>
  <c r="W1293" i="12"/>
  <c r="E2646" i="13"/>
  <c r="J1294" i="12"/>
  <c r="Y1294" i="12"/>
  <c r="I1294" i="12"/>
  <c r="V1294" i="12"/>
  <c r="B1295" i="12"/>
  <c r="U1294" i="12"/>
  <c r="E1294" i="12"/>
  <c r="F1294" i="12" s="1"/>
  <c r="N1294" i="12"/>
  <c r="O1294" i="12" s="1"/>
  <c r="P1294" i="12" s="1"/>
  <c r="K1293" i="12"/>
  <c r="W1294" i="12" l="1"/>
  <c r="K1294" i="12"/>
  <c r="Q1294" i="12"/>
  <c r="R1294" i="12" s="1"/>
  <c r="E2645" i="13"/>
  <c r="V1295" i="12"/>
  <c r="B1296" i="12"/>
  <c r="U1295" i="12"/>
  <c r="E1295" i="12"/>
  <c r="F1295" i="12" s="1"/>
  <c r="N1295" i="12"/>
  <c r="O1295" i="12" s="1"/>
  <c r="P1295" i="12" s="1"/>
  <c r="J1295" i="12"/>
  <c r="Y1295" i="12"/>
  <c r="I1295" i="12"/>
  <c r="K1295" i="12" l="1"/>
  <c r="Q1295" i="12"/>
  <c r="R1295" i="12" s="1"/>
  <c r="W1295" i="12"/>
  <c r="E2644" i="13"/>
  <c r="B1297" i="12"/>
  <c r="U1296" i="12"/>
  <c r="E1296" i="12"/>
  <c r="F1296" i="12" s="1"/>
  <c r="N1296" i="12"/>
  <c r="O1296" i="12" s="1"/>
  <c r="P1296" i="12" s="1"/>
  <c r="J1296" i="12"/>
  <c r="Y1296" i="12"/>
  <c r="I1296" i="12"/>
  <c r="V1296" i="12"/>
  <c r="W1296" i="12" l="1"/>
  <c r="Q1296" i="12"/>
  <c r="R1296" i="12" s="1"/>
  <c r="K1296" i="12"/>
  <c r="E2643" i="13"/>
  <c r="N1297" i="12"/>
  <c r="O1297" i="12" s="1"/>
  <c r="P1297" i="12" s="1"/>
  <c r="J1297" i="12"/>
  <c r="Y1297" i="12"/>
  <c r="I1297" i="12"/>
  <c r="V1297" i="12"/>
  <c r="B1298" i="12"/>
  <c r="U1297" i="12"/>
  <c r="E1297" i="12"/>
  <c r="F1297" i="12" s="1"/>
  <c r="W1297" i="12" l="1"/>
  <c r="K1297" i="12"/>
  <c r="Q1297" i="12"/>
  <c r="R1297" i="12" s="1"/>
  <c r="E2642" i="13"/>
  <c r="N1298" i="12"/>
  <c r="O1298" i="12" s="1"/>
  <c r="P1298" i="12" s="1"/>
  <c r="J1298" i="12"/>
  <c r="Y1298" i="12"/>
  <c r="I1298" i="12"/>
  <c r="V1298" i="12"/>
  <c r="B1299" i="12"/>
  <c r="U1298" i="12"/>
  <c r="E1298" i="12"/>
  <c r="F1298" i="12" s="1"/>
  <c r="K1298" i="12" l="1"/>
  <c r="Q1298" i="12"/>
  <c r="R1298" i="12" s="1"/>
  <c r="W1298" i="12"/>
  <c r="E2641" i="13"/>
  <c r="J1299" i="12"/>
  <c r="Y1299" i="12"/>
  <c r="I1299" i="12"/>
  <c r="V1299" i="12"/>
  <c r="B1300" i="12"/>
  <c r="U1299" i="12"/>
  <c r="E1299" i="12"/>
  <c r="F1299" i="12" s="1"/>
  <c r="N1299" i="12"/>
  <c r="O1299" i="12" s="1"/>
  <c r="P1299" i="12" s="1"/>
  <c r="W1299" i="12" l="1"/>
  <c r="E2640" i="13"/>
  <c r="Y1300" i="12"/>
  <c r="I1300" i="12"/>
  <c r="V1300" i="12"/>
  <c r="B1301" i="12"/>
  <c r="U1300" i="12"/>
  <c r="E1300" i="12"/>
  <c r="F1300" i="12" s="1"/>
  <c r="N1300" i="12"/>
  <c r="O1300" i="12" s="1"/>
  <c r="P1300" i="12" s="1"/>
  <c r="J1300" i="12"/>
  <c r="K1299" i="12"/>
  <c r="Q1299" i="12"/>
  <c r="R1299" i="12" s="1"/>
  <c r="W1300" i="12" l="1"/>
  <c r="E2639" i="13"/>
  <c r="V1301" i="12"/>
  <c r="B1302" i="12"/>
  <c r="U1301" i="12"/>
  <c r="E1301" i="12"/>
  <c r="F1301" i="12" s="1"/>
  <c r="N1301" i="12"/>
  <c r="O1301" i="12" s="1"/>
  <c r="P1301" i="12" s="1"/>
  <c r="J1301" i="12"/>
  <c r="Y1301" i="12"/>
  <c r="I1301" i="12"/>
  <c r="K1300" i="12"/>
  <c r="Q1300" i="12"/>
  <c r="R1300" i="12" s="1"/>
  <c r="K1301" i="12" l="1"/>
  <c r="W1301" i="12"/>
  <c r="Q1301" i="12"/>
  <c r="R1301" i="12" s="1"/>
  <c r="E2638" i="13"/>
  <c r="N1302" i="12"/>
  <c r="O1302" i="12" s="1"/>
  <c r="P1302" i="12" s="1"/>
  <c r="J1302" i="12"/>
  <c r="Y1302" i="12"/>
  <c r="I1302" i="12"/>
  <c r="V1302" i="12"/>
  <c r="B1303" i="12"/>
  <c r="U1302" i="12"/>
  <c r="E1302" i="12"/>
  <c r="F1302" i="12" s="1"/>
  <c r="W1302" i="12" l="1"/>
  <c r="Q1302" i="12"/>
  <c r="R1302" i="12" s="1"/>
  <c r="E2637" i="13"/>
  <c r="N1303" i="12"/>
  <c r="O1303" i="12" s="1"/>
  <c r="P1303" i="12" s="1"/>
  <c r="J1303" i="12"/>
  <c r="Y1303" i="12"/>
  <c r="I1303" i="12"/>
  <c r="V1303" i="12"/>
  <c r="B1304" i="12"/>
  <c r="U1303" i="12"/>
  <c r="E1303" i="12"/>
  <c r="F1303" i="12" s="1"/>
  <c r="K1302" i="12"/>
  <c r="Q1303" i="12" l="1"/>
  <c r="R1303" i="12" s="1"/>
  <c r="W1303" i="12"/>
  <c r="E2636" i="13"/>
  <c r="J1304" i="12"/>
  <c r="Y1304" i="12"/>
  <c r="I1304" i="12"/>
  <c r="V1304" i="12"/>
  <c r="B1305" i="12"/>
  <c r="U1304" i="12"/>
  <c r="E1304" i="12"/>
  <c r="F1304" i="12" s="1"/>
  <c r="N1304" i="12"/>
  <c r="O1304" i="12" s="1"/>
  <c r="P1304" i="12" s="1"/>
  <c r="K1303" i="12"/>
  <c r="W1304" i="12" l="1"/>
  <c r="K1304" i="12"/>
  <c r="Q1304" i="12"/>
  <c r="R1304" i="12" s="1"/>
  <c r="E2635" i="13"/>
  <c r="J1305" i="12"/>
  <c r="Y1305" i="12"/>
  <c r="I1305" i="12"/>
  <c r="V1305" i="12"/>
  <c r="B1306" i="12"/>
  <c r="U1305" i="12"/>
  <c r="E1305" i="12"/>
  <c r="F1305" i="12" s="1"/>
  <c r="N1305" i="12"/>
  <c r="O1305" i="12" s="1"/>
  <c r="P1305" i="12" s="1"/>
  <c r="W1305" i="12" l="1"/>
  <c r="Q1305" i="12"/>
  <c r="R1305" i="12" s="1"/>
  <c r="E2634" i="13"/>
  <c r="V1306" i="12"/>
  <c r="B1307" i="12"/>
  <c r="U1306" i="12"/>
  <c r="E1306" i="12"/>
  <c r="F1306" i="12" s="1"/>
  <c r="N1306" i="12"/>
  <c r="O1306" i="12" s="1"/>
  <c r="P1306" i="12" s="1"/>
  <c r="J1306" i="12"/>
  <c r="Y1306" i="12"/>
  <c r="I1306" i="12"/>
  <c r="K1305" i="12"/>
  <c r="W1306" i="12" l="1"/>
  <c r="E2633" i="13"/>
  <c r="N1307" i="12"/>
  <c r="O1307" i="12" s="1"/>
  <c r="P1307" i="12" s="1"/>
  <c r="J1307" i="12"/>
  <c r="Y1307" i="12"/>
  <c r="I1307" i="12"/>
  <c r="V1307" i="12"/>
  <c r="B1308" i="12"/>
  <c r="U1307" i="12"/>
  <c r="E1307" i="12"/>
  <c r="F1307" i="12" s="1"/>
  <c r="K1306" i="12"/>
  <c r="Q1306" i="12"/>
  <c r="R1306" i="12" s="1"/>
  <c r="K1307" i="12" l="1"/>
  <c r="Q1307" i="12"/>
  <c r="R1307" i="12" s="1"/>
  <c r="W1307" i="12"/>
  <c r="E2632" i="13"/>
  <c r="N1308" i="12"/>
  <c r="O1308" i="12" s="1"/>
  <c r="P1308" i="12" s="1"/>
  <c r="J1308" i="12"/>
  <c r="Y1308" i="12"/>
  <c r="I1308" i="12"/>
  <c r="V1308" i="12"/>
  <c r="B1309" i="12"/>
  <c r="U1308" i="12"/>
  <c r="E1308" i="12"/>
  <c r="F1308" i="12" s="1"/>
  <c r="Q1308" i="12" l="1"/>
  <c r="R1308" i="12" s="1"/>
  <c r="W1308" i="12"/>
  <c r="E2631" i="13"/>
  <c r="N1309" i="12"/>
  <c r="O1309" i="12" s="1"/>
  <c r="P1309" i="12" s="1"/>
  <c r="J1309" i="12"/>
  <c r="Y1309" i="12"/>
  <c r="I1309" i="12"/>
  <c r="V1309" i="12"/>
  <c r="B1310" i="12"/>
  <c r="U1309" i="12"/>
  <c r="E1309" i="12"/>
  <c r="F1309" i="12" s="1"/>
  <c r="K1308" i="12"/>
  <c r="W1309" i="12" l="1"/>
  <c r="Q1309" i="12"/>
  <c r="R1309" i="12" s="1"/>
  <c r="E2630" i="13"/>
  <c r="J1310" i="12"/>
  <c r="Y1310" i="12"/>
  <c r="I1310" i="12"/>
  <c r="V1310" i="12"/>
  <c r="B1311" i="12"/>
  <c r="U1310" i="12"/>
  <c r="E1310" i="12"/>
  <c r="F1310" i="12" s="1"/>
  <c r="N1310" i="12"/>
  <c r="O1310" i="12" s="1"/>
  <c r="P1310" i="12" s="1"/>
  <c r="K1309" i="12"/>
  <c r="W1310" i="12" l="1"/>
  <c r="Q1310" i="12"/>
  <c r="R1310" i="12" s="1"/>
  <c r="E2629" i="13"/>
  <c r="V1311" i="12"/>
  <c r="B1312" i="12"/>
  <c r="U1311" i="12"/>
  <c r="E1311" i="12"/>
  <c r="F1311" i="12" s="1"/>
  <c r="N1311" i="12"/>
  <c r="O1311" i="12" s="1"/>
  <c r="P1311" i="12" s="1"/>
  <c r="J1311" i="12"/>
  <c r="Y1311" i="12"/>
  <c r="I1311" i="12"/>
  <c r="K1310" i="12"/>
  <c r="Q1311" i="12" l="1"/>
  <c r="R1311" i="12" s="1"/>
  <c r="E2628" i="13"/>
  <c r="B1313" i="12"/>
  <c r="U1312" i="12"/>
  <c r="E1312" i="12"/>
  <c r="F1312" i="12" s="1"/>
  <c r="N1312" i="12"/>
  <c r="O1312" i="12" s="1"/>
  <c r="P1312" i="12" s="1"/>
  <c r="J1312" i="12"/>
  <c r="Y1312" i="12"/>
  <c r="I1312" i="12"/>
  <c r="V1312" i="12"/>
  <c r="K1311" i="12"/>
  <c r="W1311" i="12"/>
  <c r="Q1312" i="12" l="1"/>
  <c r="R1312" i="12" s="1"/>
  <c r="W1312" i="12"/>
  <c r="E2627" i="13"/>
  <c r="N1313" i="12"/>
  <c r="O1313" i="12" s="1"/>
  <c r="P1313" i="12" s="1"/>
  <c r="J1313" i="12"/>
  <c r="Y1313" i="12"/>
  <c r="I1313" i="12"/>
  <c r="V1313" i="12"/>
  <c r="B1314" i="12"/>
  <c r="U1313" i="12"/>
  <c r="E1313" i="12"/>
  <c r="F1313" i="12" s="1"/>
  <c r="K1312" i="12"/>
  <c r="W1313" i="12" l="1"/>
  <c r="K1313" i="12"/>
  <c r="Q1313" i="12"/>
  <c r="R1313" i="12" s="1"/>
  <c r="E2626" i="13"/>
  <c r="N1314" i="12"/>
  <c r="O1314" i="12" s="1"/>
  <c r="P1314" i="12" s="1"/>
  <c r="J1314" i="12"/>
  <c r="Y1314" i="12"/>
  <c r="I1314" i="12"/>
  <c r="V1314" i="12"/>
  <c r="B1315" i="12"/>
  <c r="U1314" i="12"/>
  <c r="E1314" i="12"/>
  <c r="F1314" i="12" s="1"/>
  <c r="W1314" i="12" l="1"/>
  <c r="Q1314" i="12"/>
  <c r="R1314" i="12" s="1"/>
  <c r="K1314" i="12"/>
  <c r="E2625" i="13"/>
  <c r="J1315" i="12"/>
  <c r="Y1315" i="12"/>
  <c r="I1315" i="12"/>
  <c r="V1315" i="12"/>
  <c r="B1316" i="12"/>
  <c r="U1315" i="12"/>
  <c r="E1315" i="12"/>
  <c r="F1315" i="12" s="1"/>
  <c r="N1315" i="12"/>
  <c r="O1315" i="12" s="1"/>
  <c r="P1315" i="12" s="1"/>
  <c r="W1315" i="12" l="1"/>
  <c r="Q1315" i="12"/>
  <c r="R1315" i="12" s="1"/>
  <c r="E2624" i="13"/>
  <c r="Y1316" i="12"/>
  <c r="I1316" i="12"/>
  <c r="V1316" i="12"/>
  <c r="B1317" i="12"/>
  <c r="U1316" i="12"/>
  <c r="E1316" i="12"/>
  <c r="F1316" i="12" s="1"/>
  <c r="N1316" i="12"/>
  <c r="O1316" i="12" s="1"/>
  <c r="P1316" i="12" s="1"/>
  <c r="J1316" i="12"/>
  <c r="K1315" i="12"/>
  <c r="W1316" i="12" l="1"/>
  <c r="K1316" i="12"/>
  <c r="E2623" i="13"/>
  <c r="V1317" i="12"/>
  <c r="B1318" i="12"/>
  <c r="U1317" i="12"/>
  <c r="E1317" i="12"/>
  <c r="F1317" i="12" s="1"/>
  <c r="N1317" i="12"/>
  <c r="O1317" i="12" s="1"/>
  <c r="P1317" i="12" s="1"/>
  <c r="J1317" i="12"/>
  <c r="Y1317" i="12"/>
  <c r="I1317" i="12"/>
  <c r="Q1316" i="12"/>
  <c r="R1316" i="12" s="1"/>
  <c r="W1317" i="12" l="1"/>
  <c r="Q1317" i="12"/>
  <c r="R1317" i="12" s="1"/>
  <c r="E2622" i="13"/>
  <c r="N1318" i="12"/>
  <c r="O1318" i="12" s="1"/>
  <c r="P1318" i="12" s="1"/>
  <c r="J1318" i="12"/>
  <c r="Y1318" i="12"/>
  <c r="I1318" i="12"/>
  <c r="V1318" i="12"/>
  <c r="B1319" i="12"/>
  <c r="U1318" i="12"/>
  <c r="E1318" i="12"/>
  <c r="F1318" i="12" s="1"/>
  <c r="K1317" i="12"/>
  <c r="K1318" i="12" l="1"/>
  <c r="W1318" i="12"/>
  <c r="Q1318" i="12"/>
  <c r="R1318" i="12" s="1"/>
  <c r="E2621" i="13"/>
  <c r="N1319" i="12"/>
  <c r="O1319" i="12" s="1"/>
  <c r="P1319" i="12" s="1"/>
  <c r="J1319" i="12"/>
  <c r="Y1319" i="12"/>
  <c r="I1319" i="12"/>
  <c r="V1319" i="12"/>
  <c r="B1320" i="12"/>
  <c r="U1319" i="12"/>
  <c r="E1319" i="12"/>
  <c r="F1319" i="12" s="1"/>
  <c r="W1319" i="12" l="1"/>
  <c r="K1319" i="12"/>
  <c r="E2620" i="13"/>
  <c r="J1320" i="12"/>
  <c r="Y1320" i="12"/>
  <c r="I1320" i="12"/>
  <c r="V1320" i="12"/>
  <c r="B1321" i="12"/>
  <c r="U1320" i="12"/>
  <c r="E1320" i="12"/>
  <c r="F1320" i="12" s="1"/>
  <c r="N1320" i="12"/>
  <c r="O1320" i="12" s="1"/>
  <c r="P1320" i="12" s="1"/>
  <c r="Q1319" i="12"/>
  <c r="R1319" i="12" s="1"/>
  <c r="W1320" i="12" l="1"/>
  <c r="E2619" i="13"/>
  <c r="J1321" i="12"/>
  <c r="Y1321" i="12"/>
  <c r="I1321" i="12"/>
  <c r="V1321" i="12"/>
  <c r="B1322" i="12"/>
  <c r="U1321" i="12"/>
  <c r="E1321" i="12"/>
  <c r="F1321" i="12" s="1"/>
  <c r="N1321" i="12"/>
  <c r="O1321" i="12" s="1"/>
  <c r="P1321" i="12" s="1"/>
  <c r="K1320" i="12"/>
  <c r="Q1320" i="12"/>
  <c r="R1320" i="12" s="1"/>
  <c r="W1321" i="12" l="1"/>
  <c r="E2618" i="13"/>
  <c r="V1322" i="12"/>
  <c r="B1323" i="12"/>
  <c r="U1322" i="12"/>
  <c r="E1322" i="12"/>
  <c r="F1322" i="12" s="1"/>
  <c r="N1322" i="12"/>
  <c r="O1322" i="12" s="1"/>
  <c r="P1322" i="12" s="1"/>
  <c r="J1322" i="12"/>
  <c r="Y1322" i="12"/>
  <c r="I1322" i="12"/>
  <c r="K1321" i="12"/>
  <c r="Q1321" i="12"/>
  <c r="R1321" i="12" s="1"/>
  <c r="K1322" i="12" l="1"/>
  <c r="W1322" i="12"/>
  <c r="Q1322" i="12"/>
  <c r="R1322" i="12" s="1"/>
  <c r="E2617" i="13"/>
  <c r="N1323" i="12"/>
  <c r="O1323" i="12" s="1"/>
  <c r="P1323" i="12" s="1"/>
  <c r="J1323" i="12"/>
  <c r="Y1323" i="12"/>
  <c r="I1323" i="12"/>
  <c r="V1323" i="12"/>
  <c r="B1324" i="12"/>
  <c r="U1323" i="12"/>
  <c r="E1323" i="12"/>
  <c r="F1323" i="12" s="1"/>
  <c r="Q1323" i="12" l="1"/>
  <c r="R1323" i="12" s="1"/>
  <c r="W1323" i="12"/>
  <c r="E2616" i="13"/>
  <c r="J1324" i="12"/>
  <c r="N1324" i="12"/>
  <c r="O1324" i="12" s="1"/>
  <c r="P1324" i="12" s="1"/>
  <c r="I1324" i="12"/>
  <c r="Y1324" i="12"/>
  <c r="V1324" i="12"/>
  <c r="E1324" i="12"/>
  <c r="F1324" i="12" s="1"/>
  <c r="U1324" i="12"/>
  <c r="B1325" i="12"/>
  <c r="K1323" i="12"/>
  <c r="W1324" i="12" l="1"/>
  <c r="K1324" i="12"/>
  <c r="Q1324" i="12"/>
  <c r="R1324" i="12" s="1"/>
  <c r="E2615" i="13"/>
  <c r="N1325" i="12"/>
  <c r="O1325" i="12" s="1"/>
  <c r="P1325" i="12" s="1"/>
  <c r="B1326" i="12"/>
  <c r="J1325" i="12"/>
  <c r="I1325" i="12"/>
  <c r="Y1325" i="12"/>
  <c r="E1325" i="12"/>
  <c r="F1325" i="12" s="1"/>
  <c r="V1325" i="12"/>
  <c r="U1325" i="12"/>
  <c r="E2614" i="13" l="1"/>
  <c r="Y1326" i="12"/>
  <c r="I1326" i="12"/>
  <c r="E1326" i="12"/>
  <c r="F1326" i="12" s="1"/>
  <c r="V1326" i="12"/>
  <c r="U1326" i="12"/>
  <c r="B1327" i="12"/>
  <c r="N1326" i="12"/>
  <c r="O1326" i="12" s="1"/>
  <c r="P1326" i="12" s="1"/>
  <c r="J1326" i="12"/>
  <c r="W1325" i="12"/>
  <c r="K1325" i="12"/>
  <c r="Q1325" i="12"/>
  <c r="R1325" i="12" s="1"/>
  <c r="W1326" i="12" l="1"/>
  <c r="Q1326" i="12"/>
  <c r="R1326" i="12" s="1"/>
  <c r="K1326" i="12"/>
  <c r="E2613" i="13"/>
  <c r="V1327" i="12"/>
  <c r="B1328" i="12"/>
  <c r="U1327" i="12"/>
  <c r="J1327" i="12"/>
  <c r="I1327" i="12"/>
  <c r="E1327" i="12"/>
  <c r="F1327" i="12" s="1"/>
  <c r="Y1327" i="12"/>
  <c r="N1327" i="12"/>
  <c r="O1327" i="12" s="1"/>
  <c r="P1327" i="12" s="1"/>
  <c r="W1327" i="12" l="1"/>
  <c r="K1327" i="12"/>
  <c r="Q1327" i="12"/>
  <c r="R1327" i="12" s="1"/>
  <c r="E2612" i="13"/>
  <c r="N1328" i="12"/>
  <c r="O1328" i="12" s="1"/>
  <c r="P1328" i="12" s="1"/>
  <c r="B1329" i="12"/>
  <c r="U1328" i="12"/>
  <c r="E1328" i="12"/>
  <c r="F1328" i="12" s="1"/>
  <c r="Y1328" i="12"/>
  <c r="V1328" i="12"/>
  <c r="J1328" i="12"/>
  <c r="I1328" i="12"/>
  <c r="Q1328" i="12" l="1"/>
  <c r="R1328" i="12" s="1"/>
  <c r="W1328" i="12"/>
  <c r="E2611" i="13"/>
  <c r="J1329" i="12"/>
  <c r="B1330" i="12"/>
  <c r="U1329" i="12"/>
  <c r="E1329" i="12"/>
  <c r="F1329" i="12" s="1"/>
  <c r="V1329" i="12"/>
  <c r="N1329" i="12"/>
  <c r="O1329" i="12" s="1"/>
  <c r="P1329" i="12" s="1"/>
  <c r="I1329" i="12"/>
  <c r="Y1329" i="12"/>
  <c r="K1328" i="12"/>
  <c r="W1329" i="12" l="1"/>
  <c r="E2610" i="13"/>
  <c r="J1330" i="12"/>
  <c r="B1331" i="12"/>
  <c r="U1330" i="12"/>
  <c r="E1330" i="12"/>
  <c r="F1330" i="12" s="1"/>
  <c r="V1330" i="12"/>
  <c r="N1330" i="12"/>
  <c r="O1330" i="12" s="1"/>
  <c r="P1330" i="12" s="1"/>
  <c r="I1330" i="12"/>
  <c r="Y1330" i="12"/>
  <c r="K1329" i="12"/>
  <c r="Q1329" i="12"/>
  <c r="R1329" i="12" s="1"/>
  <c r="W1330" i="12" l="1"/>
  <c r="E2609" i="13"/>
  <c r="J1331" i="12"/>
  <c r="Y1331" i="12"/>
  <c r="I1331" i="12"/>
  <c r="B1332" i="12"/>
  <c r="U1331" i="12"/>
  <c r="E1331" i="12"/>
  <c r="F1331" i="12" s="1"/>
  <c r="V1331" i="12"/>
  <c r="N1331" i="12"/>
  <c r="O1331" i="12" s="1"/>
  <c r="P1331" i="12" s="1"/>
  <c r="K1330" i="12"/>
  <c r="Q1330" i="12"/>
  <c r="R1330" i="12" s="1"/>
  <c r="W1331" i="12" l="1"/>
  <c r="Q1331" i="12"/>
  <c r="R1331" i="12" s="1"/>
  <c r="E2608" i="13"/>
  <c r="V1332" i="12"/>
  <c r="J1332" i="12"/>
  <c r="Y1332" i="12"/>
  <c r="I1332" i="12"/>
  <c r="U1332" i="12"/>
  <c r="N1332" i="12"/>
  <c r="O1332" i="12" s="1"/>
  <c r="P1332" i="12" s="1"/>
  <c r="E1332" i="12"/>
  <c r="F1332" i="12" s="1"/>
  <c r="B1333" i="12"/>
  <c r="K1331" i="12"/>
  <c r="W1332" i="12" l="1"/>
  <c r="K1332" i="12"/>
  <c r="Q1332" i="12"/>
  <c r="R1332" i="12" s="1"/>
  <c r="E2607" i="13"/>
  <c r="N1333" i="12"/>
  <c r="O1333" i="12" s="1"/>
  <c r="P1333" i="12" s="1"/>
  <c r="Y1333" i="12"/>
  <c r="I1333" i="12"/>
  <c r="V1333" i="12"/>
  <c r="U1333" i="12"/>
  <c r="J1333" i="12"/>
  <c r="E1333" i="12"/>
  <c r="F1333" i="12" s="1"/>
  <c r="B1334" i="12"/>
  <c r="W1333" i="12" l="1"/>
  <c r="Q1333" i="12"/>
  <c r="R1333" i="12" s="1"/>
  <c r="E2606" i="13"/>
  <c r="N1334" i="12"/>
  <c r="O1334" i="12" s="1"/>
  <c r="P1334" i="12" s="1"/>
  <c r="Y1334" i="12"/>
  <c r="I1334" i="12"/>
  <c r="V1334" i="12"/>
  <c r="B1335" i="12"/>
  <c r="U1334" i="12"/>
  <c r="J1334" i="12"/>
  <c r="E1334" i="12"/>
  <c r="F1334" i="12" s="1"/>
  <c r="K1333" i="12"/>
  <c r="K1334" i="12" l="1"/>
  <c r="Q1334" i="12"/>
  <c r="R1334" i="12" s="1"/>
  <c r="W1334" i="12"/>
  <c r="E2605" i="13"/>
  <c r="N1335" i="12"/>
  <c r="O1335" i="12" s="1"/>
  <c r="P1335" i="12" s="1"/>
  <c r="J1335" i="12"/>
  <c r="Y1335" i="12"/>
  <c r="I1335" i="12"/>
  <c r="V1335" i="12"/>
  <c r="B1336" i="12"/>
  <c r="U1335" i="12"/>
  <c r="E1335" i="12"/>
  <c r="F1335" i="12" s="1"/>
  <c r="W1335" i="12" l="1"/>
  <c r="K1335" i="12"/>
  <c r="E2604" i="13"/>
  <c r="J1336" i="12"/>
  <c r="V1336" i="12"/>
  <c r="B1337" i="12"/>
  <c r="U1336" i="12"/>
  <c r="E1336" i="12"/>
  <c r="F1336" i="12" s="1"/>
  <c r="N1336" i="12"/>
  <c r="O1336" i="12" s="1"/>
  <c r="P1336" i="12" s="1"/>
  <c r="I1336" i="12"/>
  <c r="Y1336" i="12"/>
  <c r="Q1335" i="12"/>
  <c r="R1335" i="12" s="1"/>
  <c r="Q1336" i="12" l="1"/>
  <c r="R1336" i="12" s="1"/>
  <c r="K1336" i="12"/>
  <c r="W1336" i="12"/>
  <c r="E2603" i="13"/>
  <c r="B1338" i="12"/>
  <c r="U1337" i="12"/>
  <c r="E1337" i="12"/>
  <c r="F1337" i="12" s="1"/>
  <c r="J1337" i="12"/>
  <c r="N1337" i="12"/>
  <c r="O1337" i="12" s="1"/>
  <c r="P1337" i="12" s="1"/>
  <c r="I1337" i="12"/>
  <c r="Y1337" i="12"/>
  <c r="V1337" i="12"/>
  <c r="Q1337" i="12" l="1"/>
  <c r="R1337" i="12" s="1"/>
  <c r="K1337" i="12"/>
  <c r="W1337" i="12"/>
  <c r="E2602" i="13"/>
  <c r="B1339" i="12"/>
  <c r="U1338" i="12"/>
  <c r="E1338" i="12"/>
  <c r="F1338" i="12" s="1"/>
  <c r="J1338" i="12"/>
  <c r="Y1338" i="12"/>
  <c r="V1338" i="12"/>
  <c r="N1338" i="12"/>
  <c r="O1338" i="12" s="1"/>
  <c r="P1338" i="12" s="1"/>
  <c r="I1338" i="12"/>
  <c r="K1338" i="12" l="1"/>
  <c r="W1338" i="12"/>
  <c r="E2601" i="13"/>
  <c r="N1339" i="12"/>
  <c r="O1339" i="12" s="1"/>
  <c r="P1339" i="12" s="1"/>
  <c r="J1339" i="12"/>
  <c r="V1339" i="12"/>
  <c r="B1340" i="12"/>
  <c r="U1339" i="12"/>
  <c r="E1339" i="12"/>
  <c r="F1339" i="12" s="1"/>
  <c r="Y1339" i="12"/>
  <c r="I1339" i="12"/>
  <c r="Q1338" i="12"/>
  <c r="R1338" i="12" s="1"/>
  <c r="W1339" i="12" l="1"/>
  <c r="E2600" i="13"/>
  <c r="N1340" i="12"/>
  <c r="O1340" i="12" s="1"/>
  <c r="P1340" i="12" s="1"/>
  <c r="J1340" i="12"/>
  <c r="Y1340" i="12"/>
  <c r="I1340" i="12"/>
  <c r="B1341" i="12"/>
  <c r="U1340" i="12"/>
  <c r="E1340" i="12"/>
  <c r="F1340" i="12" s="1"/>
  <c r="V1340" i="12"/>
  <c r="Q1339" i="12"/>
  <c r="R1339" i="12" s="1"/>
  <c r="K1339" i="12"/>
  <c r="K1340" i="12" l="1"/>
  <c r="Q1340" i="12"/>
  <c r="R1340" i="12" s="1"/>
  <c r="W1340" i="12"/>
  <c r="E2599" i="13"/>
  <c r="Y1341" i="12"/>
  <c r="I1341" i="12"/>
  <c r="V1341" i="12"/>
  <c r="N1341" i="12"/>
  <c r="O1341" i="12" s="1"/>
  <c r="P1341" i="12" s="1"/>
  <c r="B1342" i="12"/>
  <c r="U1341" i="12"/>
  <c r="J1341" i="12"/>
  <c r="E1341" i="12"/>
  <c r="F1341" i="12" s="1"/>
  <c r="W1341" i="12" l="1"/>
  <c r="K1341" i="12"/>
  <c r="E2598" i="13"/>
  <c r="Y1342" i="12"/>
  <c r="I1342" i="12"/>
  <c r="V1342" i="12"/>
  <c r="B1343" i="12"/>
  <c r="U1342" i="12"/>
  <c r="E1342" i="12"/>
  <c r="F1342" i="12" s="1"/>
  <c r="N1342" i="12"/>
  <c r="O1342" i="12" s="1"/>
  <c r="P1342" i="12" s="1"/>
  <c r="J1342" i="12"/>
  <c r="Q1341" i="12"/>
  <c r="R1341" i="12" s="1"/>
  <c r="W1342" i="12" l="1"/>
  <c r="K1342" i="12"/>
  <c r="Q1342" i="12"/>
  <c r="R1342" i="12" s="1"/>
  <c r="E2597" i="13"/>
  <c r="V1343" i="12"/>
  <c r="B1344" i="12"/>
  <c r="U1343" i="12"/>
  <c r="E1343" i="12"/>
  <c r="F1343" i="12" s="1"/>
  <c r="N1343" i="12"/>
  <c r="O1343" i="12" s="1"/>
  <c r="P1343" i="12" s="1"/>
  <c r="J1343" i="12"/>
  <c r="Y1343" i="12"/>
  <c r="I1343" i="12"/>
  <c r="E2596" i="13" l="1"/>
  <c r="N1344" i="12"/>
  <c r="O1344" i="12" s="1"/>
  <c r="P1344" i="12" s="1"/>
  <c r="Y1344" i="12"/>
  <c r="I1344" i="12"/>
  <c r="V1344" i="12"/>
  <c r="B1345" i="12"/>
  <c r="U1344" i="12"/>
  <c r="E1344" i="12"/>
  <c r="F1344" i="12" s="1"/>
  <c r="J1344" i="12"/>
  <c r="K1343" i="12"/>
  <c r="Q1343" i="12"/>
  <c r="R1343" i="12" s="1"/>
  <c r="W1343" i="12"/>
  <c r="W1344" i="12" l="1"/>
  <c r="E2595" i="13"/>
  <c r="N1345" i="12"/>
  <c r="O1345" i="12" s="1"/>
  <c r="P1345" i="12" s="1"/>
  <c r="J1345" i="12"/>
  <c r="V1345" i="12"/>
  <c r="B1346" i="12"/>
  <c r="U1345" i="12"/>
  <c r="E1345" i="12"/>
  <c r="F1345" i="12" s="1"/>
  <c r="Y1345" i="12"/>
  <c r="I1345" i="12"/>
  <c r="K1344" i="12"/>
  <c r="Q1344" i="12"/>
  <c r="R1344" i="12" s="1"/>
  <c r="W1345" i="12" l="1"/>
  <c r="E2594" i="13"/>
  <c r="J1346" i="12"/>
  <c r="Y1346" i="12"/>
  <c r="I1346" i="12"/>
  <c r="B1347" i="12"/>
  <c r="U1346" i="12"/>
  <c r="E1346" i="12"/>
  <c r="F1346" i="12" s="1"/>
  <c r="N1346" i="12"/>
  <c r="O1346" i="12" s="1"/>
  <c r="P1346" i="12" s="1"/>
  <c r="V1346" i="12"/>
  <c r="Q1345" i="12"/>
  <c r="R1345" i="12" s="1"/>
  <c r="K1345" i="12"/>
  <c r="W1346" i="12" l="1"/>
  <c r="E2593" i="13"/>
  <c r="J1347" i="12"/>
  <c r="Y1347" i="12"/>
  <c r="I1347" i="12"/>
  <c r="V1347" i="12"/>
  <c r="B1348" i="12"/>
  <c r="U1347" i="12"/>
  <c r="E1347" i="12"/>
  <c r="F1347" i="12" s="1"/>
  <c r="N1347" i="12"/>
  <c r="O1347" i="12" s="1"/>
  <c r="P1347" i="12" s="1"/>
  <c r="K1346" i="12"/>
  <c r="Q1346" i="12"/>
  <c r="R1346" i="12" s="1"/>
  <c r="W1347" i="12" l="1"/>
  <c r="Q1347" i="12"/>
  <c r="R1347" i="12" s="1"/>
  <c r="E2592" i="13"/>
  <c r="V1348" i="12"/>
  <c r="B1349" i="12"/>
  <c r="U1348" i="12"/>
  <c r="E1348" i="12"/>
  <c r="F1348" i="12" s="1"/>
  <c r="N1348" i="12"/>
  <c r="O1348" i="12" s="1"/>
  <c r="P1348" i="12" s="1"/>
  <c r="J1348" i="12"/>
  <c r="Y1348" i="12"/>
  <c r="I1348" i="12"/>
  <c r="K1347" i="12"/>
  <c r="W1348" i="12" l="1"/>
  <c r="E2591" i="13"/>
  <c r="N1349" i="12"/>
  <c r="O1349" i="12" s="1"/>
  <c r="P1349" i="12" s="1"/>
  <c r="J1349" i="12"/>
  <c r="Y1349" i="12"/>
  <c r="I1349" i="12"/>
  <c r="V1349" i="12"/>
  <c r="U1349" i="12"/>
  <c r="E1349" i="12"/>
  <c r="F1349" i="12" s="1"/>
  <c r="B1350" i="12"/>
  <c r="K1348" i="12"/>
  <c r="Q1348" i="12"/>
  <c r="R1348" i="12" s="1"/>
  <c r="W1349" i="12" l="1"/>
  <c r="Q1349" i="12"/>
  <c r="R1349" i="12" s="1"/>
  <c r="E2590" i="13"/>
  <c r="N1350" i="12"/>
  <c r="O1350" i="12" s="1"/>
  <c r="P1350" i="12" s="1"/>
  <c r="Y1350" i="12"/>
  <c r="I1350" i="12"/>
  <c r="V1350" i="12"/>
  <c r="B1351" i="12"/>
  <c r="U1350" i="12"/>
  <c r="E1350" i="12"/>
  <c r="F1350" i="12" s="1"/>
  <c r="J1350" i="12"/>
  <c r="K1349" i="12"/>
  <c r="Q1350" i="12" l="1"/>
  <c r="R1350" i="12" s="1"/>
  <c r="W1350" i="12"/>
  <c r="E2589" i="13"/>
  <c r="N1351" i="12"/>
  <c r="O1351" i="12" s="1"/>
  <c r="P1351" i="12" s="1"/>
  <c r="J1351" i="12"/>
  <c r="Y1351" i="12"/>
  <c r="I1351" i="12"/>
  <c r="V1351" i="12"/>
  <c r="B1352" i="12"/>
  <c r="U1351" i="12"/>
  <c r="E1351" i="12"/>
  <c r="F1351" i="12" s="1"/>
  <c r="K1350" i="12"/>
  <c r="K1351" i="12" l="1"/>
  <c r="E2588" i="13"/>
  <c r="J1352" i="12"/>
  <c r="Y1352" i="12"/>
  <c r="I1352" i="12"/>
  <c r="V1352" i="12"/>
  <c r="B1353" i="12"/>
  <c r="U1352" i="12"/>
  <c r="E1352" i="12"/>
  <c r="F1352" i="12" s="1"/>
  <c r="N1352" i="12"/>
  <c r="O1352" i="12" s="1"/>
  <c r="P1352" i="12" s="1"/>
  <c r="Q1351" i="12"/>
  <c r="R1351" i="12" s="1"/>
  <c r="W1351" i="12"/>
  <c r="W1352" i="12" l="1"/>
  <c r="E2587" i="13"/>
  <c r="V1353" i="12"/>
  <c r="B1354" i="12"/>
  <c r="U1353" i="12"/>
  <c r="E1353" i="12"/>
  <c r="F1353" i="12" s="1"/>
  <c r="N1353" i="12"/>
  <c r="O1353" i="12" s="1"/>
  <c r="P1353" i="12" s="1"/>
  <c r="J1353" i="12"/>
  <c r="I1353" i="12"/>
  <c r="Y1353" i="12"/>
  <c r="K1352" i="12"/>
  <c r="Q1352" i="12"/>
  <c r="R1352" i="12" s="1"/>
  <c r="W1353" i="12" l="1"/>
  <c r="Q1353" i="12"/>
  <c r="R1353" i="12" s="1"/>
  <c r="E2586" i="13"/>
  <c r="B1355" i="12"/>
  <c r="U1354" i="12"/>
  <c r="E1354" i="12"/>
  <c r="F1354" i="12" s="1"/>
  <c r="J1354" i="12"/>
  <c r="Y1354" i="12"/>
  <c r="I1354" i="12"/>
  <c r="V1354" i="12"/>
  <c r="N1354" i="12"/>
  <c r="O1354" i="12" s="1"/>
  <c r="P1354" i="12" s="1"/>
  <c r="K1353" i="12"/>
  <c r="W1354" i="12" l="1"/>
  <c r="Q1354" i="12"/>
  <c r="R1354" i="12" s="1"/>
  <c r="E2585" i="13"/>
  <c r="N1355" i="12"/>
  <c r="O1355" i="12" s="1"/>
  <c r="P1355" i="12" s="1"/>
  <c r="J1355" i="12"/>
  <c r="Y1355" i="12"/>
  <c r="I1355" i="12"/>
  <c r="V1355" i="12"/>
  <c r="B1356" i="12"/>
  <c r="U1355" i="12"/>
  <c r="E1355" i="12"/>
  <c r="F1355" i="12" s="1"/>
  <c r="K1354" i="12"/>
  <c r="Q1355" i="12" l="1"/>
  <c r="R1355" i="12" s="1"/>
  <c r="K1355" i="12"/>
  <c r="W1355" i="12"/>
  <c r="E2584" i="13"/>
  <c r="N1356" i="12"/>
  <c r="O1356" i="12" s="1"/>
  <c r="P1356" i="12" s="1"/>
  <c r="J1356" i="12"/>
  <c r="Y1356" i="12"/>
  <c r="I1356" i="12"/>
  <c r="V1356" i="12"/>
  <c r="B1357" i="12"/>
  <c r="U1356" i="12"/>
  <c r="E1356" i="12"/>
  <c r="F1356" i="12" s="1"/>
  <c r="W1356" i="12" l="1"/>
  <c r="E2583" i="13"/>
  <c r="J1357" i="12"/>
  <c r="Y1357" i="12"/>
  <c r="I1357" i="12"/>
  <c r="V1357" i="12"/>
  <c r="B1358" i="12"/>
  <c r="U1357" i="12"/>
  <c r="E1357" i="12"/>
  <c r="F1357" i="12" s="1"/>
  <c r="N1357" i="12"/>
  <c r="O1357" i="12" s="1"/>
  <c r="P1357" i="12" s="1"/>
  <c r="Q1356" i="12"/>
  <c r="R1356" i="12" s="1"/>
  <c r="K1356" i="12"/>
  <c r="W1357" i="12" l="1"/>
  <c r="E2582" i="13"/>
  <c r="Y1358" i="12"/>
  <c r="I1358" i="12"/>
  <c r="V1358" i="12"/>
  <c r="B1359" i="12"/>
  <c r="U1358" i="12"/>
  <c r="E1358" i="12"/>
  <c r="F1358" i="12" s="1"/>
  <c r="N1358" i="12"/>
  <c r="O1358" i="12" s="1"/>
  <c r="P1358" i="12" s="1"/>
  <c r="J1358" i="12"/>
  <c r="K1357" i="12"/>
  <c r="Q1357" i="12"/>
  <c r="R1357" i="12" s="1"/>
  <c r="W1358" i="12" l="1"/>
  <c r="E2581" i="13"/>
  <c r="V1359" i="12"/>
  <c r="B1360" i="12"/>
  <c r="U1359" i="12"/>
  <c r="E1359" i="12"/>
  <c r="F1359" i="12" s="1"/>
  <c r="N1359" i="12"/>
  <c r="O1359" i="12" s="1"/>
  <c r="P1359" i="12" s="1"/>
  <c r="J1359" i="12"/>
  <c r="Y1359" i="12"/>
  <c r="I1359" i="12"/>
  <c r="K1358" i="12"/>
  <c r="Q1358" i="12"/>
  <c r="R1358" i="12" s="1"/>
  <c r="Q1359" i="12" l="1"/>
  <c r="R1359" i="12" s="1"/>
  <c r="W1359" i="12"/>
  <c r="E2580" i="13"/>
  <c r="N1360" i="12"/>
  <c r="O1360" i="12" s="1"/>
  <c r="P1360" i="12" s="1"/>
  <c r="J1360" i="12"/>
  <c r="Y1360" i="12"/>
  <c r="I1360" i="12"/>
  <c r="V1360" i="12"/>
  <c r="B1361" i="12"/>
  <c r="U1360" i="12"/>
  <c r="E1360" i="12"/>
  <c r="F1360" i="12" s="1"/>
  <c r="K1359" i="12"/>
  <c r="W1360" i="12" l="1"/>
  <c r="Q1360" i="12"/>
  <c r="R1360" i="12" s="1"/>
  <c r="E2579" i="13"/>
  <c r="N1361" i="12"/>
  <c r="O1361" i="12" s="1"/>
  <c r="P1361" i="12" s="1"/>
  <c r="J1361" i="12"/>
  <c r="Y1361" i="12"/>
  <c r="I1361" i="12"/>
  <c r="V1361" i="12"/>
  <c r="B1362" i="12"/>
  <c r="U1361" i="12"/>
  <c r="E1361" i="12"/>
  <c r="F1361" i="12" s="1"/>
  <c r="K1360" i="12"/>
  <c r="Q1361" i="12" l="1"/>
  <c r="R1361" i="12" s="1"/>
  <c r="W1361" i="12"/>
  <c r="E2578" i="13"/>
  <c r="J1362" i="12"/>
  <c r="Y1362" i="12"/>
  <c r="I1362" i="12"/>
  <c r="V1362" i="12"/>
  <c r="B1363" i="12"/>
  <c r="U1362" i="12"/>
  <c r="E1362" i="12"/>
  <c r="F1362" i="12" s="1"/>
  <c r="N1362" i="12"/>
  <c r="O1362" i="12" s="1"/>
  <c r="P1362" i="12" s="1"/>
  <c r="K1361" i="12"/>
  <c r="Q1362" i="12" l="1"/>
  <c r="R1362" i="12" s="1"/>
  <c r="K1362" i="12"/>
  <c r="W1362" i="12"/>
  <c r="E2577" i="13"/>
  <c r="J1363" i="12"/>
  <c r="Y1363" i="12"/>
  <c r="I1363" i="12"/>
  <c r="V1363" i="12"/>
  <c r="B1364" i="12"/>
  <c r="U1363" i="12"/>
  <c r="E1363" i="12"/>
  <c r="F1363" i="12" s="1"/>
  <c r="N1363" i="12"/>
  <c r="O1363" i="12" s="1"/>
  <c r="P1363" i="12" s="1"/>
  <c r="K1363" i="12" l="1"/>
  <c r="Q1363" i="12"/>
  <c r="R1363" i="12" s="1"/>
  <c r="W1363" i="12"/>
  <c r="E2576" i="13"/>
  <c r="V1364" i="12"/>
  <c r="B1365" i="12"/>
  <c r="U1364" i="12"/>
  <c r="E1364" i="12"/>
  <c r="F1364" i="12" s="1"/>
  <c r="N1364" i="12"/>
  <c r="O1364" i="12" s="1"/>
  <c r="P1364" i="12" s="1"/>
  <c r="J1364" i="12"/>
  <c r="Y1364" i="12"/>
  <c r="I1364" i="12"/>
  <c r="W1364" i="12" l="1"/>
  <c r="Q1364" i="12"/>
  <c r="R1364" i="12" s="1"/>
  <c r="E2575" i="13"/>
  <c r="N1365" i="12"/>
  <c r="O1365" i="12" s="1"/>
  <c r="P1365" i="12" s="1"/>
  <c r="J1365" i="12"/>
  <c r="Y1365" i="12"/>
  <c r="I1365" i="12"/>
  <c r="V1365" i="12"/>
  <c r="E1365" i="12"/>
  <c r="F1365" i="12" s="1"/>
  <c r="B1366" i="12"/>
  <c r="U1365" i="12"/>
  <c r="K1364" i="12"/>
  <c r="W1365" i="12" l="1"/>
  <c r="K1365" i="12"/>
  <c r="Q1365" i="12"/>
  <c r="R1365" i="12" s="1"/>
  <c r="E2574" i="13"/>
  <c r="N1366" i="12"/>
  <c r="O1366" i="12" s="1"/>
  <c r="P1366" i="12" s="1"/>
  <c r="J1366" i="12"/>
  <c r="Y1366" i="12"/>
  <c r="I1366" i="12"/>
  <c r="V1366" i="12"/>
  <c r="B1367" i="12"/>
  <c r="U1366" i="12"/>
  <c r="E1366" i="12"/>
  <c r="F1366" i="12" s="1"/>
  <c r="Q1366" i="12" l="1"/>
  <c r="R1366" i="12" s="1"/>
  <c r="W1366" i="12"/>
  <c r="E2573" i="13"/>
  <c r="N1367" i="12"/>
  <c r="O1367" i="12" s="1"/>
  <c r="P1367" i="12" s="1"/>
  <c r="J1367" i="12"/>
  <c r="Y1367" i="12"/>
  <c r="I1367" i="12"/>
  <c r="V1367" i="12"/>
  <c r="B1368" i="12"/>
  <c r="U1367" i="12"/>
  <c r="E1367" i="12"/>
  <c r="F1367" i="12" s="1"/>
  <c r="K1366" i="12"/>
  <c r="W1367" i="12" l="1"/>
  <c r="K1367" i="12"/>
  <c r="Q1367" i="12"/>
  <c r="R1367" i="12" s="1"/>
  <c r="E2572" i="13"/>
  <c r="J1368" i="12"/>
  <c r="Y1368" i="12"/>
  <c r="I1368" i="12"/>
  <c r="V1368" i="12"/>
  <c r="B1369" i="12"/>
  <c r="U1368" i="12"/>
  <c r="E1368" i="12"/>
  <c r="F1368" i="12" s="1"/>
  <c r="N1368" i="12"/>
  <c r="O1368" i="12" s="1"/>
  <c r="P1368" i="12" s="1"/>
  <c r="W1368" i="12" l="1"/>
  <c r="Q1368" i="12"/>
  <c r="R1368" i="12" s="1"/>
  <c r="E2571" i="13"/>
  <c r="V1369" i="12"/>
  <c r="B1370" i="12"/>
  <c r="U1369" i="12"/>
  <c r="E1369" i="12"/>
  <c r="F1369" i="12" s="1"/>
  <c r="N1369" i="12"/>
  <c r="O1369" i="12" s="1"/>
  <c r="P1369" i="12" s="1"/>
  <c r="J1369" i="12"/>
  <c r="Y1369" i="12"/>
  <c r="I1369" i="12"/>
  <c r="K1368" i="12"/>
  <c r="W1369" i="12" l="1"/>
  <c r="E2570" i="13"/>
  <c r="B1371" i="12"/>
  <c r="U1370" i="12"/>
  <c r="E1370" i="12"/>
  <c r="F1370" i="12" s="1"/>
  <c r="N1370" i="12"/>
  <c r="O1370" i="12" s="1"/>
  <c r="P1370" i="12" s="1"/>
  <c r="J1370" i="12"/>
  <c r="Y1370" i="12"/>
  <c r="I1370" i="12"/>
  <c r="V1370" i="12"/>
  <c r="K1369" i="12"/>
  <c r="Q1369" i="12"/>
  <c r="R1369" i="12" s="1"/>
  <c r="Q1370" i="12" l="1"/>
  <c r="R1370" i="12" s="1"/>
  <c r="W1370" i="12"/>
  <c r="E2569" i="13"/>
  <c r="N1371" i="12"/>
  <c r="O1371" i="12" s="1"/>
  <c r="P1371" i="12" s="1"/>
  <c r="J1371" i="12"/>
  <c r="Y1371" i="12"/>
  <c r="I1371" i="12"/>
  <c r="V1371" i="12"/>
  <c r="B1372" i="12"/>
  <c r="U1371" i="12"/>
  <c r="E1371" i="12"/>
  <c r="F1371" i="12" s="1"/>
  <c r="K1370" i="12"/>
  <c r="W1371" i="12" l="1"/>
  <c r="Q1371" i="12"/>
  <c r="R1371" i="12" s="1"/>
  <c r="K1371" i="12"/>
  <c r="E2568" i="13"/>
  <c r="N1372" i="12"/>
  <c r="O1372" i="12" s="1"/>
  <c r="P1372" i="12" s="1"/>
  <c r="J1372" i="12"/>
  <c r="Y1372" i="12"/>
  <c r="I1372" i="12"/>
  <c r="V1372" i="12"/>
  <c r="B1373" i="12"/>
  <c r="U1372" i="12"/>
  <c r="E1372" i="12"/>
  <c r="F1372" i="12" s="1"/>
  <c r="W1372" i="12" l="1"/>
  <c r="Q1372" i="12"/>
  <c r="R1372" i="12" s="1"/>
  <c r="K1372" i="12"/>
  <c r="E2567" i="13"/>
  <c r="J1373" i="12"/>
  <c r="Y1373" i="12"/>
  <c r="I1373" i="12"/>
  <c r="V1373" i="12"/>
  <c r="B1374" i="12"/>
  <c r="U1373" i="12"/>
  <c r="E1373" i="12"/>
  <c r="F1373" i="12" s="1"/>
  <c r="N1373" i="12"/>
  <c r="O1373" i="12" s="1"/>
  <c r="P1373" i="12" s="1"/>
  <c r="Q1373" i="12" l="1"/>
  <c r="R1373" i="12" s="1"/>
  <c r="W1373" i="12"/>
  <c r="E2566" i="13"/>
  <c r="Y1374" i="12"/>
  <c r="I1374" i="12"/>
  <c r="V1374" i="12"/>
  <c r="B1375" i="12"/>
  <c r="U1374" i="12"/>
  <c r="E1374" i="12"/>
  <c r="F1374" i="12" s="1"/>
  <c r="N1374" i="12"/>
  <c r="O1374" i="12" s="1"/>
  <c r="P1374" i="12" s="1"/>
  <c r="J1374" i="12"/>
  <c r="K1373" i="12"/>
  <c r="K1374" i="12" l="1"/>
  <c r="Q1374" i="12"/>
  <c r="R1374" i="12" s="1"/>
  <c r="W1374" i="12"/>
  <c r="E2565" i="13"/>
  <c r="V1375" i="12"/>
  <c r="B1376" i="12"/>
  <c r="U1375" i="12"/>
  <c r="E1375" i="12"/>
  <c r="F1375" i="12" s="1"/>
  <c r="N1375" i="12"/>
  <c r="O1375" i="12" s="1"/>
  <c r="P1375" i="12" s="1"/>
  <c r="J1375" i="12"/>
  <c r="Y1375" i="12"/>
  <c r="I1375" i="12"/>
  <c r="W1375" i="12" l="1"/>
  <c r="E2564" i="13"/>
  <c r="N1376" i="12"/>
  <c r="O1376" i="12" s="1"/>
  <c r="P1376" i="12" s="1"/>
  <c r="J1376" i="12"/>
  <c r="Y1376" i="12"/>
  <c r="I1376" i="12"/>
  <c r="V1376" i="12"/>
  <c r="B1377" i="12"/>
  <c r="U1376" i="12"/>
  <c r="E1376" i="12"/>
  <c r="F1376" i="12" s="1"/>
  <c r="K1375" i="12"/>
  <c r="Q1375" i="12"/>
  <c r="R1375" i="12" s="1"/>
  <c r="W1376" i="12" l="1"/>
  <c r="Q1376" i="12"/>
  <c r="R1376" i="12" s="1"/>
  <c r="E2563" i="13"/>
  <c r="N1377" i="12"/>
  <c r="O1377" i="12" s="1"/>
  <c r="P1377" i="12" s="1"/>
  <c r="J1377" i="12"/>
  <c r="Y1377" i="12"/>
  <c r="I1377" i="12"/>
  <c r="V1377" i="12"/>
  <c r="B1378" i="12"/>
  <c r="U1377" i="12"/>
  <c r="E1377" i="12"/>
  <c r="F1377" i="12" s="1"/>
  <c r="K1376" i="12"/>
  <c r="Q1377" i="12" l="1"/>
  <c r="R1377" i="12" s="1"/>
  <c r="W1377" i="12"/>
  <c r="E2562" i="13"/>
  <c r="J1378" i="12"/>
  <c r="Y1378" i="12"/>
  <c r="I1378" i="12"/>
  <c r="V1378" i="12"/>
  <c r="B1379" i="12"/>
  <c r="U1378" i="12"/>
  <c r="E1378" i="12"/>
  <c r="F1378" i="12" s="1"/>
  <c r="N1378" i="12"/>
  <c r="O1378" i="12" s="1"/>
  <c r="P1378" i="12" s="1"/>
  <c r="K1377" i="12"/>
  <c r="W1378" i="12" l="1"/>
  <c r="Q1378" i="12"/>
  <c r="R1378" i="12" s="1"/>
  <c r="E2561" i="13"/>
  <c r="J1379" i="12"/>
  <c r="Y1379" i="12"/>
  <c r="I1379" i="12"/>
  <c r="V1379" i="12"/>
  <c r="B1380" i="12"/>
  <c r="U1379" i="12"/>
  <c r="E1379" i="12"/>
  <c r="F1379" i="12" s="1"/>
  <c r="N1379" i="12"/>
  <c r="O1379" i="12" s="1"/>
  <c r="P1379" i="12" s="1"/>
  <c r="K1378" i="12"/>
  <c r="W1379" i="12" l="1"/>
  <c r="Q1379" i="12"/>
  <c r="R1379" i="12" s="1"/>
  <c r="E2560" i="13"/>
  <c r="V1380" i="12"/>
  <c r="B1381" i="12"/>
  <c r="U1380" i="12"/>
  <c r="E1380" i="12"/>
  <c r="F1380" i="12" s="1"/>
  <c r="N1380" i="12"/>
  <c r="O1380" i="12" s="1"/>
  <c r="P1380" i="12" s="1"/>
  <c r="J1380" i="12"/>
  <c r="Y1380" i="12"/>
  <c r="I1380" i="12"/>
  <c r="K1379" i="12"/>
  <c r="W1380" i="12" l="1"/>
  <c r="E2559" i="13"/>
  <c r="N1381" i="12"/>
  <c r="O1381" i="12" s="1"/>
  <c r="P1381" i="12" s="1"/>
  <c r="J1381" i="12"/>
  <c r="Y1381" i="12"/>
  <c r="I1381" i="12"/>
  <c r="V1381" i="12"/>
  <c r="B1382" i="12"/>
  <c r="U1381" i="12"/>
  <c r="E1381" i="12"/>
  <c r="F1381" i="12" s="1"/>
  <c r="K1380" i="12"/>
  <c r="Q1380" i="12"/>
  <c r="R1380" i="12" s="1"/>
  <c r="W1381" i="12" l="1"/>
  <c r="Q1381" i="12"/>
  <c r="R1381" i="12" s="1"/>
  <c r="K1381" i="12"/>
  <c r="E2558" i="13"/>
  <c r="N1382" i="12"/>
  <c r="O1382" i="12" s="1"/>
  <c r="P1382" i="12" s="1"/>
  <c r="J1382" i="12"/>
  <c r="Y1382" i="12"/>
  <c r="I1382" i="12"/>
  <c r="V1382" i="12"/>
  <c r="B1383" i="12"/>
  <c r="U1382" i="12"/>
  <c r="E1382" i="12"/>
  <c r="F1382" i="12" s="1"/>
  <c r="W1382" i="12" l="1"/>
  <c r="Q1382" i="12"/>
  <c r="R1382" i="12" s="1"/>
  <c r="E2557" i="13"/>
  <c r="N1383" i="12"/>
  <c r="O1383" i="12" s="1"/>
  <c r="P1383" i="12" s="1"/>
  <c r="J1383" i="12"/>
  <c r="Y1383" i="12"/>
  <c r="I1383" i="12"/>
  <c r="V1383" i="12"/>
  <c r="B1384" i="12"/>
  <c r="U1383" i="12"/>
  <c r="E1383" i="12"/>
  <c r="F1383" i="12" s="1"/>
  <c r="K1382" i="12"/>
  <c r="Q1383" i="12" l="1"/>
  <c r="R1383" i="12" s="1"/>
  <c r="W1383" i="12"/>
  <c r="E2556" i="13"/>
  <c r="J1384" i="12"/>
  <c r="Y1384" i="12"/>
  <c r="I1384" i="12"/>
  <c r="V1384" i="12"/>
  <c r="B1385" i="12"/>
  <c r="U1384" i="12"/>
  <c r="E1384" i="12"/>
  <c r="F1384" i="12" s="1"/>
  <c r="N1384" i="12"/>
  <c r="O1384" i="12" s="1"/>
  <c r="P1384" i="12" s="1"/>
  <c r="K1383" i="12"/>
  <c r="W1384" i="12" l="1"/>
  <c r="E2555" i="13"/>
  <c r="V1385" i="12"/>
  <c r="B1386" i="12"/>
  <c r="U1385" i="12"/>
  <c r="E1385" i="12"/>
  <c r="F1385" i="12" s="1"/>
  <c r="N1385" i="12"/>
  <c r="O1385" i="12" s="1"/>
  <c r="P1385" i="12" s="1"/>
  <c r="J1385" i="12"/>
  <c r="Y1385" i="12"/>
  <c r="I1385" i="12"/>
  <c r="K1384" i="12"/>
  <c r="Q1384" i="12"/>
  <c r="R1384" i="12" s="1"/>
  <c r="W1385" i="12" l="1"/>
  <c r="E2554" i="13"/>
  <c r="B1387" i="12"/>
  <c r="U1386" i="12"/>
  <c r="E1386" i="12"/>
  <c r="F1386" i="12" s="1"/>
  <c r="N1386" i="12"/>
  <c r="O1386" i="12" s="1"/>
  <c r="P1386" i="12" s="1"/>
  <c r="J1386" i="12"/>
  <c r="Y1386" i="12"/>
  <c r="I1386" i="12"/>
  <c r="V1386" i="12"/>
  <c r="K1385" i="12"/>
  <c r="Q1385" i="12"/>
  <c r="R1385" i="12" s="1"/>
  <c r="W1386" i="12" l="1"/>
  <c r="Q1386" i="12"/>
  <c r="R1386" i="12" s="1"/>
  <c r="E2553" i="13"/>
  <c r="N1387" i="12"/>
  <c r="O1387" i="12" s="1"/>
  <c r="P1387" i="12" s="1"/>
  <c r="J1387" i="12"/>
  <c r="Y1387" i="12"/>
  <c r="I1387" i="12"/>
  <c r="V1387" i="12"/>
  <c r="B1388" i="12"/>
  <c r="U1387" i="12"/>
  <c r="E1387" i="12"/>
  <c r="F1387" i="12" s="1"/>
  <c r="K1386" i="12"/>
  <c r="W1387" i="12" l="1"/>
  <c r="Q1387" i="12"/>
  <c r="R1387" i="12" s="1"/>
  <c r="E2552" i="13"/>
  <c r="N1388" i="12"/>
  <c r="O1388" i="12" s="1"/>
  <c r="P1388" i="12" s="1"/>
  <c r="J1388" i="12"/>
  <c r="Y1388" i="12"/>
  <c r="I1388" i="12"/>
  <c r="V1388" i="12"/>
  <c r="B1389" i="12"/>
  <c r="U1388" i="12"/>
  <c r="E1388" i="12"/>
  <c r="F1388" i="12" s="1"/>
  <c r="K1387" i="12"/>
  <c r="Q1388" i="12" l="1"/>
  <c r="R1388" i="12" s="1"/>
  <c r="W1388" i="12"/>
  <c r="E2551" i="13"/>
  <c r="J1389" i="12"/>
  <c r="Y1389" i="12"/>
  <c r="I1389" i="12"/>
  <c r="V1389" i="12"/>
  <c r="B1390" i="12"/>
  <c r="U1389" i="12"/>
  <c r="E1389" i="12"/>
  <c r="F1389" i="12" s="1"/>
  <c r="N1389" i="12"/>
  <c r="O1389" i="12" s="1"/>
  <c r="P1389" i="12" s="1"/>
  <c r="K1388" i="12"/>
  <c r="W1389" i="12" l="1"/>
  <c r="Q1389" i="12"/>
  <c r="R1389" i="12" s="1"/>
  <c r="E2550" i="13"/>
  <c r="Y1390" i="12"/>
  <c r="I1390" i="12"/>
  <c r="V1390" i="12"/>
  <c r="B1391" i="12"/>
  <c r="U1390" i="12"/>
  <c r="E1390" i="12"/>
  <c r="F1390" i="12" s="1"/>
  <c r="N1390" i="12"/>
  <c r="O1390" i="12" s="1"/>
  <c r="P1390" i="12" s="1"/>
  <c r="J1390" i="12"/>
  <c r="K1389" i="12"/>
  <c r="W1390" i="12" l="1"/>
  <c r="Q1390" i="12"/>
  <c r="R1390" i="12" s="1"/>
  <c r="E2549" i="13"/>
  <c r="V1391" i="12"/>
  <c r="B1392" i="12"/>
  <c r="U1391" i="12"/>
  <c r="E1391" i="12"/>
  <c r="F1391" i="12" s="1"/>
  <c r="N1391" i="12"/>
  <c r="O1391" i="12" s="1"/>
  <c r="P1391" i="12" s="1"/>
  <c r="J1391" i="12"/>
  <c r="Y1391" i="12"/>
  <c r="I1391" i="12"/>
  <c r="K1390" i="12"/>
  <c r="E2548" i="13" l="1"/>
  <c r="N1392" i="12"/>
  <c r="O1392" i="12" s="1"/>
  <c r="P1392" i="12" s="1"/>
  <c r="J1392" i="12"/>
  <c r="Y1392" i="12"/>
  <c r="I1392" i="12"/>
  <c r="V1392" i="12"/>
  <c r="B1393" i="12"/>
  <c r="U1392" i="12"/>
  <c r="E1392" i="12"/>
  <c r="F1392" i="12" s="1"/>
  <c r="K1391" i="12"/>
  <c r="Q1391" i="12"/>
  <c r="R1391" i="12" s="1"/>
  <c r="W1391" i="12"/>
  <c r="W1392" i="12" l="1"/>
  <c r="Q1392" i="12"/>
  <c r="R1392" i="12" s="1"/>
  <c r="K1392" i="12"/>
  <c r="E2547" i="13"/>
  <c r="N1393" i="12"/>
  <c r="O1393" i="12" s="1"/>
  <c r="P1393" i="12" s="1"/>
  <c r="J1393" i="12"/>
  <c r="Y1393" i="12"/>
  <c r="I1393" i="12"/>
  <c r="V1393" i="12"/>
  <c r="B1394" i="12"/>
  <c r="U1393" i="12"/>
  <c r="E1393" i="12"/>
  <c r="F1393" i="12" s="1"/>
  <c r="K1393" i="12" l="1"/>
  <c r="Q1393" i="12"/>
  <c r="R1393" i="12" s="1"/>
  <c r="W1393" i="12"/>
  <c r="E2546" i="13"/>
  <c r="J1394" i="12"/>
  <c r="Y1394" i="12"/>
  <c r="I1394" i="12"/>
  <c r="V1394" i="12"/>
  <c r="B1395" i="12"/>
  <c r="U1394" i="12"/>
  <c r="E1394" i="12"/>
  <c r="F1394" i="12" s="1"/>
  <c r="N1394" i="12"/>
  <c r="O1394" i="12" s="1"/>
  <c r="P1394" i="12" s="1"/>
  <c r="W1394" i="12" l="1"/>
  <c r="E2545" i="13"/>
  <c r="J1395" i="12"/>
  <c r="Y1395" i="12"/>
  <c r="I1395" i="12"/>
  <c r="V1395" i="12"/>
  <c r="B1396" i="12"/>
  <c r="U1395" i="12"/>
  <c r="E1395" i="12"/>
  <c r="F1395" i="12" s="1"/>
  <c r="N1395" i="12"/>
  <c r="O1395" i="12" s="1"/>
  <c r="P1395" i="12" s="1"/>
  <c r="K1394" i="12"/>
  <c r="Q1394" i="12"/>
  <c r="R1394" i="12" s="1"/>
  <c r="W1395" i="12" l="1"/>
  <c r="Q1395" i="12"/>
  <c r="R1395" i="12" s="1"/>
  <c r="E2544" i="13"/>
  <c r="V1396" i="12"/>
  <c r="B1397" i="12"/>
  <c r="U1396" i="12"/>
  <c r="E1396" i="12"/>
  <c r="F1396" i="12" s="1"/>
  <c r="N1396" i="12"/>
  <c r="O1396" i="12" s="1"/>
  <c r="P1396" i="12" s="1"/>
  <c r="J1396" i="12"/>
  <c r="Y1396" i="12"/>
  <c r="I1396" i="12"/>
  <c r="K1395" i="12"/>
  <c r="W1396" i="12" l="1"/>
  <c r="E2543" i="13"/>
  <c r="N1397" i="12"/>
  <c r="O1397" i="12" s="1"/>
  <c r="P1397" i="12" s="1"/>
  <c r="J1397" i="12"/>
  <c r="Y1397" i="12"/>
  <c r="I1397" i="12"/>
  <c r="V1397" i="12"/>
  <c r="B1398" i="12"/>
  <c r="U1397" i="12"/>
  <c r="E1397" i="12"/>
  <c r="F1397" i="12" s="1"/>
  <c r="K1396" i="12"/>
  <c r="Q1396" i="12"/>
  <c r="R1396" i="12" s="1"/>
  <c r="W1397" i="12" l="1"/>
  <c r="K1397" i="12"/>
  <c r="Q1397" i="12"/>
  <c r="R1397" i="12" s="1"/>
  <c r="E2542" i="13"/>
  <c r="N1398" i="12"/>
  <c r="O1398" i="12" s="1"/>
  <c r="P1398" i="12" s="1"/>
  <c r="J1398" i="12"/>
  <c r="Y1398" i="12"/>
  <c r="I1398" i="12"/>
  <c r="V1398" i="12"/>
  <c r="B1399" i="12"/>
  <c r="U1398" i="12"/>
  <c r="E1398" i="12"/>
  <c r="F1398" i="12" s="1"/>
  <c r="W1398" i="12" l="1"/>
  <c r="Q1398" i="12"/>
  <c r="R1398" i="12" s="1"/>
  <c r="E2541" i="13"/>
  <c r="N1399" i="12"/>
  <c r="O1399" i="12" s="1"/>
  <c r="P1399" i="12" s="1"/>
  <c r="J1399" i="12"/>
  <c r="Y1399" i="12"/>
  <c r="I1399" i="12"/>
  <c r="V1399" i="12"/>
  <c r="B1400" i="12"/>
  <c r="U1399" i="12"/>
  <c r="E1399" i="12"/>
  <c r="F1399" i="12" s="1"/>
  <c r="K1398" i="12"/>
  <c r="Q1399" i="12" l="1"/>
  <c r="R1399" i="12" s="1"/>
  <c r="W1399" i="12"/>
  <c r="E2540" i="13"/>
  <c r="J1400" i="12"/>
  <c r="Y1400" i="12"/>
  <c r="I1400" i="12"/>
  <c r="V1400" i="12"/>
  <c r="B1401" i="12"/>
  <c r="U1400" i="12"/>
  <c r="E1400" i="12"/>
  <c r="F1400" i="12" s="1"/>
  <c r="N1400" i="12"/>
  <c r="O1400" i="12" s="1"/>
  <c r="P1400" i="12" s="1"/>
  <c r="K1399" i="12"/>
  <c r="K1400" i="12" l="1"/>
  <c r="E2539" i="13"/>
  <c r="V1401" i="12"/>
  <c r="B1402" i="12"/>
  <c r="U1401" i="12"/>
  <c r="E1401" i="12"/>
  <c r="F1401" i="12" s="1"/>
  <c r="N1401" i="12"/>
  <c r="O1401" i="12" s="1"/>
  <c r="P1401" i="12" s="1"/>
  <c r="J1401" i="12"/>
  <c r="Y1401" i="12"/>
  <c r="I1401" i="12"/>
  <c r="Q1400" i="12"/>
  <c r="R1400" i="12" s="1"/>
  <c r="W1400" i="12"/>
  <c r="K1401" i="12" l="1"/>
  <c r="Q1401" i="12"/>
  <c r="R1401" i="12" s="1"/>
  <c r="W1401" i="12"/>
  <c r="E2538" i="13"/>
  <c r="B1403" i="12"/>
  <c r="U1402" i="12"/>
  <c r="E1402" i="12"/>
  <c r="F1402" i="12" s="1"/>
  <c r="N1402" i="12"/>
  <c r="O1402" i="12" s="1"/>
  <c r="P1402" i="12" s="1"/>
  <c r="J1402" i="12"/>
  <c r="Y1402" i="12"/>
  <c r="I1402" i="12"/>
  <c r="V1402" i="12"/>
  <c r="W1402" i="12" l="1"/>
  <c r="Q1402" i="12"/>
  <c r="R1402" i="12" s="1"/>
  <c r="E2537" i="13"/>
  <c r="N1403" i="12"/>
  <c r="O1403" i="12" s="1"/>
  <c r="P1403" i="12" s="1"/>
  <c r="J1403" i="12"/>
  <c r="Y1403" i="12"/>
  <c r="I1403" i="12"/>
  <c r="V1403" i="12"/>
  <c r="B1404" i="12"/>
  <c r="U1403" i="12"/>
  <c r="E1403" i="12"/>
  <c r="F1403" i="12" s="1"/>
  <c r="K1402" i="12"/>
  <c r="W1403" i="12" l="1"/>
  <c r="K1403" i="12"/>
  <c r="Q1403" i="12"/>
  <c r="R1403" i="12" s="1"/>
  <c r="E2536" i="13"/>
  <c r="N1404" i="12"/>
  <c r="O1404" i="12" s="1"/>
  <c r="P1404" i="12" s="1"/>
  <c r="J1404" i="12"/>
  <c r="Y1404" i="12"/>
  <c r="I1404" i="12"/>
  <c r="V1404" i="12"/>
  <c r="B1405" i="12"/>
  <c r="U1404" i="12"/>
  <c r="E1404" i="12"/>
  <c r="F1404" i="12" s="1"/>
  <c r="W1404" i="12" l="1"/>
  <c r="Q1404" i="12"/>
  <c r="R1404" i="12" s="1"/>
  <c r="E2535" i="13"/>
  <c r="J1405" i="12"/>
  <c r="Y1405" i="12"/>
  <c r="I1405" i="12"/>
  <c r="V1405" i="12"/>
  <c r="B1406" i="12"/>
  <c r="U1405" i="12"/>
  <c r="E1405" i="12"/>
  <c r="F1405" i="12" s="1"/>
  <c r="N1405" i="12"/>
  <c r="O1405" i="12" s="1"/>
  <c r="P1405" i="12" s="1"/>
  <c r="K1404" i="12"/>
  <c r="K1405" i="12" l="1"/>
  <c r="Q1405" i="12"/>
  <c r="R1405" i="12" s="1"/>
  <c r="W1405" i="12"/>
  <c r="E2534" i="13"/>
  <c r="Y1406" i="12"/>
  <c r="I1406" i="12"/>
  <c r="V1406" i="12"/>
  <c r="B1407" i="12"/>
  <c r="U1406" i="12"/>
  <c r="E1406" i="12"/>
  <c r="F1406" i="12" s="1"/>
  <c r="N1406" i="12"/>
  <c r="O1406" i="12" s="1"/>
  <c r="P1406" i="12" s="1"/>
  <c r="J1406" i="12"/>
  <c r="W1406" i="12" l="1"/>
  <c r="Q1406" i="12"/>
  <c r="R1406" i="12" s="1"/>
  <c r="E2533" i="13"/>
  <c r="V1407" i="12"/>
  <c r="B1408" i="12"/>
  <c r="U1407" i="12"/>
  <c r="E1407" i="12"/>
  <c r="F1407" i="12" s="1"/>
  <c r="N1407" i="12"/>
  <c r="O1407" i="12" s="1"/>
  <c r="P1407" i="12" s="1"/>
  <c r="J1407" i="12"/>
  <c r="Y1407" i="12"/>
  <c r="I1407" i="12"/>
  <c r="K1406" i="12"/>
  <c r="W1407" i="12" l="1"/>
  <c r="Q1407" i="12"/>
  <c r="R1407" i="12" s="1"/>
  <c r="K1407" i="12"/>
  <c r="E2532" i="13"/>
  <c r="N1408" i="12"/>
  <c r="O1408" i="12" s="1"/>
  <c r="P1408" i="12" s="1"/>
  <c r="J1408" i="12"/>
  <c r="Y1408" i="12"/>
  <c r="I1408" i="12"/>
  <c r="V1408" i="12"/>
  <c r="B1409" i="12"/>
  <c r="U1408" i="12"/>
  <c r="E1408" i="12"/>
  <c r="F1408" i="12" s="1"/>
  <c r="W1408" i="12" l="1"/>
  <c r="Q1408" i="12"/>
  <c r="R1408" i="12" s="1"/>
  <c r="E2531" i="13"/>
  <c r="N1409" i="12"/>
  <c r="O1409" i="12" s="1"/>
  <c r="P1409" i="12" s="1"/>
  <c r="J1409" i="12"/>
  <c r="Y1409" i="12"/>
  <c r="I1409" i="12"/>
  <c r="V1409" i="12"/>
  <c r="B1410" i="12"/>
  <c r="U1409" i="12"/>
  <c r="E1409" i="12"/>
  <c r="F1409" i="12" s="1"/>
  <c r="K1408" i="12"/>
  <c r="W1409" i="12" l="1"/>
  <c r="K1409" i="12"/>
  <c r="Q1409" i="12"/>
  <c r="R1409" i="12" s="1"/>
  <c r="E2530" i="13"/>
  <c r="J1410" i="12"/>
  <c r="Y1410" i="12"/>
  <c r="I1410" i="12"/>
  <c r="V1410" i="12"/>
  <c r="B1411" i="12"/>
  <c r="U1410" i="12"/>
  <c r="E1410" i="12"/>
  <c r="F1410" i="12" s="1"/>
  <c r="N1410" i="12"/>
  <c r="O1410" i="12" s="1"/>
  <c r="P1410" i="12" s="1"/>
  <c r="W1410" i="12" l="1"/>
  <c r="K1410" i="12"/>
  <c r="Q1410" i="12"/>
  <c r="R1410" i="12" s="1"/>
  <c r="E2529" i="13"/>
  <c r="J1411" i="12"/>
  <c r="Y1411" i="12"/>
  <c r="I1411" i="12"/>
  <c r="V1411" i="12"/>
  <c r="B1412" i="12"/>
  <c r="U1411" i="12"/>
  <c r="E1411" i="12"/>
  <c r="F1411" i="12" s="1"/>
  <c r="N1411" i="12"/>
  <c r="O1411" i="12" s="1"/>
  <c r="P1411" i="12" s="1"/>
  <c r="W1411" i="12" l="1"/>
  <c r="Q1411" i="12"/>
  <c r="R1411" i="12" s="1"/>
  <c r="K1411" i="12"/>
  <c r="E2528" i="13"/>
  <c r="V1412" i="12"/>
  <c r="B1413" i="12"/>
  <c r="U1412" i="12"/>
  <c r="E1412" i="12"/>
  <c r="F1412" i="12" s="1"/>
  <c r="N1412" i="12"/>
  <c r="O1412" i="12" s="1"/>
  <c r="P1412" i="12" s="1"/>
  <c r="J1412" i="12"/>
  <c r="Y1412" i="12"/>
  <c r="I1412" i="12"/>
  <c r="K1412" i="12" l="1"/>
  <c r="Q1412" i="12"/>
  <c r="R1412" i="12" s="1"/>
  <c r="W1412" i="12"/>
  <c r="E2527" i="13"/>
  <c r="N1413" i="12"/>
  <c r="O1413" i="12" s="1"/>
  <c r="P1413" i="12" s="1"/>
  <c r="J1413" i="12"/>
  <c r="Y1413" i="12"/>
  <c r="I1413" i="12"/>
  <c r="V1413" i="12"/>
  <c r="B1414" i="12"/>
  <c r="U1413" i="12"/>
  <c r="E1413" i="12"/>
  <c r="F1413" i="12" s="1"/>
  <c r="W1413" i="12" l="1"/>
  <c r="Q1413" i="12"/>
  <c r="R1413" i="12" s="1"/>
  <c r="E2526" i="13"/>
  <c r="N1414" i="12"/>
  <c r="O1414" i="12" s="1"/>
  <c r="P1414" i="12" s="1"/>
  <c r="J1414" i="12"/>
  <c r="Y1414" i="12"/>
  <c r="I1414" i="12"/>
  <c r="V1414" i="12"/>
  <c r="B1415" i="12"/>
  <c r="U1414" i="12"/>
  <c r="E1414" i="12"/>
  <c r="F1414" i="12" s="1"/>
  <c r="K1413" i="12"/>
  <c r="W1414" i="12" l="1"/>
  <c r="Q1414" i="12"/>
  <c r="R1414" i="12" s="1"/>
  <c r="E2525" i="13"/>
  <c r="N1415" i="12"/>
  <c r="O1415" i="12" s="1"/>
  <c r="P1415" i="12" s="1"/>
  <c r="J1415" i="12"/>
  <c r="Y1415" i="12"/>
  <c r="I1415" i="12"/>
  <c r="V1415" i="12"/>
  <c r="B1416" i="12"/>
  <c r="U1415" i="12"/>
  <c r="E1415" i="12"/>
  <c r="F1415" i="12" s="1"/>
  <c r="K1414" i="12"/>
  <c r="K1415" i="12" l="1"/>
  <c r="Q1415" i="12"/>
  <c r="R1415" i="12" s="1"/>
  <c r="W1415" i="12"/>
  <c r="E2524" i="13"/>
  <c r="J1416" i="12"/>
  <c r="Y1416" i="12"/>
  <c r="I1416" i="12"/>
  <c r="V1416" i="12"/>
  <c r="B1417" i="12"/>
  <c r="U1416" i="12"/>
  <c r="E1416" i="12"/>
  <c r="F1416" i="12" s="1"/>
  <c r="N1416" i="12"/>
  <c r="O1416" i="12" s="1"/>
  <c r="P1416" i="12" s="1"/>
  <c r="K1416" i="12" l="1"/>
  <c r="Q1416" i="12"/>
  <c r="R1416" i="12" s="1"/>
  <c r="W1416" i="12"/>
  <c r="E2523" i="13"/>
  <c r="V1417" i="12"/>
  <c r="B1418" i="12"/>
  <c r="U1417" i="12"/>
  <c r="E1417" i="12"/>
  <c r="F1417" i="12" s="1"/>
  <c r="N1417" i="12"/>
  <c r="O1417" i="12" s="1"/>
  <c r="P1417" i="12" s="1"/>
  <c r="J1417" i="12"/>
  <c r="Y1417" i="12"/>
  <c r="I1417" i="12"/>
  <c r="E2522" i="13" l="1"/>
  <c r="B1419" i="12"/>
  <c r="U1418" i="12"/>
  <c r="E1418" i="12"/>
  <c r="F1418" i="12" s="1"/>
  <c r="N1418" i="12"/>
  <c r="O1418" i="12" s="1"/>
  <c r="P1418" i="12" s="1"/>
  <c r="J1418" i="12"/>
  <c r="Y1418" i="12"/>
  <c r="I1418" i="12"/>
  <c r="V1418" i="12"/>
  <c r="K1417" i="12"/>
  <c r="Q1417" i="12"/>
  <c r="R1417" i="12" s="1"/>
  <c r="W1417" i="12"/>
  <c r="Q1418" i="12" l="1"/>
  <c r="R1418" i="12" s="1"/>
  <c r="W1418" i="12"/>
  <c r="E2521" i="13"/>
  <c r="N1419" i="12"/>
  <c r="O1419" i="12" s="1"/>
  <c r="P1419" i="12" s="1"/>
  <c r="J1419" i="12"/>
  <c r="Y1419" i="12"/>
  <c r="I1419" i="12"/>
  <c r="V1419" i="12"/>
  <c r="B1420" i="12"/>
  <c r="U1419" i="12"/>
  <c r="E1419" i="12"/>
  <c r="F1419" i="12" s="1"/>
  <c r="K1418" i="12"/>
  <c r="W1419" i="12" l="1"/>
  <c r="Q1419" i="12"/>
  <c r="R1419" i="12" s="1"/>
  <c r="K1419" i="12"/>
  <c r="E2520" i="13"/>
  <c r="N1420" i="12"/>
  <c r="O1420" i="12" s="1"/>
  <c r="P1420" i="12" s="1"/>
  <c r="J1420" i="12"/>
  <c r="Y1420" i="12"/>
  <c r="I1420" i="12"/>
  <c r="V1420" i="12"/>
  <c r="B1421" i="12"/>
  <c r="U1420" i="12"/>
  <c r="E1420" i="12"/>
  <c r="F1420" i="12" s="1"/>
  <c r="Q1420" i="12" l="1"/>
  <c r="R1420" i="12" s="1"/>
  <c r="K1420" i="12"/>
  <c r="W1420" i="12"/>
  <c r="E2519" i="13"/>
  <c r="J1421" i="12"/>
  <c r="Y1421" i="12"/>
  <c r="I1421" i="12"/>
  <c r="V1421" i="12"/>
  <c r="B1422" i="12"/>
  <c r="U1421" i="12"/>
  <c r="E1421" i="12"/>
  <c r="F1421" i="12" s="1"/>
  <c r="N1421" i="12"/>
  <c r="O1421" i="12" s="1"/>
  <c r="P1421" i="12" s="1"/>
  <c r="W1421" i="12" l="1"/>
  <c r="E2518" i="13"/>
  <c r="Y1422" i="12"/>
  <c r="I1422" i="12"/>
  <c r="V1422" i="12"/>
  <c r="B1423" i="12"/>
  <c r="U1422" i="12"/>
  <c r="E1422" i="12"/>
  <c r="F1422" i="12" s="1"/>
  <c r="N1422" i="12"/>
  <c r="O1422" i="12" s="1"/>
  <c r="P1422" i="12" s="1"/>
  <c r="J1422" i="12"/>
  <c r="K1421" i="12"/>
  <c r="Q1421" i="12"/>
  <c r="R1421" i="12" s="1"/>
  <c r="W1422" i="12" l="1"/>
  <c r="Q1422" i="12"/>
  <c r="R1422" i="12" s="1"/>
  <c r="E2517" i="13"/>
  <c r="V1423" i="12"/>
  <c r="B1424" i="12"/>
  <c r="U1423" i="12"/>
  <c r="E1423" i="12"/>
  <c r="F1423" i="12" s="1"/>
  <c r="N1423" i="12"/>
  <c r="O1423" i="12" s="1"/>
  <c r="P1423" i="12" s="1"/>
  <c r="J1423" i="12"/>
  <c r="Y1423" i="12"/>
  <c r="I1423" i="12"/>
  <c r="K1422" i="12"/>
  <c r="W1423" i="12" l="1"/>
  <c r="E2516" i="13"/>
  <c r="N1424" i="12"/>
  <c r="O1424" i="12" s="1"/>
  <c r="P1424" i="12" s="1"/>
  <c r="J1424" i="12"/>
  <c r="Y1424" i="12"/>
  <c r="I1424" i="12"/>
  <c r="V1424" i="12"/>
  <c r="B1425" i="12"/>
  <c r="U1424" i="12"/>
  <c r="E1424" i="12"/>
  <c r="F1424" i="12" s="1"/>
  <c r="K1423" i="12"/>
  <c r="Q1423" i="12"/>
  <c r="R1423" i="12" s="1"/>
  <c r="W1424" i="12" l="1"/>
  <c r="K1424" i="12"/>
  <c r="Q1424" i="12"/>
  <c r="R1424" i="12" s="1"/>
  <c r="E2515" i="13"/>
  <c r="N1425" i="12"/>
  <c r="O1425" i="12" s="1"/>
  <c r="P1425" i="12" s="1"/>
  <c r="J1425" i="12"/>
  <c r="Y1425" i="12"/>
  <c r="I1425" i="12"/>
  <c r="V1425" i="12"/>
  <c r="B1426" i="12"/>
  <c r="U1425" i="12"/>
  <c r="E1425" i="12"/>
  <c r="F1425" i="12" s="1"/>
  <c r="K1425" i="12" l="1"/>
  <c r="Q1425" i="12"/>
  <c r="R1425" i="12" s="1"/>
  <c r="W1425" i="12"/>
  <c r="E2514" i="13"/>
  <c r="J1426" i="12"/>
  <c r="Y1426" i="12"/>
  <c r="I1426" i="12"/>
  <c r="V1426" i="12"/>
  <c r="B1427" i="12"/>
  <c r="U1426" i="12"/>
  <c r="E1426" i="12"/>
  <c r="F1426" i="12" s="1"/>
  <c r="N1426" i="12"/>
  <c r="O1426" i="12" s="1"/>
  <c r="P1426" i="12" s="1"/>
  <c r="E2513" i="13" l="1"/>
  <c r="J1427" i="12"/>
  <c r="Y1427" i="12"/>
  <c r="I1427" i="12"/>
  <c r="V1427" i="12"/>
  <c r="B1428" i="12"/>
  <c r="U1427" i="12"/>
  <c r="E1427" i="12"/>
  <c r="F1427" i="12" s="1"/>
  <c r="N1427" i="12"/>
  <c r="O1427" i="12" s="1"/>
  <c r="P1427" i="12" s="1"/>
  <c r="W1426" i="12"/>
  <c r="K1426" i="12"/>
  <c r="Q1426" i="12"/>
  <c r="R1426" i="12" s="1"/>
  <c r="K1427" i="12" l="1"/>
  <c r="W1427" i="12"/>
  <c r="E2512" i="13"/>
  <c r="V1428" i="12"/>
  <c r="B1429" i="12"/>
  <c r="U1428" i="12"/>
  <c r="E1428" i="12"/>
  <c r="F1428" i="12" s="1"/>
  <c r="N1428" i="12"/>
  <c r="O1428" i="12" s="1"/>
  <c r="P1428" i="12" s="1"/>
  <c r="J1428" i="12"/>
  <c r="Y1428" i="12"/>
  <c r="I1428" i="12"/>
  <c r="Q1427" i="12"/>
  <c r="R1427" i="12" s="1"/>
  <c r="Q1428" i="12" l="1"/>
  <c r="R1428" i="12" s="1"/>
  <c r="W1428" i="12"/>
  <c r="E2511" i="13"/>
  <c r="N1429" i="12"/>
  <c r="O1429" i="12" s="1"/>
  <c r="P1429" i="12" s="1"/>
  <c r="J1429" i="12"/>
  <c r="Y1429" i="12"/>
  <c r="I1429" i="12"/>
  <c r="V1429" i="12"/>
  <c r="B1430" i="12"/>
  <c r="U1429" i="12"/>
  <c r="E1429" i="12"/>
  <c r="F1429" i="12" s="1"/>
  <c r="K1428" i="12"/>
  <c r="W1429" i="12" l="1"/>
  <c r="Q1429" i="12"/>
  <c r="R1429" i="12" s="1"/>
  <c r="E2510" i="13"/>
  <c r="N1430" i="12"/>
  <c r="O1430" i="12" s="1"/>
  <c r="P1430" i="12" s="1"/>
  <c r="J1430" i="12"/>
  <c r="Y1430" i="12"/>
  <c r="I1430" i="12"/>
  <c r="V1430" i="12"/>
  <c r="B1431" i="12"/>
  <c r="U1430" i="12"/>
  <c r="E1430" i="12"/>
  <c r="F1430" i="12" s="1"/>
  <c r="K1429" i="12"/>
  <c r="W1430" i="12" l="1"/>
  <c r="K1430" i="12"/>
  <c r="E2509" i="13"/>
  <c r="N1431" i="12"/>
  <c r="O1431" i="12" s="1"/>
  <c r="P1431" i="12" s="1"/>
  <c r="J1431" i="12"/>
  <c r="Y1431" i="12"/>
  <c r="I1431" i="12"/>
  <c r="V1431" i="12"/>
  <c r="B1432" i="12"/>
  <c r="U1431" i="12"/>
  <c r="E1431" i="12"/>
  <c r="F1431" i="12" s="1"/>
  <c r="Q1430" i="12"/>
  <c r="R1430" i="12" s="1"/>
  <c r="K1431" i="12" l="1"/>
  <c r="E2508" i="13"/>
  <c r="J1432" i="12"/>
  <c r="Y1432" i="12"/>
  <c r="I1432" i="12"/>
  <c r="V1432" i="12"/>
  <c r="B1433" i="12"/>
  <c r="U1432" i="12"/>
  <c r="E1432" i="12"/>
  <c r="F1432" i="12" s="1"/>
  <c r="N1432" i="12"/>
  <c r="O1432" i="12" s="1"/>
  <c r="P1432" i="12" s="1"/>
  <c r="Q1431" i="12"/>
  <c r="R1431" i="12" s="1"/>
  <c r="W1431" i="12"/>
  <c r="W1432" i="12" l="1"/>
  <c r="E2507" i="13"/>
  <c r="V1433" i="12"/>
  <c r="B1434" i="12"/>
  <c r="U1433" i="12"/>
  <c r="E1433" i="12"/>
  <c r="F1433" i="12" s="1"/>
  <c r="N1433" i="12"/>
  <c r="O1433" i="12" s="1"/>
  <c r="P1433" i="12" s="1"/>
  <c r="J1433" i="12"/>
  <c r="Y1433" i="12"/>
  <c r="I1433" i="12"/>
  <c r="K1432" i="12"/>
  <c r="Q1432" i="12"/>
  <c r="R1432" i="12" s="1"/>
  <c r="K1433" i="12" l="1"/>
  <c r="Q1433" i="12"/>
  <c r="R1433" i="12" s="1"/>
  <c r="W1433" i="12"/>
  <c r="E2506" i="13"/>
  <c r="B1435" i="12"/>
  <c r="U1434" i="12"/>
  <c r="E1434" i="12"/>
  <c r="F1434" i="12" s="1"/>
  <c r="N1434" i="12"/>
  <c r="O1434" i="12" s="1"/>
  <c r="P1434" i="12" s="1"/>
  <c r="J1434" i="12"/>
  <c r="Y1434" i="12"/>
  <c r="I1434" i="12"/>
  <c r="V1434" i="12"/>
  <c r="W1434" i="12" l="1"/>
  <c r="Q1434" i="12"/>
  <c r="R1434" i="12" s="1"/>
  <c r="E2505" i="13"/>
  <c r="N1435" i="12"/>
  <c r="O1435" i="12" s="1"/>
  <c r="P1435" i="12" s="1"/>
  <c r="J1435" i="12"/>
  <c r="Y1435" i="12"/>
  <c r="I1435" i="12"/>
  <c r="V1435" i="12"/>
  <c r="B1436" i="12"/>
  <c r="U1435" i="12"/>
  <c r="E1435" i="12"/>
  <c r="F1435" i="12" s="1"/>
  <c r="K1434" i="12"/>
  <c r="W1435" i="12" l="1"/>
  <c r="Q1435" i="12"/>
  <c r="R1435" i="12" s="1"/>
  <c r="K1435" i="12"/>
  <c r="E2504" i="13"/>
  <c r="N1436" i="12"/>
  <c r="O1436" i="12" s="1"/>
  <c r="P1436" i="12" s="1"/>
  <c r="J1436" i="12"/>
  <c r="Y1436" i="12"/>
  <c r="I1436" i="12"/>
  <c r="V1436" i="12"/>
  <c r="B1437" i="12"/>
  <c r="U1436" i="12"/>
  <c r="E1436" i="12"/>
  <c r="F1436" i="12" s="1"/>
  <c r="W1436" i="12" l="1"/>
  <c r="E2503" i="13"/>
  <c r="J1437" i="12"/>
  <c r="Y1437" i="12"/>
  <c r="I1437" i="12"/>
  <c r="V1437" i="12"/>
  <c r="B1438" i="12"/>
  <c r="U1437" i="12"/>
  <c r="E1437" i="12"/>
  <c r="F1437" i="12" s="1"/>
  <c r="N1437" i="12"/>
  <c r="O1437" i="12" s="1"/>
  <c r="P1437" i="12" s="1"/>
  <c r="Q1436" i="12"/>
  <c r="R1436" i="12" s="1"/>
  <c r="K1436" i="12"/>
  <c r="W1437" i="12" l="1"/>
  <c r="K1437" i="12"/>
  <c r="Q1437" i="12"/>
  <c r="R1437" i="12" s="1"/>
  <c r="E2502" i="13"/>
  <c r="Y1438" i="12"/>
  <c r="I1438" i="12"/>
  <c r="V1438" i="12"/>
  <c r="B1439" i="12"/>
  <c r="U1438" i="12"/>
  <c r="E1438" i="12"/>
  <c r="F1438" i="12" s="1"/>
  <c r="N1438" i="12"/>
  <c r="O1438" i="12" s="1"/>
  <c r="P1438" i="12" s="1"/>
  <c r="J1438" i="12"/>
  <c r="K1438" i="12" l="1"/>
  <c r="Q1438" i="12"/>
  <c r="R1438" i="12" s="1"/>
  <c r="W1438" i="12"/>
  <c r="E2501" i="13"/>
  <c r="V1439" i="12"/>
  <c r="B1440" i="12"/>
  <c r="U1439" i="12"/>
  <c r="E1439" i="12"/>
  <c r="F1439" i="12" s="1"/>
  <c r="N1439" i="12"/>
  <c r="O1439" i="12" s="1"/>
  <c r="P1439" i="12" s="1"/>
  <c r="J1439" i="12"/>
  <c r="Y1439" i="12"/>
  <c r="I1439" i="12"/>
  <c r="Q1439" i="12" l="1"/>
  <c r="R1439" i="12" s="1"/>
  <c r="K1439" i="12"/>
  <c r="W1439" i="12"/>
  <c r="E2500" i="13"/>
  <c r="N1440" i="12"/>
  <c r="O1440" i="12" s="1"/>
  <c r="P1440" i="12" s="1"/>
  <c r="J1440" i="12"/>
  <c r="Y1440" i="12"/>
  <c r="I1440" i="12"/>
  <c r="V1440" i="12"/>
  <c r="B1441" i="12"/>
  <c r="U1440" i="12"/>
  <c r="E1440" i="12"/>
  <c r="F1440" i="12" s="1"/>
  <c r="W1440" i="12" l="1"/>
  <c r="E2499" i="13"/>
  <c r="N1441" i="12"/>
  <c r="O1441" i="12" s="1"/>
  <c r="P1441" i="12" s="1"/>
  <c r="J1441" i="12"/>
  <c r="Y1441" i="12"/>
  <c r="I1441" i="12"/>
  <c r="V1441" i="12"/>
  <c r="B1442" i="12"/>
  <c r="U1441" i="12"/>
  <c r="E1441" i="12"/>
  <c r="F1441" i="12" s="1"/>
  <c r="K1440" i="12"/>
  <c r="Q1440" i="12"/>
  <c r="R1440" i="12" s="1"/>
  <c r="W1441" i="12" l="1"/>
  <c r="Q1441" i="12"/>
  <c r="R1441" i="12" s="1"/>
  <c r="E2498" i="13"/>
  <c r="J1442" i="12"/>
  <c r="Y1442" i="12"/>
  <c r="I1442" i="12"/>
  <c r="V1442" i="12"/>
  <c r="B1443" i="12"/>
  <c r="U1442" i="12"/>
  <c r="E1442" i="12"/>
  <c r="F1442" i="12" s="1"/>
  <c r="N1442" i="12"/>
  <c r="O1442" i="12" s="1"/>
  <c r="P1442" i="12" s="1"/>
  <c r="K1441" i="12"/>
  <c r="W1442" i="12" l="1"/>
  <c r="K1442" i="12"/>
  <c r="Q1442" i="12"/>
  <c r="R1442" i="12" s="1"/>
  <c r="E2497" i="13"/>
  <c r="J1443" i="12"/>
  <c r="Y1443" i="12"/>
  <c r="I1443" i="12"/>
  <c r="V1443" i="12"/>
  <c r="B1444" i="12"/>
  <c r="U1443" i="12"/>
  <c r="E1443" i="12"/>
  <c r="F1443" i="12" s="1"/>
  <c r="N1443" i="12"/>
  <c r="O1443" i="12" s="1"/>
  <c r="P1443" i="12" s="1"/>
  <c r="K1443" i="12" l="1"/>
  <c r="Q1443" i="12"/>
  <c r="R1443" i="12" s="1"/>
  <c r="W1443" i="12"/>
  <c r="E2496" i="13"/>
  <c r="V1444" i="12"/>
  <c r="B1445" i="12"/>
  <c r="U1444" i="12"/>
  <c r="E1444" i="12"/>
  <c r="F1444" i="12" s="1"/>
  <c r="N1444" i="12"/>
  <c r="O1444" i="12" s="1"/>
  <c r="P1444" i="12" s="1"/>
  <c r="J1444" i="12"/>
  <c r="Y1444" i="12"/>
  <c r="I1444" i="12"/>
  <c r="W1444" i="12" l="1"/>
  <c r="E2495" i="13"/>
  <c r="N1445" i="12"/>
  <c r="O1445" i="12" s="1"/>
  <c r="P1445" i="12" s="1"/>
  <c r="J1445" i="12"/>
  <c r="Y1445" i="12"/>
  <c r="I1445" i="12"/>
  <c r="V1445" i="12"/>
  <c r="U1445" i="12"/>
  <c r="E1445" i="12"/>
  <c r="F1445" i="12" s="1"/>
  <c r="B1446" i="12"/>
  <c r="K1444" i="12"/>
  <c r="Q1444" i="12"/>
  <c r="R1444" i="12" s="1"/>
  <c r="W1445" i="12" l="1"/>
  <c r="Q1445" i="12"/>
  <c r="R1445" i="12" s="1"/>
  <c r="K1445" i="12"/>
  <c r="E2494" i="13"/>
  <c r="N1446" i="12"/>
  <c r="O1446" i="12" s="1"/>
  <c r="P1446" i="12" s="1"/>
  <c r="J1446" i="12"/>
  <c r="Y1446" i="12"/>
  <c r="I1446" i="12"/>
  <c r="V1446" i="12"/>
  <c r="B1447" i="12"/>
  <c r="U1446" i="12"/>
  <c r="E1446" i="12"/>
  <c r="F1446" i="12" s="1"/>
  <c r="W1446" i="12" l="1"/>
  <c r="Q1446" i="12"/>
  <c r="R1446" i="12" s="1"/>
  <c r="E2493" i="13"/>
  <c r="N1447" i="12"/>
  <c r="O1447" i="12" s="1"/>
  <c r="P1447" i="12" s="1"/>
  <c r="J1447" i="12"/>
  <c r="Y1447" i="12"/>
  <c r="I1447" i="12"/>
  <c r="V1447" i="12"/>
  <c r="B1448" i="12"/>
  <c r="U1447" i="12"/>
  <c r="E1447" i="12"/>
  <c r="F1447" i="12" s="1"/>
  <c r="K1446" i="12"/>
  <c r="Q1447" i="12" l="1"/>
  <c r="R1447" i="12" s="1"/>
  <c r="W1447" i="12"/>
  <c r="E2492" i="13"/>
  <c r="J1448" i="12"/>
  <c r="Y1448" i="12"/>
  <c r="I1448" i="12"/>
  <c r="V1448" i="12"/>
  <c r="B1449" i="12"/>
  <c r="U1448" i="12"/>
  <c r="E1448" i="12"/>
  <c r="F1448" i="12" s="1"/>
  <c r="N1448" i="12"/>
  <c r="O1448" i="12" s="1"/>
  <c r="P1448" i="12" s="1"/>
  <c r="K1447" i="12"/>
  <c r="W1448" i="12" l="1"/>
  <c r="K1448" i="12"/>
  <c r="Q1448" i="12"/>
  <c r="R1448" i="12" s="1"/>
  <c r="E2491" i="13"/>
  <c r="V1449" i="12"/>
  <c r="B1450" i="12"/>
  <c r="U1449" i="12"/>
  <c r="E1449" i="12"/>
  <c r="F1449" i="12" s="1"/>
  <c r="N1449" i="12"/>
  <c r="O1449" i="12" s="1"/>
  <c r="P1449" i="12" s="1"/>
  <c r="J1449" i="12"/>
  <c r="Y1449" i="12"/>
  <c r="I1449" i="12"/>
  <c r="K1449" i="12" l="1"/>
  <c r="Q1449" i="12"/>
  <c r="R1449" i="12" s="1"/>
  <c r="W1449" i="12"/>
  <c r="E2490" i="13"/>
  <c r="B1451" i="12"/>
  <c r="U1450" i="12"/>
  <c r="E1450" i="12"/>
  <c r="F1450" i="12" s="1"/>
  <c r="N1450" i="12"/>
  <c r="O1450" i="12" s="1"/>
  <c r="P1450" i="12" s="1"/>
  <c r="J1450" i="12"/>
  <c r="Y1450" i="12"/>
  <c r="I1450" i="12"/>
  <c r="V1450" i="12"/>
  <c r="W1450" i="12" l="1"/>
  <c r="Q1450" i="12"/>
  <c r="R1450" i="12" s="1"/>
  <c r="E2489" i="13"/>
  <c r="N1451" i="12"/>
  <c r="O1451" i="12" s="1"/>
  <c r="P1451" i="12" s="1"/>
  <c r="J1451" i="12"/>
  <c r="Y1451" i="12"/>
  <c r="I1451" i="12"/>
  <c r="V1451" i="12"/>
  <c r="B1452" i="12"/>
  <c r="U1451" i="12"/>
  <c r="E1451" i="12"/>
  <c r="F1451" i="12" s="1"/>
  <c r="K1450" i="12"/>
  <c r="K1451" i="12" l="1"/>
  <c r="Q1451" i="12"/>
  <c r="R1451" i="12" s="1"/>
  <c r="W1451" i="12"/>
  <c r="E2488" i="13"/>
  <c r="N1452" i="12"/>
  <c r="O1452" i="12" s="1"/>
  <c r="P1452" i="12" s="1"/>
  <c r="J1452" i="12"/>
  <c r="Y1452" i="12"/>
  <c r="I1452" i="12"/>
  <c r="V1452" i="12"/>
  <c r="B1453" i="12"/>
  <c r="U1452" i="12"/>
  <c r="E1452" i="12"/>
  <c r="F1452" i="12" s="1"/>
  <c r="W1452" i="12" l="1"/>
  <c r="Q1452" i="12"/>
  <c r="R1452" i="12" s="1"/>
  <c r="E2487" i="13"/>
  <c r="J1453" i="12"/>
  <c r="Y1453" i="12"/>
  <c r="I1453" i="12"/>
  <c r="V1453" i="12"/>
  <c r="B1454" i="12"/>
  <c r="U1453" i="12"/>
  <c r="E1453" i="12"/>
  <c r="F1453" i="12" s="1"/>
  <c r="N1453" i="12"/>
  <c r="O1453" i="12" s="1"/>
  <c r="P1453" i="12" s="1"/>
  <c r="K1452" i="12"/>
  <c r="Q1453" i="12" l="1"/>
  <c r="R1453" i="12" s="1"/>
  <c r="W1453" i="12"/>
  <c r="E2486" i="13"/>
  <c r="Y1454" i="12"/>
  <c r="I1454" i="12"/>
  <c r="V1454" i="12"/>
  <c r="B1455" i="12"/>
  <c r="U1454" i="12"/>
  <c r="E1454" i="12"/>
  <c r="F1454" i="12" s="1"/>
  <c r="N1454" i="12"/>
  <c r="O1454" i="12" s="1"/>
  <c r="P1454" i="12" s="1"/>
  <c r="J1454" i="12"/>
  <c r="K1453" i="12"/>
  <c r="W1454" i="12" l="1"/>
  <c r="E2485" i="13"/>
  <c r="V1455" i="12"/>
  <c r="B1456" i="12"/>
  <c r="U1455" i="12"/>
  <c r="E1455" i="12"/>
  <c r="F1455" i="12" s="1"/>
  <c r="N1455" i="12"/>
  <c r="O1455" i="12" s="1"/>
  <c r="P1455" i="12" s="1"/>
  <c r="J1455" i="12"/>
  <c r="Y1455" i="12"/>
  <c r="I1455" i="12"/>
  <c r="K1454" i="12"/>
  <c r="Q1454" i="12"/>
  <c r="R1454" i="12" s="1"/>
  <c r="K1455" i="12" l="1"/>
  <c r="W1455" i="12"/>
  <c r="Q1455" i="12"/>
  <c r="R1455" i="12" s="1"/>
  <c r="E2484" i="13"/>
  <c r="N1456" i="12"/>
  <c r="O1456" i="12" s="1"/>
  <c r="P1456" i="12" s="1"/>
  <c r="J1456" i="12"/>
  <c r="Y1456" i="12"/>
  <c r="I1456" i="12"/>
  <c r="V1456" i="12"/>
  <c r="B1457" i="12"/>
  <c r="U1456" i="12"/>
  <c r="E1456" i="12"/>
  <c r="F1456" i="12" s="1"/>
  <c r="W1456" i="12" l="1"/>
  <c r="Q1456" i="12"/>
  <c r="R1456" i="12" s="1"/>
  <c r="E2483" i="13"/>
  <c r="N1457" i="12"/>
  <c r="O1457" i="12" s="1"/>
  <c r="P1457" i="12" s="1"/>
  <c r="J1457" i="12"/>
  <c r="Y1457" i="12"/>
  <c r="I1457" i="12"/>
  <c r="V1457" i="12"/>
  <c r="B1458" i="12"/>
  <c r="U1457" i="12"/>
  <c r="E1457" i="12"/>
  <c r="F1457" i="12" s="1"/>
  <c r="K1456" i="12"/>
  <c r="Q1457" i="12" l="1"/>
  <c r="R1457" i="12" s="1"/>
  <c r="W1457" i="12"/>
  <c r="E2482" i="13"/>
  <c r="J1458" i="12"/>
  <c r="Y1458" i="12"/>
  <c r="I1458" i="12"/>
  <c r="V1458" i="12"/>
  <c r="B1459" i="12"/>
  <c r="U1458" i="12"/>
  <c r="E1458" i="12"/>
  <c r="F1458" i="12" s="1"/>
  <c r="N1458" i="12"/>
  <c r="O1458" i="12" s="1"/>
  <c r="P1458" i="12" s="1"/>
  <c r="K1457" i="12"/>
  <c r="K1458" i="12" l="1"/>
  <c r="Q1458" i="12"/>
  <c r="R1458" i="12" s="1"/>
  <c r="W1458" i="12"/>
  <c r="E2481" i="13"/>
  <c r="J1459" i="12"/>
  <c r="Y1459" i="12"/>
  <c r="I1459" i="12"/>
  <c r="V1459" i="12"/>
  <c r="B1460" i="12"/>
  <c r="U1459" i="12"/>
  <c r="E1459" i="12"/>
  <c r="F1459" i="12" s="1"/>
  <c r="N1459" i="12"/>
  <c r="O1459" i="12" s="1"/>
  <c r="P1459" i="12" s="1"/>
  <c r="K1459" i="12" l="1"/>
  <c r="Q1459" i="12"/>
  <c r="R1459" i="12" s="1"/>
  <c r="W1459" i="12"/>
  <c r="E2480" i="13"/>
  <c r="V1460" i="12"/>
  <c r="B1461" i="12"/>
  <c r="U1460" i="12"/>
  <c r="E1460" i="12"/>
  <c r="F1460" i="12" s="1"/>
  <c r="N1460" i="12"/>
  <c r="O1460" i="12" s="1"/>
  <c r="P1460" i="12" s="1"/>
  <c r="J1460" i="12"/>
  <c r="Y1460" i="12"/>
  <c r="I1460" i="12"/>
  <c r="Q1460" i="12" l="1"/>
  <c r="R1460" i="12" s="1"/>
  <c r="K1460" i="12"/>
  <c r="W1460" i="12"/>
  <c r="E2479" i="13"/>
  <c r="N1461" i="12"/>
  <c r="O1461" i="12" s="1"/>
  <c r="P1461" i="12" s="1"/>
  <c r="J1461" i="12"/>
  <c r="Y1461" i="12"/>
  <c r="I1461" i="12"/>
  <c r="V1461" i="12"/>
  <c r="B1462" i="12"/>
  <c r="U1461" i="12"/>
  <c r="E1461" i="12"/>
  <c r="F1461" i="12" s="1"/>
  <c r="W1461" i="12" l="1"/>
  <c r="E2478" i="13"/>
  <c r="N1462" i="12"/>
  <c r="O1462" i="12" s="1"/>
  <c r="P1462" i="12" s="1"/>
  <c r="J1462" i="12"/>
  <c r="Y1462" i="12"/>
  <c r="I1462" i="12"/>
  <c r="V1462" i="12"/>
  <c r="B1463" i="12"/>
  <c r="U1462" i="12"/>
  <c r="E1462" i="12"/>
  <c r="F1462" i="12" s="1"/>
  <c r="K1461" i="12"/>
  <c r="Q1461" i="12"/>
  <c r="R1461" i="12" s="1"/>
  <c r="W1462" i="12" l="1"/>
  <c r="Q1462" i="12"/>
  <c r="R1462" i="12" s="1"/>
  <c r="E2477" i="13"/>
  <c r="N1463" i="12"/>
  <c r="O1463" i="12" s="1"/>
  <c r="P1463" i="12" s="1"/>
  <c r="J1463" i="12"/>
  <c r="Y1463" i="12"/>
  <c r="I1463" i="12"/>
  <c r="V1463" i="12"/>
  <c r="B1464" i="12"/>
  <c r="U1463" i="12"/>
  <c r="E1463" i="12"/>
  <c r="F1463" i="12" s="1"/>
  <c r="K1462" i="12"/>
  <c r="W1463" i="12" l="1"/>
  <c r="K1463" i="12"/>
  <c r="Q1463" i="12"/>
  <c r="R1463" i="12" s="1"/>
  <c r="E2476" i="13"/>
  <c r="J1464" i="12"/>
  <c r="Y1464" i="12"/>
  <c r="I1464" i="12"/>
  <c r="V1464" i="12"/>
  <c r="B1465" i="12"/>
  <c r="U1464" i="12"/>
  <c r="E1464" i="12"/>
  <c r="F1464" i="12" s="1"/>
  <c r="N1464" i="12"/>
  <c r="O1464" i="12" s="1"/>
  <c r="P1464" i="12" s="1"/>
  <c r="W1464" i="12" l="1"/>
  <c r="Q1464" i="12"/>
  <c r="R1464" i="12" s="1"/>
  <c r="E2475" i="13"/>
  <c r="V1465" i="12"/>
  <c r="B1466" i="12"/>
  <c r="U1465" i="12"/>
  <c r="E1465" i="12"/>
  <c r="F1465" i="12" s="1"/>
  <c r="N1465" i="12"/>
  <c r="O1465" i="12" s="1"/>
  <c r="P1465" i="12" s="1"/>
  <c r="J1465" i="12"/>
  <c r="Y1465" i="12"/>
  <c r="I1465" i="12"/>
  <c r="K1464" i="12"/>
  <c r="E2474" i="13" l="1"/>
  <c r="B1467" i="12"/>
  <c r="U1466" i="12"/>
  <c r="E1466" i="12"/>
  <c r="F1466" i="12" s="1"/>
  <c r="N1466" i="12"/>
  <c r="O1466" i="12" s="1"/>
  <c r="P1466" i="12" s="1"/>
  <c r="J1466" i="12"/>
  <c r="Y1466" i="12"/>
  <c r="I1466" i="12"/>
  <c r="V1466" i="12"/>
  <c r="K1465" i="12"/>
  <c r="Q1465" i="12"/>
  <c r="R1465" i="12" s="1"/>
  <c r="W1465" i="12"/>
  <c r="Q1466" i="12" l="1"/>
  <c r="R1466" i="12" s="1"/>
  <c r="W1466" i="12"/>
  <c r="E2473" i="13"/>
  <c r="N1467" i="12"/>
  <c r="O1467" i="12" s="1"/>
  <c r="P1467" i="12" s="1"/>
  <c r="J1467" i="12"/>
  <c r="Y1467" i="12"/>
  <c r="I1467" i="12"/>
  <c r="V1467" i="12"/>
  <c r="B1468" i="12"/>
  <c r="U1467" i="12"/>
  <c r="E1467" i="12"/>
  <c r="F1467" i="12" s="1"/>
  <c r="K1466" i="12"/>
  <c r="K1467" i="12" l="1"/>
  <c r="Q1467" i="12"/>
  <c r="R1467" i="12" s="1"/>
  <c r="W1467" i="12"/>
  <c r="E2472" i="13"/>
  <c r="N1468" i="12"/>
  <c r="O1468" i="12" s="1"/>
  <c r="P1468" i="12" s="1"/>
  <c r="J1468" i="12"/>
  <c r="Y1468" i="12"/>
  <c r="I1468" i="12"/>
  <c r="V1468" i="12"/>
  <c r="B1469" i="12"/>
  <c r="U1468" i="12"/>
  <c r="E1468" i="12"/>
  <c r="F1468" i="12" s="1"/>
  <c r="W1468" i="12" l="1"/>
  <c r="Q1468" i="12"/>
  <c r="R1468" i="12" s="1"/>
  <c r="E2471" i="13"/>
  <c r="J1469" i="12"/>
  <c r="Y1469" i="12"/>
  <c r="I1469" i="12"/>
  <c r="V1469" i="12"/>
  <c r="B1470" i="12"/>
  <c r="U1469" i="12"/>
  <c r="E1469" i="12"/>
  <c r="F1469" i="12" s="1"/>
  <c r="N1469" i="12"/>
  <c r="O1469" i="12" s="1"/>
  <c r="P1469" i="12" s="1"/>
  <c r="K1468" i="12"/>
  <c r="E2470" i="13" l="1"/>
  <c r="Y1470" i="12"/>
  <c r="I1470" i="12"/>
  <c r="V1470" i="12"/>
  <c r="B1471" i="12"/>
  <c r="U1470" i="12"/>
  <c r="E1470" i="12"/>
  <c r="F1470" i="12" s="1"/>
  <c r="N1470" i="12"/>
  <c r="O1470" i="12" s="1"/>
  <c r="P1470" i="12" s="1"/>
  <c r="J1470" i="12"/>
  <c r="K1469" i="12"/>
  <c r="Q1469" i="12"/>
  <c r="R1469" i="12" s="1"/>
  <c r="W1469" i="12"/>
  <c r="W1470" i="12" l="1"/>
  <c r="Q1470" i="12"/>
  <c r="R1470" i="12" s="1"/>
  <c r="E2469" i="13"/>
  <c r="V1471" i="12"/>
  <c r="B1472" i="12"/>
  <c r="U1471" i="12"/>
  <c r="E1471" i="12"/>
  <c r="F1471" i="12" s="1"/>
  <c r="N1471" i="12"/>
  <c r="O1471" i="12" s="1"/>
  <c r="P1471" i="12" s="1"/>
  <c r="J1471" i="12"/>
  <c r="Y1471" i="12"/>
  <c r="I1471" i="12"/>
  <c r="K1470" i="12"/>
  <c r="W1471" i="12" l="1"/>
  <c r="E2468" i="13"/>
  <c r="U1472" i="12"/>
  <c r="B1473" i="12"/>
  <c r="N1472" i="12"/>
  <c r="O1472" i="12" s="1"/>
  <c r="P1472" i="12" s="1"/>
  <c r="J1472" i="12"/>
  <c r="I1472" i="12"/>
  <c r="Y1472" i="12"/>
  <c r="E1472" i="12"/>
  <c r="F1472" i="12" s="1"/>
  <c r="V1472" i="12"/>
  <c r="K1471" i="12"/>
  <c r="Q1471" i="12"/>
  <c r="R1471" i="12" s="1"/>
  <c r="Q1472" i="12" l="1"/>
  <c r="R1472" i="12" s="1"/>
  <c r="E2467" i="13"/>
  <c r="B1474" i="12"/>
  <c r="U1473" i="12"/>
  <c r="E1473" i="12"/>
  <c r="F1473" i="12" s="1"/>
  <c r="V1473" i="12"/>
  <c r="N1473" i="12"/>
  <c r="O1473" i="12" s="1"/>
  <c r="P1473" i="12" s="1"/>
  <c r="J1473" i="12"/>
  <c r="I1473" i="12"/>
  <c r="Y1473" i="12"/>
  <c r="W1472" i="12"/>
  <c r="K1472" i="12"/>
  <c r="Q1473" i="12" l="1"/>
  <c r="R1473" i="12" s="1"/>
  <c r="W1473" i="12"/>
  <c r="E2466" i="13"/>
  <c r="J1474" i="12"/>
  <c r="I1474" i="12"/>
  <c r="E1474" i="12"/>
  <c r="F1474" i="12" s="1"/>
  <c r="Y1474" i="12"/>
  <c r="V1474" i="12"/>
  <c r="U1474" i="12"/>
  <c r="N1474" i="12"/>
  <c r="O1474" i="12" s="1"/>
  <c r="P1474" i="12" s="1"/>
  <c r="B1475" i="12"/>
  <c r="K1473" i="12"/>
  <c r="Q1474" i="12" l="1"/>
  <c r="R1474" i="12" s="1"/>
  <c r="K1474" i="12"/>
  <c r="E2465" i="13"/>
  <c r="B1476" i="12"/>
  <c r="U1475" i="12"/>
  <c r="E1475" i="12"/>
  <c r="F1475" i="12" s="1"/>
  <c r="J1475" i="12"/>
  <c r="Y1475" i="12"/>
  <c r="V1475" i="12"/>
  <c r="N1475" i="12"/>
  <c r="O1475" i="12" s="1"/>
  <c r="P1475" i="12" s="1"/>
  <c r="I1475" i="12"/>
  <c r="W1474" i="12"/>
  <c r="W1475" i="12" l="1"/>
  <c r="E2464" i="13"/>
  <c r="N1476" i="12"/>
  <c r="O1476" i="12" s="1"/>
  <c r="P1476" i="12" s="1"/>
  <c r="J1476" i="12"/>
  <c r="Y1476" i="12"/>
  <c r="V1476" i="12"/>
  <c r="U1476" i="12"/>
  <c r="I1476" i="12"/>
  <c r="E1476" i="12"/>
  <c r="F1476" i="12" s="1"/>
  <c r="B1477" i="12"/>
  <c r="K1475" i="12"/>
  <c r="Q1475" i="12"/>
  <c r="R1475" i="12" s="1"/>
  <c r="K1476" i="12" l="1"/>
  <c r="W1476" i="12"/>
  <c r="Q1476" i="12"/>
  <c r="R1476" i="12" s="1"/>
  <c r="E2463" i="13"/>
  <c r="N1477" i="12"/>
  <c r="O1477" i="12" s="1"/>
  <c r="P1477" i="12" s="1"/>
  <c r="J1477" i="12"/>
  <c r="Y1477" i="12"/>
  <c r="I1477" i="12"/>
  <c r="V1477" i="12"/>
  <c r="U1477" i="12"/>
  <c r="E1477" i="12"/>
  <c r="F1477" i="12" s="1"/>
  <c r="B1478" i="12"/>
  <c r="W1477" i="12" l="1"/>
  <c r="E2462" i="13"/>
  <c r="Y1478" i="12"/>
  <c r="I1478" i="12"/>
  <c r="V1478" i="12"/>
  <c r="N1478" i="12"/>
  <c r="O1478" i="12" s="1"/>
  <c r="P1478" i="12" s="1"/>
  <c r="U1478" i="12"/>
  <c r="J1478" i="12"/>
  <c r="E1478" i="12"/>
  <c r="F1478" i="12" s="1"/>
  <c r="B1479" i="12"/>
  <c r="Q1477" i="12"/>
  <c r="R1477" i="12" s="1"/>
  <c r="K1477" i="12"/>
  <c r="W1478" i="12" l="1"/>
  <c r="K1478" i="12"/>
  <c r="E2461" i="13"/>
  <c r="Y1479" i="12"/>
  <c r="I1479" i="12"/>
  <c r="V1479" i="12"/>
  <c r="B1480" i="12"/>
  <c r="U1479" i="12"/>
  <c r="E1479" i="12"/>
  <c r="F1479" i="12" s="1"/>
  <c r="N1479" i="12"/>
  <c r="O1479" i="12" s="1"/>
  <c r="P1479" i="12" s="1"/>
  <c r="J1479" i="12"/>
  <c r="Q1478" i="12"/>
  <c r="R1478" i="12" s="1"/>
  <c r="W1479" i="12" l="1"/>
  <c r="E2460" i="13"/>
  <c r="V1480" i="12"/>
  <c r="B1481" i="12"/>
  <c r="U1480" i="12"/>
  <c r="E1480" i="12"/>
  <c r="F1480" i="12" s="1"/>
  <c r="N1480" i="12"/>
  <c r="O1480" i="12" s="1"/>
  <c r="P1480" i="12" s="1"/>
  <c r="Y1480" i="12"/>
  <c r="I1480" i="12"/>
  <c r="J1480" i="12"/>
  <c r="K1479" i="12"/>
  <c r="Q1479" i="12"/>
  <c r="R1479" i="12" s="1"/>
  <c r="W1480" i="12" l="1"/>
  <c r="Q1480" i="12"/>
  <c r="R1480" i="12" s="1"/>
  <c r="E2459" i="13"/>
  <c r="N1481" i="12"/>
  <c r="O1481" i="12" s="1"/>
  <c r="P1481" i="12" s="1"/>
  <c r="V1481" i="12"/>
  <c r="B1482" i="12"/>
  <c r="U1481" i="12"/>
  <c r="E1481" i="12"/>
  <c r="F1481" i="12" s="1"/>
  <c r="J1481" i="12"/>
  <c r="I1481" i="12"/>
  <c r="Y1481" i="12"/>
  <c r="K1480" i="12"/>
  <c r="W1481" i="12" l="1"/>
  <c r="E2458" i="13"/>
  <c r="J1482" i="12"/>
  <c r="B1483" i="12"/>
  <c r="U1482" i="12"/>
  <c r="E1482" i="12"/>
  <c r="F1482" i="12" s="1"/>
  <c r="V1482" i="12"/>
  <c r="N1482" i="12"/>
  <c r="O1482" i="12" s="1"/>
  <c r="P1482" i="12" s="1"/>
  <c r="I1482" i="12"/>
  <c r="Y1482" i="12"/>
  <c r="Q1481" i="12"/>
  <c r="R1481" i="12" s="1"/>
  <c r="K1481" i="12"/>
  <c r="W1482" i="12" l="1"/>
  <c r="Q1482" i="12"/>
  <c r="R1482" i="12" s="1"/>
  <c r="E2457" i="13"/>
  <c r="J1483" i="12"/>
  <c r="Y1483" i="12"/>
  <c r="I1483" i="12"/>
  <c r="B1484" i="12"/>
  <c r="U1483" i="12"/>
  <c r="E1483" i="12"/>
  <c r="F1483" i="12" s="1"/>
  <c r="V1483" i="12"/>
  <c r="N1483" i="12"/>
  <c r="O1483" i="12" s="1"/>
  <c r="P1483" i="12" s="1"/>
  <c r="K1482" i="12"/>
  <c r="W1483" i="12" l="1"/>
  <c r="E2456" i="13"/>
  <c r="J1484" i="12"/>
  <c r="Y1484" i="12"/>
  <c r="I1484" i="12"/>
  <c r="V1484" i="12"/>
  <c r="B1485" i="12"/>
  <c r="U1484" i="12"/>
  <c r="E1484" i="12"/>
  <c r="F1484" i="12" s="1"/>
  <c r="N1484" i="12"/>
  <c r="O1484" i="12" s="1"/>
  <c r="P1484" i="12" s="1"/>
  <c r="K1483" i="12"/>
  <c r="Q1483" i="12"/>
  <c r="R1483" i="12" s="1"/>
  <c r="W1484" i="12" l="1"/>
  <c r="E2455" i="13"/>
  <c r="V1485" i="12"/>
  <c r="J1485" i="12"/>
  <c r="Y1485" i="12"/>
  <c r="I1485" i="12"/>
  <c r="B1486" i="12"/>
  <c r="U1485" i="12"/>
  <c r="N1485" i="12"/>
  <c r="O1485" i="12" s="1"/>
  <c r="P1485" i="12" s="1"/>
  <c r="E1485" i="12"/>
  <c r="F1485" i="12" s="1"/>
  <c r="K1484" i="12"/>
  <c r="Q1484" i="12"/>
  <c r="R1484" i="12" s="1"/>
  <c r="K1485" i="12" l="1"/>
  <c r="Q1485" i="12"/>
  <c r="R1485" i="12" s="1"/>
  <c r="E2454" i="13"/>
  <c r="N1486" i="12"/>
  <c r="O1486" i="12" s="1"/>
  <c r="P1486" i="12" s="1"/>
  <c r="Y1486" i="12"/>
  <c r="I1486" i="12"/>
  <c r="V1486" i="12"/>
  <c r="J1486" i="12"/>
  <c r="E1486" i="12"/>
  <c r="F1486" i="12" s="1"/>
  <c r="B1487" i="12"/>
  <c r="U1486" i="12"/>
  <c r="W1485" i="12"/>
  <c r="K1486" i="12" l="1"/>
  <c r="W1486" i="12"/>
  <c r="E2453" i="13"/>
  <c r="N1487" i="12"/>
  <c r="O1487" i="12" s="1"/>
  <c r="P1487" i="12" s="1"/>
  <c r="Y1487" i="12"/>
  <c r="I1487" i="12"/>
  <c r="V1487" i="12"/>
  <c r="J1487" i="12"/>
  <c r="E1487" i="12"/>
  <c r="F1487" i="12" s="1"/>
  <c r="B1488" i="12"/>
  <c r="U1487" i="12"/>
  <c r="Q1486" i="12"/>
  <c r="R1486" i="12" s="1"/>
  <c r="K1487" i="12" l="1"/>
  <c r="Q1487" i="12"/>
  <c r="R1487" i="12" s="1"/>
  <c r="W1487" i="12"/>
  <c r="E2452" i="13"/>
  <c r="N1488" i="12"/>
  <c r="O1488" i="12" s="1"/>
  <c r="P1488" i="12" s="1"/>
  <c r="J1488" i="12"/>
  <c r="Y1488" i="12"/>
  <c r="I1488" i="12"/>
  <c r="V1488" i="12"/>
  <c r="U1488" i="12"/>
  <c r="E1488" i="12"/>
  <c r="F1488" i="12" s="1"/>
  <c r="B1489" i="12"/>
  <c r="W1488" i="12" l="1"/>
  <c r="Q1488" i="12"/>
  <c r="R1488" i="12" s="1"/>
  <c r="E2451" i="13"/>
  <c r="J1489" i="12"/>
  <c r="V1489" i="12"/>
  <c r="B1490" i="12"/>
  <c r="U1489" i="12"/>
  <c r="E1489" i="12"/>
  <c r="F1489" i="12" s="1"/>
  <c r="N1489" i="12"/>
  <c r="O1489" i="12" s="1"/>
  <c r="P1489" i="12" s="1"/>
  <c r="Y1489" i="12"/>
  <c r="I1489" i="12"/>
  <c r="K1488" i="12"/>
  <c r="W1489" i="12" l="1"/>
  <c r="K1489" i="12"/>
  <c r="Q1489" i="12"/>
  <c r="R1489" i="12" s="1"/>
  <c r="E2450" i="13"/>
  <c r="B1491" i="12"/>
  <c r="U1490" i="12"/>
  <c r="E1490" i="12"/>
  <c r="F1490" i="12" s="1"/>
  <c r="N1490" i="12"/>
  <c r="O1490" i="12" s="1"/>
  <c r="P1490" i="12" s="1"/>
  <c r="J1490" i="12"/>
  <c r="Y1490" i="12"/>
  <c r="V1490" i="12"/>
  <c r="I1490" i="12"/>
  <c r="Q1490" i="12" l="1"/>
  <c r="R1490" i="12" s="1"/>
  <c r="E2449" i="13"/>
  <c r="B1492" i="12"/>
  <c r="U1491" i="12"/>
  <c r="E1491" i="12"/>
  <c r="F1491" i="12" s="1"/>
  <c r="J1491" i="12"/>
  <c r="Y1491" i="12"/>
  <c r="V1491" i="12"/>
  <c r="N1491" i="12"/>
  <c r="O1491" i="12" s="1"/>
  <c r="P1491" i="12" s="1"/>
  <c r="I1491" i="12"/>
  <c r="K1490" i="12"/>
  <c r="W1490" i="12"/>
  <c r="W1491" i="12" l="1"/>
  <c r="Q1491" i="12"/>
  <c r="R1491" i="12" s="1"/>
  <c r="E2448" i="13"/>
  <c r="N1492" i="12"/>
  <c r="O1492" i="12" s="1"/>
  <c r="P1492" i="12" s="1"/>
  <c r="J1492" i="12"/>
  <c r="V1492" i="12"/>
  <c r="B1493" i="12"/>
  <c r="U1492" i="12"/>
  <c r="E1492" i="12"/>
  <c r="F1492" i="12" s="1"/>
  <c r="Y1492" i="12"/>
  <c r="I1492" i="12"/>
  <c r="K1491" i="12"/>
  <c r="Q1492" i="12" l="1"/>
  <c r="R1492" i="12" s="1"/>
  <c r="E2447" i="13"/>
  <c r="N1493" i="12"/>
  <c r="O1493" i="12" s="1"/>
  <c r="P1493" i="12" s="1"/>
  <c r="J1493" i="12"/>
  <c r="Y1493" i="12"/>
  <c r="I1493" i="12"/>
  <c r="B1494" i="12"/>
  <c r="U1493" i="12"/>
  <c r="E1493" i="12"/>
  <c r="F1493" i="12" s="1"/>
  <c r="V1493" i="12"/>
  <c r="K1492" i="12"/>
  <c r="W1492" i="12"/>
  <c r="K1493" i="12" l="1"/>
  <c r="W1493" i="12"/>
  <c r="E2446" i="13"/>
  <c r="Y1494" i="12"/>
  <c r="I1494" i="12"/>
  <c r="V1494" i="12"/>
  <c r="N1494" i="12"/>
  <c r="O1494" i="12" s="1"/>
  <c r="P1494" i="12" s="1"/>
  <c r="B1495" i="12"/>
  <c r="U1494" i="12"/>
  <c r="J1494" i="12"/>
  <c r="E1494" i="12"/>
  <c r="F1494" i="12" s="1"/>
  <c r="Q1493" i="12"/>
  <c r="R1493" i="12" s="1"/>
  <c r="K1494" i="12" l="1"/>
  <c r="W1494" i="12"/>
  <c r="E2445" i="13"/>
  <c r="Y1495" i="12"/>
  <c r="I1495" i="12"/>
  <c r="V1495" i="12"/>
  <c r="B1496" i="12"/>
  <c r="U1495" i="12"/>
  <c r="E1495" i="12"/>
  <c r="F1495" i="12" s="1"/>
  <c r="N1495" i="12"/>
  <c r="O1495" i="12" s="1"/>
  <c r="P1495" i="12" s="1"/>
  <c r="J1495" i="12"/>
  <c r="Q1494" i="12"/>
  <c r="R1494" i="12" s="1"/>
  <c r="K1495" i="12" l="1"/>
  <c r="E2444" i="13"/>
  <c r="V1496" i="12"/>
  <c r="B1497" i="12"/>
  <c r="U1496" i="12"/>
  <c r="E1496" i="12"/>
  <c r="F1496" i="12" s="1"/>
  <c r="N1496" i="12"/>
  <c r="O1496" i="12" s="1"/>
  <c r="P1496" i="12" s="1"/>
  <c r="J1496" i="12"/>
  <c r="Y1496" i="12"/>
  <c r="I1496" i="12"/>
  <c r="Q1495" i="12"/>
  <c r="R1495" i="12" s="1"/>
  <c r="W1495" i="12"/>
  <c r="K1496" i="12" l="1"/>
  <c r="Q1496" i="12"/>
  <c r="R1496" i="12" s="1"/>
  <c r="W1496" i="12"/>
  <c r="E2443" i="13"/>
  <c r="N1497" i="12"/>
  <c r="O1497" i="12" s="1"/>
  <c r="P1497" i="12" s="1"/>
  <c r="Y1497" i="12"/>
  <c r="I1497" i="12"/>
  <c r="V1497" i="12"/>
  <c r="B1498" i="12"/>
  <c r="U1497" i="12"/>
  <c r="E1497" i="12"/>
  <c r="F1497" i="12" s="1"/>
  <c r="J1497" i="12"/>
  <c r="W1497" i="12" l="1"/>
  <c r="K1497" i="12"/>
  <c r="E2442" i="13"/>
  <c r="J1498" i="12"/>
  <c r="V1498" i="12"/>
  <c r="B1499" i="12"/>
  <c r="U1498" i="12"/>
  <c r="E1498" i="12"/>
  <c r="F1498" i="12" s="1"/>
  <c r="Y1498" i="12"/>
  <c r="N1498" i="12"/>
  <c r="O1498" i="12" s="1"/>
  <c r="P1498" i="12" s="1"/>
  <c r="I1498" i="12"/>
  <c r="Q1497" i="12"/>
  <c r="R1497" i="12" s="1"/>
  <c r="Q1498" i="12" l="1"/>
  <c r="R1498" i="12" s="1"/>
  <c r="W1498" i="12"/>
  <c r="E2441" i="13"/>
  <c r="J1499" i="12"/>
  <c r="Y1499" i="12"/>
  <c r="I1499" i="12"/>
  <c r="B1500" i="12"/>
  <c r="U1499" i="12"/>
  <c r="E1499" i="12"/>
  <c r="F1499" i="12" s="1"/>
  <c r="V1499" i="12"/>
  <c r="N1499" i="12"/>
  <c r="O1499" i="12" s="1"/>
  <c r="P1499" i="12" s="1"/>
  <c r="K1498" i="12"/>
  <c r="E2440" i="13" l="1"/>
  <c r="J1500" i="12"/>
  <c r="Y1500" i="12"/>
  <c r="I1500" i="12"/>
  <c r="V1500" i="12"/>
  <c r="B1501" i="12"/>
  <c r="U1500" i="12"/>
  <c r="E1500" i="12"/>
  <c r="F1500" i="12" s="1"/>
  <c r="N1500" i="12"/>
  <c r="O1500" i="12" s="1"/>
  <c r="P1500" i="12" s="1"/>
  <c r="K1499" i="12"/>
  <c r="Q1499" i="12"/>
  <c r="R1499" i="12" s="1"/>
  <c r="W1499" i="12"/>
  <c r="W1500" i="12" l="1"/>
  <c r="E2439" i="13"/>
  <c r="V1501" i="12"/>
  <c r="J1501" i="12"/>
  <c r="Y1501" i="12"/>
  <c r="I1501" i="12"/>
  <c r="B1502" i="12"/>
  <c r="U1501" i="12"/>
  <c r="N1501" i="12"/>
  <c r="O1501" i="12" s="1"/>
  <c r="P1501" i="12" s="1"/>
  <c r="E1501" i="12"/>
  <c r="F1501" i="12" s="1"/>
  <c r="K1500" i="12"/>
  <c r="Q1500" i="12"/>
  <c r="R1500" i="12" s="1"/>
  <c r="Q1501" i="12" l="1"/>
  <c r="R1501" i="12" s="1"/>
  <c r="K1501" i="12"/>
  <c r="W1501" i="12"/>
  <c r="E2438" i="13"/>
  <c r="N1502" i="12"/>
  <c r="O1502" i="12" s="1"/>
  <c r="P1502" i="12" s="1"/>
  <c r="J1502" i="12"/>
  <c r="Y1502" i="12"/>
  <c r="I1502" i="12"/>
  <c r="V1502" i="12"/>
  <c r="U1502" i="12"/>
  <c r="E1502" i="12"/>
  <c r="F1502" i="12" s="1"/>
  <c r="B1503" i="12"/>
  <c r="K1502" i="12" l="1"/>
  <c r="W1502" i="12"/>
  <c r="Q1502" i="12"/>
  <c r="R1502" i="12" s="1"/>
  <c r="E2437" i="13"/>
  <c r="N1503" i="12"/>
  <c r="O1503" i="12" s="1"/>
  <c r="P1503" i="12" s="1"/>
  <c r="Y1503" i="12"/>
  <c r="I1503" i="12"/>
  <c r="V1503" i="12"/>
  <c r="B1504" i="12"/>
  <c r="U1503" i="12"/>
  <c r="E1503" i="12"/>
  <c r="F1503" i="12" s="1"/>
  <c r="J1503" i="12"/>
  <c r="K1503" i="12" l="1"/>
  <c r="E2436" i="13"/>
  <c r="N1504" i="12"/>
  <c r="O1504" i="12" s="1"/>
  <c r="P1504" i="12" s="1"/>
  <c r="J1504" i="12"/>
  <c r="Y1504" i="12"/>
  <c r="I1504" i="12"/>
  <c r="V1504" i="12"/>
  <c r="E1504" i="12"/>
  <c r="F1504" i="12" s="1"/>
  <c r="B1505" i="12"/>
  <c r="U1504" i="12"/>
  <c r="Q1503" i="12"/>
  <c r="R1503" i="12" s="1"/>
  <c r="W1503" i="12"/>
  <c r="Q1504" i="12" l="1"/>
  <c r="R1504" i="12" s="1"/>
  <c r="K1504" i="12"/>
  <c r="W1504" i="12"/>
  <c r="E2435" i="13"/>
  <c r="J1505" i="12"/>
  <c r="V1505" i="12"/>
  <c r="B1506" i="12"/>
  <c r="U1505" i="12"/>
  <c r="E1505" i="12"/>
  <c r="F1505" i="12" s="1"/>
  <c r="N1505" i="12"/>
  <c r="O1505" i="12" s="1"/>
  <c r="P1505" i="12" s="1"/>
  <c r="Y1505" i="12"/>
  <c r="I1505" i="12"/>
  <c r="W1505" i="12" l="1"/>
  <c r="K1505" i="12"/>
  <c r="Q1505" i="12"/>
  <c r="R1505" i="12" s="1"/>
  <c r="E2434" i="13"/>
  <c r="B1507" i="12"/>
  <c r="U1506" i="12"/>
  <c r="E1506" i="12"/>
  <c r="F1506" i="12" s="1"/>
  <c r="N1506" i="12"/>
  <c r="O1506" i="12" s="1"/>
  <c r="P1506" i="12" s="1"/>
  <c r="J1506" i="12"/>
  <c r="I1506" i="12"/>
  <c r="Y1506" i="12"/>
  <c r="V1506" i="12"/>
  <c r="Q1506" i="12" l="1"/>
  <c r="R1506" i="12" s="1"/>
  <c r="K1506" i="12"/>
  <c r="W1506" i="12"/>
  <c r="E2433" i="13"/>
  <c r="B1508" i="12"/>
  <c r="U1507" i="12"/>
  <c r="E1507" i="12"/>
  <c r="F1507" i="12" s="1"/>
  <c r="J1507" i="12"/>
  <c r="Y1507" i="12"/>
  <c r="I1507" i="12"/>
  <c r="V1507" i="12"/>
  <c r="N1507" i="12"/>
  <c r="O1507" i="12" s="1"/>
  <c r="P1507" i="12" s="1"/>
  <c r="W1507" i="12" l="1"/>
  <c r="E2432" i="13"/>
  <c r="N1508" i="12"/>
  <c r="O1508" i="12" s="1"/>
  <c r="P1508" i="12" s="1"/>
  <c r="J1508" i="12"/>
  <c r="V1508" i="12"/>
  <c r="B1509" i="12"/>
  <c r="U1508" i="12"/>
  <c r="E1508" i="12"/>
  <c r="F1508" i="12" s="1"/>
  <c r="Y1508" i="12"/>
  <c r="I1508" i="12"/>
  <c r="Q1507" i="12"/>
  <c r="R1507" i="12" s="1"/>
  <c r="K1507" i="12"/>
  <c r="W1508" i="12" l="1"/>
  <c r="E2431" i="13"/>
  <c r="N1509" i="12"/>
  <c r="O1509" i="12" s="1"/>
  <c r="P1509" i="12" s="1"/>
  <c r="J1509" i="12"/>
  <c r="Y1509" i="12"/>
  <c r="I1509" i="12"/>
  <c r="B1510" i="12"/>
  <c r="U1509" i="12"/>
  <c r="E1509" i="12"/>
  <c r="F1509" i="12" s="1"/>
  <c r="V1509" i="12"/>
  <c r="Q1508" i="12"/>
  <c r="R1508" i="12" s="1"/>
  <c r="K1508" i="12"/>
  <c r="W1509" i="12" l="1"/>
  <c r="K1509" i="12"/>
  <c r="E2430" i="13"/>
  <c r="Y1510" i="12"/>
  <c r="I1510" i="12"/>
  <c r="V1510" i="12"/>
  <c r="N1510" i="12"/>
  <c r="O1510" i="12" s="1"/>
  <c r="P1510" i="12" s="1"/>
  <c r="B1511" i="12"/>
  <c r="U1510" i="12"/>
  <c r="J1510" i="12"/>
  <c r="E1510" i="12"/>
  <c r="F1510" i="12" s="1"/>
  <c r="Q1509" i="12"/>
  <c r="R1509" i="12" s="1"/>
  <c r="Q1510" i="12" l="1"/>
  <c r="R1510" i="12" s="1"/>
  <c r="K1510" i="12"/>
  <c r="W1510" i="12"/>
  <c r="E2429" i="13"/>
  <c r="Y1511" i="12"/>
  <c r="I1511" i="12"/>
  <c r="V1511" i="12"/>
  <c r="B1512" i="12"/>
  <c r="U1511" i="12"/>
  <c r="E1511" i="12"/>
  <c r="F1511" i="12" s="1"/>
  <c r="N1511" i="12"/>
  <c r="O1511" i="12" s="1"/>
  <c r="P1511" i="12" s="1"/>
  <c r="J1511" i="12"/>
  <c r="Q1511" i="12" l="1"/>
  <c r="R1511" i="12" s="1"/>
  <c r="E2428" i="13"/>
  <c r="V1512" i="12"/>
  <c r="B1513" i="12"/>
  <c r="U1512" i="12"/>
  <c r="E1512" i="12"/>
  <c r="F1512" i="12" s="1"/>
  <c r="N1512" i="12"/>
  <c r="O1512" i="12" s="1"/>
  <c r="P1512" i="12" s="1"/>
  <c r="J1512" i="12"/>
  <c r="Y1512" i="12"/>
  <c r="I1512" i="12"/>
  <c r="K1511" i="12"/>
  <c r="W1511" i="12"/>
  <c r="Q1512" i="12" l="1"/>
  <c r="R1512" i="12" s="1"/>
  <c r="W1512" i="12"/>
  <c r="E2427" i="13"/>
  <c r="N1513" i="12"/>
  <c r="O1513" i="12" s="1"/>
  <c r="P1513" i="12" s="1"/>
  <c r="Y1513" i="12"/>
  <c r="I1513" i="12"/>
  <c r="V1513" i="12"/>
  <c r="B1514" i="12"/>
  <c r="U1513" i="12"/>
  <c r="E1513" i="12"/>
  <c r="F1513" i="12" s="1"/>
  <c r="J1513" i="12"/>
  <c r="K1512" i="12"/>
  <c r="K1513" i="12" l="1"/>
  <c r="Q1513" i="12"/>
  <c r="R1513" i="12" s="1"/>
  <c r="W1513" i="12"/>
  <c r="E2426" i="13"/>
  <c r="N1514" i="12"/>
  <c r="O1514" i="12" s="1"/>
  <c r="P1514" i="12" s="1"/>
  <c r="J1514" i="12"/>
  <c r="V1514" i="12"/>
  <c r="B1515" i="12"/>
  <c r="U1514" i="12"/>
  <c r="E1514" i="12"/>
  <c r="F1514" i="12" s="1"/>
  <c r="Y1514" i="12"/>
  <c r="I1514" i="12"/>
  <c r="W1514" i="12" l="1"/>
  <c r="K1514" i="12"/>
  <c r="Q1514" i="12"/>
  <c r="R1514" i="12" s="1"/>
  <c r="E2425" i="13"/>
  <c r="J1515" i="12"/>
  <c r="Y1515" i="12"/>
  <c r="I1515" i="12"/>
  <c r="B1516" i="12"/>
  <c r="U1515" i="12"/>
  <c r="E1515" i="12"/>
  <c r="F1515" i="12" s="1"/>
  <c r="V1515" i="12"/>
  <c r="N1515" i="12"/>
  <c r="O1515" i="12" s="1"/>
  <c r="P1515" i="12" s="1"/>
  <c r="Q1515" i="12" l="1"/>
  <c r="R1515" i="12" s="1"/>
  <c r="W1515" i="12"/>
  <c r="E2424" i="13"/>
  <c r="J1516" i="12"/>
  <c r="Y1516" i="12"/>
  <c r="I1516" i="12"/>
  <c r="V1516" i="12"/>
  <c r="B1517" i="12"/>
  <c r="U1516" i="12"/>
  <c r="E1516" i="12"/>
  <c r="F1516" i="12" s="1"/>
  <c r="N1516" i="12"/>
  <c r="O1516" i="12" s="1"/>
  <c r="P1516" i="12" s="1"/>
  <c r="K1515" i="12"/>
  <c r="K1516" i="12" l="1"/>
  <c r="Q1516" i="12"/>
  <c r="R1516" i="12" s="1"/>
  <c r="W1516" i="12"/>
  <c r="E2423" i="13"/>
  <c r="V1517" i="12"/>
  <c r="B1518" i="12"/>
  <c r="U1517" i="12"/>
  <c r="E1517" i="12"/>
  <c r="F1517" i="12" s="1"/>
  <c r="N1517" i="12"/>
  <c r="O1517" i="12" s="1"/>
  <c r="P1517" i="12" s="1"/>
  <c r="J1517" i="12"/>
  <c r="Y1517" i="12"/>
  <c r="I1517" i="12"/>
  <c r="Q1517" i="12" l="1"/>
  <c r="R1517" i="12" s="1"/>
  <c r="E2422" i="13"/>
  <c r="N1518" i="12"/>
  <c r="O1518" i="12" s="1"/>
  <c r="P1518" i="12" s="1"/>
  <c r="J1518" i="12"/>
  <c r="Y1518" i="12"/>
  <c r="I1518" i="12"/>
  <c r="V1518" i="12"/>
  <c r="E1518" i="12"/>
  <c r="F1518" i="12" s="1"/>
  <c r="B1519" i="12"/>
  <c r="U1518" i="12"/>
  <c r="K1517" i="12"/>
  <c r="W1517" i="12"/>
  <c r="W1518" i="12" l="1"/>
  <c r="K1518" i="12"/>
  <c r="Q1518" i="12"/>
  <c r="R1518" i="12" s="1"/>
  <c r="E2421" i="13"/>
  <c r="N1519" i="12"/>
  <c r="O1519" i="12" s="1"/>
  <c r="P1519" i="12" s="1"/>
  <c r="Y1519" i="12"/>
  <c r="I1519" i="12"/>
  <c r="V1519" i="12"/>
  <c r="B1520" i="12"/>
  <c r="U1519" i="12"/>
  <c r="E1519" i="12"/>
  <c r="F1519" i="12" s="1"/>
  <c r="J1519" i="12"/>
  <c r="W1519" i="12" l="1"/>
  <c r="E2420" i="13"/>
  <c r="N1520" i="12"/>
  <c r="O1520" i="12" s="1"/>
  <c r="P1520" i="12" s="1"/>
  <c r="J1520" i="12"/>
  <c r="Y1520" i="12"/>
  <c r="I1520" i="12"/>
  <c r="V1520" i="12"/>
  <c r="B1521" i="12"/>
  <c r="U1520" i="12"/>
  <c r="E1520" i="12"/>
  <c r="F1520" i="12" s="1"/>
  <c r="K1519" i="12"/>
  <c r="Q1519" i="12"/>
  <c r="R1519" i="12" s="1"/>
  <c r="Q1520" i="12" l="1"/>
  <c r="R1520" i="12" s="1"/>
  <c r="K1520" i="12"/>
  <c r="W1520" i="12"/>
  <c r="E2419" i="13"/>
  <c r="J1521" i="12"/>
  <c r="Y1521" i="12"/>
  <c r="I1521" i="12"/>
  <c r="V1521" i="12"/>
  <c r="B1522" i="12"/>
  <c r="U1521" i="12"/>
  <c r="E1521" i="12"/>
  <c r="F1521" i="12" s="1"/>
  <c r="N1521" i="12"/>
  <c r="O1521" i="12" s="1"/>
  <c r="P1521" i="12" s="1"/>
  <c r="W1521" i="12" l="1"/>
  <c r="Q1521" i="12"/>
  <c r="R1521" i="12" s="1"/>
  <c r="E2418" i="13"/>
  <c r="V1522" i="12"/>
  <c r="B1523" i="12"/>
  <c r="U1522" i="12"/>
  <c r="E1522" i="12"/>
  <c r="F1522" i="12" s="1"/>
  <c r="N1522" i="12"/>
  <c r="O1522" i="12" s="1"/>
  <c r="P1522" i="12" s="1"/>
  <c r="J1522" i="12"/>
  <c r="Y1522" i="12"/>
  <c r="I1522" i="12"/>
  <c r="K1521" i="12"/>
  <c r="K1522" i="12" l="1"/>
  <c r="Q1522" i="12"/>
  <c r="R1522" i="12" s="1"/>
  <c r="W1522" i="12"/>
  <c r="E2417" i="13"/>
  <c r="B1524" i="12"/>
  <c r="U1523" i="12"/>
  <c r="E1523" i="12"/>
  <c r="F1523" i="12" s="1"/>
  <c r="J1523" i="12"/>
  <c r="Y1523" i="12"/>
  <c r="I1523" i="12"/>
  <c r="V1523" i="12"/>
  <c r="N1523" i="12"/>
  <c r="O1523" i="12" s="1"/>
  <c r="P1523" i="12" s="1"/>
  <c r="W1523" i="12" l="1"/>
  <c r="E2416" i="13"/>
  <c r="N1524" i="12"/>
  <c r="O1524" i="12" s="1"/>
  <c r="P1524" i="12" s="1"/>
  <c r="J1524" i="12"/>
  <c r="Y1524" i="12"/>
  <c r="I1524" i="12"/>
  <c r="V1524" i="12"/>
  <c r="B1525" i="12"/>
  <c r="U1524" i="12"/>
  <c r="E1524" i="12"/>
  <c r="F1524" i="12" s="1"/>
  <c r="K1523" i="12"/>
  <c r="Q1523" i="12"/>
  <c r="R1523" i="12" s="1"/>
  <c r="Q1524" i="12" l="1"/>
  <c r="R1524" i="12" s="1"/>
  <c r="K1524" i="12"/>
  <c r="W1524" i="12"/>
  <c r="E2415" i="13"/>
  <c r="N1525" i="12"/>
  <c r="O1525" i="12" s="1"/>
  <c r="P1525" i="12" s="1"/>
  <c r="J1525" i="12"/>
  <c r="Y1525" i="12"/>
  <c r="I1525" i="12"/>
  <c r="V1525" i="12"/>
  <c r="B1526" i="12"/>
  <c r="U1525" i="12"/>
  <c r="E1525" i="12"/>
  <c r="F1525" i="12" s="1"/>
  <c r="W1525" i="12" l="1"/>
  <c r="Q1525" i="12"/>
  <c r="R1525" i="12" s="1"/>
  <c r="E2414" i="13"/>
  <c r="J1526" i="12"/>
  <c r="Y1526" i="12"/>
  <c r="I1526" i="12"/>
  <c r="V1526" i="12"/>
  <c r="N1526" i="12"/>
  <c r="O1526" i="12" s="1"/>
  <c r="P1526" i="12" s="1"/>
  <c r="B1527" i="12"/>
  <c r="U1526" i="12"/>
  <c r="E1526" i="12"/>
  <c r="F1526" i="12" s="1"/>
  <c r="K1525" i="12"/>
  <c r="W1526" i="12" l="1"/>
  <c r="K1526" i="12"/>
  <c r="E2413" i="13"/>
  <c r="Y1527" i="12"/>
  <c r="I1527" i="12"/>
  <c r="V1527" i="12"/>
  <c r="B1528" i="12"/>
  <c r="U1527" i="12"/>
  <c r="E1527" i="12"/>
  <c r="F1527" i="12" s="1"/>
  <c r="N1527" i="12"/>
  <c r="O1527" i="12" s="1"/>
  <c r="P1527" i="12" s="1"/>
  <c r="J1527" i="12"/>
  <c r="Q1526" i="12"/>
  <c r="R1526" i="12" s="1"/>
  <c r="W1527" i="12" l="1"/>
  <c r="E2412" i="13"/>
  <c r="V1528" i="12"/>
  <c r="B1529" i="12"/>
  <c r="U1528" i="12"/>
  <c r="E1528" i="12"/>
  <c r="F1528" i="12" s="1"/>
  <c r="N1528" i="12"/>
  <c r="O1528" i="12" s="1"/>
  <c r="P1528" i="12" s="1"/>
  <c r="J1528" i="12"/>
  <c r="Y1528" i="12"/>
  <c r="I1528" i="12"/>
  <c r="K1527" i="12"/>
  <c r="Q1527" i="12"/>
  <c r="R1527" i="12" s="1"/>
  <c r="W1528" i="12" l="1"/>
  <c r="Q1528" i="12"/>
  <c r="R1528" i="12" s="1"/>
  <c r="E2411" i="13"/>
  <c r="N1529" i="12"/>
  <c r="O1529" i="12" s="1"/>
  <c r="P1529" i="12" s="1"/>
  <c r="J1529" i="12"/>
  <c r="Y1529" i="12"/>
  <c r="I1529" i="12"/>
  <c r="V1529" i="12"/>
  <c r="B1530" i="12"/>
  <c r="U1529" i="12"/>
  <c r="E1529" i="12"/>
  <c r="F1529" i="12" s="1"/>
  <c r="K1528" i="12"/>
  <c r="W1529" i="12" l="1"/>
  <c r="Q1529" i="12"/>
  <c r="R1529" i="12" s="1"/>
  <c r="E2410" i="13"/>
  <c r="N1530" i="12"/>
  <c r="O1530" i="12" s="1"/>
  <c r="P1530" i="12" s="1"/>
  <c r="J1530" i="12"/>
  <c r="Y1530" i="12"/>
  <c r="I1530" i="12"/>
  <c r="V1530" i="12"/>
  <c r="B1531" i="12"/>
  <c r="U1530" i="12"/>
  <c r="E1530" i="12"/>
  <c r="F1530" i="12" s="1"/>
  <c r="K1529" i="12"/>
  <c r="W1530" i="12" l="1"/>
  <c r="E2409" i="13"/>
  <c r="J1531" i="12"/>
  <c r="Y1531" i="12"/>
  <c r="I1531" i="12"/>
  <c r="V1531" i="12"/>
  <c r="B1532" i="12"/>
  <c r="U1531" i="12"/>
  <c r="E1531" i="12"/>
  <c r="F1531" i="12" s="1"/>
  <c r="N1531" i="12"/>
  <c r="O1531" i="12" s="1"/>
  <c r="P1531" i="12" s="1"/>
  <c r="Q1530" i="12"/>
  <c r="R1530" i="12" s="1"/>
  <c r="K1530" i="12"/>
  <c r="K1531" i="12" l="1"/>
  <c r="Q1531" i="12"/>
  <c r="R1531" i="12" s="1"/>
  <c r="W1531" i="12"/>
  <c r="E2408" i="13"/>
  <c r="J1532" i="12"/>
  <c r="Y1532" i="12"/>
  <c r="I1532" i="12"/>
  <c r="V1532" i="12"/>
  <c r="B1533" i="12"/>
  <c r="U1532" i="12"/>
  <c r="E1532" i="12"/>
  <c r="F1532" i="12" s="1"/>
  <c r="N1532" i="12"/>
  <c r="O1532" i="12" s="1"/>
  <c r="P1532" i="12" s="1"/>
  <c r="W1532" i="12" l="1"/>
  <c r="Q1532" i="12"/>
  <c r="R1532" i="12" s="1"/>
  <c r="E2407" i="13"/>
  <c r="V1533" i="12"/>
  <c r="B1534" i="12"/>
  <c r="U1533" i="12"/>
  <c r="E1533" i="12"/>
  <c r="F1533" i="12" s="1"/>
  <c r="N1533" i="12"/>
  <c r="O1533" i="12" s="1"/>
  <c r="P1533" i="12" s="1"/>
  <c r="J1533" i="12"/>
  <c r="Y1533" i="12"/>
  <c r="I1533" i="12"/>
  <c r="K1532" i="12"/>
  <c r="W1533" i="12" l="1"/>
  <c r="E2406" i="13"/>
  <c r="N1534" i="12"/>
  <c r="O1534" i="12" s="1"/>
  <c r="P1534" i="12" s="1"/>
  <c r="J1534" i="12"/>
  <c r="Y1534" i="12"/>
  <c r="I1534" i="12"/>
  <c r="V1534" i="12"/>
  <c r="B1535" i="12"/>
  <c r="U1534" i="12"/>
  <c r="E1534" i="12"/>
  <c r="F1534" i="12" s="1"/>
  <c r="K1533" i="12"/>
  <c r="Q1533" i="12"/>
  <c r="R1533" i="12" s="1"/>
  <c r="W1534" i="12" l="1"/>
  <c r="K1534" i="12"/>
  <c r="Q1534" i="12"/>
  <c r="R1534" i="12" s="1"/>
  <c r="E2405" i="13"/>
  <c r="N1535" i="12"/>
  <c r="O1535" i="12" s="1"/>
  <c r="P1535" i="12" s="1"/>
  <c r="J1535" i="12"/>
  <c r="Y1535" i="12"/>
  <c r="I1535" i="12"/>
  <c r="V1535" i="12"/>
  <c r="B1536" i="12"/>
  <c r="U1535" i="12"/>
  <c r="E1535" i="12"/>
  <c r="F1535" i="12" s="1"/>
  <c r="W1535" i="12" l="1"/>
  <c r="Q1535" i="12"/>
  <c r="R1535" i="12" s="1"/>
  <c r="E2404" i="13"/>
  <c r="N1536" i="12"/>
  <c r="O1536" i="12" s="1"/>
  <c r="P1536" i="12" s="1"/>
  <c r="J1536" i="12"/>
  <c r="Y1536" i="12"/>
  <c r="I1536" i="12"/>
  <c r="V1536" i="12"/>
  <c r="B1537" i="12"/>
  <c r="U1536" i="12"/>
  <c r="E1536" i="12"/>
  <c r="F1536" i="12" s="1"/>
  <c r="K1535" i="12"/>
  <c r="Q1536" i="12" l="1"/>
  <c r="R1536" i="12" s="1"/>
  <c r="K1536" i="12"/>
  <c r="W1536" i="12"/>
  <c r="E2403" i="13"/>
  <c r="J1537" i="12"/>
  <c r="Y1537" i="12"/>
  <c r="I1537" i="12"/>
  <c r="V1537" i="12"/>
  <c r="B1538" i="12"/>
  <c r="U1537" i="12"/>
  <c r="E1537" i="12"/>
  <c r="F1537" i="12" s="1"/>
  <c r="N1537" i="12"/>
  <c r="O1537" i="12" s="1"/>
  <c r="P1537" i="12" s="1"/>
  <c r="K1537" i="12" l="1"/>
  <c r="E2402" i="13"/>
  <c r="V1538" i="12"/>
  <c r="B1539" i="12"/>
  <c r="U1538" i="12"/>
  <c r="E1538" i="12"/>
  <c r="F1538" i="12" s="1"/>
  <c r="N1538" i="12"/>
  <c r="O1538" i="12" s="1"/>
  <c r="P1538" i="12" s="1"/>
  <c r="J1538" i="12"/>
  <c r="I1538" i="12"/>
  <c r="Y1538" i="12"/>
  <c r="Q1537" i="12"/>
  <c r="R1537" i="12" s="1"/>
  <c r="W1537" i="12"/>
  <c r="K1538" i="12" l="1"/>
  <c r="W1538" i="12"/>
  <c r="Q1538" i="12"/>
  <c r="R1538" i="12" s="1"/>
  <c r="E2401" i="13"/>
  <c r="B1540" i="12"/>
  <c r="U1539" i="12"/>
  <c r="E1539" i="12"/>
  <c r="F1539" i="12" s="1"/>
  <c r="N1539" i="12"/>
  <c r="O1539" i="12" s="1"/>
  <c r="P1539" i="12" s="1"/>
  <c r="J1539" i="12"/>
  <c r="Y1539" i="12"/>
  <c r="I1539" i="12"/>
  <c r="V1539" i="12"/>
  <c r="W1539" i="12" l="1"/>
  <c r="E2400" i="13"/>
  <c r="N1540" i="12"/>
  <c r="O1540" i="12" s="1"/>
  <c r="P1540" i="12" s="1"/>
  <c r="J1540" i="12"/>
  <c r="Y1540" i="12"/>
  <c r="I1540" i="12"/>
  <c r="V1540" i="12"/>
  <c r="B1541" i="12"/>
  <c r="U1540" i="12"/>
  <c r="E1540" i="12"/>
  <c r="F1540" i="12" s="1"/>
  <c r="K1539" i="12"/>
  <c r="Q1539" i="12"/>
  <c r="R1539" i="12" s="1"/>
  <c r="W1540" i="12" l="1"/>
  <c r="E2399" i="13"/>
  <c r="N1541" i="12"/>
  <c r="O1541" i="12" s="1"/>
  <c r="P1541" i="12" s="1"/>
  <c r="J1541" i="12"/>
  <c r="Y1541" i="12"/>
  <c r="I1541" i="12"/>
  <c r="V1541" i="12"/>
  <c r="B1542" i="12"/>
  <c r="U1541" i="12"/>
  <c r="E1541" i="12"/>
  <c r="F1541" i="12" s="1"/>
  <c r="K1540" i="12"/>
  <c r="Q1540" i="12"/>
  <c r="R1540" i="12" s="1"/>
  <c r="K1541" i="12" l="1"/>
  <c r="Q1541" i="12"/>
  <c r="R1541" i="12" s="1"/>
  <c r="W1541" i="12"/>
  <c r="E2398" i="13"/>
  <c r="J1542" i="12"/>
  <c r="Y1542" i="12"/>
  <c r="I1542" i="12"/>
  <c r="V1542" i="12"/>
  <c r="B1543" i="12"/>
  <c r="U1542" i="12"/>
  <c r="E1542" i="12"/>
  <c r="F1542" i="12" s="1"/>
  <c r="N1542" i="12"/>
  <c r="O1542" i="12" s="1"/>
  <c r="P1542" i="12" s="1"/>
  <c r="W1542" i="12" l="1"/>
  <c r="Q1542" i="12"/>
  <c r="R1542" i="12" s="1"/>
  <c r="E2397" i="13"/>
  <c r="Y1543" i="12"/>
  <c r="I1543" i="12"/>
  <c r="V1543" i="12"/>
  <c r="B1544" i="12"/>
  <c r="U1543" i="12"/>
  <c r="E1543" i="12"/>
  <c r="F1543" i="12" s="1"/>
  <c r="N1543" i="12"/>
  <c r="O1543" i="12" s="1"/>
  <c r="P1543" i="12" s="1"/>
  <c r="J1543" i="12"/>
  <c r="K1542" i="12"/>
  <c r="K1543" i="12" l="1"/>
  <c r="Q1543" i="12"/>
  <c r="R1543" i="12" s="1"/>
  <c r="W1543" i="12"/>
  <c r="E2396" i="13"/>
  <c r="V1544" i="12"/>
  <c r="B1545" i="12"/>
  <c r="U1544" i="12"/>
  <c r="E1544" i="12"/>
  <c r="F1544" i="12" s="1"/>
  <c r="N1544" i="12"/>
  <c r="O1544" i="12" s="1"/>
  <c r="P1544" i="12" s="1"/>
  <c r="J1544" i="12"/>
  <c r="Y1544" i="12"/>
  <c r="I1544" i="12"/>
  <c r="W1544" i="12" l="1"/>
  <c r="E2395" i="13"/>
  <c r="N1545" i="12"/>
  <c r="O1545" i="12" s="1"/>
  <c r="P1545" i="12" s="1"/>
  <c r="J1545" i="12"/>
  <c r="Y1545" i="12"/>
  <c r="I1545" i="12"/>
  <c r="V1545" i="12"/>
  <c r="B1546" i="12"/>
  <c r="U1545" i="12"/>
  <c r="E1545" i="12"/>
  <c r="F1545" i="12" s="1"/>
  <c r="K1544" i="12"/>
  <c r="Q1544" i="12"/>
  <c r="R1544" i="12" s="1"/>
  <c r="K1545" i="12" l="1"/>
  <c r="Q1545" i="12"/>
  <c r="R1545" i="12" s="1"/>
  <c r="W1545" i="12"/>
  <c r="E2394" i="13"/>
  <c r="N1546" i="12"/>
  <c r="O1546" i="12" s="1"/>
  <c r="P1546" i="12" s="1"/>
  <c r="J1546" i="12"/>
  <c r="Y1546" i="12"/>
  <c r="I1546" i="12"/>
  <c r="V1546" i="12"/>
  <c r="B1547" i="12"/>
  <c r="U1546" i="12"/>
  <c r="E1546" i="12"/>
  <c r="F1546" i="12" s="1"/>
  <c r="Q1546" i="12" l="1"/>
  <c r="R1546" i="12" s="1"/>
  <c r="W1546" i="12"/>
  <c r="K1546" i="12"/>
  <c r="E2393" i="13"/>
  <c r="J1547" i="12"/>
  <c r="Y1547" i="12"/>
  <c r="I1547" i="12"/>
  <c r="V1547" i="12"/>
  <c r="B1548" i="12"/>
  <c r="U1547" i="12"/>
  <c r="E1547" i="12"/>
  <c r="F1547" i="12" s="1"/>
  <c r="N1547" i="12"/>
  <c r="O1547" i="12" s="1"/>
  <c r="P1547" i="12" s="1"/>
  <c r="W1547" i="12" l="1"/>
  <c r="Q1547" i="12"/>
  <c r="R1547" i="12" s="1"/>
  <c r="E2392" i="13"/>
  <c r="J1548" i="12"/>
  <c r="Y1548" i="12"/>
  <c r="I1548" i="12"/>
  <c r="V1548" i="12"/>
  <c r="B1549" i="12"/>
  <c r="U1548" i="12"/>
  <c r="E1548" i="12"/>
  <c r="F1548" i="12" s="1"/>
  <c r="N1548" i="12"/>
  <c r="O1548" i="12" s="1"/>
  <c r="P1548" i="12" s="1"/>
  <c r="K1547" i="12"/>
  <c r="Q1548" i="12" l="1"/>
  <c r="R1548" i="12" s="1"/>
  <c r="W1548" i="12"/>
  <c r="E2391" i="13"/>
  <c r="V1549" i="12"/>
  <c r="B1550" i="12"/>
  <c r="U1549" i="12"/>
  <c r="E1549" i="12"/>
  <c r="F1549" i="12" s="1"/>
  <c r="N1549" i="12"/>
  <c r="O1549" i="12" s="1"/>
  <c r="P1549" i="12" s="1"/>
  <c r="J1549" i="12"/>
  <c r="Y1549" i="12"/>
  <c r="I1549" i="12"/>
  <c r="K1548" i="12"/>
  <c r="W1549" i="12" l="1"/>
  <c r="Q1549" i="12"/>
  <c r="R1549" i="12" s="1"/>
  <c r="E2390" i="13"/>
  <c r="N1550" i="12"/>
  <c r="O1550" i="12" s="1"/>
  <c r="P1550" i="12" s="1"/>
  <c r="J1550" i="12"/>
  <c r="Y1550" i="12"/>
  <c r="I1550" i="12"/>
  <c r="V1550" i="12"/>
  <c r="B1551" i="12"/>
  <c r="U1550" i="12"/>
  <c r="E1550" i="12"/>
  <c r="F1550" i="12" s="1"/>
  <c r="K1549" i="12"/>
  <c r="W1550" i="12" l="1"/>
  <c r="Q1550" i="12"/>
  <c r="R1550" i="12" s="1"/>
  <c r="E2389" i="13"/>
  <c r="N1551" i="12"/>
  <c r="O1551" i="12" s="1"/>
  <c r="P1551" i="12" s="1"/>
  <c r="J1551" i="12"/>
  <c r="Y1551" i="12"/>
  <c r="I1551" i="12"/>
  <c r="V1551" i="12"/>
  <c r="B1552" i="12"/>
  <c r="U1551" i="12"/>
  <c r="E1551" i="12"/>
  <c r="F1551" i="12" s="1"/>
  <c r="K1550" i="12"/>
  <c r="K1551" i="12" l="1"/>
  <c r="W1551" i="12"/>
  <c r="Q1551" i="12"/>
  <c r="R1551" i="12" s="1"/>
  <c r="E2388" i="13"/>
  <c r="N1552" i="12"/>
  <c r="O1552" i="12" s="1"/>
  <c r="P1552" i="12" s="1"/>
  <c r="J1552" i="12"/>
  <c r="Y1552" i="12"/>
  <c r="I1552" i="12"/>
  <c r="V1552" i="12"/>
  <c r="B1553" i="12"/>
  <c r="U1552" i="12"/>
  <c r="E1552" i="12"/>
  <c r="F1552" i="12" s="1"/>
  <c r="K1552" i="12" l="1"/>
  <c r="Q1552" i="12"/>
  <c r="R1552" i="12" s="1"/>
  <c r="W1552" i="12"/>
  <c r="E2387" i="13"/>
  <c r="J1553" i="12"/>
  <c r="Y1553" i="12"/>
  <c r="I1553" i="12"/>
  <c r="V1553" i="12"/>
  <c r="B1554" i="12"/>
  <c r="U1553" i="12"/>
  <c r="E1553" i="12"/>
  <c r="F1553" i="12" s="1"/>
  <c r="N1553" i="12"/>
  <c r="O1553" i="12" s="1"/>
  <c r="P1553" i="12" s="1"/>
  <c r="Q1553" i="12" l="1"/>
  <c r="R1553" i="12" s="1"/>
  <c r="K1553" i="12"/>
  <c r="W1553" i="12"/>
  <c r="E2386" i="13"/>
  <c r="V1554" i="12"/>
  <c r="B1555" i="12"/>
  <c r="U1554" i="12"/>
  <c r="E1554" i="12"/>
  <c r="F1554" i="12" s="1"/>
  <c r="N1554" i="12"/>
  <c r="O1554" i="12" s="1"/>
  <c r="P1554" i="12" s="1"/>
  <c r="J1554" i="12"/>
  <c r="Y1554" i="12"/>
  <c r="I1554" i="12"/>
  <c r="K1554" i="12" l="1"/>
  <c r="Q1554" i="12"/>
  <c r="R1554" i="12" s="1"/>
  <c r="W1554" i="12"/>
  <c r="E2385" i="13"/>
  <c r="B1556" i="12"/>
  <c r="U1555" i="12"/>
  <c r="E1555" i="12"/>
  <c r="F1555" i="12" s="1"/>
  <c r="N1555" i="12"/>
  <c r="O1555" i="12" s="1"/>
  <c r="P1555" i="12" s="1"/>
  <c r="J1555" i="12"/>
  <c r="Y1555" i="12"/>
  <c r="I1555" i="12"/>
  <c r="V1555" i="12"/>
  <c r="K1555" i="12" l="1"/>
  <c r="E2384" i="13"/>
  <c r="N1556" i="12"/>
  <c r="O1556" i="12" s="1"/>
  <c r="P1556" i="12" s="1"/>
  <c r="J1556" i="12"/>
  <c r="Y1556" i="12"/>
  <c r="I1556" i="12"/>
  <c r="V1556" i="12"/>
  <c r="B1557" i="12"/>
  <c r="U1556" i="12"/>
  <c r="E1556" i="12"/>
  <c r="F1556" i="12" s="1"/>
  <c r="Q1555" i="12"/>
  <c r="R1555" i="12" s="1"/>
  <c r="W1555" i="12"/>
  <c r="Q1556" i="12" l="1"/>
  <c r="R1556" i="12" s="1"/>
  <c r="K1556" i="12"/>
  <c r="E2383" i="13"/>
  <c r="N1557" i="12"/>
  <c r="O1557" i="12" s="1"/>
  <c r="P1557" i="12" s="1"/>
  <c r="J1557" i="12"/>
  <c r="Y1557" i="12"/>
  <c r="I1557" i="12"/>
  <c r="V1557" i="12"/>
  <c r="B1558" i="12"/>
  <c r="U1557" i="12"/>
  <c r="E1557" i="12"/>
  <c r="F1557" i="12" s="1"/>
  <c r="W1556" i="12"/>
  <c r="Q1557" i="12" l="1"/>
  <c r="R1557" i="12" s="1"/>
  <c r="E2382" i="13"/>
  <c r="J1558" i="12"/>
  <c r="Y1558" i="12"/>
  <c r="I1558" i="12"/>
  <c r="V1558" i="12"/>
  <c r="B1559" i="12"/>
  <c r="U1558" i="12"/>
  <c r="E1558" i="12"/>
  <c r="F1558" i="12" s="1"/>
  <c r="N1558" i="12"/>
  <c r="O1558" i="12" s="1"/>
  <c r="P1558" i="12" s="1"/>
  <c r="K1557" i="12"/>
  <c r="W1557" i="12"/>
  <c r="W1558" i="12" l="1"/>
  <c r="E2381" i="13"/>
  <c r="Y1559" i="12"/>
  <c r="I1559" i="12"/>
  <c r="V1559" i="12"/>
  <c r="B1560" i="12"/>
  <c r="U1559" i="12"/>
  <c r="E1559" i="12"/>
  <c r="F1559" i="12" s="1"/>
  <c r="N1559" i="12"/>
  <c r="O1559" i="12" s="1"/>
  <c r="P1559" i="12" s="1"/>
  <c r="J1559" i="12"/>
  <c r="K1558" i="12"/>
  <c r="Q1558" i="12"/>
  <c r="R1558" i="12" s="1"/>
  <c r="W1559" i="12" l="1"/>
  <c r="E2380" i="13"/>
  <c r="V1560" i="12"/>
  <c r="B1561" i="12"/>
  <c r="U1560" i="12"/>
  <c r="E1560" i="12"/>
  <c r="F1560" i="12" s="1"/>
  <c r="N1560" i="12"/>
  <c r="O1560" i="12" s="1"/>
  <c r="P1560" i="12" s="1"/>
  <c r="J1560" i="12"/>
  <c r="Y1560" i="12"/>
  <c r="I1560" i="12"/>
  <c r="K1559" i="12"/>
  <c r="Q1559" i="12"/>
  <c r="R1559" i="12" s="1"/>
  <c r="W1560" i="12" l="1"/>
  <c r="Q1560" i="12"/>
  <c r="R1560" i="12" s="1"/>
  <c r="E2379" i="13"/>
  <c r="N1561" i="12"/>
  <c r="O1561" i="12" s="1"/>
  <c r="P1561" i="12" s="1"/>
  <c r="J1561" i="12"/>
  <c r="Y1561" i="12"/>
  <c r="I1561" i="12"/>
  <c r="V1561" i="12"/>
  <c r="B1562" i="12"/>
  <c r="U1561" i="12"/>
  <c r="E1561" i="12"/>
  <c r="F1561" i="12" s="1"/>
  <c r="K1560" i="12"/>
  <c r="W1561" i="12" l="1"/>
  <c r="Q1561" i="12"/>
  <c r="R1561" i="12" s="1"/>
  <c r="E2378" i="13"/>
  <c r="N1562" i="12"/>
  <c r="O1562" i="12" s="1"/>
  <c r="P1562" i="12" s="1"/>
  <c r="J1562" i="12"/>
  <c r="Y1562" i="12"/>
  <c r="I1562" i="12"/>
  <c r="V1562" i="12"/>
  <c r="B1563" i="12"/>
  <c r="U1562" i="12"/>
  <c r="E1562" i="12"/>
  <c r="F1562" i="12" s="1"/>
  <c r="K1561" i="12"/>
  <c r="W1562" i="12" l="1"/>
  <c r="K1562" i="12"/>
  <c r="Q1562" i="12"/>
  <c r="R1562" i="12" s="1"/>
  <c r="E2377" i="13"/>
  <c r="J1563" i="12"/>
  <c r="Y1563" i="12"/>
  <c r="I1563" i="12"/>
  <c r="V1563" i="12"/>
  <c r="B1564" i="12"/>
  <c r="U1563" i="12"/>
  <c r="E1563" i="12"/>
  <c r="F1563" i="12" s="1"/>
  <c r="N1563" i="12"/>
  <c r="O1563" i="12" s="1"/>
  <c r="P1563" i="12" s="1"/>
  <c r="W1563" i="12" l="1"/>
  <c r="Q1563" i="12"/>
  <c r="R1563" i="12" s="1"/>
  <c r="E2376" i="13"/>
  <c r="J1564" i="12"/>
  <c r="Y1564" i="12"/>
  <c r="I1564" i="12"/>
  <c r="V1564" i="12"/>
  <c r="B1565" i="12"/>
  <c r="U1564" i="12"/>
  <c r="E1564" i="12"/>
  <c r="F1564" i="12" s="1"/>
  <c r="N1564" i="12"/>
  <c r="O1564" i="12" s="1"/>
  <c r="P1564" i="12" s="1"/>
  <c r="K1563" i="12"/>
  <c r="W1564" i="12" l="1"/>
  <c r="K1564" i="12"/>
  <c r="Q1564" i="12"/>
  <c r="R1564" i="12" s="1"/>
  <c r="E2375" i="13"/>
  <c r="V1565" i="12"/>
  <c r="B1566" i="12"/>
  <c r="U1565" i="12"/>
  <c r="E1565" i="12"/>
  <c r="F1565" i="12" s="1"/>
  <c r="N1565" i="12"/>
  <c r="O1565" i="12" s="1"/>
  <c r="P1565" i="12" s="1"/>
  <c r="J1565" i="12"/>
  <c r="Y1565" i="12"/>
  <c r="I1565" i="12"/>
  <c r="W1565" i="12" l="1"/>
  <c r="K1565" i="12"/>
  <c r="Q1565" i="12"/>
  <c r="R1565" i="12" s="1"/>
  <c r="E2374" i="13"/>
  <c r="N1566" i="12"/>
  <c r="O1566" i="12" s="1"/>
  <c r="P1566" i="12" s="1"/>
  <c r="J1566" i="12"/>
  <c r="Y1566" i="12"/>
  <c r="I1566" i="12"/>
  <c r="V1566" i="12"/>
  <c r="B1567" i="12"/>
  <c r="U1566" i="12"/>
  <c r="E1566" i="12"/>
  <c r="F1566" i="12" s="1"/>
  <c r="W1566" i="12" l="1"/>
  <c r="E2373" i="13"/>
  <c r="N1567" i="12"/>
  <c r="O1567" i="12" s="1"/>
  <c r="P1567" i="12" s="1"/>
  <c r="J1567" i="12"/>
  <c r="Y1567" i="12"/>
  <c r="I1567" i="12"/>
  <c r="V1567" i="12"/>
  <c r="B1568" i="12"/>
  <c r="U1567" i="12"/>
  <c r="E1567" i="12"/>
  <c r="F1567" i="12" s="1"/>
  <c r="K1566" i="12"/>
  <c r="Q1566" i="12"/>
  <c r="R1566" i="12" s="1"/>
  <c r="K1567" i="12" l="1"/>
  <c r="Q1567" i="12"/>
  <c r="R1567" i="12" s="1"/>
  <c r="W1567" i="12"/>
  <c r="E2372" i="13"/>
  <c r="N1568" i="12"/>
  <c r="O1568" i="12" s="1"/>
  <c r="P1568" i="12" s="1"/>
  <c r="J1568" i="12"/>
  <c r="Y1568" i="12"/>
  <c r="I1568" i="12"/>
  <c r="V1568" i="12"/>
  <c r="B1569" i="12"/>
  <c r="U1568" i="12"/>
  <c r="E1568" i="12"/>
  <c r="F1568" i="12" s="1"/>
  <c r="Q1568" i="12" l="1"/>
  <c r="R1568" i="12" s="1"/>
  <c r="W1568" i="12"/>
  <c r="E2371" i="13"/>
  <c r="J1569" i="12"/>
  <c r="Y1569" i="12"/>
  <c r="I1569" i="12"/>
  <c r="V1569" i="12"/>
  <c r="B1570" i="12"/>
  <c r="U1569" i="12"/>
  <c r="E1569" i="12"/>
  <c r="F1569" i="12" s="1"/>
  <c r="N1569" i="12"/>
  <c r="O1569" i="12" s="1"/>
  <c r="P1569" i="12" s="1"/>
  <c r="K1568" i="12"/>
  <c r="Q1569" i="12" l="1"/>
  <c r="R1569" i="12" s="1"/>
  <c r="W1569" i="12"/>
  <c r="E2370" i="13"/>
  <c r="V1570" i="12"/>
  <c r="B1571" i="12"/>
  <c r="U1570" i="12"/>
  <c r="E1570" i="12"/>
  <c r="F1570" i="12" s="1"/>
  <c r="N1570" i="12"/>
  <c r="O1570" i="12" s="1"/>
  <c r="P1570" i="12" s="1"/>
  <c r="J1570" i="12"/>
  <c r="Y1570" i="12"/>
  <c r="I1570" i="12"/>
  <c r="K1569" i="12"/>
  <c r="W1570" i="12" l="1"/>
  <c r="E2369" i="13"/>
  <c r="B1572" i="12"/>
  <c r="U1571" i="12"/>
  <c r="E1571" i="12"/>
  <c r="F1571" i="12" s="1"/>
  <c r="N1571" i="12"/>
  <c r="O1571" i="12" s="1"/>
  <c r="P1571" i="12" s="1"/>
  <c r="J1571" i="12"/>
  <c r="Y1571" i="12"/>
  <c r="I1571" i="12"/>
  <c r="V1571" i="12"/>
  <c r="K1570" i="12"/>
  <c r="Q1570" i="12"/>
  <c r="R1570" i="12" s="1"/>
  <c r="Q1571" i="12" l="1"/>
  <c r="R1571" i="12" s="1"/>
  <c r="W1571" i="12"/>
  <c r="E2368" i="13"/>
  <c r="N1572" i="12"/>
  <c r="O1572" i="12" s="1"/>
  <c r="P1572" i="12" s="1"/>
  <c r="J1572" i="12"/>
  <c r="Y1572" i="12"/>
  <c r="I1572" i="12"/>
  <c r="V1572" i="12"/>
  <c r="B1573" i="12"/>
  <c r="U1572" i="12"/>
  <c r="E1572" i="12"/>
  <c r="F1572" i="12" s="1"/>
  <c r="K1571" i="12"/>
  <c r="W1572" i="12" l="1"/>
  <c r="Q1572" i="12"/>
  <c r="R1572" i="12" s="1"/>
  <c r="E2367" i="13"/>
  <c r="N1573" i="12"/>
  <c r="O1573" i="12" s="1"/>
  <c r="P1573" i="12" s="1"/>
  <c r="J1573" i="12"/>
  <c r="Y1573" i="12"/>
  <c r="I1573" i="12"/>
  <c r="V1573" i="12"/>
  <c r="B1574" i="12"/>
  <c r="U1573" i="12"/>
  <c r="E1573" i="12"/>
  <c r="F1573" i="12" s="1"/>
  <c r="K1572" i="12"/>
  <c r="Q1573" i="12" l="1"/>
  <c r="R1573" i="12" s="1"/>
  <c r="W1573" i="12"/>
  <c r="E2366" i="13"/>
  <c r="J1574" i="12"/>
  <c r="Y1574" i="12"/>
  <c r="I1574" i="12"/>
  <c r="V1574" i="12"/>
  <c r="B1575" i="12"/>
  <c r="U1574" i="12"/>
  <c r="E1574" i="12"/>
  <c r="F1574" i="12" s="1"/>
  <c r="N1574" i="12"/>
  <c r="O1574" i="12" s="1"/>
  <c r="P1574" i="12" s="1"/>
  <c r="K1573" i="12"/>
  <c r="K1574" i="12" l="1"/>
  <c r="Q1574" i="12"/>
  <c r="R1574" i="12" s="1"/>
  <c r="W1574" i="12"/>
  <c r="E2365" i="13"/>
  <c r="Y1575" i="12"/>
  <c r="I1575" i="12"/>
  <c r="V1575" i="12"/>
  <c r="B1576" i="12"/>
  <c r="U1575" i="12"/>
  <c r="E1575" i="12"/>
  <c r="F1575" i="12" s="1"/>
  <c r="N1575" i="12"/>
  <c r="O1575" i="12" s="1"/>
  <c r="P1575" i="12" s="1"/>
  <c r="J1575" i="12"/>
  <c r="Q1575" i="12" l="1"/>
  <c r="R1575" i="12" s="1"/>
  <c r="W1575" i="12"/>
  <c r="E2364" i="13"/>
  <c r="V1576" i="12"/>
  <c r="B1577" i="12"/>
  <c r="U1576" i="12"/>
  <c r="E1576" i="12"/>
  <c r="F1576" i="12" s="1"/>
  <c r="N1576" i="12"/>
  <c r="O1576" i="12" s="1"/>
  <c r="P1576" i="12" s="1"/>
  <c r="J1576" i="12"/>
  <c r="Y1576" i="12"/>
  <c r="I1576" i="12"/>
  <c r="K1575" i="12"/>
  <c r="W1576" i="12" l="1"/>
  <c r="E2363" i="13"/>
  <c r="N1577" i="12"/>
  <c r="O1577" i="12" s="1"/>
  <c r="P1577" i="12" s="1"/>
  <c r="J1577" i="12"/>
  <c r="Y1577" i="12"/>
  <c r="I1577" i="12"/>
  <c r="V1577" i="12"/>
  <c r="B1578" i="12"/>
  <c r="U1577" i="12"/>
  <c r="E1577" i="12"/>
  <c r="F1577" i="12" s="1"/>
  <c r="K1576" i="12"/>
  <c r="Q1576" i="12"/>
  <c r="R1576" i="12" s="1"/>
  <c r="W1577" i="12" l="1"/>
  <c r="Q1577" i="12"/>
  <c r="R1577" i="12" s="1"/>
  <c r="E2362" i="13"/>
  <c r="N1578" i="12"/>
  <c r="O1578" i="12" s="1"/>
  <c r="P1578" i="12" s="1"/>
  <c r="J1578" i="12"/>
  <c r="Y1578" i="12"/>
  <c r="I1578" i="12"/>
  <c r="V1578" i="12"/>
  <c r="B1579" i="12"/>
  <c r="U1578" i="12"/>
  <c r="E1578" i="12"/>
  <c r="F1578" i="12" s="1"/>
  <c r="K1577" i="12"/>
  <c r="Q1578" i="12" l="1"/>
  <c r="R1578" i="12" s="1"/>
  <c r="W1578" i="12"/>
  <c r="E2361" i="13"/>
  <c r="J1579" i="12"/>
  <c r="Y1579" i="12"/>
  <c r="I1579" i="12"/>
  <c r="V1579" i="12"/>
  <c r="B1580" i="12"/>
  <c r="U1579" i="12"/>
  <c r="E1579" i="12"/>
  <c r="F1579" i="12" s="1"/>
  <c r="N1579" i="12"/>
  <c r="O1579" i="12" s="1"/>
  <c r="P1579" i="12" s="1"/>
  <c r="K1578" i="12"/>
  <c r="Q1579" i="12" l="1"/>
  <c r="R1579" i="12" s="1"/>
  <c r="K1579" i="12"/>
  <c r="W1579" i="12"/>
  <c r="E2360" i="13"/>
  <c r="J1580" i="12"/>
  <c r="Y1580" i="12"/>
  <c r="I1580" i="12"/>
  <c r="V1580" i="12"/>
  <c r="B1581" i="12"/>
  <c r="U1580" i="12"/>
  <c r="E1580" i="12"/>
  <c r="F1580" i="12" s="1"/>
  <c r="N1580" i="12"/>
  <c r="O1580" i="12" s="1"/>
  <c r="P1580" i="12" s="1"/>
  <c r="W1580" i="12" l="1"/>
  <c r="Q1580" i="12"/>
  <c r="R1580" i="12" s="1"/>
  <c r="E2359" i="13"/>
  <c r="V1581" i="12"/>
  <c r="B1582" i="12"/>
  <c r="U1581" i="12"/>
  <c r="E1581" i="12"/>
  <c r="F1581" i="12" s="1"/>
  <c r="N1581" i="12"/>
  <c r="O1581" i="12" s="1"/>
  <c r="P1581" i="12" s="1"/>
  <c r="J1581" i="12"/>
  <c r="Y1581" i="12"/>
  <c r="I1581" i="12"/>
  <c r="K1580" i="12"/>
  <c r="W1581" i="12" l="1"/>
  <c r="K1581" i="12"/>
  <c r="E2358" i="13"/>
  <c r="N1582" i="12"/>
  <c r="O1582" i="12" s="1"/>
  <c r="P1582" i="12" s="1"/>
  <c r="J1582" i="12"/>
  <c r="Y1582" i="12"/>
  <c r="I1582" i="12"/>
  <c r="V1582" i="12"/>
  <c r="E1582" i="12"/>
  <c r="F1582" i="12" s="1"/>
  <c r="B1583" i="12"/>
  <c r="U1582" i="12"/>
  <c r="Q1581" i="12"/>
  <c r="R1581" i="12" s="1"/>
  <c r="W1582" i="12" l="1"/>
  <c r="E2357" i="13"/>
  <c r="N1583" i="12"/>
  <c r="O1583" i="12" s="1"/>
  <c r="P1583" i="12" s="1"/>
  <c r="J1583" i="12"/>
  <c r="Y1583" i="12"/>
  <c r="I1583" i="12"/>
  <c r="V1583" i="12"/>
  <c r="B1584" i="12"/>
  <c r="U1583" i="12"/>
  <c r="E1583" i="12"/>
  <c r="F1583" i="12" s="1"/>
  <c r="K1582" i="12"/>
  <c r="Q1582" i="12"/>
  <c r="R1582" i="12" s="1"/>
  <c r="W1583" i="12" l="1"/>
  <c r="Q1583" i="12"/>
  <c r="R1583" i="12" s="1"/>
  <c r="K1583" i="12"/>
  <c r="E2356" i="13"/>
  <c r="N1584" i="12"/>
  <c r="O1584" i="12" s="1"/>
  <c r="P1584" i="12" s="1"/>
  <c r="J1584" i="12"/>
  <c r="Y1584" i="12"/>
  <c r="I1584" i="12"/>
  <c r="V1584" i="12"/>
  <c r="B1585" i="12"/>
  <c r="U1584" i="12"/>
  <c r="E1584" i="12"/>
  <c r="F1584" i="12" s="1"/>
  <c r="K1584" i="12" l="1"/>
  <c r="W1584" i="12"/>
  <c r="Q1584" i="12"/>
  <c r="R1584" i="12" s="1"/>
  <c r="E2355" i="13"/>
  <c r="J1585" i="12"/>
  <c r="Y1585" i="12"/>
  <c r="I1585" i="12"/>
  <c r="V1585" i="12"/>
  <c r="B1586" i="12"/>
  <c r="U1585" i="12"/>
  <c r="E1585" i="12"/>
  <c r="F1585" i="12" s="1"/>
  <c r="N1585" i="12"/>
  <c r="O1585" i="12" s="1"/>
  <c r="P1585" i="12" s="1"/>
  <c r="W1585" i="12" l="1"/>
  <c r="E2354" i="13"/>
  <c r="V1586" i="12"/>
  <c r="B1587" i="12"/>
  <c r="U1586" i="12"/>
  <c r="E1586" i="12"/>
  <c r="F1586" i="12" s="1"/>
  <c r="N1586" i="12"/>
  <c r="O1586" i="12" s="1"/>
  <c r="P1586" i="12" s="1"/>
  <c r="J1586" i="12"/>
  <c r="Y1586" i="12"/>
  <c r="I1586" i="12"/>
  <c r="K1585" i="12"/>
  <c r="Q1585" i="12"/>
  <c r="R1585" i="12" s="1"/>
  <c r="K1586" i="12" l="1"/>
  <c r="W1586" i="12"/>
  <c r="Q1586" i="12"/>
  <c r="R1586" i="12" s="1"/>
  <c r="E2353" i="13"/>
  <c r="B1588" i="12"/>
  <c r="U1587" i="12"/>
  <c r="E1587" i="12"/>
  <c r="F1587" i="12" s="1"/>
  <c r="N1587" i="12"/>
  <c r="O1587" i="12" s="1"/>
  <c r="P1587" i="12" s="1"/>
  <c r="J1587" i="12"/>
  <c r="Y1587" i="12"/>
  <c r="I1587" i="12"/>
  <c r="V1587" i="12"/>
  <c r="Q1587" i="12" l="1"/>
  <c r="R1587" i="12" s="1"/>
  <c r="W1587" i="12"/>
  <c r="E2352" i="13"/>
  <c r="N1588" i="12"/>
  <c r="O1588" i="12" s="1"/>
  <c r="P1588" i="12" s="1"/>
  <c r="J1588" i="12"/>
  <c r="Y1588" i="12"/>
  <c r="I1588" i="12"/>
  <c r="V1588" i="12"/>
  <c r="B1589" i="12"/>
  <c r="U1588" i="12"/>
  <c r="E1588" i="12"/>
  <c r="F1588" i="12" s="1"/>
  <c r="K1587" i="12"/>
  <c r="W1588" i="12" l="1"/>
  <c r="K1588" i="12"/>
  <c r="Q1588" i="12"/>
  <c r="R1588" i="12" s="1"/>
  <c r="E2351" i="13"/>
  <c r="N1589" i="12"/>
  <c r="O1589" i="12" s="1"/>
  <c r="P1589" i="12" s="1"/>
  <c r="J1589" i="12"/>
  <c r="Y1589" i="12"/>
  <c r="I1589" i="12"/>
  <c r="V1589" i="12"/>
  <c r="B1590" i="12"/>
  <c r="U1589" i="12"/>
  <c r="E1589" i="12"/>
  <c r="F1589" i="12" s="1"/>
  <c r="W1589" i="12" l="1"/>
  <c r="Q1589" i="12"/>
  <c r="R1589" i="12" s="1"/>
  <c r="E2350" i="13"/>
  <c r="J1590" i="12"/>
  <c r="Y1590" i="12"/>
  <c r="I1590" i="12"/>
  <c r="V1590" i="12"/>
  <c r="B1591" i="12"/>
  <c r="U1590" i="12"/>
  <c r="E1590" i="12"/>
  <c r="F1590" i="12" s="1"/>
  <c r="N1590" i="12"/>
  <c r="O1590" i="12" s="1"/>
  <c r="P1590" i="12" s="1"/>
  <c r="K1589" i="12"/>
  <c r="W1590" i="12" l="1"/>
  <c r="K1590" i="12"/>
  <c r="E2349" i="13"/>
  <c r="Y1591" i="12"/>
  <c r="I1591" i="12"/>
  <c r="V1591" i="12"/>
  <c r="B1592" i="12"/>
  <c r="U1591" i="12"/>
  <c r="E1591" i="12"/>
  <c r="F1591" i="12" s="1"/>
  <c r="N1591" i="12"/>
  <c r="O1591" i="12" s="1"/>
  <c r="P1591" i="12" s="1"/>
  <c r="J1591" i="12"/>
  <c r="Q1590" i="12"/>
  <c r="R1590" i="12" s="1"/>
  <c r="W1591" i="12" l="1"/>
  <c r="E2348" i="13"/>
  <c r="V1592" i="12"/>
  <c r="B1593" i="12"/>
  <c r="U1592" i="12"/>
  <c r="E1592" i="12"/>
  <c r="F1592" i="12" s="1"/>
  <c r="N1592" i="12"/>
  <c r="O1592" i="12" s="1"/>
  <c r="P1592" i="12" s="1"/>
  <c r="J1592" i="12"/>
  <c r="Y1592" i="12"/>
  <c r="I1592" i="12"/>
  <c r="K1591" i="12"/>
  <c r="Q1591" i="12"/>
  <c r="R1591" i="12" s="1"/>
  <c r="W1592" i="12" l="1"/>
  <c r="Q1592" i="12"/>
  <c r="R1592" i="12" s="1"/>
  <c r="E2347" i="13"/>
  <c r="N1593" i="12"/>
  <c r="O1593" i="12" s="1"/>
  <c r="P1593" i="12" s="1"/>
  <c r="J1593" i="12"/>
  <c r="Y1593" i="12"/>
  <c r="I1593" i="12"/>
  <c r="V1593" i="12"/>
  <c r="B1594" i="12"/>
  <c r="U1593" i="12"/>
  <c r="E1593" i="12"/>
  <c r="F1593" i="12" s="1"/>
  <c r="K1592" i="12"/>
  <c r="W1593" i="12" l="1"/>
  <c r="Q1593" i="12"/>
  <c r="R1593" i="12" s="1"/>
  <c r="E2346" i="13"/>
  <c r="N1594" i="12"/>
  <c r="O1594" i="12" s="1"/>
  <c r="P1594" i="12" s="1"/>
  <c r="J1594" i="12"/>
  <c r="Y1594" i="12"/>
  <c r="I1594" i="12"/>
  <c r="V1594" i="12"/>
  <c r="B1595" i="12"/>
  <c r="U1594" i="12"/>
  <c r="E1594" i="12"/>
  <c r="F1594" i="12" s="1"/>
  <c r="K1593" i="12"/>
  <c r="W1594" i="12" l="1"/>
  <c r="K1594" i="12"/>
  <c r="Q1594" i="12"/>
  <c r="R1594" i="12" s="1"/>
  <c r="E2345" i="13"/>
  <c r="J1595" i="12"/>
  <c r="Y1595" i="12"/>
  <c r="I1595" i="12"/>
  <c r="V1595" i="12"/>
  <c r="B1596" i="12"/>
  <c r="U1595" i="12"/>
  <c r="E1595" i="12"/>
  <c r="F1595" i="12" s="1"/>
  <c r="N1595" i="12"/>
  <c r="O1595" i="12" s="1"/>
  <c r="P1595" i="12" s="1"/>
  <c r="W1595" i="12" l="1"/>
  <c r="K1595" i="12"/>
  <c r="Q1595" i="12"/>
  <c r="R1595" i="12" s="1"/>
  <c r="E2344" i="13"/>
  <c r="J1596" i="12"/>
  <c r="Y1596" i="12"/>
  <c r="I1596" i="12"/>
  <c r="V1596" i="12"/>
  <c r="B1597" i="12"/>
  <c r="U1596" i="12"/>
  <c r="E1596" i="12"/>
  <c r="F1596" i="12" s="1"/>
  <c r="N1596" i="12"/>
  <c r="O1596" i="12" s="1"/>
  <c r="P1596" i="12" s="1"/>
  <c r="W1596" i="12" l="1"/>
  <c r="Q1596" i="12"/>
  <c r="R1596" i="12" s="1"/>
  <c r="E2343" i="13"/>
  <c r="V1597" i="12"/>
  <c r="B1598" i="12"/>
  <c r="U1597" i="12"/>
  <c r="E1597" i="12"/>
  <c r="F1597" i="12" s="1"/>
  <c r="N1597" i="12"/>
  <c r="O1597" i="12" s="1"/>
  <c r="P1597" i="12" s="1"/>
  <c r="J1597" i="12"/>
  <c r="Y1597" i="12"/>
  <c r="I1597" i="12"/>
  <c r="K1596" i="12"/>
  <c r="W1597" i="12" l="1"/>
  <c r="Q1597" i="12"/>
  <c r="R1597" i="12" s="1"/>
  <c r="E2342" i="13"/>
  <c r="N1598" i="12"/>
  <c r="O1598" i="12" s="1"/>
  <c r="P1598" i="12" s="1"/>
  <c r="J1598" i="12"/>
  <c r="Y1598" i="12"/>
  <c r="I1598" i="12"/>
  <c r="V1598" i="12"/>
  <c r="B1599" i="12"/>
  <c r="U1598" i="12"/>
  <c r="E1598" i="12"/>
  <c r="F1598" i="12" s="1"/>
  <c r="K1597" i="12"/>
  <c r="W1598" i="12" l="1"/>
  <c r="K1598" i="12"/>
  <c r="Q1598" i="12"/>
  <c r="R1598" i="12" s="1"/>
  <c r="E2341" i="13"/>
  <c r="N1599" i="12"/>
  <c r="O1599" i="12" s="1"/>
  <c r="P1599" i="12" s="1"/>
  <c r="J1599" i="12"/>
  <c r="Y1599" i="12"/>
  <c r="I1599" i="12"/>
  <c r="V1599" i="12"/>
  <c r="B1600" i="12"/>
  <c r="U1599" i="12"/>
  <c r="E1599" i="12"/>
  <c r="F1599" i="12" s="1"/>
  <c r="Q1599" i="12" l="1"/>
  <c r="R1599" i="12" s="1"/>
  <c r="W1599" i="12"/>
  <c r="E2340" i="13"/>
  <c r="N1600" i="12"/>
  <c r="O1600" i="12" s="1"/>
  <c r="P1600" i="12" s="1"/>
  <c r="J1600" i="12"/>
  <c r="Y1600" i="12"/>
  <c r="I1600" i="12"/>
  <c r="V1600" i="12"/>
  <c r="B1601" i="12"/>
  <c r="U1600" i="12"/>
  <c r="E1600" i="12"/>
  <c r="F1600" i="12" s="1"/>
  <c r="K1599" i="12"/>
  <c r="E2339" i="13" l="1"/>
  <c r="J1601" i="12"/>
  <c r="Y1601" i="12"/>
  <c r="I1601" i="12"/>
  <c r="V1601" i="12"/>
  <c r="B1602" i="12"/>
  <c r="U1601" i="12"/>
  <c r="E1601" i="12"/>
  <c r="F1601" i="12" s="1"/>
  <c r="N1601" i="12"/>
  <c r="O1601" i="12" s="1"/>
  <c r="P1601" i="12" s="1"/>
  <c r="K1600" i="12"/>
  <c r="Q1600" i="12"/>
  <c r="R1600" i="12" s="1"/>
  <c r="W1600" i="12"/>
  <c r="W1601" i="12" l="1"/>
  <c r="Q1601" i="12"/>
  <c r="R1601" i="12" s="1"/>
  <c r="E2338" i="13"/>
  <c r="V1602" i="12"/>
  <c r="B1603" i="12"/>
  <c r="U1602" i="12"/>
  <c r="E1602" i="12"/>
  <c r="F1602" i="12" s="1"/>
  <c r="N1602" i="12"/>
  <c r="O1602" i="12" s="1"/>
  <c r="P1602" i="12" s="1"/>
  <c r="J1602" i="12"/>
  <c r="Y1602" i="12"/>
  <c r="I1602" i="12"/>
  <c r="K1601" i="12"/>
  <c r="W1602" i="12" l="1"/>
  <c r="E2337" i="13"/>
  <c r="B1604" i="12"/>
  <c r="U1603" i="12"/>
  <c r="E1603" i="12"/>
  <c r="F1603" i="12" s="1"/>
  <c r="N1603" i="12"/>
  <c r="O1603" i="12" s="1"/>
  <c r="P1603" i="12" s="1"/>
  <c r="J1603" i="12"/>
  <c r="Y1603" i="12"/>
  <c r="I1603" i="12"/>
  <c r="V1603" i="12"/>
  <c r="K1602" i="12"/>
  <c r="Q1602" i="12"/>
  <c r="R1602" i="12" s="1"/>
  <c r="W1603" i="12" l="1"/>
  <c r="Q1603" i="12"/>
  <c r="R1603" i="12" s="1"/>
  <c r="E2336" i="13"/>
  <c r="N1604" i="12"/>
  <c r="O1604" i="12" s="1"/>
  <c r="P1604" i="12" s="1"/>
  <c r="J1604" i="12"/>
  <c r="Y1604" i="12"/>
  <c r="I1604" i="12"/>
  <c r="V1604" i="12"/>
  <c r="B1605" i="12"/>
  <c r="U1604" i="12"/>
  <c r="E1604" i="12"/>
  <c r="F1604" i="12" s="1"/>
  <c r="K1603" i="12"/>
  <c r="W1604" i="12" l="1"/>
  <c r="K1604" i="12"/>
  <c r="Q1604" i="12"/>
  <c r="R1604" i="12" s="1"/>
  <c r="E2335" i="13"/>
  <c r="N1605" i="12"/>
  <c r="O1605" i="12" s="1"/>
  <c r="P1605" i="12" s="1"/>
  <c r="J1605" i="12"/>
  <c r="Y1605" i="12"/>
  <c r="I1605" i="12"/>
  <c r="V1605" i="12"/>
  <c r="B1606" i="12"/>
  <c r="U1605" i="12"/>
  <c r="E1605" i="12"/>
  <c r="F1605" i="12" s="1"/>
  <c r="W1605" i="12" l="1"/>
  <c r="Q1605" i="12"/>
  <c r="R1605" i="12" s="1"/>
  <c r="K1605" i="12"/>
  <c r="E2334" i="13"/>
  <c r="J1606" i="12"/>
  <c r="Y1606" i="12"/>
  <c r="I1606" i="12"/>
  <c r="V1606" i="12"/>
  <c r="B1607" i="12"/>
  <c r="U1606" i="12"/>
  <c r="E1606" i="12"/>
  <c r="F1606" i="12" s="1"/>
  <c r="N1606" i="12"/>
  <c r="O1606" i="12" s="1"/>
  <c r="P1606" i="12" s="1"/>
  <c r="W1606" i="12" l="1"/>
  <c r="Q1606" i="12"/>
  <c r="R1606" i="12" s="1"/>
  <c r="E2333" i="13"/>
  <c r="Y1607" i="12"/>
  <c r="I1607" i="12"/>
  <c r="V1607" i="12"/>
  <c r="B1608" i="12"/>
  <c r="U1607" i="12"/>
  <c r="E1607" i="12"/>
  <c r="F1607" i="12" s="1"/>
  <c r="N1607" i="12"/>
  <c r="O1607" i="12" s="1"/>
  <c r="P1607" i="12" s="1"/>
  <c r="J1607" i="12"/>
  <c r="K1606" i="12"/>
  <c r="W1607" i="12" l="1"/>
  <c r="K1607" i="12"/>
  <c r="E2332" i="13"/>
  <c r="V1608" i="12"/>
  <c r="B1609" i="12"/>
  <c r="U1608" i="12"/>
  <c r="E1608" i="12"/>
  <c r="F1608" i="12" s="1"/>
  <c r="N1608" i="12"/>
  <c r="O1608" i="12" s="1"/>
  <c r="P1608" i="12" s="1"/>
  <c r="J1608" i="12"/>
  <c r="Y1608" i="12"/>
  <c r="I1608" i="12"/>
  <c r="Q1607" i="12"/>
  <c r="R1607" i="12" s="1"/>
  <c r="W1608" i="12" l="1"/>
  <c r="Q1608" i="12"/>
  <c r="R1608" i="12" s="1"/>
  <c r="E2331" i="13"/>
  <c r="N1609" i="12"/>
  <c r="O1609" i="12" s="1"/>
  <c r="P1609" i="12" s="1"/>
  <c r="J1609" i="12"/>
  <c r="Y1609" i="12"/>
  <c r="I1609" i="12"/>
  <c r="V1609" i="12"/>
  <c r="B1610" i="12"/>
  <c r="U1609" i="12"/>
  <c r="E1609" i="12"/>
  <c r="F1609" i="12" s="1"/>
  <c r="K1608" i="12"/>
  <c r="Q1609" i="12" l="1"/>
  <c r="R1609" i="12" s="1"/>
  <c r="W1609" i="12"/>
  <c r="E2330" i="13"/>
  <c r="N1610" i="12"/>
  <c r="O1610" i="12" s="1"/>
  <c r="P1610" i="12" s="1"/>
  <c r="J1610" i="12"/>
  <c r="Y1610" i="12"/>
  <c r="I1610" i="12"/>
  <c r="V1610" i="12"/>
  <c r="B1611" i="12"/>
  <c r="U1610" i="12"/>
  <c r="E1610" i="12"/>
  <c r="F1610" i="12" s="1"/>
  <c r="K1609" i="12"/>
  <c r="W1610" i="12" l="1"/>
  <c r="K1610" i="12"/>
  <c r="Q1610" i="12"/>
  <c r="R1610" i="12" s="1"/>
  <c r="E2329" i="13"/>
  <c r="J1611" i="12"/>
  <c r="I1611" i="12"/>
  <c r="Y1611" i="12"/>
  <c r="V1611" i="12"/>
  <c r="E1611" i="12"/>
  <c r="F1611" i="12" s="1"/>
  <c r="U1611" i="12"/>
  <c r="B1612" i="12"/>
  <c r="N1611" i="12"/>
  <c r="O1611" i="12" s="1"/>
  <c r="P1611" i="12" s="1"/>
  <c r="Q1611" i="12" l="1"/>
  <c r="R1611" i="12" s="1"/>
  <c r="W1611" i="12"/>
  <c r="E2328" i="13"/>
  <c r="N1612" i="12"/>
  <c r="O1612" i="12" s="1"/>
  <c r="P1612" i="12" s="1"/>
  <c r="B1613" i="12"/>
  <c r="U1612" i="12"/>
  <c r="E1612" i="12"/>
  <c r="F1612" i="12" s="1"/>
  <c r="J1612" i="12"/>
  <c r="I1612" i="12"/>
  <c r="Y1612" i="12"/>
  <c r="V1612" i="12"/>
  <c r="K1611" i="12"/>
  <c r="E2327" i="13" l="1"/>
  <c r="J1613" i="12"/>
  <c r="B1614" i="12"/>
  <c r="N1613" i="12"/>
  <c r="O1613" i="12" s="1"/>
  <c r="P1613" i="12" s="1"/>
  <c r="I1613" i="12"/>
  <c r="Y1613" i="12"/>
  <c r="E1613" i="12"/>
  <c r="F1613" i="12" s="1"/>
  <c r="V1613" i="12"/>
  <c r="U1613" i="12"/>
  <c r="Q1612" i="12"/>
  <c r="R1612" i="12" s="1"/>
  <c r="K1612" i="12"/>
  <c r="W1612" i="12"/>
  <c r="K1613" i="12" l="1"/>
  <c r="E2326" i="13"/>
  <c r="Y1614" i="12"/>
  <c r="V1614" i="12"/>
  <c r="U1614" i="12"/>
  <c r="B1615" i="12"/>
  <c r="N1614" i="12"/>
  <c r="O1614" i="12" s="1"/>
  <c r="P1614" i="12" s="1"/>
  <c r="J1614" i="12"/>
  <c r="I1614" i="12"/>
  <c r="E1614" i="12"/>
  <c r="F1614" i="12" s="1"/>
  <c r="Q1613" i="12"/>
  <c r="R1613" i="12" s="1"/>
  <c r="W1613" i="12"/>
  <c r="W1614" i="12" l="1"/>
  <c r="K1614" i="12"/>
  <c r="E2325" i="13"/>
  <c r="Y1615" i="12"/>
  <c r="I1615" i="12"/>
  <c r="B1616" i="12"/>
  <c r="U1615" i="12"/>
  <c r="E1615" i="12"/>
  <c r="F1615" i="12" s="1"/>
  <c r="N1615" i="12"/>
  <c r="O1615" i="12" s="1"/>
  <c r="P1615" i="12" s="1"/>
  <c r="J1615" i="12"/>
  <c r="V1615" i="12"/>
  <c r="Q1614" i="12"/>
  <c r="R1614" i="12" s="1"/>
  <c r="Q1615" i="12" l="1"/>
  <c r="R1615" i="12" s="1"/>
  <c r="W1615" i="12"/>
  <c r="E2324" i="13"/>
  <c r="V1616" i="12"/>
  <c r="B1617" i="12"/>
  <c r="U1616" i="12"/>
  <c r="E1616" i="12"/>
  <c r="F1616" i="12" s="1"/>
  <c r="Y1616" i="12"/>
  <c r="I1616" i="12"/>
  <c r="N1616" i="12"/>
  <c r="O1616" i="12" s="1"/>
  <c r="P1616" i="12" s="1"/>
  <c r="J1616" i="12"/>
  <c r="K1615" i="12"/>
  <c r="W1616" i="12" l="1"/>
  <c r="Q1616" i="12"/>
  <c r="R1616" i="12" s="1"/>
  <c r="E2323" i="13"/>
  <c r="N1617" i="12"/>
  <c r="O1617" i="12" s="1"/>
  <c r="P1617" i="12" s="1"/>
  <c r="V1617" i="12"/>
  <c r="B1618" i="12"/>
  <c r="U1617" i="12"/>
  <c r="E1617" i="12"/>
  <c r="F1617" i="12" s="1"/>
  <c r="Y1617" i="12"/>
  <c r="J1617" i="12"/>
  <c r="I1617" i="12"/>
  <c r="K1616" i="12"/>
  <c r="W1617" i="12" l="1"/>
  <c r="E2322" i="13"/>
  <c r="J1618" i="12"/>
  <c r="V1618" i="12"/>
  <c r="U1618" i="12"/>
  <c r="N1618" i="12"/>
  <c r="O1618" i="12" s="1"/>
  <c r="P1618" i="12" s="1"/>
  <c r="I1618" i="12"/>
  <c r="B1619" i="12"/>
  <c r="E1618" i="12"/>
  <c r="F1618" i="12" s="1"/>
  <c r="Y1618" i="12"/>
  <c r="K1617" i="12"/>
  <c r="Q1617" i="12"/>
  <c r="R1617" i="12" s="1"/>
  <c r="W1618" i="12" l="1"/>
  <c r="K1618" i="12"/>
  <c r="Q1618" i="12"/>
  <c r="R1618" i="12" s="1"/>
  <c r="E2321" i="13"/>
  <c r="J1619" i="12"/>
  <c r="Y1619" i="12"/>
  <c r="I1619" i="12"/>
  <c r="B1620" i="12"/>
  <c r="U1619" i="12"/>
  <c r="E1619" i="12"/>
  <c r="F1619" i="12" s="1"/>
  <c r="V1619" i="12"/>
  <c r="N1619" i="12"/>
  <c r="O1619" i="12" s="1"/>
  <c r="P1619" i="12" s="1"/>
  <c r="Q1619" i="12" l="1"/>
  <c r="R1619" i="12" s="1"/>
  <c r="W1619" i="12"/>
  <c r="E2320" i="13"/>
  <c r="J1620" i="12"/>
  <c r="Y1620" i="12"/>
  <c r="I1620" i="12"/>
  <c r="V1620" i="12"/>
  <c r="B1621" i="12"/>
  <c r="U1620" i="12"/>
  <c r="E1620" i="12"/>
  <c r="F1620" i="12" s="1"/>
  <c r="N1620" i="12"/>
  <c r="O1620" i="12" s="1"/>
  <c r="P1620" i="12" s="1"/>
  <c r="K1619" i="12"/>
  <c r="W1620" i="12" l="1"/>
  <c r="E2319" i="13"/>
  <c r="V1621" i="12"/>
  <c r="J1621" i="12"/>
  <c r="Y1621" i="12"/>
  <c r="I1621" i="12"/>
  <c r="U1621" i="12"/>
  <c r="N1621" i="12"/>
  <c r="O1621" i="12" s="1"/>
  <c r="P1621" i="12" s="1"/>
  <c r="E1621" i="12"/>
  <c r="F1621" i="12" s="1"/>
  <c r="B1622" i="12"/>
  <c r="K1620" i="12"/>
  <c r="Q1620" i="12"/>
  <c r="R1620" i="12" s="1"/>
  <c r="K1621" i="12" l="1"/>
  <c r="Q1621" i="12"/>
  <c r="R1621" i="12" s="1"/>
  <c r="E2318" i="13"/>
  <c r="N1622" i="12"/>
  <c r="O1622" i="12" s="1"/>
  <c r="P1622" i="12" s="1"/>
  <c r="V1622" i="12"/>
  <c r="Y1622" i="12"/>
  <c r="U1622" i="12"/>
  <c r="J1622" i="12"/>
  <c r="I1622" i="12"/>
  <c r="E1622" i="12"/>
  <c r="F1622" i="12" s="1"/>
  <c r="B1623" i="12"/>
  <c r="W1621" i="12"/>
  <c r="Q1622" i="12" l="1"/>
  <c r="R1622" i="12" s="1"/>
  <c r="E2317" i="13"/>
  <c r="N1623" i="12"/>
  <c r="O1623" i="12" s="1"/>
  <c r="P1623" i="12" s="1"/>
  <c r="J1623" i="12"/>
  <c r="Y1623" i="12"/>
  <c r="I1623" i="12"/>
  <c r="B1624" i="12"/>
  <c r="V1623" i="12"/>
  <c r="U1623" i="12"/>
  <c r="E1623" i="12"/>
  <c r="F1623" i="12" s="1"/>
  <c r="K1622" i="12"/>
  <c r="W1622" i="12"/>
  <c r="W1623" i="12" l="1"/>
  <c r="Q1623" i="12"/>
  <c r="R1623" i="12" s="1"/>
  <c r="E2316" i="13"/>
  <c r="N1624" i="12"/>
  <c r="O1624" i="12" s="1"/>
  <c r="P1624" i="12" s="1"/>
  <c r="J1624" i="12"/>
  <c r="Y1624" i="12"/>
  <c r="I1624" i="12"/>
  <c r="V1624" i="12"/>
  <c r="B1625" i="12"/>
  <c r="U1624" i="12"/>
  <c r="E1624" i="12"/>
  <c r="F1624" i="12" s="1"/>
  <c r="K1623" i="12"/>
  <c r="W1624" i="12" l="1"/>
  <c r="E2315" i="13"/>
  <c r="J1625" i="12"/>
  <c r="V1625" i="12"/>
  <c r="B1626" i="12"/>
  <c r="U1625" i="12"/>
  <c r="E1625" i="12"/>
  <c r="F1625" i="12" s="1"/>
  <c r="N1625" i="12"/>
  <c r="O1625" i="12" s="1"/>
  <c r="P1625" i="12" s="1"/>
  <c r="I1625" i="12"/>
  <c r="Y1625" i="12"/>
  <c r="Q1624" i="12"/>
  <c r="R1624" i="12" s="1"/>
  <c r="K1624" i="12"/>
  <c r="W1625" i="12" l="1"/>
  <c r="K1625" i="12"/>
  <c r="E2314" i="13"/>
  <c r="B1627" i="12"/>
  <c r="U1626" i="12"/>
  <c r="E1626" i="12"/>
  <c r="F1626" i="12" s="1"/>
  <c r="N1626" i="12"/>
  <c r="O1626" i="12" s="1"/>
  <c r="P1626" i="12" s="1"/>
  <c r="J1626" i="12"/>
  <c r="Y1626" i="12"/>
  <c r="V1626" i="12"/>
  <c r="I1626" i="12"/>
  <c r="Q1625" i="12"/>
  <c r="R1625" i="12" s="1"/>
  <c r="K1626" i="12" l="1"/>
  <c r="W1626" i="12"/>
  <c r="E2313" i="13"/>
  <c r="B1628" i="12"/>
  <c r="U1627" i="12"/>
  <c r="E1627" i="12"/>
  <c r="F1627" i="12" s="1"/>
  <c r="N1627" i="12"/>
  <c r="O1627" i="12" s="1"/>
  <c r="P1627" i="12" s="1"/>
  <c r="Y1627" i="12"/>
  <c r="V1627" i="12"/>
  <c r="J1627" i="12"/>
  <c r="I1627" i="12"/>
  <c r="Q1626" i="12"/>
  <c r="R1626" i="12" s="1"/>
  <c r="W1627" i="12" l="1"/>
  <c r="Q1627" i="12"/>
  <c r="R1627" i="12" s="1"/>
  <c r="E2312" i="13"/>
  <c r="N1628" i="12"/>
  <c r="O1628" i="12" s="1"/>
  <c r="P1628" i="12" s="1"/>
  <c r="J1628" i="12"/>
  <c r="B1629" i="12"/>
  <c r="U1628" i="12"/>
  <c r="E1628" i="12"/>
  <c r="F1628" i="12" s="1"/>
  <c r="Y1628" i="12"/>
  <c r="V1628" i="12"/>
  <c r="I1628" i="12"/>
  <c r="K1627" i="12"/>
  <c r="Q1628" i="12" l="1"/>
  <c r="R1628" i="12" s="1"/>
  <c r="K1628" i="12"/>
  <c r="W1628" i="12"/>
  <c r="E2311" i="13"/>
  <c r="N1629" i="12"/>
  <c r="O1629" i="12" s="1"/>
  <c r="P1629" i="12" s="1"/>
  <c r="J1629" i="12"/>
  <c r="Y1629" i="12"/>
  <c r="I1629" i="12"/>
  <c r="B1630" i="12"/>
  <c r="U1629" i="12"/>
  <c r="E1629" i="12"/>
  <c r="F1629" i="12" s="1"/>
  <c r="V1629" i="12"/>
  <c r="Q1629" i="12" l="1"/>
  <c r="R1629" i="12" s="1"/>
  <c r="W1629" i="12"/>
  <c r="E2310" i="13"/>
  <c r="Y1630" i="12"/>
  <c r="I1630" i="12"/>
  <c r="V1630" i="12"/>
  <c r="B1631" i="12"/>
  <c r="U1630" i="12"/>
  <c r="E1630" i="12"/>
  <c r="F1630" i="12" s="1"/>
  <c r="N1630" i="12"/>
  <c r="O1630" i="12" s="1"/>
  <c r="P1630" i="12" s="1"/>
  <c r="J1630" i="12"/>
  <c r="K1629" i="12"/>
  <c r="W1630" i="12" l="1"/>
  <c r="Q1630" i="12"/>
  <c r="R1630" i="12" s="1"/>
  <c r="E2309" i="13"/>
  <c r="Y1631" i="12"/>
  <c r="I1631" i="12"/>
  <c r="V1631" i="12"/>
  <c r="B1632" i="12"/>
  <c r="U1631" i="12"/>
  <c r="E1631" i="12"/>
  <c r="F1631" i="12" s="1"/>
  <c r="J1631" i="12"/>
  <c r="N1631" i="12"/>
  <c r="O1631" i="12" s="1"/>
  <c r="P1631" i="12" s="1"/>
  <c r="K1630" i="12"/>
  <c r="W1631" i="12" l="1"/>
  <c r="Q1631" i="12"/>
  <c r="R1631" i="12" s="1"/>
  <c r="K1631" i="12"/>
  <c r="E2308" i="13"/>
  <c r="V1632" i="12"/>
  <c r="B1633" i="12"/>
  <c r="U1632" i="12"/>
  <c r="E1632" i="12"/>
  <c r="F1632" i="12" s="1"/>
  <c r="N1632" i="12"/>
  <c r="O1632" i="12" s="1"/>
  <c r="P1632" i="12" s="1"/>
  <c r="J1632" i="12"/>
  <c r="Y1632" i="12"/>
  <c r="I1632" i="12"/>
  <c r="W1632" i="12" l="1"/>
  <c r="E2307" i="13"/>
  <c r="N1633" i="12"/>
  <c r="O1633" i="12" s="1"/>
  <c r="P1633" i="12" s="1"/>
  <c r="Y1633" i="12"/>
  <c r="I1633" i="12"/>
  <c r="V1633" i="12"/>
  <c r="B1634" i="12"/>
  <c r="U1633" i="12"/>
  <c r="E1633" i="12"/>
  <c r="F1633" i="12" s="1"/>
  <c r="J1633" i="12"/>
  <c r="K1632" i="12"/>
  <c r="Q1632" i="12"/>
  <c r="R1632" i="12" s="1"/>
  <c r="Q1633" i="12" l="1"/>
  <c r="R1633" i="12" s="1"/>
  <c r="W1633" i="12"/>
  <c r="E2306" i="13"/>
  <c r="J1634" i="12"/>
  <c r="Y1634" i="12"/>
  <c r="I1634" i="12"/>
  <c r="V1634" i="12"/>
  <c r="U1634" i="12"/>
  <c r="N1634" i="12"/>
  <c r="O1634" i="12" s="1"/>
  <c r="P1634" i="12" s="1"/>
  <c r="E1634" i="12"/>
  <c r="F1634" i="12" s="1"/>
  <c r="B1635" i="12"/>
  <c r="K1633" i="12"/>
  <c r="K1634" i="12" l="1"/>
  <c r="E2305" i="13"/>
  <c r="J1635" i="12"/>
  <c r="Y1635" i="12"/>
  <c r="I1635" i="12"/>
  <c r="V1635" i="12"/>
  <c r="B1636" i="12"/>
  <c r="U1635" i="12"/>
  <c r="E1635" i="12"/>
  <c r="F1635" i="12" s="1"/>
  <c r="N1635" i="12"/>
  <c r="O1635" i="12" s="1"/>
  <c r="P1635" i="12" s="1"/>
  <c r="Q1634" i="12"/>
  <c r="R1634" i="12" s="1"/>
  <c r="W1634" i="12"/>
  <c r="W1635" i="12" l="1"/>
  <c r="E2304" i="13"/>
  <c r="J1636" i="12"/>
  <c r="Y1636" i="12"/>
  <c r="I1636" i="12"/>
  <c r="V1636" i="12"/>
  <c r="B1637" i="12"/>
  <c r="U1636" i="12"/>
  <c r="E1636" i="12"/>
  <c r="F1636" i="12" s="1"/>
  <c r="N1636" i="12"/>
  <c r="O1636" i="12" s="1"/>
  <c r="P1636" i="12" s="1"/>
  <c r="K1635" i="12"/>
  <c r="Q1635" i="12"/>
  <c r="R1635" i="12" s="1"/>
  <c r="W1636" i="12" l="1"/>
  <c r="E2303" i="13"/>
  <c r="V1637" i="12"/>
  <c r="B1638" i="12"/>
  <c r="U1637" i="12"/>
  <c r="E1637" i="12"/>
  <c r="F1637" i="12" s="1"/>
  <c r="N1637" i="12"/>
  <c r="O1637" i="12" s="1"/>
  <c r="P1637" i="12" s="1"/>
  <c r="J1637" i="12"/>
  <c r="Y1637" i="12"/>
  <c r="I1637" i="12"/>
  <c r="K1636" i="12"/>
  <c r="Q1636" i="12"/>
  <c r="R1636" i="12" s="1"/>
  <c r="W1637" i="12" l="1"/>
  <c r="K1637" i="12"/>
  <c r="Q1637" i="12"/>
  <c r="R1637" i="12" s="1"/>
  <c r="E2302" i="13"/>
  <c r="N1638" i="12"/>
  <c r="O1638" i="12" s="1"/>
  <c r="P1638" i="12" s="1"/>
  <c r="J1638" i="12"/>
  <c r="V1638" i="12"/>
  <c r="B1639" i="12"/>
  <c r="Y1638" i="12"/>
  <c r="U1638" i="12"/>
  <c r="I1638" i="12"/>
  <c r="E1638" i="12"/>
  <c r="F1638" i="12" s="1"/>
  <c r="Q1638" i="12" l="1"/>
  <c r="R1638" i="12" s="1"/>
  <c r="K1638" i="12"/>
  <c r="W1638" i="12"/>
  <c r="E2301" i="13"/>
  <c r="N1639" i="12"/>
  <c r="O1639" i="12" s="1"/>
  <c r="P1639" i="12" s="1"/>
  <c r="J1639" i="12"/>
  <c r="Y1639" i="12"/>
  <c r="I1639" i="12"/>
  <c r="B1640" i="12"/>
  <c r="U1639" i="12"/>
  <c r="E1639" i="12"/>
  <c r="F1639" i="12" s="1"/>
  <c r="V1639" i="12"/>
  <c r="Q1639" i="12" l="1"/>
  <c r="R1639" i="12" s="1"/>
  <c r="W1639" i="12"/>
  <c r="E2300" i="13"/>
  <c r="N1640" i="12"/>
  <c r="O1640" i="12" s="1"/>
  <c r="P1640" i="12" s="1"/>
  <c r="J1640" i="12"/>
  <c r="Y1640" i="12"/>
  <c r="I1640" i="12"/>
  <c r="V1640" i="12"/>
  <c r="B1641" i="12"/>
  <c r="U1640" i="12"/>
  <c r="E1640" i="12"/>
  <c r="F1640" i="12" s="1"/>
  <c r="K1639" i="12"/>
  <c r="Q1640" i="12" l="1"/>
  <c r="R1640" i="12" s="1"/>
  <c r="W1640" i="12"/>
  <c r="E2299" i="13"/>
  <c r="J1641" i="12"/>
  <c r="Y1641" i="12"/>
  <c r="I1641" i="12"/>
  <c r="V1641" i="12"/>
  <c r="B1642" i="12"/>
  <c r="U1641" i="12"/>
  <c r="E1641" i="12"/>
  <c r="F1641" i="12" s="1"/>
  <c r="N1641" i="12"/>
  <c r="O1641" i="12" s="1"/>
  <c r="P1641" i="12" s="1"/>
  <c r="K1640" i="12"/>
  <c r="W1641" i="12" l="1"/>
  <c r="K1641" i="12"/>
  <c r="Q1641" i="12"/>
  <c r="R1641" i="12" s="1"/>
  <c r="E2298" i="13"/>
  <c r="V1642" i="12"/>
  <c r="B1643" i="12"/>
  <c r="U1642" i="12"/>
  <c r="E1642" i="12"/>
  <c r="F1642" i="12" s="1"/>
  <c r="N1642" i="12"/>
  <c r="O1642" i="12" s="1"/>
  <c r="P1642" i="12" s="1"/>
  <c r="J1642" i="12"/>
  <c r="Y1642" i="12"/>
  <c r="I1642" i="12"/>
  <c r="W1642" i="12" l="1"/>
  <c r="K1642" i="12"/>
  <c r="Q1642" i="12"/>
  <c r="R1642" i="12" s="1"/>
  <c r="E2297" i="13"/>
  <c r="B1644" i="12"/>
  <c r="U1643" i="12"/>
  <c r="E1643" i="12"/>
  <c r="F1643" i="12" s="1"/>
  <c r="N1643" i="12"/>
  <c r="O1643" i="12" s="1"/>
  <c r="P1643" i="12" s="1"/>
  <c r="Y1643" i="12"/>
  <c r="I1643" i="12"/>
  <c r="V1643" i="12"/>
  <c r="J1643" i="12"/>
  <c r="W1643" i="12" l="1"/>
  <c r="E2296" i="13"/>
  <c r="N1644" i="12"/>
  <c r="O1644" i="12" s="1"/>
  <c r="P1644" i="12" s="1"/>
  <c r="J1644" i="12"/>
  <c r="Y1644" i="12"/>
  <c r="I1644" i="12"/>
  <c r="V1644" i="12"/>
  <c r="B1645" i="12"/>
  <c r="U1644" i="12"/>
  <c r="E1644" i="12"/>
  <c r="F1644" i="12" s="1"/>
  <c r="K1643" i="12"/>
  <c r="Q1643" i="12"/>
  <c r="R1643" i="12" s="1"/>
  <c r="E2295" i="13" l="1"/>
  <c r="N1645" i="12"/>
  <c r="O1645" i="12" s="1"/>
  <c r="P1645" i="12" s="1"/>
  <c r="J1645" i="12"/>
  <c r="Y1645" i="12"/>
  <c r="I1645" i="12"/>
  <c r="V1645" i="12"/>
  <c r="B1646" i="12"/>
  <c r="U1645" i="12"/>
  <c r="E1645" i="12"/>
  <c r="F1645" i="12" s="1"/>
  <c r="K1644" i="12"/>
  <c r="Q1644" i="12"/>
  <c r="R1644" i="12" s="1"/>
  <c r="W1644" i="12"/>
  <c r="W1645" i="12" l="1"/>
  <c r="E2294" i="13"/>
  <c r="J1646" i="12"/>
  <c r="Y1646" i="12"/>
  <c r="I1646" i="12"/>
  <c r="V1646" i="12"/>
  <c r="B1647" i="12"/>
  <c r="U1646" i="12"/>
  <c r="E1646" i="12"/>
  <c r="F1646" i="12" s="1"/>
  <c r="N1646" i="12"/>
  <c r="O1646" i="12" s="1"/>
  <c r="P1646" i="12" s="1"/>
  <c r="K1645" i="12"/>
  <c r="Q1645" i="12"/>
  <c r="R1645" i="12" s="1"/>
  <c r="E2293" i="13" l="1"/>
  <c r="Y1647" i="12"/>
  <c r="I1647" i="12"/>
  <c r="V1647" i="12"/>
  <c r="B1648" i="12"/>
  <c r="U1647" i="12"/>
  <c r="E1647" i="12"/>
  <c r="F1647" i="12" s="1"/>
  <c r="N1647" i="12"/>
  <c r="O1647" i="12" s="1"/>
  <c r="P1647" i="12" s="1"/>
  <c r="J1647" i="12"/>
  <c r="K1646" i="12"/>
  <c r="Q1646" i="12"/>
  <c r="R1646" i="12" s="1"/>
  <c r="W1646" i="12"/>
  <c r="W1647" i="12" l="1"/>
  <c r="E2292" i="13"/>
  <c r="V1648" i="12"/>
  <c r="B1649" i="12"/>
  <c r="U1648" i="12"/>
  <c r="E1648" i="12"/>
  <c r="F1648" i="12" s="1"/>
  <c r="N1648" i="12"/>
  <c r="O1648" i="12" s="1"/>
  <c r="P1648" i="12" s="1"/>
  <c r="J1648" i="12"/>
  <c r="Y1648" i="12"/>
  <c r="I1648" i="12"/>
  <c r="K1647" i="12"/>
  <c r="Q1647" i="12"/>
  <c r="R1647" i="12" s="1"/>
  <c r="K1648" i="12" l="1"/>
  <c r="Q1648" i="12"/>
  <c r="R1648" i="12" s="1"/>
  <c r="W1648" i="12"/>
  <c r="E2291" i="13"/>
  <c r="N1649" i="12"/>
  <c r="O1649" i="12" s="1"/>
  <c r="P1649" i="12" s="1"/>
  <c r="J1649" i="12"/>
  <c r="Y1649" i="12"/>
  <c r="I1649" i="12"/>
  <c r="V1649" i="12"/>
  <c r="B1650" i="12"/>
  <c r="U1649" i="12"/>
  <c r="E1649" i="12"/>
  <c r="F1649" i="12" s="1"/>
  <c r="W1649" i="12" l="1"/>
  <c r="K1649" i="12"/>
  <c r="Q1649" i="12"/>
  <c r="R1649" i="12" s="1"/>
  <c r="E2290" i="13"/>
  <c r="N1650" i="12"/>
  <c r="O1650" i="12" s="1"/>
  <c r="P1650" i="12" s="1"/>
  <c r="J1650" i="12"/>
  <c r="Y1650" i="12"/>
  <c r="I1650" i="12"/>
  <c r="V1650" i="12"/>
  <c r="B1651" i="12"/>
  <c r="U1650" i="12"/>
  <c r="E1650" i="12"/>
  <c r="F1650" i="12" s="1"/>
  <c r="Q1650" i="12" l="1"/>
  <c r="R1650" i="12" s="1"/>
  <c r="W1650" i="12"/>
  <c r="E2289" i="13"/>
  <c r="J1651" i="12"/>
  <c r="Y1651" i="12"/>
  <c r="I1651" i="12"/>
  <c r="V1651" i="12"/>
  <c r="B1652" i="12"/>
  <c r="U1651" i="12"/>
  <c r="E1651" i="12"/>
  <c r="F1651" i="12" s="1"/>
  <c r="N1651" i="12"/>
  <c r="O1651" i="12" s="1"/>
  <c r="P1651" i="12" s="1"/>
  <c r="K1650" i="12"/>
  <c r="W1651" i="12" l="1"/>
  <c r="Q1651" i="12"/>
  <c r="R1651" i="12" s="1"/>
  <c r="K1651" i="12"/>
  <c r="E2288" i="13"/>
  <c r="J1652" i="12"/>
  <c r="Y1652" i="12"/>
  <c r="I1652" i="12"/>
  <c r="V1652" i="12"/>
  <c r="B1653" i="12"/>
  <c r="U1652" i="12"/>
  <c r="E1652" i="12"/>
  <c r="F1652" i="12" s="1"/>
  <c r="N1652" i="12"/>
  <c r="O1652" i="12" s="1"/>
  <c r="P1652" i="12" s="1"/>
  <c r="W1652" i="12" l="1"/>
  <c r="Q1652" i="12"/>
  <c r="R1652" i="12" s="1"/>
  <c r="E2287" i="13"/>
  <c r="V1653" i="12"/>
  <c r="B1654" i="12"/>
  <c r="U1653" i="12"/>
  <c r="E1653" i="12"/>
  <c r="F1653" i="12" s="1"/>
  <c r="N1653" i="12"/>
  <c r="O1653" i="12" s="1"/>
  <c r="P1653" i="12" s="1"/>
  <c r="J1653" i="12"/>
  <c r="Y1653" i="12"/>
  <c r="I1653" i="12"/>
  <c r="K1652" i="12"/>
  <c r="W1653" i="12" l="1"/>
  <c r="Q1653" i="12"/>
  <c r="R1653" i="12" s="1"/>
  <c r="E2286" i="13"/>
  <c r="N1654" i="12"/>
  <c r="O1654" i="12" s="1"/>
  <c r="P1654" i="12" s="1"/>
  <c r="J1654" i="12"/>
  <c r="Y1654" i="12"/>
  <c r="I1654" i="12"/>
  <c r="V1654" i="12"/>
  <c r="B1655" i="12"/>
  <c r="U1654" i="12"/>
  <c r="E1654" i="12"/>
  <c r="F1654" i="12" s="1"/>
  <c r="K1653" i="12"/>
  <c r="Q1654" i="12" l="1"/>
  <c r="R1654" i="12" s="1"/>
  <c r="W1654" i="12"/>
  <c r="E2285" i="13"/>
  <c r="N1655" i="12"/>
  <c r="O1655" i="12" s="1"/>
  <c r="P1655" i="12" s="1"/>
  <c r="J1655" i="12"/>
  <c r="Y1655" i="12"/>
  <c r="I1655" i="12"/>
  <c r="V1655" i="12"/>
  <c r="B1656" i="12"/>
  <c r="U1655" i="12"/>
  <c r="E1655" i="12"/>
  <c r="F1655" i="12" s="1"/>
  <c r="K1654" i="12"/>
  <c r="W1655" i="12" l="1"/>
  <c r="K1655" i="12"/>
  <c r="Q1655" i="12"/>
  <c r="R1655" i="12" s="1"/>
  <c r="E2284" i="13"/>
  <c r="N1656" i="12"/>
  <c r="O1656" i="12" s="1"/>
  <c r="P1656" i="12" s="1"/>
  <c r="J1656" i="12"/>
  <c r="Y1656" i="12"/>
  <c r="I1656" i="12"/>
  <c r="V1656" i="12"/>
  <c r="B1657" i="12"/>
  <c r="U1656" i="12"/>
  <c r="E1656" i="12"/>
  <c r="F1656" i="12" s="1"/>
  <c r="Q1656" i="12" l="1"/>
  <c r="R1656" i="12" s="1"/>
  <c r="W1656" i="12"/>
  <c r="E2283" i="13"/>
  <c r="J1657" i="12"/>
  <c r="Y1657" i="12"/>
  <c r="I1657" i="12"/>
  <c r="V1657" i="12"/>
  <c r="B1658" i="12"/>
  <c r="U1657" i="12"/>
  <c r="E1657" i="12"/>
  <c r="F1657" i="12" s="1"/>
  <c r="N1657" i="12"/>
  <c r="O1657" i="12" s="1"/>
  <c r="P1657" i="12" s="1"/>
  <c r="K1656" i="12"/>
  <c r="W1657" i="12" l="1"/>
  <c r="E2282" i="13"/>
  <c r="V1658" i="12"/>
  <c r="B1659" i="12"/>
  <c r="U1658" i="12"/>
  <c r="E1658" i="12"/>
  <c r="F1658" i="12" s="1"/>
  <c r="N1658" i="12"/>
  <c r="O1658" i="12" s="1"/>
  <c r="P1658" i="12" s="1"/>
  <c r="J1658" i="12"/>
  <c r="Y1658" i="12"/>
  <c r="I1658" i="12"/>
  <c r="K1657" i="12"/>
  <c r="Q1657" i="12"/>
  <c r="R1657" i="12" s="1"/>
  <c r="W1658" i="12" l="1"/>
  <c r="Q1658" i="12"/>
  <c r="R1658" i="12" s="1"/>
  <c r="E2281" i="13"/>
  <c r="B1660" i="12"/>
  <c r="U1659" i="12"/>
  <c r="E1659" i="12"/>
  <c r="F1659" i="12" s="1"/>
  <c r="N1659" i="12"/>
  <c r="O1659" i="12" s="1"/>
  <c r="P1659" i="12" s="1"/>
  <c r="J1659" i="12"/>
  <c r="Y1659" i="12"/>
  <c r="I1659" i="12"/>
  <c r="V1659" i="12"/>
  <c r="K1658" i="12"/>
  <c r="W1659" i="12" l="1"/>
  <c r="Q1659" i="12"/>
  <c r="R1659" i="12" s="1"/>
  <c r="E2280" i="13"/>
  <c r="N1660" i="12"/>
  <c r="O1660" i="12" s="1"/>
  <c r="P1660" i="12" s="1"/>
  <c r="J1660" i="12"/>
  <c r="Y1660" i="12"/>
  <c r="I1660" i="12"/>
  <c r="V1660" i="12"/>
  <c r="B1661" i="12"/>
  <c r="U1660" i="12"/>
  <c r="E1660" i="12"/>
  <c r="F1660" i="12" s="1"/>
  <c r="K1659" i="12"/>
  <c r="W1660" i="12" l="1"/>
  <c r="Q1660" i="12"/>
  <c r="R1660" i="12" s="1"/>
  <c r="E2279" i="13"/>
  <c r="N1661" i="12"/>
  <c r="O1661" i="12" s="1"/>
  <c r="P1661" i="12" s="1"/>
  <c r="J1661" i="12"/>
  <c r="Y1661" i="12"/>
  <c r="I1661" i="12"/>
  <c r="V1661" i="12"/>
  <c r="B1662" i="12"/>
  <c r="U1661" i="12"/>
  <c r="E1661" i="12"/>
  <c r="F1661" i="12" s="1"/>
  <c r="K1660" i="12"/>
  <c r="Q1661" i="12" l="1"/>
  <c r="R1661" i="12" s="1"/>
  <c r="W1661" i="12"/>
  <c r="E2278" i="13"/>
  <c r="J1662" i="12"/>
  <c r="Y1662" i="12"/>
  <c r="I1662" i="12"/>
  <c r="V1662" i="12"/>
  <c r="B1663" i="12"/>
  <c r="U1662" i="12"/>
  <c r="E1662" i="12"/>
  <c r="F1662" i="12" s="1"/>
  <c r="N1662" i="12"/>
  <c r="O1662" i="12" s="1"/>
  <c r="P1662" i="12" s="1"/>
  <c r="K1661" i="12"/>
  <c r="W1662" i="12" l="1"/>
  <c r="E2277" i="13"/>
  <c r="Y1663" i="12"/>
  <c r="I1663" i="12"/>
  <c r="V1663" i="12"/>
  <c r="B1664" i="12"/>
  <c r="U1663" i="12"/>
  <c r="E1663" i="12"/>
  <c r="F1663" i="12" s="1"/>
  <c r="N1663" i="12"/>
  <c r="O1663" i="12" s="1"/>
  <c r="P1663" i="12" s="1"/>
  <c r="J1663" i="12"/>
  <c r="K1662" i="12"/>
  <c r="Q1662" i="12"/>
  <c r="R1662" i="12" s="1"/>
  <c r="W1663" i="12" l="1"/>
  <c r="E2276" i="13"/>
  <c r="V1664" i="12"/>
  <c r="B1665" i="12"/>
  <c r="U1664" i="12"/>
  <c r="E1664" i="12"/>
  <c r="F1664" i="12" s="1"/>
  <c r="N1664" i="12"/>
  <c r="O1664" i="12" s="1"/>
  <c r="P1664" i="12" s="1"/>
  <c r="J1664" i="12"/>
  <c r="Y1664" i="12"/>
  <c r="I1664" i="12"/>
  <c r="K1663" i="12"/>
  <c r="Q1663" i="12"/>
  <c r="R1663" i="12" s="1"/>
  <c r="K1664" i="12" l="1"/>
  <c r="W1664" i="12"/>
  <c r="Q1664" i="12"/>
  <c r="R1664" i="12" s="1"/>
  <c r="E2275" i="13"/>
  <c r="N1665" i="12"/>
  <c r="O1665" i="12" s="1"/>
  <c r="P1665" i="12" s="1"/>
  <c r="J1665" i="12"/>
  <c r="Y1665" i="12"/>
  <c r="I1665" i="12"/>
  <c r="V1665" i="12"/>
  <c r="B1666" i="12"/>
  <c r="U1665" i="12"/>
  <c r="E1665" i="12"/>
  <c r="F1665" i="12" s="1"/>
  <c r="W1665" i="12" l="1"/>
  <c r="Q1665" i="12"/>
  <c r="R1665" i="12" s="1"/>
  <c r="E2274" i="13"/>
  <c r="N1666" i="12"/>
  <c r="O1666" i="12" s="1"/>
  <c r="P1666" i="12" s="1"/>
  <c r="J1666" i="12"/>
  <c r="Y1666" i="12"/>
  <c r="I1666" i="12"/>
  <c r="V1666" i="12"/>
  <c r="B1667" i="12"/>
  <c r="U1666" i="12"/>
  <c r="E1666" i="12"/>
  <c r="F1666" i="12" s="1"/>
  <c r="K1665" i="12"/>
  <c r="Q1666" i="12" l="1"/>
  <c r="R1666" i="12" s="1"/>
  <c r="W1666" i="12"/>
  <c r="E2273" i="13"/>
  <c r="J1667" i="12"/>
  <c r="Y1667" i="12"/>
  <c r="I1667" i="12"/>
  <c r="V1667" i="12"/>
  <c r="B1668" i="12"/>
  <c r="U1667" i="12"/>
  <c r="E1667" i="12"/>
  <c r="F1667" i="12" s="1"/>
  <c r="N1667" i="12"/>
  <c r="O1667" i="12" s="1"/>
  <c r="P1667" i="12" s="1"/>
  <c r="K1666" i="12"/>
  <c r="W1667" i="12" l="1"/>
  <c r="K1667" i="12"/>
  <c r="Q1667" i="12"/>
  <c r="R1667" i="12" s="1"/>
  <c r="E2272" i="13"/>
  <c r="J1668" i="12"/>
  <c r="Y1668" i="12"/>
  <c r="I1668" i="12"/>
  <c r="V1668" i="12"/>
  <c r="B1669" i="12"/>
  <c r="U1668" i="12"/>
  <c r="E1668" i="12"/>
  <c r="F1668" i="12" s="1"/>
  <c r="N1668" i="12"/>
  <c r="O1668" i="12" s="1"/>
  <c r="P1668" i="12" s="1"/>
  <c r="W1668" i="12" l="1"/>
  <c r="Q1668" i="12"/>
  <c r="R1668" i="12" s="1"/>
  <c r="E2271" i="13"/>
  <c r="V1669" i="12"/>
  <c r="B1670" i="12"/>
  <c r="U1669" i="12"/>
  <c r="E1669" i="12"/>
  <c r="F1669" i="12" s="1"/>
  <c r="N1669" i="12"/>
  <c r="O1669" i="12" s="1"/>
  <c r="P1669" i="12" s="1"/>
  <c r="J1669" i="12"/>
  <c r="Y1669" i="12"/>
  <c r="I1669" i="12"/>
  <c r="K1668" i="12"/>
  <c r="W1669" i="12" l="1"/>
  <c r="E2270" i="13"/>
  <c r="N1670" i="12"/>
  <c r="O1670" i="12" s="1"/>
  <c r="P1670" i="12" s="1"/>
  <c r="J1670" i="12"/>
  <c r="Y1670" i="12"/>
  <c r="I1670" i="12"/>
  <c r="V1670" i="12"/>
  <c r="B1671" i="12"/>
  <c r="U1670" i="12"/>
  <c r="E1670" i="12"/>
  <c r="F1670" i="12" s="1"/>
  <c r="K1669" i="12"/>
  <c r="Q1669" i="12"/>
  <c r="R1669" i="12" s="1"/>
  <c r="Q1670" i="12" l="1"/>
  <c r="R1670" i="12" s="1"/>
  <c r="E2269" i="13"/>
  <c r="N1671" i="12"/>
  <c r="O1671" i="12" s="1"/>
  <c r="P1671" i="12" s="1"/>
  <c r="J1671" i="12"/>
  <c r="Y1671" i="12"/>
  <c r="I1671" i="12"/>
  <c r="V1671" i="12"/>
  <c r="B1672" i="12"/>
  <c r="U1671" i="12"/>
  <c r="E1671" i="12"/>
  <c r="F1671" i="12" s="1"/>
  <c r="W1670" i="12"/>
  <c r="K1670" i="12"/>
  <c r="W1671" i="12" l="1"/>
  <c r="K1671" i="12"/>
  <c r="Q1671" i="12"/>
  <c r="R1671" i="12" s="1"/>
  <c r="E2268" i="13"/>
  <c r="N1672" i="12"/>
  <c r="O1672" i="12" s="1"/>
  <c r="P1672" i="12" s="1"/>
  <c r="J1672" i="12"/>
  <c r="Y1672" i="12"/>
  <c r="I1672" i="12"/>
  <c r="V1672" i="12"/>
  <c r="B1673" i="12"/>
  <c r="U1672" i="12"/>
  <c r="E1672" i="12"/>
  <c r="F1672" i="12" s="1"/>
  <c r="W1672" i="12" l="1"/>
  <c r="Q1672" i="12"/>
  <c r="R1672" i="12" s="1"/>
  <c r="E2267" i="13"/>
  <c r="J1673" i="12"/>
  <c r="Y1673" i="12"/>
  <c r="I1673" i="12"/>
  <c r="V1673" i="12"/>
  <c r="B1674" i="12"/>
  <c r="U1673" i="12"/>
  <c r="E1673" i="12"/>
  <c r="F1673" i="12" s="1"/>
  <c r="N1673" i="12"/>
  <c r="O1673" i="12" s="1"/>
  <c r="P1673" i="12" s="1"/>
  <c r="K1672" i="12"/>
  <c r="Q1673" i="12" l="1"/>
  <c r="R1673" i="12" s="1"/>
  <c r="E2266" i="13"/>
  <c r="V1674" i="12"/>
  <c r="B1675" i="12"/>
  <c r="U1674" i="12"/>
  <c r="E1674" i="12"/>
  <c r="F1674" i="12" s="1"/>
  <c r="N1674" i="12"/>
  <c r="O1674" i="12" s="1"/>
  <c r="P1674" i="12" s="1"/>
  <c r="J1674" i="12"/>
  <c r="Y1674" i="12"/>
  <c r="I1674" i="12"/>
  <c r="K1673" i="12"/>
  <c r="W1673" i="12"/>
  <c r="K1674" i="12" l="1"/>
  <c r="Q1674" i="12"/>
  <c r="R1674" i="12" s="1"/>
  <c r="W1674" i="12"/>
  <c r="E2265" i="13"/>
  <c r="B1676" i="12"/>
  <c r="U1675" i="12"/>
  <c r="E1675" i="12"/>
  <c r="F1675" i="12" s="1"/>
  <c r="N1675" i="12"/>
  <c r="O1675" i="12" s="1"/>
  <c r="P1675" i="12" s="1"/>
  <c r="J1675" i="12"/>
  <c r="Y1675" i="12"/>
  <c r="I1675" i="12"/>
  <c r="V1675" i="12"/>
  <c r="W1675" i="12" l="1"/>
  <c r="E2264" i="13"/>
  <c r="N1676" i="12"/>
  <c r="O1676" i="12" s="1"/>
  <c r="P1676" i="12" s="1"/>
  <c r="J1676" i="12"/>
  <c r="Y1676" i="12"/>
  <c r="I1676" i="12"/>
  <c r="V1676" i="12"/>
  <c r="B1677" i="12"/>
  <c r="U1676" i="12"/>
  <c r="E1676" i="12"/>
  <c r="F1676" i="12" s="1"/>
  <c r="K1675" i="12"/>
  <c r="Q1675" i="12"/>
  <c r="R1675" i="12" s="1"/>
  <c r="W1676" i="12" l="1"/>
  <c r="K1676" i="12"/>
  <c r="Q1676" i="12"/>
  <c r="R1676" i="12" s="1"/>
  <c r="E2263" i="13"/>
  <c r="N1677" i="12"/>
  <c r="O1677" i="12" s="1"/>
  <c r="P1677" i="12" s="1"/>
  <c r="J1677" i="12"/>
  <c r="Y1677" i="12"/>
  <c r="I1677" i="12"/>
  <c r="V1677" i="12"/>
  <c r="B1678" i="12"/>
  <c r="U1677" i="12"/>
  <c r="E1677" i="12"/>
  <c r="F1677" i="12" s="1"/>
  <c r="W1677" i="12" l="1"/>
  <c r="Q1677" i="12"/>
  <c r="R1677" i="12" s="1"/>
  <c r="E2262" i="13"/>
  <c r="J1678" i="12"/>
  <c r="Y1678" i="12"/>
  <c r="I1678" i="12"/>
  <c r="V1678" i="12"/>
  <c r="B1679" i="12"/>
  <c r="U1678" i="12"/>
  <c r="E1678" i="12"/>
  <c r="F1678" i="12" s="1"/>
  <c r="N1678" i="12"/>
  <c r="O1678" i="12" s="1"/>
  <c r="P1678" i="12" s="1"/>
  <c r="K1677" i="12"/>
  <c r="W1678" i="12" l="1"/>
  <c r="K1678" i="12"/>
  <c r="Q1678" i="12"/>
  <c r="R1678" i="12" s="1"/>
  <c r="E2261" i="13"/>
  <c r="Y1679" i="12"/>
  <c r="I1679" i="12"/>
  <c r="V1679" i="12"/>
  <c r="B1680" i="12"/>
  <c r="U1679" i="12"/>
  <c r="E1679" i="12"/>
  <c r="F1679" i="12" s="1"/>
  <c r="N1679" i="12"/>
  <c r="O1679" i="12" s="1"/>
  <c r="P1679" i="12" s="1"/>
  <c r="J1679" i="12"/>
  <c r="W1679" i="12" l="1"/>
  <c r="K1679" i="12"/>
  <c r="Q1679" i="12"/>
  <c r="R1679" i="12" s="1"/>
  <c r="E2260" i="13"/>
  <c r="V1680" i="12"/>
  <c r="B1681" i="12"/>
  <c r="U1680" i="12"/>
  <c r="E1680" i="12"/>
  <c r="F1680" i="12" s="1"/>
  <c r="N1680" i="12"/>
  <c r="O1680" i="12" s="1"/>
  <c r="P1680" i="12" s="1"/>
  <c r="J1680" i="12"/>
  <c r="Y1680" i="12"/>
  <c r="I1680" i="12"/>
  <c r="E2259" i="13" l="1"/>
  <c r="N1681" i="12"/>
  <c r="O1681" i="12" s="1"/>
  <c r="P1681" i="12" s="1"/>
  <c r="J1681" i="12"/>
  <c r="Y1681" i="12"/>
  <c r="I1681" i="12"/>
  <c r="V1681" i="12"/>
  <c r="B1682" i="12"/>
  <c r="U1681" i="12"/>
  <c r="E1681" i="12"/>
  <c r="F1681" i="12" s="1"/>
  <c r="K1680" i="12"/>
  <c r="Q1680" i="12"/>
  <c r="R1680" i="12" s="1"/>
  <c r="W1680" i="12"/>
  <c r="W1681" i="12" l="1"/>
  <c r="K1681" i="12"/>
  <c r="Q1681" i="12"/>
  <c r="R1681" i="12" s="1"/>
  <c r="E2258" i="13"/>
  <c r="N1682" i="12"/>
  <c r="O1682" i="12" s="1"/>
  <c r="P1682" i="12" s="1"/>
  <c r="J1682" i="12"/>
  <c r="Y1682" i="12"/>
  <c r="I1682" i="12"/>
  <c r="V1682" i="12"/>
  <c r="B1683" i="12"/>
  <c r="U1682" i="12"/>
  <c r="E1682" i="12"/>
  <c r="F1682" i="12" s="1"/>
  <c r="W1682" i="12" l="1"/>
  <c r="Q1682" i="12"/>
  <c r="R1682" i="12" s="1"/>
  <c r="E2257" i="13"/>
  <c r="J1683" i="12"/>
  <c r="Y1683" i="12"/>
  <c r="I1683" i="12"/>
  <c r="V1683" i="12"/>
  <c r="B1684" i="12"/>
  <c r="U1683" i="12"/>
  <c r="E1683" i="12"/>
  <c r="F1683" i="12" s="1"/>
  <c r="N1683" i="12"/>
  <c r="O1683" i="12" s="1"/>
  <c r="P1683" i="12" s="1"/>
  <c r="K1682" i="12"/>
  <c r="K1683" i="12" l="1"/>
  <c r="Q1683" i="12"/>
  <c r="R1683" i="12" s="1"/>
  <c r="W1683" i="12"/>
  <c r="E2256" i="13"/>
  <c r="J1684" i="12"/>
  <c r="Y1684" i="12"/>
  <c r="I1684" i="12"/>
  <c r="V1684" i="12"/>
  <c r="B1685" i="12"/>
  <c r="U1684" i="12"/>
  <c r="E1684" i="12"/>
  <c r="F1684" i="12" s="1"/>
  <c r="N1684" i="12"/>
  <c r="O1684" i="12" s="1"/>
  <c r="P1684" i="12" s="1"/>
  <c r="K1684" i="12" l="1"/>
  <c r="Q1684" i="12"/>
  <c r="R1684" i="12" s="1"/>
  <c r="W1684" i="12"/>
  <c r="E2255" i="13"/>
  <c r="V1685" i="12"/>
  <c r="B1686" i="12"/>
  <c r="U1685" i="12"/>
  <c r="E1685" i="12"/>
  <c r="F1685" i="12" s="1"/>
  <c r="N1685" i="12"/>
  <c r="O1685" i="12" s="1"/>
  <c r="P1685" i="12" s="1"/>
  <c r="J1685" i="12"/>
  <c r="Y1685" i="12"/>
  <c r="I1685" i="12"/>
  <c r="K1685" i="12" l="1"/>
  <c r="Q1685" i="12"/>
  <c r="R1685" i="12" s="1"/>
  <c r="W1685" i="12"/>
  <c r="E2254" i="13"/>
  <c r="N1686" i="12"/>
  <c r="O1686" i="12" s="1"/>
  <c r="P1686" i="12" s="1"/>
  <c r="J1686" i="12"/>
  <c r="Y1686" i="12"/>
  <c r="I1686" i="12"/>
  <c r="V1686" i="12"/>
  <c r="B1687" i="12"/>
  <c r="U1686" i="12"/>
  <c r="E1686" i="12"/>
  <c r="F1686" i="12" s="1"/>
  <c r="K1686" i="12" l="1"/>
  <c r="W1686" i="12"/>
  <c r="E2253" i="13"/>
  <c r="N1687" i="12"/>
  <c r="O1687" i="12" s="1"/>
  <c r="P1687" i="12" s="1"/>
  <c r="J1687" i="12"/>
  <c r="Y1687" i="12"/>
  <c r="I1687" i="12"/>
  <c r="V1687" i="12"/>
  <c r="B1688" i="12"/>
  <c r="U1687" i="12"/>
  <c r="E1687" i="12"/>
  <c r="F1687" i="12" s="1"/>
  <c r="Q1686" i="12"/>
  <c r="R1686" i="12" s="1"/>
  <c r="W1687" i="12" l="1"/>
  <c r="Q1687" i="12"/>
  <c r="R1687" i="12" s="1"/>
  <c r="E2252" i="13"/>
  <c r="N1688" i="12"/>
  <c r="O1688" i="12" s="1"/>
  <c r="P1688" i="12" s="1"/>
  <c r="J1688" i="12"/>
  <c r="Y1688" i="12"/>
  <c r="I1688" i="12"/>
  <c r="V1688" i="12"/>
  <c r="B1689" i="12"/>
  <c r="U1688" i="12"/>
  <c r="E1688" i="12"/>
  <c r="F1688" i="12" s="1"/>
  <c r="K1687" i="12"/>
  <c r="Q1688" i="12" l="1"/>
  <c r="R1688" i="12" s="1"/>
  <c r="W1688" i="12"/>
  <c r="E2251" i="13"/>
  <c r="J1689" i="12"/>
  <c r="Y1689" i="12"/>
  <c r="I1689" i="12"/>
  <c r="V1689" i="12"/>
  <c r="B1690" i="12"/>
  <c r="U1689" i="12"/>
  <c r="E1689" i="12"/>
  <c r="F1689" i="12" s="1"/>
  <c r="N1689" i="12"/>
  <c r="O1689" i="12" s="1"/>
  <c r="P1689" i="12" s="1"/>
  <c r="K1688" i="12"/>
  <c r="E2250" i="13" l="1"/>
  <c r="V1690" i="12"/>
  <c r="B1691" i="12"/>
  <c r="U1690" i="12"/>
  <c r="E1690" i="12"/>
  <c r="F1690" i="12" s="1"/>
  <c r="N1690" i="12"/>
  <c r="O1690" i="12" s="1"/>
  <c r="P1690" i="12" s="1"/>
  <c r="J1690" i="12"/>
  <c r="Y1690" i="12"/>
  <c r="I1690" i="12"/>
  <c r="K1689" i="12"/>
  <c r="Q1689" i="12"/>
  <c r="R1689" i="12" s="1"/>
  <c r="W1689" i="12"/>
  <c r="W1690" i="12" l="1"/>
  <c r="Q1690" i="12"/>
  <c r="R1690" i="12" s="1"/>
  <c r="E2249" i="13"/>
  <c r="B1692" i="12"/>
  <c r="U1691" i="12"/>
  <c r="E1691" i="12"/>
  <c r="F1691" i="12" s="1"/>
  <c r="N1691" i="12"/>
  <c r="O1691" i="12" s="1"/>
  <c r="P1691" i="12" s="1"/>
  <c r="J1691" i="12"/>
  <c r="Y1691" i="12"/>
  <c r="I1691" i="12"/>
  <c r="V1691" i="12"/>
  <c r="K1690" i="12"/>
  <c r="W1691" i="12" l="1"/>
  <c r="E2248" i="13"/>
  <c r="N1692" i="12"/>
  <c r="O1692" i="12" s="1"/>
  <c r="P1692" i="12" s="1"/>
  <c r="J1692" i="12"/>
  <c r="Y1692" i="12"/>
  <c r="I1692" i="12"/>
  <c r="V1692" i="12"/>
  <c r="B1693" i="12"/>
  <c r="U1692" i="12"/>
  <c r="E1692" i="12"/>
  <c r="F1692" i="12" s="1"/>
  <c r="K1691" i="12"/>
  <c r="Q1691" i="12"/>
  <c r="R1691" i="12" s="1"/>
  <c r="W1692" i="12" l="1"/>
  <c r="K1692" i="12"/>
  <c r="Q1692" i="12"/>
  <c r="R1692" i="12" s="1"/>
  <c r="E2247" i="13"/>
  <c r="N1693" i="12"/>
  <c r="O1693" i="12" s="1"/>
  <c r="P1693" i="12" s="1"/>
  <c r="J1693" i="12"/>
  <c r="Y1693" i="12"/>
  <c r="I1693" i="12"/>
  <c r="V1693" i="12"/>
  <c r="B1694" i="12"/>
  <c r="U1693" i="12"/>
  <c r="E1693" i="12"/>
  <c r="F1693" i="12" s="1"/>
  <c r="Q1693" i="12" l="1"/>
  <c r="R1693" i="12" s="1"/>
  <c r="W1693" i="12"/>
  <c r="E2246" i="13"/>
  <c r="J1694" i="12"/>
  <c r="Y1694" i="12"/>
  <c r="I1694" i="12"/>
  <c r="V1694" i="12"/>
  <c r="B1695" i="12"/>
  <c r="U1694" i="12"/>
  <c r="E1694" i="12"/>
  <c r="F1694" i="12" s="1"/>
  <c r="N1694" i="12"/>
  <c r="O1694" i="12" s="1"/>
  <c r="P1694" i="12" s="1"/>
  <c r="K1693" i="12"/>
  <c r="W1694" i="12" l="1"/>
  <c r="K1694" i="12"/>
  <c r="Q1694" i="12"/>
  <c r="R1694" i="12" s="1"/>
  <c r="E2245" i="13"/>
  <c r="Y1695" i="12"/>
  <c r="I1695" i="12"/>
  <c r="V1695" i="12"/>
  <c r="B1696" i="12"/>
  <c r="U1695" i="12"/>
  <c r="E1695" i="12"/>
  <c r="F1695" i="12" s="1"/>
  <c r="N1695" i="12"/>
  <c r="O1695" i="12" s="1"/>
  <c r="P1695" i="12" s="1"/>
  <c r="J1695" i="12"/>
  <c r="W1695" i="12" l="1"/>
  <c r="Q1695" i="12"/>
  <c r="R1695" i="12" s="1"/>
  <c r="E2244" i="13"/>
  <c r="V1696" i="12"/>
  <c r="B1697" i="12"/>
  <c r="U1696" i="12"/>
  <c r="E1696" i="12"/>
  <c r="F1696" i="12" s="1"/>
  <c r="N1696" i="12"/>
  <c r="O1696" i="12" s="1"/>
  <c r="P1696" i="12" s="1"/>
  <c r="J1696" i="12"/>
  <c r="Y1696" i="12"/>
  <c r="I1696" i="12"/>
  <c r="K1695" i="12"/>
  <c r="W1696" i="12" l="1"/>
  <c r="E2243" i="13"/>
  <c r="N1697" i="12"/>
  <c r="O1697" i="12" s="1"/>
  <c r="P1697" i="12" s="1"/>
  <c r="J1697" i="12"/>
  <c r="Y1697" i="12"/>
  <c r="I1697" i="12"/>
  <c r="V1697" i="12"/>
  <c r="B1698" i="12"/>
  <c r="U1697" i="12"/>
  <c r="E1697" i="12"/>
  <c r="F1697" i="12" s="1"/>
  <c r="K1696" i="12"/>
  <c r="Q1696" i="12"/>
  <c r="R1696" i="12" s="1"/>
  <c r="W1697" i="12" l="1"/>
  <c r="Q1697" i="12"/>
  <c r="R1697" i="12" s="1"/>
  <c r="E2242" i="13"/>
  <c r="N1698" i="12"/>
  <c r="O1698" i="12" s="1"/>
  <c r="P1698" i="12" s="1"/>
  <c r="J1698" i="12"/>
  <c r="Y1698" i="12"/>
  <c r="I1698" i="12"/>
  <c r="V1698" i="12"/>
  <c r="B1699" i="12"/>
  <c r="U1698" i="12"/>
  <c r="E1698" i="12"/>
  <c r="F1698" i="12" s="1"/>
  <c r="K1697" i="12"/>
  <c r="W1698" i="12" l="1"/>
  <c r="Q1698" i="12"/>
  <c r="R1698" i="12" s="1"/>
  <c r="E2241" i="13"/>
  <c r="J1699" i="12"/>
  <c r="Y1699" i="12"/>
  <c r="I1699" i="12"/>
  <c r="V1699" i="12"/>
  <c r="B1700" i="12"/>
  <c r="U1699" i="12"/>
  <c r="E1699" i="12"/>
  <c r="F1699" i="12" s="1"/>
  <c r="N1699" i="12"/>
  <c r="O1699" i="12" s="1"/>
  <c r="P1699" i="12" s="1"/>
  <c r="K1698" i="12"/>
  <c r="W1699" i="12" l="1"/>
  <c r="K1699" i="12"/>
  <c r="Q1699" i="12"/>
  <c r="R1699" i="12" s="1"/>
  <c r="E2240" i="13"/>
  <c r="J1700" i="12"/>
  <c r="Y1700" i="12"/>
  <c r="I1700" i="12"/>
  <c r="V1700" i="12"/>
  <c r="B1701" i="12"/>
  <c r="U1700" i="12"/>
  <c r="E1700" i="12"/>
  <c r="F1700" i="12" s="1"/>
  <c r="N1700" i="12"/>
  <c r="O1700" i="12" s="1"/>
  <c r="P1700" i="12" s="1"/>
  <c r="W1700" i="12" l="1"/>
  <c r="Q1700" i="12"/>
  <c r="R1700" i="12" s="1"/>
  <c r="E2239" i="13"/>
  <c r="V1701" i="12"/>
  <c r="B1702" i="12"/>
  <c r="U1701" i="12"/>
  <c r="E1701" i="12"/>
  <c r="F1701" i="12" s="1"/>
  <c r="N1701" i="12"/>
  <c r="O1701" i="12" s="1"/>
  <c r="P1701" i="12" s="1"/>
  <c r="J1701" i="12"/>
  <c r="Y1701" i="12"/>
  <c r="I1701" i="12"/>
  <c r="K1700" i="12"/>
  <c r="W1701" i="12" l="1"/>
  <c r="E2238" i="13"/>
  <c r="N1702" i="12"/>
  <c r="O1702" i="12" s="1"/>
  <c r="P1702" i="12" s="1"/>
  <c r="J1702" i="12"/>
  <c r="Y1702" i="12"/>
  <c r="I1702" i="12"/>
  <c r="V1702" i="12"/>
  <c r="B1703" i="12"/>
  <c r="U1702" i="12"/>
  <c r="E1702" i="12"/>
  <c r="F1702" i="12" s="1"/>
  <c r="K1701" i="12"/>
  <c r="Q1701" i="12"/>
  <c r="R1701" i="12" s="1"/>
  <c r="W1702" i="12" l="1"/>
  <c r="Q1702" i="12"/>
  <c r="R1702" i="12" s="1"/>
  <c r="K1702" i="12"/>
  <c r="E2237" i="13"/>
  <c r="N1703" i="12"/>
  <c r="O1703" i="12" s="1"/>
  <c r="P1703" i="12" s="1"/>
  <c r="J1703" i="12"/>
  <c r="Y1703" i="12"/>
  <c r="I1703" i="12"/>
  <c r="V1703" i="12"/>
  <c r="B1704" i="12"/>
  <c r="U1703" i="12"/>
  <c r="E1703" i="12"/>
  <c r="F1703" i="12" s="1"/>
  <c r="W1703" i="12" l="1"/>
  <c r="K1703" i="12"/>
  <c r="E2236" i="13"/>
  <c r="N1704" i="12"/>
  <c r="O1704" i="12" s="1"/>
  <c r="P1704" i="12" s="1"/>
  <c r="J1704" i="12"/>
  <c r="Y1704" i="12"/>
  <c r="I1704" i="12"/>
  <c r="V1704" i="12"/>
  <c r="B1705" i="12"/>
  <c r="U1704" i="12"/>
  <c r="E1704" i="12"/>
  <c r="F1704" i="12" s="1"/>
  <c r="Q1703" i="12"/>
  <c r="R1703" i="12" s="1"/>
  <c r="W1704" i="12" l="1"/>
  <c r="Q1704" i="12"/>
  <c r="R1704" i="12" s="1"/>
  <c r="E2235" i="13"/>
  <c r="J1705" i="12"/>
  <c r="Y1705" i="12"/>
  <c r="I1705" i="12"/>
  <c r="V1705" i="12"/>
  <c r="B1706" i="12"/>
  <c r="U1705" i="12"/>
  <c r="E1705" i="12"/>
  <c r="F1705" i="12" s="1"/>
  <c r="N1705" i="12"/>
  <c r="O1705" i="12" s="1"/>
  <c r="P1705" i="12" s="1"/>
  <c r="K1704" i="12"/>
  <c r="W1705" i="12" l="1"/>
  <c r="K1705" i="12"/>
  <c r="Q1705" i="12"/>
  <c r="R1705" i="12" s="1"/>
  <c r="E2234" i="13"/>
  <c r="V1706" i="12"/>
  <c r="B1707" i="12"/>
  <c r="U1706" i="12"/>
  <c r="E1706" i="12"/>
  <c r="F1706" i="12" s="1"/>
  <c r="N1706" i="12"/>
  <c r="O1706" i="12" s="1"/>
  <c r="P1706" i="12" s="1"/>
  <c r="J1706" i="12"/>
  <c r="Y1706" i="12"/>
  <c r="I1706" i="12"/>
  <c r="E2233" i="13" l="1"/>
  <c r="B1708" i="12"/>
  <c r="U1707" i="12"/>
  <c r="E1707" i="12"/>
  <c r="F1707" i="12" s="1"/>
  <c r="N1707" i="12"/>
  <c r="O1707" i="12" s="1"/>
  <c r="P1707" i="12" s="1"/>
  <c r="J1707" i="12"/>
  <c r="Y1707" i="12"/>
  <c r="I1707" i="12"/>
  <c r="V1707" i="12"/>
  <c r="Q1706" i="12"/>
  <c r="R1706" i="12" s="1"/>
  <c r="K1706" i="12"/>
  <c r="W1706" i="12"/>
  <c r="W1707" i="12" l="1"/>
  <c r="Q1707" i="12"/>
  <c r="R1707" i="12" s="1"/>
  <c r="E2232" i="13"/>
  <c r="N1708" i="12"/>
  <c r="O1708" i="12" s="1"/>
  <c r="P1708" i="12" s="1"/>
  <c r="J1708" i="12"/>
  <c r="Y1708" i="12"/>
  <c r="I1708" i="12"/>
  <c r="V1708" i="12"/>
  <c r="B1709" i="12"/>
  <c r="U1708" i="12"/>
  <c r="E1708" i="12"/>
  <c r="F1708" i="12" s="1"/>
  <c r="K1707" i="12"/>
  <c r="W1708" i="12" l="1"/>
  <c r="Q1708" i="12"/>
  <c r="R1708" i="12" s="1"/>
  <c r="E2231" i="13"/>
  <c r="N1709" i="12"/>
  <c r="O1709" i="12" s="1"/>
  <c r="P1709" i="12" s="1"/>
  <c r="J1709" i="12"/>
  <c r="Y1709" i="12"/>
  <c r="I1709" i="12"/>
  <c r="V1709" i="12"/>
  <c r="B1710" i="12"/>
  <c r="U1709" i="12"/>
  <c r="E1709" i="12"/>
  <c r="F1709" i="12" s="1"/>
  <c r="K1708" i="12"/>
  <c r="K1709" i="12" l="1"/>
  <c r="Q1709" i="12"/>
  <c r="R1709" i="12" s="1"/>
  <c r="W1709" i="12"/>
  <c r="E2230" i="13"/>
  <c r="J1710" i="12"/>
  <c r="Y1710" i="12"/>
  <c r="I1710" i="12"/>
  <c r="V1710" i="12"/>
  <c r="B1711" i="12"/>
  <c r="U1710" i="12"/>
  <c r="E1710" i="12"/>
  <c r="F1710" i="12" s="1"/>
  <c r="N1710" i="12"/>
  <c r="O1710" i="12" s="1"/>
  <c r="P1710" i="12" s="1"/>
  <c r="W1710" i="12" l="1"/>
  <c r="Q1710" i="12"/>
  <c r="R1710" i="12" s="1"/>
  <c r="E2229" i="13"/>
  <c r="Y1711" i="12"/>
  <c r="I1711" i="12"/>
  <c r="V1711" i="12"/>
  <c r="B1712" i="12"/>
  <c r="U1711" i="12"/>
  <c r="E1711" i="12"/>
  <c r="F1711" i="12" s="1"/>
  <c r="N1711" i="12"/>
  <c r="O1711" i="12" s="1"/>
  <c r="P1711" i="12" s="1"/>
  <c r="J1711" i="12"/>
  <c r="K1710" i="12"/>
  <c r="W1711" i="12" l="1"/>
  <c r="K1711" i="12"/>
  <c r="Q1711" i="12"/>
  <c r="R1711" i="12" s="1"/>
  <c r="E2228" i="13"/>
  <c r="V1712" i="12"/>
  <c r="B1713" i="12"/>
  <c r="U1712" i="12"/>
  <c r="E1712" i="12"/>
  <c r="F1712" i="12" s="1"/>
  <c r="N1712" i="12"/>
  <c r="O1712" i="12" s="1"/>
  <c r="P1712" i="12" s="1"/>
  <c r="J1712" i="12"/>
  <c r="Y1712" i="12"/>
  <c r="I1712" i="12"/>
  <c r="E2227" i="13" l="1"/>
  <c r="N1713" i="12"/>
  <c r="O1713" i="12" s="1"/>
  <c r="P1713" i="12" s="1"/>
  <c r="J1713" i="12"/>
  <c r="Y1713" i="12"/>
  <c r="I1713" i="12"/>
  <c r="V1713" i="12"/>
  <c r="B1714" i="12"/>
  <c r="U1713" i="12"/>
  <c r="E1713" i="12"/>
  <c r="F1713" i="12" s="1"/>
  <c r="K1712" i="12"/>
  <c r="Q1712" i="12"/>
  <c r="R1712" i="12" s="1"/>
  <c r="W1712" i="12"/>
  <c r="W1713" i="12" l="1"/>
  <c r="K1713" i="12"/>
  <c r="Q1713" i="12"/>
  <c r="R1713" i="12" s="1"/>
  <c r="E2226" i="13"/>
  <c r="N1714" i="12"/>
  <c r="O1714" i="12" s="1"/>
  <c r="P1714" i="12" s="1"/>
  <c r="J1714" i="12"/>
  <c r="Y1714" i="12"/>
  <c r="I1714" i="12"/>
  <c r="V1714" i="12"/>
  <c r="B1715" i="12"/>
  <c r="U1714" i="12"/>
  <c r="E1714" i="12"/>
  <c r="F1714" i="12" s="1"/>
  <c r="K1714" i="12" l="1"/>
  <c r="Q1714" i="12"/>
  <c r="R1714" i="12" s="1"/>
  <c r="W1714" i="12"/>
  <c r="E2225" i="13"/>
  <c r="J1715" i="12"/>
  <c r="Y1715" i="12"/>
  <c r="I1715" i="12"/>
  <c r="V1715" i="12"/>
  <c r="B1716" i="12"/>
  <c r="U1715" i="12"/>
  <c r="E1715" i="12"/>
  <c r="F1715" i="12" s="1"/>
  <c r="N1715" i="12"/>
  <c r="O1715" i="12" s="1"/>
  <c r="P1715" i="12" s="1"/>
  <c r="W1715" i="12" l="1"/>
  <c r="E2224" i="13"/>
  <c r="J1716" i="12"/>
  <c r="Y1716" i="12"/>
  <c r="I1716" i="12"/>
  <c r="V1716" i="12"/>
  <c r="B1717" i="12"/>
  <c r="U1716" i="12"/>
  <c r="E1716" i="12"/>
  <c r="F1716" i="12" s="1"/>
  <c r="N1716" i="12"/>
  <c r="O1716" i="12" s="1"/>
  <c r="P1716" i="12" s="1"/>
  <c r="K1715" i="12"/>
  <c r="Q1715" i="12"/>
  <c r="R1715" i="12" s="1"/>
  <c r="W1716" i="12" l="1"/>
  <c r="E2223" i="13"/>
  <c r="V1717" i="12"/>
  <c r="B1718" i="12"/>
  <c r="U1717" i="12"/>
  <c r="E1717" i="12"/>
  <c r="F1717" i="12" s="1"/>
  <c r="N1717" i="12"/>
  <c r="O1717" i="12" s="1"/>
  <c r="P1717" i="12" s="1"/>
  <c r="J1717" i="12"/>
  <c r="Y1717" i="12"/>
  <c r="I1717" i="12"/>
  <c r="K1716" i="12"/>
  <c r="Q1716" i="12"/>
  <c r="R1716" i="12" s="1"/>
  <c r="K1717" i="12" l="1"/>
  <c r="W1717" i="12"/>
  <c r="Q1717" i="12"/>
  <c r="R1717" i="12" s="1"/>
  <c r="E2222" i="13"/>
  <c r="N1718" i="12"/>
  <c r="O1718" i="12" s="1"/>
  <c r="P1718" i="12" s="1"/>
  <c r="J1718" i="12"/>
  <c r="Y1718" i="12"/>
  <c r="I1718" i="12"/>
  <c r="V1718" i="12"/>
  <c r="U1718" i="12"/>
  <c r="E1718" i="12"/>
  <c r="F1718" i="12" s="1"/>
  <c r="B1719" i="12"/>
  <c r="Q1718" i="12" l="1"/>
  <c r="R1718" i="12" s="1"/>
  <c r="W1718" i="12"/>
  <c r="K1718" i="12"/>
  <c r="E2221" i="13"/>
  <c r="N1719" i="12"/>
  <c r="O1719" i="12" s="1"/>
  <c r="P1719" i="12" s="1"/>
  <c r="J1719" i="12"/>
  <c r="Y1719" i="12"/>
  <c r="I1719" i="12"/>
  <c r="V1719" i="12"/>
  <c r="B1720" i="12"/>
  <c r="U1719" i="12"/>
  <c r="E1719" i="12"/>
  <c r="F1719" i="12" s="1"/>
  <c r="W1719" i="12" l="1"/>
  <c r="Q1719" i="12"/>
  <c r="R1719" i="12" s="1"/>
  <c r="E2220" i="13"/>
  <c r="N1720" i="12"/>
  <c r="O1720" i="12" s="1"/>
  <c r="P1720" i="12" s="1"/>
  <c r="J1720" i="12"/>
  <c r="Y1720" i="12"/>
  <c r="I1720" i="12"/>
  <c r="V1720" i="12"/>
  <c r="B1721" i="12"/>
  <c r="U1720" i="12"/>
  <c r="E1720" i="12"/>
  <c r="F1720" i="12" s="1"/>
  <c r="K1719" i="12"/>
  <c r="Q1720" i="12" l="1"/>
  <c r="R1720" i="12" s="1"/>
  <c r="K1720" i="12"/>
  <c r="W1720" i="12"/>
  <c r="E2219" i="13"/>
  <c r="J1721" i="12"/>
  <c r="Y1721" i="12"/>
  <c r="I1721" i="12"/>
  <c r="V1721" i="12"/>
  <c r="B1722" i="12"/>
  <c r="U1721" i="12"/>
  <c r="E1721" i="12"/>
  <c r="F1721" i="12" s="1"/>
  <c r="N1721" i="12"/>
  <c r="O1721" i="12" s="1"/>
  <c r="P1721" i="12" s="1"/>
  <c r="W1721" i="12" l="1"/>
  <c r="K1721" i="12"/>
  <c r="Q1721" i="12"/>
  <c r="R1721" i="12" s="1"/>
  <c r="E2218" i="13"/>
  <c r="V1722" i="12"/>
  <c r="B1723" i="12"/>
  <c r="U1722" i="12"/>
  <c r="E1722" i="12"/>
  <c r="F1722" i="12" s="1"/>
  <c r="N1722" i="12"/>
  <c r="O1722" i="12" s="1"/>
  <c r="P1722" i="12" s="1"/>
  <c r="J1722" i="12"/>
  <c r="Y1722" i="12"/>
  <c r="I1722" i="12"/>
  <c r="K1722" i="12" l="1"/>
  <c r="Q1722" i="12"/>
  <c r="R1722" i="12" s="1"/>
  <c r="W1722" i="12"/>
  <c r="E2217" i="13"/>
  <c r="B1724" i="12"/>
  <c r="U1723" i="12"/>
  <c r="E1723" i="12"/>
  <c r="F1723" i="12" s="1"/>
  <c r="N1723" i="12"/>
  <c r="O1723" i="12" s="1"/>
  <c r="P1723" i="12" s="1"/>
  <c r="J1723" i="12"/>
  <c r="Y1723" i="12"/>
  <c r="I1723" i="12"/>
  <c r="V1723" i="12"/>
  <c r="E2216" i="13" l="1"/>
  <c r="N1724" i="12"/>
  <c r="O1724" i="12" s="1"/>
  <c r="P1724" i="12" s="1"/>
  <c r="J1724" i="12"/>
  <c r="Y1724" i="12"/>
  <c r="I1724" i="12"/>
  <c r="V1724" i="12"/>
  <c r="B1725" i="12"/>
  <c r="U1724" i="12"/>
  <c r="E1724" i="12"/>
  <c r="F1724" i="12" s="1"/>
  <c r="K1723" i="12"/>
  <c r="Q1723" i="12"/>
  <c r="R1723" i="12" s="1"/>
  <c r="W1723" i="12"/>
  <c r="W1724" i="12" l="1"/>
  <c r="K1724" i="12"/>
  <c r="Q1724" i="12"/>
  <c r="R1724" i="12" s="1"/>
  <c r="E2215" i="13"/>
  <c r="N1725" i="12"/>
  <c r="O1725" i="12" s="1"/>
  <c r="P1725" i="12" s="1"/>
  <c r="J1725" i="12"/>
  <c r="Y1725" i="12"/>
  <c r="I1725" i="12"/>
  <c r="V1725" i="12"/>
  <c r="B1726" i="12"/>
  <c r="U1725" i="12"/>
  <c r="E1725" i="12"/>
  <c r="F1725" i="12" s="1"/>
  <c r="W1725" i="12" l="1"/>
  <c r="Q1725" i="12"/>
  <c r="R1725" i="12" s="1"/>
  <c r="E2214" i="13"/>
  <c r="J1726" i="12"/>
  <c r="Y1726" i="12"/>
  <c r="I1726" i="12"/>
  <c r="V1726" i="12"/>
  <c r="B1727" i="12"/>
  <c r="U1726" i="12"/>
  <c r="E1726" i="12"/>
  <c r="F1726" i="12" s="1"/>
  <c r="N1726" i="12"/>
  <c r="O1726" i="12" s="1"/>
  <c r="P1726" i="12" s="1"/>
  <c r="K1725" i="12"/>
  <c r="E2213" i="13" l="1"/>
  <c r="Y1727" i="12"/>
  <c r="I1727" i="12"/>
  <c r="V1727" i="12"/>
  <c r="B1728" i="12"/>
  <c r="U1727" i="12"/>
  <c r="E1727" i="12"/>
  <c r="F1727" i="12" s="1"/>
  <c r="N1727" i="12"/>
  <c r="O1727" i="12" s="1"/>
  <c r="P1727" i="12" s="1"/>
  <c r="J1727" i="12"/>
  <c r="K1726" i="12"/>
  <c r="Q1726" i="12"/>
  <c r="R1726" i="12" s="1"/>
  <c r="W1726" i="12"/>
  <c r="W1727" i="12" l="1"/>
  <c r="Q1727" i="12"/>
  <c r="R1727" i="12" s="1"/>
  <c r="E2212" i="13"/>
  <c r="V1728" i="12"/>
  <c r="B1729" i="12"/>
  <c r="U1728" i="12"/>
  <c r="E1728" i="12"/>
  <c r="F1728" i="12" s="1"/>
  <c r="N1728" i="12"/>
  <c r="O1728" i="12" s="1"/>
  <c r="P1728" i="12" s="1"/>
  <c r="J1728" i="12"/>
  <c r="Y1728" i="12"/>
  <c r="I1728" i="12"/>
  <c r="K1727" i="12"/>
  <c r="W1728" i="12" l="1"/>
  <c r="Q1728" i="12"/>
  <c r="R1728" i="12" s="1"/>
  <c r="E2211" i="13"/>
  <c r="N1729" i="12"/>
  <c r="O1729" i="12" s="1"/>
  <c r="P1729" i="12" s="1"/>
  <c r="J1729" i="12"/>
  <c r="Y1729" i="12"/>
  <c r="I1729" i="12"/>
  <c r="V1729" i="12"/>
  <c r="B1730" i="12"/>
  <c r="U1729" i="12"/>
  <c r="E1729" i="12"/>
  <c r="F1729" i="12" s="1"/>
  <c r="K1728" i="12"/>
  <c r="W1729" i="12" l="1"/>
  <c r="Q1729" i="12"/>
  <c r="R1729" i="12" s="1"/>
  <c r="E2210" i="13"/>
  <c r="N1730" i="12"/>
  <c r="O1730" i="12" s="1"/>
  <c r="P1730" i="12" s="1"/>
  <c r="J1730" i="12"/>
  <c r="Y1730" i="12"/>
  <c r="I1730" i="12"/>
  <c r="V1730" i="12"/>
  <c r="B1731" i="12"/>
  <c r="U1730" i="12"/>
  <c r="E1730" i="12"/>
  <c r="F1730" i="12" s="1"/>
  <c r="K1729" i="12"/>
  <c r="W1730" i="12" l="1"/>
  <c r="E2209" i="13"/>
  <c r="J1731" i="12"/>
  <c r="Y1731" i="12"/>
  <c r="I1731" i="12"/>
  <c r="V1731" i="12"/>
  <c r="B1732" i="12"/>
  <c r="U1731" i="12"/>
  <c r="E1731" i="12"/>
  <c r="F1731" i="12" s="1"/>
  <c r="N1731" i="12"/>
  <c r="O1731" i="12" s="1"/>
  <c r="P1731" i="12" s="1"/>
  <c r="Q1730" i="12"/>
  <c r="R1730" i="12" s="1"/>
  <c r="K1730" i="12"/>
  <c r="W1731" i="12" l="1"/>
  <c r="E2208" i="13"/>
  <c r="J1732" i="12"/>
  <c r="Y1732" i="12"/>
  <c r="I1732" i="12"/>
  <c r="V1732" i="12"/>
  <c r="B1733" i="12"/>
  <c r="U1732" i="12"/>
  <c r="E1732" i="12"/>
  <c r="F1732" i="12" s="1"/>
  <c r="N1732" i="12"/>
  <c r="O1732" i="12" s="1"/>
  <c r="P1732" i="12" s="1"/>
  <c r="K1731" i="12"/>
  <c r="Q1731" i="12"/>
  <c r="R1731" i="12" s="1"/>
  <c r="W1732" i="12" l="1"/>
  <c r="K1732" i="12"/>
  <c r="E2207" i="13"/>
  <c r="V1733" i="12"/>
  <c r="B1734" i="12"/>
  <c r="U1733" i="12"/>
  <c r="E1733" i="12"/>
  <c r="F1733" i="12" s="1"/>
  <c r="N1733" i="12"/>
  <c r="O1733" i="12" s="1"/>
  <c r="P1733" i="12" s="1"/>
  <c r="J1733" i="12"/>
  <c r="Y1733" i="12"/>
  <c r="I1733" i="12"/>
  <c r="Q1732" i="12"/>
  <c r="R1732" i="12" s="1"/>
  <c r="K1733" i="12" l="1"/>
  <c r="Q1733" i="12"/>
  <c r="R1733" i="12" s="1"/>
  <c r="W1733" i="12"/>
  <c r="E2206" i="13"/>
  <c r="N1734" i="12"/>
  <c r="O1734" i="12" s="1"/>
  <c r="P1734" i="12" s="1"/>
  <c r="J1734" i="12"/>
  <c r="Y1734" i="12"/>
  <c r="I1734" i="12"/>
  <c r="V1734" i="12"/>
  <c r="B1735" i="12"/>
  <c r="U1734" i="12"/>
  <c r="E1734" i="12"/>
  <c r="F1734" i="12" s="1"/>
  <c r="W1734" i="12" l="1"/>
  <c r="Q1734" i="12"/>
  <c r="R1734" i="12" s="1"/>
  <c r="E2205" i="13"/>
  <c r="N1735" i="12"/>
  <c r="O1735" i="12" s="1"/>
  <c r="P1735" i="12" s="1"/>
  <c r="J1735" i="12"/>
  <c r="Y1735" i="12"/>
  <c r="I1735" i="12"/>
  <c r="V1735" i="12"/>
  <c r="B1736" i="12"/>
  <c r="U1735" i="12"/>
  <c r="E1735" i="12"/>
  <c r="F1735" i="12" s="1"/>
  <c r="K1734" i="12"/>
  <c r="K1735" i="12" l="1"/>
  <c r="W1735" i="12"/>
  <c r="Q1735" i="12"/>
  <c r="R1735" i="12" s="1"/>
  <c r="E2204" i="13"/>
  <c r="N1736" i="12"/>
  <c r="O1736" i="12" s="1"/>
  <c r="P1736" i="12" s="1"/>
  <c r="J1736" i="12"/>
  <c r="Y1736" i="12"/>
  <c r="I1736" i="12"/>
  <c r="V1736" i="12"/>
  <c r="B1737" i="12"/>
  <c r="U1736" i="12"/>
  <c r="E1736" i="12"/>
  <c r="F1736" i="12" s="1"/>
  <c r="W1736" i="12" l="1"/>
  <c r="Q1736" i="12"/>
  <c r="R1736" i="12" s="1"/>
  <c r="E2203" i="13"/>
  <c r="J1737" i="12"/>
  <c r="Y1737" i="12"/>
  <c r="I1737" i="12"/>
  <c r="V1737" i="12"/>
  <c r="B1738" i="12"/>
  <c r="U1737" i="12"/>
  <c r="E1737" i="12"/>
  <c r="F1737" i="12" s="1"/>
  <c r="N1737" i="12"/>
  <c r="O1737" i="12" s="1"/>
  <c r="P1737" i="12" s="1"/>
  <c r="K1736" i="12"/>
  <c r="W1737" i="12" l="1"/>
  <c r="K1737" i="12"/>
  <c r="Q1737" i="12"/>
  <c r="R1737" i="12" s="1"/>
  <c r="E2202" i="13"/>
  <c r="V1738" i="12"/>
  <c r="B1739" i="12"/>
  <c r="U1738" i="12"/>
  <c r="E1738" i="12"/>
  <c r="F1738" i="12" s="1"/>
  <c r="N1738" i="12"/>
  <c r="O1738" i="12" s="1"/>
  <c r="P1738" i="12" s="1"/>
  <c r="J1738" i="12"/>
  <c r="Y1738" i="12"/>
  <c r="I1738" i="12"/>
  <c r="K1738" i="12" l="1"/>
  <c r="Q1738" i="12"/>
  <c r="R1738" i="12" s="1"/>
  <c r="W1738" i="12"/>
  <c r="E2201" i="13"/>
  <c r="B1740" i="12"/>
  <c r="U1739" i="12"/>
  <c r="E1739" i="12"/>
  <c r="F1739" i="12" s="1"/>
  <c r="N1739" i="12"/>
  <c r="O1739" i="12" s="1"/>
  <c r="P1739" i="12" s="1"/>
  <c r="J1739" i="12"/>
  <c r="Y1739" i="12"/>
  <c r="I1739" i="12"/>
  <c r="V1739" i="12"/>
  <c r="E2200" i="13" l="1"/>
  <c r="N1740" i="12"/>
  <c r="O1740" i="12" s="1"/>
  <c r="P1740" i="12" s="1"/>
  <c r="J1740" i="12"/>
  <c r="Y1740" i="12"/>
  <c r="I1740" i="12"/>
  <c r="V1740" i="12"/>
  <c r="B1741" i="12"/>
  <c r="U1740" i="12"/>
  <c r="E1740" i="12"/>
  <c r="F1740" i="12" s="1"/>
  <c r="W1739" i="12"/>
  <c r="K1739" i="12"/>
  <c r="Q1739" i="12"/>
  <c r="R1739" i="12" s="1"/>
  <c r="E2199" i="13" l="1"/>
  <c r="N1741" i="12"/>
  <c r="O1741" i="12" s="1"/>
  <c r="P1741" i="12" s="1"/>
  <c r="J1741" i="12"/>
  <c r="Y1741" i="12"/>
  <c r="I1741" i="12"/>
  <c r="V1741" i="12"/>
  <c r="B1742" i="12"/>
  <c r="U1741" i="12"/>
  <c r="E1741" i="12"/>
  <c r="F1741" i="12" s="1"/>
  <c r="K1740" i="12"/>
  <c r="Q1740" i="12"/>
  <c r="R1740" i="12" s="1"/>
  <c r="W1740" i="12"/>
  <c r="W1741" i="12" l="1"/>
  <c r="E2198" i="13"/>
  <c r="J1742" i="12"/>
  <c r="Y1742" i="12"/>
  <c r="I1742" i="12"/>
  <c r="V1742" i="12"/>
  <c r="B1743" i="12"/>
  <c r="U1742" i="12"/>
  <c r="E1742" i="12"/>
  <c r="F1742" i="12" s="1"/>
  <c r="N1742" i="12"/>
  <c r="O1742" i="12" s="1"/>
  <c r="P1742" i="12" s="1"/>
  <c r="K1741" i="12"/>
  <c r="Q1741" i="12"/>
  <c r="R1741" i="12" s="1"/>
  <c r="W1742" i="12" l="1"/>
  <c r="E2197" i="13"/>
  <c r="Y1743" i="12"/>
  <c r="I1743" i="12"/>
  <c r="V1743" i="12"/>
  <c r="B1744" i="12"/>
  <c r="U1743" i="12"/>
  <c r="E1743" i="12"/>
  <c r="F1743" i="12" s="1"/>
  <c r="N1743" i="12"/>
  <c r="O1743" i="12" s="1"/>
  <c r="P1743" i="12" s="1"/>
  <c r="J1743" i="12"/>
  <c r="K1742" i="12"/>
  <c r="Q1742" i="12"/>
  <c r="R1742" i="12" s="1"/>
  <c r="W1743" i="12" l="1"/>
  <c r="E2196" i="13"/>
  <c r="V1744" i="12"/>
  <c r="B1745" i="12"/>
  <c r="U1744" i="12"/>
  <c r="E1744" i="12"/>
  <c r="F1744" i="12" s="1"/>
  <c r="N1744" i="12"/>
  <c r="O1744" i="12" s="1"/>
  <c r="P1744" i="12" s="1"/>
  <c r="J1744" i="12"/>
  <c r="Y1744" i="12"/>
  <c r="I1744" i="12"/>
  <c r="K1743" i="12"/>
  <c r="Q1743" i="12"/>
  <c r="R1743" i="12" s="1"/>
  <c r="W1744" i="12" l="1"/>
  <c r="Q1744" i="12"/>
  <c r="R1744" i="12" s="1"/>
  <c r="E2195" i="13"/>
  <c r="N1745" i="12"/>
  <c r="O1745" i="12" s="1"/>
  <c r="P1745" i="12" s="1"/>
  <c r="J1745" i="12"/>
  <c r="Y1745" i="12"/>
  <c r="I1745" i="12"/>
  <c r="V1745" i="12"/>
  <c r="B1746" i="12"/>
  <c r="U1745" i="12"/>
  <c r="E1745" i="12"/>
  <c r="F1745" i="12" s="1"/>
  <c r="K1744" i="12"/>
  <c r="Q1745" i="12" l="1"/>
  <c r="R1745" i="12" s="1"/>
  <c r="W1745" i="12"/>
  <c r="E2194" i="13"/>
  <c r="N1746" i="12"/>
  <c r="O1746" i="12" s="1"/>
  <c r="P1746" i="12" s="1"/>
  <c r="J1746" i="12"/>
  <c r="Y1746" i="12"/>
  <c r="I1746" i="12"/>
  <c r="V1746" i="12"/>
  <c r="U1746" i="12"/>
  <c r="E1746" i="12"/>
  <c r="F1746" i="12" s="1"/>
  <c r="B1747" i="12"/>
  <c r="K1745" i="12"/>
  <c r="W1746" i="12" l="1"/>
  <c r="K1746" i="12"/>
  <c r="Q1746" i="12"/>
  <c r="R1746" i="12" s="1"/>
  <c r="E2193" i="13"/>
  <c r="N1747" i="12"/>
  <c r="O1747" i="12" s="1"/>
  <c r="P1747" i="12" s="1"/>
  <c r="V1747" i="12"/>
  <c r="J1747" i="12"/>
  <c r="I1747" i="12"/>
  <c r="Y1747" i="12"/>
  <c r="E1747" i="12"/>
  <c r="F1747" i="12" s="1"/>
  <c r="U1747" i="12"/>
  <c r="B1748" i="12"/>
  <c r="W1747" i="12" l="1"/>
  <c r="E2192" i="13"/>
  <c r="B1749" i="12"/>
  <c r="U1748" i="12"/>
  <c r="E1748" i="12"/>
  <c r="F1748" i="12" s="1"/>
  <c r="N1748" i="12"/>
  <c r="O1748" i="12" s="1"/>
  <c r="P1748" i="12" s="1"/>
  <c r="J1748" i="12"/>
  <c r="I1748" i="12"/>
  <c r="Y1748" i="12"/>
  <c r="V1748" i="12"/>
  <c r="Q1747" i="12"/>
  <c r="R1747" i="12" s="1"/>
  <c r="K1747" i="12"/>
  <c r="W1748" i="12" l="1"/>
  <c r="Q1748" i="12"/>
  <c r="R1748" i="12" s="1"/>
  <c r="E2191" i="13"/>
  <c r="B1750" i="12"/>
  <c r="J1749" i="12"/>
  <c r="E1749" i="12"/>
  <c r="F1749" i="12" s="1"/>
  <c r="Y1749" i="12"/>
  <c r="V1749" i="12"/>
  <c r="U1749" i="12"/>
  <c r="N1749" i="12"/>
  <c r="O1749" i="12" s="1"/>
  <c r="P1749" i="12" s="1"/>
  <c r="I1749" i="12"/>
  <c r="K1748" i="12"/>
  <c r="E2190" i="13" l="1"/>
  <c r="B1751" i="12"/>
  <c r="U1750" i="12"/>
  <c r="E1750" i="12"/>
  <c r="F1750" i="12" s="1"/>
  <c r="Y1750" i="12"/>
  <c r="V1750" i="12"/>
  <c r="N1750" i="12"/>
  <c r="O1750" i="12" s="1"/>
  <c r="P1750" i="12" s="1"/>
  <c r="J1750" i="12"/>
  <c r="I1750" i="12"/>
  <c r="K1749" i="12"/>
  <c r="Q1749" i="12"/>
  <c r="R1749" i="12" s="1"/>
  <c r="W1749" i="12"/>
  <c r="Q1750" i="12" l="1"/>
  <c r="R1750" i="12" s="1"/>
  <c r="W1750" i="12"/>
  <c r="E2189" i="13"/>
  <c r="J1751" i="12"/>
  <c r="B1752" i="12"/>
  <c r="U1751" i="12"/>
  <c r="E1751" i="12"/>
  <c r="F1751" i="12" s="1"/>
  <c r="N1751" i="12"/>
  <c r="O1751" i="12" s="1"/>
  <c r="P1751" i="12" s="1"/>
  <c r="I1751" i="12"/>
  <c r="Y1751" i="12"/>
  <c r="V1751" i="12"/>
  <c r="K1750" i="12"/>
  <c r="W1751" i="12" l="1"/>
  <c r="Q1751" i="12"/>
  <c r="R1751" i="12" s="1"/>
  <c r="E2188" i="13"/>
  <c r="N1752" i="12"/>
  <c r="O1752" i="12" s="1"/>
  <c r="P1752" i="12" s="1"/>
  <c r="Y1752" i="12"/>
  <c r="I1752" i="12"/>
  <c r="J1752" i="12"/>
  <c r="B1753" i="12"/>
  <c r="E1752" i="12"/>
  <c r="F1752" i="12" s="1"/>
  <c r="V1752" i="12"/>
  <c r="U1752" i="12"/>
  <c r="K1751" i="12"/>
  <c r="W1752" i="12" l="1"/>
  <c r="Q1752" i="12"/>
  <c r="R1752" i="12" s="1"/>
  <c r="E2187" i="13"/>
  <c r="Y1753" i="12"/>
  <c r="I1753" i="12"/>
  <c r="V1753" i="12"/>
  <c r="N1753" i="12"/>
  <c r="O1753" i="12" s="1"/>
  <c r="P1753" i="12" s="1"/>
  <c r="U1753" i="12"/>
  <c r="J1753" i="12"/>
  <c r="B1754" i="12"/>
  <c r="E1753" i="12"/>
  <c r="F1753" i="12" s="1"/>
  <c r="K1752" i="12"/>
  <c r="W1753" i="12" l="1"/>
  <c r="Q1753" i="12"/>
  <c r="R1753" i="12" s="1"/>
  <c r="K1753" i="12"/>
  <c r="E2186" i="13"/>
  <c r="Y1754" i="12"/>
  <c r="I1754" i="12"/>
  <c r="V1754" i="12"/>
  <c r="U1754" i="12"/>
  <c r="N1754" i="12"/>
  <c r="O1754" i="12" s="1"/>
  <c r="P1754" i="12" s="1"/>
  <c r="J1754" i="12"/>
  <c r="B1755" i="12"/>
  <c r="E1754" i="12"/>
  <c r="F1754" i="12" s="1"/>
  <c r="W1754" i="12" l="1"/>
  <c r="K1754" i="12"/>
  <c r="E2185" i="13"/>
  <c r="V1755" i="12"/>
  <c r="B1756" i="12"/>
  <c r="U1755" i="12"/>
  <c r="E1755" i="12"/>
  <c r="F1755" i="12" s="1"/>
  <c r="N1755" i="12"/>
  <c r="O1755" i="12" s="1"/>
  <c r="P1755" i="12" s="1"/>
  <c r="Y1755" i="12"/>
  <c r="I1755" i="12"/>
  <c r="J1755" i="12"/>
  <c r="Q1754" i="12"/>
  <c r="R1754" i="12" s="1"/>
  <c r="W1755" i="12" l="1"/>
  <c r="Q1755" i="12"/>
  <c r="R1755" i="12" s="1"/>
  <c r="E2184" i="13"/>
  <c r="N1756" i="12"/>
  <c r="O1756" i="12" s="1"/>
  <c r="P1756" i="12" s="1"/>
  <c r="Y1756" i="12"/>
  <c r="V1756" i="12"/>
  <c r="B1757" i="12"/>
  <c r="U1756" i="12"/>
  <c r="E1756" i="12"/>
  <c r="F1756" i="12" s="1"/>
  <c r="J1756" i="12"/>
  <c r="I1756" i="12"/>
  <c r="K1755" i="12"/>
  <c r="K1756" i="12" l="1"/>
  <c r="W1756" i="12"/>
  <c r="E2183" i="13"/>
  <c r="J1757" i="12"/>
  <c r="V1757" i="12"/>
  <c r="U1757" i="12"/>
  <c r="N1757" i="12"/>
  <c r="O1757" i="12" s="1"/>
  <c r="P1757" i="12" s="1"/>
  <c r="I1757" i="12"/>
  <c r="E1757" i="12"/>
  <c r="F1757" i="12" s="1"/>
  <c r="B1758" i="12"/>
  <c r="Y1757" i="12"/>
  <c r="Q1756" i="12"/>
  <c r="R1756" i="12" s="1"/>
  <c r="W1757" i="12" l="1"/>
  <c r="Q1757" i="12"/>
  <c r="R1757" i="12" s="1"/>
  <c r="E2182" i="13"/>
  <c r="J1758" i="12"/>
  <c r="Y1758" i="12"/>
  <c r="B1759" i="12"/>
  <c r="U1758" i="12"/>
  <c r="E1758" i="12"/>
  <c r="F1758" i="12" s="1"/>
  <c r="V1758" i="12"/>
  <c r="N1758" i="12"/>
  <c r="O1758" i="12" s="1"/>
  <c r="P1758" i="12" s="1"/>
  <c r="I1758" i="12"/>
  <c r="K1757" i="12"/>
  <c r="Q1758" i="12" l="1"/>
  <c r="R1758" i="12" s="1"/>
  <c r="E2181" i="13"/>
  <c r="J1759" i="12"/>
  <c r="Y1759" i="12"/>
  <c r="I1759" i="12"/>
  <c r="V1759" i="12"/>
  <c r="B1760" i="12"/>
  <c r="U1759" i="12"/>
  <c r="E1759" i="12"/>
  <c r="F1759" i="12" s="1"/>
  <c r="N1759" i="12"/>
  <c r="O1759" i="12" s="1"/>
  <c r="P1759" i="12" s="1"/>
  <c r="K1758" i="12"/>
  <c r="W1758" i="12"/>
  <c r="W1759" i="12" l="1"/>
  <c r="E2180" i="13"/>
  <c r="V1760" i="12"/>
  <c r="J1760" i="12"/>
  <c r="Y1760" i="12"/>
  <c r="I1760" i="12"/>
  <c r="B1761" i="12"/>
  <c r="U1760" i="12"/>
  <c r="N1760" i="12"/>
  <c r="O1760" i="12" s="1"/>
  <c r="P1760" i="12" s="1"/>
  <c r="E1760" i="12"/>
  <c r="F1760" i="12" s="1"/>
  <c r="K1759" i="12"/>
  <c r="Q1759" i="12"/>
  <c r="R1759" i="12" s="1"/>
  <c r="K1760" i="12" l="1"/>
  <c r="Q1760" i="12"/>
  <c r="R1760" i="12" s="1"/>
  <c r="W1760" i="12"/>
  <c r="E2179" i="13"/>
  <c r="N1761" i="12"/>
  <c r="O1761" i="12" s="1"/>
  <c r="P1761" i="12" s="1"/>
  <c r="J1761" i="12"/>
  <c r="V1761" i="12"/>
  <c r="E1761" i="12"/>
  <c r="F1761" i="12" s="1"/>
  <c r="B1762" i="12"/>
  <c r="Y1761" i="12"/>
  <c r="U1761" i="12"/>
  <c r="I1761" i="12"/>
  <c r="W1761" i="12" l="1"/>
  <c r="Q1761" i="12"/>
  <c r="R1761" i="12" s="1"/>
  <c r="K1761" i="12"/>
  <c r="E2178" i="13"/>
  <c r="N1762" i="12"/>
  <c r="O1762" i="12" s="1"/>
  <c r="P1762" i="12" s="1"/>
  <c r="Y1762" i="12"/>
  <c r="I1762" i="12"/>
  <c r="B1763" i="12"/>
  <c r="U1762" i="12"/>
  <c r="E1762" i="12"/>
  <c r="F1762" i="12" s="1"/>
  <c r="J1762" i="12"/>
  <c r="V1762" i="12"/>
  <c r="Q1762" i="12" l="1"/>
  <c r="R1762" i="12" s="1"/>
  <c r="W1762" i="12"/>
  <c r="E2177" i="13"/>
  <c r="N1763" i="12"/>
  <c r="O1763" i="12" s="1"/>
  <c r="P1763" i="12" s="1"/>
  <c r="J1763" i="12"/>
  <c r="Y1763" i="12"/>
  <c r="I1763" i="12"/>
  <c r="V1763" i="12"/>
  <c r="U1763" i="12"/>
  <c r="E1763" i="12"/>
  <c r="F1763" i="12" s="1"/>
  <c r="B1764" i="12"/>
  <c r="K1762" i="12"/>
  <c r="W1763" i="12" l="1"/>
  <c r="K1763" i="12"/>
  <c r="Q1763" i="12"/>
  <c r="R1763" i="12" s="1"/>
  <c r="E2176" i="13"/>
  <c r="J1764" i="12"/>
  <c r="V1764" i="12"/>
  <c r="B1765" i="12"/>
  <c r="U1764" i="12"/>
  <c r="E1764" i="12"/>
  <c r="F1764" i="12" s="1"/>
  <c r="N1764" i="12"/>
  <c r="O1764" i="12" s="1"/>
  <c r="P1764" i="12" s="1"/>
  <c r="Y1764" i="12"/>
  <c r="I1764" i="12"/>
  <c r="W1764" i="12" l="1"/>
  <c r="E2175" i="13"/>
  <c r="B1766" i="12"/>
  <c r="U1765" i="12"/>
  <c r="E1765" i="12"/>
  <c r="F1765" i="12" s="1"/>
  <c r="N1765" i="12"/>
  <c r="O1765" i="12" s="1"/>
  <c r="P1765" i="12" s="1"/>
  <c r="J1765" i="12"/>
  <c r="I1765" i="12"/>
  <c r="Y1765" i="12"/>
  <c r="V1765" i="12"/>
  <c r="Q1764" i="12"/>
  <c r="R1764" i="12" s="1"/>
  <c r="K1764" i="12"/>
  <c r="Q1765" i="12" l="1"/>
  <c r="R1765" i="12" s="1"/>
  <c r="W1765" i="12"/>
  <c r="E2174" i="13"/>
  <c r="B1767" i="12"/>
  <c r="U1766" i="12"/>
  <c r="E1766" i="12"/>
  <c r="F1766" i="12" s="1"/>
  <c r="N1766" i="12"/>
  <c r="O1766" i="12" s="1"/>
  <c r="P1766" i="12" s="1"/>
  <c r="Y1766" i="12"/>
  <c r="I1766" i="12"/>
  <c r="V1766" i="12"/>
  <c r="J1766" i="12"/>
  <c r="K1765" i="12"/>
  <c r="W1766" i="12" l="1"/>
  <c r="Q1766" i="12"/>
  <c r="R1766" i="12" s="1"/>
  <c r="E2173" i="13"/>
  <c r="N1767" i="12"/>
  <c r="O1767" i="12" s="1"/>
  <c r="P1767" i="12" s="1"/>
  <c r="J1767" i="12"/>
  <c r="V1767" i="12"/>
  <c r="B1768" i="12"/>
  <c r="U1767" i="12"/>
  <c r="E1767" i="12"/>
  <c r="F1767" i="12" s="1"/>
  <c r="I1767" i="12"/>
  <c r="Y1767" i="12"/>
  <c r="K1766" i="12"/>
  <c r="W1767" i="12" l="1"/>
  <c r="Q1767" i="12"/>
  <c r="R1767" i="12" s="1"/>
  <c r="K1767" i="12"/>
  <c r="E2172" i="13"/>
  <c r="N1768" i="12"/>
  <c r="O1768" i="12" s="1"/>
  <c r="P1768" i="12" s="1"/>
  <c r="J1768" i="12"/>
  <c r="Y1768" i="12"/>
  <c r="I1768" i="12"/>
  <c r="B1769" i="12"/>
  <c r="U1768" i="12"/>
  <c r="E1768" i="12"/>
  <c r="F1768" i="12" s="1"/>
  <c r="V1768" i="12"/>
  <c r="W1768" i="12" l="1"/>
  <c r="Q1768" i="12"/>
  <c r="R1768" i="12" s="1"/>
  <c r="E2171" i="13"/>
  <c r="Y1769" i="12"/>
  <c r="I1769" i="12"/>
  <c r="V1769" i="12"/>
  <c r="B1770" i="12"/>
  <c r="U1769" i="12"/>
  <c r="E1769" i="12"/>
  <c r="F1769" i="12" s="1"/>
  <c r="N1769" i="12"/>
  <c r="O1769" i="12" s="1"/>
  <c r="P1769" i="12" s="1"/>
  <c r="J1769" i="12"/>
  <c r="K1768" i="12"/>
  <c r="W1769" i="12" l="1"/>
  <c r="Q1769" i="12"/>
  <c r="R1769" i="12" s="1"/>
  <c r="K1769" i="12"/>
  <c r="E2170" i="13"/>
  <c r="Y1770" i="12"/>
  <c r="I1770" i="12"/>
  <c r="V1770" i="12"/>
  <c r="B1771" i="12"/>
  <c r="U1770" i="12"/>
  <c r="E1770" i="12"/>
  <c r="F1770" i="12" s="1"/>
  <c r="N1770" i="12"/>
  <c r="O1770" i="12" s="1"/>
  <c r="P1770" i="12" s="1"/>
  <c r="J1770" i="12"/>
  <c r="W1770" i="12" l="1"/>
  <c r="E2169" i="13"/>
  <c r="V1771" i="12"/>
  <c r="B1772" i="12"/>
  <c r="U1771" i="12"/>
  <c r="E1771" i="12"/>
  <c r="F1771" i="12" s="1"/>
  <c r="N1771" i="12"/>
  <c r="O1771" i="12" s="1"/>
  <c r="P1771" i="12" s="1"/>
  <c r="J1771" i="12"/>
  <c r="Y1771" i="12"/>
  <c r="I1771" i="12"/>
  <c r="K1770" i="12"/>
  <c r="Q1770" i="12"/>
  <c r="R1770" i="12" s="1"/>
  <c r="K1771" i="12" l="1"/>
  <c r="Q1771" i="12"/>
  <c r="R1771" i="12" s="1"/>
  <c r="W1771" i="12"/>
  <c r="E2168" i="13"/>
  <c r="N1772" i="12"/>
  <c r="O1772" i="12" s="1"/>
  <c r="P1772" i="12" s="1"/>
  <c r="Y1772" i="12"/>
  <c r="I1772" i="12"/>
  <c r="V1772" i="12"/>
  <c r="B1773" i="12"/>
  <c r="U1772" i="12"/>
  <c r="E1772" i="12"/>
  <c r="F1772" i="12" s="1"/>
  <c r="J1772" i="12"/>
  <c r="Q1772" i="12" l="1"/>
  <c r="R1772" i="12" s="1"/>
  <c r="E2167" i="13"/>
  <c r="N1773" i="12"/>
  <c r="O1773" i="12" s="1"/>
  <c r="P1773" i="12" s="1"/>
  <c r="J1773" i="12"/>
  <c r="Y1773" i="12"/>
  <c r="I1773" i="12"/>
  <c r="V1773" i="12"/>
  <c r="B1774" i="12"/>
  <c r="U1773" i="12"/>
  <c r="E1773" i="12"/>
  <c r="F1773" i="12" s="1"/>
  <c r="K1772" i="12"/>
  <c r="W1772" i="12"/>
  <c r="K1773" i="12" l="1"/>
  <c r="Q1773" i="12"/>
  <c r="R1773" i="12" s="1"/>
  <c r="W1773" i="12"/>
  <c r="E2166" i="13"/>
  <c r="J1774" i="12"/>
  <c r="Y1774" i="12"/>
  <c r="I1774" i="12"/>
  <c r="V1774" i="12"/>
  <c r="B1775" i="12"/>
  <c r="U1774" i="12"/>
  <c r="E1774" i="12"/>
  <c r="F1774" i="12" s="1"/>
  <c r="N1774" i="12"/>
  <c r="O1774" i="12" s="1"/>
  <c r="P1774" i="12" s="1"/>
  <c r="W1774" i="12" l="1"/>
  <c r="Q1774" i="12"/>
  <c r="R1774" i="12" s="1"/>
  <c r="E2165" i="13"/>
  <c r="J1775" i="12"/>
  <c r="Y1775" i="12"/>
  <c r="I1775" i="12"/>
  <c r="V1775" i="12"/>
  <c r="B1776" i="12"/>
  <c r="U1775" i="12"/>
  <c r="E1775" i="12"/>
  <c r="F1775" i="12" s="1"/>
  <c r="N1775" i="12"/>
  <c r="O1775" i="12" s="1"/>
  <c r="P1775" i="12" s="1"/>
  <c r="K1774" i="12"/>
  <c r="K1775" i="12" l="1"/>
  <c r="Q1775" i="12"/>
  <c r="R1775" i="12" s="1"/>
  <c r="W1775" i="12"/>
  <c r="E2164" i="13"/>
  <c r="V1776" i="12"/>
  <c r="B1777" i="12"/>
  <c r="U1776" i="12"/>
  <c r="E1776" i="12"/>
  <c r="F1776" i="12" s="1"/>
  <c r="N1776" i="12"/>
  <c r="O1776" i="12" s="1"/>
  <c r="P1776" i="12" s="1"/>
  <c r="J1776" i="12"/>
  <c r="Y1776" i="12"/>
  <c r="I1776" i="12"/>
  <c r="W1776" i="12" l="1"/>
  <c r="K1776" i="12"/>
  <c r="E2163" i="13"/>
  <c r="N1777" i="12"/>
  <c r="O1777" i="12" s="1"/>
  <c r="P1777" i="12" s="1"/>
  <c r="J1777" i="12"/>
  <c r="V1777" i="12"/>
  <c r="B1778" i="12"/>
  <c r="Y1777" i="12"/>
  <c r="U1777" i="12"/>
  <c r="I1777" i="12"/>
  <c r="E1777" i="12"/>
  <c r="F1777" i="12" s="1"/>
  <c r="Q1776" i="12"/>
  <c r="R1776" i="12" s="1"/>
  <c r="W1777" i="12" l="1"/>
  <c r="Q1777" i="12"/>
  <c r="R1777" i="12" s="1"/>
  <c r="K1777" i="12"/>
  <c r="E2162" i="13"/>
  <c r="N1778" i="12"/>
  <c r="O1778" i="12" s="1"/>
  <c r="P1778" i="12" s="1"/>
  <c r="J1778" i="12"/>
  <c r="Y1778" i="12"/>
  <c r="I1778" i="12"/>
  <c r="B1779" i="12"/>
  <c r="U1778" i="12"/>
  <c r="E1778" i="12"/>
  <c r="F1778" i="12" s="1"/>
  <c r="V1778" i="12"/>
  <c r="K1778" i="12" l="1"/>
  <c r="W1778" i="12"/>
  <c r="E2161" i="13"/>
  <c r="N1779" i="12"/>
  <c r="O1779" i="12" s="1"/>
  <c r="P1779" i="12" s="1"/>
  <c r="J1779" i="12"/>
  <c r="Y1779" i="12"/>
  <c r="I1779" i="12"/>
  <c r="V1779" i="12"/>
  <c r="B1780" i="12"/>
  <c r="U1779" i="12"/>
  <c r="E1779" i="12"/>
  <c r="F1779" i="12" s="1"/>
  <c r="Q1778" i="12"/>
  <c r="R1778" i="12" s="1"/>
  <c r="Q1779" i="12" l="1"/>
  <c r="R1779" i="12" s="1"/>
  <c r="K1779" i="12"/>
  <c r="W1779" i="12"/>
  <c r="E2160" i="13"/>
  <c r="J1780" i="12"/>
  <c r="Y1780" i="12"/>
  <c r="I1780" i="12"/>
  <c r="V1780" i="12"/>
  <c r="B1781" i="12"/>
  <c r="U1780" i="12"/>
  <c r="E1780" i="12"/>
  <c r="F1780" i="12" s="1"/>
  <c r="N1780" i="12"/>
  <c r="O1780" i="12" s="1"/>
  <c r="P1780" i="12" s="1"/>
  <c r="W1780" i="12" l="1"/>
  <c r="Q1780" i="12"/>
  <c r="R1780" i="12" s="1"/>
  <c r="E2159" i="13"/>
  <c r="V1781" i="12"/>
  <c r="B1782" i="12"/>
  <c r="U1781" i="12"/>
  <c r="E1781" i="12"/>
  <c r="F1781" i="12" s="1"/>
  <c r="N1781" i="12"/>
  <c r="O1781" i="12" s="1"/>
  <c r="P1781" i="12" s="1"/>
  <c r="J1781" i="12"/>
  <c r="Y1781" i="12"/>
  <c r="I1781" i="12"/>
  <c r="K1780" i="12"/>
  <c r="W1781" i="12" l="1"/>
  <c r="K1781" i="12"/>
  <c r="Q1781" i="12"/>
  <c r="R1781" i="12" s="1"/>
  <c r="E2158" i="13"/>
  <c r="B1783" i="12"/>
  <c r="U1782" i="12"/>
  <c r="E1782" i="12"/>
  <c r="F1782" i="12" s="1"/>
  <c r="N1782" i="12"/>
  <c r="O1782" i="12" s="1"/>
  <c r="P1782" i="12" s="1"/>
  <c r="Y1782" i="12"/>
  <c r="I1782" i="12"/>
  <c r="V1782" i="12"/>
  <c r="J1782" i="12"/>
  <c r="W1782" i="12" l="1"/>
  <c r="E2157" i="13"/>
  <c r="N1783" i="12"/>
  <c r="O1783" i="12" s="1"/>
  <c r="P1783" i="12" s="1"/>
  <c r="J1783" i="12"/>
  <c r="Y1783" i="12"/>
  <c r="I1783" i="12"/>
  <c r="V1783" i="12"/>
  <c r="B1784" i="12"/>
  <c r="U1783" i="12"/>
  <c r="E1783" i="12"/>
  <c r="F1783" i="12" s="1"/>
  <c r="K1782" i="12"/>
  <c r="Q1782" i="12"/>
  <c r="R1782" i="12" s="1"/>
  <c r="Q1783" i="12" l="1"/>
  <c r="R1783" i="12" s="1"/>
  <c r="W1783" i="12"/>
  <c r="E2156" i="13"/>
  <c r="N1784" i="12"/>
  <c r="O1784" i="12" s="1"/>
  <c r="P1784" i="12" s="1"/>
  <c r="J1784" i="12"/>
  <c r="Y1784" i="12"/>
  <c r="I1784" i="12"/>
  <c r="V1784" i="12"/>
  <c r="B1785" i="12"/>
  <c r="U1784" i="12"/>
  <c r="E1784" i="12"/>
  <c r="F1784" i="12" s="1"/>
  <c r="K1783" i="12"/>
  <c r="W1784" i="12" l="1"/>
  <c r="K1784" i="12"/>
  <c r="Q1784" i="12"/>
  <c r="R1784" i="12" s="1"/>
  <c r="E2155" i="13"/>
  <c r="J1785" i="12"/>
  <c r="Y1785" i="12"/>
  <c r="I1785" i="12"/>
  <c r="V1785" i="12"/>
  <c r="B1786" i="12"/>
  <c r="U1785" i="12"/>
  <c r="E1785" i="12"/>
  <c r="F1785" i="12" s="1"/>
  <c r="N1785" i="12"/>
  <c r="O1785" i="12" s="1"/>
  <c r="P1785" i="12" s="1"/>
  <c r="Q1785" i="12" l="1"/>
  <c r="R1785" i="12" s="1"/>
  <c r="W1785" i="12"/>
  <c r="E2154" i="13"/>
  <c r="Y1786" i="12"/>
  <c r="I1786" i="12"/>
  <c r="V1786" i="12"/>
  <c r="B1787" i="12"/>
  <c r="U1786" i="12"/>
  <c r="E1786" i="12"/>
  <c r="F1786" i="12" s="1"/>
  <c r="N1786" i="12"/>
  <c r="O1786" i="12" s="1"/>
  <c r="P1786" i="12" s="1"/>
  <c r="J1786" i="12"/>
  <c r="K1785" i="12"/>
  <c r="W1786" i="12" l="1"/>
  <c r="E2153" i="13"/>
  <c r="V1787" i="12"/>
  <c r="B1788" i="12"/>
  <c r="U1787" i="12"/>
  <c r="E1787" i="12"/>
  <c r="F1787" i="12" s="1"/>
  <c r="N1787" i="12"/>
  <c r="O1787" i="12" s="1"/>
  <c r="P1787" i="12" s="1"/>
  <c r="J1787" i="12"/>
  <c r="Y1787" i="12"/>
  <c r="I1787" i="12"/>
  <c r="K1786" i="12"/>
  <c r="Q1786" i="12"/>
  <c r="R1786" i="12" s="1"/>
  <c r="K1787" i="12" l="1"/>
  <c r="W1787" i="12"/>
  <c r="Q1787" i="12"/>
  <c r="R1787" i="12" s="1"/>
  <c r="E2152" i="13"/>
  <c r="N1788" i="12"/>
  <c r="O1788" i="12" s="1"/>
  <c r="P1788" i="12" s="1"/>
  <c r="J1788" i="12"/>
  <c r="Y1788" i="12"/>
  <c r="I1788" i="12"/>
  <c r="V1788" i="12"/>
  <c r="B1789" i="12"/>
  <c r="U1788" i="12"/>
  <c r="E1788" i="12"/>
  <c r="F1788" i="12" s="1"/>
  <c r="Q1788" i="12" l="1"/>
  <c r="R1788" i="12" s="1"/>
  <c r="W1788" i="12"/>
  <c r="E2151" i="13"/>
  <c r="N1789" i="12"/>
  <c r="O1789" i="12" s="1"/>
  <c r="P1789" i="12" s="1"/>
  <c r="J1789" i="12"/>
  <c r="Y1789" i="12"/>
  <c r="I1789" i="12"/>
  <c r="V1789" i="12"/>
  <c r="B1790" i="12"/>
  <c r="U1789" i="12"/>
  <c r="E1789" i="12"/>
  <c r="F1789" i="12" s="1"/>
  <c r="K1788" i="12"/>
  <c r="W1789" i="12" l="1"/>
  <c r="Q1789" i="12"/>
  <c r="R1789" i="12" s="1"/>
  <c r="E2150" i="13"/>
  <c r="J1790" i="12"/>
  <c r="Y1790" i="12"/>
  <c r="I1790" i="12"/>
  <c r="V1790" i="12"/>
  <c r="B1791" i="12"/>
  <c r="U1790" i="12"/>
  <c r="E1790" i="12"/>
  <c r="F1790" i="12" s="1"/>
  <c r="N1790" i="12"/>
  <c r="O1790" i="12" s="1"/>
  <c r="P1790" i="12" s="1"/>
  <c r="K1789" i="12"/>
  <c r="K1790" i="12" l="1"/>
  <c r="Q1790" i="12"/>
  <c r="R1790" i="12" s="1"/>
  <c r="W1790" i="12"/>
  <c r="E2149" i="13"/>
  <c r="J1791" i="12"/>
  <c r="Y1791" i="12"/>
  <c r="I1791" i="12"/>
  <c r="V1791" i="12"/>
  <c r="B1792" i="12"/>
  <c r="U1791" i="12"/>
  <c r="E1791" i="12"/>
  <c r="F1791" i="12" s="1"/>
  <c r="N1791" i="12"/>
  <c r="O1791" i="12" s="1"/>
  <c r="P1791" i="12" s="1"/>
  <c r="W1791" i="12" l="1"/>
  <c r="K1791" i="12"/>
  <c r="Q1791" i="12"/>
  <c r="R1791" i="12" s="1"/>
  <c r="E2148" i="13"/>
  <c r="V1792" i="12"/>
  <c r="B1793" i="12"/>
  <c r="U1792" i="12"/>
  <c r="E1792" i="12"/>
  <c r="F1792" i="12" s="1"/>
  <c r="N1792" i="12"/>
  <c r="O1792" i="12" s="1"/>
  <c r="P1792" i="12" s="1"/>
  <c r="J1792" i="12"/>
  <c r="Y1792" i="12"/>
  <c r="I1792" i="12"/>
  <c r="W1792" i="12" l="1"/>
  <c r="Q1792" i="12"/>
  <c r="R1792" i="12" s="1"/>
  <c r="K1792" i="12"/>
  <c r="E2147" i="13"/>
  <c r="N1793" i="12"/>
  <c r="O1793" i="12" s="1"/>
  <c r="P1793" i="12" s="1"/>
  <c r="J1793" i="12"/>
  <c r="V1793" i="12"/>
  <c r="B1794" i="12"/>
  <c r="Y1793" i="12"/>
  <c r="U1793" i="12"/>
  <c r="I1793" i="12"/>
  <c r="E1793" i="12"/>
  <c r="F1793" i="12" s="1"/>
  <c r="W1793" i="12" l="1"/>
  <c r="Q1793" i="12"/>
  <c r="R1793" i="12" s="1"/>
  <c r="K1793" i="12"/>
  <c r="E2146" i="13"/>
  <c r="N1794" i="12"/>
  <c r="O1794" i="12" s="1"/>
  <c r="P1794" i="12" s="1"/>
  <c r="J1794" i="12"/>
  <c r="Y1794" i="12"/>
  <c r="I1794" i="12"/>
  <c r="V1794" i="12"/>
  <c r="B1795" i="12"/>
  <c r="U1794" i="12"/>
  <c r="E1794" i="12"/>
  <c r="F1794" i="12" s="1"/>
  <c r="W1794" i="12" l="1"/>
  <c r="E2145" i="13"/>
  <c r="N1795" i="12"/>
  <c r="O1795" i="12" s="1"/>
  <c r="P1795" i="12" s="1"/>
  <c r="J1795" i="12"/>
  <c r="Y1795" i="12"/>
  <c r="I1795" i="12"/>
  <c r="V1795" i="12"/>
  <c r="B1796" i="12"/>
  <c r="U1795" i="12"/>
  <c r="E1795" i="12"/>
  <c r="F1795" i="12" s="1"/>
  <c r="Q1794" i="12"/>
  <c r="R1794" i="12" s="1"/>
  <c r="K1794" i="12"/>
  <c r="W1795" i="12" l="1"/>
  <c r="E2144" i="13"/>
  <c r="J1796" i="12"/>
  <c r="Y1796" i="12"/>
  <c r="I1796" i="12"/>
  <c r="V1796" i="12"/>
  <c r="B1797" i="12"/>
  <c r="U1796" i="12"/>
  <c r="E1796" i="12"/>
  <c r="F1796" i="12" s="1"/>
  <c r="N1796" i="12"/>
  <c r="O1796" i="12" s="1"/>
  <c r="P1796" i="12" s="1"/>
  <c r="K1795" i="12"/>
  <c r="Q1795" i="12"/>
  <c r="R1795" i="12" s="1"/>
  <c r="W1796" i="12" l="1"/>
  <c r="E2143" i="13"/>
  <c r="V1797" i="12"/>
  <c r="B1798" i="12"/>
  <c r="U1797" i="12"/>
  <c r="E1797" i="12"/>
  <c r="F1797" i="12" s="1"/>
  <c r="N1797" i="12"/>
  <c r="O1797" i="12" s="1"/>
  <c r="P1797" i="12" s="1"/>
  <c r="J1797" i="12"/>
  <c r="Y1797" i="12"/>
  <c r="I1797" i="12"/>
  <c r="K1796" i="12"/>
  <c r="Q1796" i="12"/>
  <c r="R1796" i="12" s="1"/>
  <c r="K1797" i="12" l="1"/>
  <c r="W1797" i="12"/>
  <c r="Q1797" i="12"/>
  <c r="R1797" i="12" s="1"/>
  <c r="E2142" i="13"/>
  <c r="B1799" i="12"/>
  <c r="U1798" i="12"/>
  <c r="E1798" i="12"/>
  <c r="F1798" i="12" s="1"/>
  <c r="N1798" i="12"/>
  <c r="O1798" i="12" s="1"/>
  <c r="P1798" i="12" s="1"/>
  <c r="J1798" i="12"/>
  <c r="Y1798" i="12"/>
  <c r="I1798" i="12"/>
  <c r="V1798" i="12"/>
  <c r="W1798" i="12" l="1"/>
  <c r="E2141" i="13"/>
  <c r="N1799" i="12"/>
  <c r="O1799" i="12" s="1"/>
  <c r="P1799" i="12" s="1"/>
  <c r="J1799" i="12"/>
  <c r="Y1799" i="12"/>
  <c r="I1799" i="12"/>
  <c r="V1799" i="12"/>
  <c r="B1800" i="12"/>
  <c r="U1799" i="12"/>
  <c r="E1799" i="12"/>
  <c r="F1799" i="12" s="1"/>
  <c r="K1798" i="12"/>
  <c r="Q1798" i="12"/>
  <c r="R1798" i="12" s="1"/>
  <c r="W1799" i="12" l="1"/>
  <c r="K1799" i="12"/>
  <c r="Q1799" i="12"/>
  <c r="R1799" i="12" s="1"/>
  <c r="E2140" i="13"/>
  <c r="N1800" i="12"/>
  <c r="O1800" i="12" s="1"/>
  <c r="P1800" i="12" s="1"/>
  <c r="J1800" i="12"/>
  <c r="Y1800" i="12"/>
  <c r="I1800" i="12"/>
  <c r="V1800" i="12"/>
  <c r="B1801" i="12"/>
  <c r="U1800" i="12"/>
  <c r="E1800" i="12"/>
  <c r="F1800" i="12" s="1"/>
  <c r="W1800" i="12" l="1"/>
  <c r="Q1800" i="12"/>
  <c r="R1800" i="12" s="1"/>
  <c r="E2139" i="13"/>
  <c r="J1801" i="12"/>
  <c r="Y1801" i="12"/>
  <c r="I1801" i="12"/>
  <c r="V1801" i="12"/>
  <c r="B1802" i="12"/>
  <c r="U1801" i="12"/>
  <c r="E1801" i="12"/>
  <c r="F1801" i="12" s="1"/>
  <c r="N1801" i="12"/>
  <c r="O1801" i="12" s="1"/>
  <c r="P1801" i="12" s="1"/>
  <c r="K1800" i="12"/>
  <c r="K1801" i="12" l="1"/>
  <c r="Q1801" i="12"/>
  <c r="R1801" i="12" s="1"/>
  <c r="W1801" i="12"/>
  <c r="E2138" i="13"/>
  <c r="Y1802" i="12"/>
  <c r="I1802" i="12"/>
  <c r="V1802" i="12"/>
  <c r="B1803" i="12"/>
  <c r="U1802" i="12"/>
  <c r="E1802" i="12"/>
  <c r="F1802" i="12" s="1"/>
  <c r="N1802" i="12"/>
  <c r="O1802" i="12" s="1"/>
  <c r="P1802" i="12" s="1"/>
  <c r="J1802" i="12"/>
  <c r="W1802" i="12" l="1"/>
  <c r="Q1802" i="12"/>
  <c r="R1802" i="12" s="1"/>
  <c r="E2137" i="13"/>
  <c r="V1803" i="12"/>
  <c r="B1804" i="12"/>
  <c r="U1803" i="12"/>
  <c r="E1803" i="12"/>
  <c r="F1803" i="12" s="1"/>
  <c r="N1803" i="12"/>
  <c r="O1803" i="12" s="1"/>
  <c r="P1803" i="12" s="1"/>
  <c r="J1803" i="12"/>
  <c r="Y1803" i="12"/>
  <c r="I1803" i="12"/>
  <c r="K1802" i="12"/>
  <c r="K1803" i="12" l="1"/>
  <c r="Q1803" i="12"/>
  <c r="R1803" i="12" s="1"/>
  <c r="W1803" i="12"/>
  <c r="E2136" i="13"/>
  <c r="N1804" i="12"/>
  <c r="O1804" i="12" s="1"/>
  <c r="P1804" i="12" s="1"/>
  <c r="J1804" i="12"/>
  <c r="Y1804" i="12"/>
  <c r="I1804" i="12"/>
  <c r="V1804" i="12"/>
  <c r="B1805" i="12"/>
  <c r="U1804" i="12"/>
  <c r="E1804" i="12"/>
  <c r="F1804" i="12" s="1"/>
  <c r="K1804" i="12" l="1"/>
  <c r="Q1804" i="12"/>
  <c r="R1804" i="12" s="1"/>
  <c r="W1804" i="12"/>
  <c r="E2135" i="13"/>
  <c r="N1805" i="12"/>
  <c r="O1805" i="12" s="1"/>
  <c r="P1805" i="12" s="1"/>
  <c r="J1805" i="12"/>
  <c r="Y1805" i="12"/>
  <c r="I1805" i="12"/>
  <c r="V1805" i="12"/>
  <c r="B1806" i="12"/>
  <c r="U1805" i="12"/>
  <c r="E1805" i="12"/>
  <c r="F1805" i="12" s="1"/>
  <c r="W1805" i="12" l="1"/>
  <c r="Q1805" i="12"/>
  <c r="R1805" i="12" s="1"/>
  <c r="K1805" i="12"/>
  <c r="E2134" i="13"/>
  <c r="J1806" i="12"/>
  <c r="Y1806" i="12"/>
  <c r="I1806" i="12"/>
  <c r="V1806" i="12"/>
  <c r="B1807" i="12"/>
  <c r="U1806" i="12"/>
  <c r="E1806" i="12"/>
  <c r="F1806" i="12" s="1"/>
  <c r="N1806" i="12"/>
  <c r="O1806" i="12" s="1"/>
  <c r="P1806" i="12" s="1"/>
  <c r="K1806" i="12" l="1"/>
  <c r="Q1806" i="12"/>
  <c r="R1806" i="12" s="1"/>
  <c r="W1806" i="12"/>
  <c r="E2133" i="13"/>
  <c r="J1807" i="12"/>
  <c r="Y1807" i="12"/>
  <c r="I1807" i="12"/>
  <c r="V1807" i="12"/>
  <c r="B1808" i="12"/>
  <c r="U1807" i="12"/>
  <c r="E1807" i="12"/>
  <c r="F1807" i="12" s="1"/>
  <c r="N1807" i="12"/>
  <c r="O1807" i="12" s="1"/>
  <c r="P1807" i="12" s="1"/>
  <c r="E2132" i="13" l="1"/>
  <c r="V1808" i="12"/>
  <c r="B1809" i="12"/>
  <c r="U1808" i="12"/>
  <c r="E1808" i="12"/>
  <c r="F1808" i="12" s="1"/>
  <c r="N1808" i="12"/>
  <c r="O1808" i="12" s="1"/>
  <c r="P1808" i="12" s="1"/>
  <c r="J1808" i="12"/>
  <c r="Y1808" i="12"/>
  <c r="I1808" i="12"/>
  <c r="K1807" i="12"/>
  <c r="Q1807" i="12"/>
  <c r="R1807" i="12" s="1"/>
  <c r="W1807" i="12"/>
  <c r="K1808" i="12" l="1"/>
  <c r="Q1808" i="12"/>
  <c r="R1808" i="12" s="1"/>
  <c r="W1808" i="12"/>
  <c r="E2131" i="13"/>
  <c r="N1809" i="12"/>
  <c r="O1809" i="12" s="1"/>
  <c r="P1809" i="12" s="1"/>
  <c r="J1809" i="12"/>
  <c r="Y1809" i="12"/>
  <c r="I1809" i="12"/>
  <c r="V1809" i="12"/>
  <c r="B1810" i="12"/>
  <c r="U1809" i="12"/>
  <c r="E1809" i="12"/>
  <c r="F1809" i="12" s="1"/>
  <c r="Q1809" i="12" l="1"/>
  <c r="R1809" i="12" s="1"/>
  <c r="W1809" i="12"/>
  <c r="E2130" i="13"/>
  <c r="N1810" i="12"/>
  <c r="O1810" i="12" s="1"/>
  <c r="P1810" i="12" s="1"/>
  <c r="J1810" i="12"/>
  <c r="Y1810" i="12"/>
  <c r="I1810" i="12"/>
  <c r="V1810" i="12"/>
  <c r="B1811" i="12"/>
  <c r="U1810" i="12"/>
  <c r="E1810" i="12"/>
  <c r="F1810" i="12" s="1"/>
  <c r="K1809" i="12"/>
  <c r="W1810" i="12" l="1"/>
  <c r="Q1810" i="12"/>
  <c r="R1810" i="12" s="1"/>
  <c r="E2129" i="13"/>
  <c r="N1811" i="12"/>
  <c r="O1811" i="12" s="1"/>
  <c r="P1811" i="12" s="1"/>
  <c r="J1811" i="12"/>
  <c r="Y1811" i="12"/>
  <c r="I1811" i="12"/>
  <c r="V1811" i="12"/>
  <c r="B1812" i="12"/>
  <c r="U1811" i="12"/>
  <c r="E1811" i="12"/>
  <c r="F1811" i="12" s="1"/>
  <c r="K1810" i="12"/>
  <c r="W1811" i="12" l="1"/>
  <c r="Q1811" i="12"/>
  <c r="R1811" i="12" s="1"/>
  <c r="E2128" i="13"/>
  <c r="J1812" i="12"/>
  <c r="Y1812" i="12"/>
  <c r="I1812" i="12"/>
  <c r="V1812" i="12"/>
  <c r="B1813" i="12"/>
  <c r="U1812" i="12"/>
  <c r="E1812" i="12"/>
  <c r="F1812" i="12" s="1"/>
  <c r="N1812" i="12"/>
  <c r="O1812" i="12" s="1"/>
  <c r="P1812" i="12" s="1"/>
  <c r="K1811" i="12"/>
  <c r="W1812" i="12" l="1"/>
  <c r="K1812" i="12"/>
  <c r="Q1812" i="12"/>
  <c r="R1812" i="12" s="1"/>
  <c r="E2127" i="13"/>
  <c r="V1813" i="12"/>
  <c r="B1814" i="12"/>
  <c r="U1813" i="12"/>
  <c r="E1813" i="12"/>
  <c r="F1813" i="12" s="1"/>
  <c r="N1813" i="12"/>
  <c r="O1813" i="12" s="1"/>
  <c r="P1813" i="12" s="1"/>
  <c r="J1813" i="12"/>
  <c r="Y1813" i="12"/>
  <c r="I1813" i="12"/>
  <c r="K1813" i="12" l="1"/>
  <c r="Q1813" i="12"/>
  <c r="R1813" i="12" s="1"/>
  <c r="W1813" i="12"/>
  <c r="E2126" i="13"/>
  <c r="B1815" i="12"/>
  <c r="U1814" i="12"/>
  <c r="E1814" i="12"/>
  <c r="F1814" i="12" s="1"/>
  <c r="N1814" i="12"/>
  <c r="O1814" i="12" s="1"/>
  <c r="P1814" i="12" s="1"/>
  <c r="J1814" i="12"/>
  <c r="Y1814" i="12"/>
  <c r="I1814" i="12"/>
  <c r="V1814" i="12"/>
  <c r="W1814" i="12" l="1"/>
  <c r="E2125" i="13"/>
  <c r="N1815" i="12"/>
  <c r="O1815" i="12" s="1"/>
  <c r="P1815" i="12" s="1"/>
  <c r="J1815" i="12"/>
  <c r="Y1815" i="12"/>
  <c r="I1815" i="12"/>
  <c r="V1815" i="12"/>
  <c r="B1816" i="12"/>
  <c r="U1815" i="12"/>
  <c r="E1815" i="12"/>
  <c r="F1815" i="12" s="1"/>
  <c r="K1814" i="12"/>
  <c r="Q1814" i="12"/>
  <c r="R1814" i="12" s="1"/>
  <c r="W1815" i="12" l="1"/>
  <c r="K1815" i="12"/>
  <c r="Q1815" i="12"/>
  <c r="R1815" i="12" s="1"/>
  <c r="E2124" i="13"/>
  <c r="N1816" i="12"/>
  <c r="O1816" i="12" s="1"/>
  <c r="P1816" i="12" s="1"/>
  <c r="J1816" i="12"/>
  <c r="Y1816" i="12"/>
  <c r="I1816" i="12"/>
  <c r="V1816" i="12"/>
  <c r="B1817" i="12"/>
  <c r="U1816" i="12"/>
  <c r="E1816" i="12"/>
  <c r="F1816" i="12" s="1"/>
  <c r="W1816" i="12" l="1"/>
  <c r="Q1816" i="12"/>
  <c r="R1816" i="12" s="1"/>
  <c r="E2123" i="13"/>
  <c r="J1817" i="12"/>
  <c r="Y1817" i="12"/>
  <c r="I1817" i="12"/>
  <c r="V1817" i="12"/>
  <c r="B1818" i="12"/>
  <c r="U1817" i="12"/>
  <c r="E1817" i="12"/>
  <c r="F1817" i="12" s="1"/>
  <c r="N1817" i="12"/>
  <c r="O1817" i="12" s="1"/>
  <c r="P1817" i="12" s="1"/>
  <c r="K1816" i="12"/>
  <c r="W1817" i="12" l="1"/>
  <c r="K1817" i="12"/>
  <c r="Q1817" i="12"/>
  <c r="R1817" i="12" s="1"/>
  <c r="E2122" i="13"/>
  <c r="Y1818" i="12"/>
  <c r="I1818" i="12"/>
  <c r="V1818" i="12"/>
  <c r="B1819" i="12"/>
  <c r="U1818" i="12"/>
  <c r="E1818" i="12"/>
  <c r="F1818" i="12" s="1"/>
  <c r="N1818" i="12"/>
  <c r="O1818" i="12" s="1"/>
  <c r="P1818" i="12" s="1"/>
  <c r="J1818" i="12"/>
  <c r="W1818" i="12" l="1"/>
  <c r="K1818" i="12"/>
  <c r="Q1818" i="12"/>
  <c r="R1818" i="12" s="1"/>
  <c r="E2121" i="13"/>
  <c r="V1819" i="12"/>
  <c r="B1820" i="12"/>
  <c r="U1819" i="12"/>
  <c r="E1819" i="12"/>
  <c r="F1819" i="12" s="1"/>
  <c r="N1819" i="12"/>
  <c r="O1819" i="12" s="1"/>
  <c r="P1819" i="12" s="1"/>
  <c r="J1819" i="12"/>
  <c r="Y1819" i="12"/>
  <c r="I1819" i="12"/>
  <c r="E2120" i="13" l="1"/>
  <c r="N1820" i="12"/>
  <c r="O1820" i="12" s="1"/>
  <c r="P1820" i="12" s="1"/>
  <c r="J1820" i="12"/>
  <c r="Y1820" i="12"/>
  <c r="I1820" i="12"/>
  <c r="V1820" i="12"/>
  <c r="B1821" i="12"/>
  <c r="U1820" i="12"/>
  <c r="E1820" i="12"/>
  <c r="F1820" i="12" s="1"/>
  <c r="K1819" i="12"/>
  <c r="Q1819" i="12"/>
  <c r="R1819" i="12" s="1"/>
  <c r="W1819" i="12"/>
  <c r="W1820" i="12" l="1"/>
  <c r="K1820" i="12"/>
  <c r="Q1820" i="12"/>
  <c r="R1820" i="12" s="1"/>
  <c r="E2119" i="13"/>
  <c r="N1821" i="12"/>
  <c r="O1821" i="12" s="1"/>
  <c r="P1821" i="12" s="1"/>
  <c r="J1821" i="12"/>
  <c r="Y1821" i="12"/>
  <c r="I1821" i="12"/>
  <c r="V1821" i="12"/>
  <c r="B1822" i="12"/>
  <c r="U1821" i="12"/>
  <c r="E1821" i="12"/>
  <c r="F1821" i="12" s="1"/>
  <c r="W1821" i="12" l="1"/>
  <c r="K1821" i="12"/>
  <c r="Q1821" i="12"/>
  <c r="R1821" i="12" s="1"/>
  <c r="E2118" i="13"/>
  <c r="J1822" i="12"/>
  <c r="Y1822" i="12"/>
  <c r="I1822" i="12"/>
  <c r="V1822" i="12"/>
  <c r="B1823" i="12"/>
  <c r="U1822" i="12"/>
  <c r="E1822" i="12"/>
  <c r="F1822" i="12" s="1"/>
  <c r="N1822" i="12"/>
  <c r="O1822" i="12" s="1"/>
  <c r="P1822" i="12" s="1"/>
  <c r="Q1822" i="12" l="1"/>
  <c r="R1822" i="12" s="1"/>
  <c r="W1822" i="12"/>
  <c r="E2117" i="13"/>
  <c r="J1823" i="12"/>
  <c r="Y1823" i="12"/>
  <c r="I1823" i="12"/>
  <c r="V1823" i="12"/>
  <c r="B1824" i="12"/>
  <c r="U1823" i="12"/>
  <c r="E1823" i="12"/>
  <c r="F1823" i="12" s="1"/>
  <c r="N1823" i="12"/>
  <c r="O1823" i="12" s="1"/>
  <c r="P1823" i="12" s="1"/>
  <c r="K1822" i="12"/>
  <c r="W1823" i="12" l="1"/>
  <c r="E2116" i="13"/>
  <c r="V1824" i="12"/>
  <c r="B1825" i="12"/>
  <c r="U1824" i="12"/>
  <c r="E1824" i="12"/>
  <c r="F1824" i="12" s="1"/>
  <c r="N1824" i="12"/>
  <c r="O1824" i="12" s="1"/>
  <c r="P1824" i="12" s="1"/>
  <c r="J1824" i="12"/>
  <c r="Y1824" i="12"/>
  <c r="I1824" i="12"/>
  <c r="K1823" i="12"/>
  <c r="Q1823" i="12"/>
  <c r="R1823" i="12" s="1"/>
  <c r="Q1824" i="12" l="1"/>
  <c r="R1824" i="12" s="1"/>
  <c r="W1824" i="12"/>
  <c r="E2115" i="13"/>
  <c r="N1825" i="12"/>
  <c r="O1825" i="12" s="1"/>
  <c r="P1825" i="12" s="1"/>
  <c r="J1825" i="12"/>
  <c r="Y1825" i="12"/>
  <c r="I1825" i="12"/>
  <c r="V1825" i="12"/>
  <c r="B1826" i="12"/>
  <c r="U1825" i="12"/>
  <c r="E1825" i="12"/>
  <c r="F1825" i="12" s="1"/>
  <c r="K1824" i="12"/>
  <c r="W1825" i="12" l="1"/>
  <c r="Q1825" i="12"/>
  <c r="R1825" i="12" s="1"/>
  <c r="E2114" i="13"/>
  <c r="N1826" i="12"/>
  <c r="O1826" i="12" s="1"/>
  <c r="P1826" i="12" s="1"/>
  <c r="J1826" i="12"/>
  <c r="Y1826" i="12"/>
  <c r="I1826" i="12"/>
  <c r="V1826" i="12"/>
  <c r="B1827" i="12"/>
  <c r="U1826" i="12"/>
  <c r="E1826" i="12"/>
  <c r="F1826" i="12" s="1"/>
  <c r="K1825" i="12"/>
  <c r="K1826" i="12" l="1"/>
  <c r="Q1826" i="12"/>
  <c r="R1826" i="12" s="1"/>
  <c r="W1826" i="12"/>
  <c r="E2113" i="13"/>
  <c r="N1827" i="12"/>
  <c r="O1827" i="12" s="1"/>
  <c r="P1827" i="12" s="1"/>
  <c r="J1827" i="12"/>
  <c r="Y1827" i="12"/>
  <c r="I1827" i="12"/>
  <c r="V1827" i="12"/>
  <c r="B1828" i="12"/>
  <c r="U1827" i="12"/>
  <c r="E1827" i="12"/>
  <c r="F1827" i="12" s="1"/>
  <c r="Q1827" i="12" l="1"/>
  <c r="R1827" i="12" s="1"/>
  <c r="E2112" i="13"/>
  <c r="J1828" i="12"/>
  <c r="Y1828" i="12"/>
  <c r="I1828" i="12"/>
  <c r="V1828" i="12"/>
  <c r="B1829" i="12"/>
  <c r="U1828" i="12"/>
  <c r="E1828" i="12"/>
  <c r="F1828" i="12" s="1"/>
  <c r="N1828" i="12"/>
  <c r="O1828" i="12" s="1"/>
  <c r="P1828" i="12" s="1"/>
  <c r="K1827" i="12"/>
  <c r="W1827" i="12"/>
  <c r="W1828" i="12" l="1"/>
  <c r="Q1828" i="12"/>
  <c r="R1828" i="12" s="1"/>
  <c r="E2111" i="13"/>
  <c r="V1829" i="12"/>
  <c r="B1830" i="12"/>
  <c r="U1829" i="12"/>
  <c r="E1829" i="12"/>
  <c r="F1829" i="12" s="1"/>
  <c r="N1829" i="12"/>
  <c r="O1829" i="12" s="1"/>
  <c r="P1829" i="12" s="1"/>
  <c r="J1829" i="12"/>
  <c r="Y1829" i="12"/>
  <c r="I1829" i="12"/>
  <c r="K1828" i="12"/>
  <c r="W1829" i="12" l="1"/>
  <c r="E2110" i="13"/>
  <c r="B1831" i="12"/>
  <c r="U1830" i="12"/>
  <c r="E1830" i="12"/>
  <c r="F1830" i="12" s="1"/>
  <c r="N1830" i="12"/>
  <c r="O1830" i="12" s="1"/>
  <c r="P1830" i="12" s="1"/>
  <c r="J1830" i="12"/>
  <c r="Y1830" i="12"/>
  <c r="I1830" i="12"/>
  <c r="V1830" i="12"/>
  <c r="K1829" i="12"/>
  <c r="Q1829" i="12"/>
  <c r="R1829" i="12" s="1"/>
  <c r="Q1830" i="12" l="1"/>
  <c r="R1830" i="12" s="1"/>
  <c r="W1830" i="12"/>
  <c r="E2109" i="13"/>
  <c r="N1831" i="12"/>
  <c r="O1831" i="12" s="1"/>
  <c r="P1831" i="12" s="1"/>
  <c r="J1831" i="12"/>
  <c r="Y1831" i="12"/>
  <c r="I1831" i="12"/>
  <c r="V1831" i="12"/>
  <c r="B1832" i="12"/>
  <c r="U1831" i="12"/>
  <c r="E1831" i="12"/>
  <c r="F1831" i="12" s="1"/>
  <c r="K1830" i="12"/>
  <c r="W1831" i="12" l="1"/>
  <c r="Q1831" i="12"/>
  <c r="R1831" i="12" s="1"/>
  <c r="E2108" i="13"/>
  <c r="N1832" i="12"/>
  <c r="O1832" i="12" s="1"/>
  <c r="P1832" i="12" s="1"/>
  <c r="J1832" i="12"/>
  <c r="Y1832" i="12"/>
  <c r="I1832" i="12"/>
  <c r="V1832" i="12"/>
  <c r="B1833" i="12"/>
  <c r="U1832" i="12"/>
  <c r="E1832" i="12"/>
  <c r="F1832" i="12" s="1"/>
  <c r="K1831" i="12"/>
  <c r="Q1832" i="12" l="1"/>
  <c r="R1832" i="12" s="1"/>
  <c r="W1832" i="12"/>
  <c r="E2107" i="13"/>
  <c r="J1833" i="12"/>
  <c r="Y1833" i="12"/>
  <c r="I1833" i="12"/>
  <c r="V1833" i="12"/>
  <c r="B1834" i="12"/>
  <c r="U1833" i="12"/>
  <c r="E1833" i="12"/>
  <c r="F1833" i="12" s="1"/>
  <c r="N1833" i="12"/>
  <c r="O1833" i="12" s="1"/>
  <c r="P1833" i="12" s="1"/>
  <c r="K1832" i="12"/>
  <c r="W1833" i="12" l="1"/>
  <c r="E2106" i="13"/>
  <c r="Y1834" i="12"/>
  <c r="I1834" i="12"/>
  <c r="V1834" i="12"/>
  <c r="B1835" i="12"/>
  <c r="U1834" i="12"/>
  <c r="E1834" i="12"/>
  <c r="F1834" i="12" s="1"/>
  <c r="N1834" i="12"/>
  <c r="O1834" i="12" s="1"/>
  <c r="P1834" i="12" s="1"/>
  <c r="J1834" i="12"/>
  <c r="K1833" i="12"/>
  <c r="Q1833" i="12"/>
  <c r="R1833" i="12" s="1"/>
  <c r="W1834" i="12" l="1"/>
  <c r="E2105" i="13"/>
  <c r="V1835" i="12"/>
  <c r="B1836" i="12"/>
  <c r="U1835" i="12"/>
  <c r="E1835" i="12"/>
  <c r="F1835" i="12" s="1"/>
  <c r="N1835" i="12"/>
  <c r="O1835" i="12" s="1"/>
  <c r="P1835" i="12" s="1"/>
  <c r="J1835" i="12"/>
  <c r="Y1835" i="12"/>
  <c r="I1835" i="12"/>
  <c r="K1834" i="12"/>
  <c r="Q1834" i="12"/>
  <c r="R1834" i="12" s="1"/>
  <c r="W1835" i="12" l="1"/>
  <c r="Q1835" i="12"/>
  <c r="R1835" i="12" s="1"/>
  <c r="E2104" i="13"/>
  <c r="N1836" i="12"/>
  <c r="O1836" i="12" s="1"/>
  <c r="P1836" i="12" s="1"/>
  <c r="J1836" i="12"/>
  <c r="Y1836" i="12"/>
  <c r="I1836" i="12"/>
  <c r="V1836" i="12"/>
  <c r="B1837" i="12"/>
  <c r="U1836" i="12"/>
  <c r="E1836" i="12"/>
  <c r="F1836" i="12" s="1"/>
  <c r="K1835" i="12"/>
  <c r="Q1836" i="12" l="1"/>
  <c r="R1836" i="12" s="1"/>
  <c r="W1836" i="12"/>
  <c r="E2103" i="13"/>
  <c r="N1837" i="12"/>
  <c r="O1837" i="12" s="1"/>
  <c r="P1837" i="12" s="1"/>
  <c r="J1837" i="12"/>
  <c r="Y1837" i="12"/>
  <c r="I1837" i="12"/>
  <c r="V1837" i="12"/>
  <c r="B1838" i="12"/>
  <c r="U1837" i="12"/>
  <c r="E1837" i="12"/>
  <c r="F1837" i="12" s="1"/>
  <c r="K1836" i="12"/>
  <c r="W1837" i="12" l="1"/>
  <c r="K1837" i="12"/>
  <c r="Q1837" i="12"/>
  <c r="R1837" i="12" s="1"/>
  <c r="E2102" i="13"/>
  <c r="J1838" i="12"/>
  <c r="Y1838" i="12"/>
  <c r="I1838" i="12"/>
  <c r="V1838" i="12"/>
  <c r="B1839" i="12"/>
  <c r="U1838" i="12"/>
  <c r="E1838" i="12"/>
  <c r="F1838" i="12" s="1"/>
  <c r="N1838" i="12"/>
  <c r="O1838" i="12" s="1"/>
  <c r="P1838" i="12" s="1"/>
  <c r="E2101" i="13" l="1"/>
  <c r="J1839" i="12"/>
  <c r="Y1839" i="12"/>
  <c r="I1839" i="12"/>
  <c r="V1839" i="12"/>
  <c r="B1840" i="12"/>
  <c r="U1839" i="12"/>
  <c r="E1839" i="12"/>
  <c r="F1839" i="12" s="1"/>
  <c r="N1839" i="12"/>
  <c r="O1839" i="12" s="1"/>
  <c r="P1839" i="12" s="1"/>
  <c r="Q1838" i="12"/>
  <c r="R1838" i="12" s="1"/>
  <c r="W1838" i="12"/>
  <c r="K1838" i="12"/>
  <c r="W1839" i="12" l="1"/>
  <c r="E2100" i="13"/>
  <c r="V1840" i="12"/>
  <c r="B1841" i="12"/>
  <c r="U1840" i="12"/>
  <c r="E1840" i="12"/>
  <c r="F1840" i="12" s="1"/>
  <c r="N1840" i="12"/>
  <c r="O1840" i="12" s="1"/>
  <c r="P1840" i="12" s="1"/>
  <c r="J1840" i="12"/>
  <c r="Y1840" i="12"/>
  <c r="I1840" i="12"/>
  <c r="K1839" i="12"/>
  <c r="Q1839" i="12"/>
  <c r="R1839" i="12" s="1"/>
  <c r="K1840" i="12" l="1"/>
  <c r="W1840" i="12"/>
  <c r="Q1840" i="12"/>
  <c r="R1840" i="12" s="1"/>
  <c r="E2099" i="13"/>
  <c r="N1841" i="12"/>
  <c r="O1841" i="12" s="1"/>
  <c r="P1841" i="12" s="1"/>
  <c r="J1841" i="12"/>
  <c r="Y1841" i="12"/>
  <c r="I1841" i="12"/>
  <c r="V1841" i="12"/>
  <c r="B1842" i="12"/>
  <c r="U1841" i="12"/>
  <c r="E1841" i="12"/>
  <c r="F1841" i="12" s="1"/>
  <c r="W1841" i="12" l="1"/>
  <c r="Q1841" i="12"/>
  <c r="R1841" i="12" s="1"/>
  <c r="E2098" i="13"/>
  <c r="N1842" i="12"/>
  <c r="O1842" i="12" s="1"/>
  <c r="P1842" i="12" s="1"/>
  <c r="J1842" i="12"/>
  <c r="Y1842" i="12"/>
  <c r="I1842" i="12"/>
  <c r="V1842" i="12"/>
  <c r="B1843" i="12"/>
  <c r="U1842" i="12"/>
  <c r="E1842" i="12"/>
  <c r="F1842" i="12" s="1"/>
  <c r="K1841" i="12"/>
  <c r="Q1842" i="12" l="1"/>
  <c r="R1842" i="12" s="1"/>
  <c r="W1842" i="12"/>
  <c r="E2097" i="13"/>
  <c r="N1843" i="12"/>
  <c r="O1843" i="12" s="1"/>
  <c r="P1843" i="12" s="1"/>
  <c r="J1843" i="12"/>
  <c r="Y1843" i="12"/>
  <c r="I1843" i="12"/>
  <c r="V1843" i="12"/>
  <c r="B1844" i="12"/>
  <c r="U1843" i="12"/>
  <c r="E1843" i="12"/>
  <c r="F1843" i="12" s="1"/>
  <c r="K1842" i="12"/>
  <c r="E2096" i="13" l="1"/>
  <c r="J1844" i="12"/>
  <c r="Y1844" i="12"/>
  <c r="I1844" i="12"/>
  <c r="V1844" i="12"/>
  <c r="B1845" i="12"/>
  <c r="U1844" i="12"/>
  <c r="E1844" i="12"/>
  <c r="F1844" i="12" s="1"/>
  <c r="N1844" i="12"/>
  <c r="O1844" i="12" s="1"/>
  <c r="P1844" i="12" s="1"/>
  <c r="K1843" i="12"/>
  <c r="Q1843" i="12"/>
  <c r="R1843" i="12" s="1"/>
  <c r="W1843" i="12"/>
  <c r="W1844" i="12" l="1"/>
  <c r="E2095" i="13"/>
  <c r="V1845" i="12"/>
  <c r="B1846" i="12"/>
  <c r="U1845" i="12"/>
  <c r="E1845" i="12"/>
  <c r="F1845" i="12" s="1"/>
  <c r="N1845" i="12"/>
  <c r="O1845" i="12" s="1"/>
  <c r="P1845" i="12" s="1"/>
  <c r="J1845" i="12"/>
  <c r="Y1845" i="12"/>
  <c r="I1845" i="12"/>
  <c r="K1844" i="12"/>
  <c r="Q1844" i="12"/>
  <c r="R1844" i="12" s="1"/>
  <c r="W1845" i="12" l="1"/>
  <c r="E2094" i="13"/>
  <c r="B1847" i="12"/>
  <c r="U1846" i="12"/>
  <c r="E1846" i="12"/>
  <c r="F1846" i="12" s="1"/>
  <c r="N1846" i="12"/>
  <c r="O1846" i="12" s="1"/>
  <c r="P1846" i="12" s="1"/>
  <c r="J1846" i="12"/>
  <c r="Y1846" i="12"/>
  <c r="I1846" i="12"/>
  <c r="V1846" i="12"/>
  <c r="K1845" i="12"/>
  <c r="Q1845" i="12"/>
  <c r="R1845" i="12" s="1"/>
  <c r="W1846" i="12" l="1"/>
  <c r="E2093" i="13"/>
  <c r="N1847" i="12"/>
  <c r="O1847" i="12" s="1"/>
  <c r="P1847" i="12" s="1"/>
  <c r="J1847" i="12"/>
  <c r="Y1847" i="12"/>
  <c r="I1847" i="12"/>
  <c r="V1847" i="12"/>
  <c r="B1848" i="12"/>
  <c r="U1847" i="12"/>
  <c r="E1847" i="12"/>
  <c r="F1847" i="12" s="1"/>
  <c r="Q1846" i="12"/>
  <c r="R1846" i="12" s="1"/>
  <c r="K1846" i="12"/>
  <c r="W1847" i="12" l="1"/>
  <c r="K1847" i="12"/>
  <c r="Q1847" i="12"/>
  <c r="R1847" i="12" s="1"/>
  <c r="E2092" i="13"/>
  <c r="N1848" i="12"/>
  <c r="O1848" i="12" s="1"/>
  <c r="P1848" i="12" s="1"/>
  <c r="J1848" i="12"/>
  <c r="Y1848" i="12"/>
  <c r="I1848" i="12"/>
  <c r="V1848" i="12"/>
  <c r="B1849" i="12"/>
  <c r="U1848" i="12"/>
  <c r="E1848" i="12"/>
  <c r="F1848" i="12" s="1"/>
  <c r="K1848" i="12" l="1"/>
  <c r="W1848" i="12"/>
  <c r="Q1848" i="12"/>
  <c r="R1848" i="12" s="1"/>
  <c r="E2091" i="13"/>
  <c r="J1849" i="12"/>
  <c r="Y1849" i="12"/>
  <c r="I1849" i="12"/>
  <c r="V1849" i="12"/>
  <c r="B1850" i="12"/>
  <c r="U1849" i="12"/>
  <c r="E1849" i="12"/>
  <c r="F1849" i="12" s="1"/>
  <c r="N1849" i="12"/>
  <c r="O1849" i="12" s="1"/>
  <c r="P1849" i="12" s="1"/>
  <c r="E2090" i="13" l="1"/>
  <c r="Y1850" i="12"/>
  <c r="I1850" i="12"/>
  <c r="V1850" i="12"/>
  <c r="B1851" i="12"/>
  <c r="U1850" i="12"/>
  <c r="E1850" i="12"/>
  <c r="F1850" i="12" s="1"/>
  <c r="N1850" i="12"/>
  <c r="O1850" i="12" s="1"/>
  <c r="P1850" i="12" s="1"/>
  <c r="J1850" i="12"/>
  <c r="K1849" i="12"/>
  <c r="Q1849" i="12"/>
  <c r="R1849" i="12" s="1"/>
  <c r="W1849" i="12"/>
  <c r="W1850" i="12" l="1"/>
  <c r="Q1850" i="12"/>
  <c r="R1850" i="12" s="1"/>
  <c r="E2089" i="13"/>
  <c r="V1851" i="12"/>
  <c r="B1852" i="12"/>
  <c r="U1851" i="12"/>
  <c r="E1851" i="12"/>
  <c r="F1851" i="12" s="1"/>
  <c r="N1851" i="12"/>
  <c r="O1851" i="12" s="1"/>
  <c r="P1851" i="12" s="1"/>
  <c r="J1851" i="12"/>
  <c r="Y1851" i="12"/>
  <c r="I1851" i="12"/>
  <c r="K1850" i="12"/>
  <c r="W1851" i="12" l="1"/>
  <c r="Q1851" i="12"/>
  <c r="R1851" i="12" s="1"/>
  <c r="E2088" i="13"/>
  <c r="N1852" i="12"/>
  <c r="O1852" i="12" s="1"/>
  <c r="P1852" i="12" s="1"/>
  <c r="J1852" i="12"/>
  <c r="Y1852" i="12"/>
  <c r="I1852" i="12"/>
  <c r="V1852" i="12"/>
  <c r="B1853" i="12"/>
  <c r="U1852" i="12"/>
  <c r="E1852" i="12"/>
  <c r="F1852" i="12" s="1"/>
  <c r="K1851" i="12"/>
  <c r="W1852" i="12" l="1"/>
  <c r="Q1852" i="12"/>
  <c r="R1852" i="12" s="1"/>
  <c r="E2087" i="13"/>
  <c r="N1853" i="12"/>
  <c r="O1853" i="12" s="1"/>
  <c r="P1853" i="12" s="1"/>
  <c r="J1853" i="12"/>
  <c r="Y1853" i="12"/>
  <c r="I1853" i="12"/>
  <c r="V1853" i="12"/>
  <c r="B1854" i="12"/>
  <c r="U1853" i="12"/>
  <c r="E1853" i="12"/>
  <c r="F1853" i="12" s="1"/>
  <c r="K1852" i="12"/>
  <c r="W1853" i="12" l="1"/>
  <c r="Q1853" i="12"/>
  <c r="R1853" i="12" s="1"/>
  <c r="K1853" i="12"/>
  <c r="E2086" i="13"/>
  <c r="J1854" i="12"/>
  <c r="Y1854" i="12"/>
  <c r="I1854" i="12"/>
  <c r="V1854" i="12"/>
  <c r="B1855" i="12"/>
  <c r="U1854" i="12"/>
  <c r="E1854" i="12"/>
  <c r="F1854" i="12" s="1"/>
  <c r="N1854" i="12"/>
  <c r="O1854" i="12" s="1"/>
  <c r="P1854" i="12" s="1"/>
  <c r="W1854" i="12" l="1"/>
  <c r="E2085" i="13"/>
  <c r="J1855" i="12"/>
  <c r="Y1855" i="12"/>
  <c r="I1855" i="12"/>
  <c r="V1855" i="12"/>
  <c r="B1856" i="12"/>
  <c r="U1855" i="12"/>
  <c r="E1855" i="12"/>
  <c r="F1855" i="12" s="1"/>
  <c r="N1855" i="12"/>
  <c r="O1855" i="12" s="1"/>
  <c r="P1855" i="12" s="1"/>
  <c r="K1854" i="12"/>
  <c r="Q1854" i="12"/>
  <c r="R1854" i="12" s="1"/>
  <c r="W1855" i="12" l="1"/>
  <c r="E2084" i="13"/>
  <c r="V1856" i="12"/>
  <c r="B1857" i="12"/>
  <c r="U1856" i="12"/>
  <c r="E1856" i="12"/>
  <c r="F1856" i="12" s="1"/>
  <c r="N1856" i="12"/>
  <c r="O1856" i="12" s="1"/>
  <c r="P1856" i="12" s="1"/>
  <c r="J1856" i="12"/>
  <c r="Y1856" i="12"/>
  <c r="I1856" i="12"/>
  <c r="K1855" i="12"/>
  <c r="Q1855" i="12"/>
  <c r="R1855" i="12" s="1"/>
  <c r="Q1856" i="12" l="1"/>
  <c r="R1856" i="12" s="1"/>
  <c r="W1856" i="12"/>
  <c r="E2083" i="13"/>
  <c r="N1857" i="12"/>
  <c r="O1857" i="12" s="1"/>
  <c r="P1857" i="12" s="1"/>
  <c r="J1857" i="12"/>
  <c r="Y1857" i="12"/>
  <c r="I1857" i="12"/>
  <c r="V1857" i="12"/>
  <c r="B1858" i="12"/>
  <c r="U1857" i="12"/>
  <c r="E1857" i="12"/>
  <c r="F1857" i="12" s="1"/>
  <c r="K1856" i="12"/>
  <c r="Q1857" i="12" l="1"/>
  <c r="R1857" i="12" s="1"/>
  <c r="W1857" i="12"/>
  <c r="E2082" i="13"/>
  <c r="N1858" i="12"/>
  <c r="O1858" i="12" s="1"/>
  <c r="P1858" i="12" s="1"/>
  <c r="J1858" i="12"/>
  <c r="Y1858" i="12"/>
  <c r="I1858" i="12"/>
  <c r="V1858" i="12"/>
  <c r="B1859" i="12"/>
  <c r="U1858" i="12"/>
  <c r="E1858" i="12"/>
  <c r="F1858" i="12" s="1"/>
  <c r="K1857" i="12"/>
  <c r="W1858" i="12" l="1"/>
  <c r="E2081" i="13"/>
  <c r="N1859" i="12"/>
  <c r="O1859" i="12" s="1"/>
  <c r="P1859" i="12" s="1"/>
  <c r="J1859" i="12"/>
  <c r="Y1859" i="12"/>
  <c r="I1859" i="12"/>
  <c r="V1859" i="12"/>
  <c r="B1860" i="12"/>
  <c r="U1859" i="12"/>
  <c r="E1859" i="12"/>
  <c r="F1859" i="12" s="1"/>
  <c r="K1858" i="12"/>
  <c r="Q1858" i="12"/>
  <c r="R1858" i="12" s="1"/>
  <c r="W1859" i="12" l="1"/>
  <c r="Q1859" i="12"/>
  <c r="R1859" i="12" s="1"/>
  <c r="K1859" i="12"/>
  <c r="E2080" i="13"/>
  <c r="J1860" i="12"/>
  <c r="Y1860" i="12"/>
  <c r="I1860" i="12"/>
  <c r="V1860" i="12"/>
  <c r="B1861" i="12"/>
  <c r="U1860" i="12"/>
  <c r="E1860" i="12"/>
  <c r="F1860" i="12" s="1"/>
  <c r="N1860" i="12"/>
  <c r="O1860" i="12" s="1"/>
  <c r="P1860" i="12" s="1"/>
  <c r="W1860" i="12" l="1"/>
  <c r="Q1860" i="12"/>
  <c r="R1860" i="12" s="1"/>
  <c r="E2079" i="13"/>
  <c r="V1861" i="12"/>
  <c r="B1862" i="12"/>
  <c r="U1861" i="12"/>
  <c r="E1861" i="12"/>
  <c r="F1861" i="12" s="1"/>
  <c r="N1861" i="12"/>
  <c r="O1861" i="12" s="1"/>
  <c r="P1861" i="12" s="1"/>
  <c r="J1861" i="12"/>
  <c r="I1861" i="12"/>
  <c r="Y1861" i="12"/>
  <c r="K1860" i="12"/>
  <c r="E2078" i="13" l="1"/>
  <c r="B1863" i="12"/>
  <c r="U1862" i="12"/>
  <c r="E1862" i="12"/>
  <c r="F1862" i="12" s="1"/>
  <c r="N1862" i="12"/>
  <c r="O1862" i="12" s="1"/>
  <c r="P1862" i="12" s="1"/>
  <c r="J1862" i="12"/>
  <c r="Y1862" i="12"/>
  <c r="I1862" i="12"/>
  <c r="V1862" i="12"/>
  <c r="K1861" i="12"/>
  <c r="Q1861" i="12"/>
  <c r="R1861" i="12" s="1"/>
  <c r="W1861" i="12"/>
  <c r="Q1862" i="12" l="1"/>
  <c r="R1862" i="12" s="1"/>
  <c r="W1862" i="12"/>
  <c r="E2077" i="13"/>
  <c r="N1863" i="12"/>
  <c r="O1863" i="12" s="1"/>
  <c r="P1863" i="12" s="1"/>
  <c r="J1863" i="12"/>
  <c r="Y1863" i="12"/>
  <c r="I1863" i="12"/>
  <c r="V1863" i="12"/>
  <c r="B1864" i="12"/>
  <c r="U1863" i="12"/>
  <c r="E1863" i="12"/>
  <c r="F1863" i="12" s="1"/>
  <c r="K1862" i="12"/>
  <c r="W1863" i="12" l="1"/>
  <c r="E2076" i="13"/>
  <c r="N1864" i="12"/>
  <c r="O1864" i="12" s="1"/>
  <c r="P1864" i="12" s="1"/>
  <c r="J1864" i="12"/>
  <c r="Y1864" i="12"/>
  <c r="I1864" i="12"/>
  <c r="V1864" i="12"/>
  <c r="B1865" i="12"/>
  <c r="U1864" i="12"/>
  <c r="E1864" i="12"/>
  <c r="F1864" i="12" s="1"/>
  <c r="K1863" i="12"/>
  <c r="Q1863" i="12"/>
  <c r="R1863" i="12" s="1"/>
  <c r="W1864" i="12" l="1"/>
  <c r="E2075" i="13"/>
  <c r="J1865" i="12"/>
  <c r="Y1865" i="12"/>
  <c r="I1865" i="12"/>
  <c r="V1865" i="12"/>
  <c r="B1866" i="12"/>
  <c r="U1865" i="12"/>
  <c r="E1865" i="12"/>
  <c r="F1865" i="12" s="1"/>
  <c r="N1865" i="12"/>
  <c r="O1865" i="12" s="1"/>
  <c r="P1865" i="12" s="1"/>
  <c r="K1864" i="12"/>
  <c r="Q1864" i="12"/>
  <c r="R1864" i="12" s="1"/>
  <c r="E2074" i="13" l="1"/>
  <c r="Y1866" i="12"/>
  <c r="I1866" i="12"/>
  <c r="V1866" i="12"/>
  <c r="B1867" i="12"/>
  <c r="U1866" i="12"/>
  <c r="E1866" i="12"/>
  <c r="F1866" i="12" s="1"/>
  <c r="N1866" i="12"/>
  <c r="O1866" i="12" s="1"/>
  <c r="P1866" i="12" s="1"/>
  <c r="J1866" i="12"/>
  <c r="K1865" i="12"/>
  <c r="Q1865" i="12"/>
  <c r="R1865" i="12" s="1"/>
  <c r="W1865" i="12"/>
  <c r="W1866" i="12" l="1"/>
  <c r="E2073" i="13"/>
  <c r="V1867" i="12"/>
  <c r="B1868" i="12"/>
  <c r="U1867" i="12"/>
  <c r="E1867" i="12"/>
  <c r="F1867" i="12" s="1"/>
  <c r="N1867" i="12"/>
  <c r="O1867" i="12" s="1"/>
  <c r="P1867" i="12" s="1"/>
  <c r="J1867" i="12"/>
  <c r="Y1867" i="12"/>
  <c r="I1867" i="12"/>
  <c r="K1866" i="12"/>
  <c r="Q1866" i="12"/>
  <c r="R1866" i="12" s="1"/>
  <c r="W1867" i="12" l="1"/>
  <c r="Q1867" i="12"/>
  <c r="R1867" i="12" s="1"/>
  <c r="E2072" i="13"/>
  <c r="N1868" i="12"/>
  <c r="O1868" i="12" s="1"/>
  <c r="P1868" i="12" s="1"/>
  <c r="J1868" i="12"/>
  <c r="Y1868" i="12"/>
  <c r="I1868" i="12"/>
  <c r="V1868" i="12"/>
  <c r="B1869" i="12"/>
  <c r="U1868" i="12"/>
  <c r="E1868" i="12"/>
  <c r="F1868" i="12" s="1"/>
  <c r="K1867" i="12"/>
  <c r="W1868" i="12" l="1"/>
  <c r="Q1868" i="12"/>
  <c r="R1868" i="12" s="1"/>
  <c r="E2071" i="13"/>
  <c r="N1869" i="12"/>
  <c r="O1869" i="12" s="1"/>
  <c r="P1869" i="12" s="1"/>
  <c r="J1869" i="12"/>
  <c r="Y1869" i="12"/>
  <c r="I1869" i="12"/>
  <c r="V1869" i="12"/>
  <c r="B1870" i="12"/>
  <c r="U1869" i="12"/>
  <c r="E1869" i="12"/>
  <c r="F1869" i="12" s="1"/>
  <c r="K1868" i="12"/>
  <c r="Q1869" i="12" l="1"/>
  <c r="R1869" i="12" s="1"/>
  <c r="W1869" i="12"/>
  <c r="E2070" i="13"/>
  <c r="J1870" i="12"/>
  <c r="Y1870" i="12"/>
  <c r="I1870" i="12"/>
  <c r="V1870" i="12"/>
  <c r="B1871" i="12"/>
  <c r="U1870" i="12"/>
  <c r="E1870" i="12"/>
  <c r="F1870" i="12" s="1"/>
  <c r="N1870" i="12"/>
  <c r="O1870" i="12" s="1"/>
  <c r="P1870" i="12" s="1"/>
  <c r="K1869" i="12"/>
  <c r="W1870" i="12" l="1"/>
  <c r="K1870" i="12"/>
  <c r="Q1870" i="12"/>
  <c r="R1870" i="12" s="1"/>
  <c r="E2069" i="13"/>
  <c r="J1871" i="12"/>
  <c r="Y1871" i="12"/>
  <c r="I1871" i="12"/>
  <c r="V1871" i="12"/>
  <c r="B1872" i="12"/>
  <c r="U1871" i="12"/>
  <c r="E1871" i="12"/>
  <c r="F1871" i="12" s="1"/>
  <c r="N1871" i="12"/>
  <c r="O1871" i="12" s="1"/>
  <c r="P1871" i="12" s="1"/>
  <c r="W1871" i="12" l="1"/>
  <c r="Q1871" i="12"/>
  <c r="R1871" i="12" s="1"/>
  <c r="E2068" i="13"/>
  <c r="V1872" i="12"/>
  <c r="B1873" i="12"/>
  <c r="U1872" i="12"/>
  <c r="E1872" i="12"/>
  <c r="F1872" i="12" s="1"/>
  <c r="N1872" i="12"/>
  <c r="O1872" i="12" s="1"/>
  <c r="P1872" i="12" s="1"/>
  <c r="J1872" i="12"/>
  <c r="Y1872" i="12"/>
  <c r="I1872" i="12"/>
  <c r="K1871" i="12"/>
  <c r="W1872" i="12" l="1"/>
  <c r="E2067" i="13"/>
  <c r="N1873" i="12"/>
  <c r="O1873" i="12" s="1"/>
  <c r="P1873" i="12" s="1"/>
  <c r="J1873" i="12"/>
  <c r="Y1873" i="12"/>
  <c r="I1873" i="12"/>
  <c r="V1873" i="12"/>
  <c r="B1874" i="12"/>
  <c r="U1873" i="12"/>
  <c r="E1873" i="12"/>
  <c r="F1873" i="12" s="1"/>
  <c r="K1872" i="12"/>
  <c r="Q1872" i="12"/>
  <c r="R1872" i="12" s="1"/>
  <c r="Q1873" i="12" l="1"/>
  <c r="R1873" i="12" s="1"/>
  <c r="E2066" i="13"/>
  <c r="N1874" i="12"/>
  <c r="O1874" i="12" s="1"/>
  <c r="P1874" i="12" s="1"/>
  <c r="J1874" i="12"/>
  <c r="Y1874" i="12"/>
  <c r="I1874" i="12"/>
  <c r="V1874" i="12"/>
  <c r="B1875" i="12"/>
  <c r="U1874" i="12"/>
  <c r="E1874" i="12"/>
  <c r="F1874" i="12" s="1"/>
  <c r="W1873" i="12"/>
  <c r="K1873" i="12"/>
  <c r="W1874" i="12" l="1"/>
  <c r="K1874" i="12"/>
  <c r="Q1874" i="12"/>
  <c r="R1874" i="12" s="1"/>
  <c r="E2065" i="13"/>
  <c r="N1875" i="12"/>
  <c r="O1875" i="12" s="1"/>
  <c r="P1875" i="12" s="1"/>
  <c r="J1875" i="12"/>
  <c r="Y1875" i="12"/>
  <c r="I1875" i="12"/>
  <c r="V1875" i="12"/>
  <c r="B1876" i="12"/>
  <c r="U1875" i="12"/>
  <c r="E1875" i="12"/>
  <c r="F1875" i="12" s="1"/>
  <c r="W1875" i="12" l="1"/>
  <c r="Q1875" i="12"/>
  <c r="R1875" i="12" s="1"/>
  <c r="E2064" i="13"/>
  <c r="J1876" i="12"/>
  <c r="I1876" i="12"/>
  <c r="Y1876" i="12"/>
  <c r="E1876" i="12"/>
  <c r="F1876" i="12" s="1"/>
  <c r="V1876" i="12"/>
  <c r="U1876" i="12"/>
  <c r="B1877" i="12"/>
  <c r="N1876" i="12"/>
  <c r="O1876" i="12" s="1"/>
  <c r="P1876" i="12" s="1"/>
  <c r="K1875" i="12"/>
  <c r="K1876" i="12" l="1"/>
  <c r="Q1876" i="12"/>
  <c r="R1876" i="12" s="1"/>
  <c r="E2063" i="13"/>
  <c r="N1877" i="12"/>
  <c r="O1877" i="12" s="1"/>
  <c r="P1877" i="12" s="1"/>
  <c r="J1877" i="12"/>
  <c r="I1877" i="12"/>
  <c r="Y1877" i="12"/>
  <c r="E1877" i="12"/>
  <c r="F1877" i="12" s="1"/>
  <c r="V1877" i="12"/>
  <c r="U1877" i="12"/>
  <c r="B1878" i="12"/>
  <c r="W1876" i="12"/>
  <c r="K1877" i="12" l="1"/>
  <c r="W1877" i="12"/>
  <c r="Q1877" i="12"/>
  <c r="R1877" i="12" s="1"/>
  <c r="E2062" i="13"/>
  <c r="N1878" i="12"/>
  <c r="O1878" i="12" s="1"/>
  <c r="P1878" i="12" s="1"/>
  <c r="B1879" i="12"/>
  <c r="U1878" i="12"/>
  <c r="E1878" i="12"/>
  <c r="F1878" i="12" s="1"/>
  <c r="V1878" i="12"/>
  <c r="J1878" i="12"/>
  <c r="I1878" i="12"/>
  <c r="Y1878" i="12"/>
  <c r="W1878" i="12" l="1"/>
  <c r="E2061" i="13"/>
  <c r="J1879" i="12"/>
  <c r="I1879" i="12"/>
  <c r="E1879" i="12"/>
  <c r="F1879" i="12" s="1"/>
  <c r="Y1879" i="12"/>
  <c r="V1879" i="12"/>
  <c r="U1879" i="12"/>
  <c r="B1880" i="12"/>
  <c r="N1879" i="12"/>
  <c r="O1879" i="12" s="1"/>
  <c r="P1879" i="12" s="1"/>
  <c r="K1878" i="12"/>
  <c r="Q1878" i="12"/>
  <c r="R1878" i="12" s="1"/>
  <c r="W1879" i="12" l="1"/>
  <c r="Q1879" i="12"/>
  <c r="R1879" i="12" s="1"/>
  <c r="K1879" i="12"/>
  <c r="E2060" i="13"/>
  <c r="B1881" i="12"/>
  <c r="U1880" i="12"/>
  <c r="E1880" i="12"/>
  <c r="F1880" i="12" s="1"/>
  <c r="N1880" i="12"/>
  <c r="O1880" i="12" s="1"/>
  <c r="P1880" i="12" s="1"/>
  <c r="J1880" i="12"/>
  <c r="I1880" i="12"/>
  <c r="Y1880" i="12"/>
  <c r="V1880" i="12"/>
  <c r="Q1880" i="12" l="1"/>
  <c r="R1880" i="12" s="1"/>
  <c r="K1880" i="12"/>
  <c r="W1880" i="12"/>
  <c r="E2059" i="13"/>
  <c r="Y1881" i="12"/>
  <c r="I1881" i="12"/>
  <c r="B1882" i="12"/>
  <c r="U1881" i="12"/>
  <c r="E1881" i="12"/>
  <c r="F1881" i="12" s="1"/>
  <c r="J1881" i="12"/>
  <c r="V1881" i="12"/>
  <c r="N1881" i="12"/>
  <c r="O1881" i="12" s="1"/>
  <c r="P1881" i="12" s="1"/>
  <c r="E2058" i="13" l="1"/>
  <c r="V1882" i="12"/>
  <c r="B1883" i="12"/>
  <c r="U1882" i="12"/>
  <c r="E1882" i="12"/>
  <c r="F1882" i="12" s="1"/>
  <c r="Y1882" i="12"/>
  <c r="I1882" i="12"/>
  <c r="N1882" i="12"/>
  <c r="O1882" i="12" s="1"/>
  <c r="P1882" i="12" s="1"/>
  <c r="J1882" i="12"/>
  <c r="K1881" i="12"/>
  <c r="Q1881" i="12"/>
  <c r="R1881" i="12" s="1"/>
  <c r="W1881" i="12"/>
  <c r="W1882" i="12" l="1"/>
  <c r="K1882" i="12"/>
  <c r="Q1882" i="12"/>
  <c r="R1882" i="12" s="1"/>
  <c r="E2057" i="13"/>
  <c r="N1883" i="12"/>
  <c r="O1883" i="12" s="1"/>
  <c r="P1883" i="12" s="1"/>
  <c r="V1883" i="12"/>
  <c r="J1883" i="12"/>
  <c r="B1884" i="12"/>
  <c r="I1883" i="12"/>
  <c r="E1883" i="12"/>
  <c r="F1883" i="12" s="1"/>
  <c r="Y1883" i="12"/>
  <c r="U1883" i="12"/>
  <c r="W1883" i="12" l="1"/>
  <c r="Q1883" i="12"/>
  <c r="R1883" i="12" s="1"/>
  <c r="K1883" i="12"/>
  <c r="E2056" i="13"/>
  <c r="Y1884" i="12"/>
  <c r="I1884" i="12"/>
  <c r="B1885" i="12"/>
  <c r="E1884" i="12"/>
  <c r="F1884" i="12" s="1"/>
  <c r="V1884" i="12"/>
  <c r="U1884" i="12"/>
  <c r="N1884" i="12"/>
  <c r="O1884" i="12" s="1"/>
  <c r="P1884" i="12" s="1"/>
  <c r="J1884" i="12"/>
  <c r="Q1884" i="12" l="1"/>
  <c r="R1884" i="12" s="1"/>
  <c r="K1884" i="12"/>
  <c r="W1884" i="12"/>
  <c r="E2055" i="13"/>
  <c r="Y1885" i="12"/>
  <c r="I1885" i="12"/>
  <c r="V1885" i="12"/>
  <c r="U1885" i="12"/>
  <c r="N1885" i="12"/>
  <c r="O1885" i="12" s="1"/>
  <c r="P1885" i="12" s="1"/>
  <c r="B1886" i="12"/>
  <c r="J1885" i="12"/>
  <c r="E1885" i="12"/>
  <c r="F1885" i="12" s="1"/>
  <c r="W1885" i="12" l="1"/>
  <c r="K1885" i="12"/>
  <c r="E2054" i="13"/>
  <c r="J1886" i="12"/>
  <c r="Y1886" i="12"/>
  <c r="I1886" i="12"/>
  <c r="V1886" i="12"/>
  <c r="B1887" i="12"/>
  <c r="U1886" i="12"/>
  <c r="E1886" i="12"/>
  <c r="F1886" i="12" s="1"/>
  <c r="N1886" i="12"/>
  <c r="O1886" i="12" s="1"/>
  <c r="P1886" i="12" s="1"/>
  <c r="Q1885" i="12"/>
  <c r="R1885" i="12" s="1"/>
  <c r="W1886" i="12" l="1"/>
  <c r="Q1886" i="12"/>
  <c r="R1886" i="12" s="1"/>
  <c r="E2053" i="13"/>
  <c r="V1887" i="12"/>
  <c r="J1887" i="12"/>
  <c r="N1887" i="12"/>
  <c r="O1887" i="12" s="1"/>
  <c r="P1887" i="12" s="1"/>
  <c r="B1888" i="12"/>
  <c r="I1887" i="12"/>
  <c r="E1887" i="12"/>
  <c r="F1887" i="12" s="1"/>
  <c r="Y1887" i="12"/>
  <c r="U1887" i="12"/>
  <c r="K1886" i="12"/>
  <c r="W1887" i="12" l="1"/>
  <c r="K1887" i="12"/>
  <c r="E2052" i="13"/>
  <c r="J1888" i="12"/>
  <c r="I1888" i="12"/>
  <c r="B1889" i="12"/>
  <c r="E1888" i="12"/>
  <c r="F1888" i="12" s="1"/>
  <c r="Y1888" i="12"/>
  <c r="V1888" i="12"/>
  <c r="U1888" i="12"/>
  <c r="N1888" i="12"/>
  <c r="O1888" i="12" s="1"/>
  <c r="P1888" i="12" s="1"/>
  <c r="Q1887" i="12"/>
  <c r="R1887" i="12" s="1"/>
  <c r="W1888" i="12" l="1"/>
  <c r="E2051" i="13"/>
  <c r="N1889" i="12"/>
  <c r="O1889" i="12" s="1"/>
  <c r="P1889" i="12" s="1"/>
  <c r="J1889" i="12"/>
  <c r="B1890" i="12"/>
  <c r="U1889" i="12"/>
  <c r="E1889" i="12"/>
  <c r="F1889" i="12" s="1"/>
  <c r="Y1889" i="12"/>
  <c r="V1889" i="12"/>
  <c r="I1889" i="12"/>
  <c r="K1888" i="12"/>
  <c r="Q1888" i="12"/>
  <c r="R1888" i="12" s="1"/>
  <c r="W1889" i="12" l="1"/>
  <c r="E2050" i="13"/>
  <c r="N1890" i="12"/>
  <c r="O1890" i="12" s="1"/>
  <c r="P1890" i="12" s="1"/>
  <c r="J1890" i="12"/>
  <c r="Y1890" i="12"/>
  <c r="I1890" i="12"/>
  <c r="V1890" i="12"/>
  <c r="U1890" i="12"/>
  <c r="B1891" i="12"/>
  <c r="E1890" i="12"/>
  <c r="F1890" i="12" s="1"/>
  <c r="Q1889" i="12"/>
  <c r="R1889" i="12" s="1"/>
  <c r="K1889" i="12"/>
  <c r="Q1890" i="12" l="1"/>
  <c r="R1890" i="12" s="1"/>
  <c r="K1890" i="12"/>
  <c r="E2049" i="13"/>
  <c r="J1891" i="12"/>
  <c r="V1891" i="12"/>
  <c r="N1891" i="12"/>
  <c r="O1891" i="12" s="1"/>
  <c r="P1891" i="12" s="1"/>
  <c r="Y1891" i="12"/>
  <c r="U1891" i="12"/>
  <c r="I1891" i="12"/>
  <c r="B1892" i="12"/>
  <c r="E1891" i="12"/>
  <c r="F1891" i="12" s="1"/>
  <c r="W1890" i="12"/>
  <c r="K1891" i="12" l="1"/>
  <c r="Q1891" i="12"/>
  <c r="R1891" i="12" s="1"/>
  <c r="E2048" i="13"/>
  <c r="B1893" i="12"/>
  <c r="U1892" i="12"/>
  <c r="E1892" i="12"/>
  <c r="F1892" i="12" s="1"/>
  <c r="Y1892" i="12"/>
  <c r="V1892" i="12"/>
  <c r="N1892" i="12"/>
  <c r="O1892" i="12" s="1"/>
  <c r="P1892" i="12" s="1"/>
  <c r="J1892" i="12"/>
  <c r="I1892" i="12"/>
  <c r="W1891" i="12"/>
  <c r="E2047" i="13" l="1"/>
  <c r="B1894" i="12"/>
  <c r="U1893" i="12"/>
  <c r="E1893" i="12"/>
  <c r="F1893" i="12" s="1"/>
  <c r="N1893" i="12"/>
  <c r="O1893" i="12" s="1"/>
  <c r="P1893" i="12" s="1"/>
  <c r="Y1893" i="12"/>
  <c r="I1893" i="12"/>
  <c r="V1893" i="12"/>
  <c r="J1893" i="12"/>
  <c r="K1892" i="12"/>
  <c r="Q1892" i="12"/>
  <c r="R1892" i="12" s="1"/>
  <c r="W1892" i="12"/>
  <c r="K1893" i="12" l="1"/>
  <c r="Q1893" i="12"/>
  <c r="R1893" i="12" s="1"/>
  <c r="W1893" i="12"/>
  <c r="E2046" i="13"/>
  <c r="N1894" i="12"/>
  <c r="O1894" i="12" s="1"/>
  <c r="P1894" i="12" s="1"/>
  <c r="V1894" i="12"/>
  <c r="B1895" i="12"/>
  <c r="U1894" i="12"/>
  <c r="E1894" i="12"/>
  <c r="F1894" i="12" s="1"/>
  <c r="J1894" i="12"/>
  <c r="I1894" i="12"/>
  <c r="Y1894" i="12"/>
  <c r="E2045" i="13" l="1"/>
  <c r="N1895" i="12"/>
  <c r="O1895" i="12" s="1"/>
  <c r="P1895" i="12" s="1"/>
  <c r="J1895" i="12"/>
  <c r="V1895" i="12"/>
  <c r="Y1895" i="12"/>
  <c r="U1895" i="12"/>
  <c r="I1895" i="12"/>
  <c r="E1895" i="12"/>
  <c r="F1895" i="12" s="1"/>
  <c r="B1896" i="12"/>
  <c r="Q1894" i="12"/>
  <c r="R1894" i="12" s="1"/>
  <c r="K1894" i="12"/>
  <c r="W1894" i="12"/>
  <c r="W1895" i="12" l="1"/>
  <c r="E2044" i="13"/>
  <c r="Y1896" i="12"/>
  <c r="I1896" i="12"/>
  <c r="V1896" i="12"/>
  <c r="B1897" i="12"/>
  <c r="U1896" i="12"/>
  <c r="E1896" i="12"/>
  <c r="F1896" i="12" s="1"/>
  <c r="N1896" i="12"/>
  <c r="O1896" i="12" s="1"/>
  <c r="P1896" i="12" s="1"/>
  <c r="J1896" i="12"/>
  <c r="K1895" i="12"/>
  <c r="Q1895" i="12"/>
  <c r="R1895" i="12" s="1"/>
  <c r="W1896" i="12" l="1"/>
  <c r="K1896" i="12"/>
  <c r="E2043" i="13"/>
  <c r="J1897" i="12"/>
  <c r="Y1897" i="12"/>
  <c r="I1897" i="12"/>
  <c r="V1897" i="12"/>
  <c r="B1898" i="12"/>
  <c r="U1897" i="12"/>
  <c r="E1897" i="12"/>
  <c r="F1897" i="12" s="1"/>
  <c r="N1897" i="12"/>
  <c r="O1897" i="12" s="1"/>
  <c r="P1897" i="12" s="1"/>
  <c r="Q1896" i="12"/>
  <c r="R1896" i="12" s="1"/>
  <c r="W1897" i="12" l="1"/>
  <c r="Q1897" i="12"/>
  <c r="R1897" i="12" s="1"/>
  <c r="E2042" i="13"/>
  <c r="V1898" i="12"/>
  <c r="B1899" i="12"/>
  <c r="U1898" i="12"/>
  <c r="E1898" i="12"/>
  <c r="F1898" i="12" s="1"/>
  <c r="J1898" i="12"/>
  <c r="Y1898" i="12"/>
  <c r="I1898" i="12"/>
  <c r="N1898" i="12"/>
  <c r="O1898" i="12" s="1"/>
  <c r="P1898" i="12" s="1"/>
  <c r="K1897" i="12"/>
  <c r="W1898" i="12" l="1"/>
  <c r="E2041" i="13"/>
  <c r="N1899" i="12"/>
  <c r="O1899" i="12" s="1"/>
  <c r="P1899" i="12" s="1"/>
  <c r="J1899" i="12"/>
  <c r="V1899" i="12"/>
  <c r="I1899" i="12"/>
  <c r="E1899" i="12"/>
  <c r="F1899" i="12" s="1"/>
  <c r="B1900" i="12"/>
  <c r="Y1899" i="12"/>
  <c r="U1899" i="12"/>
  <c r="K1898" i="12"/>
  <c r="Q1898" i="12"/>
  <c r="R1898" i="12" s="1"/>
  <c r="Q1899" i="12" l="1"/>
  <c r="R1899" i="12" s="1"/>
  <c r="W1899" i="12"/>
  <c r="E2040" i="13"/>
  <c r="J1900" i="12"/>
  <c r="Y1900" i="12"/>
  <c r="I1900" i="12"/>
  <c r="B1901" i="12"/>
  <c r="U1900" i="12"/>
  <c r="E1900" i="12"/>
  <c r="F1900" i="12" s="1"/>
  <c r="V1900" i="12"/>
  <c r="N1900" i="12"/>
  <c r="O1900" i="12" s="1"/>
  <c r="P1900" i="12" s="1"/>
  <c r="K1899" i="12"/>
  <c r="Q1900" i="12" l="1"/>
  <c r="R1900" i="12" s="1"/>
  <c r="W1900" i="12"/>
  <c r="E2039" i="13"/>
  <c r="N1901" i="12"/>
  <c r="O1901" i="12" s="1"/>
  <c r="P1901" i="12" s="1"/>
  <c r="J1901" i="12"/>
  <c r="Y1901" i="12"/>
  <c r="I1901" i="12"/>
  <c r="V1901" i="12"/>
  <c r="E1901" i="12"/>
  <c r="F1901" i="12" s="1"/>
  <c r="B1902" i="12"/>
  <c r="U1901" i="12"/>
  <c r="K1900" i="12"/>
  <c r="W1901" i="12" l="1"/>
  <c r="E2038" i="13"/>
  <c r="J1902" i="12"/>
  <c r="Y1902" i="12"/>
  <c r="I1902" i="12"/>
  <c r="V1902" i="12"/>
  <c r="B1903" i="12"/>
  <c r="U1902" i="12"/>
  <c r="E1902" i="12"/>
  <c r="F1902" i="12" s="1"/>
  <c r="N1902" i="12"/>
  <c r="O1902" i="12" s="1"/>
  <c r="P1902" i="12" s="1"/>
  <c r="Q1901" i="12"/>
  <c r="R1901" i="12" s="1"/>
  <c r="K1901" i="12"/>
  <c r="W1902" i="12" l="1"/>
  <c r="Q1902" i="12"/>
  <c r="R1902" i="12" s="1"/>
  <c r="E2037" i="13"/>
  <c r="V1903" i="12"/>
  <c r="N1903" i="12"/>
  <c r="O1903" i="12" s="1"/>
  <c r="P1903" i="12" s="1"/>
  <c r="J1903" i="12"/>
  <c r="E1903" i="12"/>
  <c r="F1903" i="12" s="1"/>
  <c r="B1904" i="12"/>
  <c r="Y1903" i="12"/>
  <c r="U1903" i="12"/>
  <c r="I1903" i="12"/>
  <c r="K1902" i="12"/>
  <c r="W1903" i="12" l="1"/>
  <c r="K1903" i="12"/>
  <c r="E2036" i="13"/>
  <c r="B1905" i="12"/>
  <c r="U1904" i="12"/>
  <c r="E1904" i="12"/>
  <c r="F1904" i="12" s="1"/>
  <c r="N1904" i="12"/>
  <c r="O1904" i="12" s="1"/>
  <c r="P1904" i="12" s="1"/>
  <c r="Y1904" i="12"/>
  <c r="I1904" i="12"/>
  <c r="V1904" i="12"/>
  <c r="J1904" i="12"/>
  <c r="Q1903" i="12"/>
  <c r="R1903" i="12" s="1"/>
  <c r="W1904" i="12" l="1"/>
  <c r="Q1904" i="12"/>
  <c r="R1904" i="12" s="1"/>
  <c r="E2035" i="13"/>
  <c r="N1905" i="12"/>
  <c r="O1905" i="12" s="1"/>
  <c r="P1905" i="12" s="1"/>
  <c r="J1905" i="12"/>
  <c r="V1905" i="12"/>
  <c r="B1906" i="12"/>
  <c r="U1905" i="12"/>
  <c r="E1905" i="12"/>
  <c r="F1905" i="12" s="1"/>
  <c r="Y1905" i="12"/>
  <c r="I1905" i="12"/>
  <c r="K1904" i="12"/>
  <c r="W1905" i="12" l="1"/>
  <c r="Q1905" i="12"/>
  <c r="R1905" i="12" s="1"/>
  <c r="K1905" i="12"/>
  <c r="E2034" i="13"/>
  <c r="N1906" i="12"/>
  <c r="O1906" i="12" s="1"/>
  <c r="P1906" i="12" s="1"/>
  <c r="J1906" i="12"/>
  <c r="Y1906" i="12"/>
  <c r="I1906" i="12"/>
  <c r="B1907" i="12"/>
  <c r="U1906" i="12"/>
  <c r="E1906" i="12"/>
  <c r="F1906" i="12" s="1"/>
  <c r="V1906" i="12"/>
  <c r="Q1906" i="12" l="1"/>
  <c r="R1906" i="12" s="1"/>
  <c r="W1906" i="12"/>
  <c r="E2033" i="13"/>
  <c r="J1907" i="12"/>
  <c r="V1907" i="12"/>
  <c r="B1908" i="12"/>
  <c r="U1907" i="12"/>
  <c r="E1907" i="12"/>
  <c r="F1907" i="12" s="1"/>
  <c r="N1907" i="12"/>
  <c r="O1907" i="12" s="1"/>
  <c r="P1907" i="12" s="1"/>
  <c r="Y1907" i="12"/>
  <c r="I1907" i="12"/>
  <c r="K1906" i="12"/>
  <c r="K1907" i="12" l="1"/>
  <c r="Q1907" i="12"/>
  <c r="R1907" i="12" s="1"/>
  <c r="W1907" i="12"/>
  <c r="E2032" i="13"/>
  <c r="Y1908" i="12"/>
  <c r="I1908" i="12"/>
  <c r="B1909" i="12"/>
  <c r="U1908" i="12"/>
  <c r="E1908" i="12"/>
  <c r="F1908" i="12" s="1"/>
  <c r="V1908" i="12"/>
  <c r="N1908" i="12"/>
  <c r="O1908" i="12" s="1"/>
  <c r="P1908" i="12" s="1"/>
  <c r="J1908" i="12"/>
  <c r="Q1908" i="12" l="1"/>
  <c r="R1908" i="12" s="1"/>
  <c r="W1908" i="12"/>
  <c r="E2031" i="13"/>
  <c r="V1909" i="12"/>
  <c r="B1910" i="12"/>
  <c r="U1909" i="12"/>
  <c r="E1909" i="12"/>
  <c r="F1909" i="12" s="1"/>
  <c r="N1909" i="12"/>
  <c r="O1909" i="12" s="1"/>
  <c r="P1909" i="12" s="1"/>
  <c r="J1909" i="12"/>
  <c r="Y1909" i="12"/>
  <c r="I1909" i="12"/>
  <c r="K1908" i="12"/>
  <c r="E2030" i="13" l="1"/>
  <c r="N1910" i="12"/>
  <c r="O1910" i="12" s="1"/>
  <c r="P1910" i="12" s="1"/>
  <c r="Y1910" i="12"/>
  <c r="I1910" i="12"/>
  <c r="V1910" i="12"/>
  <c r="B1911" i="12"/>
  <c r="U1910" i="12"/>
  <c r="E1910" i="12"/>
  <c r="F1910" i="12" s="1"/>
  <c r="J1910" i="12"/>
  <c r="K1909" i="12"/>
  <c r="Q1909" i="12"/>
  <c r="R1909" i="12" s="1"/>
  <c r="W1909" i="12"/>
  <c r="K1910" i="12" l="1"/>
  <c r="E2029" i="13"/>
  <c r="N1911" i="12"/>
  <c r="O1911" i="12" s="1"/>
  <c r="P1911" i="12" s="1"/>
  <c r="J1911" i="12"/>
  <c r="Y1911" i="12"/>
  <c r="I1911" i="12"/>
  <c r="V1911" i="12"/>
  <c r="B1912" i="12"/>
  <c r="U1911" i="12"/>
  <c r="E1911" i="12"/>
  <c r="F1911" i="12" s="1"/>
  <c r="Q1910" i="12"/>
  <c r="R1910" i="12" s="1"/>
  <c r="W1910" i="12"/>
  <c r="Q1911" i="12" l="1"/>
  <c r="R1911" i="12" s="1"/>
  <c r="E2028" i="13"/>
  <c r="Y1912" i="12"/>
  <c r="I1912" i="12"/>
  <c r="V1912" i="12"/>
  <c r="B1913" i="12"/>
  <c r="U1912" i="12"/>
  <c r="E1912" i="12"/>
  <c r="F1912" i="12" s="1"/>
  <c r="N1912" i="12"/>
  <c r="O1912" i="12" s="1"/>
  <c r="P1912" i="12" s="1"/>
  <c r="J1912" i="12"/>
  <c r="K1911" i="12"/>
  <c r="W1911" i="12"/>
  <c r="W1912" i="12" l="1"/>
  <c r="E2027" i="13"/>
  <c r="J1913" i="12"/>
  <c r="Y1913" i="12"/>
  <c r="I1913" i="12"/>
  <c r="V1913" i="12"/>
  <c r="B1914" i="12"/>
  <c r="U1913" i="12"/>
  <c r="E1913" i="12"/>
  <c r="F1913" i="12" s="1"/>
  <c r="N1913" i="12"/>
  <c r="O1913" i="12" s="1"/>
  <c r="P1913" i="12" s="1"/>
  <c r="K1912" i="12"/>
  <c r="Q1912" i="12"/>
  <c r="R1912" i="12" s="1"/>
  <c r="W1913" i="12" l="1"/>
  <c r="Q1913" i="12"/>
  <c r="R1913" i="12" s="1"/>
  <c r="E2026" i="13"/>
  <c r="V1914" i="12"/>
  <c r="B1915" i="12"/>
  <c r="U1914" i="12"/>
  <c r="E1914" i="12"/>
  <c r="F1914" i="12" s="1"/>
  <c r="J1914" i="12"/>
  <c r="Y1914" i="12"/>
  <c r="I1914" i="12"/>
  <c r="N1914" i="12"/>
  <c r="O1914" i="12" s="1"/>
  <c r="P1914" i="12" s="1"/>
  <c r="K1913" i="12"/>
  <c r="W1914" i="12" l="1"/>
  <c r="Q1914" i="12"/>
  <c r="R1914" i="12" s="1"/>
  <c r="E2025" i="13"/>
  <c r="N1915" i="12"/>
  <c r="O1915" i="12" s="1"/>
  <c r="P1915" i="12" s="1"/>
  <c r="J1915" i="12"/>
  <c r="Y1915" i="12"/>
  <c r="I1915" i="12"/>
  <c r="V1915" i="12"/>
  <c r="B1916" i="12"/>
  <c r="U1915" i="12"/>
  <c r="E1915" i="12"/>
  <c r="F1915" i="12" s="1"/>
  <c r="K1914" i="12"/>
  <c r="W1915" i="12" l="1"/>
  <c r="K1915" i="12"/>
  <c r="E2024" i="13"/>
  <c r="J1916" i="12"/>
  <c r="Y1916" i="12"/>
  <c r="I1916" i="12"/>
  <c r="V1916" i="12"/>
  <c r="B1917" i="12"/>
  <c r="U1916" i="12"/>
  <c r="E1916" i="12"/>
  <c r="F1916" i="12" s="1"/>
  <c r="N1916" i="12"/>
  <c r="O1916" i="12" s="1"/>
  <c r="P1916" i="12" s="1"/>
  <c r="Q1915" i="12"/>
  <c r="R1915" i="12" s="1"/>
  <c r="W1916" i="12" l="1"/>
  <c r="E2023" i="13"/>
  <c r="N1917" i="12"/>
  <c r="O1917" i="12" s="1"/>
  <c r="P1917" i="12" s="1"/>
  <c r="J1917" i="12"/>
  <c r="Y1917" i="12"/>
  <c r="I1917" i="12"/>
  <c r="V1917" i="12"/>
  <c r="E1917" i="12"/>
  <c r="F1917" i="12" s="1"/>
  <c r="B1918" i="12"/>
  <c r="U1917" i="12"/>
  <c r="K1916" i="12"/>
  <c r="Q1916" i="12"/>
  <c r="R1916" i="12" s="1"/>
  <c r="W1917" i="12" l="1"/>
  <c r="K1917" i="12"/>
  <c r="Q1917" i="12"/>
  <c r="R1917" i="12" s="1"/>
  <c r="E2022" i="13"/>
  <c r="J1918" i="12"/>
  <c r="Y1918" i="12"/>
  <c r="I1918" i="12"/>
  <c r="V1918" i="12"/>
  <c r="B1919" i="12"/>
  <c r="U1918" i="12"/>
  <c r="E1918" i="12"/>
  <c r="F1918" i="12" s="1"/>
  <c r="N1918" i="12"/>
  <c r="O1918" i="12" s="1"/>
  <c r="P1918" i="12" s="1"/>
  <c r="Q1918" i="12" l="1"/>
  <c r="R1918" i="12" s="1"/>
  <c r="W1918" i="12"/>
  <c r="E2021" i="13"/>
  <c r="V1919" i="12"/>
  <c r="N1919" i="12"/>
  <c r="O1919" i="12" s="1"/>
  <c r="P1919" i="12" s="1"/>
  <c r="J1919" i="12"/>
  <c r="Y1919" i="12"/>
  <c r="U1919" i="12"/>
  <c r="I1919" i="12"/>
  <c r="E1919" i="12"/>
  <c r="F1919" i="12" s="1"/>
  <c r="B1920" i="12"/>
  <c r="K1918" i="12"/>
  <c r="W1919" i="12" l="1"/>
  <c r="E2020" i="13"/>
  <c r="B1921" i="12"/>
  <c r="U1920" i="12"/>
  <c r="E1920" i="12"/>
  <c r="F1920" i="12" s="1"/>
  <c r="N1920" i="12"/>
  <c r="O1920" i="12" s="1"/>
  <c r="P1920" i="12" s="1"/>
  <c r="J1920" i="12"/>
  <c r="Y1920" i="12"/>
  <c r="I1920" i="12"/>
  <c r="V1920" i="12"/>
  <c r="K1919" i="12"/>
  <c r="Q1919" i="12"/>
  <c r="R1919" i="12" s="1"/>
  <c r="Q1920" i="12" l="1"/>
  <c r="R1920" i="12" s="1"/>
  <c r="W1920" i="12"/>
  <c r="E2019" i="13"/>
  <c r="N1921" i="12"/>
  <c r="O1921" i="12" s="1"/>
  <c r="P1921" i="12" s="1"/>
  <c r="J1921" i="12"/>
  <c r="V1921" i="12"/>
  <c r="B1922" i="12"/>
  <c r="U1921" i="12"/>
  <c r="E1921" i="12"/>
  <c r="F1921" i="12" s="1"/>
  <c r="Y1921" i="12"/>
  <c r="I1921" i="12"/>
  <c r="K1920" i="12"/>
  <c r="W1921" i="12" l="1"/>
  <c r="E2018" i="13"/>
  <c r="N1922" i="12"/>
  <c r="O1922" i="12" s="1"/>
  <c r="P1922" i="12" s="1"/>
  <c r="J1922" i="12"/>
  <c r="Y1922" i="12"/>
  <c r="I1922" i="12"/>
  <c r="B1923" i="12"/>
  <c r="U1922" i="12"/>
  <c r="E1922" i="12"/>
  <c r="F1922" i="12" s="1"/>
  <c r="V1922" i="12"/>
  <c r="Q1921" i="12"/>
  <c r="R1921" i="12" s="1"/>
  <c r="K1921" i="12"/>
  <c r="W1922" i="12" l="1"/>
  <c r="E2017" i="13"/>
  <c r="J1923" i="12"/>
  <c r="V1923" i="12"/>
  <c r="B1924" i="12"/>
  <c r="U1923" i="12"/>
  <c r="E1923" i="12"/>
  <c r="F1923" i="12" s="1"/>
  <c r="N1923" i="12"/>
  <c r="O1923" i="12" s="1"/>
  <c r="P1923" i="12" s="1"/>
  <c r="Y1923" i="12"/>
  <c r="I1923" i="12"/>
  <c r="K1922" i="12"/>
  <c r="Q1922" i="12"/>
  <c r="R1922" i="12" s="1"/>
  <c r="W1923" i="12" l="1"/>
  <c r="Q1923" i="12"/>
  <c r="R1923" i="12" s="1"/>
  <c r="E2016" i="13"/>
  <c r="Y1924" i="12"/>
  <c r="I1924" i="12"/>
  <c r="B1925" i="12"/>
  <c r="U1924" i="12"/>
  <c r="E1924" i="12"/>
  <c r="F1924" i="12" s="1"/>
  <c r="N1924" i="12"/>
  <c r="O1924" i="12" s="1"/>
  <c r="P1924" i="12" s="1"/>
  <c r="V1924" i="12"/>
  <c r="J1924" i="12"/>
  <c r="K1923" i="12"/>
  <c r="W1924" i="12" l="1"/>
  <c r="E2015" i="13"/>
  <c r="V1925" i="12"/>
  <c r="B1926" i="12"/>
  <c r="U1925" i="12"/>
  <c r="E1925" i="12"/>
  <c r="F1925" i="12" s="1"/>
  <c r="N1925" i="12"/>
  <c r="O1925" i="12" s="1"/>
  <c r="P1925" i="12" s="1"/>
  <c r="J1925" i="12"/>
  <c r="Y1925" i="12"/>
  <c r="I1925" i="12"/>
  <c r="K1924" i="12"/>
  <c r="Q1924" i="12"/>
  <c r="R1924" i="12" s="1"/>
  <c r="W1925" i="12" l="1"/>
  <c r="Q1925" i="12"/>
  <c r="R1925" i="12" s="1"/>
  <c r="E2014" i="13"/>
  <c r="N1926" i="12"/>
  <c r="O1926" i="12" s="1"/>
  <c r="P1926" i="12" s="1"/>
  <c r="Y1926" i="12"/>
  <c r="I1926" i="12"/>
  <c r="V1926" i="12"/>
  <c r="B1927" i="12"/>
  <c r="U1926" i="12"/>
  <c r="E1926" i="12"/>
  <c r="F1926" i="12" s="1"/>
  <c r="J1926" i="12"/>
  <c r="K1925" i="12"/>
  <c r="W1926" i="12" l="1"/>
  <c r="Q1926" i="12"/>
  <c r="R1926" i="12" s="1"/>
  <c r="E2013" i="13"/>
  <c r="N1927" i="12"/>
  <c r="O1927" i="12" s="1"/>
  <c r="P1927" i="12" s="1"/>
  <c r="J1927" i="12"/>
  <c r="Y1927" i="12"/>
  <c r="I1927" i="12"/>
  <c r="V1927" i="12"/>
  <c r="B1928" i="12"/>
  <c r="U1927" i="12"/>
  <c r="E1927" i="12"/>
  <c r="F1927" i="12" s="1"/>
  <c r="K1926" i="12"/>
  <c r="W1927" i="12" l="1"/>
  <c r="Q1927" i="12"/>
  <c r="R1927" i="12" s="1"/>
  <c r="E2012" i="13"/>
  <c r="Y1928" i="12"/>
  <c r="I1928" i="12"/>
  <c r="V1928" i="12"/>
  <c r="B1929" i="12"/>
  <c r="U1928" i="12"/>
  <c r="E1928" i="12"/>
  <c r="F1928" i="12" s="1"/>
  <c r="N1928" i="12"/>
  <c r="O1928" i="12" s="1"/>
  <c r="P1928" i="12" s="1"/>
  <c r="J1928" i="12"/>
  <c r="K1927" i="12"/>
  <c r="K1928" i="12" l="1"/>
  <c r="Q1928" i="12"/>
  <c r="R1928" i="12" s="1"/>
  <c r="W1928" i="12"/>
  <c r="E2011" i="13"/>
  <c r="J1929" i="12"/>
  <c r="Y1929" i="12"/>
  <c r="I1929" i="12"/>
  <c r="V1929" i="12"/>
  <c r="B1930" i="12"/>
  <c r="U1929" i="12"/>
  <c r="E1929" i="12"/>
  <c r="F1929" i="12" s="1"/>
  <c r="N1929" i="12"/>
  <c r="O1929" i="12" s="1"/>
  <c r="P1929" i="12" s="1"/>
  <c r="W1929" i="12" l="1"/>
  <c r="K1929" i="12"/>
  <c r="Q1929" i="12"/>
  <c r="R1929" i="12" s="1"/>
  <c r="E2010" i="13"/>
  <c r="V1930" i="12"/>
  <c r="B1931" i="12"/>
  <c r="U1930" i="12"/>
  <c r="E1930" i="12"/>
  <c r="F1930" i="12" s="1"/>
  <c r="J1930" i="12"/>
  <c r="Y1930" i="12"/>
  <c r="I1930" i="12"/>
  <c r="N1930" i="12"/>
  <c r="O1930" i="12" s="1"/>
  <c r="P1930" i="12" s="1"/>
  <c r="W1930" i="12" l="1"/>
  <c r="K1930" i="12"/>
  <c r="Q1930" i="12"/>
  <c r="R1930" i="12" s="1"/>
  <c r="E2009" i="13"/>
  <c r="N1931" i="12"/>
  <c r="O1931" i="12" s="1"/>
  <c r="P1931" i="12" s="1"/>
  <c r="J1931" i="12"/>
  <c r="Y1931" i="12"/>
  <c r="I1931" i="12"/>
  <c r="V1931" i="12"/>
  <c r="U1931" i="12"/>
  <c r="E1931" i="12"/>
  <c r="F1931" i="12" s="1"/>
  <c r="B1932" i="12"/>
  <c r="K1931" i="12" l="1"/>
  <c r="W1931" i="12"/>
  <c r="Q1931" i="12"/>
  <c r="R1931" i="12" s="1"/>
  <c r="E2008" i="13"/>
  <c r="J1932" i="12"/>
  <c r="Y1932" i="12"/>
  <c r="I1932" i="12"/>
  <c r="V1932" i="12"/>
  <c r="B1933" i="12"/>
  <c r="U1932" i="12"/>
  <c r="E1932" i="12"/>
  <c r="F1932" i="12" s="1"/>
  <c r="N1932" i="12"/>
  <c r="O1932" i="12" s="1"/>
  <c r="P1932" i="12" s="1"/>
  <c r="W1932" i="12" l="1"/>
  <c r="Q1932" i="12"/>
  <c r="R1932" i="12" s="1"/>
  <c r="E2007" i="13"/>
  <c r="N1933" i="12"/>
  <c r="O1933" i="12" s="1"/>
  <c r="P1933" i="12" s="1"/>
  <c r="J1933" i="12"/>
  <c r="Y1933" i="12"/>
  <c r="I1933" i="12"/>
  <c r="V1933" i="12"/>
  <c r="B1934" i="12"/>
  <c r="U1933" i="12"/>
  <c r="E1933" i="12"/>
  <c r="F1933" i="12" s="1"/>
  <c r="K1932" i="12"/>
  <c r="K1933" i="12" l="1"/>
  <c r="W1933" i="12"/>
  <c r="E2006" i="13"/>
  <c r="J1934" i="12"/>
  <c r="Y1934" i="12"/>
  <c r="I1934" i="12"/>
  <c r="V1934" i="12"/>
  <c r="B1935" i="12"/>
  <c r="U1934" i="12"/>
  <c r="E1934" i="12"/>
  <c r="F1934" i="12" s="1"/>
  <c r="N1934" i="12"/>
  <c r="O1934" i="12" s="1"/>
  <c r="P1934" i="12" s="1"/>
  <c r="Q1933" i="12"/>
  <c r="R1933" i="12" s="1"/>
  <c r="Q1934" i="12" l="1"/>
  <c r="R1934" i="12" s="1"/>
  <c r="K1934" i="12"/>
  <c r="W1934" i="12"/>
  <c r="E2005" i="13"/>
  <c r="V1935" i="12"/>
  <c r="N1935" i="12"/>
  <c r="O1935" i="12" s="1"/>
  <c r="P1935" i="12" s="1"/>
  <c r="J1935" i="12"/>
  <c r="B1936" i="12"/>
  <c r="Y1935" i="12"/>
  <c r="U1935" i="12"/>
  <c r="I1935" i="12"/>
  <c r="E1935" i="12"/>
  <c r="F1935" i="12" s="1"/>
  <c r="W1935" i="12" l="1"/>
  <c r="K1935" i="12"/>
  <c r="Q1935" i="12"/>
  <c r="R1935" i="12" s="1"/>
  <c r="E2004" i="13"/>
  <c r="B1937" i="12"/>
  <c r="U1936" i="12"/>
  <c r="E1936" i="12"/>
  <c r="F1936" i="12" s="1"/>
  <c r="N1936" i="12"/>
  <c r="O1936" i="12" s="1"/>
  <c r="P1936" i="12" s="1"/>
  <c r="J1936" i="12"/>
  <c r="Y1936" i="12"/>
  <c r="I1936" i="12"/>
  <c r="V1936" i="12"/>
  <c r="K1936" i="12" l="1"/>
  <c r="Q1936" i="12"/>
  <c r="R1936" i="12" s="1"/>
  <c r="W1936" i="12"/>
  <c r="E2003" i="13"/>
  <c r="N1937" i="12"/>
  <c r="O1937" i="12" s="1"/>
  <c r="P1937" i="12" s="1"/>
  <c r="J1937" i="12"/>
  <c r="V1937" i="12"/>
  <c r="B1938" i="12"/>
  <c r="U1937" i="12"/>
  <c r="E1937" i="12"/>
  <c r="F1937" i="12" s="1"/>
  <c r="Y1937" i="12"/>
  <c r="I1937" i="12"/>
  <c r="Q1937" i="12" l="1"/>
  <c r="R1937" i="12" s="1"/>
  <c r="K1937" i="12"/>
  <c r="W1937" i="12"/>
  <c r="E2002" i="13"/>
  <c r="N1938" i="12"/>
  <c r="O1938" i="12" s="1"/>
  <c r="P1938" i="12" s="1"/>
  <c r="J1938" i="12"/>
  <c r="Y1938" i="12"/>
  <c r="I1938" i="12"/>
  <c r="V1938" i="12"/>
  <c r="B1939" i="12"/>
  <c r="U1938" i="12"/>
  <c r="E1938" i="12"/>
  <c r="F1938" i="12" s="1"/>
  <c r="W1938" i="12" l="1"/>
  <c r="Q1938" i="12"/>
  <c r="R1938" i="12" s="1"/>
  <c r="E2001" i="13"/>
  <c r="J1939" i="12"/>
  <c r="Y1939" i="12"/>
  <c r="I1939" i="12"/>
  <c r="V1939" i="12"/>
  <c r="B1940" i="12"/>
  <c r="U1939" i="12"/>
  <c r="E1939" i="12"/>
  <c r="F1939" i="12" s="1"/>
  <c r="N1939" i="12"/>
  <c r="O1939" i="12" s="1"/>
  <c r="P1939" i="12" s="1"/>
  <c r="K1938" i="12"/>
  <c r="Q1939" i="12" l="1"/>
  <c r="R1939" i="12" s="1"/>
  <c r="W1939" i="12"/>
  <c r="E2000" i="13"/>
  <c r="Y1940" i="12"/>
  <c r="I1940" i="12"/>
  <c r="V1940" i="12"/>
  <c r="B1941" i="12"/>
  <c r="U1940" i="12"/>
  <c r="E1940" i="12"/>
  <c r="F1940" i="12" s="1"/>
  <c r="N1940" i="12"/>
  <c r="O1940" i="12" s="1"/>
  <c r="P1940" i="12" s="1"/>
  <c r="J1940" i="12"/>
  <c r="K1939" i="12"/>
  <c r="W1940" i="12" l="1"/>
  <c r="E1999" i="13"/>
  <c r="V1941" i="12"/>
  <c r="B1942" i="12"/>
  <c r="U1941" i="12"/>
  <c r="E1941" i="12"/>
  <c r="F1941" i="12" s="1"/>
  <c r="N1941" i="12"/>
  <c r="O1941" i="12" s="1"/>
  <c r="P1941" i="12" s="1"/>
  <c r="J1941" i="12"/>
  <c r="Y1941" i="12"/>
  <c r="I1941" i="12"/>
  <c r="K1940" i="12"/>
  <c r="Q1940" i="12"/>
  <c r="R1940" i="12" s="1"/>
  <c r="K1941" i="12" l="1"/>
  <c r="W1941" i="12"/>
  <c r="Q1941" i="12"/>
  <c r="R1941" i="12" s="1"/>
  <c r="E1998" i="13"/>
  <c r="N1942" i="12"/>
  <c r="O1942" i="12" s="1"/>
  <c r="P1942" i="12" s="1"/>
  <c r="J1942" i="12"/>
  <c r="Y1942" i="12"/>
  <c r="I1942" i="12"/>
  <c r="V1942" i="12"/>
  <c r="B1943" i="12"/>
  <c r="U1942" i="12"/>
  <c r="E1942" i="12"/>
  <c r="F1942" i="12" s="1"/>
  <c r="W1942" i="12" l="1"/>
  <c r="Q1942" i="12"/>
  <c r="R1942" i="12" s="1"/>
  <c r="E1997" i="13"/>
  <c r="N1943" i="12"/>
  <c r="O1943" i="12" s="1"/>
  <c r="P1943" i="12" s="1"/>
  <c r="J1943" i="12"/>
  <c r="Y1943" i="12"/>
  <c r="I1943" i="12"/>
  <c r="V1943" i="12"/>
  <c r="B1944" i="12"/>
  <c r="U1943" i="12"/>
  <c r="E1943" i="12"/>
  <c r="F1943" i="12" s="1"/>
  <c r="K1942" i="12"/>
  <c r="W1943" i="12" l="1"/>
  <c r="Q1943" i="12"/>
  <c r="R1943" i="12" s="1"/>
  <c r="E1996" i="13"/>
  <c r="J1944" i="12"/>
  <c r="Y1944" i="12"/>
  <c r="I1944" i="12"/>
  <c r="V1944" i="12"/>
  <c r="B1945" i="12"/>
  <c r="U1944" i="12"/>
  <c r="E1944" i="12"/>
  <c r="F1944" i="12" s="1"/>
  <c r="N1944" i="12"/>
  <c r="O1944" i="12" s="1"/>
  <c r="P1944" i="12" s="1"/>
  <c r="K1943" i="12"/>
  <c r="K1944" i="12" l="1"/>
  <c r="Q1944" i="12"/>
  <c r="R1944" i="12" s="1"/>
  <c r="W1944" i="12"/>
  <c r="E1995" i="13"/>
  <c r="J1945" i="12"/>
  <c r="Y1945" i="12"/>
  <c r="I1945" i="12"/>
  <c r="V1945" i="12"/>
  <c r="B1946" i="12"/>
  <c r="U1945" i="12"/>
  <c r="E1945" i="12"/>
  <c r="F1945" i="12" s="1"/>
  <c r="N1945" i="12"/>
  <c r="O1945" i="12" s="1"/>
  <c r="P1945" i="12" s="1"/>
  <c r="K1945" i="12" l="1"/>
  <c r="Q1945" i="12"/>
  <c r="R1945" i="12" s="1"/>
  <c r="W1945" i="12"/>
  <c r="E1994" i="13"/>
  <c r="V1946" i="12"/>
  <c r="B1947" i="12"/>
  <c r="U1946" i="12"/>
  <c r="E1946" i="12"/>
  <c r="F1946" i="12" s="1"/>
  <c r="N1946" i="12"/>
  <c r="O1946" i="12" s="1"/>
  <c r="P1946" i="12" s="1"/>
  <c r="J1946" i="12"/>
  <c r="Y1946" i="12"/>
  <c r="I1946" i="12"/>
  <c r="K1946" i="12" l="1"/>
  <c r="Q1946" i="12"/>
  <c r="R1946" i="12" s="1"/>
  <c r="W1946" i="12"/>
  <c r="E1993" i="13"/>
  <c r="N1947" i="12"/>
  <c r="O1947" i="12" s="1"/>
  <c r="P1947" i="12" s="1"/>
  <c r="J1947" i="12"/>
  <c r="Y1947" i="12"/>
  <c r="I1947" i="12"/>
  <c r="V1947" i="12"/>
  <c r="B1948" i="12"/>
  <c r="U1947" i="12"/>
  <c r="E1947" i="12"/>
  <c r="F1947" i="12" s="1"/>
  <c r="W1947" i="12" l="1"/>
  <c r="E1992" i="13"/>
  <c r="N1948" i="12"/>
  <c r="O1948" i="12" s="1"/>
  <c r="P1948" i="12" s="1"/>
  <c r="J1948" i="12"/>
  <c r="Y1948" i="12"/>
  <c r="I1948" i="12"/>
  <c r="V1948" i="12"/>
  <c r="B1949" i="12"/>
  <c r="U1948" i="12"/>
  <c r="E1948" i="12"/>
  <c r="F1948" i="12" s="1"/>
  <c r="K1947" i="12"/>
  <c r="Q1947" i="12"/>
  <c r="R1947" i="12" s="1"/>
  <c r="Q1948" i="12" l="1"/>
  <c r="R1948" i="12" s="1"/>
  <c r="K1948" i="12"/>
  <c r="W1948" i="12"/>
  <c r="E1991" i="13"/>
  <c r="N1949" i="12"/>
  <c r="O1949" i="12" s="1"/>
  <c r="P1949" i="12" s="1"/>
  <c r="J1949" i="12"/>
  <c r="Y1949" i="12"/>
  <c r="I1949" i="12"/>
  <c r="V1949" i="12"/>
  <c r="B1950" i="12"/>
  <c r="U1949" i="12"/>
  <c r="E1949" i="12"/>
  <c r="F1949" i="12" s="1"/>
  <c r="W1949" i="12" l="1"/>
  <c r="Q1949" i="12"/>
  <c r="R1949" i="12" s="1"/>
  <c r="E1990" i="13"/>
  <c r="J1950" i="12"/>
  <c r="Y1950" i="12"/>
  <c r="I1950" i="12"/>
  <c r="V1950" i="12"/>
  <c r="B1951" i="12"/>
  <c r="U1950" i="12"/>
  <c r="E1950" i="12"/>
  <c r="F1950" i="12" s="1"/>
  <c r="N1950" i="12"/>
  <c r="O1950" i="12" s="1"/>
  <c r="P1950" i="12" s="1"/>
  <c r="K1949" i="12"/>
  <c r="K1950" i="12" l="1"/>
  <c r="Q1950" i="12"/>
  <c r="R1950" i="12" s="1"/>
  <c r="W1950" i="12"/>
  <c r="E1989" i="13"/>
  <c r="V1951" i="12"/>
  <c r="B1952" i="12"/>
  <c r="U1951" i="12"/>
  <c r="E1951" i="12"/>
  <c r="F1951" i="12" s="1"/>
  <c r="N1951" i="12"/>
  <c r="O1951" i="12" s="1"/>
  <c r="P1951" i="12" s="1"/>
  <c r="J1951" i="12"/>
  <c r="Y1951" i="12"/>
  <c r="I1951" i="12"/>
  <c r="W1951" i="12" l="1"/>
  <c r="E1988" i="13"/>
  <c r="B1953" i="12"/>
  <c r="U1952" i="12"/>
  <c r="E1952" i="12"/>
  <c r="F1952" i="12" s="1"/>
  <c r="N1952" i="12"/>
  <c r="O1952" i="12" s="1"/>
  <c r="P1952" i="12" s="1"/>
  <c r="J1952" i="12"/>
  <c r="Y1952" i="12"/>
  <c r="I1952" i="12"/>
  <c r="V1952" i="12"/>
  <c r="K1951" i="12"/>
  <c r="Q1951" i="12"/>
  <c r="R1951" i="12" s="1"/>
  <c r="Q1952" i="12" l="1"/>
  <c r="R1952" i="12" s="1"/>
  <c r="W1952" i="12"/>
  <c r="E1987" i="13"/>
  <c r="N1953" i="12"/>
  <c r="O1953" i="12" s="1"/>
  <c r="P1953" i="12" s="1"/>
  <c r="J1953" i="12"/>
  <c r="Y1953" i="12"/>
  <c r="I1953" i="12"/>
  <c r="V1953" i="12"/>
  <c r="B1954" i="12"/>
  <c r="U1953" i="12"/>
  <c r="E1953" i="12"/>
  <c r="F1953" i="12" s="1"/>
  <c r="K1952" i="12"/>
  <c r="W1953" i="12" l="1"/>
  <c r="K1953" i="12"/>
  <c r="Q1953" i="12"/>
  <c r="R1953" i="12" s="1"/>
  <c r="E1986" i="13"/>
  <c r="N1954" i="12"/>
  <c r="O1954" i="12" s="1"/>
  <c r="P1954" i="12" s="1"/>
  <c r="J1954" i="12"/>
  <c r="Y1954" i="12"/>
  <c r="I1954" i="12"/>
  <c r="V1954" i="12"/>
  <c r="B1955" i="12"/>
  <c r="U1954" i="12"/>
  <c r="E1954" i="12"/>
  <c r="F1954" i="12" s="1"/>
  <c r="K1954" i="12" l="1"/>
  <c r="W1954" i="12"/>
  <c r="Q1954" i="12"/>
  <c r="R1954" i="12" s="1"/>
  <c r="E1985" i="13"/>
  <c r="J1955" i="12"/>
  <c r="Y1955" i="12"/>
  <c r="I1955" i="12"/>
  <c r="V1955" i="12"/>
  <c r="B1956" i="12"/>
  <c r="U1955" i="12"/>
  <c r="E1955" i="12"/>
  <c r="F1955" i="12" s="1"/>
  <c r="N1955" i="12"/>
  <c r="O1955" i="12" s="1"/>
  <c r="P1955" i="12" s="1"/>
  <c r="K1955" i="12" l="1"/>
  <c r="E1984" i="13"/>
  <c r="Y1956" i="12"/>
  <c r="I1956" i="12"/>
  <c r="V1956" i="12"/>
  <c r="B1957" i="12"/>
  <c r="U1956" i="12"/>
  <c r="E1956" i="12"/>
  <c r="F1956" i="12" s="1"/>
  <c r="N1956" i="12"/>
  <c r="O1956" i="12" s="1"/>
  <c r="P1956" i="12" s="1"/>
  <c r="J1956" i="12"/>
  <c r="Q1955" i="12"/>
  <c r="R1955" i="12" s="1"/>
  <c r="W1955" i="12"/>
  <c r="W1956" i="12" l="1"/>
  <c r="Q1956" i="12"/>
  <c r="R1956" i="12" s="1"/>
  <c r="E1983" i="13"/>
  <c r="V1957" i="12"/>
  <c r="B1958" i="12"/>
  <c r="U1957" i="12"/>
  <c r="E1957" i="12"/>
  <c r="F1957" i="12" s="1"/>
  <c r="N1957" i="12"/>
  <c r="O1957" i="12" s="1"/>
  <c r="P1957" i="12" s="1"/>
  <c r="J1957" i="12"/>
  <c r="Y1957" i="12"/>
  <c r="I1957" i="12"/>
  <c r="K1956" i="12"/>
  <c r="W1957" i="12" l="1"/>
  <c r="Q1957" i="12"/>
  <c r="R1957" i="12" s="1"/>
  <c r="E1982" i="13"/>
  <c r="N1958" i="12"/>
  <c r="O1958" i="12" s="1"/>
  <c r="P1958" i="12" s="1"/>
  <c r="J1958" i="12"/>
  <c r="Y1958" i="12"/>
  <c r="I1958" i="12"/>
  <c r="V1958" i="12"/>
  <c r="B1959" i="12"/>
  <c r="U1958" i="12"/>
  <c r="E1958" i="12"/>
  <c r="F1958" i="12" s="1"/>
  <c r="K1957" i="12"/>
  <c r="W1958" i="12" l="1"/>
  <c r="Q1958" i="12"/>
  <c r="R1958" i="12" s="1"/>
  <c r="E1981" i="13"/>
  <c r="N1959" i="12"/>
  <c r="O1959" i="12" s="1"/>
  <c r="P1959" i="12" s="1"/>
  <c r="J1959" i="12"/>
  <c r="Y1959" i="12"/>
  <c r="I1959" i="12"/>
  <c r="V1959" i="12"/>
  <c r="B1960" i="12"/>
  <c r="U1959" i="12"/>
  <c r="E1959" i="12"/>
  <c r="F1959" i="12" s="1"/>
  <c r="K1958" i="12"/>
  <c r="Q1959" i="12" l="1"/>
  <c r="R1959" i="12" s="1"/>
  <c r="W1959" i="12"/>
  <c r="E1980" i="13"/>
  <c r="J1960" i="12"/>
  <c r="Y1960" i="12"/>
  <c r="I1960" i="12"/>
  <c r="V1960" i="12"/>
  <c r="B1961" i="12"/>
  <c r="U1960" i="12"/>
  <c r="E1960" i="12"/>
  <c r="F1960" i="12" s="1"/>
  <c r="N1960" i="12"/>
  <c r="O1960" i="12" s="1"/>
  <c r="P1960" i="12" s="1"/>
  <c r="K1959" i="12"/>
  <c r="Q1960" i="12" l="1"/>
  <c r="R1960" i="12" s="1"/>
  <c r="K1960" i="12"/>
  <c r="W1960" i="12"/>
  <c r="E1979" i="13"/>
  <c r="J1961" i="12"/>
  <c r="Y1961" i="12"/>
  <c r="I1961" i="12"/>
  <c r="V1961" i="12"/>
  <c r="B1962" i="12"/>
  <c r="U1961" i="12"/>
  <c r="E1961" i="12"/>
  <c r="F1961" i="12" s="1"/>
  <c r="N1961" i="12"/>
  <c r="O1961" i="12" s="1"/>
  <c r="P1961" i="12" s="1"/>
  <c r="K1961" i="12" l="1"/>
  <c r="Q1961" i="12"/>
  <c r="R1961" i="12" s="1"/>
  <c r="W1961" i="12"/>
  <c r="E1978" i="13"/>
  <c r="V1962" i="12"/>
  <c r="B1963" i="12"/>
  <c r="U1962" i="12"/>
  <c r="E1962" i="12"/>
  <c r="F1962" i="12" s="1"/>
  <c r="N1962" i="12"/>
  <c r="O1962" i="12" s="1"/>
  <c r="P1962" i="12" s="1"/>
  <c r="J1962" i="12"/>
  <c r="Y1962" i="12"/>
  <c r="I1962" i="12"/>
  <c r="E1977" i="13" l="1"/>
  <c r="N1963" i="12"/>
  <c r="O1963" i="12" s="1"/>
  <c r="P1963" i="12" s="1"/>
  <c r="J1963" i="12"/>
  <c r="Y1963" i="12"/>
  <c r="I1963" i="12"/>
  <c r="V1963" i="12"/>
  <c r="U1963" i="12"/>
  <c r="E1963" i="12"/>
  <c r="F1963" i="12" s="1"/>
  <c r="B1964" i="12"/>
  <c r="K1962" i="12"/>
  <c r="Q1962" i="12"/>
  <c r="R1962" i="12" s="1"/>
  <c r="W1962" i="12"/>
  <c r="W1963" i="12" l="1"/>
  <c r="K1963" i="12"/>
  <c r="Q1963" i="12"/>
  <c r="R1963" i="12" s="1"/>
  <c r="E1976" i="13"/>
  <c r="N1964" i="12"/>
  <c r="O1964" i="12" s="1"/>
  <c r="P1964" i="12" s="1"/>
  <c r="J1964" i="12"/>
  <c r="Y1964" i="12"/>
  <c r="I1964" i="12"/>
  <c r="V1964" i="12"/>
  <c r="B1965" i="12"/>
  <c r="U1964" i="12"/>
  <c r="E1964" i="12"/>
  <c r="F1964" i="12" s="1"/>
  <c r="W1964" i="12" l="1"/>
  <c r="Q1964" i="12"/>
  <c r="R1964" i="12" s="1"/>
  <c r="E1975" i="13"/>
  <c r="N1965" i="12"/>
  <c r="O1965" i="12" s="1"/>
  <c r="P1965" i="12" s="1"/>
  <c r="J1965" i="12"/>
  <c r="Y1965" i="12"/>
  <c r="I1965" i="12"/>
  <c r="V1965" i="12"/>
  <c r="B1966" i="12"/>
  <c r="U1965" i="12"/>
  <c r="E1965" i="12"/>
  <c r="F1965" i="12" s="1"/>
  <c r="K1964" i="12"/>
  <c r="Q1965" i="12" l="1"/>
  <c r="R1965" i="12" s="1"/>
  <c r="W1965" i="12"/>
  <c r="E1974" i="13"/>
  <c r="J1966" i="12"/>
  <c r="Y1966" i="12"/>
  <c r="I1966" i="12"/>
  <c r="V1966" i="12"/>
  <c r="B1967" i="12"/>
  <c r="U1966" i="12"/>
  <c r="E1966" i="12"/>
  <c r="F1966" i="12" s="1"/>
  <c r="N1966" i="12"/>
  <c r="O1966" i="12" s="1"/>
  <c r="P1966" i="12" s="1"/>
  <c r="K1965" i="12"/>
  <c r="Q1966" i="12" l="1"/>
  <c r="R1966" i="12" s="1"/>
  <c r="E1973" i="13"/>
  <c r="V1967" i="12"/>
  <c r="B1968" i="12"/>
  <c r="U1967" i="12"/>
  <c r="E1967" i="12"/>
  <c r="F1967" i="12" s="1"/>
  <c r="N1967" i="12"/>
  <c r="O1967" i="12" s="1"/>
  <c r="P1967" i="12" s="1"/>
  <c r="J1967" i="12"/>
  <c r="Y1967" i="12"/>
  <c r="I1967" i="12"/>
  <c r="K1966" i="12"/>
  <c r="W1966" i="12"/>
  <c r="K1967" i="12" l="1"/>
  <c r="W1967" i="12"/>
  <c r="Q1967" i="12"/>
  <c r="R1967" i="12" s="1"/>
  <c r="E1972" i="13"/>
  <c r="B1969" i="12"/>
  <c r="U1968" i="12"/>
  <c r="E1968" i="12"/>
  <c r="F1968" i="12" s="1"/>
  <c r="N1968" i="12"/>
  <c r="O1968" i="12" s="1"/>
  <c r="P1968" i="12" s="1"/>
  <c r="J1968" i="12"/>
  <c r="Y1968" i="12"/>
  <c r="I1968" i="12"/>
  <c r="V1968" i="12"/>
  <c r="Q1968" i="12" l="1"/>
  <c r="R1968" i="12" s="1"/>
  <c r="W1968" i="12"/>
  <c r="E1971" i="13"/>
  <c r="N1969" i="12"/>
  <c r="O1969" i="12" s="1"/>
  <c r="P1969" i="12" s="1"/>
  <c r="J1969" i="12"/>
  <c r="Y1969" i="12"/>
  <c r="I1969" i="12"/>
  <c r="V1969" i="12"/>
  <c r="B1970" i="12"/>
  <c r="U1969" i="12"/>
  <c r="E1969" i="12"/>
  <c r="F1969" i="12" s="1"/>
  <c r="K1968" i="12"/>
  <c r="K1969" i="12" l="1"/>
  <c r="Q1969" i="12"/>
  <c r="R1969" i="12" s="1"/>
  <c r="W1969" i="12"/>
  <c r="E1970" i="13"/>
  <c r="N1970" i="12"/>
  <c r="O1970" i="12" s="1"/>
  <c r="P1970" i="12" s="1"/>
  <c r="J1970" i="12"/>
  <c r="Y1970" i="12"/>
  <c r="I1970" i="12"/>
  <c r="V1970" i="12"/>
  <c r="B1971" i="12"/>
  <c r="U1970" i="12"/>
  <c r="E1970" i="12"/>
  <c r="F1970" i="12" s="1"/>
  <c r="Q1970" i="12" l="1"/>
  <c r="R1970" i="12" s="1"/>
  <c r="W1970" i="12"/>
  <c r="E1969" i="13"/>
  <c r="J1971" i="12"/>
  <c r="Y1971" i="12"/>
  <c r="I1971" i="12"/>
  <c r="V1971" i="12"/>
  <c r="B1972" i="12"/>
  <c r="U1971" i="12"/>
  <c r="E1971" i="12"/>
  <c r="F1971" i="12" s="1"/>
  <c r="N1971" i="12"/>
  <c r="O1971" i="12" s="1"/>
  <c r="P1971" i="12" s="1"/>
  <c r="K1970" i="12"/>
  <c r="K1971" i="12" l="1"/>
  <c r="Q1971" i="12"/>
  <c r="R1971" i="12" s="1"/>
  <c r="W1971" i="12"/>
  <c r="E1968" i="13"/>
  <c r="Y1972" i="12"/>
  <c r="I1972" i="12"/>
  <c r="V1972" i="12"/>
  <c r="B1973" i="12"/>
  <c r="U1972" i="12"/>
  <c r="E1972" i="12"/>
  <c r="F1972" i="12" s="1"/>
  <c r="N1972" i="12"/>
  <c r="O1972" i="12" s="1"/>
  <c r="P1972" i="12" s="1"/>
  <c r="J1972" i="12"/>
  <c r="W1972" i="12" l="1"/>
  <c r="Q1972" i="12"/>
  <c r="R1972" i="12" s="1"/>
  <c r="E1967" i="13"/>
  <c r="V1973" i="12"/>
  <c r="B1974" i="12"/>
  <c r="U1973" i="12"/>
  <c r="E1973" i="12"/>
  <c r="F1973" i="12" s="1"/>
  <c r="N1973" i="12"/>
  <c r="O1973" i="12" s="1"/>
  <c r="P1973" i="12" s="1"/>
  <c r="J1973" i="12"/>
  <c r="Y1973" i="12"/>
  <c r="I1973" i="12"/>
  <c r="K1972" i="12"/>
  <c r="K1973" i="12" l="1"/>
  <c r="Q1973" i="12"/>
  <c r="R1973" i="12" s="1"/>
  <c r="W1973" i="12"/>
  <c r="E1966" i="13"/>
  <c r="N1974" i="12"/>
  <c r="O1974" i="12" s="1"/>
  <c r="P1974" i="12" s="1"/>
  <c r="J1974" i="12"/>
  <c r="Y1974" i="12"/>
  <c r="I1974" i="12"/>
  <c r="V1974" i="12"/>
  <c r="B1975" i="12"/>
  <c r="U1974" i="12"/>
  <c r="E1974" i="12"/>
  <c r="F1974" i="12" s="1"/>
  <c r="Q1974" i="12" l="1"/>
  <c r="R1974" i="12" s="1"/>
  <c r="K1974" i="12"/>
  <c r="W1974" i="12"/>
  <c r="E1965" i="13"/>
  <c r="N1975" i="12"/>
  <c r="O1975" i="12" s="1"/>
  <c r="P1975" i="12" s="1"/>
  <c r="J1975" i="12"/>
  <c r="Y1975" i="12"/>
  <c r="I1975" i="12"/>
  <c r="V1975" i="12"/>
  <c r="B1976" i="12"/>
  <c r="U1975" i="12"/>
  <c r="E1975" i="12"/>
  <c r="F1975" i="12" s="1"/>
  <c r="Q1975" i="12" l="1"/>
  <c r="R1975" i="12" s="1"/>
  <c r="K1975" i="12"/>
  <c r="W1975" i="12"/>
  <c r="E1964" i="13"/>
  <c r="J1976" i="12"/>
  <c r="Y1976" i="12"/>
  <c r="I1976" i="12"/>
  <c r="V1976" i="12"/>
  <c r="B1977" i="12"/>
  <c r="U1976" i="12"/>
  <c r="E1976" i="12"/>
  <c r="F1976" i="12" s="1"/>
  <c r="N1976" i="12"/>
  <c r="O1976" i="12" s="1"/>
  <c r="P1976" i="12" s="1"/>
  <c r="W1976" i="12" l="1"/>
  <c r="K1976" i="12"/>
  <c r="E1963" i="13"/>
  <c r="J1977" i="12"/>
  <c r="Y1977" i="12"/>
  <c r="I1977" i="12"/>
  <c r="V1977" i="12"/>
  <c r="B1978" i="12"/>
  <c r="U1977" i="12"/>
  <c r="E1977" i="12"/>
  <c r="F1977" i="12" s="1"/>
  <c r="N1977" i="12"/>
  <c r="O1977" i="12" s="1"/>
  <c r="P1977" i="12" s="1"/>
  <c r="Q1976" i="12"/>
  <c r="R1976" i="12" s="1"/>
  <c r="W1977" i="12" l="1"/>
  <c r="Q1977" i="12"/>
  <c r="R1977" i="12" s="1"/>
  <c r="E1962" i="13"/>
  <c r="V1978" i="12"/>
  <c r="B1979" i="12"/>
  <c r="U1978" i="12"/>
  <c r="E1978" i="12"/>
  <c r="F1978" i="12" s="1"/>
  <c r="N1978" i="12"/>
  <c r="O1978" i="12" s="1"/>
  <c r="P1978" i="12" s="1"/>
  <c r="J1978" i="12"/>
  <c r="Y1978" i="12"/>
  <c r="I1978" i="12"/>
  <c r="K1977" i="12"/>
  <c r="W1978" i="12" l="1"/>
  <c r="Q1978" i="12"/>
  <c r="R1978" i="12" s="1"/>
  <c r="E1961" i="13"/>
  <c r="N1979" i="12"/>
  <c r="O1979" i="12" s="1"/>
  <c r="P1979" i="12" s="1"/>
  <c r="J1979" i="12"/>
  <c r="Y1979" i="12"/>
  <c r="I1979" i="12"/>
  <c r="V1979" i="12"/>
  <c r="B1980" i="12"/>
  <c r="U1979" i="12"/>
  <c r="E1979" i="12"/>
  <c r="F1979" i="12" s="1"/>
  <c r="K1978" i="12"/>
  <c r="W1979" i="12" l="1"/>
  <c r="K1979" i="12"/>
  <c r="Q1979" i="12"/>
  <c r="R1979" i="12" s="1"/>
  <c r="E1960" i="13"/>
  <c r="N1980" i="12"/>
  <c r="O1980" i="12" s="1"/>
  <c r="P1980" i="12" s="1"/>
  <c r="J1980" i="12"/>
  <c r="Y1980" i="12"/>
  <c r="I1980" i="12"/>
  <c r="V1980" i="12"/>
  <c r="B1981" i="12"/>
  <c r="U1980" i="12"/>
  <c r="E1980" i="12"/>
  <c r="F1980" i="12" s="1"/>
  <c r="W1980" i="12" l="1"/>
  <c r="Q1980" i="12"/>
  <c r="R1980" i="12" s="1"/>
  <c r="E1959" i="13"/>
  <c r="N1981" i="12"/>
  <c r="O1981" i="12" s="1"/>
  <c r="P1981" i="12" s="1"/>
  <c r="J1981" i="12"/>
  <c r="Y1981" i="12"/>
  <c r="I1981" i="12"/>
  <c r="V1981" i="12"/>
  <c r="B1982" i="12"/>
  <c r="U1981" i="12"/>
  <c r="E1981" i="12"/>
  <c r="F1981" i="12" s="1"/>
  <c r="K1980" i="12"/>
  <c r="K1981" i="12" l="1"/>
  <c r="Q1981" i="12"/>
  <c r="R1981" i="12" s="1"/>
  <c r="W1981" i="12"/>
  <c r="E1958" i="13"/>
  <c r="J1982" i="12"/>
  <c r="Y1982" i="12"/>
  <c r="I1982" i="12"/>
  <c r="V1982" i="12"/>
  <c r="B1983" i="12"/>
  <c r="U1982" i="12"/>
  <c r="E1982" i="12"/>
  <c r="F1982" i="12" s="1"/>
  <c r="N1982" i="12"/>
  <c r="O1982" i="12" s="1"/>
  <c r="P1982" i="12" s="1"/>
  <c r="K1982" i="12" l="1"/>
  <c r="Q1982" i="12"/>
  <c r="R1982" i="12" s="1"/>
  <c r="W1982" i="12"/>
  <c r="E1957" i="13"/>
  <c r="V1983" i="12"/>
  <c r="B1984" i="12"/>
  <c r="U1983" i="12"/>
  <c r="E1983" i="12"/>
  <c r="F1983" i="12" s="1"/>
  <c r="N1983" i="12"/>
  <c r="O1983" i="12" s="1"/>
  <c r="P1983" i="12" s="1"/>
  <c r="J1983" i="12"/>
  <c r="Y1983" i="12"/>
  <c r="I1983" i="12"/>
  <c r="W1983" i="12" l="1"/>
  <c r="K1983" i="12"/>
  <c r="Q1983" i="12"/>
  <c r="R1983" i="12" s="1"/>
  <c r="E1956" i="13"/>
  <c r="B1985" i="12"/>
  <c r="U1984" i="12"/>
  <c r="E1984" i="12"/>
  <c r="F1984" i="12" s="1"/>
  <c r="N1984" i="12"/>
  <c r="O1984" i="12" s="1"/>
  <c r="P1984" i="12" s="1"/>
  <c r="J1984" i="12"/>
  <c r="Y1984" i="12"/>
  <c r="I1984" i="12"/>
  <c r="V1984" i="12"/>
  <c r="Q1984" i="12" l="1"/>
  <c r="R1984" i="12" s="1"/>
  <c r="K1984" i="12"/>
  <c r="W1984" i="12"/>
  <c r="E1955" i="13"/>
  <c r="N1985" i="12"/>
  <c r="O1985" i="12" s="1"/>
  <c r="P1985" i="12" s="1"/>
  <c r="J1985" i="12"/>
  <c r="Y1985" i="12"/>
  <c r="I1985" i="12"/>
  <c r="V1985" i="12"/>
  <c r="B1986" i="12"/>
  <c r="U1985" i="12"/>
  <c r="E1985" i="12"/>
  <c r="F1985" i="12" s="1"/>
  <c r="W1985" i="12" l="1"/>
  <c r="Q1985" i="12"/>
  <c r="R1985" i="12" s="1"/>
  <c r="E1954" i="13"/>
  <c r="N1986" i="12"/>
  <c r="O1986" i="12" s="1"/>
  <c r="P1986" i="12" s="1"/>
  <c r="J1986" i="12"/>
  <c r="Y1986" i="12"/>
  <c r="I1986" i="12"/>
  <c r="V1986" i="12"/>
  <c r="B1987" i="12"/>
  <c r="U1986" i="12"/>
  <c r="E1986" i="12"/>
  <c r="F1986" i="12" s="1"/>
  <c r="K1985" i="12"/>
  <c r="Q1986" i="12" l="1"/>
  <c r="R1986" i="12" s="1"/>
  <c r="E1953" i="13"/>
  <c r="J1987" i="12"/>
  <c r="Y1987" i="12"/>
  <c r="I1987" i="12"/>
  <c r="V1987" i="12"/>
  <c r="B1988" i="12"/>
  <c r="U1987" i="12"/>
  <c r="E1987" i="12"/>
  <c r="F1987" i="12" s="1"/>
  <c r="N1987" i="12"/>
  <c r="O1987" i="12" s="1"/>
  <c r="P1987" i="12" s="1"/>
  <c r="K1986" i="12"/>
  <c r="W1986" i="12"/>
  <c r="W1987" i="12" l="1"/>
  <c r="E1952" i="13"/>
  <c r="Y1988" i="12"/>
  <c r="I1988" i="12"/>
  <c r="V1988" i="12"/>
  <c r="B1989" i="12"/>
  <c r="U1988" i="12"/>
  <c r="E1988" i="12"/>
  <c r="F1988" i="12" s="1"/>
  <c r="N1988" i="12"/>
  <c r="O1988" i="12" s="1"/>
  <c r="P1988" i="12" s="1"/>
  <c r="J1988" i="12"/>
  <c r="K1987" i="12"/>
  <c r="Q1987" i="12"/>
  <c r="R1987" i="12" s="1"/>
  <c r="E1951" i="13" l="1"/>
  <c r="V1989" i="12"/>
  <c r="B1990" i="12"/>
  <c r="U1989" i="12"/>
  <c r="E1989" i="12"/>
  <c r="F1989" i="12" s="1"/>
  <c r="N1989" i="12"/>
  <c r="O1989" i="12" s="1"/>
  <c r="P1989" i="12" s="1"/>
  <c r="J1989" i="12"/>
  <c r="Y1989" i="12"/>
  <c r="I1989" i="12"/>
  <c r="K1988" i="12"/>
  <c r="Q1988" i="12"/>
  <c r="R1988" i="12" s="1"/>
  <c r="W1988" i="12"/>
  <c r="Q1989" i="12" l="1"/>
  <c r="R1989" i="12" s="1"/>
  <c r="W1989" i="12"/>
  <c r="E1950" i="13"/>
  <c r="N1990" i="12"/>
  <c r="O1990" i="12" s="1"/>
  <c r="P1990" i="12" s="1"/>
  <c r="J1990" i="12"/>
  <c r="Y1990" i="12"/>
  <c r="I1990" i="12"/>
  <c r="V1990" i="12"/>
  <c r="B1991" i="12"/>
  <c r="U1990" i="12"/>
  <c r="E1990" i="12"/>
  <c r="F1990" i="12" s="1"/>
  <c r="K1989" i="12"/>
  <c r="Q1990" i="12" l="1"/>
  <c r="R1990" i="12" s="1"/>
  <c r="W1990" i="12"/>
  <c r="E1949" i="13"/>
  <c r="N1991" i="12"/>
  <c r="O1991" i="12" s="1"/>
  <c r="P1991" i="12" s="1"/>
  <c r="J1991" i="12"/>
  <c r="Y1991" i="12"/>
  <c r="I1991" i="12"/>
  <c r="V1991" i="12"/>
  <c r="B1992" i="12"/>
  <c r="U1991" i="12"/>
  <c r="E1991" i="12"/>
  <c r="F1991" i="12" s="1"/>
  <c r="K1990" i="12"/>
  <c r="W1991" i="12" l="1"/>
  <c r="Q1991" i="12"/>
  <c r="R1991" i="12" s="1"/>
  <c r="E1948" i="13"/>
  <c r="J1992" i="12"/>
  <c r="Y1992" i="12"/>
  <c r="I1992" i="12"/>
  <c r="V1992" i="12"/>
  <c r="B1993" i="12"/>
  <c r="U1992" i="12"/>
  <c r="E1992" i="12"/>
  <c r="F1992" i="12" s="1"/>
  <c r="N1992" i="12"/>
  <c r="O1992" i="12" s="1"/>
  <c r="P1992" i="12" s="1"/>
  <c r="K1991" i="12"/>
  <c r="Q1992" i="12" l="1"/>
  <c r="R1992" i="12" s="1"/>
  <c r="W1992" i="12"/>
  <c r="E1947" i="13"/>
  <c r="J1993" i="12"/>
  <c r="Y1993" i="12"/>
  <c r="I1993" i="12"/>
  <c r="V1993" i="12"/>
  <c r="B1994" i="12"/>
  <c r="U1993" i="12"/>
  <c r="E1993" i="12"/>
  <c r="F1993" i="12" s="1"/>
  <c r="N1993" i="12"/>
  <c r="O1993" i="12" s="1"/>
  <c r="P1993" i="12" s="1"/>
  <c r="K1992" i="12"/>
  <c r="Q1993" i="12" l="1"/>
  <c r="R1993" i="12" s="1"/>
  <c r="E1946" i="13"/>
  <c r="V1994" i="12"/>
  <c r="B1995" i="12"/>
  <c r="U1994" i="12"/>
  <c r="E1994" i="12"/>
  <c r="F1994" i="12" s="1"/>
  <c r="N1994" i="12"/>
  <c r="O1994" i="12" s="1"/>
  <c r="P1994" i="12" s="1"/>
  <c r="J1994" i="12"/>
  <c r="Y1994" i="12"/>
  <c r="I1994" i="12"/>
  <c r="K1993" i="12"/>
  <c r="W1993" i="12"/>
  <c r="W1994" i="12" l="1"/>
  <c r="Q1994" i="12"/>
  <c r="R1994" i="12" s="1"/>
  <c r="E1945" i="13"/>
  <c r="N1995" i="12"/>
  <c r="O1995" i="12" s="1"/>
  <c r="P1995" i="12" s="1"/>
  <c r="J1995" i="12"/>
  <c r="Y1995" i="12"/>
  <c r="I1995" i="12"/>
  <c r="V1995" i="12"/>
  <c r="B1996" i="12"/>
  <c r="U1995" i="12"/>
  <c r="E1995" i="12"/>
  <c r="F1995" i="12" s="1"/>
  <c r="K1994" i="12"/>
  <c r="K1995" i="12" l="1"/>
  <c r="W1995" i="12"/>
  <c r="Q1995" i="12"/>
  <c r="R1995" i="12" s="1"/>
  <c r="E1944" i="13"/>
  <c r="N1996" i="12"/>
  <c r="O1996" i="12" s="1"/>
  <c r="P1996" i="12" s="1"/>
  <c r="J1996" i="12"/>
  <c r="Y1996" i="12"/>
  <c r="I1996" i="12"/>
  <c r="V1996" i="12"/>
  <c r="B1997" i="12"/>
  <c r="U1996" i="12"/>
  <c r="E1996" i="12"/>
  <c r="F1996" i="12" s="1"/>
  <c r="W1996" i="12" l="1"/>
  <c r="K1996" i="12"/>
  <c r="Q1996" i="12"/>
  <c r="R1996" i="12" s="1"/>
  <c r="E1943" i="13"/>
  <c r="N1997" i="12"/>
  <c r="O1997" i="12" s="1"/>
  <c r="P1997" i="12" s="1"/>
  <c r="J1997" i="12"/>
  <c r="Y1997" i="12"/>
  <c r="I1997" i="12"/>
  <c r="V1997" i="12"/>
  <c r="B1998" i="12"/>
  <c r="U1997" i="12"/>
  <c r="E1997" i="12"/>
  <c r="F1997" i="12" s="1"/>
  <c r="Q1997" i="12" l="1"/>
  <c r="R1997" i="12" s="1"/>
  <c r="W1997" i="12"/>
  <c r="E1942" i="13"/>
  <c r="J1998" i="12"/>
  <c r="Y1998" i="12"/>
  <c r="I1998" i="12"/>
  <c r="V1998" i="12"/>
  <c r="B1999" i="12"/>
  <c r="U1998" i="12"/>
  <c r="E1998" i="12"/>
  <c r="F1998" i="12" s="1"/>
  <c r="N1998" i="12"/>
  <c r="O1998" i="12" s="1"/>
  <c r="P1998" i="12" s="1"/>
  <c r="K1997" i="12"/>
  <c r="Q1998" i="12" l="1"/>
  <c r="R1998" i="12" s="1"/>
  <c r="E1941" i="13"/>
  <c r="V1999" i="12"/>
  <c r="B2000" i="12"/>
  <c r="U1999" i="12"/>
  <c r="E1999" i="12"/>
  <c r="F1999" i="12" s="1"/>
  <c r="N1999" i="12"/>
  <c r="O1999" i="12" s="1"/>
  <c r="P1999" i="12" s="1"/>
  <c r="J1999" i="12"/>
  <c r="Y1999" i="12"/>
  <c r="I1999" i="12"/>
  <c r="K1998" i="12"/>
  <c r="W1998" i="12"/>
  <c r="K1999" i="12" l="1"/>
  <c r="W1999" i="12"/>
  <c r="Q1999" i="12"/>
  <c r="R1999" i="12" s="1"/>
  <c r="E1940" i="13"/>
  <c r="B2001" i="12"/>
  <c r="U2000" i="12"/>
  <c r="E2000" i="12"/>
  <c r="F2000" i="12" s="1"/>
  <c r="N2000" i="12"/>
  <c r="O2000" i="12" s="1"/>
  <c r="P2000" i="12" s="1"/>
  <c r="J2000" i="12"/>
  <c r="Y2000" i="12"/>
  <c r="I2000" i="12"/>
  <c r="V2000" i="12"/>
  <c r="W2000" i="12" l="1"/>
  <c r="E1939" i="13"/>
  <c r="N2001" i="12"/>
  <c r="O2001" i="12" s="1"/>
  <c r="P2001" i="12" s="1"/>
  <c r="J2001" i="12"/>
  <c r="Y2001" i="12"/>
  <c r="I2001" i="12"/>
  <c r="V2001" i="12"/>
  <c r="B2002" i="12"/>
  <c r="U2001" i="12"/>
  <c r="E2001" i="12"/>
  <c r="F2001" i="12" s="1"/>
  <c r="K2000" i="12"/>
  <c r="Q2000" i="12"/>
  <c r="R2000" i="12" s="1"/>
  <c r="K2001" i="12" l="1"/>
  <c r="Q2001" i="12"/>
  <c r="R2001" i="12" s="1"/>
  <c r="W2001" i="12"/>
  <c r="E1938" i="13"/>
  <c r="N2002" i="12"/>
  <c r="O2002" i="12" s="1"/>
  <c r="P2002" i="12" s="1"/>
  <c r="J2002" i="12"/>
  <c r="Y2002" i="12"/>
  <c r="I2002" i="12"/>
  <c r="V2002" i="12"/>
  <c r="B2003" i="12"/>
  <c r="U2002" i="12"/>
  <c r="E2002" i="12"/>
  <c r="F2002" i="12" s="1"/>
  <c r="Q2002" i="12" l="1"/>
  <c r="R2002" i="12" s="1"/>
  <c r="W2002" i="12"/>
  <c r="E1937" i="13"/>
  <c r="J2003" i="12"/>
  <c r="Y2003" i="12"/>
  <c r="I2003" i="12"/>
  <c r="V2003" i="12"/>
  <c r="B2004" i="12"/>
  <c r="U2003" i="12"/>
  <c r="E2003" i="12"/>
  <c r="F2003" i="12" s="1"/>
  <c r="N2003" i="12"/>
  <c r="O2003" i="12" s="1"/>
  <c r="P2003" i="12" s="1"/>
  <c r="K2002" i="12"/>
  <c r="K2003" i="12" l="1"/>
  <c r="Q2003" i="12"/>
  <c r="R2003" i="12" s="1"/>
  <c r="W2003" i="12"/>
  <c r="E1936" i="13"/>
  <c r="Y2004" i="12"/>
  <c r="I2004" i="12"/>
  <c r="V2004" i="12"/>
  <c r="U2004" i="12"/>
  <c r="E2004" i="12"/>
  <c r="F2004" i="12" s="1"/>
  <c r="B2005" i="12"/>
  <c r="N2004" i="12"/>
  <c r="O2004" i="12" s="1"/>
  <c r="P2004" i="12" s="1"/>
  <c r="J2004" i="12"/>
  <c r="W2004" i="12" l="1"/>
  <c r="Q2004" i="12"/>
  <c r="R2004" i="12" s="1"/>
  <c r="E1935" i="13"/>
  <c r="Y2005" i="12"/>
  <c r="V2005" i="12"/>
  <c r="E2005" i="12"/>
  <c r="F2005" i="12" s="1"/>
  <c r="U2005" i="12"/>
  <c r="B2006" i="12"/>
  <c r="N2005" i="12"/>
  <c r="O2005" i="12" s="1"/>
  <c r="P2005" i="12" s="1"/>
  <c r="J2005" i="12"/>
  <c r="I2005" i="12"/>
  <c r="K2004" i="12"/>
  <c r="W2005" i="12" l="1"/>
  <c r="Q2005" i="12"/>
  <c r="R2005" i="12" s="1"/>
  <c r="K2005" i="12"/>
  <c r="E1934" i="13"/>
  <c r="Y2006" i="12"/>
  <c r="I2006" i="12"/>
  <c r="B2007" i="12"/>
  <c r="U2006" i="12"/>
  <c r="E2006" i="12"/>
  <c r="F2006" i="12" s="1"/>
  <c r="J2006" i="12"/>
  <c r="V2006" i="12"/>
  <c r="N2006" i="12"/>
  <c r="O2006" i="12" s="1"/>
  <c r="P2006" i="12" s="1"/>
  <c r="K2006" i="12" l="1"/>
  <c r="Q2006" i="12"/>
  <c r="R2006" i="12" s="1"/>
  <c r="W2006" i="12"/>
  <c r="E1933" i="13"/>
  <c r="V2007" i="12"/>
  <c r="B2008" i="12"/>
  <c r="U2007" i="12"/>
  <c r="E2007" i="12"/>
  <c r="F2007" i="12" s="1"/>
  <c r="J2007" i="12"/>
  <c r="I2007" i="12"/>
  <c r="Y2007" i="12"/>
  <c r="N2007" i="12"/>
  <c r="O2007" i="12" s="1"/>
  <c r="P2007" i="12" s="1"/>
  <c r="W2007" i="12" l="1"/>
  <c r="E1932" i="13"/>
  <c r="B2009" i="12"/>
  <c r="N2008" i="12"/>
  <c r="O2008" i="12" s="1"/>
  <c r="P2008" i="12" s="1"/>
  <c r="J2008" i="12"/>
  <c r="I2008" i="12"/>
  <c r="Y2008" i="12"/>
  <c r="E2008" i="12"/>
  <c r="F2008" i="12" s="1"/>
  <c r="V2008" i="12"/>
  <c r="U2008" i="12"/>
  <c r="Q2007" i="12"/>
  <c r="R2007" i="12" s="1"/>
  <c r="K2007" i="12"/>
  <c r="W2008" i="12" l="1"/>
  <c r="K2008" i="12"/>
  <c r="E1931" i="13"/>
  <c r="V2009" i="12"/>
  <c r="U2009" i="12"/>
  <c r="N2009" i="12"/>
  <c r="O2009" i="12" s="1"/>
  <c r="P2009" i="12" s="1"/>
  <c r="B2010" i="12"/>
  <c r="J2009" i="12"/>
  <c r="I2009" i="12"/>
  <c r="E2009" i="12"/>
  <c r="F2009" i="12" s="1"/>
  <c r="Y2009" i="12"/>
  <c r="Q2008" i="12"/>
  <c r="R2008" i="12" s="1"/>
  <c r="W2009" i="12" l="1"/>
  <c r="Q2009" i="12"/>
  <c r="R2009" i="12" s="1"/>
  <c r="K2009" i="12"/>
  <c r="E1930" i="13"/>
  <c r="N2010" i="12"/>
  <c r="O2010" i="12" s="1"/>
  <c r="P2010" i="12" s="1"/>
  <c r="J2010" i="12"/>
  <c r="Y2010" i="12"/>
  <c r="I2010" i="12"/>
  <c r="B2011" i="12"/>
  <c r="E2010" i="12"/>
  <c r="F2010" i="12" s="1"/>
  <c r="V2010" i="12"/>
  <c r="U2010" i="12"/>
  <c r="W2010" i="12" l="1"/>
  <c r="Q2010" i="12"/>
  <c r="R2010" i="12" s="1"/>
  <c r="E1929" i="13"/>
  <c r="J2011" i="12"/>
  <c r="Y2011" i="12"/>
  <c r="I2011" i="12"/>
  <c r="V2011" i="12"/>
  <c r="U2011" i="12"/>
  <c r="N2011" i="12"/>
  <c r="O2011" i="12" s="1"/>
  <c r="P2011" i="12" s="1"/>
  <c r="B2012" i="12"/>
  <c r="E2011" i="12"/>
  <c r="F2011" i="12" s="1"/>
  <c r="K2010" i="12"/>
  <c r="W2011" i="12" l="1"/>
  <c r="E1928" i="13"/>
  <c r="Y2012" i="12"/>
  <c r="I2012" i="12"/>
  <c r="V2012" i="12"/>
  <c r="B2013" i="12"/>
  <c r="U2012" i="12"/>
  <c r="E2012" i="12"/>
  <c r="F2012" i="12" s="1"/>
  <c r="N2012" i="12"/>
  <c r="O2012" i="12" s="1"/>
  <c r="P2012" i="12" s="1"/>
  <c r="J2012" i="12"/>
  <c r="Q2011" i="12"/>
  <c r="R2011" i="12" s="1"/>
  <c r="K2011" i="12"/>
  <c r="W2012" i="12" l="1"/>
  <c r="E1927" i="13"/>
  <c r="V2013" i="12"/>
  <c r="B2014" i="12"/>
  <c r="U2013" i="12"/>
  <c r="E2013" i="12"/>
  <c r="F2013" i="12" s="1"/>
  <c r="J2013" i="12"/>
  <c r="Y2013" i="12"/>
  <c r="N2013" i="12"/>
  <c r="O2013" i="12" s="1"/>
  <c r="P2013" i="12" s="1"/>
  <c r="I2013" i="12"/>
  <c r="K2012" i="12"/>
  <c r="Q2012" i="12"/>
  <c r="R2012" i="12" s="1"/>
  <c r="K2013" i="12" l="1"/>
  <c r="W2013" i="12"/>
  <c r="Q2013" i="12"/>
  <c r="R2013" i="12" s="1"/>
  <c r="E1926" i="13"/>
  <c r="N2014" i="12"/>
  <c r="O2014" i="12" s="1"/>
  <c r="P2014" i="12" s="1"/>
  <c r="Y2014" i="12"/>
  <c r="V2014" i="12"/>
  <c r="U2014" i="12"/>
  <c r="J2014" i="12"/>
  <c r="I2014" i="12"/>
  <c r="B2015" i="12"/>
  <c r="E2014" i="12"/>
  <c r="F2014" i="12" s="1"/>
  <c r="W2014" i="12" l="1"/>
  <c r="Q2014" i="12"/>
  <c r="R2014" i="12" s="1"/>
  <c r="E1925" i="13"/>
  <c r="N2015" i="12"/>
  <c r="O2015" i="12" s="1"/>
  <c r="P2015" i="12" s="1"/>
  <c r="J2015" i="12"/>
  <c r="V2015" i="12"/>
  <c r="U2015" i="12"/>
  <c r="I2015" i="12"/>
  <c r="B2016" i="12"/>
  <c r="E2015" i="12"/>
  <c r="F2015" i="12" s="1"/>
  <c r="Y2015" i="12"/>
  <c r="K2014" i="12"/>
  <c r="W2015" i="12" l="1"/>
  <c r="E1924" i="13"/>
  <c r="J2016" i="12"/>
  <c r="Y2016" i="12"/>
  <c r="I2016" i="12"/>
  <c r="V2016" i="12"/>
  <c r="U2016" i="12"/>
  <c r="N2016" i="12"/>
  <c r="O2016" i="12" s="1"/>
  <c r="P2016" i="12" s="1"/>
  <c r="E2016" i="12"/>
  <c r="F2016" i="12" s="1"/>
  <c r="B2017" i="12"/>
  <c r="K2015" i="12"/>
  <c r="Q2015" i="12"/>
  <c r="R2015" i="12" s="1"/>
  <c r="Q2016" i="12" l="1"/>
  <c r="R2016" i="12" s="1"/>
  <c r="K2016" i="12"/>
  <c r="E1923" i="13"/>
  <c r="J2017" i="12"/>
  <c r="Y2017" i="12"/>
  <c r="I2017" i="12"/>
  <c r="V2017" i="12"/>
  <c r="B2018" i="12"/>
  <c r="U2017" i="12"/>
  <c r="E2017" i="12"/>
  <c r="F2017" i="12" s="1"/>
  <c r="N2017" i="12"/>
  <c r="O2017" i="12" s="1"/>
  <c r="P2017" i="12" s="1"/>
  <c r="W2016" i="12"/>
  <c r="W2017" i="12" l="1"/>
  <c r="E1922" i="13"/>
  <c r="V2018" i="12"/>
  <c r="B2019" i="12"/>
  <c r="U2018" i="12"/>
  <c r="E2018" i="12"/>
  <c r="F2018" i="12" s="1"/>
  <c r="Y2018" i="12"/>
  <c r="N2018" i="12"/>
  <c r="O2018" i="12" s="1"/>
  <c r="P2018" i="12" s="1"/>
  <c r="J2018" i="12"/>
  <c r="I2018" i="12"/>
  <c r="K2017" i="12"/>
  <c r="Q2017" i="12"/>
  <c r="R2017" i="12" s="1"/>
  <c r="W2018" i="12" l="1"/>
  <c r="Q2018" i="12"/>
  <c r="R2018" i="12" s="1"/>
  <c r="E1921" i="13"/>
  <c r="N2019" i="12"/>
  <c r="O2019" i="12" s="1"/>
  <c r="P2019" i="12" s="1"/>
  <c r="Y2019" i="12"/>
  <c r="V2019" i="12"/>
  <c r="U2019" i="12"/>
  <c r="J2019" i="12"/>
  <c r="I2019" i="12"/>
  <c r="E2019" i="12"/>
  <c r="F2019" i="12" s="1"/>
  <c r="B2020" i="12"/>
  <c r="K2018" i="12"/>
  <c r="Q2019" i="12" l="1"/>
  <c r="R2019" i="12" s="1"/>
  <c r="E1920" i="13"/>
  <c r="N2020" i="12"/>
  <c r="O2020" i="12" s="1"/>
  <c r="P2020" i="12" s="1"/>
  <c r="J2020" i="12"/>
  <c r="B2021" i="12"/>
  <c r="U2020" i="12"/>
  <c r="E2020" i="12"/>
  <c r="F2020" i="12" s="1"/>
  <c r="Y2020" i="12"/>
  <c r="V2020" i="12"/>
  <c r="I2020" i="12"/>
  <c r="K2019" i="12"/>
  <c r="W2019" i="12"/>
  <c r="E1919" i="13" l="1"/>
  <c r="N2021" i="12"/>
  <c r="O2021" i="12" s="1"/>
  <c r="P2021" i="12" s="1"/>
  <c r="J2021" i="12"/>
  <c r="Y2021" i="12"/>
  <c r="I2021" i="12"/>
  <c r="B2022" i="12"/>
  <c r="U2021" i="12"/>
  <c r="V2021" i="12"/>
  <c r="E2021" i="12"/>
  <c r="F2021" i="12" s="1"/>
  <c r="Q2020" i="12"/>
  <c r="R2020" i="12" s="1"/>
  <c r="K2020" i="12"/>
  <c r="W2020" i="12"/>
  <c r="W2021" i="12" l="1"/>
  <c r="E1918" i="13"/>
  <c r="J2022" i="12"/>
  <c r="Y2022" i="12"/>
  <c r="I2022" i="12"/>
  <c r="V2022" i="12"/>
  <c r="B2023" i="12"/>
  <c r="U2022" i="12"/>
  <c r="E2022" i="12"/>
  <c r="F2022" i="12" s="1"/>
  <c r="N2022" i="12"/>
  <c r="O2022" i="12" s="1"/>
  <c r="P2022" i="12" s="1"/>
  <c r="K2021" i="12"/>
  <c r="Q2021" i="12"/>
  <c r="R2021" i="12" s="1"/>
  <c r="W2022" i="12" l="1"/>
  <c r="E1917" i="13"/>
  <c r="V2023" i="12"/>
  <c r="B2024" i="12"/>
  <c r="U2023" i="12"/>
  <c r="E2023" i="12"/>
  <c r="F2023" i="12" s="1"/>
  <c r="Y2023" i="12"/>
  <c r="N2023" i="12"/>
  <c r="O2023" i="12" s="1"/>
  <c r="P2023" i="12" s="1"/>
  <c r="J2023" i="12"/>
  <c r="I2023" i="12"/>
  <c r="K2022" i="12"/>
  <c r="Q2022" i="12"/>
  <c r="R2022" i="12" s="1"/>
  <c r="W2023" i="12" l="1"/>
  <c r="Q2023" i="12"/>
  <c r="R2023" i="12" s="1"/>
  <c r="E1916" i="13"/>
  <c r="B2025" i="12"/>
  <c r="U2024" i="12"/>
  <c r="E2024" i="12"/>
  <c r="F2024" i="12" s="1"/>
  <c r="N2024" i="12"/>
  <c r="O2024" i="12" s="1"/>
  <c r="P2024" i="12" s="1"/>
  <c r="J2024" i="12"/>
  <c r="Y2024" i="12"/>
  <c r="I2024" i="12"/>
  <c r="V2024" i="12"/>
  <c r="K2023" i="12"/>
  <c r="Q2024" i="12" l="1"/>
  <c r="R2024" i="12" s="1"/>
  <c r="W2024" i="12"/>
  <c r="E1915" i="13"/>
  <c r="N2025" i="12"/>
  <c r="O2025" i="12" s="1"/>
  <c r="P2025" i="12" s="1"/>
  <c r="Y2025" i="12"/>
  <c r="I2025" i="12"/>
  <c r="V2025" i="12"/>
  <c r="B2026" i="12"/>
  <c r="U2025" i="12"/>
  <c r="E2025" i="12"/>
  <c r="F2025" i="12" s="1"/>
  <c r="J2025" i="12"/>
  <c r="K2024" i="12"/>
  <c r="K2025" i="12" l="1"/>
  <c r="Q2025" i="12"/>
  <c r="R2025" i="12" s="1"/>
  <c r="W2025" i="12"/>
  <c r="E1914" i="13"/>
  <c r="N2026" i="12"/>
  <c r="O2026" i="12" s="1"/>
  <c r="P2026" i="12" s="1"/>
  <c r="J2026" i="12"/>
  <c r="Y2026" i="12"/>
  <c r="I2026" i="12"/>
  <c r="V2026" i="12"/>
  <c r="B2027" i="12"/>
  <c r="U2026" i="12"/>
  <c r="E2026" i="12"/>
  <c r="F2026" i="12" s="1"/>
  <c r="K2026" i="12" l="1"/>
  <c r="W2026" i="12"/>
  <c r="Q2026" i="12"/>
  <c r="R2026" i="12" s="1"/>
  <c r="E1913" i="13"/>
  <c r="J2027" i="12"/>
  <c r="Y2027" i="12"/>
  <c r="I2027" i="12"/>
  <c r="V2027" i="12"/>
  <c r="B2028" i="12"/>
  <c r="U2027" i="12"/>
  <c r="E2027" i="12"/>
  <c r="F2027" i="12" s="1"/>
  <c r="N2027" i="12"/>
  <c r="O2027" i="12" s="1"/>
  <c r="P2027" i="12" s="1"/>
  <c r="W2027" i="12" l="1"/>
  <c r="Q2027" i="12"/>
  <c r="R2027" i="12" s="1"/>
  <c r="E1912" i="13"/>
  <c r="Y2028" i="12"/>
  <c r="I2028" i="12"/>
  <c r="V2028" i="12"/>
  <c r="B2029" i="12"/>
  <c r="U2028" i="12"/>
  <c r="E2028" i="12"/>
  <c r="F2028" i="12" s="1"/>
  <c r="N2028" i="12"/>
  <c r="O2028" i="12" s="1"/>
  <c r="P2028" i="12" s="1"/>
  <c r="J2028" i="12"/>
  <c r="K2027" i="12"/>
  <c r="W2028" i="12" l="1"/>
  <c r="K2028" i="12"/>
  <c r="Q2028" i="12"/>
  <c r="R2028" i="12" s="1"/>
  <c r="E1911" i="13"/>
  <c r="V2029" i="12"/>
  <c r="B2030" i="12"/>
  <c r="U2029" i="12"/>
  <c r="E2029" i="12"/>
  <c r="F2029" i="12" s="1"/>
  <c r="J2029" i="12"/>
  <c r="Y2029" i="12"/>
  <c r="I2029" i="12"/>
  <c r="N2029" i="12"/>
  <c r="O2029" i="12" s="1"/>
  <c r="P2029" i="12" s="1"/>
  <c r="E1910" i="13" l="1"/>
  <c r="N2030" i="12"/>
  <c r="O2030" i="12" s="1"/>
  <c r="P2030" i="12" s="1"/>
  <c r="J2030" i="12"/>
  <c r="V2030" i="12"/>
  <c r="Y2030" i="12"/>
  <c r="U2030" i="12"/>
  <c r="I2030" i="12"/>
  <c r="E2030" i="12"/>
  <c r="F2030" i="12" s="1"/>
  <c r="B2031" i="12"/>
  <c r="K2029" i="12"/>
  <c r="Q2029" i="12"/>
  <c r="R2029" i="12" s="1"/>
  <c r="W2029" i="12"/>
  <c r="E1909" i="13" l="1"/>
  <c r="N2031" i="12"/>
  <c r="O2031" i="12" s="1"/>
  <c r="P2031" i="12" s="1"/>
  <c r="J2031" i="12"/>
  <c r="Y2031" i="12"/>
  <c r="I2031" i="12"/>
  <c r="B2032" i="12"/>
  <c r="U2031" i="12"/>
  <c r="E2031" i="12"/>
  <c r="F2031" i="12" s="1"/>
  <c r="V2031" i="12"/>
  <c r="Q2030" i="12"/>
  <c r="R2030" i="12" s="1"/>
  <c r="K2030" i="12"/>
  <c r="W2030" i="12"/>
  <c r="W2031" i="12" l="1"/>
  <c r="E1908" i="13"/>
  <c r="J2032" i="12"/>
  <c r="Y2032" i="12"/>
  <c r="I2032" i="12"/>
  <c r="V2032" i="12"/>
  <c r="U2032" i="12"/>
  <c r="N2032" i="12"/>
  <c r="O2032" i="12" s="1"/>
  <c r="P2032" i="12" s="1"/>
  <c r="E2032" i="12"/>
  <c r="F2032" i="12" s="1"/>
  <c r="B2033" i="12"/>
  <c r="K2031" i="12"/>
  <c r="Q2031" i="12"/>
  <c r="R2031" i="12" s="1"/>
  <c r="Q2032" i="12" l="1"/>
  <c r="R2032" i="12" s="1"/>
  <c r="K2032" i="12"/>
  <c r="E1907" i="13"/>
  <c r="J2033" i="12"/>
  <c r="Y2033" i="12"/>
  <c r="I2033" i="12"/>
  <c r="V2033" i="12"/>
  <c r="B2034" i="12"/>
  <c r="U2033" i="12"/>
  <c r="E2033" i="12"/>
  <c r="F2033" i="12" s="1"/>
  <c r="N2033" i="12"/>
  <c r="O2033" i="12" s="1"/>
  <c r="P2033" i="12" s="1"/>
  <c r="W2032" i="12"/>
  <c r="W2033" i="12" l="1"/>
  <c r="E1906" i="13"/>
  <c r="V2034" i="12"/>
  <c r="B2035" i="12"/>
  <c r="U2034" i="12"/>
  <c r="E2034" i="12"/>
  <c r="F2034" i="12" s="1"/>
  <c r="N2034" i="12"/>
  <c r="O2034" i="12" s="1"/>
  <c r="P2034" i="12" s="1"/>
  <c r="J2034" i="12"/>
  <c r="Y2034" i="12"/>
  <c r="I2034" i="12"/>
  <c r="K2033" i="12"/>
  <c r="Q2033" i="12"/>
  <c r="R2033" i="12" s="1"/>
  <c r="W2034" i="12" l="1"/>
  <c r="Q2034" i="12"/>
  <c r="R2034" i="12" s="1"/>
  <c r="E1905" i="13"/>
  <c r="N2035" i="12"/>
  <c r="O2035" i="12" s="1"/>
  <c r="P2035" i="12" s="1"/>
  <c r="J2035" i="12"/>
  <c r="Y2035" i="12"/>
  <c r="I2035" i="12"/>
  <c r="B2036" i="12"/>
  <c r="V2035" i="12"/>
  <c r="U2035" i="12"/>
  <c r="E2035" i="12"/>
  <c r="F2035" i="12" s="1"/>
  <c r="K2034" i="12"/>
  <c r="W2035" i="12" l="1"/>
  <c r="Q2035" i="12"/>
  <c r="R2035" i="12" s="1"/>
  <c r="E1904" i="13"/>
  <c r="N2036" i="12"/>
  <c r="O2036" i="12" s="1"/>
  <c r="P2036" i="12" s="1"/>
  <c r="J2036" i="12"/>
  <c r="V2036" i="12"/>
  <c r="B2037" i="12"/>
  <c r="U2036" i="12"/>
  <c r="E2036" i="12"/>
  <c r="F2036" i="12" s="1"/>
  <c r="Y2036" i="12"/>
  <c r="I2036" i="12"/>
  <c r="K2035" i="12"/>
  <c r="W2036" i="12" l="1"/>
  <c r="Q2036" i="12"/>
  <c r="R2036" i="12" s="1"/>
  <c r="K2036" i="12"/>
  <c r="E1903" i="13"/>
  <c r="N2037" i="12"/>
  <c r="O2037" i="12" s="1"/>
  <c r="P2037" i="12" s="1"/>
  <c r="J2037" i="12"/>
  <c r="Y2037" i="12"/>
  <c r="I2037" i="12"/>
  <c r="B2038" i="12"/>
  <c r="U2037" i="12"/>
  <c r="E2037" i="12"/>
  <c r="F2037" i="12" s="1"/>
  <c r="V2037" i="12"/>
  <c r="Q2037" i="12" l="1"/>
  <c r="R2037" i="12" s="1"/>
  <c r="W2037" i="12"/>
  <c r="E1902" i="13"/>
  <c r="J2038" i="12"/>
  <c r="Y2038" i="12"/>
  <c r="I2038" i="12"/>
  <c r="V2038" i="12"/>
  <c r="B2039" i="12"/>
  <c r="U2038" i="12"/>
  <c r="E2038" i="12"/>
  <c r="F2038" i="12" s="1"/>
  <c r="N2038" i="12"/>
  <c r="O2038" i="12" s="1"/>
  <c r="P2038" i="12" s="1"/>
  <c r="K2037" i="12"/>
  <c r="W2038" i="12" l="1"/>
  <c r="Q2038" i="12"/>
  <c r="R2038" i="12" s="1"/>
  <c r="K2038" i="12"/>
  <c r="E1901" i="13"/>
  <c r="V2039" i="12"/>
  <c r="B2040" i="12"/>
  <c r="U2039" i="12"/>
  <c r="E2039" i="12"/>
  <c r="F2039" i="12" s="1"/>
  <c r="N2039" i="12"/>
  <c r="O2039" i="12" s="1"/>
  <c r="P2039" i="12" s="1"/>
  <c r="Y2039" i="12"/>
  <c r="J2039" i="12"/>
  <c r="I2039" i="12"/>
  <c r="W2039" i="12" l="1"/>
  <c r="K2039" i="12"/>
  <c r="E1900" i="13"/>
  <c r="B2041" i="12"/>
  <c r="U2040" i="12"/>
  <c r="E2040" i="12"/>
  <c r="F2040" i="12" s="1"/>
  <c r="N2040" i="12"/>
  <c r="O2040" i="12" s="1"/>
  <c r="P2040" i="12" s="1"/>
  <c r="J2040" i="12"/>
  <c r="Y2040" i="12"/>
  <c r="I2040" i="12"/>
  <c r="V2040" i="12"/>
  <c r="Q2039" i="12"/>
  <c r="R2039" i="12" s="1"/>
  <c r="W2040" i="12" l="1"/>
  <c r="E1899" i="13"/>
  <c r="N2041" i="12"/>
  <c r="O2041" i="12" s="1"/>
  <c r="P2041" i="12" s="1"/>
  <c r="Y2041" i="12"/>
  <c r="I2041" i="12"/>
  <c r="V2041" i="12"/>
  <c r="B2042" i="12"/>
  <c r="U2041" i="12"/>
  <c r="E2041" i="12"/>
  <c r="F2041" i="12" s="1"/>
  <c r="J2041" i="12"/>
  <c r="Q2040" i="12"/>
  <c r="R2040" i="12" s="1"/>
  <c r="K2040" i="12"/>
  <c r="K2041" i="12" l="1"/>
  <c r="Q2041" i="12"/>
  <c r="R2041" i="12" s="1"/>
  <c r="W2041" i="12"/>
  <c r="E1898" i="13"/>
  <c r="N2042" i="12"/>
  <c r="O2042" i="12" s="1"/>
  <c r="P2042" i="12" s="1"/>
  <c r="J2042" i="12"/>
  <c r="Y2042" i="12"/>
  <c r="I2042" i="12"/>
  <c r="V2042" i="12"/>
  <c r="B2043" i="12"/>
  <c r="U2042" i="12"/>
  <c r="E2042" i="12"/>
  <c r="F2042" i="12" s="1"/>
  <c r="W2042" i="12" l="1"/>
  <c r="Q2042" i="12"/>
  <c r="R2042" i="12" s="1"/>
  <c r="E1897" i="13"/>
  <c r="J2043" i="12"/>
  <c r="Y2043" i="12"/>
  <c r="I2043" i="12"/>
  <c r="V2043" i="12"/>
  <c r="B2044" i="12"/>
  <c r="U2043" i="12"/>
  <c r="E2043" i="12"/>
  <c r="F2043" i="12" s="1"/>
  <c r="N2043" i="12"/>
  <c r="O2043" i="12" s="1"/>
  <c r="P2043" i="12" s="1"/>
  <c r="K2042" i="12"/>
  <c r="Q2043" i="12" l="1"/>
  <c r="R2043" i="12" s="1"/>
  <c r="W2043" i="12"/>
  <c r="E1896" i="13"/>
  <c r="Y2044" i="12"/>
  <c r="I2044" i="12"/>
  <c r="V2044" i="12"/>
  <c r="B2045" i="12"/>
  <c r="U2044" i="12"/>
  <c r="E2044" i="12"/>
  <c r="F2044" i="12" s="1"/>
  <c r="N2044" i="12"/>
  <c r="O2044" i="12" s="1"/>
  <c r="P2044" i="12" s="1"/>
  <c r="J2044" i="12"/>
  <c r="K2043" i="12"/>
  <c r="W2044" i="12" l="1"/>
  <c r="K2044" i="12"/>
  <c r="E1895" i="13"/>
  <c r="V2045" i="12"/>
  <c r="B2046" i="12"/>
  <c r="U2045" i="12"/>
  <c r="E2045" i="12"/>
  <c r="F2045" i="12" s="1"/>
  <c r="N2045" i="12"/>
  <c r="O2045" i="12" s="1"/>
  <c r="P2045" i="12" s="1"/>
  <c r="J2045" i="12"/>
  <c r="Y2045" i="12"/>
  <c r="I2045" i="12"/>
  <c r="Q2044" i="12"/>
  <c r="R2044" i="12" s="1"/>
  <c r="W2045" i="12" l="1"/>
  <c r="E1894" i="13"/>
  <c r="N2046" i="12"/>
  <c r="O2046" i="12" s="1"/>
  <c r="P2046" i="12" s="1"/>
  <c r="J2046" i="12"/>
  <c r="Y2046" i="12"/>
  <c r="I2046" i="12"/>
  <c r="V2046" i="12"/>
  <c r="E2046" i="12"/>
  <c r="F2046" i="12" s="1"/>
  <c r="B2047" i="12"/>
  <c r="U2046" i="12"/>
  <c r="K2045" i="12"/>
  <c r="Q2045" i="12"/>
  <c r="R2045" i="12" s="1"/>
  <c r="W2046" i="12" l="1"/>
  <c r="Q2046" i="12"/>
  <c r="R2046" i="12" s="1"/>
  <c r="E1893" i="13"/>
  <c r="N2047" i="12"/>
  <c r="O2047" i="12" s="1"/>
  <c r="P2047" i="12" s="1"/>
  <c r="J2047" i="12"/>
  <c r="Y2047" i="12"/>
  <c r="I2047" i="12"/>
  <c r="V2047" i="12"/>
  <c r="B2048" i="12"/>
  <c r="U2047" i="12"/>
  <c r="E2047" i="12"/>
  <c r="F2047" i="12" s="1"/>
  <c r="K2046" i="12"/>
  <c r="W2047" i="12" l="1"/>
  <c r="Q2047" i="12"/>
  <c r="R2047" i="12" s="1"/>
  <c r="E1892" i="13"/>
  <c r="J2048" i="12"/>
  <c r="Y2048" i="12"/>
  <c r="I2048" i="12"/>
  <c r="V2048" i="12"/>
  <c r="B2049" i="12"/>
  <c r="U2048" i="12"/>
  <c r="E2048" i="12"/>
  <c r="F2048" i="12" s="1"/>
  <c r="N2048" i="12"/>
  <c r="O2048" i="12" s="1"/>
  <c r="P2048" i="12" s="1"/>
  <c r="K2047" i="12"/>
  <c r="W2048" i="12" l="1"/>
  <c r="Q2048" i="12"/>
  <c r="R2048" i="12" s="1"/>
  <c r="E1891" i="13"/>
  <c r="J2049" i="12"/>
  <c r="Y2049" i="12"/>
  <c r="I2049" i="12"/>
  <c r="V2049" i="12"/>
  <c r="B2050" i="12"/>
  <c r="U2049" i="12"/>
  <c r="E2049" i="12"/>
  <c r="F2049" i="12" s="1"/>
  <c r="N2049" i="12"/>
  <c r="O2049" i="12" s="1"/>
  <c r="P2049" i="12" s="1"/>
  <c r="K2048" i="12"/>
  <c r="K2049" i="12" l="1"/>
  <c r="Q2049" i="12"/>
  <c r="R2049" i="12" s="1"/>
  <c r="W2049" i="12"/>
  <c r="E1890" i="13"/>
  <c r="V2050" i="12"/>
  <c r="B2051" i="12"/>
  <c r="U2050" i="12"/>
  <c r="E2050" i="12"/>
  <c r="F2050" i="12" s="1"/>
  <c r="N2050" i="12"/>
  <c r="O2050" i="12" s="1"/>
  <c r="P2050" i="12" s="1"/>
  <c r="J2050" i="12"/>
  <c r="Y2050" i="12"/>
  <c r="I2050" i="12"/>
  <c r="W2050" i="12" l="1"/>
  <c r="E1889" i="13"/>
  <c r="N2051" i="12"/>
  <c r="O2051" i="12" s="1"/>
  <c r="P2051" i="12" s="1"/>
  <c r="J2051" i="12"/>
  <c r="Y2051" i="12"/>
  <c r="I2051" i="12"/>
  <c r="B2052" i="12"/>
  <c r="V2051" i="12"/>
  <c r="U2051" i="12"/>
  <c r="E2051" i="12"/>
  <c r="F2051" i="12" s="1"/>
  <c r="K2050" i="12"/>
  <c r="Q2050" i="12"/>
  <c r="R2050" i="12" s="1"/>
  <c r="W2051" i="12" l="1"/>
  <c r="K2051" i="12"/>
  <c r="Q2051" i="12"/>
  <c r="R2051" i="12" s="1"/>
  <c r="E1888" i="13"/>
  <c r="N2052" i="12"/>
  <c r="O2052" i="12" s="1"/>
  <c r="P2052" i="12" s="1"/>
  <c r="J2052" i="12"/>
  <c r="Y2052" i="12"/>
  <c r="I2052" i="12"/>
  <c r="V2052" i="12"/>
  <c r="B2053" i="12"/>
  <c r="U2052" i="12"/>
  <c r="E2052" i="12"/>
  <c r="F2052" i="12" s="1"/>
  <c r="W2052" i="12" l="1"/>
  <c r="K2052" i="12"/>
  <c r="E1887" i="13"/>
  <c r="N2053" i="12"/>
  <c r="O2053" i="12" s="1"/>
  <c r="P2053" i="12" s="1"/>
  <c r="J2053" i="12"/>
  <c r="Y2053" i="12"/>
  <c r="I2053" i="12"/>
  <c r="V2053" i="12"/>
  <c r="B2054" i="12"/>
  <c r="U2053" i="12"/>
  <c r="E2053" i="12"/>
  <c r="F2053" i="12" s="1"/>
  <c r="Q2052" i="12"/>
  <c r="R2052" i="12" s="1"/>
  <c r="W2053" i="12" l="1"/>
  <c r="Q2053" i="12"/>
  <c r="R2053" i="12" s="1"/>
  <c r="K2053" i="12"/>
  <c r="E1886" i="13"/>
  <c r="J2054" i="12"/>
  <c r="Y2054" i="12"/>
  <c r="I2054" i="12"/>
  <c r="V2054" i="12"/>
  <c r="B2055" i="12"/>
  <c r="U2054" i="12"/>
  <c r="E2054" i="12"/>
  <c r="F2054" i="12" s="1"/>
  <c r="N2054" i="12"/>
  <c r="O2054" i="12" s="1"/>
  <c r="P2054" i="12" s="1"/>
  <c r="W2054" i="12" l="1"/>
  <c r="Q2054" i="12"/>
  <c r="R2054" i="12" s="1"/>
  <c r="K2054" i="12"/>
  <c r="E1885" i="13"/>
  <c r="V2055" i="12"/>
  <c r="B2056" i="12"/>
  <c r="U2055" i="12"/>
  <c r="E2055" i="12"/>
  <c r="F2055" i="12" s="1"/>
  <c r="N2055" i="12"/>
  <c r="O2055" i="12" s="1"/>
  <c r="P2055" i="12" s="1"/>
  <c r="Y2055" i="12"/>
  <c r="J2055" i="12"/>
  <c r="I2055" i="12"/>
  <c r="E1884" i="13" l="1"/>
  <c r="B2057" i="12"/>
  <c r="U2056" i="12"/>
  <c r="E2056" i="12"/>
  <c r="F2056" i="12" s="1"/>
  <c r="N2056" i="12"/>
  <c r="O2056" i="12" s="1"/>
  <c r="P2056" i="12" s="1"/>
  <c r="J2056" i="12"/>
  <c r="Y2056" i="12"/>
  <c r="I2056" i="12"/>
  <c r="V2056" i="12"/>
  <c r="K2055" i="12"/>
  <c r="Q2055" i="12"/>
  <c r="R2055" i="12" s="1"/>
  <c r="W2055" i="12"/>
  <c r="K2056" i="12" l="1"/>
  <c r="Q2056" i="12"/>
  <c r="R2056" i="12" s="1"/>
  <c r="W2056" i="12"/>
  <c r="E1883" i="13"/>
  <c r="N2057" i="12"/>
  <c r="O2057" i="12" s="1"/>
  <c r="P2057" i="12" s="1"/>
  <c r="J2057" i="12"/>
  <c r="Y2057" i="12"/>
  <c r="I2057" i="12"/>
  <c r="V2057" i="12"/>
  <c r="B2058" i="12"/>
  <c r="U2057" i="12"/>
  <c r="E2057" i="12"/>
  <c r="F2057" i="12" s="1"/>
  <c r="Q2057" i="12" l="1"/>
  <c r="R2057" i="12" s="1"/>
  <c r="W2057" i="12"/>
  <c r="E1882" i="13"/>
  <c r="N2058" i="12"/>
  <c r="O2058" i="12" s="1"/>
  <c r="P2058" i="12" s="1"/>
  <c r="J2058" i="12"/>
  <c r="Y2058" i="12"/>
  <c r="I2058" i="12"/>
  <c r="V2058" i="12"/>
  <c r="B2059" i="12"/>
  <c r="U2058" i="12"/>
  <c r="E2058" i="12"/>
  <c r="F2058" i="12" s="1"/>
  <c r="K2057" i="12"/>
  <c r="Q2058" i="12" l="1"/>
  <c r="R2058" i="12" s="1"/>
  <c r="W2058" i="12"/>
  <c r="E1881" i="13"/>
  <c r="J2059" i="12"/>
  <c r="Y2059" i="12"/>
  <c r="I2059" i="12"/>
  <c r="V2059" i="12"/>
  <c r="B2060" i="12"/>
  <c r="U2059" i="12"/>
  <c r="E2059" i="12"/>
  <c r="F2059" i="12" s="1"/>
  <c r="N2059" i="12"/>
  <c r="O2059" i="12" s="1"/>
  <c r="P2059" i="12" s="1"/>
  <c r="K2058" i="12"/>
  <c r="K2059" i="12" l="1"/>
  <c r="Q2059" i="12"/>
  <c r="R2059" i="12" s="1"/>
  <c r="W2059" i="12"/>
  <c r="E1880" i="13"/>
  <c r="Y2060" i="12"/>
  <c r="I2060" i="12"/>
  <c r="V2060" i="12"/>
  <c r="B2061" i="12"/>
  <c r="U2060" i="12"/>
  <c r="E2060" i="12"/>
  <c r="F2060" i="12" s="1"/>
  <c r="N2060" i="12"/>
  <c r="O2060" i="12" s="1"/>
  <c r="P2060" i="12" s="1"/>
  <c r="J2060" i="12"/>
  <c r="W2060" i="12" l="1"/>
  <c r="Q2060" i="12"/>
  <c r="R2060" i="12" s="1"/>
  <c r="E1879" i="13"/>
  <c r="V2061" i="12"/>
  <c r="B2062" i="12"/>
  <c r="U2061" i="12"/>
  <c r="E2061" i="12"/>
  <c r="F2061" i="12" s="1"/>
  <c r="N2061" i="12"/>
  <c r="O2061" i="12" s="1"/>
  <c r="P2061" i="12" s="1"/>
  <c r="J2061" i="12"/>
  <c r="Y2061" i="12"/>
  <c r="I2061" i="12"/>
  <c r="K2060" i="12"/>
  <c r="E1878" i="13" l="1"/>
  <c r="N2062" i="12"/>
  <c r="O2062" i="12" s="1"/>
  <c r="P2062" i="12" s="1"/>
  <c r="J2062" i="12"/>
  <c r="Y2062" i="12"/>
  <c r="I2062" i="12"/>
  <c r="V2062" i="12"/>
  <c r="B2063" i="12"/>
  <c r="U2062" i="12"/>
  <c r="E2062" i="12"/>
  <c r="F2062" i="12" s="1"/>
  <c r="K2061" i="12"/>
  <c r="Q2061" i="12"/>
  <c r="R2061" i="12" s="1"/>
  <c r="W2061" i="12"/>
  <c r="E1877" i="13" l="1"/>
  <c r="N2063" i="12"/>
  <c r="O2063" i="12" s="1"/>
  <c r="P2063" i="12" s="1"/>
  <c r="J2063" i="12"/>
  <c r="Y2063" i="12"/>
  <c r="I2063" i="12"/>
  <c r="V2063" i="12"/>
  <c r="B2064" i="12"/>
  <c r="U2063" i="12"/>
  <c r="E2063" i="12"/>
  <c r="F2063" i="12" s="1"/>
  <c r="K2062" i="12"/>
  <c r="Q2062" i="12"/>
  <c r="R2062" i="12" s="1"/>
  <c r="W2062" i="12"/>
  <c r="W2063" i="12" l="1"/>
  <c r="E1876" i="13"/>
  <c r="J2064" i="12"/>
  <c r="Y2064" i="12"/>
  <c r="I2064" i="12"/>
  <c r="V2064" i="12"/>
  <c r="B2065" i="12"/>
  <c r="U2064" i="12"/>
  <c r="E2064" i="12"/>
  <c r="F2064" i="12" s="1"/>
  <c r="N2064" i="12"/>
  <c r="O2064" i="12" s="1"/>
  <c r="P2064" i="12" s="1"/>
  <c r="K2063" i="12"/>
  <c r="Q2063" i="12"/>
  <c r="R2063" i="12" s="1"/>
  <c r="W2064" i="12" l="1"/>
  <c r="Q2064" i="12"/>
  <c r="R2064" i="12" s="1"/>
  <c r="E1875" i="13"/>
  <c r="J2065" i="12"/>
  <c r="Y2065" i="12"/>
  <c r="I2065" i="12"/>
  <c r="V2065" i="12"/>
  <c r="B2066" i="12"/>
  <c r="U2065" i="12"/>
  <c r="E2065" i="12"/>
  <c r="F2065" i="12" s="1"/>
  <c r="N2065" i="12"/>
  <c r="O2065" i="12" s="1"/>
  <c r="P2065" i="12" s="1"/>
  <c r="K2064" i="12"/>
  <c r="W2065" i="12" l="1"/>
  <c r="E1874" i="13"/>
  <c r="V2066" i="12"/>
  <c r="B2067" i="12"/>
  <c r="U2066" i="12"/>
  <c r="E2066" i="12"/>
  <c r="F2066" i="12" s="1"/>
  <c r="N2066" i="12"/>
  <c r="O2066" i="12" s="1"/>
  <c r="P2066" i="12" s="1"/>
  <c r="J2066" i="12"/>
  <c r="Y2066" i="12"/>
  <c r="I2066" i="12"/>
  <c r="K2065" i="12"/>
  <c r="Q2065" i="12"/>
  <c r="R2065" i="12" s="1"/>
  <c r="W2066" i="12" l="1"/>
  <c r="Q2066" i="12"/>
  <c r="R2066" i="12" s="1"/>
  <c r="E1873" i="13"/>
  <c r="N2067" i="12"/>
  <c r="O2067" i="12" s="1"/>
  <c r="P2067" i="12" s="1"/>
  <c r="J2067" i="12"/>
  <c r="Y2067" i="12"/>
  <c r="I2067" i="12"/>
  <c r="B2068" i="12"/>
  <c r="V2067" i="12"/>
  <c r="U2067" i="12"/>
  <c r="E2067" i="12"/>
  <c r="F2067" i="12" s="1"/>
  <c r="K2066" i="12"/>
  <c r="W2067" i="12" l="1"/>
  <c r="Q2067" i="12"/>
  <c r="R2067" i="12" s="1"/>
  <c r="E1872" i="13"/>
  <c r="N2068" i="12"/>
  <c r="O2068" i="12" s="1"/>
  <c r="P2068" i="12" s="1"/>
  <c r="J2068" i="12"/>
  <c r="Y2068" i="12"/>
  <c r="I2068" i="12"/>
  <c r="V2068" i="12"/>
  <c r="B2069" i="12"/>
  <c r="U2068" i="12"/>
  <c r="E2068" i="12"/>
  <c r="F2068" i="12" s="1"/>
  <c r="K2067" i="12"/>
  <c r="W2068" i="12" l="1"/>
  <c r="Q2068" i="12"/>
  <c r="R2068" i="12" s="1"/>
  <c r="E1871" i="13"/>
  <c r="N2069" i="12"/>
  <c r="O2069" i="12" s="1"/>
  <c r="P2069" i="12" s="1"/>
  <c r="J2069" i="12"/>
  <c r="Y2069" i="12"/>
  <c r="I2069" i="12"/>
  <c r="V2069" i="12"/>
  <c r="B2070" i="12"/>
  <c r="U2069" i="12"/>
  <c r="E2069" i="12"/>
  <c r="F2069" i="12" s="1"/>
  <c r="K2068" i="12"/>
  <c r="W2069" i="12" l="1"/>
  <c r="Q2069" i="12"/>
  <c r="R2069" i="12" s="1"/>
  <c r="E1870" i="13"/>
  <c r="J2070" i="12"/>
  <c r="Y2070" i="12"/>
  <c r="I2070" i="12"/>
  <c r="V2070" i="12"/>
  <c r="B2071" i="12"/>
  <c r="U2070" i="12"/>
  <c r="E2070" i="12"/>
  <c r="F2070" i="12" s="1"/>
  <c r="N2070" i="12"/>
  <c r="O2070" i="12" s="1"/>
  <c r="P2070" i="12" s="1"/>
  <c r="K2069" i="12"/>
  <c r="K2070" i="12" l="1"/>
  <c r="Q2070" i="12"/>
  <c r="R2070" i="12" s="1"/>
  <c r="W2070" i="12"/>
  <c r="E1869" i="13"/>
  <c r="V2071" i="12"/>
  <c r="B2072" i="12"/>
  <c r="U2071" i="12"/>
  <c r="E2071" i="12"/>
  <c r="F2071" i="12" s="1"/>
  <c r="N2071" i="12"/>
  <c r="O2071" i="12" s="1"/>
  <c r="P2071" i="12" s="1"/>
  <c r="Y2071" i="12"/>
  <c r="J2071" i="12"/>
  <c r="I2071" i="12"/>
  <c r="E1868" i="13" l="1"/>
  <c r="B2073" i="12"/>
  <c r="U2072" i="12"/>
  <c r="E2072" i="12"/>
  <c r="F2072" i="12" s="1"/>
  <c r="N2072" i="12"/>
  <c r="O2072" i="12" s="1"/>
  <c r="P2072" i="12" s="1"/>
  <c r="J2072" i="12"/>
  <c r="Y2072" i="12"/>
  <c r="I2072" i="12"/>
  <c r="V2072" i="12"/>
  <c r="K2071" i="12"/>
  <c r="Q2071" i="12"/>
  <c r="R2071" i="12" s="1"/>
  <c r="W2071" i="12"/>
  <c r="Q2072" i="12" l="1"/>
  <c r="R2072" i="12" s="1"/>
  <c r="W2072" i="12"/>
  <c r="E1867" i="13"/>
  <c r="N2073" i="12"/>
  <c r="O2073" i="12" s="1"/>
  <c r="P2073" i="12" s="1"/>
  <c r="J2073" i="12"/>
  <c r="Y2073" i="12"/>
  <c r="I2073" i="12"/>
  <c r="V2073" i="12"/>
  <c r="B2074" i="12"/>
  <c r="U2073" i="12"/>
  <c r="E2073" i="12"/>
  <c r="F2073" i="12" s="1"/>
  <c r="K2072" i="12"/>
  <c r="W2073" i="12" l="1"/>
  <c r="Q2073" i="12"/>
  <c r="R2073" i="12" s="1"/>
  <c r="E1866" i="13"/>
  <c r="N2074" i="12"/>
  <c r="O2074" i="12" s="1"/>
  <c r="P2074" i="12" s="1"/>
  <c r="J2074" i="12"/>
  <c r="Y2074" i="12"/>
  <c r="I2074" i="12"/>
  <c r="V2074" i="12"/>
  <c r="B2075" i="12"/>
  <c r="U2074" i="12"/>
  <c r="E2074" i="12"/>
  <c r="F2074" i="12" s="1"/>
  <c r="K2073" i="12"/>
  <c r="Q2074" i="12" l="1"/>
  <c r="R2074" i="12" s="1"/>
  <c r="W2074" i="12"/>
  <c r="E1865" i="13"/>
  <c r="J2075" i="12"/>
  <c r="Y2075" i="12"/>
  <c r="I2075" i="12"/>
  <c r="V2075" i="12"/>
  <c r="B2076" i="12"/>
  <c r="U2075" i="12"/>
  <c r="E2075" i="12"/>
  <c r="F2075" i="12" s="1"/>
  <c r="N2075" i="12"/>
  <c r="O2075" i="12" s="1"/>
  <c r="P2075" i="12" s="1"/>
  <c r="K2074" i="12"/>
  <c r="Q2075" i="12" l="1"/>
  <c r="R2075" i="12" s="1"/>
  <c r="K2075" i="12"/>
  <c r="W2075" i="12"/>
  <c r="E1864" i="13"/>
  <c r="Y2076" i="12"/>
  <c r="I2076" i="12"/>
  <c r="V2076" i="12"/>
  <c r="B2077" i="12"/>
  <c r="U2076" i="12"/>
  <c r="E2076" i="12"/>
  <c r="F2076" i="12" s="1"/>
  <c r="N2076" i="12"/>
  <c r="O2076" i="12" s="1"/>
  <c r="P2076" i="12" s="1"/>
  <c r="J2076" i="12"/>
  <c r="K2076" i="12" l="1"/>
  <c r="Q2076" i="12"/>
  <c r="R2076" i="12" s="1"/>
  <c r="W2076" i="12"/>
  <c r="E1863" i="13"/>
  <c r="V2077" i="12"/>
  <c r="B2078" i="12"/>
  <c r="U2077" i="12"/>
  <c r="E2077" i="12"/>
  <c r="F2077" i="12" s="1"/>
  <c r="N2077" i="12"/>
  <c r="O2077" i="12" s="1"/>
  <c r="P2077" i="12" s="1"/>
  <c r="J2077" i="12"/>
  <c r="Y2077" i="12"/>
  <c r="I2077" i="12"/>
  <c r="E1862" i="13" l="1"/>
  <c r="N2078" i="12"/>
  <c r="O2078" i="12" s="1"/>
  <c r="P2078" i="12" s="1"/>
  <c r="J2078" i="12"/>
  <c r="Y2078" i="12"/>
  <c r="I2078" i="12"/>
  <c r="V2078" i="12"/>
  <c r="B2079" i="12"/>
  <c r="U2078" i="12"/>
  <c r="E2078" i="12"/>
  <c r="F2078" i="12" s="1"/>
  <c r="K2077" i="12"/>
  <c r="Q2077" i="12"/>
  <c r="R2077" i="12" s="1"/>
  <c r="W2077" i="12"/>
  <c r="E1861" i="13" l="1"/>
  <c r="N2079" i="12"/>
  <c r="O2079" i="12" s="1"/>
  <c r="P2079" i="12" s="1"/>
  <c r="J2079" i="12"/>
  <c r="Y2079" i="12"/>
  <c r="I2079" i="12"/>
  <c r="V2079" i="12"/>
  <c r="B2080" i="12"/>
  <c r="U2079" i="12"/>
  <c r="E2079" i="12"/>
  <c r="F2079" i="12" s="1"/>
  <c r="K2078" i="12"/>
  <c r="Q2078" i="12"/>
  <c r="R2078" i="12" s="1"/>
  <c r="W2078" i="12"/>
  <c r="W2079" i="12" l="1"/>
  <c r="E1860" i="13"/>
  <c r="J2080" i="12"/>
  <c r="Y2080" i="12"/>
  <c r="I2080" i="12"/>
  <c r="V2080" i="12"/>
  <c r="B2081" i="12"/>
  <c r="U2080" i="12"/>
  <c r="E2080" i="12"/>
  <c r="F2080" i="12" s="1"/>
  <c r="N2080" i="12"/>
  <c r="O2080" i="12" s="1"/>
  <c r="P2080" i="12" s="1"/>
  <c r="K2079" i="12"/>
  <c r="Q2079" i="12"/>
  <c r="R2079" i="12" s="1"/>
  <c r="Q2080" i="12" l="1"/>
  <c r="R2080" i="12" s="1"/>
  <c r="W2080" i="12"/>
  <c r="E1859" i="13"/>
  <c r="J2081" i="12"/>
  <c r="Y2081" i="12"/>
  <c r="I2081" i="12"/>
  <c r="V2081" i="12"/>
  <c r="B2082" i="12"/>
  <c r="U2081" i="12"/>
  <c r="E2081" i="12"/>
  <c r="F2081" i="12" s="1"/>
  <c r="N2081" i="12"/>
  <c r="O2081" i="12" s="1"/>
  <c r="P2081" i="12" s="1"/>
  <c r="K2080" i="12"/>
  <c r="W2081" i="12" l="1"/>
  <c r="E1858" i="13"/>
  <c r="V2082" i="12"/>
  <c r="B2083" i="12"/>
  <c r="U2082" i="12"/>
  <c r="E2082" i="12"/>
  <c r="F2082" i="12" s="1"/>
  <c r="N2082" i="12"/>
  <c r="O2082" i="12" s="1"/>
  <c r="P2082" i="12" s="1"/>
  <c r="J2082" i="12"/>
  <c r="Y2082" i="12"/>
  <c r="I2082" i="12"/>
  <c r="K2081" i="12"/>
  <c r="Q2081" i="12"/>
  <c r="R2081" i="12" s="1"/>
  <c r="W2082" i="12" l="1"/>
  <c r="Q2082" i="12"/>
  <c r="R2082" i="12" s="1"/>
  <c r="E1857" i="13"/>
  <c r="N2083" i="12"/>
  <c r="O2083" i="12" s="1"/>
  <c r="P2083" i="12" s="1"/>
  <c r="J2083" i="12"/>
  <c r="Y2083" i="12"/>
  <c r="I2083" i="12"/>
  <c r="B2084" i="12"/>
  <c r="V2083" i="12"/>
  <c r="U2083" i="12"/>
  <c r="E2083" i="12"/>
  <c r="F2083" i="12" s="1"/>
  <c r="K2082" i="12"/>
  <c r="Q2083" i="12" l="1"/>
  <c r="R2083" i="12" s="1"/>
  <c r="W2083" i="12"/>
  <c r="E1856" i="13"/>
  <c r="N2084" i="12"/>
  <c r="O2084" i="12" s="1"/>
  <c r="P2084" i="12" s="1"/>
  <c r="J2084" i="12"/>
  <c r="Y2084" i="12"/>
  <c r="I2084" i="12"/>
  <c r="V2084" i="12"/>
  <c r="B2085" i="12"/>
  <c r="U2084" i="12"/>
  <c r="E2084" i="12"/>
  <c r="F2084" i="12" s="1"/>
  <c r="K2083" i="12"/>
  <c r="Q2084" i="12" l="1"/>
  <c r="R2084" i="12" s="1"/>
  <c r="W2084" i="12"/>
  <c r="E1855" i="13"/>
  <c r="N2085" i="12"/>
  <c r="O2085" i="12" s="1"/>
  <c r="P2085" i="12" s="1"/>
  <c r="J2085" i="12"/>
  <c r="Y2085" i="12"/>
  <c r="I2085" i="12"/>
  <c r="V2085" i="12"/>
  <c r="B2086" i="12"/>
  <c r="U2085" i="12"/>
  <c r="E2085" i="12"/>
  <c r="F2085" i="12" s="1"/>
  <c r="K2084" i="12"/>
  <c r="W2085" i="12" l="1"/>
  <c r="E1854" i="13"/>
  <c r="J2086" i="12"/>
  <c r="Y2086" i="12"/>
  <c r="I2086" i="12"/>
  <c r="V2086" i="12"/>
  <c r="B2087" i="12"/>
  <c r="U2086" i="12"/>
  <c r="E2086" i="12"/>
  <c r="F2086" i="12" s="1"/>
  <c r="N2086" i="12"/>
  <c r="O2086" i="12" s="1"/>
  <c r="P2086" i="12" s="1"/>
  <c r="Q2085" i="12"/>
  <c r="R2085" i="12" s="1"/>
  <c r="K2085" i="12"/>
  <c r="W2086" i="12" l="1"/>
  <c r="K2086" i="12"/>
  <c r="Q2086" i="12"/>
  <c r="R2086" i="12" s="1"/>
  <c r="E1853" i="13"/>
  <c r="V2087" i="12"/>
  <c r="B2088" i="12"/>
  <c r="U2087" i="12"/>
  <c r="E2087" i="12"/>
  <c r="F2087" i="12" s="1"/>
  <c r="N2087" i="12"/>
  <c r="O2087" i="12" s="1"/>
  <c r="P2087" i="12" s="1"/>
  <c r="Y2087" i="12"/>
  <c r="J2087" i="12"/>
  <c r="I2087" i="12"/>
  <c r="K2087" i="12" l="1"/>
  <c r="Q2087" i="12"/>
  <c r="R2087" i="12" s="1"/>
  <c r="W2087" i="12"/>
  <c r="E1852" i="13"/>
  <c r="B2089" i="12"/>
  <c r="U2088" i="12"/>
  <c r="E2088" i="12"/>
  <c r="F2088" i="12" s="1"/>
  <c r="N2088" i="12"/>
  <c r="O2088" i="12" s="1"/>
  <c r="P2088" i="12" s="1"/>
  <c r="J2088" i="12"/>
  <c r="Y2088" i="12"/>
  <c r="I2088" i="12"/>
  <c r="V2088" i="12"/>
  <c r="W2088" i="12" l="1"/>
  <c r="E1851" i="13"/>
  <c r="N2089" i="12"/>
  <c r="O2089" i="12" s="1"/>
  <c r="P2089" i="12" s="1"/>
  <c r="J2089" i="12"/>
  <c r="Y2089" i="12"/>
  <c r="I2089" i="12"/>
  <c r="V2089" i="12"/>
  <c r="B2090" i="12"/>
  <c r="U2089" i="12"/>
  <c r="E2089" i="12"/>
  <c r="F2089" i="12" s="1"/>
  <c r="K2088" i="12"/>
  <c r="Q2088" i="12"/>
  <c r="R2088" i="12" s="1"/>
  <c r="W2089" i="12" l="1"/>
  <c r="K2089" i="12"/>
  <c r="Q2089" i="12"/>
  <c r="R2089" i="12" s="1"/>
  <c r="E1850" i="13"/>
  <c r="N2090" i="12"/>
  <c r="O2090" i="12" s="1"/>
  <c r="P2090" i="12" s="1"/>
  <c r="J2090" i="12"/>
  <c r="Y2090" i="12"/>
  <c r="I2090" i="12"/>
  <c r="V2090" i="12"/>
  <c r="B2091" i="12"/>
  <c r="U2090" i="12"/>
  <c r="E2090" i="12"/>
  <c r="F2090" i="12" s="1"/>
  <c r="W2090" i="12" l="1"/>
  <c r="Q2090" i="12"/>
  <c r="R2090" i="12" s="1"/>
  <c r="E1849" i="13"/>
  <c r="J2091" i="12"/>
  <c r="Y2091" i="12"/>
  <c r="I2091" i="12"/>
  <c r="V2091" i="12"/>
  <c r="B2092" i="12"/>
  <c r="U2091" i="12"/>
  <c r="E2091" i="12"/>
  <c r="F2091" i="12" s="1"/>
  <c r="N2091" i="12"/>
  <c r="O2091" i="12" s="1"/>
  <c r="P2091" i="12" s="1"/>
  <c r="K2090" i="12"/>
  <c r="Q2091" i="12" l="1"/>
  <c r="R2091" i="12" s="1"/>
  <c r="E1848" i="13"/>
  <c r="Y2092" i="12"/>
  <c r="I2092" i="12"/>
  <c r="V2092" i="12"/>
  <c r="B2093" i="12"/>
  <c r="U2092" i="12"/>
  <c r="E2092" i="12"/>
  <c r="F2092" i="12" s="1"/>
  <c r="N2092" i="12"/>
  <c r="O2092" i="12" s="1"/>
  <c r="P2092" i="12" s="1"/>
  <c r="J2092" i="12"/>
  <c r="K2091" i="12"/>
  <c r="W2091" i="12"/>
  <c r="W2092" i="12" l="1"/>
  <c r="E1847" i="13"/>
  <c r="V2093" i="12"/>
  <c r="B2094" i="12"/>
  <c r="U2093" i="12"/>
  <c r="E2093" i="12"/>
  <c r="F2093" i="12" s="1"/>
  <c r="N2093" i="12"/>
  <c r="O2093" i="12" s="1"/>
  <c r="P2093" i="12" s="1"/>
  <c r="J2093" i="12"/>
  <c r="Y2093" i="12"/>
  <c r="I2093" i="12"/>
  <c r="K2092" i="12"/>
  <c r="Q2092" i="12"/>
  <c r="R2092" i="12" s="1"/>
  <c r="K2093" i="12" l="1"/>
  <c r="Q2093" i="12"/>
  <c r="R2093" i="12" s="1"/>
  <c r="W2093" i="12"/>
  <c r="E1846" i="13"/>
  <c r="N2094" i="12"/>
  <c r="O2094" i="12" s="1"/>
  <c r="P2094" i="12" s="1"/>
  <c r="J2094" i="12"/>
  <c r="Y2094" i="12"/>
  <c r="I2094" i="12"/>
  <c r="V2094" i="12"/>
  <c r="B2095" i="12"/>
  <c r="U2094" i="12"/>
  <c r="E2094" i="12"/>
  <c r="F2094" i="12" s="1"/>
  <c r="W2094" i="12" l="1"/>
  <c r="K2094" i="12"/>
  <c r="Q2094" i="12"/>
  <c r="R2094" i="12" s="1"/>
  <c r="E1845" i="13"/>
  <c r="N2095" i="12"/>
  <c r="O2095" i="12" s="1"/>
  <c r="P2095" i="12" s="1"/>
  <c r="J2095" i="12"/>
  <c r="Y2095" i="12"/>
  <c r="I2095" i="12"/>
  <c r="V2095" i="12"/>
  <c r="B2096" i="12"/>
  <c r="U2095" i="12"/>
  <c r="E2095" i="12"/>
  <c r="F2095" i="12" s="1"/>
  <c r="K2095" i="12" l="1"/>
  <c r="Q2095" i="12"/>
  <c r="R2095" i="12" s="1"/>
  <c r="W2095" i="12"/>
  <c r="E1844" i="13"/>
  <c r="J2096" i="12"/>
  <c r="Y2096" i="12"/>
  <c r="I2096" i="12"/>
  <c r="V2096" i="12"/>
  <c r="B2097" i="12"/>
  <c r="U2096" i="12"/>
  <c r="E2096" i="12"/>
  <c r="F2096" i="12" s="1"/>
  <c r="N2096" i="12"/>
  <c r="O2096" i="12" s="1"/>
  <c r="P2096" i="12" s="1"/>
  <c r="W2096" i="12" l="1"/>
  <c r="E1843" i="13"/>
  <c r="J2097" i="12"/>
  <c r="Y2097" i="12"/>
  <c r="I2097" i="12"/>
  <c r="V2097" i="12"/>
  <c r="B2098" i="12"/>
  <c r="U2097" i="12"/>
  <c r="E2097" i="12"/>
  <c r="F2097" i="12" s="1"/>
  <c r="N2097" i="12"/>
  <c r="O2097" i="12" s="1"/>
  <c r="P2097" i="12" s="1"/>
  <c r="K2096" i="12"/>
  <c r="Q2096" i="12"/>
  <c r="R2096" i="12" s="1"/>
  <c r="W2097" i="12" l="1"/>
  <c r="E1842" i="13"/>
  <c r="V2098" i="12"/>
  <c r="B2099" i="12"/>
  <c r="U2098" i="12"/>
  <c r="E2098" i="12"/>
  <c r="F2098" i="12" s="1"/>
  <c r="N2098" i="12"/>
  <c r="O2098" i="12" s="1"/>
  <c r="P2098" i="12" s="1"/>
  <c r="J2098" i="12"/>
  <c r="Y2098" i="12"/>
  <c r="I2098" i="12"/>
  <c r="K2097" i="12"/>
  <c r="Q2097" i="12"/>
  <c r="R2097" i="12" s="1"/>
  <c r="W2098" i="12" l="1"/>
  <c r="Q2098" i="12"/>
  <c r="R2098" i="12" s="1"/>
  <c r="E1841" i="13"/>
  <c r="N2099" i="12"/>
  <c r="O2099" i="12" s="1"/>
  <c r="P2099" i="12" s="1"/>
  <c r="J2099" i="12"/>
  <c r="Y2099" i="12"/>
  <c r="I2099" i="12"/>
  <c r="B2100" i="12"/>
  <c r="V2099" i="12"/>
  <c r="U2099" i="12"/>
  <c r="E2099" i="12"/>
  <c r="F2099" i="12" s="1"/>
  <c r="K2098" i="12"/>
  <c r="Q2099" i="12" l="1"/>
  <c r="R2099" i="12" s="1"/>
  <c r="W2099" i="12"/>
  <c r="E1840" i="13"/>
  <c r="N2100" i="12"/>
  <c r="O2100" i="12" s="1"/>
  <c r="P2100" i="12" s="1"/>
  <c r="J2100" i="12"/>
  <c r="Y2100" i="12"/>
  <c r="I2100" i="12"/>
  <c r="V2100" i="12"/>
  <c r="B2101" i="12"/>
  <c r="U2100" i="12"/>
  <c r="E2100" i="12"/>
  <c r="F2100" i="12" s="1"/>
  <c r="K2099" i="12"/>
  <c r="Q2100" i="12" l="1"/>
  <c r="R2100" i="12" s="1"/>
  <c r="W2100" i="12"/>
  <c r="E1839" i="13"/>
  <c r="N2101" i="12"/>
  <c r="O2101" i="12" s="1"/>
  <c r="P2101" i="12" s="1"/>
  <c r="J2101" i="12"/>
  <c r="Y2101" i="12"/>
  <c r="I2101" i="12"/>
  <c r="V2101" i="12"/>
  <c r="B2102" i="12"/>
  <c r="U2101" i="12"/>
  <c r="E2101" i="12"/>
  <c r="F2101" i="12" s="1"/>
  <c r="K2100" i="12"/>
  <c r="W2101" i="12" l="1"/>
  <c r="Q2101" i="12"/>
  <c r="R2101" i="12" s="1"/>
  <c r="E1838" i="13"/>
  <c r="J2102" i="12"/>
  <c r="Y2102" i="12"/>
  <c r="I2102" i="12"/>
  <c r="V2102" i="12"/>
  <c r="B2103" i="12"/>
  <c r="U2102" i="12"/>
  <c r="E2102" i="12"/>
  <c r="F2102" i="12" s="1"/>
  <c r="N2102" i="12"/>
  <c r="O2102" i="12" s="1"/>
  <c r="P2102" i="12" s="1"/>
  <c r="K2101" i="12"/>
  <c r="W2102" i="12" l="1"/>
  <c r="Q2102" i="12"/>
  <c r="R2102" i="12" s="1"/>
  <c r="E1837" i="13"/>
  <c r="V2103" i="12"/>
  <c r="B2104" i="12"/>
  <c r="U2103" i="12"/>
  <c r="E2103" i="12"/>
  <c r="F2103" i="12" s="1"/>
  <c r="N2103" i="12"/>
  <c r="O2103" i="12" s="1"/>
  <c r="P2103" i="12" s="1"/>
  <c r="Y2103" i="12"/>
  <c r="J2103" i="12"/>
  <c r="I2103" i="12"/>
  <c r="K2102" i="12"/>
  <c r="K2103" i="12" l="1"/>
  <c r="W2103" i="12"/>
  <c r="E1836" i="13"/>
  <c r="B2105" i="12"/>
  <c r="U2104" i="12"/>
  <c r="E2104" i="12"/>
  <c r="F2104" i="12" s="1"/>
  <c r="N2104" i="12"/>
  <c r="O2104" i="12" s="1"/>
  <c r="P2104" i="12" s="1"/>
  <c r="J2104" i="12"/>
  <c r="Y2104" i="12"/>
  <c r="I2104" i="12"/>
  <c r="V2104" i="12"/>
  <c r="Q2103" i="12"/>
  <c r="R2103" i="12" s="1"/>
  <c r="Q2104" i="12" l="1"/>
  <c r="R2104" i="12" s="1"/>
  <c r="W2104" i="12"/>
  <c r="E1835" i="13"/>
  <c r="N2105" i="12"/>
  <c r="O2105" i="12" s="1"/>
  <c r="P2105" i="12" s="1"/>
  <c r="J2105" i="12"/>
  <c r="Y2105" i="12"/>
  <c r="I2105" i="12"/>
  <c r="V2105" i="12"/>
  <c r="B2106" i="12"/>
  <c r="U2105" i="12"/>
  <c r="E2105" i="12"/>
  <c r="F2105" i="12" s="1"/>
  <c r="K2104" i="12"/>
  <c r="K2105" i="12" l="1"/>
  <c r="Q2105" i="12"/>
  <c r="R2105" i="12" s="1"/>
  <c r="W2105" i="12"/>
  <c r="E1834" i="13"/>
  <c r="N2106" i="12"/>
  <c r="O2106" i="12" s="1"/>
  <c r="P2106" i="12" s="1"/>
  <c r="J2106" i="12"/>
  <c r="Y2106" i="12"/>
  <c r="I2106" i="12"/>
  <c r="V2106" i="12"/>
  <c r="B2107" i="12"/>
  <c r="U2106" i="12"/>
  <c r="E2106" i="12"/>
  <c r="F2106" i="12" s="1"/>
  <c r="Q2106" i="12" l="1"/>
  <c r="R2106" i="12" s="1"/>
  <c r="W2106" i="12"/>
  <c r="E1833" i="13"/>
  <c r="J2107" i="12"/>
  <c r="Y2107" i="12"/>
  <c r="I2107" i="12"/>
  <c r="V2107" i="12"/>
  <c r="B2108" i="12"/>
  <c r="U2107" i="12"/>
  <c r="E2107" i="12"/>
  <c r="F2107" i="12" s="1"/>
  <c r="N2107" i="12"/>
  <c r="O2107" i="12" s="1"/>
  <c r="P2107" i="12" s="1"/>
  <c r="K2106" i="12"/>
  <c r="K2107" i="12" l="1"/>
  <c r="Q2107" i="12"/>
  <c r="R2107" i="12" s="1"/>
  <c r="W2107" i="12"/>
  <c r="E1832" i="13"/>
  <c r="Y2108" i="12"/>
  <c r="I2108" i="12"/>
  <c r="V2108" i="12"/>
  <c r="B2109" i="12"/>
  <c r="U2108" i="12"/>
  <c r="E2108" i="12"/>
  <c r="F2108" i="12" s="1"/>
  <c r="N2108" i="12"/>
  <c r="O2108" i="12" s="1"/>
  <c r="P2108" i="12" s="1"/>
  <c r="J2108" i="12"/>
  <c r="W2108" i="12" l="1"/>
  <c r="Q2108" i="12"/>
  <c r="R2108" i="12" s="1"/>
  <c r="E1831" i="13"/>
  <c r="V2109" i="12"/>
  <c r="B2110" i="12"/>
  <c r="U2109" i="12"/>
  <c r="E2109" i="12"/>
  <c r="F2109" i="12" s="1"/>
  <c r="N2109" i="12"/>
  <c r="O2109" i="12" s="1"/>
  <c r="P2109" i="12" s="1"/>
  <c r="J2109" i="12"/>
  <c r="Y2109" i="12"/>
  <c r="I2109" i="12"/>
  <c r="K2108" i="12"/>
  <c r="E1830" i="13" l="1"/>
  <c r="N2110" i="12"/>
  <c r="O2110" i="12" s="1"/>
  <c r="P2110" i="12" s="1"/>
  <c r="J2110" i="12"/>
  <c r="Y2110" i="12"/>
  <c r="I2110" i="12"/>
  <c r="V2110" i="12"/>
  <c r="B2111" i="12"/>
  <c r="U2110" i="12"/>
  <c r="E2110" i="12"/>
  <c r="F2110" i="12" s="1"/>
  <c r="K2109" i="12"/>
  <c r="Q2109" i="12"/>
  <c r="R2109" i="12" s="1"/>
  <c r="W2109" i="12"/>
  <c r="Q2110" i="12" l="1"/>
  <c r="R2110" i="12" s="1"/>
  <c r="W2110" i="12"/>
  <c r="E1829" i="13"/>
  <c r="N2111" i="12"/>
  <c r="O2111" i="12" s="1"/>
  <c r="P2111" i="12" s="1"/>
  <c r="J2111" i="12"/>
  <c r="Y2111" i="12"/>
  <c r="I2111" i="12"/>
  <c r="V2111" i="12"/>
  <c r="B2112" i="12"/>
  <c r="U2111" i="12"/>
  <c r="E2111" i="12"/>
  <c r="F2111" i="12" s="1"/>
  <c r="K2110" i="12"/>
  <c r="W2111" i="12" l="1"/>
  <c r="Q2111" i="12"/>
  <c r="R2111" i="12" s="1"/>
  <c r="K2111" i="12"/>
  <c r="E1828" i="13"/>
  <c r="J2112" i="12"/>
  <c r="Y2112" i="12"/>
  <c r="I2112" i="12"/>
  <c r="V2112" i="12"/>
  <c r="B2113" i="12"/>
  <c r="U2112" i="12"/>
  <c r="E2112" i="12"/>
  <c r="F2112" i="12" s="1"/>
  <c r="N2112" i="12"/>
  <c r="O2112" i="12" s="1"/>
  <c r="P2112" i="12" s="1"/>
  <c r="Q2112" i="12" l="1"/>
  <c r="R2112" i="12" s="1"/>
  <c r="W2112" i="12"/>
  <c r="E1827" i="13"/>
  <c r="J2113" i="12"/>
  <c r="Y2113" i="12"/>
  <c r="I2113" i="12"/>
  <c r="V2113" i="12"/>
  <c r="B2114" i="12"/>
  <c r="U2113" i="12"/>
  <c r="E2113" i="12"/>
  <c r="F2113" i="12" s="1"/>
  <c r="N2113" i="12"/>
  <c r="O2113" i="12" s="1"/>
  <c r="P2113" i="12" s="1"/>
  <c r="K2112" i="12"/>
  <c r="K2113" i="12" l="1"/>
  <c r="Q2113" i="12"/>
  <c r="R2113" i="12" s="1"/>
  <c r="W2113" i="12"/>
  <c r="E1826" i="13"/>
  <c r="V2114" i="12"/>
  <c r="B2115" i="12"/>
  <c r="U2114" i="12"/>
  <c r="E2114" i="12"/>
  <c r="F2114" i="12" s="1"/>
  <c r="N2114" i="12"/>
  <c r="O2114" i="12" s="1"/>
  <c r="P2114" i="12" s="1"/>
  <c r="J2114" i="12"/>
  <c r="Y2114" i="12"/>
  <c r="I2114" i="12"/>
  <c r="W2114" i="12" l="1"/>
  <c r="E1825" i="13"/>
  <c r="N2115" i="12"/>
  <c r="O2115" i="12" s="1"/>
  <c r="P2115" i="12" s="1"/>
  <c r="J2115" i="12"/>
  <c r="Y2115" i="12"/>
  <c r="I2115" i="12"/>
  <c r="V2115" i="12"/>
  <c r="U2115" i="12"/>
  <c r="E2115" i="12"/>
  <c r="F2115" i="12" s="1"/>
  <c r="B2116" i="12"/>
  <c r="K2114" i="12"/>
  <c r="Q2114" i="12"/>
  <c r="R2114" i="12" s="1"/>
  <c r="W2115" i="12" l="1"/>
  <c r="Q2115" i="12"/>
  <c r="R2115" i="12" s="1"/>
  <c r="E1824" i="13"/>
  <c r="N2116" i="12"/>
  <c r="O2116" i="12" s="1"/>
  <c r="P2116" i="12" s="1"/>
  <c r="J2116" i="12"/>
  <c r="Y2116" i="12"/>
  <c r="I2116" i="12"/>
  <c r="V2116" i="12"/>
  <c r="B2117" i="12"/>
  <c r="U2116" i="12"/>
  <c r="E2116" i="12"/>
  <c r="F2116" i="12" s="1"/>
  <c r="K2115" i="12"/>
  <c r="Q2116" i="12" l="1"/>
  <c r="R2116" i="12" s="1"/>
  <c r="W2116" i="12"/>
  <c r="E1823" i="13"/>
  <c r="N2117" i="12"/>
  <c r="O2117" i="12" s="1"/>
  <c r="P2117" i="12" s="1"/>
  <c r="J2117" i="12"/>
  <c r="Y2117" i="12"/>
  <c r="I2117" i="12"/>
  <c r="V2117" i="12"/>
  <c r="B2118" i="12"/>
  <c r="U2117" i="12"/>
  <c r="E2117" i="12"/>
  <c r="F2117" i="12" s="1"/>
  <c r="K2116" i="12"/>
  <c r="W2117" i="12" l="1"/>
  <c r="K2117" i="12"/>
  <c r="Q2117" i="12"/>
  <c r="R2117" i="12" s="1"/>
  <c r="E1822" i="13"/>
  <c r="J2118" i="12"/>
  <c r="Y2118" i="12"/>
  <c r="I2118" i="12"/>
  <c r="V2118" i="12"/>
  <c r="B2119" i="12"/>
  <c r="U2118" i="12"/>
  <c r="E2118" i="12"/>
  <c r="F2118" i="12" s="1"/>
  <c r="N2118" i="12"/>
  <c r="O2118" i="12" s="1"/>
  <c r="P2118" i="12" s="1"/>
  <c r="W2118" i="12" l="1"/>
  <c r="Q2118" i="12"/>
  <c r="R2118" i="12" s="1"/>
  <c r="E1821" i="13"/>
  <c r="V2119" i="12"/>
  <c r="B2120" i="12"/>
  <c r="U2119" i="12"/>
  <c r="E2119" i="12"/>
  <c r="F2119" i="12" s="1"/>
  <c r="N2119" i="12"/>
  <c r="O2119" i="12" s="1"/>
  <c r="P2119" i="12" s="1"/>
  <c r="J2119" i="12"/>
  <c r="I2119" i="12"/>
  <c r="Y2119" i="12"/>
  <c r="K2118" i="12"/>
  <c r="W2119" i="12" l="1"/>
  <c r="E1820" i="13"/>
  <c r="B2121" i="12"/>
  <c r="U2120" i="12"/>
  <c r="E2120" i="12"/>
  <c r="F2120" i="12" s="1"/>
  <c r="N2120" i="12"/>
  <c r="O2120" i="12" s="1"/>
  <c r="P2120" i="12" s="1"/>
  <c r="J2120" i="12"/>
  <c r="Y2120" i="12"/>
  <c r="I2120" i="12"/>
  <c r="V2120" i="12"/>
  <c r="K2119" i="12"/>
  <c r="Q2119" i="12"/>
  <c r="R2119" i="12" s="1"/>
  <c r="Q2120" i="12" l="1"/>
  <c r="R2120" i="12" s="1"/>
  <c r="W2120" i="12"/>
  <c r="E1819" i="13"/>
  <c r="N2121" i="12"/>
  <c r="O2121" i="12" s="1"/>
  <c r="P2121" i="12" s="1"/>
  <c r="J2121" i="12"/>
  <c r="Y2121" i="12"/>
  <c r="I2121" i="12"/>
  <c r="V2121" i="12"/>
  <c r="B2122" i="12"/>
  <c r="U2121" i="12"/>
  <c r="E2121" i="12"/>
  <c r="F2121" i="12" s="1"/>
  <c r="K2120" i="12"/>
  <c r="K2121" i="12" l="1"/>
  <c r="Q2121" i="12"/>
  <c r="R2121" i="12" s="1"/>
  <c r="W2121" i="12"/>
  <c r="E1818" i="13"/>
  <c r="N2122" i="12"/>
  <c r="O2122" i="12" s="1"/>
  <c r="P2122" i="12" s="1"/>
  <c r="J2122" i="12"/>
  <c r="Y2122" i="12"/>
  <c r="I2122" i="12"/>
  <c r="V2122" i="12"/>
  <c r="B2123" i="12"/>
  <c r="U2122" i="12"/>
  <c r="E2122" i="12"/>
  <c r="F2122" i="12" s="1"/>
  <c r="Q2122" i="12" l="1"/>
  <c r="R2122" i="12" s="1"/>
  <c r="W2122" i="12"/>
  <c r="E1817" i="13"/>
  <c r="J2123" i="12"/>
  <c r="Y2123" i="12"/>
  <c r="I2123" i="12"/>
  <c r="V2123" i="12"/>
  <c r="B2124" i="12"/>
  <c r="U2123" i="12"/>
  <c r="E2123" i="12"/>
  <c r="F2123" i="12" s="1"/>
  <c r="N2123" i="12"/>
  <c r="O2123" i="12" s="1"/>
  <c r="P2123" i="12" s="1"/>
  <c r="K2122" i="12"/>
  <c r="K2123" i="12" l="1"/>
  <c r="Q2123" i="12"/>
  <c r="R2123" i="12" s="1"/>
  <c r="W2123" i="12"/>
  <c r="E1816" i="13"/>
  <c r="Y2124" i="12"/>
  <c r="I2124" i="12"/>
  <c r="V2124" i="12"/>
  <c r="B2125" i="12"/>
  <c r="U2124" i="12"/>
  <c r="E2124" i="12"/>
  <c r="F2124" i="12" s="1"/>
  <c r="N2124" i="12"/>
  <c r="O2124" i="12" s="1"/>
  <c r="P2124" i="12" s="1"/>
  <c r="J2124" i="12"/>
  <c r="W2124" i="12" l="1"/>
  <c r="Q2124" i="12"/>
  <c r="R2124" i="12" s="1"/>
  <c r="E1815" i="13"/>
  <c r="V2125" i="12"/>
  <c r="B2126" i="12"/>
  <c r="U2125" i="12"/>
  <c r="E2125" i="12"/>
  <c r="F2125" i="12" s="1"/>
  <c r="N2125" i="12"/>
  <c r="O2125" i="12" s="1"/>
  <c r="P2125" i="12" s="1"/>
  <c r="J2125" i="12"/>
  <c r="Y2125" i="12"/>
  <c r="I2125" i="12"/>
  <c r="K2124" i="12"/>
  <c r="E1814" i="13" l="1"/>
  <c r="N2126" i="12"/>
  <c r="O2126" i="12" s="1"/>
  <c r="P2126" i="12" s="1"/>
  <c r="J2126" i="12"/>
  <c r="Y2126" i="12"/>
  <c r="I2126" i="12"/>
  <c r="V2126" i="12"/>
  <c r="U2126" i="12"/>
  <c r="E2126" i="12"/>
  <c r="F2126" i="12" s="1"/>
  <c r="B2127" i="12"/>
  <c r="K2125" i="12"/>
  <c r="Q2125" i="12"/>
  <c r="R2125" i="12" s="1"/>
  <c r="W2125" i="12"/>
  <c r="Q2126" i="12" l="1"/>
  <c r="R2126" i="12" s="1"/>
  <c r="E1813" i="13"/>
  <c r="N2127" i="12"/>
  <c r="O2127" i="12" s="1"/>
  <c r="P2127" i="12" s="1"/>
  <c r="J2127" i="12"/>
  <c r="Y2127" i="12"/>
  <c r="I2127" i="12"/>
  <c r="V2127" i="12"/>
  <c r="B2128" i="12"/>
  <c r="U2127" i="12"/>
  <c r="E2127" i="12"/>
  <c r="F2127" i="12" s="1"/>
  <c r="W2126" i="12"/>
  <c r="K2126" i="12"/>
  <c r="Q2127" i="12" l="1"/>
  <c r="R2127" i="12" s="1"/>
  <c r="K2127" i="12"/>
  <c r="W2127" i="12"/>
  <c r="E1812" i="13"/>
  <c r="J2128" i="12"/>
  <c r="Y2128" i="12"/>
  <c r="I2128" i="12"/>
  <c r="V2128" i="12"/>
  <c r="B2129" i="12"/>
  <c r="U2128" i="12"/>
  <c r="E2128" i="12"/>
  <c r="F2128" i="12" s="1"/>
  <c r="N2128" i="12"/>
  <c r="O2128" i="12" s="1"/>
  <c r="P2128" i="12" s="1"/>
  <c r="W2128" i="12" l="1"/>
  <c r="Q2128" i="12"/>
  <c r="R2128" i="12" s="1"/>
  <c r="E1811" i="13"/>
  <c r="J2129" i="12"/>
  <c r="Y2129" i="12"/>
  <c r="I2129" i="12"/>
  <c r="V2129" i="12"/>
  <c r="B2130" i="12"/>
  <c r="U2129" i="12"/>
  <c r="E2129" i="12"/>
  <c r="F2129" i="12" s="1"/>
  <c r="N2129" i="12"/>
  <c r="O2129" i="12" s="1"/>
  <c r="P2129" i="12" s="1"/>
  <c r="K2128" i="12"/>
  <c r="W2129" i="12" l="1"/>
  <c r="Q2129" i="12"/>
  <c r="R2129" i="12" s="1"/>
  <c r="E1810" i="13"/>
  <c r="V2130" i="12"/>
  <c r="B2131" i="12"/>
  <c r="U2130" i="12"/>
  <c r="E2130" i="12"/>
  <c r="F2130" i="12" s="1"/>
  <c r="N2130" i="12"/>
  <c r="O2130" i="12" s="1"/>
  <c r="P2130" i="12" s="1"/>
  <c r="J2130" i="12"/>
  <c r="I2130" i="12"/>
  <c r="Y2130" i="12"/>
  <c r="K2129" i="12"/>
  <c r="W2130" i="12" l="1"/>
  <c r="E1809" i="13"/>
  <c r="N2131" i="12"/>
  <c r="O2131" i="12" s="1"/>
  <c r="P2131" i="12" s="1"/>
  <c r="J2131" i="12"/>
  <c r="Y2131" i="12"/>
  <c r="I2131" i="12"/>
  <c r="B2132" i="12"/>
  <c r="V2131" i="12"/>
  <c r="U2131" i="12"/>
  <c r="E2131" i="12"/>
  <c r="F2131" i="12" s="1"/>
  <c r="K2130" i="12"/>
  <c r="Q2130" i="12"/>
  <c r="R2130" i="12" s="1"/>
  <c r="W2131" i="12" l="1"/>
  <c r="Q2131" i="12"/>
  <c r="R2131" i="12" s="1"/>
  <c r="E1808" i="13"/>
  <c r="N2132" i="12"/>
  <c r="O2132" i="12" s="1"/>
  <c r="P2132" i="12" s="1"/>
  <c r="J2132" i="12"/>
  <c r="Y2132" i="12"/>
  <c r="I2132" i="12"/>
  <c r="V2132" i="12"/>
  <c r="B2133" i="12"/>
  <c r="U2132" i="12"/>
  <c r="E2132" i="12"/>
  <c r="F2132" i="12" s="1"/>
  <c r="K2131" i="12"/>
  <c r="W2132" i="12" l="1"/>
  <c r="Q2132" i="12"/>
  <c r="R2132" i="12" s="1"/>
  <c r="E1807" i="13"/>
  <c r="N2133" i="12"/>
  <c r="O2133" i="12" s="1"/>
  <c r="P2133" i="12" s="1"/>
  <c r="J2133" i="12"/>
  <c r="Y2133" i="12"/>
  <c r="I2133" i="12"/>
  <c r="V2133" i="12"/>
  <c r="B2134" i="12"/>
  <c r="U2133" i="12"/>
  <c r="E2133" i="12"/>
  <c r="F2133" i="12" s="1"/>
  <c r="K2132" i="12"/>
  <c r="W2133" i="12" l="1"/>
  <c r="Q2133" i="12"/>
  <c r="R2133" i="12" s="1"/>
  <c r="E1806" i="13"/>
  <c r="J2134" i="12"/>
  <c r="Y2134" i="12"/>
  <c r="I2134" i="12"/>
  <c r="V2134" i="12"/>
  <c r="B2135" i="12"/>
  <c r="U2134" i="12"/>
  <c r="E2134" i="12"/>
  <c r="F2134" i="12" s="1"/>
  <c r="N2134" i="12"/>
  <c r="O2134" i="12" s="1"/>
  <c r="P2134" i="12" s="1"/>
  <c r="K2133" i="12"/>
  <c r="K2134" i="12" l="1"/>
  <c r="Q2134" i="12"/>
  <c r="R2134" i="12" s="1"/>
  <c r="W2134" i="12"/>
  <c r="E1805" i="13"/>
  <c r="V2135" i="12"/>
  <c r="B2136" i="12"/>
  <c r="U2135" i="12"/>
  <c r="E2135" i="12"/>
  <c r="F2135" i="12" s="1"/>
  <c r="N2135" i="12"/>
  <c r="O2135" i="12" s="1"/>
  <c r="P2135" i="12" s="1"/>
  <c r="Y2135" i="12"/>
  <c r="J2135" i="12"/>
  <c r="I2135" i="12"/>
  <c r="E1804" i="13" l="1"/>
  <c r="B2137" i="12"/>
  <c r="U2136" i="12"/>
  <c r="E2136" i="12"/>
  <c r="F2136" i="12" s="1"/>
  <c r="N2136" i="12"/>
  <c r="O2136" i="12" s="1"/>
  <c r="P2136" i="12" s="1"/>
  <c r="J2136" i="12"/>
  <c r="Y2136" i="12"/>
  <c r="I2136" i="12"/>
  <c r="V2136" i="12"/>
  <c r="K2135" i="12"/>
  <c r="Q2135" i="12"/>
  <c r="R2135" i="12" s="1"/>
  <c r="W2135" i="12"/>
  <c r="W2136" i="12" l="1"/>
  <c r="Q2136" i="12"/>
  <c r="R2136" i="12" s="1"/>
  <c r="E1803" i="13"/>
  <c r="N2137" i="12"/>
  <c r="O2137" i="12" s="1"/>
  <c r="P2137" i="12" s="1"/>
  <c r="J2137" i="12"/>
  <c r="Y2137" i="12"/>
  <c r="I2137" i="12"/>
  <c r="V2137" i="12"/>
  <c r="B2138" i="12"/>
  <c r="U2137" i="12"/>
  <c r="E2137" i="12"/>
  <c r="F2137" i="12" s="1"/>
  <c r="K2136" i="12"/>
  <c r="Q2137" i="12" l="1"/>
  <c r="R2137" i="12" s="1"/>
  <c r="W2137" i="12"/>
  <c r="E1802" i="13"/>
  <c r="N2138" i="12"/>
  <c r="O2138" i="12" s="1"/>
  <c r="P2138" i="12" s="1"/>
  <c r="J2138" i="12"/>
  <c r="Y2138" i="12"/>
  <c r="I2138" i="12"/>
  <c r="V2138" i="12"/>
  <c r="B2139" i="12"/>
  <c r="U2138" i="12"/>
  <c r="E2138" i="12"/>
  <c r="F2138" i="12" s="1"/>
  <c r="K2137" i="12"/>
  <c r="W2138" i="12" l="1"/>
  <c r="Q2138" i="12"/>
  <c r="R2138" i="12" s="1"/>
  <c r="E1801" i="13"/>
  <c r="J2139" i="12"/>
  <c r="Y2139" i="12"/>
  <c r="I2139" i="12"/>
  <c r="V2139" i="12"/>
  <c r="B2140" i="12"/>
  <c r="U2139" i="12"/>
  <c r="E2139" i="12"/>
  <c r="F2139" i="12" s="1"/>
  <c r="N2139" i="12"/>
  <c r="O2139" i="12" s="1"/>
  <c r="P2139" i="12" s="1"/>
  <c r="K2138" i="12"/>
  <c r="Q2139" i="12" l="1"/>
  <c r="R2139" i="12" s="1"/>
  <c r="W2139" i="12"/>
  <c r="E1800" i="13"/>
  <c r="I2140" i="12"/>
  <c r="Y2140" i="12"/>
  <c r="E2140" i="12"/>
  <c r="F2140" i="12" s="1"/>
  <c r="V2140" i="12"/>
  <c r="U2140" i="12"/>
  <c r="B2141" i="12"/>
  <c r="N2140" i="12"/>
  <c r="O2140" i="12" s="1"/>
  <c r="P2140" i="12" s="1"/>
  <c r="J2140" i="12"/>
  <c r="K2139" i="12"/>
  <c r="Q2140" i="12" l="1"/>
  <c r="R2140" i="12" s="1"/>
  <c r="K2140" i="12"/>
  <c r="E1799" i="13"/>
  <c r="Y2141" i="12"/>
  <c r="I2141" i="12"/>
  <c r="B2142" i="12"/>
  <c r="N2141" i="12"/>
  <c r="O2141" i="12" s="1"/>
  <c r="P2141" i="12" s="1"/>
  <c r="J2141" i="12"/>
  <c r="E2141" i="12"/>
  <c r="F2141" i="12" s="1"/>
  <c r="V2141" i="12"/>
  <c r="U2141" i="12"/>
  <c r="W2140" i="12"/>
  <c r="K2141" i="12" l="1"/>
  <c r="W2141" i="12"/>
  <c r="E1798" i="13"/>
  <c r="N2142" i="12"/>
  <c r="O2142" i="12" s="1"/>
  <c r="P2142" i="12" s="1"/>
  <c r="V2142" i="12"/>
  <c r="U2142" i="12"/>
  <c r="B2143" i="12"/>
  <c r="J2142" i="12"/>
  <c r="I2142" i="12"/>
  <c r="E2142" i="12"/>
  <c r="F2142" i="12" s="1"/>
  <c r="Y2142" i="12"/>
  <c r="Q2141" i="12"/>
  <c r="R2141" i="12" s="1"/>
  <c r="W2142" i="12" l="1"/>
  <c r="E1797" i="13"/>
  <c r="N2143" i="12"/>
  <c r="O2143" i="12" s="1"/>
  <c r="P2143" i="12" s="1"/>
  <c r="J2143" i="12"/>
  <c r="I2143" i="12"/>
  <c r="E2143" i="12"/>
  <c r="F2143" i="12" s="1"/>
  <c r="Y2143" i="12"/>
  <c r="V2143" i="12"/>
  <c r="U2143" i="12"/>
  <c r="B2144" i="12"/>
  <c r="Q2142" i="12"/>
  <c r="R2142" i="12" s="1"/>
  <c r="K2142" i="12"/>
  <c r="Q2143" i="12" l="1"/>
  <c r="R2143" i="12" s="1"/>
  <c r="W2143" i="12"/>
  <c r="K2143" i="12"/>
  <c r="E1796" i="13"/>
  <c r="U2144" i="12"/>
  <c r="B2145" i="12"/>
  <c r="N2144" i="12"/>
  <c r="O2144" i="12" s="1"/>
  <c r="P2144" i="12" s="1"/>
  <c r="J2144" i="12"/>
  <c r="I2144" i="12"/>
  <c r="E2144" i="12"/>
  <c r="F2144" i="12" s="1"/>
  <c r="Y2144" i="12"/>
  <c r="V2144" i="12"/>
  <c r="W2144" i="12" l="1"/>
  <c r="K2144" i="12"/>
  <c r="E1795" i="13"/>
  <c r="J2145" i="12"/>
  <c r="B2146" i="12"/>
  <c r="U2145" i="12"/>
  <c r="E2145" i="12"/>
  <c r="F2145" i="12" s="1"/>
  <c r="I2145" i="12"/>
  <c r="Y2145" i="12"/>
  <c r="V2145" i="12"/>
  <c r="N2145" i="12"/>
  <c r="O2145" i="12" s="1"/>
  <c r="P2145" i="12" s="1"/>
  <c r="Q2144" i="12"/>
  <c r="R2144" i="12" s="1"/>
  <c r="Q2145" i="12" l="1"/>
  <c r="R2145" i="12" s="1"/>
  <c r="K2145" i="12"/>
  <c r="W2145" i="12"/>
  <c r="E1794" i="13"/>
  <c r="B2147" i="12"/>
  <c r="U2146" i="12"/>
  <c r="E2146" i="12"/>
  <c r="F2146" i="12" s="1"/>
  <c r="J2146" i="12"/>
  <c r="V2146" i="12"/>
  <c r="N2146" i="12"/>
  <c r="O2146" i="12" s="1"/>
  <c r="P2146" i="12" s="1"/>
  <c r="I2146" i="12"/>
  <c r="Y2146" i="12"/>
  <c r="E1793" i="13" l="1"/>
  <c r="N2147" i="12"/>
  <c r="O2147" i="12" s="1"/>
  <c r="P2147" i="12" s="1"/>
  <c r="J2147" i="12"/>
  <c r="I2147" i="12"/>
  <c r="B2148" i="12"/>
  <c r="E2147" i="12"/>
  <c r="F2147" i="12" s="1"/>
  <c r="Y2147" i="12"/>
  <c r="V2147" i="12"/>
  <c r="U2147" i="12"/>
  <c r="K2146" i="12"/>
  <c r="Q2146" i="12"/>
  <c r="R2146" i="12" s="1"/>
  <c r="W2146" i="12"/>
  <c r="W2147" i="12" l="1"/>
  <c r="E1792" i="13"/>
  <c r="N2148" i="12"/>
  <c r="O2148" i="12" s="1"/>
  <c r="P2148" i="12" s="1"/>
  <c r="B2149" i="12"/>
  <c r="J2148" i="12"/>
  <c r="I2148" i="12"/>
  <c r="E2148" i="12"/>
  <c r="F2148" i="12" s="1"/>
  <c r="Y2148" i="12"/>
  <c r="V2148" i="12"/>
  <c r="U2148" i="12"/>
  <c r="K2147" i="12"/>
  <c r="Q2147" i="12"/>
  <c r="R2147" i="12" s="1"/>
  <c r="W2148" i="12" l="1"/>
  <c r="K2148" i="12"/>
  <c r="E1791" i="13"/>
  <c r="N2149" i="12"/>
  <c r="O2149" i="12" s="1"/>
  <c r="P2149" i="12" s="1"/>
  <c r="J2149" i="12"/>
  <c r="Y2149" i="12"/>
  <c r="I2149" i="12"/>
  <c r="E2149" i="12"/>
  <c r="F2149" i="12" s="1"/>
  <c r="B2150" i="12"/>
  <c r="V2149" i="12"/>
  <c r="U2149" i="12"/>
  <c r="Q2148" i="12"/>
  <c r="R2148" i="12" s="1"/>
  <c r="W2149" i="12" l="1"/>
  <c r="Q2149" i="12"/>
  <c r="R2149" i="12" s="1"/>
  <c r="K2149" i="12"/>
  <c r="E1790" i="13"/>
  <c r="J2150" i="12"/>
  <c r="Y2150" i="12"/>
  <c r="I2150" i="12"/>
  <c r="V2150" i="12"/>
  <c r="B2151" i="12"/>
  <c r="U2150" i="12"/>
  <c r="E2150" i="12"/>
  <c r="F2150" i="12" s="1"/>
  <c r="N2150" i="12"/>
  <c r="O2150" i="12" s="1"/>
  <c r="P2150" i="12" s="1"/>
  <c r="K2150" i="12" l="1"/>
  <c r="Q2150" i="12"/>
  <c r="R2150" i="12" s="1"/>
  <c r="W2150" i="12"/>
  <c r="E1789" i="13"/>
  <c r="V2151" i="12"/>
  <c r="B2152" i="12"/>
  <c r="U2151" i="12"/>
  <c r="E2151" i="12"/>
  <c r="F2151" i="12" s="1"/>
  <c r="N2151" i="12"/>
  <c r="O2151" i="12" s="1"/>
  <c r="P2151" i="12" s="1"/>
  <c r="Y2151" i="12"/>
  <c r="J2151" i="12"/>
  <c r="I2151" i="12"/>
  <c r="E1788" i="13" l="1"/>
  <c r="B2153" i="12"/>
  <c r="U2152" i="12"/>
  <c r="E2152" i="12"/>
  <c r="F2152" i="12" s="1"/>
  <c r="N2152" i="12"/>
  <c r="O2152" i="12" s="1"/>
  <c r="P2152" i="12" s="1"/>
  <c r="Y2152" i="12"/>
  <c r="I2152" i="12"/>
  <c r="V2152" i="12"/>
  <c r="J2152" i="12"/>
  <c r="K2151" i="12"/>
  <c r="Q2151" i="12"/>
  <c r="R2151" i="12" s="1"/>
  <c r="W2151" i="12"/>
  <c r="W2152" i="12" l="1"/>
  <c r="K2152" i="12"/>
  <c r="Q2152" i="12"/>
  <c r="R2152" i="12" s="1"/>
  <c r="E1787" i="13"/>
  <c r="N2153" i="12"/>
  <c r="O2153" i="12" s="1"/>
  <c r="P2153" i="12" s="1"/>
  <c r="V2153" i="12"/>
  <c r="B2154" i="12"/>
  <c r="U2153" i="12"/>
  <c r="E2153" i="12"/>
  <c r="F2153" i="12" s="1"/>
  <c r="J2153" i="12"/>
  <c r="I2153" i="12"/>
  <c r="Y2153" i="12"/>
  <c r="Q2153" i="12" l="1"/>
  <c r="R2153" i="12" s="1"/>
  <c r="W2153" i="12"/>
  <c r="K2153" i="12"/>
  <c r="E1786" i="13"/>
  <c r="N2154" i="12"/>
  <c r="O2154" i="12" s="1"/>
  <c r="P2154" i="12" s="1"/>
  <c r="J2154" i="12"/>
  <c r="Y2154" i="12"/>
  <c r="I2154" i="12"/>
  <c r="B2155" i="12"/>
  <c r="U2154" i="12"/>
  <c r="E2154" i="12"/>
  <c r="F2154" i="12" s="1"/>
  <c r="V2154" i="12"/>
  <c r="K2154" i="12" l="1"/>
  <c r="Q2154" i="12"/>
  <c r="R2154" i="12" s="1"/>
  <c r="W2154" i="12"/>
  <c r="E1785" i="13"/>
  <c r="J2155" i="12"/>
  <c r="Y2155" i="12"/>
  <c r="I2155" i="12"/>
  <c r="V2155" i="12"/>
  <c r="B2156" i="12"/>
  <c r="U2155" i="12"/>
  <c r="E2155" i="12"/>
  <c r="F2155" i="12" s="1"/>
  <c r="N2155" i="12"/>
  <c r="O2155" i="12" s="1"/>
  <c r="P2155" i="12" s="1"/>
  <c r="W2155" i="12" l="1"/>
  <c r="E1784" i="13"/>
  <c r="Y2156" i="12"/>
  <c r="I2156" i="12"/>
  <c r="V2156" i="12"/>
  <c r="B2157" i="12"/>
  <c r="U2156" i="12"/>
  <c r="E2156" i="12"/>
  <c r="F2156" i="12" s="1"/>
  <c r="J2156" i="12"/>
  <c r="N2156" i="12"/>
  <c r="O2156" i="12" s="1"/>
  <c r="P2156" i="12" s="1"/>
  <c r="K2155" i="12"/>
  <c r="Q2155" i="12"/>
  <c r="R2155" i="12" s="1"/>
  <c r="K2156" i="12" l="1"/>
  <c r="Q2156" i="12"/>
  <c r="R2156" i="12" s="1"/>
  <c r="W2156" i="12"/>
  <c r="E1783" i="13"/>
  <c r="V2157" i="12"/>
  <c r="B2158" i="12"/>
  <c r="U2157" i="12"/>
  <c r="E2157" i="12"/>
  <c r="F2157" i="12" s="1"/>
  <c r="J2157" i="12"/>
  <c r="Y2157" i="12"/>
  <c r="I2157" i="12"/>
  <c r="N2157" i="12"/>
  <c r="O2157" i="12" s="1"/>
  <c r="P2157" i="12" s="1"/>
  <c r="W2157" i="12" l="1"/>
  <c r="E1782" i="13"/>
  <c r="N2158" i="12"/>
  <c r="O2158" i="12" s="1"/>
  <c r="P2158" i="12" s="1"/>
  <c r="Y2158" i="12"/>
  <c r="I2158" i="12"/>
  <c r="V2158" i="12"/>
  <c r="B2159" i="12"/>
  <c r="U2158" i="12"/>
  <c r="J2158" i="12"/>
  <c r="E2158" i="12"/>
  <c r="F2158" i="12" s="1"/>
  <c r="K2157" i="12"/>
  <c r="Q2157" i="12"/>
  <c r="R2157" i="12" s="1"/>
  <c r="Q2158" i="12" l="1"/>
  <c r="R2158" i="12" s="1"/>
  <c r="W2158" i="12"/>
  <c r="E1781" i="13"/>
  <c r="N2159" i="12"/>
  <c r="O2159" i="12" s="1"/>
  <c r="P2159" i="12" s="1"/>
  <c r="J2159" i="12"/>
  <c r="Y2159" i="12"/>
  <c r="I2159" i="12"/>
  <c r="V2159" i="12"/>
  <c r="B2160" i="12"/>
  <c r="U2159" i="12"/>
  <c r="E2159" i="12"/>
  <c r="F2159" i="12" s="1"/>
  <c r="K2158" i="12"/>
  <c r="W2159" i="12" l="1"/>
  <c r="K2159" i="12"/>
  <c r="E1780" i="13"/>
  <c r="J2160" i="12"/>
  <c r="Y2160" i="12"/>
  <c r="I2160" i="12"/>
  <c r="V2160" i="12"/>
  <c r="U2160" i="12"/>
  <c r="N2160" i="12"/>
  <c r="O2160" i="12" s="1"/>
  <c r="P2160" i="12" s="1"/>
  <c r="E2160" i="12"/>
  <c r="F2160" i="12" s="1"/>
  <c r="B2161" i="12"/>
  <c r="Q2159" i="12"/>
  <c r="R2159" i="12" s="1"/>
  <c r="K2160" i="12" l="1"/>
  <c r="W2160" i="12"/>
  <c r="Q2160" i="12"/>
  <c r="R2160" i="12" s="1"/>
  <c r="E1779" i="13"/>
  <c r="J2161" i="12"/>
  <c r="Y2161" i="12"/>
  <c r="I2161" i="12"/>
  <c r="V2161" i="12"/>
  <c r="B2162" i="12"/>
  <c r="U2161" i="12"/>
  <c r="E2161" i="12"/>
  <c r="F2161" i="12" s="1"/>
  <c r="N2161" i="12"/>
  <c r="O2161" i="12" s="1"/>
  <c r="P2161" i="12" s="1"/>
  <c r="Q2161" i="12" l="1"/>
  <c r="R2161" i="12" s="1"/>
  <c r="E1778" i="13"/>
  <c r="V2162" i="12"/>
  <c r="B2163" i="12"/>
  <c r="U2162" i="12"/>
  <c r="E2162" i="12"/>
  <c r="F2162" i="12" s="1"/>
  <c r="J2162" i="12"/>
  <c r="Y2162" i="12"/>
  <c r="N2162" i="12"/>
  <c r="O2162" i="12" s="1"/>
  <c r="P2162" i="12" s="1"/>
  <c r="I2162" i="12"/>
  <c r="K2161" i="12"/>
  <c r="W2161" i="12"/>
  <c r="W2162" i="12" l="1"/>
  <c r="Q2162" i="12"/>
  <c r="R2162" i="12" s="1"/>
  <c r="E1777" i="13"/>
  <c r="N2163" i="12"/>
  <c r="O2163" i="12" s="1"/>
  <c r="P2163" i="12" s="1"/>
  <c r="J2163" i="12"/>
  <c r="Y2163" i="12"/>
  <c r="I2163" i="12"/>
  <c r="B2164" i="12"/>
  <c r="V2163" i="12"/>
  <c r="U2163" i="12"/>
  <c r="E2163" i="12"/>
  <c r="F2163" i="12" s="1"/>
  <c r="K2162" i="12"/>
  <c r="W2163" i="12" l="1"/>
  <c r="E1776" i="13"/>
  <c r="N2164" i="12"/>
  <c r="O2164" i="12" s="1"/>
  <c r="P2164" i="12" s="1"/>
  <c r="J2164" i="12"/>
  <c r="V2164" i="12"/>
  <c r="B2165" i="12"/>
  <c r="U2164" i="12"/>
  <c r="E2164" i="12"/>
  <c r="F2164" i="12" s="1"/>
  <c r="I2164" i="12"/>
  <c r="Y2164" i="12"/>
  <c r="K2163" i="12"/>
  <c r="Q2163" i="12"/>
  <c r="R2163" i="12" s="1"/>
  <c r="K2164" i="12" l="1"/>
  <c r="W2164" i="12"/>
  <c r="E1775" i="13"/>
  <c r="N2165" i="12"/>
  <c r="O2165" i="12" s="1"/>
  <c r="P2165" i="12" s="1"/>
  <c r="J2165" i="12"/>
  <c r="Y2165" i="12"/>
  <c r="I2165" i="12"/>
  <c r="B2166" i="12"/>
  <c r="V2165" i="12"/>
  <c r="U2165" i="12"/>
  <c r="E2165" i="12"/>
  <c r="F2165" i="12" s="1"/>
  <c r="Q2164" i="12"/>
  <c r="R2164" i="12" s="1"/>
  <c r="W2165" i="12" l="1"/>
  <c r="Q2165" i="12"/>
  <c r="R2165" i="12" s="1"/>
  <c r="K2165" i="12"/>
  <c r="E1774" i="13"/>
  <c r="J2166" i="12"/>
  <c r="Y2166" i="12"/>
  <c r="I2166" i="12"/>
  <c r="V2166" i="12"/>
  <c r="B2167" i="12"/>
  <c r="U2166" i="12"/>
  <c r="E2166" i="12"/>
  <c r="F2166" i="12" s="1"/>
  <c r="N2166" i="12"/>
  <c r="O2166" i="12" s="1"/>
  <c r="P2166" i="12" s="1"/>
  <c r="W2166" i="12" l="1"/>
  <c r="Q2166" i="12"/>
  <c r="R2166" i="12" s="1"/>
  <c r="E1773" i="13"/>
  <c r="V2167" i="12"/>
  <c r="B2168" i="12"/>
  <c r="U2167" i="12"/>
  <c r="E2167" i="12"/>
  <c r="F2167" i="12" s="1"/>
  <c r="N2167" i="12"/>
  <c r="O2167" i="12" s="1"/>
  <c r="P2167" i="12" s="1"/>
  <c r="Y2167" i="12"/>
  <c r="J2167" i="12"/>
  <c r="I2167" i="12"/>
  <c r="K2166" i="12"/>
  <c r="W2167" i="12" l="1"/>
  <c r="E1772" i="13"/>
  <c r="B2169" i="12"/>
  <c r="U2168" i="12"/>
  <c r="E2168" i="12"/>
  <c r="F2168" i="12" s="1"/>
  <c r="N2168" i="12"/>
  <c r="O2168" i="12" s="1"/>
  <c r="P2168" i="12" s="1"/>
  <c r="J2168" i="12"/>
  <c r="Y2168" i="12"/>
  <c r="I2168" i="12"/>
  <c r="V2168" i="12"/>
  <c r="K2167" i="12"/>
  <c r="Q2167" i="12"/>
  <c r="R2167" i="12" s="1"/>
  <c r="Q2168" i="12" l="1"/>
  <c r="R2168" i="12" s="1"/>
  <c r="W2168" i="12"/>
  <c r="E1771" i="13"/>
  <c r="N2169" i="12"/>
  <c r="O2169" i="12" s="1"/>
  <c r="P2169" i="12" s="1"/>
  <c r="V2169" i="12"/>
  <c r="B2170" i="12"/>
  <c r="U2169" i="12"/>
  <c r="E2169" i="12"/>
  <c r="F2169" i="12" s="1"/>
  <c r="Y2169" i="12"/>
  <c r="J2169" i="12"/>
  <c r="I2169" i="12"/>
  <c r="K2168" i="12"/>
  <c r="Q2169" i="12" l="1"/>
  <c r="R2169" i="12" s="1"/>
  <c r="E1770" i="13"/>
  <c r="N2170" i="12"/>
  <c r="O2170" i="12" s="1"/>
  <c r="P2170" i="12" s="1"/>
  <c r="J2170" i="12"/>
  <c r="Y2170" i="12"/>
  <c r="I2170" i="12"/>
  <c r="B2171" i="12"/>
  <c r="U2170" i="12"/>
  <c r="E2170" i="12"/>
  <c r="F2170" i="12" s="1"/>
  <c r="V2170" i="12"/>
  <c r="K2169" i="12"/>
  <c r="W2169" i="12"/>
  <c r="Q2170" i="12" l="1"/>
  <c r="R2170" i="12" s="1"/>
  <c r="E1769" i="13"/>
  <c r="J2171" i="12"/>
  <c r="Y2171" i="12"/>
  <c r="I2171" i="12"/>
  <c r="V2171" i="12"/>
  <c r="B2172" i="12"/>
  <c r="U2171" i="12"/>
  <c r="E2171" i="12"/>
  <c r="F2171" i="12" s="1"/>
  <c r="N2171" i="12"/>
  <c r="O2171" i="12" s="1"/>
  <c r="P2171" i="12" s="1"/>
  <c r="K2170" i="12"/>
  <c r="W2170" i="12"/>
  <c r="W2171" i="12" l="1"/>
  <c r="E1768" i="13"/>
  <c r="Y2172" i="12"/>
  <c r="I2172" i="12"/>
  <c r="V2172" i="12"/>
  <c r="B2173" i="12"/>
  <c r="U2172" i="12"/>
  <c r="E2172" i="12"/>
  <c r="F2172" i="12" s="1"/>
  <c r="N2172" i="12"/>
  <c r="O2172" i="12" s="1"/>
  <c r="P2172" i="12" s="1"/>
  <c r="J2172" i="12"/>
  <c r="K2171" i="12"/>
  <c r="Q2171" i="12"/>
  <c r="R2171" i="12" s="1"/>
  <c r="W2172" i="12" l="1"/>
  <c r="E1767" i="13"/>
  <c r="V2173" i="12"/>
  <c r="B2174" i="12"/>
  <c r="U2173" i="12"/>
  <c r="E2173" i="12"/>
  <c r="F2173" i="12" s="1"/>
  <c r="J2173" i="12"/>
  <c r="Y2173" i="12"/>
  <c r="I2173" i="12"/>
  <c r="N2173" i="12"/>
  <c r="O2173" i="12" s="1"/>
  <c r="P2173" i="12" s="1"/>
  <c r="K2172" i="12"/>
  <c r="Q2172" i="12"/>
  <c r="R2172" i="12" s="1"/>
  <c r="W2173" i="12" l="1"/>
  <c r="Q2173" i="12"/>
  <c r="R2173" i="12" s="1"/>
  <c r="E1766" i="13"/>
  <c r="N2174" i="12"/>
  <c r="O2174" i="12" s="1"/>
  <c r="P2174" i="12" s="1"/>
  <c r="Y2174" i="12"/>
  <c r="I2174" i="12"/>
  <c r="V2174" i="12"/>
  <c r="B2175" i="12"/>
  <c r="U2174" i="12"/>
  <c r="J2174" i="12"/>
  <c r="E2174" i="12"/>
  <c r="F2174" i="12" s="1"/>
  <c r="K2173" i="12"/>
  <c r="W2174" i="12" l="1"/>
  <c r="Q2174" i="12"/>
  <c r="R2174" i="12" s="1"/>
  <c r="E1765" i="13"/>
  <c r="N2175" i="12"/>
  <c r="O2175" i="12" s="1"/>
  <c r="P2175" i="12" s="1"/>
  <c r="J2175" i="12"/>
  <c r="Y2175" i="12"/>
  <c r="I2175" i="12"/>
  <c r="V2175" i="12"/>
  <c r="B2176" i="12"/>
  <c r="U2175" i="12"/>
  <c r="E2175" i="12"/>
  <c r="F2175" i="12" s="1"/>
  <c r="K2174" i="12"/>
  <c r="W2175" i="12" l="1"/>
  <c r="Q2175" i="12"/>
  <c r="R2175" i="12" s="1"/>
  <c r="E1764" i="13"/>
  <c r="J2176" i="12"/>
  <c r="Y2176" i="12"/>
  <c r="I2176" i="12"/>
  <c r="V2176" i="12"/>
  <c r="B2177" i="12"/>
  <c r="U2176" i="12"/>
  <c r="N2176" i="12"/>
  <c r="O2176" i="12" s="1"/>
  <c r="P2176" i="12" s="1"/>
  <c r="E2176" i="12"/>
  <c r="F2176" i="12" s="1"/>
  <c r="K2175" i="12"/>
  <c r="K2176" i="12" l="1"/>
  <c r="W2176" i="12"/>
  <c r="E1763" i="13"/>
  <c r="J2177" i="12"/>
  <c r="Y2177" i="12"/>
  <c r="I2177" i="12"/>
  <c r="V2177" i="12"/>
  <c r="B2178" i="12"/>
  <c r="U2177" i="12"/>
  <c r="E2177" i="12"/>
  <c r="F2177" i="12" s="1"/>
  <c r="N2177" i="12"/>
  <c r="O2177" i="12" s="1"/>
  <c r="P2177" i="12" s="1"/>
  <c r="Q2176" i="12"/>
  <c r="R2176" i="12" s="1"/>
  <c r="Q2177" i="12" l="1"/>
  <c r="R2177" i="12" s="1"/>
  <c r="K2177" i="12"/>
  <c r="E1762" i="13"/>
  <c r="V2178" i="12"/>
  <c r="B2179" i="12"/>
  <c r="U2178" i="12"/>
  <c r="E2178" i="12"/>
  <c r="F2178" i="12" s="1"/>
  <c r="J2178" i="12"/>
  <c r="Y2178" i="12"/>
  <c r="N2178" i="12"/>
  <c r="O2178" i="12" s="1"/>
  <c r="P2178" i="12" s="1"/>
  <c r="I2178" i="12"/>
  <c r="W2177" i="12"/>
  <c r="W2178" i="12" l="1"/>
  <c r="Q2178" i="12"/>
  <c r="R2178" i="12" s="1"/>
  <c r="E1761" i="13"/>
  <c r="B2180" i="12"/>
  <c r="U2179" i="12"/>
  <c r="E2179" i="12"/>
  <c r="F2179" i="12" s="1"/>
  <c r="N2179" i="12"/>
  <c r="O2179" i="12" s="1"/>
  <c r="P2179" i="12" s="1"/>
  <c r="J2179" i="12"/>
  <c r="Y2179" i="12"/>
  <c r="I2179" i="12"/>
  <c r="V2179" i="12"/>
  <c r="K2178" i="12"/>
  <c r="K2179" i="12" l="1"/>
  <c r="W2179" i="12"/>
  <c r="Q2179" i="12"/>
  <c r="R2179" i="12" s="1"/>
  <c r="E1760" i="13"/>
  <c r="N2180" i="12"/>
  <c r="O2180" i="12" s="1"/>
  <c r="P2180" i="12" s="1"/>
  <c r="J2180" i="12"/>
  <c r="V2180" i="12"/>
  <c r="B2181" i="12"/>
  <c r="U2180" i="12"/>
  <c r="E2180" i="12"/>
  <c r="F2180" i="12" s="1"/>
  <c r="Y2180" i="12"/>
  <c r="I2180" i="12"/>
  <c r="Q2180" i="12" l="1"/>
  <c r="R2180" i="12" s="1"/>
  <c r="K2180" i="12"/>
  <c r="W2180" i="12"/>
  <c r="E1759" i="13"/>
  <c r="N2181" i="12"/>
  <c r="O2181" i="12" s="1"/>
  <c r="P2181" i="12" s="1"/>
  <c r="J2181" i="12"/>
  <c r="Y2181" i="12"/>
  <c r="I2181" i="12"/>
  <c r="B2182" i="12"/>
  <c r="U2181" i="12"/>
  <c r="E2181" i="12"/>
  <c r="F2181" i="12" s="1"/>
  <c r="V2181" i="12"/>
  <c r="Q2181" i="12" l="1"/>
  <c r="R2181" i="12" s="1"/>
  <c r="W2181" i="12"/>
  <c r="E1758" i="13"/>
  <c r="J2182" i="12"/>
  <c r="Y2182" i="12"/>
  <c r="I2182" i="12"/>
  <c r="V2182" i="12"/>
  <c r="B2183" i="12"/>
  <c r="U2182" i="12"/>
  <c r="E2182" i="12"/>
  <c r="F2182" i="12" s="1"/>
  <c r="N2182" i="12"/>
  <c r="O2182" i="12" s="1"/>
  <c r="P2182" i="12" s="1"/>
  <c r="K2181" i="12"/>
  <c r="Q2182" i="12" l="1"/>
  <c r="R2182" i="12" s="1"/>
  <c r="K2182" i="12"/>
  <c r="W2182" i="12"/>
  <c r="E1757" i="13"/>
  <c r="Y2183" i="12"/>
  <c r="I2183" i="12"/>
  <c r="V2183" i="12"/>
  <c r="B2184" i="12"/>
  <c r="U2183" i="12"/>
  <c r="E2183" i="12"/>
  <c r="F2183" i="12" s="1"/>
  <c r="N2183" i="12"/>
  <c r="O2183" i="12" s="1"/>
  <c r="P2183" i="12" s="1"/>
  <c r="J2183" i="12"/>
  <c r="W2183" i="12" l="1"/>
  <c r="Q2183" i="12"/>
  <c r="R2183" i="12" s="1"/>
  <c r="E1756" i="13"/>
  <c r="V2184" i="12"/>
  <c r="B2185" i="12"/>
  <c r="U2184" i="12"/>
  <c r="E2184" i="12"/>
  <c r="F2184" i="12" s="1"/>
  <c r="N2184" i="12"/>
  <c r="O2184" i="12" s="1"/>
  <c r="P2184" i="12" s="1"/>
  <c r="J2184" i="12"/>
  <c r="Y2184" i="12"/>
  <c r="I2184" i="12"/>
  <c r="K2183" i="12"/>
  <c r="E1755" i="13" l="1"/>
  <c r="N2185" i="12"/>
  <c r="O2185" i="12" s="1"/>
  <c r="P2185" i="12" s="1"/>
  <c r="J2185" i="12"/>
  <c r="Y2185" i="12"/>
  <c r="I2185" i="12"/>
  <c r="V2185" i="12"/>
  <c r="B2186" i="12"/>
  <c r="U2185" i="12"/>
  <c r="E2185" i="12"/>
  <c r="F2185" i="12" s="1"/>
  <c r="K2184" i="12"/>
  <c r="Q2184" i="12"/>
  <c r="R2184" i="12" s="1"/>
  <c r="W2184" i="12"/>
  <c r="W2185" i="12" l="1"/>
  <c r="E1754" i="13"/>
  <c r="N2186" i="12"/>
  <c r="O2186" i="12" s="1"/>
  <c r="P2186" i="12" s="1"/>
  <c r="J2186" i="12"/>
  <c r="Y2186" i="12"/>
  <c r="I2186" i="12"/>
  <c r="V2186" i="12"/>
  <c r="B2187" i="12"/>
  <c r="U2186" i="12"/>
  <c r="E2186" i="12"/>
  <c r="F2186" i="12" s="1"/>
  <c r="K2185" i="12"/>
  <c r="Q2185" i="12"/>
  <c r="R2185" i="12" s="1"/>
  <c r="W2186" i="12" l="1"/>
  <c r="K2186" i="12"/>
  <c r="Q2186" i="12"/>
  <c r="R2186" i="12" s="1"/>
  <c r="E1753" i="13"/>
  <c r="J2187" i="12"/>
  <c r="Y2187" i="12"/>
  <c r="I2187" i="12"/>
  <c r="V2187" i="12"/>
  <c r="B2188" i="12"/>
  <c r="U2187" i="12"/>
  <c r="E2187" i="12"/>
  <c r="F2187" i="12" s="1"/>
  <c r="N2187" i="12"/>
  <c r="O2187" i="12" s="1"/>
  <c r="P2187" i="12" s="1"/>
  <c r="Q2187" i="12" l="1"/>
  <c r="R2187" i="12" s="1"/>
  <c r="W2187" i="12"/>
  <c r="E1752" i="13"/>
  <c r="J2188" i="12"/>
  <c r="Y2188" i="12"/>
  <c r="I2188" i="12"/>
  <c r="V2188" i="12"/>
  <c r="B2189" i="12"/>
  <c r="U2188" i="12"/>
  <c r="E2188" i="12"/>
  <c r="F2188" i="12" s="1"/>
  <c r="N2188" i="12"/>
  <c r="O2188" i="12" s="1"/>
  <c r="P2188" i="12" s="1"/>
  <c r="K2187" i="12"/>
  <c r="W2188" i="12" l="1"/>
  <c r="K2188" i="12"/>
  <c r="Q2188" i="12"/>
  <c r="R2188" i="12" s="1"/>
  <c r="E1751" i="13"/>
  <c r="V2189" i="12"/>
  <c r="B2190" i="12"/>
  <c r="U2189" i="12"/>
  <c r="E2189" i="12"/>
  <c r="F2189" i="12" s="1"/>
  <c r="N2189" i="12"/>
  <c r="O2189" i="12" s="1"/>
  <c r="P2189" i="12" s="1"/>
  <c r="J2189" i="12"/>
  <c r="Y2189" i="12"/>
  <c r="I2189" i="12"/>
  <c r="W2189" i="12" l="1"/>
  <c r="Q2189" i="12"/>
  <c r="R2189" i="12" s="1"/>
  <c r="E1750" i="13"/>
  <c r="N2190" i="12"/>
  <c r="O2190" i="12" s="1"/>
  <c r="P2190" i="12" s="1"/>
  <c r="J2190" i="12"/>
  <c r="Y2190" i="12"/>
  <c r="I2190" i="12"/>
  <c r="V2190" i="12"/>
  <c r="B2191" i="12"/>
  <c r="U2190" i="12"/>
  <c r="E2190" i="12"/>
  <c r="F2190" i="12" s="1"/>
  <c r="K2189" i="12"/>
  <c r="W2190" i="12" l="1"/>
  <c r="K2190" i="12"/>
  <c r="Q2190" i="12"/>
  <c r="R2190" i="12" s="1"/>
  <c r="E1749" i="13"/>
  <c r="N2191" i="12"/>
  <c r="O2191" i="12" s="1"/>
  <c r="P2191" i="12" s="1"/>
  <c r="J2191" i="12"/>
  <c r="Y2191" i="12"/>
  <c r="I2191" i="12"/>
  <c r="V2191" i="12"/>
  <c r="B2192" i="12"/>
  <c r="U2191" i="12"/>
  <c r="E2191" i="12"/>
  <c r="F2191" i="12" s="1"/>
  <c r="W2191" i="12" l="1"/>
  <c r="Q2191" i="12"/>
  <c r="R2191" i="12" s="1"/>
  <c r="E1748" i="13"/>
  <c r="N2192" i="12"/>
  <c r="O2192" i="12" s="1"/>
  <c r="P2192" i="12" s="1"/>
  <c r="J2192" i="12"/>
  <c r="Y2192" i="12"/>
  <c r="I2192" i="12"/>
  <c r="V2192" i="12"/>
  <c r="B2193" i="12"/>
  <c r="U2192" i="12"/>
  <c r="E2192" i="12"/>
  <c r="F2192" i="12" s="1"/>
  <c r="K2191" i="12"/>
  <c r="K2192" i="12" l="1"/>
  <c r="Q2192" i="12"/>
  <c r="R2192" i="12" s="1"/>
  <c r="W2192" i="12"/>
  <c r="E1747" i="13"/>
  <c r="J2193" i="12"/>
  <c r="Y2193" i="12"/>
  <c r="I2193" i="12"/>
  <c r="V2193" i="12"/>
  <c r="B2194" i="12"/>
  <c r="U2193" i="12"/>
  <c r="E2193" i="12"/>
  <c r="F2193" i="12" s="1"/>
  <c r="N2193" i="12"/>
  <c r="O2193" i="12" s="1"/>
  <c r="P2193" i="12" s="1"/>
  <c r="K2193" i="12" l="1"/>
  <c r="Q2193" i="12"/>
  <c r="R2193" i="12" s="1"/>
  <c r="W2193" i="12"/>
  <c r="E1746" i="13"/>
  <c r="V2194" i="12"/>
  <c r="B2195" i="12"/>
  <c r="U2194" i="12"/>
  <c r="E2194" i="12"/>
  <c r="F2194" i="12" s="1"/>
  <c r="N2194" i="12"/>
  <c r="O2194" i="12" s="1"/>
  <c r="P2194" i="12" s="1"/>
  <c r="J2194" i="12"/>
  <c r="Y2194" i="12"/>
  <c r="I2194" i="12"/>
  <c r="W2194" i="12" l="1"/>
  <c r="K2194" i="12"/>
  <c r="Q2194" i="12"/>
  <c r="R2194" i="12" s="1"/>
  <c r="E1745" i="13"/>
  <c r="B2196" i="12"/>
  <c r="U2195" i="12"/>
  <c r="E2195" i="12"/>
  <c r="F2195" i="12" s="1"/>
  <c r="N2195" i="12"/>
  <c r="O2195" i="12" s="1"/>
  <c r="P2195" i="12" s="1"/>
  <c r="J2195" i="12"/>
  <c r="Y2195" i="12"/>
  <c r="I2195" i="12"/>
  <c r="V2195" i="12"/>
  <c r="K2195" i="12" l="1"/>
  <c r="Q2195" i="12"/>
  <c r="R2195" i="12" s="1"/>
  <c r="W2195" i="12"/>
  <c r="E1744" i="13"/>
  <c r="N2196" i="12"/>
  <c r="O2196" i="12" s="1"/>
  <c r="P2196" i="12" s="1"/>
  <c r="J2196" i="12"/>
  <c r="Y2196" i="12"/>
  <c r="I2196" i="12"/>
  <c r="V2196" i="12"/>
  <c r="B2197" i="12"/>
  <c r="U2196" i="12"/>
  <c r="E2196" i="12"/>
  <c r="F2196" i="12" s="1"/>
  <c r="W2196" i="12" l="1"/>
  <c r="Q2196" i="12"/>
  <c r="R2196" i="12" s="1"/>
  <c r="E1743" i="13"/>
  <c r="N2197" i="12"/>
  <c r="O2197" i="12" s="1"/>
  <c r="P2197" i="12" s="1"/>
  <c r="J2197" i="12"/>
  <c r="Y2197" i="12"/>
  <c r="I2197" i="12"/>
  <c r="V2197" i="12"/>
  <c r="B2198" i="12"/>
  <c r="U2197" i="12"/>
  <c r="E2197" i="12"/>
  <c r="F2197" i="12" s="1"/>
  <c r="K2196" i="12"/>
  <c r="Q2197" i="12" l="1"/>
  <c r="R2197" i="12" s="1"/>
  <c r="W2197" i="12"/>
  <c r="E1742" i="13"/>
  <c r="J2198" i="12"/>
  <c r="Y2198" i="12"/>
  <c r="I2198" i="12"/>
  <c r="V2198" i="12"/>
  <c r="B2199" i="12"/>
  <c r="U2198" i="12"/>
  <c r="E2198" i="12"/>
  <c r="F2198" i="12" s="1"/>
  <c r="N2198" i="12"/>
  <c r="O2198" i="12" s="1"/>
  <c r="P2198" i="12" s="1"/>
  <c r="K2197" i="12"/>
  <c r="Q2198" i="12" l="1"/>
  <c r="R2198" i="12" s="1"/>
  <c r="K2198" i="12"/>
  <c r="W2198" i="12"/>
  <c r="E1741" i="13"/>
  <c r="Y2199" i="12"/>
  <c r="I2199" i="12"/>
  <c r="V2199" i="12"/>
  <c r="B2200" i="12"/>
  <c r="U2199" i="12"/>
  <c r="E2199" i="12"/>
  <c r="F2199" i="12" s="1"/>
  <c r="N2199" i="12"/>
  <c r="O2199" i="12" s="1"/>
  <c r="P2199" i="12" s="1"/>
  <c r="J2199" i="12"/>
  <c r="K2199" i="12" l="1"/>
  <c r="Q2199" i="12"/>
  <c r="R2199" i="12" s="1"/>
  <c r="W2199" i="12"/>
  <c r="E1740" i="13"/>
  <c r="V2200" i="12"/>
  <c r="B2201" i="12"/>
  <c r="U2200" i="12"/>
  <c r="E2200" i="12"/>
  <c r="F2200" i="12" s="1"/>
  <c r="N2200" i="12"/>
  <c r="O2200" i="12" s="1"/>
  <c r="P2200" i="12" s="1"/>
  <c r="J2200" i="12"/>
  <c r="Y2200" i="12"/>
  <c r="I2200" i="12"/>
  <c r="K2200" i="12" l="1"/>
  <c r="Q2200" i="12"/>
  <c r="R2200" i="12" s="1"/>
  <c r="W2200" i="12"/>
  <c r="E1739" i="13"/>
  <c r="N2201" i="12"/>
  <c r="O2201" i="12" s="1"/>
  <c r="P2201" i="12" s="1"/>
  <c r="J2201" i="12"/>
  <c r="Y2201" i="12"/>
  <c r="I2201" i="12"/>
  <c r="V2201" i="12"/>
  <c r="B2202" i="12"/>
  <c r="U2201" i="12"/>
  <c r="E2201" i="12"/>
  <c r="F2201" i="12" s="1"/>
  <c r="W2201" i="12" l="1"/>
  <c r="E1738" i="13"/>
  <c r="N2202" i="12"/>
  <c r="O2202" i="12" s="1"/>
  <c r="P2202" i="12" s="1"/>
  <c r="J2202" i="12"/>
  <c r="Y2202" i="12"/>
  <c r="I2202" i="12"/>
  <c r="V2202" i="12"/>
  <c r="B2203" i="12"/>
  <c r="U2202" i="12"/>
  <c r="E2202" i="12"/>
  <c r="F2202" i="12" s="1"/>
  <c r="K2201" i="12"/>
  <c r="Q2201" i="12"/>
  <c r="R2201" i="12" s="1"/>
  <c r="W2202" i="12" l="1"/>
  <c r="Q2202" i="12"/>
  <c r="R2202" i="12" s="1"/>
  <c r="K2202" i="12"/>
  <c r="E1737" i="13"/>
  <c r="J2203" i="12"/>
  <c r="Y2203" i="12"/>
  <c r="I2203" i="12"/>
  <c r="V2203" i="12"/>
  <c r="B2204" i="12"/>
  <c r="U2203" i="12"/>
  <c r="E2203" i="12"/>
  <c r="F2203" i="12" s="1"/>
  <c r="N2203" i="12"/>
  <c r="O2203" i="12" s="1"/>
  <c r="P2203" i="12" s="1"/>
  <c r="Q2203" i="12" l="1"/>
  <c r="R2203" i="12" s="1"/>
  <c r="W2203" i="12"/>
  <c r="E1736" i="13"/>
  <c r="J2204" i="12"/>
  <c r="Y2204" i="12"/>
  <c r="I2204" i="12"/>
  <c r="V2204" i="12"/>
  <c r="B2205" i="12"/>
  <c r="U2204" i="12"/>
  <c r="E2204" i="12"/>
  <c r="F2204" i="12" s="1"/>
  <c r="N2204" i="12"/>
  <c r="O2204" i="12" s="1"/>
  <c r="P2204" i="12" s="1"/>
  <c r="K2203" i="12"/>
  <c r="K2204" i="12" l="1"/>
  <c r="Q2204" i="12"/>
  <c r="R2204" i="12" s="1"/>
  <c r="W2204" i="12"/>
  <c r="E1735" i="13"/>
  <c r="V2205" i="12"/>
  <c r="B2206" i="12"/>
  <c r="U2205" i="12"/>
  <c r="E2205" i="12"/>
  <c r="F2205" i="12" s="1"/>
  <c r="N2205" i="12"/>
  <c r="O2205" i="12" s="1"/>
  <c r="P2205" i="12" s="1"/>
  <c r="J2205" i="12"/>
  <c r="Y2205" i="12"/>
  <c r="I2205" i="12"/>
  <c r="W2205" i="12" l="1"/>
  <c r="E1734" i="13"/>
  <c r="N2206" i="12"/>
  <c r="O2206" i="12" s="1"/>
  <c r="P2206" i="12" s="1"/>
  <c r="J2206" i="12"/>
  <c r="Y2206" i="12"/>
  <c r="I2206" i="12"/>
  <c r="V2206" i="12"/>
  <c r="B2207" i="12"/>
  <c r="U2206" i="12"/>
  <c r="E2206" i="12"/>
  <c r="F2206" i="12" s="1"/>
  <c r="K2205" i="12"/>
  <c r="Q2205" i="12"/>
  <c r="R2205" i="12" s="1"/>
  <c r="W2206" i="12" l="1"/>
  <c r="K2206" i="12"/>
  <c r="Q2206" i="12"/>
  <c r="R2206" i="12" s="1"/>
  <c r="E1733" i="13"/>
  <c r="N2207" i="12"/>
  <c r="O2207" i="12" s="1"/>
  <c r="P2207" i="12" s="1"/>
  <c r="J2207" i="12"/>
  <c r="Y2207" i="12"/>
  <c r="I2207" i="12"/>
  <c r="V2207" i="12"/>
  <c r="B2208" i="12"/>
  <c r="U2207" i="12"/>
  <c r="E2207" i="12"/>
  <c r="F2207" i="12" s="1"/>
  <c r="W2207" i="12" l="1"/>
  <c r="K2207" i="12"/>
  <c r="E1732" i="13"/>
  <c r="N2208" i="12"/>
  <c r="O2208" i="12" s="1"/>
  <c r="P2208" i="12" s="1"/>
  <c r="J2208" i="12"/>
  <c r="Y2208" i="12"/>
  <c r="I2208" i="12"/>
  <c r="V2208" i="12"/>
  <c r="B2209" i="12"/>
  <c r="U2208" i="12"/>
  <c r="E2208" i="12"/>
  <c r="F2208" i="12" s="1"/>
  <c r="Q2207" i="12"/>
  <c r="R2207" i="12" s="1"/>
  <c r="W2208" i="12" l="1"/>
  <c r="Q2208" i="12"/>
  <c r="R2208" i="12" s="1"/>
  <c r="K2208" i="12"/>
  <c r="E1731" i="13"/>
  <c r="J2209" i="12"/>
  <c r="Y2209" i="12"/>
  <c r="I2209" i="12"/>
  <c r="V2209" i="12"/>
  <c r="B2210" i="12"/>
  <c r="U2209" i="12"/>
  <c r="E2209" i="12"/>
  <c r="F2209" i="12" s="1"/>
  <c r="N2209" i="12"/>
  <c r="O2209" i="12" s="1"/>
  <c r="P2209" i="12" s="1"/>
  <c r="Q2209" i="12" l="1"/>
  <c r="R2209" i="12" s="1"/>
  <c r="K2209" i="12"/>
  <c r="W2209" i="12"/>
  <c r="E1730" i="13"/>
  <c r="V2210" i="12"/>
  <c r="B2211" i="12"/>
  <c r="U2210" i="12"/>
  <c r="E2210" i="12"/>
  <c r="F2210" i="12" s="1"/>
  <c r="N2210" i="12"/>
  <c r="O2210" i="12" s="1"/>
  <c r="P2210" i="12" s="1"/>
  <c r="J2210" i="12"/>
  <c r="Y2210" i="12"/>
  <c r="I2210" i="12"/>
  <c r="W2210" i="12" l="1"/>
  <c r="E1729" i="13"/>
  <c r="B2212" i="12"/>
  <c r="U2211" i="12"/>
  <c r="E2211" i="12"/>
  <c r="F2211" i="12" s="1"/>
  <c r="N2211" i="12"/>
  <c r="O2211" i="12" s="1"/>
  <c r="P2211" i="12" s="1"/>
  <c r="J2211" i="12"/>
  <c r="Y2211" i="12"/>
  <c r="I2211" i="12"/>
  <c r="V2211" i="12"/>
  <c r="K2210" i="12"/>
  <c r="Q2210" i="12"/>
  <c r="R2210" i="12" s="1"/>
  <c r="Q2211" i="12" l="1"/>
  <c r="R2211" i="12" s="1"/>
  <c r="W2211" i="12"/>
  <c r="E1728" i="13"/>
  <c r="N2212" i="12"/>
  <c r="O2212" i="12" s="1"/>
  <c r="P2212" i="12" s="1"/>
  <c r="J2212" i="12"/>
  <c r="Y2212" i="12"/>
  <c r="I2212" i="12"/>
  <c r="V2212" i="12"/>
  <c r="B2213" i="12"/>
  <c r="U2212" i="12"/>
  <c r="E2212" i="12"/>
  <c r="F2212" i="12" s="1"/>
  <c r="K2211" i="12"/>
  <c r="K2212" i="12" l="1"/>
  <c r="Q2212" i="12"/>
  <c r="R2212" i="12" s="1"/>
  <c r="W2212" i="12"/>
  <c r="E1727" i="13"/>
  <c r="N2213" i="12"/>
  <c r="O2213" i="12" s="1"/>
  <c r="P2213" i="12" s="1"/>
  <c r="J2213" i="12"/>
  <c r="Y2213" i="12"/>
  <c r="I2213" i="12"/>
  <c r="V2213" i="12"/>
  <c r="B2214" i="12"/>
  <c r="U2213" i="12"/>
  <c r="E2213" i="12"/>
  <c r="F2213" i="12" s="1"/>
  <c r="K2213" i="12" l="1"/>
  <c r="Q2213" i="12"/>
  <c r="R2213" i="12" s="1"/>
  <c r="W2213" i="12"/>
  <c r="E1726" i="13"/>
  <c r="J2214" i="12"/>
  <c r="Y2214" i="12"/>
  <c r="I2214" i="12"/>
  <c r="V2214" i="12"/>
  <c r="B2215" i="12"/>
  <c r="U2214" i="12"/>
  <c r="E2214" i="12"/>
  <c r="F2214" i="12" s="1"/>
  <c r="N2214" i="12"/>
  <c r="O2214" i="12" s="1"/>
  <c r="P2214" i="12" s="1"/>
  <c r="Q2214" i="12" l="1"/>
  <c r="R2214" i="12" s="1"/>
  <c r="K2214" i="12"/>
  <c r="W2214" i="12"/>
  <c r="E1725" i="13"/>
  <c r="Y2215" i="12"/>
  <c r="I2215" i="12"/>
  <c r="V2215" i="12"/>
  <c r="B2216" i="12"/>
  <c r="U2215" i="12"/>
  <c r="E2215" i="12"/>
  <c r="F2215" i="12" s="1"/>
  <c r="N2215" i="12"/>
  <c r="O2215" i="12" s="1"/>
  <c r="P2215" i="12" s="1"/>
  <c r="J2215" i="12"/>
  <c r="W2215" i="12" l="1"/>
  <c r="K2215" i="12"/>
  <c r="E1724" i="13"/>
  <c r="V2216" i="12"/>
  <c r="B2217" i="12"/>
  <c r="U2216" i="12"/>
  <c r="E2216" i="12"/>
  <c r="F2216" i="12" s="1"/>
  <c r="N2216" i="12"/>
  <c r="O2216" i="12" s="1"/>
  <c r="P2216" i="12" s="1"/>
  <c r="J2216" i="12"/>
  <c r="Y2216" i="12"/>
  <c r="I2216" i="12"/>
  <c r="Q2215" i="12"/>
  <c r="R2215" i="12" s="1"/>
  <c r="W2216" i="12" l="1"/>
  <c r="Q2216" i="12"/>
  <c r="R2216" i="12" s="1"/>
  <c r="E1723" i="13"/>
  <c r="N2217" i="12"/>
  <c r="O2217" i="12" s="1"/>
  <c r="P2217" i="12" s="1"/>
  <c r="J2217" i="12"/>
  <c r="Y2217" i="12"/>
  <c r="I2217" i="12"/>
  <c r="V2217" i="12"/>
  <c r="B2218" i="12"/>
  <c r="U2217" i="12"/>
  <c r="E2217" i="12"/>
  <c r="F2217" i="12" s="1"/>
  <c r="K2216" i="12"/>
  <c r="Q2217" i="12" l="1"/>
  <c r="R2217" i="12" s="1"/>
  <c r="W2217" i="12"/>
  <c r="E1722" i="13"/>
  <c r="N2218" i="12"/>
  <c r="O2218" i="12" s="1"/>
  <c r="P2218" i="12" s="1"/>
  <c r="J2218" i="12"/>
  <c r="Y2218" i="12"/>
  <c r="I2218" i="12"/>
  <c r="V2218" i="12"/>
  <c r="B2219" i="12"/>
  <c r="U2218" i="12"/>
  <c r="E2218" i="12"/>
  <c r="F2218" i="12" s="1"/>
  <c r="K2217" i="12"/>
  <c r="W2218" i="12" l="1"/>
  <c r="Q2218" i="12"/>
  <c r="R2218" i="12" s="1"/>
  <c r="E1721" i="13"/>
  <c r="J2219" i="12"/>
  <c r="Y2219" i="12"/>
  <c r="I2219" i="12"/>
  <c r="V2219" i="12"/>
  <c r="B2220" i="12"/>
  <c r="U2219" i="12"/>
  <c r="E2219" i="12"/>
  <c r="F2219" i="12" s="1"/>
  <c r="N2219" i="12"/>
  <c r="O2219" i="12" s="1"/>
  <c r="P2219" i="12" s="1"/>
  <c r="K2218" i="12"/>
  <c r="Q2219" i="12" l="1"/>
  <c r="R2219" i="12" s="1"/>
  <c r="W2219" i="12"/>
  <c r="E1720" i="13"/>
  <c r="J2220" i="12"/>
  <c r="Y2220" i="12"/>
  <c r="I2220" i="12"/>
  <c r="V2220" i="12"/>
  <c r="B2221" i="12"/>
  <c r="U2220" i="12"/>
  <c r="E2220" i="12"/>
  <c r="F2220" i="12" s="1"/>
  <c r="N2220" i="12"/>
  <c r="O2220" i="12" s="1"/>
  <c r="P2220" i="12" s="1"/>
  <c r="K2219" i="12"/>
  <c r="K2220" i="12" l="1"/>
  <c r="Q2220" i="12"/>
  <c r="R2220" i="12" s="1"/>
  <c r="W2220" i="12"/>
  <c r="E1719" i="13"/>
  <c r="V2221" i="12"/>
  <c r="B2222" i="12"/>
  <c r="U2221" i="12"/>
  <c r="E2221" i="12"/>
  <c r="F2221" i="12" s="1"/>
  <c r="N2221" i="12"/>
  <c r="O2221" i="12" s="1"/>
  <c r="P2221" i="12" s="1"/>
  <c r="J2221" i="12"/>
  <c r="Y2221" i="12"/>
  <c r="I2221" i="12"/>
  <c r="W2221" i="12" l="1"/>
  <c r="E1718" i="13"/>
  <c r="N2222" i="12"/>
  <c r="O2222" i="12" s="1"/>
  <c r="P2222" i="12" s="1"/>
  <c r="J2222" i="12"/>
  <c r="Y2222" i="12"/>
  <c r="I2222" i="12"/>
  <c r="V2222" i="12"/>
  <c r="B2223" i="12"/>
  <c r="U2222" i="12"/>
  <c r="E2222" i="12"/>
  <c r="F2222" i="12" s="1"/>
  <c r="K2221" i="12"/>
  <c r="Q2221" i="12"/>
  <c r="R2221" i="12" s="1"/>
  <c r="W2222" i="12" l="1"/>
  <c r="Q2222" i="12"/>
  <c r="R2222" i="12" s="1"/>
  <c r="E1717" i="13"/>
  <c r="N2223" i="12"/>
  <c r="O2223" i="12" s="1"/>
  <c r="P2223" i="12" s="1"/>
  <c r="J2223" i="12"/>
  <c r="Y2223" i="12"/>
  <c r="I2223" i="12"/>
  <c r="V2223" i="12"/>
  <c r="B2224" i="12"/>
  <c r="U2223" i="12"/>
  <c r="E2223" i="12"/>
  <c r="F2223" i="12" s="1"/>
  <c r="K2222" i="12"/>
  <c r="Q2223" i="12" l="1"/>
  <c r="R2223" i="12" s="1"/>
  <c r="W2223" i="12"/>
  <c r="E1716" i="13"/>
  <c r="N2224" i="12"/>
  <c r="O2224" i="12" s="1"/>
  <c r="P2224" i="12" s="1"/>
  <c r="J2224" i="12"/>
  <c r="Y2224" i="12"/>
  <c r="I2224" i="12"/>
  <c r="V2224" i="12"/>
  <c r="B2225" i="12"/>
  <c r="U2224" i="12"/>
  <c r="E2224" i="12"/>
  <c r="F2224" i="12" s="1"/>
  <c r="K2223" i="12"/>
  <c r="W2224" i="12" l="1"/>
  <c r="Q2224" i="12"/>
  <c r="R2224" i="12" s="1"/>
  <c r="E1715" i="13"/>
  <c r="J2225" i="12"/>
  <c r="Y2225" i="12"/>
  <c r="I2225" i="12"/>
  <c r="V2225" i="12"/>
  <c r="B2226" i="12"/>
  <c r="U2225" i="12"/>
  <c r="E2225" i="12"/>
  <c r="F2225" i="12" s="1"/>
  <c r="N2225" i="12"/>
  <c r="O2225" i="12" s="1"/>
  <c r="P2225" i="12" s="1"/>
  <c r="K2224" i="12"/>
  <c r="W2225" i="12" l="1"/>
  <c r="Q2225" i="12"/>
  <c r="R2225" i="12" s="1"/>
  <c r="E1714" i="13"/>
  <c r="V2226" i="12"/>
  <c r="B2227" i="12"/>
  <c r="U2226" i="12"/>
  <c r="E2226" i="12"/>
  <c r="F2226" i="12" s="1"/>
  <c r="N2226" i="12"/>
  <c r="O2226" i="12" s="1"/>
  <c r="P2226" i="12" s="1"/>
  <c r="J2226" i="12"/>
  <c r="Y2226" i="12"/>
  <c r="I2226" i="12"/>
  <c r="K2225" i="12"/>
  <c r="W2226" i="12" l="1"/>
  <c r="E1713" i="13"/>
  <c r="B2228" i="12"/>
  <c r="U2227" i="12"/>
  <c r="E2227" i="12"/>
  <c r="F2227" i="12" s="1"/>
  <c r="N2227" i="12"/>
  <c r="O2227" i="12" s="1"/>
  <c r="P2227" i="12" s="1"/>
  <c r="J2227" i="12"/>
  <c r="Y2227" i="12"/>
  <c r="I2227" i="12"/>
  <c r="V2227" i="12"/>
  <c r="K2226" i="12"/>
  <c r="Q2226" i="12"/>
  <c r="R2226" i="12" s="1"/>
  <c r="W2227" i="12" l="1"/>
  <c r="E1712" i="13"/>
  <c r="N2228" i="12"/>
  <c r="O2228" i="12" s="1"/>
  <c r="P2228" i="12" s="1"/>
  <c r="J2228" i="12"/>
  <c r="Y2228" i="12"/>
  <c r="I2228" i="12"/>
  <c r="V2228" i="12"/>
  <c r="B2229" i="12"/>
  <c r="U2228" i="12"/>
  <c r="E2228" i="12"/>
  <c r="F2228" i="12" s="1"/>
  <c r="Q2227" i="12"/>
  <c r="R2227" i="12" s="1"/>
  <c r="K2227" i="12"/>
  <c r="E1711" i="13" l="1"/>
  <c r="N2229" i="12"/>
  <c r="O2229" i="12" s="1"/>
  <c r="P2229" i="12" s="1"/>
  <c r="J2229" i="12"/>
  <c r="Y2229" i="12"/>
  <c r="I2229" i="12"/>
  <c r="V2229" i="12"/>
  <c r="B2230" i="12"/>
  <c r="U2229" i="12"/>
  <c r="E2229" i="12"/>
  <c r="F2229" i="12" s="1"/>
  <c r="K2228" i="12"/>
  <c r="Q2228" i="12"/>
  <c r="R2228" i="12" s="1"/>
  <c r="W2228" i="12"/>
  <c r="W2229" i="12" l="1"/>
  <c r="E1710" i="13"/>
  <c r="J2230" i="12"/>
  <c r="Y2230" i="12"/>
  <c r="I2230" i="12"/>
  <c r="V2230" i="12"/>
  <c r="B2231" i="12"/>
  <c r="U2230" i="12"/>
  <c r="E2230" i="12"/>
  <c r="F2230" i="12" s="1"/>
  <c r="N2230" i="12"/>
  <c r="O2230" i="12" s="1"/>
  <c r="P2230" i="12" s="1"/>
  <c r="K2229" i="12"/>
  <c r="Q2229" i="12"/>
  <c r="R2229" i="12" s="1"/>
  <c r="W2230" i="12" l="1"/>
  <c r="E1709" i="13"/>
  <c r="Y2231" i="12"/>
  <c r="I2231" i="12"/>
  <c r="V2231" i="12"/>
  <c r="B2232" i="12"/>
  <c r="U2231" i="12"/>
  <c r="E2231" i="12"/>
  <c r="F2231" i="12" s="1"/>
  <c r="N2231" i="12"/>
  <c r="O2231" i="12" s="1"/>
  <c r="P2231" i="12" s="1"/>
  <c r="J2231" i="12"/>
  <c r="K2230" i="12"/>
  <c r="Q2230" i="12"/>
  <c r="R2230" i="12" s="1"/>
  <c r="W2231" i="12" l="1"/>
  <c r="E1708" i="13"/>
  <c r="V2232" i="12"/>
  <c r="B2233" i="12"/>
  <c r="U2232" i="12"/>
  <c r="E2232" i="12"/>
  <c r="F2232" i="12" s="1"/>
  <c r="N2232" i="12"/>
  <c r="O2232" i="12" s="1"/>
  <c r="P2232" i="12" s="1"/>
  <c r="J2232" i="12"/>
  <c r="Y2232" i="12"/>
  <c r="I2232" i="12"/>
  <c r="K2231" i="12"/>
  <c r="Q2231" i="12"/>
  <c r="R2231" i="12" s="1"/>
  <c r="K2232" i="12" l="1"/>
  <c r="W2232" i="12"/>
  <c r="Q2232" i="12"/>
  <c r="R2232" i="12" s="1"/>
  <c r="E1707" i="13"/>
  <c r="N2233" i="12"/>
  <c r="O2233" i="12" s="1"/>
  <c r="P2233" i="12" s="1"/>
  <c r="J2233" i="12"/>
  <c r="Y2233" i="12"/>
  <c r="I2233" i="12"/>
  <c r="V2233" i="12"/>
  <c r="B2234" i="12"/>
  <c r="U2233" i="12"/>
  <c r="E2233" i="12"/>
  <c r="F2233" i="12" s="1"/>
  <c r="W2233" i="12" l="1"/>
  <c r="Q2233" i="12"/>
  <c r="R2233" i="12" s="1"/>
  <c r="E1706" i="13"/>
  <c r="N2234" i="12"/>
  <c r="O2234" i="12" s="1"/>
  <c r="P2234" i="12" s="1"/>
  <c r="J2234" i="12"/>
  <c r="Y2234" i="12"/>
  <c r="I2234" i="12"/>
  <c r="V2234" i="12"/>
  <c r="B2235" i="12"/>
  <c r="U2234" i="12"/>
  <c r="E2234" i="12"/>
  <c r="F2234" i="12" s="1"/>
  <c r="K2233" i="12"/>
  <c r="Q2234" i="12" l="1"/>
  <c r="R2234" i="12" s="1"/>
  <c r="W2234" i="12"/>
  <c r="E1705" i="13"/>
  <c r="J2235" i="12"/>
  <c r="Y2235" i="12"/>
  <c r="I2235" i="12"/>
  <c r="V2235" i="12"/>
  <c r="B2236" i="12"/>
  <c r="U2235" i="12"/>
  <c r="E2235" i="12"/>
  <c r="F2235" i="12" s="1"/>
  <c r="N2235" i="12"/>
  <c r="O2235" i="12" s="1"/>
  <c r="P2235" i="12" s="1"/>
  <c r="K2234" i="12"/>
  <c r="Q2235" i="12" l="1"/>
  <c r="R2235" i="12" s="1"/>
  <c r="K2235" i="12"/>
  <c r="W2235" i="12"/>
  <c r="E1704" i="13"/>
  <c r="J2236" i="12"/>
  <c r="Y2236" i="12"/>
  <c r="I2236" i="12"/>
  <c r="V2236" i="12"/>
  <c r="B2237" i="12"/>
  <c r="U2236" i="12"/>
  <c r="E2236" i="12"/>
  <c r="F2236" i="12" s="1"/>
  <c r="N2236" i="12"/>
  <c r="O2236" i="12" s="1"/>
  <c r="P2236" i="12" s="1"/>
  <c r="K2236" i="12" l="1"/>
  <c r="Q2236" i="12"/>
  <c r="R2236" i="12" s="1"/>
  <c r="W2236" i="12"/>
  <c r="E1703" i="13"/>
  <c r="V2237" i="12"/>
  <c r="B2238" i="12"/>
  <c r="U2237" i="12"/>
  <c r="E2237" i="12"/>
  <c r="F2237" i="12" s="1"/>
  <c r="N2237" i="12"/>
  <c r="O2237" i="12" s="1"/>
  <c r="P2237" i="12" s="1"/>
  <c r="J2237" i="12"/>
  <c r="Y2237" i="12"/>
  <c r="I2237" i="12"/>
  <c r="E1702" i="13" l="1"/>
  <c r="N2238" i="12"/>
  <c r="O2238" i="12" s="1"/>
  <c r="P2238" i="12" s="1"/>
  <c r="J2238" i="12"/>
  <c r="Y2238" i="12"/>
  <c r="I2238" i="12"/>
  <c r="V2238" i="12"/>
  <c r="B2239" i="12"/>
  <c r="U2238" i="12"/>
  <c r="E2238" i="12"/>
  <c r="F2238" i="12" s="1"/>
  <c r="Q2237" i="12"/>
  <c r="R2237" i="12" s="1"/>
  <c r="K2237" i="12"/>
  <c r="W2237" i="12"/>
  <c r="K2238" i="12" l="1"/>
  <c r="Q2238" i="12"/>
  <c r="R2238" i="12" s="1"/>
  <c r="W2238" i="12"/>
  <c r="E1701" i="13"/>
  <c r="N2239" i="12"/>
  <c r="O2239" i="12" s="1"/>
  <c r="P2239" i="12" s="1"/>
  <c r="J2239" i="12"/>
  <c r="Y2239" i="12"/>
  <c r="I2239" i="12"/>
  <c r="V2239" i="12"/>
  <c r="B2240" i="12"/>
  <c r="U2239" i="12"/>
  <c r="E2239" i="12"/>
  <c r="F2239" i="12" s="1"/>
  <c r="W2239" i="12" l="1"/>
  <c r="Q2239" i="12"/>
  <c r="R2239" i="12" s="1"/>
  <c r="E1700" i="13"/>
  <c r="N2240" i="12"/>
  <c r="O2240" i="12" s="1"/>
  <c r="P2240" i="12" s="1"/>
  <c r="J2240" i="12"/>
  <c r="Y2240" i="12"/>
  <c r="I2240" i="12"/>
  <c r="V2240" i="12"/>
  <c r="B2241" i="12"/>
  <c r="U2240" i="12"/>
  <c r="E2240" i="12"/>
  <c r="F2240" i="12" s="1"/>
  <c r="K2239" i="12"/>
  <c r="W2240" i="12" l="1"/>
  <c r="Q2240" i="12"/>
  <c r="R2240" i="12" s="1"/>
  <c r="E1699" i="13"/>
  <c r="J2241" i="12"/>
  <c r="Y2241" i="12"/>
  <c r="I2241" i="12"/>
  <c r="V2241" i="12"/>
  <c r="B2242" i="12"/>
  <c r="U2241" i="12"/>
  <c r="E2241" i="12"/>
  <c r="F2241" i="12" s="1"/>
  <c r="N2241" i="12"/>
  <c r="O2241" i="12" s="1"/>
  <c r="P2241" i="12" s="1"/>
  <c r="K2240" i="12"/>
  <c r="W2241" i="12" l="1"/>
  <c r="K2241" i="12"/>
  <c r="E1698" i="13"/>
  <c r="V2242" i="12"/>
  <c r="B2243" i="12"/>
  <c r="U2242" i="12"/>
  <c r="E2242" i="12"/>
  <c r="F2242" i="12" s="1"/>
  <c r="N2242" i="12"/>
  <c r="O2242" i="12" s="1"/>
  <c r="P2242" i="12" s="1"/>
  <c r="J2242" i="12"/>
  <c r="Y2242" i="12"/>
  <c r="I2242" i="12"/>
  <c r="Q2241" i="12"/>
  <c r="R2241" i="12" s="1"/>
  <c r="W2242" i="12" l="1"/>
  <c r="Q2242" i="12"/>
  <c r="R2242" i="12" s="1"/>
  <c r="E1697" i="13"/>
  <c r="B2244" i="12"/>
  <c r="U2243" i="12"/>
  <c r="E2243" i="12"/>
  <c r="F2243" i="12" s="1"/>
  <c r="N2243" i="12"/>
  <c r="O2243" i="12" s="1"/>
  <c r="P2243" i="12" s="1"/>
  <c r="J2243" i="12"/>
  <c r="Y2243" i="12"/>
  <c r="I2243" i="12"/>
  <c r="V2243" i="12"/>
  <c r="K2242" i="12"/>
  <c r="Q2243" i="12" l="1"/>
  <c r="R2243" i="12" s="1"/>
  <c r="W2243" i="12"/>
  <c r="E1696" i="13"/>
  <c r="N2244" i="12"/>
  <c r="O2244" i="12" s="1"/>
  <c r="P2244" i="12" s="1"/>
  <c r="J2244" i="12"/>
  <c r="Y2244" i="12"/>
  <c r="I2244" i="12"/>
  <c r="V2244" i="12"/>
  <c r="B2245" i="12"/>
  <c r="U2244" i="12"/>
  <c r="E2244" i="12"/>
  <c r="F2244" i="12" s="1"/>
  <c r="K2243" i="12"/>
  <c r="W2244" i="12" l="1"/>
  <c r="K2244" i="12"/>
  <c r="Q2244" i="12"/>
  <c r="R2244" i="12" s="1"/>
  <c r="E1695" i="13"/>
  <c r="N2245" i="12"/>
  <c r="O2245" i="12" s="1"/>
  <c r="P2245" i="12" s="1"/>
  <c r="J2245" i="12"/>
  <c r="Y2245" i="12"/>
  <c r="I2245" i="12"/>
  <c r="V2245" i="12"/>
  <c r="B2246" i="12"/>
  <c r="U2245" i="12"/>
  <c r="E2245" i="12"/>
  <c r="F2245" i="12" s="1"/>
  <c r="W2245" i="12" l="1"/>
  <c r="Q2245" i="12"/>
  <c r="R2245" i="12" s="1"/>
  <c r="K2245" i="12"/>
  <c r="E1694" i="13"/>
  <c r="J2246" i="12"/>
  <c r="Y2246" i="12"/>
  <c r="I2246" i="12"/>
  <c r="V2246" i="12"/>
  <c r="B2247" i="12"/>
  <c r="U2246" i="12"/>
  <c r="E2246" i="12"/>
  <c r="F2246" i="12" s="1"/>
  <c r="N2246" i="12"/>
  <c r="O2246" i="12" s="1"/>
  <c r="P2246" i="12" s="1"/>
  <c r="W2246" i="12" l="1"/>
  <c r="Q2246" i="12"/>
  <c r="R2246" i="12" s="1"/>
  <c r="E1693" i="13"/>
  <c r="Y2247" i="12"/>
  <c r="I2247" i="12"/>
  <c r="V2247" i="12"/>
  <c r="B2248" i="12"/>
  <c r="U2247" i="12"/>
  <c r="E2247" i="12"/>
  <c r="F2247" i="12" s="1"/>
  <c r="N2247" i="12"/>
  <c r="O2247" i="12" s="1"/>
  <c r="P2247" i="12" s="1"/>
  <c r="J2247" i="12"/>
  <c r="K2246" i="12"/>
  <c r="W2247" i="12" l="1"/>
  <c r="K2247" i="12"/>
  <c r="E1692" i="13"/>
  <c r="V2248" i="12"/>
  <c r="B2249" i="12"/>
  <c r="U2248" i="12"/>
  <c r="E2248" i="12"/>
  <c r="F2248" i="12" s="1"/>
  <c r="N2248" i="12"/>
  <c r="O2248" i="12" s="1"/>
  <c r="P2248" i="12" s="1"/>
  <c r="J2248" i="12"/>
  <c r="Y2248" i="12"/>
  <c r="I2248" i="12"/>
  <c r="Q2247" i="12"/>
  <c r="R2247" i="12" s="1"/>
  <c r="W2248" i="12" l="1"/>
  <c r="Q2248" i="12"/>
  <c r="R2248" i="12" s="1"/>
  <c r="E1691" i="13"/>
  <c r="N2249" i="12"/>
  <c r="O2249" i="12" s="1"/>
  <c r="P2249" i="12" s="1"/>
  <c r="J2249" i="12"/>
  <c r="Y2249" i="12"/>
  <c r="I2249" i="12"/>
  <c r="V2249" i="12"/>
  <c r="B2250" i="12"/>
  <c r="U2249" i="12"/>
  <c r="E2249" i="12"/>
  <c r="F2249" i="12" s="1"/>
  <c r="K2248" i="12"/>
  <c r="Q2249" i="12" l="1"/>
  <c r="R2249" i="12" s="1"/>
  <c r="W2249" i="12"/>
  <c r="E1690" i="13"/>
  <c r="N2250" i="12"/>
  <c r="O2250" i="12" s="1"/>
  <c r="P2250" i="12" s="1"/>
  <c r="J2250" i="12"/>
  <c r="Y2250" i="12"/>
  <c r="I2250" i="12"/>
  <c r="V2250" i="12"/>
  <c r="B2251" i="12"/>
  <c r="U2250" i="12"/>
  <c r="E2250" i="12"/>
  <c r="F2250" i="12" s="1"/>
  <c r="K2249" i="12"/>
  <c r="W2250" i="12" l="1"/>
  <c r="K2250" i="12"/>
  <c r="Q2250" i="12"/>
  <c r="R2250" i="12" s="1"/>
  <c r="E1689" i="13"/>
  <c r="J2251" i="12"/>
  <c r="Y2251" i="12"/>
  <c r="I2251" i="12"/>
  <c r="V2251" i="12"/>
  <c r="B2252" i="12"/>
  <c r="U2251" i="12"/>
  <c r="E2251" i="12"/>
  <c r="F2251" i="12" s="1"/>
  <c r="N2251" i="12"/>
  <c r="O2251" i="12" s="1"/>
  <c r="P2251" i="12" s="1"/>
  <c r="Q2251" i="12" l="1"/>
  <c r="R2251" i="12" s="1"/>
  <c r="W2251" i="12"/>
  <c r="E1688" i="13"/>
  <c r="J2252" i="12"/>
  <c r="Y2252" i="12"/>
  <c r="I2252" i="12"/>
  <c r="V2252" i="12"/>
  <c r="B2253" i="12"/>
  <c r="U2252" i="12"/>
  <c r="E2252" i="12"/>
  <c r="F2252" i="12" s="1"/>
  <c r="N2252" i="12"/>
  <c r="O2252" i="12" s="1"/>
  <c r="P2252" i="12" s="1"/>
  <c r="K2251" i="12"/>
  <c r="W2252" i="12" l="1"/>
  <c r="K2252" i="12"/>
  <c r="Q2252" i="12"/>
  <c r="R2252" i="12" s="1"/>
  <c r="E1687" i="13"/>
  <c r="V2253" i="12"/>
  <c r="B2254" i="12"/>
  <c r="U2253" i="12"/>
  <c r="E2253" i="12"/>
  <c r="F2253" i="12" s="1"/>
  <c r="N2253" i="12"/>
  <c r="O2253" i="12" s="1"/>
  <c r="P2253" i="12" s="1"/>
  <c r="J2253" i="12"/>
  <c r="Y2253" i="12"/>
  <c r="I2253" i="12"/>
  <c r="W2253" i="12" l="1"/>
  <c r="K2253" i="12"/>
  <c r="Q2253" i="12"/>
  <c r="R2253" i="12" s="1"/>
  <c r="E1686" i="13"/>
  <c r="N2254" i="12"/>
  <c r="O2254" i="12" s="1"/>
  <c r="P2254" i="12" s="1"/>
  <c r="J2254" i="12"/>
  <c r="Y2254" i="12"/>
  <c r="I2254" i="12"/>
  <c r="V2254" i="12"/>
  <c r="B2255" i="12"/>
  <c r="U2254" i="12"/>
  <c r="E2254" i="12"/>
  <c r="F2254" i="12" s="1"/>
  <c r="K2254" i="12" l="1"/>
  <c r="W2254" i="12"/>
  <c r="E1685" i="13"/>
  <c r="N2255" i="12"/>
  <c r="O2255" i="12" s="1"/>
  <c r="P2255" i="12" s="1"/>
  <c r="J2255" i="12"/>
  <c r="Y2255" i="12"/>
  <c r="I2255" i="12"/>
  <c r="V2255" i="12"/>
  <c r="B2256" i="12"/>
  <c r="U2255" i="12"/>
  <c r="E2255" i="12"/>
  <c r="F2255" i="12" s="1"/>
  <c r="Q2254" i="12"/>
  <c r="R2254" i="12" s="1"/>
  <c r="W2255" i="12" l="1"/>
  <c r="K2255" i="12"/>
  <c r="Q2255" i="12"/>
  <c r="R2255" i="12" s="1"/>
  <c r="E1684" i="13"/>
  <c r="N2256" i="12"/>
  <c r="O2256" i="12" s="1"/>
  <c r="P2256" i="12" s="1"/>
  <c r="J2256" i="12"/>
  <c r="Y2256" i="12"/>
  <c r="I2256" i="12"/>
  <c r="V2256" i="12"/>
  <c r="B2257" i="12"/>
  <c r="U2256" i="12"/>
  <c r="E2256" i="12"/>
  <c r="F2256" i="12" s="1"/>
  <c r="K2256" i="12" l="1"/>
  <c r="Q2256" i="12"/>
  <c r="R2256" i="12" s="1"/>
  <c r="W2256" i="12"/>
  <c r="E1683" i="13"/>
  <c r="J2257" i="12"/>
  <c r="Y2257" i="12"/>
  <c r="I2257" i="12"/>
  <c r="V2257" i="12"/>
  <c r="B2258" i="12"/>
  <c r="U2257" i="12"/>
  <c r="E2257" i="12"/>
  <c r="F2257" i="12" s="1"/>
  <c r="N2257" i="12"/>
  <c r="O2257" i="12" s="1"/>
  <c r="P2257" i="12" s="1"/>
  <c r="W2257" i="12" l="1"/>
  <c r="E1682" i="13"/>
  <c r="V2258" i="12"/>
  <c r="B2259" i="12"/>
  <c r="U2258" i="12"/>
  <c r="E2258" i="12"/>
  <c r="F2258" i="12" s="1"/>
  <c r="N2258" i="12"/>
  <c r="O2258" i="12" s="1"/>
  <c r="P2258" i="12" s="1"/>
  <c r="J2258" i="12"/>
  <c r="Y2258" i="12"/>
  <c r="I2258" i="12"/>
  <c r="K2257" i="12"/>
  <c r="Q2257" i="12"/>
  <c r="R2257" i="12" s="1"/>
  <c r="W2258" i="12" l="1"/>
  <c r="Q2258" i="12"/>
  <c r="R2258" i="12" s="1"/>
  <c r="E1681" i="13"/>
  <c r="B2260" i="12"/>
  <c r="U2259" i="12"/>
  <c r="E2259" i="12"/>
  <c r="F2259" i="12" s="1"/>
  <c r="N2259" i="12"/>
  <c r="O2259" i="12" s="1"/>
  <c r="P2259" i="12" s="1"/>
  <c r="J2259" i="12"/>
  <c r="Y2259" i="12"/>
  <c r="I2259" i="12"/>
  <c r="V2259" i="12"/>
  <c r="K2258" i="12"/>
  <c r="W2259" i="12" l="1"/>
  <c r="Q2259" i="12"/>
  <c r="R2259" i="12" s="1"/>
  <c r="E1680" i="13"/>
  <c r="N2260" i="12"/>
  <c r="O2260" i="12" s="1"/>
  <c r="P2260" i="12" s="1"/>
  <c r="J2260" i="12"/>
  <c r="Y2260" i="12"/>
  <c r="I2260" i="12"/>
  <c r="V2260" i="12"/>
  <c r="B2261" i="12"/>
  <c r="U2260" i="12"/>
  <c r="E2260" i="12"/>
  <c r="F2260" i="12" s="1"/>
  <c r="K2259" i="12"/>
  <c r="Q2260" i="12" l="1"/>
  <c r="R2260" i="12" s="1"/>
  <c r="E1679" i="13"/>
  <c r="N2261" i="12"/>
  <c r="O2261" i="12" s="1"/>
  <c r="P2261" i="12" s="1"/>
  <c r="J2261" i="12"/>
  <c r="Y2261" i="12"/>
  <c r="I2261" i="12"/>
  <c r="V2261" i="12"/>
  <c r="B2262" i="12"/>
  <c r="U2261" i="12"/>
  <c r="E2261" i="12"/>
  <c r="F2261" i="12" s="1"/>
  <c r="W2260" i="12"/>
  <c r="K2260" i="12"/>
  <c r="W2261" i="12" l="1"/>
  <c r="K2261" i="12"/>
  <c r="E1678" i="13"/>
  <c r="J2262" i="12"/>
  <c r="Y2262" i="12"/>
  <c r="I2262" i="12"/>
  <c r="V2262" i="12"/>
  <c r="B2263" i="12"/>
  <c r="U2262" i="12"/>
  <c r="E2262" i="12"/>
  <c r="F2262" i="12" s="1"/>
  <c r="N2262" i="12"/>
  <c r="O2262" i="12" s="1"/>
  <c r="P2262" i="12" s="1"/>
  <c r="Q2261" i="12"/>
  <c r="R2261" i="12" s="1"/>
  <c r="W2262" i="12" l="1"/>
  <c r="Q2262" i="12"/>
  <c r="R2262" i="12" s="1"/>
  <c r="E1677" i="13"/>
  <c r="Y2263" i="12"/>
  <c r="I2263" i="12"/>
  <c r="V2263" i="12"/>
  <c r="B2264" i="12"/>
  <c r="U2263" i="12"/>
  <c r="E2263" i="12"/>
  <c r="F2263" i="12" s="1"/>
  <c r="N2263" i="12"/>
  <c r="O2263" i="12" s="1"/>
  <c r="P2263" i="12" s="1"/>
  <c r="J2263" i="12"/>
  <c r="K2262" i="12"/>
  <c r="E1676" i="13" l="1"/>
  <c r="V2264" i="12"/>
  <c r="B2265" i="12"/>
  <c r="U2264" i="12"/>
  <c r="E2264" i="12"/>
  <c r="F2264" i="12" s="1"/>
  <c r="N2264" i="12"/>
  <c r="O2264" i="12" s="1"/>
  <c r="P2264" i="12" s="1"/>
  <c r="J2264" i="12"/>
  <c r="Y2264" i="12"/>
  <c r="I2264" i="12"/>
  <c r="K2263" i="12"/>
  <c r="W2263" i="12"/>
  <c r="Q2263" i="12"/>
  <c r="R2263" i="12" s="1"/>
  <c r="W2264" i="12" l="1"/>
  <c r="Q2264" i="12"/>
  <c r="R2264" i="12" s="1"/>
  <c r="E1675" i="13"/>
  <c r="N2265" i="12"/>
  <c r="O2265" i="12" s="1"/>
  <c r="P2265" i="12" s="1"/>
  <c r="J2265" i="12"/>
  <c r="Y2265" i="12"/>
  <c r="I2265" i="12"/>
  <c r="V2265" i="12"/>
  <c r="B2266" i="12"/>
  <c r="U2265" i="12"/>
  <c r="E2265" i="12"/>
  <c r="F2265" i="12" s="1"/>
  <c r="K2264" i="12"/>
  <c r="W2265" i="12" l="1"/>
  <c r="Q2265" i="12"/>
  <c r="R2265" i="12" s="1"/>
  <c r="E1674" i="13"/>
  <c r="N2266" i="12"/>
  <c r="O2266" i="12" s="1"/>
  <c r="P2266" i="12" s="1"/>
  <c r="J2266" i="12"/>
  <c r="Y2266" i="12"/>
  <c r="I2266" i="12"/>
  <c r="V2266" i="12"/>
  <c r="B2267" i="12"/>
  <c r="U2266" i="12"/>
  <c r="E2266" i="12"/>
  <c r="F2266" i="12" s="1"/>
  <c r="K2265" i="12"/>
  <c r="Q2266" i="12" l="1"/>
  <c r="R2266" i="12" s="1"/>
  <c r="K2266" i="12"/>
  <c r="W2266" i="12"/>
  <c r="E1673" i="13"/>
  <c r="J2267" i="12"/>
  <c r="Y2267" i="12"/>
  <c r="I2267" i="12"/>
  <c r="V2267" i="12"/>
  <c r="B2268" i="12"/>
  <c r="U2267" i="12"/>
  <c r="E2267" i="12"/>
  <c r="F2267" i="12" s="1"/>
  <c r="N2267" i="12"/>
  <c r="O2267" i="12" s="1"/>
  <c r="P2267" i="12" s="1"/>
  <c r="Q2267" i="12" l="1"/>
  <c r="R2267" i="12" s="1"/>
  <c r="K2267" i="12"/>
  <c r="W2267" i="12"/>
  <c r="E1672" i="13"/>
  <c r="J2268" i="12"/>
  <c r="Y2268" i="12"/>
  <c r="I2268" i="12"/>
  <c r="V2268" i="12"/>
  <c r="B2269" i="12"/>
  <c r="U2268" i="12"/>
  <c r="E2268" i="12"/>
  <c r="F2268" i="12" s="1"/>
  <c r="N2268" i="12"/>
  <c r="O2268" i="12" s="1"/>
  <c r="P2268" i="12" s="1"/>
  <c r="W2268" i="12" l="1"/>
  <c r="Q2268" i="12"/>
  <c r="R2268" i="12" s="1"/>
  <c r="E1671" i="13"/>
  <c r="V2269" i="12"/>
  <c r="B2270" i="12"/>
  <c r="U2269" i="12"/>
  <c r="E2269" i="12"/>
  <c r="F2269" i="12" s="1"/>
  <c r="N2269" i="12"/>
  <c r="O2269" i="12" s="1"/>
  <c r="P2269" i="12" s="1"/>
  <c r="J2269" i="12"/>
  <c r="Y2269" i="12"/>
  <c r="I2269" i="12"/>
  <c r="K2268" i="12"/>
  <c r="W2269" i="12" l="1"/>
  <c r="E1670" i="13"/>
  <c r="N2270" i="12"/>
  <c r="O2270" i="12" s="1"/>
  <c r="P2270" i="12" s="1"/>
  <c r="J2270" i="12"/>
  <c r="Y2270" i="12"/>
  <c r="I2270" i="12"/>
  <c r="V2270" i="12"/>
  <c r="B2271" i="12"/>
  <c r="U2270" i="12"/>
  <c r="E2270" i="12"/>
  <c r="F2270" i="12" s="1"/>
  <c r="K2269" i="12"/>
  <c r="Q2269" i="12"/>
  <c r="R2269" i="12" s="1"/>
  <c r="W2270" i="12" l="1"/>
  <c r="K2270" i="12"/>
  <c r="E1669" i="13"/>
  <c r="N2271" i="12"/>
  <c r="O2271" i="12" s="1"/>
  <c r="P2271" i="12" s="1"/>
  <c r="J2271" i="12"/>
  <c r="Y2271" i="12"/>
  <c r="I2271" i="12"/>
  <c r="V2271" i="12"/>
  <c r="B2272" i="12"/>
  <c r="U2271" i="12"/>
  <c r="E2271" i="12"/>
  <c r="F2271" i="12" s="1"/>
  <c r="Q2270" i="12"/>
  <c r="R2270" i="12" s="1"/>
  <c r="E1668" i="13" l="1"/>
  <c r="N2272" i="12"/>
  <c r="O2272" i="12" s="1"/>
  <c r="P2272" i="12" s="1"/>
  <c r="J2272" i="12"/>
  <c r="Y2272" i="12"/>
  <c r="I2272" i="12"/>
  <c r="V2272" i="12"/>
  <c r="B2273" i="12"/>
  <c r="U2272" i="12"/>
  <c r="E2272" i="12"/>
  <c r="F2272" i="12" s="1"/>
  <c r="K2271" i="12"/>
  <c r="Q2271" i="12"/>
  <c r="R2271" i="12" s="1"/>
  <c r="W2271" i="12"/>
  <c r="W2272" i="12" l="1"/>
  <c r="E1667" i="13"/>
  <c r="J2273" i="12"/>
  <c r="Y2273" i="12"/>
  <c r="I2273" i="12"/>
  <c r="V2273" i="12"/>
  <c r="B2274" i="12"/>
  <c r="U2273" i="12"/>
  <c r="E2273" i="12"/>
  <c r="F2273" i="12" s="1"/>
  <c r="N2273" i="12"/>
  <c r="O2273" i="12" s="1"/>
  <c r="P2273" i="12" s="1"/>
  <c r="K2272" i="12"/>
  <c r="Q2272" i="12"/>
  <c r="R2272" i="12" s="1"/>
  <c r="W2273" i="12" l="1"/>
  <c r="E1666" i="13"/>
  <c r="J2274" i="12"/>
  <c r="Y2274" i="12"/>
  <c r="V2274" i="12"/>
  <c r="E2274" i="12"/>
  <c r="F2274" i="12" s="1"/>
  <c r="U2274" i="12"/>
  <c r="B2275" i="12"/>
  <c r="N2274" i="12"/>
  <c r="O2274" i="12" s="1"/>
  <c r="P2274" i="12" s="1"/>
  <c r="I2274" i="12"/>
  <c r="K2273" i="12"/>
  <c r="Q2273" i="12"/>
  <c r="R2273" i="12" s="1"/>
  <c r="W2274" i="12" l="1"/>
  <c r="E1665" i="13"/>
  <c r="B2276" i="12"/>
  <c r="U2275" i="12"/>
  <c r="E2275" i="12"/>
  <c r="F2275" i="12" s="1"/>
  <c r="N2275" i="12"/>
  <c r="O2275" i="12" s="1"/>
  <c r="P2275" i="12" s="1"/>
  <c r="J2275" i="12"/>
  <c r="I2275" i="12"/>
  <c r="Y2275" i="12"/>
  <c r="V2275" i="12"/>
  <c r="K2274" i="12"/>
  <c r="Q2274" i="12"/>
  <c r="R2274" i="12" s="1"/>
  <c r="W2275" i="12" l="1"/>
  <c r="K2275" i="12"/>
  <c r="E1664" i="13"/>
  <c r="N2276" i="12"/>
  <c r="O2276" i="12" s="1"/>
  <c r="P2276" i="12" s="1"/>
  <c r="J2276" i="12"/>
  <c r="B2277" i="12"/>
  <c r="I2276" i="12"/>
  <c r="E2276" i="12"/>
  <c r="F2276" i="12" s="1"/>
  <c r="Y2276" i="12"/>
  <c r="V2276" i="12"/>
  <c r="U2276" i="12"/>
  <c r="Q2275" i="12"/>
  <c r="R2275" i="12" s="1"/>
  <c r="Q2276" i="12" l="1"/>
  <c r="R2276" i="12" s="1"/>
  <c r="W2276" i="12"/>
  <c r="K2276" i="12"/>
  <c r="E1663" i="13"/>
  <c r="B2278" i="12"/>
  <c r="U2277" i="12"/>
  <c r="E2277" i="12"/>
  <c r="F2277" i="12" s="1"/>
  <c r="N2277" i="12"/>
  <c r="O2277" i="12" s="1"/>
  <c r="P2277" i="12" s="1"/>
  <c r="Y2277" i="12"/>
  <c r="I2277" i="12"/>
  <c r="J2277" i="12"/>
  <c r="V2277" i="12"/>
  <c r="W2277" i="12" l="1"/>
  <c r="E1662" i="13"/>
  <c r="N2278" i="12"/>
  <c r="O2278" i="12" s="1"/>
  <c r="P2278" i="12" s="1"/>
  <c r="V2278" i="12"/>
  <c r="B2279" i="12"/>
  <c r="U2278" i="12"/>
  <c r="E2278" i="12"/>
  <c r="F2278" i="12" s="1"/>
  <c r="Y2278" i="12"/>
  <c r="J2278" i="12"/>
  <c r="I2278" i="12"/>
  <c r="K2277" i="12"/>
  <c r="Q2277" i="12"/>
  <c r="R2277" i="12" s="1"/>
  <c r="W2278" i="12" l="1"/>
  <c r="E1661" i="13"/>
  <c r="N2279" i="12"/>
  <c r="O2279" i="12" s="1"/>
  <c r="P2279" i="12" s="1"/>
  <c r="Y2279" i="12"/>
  <c r="I2279" i="12"/>
  <c r="V2279" i="12"/>
  <c r="U2279" i="12"/>
  <c r="J2279" i="12"/>
  <c r="B2280" i="12"/>
  <c r="E2279" i="12"/>
  <c r="F2279" i="12" s="1"/>
  <c r="Q2278" i="12"/>
  <c r="R2278" i="12" s="1"/>
  <c r="K2278" i="12"/>
  <c r="W2279" i="12" l="1"/>
  <c r="K2279" i="12"/>
  <c r="E1660" i="13"/>
  <c r="V2280" i="12"/>
  <c r="B2281" i="12"/>
  <c r="U2280" i="12"/>
  <c r="E2280" i="12"/>
  <c r="F2280" i="12" s="1"/>
  <c r="N2280" i="12"/>
  <c r="O2280" i="12" s="1"/>
  <c r="P2280" i="12" s="1"/>
  <c r="J2280" i="12"/>
  <c r="I2280" i="12"/>
  <c r="Y2280" i="12"/>
  <c r="Q2279" i="12"/>
  <c r="R2279" i="12" s="1"/>
  <c r="W2280" i="12" l="1"/>
  <c r="K2280" i="12"/>
  <c r="Q2280" i="12"/>
  <c r="R2280" i="12" s="1"/>
  <c r="E1659" i="13"/>
  <c r="Y2281" i="12"/>
  <c r="I2281" i="12"/>
  <c r="V2281" i="12"/>
  <c r="B2282" i="12"/>
  <c r="U2281" i="12"/>
  <c r="E2281" i="12"/>
  <c r="F2281" i="12" s="1"/>
  <c r="N2281" i="12"/>
  <c r="O2281" i="12" s="1"/>
  <c r="P2281" i="12" s="1"/>
  <c r="J2281" i="12"/>
  <c r="W2281" i="12" l="1"/>
  <c r="Q2281" i="12"/>
  <c r="R2281" i="12" s="1"/>
  <c r="E1658" i="13"/>
  <c r="V2282" i="12"/>
  <c r="B2283" i="12"/>
  <c r="U2282" i="12"/>
  <c r="E2282" i="12"/>
  <c r="F2282" i="12" s="1"/>
  <c r="J2282" i="12"/>
  <c r="Y2282" i="12"/>
  <c r="I2282" i="12"/>
  <c r="N2282" i="12"/>
  <c r="O2282" i="12" s="1"/>
  <c r="P2282" i="12" s="1"/>
  <c r="K2281" i="12"/>
  <c r="K2282" i="12" l="1"/>
  <c r="W2282" i="12"/>
  <c r="Q2282" i="12"/>
  <c r="R2282" i="12" s="1"/>
  <c r="E1657" i="13"/>
  <c r="N2283" i="12"/>
  <c r="O2283" i="12" s="1"/>
  <c r="P2283" i="12" s="1"/>
  <c r="Y2283" i="12"/>
  <c r="I2283" i="12"/>
  <c r="V2283" i="12"/>
  <c r="U2283" i="12"/>
  <c r="J2283" i="12"/>
  <c r="E2283" i="12"/>
  <c r="F2283" i="12" s="1"/>
  <c r="B2284" i="12"/>
  <c r="Q2283" i="12" l="1"/>
  <c r="R2283" i="12" s="1"/>
  <c r="K2283" i="12"/>
  <c r="E1656" i="13"/>
  <c r="J2284" i="12"/>
  <c r="Y2284" i="12"/>
  <c r="I2284" i="12"/>
  <c r="V2284" i="12"/>
  <c r="U2284" i="12"/>
  <c r="N2284" i="12"/>
  <c r="O2284" i="12" s="1"/>
  <c r="P2284" i="12" s="1"/>
  <c r="E2284" i="12"/>
  <c r="F2284" i="12" s="1"/>
  <c r="B2285" i="12"/>
  <c r="W2283" i="12"/>
  <c r="K2284" i="12" l="1"/>
  <c r="E1655" i="13"/>
  <c r="J2285" i="12"/>
  <c r="Y2285" i="12"/>
  <c r="I2285" i="12"/>
  <c r="V2285" i="12"/>
  <c r="B2286" i="12"/>
  <c r="U2285" i="12"/>
  <c r="N2285" i="12"/>
  <c r="O2285" i="12" s="1"/>
  <c r="P2285" i="12" s="1"/>
  <c r="E2285" i="12"/>
  <c r="F2285" i="12" s="1"/>
  <c r="Q2284" i="12"/>
  <c r="R2284" i="12" s="1"/>
  <c r="W2284" i="12"/>
  <c r="W2285" i="12" l="1"/>
  <c r="Q2285" i="12"/>
  <c r="R2285" i="12" s="1"/>
  <c r="E1654" i="13"/>
  <c r="J2286" i="12"/>
  <c r="Y2286" i="12"/>
  <c r="I2286" i="12"/>
  <c r="V2286" i="12"/>
  <c r="B2287" i="12"/>
  <c r="U2286" i="12"/>
  <c r="E2286" i="12"/>
  <c r="F2286" i="12" s="1"/>
  <c r="N2286" i="12"/>
  <c r="O2286" i="12" s="1"/>
  <c r="P2286" i="12" s="1"/>
  <c r="K2285" i="12"/>
  <c r="W2286" i="12" l="1"/>
  <c r="E1653" i="13"/>
  <c r="V2287" i="12"/>
  <c r="J2287" i="12"/>
  <c r="N2287" i="12"/>
  <c r="O2287" i="12" s="1"/>
  <c r="P2287" i="12" s="1"/>
  <c r="I2287" i="12"/>
  <c r="E2287" i="12"/>
  <c r="F2287" i="12" s="1"/>
  <c r="B2288" i="12"/>
  <c r="Y2287" i="12"/>
  <c r="U2287" i="12"/>
  <c r="K2286" i="12"/>
  <c r="Q2286" i="12"/>
  <c r="R2286" i="12" s="1"/>
  <c r="W2287" i="12" l="1"/>
  <c r="K2287" i="12"/>
  <c r="Q2287" i="12"/>
  <c r="R2287" i="12" s="1"/>
  <c r="E1652" i="13"/>
  <c r="N2288" i="12"/>
  <c r="O2288" i="12" s="1"/>
  <c r="P2288" i="12" s="1"/>
  <c r="J2288" i="12"/>
  <c r="V2288" i="12"/>
  <c r="U2288" i="12"/>
  <c r="I2288" i="12"/>
  <c r="E2288" i="12"/>
  <c r="F2288" i="12" s="1"/>
  <c r="B2289" i="12"/>
  <c r="Y2288" i="12"/>
  <c r="E1651" i="13" l="1"/>
  <c r="N2289" i="12"/>
  <c r="O2289" i="12" s="1"/>
  <c r="P2289" i="12" s="1"/>
  <c r="J2289" i="12"/>
  <c r="V2289" i="12"/>
  <c r="B2290" i="12"/>
  <c r="U2289" i="12"/>
  <c r="E2289" i="12"/>
  <c r="F2289" i="12" s="1"/>
  <c r="Y2289" i="12"/>
  <c r="I2289" i="12"/>
  <c r="K2288" i="12"/>
  <c r="W2288" i="12"/>
  <c r="Q2288" i="12"/>
  <c r="R2288" i="12" s="1"/>
  <c r="W2289" i="12" l="1"/>
  <c r="E1650" i="13"/>
  <c r="N2290" i="12"/>
  <c r="O2290" i="12" s="1"/>
  <c r="P2290" i="12" s="1"/>
  <c r="J2290" i="12"/>
  <c r="Y2290" i="12"/>
  <c r="I2290" i="12"/>
  <c r="B2291" i="12"/>
  <c r="V2290" i="12"/>
  <c r="U2290" i="12"/>
  <c r="E2290" i="12"/>
  <c r="F2290" i="12" s="1"/>
  <c r="Q2289" i="12"/>
  <c r="R2289" i="12" s="1"/>
  <c r="K2289" i="12"/>
  <c r="W2290" i="12" l="1"/>
  <c r="K2290" i="12"/>
  <c r="E1649" i="13"/>
  <c r="J2291" i="12"/>
  <c r="V2291" i="12"/>
  <c r="B2292" i="12"/>
  <c r="U2291" i="12"/>
  <c r="E2291" i="12"/>
  <c r="F2291" i="12" s="1"/>
  <c r="N2291" i="12"/>
  <c r="O2291" i="12" s="1"/>
  <c r="P2291" i="12" s="1"/>
  <c r="I2291" i="12"/>
  <c r="Y2291" i="12"/>
  <c r="Q2290" i="12"/>
  <c r="R2290" i="12" s="1"/>
  <c r="K2291" i="12" l="1"/>
  <c r="Q2291" i="12"/>
  <c r="R2291" i="12" s="1"/>
  <c r="W2291" i="12"/>
  <c r="E1648" i="13"/>
  <c r="B2293" i="12"/>
  <c r="U2292" i="12"/>
  <c r="E2292" i="12"/>
  <c r="F2292" i="12" s="1"/>
  <c r="N2292" i="12"/>
  <c r="O2292" i="12" s="1"/>
  <c r="P2292" i="12" s="1"/>
  <c r="Y2292" i="12"/>
  <c r="V2292" i="12"/>
  <c r="J2292" i="12"/>
  <c r="I2292" i="12"/>
  <c r="W2292" i="12" l="1"/>
  <c r="E1647" i="13"/>
  <c r="B2294" i="12"/>
  <c r="U2293" i="12"/>
  <c r="E2293" i="12"/>
  <c r="F2293" i="12" s="1"/>
  <c r="N2293" i="12"/>
  <c r="O2293" i="12" s="1"/>
  <c r="P2293" i="12" s="1"/>
  <c r="J2293" i="12"/>
  <c r="Y2293" i="12"/>
  <c r="I2293" i="12"/>
  <c r="V2293" i="12"/>
  <c r="K2292" i="12"/>
  <c r="Q2292" i="12"/>
  <c r="R2292" i="12" s="1"/>
  <c r="W2293" i="12" l="1"/>
  <c r="Q2293" i="12"/>
  <c r="R2293" i="12" s="1"/>
  <c r="E1646" i="13"/>
  <c r="N2294" i="12"/>
  <c r="O2294" i="12" s="1"/>
  <c r="P2294" i="12" s="1"/>
  <c r="V2294" i="12"/>
  <c r="B2295" i="12"/>
  <c r="U2294" i="12"/>
  <c r="E2294" i="12"/>
  <c r="F2294" i="12" s="1"/>
  <c r="J2294" i="12"/>
  <c r="I2294" i="12"/>
  <c r="Y2294" i="12"/>
  <c r="K2293" i="12"/>
  <c r="Q2294" i="12" l="1"/>
  <c r="R2294" i="12" s="1"/>
  <c r="K2294" i="12"/>
  <c r="W2294" i="12"/>
  <c r="E1645" i="13"/>
  <c r="N2295" i="12"/>
  <c r="O2295" i="12" s="1"/>
  <c r="P2295" i="12" s="1"/>
  <c r="J2295" i="12"/>
  <c r="Y2295" i="12"/>
  <c r="I2295" i="12"/>
  <c r="B2296" i="12"/>
  <c r="U2295" i="12"/>
  <c r="E2295" i="12"/>
  <c r="F2295" i="12" s="1"/>
  <c r="V2295" i="12"/>
  <c r="Q2295" i="12" l="1"/>
  <c r="R2295" i="12" s="1"/>
  <c r="W2295" i="12"/>
  <c r="E1644" i="13"/>
  <c r="Y2296" i="12"/>
  <c r="I2296" i="12"/>
  <c r="V2296" i="12"/>
  <c r="B2297" i="12"/>
  <c r="U2296" i="12"/>
  <c r="E2296" i="12"/>
  <c r="F2296" i="12" s="1"/>
  <c r="N2296" i="12"/>
  <c r="O2296" i="12" s="1"/>
  <c r="P2296" i="12" s="1"/>
  <c r="J2296" i="12"/>
  <c r="K2295" i="12"/>
  <c r="W2296" i="12" l="1"/>
  <c r="Q2296" i="12"/>
  <c r="R2296" i="12" s="1"/>
  <c r="E1643" i="13"/>
  <c r="Y2297" i="12"/>
  <c r="I2297" i="12"/>
  <c r="V2297" i="12"/>
  <c r="B2298" i="12"/>
  <c r="U2297" i="12"/>
  <c r="E2297" i="12"/>
  <c r="F2297" i="12" s="1"/>
  <c r="N2297" i="12"/>
  <c r="O2297" i="12" s="1"/>
  <c r="P2297" i="12" s="1"/>
  <c r="J2297" i="12"/>
  <c r="K2296" i="12"/>
  <c r="W2297" i="12" l="1"/>
  <c r="Q2297" i="12"/>
  <c r="R2297" i="12" s="1"/>
  <c r="E1642" i="13"/>
  <c r="V2298" i="12"/>
  <c r="B2299" i="12"/>
  <c r="U2298" i="12"/>
  <c r="E2298" i="12"/>
  <c r="F2298" i="12" s="1"/>
  <c r="J2298" i="12"/>
  <c r="Y2298" i="12"/>
  <c r="I2298" i="12"/>
  <c r="N2298" i="12"/>
  <c r="O2298" i="12" s="1"/>
  <c r="P2298" i="12" s="1"/>
  <c r="K2297" i="12"/>
  <c r="W2298" i="12" l="1"/>
  <c r="E1641" i="13"/>
  <c r="N2299" i="12"/>
  <c r="O2299" i="12" s="1"/>
  <c r="P2299" i="12" s="1"/>
  <c r="Y2299" i="12"/>
  <c r="I2299" i="12"/>
  <c r="V2299" i="12"/>
  <c r="B2300" i="12"/>
  <c r="U2299" i="12"/>
  <c r="J2299" i="12"/>
  <c r="E2299" i="12"/>
  <c r="F2299" i="12" s="1"/>
  <c r="K2298" i="12"/>
  <c r="Q2298" i="12"/>
  <c r="R2298" i="12" s="1"/>
  <c r="K2299" i="12" l="1"/>
  <c r="W2299" i="12"/>
  <c r="Q2299" i="12"/>
  <c r="R2299" i="12" s="1"/>
  <c r="E1640" i="13"/>
  <c r="J2300" i="12"/>
  <c r="Y2300" i="12"/>
  <c r="I2300" i="12"/>
  <c r="V2300" i="12"/>
  <c r="B2301" i="12"/>
  <c r="U2300" i="12"/>
  <c r="E2300" i="12"/>
  <c r="F2300" i="12" s="1"/>
  <c r="N2300" i="12"/>
  <c r="O2300" i="12" s="1"/>
  <c r="P2300" i="12" s="1"/>
  <c r="W2300" i="12" l="1"/>
  <c r="E1639" i="13"/>
  <c r="J2301" i="12"/>
  <c r="Y2301" i="12"/>
  <c r="I2301" i="12"/>
  <c r="V2301" i="12"/>
  <c r="U2301" i="12"/>
  <c r="N2301" i="12"/>
  <c r="O2301" i="12" s="1"/>
  <c r="P2301" i="12" s="1"/>
  <c r="E2301" i="12"/>
  <c r="F2301" i="12" s="1"/>
  <c r="B2302" i="12"/>
  <c r="K2300" i="12"/>
  <c r="Q2300" i="12"/>
  <c r="R2300" i="12" s="1"/>
  <c r="Q2301" i="12" l="1"/>
  <c r="R2301" i="12" s="1"/>
  <c r="K2301" i="12"/>
  <c r="E1638" i="13"/>
  <c r="J2302" i="12"/>
  <c r="Y2302" i="12"/>
  <c r="I2302" i="12"/>
  <c r="V2302" i="12"/>
  <c r="B2303" i="12"/>
  <c r="U2302" i="12"/>
  <c r="E2302" i="12"/>
  <c r="F2302" i="12" s="1"/>
  <c r="N2302" i="12"/>
  <c r="O2302" i="12" s="1"/>
  <c r="P2302" i="12" s="1"/>
  <c r="W2301" i="12"/>
  <c r="W2302" i="12" l="1"/>
  <c r="E1637" i="13"/>
  <c r="V2303" i="12"/>
  <c r="J2303" i="12"/>
  <c r="E2303" i="12"/>
  <c r="F2303" i="12" s="1"/>
  <c r="B2304" i="12"/>
  <c r="Y2303" i="12"/>
  <c r="U2303" i="12"/>
  <c r="N2303" i="12"/>
  <c r="O2303" i="12" s="1"/>
  <c r="P2303" i="12" s="1"/>
  <c r="I2303" i="12"/>
  <c r="K2302" i="12"/>
  <c r="Q2302" i="12"/>
  <c r="R2302" i="12" s="1"/>
  <c r="W2303" i="12" l="1"/>
  <c r="E1636" i="13"/>
  <c r="N2304" i="12"/>
  <c r="O2304" i="12" s="1"/>
  <c r="P2304" i="12" s="1"/>
  <c r="J2304" i="12"/>
  <c r="Y2304" i="12"/>
  <c r="I2304" i="12"/>
  <c r="U2304" i="12"/>
  <c r="E2304" i="12"/>
  <c r="F2304" i="12" s="1"/>
  <c r="B2305" i="12"/>
  <c r="V2304" i="12"/>
  <c r="Q2303" i="12"/>
  <c r="R2303" i="12" s="1"/>
  <c r="K2303" i="12"/>
  <c r="K2304" i="12" l="1"/>
  <c r="Q2304" i="12"/>
  <c r="R2304" i="12" s="1"/>
  <c r="E1635" i="13"/>
  <c r="N2305" i="12"/>
  <c r="O2305" i="12" s="1"/>
  <c r="P2305" i="12" s="1"/>
  <c r="J2305" i="12"/>
  <c r="V2305" i="12"/>
  <c r="B2306" i="12"/>
  <c r="U2305" i="12"/>
  <c r="E2305" i="12"/>
  <c r="F2305" i="12" s="1"/>
  <c r="Y2305" i="12"/>
  <c r="I2305" i="12"/>
  <c r="W2304" i="12"/>
  <c r="Q2305" i="12" l="1"/>
  <c r="R2305" i="12" s="1"/>
  <c r="K2305" i="12"/>
  <c r="W2305" i="12"/>
  <c r="E1634" i="13"/>
  <c r="N2306" i="12"/>
  <c r="O2306" i="12" s="1"/>
  <c r="P2306" i="12" s="1"/>
  <c r="J2306" i="12"/>
  <c r="Y2306" i="12"/>
  <c r="I2306" i="12"/>
  <c r="B2307" i="12"/>
  <c r="V2306" i="12"/>
  <c r="U2306" i="12"/>
  <c r="E2306" i="12"/>
  <c r="F2306" i="12" s="1"/>
  <c r="W2306" i="12" l="1"/>
  <c r="E1633" i="13"/>
  <c r="J2307" i="12"/>
  <c r="V2307" i="12"/>
  <c r="B2308" i="12"/>
  <c r="U2307" i="12"/>
  <c r="E2307" i="12"/>
  <c r="F2307" i="12" s="1"/>
  <c r="N2307" i="12"/>
  <c r="O2307" i="12" s="1"/>
  <c r="P2307" i="12" s="1"/>
  <c r="Y2307" i="12"/>
  <c r="I2307" i="12"/>
  <c r="Q2306" i="12"/>
  <c r="R2306" i="12" s="1"/>
  <c r="K2306" i="12"/>
  <c r="Q2307" i="12" l="1"/>
  <c r="R2307" i="12" s="1"/>
  <c r="K2307" i="12"/>
  <c r="W2307" i="12"/>
  <c r="E1632" i="13"/>
  <c r="Y2308" i="12"/>
  <c r="I2308" i="12"/>
  <c r="B2309" i="12"/>
  <c r="U2308" i="12"/>
  <c r="E2308" i="12"/>
  <c r="F2308" i="12" s="1"/>
  <c r="N2308" i="12"/>
  <c r="O2308" i="12" s="1"/>
  <c r="P2308" i="12" s="1"/>
  <c r="V2308" i="12"/>
  <c r="J2308" i="12"/>
  <c r="E1631" i="13" l="1"/>
  <c r="V2309" i="12"/>
  <c r="B2310" i="12"/>
  <c r="U2309" i="12"/>
  <c r="E2309" i="12"/>
  <c r="F2309" i="12" s="1"/>
  <c r="N2309" i="12"/>
  <c r="O2309" i="12" s="1"/>
  <c r="P2309" i="12" s="1"/>
  <c r="J2309" i="12"/>
  <c r="Y2309" i="12"/>
  <c r="I2309" i="12"/>
  <c r="K2308" i="12"/>
  <c r="Q2308" i="12"/>
  <c r="R2308" i="12" s="1"/>
  <c r="W2308" i="12"/>
  <c r="W2309" i="12" l="1"/>
  <c r="K2309" i="12"/>
  <c r="Q2309" i="12"/>
  <c r="R2309" i="12" s="1"/>
  <c r="E1630" i="13"/>
  <c r="N2310" i="12"/>
  <c r="O2310" i="12" s="1"/>
  <c r="P2310" i="12" s="1"/>
  <c r="V2310" i="12"/>
  <c r="B2311" i="12"/>
  <c r="U2310" i="12"/>
  <c r="E2310" i="12"/>
  <c r="F2310" i="12" s="1"/>
  <c r="Y2310" i="12"/>
  <c r="J2310" i="12"/>
  <c r="I2310" i="12"/>
  <c r="W2310" i="12" l="1"/>
  <c r="Q2310" i="12"/>
  <c r="R2310" i="12" s="1"/>
  <c r="K2310" i="12"/>
  <c r="E1629" i="13"/>
  <c r="N2311" i="12"/>
  <c r="O2311" i="12" s="1"/>
  <c r="P2311" i="12" s="1"/>
  <c r="J2311" i="12"/>
  <c r="Y2311" i="12"/>
  <c r="I2311" i="12"/>
  <c r="B2312" i="12"/>
  <c r="U2311" i="12"/>
  <c r="E2311" i="12"/>
  <c r="F2311" i="12" s="1"/>
  <c r="V2311" i="12"/>
  <c r="W2311" i="12" l="1"/>
  <c r="Q2311" i="12"/>
  <c r="R2311" i="12" s="1"/>
  <c r="E1628" i="13"/>
  <c r="Y2312" i="12"/>
  <c r="I2312" i="12"/>
  <c r="V2312" i="12"/>
  <c r="B2313" i="12"/>
  <c r="U2312" i="12"/>
  <c r="E2312" i="12"/>
  <c r="F2312" i="12" s="1"/>
  <c r="N2312" i="12"/>
  <c r="O2312" i="12" s="1"/>
  <c r="P2312" i="12" s="1"/>
  <c r="J2312" i="12"/>
  <c r="K2311" i="12"/>
  <c r="K2312" i="12" l="1"/>
  <c r="Q2312" i="12"/>
  <c r="R2312" i="12" s="1"/>
  <c r="W2312" i="12"/>
  <c r="E1627" i="13"/>
  <c r="J2313" i="12"/>
  <c r="Y2313" i="12"/>
  <c r="I2313" i="12"/>
  <c r="V2313" i="12"/>
  <c r="B2314" i="12"/>
  <c r="U2313" i="12"/>
  <c r="E2313" i="12"/>
  <c r="F2313" i="12" s="1"/>
  <c r="N2313" i="12"/>
  <c r="O2313" i="12" s="1"/>
  <c r="P2313" i="12" s="1"/>
  <c r="Q2313" i="12" l="1"/>
  <c r="R2313" i="12" s="1"/>
  <c r="K2313" i="12"/>
  <c r="W2313" i="12"/>
  <c r="E1626" i="13"/>
  <c r="V2314" i="12"/>
  <c r="B2315" i="12"/>
  <c r="U2314" i="12"/>
  <c r="E2314" i="12"/>
  <c r="F2314" i="12" s="1"/>
  <c r="N2314" i="12"/>
  <c r="O2314" i="12" s="1"/>
  <c r="P2314" i="12" s="1"/>
  <c r="J2314" i="12"/>
  <c r="Y2314" i="12"/>
  <c r="I2314" i="12"/>
  <c r="E1625" i="13" l="1"/>
  <c r="N2315" i="12"/>
  <c r="O2315" i="12" s="1"/>
  <c r="P2315" i="12" s="1"/>
  <c r="J2315" i="12"/>
  <c r="Y2315" i="12"/>
  <c r="I2315" i="12"/>
  <c r="V2315" i="12"/>
  <c r="B2316" i="12"/>
  <c r="U2315" i="12"/>
  <c r="E2315" i="12"/>
  <c r="F2315" i="12" s="1"/>
  <c r="K2314" i="12"/>
  <c r="Q2314" i="12"/>
  <c r="R2314" i="12" s="1"/>
  <c r="W2314" i="12"/>
  <c r="W2315" i="12" l="1"/>
  <c r="E1624" i="13"/>
  <c r="J2316" i="12"/>
  <c r="Y2316" i="12"/>
  <c r="I2316" i="12"/>
  <c r="V2316" i="12"/>
  <c r="B2317" i="12"/>
  <c r="U2316" i="12"/>
  <c r="E2316" i="12"/>
  <c r="F2316" i="12" s="1"/>
  <c r="N2316" i="12"/>
  <c r="O2316" i="12" s="1"/>
  <c r="P2316" i="12" s="1"/>
  <c r="K2315" i="12"/>
  <c r="Q2315" i="12"/>
  <c r="R2315" i="12" s="1"/>
  <c r="W2316" i="12" l="1"/>
  <c r="E1623" i="13"/>
  <c r="N2317" i="12"/>
  <c r="O2317" i="12" s="1"/>
  <c r="P2317" i="12" s="1"/>
  <c r="J2317" i="12"/>
  <c r="Y2317" i="12"/>
  <c r="I2317" i="12"/>
  <c r="V2317" i="12"/>
  <c r="B2318" i="12"/>
  <c r="U2317" i="12"/>
  <c r="E2317" i="12"/>
  <c r="F2317" i="12" s="1"/>
  <c r="K2316" i="12"/>
  <c r="Q2316" i="12"/>
  <c r="R2316" i="12" s="1"/>
  <c r="Q2317" i="12" l="1"/>
  <c r="R2317" i="12" s="1"/>
  <c r="K2317" i="12"/>
  <c r="W2317" i="12"/>
  <c r="E1622" i="13"/>
  <c r="J2318" i="12"/>
  <c r="Y2318" i="12"/>
  <c r="I2318" i="12"/>
  <c r="V2318" i="12"/>
  <c r="B2319" i="12"/>
  <c r="U2318" i="12"/>
  <c r="E2318" i="12"/>
  <c r="F2318" i="12" s="1"/>
  <c r="N2318" i="12"/>
  <c r="O2318" i="12" s="1"/>
  <c r="P2318" i="12" s="1"/>
  <c r="K2318" i="12" l="1"/>
  <c r="Q2318" i="12"/>
  <c r="R2318" i="12" s="1"/>
  <c r="W2318" i="12"/>
  <c r="E1621" i="13"/>
  <c r="V2319" i="12"/>
  <c r="B2320" i="12"/>
  <c r="U2319" i="12"/>
  <c r="N2319" i="12"/>
  <c r="O2319" i="12" s="1"/>
  <c r="P2319" i="12" s="1"/>
  <c r="J2319" i="12"/>
  <c r="Y2319" i="12"/>
  <c r="I2319" i="12"/>
  <c r="E2319" i="12"/>
  <c r="F2319" i="12" s="1"/>
  <c r="W2319" i="12" l="1"/>
  <c r="K2319" i="12"/>
  <c r="Q2319" i="12"/>
  <c r="R2319" i="12" s="1"/>
  <c r="E1620" i="13"/>
  <c r="B2321" i="12"/>
  <c r="U2320" i="12"/>
  <c r="E2320" i="12"/>
  <c r="F2320" i="12" s="1"/>
  <c r="N2320" i="12"/>
  <c r="O2320" i="12" s="1"/>
  <c r="P2320" i="12" s="1"/>
  <c r="J2320" i="12"/>
  <c r="Y2320" i="12"/>
  <c r="I2320" i="12"/>
  <c r="V2320" i="12"/>
  <c r="E1619" i="13" l="1"/>
  <c r="N2321" i="12"/>
  <c r="O2321" i="12" s="1"/>
  <c r="P2321" i="12" s="1"/>
  <c r="J2321" i="12"/>
  <c r="Y2321" i="12"/>
  <c r="I2321" i="12"/>
  <c r="V2321" i="12"/>
  <c r="B2322" i="12"/>
  <c r="U2321" i="12"/>
  <c r="E2321" i="12"/>
  <c r="F2321" i="12" s="1"/>
  <c r="K2320" i="12"/>
  <c r="Q2320" i="12"/>
  <c r="R2320" i="12" s="1"/>
  <c r="W2320" i="12"/>
  <c r="E1618" i="13" l="1"/>
  <c r="N2322" i="12"/>
  <c r="O2322" i="12" s="1"/>
  <c r="P2322" i="12" s="1"/>
  <c r="J2322" i="12"/>
  <c r="Y2322" i="12"/>
  <c r="I2322" i="12"/>
  <c r="V2322" i="12"/>
  <c r="B2323" i="12"/>
  <c r="U2322" i="12"/>
  <c r="E2322" i="12"/>
  <c r="F2322" i="12" s="1"/>
  <c r="K2321" i="12"/>
  <c r="Q2321" i="12"/>
  <c r="R2321" i="12" s="1"/>
  <c r="W2321" i="12"/>
  <c r="W2322" i="12" l="1"/>
  <c r="E1617" i="13"/>
  <c r="J2323" i="12"/>
  <c r="Y2323" i="12"/>
  <c r="I2323" i="12"/>
  <c r="V2323" i="12"/>
  <c r="B2324" i="12"/>
  <c r="U2323" i="12"/>
  <c r="E2323" i="12"/>
  <c r="F2323" i="12" s="1"/>
  <c r="N2323" i="12"/>
  <c r="O2323" i="12" s="1"/>
  <c r="P2323" i="12" s="1"/>
  <c r="K2322" i="12"/>
  <c r="Q2322" i="12"/>
  <c r="R2322" i="12" s="1"/>
  <c r="E1616" i="13" l="1"/>
  <c r="Y2324" i="12"/>
  <c r="I2324" i="12"/>
  <c r="V2324" i="12"/>
  <c r="B2325" i="12"/>
  <c r="U2324" i="12"/>
  <c r="E2324" i="12"/>
  <c r="F2324" i="12" s="1"/>
  <c r="N2324" i="12"/>
  <c r="O2324" i="12" s="1"/>
  <c r="P2324" i="12" s="1"/>
  <c r="J2324" i="12"/>
  <c r="K2323" i="12"/>
  <c r="Q2323" i="12"/>
  <c r="R2323" i="12" s="1"/>
  <c r="W2323" i="12"/>
  <c r="W2324" i="12" l="1"/>
  <c r="E1615" i="13"/>
  <c r="V2325" i="12"/>
  <c r="B2326" i="12"/>
  <c r="U2325" i="12"/>
  <c r="E2325" i="12"/>
  <c r="F2325" i="12" s="1"/>
  <c r="N2325" i="12"/>
  <c r="O2325" i="12" s="1"/>
  <c r="P2325" i="12" s="1"/>
  <c r="J2325" i="12"/>
  <c r="Y2325" i="12"/>
  <c r="I2325" i="12"/>
  <c r="K2324" i="12"/>
  <c r="Q2324" i="12"/>
  <c r="R2324" i="12" s="1"/>
  <c r="W2325" i="12" l="1"/>
  <c r="Q2325" i="12"/>
  <c r="R2325" i="12" s="1"/>
  <c r="E1614" i="13"/>
  <c r="N2326" i="12"/>
  <c r="O2326" i="12" s="1"/>
  <c r="P2326" i="12" s="1"/>
  <c r="J2326" i="12"/>
  <c r="Y2326" i="12"/>
  <c r="I2326" i="12"/>
  <c r="V2326" i="12"/>
  <c r="B2327" i="12"/>
  <c r="U2326" i="12"/>
  <c r="E2326" i="12"/>
  <c r="F2326" i="12" s="1"/>
  <c r="K2325" i="12"/>
  <c r="W2326" i="12" l="1"/>
  <c r="K2326" i="12"/>
  <c r="Q2326" i="12"/>
  <c r="R2326" i="12" s="1"/>
  <c r="E1613" i="13"/>
  <c r="N2327" i="12"/>
  <c r="O2327" i="12" s="1"/>
  <c r="P2327" i="12" s="1"/>
  <c r="J2327" i="12"/>
  <c r="Y2327" i="12"/>
  <c r="I2327" i="12"/>
  <c r="V2327" i="12"/>
  <c r="B2328" i="12"/>
  <c r="U2327" i="12"/>
  <c r="E2327" i="12"/>
  <c r="F2327" i="12" s="1"/>
  <c r="W2327" i="12" l="1"/>
  <c r="Q2327" i="12"/>
  <c r="R2327" i="12" s="1"/>
  <c r="E1612" i="13"/>
  <c r="J2328" i="12"/>
  <c r="Y2328" i="12"/>
  <c r="I2328" i="12"/>
  <c r="V2328" i="12"/>
  <c r="B2329" i="12"/>
  <c r="U2328" i="12"/>
  <c r="E2328" i="12"/>
  <c r="F2328" i="12" s="1"/>
  <c r="N2328" i="12"/>
  <c r="O2328" i="12" s="1"/>
  <c r="P2328" i="12" s="1"/>
  <c r="K2327" i="12"/>
  <c r="K2328" i="12" l="1"/>
  <c r="Q2328" i="12"/>
  <c r="R2328" i="12" s="1"/>
  <c r="W2328" i="12"/>
  <c r="E1611" i="13"/>
  <c r="J2329" i="12"/>
  <c r="Y2329" i="12"/>
  <c r="I2329" i="12"/>
  <c r="V2329" i="12"/>
  <c r="B2330" i="12"/>
  <c r="U2329" i="12"/>
  <c r="E2329" i="12"/>
  <c r="F2329" i="12" s="1"/>
  <c r="N2329" i="12"/>
  <c r="O2329" i="12" s="1"/>
  <c r="P2329" i="12" s="1"/>
  <c r="W2329" i="12" l="1"/>
  <c r="Q2329" i="12"/>
  <c r="R2329" i="12" s="1"/>
  <c r="E1610" i="13"/>
  <c r="V2330" i="12"/>
  <c r="B2331" i="12"/>
  <c r="U2330" i="12"/>
  <c r="E2330" i="12"/>
  <c r="F2330" i="12" s="1"/>
  <c r="N2330" i="12"/>
  <c r="O2330" i="12" s="1"/>
  <c r="P2330" i="12" s="1"/>
  <c r="J2330" i="12"/>
  <c r="Y2330" i="12"/>
  <c r="I2330" i="12"/>
  <c r="K2329" i="12"/>
  <c r="K2330" i="12" l="1"/>
  <c r="Q2330" i="12"/>
  <c r="R2330" i="12" s="1"/>
  <c r="W2330" i="12"/>
  <c r="E1609" i="13"/>
  <c r="N2331" i="12"/>
  <c r="O2331" i="12" s="1"/>
  <c r="P2331" i="12" s="1"/>
  <c r="J2331" i="12"/>
  <c r="Y2331" i="12"/>
  <c r="I2331" i="12"/>
  <c r="V2331" i="12"/>
  <c r="B2332" i="12"/>
  <c r="U2331" i="12"/>
  <c r="E2331" i="12"/>
  <c r="F2331" i="12" s="1"/>
  <c r="K2331" i="12" l="1"/>
  <c r="Q2331" i="12"/>
  <c r="R2331" i="12" s="1"/>
  <c r="W2331" i="12"/>
  <c r="E1608" i="13"/>
  <c r="N2332" i="12"/>
  <c r="O2332" i="12" s="1"/>
  <c r="P2332" i="12" s="1"/>
  <c r="J2332" i="12"/>
  <c r="Y2332" i="12"/>
  <c r="I2332" i="12"/>
  <c r="V2332" i="12"/>
  <c r="B2333" i="12"/>
  <c r="U2332" i="12"/>
  <c r="E2332" i="12"/>
  <c r="F2332" i="12" s="1"/>
  <c r="K2332" i="12" l="1"/>
  <c r="Q2332" i="12"/>
  <c r="R2332" i="12" s="1"/>
  <c r="W2332" i="12"/>
  <c r="E1607" i="13"/>
  <c r="N2333" i="12"/>
  <c r="O2333" i="12" s="1"/>
  <c r="P2333" i="12" s="1"/>
  <c r="J2333" i="12"/>
  <c r="Y2333" i="12"/>
  <c r="I2333" i="12"/>
  <c r="V2333" i="12"/>
  <c r="B2334" i="12"/>
  <c r="U2333" i="12"/>
  <c r="E2333" i="12"/>
  <c r="F2333" i="12" s="1"/>
  <c r="W2333" i="12" l="1"/>
  <c r="Q2333" i="12"/>
  <c r="R2333" i="12" s="1"/>
  <c r="E1606" i="13"/>
  <c r="J2334" i="12"/>
  <c r="Y2334" i="12"/>
  <c r="I2334" i="12"/>
  <c r="V2334" i="12"/>
  <c r="B2335" i="12"/>
  <c r="U2334" i="12"/>
  <c r="E2334" i="12"/>
  <c r="F2334" i="12" s="1"/>
  <c r="N2334" i="12"/>
  <c r="O2334" i="12" s="1"/>
  <c r="P2334" i="12" s="1"/>
  <c r="K2333" i="12"/>
  <c r="K2334" i="12" l="1"/>
  <c r="Q2334" i="12"/>
  <c r="R2334" i="12" s="1"/>
  <c r="W2334" i="12"/>
  <c r="E1605" i="13"/>
  <c r="V2335" i="12"/>
  <c r="B2336" i="12"/>
  <c r="U2335" i="12"/>
  <c r="E2335" i="12"/>
  <c r="F2335" i="12" s="1"/>
  <c r="N2335" i="12"/>
  <c r="O2335" i="12" s="1"/>
  <c r="P2335" i="12" s="1"/>
  <c r="J2335" i="12"/>
  <c r="Y2335" i="12"/>
  <c r="I2335" i="12"/>
  <c r="W2335" i="12" l="1"/>
  <c r="E1604" i="13"/>
  <c r="B2337" i="12"/>
  <c r="U2336" i="12"/>
  <c r="E2336" i="12"/>
  <c r="F2336" i="12" s="1"/>
  <c r="N2336" i="12"/>
  <c r="O2336" i="12" s="1"/>
  <c r="P2336" i="12" s="1"/>
  <c r="J2336" i="12"/>
  <c r="Y2336" i="12"/>
  <c r="I2336" i="12"/>
  <c r="V2336" i="12"/>
  <c r="K2335" i="12"/>
  <c r="Q2335" i="12"/>
  <c r="R2335" i="12" s="1"/>
  <c r="Q2336" i="12" l="1"/>
  <c r="R2336" i="12" s="1"/>
  <c r="W2336" i="12"/>
  <c r="E1603" i="13"/>
  <c r="N2337" i="12"/>
  <c r="O2337" i="12" s="1"/>
  <c r="P2337" i="12" s="1"/>
  <c r="J2337" i="12"/>
  <c r="Y2337" i="12"/>
  <c r="I2337" i="12"/>
  <c r="V2337" i="12"/>
  <c r="B2338" i="12"/>
  <c r="U2337" i="12"/>
  <c r="E2337" i="12"/>
  <c r="F2337" i="12" s="1"/>
  <c r="K2336" i="12"/>
  <c r="K2337" i="12" l="1"/>
  <c r="Q2337" i="12"/>
  <c r="R2337" i="12" s="1"/>
  <c r="W2337" i="12"/>
  <c r="E1602" i="13"/>
  <c r="N2338" i="12"/>
  <c r="O2338" i="12" s="1"/>
  <c r="P2338" i="12" s="1"/>
  <c r="J2338" i="12"/>
  <c r="Y2338" i="12"/>
  <c r="I2338" i="12"/>
  <c r="V2338" i="12"/>
  <c r="B2339" i="12"/>
  <c r="U2338" i="12"/>
  <c r="E2338" i="12"/>
  <c r="F2338" i="12" s="1"/>
  <c r="Q2338" i="12" l="1"/>
  <c r="R2338" i="12" s="1"/>
  <c r="W2338" i="12"/>
  <c r="E1601" i="13"/>
  <c r="J2339" i="12"/>
  <c r="Y2339" i="12"/>
  <c r="I2339" i="12"/>
  <c r="V2339" i="12"/>
  <c r="B2340" i="12"/>
  <c r="U2339" i="12"/>
  <c r="E2339" i="12"/>
  <c r="F2339" i="12" s="1"/>
  <c r="N2339" i="12"/>
  <c r="O2339" i="12" s="1"/>
  <c r="P2339" i="12" s="1"/>
  <c r="K2338" i="12"/>
  <c r="W2339" i="12" l="1"/>
  <c r="Q2339" i="12"/>
  <c r="R2339" i="12" s="1"/>
  <c r="E1600" i="13"/>
  <c r="Y2340" i="12"/>
  <c r="I2340" i="12"/>
  <c r="V2340" i="12"/>
  <c r="B2341" i="12"/>
  <c r="U2340" i="12"/>
  <c r="E2340" i="12"/>
  <c r="F2340" i="12" s="1"/>
  <c r="N2340" i="12"/>
  <c r="O2340" i="12" s="1"/>
  <c r="P2340" i="12" s="1"/>
  <c r="J2340" i="12"/>
  <c r="K2339" i="12"/>
  <c r="Q2340" i="12" l="1"/>
  <c r="R2340" i="12" s="1"/>
  <c r="W2340" i="12"/>
  <c r="E1599" i="13"/>
  <c r="V2341" i="12"/>
  <c r="B2342" i="12"/>
  <c r="U2341" i="12"/>
  <c r="E2341" i="12"/>
  <c r="F2341" i="12" s="1"/>
  <c r="N2341" i="12"/>
  <c r="O2341" i="12" s="1"/>
  <c r="P2341" i="12" s="1"/>
  <c r="J2341" i="12"/>
  <c r="Y2341" i="12"/>
  <c r="I2341" i="12"/>
  <c r="K2340" i="12"/>
  <c r="W2341" i="12" l="1"/>
  <c r="E1598" i="13"/>
  <c r="N2342" i="12"/>
  <c r="O2342" i="12" s="1"/>
  <c r="P2342" i="12" s="1"/>
  <c r="J2342" i="12"/>
  <c r="Y2342" i="12"/>
  <c r="I2342" i="12"/>
  <c r="V2342" i="12"/>
  <c r="B2343" i="12"/>
  <c r="U2342" i="12"/>
  <c r="E2342" i="12"/>
  <c r="F2342" i="12" s="1"/>
  <c r="K2341" i="12"/>
  <c r="Q2341" i="12"/>
  <c r="R2341" i="12" s="1"/>
  <c r="W2342" i="12" l="1"/>
  <c r="Q2342" i="12"/>
  <c r="R2342" i="12" s="1"/>
  <c r="E1597" i="13"/>
  <c r="N2343" i="12"/>
  <c r="O2343" i="12" s="1"/>
  <c r="P2343" i="12" s="1"/>
  <c r="J2343" i="12"/>
  <c r="Y2343" i="12"/>
  <c r="I2343" i="12"/>
  <c r="V2343" i="12"/>
  <c r="B2344" i="12"/>
  <c r="U2343" i="12"/>
  <c r="E2343" i="12"/>
  <c r="F2343" i="12" s="1"/>
  <c r="K2342" i="12"/>
  <c r="W2343" i="12" l="1"/>
  <c r="Q2343" i="12"/>
  <c r="R2343" i="12" s="1"/>
  <c r="E1596" i="13"/>
  <c r="J2344" i="12"/>
  <c r="Y2344" i="12"/>
  <c r="I2344" i="12"/>
  <c r="V2344" i="12"/>
  <c r="B2345" i="12"/>
  <c r="U2344" i="12"/>
  <c r="E2344" i="12"/>
  <c r="F2344" i="12" s="1"/>
  <c r="N2344" i="12"/>
  <c r="O2344" i="12" s="1"/>
  <c r="P2344" i="12" s="1"/>
  <c r="K2343" i="12"/>
  <c r="W2344" i="12" l="1"/>
  <c r="Q2344" i="12"/>
  <c r="R2344" i="12" s="1"/>
  <c r="E1595" i="13"/>
  <c r="J2345" i="12"/>
  <c r="Y2345" i="12"/>
  <c r="I2345" i="12"/>
  <c r="V2345" i="12"/>
  <c r="B2346" i="12"/>
  <c r="U2345" i="12"/>
  <c r="E2345" i="12"/>
  <c r="F2345" i="12" s="1"/>
  <c r="N2345" i="12"/>
  <c r="O2345" i="12" s="1"/>
  <c r="P2345" i="12" s="1"/>
  <c r="K2344" i="12"/>
  <c r="K2345" i="12" l="1"/>
  <c r="Q2345" i="12"/>
  <c r="R2345" i="12" s="1"/>
  <c r="W2345" i="12"/>
  <c r="E1594" i="13"/>
  <c r="V2346" i="12"/>
  <c r="B2347" i="12"/>
  <c r="U2346" i="12"/>
  <c r="E2346" i="12"/>
  <c r="F2346" i="12" s="1"/>
  <c r="N2346" i="12"/>
  <c r="O2346" i="12" s="1"/>
  <c r="P2346" i="12" s="1"/>
  <c r="J2346" i="12"/>
  <c r="Y2346" i="12"/>
  <c r="I2346" i="12"/>
  <c r="W2346" i="12" l="1"/>
  <c r="E1593" i="13"/>
  <c r="N2347" i="12"/>
  <c r="O2347" i="12" s="1"/>
  <c r="P2347" i="12" s="1"/>
  <c r="J2347" i="12"/>
  <c r="Y2347" i="12"/>
  <c r="I2347" i="12"/>
  <c r="V2347" i="12"/>
  <c r="B2348" i="12"/>
  <c r="U2347" i="12"/>
  <c r="E2347" i="12"/>
  <c r="F2347" i="12" s="1"/>
  <c r="K2346" i="12"/>
  <c r="Q2346" i="12"/>
  <c r="R2346" i="12" s="1"/>
  <c r="K2347" i="12" l="1"/>
  <c r="Q2347" i="12"/>
  <c r="R2347" i="12" s="1"/>
  <c r="W2347" i="12"/>
  <c r="E1592" i="13"/>
  <c r="N2348" i="12"/>
  <c r="O2348" i="12" s="1"/>
  <c r="P2348" i="12" s="1"/>
  <c r="J2348" i="12"/>
  <c r="Y2348" i="12"/>
  <c r="I2348" i="12"/>
  <c r="V2348" i="12"/>
  <c r="B2349" i="12"/>
  <c r="U2348" i="12"/>
  <c r="E2348" i="12"/>
  <c r="F2348" i="12" s="1"/>
  <c r="K2348" i="12" l="1"/>
  <c r="Q2348" i="12"/>
  <c r="R2348" i="12" s="1"/>
  <c r="W2348" i="12"/>
  <c r="E1591" i="13"/>
  <c r="N2349" i="12"/>
  <c r="O2349" i="12" s="1"/>
  <c r="P2349" i="12" s="1"/>
  <c r="J2349" i="12"/>
  <c r="Y2349" i="12"/>
  <c r="I2349" i="12"/>
  <c r="V2349" i="12"/>
  <c r="B2350" i="12"/>
  <c r="U2349" i="12"/>
  <c r="E2349" i="12"/>
  <c r="F2349" i="12" s="1"/>
  <c r="W2349" i="12" l="1"/>
  <c r="Q2349" i="12"/>
  <c r="R2349" i="12" s="1"/>
  <c r="K2349" i="12"/>
  <c r="E1590" i="13"/>
  <c r="J2350" i="12"/>
  <c r="Y2350" i="12"/>
  <c r="I2350" i="12"/>
  <c r="V2350" i="12"/>
  <c r="B2351" i="12"/>
  <c r="U2350" i="12"/>
  <c r="E2350" i="12"/>
  <c r="F2350" i="12" s="1"/>
  <c r="N2350" i="12"/>
  <c r="O2350" i="12" s="1"/>
  <c r="P2350" i="12" s="1"/>
  <c r="W2350" i="12" l="1"/>
  <c r="Q2350" i="12"/>
  <c r="R2350" i="12" s="1"/>
  <c r="E1589" i="13"/>
  <c r="V2351" i="12"/>
  <c r="B2352" i="12"/>
  <c r="U2351" i="12"/>
  <c r="E2351" i="12"/>
  <c r="F2351" i="12" s="1"/>
  <c r="N2351" i="12"/>
  <c r="O2351" i="12" s="1"/>
  <c r="P2351" i="12" s="1"/>
  <c r="J2351" i="12"/>
  <c r="Y2351" i="12"/>
  <c r="I2351" i="12"/>
  <c r="K2350" i="12"/>
  <c r="W2351" i="12" l="1"/>
  <c r="E1588" i="13"/>
  <c r="B2353" i="12"/>
  <c r="U2352" i="12"/>
  <c r="E2352" i="12"/>
  <c r="F2352" i="12" s="1"/>
  <c r="N2352" i="12"/>
  <c r="O2352" i="12" s="1"/>
  <c r="P2352" i="12" s="1"/>
  <c r="J2352" i="12"/>
  <c r="Y2352" i="12"/>
  <c r="I2352" i="12"/>
  <c r="V2352" i="12"/>
  <c r="K2351" i="12"/>
  <c r="Q2351" i="12"/>
  <c r="R2351" i="12" s="1"/>
  <c r="Q2352" i="12" l="1"/>
  <c r="R2352" i="12" s="1"/>
  <c r="W2352" i="12"/>
  <c r="E1587" i="13"/>
  <c r="N2353" i="12"/>
  <c r="O2353" i="12" s="1"/>
  <c r="P2353" i="12" s="1"/>
  <c r="J2353" i="12"/>
  <c r="Y2353" i="12"/>
  <c r="I2353" i="12"/>
  <c r="V2353" i="12"/>
  <c r="B2354" i="12"/>
  <c r="U2353" i="12"/>
  <c r="E2353" i="12"/>
  <c r="F2353" i="12" s="1"/>
  <c r="K2352" i="12"/>
  <c r="W2353" i="12" l="1"/>
  <c r="E1586" i="13"/>
  <c r="N2354" i="12"/>
  <c r="O2354" i="12" s="1"/>
  <c r="P2354" i="12" s="1"/>
  <c r="J2354" i="12"/>
  <c r="Y2354" i="12"/>
  <c r="I2354" i="12"/>
  <c r="V2354" i="12"/>
  <c r="B2355" i="12"/>
  <c r="U2354" i="12"/>
  <c r="E2354" i="12"/>
  <c r="F2354" i="12" s="1"/>
  <c r="K2353" i="12"/>
  <c r="Q2353" i="12"/>
  <c r="R2353" i="12" s="1"/>
  <c r="E1585" i="13" l="1"/>
  <c r="J2355" i="12"/>
  <c r="Y2355" i="12"/>
  <c r="I2355" i="12"/>
  <c r="V2355" i="12"/>
  <c r="B2356" i="12"/>
  <c r="U2355" i="12"/>
  <c r="E2355" i="12"/>
  <c r="F2355" i="12" s="1"/>
  <c r="N2355" i="12"/>
  <c r="O2355" i="12" s="1"/>
  <c r="P2355" i="12" s="1"/>
  <c r="K2354" i="12"/>
  <c r="Q2354" i="12"/>
  <c r="R2354" i="12" s="1"/>
  <c r="W2354" i="12"/>
  <c r="W2355" i="12" l="1"/>
  <c r="E1584" i="13"/>
  <c r="Y2356" i="12"/>
  <c r="I2356" i="12"/>
  <c r="V2356" i="12"/>
  <c r="B2357" i="12"/>
  <c r="U2356" i="12"/>
  <c r="E2356" i="12"/>
  <c r="F2356" i="12" s="1"/>
  <c r="N2356" i="12"/>
  <c r="O2356" i="12" s="1"/>
  <c r="P2356" i="12" s="1"/>
  <c r="J2356" i="12"/>
  <c r="K2355" i="12"/>
  <c r="Q2355" i="12"/>
  <c r="R2355" i="12" s="1"/>
  <c r="W2356" i="12" l="1"/>
  <c r="E1583" i="13"/>
  <c r="V2357" i="12"/>
  <c r="B2358" i="12"/>
  <c r="U2357" i="12"/>
  <c r="E2357" i="12"/>
  <c r="F2357" i="12" s="1"/>
  <c r="N2357" i="12"/>
  <c r="O2357" i="12" s="1"/>
  <c r="P2357" i="12" s="1"/>
  <c r="J2357" i="12"/>
  <c r="Y2357" i="12"/>
  <c r="I2357" i="12"/>
  <c r="K2356" i="12"/>
  <c r="Q2356" i="12"/>
  <c r="R2356" i="12" s="1"/>
  <c r="K2357" i="12" l="1"/>
  <c r="W2357" i="12"/>
  <c r="Q2357" i="12"/>
  <c r="R2357" i="12" s="1"/>
  <c r="E1582" i="13"/>
  <c r="N2358" i="12"/>
  <c r="O2358" i="12" s="1"/>
  <c r="P2358" i="12" s="1"/>
  <c r="J2358" i="12"/>
  <c r="Y2358" i="12"/>
  <c r="I2358" i="12"/>
  <c r="V2358" i="12"/>
  <c r="B2359" i="12"/>
  <c r="U2358" i="12"/>
  <c r="E2358" i="12"/>
  <c r="F2358" i="12" s="1"/>
  <c r="W2358" i="12" l="1"/>
  <c r="K2358" i="12"/>
  <c r="E1581" i="13"/>
  <c r="N2359" i="12"/>
  <c r="O2359" i="12" s="1"/>
  <c r="P2359" i="12" s="1"/>
  <c r="J2359" i="12"/>
  <c r="Y2359" i="12"/>
  <c r="I2359" i="12"/>
  <c r="V2359" i="12"/>
  <c r="B2360" i="12"/>
  <c r="U2359" i="12"/>
  <c r="E2359" i="12"/>
  <c r="F2359" i="12" s="1"/>
  <c r="Q2358" i="12"/>
  <c r="R2358" i="12" s="1"/>
  <c r="Q2359" i="12" l="1"/>
  <c r="R2359" i="12" s="1"/>
  <c r="W2359" i="12"/>
  <c r="E1580" i="13"/>
  <c r="J2360" i="12"/>
  <c r="Y2360" i="12"/>
  <c r="I2360" i="12"/>
  <c r="V2360" i="12"/>
  <c r="B2361" i="12"/>
  <c r="U2360" i="12"/>
  <c r="E2360" i="12"/>
  <c r="F2360" i="12" s="1"/>
  <c r="N2360" i="12"/>
  <c r="O2360" i="12" s="1"/>
  <c r="P2360" i="12" s="1"/>
  <c r="K2359" i="12"/>
  <c r="W2360" i="12" l="1"/>
  <c r="Q2360" i="12"/>
  <c r="R2360" i="12" s="1"/>
  <c r="E1579" i="13"/>
  <c r="J2361" i="12"/>
  <c r="Y2361" i="12"/>
  <c r="I2361" i="12"/>
  <c r="V2361" i="12"/>
  <c r="B2362" i="12"/>
  <c r="U2361" i="12"/>
  <c r="E2361" i="12"/>
  <c r="F2361" i="12" s="1"/>
  <c r="N2361" i="12"/>
  <c r="O2361" i="12" s="1"/>
  <c r="P2361" i="12" s="1"/>
  <c r="K2360" i="12"/>
  <c r="W2361" i="12" l="1"/>
  <c r="E1578" i="13"/>
  <c r="V2362" i="12"/>
  <c r="B2363" i="12"/>
  <c r="U2362" i="12"/>
  <c r="E2362" i="12"/>
  <c r="F2362" i="12" s="1"/>
  <c r="N2362" i="12"/>
  <c r="O2362" i="12" s="1"/>
  <c r="P2362" i="12" s="1"/>
  <c r="J2362" i="12"/>
  <c r="Y2362" i="12"/>
  <c r="I2362" i="12"/>
  <c r="K2361" i="12"/>
  <c r="Q2361" i="12"/>
  <c r="R2361" i="12" s="1"/>
  <c r="K2362" i="12" l="1"/>
  <c r="W2362" i="12"/>
  <c r="Q2362" i="12"/>
  <c r="R2362" i="12" s="1"/>
  <c r="E1577" i="13"/>
  <c r="N2363" i="12"/>
  <c r="O2363" i="12" s="1"/>
  <c r="P2363" i="12" s="1"/>
  <c r="J2363" i="12"/>
  <c r="Y2363" i="12"/>
  <c r="I2363" i="12"/>
  <c r="V2363" i="12"/>
  <c r="B2364" i="12"/>
  <c r="U2363" i="12"/>
  <c r="E2363" i="12"/>
  <c r="F2363" i="12" s="1"/>
  <c r="W2363" i="12" l="1"/>
  <c r="Q2363" i="12"/>
  <c r="R2363" i="12" s="1"/>
  <c r="E1576" i="13"/>
  <c r="N2364" i="12"/>
  <c r="O2364" i="12" s="1"/>
  <c r="P2364" i="12" s="1"/>
  <c r="J2364" i="12"/>
  <c r="Y2364" i="12"/>
  <c r="I2364" i="12"/>
  <c r="V2364" i="12"/>
  <c r="B2365" i="12"/>
  <c r="U2364" i="12"/>
  <c r="E2364" i="12"/>
  <c r="F2364" i="12" s="1"/>
  <c r="K2363" i="12"/>
  <c r="Q2364" i="12" l="1"/>
  <c r="R2364" i="12" s="1"/>
  <c r="W2364" i="12"/>
  <c r="E1575" i="13"/>
  <c r="N2365" i="12"/>
  <c r="O2365" i="12" s="1"/>
  <c r="P2365" i="12" s="1"/>
  <c r="J2365" i="12"/>
  <c r="Y2365" i="12"/>
  <c r="I2365" i="12"/>
  <c r="V2365" i="12"/>
  <c r="B2366" i="12"/>
  <c r="U2365" i="12"/>
  <c r="E2365" i="12"/>
  <c r="F2365" i="12" s="1"/>
  <c r="K2364" i="12"/>
  <c r="W2365" i="12" l="1"/>
  <c r="K2365" i="12"/>
  <c r="Q2365" i="12"/>
  <c r="R2365" i="12" s="1"/>
  <c r="E1574" i="13"/>
  <c r="J2366" i="12"/>
  <c r="Y2366" i="12"/>
  <c r="I2366" i="12"/>
  <c r="V2366" i="12"/>
  <c r="B2367" i="12"/>
  <c r="U2366" i="12"/>
  <c r="E2366" i="12"/>
  <c r="F2366" i="12" s="1"/>
  <c r="N2366" i="12"/>
  <c r="O2366" i="12" s="1"/>
  <c r="P2366" i="12" s="1"/>
  <c r="W2366" i="12" l="1"/>
  <c r="E1573" i="13"/>
  <c r="V2367" i="12"/>
  <c r="B2368" i="12"/>
  <c r="U2367" i="12"/>
  <c r="E2367" i="12"/>
  <c r="F2367" i="12" s="1"/>
  <c r="N2367" i="12"/>
  <c r="O2367" i="12" s="1"/>
  <c r="P2367" i="12" s="1"/>
  <c r="J2367" i="12"/>
  <c r="Y2367" i="12"/>
  <c r="I2367" i="12"/>
  <c r="K2366" i="12"/>
  <c r="Q2366" i="12"/>
  <c r="R2366" i="12" s="1"/>
  <c r="W2367" i="12" l="1"/>
  <c r="E1572" i="13"/>
  <c r="B2369" i="12"/>
  <c r="U2368" i="12"/>
  <c r="E2368" i="12"/>
  <c r="F2368" i="12" s="1"/>
  <c r="N2368" i="12"/>
  <c r="O2368" i="12" s="1"/>
  <c r="P2368" i="12" s="1"/>
  <c r="J2368" i="12"/>
  <c r="Y2368" i="12"/>
  <c r="I2368" i="12"/>
  <c r="V2368" i="12"/>
  <c r="K2367" i="12"/>
  <c r="Q2367" i="12"/>
  <c r="R2367" i="12" s="1"/>
  <c r="W2368" i="12" l="1"/>
  <c r="Q2368" i="12"/>
  <c r="R2368" i="12" s="1"/>
  <c r="E1571" i="13"/>
  <c r="N2369" i="12"/>
  <c r="O2369" i="12" s="1"/>
  <c r="P2369" i="12" s="1"/>
  <c r="J2369" i="12"/>
  <c r="Y2369" i="12"/>
  <c r="I2369" i="12"/>
  <c r="V2369" i="12"/>
  <c r="B2370" i="12"/>
  <c r="U2369" i="12"/>
  <c r="E2369" i="12"/>
  <c r="F2369" i="12" s="1"/>
  <c r="K2368" i="12"/>
  <c r="W2369" i="12" l="1"/>
  <c r="K2369" i="12"/>
  <c r="Q2369" i="12"/>
  <c r="R2369" i="12" s="1"/>
  <c r="E1570" i="13"/>
  <c r="N2370" i="12"/>
  <c r="O2370" i="12" s="1"/>
  <c r="P2370" i="12" s="1"/>
  <c r="J2370" i="12"/>
  <c r="Y2370" i="12"/>
  <c r="I2370" i="12"/>
  <c r="V2370" i="12"/>
  <c r="B2371" i="12"/>
  <c r="U2370" i="12"/>
  <c r="E2370" i="12"/>
  <c r="F2370" i="12" s="1"/>
  <c r="K2370" i="12" l="1"/>
  <c r="Q2370" i="12"/>
  <c r="R2370" i="12" s="1"/>
  <c r="W2370" i="12"/>
  <c r="E1569" i="13"/>
  <c r="J2371" i="12"/>
  <c r="Y2371" i="12"/>
  <c r="I2371" i="12"/>
  <c r="V2371" i="12"/>
  <c r="B2372" i="12"/>
  <c r="U2371" i="12"/>
  <c r="E2371" i="12"/>
  <c r="F2371" i="12" s="1"/>
  <c r="N2371" i="12"/>
  <c r="O2371" i="12" s="1"/>
  <c r="P2371" i="12" s="1"/>
  <c r="W2371" i="12" l="1"/>
  <c r="E1568" i="13"/>
  <c r="Y2372" i="12"/>
  <c r="I2372" i="12"/>
  <c r="V2372" i="12"/>
  <c r="B2373" i="12"/>
  <c r="U2372" i="12"/>
  <c r="E2372" i="12"/>
  <c r="F2372" i="12" s="1"/>
  <c r="N2372" i="12"/>
  <c r="O2372" i="12" s="1"/>
  <c r="P2372" i="12" s="1"/>
  <c r="J2372" i="12"/>
  <c r="K2371" i="12"/>
  <c r="Q2371" i="12"/>
  <c r="R2371" i="12" s="1"/>
  <c r="W2372" i="12" l="1"/>
  <c r="Q2372" i="12"/>
  <c r="R2372" i="12" s="1"/>
  <c r="E1567" i="13"/>
  <c r="V2373" i="12"/>
  <c r="B2374" i="12"/>
  <c r="U2373" i="12"/>
  <c r="E2373" i="12"/>
  <c r="F2373" i="12" s="1"/>
  <c r="N2373" i="12"/>
  <c r="O2373" i="12" s="1"/>
  <c r="P2373" i="12" s="1"/>
  <c r="J2373" i="12"/>
  <c r="Y2373" i="12"/>
  <c r="I2373" i="12"/>
  <c r="K2372" i="12"/>
  <c r="W2373" i="12" l="1"/>
  <c r="Q2373" i="12"/>
  <c r="R2373" i="12" s="1"/>
  <c r="E1566" i="13"/>
  <c r="N2374" i="12"/>
  <c r="O2374" i="12" s="1"/>
  <c r="P2374" i="12" s="1"/>
  <c r="J2374" i="12"/>
  <c r="Y2374" i="12"/>
  <c r="I2374" i="12"/>
  <c r="V2374" i="12"/>
  <c r="B2375" i="12"/>
  <c r="U2374" i="12"/>
  <c r="E2374" i="12"/>
  <c r="F2374" i="12" s="1"/>
  <c r="K2373" i="12"/>
  <c r="K2374" i="12" l="1"/>
  <c r="W2374" i="12"/>
  <c r="Q2374" i="12"/>
  <c r="R2374" i="12" s="1"/>
  <c r="E1565" i="13"/>
  <c r="N2375" i="12"/>
  <c r="O2375" i="12" s="1"/>
  <c r="P2375" i="12" s="1"/>
  <c r="J2375" i="12"/>
  <c r="Y2375" i="12"/>
  <c r="I2375" i="12"/>
  <c r="V2375" i="12"/>
  <c r="B2376" i="12"/>
  <c r="U2375" i="12"/>
  <c r="E2375" i="12"/>
  <c r="F2375" i="12" s="1"/>
  <c r="W2375" i="12" l="1"/>
  <c r="Q2375" i="12"/>
  <c r="R2375" i="12" s="1"/>
  <c r="E1564" i="13"/>
  <c r="J2376" i="12"/>
  <c r="Y2376" i="12"/>
  <c r="I2376" i="12"/>
  <c r="V2376" i="12"/>
  <c r="B2377" i="12"/>
  <c r="U2376" i="12"/>
  <c r="E2376" i="12"/>
  <c r="F2376" i="12" s="1"/>
  <c r="N2376" i="12"/>
  <c r="O2376" i="12" s="1"/>
  <c r="P2376" i="12" s="1"/>
  <c r="K2375" i="12"/>
  <c r="W2376" i="12" l="1"/>
  <c r="K2376" i="12"/>
  <c r="Q2376" i="12"/>
  <c r="R2376" i="12" s="1"/>
  <c r="E1563" i="13"/>
  <c r="J2377" i="12"/>
  <c r="Y2377" i="12"/>
  <c r="I2377" i="12"/>
  <c r="V2377" i="12"/>
  <c r="B2378" i="12"/>
  <c r="U2377" i="12"/>
  <c r="E2377" i="12"/>
  <c r="F2377" i="12" s="1"/>
  <c r="N2377" i="12"/>
  <c r="O2377" i="12" s="1"/>
  <c r="P2377" i="12" s="1"/>
  <c r="W2377" i="12" l="1"/>
  <c r="Q2377" i="12"/>
  <c r="R2377" i="12" s="1"/>
  <c r="E1562" i="13"/>
  <c r="V2378" i="12"/>
  <c r="B2379" i="12"/>
  <c r="U2378" i="12"/>
  <c r="E2378" i="12"/>
  <c r="F2378" i="12" s="1"/>
  <c r="N2378" i="12"/>
  <c r="O2378" i="12" s="1"/>
  <c r="P2378" i="12" s="1"/>
  <c r="J2378" i="12"/>
  <c r="Y2378" i="12"/>
  <c r="I2378" i="12"/>
  <c r="K2377" i="12"/>
  <c r="W2378" i="12" l="1"/>
  <c r="E1561" i="13"/>
  <c r="N2379" i="12"/>
  <c r="O2379" i="12" s="1"/>
  <c r="P2379" i="12" s="1"/>
  <c r="J2379" i="12"/>
  <c r="Y2379" i="12"/>
  <c r="I2379" i="12"/>
  <c r="V2379" i="12"/>
  <c r="B2380" i="12"/>
  <c r="U2379" i="12"/>
  <c r="E2379" i="12"/>
  <c r="F2379" i="12" s="1"/>
  <c r="K2378" i="12"/>
  <c r="Q2378" i="12"/>
  <c r="R2378" i="12" s="1"/>
  <c r="W2379" i="12" l="1"/>
  <c r="Q2379" i="12"/>
  <c r="R2379" i="12" s="1"/>
  <c r="E1560" i="13"/>
  <c r="N2380" i="12"/>
  <c r="O2380" i="12" s="1"/>
  <c r="P2380" i="12" s="1"/>
  <c r="J2380" i="12"/>
  <c r="Y2380" i="12"/>
  <c r="I2380" i="12"/>
  <c r="V2380" i="12"/>
  <c r="B2381" i="12"/>
  <c r="U2380" i="12"/>
  <c r="E2380" i="12"/>
  <c r="F2380" i="12" s="1"/>
  <c r="K2379" i="12"/>
  <c r="Q2380" i="12" l="1"/>
  <c r="R2380" i="12" s="1"/>
  <c r="W2380" i="12"/>
  <c r="E1559" i="13"/>
  <c r="N2381" i="12"/>
  <c r="O2381" i="12" s="1"/>
  <c r="P2381" i="12" s="1"/>
  <c r="J2381" i="12"/>
  <c r="Y2381" i="12"/>
  <c r="I2381" i="12"/>
  <c r="V2381" i="12"/>
  <c r="B2382" i="12"/>
  <c r="U2381" i="12"/>
  <c r="E2381" i="12"/>
  <c r="F2381" i="12" s="1"/>
  <c r="K2380" i="12"/>
  <c r="W2381" i="12" l="1"/>
  <c r="K2381" i="12"/>
  <c r="Q2381" i="12"/>
  <c r="R2381" i="12" s="1"/>
  <c r="E1558" i="13"/>
  <c r="J2382" i="12"/>
  <c r="Y2382" i="12"/>
  <c r="I2382" i="12"/>
  <c r="V2382" i="12"/>
  <c r="B2383" i="12"/>
  <c r="U2382" i="12"/>
  <c r="E2382" i="12"/>
  <c r="F2382" i="12" s="1"/>
  <c r="N2382" i="12"/>
  <c r="O2382" i="12" s="1"/>
  <c r="P2382" i="12" s="1"/>
  <c r="W2382" i="12" l="1"/>
  <c r="Q2382" i="12"/>
  <c r="R2382" i="12" s="1"/>
  <c r="E1557" i="13"/>
  <c r="V2383" i="12"/>
  <c r="B2384" i="12"/>
  <c r="U2383" i="12"/>
  <c r="E2383" i="12"/>
  <c r="F2383" i="12" s="1"/>
  <c r="N2383" i="12"/>
  <c r="O2383" i="12" s="1"/>
  <c r="P2383" i="12" s="1"/>
  <c r="J2383" i="12"/>
  <c r="Y2383" i="12"/>
  <c r="I2383" i="12"/>
  <c r="K2382" i="12"/>
  <c r="Q2383" i="12" l="1"/>
  <c r="R2383" i="12" s="1"/>
  <c r="E1556" i="13"/>
  <c r="B2385" i="12"/>
  <c r="U2384" i="12"/>
  <c r="E2384" i="12"/>
  <c r="F2384" i="12" s="1"/>
  <c r="N2384" i="12"/>
  <c r="O2384" i="12" s="1"/>
  <c r="P2384" i="12" s="1"/>
  <c r="J2384" i="12"/>
  <c r="Y2384" i="12"/>
  <c r="I2384" i="12"/>
  <c r="V2384" i="12"/>
  <c r="K2383" i="12"/>
  <c r="W2383" i="12"/>
  <c r="Q2384" i="12" l="1"/>
  <c r="R2384" i="12" s="1"/>
  <c r="W2384" i="12"/>
  <c r="E1555" i="13"/>
  <c r="N2385" i="12"/>
  <c r="O2385" i="12" s="1"/>
  <c r="P2385" i="12" s="1"/>
  <c r="J2385" i="12"/>
  <c r="Y2385" i="12"/>
  <c r="I2385" i="12"/>
  <c r="V2385" i="12"/>
  <c r="B2386" i="12"/>
  <c r="U2385" i="12"/>
  <c r="E2385" i="12"/>
  <c r="F2385" i="12" s="1"/>
  <c r="K2384" i="12"/>
  <c r="W2385" i="12" l="1"/>
  <c r="K2385" i="12"/>
  <c r="E1554" i="13"/>
  <c r="N2386" i="12"/>
  <c r="O2386" i="12" s="1"/>
  <c r="P2386" i="12" s="1"/>
  <c r="J2386" i="12"/>
  <c r="Y2386" i="12"/>
  <c r="I2386" i="12"/>
  <c r="V2386" i="12"/>
  <c r="B2387" i="12"/>
  <c r="U2386" i="12"/>
  <c r="E2386" i="12"/>
  <c r="F2386" i="12" s="1"/>
  <c r="Q2385" i="12"/>
  <c r="R2385" i="12" s="1"/>
  <c r="Q2386" i="12" l="1"/>
  <c r="R2386" i="12" s="1"/>
  <c r="K2386" i="12"/>
  <c r="W2386" i="12"/>
  <c r="E1553" i="13"/>
  <c r="J2387" i="12"/>
  <c r="Y2387" i="12"/>
  <c r="I2387" i="12"/>
  <c r="V2387" i="12"/>
  <c r="B2388" i="12"/>
  <c r="U2387" i="12"/>
  <c r="E2387" i="12"/>
  <c r="F2387" i="12" s="1"/>
  <c r="N2387" i="12"/>
  <c r="O2387" i="12" s="1"/>
  <c r="P2387" i="12" s="1"/>
  <c r="Q2387" i="12" l="1"/>
  <c r="R2387" i="12" s="1"/>
  <c r="W2387" i="12"/>
  <c r="E1552" i="13"/>
  <c r="Y2388" i="12"/>
  <c r="I2388" i="12"/>
  <c r="V2388" i="12"/>
  <c r="B2389" i="12"/>
  <c r="U2388" i="12"/>
  <c r="E2388" i="12"/>
  <c r="F2388" i="12" s="1"/>
  <c r="N2388" i="12"/>
  <c r="O2388" i="12" s="1"/>
  <c r="P2388" i="12" s="1"/>
  <c r="J2388" i="12"/>
  <c r="K2387" i="12"/>
  <c r="K2388" i="12" l="1"/>
  <c r="Q2388" i="12"/>
  <c r="R2388" i="12" s="1"/>
  <c r="W2388" i="12"/>
  <c r="E1551" i="13"/>
  <c r="V2389" i="12"/>
  <c r="B2390" i="12"/>
  <c r="U2389" i="12"/>
  <c r="E2389" i="12"/>
  <c r="F2389" i="12" s="1"/>
  <c r="N2389" i="12"/>
  <c r="O2389" i="12" s="1"/>
  <c r="P2389" i="12" s="1"/>
  <c r="J2389" i="12"/>
  <c r="Y2389" i="12"/>
  <c r="I2389" i="12"/>
  <c r="K2389" i="12" l="1"/>
  <c r="Q2389" i="12"/>
  <c r="R2389" i="12" s="1"/>
  <c r="W2389" i="12"/>
  <c r="E1550" i="13"/>
  <c r="N2390" i="12"/>
  <c r="O2390" i="12" s="1"/>
  <c r="P2390" i="12" s="1"/>
  <c r="J2390" i="12"/>
  <c r="Y2390" i="12"/>
  <c r="I2390" i="12"/>
  <c r="V2390" i="12"/>
  <c r="B2391" i="12"/>
  <c r="U2390" i="12"/>
  <c r="E2390" i="12"/>
  <c r="F2390" i="12" s="1"/>
  <c r="K2390" i="12" l="1"/>
  <c r="W2390" i="12"/>
  <c r="E1549" i="13"/>
  <c r="N2391" i="12"/>
  <c r="O2391" i="12" s="1"/>
  <c r="P2391" i="12" s="1"/>
  <c r="J2391" i="12"/>
  <c r="Y2391" i="12"/>
  <c r="I2391" i="12"/>
  <c r="V2391" i="12"/>
  <c r="B2392" i="12"/>
  <c r="U2391" i="12"/>
  <c r="E2391" i="12"/>
  <c r="F2391" i="12" s="1"/>
  <c r="Q2390" i="12"/>
  <c r="R2390" i="12" s="1"/>
  <c r="W2391" i="12" l="1"/>
  <c r="E1548" i="13"/>
  <c r="J2392" i="12"/>
  <c r="Y2392" i="12"/>
  <c r="I2392" i="12"/>
  <c r="V2392" i="12"/>
  <c r="B2393" i="12"/>
  <c r="U2392" i="12"/>
  <c r="E2392" i="12"/>
  <c r="F2392" i="12" s="1"/>
  <c r="N2392" i="12"/>
  <c r="O2392" i="12" s="1"/>
  <c r="P2392" i="12" s="1"/>
  <c r="K2391" i="12"/>
  <c r="Q2391" i="12"/>
  <c r="R2391" i="12" s="1"/>
  <c r="W2392" i="12" l="1"/>
  <c r="E1547" i="13"/>
  <c r="J2393" i="12"/>
  <c r="Y2393" i="12"/>
  <c r="I2393" i="12"/>
  <c r="V2393" i="12"/>
  <c r="B2394" i="12"/>
  <c r="U2393" i="12"/>
  <c r="E2393" i="12"/>
  <c r="F2393" i="12" s="1"/>
  <c r="N2393" i="12"/>
  <c r="O2393" i="12" s="1"/>
  <c r="P2393" i="12" s="1"/>
  <c r="K2392" i="12"/>
  <c r="Q2392" i="12"/>
  <c r="R2392" i="12" s="1"/>
  <c r="W2393" i="12" l="1"/>
  <c r="E1546" i="13"/>
  <c r="V2394" i="12"/>
  <c r="B2395" i="12"/>
  <c r="U2394" i="12"/>
  <c r="E2394" i="12"/>
  <c r="F2394" i="12" s="1"/>
  <c r="N2394" i="12"/>
  <c r="O2394" i="12" s="1"/>
  <c r="P2394" i="12" s="1"/>
  <c r="J2394" i="12"/>
  <c r="Y2394" i="12"/>
  <c r="I2394" i="12"/>
  <c r="K2393" i="12"/>
  <c r="Q2393" i="12"/>
  <c r="R2393" i="12" s="1"/>
  <c r="Q2394" i="12" l="1"/>
  <c r="R2394" i="12" s="1"/>
  <c r="W2394" i="12"/>
  <c r="E1545" i="13"/>
  <c r="N2395" i="12"/>
  <c r="O2395" i="12" s="1"/>
  <c r="P2395" i="12" s="1"/>
  <c r="J2395" i="12"/>
  <c r="Y2395" i="12"/>
  <c r="I2395" i="12"/>
  <c r="V2395" i="12"/>
  <c r="B2396" i="12"/>
  <c r="U2395" i="12"/>
  <c r="E2395" i="12"/>
  <c r="F2395" i="12" s="1"/>
  <c r="K2394" i="12"/>
  <c r="W2395" i="12" l="1"/>
  <c r="Q2395" i="12"/>
  <c r="R2395" i="12" s="1"/>
  <c r="E1544" i="13"/>
  <c r="N2396" i="12"/>
  <c r="O2396" i="12" s="1"/>
  <c r="P2396" i="12" s="1"/>
  <c r="J2396" i="12"/>
  <c r="Y2396" i="12"/>
  <c r="I2396" i="12"/>
  <c r="V2396" i="12"/>
  <c r="B2397" i="12"/>
  <c r="U2396" i="12"/>
  <c r="E2396" i="12"/>
  <c r="F2396" i="12" s="1"/>
  <c r="K2395" i="12"/>
  <c r="W2396" i="12" l="1"/>
  <c r="E1543" i="13"/>
  <c r="N2397" i="12"/>
  <c r="O2397" i="12" s="1"/>
  <c r="P2397" i="12" s="1"/>
  <c r="J2397" i="12"/>
  <c r="Y2397" i="12"/>
  <c r="I2397" i="12"/>
  <c r="V2397" i="12"/>
  <c r="B2398" i="12"/>
  <c r="U2397" i="12"/>
  <c r="E2397" i="12"/>
  <c r="F2397" i="12" s="1"/>
  <c r="K2396" i="12"/>
  <c r="Q2396" i="12"/>
  <c r="R2396" i="12" s="1"/>
  <c r="Q2397" i="12" l="1"/>
  <c r="R2397" i="12" s="1"/>
  <c r="E1542" i="13"/>
  <c r="J2398" i="12"/>
  <c r="Y2398" i="12"/>
  <c r="I2398" i="12"/>
  <c r="V2398" i="12"/>
  <c r="B2399" i="12"/>
  <c r="U2398" i="12"/>
  <c r="E2398" i="12"/>
  <c r="F2398" i="12" s="1"/>
  <c r="N2398" i="12"/>
  <c r="O2398" i="12" s="1"/>
  <c r="P2398" i="12" s="1"/>
  <c r="K2397" i="12"/>
  <c r="W2397" i="12"/>
  <c r="W2398" i="12" l="1"/>
  <c r="E1541" i="13"/>
  <c r="J2399" i="12"/>
  <c r="I2399" i="12"/>
  <c r="E2399" i="12"/>
  <c r="F2399" i="12" s="1"/>
  <c r="Y2399" i="12"/>
  <c r="V2399" i="12"/>
  <c r="U2399" i="12"/>
  <c r="B2400" i="12"/>
  <c r="N2399" i="12"/>
  <c r="O2399" i="12" s="1"/>
  <c r="P2399" i="12" s="1"/>
  <c r="K2398" i="12"/>
  <c r="Q2398" i="12"/>
  <c r="R2398" i="12" s="1"/>
  <c r="K2399" i="12" l="1"/>
  <c r="Q2399" i="12"/>
  <c r="R2399" i="12" s="1"/>
  <c r="E1540" i="13"/>
  <c r="B2401" i="12"/>
  <c r="U2400" i="12"/>
  <c r="E2400" i="12"/>
  <c r="F2400" i="12" s="1"/>
  <c r="N2400" i="12"/>
  <c r="O2400" i="12" s="1"/>
  <c r="P2400" i="12" s="1"/>
  <c r="J2400" i="12"/>
  <c r="I2400" i="12"/>
  <c r="Y2400" i="12"/>
  <c r="V2400" i="12"/>
  <c r="W2399" i="12"/>
  <c r="K2400" i="12" l="1"/>
  <c r="W2400" i="12"/>
  <c r="E1539" i="13"/>
  <c r="B2402" i="12"/>
  <c r="U2401" i="12"/>
  <c r="E2401" i="12"/>
  <c r="F2401" i="12" s="1"/>
  <c r="Y2401" i="12"/>
  <c r="V2401" i="12"/>
  <c r="N2401" i="12"/>
  <c r="O2401" i="12" s="1"/>
  <c r="P2401" i="12" s="1"/>
  <c r="J2401" i="12"/>
  <c r="I2401" i="12"/>
  <c r="Q2400" i="12"/>
  <c r="R2400" i="12" s="1"/>
  <c r="W2401" i="12" l="1"/>
  <c r="Q2401" i="12"/>
  <c r="R2401" i="12" s="1"/>
  <c r="E1538" i="13"/>
  <c r="N2402" i="12"/>
  <c r="O2402" i="12" s="1"/>
  <c r="P2402" i="12" s="1"/>
  <c r="J2402" i="12"/>
  <c r="I2402" i="12"/>
  <c r="Y2402" i="12"/>
  <c r="E2402" i="12"/>
  <c r="F2402" i="12" s="1"/>
  <c r="V2402" i="12"/>
  <c r="U2402" i="12"/>
  <c r="B2403" i="12"/>
  <c r="K2401" i="12"/>
  <c r="K2402" i="12" l="1"/>
  <c r="E1537" i="13"/>
  <c r="N2403" i="12"/>
  <c r="O2403" i="12" s="1"/>
  <c r="P2403" i="12" s="1"/>
  <c r="B2404" i="12"/>
  <c r="J2403" i="12"/>
  <c r="I2403" i="12"/>
  <c r="Y2403" i="12"/>
  <c r="E2403" i="12"/>
  <c r="F2403" i="12" s="1"/>
  <c r="V2403" i="12"/>
  <c r="U2403" i="12"/>
  <c r="Q2402" i="12"/>
  <c r="R2402" i="12" s="1"/>
  <c r="W2402" i="12"/>
  <c r="K2403" i="12" l="1"/>
  <c r="Q2403" i="12"/>
  <c r="R2403" i="12" s="1"/>
  <c r="E1536" i="13"/>
  <c r="Y2404" i="12"/>
  <c r="I2404" i="12"/>
  <c r="V2404" i="12"/>
  <c r="U2404" i="12"/>
  <c r="B2405" i="12"/>
  <c r="N2404" i="12"/>
  <c r="O2404" i="12" s="1"/>
  <c r="P2404" i="12" s="1"/>
  <c r="J2404" i="12"/>
  <c r="E2404" i="12"/>
  <c r="F2404" i="12" s="1"/>
  <c r="W2403" i="12"/>
  <c r="W2404" i="12" l="1"/>
  <c r="K2404" i="12"/>
  <c r="Q2404" i="12"/>
  <c r="R2404" i="12" s="1"/>
  <c r="E1535" i="13"/>
  <c r="Y2405" i="12"/>
  <c r="I2405" i="12"/>
  <c r="V2405" i="12"/>
  <c r="B2406" i="12"/>
  <c r="U2405" i="12"/>
  <c r="E2405" i="12"/>
  <c r="F2405" i="12" s="1"/>
  <c r="J2405" i="12"/>
  <c r="N2405" i="12"/>
  <c r="O2405" i="12" s="1"/>
  <c r="P2405" i="12" s="1"/>
  <c r="W2405" i="12" l="1"/>
  <c r="K2405" i="12"/>
  <c r="Q2405" i="12"/>
  <c r="R2405" i="12" s="1"/>
  <c r="E1534" i="13"/>
  <c r="V2406" i="12"/>
  <c r="B2407" i="12"/>
  <c r="U2406" i="12"/>
  <c r="E2406" i="12"/>
  <c r="F2406" i="12" s="1"/>
  <c r="Y2406" i="12"/>
  <c r="N2406" i="12"/>
  <c r="O2406" i="12" s="1"/>
  <c r="P2406" i="12" s="1"/>
  <c r="J2406" i="12"/>
  <c r="I2406" i="12"/>
  <c r="W2406" i="12" l="1"/>
  <c r="K2406" i="12"/>
  <c r="Q2406" i="12"/>
  <c r="R2406" i="12" s="1"/>
  <c r="E1533" i="13"/>
  <c r="B2408" i="12"/>
  <c r="U2407" i="12"/>
  <c r="E2407" i="12"/>
  <c r="F2407" i="12" s="1"/>
  <c r="V2407" i="12"/>
  <c r="N2407" i="12"/>
  <c r="O2407" i="12" s="1"/>
  <c r="P2407" i="12" s="1"/>
  <c r="J2407" i="12"/>
  <c r="I2407" i="12"/>
  <c r="Y2407" i="12"/>
  <c r="W2407" i="12" l="1"/>
  <c r="E1532" i="13"/>
  <c r="N2408" i="12"/>
  <c r="O2408" i="12" s="1"/>
  <c r="P2408" i="12" s="1"/>
  <c r="J2408" i="12"/>
  <c r="I2408" i="12"/>
  <c r="B2409" i="12"/>
  <c r="E2408" i="12"/>
  <c r="F2408" i="12" s="1"/>
  <c r="Y2408" i="12"/>
  <c r="V2408" i="12"/>
  <c r="U2408" i="12"/>
  <c r="K2407" i="12"/>
  <c r="Q2407" i="12"/>
  <c r="R2407" i="12" s="1"/>
  <c r="W2408" i="12" l="1"/>
  <c r="E1531" i="13"/>
  <c r="N2409" i="12"/>
  <c r="O2409" i="12" s="1"/>
  <c r="P2409" i="12" s="1"/>
  <c r="J2409" i="12"/>
  <c r="Y2409" i="12"/>
  <c r="I2409" i="12"/>
  <c r="E2409" i="12"/>
  <c r="F2409" i="12" s="1"/>
  <c r="V2409" i="12"/>
  <c r="U2409" i="12"/>
  <c r="B2410" i="12"/>
  <c r="K2408" i="12"/>
  <c r="Q2408" i="12"/>
  <c r="R2408" i="12" s="1"/>
  <c r="Q2409" i="12" l="1"/>
  <c r="R2409" i="12" s="1"/>
  <c r="W2409" i="12"/>
  <c r="K2409" i="12"/>
  <c r="E1530" i="13"/>
  <c r="J2410" i="12"/>
  <c r="Y2410" i="12"/>
  <c r="I2410" i="12"/>
  <c r="V2410" i="12"/>
  <c r="U2410" i="12"/>
  <c r="B2411" i="12"/>
  <c r="N2410" i="12"/>
  <c r="O2410" i="12" s="1"/>
  <c r="P2410" i="12" s="1"/>
  <c r="E2410" i="12"/>
  <c r="F2410" i="12" s="1"/>
  <c r="W2410" i="12" l="1"/>
  <c r="K2410" i="12"/>
  <c r="E1529" i="13"/>
  <c r="Y2411" i="12"/>
  <c r="I2411" i="12"/>
  <c r="V2411" i="12"/>
  <c r="B2412" i="12"/>
  <c r="U2411" i="12"/>
  <c r="E2411" i="12"/>
  <c r="F2411" i="12" s="1"/>
  <c r="N2411" i="12"/>
  <c r="O2411" i="12" s="1"/>
  <c r="P2411" i="12" s="1"/>
  <c r="J2411" i="12"/>
  <c r="Q2410" i="12"/>
  <c r="R2410" i="12" s="1"/>
  <c r="E1528" i="13" l="1"/>
  <c r="V2412" i="12"/>
  <c r="B2413" i="12"/>
  <c r="U2412" i="12"/>
  <c r="E2412" i="12"/>
  <c r="F2412" i="12" s="1"/>
  <c r="N2412" i="12"/>
  <c r="O2412" i="12" s="1"/>
  <c r="P2412" i="12" s="1"/>
  <c r="J2412" i="12"/>
  <c r="I2412" i="12"/>
  <c r="Y2412" i="12"/>
  <c r="K2411" i="12"/>
  <c r="Q2411" i="12"/>
  <c r="R2411" i="12" s="1"/>
  <c r="W2411" i="12"/>
  <c r="K2412" i="12" l="1"/>
  <c r="W2412" i="12"/>
  <c r="Q2412" i="12"/>
  <c r="R2412" i="12" s="1"/>
  <c r="E1527" i="13"/>
  <c r="N2413" i="12"/>
  <c r="O2413" i="12" s="1"/>
  <c r="P2413" i="12" s="1"/>
  <c r="Y2413" i="12"/>
  <c r="I2413" i="12"/>
  <c r="J2413" i="12"/>
  <c r="B2414" i="12"/>
  <c r="E2413" i="12"/>
  <c r="F2413" i="12" s="1"/>
  <c r="V2413" i="12"/>
  <c r="U2413" i="12"/>
  <c r="K2413" i="12" l="1"/>
  <c r="W2413" i="12"/>
  <c r="Q2413" i="12"/>
  <c r="R2413" i="12" s="1"/>
  <c r="E1526" i="13"/>
  <c r="N2414" i="12"/>
  <c r="O2414" i="12" s="1"/>
  <c r="P2414" i="12" s="1"/>
  <c r="J2414" i="12"/>
  <c r="V2414" i="12"/>
  <c r="I2414" i="12"/>
  <c r="E2414" i="12"/>
  <c r="F2414" i="12" s="1"/>
  <c r="B2415" i="12"/>
  <c r="Y2414" i="12"/>
  <c r="U2414" i="12"/>
  <c r="W2414" i="12" l="1"/>
  <c r="Q2414" i="12"/>
  <c r="R2414" i="12" s="1"/>
  <c r="K2414" i="12"/>
  <c r="E1525" i="13"/>
  <c r="J2415" i="12"/>
  <c r="Y2415" i="12"/>
  <c r="I2415" i="12"/>
  <c r="N2415" i="12"/>
  <c r="O2415" i="12" s="1"/>
  <c r="P2415" i="12" s="1"/>
  <c r="E2415" i="12"/>
  <c r="F2415" i="12" s="1"/>
  <c r="B2416" i="12"/>
  <c r="V2415" i="12"/>
  <c r="U2415" i="12"/>
  <c r="W2415" i="12" l="1"/>
  <c r="K2415" i="12"/>
  <c r="E1524" i="13"/>
  <c r="J2416" i="12"/>
  <c r="Y2416" i="12"/>
  <c r="I2416" i="12"/>
  <c r="V2416" i="12"/>
  <c r="B2417" i="12"/>
  <c r="U2416" i="12"/>
  <c r="E2416" i="12"/>
  <c r="F2416" i="12" s="1"/>
  <c r="N2416" i="12"/>
  <c r="O2416" i="12" s="1"/>
  <c r="P2416" i="12" s="1"/>
  <c r="Q2415" i="12"/>
  <c r="R2415" i="12" s="1"/>
  <c r="Q2416" i="12" l="1"/>
  <c r="R2416" i="12" s="1"/>
  <c r="E1523" i="13"/>
  <c r="V2417" i="12"/>
  <c r="B2418" i="12"/>
  <c r="U2417" i="12"/>
  <c r="E2417" i="12"/>
  <c r="F2417" i="12" s="1"/>
  <c r="N2417" i="12"/>
  <c r="O2417" i="12" s="1"/>
  <c r="P2417" i="12" s="1"/>
  <c r="J2417" i="12"/>
  <c r="I2417" i="12"/>
  <c r="Y2417" i="12"/>
  <c r="K2416" i="12"/>
  <c r="W2416" i="12"/>
  <c r="K2417" i="12" l="1"/>
  <c r="Q2417" i="12"/>
  <c r="R2417" i="12" s="1"/>
  <c r="W2417" i="12"/>
  <c r="E1522" i="13"/>
  <c r="N2418" i="12"/>
  <c r="O2418" i="12" s="1"/>
  <c r="P2418" i="12" s="1"/>
  <c r="J2418" i="12"/>
  <c r="V2418" i="12"/>
  <c r="U2418" i="12"/>
  <c r="I2418" i="12"/>
  <c r="E2418" i="12"/>
  <c r="F2418" i="12" s="1"/>
  <c r="B2419" i="12"/>
  <c r="Y2418" i="12"/>
  <c r="W2418" i="12" l="1"/>
  <c r="Q2418" i="12"/>
  <c r="R2418" i="12" s="1"/>
  <c r="E1521" i="13"/>
  <c r="N2419" i="12"/>
  <c r="O2419" i="12" s="1"/>
  <c r="P2419" i="12" s="1"/>
  <c r="B2420" i="12"/>
  <c r="U2419" i="12"/>
  <c r="E2419" i="12"/>
  <c r="F2419" i="12" s="1"/>
  <c r="V2419" i="12"/>
  <c r="J2419" i="12"/>
  <c r="I2419" i="12"/>
  <c r="Y2419" i="12"/>
  <c r="K2418" i="12"/>
  <c r="K2419" i="12" l="1"/>
  <c r="W2419" i="12"/>
  <c r="E1520" i="13"/>
  <c r="N2420" i="12"/>
  <c r="O2420" i="12" s="1"/>
  <c r="P2420" i="12" s="1"/>
  <c r="J2420" i="12"/>
  <c r="Y2420" i="12"/>
  <c r="I2420" i="12"/>
  <c r="B2421" i="12"/>
  <c r="U2420" i="12"/>
  <c r="E2420" i="12"/>
  <c r="F2420" i="12" s="1"/>
  <c r="V2420" i="12"/>
  <c r="Q2419" i="12"/>
  <c r="R2419" i="12" s="1"/>
  <c r="Q2420" i="12" l="1"/>
  <c r="R2420" i="12" s="1"/>
  <c r="W2420" i="12"/>
  <c r="E1519" i="13"/>
  <c r="J2421" i="12"/>
  <c r="Y2421" i="12"/>
  <c r="I2421" i="12"/>
  <c r="V2421" i="12"/>
  <c r="B2422" i="12"/>
  <c r="U2421" i="12"/>
  <c r="E2421" i="12"/>
  <c r="F2421" i="12" s="1"/>
  <c r="N2421" i="12"/>
  <c r="O2421" i="12" s="1"/>
  <c r="P2421" i="12" s="1"/>
  <c r="K2420" i="12"/>
  <c r="W2421" i="12" l="1"/>
  <c r="E1518" i="13"/>
  <c r="V2422" i="12"/>
  <c r="B2423" i="12"/>
  <c r="U2422" i="12"/>
  <c r="E2422" i="12"/>
  <c r="F2422" i="12" s="1"/>
  <c r="N2422" i="12"/>
  <c r="O2422" i="12" s="1"/>
  <c r="P2422" i="12" s="1"/>
  <c r="Y2422" i="12"/>
  <c r="J2422" i="12"/>
  <c r="I2422" i="12"/>
  <c r="K2421" i="12"/>
  <c r="Q2421" i="12"/>
  <c r="R2421" i="12" s="1"/>
  <c r="W2422" i="12" l="1"/>
  <c r="E1517" i="13"/>
  <c r="B2424" i="12"/>
  <c r="U2423" i="12"/>
  <c r="E2423" i="12"/>
  <c r="F2423" i="12" s="1"/>
  <c r="Y2423" i="12"/>
  <c r="I2423" i="12"/>
  <c r="V2423" i="12"/>
  <c r="N2423" i="12"/>
  <c r="O2423" i="12" s="1"/>
  <c r="P2423" i="12" s="1"/>
  <c r="J2423" i="12"/>
  <c r="K2422" i="12"/>
  <c r="Q2422" i="12"/>
  <c r="R2422" i="12" s="1"/>
  <c r="W2423" i="12" l="1"/>
  <c r="Q2423" i="12"/>
  <c r="R2423" i="12" s="1"/>
  <c r="E1516" i="13"/>
  <c r="N2424" i="12"/>
  <c r="O2424" i="12" s="1"/>
  <c r="P2424" i="12" s="1"/>
  <c r="Y2424" i="12"/>
  <c r="I2424" i="12"/>
  <c r="V2424" i="12"/>
  <c r="J2424" i="12"/>
  <c r="E2424" i="12"/>
  <c r="F2424" i="12" s="1"/>
  <c r="B2425" i="12"/>
  <c r="U2424" i="12"/>
  <c r="K2423" i="12"/>
  <c r="K2424" i="12" l="1"/>
  <c r="W2424" i="12"/>
  <c r="Q2424" i="12"/>
  <c r="R2424" i="12" s="1"/>
  <c r="E1515" i="13"/>
  <c r="N2425" i="12"/>
  <c r="O2425" i="12" s="1"/>
  <c r="P2425" i="12" s="1"/>
  <c r="J2425" i="12"/>
  <c r="Y2425" i="12"/>
  <c r="I2425" i="12"/>
  <c r="V2425" i="12"/>
  <c r="B2426" i="12"/>
  <c r="U2425" i="12"/>
  <c r="E2425" i="12"/>
  <c r="F2425" i="12" s="1"/>
  <c r="W2425" i="12" l="1"/>
  <c r="K2425" i="12"/>
  <c r="E1514" i="13"/>
  <c r="J2426" i="12"/>
  <c r="Y2426" i="12"/>
  <c r="I2426" i="12"/>
  <c r="V2426" i="12"/>
  <c r="E2426" i="12"/>
  <c r="F2426" i="12" s="1"/>
  <c r="B2427" i="12"/>
  <c r="U2426" i="12"/>
  <c r="N2426" i="12"/>
  <c r="O2426" i="12" s="1"/>
  <c r="P2426" i="12" s="1"/>
  <c r="Q2425" i="12"/>
  <c r="R2425" i="12" s="1"/>
  <c r="E1513" i="13" l="1"/>
  <c r="J2427" i="12"/>
  <c r="Y2427" i="12"/>
  <c r="I2427" i="12"/>
  <c r="V2427" i="12"/>
  <c r="B2428" i="12"/>
  <c r="U2427" i="12"/>
  <c r="E2427" i="12"/>
  <c r="F2427" i="12" s="1"/>
  <c r="N2427" i="12"/>
  <c r="O2427" i="12" s="1"/>
  <c r="P2427" i="12" s="1"/>
  <c r="K2426" i="12"/>
  <c r="Q2426" i="12"/>
  <c r="R2426" i="12" s="1"/>
  <c r="W2426" i="12"/>
  <c r="W2427" i="12" l="1"/>
  <c r="Q2427" i="12"/>
  <c r="R2427" i="12" s="1"/>
  <c r="E1512" i="13"/>
  <c r="V2428" i="12"/>
  <c r="B2429" i="12"/>
  <c r="U2428" i="12"/>
  <c r="E2428" i="12"/>
  <c r="F2428" i="12" s="1"/>
  <c r="N2428" i="12"/>
  <c r="O2428" i="12" s="1"/>
  <c r="P2428" i="12" s="1"/>
  <c r="J2428" i="12"/>
  <c r="Y2428" i="12"/>
  <c r="I2428" i="12"/>
  <c r="K2427" i="12"/>
  <c r="K2428" i="12" l="1"/>
  <c r="Q2428" i="12"/>
  <c r="R2428" i="12" s="1"/>
  <c r="W2428" i="12"/>
  <c r="E1511" i="13"/>
  <c r="N2429" i="12"/>
  <c r="O2429" i="12" s="1"/>
  <c r="P2429" i="12" s="1"/>
  <c r="J2429" i="12"/>
  <c r="Y2429" i="12"/>
  <c r="I2429" i="12"/>
  <c r="V2429" i="12"/>
  <c r="U2429" i="12"/>
  <c r="E2429" i="12"/>
  <c r="F2429" i="12" s="1"/>
  <c r="B2430" i="12"/>
  <c r="E1510" i="13" l="1"/>
  <c r="N2430" i="12"/>
  <c r="O2430" i="12" s="1"/>
  <c r="P2430" i="12" s="1"/>
  <c r="J2430" i="12"/>
  <c r="V2430" i="12"/>
  <c r="B2431" i="12"/>
  <c r="U2430" i="12"/>
  <c r="Y2430" i="12"/>
  <c r="I2430" i="12"/>
  <c r="E2430" i="12"/>
  <c r="F2430" i="12" s="1"/>
  <c r="K2429" i="12"/>
  <c r="Q2429" i="12"/>
  <c r="R2429" i="12" s="1"/>
  <c r="W2429" i="12"/>
  <c r="W2430" i="12" l="1"/>
  <c r="K2430" i="12"/>
  <c r="E1509" i="13"/>
  <c r="N2431" i="12"/>
  <c r="O2431" i="12" s="1"/>
  <c r="P2431" i="12" s="1"/>
  <c r="J2431" i="12"/>
  <c r="Y2431" i="12"/>
  <c r="I2431" i="12"/>
  <c r="B2432" i="12"/>
  <c r="U2431" i="12"/>
  <c r="E2431" i="12"/>
  <c r="F2431" i="12" s="1"/>
  <c r="V2431" i="12"/>
  <c r="Q2430" i="12"/>
  <c r="R2430" i="12" s="1"/>
  <c r="Q2431" i="12" l="1"/>
  <c r="R2431" i="12" s="1"/>
  <c r="K2431" i="12"/>
  <c r="W2431" i="12"/>
  <c r="E1508" i="13"/>
  <c r="J2432" i="12"/>
  <c r="Y2432" i="12"/>
  <c r="I2432" i="12"/>
  <c r="V2432" i="12"/>
  <c r="B2433" i="12"/>
  <c r="U2432" i="12"/>
  <c r="E2432" i="12"/>
  <c r="F2432" i="12" s="1"/>
  <c r="N2432" i="12"/>
  <c r="O2432" i="12" s="1"/>
  <c r="P2432" i="12" s="1"/>
  <c r="W2432" i="12" l="1"/>
  <c r="K2432" i="12"/>
  <c r="E1507" i="13"/>
  <c r="V2433" i="12"/>
  <c r="B2434" i="12"/>
  <c r="U2433" i="12"/>
  <c r="E2433" i="12"/>
  <c r="F2433" i="12" s="1"/>
  <c r="N2433" i="12"/>
  <c r="O2433" i="12" s="1"/>
  <c r="P2433" i="12" s="1"/>
  <c r="Y2433" i="12"/>
  <c r="J2433" i="12"/>
  <c r="I2433" i="12"/>
  <c r="Q2432" i="12"/>
  <c r="R2432" i="12" s="1"/>
  <c r="W2433" i="12" l="1"/>
  <c r="Q2433" i="12"/>
  <c r="R2433" i="12" s="1"/>
  <c r="E1506" i="13"/>
  <c r="B2435" i="12"/>
  <c r="U2434" i="12"/>
  <c r="E2434" i="12"/>
  <c r="F2434" i="12" s="1"/>
  <c r="N2434" i="12"/>
  <c r="O2434" i="12" s="1"/>
  <c r="P2434" i="12" s="1"/>
  <c r="J2434" i="12"/>
  <c r="Y2434" i="12"/>
  <c r="I2434" i="12"/>
  <c r="V2434" i="12"/>
  <c r="K2433" i="12"/>
  <c r="Q2434" i="12" l="1"/>
  <c r="R2434" i="12" s="1"/>
  <c r="W2434" i="12"/>
  <c r="E1505" i="13"/>
  <c r="N2435" i="12"/>
  <c r="O2435" i="12" s="1"/>
  <c r="P2435" i="12" s="1"/>
  <c r="J2435" i="12"/>
  <c r="Y2435" i="12"/>
  <c r="I2435" i="12"/>
  <c r="V2435" i="12"/>
  <c r="B2436" i="12"/>
  <c r="U2435" i="12"/>
  <c r="E2435" i="12"/>
  <c r="F2435" i="12" s="1"/>
  <c r="K2434" i="12"/>
  <c r="W2435" i="12" l="1"/>
  <c r="K2435" i="12"/>
  <c r="Q2435" i="12"/>
  <c r="R2435" i="12" s="1"/>
  <c r="E1504" i="13"/>
  <c r="N2436" i="12"/>
  <c r="O2436" i="12" s="1"/>
  <c r="P2436" i="12" s="1"/>
  <c r="J2436" i="12"/>
  <c r="Y2436" i="12"/>
  <c r="I2436" i="12"/>
  <c r="V2436" i="12"/>
  <c r="B2437" i="12"/>
  <c r="U2436" i="12"/>
  <c r="E2436" i="12"/>
  <c r="F2436" i="12" s="1"/>
  <c r="Q2436" i="12" l="1"/>
  <c r="R2436" i="12" s="1"/>
  <c r="W2436" i="12"/>
  <c r="E1503" i="13"/>
  <c r="J2437" i="12"/>
  <c r="Y2437" i="12"/>
  <c r="I2437" i="12"/>
  <c r="V2437" i="12"/>
  <c r="B2438" i="12"/>
  <c r="U2437" i="12"/>
  <c r="E2437" i="12"/>
  <c r="F2437" i="12" s="1"/>
  <c r="N2437" i="12"/>
  <c r="O2437" i="12" s="1"/>
  <c r="P2437" i="12" s="1"/>
  <c r="K2436" i="12"/>
  <c r="W2437" i="12" l="1"/>
  <c r="E1502" i="13"/>
  <c r="Y2438" i="12"/>
  <c r="I2438" i="12"/>
  <c r="V2438" i="12"/>
  <c r="B2439" i="12"/>
  <c r="U2438" i="12"/>
  <c r="E2438" i="12"/>
  <c r="F2438" i="12" s="1"/>
  <c r="N2438" i="12"/>
  <c r="O2438" i="12" s="1"/>
  <c r="P2438" i="12" s="1"/>
  <c r="J2438" i="12"/>
  <c r="K2437" i="12"/>
  <c r="Q2437" i="12"/>
  <c r="R2437" i="12" s="1"/>
  <c r="W2438" i="12" l="1"/>
  <c r="Q2438" i="12"/>
  <c r="R2438" i="12" s="1"/>
  <c r="E1501" i="13"/>
  <c r="V2439" i="12"/>
  <c r="B2440" i="12"/>
  <c r="U2439" i="12"/>
  <c r="E2439" i="12"/>
  <c r="F2439" i="12" s="1"/>
  <c r="N2439" i="12"/>
  <c r="O2439" i="12" s="1"/>
  <c r="P2439" i="12" s="1"/>
  <c r="J2439" i="12"/>
  <c r="Y2439" i="12"/>
  <c r="I2439" i="12"/>
  <c r="K2438" i="12"/>
  <c r="W2439" i="12" l="1"/>
  <c r="Q2439" i="12"/>
  <c r="R2439" i="12" s="1"/>
  <c r="E1500" i="13"/>
  <c r="N2440" i="12"/>
  <c r="O2440" i="12" s="1"/>
  <c r="P2440" i="12" s="1"/>
  <c r="J2440" i="12"/>
  <c r="Y2440" i="12"/>
  <c r="I2440" i="12"/>
  <c r="V2440" i="12"/>
  <c r="B2441" i="12"/>
  <c r="U2440" i="12"/>
  <c r="E2440" i="12"/>
  <c r="F2440" i="12" s="1"/>
  <c r="K2439" i="12"/>
  <c r="K2440" i="12" l="1"/>
  <c r="W2440" i="12"/>
  <c r="Q2440" i="12"/>
  <c r="R2440" i="12" s="1"/>
  <c r="E1499" i="13"/>
  <c r="N2441" i="12"/>
  <c r="O2441" i="12" s="1"/>
  <c r="P2441" i="12" s="1"/>
  <c r="J2441" i="12"/>
  <c r="Y2441" i="12"/>
  <c r="I2441" i="12"/>
  <c r="V2441" i="12"/>
  <c r="B2442" i="12"/>
  <c r="U2441" i="12"/>
  <c r="E2441" i="12"/>
  <c r="F2441" i="12" s="1"/>
  <c r="K2441" i="12" l="1"/>
  <c r="Q2441" i="12"/>
  <c r="R2441" i="12" s="1"/>
  <c r="W2441" i="12"/>
  <c r="E1498" i="13"/>
  <c r="J2442" i="12"/>
  <c r="Y2442" i="12"/>
  <c r="I2442" i="12"/>
  <c r="V2442" i="12"/>
  <c r="B2443" i="12"/>
  <c r="U2442" i="12"/>
  <c r="E2442" i="12"/>
  <c r="F2442" i="12" s="1"/>
  <c r="N2442" i="12"/>
  <c r="O2442" i="12" s="1"/>
  <c r="P2442" i="12" s="1"/>
  <c r="W2442" i="12" l="1"/>
  <c r="K2442" i="12"/>
  <c r="E1497" i="13"/>
  <c r="J2443" i="12"/>
  <c r="Y2443" i="12"/>
  <c r="I2443" i="12"/>
  <c r="V2443" i="12"/>
  <c r="B2444" i="12"/>
  <c r="U2443" i="12"/>
  <c r="E2443" i="12"/>
  <c r="F2443" i="12" s="1"/>
  <c r="N2443" i="12"/>
  <c r="O2443" i="12" s="1"/>
  <c r="P2443" i="12" s="1"/>
  <c r="Q2442" i="12"/>
  <c r="R2442" i="12" s="1"/>
  <c r="W2443" i="12" l="1"/>
  <c r="Q2443" i="12"/>
  <c r="R2443" i="12" s="1"/>
  <c r="E1496" i="13"/>
  <c r="V2444" i="12"/>
  <c r="B2445" i="12"/>
  <c r="U2444" i="12"/>
  <c r="E2444" i="12"/>
  <c r="F2444" i="12" s="1"/>
  <c r="N2444" i="12"/>
  <c r="O2444" i="12" s="1"/>
  <c r="P2444" i="12" s="1"/>
  <c r="J2444" i="12"/>
  <c r="Y2444" i="12"/>
  <c r="I2444" i="12"/>
  <c r="K2443" i="12"/>
  <c r="W2444" i="12" l="1"/>
  <c r="E1495" i="13"/>
  <c r="N2445" i="12"/>
  <c r="O2445" i="12" s="1"/>
  <c r="P2445" i="12" s="1"/>
  <c r="J2445" i="12"/>
  <c r="Y2445" i="12"/>
  <c r="I2445" i="12"/>
  <c r="B2446" i="12"/>
  <c r="V2445" i="12"/>
  <c r="U2445" i="12"/>
  <c r="E2445" i="12"/>
  <c r="F2445" i="12" s="1"/>
  <c r="K2444" i="12"/>
  <c r="Q2444" i="12"/>
  <c r="R2444" i="12" s="1"/>
  <c r="W2445" i="12" l="1"/>
  <c r="Q2445" i="12"/>
  <c r="R2445" i="12" s="1"/>
  <c r="E1494" i="13"/>
  <c r="N2446" i="12"/>
  <c r="O2446" i="12" s="1"/>
  <c r="P2446" i="12" s="1"/>
  <c r="J2446" i="12"/>
  <c r="Y2446" i="12"/>
  <c r="I2446" i="12"/>
  <c r="V2446" i="12"/>
  <c r="B2447" i="12"/>
  <c r="U2446" i="12"/>
  <c r="E2446" i="12"/>
  <c r="F2446" i="12" s="1"/>
  <c r="K2445" i="12"/>
  <c r="K2446" i="12" l="1"/>
  <c r="Q2446" i="12"/>
  <c r="R2446" i="12" s="1"/>
  <c r="W2446" i="12"/>
  <c r="E1493" i="13"/>
  <c r="N2447" i="12"/>
  <c r="O2447" i="12" s="1"/>
  <c r="P2447" i="12" s="1"/>
  <c r="J2447" i="12"/>
  <c r="Y2447" i="12"/>
  <c r="I2447" i="12"/>
  <c r="V2447" i="12"/>
  <c r="B2448" i="12"/>
  <c r="U2447" i="12"/>
  <c r="E2447" i="12"/>
  <c r="F2447" i="12" s="1"/>
  <c r="Q2447" i="12" l="1"/>
  <c r="R2447" i="12" s="1"/>
  <c r="W2447" i="12"/>
  <c r="E1492" i="13"/>
  <c r="J2448" i="12"/>
  <c r="Y2448" i="12"/>
  <c r="I2448" i="12"/>
  <c r="V2448" i="12"/>
  <c r="B2449" i="12"/>
  <c r="U2448" i="12"/>
  <c r="E2448" i="12"/>
  <c r="F2448" i="12" s="1"/>
  <c r="N2448" i="12"/>
  <c r="O2448" i="12" s="1"/>
  <c r="P2448" i="12" s="1"/>
  <c r="K2447" i="12"/>
  <c r="W2448" i="12" l="1"/>
  <c r="K2448" i="12"/>
  <c r="Q2448" i="12"/>
  <c r="R2448" i="12" s="1"/>
  <c r="E1491" i="13"/>
  <c r="V2449" i="12"/>
  <c r="B2450" i="12"/>
  <c r="U2449" i="12"/>
  <c r="E2449" i="12"/>
  <c r="F2449" i="12" s="1"/>
  <c r="N2449" i="12"/>
  <c r="O2449" i="12" s="1"/>
  <c r="P2449" i="12" s="1"/>
  <c r="Y2449" i="12"/>
  <c r="J2449" i="12"/>
  <c r="I2449" i="12"/>
  <c r="K2449" i="12" l="1"/>
  <c r="Q2449" i="12"/>
  <c r="R2449" i="12" s="1"/>
  <c r="W2449" i="12"/>
  <c r="E1490" i="13"/>
  <c r="B2451" i="12"/>
  <c r="U2450" i="12"/>
  <c r="E2450" i="12"/>
  <c r="F2450" i="12" s="1"/>
  <c r="N2450" i="12"/>
  <c r="O2450" i="12" s="1"/>
  <c r="P2450" i="12" s="1"/>
  <c r="J2450" i="12"/>
  <c r="Y2450" i="12"/>
  <c r="I2450" i="12"/>
  <c r="V2450" i="12"/>
  <c r="W2450" i="12" l="1"/>
  <c r="Q2450" i="12"/>
  <c r="R2450" i="12" s="1"/>
  <c r="E1489" i="13"/>
  <c r="N2451" i="12"/>
  <c r="O2451" i="12" s="1"/>
  <c r="P2451" i="12" s="1"/>
  <c r="J2451" i="12"/>
  <c r="Y2451" i="12"/>
  <c r="I2451" i="12"/>
  <c r="V2451" i="12"/>
  <c r="B2452" i="12"/>
  <c r="U2451" i="12"/>
  <c r="E2451" i="12"/>
  <c r="F2451" i="12" s="1"/>
  <c r="K2450" i="12"/>
  <c r="W2451" i="12" l="1"/>
  <c r="K2451" i="12"/>
  <c r="Q2451" i="12"/>
  <c r="R2451" i="12" s="1"/>
  <c r="E1488" i="13"/>
  <c r="N2452" i="12"/>
  <c r="O2452" i="12" s="1"/>
  <c r="P2452" i="12" s="1"/>
  <c r="J2452" i="12"/>
  <c r="Y2452" i="12"/>
  <c r="I2452" i="12"/>
  <c r="V2452" i="12"/>
  <c r="B2453" i="12"/>
  <c r="U2452" i="12"/>
  <c r="E2452" i="12"/>
  <c r="F2452" i="12" s="1"/>
  <c r="K2452" i="12" l="1"/>
  <c r="Q2452" i="12"/>
  <c r="R2452" i="12" s="1"/>
  <c r="W2452" i="12"/>
  <c r="E1487" i="13"/>
  <c r="J2453" i="12"/>
  <c r="Y2453" i="12"/>
  <c r="I2453" i="12"/>
  <c r="V2453" i="12"/>
  <c r="B2454" i="12"/>
  <c r="U2453" i="12"/>
  <c r="E2453" i="12"/>
  <c r="F2453" i="12" s="1"/>
  <c r="N2453" i="12"/>
  <c r="O2453" i="12" s="1"/>
  <c r="P2453" i="12" s="1"/>
  <c r="K2453" i="12" l="1"/>
  <c r="E1486" i="13"/>
  <c r="Y2454" i="12"/>
  <c r="I2454" i="12"/>
  <c r="V2454" i="12"/>
  <c r="B2455" i="12"/>
  <c r="U2454" i="12"/>
  <c r="E2454" i="12"/>
  <c r="F2454" i="12" s="1"/>
  <c r="N2454" i="12"/>
  <c r="O2454" i="12" s="1"/>
  <c r="P2454" i="12" s="1"/>
  <c r="J2454" i="12"/>
  <c r="Q2453" i="12"/>
  <c r="R2453" i="12" s="1"/>
  <c r="W2453" i="12"/>
  <c r="W2454" i="12" l="1"/>
  <c r="Q2454" i="12"/>
  <c r="R2454" i="12" s="1"/>
  <c r="K2454" i="12"/>
  <c r="E1485" i="13"/>
  <c r="V2455" i="12"/>
  <c r="B2456" i="12"/>
  <c r="U2455" i="12"/>
  <c r="E2455" i="12"/>
  <c r="F2455" i="12" s="1"/>
  <c r="N2455" i="12"/>
  <c r="O2455" i="12" s="1"/>
  <c r="P2455" i="12" s="1"/>
  <c r="J2455" i="12"/>
  <c r="Y2455" i="12"/>
  <c r="I2455" i="12"/>
  <c r="W2455" i="12" l="1"/>
  <c r="K2455" i="12"/>
  <c r="Q2455" i="12"/>
  <c r="R2455" i="12" s="1"/>
  <c r="E1484" i="13"/>
  <c r="N2456" i="12"/>
  <c r="O2456" i="12" s="1"/>
  <c r="P2456" i="12" s="1"/>
  <c r="J2456" i="12"/>
  <c r="Y2456" i="12"/>
  <c r="I2456" i="12"/>
  <c r="V2456" i="12"/>
  <c r="B2457" i="12"/>
  <c r="U2456" i="12"/>
  <c r="E2456" i="12"/>
  <c r="F2456" i="12" s="1"/>
  <c r="W2456" i="12" l="1"/>
  <c r="E1483" i="13"/>
  <c r="N2457" i="12"/>
  <c r="O2457" i="12" s="1"/>
  <c r="P2457" i="12" s="1"/>
  <c r="J2457" i="12"/>
  <c r="Y2457" i="12"/>
  <c r="I2457" i="12"/>
  <c r="V2457" i="12"/>
  <c r="B2458" i="12"/>
  <c r="U2457" i="12"/>
  <c r="E2457" i="12"/>
  <c r="F2457" i="12" s="1"/>
  <c r="K2456" i="12"/>
  <c r="Q2456" i="12"/>
  <c r="R2456" i="12" s="1"/>
  <c r="W2457" i="12" l="1"/>
  <c r="E1482" i="13"/>
  <c r="J2458" i="12"/>
  <c r="Y2458" i="12"/>
  <c r="I2458" i="12"/>
  <c r="V2458" i="12"/>
  <c r="B2459" i="12"/>
  <c r="U2458" i="12"/>
  <c r="E2458" i="12"/>
  <c r="F2458" i="12" s="1"/>
  <c r="N2458" i="12"/>
  <c r="O2458" i="12" s="1"/>
  <c r="P2458" i="12" s="1"/>
  <c r="K2457" i="12"/>
  <c r="Q2457" i="12"/>
  <c r="R2457" i="12" s="1"/>
  <c r="E1481" i="13" l="1"/>
  <c r="J2459" i="12"/>
  <c r="Y2459" i="12"/>
  <c r="I2459" i="12"/>
  <c r="V2459" i="12"/>
  <c r="B2460" i="12"/>
  <c r="U2459" i="12"/>
  <c r="E2459" i="12"/>
  <c r="F2459" i="12" s="1"/>
  <c r="N2459" i="12"/>
  <c r="O2459" i="12" s="1"/>
  <c r="P2459" i="12" s="1"/>
  <c r="K2458" i="12"/>
  <c r="Q2458" i="12"/>
  <c r="R2458" i="12" s="1"/>
  <c r="W2458" i="12"/>
  <c r="W2459" i="12" l="1"/>
  <c r="E1480" i="13"/>
  <c r="V2460" i="12"/>
  <c r="B2461" i="12"/>
  <c r="U2460" i="12"/>
  <c r="E2460" i="12"/>
  <c r="F2460" i="12" s="1"/>
  <c r="N2460" i="12"/>
  <c r="O2460" i="12" s="1"/>
  <c r="P2460" i="12" s="1"/>
  <c r="J2460" i="12"/>
  <c r="Y2460" i="12"/>
  <c r="I2460" i="12"/>
  <c r="K2459" i="12"/>
  <c r="Q2459" i="12"/>
  <c r="R2459" i="12" s="1"/>
  <c r="W2460" i="12" l="1"/>
  <c r="Q2460" i="12"/>
  <c r="R2460" i="12" s="1"/>
  <c r="E1479" i="13"/>
  <c r="N2461" i="12"/>
  <c r="O2461" i="12" s="1"/>
  <c r="P2461" i="12" s="1"/>
  <c r="J2461" i="12"/>
  <c r="Y2461" i="12"/>
  <c r="I2461" i="12"/>
  <c r="B2462" i="12"/>
  <c r="V2461" i="12"/>
  <c r="U2461" i="12"/>
  <c r="E2461" i="12"/>
  <c r="F2461" i="12" s="1"/>
  <c r="K2460" i="12"/>
  <c r="W2461" i="12" l="1"/>
  <c r="Q2461" i="12"/>
  <c r="R2461" i="12" s="1"/>
  <c r="E1478" i="13"/>
  <c r="N2462" i="12"/>
  <c r="O2462" i="12" s="1"/>
  <c r="P2462" i="12" s="1"/>
  <c r="J2462" i="12"/>
  <c r="Y2462" i="12"/>
  <c r="I2462" i="12"/>
  <c r="V2462" i="12"/>
  <c r="B2463" i="12"/>
  <c r="U2462" i="12"/>
  <c r="E2462" i="12"/>
  <c r="F2462" i="12" s="1"/>
  <c r="K2461" i="12"/>
  <c r="Q2462" i="12" l="1"/>
  <c r="R2462" i="12" s="1"/>
  <c r="W2462" i="12"/>
  <c r="E1477" i="13"/>
  <c r="N2463" i="12"/>
  <c r="O2463" i="12" s="1"/>
  <c r="P2463" i="12" s="1"/>
  <c r="J2463" i="12"/>
  <c r="Y2463" i="12"/>
  <c r="I2463" i="12"/>
  <c r="V2463" i="12"/>
  <c r="B2464" i="12"/>
  <c r="U2463" i="12"/>
  <c r="E2463" i="12"/>
  <c r="F2463" i="12" s="1"/>
  <c r="K2462" i="12"/>
  <c r="K2463" i="12" l="1"/>
  <c r="Q2463" i="12"/>
  <c r="R2463" i="12" s="1"/>
  <c r="W2463" i="12"/>
  <c r="E1476" i="13"/>
  <c r="J2464" i="12"/>
  <c r="Y2464" i="12"/>
  <c r="I2464" i="12"/>
  <c r="V2464" i="12"/>
  <c r="B2465" i="12"/>
  <c r="U2464" i="12"/>
  <c r="E2464" i="12"/>
  <c r="F2464" i="12" s="1"/>
  <c r="N2464" i="12"/>
  <c r="O2464" i="12" s="1"/>
  <c r="P2464" i="12" s="1"/>
  <c r="K2464" i="12" l="1"/>
  <c r="Q2464" i="12"/>
  <c r="R2464" i="12" s="1"/>
  <c r="W2464" i="12"/>
  <c r="E1475" i="13"/>
  <c r="V2465" i="12"/>
  <c r="B2466" i="12"/>
  <c r="U2465" i="12"/>
  <c r="E2465" i="12"/>
  <c r="F2465" i="12" s="1"/>
  <c r="N2465" i="12"/>
  <c r="O2465" i="12" s="1"/>
  <c r="P2465" i="12" s="1"/>
  <c r="Y2465" i="12"/>
  <c r="J2465" i="12"/>
  <c r="I2465" i="12"/>
  <c r="W2465" i="12" l="1"/>
  <c r="K2465" i="12"/>
  <c r="Q2465" i="12"/>
  <c r="R2465" i="12" s="1"/>
  <c r="E1474" i="13"/>
  <c r="B2467" i="12"/>
  <c r="U2466" i="12"/>
  <c r="E2466" i="12"/>
  <c r="F2466" i="12" s="1"/>
  <c r="N2466" i="12"/>
  <c r="O2466" i="12" s="1"/>
  <c r="P2466" i="12" s="1"/>
  <c r="J2466" i="12"/>
  <c r="Y2466" i="12"/>
  <c r="I2466" i="12"/>
  <c r="V2466" i="12"/>
  <c r="K2466" i="12" l="1"/>
  <c r="Q2466" i="12"/>
  <c r="R2466" i="12" s="1"/>
  <c r="W2466" i="12"/>
  <c r="E1473" i="13"/>
  <c r="N2467" i="12"/>
  <c r="O2467" i="12" s="1"/>
  <c r="P2467" i="12" s="1"/>
  <c r="J2467" i="12"/>
  <c r="Y2467" i="12"/>
  <c r="I2467" i="12"/>
  <c r="V2467" i="12"/>
  <c r="B2468" i="12"/>
  <c r="U2467" i="12"/>
  <c r="E2467" i="12"/>
  <c r="F2467" i="12" s="1"/>
  <c r="W2467" i="12" l="1"/>
  <c r="Q2467" i="12"/>
  <c r="R2467" i="12" s="1"/>
  <c r="E1472" i="13"/>
  <c r="N2468" i="12"/>
  <c r="O2468" i="12" s="1"/>
  <c r="P2468" i="12" s="1"/>
  <c r="J2468" i="12"/>
  <c r="Y2468" i="12"/>
  <c r="I2468" i="12"/>
  <c r="V2468" i="12"/>
  <c r="B2469" i="12"/>
  <c r="U2468" i="12"/>
  <c r="E2468" i="12"/>
  <c r="F2468" i="12" s="1"/>
  <c r="K2467" i="12"/>
  <c r="W2468" i="12" l="1"/>
  <c r="Q2468" i="12"/>
  <c r="R2468" i="12" s="1"/>
  <c r="E1471" i="13"/>
  <c r="J2469" i="12"/>
  <c r="Y2469" i="12"/>
  <c r="I2469" i="12"/>
  <c r="V2469" i="12"/>
  <c r="B2470" i="12"/>
  <c r="U2469" i="12"/>
  <c r="E2469" i="12"/>
  <c r="F2469" i="12" s="1"/>
  <c r="N2469" i="12"/>
  <c r="O2469" i="12" s="1"/>
  <c r="P2469" i="12" s="1"/>
  <c r="K2468" i="12"/>
  <c r="W2469" i="12" l="1"/>
  <c r="K2469" i="12"/>
  <c r="Q2469" i="12"/>
  <c r="R2469" i="12" s="1"/>
  <c r="E1470" i="13"/>
  <c r="Y2470" i="12"/>
  <c r="I2470" i="12"/>
  <c r="V2470" i="12"/>
  <c r="B2471" i="12"/>
  <c r="U2470" i="12"/>
  <c r="E2470" i="12"/>
  <c r="F2470" i="12" s="1"/>
  <c r="N2470" i="12"/>
  <c r="O2470" i="12" s="1"/>
  <c r="P2470" i="12" s="1"/>
  <c r="J2470" i="12"/>
  <c r="W2470" i="12" l="1"/>
  <c r="K2470" i="12"/>
  <c r="Q2470" i="12"/>
  <c r="R2470" i="12" s="1"/>
  <c r="E1469" i="13"/>
  <c r="V2471" i="12"/>
  <c r="B2472" i="12"/>
  <c r="U2471" i="12"/>
  <c r="E2471" i="12"/>
  <c r="F2471" i="12" s="1"/>
  <c r="N2471" i="12"/>
  <c r="O2471" i="12" s="1"/>
  <c r="P2471" i="12" s="1"/>
  <c r="J2471" i="12"/>
  <c r="Y2471" i="12"/>
  <c r="I2471" i="12"/>
  <c r="E1468" i="13" l="1"/>
  <c r="N2472" i="12"/>
  <c r="O2472" i="12" s="1"/>
  <c r="P2472" i="12" s="1"/>
  <c r="J2472" i="12"/>
  <c r="Y2472" i="12"/>
  <c r="I2472" i="12"/>
  <c r="V2472" i="12"/>
  <c r="B2473" i="12"/>
  <c r="U2472" i="12"/>
  <c r="E2472" i="12"/>
  <c r="F2472" i="12" s="1"/>
  <c r="K2471" i="12"/>
  <c r="Q2471" i="12"/>
  <c r="R2471" i="12" s="1"/>
  <c r="W2471" i="12"/>
  <c r="W2472" i="12" l="1"/>
  <c r="K2472" i="12"/>
  <c r="Q2472" i="12"/>
  <c r="R2472" i="12" s="1"/>
  <c r="E1467" i="13"/>
  <c r="N2473" i="12"/>
  <c r="O2473" i="12" s="1"/>
  <c r="P2473" i="12" s="1"/>
  <c r="J2473" i="12"/>
  <c r="Y2473" i="12"/>
  <c r="I2473" i="12"/>
  <c r="V2473" i="12"/>
  <c r="B2474" i="12"/>
  <c r="U2473" i="12"/>
  <c r="E2473" i="12"/>
  <c r="F2473" i="12" s="1"/>
  <c r="W2473" i="12" l="1"/>
  <c r="Q2473" i="12"/>
  <c r="R2473" i="12" s="1"/>
  <c r="K2473" i="12"/>
  <c r="E1466" i="13"/>
  <c r="J2474" i="12"/>
  <c r="Y2474" i="12"/>
  <c r="I2474" i="12"/>
  <c r="V2474" i="12"/>
  <c r="B2475" i="12"/>
  <c r="U2474" i="12"/>
  <c r="E2474" i="12"/>
  <c r="F2474" i="12" s="1"/>
  <c r="N2474" i="12"/>
  <c r="O2474" i="12" s="1"/>
  <c r="P2474" i="12" s="1"/>
  <c r="W2474" i="12" l="1"/>
  <c r="Q2474" i="12"/>
  <c r="R2474" i="12" s="1"/>
  <c r="E1465" i="13"/>
  <c r="J2475" i="12"/>
  <c r="Y2475" i="12"/>
  <c r="I2475" i="12"/>
  <c r="V2475" i="12"/>
  <c r="B2476" i="12"/>
  <c r="U2475" i="12"/>
  <c r="E2475" i="12"/>
  <c r="F2475" i="12" s="1"/>
  <c r="N2475" i="12"/>
  <c r="O2475" i="12" s="1"/>
  <c r="P2475" i="12" s="1"/>
  <c r="K2474" i="12"/>
  <c r="Q2475" i="12" l="1"/>
  <c r="R2475" i="12" s="1"/>
  <c r="K2475" i="12"/>
  <c r="W2475" i="12"/>
  <c r="E1464" i="13"/>
  <c r="V2476" i="12"/>
  <c r="B2477" i="12"/>
  <c r="U2476" i="12"/>
  <c r="E2476" i="12"/>
  <c r="F2476" i="12" s="1"/>
  <c r="N2476" i="12"/>
  <c r="O2476" i="12" s="1"/>
  <c r="P2476" i="12" s="1"/>
  <c r="J2476" i="12"/>
  <c r="Y2476" i="12"/>
  <c r="I2476" i="12"/>
  <c r="W2476" i="12" l="1"/>
  <c r="Q2476" i="12"/>
  <c r="R2476" i="12" s="1"/>
  <c r="E1463" i="13"/>
  <c r="N2477" i="12"/>
  <c r="O2477" i="12" s="1"/>
  <c r="P2477" i="12" s="1"/>
  <c r="J2477" i="12"/>
  <c r="Y2477" i="12"/>
  <c r="I2477" i="12"/>
  <c r="B2478" i="12"/>
  <c r="V2477" i="12"/>
  <c r="U2477" i="12"/>
  <c r="E2477" i="12"/>
  <c r="F2477" i="12" s="1"/>
  <c r="K2476" i="12"/>
  <c r="E1462" i="13" l="1"/>
  <c r="N2478" i="12"/>
  <c r="O2478" i="12" s="1"/>
  <c r="P2478" i="12" s="1"/>
  <c r="J2478" i="12"/>
  <c r="Y2478" i="12"/>
  <c r="I2478" i="12"/>
  <c r="V2478" i="12"/>
  <c r="B2479" i="12"/>
  <c r="U2478" i="12"/>
  <c r="E2478" i="12"/>
  <c r="F2478" i="12" s="1"/>
  <c r="K2477" i="12"/>
  <c r="Q2477" i="12"/>
  <c r="R2477" i="12" s="1"/>
  <c r="W2477" i="12"/>
  <c r="W2478" i="12" l="1"/>
  <c r="E1461" i="13"/>
  <c r="N2479" i="12"/>
  <c r="O2479" i="12" s="1"/>
  <c r="P2479" i="12" s="1"/>
  <c r="J2479" i="12"/>
  <c r="Y2479" i="12"/>
  <c r="I2479" i="12"/>
  <c r="V2479" i="12"/>
  <c r="B2480" i="12"/>
  <c r="U2479" i="12"/>
  <c r="E2479" i="12"/>
  <c r="F2479" i="12" s="1"/>
  <c r="K2478" i="12"/>
  <c r="Q2478" i="12"/>
  <c r="R2478" i="12" s="1"/>
  <c r="W2479" i="12" l="1"/>
  <c r="K2479" i="12"/>
  <c r="Q2479" i="12"/>
  <c r="R2479" i="12" s="1"/>
  <c r="E1460" i="13"/>
  <c r="J2480" i="12"/>
  <c r="Y2480" i="12"/>
  <c r="I2480" i="12"/>
  <c r="V2480" i="12"/>
  <c r="B2481" i="12"/>
  <c r="U2480" i="12"/>
  <c r="E2480" i="12"/>
  <c r="F2480" i="12" s="1"/>
  <c r="N2480" i="12"/>
  <c r="O2480" i="12" s="1"/>
  <c r="P2480" i="12" s="1"/>
  <c r="W2480" i="12" l="1"/>
  <c r="Q2480" i="12"/>
  <c r="R2480" i="12" s="1"/>
  <c r="K2480" i="12"/>
  <c r="E1459" i="13"/>
  <c r="V2481" i="12"/>
  <c r="B2482" i="12"/>
  <c r="U2481" i="12"/>
  <c r="E2481" i="12"/>
  <c r="F2481" i="12" s="1"/>
  <c r="N2481" i="12"/>
  <c r="O2481" i="12" s="1"/>
  <c r="P2481" i="12" s="1"/>
  <c r="Y2481" i="12"/>
  <c r="J2481" i="12"/>
  <c r="I2481" i="12"/>
  <c r="K2481" i="12" l="1"/>
  <c r="Q2481" i="12"/>
  <c r="R2481" i="12" s="1"/>
  <c r="W2481" i="12"/>
  <c r="E1458" i="13"/>
  <c r="B2483" i="12"/>
  <c r="U2482" i="12"/>
  <c r="E2482" i="12"/>
  <c r="F2482" i="12" s="1"/>
  <c r="N2482" i="12"/>
  <c r="O2482" i="12" s="1"/>
  <c r="P2482" i="12" s="1"/>
  <c r="J2482" i="12"/>
  <c r="Y2482" i="12"/>
  <c r="I2482" i="12"/>
  <c r="V2482" i="12"/>
  <c r="W2482" i="12" l="1"/>
  <c r="E1457" i="13"/>
  <c r="N2483" i="12"/>
  <c r="O2483" i="12" s="1"/>
  <c r="P2483" i="12" s="1"/>
  <c r="J2483" i="12"/>
  <c r="Y2483" i="12"/>
  <c r="I2483" i="12"/>
  <c r="V2483" i="12"/>
  <c r="B2484" i="12"/>
  <c r="U2483" i="12"/>
  <c r="E2483" i="12"/>
  <c r="F2483" i="12" s="1"/>
  <c r="Q2482" i="12"/>
  <c r="R2482" i="12" s="1"/>
  <c r="K2482" i="12"/>
  <c r="W2483" i="12" l="1"/>
  <c r="E1456" i="13"/>
  <c r="N2484" i="12"/>
  <c r="O2484" i="12" s="1"/>
  <c r="P2484" i="12" s="1"/>
  <c r="J2484" i="12"/>
  <c r="Y2484" i="12"/>
  <c r="I2484" i="12"/>
  <c r="V2484" i="12"/>
  <c r="B2485" i="12"/>
  <c r="U2484" i="12"/>
  <c r="E2484" i="12"/>
  <c r="F2484" i="12" s="1"/>
  <c r="K2483" i="12"/>
  <c r="Q2483" i="12"/>
  <c r="R2483" i="12" s="1"/>
  <c r="Q2484" i="12" l="1"/>
  <c r="R2484" i="12" s="1"/>
  <c r="E1455" i="13"/>
  <c r="J2485" i="12"/>
  <c r="Y2485" i="12"/>
  <c r="I2485" i="12"/>
  <c r="V2485" i="12"/>
  <c r="B2486" i="12"/>
  <c r="U2485" i="12"/>
  <c r="E2485" i="12"/>
  <c r="F2485" i="12" s="1"/>
  <c r="N2485" i="12"/>
  <c r="O2485" i="12" s="1"/>
  <c r="P2485" i="12" s="1"/>
  <c r="K2484" i="12"/>
  <c r="W2484" i="12"/>
  <c r="W2485" i="12" l="1"/>
  <c r="E1454" i="13"/>
  <c r="Y2486" i="12"/>
  <c r="I2486" i="12"/>
  <c r="V2486" i="12"/>
  <c r="B2487" i="12"/>
  <c r="U2486" i="12"/>
  <c r="E2486" i="12"/>
  <c r="F2486" i="12" s="1"/>
  <c r="N2486" i="12"/>
  <c r="O2486" i="12" s="1"/>
  <c r="P2486" i="12" s="1"/>
  <c r="J2486" i="12"/>
  <c r="K2485" i="12"/>
  <c r="Q2485" i="12"/>
  <c r="R2485" i="12" s="1"/>
  <c r="W2486" i="12" l="1"/>
  <c r="E1453" i="13"/>
  <c r="V2487" i="12"/>
  <c r="B2488" i="12"/>
  <c r="U2487" i="12"/>
  <c r="E2487" i="12"/>
  <c r="F2487" i="12" s="1"/>
  <c r="N2487" i="12"/>
  <c r="O2487" i="12" s="1"/>
  <c r="P2487" i="12" s="1"/>
  <c r="J2487" i="12"/>
  <c r="Y2487" i="12"/>
  <c r="I2487" i="12"/>
  <c r="K2486" i="12"/>
  <c r="Q2486" i="12"/>
  <c r="R2486" i="12" s="1"/>
  <c r="K2487" i="12" l="1"/>
  <c r="W2487" i="12"/>
  <c r="Q2487" i="12"/>
  <c r="R2487" i="12" s="1"/>
  <c r="E1452" i="13"/>
  <c r="N2488" i="12"/>
  <c r="O2488" i="12" s="1"/>
  <c r="P2488" i="12" s="1"/>
  <c r="J2488" i="12"/>
  <c r="Y2488" i="12"/>
  <c r="I2488" i="12"/>
  <c r="V2488" i="12"/>
  <c r="B2489" i="12"/>
  <c r="U2488" i="12"/>
  <c r="E2488" i="12"/>
  <c r="F2488" i="12" s="1"/>
  <c r="W2488" i="12" l="1"/>
  <c r="Q2488" i="12"/>
  <c r="R2488" i="12" s="1"/>
  <c r="E1451" i="13"/>
  <c r="N2489" i="12"/>
  <c r="O2489" i="12" s="1"/>
  <c r="P2489" i="12" s="1"/>
  <c r="J2489" i="12"/>
  <c r="Y2489" i="12"/>
  <c r="I2489" i="12"/>
  <c r="V2489" i="12"/>
  <c r="B2490" i="12"/>
  <c r="U2489" i="12"/>
  <c r="E2489" i="12"/>
  <c r="F2489" i="12" s="1"/>
  <c r="K2488" i="12"/>
  <c r="Q2489" i="12" l="1"/>
  <c r="R2489" i="12" s="1"/>
  <c r="W2489" i="12"/>
  <c r="E1450" i="13"/>
  <c r="J2490" i="12"/>
  <c r="Y2490" i="12"/>
  <c r="I2490" i="12"/>
  <c r="V2490" i="12"/>
  <c r="B2491" i="12"/>
  <c r="U2490" i="12"/>
  <c r="E2490" i="12"/>
  <c r="F2490" i="12" s="1"/>
  <c r="N2490" i="12"/>
  <c r="O2490" i="12" s="1"/>
  <c r="P2490" i="12" s="1"/>
  <c r="K2489" i="12"/>
  <c r="W2490" i="12" l="1"/>
  <c r="K2490" i="12"/>
  <c r="Q2490" i="12"/>
  <c r="R2490" i="12" s="1"/>
  <c r="E1449" i="13"/>
  <c r="J2491" i="12"/>
  <c r="Y2491" i="12"/>
  <c r="I2491" i="12"/>
  <c r="V2491" i="12"/>
  <c r="B2492" i="12"/>
  <c r="U2491" i="12"/>
  <c r="E2491" i="12"/>
  <c r="F2491" i="12" s="1"/>
  <c r="N2491" i="12"/>
  <c r="O2491" i="12" s="1"/>
  <c r="P2491" i="12" s="1"/>
  <c r="W2491" i="12" l="1"/>
  <c r="Q2491" i="12"/>
  <c r="R2491" i="12" s="1"/>
  <c r="E1448" i="13"/>
  <c r="V2492" i="12"/>
  <c r="B2493" i="12"/>
  <c r="U2492" i="12"/>
  <c r="E2492" i="12"/>
  <c r="F2492" i="12" s="1"/>
  <c r="N2492" i="12"/>
  <c r="O2492" i="12" s="1"/>
  <c r="P2492" i="12" s="1"/>
  <c r="J2492" i="12"/>
  <c r="Y2492" i="12"/>
  <c r="I2492" i="12"/>
  <c r="K2491" i="12"/>
  <c r="W2492" i="12" l="1"/>
  <c r="E1447" i="13"/>
  <c r="N2493" i="12"/>
  <c r="O2493" i="12" s="1"/>
  <c r="P2493" i="12" s="1"/>
  <c r="J2493" i="12"/>
  <c r="Y2493" i="12"/>
  <c r="I2493" i="12"/>
  <c r="V2493" i="12"/>
  <c r="U2493" i="12"/>
  <c r="E2493" i="12"/>
  <c r="F2493" i="12" s="1"/>
  <c r="B2494" i="12"/>
  <c r="K2492" i="12"/>
  <c r="Q2492" i="12"/>
  <c r="R2492" i="12" s="1"/>
  <c r="W2493" i="12" l="1"/>
  <c r="K2493" i="12"/>
  <c r="Q2493" i="12"/>
  <c r="R2493" i="12" s="1"/>
  <c r="E1446" i="13"/>
  <c r="N2494" i="12"/>
  <c r="O2494" i="12" s="1"/>
  <c r="P2494" i="12" s="1"/>
  <c r="J2494" i="12"/>
  <c r="Y2494" i="12"/>
  <c r="I2494" i="12"/>
  <c r="V2494" i="12"/>
  <c r="B2495" i="12"/>
  <c r="U2494" i="12"/>
  <c r="E2494" i="12"/>
  <c r="F2494" i="12" s="1"/>
  <c r="W2494" i="12" l="1"/>
  <c r="K2494" i="12"/>
  <c r="Q2494" i="12"/>
  <c r="R2494" i="12" s="1"/>
  <c r="E1445" i="13"/>
  <c r="N2495" i="12"/>
  <c r="O2495" i="12" s="1"/>
  <c r="P2495" i="12" s="1"/>
  <c r="J2495" i="12"/>
  <c r="Y2495" i="12"/>
  <c r="I2495" i="12"/>
  <c r="V2495" i="12"/>
  <c r="B2496" i="12"/>
  <c r="U2495" i="12"/>
  <c r="E2495" i="12"/>
  <c r="F2495" i="12" s="1"/>
  <c r="W2495" i="12" l="1"/>
  <c r="Q2495" i="12"/>
  <c r="R2495" i="12" s="1"/>
  <c r="E1444" i="13"/>
  <c r="J2496" i="12"/>
  <c r="Y2496" i="12"/>
  <c r="I2496" i="12"/>
  <c r="V2496" i="12"/>
  <c r="B2497" i="12"/>
  <c r="U2496" i="12"/>
  <c r="E2496" i="12"/>
  <c r="F2496" i="12" s="1"/>
  <c r="N2496" i="12"/>
  <c r="O2496" i="12" s="1"/>
  <c r="P2496" i="12" s="1"/>
  <c r="K2495" i="12"/>
  <c r="W2496" i="12" l="1"/>
  <c r="K2496" i="12"/>
  <c r="Q2496" i="12"/>
  <c r="R2496" i="12" s="1"/>
  <c r="E1443" i="13"/>
  <c r="V2497" i="12"/>
  <c r="B2498" i="12"/>
  <c r="U2497" i="12"/>
  <c r="E2497" i="12"/>
  <c r="F2497" i="12" s="1"/>
  <c r="N2497" i="12"/>
  <c r="O2497" i="12" s="1"/>
  <c r="P2497" i="12" s="1"/>
  <c r="J2497" i="12"/>
  <c r="I2497" i="12"/>
  <c r="Y2497" i="12"/>
  <c r="K2497" i="12" l="1"/>
  <c r="Q2497" i="12"/>
  <c r="R2497" i="12" s="1"/>
  <c r="W2497" i="12"/>
  <c r="E1442" i="13"/>
  <c r="B2499" i="12"/>
  <c r="U2498" i="12"/>
  <c r="E2498" i="12"/>
  <c r="F2498" i="12" s="1"/>
  <c r="N2498" i="12"/>
  <c r="O2498" i="12" s="1"/>
  <c r="P2498" i="12" s="1"/>
  <c r="J2498" i="12"/>
  <c r="Y2498" i="12"/>
  <c r="I2498" i="12"/>
  <c r="V2498" i="12"/>
  <c r="W2498" i="12" l="1"/>
  <c r="Q2498" i="12"/>
  <c r="R2498" i="12" s="1"/>
  <c r="E1441" i="13"/>
  <c r="N2499" i="12"/>
  <c r="O2499" i="12" s="1"/>
  <c r="P2499" i="12" s="1"/>
  <c r="J2499" i="12"/>
  <c r="Y2499" i="12"/>
  <c r="I2499" i="12"/>
  <c r="V2499" i="12"/>
  <c r="B2500" i="12"/>
  <c r="U2499" i="12"/>
  <c r="E2499" i="12"/>
  <c r="F2499" i="12" s="1"/>
  <c r="K2498" i="12"/>
  <c r="K2499" i="12" l="1"/>
  <c r="Q2499" i="12"/>
  <c r="R2499" i="12" s="1"/>
  <c r="W2499" i="12"/>
  <c r="E1440" i="13"/>
  <c r="N2500" i="12"/>
  <c r="O2500" i="12" s="1"/>
  <c r="P2500" i="12" s="1"/>
  <c r="J2500" i="12"/>
  <c r="Y2500" i="12"/>
  <c r="I2500" i="12"/>
  <c r="V2500" i="12"/>
  <c r="B2501" i="12"/>
  <c r="U2500" i="12"/>
  <c r="E2500" i="12"/>
  <c r="F2500" i="12" s="1"/>
  <c r="E1439" i="13" l="1"/>
  <c r="J2501" i="12"/>
  <c r="Y2501" i="12"/>
  <c r="I2501" i="12"/>
  <c r="V2501" i="12"/>
  <c r="B2502" i="12"/>
  <c r="U2501" i="12"/>
  <c r="E2501" i="12"/>
  <c r="F2501" i="12" s="1"/>
  <c r="N2501" i="12"/>
  <c r="O2501" i="12" s="1"/>
  <c r="P2501" i="12" s="1"/>
  <c r="Q2500" i="12"/>
  <c r="R2500" i="12" s="1"/>
  <c r="W2500" i="12"/>
  <c r="K2500" i="12"/>
  <c r="W2501" i="12" l="1"/>
  <c r="E1438" i="13"/>
  <c r="Y2502" i="12"/>
  <c r="I2502" i="12"/>
  <c r="V2502" i="12"/>
  <c r="B2503" i="12"/>
  <c r="U2502" i="12"/>
  <c r="E2502" i="12"/>
  <c r="F2502" i="12" s="1"/>
  <c r="N2502" i="12"/>
  <c r="O2502" i="12" s="1"/>
  <c r="P2502" i="12" s="1"/>
  <c r="J2502" i="12"/>
  <c r="K2501" i="12"/>
  <c r="Q2501" i="12"/>
  <c r="R2501" i="12" s="1"/>
  <c r="W2502" i="12" l="1"/>
  <c r="Q2502" i="12"/>
  <c r="R2502" i="12" s="1"/>
  <c r="E1437" i="13"/>
  <c r="V2503" i="12"/>
  <c r="B2504" i="12"/>
  <c r="U2503" i="12"/>
  <c r="E2503" i="12"/>
  <c r="F2503" i="12" s="1"/>
  <c r="N2503" i="12"/>
  <c r="O2503" i="12" s="1"/>
  <c r="P2503" i="12" s="1"/>
  <c r="J2503" i="12"/>
  <c r="Y2503" i="12"/>
  <c r="I2503" i="12"/>
  <c r="K2502" i="12"/>
  <c r="K2503" i="12" l="1"/>
  <c r="W2503" i="12"/>
  <c r="Q2503" i="12"/>
  <c r="R2503" i="12" s="1"/>
  <c r="E1436" i="13"/>
  <c r="N2504" i="12"/>
  <c r="O2504" i="12" s="1"/>
  <c r="P2504" i="12" s="1"/>
  <c r="J2504" i="12"/>
  <c r="Y2504" i="12"/>
  <c r="I2504" i="12"/>
  <c r="V2504" i="12"/>
  <c r="U2504" i="12"/>
  <c r="E2504" i="12"/>
  <c r="F2504" i="12" s="1"/>
  <c r="B2505" i="12"/>
  <c r="W2504" i="12" l="1"/>
  <c r="K2504" i="12"/>
  <c r="Q2504" i="12"/>
  <c r="R2504" i="12" s="1"/>
  <c r="E1435" i="13"/>
  <c r="N2505" i="12"/>
  <c r="O2505" i="12" s="1"/>
  <c r="P2505" i="12" s="1"/>
  <c r="J2505" i="12"/>
  <c r="Y2505" i="12"/>
  <c r="I2505" i="12"/>
  <c r="V2505" i="12"/>
  <c r="B2506" i="12"/>
  <c r="U2505" i="12"/>
  <c r="E2505" i="12"/>
  <c r="F2505" i="12" s="1"/>
  <c r="K2505" i="12" l="1"/>
  <c r="Q2505" i="12"/>
  <c r="R2505" i="12" s="1"/>
  <c r="W2505" i="12"/>
  <c r="E1434" i="13"/>
  <c r="J2506" i="12"/>
  <c r="Y2506" i="12"/>
  <c r="I2506" i="12"/>
  <c r="V2506" i="12"/>
  <c r="B2507" i="12"/>
  <c r="U2506" i="12"/>
  <c r="E2506" i="12"/>
  <c r="F2506" i="12" s="1"/>
  <c r="N2506" i="12"/>
  <c r="O2506" i="12" s="1"/>
  <c r="P2506" i="12" s="1"/>
  <c r="W2506" i="12" l="1"/>
  <c r="Q2506" i="12"/>
  <c r="R2506" i="12" s="1"/>
  <c r="K2506" i="12"/>
  <c r="E1433" i="13"/>
  <c r="J2507" i="12"/>
  <c r="Y2507" i="12"/>
  <c r="I2507" i="12"/>
  <c r="V2507" i="12"/>
  <c r="B2508" i="12"/>
  <c r="U2507" i="12"/>
  <c r="E2507" i="12"/>
  <c r="F2507" i="12" s="1"/>
  <c r="N2507" i="12"/>
  <c r="O2507" i="12" s="1"/>
  <c r="P2507" i="12" s="1"/>
  <c r="W2507" i="12" l="1"/>
  <c r="Q2507" i="12"/>
  <c r="R2507" i="12" s="1"/>
  <c r="E1432" i="13"/>
  <c r="V2508" i="12"/>
  <c r="B2509" i="12"/>
  <c r="U2508" i="12"/>
  <c r="E2508" i="12"/>
  <c r="F2508" i="12" s="1"/>
  <c r="N2508" i="12"/>
  <c r="O2508" i="12" s="1"/>
  <c r="P2508" i="12" s="1"/>
  <c r="J2508" i="12"/>
  <c r="I2508" i="12"/>
  <c r="Y2508" i="12"/>
  <c r="K2507" i="12"/>
  <c r="W2508" i="12" l="1"/>
  <c r="E1431" i="13"/>
  <c r="N2509" i="12"/>
  <c r="O2509" i="12" s="1"/>
  <c r="P2509" i="12" s="1"/>
  <c r="J2509" i="12"/>
  <c r="Y2509" i="12"/>
  <c r="I2509" i="12"/>
  <c r="B2510" i="12"/>
  <c r="V2509" i="12"/>
  <c r="U2509" i="12"/>
  <c r="E2509" i="12"/>
  <c r="F2509" i="12" s="1"/>
  <c r="K2508" i="12"/>
  <c r="Q2508" i="12"/>
  <c r="R2508" i="12" s="1"/>
  <c r="W2509" i="12" l="1"/>
  <c r="E1430" i="13"/>
  <c r="N2510" i="12"/>
  <c r="O2510" i="12" s="1"/>
  <c r="P2510" i="12" s="1"/>
  <c r="J2510" i="12"/>
  <c r="Y2510" i="12"/>
  <c r="I2510" i="12"/>
  <c r="V2510" i="12"/>
  <c r="B2511" i="12"/>
  <c r="U2510" i="12"/>
  <c r="E2510" i="12"/>
  <c r="F2510" i="12" s="1"/>
  <c r="K2509" i="12"/>
  <c r="Q2509" i="12"/>
  <c r="R2509" i="12" s="1"/>
  <c r="W2510" i="12" l="1"/>
  <c r="K2510" i="12"/>
  <c r="Q2510" i="12"/>
  <c r="R2510" i="12" s="1"/>
  <c r="E1429" i="13"/>
  <c r="N2511" i="12"/>
  <c r="O2511" i="12" s="1"/>
  <c r="P2511" i="12" s="1"/>
  <c r="J2511" i="12"/>
  <c r="Y2511" i="12"/>
  <c r="I2511" i="12"/>
  <c r="V2511" i="12"/>
  <c r="B2512" i="12"/>
  <c r="U2511" i="12"/>
  <c r="E2511" i="12"/>
  <c r="F2511" i="12" s="1"/>
  <c r="K2511" i="12" l="1"/>
  <c r="W2511" i="12"/>
  <c r="Q2511" i="12"/>
  <c r="R2511" i="12" s="1"/>
  <c r="E1428" i="13"/>
  <c r="J2512" i="12"/>
  <c r="Y2512" i="12"/>
  <c r="I2512" i="12"/>
  <c r="V2512" i="12"/>
  <c r="B2513" i="12"/>
  <c r="U2512" i="12"/>
  <c r="E2512" i="12"/>
  <c r="F2512" i="12" s="1"/>
  <c r="N2512" i="12"/>
  <c r="O2512" i="12" s="1"/>
  <c r="P2512" i="12" s="1"/>
  <c r="Q2512" i="12" l="1"/>
  <c r="R2512" i="12" s="1"/>
  <c r="K2512" i="12"/>
  <c r="W2512" i="12"/>
  <c r="E1427" i="13"/>
  <c r="V2513" i="12"/>
  <c r="B2514" i="12"/>
  <c r="U2513" i="12"/>
  <c r="E2513" i="12"/>
  <c r="F2513" i="12" s="1"/>
  <c r="N2513" i="12"/>
  <c r="O2513" i="12" s="1"/>
  <c r="P2513" i="12" s="1"/>
  <c r="Y2513" i="12"/>
  <c r="J2513" i="12"/>
  <c r="I2513" i="12"/>
  <c r="E1426" i="13" l="1"/>
  <c r="B2515" i="12"/>
  <c r="U2514" i="12"/>
  <c r="E2514" i="12"/>
  <c r="F2514" i="12" s="1"/>
  <c r="N2514" i="12"/>
  <c r="O2514" i="12" s="1"/>
  <c r="P2514" i="12" s="1"/>
  <c r="J2514" i="12"/>
  <c r="Y2514" i="12"/>
  <c r="I2514" i="12"/>
  <c r="V2514" i="12"/>
  <c r="K2513" i="12"/>
  <c r="Q2513" i="12"/>
  <c r="R2513" i="12" s="1"/>
  <c r="W2513" i="12"/>
  <c r="Q2514" i="12" l="1"/>
  <c r="R2514" i="12" s="1"/>
  <c r="W2514" i="12"/>
  <c r="E1425" i="13"/>
  <c r="N2515" i="12"/>
  <c r="O2515" i="12" s="1"/>
  <c r="P2515" i="12" s="1"/>
  <c r="J2515" i="12"/>
  <c r="Y2515" i="12"/>
  <c r="I2515" i="12"/>
  <c r="V2515" i="12"/>
  <c r="B2516" i="12"/>
  <c r="U2515" i="12"/>
  <c r="E2515" i="12"/>
  <c r="F2515" i="12" s="1"/>
  <c r="K2514" i="12"/>
  <c r="W2515" i="12" l="1"/>
  <c r="Q2515" i="12"/>
  <c r="R2515" i="12" s="1"/>
  <c r="E1424" i="13"/>
  <c r="N2516" i="12"/>
  <c r="O2516" i="12" s="1"/>
  <c r="P2516" i="12" s="1"/>
  <c r="J2516" i="12"/>
  <c r="Y2516" i="12"/>
  <c r="I2516" i="12"/>
  <c r="V2516" i="12"/>
  <c r="B2517" i="12"/>
  <c r="U2516" i="12"/>
  <c r="E2516" i="12"/>
  <c r="F2516" i="12" s="1"/>
  <c r="K2515" i="12"/>
  <c r="Q2516" i="12" l="1"/>
  <c r="R2516" i="12" s="1"/>
  <c r="K2516" i="12"/>
  <c r="W2516" i="12"/>
  <c r="E1423" i="13"/>
  <c r="J2517" i="12"/>
  <c r="Y2517" i="12"/>
  <c r="I2517" i="12"/>
  <c r="V2517" i="12"/>
  <c r="B2518" i="12"/>
  <c r="U2517" i="12"/>
  <c r="E2517" i="12"/>
  <c r="F2517" i="12" s="1"/>
  <c r="N2517" i="12"/>
  <c r="O2517" i="12" s="1"/>
  <c r="P2517" i="12" s="1"/>
  <c r="W2517" i="12" l="1"/>
  <c r="Q2517" i="12"/>
  <c r="R2517" i="12" s="1"/>
  <c r="E1422" i="13"/>
  <c r="Y2518" i="12"/>
  <c r="I2518" i="12"/>
  <c r="V2518" i="12"/>
  <c r="B2519" i="12"/>
  <c r="U2518" i="12"/>
  <c r="E2518" i="12"/>
  <c r="F2518" i="12" s="1"/>
  <c r="N2518" i="12"/>
  <c r="O2518" i="12" s="1"/>
  <c r="P2518" i="12" s="1"/>
  <c r="J2518" i="12"/>
  <c r="K2517" i="12"/>
  <c r="W2518" i="12" l="1"/>
  <c r="Q2518" i="12"/>
  <c r="R2518" i="12" s="1"/>
  <c r="E1421" i="13"/>
  <c r="V2519" i="12"/>
  <c r="B2520" i="12"/>
  <c r="U2519" i="12"/>
  <c r="E2519" i="12"/>
  <c r="F2519" i="12" s="1"/>
  <c r="N2519" i="12"/>
  <c r="O2519" i="12" s="1"/>
  <c r="P2519" i="12" s="1"/>
  <c r="J2519" i="12"/>
  <c r="Y2519" i="12"/>
  <c r="I2519" i="12"/>
  <c r="K2518" i="12"/>
  <c r="W2519" i="12" l="1"/>
  <c r="E1420" i="13"/>
  <c r="N2520" i="12"/>
  <c r="O2520" i="12" s="1"/>
  <c r="P2520" i="12" s="1"/>
  <c r="J2520" i="12"/>
  <c r="Y2520" i="12"/>
  <c r="I2520" i="12"/>
  <c r="V2520" i="12"/>
  <c r="B2521" i="12"/>
  <c r="U2520" i="12"/>
  <c r="E2520" i="12"/>
  <c r="F2520" i="12" s="1"/>
  <c r="K2519" i="12"/>
  <c r="Q2519" i="12"/>
  <c r="R2519" i="12" s="1"/>
  <c r="W2520" i="12" l="1"/>
  <c r="Q2520" i="12"/>
  <c r="R2520" i="12" s="1"/>
  <c r="E1419" i="13"/>
  <c r="N2521" i="12"/>
  <c r="O2521" i="12" s="1"/>
  <c r="P2521" i="12" s="1"/>
  <c r="J2521" i="12"/>
  <c r="Y2521" i="12"/>
  <c r="I2521" i="12"/>
  <c r="V2521" i="12"/>
  <c r="B2522" i="12"/>
  <c r="U2521" i="12"/>
  <c r="E2521" i="12"/>
  <c r="F2521" i="12" s="1"/>
  <c r="K2520" i="12"/>
  <c r="W2521" i="12" l="1"/>
  <c r="Q2521" i="12"/>
  <c r="R2521" i="12" s="1"/>
  <c r="E1418" i="13"/>
  <c r="J2522" i="12"/>
  <c r="Y2522" i="12"/>
  <c r="I2522" i="12"/>
  <c r="V2522" i="12"/>
  <c r="B2523" i="12"/>
  <c r="U2522" i="12"/>
  <c r="E2522" i="12"/>
  <c r="F2522" i="12" s="1"/>
  <c r="N2522" i="12"/>
  <c r="O2522" i="12" s="1"/>
  <c r="P2522" i="12" s="1"/>
  <c r="K2521" i="12"/>
  <c r="W2522" i="12" l="1"/>
  <c r="Q2522" i="12"/>
  <c r="R2522" i="12" s="1"/>
  <c r="E1417" i="13"/>
  <c r="J2523" i="12"/>
  <c r="Y2523" i="12"/>
  <c r="I2523" i="12"/>
  <c r="V2523" i="12"/>
  <c r="B2524" i="12"/>
  <c r="U2523" i="12"/>
  <c r="E2523" i="12"/>
  <c r="F2523" i="12" s="1"/>
  <c r="N2523" i="12"/>
  <c r="O2523" i="12" s="1"/>
  <c r="P2523" i="12" s="1"/>
  <c r="K2522" i="12"/>
  <c r="K2523" i="12" l="1"/>
  <c r="Q2523" i="12"/>
  <c r="R2523" i="12" s="1"/>
  <c r="W2523" i="12"/>
  <c r="E1416" i="13"/>
  <c r="V2524" i="12"/>
  <c r="B2525" i="12"/>
  <c r="U2524" i="12"/>
  <c r="E2524" i="12"/>
  <c r="F2524" i="12" s="1"/>
  <c r="N2524" i="12"/>
  <c r="O2524" i="12" s="1"/>
  <c r="P2524" i="12" s="1"/>
  <c r="J2524" i="12"/>
  <c r="Y2524" i="12"/>
  <c r="I2524" i="12"/>
  <c r="W2524" i="12" l="1"/>
  <c r="E1415" i="13"/>
  <c r="N2525" i="12"/>
  <c r="O2525" i="12" s="1"/>
  <c r="P2525" i="12" s="1"/>
  <c r="J2525" i="12"/>
  <c r="Y2525" i="12"/>
  <c r="I2525" i="12"/>
  <c r="B2526" i="12"/>
  <c r="V2525" i="12"/>
  <c r="U2525" i="12"/>
  <c r="E2525" i="12"/>
  <c r="F2525" i="12" s="1"/>
  <c r="K2524" i="12"/>
  <c r="Q2524" i="12"/>
  <c r="R2524" i="12" s="1"/>
  <c r="W2525" i="12" l="1"/>
  <c r="K2525" i="12"/>
  <c r="Q2525" i="12"/>
  <c r="R2525" i="12" s="1"/>
  <c r="E1414" i="13"/>
  <c r="N2526" i="12"/>
  <c r="O2526" i="12" s="1"/>
  <c r="P2526" i="12" s="1"/>
  <c r="J2526" i="12"/>
  <c r="Y2526" i="12"/>
  <c r="I2526" i="12"/>
  <c r="V2526" i="12"/>
  <c r="B2527" i="12"/>
  <c r="U2526" i="12"/>
  <c r="E2526" i="12"/>
  <c r="F2526" i="12" s="1"/>
  <c r="W2526" i="12" l="1"/>
  <c r="K2526" i="12"/>
  <c r="E1413" i="13"/>
  <c r="N2527" i="12"/>
  <c r="O2527" i="12" s="1"/>
  <c r="P2527" i="12" s="1"/>
  <c r="J2527" i="12"/>
  <c r="Y2527" i="12"/>
  <c r="I2527" i="12"/>
  <c r="V2527" i="12"/>
  <c r="B2528" i="12"/>
  <c r="U2527" i="12"/>
  <c r="E2527" i="12"/>
  <c r="F2527" i="12" s="1"/>
  <c r="Q2526" i="12"/>
  <c r="R2526" i="12" s="1"/>
  <c r="W2527" i="12" l="1"/>
  <c r="Q2527" i="12"/>
  <c r="R2527" i="12" s="1"/>
  <c r="K2527" i="12"/>
  <c r="E1412" i="13"/>
  <c r="J2528" i="12"/>
  <c r="Y2528" i="12"/>
  <c r="I2528" i="12"/>
  <c r="V2528" i="12"/>
  <c r="B2529" i="12"/>
  <c r="U2528" i="12"/>
  <c r="E2528" i="12"/>
  <c r="F2528" i="12" s="1"/>
  <c r="N2528" i="12"/>
  <c r="O2528" i="12" s="1"/>
  <c r="P2528" i="12" s="1"/>
  <c r="W2528" i="12" l="1"/>
  <c r="Q2528" i="12"/>
  <c r="R2528" i="12" s="1"/>
  <c r="K2528" i="12"/>
  <c r="E1411" i="13"/>
  <c r="B2530" i="12"/>
  <c r="U2529" i="12"/>
  <c r="Y2529" i="12"/>
  <c r="E2529" i="12"/>
  <c r="F2529" i="12" s="1"/>
  <c r="V2529" i="12"/>
  <c r="N2529" i="12"/>
  <c r="O2529" i="12" s="1"/>
  <c r="P2529" i="12" s="1"/>
  <c r="J2529" i="12"/>
  <c r="I2529" i="12"/>
  <c r="W2529" i="12" l="1"/>
  <c r="Q2529" i="12"/>
  <c r="R2529" i="12" s="1"/>
  <c r="E1410" i="13"/>
  <c r="I2530" i="12"/>
  <c r="Y2530" i="12"/>
  <c r="E2530" i="12"/>
  <c r="F2530" i="12" s="1"/>
  <c r="V2530" i="12"/>
  <c r="U2530" i="12"/>
  <c r="B2531" i="12"/>
  <c r="N2530" i="12"/>
  <c r="O2530" i="12" s="1"/>
  <c r="P2530" i="12" s="1"/>
  <c r="J2530" i="12"/>
  <c r="K2529" i="12"/>
  <c r="W2530" i="12" l="1"/>
  <c r="E1409" i="13"/>
  <c r="J2531" i="12"/>
  <c r="I2531" i="12"/>
  <c r="Y2531" i="12"/>
  <c r="E2531" i="12"/>
  <c r="F2531" i="12" s="1"/>
  <c r="V2531" i="12"/>
  <c r="U2531" i="12"/>
  <c r="B2532" i="12"/>
  <c r="N2531" i="12"/>
  <c r="O2531" i="12" s="1"/>
  <c r="P2531" i="12" s="1"/>
  <c r="K2530" i="12"/>
  <c r="Q2530" i="12"/>
  <c r="R2530" i="12" s="1"/>
  <c r="W2531" i="12" l="1"/>
  <c r="E1408" i="13"/>
  <c r="Y2532" i="12"/>
  <c r="I2532" i="12"/>
  <c r="B2533" i="12"/>
  <c r="N2532" i="12"/>
  <c r="O2532" i="12" s="1"/>
  <c r="P2532" i="12" s="1"/>
  <c r="J2532" i="12"/>
  <c r="E2532" i="12"/>
  <c r="F2532" i="12" s="1"/>
  <c r="V2532" i="12"/>
  <c r="U2532" i="12"/>
  <c r="K2531" i="12"/>
  <c r="Q2531" i="12"/>
  <c r="R2531" i="12" s="1"/>
  <c r="W2532" i="12" l="1"/>
  <c r="E1407" i="13"/>
  <c r="J2533" i="12"/>
  <c r="Y2533" i="12"/>
  <c r="I2533" i="12"/>
  <c r="V2533" i="12"/>
  <c r="B2534" i="12"/>
  <c r="U2533" i="12"/>
  <c r="E2533" i="12"/>
  <c r="F2533" i="12" s="1"/>
  <c r="N2533" i="12"/>
  <c r="O2533" i="12" s="1"/>
  <c r="P2533" i="12" s="1"/>
  <c r="Q2532" i="12"/>
  <c r="R2532" i="12" s="1"/>
  <c r="K2532" i="12"/>
  <c r="W2533" i="12" l="1"/>
  <c r="E1406" i="13"/>
  <c r="J2534" i="12"/>
  <c r="V2534" i="12"/>
  <c r="B2535" i="12"/>
  <c r="U2534" i="12"/>
  <c r="E2534" i="12"/>
  <c r="F2534" i="12" s="1"/>
  <c r="Y2534" i="12"/>
  <c r="N2534" i="12"/>
  <c r="O2534" i="12" s="1"/>
  <c r="P2534" i="12" s="1"/>
  <c r="I2534" i="12"/>
  <c r="K2533" i="12"/>
  <c r="Q2533" i="12"/>
  <c r="R2533" i="12" s="1"/>
  <c r="W2534" i="12" l="1"/>
  <c r="K2534" i="12"/>
  <c r="E1405" i="13"/>
  <c r="B2536" i="12"/>
  <c r="U2535" i="12"/>
  <c r="V2535" i="12"/>
  <c r="N2535" i="12"/>
  <c r="O2535" i="12" s="1"/>
  <c r="P2535" i="12" s="1"/>
  <c r="J2535" i="12"/>
  <c r="I2535" i="12"/>
  <c r="E2535" i="12"/>
  <c r="F2535" i="12" s="1"/>
  <c r="Y2535" i="12"/>
  <c r="Q2534" i="12"/>
  <c r="R2534" i="12" s="1"/>
  <c r="Q2535" i="12" l="1"/>
  <c r="R2535" i="12" s="1"/>
  <c r="W2535" i="12"/>
  <c r="E1404" i="13"/>
  <c r="N2536" i="12"/>
  <c r="O2536" i="12" s="1"/>
  <c r="P2536" i="12" s="1"/>
  <c r="J2536" i="12"/>
  <c r="I2536" i="12"/>
  <c r="B2537" i="12"/>
  <c r="E2536" i="12"/>
  <c r="F2536" i="12" s="1"/>
  <c r="Y2536" i="12"/>
  <c r="V2536" i="12"/>
  <c r="U2536" i="12"/>
  <c r="K2535" i="12"/>
  <c r="W2536" i="12" l="1"/>
  <c r="E1403" i="13"/>
  <c r="N2537" i="12"/>
  <c r="O2537" i="12" s="1"/>
  <c r="P2537" i="12" s="1"/>
  <c r="J2537" i="12"/>
  <c r="Y2537" i="12"/>
  <c r="I2537" i="12"/>
  <c r="E2537" i="12"/>
  <c r="F2537" i="12" s="1"/>
  <c r="B2538" i="12"/>
  <c r="V2537" i="12"/>
  <c r="U2537" i="12"/>
  <c r="K2536" i="12"/>
  <c r="Q2536" i="12"/>
  <c r="R2536" i="12" s="1"/>
  <c r="E1402" i="13" l="1"/>
  <c r="N2538" i="12"/>
  <c r="O2538" i="12" s="1"/>
  <c r="P2538" i="12" s="1"/>
  <c r="J2538" i="12"/>
  <c r="Y2538" i="12"/>
  <c r="I2538" i="12"/>
  <c r="V2538" i="12"/>
  <c r="E2538" i="12"/>
  <c r="F2538" i="12" s="1"/>
  <c r="B2539" i="12"/>
  <c r="U2538" i="12"/>
  <c r="K2537" i="12"/>
  <c r="Q2537" i="12"/>
  <c r="R2537" i="12" s="1"/>
  <c r="W2537" i="12"/>
  <c r="Q2538" i="12" l="1"/>
  <c r="R2538" i="12" s="1"/>
  <c r="K2538" i="12"/>
  <c r="E1401" i="13"/>
  <c r="Y2539" i="12"/>
  <c r="I2539" i="12"/>
  <c r="V2539" i="12"/>
  <c r="B2540" i="12"/>
  <c r="U2539" i="12"/>
  <c r="E2539" i="12"/>
  <c r="F2539" i="12" s="1"/>
  <c r="N2539" i="12"/>
  <c r="O2539" i="12" s="1"/>
  <c r="P2539" i="12" s="1"/>
  <c r="J2539" i="12"/>
  <c r="W2538" i="12"/>
  <c r="W2539" i="12" l="1"/>
  <c r="Q2539" i="12"/>
  <c r="R2539" i="12" s="1"/>
  <c r="E1400" i="13"/>
  <c r="V2540" i="12"/>
  <c r="B2541" i="12"/>
  <c r="U2540" i="12"/>
  <c r="E2540" i="12"/>
  <c r="F2540" i="12" s="1"/>
  <c r="N2540" i="12"/>
  <c r="O2540" i="12" s="1"/>
  <c r="P2540" i="12" s="1"/>
  <c r="J2540" i="12"/>
  <c r="I2540" i="12"/>
  <c r="Y2540" i="12"/>
  <c r="K2539" i="12"/>
  <c r="W2540" i="12" l="1"/>
  <c r="Q2540" i="12"/>
  <c r="R2540" i="12" s="1"/>
  <c r="E1399" i="13"/>
  <c r="B2542" i="12"/>
  <c r="U2541" i="12"/>
  <c r="E2541" i="12"/>
  <c r="F2541" i="12" s="1"/>
  <c r="N2541" i="12"/>
  <c r="O2541" i="12" s="1"/>
  <c r="P2541" i="12" s="1"/>
  <c r="V2541" i="12"/>
  <c r="J2541" i="12"/>
  <c r="I2541" i="12"/>
  <c r="Y2541" i="12"/>
  <c r="K2540" i="12"/>
  <c r="W2541" i="12" l="1"/>
  <c r="E1398" i="13"/>
  <c r="N2542" i="12"/>
  <c r="O2542" i="12" s="1"/>
  <c r="P2542" i="12" s="1"/>
  <c r="J2542" i="12"/>
  <c r="B2543" i="12"/>
  <c r="U2542" i="12"/>
  <c r="E2542" i="12"/>
  <c r="F2542" i="12" s="1"/>
  <c r="V2542" i="12"/>
  <c r="I2542" i="12"/>
  <c r="Y2542" i="12"/>
  <c r="K2541" i="12"/>
  <c r="Q2541" i="12"/>
  <c r="R2541" i="12" s="1"/>
  <c r="W2542" i="12" l="1"/>
  <c r="E1397" i="13"/>
  <c r="J2543" i="12"/>
  <c r="Y2543" i="12"/>
  <c r="I2543" i="12"/>
  <c r="B2544" i="12"/>
  <c r="U2543" i="12"/>
  <c r="V2543" i="12"/>
  <c r="N2543" i="12"/>
  <c r="O2543" i="12" s="1"/>
  <c r="P2543" i="12" s="1"/>
  <c r="E2543" i="12"/>
  <c r="F2543" i="12" s="1"/>
  <c r="K2542" i="12"/>
  <c r="Q2542" i="12"/>
  <c r="R2542" i="12" s="1"/>
  <c r="W2543" i="12" l="1"/>
  <c r="E1396" i="13"/>
  <c r="J2544" i="12"/>
  <c r="Y2544" i="12"/>
  <c r="I2544" i="12"/>
  <c r="V2544" i="12"/>
  <c r="B2545" i="12"/>
  <c r="U2544" i="12"/>
  <c r="E2544" i="12"/>
  <c r="F2544" i="12" s="1"/>
  <c r="N2544" i="12"/>
  <c r="O2544" i="12" s="1"/>
  <c r="P2544" i="12" s="1"/>
  <c r="K2543" i="12"/>
  <c r="Q2543" i="12"/>
  <c r="R2543" i="12" s="1"/>
  <c r="E1395" i="13" l="1"/>
  <c r="Y2545" i="12"/>
  <c r="I2545" i="12"/>
  <c r="V2545" i="12"/>
  <c r="B2546" i="12"/>
  <c r="U2545" i="12"/>
  <c r="E2545" i="12"/>
  <c r="F2545" i="12" s="1"/>
  <c r="N2545" i="12"/>
  <c r="O2545" i="12" s="1"/>
  <c r="P2545" i="12" s="1"/>
  <c r="J2545" i="12"/>
  <c r="K2544" i="12"/>
  <c r="Q2544" i="12"/>
  <c r="R2544" i="12" s="1"/>
  <c r="W2544" i="12"/>
  <c r="W2545" i="12" l="1"/>
  <c r="Q2545" i="12"/>
  <c r="R2545" i="12" s="1"/>
  <c r="E1394" i="13"/>
  <c r="V2546" i="12"/>
  <c r="N2546" i="12"/>
  <c r="O2546" i="12" s="1"/>
  <c r="P2546" i="12" s="1"/>
  <c r="Y2546" i="12"/>
  <c r="I2546" i="12"/>
  <c r="E2546" i="12"/>
  <c r="F2546" i="12" s="1"/>
  <c r="B2547" i="12"/>
  <c r="U2546" i="12"/>
  <c r="J2546" i="12"/>
  <c r="K2545" i="12"/>
  <c r="W2546" i="12" l="1"/>
  <c r="Q2546" i="12"/>
  <c r="R2546" i="12" s="1"/>
  <c r="E1393" i="13"/>
  <c r="N2547" i="12"/>
  <c r="O2547" i="12" s="1"/>
  <c r="P2547" i="12" s="1"/>
  <c r="Y2547" i="12"/>
  <c r="I2547" i="12"/>
  <c r="V2547" i="12"/>
  <c r="J2547" i="12"/>
  <c r="E2547" i="12"/>
  <c r="F2547" i="12" s="1"/>
  <c r="B2548" i="12"/>
  <c r="U2547" i="12"/>
  <c r="K2546" i="12"/>
  <c r="W2547" i="12" l="1"/>
  <c r="Q2547" i="12"/>
  <c r="R2547" i="12" s="1"/>
  <c r="E1392" i="13"/>
  <c r="N2548" i="12"/>
  <c r="O2548" i="12" s="1"/>
  <c r="P2548" i="12" s="1"/>
  <c r="J2548" i="12"/>
  <c r="Y2548" i="12"/>
  <c r="I2548" i="12"/>
  <c r="V2548" i="12"/>
  <c r="E2548" i="12"/>
  <c r="F2548" i="12" s="1"/>
  <c r="B2549" i="12"/>
  <c r="U2548" i="12"/>
  <c r="K2547" i="12"/>
  <c r="K2548" i="12" l="1"/>
  <c r="W2548" i="12"/>
  <c r="E1391" i="13"/>
  <c r="J2549" i="12"/>
  <c r="Y2549" i="12"/>
  <c r="I2549" i="12"/>
  <c r="V2549" i="12"/>
  <c r="B2550" i="12"/>
  <c r="U2549" i="12"/>
  <c r="E2549" i="12"/>
  <c r="F2549" i="12" s="1"/>
  <c r="N2549" i="12"/>
  <c r="O2549" i="12" s="1"/>
  <c r="P2549" i="12" s="1"/>
  <c r="Q2548" i="12"/>
  <c r="R2548" i="12" s="1"/>
  <c r="W2549" i="12" l="1"/>
  <c r="K2549" i="12"/>
  <c r="Q2549" i="12"/>
  <c r="R2549" i="12" s="1"/>
  <c r="E1390" i="13"/>
  <c r="J2550" i="12"/>
  <c r="V2550" i="12"/>
  <c r="B2551" i="12"/>
  <c r="U2550" i="12"/>
  <c r="E2550" i="12"/>
  <c r="F2550" i="12" s="1"/>
  <c r="Y2550" i="12"/>
  <c r="N2550" i="12"/>
  <c r="O2550" i="12" s="1"/>
  <c r="P2550" i="12" s="1"/>
  <c r="I2550" i="12"/>
  <c r="K2550" i="12" l="1"/>
  <c r="Q2550" i="12"/>
  <c r="R2550" i="12" s="1"/>
  <c r="W2550" i="12"/>
  <c r="E1389" i="13"/>
  <c r="B2552" i="12"/>
  <c r="U2551" i="12"/>
  <c r="E2551" i="12"/>
  <c r="F2551" i="12" s="1"/>
  <c r="J2551" i="12"/>
  <c r="Y2551" i="12"/>
  <c r="V2551" i="12"/>
  <c r="N2551" i="12"/>
  <c r="O2551" i="12" s="1"/>
  <c r="P2551" i="12" s="1"/>
  <c r="I2551" i="12"/>
  <c r="W2551" i="12" l="1"/>
  <c r="Q2551" i="12"/>
  <c r="R2551" i="12" s="1"/>
  <c r="K2551" i="12"/>
  <c r="E1388" i="13"/>
  <c r="N2552" i="12"/>
  <c r="O2552" i="12" s="1"/>
  <c r="P2552" i="12" s="1"/>
  <c r="J2552" i="12"/>
  <c r="E2552" i="12"/>
  <c r="F2552" i="12" s="1"/>
  <c r="B2553" i="12"/>
  <c r="Y2552" i="12"/>
  <c r="V2552" i="12"/>
  <c r="U2552" i="12"/>
  <c r="I2552" i="12"/>
  <c r="W2552" i="12" l="1"/>
  <c r="Q2552" i="12"/>
  <c r="R2552" i="12" s="1"/>
  <c r="K2552" i="12"/>
  <c r="E1387" i="13"/>
  <c r="N2553" i="12"/>
  <c r="O2553" i="12" s="1"/>
  <c r="P2553" i="12" s="1"/>
  <c r="J2553" i="12"/>
  <c r="Y2553" i="12"/>
  <c r="I2553" i="12"/>
  <c r="E2553" i="12"/>
  <c r="F2553" i="12" s="1"/>
  <c r="B2554" i="12"/>
  <c r="V2553" i="12"/>
  <c r="U2553" i="12"/>
  <c r="W2553" i="12" l="1"/>
  <c r="Q2553" i="12"/>
  <c r="R2553" i="12" s="1"/>
  <c r="K2553" i="12"/>
  <c r="E1386" i="13"/>
  <c r="N2554" i="12"/>
  <c r="O2554" i="12" s="1"/>
  <c r="P2554" i="12" s="1"/>
  <c r="J2554" i="12"/>
  <c r="Y2554" i="12"/>
  <c r="I2554" i="12"/>
  <c r="V2554" i="12"/>
  <c r="U2554" i="12"/>
  <c r="E2554" i="12"/>
  <c r="F2554" i="12" s="1"/>
  <c r="B2555" i="12"/>
  <c r="W2554" i="12" l="1"/>
  <c r="Q2554" i="12"/>
  <c r="R2554" i="12" s="1"/>
  <c r="K2554" i="12"/>
  <c r="E1385" i="13"/>
  <c r="Y2555" i="12"/>
  <c r="I2555" i="12"/>
  <c r="V2555" i="12"/>
  <c r="B2556" i="12"/>
  <c r="U2555" i="12"/>
  <c r="E2555" i="12"/>
  <c r="F2555" i="12" s="1"/>
  <c r="N2555" i="12"/>
  <c r="O2555" i="12" s="1"/>
  <c r="P2555" i="12" s="1"/>
  <c r="J2555" i="12"/>
  <c r="K2555" i="12" l="1"/>
  <c r="Q2555" i="12"/>
  <c r="R2555" i="12" s="1"/>
  <c r="W2555" i="12"/>
  <c r="E1384" i="13"/>
  <c r="V2556" i="12"/>
  <c r="B2557" i="12"/>
  <c r="U2556" i="12"/>
  <c r="E2556" i="12"/>
  <c r="F2556" i="12" s="1"/>
  <c r="N2556" i="12"/>
  <c r="O2556" i="12" s="1"/>
  <c r="P2556" i="12" s="1"/>
  <c r="Y2556" i="12"/>
  <c r="J2556" i="12"/>
  <c r="I2556" i="12"/>
  <c r="E1383" i="13" l="1"/>
  <c r="B2558" i="12"/>
  <c r="U2557" i="12"/>
  <c r="E2557" i="12"/>
  <c r="F2557" i="12" s="1"/>
  <c r="N2557" i="12"/>
  <c r="O2557" i="12" s="1"/>
  <c r="P2557" i="12" s="1"/>
  <c r="Y2557" i="12"/>
  <c r="V2557" i="12"/>
  <c r="J2557" i="12"/>
  <c r="I2557" i="12"/>
  <c r="K2556" i="12"/>
  <c r="Q2556" i="12"/>
  <c r="R2556" i="12" s="1"/>
  <c r="W2556" i="12"/>
  <c r="W2557" i="12" l="1"/>
  <c r="Q2557" i="12"/>
  <c r="R2557" i="12" s="1"/>
  <c r="E1382" i="13"/>
  <c r="N2558" i="12"/>
  <c r="O2558" i="12" s="1"/>
  <c r="P2558" i="12" s="1"/>
  <c r="J2558" i="12"/>
  <c r="B2559" i="12"/>
  <c r="U2558" i="12"/>
  <c r="E2558" i="12"/>
  <c r="F2558" i="12" s="1"/>
  <c r="I2558" i="12"/>
  <c r="Y2558" i="12"/>
  <c r="V2558" i="12"/>
  <c r="K2557" i="12"/>
  <c r="K2558" i="12" l="1"/>
  <c r="Q2558" i="12"/>
  <c r="R2558" i="12" s="1"/>
  <c r="W2558" i="12"/>
  <c r="E1381" i="13"/>
  <c r="J2559" i="12"/>
  <c r="Y2559" i="12"/>
  <c r="I2559" i="12"/>
  <c r="B2560" i="12"/>
  <c r="U2559" i="12"/>
  <c r="E2559" i="12"/>
  <c r="F2559" i="12" s="1"/>
  <c r="N2559" i="12"/>
  <c r="O2559" i="12" s="1"/>
  <c r="P2559" i="12" s="1"/>
  <c r="V2559" i="12"/>
  <c r="Q2559" i="12" l="1"/>
  <c r="R2559" i="12" s="1"/>
  <c r="W2559" i="12"/>
  <c r="E1380" i="13"/>
  <c r="J2560" i="12"/>
  <c r="Y2560" i="12"/>
  <c r="I2560" i="12"/>
  <c r="V2560" i="12"/>
  <c r="B2561" i="12"/>
  <c r="U2560" i="12"/>
  <c r="E2560" i="12"/>
  <c r="F2560" i="12" s="1"/>
  <c r="N2560" i="12"/>
  <c r="O2560" i="12" s="1"/>
  <c r="P2560" i="12" s="1"/>
  <c r="K2559" i="12"/>
  <c r="W2560" i="12" l="1"/>
  <c r="Q2560" i="12"/>
  <c r="R2560" i="12" s="1"/>
  <c r="E1379" i="13"/>
  <c r="Y2561" i="12"/>
  <c r="I2561" i="12"/>
  <c r="V2561" i="12"/>
  <c r="B2562" i="12"/>
  <c r="U2561" i="12"/>
  <c r="E2561" i="12"/>
  <c r="F2561" i="12" s="1"/>
  <c r="N2561" i="12"/>
  <c r="O2561" i="12" s="1"/>
  <c r="P2561" i="12" s="1"/>
  <c r="J2561" i="12"/>
  <c r="K2560" i="12"/>
  <c r="K2561" i="12" l="1"/>
  <c r="Q2561" i="12"/>
  <c r="R2561" i="12" s="1"/>
  <c r="W2561" i="12"/>
  <c r="E1378" i="13"/>
  <c r="V2562" i="12"/>
  <c r="N2562" i="12"/>
  <c r="O2562" i="12" s="1"/>
  <c r="P2562" i="12" s="1"/>
  <c r="Y2562" i="12"/>
  <c r="I2562" i="12"/>
  <c r="B2563" i="12"/>
  <c r="U2562" i="12"/>
  <c r="J2562" i="12"/>
  <c r="E2562" i="12"/>
  <c r="F2562" i="12" s="1"/>
  <c r="W2562" i="12" l="1"/>
  <c r="E1377" i="13"/>
  <c r="N2563" i="12"/>
  <c r="O2563" i="12" s="1"/>
  <c r="P2563" i="12" s="1"/>
  <c r="Y2563" i="12"/>
  <c r="I2563" i="12"/>
  <c r="V2563" i="12"/>
  <c r="E2563" i="12"/>
  <c r="F2563" i="12" s="1"/>
  <c r="B2564" i="12"/>
  <c r="U2563" i="12"/>
  <c r="J2563" i="12"/>
  <c r="K2562" i="12"/>
  <c r="Q2562" i="12"/>
  <c r="R2562" i="12" s="1"/>
  <c r="K2563" i="12" l="1"/>
  <c r="Q2563" i="12"/>
  <c r="R2563" i="12" s="1"/>
  <c r="W2563" i="12"/>
  <c r="E1376" i="13"/>
  <c r="N2564" i="12"/>
  <c r="O2564" i="12" s="1"/>
  <c r="P2564" i="12" s="1"/>
  <c r="J2564" i="12"/>
  <c r="Y2564" i="12"/>
  <c r="I2564" i="12"/>
  <c r="V2564" i="12"/>
  <c r="U2564" i="12"/>
  <c r="E2564" i="12"/>
  <c r="F2564" i="12" s="1"/>
  <c r="B2565" i="12"/>
  <c r="W2564" i="12" l="1"/>
  <c r="E1375" i="13"/>
  <c r="J2565" i="12"/>
  <c r="Y2565" i="12"/>
  <c r="I2565" i="12"/>
  <c r="V2565" i="12"/>
  <c r="B2566" i="12"/>
  <c r="U2565" i="12"/>
  <c r="E2565" i="12"/>
  <c r="F2565" i="12" s="1"/>
  <c r="N2565" i="12"/>
  <c r="O2565" i="12" s="1"/>
  <c r="P2565" i="12" s="1"/>
  <c r="Q2564" i="12"/>
  <c r="R2564" i="12" s="1"/>
  <c r="K2564" i="12"/>
  <c r="K2565" i="12" l="1"/>
  <c r="Q2565" i="12"/>
  <c r="R2565" i="12" s="1"/>
  <c r="W2565" i="12"/>
  <c r="E1374" i="13"/>
  <c r="J2566" i="12"/>
  <c r="Y2566" i="12"/>
  <c r="I2566" i="12"/>
  <c r="V2566" i="12"/>
  <c r="B2567" i="12"/>
  <c r="U2566" i="12"/>
  <c r="E2566" i="12"/>
  <c r="F2566" i="12" s="1"/>
  <c r="N2566" i="12"/>
  <c r="O2566" i="12" s="1"/>
  <c r="P2566" i="12" s="1"/>
  <c r="W2566" i="12" l="1"/>
  <c r="K2566" i="12"/>
  <c r="Q2566" i="12"/>
  <c r="R2566" i="12" s="1"/>
  <c r="E1373" i="13"/>
  <c r="V2567" i="12"/>
  <c r="B2568" i="12"/>
  <c r="U2567" i="12"/>
  <c r="E2567" i="12"/>
  <c r="F2567" i="12" s="1"/>
  <c r="N2567" i="12"/>
  <c r="O2567" i="12" s="1"/>
  <c r="P2567" i="12" s="1"/>
  <c r="J2567" i="12"/>
  <c r="Y2567" i="12"/>
  <c r="I2567" i="12"/>
  <c r="W2567" i="12" l="1"/>
  <c r="E1372" i="13"/>
  <c r="N2568" i="12"/>
  <c r="O2568" i="12" s="1"/>
  <c r="P2568" i="12" s="1"/>
  <c r="J2568" i="12"/>
  <c r="Y2568" i="12"/>
  <c r="I2568" i="12"/>
  <c r="B2569" i="12"/>
  <c r="V2568" i="12"/>
  <c r="U2568" i="12"/>
  <c r="E2568" i="12"/>
  <c r="F2568" i="12" s="1"/>
  <c r="K2567" i="12"/>
  <c r="Q2567" i="12"/>
  <c r="R2567" i="12" s="1"/>
  <c r="W2568" i="12" l="1"/>
  <c r="E1371" i="13"/>
  <c r="N2569" i="12"/>
  <c r="O2569" i="12" s="1"/>
  <c r="P2569" i="12" s="1"/>
  <c r="J2569" i="12"/>
  <c r="Y2569" i="12"/>
  <c r="I2569" i="12"/>
  <c r="V2569" i="12"/>
  <c r="B2570" i="12"/>
  <c r="U2569" i="12"/>
  <c r="E2569" i="12"/>
  <c r="F2569" i="12" s="1"/>
  <c r="K2568" i="12"/>
  <c r="Q2568" i="12"/>
  <c r="R2568" i="12" s="1"/>
  <c r="W2569" i="12" l="1"/>
  <c r="K2569" i="12"/>
  <c r="Q2569" i="12"/>
  <c r="R2569" i="12" s="1"/>
  <c r="E1370" i="13"/>
  <c r="N2570" i="12"/>
  <c r="O2570" i="12" s="1"/>
  <c r="P2570" i="12" s="1"/>
  <c r="J2570" i="12"/>
  <c r="Y2570" i="12"/>
  <c r="I2570" i="12"/>
  <c r="V2570" i="12"/>
  <c r="B2571" i="12"/>
  <c r="U2570" i="12"/>
  <c r="E2570" i="12"/>
  <c r="F2570" i="12" s="1"/>
  <c r="K2570" i="12" l="1"/>
  <c r="W2570" i="12"/>
  <c r="Q2570" i="12"/>
  <c r="R2570" i="12" s="1"/>
  <c r="E1369" i="13"/>
  <c r="J2571" i="12"/>
  <c r="Y2571" i="12"/>
  <c r="I2571" i="12"/>
  <c r="V2571" i="12"/>
  <c r="B2572" i="12"/>
  <c r="U2571" i="12"/>
  <c r="E2571" i="12"/>
  <c r="F2571" i="12" s="1"/>
  <c r="N2571" i="12"/>
  <c r="O2571" i="12" s="1"/>
  <c r="P2571" i="12" s="1"/>
  <c r="Q2571" i="12" l="1"/>
  <c r="R2571" i="12" s="1"/>
  <c r="K2571" i="12"/>
  <c r="W2571" i="12"/>
  <c r="E1368" i="13"/>
  <c r="V2572" i="12"/>
  <c r="B2573" i="12"/>
  <c r="U2572" i="12"/>
  <c r="E2572" i="12"/>
  <c r="F2572" i="12" s="1"/>
  <c r="N2572" i="12"/>
  <c r="O2572" i="12" s="1"/>
  <c r="P2572" i="12" s="1"/>
  <c r="Y2572" i="12"/>
  <c r="J2572" i="12"/>
  <c r="I2572" i="12"/>
  <c r="W2572" i="12" l="1"/>
  <c r="E1367" i="13"/>
  <c r="B2574" i="12"/>
  <c r="U2573" i="12"/>
  <c r="E2573" i="12"/>
  <c r="F2573" i="12" s="1"/>
  <c r="N2573" i="12"/>
  <c r="O2573" i="12" s="1"/>
  <c r="P2573" i="12" s="1"/>
  <c r="J2573" i="12"/>
  <c r="Y2573" i="12"/>
  <c r="V2573" i="12"/>
  <c r="I2573" i="12"/>
  <c r="K2572" i="12"/>
  <c r="Q2572" i="12"/>
  <c r="R2572" i="12" s="1"/>
  <c r="K2573" i="12" l="1"/>
  <c r="Q2573" i="12"/>
  <c r="R2573" i="12" s="1"/>
  <c r="W2573" i="12"/>
  <c r="E1366" i="13"/>
  <c r="N2574" i="12"/>
  <c r="O2574" i="12" s="1"/>
  <c r="P2574" i="12" s="1"/>
  <c r="J2574" i="12"/>
  <c r="Y2574" i="12"/>
  <c r="I2574" i="12"/>
  <c r="B2575" i="12"/>
  <c r="U2574" i="12"/>
  <c r="E2574" i="12"/>
  <c r="F2574" i="12" s="1"/>
  <c r="V2574" i="12"/>
  <c r="E1365" i="13" l="1"/>
  <c r="N2575" i="12"/>
  <c r="O2575" i="12" s="1"/>
  <c r="P2575" i="12" s="1"/>
  <c r="J2575" i="12"/>
  <c r="Y2575" i="12"/>
  <c r="I2575" i="12"/>
  <c r="V2575" i="12"/>
  <c r="B2576" i="12"/>
  <c r="U2575" i="12"/>
  <c r="E2575" i="12"/>
  <c r="F2575" i="12" s="1"/>
  <c r="K2574" i="12"/>
  <c r="Q2574" i="12"/>
  <c r="R2574" i="12" s="1"/>
  <c r="W2574" i="12"/>
  <c r="W2575" i="12" l="1"/>
  <c r="E1364" i="13"/>
  <c r="J2576" i="12"/>
  <c r="Y2576" i="12"/>
  <c r="I2576" i="12"/>
  <c r="V2576" i="12"/>
  <c r="B2577" i="12"/>
  <c r="U2576" i="12"/>
  <c r="E2576" i="12"/>
  <c r="F2576" i="12" s="1"/>
  <c r="N2576" i="12"/>
  <c r="O2576" i="12" s="1"/>
  <c r="P2576" i="12" s="1"/>
  <c r="K2575" i="12"/>
  <c r="Q2575" i="12"/>
  <c r="R2575" i="12" s="1"/>
  <c r="W2576" i="12" l="1"/>
  <c r="E1363" i="13"/>
  <c r="Y2577" i="12"/>
  <c r="I2577" i="12"/>
  <c r="V2577" i="12"/>
  <c r="B2578" i="12"/>
  <c r="U2577" i="12"/>
  <c r="E2577" i="12"/>
  <c r="F2577" i="12" s="1"/>
  <c r="N2577" i="12"/>
  <c r="O2577" i="12" s="1"/>
  <c r="P2577" i="12" s="1"/>
  <c r="J2577" i="12"/>
  <c r="K2576" i="12"/>
  <c r="Q2576" i="12"/>
  <c r="R2576" i="12" s="1"/>
  <c r="W2577" i="12" l="1"/>
  <c r="E1362" i="13"/>
  <c r="V2578" i="12"/>
  <c r="B2579" i="12"/>
  <c r="U2578" i="12"/>
  <c r="E2578" i="12"/>
  <c r="F2578" i="12" s="1"/>
  <c r="N2578" i="12"/>
  <c r="O2578" i="12" s="1"/>
  <c r="P2578" i="12" s="1"/>
  <c r="J2578" i="12"/>
  <c r="Y2578" i="12"/>
  <c r="I2578" i="12"/>
  <c r="K2577" i="12"/>
  <c r="Q2577" i="12"/>
  <c r="R2577" i="12" s="1"/>
  <c r="K2578" i="12" l="1"/>
  <c r="W2578" i="12"/>
  <c r="Q2578" i="12"/>
  <c r="R2578" i="12" s="1"/>
  <c r="E1361" i="13"/>
  <c r="N2579" i="12"/>
  <c r="O2579" i="12" s="1"/>
  <c r="P2579" i="12" s="1"/>
  <c r="J2579" i="12"/>
  <c r="Y2579" i="12"/>
  <c r="I2579" i="12"/>
  <c r="V2579" i="12"/>
  <c r="B2580" i="12"/>
  <c r="U2579" i="12"/>
  <c r="E2579" i="12"/>
  <c r="F2579" i="12" s="1"/>
  <c r="W2579" i="12" l="1"/>
  <c r="Q2579" i="12"/>
  <c r="R2579" i="12" s="1"/>
  <c r="E1360" i="13"/>
  <c r="N2580" i="12"/>
  <c r="O2580" i="12" s="1"/>
  <c r="P2580" i="12" s="1"/>
  <c r="J2580" i="12"/>
  <c r="Y2580" i="12"/>
  <c r="I2580" i="12"/>
  <c r="V2580" i="12"/>
  <c r="B2581" i="12"/>
  <c r="U2580" i="12"/>
  <c r="E2580" i="12"/>
  <c r="F2580" i="12" s="1"/>
  <c r="K2579" i="12"/>
  <c r="Q2580" i="12" l="1"/>
  <c r="R2580" i="12" s="1"/>
  <c r="W2580" i="12"/>
  <c r="E1359" i="13"/>
  <c r="J2581" i="12"/>
  <c r="Y2581" i="12"/>
  <c r="I2581" i="12"/>
  <c r="V2581" i="12"/>
  <c r="B2582" i="12"/>
  <c r="U2581" i="12"/>
  <c r="E2581" i="12"/>
  <c r="F2581" i="12" s="1"/>
  <c r="N2581" i="12"/>
  <c r="O2581" i="12" s="1"/>
  <c r="P2581" i="12" s="1"/>
  <c r="K2580" i="12"/>
  <c r="K2581" i="12" l="1"/>
  <c r="Q2581" i="12"/>
  <c r="R2581" i="12" s="1"/>
  <c r="W2581" i="12"/>
  <c r="E1358" i="13"/>
  <c r="J2582" i="12"/>
  <c r="Y2582" i="12"/>
  <c r="I2582" i="12"/>
  <c r="V2582" i="12"/>
  <c r="B2583" i="12"/>
  <c r="U2582" i="12"/>
  <c r="E2582" i="12"/>
  <c r="F2582" i="12" s="1"/>
  <c r="N2582" i="12"/>
  <c r="O2582" i="12" s="1"/>
  <c r="P2582" i="12" s="1"/>
  <c r="K2582" i="12" l="1"/>
  <c r="Q2582" i="12"/>
  <c r="R2582" i="12" s="1"/>
  <c r="W2582" i="12"/>
  <c r="E1357" i="13"/>
  <c r="V2583" i="12"/>
  <c r="B2584" i="12"/>
  <c r="U2583" i="12"/>
  <c r="E2583" i="12"/>
  <c r="F2583" i="12" s="1"/>
  <c r="N2583" i="12"/>
  <c r="O2583" i="12" s="1"/>
  <c r="P2583" i="12" s="1"/>
  <c r="J2583" i="12"/>
  <c r="Y2583" i="12"/>
  <c r="I2583" i="12"/>
  <c r="K2583" i="12" l="1"/>
  <c r="Q2583" i="12"/>
  <c r="R2583" i="12" s="1"/>
  <c r="W2583" i="12"/>
  <c r="E1356" i="13"/>
  <c r="N2584" i="12"/>
  <c r="O2584" i="12" s="1"/>
  <c r="P2584" i="12" s="1"/>
  <c r="J2584" i="12"/>
  <c r="Y2584" i="12"/>
  <c r="I2584" i="12"/>
  <c r="V2584" i="12"/>
  <c r="B2585" i="12"/>
  <c r="U2584" i="12"/>
  <c r="E2584" i="12"/>
  <c r="F2584" i="12" s="1"/>
  <c r="W2584" i="12" l="1"/>
  <c r="E1355" i="13"/>
  <c r="N2585" i="12"/>
  <c r="O2585" i="12" s="1"/>
  <c r="P2585" i="12" s="1"/>
  <c r="J2585" i="12"/>
  <c r="Y2585" i="12"/>
  <c r="I2585" i="12"/>
  <c r="V2585" i="12"/>
  <c r="B2586" i="12"/>
  <c r="U2585" i="12"/>
  <c r="E2585" i="12"/>
  <c r="F2585" i="12" s="1"/>
  <c r="K2584" i="12"/>
  <c r="Q2584" i="12"/>
  <c r="R2584" i="12" s="1"/>
  <c r="K2585" i="12" l="1"/>
  <c r="Q2585" i="12"/>
  <c r="R2585" i="12" s="1"/>
  <c r="W2585" i="12"/>
  <c r="E1354" i="13"/>
  <c r="N2586" i="12"/>
  <c r="O2586" i="12" s="1"/>
  <c r="P2586" i="12" s="1"/>
  <c r="J2586" i="12"/>
  <c r="Y2586" i="12"/>
  <c r="I2586" i="12"/>
  <c r="V2586" i="12"/>
  <c r="B2587" i="12"/>
  <c r="U2586" i="12"/>
  <c r="E2586" i="12"/>
  <c r="F2586" i="12" s="1"/>
  <c r="Q2586" i="12" l="1"/>
  <c r="R2586" i="12" s="1"/>
  <c r="W2586" i="12"/>
  <c r="E1353" i="13"/>
  <c r="J2587" i="12"/>
  <c r="Y2587" i="12"/>
  <c r="I2587" i="12"/>
  <c r="V2587" i="12"/>
  <c r="B2588" i="12"/>
  <c r="U2587" i="12"/>
  <c r="E2587" i="12"/>
  <c r="F2587" i="12" s="1"/>
  <c r="N2587" i="12"/>
  <c r="O2587" i="12" s="1"/>
  <c r="P2587" i="12" s="1"/>
  <c r="K2586" i="12"/>
  <c r="W2587" i="12" l="1"/>
  <c r="K2587" i="12"/>
  <c r="Q2587" i="12"/>
  <c r="R2587" i="12" s="1"/>
  <c r="E1352" i="13"/>
  <c r="V2588" i="12"/>
  <c r="B2589" i="12"/>
  <c r="U2588" i="12"/>
  <c r="E2588" i="12"/>
  <c r="F2588" i="12" s="1"/>
  <c r="N2588" i="12"/>
  <c r="O2588" i="12" s="1"/>
  <c r="P2588" i="12" s="1"/>
  <c r="J2588" i="12"/>
  <c r="Y2588" i="12"/>
  <c r="I2588" i="12"/>
  <c r="W2588" i="12" l="1"/>
  <c r="K2588" i="12"/>
  <c r="Q2588" i="12"/>
  <c r="R2588" i="12" s="1"/>
  <c r="E1351" i="13"/>
  <c r="B2590" i="12"/>
  <c r="U2589" i="12"/>
  <c r="E2589" i="12"/>
  <c r="F2589" i="12" s="1"/>
  <c r="N2589" i="12"/>
  <c r="O2589" i="12" s="1"/>
  <c r="P2589" i="12" s="1"/>
  <c r="J2589" i="12"/>
  <c r="Y2589" i="12"/>
  <c r="I2589" i="12"/>
  <c r="V2589" i="12"/>
  <c r="W2589" i="12" l="1"/>
  <c r="E1350" i="13"/>
  <c r="N2590" i="12"/>
  <c r="O2590" i="12" s="1"/>
  <c r="P2590" i="12" s="1"/>
  <c r="J2590" i="12"/>
  <c r="Y2590" i="12"/>
  <c r="I2590" i="12"/>
  <c r="V2590" i="12"/>
  <c r="B2591" i="12"/>
  <c r="U2590" i="12"/>
  <c r="E2590" i="12"/>
  <c r="F2590" i="12" s="1"/>
  <c r="K2589" i="12"/>
  <c r="Q2589" i="12"/>
  <c r="R2589" i="12" s="1"/>
  <c r="W2590" i="12" l="1"/>
  <c r="K2590" i="12"/>
  <c r="Q2590" i="12"/>
  <c r="R2590" i="12" s="1"/>
  <c r="E1349" i="13"/>
  <c r="N2591" i="12"/>
  <c r="O2591" i="12" s="1"/>
  <c r="P2591" i="12" s="1"/>
  <c r="J2591" i="12"/>
  <c r="Y2591" i="12"/>
  <c r="I2591" i="12"/>
  <c r="V2591" i="12"/>
  <c r="B2592" i="12"/>
  <c r="U2591" i="12"/>
  <c r="E2591" i="12"/>
  <c r="F2591" i="12" s="1"/>
  <c r="Q2591" i="12" l="1"/>
  <c r="R2591" i="12" s="1"/>
  <c r="W2591" i="12"/>
  <c r="E1348" i="13"/>
  <c r="J2592" i="12"/>
  <c r="Y2592" i="12"/>
  <c r="I2592" i="12"/>
  <c r="V2592" i="12"/>
  <c r="B2593" i="12"/>
  <c r="U2592" i="12"/>
  <c r="E2592" i="12"/>
  <c r="F2592" i="12" s="1"/>
  <c r="N2592" i="12"/>
  <c r="O2592" i="12" s="1"/>
  <c r="P2592" i="12" s="1"/>
  <c r="K2591" i="12"/>
  <c r="K2592" i="12" l="1"/>
  <c r="E1347" i="13"/>
  <c r="Y2593" i="12"/>
  <c r="I2593" i="12"/>
  <c r="V2593" i="12"/>
  <c r="B2594" i="12"/>
  <c r="U2593" i="12"/>
  <c r="E2593" i="12"/>
  <c r="F2593" i="12" s="1"/>
  <c r="N2593" i="12"/>
  <c r="O2593" i="12" s="1"/>
  <c r="P2593" i="12" s="1"/>
  <c r="J2593" i="12"/>
  <c r="Q2592" i="12"/>
  <c r="R2592" i="12" s="1"/>
  <c r="W2592" i="12"/>
  <c r="W2593" i="12" l="1"/>
  <c r="E1346" i="13"/>
  <c r="V2594" i="12"/>
  <c r="B2595" i="12"/>
  <c r="U2594" i="12"/>
  <c r="E2594" i="12"/>
  <c r="F2594" i="12" s="1"/>
  <c r="N2594" i="12"/>
  <c r="O2594" i="12" s="1"/>
  <c r="P2594" i="12" s="1"/>
  <c r="J2594" i="12"/>
  <c r="Y2594" i="12"/>
  <c r="I2594" i="12"/>
  <c r="K2593" i="12"/>
  <c r="Q2593" i="12"/>
  <c r="R2593" i="12" s="1"/>
  <c r="K2594" i="12" l="1"/>
  <c r="W2594" i="12"/>
  <c r="Q2594" i="12"/>
  <c r="R2594" i="12" s="1"/>
  <c r="E1345" i="13"/>
  <c r="N2595" i="12"/>
  <c r="O2595" i="12" s="1"/>
  <c r="P2595" i="12" s="1"/>
  <c r="J2595" i="12"/>
  <c r="Y2595" i="12"/>
  <c r="I2595" i="12"/>
  <c r="V2595" i="12"/>
  <c r="B2596" i="12"/>
  <c r="U2595" i="12"/>
  <c r="E2595" i="12"/>
  <c r="F2595" i="12" s="1"/>
  <c r="W2595" i="12" l="1"/>
  <c r="Q2595" i="12"/>
  <c r="R2595" i="12" s="1"/>
  <c r="E1344" i="13"/>
  <c r="N2596" i="12"/>
  <c r="O2596" i="12" s="1"/>
  <c r="P2596" i="12" s="1"/>
  <c r="J2596" i="12"/>
  <c r="Y2596" i="12"/>
  <c r="I2596" i="12"/>
  <c r="V2596" i="12"/>
  <c r="B2597" i="12"/>
  <c r="U2596" i="12"/>
  <c r="E2596" i="12"/>
  <c r="F2596" i="12" s="1"/>
  <c r="K2595" i="12"/>
  <c r="W2596" i="12" l="1"/>
  <c r="K2596" i="12"/>
  <c r="E1343" i="13"/>
  <c r="J2597" i="12"/>
  <c r="Y2597" i="12"/>
  <c r="I2597" i="12"/>
  <c r="V2597" i="12"/>
  <c r="B2598" i="12"/>
  <c r="U2597" i="12"/>
  <c r="E2597" i="12"/>
  <c r="F2597" i="12" s="1"/>
  <c r="N2597" i="12"/>
  <c r="O2597" i="12" s="1"/>
  <c r="P2597" i="12" s="1"/>
  <c r="Q2596" i="12"/>
  <c r="R2596" i="12" s="1"/>
  <c r="E1342" i="13" l="1"/>
  <c r="J2598" i="12"/>
  <c r="Y2598" i="12"/>
  <c r="I2598" i="12"/>
  <c r="V2598" i="12"/>
  <c r="B2599" i="12"/>
  <c r="U2598" i="12"/>
  <c r="E2598" i="12"/>
  <c r="F2598" i="12" s="1"/>
  <c r="N2598" i="12"/>
  <c r="O2598" i="12" s="1"/>
  <c r="P2598" i="12" s="1"/>
  <c r="K2597" i="12"/>
  <c r="Q2597" i="12"/>
  <c r="R2597" i="12" s="1"/>
  <c r="W2597" i="12"/>
  <c r="W2598" i="12" l="1"/>
  <c r="E1341" i="13"/>
  <c r="V2599" i="12"/>
  <c r="B2600" i="12"/>
  <c r="U2599" i="12"/>
  <c r="E2599" i="12"/>
  <c r="F2599" i="12" s="1"/>
  <c r="N2599" i="12"/>
  <c r="O2599" i="12" s="1"/>
  <c r="P2599" i="12" s="1"/>
  <c r="J2599" i="12"/>
  <c r="Y2599" i="12"/>
  <c r="I2599" i="12"/>
  <c r="K2598" i="12"/>
  <c r="Q2598" i="12"/>
  <c r="R2598" i="12" s="1"/>
  <c r="W2599" i="12" l="1"/>
  <c r="Q2599" i="12"/>
  <c r="R2599" i="12" s="1"/>
  <c r="E1340" i="13"/>
  <c r="N2600" i="12"/>
  <c r="O2600" i="12" s="1"/>
  <c r="P2600" i="12" s="1"/>
  <c r="J2600" i="12"/>
  <c r="Y2600" i="12"/>
  <c r="I2600" i="12"/>
  <c r="V2600" i="12"/>
  <c r="E2600" i="12"/>
  <c r="F2600" i="12" s="1"/>
  <c r="B2601" i="12"/>
  <c r="U2600" i="12"/>
  <c r="K2599" i="12"/>
  <c r="W2600" i="12" l="1"/>
  <c r="Q2600" i="12"/>
  <c r="R2600" i="12" s="1"/>
  <c r="E1339" i="13"/>
  <c r="N2601" i="12"/>
  <c r="O2601" i="12" s="1"/>
  <c r="P2601" i="12" s="1"/>
  <c r="J2601" i="12"/>
  <c r="Y2601" i="12"/>
  <c r="I2601" i="12"/>
  <c r="V2601" i="12"/>
  <c r="B2602" i="12"/>
  <c r="U2601" i="12"/>
  <c r="E2601" i="12"/>
  <c r="F2601" i="12" s="1"/>
  <c r="K2600" i="12"/>
  <c r="K2601" i="12" l="1"/>
  <c r="W2601" i="12"/>
  <c r="Q2601" i="12"/>
  <c r="R2601" i="12" s="1"/>
  <c r="E1338" i="13"/>
  <c r="N2602" i="12"/>
  <c r="O2602" i="12" s="1"/>
  <c r="P2602" i="12" s="1"/>
  <c r="J2602" i="12"/>
  <c r="Y2602" i="12"/>
  <c r="I2602" i="12"/>
  <c r="V2602" i="12"/>
  <c r="B2603" i="12"/>
  <c r="U2602" i="12"/>
  <c r="E2602" i="12"/>
  <c r="F2602" i="12" s="1"/>
  <c r="K2602" i="12" l="1"/>
  <c r="Q2602" i="12"/>
  <c r="R2602" i="12" s="1"/>
  <c r="W2602" i="12"/>
  <c r="E1337" i="13"/>
  <c r="J2603" i="12"/>
  <c r="Y2603" i="12"/>
  <c r="I2603" i="12"/>
  <c r="V2603" i="12"/>
  <c r="B2604" i="12"/>
  <c r="U2603" i="12"/>
  <c r="E2603" i="12"/>
  <c r="F2603" i="12" s="1"/>
  <c r="N2603" i="12"/>
  <c r="O2603" i="12" s="1"/>
  <c r="P2603" i="12" s="1"/>
  <c r="K2603" i="12" l="1"/>
  <c r="Q2603" i="12"/>
  <c r="R2603" i="12" s="1"/>
  <c r="W2603" i="12"/>
  <c r="E1336" i="13"/>
  <c r="V2604" i="12"/>
  <c r="B2605" i="12"/>
  <c r="U2604" i="12"/>
  <c r="E2604" i="12"/>
  <c r="F2604" i="12" s="1"/>
  <c r="N2604" i="12"/>
  <c r="O2604" i="12" s="1"/>
  <c r="P2604" i="12" s="1"/>
  <c r="J2604" i="12"/>
  <c r="Y2604" i="12"/>
  <c r="I2604" i="12"/>
  <c r="W2604" i="12" l="1"/>
  <c r="K2604" i="12"/>
  <c r="Q2604" i="12"/>
  <c r="R2604" i="12" s="1"/>
  <c r="E1335" i="13"/>
  <c r="B2606" i="12"/>
  <c r="U2605" i="12"/>
  <c r="E2605" i="12"/>
  <c r="F2605" i="12" s="1"/>
  <c r="N2605" i="12"/>
  <c r="O2605" i="12" s="1"/>
  <c r="P2605" i="12" s="1"/>
  <c r="J2605" i="12"/>
  <c r="Y2605" i="12"/>
  <c r="I2605" i="12"/>
  <c r="V2605" i="12"/>
  <c r="K2605" i="12" l="1"/>
  <c r="Q2605" i="12"/>
  <c r="R2605" i="12" s="1"/>
  <c r="W2605" i="12"/>
  <c r="E1334" i="13"/>
  <c r="N2606" i="12"/>
  <c r="O2606" i="12" s="1"/>
  <c r="P2606" i="12" s="1"/>
  <c r="J2606" i="12"/>
  <c r="Y2606" i="12"/>
  <c r="I2606" i="12"/>
  <c r="V2606" i="12"/>
  <c r="B2607" i="12"/>
  <c r="U2606" i="12"/>
  <c r="E2606" i="12"/>
  <c r="F2606" i="12" s="1"/>
  <c r="K2606" i="12" l="1"/>
  <c r="W2606" i="12"/>
  <c r="Q2606" i="12"/>
  <c r="R2606" i="12" s="1"/>
  <c r="E1333" i="13"/>
  <c r="N2607" i="12"/>
  <c r="O2607" i="12" s="1"/>
  <c r="P2607" i="12" s="1"/>
  <c r="J2607" i="12"/>
  <c r="Y2607" i="12"/>
  <c r="I2607" i="12"/>
  <c r="V2607" i="12"/>
  <c r="B2608" i="12"/>
  <c r="U2607" i="12"/>
  <c r="E2607" i="12"/>
  <c r="F2607" i="12" s="1"/>
  <c r="W2607" i="12" l="1"/>
  <c r="E1332" i="13"/>
  <c r="J2608" i="12"/>
  <c r="Y2608" i="12"/>
  <c r="I2608" i="12"/>
  <c r="V2608" i="12"/>
  <c r="B2609" i="12"/>
  <c r="U2608" i="12"/>
  <c r="E2608" i="12"/>
  <c r="F2608" i="12" s="1"/>
  <c r="N2608" i="12"/>
  <c r="O2608" i="12" s="1"/>
  <c r="P2608" i="12" s="1"/>
  <c r="Q2607" i="12"/>
  <c r="R2607" i="12" s="1"/>
  <c r="K2607" i="12"/>
  <c r="Q2608" i="12" l="1"/>
  <c r="R2608" i="12" s="1"/>
  <c r="E1331" i="13"/>
  <c r="Y2609" i="12"/>
  <c r="I2609" i="12"/>
  <c r="V2609" i="12"/>
  <c r="B2610" i="12"/>
  <c r="U2609" i="12"/>
  <c r="E2609" i="12"/>
  <c r="F2609" i="12" s="1"/>
  <c r="N2609" i="12"/>
  <c r="O2609" i="12" s="1"/>
  <c r="P2609" i="12" s="1"/>
  <c r="J2609" i="12"/>
  <c r="K2608" i="12"/>
  <c r="W2608" i="12"/>
  <c r="W2609" i="12" l="1"/>
  <c r="E1330" i="13"/>
  <c r="V2610" i="12"/>
  <c r="B2611" i="12"/>
  <c r="U2610" i="12"/>
  <c r="E2610" i="12"/>
  <c r="F2610" i="12" s="1"/>
  <c r="N2610" i="12"/>
  <c r="O2610" i="12" s="1"/>
  <c r="P2610" i="12" s="1"/>
  <c r="J2610" i="12"/>
  <c r="Y2610" i="12"/>
  <c r="I2610" i="12"/>
  <c r="K2609" i="12"/>
  <c r="Q2609" i="12"/>
  <c r="R2609" i="12" s="1"/>
  <c r="K2610" i="12" l="1"/>
  <c r="Q2610" i="12"/>
  <c r="R2610" i="12" s="1"/>
  <c r="W2610" i="12"/>
  <c r="E1329" i="13"/>
  <c r="N2611" i="12"/>
  <c r="O2611" i="12" s="1"/>
  <c r="P2611" i="12" s="1"/>
  <c r="J2611" i="12"/>
  <c r="Y2611" i="12"/>
  <c r="I2611" i="12"/>
  <c r="V2611" i="12"/>
  <c r="B2612" i="12"/>
  <c r="U2611" i="12"/>
  <c r="E2611" i="12"/>
  <c r="F2611" i="12" s="1"/>
  <c r="W2611" i="12" l="1"/>
  <c r="K2611" i="12"/>
  <c r="Q2611" i="12"/>
  <c r="R2611" i="12" s="1"/>
  <c r="E1328" i="13"/>
  <c r="N2612" i="12"/>
  <c r="O2612" i="12" s="1"/>
  <c r="P2612" i="12" s="1"/>
  <c r="J2612" i="12"/>
  <c r="Y2612" i="12"/>
  <c r="I2612" i="12"/>
  <c r="V2612" i="12"/>
  <c r="B2613" i="12"/>
  <c r="U2612" i="12"/>
  <c r="E2612" i="12"/>
  <c r="F2612" i="12" s="1"/>
  <c r="K2612" i="12" l="1"/>
  <c r="Q2612" i="12"/>
  <c r="R2612" i="12" s="1"/>
  <c r="W2612" i="12"/>
  <c r="E1327" i="13"/>
  <c r="J2613" i="12"/>
  <c r="Y2613" i="12"/>
  <c r="I2613" i="12"/>
  <c r="V2613" i="12"/>
  <c r="B2614" i="12"/>
  <c r="U2613" i="12"/>
  <c r="E2613" i="12"/>
  <c r="F2613" i="12" s="1"/>
  <c r="N2613" i="12"/>
  <c r="O2613" i="12" s="1"/>
  <c r="P2613" i="12" s="1"/>
  <c r="W2613" i="12" l="1"/>
  <c r="E1326" i="13"/>
  <c r="J2614" i="12"/>
  <c r="Y2614" i="12"/>
  <c r="I2614" i="12"/>
  <c r="V2614" i="12"/>
  <c r="B2615" i="12"/>
  <c r="U2614" i="12"/>
  <c r="E2614" i="12"/>
  <c r="F2614" i="12" s="1"/>
  <c r="N2614" i="12"/>
  <c r="O2614" i="12" s="1"/>
  <c r="P2614" i="12" s="1"/>
  <c r="K2613" i="12"/>
  <c r="Q2613" i="12"/>
  <c r="R2613" i="12" s="1"/>
  <c r="W2614" i="12" l="1"/>
  <c r="E1325" i="13"/>
  <c r="V2615" i="12"/>
  <c r="B2616" i="12"/>
  <c r="U2615" i="12"/>
  <c r="E2615" i="12"/>
  <c r="F2615" i="12" s="1"/>
  <c r="N2615" i="12"/>
  <c r="O2615" i="12" s="1"/>
  <c r="P2615" i="12" s="1"/>
  <c r="J2615" i="12"/>
  <c r="Y2615" i="12"/>
  <c r="I2615" i="12"/>
  <c r="K2614" i="12"/>
  <c r="Q2614" i="12"/>
  <c r="R2614" i="12" s="1"/>
  <c r="W2615" i="12" l="1"/>
  <c r="Q2615" i="12"/>
  <c r="R2615" i="12" s="1"/>
  <c r="E1324" i="13"/>
  <c r="N2616" i="12"/>
  <c r="O2616" i="12" s="1"/>
  <c r="P2616" i="12" s="1"/>
  <c r="J2616" i="12"/>
  <c r="Y2616" i="12"/>
  <c r="I2616" i="12"/>
  <c r="V2616" i="12"/>
  <c r="B2617" i="12"/>
  <c r="U2616" i="12"/>
  <c r="E2616" i="12"/>
  <c r="F2616" i="12" s="1"/>
  <c r="K2615" i="12"/>
  <c r="Q2616" i="12" l="1"/>
  <c r="R2616" i="12" s="1"/>
  <c r="W2616" i="12"/>
  <c r="E1323" i="13"/>
  <c r="N2617" i="12"/>
  <c r="O2617" i="12" s="1"/>
  <c r="P2617" i="12" s="1"/>
  <c r="J2617" i="12"/>
  <c r="Y2617" i="12"/>
  <c r="I2617" i="12"/>
  <c r="V2617" i="12"/>
  <c r="B2618" i="12"/>
  <c r="U2617" i="12"/>
  <c r="E2617" i="12"/>
  <c r="F2617" i="12" s="1"/>
  <c r="K2616" i="12"/>
  <c r="Q2617" i="12" l="1"/>
  <c r="R2617" i="12" s="1"/>
  <c r="W2617" i="12"/>
  <c r="E1322" i="13"/>
  <c r="N2618" i="12"/>
  <c r="O2618" i="12" s="1"/>
  <c r="P2618" i="12" s="1"/>
  <c r="J2618" i="12"/>
  <c r="Y2618" i="12"/>
  <c r="I2618" i="12"/>
  <c r="V2618" i="12"/>
  <c r="B2619" i="12"/>
  <c r="U2618" i="12"/>
  <c r="E2618" i="12"/>
  <c r="F2618" i="12" s="1"/>
  <c r="K2617" i="12"/>
  <c r="W2618" i="12" l="1"/>
  <c r="Q2618" i="12"/>
  <c r="R2618" i="12" s="1"/>
  <c r="E1321" i="13"/>
  <c r="J2619" i="12"/>
  <c r="Y2619" i="12"/>
  <c r="I2619" i="12"/>
  <c r="V2619" i="12"/>
  <c r="B2620" i="12"/>
  <c r="U2619" i="12"/>
  <c r="E2619" i="12"/>
  <c r="F2619" i="12" s="1"/>
  <c r="N2619" i="12"/>
  <c r="O2619" i="12" s="1"/>
  <c r="P2619" i="12" s="1"/>
  <c r="K2618" i="12"/>
  <c r="W2619" i="12" l="1"/>
  <c r="Q2619" i="12"/>
  <c r="R2619" i="12" s="1"/>
  <c r="E1320" i="13"/>
  <c r="V2620" i="12"/>
  <c r="B2621" i="12"/>
  <c r="U2620" i="12"/>
  <c r="E2620" i="12"/>
  <c r="F2620" i="12" s="1"/>
  <c r="N2620" i="12"/>
  <c r="O2620" i="12" s="1"/>
  <c r="P2620" i="12" s="1"/>
  <c r="J2620" i="12"/>
  <c r="Y2620" i="12"/>
  <c r="I2620" i="12"/>
  <c r="K2619" i="12"/>
  <c r="E1319" i="13" l="1"/>
  <c r="B2622" i="12"/>
  <c r="U2621" i="12"/>
  <c r="E2621" i="12"/>
  <c r="F2621" i="12" s="1"/>
  <c r="N2621" i="12"/>
  <c r="O2621" i="12" s="1"/>
  <c r="P2621" i="12" s="1"/>
  <c r="J2621" i="12"/>
  <c r="Y2621" i="12"/>
  <c r="I2621" i="12"/>
  <c r="V2621" i="12"/>
  <c r="K2620" i="12"/>
  <c r="Q2620" i="12"/>
  <c r="R2620" i="12" s="1"/>
  <c r="W2620" i="12"/>
  <c r="W2621" i="12" l="1"/>
  <c r="Q2621" i="12"/>
  <c r="R2621" i="12" s="1"/>
  <c r="K2621" i="12"/>
  <c r="E1318" i="13"/>
  <c r="N2622" i="12"/>
  <c r="O2622" i="12" s="1"/>
  <c r="P2622" i="12" s="1"/>
  <c r="J2622" i="12"/>
  <c r="Y2622" i="12"/>
  <c r="I2622" i="12"/>
  <c r="V2622" i="12"/>
  <c r="B2623" i="12"/>
  <c r="U2622" i="12"/>
  <c r="E2622" i="12"/>
  <c r="F2622" i="12" s="1"/>
  <c r="Q2622" i="12" l="1"/>
  <c r="R2622" i="12" s="1"/>
  <c r="W2622" i="12"/>
  <c r="E1317" i="13"/>
  <c r="N2623" i="12"/>
  <c r="O2623" i="12" s="1"/>
  <c r="P2623" i="12" s="1"/>
  <c r="J2623" i="12"/>
  <c r="Y2623" i="12"/>
  <c r="I2623" i="12"/>
  <c r="V2623" i="12"/>
  <c r="B2624" i="12"/>
  <c r="U2623" i="12"/>
  <c r="E2623" i="12"/>
  <c r="F2623" i="12" s="1"/>
  <c r="K2622" i="12"/>
  <c r="W2623" i="12" l="1"/>
  <c r="Q2623" i="12"/>
  <c r="R2623" i="12" s="1"/>
  <c r="K2623" i="12"/>
  <c r="E1316" i="13"/>
  <c r="J2624" i="12"/>
  <c r="Y2624" i="12"/>
  <c r="I2624" i="12"/>
  <c r="V2624" i="12"/>
  <c r="B2625" i="12"/>
  <c r="U2624" i="12"/>
  <c r="E2624" i="12"/>
  <c r="F2624" i="12" s="1"/>
  <c r="N2624" i="12"/>
  <c r="O2624" i="12" s="1"/>
  <c r="P2624" i="12" s="1"/>
  <c r="Q2624" i="12" l="1"/>
  <c r="R2624" i="12" s="1"/>
  <c r="W2624" i="12"/>
  <c r="E1315" i="13"/>
  <c r="Y2625" i="12"/>
  <c r="I2625" i="12"/>
  <c r="V2625" i="12"/>
  <c r="B2626" i="12"/>
  <c r="U2625" i="12"/>
  <c r="E2625" i="12"/>
  <c r="F2625" i="12" s="1"/>
  <c r="N2625" i="12"/>
  <c r="O2625" i="12" s="1"/>
  <c r="P2625" i="12" s="1"/>
  <c r="J2625" i="12"/>
  <c r="K2624" i="12"/>
  <c r="W2625" i="12" l="1"/>
  <c r="E1314" i="13"/>
  <c r="V2626" i="12"/>
  <c r="B2627" i="12"/>
  <c r="U2626" i="12"/>
  <c r="E2626" i="12"/>
  <c r="F2626" i="12" s="1"/>
  <c r="N2626" i="12"/>
  <c r="O2626" i="12" s="1"/>
  <c r="P2626" i="12" s="1"/>
  <c r="J2626" i="12"/>
  <c r="Y2626" i="12"/>
  <c r="I2626" i="12"/>
  <c r="K2625" i="12"/>
  <c r="Q2625" i="12"/>
  <c r="R2625" i="12" s="1"/>
  <c r="Q2626" i="12" l="1"/>
  <c r="R2626" i="12" s="1"/>
  <c r="W2626" i="12"/>
  <c r="E1313" i="13"/>
  <c r="N2627" i="12"/>
  <c r="O2627" i="12" s="1"/>
  <c r="P2627" i="12" s="1"/>
  <c r="J2627" i="12"/>
  <c r="Y2627" i="12"/>
  <c r="I2627" i="12"/>
  <c r="V2627" i="12"/>
  <c r="B2628" i="12"/>
  <c r="U2627" i="12"/>
  <c r="E2627" i="12"/>
  <c r="F2627" i="12" s="1"/>
  <c r="K2626" i="12"/>
  <c r="W2627" i="12" l="1"/>
  <c r="Q2627" i="12"/>
  <c r="R2627" i="12" s="1"/>
  <c r="E1312" i="13"/>
  <c r="N2628" i="12"/>
  <c r="O2628" i="12" s="1"/>
  <c r="P2628" i="12" s="1"/>
  <c r="J2628" i="12"/>
  <c r="Y2628" i="12"/>
  <c r="I2628" i="12"/>
  <c r="V2628" i="12"/>
  <c r="B2629" i="12"/>
  <c r="U2628" i="12"/>
  <c r="E2628" i="12"/>
  <c r="F2628" i="12" s="1"/>
  <c r="K2627" i="12"/>
  <c r="W2628" i="12" l="1"/>
  <c r="E1311" i="13"/>
  <c r="J2629" i="12"/>
  <c r="Y2629" i="12"/>
  <c r="I2629" i="12"/>
  <c r="V2629" i="12"/>
  <c r="B2630" i="12"/>
  <c r="U2629" i="12"/>
  <c r="E2629" i="12"/>
  <c r="F2629" i="12" s="1"/>
  <c r="N2629" i="12"/>
  <c r="O2629" i="12" s="1"/>
  <c r="P2629" i="12" s="1"/>
  <c r="Q2628" i="12"/>
  <c r="R2628" i="12" s="1"/>
  <c r="K2628" i="12"/>
  <c r="K2629" i="12" l="1"/>
  <c r="Q2629" i="12"/>
  <c r="R2629" i="12" s="1"/>
  <c r="W2629" i="12"/>
  <c r="E1310" i="13"/>
  <c r="J2630" i="12"/>
  <c r="Y2630" i="12"/>
  <c r="I2630" i="12"/>
  <c r="V2630" i="12"/>
  <c r="B2631" i="12"/>
  <c r="U2630" i="12"/>
  <c r="E2630" i="12"/>
  <c r="F2630" i="12" s="1"/>
  <c r="N2630" i="12"/>
  <c r="O2630" i="12" s="1"/>
  <c r="P2630" i="12" s="1"/>
  <c r="K2630" i="12" l="1"/>
  <c r="Q2630" i="12"/>
  <c r="R2630" i="12" s="1"/>
  <c r="W2630" i="12"/>
  <c r="E1309" i="13"/>
  <c r="V2631" i="12"/>
  <c r="B2632" i="12"/>
  <c r="U2631" i="12"/>
  <c r="E2631" i="12"/>
  <c r="F2631" i="12" s="1"/>
  <c r="N2631" i="12"/>
  <c r="O2631" i="12" s="1"/>
  <c r="P2631" i="12" s="1"/>
  <c r="J2631" i="12"/>
  <c r="Y2631" i="12"/>
  <c r="I2631" i="12"/>
  <c r="K2631" i="12" l="1"/>
  <c r="Q2631" i="12"/>
  <c r="R2631" i="12" s="1"/>
  <c r="W2631" i="12"/>
  <c r="E1308" i="13"/>
  <c r="N2632" i="12"/>
  <c r="O2632" i="12" s="1"/>
  <c r="P2632" i="12" s="1"/>
  <c r="J2632" i="12"/>
  <c r="Y2632" i="12"/>
  <c r="I2632" i="12"/>
  <c r="V2632" i="12"/>
  <c r="B2633" i="12"/>
  <c r="U2632" i="12"/>
  <c r="E2632" i="12"/>
  <c r="F2632" i="12" s="1"/>
  <c r="K2632" i="12" l="1"/>
  <c r="W2632" i="12"/>
  <c r="E1307" i="13"/>
  <c r="N2633" i="12"/>
  <c r="O2633" i="12" s="1"/>
  <c r="P2633" i="12" s="1"/>
  <c r="J2633" i="12"/>
  <c r="Y2633" i="12"/>
  <c r="I2633" i="12"/>
  <c r="V2633" i="12"/>
  <c r="B2634" i="12"/>
  <c r="U2633" i="12"/>
  <c r="E2633" i="12"/>
  <c r="F2633" i="12" s="1"/>
  <c r="Q2632" i="12"/>
  <c r="R2632" i="12" s="1"/>
  <c r="W2633" i="12" l="1"/>
  <c r="Q2633" i="12"/>
  <c r="R2633" i="12" s="1"/>
  <c r="E1306" i="13"/>
  <c r="N2634" i="12"/>
  <c r="O2634" i="12" s="1"/>
  <c r="P2634" i="12" s="1"/>
  <c r="J2634" i="12"/>
  <c r="Y2634" i="12"/>
  <c r="I2634" i="12"/>
  <c r="V2634" i="12"/>
  <c r="B2635" i="12"/>
  <c r="U2634" i="12"/>
  <c r="E2634" i="12"/>
  <c r="F2634" i="12" s="1"/>
  <c r="K2633" i="12"/>
  <c r="Q2634" i="12" l="1"/>
  <c r="R2634" i="12" s="1"/>
  <c r="W2634" i="12"/>
  <c r="E1305" i="13"/>
  <c r="J2635" i="12"/>
  <c r="Y2635" i="12"/>
  <c r="I2635" i="12"/>
  <c r="V2635" i="12"/>
  <c r="B2636" i="12"/>
  <c r="U2635" i="12"/>
  <c r="E2635" i="12"/>
  <c r="F2635" i="12" s="1"/>
  <c r="N2635" i="12"/>
  <c r="O2635" i="12" s="1"/>
  <c r="P2635" i="12" s="1"/>
  <c r="K2634" i="12"/>
  <c r="K2635" i="12" l="1"/>
  <c r="E1304" i="13"/>
  <c r="V2636" i="12"/>
  <c r="B2637" i="12"/>
  <c r="U2636" i="12"/>
  <c r="E2636" i="12"/>
  <c r="F2636" i="12" s="1"/>
  <c r="N2636" i="12"/>
  <c r="O2636" i="12" s="1"/>
  <c r="P2636" i="12" s="1"/>
  <c r="J2636" i="12"/>
  <c r="Y2636" i="12"/>
  <c r="I2636" i="12"/>
  <c r="Q2635" i="12"/>
  <c r="R2635" i="12" s="1"/>
  <c r="W2635" i="12"/>
  <c r="K2636" i="12" l="1"/>
  <c r="W2636" i="12"/>
  <c r="Q2636" i="12"/>
  <c r="R2636" i="12" s="1"/>
  <c r="E1303" i="13"/>
  <c r="B2638" i="12"/>
  <c r="U2637" i="12"/>
  <c r="E2637" i="12"/>
  <c r="F2637" i="12" s="1"/>
  <c r="N2637" i="12"/>
  <c r="O2637" i="12" s="1"/>
  <c r="P2637" i="12" s="1"/>
  <c r="J2637" i="12"/>
  <c r="Y2637" i="12"/>
  <c r="I2637" i="12"/>
  <c r="V2637" i="12"/>
  <c r="Q2637" i="12" l="1"/>
  <c r="R2637" i="12" s="1"/>
  <c r="W2637" i="12"/>
  <c r="E1302" i="13"/>
  <c r="N2638" i="12"/>
  <c r="O2638" i="12" s="1"/>
  <c r="P2638" i="12" s="1"/>
  <c r="J2638" i="12"/>
  <c r="Y2638" i="12"/>
  <c r="I2638" i="12"/>
  <c r="V2638" i="12"/>
  <c r="B2639" i="12"/>
  <c r="U2638" i="12"/>
  <c r="E2638" i="12"/>
  <c r="F2638" i="12" s="1"/>
  <c r="K2637" i="12"/>
  <c r="W2638" i="12" l="1"/>
  <c r="K2638" i="12"/>
  <c r="Q2638" i="12"/>
  <c r="R2638" i="12" s="1"/>
  <c r="E1301" i="13"/>
  <c r="N2639" i="12"/>
  <c r="O2639" i="12" s="1"/>
  <c r="P2639" i="12" s="1"/>
  <c r="J2639" i="12"/>
  <c r="Y2639" i="12"/>
  <c r="I2639" i="12"/>
  <c r="V2639" i="12"/>
  <c r="B2640" i="12"/>
  <c r="U2639" i="12"/>
  <c r="E2639" i="12"/>
  <c r="F2639" i="12" s="1"/>
  <c r="K2639" i="12" l="1"/>
  <c r="W2639" i="12"/>
  <c r="Q2639" i="12"/>
  <c r="R2639" i="12" s="1"/>
  <c r="E1300" i="13"/>
  <c r="J2640" i="12"/>
  <c r="Y2640" i="12"/>
  <c r="I2640" i="12"/>
  <c r="V2640" i="12"/>
  <c r="B2641" i="12"/>
  <c r="U2640" i="12"/>
  <c r="E2640" i="12"/>
  <c r="F2640" i="12" s="1"/>
  <c r="N2640" i="12"/>
  <c r="O2640" i="12" s="1"/>
  <c r="P2640" i="12" s="1"/>
  <c r="K2640" i="12" l="1"/>
  <c r="Q2640" i="12"/>
  <c r="R2640" i="12" s="1"/>
  <c r="W2640" i="12"/>
  <c r="E1299" i="13"/>
  <c r="Y2641" i="12"/>
  <c r="I2641" i="12"/>
  <c r="V2641" i="12"/>
  <c r="B2642" i="12"/>
  <c r="U2641" i="12"/>
  <c r="E2641" i="12"/>
  <c r="F2641" i="12" s="1"/>
  <c r="N2641" i="12"/>
  <c r="O2641" i="12" s="1"/>
  <c r="P2641" i="12" s="1"/>
  <c r="J2641" i="12"/>
  <c r="W2641" i="12" l="1"/>
  <c r="Q2641" i="12"/>
  <c r="R2641" i="12" s="1"/>
  <c r="E1298" i="13"/>
  <c r="V2642" i="12"/>
  <c r="B2643" i="12"/>
  <c r="U2642" i="12"/>
  <c r="E2642" i="12"/>
  <c r="F2642" i="12" s="1"/>
  <c r="N2642" i="12"/>
  <c r="O2642" i="12" s="1"/>
  <c r="P2642" i="12" s="1"/>
  <c r="J2642" i="12"/>
  <c r="Y2642" i="12"/>
  <c r="I2642" i="12"/>
  <c r="K2641" i="12"/>
  <c r="W2642" i="12" l="1"/>
  <c r="E1297" i="13"/>
  <c r="N2643" i="12"/>
  <c r="O2643" i="12" s="1"/>
  <c r="P2643" i="12" s="1"/>
  <c r="J2643" i="12"/>
  <c r="Y2643" i="12"/>
  <c r="I2643" i="12"/>
  <c r="V2643" i="12"/>
  <c r="B2644" i="12"/>
  <c r="U2643" i="12"/>
  <c r="E2643" i="12"/>
  <c r="F2643" i="12" s="1"/>
  <c r="K2642" i="12"/>
  <c r="Q2642" i="12"/>
  <c r="R2642" i="12" s="1"/>
  <c r="W2643" i="12" l="1"/>
  <c r="Q2643" i="12"/>
  <c r="R2643" i="12" s="1"/>
  <c r="E1296" i="13"/>
  <c r="N2644" i="12"/>
  <c r="O2644" i="12" s="1"/>
  <c r="P2644" i="12" s="1"/>
  <c r="J2644" i="12"/>
  <c r="Y2644" i="12"/>
  <c r="I2644" i="12"/>
  <c r="V2644" i="12"/>
  <c r="B2645" i="12"/>
  <c r="U2644" i="12"/>
  <c r="E2644" i="12"/>
  <c r="F2644" i="12" s="1"/>
  <c r="K2643" i="12"/>
  <c r="W2644" i="12" l="1"/>
  <c r="K2644" i="12"/>
  <c r="Q2644" i="12"/>
  <c r="R2644" i="12" s="1"/>
  <c r="E1295" i="13"/>
  <c r="J2645" i="12"/>
  <c r="Y2645" i="12"/>
  <c r="I2645" i="12"/>
  <c r="V2645" i="12"/>
  <c r="B2646" i="12"/>
  <c r="U2645" i="12"/>
  <c r="E2645" i="12"/>
  <c r="F2645" i="12" s="1"/>
  <c r="N2645" i="12"/>
  <c r="O2645" i="12" s="1"/>
  <c r="P2645" i="12" s="1"/>
  <c r="W2645" i="12" l="1"/>
  <c r="Q2645" i="12"/>
  <c r="R2645" i="12" s="1"/>
  <c r="E1294" i="13"/>
  <c r="J2646" i="12"/>
  <c r="Y2646" i="12"/>
  <c r="I2646" i="12"/>
  <c r="V2646" i="12"/>
  <c r="B2647" i="12"/>
  <c r="U2646" i="12"/>
  <c r="E2646" i="12"/>
  <c r="F2646" i="12" s="1"/>
  <c r="N2646" i="12"/>
  <c r="O2646" i="12" s="1"/>
  <c r="P2646" i="12" s="1"/>
  <c r="K2645" i="12"/>
  <c r="W2646" i="12" l="1"/>
  <c r="Q2646" i="12"/>
  <c r="R2646" i="12" s="1"/>
  <c r="E1293" i="13"/>
  <c r="V2647" i="12"/>
  <c r="B2648" i="12"/>
  <c r="U2647" i="12"/>
  <c r="E2647" i="12"/>
  <c r="F2647" i="12" s="1"/>
  <c r="N2647" i="12"/>
  <c r="O2647" i="12" s="1"/>
  <c r="P2647" i="12" s="1"/>
  <c r="J2647" i="12"/>
  <c r="Y2647" i="12"/>
  <c r="I2647" i="12"/>
  <c r="K2646" i="12"/>
  <c r="Q2647" i="12" l="1"/>
  <c r="R2647" i="12" s="1"/>
  <c r="W2647" i="12"/>
  <c r="K2647" i="12"/>
  <c r="E1292" i="13"/>
  <c r="N2648" i="12"/>
  <c r="O2648" i="12" s="1"/>
  <c r="P2648" i="12" s="1"/>
  <c r="J2648" i="12"/>
  <c r="Y2648" i="12"/>
  <c r="I2648" i="12"/>
  <c r="V2648" i="12"/>
  <c r="B2649" i="12"/>
  <c r="U2648" i="12"/>
  <c r="E2648" i="12"/>
  <c r="F2648" i="12" s="1"/>
  <c r="W2648" i="12" l="1"/>
  <c r="Q2648" i="12"/>
  <c r="R2648" i="12" s="1"/>
  <c r="E1291" i="13"/>
  <c r="N2649" i="12"/>
  <c r="O2649" i="12" s="1"/>
  <c r="P2649" i="12" s="1"/>
  <c r="J2649" i="12"/>
  <c r="Y2649" i="12"/>
  <c r="I2649" i="12"/>
  <c r="V2649" i="12"/>
  <c r="B2650" i="12"/>
  <c r="U2649" i="12"/>
  <c r="E2649" i="12"/>
  <c r="F2649" i="12" s="1"/>
  <c r="K2648" i="12"/>
  <c r="W2649" i="12" l="1"/>
  <c r="E1290" i="13"/>
  <c r="Y2650" i="12"/>
  <c r="N2650" i="12"/>
  <c r="O2650" i="12" s="1"/>
  <c r="P2650" i="12" s="1"/>
  <c r="J2650" i="12"/>
  <c r="I2650" i="12"/>
  <c r="V2650" i="12"/>
  <c r="E2650" i="12"/>
  <c r="F2650" i="12" s="1"/>
  <c r="U2650" i="12"/>
  <c r="B2651" i="12"/>
  <c r="K2649" i="12"/>
  <c r="Q2649" i="12"/>
  <c r="R2649" i="12" s="1"/>
  <c r="K2650" i="12" l="1"/>
  <c r="Q2650" i="12"/>
  <c r="R2650" i="12" s="1"/>
  <c r="E1289" i="13"/>
  <c r="Y2651" i="12"/>
  <c r="I2651" i="12"/>
  <c r="V2651" i="12"/>
  <c r="N2651" i="12"/>
  <c r="O2651" i="12" s="1"/>
  <c r="P2651" i="12" s="1"/>
  <c r="J2651" i="12"/>
  <c r="E2651" i="12"/>
  <c r="F2651" i="12" s="1"/>
  <c r="U2651" i="12"/>
  <c r="B2652" i="12"/>
  <c r="W2650" i="12"/>
  <c r="W2651" i="12" l="1"/>
  <c r="K2651" i="12"/>
  <c r="Q2651" i="12"/>
  <c r="R2651" i="12" s="1"/>
  <c r="E1288" i="13"/>
  <c r="J2652" i="12"/>
  <c r="V2652" i="12"/>
  <c r="B2653" i="12"/>
  <c r="N2652" i="12"/>
  <c r="O2652" i="12" s="1"/>
  <c r="P2652" i="12" s="1"/>
  <c r="I2652" i="12"/>
  <c r="Y2652" i="12"/>
  <c r="E2652" i="12"/>
  <c r="F2652" i="12" s="1"/>
  <c r="U2652" i="12"/>
  <c r="W2652" i="12" l="1"/>
  <c r="E1287" i="13"/>
  <c r="V2653" i="12"/>
  <c r="E2653" i="12"/>
  <c r="F2653" i="12" s="1"/>
  <c r="Y2653" i="12"/>
  <c r="U2653" i="12"/>
  <c r="B2654" i="12"/>
  <c r="N2653" i="12"/>
  <c r="O2653" i="12" s="1"/>
  <c r="P2653" i="12" s="1"/>
  <c r="J2653" i="12"/>
  <c r="I2653" i="12"/>
  <c r="K2652" i="12"/>
  <c r="Q2652" i="12"/>
  <c r="R2652" i="12" s="1"/>
  <c r="W2653" i="12" l="1"/>
  <c r="E1286" i="13"/>
  <c r="J2654" i="12"/>
  <c r="I2654" i="12"/>
  <c r="Y2654" i="12"/>
  <c r="E2654" i="12"/>
  <c r="F2654" i="12" s="1"/>
  <c r="V2654" i="12"/>
  <c r="U2654" i="12"/>
  <c r="B2655" i="12"/>
  <c r="N2654" i="12"/>
  <c r="O2654" i="12" s="1"/>
  <c r="P2654" i="12" s="1"/>
  <c r="Q2653" i="12"/>
  <c r="R2653" i="12" s="1"/>
  <c r="K2653" i="12"/>
  <c r="K2654" i="12" l="1"/>
  <c r="E1285" i="13"/>
  <c r="J2655" i="12"/>
  <c r="U2655" i="12"/>
  <c r="B2656" i="12"/>
  <c r="N2655" i="12"/>
  <c r="O2655" i="12" s="1"/>
  <c r="P2655" i="12" s="1"/>
  <c r="I2655" i="12"/>
  <c r="Y2655" i="12"/>
  <c r="E2655" i="12"/>
  <c r="F2655" i="12" s="1"/>
  <c r="V2655" i="12"/>
  <c r="Q2654" i="12"/>
  <c r="R2654" i="12" s="1"/>
  <c r="W2654" i="12"/>
  <c r="W2655" i="12" l="1"/>
  <c r="E1284" i="13"/>
  <c r="N2656" i="12"/>
  <c r="O2656" i="12" s="1"/>
  <c r="P2656" i="12" s="1"/>
  <c r="J2656" i="12"/>
  <c r="E2656" i="12"/>
  <c r="F2656" i="12" s="1"/>
  <c r="Y2656" i="12"/>
  <c r="V2656" i="12"/>
  <c r="U2656" i="12"/>
  <c r="B2657" i="12"/>
  <c r="I2656" i="12"/>
  <c r="Q2655" i="12"/>
  <c r="R2655" i="12" s="1"/>
  <c r="K2655" i="12"/>
  <c r="W2656" i="12" l="1"/>
  <c r="K2656" i="12"/>
  <c r="Q2656" i="12"/>
  <c r="R2656" i="12" s="1"/>
  <c r="E1283" i="13"/>
  <c r="J2657" i="12"/>
  <c r="N2657" i="12"/>
  <c r="O2657" i="12" s="1"/>
  <c r="P2657" i="12" s="1"/>
  <c r="I2657" i="12"/>
  <c r="E2657" i="12"/>
  <c r="F2657" i="12" s="1"/>
  <c r="Y2657" i="12"/>
  <c r="V2657" i="12"/>
  <c r="U2657" i="12"/>
  <c r="B2658" i="12"/>
  <c r="W2657" i="12" l="1"/>
  <c r="Q2657" i="12"/>
  <c r="R2657" i="12" s="1"/>
  <c r="E1282" i="13"/>
  <c r="V2658" i="12"/>
  <c r="U2658" i="12"/>
  <c r="B2659" i="12"/>
  <c r="N2658" i="12"/>
  <c r="O2658" i="12" s="1"/>
  <c r="P2658" i="12" s="1"/>
  <c r="J2658" i="12"/>
  <c r="I2658" i="12"/>
  <c r="E2658" i="12"/>
  <c r="F2658" i="12" s="1"/>
  <c r="Y2658" i="12"/>
  <c r="K2657" i="12"/>
  <c r="W2658" i="12" l="1"/>
  <c r="E1281" i="13"/>
  <c r="B2660" i="12"/>
  <c r="U2659" i="12"/>
  <c r="E2659" i="12"/>
  <c r="F2659" i="12" s="1"/>
  <c r="N2659" i="12"/>
  <c r="O2659" i="12" s="1"/>
  <c r="P2659" i="12" s="1"/>
  <c r="I2659" i="12"/>
  <c r="Y2659" i="12"/>
  <c r="V2659" i="12"/>
  <c r="J2659" i="12"/>
  <c r="Q2658" i="12"/>
  <c r="R2658" i="12" s="1"/>
  <c r="K2658" i="12"/>
  <c r="K2659" i="12" l="1"/>
  <c r="Q2659" i="12"/>
  <c r="R2659" i="12" s="1"/>
  <c r="W2659" i="12"/>
  <c r="E1280" i="13"/>
  <c r="N2660" i="12"/>
  <c r="O2660" i="12" s="1"/>
  <c r="P2660" i="12" s="1"/>
  <c r="B2661" i="12"/>
  <c r="J2660" i="12"/>
  <c r="I2660" i="12"/>
  <c r="E2660" i="12"/>
  <c r="F2660" i="12" s="1"/>
  <c r="Y2660" i="12"/>
  <c r="V2660" i="12"/>
  <c r="U2660" i="12"/>
  <c r="E1279" i="13" l="1"/>
  <c r="N2661" i="12"/>
  <c r="O2661" i="12" s="1"/>
  <c r="P2661" i="12" s="1"/>
  <c r="Y2661" i="12"/>
  <c r="I2661" i="12"/>
  <c r="V2661" i="12"/>
  <c r="J2661" i="12"/>
  <c r="E2661" i="12"/>
  <c r="F2661" i="12" s="1"/>
  <c r="U2661" i="12"/>
  <c r="B2662" i="12"/>
  <c r="Q2660" i="12"/>
  <c r="R2660" i="12" s="1"/>
  <c r="W2660" i="12"/>
  <c r="K2660" i="12"/>
  <c r="K2661" i="12" l="1"/>
  <c r="E1278" i="13"/>
  <c r="V2662" i="12"/>
  <c r="B2663" i="12"/>
  <c r="U2662" i="12"/>
  <c r="E2662" i="12"/>
  <c r="F2662" i="12" s="1"/>
  <c r="Y2662" i="12"/>
  <c r="N2662" i="12"/>
  <c r="O2662" i="12" s="1"/>
  <c r="P2662" i="12" s="1"/>
  <c r="J2662" i="12"/>
  <c r="I2662" i="12"/>
  <c r="Q2661" i="12"/>
  <c r="R2661" i="12" s="1"/>
  <c r="W2661" i="12"/>
  <c r="K2662" i="12" l="1"/>
  <c r="Q2662" i="12"/>
  <c r="R2662" i="12" s="1"/>
  <c r="W2662" i="12"/>
  <c r="E1277" i="13"/>
  <c r="Y2663" i="12"/>
  <c r="I2663" i="12"/>
  <c r="B2664" i="12"/>
  <c r="U2663" i="12"/>
  <c r="E2663" i="12"/>
  <c r="F2663" i="12" s="1"/>
  <c r="V2663" i="12"/>
  <c r="N2663" i="12"/>
  <c r="O2663" i="12" s="1"/>
  <c r="P2663" i="12" s="1"/>
  <c r="J2663" i="12"/>
  <c r="Q2663" i="12" l="1"/>
  <c r="R2663" i="12" s="1"/>
  <c r="W2663" i="12"/>
  <c r="E1276" i="13"/>
  <c r="V2664" i="12"/>
  <c r="B2665" i="12"/>
  <c r="U2664" i="12"/>
  <c r="E2664" i="12"/>
  <c r="F2664" i="12" s="1"/>
  <c r="N2664" i="12"/>
  <c r="O2664" i="12" s="1"/>
  <c r="P2664" i="12" s="1"/>
  <c r="J2664" i="12"/>
  <c r="I2664" i="12"/>
  <c r="Y2664" i="12"/>
  <c r="K2663" i="12"/>
  <c r="W2664" i="12" l="1"/>
  <c r="E1275" i="13"/>
  <c r="J2665" i="12"/>
  <c r="I2665" i="12"/>
  <c r="B2666" i="12"/>
  <c r="E2665" i="12"/>
  <c r="F2665" i="12" s="1"/>
  <c r="Y2665" i="12"/>
  <c r="V2665" i="12"/>
  <c r="U2665" i="12"/>
  <c r="N2665" i="12"/>
  <c r="O2665" i="12" s="1"/>
  <c r="P2665" i="12" s="1"/>
  <c r="K2664" i="12"/>
  <c r="Q2664" i="12"/>
  <c r="R2664" i="12" s="1"/>
  <c r="W2665" i="12" l="1"/>
  <c r="Q2665" i="12"/>
  <c r="R2665" i="12" s="1"/>
  <c r="E1274" i="13"/>
  <c r="J2666" i="12"/>
  <c r="Y2666" i="12"/>
  <c r="I2666" i="12"/>
  <c r="V2666" i="12"/>
  <c r="U2666" i="12"/>
  <c r="N2666" i="12"/>
  <c r="O2666" i="12" s="1"/>
  <c r="P2666" i="12" s="1"/>
  <c r="B2667" i="12"/>
  <c r="E2666" i="12"/>
  <c r="F2666" i="12" s="1"/>
  <c r="K2665" i="12"/>
  <c r="W2666" i="12" l="1"/>
  <c r="K2666" i="12"/>
  <c r="E1273" i="13"/>
  <c r="Y2667" i="12"/>
  <c r="I2667" i="12"/>
  <c r="V2667" i="12"/>
  <c r="B2668" i="12"/>
  <c r="U2667" i="12"/>
  <c r="E2667" i="12"/>
  <c r="F2667" i="12" s="1"/>
  <c r="N2667" i="12"/>
  <c r="O2667" i="12" s="1"/>
  <c r="P2667" i="12" s="1"/>
  <c r="J2667" i="12"/>
  <c r="Q2666" i="12"/>
  <c r="R2666" i="12" s="1"/>
  <c r="Q2667" i="12" l="1"/>
  <c r="R2667" i="12" s="1"/>
  <c r="K2667" i="12"/>
  <c r="E1272" i="13"/>
  <c r="J2668" i="12"/>
  <c r="Y2668" i="12"/>
  <c r="I2668" i="12"/>
  <c r="V2668" i="12"/>
  <c r="U2668" i="12"/>
  <c r="N2668" i="12"/>
  <c r="O2668" i="12" s="1"/>
  <c r="P2668" i="12" s="1"/>
  <c r="B2669" i="12"/>
  <c r="E2668" i="12"/>
  <c r="F2668" i="12" s="1"/>
  <c r="W2667" i="12"/>
  <c r="W2668" i="12" l="1"/>
  <c r="Q2668" i="12"/>
  <c r="R2668" i="12" s="1"/>
  <c r="K2668" i="12"/>
  <c r="E1271" i="13"/>
  <c r="V2669" i="12"/>
  <c r="N2669" i="12"/>
  <c r="O2669" i="12" s="1"/>
  <c r="P2669" i="12" s="1"/>
  <c r="J2669" i="12"/>
  <c r="B2670" i="12"/>
  <c r="I2669" i="12"/>
  <c r="E2669" i="12"/>
  <c r="F2669" i="12" s="1"/>
  <c r="Y2669" i="12"/>
  <c r="U2669" i="12"/>
  <c r="K2669" i="12" l="1"/>
  <c r="W2669" i="12"/>
  <c r="E1270" i="13"/>
  <c r="N2670" i="12"/>
  <c r="O2670" i="12" s="1"/>
  <c r="P2670" i="12" s="1"/>
  <c r="B2671" i="12"/>
  <c r="E2670" i="12"/>
  <c r="F2670" i="12" s="1"/>
  <c r="Y2670" i="12"/>
  <c r="V2670" i="12"/>
  <c r="U2670" i="12"/>
  <c r="J2670" i="12"/>
  <c r="I2670" i="12"/>
  <c r="Q2669" i="12"/>
  <c r="R2669" i="12" s="1"/>
  <c r="W2670" i="12" l="1"/>
  <c r="E1269" i="13"/>
  <c r="J2671" i="12"/>
  <c r="Y2671" i="12"/>
  <c r="I2671" i="12"/>
  <c r="V2671" i="12"/>
  <c r="U2671" i="12"/>
  <c r="N2671" i="12"/>
  <c r="O2671" i="12" s="1"/>
  <c r="P2671" i="12" s="1"/>
  <c r="B2672" i="12"/>
  <c r="E2671" i="12"/>
  <c r="F2671" i="12" s="1"/>
  <c r="Q2670" i="12"/>
  <c r="R2670" i="12" s="1"/>
  <c r="K2670" i="12"/>
  <c r="Q2671" i="12" l="1"/>
  <c r="R2671" i="12" s="1"/>
  <c r="W2671" i="12"/>
  <c r="K2671" i="12"/>
  <c r="E1268" i="13"/>
  <c r="N2672" i="12"/>
  <c r="O2672" i="12" s="1"/>
  <c r="P2672" i="12" s="1"/>
  <c r="J2672" i="12"/>
  <c r="V2672" i="12"/>
  <c r="B2673" i="12"/>
  <c r="U2672" i="12"/>
  <c r="E2672" i="12"/>
  <c r="F2672" i="12" s="1"/>
  <c r="I2672" i="12"/>
  <c r="Y2672" i="12"/>
  <c r="K2672" i="12" l="1"/>
  <c r="E1267" i="13"/>
  <c r="J2673" i="12"/>
  <c r="B2674" i="12"/>
  <c r="U2673" i="12"/>
  <c r="E2673" i="12"/>
  <c r="F2673" i="12" s="1"/>
  <c r="N2673" i="12"/>
  <c r="O2673" i="12" s="1"/>
  <c r="P2673" i="12" s="1"/>
  <c r="I2673" i="12"/>
  <c r="Y2673" i="12"/>
  <c r="V2673" i="12"/>
  <c r="Q2672" i="12"/>
  <c r="R2672" i="12" s="1"/>
  <c r="W2672" i="12"/>
  <c r="K2673" i="12" l="1"/>
  <c r="W2673" i="12"/>
  <c r="E1266" i="13"/>
  <c r="J2674" i="12"/>
  <c r="I2674" i="12"/>
  <c r="B2675" i="12"/>
  <c r="E2674" i="12"/>
  <c r="F2674" i="12" s="1"/>
  <c r="Y2674" i="12"/>
  <c r="V2674" i="12"/>
  <c r="U2674" i="12"/>
  <c r="N2674" i="12"/>
  <c r="O2674" i="12" s="1"/>
  <c r="P2674" i="12" s="1"/>
  <c r="Q2673" i="12"/>
  <c r="R2673" i="12" s="1"/>
  <c r="Q2674" i="12" l="1"/>
  <c r="R2674" i="12" s="1"/>
  <c r="E1265" i="13"/>
  <c r="B2676" i="12"/>
  <c r="U2675" i="12"/>
  <c r="E2675" i="12"/>
  <c r="F2675" i="12" s="1"/>
  <c r="N2675" i="12"/>
  <c r="O2675" i="12" s="1"/>
  <c r="P2675" i="12" s="1"/>
  <c r="Y2675" i="12"/>
  <c r="V2675" i="12"/>
  <c r="J2675" i="12"/>
  <c r="I2675" i="12"/>
  <c r="K2674" i="12"/>
  <c r="W2674" i="12"/>
  <c r="W2675" i="12" l="1"/>
  <c r="Q2675" i="12"/>
  <c r="R2675" i="12" s="1"/>
  <c r="E1264" i="13"/>
  <c r="N2676" i="12"/>
  <c r="O2676" i="12" s="1"/>
  <c r="P2676" i="12" s="1"/>
  <c r="J2676" i="12"/>
  <c r="Y2676" i="12"/>
  <c r="I2676" i="12"/>
  <c r="V2676" i="12"/>
  <c r="B2677" i="12"/>
  <c r="U2676" i="12"/>
  <c r="E2676" i="12"/>
  <c r="F2676" i="12" s="1"/>
  <c r="K2675" i="12"/>
  <c r="W2676" i="12" l="1"/>
  <c r="Q2676" i="12"/>
  <c r="R2676" i="12" s="1"/>
  <c r="K2676" i="12"/>
  <c r="E1263" i="13"/>
  <c r="N2677" i="12"/>
  <c r="O2677" i="12" s="1"/>
  <c r="P2677" i="12" s="1"/>
  <c r="J2677" i="12"/>
  <c r="Y2677" i="12"/>
  <c r="I2677" i="12"/>
  <c r="V2677" i="12"/>
  <c r="E2677" i="12"/>
  <c r="F2677" i="12" s="1"/>
  <c r="B2678" i="12"/>
  <c r="U2677" i="12"/>
  <c r="Q2677" i="12" l="1"/>
  <c r="R2677" i="12" s="1"/>
  <c r="W2677" i="12"/>
  <c r="E1262" i="13"/>
  <c r="V2678" i="12"/>
  <c r="B2679" i="12"/>
  <c r="U2678" i="12"/>
  <c r="E2678" i="12"/>
  <c r="F2678" i="12" s="1"/>
  <c r="N2678" i="12"/>
  <c r="O2678" i="12" s="1"/>
  <c r="P2678" i="12" s="1"/>
  <c r="J2678" i="12"/>
  <c r="I2678" i="12"/>
  <c r="Y2678" i="12"/>
  <c r="K2677" i="12"/>
  <c r="E1261" i="13" l="1"/>
  <c r="Y2679" i="12"/>
  <c r="I2679" i="12"/>
  <c r="B2680" i="12"/>
  <c r="U2679" i="12"/>
  <c r="E2679" i="12"/>
  <c r="F2679" i="12" s="1"/>
  <c r="V2679" i="12"/>
  <c r="N2679" i="12"/>
  <c r="O2679" i="12" s="1"/>
  <c r="P2679" i="12" s="1"/>
  <c r="J2679" i="12"/>
  <c r="Q2678" i="12"/>
  <c r="R2678" i="12" s="1"/>
  <c r="K2678" i="12"/>
  <c r="W2678" i="12"/>
  <c r="W2679" i="12" l="1"/>
  <c r="Q2679" i="12"/>
  <c r="R2679" i="12" s="1"/>
  <c r="E1260" i="13"/>
  <c r="V2680" i="12"/>
  <c r="B2681" i="12"/>
  <c r="U2680" i="12"/>
  <c r="E2680" i="12"/>
  <c r="F2680" i="12" s="1"/>
  <c r="N2680" i="12"/>
  <c r="O2680" i="12" s="1"/>
  <c r="P2680" i="12" s="1"/>
  <c r="J2680" i="12"/>
  <c r="Y2680" i="12"/>
  <c r="I2680" i="12"/>
  <c r="K2679" i="12"/>
  <c r="K2680" i="12" l="1"/>
  <c r="W2680" i="12"/>
  <c r="Q2680" i="12"/>
  <c r="R2680" i="12" s="1"/>
  <c r="E1259" i="13"/>
  <c r="N2681" i="12"/>
  <c r="O2681" i="12" s="1"/>
  <c r="P2681" i="12" s="1"/>
  <c r="J2681" i="12"/>
  <c r="Y2681" i="12"/>
  <c r="I2681" i="12"/>
  <c r="V2681" i="12"/>
  <c r="B2682" i="12"/>
  <c r="U2681" i="12"/>
  <c r="E2681" i="12"/>
  <c r="F2681" i="12" s="1"/>
  <c r="W2681" i="12" l="1"/>
  <c r="Q2681" i="12"/>
  <c r="R2681" i="12" s="1"/>
  <c r="E1258" i="13"/>
  <c r="N2682" i="12"/>
  <c r="O2682" i="12" s="1"/>
  <c r="P2682" i="12" s="1"/>
  <c r="J2682" i="12"/>
  <c r="Y2682" i="12"/>
  <c r="I2682" i="12"/>
  <c r="V2682" i="12"/>
  <c r="B2683" i="12"/>
  <c r="U2682" i="12"/>
  <c r="E2682" i="12"/>
  <c r="F2682" i="12" s="1"/>
  <c r="K2681" i="12"/>
  <c r="Q2682" i="12" l="1"/>
  <c r="R2682" i="12" s="1"/>
  <c r="K2682" i="12"/>
  <c r="W2682" i="12"/>
  <c r="E1257" i="13"/>
  <c r="J2683" i="12"/>
  <c r="Y2683" i="12"/>
  <c r="I2683" i="12"/>
  <c r="V2683" i="12"/>
  <c r="B2684" i="12"/>
  <c r="U2683" i="12"/>
  <c r="E2683" i="12"/>
  <c r="F2683" i="12" s="1"/>
  <c r="N2683" i="12"/>
  <c r="O2683" i="12" s="1"/>
  <c r="P2683" i="12" s="1"/>
  <c r="W2683" i="12" l="1"/>
  <c r="Q2683" i="12"/>
  <c r="R2683" i="12" s="1"/>
  <c r="K2683" i="12"/>
  <c r="E1256" i="13"/>
  <c r="J2684" i="12"/>
  <c r="Y2684" i="12"/>
  <c r="I2684" i="12"/>
  <c r="V2684" i="12"/>
  <c r="B2685" i="12"/>
  <c r="U2684" i="12"/>
  <c r="E2684" i="12"/>
  <c r="F2684" i="12" s="1"/>
  <c r="N2684" i="12"/>
  <c r="O2684" i="12" s="1"/>
  <c r="P2684" i="12" s="1"/>
  <c r="W2684" i="12" l="1"/>
  <c r="E1255" i="13"/>
  <c r="V2685" i="12"/>
  <c r="B2686" i="12"/>
  <c r="U2685" i="12"/>
  <c r="E2685" i="12"/>
  <c r="F2685" i="12" s="1"/>
  <c r="N2685" i="12"/>
  <c r="O2685" i="12" s="1"/>
  <c r="P2685" i="12" s="1"/>
  <c r="J2685" i="12"/>
  <c r="Y2685" i="12"/>
  <c r="I2685" i="12"/>
  <c r="K2684" i="12"/>
  <c r="Q2684" i="12"/>
  <c r="R2684" i="12" s="1"/>
  <c r="W2685" i="12" l="1"/>
  <c r="Q2685" i="12"/>
  <c r="R2685" i="12" s="1"/>
  <c r="K2685" i="12"/>
  <c r="E1254" i="13"/>
  <c r="N2686" i="12"/>
  <c r="O2686" i="12" s="1"/>
  <c r="P2686" i="12" s="1"/>
  <c r="J2686" i="12"/>
  <c r="B2687" i="12"/>
  <c r="Y2686" i="12"/>
  <c r="V2686" i="12"/>
  <c r="U2686" i="12"/>
  <c r="I2686" i="12"/>
  <c r="E2686" i="12"/>
  <c r="F2686" i="12" s="1"/>
  <c r="Q2686" i="12" l="1"/>
  <c r="R2686" i="12" s="1"/>
  <c r="K2686" i="12"/>
  <c r="W2686" i="12"/>
  <c r="E1253" i="13"/>
  <c r="N2687" i="12"/>
  <c r="O2687" i="12" s="1"/>
  <c r="P2687" i="12" s="1"/>
  <c r="J2687" i="12"/>
  <c r="Y2687" i="12"/>
  <c r="I2687" i="12"/>
  <c r="B2688" i="12"/>
  <c r="U2687" i="12"/>
  <c r="E2687" i="12"/>
  <c r="F2687" i="12" s="1"/>
  <c r="V2687" i="12"/>
  <c r="Q2687" i="12" l="1"/>
  <c r="R2687" i="12" s="1"/>
  <c r="W2687" i="12"/>
  <c r="E1252" i="13"/>
  <c r="N2688" i="12"/>
  <c r="O2688" i="12" s="1"/>
  <c r="P2688" i="12" s="1"/>
  <c r="J2688" i="12"/>
  <c r="Y2688" i="12"/>
  <c r="I2688" i="12"/>
  <c r="V2688" i="12"/>
  <c r="B2689" i="12"/>
  <c r="U2688" i="12"/>
  <c r="E2688" i="12"/>
  <c r="F2688" i="12" s="1"/>
  <c r="K2687" i="12"/>
  <c r="Q2688" i="12" l="1"/>
  <c r="R2688" i="12" s="1"/>
  <c r="W2688" i="12"/>
  <c r="E1251" i="13"/>
  <c r="J2689" i="12"/>
  <c r="Y2689" i="12"/>
  <c r="I2689" i="12"/>
  <c r="V2689" i="12"/>
  <c r="B2690" i="12"/>
  <c r="U2689" i="12"/>
  <c r="E2689" i="12"/>
  <c r="F2689" i="12" s="1"/>
  <c r="N2689" i="12"/>
  <c r="O2689" i="12" s="1"/>
  <c r="P2689" i="12" s="1"/>
  <c r="K2688" i="12"/>
  <c r="W2689" i="12" l="1"/>
  <c r="Q2689" i="12"/>
  <c r="R2689" i="12" s="1"/>
  <c r="E1250" i="13"/>
  <c r="V2690" i="12"/>
  <c r="B2691" i="12"/>
  <c r="U2690" i="12"/>
  <c r="E2690" i="12"/>
  <c r="F2690" i="12" s="1"/>
  <c r="N2690" i="12"/>
  <c r="O2690" i="12" s="1"/>
  <c r="P2690" i="12" s="1"/>
  <c r="Y2690" i="12"/>
  <c r="J2690" i="12"/>
  <c r="I2690" i="12"/>
  <c r="K2689" i="12"/>
  <c r="W2690" i="12" l="1"/>
  <c r="Q2690" i="12"/>
  <c r="R2690" i="12" s="1"/>
  <c r="K2690" i="12"/>
  <c r="E1249" i="13"/>
  <c r="B2692" i="12"/>
  <c r="U2691" i="12"/>
  <c r="E2691" i="12"/>
  <c r="F2691" i="12" s="1"/>
  <c r="N2691" i="12"/>
  <c r="O2691" i="12" s="1"/>
  <c r="P2691" i="12" s="1"/>
  <c r="Y2691" i="12"/>
  <c r="I2691" i="12"/>
  <c r="V2691" i="12"/>
  <c r="J2691" i="12"/>
  <c r="W2691" i="12" l="1"/>
  <c r="E1248" i="13"/>
  <c r="N2692" i="12"/>
  <c r="O2692" i="12" s="1"/>
  <c r="P2692" i="12" s="1"/>
  <c r="J2692" i="12"/>
  <c r="Y2692" i="12"/>
  <c r="I2692" i="12"/>
  <c r="V2692" i="12"/>
  <c r="B2693" i="12"/>
  <c r="U2692" i="12"/>
  <c r="E2692" i="12"/>
  <c r="F2692" i="12" s="1"/>
  <c r="K2691" i="12"/>
  <c r="Q2691" i="12"/>
  <c r="R2691" i="12" s="1"/>
  <c r="K2692" i="12" l="1"/>
  <c r="Q2692" i="12"/>
  <c r="R2692" i="12" s="1"/>
  <c r="W2692" i="12"/>
  <c r="E1247" i="13"/>
  <c r="N2693" i="12"/>
  <c r="O2693" i="12" s="1"/>
  <c r="P2693" i="12" s="1"/>
  <c r="J2693" i="12"/>
  <c r="Y2693" i="12"/>
  <c r="I2693" i="12"/>
  <c r="V2693" i="12"/>
  <c r="B2694" i="12"/>
  <c r="U2693" i="12"/>
  <c r="E2693" i="12"/>
  <c r="F2693" i="12" s="1"/>
  <c r="Q2693" i="12" l="1"/>
  <c r="R2693" i="12" s="1"/>
  <c r="W2693" i="12"/>
  <c r="K2693" i="12"/>
  <c r="E1246" i="13"/>
  <c r="J2694" i="12"/>
  <c r="Y2694" i="12"/>
  <c r="I2694" i="12"/>
  <c r="V2694" i="12"/>
  <c r="B2695" i="12"/>
  <c r="U2694" i="12"/>
  <c r="E2694" i="12"/>
  <c r="F2694" i="12" s="1"/>
  <c r="N2694" i="12"/>
  <c r="O2694" i="12" s="1"/>
  <c r="P2694" i="12" s="1"/>
  <c r="W2694" i="12" l="1"/>
  <c r="E1245" i="13"/>
  <c r="Y2695" i="12"/>
  <c r="I2695" i="12"/>
  <c r="V2695" i="12"/>
  <c r="B2696" i="12"/>
  <c r="U2695" i="12"/>
  <c r="E2695" i="12"/>
  <c r="F2695" i="12" s="1"/>
  <c r="N2695" i="12"/>
  <c r="O2695" i="12" s="1"/>
  <c r="P2695" i="12" s="1"/>
  <c r="J2695" i="12"/>
  <c r="K2694" i="12"/>
  <c r="Q2694" i="12"/>
  <c r="R2694" i="12" s="1"/>
  <c r="Q2695" i="12" l="1"/>
  <c r="R2695" i="12" s="1"/>
  <c r="E1244" i="13"/>
  <c r="V2696" i="12"/>
  <c r="B2697" i="12"/>
  <c r="U2696" i="12"/>
  <c r="E2696" i="12"/>
  <c r="F2696" i="12" s="1"/>
  <c r="N2696" i="12"/>
  <c r="O2696" i="12" s="1"/>
  <c r="P2696" i="12" s="1"/>
  <c r="J2696" i="12"/>
  <c r="Y2696" i="12"/>
  <c r="I2696" i="12"/>
  <c r="K2695" i="12"/>
  <c r="W2695" i="12"/>
  <c r="W2696" i="12" l="1"/>
  <c r="Q2696" i="12"/>
  <c r="R2696" i="12" s="1"/>
  <c r="E1243" i="13"/>
  <c r="N2697" i="12"/>
  <c r="O2697" i="12" s="1"/>
  <c r="P2697" i="12" s="1"/>
  <c r="J2697" i="12"/>
  <c r="Y2697" i="12"/>
  <c r="I2697" i="12"/>
  <c r="V2697" i="12"/>
  <c r="B2698" i="12"/>
  <c r="U2697" i="12"/>
  <c r="E2697" i="12"/>
  <c r="F2697" i="12" s="1"/>
  <c r="K2696" i="12"/>
  <c r="W2697" i="12" l="1"/>
  <c r="Q2697" i="12"/>
  <c r="R2697" i="12" s="1"/>
  <c r="E1242" i="13"/>
  <c r="N2698" i="12"/>
  <c r="O2698" i="12" s="1"/>
  <c r="P2698" i="12" s="1"/>
  <c r="J2698" i="12"/>
  <c r="Y2698" i="12"/>
  <c r="I2698" i="12"/>
  <c r="V2698" i="12"/>
  <c r="B2699" i="12"/>
  <c r="U2698" i="12"/>
  <c r="E2698" i="12"/>
  <c r="F2698" i="12" s="1"/>
  <c r="K2697" i="12"/>
  <c r="W2698" i="12" l="1"/>
  <c r="K2698" i="12"/>
  <c r="Q2698" i="12"/>
  <c r="R2698" i="12" s="1"/>
  <c r="E1241" i="13"/>
  <c r="J2699" i="12"/>
  <c r="Y2699" i="12"/>
  <c r="I2699" i="12"/>
  <c r="V2699" i="12"/>
  <c r="B2700" i="12"/>
  <c r="U2699" i="12"/>
  <c r="E2699" i="12"/>
  <c r="F2699" i="12" s="1"/>
  <c r="N2699" i="12"/>
  <c r="O2699" i="12" s="1"/>
  <c r="P2699" i="12" s="1"/>
  <c r="Q2699" i="12" l="1"/>
  <c r="R2699" i="12" s="1"/>
  <c r="W2699" i="12"/>
  <c r="E1240" i="13"/>
  <c r="J2700" i="12"/>
  <c r="Y2700" i="12"/>
  <c r="I2700" i="12"/>
  <c r="V2700" i="12"/>
  <c r="B2701" i="12"/>
  <c r="U2700" i="12"/>
  <c r="E2700" i="12"/>
  <c r="F2700" i="12" s="1"/>
  <c r="N2700" i="12"/>
  <c r="O2700" i="12" s="1"/>
  <c r="P2700" i="12" s="1"/>
  <c r="K2699" i="12"/>
  <c r="W2700" i="12" l="1"/>
  <c r="Q2700" i="12"/>
  <c r="R2700" i="12" s="1"/>
  <c r="E1239" i="13"/>
  <c r="V2701" i="12"/>
  <c r="B2702" i="12"/>
  <c r="U2701" i="12"/>
  <c r="E2701" i="12"/>
  <c r="F2701" i="12" s="1"/>
  <c r="N2701" i="12"/>
  <c r="O2701" i="12" s="1"/>
  <c r="P2701" i="12" s="1"/>
  <c r="J2701" i="12"/>
  <c r="I2701" i="12"/>
  <c r="Y2701" i="12"/>
  <c r="K2700" i="12"/>
  <c r="W2701" i="12" l="1"/>
  <c r="Q2701" i="12"/>
  <c r="R2701" i="12" s="1"/>
  <c r="E1238" i="13"/>
  <c r="N2702" i="12"/>
  <c r="O2702" i="12" s="1"/>
  <c r="P2702" i="12" s="1"/>
  <c r="J2702" i="12"/>
  <c r="Y2702" i="12"/>
  <c r="I2702" i="12"/>
  <c r="B2703" i="12"/>
  <c r="V2702" i="12"/>
  <c r="U2702" i="12"/>
  <c r="E2702" i="12"/>
  <c r="F2702" i="12" s="1"/>
  <c r="K2701" i="12"/>
  <c r="W2702" i="12" l="1"/>
  <c r="Q2702" i="12"/>
  <c r="R2702" i="12" s="1"/>
  <c r="E1237" i="13"/>
  <c r="N2703" i="12"/>
  <c r="O2703" i="12" s="1"/>
  <c r="P2703" i="12" s="1"/>
  <c r="J2703" i="12"/>
  <c r="Y2703" i="12"/>
  <c r="I2703" i="12"/>
  <c r="V2703" i="12"/>
  <c r="B2704" i="12"/>
  <c r="U2703" i="12"/>
  <c r="E2703" i="12"/>
  <c r="F2703" i="12" s="1"/>
  <c r="K2702" i="12"/>
  <c r="W2703" i="12" l="1"/>
  <c r="Q2703" i="12"/>
  <c r="R2703" i="12" s="1"/>
  <c r="E1236" i="13"/>
  <c r="N2704" i="12"/>
  <c r="O2704" i="12" s="1"/>
  <c r="P2704" i="12" s="1"/>
  <c r="J2704" i="12"/>
  <c r="Y2704" i="12"/>
  <c r="I2704" i="12"/>
  <c r="V2704" i="12"/>
  <c r="B2705" i="12"/>
  <c r="U2704" i="12"/>
  <c r="E2704" i="12"/>
  <c r="F2704" i="12" s="1"/>
  <c r="K2703" i="12"/>
  <c r="W2704" i="12" l="1"/>
  <c r="K2704" i="12"/>
  <c r="Q2704" i="12"/>
  <c r="R2704" i="12" s="1"/>
  <c r="E1235" i="13"/>
  <c r="J2705" i="12"/>
  <c r="Y2705" i="12"/>
  <c r="I2705" i="12"/>
  <c r="V2705" i="12"/>
  <c r="B2706" i="12"/>
  <c r="U2705" i="12"/>
  <c r="E2705" i="12"/>
  <c r="F2705" i="12" s="1"/>
  <c r="N2705" i="12"/>
  <c r="O2705" i="12" s="1"/>
  <c r="P2705" i="12" s="1"/>
  <c r="W2705" i="12" l="1"/>
  <c r="Q2705" i="12"/>
  <c r="R2705" i="12" s="1"/>
  <c r="E1234" i="13"/>
  <c r="V2706" i="12"/>
  <c r="B2707" i="12"/>
  <c r="U2706" i="12"/>
  <c r="E2706" i="12"/>
  <c r="F2706" i="12" s="1"/>
  <c r="N2706" i="12"/>
  <c r="O2706" i="12" s="1"/>
  <c r="P2706" i="12" s="1"/>
  <c r="Y2706" i="12"/>
  <c r="J2706" i="12"/>
  <c r="I2706" i="12"/>
  <c r="K2705" i="12"/>
  <c r="E1233" i="13" l="1"/>
  <c r="B2708" i="12"/>
  <c r="U2707" i="12"/>
  <c r="E2707" i="12"/>
  <c r="F2707" i="12" s="1"/>
  <c r="N2707" i="12"/>
  <c r="O2707" i="12" s="1"/>
  <c r="P2707" i="12" s="1"/>
  <c r="J2707" i="12"/>
  <c r="Y2707" i="12"/>
  <c r="I2707" i="12"/>
  <c r="V2707" i="12"/>
  <c r="K2706" i="12"/>
  <c r="Q2706" i="12"/>
  <c r="R2706" i="12" s="1"/>
  <c r="W2706" i="12"/>
  <c r="Q2707" i="12" l="1"/>
  <c r="R2707" i="12" s="1"/>
  <c r="W2707" i="12"/>
  <c r="E1232" i="13"/>
  <c r="N2708" i="12"/>
  <c r="O2708" i="12" s="1"/>
  <c r="P2708" i="12" s="1"/>
  <c r="J2708" i="12"/>
  <c r="Y2708" i="12"/>
  <c r="I2708" i="12"/>
  <c r="V2708" i="12"/>
  <c r="B2709" i="12"/>
  <c r="U2708" i="12"/>
  <c r="E2708" i="12"/>
  <c r="F2708" i="12" s="1"/>
  <c r="K2707" i="12"/>
  <c r="W2708" i="12" l="1"/>
  <c r="Q2708" i="12"/>
  <c r="R2708" i="12" s="1"/>
  <c r="E1231" i="13"/>
  <c r="N2709" i="12"/>
  <c r="O2709" i="12" s="1"/>
  <c r="P2709" i="12" s="1"/>
  <c r="J2709" i="12"/>
  <c r="Y2709" i="12"/>
  <c r="I2709" i="12"/>
  <c r="V2709" i="12"/>
  <c r="B2710" i="12"/>
  <c r="U2709" i="12"/>
  <c r="E2709" i="12"/>
  <c r="F2709" i="12" s="1"/>
  <c r="K2708" i="12"/>
  <c r="Q2709" i="12" l="1"/>
  <c r="R2709" i="12" s="1"/>
  <c r="W2709" i="12"/>
  <c r="E1230" i="13"/>
  <c r="J2710" i="12"/>
  <c r="Y2710" i="12"/>
  <c r="I2710" i="12"/>
  <c r="V2710" i="12"/>
  <c r="B2711" i="12"/>
  <c r="U2710" i="12"/>
  <c r="E2710" i="12"/>
  <c r="F2710" i="12" s="1"/>
  <c r="N2710" i="12"/>
  <c r="O2710" i="12" s="1"/>
  <c r="P2710" i="12" s="1"/>
  <c r="K2709" i="12"/>
  <c r="Q2710" i="12" l="1"/>
  <c r="R2710" i="12" s="1"/>
  <c r="K2710" i="12"/>
  <c r="W2710" i="12"/>
  <c r="E1229" i="13"/>
  <c r="Y2711" i="12"/>
  <c r="I2711" i="12"/>
  <c r="V2711" i="12"/>
  <c r="B2712" i="12"/>
  <c r="U2711" i="12"/>
  <c r="E2711" i="12"/>
  <c r="F2711" i="12" s="1"/>
  <c r="N2711" i="12"/>
  <c r="O2711" i="12" s="1"/>
  <c r="P2711" i="12" s="1"/>
  <c r="J2711" i="12"/>
  <c r="W2711" i="12" l="1"/>
  <c r="K2711" i="12"/>
  <c r="Q2711" i="12"/>
  <c r="R2711" i="12" s="1"/>
  <c r="E1228" i="13"/>
  <c r="V2712" i="12"/>
  <c r="B2713" i="12"/>
  <c r="U2712" i="12"/>
  <c r="E2712" i="12"/>
  <c r="F2712" i="12" s="1"/>
  <c r="N2712" i="12"/>
  <c r="O2712" i="12" s="1"/>
  <c r="P2712" i="12" s="1"/>
  <c r="J2712" i="12"/>
  <c r="Y2712" i="12"/>
  <c r="I2712" i="12"/>
  <c r="K2712" i="12" l="1"/>
  <c r="Q2712" i="12"/>
  <c r="R2712" i="12" s="1"/>
  <c r="W2712" i="12"/>
  <c r="E1227" i="13"/>
  <c r="N2713" i="12"/>
  <c r="O2713" i="12" s="1"/>
  <c r="P2713" i="12" s="1"/>
  <c r="J2713" i="12"/>
  <c r="Y2713" i="12"/>
  <c r="I2713" i="12"/>
  <c r="V2713" i="12"/>
  <c r="B2714" i="12"/>
  <c r="U2713" i="12"/>
  <c r="E2713" i="12"/>
  <c r="F2713" i="12" s="1"/>
  <c r="Q2713" i="12" l="1"/>
  <c r="R2713" i="12" s="1"/>
  <c r="W2713" i="12"/>
  <c r="E1226" i="13"/>
  <c r="N2714" i="12"/>
  <c r="O2714" i="12" s="1"/>
  <c r="P2714" i="12" s="1"/>
  <c r="J2714" i="12"/>
  <c r="Y2714" i="12"/>
  <c r="I2714" i="12"/>
  <c r="V2714" i="12"/>
  <c r="B2715" i="12"/>
  <c r="U2714" i="12"/>
  <c r="E2714" i="12"/>
  <c r="F2714" i="12" s="1"/>
  <c r="K2713" i="12"/>
  <c r="W2714" i="12" l="1"/>
  <c r="Q2714" i="12"/>
  <c r="R2714" i="12" s="1"/>
  <c r="K2714" i="12"/>
  <c r="E1225" i="13"/>
  <c r="J2715" i="12"/>
  <c r="Y2715" i="12"/>
  <c r="I2715" i="12"/>
  <c r="V2715" i="12"/>
  <c r="B2716" i="12"/>
  <c r="U2715" i="12"/>
  <c r="E2715" i="12"/>
  <c r="F2715" i="12" s="1"/>
  <c r="N2715" i="12"/>
  <c r="O2715" i="12" s="1"/>
  <c r="P2715" i="12" s="1"/>
  <c r="K2715" i="12" l="1"/>
  <c r="Q2715" i="12"/>
  <c r="R2715" i="12" s="1"/>
  <c r="W2715" i="12"/>
  <c r="E1224" i="13"/>
  <c r="J2716" i="12"/>
  <c r="Y2716" i="12"/>
  <c r="I2716" i="12"/>
  <c r="V2716" i="12"/>
  <c r="B2717" i="12"/>
  <c r="U2716" i="12"/>
  <c r="E2716" i="12"/>
  <c r="F2716" i="12" s="1"/>
  <c r="N2716" i="12"/>
  <c r="O2716" i="12" s="1"/>
  <c r="P2716" i="12" s="1"/>
  <c r="Q2716" i="12" l="1"/>
  <c r="R2716" i="12" s="1"/>
  <c r="K2716" i="12"/>
  <c r="W2716" i="12"/>
  <c r="E1223" i="13"/>
  <c r="V2717" i="12"/>
  <c r="B2718" i="12"/>
  <c r="U2717" i="12"/>
  <c r="E2717" i="12"/>
  <c r="F2717" i="12" s="1"/>
  <c r="N2717" i="12"/>
  <c r="O2717" i="12" s="1"/>
  <c r="P2717" i="12" s="1"/>
  <c r="J2717" i="12"/>
  <c r="Y2717" i="12"/>
  <c r="I2717" i="12"/>
  <c r="W2717" i="12" l="1"/>
  <c r="E1222" i="13"/>
  <c r="N2718" i="12"/>
  <c r="O2718" i="12" s="1"/>
  <c r="P2718" i="12" s="1"/>
  <c r="J2718" i="12"/>
  <c r="Y2718" i="12"/>
  <c r="I2718" i="12"/>
  <c r="B2719" i="12"/>
  <c r="V2718" i="12"/>
  <c r="U2718" i="12"/>
  <c r="E2718" i="12"/>
  <c r="F2718" i="12" s="1"/>
  <c r="K2717" i="12"/>
  <c r="Q2717" i="12"/>
  <c r="R2717" i="12" s="1"/>
  <c r="W2718" i="12" l="1"/>
  <c r="K2718" i="12"/>
  <c r="Q2718" i="12"/>
  <c r="R2718" i="12" s="1"/>
  <c r="E1221" i="13"/>
  <c r="N2719" i="12"/>
  <c r="O2719" i="12" s="1"/>
  <c r="P2719" i="12" s="1"/>
  <c r="J2719" i="12"/>
  <c r="Y2719" i="12"/>
  <c r="I2719" i="12"/>
  <c r="V2719" i="12"/>
  <c r="B2720" i="12"/>
  <c r="U2719" i="12"/>
  <c r="E2719" i="12"/>
  <c r="F2719" i="12" s="1"/>
  <c r="W2719" i="12" l="1"/>
  <c r="Q2719" i="12"/>
  <c r="R2719" i="12" s="1"/>
  <c r="E1220" i="13"/>
  <c r="N2720" i="12"/>
  <c r="O2720" i="12" s="1"/>
  <c r="P2720" i="12" s="1"/>
  <c r="J2720" i="12"/>
  <c r="Y2720" i="12"/>
  <c r="I2720" i="12"/>
  <c r="V2720" i="12"/>
  <c r="B2721" i="12"/>
  <c r="U2720" i="12"/>
  <c r="E2720" i="12"/>
  <c r="F2720" i="12" s="1"/>
  <c r="K2719" i="12"/>
  <c r="Q2720" i="12" l="1"/>
  <c r="R2720" i="12" s="1"/>
  <c r="W2720" i="12"/>
  <c r="E1219" i="13"/>
  <c r="J2721" i="12"/>
  <c r="Y2721" i="12"/>
  <c r="I2721" i="12"/>
  <c r="V2721" i="12"/>
  <c r="B2722" i="12"/>
  <c r="U2721" i="12"/>
  <c r="E2721" i="12"/>
  <c r="F2721" i="12" s="1"/>
  <c r="N2721" i="12"/>
  <c r="O2721" i="12" s="1"/>
  <c r="P2721" i="12" s="1"/>
  <c r="K2720" i="12"/>
  <c r="W2721" i="12" l="1"/>
  <c r="K2721" i="12"/>
  <c r="Q2721" i="12"/>
  <c r="R2721" i="12" s="1"/>
  <c r="E1218" i="13"/>
  <c r="V2722" i="12"/>
  <c r="B2723" i="12"/>
  <c r="U2722" i="12"/>
  <c r="E2722" i="12"/>
  <c r="F2722" i="12" s="1"/>
  <c r="N2722" i="12"/>
  <c r="O2722" i="12" s="1"/>
  <c r="P2722" i="12" s="1"/>
  <c r="Y2722" i="12"/>
  <c r="J2722" i="12"/>
  <c r="I2722" i="12"/>
  <c r="Q2722" i="12" l="1"/>
  <c r="R2722" i="12" s="1"/>
  <c r="W2722" i="12"/>
  <c r="E1217" i="13"/>
  <c r="B2724" i="12"/>
  <c r="U2723" i="12"/>
  <c r="E2723" i="12"/>
  <c r="F2723" i="12" s="1"/>
  <c r="N2723" i="12"/>
  <c r="O2723" i="12" s="1"/>
  <c r="P2723" i="12" s="1"/>
  <c r="J2723" i="12"/>
  <c r="Y2723" i="12"/>
  <c r="I2723" i="12"/>
  <c r="V2723" i="12"/>
  <c r="K2722" i="12"/>
  <c r="W2723" i="12" l="1"/>
  <c r="Q2723" i="12"/>
  <c r="R2723" i="12" s="1"/>
  <c r="E1216" i="13"/>
  <c r="N2724" i="12"/>
  <c r="O2724" i="12" s="1"/>
  <c r="P2724" i="12" s="1"/>
  <c r="J2724" i="12"/>
  <c r="Y2724" i="12"/>
  <c r="I2724" i="12"/>
  <c r="V2724" i="12"/>
  <c r="B2725" i="12"/>
  <c r="U2724" i="12"/>
  <c r="E2724" i="12"/>
  <c r="F2724" i="12" s="1"/>
  <c r="K2723" i="12"/>
  <c r="W2724" i="12" l="1"/>
  <c r="K2724" i="12"/>
  <c r="Q2724" i="12"/>
  <c r="R2724" i="12" s="1"/>
  <c r="E1215" i="13"/>
  <c r="N2725" i="12"/>
  <c r="O2725" i="12" s="1"/>
  <c r="P2725" i="12" s="1"/>
  <c r="J2725" i="12"/>
  <c r="Y2725" i="12"/>
  <c r="I2725" i="12"/>
  <c r="V2725" i="12"/>
  <c r="B2726" i="12"/>
  <c r="U2725" i="12"/>
  <c r="E2725" i="12"/>
  <c r="F2725" i="12" s="1"/>
  <c r="K2725" i="12" l="1"/>
  <c r="Q2725" i="12"/>
  <c r="R2725" i="12" s="1"/>
  <c r="W2725" i="12"/>
  <c r="E1214" i="13"/>
  <c r="J2726" i="12"/>
  <c r="Y2726" i="12"/>
  <c r="I2726" i="12"/>
  <c r="V2726" i="12"/>
  <c r="B2727" i="12"/>
  <c r="U2726" i="12"/>
  <c r="E2726" i="12"/>
  <c r="F2726" i="12" s="1"/>
  <c r="N2726" i="12"/>
  <c r="O2726" i="12" s="1"/>
  <c r="P2726" i="12" s="1"/>
  <c r="K2726" i="12" l="1"/>
  <c r="Q2726" i="12"/>
  <c r="R2726" i="12" s="1"/>
  <c r="W2726" i="12"/>
  <c r="E1213" i="13"/>
  <c r="Y2727" i="12"/>
  <c r="I2727" i="12"/>
  <c r="V2727" i="12"/>
  <c r="B2728" i="12"/>
  <c r="U2727" i="12"/>
  <c r="E2727" i="12"/>
  <c r="F2727" i="12" s="1"/>
  <c r="N2727" i="12"/>
  <c r="O2727" i="12" s="1"/>
  <c r="P2727" i="12" s="1"/>
  <c r="J2727" i="12"/>
  <c r="W2727" i="12" l="1"/>
  <c r="Q2727" i="12"/>
  <c r="R2727" i="12" s="1"/>
  <c r="E1212" i="13"/>
  <c r="V2728" i="12"/>
  <c r="B2729" i="12"/>
  <c r="U2728" i="12"/>
  <c r="E2728" i="12"/>
  <c r="F2728" i="12" s="1"/>
  <c r="N2728" i="12"/>
  <c r="O2728" i="12" s="1"/>
  <c r="P2728" i="12" s="1"/>
  <c r="J2728" i="12"/>
  <c r="Y2728" i="12"/>
  <c r="I2728" i="12"/>
  <c r="K2727" i="12"/>
  <c r="W2728" i="12" l="1"/>
  <c r="E1211" i="13"/>
  <c r="N2729" i="12"/>
  <c r="O2729" i="12" s="1"/>
  <c r="P2729" i="12" s="1"/>
  <c r="J2729" i="12"/>
  <c r="Y2729" i="12"/>
  <c r="I2729" i="12"/>
  <c r="V2729" i="12"/>
  <c r="B2730" i="12"/>
  <c r="U2729" i="12"/>
  <c r="E2729" i="12"/>
  <c r="F2729" i="12" s="1"/>
  <c r="K2728" i="12"/>
  <c r="Q2728" i="12"/>
  <c r="R2728" i="12" s="1"/>
  <c r="W2729" i="12" l="1"/>
  <c r="Q2729" i="12"/>
  <c r="R2729" i="12" s="1"/>
  <c r="E1210" i="13"/>
  <c r="N2730" i="12"/>
  <c r="O2730" i="12" s="1"/>
  <c r="P2730" i="12" s="1"/>
  <c r="J2730" i="12"/>
  <c r="Y2730" i="12"/>
  <c r="I2730" i="12"/>
  <c r="V2730" i="12"/>
  <c r="B2731" i="12"/>
  <c r="U2730" i="12"/>
  <c r="E2730" i="12"/>
  <c r="F2730" i="12" s="1"/>
  <c r="K2729" i="12"/>
  <c r="Q2730" i="12" l="1"/>
  <c r="R2730" i="12" s="1"/>
  <c r="K2730" i="12"/>
  <c r="W2730" i="12"/>
  <c r="E1209" i="13"/>
  <c r="J2731" i="12"/>
  <c r="Y2731" i="12"/>
  <c r="I2731" i="12"/>
  <c r="V2731" i="12"/>
  <c r="B2732" i="12"/>
  <c r="U2731" i="12"/>
  <c r="E2731" i="12"/>
  <c r="F2731" i="12" s="1"/>
  <c r="N2731" i="12"/>
  <c r="O2731" i="12" s="1"/>
  <c r="P2731" i="12" s="1"/>
  <c r="W2731" i="12" l="1"/>
  <c r="K2731" i="12"/>
  <c r="Q2731" i="12"/>
  <c r="R2731" i="12" s="1"/>
  <c r="E1208" i="13"/>
  <c r="J2732" i="12"/>
  <c r="Y2732" i="12"/>
  <c r="I2732" i="12"/>
  <c r="V2732" i="12"/>
  <c r="B2733" i="12"/>
  <c r="U2732" i="12"/>
  <c r="E2732" i="12"/>
  <c r="F2732" i="12" s="1"/>
  <c r="N2732" i="12"/>
  <c r="O2732" i="12" s="1"/>
  <c r="P2732" i="12" s="1"/>
  <c r="Q2732" i="12" l="1"/>
  <c r="R2732" i="12" s="1"/>
  <c r="W2732" i="12"/>
  <c r="K2732" i="12"/>
  <c r="E1207" i="13"/>
  <c r="V2733" i="12"/>
  <c r="B2734" i="12"/>
  <c r="U2733" i="12"/>
  <c r="E2733" i="12"/>
  <c r="F2733" i="12" s="1"/>
  <c r="N2733" i="12"/>
  <c r="O2733" i="12" s="1"/>
  <c r="P2733" i="12" s="1"/>
  <c r="J2733" i="12"/>
  <c r="Y2733" i="12"/>
  <c r="I2733" i="12"/>
  <c r="W2733" i="12" l="1"/>
  <c r="E1206" i="13"/>
  <c r="N2734" i="12"/>
  <c r="O2734" i="12" s="1"/>
  <c r="P2734" i="12" s="1"/>
  <c r="J2734" i="12"/>
  <c r="Y2734" i="12"/>
  <c r="I2734" i="12"/>
  <c r="E2734" i="12"/>
  <c r="F2734" i="12" s="1"/>
  <c r="B2735" i="12"/>
  <c r="V2734" i="12"/>
  <c r="U2734" i="12"/>
  <c r="K2733" i="12"/>
  <c r="Q2733" i="12"/>
  <c r="R2733" i="12" s="1"/>
  <c r="W2734" i="12" l="1"/>
  <c r="Q2734" i="12"/>
  <c r="R2734" i="12" s="1"/>
  <c r="E1205" i="13"/>
  <c r="N2735" i="12"/>
  <c r="O2735" i="12" s="1"/>
  <c r="P2735" i="12" s="1"/>
  <c r="J2735" i="12"/>
  <c r="Y2735" i="12"/>
  <c r="I2735" i="12"/>
  <c r="V2735" i="12"/>
  <c r="B2736" i="12"/>
  <c r="U2735" i="12"/>
  <c r="E2735" i="12"/>
  <c r="F2735" i="12" s="1"/>
  <c r="K2734" i="12"/>
  <c r="W2735" i="12" l="1"/>
  <c r="Q2735" i="12"/>
  <c r="R2735" i="12" s="1"/>
  <c r="E1204" i="13"/>
  <c r="N2736" i="12"/>
  <c r="O2736" i="12" s="1"/>
  <c r="P2736" i="12" s="1"/>
  <c r="J2736" i="12"/>
  <c r="Y2736" i="12"/>
  <c r="I2736" i="12"/>
  <c r="V2736" i="12"/>
  <c r="B2737" i="12"/>
  <c r="U2736" i="12"/>
  <c r="E2736" i="12"/>
  <c r="F2736" i="12" s="1"/>
  <c r="K2735" i="12"/>
  <c r="Q2736" i="12" l="1"/>
  <c r="R2736" i="12" s="1"/>
  <c r="W2736" i="12"/>
  <c r="E1203" i="13"/>
  <c r="J2737" i="12"/>
  <c r="Y2737" i="12"/>
  <c r="I2737" i="12"/>
  <c r="V2737" i="12"/>
  <c r="B2738" i="12"/>
  <c r="U2737" i="12"/>
  <c r="E2737" i="12"/>
  <c r="F2737" i="12" s="1"/>
  <c r="N2737" i="12"/>
  <c r="O2737" i="12" s="1"/>
  <c r="P2737" i="12" s="1"/>
  <c r="K2736" i="12"/>
  <c r="W2737" i="12" l="1"/>
  <c r="K2737" i="12"/>
  <c r="Q2737" i="12"/>
  <c r="R2737" i="12" s="1"/>
  <c r="E1202" i="13"/>
  <c r="V2738" i="12"/>
  <c r="B2739" i="12"/>
  <c r="U2738" i="12"/>
  <c r="E2738" i="12"/>
  <c r="F2738" i="12" s="1"/>
  <c r="N2738" i="12"/>
  <c r="O2738" i="12" s="1"/>
  <c r="P2738" i="12" s="1"/>
  <c r="Y2738" i="12"/>
  <c r="J2738" i="12"/>
  <c r="I2738" i="12"/>
  <c r="W2738" i="12" l="1"/>
  <c r="E1201" i="13"/>
  <c r="B2740" i="12"/>
  <c r="U2739" i="12"/>
  <c r="E2739" i="12"/>
  <c r="F2739" i="12" s="1"/>
  <c r="N2739" i="12"/>
  <c r="O2739" i="12" s="1"/>
  <c r="P2739" i="12" s="1"/>
  <c r="J2739" i="12"/>
  <c r="Y2739" i="12"/>
  <c r="I2739" i="12"/>
  <c r="V2739" i="12"/>
  <c r="K2738" i="12"/>
  <c r="Q2738" i="12"/>
  <c r="R2738" i="12" s="1"/>
  <c r="Q2739" i="12" l="1"/>
  <c r="R2739" i="12" s="1"/>
  <c r="W2739" i="12"/>
  <c r="E1200" i="13"/>
  <c r="N2740" i="12"/>
  <c r="O2740" i="12" s="1"/>
  <c r="P2740" i="12" s="1"/>
  <c r="J2740" i="12"/>
  <c r="Y2740" i="12"/>
  <c r="I2740" i="12"/>
  <c r="V2740" i="12"/>
  <c r="B2741" i="12"/>
  <c r="U2740" i="12"/>
  <c r="E2740" i="12"/>
  <c r="F2740" i="12" s="1"/>
  <c r="K2739" i="12"/>
  <c r="K2740" i="12" l="1"/>
  <c r="Q2740" i="12"/>
  <c r="R2740" i="12" s="1"/>
  <c r="W2740" i="12"/>
  <c r="E1199" i="13"/>
  <c r="N2741" i="12"/>
  <c r="O2741" i="12" s="1"/>
  <c r="P2741" i="12" s="1"/>
  <c r="J2741" i="12"/>
  <c r="Y2741" i="12"/>
  <c r="I2741" i="12"/>
  <c r="V2741" i="12"/>
  <c r="B2742" i="12"/>
  <c r="U2741" i="12"/>
  <c r="E2741" i="12"/>
  <c r="F2741" i="12" s="1"/>
  <c r="Q2741" i="12" l="1"/>
  <c r="R2741" i="12" s="1"/>
  <c r="W2741" i="12"/>
  <c r="E1198" i="13"/>
  <c r="J2742" i="12"/>
  <c r="Y2742" i="12"/>
  <c r="I2742" i="12"/>
  <c r="V2742" i="12"/>
  <c r="B2743" i="12"/>
  <c r="U2742" i="12"/>
  <c r="E2742" i="12"/>
  <c r="F2742" i="12" s="1"/>
  <c r="N2742" i="12"/>
  <c r="O2742" i="12" s="1"/>
  <c r="P2742" i="12" s="1"/>
  <c r="K2741" i="12"/>
  <c r="K2742" i="12" l="1"/>
  <c r="Q2742" i="12"/>
  <c r="R2742" i="12" s="1"/>
  <c r="W2742" i="12"/>
  <c r="E1197" i="13"/>
  <c r="Y2743" i="12"/>
  <c r="I2743" i="12"/>
  <c r="V2743" i="12"/>
  <c r="B2744" i="12"/>
  <c r="U2743" i="12"/>
  <c r="E2743" i="12"/>
  <c r="F2743" i="12" s="1"/>
  <c r="N2743" i="12"/>
  <c r="O2743" i="12" s="1"/>
  <c r="P2743" i="12" s="1"/>
  <c r="J2743" i="12"/>
  <c r="W2743" i="12" l="1"/>
  <c r="Q2743" i="12"/>
  <c r="R2743" i="12" s="1"/>
  <c r="E1196" i="13"/>
  <c r="V2744" i="12"/>
  <c r="B2745" i="12"/>
  <c r="U2744" i="12"/>
  <c r="E2744" i="12"/>
  <c r="F2744" i="12" s="1"/>
  <c r="N2744" i="12"/>
  <c r="O2744" i="12" s="1"/>
  <c r="P2744" i="12" s="1"/>
  <c r="J2744" i="12"/>
  <c r="Y2744" i="12"/>
  <c r="I2744" i="12"/>
  <c r="K2743" i="12"/>
  <c r="W2744" i="12" l="1"/>
  <c r="E1195" i="13"/>
  <c r="N2745" i="12"/>
  <c r="O2745" i="12" s="1"/>
  <c r="P2745" i="12" s="1"/>
  <c r="J2745" i="12"/>
  <c r="Y2745" i="12"/>
  <c r="I2745" i="12"/>
  <c r="V2745" i="12"/>
  <c r="E2745" i="12"/>
  <c r="F2745" i="12" s="1"/>
  <c r="B2746" i="12"/>
  <c r="U2745" i="12"/>
  <c r="K2744" i="12"/>
  <c r="Q2744" i="12"/>
  <c r="R2744" i="12" s="1"/>
  <c r="W2745" i="12" l="1"/>
  <c r="K2745" i="12"/>
  <c r="Q2745" i="12"/>
  <c r="R2745" i="12" s="1"/>
  <c r="E1194" i="13"/>
  <c r="N2746" i="12"/>
  <c r="O2746" i="12" s="1"/>
  <c r="P2746" i="12" s="1"/>
  <c r="J2746" i="12"/>
  <c r="Y2746" i="12"/>
  <c r="I2746" i="12"/>
  <c r="V2746" i="12"/>
  <c r="B2747" i="12"/>
  <c r="U2746" i="12"/>
  <c r="E2746" i="12"/>
  <c r="F2746" i="12" s="1"/>
  <c r="K2746" i="12" l="1"/>
  <c r="W2746" i="12"/>
  <c r="Q2746" i="12"/>
  <c r="R2746" i="12" s="1"/>
  <c r="E1193" i="13"/>
  <c r="J2747" i="12"/>
  <c r="Y2747" i="12"/>
  <c r="I2747" i="12"/>
  <c r="V2747" i="12"/>
  <c r="B2748" i="12"/>
  <c r="U2747" i="12"/>
  <c r="E2747" i="12"/>
  <c r="F2747" i="12" s="1"/>
  <c r="N2747" i="12"/>
  <c r="O2747" i="12" s="1"/>
  <c r="P2747" i="12" s="1"/>
  <c r="Q2747" i="12" l="1"/>
  <c r="R2747" i="12" s="1"/>
  <c r="E1192" i="13"/>
  <c r="J2748" i="12"/>
  <c r="Y2748" i="12"/>
  <c r="I2748" i="12"/>
  <c r="V2748" i="12"/>
  <c r="B2749" i="12"/>
  <c r="U2748" i="12"/>
  <c r="E2748" i="12"/>
  <c r="F2748" i="12" s="1"/>
  <c r="N2748" i="12"/>
  <c r="O2748" i="12" s="1"/>
  <c r="P2748" i="12" s="1"/>
  <c r="K2747" i="12"/>
  <c r="W2747" i="12"/>
  <c r="W2748" i="12" l="1"/>
  <c r="E1191" i="13"/>
  <c r="V2749" i="12"/>
  <c r="B2750" i="12"/>
  <c r="U2749" i="12"/>
  <c r="E2749" i="12"/>
  <c r="F2749" i="12" s="1"/>
  <c r="N2749" i="12"/>
  <c r="O2749" i="12" s="1"/>
  <c r="P2749" i="12" s="1"/>
  <c r="J2749" i="12"/>
  <c r="Y2749" i="12"/>
  <c r="I2749" i="12"/>
  <c r="K2748" i="12"/>
  <c r="Q2748" i="12"/>
  <c r="R2748" i="12" s="1"/>
  <c r="Q2749" i="12" l="1"/>
  <c r="R2749" i="12" s="1"/>
  <c r="W2749" i="12"/>
  <c r="E1190" i="13"/>
  <c r="N2750" i="12"/>
  <c r="O2750" i="12" s="1"/>
  <c r="P2750" i="12" s="1"/>
  <c r="J2750" i="12"/>
  <c r="Y2750" i="12"/>
  <c r="I2750" i="12"/>
  <c r="B2751" i="12"/>
  <c r="V2750" i="12"/>
  <c r="U2750" i="12"/>
  <c r="E2750" i="12"/>
  <c r="F2750" i="12" s="1"/>
  <c r="K2749" i="12"/>
  <c r="W2750" i="12" l="1"/>
  <c r="K2750" i="12"/>
  <c r="Q2750" i="12"/>
  <c r="R2750" i="12" s="1"/>
  <c r="E1189" i="13"/>
  <c r="N2751" i="12"/>
  <c r="O2751" i="12" s="1"/>
  <c r="P2751" i="12" s="1"/>
  <c r="J2751" i="12"/>
  <c r="Y2751" i="12"/>
  <c r="I2751" i="12"/>
  <c r="V2751" i="12"/>
  <c r="B2752" i="12"/>
  <c r="U2751" i="12"/>
  <c r="E2751" i="12"/>
  <c r="F2751" i="12" s="1"/>
  <c r="K2751" i="12" l="1"/>
  <c r="Q2751" i="12"/>
  <c r="R2751" i="12" s="1"/>
  <c r="W2751" i="12"/>
  <c r="E1188" i="13"/>
  <c r="N2752" i="12"/>
  <c r="O2752" i="12" s="1"/>
  <c r="P2752" i="12" s="1"/>
  <c r="J2752" i="12"/>
  <c r="Y2752" i="12"/>
  <c r="I2752" i="12"/>
  <c r="V2752" i="12"/>
  <c r="B2753" i="12"/>
  <c r="U2752" i="12"/>
  <c r="E2752" i="12"/>
  <c r="F2752" i="12" s="1"/>
  <c r="W2752" i="12" l="1"/>
  <c r="K2752" i="12"/>
  <c r="Q2752" i="12"/>
  <c r="R2752" i="12" s="1"/>
  <c r="E1187" i="13"/>
  <c r="J2753" i="12"/>
  <c r="Y2753" i="12"/>
  <c r="I2753" i="12"/>
  <c r="V2753" i="12"/>
  <c r="B2754" i="12"/>
  <c r="U2753" i="12"/>
  <c r="E2753" i="12"/>
  <c r="F2753" i="12" s="1"/>
  <c r="N2753" i="12"/>
  <c r="O2753" i="12" s="1"/>
  <c r="P2753" i="12" s="1"/>
  <c r="K2753" i="12" l="1"/>
  <c r="Q2753" i="12"/>
  <c r="R2753" i="12" s="1"/>
  <c r="W2753" i="12"/>
  <c r="E1186" i="13"/>
  <c r="V2754" i="12"/>
  <c r="B2755" i="12"/>
  <c r="U2754" i="12"/>
  <c r="E2754" i="12"/>
  <c r="F2754" i="12" s="1"/>
  <c r="N2754" i="12"/>
  <c r="O2754" i="12" s="1"/>
  <c r="P2754" i="12" s="1"/>
  <c r="Y2754" i="12"/>
  <c r="J2754" i="12"/>
  <c r="I2754" i="12"/>
  <c r="W2754" i="12" l="1"/>
  <c r="E1185" i="13"/>
  <c r="B2756" i="12"/>
  <c r="U2755" i="12"/>
  <c r="E2755" i="12"/>
  <c r="F2755" i="12" s="1"/>
  <c r="N2755" i="12"/>
  <c r="O2755" i="12" s="1"/>
  <c r="P2755" i="12" s="1"/>
  <c r="J2755" i="12"/>
  <c r="Y2755" i="12"/>
  <c r="I2755" i="12"/>
  <c r="V2755" i="12"/>
  <c r="K2754" i="12"/>
  <c r="Q2754" i="12"/>
  <c r="R2754" i="12" s="1"/>
  <c r="Q2755" i="12" l="1"/>
  <c r="R2755" i="12" s="1"/>
  <c r="W2755" i="12"/>
  <c r="E1184" i="13"/>
  <c r="N2756" i="12"/>
  <c r="O2756" i="12" s="1"/>
  <c r="P2756" i="12" s="1"/>
  <c r="J2756" i="12"/>
  <c r="Y2756" i="12"/>
  <c r="I2756" i="12"/>
  <c r="V2756" i="12"/>
  <c r="B2757" i="12"/>
  <c r="U2756" i="12"/>
  <c r="E2756" i="12"/>
  <c r="F2756" i="12" s="1"/>
  <c r="K2755" i="12"/>
  <c r="K2756" i="12" l="1"/>
  <c r="Q2756" i="12"/>
  <c r="R2756" i="12" s="1"/>
  <c r="W2756" i="12"/>
  <c r="E1183" i="13"/>
  <c r="N2757" i="12"/>
  <c r="O2757" i="12" s="1"/>
  <c r="P2757" i="12" s="1"/>
  <c r="J2757" i="12"/>
  <c r="Y2757" i="12"/>
  <c r="I2757" i="12"/>
  <c r="V2757" i="12"/>
  <c r="B2758" i="12"/>
  <c r="U2757" i="12"/>
  <c r="E2757" i="12"/>
  <c r="F2757" i="12" s="1"/>
  <c r="Q2757" i="12" l="1"/>
  <c r="R2757" i="12" s="1"/>
  <c r="W2757" i="12"/>
  <c r="E1182" i="13"/>
  <c r="J2758" i="12"/>
  <c r="Y2758" i="12"/>
  <c r="I2758" i="12"/>
  <c r="V2758" i="12"/>
  <c r="B2759" i="12"/>
  <c r="U2758" i="12"/>
  <c r="E2758" i="12"/>
  <c r="F2758" i="12" s="1"/>
  <c r="N2758" i="12"/>
  <c r="O2758" i="12" s="1"/>
  <c r="P2758" i="12" s="1"/>
  <c r="K2757" i="12"/>
  <c r="K2758" i="12" l="1"/>
  <c r="Q2758" i="12"/>
  <c r="R2758" i="12" s="1"/>
  <c r="W2758" i="12"/>
  <c r="E1181" i="13"/>
  <c r="Y2759" i="12"/>
  <c r="I2759" i="12"/>
  <c r="V2759" i="12"/>
  <c r="B2760" i="12"/>
  <c r="U2759" i="12"/>
  <c r="E2759" i="12"/>
  <c r="F2759" i="12" s="1"/>
  <c r="N2759" i="12"/>
  <c r="O2759" i="12" s="1"/>
  <c r="P2759" i="12" s="1"/>
  <c r="J2759" i="12"/>
  <c r="W2759" i="12" l="1"/>
  <c r="Q2759" i="12"/>
  <c r="R2759" i="12" s="1"/>
  <c r="E1180" i="13"/>
  <c r="V2760" i="12"/>
  <c r="B2761" i="12"/>
  <c r="U2760" i="12"/>
  <c r="E2760" i="12"/>
  <c r="F2760" i="12" s="1"/>
  <c r="N2760" i="12"/>
  <c r="O2760" i="12" s="1"/>
  <c r="P2760" i="12" s="1"/>
  <c r="J2760" i="12"/>
  <c r="Y2760" i="12"/>
  <c r="I2760" i="12"/>
  <c r="K2759" i="12"/>
  <c r="E1179" i="13" l="1"/>
  <c r="N2761" i="12"/>
  <c r="O2761" i="12" s="1"/>
  <c r="P2761" i="12" s="1"/>
  <c r="J2761" i="12"/>
  <c r="Y2761" i="12"/>
  <c r="I2761" i="12"/>
  <c r="V2761" i="12"/>
  <c r="B2762" i="12"/>
  <c r="U2761" i="12"/>
  <c r="E2761" i="12"/>
  <c r="F2761" i="12" s="1"/>
  <c r="K2760" i="12"/>
  <c r="Q2760" i="12"/>
  <c r="R2760" i="12" s="1"/>
  <c r="W2760" i="12"/>
  <c r="W2761" i="12" l="1"/>
  <c r="Q2761" i="12"/>
  <c r="R2761" i="12" s="1"/>
  <c r="E1178" i="13"/>
  <c r="N2762" i="12"/>
  <c r="O2762" i="12" s="1"/>
  <c r="P2762" i="12" s="1"/>
  <c r="J2762" i="12"/>
  <c r="Y2762" i="12"/>
  <c r="I2762" i="12"/>
  <c r="V2762" i="12"/>
  <c r="B2763" i="12"/>
  <c r="U2762" i="12"/>
  <c r="E2762" i="12"/>
  <c r="F2762" i="12" s="1"/>
  <c r="K2761" i="12"/>
  <c r="W2762" i="12" l="1"/>
  <c r="K2762" i="12"/>
  <c r="Q2762" i="12"/>
  <c r="R2762" i="12" s="1"/>
  <c r="E1177" i="13"/>
  <c r="J2763" i="12"/>
  <c r="Y2763" i="12"/>
  <c r="I2763" i="12"/>
  <c r="V2763" i="12"/>
  <c r="B2764" i="12"/>
  <c r="U2763" i="12"/>
  <c r="E2763" i="12"/>
  <c r="F2763" i="12" s="1"/>
  <c r="N2763" i="12"/>
  <c r="O2763" i="12" s="1"/>
  <c r="P2763" i="12" s="1"/>
  <c r="K2763" i="12" l="1"/>
  <c r="Q2763" i="12"/>
  <c r="R2763" i="12" s="1"/>
  <c r="W2763" i="12"/>
  <c r="E1176" i="13"/>
  <c r="J2764" i="12"/>
  <c r="Y2764" i="12"/>
  <c r="I2764" i="12"/>
  <c r="V2764" i="12"/>
  <c r="B2765" i="12"/>
  <c r="U2764" i="12"/>
  <c r="E2764" i="12"/>
  <c r="F2764" i="12" s="1"/>
  <c r="N2764" i="12"/>
  <c r="O2764" i="12" s="1"/>
  <c r="P2764" i="12" s="1"/>
  <c r="W2764" i="12" l="1"/>
  <c r="K2764" i="12"/>
  <c r="Q2764" i="12"/>
  <c r="R2764" i="12" s="1"/>
  <c r="E1175" i="13"/>
  <c r="V2765" i="12"/>
  <c r="B2766" i="12"/>
  <c r="U2765" i="12"/>
  <c r="E2765" i="12"/>
  <c r="F2765" i="12" s="1"/>
  <c r="N2765" i="12"/>
  <c r="O2765" i="12" s="1"/>
  <c r="P2765" i="12" s="1"/>
  <c r="J2765" i="12"/>
  <c r="Y2765" i="12"/>
  <c r="I2765" i="12"/>
  <c r="W2765" i="12" l="1"/>
  <c r="Q2765" i="12"/>
  <c r="R2765" i="12" s="1"/>
  <c r="E1174" i="13"/>
  <c r="N2766" i="12"/>
  <c r="O2766" i="12" s="1"/>
  <c r="P2766" i="12" s="1"/>
  <c r="J2766" i="12"/>
  <c r="Y2766" i="12"/>
  <c r="I2766" i="12"/>
  <c r="B2767" i="12"/>
  <c r="V2766" i="12"/>
  <c r="U2766" i="12"/>
  <c r="E2766" i="12"/>
  <c r="F2766" i="12" s="1"/>
  <c r="K2765" i="12"/>
  <c r="W2766" i="12" l="1"/>
  <c r="K2766" i="12"/>
  <c r="Q2766" i="12"/>
  <c r="R2766" i="12" s="1"/>
  <c r="E1173" i="13"/>
  <c r="V2767" i="12"/>
  <c r="N2767" i="12"/>
  <c r="O2767" i="12" s="1"/>
  <c r="P2767" i="12" s="1"/>
  <c r="J2767" i="12"/>
  <c r="I2767" i="12"/>
  <c r="Y2767" i="12"/>
  <c r="E2767" i="12"/>
  <c r="F2767" i="12" s="1"/>
  <c r="U2767" i="12"/>
  <c r="B2768" i="12"/>
  <c r="Q2767" i="12" l="1"/>
  <c r="R2767" i="12" s="1"/>
  <c r="E1172" i="13"/>
  <c r="B2769" i="12"/>
  <c r="N2768" i="12"/>
  <c r="O2768" i="12" s="1"/>
  <c r="P2768" i="12" s="1"/>
  <c r="J2768" i="12"/>
  <c r="I2768" i="12"/>
  <c r="Y2768" i="12"/>
  <c r="E2768" i="12"/>
  <c r="F2768" i="12" s="1"/>
  <c r="V2768" i="12"/>
  <c r="U2768" i="12"/>
  <c r="W2767" i="12"/>
  <c r="K2767" i="12"/>
  <c r="W2768" i="12" l="1"/>
  <c r="K2768" i="12"/>
  <c r="Q2768" i="12"/>
  <c r="R2768" i="12" s="1"/>
  <c r="E1171" i="13"/>
  <c r="Y2769" i="12"/>
  <c r="I2769" i="12"/>
  <c r="V2769" i="12"/>
  <c r="U2769" i="12"/>
  <c r="B2770" i="12"/>
  <c r="N2769" i="12"/>
  <c r="O2769" i="12" s="1"/>
  <c r="P2769" i="12" s="1"/>
  <c r="J2769" i="12"/>
  <c r="E2769" i="12"/>
  <c r="F2769" i="12" s="1"/>
  <c r="W2769" i="12" l="1"/>
  <c r="E1170" i="13"/>
  <c r="V2770" i="12"/>
  <c r="B2771" i="12"/>
  <c r="U2770" i="12"/>
  <c r="E2770" i="12"/>
  <c r="F2770" i="12" s="1"/>
  <c r="J2770" i="12"/>
  <c r="I2770" i="12"/>
  <c r="Y2770" i="12"/>
  <c r="N2770" i="12"/>
  <c r="O2770" i="12" s="1"/>
  <c r="P2770" i="12" s="1"/>
  <c r="K2769" i="12"/>
  <c r="Q2769" i="12"/>
  <c r="R2769" i="12" s="1"/>
  <c r="W2770" i="12" l="1"/>
  <c r="Q2770" i="12"/>
  <c r="R2770" i="12" s="1"/>
  <c r="K2770" i="12"/>
  <c r="E1169" i="13"/>
  <c r="J2771" i="12"/>
  <c r="N2771" i="12"/>
  <c r="O2771" i="12" s="1"/>
  <c r="P2771" i="12" s="1"/>
  <c r="B2772" i="12"/>
  <c r="I2771" i="12"/>
  <c r="E2771" i="12"/>
  <c r="F2771" i="12" s="1"/>
  <c r="Y2771" i="12"/>
  <c r="V2771" i="12"/>
  <c r="U2771" i="12"/>
  <c r="W2771" i="12" l="1"/>
  <c r="E1168" i="13"/>
  <c r="B2773" i="12"/>
  <c r="I2772" i="12"/>
  <c r="E2772" i="12"/>
  <c r="F2772" i="12" s="1"/>
  <c r="Y2772" i="12"/>
  <c r="V2772" i="12"/>
  <c r="U2772" i="12"/>
  <c r="N2772" i="12"/>
  <c r="O2772" i="12" s="1"/>
  <c r="P2772" i="12" s="1"/>
  <c r="J2772" i="12"/>
  <c r="Q2771" i="12"/>
  <c r="R2771" i="12" s="1"/>
  <c r="K2771" i="12"/>
  <c r="W2772" i="12" l="1"/>
  <c r="K2772" i="12"/>
  <c r="E1167" i="13"/>
  <c r="N2773" i="12"/>
  <c r="O2773" i="12" s="1"/>
  <c r="P2773" i="12" s="1"/>
  <c r="Y2773" i="12"/>
  <c r="I2773" i="12"/>
  <c r="V2773" i="12"/>
  <c r="U2773" i="12"/>
  <c r="J2773" i="12"/>
  <c r="B2774" i="12"/>
  <c r="E2773" i="12"/>
  <c r="F2773" i="12" s="1"/>
  <c r="Q2772" i="12"/>
  <c r="R2772" i="12" s="1"/>
  <c r="K2773" i="12" l="1"/>
  <c r="W2773" i="12"/>
  <c r="E1166" i="13"/>
  <c r="N2774" i="12"/>
  <c r="O2774" i="12" s="1"/>
  <c r="P2774" i="12" s="1"/>
  <c r="J2774" i="12"/>
  <c r="Y2774" i="12"/>
  <c r="I2774" i="12"/>
  <c r="V2774" i="12"/>
  <c r="U2774" i="12"/>
  <c r="B2775" i="12"/>
  <c r="E2774" i="12"/>
  <c r="F2774" i="12" s="1"/>
  <c r="Q2773" i="12"/>
  <c r="R2773" i="12" s="1"/>
  <c r="W2774" i="12" l="1"/>
  <c r="Q2774" i="12"/>
  <c r="R2774" i="12" s="1"/>
  <c r="E1165" i="13"/>
  <c r="Y2775" i="12"/>
  <c r="I2775" i="12"/>
  <c r="V2775" i="12"/>
  <c r="N2775" i="12"/>
  <c r="O2775" i="12" s="1"/>
  <c r="P2775" i="12" s="1"/>
  <c r="J2775" i="12"/>
  <c r="B2776" i="12"/>
  <c r="E2775" i="12"/>
  <c r="F2775" i="12" s="1"/>
  <c r="U2775" i="12"/>
  <c r="K2774" i="12"/>
  <c r="W2775" i="12" l="1"/>
  <c r="Q2775" i="12"/>
  <c r="R2775" i="12" s="1"/>
  <c r="K2775" i="12"/>
  <c r="E1164" i="13"/>
  <c r="V2776" i="12"/>
  <c r="B2777" i="12"/>
  <c r="U2776" i="12"/>
  <c r="E2776" i="12"/>
  <c r="F2776" i="12" s="1"/>
  <c r="N2776" i="12"/>
  <c r="O2776" i="12" s="1"/>
  <c r="P2776" i="12" s="1"/>
  <c r="J2776" i="12"/>
  <c r="I2776" i="12"/>
  <c r="Y2776" i="12"/>
  <c r="W2776" i="12" l="1"/>
  <c r="E1163" i="13"/>
  <c r="B2778" i="12"/>
  <c r="U2777" i="12"/>
  <c r="E2777" i="12"/>
  <c r="F2777" i="12" s="1"/>
  <c r="J2777" i="12"/>
  <c r="I2777" i="12"/>
  <c r="Y2777" i="12"/>
  <c r="V2777" i="12"/>
  <c r="N2777" i="12"/>
  <c r="O2777" i="12" s="1"/>
  <c r="P2777" i="12" s="1"/>
  <c r="Q2776" i="12"/>
  <c r="R2776" i="12" s="1"/>
  <c r="K2776" i="12"/>
  <c r="Q2777" i="12" l="1"/>
  <c r="R2777" i="12" s="1"/>
  <c r="W2777" i="12"/>
  <c r="E1162" i="13"/>
  <c r="N2778" i="12"/>
  <c r="O2778" i="12" s="1"/>
  <c r="P2778" i="12" s="1"/>
  <c r="J2778" i="12"/>
  <c r="B2779" i="12"/>
  <c r="U2778" i="12"/>
  <c r="E2778" i="12"/>
  <c r="F2778" i="12" s="1"/>
  <c r="Y2778" i="12"/>
  <c r="V2778" i="12"/>
  <c r="I2778" i="12"/>
  <c r="K2777" i="12"/>
  <c r="W2778" i="12" l="1"/>
  <c r="Q2778" i="12"/>
  <c r="R2778" i="12" s="1"/>
  <c r="E1161" i="13"/>
  <c r="J2779" i="12"/>
  <c r="B2780" i="12"/>
  <c r="E2779" i="12"/>
  <c r="F2779" i="12" s="1"/>
  <c r="Y2779" i="12"/>
  <c r="V2779" i="12"/>
  <c r="U2779" i="12"/>
  <c r="N2779" i="12"/>
  <c r="O2779" i="12" s="1"/>
  <c r="P2779" i="12" s="1"/>
  <c r="I2779" i="12"/>
  <c r="K2778" i="12"/>
  <c r="K2779" i="12" l="1"/>
  <c r="W2779" i="12"/>
  <c r="E1160" i="13"/>
  <c r="J2780" i="12"/>
  <c r="Y2780" i="12"/>
  <c r="I2780" i="12"/>
  <c r="V2780" i="12"/>
  <c r="U2780" i="12"/>
  <c r="N2780" i="12"/>
  <c r="O2780" i="12" s="1"/>
  <c r="P2780" i="12" s="1"/>
  <c r="B2781" i="12"/>
  <c r="E2780" i="12"/>
  <c r="F2780" i="12" s="1"/>
  <c r="Q2779" i="12"/>
  <c r="R2779" i="12" s="1"/>
  <c r="W2780" i="12" l="1"/>
  <c r="Q2780" i="12"/>
  <c r="R2780" i="12" s="1"/>
  <c r="K2780" i="12"/>
  <c r="E1159" i="13"/>
  <c r="Y2781" i="12"/>
  <c r="I2781" i="12"/>
  <c r="V2781" i="12"/>
  <c r="B2782" i="12"/>
  <c r="U2781" i="12"/>
  <c r="E2781" i="12"/>
  <c r="F2781" i="12" s="1"/>
  <c r="N2781" i="12"/>
  <c r="O2781" i="12" s="1"/>
  <c r="P2781" i="12" s="1"/>
  <c r="J2781" i="12"/>
  <c r="W2781" i="12" l="1"/>
  <c r="E1158" i="13"/>
  <c r="V2782" i="12"/>
  <c r="N2782" i="12"/>
  <c r="O2782" i="12" s="1"/>
  <c r="P2782" i="12" s="1"/>
  <c r="Y2782" i="12"/>
  <c r="I2782" i="12"/>
  <c r="U2782" i="12"/>
  <c r="J2782" i="12"/>
  <c r="B2783" i="12"/>
  <c r="E2782" i="12"/>
  <c r="F2782" i="12" s="1"/>
  <c r="K2781" i="12"/>
  <c r="Q2781" i="12"/>
  <c r="R2781" i="12" s="1"/>
  <c r="K2782" i="12" l="1"/>
  <c r="W2782" i="12"/>
  <c r="E1157" i="13"/>
  <c r="N2783" i="12"/>
  <c r="O2783" i="12" s="1"/>
  <c r="P2783" i="12" s="1"/>
  <c r="V2783" i="12"/>
  <c r="Y2783" i="12"/>
  <c r="U2783" i="12"/>
  <c r="J2783" i="12"/>
  <c r="I2783" i="12"/>
  <c r="B2784" i="12"/>
  <c r="E2783" i="12"/>
  <c r="F2783" i="12" s="1"/>
  <c r="Q2782" i="12"/>
  <c r="R2782" i="12" s="1"/>
  <c r="K2783" i="12" l="1"/>
  <c r="W2783" i="12"/>
  <c r="Q2783" i="12"/>
  <c r="R2783" i="12" s="1"/>
  <c r="E1156" i="13"/>
  <c r="N2784" i="12"/>
  <c r="O2784" i="12" s="1"/>
  <c r="P2784" i="12" s="1"/>
  <c r="B2785" i="12"/>
  <c r="U2784" i="12"/>
  <c r="E2784" i="12"/>
  <c r="F2784" i="12" s="1"/>
  <c r="V2784" i="12"/>
  <c r="J2784" i="12"/>
  <c r="I2784" i="12"/>
  <c r="Y2784" i="12"/>
  <c r="K2784" i="12" l="1"/>
  <c r="Q2784" i="12"/>
  <c r="R2784" i="12" s="1"/>
  <c r="W2784" i="12"/>
  <c r="E1155" i="13"/>
  <c r="J2785" i="12"/>
  <c r="Y2785" i="12"/>
  <c r="I2785" i="12"/>
  <c r="B2786" i="12"/>
  <c r="U2785" i="12"/>
  <c r="E2785" i="12"/>
  <c r="F2785" i="12" s="1"/>
  <c r="N2785" i="12"/>
  <c r="O2785" i="12" s="1"/>
  <c r="P2785" i="12" s="1"/>
  <c r="V2785" i="12"/>
  <c r="Q2785" i="12" l="1"/>
  <c r="R2785" i="12" s="1"/>
  <c r="K2785" i="12"/>
  <c r="W2785" i="12"/>
  <c r="E1154" i="13"/>
  <c r="J2786" i="12"/>
  <c r="V2786" i="12"/>
  <c r="B2787" i="12"/>
  <c r="U2786" i="12"/>
  <c r="E2786" i="12"/>
  <c r="F2786" i="12" s="1"/>
  <c r="N2786" i="12"/>
  <c r="O2786" i="12" s="1"/>
  <c r="P2786" i="12" s="1"/>
  <c r="I2786" i="12"/>
  <c r="Y2786" i="12"/>
  <c r="W2786" i="12" l="1"/>
  <c r="Q2786" i="12"/>
  <c r="R2786" i="12" s="1"/>
  <c r="K2786" i="12"/>
  <c r="E1153" i="13"/>
  <c r="B2788" i="12"/>
  <c r="U2787" i="12"/>
  <c r="E2787" i="12"/>
  <c r="F2787" i="12" s="1"/>
  <c r="J2787" i="12"/>
  <c r="I2787" i="12"/>
  <c r="Y2787" i="12"/>
  <c r="V2787" i="12"/>
  <c r="N2787" i="12"/>
  <c r="O2787" i="12" s="1"/>
  <c r="P2787" i="12" s="1"/>
  <c r="Q2787" i="12" l="1"/>
  <c r="R2787" i="12" s="1"/>
  <c r="K2787" i="12"/>
  <c r="W2787" i="12"/>
  <c r="E1152" i="13"/>
  <c r="Y2788" i="12"/>
  <c r="I2788" i="12"/>
  <c r="J2788" i="12"/>
  <c r="B2789" i="12"/>
  <c r="E2788" i="12"/>
  <c r="F2788" i="12" s="1"/>
  <c r="V2788" i="12"/>
  <c r="U2788" i="12"/>
  <c r="N2788" i="12"/>
  <c r="O2788" i="12" s="1"/>
  <c r="P2788" i="12" s="1"/>
  <c r="W2788" i="12" l="1"/>
  <c r="Q2788" i="12"/>
  <c r="R2788" i="12" s="1"/>
  <c r="E1151" i="13"/>
  <c r="N2789" i="12"/>
  <c r="O2789" i="12" s="1"/>
  <c r="P2789" i="12" s="1"/>
  <c r="Y2789" i="12"/>
  <c r="I2789" i="12"/>
  <c r="V2789" i="12"/>
  <c r="B2790" i="12"/>
  <c r="E2789" i="12"/>
  <c r="F2789" i="12" s="1"/>
  <c r="U2789" i="12"/>
  <c r="J2789" i="12"/>
  <c r="K2788" i="12"/>
  <c r="K2789" i="12" l="1"/>
  <c r="Q2789" i="12"/>
  <c r="R2789" i="12" s="1"/>
  <c r="W2789" i="12"/>
  <c r="E1150" i="13"/>
  <c r="N2790" i="12"/>
  <c r="O2790" i="12" s="1"/>
  <c r="P2790" i="12" s="1"/>
  <c r="J2790" i="12"/>
  <c r="Y2790" i="12"/>
  <c r="I2790" i="12"/>
  <c r="V2790" i="12"/>
  <c r="B2791" i="12"/>
  <c r="U2790" i="12"/>
  <c r="E2790" i="12"/>
  <c r="F2790" i="12" s="1"/>
  <c r="W2790" i="12" l="1"/>
  <c r="E1149" i="13"/>
  <c r="Y2791" i="12"/>
  <c r="I2791" i="12"/>
  <c r="V2791" i="12"/>
  <c r="B2792" i="12"/>
  <c r="U2791" i="12"/>
  <c r="E2791" i="12"/>
  <c r="F2791" i="12" s="1"/>
  <c r="N2791" i="12"/>
  <c r="O2791" i="12" s="1"/>
  <c r="P2791" i="12" s="1"/>
  <c r="J2791" i="12"/>
  <c r="Q2790" i="12"/>
  <c r="R2790" i="12" s="1"/>
  <c r="K2790" i="12"/>
  <c r="W2791" i="12" l="1"/>
  <c r="E1148" i="13"/>
  <c r="Y2792" i="12"/>
  <c r="I2792" i="12"/>
  <c r="V2792" i="12"/>
  <c r="B2793" i="12"/>
  <c r="U2792" i="12"/>
  <c r="E2792" i="12"/>
  <c r="F2792" i="12" s="1"/>
  <c r="N2792" i="12"/>
  <c r="O2792" i="12" s="1"/>
  <c r="P2792" i="12" s="1"/>
  <c r="J2792" i="12"/>
  <c r="K2791" i="12"/>
  <c r="Q2791" i="12"/>
  <c r="R2791" i="12" s="1"/>
  <c r="W2792" i="12" l="1"/>
  <c r="E1147" i="13"/>
  <c r="V2793" i="12"/>
  <c r="B2794" i="12"/>
  <c r="U2793" i="12"/>
  <c r="E2793" i="12"/>
  <c r="F2793" i="12" s="1"/>
  <c r="J2793" i="12"/>
  <c r="Y2793" i="12"/>
  <c r="N2793" i="12"/>
  <c r="O2793" i="12" s="1"/>
  <c r="P2793" i="12" s="1"/>
  <c r="I2793" i="12"/>
  <c r="K2792" i="12"/>
  <c r="Q2792" i="12"/>
  <c r="R2792" i="12" s="1"/>
  <c r="K2793" i="12" l="1"/>
  <c r="W2793" i="12"/>
  <c r="Q2793" i="12"/>
  <c r="R2793" i="12" s="1"/>
  <c r="E1146" i="13"/>
  <c r="N2794" i="12"/>
  <c r="O2794" i="12" s="1"/>
  <c r="P2794" i="12" s="1"/>
  <c r="J2794" i="12"/>
  <c r="B2795" i="12"/>
  <c r="U2794" i="12"/>
  <c r="E2794" i="12"/>
  <c r="F2794" i="12" s="1"/>
  <c r="Y2794" i="12"/>
  <c r="V2794" i="12"/>
  <c r="I2794" i="12"/>
  <c r="W2794" i="12" l="1"/>
  <c r="E1145" i="13"/>
  <c r="J2795" i="12"/>
  <c r="Y2795" i="12"/>
  <c r="I2795" i="12"/>
  <c r="B2796" i="12"/>
  <c r="V2795" i="12"/>
  <c r="U2795" i="12"/>
  <c r="N2795" i="12"/>
  <c r="O2795" i="12" s="1"/>
  <c r="P2795" i="12" s="1"/>
  <c r="E2795" i="12"/>
  <c r="F2795" i="12" s="1"/>
  <c r="K2794" i="12"/>
  <c r="Q2794" i="12"/>
  <c r="R2794" i="12" s="1"/>
  <c r="W2795" i="12" l="1"/>
  <c r="E1144" i="13"/>
  <c r="J2796" i="12"/>
  <c r="Y2796" i="12"/>
  <c r="I2796" i="12"/>
  <c r="V2796" i="12"/>
  <c r="E2796" i="12"/>
  <c r="F2796" i="12" s="1"/>
  <c r="B2797" i="12"/>
  <c r="U2796" i="12"/>
  <c r="N2796" i="12"/>
  <c r="O2796" i="12" s="1"/>
  <c r="P2796" i="12" s="1"/>
  <c r="K2795" i="12"/>
  <c r="Q2795" i="12"/>
  <c r="R2795" i="12" s="1"/>
  <c r="Q2796" i="12" l="1"/>
  <c r="R2796" i="12" s="1"/>
  <c r="K2796" i="12"/>
  <c r="W2796" i="12"/>
  <c r="E1143" i="13"/>
  <c r="J2797" i="12"/>
  <c r="Y2797" i="12"/>
  <c r="I2797" i="12"/>
  <c r="V2797" i="12"/>
  <c r="B2798" i="12"/>
  <c r="U2797" i="12"/>
  <c r="E2797" i="12"/>
  <c r="F2797" i="12" s="1"/>
  <c r="N2797" i="12"/>
  <c r="O2797" i="12" s="1"/>
  <c r="P2797" i="12" s="1"/>
  <c r="W2797" i="12" l="1"/>
  <c r="K2797" i="12"/>
  <c r="Q2797" i="12"/>
  <c r="R2797" i="12" s="1"/>
  <c r="E1142" i="13"/>
  <c r="V2798" i="12"/>
  <c r="N2798" i="12"/>
  <c r="O2798" i="12" s="1"/>
  <c r="P2798" i="12" s="1"/>
  <c r="Y2798" i="12"/>
  <c r="I2798" i="12"/>
  <c r="U2798" i="12"/>
  <c r="J2798" i="12"/>
  <c r="E2798" i="12"/>
  <c r="F2798" i="12" s="1"/>
  <c r="B2799" i="12"/>
  <c r="W2798" i="12" l="1"/>
  <c r="K2798" i="12"/>
  <c r="E1141" i="13"/>
  <c r="N2799" i="12"/>
  <c r="O2799" i="12" s="1"/>
  <c r="P2799" i="12" s="1"/>
  <c r="V2799" i="12"/>
  <c r="Y2799" i="12"/>
  <c r="U2799" i="12"/>
  <c r="J2799" i="12"/>
  <c r="I2799" i="12"/>
  <c r="E2799" i="12"/>
  <c r="F2799" i="12" s="1"/>
  <c r="B2800" i="12"/>
  <c r="Q2798" i="12"/>
  <c r="R2798" i="12" s="1"/>
  <c r="W2799" i="12" l="1"/>
  <c r="Q2799" i="12"/>
  <c r="R2799" i="12" s="1"/>
  <c r="E1140" i="13"/>
  <c r="N2800" i="12"/>
  <c r="O2800" i="12" s="1"/>
  <c r="P2800" i="12" s="1"/>
  <c r="J2800" i="12"/>
  <c r="B2801" i="12"/>
  <c r="U2800" i="12"/>
  <c r="E2800" i="12"/>
  <c r="F2800" i="12" s="1"/>
  <c r="Y2800" i="12"/>
  <c r="V2800" i="12"/>
  <c r="I2800" i="12"/>
  <c r="K2799" i="12"/>
  <c r="K2800" i="12" l="1"/>
  <c r="Q2800" i="12"/>
  <c r="R2800" i="12" s="1"/>
  <c r="W2800" i="12"/>
  <c r="E1139" i="13"/>
  <c r="N2801" i="12"/>
  <c r="O2801" i="12" s="1"/>
  <c r="P2801" i="12" s="1"/>
  <c r="J2801" i="12"/>
  <c r="Y2801" i="12"/>
  <c r="I2801" i="12"/>
  <c r="B2802" i="12"/>
  <c r="U2801" i="12"/>
  <c r="E2801" i="12"/>
  <c r="F2801" i="12" s="1"/>
  <c r="V2801" i="12"/>
  <c r="K2801" i="12" l="1"/>
  <c r="Q2801" i="12"/>
  <c r="R2801" i="12" s="1"/>
  <c r="W2801" i="12"/>
  <c r="E1138" i="13"/>
  <c r="J2802" i="12"/>
  <c r="V2802" i="12"/>
  <c r="B2803" i="12"/>
  <c r="U2802" i="12"/>
  <c r="E2802" i="12"/>
  <c r="F2802" i="12" s="1"/>
  <c r="I2802" i="12"/>
  <c r="Y2802" i="12"/>
  <c r="N2802" i="12"/>
  <c r="O2802" i="12" s="1"/>
  <c r="P2802" i="12" s="1"/>
  <c r="K2802" i="12" l="1"/>
  <c r="W2802" i="12"/>
  <c r="Q2802" i="12"/>
  <c r="R2802" i="12" s="1"/>
  <c r="E1137" i="13"/>
  <c r="B2804" i="12"/>
  <c r="U2803" i="12"/>
  <c r="E2803" i="12"/>
  <c r="F2803" i="12" s="1"/>
  <c r="J2803" i="12"/>
  <c r="N2803" i="12"/>
  <c r="O2803" i="12" s="1"/>
  <c r="P2803" i="12" s="1"/>
  <c r="I2803" i="12"/>
  <c r="Y2803" i="12"/>
  <c r="V2803" i="12"/>
  <c r="Q2803" i="12" l="1"/>
  <c r="R2803" i="12" s="1"/>
  <c r="K2803" i="12"/>
  <c r="W2803" i="12"/>
  <c r="E1136" i="13"/>
  <c r="B2805" i="12"/>
  <c r="U2804" i="12"/>
  <c r="E2804" i="12"/>
  <c r="F2804" i="12" s="1"/>
  <c r="N2804" i="12"/>
  <c r="O2804" i="12" s="1"/>
  <c r="P2804" i="12" s="1"/>
  <c r="Y2804" i="12"/>
  <c r="I2804" i="12"/>
  <c r="V2804" i="12"/>
  <c r="J2804" i="12"/>
  <c r="W2804" i="12" l="1"/>
  <c r="Q2804" i="12"/>
  <c r="R2804" i="12" s="1"/>
  <c r="E1135" i="13"/>
  <c r="N2805" i="12"/>
  <c r="O2805" i="12" s="1"/>
  <c r="P2805" i="12" s="1"/>
  <c r="Y2805" i="12"/>
  <c r="I2805" i="12"/>
  <c r="V2805" i="12"/>
  <c r="U2805" i="12"/>
  <c r="J2805" i="12"/>
  <c r="E2805" i="12"/>
  <c r="F2805" i="12" s="1"/>
  <c r="B2806" i="12"/>
  <c r="K2804" i="12"/>
  <c r="W2805" i="12" l="1"/>
  <c r="K2805" i="12"/>
  <c r="Q2805" i="12"/>
  <c r="R2805" i="12" s="1"/>
  <c r="E1134" i="13"/>
  <c r="N2806" i="12"/>
  <c r="O2806" i="12" s="1"/>
  <c r="P2806" i="12" s="1"/>
  <c r="J2806" i="12"/>
  <c r="Y2806" i="12"/>
  <c r="I2806" i="12"/>
  <c r="V2806" i="12"/>
  <c r="B2807" i="12"/>
  <c r="U2806" i="12"/>
  <c r="E2806" i="12"/>
  <c r="F2806" i="12" s="1"/>
  <c r="W2806" i="12" l="1"/>
  <c r="Q2806" i="12"/>
  <c r="R2806" i="12" s="1"/>
  <c r="K2806" i="12"/>
  <c r="E1133" i="13"/>
  <c r="Y2807" i="12"/>
  <c r="I2807" i="12"/>
  <c r="V2807" i="12"/>
  <c r="B2808" i="12"/>
  <c r="U2807" i="12"/>
  <c r="E2807" i="12"/>
  <c r="F2807" i="12" s="1"/>
  <c r="N2807" i="12"/>
  <c r="O2807" i="12" s="1"/>
  <c r="P2807" i="12" s="1"/>
  <c r="J2807" i="12"/>
  <c r="W2807" i="12" l="1"/>
  <c r="K2807" i="12"/>
  <c r="Q2807" i="12"/>
  <c r="R2807" i="12" s="1"/>
  <c r="E1132" i="13"/>
  <c r="Y2808" i="12"/>
  <c r="I2808" i="12"/>
  <c r="V2808" i="12"/>
  <c r="B2809" i="12"/>
  <c r="U2808" i="12"/>
  <c r="E2808" i="12"/>
  <c r="F2808" i="12" s="1"/>
  <c r="N2808" i="12"/>
  <c r="O2808" i="12" s="1"/>
  <c r="P2808" i="12" s="1"/>
  <c r="J2808" i="12"/>
  <c r="W2808" i="12" l="1"/>
  <c r="K2808" i="12"/>
  <c r="E1131" i="13"/>
  <c r="V2809" i="12"/>
  <c r="B2810" i="12"/>
  <c r="U2809" i="12"/>
  <c r="E2809" i="12"/>
  <c r="F2809" i="12" s="1"/>
  <c r="J2809" i="12"/>
  <c r="N2809" i="12"/>
  <c r="O2809" i="12" s="1"/>
  <c r="P2809" i="12" s="1"/>
  <c r="I2809" i="12"/>
  <c r="Y2809" i="12"/>
  <c r="Q2808" i="12"/>
  <c r="R2808" i="12" s="1"/>
  <c r="W2809" i="12" l="1"/>
  <c r="Q2809" i="12"/>
  <c r="R2809" i="12" s="1"/>
  <c r="E1130" i="13"/>
  <c r="N2810" i="12"/>
  <c r="O2810" i="12" s="1"/>
  <c r="P2810" i="12" s="1"/>
  <c r="J2810" i="12"/>
  <c r="B2811" i="12"/>
  <c r="U2810" i="12"/>
  <c r="E2810" i="12"/>
  <c r="F2810" i="12" s="1"/>
  <c r="Y2810" i="12"/>
  <c r="V2810" i="12"/>
  <c r="I2810" i="12"/>
  <c r="K2809" i="12"/>
  <c r="K2810" i="12" l="1"/>
  <c r="Q2810" i="12"/>
  <c r="R2810" i="12" s="1"/>
  <c r="W2810" i="12"/>
  <c r="E1129" i="13"/>
  <c r="J2811" i="12"/>
  <c r="Y2811" i="12"/>
  <c r="I2811" i="12"/>
  <c r="B2812" i="12"/>
  <c r="V2811" i="12"/>
  <c r="U2811" i="12"/>
  <c r="N2811" i="12"/>
  <c r="O2811" i="12" s="1"/>
  <c r="P2811" i="12" s="1"/>
  <c r="E2811" i="12"/>
  <c r="F2811" i="12" s="1"/>
  <c r="Q2811" i="12" l="1"/>
  <c r="R2811" i="12" s="1"/>
  <c r="W2811" i="12"/>
  <c r="E1128" i="13"/>
  <c r="J2812" i="12"/>
  <c r="Y2812" i="12"/>
  <c r="I2812" i="12"/>
  <c r="V2812" i="12"/>
  <c r="B2813" i="12"/>
  <c r="U2812" i="12"/>
  <c r="N2812" i="12"/>
  <c r="O2812" i="12" s="1"/>
  <c r="P2812" i="12" s="1"/>
  <c r="E2812" i="12"/>
  <c r="F2812" i="12" s="1"/>
  <c r="K2811" i="12"/>
  <c r="W2812" i="12" l="1"/>
  <c r="Q2812" i="12"/>
  <c r="R2812" i="12" s="1"/>
  <c r="E1127" i="13"/>
  <c r="J2813" i="12"/>
  <c r="Y2813" i="12"/>
  <c r="I2813" i="12"/>
  <c r="V2813" i="12"/>
  <c r="B2814" i="12"/>
  <c r="U2813" i="12"/>
  <c r="E2813" i="12"/>
  <c r="F2813" i="12" s="1"/>
  <c r="N2813" i="12"/>
  <c r="O2813" i="12" s="1"/>
  <c r="P2813" i="12" s="1"/>
  <c r="K2812" i="12"/>
  <c r="W2813" i="12" l="1"/>
  <c r="Q2813" i="12"/>
  <c r="R2813" i="12" s="1"/>
  <c r="E1126" i="13"/>
  <c r="V2814" i="12"/>
  <c r="N2814" i="12"/>
  <c r="O2814" i="12" s="1"/>
  <c r="P2814" i="12" s="1"/>
  <c r="Y2814" i="12"/>
  <c r="I2814" i="12"/>
  <c r="J2814" i="12"/>
  <c r="E2814" i="12"/>
  <c r="F2814" i="12" s="1"/>
  <c r="B2815" i="12"/>
  <c r="U2814" i="12"/>
  <c r="K2813" i="12"/>
  <c r="W2814" i="12" l="1"/>
  <c r="Q2814" i="12"/>
  <c r="R2814" i="12" s="1"/>
  <c r="E1125" i="13"/>
  <c r="N2815" i="12"/>
  <c r="O2815" i="12" s="1"/>
  <c r="P2815" i="12" s="1"/>
  <c r="V2815" i="12"/>
  <c r="Y2815" i="12"/>
  <c r="U2815" i="12"/>
  <c r="J2815" i="12"/>
  <c r="I2815" i="12"/>
  <c r="E2815" i="12"/>
  <c r="F2815" i="12" s="1"/>
  <c r="B2816" i="12"/>
  <c r="K2814" i="12"/>
  <c r="W2815" i="12" l="1"/>
  <c r="Q2815" i="12"/>
  <c r="R2815" i="12" s="1"/>
  <c r="E1124" i="13"/>
  <c r="N2816" i="12"/>
  <c r="O2816" i="12" s="1"/>
  <c r="P2816" i="12" s="1"/>
  <c r="J2816" i="12"/>
  <c r="B2817" i="12"/>
  <c r="U2816" i="12"/>
  <c r="E2816" i="12"/>
  <c r="F2816" i="12" s="1"/>
  <c r="Y2816" i="12"/>
  <c r="V2816" i="12"/>
  <c r="I2816" i="12"/>
  <c r="K2815" i="12"/>
  <c r="W2816" i="12" l="1"/>
  <c r="E1123" i="13"/>
  <c r="N2817" i="12"/>
  <c r="O2817" i="12" s="1"/>
  <c r="P2817" i="12" s="1"/>
  <c r="J2817" i="12"/>
  <c r="Y2817" i="12"/>
  <c r="I2817" i="12"/>
  <c r="B2818" i="12"/>
  <c r="U2817" i="12"/>
  <c r="E2817" i="12"/>
  <c r="F2817" i="12" s="1"/>
  <c r="V2817" i="12"/>
  <c r="Q2816" i="12"/>
  <c r="R2816" i="12" s="1"/>
  <c r="K2816" i="12"/>
  <c r="Q2817" i="12" l="1"/>
  <c r="R2817" i="12" s="1"/>
  <c r="W2817" i="12"/>
  <c r="E1122" i="13"/>
  <c r="J2818" i="12"/>
  <c r="V2818" i="12"/>
  <c r="B2819" i="12"/>
  <c r="U2818" i="12"/>
  <c r="E2818" i="12"/>
  <c r="F2818" i="12" s="1"/>
  <c r="Y2818" i="12"/>
  <c r="N2818" i="12"/>
  <c r="O2818" i="12" s="1"/>
  <c r="P2818" i="12" s="1"/>
  <c r="I2818" i="12"/>
  <c r="K2817" i="12"/>
  <c r="K2818" i="12" l="1"/>
  <c r="W2818" i="12"/>
  <c r="Q2818" i="12"/>
  <c r="R2818" i="12" s="1"/>
  <c r="E1121" i="13"/>
  <c r="B2820" i="12"/>
  <c r="U2819" i="12"/>
  <c r="E2819" i="12"/>
  <c r="F2819" i="12" s="1"/>
  <c r="J2819" i="12"/>
  <c r="I2819" i="12"/>
  <c r="Y2819" i="12"/>
  <c r="V2819" i="12"/>
  <c r="N2819" i="12"/>
  <c r="O2819" i="12" s="1"/>
  <c r="P2819" i="12" s="1"/>
  <c r="W2819" i="12" l="1"/>
  <c r="Q2819" i="12"/>
  <c r="R2819" i="12" s="1"/>
  <c r="E1120" i="13"/>
  <c r="B2821" i="12"/>
  <c r="U2820" i="12"/>
  <c r="E2820" i="12"/>
  <c r="F2820" i="12" s="1"/>
  <c r="N2820" i="12"/>
  <c r="O2820" i="12" s="1"/>
  <c r="P2820" i="12" s="1"/>
  <c r="J2820" i="12"/>
  <c r="Y2820" i="12"/>
  <c r="I2820" i="12"/>
  <c r="V2820" i="12"/>
  <c r="K2819" i="12"/>
  <c r="Q2820" i="12" l="1"/>
  <c r="R2820" i="12" s="1"/>
  <c r="W2820" i="12"/>
  <c r="E1119" i="13"/>
  <c r="N2821" i="12"/>
  <c r="O2821" i="12" s="1"/>
  <c r="P2821" i="12" s="1"/>
  <c r="J2821" i="12"/>
  <c r="Y2821" i="12"/>
  <c r="I2821" i="12"/>
  <c r="V2821" i="12"/>
  <c r="E2821" i="12"/>
  <c r="F2821" i="12" s="1"/>
  <c r="B2822" i="12"/>
  <c r="U2821" i="12"/>
  <c r="K2820" i="12"/>
  <c r="W2821" i="12" l="1"/>
  <c r="K2821" i="12"/>
  <c r="Q2821" i="12"/>
  <c r="R2821" i="12" s="1"/>
  <c r="E1118" i="13"/>
  <c r="N2822" i="12"/>
  <c r="O2822" i="12" s="1"/>
  <c r="P2822" i="12" s="1"/>
  <c r="J2822" i="12"/>
  <c r="Y2822" i="12"/>
  <c r="I2822" i="12"/>
  <c r="V2822" i="12"/>
  <c r="U2822" i="12"/>
  <c r="E2822" i="12"/>
  <c r="F2822" i="12" s="1"/>
  <c r="B2823" i="12"/>
  <c r="K2822" i="12" l="1"/>
  <c r="W2822" i="12"/>
  <c r="Q2822" i="12"/>
  <c r="R2822" i="12" s="1"/>
  <c r="E1117" i="13"/>
  <c r="Y2823" i="12"/>
  <c r="I2823" i="12"/>
  <c r="V2823" i="12"/>
  <c r="B2824" i="12"/>
  <c r="U2823" i="12"/>
  <c r="E2823" i="12"/>
  <c r="F2823" i="12" s="1"/>
  <c r="N2823" i="12"/>
  <c r="O2823" i="12" s="1"/>
  <c r="P2823" i="12" s="1"/>
  <c r="J2823" i="12"/>
  <c r="W2823" i="12" l="1"/>
  <c r="E1116" i="13"/>
  <c r="Y2824" i="12"/>
  <c r="I2824" i="12"/>
  <c r="V2824" i="12"/>
  <c r="B2825" i="12"/>
  <c r="U2824" i="12"/>
  <c r="E2824" i="12"/>
  <c r="F2824" i="12" s="1"/>
  <c r="N2824" i="12"/>
  <c r="O2824" i="12" s="1"/>
  <c r="P2824" i="12" s="1"/>
  <c r="J2824" i="12"/>
  <c r="K2823" i="12"/>
  <c r="Q2823" i="12"/>
  <c r="R2823" i="12" s="1"/>
  <c r="W2824" i="12" l="1"/>
  <c r="E1115" i="13"/>
  <c r="V2825" i="12"/>
  <c r="B2826" i="12"/>
  <c r="U2825" i="12"/>
  <c r="E2825" i="12"/>
  <c r="F2825" i="12" s="1"/>
  <c r="N2825" i="12"/>
  <c r="O2825" i="12" s="1"/>
  <c r="P2825" i="12" s="1"/>
  <c r="J2825" i="12"/>
  <c r="Y2825" i="12"/>
  <c r="I2825" i="12"/>
  <c r="K2824" i="12"/>
  <c r="Q2824" i="12"/>
  <c r="R2824" i="12" s="1"/>
  <c r="Q2825" i="12" l="1"/>
  <c r="R2825" i="12" s="1"/>
  <c r="W2825" i="12"/>
  <c r="E1114" i="13"/>
  <c r="N2826" i="12"/>
  <c r="O2826" i="12" s="1"/>
  <c r="P2826" i="12" s="1"/>
  <c r="J2826" i="12"/>
  <c r="B2827" i="12"/>
  <c r="U2826" i="12"/>
  <c r="E2826" i="12"/>
  <c r="F2826" i="12" s="1"/>
  <c r="V2826" i="12"/>
  <c r="I2826" i="12"/>
  <c r="Y2826" i="12"/>
  <c r="K2825" i="12"/>
  <c r="K2826" i="12" l="1"/>
  <c r="Q2826" i="12"/>
  <c r="R2826" i="12" s="1"/>
  <c r="W2826" i="12"/>
  <c r="E1113" i="13"/>
  <c r="J2827" i="12"/>
  <c r="Y2827" i="12"/>
  <c r="I2827" i="12"/>
  <c r="B2828" i="12"/>
  <c r="U2827" i="12"/>
  <c r="E2827" i="12"/>
  <c r="F2827" i="12" s="1"/>
  <c r="V2827" i="12"/>
  <c r="N2827" i="12"/>
  <c r="O2827" i="12" s="1"/>
  <c r="P2827" i="12" s="1"/>
  <c r="W2827" i="12" l="1"/>
  <c r="E1112" i="13"/>
  <c r="J2828" i="12"/>
  <c r="Y2828" i="12"/>
  <c r="I2828" i="12"/>
  <c r="V2828" i="12"/>
  <c r="B2829" i="12"/>
  <c r="U2828" i="12"/>
  <c r="E2828" i="12"/>
  <c r="F2828" i="12" s="1"/>
  <c r="N2828" i="12"/>
  <c r="O2828" i="12" s="1"/>
  <c r="P2828" i="12" s="1"/>
  <c r="K2827" i="12"/>
  <c r="Q2827" i="12"/>
  <c r="R2827" i="12" s="1"/>
  <c r="W2828" i="12" l="1"/>
  <c r="Q2828" i="12"/>
  <c r="R2828" i="12" s="1"/>
  <c r="E1111" i="13"/>
  <c r="J2829" i="12"/>
  <c r="Y2829" i="12"/>
  <c r="I2829" i="12"/>
  <c r="V2829" i="12"/>
  <c r="B2830" i="12"/>
  <c r="U2829" i="12"/>
  <c r="E2829" i="12"/>
  <c r="F2829" i="12" s="1"/>
  <c r="N2829" i="12"/>
  <c r="O2829" i="12" s="1"/>
  <c r="P2829" i="12" s="1"/>
  <c r="K2828" i="12"/>
  <c r="K2829" i="12" l="1"/>
  <c r="Q2829" i="12"/>
  <c r="R2829" i="12" s="1"/>
  <c r="W2829" i="12"/>
  <c r="E1110" i="13"/>
  <c r="V2830" i="12"/>
  <c r="N2830" i="12"/>
  <c r="O2830" i="12" s="1"/>
  <c r="P2830" i="12" s="1"/>
  <c r="Y2830" i="12"/>
  <c r="I2830" i="12"/>
  <c r="J2830" i="12"/>
  <c r="E2830" i="12"/>
  <c r="F2830" i="12" s="1"/>
  <c r="B2831" i="12"/>
  <c r="U2830" i="12"/>
  <c r="K2830" i="12" l="1"/>
  <c r="W2830" i="12"/>
  <c r="E1109" i="13"/>
  <c r="N2831" i="12"/>
  <c r="O2831" i="12" s="1"/>
  <c r="P2831" i="12" s="1"/>
  <c r="Y2831" i="12"/>
  <c r="I2831" i="12"/>
  <c r="V2831" i="12"/>
  <c r="B2832" i="12"/>
  <c r="U2831" i="12"/>
  <c r="J2831" i="12"/>
  <c r="E2831" i="12"/>
  <c r="F2831" i="12" s="1"/>
  <c r="Q2830" i="12"/>
  <c r="R2830" i="12" s="1"/>
  <c r="Q2831" i="12" l="1"/>
  <c r="R2831" i="12" s="1"/>
  <c r="W2831" i="12"/>
  <c r="E1108" i="13"/>
  <c r="N2832" i="12"/>
  <c r="O2832" i="12" s="1"/>
  <c r="P2832" i="12" s="1"/>
  <c r="J2832" i="12"/>
  <c r="Y2832" i="12"/>
  <c r="I2832" i="12"/>
  <c r="V2832" i="12"/>
  <c r="B2833" i="12"/>
  <c r="U2832" i="12"/>
  <c r="E2832" i="12"/>
  <c r="F2832" i="12" s="1"/>
  <c r="K2831" i="12"/>
  <c r="W2832" i="12" l="1"/>
  <c r="Q2832" i="12"/>
  <c r="R2832" i="12" s="1"/>
  <c r="E1107" i="13"/>
  <c r="N2833" i="12"/>
  <c r="O2833" i="12" s="1"/>
  <c r="P2833" i="12" s="1"/>
  <c r="J2833" i="12"/>
  <c r="Y2833" i="12"/>
  <c r="I2833" i="12"/>
  <c r="V2833" i="12"/>
  <c r="B2834" i="12"/>
  <c r="U2833" i="12"/>
  <c r="E2833" i="12"/>
  <c r="F2833" i="12" s="1"/>
  <c r="K2832" i="12"/>
  <c r="Q2833" i="12" l="1"/>
  <c r="R2833" i="12" s="1"/>
  <c r="W2833" i="12"/>
  <c r="E1106" i="13"/>
  <c r="J2834" i="12"/>
  <c r="V2834" i="12"/>
  <c r="B2835" i="12"/>
  <c r="U2834" i="12"/>
  <c r="E2834" i="12"/>
  <c r="F2834" i="12" s="1"/>
  <c r="Y2834" i="12"/>
  <c r="N2834" i="12"/>
  <c r="O2834" i="12" s="1"/>
  <c r="P2834" i="12" s="1"/>
  <c r="I2834" i="12"/>
  <c r="K2833" i="12"/>
  <c r="W2834" i="12" l="1"/>
  <c r="E1105" i="13"/>
  <c r="V2835" i="12"/>
  <c r="B2836" i="12"/>
  <c r="U2835" i="12"/>
  <c r="E2835" i="12"/>
  <c r="F2835" i="12" s="1"/>
  <c r="N2835" i="12"/>
  <c r="O2835" i="12" s="1"/>
  <c r="P2835" i="12" s="1"/>
  <c r="J2835" i="12"/>
  <c r="Y2835" i="12"/>
  <c r="I2835" i="12"/>
  <c r="K2834" i="12"/>
  <c r="Q2834" i="12"/>
  <c r="R2834" i="12" s="1"/>
  <c r="W2835" i="12" l="1"/>
  <c r="E1104" i="13"/>
  <c r="B2837" i="12"/>
  <c r="U2836" i="12"/>
  <c r="E2836" i="12"/>
  <c r="F2836" i="12" s="1"/>
  <c r="N2836" i="12"/>
  <c r="O2836" i="12" s="1"/>
  <c r="P2836" i="12" s="1"/>
  <c r="J2836" i="12"/>
  <c r="Y2836" i="12"/>
  <c r="I2836" i="12"/>
  <c r="V2836" i="12"/>
  <c r="K2835" i="12"/>
  <c r="Q2835" i="12"/>
  <c r="R2835" i="12" s="1"/>
  <c r="W2836" i="12" l="1"/>
  <c r="Q2836" i="12"/>
  <c r="R2836" i="12" s="1"/>
  <c r="E1103" i="13"/>
  <c r="N2837" i="12"/>
  <c r="O2837" i="12" s="1"/>
  <c r="P2837" i="12" s="1"/>
  <c r="J2837" i="12"/>
  <c r="Y2837" i="12"/>
  <c r="I2837" i="12"/>
  <c r="V2837" i="12"/>
  <c r="B2838" i="12"/>
  <c r="U2837" i="12"/>
  <c r="E2837" i="12"/>
  <c r="F2837" i="12" s="1"/>
  <c r="K2836" i="12"/>
  <c r="W2837" i="12" l="1"/>
  <c r="K2837" i="12"/>
  <c r="Q2837" i="12"/>
  <c r="R2837" i="12" s="1"/>
  <c r="E1102" i="13"/>
  <c r="N2838" i="12"/>
  <c r="O2838" i="12" s="1"/>
  <c r="P2838" i="12" s="1"/>
  <c r="J2838" i="12"/>
  <c r="Y2838" i="12"/>
  <c r="I2838" i="12"/>
  <c r="V2838" i="12"/>
  <c r="B2839" i="12"/>
  <c r="U2838" i="12"/>
  <c r="E2838" i="12"/>
  <c r="F2838" i="12" s="1"/>
  <c r="K2838" i="12" l="1"/>
  <c r="Q2838" i="12"/>
  <c r="R2838" i="12" s="1"/>
  <c r="W2838" i="12"/>
  <c r="E1101" i="13"/>
  <c r="J2839" i="12"/>
  <c r="Y2839" i="12"/>
  <c r="I2839" i="12"/>
  <c r="V2839" i="12"/>
  <c r="B2840" i="12"/>
  <c r="U2839" i="12"/>
  <c r="E2839" i="12"/>
  <c r="F2839" i="12" s="1"/>
  <c r="N2839" i="12"/>
  <c r="O2839" i="12" s="1"/>
  <c r="P2839" i="12" s="1"/>
  <c r="W2839" i="12" l="1"/>
  <c r="E1100" i="13"/>
  <c r="Y2840" i="12"/>
  <c r="I2840" i="12"/>
  <c r="V2840" i="12"/>
  <c r="B2841" i="12"/>
  <c r="U2840" i="12"/>
  <c r="E2840" i="12"/>
  <c r="F2840" i="12" s="1"/>
  <c r="N2840" i="12"/>
  <c r="O2840" i="12" s="1"/>
  <c r="P2840" i="12" s="1"/>
  <c r="J2840" i="12"/>
  <c r="K2839" i="12"/>
  <c r="Q2839" i="12"/>
  <c r="R2839" i="12" s="1"/>
  <c r="W2840" i="12" l="1"/>
  <c r="Q2840" i="12"/>
  <c r="R2840" i="12" s="1"/>
  <c r="E1099" i="13"/>
  <c r="V2841" i="12"/>
  <c r="B2842" i="12"/>
  <c r="U2841" i="12"/>
  <c r="E2841" i="12"/>
  <c r="F2841" i="12" s="1"/>
  <c r="N2841" i="12"/>
  <c r="O2841" i="12" s="1"/>
  <c r="P2841" i="12" s="1"/>
  <c r="J2841" i="12"/>
  <c r="Y2841" i="12"/>
  <c r="I2841" i="12"/>
  <c r="K2840" i="12"/>
  <c r="Q2841" i="12" l="1"/>
  <c r="R2841" i="12" s="1"/>
  <c r="W2841" i="12"/>
  <c r="E1098" i="13"/>
  <c r="N2842" i="12"/>
  <c r="O2842" i="12" s="1"/>
  <c r="P2842" i="12" s="1"/>
  <c r="J2842" i="12"/>
  <c r="Y2842" i="12"/>
  <c r="I2842" i="12"/>
  <c r="B2843" i="12"/>
  <c r="U2842" i="12"/>
  <c r="E2842" i="12"/>
  <c r="F2842" i="12" s="1"/>
  <c r="V2842" i="12"/>
  <c r="K2841" i="12"/>
  <c r="Q2842" i="12" l="1"/>
  <c r="R2842" i="12" s="1"/>
  <c r="W2842" i="12"/>
  <c r="E1097" i="13"/>
  <c r="N2843" i="12"/>
  <c r="O2843" i="12" s="1"/>
  <c r="P2843" i="12" s="1"/>
  <c r="J2843" i="12"/>
  <c r="Y2843" i="12"/>
  <c r="I2843" i="12"/>
  <c r="V2843" i="12"/>
  <c r="B2844" i="12"/>
  <c r="U2843" i="12"/>
  <c r="E2843" i="12"/>
  <c r="F2843" i="12" s="1"/>
  <c r="K2842" i="12"/>
  <c r="Q2843" i="12" l="1"/>
  <c r="R2843" i="12" s="1"/>
  <c r="W2843" i="12"/>
  <c r="E1096" i="13"/>
  <c r="J2844" i="12"/>
  <c r="Y2844" i="12"/>
  <c r="I2844" i="12"/>
  <c r="V2844" i="12"/>
  <c r="B2845" i="12"/>
  <c r="U2844" i="12"/>
  <c r="E2844" i="12"/>
  <c r="F2844" i="12" s="1"/>
  <c r="N2844" i="12"/>
  <c r="O2844" i="12" s="1"/>
  <c r="P2844" i="12" s="1"/>
  <c r="K2843" i="12"/>
  <c r="W2844" i="12" l="1"/>
  <c r="K2844" i="12"/>
  <c r="Q2844" i="12"/>
  <c r="R2844" i="12" s="1"/>
  <c r="E1095" i="13"/>
  <c r="J2845" i="12"/>
  <c r="Y2845" i="12"/>
  <c r="I2845" i="12"/>
  <c r="V2845" i="12"/>
  <c r="B2846" i="12"/>
  <c r="U2845" i="12"/>
  <c r="E2845" i="12"/>
  <c r="F2845" i="12" s="1"/>
  <c r="N2845" i="12"/>
  <c r="O2845" i="12" s="1"/>
  <c r="P2845" i="12" s="1"/>
  <c r="W2845" i="12" l="1"/>
  <c r="Q2845" i="12"/>
  <c r="R2845" i="12" s="1"/>
  <c r="E1094" i="13"/>
  <c r="V2846" i="12"/>
  <c r="B2847" i="12"/>
  <c r="U2846" i="12"/>
  <c r="E2846" i="12"/>
  <c r="F2846" i="12" s="1"/>
  <c r="N2846" i="12"/>
  <c r="O2846" i="12" s="1"/>
  <c r="P2846" i="12" s="1"/>
  <c r="Y2846" i="12"/>
  <c r="I2846" i="12"/>
  <c r="J2846" i="12"/>
  <c r="K2845" i="12"/>
  <c r="W2846" i="12" l="1"/>
  <c r="E1093" i="13"/>
  <c r="N2847" i="12"/>
  <c r="O2847" i="12" s="1"/>
  <c r="P2847" i="12" s="1"/>
  <c r="J2847" i="12"/>
  <c r="Y2847" i="12"/>
  <c r="I2847" i="12"/>
  <c r="V2847" i="12"/>
  <c r="U2847" i="12"/>
  <c r="E2847" i="12"/>
  <c r="F2847" i="12" s="1"/>
  <c r="B2848" i="12"/>
  <c r="K2846" i="12"/>
  <c r="Q2846" i="12"/>
  <c r="R2846" i="12" s="1"/>
  <c r="K2847" i="12" l="1"/>
  <c r="Q2847" i="12"/>
  <c r="R2847" i="12" s="1"/>
  <c r="E1092" i="13"/>
  <c r="N2848" i="12"/>
  <c r="O2848" i="12" s="1"/>
  <c r="P2848" i="12" s="1"/>
  <c r="J2848" i="12"/>
  <c r="Y2848" i="12"/>
  <c r="I2848" i="12"/>
  <c r="V2848" i="12"/>
  <c r="B2849" i="12"/>
  <c r="U2848" i="12"/>
  <c r="E2848" i="12"/>
  <c r="F2848" i="12" s="1"/>
  <c r="W2847" i="12"/>
  <c r="W2848" i="12" l="1"/>
  <c r="K2848" i="12"/>
  <c r="Q2848" i="12"/>
  <c r="R2848" i="12" s="1"/>
  <c r="E1091" i="13"/>
  <c r="N2849" i="12"/>
  <c r="O2849" i="12" s="1"/>
  <c r="P2849" i="12" s="1"/>
  <c r="J2849" i="12"/>
  <c r="Y2849" i="12"/>
  <c r="I2849" i="12"/>
  <c r="V2849" i="12"/>
  <c r="B2850" i="12"/>
  <c r="U2849" i="12"/>
  <c r="E2849" i="12"/>
  <c r="F2849" i="12" s="1"/>
  <c r="K2849" i="12" l="1"/>
  <c r="Q2849" i="12"/>
  <c r="R2849" i="12" s="1"/>
  <c r="W2849" i="12"/>
  <c r="E1090" i="13"/>
  <c r="J2850" i="12"/>
  <c r="Y2850" i="12"/>
  <c r="I2850" i="12"/>
  <c r="V2850" i="12"/>
  <c r="B2851" i="12"/>
  <c r="U2850" i="12"/>
  <c r="E2850" i="12"/>
  <c r="F2850" i="12" s="1"/>
  <c r="N2850" i="12"/>
  <c r="O2850" i="12" s="1"/>
  <c r="P2850" i="12" s="1"/>
  <c r="W2850" i="12" l="1"/>
  <c r="E1089" i="13"/>
  <c r="V2851" i="12"/>
  <c r="B2852" i="12"/>
  <c r="U2851" i="12"/>
  <c r="E2851" i="12"/>
  <c r="F2851" i="12" s="1"/>
  <c r="N2851" i="12"/>
  <c r="O2851" i="12" s="1"/>
  <c r="P2851" i="12" s="1"/>
  <c r="J2851" i="12"/>
  <c r="I2851" i="12"/>
  <c r="Y2851" i="12"/>
  <c r="K2850" i="12"/>
  <c r="Q2850" i="12"/>
  <c r="R2850" i="12" s="1"/>
  <c r="W2851" i="12" l="1"/>
  <c r="Q2851" i="12"/>
  <c r="R2851" i="12" s="1"/>
  <c r="E1088" i="13"/>
  <c r="B2853" i="12"/>
  <c r="U2852" i="12"/>
  <c r="E2852" i="12"/>
  <c r="F2852" i="12" s="1"/>
  <c r="N2852" i="12"/>
  <c r="O2852" i="12" s="1"/>
  <c r="P2852" i="12" s="1"/>
  <c r="J2852" i="12"/>
  <c r="Y2852" i="12"/>
  <c r="I2852" i="12"/>
  <c r="V2852" i="12"/>
  <c r="K2851" i="12"/>
  <c r="W2852" i="12" l="1"/>
  <c r="E1087" i="13"/>
  <c r="N2853" i="12"/>
  <c r="O2853" i="12" s="1"/>
  <c r="P2853" i="12" s="1"/>
  <c r="J2853" i="12"/>
  <c r="Y2853" i="12"/>
  <c r="I2853" i="12"/>
  <c r="V2853" i="12"/>
  <c r="B2854" i="12"/>
  <c r="U2853" i="12"/>
  <c r="E2853" i="12"/>
  <c r="F2853" i="12" s="1"/>
  <c r="K2852" i="12"/>
  <c r="Q2852" i="12"/>
  <c r="R2852" i="12" s="1"/>
  <c r="W2853" i="12" l="1"/>
  <c r="K2853" i="12"/>
  <c r="Q2853" i="12"/>
  <c r="R2853" i="12" s="1"/>
  <c r="E1086" i="13"/>
  <c r="N2854" i="12"/>
  <c r="O2854" i="12" s="1"/>
  <c r="P2854" i="12" s="1"/>
  <c r="J2854" i="12"/>
  <c r="Y2854" i="12"/>
  <c r="I2854" i="12"/>
  <c r="V2854" i="12"/>
  <c r="B2855" i="12"/>
  <c r="U2854" i="12"/>
  <c r="E2854" i="12"/>
  <c r="F2854" i="12" s="1"/>
  <c r="K2854" i="12" l="1"/>
  <c r="W2854" i="12"/>
  <c r="E1085" i="13"/>
  <c r="J2855" i="12"/>
  <c r="Y2855" i="12"/>
  <c r="I2855" i="12"/>
  <c r="V2855" i="12"/>
  <c r="B2856" i="12"/>
  <c r="U2855" i="12"/>
  <c r="E2855" i="12"/>
  <c r="F2855" i="12" s="1"/>
  <c r="N2855" i="12"/>
  <c r="O2855" i="12" s="1"/>
  <c r="P2855" i="12" s="1"/>
  <c r="Q2854" i="12"/>
  <c r="R2854" i="12" s="1"/>
  <c r="W2855" i="12" l="1"/>
  <c r="E1084" i="13"/>
  <c r="Y2856" i="12"/>
  <c r="I2856" i="12"/>
  <c r="V2856" i="12"/>
  <c r="B2857" i="12"/>
  <c r="U2856" i="12"/>
  <c r="E2856" i="12"/>
  <c r="F2856" i="12" s="1"/>
  <c r="N2856" i="12"/>
  <c r="O2856" i="12" s="1"/>
  <c r="P2856" i="12" s="1"/>
  <c r="J2856" i="12"/>
  <c r="K2855" i="12"/>
  <c r="Q2855" i="12"/>
  <c r="R2855" i="12" s="1"/>
  <c r="W2856" i="12" l="1"/>
  <c r="E1083" i="13"/>
  <c r="V2857" i="12"/>
  <c r="B2858" i="12"/>
  <c r="U2857" i="12"/>
  <c r="E2857" i="12"/>
  <c r="F2857" i="12" s="1"/>
  <c r="N2857" i="12"/>
  <c r="O2857" i="12" s="1"/>
  <c r="P2857" i="12" s="1"/>
  <c r="J2857" i="12"/>
  <c r="Y2857" i="12"/>
  <c r="I2857" i="12"/>
  <c r="K2856" i="12"/>
  <c r="Q2856" i="12"/>
  <c r="R2856" i="12" s="1"/>
  <c r="K2857" i="12" l="1"/>
  <c r="W2857" i="12"/>
  <c r="Q2857" i="12"/>
  <c r="R2857" i="12" s="1"/>
  <c r="E1082" i="13"/>
  <c r="N2858" i="12"/>
  <c r="O2858" i="12" s="1"/>
  <c r="P2858" i="12" s="1"/>
  <c r="J2858" i="12"/>
  <c r="Y2858" i="12"/>
  <c r="I2858" i="12"/>
  <c r="B2859" i="12"/>
  <c r="U2858" i="12"/>
  <c r="E2858" i="12"/>
  <c r="F2858" i="12" s="1"/>
  <c r="V2858" i="12"/>
  <c r="Q2858" i="12" l="1"/>
  <c r="R2858" i="12" s="1"/>
  <c r="W2858" i="12"/>
  <c r="E1081" i="13"/>
  <c r="N2859" i="12"/>
  <c r="O2859" i="12" s="1"/>
  <c r="P2859" i="12" s="1"/>
  <c r="J2859" i="12"/>
  <c r="Y2859" i="12"/>
  <c r="I2859" i="12"/>
  <c r="V2859" i="12"/>
  <c r="B2860" i="12"/>
  <c r="U2859" i="12"/>
  <c r="E2859" i="12"/>
  <c r="F2859" i="12" s="1"/>
  <c r="K2858" i="12"/>
  <c r="W2859" i="12" l="1"/>
  <c r="Q2859" i="12"/>
  <c r="R2859" i="12" s="1"/>
  <c r="E1080" i="13"/>
  <c r="J2860" i="12"/>
  <c r="Y2860" i="12"/>
  <c r="I2860" i="12"/>
  <c r="V2860" i="12"/>
  <c r="B2861" i="12"/>
  <c r="U2860" i="12"/>
  <c r="E2860" i="12"/>
  <c r="F2860" i="12" s="1"/>
  <c r="N2860" i="12"/>
  <c r="O2860" i="12" s="1"/>
  <c r="P2860" i="12" s="1"/>
  <c r="K2859" i="12"/>
  <c r="K2860" i="12" l="1"/>
  <c r="Q2860" i="12"/>
  <c r="R2860" i="12" s="1"/>
  <c r="W2860" i="12"/>
  <c r="E1079" i="13"/>
  <c r="J2861" i="12"/>
  <c r="Y2861" i="12"/>
  <c r="I2861" i="12"/>
  <c r="V2861" i="12"/>
  <c r="B2862" i="12"/>
  <c r="U2861" i="12"/>
  <c r="E2861" i="12"/>
  <c r="F2861" i="12" s="1"/>
  <c r="N2861" i="12"/>
  <c r="O2861" i="12" s="1"/>
  <c r="P2861" i="12" s="1"/>
  <c r="W2861" i="12" l="1"/>
  <c r="K2861" i="12"/>
  <c r="Q2861" i="12"/>
  <c r="R2861" i="12" s="1"/>
  <c r="E1078" i="13"/>
  <c r="V2862" i="12"/>
  <c r="B2863" i="12"/>
  <c r="U2862" i="12"/>
  <c r="E2862" i="12"/>
  <c r="F2862" i="12" s="1"/>
  <c r="N2862" i="12"/>
  <c r="O2862" i="12" s="1"/>
  <c r="P2862" i="12" s="1"/>
  <c r="Y2862" i="12"/>
  <c r="I2862" i="12"/>
  <c r="J2862" i="12"/>
  <c r="K2862" i="12" l="1"/>
  <c r="Q2862" i="12"/>
  <c r="R2862" i="12" s="1"/>
  <c r="W2862" i="12"/>
  <c r="E1077" i="13"/>
  <c r="N2863" i="12"/>
  <c r="O2863" i="12" s="1"/>
  <c r="P2863" i="12" s="1"/>
  <c r="J2863" i="12"/>
  <c r="Y2863" i="12"/>
  <c r="I2863" i="12"/>
  <c r="V2863" i="12"/>
  <c r="B2864" i="12"/>
  <c r="U2863" i="12"/>
  <c r="E2863" i="12"/>
  <c r="F2863" i="12" s="1"/>
  <c r="Q2863" i="12" l="1"/>
  <c r="R2863" i="12" s="1"/>
  <c r="W2863" i="12"/>
  <c r="E1076" i="13"/>
  <c r="N2864" i="12"/>
  <c r="O2864" i="12" s="1"/>
  <c r="P2864" i="12" s="1"/>
  <c r="J2864" i="12"/>
  <c r="Y2864" i="12"/>
  <c r="I2864" i="12"/>
  <c r="V2864" i="12"/>
  <c r="B2865" i="12"/>
  <c r="U2864" i="12"/>
  <c r="E2864" i="12"/>
  <c r="F2864" i="12" s="1"/>
  <c r="K2863" i="12"/>
  <c r="K2864" i="12" l="1"/>
  <c r="Q2864" i="12"/>
  <c r="R2864" i="12" s="1"/>
  <c r="W2864" i="12"/>
  <c r="E1075" i="13"/>
  <c r="N2865" i="12"/>
  <c r="O2865" i="12" s="1"/>
  <c r="P2865" i="12" s="1"/>
  <c r="J2865" i="12"/>
  <c r="Y2865" i="12"/>
  <c r="I2865" i="12"/>
  <c r="V2865" i="12"/>
  <c r="B2866" i="12"/>
  <c r="U2865" i="12"/>
  <c r="E2865" i="12"/>
  <c r="F2865" i="12" s="1"/>
  <c r="W2865" i="12" l="1"/>
  <c r="Q2865" i="12"/>
  <c r="R2865" i="12" s="1"/>
  <c r="E1074" i="13"/>
  <c r="J2866" i="12"/>
  <c r="Y2866" i="12"/>
  <c r="I2866" i="12"/>
  <c r="V2866" i="12"/>
  <c r="B2867" i="12"/>
  <c r="U2866" i="12"/>
  <c r="E2866" i="12"/>
  <c r="F2866" i="12" s="1"/>
  <c r="N2866" i="12"/>
  <c r="O2866" i="12" s="1"/>
  <c r="P2866" i="12" s="1"/>
  <c r="K2865" i="12"/>
  <c r="K2866" i="12" l="1"/>
  <c r="Q2866" i="12"/>
  <c r="R2866" i="12" s="1"/>
  <c r="W2866" i="12"/>
  <c r="E1073" i="13"/>
  <c r="V2867" i="12"/>
  <c r="B2868" i="12"/>
  <c r="U2867" i="12"/>
  <c r="E2867" i="12"/>
  <c r="F2867" i="12" s="1"/>
  <c r="N2867" i="12"/>
  <c r="O2867" i="12" s="1"/>
  <c r="P2867" i="12" s="1"/>
  <c r="J2867" i="12"/>
  <c r="Y2867" i="12"/>
  <c r="I2867" i="12"/>
  <c r="K2867" i="12" l="1"/>
  <c r="W2867" i="12"/>
  <c r="E1072" i="13"/>
  <c r="B2869" i="12"/>
  <c r="U2868" i="12"/>
  <c r="E2868" i="12"/>
  <c r="F2868" i="12" s="1"/>
  <c r="N2868" i="12"/>
  <c r="O2868" i="12" s="1"/>
  <c r="P2868" i="12" s="1"/>
  <c r="J2868" i="12"/>
  <c r="Y2868" i="12"/>
  <c r="I2868" i="12"/>
  <c r="V2868" i="12"/>
  <c r="Q2867" i="12"/>
  <c r="R2867" i="12" s="1"/>
  <c r="W2868" i="12" l="1"/>
  <c r="Q2868" i="12"/>
  <c r="R2868" i="12" s="1"/>
  <c r="E1071" i="13"/>
  <c r="N2869" i="12"/>
  <c r="O2869" i="12" s="1"/>
  <c r="P2869" i="12" s="1"/>
  <c r="J2869" i="12"/>
  <c r="Y2869" i="12"/>
  <c r="I2869" i="12"/>
  <c r="V2869" i="12"/>
  <c r="U2869" i="12"/>
  <c r="E2869" i="12"/>
  <c r="F2869" i="12" s="1"/>
  <c r="B2870" i="12"/>
  <c r="K2868" i="12"/>
  <c r="W2869" i="12" l="1"/>
  <c r="Q2869" i="12"/>
  <c r="R2869" i="12" s="1"/>
  <c r="E1070" i="13"/>
  <c r="N2870" i="12"/>
  <c r="O2870" i="12" s="1"/>
  <c r="P2870" i="12" s="1"/>
  <c r="J2870" i="12"/>
  <c r="Y2870" i="12"/>
  <c r="I2870" i="12"/>
  <c r="V2870" i="12"/>
  <c r="B2871" i="12"/>
  <c r="U2870" i="12"/>
  <c r="E2870" i="12"/>
  <c r="F2870" i="12" s="1"/>
  <c r="K2869" i="12"/>
  <c r="Q2870" i="12" l="1"/>
  <c r="R2870" i="12" s="1"/>
  <c r="K2870" i="12"/>
  <c r="W2870" i="12"/>
  <c r="E1069" i="13"/>
  <c r="J2871" i="12"/>
  <c r="Y2871" i="12"/>
  <c r="I2871" i="12"/>
  <c r="V2871" i="12"/>
  <c r="B2872" i="12"/>
  <c r="U2871" i="12"/>
  <c r="E2871" i="12"/>
  <c r="F2871" i="12" s="1"/>
  <c r="N2871" i="12"/>
  <c r="O2871" i="12" s="1"/>
  <c r="P2871" i="12" s="1"/>
  <c r="Q2871" i="12" l="1"/>
  <c r="R2871" i="12" s="1"/>
  <c r="K2871" i="12"/>
  <c r="W2871" i="12"/>
  <c r="E1068" i="13"/>
  <c r="Y2872" i="12"/>
  <c r="I2872" i="12"/>
  <c r="V2872" i="12"/>
  <c r="B2873" i="12"/>
  <c r="U2872" i="12"/>
  <c r="E2872" i="12"/>
  <c r="F2872" i="12" s="1"/>
  <c r="N2872" i="12"/>
  <c r="O2872" i="12" s="1"/>
  <c r="P2872" i="12" s="1"/>
  <c r="J2872" i="12"/>
  <c r="W2872" i="12" l="1"/>
  <c r="Q2872" i="12"/>
  <c r="R2872" i="12" s="1"/>
  <c r="K2872" i="12"/>
  <c r="E1067" i="13"/>
  <c r="V2873" i="12"/>
  <c r="B2874" i="12"/>
  <c r="U2873" i="12"/>
  <c r="E2873" i="12"/>
  <c r="F2873" i="12" s="1"/>
  <c r="N2873" i="12"/>
  <c r="O2873" i="12" s="1"/>
  <c r="P2873" i="12" s="1"/>
  <c r="J2873" i="12"/>
  <c r="I2873" i="12"/>
  <c r="Y2873" i="12"/>
  <c r="K2873" i="12" l="1"/>
  <c r="Q2873" i="12"/>
  <c r="R2873" i="12" s="1"/>
  <c r="W2873" i="12"/>
  <c r="E1066" i="13"/>
  <c r="N2874" i="12"/>
  <c r="O2874" i="12" s="1"/>
  <c r="P2874" i="12" s="1"/>
  <c r="J2874" i="12"/>
  <c r="Y2874" i="12"/>
  <c r="I2874" i="12"/>
  <c r="B2875" i="12"/>
  <c r="U2874" i="12"/>
  <c r="E2874" i="12"/>
  <c r="F2874" i="12" s="1"/>
  <c r="V2874" i="12"/>
  <c r="Q2874" i="12" l="1"/>
  <c r="R2874" i="12" s="1"/>
  <c r="W2874" i="12"/>
  <c r="E1065" i="13"/>
  <c r="N2875" i="12"/>
  <c r="O2875" i="12" s="1"/>
  <c r="P2875" i="12" s="1"/>
  <c r="J2875" i="12"/>
  <c r="Y2875" i="12"/>
  <c r="I2875" i="12"/>
  <c r="V2875" i="12"/>
  <c r="B2876" i="12"/>
  <c r="U2875" i="12"/>
  <c r="E2875" i="12"/>
  <c r="F2875" i="12" s="1"/>
  <c r="K2874" i="12"/>
  <c r="W2875" i="12" l="1"/>
  <c r="Q2875" i="12"/>
  <c r="R2875" i="12" s="1"/>
  <c r="E1064" i="13"/>
  <c r="J2876" i="12"/>
  <c r="Y2876" i="12"/>
  <c r="I2876" i="12"/>
  <c r="V2876" i="12"/>
  <c r="B2877" i="12"/>
  <c r="U2876" i="12"/>
  <c r="E2876" i="12"/>
  <c r="F2876" i="12" s="1"/>
  <c r="N2876" i="12"/>
  <c r="O2876" i="12" s="1"/>
  <c r="P2876" i="12" s="1"/>
  <c r="K2875" i="12"/>
  <c r="W2876" i="12" l="1"/>
  <c r="E1063" i="13"/>
  <c r="J2877" i="12"/>
  <c r="Y2877" i="12"/>
  <c r="I2877" i="12"/>
  <c r="V2877" i="12"/>
  <c r="B2878" i="12"/>
  <c r="U2877" i="12"/>
  <c r="E2877" i="12"/>
  <c r="F2877" i="12" s="1"/>
  <c r="N2877" i="12"/>
  <c r="O2877" i="12" s="1"/>
  <c r="P2877" i="12" s="1"/>
  <c r="Q2876" i="12"/>
  <c r="R2876" i="12" s="1"/>
  <c r="K2876" i="12"/>
  <c r="K2877" i="12" l="1"/>
  <c r="E1062" i="13"/>
  <c r="V2878" i="12"/>
  <c r="B2879" i="12"/>
  <c r="U2878" i="12"/>
  <c r="E2878" i="12"/>
  <c r="F2878" i="12" s="1"/>
  <c r="N2878" i="12"/>
  <c r="O2878" i="12" s="1"/>
  <c r="P2878" i="12" s="1"/>
  <c r="Y2878" i="12"/>
  <c r="I2878" i="12"/>
  <c r="J2878" i="12"/>
  <c r="Q2877" i="12"/>
  <c r="R2877" i="12" s="1"/>
  <c r="W2877" i="12"/>
  <c r="W2878" i="12" l="1"/>
  <c r="Q2878" i="12"/>
  <c r="R2878" i="12" s="1"/>
  <c r="E1061" i="13"/>
  <c r="N2879" i="12"/>
  <c r="O2879" i="12" s="1"/>
  <c r="P2879" i="12" s="1"/>
  <c r="J2879" i="12"/>
  <c r="Y2879" i="12"/>
  <c r="I2879" i="12"/>
  <c r="V2879" i="12"/>
  <c r="B2880" i="12"/>
  <c r="U2879" i="12"/>
  <c r="E2879" i="12"/>
  <c r="F2879" i="12" s="1"/>
  <c r="K2878" i="12"/>
  <c r="K2879" i="12" l="1"/>
  <c r="Q2879" i="12"/>
  <c r="R2879" i="12" s="1"/>
  <c r="W2879" i="12"/>
  <c r="E1060" i="13"/>
  <c r="N2880" i="12"/>
  <c r="O2880" i="12" s="1"/>
  <c r="P2880" i="12" s="1"/>
  <c r="J2880" i="12"/>
  <c r="Y2880" i="12"/>
  <c r="I2880" i="12"/>
  <c r="V2880" i="12"/>
  <c r="B2881" i="12"/>
  <c r="U2880" i="12"/>
  <c r="E2880" i="12"/>
  <c r="F2880" i="12" s="1"/>
  <c r="K2880" i="12" l="1"/>
  <c r="Q2880" i="12"/>
  <c r="R2880" i="12" s="1"/>
  <c r="W2880" i="12"/>
  <c r="E1059" i="13"/>
  <c r="N2881" i="12"/>
  <c r="O2881" i="12" s="1"/>
  <c r="P2881" i="12" s="1"/>
  <c r="J2881" i="12"/>
  <c r="Y2881" i="12"/>
  <c r="I2881" i="12"/>
  <c r="V2881" i="12"/>
  <c r="B2882" i="12"/>
  <c r="U2881" i="12"/>
  <c r="E2881" i="12"/>
  <c r="F2881" i="12" s="1"/>
  <c r="W2881" i="12" l="1"/>
  <c r="Q2881" i="12"/>
  <c r="R2881" i="12" s="1"/>
  <c r="E1058" i="13"/>
  <c r="J2882" i="12"/>
  <c r="Y2882" i="12"/>
  <c r="I2882" i="12"/>
  <c r="V2882" i="12"/>
  <c r="B2883" i="12"/>
  <c r="U2882" i="12"/>
  <c r="E2882" i="12"/>
  <c r="F2882" i="12" s="1"/>
  <c r="N2882" i="12"/>
  <c r="O2882" i="12" s="1"/>
  <c r="P2882" i="12" s="1"/>
  <c r="K2881" i="12"/>
  <c r="W2882" i="12" l="1"/>
  <c r="Q2882" i="12"/>
  <c r="R2882" i="12" s="1"/>
  <c r="E1057" i="13"/>
  <c r="V2883" i="12"/>
  <c r="B2884" i="12"/>
  <c r="U2883" i="12"/>
  <c r="E2883" i="12"/>
  <c r="F2883" i="12" s="1"/>
  <c r="N2883" i="12"/>
  <c r="O2883" i="12" s="1"/>
  <c r="P2883" i="12" s="1"/>
  <c r="J2883" i="12"/>
  <c r="Y2883" i="12"/>
  <c r="I2883" i="12"/>
  <c r="K2882" i="12"/>
  <c r="W2883" i="12" l="1"/>
  <c r="E1056" i="13"/>
  <c r="B2885" i="12"/>
  <c r="U2884" i="12"/>
  <c r="E2884" i="12"/>
  <c r="F2884" i="12" s="1"/>
  <c r="N2884" i="12"/>
  <c r="O2884" i="12" s="1"/>
  <c r="P2884" i="12" s="1"/>
  <c r="J2884" i="12"/>
  <c r="Y2884" i="12"/>
  <c r="I2884" i="12"/>
  <c r="V2884" i="12"/>
  <c r="K2883" i="12"/>
  <c r="Q2883" i="12"/>
  <c r="R2883" i="12" s="1"/>
  <c r="W2884" i="12" l="1"/>
  <c r="E1055" i="13"/>
  <c r="N2885" i="12"/>
  <c r="O2885" i="12" s="1"/>
  <c r="P2885" i="12" s="1"/>
  <c r="J2885" i="12"/>
  <c r="Y2885" i="12"/>
  <c r="I2885" i="12"/>
  <c r="V2885" i="12"/>
  <c r="B2886" i="12"/>
  <c r="U2885" i="12"/>
  <c r="E2885" i="12"/>
  <c r="F2885" i="12" s="1"/>
  <c r="Q2884" i="12"/>
  <c r="R2884" i="12" s="1"/>
  <c r="K2884" i="12"/>
  <c r="W2885" i="12" l="1"/>
  <c r="K2885" i="12"/>
  <c r="Q2885" i="12"/>
  <c r="R2885" i="12" s="1"/>
  <c r="E1054" i="13"/>
  <c r="N2886" i="12"/>
  <c r="O2886" i="12" s="1"/>
  <c r="P2886" i="12" s="1"/>
  <c r="J2886" i="12"/>
  <c r="Y2886" i="12"/>
  <c r="I2886" i="12"/>
  <c r="V2886" i="12"/>
  <c r="B2887" i="12"/>
  <c r="U2886" i="12"/>
  <c r="E2886" i="12"/>
  <c r="F2886" i="12" s="1"/>
  <c r="W2886" i="12" l="1"/>
  <c r="Q2886" i="12"/>
  <c r="R2886" i="12" s="1"/>
  <c r="E1053" i="13"/>
  <c r="J2887" i="12"/>
  <c r="Y2887" i="12"/>
  <c r="I2887" i="12"/>
  <c r="V2887" i="12"/>
  <c r="B2888" i="12"/>
  <c r="U2887" i="12"/>
  <c r="E2887" i="12"/>
  <c r="F2887" i="12" s="1"/>
  <c r="N2887" i="12"/>
  <c r="O2887" i="12" s="1"/>
  <c r="P2887" i="12" s="1"/>
  <c r="K2886" i="12"/>
  <c r="K2887" i="12" l="1"/>
  <c r="Q2887" i="12"/>
  <c r="R2887" i="12" s="1"/>
  <c r="W2887" i="12"/>
  <c r="E1052" i="13"/>
  <c r="Y2888" i="12"/>
  <c r="I2888" i="12"/>
  <c r="V2888" i="12"/>
  <c r="B2889" i="12"/>
  <c r="U2888" i="12"/>
  <c r="E2888" i="12"/>
  <c r="F2888" i="12" s="1"/>
  <c r="N2888" i="12"/>
  <c r="O2888" i="12" s="1"/>
  <c r="P2888" i="12" s="1"/>
  <c r="J2888" i="12"/>
  <c r="W2888" i="12" l="1"/>
  <c r="K2888" i="12"/>
  <c r="Q2888" i="12"/>
  <c r="R2888" i="12" s="1"/>
  <c r="E1051" i="13"/>
  <c r="E2889" i="12"/>
  <c r="F2889" i="12" s="1"/>
  <c r="V2889" i="12"/>
  <c r="U2889" i="12"/>
  <c r="B2890" i="12"/>
  <c r="N2889" i="12"/>
  <c r="O2889" i="12" s="1"/>
  <c r="P2889" i="12" s="1"/>
  <c r="J2889" i="12"/>
  <c r="Y2889" i="12"/>
  <c r="I2889" i="12"/>
  <c r="K2889" i="12" l="1"/>
  <c r="E1050" i="13"/>
  <c r="J2890" i="12"/>
  <c r="Y2890" i="12"/>
  <c r="I2890" i="12"/>
  <c r="B2891" i="12"/>
  <c r="U2890" i="12"/>
  <c r="E2890" i="12"/>
  <c r="F2890" i="12" s="1"/>
  <c r="V2890" i="12"/>
  <c r="N2890" i="12"/>
  <c r="O2890" i="12" s="1"/>
  <c r="P2890" i="12" s="1"/>
  <c r="Q2889" i="12"/>
  <c r="R2889" i="12" s="1"/>
  <c r="W2889" i="12"/>
  <c r="W2890" i="12" l="1"/>
  <c r="E1049" i="13"/>
  <c r="J2891" i="12"/>
  <c r="V2891" i="12"/>
  <c r="Y2891" i="12"/>
  <c r="U2891" i="12"/>
  <c r="N2891" i="12"/>
  <c r="O2891" i="12" s="1"/>
  <c r="P2891" i="12" s="1"/>
  <c r="B2892" i="12"/>
  <c r="I2891" i="12"/>
  <c r="E2891" i="12"/>
  <c r="F2891" i="12" s="1"/>
  <c r="K2890" i="12"/>
  <c r="Q2890" i="12"/>
  <c r="R2890" i="12" s="1"/>
  <c r="W2891" i="12" l="1"/>
  <c r="Q2891" i="12"/>
  <c r="R2891" i="12" s="1"/>
  <c r="K2891" i="12"/>
  <c r="E1048" i="13"/>
  <c r="Y2892" i="12"/>
  <c r="I2892" i="12"/>
  <c r="V2892" i="12"/>
  <c r="U2892" i="12"/>
  <c r="N2892" i="12"/>
  <c r="O2892" i="12" s="1"/>
  <c r="P2892" i="12" s="1"/>
  <c r="B2893" i="12"/>
  <c r="J2892" i="12"/>
  <c r="E2892" i="12"/>
  <c r="F2892" i="12" s="1"/>
  <c r="W2892" i="12" l="1"/>
  <c r="K2892" i="12"/>
  <c r="E1047" i="13"/>
  <c r="V2893" i="12"/>
  <c r="B2894" i="12"/>
  <c r="U2893" i="12"/>
  <c r="E2893" i="12"/>
  <c r="F2893" i="12" s="1"/>
  <c r="J2893" i="12"/>
  <c r="N2893" i="12"/>
  <c r="O2893" i="12" s="1"/>
  <c r="P2893" i="12" s="1"/>
  <c r="I2893" i="12"/>
  <c r="Y2893" i="12"/>
  <c r="Q2892" i="12"/>
  <c r="R2892" i="12" s="1"/>
  <c r="W2893" i="12" l="1"/>
  <c r="Q2893" i="12"/>
  <c r="R2893" i="12" s="1"/>
  <c r="E1046" i="13"/>
  <c r="N2894" i="12"/>
  <c r="O2894" i="12" s="1"/>
  <c r="P2894" i="12" s="1"/>
  <c r="Y2894" i="12"/>
  <c r="I2894" i="12"/>
  <c r="J2894" i="12"/>
  <c r="B2895" i="12"/>
  <c r="E2894" i="12"/>
  <c r="F2894" i="12" s="1"/>
  <c r="V2894" i="12"/>
  <c r="U2894" i="12"/>
  <c r="K2893" i="12"/>
  <c r="W2894" i="12" l="1"/>
  <c r="E1045" i="13"/>
  <c r="N2895" i="12"/>
  <c r="O2895" i="12" s="1"/>
  <c r="P2895" i="12" s="1"/>
  <c r="J2895" i="12"/>
  <c r="V2895" i="12"/>
  <c r="Y2895" i="12"/>
  <c r="U2895" i="12"/>
  <c r="I2895" i="12"/>
  <c r="B2896" i="12"/>
  <c r="E2895" i="12"/>
  <c r="F2895" i="12" s="1"/>
  <c r="Q2894" i="12"/>
  <c r="R2894" i="12" s="1"/>
  <c r="K2894" i="12"/>
  <c r="W2895" i="12" l="1"/>
  <c r="Q2895" i="12"/>
  <c r="R2895" i="12" s="1"/>
  <c r="E1044" i="13"/>
  <c r="Y2896" i="12"/>
  <c r="V2896" i="12"/>
  <c r="U2896" i="12"/>
  <c r="N2896" i="12"/>
  <c r="O2896" i="12" s="1"/>
  <c r="P2896" i="12" s="1"/>
  <c r="J2896" i="12"/>
  <c r="B2897" i="12"/>
  <c r="I2896" i="12"/>
  <c r="E2896" i="12"/>
  <c r="F2896" i="12" s="1"/>
  <c r="K2895" i="12"/>
  <c r="W2896" i="12" l="1"/>
  <c r="K2896" i="12"/>
  <c r="E1043" i="13"/>
  <c r="J2897" i="12"/>
  <c r="Y2897" i="12"/>
  <c r="I2897" i="12"/>
  <c r="B2898" i="12"/>
  <c r="U2897" i="12"/>
  <c r="E2897" i="12"/>
  <c r="F2897" i="12" s="1"/>
  <c r="N2897" i="12"/>
  <c r="O2897" i="12" s="1"/>
  <c r="P2897" i="12" s="1"/>
  <c r="V2897" i="12"/>
  <c r="Q2896" i="12"/>
  <c r="R2896" i="12" s="1"/>
  <c r="W2897" i="12" l="1"/>
  <c r="E1042" i="13"/>
  <c r="V2898" i="12"/>
  <c r="B2899" i="12"/>
  <c r="U2898" i="12"/>
  <c r="E2898" i="12"/>
  <c r="F2898" i="12" s="1"/>
  <c r="J2898" i="12"/>
  <c r="I2898" i="12"/>
  <c r="Y2898" i="12"/>
  <c r="N2898" i="12"/>
  <c r="O2898" i="12" s="1"/>
  <c r="P2898" i="12" s="1"/>
  <c r="K2897" i="12"/>
  <c r="Q2897" i="12"/>
  <c r="R2897" i="12" s="1"/>
  <c r="W2898" i="12" l="1"/>
  <c r="Q2898" i="12"/>
  <c r="R2898" i="12" s="1"/>
  <c r="E1041" i="13"/>
  <c r="N2899" i="12"/>
  <c r="O2899" i="12" s="1"/>
  <c r="P2899" i="12" s="1"/>
  <c r="J2899" i="12"/>
  <c r="E2899" i="12"/>
  <c r="F2899" i="12" s="1"/>
  <c r="Y2899" i="12"/>
  <c r="V2899" i="12"/>
  <c r="U2899" i="12"/>
  <c r="I2899" i="12"/>
  <c r="B2900" i="12"/>
  <c r="K2898" i="12"/>
  <c r="W2899" i="12" l="1"/>
  <c r="E1040" i="13"/>
  <c r="B2901" i="12"/>
  <c r="U2900" i="12"/>
  <c r="E2900" i="12"/>
  <c r="F2900" i="12" s="1"/>
  <c r="Y2900" i="12"/>
  <c r="V2900" i="12"/>
  <c r="N2900" i="12"/>
  <c r="O2900" i="12" s="1"/>
  <c r="P2900" i="12" s="1"/>
  <c r="J2900" i="12"/>
  <c r="I2900" i="12"/>
  <c r="K2899" i="12"/>
  <c r="Q2899" i="12"/>
  <c r="R2899" i="12" s="1"/>
  <c r="Q2900" i="12" l="1"/>
  <c r="R2900" i="12" s="1"/>
  <c r="W2900" i="12"/>
  <c r="E1039" i="13"/>
  <c r="N2901" i="12"/>
  <c r="O2901" i="12" s="1"/>
  <c r="P2901" i="12" s="1"/>
  <c r="Y2901" i="12"/>
  <c r="I2901" i="12"/>
  <c r="U2901" i="12"/>
  <c r="J2901" i="12"/>
  <c r="B2902" i="12"/>
  <c r="E2901" i="12"/>
  <c r="F2901" i="12" s="1"/>
  <c r="V2901" i="12"/>
  <c r="K2900" i="12"/>
  <c r="W2901" i="12" l="1"/>
  <c r="Q2901" i="12"/>
  <c r="R2901" i="12" s="1"/>
  <c r="E1038" i="13"/>
  <c r="J2902" i="12"/>
  <c r="Y2902" i="12"/>
  <c r="I2902" i="12"/>
  <c r="V2902" i="12"/>
  <c r="B2903" i="12"/>
  <c r="U2902" i="12"/>
  <c r="E2902" i="12"/>
  <c r="F2902" i="12" s="1"/>
  <c r="N2902" i="12"/>
  <c r="O2902" i="12" s="1"/>
  <c r="P2902" i="12" s="1"/>
  <c r="K2901" i="12"/>
  <c r="W2902" i="12" l="1"/>
  <c r="Q2902" i="12"/>
  <c r="R2902" i="12" s="1"/>
  <c r="E1037" i="13"/>
  <c r="V2903" i="12"/>
  <c r="N2903" i="12"/>
  <c r="O2903" i="12" s="1"/>
  <c r="P2903" i="12" s="1"/>
  <c r="I2903" i="12"/>
  <c r="E2903" i="12"/>
  <c r="F2903" i="12" s="1"/>
  <c r="Y2903" i="12"/>
  <c r="U2903" i="12"/>
  <c r="B2904" i="12"/>
  <c r="J2903" i="12"/>
  <c r="K2902" i="12"/>
  <c r="K2903" i="12" l="1"/>
  <c r="E1036" i="13"/>
  <c r="B2905" i="12"/>
  <c r="U2904" i="12"/>
  <c r="E2904" i="12"/>
  <c r="F2904" i="12" s="1"/>
  <c r="Y2904" i="12"/>
  <c r="I2904" i="12"/>
  <c r="V2904" i="12"/>
  <c r="N2904" i="12"/>
  <c r="O2904" i="12" s="1"/>
  <c r="P2904" i="12" s="1"/>
  <c r="J2904" i="12"/>
  <c r="W2903" i="12"/>
  <c r="Q2903" i="12"/>
  <c r="R2903" i="12" s="1"/>
  <c r="W2904" i="12" l="1"/>
  <c r="E1035" i="13"/>
  <c r="V2905" i="12"/>
  <c r="U2905" i="12"/>
  <c r="N2905" i="12"/>
  <c r="O2905" i="12" s="1"/>
  <c r="P2905" i="12" s="1"/>
  <c r="J2905" i="12"/>
  <c r="B2906" i="12"/>
  <c r="I2905" i="12"/>
  <c r="E2905" i="12"/>
  <c r="F2905" i="12" s="1"/>
  <c r="Y2905" i="12"/>
  <c r="Q2904" i="12"/>
  <c r="R2904" i="12" s="1"/>
  <c r="K2904" i="12"/>
  <c r="W2905" i="12" l="1"/>
  <c r="Q2905" i="12"/>
  <c r="R2905" i="12" s="1"/>
  <c r="K2905" i="12"/>
  <c r="E1034" i="13"/>
  <c r="N2906" i="12"/>
  <c r="O2906" i="12" s="1"/>
  <c r="P2906" i="12" s="1"/>
  <c r="J2906" i="12"/>
  <c r="Y2906" i="12"/>
  <c r="I2906" i="12"/>
  <c r="B2907" i="12"/>
  <c r="U2906" i="12"/>
  <c r="E2906" i="12"/>
  <c r="F2906" i="12" s="1"/>
  <c r="V2906" i="12"/>
  <c r="Q2906" i="12" l="1"/>
  <c r="R2906" i="12" s="1"/>
  <c r="W2906" i="12"/>
  <c r="E1033" i="13"/>
  <c r="J2907" i="12"/>
  <c r="V2907" i="12"/>
  <c r="I2907" i="12"/>
  <c r="B2908" i="12"/>
  <c r="E2907" i="12"/>
  <c r="F2907" i="12" s="1"/>
  <c r="Y2907" i="12"/>
  <c r="U2907" i="12"/>
  <c r="N2907" i="12"/>
  <c r="O2907" i="12" s="1"/>
  <c r="P2907" i="12" s="1"/>
  <c r="K2906" i="12"/>
  <c r="E1032" i="13" l="1"/>
  <c r="Y2908" i="12"/>
  <c r="I2908" i="12"/>
  <c r="B2909" i="12"/>
  <c r="U2908" i="12"/>
  <c r="E2908" i="12"/>
  <c r="F2908" i="12" s="1"/>
  <c r="J2908" i="12"/>
  <c r="V2908" i="12"/>
  <c r="N2908" i="12"/>
  <c r="O2908" i="12" s="1"/>
  <c r="P2908" i="12" s="1"/>
  <c r="K2907" i="12"/>
  <c r="Q2907" i="12"/>
  <c r="R2907" i="12" s="1"/>
  <c r="W2907" i="12"/>
  <c r="W2908" i="12" l="1"/>
  <c r="E1031" i="13"/>
  <c r="V2909" i="12"/>
  <c r="B2910" i="12"/>
  <c r="U2909" i="12"/>
  <c r="E2909" i="12"/>
  <c r="F2909" i="12" s="1"/>
  <c r="J2909" i="12"/>
  <c r="I2909" i="12"/>
  <c r="Y2909" i="12"/>
  <c r="N2909" i="12"/>
  <c r="O2909" i="12" s="1"/>
  <c r="P2909" i="12" s="1"/>
  <c r="K2908" i="12"/>
  <c r="Q2908" i="12"/>
  <c r="R2908" i="12" s="1"/>
  <c r="W2909" i="12" l="1"/>
  <c r="Q2909" i="12"/>
  <c r="R2909" i="12" s="1"/>
  <c r="E1030" i="13"/>
  <c r="N2910" i="12"/>
  <c r="O2910" i="12" s="1"/>
  <c r="P2910" i="12" s="1"/>
  <c r="J2910" i="12"/>
  <c r="Y2910" i="12"/>
  <c r="I2910" i="12"/>
  <c r="E2910" i="12"/>
  <c r="F2910" i="12" s="1"/>
  <c r="B2911" i="12"/>
  <c r="V2910" i="12"/>
  <c r="U2910" i="12"/>
  <c r="K2909" i="12"/>
  <c r="W2910" i="12" l="1"/>
  <c r="Q2910" i="12"/>
  <c r="R2910" i="12" s="1"/>
  <c r="E1029" i="13"/>
  <c r="N2911" i="12"/>
  <c r="O2911" i="12" s="1"/>
  <c r="P2911" i="12" s="1"/>
  <c r="J2911" i="12"/>
  <c r="V2911" i="12"/>
  <c r="I2911" i="12"/>
  <c r="E2911" i="12"/>
  <c r="F2911" i="12" s="1"/>
  <c r="B2912" i="12"/>
  <c r="Y2911" i="12"/>
  <c r="U2911" i="12"/>
  <c r="K2910" i="12"/>
  <c r="K2911" i="12" l="1"/>
  <c r="Q2911" i="12"/>
  <c r="R2911" i="12" s="1"/>
  <c r="W2911" i="12"/>
  <c r="E1028" i="13"/>
  <c r="Y2912" i="12"/>
  <c r="I2912" i="12"/>
  <c r="N2912" i="12"/>
  <c r="O2912" i="12" s="1"/>
  <c r="P2912" i="12" s="1"/>
  <c r="J2912" i="12"/>
  <c r="E2912" i="12"/>
  <c r="F2912" i="12" s="1"/>
  <c r="B2913" i="12"/>
  <c r="V2912" i="12"/>
  <c r="U2912" i="12"/>
  <c r="K2912" i="12" l="1"/>
  <c r="W2912" i="12"/>
  <c r="E1027" i="13"/>
  <c r="J2913" i="12"/>
  <c r="Y2913" i="12"/>
  <c r="I2913" i="12"/>
  <c r="V2913" i="12"/>
  <c r="B2914" i="12"/>
  <c r="U2913" i="12"/>
  <c r="E2913" i="12"/>
  <c r="F2913" i="12" s="1"/>
  <c r="N2913" i="12"/>
  <c r="O2913" i="12" s="1"/>
  <c r="P2913" i="12" s="1"/>
  <c r="Q2912" i="12"/>
  <c r="R2912" i="12" s="1"/>
  <c r="K2913" i="12" l="1"/>
  <c r="Q2913" i="12"/>
  <c r="R2913" i="12" s="1"/>
  <c r="W2913" i="12"/>
  <c r="E1026" i="13"/>
  <c r="V2914" i="12"/>
  <c r="B2915" i="12"/>
  <c r="U2914" i="12"/>
  <c r="E2914" i="12"/>
  <c r="F2914" i="12" s="1"/>
  <c r="N2914" i="12"/>
  <c r="O2914" i="12" s="1"/>
  <c r="P2914" i="12" s="1"/>
  <c r="J2914" i="12"/>
  <c r="I2914" i="12"/>
  <c r="Y2914" i="12"/>
  <c r="K2914" i="12" l="1"/>
  <c r="Q2914" i="12"/>
  <c r="R2914" i="12" s="1"/>
  <c r="W2914" i="12"/>
  <c r="E1025" i="13"/>
  <c r="N2915" i="12"/>
  <c r="O2915" i="12" s="1"/>
  <c r="P2915" i="12" s="1"/>
  <c r="J2915" i="12"/>
  <c r="U2915" i="12"/>
  <c r="I2915" i="12"/>
  <c r="E2915" i="12"/>
  <c r="F2915" i="12" s="1"/>
  <c r="B2916" i="12"/>
  <c r="Y2915" i="12"/>
  <c r="V2915" i="12"/>
  <c r="K2915" i="12" l="1"/>
  <c r="W2915" i="12"/>
  <c r="Q2915" i="12"/>
  <c r="R2915" i="12" s="1"/>
  <c r="E1024" i="13"/>
  <c r="V2916" i="12"/>
  <c r="B2917" i="12"/>
  <c r="U2916" i="12"/>
  <c r="E2916" i="12"/>
  <c r="F2916" i="12" s="1"/>
  <c r="Y2916" i="12"/>
  <c r="N2916" i="12"/>
  <c r="O2916" i="12" s="1"/>
  <c r="P2916" i="12" s="1"/>
  <c r="J2916" i="12"/>
  <c r="I2916" i="12"/>
  <c r="E1023" i="13" l="1"/>
  <c r="N2917" i="12"/>
  <c r="O2917" i="12" s="1"/>
  <c r="P2917" i="12" s="1"/>
  <c r="J2917" i="12"/>
  <c r="Y2917" i="12"/>
  <c r="I2917" i="12"/>
  <c r="B2918" i="12"/>
  <c r="U2917" i="12"/>
  <c r="E2917" i="12"/>
  <c r="F2917" i="12" s="1"/>
  <c r="V2917" i="12"/>
  <c r="Q2916" i="12"/>
  <c r="R2916" i="12" s="1"/>
  <c r="K2916" i="12"/>
  <c r="W2916" i="12"/>
  <c r="W2917" i="12" l="1"/>
  <c r="Q2917" i="12"/>
  <c r="R2917" i="12" s="1"/>
  <c r="E1022" i="13"/>
  <c r="J2918" i="12"/>
  <c r="Y2918" i="12"/>
  <c r="I2918" i="12"/>
  <c r="V2918" i="12"/>
  <c r="B2919" i="12"/>
  <c r="U2918" i="12"/>
  <c r="E2918" i="12"/>
  <c r="F2918" i="12" s="1"/>
  <c r="N2918" i="12"/>
  <c r="O2918" i="12" s="1"/>
  <c r="P2918" i="12" s="1"/>
  <c r="K2917" i="12"/>
  <c r="W2918" i="12" l="1"/>
  <c r="E1021" i="13"/>
  <c r="Y2919" i="12"/>
  <c r="I2919" i="12"/>
  <c r="V2919" i="12"/>
  <c r="N2919" i="12"/>
  <c r="O2919" i="12" s="1"/>
  <c r="P2919" i="12" s="1"/>
  <c r="U2919" i="12"/>
  <c r="J2919" i="12"/>
  <c r="E2919" i="12"/>
  <c r="F2919" i="12" s="1"/>
  <c r="B2920" i="12"/>
  <c r="K2918" i="12"/>
  <c r="Q2918" i="12"/>
  <c r="R2918" i="12" s="1"/>
  <c r="Q2919" i="12" l="1"/>
  <c r="R2919" i="12" s="1"/>
  <c r="K2919" i="12"/>
  <c r="E1020" i="13"/>
  <c r="V2920" i="12"/>
  <c r="B2921" i="12"/>
  <c r="U2920" i="12"/>
  <c r="E2920" i="12"/>
  <c r="F2920" i="12" s="1"/>
  <c r="N2920" i="12"/>
  <c r="O2920" i="12" s="1"/>
  <c r="P2920" i="12" s="1"/>
  <c r="J2920" i="12"/>
  <c r="Y2920" i="12"/>
  <c r="I2920" i="12"/>
  <c r="W2919" i="12"/>
  <c r="W2920" i="12" l="1"/>
  <c r="E1019" i="13"/>
  <c r="N2921" i="12"/>
  <c r="O2921" i="12" s="1"/>
  <c r="P2921" i="12" s="1"/>
  <c r="Y2921" i="12"/>
  <c r="I2921" i="12"/>
  <c r="V2921" i="12"/>
  <c r="U2921" i="12"/>
  <c r="J2921" i="12"/>
  <c r="E2921" i="12"/>
  <c r="F2921" i="12" s="1"/>
  <c r="B2922" i="12"/>
  <c r="K2920" i="12"/>
  <c r="Q2920" i="12"/>
  <c r="R2920" i="12" s="1"/>
  <c r="K2921" i="12" l="1"/>
  <c r="W2921" i="12"/>
  <c r="E1018" i="13"/>
  <c r="N2922" i="12"/>
  <c r="O2922" i="12" s="1"/>
  <c r="P2922" i="12" s="1"/>
  <c r="J2922" i="12"/>
  <c r="Y2922" i="12"/>
  <c r="I2922" i="12"/>
  <c r="V2922" i="12"/>
  <c r="B2923" i="12"/>
  <c r="U2922" i="12"/>
  <c r="E2922" i="12"/>
  <c r="F2922" i="12" s="1"/>
  <c r="Q2921" i="12"/>
  <c r="R2921" i="12" s="1"/>
  <c r="W2922" i="12" l="1"/>
  <c r="E1017" i="13"/>
  <c r="J2923" i="12"/>
  <c r="V2923" i="12"/>
  <c r="B2924" i="12"/>
  <c r="U2923" i="12"/>
  <c r="E2923" i="12"/>
  <c r="F2923" i="12" s="1"/>
  <c r="N2923" i="12"/>
  <c r="O2923" i="12" s="1"/>
  <c r="P2923" i="12" s="1"/>
  <c r="I2923" i="12"/>
  <c r="Y2923" i="12"/>
  <c r="K2922" i="12"/>
  <c r="Q2922" i="12"/>
  <c r="R2922" i="12" s="1"/>
  <c r="W2923" i="12" l="1"/>
  <c r="Q2923" i="12"/>
  <c r="R2923" i="12" s="1"/>
  <c r="E1016" i="13"/>
  <c r="J2924" i="12"/>
  <c r="Y2924" i="12"/>
  <c r="I2924" i="12"/>
  <c r="B2925" i="12"/>
  <c r="U2924" i="12"/>
  <c r="E2924" i="12"/>
  <c r="F2924" i="12" s="1"/>
  <c r="N2924" i="12"/>
  <c r="O2924" i="12" s="1"/>
  <c r="P2924" i="12" s="1"/>
  <c r="V2924" i="12"/>
  <c r="K2923" i="12"/>
  <c r="W2924" i="12" l="1"/>
  <c r="Q2924" i="12"/>
  <c r="R2924" i="12" s="1"/>
  <c r="E1015" i="13"/>
  <c r="V2925" i="12"/>
  <c r="B2926" i="12"/>
  <c r="U2925" i="12"/>
  <c r="E2925" i="12"/>
  <c r="F2925" i="12" s="1"/>
  <c r="J2925" i="12"/>
  <c r="I2925" i="12"/>
  <c r="Y2925" i="12"/>
  <c r="N2925" i="12"/>
  <c r="O2925" i="12" s="1"/>
  <c r="P2925" i="12" s="1"/>
  <c r="K2924" i="12"/>
  <c r="W2925" i="12" l="1"/>
  <c r="Q2925" i="12"/>
  <c r="R2925" i="12" s="1"/>
  <c r="E1014" i="13"/>
  <c r="N2926" i="12"/>
  <c r="O2926" i="12" s="1"/>
  <c r="P2926" i="12" s="1"/>
  <c r="J2926" i="12"/>
  <c r="Y2926" i="12"/>
  <c r="I2926" i="12"/>
  <c r="B2927" i="12"/>
  <c r="V2926" i="12"/>
  <c r="U2926" i="12"/>
  <c r="E2926" i="12"/>
  <c r="F2926" i="12" s="1"/>
  <c r="K2925" i="12"/>
  <c r="W2926" i="12" l="1"/>
  <c r="E1013" i="13"/>
  <c r="N2927" i="12"/>
  <c r="O2927" i="12" s="1"/>
  <c r="P2927" i="12" s="1"/>
  <c r="J2927" i="12"/>
  <c r="Y2927" i="12"/>
  <c r="I2927" i="12"/>
  <c r="V2927" i="12"/>
  <c r="B2928" i="12"/>
  <c r="U2927" i="12"/>
  <c r="E2927" i="12"/>
  <c r="F2927" i="12" s="1"/>
  <c r="K2926" i="12"/>
  <c r="Q2926" i="12"/>
  <c r="R2926" i="12" s="1"/>
  <c r="W2927" i="12" l="1"/>
  <c r="K2927" i="12"/>
  <c r="E1012" i="13"/>
  <c r="N2928" i="12"/>
  <c r="O2928" i="12" s="1"/>
  <c r="P2928" i="12" s="1"/>
  <c r="Y2928" i="12"/>
  <c r="I2928" i="12"/>
  <c r="V2928" i="12"/>
  <c r="U2928" i="12"/>
  <c r="J2928" i="12"/>
  <c r="E2928" i="12"/>
  <c r="F2928" i="12" s="1"/>
  <c r="B2929" i="12"/>
  <c r="Q2927" i="12"/>
  <c r="R2927" i="12" s="1"/>
  <c r="Q2928" i="12" l="1"/>
  <c r="R2928" i="12" s="1"/>
  <c r="K2928" i="12"/>
  <c r="E1011" i="13"/>
  <c r="J2929" i="12"/>
  <c r="Y2929" i="12"/>
  <c r="I2929" i="12"/>
  <c r="V2929" i="12"/>
  <c r="B2930" i="12"/>
  <c r="U2929" i="12"/>
  <c r="E2929" i="12"/>
  <c r="F2929" i="12" s="1"/>
  <c r="N2929" i="12"/>
  <c r="O2929" i="12" s="1"/>
  <c r="P2929" i="12" s="1"/>
  <c r="W2928" i="12"/>
  <c r="E1010" i="13" l="1"/>
  <c r="V2930" i="12"/>
  <c r="B2931" i="12"/>
  <c r="U2930" i="12"/>
  <c r="E2930" i="12"/>
  <c r="F2930" i="12" s="1"/>
  <c r="N2930" i="12"/>
  <c r="O2930" i="12" s="1"/>
  <c r="P2930" i="12" s="1"/>
  <c r="Y2930" i="12"/>
  <c r="J2930" i="12"/>
  <c r="I2930" i="12"/>
  <c r="K2929" i="12"/>
  <c r="Q2929" i="12"/>
  <c r="R2929" i="12" s="1"/>
  <c r="W2929" i="12"/>
  <c r="W2930" i="12" l="1"/>
  <c r="Q2930" i="12"/>
  <c r="R2930" i="12" s="1"/>
  <c r="E1009" i="13"/>
  <c r="B2932" i="12"/>
  <c r="U2931" i="12"/>
  <c r="E2931" i="12"/>
  <c r="F2931" i="12" s="1"/>
  <c r="N2931" i="12"/>
  <c r="O2931" i="12" s="1"/>
  <c r="P2931" i="12" s="1"/>
  <c r="J2931" i="12"/>
  <c r="Y2931" i="12"/>
  <c r="I2931" i="12"/>
  <c r="V2931" i="12"/>
  <c r="K2930" i="12"/>
  <c r="W2931" i="12" l="1"/>
  <c r="E1008" i="13"/>
  <c r="J2932" i="12"/>
  <c r="V2932" i="12"/>
  <c r="B2933" i="12"/>
  <c r="U2932" i="12"/>
  <c r="E2932" i="12"/>
  <c r="F2932" i="12" s="1"/>
  <c r="N2932" i="12"/>
  <c r="O2932" i="12" s="1"/>
  <c r="P2932" i="12" s="1"/>
  <c r="I2932" i="12"/>
  <c r="Y2932" i="12"/>
  <c r="Q2931" i="12"/>
  <c r="R2931" i="12" s="1"/>
  <c r="K2931" i="12"/>
  <c r="W2932" i="12" l="1"/>
  <c r="Q2932" i="12"/>
  <c r="R2932" i="12" s="1"/>
  <c r="E1007" i="13"/>
  <c r="N2933" i="12"/>
  <c r="O2933" i="12" s="1"/>
  <c r="P2933" i="12" s="1"/>
  <c r="J2933" i="12"/>
  <c r="Y2933" i="12"/>
  <c r="I2933" i="12"/>
  <c r="B2934" i="12"/>
  <c r="U2933" i="12"/>
  <c r="E2933" i="12"/>
  <c r="F2933" i="12" s="1"/>
  <c r="V2933" i="12"/>
  <c r="K2932" i="12"/>
  <c r="Q2933" i="12" l="1"/>
  <c r="R2933" i="12" s="1"/>
  <c r="E1006" i="13"/>
  <c r="J2934" i="12"/>
  <c r="Y2934" i="12"/>
  <c r="I2934" i="12"/>
  <c r="V2934" i="12"/>
  <c r="B2935" i="12"/>
  <c r="U2934" i="12"/>
  <c r="E2934" i="12"/>
  <c r="F2934" i="12" s="1"/>
  <c r="N2934" i="12"/>
  <c r="O2934" i="12" s="1"/>
  <c r="P2934" i="12" s="1"/>
  <c r="K2933" i="12"/>
  <c r="W2933" i="12"/>
  <c r="W2934" i="12" l="1"/>
  <c r="Q2934" i="12"/>
  <c r="R2934" i="12" s="1"/>
  <c r="E1005" i="13"/>
  <c r="Y2935" i="12"/>
  <c r="I2935" i="12"/>
  <c r="V2935" i="12"/>
  <c r="N2935" i="12"/>
  <c r="O2935" i="12" s="1"/>
  <c r="P2935" i="12" s="1"/>
  <c r="B2936" i="12"/>
  <c r="U2935" i="12"/>
  <c r="J2935" i="12"/>
  <c r="E2935" i="12"/>
  <c r="F2935" i="12" s="1"/>
  <c r="K2934" i="12"/>
  <c r="Q2935" i="12" l="1"/>
  <c r="R2935" i="12" s="1"/>
  <c r="K2935" i="12"/>
  <c r="W2935" i="12"/>
  <c r="E1004" i="13"/>
  <c r="V2936" i="12"/>
  <c r="B2937" i="12"/>
  <c r="U2936" i="12"/>
  <c r="E2936" i="12"/>
  <c r="F2936" i="12" s="1"/>
  <c r="N2936" i="12"/>
  <c r="O2936" i="12" s="1"/>
  <c r="P2936" i="12" s="1"/>
  <c r="J2936" i="12"/>
  <c r="Y2936" i="12"/>
  <c r="I2936" i="12"/>
  <c r="W2936" i="12" l="1"/>
  <c r="E1003" i="13"/>
  <c r="N2937" i="12"/>
  <c r="O2937" i="12" s="1"/>
  <c r="P2937" i="12" s="1"/>
  <c r="Y2937" i="12"/>
  <c r="I2937" i="12"/>
  <c r="V2937" i="12"/>
  <c r="B2938" i="12"/>
  <c r="U2937" i="12"/>
  <c r="J2937" i="12"/>
  <c r="E2937" i="12"/>
  <c r="F2937" i="12" s="1"/>
  <c r="K2936" i="12"/>
  <c r="Q2936" i="12"/>
  <c r="R2936" i="12" s="1"/>
  <c r="W2937" i="12" l="1"/>
  <c r="K2937" i="12"/>
  <c r="Q2937" i="12"/>
  <c r="R2937" i="12" s="1"/>
  <c r="E1002" i="13"/>
  <c r="N2938" i="12"/>
  <c r="O2938" i="12" s="1"/>
  <c r="P2938" i="12" s="1"/>
  <c r="J2938" i="12"/>
  <c r="Y2938" i="12"/>
  <c r="I2938" i="12"/>
  <c r="V2938" i="12"/>
  <c r="B2939" i="12"/>
  <c r="U2938" i="12"/>
  <c r="E2938" i="12"/>
  <c r="F2938" i="12" s="1"/>
  <c r="K2938" i="12" l="1"/>
  <c r="W2938" i="12"/>
  <c r="E1001" i="13"/>
  <c r="J2939" i="12"/>
  <c r="Y2939" i="12"/>
  <c r="I2939" i="12"/>
  <c r="V2939" i="12"/>
  <c r="B2940" i="12"/>
  <c r="U2939" i="12"/>
  <c r="E2939" i="12"/>
  <c r="F2939" i="12" s="1"/>
  <c r="N2939" i="12"/>
  <c r="O2939" i="12" s="1"/>
  <c r="P2939" i="12" s="1"/>
  <c r="Q2938" i="12"/>
  <c r="R2938" i="12" s="1"/>
  <c r="W2939" i="12" l="1"/>
  <c r="E1000" i="13"/>
  <c r="J2940" i="12"/>
  <c r="Y2940" i="12"/>
  <c r="I2940" i="12"/>
  <c r="V2940" i="12"/>
  <c r="B2941" i="12"/>
  <c r="U2940" i="12"/>
  <c r="E2940" i="12"/>
  <c r="F2940" i="12" s="1"/>
  <c r="N2940" i="12"/>
  <c r="O2940" i="12" s="1"/>
  <c r="P2940" i="12" s="1"/>
  <c r="K2939" i="12"/>
  <c r="Q2939" i="12"/>
  <c r="R2939" i="12" s="1"/>
  <c r="W2940" i="12" l="1"/>
  <c r="Q2940" i="12"/>
  <c r="R2940" i="12" s="1"/>
  <c r="E999" i="13"/>
  <c r="V2941" i="12"/>
  <c r="B2942" i="12"/>
  <c r="U2941" i="12"/>
  <c r="E2941" i="12"/>
  <c r="F2941" i="12" s="1"/>
  <c r="J2941" i="12"/>
  <c r="Y2941" i="12"/>
  <c r="N2941" i="12"/>
  <c r="O2941" i="12" s="1"/>
  <c r="P2941" i="12" s="1"/>
  <c r="I2941" i="12"/>
  <c r="K2940" i="12"/>
  <c r="W2941" i="12" l="1"/>
  <c r="Q2941" i="12"/>
  <c r="R2941" i="12" s="1"/>
  <c r="E998" i="13"/>
  <c r="N2942" i="12"/>
  <c r="O2942" i="12" s="1"/>
  <c r="P2942" i="12" s="1"/>
  <c r="J2942" i="12"/>
  <c r="Y2942" i="12"/>
  <c r="I2942" i="12"/>
  <c r="B2943" i="12"/>
  <c r="V2942" i="12"/>
  <c r="U2942" i="12"/>
  <c r="E2942" i="12"/>
  <c r="F2942" i="12" s="1"/>
  <c r="K2941" i="12"/>
  <c r="Q2942" i="12" l="1"/>
  <c r="R2942" i="12" s="1"/>
  <c r="W2942" i="12"/>
  <c r="E997" i="13"/>
  <c r="N2943" i="12"/>
  <c r="O2943" i="12" s="1"/>
  <c r="P2943" i="12" s="1"/>
  <c r="J2943" i="12"/>
  <c r="Y2943" i="12"/>
  <c r="I2943" i="12"/>
  <c r="V2943" i="12"/>
  <c r="B2944" i="12"/>
  <c r="U2943" i="12"/>
  <c r="E2943" i="12"/>
  <c r="F2943" i="12" s="1"/>
  <c r="K2942" i="12"/>
  <c r="K2943" i="12" l="1"/>
  <c r="Q2943" i="12"/>
  <c r="R2943" i="12" s="1"/>
  <c r="W2943" i="12"/>
  <c r="E996" i="13"/>
  <c r="N2944" i="12"/>
  <c r="O2944" i="12" s="1"/>
  <c r="P2944" i="12" s="1"/>
  <c r="J2944" i="12"/>
  <c r="Y2944" i="12"/>
  <c r="I2944" i="12"/>
  <c r="V2944" i="12"/>
  <c r="B2945" i="12"/>
  <c r="U2944" i="12"/>
  <c r="E2944" i="12"/>
  <c r="F2944" i="12" s="1"/>
  <c r="Q2944" i="12" l="1"/>
  <c r="R2944" i="12" s="1"/>
  <c r="W2944" i="12"/>
  <c r="E995" i="13"/>
  <c r="J2945" i="12"/>
  <c r="Y2945" i="12"/>
  <c r="I2945" i="12"/>
  <c r="V2945" i="12"/>
  <c r="B2946" i="12"/>
  <c r="U2945" i="12"/>
  <c r="E2945" i="12"/>
  <c r="F2945" i="12" s="1"/>
  <c r="N2945" i="12"/>
  <c r="O2945" i="12" s="1"/>
  <c r="P2945" i="12" s="1"/>
  <c r="K2944" i="12"/>
  <c r="W2945" i="12" l="1"/>
  <c r="K2945" i="12"/>
  <c r="Q2945" i="12"/>
  <c r="R2945" i="12" s="1"/>
  <c r="E994" i="13"/>
  <c r="V2946" i="12"/>
  <c r="B2947" i="12"/>
  <c r="U2946" i="12"/>
  <c r="E2946" i="12"/>
  <c r="F2946" i="12" s="1"/>
  <c r="N2946" i="12"/>
  <c r="O2946" i="12" s="1"/>
  <c r="P2946" i="12" s="1"/>
  <c r="Y2946" i="12"/>
  <c r="J2946" i="12"/>
  <c r="I2946" i="12"/>
  <c r="K2946" i="12" l="1"/>
  <c r="Q2946" i="12"/>
  <c r="R2946" i="12" s="1"/>
  <c r="W2946" i="12"/>
  <c r="E993" i="13"/>
  <c r="B2948" i="12"/>
  <c r="U2947" i="12"/>
  <c r="E2947" i="12"/>
  <c r="F2947" i="12" s="1"/>
  <c r="N2947" i="12"/>
  <c r="O2947" i="12" s="1"/>
  <c r="P2947" i="12" s="1"/>
  <c r="J2947" i="12"/>
  <c r="Y2947" i="12"/>
  <c r="I2947" i="12"/>
  <c r="V2947" i="12"/>
  <c r="W2947" i="12" l="1"/>
  <c r="E992" i="13"/>
  <c r="N2948" i="12"/>
  <c r="O2948" i="12" s="1"/>
  <c r="P2948" i="12" s="1"/>
  <c r="J2948" i="12"/>
  <c r="V2948" i="12"/>
  <c r="B2949" i="12"/>
  <c r="U2948" i="12"/>
  <c r="E2948" i="12"/>
  <c r="F2948" i="12" s="1"/>
  <c r="I2948" i="12"/>
  <c r="Y2948" i="12"/>
  <c r="K2947" i="12"/>
  <c r="Q2947" i="12"/>
  <c r="R2947" i="12" s="1"/>
  <c r="E991" i="13" l="1"/>
  <c r="N2949" i="12"/>
  <c r="O2949" i="12" s="1"/>
  <c r="P2949" i="12" s="1"/>
  <c r="J2949" i="12"/>
  <c r="Y2949" i="12"/>
  <c r="I2949" i="12"/>
  <c r="B2950" i="12"/>
  <c r="U2949" i="12"/>
  <c r="E2949" i="12"/>
  <c r="F2949" i="12" s="1"/>
  <c r="V2949" i="12"/>
  <c r="Q2948" i="12"/>
  <c r="R2948" i="12" s="1"/>
  <c r="K2948" i="12"/>
  <c r="W2948" i="12"/>
  <c r="W2949" i="12" l="1"/>
  <c r="E990" i="13"/>
  <c r="J2950" i="12"/>
  <c r="Y2950" i="12"/>
  <c r="I2950" i="12"/>
  <c r="V2950" i="12"/>
  <c r="B2951" i="12"/>
  <c r="U2950" i="12"/>
  <c r="E2950" i="12"/>
  <c r="F2950" i="12" s="1"/>
  <c r="N2950" i="12"/>
  <c r="O2950" i="12" s="1"/>
  <c r="P2950" i="12" s="1"/>
  <c r="K2949" i="12"/>
  <c r="Q2949" i="12"/>
  <c r="R2949" i="12" s="1"/>
  <c r="Q2950" i="12" l="1"/>
  <c r="R2950" i="12" s="1"/>
  <c r="E989" i="13"/>
  <c r="Y2951" i="12"/>
  <c r="I2951" i="12"/>
  <c r="V2951" i="12"/>
  <c r="B2952" i="12"/>
  <c r="U2951" i="12"/>
  <c r="E2951" i="12"/>
  <c r="F2951" i="12" s="1"/>
  <c r="N2951" i="12"/>
  <c r="O2951" i="12" s="1"/>
  <c r="P2951" i="12" s="1"/>
  <c r="J2951" i="12"/>
  <c r="K2950" i="12"/>
  <c r="W2950" i="12"/>
  <c r="W2951" i="12" l="1"/>
  <c r="Q2951" i="12"/>
  <c r="R2951" i="12" s="1"/>
  <c r="E988" i="13"/>
  <c r="V2952" i="12"/>
  <c r="B2953" i="12"/>
  <c r="U2952" i="12"/>
  <c r="E2952" i="12"/>
  <c r="F2952" i="12" s="1"/>
  <c r="N2952" i="12"/>
  <c r="O2952" i="12" s="1"/>
  <c r="P2952" i="12" s="1"/>
  <c r="J2952" i="12"/>
  <c r="Y2952" i="12"/>
  <c r="I2952" i="12"/>
  <c r="K2951" i="12"/>
  <c r="K2952" i="12" l="1"/>
  <c r="Q2952" i="12"/>
  <c r="R2952" i="12" s="1"/>
  <c r="W2952" i="12"/>
  <c r="E987" i="13"/>
  <c r="N2953" i="12"/>
  <c r="O2953" i="12" s="1"/>
  <c r="P2953" i="12" s="1"/>
  <c r="J2953" i="12"/>
  <c r="Y2953" i="12"/>
  <c r="I2953" i="12"/>
  <c r="V2953" i="12"/>
  <c r="B2954" i="12"/>
  <c r="U2953" i="12"/>
  <c r="E2953" i="12"/>
  <c r="F2953" i="12" s="1"/>
  <c r="K2953" i="12" l="1"/>
  <c r="Q2953" i="12"/>
  <c r="R2953" i="12" s="1"/>
  <c r="W2953" i="12"/>
  <c r="E986" i="13"/>
  <c r="N2954" i="12"/>
  <c r="O2954" i="12" s="1"/>
  <c r="P2954" i="12" s="1"/>
  <c r="J2954" i="12"/>
  <c r="Y2954" i="12"/>
  <c r="I2954" i="12"/>
  <c r="V2954" i="12"/>
  <c r="B2955" i="12"/>
  <c r="U2954" i="12"/>
  <c r="E2954" i="12"/>
  <c r="F2954" i="12" s="1"/>
  <c r="W2954" i="12" l="1"/>
  <c r="Q2954" i="12"/>
  <c r="R2954" i="12" s="1"/>
  <c r="E985" i="13"/>
  <c r="J2955" i="12"/>
  <c r="Y2955" i="12"/>
  <c r="I2955" i="12"/>
  <c r="V2955" i="12"/>
  <c r="B2956" i="12"/>
  <c r="U2955" i="12"/>
  <c r="E2955" i="12"/>
  <c r="F2955" i="12" s="1"/>
  <c r="N2955" i="12"/>
  <c r="O2955" i="12" s="1"/>
  <c r="P2955" i="12" s="1"/>
  <c r="K2954" i="12"/>
  <c r="W2955" i="12" l="1"/>
  <c r="Q2955" i="12"/>
  <c r="R2955" i="12" s="1"/>
  <c r="E984" i="13"/>
  <c r="J2956" i="12"/>
  <c r="Y2956" i="12"/>
  <c r="I2956" i="12"/>
  <c r="V2956" i="12"/>
  <c r="B2957" i="12"/>
  <c r="U2956" i="12"/>
  <c r="E2956" i="12"/>
  <c r="F2956" i="12" s="1"/>
  <c r="N2956" i="12"/>
  <c r="O2956" i="12" s="1"/>
  <c r="P2956" i="12" s="1"/>
  <c r="K2955" i="12"/>
  <c r="W2956" i="12" l="1"/>
  <c r="E983" i="13"/>
  <c r="V2957" i="12"/>
  <c r="B2958" i="12"/>
  <c r="U2957" i="12"/>
  <c r="E2957" i="12"/>
  <c r="F2957" i="12" s="1"/>
  <c r="N2957" i="12"/>
  <c r="O2957" i="12" s="1"/>
  <c r="P2957" i="12" s="1"/>
  <c r="J2957" i="12"/>
  <c r="Y2957" i="12"/>
  <c r="I2957" i="12"/>
  <c r="K2956" i="12"/>
  <c r="Q2956" i="12"/>
  <c r="R2956" i="12" s="1"/>
  <c r="W2957" i="12" l="1"/>
  <c r="Q2957" i="12"/>
  <c r="R2957" i="12" s="1"/>
  <c r="E982" i="13"/>
  <c r="N2958" i="12"/>
  <c r="O2958" i="12" s="1"/>
  <c r="P2958" i="12" s="1"/>
  <c r="J2958" i="12"/>
  <c r="Y2958" i="12"/>
  <c r="I2958" i="12"/>
  <c r="V2958" i="12"/>
  <c r="U2958" i="12"/>
  <c r="E2958" i="12"/>
  <c r="F2958" i="12" s="1"/>
  <c r="B2959" i="12"/>
  <c r="K2957" i="12"/>
  <c r="W2958" i="12" l="1"/>
  <c r="E981" i="13"/>
  <c r="N2959" i="12"/>
  <c r="O2959" i="12" s="1"/>
  <c r="P2959" i="12" s="1"/>
  <c r="J2959" i="12"/>
  <c r="Y2959" i="12"/>
  <c r="I2959" i="12"/>
  <c r="V2959" i="12"/>
  <c r="B2960" i="12"/>
  <c r="U2959" i="12"/>
  <c r="E2959" i="12"/>
  <c r="F2959" i="12" s="1"/>
  <c r="Q2958" i="12"/>
  <c r="R2958" i="12" s="1"/>
  <c r="K2958" i="12"/>
  <c r="W2959" i="12" l="1"/>
  <c r="E980" i="13"/>
  <c r="N2960" i="12"/>
  <c r="O2960" i="12" s="1"/>
  <c r="P2960" i="12" s="1"/>
  <c r="J2960" i="12"/>
  <c r="Y2960" i="12"/>
  <c r="I2960" i="12"/>
  <c r="V2960" i="12"/>
  <c r="B2961" i="12"/>
  <c r="U2960" i="12"/>
  <c r="E2960" i="12"/>
  <c r="F2960" i="12" s="1"/>
  <c r="K2959" i="12"/>
  <c r="Q2959" i="12"/>
  <c r="R2959" i="12" s="1"/>
  <c r="K2960" i="12" l="1"/>
  <c r="Q2960" i="12"/>
  <c r="R2960" i="12" s="1"/>
  <c r="W2960" i="12"/>
  <c r="E979" i="13"/>
  <c r="J2961" i="12"/>
  <c r="Y2961" i="12"/>
  <c r="I2961" i="12"/>
  <c r="V2961" i="12"/>
  <c r="B2962" i="12"/>
  <c r="U2961" i="12"/>
  <c r="E2961" i="12"/>
  <c r="F2961" i="12" s="1"/>
  <c r="N2961" i="12"/>
  <c r="O2961" i="12" s="1"/>
  <c r="P2961" i="12" s="1"/>
  <c r="W2961" i="12" l="1"/>
  <c r="K2961" i="12"/>
  <c r="E978" i="13"/>
  <c r="V2962" i="12"/>
  <c r="B2963" i="12"/>
  <c r="U2962" i="12"/>
  <c r="E2962" i="12"/>
  <c r="F2962" i="12" s="1"/>
  <c r="N2962" i="12"/>
  <c r="O2962" i="12" s="1"/>
  <c r="P2962" i="12" s="1"/>
  <c r="J2962" i="12"/>
  <c r="I2962" i="12"/>
  <c r="Y2962" i="12"/>
  <c r="Q2961" i="12"/>
  <c r="R2961" i="12" s="1"/>
  <c r="W2962" i="12" l="1"/>
  <c r="Q2962" i="12"/>
  <c r="R2962" i="12" s="1"/>
  <c r="E977" i="13"/>
  <c r="B2964" i="12"/>
  <c r="U2963" i="12"/>
  <c r="E2963" i="12"/>
  <c r="F2963" i="12" s="1"/>
  <c r="N2963" i="12"/>
  <c r="O2963" i="12" s="1"/>
  <c r="P2963" i="12" s="1"/>
  <c r="J2963" i="12"/>
  <c r="Y2963" i="12"/>
  <c r="I2963" i="12"/>
  <c r="V2963" i="12"/>
  <c r="K2962" i="12"/>
  <c r="Q2963" i="12" l="1"/>
  <c r="R2963" i="12" s="1"/>
  <c r="W2963" i="12"/>
  <c r="E976" i="13"/>
  <c r="N2964" i="12"/>
  <c r="O2964" i="12" s="1"/>
  <c r="P2964" i="12" s="1"/>
  <c r="J2964" i="12"/>
  <c r="Y2964" i="12"/>
  <c r="I2964" i="12"/>
  <c r="V2964" i="12"/>
  <c r="B2965" i="12"/>
  <c r="U2964" i="12"/>
  <c r="E2964" i="12"/>
  <c r="F2964" i="12" s="1"/>
  <c r="K2963" i="12"/>
  <c r="W2964" i="12" l="1"/>
  <c r="K2964" i="12"/>
  <c r="E975" i="13"/>
  <c r="N2965" i="12"/>
  <c r="O2965" i="12" s="1"/>
  <c r="P2965" i="12" s="1"/>
  <c r="J2965" i="12"/>
  <c r="Y2965" i="12"/>
  <c r="I2965" i="12"/>
  <c r="V2965" i="12"/>
  <c r="B2966" i="12"/>
  <c r="U2965" i="12"/>
  <c r="E2965" i="12"/>
  <c r="F2965" i="12" s="1"/>
  <c r="Q2964" i="12"/>
  <c r="R2964" i="12" s="1"/>
  <c r="K2965" i="12" l="1"/>
  <c r="Q2965" i="12"/>
  <c r="R2965" i="12" s="1"/>
  <c r="W2965" i="12"/>
  <c r="E974" i="13"/>
  <c r="J2966" i="12"/>
  <c r="Y2966" i="12"/>
  <c r="I2966" i="12"/>
  <c r="V2966" i="12"/>
  <c r="B2967" i="12"/>
  <c r="U2966" i="12"/>
  <c r="E2966" i="12"/>
  <c r="F2966" i="12" s="1"/>
  <c r="N2966" i="12"/>
  <c r="O2966" i="12" s="1"/>
  <c r="P2966" i="12" s="1"/>
  <c r="W2966" i="12" l="1"/>
  <c r="Q2966" i="12"/>
  <c r="R2966" i="12" s="1"/>
  <c r="E973" i="13"/>
  <c r="Y2967" i="12"/>
  <c r="I2967" i="12"/>
  <c r="V2967" i="12"/>
  <c r="B2968" i="12"/>
  <c r="U2967" i="12"/>
  <c r="E2967" i="12"/>
  <c r="F2967" i="12" s="1"/>
  <c r="N2967" i="12"/>
  <c r="O2967" i="12" s="1"/>
  <c r="P2967" i="12" s="1"/>
  <c r="J2967" i="12"/>
  <c r="K2966" i="12"/>
  <c r="W2967" i="12" l="1"/>
  <c r="Q2967" i="12"/>
  <c r="R2967" i="12" s="1"/>
  <c r="E972" i="13"/>
  <c r="V2968" i="12"/>
  <c r="B2969" i="12"/>
  <c r="U2968" i="12"/>
  <c r="E2968" i="12"/>
  <c r="F2968" i="12" s="1"/>
  <c r="N2968" i="12"/>
  <c r="O2968" i="12" s="1"/>
  <c r="P2968" i="12" s="1"/>
  <c r="J2968" i="12"/>
  <c r="Y2968" i="12"/>
  <c r="I2968" i="12"/>
  <c r="K2967" i="12"/>
  <c r="W2968" i="12" l="1"/>
  <c r="E971" i="13"/>
  <c r="N2969" i="12"/>
  <c r="O2969" i="12" s="1"/>
  <c r="P2969" i="12" s="1"/>
  <c r="J2969" i="12"/>
  <c r="Y2969" i="12"/>
  <c r="I2969" i="12"/>
  <c r="V2969" i="12"/>
  <c r="U2969" i="12"/>
  <c r="E2969" i="12"/>
  <c r="F2969" i="12" s="1"/>
  <c r="B2970" i="12"/>
  <c r="K2968" i="12"/>
  <c r="Q2968" i="12"/>
  <c r="R2968" i="12" s="1"/>
  <c r="W2969" i="12" l="1"/>
  <c r="Q2969" i="12"/>
  <c r="R2969" i="12" s="1"/>
  <c r="E970" i="13"/>
  <c r="N2970" i="12"/>
  <c r="O2970" i="12" s="1"/>
  <c r="P2970" i="12" s="1"/>
  <c r="J2970" i="12"/>
  <c r="Y2970" i="12"/>
  <c r="I2970" i="12"/>
  <c r="V2970" i="12"/>
  <c r="B2971" i="12"/>
  <c r="U2970" i="12"/>
  <c r="E2970" i="12"/>
  <c r="F2970" i="12" s="1"/>
  <c r="K2969" i="12"/>
  <c r="Q2970" i="12" l="1"/>
  <c r="R2970" i="12" s="1"/>
  <c r="K2970" i="12"/>
  <c r="W2970" i="12"/>
  <c r="E969" i="13"/>
  <c r="J2971" i="12"/>
  <c r="Y2971" i="12"/>
  <c r="I2971" i="12"/>
  <c r="V2971" i="12"/>
  <c r="B2972" i="12"/>
  <c r="U2971" i="12"/>
  <c r="E2971" i="12"/>
  <c r="F2971" i="12" s="1"/>
  <c r="N2971" i="12"/>
  <c r="O2971" i="12" s="1"/>
  <c r="P2971" i="12" s="1"/>
  <c r="Q2971" i="12" l="1"/>
  <c r="R2971" i="12" s="1"/>
  <c r="K2971" i="12"/>
  <c r="W2971" i="12"/>
  <c r="E968" i="13"/>
  <c r="J2972" i="12"/>
  <c r="Y2972" i="12"/>
  <c r="I2972" i="12"/>
  <c r="V2972" i="12"/>
  <c r="B2973" i="12"/>
  <c r="U2972" i="12"/>
  <c r="E2972" i="12"/>
  <c r="F2972" i="12" s="1"/>
  <c r="N2972" i="12"/>
  <c r="O2972" i="12" s="1"/>
  <c r="P2972" i="12" s="1"/>
  <c r="Q2972" i="12" l="1"/>
  <c r="R2972" i="12" s="1"/>
  <c r="W2972" i="12"/>
  <c r="E967" i="13"/>
  <c r="V2973" i="12"/>
  <c r="B2974" i="12"/>
  <c r="U2973" i="12"/>
  <c r="E2973" i="12"/>
  <c r="F2973" i="12" s="1"/>
  <c r="N2973" i="12"/>
  <c r="O2973" i="12" s="1"/>
  <c r="P2973" i="12" s="1"/>
  <c r="J2973" i="12"/>
  <c r="I2973" i="12"/>
  <c r="Y2973" i="12"/>
  <c r="K2972" i="12"/>
  <c r="W2973" i="12" l="1"/>
  <c r="E966" i="13"/>
  <c r="N2974" i="12"/>
  <c r="O2974" i="12" s="1"/>
  <c r="P2974" i="12" s="1"/>
  <c r="J2974" i="12"/>
  <c r="Y2974" i="12"/>
  <c r="I2974" i="12"/>
  <c r="B2975" i="12"/>
  <c r="V2974" i="12"/>
  <c r="U2974" i="12"/>
  <c r="E2974" i="12"/>
  <c r="F2974" i="12" s="1"/>
  <c r="K2973" i="12"/>
  <c r="Q2973" i="12"/>
  <c r="R2973" i="12" s="1"/>
  <c r="W2974" i="12" l="1"/>
  <c r="K2974" i="12"/>
  <c r="Q2974" i="12"/>
  <c r="R2974" i="12" s="1"/>
  <c r="E965" i="13"/>
  <c r="N2975" i="12"/>
  <c r="O2975" i="12" s="1"/>
  <c r="P2975" i="12" s="1"/>
  <c r="J2975" i="12"/>
  <c r="Y2975" i="12"/>
  <c r="I2975" i="12"/>
  <c r="V2975" i="12"/>
  <c r="B2976" i="12"/>
  <c r="U2975" i="12"/>
  <c r="E2975" i="12"/>
  <c r="F2975" i="12" s="1"/>
  <c r="W2975" i="12" l="1"/>
  <c r="Q2975" i="12"/>
  <c r="R2975" i="12" s="1"/>
  <c r="E964" i="13"/>
  <c r="N2976" i="12"/>
  <c r="O2976" i="12" s="1"/>
  <c r="P2976" i="12" s="1"/>
  <c r="J2976" i="12"/>
  <c r="Y2976" i="12"/>
  <c r="I2976" i="12"/>
  <c r="V2976" i="12"/>
  <c r="B2977" i="12"/>
  <c r="U2976" i="12"/>
  <c r="E2976" i="12"/>
  <c r="F2976" i="12" s="1"/>
  <c r="K2975" i="12"/>
  <c r="K2976" i="12" l="1"/>
  <c r="Q2976" i="12"/>
  <c r="R2976" i="12" s="1"/>
  <c r="W2976" i="12"/>
  <c r="E963" i="13"/>
  <c r="J2977" i="12"/>
  <c r="Y2977" i="12"/>
  <c r="I2977" i="12"/>
  <c r="V2977" i="12"/>
  <c r="B2978" i="12"/>
  <c r="U2977" i="12"/>
  <c r="E2977" i="12"/>
  <c r="F2977" i="12" s="1"/>
  <c r="N2977" i="12"/>
  <c r="O2977" i="12" s="1"/>
  <c r="P2977" i="12" s="1"/>
  <c r="W2977" i="12" l="1"/>
  <c r="K2977" i="12"/>
  <c r="Q2977" i="12"/>
  <c r="R2977" i="12" s="1"/>
  <c r="E962" i="13"/>
  <c r="V2978" i="12"/>
  <c r="B2979" i="12"/>
  <c r="U2978" i="12"/>
  <c r="E2978" i="12"/>
  <c r="F2978" i="12" s="1"/>
  <c r="N2978" i="12"/>
  <c r="O2978" i="12" s="1"/>
  <c r="P2978" i="12" s="1"/>
  <c r="Y2978" i="12"/>
  <c r="J2978" i="12"/>
  <c r="I2978" i="12"/>
  <c r="K2978" i="12" l="1"/>
  <c r="Q2978" i="12"/>
  <c r="R2978" i="12" s="1"/>
  <c r="W2978" i="12"/>
  <c r="E961" i="13"/>
  <c r="B2980" i="12"/>
  <c r="U2979" i="12"/>
  <c r="E2979" i="12"/>
  <c r="F2979" i="12" s="1"/>
  <c r="N2979" i="12"/>
  <c r="O2979" i="12" s="1"/>
  <c r="P2979" i="12" s="1"/>
  <c r="J2979" i="12"/>
  <c r="Y2979" i="12"/>
  <c r="I2979" i="12"/>
  <c r="V2979" i="12"/>
  <c r="W2979" i="12" l="1"/>
  <c r="E960" i="13"/>
  <c r="N2980" i="12"/>
  <c r="O2980" i="12" s="1"/>
  <c r="P2980" i="12" s="1"/>
  <c r="J2980" i="12"/>
  <c r="Y2980" i="12"/>
  <c r="I2980" i="12"/>
  <c r="V2980" i="12"/>
  <c r="B2981" i="12"/>
  <c r="U2980" i="12"/>
  <c r="E2980" i="12"/>
  <c r="F2980" i="12" s="1"/>
  <c r="K2979" i="12"/>
  <c r="Q2979" i="12"/>
  <c r="R2979" i="12" s="1"/>
  <c r="W2980" i="12" l="1"/>
  <c r="K2980" i="12"/>
  <c r="Q2980" i="12"/>
  <c r="R2980" i="12" s="1"/>
  <c r="E959" i="13"/>
  <c r="N2981" i="12"/>
  <c r="O2981" i="12" s="1"/>
  <c r="P2981" i="12" s="1"/>
  <c r="J2981" i="12"/>
  <c r="Y2981" i="12"/>
  <c r="I2981" i="12"/>
  <c r="V2981" i="12"/>
  <c r="B2982" i="12"/>
  <c r="U2981" i="12"/>
  <c r="E2981" i="12"/>
  <c r="F2981" i="12" s="1"/>
  <c r="W2981" i="12" l="1"/>
  <c r="Q2981" i="12"/>
  <c r="R2981" i="12" s="1"/>
  <c r="E958" i="13"/>
  <c r="J2982" i="12"/>
  <c r="Y2982" i="12"/>
  <c r="I2982" i="12"/>
  <c r="V2982" i="12"/>
  <c r="B2983" i="12"/>
  <c r="U2982" i="12"/>
  <c r="E2982" i="12"/>
  <c r="F2982" i="12" s="1"/>
  <c r="N2982" i="12"/>
  <c r="O2982" i="12" s="1"/>
  <c r="P2982" i="12" s="1"/>
  <c r="K2981" i="12"/>
  <c r="W2982" i="12" l="1"/>
  <c r="Q2982" i="12"/>
  <c r="R2982" i="12" s="1"/>
  <c r="E957" i="13"/>
  <c r="Y2983" i="12"/>
  <c r="I2983" i="12"/>
  <c r="V2983" i="12"/>
  <c r="B2984" i="12"/>
  <c r="U2983" i="12"/>
  <c r="E2983" i="12"/>
  <c r="F2983" i="12" s="1"/>
  <c r="N2983" i="12"/>
  <c r="O2983" i="12" s="1"/>
  <c r="P2983" i="12" s="1"/>
  <c r="J2983" i="12"/>
  <c r="K2982" i="12"/>
  <c r="W2983" i="12" l="1"/>
  <c r="K2983" i="12"/>
  <c r="Q2983" i="12"/>
  <c r="R2983" i="12" s="1"/>
  <c r="E956" i="13"/>
  <c r="V2984" i="12"/>
  <c r="B2985" i="12"/>
  <c r="U2984" i="12"/>
  <c r="E2984" i="12"/>
  <c r="F2984" i="12" s="1"/>
  <c r="N2984" i="12"/>
  <c r="O2984" i="12" s="1"/>
  <c r="P2984" i="12" s="1"/>
  <c r="J2984" i="12"/>
  <c r="Y2984" i="12"/>
  <c r="I2984" i="12"/>
  <c r="E955" i="13" l="1"/>
  <c r="N2985" i="12"/>
  <c r="O2985" i="12" s="1"/>
  <c r="P2985" i="12" s="1"/>
  <c r="J2985" i="12"/>
  <c r="Y2985" i="12"/>
  <c r="I2985" i="12"/>
  <c r="V2985" i="12"/>
  <c r="B2986" i="12"/>
  <c r="U2985" i="12"/>
  <c r="E2985" i="12"/>
  <c r="F2985" i="12" s="1"/>
  <c r="K2984" i="12"/>
  <c r="Q2984" i="12"/>
  <c r="R2984" i="12" s="1"/>
  <c r="W2984" i="12"/>
  <c r="W2985" i="12" l="1"/>
  <c r="K2985" i="12"/>
  <c r="Q2985" i="12"/>
  <c r="R2985" i="12" s="1"/>
  <c r="E954" i="13"/>
  <c r="N2986" i="12"/>
  <c r="O2986" i="12" s="1"/>
  <c r="P2986" i="12" s="1"/>
  <c r="J2986" i="12"/>
  <c r="Y2986" i="12"/>
  <c r="I2986" i="12"/>
  <c r="V2986" i="12"/>
  <c r="B2987" i="12"/>
  <c r="U2986" i="12"/>
  <c r="E2986" i="12"/>
  <c r="F2986" i="12" s="1"/>
  <c r="W2986" i="12" l="1"/>
  <c r="K2986" i="12"/>
  <c r="Q2986" i="12"/>
  <c r="R2986" i="12" s="1"/>
  <c r="E953" i="13"/>
  <c r="J2987" i="12"/>
  <c r="Y2987" i="12"/>
  <c r="I2987" i="12"/>
  <c r="V2987" i="12"/>
  <c r="B2988" i="12"/>
  <c r="U2987" i="12"/>
  <c r="E2987" i="12"/>
  <c r="F2987" i="12" s="1"/>
  <c r="N2987" i="12"/>
  <c r="O2987" i="12" s="1"/>
  <c r="P2987" i="12" s="1"/>
  <c r="W2987" i="12" l="1"/>
  <c r="Q2987" i="12"/>
  <c r="R2987" i="12" s="1"/>
  <c r="E952" i="13"/>
  <c r="J2988" i="12"/>
  <c r="Y2988" i="12"/>
  <c r="I2988" i="12"/>
  <c r="V2988" i="12"/>
  <c r="B2989" i="12"/>
  <c r="U2988" i="12"/>
  <c r="E2988" i="12"/>
  <c r="F2988" i="12" s="1"/>
  <c r="N2988" i="12"/>
  <c r="O2988" i="12" s="1"/>
  <c r="P2988" i="12" s="1"/>
  <c r="K2987" i="12"/>
  <c r="K2988" i="12" l="1"/>
  <c r="Q2988" i="12"/>
  <c r="R2988" i="12" s="1"/>
  <c r="W2988" i="12"/>
  <c r="E951" i="13"/>
  <c r="V2989" i="12"/>
  <c r="B2990" i="12"/>
  <c r="U2989" i="12"/>
  <c r="E2989" i="12"/>
  <c r="F2989" i="12" s="1"/>
  <c r="N2989" i="12"/>
  <c r="O2989" i="12" s="1"/>
  <c r="P2989" i="12" s="1"/>
  <c r="J2989" i="12"/>
  <c r="Y2989" i="12"/>
  <c r="I2989" i="12"/>
  <c r="W2989" i="12" l="1"/>
  <c r="E950" i="13"/>
  <c r="N2990" i="12"/>
  <c r="O2990" i="12" s="1"/>
  <c r="P2990" i="12" s="1"/>
  <c r="J2990" i="12"/>
  <c r="Y2990" i="12"/>
  <c r="I2990" i="12"/>
  <c r="B2991" i="12"/>
  <c r="V2990" i="12"/>
  <c r="U2990" i="12"/>
  <c r="E2990" i="12"/>
  <c r="F2990" i="12" s="1"/>
  <c r="K2989" i="12"/>
  <c r="Q2989" i="12"/>
  <c r="R2989" i="12" s="1"/>
  <c r="W2990" i="12" l="1"/>
  <c r="K2990" i="12"/>
  <c r="Q2990" i="12"/>
  <c r="R2990" i="12" s="1"/>
  <c r="E949" i="13"/>
  <c r="N2991" i="12"/>
  <c r="O2991" i="12" s="1"/>
  <c r="P2991" i="12" s="1"/>
  <c r="J2991" i="12"/>
  <c r="Y2991" i="12"/>
  <c r="I2991" i="12"/>
  <c r="V2991" i="12"/>
  <c r="B2992" i="12"/>
  <c r="U2991" i="12"/>
  <c r="E2991" i="12"/>
  <c r="F2991" i="12" s="1"/>
  <c r="W2991" i="12" l="1"/>
  <c r="E948" i="13"/>
  <c r="N2992" i="12"/>
  <c r="O2992" i="12" s="1"/>
  <c r="P2992" i="12" s="1"/>
  <c r="J2992" i="12"/>
  <c r="Y2992" i="12"/>
  <c r="I2992" i="12"/>
  <c r="V2992" i="12"/>
  <c r="B2993" i="12"/>
  <c r="U2992" i="12"/>
  <c r="E2992" i="12"/>
  <c r="F2992" i="12" s="1"/>
  <c r="K2991" i="12"/>
  <c r="Q2991" i="12"/>
  <c r="R2991" i="12" s="1"/>
  <c r="Q2992" i="12" l="1"/>
  <c r="R2992" i="12" s="1"/>
  <c r="K2992" i="12"/>
  <c r="W2992" i="12"/>
  <c r="E947" i="13"/>
  <c r="J2993" i="12"/>
  <c r="Y2993" i="12"/>
  <c r="I2993" i="12"/>
  <c r="V2993" i="12"/>
  <c r="B2994" i="12"/>
  <c r="U2993" i="12"/>
  <c r="E2993" i="12"/>
  <c r="F2993" i="12" s="1"/>
  <c r="N2993" i="12"/>
  <c r="O2993" i="12" s="1"/>
  <c r="P2993" i="12" s="1"/>
  <c r="W2993" i="12" l="1"/>
  <c r="K2993" i="12"/>
  <c r="E946" i="13"/>
  <c r="V2994" i="12"/>
  <c r="B2995" i="12"/>
  <c r="U2994" i="12"/>
  <c r="E2994" i="12"/>
  <c r="F2994" i="12" s="1"/>
  <c r="N2994" i="12"/>
  <c r="O2994" i="12" s="1"/>
  <c r="P2994" i="12" s="1"/>
  <c r="Y2994" i="12"/>
  <c r="J2994" i="12"/>
  <c r="I2994" i="12"/>
  <c r="Q2993" i="12"/>
  <c r="R2993" i="12" s="1"/>
  <c r="W2994" i="12" l="1"/>
  <c r="E945" i="13"/>
  <c r="B2996" i="12"/>
  <c r="U2995" i="12"/>
  <c r="E2995" i="12"/>
  <c r="F2995" i="12" s="1"/>
  <c r="N2995" i="12"/>
  <c r="O2995" i="12" s="1"/>
  <c r="P2995" i="12" s="1"/>
  <c r="J2995" i="12"/>
  <c r="Y2995" i="12"/>
  <c r="I2995" i="12"/>
  <c r="V2995" i="12"/>
  <c r="K2994" i="12"/>
  <c r="Q2994" i="12"/>
  <c r="R2994" i="12" s="1"/>
  <c r="Q2995" i="12" l="1"/>
  <c r="R2995" i="12" s="1"/>
  <c r="W2995" i="12"/>
  <c r="E944" i="13"/>
  <c r="N2996" i="12"/>
  <c r="O2996" i="12" s="1"/>
  <c r="P2996" i="12" s="1"/>
  <c r="J2996" i="12"/>
  <c r="Y2996" i="12"/>
  <c r="I2996" i="12"/>
  <c r="V2996" i="12"/>
  <c r="B2997" i="12"/>
  <c r="U2996" i="12"/>
  <c r="E2996" i="12"/>
  <c r="F2996" i="12" s="1"/>
  <c r="K2995" i="12"/>
  <c r="K2996" i="12" l="1"/>
  <c r="Q2996" i="12"/>
  <c r="R2996" i="12" s="1"/>
  <c r="W2996" i="12"/>
  <c r="E943" i="13"/>
  <c r="N2997" i="12"/>
  <c r="O2997" i="12" s="1"/>
  <c r="P2997" i="12" s="1"/>
  <c r="J2997" i="12"/>
  <c r="Y2997" i="12"/>
  <c r="I2997" i="12"/>
  <c r="V2997" i="12"/>
  <c r="B2998" i="12"/>
  <c r="U2997" i="12"/>
  <c r="E2997" i="12"/>
  <c r="F2997" i="12" s="1"/>
  <c r="W2997" i="12" l="1"/>
  <c r="Q2997" i="12"/>
  <c r="R2997" i="12" s="1"/>
  <c r="E942" i="13"/>
  <c r="J2998" i="12"/>
  <c r="Y2998" i="12"/>
  <c r="I2998" i="12"/>
  <c r="V2998" i="12"/>
  <c r="B2999" i="12"/>
  <c r="U2998" i="12"/>
  <c r="E2998" i="12"/>
  <c r="F2998" i="12" s="1"/>
  <c r="N2998" i="12"/>
  <c r="O2998" i="12" s="1"/>
  <c r="P2998" i="12" s="1"/>
  <c r="K2997" i="12"/>
  <c r="W2998" i="12" l="1"/>
  <c r="K2998" i="12"/>
  <c r="Q2998" i="12"/>
  <c r="R2998" i="12" s="1"/>
  <c r="E941" i="13"/>
  <c r="Y2999" i="12"/>
  <c r="I2999" i="12"/>
  <c r="V2999" i="12"/>
  <c r="B3000" i="12"/>
  <c r="U2999" i="12"/>
  <c r="E2999" i="12"/>
  <c r="F2999" i="12" s="1"/>
  <c r="N2999" i="12"/>
  <c r="O2999" i="12" s="1"/>
  <c r="P2999" i="12" s="1"/>
  <c r="J2999" i="12"/>
  <c r="W2999" i="12" l="1"/>
  <c r="E940" i="13"/>
  <c r="V3000" i="12"/>
  <c r="B3001" i="12"/>
  <c r="U3000" i="12"/>
  <c r="E3000" i="12"/>
  <c r="F3000" i="12" s="1"/>
  <c r="N3000" i="12"/>
  <c r="O3000" i="12" s="1"/>
  <c r="P3000" i="12" s="1"/>
  <c r="J3000" i="12"/>
  <c r="Y3000" i="12"/>
  <c r="I3000" i="12"/>
  <c r="K2999" i="12"/>
  <c r="Q2999" i="12"/>
  <c r="R2999" i="12" s="1"/>
  <c r="W3000" i="12" l="1"/>
  <c r="Q3000" i="12"/>
  <c r="R3000" i="12" s="1"/>
  <c r="E939" i="13"/>
  <c r="N3001" i="12"/>
  <c r="O3001" i="12" s="1"/>
  <c r="P3001" i="12" s="1"/>
  <c r="J3001" i="12"/>
  <c r="Y3001" i="12"/>
  <c r="I3001" i="12"/>
  <c r="V3001" i="12"/>
  <c r="B3002" i="12"/>
  <c r="U3001" i="12"/>
  <c r="E3001" i="12"/>
  <c r="F3001" i="12" s="1"/>
  <c r="K3000" i="12"/>
  <c r="Q3001" i="12" l="1"/>
  <c r="R3001" i="12" s="1"/>
  <c r="W3001" i="12"/>
  <c r="K3001" i="12"/>
  <c r="E938" i="13"/>
  <c r="N3002" i="12"/>
  <c r="O3002" i="12" s="1"/>
  <c r="P3002" i="12" s="1"/>
  <c r="J3002" i="12"/>
  <c r="Y3002" i="12"/>
  <c r="I3002" i="12"/>
  <c r="V3002" i="12"/>
  <c r="B3003" i="12"/>
  <c r="U3002" i="12"/>
  <c r="E3002" i="12"/>
  <c r="F3002" i="12" s="1"/>
  <c r="W3002" i="12" l="1"/>
  <c r="E937" i="13"/>
  <c r="J3003" i="12"/>
  <c r="Y3003" i="12"/>
  <c r="I3003" i="12"/>
  <c r="V3003" i="12"/>
  <c r="B3004" i="12"/>
  <c r="U3003" i="12"/>
  <c r="E3003" i="12"/>
  <c r="F3003" i="12" s="1"/>
  <c r="N3003" i="12"/>
  <c r="O3003" i="12" s="1"/>
  <c r="P3003" i="12" s="1"/>
  <c r="Q3002" i="12"/>
  <c r="R3002" i="12" s="1"/>
  <c r="K3002" i="12"/>
  <c r="Q3003" i="12" l="1"/>
  <c r="R3003" i="12" s="1"/>
  <c r="W3003" i="12"/>
  <c r="E936" i="13"/>
  <c r="J3004" i="12"/>
  <c r="Y3004" i="12"/>
  <c r="I3004" i="12"/>
  <c r="V3004" i="12"/>
  <c r="B3005" i="12"/>
  <c r="U3004" i="12"/>
  <c r="E3004" i="12"/>
  <c r="F3004" i="12" s="1"/>
  <c r="N3004" i="12"/>
  <c r="O3004" i="12" s="1"/>
  <c r="P3004" i="12" s="1"/>
  <c r="K3003" i="12"/>
  <c r="K3004" i="12" l="1"/>
  <c r="E935" i="13"/>
  <c r="V3005" i="12"/>
  <c r="B3006" i="12"/>
  <c r="U3005" i="12"/>
  <c r="E3005" i="12"/>
  <c r="F3005" i="12" s="1"/>
  <c r="N3005" i="12"/>
  <c r="O3005" i="12" s="1"/>
  <c r="P3005" i="12" s="1"/>
  <c r="J3005" i="12"/>
  <c r="Y3005" i="12"/>
  <c r="I3005" i="12"/>
  <c r="Q3004" i="12"/>
  <c r="R3004" i="12" s="1"/>
  <c r="W3004" i="12"/>
  <c r="W3005" i="12" l="1"/>
  <c r="Q3005" i="12"/>
  <c r="R3005" i="12" s="1"/>
  <c r="E934" i="13"/>
  <c r="N3006" i="12"/>
  <c r="O3006" i="12" s="1"/>
  <c r="P3006" i="12" s="1"/>
  <c r="J3006" i="12"/>
  <c r="Y3006" i="12"/>
  <c r="I3006" i="12"/>
  <c r="E3006" i="12"/>
  <c r="F3006" i="12" s="1"/>
  <c r="V3006" i="12"/>
  <c r="B3007" i="12"/>
  <c r="U3006" i="12"/>
  <c r="K3005" i="12"/>
  <c r="K3006" i="12" l="1"/>
  <c r="W3006" i="12"/>
  <c r="Q3006" i="12"/>
  <c r="R3006" i="12" s="1"/>
  <c r="E933" i="13"/>
  <c r="N3007" i="12"/>
  <c r="O3007" i="12" s="1"/>
  <c r="P3007" i="12" s="1"/>
  <c r="J3007" i="12"/>
  <c r="Y3007" i="12"/>
  <c r="I3007" i="12"/>
  <c r="V3007" i="12"/>
  <c r="B3008" i="12"/>
  <c r="U3007" i="12"/>
  <c r="E3007" i="12"/>
  <c r="F3007" i="12" s="1"/>
  <c r="W3007" i="12" l="1"/>
  <c r="K3007" i="12"/>
  <c r="Q3007" i="12"/>
  <c r="R3007" i="12" s="1"/>
  <c r="E932" i="13"/>
  <c r="N3008" i="12"/>
  <c r="O3008" i="12" s="1"/>
  <c r="P3008" i="12" s="1"/>
  <c r="J3008" i="12"/>
  <c r="Y3008" i="12"/>
  <c r="I3008" i="12"/>
  <c r="V3008" i="12"/>
  <c r="B3009" i="12"/>
  <c r="U3008" i="12"/>
  <c r="E3008" i="12"/>
  <c r="F3008" i="12" s="1"/>
  <c r="K3008" i="12" l="1"/>
  <c r="Q3008" i="12"/>
  <c r="R3008" i="12" s="1"/>
  <c r="W3008" i="12"/>
  <c r="E931" i="13"/>
  <c r="J3009" i="12"/>
  <c r="Y3009" i="12"/>
  <c r="I3009" i="12"/>
  <c r="V3009" i="12"/>
  <c r="B3010" i="12"/>
  <c r="U3009" i="12"/>
  <c r="E3009" i="12"/>
  <c r="F3009" i="12" s="1"/>
  <c r="N3009" i="12"/>
  <c r="O3009" i="12" s="1"/>
  <c r="P3009" i="12" s="1"/>
  <c r="E930" i="13" l="1"/>
  <c r="V3010" i="12"/>
  <c r="B3011" i="12"/>
  <c r="U3010" i="12"/>
  <c r="E3010" i="12"/>
  <c r="F3010" i="12" s="1"/>
  <c r="N3010" i="12"/>
  <c r="O3010" i="12" s="1"/>
  <c r="P3010" i="12" s="1"/>
  <c r="J3010" i="12"/>
  <c r="Y3010" i="12"/>
  <c r="I3010" i="12"/>
  <c r="K3009" i="12"/>
  <c r="Q3009" i="12"/>
  <c r="R3009" i="12" s="1"/>
  <c r="W3009" i="12"/>
  <c r="W3010" i="12" l="1"/>
  <c r="Q3010" i="12"/>
  <c r="R3010" i="12" s="1"/>
  <c r="E929" i="13"/>
  <c r="B3012" i="12"/>
  <c r="U3011" i="12"/>
  <c r="E3011" i="12"/>
  <c r="F3011" i="12" s="1"/>
  <c r="N3011" i="12"/>
  <c r="O3011" i="12" s="1"/>
  <c r="P3011" i="12" s="1"/>
  <c r="J3011" i="12"/>
  <c r="Y3011" i="12"/>
  <c r="I3011" i="12"/>
  <c r="V3011" i="12"/>
  <c r="K3010" i="12"/>
  <c r="W3011" i="12" l="1"/>
  <c r="E928" i="13"/>
  <c r="N3012" i="12"/>
  <c r="O3012" i="12" s="1"/>
  <c r="P3012" i="12" s="1"/>
  <c r="J3012" i="12"/>
  <c r="Y3012" i="12"/>
  <c r="I3012" i="12"/>
  <c r="V3012" i="12"/>
  <c r="B3013" i="12"/>
  <c r="U3012" i="12"/>
  <c r="E3012" i="12"/>
  <c r="F3012" i="12" s="1"/>
  <c r="K3011" i="12"/>
  <c r="Q3011" i="12"/>
  <c r="R3011" i="12" s="1"/>
  <c r="W3012" i="12" l="1"/>
  <c r="K3012" i="12"/>
  <c r="Q3012" i="12"/>
  <c r="R3012" i="12" s="1"/>
  <c r="E927" i="13"/>
  <c r="N3013" i="12"/>
  <c r="O3013" i="12" s="1"/>
  <c r="P3013" i="12" s="1"/>
  <c r="J3013" i="12"/>
  <c r="Y3013" i="12"/>
  <c r="I3013" i="12"/>
  <c r="V3013" i="12"/>
  <c r="B3014" i="12"/>
  <c r="U3013" i="12"/>
  <c r="E3013" i="12"/>
  <c r="F3013" i="12" s="1"/>
  <c r="W3013" i="12" l="1"/>
  <c r="Q3013" i="12"/>
  <c r="R3013" i="12" s="1"/>
  <c r="E926" i="13"/>
  <c r="J3014" i="12"/>
  <c r="Y3014" i="12"/>
  <c r="I3014" i="12"/>
  <c r="V3014" i="12"/>
  <c r="B3015" i="12"/>
  <c r="U3014" i="12"/>
  <c r="E3014" i="12"/>
  <c r="F3014" i="12" s="1"/>
  <c r="N3014" i="12"/>
  <c r="O3014" i="12" s="1"/>
  <c r="P3014" i="12" s="1"/>
  <c r="K3013" i="12"/>
  <c r="W3014" i="12" l="1"/>
  <c r="Q3014" i="12"/>
  <c r="R3014" i="12" s="1"/>
  <c r="E925" i="13"/>
  <c r="Y3015" i="12"/>
  <c r="I3015" i="12"/>
  <c r="V3015" i="12"/>
  <c r="B3016" i="12"/>
  <c r="U3015" i="12"/>
  <c r="E3015" i="12"/>
  <c r="F3015" i="12" s="1"/>
  <c r="N3015" i="12"/>
  <c r="O3015" i="12" s="1"/>
  <c r="P3015" i="12" s="1"/>
  <c r="J3015" i="12"/>
  <c r="K3014" i="12"/>
  <c r="Q3015" i="12" l="1"/>
  <c r="R3015" i="12" s="1"/>
  <c r="K3015" i="12"/>
  <c r="W3015" i="12"/>
  <c r="E924" i="13"/>
  <c r="V3016" i="12"/>
  <c r="B3017" i="12"/>
  <c r="U3016" i="12"/>
  <c r="E3016" i="12"/>
  <c r="F3016" i="12" s="1"/>
  <c r="N3016" i="12"/>
  <c r="O3016" i="12" s="1"/>
  <c r="P3016" i="12" s="1"/>
  <c r="J3016" i="12"/>
  <c r="Y3016" i="12"/>
  <c r="I3016" i="12"/>
  <c r="W3016" i="12" l="1"/>
  <c r="E923" i="13"/>
  <c r="N3017" i="12"/>
  <c r="O3017" i="12" s="1"/>
  <c r="P3017" i="12" s="1"/>
  <c r="J3017" i="12"/>
  <c r="Y3017" i="12"/>
  <c r="I3017" i="12"/>
  <c r="V3017" i="12"/>
  <c r="E3017" i="12"/>
  <c r="F3017" i="12" s="1"/>
  <c r="B3018" i="12"/>
  <c r="U3017" i="12"/>
  <c r="K3016" i="12"/>
  <c r="Q3016" i="12"/>
  <c r="R3016" i="12" s="1"/>
  <c r="W3017" i="12" l="1"/>
  <c r="K3017" i="12"/>
  <c r="Q3017" i="12"/>
  <c r="R3017" i="12" s="1"/>
  <c r="E922" i="13"/>
  <c r="N3018" i="12"/>
  <c r="O3018" i="12" s="1"/>
  <c r="P3018" i="12" s="1"/>
  <c r="J3018" i="12"/>
  <c r="Y3018" i="12"/>
  <c r="I3018" i="12"/>
  <c r="V3018" i="12"/>
  <c r="U3018" i="12"/>
  <c r="E3018" i="12"/>
  <c r="F3018" i="12" s="1"/>
  <c r="B3019" i="12"/>
  <c r="K3018" i="12" l="1"/>
  <c r="Q3018" i="12"/>
  <c r="R3018" i="12" s="1"/>
  <c r="E921" i="13"/>
  <c r="N3019" i="12"/>
  <c r="O3019" i="12" s="1"/>
  <c r="P3019" i="12" s="1"/>
  <c r="J3019" i="12"/>
  <c r="I3019" i="12"/>
  <c r="Y3019" i="12"/>
  <c r="E3019" i="12"/>
  <c r="F3019" i="12" s="1"/>
  <c r="V3019" i="12"/>
  <c r="U3019" i="12"/>
  <c r="B3020" i="12"/>
  <c r="W3018" i="12"/>
  <c r="W3019" i="12" l="1"/>
  <c r="K3019" i="12"/>
  <c r="Q3019" i="12"/>
  <c r="R3019" i="12" s="1"/>
  <c r="E920" i="13"/>
  <c r="N3020" i="12"/>
  <c r="O3020" i="12" s="1"/>
  <c r="P3020" i="12" s="1"/>
  <c r="J3020" i="12"/>
  <c r="I3020" i="12"/>
  <c r="Y3020" i="12"/>
  <c r="E3020" i="12"/>
  <c r="F3020" i="12" s="1"/>
  <c r="V3020" i="12"/>
  <c r="U3020" i="12"/>
  <c r="B3021" i="12"/>
  <c r="K3020" i="12" l="1"/>
  <c r="Q3020" i="12"/>
  <c r="R3020" i="12" s="1"/>
  <c r="E919" i="13"/>
  <c r="J3021" i="12"/>
  <c r="B3022" i="12"/>
  <c r="N3021" i="12"/>
  <c r="O3021" i="12" s="1"/>
  <c r="P3021" i="12" s="1"/>
  <c r="I3021" i="12"/>
  <c r="Y3021" i="12"/>
  <c r="E3021" i="12"/>
  <c r="F3021" i="12" s="1"/>
  <c r="V3021" i="12"/>
  <c r="U3021" i="12"/>
  <c r="W3020" i="12"/>
  <c r="W3021" i="12" l="1"/>
  <c r="Q3021" i="12"/>
  <c r="R3021" i="12" s="1"/>
  <c r="K3021" i="12"/>
  <c r="E918" i="13"/>
  <c r="J3022" i="12"/>
  <c r="V3022" i="12"/>
  <c r="B3023" i="12"/>
  <c r="N3022" i="12"/>
  <c r="O3022" i="12" s="1"/>
  <c r="P3022" i="12" s="1"/>
  <c r="I3022" i="12"/>
  <c r="Y3022" i="12"/>
  <c r="E3022" i="12"/>
  <c r="F3022" i="12" s="1"/>
  <c r="U3022" i="12"/>
  <c r="W3022" i="12" l="1"/>
  <c r="Q3022" i="12"/>
  <c r="R3022" i="12" s="1"/>
  <c r="E917" i="13"/>
  <c r="V3023" i="12"/>
  <c r="E3023" i="12"/>
  <c r="F3023" i="12" s="1"/>
  <c r="Y3023" i="12"/>
  <c r="U3023" i="12"/>
  <c r="B3024" i="12"/>
  <c r="N3023" i="12"/>
  <c r="O3023" i="12" s="1"/>
  <c r="P3023" i="12" s="1"/>
  <c r="J3023" i="12"/>
  <c r="I3023" i="12"/>
  <c r="K3022" i="12"/>
  <c r="W3023" i="12" l="1"/>
  <c r="Q3023" i="12"/>
  <c r="R3023" i="12" s="1"/>
  <c r="K3023" i="12"/>
  <c r="E916" i="13"/>
  <c r="B3025" i="12"/>
  <c r="J3024" i="12"/>
  <c r="I3024" i="12"/>
  <c r="E3024" i="12"/>
  <c r="F3024" i="12" s="1"/>
  <c r="Y3024" i="12"/>
  <c r="V3024" i="12"/>
  <c r="U3024" i="12"/>
  <c r="N3024" i="12"/>
  <c r="O3024" i="12" s="1"/>
  <c r="P3024" i="12" s="1"/>
  <c r="W3024" i="12" l="1"/>
  <c r="Q3024" i="12"/>
  <c r="R3024" i="12" s="1"/>
  <c r="K3024" i="12"/>
  <c r="E915" i="13"/>
  <c r="N3025" i="12"/>
  <c r="O3025" i="12" s="1"/>
  <c r="P3025" i="12" s="1"/>
  <c r="Y3025" i="12"/>
  <c r="V3025" i="12"/>
  <c r="U3025" i="12"/>
  <c r="B3026" i="12"/>
  <c r="J3025" i="12"/>
  <c r="I3025" i="12"/>
  <c r="E3025" i="12"/>
  <c r="F3025" i="12" s="1"/>
  <c r="W3025" i="12" l="1"/>
  <c r="Q3025" i="12"/>
  <c r="R3025" i="12" s="1"/>
  <c r="K3025" i="12"/>
  <c r="E914" i="13"/>
  <c r="N3026" i="12"/>
  <c r="O3026" i="12" s="1"/>
  <c r="P3026" i="12" s="1"/>
  <c r="J3026" i="12"/>
  <c r="B3027" i="12"/>
  <c r="I3026" i="12"/>
  <c r="E3026" i="12"/>
  <c r="F3026" i="12" s="1"/>
  <c r="Y3026" i="12"/>
  <c r="V3026" i="12"/>
  <c r="U3026" i="12"/>
  <c r="W3026" i="12" l="1"/>
  <c r="Q3026" i="12"/>
  <c r="R3026" i="12" s="1"/>
  <c r="K3026" i="12"/>
  <c r="E913" i="13"/>
  <c r="N3027" i="12"/>
  <c r="O3027" i="12" s="1"/>
  <c r="P3027" i="12" s="1"/>
  <c r="J3027" i="12"/>
  <c r="Y3027" i="12"/>
  <c r="V3027" i="12"/>
  <c r="U3027" i="12"/>
  <c r="B3028" i="12"/>
  <c r="I3027" i="12"/>
  <c r="E3027" i="12"/>
  <c r="F3027" i="12" s="1"/>
  <c r="Q3027" i="12" l="1"/>
  <c r="R3027" i="12" s="1"/>
  <c r="K3027" i="12"/>
  <c r="E912" i="13"/>
  <c r="J3028" i="12"/>
  <c r="Y3028" i="12"/>
  <c r="B3029" i="12"/>
  <c r="U3028" i="12"/>
  <c r="E3028" i="12"/>
  <c r="F3028" i="12" s="1"/>
  <c r="N3028" i="12"/>
  <c r="O3028" i="12" s="1"/>
  <c r="P3028" i="12" s="1"/>
  <c r="I3028" i="12"/>
  <c r="V3028" i="12"/>
  <c r="W3027" i="12"/>
  <c r="W3028" i="12" l="1"/>
  <c r="E911" i="13"/>
  <c r="V3029" i="12"/>
  <c r="B3030" i="12"/>
  <c r="U3029" i="12"/>
  <c r="E3029" i="12"/>
  <c r="F3029" i="12" s="1"/>
  <c r="N3029" i="12"/>
  <c r="O3029" i="12" s="1"/>
  <c r="P3029" i="12" s="1"/>
  <c r="J3029" i="12"/>
  <c r="I3029" i="12"/>
  <c r="Y3029" i="12"/>
  <c r="K3028" i="12"/>
  <c r="Q3028" i="12"/>
  <c r="R3028" i="12" s="1"/>
  <c r="W3029" i="12" l="1"/>
  <c r="E910" i="13"/>
  <c r="B3031" i="12"/>
  <c r="U3030" i="12"/>
  <c r="E3030" i="12"/>
  <c r="F3030" i="12" s="1"/>
  <c r="N3030" i="12"/>
  <c r="O3030" i="12" s="1"/>
  <c r="P3030" i="12" s="1"/>
  <c r="I3030" i="12"/>
  <c r="Y3030" i="12"/>
  <c r="V3030" i="12"/>
  <c r="J3030" i="12"/>
  <c r="Q3029" i="12"/>
  <c r="R3029" i="12" s="1"/>
  <c r="K3029" i="12"/>
  <c r="W3030" i="12" l="1"/>
  <c r="Q3030" i="12"/>
  <c r="R3030" i="12" s="1"/>
  <c r="E909" i="13"/>
  <c r="N3031" i="12"/>
  <c r="O3031" i="12" s="1"/>
  <c r="P3031" i="12" s="1"/>
  <c r="B3032" i="12"/>
  <c r="E3031" i="12"/>
  <c r="F3031" i="12" s="1"/>
  <c r="Y3031" i="12"/>
  <c r="V3031" i="12"/>
  <c r="U3031" i="12"/>
  <c r="J3031" i="12"/>
  <c r="I3031" i="12"/>
  <c r="K3030" i="12"/>
  <c r="W3031" i="12" l="1"/>
  <c r="E908" i="13"/>
  <c r="N3032" i="12"/>
  <c r="O3032" i="12" s="1"/>
  <c r="P3032" i="12" s="1"/>
  <c r="J3032" i="12"/>
  <c r="Y3032" i="12"/>
  <c r="I3032" i="12"/>
  <c r="V3032" i="12"/>
  <c r="U3032" i="12"/>
  <c r="B3033" i="12"/>
  <c r="E3032" i="12"/>
  <c r="F3032" i="12" s="1"/>
  <c r="Q3031" i="12"/>
  <c r="R3031" i="12" s="1"/>
  <c r="K3031" i="12"/>
  <c r="W3032" i="12" l="1"/>
  <c r="Q3032" i="12"/>
  <c r="R3032" i="12" s="1"/>
  <c r="K3032" i="12"/>
  <c r="E907" i="13"/>
  <c r="J3033" i="12"/>
  <c r="Y3033" i="12"/>
  <c r="I3033" i="12"/>
  <c r="V3033" i="12"/>
  <c r="B3034" i="12"/>
  <c r="U3033" i="12"/>
  <c r="E3033" i="12"/>
  <c r="F3033" i="12" s="1"/>
  <c r="N3033" i="12"/>
  <c r="O3033" i="12" s="1"/>
  <c r="P3033" i="12" s="1"/>
  <c r="W3033" i="12" l="1"/>
  <c r="K3033" i="12"/>
  <c r="Q3033" i="12"/>
  <c r="R3033" i="12" s="1"/>
  <c r="E906" i="13"/>
  <c r="Y3034" i="12"/>
  <c r="I3034" i="12"/>
  <c r="V3034" i="12"/>
  <c r="B3035" i="12"/>
  <c r="U3034" i="12"/>
  <c r="E3034" i="12"/>
  <c r="F3034" i="12" s="1"/>
  <c r="N3034" i="12"/>
  <c r="O3034" i="12" s="1"/>
  <c r="P3034" i="12" s="1"/>
  <c r="J3034" i="12"/>
  <c r="W3034" i="12" l="1"/>
  <c r="K3034" i="12"/>
  <c r="Q3034" i="12"/>
  <c r="R3034" i="12" s="1"/>
  <c r="E905" i="13"/>
  <c r="V3035" i="12"/>
  <c r="B3036" i="12"/>
  <c r="U3035" i="12"/>
  <c r="E3035" i="12"/>
  <c r="F3035" i="12" s="1"/>
  <c r="Y3035" i="12"/>
  <c r="N3035" i="12"/>
  <c r="O3035" i="12" s="1"/>
  <c r="P3035" i="12" s="1"/>
  <c r="J3035" i="12"/>
  <c r="I3035" i="12"/>
  <c r="K3035" i="12" l="1"/>
  <c r="Q3035" i="12"/>
  <c r="R3035" i="12" s="1"/>
  <c r="W3035" i="12"/>
  <c r="E904" i="13"/>
  <c r="N3036" i="12"/>
  <c r="O3036" i="12" s="1"/>
  <c r="P3036" i="12" s="1"/>
  <c r="Y3036" i="12"/>
  <c r="I3036" i="12"/>
  <c r="V3036" i="12"/>
  <c r="U3036" i="12"/>
  <c r="J3036" i="12"/>
  <c r="E3036" i="12"/>
  <c r="F3036" i="12" s="1"/>
  <c r="B3037" i="12"/>
  <c r="W3036" i="12" l="1"/>
  <c r="E903" i="13"/>
  <c r="N3037" i="12"/>
  <c r="O3037" i="12" s="1"/>
  <c r="P3037" i="12" s="1"/>
  <c r="J3037" i="12"/>
  <c r="Y3037" i="12"/>
  <c r="I3037" i="12"/>
  <c r="V3037" i="12"/>
  <c r="B3038" i="12"/>
  <c r="U3037" i="12"/>
  <c r="E3037" i="12"/>
  <c r="F3037" i="12" s="1"/>
  <c r="K3036" i="12"/>
  <c r="Q3036" i="12"/>
  <c r="R3036" i="12" s="1"/>
  <c r="W3037" i="12" l="1"/>
  <c r="K3037" i="12"/>
  <c r="E902" i="13"/>
  <c r="J3038" i="12"/>
  <c r="Y3038" i="12"/>
  <c r="I3038" i="12"/>
  <c r="V3038" i="12"/>
  <c r="B3039" i="12"/>
  <c r="U3038" i="12"/>
  <c r="N3038" i="12"/>
  <c r="O3038" i="12" s="1"/>
  <c r="P3038" i="12" s="1"/>
  <c r="E3038" i="12"/>
  <c r="F3038" i="12" s="1"/>
  <c r="Q3037" i="12"/>
  <c r="R3037" i="12" s="1"/>
  <c r="K3038" i="12" l="1"/>
  <c r="W3038" i="12"/>
  <c r="E901" i="13"/>
  <c r="J3039" i="12"/>
  <c r="Y3039" i="12"/>
  <c r="I3039" i="12"/>
  <c r="V3039" i="12"/>
  <c r="B3040" i="12"/>
  <c r="U3039" i="12"/>
  <c r="E3039" i="12"/>
  <c r="F3039" i="12" s="1"/>
  <c r="N3039" i="12"/>
  <c r="O3039" i="12" s="1"/>
  <c r="P3039" i="12" s="1"/>
  <c r="Q3038" i="12"/>
  <c r="R3038" i="12" s="1"/>
  <c r="K3039" i="12" l="1"/>
  <c r="W3039" i="12"/>
  <c r="E900" i="13"/>
  <c r="V3040" i="12"/>
  <c r="B3041" i="12"/>
  <c r="U3040" i="12"/>
  <c r="E3040" i="12"/>
  <c r="F3040" i="12" s="1"/>
  <c r="J3040" i="12"/>
  <c r="Y3040" i="12"/>
  <c r="N3040" i="12"/>
  <c r="O3040" i="12" s="1"/>
  <c r="P3040" i="12" s="1"/>
  <c r="I3040" i="12"/>
  <c r="Q3039" i="12"/>
  <c r="R3039" i="12" s="1"/>
  <c r="K3040" i="12" l="1"/>
  <c r="E899" i="13"/>
  <c r="N3041" i="12"/>
  <c r="O3041" i="12" s="1"/>
  <c r="P3041" i="12" s="1"/>
  <c r="J3041" i="12"/>
  <c r="Y3041" i="12"/>
  <c r="I3041" i="12"/>
  <c r="V3041" i="12"/>
  <c r="U3041" i="12"/>
  <c r="E3041" i="12"/>
  <c r="F3041" i="12" s="1"/>
  <c r="B3042" i="12"/>
  <c r="Q3040" i="12"/>
  <c r="R3040" i="12" s="1"/>
  <c r="W3040" i="12"/>
  <c r="W3041" i="12" l="1"/>
  <c r="Q3041" i="12"/>
  <c r="R3041" i="12" s="1"/>
  <c r="E898" i="13"/>
  <c r="N3042" i="12"/>
  <c r="O3042" i="12" s="1"/>
  <c r="P3042" i="12" s="1"/>
  <c r="J3042" i="12"/>
  <c r="V3042" i="12"/>
  <c r="B3043" i="12"/>
  <c r="U3042" i="12"/>
  <c r="E3042" i="12"/>
  <c r="F3042" i="12" s="1"/>
  <c r="Y3042" i="12"/>
  <c r="I3042" i="12"/>
  <c r="K3041" i="12"/>
  <c r="Q3042" i="12" l="1"/>
  <c r="R3042" i="12" s="1"/>
  <c r="K3042" i="12"/>
  <c r="W3042" i="12"/>
  <c r="E897" i="13"/>
  <c r="N3043" i="12"/>
  <c r="O3043" i="12" s="1"/>
  <c r="P3043" i="12" s="1"/>
  <c r="J3043" i="12"/>
  <c r="Y3043" i="12"/>
  <c r="I3043" i="12"/>
  <c r="E3043" i="12"/>
  <c r="F3043" i="12" s="1"/>
  <c r="B3044" i="12"/>
  <c r="V3043" i="12"/>
  <c r="U3043" i="12"/>
  <c r="W3043" i="12" l="1"/>
  <c r="K3043" i="12"/>
  <c r="E896" i="13"/>
  <c r="J3044" i="12"/>
  <c r="Y3044" i="12"/>
  <c r="I3044" i="12"/>
  <c r="V3044" i="12"/>
  <c r="B3045" i="12"/>
  <c r="U3044" i="12"/>
  <c r="E3044" i="12"/>
  <c r="F3044" i="12" s="1"/>
  <c r="N3044" i="12"/>
  <c r="O3044" i="12" s="1"/>
  <c r="P3044" i="12" s="1"/>
  <c r="Q3043" i="12"/>
  <c r="R3043" i="12" s="1"/>
  <c r="K3044" i="12" l="1"/>
  <c r="W3044" i="12"/>
  <c r="Q3044" i="12"/>
  <c r="R3044" i="12" s="1"/>
  <c r="E895" i="13"/>
  <c r="V3045" i="12"/>
  <c r="B3046" i="12"/>
  <c r="U3045" i="12"/>
  <c r="E3045" i="12"/>
  <c r="F3045" i="12" s="1"/>
  <c r="N3045" i="12"/>
  <c r="O3045" i="12" s="1"/>
  <c r="P3045" i="12" s="1"/>
  <c r="J3045" i="12"/>
  <c r="I3045" i="12"/>
  <c r="Y3045" i="12"/>
  <c r="E894" i="13" l="1"/>
  <c r="B3047" i="12"/>
  <c r="U3046" i="12"/>
  <c r="E3046" i="12"/>
  <c r="F3046" i="12" s="1"/>
  <c r="N3046" i="12"/>
  <c r="O3046" i="12" s="1"/>
  <c r="P3046" i="12" s="1"/>
  <c r="J3046" i="12"/>
  <c r="Y3046" i="12"/>
  <c r="I3046" i="12"/>
  <c r="V3046" i="12"/>
  <c r="K3045" i="12"/>
  <c r="Q3045" i="12"/>
  <c r="R3045" i="12" s="1"/>
  <c r="W3045" i="12"/>
  <c r="W3046" i="12" l="1"/>
  <c r="Q3046" i="12"/>
  <c r="R3046" i="12" s="1"/>
  <c r="E893" i="13"/>
  <c r="N3047" i="12"/>
  <c r="O3047" i="12" s="1"/>
  <c r="P3047" i="12" s="1"/>
  <c r="V3047" i="12"/>
  <c r="B3048" i="12"/>
  <c r="U3047" i="12"/>
  <c r="E3047" i="12"/>
  <c r="F3047" i="12" s="1"/>
  <c r="Y3047" i="12"/>
  <c r="J3047" i="12"/>
  <c r="I3047" i="12"/>
  <c r="K3046" i="12"/>
  <c r="Q3047" i="12" l="1"/>
  <c r="R3047" i="12" s="1"/>
  <c r="K3047" i="12"/>
  <c r="E892" i="13"/>
  <c r="N3048" i="12"/>
  <c r="O3048" i="12" s="1"/>
  <c r="P3048" i="12" s="1"/>
  <c r="J3048" i="12"/>
  <c r="Y3048" i="12"/>
  <c r="I3048" i="12"/>
  <c r="B3049" i="12"/>
  <c r="U3048" i="12"/>
  <c r="E3048" i="12"/>
  <c r="F3048" i="12" s="1"/>
  <c r="V3048" i="12"/>
  <c r="W3047" i="12"/>
  <c r="K3048" i="12" l="1"/>
  <c r="Q3048" i="12"/>
  <c r="R3048" i="12" s="1"/>
  <c r="W3048" i="12"/>
  <c r="E891" i="13"/>
  <c r="J3049" i="12"/>
  <c r="Y3049" i="12"/>
  <c r="I3049" i="12"/>
  <c r="V3049" i="12"/>
  <c r="B3050" i="12"/>
  <c r="U3049" i="12"/>
  <c r="E3049" i="12"/>
  <c r="F3049" i="12" s="1"/>
  <c r="N3049" i="12"/>
  <c r="O3049" i="12" s="1"/>
  <c r="P3049" i="12" s="1"/>
  <c r="W3049" i="12" l="1"/>
  <c r="Q3049" i="12"/>
  <c r="R3049" i="12" s="1"/>
  <c r="E890" i="13"/>
  <c r="Y3050" i="12"/>
  <c r="I3050" i="12"/>
  <c r="V3050" i="12"/>
  <c r="B3051" i="12"/>
  <c r="U3050" i="12"/>
  <c r="E3050" i="12"/>
  <c r="F3050" i="12" s="1"/>
  <c r="N3050" i="12"/>
  <c r="O3050" i="12" s="1"/>
  <c r="P3050" i="12" s="1"/>
  <c r="J3050" i="12"/>
  <c r="K3049" i="12"/>
  <c r="Q3050" i="12" l="1"/>
  <c r="R3050" i="12" s="1"/>
  <c r="K3050" i="12"/>
  <c r="W3050" i="12"/>
  <c r="E889" i="13"/>
  <c r="V3051" i="12"/>
  <c r="B3052" i="12"/>
  <c r="U3051" i="12"/>
  <c r="E3051" i="12"/>
  <c r="F3051" i="12" s="1"/>
  <c r="J3051" i="12"/>
  <c r="Y3051" i="12"/>
  <c r="I3051" i="12"/>
  <c r="N3051" i="12"/>
  <c r="O3051" i="12" s="1"/>
  <c r="P3051" i="12" s="1"/>
  <c r="E888" i="13" l="1"/>
  <c r="N3052" i="12"/>
  <c r="O3052" i="12" s="1"/>
  <c r="P3052" i="12" s="1"/>
  <c r="Y3052" i="12"/>
  <c r="I3052" i="12"/>
  <c r="V3052" i="12"/>
  <c r="U3052" i="12"/>
  <c r="J3052" i="12"/>
  <c r="E3052" i="12"/>
  <c r="F3052" i="12" s="1"/>
  <c r="B3053" i="12"/>
  <c r="Q3051" i="12"/>
  <c r="R3051" i="12" s="1"/>
  <c r="K3051" i="12"/>
  <c r="W3051" i="12"/>
  <c r="W3052" i="12" l="1"/>
  <c r="K3052" i="12"/>
  <c r="Q3052" i="12"/>
  <c r="R3052" i="12" s="1"/>
  <c r="E887" i="13"/>
  <c r="N3053" i="12"/>
  <c r="O3053" i="12" s="1"/>
  <c r="P3053" i="12" s="1"/>
  <c r="J3053" i="12"/>
  <c r="Y3053" i="12"/>
  <c r="I3053" i="12"/>
  <c r="V3053" i="12"/>
  <c r="B3054" i="12"/>
  <c r="U3053" i="12"/>
  <c r="E3053" i="12"/>
  <c r="F3053" i="12" s="1"/>
  <c r="W3053" i="12" l="1"/>
  <c r="Q3053" i="12"/>
  <c r="R3053" i="12" s="1"/>
  <c r="E886" i="13"/>
  <c r="J3054" i="12"/>
  <c r="Y3054" i="12"/>
  <c r="I3054" i="12"/>
  <c r="V3054" i="12"/>
  <c r="N3054" i="12"/>
  <c r="O3054" i="12" s="1"/>
  <c r="P3054" i="12" s="1"/>
  <c r="E3054" i="12"/>
  <c r="F3054" i="12" s="1"/>
  <c r="B3055" i="12"/>
  <c r="U3054" i="12"/>
  <c r="K3053" i="12"/>
  <c r="K3054" i="12" l="1"/>
  <c r="W3054" i="12"/>
  <c r="E885" i="13"/>
  <c r="J3055" i="12"/>
  <c r="Y3055" i="12"/>
  <c r="I3055" i="12"/>
  <c r="V3055" i="12"/>
  <c r="B3056" i="12"/>
  <c r="U3055" i="12"/>
  <c r="E3055" i="12"/>
  <c r="F3055" i="12" s="1"/>
  <c r="N3055" i="12"/>
  <c r="O3055" i="12" s="1"/>
  <c r="P3055" i="12" s="1"/>
  <c r="Q3054" i="12"/>
  <c r="R3054" i="12" s="1"/>
  <c r="W3055" i="12" l="1"/>
  <c r="K3055" i="12"/>
  <c r="E884" i="13"/>
  <c r="V3056" i="12"/>
  <c r="B3057" i="12"/>
  <c r="U3056" i="12"/>
  <c r="E3056" i="12"/>
  <c r="F3056" i="12" s="1"/>
  <c r="J3056" i="12"/>
  <c r="I3056" i="12"/>
  <c r="Y3056" i="12"/>
  <c r="N3056" i="12"/>
  <c r="O3056" i="12" s="1"/>
  <c r="P3056" i="12" s="1"/>
  <c r="Q3055" i="12"/>
  <c r="R3055" i="12" s="1"/>
  <c r="K3056" i="12" l="1"/>
  <c r="W3056" i="12"/>
  <c r="Q3056" i="12"/>
  <c r="R3056" i="12" s="1"/>
  <c r="E883" i="13"/>
  <c r="N3057" i="12"/>
  <c r="O3057" i="12" s="1"/>
  <c r="P3057" i="12" s="1"/>
  <c r="J3057" i="12"/>
  <c r="Y3057" i="12"/>
  <c r="I3057" i="12"/>
  <c r="B3058" i="12"/>
  <c r="V3057" i="12"/>
  <c r="U3057" i="12"/>
  <c r="E3057" i="12"/>
  <c r="F3057" i="12" s="1"/>
  <c r="W3057" i="12" l="1"/>
  <c r="E882" i="13"/>
  <c r="N3058" i="12"/>
  <c r="O3058" i="12" s="1"/>
  <c r="P3058" i="12" s="1"/>
  <c r="J3058" i="12"/>
  <c r="Y3058" i="12"/>
  <c r="V3058" i="12"/>
  <c r="B3059" i="12"/>
  <c r="U3058" i="12"/>
  <c r="E3058" i="12"/>
  <c r="F3058" i="12" s="1"/>
  <c r="I3058" i="12"/>
  <c r="K3057" i="12"/>
  <c r="Q3057" i="12"/>
  <c r="R3057" i="12" s="1"/>
  <c r="K3058" i="12" l="1"/>
  <c r="W3058" i="12"/>
  <c r="E881" i="13"/>
  <c r="N3059" i="12"/>
  <c r="O3059" i="12" s="1"/>
  <c r="P3059" i="12" s="1"/>
  <c r="J3059" i="12"/>
  <c r="Y3059" i="12"/>
  <c r="I3059" i="12"/>
  <c r="V3059" i="12"/>
  <c r="B3060" i="12"/>
  <c r="U3059" i="12"/>
  <c r="E3059" i="12"/>
  <c r="F3059" i="12" s="1"/>
  <c r="Q3058" i="12"/>
  <c r="R3058" i="12" s="1"/>
  <c r="W3059" i="12" l="1"/>
  <c r="Q3059" i="12"/>
  <c r="R3059" i="12" s="1"/>
  <c r="E880" i="13"/>
  <c r="J3060" i="12"/>
  <c r="Y3060" i="12"/>
  <c r="I3060" i="12"/>
  <c r="V3060" i="12"/>
  <c r="B3061" i="12"/>
  <c r="U3060" i="12"/>
  <c r="E3060" i="12"/>
  <c r="F3060" i="12" s="1"/>
  <c r="N3060" i="12"/>
  <c r="O3060" i="12" s="1"/>
  <c r="P3060" i="12" s="1"/>
  <c r="K3059" i="12"/>
  <c r="W3060" i="12" l="1"/>
  <c r="Q3060" i="12"/>
  <c r="R3060" i="12" s="1"/>
  <c r="E879" i="13"/>
  <c r="V3061" i="12"/>
  <c r="B3062" i="12"/>
  <c r="U3061" i="12"/>
  <c r="E3061" i="12"/>
  <c r="F3061" i="12" s="1"/>
  <c r="N3061" i="12"/>
  <c r="O3061" i="12" s="1"/>
  <c r="P3061" i="12" s="1"/>
  <c r="Y3061" i="12"/>
  <c r="J3061" i="12"/>
  <c r="I3061" i="12"/>
  <c r="K3060" i="12"/>
  <c r="W3061" i="12" l="1"/>
  <c r="Q3061" i="12"/>
  <c r="R3061" i="12" s="1"/>
  <c r="E878" i="13"/>
  <c r="B3063" i="12"/>
  <c r="U3062" i="12"/>
  <c r="E3062" i="12"/>
  <c r="F3062" i="12" s="1"/>
  <c r="N3062" i="12"/>
  <c r="O3062" i="12" s="1"/>
  <c r="P3062" i="12" s="1"/>
  <c r="J3062" i="12"/>
  <c r="Y3062" i="12"/>
  <c r="I3062" i="12"/>
  <c r="V3062" i="12"/>
  <c r="K3061" i="12"/>
  <c r="Q3062" i="12" l="1"/>
  <c r="R3062" i="12" s="1"/>
  <c r="W3062" i="12"/>
  <c r="E877" i="13"/>
  <c r="N3063" i="12"/>
  <c r="O3063" i="12" s="1"/>
  <c r="P3063" i="12" s="1"/>
  <c r="J3063" i="12"/>
  <c r="Y3063" i="12"/>
  <c r="I3063" i="12"/>
  <c r="V3063" i="12"/>
  <c r="B3064" i="12"/>
  <c r="U3063" i="12"/>
  <c r="E3063" i="12"/>
  <c r="F3063" i="12" s="1"/>
  <c r="K3062" i="12"/>
  <c r="W3063" i="12" l="1"/>
  <c r="Q3063" i="12"/>
  <c r="R3063" i="12" s="1"/>
  <c r="E876" i="13"/>
  <c r="N3064" i="12"/>
  <c r="O3064" i="12" s="1"/>
  <c r="P3064" i="12" s="1"/>
  <c r="J3064" i="12"/>
  <c r="Y3064" i="12"/>
  <c r="I3064" i="12"/>
  <c r="V3064" i="12"/>
  <c r="B3065" i="12"/>
  <c r="U3064" i="12"/>
  <c r="E3064" i="12"/>
  <c r="F3064" i="12" s="1"/>
  <c r="K3063" i="12"/>
  <c r="W3064" i="12" l="1"/>
  <c r="Q3064" i="12"/>
  <c r="R3064" i="12" s="1"/>
  <c r="E875" i="13"/>
  <c r="J3065" i="12"/>
  <c r="Y3065" i="12"/>
  <c r="I3065" i="12"/>
  <c r="V3065" i="12"/>
  <c r="B3066" i="12"/>
  <c r="U3065" i="12"/>
  <c r="E3065" i="12"/>
  <c r="F3065" i="12" s="1"/>
  <c r="N3065" i="12"/>
  <c r="O3065" i="12" s="1"/>
  <c r="P3065" i="12" s="1"/>
  <c r="K3064" i="12"/>
  <c r="W3065" i="12" l="1"/>
  <c r="Q3065" i="12"/>
  <c r="R3065" i="12" s="1"/>
  <c r="E874" i="13"/>
  <c r="Y3066" i="12"/>
  <c r="I3066" i="12"/>
  <c r="V3066" i="12"/>
  <c r="B3067" i="12"/>
  <c r="U3066" i="12"/>
  <c r="E3066" i="12"/>
  <c r="F3066" i="12" s="1"/>
  <c r="N3066" i="12"/>
  <c r="O3066" i="12" s="1"/>
  <c r="P3066" i="12" s="1"/>
  <c r="J3066" i="12"/>
  <c r="K3065" i="12"/>
  <c r="W3066" i="12" l="1"/>
  <c r="K3066" i="12"/>
  <c r="E873" i="13"/>
  <c r="V3067" i="12"/>
  <c r="B3068" i="12"/>
  <c r="U3067" i="12"/>
  <c r="E3067" i="12"/>
  <c r="F3067" i="12" s="1"/>
  <c r="N3067" i="12"/>
  <c r="O3067" i="12" s="1"/>
  <c r="P3067" i="12" s="1"/>
  <c r="J3067" i="12"/>
  <c r="Y3067" i="12"/>
  <c r="I3067" i="12"/>
  <c r="Q3066" i="12"/>
  <c r="R3066" i="12" s="1"/>
  <c r="W3067" i="12" l="1"/>
  <c r="Q3067" i="12"/>
  <c r="R3067" i="12" s="1"/>
  <c r="E872" i="13"/>
  <c r="N3068" i="12"/>
  <c r="O3068" i="12" s="1"/>
  <c r="P3068" i="12" s="1"/>
  <c r="J3068" i="12"/>
  <c r="Y3068" i="12"/>
  <c r="I3068" i="12"/>
  <c r="V3068" i="12"/>
  <c r="B3069" i="12"/>
  <c r="U3068" i="12"/>
  <c r="E3068" i="12"/>
  <c r="F3068" i="12" s="1"/>
  <c r="K3067" i="12"/>
  <c r="Q3068" i="12" l="1"/>
  <c r="R3068" i="12" s="1"/>
  <c r="W3068" i="12"/>
  <c r="E871" i="13"/>
  <c r="N3069" i="12"/>
  <c r="O3069" i="12" s="1"/>
  <c r="P3069" i="12" s="1"/>
  <c r="J3069" i="12"/>
  <c r="Y3069" i="12"/>
  <c r="I3069" i="12"/>
  <c r="V3069" i="12"/>
  <c r="B3070" i="12"/>
  <c r="U3069" i="12"/>
  <c r="E3069" i="12"/>
  <c r="F3069" i="12" s="1"/>
  <c r="K3068" i="12"/>
  <c r="W3069" i="12" l="1"/>
  <c r="K3069" i="12"/>
  <c r="Q3069" i="12"/>
  <c r="R3069" i="12" s="1"/>
  <c r="E870" i="13"/>
  <c r="J3070" i="12"/>
  <c r="Y3070" i="12"/>
  <c r="I3070" i="12"/>
  <c r="V3070" i="12"/>
  <c r="B3071" i="12"/>
  <c r="U3070" i="12"/>
  <c r="E3070" i="12"/>
  <c r="F3070" i="12" s="1"/>
  <c r="N3070" i="12"/>
  <c r="O3070" i="12" s="1"/>
  <c r="P3070" i="12" s="1"/>
  <c r="Q3070" i="12" l="1"/>
  <c r="R3070" i="12" s="1"/>
  <c r="W3070" i="12"/>
  <c r="E869" i="13"/>
  <c r="J3071" i="12"/>
  <c r="Y3071" i="12"/>
  <c r="I3071" i="12"/>
  <c r="V3071" i="12"/>
  <c r="B3072" i="12"/>
  <c r="U3071" i="12"/>
  <c r="E3071" i="12"/>
  <c r="F3071" i="12" s="1"/>
  <c r="N3071" i="12"/>
  <c r="O3071" i="12" s="1"/>
  <c r="P3071" i="12" s="1"/>
  <c r="K3070" i="12"/>
  <c r="W3071" i="12" l="1"/>
  <c r="K3071" i="12"/>
  <c r="Q3071" i="12"/>
  <c r="R3071" i="12" s="1"/>
  <c r="E868" i="13"/>
  <c r="V3072" i="12"/>
  <c r="B3073" i="12"/>
  <c r="U3072" i="12"/>
  <c r="E3072" i="12"/>
  <c r="F3072" i="12" s="1"/>
  <c r="N3072" i="12"/>
  <c r="O3072" i="12" s="1"/>
  <c r="P3072" i="12" s="1"/>
  <c r="J3072" i="12"/>
  <c r="Y3072" i="12"/>
  <c r="I3072" i="12"/>
  <c r="W3072" i="12" l="1"/>
  <c r="Q3072" i="12"/>
  <c r="R3072" i="12" s="1"/>
  <c r="E867" i="13"/>
  <c r="N3073" i="12"/>
  <c r="O3073" i="12" s="1"/>
  <c r="P3073" i="12" s="1"/>
  <c r="J3073" i="12"/>
  <c r="Y3073" i="12"/>
  <c r="I3073" i="12"/>
  <c r="E3073" i="12"/>
  <c r="F3073" i="12" s="1"/>
  <c r="B3074" i="12"/>
  <c r="V3073" i="12"/>
  <c r="U3073" i="12"/>
  <c r="K3072" i="12"/>
  <c r="W3073" i="12" l="1"/>
  <c r="K3073" i="12"/>
  <c r="Q3073" i="12"/>
  <c r="R3073" i="12" s="1"/>
  <c r="E866" i="13"/>
  <c r="N3074" i="12"/>
  <c r="O3074" i="12" s="1"/>
  <c r="P3074" i="12" s="1"/>
  <c r="J3074" i="12"/>
  <c r="Y3074" i="12"/>
  <c r="I3074" i="12"/>
  <c r="V3074" i="12"/>
  <c r="B3075" i="12"/>
  <c r="U3074" i="12"/>
  <c r="E3074" i="12"/>
  <c r="F3074" i="12" s="1"/>
  <c r="W3074" i="12" l="1"/>
  <c r="Q3074" i="12"/>
  <c r="R3074" i="12" s="1"/>
  <c r="E865" i="13"/>
  <c r="N3075" i="12"/>
  <c r="O3075" i="12" s="1"/>
  <c r="P3075" i="12" s="1"/>
  <c r="J3075" i="12"/>
  <c r="Y3075" i="12"/>
  <c r="I3075" i="12"/>
  <c r="V3075" i="12"/>
  <c r="B3076" i="12"/>
  <c r="U3075" i="12"/>
  <c r="E3075" i="12"/>
  <c r="F3075" i="12" s="1"/>
  <c r="K3074" i="12"/>
  <c r="K3075" i="12" l="1"/>
  <c r="Q3075" i="12"/>
  <c r="R3075" i="12" s="1"/>
  <c r="W3075" i="12"/>
  <c r="E864" i="13"/>
  <c r="J3076" i="12"/>
  <c r="Y3076" i="12"/>
  <c r="I3076" i="12"/>
  <c r="V3076" i="12"/>
  <c r="B3077" i="12"/>
  <c r="U3076" i="12"/>
  <c r="E3076" i="12"/>
  <c r="F3076" i="12" s="1"/>
  <c r="N3076" i="12"/>
  <c r="O3076" i="12" s="1"/>
  <c r="P3076" i="12" s="1"/>
  <c r="K3076" i="12" l="1"/>
  <c r="Q3076" i="12"/>
  <c r="R3076" i="12" s="1"/>
  <c r="W3076" i="12"/>
  <c r="E863" i="13"/>
  <c r="V3077" i="12"/>
  <c r="B3078" i="12"/>
  <c r="U3077" i="12"/>
  <c r="E3077" i="12"/>
  <c r="F3077" i="12" s="1"/>
  <c r="N3077" i="12"/>
  <c r="O3077" i="12" s="1"/>
  <c r="P3077" i="12" s="1"/>
  <c r="Y3077" i="12"/>
  <c r="J3077" i="12"/>
  <c r="I3077" i="12"/>
  <c r="W3077" i="12" l="1"/>
  <c r="K3077" i="12"/>
  <c r="Q3077" i="12"/>
  <c r="R3077" i="12" s="1"/>
  <c r="E862" i="13"/>
  <c r="B3079" i="12"/>
  <c r="U3078" i="12"/>
  <c r="E3078" i="12"/>
  <c r="F3078" i="12" s="1"/>
  <c r="N3078" i="12"/>
  <c r="O3078" i="12" s="1"/>
  <c r="P3078" i="12" s="1"/>
  <c r="J3078" i="12"/>
  <c r="Y3078" i="12"/>
  <c r="I3078" i="12"/>
  <c r="V3078" i="12"/>
  <c r="K3078" i="12" l="1"/>
  <c r="Q3078" i="12"/>
  <c r="R3078" i="12" s="1"/>
  <c r="W3078" i="12"/>
  <c r="E861" i="13"/>
  <c r="N3079" i="12"/>
  <c r="O3079" i="12" s="1"/>
  <c r="P3079" i="12" s="1"/>
  <c r="J3079" i="12"/>
  <c r="Y3079" i="12"/>
  <c r="I3079" i="12"/>
  <c r="V3079" i="12"/>
  <c r="B3080" i="12"/>
  <c r="U3079" i="12"/>
  <c r="E3079" i="12"/>
  <c r="F3079" i="12" s="1"/>
  <c r="W3079" i="12" l="1"/>
  <c r="Q3079" i="12"/>
  <c r="R3079" i="12" s="1"/>
  <c r="E860" i="13"/>
  <c r="N3080" i="12"/>
  <c r="O3080" i="12" s="1"/>
  <c r="P3080" i="12" s="1"/>
  <c r="J3080" i="12"/>
  <c r="Y3080" i="12"/>
  <c r="I3080" i="12"/>
  <c r="V3080" i="12"/>
  <c r="B3081" i="12"/>
  <c r="U3080" i="12"/>
  <c r="E3080" i="12"/>
  <c r="F3080" i="12" s="1"/>
  <c r="K3079" i="12"/>
  <c r="Q3080" i="12" l="1"/>
  <c r="R3080" i="12" s="1"/>
  <c r="W3080" i="12"/>
  <c r="E859" i="13"/>
  <c r="J3081" i="12"/>
  <c r="Y3081" i="12"/>
  <c r="I3081" i="12"/>
  <c r="V3081" i="12"/>
  <c r="B3082" i="12"/>
  <c r="U3081" i="12"/>
  <c r="E3081" i="12"/>
  <c r="F3081" i="12" s="1"/>
  <c r="N3081" i="12"/>
  <c r="O3081" i="12" s="1"/>
  <c r="P3081" i="12" s="1"/>
  <c r="K3080" i="12"/>
  <c r="Q3081" i="12" l="1"/>
  <c r="R3081" i="12" s="1"/>
  <c r="K3081" i="12"/>
  <c r="W3081" i="12"/>
  <c r="E858" i="13"/>
  <c r="Y3082" i="12"/>
  <c r="I3082" i="12"/>
  <c r="V3082" i="12"/>
  <c r="B3083" i="12"/>
  <c r="U3082" i="12"/>
  <c r="E3082" i="12"/>
  <c r="F3082" i="12" s="1"/>
  <c r="N3082" i="12"/>
  <c r="O3082" i="12" s="1"/>
  <c r="P3082" i="12" s="1"/>
  <c r="J3082" i="12"/>
  <c r="K3082" i="12" l="1"/>
  <c r="Q3082" i="12"/>
  <c r="R3082" i="12" s="1"/>
  <c r="W3082" i="12"/>
  <c r="E857" i="13"/>
  <c r="V3083" i="12"/>
  <c r="B3084" i="12"/>
  <c r="U3083" i="12"/>
  <c r="E3083" i="12"/>
  <c r="F3083" i="12" s="1"/>
  <c r="N3083" i="12"/>
  <c r="O3083" i="12" s="1"/>
  <c r="P3083" i="12" s="1"/>
  <c r="J3083" i="12"/>
  <c r="Y3083" i="12"/>
  <c r="I3083" i="12"/>
  <c r="K3083" i="12" l="1"/>
  <c r="Q3083" i="12"/>
  <c r="R3083" i="12" s="1"/>
  <c r="W3083" i="12"/>
  <c r="E856" i="13"/>
  <c r="N3084" i="12"/>
  <c r="O3084" i="12" s="1"/>
  <c r="P3084" i="12" s="1"/>
  <c r="J3084" i="12"/>
  <c r="Y3084" i="12"/>
  <c r="I3084" i="12"/>
  <c r="V3084" i="12"/>
  <c r="E3084" i="12"/>
  <c r="F3084" i="12" s="1"/>
  <c r="B3085" i="12"/>
  <c r="U3084" i="12"/>
  <c r="W3084" i="12" l="1"/>
  <c r="E855" i="13"/>
  <c r="N3085" i="12"/>
  <c r="O3085" i="12" s="1"/>
  <c r="P3085" i="12" s="1"/>
  <c r="J3085" i="12"/>
  <c r="Y3085" i="12"/>
  <c r="I3085" i="12"/>
  <c r="V3085" i="12"/>
  <c r="B3086" i="12"/>
  <c r="U3085" i="12"/>
  <c r="E3085" i="12"/>
  <c r="F3085" i="12" s="1"/>
  <c r="K3084" i="12"/>
  <c r="Q3084" i="12"/>
  <c r="R3084" i="12" s="1"/>
  <c r="W3085" i="12" l="1"/>
  <c r="Q3085" i="12"/>
  <c r="R3085" i="12" s="1"/>
  <c r="K3085" i="12"/>
  <c r="E854" i="13"/>
  <c r="J3086" i="12"/>
  <c r="Y3086" i="12"/>
  <c r="I3086" i="12"/>
  <c r="V3086" i="12"/>
  <c r="B3087" i="12"/>
  <c r="U3086" i="12"/>
  <c r="E3086" i="12"/>
  <c r="F3086" i="12" s="1"/>
  <c r="N3086" i="12"/>
  <c r="O3086" i="12" s="1"/>
  <c r="P3086" i="12" s="1"/>
  <c r="W3086" i="12" l="1"/>
  <c r="Q3086" i="12"/>
  <c r="R3086" i="12" s="1"/>
  <c r="E853" i="13"/>
  <c r="J3087" i="12"/>
  <c r="Y3087" i="12"/>
  <c r="I3087" i="12"/>
  <c r="V3087" i="12"/>
  <c r="B3088" i="12"/>
  <c r="U3087" i="12"/>
  <c r="E3087" i="12"/>
  <c r="F3087" i="12" s="1"/>
  <c r="N3087" i="12"/>
  <c r="O3087" i="12" s="1"/>
  <c r="P3087" i="12" s="1"/>
  <c r="K3086" i="12"/>
  <c r="W3087" i="12" l="1"/>
  <c r="K3087" i="12"/>
  <c r="E852" i="13"/>
  <c r="V3088" i="12"/>
  <c r="B3089" i="12"/>
  <c r="U3088" i="12"/>
  <c r="E3088" i="12"/>
  <c r="F3088" i="12" s="1"/>
  <c r="N3088" i="12"/>
  <c r="O3088" i="12" s="1"/>
  <c r="P3088" i="12" s="1"/>
  <c r="J3088" i="12"/>
  <c r="Y3088" i="12"/>
  <c r="I3088" i="12"/>
  <c r="Q3087" i="12"/>
  <c r="R3087" i="12" s="1"/>
  <c r="W3088" i="12" l="1"/>
  <c r="Q3088" i="12"/>
  <c r="R3088" i="12" s="1"/>
  <c r="E851" i="13"/>
  <c r="N3089" i="12"/>
  <c r="O3089" i="12" s="1"/>
  <c r="P3089" i="12" s="1"/>
  <c r="J3089" i="12"/>
  <c r="Y3089" i="12"/>
  <c r="I3089" i="12"/>
  <c r="B3090" i="12"/>
  <c r="V3089" i="12"/>
  <c r="U3089" i="12"/>
  <c r="E3089" i="12"/>
  <c r="F3089" i="12" s="1"/>
  <c r="K3088" i="12"/>
  <c r="Q3089" i="12" l="1"/>
  <c r="R3089" i="12" s="1"/>
  <c r="E850" i="13"/>
  <c r="N3090" i="12"/>
  <c r="O3090" i="12" s="1"/>
  <c r="P3090" i="12" s="1"/>
  <c r="J3090" i="12"/>
  <c r="Y3090" i="12"/>
  <c r="I3090" i="12"/>
  <c r="V3090" i="12"/>
  <c r="B3091" i="12"/>
  <c r="U3090" i="12"/>
  <c r="E3090" i="12"/>
  <c r="F3090" i="12" s="1"/>
  <c r="W3089" i="12"/>
  <c r="K3089" i="12"/>
  <c r="W3090" i="12" l="1"/>
  <c r="K3090" i="12"/>
  <c r="Q3090" i="12"/>
  <c r="R3090" i="12" s="1"/>
  <c r="E849" i="13"/>
  <c r="N3091" i="12"/>
  <c r="O3091" i="12" s="1"/>
  <c r="P3091" i="12" s="1"/>
  <c r="J3091" i="12"/>
  <c r="Y3091" i="12"/>
  <c r="I3091" i="12"/>
  <c r="V3091" i="12"/>
  <c r="B3092" i="12"/>
  <c r="U3091" i="12"/>
  <c r="E3091" i="12"/>
  <c r="F3091" i="12" s="1"/>
  <c r="K3091" i="12" l="1"/>
  <c r="Q3091" i="12"/>
  <c r="R3091" i="12" s="1"/>
  <c r="W3091" i="12"/>
  <c r="E848" i="13"/>
  <c r="J3092" i="12"/>
  <c r="Y3092" i="12"/>
  <c r="I3092" i="12"/>
  <c r="V3092" i="12"/>
  <c r="B3093" i="12"/>
  <c r="U3092" i="12"/>
  <c r="E3092" i="12"/>
  <c r="F3092" i="12" s="1"/>
  <c r="N3092" i="12"/>
  <c r="O3092" i="12" s="1"/>
  <c r="P3092" i="12" s="1"/>
  <c r="W3092" i="12" l="1"/>
  <c r="E847" i="13"/>
  <c r="V3093" i="12"/>
  <c r="B3094" i="12"/>
  <c r="U3093" i="12"/>
  <c r="E3093" i="12"/>
  <c r="F3093" i="12" s="1"/>
  <c r="N3093" i="12"/>
  <c r="O3093" i="12" s="1"/>
  <c r="P3093" i="12" s="1"/>
  <c r="Y3093" i="12"/>
  <c r="J3093" i="12"/>
  <c r="I3093" i="12"/>
  <c r="K3092" i="12"/>
  <c r="Q3092" i="12"/>
  <c r="R3092" i="12" s="1"/>
  <c r="K3093" i="12" l="1"/>
  <c r="W3093" i="12"/>
  <c r="Q3093" i="12"/>
  <c r="R3093" i="12" s="1"/>
  <c r="E846" i="13"/>
  <c r="B3095" i="12"/>
  <c r="U3094" i="12"/>
  <c r="E3094" i="12"/>
  <c r="F3094" i="12" s="1"/>
  <c r="N3094" i="12"/>
  <c r="O3094" i="12" s="1"/>
  <c r="P3094" i="12" s="1"/>
  <c r="J3094" i="12"/>
  <c r="Y3094" i="12"/>
  <c r="I3094" i="12"/>
  <c r="V3094" i="12"/>
  <c r="W3094" i="12" l="1"/>
  <c r="K3094" i="12"/>
  <c r="E845" i="13"/>
  <c r="N3095" i="12"/>
  <c r="O3095" i="12" s="1"/>
  <c r="P3095" i="12" s="1"/>
  <c r="J3095" i="12"/>
  <c r="Y3095" i="12"/>
  <c r="I3095" i="12"/>
  <c r="V3095" i="12"/>
  <c r="B3096" i="12"/>
  <c r="U3095" i="12"/>
  <c r="E3095" i="12"/>
  <c r="F3095" i="12" s="1"/>
  <c r="Q3094" i="12"/>
  <c r="R3094" i="12" s="1"/>
  <c r="K3095" i="12" l="1"/>
  <c r="Q3095" i="12"/>
  <c r="R3095" i="12" s="1"/>
  <c r="W3095" i="12"/>
  <c r="E844" i="13"/>
  <c r="N3096" i="12"/>
  <c r="O3096" i="12" s="1"/>
  <c r="P3096" i="12" s="1"/>
  <c r="J3096" i="12"/>
  <c r="Y3096" i="12"/>
  <c r="I3096" i="12"/>
  <c r="V3096" i="12"/>
  <c r="B3097" i="12"/>
  <c r="U3096" i="12"/>
  <c r="E3096" i="12"/>
  <c r="F3096" i="12" s="1"/>
  <c r="W3096" i="12" l="1"/>
  <c r="Q3096" i="12"/>
  <c r="R3096" i="12" s="1"/>
  <c r="E843" i="13"/>
  <c r="J3097" i="12"/>
  <c r="Y3097" i="12"/>
  <c r="I3097" i="12"/>
  <c r="V3097" i="12"/>
  <c r="B3098" i="12"/>
  <c r="U3097" i="12"/>
  <c r="E3097" i="12"/>
  <c r="F3097" i="12" s="1"/>
  <c r="N3097" i="12"/>
  <c r="O3097" i="12" s="1"/>
  <c r="P3097" i="12" s="1"/>
  <c r="K3096" i="12"/>
  <c r="Q3097" i="12" l="1"/>
  <c r="R3097" i="12" s="1"/>
  <c r="W3097" i="12"/>
  <c r="E842" i="13"/>
  <c r="Y3098" i="12"/>
  <c r="I3098" i="12"/>
  <c r="V3098" i="12"/>
  <c r="B3099" i="12"/>
  <c r="U3098" i="12"/>
  <c r="E3098" i="12"/>
  <c r="F3098" i="12" s="1"/>
  <c r="N3098" i="12"/>
  <c r="O3098" i="12" s="1"/>
  <c r="P3098" i="12" s="1"/>
  <c r="J3098" i="12"/>
  <c r="K3097" i="12"/>
  <c r="W3098" i="12" l="1"/>
  <c r="E841" i="13"/>
  <c r="V3099" i="12"/>
  <c r="B3100" i="12"/>
  <c r="U3099" i="12"/>
  <c r="E3099" i="12"/>
  <c r="F3099" i="12" s="1"/>
  <c r="N3099" i="12"/>
  <c r="O3099" i="12" s="1"/>
  <c r="P3099" i="12" s="1"/>
  <c r="J3099" i="12"/>
  <c r="Y3099" i="12"/>
  <c r="I3099" i="12"/>
  <c r="K3098" i="12"/>
  <c r="Q3098" i="12"/>
  <c r="R3098" i="12" s="1"/>
  <c r="W3099" i="12" l="1"/>
  <c r="Q3099" i="12"/>
  <c r="R3099" i="12" s="1"/>
  <c r="E840" i="13"/>
  <c r="N3100" i="12"/>
  <c r="O3100" i="12" s="1"/>
  <c r="P3100" i="12" s="1"/>
  <c r="J3100" i="12"/>
  <c r="Y3100" i="12"/>
  <c r="I3100" i="12"/>
  <c r="V3100" i="12"/>
  <c r="B3101" i="12"/>
  <c r="U3100" i="12"/>
  <c r="E3100" i="12"/>
  <c r="F3100" i="12" s="1"/>
  <c r="K3099" i="12"/>
  <c r="Q3100" i="12" l="1"/>
  <c r="R3100" i="12" s="1"/>
  <c r="W3100" i="12"/>
  <c r="E839" i="13"/>
  <c r="N3101" i="12"/>
  <c r="O3101" i="12" s="1"/>
  <c r="P3101" i="12" s="1"/>
  <c r="J3101" i="12"/>
  <c r="Y3101" i="12"/>
  <c r="I3101" i="12"/>
  <c r="V3101" i="12"/>
  <c r="B3102" i="12"/>
  <c r="U3101" i="12"/>
  <c r="E3101" i="12"/>
  <c r="F3101" i="12" s="1"/>
  <c r="K3100" i="12"/>
  <c r="W3101" i="12" l="1"/>
  <c r="K3101" i="12"/>
  <c r="Q3101" i="12"/>
  <c r="R3101" i="12" s="1"/>
  <c r="E838" i="13"/>
  <c r="J3102" i="12"/>
  <c r="Y3102" i="12"/>
  <c r="I3102" i="12"/>
  <c r="V3102" i="12"/>
  <c r="B3103" i="12"/>
  <c r="U3102" i="12"/>
  <c r="E3102" i="12"/>
  <c r="F3102" i="12" s="1"/>
  <c r="N3102" i="12"/>
  <c r="O3102" i="12" s="1"/>
  <c r="P3102" i="12" s="1"/>
  <c r="Q3102" i="12" l="1"/>
  <c r="R3102" i="12" s="1"/>
  <c r="W3102" i="12"/>
  <c r="E837" i="13"/>
  <c r="J3103" i="12"/>
  <c r="Y3103" i="12"/>
  <c r="I3103" i="12"/>
  <c r="V3103" i="12"/>
  <c r="B3104" i="12"/>
  <c r="U3103" i="12"/>
  <c r="E3103" i="12"/>
  <c r="F3103" i="12" s="1"/>
  <c r="N3103" i="12"/>
  <c r="O3103" i="12" s="1"/>
  <c r="P3103" i="12" s="1"/>
  <c r="K3102" i="12"/>
  <c r="W3103" i="12" l="1"/>
  <c r="K3103" i="12"/>
  <c r="Q3103" i="12"/>
  <c r="R3103" i="12" s="1"/>
  <c r="E836" i="13"/>
  <c r="V3104" i="12"/>
  <c r="B3105" i="12"/>
  <c r="U3104" i="12"/>
  <c r="E3104" i="12"/>
  <c r="F3104" i="12" s="1"/>
  <c r="N3104" i="12"/>
  <c r="O3104" i="12" s="1"/>
  <c r="P3104" i="12" s="1"/>
  <c r="J3104" i="12"/>
  <c r="Y3104" i="12"/>
  <c r="I3104" i="12"/>
  <c r="W3104" i="12" l="1"/>
  <c r="Q3104" i="12"/>
  <c r="R3104" i="12" s="1"/>
  <c r="E835" i="13"/>
  <c r="N3105" i="12"/>
  <c r="O3105" i="12" s="1"/>
  <c r="P3105" i="12" s="1"/>
  <c r="J3105" i="12"/>
  <c r="Y3105" i="12"/>
  <c r="I3105" i="12"/>
  <c r="B3106" i="12"/>
  <c r="V3105" i="12"/>
  <c r="U3105" i="12"/>
  <c r="E3105" i="12"/>
  <c r="F3105" i="12" s="1"/>
  <c r="K3104" i="12"/>
  <c r="W3105" i="12" l="1"/>
  <c r="K3105" i="12"/>
  <c r="Q3105" i="12"/>
  <c r="R3105" i="12" s="1"/>
  <c r="E834" i="13"/>
  <c r="N3106" i="12"/>
  <c r="O3106" i="12" s="1"/>
  <c r="P3106" i="12" s="1"/>
  <c r="J3106" i="12"/>
  <c r="Y3106" i="12"/>
  <c r="I3106" i="12"/>
  <c r="V3106" i="12"/>
  <c r="B3107" i="12"/>
  <c r="U3106" i="12"/>
  <c r="E3106" i="12"/>
  <c r="F3106" i="12" s="1"/>
  <c r="W3106" i="12" l="1"/>
  <c r="Q3106" i="12"/>
  <c r="R3106" i="12" s="1"/>
  <c r="E833" i="13"/>
  <c r="N3107" i="12"/>
  <c r="O3107" i="12" s="1"/>
  <c r="P3107" i="12" s="1"/>
  <c r="J3107" i="12"/>
  <c r="Y3107" i="12"/>
  <c r="I3107" i="12"/>
  <c r="V3107" i="12"/>
  <c r="B3108" i="12"/>
  <c r="U3107" i="12"/>
  <c r="E3107" i="12"/>
  <c r="F3107" i="12" s="1"/>
  <c r="K3106" i="12"/>
  <c r="K3107" i="12" l="1"/>
  <c r="Q3107" i="12"/>
  <c r="R3107" i="12" s="1"/>
  <c r="W3107" i="12"/>
  <c r="E832" i="13"/>
  <c r="J3108" i="12"/>
  <c r="Y3108" i="12"/>
  <c r="I3108" i="12"/>
  <c r="V3108" i="12"/>
  <c r="B3109" i="12"/>
  <c r="U3108" i="12"/>
  <c r="E3108" i="12"/>
  <c r="F3108" i="12" s="1"/>
  <c r="N3108" i="12"/>
  <c r="O3108" i="12" s="1"/>
  <c r="P3108" i="12" s="1"/>
  <c r="K3108" i="12" l="1"/>
  <c r="Q3108" i="12"/>
  <c r="R3108" i="12" s="1"/>
  <c r="W3108" i="12"/>
  <c r="E831" i="13"/>
  <c r="V3109" i="12"/>
  <c r="B3110" i="12"/>
  <c r="U3109" i="12"/>
  <c r="E3109" i="12"/>
  <c r="F3109" i="12" s="1"/>
  <c r="N3109" i="12"/>
  <c r="O3109" i="12" s="1"/>
  <c r="P3109" i="12" s="1"/>
  <c r="Y3109" i="12"/>
  <c r="J3109" i="12"/>
  <c r="I3109" i="12"/>
  <c r="W3109" i="12" l="1"/>
  <c r="K3109" i="12"/>
  <c r="Q3109" i="12"/>
  <c r="R3109" i="12" s="1"/>
  <c r="E830" i="13"/>
  <c r="B3111" i="12"/>
  <c r="U3110" i="12"/>
  <c r="E3110" i="12"/>
  <c r="F3110" i="12" s="1"/>
  <c r="N3110" i="12"/>
  <c r="O3110" i="12" s="1"/>
  <c r="P3110" i="12" s="1"/>
  <c r="J3110" i="12"/>
  <c r="Y3110" i="12"/>
  <c r="I3110" i="12"/>
  <c r="V3110" i="12"/>
  <c r="Q3110" i="12" l="1"/>
  <c r="R3110" i="12" s="1"/>
  <c r="K3110" i="12"/>
  <c r="W3110" i="12"/>
  <c r="E829" i="13"/>
  <c r="N3111" i="12"/>
  <c r="O3111" i="12" s="1"/>
  <c r="P3111" i="12" s="1"/>
  <c r="J3111" i="12"/>
  <c r="Y3111" i="12"/>
  <c r="I3111" i="12"/>
  <c r="V3111" i="12"/>
  <c r="B3112" i="12"/>
  <c r="U3111" i="12"/>
  <c r="E3111" i="12"/>
  <c r="F3111" i="12" s="1"/>
  <c r="W3111" i="12" l="1"/>
  <c r="Q3111" i="12"/>
  <c r="R3111" i="12" s="1"/>
  <c r="E828" i="13"/>
  <c r="N3112" i="12"/>
  <c r="O3112" i="12" s="1"/>
  <c r="P3112" i="12" s="1"/>
  <c r="J3112" i="12"/>
  <c r="Y3112" i="12"/>
  <c r="I3112" i="12"/>
  <c r="V3112" i="12"/>
  <c r="B3113" i="12"/>
  <c r="U3112" i="12"/>
  <c r="E3112" i="12"/>
  <c r="F3112" i="12" s="1"/>
  <c r="K3111" i="12"/>
  <c r="W3112" i="12" l="1"/>
  <c r="Q3112" i="12"/>
  <c r="R3112" i="12" s="1"/>
  <c r="E827" i="13"/>
  <c r="J3113" i="12"/>
  <c r="Y3113" i="12"/>
  <c r="I3113" i="12"/>
  <c r="V3113" i="12"/>
  <c r="B3114" i="12"/>
  <c r="U3113" i="12"/>
  <c r="E3113" i="12"/>
  <c r="F3113" i="12" s="1"/>
  <c r="N3113" i="12"/>
  <c r="O3113" i="12" s="1"/>
  <c r="P3113" i="12" s="1"/>
  <c r="K3112" i="12"/>
  <c r="K3113" i="12" l="1"/>
  <c r="Q3113" i="12"/>
  <c r="R3113" i="12" s="1"/>
  <c r="W3113" i="12"/>
  <c r="E826" i="13"/>
  <c r="I3114" i="12"/>
  <c r="Y3114" i="12"/>
  <c r="V3114" i="12"/>
  <c r="U3114" i="12"/>
  <c r="E3114" i="12"/>
  <c r="F3114" i="12" s="1"/>
  <c r="B3115" i="12"/>
  <c r="N3114" i="12"/>
  <c r="O3114" i="12" s="1"/>
  <c r="P3114" i="12" s="1"/>
  <c r="J3114" i="12"/>
  <c r="W3114" i="12" l="1"/>
  <c r="E825" i="13"/>
  <c r="B3116" i="12"/>
  <c r="U3115" i="12"/>
  <c r="E3115" i="12"/>
  <c r="F3115" i="12" s="1"/>
  <c r="J3115" i="12"/>
  <c r="I3115" i="12"/>
  <c r="Y3115" i="12"/>
  <c r="V3115" i="12"/>
  <c r="N3115" i="12"/>
  <c r="O3115" i="12" s="1"/>
  <c r="P3115" i="12" s="1"/>
  <c r="K3114" i="12"/>
  <c r="Q3114" i="12"/>
  <c r="R3114" i="12" s="1"/>
  <c r="W3115" i="12" l="1"/>
  <c r="K3115" i="12"/>
  <c r="E824" i="13"/>
  <c r="V3116" i="12"/>
  <c r="B3117" i="12"/>
  <c r="N3116" i="12"/>
  <c r="O3116" i="12" s="1"/>
  <c r="P3116" i="12" s="1"/>
  <c r="J3116" i="12"/>
  <c r="I3116" i="12"/>
  <c r="E3116" i="12"/>
  <c r="F3116" i="12" s="1"/>
  <c r="Y3116" i="12"/>
  <c r="U3116" i="12"/>
  <c r="Q3115" i="12"/>
  <c r="R3115" i="12" s="1"/>
  <c r="W3116" i="12" l="1"/>
  <c r="E823" i="13"/>
  <c r="N3117" i="12"/>
  <c r="O3117" i="12" s="1"/>
  <c r="P3117" i="12" s="1"/>
  <c r="V3117" i="12"/>
  <c r="U3117" i="12"/>
  <c r="B3118" i="12"/>
  <c r="J3117" i="12"/>
  <c r="I3117" i="12"/>
  <c r="Y3117" i="12"/>
  <c r="E3117" i="12"/>
  <c r="F3117" i="12" s="1"/>
  <c r="Q3116" i="12"/>
  <c r="R3116" i="12" s="1"/>
  <c r="K3116" i="12"/>
  <c r="K3117" i="12" l="1"/>
  <c r="W3117" i="12"/>
  <c r="E822" i="13"/>
  <c r="N3118" i="12"/>
  <c r="O3118" i="12" s="1"/>
  <c r="P3118" i="12" s="1"/>
  <c r="J3118" i="12"/>
  <c r="B3119" i="12"/>
  <c r="I3118" i="12"/>
  <c r="E3118" i="12"/>
  <c r="F3118" i="12" s="1"/>
  <c r="Y3118" i="12"/>
  <c r="V3118" i="12"/>
  <c r="U3118" i="12"/>
  <c r="Q3117" i="12"/>
  <c r="R3117" i="12" s="1"/>
  <c r="K3118" i="12" l="1"/>
  <c r="E821" i="13"/>
  <c r="J3119" i="12"/>
  <c r="Y3119" i="12"/>
  <c r="I3119" i="12"/>
  <c r="V3119" i="12"/>
  <c r="U3119" i="12"/>
  <c r="N3119" i="12"/>
  <c r="O3119" i="12" s="1"/>
  <c r="P3119" i="12" s="1"/>
  <c r="B3120" i="12"/>
  <c r="E3119" i="12"/>
  <c r="F3119" i="12" s="1"/>
  <c r="W3118" i="12"/>
  <c r="Q3118" i="12"/>
  <c r="R3118" i="12" s="1"/>
  <c r="Q3119" i="12" l="1"/>
  <c r="R3119" i="12" s="1"/>
  <c r="W3119" i="12"/>
  <c r="K3119" i="12"/>
  <c r="E820" i="13"/>
  <c r="J3120" i="12"/>
  <c r="Y3120" i="12"/>
  <c r="I3120" i="12"/>
  <c r="V3120" i="12"/>
  <c r="B3121" i="12"/>
  <c r="U3120" i="12"/>
  <c r="E3120" i="12"/>
  <c r="F3120" i="12" s="1"/>
  <c r="N3120" i="12"/>
  <c r="O3120" i="12" s="1"/>
  <c r="P3120" i="12" s="1"/>
  <c r="W3120" i="12" l="1"/>
  <c r="Q3120" i="12"/>
  <c r="R3120" i="12" s="1"/>
  <c r="E819" i="13"/>
  <c r="V3121" i="12"/>
  <c r="B3122" i="12"/>
  <c r="U3121" i="12"/>
  <c r="E3121" i="12"/>
  <c r="F3121" i="12" s="1"/>
  <c r="J3121" i="12"/>
  <c r="N3121" i="12"/>
  <c r="O3121" i="12" s="1"/>
  <c r="P3121" i="12" s="1"/>
  <c r="I3121" i="12"/>
  <c r="Y3121" i="12"/>
  <c r="K3120" i="12"/>
  <c r="Q3121" i="12" l="1"/>
  <c r="R3121" i="12" s="1"/>
  <c r="K3121" i="12"/>
  <c r="W3121" i="12"/>
  <c r="E818" i="13"/>
  <c r="J3122" i="12"/>
  <c r="I3122" i="12"/>
  <c r="B3123" i="12"/>
  <c r="E3122" i="12"/>
  <c r="F3122" i="12" s="1"/>
  <c r="Y3122" i="12"/>
  <c r="V3122" i="12"/>
  <c r="U3122" i="12"/>
  <c r="N3122" i="12"/>
  <c r="O3122" i="12" s="1"/>
  <c r="P3122" i="12" s="1"/>
  <c r="W3122" i="12" l="1"/>
  <c r="Q3122" i="12"/>
  <c r="R3122" i="12" s="1"/>
  <c r="E817" i="13"/>
  <c r="N3123" i="12"/>
  <c r="O3123" i="12" s="1"/>
  <c r="P3123" i="12" s="1"/>
  <c r="E3123" i="12"/>
  <c r="F3123" i="12" s="1"/>
  <c r="B3124" i="12"/>
  <c r="Y3123" i="12"/>
  <c r="V3123" i="12"/>
  <c r="U3123" i="12"/>
  <c r="J3123" i="12"/>
  <c r="I3123" i="12"/>
  <c r="K3122" i="12"/>
  <c r="Q3123" i="12" l="1"/>
  <c r="R3123" i="12" s="1"/>
  <c r="W3123" i="12"/>
  <c r="E816" i="13"/>
  <c r="N3124" i="12"/>
  <c r="O3124" i="12" s="1"/>
  <c r="P3124" i="12" s="1"/>
  <c r="J3124" i="12"/>
  <c r="Y3124" i="12"/>
  <c r="I3124" i="12"/>
  <c r="B3125" i="12"/>
  <c r="U3124" i="12"/>
  <c r="E3124" i="12"/>
  <c r="F3124" i="12" s="1"/>
  <c r="V3124" i="12"/>
  <c r="K3123" i="12"/>
  <c r="Q3124" i="12" l="1"/>
  <c r="R3124" i="12" s="1"/>
  <c r="E815" i="13"/>
  <c r="J3125" i="12"/>
  <c r="Y3125" i="12"/>
  <c r="I3125" i="12"/>
  <c r="V3125" i="12"/>
  <c r="N3125" i="12"/>
  <c r="O3125" i="12" s="1"/>
  <c r="P3125" i="12" s="1"/>
  <c r="E3125" i="12"/>
  <c r="F3125" i="12" s="1"/>
  <c r="B3126" i="12"/>
  <c r="U3125" i="12"/>
  <c r="K3124" i="12"/>
  <c r="W3124" i="12"/>
  <c r="W3125" i="12" l="1"/>
  <c r="E814" i="13"/>
  <c r="V3126" i="12"/>
  <c r="B3127" i="12"/>
  <c r="U3126" i="12"/>
  <c r="E3126" i="12"/>
  <c r="F3126" i="12" s="1"/>
  <c r="N3126" i="12"/>
  <c r="O3126" i="12" s="1"/>
  <c r="P3126" i="12" s="1"/>
  <c r="J3126" i="12"/>
  <c r="I3126" i="12"/>
  <c r="Y3126" i="12"/>
  <c r="Q3125" i="12"/>
  <c r="R3125" i="12" s="1"/>
  <c r="K3125" i="12"/>
  <c r="W3126" i="12" l="1"/>
  <c r="E813" i="13"/>
  <c r="B3128" i="12"/>
  <c r="U3127" i="12"/>
  <c r="E3127" i="12"/>
  <c r="F3127" i="12" s="1"/>
  <c r="J3127" i="12"/>
  <c r="V3127" i="12"/>
  <c r="N3127" i="12"/>
  <c r="O3127" i="12" s="1"/>
  <c r="P3127" i="12" s="1"/>
  <c r="I3127" i="12"/>
  <c r="Y3127" i="12"/>
  <c r="Q3126" i="12"/>
  <c r="R3126" i="12" s="1"/>
  <c r="K3126" i="12"/>
  <c r="K3127" i="12" l="1"/>
  <c r="W3127" i="12"/>
  <c r="Q3127" i="12"/>
  <c r="R3127" i="12" s="1"/>
  <c r="E812" i="13"/>
  <c r="N3128" i="12"/>
  <c r="O3128" i="12" s="1"/>
  <c r="P3128" i="12" s="1"/>
  <c r="Y3128" i="12"/>
  <c r="I3128" i="12"/>
  <c r="B3129" i="12"/>
  <c r="U3128" i="12"/>
  <c r="E3128" i="12"/>
  <c r="F3128" i="12" s="1"/>
  <c r="V3128" i="12"/>
  <c r="J3128" i="12"/>
  <c r="K3128" i="12" l="1"/>
  <c r="Q3128" i="12"/>
  <c r="R3128" i="12" s="1"/>
  <c r="W3128" i="12"/>
  <c r="E811" i="13"/>
  <c r="N3129" i="12"/>
  <c r="O3129" i="12" s="1"/>
  <c r="P3129" i="12" s="1"/>
  <c r="J3129" i="12"/>
  <c r="V3129" i="12"/>
  <c r="B3130" i="12"/>
  <c r="U3129" i="12"/>
  <c r="E3129" i="12"/>
  <c r="F3129" i="12" s="1"/>
  <c r="Y3129" i="12"/>
  <c r="I3129" i="12"/>
  <c r="W3129" i="12" l="1"/>
  <c r="K3129" i="12"/>
  <c r="Q3129" i="12"/>
  <c r="R3129" i="12" s="1"/>
  <c r="E810" i="13"/>
  <c r="J3130" i="12"/>
  <c r="Y3130" i="12"/>
  <c r="I3130" i="12"/>
  <c r="B3131" i="12"/>
  <c r="V3130" i="12"/>
  <c r="U3130" i="12"/>
  <c r="N3130" i="12"/>
  <c r="O3130" i="12" s="1"/>
  <c r="P3130" i="12" s="1"/>
  <c r="E3130" i="12"/>
  <c r="F3130" i="12" s="1"/>
  <c r="W3130" i="12" l="1"/>
  <c r="Q3130" i="12"/>
  <c r="R3130" i="12" s="1"/>
  <c r="E809" i="13"/>
  <c r="Y3131" i="12"/>
  <c r="I3131" i="12"/>
  <c r="V3131" i="12"/>
  <c r="B3132" i="12"/>
  <c r="U3131" i="12"/>
  <c r="E3131" i="12"/>
  <c r="F3131" i="12" s="1"/>
  <c r="N3131" i="12"/>
  <c r="O3131" i="12" s="1"/>
  <c r="P3131" i="12" s="1"/>
  <c r="J3131" i="12"/>
  <c r="K3130" i="12"/>
  <c r="Q3131" i="12" l="1"/>
  <c r="R3131" i="12" s="1"/>
  <c r="E808" i="13"/>
  <c r="V3132" i="12"/>
  <c r="B3133" i="12"/>
  <c r="U3132" i="12"/>
  <c r="E3132" i="12"/>
  <c r="F3132" i="12" s="1"/>
  <c r="N3132" i="12"/>
  <c r="O3132" i="12" s="1"/>
  <c r="P3132" i="12" s="1"/>
  <c r="Y3132" i="12"/>
  <c r="I3132" i="12"/>
  <c r="J3132" i="12"/>
  <c r="K3131" i="12"/>
  <c r="W3131" i="12"/>
  <c r="W3132" i="12" l="1"/>
  <c r="Q3132" i="12"/>
  <c r="R3132" i="12" s="1"/>
  <c r="E807" i="13"/>
  <c r="N3133" i="12"/>
  <c r="O3133" i="12" s="1"/>
  <c r="P3133" i="12" s="1"/>
  <c r="J3133" i="12"/>
  <c r="Y3133" i="12"/>
  <c r="I3133" i="12"/>
  <c r="V3133" i="12"/>
  <c r="B3134" i="12"/>
  <c r="U3133" i="12"/>
  <c r="E3133" i="12"/>
  <c r="F3133" i="12" s="1"/>
  <c r="K3132" i="12"/>
  <c r="K3133" i="12" l="1"/>
  <c r="W3133" i="12"/>
  <c r="Q3133" i="12"/>
  <c r="R3133" i="12" s="1"/>
  <c r="E806" i="13"/>
  <c r="N3134" i="12"/>
  <c r="O3134" i="12" s="1"/>
  <c r="P3134" i="12" s="1"/>
  <c r="Y3134" i="12"/>
  <c r="I3134" i="12"/>
  <c r="V3134" i="12"/>
  <c r="B3135" i="12"/>
  <c r="U3134" i="12"/>
  <c r="E3134" i="12"/>
  <c r="F3134" i="12" s="1"/>
  <c r="J3134" i="12"/>
  <c r="K3134" i="12" l="1"/>
  <c r="Q3134" i="12"/>
  <c r="R3134" i="12" s="1"/>
  <c r="W3134" i="12"/>
  <c r="E805" i="13"/>
  <c r="J3135" i="12"/>
  <c r="Y3135" i="12"/>
  <c r="I3135" i="12"/>
  <c r="V3135" i="12"/>
  <c r="B3136" i="12"/>
  <c r="U3135" i="12"/>
  <c r="E3135" i="12"/>
  <c r="F3135" i="12" s="1"/>
  <c r="N3135" i="12"/>
  <c r="O3135" i="12" s="1"/>
  <c r="P3135" i="12" s="1"/>
  <c r="W3135" i="12" l="1"/>
  <c r="Q3135" i="12"/>
  <c r="R3135" i="12" s="1"/>
  <c r="E804" i="13"/>
  <c r="J3136" i="12"/>
  <c r="Y3136" i="12"/>
  <c r="I3136" i="12"/>
  <c r="V3136" i="12"/>
  <c r="B3137" i="12"/>
  <c r="U3136" i="12"/>
  <c r="E3136" i="12"/>
  <c r="F3136" i="12" s="1"/>
  <c r="N3136" i="12"/>
  <c r="O3136" i="12" s="1"/>
  <c r="P3136" i="12" s="1"/>
  <c r="K3135" i="12"/>
  <c r="W3136" i="12" l="1"/>
  <c r="Q3136" i="12"/>
  <c r="R3136" i="12" s="1"/>
  <c r="E803" i="13"/>
  <c r="V3137" i="12"/>
  <c r="B3138" i="12"/>
  <c r="U3137" i="12"/>
  <c r="E3137" i="12"/>
  <c r="F3137" i="12" s="1"/>
  <c r="N3137" i="12"/>
  <c r="O3137" i="12" s="1"/>
  <c r="P3137" i="12" s="1"/>
  <c r="J3137" i="12"/>
  <c r="Y3137" i="12"/>
  <c r="I3137" i="12"/>
  <c r="K3136" i="12"/>
  <c r="W3137" i="12" l="1"/>
  <c r="Q3137" i="12"/>
  <c r="R3137" i="12" s="1"/>
  <c r="E802" i="13"/>
  <c r="J3138" i="12"/>
  <c r="Y3138" i="12"/>
  <c r="I3138" i="12"/>
  <c r="N3138" i="12"/>
  <c r="O3138" i="12" s="1"/>
  <c r="P3138" i="12" s="1"/>
  <c r="E3138" i="12"/>
  <c r="F3138" i="12" s="1"/>
  <c r="B3139" i="12"/>
  <c r="V3138" i="12"/>
  <c r="U3138" i="12"/>
  <c r="K3137" i="12"/>
  <c r="W3138" i="12" l="1"/>
  <c r="Q3138" i="12"/>
  <c r="R3138" i="12" s="1"/>
  <c r="K3138" i="12"/>
  <c r="E801" i="13"/>
  <c r="N3139" i="12"/>
  <c r="O3139" i="12" s="1"/>
  <c r="P3139" i="12" s="1"/>
  <c r="J3139" i="12"/>
  <c r="Y3139" i="12"/>
  <c r="I3139" i="12"/>
  <c r="V3139" i="12"/>
  <c r="B3140" i="12"/>
  <c r="U3139" i="12"/>
  <c r="E3139" i="12"/>
  <c r="F3139" i="12" s="1"/>
  <c r="W3139" i="12" l="1"/>
  <c r="Q3139" i="12"/>
  <c r="R3139" i="12" s="1"/>
  <c r="E800" i="13"/>
  <c r="N3140" i="12"/>
  <c r="O3140" i="12" s="1"/>
  <c r="P3140" i="12" s="1"/>
  <c r="J3140" i="12"/>
  <c r="Y3140" i="12"/>
  <c r="I3140" i="12"/>
  <c r="V3140" i="12"/>
  <c r="B3141" i="12"/>
  <c r="U3140" i="12"/>
  <c r="E3140" i="12"/>
  <c r="F3140" i="12" s="1"/>
  <c r="K3139" i="12"/>
  <c r="W3140" i="12" l="1"/>
  <c r="E799" i="13"/>
  <c r="J3141" i="12"/>
  <c r="Y3141" i="12"/>
  <c r="I3141" i="12"/>
  <c r="V3141" i="12"/>
  <c r="N3141" i="12"/>
  <c r="O3141" i="12" s="1"/>
  <c r="P3141" i="12" s="1"/>
  <c r="B3142" i="12"/>
  <c r="U3141" i="12"/>
  <c r="E3141" i="12"/>
  <c r="F3141" i="12" s="1"/>
  <c r="K3140" i="12"/>
  <c r="Q3140" i="12"/>
  <c r="R3140" i="12" s="1"/>
  <c r="W3141" i="12" l="1"/>
  <c r="E798" i="13"/>
  <c r="V3142" i="12"/>
  <c r="B3143" i="12"/>
  <c r="U3142" i="12"/>
  <c r="E3142" i="12"/>
  <c r="F3142" i="12" s="1"/>
  <c r="N3142" i="12"/>
  <c r="O3142" i="12" s="1"/>
  <c r="P3142" i="12" s="1"/>
  <c r="Y3142" i="12"/>
  <c r="J3142" i="12"/>
  <c r="I3142" i="12"/>
  <c r="K3141" i="12"/>
  <c r="Q3141" i="12"/>
  <c r="R3141" i="12" s="1"/>
  <c r="K3142" i="12" l="1"/>
  <c r="W3142" i="12"/>
  <c r="Q3142" i="12"/>
  <c r="R3142" i="12" s="1"/>
  <c r="E797" i="13"/>
  <c r="B3144" i="12"/>
  <c r="U3143" i="12"/>
  <c r="E3143" i="12"/>
  <c r="F3143" i="12" s="1"/>
  <c r="N3143" i="12"/>
  <c r="O3143" i="12" s="1"/>
  <c r="P3143" i="12" s="1"/>
  <c r="J3143" i="12"/>
  <c r="Y3143" i="12"/>
  <c r="V3143" i="12"/>
  <c r="I3143" i="12"/>
  <c r="W3143" i="12" l="1"/>
  <c r="Q3143" i="12"/>
  <c r="R3143" i="12" s="1"/>
  <c r="E796" i="13"/>
  <c r="N3144" i="12"/>
  <c r="O3144" i="12" s="1"/>
  <c r="P3144" i="12" s="1"/>
  <c r="J3144" i="12"/>
  <c r="Y3144" i="12"/>
  <c r="I3144" i="12"/>
  <c r="B3145" i="12"/>
  <c r="U3144" i="12"/>
  <c r="E3144" i="12"/>
  <c r="F3144" i="12" s="1"/>
  <c r="V3144" i="12"/>
  <c r="K3143" i="12"/>
  <c r="E795" i="13" l="1"/>
  <c r="N3145" i="12"/>
  <c r="O3145" i="12" s="1"/>
  <c r="P3145" i="12" s="1"/>
  <c r="J3145" i="12"/>
  <c r="Y3145" i="12"/>
  <c r="I3145" i="12"/>
  <c r="V3145" i="12"/>
  <c r="B3146" i="12"/>
  <c r="U3145" i="12"/>
  <c r="E3145" i="12"/>
  <c r="F3145" i="12" s="1"/>
  <c r="K3144" i="12"/>
  <c r="Q3144" i="12"/>
  <c r="R3144" i="12" s="1"/>
  <c r="W3144" i="12"/>
  <c r="W3145" i="12" l="1"/>
  <c r="E794" i="13"/>
  <c r="J3146" i="12"/>
  <c r="Y3146" i="12"/>
  <c r="I3146" i="12"/>
  <c r="V3146" i="12"/>
  <c r="B3147" i="12"/>
  <c r="U3146" i="12"/>
  <c r="E3146" i="12"/>
  <c r="F3146" i="12" s="1"/>
  <c r="N3146" i="12"/>
  <c r="O3146" i="12" s="1"/>
  <c r="P3146" i="12" s="1"/>
  <c r="K3145" i="12"/>
  <c r="Q3145" i="12"/>
  <c r="R3145" i="12" s="1"/>
  <c r="E793" i="13" l="1"/>
  <c r="J3147" i="12"/>
  <c r="Y3147" i="12"/>
  <c r="I3147" i="12"/>
  <c r="V3147" i="12"/>
  <c r="B3148" i="12"/>
  <c r="U3147" i="12"/>
  <c r="E3147" i="12"/>
  <c r="F3147" i="12" s="1"/>
  <c r="N3147" i="12"/>
  <c r="O3147" i="12" s="1"/>
  <c r="P3147" i="12" s="1"/>
  <c r="K3146" i="12"/>
  <c r="Q3146" i="12"/>
  <c r="R3146" i="12" s="1"/>
  <c r="W3146" i="12"/>
  <c r="W3147" i="12" l="1"/>
  <c r="E792" i="13"/>
  <c r="V3148" i="12"/>
  <c r="B3149" i="12"/>
  <c r="U3148" i="12"/>
  <c r="E3148" i="12"/>
  <c r="F3148" i="12" s="1"/>
  <c r="N3148" i="12"/>
  <c r="O3148" i="12" s="1"/>
  <c r="P3148" i="12" s="1"/>
  <c r="Y3148" i="12"/>
  <c r="I3148" i="12"/>
  <c r="J3148" i="12"/>
  <c r="K3147" i="12"/>
  <c r="Q3147" i="12"/>
  <c r="R3147" i="12" s="1"/>
  <c r="W3148" i="12" l="1"/>
  <c r="Q3148" i="12"/>
  <c r="R3148" i="12" s="1"/>
  <c r="E791" i="13"/>
  <c r="N3149" i="12"/>
  <c r="O3149" i="12" s="1"/>
  <c r="P3149" i="12" s="1"/>
  <c r="J3149" i="12"/>
  <c r="Y3149" i="12"/>
  <c r="I3149" i="12"/>
  <c r="V3149" i="12"/>
  <c r="B3150" i="12"/>
  <c r="U3149" i="12"/>
  <c r="E3149" i="12"/>
  <c r="F3149" i="12" s="1"/>
  <c r="K3148" i="12"/>
  <c r="W3149" i="12" l="1"/>
  <c r="Q3149" i="12"/>
  <c r="R3149" i="12" s="1"/>
  <c r="E790" i="13"/>
  <c r="N3150" i="12"/>
  <c r="O3150" i="12" s="1"/>
  <c r="P3150" i="12" s="1"/>
  <c r="J3150" i="12"/>
  <c r="Y3150" i="12"/>
  <c r="I3150" i="12"/>
  <c r="V3150" i="12"/>
  <c r="B3151" i="12"/>
  <c r="U3150" i="12"/>
  <c r="E3150" i="12"/>
  <c r="F3150" i="12" s="1"/>
  <c r="K3149" i="12"/>
  <c r="K3150" i="12" l="1"/>
  <c r="W3150" i="12"/>
  <c r="Q3150" i="12"/>
  <c r="R3150" i="12" s="1"/>
  <c r="E789" i="13"/>
  <c r="N3151" i="12"/>
  <c r="O3151" i="12" s="1"/>
  <c r="P3151" i="12" s="1"/>
  <c r="J3151" i="12"/>
  <c r="Y3151" i="12"/>
  <c r="I3151" i="12"/>
  <c r="V3151" i="12"/>
  <c r="B3152" i="12"/>
  <c r="U3151" i="12"/>
  <c r="E3151" i="12"/>
  <c r="F3151" i="12" s="1"/>
  <c r="K3151" i="12" l="1"/>
  <c r="Q3151" i="12"/>
  <c r="R3151" i="12" s="1"/>
  <c r="W3151" i="12"/>
  <c r="E788" i="13"/>
  <c r="J3152" i="12"/>
  <c r="Y3152" i="12"/>
  <c r="I3152" i="12"/>
  <c r="V3152" i="12"/>
  <c r="B3153" i="12"/>
  <c r="U3152" i="12"/>
  <c r="E3152" i="12"/>
  <c r="F3152" i="12" s="1"/>
  <c r="N3152" i="12"/>
  <c r="O3152" i="12" s="1"/>
  <c r="P3152" i="12" s="1"/>
  <c r="K3152" i="12" l="1"/>
  <c r="Q3152" i="12"/>
  <c r="R3152" i="12" s="1"/>
  <c r="W3152" i="12"/>
  <c r="E787" i="13"/>
  <c r="V3153" i="12"/>
  <c r="B3154" i="12"/>
  <c r="U3153" i="12"/>
  <c r="E3153" i="12"/>
  <c r="F3153" i="12" s="1"/>
  <c r="N3153" i="12"/>
  <c r="O3153" i="12" s="1"/>
  <c r="P3153" i="12" s="1"/>
  <c r="J3153" i="12"/>
  <c r="Y3153" i="12"/>
  <c r="I3153" i="12"/>
  <c r="W3153" i="12" l="1"/>
  <c r="K3153" i="12"/>
  <c r="Q3153" i="12"/>
  <c r="R3153" i="12" s="1"/>
  <c r="E786" i="13"/>
  <c r="B3155" i="12"/>
  <c r="U3154" i="12"/>
  <c r="E3154" i="12"/>
  <c r="F3154" i="12" s="1"/>
  <c r="N3154" i="12"/>
  <c r="O3154" i="12" s="1"/>
  <c r="P3154" i="12" s="1"/>
  <c r="J3154" i="12"/>
  <c r="Y3154" i="12"/>
  <c r="I3154" i="12"/>
  <c r="V3154" i="12"/>
  <c r="Q3154" i="12" l="1"/>
  <c r="R3154" i="12" s="1"/>
  <c r="K3154" i="12"/>
  <c r="W3154" i="12"/>
  <c r="E785" i="13"/>
  <c r="N3155" i="12"/>
  <c r="O3155" i="12" s="1"/>
  <c r="P3155" i="12" s="1"/>
  <c r="J3155" i="12"/>
  <c r="Y3155" i="12"/>
  <c r="I3155" i="12"/>
  <c r="V3155" i="12"/>
  <c r="B3156" i="12"/>
  <c r="U3155" i="12"/>
  <c r="E3155" i="12"/>
  <c r="F3155" i="12" s="1"/>
  <c r="W3155" i="12" l="1"/>
  <c r="Q3155" i="12"/>
  <c r="R3155" i="12" s="1"/>
  <c r="E784" i="13"/>
  <c r="N3156" i="12"/>
  <c r="O3156" i="12" s="1"/>
  <c r="P3156" i="12" s="1"/>
  <c r="J3156" i="12"/>
  <c r="Y3156" i="12"/>
  <c r="I3156" i="12"/>
  <c r="V3156" i="12"/>
  <c r="B3157" i="12"/>
  <c r="U3156" i="12"/>
  <c r="E3156" i="12"/>
  <c r="F3156" i="12" s="1"/>
  <c r="K3155" i="12"/>
  <c r="W3156" i="12" l="1"/>
  <c r="Q3156" i="12"/>
  <c r="R3156" i="12" s="1"/>
  <c r="E783" i="13"/>
  <c r="J3157" i="12"/>
  <c r="Y3157" i="12"/>
  <c r="I3157" i="12"/>
  <c r="V3157" i="12"/>
  <c r="B3158" i="12"/>
  <c r="U3157" i="12"/>
  <c r="E3157" i="12"/>
  <c r="F3157" i="12" s="1"/>
  <c r="N3157" i="12"/>
  <c r="O3157" i="12" s="1"/>
  <c r="P3157" i="12" s="1"/>
  <c r="K3156" i="12"/>
  <c r="K3157" i="12" l="1"/>
  <c r="Q3157" i="12"/>
  <c r="R3157" i="12" s="1"/>
  <c r="W3157" i="12"/>
  <c r="E782" i="13"/>
  <c r="Y3158" i="12"/>
  <c r="I3158" i="12"/>
  <c r="V3158" i="12"/>
  <c r="B3159" i="12"/>
  <c r="U3158" i="12"/>
  <c r="E3158" i="12"/>
  <c r="F3158" i="12" s="1"/>
  <c r="N3158" i="12"/>
  <c r="O3158" i="12" s="1"/>
  <c r="P3158" i="12" s="1"/>
  <c r="J3158" i="12"/>
  <c r="E781" i="13" l="1"/>
  <c r="V3159" i="12"/>
  <c r="B3160" i="12"/>
  <c r="U3159" i="12"/>
  <c r="E3159" i="12"/>
  <c r="F3159" i="12" s="1"/>
  <c r="N3159" i="12"/>
  <c r="O3159" i="12" s="1"/>
  <c r="P3159" i="12" s="1"/>
  <c r="J3159" i="12"/>
  <c r="Y3159" i="12"/>
  <c r="I3159" i="12"/>
  <c r="K3158" i="12"/>
  <c r="Q3158" i="12"/>
  <c r="R3158" i="12" s="1"/>
  <c r="W3158" i="12"/>
  <c r="Q3159" i="12" l="1"/>
  <c r="R3159" i="12" s="1"/>
  <c r="W3159" i="12"/>
  <c r="E780" i="13"/>
  <c r="N3160" i="12"/>
  <c r="O3160" i="12" s="1"/>
  <c r="P3160" i="12" s="1"/>
  <c r="J3160" i="12"/>
  <c r="Y3160" i="12"/>
  <c r="I3160" i="12"/>
  <c r="B3161" i="12"/>
  <c r="U3160" i="12"/>
  <c r="E3160" i="12"/>
  <c r="F3160" i="12" s="1"/>
  <c r="V3160" i="12"/>
  <c r="K3159" i="12"/>
  <c r="W3160" i="12" l="1"/>
  <c r="Q3160" i="12"/>
  <c r="R3160" i="12" s="1"/>
  <c r="E779" i="13"/>
  <c r="N3161" i="12"/>
  <c r="O3161" i="12" s="1"/>
  <c r="P3161" i="12" s="1"/>
  <c r="J3161" i="12"/>
  <c r="Y3161" i="12"/>
  <c r="I3161" i="12"/>
  <c r="V3161" i="12"/>
  <c r="B3162" i="12"/>
  <c r="U3161" i="12"/>
  <c r="E3161" i="12"/>
  <c r="F3161" i="12" s="1"/>
  <c r="K3160" i="12"/>
  <c r="W3161" i="12" l="1"/>
  <c r="E778" i="13"/>
  <c r="J3162" i="12"/>
  <c r="Y3162" i="12"/>
  <c r="I3162" i="12"/>
  <c r="V3162" i="12"/>
  <c r="B3163" i="12"/>
  <c r="U3162" i="12"/>
  <c r="E3162" i="12"/>
  <c r="F3162" i="12" s="1"/>
  <c r="N3162" i="12"/>
  <c r="O3162" i="12" s="1"/>
  <c r="P3162" i="12" s="1"/>
  <c r="Q3161" i="12"/>
  <c r="R3161" i="12" s="1"/>
  <c r="K3161" i="12"/>
  <c r="K3162" i="12" l="1"/>
  <c r="Q3162" i="12"/>
  <c r="R3162" i="12" s="1"/>
  <c r="W3162" i="12"/>
  <c r="E777" i="13"/>
  <c r="J3163" i="12"/>
  <c r="Y3163" i="12"/>
  <c r="I3163" i="12"/>
  <c r="V3163" i="12"/>
  <c r="B3164" i="12"/>
  <c r="U3163" i="12"/>
  <c r="E3163" i="12"/>
  <c r="F3163" i="12" s="1"/>
  <c r="N3163" i="12"/>
  <c r="O3163" i="12" s="1"/>
  <c r="P3163" i="12" s="1"/>
  <c r="W3163" i="12" l="1"/>
  <c r="K3163" i="12"/>
  <c r="Q3163" i="12"/>
  <c r="R3163" i="12" s="1"/>
  <c r="E776" i="13"/>
  <c r="V3164" i="12"/>
  <c r="B3165" i="12"/>
  <c r="U3164" i="12"/>
  <c r="E3164" i="12"/>
  <c r="F3164" i="12" s="1"/>
  <c r="N3164" i="12"/>
  <c r="O3164" i="12" s="1"/>
  <c r="P3164" i="12" s="1"/>
  <c r="Y3164" i="12"/>
  <c r="I3164" i="12"/>
  <c r="J3164" i="12"/>
  <c r="W3164" i="12" l="1"/>
  <c r="E775" i="13"/>
  <c r="N3165" i="12"/>
  <c r="O3165" i="12" s="1"/>
  <c r="P3165" i="12" s="1"/>
  <c r="J3165" i="12"/>
  <c r="Y3165" i="12"/>
  <c r="I3165" i="12"/>
  <c r="V3165" i="12"/>
  <c r="B3166" i="12"/>
  <c r="U3165" i="12"/>
  <c r="E3165" i="12"/>
  <c r="F3165" i="12" s="1"/>
  <c r="K3164" i="12"/>
  <c r="Q3164" i="12"/>
  <c r="R3164" i="12" s="1"/>
  <c r="W3165" i="12" l="1"/>
  <c r="K3165" i="12"/>
  <c r="Q3165" i="12"/>
  <c r="R3165" i="12" s="1"/>
  <c r="E774" i="13"/>
  <c r="N3166" i="12"/>
  <c r="O3166" i="12" s="1"/>
  <c r="P3166" i="12" s="1"/>
  <c r="J3166" i="12"/>
  <c r="Y3166" i="12"/>
  <c r="I3166" i="12"/>
  <c r="V3166" i="12"/>
  <c r="B3167" i="12"/>
  <c r="U3166" i="12"/>
  <c r="E3166" i="12"/>
  <c r="F3166" i="12" s="1"/>
  <c r="Q3166" i="12" l="1"/>
  <c r="R3166" i="12" s="1"/>
  <c r="E773" i="13"/>
  <c r="N3167" i="12"/>
  <c r="O3167" i="12" s="1"/>
  <c r="P3167" i="12" s="1"/>
  <c r="J3167" i="12"/>
  <c r="Y3167" i="12"/>
  <c r="I3167" i="12"/>
  <c r="V3167" i="12"/>
  <c r="B3168" i="12"/>
  <c r="U3167" i="12"/>
  <c r="E3167" i="12"/>
  <c r="F3167" i="12" s="1"/>
  <c r="W3166" i="12"/>
  <c r="K3166" i="12"/>
  <c r="Q3167" i="12" l="1"/>
  <c r="R3167" i="12" s="1"/>
  <c r="E772" i="13"/>
  <c r="J3168" i="12"/>
  <c r="Y3168" i="12"/>
  <c r="I3168" i="12"/>
  <c r="V3168" i="12"/>
  <c r="B3169" i="12"/>
  <c r="U3168" i="12"/>
  <c r="E3168" i="12"/>
  <c r="F3168" i="12" s="1"/>
  <c r="N3168" i="12"/>
  <c r="O3168" i="12" s="1"/>
  <c r="P3168" i="12" s="1"/>
  <c r="K3167" i="12"/>
  <c r="W3167" i="12"/>
  <c r="W3168" i="12" l="1"/>
  <c r="Q3168" i="12"/>
  <c r="R3168" i="12" s="1"/>
  <c r="E771" i="13"/>
  <c r="V3169" i="12"/>
  <c r="B3170" i="12"/>
  <c r="U3169" i="12"/>
  <c r="E3169" i="12"/>
  <c r="F3169" i="12" s="1"/>
  <c r="N3169" i="12"/>
  <c r="O3169" i="12" s="1"/>
  <c r="P3169" i="12" s="1"/>
  <c r="J3169" i="12"/>
  <c r="Y3169" i="12"/>
  <c r="I3169" i="12"/>
  <c r="K3168" i="12"/>
  <c r="W3169" i="12" l="1"/>
  <c r="E770" i="13"/>
  <c r="B3171" i="12"/>
  <c r="U3170" i="12"/>
  <c r="E3170" i="12"/>
  <c r="F3170" i="12" s="1"/>
  <c r="N3170" i="12"/>
  <c r="O3170" i="12" s="1"/>
  <c r="P3170" i="12" s="1"/>
  <c r="J3170" i="12"/>
  <c r="Y3170" i="12"/>
  <c r="I3170" i="12"/>
  <c r="V3170" i="12"/>
  <c r="K3169" i="12"/>
  <c r="Q3169" i="12"/>
  <c r="R3169" i="12" s="1"/>
  <c r="Q3170" i="12" l="1"/>
  <c r="R3170" i="12" s="1"/>
  <c r="W3170" i="12"/>
  <c r="E769" i="13"/>
  <c r="N3171" i="12"/>
  <c r="O3171" i="12" s="1"/>
  <c r="P3171" i="12" s="1"/>
  <c r="J3171" i="12"/>
  <c r="Y3171" i="12"/>
  <c r="I3171" i="12"/>
  <c r="V3171" i="12"/>
  <c r="B3172" i="12"/>
  <c r="U3171" i="12"/>
  <c r="E3171" i="12"/>
  <c r="F3171" i="12" s="1"/>
  <c r="K3170" i="12"/>
  <c r="K3171" i="12" l="1"/>
  <c r="Q3171" i="12"/>
  <c r="R3171" i="12" s="1"/>
  <c r="W3171" i="12"/>
  <c r="E768" i="13"/>
  <c r="N3172" i="12"/>
  <c r="O3172" i="12" s="1"/>
  <c r="P3172" i="12" s="1"/>
  <c r="J3172" i="12"/>
  <c r="Y3172" i="12"/>
  <c r="I3172" i="12"/>
  <c r="V3172" i="12"/>
  <c r="B3173" i="12"/>
  <c r="U3172" i="12"/>
  <c r="E3172" i="12"/>
  <c r="F3172" i="12" s="1"/>
  <c r="Q3172" i="12" l="1"/>
  <c r="R3172" i="12" s="1"/>
  <c r="W3172" i="12"/>
  <c r="E767" i="13"/>
  <c r="J3173" i="12"/>
  <c r="Y3173" i="12"/>
  <c r="I3173" i="12"/>
  <c r="V3173" i="12"/>
  <c r="B3174" i="12"/>
  <c r="U3173" i="12"/>
  <c r="E3173" i="12"/>
  <c r="F3173" i="12" s="1"/>
  <c r="N3173" i="12"/>
  <c r="O3173" i="12" s="1"/>
  <c r="P3173" i="12" s="1"/>
  <c r="K3172" i="12"/>
  <c r="K3173" i="12" l="1"/>
  <c r="Q3173" i="12"/>
  <c r="R3173" i="12" s="1"/>
  <c r="W3173" i="12"/>
  <c r="E766" i="13"/>
  <c r="Y3174" i="12"/>
  <c r="I3174" i="12"/>
  <c r="V3174" i="12"/>
  <c r="B3175" i="12"/>
  <c r="U3174" i="12"/>
  <c r="E3174" i="12"/>
  <c r="F3174" i="12" s="1"/>
  <c r="N3174" i="12"/>
  <c r="O3174" i="12" s="1"/>
  <c r="P3174" i="12" s="1"/>
  <c r="J3174" i="12"/>
  <c r="W3174" i="12" l="1"/>
  <c r="Q3174" i="12"/>
  <c r="R3174" i="12" s="1"/>
  <c r="E765" i="13"/>
  <c r="V3175" i="12"/>
  <c r="B3176" i="12"/>
  <c r="U3175" i="12"/>
  <c r="E3175" i="12"/>
  <c r="F3175" i="12" s="1"/>
  <c r="N3175" i="12"/>
  <c r="O3175" i="12" s="1"/>
  <c r="P3175" i="12" s="1"/>
  <c r="J3175" i="12"/>
  <c r="Y3175" i="12"/>
  <c r="I3175" i="12"/>
  <c r="K3174" i="12"/>
  <c r="W3175" i="12" l="1"/>
  <c r="E764" i="13"/>
  <c r="N3176" i="12"/>
  <c r="O3176" i="12" s="1"/>
  <c r="P3176" i="12" s="1"/>
  <c r="J3176" i="12"/>
  <c r="Y3176" i="12"/>
  <c r="I3176" i="12"/>
  <c r="B3177" i="12"/>
  <c r="U3176" i="12"/>
  <c r="E3176" i="12"/>
  <c r="F3176" i="12" s="1"/>
  <c r="V3176" i="12"/>
  <c r="K3175" i="12"/>
  <c r="Q3175" i="12"/>
  <c r="R3175" i="12" s="1"/>
  <c r="K3176" i="12" l="1"/>
  <c r="Q3176" i="12"/>
  <c r="R3176" i="12" s="1"/>
  <c r="W3176" i="12"/>
  <c r="E763" i="13"/>
  <c r="N3177" i="12"/>
  <c r="O3177" i="12" s="1"/>
  <c r="P3177" i="12" s="1"/>
  <c r="J3177" i="12"/>
  <c r="Y3177" i="12"/>
  <c r="I3177" i="12"/>
  <c r="V3177" i="12"/>
  <c r="B3178" i="12"/>
  <c r="U3177" i="12"/>
  <c r="E3177" i="12"/>
  <c r="F3177" i="12" s="1"/>
  <c r="Q3177" i="12" l="1"/>
  <c r="R3177" i="12" s="1"/>
  <c r="W3177" i="12"/>
  <c r="E762" i="13"/>
  <c r="J3178" i="12"/>
  <c r="Y3178" i="12"/>
  <c r="I3178" i="12"/>
  <c r="V3178" i="12"/>
  <c r="B3179" i="12"/>
  <c r="U3178" i="12"/>
  <c r="E3178" i="12"/>
  <c r="F3178" i="12" s="1"/>
  <c r="N3178" i="12"/>
  <c r="O3178" i="12" s="1"/>
  <c r="P3178" i="12" s="1"/>
  <c r="K3177" i="12"/>
  <c r="K3178" i="12" l="1"/>
  <c r="Q3178" i="12"/>
  <c r="R3178" i="12" s="1"/>
  <c r="W3178" i="12"/>
  <c r="E761" i="13"/>
  <c r="J3179" i="12"/>
  <c r="Y3179" i="12"/>
  <c r="I3179" i="12"/>
  <c r="V3179" i="12"/>
  <c r="B3180" i="12"/>
  <c r="U3179" i="12"/>
  <c r="E3179" i="12"/>
  <c r="F3179" i="12" s="1"/>
  <c r="N3179" i="12"/>
  <c r="O3179" i="12" s="1"/>
  <c r="P3179" i="12" s="1"/>
  <c r="W3179" i="12" l="1"/>
  <c r="Q3179" i="12"/>
  <c r="R3179" i="12" s="1"/>
  <c r="E760" i="13"/>
  <c r="V3180" i="12"/>
  <c r="B3181" i="12"/>
  <c r="U3180" i="12"/>
  <c r="E3180" i="12"/>
  <c r="F3180" i="12" s="1"/>
  <c r="N3180" i="12"/>
  <c r="O3180" i="12" s="1"/>
  <c r="P3180" i="12" s="1"/>
  <c r="Y3180" i="12"/>
  <c r="I3180" i="12"/>
  <c r="J3180" i="12"/>
  <c r="K3179" i="12"/>
  <c r="K3180" i="12" l="1"/>
  <c r="W3180" i="12"/>
  <c r="Q3180" i="12"/>
  <c r="R3180" i="12" s="1"/>
  <c r="E759" i="13"/>
  <c r="N3181" i="12"/>
  <c r="O3181" i="12" s="1"/>
  <c r="P3181" i="12" s="1"/>
  <c r="J3181" i="12"/>
  <c r="Y3181" i="12"/>
  <c r="I3181" i="12"/>
  <c r="V3181" i="12"/>
  <c r="B3182" i="12"/>
  <c r="U3181" i="12"/>
  <c r="E3181" i="12"/>
  <c r="F3181" i="12" s="1"/>
  <c r="W3181" i="12" l="1"/>
  <c r="Q3181" i="12"/>
  <c r="R3181" i="12" s="1"/>
  <c r="E758" i="13"/>
  <c r="N3182" i="12"/>
  <c r="O3182" i="12" s="1"/>
  <c r="P3182" i="12" s="1"/>
  <c r="J3182" i="12"/>
  <c r="Y3182" i="12"/>
  <c r="I3182" i="12"/>
  <c r="V3182" i="12"/>
  <c r="B3183" i="12"/>
  <c r="U3182" i="12"/>
  <c r="E3182" i="12"/>
  <c r="F3182" i="12" s="1"/>
  <c r="K3181" i="12"/>
  <c r="Q3182" i="12" l="1"/>
  <c r="R3182" i="12" s="1"/>
  <c r="W3182" i="12"/>
  <c r="E757" i="13"/>
  <c r="N3183" i="12"/>
  <c r="O3183" i="12" s="1"/>
  <c r="P3183" i="12" s="1"/>
  <c r="J3183" i="12"/>
  <c r="Y3183" i="12"/>
  <c r="I3183" i="12"/>
  <c r="V3183" i="12"/>
  <c r="B3184" i="12"/>
  <c r="U3183" i="12"/>
  <c r="E3183" i="12"/>
  <c r="F3183" i="12" s="1"/>
  <c r="K3182" i="12"/>
  <c r="Q3183" i="12" l="1"/>
  <c r="R3183" i="12" s="1"/>
  <c r="W3183" i="12"/>
  <c r="E756" i="13"/>
  <c r="J3184" i="12"/>
  <c r="Y3184" i="12"/>
  <c r="I3184" i="12"/>
  <c r="V3184" i="12"/>
  <c r="B3185" i="12"/>
  <c r="U3184" i="12"/>
  <c r="E3184" i="12"/>
  <c r="F3184" i="12" s="1"/>
  <c r="N3184" i="12"/>
  <c r="O3184" i="12" s="1"/>
  <c r="P3184" i="12" s="1"/>
  <c r="K3183" i="12"/>
  <c r="K3184" i="12" l="1"/>
  <c r="Q3184" i="12"/>
  <c r="R3184" i="12" s="1"/>
  <c r="W3184" i="12"/>
  <c r="E755" i="13"/>
  <c r="V3185" i="12"/>
  <c r="B3186" i="12"/>
  <c r="U3185" i="12"/>
  <c r="E3185" i="12"/>
  <c r="F3185" i="12" s="1"/>
  <c r="N3185" i="12"/>
  <c r="O3185" i="12" s="1"/>
  <c r="P3185" i="12" s="1"/>
  <c r="J3185" i="12"/>
  <c r="Y3185" i="12"/>
  <c r="I3185" i="12"/>
  <c r="E754" i="13" l="1"/>
  <c r="B3187" i="12"/>
  <c r="U3186" i="12"/>
  <c r="E3186" i="12"/>
  <c r="F3186" i="12" s="1"/>
  <c r="N3186" i="12"/>
  <c r="O3186" i="12" s="1"/>
  <c r="P3186" i="12" s="1"/>
  <c r="J3186" i="12"/>
  <c r="Y3186" i="12"/>
  <c r="I3186" i="12"/>
  <c r="V3186" i="12"/>
  <c r="K3185" i="12"/>
  <c r="Q3185" i="12"/>
  <c r="R3185" i="12" s="1"/>
  <c r="W3185" i="12"/>
  <c r="Q3186" i="12" l="1"/>
  <c r="R3186" i="12" s="1"/>
  <c r="W3186" i="12"/>
  <c r="E753" i="13"/>
  <c r="N3187" i="12"/>
  <c r="O3187" i="12" s="1"/>
  <c r="P3187" i="12" s="1"/>
  <c r="J3187" i="12"/>
  <c r="Y3187" i="12"/>
  <c r="I3187" i="12"/>
  <c r="V3187" i="12"/>
  <c r="B3188" i="12"/>
  <c r="U3187" i="12"/>
  <c r="E3187" i="12"/>
  <c r="F3187" i="12" s="1"/>
  <c r="K3186" i="12"/>
  <c r="W3187" i="12" l="1"/>
  <c r="Q3187" i="12"/>
  <c r="R3187" i="12" s="1"/>
  <c r="E752" i="13"/>
  <c r="N3188" i="12"/>
  <c r="O3188" i="12" s="1"/>
  <c r="P3188" i="12" s="1"/>
  <c r="J3188" i="12"/>
  <c r="Y3188" i="12"/>
  <c r="I3188" i="12"/>
  <c r="V3188" i="12"/>
  <c r="B3189" i="12"/>
  <c r="U3188" i="12"/>
  <c r="E3188" i="12"/>
  <c r="F3188" i="12" s="1"/>
  <c r="K3187" i="12"/>
  <c r="W3188" i="12" l="1"/>
  <c r="Q3188" i="12"/>
  <c r="R3188" i="12" s="1"/>
  <c r="E751" i="13"/>
  <c r="J3189" i="12"/>
  <c r="Y3189" i="12"/>
  <c r="I3189" i="12"/>
  <c r="V3189" i="12"/>
  <c r="B3190" i="12"/>
  <c r="U3189" i="12"/>
  <c r="E3189" i="12"/>
  <c r="F3189" i="12" s="1"/>
  <c r="N3189" i="12"/>
  <c r="O3189" i="12" s="1"/>
  <c r="P3189" i="12" s="1"/>
  <c r="K3188" i="12"/>
  <c r="W3189" i="12" l="1"/>
  <c r="Q3189" i="12"/>
  <c r="R3189" i="12" s="1"/>
  <c r="E750" i="13"/>
  <c r="Y3190" i="12"/>
  <c r="I3190" i="12"/>
  <c r="V3190" i="12"/>
  <c r="B3191" i="12"/>
  <c r="U3190" i="12"/>
  <c r="E3190" i="12"/>
  <c r="F3190" i="12" s="1"/>
  <c r="N3190" i="12"/>
  <c r="O3190" i="12" s="1"/>
  <c r="P3190" i="12" s="1"/>
  <c r="J3190" i="12"/>
  <c r="K3189" i="12"/>
  <c r="W3190" i="12" l="1"/>
  <c r="K3190" i="12"/>
  <c r="Q3190" i="12"/>
  <c r="R3190" i="12" s="1"/>
  <c r="E749" i="13"/>
  <c r="V3191" i="12"/>
  <c r="B3192" i="12"/>
  <c r="U3191" i="12"/>
  <c r="E3191" i="12"/>
  <c r="F3191" i="12" s="1"/>
  <c r="N3191" i="12"/>
  <c r="O3191" i="12" s="1"/>
  <c r="P3191" i="12" s="1"/>
  <c r="J3191" i="12"/>
  <c r="Y3191" i="12"/>
  <c r="I3191" i="12"/>
  <c r="E748" i="13" l="1"/>
  <c r="U3192" i="12"/>
  <c r="B3193" i="12"/>
  <c r="N3192" i="12"/>
  <c r="O3192" i="12" s="1"/>
  <c r="P3192" i="12" s="1"/>
  <c r="J3192" i="12"/>
  <c r="I3192" i="12"/>
  <c r="E3192" i="12"/>
  <c r="F3192" i="12" s="1"/>
  <c r="Y3192" i="12"/>
  <c r="V3192" i="12"/>
  <c r="K3191" i="12"/>
  <c r="Q3191" i="12"/>
  <c r="R3191" i="12" s="1"/>
  <c r="W3191" i="12"/>
  <c r="Q3192" i="12" l="1"/>
  <c r="R3192" i="12" s="1"/>
  <c r="E747" i="13"/>
  <c r="B3194" i="12"/>
  <c r="U3193" i="12"/>
  <c r="E3193" i="12"/>
  <c r="F3193" i="12" s="1"/>
  <c r="V3193" i="12"/>
  <c r="N3193" i="12"/>
  <c r="O3193" i="12" s="1"/>
  <c r="P3193" i="12" s="1"/>
  <c r="J3193" i="12"/>
  <c r="Y3193" i="12"/>
  <c r="I3193" i="12"/>
  <c r="W3192" i="12"/>
  <c r="K3192" i="12"/>
  <c r="W3193" i="12" l="1"/>
  <c r="E746" i="13"/>
  <c r="B3195" i="12"/>
  <c r="U3194" i="12"/>
  <c r="E3194" i="12"/>
  <c r="F3194" i="12" s="1"/>
  <c r="I3194" i="12"/>
  <c r="Y3194" i="12"/>
  <c r="V3194" i="12"/>
  <c r="N3194" i="12"/>
  <c r="O3194" i="12" s="1"/>
  <c r="P3194" i="12" s="1"/>
  <c r="J3194" i="12"/>
  <c r="K3193" i="12"/>
  <c r="Q3193" i="12"/>
  <c r="R3193" i="12" s="1"/>
  <c r="Q3194" i="12" l="1"/>
  <c r="R3194" i="12" s="1"/>
  <c r="K3194" i="12"/>
  <c r="W3194" i="12"/>
  <c r="E745" i="13"/>
  <c r="B3196" i="12"/>
  <c r="U3195" i="12"/>
  <c r="E3195" i="12"/>
  <c r="F3195" i="12" s="1"/>
  <c r="N3195" i="12"/>
  <c r="O3195" i="12" s="1"/>
  <c r="P3195" i="12" s="1"/>
  <c r="J3195" i="12"/>
  <c r="I3195" i="12"/>
  <c r="Y3195" i="12"/>
  <c r="V3195" i="12"/>
  <c r="W3195" i="12" l="1"/>
  <c r="K3195" i="12"/>
  <c r="E744" i="13"/>
  <c r="Y3196" i="12"/>
  <c r="V3196" i="12"/>
  <c r="U3196" i="12"/>
  <c r="N3196" i="12"/>
  <c r="O3196" i="12" s="1"/>
  <c r="P3196" i="12" s="1"/>
  <c r="B3197" i="12"/>
  <c r="J3196" i="12"/>
  <c r="I3196" i="12"/>
  <c r="E3196" i="12"/>
  <c r="F3196" i="12" s="1"/>
  <c r="Q3195" i="12"/>
  <c r="R3195" i="12" s="1"/>
  <c r="W3196" i="12" l="1"/>
  <c r="Q3196" i="12"/>
  <c r="R3196" i="12" s="1"/>
  <c r="K3196" i="12"/>
  <c r="E743" i="13"/>
  <c r="N3197" i="12"/>
  <c r="O3197" i="12" s="1"/>
  <c r="P3197" i="12" s="1"/>
  <c r="J3197" i="12"/>
  <c r="Y3197" i="12"/>
  <c r="I3197" i="12"/>
  <c r="B3198" i="12"/>
  <c r="E3197" i="12"/>
  <c r="F3197" i="12" s="1"/>
  <c r="V3197" i="12"/>
  <c r="U3197" i="12"/>
  <c r="W3197" i="12" l="1"/>
  <c r="E742" i="13"/>
  <c r="J3198" i="12"/>
  <c r="Y3198" i="12"/>
  <c r="I3198" i="12"/>
  <c r="V3198" i="12"/>
  <c r="N3198" i="12"/>
  <c r="O3198" i="12" s="1"/>
  <c r="P3198" i="12" s="1"/>
  <c r="E3198" i="12"/>
  <c r="F3198" i="12" s="1"/>
  <c r="U3198" i="12"/>
  <c r="B3199" i="12"/>
  <c r="Q3197" i="12"/>
  <c r="R3197" i="12" s="1"/>
  <c r="K3197" i="12"/>
  <c r="K3198" i="12" l="1"/>
  <c r="E741" i="13"/>
  <c r="Y3199" i="12"/>
  <c r="I3199" i="12"/>
  <c r="V3199" i="12"/>
  <c r="B3200" i="12"/>
  <c r="U3199" i="12"/>
  <c r="N3199" i="12"/>
  <c r="O3199" i="12" s="1"/>
  <c r="P3199" i="12" s="1"/>
  <c r="E3199" i="12"/>
  <c r="F3199" i="12" s="1"/>
  <c r="J3199" i="12"/>
  <c r="Q3198" i="12"/>
  <c r="R3198" i="12" s="1"/>
  <c r="W3198" i="12"/>
  <c r="W3199" i="12" l="1"/>
  <c r="Q3199" i="12"/>
  <c r="R3199" i="12" s="1"/>
  <c r="E740" i="13"/>
  <c r="V3200" i="12"/>
  <c r="B3201" i="12"/>
  <c r="U3200" i="12"/>
  <c r="E3200" i="12"/>
  <c r="F3200" i="12" s="1"/>
  <c r="Y3200" i="12"/>
  <c r="N3200" i="12"/>
  <c r="O3200" i="12" s="1"/>
  <c r="P3200" i="12" s="1"/>
  <c r="J3200" i="12"/>
  <c r="I3200" i="12"/>
  <c r="K3199" i="12"/>
  <c r="W3200" i="12" l="1"/>
  <c r="Q3200" i="12"/>
  <c r="R3200" i="12" s="1"/>
  <c r="E739" i="13"/>
  <c r="N3201" i="12"/>
  <c r="O3201" i="12" s="1"/>
  <c r="P3201" i="12" s="1"/>
  <c r="B3202" i="12"/>
  <c r="U3201" i="12"/>
  <c r="E3201" i="12"/>
  <c r="F3201" i="12" s="1"/>
  <c r="Y3201" i="12"/>
  <c r="V3201" i="12"/>
  <c r="I3201" i="12"/>
  <c r="J3201" i="12"/>
  <c r="K3200" i="12"/>
  <c r="W3201" i="12" l="1"/>
  <c r="K3201" i="12"/>
  <c r="E738" i="13"/>
  <c r="N3202" i="12"/>
  <c r="O3202" i="12" s="1"/>
  <c r="P3202" i="12" s="1"/>
  <c r="J3202" i="12"/>
  <c r="V3202" i="12"/>
  <c r="B3203" i="12"/>
  <c r="U3202" i="12"/>
  <c r="E3202" i="12"/>
  <c r="F3202" i="12" s="1"/>
  <c r="I3202" i="12"/>
  <c r="Y3202" i="12"/>
  <c r="Q3201" i="12"/>
  <c r="R3201" i="12" s="1"/>
  <c r="W3202" i="12" l="1"/>
  <c r="Q3202" i="12"/>
  <c r="R3202" i="12" s="1"/>
  <c r="K3202" i="12"/>
  <c r="E737" i="13"/>
  <c r="J3203" i="12"/>
  <c r="Y3203" i="12"/>
  <c r="I3203" i="12"/>
  <c r="V3203" i="12"/>
  <c r="B3204" i="12"/>
  <c r="U3203" i="12"/>
  <c r="E3203" i="12"/>
  <c r="F3203" i="12" s="1"/>
  <c r="N3203" i="12"/>
  <c r="O3203" i="12" s="1"/>
  <c r="P3203" i="12" s="1"/>
  <c r="K3203" i="12" l="1"/>
  <c r="Q3203" i="12"/>
  <c r="R3203" i="12" s="1"/>
  <c r="W3203" i="12"/>
  <c r="E736" i="13"/>
  <c r="J3204" i="12"/>
  <c r="Y3204" i="12"/>
  <c r="I3204" i="12"/>
  <c r="V3204" i="12"/>
  <c r="B3205" i="12"/>
  <c r="U3204" i="12"/>
  <c r="E3204" i="12"/>
  <c r="F3204" i="12" s="1"/>
  <c r="N3204" i="12"/>
  <c r="O3204" i="12" s="1"/>
  <c r="P3204" i="12" s="1"/>
  <c r="W3204" i="12" l="1"/>
  <c r="K3204" i="12"/>
  <c r="E735" i="13"/>
  <c r="V3205" i="12"/>
  <c r="B3206" i="12"/>
  <c r="U3205" i="12"/>
  <c r="E3205" i="12"/>
  <c r="F3205" i="12" s="1"/>
  <c r="Y3205" i="12"/>
  <c r="I3205" i="12"/>
  <c r="N3205" i="12"/>
  <c r="O3205" i="12" s="1"/>
  <c r="P3205" i="12" s="1"/>
  <c r="J3205" i="12"/>
  <c r="Q3204" i="12"/>
  <c r="R3204" i="12" s="1"/>
  <c r="W3205" i="12" l="1"/>
  <c r="Q3205" i="12"/>
  <c r="R3205" i="12" s="1"/>
  <c r="E734" i="13"/>
  <c r="N3206" i="12"/>
  <c r="O3206" i="12" s="1"/>
  <c r="P3206" i="12" s="1"/>
  <c r="J3206" i="12"/>
  <c r="Y3206" i="12"/>
  <c r="I3206" i="12"/>
  <c r="V3206" i="12"/>
  <c r="B3207" i="12"/>
  <c r="U3206" i="12"/>
  <c r="E3206" i="12"/>
  <c r="F3206" i="12" s="1"/>
  <c r="K3205" i="12"/>
  <c r="Q3206" i="12" l="1"/>
  <c r="R3206" i="12" s="1"/>
  <c r="W3206" i="12"/>
  <c r="E733" i="13"/>
  <c r="N3207" i="12"/>
  <c r="O3207" i="12" s="1"/>
  <c r="P3207" i="12" s="1"/>
  <c r="J3207" i="12"/>
  <c r="Y3207" i="12"/>
  <c r="I3207" i="12"/>
  <c r="V3207" i="12"/>
  <c r="B3208" i="12"/>
  <c r="U3207" i="12"/>
  <c r="E3207" i="12"/>
  <c r="F3207" i="12" s="1"/>
  <c r="K3206" i="12"/>
  <c r="Q3207" i="12" l="1"/>
  <c r="R3207" i="12" s="1"/>
  <c r="W3207" i="12"/>
  <c r="E732" i="13"/>
  <c r="N3208" i="12"/>
  <c r="O3208" i="12" s="1"/>
  <c r="P3208" i="12" s="1"/>
  <c r="J3208" i="12"/>
  <c r="Y3208" i="12"/>
  <c r="I3208" i="12"/>
  <c r="V3208" i="12"/>
  <c r="B3209" i="12"/>
  <c r="U3208" i="12"/>
  <c r="E3208" i="12"/>
  <c r="F3208" i="12" s="1"/>
  <c r="K3207" i="12"/>
  <c r="W3208" i="12" l="1"/>
  <c r="Q3208" i="12"/>
  <c r="R3208" i="12" s="1"/>
  <c r="E731" i="13"/>
  <c r="J3209" i="12"/>
  <c r="Y3209" i="12"/>
  <c r="I3209" i="12"/>
  <c r="V3209" i="12"/>
  <c r="B3210" i="12"/>
  <c r="U3209" i="12"/>
  <c r="E3209" i="12"/>
  <c r="F3209" i="12" s="1"/>
  <c r="N3209" i="12"/>
  <c r="O3209" i="12" s="1"/>
  <c r="P3209" i="12" s="1"/>
  <c r="K3208" i="12"/>
  <c r="K3209" i="12" l="1"/>
  <c r="Q3209" i="12"/>
  <c r="R3209" i="12" s="1"/>
  <c r="W3209" i="12"/>
  <c r="E730" i="13"/>
  <c r="V3210" i="12"/>
  <c r="B3211" i="12"/>
  <c r="U3210" i="12"/>
  <c r="E3210" i="12"/>
  <c r="F3210" i="12" s="1"/>
  <c r="N3210" i="12"/>
  <c r="O3210" i="12" s="1"/>
  <c r="P3210" i="12" s="1"/>
  <c r="J3210" i="12"/>
  <c r="I3210" i="12"/>
  <c r="Y3210" i="12"/>
  <c r="E729" i="13" l="1"/>
  <c r="B3212" i="12"/>
  <c r="U3211" i="12"/>
  <c r="E3211" i="12"/>
  <c r="F3211" i="12" s="1"/>
  <c r="N3211" i="12"/>
  <c r="O3211" i="12" s="1"/>
  <c r="P3211" i="12" s="1"/>
  <c r="J3211" i="12"/>
  <c r="Y3211" i="12"/>
  <c r="I3211" i="12"/>
  <c r="V3211" i="12"/>
  <c r="K3210" i="12"/>
  <c r="Q3210" i="12"/>
  <c r="R3210" i="12" s="1"/>
  <c r="W3210" i="12"/>
  <c r="Q3211" i="12" l="1"/>
  <c r="R3211" i="12" s="1"/>
  <c r="W3211" i="12"/>
  <c r="E728" i="13"/>
  <c r="N3212" i="12"/>
  <c r="O3212" i="12" s="1"/>
  <c r="P3212" i="12" s="1"/>
  <c r="J3212" i="12"/>
  <c r="V3212" i="12"/>
  <c r="Y3212" i="12"/>
  <c r="U3212" i="12"/>
  <c r="I3212" i="12"/>
  <c r="E3212" i="12"/>
  <c r="F3212" i="12" s="1"/>
  <c r="B3213" i="12"/>
  <c r="K3211" i="12"/>
  <c r="W3212" i="12" l="1"/>
  <c r="Q3212" i="12"/>
  <c r="R3212" i="12" s="1"/>
  <c r="K3212" i="12"/>
  <c r="E727" i="13"/>
  <c r="N3213" i="12"/>
  <c r="O3213" i="12" s="1"/>
  <c r="P3213" i="12" s="1"/>
  <c r="J3213" i="12"/>
  <c r="Y3213" i="12"/>
  <c r="I3213" i="12"/>
  <c r="V3213" i="12"/>
  <c r="B3214" i="12"/>
  <c r="U3213" i="12"/>
  <c r="E3213" i="12"/>
  <c r="F3213" i="12" s="1"/>
  <c r="K3213" i="12" l="1"/>
  <c r="W3213" i="12"/>
  <c r="Q3213" i="12"/>
  <c r="R3213" i="12" s="1"/>
  <c r="E726" i="13"/>
  <c r="J3214" i="12"/>
  <c r="Y3214" i="12"/>
  <c r="I3214" i="12"/>
  <c r="V3214" i="12"/>
  <c r="B3215" i="12"/>
  <c r="U3214" i="12"/>
  <c r="E3214" i="12"/>
  <c r="F3214" i="12" s="1"/>
  <c r="N3214" i="12"/>
  <c r="O3214" i="12" s="1"/>
  <c r="P3214" i="12" s="1"/>
  <c r="E725" i="13" l="1"/>
  <c r="Y3215" i="12"/>
  <c r="I3215" i="12"/>
  <c r="V3215" i="12"/>
  <c r="B3216" i="12"/>
  <c r="U3215" i="12"/>
  <c r="E3215" i="12"/>
  <c r="F3215" i="12" s="1"/>
  <c r="N3215" i="12"/>
  <c r="O3215" i="12" s="1"/>
  <c r="P3215" i="12" s="1"/>
  <c r="J3215" i="12"/>
  <c r="K3214" i="12"/>
  <c r="Q3214" i="12"/>
  <c r="R3214" i="12" s="1"/>
  <c r="W3214" i="12"/>
  <c r="W3215" i="12" l="1"/>
  <c r="Q3215" i="12"/>
  <c r="R3215" i="12" s="1"/>
  <c r="E724" i="13"/>
  <c r="V3216" i="12"/>
  <c r="B3217" i="12"/>
  <c r="U3216" i="12"/>
  <c r="E3216" i="12"/>
  <c r="F3216" i="12" s="1"/>
  <c r="N3216" i="12"/>
  <c r="O3216" i="12" s="1"/>
  <c r="P3216" i="12" s="1"/>
  <c r="J3216" i="12"/>
  <c r="I3216" i="12"/>
  <c r="Y3216" i="12"/>
  <c r="K3215" i="12"/>
  <c r="W3216" i="12" l="1"/>
  <c r="Q3216" i="12"/>
  <c r="R3216" i="12" s="1"/>
  <c r="E723" i="13"/>
  <c r="N3217" i="12"/>
  <c r="O3217" i="12" s="1"/>
  <c r="P3217" i="12" s="1"/>
  <c r="J3217" i="12"/>
  <c r="Y3217" i="12"/>
  <c r="I3217" i="12"/>
  <c r="B3218" i="12"/>
  <c r="U3217" i="12"/>
  <c r="E3217" i="12"/>
  <c r="F3217" i="12" s="1"/>
  <c r="V3217" i="12"/>
  <c r="K3216" i="12"/>
  <c r="Q3217" i="12" l="1"/>
  <c r="R3217" i="12" s="1"/>
  <c r="W3217" i="12"/>
  <c r="E722" i="13"/>
  <c r="N3218" i="12"/>
  <c r="O3218" i="12" s="1"/>
  <c r="P3218" i="12" s="1"/>
  <c r="J3218" i="12"/>
  <c r="Y3218" i="12"/>
  <c r="I3218" i="12"/>
  <c r="V3218" i="12"/>
  <c r="B3219" i="12"/>
  <c r="U3218" i="12"/>
  <c r="E3218" i="12"/>
  <c r="F3218" i="12" s="1"/>
  <c r="K3217" i="12"/>
  <c r="W3218" i="12" l="1"/>
  <c r="Q3218" i="12"/>
  <c r="R3218" i="12" s="1"/>
  <c r="E721" i="13"/>
  <c r="J3219" i="12"/>
  <c r="Y3219" i="12"/>
  <c r="I3219" i="12"/>
  <c r="V3219" i="12"/>
  <c r="B3220" i="12"/>
  <c r="U3219" i="12"/>
  <c r="E3219" i="12"/>
  <c r="F3219" i="12" s="1"/>
  <c r="N3219" i="12"/>
  <c r="O3219" i="12" s="1"/>
  <c r="P3219" i="12" s="1"/>
  <c r="K3218" i="12"/>
  <c r="K3219" i="12" l="1"/>
  <c r="Q3219" i="12"/>
  <c r="R3219" i="12" s="1"/>
  <c r="W3219" i="12"/>
  <c r="E720" i="13"/>
  <c r="J3220" i="12"/>
  <c r="Y3220" i="12"/>
  <c r="I3220" i="12"/>
  <c r="V3220" i="12"/>
  <c r="B3221" i="12"/>
  <c r="U3220" i="12"/>
  <c r="E3220" i="12"/>
  <c r="F3220" i="12" s="1"/>
  <c r="N3220" i="12"/>
  <c r="O3220" i="12" s="1"/>
  <c r="P3220" i="12" s="1"/>
  <c r="Q3220" i="12" l="1"/>
  <c r="R3220" i="12" s="1"/>
  <c r="K3220" i="12"/>
  <c r="W3220" i="12"/>
  <c r="E719" i="13"/>
  <c r="V3221" i="12"/>
  <c r="B3222" i="12"/>
  <c r="U3221" i="12"/>
  <c r="E3221" i="12"/>
  <c r="F3221" i="12" s="1"/>
  <c r="N3221" i="12"/>
  <c r="O3221" i="12" s="1"/>
  <c r="P3221" i="12" s="1"/>
  <c r="Y3221" i="12"/>
  <c r="I3221" i="12"/>
  <c r="J3221" i="12"/>
  <c r="E718" i="13" l="1"/>
  <c r="N3222" i="12"/>
  <c r="O3222" i="12" s="1"/>
  <c r="P3222" i="12" s="1"/>
  <c r="J3222" i="12"/>
  <c r="Y3222" i="12"/>
  <c r="I3222" i="12"/>
  <c r="V3222" i="12"/>
  <c r="B3223" i="12"/>
  <c r="U3222" i="12"/>
  <c r="E3222" i="12"/>
  <c r="F3222" i="12" s="1"/>
  <c r="K3221" i="12"/>
  <c r="Q3221" i="12"/>
  <c r="R3221" i="12" s="1"/>
  <c r="W3221" i="12"/>
  <c r="E717" i="13" l="1"/>
  <c r="N3223" i="12"/>
  <c r="O3223" i="12" s="1"/>
  <c r="P3223" i="12" s="1"/>
  <c r="J3223" i="12"/>
  <c r="Y3223" i="12"/>
  <c r="I3223" i="12"/>
  <c r="V3223" i="12"/>
  <c r="B3224" i="12"/>
  <c r="U3223" i="12"/>
  <c r="E3223" i="12"/>
  <c r="F3223" i="12" s="1"/>
  <c r="K3222" i="12"/>
  <c r="Q3222" i="12"/>
  <c r="R3222" i="12" s="1"/>
  <c r="W3222" i="12"/>
  <c r="W3223" i="12" l="1"/>
  <c r="E716" i="13"/>
  <c r="N3224" i="12"/>
  <c r="O3224" i="12" s="1"/>
  <c r="P3224" i="12" s="1"/>
  <c r="J3224" i="12"/>
  <c r="Y3224" i="12"/>
  <c r="I3224" i="12"/>
  <c r="V3224" i="12"/>
  <c r="B3225" i="12"/>
  <c r="U3224" i="12"/>
  <c r="E3224" i="12"/>
  <c r="F3224" i="12" s="1"/>
  <c r="K3223" i="12"/>
  <c r="Q3223" i="12"/>
  <c r="R3223" i="12" s="1"/>
  <c r="E715" i="13" l="1"/>
  <c r="J3225" i="12"/>
  <c r="Y3225" i="12"/>
  <c r="I3225" i="12"/>
  <c r="V3225" i="12"/>
  <c r="B3226" i="12"/>
  <c r="U3225" i="12"/>
  <c r="E3225" i="12"/>
  <c r="F3225" i="12" s="1"/>
  <c r="N3225" i="12"/>
  <c r="O3225" i="12" s="1"/>
  <c r="P3225" i="12" s="1"/>
  <c r="K3224" i="12"/>
  <c r="Q3224" i="12"/>
  <c r="R3224" i="12" s="1"/>
  <c r="W3224" i="12"/>
  <c r="W3225" i="12" l="1"/>
  <c r="E714" i="13"/>
  <c r="V3226" i="12"/>
  <c r="B3227" i="12"/>
  <c r="U3226" i="12"/>
  <c r="E3226" i="12"/>
  <c r="F3226" i="12" s="1"/>
  <c r="N3226" i="12"/>
  <c r="O3226" i="12" s="1"/>
  <c r="P3226" i="12" s="1"/>
  <c r="J3226" i="12"/>
  <c r="Y3226" i="12"/>
  <c r="I3226" i="12"/>
  <c r="K3225" i="12"/>
  <c r="Q3225" i="12"/>
  <c r="R3225" i="12" s="1"/>
  <c r="W3226" i="12" l="1"/>
  <c r="E713" i="13"/>
  <c r="B3228" i="12"/>
  <c r="U3227" i="12"/>
  <c r="E3227" i="12"/>
  <c r="F3227" i="12" s="1"/>
  <c r="N3227" i="12"/>
  <c r="O3227" i="12" s="1"/>
  <c r="P3227" i="12" s="1"/>
  <c r="J3227" i="12"/>
  <c r="Y3227" i="12"/>
  <c r="I3227" i="12"/>
  <c r="V3227" i="12"/>
  <c r="K3226" i="12"/>
  <c r="Q3226" i="12"/>
  <c r="R3226" i="12" s="1"/>
  <c r="W3227" i="12" l="1"/>
  <c r="Q3227" i="12"/>
  <c r="R3227" i="12" s="1"/>
  <c r="E712" i="13"/>
  <c r="N3228" i="12"/>
  <c r="O3228" i="12" s="1"/>
  <c r="P3228" i="12" s="1"/>
  <c r="J3228" i="12"/>
  <c r="Y3228" i="12"/>
  <c r="I3228" i="12"/>
  <c r="V3228" i="12"/>
  <c r="B3229" i="12"/>
  <c r="U3228" i="12"/>
  <c r="E3228" i="12"/>
  <c r="F3228" i="12" s="1"/>
  <c r="K3227" i="12"/>
  <c r="W3228" i="12" l="1"/>
  <c r="K3228" i="12"/>
  <c r="Q3228" i="12"/>
  <c r="R3228" i="12" s="1"/>
  <c r="E711" i="13"/>
  <c r="N3229" i="12"/>
  <c r="O3229" i="12" s="1"/>
  <c r="P3229" i="12" s="1"/>
  <c r="J3229" i="12"/>
  <c r="Y3229" i="12"/>
  <c r="I3229" i="12"/>
  <c r="V3229" i="12"/>
  <c r="B3230" i="12"/>
  <c r="U3229" i="12"/>
  <c r="E3229" i="12"/>
  <c r="F3229" i="12" s="1"/>
  <c r="K3229" i="12" l="1"/>
  <c r="Q3229" i="12"/>
  <c r="R3229" i="12" s="1"/>
  <c r="W3229" i="12"/>
  <c r="E710" i="13"/>
  <c r="J3230" i="12"/>
  <c r="Y3230" i="12"/>
  <c r="I3230" i="12"/>
  <c r="V3230" i="12"/>
  <c r="B3231" i="12"/>
  <c r="U3230" i="12"/>
  <c r="E3230" i="12"/>
  <c r="F3230" i="12" s="1"/>
  <c r="N3230" i="12"/>
  <c r="O3230" i="12" s="1"/>
  <c r="P3230" i="12" s="1"/>
  <c r="W3230" i="12" l="1"/>
  <c r="E709" i="13"/>
  <c r="Y3231" i="12"/>
  <c r="I3231" i="12"/>
  <c r="V3231" i="12"/>
  <c r="B3232" i="12"/>
  <c r="U3231" i="12"/>
  <c r="E3231" i="12"/>
  <c r="F3231" i="12" s="1"/>
  <c r="N3231" i="12"/>
  <c r="O3231" i="12" s="1"/>
  <c r="P3231" i="12" s="1"/>
  <c r="J3231" i="12"/>
  <c r="K3230" i="12"/>
  <c r="Q3230" i="12"/>
  <c r="R3230" i="12" s="1"/>
  <c r="W3231" i="12" l="1"/>
  <c r="Q3231" i="12"/>
  <c r="R3231" i="12" s="1"/>
  <c r="E708" i="13"/>
  <c r="V3232" i="12"/>
  <c r="B3233" i="12"/>
  <c r="U3232" i="12"/>
  <c r="E3232" i="12"/>
  <c r="F3232" i="12" s="1"/>
  <c r="N3232" i="12"/>
  <c r="O3232" i="12" s="1"/>
  <c r="P3232" i="12" s="1"/>
  <c r="J3232" i="12"/>
  <c r="Y3232" i="12"/>
  <c r="I3232" i="12"/>
  <c r="K3231" i="12"/>
  <c r="W3232" i="12" l="1"/>
  <c r="Q3232" i="12"/>
  <c r="R3232" i="12" s="1"/>
  <c r="E707" i="13"/>
  <c r="N3233" i="12"/>
  <c r="O3233" i="12" s="1"/>
  <c r="P3233" i="12" s="1"/>
  <c r="J3233" i="12"/>
  <c r="Y3233" i="12"/>
  <c r="I3233" i="12"/>
  <c r="V3233" i="12"/>
  <c r="B3234" i="12"/>
  <c r="U3233" i="12"/>
  <c r="E3233" i="12"/>
  <c r="F3233" i="12" s="1"/>
  <c r="K3232" i="12"/>
  <c r="K3233" i="12" l="1"/>
  <c r="W3233" i="12"/>
  <c r="Q3233" i="12"/>
  <c r="R3233" i="12" s="1"/>
  <c r="E706" i="13"/>
  <c r="N3234" i="12"/>
  <c r="O3234" i="12" s="1"/>
  <c r="P3234" i="12" s="1"/>
  <c r="J3234" i="12"/>
  <c r="Y3234" i="12"/>
  <c r="I3234" i="12"/>
  <c r="V3234" i="12"/>
  <c r="B3235" i="12"/>
  <c r="U3234" i="12"/>
  <c r="E3234" i="12"/>
  <c r="F3234" i="12" s="1"/>
  <c r="W3234" i="12" l="1"/>
  <c r="Q3234" i="12"/>
  <c r="R3234" i="12" s="1"/>
  <c r="E705" i="13"/>
  <c r="J3235" i="12"/>
  <c r="Y3235" i="12"/>
  <c r="I3235" i="12"/>
  <c r="V3235" i="12"/>
  <c r="B3236" i="12"/>
  <c r="U3235" i="12"/>
  <c r="E3235" i="12"/>
  <c r="F3235" i="12" s="1"/>
  <c r="N3235" i="12"/>
  <c r="O3235" i="12" s="1"/>
  <c r="P3235" i="12" s="1"/>
  <c r="K3234" i="12"/>
  <c r="W3235" i="12" l="1"/>
  <c r="K3235" i="12"/>
  <c r="Q3235" i="12"/>
  <c r="R3235" i="12" s="1"/>
  <c r="E704" i="13"/>
  <c r="J3236" i="12"/>
  <c r="Y3236" i="12"/>
  <c r="I3236" i="12"/>
  <c r="V3236" i="12"/>
  <c r="B3237" i="12"/>
  <c r="U3236" i="12"/>
  <c r="E3236" i="12"/>
  <c r="F3236" i="12" s="1"/>
  <c r="N3236" i="12"/>
  <c r="O3236" i="12" s="1"/>
  <c r="P3236" i="12" s="1"/>
  <c r="W3236" i="12" l="1"/>
  <c r="Q3236" i="12"/>
  <c r="R3236" i="12" s="1"/>
  <c r="E703" i="13"/>
  <c r="V3237" i="12"/>
  <c r="B3238" i="12"/>
  <c r="U3237" i="12"/>
  <c r="E3237" i="12"/>
  <c r="F3237" i="12" s="1"/>
  <c r="N3237" i="12"/>
  <c r="O3237" i="12" s="1"/>
  <c r="P3237" i="12" s="1"/>
  <c r="J3237" i="12"/>
  <c r="Y3237" i="12"/>
  <c r="I3237" i="12"/>
  <c r="K3236" i="12"/>
  <c r="W3237" i="12" l="1"/>
  <c r="E702" i="13"/>
  <c r="N3238" i="12"/>
  <c r="O3238" i="12" s="1"/>
  <c r="P3238" i="12" s="1"/>
  <c r="J3238" i="12"/>
  <c r="Y3238" i="12"/>
  <c r="I3238" i="12"/>
  <c r="V3238" i="12"/>
  <c r="U3238" i="12"/>
  <c r="E3238" i="12"/>
  <c r="F3238" i="12" s="1"/>
  <c r="B3239" i="12"/>
  <c r="K3237" i="12"/>
  <c r="Q3237" i="12"/>
  <c r="R3237" i="12" s="1"/>
  <c r="W3238" i="12" l="1"/>
  <c r="Q3238" i="12"/>
  <c r="R3238" i="12" s="1"/>
  <c r="E701" i="13"/>
  <c r="N3239" i="12"/>
  <c r="O3239" i="12" s="1"/>
  <c r="P3239" i="12" s="1"/>
  <c r="J3239" i="12"/>
  <c r="Y3239" i="12"/>
  <c r="I3239" i="12"/>
  <c r="V3239" i="12"/>
  <c r="B3240" i="12"/>
  <c r="U3239" i="12"/>
  <c r="E3239" i="12"/>
  <c r="F3239" i="12" s="1"/>
  <c r="K3238" i="12"/>
  <c r="Q3239" i="12" l="1"/>
  <c r="R3239" i="12" s="1"/>
  <c r="W3239" i="12"/>
  <c r="E700" i="13"/>
  <c r="N3240" i="12"/>
  <c r="O3240" i="12" s="1"/>
  <c r="P3240" i="12" s="1"/>
  <c r="J3240" i="12"/>
  <c r="Y3240" i="12"/>
  <c r="I3240" i="12"/>
  <c r="V3240" i="12"/>
  <c r="B3241" i="12"/>
  <c r="U3240" i="12"/>
  <c r="E3240" i="12"/>
  <c r="F3240" i="12" s="1"/>
  <c r="K3239" i="12"/>
  <c r="W3240" i="12" l="1"/>
  <c r="Q3240" i="12"/>
  <c r="R3240" i="12" s="1"/>
  <c r="E699" i="13"/>
  <c r="J3241" i="12"/>
  <c r="Y3241" i="12"/>
  <c r="I3241" i="12"/>
  <c r="V3241" i="12"/>
  <c r="B3242" i="12"/>
  <c r="U3241" i="12"/>
  <c r="E3241" i="12"/>
  <c r="F3241" i="12" s="1"/>
  <c r="N3241" i="12"/>
  <c r="O3241" i="12" s="1"/>
  <c r="P3241" i="12" s="1"/>
  <c r="K3240" i="12"/>
  <c r="W3241" i="12" l="1"/>
  <c r="Q3241" i="12"/>
  <c r="R3241" i="12" s="1"/>
  <c r="E698" i="13"/>
  <c r="V3242" i="12"/>
  <c r="B3243" i="12"/>
  <c r="U3242" i="12"/>
  <c r="E3242" i="12"/>
  <c r="F3242" i="12" s="1"/>
  <c r="N3242" i="12"/>
  <c r="O3242" i="12" s="1"/>
  <c r="P3242" i="12" s="1"/>
  <c r="J3242" i="12"/>
  <c r="Y3242" i="12"/>
  <c r="I3242" i="12"/>
  <c r="K3241" i="12"/>
  <c r="Q3242" i="12" l="1"/>
  <c r="R3242" i="12" s="1"/>
  <c r="E697" i="13"/>
  <c r="B3244" i="12"/>
  <c r="U3243" i="12"/>
  <c r="E3243" i="12"/>
  <c r="F3243" i="12" s="1"/>
  <c r="N3243" i="12"/>
  <c r="O3243" i="12" s="1"/>
  <c r="P3243" i="12" s="1"/>
  <c r="J3243" i="12"/>
  <c r="Y3243" i="12"/>
  <c r="I3243" i="12"/>
  <c r="V3243" i="12"/>
  <c r="K3242" i="12"/>
  <c r="W3242" i="12"/>
  <c r="K3243" i="12" l="1"/>
  <c r="Q3243" i="12"/>
  <c r="R3243" i="12" s="1"/>
  <c r="W3243" i="12"/>
  <c r="E696" i="13"/>
  <c r="N3244" i="12"/>
  <c r="O3244" i="12" s="1"/>
  <c r="P3244" i="12" s="1"/>
  <c r="J3244" i="12"/>
  <c r="Y3244" i="12"/>
  <c r="I3244" i="12"/>
  <c r="V3244" i="12"/>
  <c r="B3245" i="12"/>
  <c r="U3244" i="12"/>
  <c r="E3244" i="12"/>
  <c r="F3244" i="12" s="1"/>
  <c r="K3244" i="12" l="1"/>
  <c r="Q3244" i="12"/>
  <c r="R3244" i="12" s="1"/>
  <c r="W3244" i="12"/>
  <c r="E695" i="13"/>
  <c r="N3245" i="12"/>
  <c r="O3245" i="12" s="1"/>
  <c r="P3245" i="12" s="1"/>
  <c r="J3245" i="12"/>
  <c r="Y3245" i="12"/>
  <c r="I3245" i="12"/>
  <c r="V3245" i="12"/>
  <c r="B3246" i="12"/>
  <c r="U3245" i="12"/>
  <c r="E3245" i="12"/>
  <c r="F3245" i="12" s="1"/>
  <c r="Q3245" i="12" l="1"/>
  <c r="R3245" i="12" s="1"/>
  <c r="W3245" i="12"/>
  <c r="E694" i="13"/>
  <c r="J3246" i="12"/>
  <c r="Y3246" i="12"/>
  <c r="I3246" i="12"/>
  <c r="V3246" i="12"/>
  <c r="B3247" i="12"/>
  <c r="U3246" i="12"/>
  <c r="E3246" i="12"/>
  <c r="F3246" i="12" s="1"/>
  <c r="N3246" i="12"/>
  <c r="O3246" i="12" s="1"/>
  <c r="P3246" i="12" s="1"/>
  <c r="K3245" i="12"/>
  <c r="W3246" i="12" l="1"/>
  <c r="K3246" i="12"/>
  <c r="E693" i="13"/>
  <c r="Y3247" i="12"/>
  <c r="I3247" i="12"/>
  <c r="V3247" i="12"/>
  <c r="B3248" i="12"/>
  <c r="U3247" i="12"/>
  <c r="E3247" i="12"/>
  <c r="F3247" i="12" s="1"/>
  <c r="N3247" i="12"/>
  <c r="O3247" i="12" s="1"/>
  <c r="P3247" i="12" s="1"/>
  <c r="J3247" i="12"/>
  <c r="Q3246" i="12"/>
  <c r="R3246" i="12" s="1"/>
  <c r="W3247" i="12" l="1"/>
  <c r="Q3247" i="12"/>
  <c r="R3247" i="12" s="1"/>
  <c r="E692" i="13"/>
  <c r="V3248" i="12"/>
  <c r="B3249" i="12"/>
  <c r="U3248" i="12"/>
  <c r="E3248" i="12"/>
  <c r="F3248" i="12" s="1"/>
  <c r="N3248" i="12"/>
  <c r="O3248" i="12" s="1"/>
  <c r="P3248" i="12" s="1"/>
  <c r="J3248" i="12"/>
  <c r="Y3248" i="12"/>
  <c r="I3248" i="12"/>
  <c r="K3247" i="12"/>
  <c r="W3248" i="12" l="1"/>
  <c r="E691" i="13"/>
  <c r="N3249" i="12"/>
  <c r="O3249" i="12" s="1"/>
  <c r="P3249" i="12" s="1"/>
  <c r="J3249" i="12"/>
  <c r="Y3249" i="12"/>
  <c r="I3249" i="12"/>
  <c r="V3249" i="12"/>
  <c r="B3250" i="12"/>
  <c r="U3249" i="12"/>
  <c r="E3249" i="12"/>
  <c r="F3249" i="12" s="1"/>
  <c r="K3248" i="12"/>
  <c r="Q3248" i="12"/>
  <c r="R3248" i="12" s="1"/>
  <c r="W3249" i="12" l="1"/>
  <c r="Q3249" i="12"/>
  <c r="R3249" i="12" s="1"/>
  <c r="E690" i="13"/>
  <c r="N3250" i="12"/>
  <c r="O3250" i="12" s="1"/>
  <c r="P3250" i="12" s="1"/>
  <c r="J3250" i="12"/>
  <c r="Y3250" i="12"/>
  <c r="I3250" i="12"/>
  <c r="V3250" i="12"/>
  <c r="B3251" i="12"/>
  <c r="U3250" i="12"/>
  <c r="E3250" i="12"/>
  <c r="F3250" i="12" s="1"/>
  <c r="K3249" i="12"/>
  <c r="W3250" i="12" l="1"/>
  <c r="E689" i="13"/>
  <c r="J3251" i="12"/>
  <c r="Y3251" i="12"/>
  <c r="I3251" i="12"/>
  <c r="V3251" i="12"/>
  <c r="B3252" i="12"/>
  <c r="U3251" i="12"/>
  <c r="E3251" i="12"/>
  <c r="F3251" i="12" s="1"/>
  <c r="N3251" i="12"/>
  <c r="O3251" i="12" s="1"/>
  <c r="P3251" i="12" s="1"/>
  <c r="K3250" i="12"/>
  <c r="Q3250" i="12"/>
  <c r="R3250" i="12" s="1"/>
  <c r="W3251" i="12" l="1"/>
  <c r="E688" i="13"/>
  <c r="J3252" i="12"/>
  <c r="Y3252" i="12"/>
  <c r="I3252" i="12"/>
  <c r="V3252" i="12"/>
  <c r="B3253" i="12"/>
  <c r="U3252" i="12"/>
  <c r="E3252" i="12"/>
  <c r="F3252" i="12" s="1"/>
  <c r="N3252" i="12"/>
  <c r="O3252" i="12" s="1"/>
  <c r="P3252" i="12" s="1"/>
  <c r="K3251" i="12"/>
  <c r="Q3251" i="12"/>
  <c r="R3251" i="12" s="1"/>
  <c r="W3252" i="12" l="1"/>
  <c r="E687" i="13"/>
  <c r="V3253" i="12"/>
  <c r="B3254" i="12"/>
  <c r="U3253" i="12"/>
  <c r="E3253" i="12"/>
  <c r="F3253" i="12" s="1"/>
  <c r="N3253" i="12"/>
  <c r="O3253" i="12" s="1"/>
  <c r="P3253" i="12" s="1"/>
  <c r="J3253" i="12"/>
  <c r="Y3253" i="12"/>
  <c r="I3253" i="12"/>
  <c r="K3252" i="12"/>
  <c r="Q3252" i="12"/>
  <c r="R3252" i="12" s="1"/>
  <c r="W3253" i="12" l="1"/>
  <c r="Q3253" i="12"/>
  <c r="R3253" i="12" s="1"/>
  <c r="E686" i="13"/>
  <c r="N3254" i="12"/>
  <c r="O3254" i="12" s="1"/>
  <c r="P3254" i="12" s="1"/>
  <c r="J3254" i="12"/>
  <c r="Y3254" i="12"/>
  <c r="I3254" i="12"/>
  <c r="V3254" i="12"/>
  <c r="B3255" i="12"/>
  <c r="U3254" i="12"/>
  <c r="E3254" i="12"/>
  <c r="F3254" i="12" s="1"/>
  <c r="K3253" i="12"/>
  <c r="W3254" i="12" l="1"/>
  <c r="Q3254" i="12"/>
  <c r="R3254" i="12" s="1"/>
  <c r="E685" i="13"/>
  <c r="N3255" i="12"/>
  <c r="O3255" i="12" s="1"/>
  <c r="P3255" i="12" s="1"/>
  <c r="J3255" i="12"/>
  <c r="Y3255" i="12"/>
  <c r="I3255" i="12"/>
  <c r="V3255" i="12"/>
  <c r="B3256" i="12"/>
  <c r="U3255" i="12"/>
  <c r="E3255" i="12"/>
  <c r="F3255" i="12" s="1"/>
  <c r="K3254" i="12"/>
  <c r="K3255" i="12" l="1"/>
  <c r="W3255" i="12"/>
  <c r="Q3255" i="12"/>
  <c r="R3255" i="12" s="1"/>
  <c r="E684" i="13"/>
  <c r="N3256" i="12"/>
  <c r="O3256" i="12" s="1"/>
  <c r="P3256" i="12" s="1"/>
  <c r="J3256" i="12"/>
  <c r="Y3256" i="12"/>
  <c r="I3256" i="12"/>
  <c r="V3256" i="12"/>
  <c r="U3256" i="12"/>
  <c r="E3256" i="12"/>
  <c r="F3256" i="12" s="1"/>
  <c r="B3257" i="12"/>
  <c r="K3256" i="12" l="1"/>
  <c r="Q3256" i="12"/>
  <c r="R3256" i="12" s="1"/>
  <c r="E683" i="13"/>
  <c r="N3257" i="12"/>
  <c r="O3257" i="12" s="1"/>
  <c r="P3257" i="12" s="1"/>
  <c r="J3257" i="12"/>
  <c r="I3257" i="12"/>
  <c r="Y3257" i="12"/>
  <c r="E3257" i="12"/>
  <c r="F3257" i="12" s="1"/>
  <c r="V3257" i="12"/>
  <c r="U3257" i="12"/>
  <c r="B3258" i="12"/>
  <c r="W3256" i="12"/>
  <c r="Q3257" i="12" l="1"/>
  <c r="R3257" i="12" s="1"/>
  <c r="E682" i="13"/>
  <c r="B3259" i="12"/>
  <c r="U3258" i="12"/>
  <c r="E3258" i="12"/>
  <c r="F3258" i="12" s="1"/>
  <c r="N3258" i="12"/>
  <c r="O3258" i="12" s="1"/>
  <c r="P3258" i="12" s="1"/>
  <c r="J3258" i="12"/>
  <c r="I3258" i="12"/>
  <c r="Y3258" i="12"/>
  <c r="V3258" i="12"/>
  <c r="K3257" i="12"/>
  <c r="W3257" i="12"/>
  <c r="W3258" i="12" l="1"/>
  <c r="K3258" i="12"/>
  <c r="E681" i="13"/>
  <c r="V3259" i="12"/>
  <c r="B3260" i="12"/>
  <c r="U3259" i="12"/>
  <c r="E3259" i="12"/>
  <c r="F3259" i="12" s="1"/>
  <c r="Y3259" i="12"/>
  <c r="N3259" i="12"/>
  <c r="O3259" i="12" s="1"/>
  <c r="P3259" i="12" s="1"/>
  <c r="J3259" i="12"/>
  <c r="I3259" i="12"/>
  <c r="Q3258" i="12"/>
  <c r="R3258" i="12" s="1"/>
  <c r="W3259" i="12" l="1"/>
  <c r="K3259" i="12"/>
  <c r="E680" i="13"/>
  <c r="B3261" i="12"/>
  <c r="U3260" i="12"/>
  <c r="E3260" i="12"/>
  <c r="F3260" i="12" s="1"/>
  <c r="J3260" i="12"/>
  <c r="I3260" i="12"/>
  <c r="Y3260" i="12"/>
  <c r="V3260" i="12"/>
  <c r="N3260" i="12"/>
  <c r="O3260" i="12" s="1"/>
  <c r="P3260" i="12" s="1"/>
  <c r="Q3259" i="12"/>
  <c r="R3259" i="12" s="1"/>
  <c r="W3260" i="12" l="1"/>
  <c r="K3260" i="12"/>
  <c r="E679" i="13"/>
  <c r="V3261" i="12"/>
  <c r="U3261" i="12"/>
  <c r="N3261" i="12"/>
  <c r="O3261" i="12" s="1"/>
  <c r="P3261" i="12" s="1"/>
  <c r="B3262" i="12"/>
  <c r="J3261" i="12"/>
  <c r="I3261" i="12"/>
  <c r="E3261" i="12"/>
  <c r="F3261" i="12" s="1"/>
  <c r="Y3261" i="12"/>
  <c r="Q3260" i="12"/>
  <c r="R3260" i="12" s="1"/>
  <c r="W3261" i="12" l="1"/>
  <c r="Q3261" i="12"/>
  <c r="R3261" i="12" s="1"/>
  <c r="K3261" i="12"/>
  <c r="E678" i="13"/>
  <c r="N3262" i="12"/>
  <c r="O3262" i="12" s="1"/>
  <c r="P3262" i="12" s="1"/>
  <c r="J3262" i="12"/>
  <c r="Y3262" i="12"/>
  <c r="I3262" i="12"/>
  <c r="B3263" i="12"/>
  <c r="E3262" i="12"/>
  <c r="F3262" i="12" s="1"/>
  <c r="V3262" i="12"/>
  <c r="U3262" i="12"/>
  <c r="W3262" i="12" l="1"/>
  <c r="Q3262" i="12"/>
  <c r="R3262" i="12" s="1"/>
  <c r="E677" i="13"/>
  <c r="J3263" i="12"/>
  <c r="Y3263" i="12"/>
  <c r="I3263" i="12"/>
  <c r="V3263" i="12"/>
  <c r="U3263" i="12"/>
  <c r="B3264" i="12"/>
  <c r="N3263" i="12"/>
  <c r="O3263" i="12" s="1"/>
  <c r="P3263" i="12" s="1"/>
  <c r="E3263" i="12"/>
  <c r="F3263" i="12" s="1"/>
  <c r="K3262" i="12"/>
  <c r="W3263" i="12" l="1"/>
  <c r="E676" i="13"/>
  <c r="Y3264" i="12"/>
  <c r="I3264" i="12"/>
  <c r="V3264" i="12"/>
  <c r="B3265" i="12"/>
  <c r="U3264" i="12"/>
  <c r="E3264" i="12"/>
  <c r="F3264" i="12" s="1"/>
  <c r="N3264" i="12"/>
  <c r="O3264" i="12" s="1"/>
  <c r="P3264" i="12" s="1"/>
  <c r="J3264" i="12"/>
  <c r="Q3263" i="12"/>
  <c r="R3263" i="12" s="1"/>
  <c r="K3263" i="12"/>
  <c r="W3264" i="12" l="1"/>
  <c r="E675" i="13"/>
  <c r="V3265" i="12"/>
  <c r="B3266" i="12"/>
  <c r="U3265" i="12"/>
  <c r="E3265" i="12"/>
  <c r="F3265" i="12" s="1"/>
  <c r="N3265" i="12"/>
  <c r="O3265" i="12" s="1"/>
  <c r="P3265" i="12" s="1"/>
  <c r="J3265" i="12"/>
  <c r="I3265" i="12"/>
  <c r="Y3265" i="12"/>
  <c r="K3264" i="12"/>
  <c r="Q3264" i="12"/>
  <c r="R3264" i="12" s="1"/>
  <c r="K3265" i="12" l="1"/>
  <c r="W3265" i="12"/>
  <c r="Q3265" i="12"/>
  <c r="R3265" i="12" s="1"/>
  <c r="E674" i="13"/>
  <c r="N3266" i="12"/>
  <c r="O3266" i="12" s="1"/>
  <c r="P3266" i="12" s="1"/>
  <c r="J3266" i="12"/>
  <c r="I3266" i="12"/>
  <c r="B3267" i="12"/>
  <c r="E3266" i="12"/>
  <c r="F3266" i="12" s="1"/>
  <c r="Y3266" i="12"/>
  <c r="V3266" i="12"/>
  <c r="U3266" i="12"/>
  <c r="W3266" i="12" l="1"/>
  <c r="K3266" i="12"/>
  <c r="E673" i="13"/>
  <c r="N3267" i="12"/>
  <c r="O3267" i="12" s="1"/>
  <c r="P3267" i="12" s="1"/>
  <c r="J3267" i="12"/>
  <c r="B3268" i="12"/>
  <c r="E3267" i="12"/>
  <c r="F3267" i="12" s="1"/>
  <c r="Y3267" i="12"/>
  <c r="V3267" i="12"/>
  <c r="U3267" i="12"/>
  <c r="I3267" i="12"/>
  <c r="Q3266" i="12"/>
  <c r="R3266" i="12" s="1"/>
  <c r="Q3267" i="12" l="1"/>
  <c r="R3267" i="12" s="1"/>
  <c r="E672" i="13"/>
  <c r="J3268" i="12"/>
  <c r="Y3268" i="12"/>
  <c r="I3268" i="12"/>
  <c r="B3269" i="12"/>
  <c r="U3268" i="12"/>
  <c r="E3268" i="12"/>
  <c r="F3268" i="12" s="1"/>
  <c r="V3268" i="12"/>
  <c r="N3268" i="12"/>
  <c r="O3268" i="12" s="1"/>
  <c r="P3268" i="12" s="1"/>
  <c r="K3267" i="12"/>
  <c r="W3267" i="12"/>
  <c r="W3268" i="12" l="1"/>
  <c r="E671" i="13"/>
  <c r="J3269" i="12"/>
  <c r="Y3269" i="12"/>
  <c r="I3269" i="12"/>
  <c r="V3269" i="12"/>
  <c r="B3270" i="12"/>
  <c r="U3269" i="12"/>
  <c r="E3269" i="12"/>
  <c r="F3269" i="12" s="1"/>
  <c r="N3269" i="12"/>
  <c r="O3269" i="12" s="1"/>
  <c r="P3269" i="12" s="1"/>
  <c r="K3268" i="12"/>
  <c r="Q3268" i="12"/>
  <c r="R3268" i="12" s="1"/>
  <c r="W3269" i="12" l="1"/>
  <c r="E670" i="13"/>
  <c r="V3270" i="12"/>
  <c r="B3271" i="12"/>
  <c r="U3270" i="12"/>
  <c r="E3270" i="12"/>
  <c r="F3270" i="12" s="1"/>
  <c r="Y3270" i="12"/>
  <c r="I3270" i="12"/>
  <c r="N3270" i="12"/>
  <c r="O3270" i="12" s="1"/>
  <c r="P3270" i="12" s="1"/>
  <c r="J3270" i="12"/>
  <c r="K3269" i="12"/>
  <c r="Q3269" i="12"/>
  <c r="R3269" i="12" s="1"/>
  <c r="W3270" i="12" l="1"/>
  <c r="E669" i="13"/>
  <c r="N3271" i="12"/>
  <c r="O3271" i="12" s="1"/>
  <c r="P3271" i="12" s="1"/>
  <c r="J3271" i="12"/>
  <c r="Y3271" i="12"/>
  <c r="I3271" i="12"/>
  <c r="V3271" i="12"/>
  <c r="E3271" i="12"/>
  <c r="F3271" i="12" s="1"/>
  <c r="B3272" i="12"/>
  <c r="U3271" i="12"/>
  <c r="K3270" i="12"/>
  <c r="Q3270" i="12"/>
  <c r="R3270" i="12" s="1"/>
  <c r="W3271" i="12" l="1"/>
  <c r="Q3271" i="12"/>
  <c r="R3271" i="12" s="1"/>
  <c r="E668" i="13"/>
  <c r="N3272" i="12"/>
  <c r="O3272" i="12" s="1"/>
  <c r="P3272" i="12" s="1"/>
  <c r="Y3272" i="12"/>
  <c r="I3272" i="12"/>
  <c r="V3272" i="12"/>
  <c r="B3273" i="12"/>
  <c r="U3272" i="12"/>
  <c r="E3272" i="12"/>
  <c r="F3272" i="12" s="1"/>
  <c r="J3272" i="12"/>
  <c r="K3271" i="12"/>
  <c r="W3272" i="12" l="1"/>
  <c r="Q3272" i="12"/>
  <c r="R3272" i="12" s="1"/>
  <c r="E667" i="13"/>
  <c r="N3273" i="12"/>
  <c r="O3273" i="12" s="1"/>
  <c r="P3273" i="12" s="1"/>
  <c r="J3273" i="12"/>
  <c r="Y3273" i="12"/>
  <c r="I3273" i="12"/>
  <c r="V3273" i="12"/>
  <c r="B3274" i="12"/>
  <c r="U3273" i="12"/>
  <c r="E3273" i="12"/>
  <c r="F3273" i="12" s="1"/>
  <c r="K3272" i="12"/>
  <c r="W3273" i="12" l="1"/>
  <c r="K3273" i="12"/>
  <c r="Q3273" i="12"/>
  <c r="R3273" i="12" s="1"/>
  <c r="E666" i="13"/>
  <c r="J3274" i="12"/>
  <c r="Y3274" i="12"/>
  <c r="I3274" i="12"/>
  <c r="V3274" i="12"/>
  <c r="B3275" i="12"/>
  <c r="U3274" i="12"/>
  <c r="E3274" i="12"/>
  <c r="F3274" i="12" s="1"/>
  <c r="N3274" i="12"/>
  <c r="O3274" i="12" s="1"/>
  <c r="P3274" i="12" s="1"/>
  <c r="W3274" i="12" l="1"/>
  <c r="Q3274" i="12"/>
  <c r="R3274" i="12" s="1"/>
  <c r="E665" i="13"/>
  <c r="V3275" i="12"/>
  <c r="B3276" i="12"/>
  <c r="U3275" i="12"/>
  <c r="E3275" i="12"/>
  <c r="F3275" i="12" s="1"/>
  <c r="N3275" i="12"/>
  <c r="O3275" i="12" s="1"/>
  <c r="P3275" i="12" s="1"/>
  <c r="J3275" i="12"/>
  <c r="Y3275" i="12"/>
  <c r="I3275" i="12"/>
  <c r="K3274" i="12"/>
  <c r="E664" i="13" l="1"/>
  <c r="B3277" i="12"/>
  <c r="U3276" i="12"/>
  <c r="E3276" i="12"/>
  <c r="F3276" i="12" s="1"/>
  <c r="J3276" i="12"/>
  <c r="Y3276" i="12"/>
  <c r="I3276" i="12"/>
  <c r="N3276" i="12"/>
  <c r="O3276" i="12" s="1"/>
  <c r="P3276" i="12" s="1"/>
  <c r="V3276" i="12"/>
  <c r="K3275" i="12"/>
  <c r="Q3275" i="12"/>
  <c r="R3275" i="12" s="1"/>
  <c r="W3275" i="12"/>
  <c r="Q3276" i="12" l="1"/>
  <c r="R3276" i="12" s="1"/>
  <c r="K3276" i="12"/>
  <c r="W3276" i="12"/>
  <c r="E663" i="13"/>
  <c r="N3277" i="12"/>
  <c r="O3277" i="12" s="1"/>
  <c r="P3277" i="12" s="1"/>
  <c r="J3277" i="12"/>
  <c r="V3277" i="12"/>
  <c r="B3278" i="12"/>
  <c r="Y3277" i="12"/>
  <c r="U3277" i="12"/>
  <c r="I3277" i="12"/>
  <c r="E3277" i="12"/>
  <c r="F3277" i="12" s="1"/>
  <c r="E662" i="13" l="1"/>
  <c r="N3278" i="12"/>
  <c r="O3278" i="12" s="1"/>
  <c r="P3278" i="12" s="1"/>
  <c r="J3278" i="12"/>
  <c r="Y3278" i="12"/>
  <c r="I3278" i="12"/>
  <c r="B3279" i="12"/>
  <c r="U3278" i="12"/>
  <c r="E3278" i="12"/>
  <c r="F3278" i="12" s="1"/>
  <c r="V3278" i="12"/>
  <c r="Q3277" i="12"/>
  <c r="R3277" i="12" s="1"/>
  <c r="K3277" i="12"/>
  <c r="W3277" i="12"/>
  <c r="W3278" i="12" l="1"/>
  <c r="Q3278" i="12"/>
  <c r="R3278" i="12" s="1"/>
  <c r="E661" i="13"/>
  <c r="J3279" i="12"/>
  <c r="Y3279" i="12"/>
  <c r="I3279" i="12"/>
  <c r="V3279" i="12"/>
  <c r="N3279" i="12"/>
  <c r="O3279" i="12" s="1"/>
  <c r="P3279" i="12" s="1"/>
  <c r="B3280" i="12"/>
  <c r="U3279" i="12"/>
  <c r="E3279" i="12"/>
  <c r="F3279" i="12" s="1"/>
  <c r="K3278" i="12"/>
  <c r="Q3279" i="12" l="1"/>
  <c r="R3279" i="12" s="1"/>
  <c r="K3279" i="12"/>
  <c r="W3279" i="12"/>
  <c r="E660" i="13"/>
  <c r="Y3280" i="12"/>
  <c r="I3280" i="12"/>
  <c r="V3280" i="12"/>
  <c r="B3281" i="12"/>
  <c r="U3280" i="12"/>
  <c r="E3280" i="12"/>
  <c r="F3280" i="12" s="1"/>
  <c r="N3280" i="12"/>
  <c r="O3280" i="12" s="1"/>
  <c r="P3280" i="12" s="1"/>
  <c r="J3280" i="12"/>
  <c r="W3280" i="12" l="1"/>
  <c r="E659" i="13"/>
  <c r="V3281" i="12"/>
  <c r="B3282" i="12"/>
  <c r="U3281" i="12"/>
  <c r="E3281" i="12"/>
  <c r="F3281" i="12" s="1"/>
  <c r="N3281" i="12"/>
  <c r="O3281" i="12" s="1"/>
  <c r="P3281" i="12" s="1"/>
  <c r="J3281" i="12"/>
  <c r="Y3281" i="12"/>
  <c r="I3281" i="12"/>
  <c r="K3280" i="12"/>
  <c r="Q3280" i="12"/>
  <c r="R3280" i="12" s="1"/>
  <c r="W3281" i="12" l="1"/>
  <c r="Q3281" i="12"/>
  <c r="R3281" i="12" s="1"/>
  <c r="E658" i="13"/>
  <c r="N3282" i="12"/>
  <c r="O3282" i="12" s="1"/>
  <c r="P3282" i="12" s="1"/>
  <c r="Y3282" i="12"/>
  <c r="I3282" i="12"/>
  <c r="B3283" i="12"/>
  <c r="U3282" i="12"/>
  <c r="E3282" i="12"/>
  <c r="F3282" i="12" s="1"/>
  <c r="V3282" i="12"/>
  <c r="J3282" i="12"/>
  <c r="K3281" i="12"/>
  <c r="K3282" i="12" l="1"/>
  <c r="Q3282" i="12"/>
  <c r="R3282" i="12" s="1"/>
  <c r="W3282" i="12"/>
  <c r="E657" i="13"/>
  <c r="N3283" i="12"/>
  <c r="O3283" i="12" s="1"/>
  <c r="P3283" i="12" s="1"/>
  <c r="J3283" i="12"/>
  <c r="Y3283" i="12"/>
  <c r="I3283" i="12"/>
  <c r="V3283" i="12"/>
  <c r="B3284" i="12"/>
  <c r="U3283" i="12"/>
  <c r="E3283" i="12"/>
  <c r="F3283" i="12" s="1"/>
  <c r="W3283" i="12" l="1"/>
  <c r="Q3283" i="12"/>
  <c r="R3283" i="12" s="1"/>
  <c r="E656" i="13"/>
  <c r="J3284" i="12"/>
  <c r="Y3284" i="12"/>
  <c r="I3284" i="12"/>
  <c r="V3284" i="12"/>
  <c r="B3285" i="12"/>
  <c r="U3284" i="12"/>
  <c r="E3284" i="12"/>
  <c r="F3284" i="12" s="1"/>
  <c r="N3284" i="12"/>
  <c r="O3284" i="12" s="1"/>
  <c r="P3284" i="12" s="1"/>
  <c r="K3283" i="12"/>
  <c r="K3284" i="12" l="1"/>
  <c r="W3284" i="12"/>
  <c r="Q3284" i="12"/>
  <c r="R3284" i="12" s="1"/>
  <c r="E655" i="13"/>
  <c r="J3285" i="12"/>
  <c r="Y3285" i="12"/>
  <c r="I3285" i="12"/>
  <c r="V3285" i="12"/>
  <c r="B3286" i="12"/>
  <c r="U3285" i="12"/>
  <c r="E3285" i="12"/>
  <c r="F3285" i="12" s="1"/>
  <c r="N3285" i="12"/>
  <c r="O3285" i="12" s="1"/>
  <c r="P3285" i="12" s="1"/>
  <c r="K3285" i="12" l="1"/>
  <c r="Q3285" i="12"/>
  <c r="R3285" i="12" s="1"/>
  <c r="W3285" i="12"/>
  <c r="E654" i="13"/>
  <c r="V3286" i="12"/>
  <c r="B3287" i="12"/>
  <c r="U3286" i="12"/>
  <c r="E3286" i="12"/>
  <c r="F3286" i="12" s="1"/>
  <c r="Y3286" i="12"/>
  <c r="I3286" i="12"/>
  <c r="N3286" i="12"/>
  <c r="O3286" i="12" s="1"/>
  <c r="P3286" i="12" s="1"/>
  <c r="J3286" i="12"/>
  <c r="W3286" i="12" l="1"/>
  <c r="E653" i="13"/>
  <c r="N3287" i="12"/>
  <c r="O3287" i="12" s="1"/>
  <c r="P3287" i="12" s="1"/>
  <c r="J3287" i="12"/>
  <c r="Y3287" i="12"/>
  <c r="I3287" i="12"/>
  <c r="V3287" i="12"/>
  <c r="B3288" i="12"/>
  <c r="U3287" i="12"/>
  <c r="E3287" i="12"/>
  <c r="F3287" i="12" s="1"/>
  <c r="K3286" i="12"/>
  <c r="Q3286" i="12"/>
  <c r="R3286" i="12" s="1"/>
  <c r="W3287" i="12" l="1"/>
  <c r="K3287" i="12"/>
  <c r="Q3287" i="12"/>
  <c r="R3287" i="12" s="1"/>
  <c r="E652" i="13"/>
  <c r="N3288" i="12"/>
  <c r="O3288" i="12" s="1"/>
  <c r="P3288" i="12" s="1"/>
  <c r="J3288" i="12"/>
  <c r="Y3288" i="12"/>
  <c r="I3288" i="12"/>
  <c r="V3288" i="12"/>
  <c r="B3289" i="12"/>
  <c r="U3288" i="12"/>
  <c r="E3288" i="12"/>
  <c r="F3288" i="12" s="1"/>
  <c r="W3288" i="12" l="1"/>
  <c r="E651" i="13"/>
  <c r="N3289" i="12"/>
  <c r="O3289" i="12" s="1"/>
  <c r="P3289" i="12" s="1"/>
  <c r="J3289" i="12"/>
  <c r="Y3289" i="12"/>
  <c r="I3289" i="12"/>
  <c r="V3289" i="12"/>
  <c r="B3290" i="12"/>
  <c r="U3289" i="12"/>
  <c r="E3289" i="12"/>
  <c r="F3289" i="12" s="1"/>
  <c r="K3288" i="12"/>
  <c r="Q3288" i="12"/>
  <c r="R3288" i="12" s="1"/>
  <c r="K3289" i="12" l="1"/>
  <c r="W3289" i="12"/>
  <c r="Q3289" i="12"/>
  <c r="R3289" i="12" s="1"/>
  <c r="E650" i="13"/>
  <c r="J3290" i="12"/>
  <c r="Y3290" i="12"/>
  <c r="I3290" i="12"/>
  <c r="V3290" i="12"/>
  <c r="B3291" i="12"/>
  <c r="U3290" i="12"/>
  <c r="E3290" i="12"/>
  <c r="F3290" i="12" s="1"/>
  <c r="N3290" i="12"/>
  <c r="O3290" i="12" s="1"/>
  <c r="P3290" i="12" s="1"/>
  <c r="W3290" i="12" l="1"/>
  <c r="Q3290" i="12"/>
  <c r="R3290" i="12" s="1"/>
  <c r="E649" i="13"/>
  <c r="V3291" i="12"/>
  <c r="B3292" i="12"/>
  <c r="U3291" i="12"/>
  <c r="E3291" i="12"/>
  <c r="F3291" i="12" s="1"/>
  <c r="N3291" i="12"/>
  <c r="O3291" i="12" s="1"/>
  <c r="P3291" i="12" s="1"/>
  <c r="J3291" i="12"/>
  <c r="I3291" i="12"/>
  <c r="Y3291" i="12"/>
  <c r="K3290" i="12"/>
  <c r="W3291" i="12" l="1"/>
  <c r="K3291" i="12"/>
  <c r="Q3291" i="12"/>
  <c r="R3291" i="12" s="1"/>
  <c r="E648" i="13"/>
  <c r="B3293" i="12"/>
  <c r="U3292" i="12"/>
  <c r="E3292" i="12"/>
  <c r="F3292" i="12" s="1"/>
  <c r="N3292" i="12"/>
  <c r="O3292" i="12" s="1"/>
  <c r="P3292" i="12" s="1"/>
  <c r="J3292" i="12"/>
  <c r="Y3292" i="12"/>
  <c r="I3292" i="12"/>
  <c r="V3292" i="12"/>
  <c r="W3292" i="12" l="1"/>
  <c r="E647" i="13"/>
  <c r="N3293" i="12"/>
  <c r="O3293" i="12" s="1"/>
  <c r="P3293" i="12" s="1"/>
  <c r="J3293" i="12"/>
  <c r="Y3293" i="12"/>
  <c r="I3293" i="12"/>
  <c r="V3293" i="12"/>
  <c r="B3294" i="12"/>
  <c r="U3293" i="12"/>
  <c r="E3293" i="12"/>
  <c r="F3293" i="12" s="1"/>
  <c r="K3292" i="12"/>
  <c r="Q3292" i="12"/>
  <c r="R3292" i="12" s="1"/>
  <c r="E646" i="13" l="1"/>
  <c r="N3294" i="12"/>
  <c r="O3294" i="12" s="1"/>
  <c r="P3294" i="12" s="1"/>
  <c r="J3294" i="12"/>
  <c r="Y3294" i="12"/>
  <c r="I3294" i="12"/>
  <c r="V3294" i="12"/>
  <c r="B3295" i="12"/>
  <c r="U3294" i="12"/>
  <c r="E3294" i="12"/>
  <c r="F3294" i="12" s="1"/>
  <c r="K3293" i="12"/>
  <c r="Q3293" i="12"/>
  <c r="R3293" i="12" s="1"/>
  <c r="W3293" i="12"/>
  <c r="W3294" i="12" l="1"/>
  <c r="E645" i="13"/>
  <c r="J3295" i="12"/>
  <c r="Y3295" i="12"/>
  <c r="I3295" i="12"/>
  <c r="V3295" i="12"/>
  <c r="B3296" i="12"/>
  <c r="U3295" i="12"/>
  <c r="E3295" i="12"/>
  <c r="F3295" i="12" s="1"/>
  <c r="N3295" i="12"/>
  <c r="O3295" i="12" s="1"/>
  <c r="P3295" i="12" s="1"/>
  <c r="K3294" i="12"/>
  <c r="Q3294" i="12"/>
  <c r="R3294" i="12" s="1"/>
  <c r="W3295" i="12" l="1"/>
  <c r="E644" i="13"/>
  <c r="Y3296" i="12"/>
  <c r="I3296" i="12"/>
  <c r="V3296" i="12"/>
  <c r="B3297" i="12"/>
  <c r="U3296" i="12"/>
  <c r="E3296" i="12"/>
  <c r="F3296" i="12" s="1"/>
  <c r="N3296" i="12"/>
  <c r="O3296" i="12" s="1"/>
  <c r="P3296" i="12" s="1"/>
  <c r="J3296" i="12"/>
  <c r="K3295" i="12"/>
  <c r="Q3295" i="12"/>
  <c r="R3295" i="12" s="1"/>
  <c r="W3296" i="12" l="1"/>
  <c r="E643" i="13"/>
  <c r="V3297" i="12"/>
  <c r="B3298" i="12"/>
  <c r="U3297" i="12"/>
  <c r="E3297" i="12"/>
  <c r="F3297" i="12" s="1"/>
  <c r="N3297" i="12"/>
  <c r="O3297" i="12" s="1"/>
  <c r="P3297" i="12" s="1"/>
  <c r="J3297" i="12"/>
  <c r="Y3297" i="12"/>
  <c r="I3297" i="12"/>
  <c r="K3296" i="12"/>
  <c r="Q3296" i="12"/>
  <c r="R3296" i="12" s="1"/>
  <c r="K3297" i="12" l="1"/>
  <c r="W3297" i="12"/>
  <c r="Q3297" i="12"/>
  <c r="R3297" i="12" s="1"/>
  <c r="E642" i="13"/>
  <c r="N3298" i="12"/>
  <c r="O3298" i="12" s="1"/>
  <c r="P3298" i="12" s="1"/>
  <c r="J3298" i="12"/>
  <c r="Y3298" i="12"/>
  <c r="I3298" i="12"/>
  <c r="B3299" i="12"/>
  <c r="U3298" i="12"/>
  <c r="E3298" i="12"/>
  <c r="F3298" i="12" s="1"/>
  <c r="V3298" i="12"/>
  <c r="Q3298" i="12" l="1"/>
  <c r="R3298" i="12" s="1"/>
  <c r="W3298" i="12"/>
  <c r="E641" i="13"/>
  <c r="N3299" i="12"/>
  <c r="O3299" i="12" s="1"/>
  <c r="P3299" i="12" s="1"/>
  <c r="J3299" i="12"/>
  <c r="Y3299" i="12"/>
  <c r="I3299" i="12"/>
  <c r="V3299" i="12"/>
  <c r="B3300" i="12"/>
  <c r="U3299" i="12"/>
  <c r="E3299" i="12"/>
  <c r="F3299" i="12" s="1"/>
  <c r="K3298" i="12"/>
  <c r="Q3299" i="12" l="1"/>
  <c r="R3299" i="12" s="1"/>
  <c r="W3299" i="12"/>
  <c r="E640" i="13"/>
  <c r="J3300" i="12"/>
  <c r="Y3300" i="12"/>
  <c r="I3300" i="12"/>
  <c r="V3300" i="12"/>
  <c r="B3301" i="12"/>
  <c r="U3300" i="12"/>
  <c r="E3300" i="12"/>
  <c r="F3300" i="12" s="1"/>
  <c r="N3300" i="12"/>
  <c r="O3300" i="12" s="1"/>
  <c r="P3300" i="12" s="1"/>
  <c r="K3299" i="12"/>
  <c r="Q3300" i="12" l="1"/>
  <c r="R3300" i="12" s="1"/>
  <c r="K3300" i="12"/>
  <c r="W3300" i="12"/>
  <c r="E639" i="13"/>
  <c r="J3301" i="12"/>
  <c r="Y3301" i="12"/>
  <c r="I3301" i="12"/>
  <c r="V3301" i="12"/>
  <c r="B3302" i="12"/>
  <c r="U3301" i="12"/>
  <c r="E3301" i="12"/>
  <c r="F3301" i="12" s="1"/>
  <c r="N3301" i="12"/>
  <c r="O3301" i="12" s="1"/>
  <c r="P3301" i="12" s="1"/>
  <c r="W3301" i="12" l="1"/>
  <c r="Q3301" i="12"/>
  <c r="R3301" i="12" s="1"/>
  <c r="K3301" i="12"/>
  <c r="E638" i="13"/>
  <c r="V3302" i="12"/>
  <c r="B3303" i="12"/>
  <c r="U3302" i="12"/>
  <c r="E3302" i="12"/>
  <c r="F3302" i="12" s="1"/>
  <c r="N3302" i="12"/>
  <c r="O3302" i="12" s="1"/>
  <c r="P3302" i="12" s="1"/>
  <c r="Y3302" i="12"/>
  <c r="I3302" i="12"/>
  <c r="J3302" i="12"/>
  <c r="E637" i="13" l="1"/>
  <c r="N3303" i="12"/>
  <c r="O3303" i="12" s="1"/>
  <c r="P3303" i="12" s="1"/>
  <c r="J3303" i="12"/>
  <c r="Y3303" i="12"/>
  <c r="I3303" i="12"/>
  <c r="V3303" i="12"/>
  <c r="B3304" i="12"/>
  <c r="U3303" i="12"/>
  <c r="E3303" i="12"/>
  <c r="F3303" i="12" s="1"/>
  <c r="Q3302" i="12"/>
  <c r="R3302" i="12" s="1"/>
  <c r="K3302" i="12"/>
  <c r="W3302" i="12"/>
  <c r="W3303" i="12" l="1"/>
  <c r="Q3303" i="12"/>
  <c r="R3303" i="12" s="1"/>
  <c r="E636" i="13"/>
  <c r="N3304" i="12"/>
  <c r="O3304" i="12" s="1"/>
  <c r="P3304" i="12" s="1"/>
  <c r="J3304" i="12"/>
  <c r="Y3304" i="12"/>
  <c r="I3304" i="12"/>
  <c r="V3304" i="12"/>
  <c r="B3305" i="12"/>
  <c r="U3304" i="12"/>
  <c r="E3304" i="12"/>
  <c r="F3304" i="12" s="1"/>
  <c r="K3303" i="12"/>
  <c r="Q3304" i="12" l="1"/>
  <c r="R3304" i="12" s="1"/>
  <c r="W3304" i="12"/>
  <c r="E635" i="13"/>
  <c r="N3305" i="12"/>
  <c r="O3305" i="12" s="1"/>
  <c r="P3305" i="12" s="1"/>
  <c r="J3305" i="12"/>
  <c r="Y3305" i="12"/>
  <c r="I3305" i="12"/>
  <c r="V3305" i="12"/>
  <c r="B3306" i="12"/>
  <c r="U3305" i="12"/>
  <c r="E3305" i="12"/>
  <c r="F3305" i="12" s="1"/>
  <c r="K3304" i="12"/>
  <c r="Q3305" i="12" l="1"/>
  <c r="R3305" i="12" s="1"/>
  <c r="K3305" i="12"/>
  <c r="W3305" i="12"/>
  <c r="E634" i="13"/>
  <c r="J3306" i="12"/>
  <c r="Y3306" i="12"/>
  <c r="I3306" i="12"/>
  <c r="V3306" i="12"/>
  <c r="B3307" i="12"/>
  <c r="U3306" i="12"/>
  <c r="E3306" i="12"/>
  <c r="F3306" i="12" s="1"/>
  <c r="N3306" i="12"/>
  <c r="O3306" i="12" s="1"/>
  <c r="P3306" i="12" s="1"/>
  <c r="K3306" i="12" l="1"/>
  <c r="Q3306" i="12"/>
  <c r="R3306" i="12" s="1"/>
  <c r="W3306" i="12"/>
  <c r="E633" i="13"/>
  <c r="V3307" i="12"/>
  <c r="B3308" i="12"/>
  <c r="U3307" i="12"/>
  <c r="E3307" i="12"/>
  <c r="F3307" i="12" s="1"/>
  <c r="N3307" i="12"/>
  <c r="O3307" i="12" s="1"/>
  <c r="P3307" i="12" s="1"/>
  <c r="J3307" i="12"/>
  <c r="Y3307" i="12"/>
  <c r="I3307" i="12"/>
  <c r="W3307" i="12" l="1"/>
  <c r="Q3307" i="12"/>
  <c r="R3307" i="12" s="1"/>
  <c r="K3307" i="12"/>
  <c r="E632" i="13"/>
  <c r="B3309" i="12"/>
  <c r="U3308" i="12"/>
  <c r="E3308" i="12"/>
  <c r="F3308" i="12" s="1"/>
  <c r="N3308" i="12"/>
  <c r="O3308" i="12" s="1"/>
  <c r="P3308" i="12" s="1"/>
  <c r="J3308" i="12"/>
  <c r="Y3308" i="12"/>
  <c r="I3308" i="12"/>
  <c r="V3308" i="12"/>
  <c r="K3308" i="12" l="1"/>
  <c r="Q3308" i="12"/>
  <c r="R3308" i="12" s="1"/>
  <c r="W3308" i="12"/>
  <c r="E631" i="13"/>
  <c r="N3309" i="12"/>
  <c r="O3309" i="12" s="1"/>
  <c r="P3309" i="12" s="1"/>
  <c r="J3309" i="12"/>
  <c r="Y3309" i="12"/>
  <c r="I3309" i="12"/>
  <c r="V3309" i="12"/>
  <c r="U3309" i="12"/>
  <c r="E3309" i="12"/>
  <c r="F3309" i="12" s="1"/>
  <c r="B3310" i="12"/>
  <c r="Q3309" i="12" l="1"/>
  <c r="R3309" i="12" s="1"/>
  <c r="E630" i="13"/>
  <c r="N3310" i="12"/>
  <c r="O3310" i="12" s="1"/>
  <c r="P3310" i="12" s="1"/>
  <c r="J3310" i="12"/>
  <c r="Y3310" i="12"/>
  <c r="I3310" i="12"/>
  <c r="V3310" i="12"/>
  <c r="B3311" i="12"/>
  <c r="U3310" i="12"/>
  <c r="E3310" i="12"/>
  <c r="F3310" i="12" s="1"/>
  <c r="W3309" i="12"/>
  <c r="K3309" i="12"/>
  <c r="K3310" i="12" l="1"/>
  <c r="Q3310" i="12"/>
  <c r="R3310" i="12" s="1"/>
  <c r="W3310" i="12"/>
  <c r="E629" i="13"/>
  <c r="J3311" i="12"/>
  <c r="Y3311" i="12"/>
  <c r="I3311" i="12"/>
  <c r="V3311" i="12"/>
  <c r="B3312" i="12"/>
  <c r="U3311" i="12"/>
  <c r="E3311" i="12"/>
  <c r="F3311" i="12" s="1"/>
  <c r="N3311" i="12"/>
  <c r="O3311" i="12" s="1"/>
  <c r="P3311" i="12" s="1"/>
  <c r="W3311" i="12" l="1"/>
  <c r="Q3311" i="12"/>
  <c r="R3311" i="12" s="1"/>
  <c r="E628" i="13"/>
  <c r="Y3312" i="12"/>
  <c r="I3312" i="12"/>
  <c r="V3312" i="12"/>
  <c r="B3313" i="12"/>
  <c r="U3312" i="12"/>
  <c r="E3312" i="12"/>
  <c r="F3312" i="12" s="1"/>
  <c r="N3312" i="12"/>
  <c r="O3312" i="12" s="1"/>
  <c r="P3312" i="12" s="1"/>
  <c r="J3312" i="12"/>
  <c r="K3311" i="12"/>
  <c r="Q3312" i="12" l="1"/>
  <c r="R3312" i="12" s="1"/>
  <c r="E627" i="13"/>
  <c r="V3313" i="12"/>
  <c r="B3314" i="12"/>
  <c r="U3313" i="12"/>
  <c r="E3313" i="12"/>
  <c r="F3313" i="12" s="1"/>
  <c r="N3313" i="12"/>
  <c r="O3313" i="12" s="1"/>
  <c r="P3313" i="12" s="1"/>
  <c r="J3313" i="12"/>
  <c r="I3313" i="12"/>
  <c r="Y3313" i="12"/>
  <c r="K3312" i="12"/>
  <c r="W3312" i="12"/>
  <c r="W3313" i="12" l="1"/>
  <c r="Q3313" i="12"/>
  <c r="R3313" i="12" s="1"/>
  <c r="E626" i="13"/>
  <c r="N3314" i="12"/>
  <c r="O3314" i="12" s="1"/>
  <c r="P3314" i="12" s="1"/>
  <c r="J3314" i="12"/>
  <c r="Y3314" i="12"/>
  <c r="I3314" i="12"/>
  <c r="B3315" i="12"/>
  <c r="U3314" i="12"/>
  <c r="E3314" i="12"/>
  <c r="F3314" i="12" s="1"/>
  <c r="V3314" i="12"/>
  <c r="K3313" i="12"/>
  <c r="K3314" i="12" l="1"/>
  <c r="Q3314" i="12"/>
  <c r="R3314" i="12" s="1"/>
  <c r="W3314" i="12"/>
  <c r="E625" i="13"/>
  <c r="N3315" i="12"/>
  <c r="O3315" i="12" s="1"/>
  <c r="P3315" i="12" s="1"/>
  <c r="J3315" i="12"/>
  <c r="Y3315" i="12"/>
  <c r="I3315" i="12"/>
  <c r="V3315" i="12"/>
  <c r="B3316" i="12"/>
  <c r="U3315" i="12"/>
  <c r="E3315" i="12"/>
  <c r="F3315" i="12" s="1"/>
  <c r="Q3315" i="12" l="1"/>
  <c r="R3315" i="12" s="1"/>
  <c r="K3315" i="12"/>
  <c r="W3315" i="12"/>
  <c r="E624" i="13"/>
  <c r="J3316" i="12"/>
  <c r="Y3316" i="12"/>
  <c r="I3316" i="12"/>
  <c r="V3316" i="12"/>
  <c r="B3317" i="12"/>
  <c r="U3316" i="12"/>
  <c r="E3316" i="12"/>
  <c r="F3316" i="12" s="1"/>
  <c r="N3316" i="12"/>
  <c r="O3316" i="12" s="1"/>
  <c r="P3316" i="12" s="1"/>
  <c r="K3316" i="12" l="1"/>
  <c r="W3316" i="12"/>
  <c r="E623" i="13"/>
  <c r="J3317" i="12"/>
  <c r="Y3317" i="12"/>
  <c r="I3317" i="12"/>
  <c r="V3317" i="12"/>
  <c r="B3318" i="12"/>
  <c r="U3317" i="12"/>
  <c r="E3317" i="12"/>
  <c r="F3317" i="12" s="1"/>
  <c r="N3317" i="12"/>
  <c r="O3317" i="12" s="1"/>
  <c r="P3317" i="12" s="1"/>
  <c r="Q3316" i="12"/>
  <c r="R3316" i="12" s="1"/>
  <c r="Q3317" i="12" l="1"/>
  <c r="R3317" i="12" s="1"/>
  <c r="W3317" i="12"/>
  <c r="E622" i="13"/>
  <c r="V3318" i="12"/>
  <c r="B3319" i="12"/>
  <c r="U3318" i="12"/>
  <c r="E3318" i="12"/>
  <c r="F3318" i="12" s="1"/>
  <c r="N3318" i="12"/>
  <c r="O3318" i="12" s="1"/>
  <c r="P3318" i="12" s="1"/>
  <c r="Y3318" i="12"/>
  <c r="I3318" i="12"/>
  <c r="J3318" i="12"/>
  <c r="K3317" i="12"/>
  <c r="W3318" i="12" l="1"/>
  <c r="Q3318" i="12"/>
  <c r="R3318" i="12" s="1"/>
  <c r="E621" i="13"/>
  <c r="N3319" i="12"/>
  <c r="O3319" i="12" s="1"/>
  <c r="P3319" i="12" s="1"/>
  <c r="J3319" i="12"/>
  <c r="Y3319" i="12"/>
  <c r="I3319" i="12"/>
  <c r="V3319" i="12"/>
  <c r="B3320" i="12"/>
  <c r="U3319" i="12"/>
  <c r="E3319" i="12"/>
  <c r="F3319" i="12" s="1"/>
  <c r="K3318" i="12"/>
  <c r="W3319" i="12" l="1"/>
  <c r="Q3319" i="12"/>
  <c r="R3319" i="12" s="1"/>
  <c r="E620" i="13"/>
  <c r="N3320" i="12"/>
  <c r="O3320" i="12" s="1"/>
  <c r="P3320" i="12" s="1"/>
  <c r="J3320" i="12"/>
  <c r="Y3320" i="12"/>
  <c r="I3320" i="12"/>
  <c r="V3320" i="12"/>
  <c r="B3321" i="12"/>
  <c r="U3320" i="12"/>
  <c r="E3320" i="12"/>
  <c r="F3320" i="12" s="1"/>
  <c r="K3319" i="12"/>
  <c r="K3320" i="12" l="1"/>
  <c r="Q3320" i="12"/>
  <c r="R3320" i="12" s="1"/>
  <c r="W3320" i="12"/>
  <c r="E619" i="13"/>
  <c r="N3321" i="12"/>
  <c r="O3321" i="12" s="1"/>
  <c r="P3321" i="12" s="1"/>
  <c r="J3321" i="12"/>
  <c r="Y3321" i="12"/>
  <c r="I3321" i="12"/>
  <c r="V3321" i="12"/>
  <c r="B3322" i="12"/>
  <c r="U3321" i="12"/>
  <c r="E3321" i="12"/>
  <c r="F3321" i="12" s="1"/>
  <c r="E618" i="13" l="1"/>
  <c r="J3322" i="12"/>
  <c r="Y3322" i="12"/>
  <c r="I3322" i="12"/>
  <c r="V3322" i="12"/>
  <c r="B3323" i="12"/>
  <c r="U3322" i="12"/>
  <c r="E3322" i="12"/>
  <c r="F3322" i="12" s="1"/>
  <c r="N3322" i="12"/>
  <c r="O3322" i="12" s="1"/>
  <c r="P3322" i="12" s="1"/>
  <c r="K3321" i="12"/>
  <c r="Q3321" i="12"/>
  <c r="R3321" i="12" s="1"/>
  <c r="W3321" i="12"/>
  <c r="W3322" i="12" l="1"/>
  <c r="E617" i="13"/>
  <c r="V3323" i="12"/>
  <c r="B3324" i="12"/>
  <c r="U3323" i="12"/>
  <c r="E3323" i="12"/>
  <c r="F3323" i="12" s="1"/>
  <c r="N3323" i="12"/>
  <c r="O3323" i="12" s="1"/>
  <c r="P3323" i="12" s="1"/>
  <c r="J3323" i="12"/>
  <c r="Y3323" i="12"/>
  <c r="I3323" i="12"/>
  <c r="K3322" i="12"/>
  <c r="Q3322" i="12"/>
  <c r="R3322" i="12" s="1"/>
  <c r="W3323" i="12" l="1"/>
  <c r="E616" i="13"/>
  <c r="B3325" i="12"/>
  <c r="U3324" i="12"/>
  <c r="E3324" i="12"/>
  <c r="F3324" i="12" s="1"/>
  <c r="N3324" i="12"/>
  <c r="O3324" i="12" s="1"/>
  <c r="P3324" i="12" s="1"/>
  <c r="J3324" i="12"/>
  <c r="Y3324" i="12"/>
  <c r="I3324" i="12"/>
  <c r="V3324" i="12"/>
  <c r="K3323" i="12"/>
  <c r="Q3323" i="12"/>
  <c r="R3323" i="12" s="1"/>
  <c r="W3324" i="12" l="1"/>
  <c r="Q3324" i="12"/>
  <c r="R3324" i="12" s="1"/>
  <c r="E615" i="13"/>
  <c r="N3325" i="12"/>
  <c r="O3325" i="12" s="1"/>
  <c r="P3325" i="12" s="1"/>
  <c r="J3325" i="12"/>
  <c r="Y3325" i="12"/>
  <c r="I3325" i="12"/>
  <c r="V3325" i="12"/>
  <c r="B3326" i="12"/>
  <c r="U3325" i="12"/>
  <c r="E3325" i="12"/>
  <c r="F3325" i="12" s="1"/>
  <c r="K3324" i="12"/>
  <c r="K3325" i="12" l="1"/>
  <c r="Q3325" i="12"/>
  <c r="R3325" i="12" s="1"/>
  <c r="W3325" i="12"/>
  <c r="E614" i="13"/>
  <c r="N3326" i="12"/>
  <c r="O3326" i="12" s="1"/>
  <c r="P3326" i="12" s="1"/>
  <c r="J3326" i="12"/>
  <c r="Y3326" i="12"/>
  <c r="I3326" i="12"/>
  <c r="V3326" i="12"/>
  <c r="B3327" i="12"/>
  <c r="U3326" i="12"/>
  <c r="E3326" i="12"/>
  <c r="F3326" i="12" s="1"/>
  <c r="Q3326" i="12" l="1"/>
  <c r="R3326" i="12" s="1"/>
  <c r="W3326" i="12"/>
  <c r="E613" i="13"/>
  <c r="J3327" i="12"/>
  <c r="Y3327" i="12"/>
  <c r="I3327" i="12"/>
  <c r="V3327" i="12"/>
  <c r="B3328" i="12"/>
  <c r="U3327" i="12"/>
  <c r="E3327" i="12"/>
  <c r="F3327" i="12" s="1"/>
  <c r="N3327" i="12"/>
  <c r="O3327" i="12" s="1"/>
  <c r="P3327" i="12" s="1"/>
  <c r="K3326" i="12"/>
  <c r="W3327" i="12" l="1"/>
  <c r="Q3327" i="12"/>
  <c r="R3327" i="12" s="1"/>
  <c r="K3327" i="12"/>
  <c r="E612" i="13"/>
  <c r="Y3328" i="12"/>
  <c r="I3328" i="12"/>
  <c r="V3328" i="12"/>
  <c r="B3329" i="12"/>
  <c r="U3328" i="12"/>
  <c r="E3328" i="12"/>
  <c r="F3328" i="12" s="1"/>
  <c r="N3328" i="12"/>
  <c r="O3328" i="12" s="1"/>
  <c r="P3328" i="12" s="1"/>
  <c r="J3328" i="12"/>
  <c r="W3328" i="12" l="1"/>
  <c r="Q3328" i="12"/>
  <c r="R3328" i="12" s="1"/>
  <c r="E611" i="13"/>
  <c r="V3329" i="12"/>
  <c r="B3330" i="12"/>
  <c r="U3329" i="12"/>
  <c r="E3329" i="12"/>
  <c r="F3329" i="12" s="1"/>
  <c r="N3329" i="12"/>
  <c r="O3329" i="12" s="1"/>
  <c r="P3329" i="12" s="1"/>
  <c r="J3329" i="12"/>
  <c r="Y3329" i="12"/>
  <c r="I3329" i="12"/>
  <c r="K3328" i="12"/>
  <c r="W3329" i="12" l="1"/>
  <c r="Q3329" i="12"/>
  <c r="R3329" i="12" s="1"/>
  <c r="E610" i="13"/>
  <c r="N3330" i="12"/>
  <c r="O3330" i="12" s="1"/>
  <c r="P3330" i="12" s="1"/>
  <c r="J3330" i="12"/>
  <c r="Y3330" i="12"/>
  <c r="I3330" i="12"/>
  <c r="B3331" i="12"/>
  <c r="U3330" i="12"/>
  <c r="E3330" i="12"/>
  <c r="F3330" i="12" s="1"/>
  <c r="V3330" i="12"/>
  <c r="K3329" i="12"/>
  <c r="Q3330" i="12" l="1"/>
  <c r="R3330" i="12" s="1"/>
  <c r="W3330" i="12"/>
  <c r="E609" i="13"/>
  <c r="B3332" i="12"/>
  <c r="N3331" i="12"/>
  <c r="O3331" i="12" s="1"/>
  <c r="P3331" i="12" s="1"/>
  <c r="J3331" i="12"/>
  <c r="I3331" i="12"/>
  <c r="Y3331" i="12"/>
  <c r="E3331" i="12"/>
  <c r="F3331" i="12" s="1"/>
  <c r="U3331" i="12"/>
  <c r="V3331" i="12"/>
  <c r="K3330" i="12"/>
  <c r="W3331" i="12" l="1"/>
  <c r="Q3331" i="12"/>
  <c r="R3331" i="12" s="1"/>
  <c r="E608" i="13"/>
  <c r="N3332" i="12"/>
  <c r="O3332" i="12" s="1"/>
  <c r="P3332" i="12" s="1"/>
  <c r="Y3332" i="12"/>
  <c r="V3332" i="12"/>
  <c r="U3332" i="12"/>
  <c r="B3333" i="12"/>
  <c r="J3332" i="12"/>
  <c r="I3332" i="12"/>
  <c r="E3332" i="12"/>
  <c r="F3332" i="12" s="1"/>
  <c r="K3331" i="12"/>
  <c r="W3332" i="12" l="1"/>
  <c r="E607" i="13"/>
  <c r="N3333" i="12"/>
  <c r="O3333" i="12" s="1"/>
  <c r="P3333" i="12" s="1"/>
  <c r="J3333" i="12"/>
  <c r="B3334" i="12"/>
  <c r="I3333" i="12"/>
  <c r="E3333" i="12"/>
  <c r="F3333" i="12" s="1"/>
  <c r="Y3333" i="12"/>
  <c r="V3333" i="12"/>
  <c r="U3333" i="12"/>
  <c r="Q3332" i="12"/>
  <c r="R3332" i="12" s="1"/>
  <c r="K3332" i="12"/>
  <c r="K3333" i="12" l="1"/>
  <c r="E606" i="13"/>
  <c r="N3334" i="12"/>
  <c r="O3334" i="12" s="1"/>
  <c r="P3334" i="12" s="1"/>
  <c r="J3334" i="12"/>
  <c r="Y3334" i="12"/>
  <c r="V3334" i="12"/>
  <c r="U3334" i="12"/>
  <c r="B3335" i="12"/>
  <c r="I3334" i="12"/>
  <c r="E3334" i="12"/>
  <c r="F3334" i="12" s="1"/>
  <c r="Q3333" i="12"/>
  <c r="R3333" i="12" s="1"/>
  <c r="W3333" i="12"/>
  <c r="K3334" i="12" l="1"/>
  <c r="W3334" i="12"/>
  <c r="E605" i="13"/>
  <c r="J3335" i="12"/>
  <c r="B3336" i="12"/>
  <c r="U3335" i="12"/>
  <c r="E3335" i="12"/>
  <c r="F3335" i="12" s="1"/>
  <c r="N3335" i="12"/>
  <c r="O3335" i="12" s="1"/>
  <c r="P3335" i="12" s="1"/>
  <c r="I3335" i="12"/>
  <c r="Y3335" i="12"/>
  <c r="V3335" i="12"/>
  <c r="Q3334" i="12"/>
  <c r="R3334" i="12" s="1"/>
  <c r="Q3335" i="12" l="1"/>
  <c r="R3335" i="12" s="1"/>
  <c r="K3335" i="12"/>
  <c r="W3335" i="12"/>
  <c r="E604" i="13"/>
  <c r="B3337" i="12"/>
  <c r="U3336" i="12"/>
  <c r="E3336" i="12"/>
  <c r="F3336" i="12" s="1"/>
  <c r="J3336" i="12"/>
  <c r="I3336" i="12"/>
  <c r="Y3336" i="12"/>
  <c r="V3336" i="12"/>
  <c r="N3336" i="12"/>
  <c r="O3336" i="12" s="1"/>
  <c r="P3336" i="12" s="1"/>
  <c r="W3336" i="12" l="1"/>
  <c r="Q3336" i="12"/>
  <c r="R3336" i="12" s="1"/>
  <c r="E603" i="13"/>
  <c r="B3338" i="12"/>
  <c r="U3337" i="12"/>
  <c r="E3337" i="12"/>
  <c r="F3337" i="12" s="1"/>
  <c r="N3337" i="12"/>
  <c r="O3337" i="12" s="1"/>
  <c r="P3337" i="12" s="1"/>
  <c r="Y3337" i="12"/>
  <c r="V3337" i="12"/>
  <c r="J3337" i="12"/>
  <c r="I3337" i="12"/>
  <c r="K3336" i="12"/>
  <c r="W3337" i="12" l="1"/>
  <c r="Q3337" i="12"/>
  <c r="R3337" i="12" s="1"/>
  <c r="E602" i="13"/>
  <c r="N3338" i="12"/>
  <c r="O3338" i="12" s="1"/>
  <c r="P3338" i="12" s="1"/>
  <c r="J3338" i="12"/>
  <c r="V3338" i="12"/>
  <c r="U3338" i="12"/>
  <c r="I3338" i="12"/>
  <c r="B3339" i="12"/>
  <c r="E3338" i="12"/>
  <c r="F3338" i="12" s="1"/>
  <c r="Y3338" i="12"/>
  <c r="K3337" i="12"/>
  <c r="Q3338" i="12" l="1"/>
  <c r="R3338" i="12" s="1"/>
  <c r="E601" i="13"/>
  <c r="N3339" i="12"/>
  <c r="O3339" i="12" s="1"/>
  <c r="P3339" i="12" s="1"/>
  <c r="Y3339" i="12"/>
  <c r="I3339" i="12"/>
  <c r="B3340" i="12"/>
  <c r="J3339" i="12"/>
  <c r="E3339" i="12"/>
  <c r="F3339" i="12" s="1"/>
  <c r="V3339" i="12"/>
  <c r="U3339" i="12"/>
  <c r="K3338" i="12"/>
  <c r="W3338" i="12"/>
  <c r="Q3339" i="12" l="1"/>
  <c r="R3339" i="12" s="1"/>
  <c r="E600" i="13"/>
  <c r="Y3340" i="12"/>
  <c r="I3340" i="12"/>
  <c r="V3340" i="12"/>
  <c r="B3341" i="12"/>
  <c r="U3340" i="12"/>
  <c r="E3340" i="12"/>
  <c r="F3340" i="12" s="1"/>
  <c r="J3340" i="12"/>
  <c r="N3340" i="12"/>
  <c r="O3340" i="12" s="1"/>
  <c r="P3340" i="12" s="1"/>
  <c r="K3339" i="12"/>
  <c r="W3339" i="12"/>
  <c r="W3340" i="12" l="1"/>
  <c r="E599" i="13"/>
  <c r="Y3341" i="12"/>
  <c r="I3341" i="12"/>
  <c r="V3341" i="12"/>
  <c r="B3342" i="12"/>
  <c r="U3341" i="12"/>
  <c r="E3341" i="12"/>
  <c r="F3341" i="12" s="1"/>
  <c r="N3341" i="12"/>
  <c r="O3341" i="12" s="1"/>
  <c r="P3341" i="12" s="1"/>
  <c r="J3341" i="12"/>
  <c r="K3340" i="12"/>
  <c r="Q3340" i="12"/>
  <c r="R3340" i="12" s="1"/>
  <c r="W3341" i="12" l="1"/>
  <c r="E598" i="13"/>
  <c r="V3342" i="12"/>
  <c r="B3343" i="12"/>
  <c r="U3342" i="12"/>
  <c r="E3342" i="12"/>
  <c r="F3342" i="12" s="1"/>
  <c r="N3342" i="12"/>
  <c r="O3342" i="12" s="1"/>
  <c r="P3342" i="12" s="1"/>
  <c r="Y3342" i="12"/>
  <c r="I3342" i="12"/>
  <c r="J3342" i="12"/>
  <c r="K3341" i="12"/>
  <c r="Q3341" i="12"/>
  <c r="R3341" i="12" s="1"/>
  <c r="W3342" i="12" l="1"/>
  <c r="E597" i="13"/>
  <c r="V3343" i="12"/>
  <c r="E3343" i="12"/>
  <c r="F3343" i="12" s="1"/>
  <c r="B3344" i="12"/>
  <c r="Y3343" i="12"/>
  <c r="U3343" i="12"/>
  <c r="N3343" i="12"/>
  <c r="O3343" i="12" s="1"/>
  <c r="P3343" i="12" s="1"/>
  <c r="I3343" i="12"/>
  <c r="J3343" i="12"/>
  <c r="Q3342" i="12"/>
  <c r="R3342" i="12" s="1"/>
  <c r="K3342" i="12"/>
  <c r="W3343" i="12" l="1"/>
  <c r="K3343" i="12"/>
  <c r="Q3343" i="12"/>
  <c r="R3343" i="12" s="1"/>
  <c r="E596" i="13"/>
  <c r="J3344" i="12"/>
  <c r="Y3344" i="12"/>
  <c r="I3344" i="12"/>
  <c r="V3344" i="12"/>
  <c r="B3345" i="12"/>
  <c r="U3344" i="12"/>
  <c r="E3344" i="12"/>
  <c r="F3344" i="12" s="1"/>
  <c r="N3344" i="12"/>
  <c r="O3344" i="12" s="1"/>
  <c r="P3344" i="12" s="1"/>
  <c r="W3344" i="12" l="1"/>
  <c r="Q3344" i="12"/>
  <c r="R3344" i="12" s="1"/>
  <c r="E595" i="13"/>
  <c r="J3345" i="12"/>
  <c r="Y3345" i="12"/>
  <c r="I3345" i="12"/>
  <c r="V3345" i="12"/>
  <c r="B3346" i="12"/>
  <c r="U3345" i="12"/>
  <c r="E3345" i="12"/>
  <c r="F3345" i="12" s="1"/>
  <c r="N3345" i="12"/>
  <c r="O3345" i="12" s="1"/>
  <c r="P3345" i="12" s="1"/>
  <c r="K3344" i="12"/>
  <c r="Q3345" i="12" l="1"/>
  <c r="R3345" i="12" s="1"/>
  <c r="W3345" i="12"/>
  <c r="E594" i="13"/>
  <c r="J3346" i="12"/>
  <c r="Y3346" i="12"/>
  <c r="I3346" i="12"/>
  <c r="V3346" i="12"/>
  <c r="U3346" i="12"/>
  <c r="N3346" i="12"/>
  <c r="O3346" i="12" s="1"/>
  <c r="P3346" i="12" s="1"/>
  <c r="E3346" i="12"/>
  <c r="F3346" i="12" s="1"/>
  <c r="B3347" i="12"/>
  <c r="K3345" i="12"/>
  <c r="W3346" i="12" l="1"/>
  <c r="Q3346" i="12"/>
  <c r="R3346" i="12" s="1"/>
  <c r="K3346" i="12"/>
  <c r="E593" i="13"/>
  <c r="V3347" i="12"/>
  <c r="J3347" i="12"/>
  <c r="B3348" i="12"/>
  <c r="Y3347" i="12"/>
  <c r="U3347" i="12"/>
  <c r="N3347" i="12"/>
  <c r="O3347" i="12" s="1"/>
  <c r="P3347" i="12" s="1"/>
  <c r="I3347" i="12"/>
  <c r="E3347" i="12"/>
  <c r="F3347" i="12" s="1"/>
  <c r="Q3347" i="12" l="1"/>
  <c r="R3347" i="12" s="1"/>
  <c r="W3347" i="12"/>
  <c r="K3347" i="12"/>
  <c r="E592" i="13"/>
  <c r="N3348" i="12"/>
  <c r="O3348" i="12" s="1"/>
  <c r="P3348" i="12" s="1"/>
  <c r="J3348" i="12"/>
  <c r="Y3348" i="12"/>
  <c r="I3348" i="12"/>
  <c r="B3349" i="12"/>
  <c r="V3348" i="12"/>
  <c r="U3348" i="12"/>
  <c r="E3348" i="12"/>
  <c r="F3348" i="12" s="1"/>
  <c r="K3348" i="12" l="1"/>
  <c r="Q3348" i="12"/>
  <c r="R3348" i="12" s="1"/>
  <c r="W3348" i="12"/>
  <c r="E591" i="13"/>
  <c r="N3349" i="12"/>
  <c r="O3349" i="12" s="1"/>
  <c r="P3349" i="12" s="1"/>
  <c r="J3349" i="12"/>
  <c r="Y3349" i="12"/>
  <c r="I3349" i="12"/>
  <c r="V3349" i="12"/>
  <c r="U3349" i="12"/>
  <c r="E3349" i="12"/>
  <c r="F3349" i="12" s="1"/>
  <c r="B3350" i="12"/>
  <c r="E590" i="13" l="1"/>
  <c r="N3350" i="12"/>
  <c r="O3350" i="12" s="1"/>
  <c r="P3350" i="12" s="1"/>
  <c r="J3350" i="12"/>
  <c r="Y3350" i="12"/>
  <c r="I3350" i="12"/>
  <c r="V3350" i="12"/>
  <c r="B3351" i="12"/>
  <c r="U3350" i="12"/>
  <c r="E3350" i="12"/>
  <c r="F3350" i="12" s="1"/>
  <c r="Q3349" i="12"/>
  <c r="R3349" i="12" s="1"/>
  <c r="W3349" i="12"/>
  <c r="K3349" i="12"/>
  <c r="K3350" i="12" l="1"/>
  <c r="W3350" i="12"/>
  <c r="E589" i="13"/>
  <c r="J3351" i="12"/>
  <c r="Y3351" i="12"/>
  <c r="I3351" i="12"/>
  <c r="V3351" i="12"/>
  <c r="B3352" i="12"/>
  <c r="U3351" i="12"/>
  <c r="E3351" i="12"/>
  <c r="F3351" i="12" s="1"/>
  <c r="N3351" i="12"/>
  <c r="O3351" i="12" s="1"/>
  <c r="P3351" i="12" s="1"/>
  <c r="Q3350" i="12"/>
  <c r="R3350" i="12" s="1"/>
  <c r="W3351" i="12" l="1"/>
  <c r="Q3351" i="12"/>
  <c r="R3351" i="12" s="1"/>
  <c r="E588" i="13"/>
  <c r="V3352" i="12"/>
  <c r="B3353" i="12"/>
  <c r="U3352" i="12"/>
  <c r="E3352" i="12"/>
  <c r="F3352" i="12" s="1"/>
  <c r="N3352" i="12"/>
  <c r="O3352" i="12" s="1"/>
  <c r="P3352" i="12" s="1"/>
  <c r="Y3352" i="12"/>
  <c r="J3352" i="12"/>
  <c r="I3352" i="12"/>
  <c r="K3351" i="12"/>
  <c r="W3352" i="12" l="1"/>
  <c r="K3352" i="12"/>
  <c r="Q3352" i="12"/>
  <c r="R3352" i="12" s="1"/>
  <c r="E587" i="13"/>
  <c r="B3354" i="12"/>
  <c r="U3353" i="12"/>
  <c r="E3353" i="12"/>
  <c r="F3353" i="12" s="1"/>
  <c r="N3353" i="12"/>
  <c r="O3353" i="12" s="1"/>
  <c r="P3353" i="12" s="1"/>
  <c r="J3353" i="12"/>
  <c r="Y3353" i="12"/>
  <c r="I3353" i="12"/>
  <c r="V3353" i="12"/>
  <c r="W3353" i="12" l="1"/>
  <c r="E586" i="13"/>
  <c r="N3354" i="12"/>
  <c r="O3354" i="12" s="1"/>
  <c r="P3354" i="12" s="1"/>
  <c r="J3354" i="12"/>
  <c r="V3354" i="12"/>
  <c r="B3355" i="12"/>
  <c r="U3354" i="12"/>
  <c r="E3354" i="12"/>
  <c r="F3354" i="12" s="1"/>
  <c r="I3354" i="12"/>
  <c r="Y3354" i="12"/>
  <c r="K3353" i="12"/>
  <c r="Q3353" i="12"/>
  <c r="R3353" i="12" s="1"/>
  <c r="E585" i="13" l="1"/>
  <c r="N3355" i="12"/>
  <c r="O3355" i="12" s="1"/>
  <c r="P3355" i="12" s="1"/>
  <c r="J3355" i="12"/>
  <c r="Y3355" i="12"/>
  <c r="I3355" i="12"/>
  <c r="B3356" i="12"/>
  <c r="U3355" i="12"/>
  <c r="E3355" i="12"/>
  <c r="F3355" i="12" s="1"/>
  <c r="V3355" i="12"/>
  <c r="Q3354" i="12"/>
  <c r="R3354" i="12" s="1"/>
  <c r="K3354" i="12"/>
  <c r="W3354" i="12"/>
  <c r="W3355" i="12" l="1"/>
  <c r="Q3355" i="12"/>
  <c r="R3355" i="12" s="1"/>
  <c r="E584" i="13"/>
  <c r="J3356" i="12"/>
  <c r="Y3356" i="12"/>
  <c r="I3356" i="12"/>
  <c r="V3356" i="12"/>
  <c r="B3357" i="12"/>
  <c r="U3356" i="12"/>
  <c r="E3356" i="12"/>
  <c r="F3356" i="12" s="1"/>
  <c r="N3356" i="12"/>
  <c r="O3356" i="12" s="1"/>
  <c r="P3356" i="12" s="1"/>
  <c r="K3355" i="12"/>
  <c r="E583" i="13" l="1"/>
  <c r="Y3357" i="12"/>
  <c r="I3357" i="12"/>
  <c r="V3357" i="12"/>
  <c r="B3358" i="12"/>
  <c r="U3357" i="12"/>
  <c r="E3357" i="12"/>
  <c r="F3357" i="12" s="1"/>
  <c r="N3357" i="12"/>
  <c r="O3357" i="12" s="1"/>
  <c r="P3357" i="12" s="1"/>
  <c r="J3357" i="12"/>
  <c r="K3356" i="12"/>
  <c r="Q3356" i="12"/>
  <c r="R3356" i="12" s="1"/>
  <c r="W3356" i="12"/>
  <c r="W3357" i="12" l="1"/>
  <c r="Q3357" i="12"/>
  <c r="R3357" i="12" s="1"/>
  <c r="E582" i="13"/>
  <c r="V3358" i="12"/>
  <c r="B3359" i="12"/>
  <c r="U3358" i="12"/>
  <c r="E3358" i="12"/>
  <c r="F3358" i="12" s="1"/>
  <c r="N3358" i="12"/>
  <c r="O3358" i="12" s="1"/>
  <c r="P3358" i="12" s="1"/>
  <c r="J3358" i="12"/>
  <c r="Y3358" i="12"/>
  <c r="I3358" i="12"/>
  <c r="K3357" i="12"/>
  <c r="W3358" i="12" l="1"/>
  <c r="Q3358" i="12"/>
  <c r="R3358" i="12" s="1"/>
  <c r="E581" i="13"/>
  <c r="N3359" i="12"/>
  <c r="O3359" i="12" s="1"/>
  <c r="P3359" i="12" s="1"/>
  <c r="J3359" i="12"/>
  <c r="Y3359" i="12"/>
  <c r="I3359" i="12"/>
  <c r="V3359" i="12"/>
  <c r="B3360" i="12"/>
  <c r="U3359" i="12"/>
  <c r="E3359" i="12"/>
  <c r="F3359" i="12" s="1"/>
  <c r="K3358" i="12"/>
  <c r="K3359" i="12" l="1"/>
  <c r="W3359" i="12"/>
  <c r="Q3359" i="12"/>
  <c r="R3359" i="12" s="1"/>
  <c r="E580" i="13"/>
  <c r="N3360" i="12"/>
  <c r="O3360" i="12" s="1"/>
  <c r="P3360" i="12" s="1"/>
  <c r="J3360" i="12"/>
  <c r="Y3360" i="12"/>
  <c r="I3360" i="12"/>
  <c r="V3360" i="12"/>
  <c r="B3361" i="12"/>
  <c r="U3360" i="12"/>
  <c r="E3360" i="12"/>
  <c r="F3360" i="12" s="1"/>
  <c r="K3360" i="12" l="1"/>
  <c r="Q3360" i="12"/>
  <c r="R3360" i="12" s="1"/>
  <c r="W3360" i="12"/>
  <c r="E579" i="13"/>
  <c r="J3361" i="12"/>
  <c r="Y3361" i="12"/>
  <c r="I3361" i="12"/>
  <c r="V3361" i="12"/>
  <c r="B3362" i="12"/>
  <c r="U3361" i="12"/>
  <c r="E3361" i="12"/>
  <c r="F3361" i="12" s="1"/>
  <c r="N3361" i="12"/>
  <c r="O3361" i="12" s="1"/>
  <c r="P3361" i="12" s="1"/>
  <c r="W3361" i="12" l="1"/>
  <c r="K3361" i="12"/>
  <c r="E578" i="13"/>
  <c r="J3362" i="12"/>
  <c r="Y3362" i="12"/>
  <c r="I3362" i="12"/>
  <c r="V3362" i="12"/>
  <c r="B3363" i="12"/>
  <c r="U3362" i="12"/>
  <c r="E3362" i="12"/>
  <c r="F3362" i="12" s="1"/>
  <c r="N3362" i="12"/>
  <c r="O3362" i="12" s="1"/>
  <c r="P3362" i="12" s="1"/>
  <c r="Q3361" i="12"/>
  <c r="R3361" i="12" s="1"/>
  <c r="W3362" i="12" l="1"/>
  <c r="Q3362" i="12"/>
  <c r="R3362" i="12" s="1"/>
  <c r="E577" i="13"/>
  <c r="V3363" i="12"/>
  <c r="B3364" i="12"/>
  <c r="U3363" i="12"/>
  <c r="E3363" i="12"/>
  <c r="F3363" i="12" s="1"/>
  <c r="N3363" i="12"/>
  <c r="O3363" i="12" s="1"/>
  <c r="P3363" i="12" s="1"/>
  <c r="J3363" i="12"/>
  <c r="Y3363" i="12"/>
  <c r="I3363" i="12"/>
  <c r="K3362" i="12"/>
  <c r="W3363" i="12" l="1"/>
  <c r="E576" i="13"/>
  <c r="N3364" i="12"/>
  <c r="O3364" i="12" s="1"/>
  <c r="P3364" i="12" s="1"/>
  <c r="J3364" i="12"/>
  <c r="Y3364" i="12"/>
  <c r="I3364" i="12"/>
  <c r="B3365" i="12"/>
  <c r="V3364" i="12"/>
  <c r="U3364" i="12"/>
  <c r="E3364" i="12"/>
  <c r="F3364" i="12" s="1"/>
  <c r="K3363" i="12"/>
  <c r="Q3363" i="12"/>
  <c r="R3363" i="12" s="1"/>
  <c r="W3364" i="12" l="1"/>
  <c r="K3364" i="12"/>
  <c r="Q3364" i="12"/>
  <c r="R3364" i="12" s="1"/>
  <c r="E575" i="13"/>
  <c r="N3365" i="12"/>
  <c r="O3365" i="12" s="1"/>
  <c r="P3365" i="12" s="1"/>
  <c r="J3365" i="12"/>
  <c r="Y3365" i="12"/>
  <c r="I3365" i="12"/>
  <c r="V3365" i="12"/>
  <c r="B3366" i="12"/>
  <c r="U3365" i="12"/>
  <c r="E3365" i="12"/>
  <c r="F3365" i="12" s="1"/>
  <c r="W3365" i="12" l="1"/>
  <c r="K3365" i="12"/>
  <c r="E574" i="13"/>
  <c r="N3366" i="12"/>
  <c r="O3366" i="12" s="1"/>
  <c r="P3366" i="12" s="1"/>
  <c r="J3366" i="12"/>
  <c r="Y3366" i="12"/>
  <c r="I3366" i="12"/>
  <c r="V3366" i="12"/>
  <c r="B3367" i="12"/>
  <c r="U3366" i="12"/>
  <c r="E3366" i="12"/>
  <c r="F3366" i="12" s="1"/>
  <c r="Q3365" i="12"/>
  <c r="R3365" i="12" s="1"/>
  <c r="W3366" i="12" l="1"/>
  <c r="Q3366" i="12"/>
  <c r="R3366" i="12" s="1"/>
  <c r="K3366" i="12"/>
  <c r="E573" i="13"/>
  <c r="J3367" i="12"/>
  <c r="Y3367" i="12"/>
  <c r="I3367" i="12"/>
  <c r="V3367" i="12"/>
  <c r="B3368" i="12"/>
  <c r="U3367" i="12"/>
  <c r="E3367" i="12"/>
  <c r="F3367" i="12" s="1"/>
  <c r="N3367" i="12"/>
  <c r="O3367" i="12" s="1"/>
  <c r="P3367" i="12" s="1"/>
  <c r="W3367" i="12" l="1"/>
  <c r="Q3367" i="12"/>
  <c r="R3367" i="12" s="1"/>
  <c r="K3367" i="12"/>
  <c r="E572" i="13"/>
  <c r="V3368" i="12"/>
  <c r="B3369" i="12"/>
  <c r="U3368" i="12"/>
  <c r="E3368" i="12"/>
  <c r="F3368" i="12" s="1"/>
  <c r="N3368" i="12"/>
  <c r="O3368" i="12" s="1"/>
  <c r="P3368" i="12" s="1"/>
  <c r="Y3368" i="12"/>
  <c r="J3368" i="12"/>
  <c r="I3368" i="12"/>
  <c r="E571" i="13" l="1"/>
  <c r="B3370" i="12"/>
  <c r="U3369" i="12"/>
  <c r="E3369" i="12"/>
  <c r="F3369" i="12" s="1"/>
  <c r="N3369" i="12"/>
  <c r="O3369" i="12" s="1"/>
  <c r="P3369" i="12" s="1"/>
  <c r="J3369" i="12"/>
  <c r="Y3369" i="12"/>
  <c r="I3369" i="12"/>
  <c r="V3369" i="12"/>
  <c r="K3368" i="12"/>
  <c r="Q3368" i="12"/>
  <c r="R3368" i="12" s="1"/>
  <c r="W3368" i="12"/>
  <c r="K3369" i="12" l="1"/>
  <c r="Q3369" i="12"/>
  <c r="R3369" i="12" s="1"/>
  <c r="W3369" i="12"/>
  <c r="E570" i="13"/>
  <c r="N3370" i="12"/>
  <c r="O3370" i="12" s="1"/>
  <c r="P3370" i="12" s="1"/>
  <c r="J3370" i="12"/>
  <c r="Y3370" i="12"/>
  <c r="I3370" i="12"/>
  <c r="V3370" i="12"/>
  <c r="B3371" i="12"/>
  <c r="U3370" i="12"/>
  <c r="E3370" i="12"/>
  <c r="F3370" i="12" s="1"/>
  <c r="Q3370" i="12" l="1"/>
  <c r="R3370" i="12" s="1"/>
  <c r="W3370" i="12"/>
  <c r="E569" i="13"/>
  <c r="N3371" i="12"/>
  <c r="O3371" i="12" s="1"/>
  <c r="P3371" i="12" s="1"/>
  <c r="J3371" i="12"/>
  <c r="Y3371" i="12"/>
  <c r="I3371" i="12"/>
  <c r="V3371" i="12"/>
  <c r="B3372" i="12"/>
  <c r="U3371" i="12"/>
  <c r="E3371" i="12"/>
  <c r="F3371" i="12" s="1"/>
  <c r="K3370" i="12"/>
  <c r="W3371" i="12" l="1"/>
  <c r="Q3371" i="12"/>
  <c r="R3371" i="12" s="1"/>
  <c r="K3371" i="12"/>
  <c r="E568" i="13"/>
  <c r="J3372" i="12"/>
  <c r="Y3372" i="12"/>
  <c r="I3372" i="12"/>
  <c r="V3372" i="12"/>
  <c r="B3373" i="12"/>
  <c r="U3372" i="12"/>
  <c r="E3372" i="12"/>
  <c r="F3372" i="12" s="1"/>
  <c r="N3372" i="12"/>
  <c r="O3372" i="12" s="1"/>
  <c r="P3372" i="12" s="1"/>
  <c r="W3372" i="12" l="1"/>
  <c r="Q3372" i="12"/>
  <c r="R3372" i="12" s="1"/>
  <c r="E567" i="13"/>
  <c r="Y3373" i="12"/>
  <c r="I3373" i="12"/>
  <c r="V3373" i="12"/>
  <c r="B3374" i="12"/>
  <c r="U3373" i="12"/>
  <c r="E3373" i="12"/>
  <c r="F3373" i="12" s="1"/>
  <c r="N3373" i="12"/>
  <c r="O3373" i="12" s="1"/>
  <c r="P3373" i="12" s="1"/>
  <c r="J3373" i="12"/>
  <c r="K3372" i="12"/>
  <c r="W3373" i="12" l="1"/>
  <c r="E566" i="13"/>
  <c r="V3374" i="12"/>
  <c r="B3375" i="12"/>
  <c r="U3374" i="12"/>
  <c r="E3374" i="12"/>
  <c r="F3374" i="12" s="1"/>
  <c r="N3374" i="12"/>
  <c r="O3374" i="12" s="1"/>
  <c r="P3374" i="12" s="1"/>
  <c r="J3374" i="12"/>
  <c r="Y3374" i="12"/>
  <c r="I3374" i="12"/>
  <c r="K3373" i="12"/>
  <c r="Q3373" i="12"/>
  <c r="R3373" i="12" s="1"/>
  <c r="Q3374" i="12" l="1"/>
  <c r="R3374" i="12" s="1"/>
  <c r="W3374" i="12"/>
  <c r="E565" i="13"/>
  <c r="N3375" i="12"/>
  <c r="O3375" i="12" s="1"/>
  <c r="P3375" i="12" s="1"/>
  <c r="J3375" i="12"/>
  <c r="Y3375" i="12"/>
  <c r="I3375" i="12"/>
  <c r="V3375" i="12"/>
  <c r="B3376" i="12"/>
  <c r="U3375" i="12"/>
  <c r="E3375" i="12"/>
  <c r="F3375" i="12" s="1"/>
  <c r="K3374" i="12"/>
  <c r="W3375" i="12" l="1"/>
  <c r="K3375" i="12"/>
  <c r="Q3375" i="12"/>
  <c r="R3375" i="12" s="1"/>
  <c r="E564" i="13"/>
  <c r="N3376" i="12"/>
  <c r="O3376" i="12" s="1"/>
  <c r="P3376" i="12" s="1"/>
  <c r="J3376" i="12"/>
  <c r="Y3376" i="12"/>
  <c r="I3376" i="12"/>
  <c r="V3376" i="12"/>
  <c r="B3377" i="12"/>
  <c r="U3376" i="12"/>
  <c r="E3376" i="12"/>
  <c r="F3376" i="12" s="1"/>
  <c r="Q3376" i="12" l="1"/>
  <c r="R3376" i="12" s="1"/>
  <c r="K3376" i="12"/>
  <c r="W3376" i="12"/>
  <c r="E563" i="13"/>
  <c r="J3377" i="12"/>
  <c r="Y3377" i="12"/>
  <c r="I3377" i="12"/>
  <c r="V3377" i="12"/>
  <c r="B3378" i="12"/>
  <c r="U3377" i="12"/>
  <c r="E3377" i="12"/>
  <c r="F3377" i="12" s="1"/>
  <c r="N3377" i="12"/>
  <c r="O3377" i="12" s="1"/>
  <c r="P3377" i="12" s="1"/>
  <c r="K3377" i="12" l="1"/>
  <c r="Q3377" i="12"/>
  <c r="R3377" i="12" s="1"/>
  <c r="W3377" i="12"/>
  <c r="E562" i="13"/>
  <c r="J3378" i="12"/>
  <c r="Y3378" i="12"/>
  <c r="I3378" i="12"/>
  <c r="V3378" i="12"/>
  <c r="B3379" i="12"/>
  <c r="U3378" i="12"/>
  <c r="E3378" i="12"/>
  <c r="F3378" i="12" s="1"/>
  <c r="N3378" i="12"/>
  <c r="O3378" i="12" s="1"/>
  <c r="P3378" i="12" s="1"/>
  <c r="W3378" i="12" l="1"/>
  <c r="Q3378" i="12"/>
  <c r="R3378" i="12" s="1"/>
  <c r="E561" i="13"/>
  <c r="V3379" i="12"/>
  <c r="B3380" i="12"/>
  <c r="U3379" i="12"/>
  <c r="E3379" i="12"/>
  <c r="F3379" i="12" s="1"/>
  <c r="N3379" i="12"/>
  <c r="O3379" i="12" s="1"/>
  <c r="P3379" i="12" s="1"/>
  <c r="J3379" i="12"/>
  <c r="Y3379" i="12"/>
  <c r="I3379" i="12"/>
  <c r="K3378" i="12"/>
  <c r="W3379" i="12" l="1"/>
  <c r="Q3379" i="12"/>
  <c r="R3379" i="12" s="1"/>
  <c r="E560" i="13"/>
  <c r="N3380" i="12"/>
  <c r="O3380" i="12" s="1"/>
  <c r="P3380" i="12" s="1"/>
  <c r="J3380" i="12"/>
  <c r="Y3380" i="12"/>
  <c r="I3380" i="12"/>
  <c r="B3381" i="12"/>
  <c r="V3380" i="12"/>
  <c r="U3380" i="12"/>
  <c r="E3380" i="12"/>
  <c r="F3380" i="12" s="1"/>
  <c r="K3379" i="12"/>
  <c r="W3380" i="12" l="1"/>
  <c r="Q3380" i="12"/>
  <c r="R3380" i="12" s="1"/>
  <c r="E559" i="13"/>
  <c r="N3381" i="12"/>
  <c r="O3381" i="12" s="1"/>
  <c r="P3381" i="12" s="1"/>
  <c r="J3381" i="12"/>
  <c r="Y3381" i="12"/>
  <c r="I3381" i="12"/>
  <c r="V3381" i="12"/>
  <c r="B3382" i="12"/>
  <c r="U3381" i="12"/>
  <c r="E3381" i="12"/>
  <c r="F3381" i="12" s="1"/>
  <c r="K3380" i="12"/>
  <c r="Q3381" i="12" l="1"/>
  <c r="R3381" i="12" s="1"/>
  <c r="W3381" i="12"/>
  <c r="E558" i="13"/>
  <c r="N3382" i="12"/>
  <c r="O3382" i="12" s="1"/>
  <c r="P3382" i="12" s="1"/>
  <c r="J3382" i="12"/>
  <c r="Y3382" i="12"/>
  <c r="I3382" i="12"/>
  <c r="V3382" i="12"/>
  <c r="B3383" i="12"/>
  <c r="U3382" i="12"/>
  <c r="E3382" i="12"/>
  <c r="F3382" i="12" s="1"/>
  <c r="K3381" i="12"/>
  <c r="K3382" i="12" l="1"/>
  <c r="Q3382" i="12"/>
  <c r="R3382" i="12" s="1"/>
  <c r="W3382" i="12"/>
  <c r="E557" i="13"/>
  <c r="J3383" i="12"/>
  <c r="Y3383" i="12"/>
  <c r="I3383" i="12"/>
  <c r="V3383" i="12"/>
  <c r="B3384" i="12"/>
  <c r="U3383" i="12"/>
  <c r="E3383" i="12"/>
  <c r="F3383" i="12" s="1"/>
  <c r="N3383" i="12"/>
  <c r="O3383" i="12" s="1"/>
  <c r="P3383" i="12" s="1"/>
  <c r="K3383" i="12" l="1"/>
  <c r="Q3383" i="12"/>
  <c r="R3383" i="12" s="1"/>
  <c r="W3383" i="12"/>
  <c r="E556" i="13"/>
  <c r="V3384" i="12"/>
  <c r="B3385" i="12"/>
  <c r="U3384" i="12"/>
  <c r="E3384" i="12"/>
  <c r="F3384" i="12" s="1"/>
  <c r="N3384" i="12"/>
  <c r="O3384" i="12" s="1"/>
  <c r="P3384" i="12" s="1"/>
  <c r="Y3384" i="12"/>
  <c r="J3384" i="12"/>
  <c r="I3384" i="12"/>
  <c r="W3384" i="12" l="1"/>
  <c r="Q3384" i="12"/>
  <c r="R3384" i="12" s="1"/>
  <c r="K3384" i="12"/>
  <c r="E555" i="13"/>
  <c r="B3386" i="12"/>
  <c r="U3385" i="12"/>
  <c r="E3385" i="12"/>
  <c r="F3385" i="12" s="1"/>
  <c r="N3385" i="12"/>
  <c r="O3385" i="12" s="1"/>
  <c r="P3385" i="12" s="1"/>
  <c r="J3385" i="12"/>
  <c r="Y3385" i="12"/>
  <c r="I3385" i="12"/>
  <c r="V3385" i="12"/>
  <c r="K3385" i="12" l="1"/>
  <c r="Q3385" i="12"/>
  <c r="R3385" i="12" s="1"/>
  <c r="W3385" i="12"/>
  <c r="E554" i="13"/>
  <c r="N3386" i="12"/>
  <c r="O3386" i="12" s="1"/>
  <c r="P3386" i="12" s="1"/>
  <c r="J3386" i="12"/>
  <c r="Y3386" i="12"/>
  <c r="I3386" i="12"/>
  <c r="V3386" i="12"/>
  <c r="B3387" i="12"/>
  <c r="U3386" i="12"/>
  <c r="E3386" i="12"/>
  <c r="F3386" i="12" s="1"/>
  <c r="K3386" i="12" l="1"/>
  <c r="W3386" i="12"/>
  <c r="Q3386" i="12"/>
  <c r="R3386" i="12" s="1"/>
  <c r="E553" i="13"/>
  <c r="N3387" i="12"/>
  <c r="O3387" i="12" s="1"/>
  <c r="P3387" i="12" s="1"/>
  <c r="J3387" i="12"/>
  <c r="Y3387" i="12"/>
  <c r="I3387" i="12"/>
  <c r="V3387" i="12"/>
  <c r="B3388" i="12"/>
  <c r="U3387" i="12"/>
  <c r="E3387" i="12"/>
  <c r="F3387" i="12" s="1"/>
  <c r="W3387" i="12" l="1"/>
  <c r="E552" i="13"/>
  <c r="J3388" i="12"/>
  <c r="Y3388" i="12"/>
  <c r="I3388" i="12"/>
  <c r="V3388" i="12"/>
  <c r="B3389" i="12"/>
  <c r="U3388" i="12"/>
  <c r="E3388" i="12"/>
  <c r="F3388" i="12" s="1"/>
  <c r="N3388" i="12"/>
  <c r="O3388" i="12" s="1"/>
  <c r="P3388" i="12" s="1"/>
  <c r="Q3387" i="12"/>
  <c r="R3387" i="12" s="1"/>
  <c r="K3387" i="12"/>
  <c r="Q3388" i="12" l="1"/>
  <c r="R3388" i="12" s="1"/>
  <c r="E551" i="13"/>
  <c r="Y3389" i="12"/>
  <c r="I3389" i="12"/>
  <c r="V3389" i="12"/>
  <c r="B3390" i="12"/>
  <c r="U3389" i="12"/>
  <c r="E3389" i="12"/>
  <c r="F3389" i="12" s="1"/>
  <c r="N3389" i="12"/>
  <c r="O3389" i="12" s="1"/>
  <c r="P3389" i="12" s="1"/>
  <c r="J3389" i="12"/>
  <c r="K3388" i="12"/>
  <c r="W3388" i="12"/>
  <c r="W3389" i="12" l="1"/>
  <c r="E550" i="13"/>
  <c r="V3390" i="12"/>
  <c r="B3391" i="12"/>
  <c r="U3390" i="12"/>
  <c r="E3390" i="12"/>
  <c r="F3390" i="12" s="1"/>
  <c r="N3390" i="12"/>
  <c r="O3390" i="12" s="1"/>
  <c r="P3390" i="12" s="1"/>
  <c r="J3390" i="12"/>
  <c r="Y3390" i="12"/>
  <c r="I3390" i="12"/>
  <c r="K3389" i="12"/>
  <c r="Q3389" i="12"/>
  <c r="R3389" i="12" s="1"/>
  <c r="K3390" i="12" l="1"/>
  <c r="W3390" i="12"/>
  <c r="Q3390" i="12"/>
  <c r="R3390" i="12" s="1"/>
  <c r="E549" i="13"/>
  <c r="N3391" i="12"/>
  <c r="O3391" i="12" s="1"/>
  <c r="P3391" i="12" s="1"/>
  <c r="J3391" i="12"/>
  <c r="Y3391" i="12"/>
  <c r="I3391" i="12"/>
  <c r="V3391" i="12"/>
  <c r="B3392" i="12"/>
  <c r="U3391" i="12"/>
  <c r="E3391" i="12"/>
  <c r="F3391" i="12" s="1"/>
  <c r="W3391" i="12" l="1"/>
  <c r="Q3391" i="12"/>
  <c r="R3391" i="12" s="1"/>
  <c r="E548" i="13"/>
  <c r="N3392" i="12"/>
  <c r="O3392" i="12" s="1"/>
  <c r="P3392" i="12" s="1"/>
  <c r="J3392" i="12"/>
  <c r="Y3392" i="12"/>
  <c r="I3392" i="12"/>
  <c r="V3392" i="12"/>
  <c r="B3393" i="12"/>
  <c r="U3392" i="12"/>
  <c r="E3392" i="12"/>
  <c r="F3392" i="12" s="1"/>
  <c r="K3391" i="12"/>
  <c r="W3392" i="12" l="1"/>
  <c r="K3392" i="12"/>
  <c r="Q3392" i="12"/>
  <c r="R3392" i="12" s="1"/>
  <c r="E547" i="13"/>
  <c r="J3393" i="12"/>
  <c r="Y3393" i="12"/>
  <c r="I3393" i="12"/>
  <c r="V3393" i="12"/>
  <c r="B3394" i="12"/>
  <c r="U3393" i="12"/>
  <c r="E3393" i="12"/>
  <c r="F3393" i="12" s="1"/>
  <c r="N3393" i="12"/>
  <c r="O3393" i="12" s="1"/>
  <c r="P3393" i="12" s="1"/>
  <c r="W3393" i="12" l="1"/>
  <c r="Q3393" i="12"/>
  <c r="R3393" i="12" s="1"/>
  <c r="E546" i="13"/>
  <c r="N3394" i="12"/>
  <c r="O3394" i="12" s="1"/>
  <c r="P3394" i="12" s="1"/>
  <c r="B3395" i="12"/>
  <c r="U3394" i="12"/>
  <c r="J3394" i="12"/>
  <c r="I3394" i="12"/>
  <c r="Y3394" i="12"/>
  <c r="E3394" i="12"/>
  <c r="F3394" i="12" s="1"/>
  <c r="V3394" i="12"/>
  <c r="K3393" i="12"/>
  <c r="W3394" i="12" l="1"/>
  <c r="E545" i="13"/>
  <c r="J3395" i="12"/>
  <c r="N3395" i="12"/>
  <c r="O3395" i="12" s="1"/>
  <c r="P3395" i="12" s="1"/>
  <c r="I3395" i="12"/>
  <c r="Y3395" i="12"/>
  <c r="E3395" i="12"/>
  <c r="F3395" i="12" s="1"/>
  <c r="V3395" i="12"/>
  <c r="U3395" i="12"/>
  <c r="B3396" i="12"/>
  <c r="Q3394" i="12"/>
  <c r="R3394" i="12" s="1"/>
  <c r="K3394" i="12"/>
  <c r="K3395" i="12" l="1"/>
  <c r="Q3395" i="12"/>
  <c r="R3395" i="12" s="1"/>
  <c r="E544" i="13"/>
  <c r="J3396" i="12"/>
  <c r="U3396" i="12"/>
  <c r="B3397" i="12"/>
  <c r="N3396" i="12"/>
  <c r="O3396" i="12" s="1"/>
  <c r="P3396" i="12" s="1"/>
  <c r="I3396" i="12"/>
  <c r="E3396" i="12"/>
  <c r="F3396" i="12" s="1"/>
  <c r="Y3396" i="12"/>
  <c r="V3396" i="12"/>
  <c r="W3395" i="12"/>
  <c r="K3396" i="12" l="1"/>
  <c r="Q3396" i="12"/>
  <c r="R3396" i="12" s="1"/>
  <c r="E543" i="13"/>
  <c r="B3398" i="12"/>
  <c r="U3397" i="12"/>
  <c r="E3397" i="12"/>
  <c r="F3397" i="12" s="1"/>
  <c r="I3397" i="12"/>
  <c r="Y3397" i="12"/>
  <c r="V3397" i="12"/>
  <c r="N3397" i="12"/>
  <c r="O3397" i="12" s="1"/>
  <c r="P3397" i="12" s="1"/>
  <c r="J3397" i="12"/>
  <c r="W3396" i="12"/>
  <c r="Q3397" i="12" l="1"/>
  <c r="R3397" i="12" s="1"/>
  <c r="W3397" i="12"/>
  <c r="E542" i="13"/>
  <c r="V3398" i="12"/>
  <c r="B3399" i="12"/>
  <c r="U3398" i="12"/>
  <c r="E3398" i="12"/>
  <c r="F3398" i="12" s="1"/>
  <c r="Y3398" i="12"/>
  <c r="I3398" i="12"/>
  <c r="N3398" i="12"/>
  <c r="O3398" i="12" s="1"/>
  <c r="P3398" i="12" s="1"/>
  <c r="J3398" i="12"/>
  <c r="K3397" i="12"/>
  <c r="K3398" i="12" l="1"/>
  <c r="W3398" i="12"/>
  <c r="Q3398" i="12"/>
  <c r="R3398" i="12" s="1"/>
  <c r="E541" i="13"/>
  <c r="N3399" i="12"/>
  <c r="O3399" i="12" s="1"/>
  <c r="P3399" i="12" s="1"/>
  <c r="V3399" i="12"/>
  <c r="B3400" i="12"/>
  <c r="J3399" i="12"/>
  <c r="I3399" i="12"/>
  <c r="E3399" i="12"/>
  <c r="F3399" i="12" s="1"/>
  <c r="Y3399" i="12"/>
  <c r="U3399" i="12"/>
  <c r="E540" i="13" l="1"/>
  <c r="N3400" i="12"/>
  <c r="O3400" i="12" s="1"/>
  <c r="P3400" i="12" s="1"/>
  <c r="Y3400" i="12"/>
  <c r="V3400" i="12"/>
  <c r="U3400" i="12"/>
  <c r="J3400" i="12"/>
  <c r="I3400" i="12"/>
  <c r="B3401" i="12"/>
  <c r="E3400" i="12"/>
  <c r="F3400" i="12" s="1"/>
  <c r="Q3399" i="12"/>
  <c r="R3399" i="12" s="1"/>
  <c r="W3399" i="12"/>
  <c r="K3399" i="12"/>
  <c r="W3400" i="12" l="1"/>
  <c r="Q3400" i="12"/>
  <c r="R3400" i="12" s="1"/>
  <c r="E539" i="13"/>
  <c r="J3401" i="12"/>
  <c r="Y3401" i="12"/>
  <c r="I3401" i="12"/>
  <c r="V3401" i="12"/>
  <c r="U3401" i="12"/>
  <c r="N3401" i="12"/>
  <c r="O3401" i="12" s="1"/>
  <c r="P3401" i="12" s="1"/>
  <c r="E3401" i="12"/>
  <c r="F3401" i="12" s="1"/>
  <c r="B3402" i="12"/>
  <c r="K3400" i="12"/>
  <c r="W3401" i="12" l="1"/>
  <c r="Q3401" i="12"/>
  <c r="R3401" i="12" s="1"/>
  <c r="K3401" i="12"/>
  <c r="E538" i="13"/>
  <c r="J3402" i="12"/>
  <c r="Y3402" i="12"/>
  <c r="I3402" i="12"/>
  <c r="V3402" i="12"/>
  <c r="B3403" i="12"/>
  <c r="U3402" i="12"/>
  <c r="E3402" i="12"/>
  <c r="F3402" i="12" s="1"/>
  <c r="N3402" i="12"/>
  <c r="O3402" i="12" s="1"/>
  <c r="P3402" i="12" s="1"/>
  <c r="W3402" i="12" l="1"/>
  <c r="E537" i="13"/>
  <c r="V3403" i="12"/>
  <c r="B3404" i="12"/>
  <c r="U3403" i="12"/>
  <c r="E3403" i="12"/>
  <c r="F3403" i="12" s="1"/>
  <c r="J3403" i="12"/>
  <c r="Y3403" i="12"/>
  <c r="N3403" i="12"/>
  <c r="O3403" i="12" s="1"/>
  <c r="P3403" i="12" s="1"/>
  <c r="I3403" i="12"/>
  <c r="K3402" i="12"/>
  <c r="Q3402" i="12"/>
  <c r="R3402" i="12" s="1"/>
  <c r="W3403" i="12" l="1"/>
  <c r="Q3403" i="12"/>
  <c r="R3403" i="12" s="1"/>
  <c r="K3403" i="12"/>
  <c r="E536" i="13"/>
  <c r="N3404" i="12"/>
  <c r="O3404" i="12" s="1"/>
  <c r="P3404" i="12" s="1"/>
  <c r="J3404" i="12"/>
  <c r="E3404" i="12"/>
  <c r="F3404" i="12" s="1"/>
  <c r="B3405" i="12"/>
  <c r="Y3404" i="12"/>
  <c r="V3404" i="12"/>
  <c r="U3404" i="12"/>
  <c r="I3404" i="12"/>
  <c r="W3404" i="12" l="1"/>
  <c r="Q3404" i="12"/>
  <c r="R3404" i="12" s="1"/>
  <c r="E535" i="13"/>
  <c r="N3405" i="12"/>
  <c r="O3405" i="12" s="1"/>
  <c r="P3405" i="12" s="1"/>
  <c r="B3406" i="12"/>
  <c r="U3405" i="12"/>
  <c r="E3405" i="12"/>
  <c r="F3405" i="12" s="1"/>
  <c r="I3405" i="12"/>
  <c r="Y3405" i="12"/>
  <c r="V3405" i="12"/>
  <c r="J3405" i="12"/>
  <c r="K3404" i="12"/>
  <c r="W3405" i="12" l="1"/>
  <c r="K3405" i="12"/>
  <c r="E534" i="13"/>
  <c r="N3406" i="12"/>
  <c r="O3406" i="12" s="1"/>
  <c r="P3406" i="12" s="1"/>
  <c r="J3406" i="12"/>
  <c r="Y3406" i="12"/>
  <c r="I3406" i="12"/>
  <c r="E3406" i="12"/>
  <c r="F3406" i="12" s="1"/>
  <c r="B3407" i="12"/>
  <c r="V3406" i="12"/>
  <c r="U3406" i="12"/>
  <c r="Q3405" i="12"/>
  <c r="R3405" i="12" s="1"/>
  <c r="W3406" i="12" l="1"/>
  <c r="Q3406" i="12"/>
  <c r="R3406" i="12" s="1"/>
  <c r="K3406" i="12"/>
  <c r="E533" i="13"/>
  <c r="J3407" i="12"/>
  <c r="Y3407" i="12"/>
  <c r="I3407" i="12"/>
  <c r="V3407" i="12"/>
  <c r="B3408" i="12"/>
  <c r="U3407" i="12"/>
  <c r="E3407" i="12"/>
  <c r="F3407" i="12" s="1"/>
  <c r="N3407" i="12"/>
  <c r="O3407" i="12" s="1"/>
  <c r="P3407" i="12" s="1"/>
  <c r="K3407" i="12" l="1"/>
  <c r="Q3407" i="12"/>
  <c r="R3407" i="12" s="1"/>
  <c r="W3407" i="12"/>
  <c r="E532" i="13"/>
  <c r="V3408" i="12"/>
  <c r="B3409" i="12"/>
  <c r="U3408" i="12"/>
  <c r="E3408" i="12"/>
  <c r="F3408" i="12" s="1"/>
  <c r="N3408" i="12"/>
  <c r="O3408" i="12" s="1"/>
  <c r="P3408" i="12" s="1"/>
  <c r="Y3408" i="12"/>
  <c r="J3408" i="12"/>
  <c r="I3408" i="12"/>
  <c r="Q3408" i="12" l="1"/>
  <c r="R3408" i="12" s="1"/>
  <c r="E531" i="13"/>
  <c r="B3410" i="12"/>
  <c r="U3409" i="12"/>
  <c r="E3409" i="12"/>
  <c r="F3409" i="12" s="1"/>
  <c r="J3409" i="12"/>
  <c r="Y3409" i="12"/>
  <c r="I3409" i="12"/>
  <c r="V3409" i="12"/>
  <c r="N3409" i="12"/>
  <c r="O3409" i="12" s="1"/>
  <c r="P3409" i="12" s="1"/>
  <c r="K3408" i="12"/>
  <c r="W3408" i="12"/>
  <c r="W3409" i="12" l="1"/>
  <c r="Q3409" i="12"/>
  <c r="R3409" i="12" s="1"/>
  <c r="E530" i="13"/>
  <c r="N3410" i="12"/>
  <c r="O3410" i="12" s="1"/>
  <c r="P3410" i="12" s="1"/>
  <c r="Y3410" i="12"/>
  <c r="I3410" i="12"/>
  <c r="V3410" i="12"/>
  <c r="B3411" i="12"/>
  <c r="U3410" i="12"/>
  <c r="E3410" i="12"/>
  <c r="F3410" i="12" s="1"/>
  <c r="J3410" i="12"/>
  <c r="K3409" i="12"/>
  <c r="W3410" i="12" l="1"/>
  <c r="Q3410" i="12"/>
  <c r="R3410" i="12" s="1"/>
  <c r="E529" i="13"/>
  <c r="N3411" i="12"/>
  <c r="O3411" i="12" s="1"/>
  <c r="P3411" i="12" s="1"/>
  <c r="J3411" i="12"/>
  <c r="Y3411" i="12"/>
  <c r="I3411" i="12"/>
  <c r="V3411" i="12"/>
  <c r="B3412" i="12"/>
  <c r="U3411" i="12"/>
  <c r="E3411" i="12"/>
  <c r="F3411" i="12" s="1"/>
  <c r="K3410" i="12"/>
  <c r="K3411" i="12" l="1"/>
  <c r="Q3411" i="12"/>
  <c r="R3411" i="12" s="1"/>
  <c r="W3411" i="12"/>
  <c r="E528" i="13"/>
  <c r="J3412" i="12"/>
  <c r="Y3412" i="12"/>
  <c r="I3412" i="12"/>
  <c r="V3412" i="12"/>
  <c r="U3412" i="12"/>
  <c r="N3412" i="12"/>
  <c r="O3412" i="12" s="1"/>
  <c r="P3412" i="12" s="1"/>
  <c r="E3412" i="12"/>
  <c r="F3412" i="12" s="1"/>
  <c r="B3413" i="12"/>
  <c r="K3412" i="12" l="1"/>
  <c r="E527" i="13"/>
  <c r="Y3413" i="12"/>
  <c r="I3413" i="12"/>
  <c r="V3413" i="12"/>
  <c r="B3414" i="12"/>
  <c r="U3413" i="12"/>
  <c r="E3413" i="12"/>
  <c r="F3413" i="12" s="1"/>
  <c r="N3413" i="12"/>
  <c r="O3413" i="12" s="1"/>
  <c r="P3413" i="12" s="1"/>
  <c r="J3413" i="12"/>
  <c r="W3412" i="12"/>
  <c r="Q3412" i="12"/>
  <c r="R3412" i="12" s="1"/>
  <c r="W3413" i="12" l="1"/>
  <c r="E526" i="13"/>
  <c r="V3414" i="12"/>
  <c r="B3415" i="12"/>
  <c r="U3414" i="12"/>
  <c r="E3414" i="12"/>
  <c r="F3414" i="12" s="1"/>
  <c r="J3414" i="12"/>
  <c r="Y3414" i="12"/>
  <c r="I3414" i="12"/>
  <c r="N3414" i="12"/>
  <c r="O3414" i="12" s="1"/>
  <c r="P3414" i="12" s="1"/>
  <c r="K3413" i="12"/>
  <c r="Q3413" i="12"/>
  <c r="R3413" i="12" s="1"/>
  <c r="Q3414" i="12" l="1"/>
  <c r="R3414" i="12" s="1"/>
  <c r="W3414" i="12"/>
  <c r="E525" i="13"/>
  <c r="N3415" i="12"/>
  <c r="O3415" i="12" s="1"/>
  <c r="P3415" i="12" s="1"/>
  <c r="J3415" i="12"/>
  <c r="Y3415" i="12"/>
  <c r="I3415" i="12"/>
  <c r="V3415" i="12"/>
  <c r="B3416" i="12"/>
  <c r="U3415" i="12"/>
  <c r="E3415" i="12"/>
  <c r="F3415" i="12" s="1"/>
  <c r="K3414" i="12"/>
  <c r="K3415" i="12" l="1"/>
  <c r="Q3415" i="12"/>
  <c r="R3415" i="12" s="1"/>
  <c r="W3415" i="12"/>
  <c r="E524" i="13"/>
  <c r="N3416" i="12"/>
  <c r="O3416" i="12" s="1"/>
  <c r="P3416" i="12" s="1"/>
  <c r="J3416" i="12"/>
  <c r="V3416" i="12"/>
  <c r="B3417" i="12"/>
  <c r="U3416" i="12"/>
  <c r="E3416" i="12"/>
  <c r="F3416" i="12" s="1"/>
  <c r="I3416" i="12"/>
  <c r="Y3416" i="12"/>
  <c r="K3416" i="12" l="1"/>
  <c r="Q3416" i="12"/>
  <c r="R3416" i="12" s="1"/>
  <c r="W3416" i="12"/>
  <c r="E523" i="13"/>
  <c r="J3417" i="12"/>
  <c r="Y3417" i="12"/>
  <c r="I3417" i="12"/>
  <c r="B3418" i="12"/>
  <c r="U3417" i="12"/>
  <c r="E3417" i="12"/>
  <c r="F3417" i="12" s="1"/>
  <c r="V3417" i="12"/>
  <c r="N3417" i="12"/>
  <c r="O3417" i="12" s="1"/>
  <c r="P3417" i="12" s="1"/>
  <c r="Q3417" i="12" l="1"/>
  <c r="R3417" i="12" s="1"/>
  <c r="W3417" i="12"/>
  <c r="E522" i="13"/>
  <c r="J3418" i="12"/>
  <c r="Y3418" i="12"/>
  <c r="I3418" i="12"/>
  <c r="V3418" i="12"/>
  <c r="B3419" i="12"/>
  <c r="U3418" i="12"/>
  <c r="E3418" i="12"/>
  <c r="F3418" i="12" s="1"/>
  <c r="N3418" i="12"/>
  <c r="O3418" i="12" s="1"/>
  <c r="P3418" i="12" s="1"/>
  <c r="K3417" i="12"/>
  <c r="W3418" i="12" l="1"/>
  <c r="Q3418" i="12"/>
  <c r="R3418" i="12" s="1"/>
  <c r="E521" i="13"/>
  <c r="V3419" i="12"/>
  <c r="B3420" i="12"/>
  <c r="U3419" i="12"/>
  <c r="E3419" i="12"/>
  <c r="F3419" i="12" s="1"/>
  <c r="N3419" i="12"/>
  <c r="O3419" i="12" s="1"/>
  <c r="P3419" i="12" s="1"/>
  <c r="J3419" i="12"/>
  <c r="Y3419" i="12"/>
  <c r="I3419" i="12"/>
  <c r="K3418" i="12"/>
  <c r="Q3419" i="12" l="1"/>
  <c r="R3419" i="12" s="1"/>
  <c r="K3419" i="12"/>
  <c r="W3419" i="12"/>
  <c r="E520" i="13"/>
  <c r="N3420" i="12"/>
  <c r="O3420" i="12" s="1"/>
  <c r="P3420" i="12" s="1"/>
  <c r="J3420" i="12"/>
  <c r="Y3420" i="12"/>
  <c r="I3420" i="12"/>
  <c r="B3421" i="12"/>
  <c r="V3420" i="12"/>
  <c r="U3420" i="12"/>
  <c r="E3420" i="12"/>
  <c r="F3420" i="12" s="1"/>
  <c r="Q3420" i="12" l="1"/>
  <c r="R3420" i="12" s="1"/>
  <c r="W3420" i="12"/>
  <c r="E519" i="13"/>
  <c r="N3421" i="12"/>
  <c r="O3421" i="12" s="1"/>
  <c r="P3421" i="12" s="1"/>
  <c r="Y3421" i="12"/>
  <c r="I3421" i="12"/>
  <c r="V3421" i="12"/>
  <c r="B3422" i="12"/>
  <c r="U3421" i="12"/>
  <c r="E3421" i="12"/>
  <c r="F3421" i="12" s="1"/>
  <c r="J3421" i="12"/>
  <c r="K3420" i="12"/>
  <c r="W3421" i="12" l="1"/>
  <c r="K3421" i="12"/>
  <c r="Q3421" i="12"/>
  <c r="R3421" i="12" s="1"/>
  <c r="E518" i="13"/>
  <c r="N3422" i="12"/>
  <c r="O3422" i="12" s="1"/>
  <c r="P3422" i="12" s="1"/>
  <c r="J3422" i="12"/>
  <c r="Y3422" i="12"/>
  <c r="I3422" i="12"/>
  <c r="V3422" i="12"/>
  <c r="B3423" i="12"/>
  <c r="U3422" i="12"/>
  <c r="E3422" i="12"/>
  <c r="F3422" i="12" s="1"/>
  <c r="K3422" i="12" l="1"/>
  <c r="Q3422" i="12"/>
  <c r="R3422" i="12" s="1"/>
  <c r="W3422" i="12"/>
  <c r="E517" i="13"/>
  <c r="J3423" i="12"/>
  <c r="Y3423" i="12"/>
  <c r="I3423" i="12"/>
  <c r="V3423" i="12"/>
  <c r="B3424" i="12"/>
  <c r="U3423" i="12"/>
  <c r="E3423" i="12"/>
  <c r="F3423" i="12" s="1"/>
  <c r="N3423" i="12"/>
  <c r="O3423" i="12" s="1"/>
  <c r="P3423" i="12" s="1"/>
  <c r="W3423" i="12" l="1"/>
  <c r="E516" i="13"/>
  <c r="V3424" i="12"/>
  <c r="B3425" i="12"/>
  <c r="U3424" i="12"/>
  <c r="E3424" i="12"/>
  <c r="F3424" i="12" s="1"/>
  <c r="N3424" i="12"/>
  <c r="O3424" i="12" s="1"/>
  <c r="P3424" i="12" s="1"/>
  <c r="Y3424" i="12"/>
  <c r="J3424" i="12"/>
  <c r="I3424" i="12"/>
  <c r="K3423" i="12"/>
  <c r="Q3423" i="12"/>
  <c r="R3423" i="12" s="1"/>
  <c r="K3424" i="12" l="1"/>
  <c r="W3424" i="12"/>
  <c r="Q3424" i="12"/>
  <c r="R3424" i="12" s="1"/>
  <c r="E515" i="13"/>
  <c r="B3426" i="12"/>
  <c r="U3425" i="12"/>
  <c r="E3425" i="12"/>
  <c r="F3425" i="12" s="1"/>
  <c r="J3425" i="12"/>
  <c r="Y3425" i="12"/>
  <c r="I3425" i="12"/>
  <c r="V3425" i="12"/>
  <c r="N3425" i="12"/>
  <c r="O3425" i="12" s="1"/>
  <c r="P3425" i="12" s="1"/>
  <c r="K3425" i="12" l="1"/>
  <c r="W3425" i="12"/>
  <c r="E514" i="13"/>
  <c r="N3426" i="12"/>
  <c r="O3426" i="12" s="1"/>
  <c r="P3426" i="12" s="1"/>
  <c r="J3426" i="12"/>
  <c r="Y3426" i="12"/>
  <c r="I3426" i="12"/>
  <c r="V3426" i="12"/>
  <c r="B3427" i="12"/>
  <c r="U3426" i="12"/>
  <c r="E3426" i="12"/>
  <c r="F3426" i="12" s="1"/>
  <c r="Q3425" i="12"/>
  <c r="R3425" i="12" s="1"/>
  <c r="K3426" i="12" l="1"/>
  <c r="Q3426" i="12"/>
  <c r="R3426" i="12" s="1"/>
  <c r="W3426" i="12"/>
  <c r="E513" i="13"/>
  <c r="N3427" i="12"/>
  <c r="O3427" i="12" s="1"/>
  <c r="P3427" i="12" s="1"/>
  <c r="J3427" i="12"/>
  <c r="Y3427" i="12"/>
  <c r="I3427" i="12"/>
  <c r="V3427" i="12"/>
  <c r="B3428" i="12"/>
  <c r="U3427" i="12"/>
  <c r="E3427" i="12"/>
  <c r="F3427" i="12" s="1"/>
  <c r="Q3427" i="12" l="1"/>
  <c r="R3427" i="12" s="1"/>
  <c r="W3427" i="12"/>
  <c r="E512" i="13"/>
  <c r="J3428" i="12"/>
  <c r="Y3428" i="12"/>
  <c r="I3428" i="12"/>
  <c r="V3428" i="12"/>
  <c r="N3428" i="12"/>
  <c r="O3428" i="12" s="1"/>
  <c r="P3428" i="12" s="1"/>
  <c r="E3428" i="12"/>
  <c r="F3428" i="12" s="1"/>
  <c r="B3429" i="12"/>
  <c r="U3428" i="12"/>
  <c r="K3427" i="12"/>
  <c r="W3428" i="12" l="1"/>
  <c r="K3428" i="12"/>
  <c r="E511" i="13"/>
  <c r="Y3429" i="12"/>
  <c r="I3429" i="12"/>
  <c r="V3429" i="12"/>
  <c r="B3430" i="12"/>
  <c r="U3429" i="12"/>
  <c r="E3429" i="12"/>
  <c r="F3429" i="12" s="1"/>
  <c r="N3429" i="12"/>
  <c r="O3429" i="12" s="1"/>
  <c r="P3429" i="12" s="1"/>
  <c r="J3429" i="12"/>
  <c r="Q3428" i="12"/>
  <c r="R3428" i="12" s="1"/>
  <c r="Q3429" i="12" l="1"/>
  <c r="R3429" i="12" s="1"/>
  <c r="W3429" i="12"/>
  <c r="E510" i="13"/>
  <c r="V3430" i="12"/>
  <c r="B3431" i="12"/>
  <c r="U3430" i="12"/>
  <c r="E3430" i="12"/>
  <c r="F3430" i="12" s="1"/>
  <c r="N3430" i="12"/>
  <c r="O3430" i="12" s="1"/>
  <c r="P3430" i="12" s="1"/>
  <c r="J3430" i="12"/>
  <c r="Y3430" i="12"/>
  <c r="I3430" i="12"/>
  <c r="K3429" i="12"/>
  <c r="K3430" i="12" l="1"/>
  <c r="Q3430" i="12"/>
  <c r="R3430" i="12" s="1"/>
  <c r="W3430" i="12"/>
  <c r="E509" i="13"/>
  <c r="N3431" i="12"/>
  <c r="O3431" i="12" s="1"/>
  <c r="P3431" i="12" s="1"/>
  <c r="J3431" i="12"/>
  <c r="Y3431" i="12"/>
  <c r="I3431" i="12"/>
  <c r="V3431" i="12"/>
  <c r="B3432" i="12"/>
  <c r="U3431" i="12"/>
  <c r="E3431" i="12"/>
  <c r="F3431" i="12" s="1"/>
  <c r="W3431" i="12" l="1"/>
  <c r="K3431" i="12"/>
  <c r="Q3431" i="12"/>
  <c r="R3431" i="12" s="1"/>
  <c r="E508" i="13"/>
  <c r="N3432" i="12"/>
  <c r="O3432" i="12" s="1"/>
  <c r="P3432" i="12" s="1"/>
  <c r="J3432" i="12"/>
  <c r="V3432" i="12"/>
  <c r="B3433" i="12"/>
  <c r="U3432" i="12"/>
  <c r="E3432" i="12"/>
  <c r="F3432" i="12" s="1"/>
  <c r="Y3432" i="12"/>
  <c r="I3432" i="12"/>
  <c r="K3432" i="12" l="1"/>
  <c r="Q3432" i="12"/>
  <c r="R3432" i="12" s="1"/>
  <c r="W3432" i="12"/>
  <c r="E507" i="13"/>
  <c r="J3433" i="12"/>
  <c r="Y3433" i="12"/>
  <c r="I3433" i="12"/>
  <c r="B3434" i="12"/>
  <c r="U3433" i="12"/>
  <c r="E3433" i="12"/>
  <c r="F3433" i="12" s="1"/>
  <c r="N3433" i="12"/>
  <c r="O3433" i="12" s="1"/>
  <c r="P3433" i="12" s="1"/>
  <c r="V3433" i="12"/>
  <c r="E506" i="13" l="1"/>
  <c r="J3434" i="12"/>
  <c r="Y3434" i="12"/>
  <c r="I3434" i="12"/>
  <c r="V3434" i="12"/>
  <c r="B3435" i="12"/>
  <c r="U3434" i="12"/>
  <c r="E3434" i="12"/>
  <c r="F3434" i="12" s="1"/>
  <c r="N3434" i="12"/>
  <c r="O3434" i="12" s="1"/>
  <c r="P3434" i="12" s="1"/>
  <c r="K3433" i="12"/>
  <c r="Q3433" i="12"/>
  <c r="R3433" i="12" s="1"/>
  <c r="W3433" i="12"/>
  <c r="W3434" i="12" l="1"/>
  <c r="Q3434" i="12"/>
  <c r="R3434" i="12" s="1"/>
  <c r="E505" i="13"/>
  <c r="V3435" i="12"/>
  <c r="B3436" i="12"/>
  <c r="U3435" i="12"/>
  <c r="E3435" i="12"/>
  <c r="F3435" i="12" s="1"/>
  <c r="N3435" i="12"/>
  <c r="O3435" i="12" s="1"/>
  <c r="P3435" i="12" s="1"/>
  <c r="J3435" i="12"/>
  <c r="Y3435" i="12"/>
  <c r="I3435" i="12"/>
  <c r="K3434" i="12"/>
  <c r="W3435" i="12" l="1"/>
  <c r="E504" i="13"/>
  <c r="B3437" i="12"/>
  <c r="U3436" i="12"/>
  <c r="E3436" i="12"/>
  <c r="F3436" i="12" s="1"/>
  <c r="N3436" i="12"/>
  <c r="O3436" i="12" s="1"/>
  <c r="P3436" i="12" s="1"/>
  <c r="J3436" i="12"/>
  <c r="Y3436" i="12"/>
  <c r="I3436" i="12"/>
  <c r="V3436" i="12"/>
  <c r="K3435" i="12"/>
  <c r="Q3435" i="12"/>
  <c r="R3435" i="12" s="1"/>
  <c r="W3436" i="12" l="1"/>
  <c r="Q3436" i="12"/>
  <c r="R3436" i="12" s="1"/>
  <c r="E503" i="13"/>
  <c r="N3437" i="12"/>
  <c r="O3437" i="12" s="1"/>
  <c r="P3437" i="12" s="1"/>
  <c r="J3437" i="12"/>
  <c r="Y3437" i="12"/>
  <c r="I3437" i="12"/>
  <c r="V3437" i="12"/>
  <c r="B3438" i="12"/>
  <c r="U3437" i="12"/>
  <c r="E3437" i="12"/>
  <c r="F3437" i="12" s="1"/>
  <c r="K3436" i="12"/>
  <c r="W3437" i="12" l="1"/>
  <c r="K3437" i="12"/>
  <c r="Q3437" i="12"/>
  <c r="R3437" i="12" s="1"/>
  <c r="E502" i="13"/>
  <c r="N3438" i="12"/>
  <c r="O3438" i="12" s="1"/>
  <c r="P3438" i="12" s="1"/>
  <c r="J3438" i="12"/>
  <c r="Y3438" i="12"/>
  <c r="I3438" i="12"/>
  <c r="V3438" i="12"/>
  <c r="B3439" i="12"/>
  <c r="U3438" i="12"/>
  <c r="E3438" i="12"/>
  <c r="F3438" i="12" s="1"/>
  <c r="K3438" i="12" l="1"/>
  <c r="W3438" i="12"/>
  <c r="Q3438" i="12"/>
  <c r="R3438" i="12" s="1"/>
  <c r="E501" i="13"/>
  <c r="J3439" i="12"/>
  <c r="Y3439" i="12"/>
  <c r="I3439" i="12"/>
  <c r="V3439" i="12"/>
  <c r="B3440" i="12"/>
  <c r="U3439" i="12"/>
  <c r="E3439" i="12"/>
  <c r="F3439" i="12" s="1"/>
  <c r="N3439" i="12"/>
  <c r="O3439" i="12" s="1"/>
  <c r="P3439" i="12" s="1"/>
  <c r="E500" i="13" l="1"/>
  <c r="Y3440" i="12"/>
  <c r="I3440" i="12"/>
  <c r="V3440" i="12"/>
  <c r="B3441" i="12"/>
  <c r="U3440" i="12"/>
  <c r="E3440" i="12"/>
  <c r="F3440" i="12" s="1"/>
  <c r="N3440" i="12"/>
  <c r="O3440" i="12" s="1"/>
  <c r="P3440" i="12" s="1"/>
  <c r="J3440" i="12"/>
  <c r="K3439" i="12"/>
  <c r="Q3439" i="12"/>
  <c r="R3439" i="12" s="1"/>
  <c r="W3439" i="12"/>
  <c r="W3440" i="12" l="1"/>
  <c r="Q3440" i="12"/>
  <c r="R3440" i="12" s="1"/>
  <c r="E499" i="13"/>
  <c r="V3441" i="12"/>
  <c r="B3442" i="12"/>
  <c r="U3441" i="12"/>
  <c r="E3441" i="12"/>
  <c r="F3441" i="12" s="1"/>
  <c r="N3441" i="12"/>
  <c r="O3441" i="12" s="1"/>
  <c r="P3441" i="12" s="1"/>
  <c r="J3441" i="12"/>
  <c r="Y3441" i="12"/>
  <c r="I3441" i="12"/>
  <c r="K3440" i="12"/>
  <c r="W3441" i="12" l="1"/>
  <c r="E498" i="13"/>
  <c r="N3442" i="12"/>
  <c r="O3442" i="12" s="1"/>
  <c r="P3442" i="12" s="1"/>
  <c r="J3442" i="12"/>
  <c r="Y3442" i="12"/>
  <c r="I3442" i="12"/>
  <c r="V3442" i="12"/>
  <c r="B3443" i="12"/>
  <c r="U3442" i="12"/>
  <c r="E3442" i="12"/>
  <c r="F3442" i="12" s="1"/>
  <c r="K3441" i="12"/>
  <c r="Q3441" i="12"/>
  <c r="R3441" i="12" s="1"/>
  <c r="W3442" i="12" l="1"/>
  <c r="K3442" i="12"/>
  <c r="Q3442" i="12"/>
  <c r="R3442" i="12" s="1"/>
  <c r="E497" i="13"/>
  <c r="N3443" i="12"/>
  <c r="O3443" i="12" s="1"/>
  <c r="P3443" i="12" s="1"/>
  <c r="J3443" i="12"/>
  <c r="Y3443" i="12"/>
  <c r="I3443" i="12"/>
  <c r="V3443" i="12"/>
  <c r="B3444" i="12"/>
  <c r="U3443" i="12"/>
  <c r="E3443" i="12"/>
  <c r="F3443" i="12" s="1"/>
  <c r="Q3443" i="12" l="1"/>
  <c r="R3443" i="12" s="1"/>
  <c r="W3443" i="12"/>
  <c r="E496" i="13"/>
  <c r="J3444" i="12"/>
  <c r="Y3444" i="12"/>
  <c r="I3444" i="12"/>
  <c r="V3444" i="12"/>
  <c r="B3445" i="12"/>
  <c r="U3444" i="12"/>
  <c r="E3444" i="12"/>
  <c r="F3444" i="12" s="1"/>
  <c r="N3444" i="12"/>
  <c r="O3444" i="12" s="1"/>
  <c r="P3444" i="12" s="1"/>
  <c r="K3443" i="12"/>
  <c r="Q3444" i="12" l="1"/>
  <c r="R3444" i="12" s="1"/>
  <c r="W3444" i="12"/>
  <c r="E495" i="13"/>
  <c r="J3445" i="12"/>
  <c r="Y3445" i="12"/>
  <c r="I3445" i="12"/>
  <c r="V3445" i="12"/>
  <c r="B3446" i="12"/>
  <c r="U3445" i="12"/>
  <c r="E3445" i="12"/>
  <c r="F3445" i="12" s="1"/>
  <c r="N3445" i="12"/>
  <c r="O3445" i="12" s="1"/>
  <c r="P3445" i="12" s="1"/>
  <c r="K3444" i="12"/>
  <c r="W3445" i="12" l="1"/>
  <c r="E494" i="13"/>
  <c r="V3446" i="12"/>
  <c r="B3447" i="12"/>
  <c r="U3446" i="12"/>
  <c r="E3446" i="12"/>
  <c r="F3446" i="12" s="1"/>
  <c r="N3446" i="12"/>
  <c r="O3446" i="12" s="1"/>
  <c r="P3446" i="12" s="1"/>
  <c r="J3446" i="12"/>
  <c r="Y3446" i="12"/>
  <c r="I3446" i="12"/>
  <c r="K3445" i="12"/>
  <c r="Q3445" i="12"/>
  <c r="R3445" i="12" s="1"/>
  <c r="Q3446" i="12" l="1"/>
  <c r="R3446" i="12" s="1"/>
  <c r="W3446" i="12"/>
  <c r="E493" i="13"/>
  <c r="N3447" i="12"/>
  <c r="O3447" i="12" s="1"/>
  <c r="P3447" i="12" s="1"/>
  <c r="J3447" i="12"/>
  <c r="Y3447" i="12"/>
  <c r="I3447" i="12"/>
  <c r="V3447" i="12"/>
  <c r="B3448" i="12"/>
  <c r="U3447" i="12"/>
  <c r="E3447" i="12"/>
  <c r="F3447" i="12" s="1"/>
  <c r="K3446" i="12"/>
  <c r="W3447" i="12" l="1"/>
  <c r="Q3447" i="12"/>
  <c r="R3447" i="12" s="1"/>
  <c r="E492" i="13"/>
  <c r="N3448" i="12"/>
  <c r="O3448" i="12" s="1"/>
  <c r="P3448" i="12" s="1"/>
  <c r="J3448" i="12"/>
  <c r="Y3448" i="12"/>
  <c r="I3448" i="12"/>
  <c r="V3448" i="12"/>
  <c r="B3449" i="12"/>
  <c r="U3448" i="12"/>
  <c r="E3448" i="12"/>
  <c r="F3448" i="12" s="1"/>
  <c r="K3447" i="12"/>
  <c r="W3448" i="12" l="1"/>
  <c r="E491" i="13"/>
  <c r="N3449" i="12"/>
  <c r="O3449" i="12" s="1"/>
  <c r="P3449" i="12" s="1"/>
  <c r="J3449" i="12"/>
  <c r="Y3449" i="12"/>
  <c r="I3449" i="12"/>
  <c r="V3449" i="12"/>
  <c r="B3450" i="12"/>
  <c r="U3449" i="12"/>
  <c r="E3449" i="12"/>
  <c r="F3449" i="12" s="1"/>
  <c r="Q3448" i="12"/>
  <c r="R3448" i="12" s="1"/>
  <c r="K3448" i="12"/>
  <c r="W3449" i="12" l="1"/>
  <c r="E490" i="13"/>
  <c r="J3450" i="12"/>
  <c r="Y3450" i="12"/>
  <c r="I3450" i="12"/>
  <c r="V3450" i="12"/>
  <c r="B3451" i="12"/>
  <c r="U3450" i="12"/>
  <c r="E3450" i="12"/>
  <c r="F3450" i="12" s="1"/>
  <c r="N3450" i="12"/>
  <c r="O3450" i="12" s="1"/>
  <c r="P3450" i="12" s="1"/>
  <c r="K3449" i="12"/>
  <c r="Q3449" i="12"/>
  <c r="R3449" i="12" s="1"/>
  <c r="W3450" i="12" l="1"/>
  <c r="E489" i="13"/>
  <c r="V3451" i="12"/>
  <c r="B3452" i="12"/>
  <c r="U3451" i="12"/>
  <c r="E3451" i="12"/>
  <c r="F3451" i="12" s="1"/>
  <c r="N3451" i="12"/>
  <c r="O3451" i="12" s="1"/>
  <c r="P3451" i="12" s="1"/>
  <c r="J3451" i="12"/>
  <c r="Y3451" i="12"/>
  <c r="I3451" i="12"/>
  <c r="K3450" i="12"/>
  <c r="Q3450" i="12"/>
  <c r="R3450" i="12" s="1"/>
  <c r="W3451" i="12" l="1"/>
  <c r="E488" i="13"/>
  <c r="B3453" i="12"/>
  <c r="U3452" i="12"/>
  <c r="E3452" i="12"/>
  <c r="F3452" i="12" s="1"/>
  <c r="N3452" i="12"/>
  <c r="O3452" i="12" s="1"/>
  <c r="P3452" i="12" s="1"/>
  <c r="J3452" i="12"/>
  <c r="Y3452" i="12"/>
  <c r="I3452" i="12"/>
  <c r="V3452" i="12"/>
  <c r="K3451" i="12"/>
  <c r="Q3451" i="12"/>
  <c r="R3451" i="12" s="1"/>
  <c r="W3452" i="12" l="1"/>
  <c r="Q3452" i="12"/>
  <c r="R3452" i="12" s="1"/>
  <c r="E487" i="13"/>
  <c r="N3453" i="12"/>
  <c r="O3453" i="12" s="1"/>
  <c r="P3453" i="12" s="1"/>
  <c r="J3453" i="12"/>
  <c r="Y3453" i="12"/>
  <c r="I3453" i="12"/>
  <c r="V3453" i="12"/>
  <c r="B3454" i="12"/>
  <c r="U3453" i="12"/>
  <c r="E3453" i="12"/>
  <c r="F3453" i="12" s="1"/>
  <c r="K3452" i="12"/>
  <c r="W3453" i="12" l="1"/>
  <c r="K3453" i="12"/>
  <c r="Q3453" i="12"/>
  <c r="R3453" i="12" s="1"/>
  <c r="E486" i="13"/>
  <c r="N3454" i="12"/>
  <c r="O3454" i="12" s="1"/>
  <c r="P3454" i="12" s="1"/>
  <c r="J3454" i="12"/>
  <c r="Y3454" i="12"/>
  <c r="I3454" i="12"/>
  <c r="V3454" i="12"/>
  <c r="B3455" i="12"/>
  <c r="U3454" i="12"/>
  <c r="E3454" i="12"/>
  <c r="F3454" i="12" s="1"/>
  <c r="K3454" i="12" l="1"/>
  <c r="Q3454" i="12"/>
  <c r="R3454" i="12" s="1"/>
  <c r="W3454" i="12"/>
  <c r="E485" i="13"/>
  <c r="J3455" i="12"/>
  <c r="Y3455" i="12"/>
  <c r="I3455" i="12"/>
  <c r="V3455" i="12"/>
  <c r="B3456" i="12"/>
  <c r="U3455" i="12"/>
  <c r="E3455" i="12"/>
  <c r="F3455" i="12" s="1"/>
  <c r="N3455" i="12"/>
  <c r="O3455" i="12" s="1"/>
  <c r="P3455" i="12" s="1"/>
  <c r="W3455" i="12" l="1"/>
  <c r="E484" i="13"/>
  <c r="Y3456" i="12"/>
  <c r="I3456" i="12"/>
  <c r="V3456" i="12"/>
  <c r="B3457" i="12"/>
  <c r="U3456" i="12"/>
  <c r="E3456" i="12"/>
  <c r="F3456" i="12" s="1"/>
  <c r="N3456" i="12"/>
  <c r="O3456" i="12" s="1"/>
  <c r="P3456" i="12" s="1"/>
  <c r="J3456" i="12"/>
  <c r="K3455" i="12"/>
  <c r="Q3455" i="12"/>
  <c r="R3455" i="12" s="1"/>
  <c r="W3456" i="12" l="1"/>
  <c r="Q3456" i="12"/>
  <c r="R3456" i="12" s="1"/>
  <c r="E483" i="13"/>
  <c r="V3457" i="12"/>
  <c r="B3458" i="12"/>
  <c r="U3457" i="12"/>
  <c r="E3457" i="12"/>
  <c r="F3457" i="12" s="1"/>
  <c r="N3457" i="12"/>
  <c r="O3457" i="12" s="1"/>
  <c r="P3457" i="12" s="1"/>
  <c r="J3457" i="12"/>
  <c r="Y3457" i="12"/>
  <c r="I3457" i="12"/>
  <c r="K3456" i="12"/>
  <c r="K3457" i="12" l="1"/>
  <c r="W3457" i="12"/>
  <c r="Q3457" i="12"/>
  <c r="R3457" i="12" s="1"/>
  <c r="E482" i="13"/>
  <c r="N3458" i="12"/>
  <c r="O3458" i="12" s="1"/>
  <c r="P3458" i="12" s="1"/>
  <c r="J3458" i="12"/>
  <c r="Y3458" i="12"/>
  <c r="I3458" i="12"/>
  <c r="V3458" i="12"/>
  <c r="B3459" i="12"/>
  <c r="U3458" i="12"/>
  <c r="E3458" i="12"/>
  <c r="F3458" i="12" s="1"/>
  <c r="W3458" i="12" l="1"/>
  <c r="Q3458" i="12"/>
  <c r="R3458" i="12" s="1"/>
  <c r="E481" i="13"/>
  <c r="N3459" i="12"/>
  <c r="O3459" i="12" s="1"/>
  <c r="P3459" i="12" s="1"/>
  <c r="J3459" i="12"/>
  <c r="Y3459" i="12"/>
  <c r="I3459" i="12"/>
  <c r="V3459" i="12"/>
  <c r="B3460" i="12"/>
  <c r="U3459" i="12"/>
  <c r="E3459" i="12"/>
  <c r="F3459" i="12" s="1"/>
  <c r="K3458" i="12"/>
  <c r="W3459" i="12" l="1"/>
  <c r="K3459" i="12"/>
  <c r="Q3459" i="12"/>
  <c r="R3459" i="12" s="1"/>
  <c r="E480" i="13"/>
  <c r="J3460" i="12"/>
  <c r="Y3460" i="12"/>
  <c r="I3460" i="12"/>
  <c r="V3460" i="12"/>
  <c r="B3461" i="12"/>
  <c r="U3460" i="12"/>
  <c r="E3460" i="12"/>
  <c r="F3460" i="12" s="1"/>
  <c r="N3460" i="12"/>
  <c r="O3460" i="12" s="1"/>
  <c r="P3460" i="12" s="1"/>
  <c r="Q3460" i="12" l="1"/>
  <c r="R3460" i="12" s="1"/>
  <c r="W3460" i="12"/>
  <c r="E479" i="13"/>
  <c r="J3461" i="12"/>
  <c r="Y3461" i="12"/>
  <c r="I3461" i="12"/>
  <c r="V3461" i="12"/>
  <c r="B3462" i="12"/>
  <c r="U3461" i="12"/>
  <c r="E3461" i="12"/>
  <c r="F3461" i="12" s="1"/>
  <c r="N3461" i="12"/>
  <c r="O3461" i="12" s="1"/>
  <c r="P3461" i="12" s="1"/>
  <c r="K3460" i="12"/>
  <c r="W3461" i="12" l="1"/>
  <c r="Q3461" i="12"/>
  <c r="R3461" i="12" s="1"/>
  <c r="E478" i="13"/>
  <c r="V3462" i="12"/>
  <c r="U3462" i="12"/>
  <c r="E3462" i="12"/>
  <c r="F3462" i="12" s="1"/>
  <c r="B3463" i="12"/>
  <c r="N3462" i="12"/>
  <c r="O3462" i="12" s="1"/>
  <c r="P3462" i="12" s="1"/>
  <c r="J3462" i="12"/>
  <c r="Y3462" i="12"/>
  <c r="I3462" i="12"/>
  <c r="K3461" i="12"/>
  <c r="W3462" i="12" l="1"/>
  <c r="Q3462" i="12"/>
  <c r="R3462" i="12" s="1"/>
  <c r="E477" i="13"/>
  <c r="V3463" i="12"/>
  <c r="Y3463" i="12"/>
  <c r="E3463" i="12"/>
  <c r="F3463" i="12" s="1"/>
  <c r="U3463" i="12"/>
  <c r="B3464" i="12"/>
  <c r="N3463" i="12"/>
  <c r="O3463" i="12" s="1"/>
  <c r="P3463" i="12" s="1"/>
  <c r="J3463" i="12"/>
  <c r="I3463" i="12"/>
  <c r="K3462" i="12"/>
  <c r="K3463" i="12" l="1"/>
  <c r="W3463" i="12"/>
  <c r="Q3463" i="12"/>
  <c r="R3463" i="12" s="1"/>
  <c r="E476" i="13"/>
  <c r="B3465" i="12"/>
  <c r="U3464" i="12"/>
  <c r="E3464" i="12"/>
  <c r="F3464" i="12" s="1"/>
  <c r="Y3464" i="12"/>
  <c r="V3464" i="12"/>
  <c r="N3464" i="12"/>
  <c r="O3464" i="12" s="1"/>
  <c r="P3464" i="12" s="1"/>
  <c r="J3464" i="12"/>
  <c r="I3464" i="12"/>
  <c r="K3464" i="12" l="1"/>
  <c r="Q3464" i="12"/>
  <c r="R3464" i="12" s="1"/>
  <c r="W3464" i="12"/>
  <c r="E475" i="13"/>
  <c r="B3466" i="12"/>
  <c r="U3465" i="12"/>
  <c r="E3465" i="12"/>
  <c r="F3465" i="12" s="1"/>
  <c r="J3465" i="12"/>
  <c r="I3465" i="12"/>
  <c r="Y3465" i="12"/>
  <c r="V3465" i="12"/>
  <c r="N3465" i="12"/>
  <c r="O3465" i="12" s="1"/>
  <c r="P3465" i="12" s="1"/>
  <c r="K3465" i="12" l="1"/>
  <c r="Q3465" i="12"/>
  <c r="R3465" i="12" s="1"/>
  <c r="W3465" i="12"/>
  <c r="E474" i="13"/>
  <c r="N3466" i="12"/>
  <c r="O3466" i="12" s="1"/>
  <c r="P3466" i="12" s="1"/>
  <c r="B3467" i="12"/>
  <c r="U3466" i="12"/>
  <c r="E3466" i="12"/>
  <c r="F3466" i="12" s="1"/>
  <c r="Y3466" i="12"/>
  <c r="V3466" i="12"/>
  <c r="J3466" i="12"/>
  <c r="I3466" i="12"/>
  <c r="W3466" i="12" l="1"/>
  <c r="E473" i="13"/>
  <c r="N3467" i="12"/>
  <c r="O3467" i="12" s="1"/>
  <c r="P3467" i="12" s="1"/>
  <c r="J3467" i="12"/>
  <c r="I3467" i="12"/>
  <c r="B3468" i="12"/>
  <c r="E3467" i="12"/>
  <c r="F3467" i="12" s="1"/>
  <c r="Y3467" i="12"/>
  <c r="V3467" i="12"/>
  <c r="U3467" i="12"/>
  <c r="Q3466" i="12"/>
  <c r="R3466" i="12" s="1"/>
  <c r="K3466" i="12"/>
  <c r="Q3467" i="12" l="1"/>
  <c r="R3467" i="12" s="1"/>
  <c r="K3467" i="12"/>
  <c r="W3467" i="12"/>
  <c r="E472" i="13"/>
  <c r="J3468" i="12"/>
  <c r="Y3468" i="12"/>
  <c r="I3468" i="12"/>
  <c r="B3469" i="12"/>
  <c r="E3468" i="12"/>
  <c r="F3468" i="12" s="1"/>
  <c r="V3468" i="12"/>
  <c r="U3468" i="12"/>
  <c r="N3468" i="12"/>
  <c r="O3468" i="12" s="1"/>
  <c r="P3468" i="12" s="1"/>
  <c r="Q3468" i="12" l="1"/>
  <c r="R3468" i="12" s="1"/>
  <c r="K3468" i="12"/>
  <c r="E471" i="13"/>
  <c r="Y3469" i="12"/>
  <c r="I3469" i="12"/>
  <c r="V3469" i="12"/>
  <c r="B3470" i="12"/>
  <c r="U3469" i="12"/>
  <c r="E3469" i="12"/>
  <c r="F3469" i="12" s="1"/>
  <c r="J3469" i="12"/>
  <c r="N3469" i="12"/>
  <c r="O3469" i="12" s="1"/>
  <c r="P3469" i="12" s="1"/>
  <c r="W3468" i="12"/>
  <c r="W3469" i="12" l="1"/>
  <c r="K3469" i="12"/>
  <c r="E470" i="13"/>
  <c r="V3470" i="12"/>
  <c r="B3471" i="12"/>
  <c r="U3470" i="12"/>
  <c r="E3470" i="12"/>
  <c r="F3470" i="12" s="1"/>
  <c r="Y3470" i="12"/>
  <c r="I3470" i="12"/>
  <c r="N3470" i="12"/>
  <c r="O3470" i="12" s="1"/>
  <c r="P3470" i="12" s="1"/>
  <c r="J3470" i="12"/>
  <c r="Q3469" i="12"/>
  <c r="R3469" i="12" s="1"/>
  <c r="W3470" i="12" l="1"/>
  <c r="Q3470" i="12"/>
  <c r="R3470" i="12" s="1"/>
  <c r="E469" i="13"/>
  <c r="N3471" i="12"/>
  <c r="O3471" i="12" s="1"/>
  <c r="P3471" i="12" s="1"/>
  <c r="J3471" i="12"/>
  <c r="V3471" i="12"/>
  <c r="Y3471" i="12"/>
  <c r="U3471" i="12"/>
  <c r="I3471" i="12"/>
  <c r="B3472" i="12"/>
  <c r="E3471" i="12"/>
  <c r="F3471" i="12" s="1"/>
  <c r="K3470" i="12"/>
  <c r="W3471" i="12" l="1"/>
  <c r="K3471" i="12"/>
  <c r="Q3471" i="12"/>
  <c r="R3471" i="12" s="1"/>
  <c r="E468" i="13"/>
  <c r="N3472" i="12"/>
  <c r="O3472" i="12" s="1"/>
  <c r="P3472" i="12" s="1"/>
  <c r="Y3472" i="12"/>
  <c r="V3472" i="12"/>
  <c r="U3472" i="12"/>
  <c r="J3472" i="12"/>
  <c r="I3472" i="12"/>
  <c r="B3473" i="12"/>
  <c r="E3472" i="12"/>
  <c r="F3472" i="12" s="1"/>
  <c r="K3472" i="12" l="1"/>
  <c r="E467" i="13"/>
  <c r="J3473" i="12"/>
  <c r="Y3473" i="12"/>
  <c r="I3473" i="12"/>
  <c r="V3473" i="12"/>
  <c r="U3473" i="12"/>
  <c r="N3473" i="12"/>
  <c r="O3473" i="12" s="1"/>
  <c r="P3473" i="12" s="1"/>
  <c r="B3474" i="12"/>
  <c r="E3473" i="12"/>
  <c r="F3473" i="12" s="1"/>
  <c r="W3472" i="12"/>
  <c r="Q3472" i="12"/>
  <c r="R3472" i="12" s="1"/>
  <c r="W3473" i="12" l="1"/>
  <c r="K3473" i="12"/>
  <c r="E466" i="13"/>
  <c r="J3474" i="12"/>
  <c r="Y3474" i="12"/>
  <c r="I3474" i="12"/>
  <c r="V3474" i="12"/>
  <c r="B3475" i="12"/>
  <c r="U3474" i="12"/>
  <c r="E3474" i="12"/>
  <c r="F3474" i="12" s="1"/>
  <c r="N3474" i="12"/>
  <c r="O3474" i="12" s="1"/>
  <c r="P3474" i="12" s="1"/>
  <c r="Q3473" i="12"/>
  <c r="R3473" i="12" s="1"/>
  <c r="W3474" i="12" l="1"/>
  <c r="K3474" i="12"/>
  <c r="Q3474" i="12"/>
  <c r="R3474" i="12" s="1"/>
  <c r="E465" i="13"/>
  <c r="V3475" i="12"/>
  <c r="B3476" i="12"/>
  <c r="U3475" i="12"/>
  <c r="E3475" i="12"/>
  <c r="F3475" i="12" s="1"/>
  <c r="N3475" i="12"/>
  <c r="O3475" i="12" s="1"/>
  <c r="P3475" i="12" s="1"/>
  <c r="J3475" i="12"/>
  <c r="Y3475" i="12"/>
  <c r="I3475" i="12"/>
  <c r="Q3475" i="12" l="1"/>
  <c r="R3475" i="12" s="1"/>
  <c r="E464" i="13"/>
  <c r="N3476" i="12"/>
  <c r="O3476" i="12" s="1"/>
  <c r="P3476" i="12" s="1"/>
  <c r="J3476" i="12"/>
  <c r="Y3476" i="12"/>
  <c r="V3476" i="12"/>
  <c r="U3476" i="12"/>
  <c r="I3476" i="12"/>
  <c r="E3476" i="12"/>
  <c r="F3476" i="12" s="1"/>
  <c r="B3477" i="12"/>
  <c r="K3475" i="12"/>
  <c r="W3475" i="12"/>
  <c r="W3476" i="12" l="1"/>
  <c r="Q3476" i="12"/>
  <c r="R3476" i="12" s="1"/>
  <c r="E463" i="13"/>
  <c r="N3477" i="12"/>
  <c r="O3477" i="12" s="1"/>
  <c r="P3477" i="12" s="1"/>
  <c r="V3477" i="12"/>
  <c r="B3478" i="12"/>
  <c r="U3477" i="12"/>
  <c r="E3477" i="12"/>
  <c r="F3477" i="12" s="1"/>
  <c r="Y3477" i="12"/>
  <c r="J3477" i="12"/>
  <c r="I3477" i="12"/>
  <c r="K3476" i="12"/>
  <c r="W3477" i="12" l="1"/>
  <c r="Q3477" i="12"/>
  <c r="R3477" i="12" s="1"/>
  <c r="E462" i="13"/>
  <c r="N3478" i="12"/>
  <c r="O3478" i="12" s="1"/>
  <c r="P3478" i="12" s="1"/>
  <c r="J3478" i="12"/>
  <c r="Y3478" i="12"/>
  <c r="I3478" i="12"/>
  <c r="B3479" i="12"/>
  <c r="U3478" i="12"/>
  <c r="E3478" i="12"/>
  <c r="F3478" i="12" s="1"/>
  <c r="V3478" i="12"/>
  <c r="K3477" i="12"/>
  <c r="E461" i="13" l="1"/>
  <c r="J3479" i="12"/>
  <c r="Y3479" i="12"/>
  <c r="I3479" i="12"/>
  <c r="V3479" i="12"/>
  <c r="B3480" i="12"/>
  <c r="U3479" i="12"/>
  <c r="E3479" i="12"/>
  <c r="F3479" i="12" s="1"/>
  <c r="N3479" i="12"/>
  <c r="O3479" i="12" s="1"/>
  <c r="P3479" i="12" s="1"/>
  <c r="K3478" i="12"/>
  <c r="Q3478" i="12"/>
  <c r="R3478" i="12" s="1"/>
  <c r="W3478" i="12"/>
  <c r="Q3479" i="12" l="1"/>
  <c r="R3479" i="12" s="1"/>
  <c r="W3479" i="12"/>
  <c r="E460" i="13"/>
  <c r="V3480" i="12"/>
  <c r="B3481" i="12"/>
  <c r="U3480" i="12"/>
  <c r="E3480" i="12"/>
  <c r="F3480" i="12" s="1"/>
  <c r="N3480" i="12"/>
  <c r="O3480" i="12" s="1"/>
  <c r="P3480" i="12" s="1"/>
  <c r="J3480" i="12"/>
  <c r="I3480" i="12"/>
  <c r="Y3480" i="12"/>
  <c r="K3479" i="12"/>
  <c r="K3480" i="12" l="1"/>
  <c r="Q3480" i="12"/>
  <c r="R3480" i="12" s="1"/>
  <c r="W3480" i="12"/>
  <c r="E459" i="13"/>
  <c r="B3482" i="12"/>
  <c r="U3481" i="12"/>
  <c r="E3481" i="12"/>
  <c r="F3481" i="12" s="1"/>
  <c r="J3481" i="12"/>
  <c r="Y3481" i="12"/>
  <c r="I3481" i="12"/>
  <c r="V3481" i="12"/>
  <c r="N3481" i="12"/>
  <c r="O3481" i="12" s="1"/>
  <c r="P3481" i="12" s="1"/>
  <c r="W3481" i="12" l="1"/>
  <c r="Q3481" i="12"/>
  <c r="R3481" i="12" s="1"/>
  <c r="E458" i="13"/>
  <c r="N3482" i="12"/>
  <c r="O3482" i="12" s="1"/>
  <c r="P3482" i="12" s="1"/>
  <c r="Y3482" i="12"/>
  <c r="I3482" i="12"/>
  <c r="V3482" i="12"/>
  <c r="B3483" i="12"/>
  <c r="U3482" i="12"/>
  <c r="E3482" i="12"/>
  <c r="F3482" i="12" s="1"/>
  <c r="J3482" i="12"/>
  <c r="K3481" i="12"/>
  <c r="W3482" i="12" l="1"/>
  <c r="K3482" i="12"/>
  <c r="Q3482" i="12"/>
  <c r="R3482" i="12" s="1"/>
  <c r="E457" i="13"/>
  <c r="N3483" i="12"/>
  <c r="O3483" i="12" s="1"/>
  <c r="P3483" i="12" s="1"/>
  <c r="J3483" i="12"/>
  <c r="Y3483" i="12"/>
  <c r="I3483" i="12"/>
  <c r="V3483" i="12"/>
  <c r="B3484" i="12"/>
  <c r="U3483" i="12"/>
  <c r="E3483" i="12"/>
  <c r="F3483" i="12" s="1"/>
  <c r="W3483" i="12" l="1"/>
  <c r="E456" i="13"/>
  <c r="J3484" i="12"/>
  <c r="Y3484" i="12"/>
  <c r="I3484" i="12"/>
  <c r="V3484" i="12"/>
  <c r="E3484" i="12"/>
  <c r="F3484" i="12" s="1"/>
  <c r="B3485" i="12"/>
  <c r="U3484" i="12"/>
  <c r="N3484" i="12"/>
  <c r="O3484" i="12" s="1"/>
  <c r="P3484" i="12" s="1"/>
  <c r="K3483" i="12"/>
  <c r="Q3483" i="12"/>
  <c r="R3483" i="12" s="1"/>
  <c r="W3484" i="12" l="1"/>
  <c r="K3484" i="12"/>
  <c r="E455" i="13"/>
  <c r="Y3485" i="12"/>
  <c r="I3485" i="12"/>
  <c r="V3485" i="12"/>
  <c r="B3486" i="12"/>
  <c r="U3485" i="12"/>
  <c r="E3485" i="12"/>
  <c r="F3485" i="12" s="1"/>
  <c r="N3485" i="12"/>
  <c r="O3485" i="12" s="1"/>
  <c r="P3485" i="12" s="1"/>
  <c r="J3485" i="12"/>
  <c r="Q3484" i="12"/>
  <c r="R3484" i="12" s="1"/>
  <c r="Q3485" i="12" l="1"/>
  <c r="R3485" i="12" s="1"/>
  <c r="E454" i="13"/>
  <c r="V3486" i="12"/>
  <c r="B3487" i="12"/>
  <c r="U3486" i="12"/>
  <c r="E3486" i="12"/>
  <c r="F3486" i="12" s="1"/>
  <c r="J3486" i="12"/>
  <c r="Y3486" i="12"/>
  <c r="I3486" i="12"/>
  <c r="N3486" i="12"/>
  <c r="O3486" i="12" s="1"/>
  <c r="P3486" i="12" s="1"/>
  <c r="K3485" i="12"/>
  <c r="W3485" i="12"/>
  <c r="Q3486" i="12" l="1"/>
  <c r="R3486" i="12" s="1"/>
  <c r="W3486" i="12"/>
  <c r="E453" i="13"/>
  <c r="N3487" i="12"/>
  <c r="O3487" i="12" s="1"/>
  <c r="P3487" i="12" s="1"/>
  <c r="J3487" i="12"/>
  <c r="Y3487" i="12"/>
  <c r="I3487" i="12"/>
  <c r="V3487" i="12"/>
  <c r="U3487" i="12"/>
  <c r="E3487" i="12"/>
  <c r="F3487" i="12" s="1"/>
  <c r="B3488" i="12"/>
  <c r="K3486" i="12"/>
  <c r="W3487" i="12" l="1"/>
  <c r="Q3487" i="12"/>
  <c r="R3487" i="12" s="1"/>
  <c r="E452" i="13"/>
  <c r="N3488" i="12"/>
  <c r="O3488" i="12" s="1"/>
  <c r="P3488" i="12" s="1"/>
  <c r="J3488" i="12"/>
  <c r="V3488" i="12"/>
  <c r="B3489" i="12"/>
  <c r="U3488" i="12"/>
  <c r="E3488" i="12"/>
  <c r="F3488" i="12" s="1"/>
  <c r="Y3488" i="12"/>
  <c r="I3488" i="12"/>
  <c r="K3487" i="12"/>
  <c r="K3488" i="12" l="1"/>
  <c r="Q3488" i="12"/>
  <c r="R3488" i="12" s="1"/>
  <c r="W3488" i="12"/>
  <c r="E451" i="13"/>
  <c r="J3489" i="12"/>
  <c r="Y3489" i="12"/>
  <c r="I3489" i="12"/>
  <c r="V3489" i="12"/>
  <c r="U3489" i="12"/>
  <c r="N3489" i="12"/>
  <c r="O3489" i="12" s="1"/>
  <c r="P3489" i="12" s="1"/>
  <c r="E3489" i="12"/>
  <c r="F3489" i="12" s="1"/>
  <c r="B3490" i="12"/>
  <c r="E450" i="13" l="1"/>
  <c r="J3490" i="12"/>
  <c r="Y3490" i="12"/>
  <c r="I3490" i="12"/>
  <c r="V3490" i="12"/>
  <c r="B3491" i="12"/>
  <c r="U3490" i="12"/>
  <c r="E3490" i="12"/>
  <c r="F3490" i="12" s="1"/>
  <c r="N3490" i="12"/>
  <c r="O3490" i="12" s="1"/>
  <c r="P3490" i="12" s="1"/>
  <c r="W3489" i="12"/>
  <c r="Q3489" i="12"/>
  <c r="R3489" i="12" s="1"/>
  <c r="K3489" i="12"/>
  <c r="W3490" i="12" l="1"/>
  <c r="Q3490" i="12"/>
  <c r="R3490" i="12" s="1"/>
  <c r="E449" i="13"/>
  <c r="V3491" i="12"/>
  <c r="B3492" i="12"/>
  <c r="U3491" i="12"/>
  <c r="E3491" i="12"/>
  <c r="F3491" i="12" s="1"/>
  <c r="N3491" i="12"/>
  <c r="O3491" i="12" s="1"/>
  <c r="P3491" i="12" s="1"/>
  <c r="J3491" i="12"/>
  <c r="I3491" i="12"/>
  <c r="Y3491" i="12"/>
  <c r="K3490" i="12"/>
  <c r="W3491" i="12" l="1"/>
  <c r="Q3491" i="12"/>
  <c r="R3491" i="12" s="1"/>
  <c r="E448" i="13"/>
  <c r="N3492" i="12"/>
  <c r="O3492" i="12" s="1"/>
  <c r="P3492" i="12" s="1"/>
  <c r="J3492" i="12"/>
  <c r="Y3492" i="12"/>
  <c r="I3492" i="12"/>
  <c r="B3493" i="12"/>
  <c r="V3492" i="12"/>
  <c r="U3492" i="12"/>
  <c r="E3492" i="12"/>
  <c r="F3492" i="12" s="1"/>
  <c r="K3491" i="12"/>
  <c r="Q3492" i="12" l="1"/>
  <c r="R3492" i="12" s="1"/>
  <c r="W3492" i="12"/>
  <c r="E447" i="13"/>
  <c r="N3493" i="12"/>
  <c r="O3493" i="12" s="1"/>
  <c r="P3493" i="12" s="1"/>
  <c r="Y3493" i="12"/>
  <c r="I3493" i="12"/>
  <c r="V3493" i="12"/>
  <c r="B3494" i="12"/>
  <c r="U3493" i="12"/>
  <c r="E3493" i="12"/>
  <c r="F3493" i="12" s="1"/>
  <c r="J3493" i="12"/>
  <c r="K3492" i="12"/>
  <c r="Q3493" i="12" l="1"/>
  <c r="R3493" i="12" s="1"/>
  <c r="E446" i="13"/>
  <c r="N3494" i="12"/>
  <c r="O3494" i="12" s="1"/>
  <c r="P3494" i="12" s="1"/>
  <c r="J3494" i="12"/>
  <c r="Y3494" i="12"/>
  <c r="I3494" i="12"/>
  <c r="V3494" i="12"/>
  <c r="B3495" i="12"/>
  <c r="U3494" i="12"/>
  <c r="E3494" i="12"/>
  <c r="F3494" i="12" s="1"/>
  <c r="W3493" i="12"/>
  <c r="K3493" i="12"/>
  <c r="K3494" i="12" l="1"/>
  <c r="Q3494" i="12"/>
  <c r="R3494" i="12" s="1"/>
  <c r="W3494" i="12"/>
  <c r="E445" i="13"/>
  <c r="J3495" i="12"/>
  <c r="Y3495" i="12"/>
  <c r="I3495" i="12"/>
  <c r="V3495" i="12"/>
  <c r="B3496" i="12"/>
  <c r="U3495" i="12"/>
  <c r="E3495" i="12"/>
  <c r="F3495" i="12" s="1"/>
  <c r="N3495" i="12"/>
  <c r="O3495" i="12" s="1"/>
  <c r="P3495" i="12" s="1"/>
  <c r="W3495" i="12" l="1"/>
  <c r="Q3495" i="12"/>
  <c r="R3495" i="12" s="1"/>
  <c r="E444" i="13"/>
  <c r="V3496" i="12"/>
  <c r="B3497" i="12"/>
  <c r="U3496" i="12"/>
  <c r="E3496" i="12"/>
  <c r="F3496" i="12" s="1"/>
  <c r="N3496" i="12"/>
  <c r="O3496" i="12" s="1"/>
  <c r="P3496" i="12" s="1"/>
  <c r="I3496" i="12"/>
  <c r="Y3496" i="12"/>
  <c r="J3496" i="12"/>
  <c r="K3495" i="12"/>
  <c r="W3496" i="12" l="1"/>
  <c r="K3496" i="12"/>
  <c r="Q3496" i="12"/>
  <c r="R3496" i="12" s="1"/>
  <c r="E443" i="13"/>
  <c r="V3497" i="12"/>
  <c r="B3498" i="12"/>
  <c r="U3497" i="12"/>
  <c r="E3497" i="12"/>
  <c r="F3497" i="12" s="1"/>
  <c r="J3497" i="12"/>
  <c r="Y3497" i="12"/>
  <c r="I3497" i="12"/>
  <c r="N3497" i="12"/>
  <c r="O3497" i="12" s="1"/>
  <c r="P3497" i="12" s="1"/>
  <c r="E442" i="13" l="1"/>
  <c r="N3498" i="12"/>
  <c r="O3498" i="12" s="1"/>
  <c r="P3498" i="12" s="1"/>
  <c r="J3498" i="12"/>
  <c r="Y3498" i="12"/>
  <c r="I3498" i="12"/>
  <c r="V3498" i="12"/>
  <c r="B3499" i="12"/>
  <c r="U3498" i="12"/>
  <c r="E3498" i="12"/>
  <c r="F3498" i="12" s="1"/>
  <c r="K3497" i="12"/>
  <c r="Q3497" i="12"/>
  <c r="R3497" i="12" s="1"/>
  <c r="W3497" i="12"/>
  <c r="W3498" i="12" l="1"/>
  <c r="K3498" i="12"/>
  <c r="Q3498" i="12"/>
  <c r="R3498" i="12" s="1"/>
  <c r="E441" i="13"/>
  <c r="N3499" i="12"/>
  <c r="O3499" i="12" s="1"/>
  <c r="P3499" i="12" s="1"/>
  <c r="J3499" i="12"/>
  <c r="Y3499" i="12"/>
  <c r="I3499" i="12"/>
  <c r="V3499" i="12"/>
  <c r="B3500" i="12"/>
  <c r="U3499" i="12"/>
  <c r="E3499" i="12"/>
  <c r="F3499" i="12" s="1"/>
  <c r="W3499" i="12" l="1"/>
  <c r="K3499" i="12"/>
  <c r="Q3499" i="12"/>
  <c r="R3499" i="12" s="1"/>
  <c r="E440" i="13"/>
  <c r="J3500" i="12"/>
  <c r="Y3500" i="12"/>
  <c r="I3500" i="12"/>
  <c r="V3500" i="12"/>
  <c r="B3501" i="12"/>
  <c r="U3500" i="12"/>
  <c r="E3500" i="12"/>
  <c r="F3500" i="12" s="1"/>
  <c r="N3500" i="12"/>
  <c r="O3500" i="12" s="1"/>
  <c r="P3500" i="12" s="1"/>
  <c r="Q3500" i="12" l="1"/>
  <c r="R3500" i="12" s="1"/>
  <c r="W3500" i="12"/>
  <c r="E439" i="13"/>
  <c r="J3501" i="12"/>
  <c r="Y3501" i="12"/>
  <c r="I3501" i="12"/>
  <c r="V3501" i="12"/>
  <c r="B3502" i="12"/>
  <c r="U3501" i="12"/>
  <c r="E3501" i="12"/>
  <c r="F3501" i="12" s="1"/>
  <c r="N3501" i="12"/>
  <c r="O3501" i="12" s="1"/>
  <c r="P3501" i="12" s="1"/>
  <c r="K3500" i="12"/>
  <c r="E438" i="13" l="1"/>
  <c r="V3502" i="12"/>
  <c r="B3503" i="12"/>
  <c r="U3502" i="12"/>
  <c r="E3502" i="12"/>
  <c r="F3502" i="12" s="1"/>
  <c r="N3502" i="12"/>
  <c r="O3502" i="12" s="1"/>
  <c r="P3502" i="12" s="1"/>
  <c r="J3502" i="12"/>
  <c r="Y3502" i="12"/>
  <c r="I3502" i="12"/>
  <c r="K3501" i="12"/>
  <c r="Q3501" i="12"/>
  <c r="R3501" i="12" s="1"/>
  <c r="W3501" i="12"/>
  <c r="K3502" i="12" l="1"/>
  <c r="Q3502" i="12"/>
  <c r="R3502" i="12" s="1"/>
  <c r="W3502" i="12"/>
  <c r="E437" i="13"/>
  <c r="N3503" i="12"/>
  <c r="O3503" i="12" s="1"/>
  <c r="P3503" i="12" s="1"/>
  <c r="J3503" i="12"/>
  <c r="Y3503" i="12"/>
  <c r="I3503" i="12"/>
  <c r="V3503" i="12"/>
  <c r="B3504" i="12"/>
  <c r="U3503" i="12"/>
  <c r="E3503" i="12"/>
  <c r="F3503" i="12" s="1"/>
  <c r="Q3503" i="12" l="1"/>
  <c r="R3503" i="12" s="1"/>
  <c r="W3503" i="12"/>
  <c r="E436" i="13"/>
  <c r="N3504" i="12"/>
  <c r="O3504" i="12" s="1"/>
  <c r="P3504" i="12" s="1"/>
  <c r="J3504" i="12"/>
  <c r="Y3504" i="12"/>
  <c r="I3504" i="12"/>
  <c r="V3504" i="12"/>
  <c r="B3505" i="12"/>
  <c r="U3504" i="12"/>
  <c r="E3504" i="12"/>
  <c r="F3504" i="12" s="1"/>
  <c r="K3503" i="12"/>
  <c r="W3504" i="12" l="1"/>
  <c r="Q3504" i="12"/>
  <c r="R3504" i="12" s="1"/>
  <c r="E435" i="13"/>
  <c r="N3505" i="12"/>
  <c r="O3505" i="12" s="1"/>
  <c r="P3505" i="12" s="1"/>
  <c r="J3505" i="12"/>
  <c r="Y3505" i="12"/>
  <c r="I3505" i="12"/>
  <c r="V3505" i="12"/>
  <c r="B3506" i="12"/>
  <c r="U3505" i="12"/>
  <c r="E3505" i="12"/>
  <c r="F3505" i="12" s="1"/>
  <c r="K3504" i="12"/>
  <c r="Q3505" i="12" l="1"/>
  <c r="R3505" i="12" s="1"/>
  <c r="W3505" i="12"/>
  <c r="E434" i="13"/>
  <c r="J3506" i="12"/>
  <c r="Y3506" i="12"/>
  <c r="I3506" i="12"/>
  <c r="V3506" i="12"/>
  <c r="B3507" i="12"/>
  <c r="U3506" i="12"/>
  <c r="E3506" i="12"/>
  <c r="F3506" i="12" s="1"/>
  <c r="N3506" i="12"/>
  <c r="O3506" i="12" s="1"/>
  <c r="P3506" i="12" s="1"/>
  <c r="K3505" i="12"/>
  <c r="Q3506" i="12" l="1"/>
  <c r="R3506" i="12" s="1"/>
  <c r="E433" i="13"/>
  <c r="V3507" i="12"/>
  <c r="B3508" i="12"/>
  <c r="U3507" i="12"/>
  <c r="E3507" i="12"/>
  <c r="F3507" i="12" s="1"/>
  <c r="N3507" i="12"/>
  <c r="O3507" i="12" s="1"/>
  <c r="P3507" i="12" s="1"/>
  <c r="J3507" i="12"/>
  <c r="Y3507" i="12"/>
  <c r="I3507" i="12"/>
  <c r="K3506" i="12"/>
  <c r="W3506" i="12"/>
  <c r="K3507" i="12" l="1"/>
  <c r="W3507" i="12"/>
  <c r="Q3507" i="12"/>
  <c r="R3507" i="12" s="1"/>
  <c r="E432" i="13"/>
  <c r="B3509" i="12"/>
  <c r="U3508" i="12"/>
  <c r="E3508" i="12"/>
  <c r="F3508" i="12" s="1"/>
  <c r="N3508" i="12"/>
  <c r="O3508" i="12" s="1"/>
  <c r="P3508" i="12" s="1"/>
  <c r="J3508" i="12"/>
  <c r="Y3508" i="12"/>
  <c r="I3508" i="12"/>
  <c r="V3508" i="12"/>
  <c r="Q3508" i="12" l="1"/>
  <c r="R3508" i="12" s="1"/>
  <c r="W3508" i="12"/>
  <c r="E431" i="13"/>
  <c r="N3509" i="12"/>
  <c r="O3509" i="12" s="1"/>
  <c r="P3509" i="12" s="1"/>
  <c r="J3509" i="12"/>
  <c r="Y3509" i="12"/>
  <c r="I3509" i="12"/>
  <c r="V3509" i="12"/>
  <c r="B3510" i="12"/>
  <c r="U3509" i="12"/>
  <c r="E3509" i="12"/>
  <c r="F3509" i="12" s="1"/>
  <c r="K3508" i="12"/>
  <c r="K3509" i="12" l="1"/>
  <c r="Q3509" i="12"/>
  <c r="R3509" i="12" s="1"/>
  <c r="W3509" i="12"/>
  <c r="E430" i="13"/>
  <c r="N3510" i="12"/>
  <c r="O3510" i="12" s="1"/>
  <c r="P3510" i="12" s="1"/>
  <c r="J3510" i="12"/>
  <c r="Y3510" i="12"/>
  <c r="I3510" i="12"/>
  <c r="V3510" i="12"/>
  <c r="B3511" i="12"/>
  <c r="U3510" i="12"/>
  <c r="E3510" i="12"/>
  <c r="F3510" i="12" s="1"/>
  <c r="Q3510" i="12" l="1"/>
  <c r="R3510" i="12" s="1"/>
  <c r="W3510" i="12"/>
  <c r="E429" i="13"/>
  <c r="J3511" i="12"/>
  <c r="Y3511" i="12"/>
  <c r="I3511" i="12"/>
  <c r="V3511" i="12"/>
  <c r="B3512" i="12"/>
  <c r="U3511" i="12"/>
  <c r="E3511" i="12"/>
  <c r="F3511" i="12" s="1"/>
  <c r="N3511" i="12"/>
  <c r="O3511" i="12" s="1"/>
  <c r="P3511" i="12" s="1"/>
  <c r="K3510" i="12"/>
  <c r="K3511" i="12" l="1"/>
  <c r="Q3511" i="12"/>
  <c r="R3511" i="12" s="1"/>
  <c r="W3511" i="12"/>
  <c r="E428" i="13"/>
  <c r="Y3512" i="12"/>
  <c r="I3512" i="12"/>
  <c r="V3512" i="12"/>
  <c r="B3513" i="12"/>
  <c r="U3512" i="12"/>
  <c r="E3512" i="12"/>
  <c r="F3512" i="12" s="1"/>
  <c r="N3512" i="12"/>
  <c r="O3512" i="12" s="1"/>
  <c r="P3512" i="12" s="1"/>
  <c r="J3512" i="12"/>
  <c r="W3512" i="12" l="1"/>
  <c r="Q3512" i="12"/>
  <c r="R3512" i="12" s="1"/>
  <c r="E427" i="13"/>
  <c r="V3513" i="12"/>
  <c r="B3514" i="12"/>
  <c r="U3513" i="12"/>
  <c r="E3513" i="12"/>
  <c r="F3513" i="12" s="1"/>
  <c r="N3513" i="12"/>
  <c r="O3513" i="12" s="1"/>
  <c r="P3513" i="12" s="1"/>
  <c r="J3513" i="12"/>
  <c r="Y3513" i="12"/>
  <c r="I3513" i="12"/>
  <c r="K3512" i="12"/>
  <c r="E426" i="13" l="1"/>
  <c r="N3514" i="12"/>
  <c r="O3514" i="12" s="1"/>
  <c r="P3514" i="12" s="1"/>
  <c r="J3514" i="12"/>
  <c r="Y3514" i="12"/>
  <c r="I3514" i="12"/>
  <c r="V3514" i="12"/>
  <c r="B3515" i="12"/>
  <c r="U3514" i="12"/>
  <c r="E3514" i="12"/>
  <c r="F3514" i="12" s="1"/>
  <c r="K3513" i="12"/>
  <c r="Q3513" i="12"/>
  <c r="R3513" i="12" s="1"/>
  <c r="W3513" i="12"/>
  <c r="W3514" i="12" l="1"/>
  <c r="Q3514" i="12"/>
  <c r="R3514" i="12" s="1"/>
  <c r="E425" i="13"/>
  <c r="N3515" i="12"/>
  <c r="O3515" i="12" s="1"/>
  <c r="P3515" i="12" s="1"/>
  <c r="J3515" i="12"/>
  <c r="Y3515" i="12"/>
  <c r="I3515" i="12"/>
  <c r="V3515" i="12"/>
  <c r="B3516" i="12"/>
  <c r="U3515" i="12"/>
  <c r="E3515" i="12"/>
  <c r="F3515" i="12" s="1"/>
  <c r="K3514" i="12"/>
  <c r="Q3515" i="12" l="1"/>
  <c r="R3515" i="12" s="1"/>
  <c r="K3515" i="12"/>
  <c r="W3515" i="12"/>
  <c r="E424" i="13"/>
  <c r="J3516" i="12"/>
  <c r="Y3516" i="12"/>
  <c r="I3516" i="12"/>
  <c r="V3516" i="12"/>
  <c r="B3517" i="12"/>
  <c r="U3516" i="12"/>
  <c r="E3516" i="12"/>
  <c r="F3516" i="12" s="1"/>
  <c r="N3516" i="12"/>
  <c r="O3516" i="12" s="1"/>
  <c r="P3516" i="12" s="1"/>
  <c r="W3516" i="12" l="1"/>
  <c r="K3516" i="12"/>
  <c r="Q3516" i="12"/>
  <c r="R3516" i="12" s="1"/>
  <c r="E423" i="13"/>
  <c r="J3517" i="12"/>
  <c r="Y3517" i="12"/>
  <c r="I3517" i="12"/>
  <c r="V3517" i="12"/>
  <c r="B3518" i="12"/>
  <c r="U3517" i="12"/>
  <c r="E3517" i="12"/>
  <c r="F3517" i="12" s="1"/>
  <c r="N3517" i="12"/>
  <c r="O3517" i="12" s="1"/>
  <c r="P3517" i="12" s="1"/>
  <c r="W3517" i="12" l="1"/>
  <c r="Q3517" i="12"/>
  <c r="R3517" i="12" s="1"/>
  <c r="E422" i="13"/>
  <c r="V3518" i="12"/>
  <c r="B3519" i="12"/>
  <c r="U3518" i="12"/>
  <c r="E3518" i="12"/>
  <c r="F3518" i="12" s="1"/>
  <c r="N3518" i="12"/>
  <c r="O3518" i="12" s="1"/>
  <c r="P3518" i="12" s="1"/>
  <c r="J3518" i="12"/>
  <c r="Y3518" i="12"/>
  <c r="I3518" i="12"/>
  <c r="K3517" i="12"/>
  <c r="W3518" i="12" l="1"/>
  <c r="E421" i="13"/>
  <c r="N3519" i="12"/>
  <c r="O3519" i="12" s="1"/>
  <c r="P3519" i="12" s="1"/>
  <c r="J3519" i="12"/>
  <c r="Y3519" i="12"/>
  <c r="I3519" i="12"/>
  <c r="V3519" i="12"/>
  <c r="B3520" i="12"/>
  <c r="U3519" i="12"/>
  <c r="E3519" i="12"/>
  <c r="F3519" i="12" s="1"/>
  <c r="K3518" i="12"/>
  <c r="Q3518" i="12"/>
  <c r="R3518" i="12" s="1"/>
  <c r="W3519" i="12" l="1"/>
  <c r="Q3519" i="12"/>
  <c r="R3519" i="12" s="1"/>
  <c r="E420" i="13"/>
  <c r="N3520" i="12"/>
  <c r="O3520" i="12" s="1"/>
  <c r="P3520" i="12" s="1"/>
  <c r="J3520" i="12"/>
  <c r="Y3520" i="12"/>
  <c r="I3520" i="12"/>
  <c r="V3520" i="12"/>
  <c r="B3521" i="12"/>
  <c r="U3520" i="12"/>
  <c r="E3520" i="12"/>
  <c r="F3520" i="12" s="1"/>
  <c r="K3519" i="12"/>
  <c r="Q3520" i="12" l="1"/>
  <c r="R3520" i="12" s="1"/>
  <c r="W3520" i="12"/>
  <c r="E419" i="13"/>
  <c r="N3521" i="12"/>
  <c r="O3521" i="12" s="1"/>
  <c r="P3521" i="12" s="1"/>
  <c r="J3521" i="12"/>
  <c r="Y3521" i="12"/>
  <c r="I3521" i="12"/>
  <c r="V3521" i="12"/>
  <c r="B3522" i="12"/>
  <c r="U3521" i="12"/>
  <c r="E3521" i="12"/>
  <c r="F3521" i="12" s="1"/>
  <c r="K3520" i="12"/>
  <c r="W3521" i="12" l="1"/>
  <c r="Q3521" i="12"/>
  <c r="R3521" i="12" s="1"/>
  <c r="E418" i="13"/>
  <c r="J3522" i="12"/>
  <c r="Y3522" i="12"/>
  <c r="I3522" i="12"/>
  <c r="V3522" i="12"/>
  <c r="B3523" i="12"/>
  <c r="U3522" i="12"/>
  <c r="E3522" i="12"/>
  <c r="F3522" i="12" s="1"/>
  <c r="N3522" i="12"/>
  <c r="O3522" i="12" s="1"/>
  <c r="P3522" i="12" s="1"/>
  <c r="K3521" i="12"/>
  <c r="W3522" i="12" l="1"/>
  <c r="Q3522" i="12"/>
  <c r="R3522" i="12" s="1"/>
  <c r="E417" i="13"/>
  <c r="V3523" i="12"/>
  <c r="U3523" i="12"/>
  <c r="E3523" i="12"/>
  <c r="F3523" i="12" s="1"/>
  <c r="B3524" i="12"/>
  <c r="N3523" i="12"/>
  <c r="O3523" i="12" s="1"/>
  <c r="P3523" i="12" s="1"/>
  <c r="J3523" i="12"/>
  <c r="Y3523" i="12"/>
  <c r="I3523" i="12"/>
  <c r="K3522" i="12"/>
  <c r="W3523" i="12" l="1"/>
  <c r="E416" i="13"/>
  <c r="J3524" i="12"/>
  <c r="Y3524" i="12"/>
  <c r="E3524" i="12"/>
  <c r="F3524" i="12" s="1"/>
  <c r="V3524" i="12"/>
  <c r="U3524" i="12"/>
  <c r="B3525" i="12"/>
  <c r="N3524" i="12"/>
  <c r="O3524" i="12" s="1"/>
  <c r="P3524" i="12" s="1"/>
  <c r="I3524" i="12"/>
  <c r="K3523" i="12"/>
  <c r="Q3523" i="12"/>
  <c r="R3523" i="12" s="1"/>
  <c r="Q3524" i="12" l="1"/>
  <c r="R3524" i="12" s="1"/>
  <c r="K3524" i="12"/>
  <c r="E415" i="13"/>
  <c r="J3525" i="12"/>
  <c r="Y3525" i="12"/>
  <c r="I3525" i="12"/>
  <c r="N3525" i="12"/>
  <c r="O3525" i="12" s="1"/>
  <c r="P3525" i="12" s="1"/>
  <c r="B3526" i="12"/>
  <c r="E3525" i="12"/>
  <c r="F3525" i="12" s="1"/>
  <c r="V3525" i="12"/>
  <c r="U3525" i="12"/>
  <c r="W3524" i="12"/>
  <c r="Q3525" i="12" l="1"/>
  <c r="R3525" i="12" s="1"/>
  <c r="K3525" i="12"/>
  <c r="E414" i="13"/>
  <c r="Y3526" i="12"/>
  <c r="I3526" i="12"/>
  <c r="V3526" i="12"/>
  <c r="B3527" i="12"/>
  <c r="U3526" i="12"/>
  <c r="E3526" i="12"/>
  <c r="F3526" i="12" s="1"/>
  <c r="J3526" i="12"/>
  <c r="N3526" i="12"/>
  <c r="O3526" i="12" s="1"/>
  <c r="P3526" i="12" s="1"/>
  <c r="W3525" i="12"/>
  <c r="W3526" i="12" l="1"/>
  <c r="E413" i="13"/>
  <c r="V3527" i="12"/>
  <c r="B3528" i="12"/>
  <c r="U3527" i="12"/>
  <c r="E3527" i="12"/>
  <c r="F3527" i="12" s="1"/>
  <c r="Y3527" i="12"/>
  <c r="I3527" i="12"/>
  <c r="N3527" i="12"/>
  <c r="O3527" i="12" s="1"/>
  <c r="P3527" i="12" s="1"/>
  <c r="J3527" i="12"/>
  <c r="K3526" i="12"/>
  <c r="Q3526" i="12"/>
  <c r="R3526" i="12" s="1"/>
  <c r="W3527" i="12" l="1"/>
  <c r="Q3527" i="12"/>
  <c r="R3527" i="12" s="1"/>
  <c r="E412" i="13"/>
  <c r="N3528" i="12"/>
  <c r="O3528" i="12" s="1"/>
  <c r="P3528" i="12" s="1"/>
  <c r="V3528" i="12"/>
  <c r="Y3528" i="12"/>
  <c r="U3528" i="12"/>
  <c r="J3528" i="12"/>
  <c r="I3528" i="12"/>
  <c r="B3529" i="12"/>
  <c r="E3528" i="12"/>
  <c r="F3528" i="12" s="1"/>
  <c r="K3527" i="12"/>
  <c r="W3528" i="12" l="1"/>
  <c r="Q3528" i="12"/>
  <c r="R3528" i="12" s="1"/>
  <c r="E411" i="13"/>
  <c r="N3529" i="12"/>
  <c r="O3529" i="12" s="1"/>
  <c r="P3529" i="12" s="1"/>
  <c r="U3529" i="12"/>
  <c r="J3529" i="12"/>
  <c r="I3529" i="12"/>
  <c r="B3530" i="12"/>
  <c r="E3529" i="12"/>
  <c r="F3529" i="12" s="1"/>
  <c r="Y3529" i="12"/>
  <c r="V3529" i="12"/>
  <c r="K3528" i="12"/>
  <c r="Q3529" i="12" l="1"/>
  <c r="R3529" i="12" s="1"/>
  <c r="E410" i="13"/>
  <c r="J3530" i="12"/>
  <c r="Y3530" i="12"/>
  <c r="I3530" i="12"/>
  <c r="N3530" i="12"/>
  <c r="O3530" i="12" s="1"/>
  <c r="P3530" i="12" s="1"/>
  <c r="B3531" i="12"/>
  <c r="E3530" i="12"/>
  <c r="F3530" i="12" s="1"/>
  <c r="V3530" i="12"/>
  <c r="U3530" i="12"/>
  <c r="K3529" i="12"/>
  <c r="W3529" i="12"/>
  <c r="Q3530" i="12" l="1"/>
  <c r="R3530" i="12" s="1"/>
  <c r="K3530" i="12"/>
  <c r="W3530" i="12"/>
  <c r="E409" i="13"/>
  <c r="J3531" i="12"/>
  <c r="Y3531" i="12"/>
  <c r="I3531" i="12"/>
  <c r="V3531" i="12"/>
  <c r="B3532" i="12"/>
  <c r="U3531" i="12"/>
  <c r="E3531" i="12"/>
  <c r="F3531" i="12" s="1"/>
  <c r="N3531" i="12"/>
  <c r="O3531" i="12" s="1"/>
  <c r="P3531" i="12" s="1"/>
  <c r="Q3531" i="12" l="1"/>
  <c r="R3531" i="12" s="1"/>
  <c r="K3531" i="12"/>
  <c r="W3531" i="12"/>
  <c r="E408" i="13"/>
  <c r="V3532" i="12"/>
  <c r="B3533" i="12"/>
  <c r="U3532" i="12"/>
  <c r="E3532" i="12"/>
  <c r="F3532" i="12" s="1"/>
  <c r="N3532" i="12"/>
  <c r="O3532" i="12" s="1"/>
  <c r="P3532" i="12" s="1"/>
  <c r="J3532" i="12"/>
  <c r="I3532" i="12"/>
  <c r="Y3532" i="12"/>
  <c r="Q3532" i="12" l="1"/>
  <c r="R3532" i="12" s="1"/>
  <c r="K3532" i="12"/>
  <c r="W3532" i="12"/>
  <c r="E407" i="13"/>
  <c r="J3533" i="12"/>
  <c r="I3533" i="12"/>
  <c r="E3533" i="12"/>
  <c r="F3533" i="12" s="1"/>
  <c r="B3534" i="12"/>
  <c r="Y3533" i="12"/>
  <c r="V3533" i="12"/>
  <c r="U3533" i="12"/>
  <c r="N3533" i="12"/>
  <c r="O3533" i="12" s="1"/>
  <c r="P3533" i="12" s="1"/>
  <c r="W3533" i="12" l="1"/>
  <c r="E406" i="13"/>
  <c r="N3534" i="12"/>
  <c r="O3534" i="12" s="1"/>
  <c r="P3534" i="12" s="1"/>
  <c r="V3534" i="12"/>
  <c r="J3534" i="12"/>
  <c r="I3534" i="12"/>
  <c r="E3534" i="12"/>
  <c r="F3534" i="12" s="1"/>
  <c r="B3535" i="12"/>
  <c r="Y3534" i="12"/>
  <c r="U3534" i="12"/>
  <c r="K3533" i="12"/>
  <c r="Q3533" i="12"/>
  <c r="R3533" i="12" s="1"/>
  <c r="W3534" i="12" l="1"/>
  <c r="Q3534" i="12"/>
  <c r="R3534" i="12" s="1"/>
  <c r="E405" i="13"/>
  <c r="N3535" i="12"/>
  <c r="O3535" i="12" s="1"/>
  <c r="P3535" i="12" s="1"/>
  <c r="J3535" i="12"/>
  <c r="Y3535" i="12"/>
  <c r="I3535" i="12"/>
  <c r="B3536" i="12"/>
  <c r="U3535" i="12"/>
  <c r="E3535" i="12"/>
  <c r="F3535" i="12" s="1"/>
  <c r="V3535" i="12"/>
  <c r="K3534" i="12"/>
  <c r="W3535" i="12" l="1"/>
  <c r="E404" i="13"/>
  <c r="J3536" i="12"/>
  <c r="Y3536" i="12"/>
  <c r="I3536" i="12"/>
  <c r="V3536" i="12"/>
  <c r="N3536" i="12"/>
  <c r="O3536" i="12" s="1"/>
  <c r="P3536" i="12" s="1"/>
  <c r="U3536" i="12"/>
  <c r="E3536" i="12"/>
  <c r="F3536" i="12" s="1"/>
  <c r="B3537" i="12"/>
  <c r="Q3535" i="12"/>
  <c r="R3535" i="12" s="1"/>
  <c r="K3535" i="12"/>
  <c r="W3536" i="12" l="1"/>
  <c r="Q3536" i="12"/>
  <c r="R3536" i="12" s="1"/>
  <c r="K3536" i="12"/>
  <c r="E403" i="13"/>
  <c r="V3537" i="12"/>
  <c r="B3538" i="12"/>
  <c r="U3537" i="12"/>
  <c r="E3537" i="12"/>
  <c r="F3537" i="12" s="1"/>
  <c r="N3537" i="12"/>
  <c r="O3537" i="12" s="1"/>
  <c r="P3537" i="12" s="1"/>
  <c r="Y3537" i="12"/>
  <c r="J3537" i="12"/>
  <c r="I3537" i="12"/>
  <c r="Q3537" i="12" l="1"/>
  <c r="R3537" i="12" s="1"/>
  <c r="K3537" i="12"/>
  <c r="W3537" i="12"/>
  <c r="E402" i="13"/>
  <c r="B3539" i="12"/>
  <c r="U3538" i="12"/>
  <c r="E3538" i="12"/>
  <c r="F3538" i="12" s="1"/>
  <c r="J3538" i="12"/>
  <c r="Y3538" i="12"/>
  <c r="V3538" i="12"/>
  <c r="N3538" i="12"/>
  <c r="O3538" i="12" s="1"/>
  <c r="P3538" i="12" s="1"/>
  <c r="I3538" i="12"/>
  <c r="W3538" i="12" l="1"/>
  <c r="E401" i="13"/>
  <c r="N3539" i="12"/>
  <c r="O3539" i="12" s="1"/>
  <c r="P3539" i="12" s="1"/>
  <c r="Y3539" i="12"/>
  <c r="I3539" i="12"/>
  <c r="B3540" i="12"/>
  <c r="U3539" i="12"/>
  <c r="E3539" i="12"/>
  <c r="F3539" i="12" s="1"/>
  <c r="J3539" i="12"/>
  <c r="V3539" i="12"/>
  <c r="K3538" i="12"/>
  <c r="Q3538" i="12"/>
  <c r="R3538" i="12" s="1"/>
  <c r="W3539" i="12" l="1"/>
  <c r="E400" i="13"/>
  <c r="N3540" i="12"/>
  <c r="O3540" i="12" s="1"/>
  <c r="P3540" i="12" s="1"/>
  <c r="J3540" i="12"/>
  <c r="V3540" i="12"/>
  <c r="B3541" i="12"/>
  <c r="U3540" i="12"/>
  <c r="E3540" i="12"/>
  <c r="F3540" i="12" s="1"/>
  <c r="I3540" i="12"/>
  <c r="Y3540" i="12"/>
  <c r="K3539" i="12"/>
  <c r="Q3539" i="12"/>
  <c r="R3539" i="12" s="1"/>
  <c r="W3540" i="12" l="1"/>
  <c r="E399" i="13"/>
  <c r="J3541" i="12"/>
  <c r="Y3541" i="12"/>
  <c r="I3541" i="12"/>
  <c r="V3541" i="12"/>
  <c r="U3541" i="12"/>
  <c r="N3541" i="12"/>
  <c r="O3541" i="12" s="1"/>
  <c r="P3541" i="12" s="1"/>
  <c r="E3541" i="12"/>
  <c r="F3541" i="12" s="1"/>
  <c r="B3542" i="12"/>
  <c r="K3540" i="12"/>
  <c r="Q3540" i="12"/>
  <c r="R3540" i="12" s="1"/>
  <c r="W3541" i="12" l="1"/>
  <c r="K3541" i="12"/>
  <c r="Q3541" i="12"/>
  <c r="R3541" i="12" s="1"/>
  <c r="E398" i="13"/>
  <c r="Y3542" i="12"/>
  <c r="I3542" i="12"/>
  <c r="V3542" i="12"/>
  <c r="B3543" i="12"/>
  <c r="U3542" i="12"/>
  <c r="E3542" i="12"/>
  <c r="F3542" i="12" s="1"/>
  <c r="N3542" i="12"/>
  <c r="O3542" i="12" s="1"/>
  <c r="P3542" i="12" s="1"/>
  <c r="J3542" i="12"/>
  <c r="W3542" i="12" l="1"/>
  <c r="Q3542" i="12"/>
  <c r="R3542" i="12" s="1"/>
  <c r="K3542" i="12"/>
  <c r="E397" i="13"/>
  <c r="V3543" i="12"/>
  <c r="B3544" i="12"/>
  <c r="U3543" i="12"/>
  <c r="E3543" i="12"/>
  <c r="F3543" i="12" s="1"/>
  <c r="Y3543" i="12"/>
  <c r="I3543" i="12"/>
  <c r="N3543" i="12"/>
  <c r="O3543" i="12" s="1"/>
  <c r="P3543" i="12" s="1"/>
  <c r="J3543" i="12"/>
  <c r="W3543" i="12" l="1"/>
  <c r="E396" i="13"/>
  <c r="N3544" i="12"/>
  <c r="O3544" i="12" s="1"/>
  <c r="P3544" i="12" s="1"/>
  <c r="J3544" i="12"/>
  <c r="Y3544" i="12"/>
  <c r="I3544" i="12"/>
  <c r="V3544" i="12"/>
  <c r="E3544" i="12"/>
  <c r="F3544" i="12" s="1"/>
  <c r="B3545" i="12"/>
  <c r="U3544" i="12"/>
  <c r="K3543" i="12"/>
  <c r="Q3543" i="12"/>
  <c r="R3543" i="12" s="1"/>
  <c r="W3544" i="12" l="1"/>
  <c r="K3544" i="12"/>
  <c r="Q3544" i="12"/>
  <c r="R3544" i="12" s="1"/>
  <c r="E395" i="13"/>
  <c r="N3545" i="12"/>
  <c r="O3545" i="12" s="1"/>
  <c r="P3545" i="12" s="1"/>
  <c r="V3545" i="12"/>
  <c r="B3546" i="12"/>
  <c r="U3545" i="12"/>
  <c r="E3545" i="12"/>
  <c r="F3545" i="12" s="1"/>
  <c r="J3545" i="12"/>
  <c r="I3545" i="12"/>
  <c r="Y3545" i="12"/>
  <c r="W3545" i="12" l="1"/>
  <c r="E394" i="13"/>
  <c r="J3546" i="12"/>
  <c r="Y3546" i="12"/>
  <c r="I3546" i="12"/>
  <c r="V3546" i="12"/>
  <c r="U3546" i="12"/>
  <c r="N3546" i="12"/>
  <c r="O3546" i="12" s="1"/>
  <c r="P3546" i="12" s="1"/>
  <c r="E3546" i="12"/>
  <c r="F3546" i="12" s="1"/>
  <c r="B3547" i="12"/>
  <c r="K3545" i="12"/>
  <c r="Q3545" i="12"/>
  <c r="R3545" i="12" s="1"/>
  <c r="W3546" i="12" l="1"/>
  <c r="K3546" i="12"/>
  <c r="Q3546" i="12"/>
  <c r="R3546" i="12" s="1"/>
  <c r="E393" i="13"/>
  <c r="J3547" i="12"/>
  <c r="Y3547" i="12"/>
  <c r="I3547" i="12"/>
  <c r="V3547" i="12"/>
  <c r="B3548" i="12"/>
  <c r="U3547" i="12"/>
  <c r="E3547" i="12"/>
  <c r="F3547" i="12" s="1"/>
  <c r="N3547" i="12"/>
  <c r="O3547" i="12" s="1"/>
  <c r="P3547" i="12" s="1"/>
  <c r="Q3547" i="12" l="1"/>
  <c r="R3547" i="12" s="1"/>
  <c r="K3547" i="12"/>
  <c r="W3547" i="12"/>
  <c r="E392" i="13"/>
  <c r="V3548" i="12"/>
  <c r="B3549" i="12"/>
  <c r="U3548" i="12"/>
  <c r="E3548" i="12"/>
  <c r="F3548" i="12" s="1"/>
  <c r="N3548" i="12"/>
  <c r="O3548" i="12" s="1"/>
  <c r="P3548" i="12" s="1"/>
  <c r="J3548" i="12"/>
  <c r="I3548" i="12"/>
  <c r="Y3548" i="12"/>
  <c r="K3548" i="12" l="1"/>
  <c r="Q3548" i="12"/>
  <c r="R3548" i="12" s="1"/>
  <c r="W3548" i="12"/>
  <c r="E391" i="13"/>
  <c r="N3549" i="12"/>
  <c r="O3549" i="12" s="1"/>
  <c r="P3549" i="12" s="1"/>
  <c r="J3549" i="12"/>
  <c r="Y3549" i="12"/>
  <c r="I3549" i="12"/>
  <c r="V3549" i="12"/>
  <c r="U3549" i="12"/>
  <c r="E3549" i="12"/>
  <c r="F3549" i="12" s="1"/>
  <c r="B3550" i="12"/>
  <c r="E390" i="13" l="1"/>
  <c r="N3550" i="12"/>
  <c r="O3550" i="12" s="1"/>
  <c r="P3550" i="12" s="1"/>
  <c r="Y3550" i="12"/>
  <c r="V3550" i="12"/>
  <c r="B3551" i="12"/>
  <c r="U3550" i="12"/>
  <c r="J3550" i="12"/>
  <c r="I3550" i="12"/>
  <c r="E3550" i="12"/>
  <c r="F3550" i="12" s="1"/>
  <c r="W3549" i="12"/>
  <c r="K3549" i="12"/>
  <c r="Q3549" i="12"/>
  <c r="R3549" i="12" s="1"/>
  <c r="W3550" i="12" l="1"/>
  <c r="E389" i="13"/>
  <c r="N3551" i="12"/>
  <c r="O3551" i="12" s="1"/>
  <c r="P3551" i="12" s="1"/>
  <c r="J3551" i="12"/>
  <c r="Y3551" i="12"/>
  <c r="I3551" i="12"/>
  <c r="V3551" i="12"/>
  <c r="B3552" i="12"/>
  <c r="U3551" i="12"/>
  <c r="E3551" i="12"/>
  <c r="F3551" i="12" s="1"/>
  <c r="Q3550" i="12"/>
  <c r="R3550" i="12" s="1"/>
  <c r="K3550" i="12"/>
  <c r="W3551" i="12" l="1"/>
  <c r="Q3551" i="12"/>
  <c r="R3551" i="12" s="1"/>
  <c r="K3551" i="12"/>
  <c r="E388" i="13"/>
  <c r="J3552" i="12"/>
  <c r="Y3552" i="12"/>
  <c r="I3552" i="12"/>
  <c r="V3552" i="12"/>
  <c r="B3553" i="12"/>
  <c r="U3552" i="12"/>
  <c r="E3552" i="12"/>
  <c r="F3552" i="12" s="1"/>
  <c r="N3552" i="12"/>
  <c r="O3552" i="12" s="1"/>
  <c r="P3552" i="12" s="1"/>
  <c r="Q3552" i="12" l="1"/>
  <c r="R3552" i="12" s="1"/>
  <c r="W3552" i="12"/>
  <c r="E387" i="13"/>
  <c r="V3553" i="12"/>
  <c r="B3554" i="12"/>
  <c r="U3553" i="12"/>
  <c r="E3553" i="12"/>
  <c r="F3553" i="12" s="1"/>
  <c r="N3553" i="12"/>
  <c r="O3553" i="12" s="1"/>
  <c r="P3553" i="12" s="1"/>
  <c r="J3553" i="12"/>
  <c r="I3553" i="12"/>
  <c r="Y3553" i="12"/>
  <c r="K3552" i="12"/>
  <c r="W3553" i="12" l="1"/>
  <c r="Q3553" i="12"/>
  <c r="R3553" i="12" s="1"/>
  <c r="E386" i="13"/>
  <c r="V3554" i="12"/>
  <c r="B3555" i="12"/>
  <c r="U3554" i="12"/>
  <c r="E3554" i="12"/>
  <c r="F3554" i="12" s="1"/>
  <c r="J3554" i="12"/>
  <c r="Y3554" i="12"/>
  <c r="N3554" i="12"/>
  <c r="O3554" i="12" s="1"/>
  <c r="P3554" i="12" s="1"/>
  <c r="I3554" i="12"/>
  <c r="K3553" i="12"/>
  <c r="W3554" i="12" l="1"/>
  <c r="Q3554" i="12"/>
  <c r="R3554" i="12" s="1"/>
  <c r="E385" i="13"/>
  <c r="N3555" i="12"/>
  <c r="O3555" i="12" s="1"/>
  <c r="P3555" i="12" s="1"/>
  <c r="J3555" i="12"/>
  <c r="Y3555" i="12"/>
  <c r="I3555" i="12"/>
  <c r="B3556" i="12"/>
  <c r="U3555" i="12"/>
  <c r="E3555" i="12"/>
  <c r="F3555" i="12" s="1"/>
  <c r="V3555" i="12"/>
  <c r="K3554" i="12"/>
  <c r="Q3555" i="12" l="1"/>
  <c r="R3555" i="12" s="1"/>
  <c r="W3555" i="12"/>
  <c r="E384" i="13"/>
  <c r="N3556" i="12"/>
  <c r="O3556" i="12" s="1"/>
  <c r="P3556" i="12" s="1"/>
  <c r="J3556" i="12"/>
  <c r="Y3556" i="12"/>
  <c r="I3556" i="12"/>
  <c r="V3556" i="12"/>
  <c r="B3557" i="12"/>
  <c r="U3556" i="12"/>
  <c r="E3556" i="12"/>
  <c r="F3556" i="12" s="1"/>
  <c r="K3555" i="12"/>
  <c r="Q3556" i="12" l="1"/>
  <c r="R3556" i="12" s="1"/>
  <c r="W3556" i="12"/>
  <c r="E383" i="13"/>
  <c r="J3557" i="12"/>
  <c r="Y3557" i="12"/>
  <c r="I3557" i="12"/>
  <c r="V3557" i="12"/>
  <c r="B3558" i="12"/>
  <c r="U3557" i="12"/>
  <c r="E3557" i="12"/>
  <c r="F3557" i="12" s="1"/>
  <c r="N3557" i="12"/>
  <c r="O3557" i="12" s="1"/>
  <c r="P3557" i="12" s="1"/>
  <c r="K3556" i="12"/>
  <c r="K3557" i="12" l="1"/>
  <c r="Q3557" i="12"/>
  <c r="R3557" i="12" s="1"/>
  <c r="W3557" i="12"/>
  <c r="E382" i="13"/>
  <c r="J3558" i="12"/>
  <c r="Y3558" i="12"/>
  <c r="I3558" i="12"/>
  <c r="V3558" i="12"/>
  <c r="B3559" i="12"/>
  <c r="U3558" i="12"/>
  <c r="E3558" i="12"/>
  <c r="F3558" i="12" s="1"/>
  <c r="N3558" i="12"/>
  <c r="O3558" i="12" s="1"/>
  <c r="P3558" i="12" s="1"/>
  <c r="W3558" i="12" l="1"/>
  <c r="K3558" i="12"/>
  <c r="Q3558" i="12"/>
  <c r="R3558" i="12" s="1"/>
  <c r="E381" i="13"/>
  <c r="V3559" i="12"/>
  <c r="B3560" i="12"/>
  <c r="U3559" i="12"/>
  <c r="E3559" i="12"/>
  <c r="F3559" i="12" s="1"/>
  <c r="N3559" i="12"/>
  <c r="O3559" i="12" s="1"/>
  <c r="P3559" i="12" s="1"/>
  <c r="Y3559" i="12"/>
  <c r="I3559" i="12"/>
  <c r="J3559" i="12"/>
  <c r="W3559" i="12" l="1"/>
  <c r="Q3559" i="12"/>
  <c r="R3559" i="12" s="1"/>
  <c r="K3559" i="12"/>
  <c r="E380" i="13"/>
  <c r="N3560" i="12"/>
  <c r="O3560" i="12" s="1"/>
  <c r="P3560" i="12" s="1"/>
  <c r="J3560" i="12"/>
  <c r="Y3560" i="12"/>
  <c r="I3560" i="12"/>
  <c r="V3560" i="12"/>
  <c r="B3561" i="12"/>
  <c r="U3560" i="12"/>
  <c r="E3560" i="12"/>
  <c r="F3560" i="12" s="1"/>
  <c r="W3560" i="12" l="1"/>
  <c r="E379" i="13"/>
  <c r="N3561" i="12"/>
  <c r="O3561" i="12" s="1"/>
  <c r="P3561" i="12" s="1"/>
  <c r="J3561" i="12"/>
  <c r="Y3561" i="12"/>
  <c r="I3561" i="12"/>
  <c r="V3561" i="12"/>
  <c r="B3562" i="12"/>
  <c r="U3561" i="12"/>
  <c r="E3561" i="12"/>
  <c r="F3561" i="12" s="1"/>
  <c r="K3560" i="12"/>
  <c r="Q3560" i="12"/>
  <c r="R3560" i="12" s="1"/>
  <c r="K3561" i="12" l="1"/>
  <c r="Q3561" i="12"/>
  <c r="R3561" i="12" s="1"/>
  <c r="W3561" i="12"/>
  <c r="E378" i="13"/>
  <c r="N3562" i="12"/>
  <c r="O3562" i="12" s="1"/>
  <c r="P3562" i="12" s="1"/>
  <c r="J3562" i="12"/>
  <c r="Y3562" i="12"/>
  <c r="I3562" i="12"/>
  <c r="V3562" i="12"/>
  <c r="B3563" i="12"/>
  <c r="U3562" i="12"/>
  <c r="E3562" i="12"/>
  <c r="F3562" i="12" s="1"/>
  <c r="K3562" i="12" l="1"/>
  <c r="Q3562" i="12"/>
  <c r="R3562" i="12" s="1"/>
  <c r="W3562" i="12"/>
  <c r="E377" i="13"/>
  <c r="J3563" i="12"/>
  <c r="Y3563" i="12"/>
  <c r="I3563" i="12"/>
  <c r="V3563" i="12"/>
  <c r="B3564" i="12"/>
  <c r="U3563" i="12"/>
  <c r="E3563" i="12"/>
  <c r="F3563" i="12" s="1"/>
  <c r="N3563" i="12"/>
  <c r="O3563" i="12" s="1"/>
  <c r="P3563" i="12" s="1"/>
  <c r="K3563" i="12" l="1"/>
  <c r="Q3563" i="12"/>
  <c r="R3563" i="12" s="1"/>
  <c r="W3563" i="12"/>
  <c r="E376" i="13"/>
  <c r="V3564" i="12"/>
  <c r="B3565" i="12"/>
  <c r="U3564" i="12"/>
  <c r="E3564" i="12"/>
  <c r="F3564" i="12" s="1"/>
  <c r="N3564" i="12"/>
  <c r="O3564" i="12" s="1"/>
  <c r="P3564" i="12" s="1"/>
  <c r="J3564" i="12"/>
  <c r="Y3564" i="12"/>
  <c r="I3564" i="12"/>
  <c r="W3564" i="12" l="1"/>
  <c r="K3564" i="12"/>
  <c r="Q3564" i="12"/>
  <c r="R3564" i="12" s="1"/>
  <c r="E375" i="13"/>
  <c r="B3566" i="12"/>
  <c r="U3565" i="12"/>
  <c r="E3565" i="12"/>
  <c r="F3565" i="12" s="1"/>
  <c r="N3565" i="12"/>
  <c r="O3565" i="12" s="1"/>
  <c r="P3565" i="12" s="1"/>
  <c r="J3565" i="12"/>
  <c r="Y3565" i="12"/>
  <c r="I3565" i="12"/>
  <c r="V3565" i="12"/>
  <c r="Q3565" i="12" l="1"/>
  <c r="R3565" i="12" s="1"/>
  <c r="K3565" i="12"/>
  <c r="W3565" i="12"/>
  <c r="E374" i="13"/>
  <c r="N3566" i="12"/>
  <c r="O3566" i="12" s="1"/>
  <c r="P3566" i="12" s="1"/>
  <c r="J3566" i="12"/>
  <c r="Y3566" i="12"/>
  <c r="I3566" i="12"/>
  <c r="V3566" i="12"/>
  <c r="U3566" i="12"/>
  <c r="E3566" i="12"/>
  <c r="F3566" i="12" s="1"/>
  <c r="B3567" i="12"/>
  <c r="W3566" i="12" l="1"/>
  <c r="Q3566" i="12"/>
  <c r="R3566" i="12" s="1"/>
  <c r="E373" i="13"/>
  <c r="N3567" i="12"/>
  <c r="O3567" i="12" s="1"/>
  <c r="P3567" i="12" s="1"/>
  <c r="J3567" i="12"/>
  <c r="Y3567" i="12"/>
  <c r="I3567" i="12"/>
  <c r="V3567" i="12"/>
  <c r="B3568" i="12"/>
  <c r="U3567" i="12"/>
  <c r="E3567" i="12"/>
  <c r="F3567" i="12" s="1"/>
  <c r="K3566" i="12"/>
  <c r="K3567" i="12" l="1"/>
  <c r="Q3567" i="12"/>
  <c r="R3567" i="12" s="1"/>
  <c r="W3567" i="12"/>
  <c r="E372" i="13"/>
  <c r="J3568" i="12"/>
  <c r="Y3568" i="12"/>
  <c r="I3568" i="12"/>
  <c r="V3568" i="12"/>
  <c r="B3569" i="12"/>
  <c r="U3568" i="12"/>
  <c r="E3568" i="12"/>
  <c r="F3568" i="12" s="1"/>
  <c r="N3568" i="12"/>
  <c r="O3568" i="12" s="1"/>
  <c r="P3568" i="12" s="1"/>
  <c r="W3568" i="12" l="1"/>
  <c r="Q3568" i="12"/>
  <c r="R3568" i="12" s="1"/>
  <c r="E371" i="13"/>
  <c r="Y3569" i="12"/>
  <c r="I3569" i="12"/>
  <c r="V3569" i="12"/>
  <c r="B3570" i="12"/>
  <c r="U3569" i="12"/>
  <c r="E3569" i="12"/>
  <c r="F3569" i="12" s="1"/>
  <c r="N3569" i="12"/>
  <c r="O3569" i="12" s="1"/>
  <c r="P3569" i="12" s="1"/>
  <c r="J3569" i="12"/>
  <c r="K3568" i="12"/>
  <c r="W3569" i="12" l="1"/>
  <c r="Q3569" i="12"/>
  <c r="R3569" i="12" s="1"/>
  <c r="E370" i="13"/>
  <c r="V3570" i="12"/>
  <c r="B3571" i="12"/>
  <c r="U3570" i="12"/>
  <c r="E3570" i="12"/>
  <c r="F3570" i="12" s="1"/>
  <c r="N3570" i="12"/>
  <c r="O3570" i="12" s="1"/>
  <c r="P3570" i="12" s="1"/>
  <c r="J3570" i="12"/>
  <c r="I3570" i="12"/>
  <c r="Y3570" i="12"/>
  <c r="K3569" i="12"/>
  <c r="W3570" i="12" l="1"/>
  <c r="E369" i="13"/>
  <c r="N3571" i="12"/>
  <c r="O3571" i="12" s="1"/>
  <c r="P3571" i="12" s="1"/>
  <c r="J3571" i="12"/>
  <c r="Y3571" i="12"/>
  <c r="I3571" i="12"/>
  <c r="B3572" i="12"/>
  <c r="U3571" i="12"/>
  <c r="E3571" i="12"/>
  <c r="F3571" i="12" s="1"/>
  <c r="V3571" i="12"/>
  <c r="K3570" i="12"/>
  <c r="Q3570" i="12"/>
  <c r="R3570" i="12" s="1"/>
  <c r="K3571" i="12" l="1"/>
  <c r="Q3571" i="12"/>
  <c r="R3571" i="12" s="1"/>
  <c r="W3571" i="12"/>
  <c r="E368" i="13"/>
  <c r="N3572" i="12"/>
  <c r="O3572" i="12" s="1"/>
  <c r="P3572" i="12" s="1"/>
  <c r="J3572" i="12"/>
  <c r="Y3572" i="12"/>
  <c r="I3572" i="12"/>
  <c r="V3572" i="12"/>
  <c r="B3573" i="12"/>
  <c r="U3572" i="12"/>
  <c r="E3572" i="12"/>
  <c r="F3572" i="12" s="1"/>
  <c r="W3572" i="12" l="1"/>
  <c r="Q3572" i="12"/>
  <c r="R3572" i="12" s="1"/>
  <c r="K3572" i="12"/>
  <c r="E367" i="13"/>
  <c r="J3573" i="12"/>
  <c r="Y3573" i="12"/>
  <c r="I3573" i="12"/>
  <c r="V3573" i="12"/>
  <c r="B3574" i="12"/>
  <c r="U3573" i="12"/>
  <c r="E3573" i="12"/>
  <c r="F3573" i="12" s="1"/>
  <c r="N3573" i="12"/>
  <c r="O3573" i="12" s="1"/>
  <c r="P3573" i="12" s="1"/>
  <c r="W3573" i="12" l="1"/>
  <c r="Q3573" i="12"/>
  <c r="R3573" i="12" s="1"/>
  <c r="E366" i="13"/>
  <c r="J3574" i="12"/>
  <c r="Y3574" i="12"/>
  <c r="I3574" i="12"/>
  <c r="V3574" i="12"/>
  <c r="B3575" i="12"/>
  <c r="U3574" i="12"/>
  <c r="E3574" i="12"/>
  <c r="F3574" i="12" s="1"/>
  <c r="N3574" i="12"/>
  <c r="O3574" i="12" s="1"/>
  <c r="P3574" i="12" s="1"/>
  <c r="K3573" i="12"/>
  <c r="W3574" i="12" l="1"/>
  <c r="Q3574" i="12"/>
  <c r="R3574" i="12" s="1"/>
  <c r="E365" i="13"/>
  <c r="V3575" i="12"/>
  <c r="B3576" i="12"/>
  <c r="U3575" i="12"/>
  <c r="E3575" i="12"/>
  <c r="F3575" i="12" s="1"/>
  <c r="N3575" i="12"/>
  <c r="O3575" i="12" s="1"/>
  <c r="P3575" i="12" s="1"/>
  <c r="Y3575" i="12"/>
  <c r="I3575" i="12"/>
  <c r="J3575" i="12"/>
  <c r="K3574" i="12"/>
  <c r="W3575" i="12" l="1"/>
  <c r="Q3575" i="12"/>
  <c r="R3575" i="12" s="1"/>
  <c r="E364" i="13"/>
  <c r="N3576" i="12"/>
  <c r="O3576" i="12" s="1"/>
  <c r="P3576" i="12" s="1"/>
  <c r="J3576" i="12"/>
  <c r="Y3576" i="12"/>
  <c r="I3576" i="12"/>
  <c r="V3576" i="12"/>
  <c r="B3577" i="12"/>
  <c r="U3576" i="12"/>
  <c r="E3576" i="12"/>
  <c r="F3576" i="12" s="1"/>
  <c r="K3575" i="12"/>
  <c r="Q3576" i="12" l="1"/>
  <c r="R3576" i="12" s="1"/>
  <c r="W3576" i="12"/>
  <c r="E363" i="13"/>
  <c r="N3577" i="12"/>
  <c r="O3577" i="12" s="1"/>
  <c r="P3577" i="12" s="1"/>
  <c r="J3577" i="12"/>
  <c r="Y3577" i="12"/>
  <c r="I3577" i="12"/>
  <c r="V3577" i="12"/>
  <c r="B3578" i="12"/>
  <c r="U3577" i="12"/>
  <c r="E3577" i="12"/>
  <c r="F3577" i="12" s="1"/>
  <c r="K3576" i="12"/>
  <c r="W3577" i="12" l="1"/>
  <c r="K3577" i="12"/>
  <c r="Q3577" i="12"/>
  <c r="R3577" i="12" s="1"/>
  <c r="E362" i="13"/>
  <c r="N3578" i="12"/>
  <c r="O3578" i="12" s="1"/>
  <c r="P3578" i="12" s="1"/>
  <c r="J3578" i="12"/>
  <c r="Y3578" i="12"/>
  <c r="I3578" i="12"/>
  <c r="V3578" i="12"/>
  <c r="B3579" i="12"/>
  <c r="U3578" i="12"/>
  <c r="E3578" i="12"/>
  <c r="F3578" i="12" s="1"/>
  <c r="Q3578" i="12" l="1"/>
  <c r="R3578" i="12" s="1"/>
  <c r="W3578" i="12"/>
  <c r="E361" i="13"/>
  <c r="J3579" i="12"/>
  <c r="Y3579" i="12"/>
  <c r="I3579" i="12"/>
  <c r="V3579" i="12"/>
  <c r="B3580" i="12"/>
  <c r="U3579" i="12"/>
  <c r="E3579" i="12"/>
  <c r="F3579" i="12" s="1"/>
  <c r="N3579" i="12"/>
  <c r="O3579" i="12" s="1"/>
  <c r="P3579" i="12" s="1"/>
  <c r="K3578" i="12"/>
  <c r="W3579" i="12" l="1"/>
  <c r="E360" i="13"/>
  <c r="V3580" i="12"/>
  <c r="U3580" i="12"/>
  <c r="E3580" i="12"/>
  <c r="F3580" i="12" s="1"/>
  <c r="B3581" i="12"/>
  <c r="N3580" i="12"/>
  <c r="O3580" i="12" s="1"/>
  <c r="P3580" i="12" s="1"/>
  <c r="J3580" i="12"/>
  <c r="Y3580" i="12"/>
  <c r="I3580" i="12"/>
  <c r="K3579" i="12"/>
  <c r="Q3579" i="12"/>
  <c r="R3579" i="12" s="1"/>
  <c r="W3580" i="12" l="1"/>
  <c r="Q3580" i="12"/>
  <c r="R3580" i="12" s="1"/>
  <c r="E359" i="13"/>
  <c r="N3581" i="12"/>
  <c r="O3581" i="12" s="1"/>
  <c r="P3581" i="12" s="1"/>
  <c r="V3581" i="12"/>
  <c r="E3581" i="12"/>
  <c r="F3581" i="12" s="1"/>
  <c r="U3581" i="12"/>
  <c r="B3582" i="12"/>
  <c r="J3581" i="12"/>
  <c r="Y3581" i="12"/>
  <c r="I3581" i="12"/>
  <c r="K3580" i="12"/>
  <c r="W3581" i="12" l="1"/>
  <c r="E358" i="13"/>
  <c r="J3582" i="12"/>
  <c r="Y3582" i="12"/>
  <c r="E3582" i="12"/>
  <c r="F3582" i="12" s="1"/>
  <c r="V3582" i="12"/>
  <c r="U3582" i="12"/>
  <c r="B3583" i="12"/>
  <c r="N3582" i="12"/>
  <c r="O3582" i="12" s="1"/>
  <c r="P3582" i="12" s="1"/>
  <c r="I3582" i="12"/>
  <c r="K3581" i="12"/>
  <c r="Q3581" i="12"/>
  <c r="R3581" i="12" s="1"/>
  <c r="W3582" i="12" l="1"/>
  <c r="Q3582" i="12"/>
  <c r="R3582" i="12" s="1"/>
  <c r="E357" i="13"/>
  <c r="J3583" i="12"/>
  <c r="B3584" i="12"/>
  <c r="U3583" i="12"/>
  <c r="E3583" i="12"/>
  <c r="F3583" i="12" s="1"/>
  <c r="I3583" i="12"/>
  <c r="Y3583" i="12"/>
  <c r="V3583" i="12"/>
  <c r="N3583" i="12"/>
  <c r="O3583" i="12" s="1"/>
  <c r="P3583" i="12" s="1"/>
  <c r="K3582" i="12"/>
  <c r="W3583" i="12" l="1"/>
  <c r="K3583" i="12"/>
  <c r="E356" i="13"/>
  <c r="J3584" i="12"/>
  <c r="B3585" i="12"/>
  <c r="U3584" i="12"/>
  <c r="E3584" i="12"/>
  <c r="F3584" i="12" s="1"/>
  <c r="Y3584" i="12"/>
  <c r="V3584" i="12"/>
  <c r="N3584" i="12"/>
  <c r="O3584" i="12" s="1"/>
  <c r="P3584" i="12" s="1"/>
  <c r="I3584" i="12"/>
  <c r="Q3583" i="12"/>
  <c r="R3583" i="12" s="1"/>
  <c r="W3584" i="12" l="1"/>
  <c r="E355" i="13"/>
  <c r="B3586" i="12"/>
  <c r="U3585" i="12"/>
  <c r="E3585" i="12"/>
  <c r="F3585" i="12" s="1"/>
  <c r="J3585" i="12"/>
  <c r="I3585" i="12"/>
  <c r="Y3585" i="12"/>
  <c r="V3585" i="12"/>
  <c r="N3585" i="12"/>
  <c r="O3585" i="12" s="1"/>
  <c r="P3585" i="12" s="1"/>
  <c r="K3584" i="12"/>
  <c r="Q3584" i="12"/>
  <c r="R3584" i="12" s="1"/>
  <c r="Q3585" i="12" l="1"/>
  <c r="R3585" i="12" s="1"/>
  <c r="K3585" i="12"/>
  <c r="W3585" i="12"/>
  <c r="E354" i="13"/>
  <c r="N3586" i="12"/>
  <c r="O3586" i="12" s="1"/>
  <c r="P3586" i="12" s="1"/>
  <c r="E3586" i="12"/>
  <c r="F3586" i="12" s="1"/>
  <c r="Y3586" i="12"/>
  <c r="V3586" i="12"/>
  <c r="U3586" i="12"/>
  <c r="J3586" i="12"/>
  <c r="I3586" i="12"/>
  <c r="B3587" i="12"/>
  <c r="K3586" i="12" l="1"/>
  <c r="Q3586" i="12"/>
  <c r="R3586" i="12" s="1"/>
  <c r="E353" i="13"/>
  <c r="N3587" i="12"/>
  <c r="O3587" i="12" s="1"/>
  <c r="P3587" i="12" s="1"/>
  <c r="Y3587" i="12"/>
  <c r="I3587" i="12"/>
  <c r="B3588" i="12"/>
  <c r="U3587" i="12"/>
  <c r="E3587" i="12"/>
  <c r="F3587" i="12" s="1"/>
  <c r="V3587" i="12"/>
  <c r="J3587" i="12"/>
  <c r="W3586" i="12"/>
  <c r="K3587" i="12" l="1"/>
  <c r="Q3587" i="12"/>
  <c r="R3587" i="12" s="1"/>
  <c r="W3587" i="12"/>
  <c r="E352" i="13"/>
  <c r="N3588" i="12"/>
  <c r="O3588" i="12" s="1"/>
  <c r="P3588" i="12" s="1"/>
  <c r="J3588" i="12"/>
  <c r="Y3588" i="12"/>
  <c r="I3588" i="12"/>
  <c r="V3588" i="12"/>
  <c r="U3588" i="12"/>
  <c r="B3589" i="12"/>
  <c r="E3588" i="12"/>
  <c r="F3588" i="12" s="1"/>
  <c r="W3588" i="12" l="1"/>
  <c r="E351" i="13"/>
  <c r="Y3589" i="12"/>
  <c r="I3589" i="12"/>
  <c r="V3589" i="12"/>
  <c r="B3590" i="12"/>
  <c r="U3589" i="12"/>
  <c r="E3589" i="12"/>
  <c r="F3589" i="12" s="1"/>
  <c r="N3589" i="12"/>
  <c r="O3589" i="12" s="1"/>
  <c r="P3589" i="12" s="1"/>
  <c r="J3589" i="12"/>
  <c r="Q3588" i="12"/>
  <c r="R3588" i="12" s="1"/>
  <c r="K3588" i="12"/>
  <c r="W3589" i="12" l="1"/>
  <c r="E350" i="13"/>
  <c r="V3590" i="12"/>
  <c r="B3591" i="12"/>
  <c r="U3590" i="12"/>
  <c r="E3590" i="12"/>
  <c r="F3590" i="12" s="1"/>
  <c r="N3590" i="12"/>
  <c r="O3590" i="12" s="1"/>
  <c r="P3590" i="12" s="1"/>
  <c r="J3590" i="12"/>
  <c r="I3590" i="12"/>
  <c r="Y3590" i="12"/>
  <c r="K3589" i="12"/>
  <c r="Q3589" i="12"/>
  <c r="R3589" i="12" s="1"/>
  <c r="W3590" i="12" l="1"/>
  <c r="Q3590" i="12"/>
  <c r="R3590" i="12" s="1"/>
  <c r="E349" i="13"/>
  <c r="B3592" i="12"/>
  <c r="U3591" i="12"/>
  <c r="E3591" i="12"/>
  <c r="F3591" i="12" s="1"/>
  <c r="Y3591" i="12"/>
  <c r="I3591" i="12"/>
  <c r="J3591" i="12"/>
  <c r="V3591" i="12"/>
  <c r="N3591" i="12"/>
  <c r="O3591" i="12" s="1"/>
  <c r="P3591" i="12" s="1"/>
  <c r="K3590" i="12"/>
  <c r="Q3591" i="12" l="1"/>
  <c r="R3591" i="12" s="1"/>
  <c r="W3591" i="12"/>
  <c r="E348" i="13"/>
  <c r="N3592" i="12"/>
  <c r="O3592" i="12" s="1"/>
  <c r="P3592" i="12" s="1"/>
  <c r="J3592" i="12"/>
  <c r="V3592" i="12"/>
  <c r="I3592" i="12"/>
  <c r="B3593" i="12"/>
  <c r="E3592" i="12"/>
  <c r="F3592" i="12" s="1"/>
  <c r="Y3592" i="12"/>
  <c r="U3592" i="12"/>
  <c r="K3591" i="12"/>
  <c r="W3592" i="12" l="1"/>
  <c r="Q3592" i="12"/>
  <c r="R3592" i="12" s="1"/>
  <c r="E347" i="13"/>
  <c r="J3593" i="12"/>
  <c r="Y3593" i="12"/>
  <c r="I3593" i="12"/>
  <c r="B3594" i="12"/>
  <c r="E3593" i="12"/>
  <c r="F3593" i="12" s="1"/>
  <c r="V3593" i="12"/>
  <c r="U3593" i="12"/>
  <c r="N3593" i="12"/>
  <c r="O3593" i="12" s="1"/>
  <c r="P3593" i="12" s="1"/>
  <c r="K3592" i="12"/>
  <c r="Q3593" i="12" l="1"/>
  <c r="R3593" i="12" s="1"/>
  <c r="E346" i="13"/>
  <c r="J3594" i="12"/>
  <c r="Y3594" i="12"/>
  <c r="I3594" i="12"/>
  <c r="V3594" i="12"/>
  <c r="B3595" i="12"/>
  <c r="U3594" i="12"/>
  <c r="N3594" i="12"/>
  <c r="O3594" i="12" s="1"/>
  <c r="P3594" i="12" s="1"/>
  <c r="E3594" i="12"/>
  <c r="F3594" i="12" s="1"/>
  <c r="K3593" i="12"/>
  <c r="W3593" i="12"/>
  <c r="W3594" i="12" l="1"/>
  <c r="E345" i="13"/>
  <c r="Y3595" i="12"/>
  <c r="I3595" i="12"/>
  <c r="V3595" i="12"/>
  <c r="B3596" i="12"/>
  <c r="U3595" i="12"/>
  <c r="E3595" i="12"/>
  <c r="F3595" i="12" s="1"/>
  <c r="J3595" i="12"/>
  <c r="N3595" i="12"/>
  <c r="O3595" i="12" s="1"/>
  <c r="P3595" i="12" s="1"/>
  <c r="K3594" i="12"/>
  <c r="Q3594" i="12"/>
  <c r="R3594" i="12" s="1"/>
  <c r="W3595" i="12" l="1"/>
  <c r="E344" i="13"/>
  <c r="V3596" i="12"/>
  <c r="B3597" i="12"/>
  <c r="U3596" i="12"/>
  <c r="E3596" i="12"/>
  <c r="F3596" i="12" s="1"/>
  <c r="N3596" i="12"/>
  <c r="O3596" i="12" s="1"/>
  <c r="P3596" i="12" s="1"/>
  <c r="J3596" i="12"/>
  <c r="I3596" i="12"/>
  <c r="Y3596" i="12"/>
  <c r="K3595" i="12"/>
  <c r="Q3595" i="12"/>
  <c r="R3595" i="12" s="1"/>
  <c r="W3596" i="12" l="1"/>
  <c r="Q3596" i="12"/>
  <c r="R3596" i="12" s="1"/>
  <c r="E343" i="13"/>
  <c r="N3597" i="12"/>
  <c r="O3597" i="12" s="1"/>
  <c r="P3597" i="12" s="1"/>
  <c r="I3597" i="12"/>
  <c r="E3597" i="12"/>
  <c r="F3597" i="12" s="1"/>
  <c r="B3598" i="12"/>
  <c r="Y3597" i="12"/>
  <c r="V3597" i="12"/>
  <c r="U3597" i="12"/>
  <c r="J3597" i="12"/>
  <c r="K3596" i="12"/>
  <c r="W3597" i="12" l="1"/>
  <c r="E342" i="13"/>
  <c r="N3598" i="12"/>
  <c r="O3598" i="12" s="1"/>
  <c r="P3598" i="12" s="1"/>
  <c r="J3598" i="12"/>
  <c r="I3598" i="12"/>
  <c r="E3598" i="12"/>
  <c r="F3598" i="12" s="1"/>
  <c r="B3599" i="12"/>
  <c r="Y3598" i="12"/>
  <c r="V3598" i="12"/>
  <c r="U3598" i="12"/>
  <c r="K3597" i="12"/>
  <c r="Q3597" i="12"/>
  <c r="R3597" i="12" s="1"/>
  <c r="W3598" i="12" l="1"/>
  <c r="Q3598" i="12"/>
  <c r="R3598" i="12" s="1"/>
  <c r="E341" i="13"/>
  <c r="J3599" i="12"/>
  <c r="Y3599" i="12"/>
  <c r="I3599" i="12"/>
  <c r="B3600" i="12"/>
  <c r="U3599" i="12"/>
  <c r="E3599" i="12"/>
  <c r="F3599" i="12" s="1"/>
  <c r="N3599" i="12"/>
  <c r="O3599" i="12" s="1"/>
  <c r="P3599" i="12" s="1"/>
  <c r="V3599" i="12"/>
  <c r="K3598" i="12"/>
  <c r="W3599" i="12" l="1"/>
  <c r="Q3599" i="12"/>
  <c r="R3599" i="12" s="1"/>
  <c r="E340" i="13"/>
  <c r="J3600" i="12"/>
  <c r="Y3600" i="12"/>
  <c r="I3600" i="12"/>
  <c r="V3600" i="12"/>
  <c r="B3601" i="12"/>
  <c r="U3600" i="12"/>
  <c r="E3600" i="12"/>
  <c r="F3600" i="12" s="1"/>
  <c r="N3600" i="12"/>
  <c r="O3600" i="12" s="1"/>
  <c r="P3600" i="12" s="1"/>
  <c r="K3599" i="12"/>
  <c r="K3600" i="12" l="1"/>
  <c r="Q3600" i="12"/>
  <c r="R3600" i="12" s="1"/>
  <c r="W3600" i="12"/>
  <c r="E339" i="13"/>
  <c r="V3601" i="12"/>
  <c r="B3602" i="12"/>
  <c r="U3601" i="12"/>
  <c r="E3601" i="12"/>
  <c r="F3601" i="12" s="1"/>
  <c r="Y3601" i="12"/>
  <c r="N3601" i="12"/>
  <c r="O3601" i="12" s="1"/>
  <c r="P3601" i="12" s="1"/>
  <c r="J3601" i="12"/>
  <c r="I3601" i="12"/>
  <c r="W3601" i="12" l="1"/>
  <c r="Q3601" i="12"/>
  <c r="R3601" i="12" s="1"/>
  <c r="E338" i="13"/>
  <c r="N3602" i="12"/>
  <c r="O3602" i="12" s="1"/>
  <c r="P3602" i="12" s="1"/>
  <c r="Y3602" i="12"/>
  <c r="I3602" i="12"/>
  <c r="B3603" i="12"/>
  <c r="V3602" i="12"/>
  <c r="U3602" i="12"/>
  <c r="J3602" i="12"/>
  <c r="E3602" i="12"/>
  <c r="F3602" i="12" s="1"/>
  <c r="K3601" i="12"/>
  <c r="K3602" i="12" l="1"/>
  <c r="W3602" i="12"/>
  <c r="E337" i="13"/>
  <c r="N3603" i="12"/>
  <c r="O3603" i="12" s="1"/>
  <c r="P3603" i="12" s="1"/>
  <c r="Y3603" i="12"/>
  <c r="I3603" i="12"/>
  <c r="V3603" i="12"/>
  <c r="B3604" i="12"/>
  <c r="U3603" i="12"/>
  <c r="E3603" i="12"/>
  <c r="F3603" i="12" s="1"/>
  <c r="J3603" i="12"/>
  <c r="Q3602" i="12"/>
  <c r="R3602" i="12" s="1"/>
  <c r="W3603" i="12" l="1"/>
  <c r="E336" i="13"/>
  <c r="N3604" i="12"/>
  <c r="O3604" i="12" s="1"/>
  <c r="P3604" i="12" s="1"/>
  <c r="J3604" i="12"/>
  <c r="Y3604" i="12"/>
  <c r="I3604" i="12"/>
  <c r="V3604" i="12"/>
  <c r="E3604" i="12"/>
  <c r="F3604" i="12" s="1"/>
  <c r="B3605" i="12"/>
  <c r="U3604" i="12"/>
  <c r="K3603" i="12"/>
  <c r="Q3603" i="12"/>
  <c r="R3603" i="12" s="1"/>
  <c r="Q3604" i="12" l="1"/>
  <c r="R3604" i="12" s="1"/>
  <c r="K3604" i="12"/>
  <c r="W3604" i="12"/>
  <c r="E335" i="13"/>
  <c r="J3605" i="12"/>
  <c r="Y3605" i="12"/>
  <c r="I3605" i="12"/>
  <c r="V3605" i="12"/>
  <c r="B3606" i="12"/>
  <c r="U3605" i="12"/>
  <c r="E3605" i="12"/>
  <c r="F3605" i="12" s="1"/>
  <c r="N3605" i="12"/>
  <c r="O3605" i="12" s="1"/>
  <c r="P3605" i="12" s="1"/>
  <c r="K3605" i="12" l="1"/>
  <c r="Q3605" i="12"/>
  <c r="R3605" i="12" s="1"/>
  <c r="W3605" i="12"/>
  <c r="E334" i="13"/>
  <c r="V3606" i="12"/>
  <c r="B3607" i="12"/>
  <c r="U3606" i="12"/>
  <c r="E3606" i="12"/>
  <c r="F3606" i="12" s="1"/>
  <c r="N3606" i="12"/>
  <c r="O3606" i="12" s="1"/>
  <c r="P3606" i="12" s="1"/>
  <c r="Y3606" i="12"/>
  <c r="J3606" i="12"/>
  <c r="I3606" i="12"/>
  <c r="W3606" i="12" l="1"/>
  <c r="Q3606" i="12"/>
  <c r="R3606" i="12" s="1"/>
  <c r="K3606" i="12"/>
  <c r="E333" i="13"/>
  <c r="B3608" i="12"/>
  <c r="U3607" i="12"/>
  <c r="E3607" i="12"/>
  <c r="F3607" i="12" s="1"/>
  <c r="N3607" i="12"/>
  <c r="O3607" i="12" s="1"/>
  <c r="P3607" i="12" s="1"/>
  <c r="J3607" i="12"/>
  <c r="Y3607" i="12"/>
  <c r="I3607" i="12"/>
  <c r="V3607" i="12"/>
  <c r="Q3607" i="12" l="1"/>
  <c r="R3607" i="12" s="1"/>
  <c r="K3607" i="12"/>
  <c r="W3607" i="12"/>
  <c r="E332" i="13"/>
  <c r="N3608" i="12"/>
  <c r="O3608" i="12" s="1"/>
  <c r="P3608" i="12" s="1"/>
  <c r="J3608" i="12"/>
  <c r="V3608" i="12"/>
  <c r="B3609" i="12"/>
  <c r="Y3608" i="12"/>
  <c r="U3608" i="12"/>
  <c r="I3608" i="12"/>
  <c r="E3608" i="12"/>
  <c r="F3608" i="12" s="1"/>
  <c r="K3608" i="12" l="1"/>
  <c r="W3608" i="12"/>
  <c r="Q3608" i="12"/>
  <c r="R3608" i="12" s="1"/>
  <c r="E331" i="13"/>
  <c r="N3609" i="12"/>
  <c r="O3609" i="12" s="1"/>
  <c r="P3609" i="12" s="1"/>
  <c r="J3609" i="12"/>
  <c r="Y3609" i="12"/>
  <c r="I3609" i="12"/>
  <c r="B3610" i="12"/>
  <c r="U3609" i="12"/>
  <c r="E3609" i="12"/>
  <c r="F3609" i="12" s="1"/>
  <c r="V3609" i="12"/>
  <c r="Q3609" i="12" l="1"/>
  <c r="R3609" i="12" s="1"/>
  <c r="W3609" i="12"/>
  <c r="E330" i="13"/>
  <c r="J3610" i="12"/>
  <c r="Y3610" i="12"/>
  <c r="I3610" i="12"/>
  <c r="V3610" i="12"/>
  <c r="B3611" i="12"/>
  <c r="U3610" i="12"/>
  <c r="E3610" i="12"/>
  <c r="F3610" i="12" s="1"/>
  <c r="N3610" i="12"/>
  <c r="O3610" i="12" s="1"/>
  <c r="P3610" i="12" s="1"/>
  <c r="K3609" i="12"/>
  <c r="K3610" i="12" l="1"/>
  <c r="Q3610" i="12"/>
  <c r="R3610" i="12" s="1"/>
  <c r="W3610" i="12"/>
  <c r="E329" i="13"/>
  <c r="Y3611" i="12"/>
  <c r="I3611" i="12"/>
  <c r="V3611" i="12"/>
  <c r="B3612" i="12"/>
  <c r="U3611" i="12"/>
  <c r="E3611" i="12"/>
  <c r="F3611" i="12" s="1"/>
  <c r="N3611" i="12"/>
  <c r="O3611" i="12" s="1"/>
  <c r="P3611" i="12" s="1"/>
  <c r="J3611" i="12"/>
  <c r="W3611" i="12" l="1"/>
  <c r="Q3611" i="12"/>
  <c r="R3611" i="12" s="1"/>
  <c r="E328" i="13"/>
  <c r="V3612" i="12"/>
  <c r="B3613" i="12"/>
  <c r="U3612" i="12"/>
  <c r="E3612" i="12"/>
  <c r="F3612" i="12" s="1"/>
  <c r="N3612" i="12"/>
  <c r="O3612" i="12" s="1"/>
  <c r="P3612" i="12" s="1"/>
  <c r="J3612" i="12"/>
  <c r="Y3612" i="12"/>
  <c r="I3612" i="12"/>
  <c r="K3611" i="12"/>
  <c r="E327" i="13" l="1"/>
  <c r="N3613" i="12"/>
  <c r="O3613" i="12" s="1"/>
  <c r="P3613" i="12" s="1"/>
  <c r="Y3613" i="12"/>
  <c r="I3613" i="12"/>
  <c r="E3613" i="12"/>
  <c r="F3613" i="12" s="1"/>
  <c r="B3614" i="12"/>
  <c r="V3613" i="12"/>
  <c r="U3613" i="12"/>
  <c r="J3613" i="12"/>
  <c r="K3612" i="12"/>
  <c r="Q3612" i="12"/>
  <c r="R3612" i="12" s="1"/>
  <c r="W3612" i="12"/>
  <c r="E326" i="13" l="1"/>
  <c r="N3614" i="12"/>
  <c r="O3614" i="12" s="1"/>
  <c r="P3614" i="12" s="1"/>
  <c r="J3614" i="12"/>
  <c r="Y3614" i="12"/>
  <c r="I3614" i="12"/>
  <c r="V3614" i="12"/>
  <c r="B3615" i="12"/>
  <c r="U3614" i="12"/>
  <c r="E3614" i="12"/>
  <c r="F3614" i="12" s="1"/>
  <c r="K3613" i="12"/>
  <c r="Q3613" i="12"/>
  <c r="R3613" i="12" s="1"/>
  <c r="W3613" i="12"/>
  <c r="W3614" i="12" l="1"/>
  <c r="E325" i="13"/>
  <c r="J3615" i="12"/>
  <c r="Y3615" i="12"/>
  <c r="I3615" i="12"/>
  <c r="V3615" i="12"/>
  <c r="B3616" i="12"/>
  <c r="U3615" i="12"/>
  <c r="E3615" i="12"/>
  <c r="F3615" i="12" s="1"/>
  <c r="N3615" i="12"/>
  <c r="O3615" i="12" s="1"/>
  <c r="P3615" i="12" s="1"/>
  <c r="K3614" i="12"/>
  <c r="Q3614" i="12"/>
  <c r="R3614" i="12" s="1"/>
  <c r="E324" i="13" l="1"/>
  <c r="J3616" i="12"/>
  <c r="Y3616" i="12"/>
  <c r="I3616" i="12"/>
  <c r="V3616" i="12"/>
  <c r="B3617" i="12"/>
  <c r="U3616" i="12"/>
  <c r="E3616" i="12"/>
  <c r="F3616" i="12" s="1"/>
  <c r="N3616" i="12"/>
  <c r="O3616" i="12" s="1"/>
  <c r="P3616" i="12" s="1"/>
  <c r="K3615" i="12"/>
  <c r="Q3615" i="12"/>
  <c r="R3615" i="12" s="1"/>
  <c r="W3615" i="12"/>
  <c r="W3616" i="12" l="1"/>
  <c r="E323" i="13"/>
  <c r="V3617" i="12"/>
  <c r="B3618" i="12"/>
  <c r="U3617" i="12"/>
  <c r="E3617" i="12"/>
  <c r="F3617" i="12" s="1"/>
  <c r="Y3617" i="12"/>
  <c r="N3617" i="12"/>
  <c r="O3617" i="12" s="1"/>
  <c r="P3617" i="12" s="1"/>
  <c r="J3617" i="12"/>
  <c r="I3617" i="12"/>
  <c r="K3616" i="12"/>
  <c r="Q3616" i="12"/>
  <c r="R3616" i="12" s="1"/>
  <c r="W3617" i="12" l="1"/>
  <c r="Q3617" i="12"/>
  <c r="R3617" i="12" s="1"/>
  <c r="E322" i="13"/>
  <c r="N3618" i="12"/>
  <c r="O3618" i="12" s="1"/>
  <c r="P3618" i="12" s="1"/>
  <c r="J3618" i="12"/>
  <c r="Y3618" i="12"/>
  <c r="I3618" i="12"/>
  <c r="V3618" i="12"/>
  <c r="U3618" i="12"/>
  <c r="E3618" i="12"/>
  <c r="F3618" i="12" s="1"/>
  <c r="B3619" i="12"/>
  <c r="K3617" i="12"/>
  <c r="W3618" i="12" l="1"/>
  <c r="Q3618" i="12"/>
  <c r="R3618" i="12" s="1"/>
  <c r="E321" i="13"/>
  <c r="N3619" i="12"/>
  <c r="O3619" i="12" s="1"/>
  <c r="P3619" i="12" s="1"/>
  <c r="J3619" i="12"/>
  <c r="Y3619" i="12"/>
  <c r="I3619" i="12"/>
  <c r="V3619" i="12"/>
  <c r="B3620" i="12"/>
  <c r="U3619" i="12"/>
  <c r="E3619" i="12"/>
  <c r="F3619" i="12" s="1"/>
  <c r="K3618" i="12"/>
  <c r="K3619" i="12" l="1"/>
  <c r="Q3619" i="12"/>
  <c r="R3619" i="12" s="1"/>
  <c r="W3619" i="12"/>
  <c r="E320" i="13"/>
  <c r="N3620" i="12"/>
  <c r="O3620" i="12" s="1"/>
  <c r="P3620" i="12" s="1"/>
  <c r="J3620" i="12"/>
  <c r="Y3620" i="12"/>
  <c r="I3620" i="12"/>
  <c r="V3620" i="12"/>
  <c r="E3620" i="12"/>
  <c r="F3620" i="12" s="1"/>
  <c r="B3621" i="12"/>
  <c r="U3620" i="12"/>
  <c r="Q3620" i="12" l="1"/>
  <c r="R3620" i="12" s="1"/>
  <c r="W3620" i="12"/>
  <c r="E319" i="13"/>
  <c r="J3621" i="12"/>
  <c r="Y3621" i="12"/>
  <c r="I3621" i="12"/>
  <c r="V3621" i="12"/>
  <c r="B3622" i="12"/>
  <c r="U3621" i="12"/>
  <c r="E3621" i="12"/>
  <c r="F3621" i="12" s="1"/>
  <c r="N3621" i="12"/>
  <c r="O3621" i="12" s="1"/>
  <c r="P3621" i="12" s="1"/>
  <c r="K3620" i="12"/>
  <c r="W3621" i="12" l="1"/>
  <c r="K3621" i="12"/>
  <c r="Q3621" i="12"/>
  <c r="R3621" i="12" s="1"/>
  <c r="E318" i="13"/>
  <c r="V3622" i="12"/>
  <c r="B3623" i="12"/>
  <c r="U3622" i="12"/>
  <c r="E3622" i="12"/>
  <c r="F3622" i="12" s="1"/>
  <c r="N3622" i="12"/>
  <c r="O3622" i="12" s="1"/>
  <c r="P3622" i="12" s="1"/>
  <c r="J3622" i="12"/>
  <c r="I3622" i="12"/>
  <c r="Y3622" i="12"/>
  <c r="K3622" i="12" l="1"/>
  <c r="Q3622" i="12"/>
  <c r="R3622" i="12" s="1"/>
  <c r="W3622" i="12"/>
  <c r="E317" i="13"/>
  <c r="B3624" i="12"/>
  <c r="U3623" i="12"/>
  <c r="E3623" i="12"/>
  <c r="F3623" i="12" s="1"/>
  <c r="N3623" i="12"/>
  <c r="O3623" i="12" s="1"/>
  <c r="P3623" i="12" s="1"/>
  <c r="J3623" i="12"/>
  <c r="Y3623" i="12"/>
  <c r="I3623" i="12"/>
  <c r="V3623" i="12"/>
  <c r="K3623" i="12" l="1"/>
  <c r="W3623" i="12"/>
  <c r="E316" i="13"/>
  <c r="N3624" i="12"/>
  <c r="O3624" i="12" s="1"/>
  <c r="P3624" i="12" s="1"/>
  <c r="J3624" i="12"/>
  <c r="V3624" i="12"/>
  <c r="B3625" i="12"/>
  <c r="Y3624" i="12"/>
  <c r="U3624" i="12"/>
  <c r="I3624" i="12"/>
  <c r="E3624" i="12"/>
  <c r="F3624" i="12" s="1"/>
  <c r="Q3623" i="12"/>
  <c r="R3623" i="12" s="1"/>
  <c r="W3624" i="12" l="1"/>
  <c r="Q3624" i="12"/>
  <c r="R3624" i="12" s="1"/>
  <c r="K3624" i="12"/>
  <c r="E315" i="13"/>
  <c r="N3625" i="12"/>
  <c r="O3625" i="12" s="1"/>
  <c r="P3625" i="12" s="1"/>
  <c r="J3625" i="12"/>
  <c r="Y3625" i="12"/>
  <c r="I3625" i="12"/>
  <c r="B3626" i="12"/>
  <c r="U3625" i="12"/>
  <c r="E3625" i="12"/>
  <c r="F3625" i="12" s="1"/>
  <c r="V3625" i="12"/>
  <c r="K3625" i="12" l="1"/>
  <c r="Q3625" i="12"/>
  <c r="R3625" i="12" s="1"/>
  <c r="W3625" i="12"/>
  <c r="E314" i="13"/>
  <c r="J3626" i="12"/>
  <c r="Y3626" i="12"/>
  <c r="I3626" i="12"/>
  <c r="V3626" i="12"/>
  <c r="B3627" i="12"/>
  <c r="U3626" i="12"/>
  <c r="E3626" i="12"/>
  <c r="F3626" i="12" s="1"/>
  <c r="N3626" i="12"/>
  <c r="O3626" i="12" s="1"/>
  <c r="P3626" i="12" s="1"/>
  <c r="W3626" i="12" l="1"/>
  <c r="E313" i="13"/>
  <c r="Y3627" i="12"/>
  <c r="I3627" i="12"/>
  <c r="V3627" i="12"/>
  <c r="B3628" i="12"/>
  <c r="U3627" i="12"/>
  <c r="E3627" i="12"/>
  <c r="F3627" i="12" s="1"/>
  <c r="N3627" i="12"/>
  <c r="O3627" i="12" s="1"/>
  <c r="P3627" i="12" s="1"/>
  <c r="J3627" i="12"/>
  <c r="K3626" i="12"/>
  <c r="Q3626" i="12"/>
  <c r="R3626" i="12" s="1"/>
  <c r="W3627" i="12" l="1"/>
  <c r="Q3627" i="12"/>
  <c r="R3627" i="12" s="1"/>
  <c r="E312" i="13"/>
  <c r="V3628" i="12"/>
  <c r="B3629" i="12"/>
  <c r="U3628" i="12"/>
  <c r="E3628" i="12"/>
  <c r="F3628" i="12" s="1"/>
  <c r="N3628" i="12"/>
  <c r="O3628" i="12" s="1"/>
  <c r="P3628" i="12" s="1"/>
  <c r="J3628" i="12"/>
  <c r="Y3628" i="12"/>
  <c r="I3628" i="12"/>
  <c r="K3627" i="12"/>
  <c r="W3628" i="12" l="1"/>
  <c r="Q3628" i="12"/>
  <c r="R3628" i="12" s="1"/>
  <c r="E311" i="13"/>
  <c r="N3629" i="12"/>
  <c r="O3629" i="12" s="1"/>
  <c r="P3629" i="12" s="1"/>
  <c r="Y3629" i="12"/>
  <c r="I3629" i="12"/>
  <c r="U3629" i="12"/>
  <c r="J3629" i="12"/>
  <c r="E3629" i="12"/>
  <c r="F3629" i="12" s="1"/>
  <c r="B3630" i="12"/>
  <c r="V3629" i="12"/>
  <c r="K3628" i="12"/>
  <c r="K3629" i="12" l="1"/>
  <c r="Q3629" i="12"/>
  <c r="R3629" i="12" s="1"/>
  <c r="E310" i="13"/>
  <c r="N3630" i="12"/>
  <c r="O3630" i="12" s="1"/>
  <c r="P3630" i="12" s="1"/>
  <c r="J3630" i="12"/>
  <c r="Y3630" i="12"/>
  <c r="I3630" i="12"/>
  <c r="V3630" i="12"/>
  <c r="B3631" i="12"/>
  <c r="U3630" i="12"/>
  <c r="E3630" i="12"/>
  <c r="F3630" i="12" s="1"/>
  <c r="W3629" i="12"/>
  <c r="W3630" i="12" l="1"/>
  <c r="E309" i="13"/>
  <c r="J3631" i="12"/>
  <c r="Y3631" i="12"/>
  <c r="I3631" i="12"/>
  <c r="V3631" i="12"/>
  <c r="B3632" i="12"/>
  <c r="U3631" i="12"/>
  <c r="E3631" i="12"/>
  <c r="F3631" i="12" s="1"/>
  <c r="N3631" i="12"/>
  <c r="O3631" i="12" s="1"/>
  <c r="P3631" i="12" s="1"/>
  <c r="K3630" i="12"/>
  <c r="Q3630" i="12"/>
  <c r="R3630" i="12" s="1"/>
  <c r="W3631" i="12" l="1"/>
  <c r="E308" i="13"/>
  <c r="J3632" i="12"/>
  <c r="Y3632" i="12"/>
  <c r="I3632" i="12"/>
  <c r="V3632" i="12"/>
  <c r="B3633" i="12"/>
  <c r="U3632" i="12"/>
  <c r="E3632" i="12"/>
  <c r="F3632" i="12" s="1"/>
  <c r="N3632" i="12"/>
  <c r="O3632" i="12" s="1"/>
  <c r="P3632" i="12" s="1"/>
  <c r="K3631" i="12"/>
  <c r="Q3631" i="12"/>
  <c r="R3631" i="12" s="1"/>
  <c r="W3632" i="12" l="1"/>
  <c r="E307" i="13"/>
  <c r="V3633" i="12"/>
  <c r="B3634" i="12"/>
  <c r="U3633" i="12"/>
  <c r="E3633" i="12"/>
  <c r="F3633" i="12" s="1"/>
  <c r="N3633" i="12"/>
  <c r="O3633" i="12" s="1"/>
  <c r="P3633" i="12" s="1"/>
  <c r="J3633" i="12"/>
  <c r="Y3633" i="12"/>
  <c r="I3633" i="12"/>
  <c r="K3632" i="12"/>
  <c r="Q3632" i="12"/>
  <c r="R3632" i="12" s="1"/>
  <c r="W3633" i="12" l="1"/>
  <c r="Q3633" i="12"/>
  <c r="R3633" i="12" s="1"/>
  <c r="E306" i="13"/>
  <c r="N3634" i="12"/>
  <c r="O3634" i="12" s="1"/>
  <c r="P3634" i="12" s="1"/>
  <c r="J3634" i="12"/>
  <c r="Y3634" i="12"/>
  <c r="I3634" i="12"/>
  <c r="B3635" i="12"/>
  <c r="V3634" i="12"/>
  <c r="U3634" i="12"/>
  <c r="E3634" i="12"/>
  <c r="F3634" i="12" s="1"/>
  <c r="K3633" i="12"/>
  <c r="W3634" i="12" l="1"/>
  <c r="Q3634" i="12"/>
  <c r="R3634" i="12" s="1"/>
  <c r="E305" i="13"/>
  <c r="N3635" i="12"/>
  <c r="O3635" i="12" s="1"/>
  <c r="P3635" i="12" s="1"/>
  <c r="J3635" i="12"/>
  <c r="Y3635" i="12"/>
  <c r="I3635" i="12"/>
  <c r="V3635" i="12"/>
  <c r="B3636" i="12"/>
  <c r="U3635" i="12"/>
  <c r="E3635" i="12"/>
  <c r="F3635" i="12" s="1"/>
  <c r="K3634" i="12"/>
  <c r="K3635" i="12" l="1"/>
  <c r="W3635" i="12"/>
  <c r="Q3635" i="12"/>
  <c r="R3635" i="12" s="1"/>
  <c r="E304" i="13"/>
  <c r="N3636" i="12"/>
  <c r="O3636" i="12" s="1"/>
  <c r="P3636" i="12" s="1"/>
  <c r="J3636" i="12"/>
  <c r="Y3636" i="12"/>
  <c r="I3636" i="12"/>
  <c r="V3636" i="12"/>
  <c r="B3637" i="12"/>
  <c r="U3636" i="12"/>
  <c r="E3636" i="12"/>
  <c r="F3636" i="12" s="1"/>
  <c r="K3636" i="12" l="1"/>
  <c r="Q3636" i="12"/>
  <c r="R3636" i="12" s="1"/>
  <c r="W3636" i="12"/>
  <c r="E303" i="13"/>
  <c r="J3637" i="12"/>
  <c r="Y3637" i="12"/>
  <c r="I3637" i="12"/>
  <c r="V3637" i="12"/>
  <c r="B3638" i="12"/>
  <c r="U3637" i="12"/>
  <c r="E3637" i="12"/>
  <c r="F3637" i="12" s="1"/>
  <c r="N3637" i="12"/>
  <c r="O3637" i="12" s="1"/>
  <c r="P3637" i="12" s="1"/>
  <c r="K3637" i="12" l="1"/>
  <c r="Q3637" i="12"/>
  <c r="R3637" i="12" s="1"/>
  <c r="W3637" i="12"/>
  <c r="E302" i="13"/>
  <c r="Y3638" i="12"/>
  <c r="V3638" i="12"/>
  <c r="E3638" i="12"/>
  <c r="F3638" i="12" s="1"/>
  <c r="U3638" i="12"/>
  <c r="B3639" i="12"/>
  <c r="N3638" i="12"/>
  <c r="O3638" i="12" s="1"/>
  <c r="P3638" i="12" s="1"/>
  <c r="J3638" i="12"/>
  <c r="I3638" i="12"/>
  <c r="W3638" i="12" l="1"/>
  <c r="K3638" i="12"/>
  <c r="Q3638" i="12"/>
  <c r="R3638" i="12" s="1"/>
  <c r="E301" i="13"/>
  <c r="Y3639" i="12"/>
  <c r="E3639" i="12"/>
  <c r="F3639" i="12" s="1"/>
  <c r="V3639" i="12"/>
  <c r="U3639" i="12"/>
  <c r="B3640" i="12"/>
  <c r="N3639" i="12"/>
  <c r="O3639" i="12" s="1"/>
  <c r="P3639" i="12" s="1"/>
  <c r="J3639" i="12"/>
  <c r="I3639" i="12"/>
  <c r="W3639" i="12" l="1"/>
  <c r="K3639" i="12"/>
  <c r="Q3639" i="12"/>
  <c r="R3639" i="12" s="1"/>
  <c r="E300" i="13"/>
  <c r="Y3640" i="12"/>
  <c r="I3640" i="12"/>
  <c r="N3640" i="12"/>
  <c r="O3640" i="12" s="1"/>
  <c r="P3640" i="12" s="1"/>
  <c r="J3640" i="12"/>
  <c r="E3640" i="12"/>
  <c r="F3640" i="12" s="1"/>
  <c r="V3640" i="12"/>
  <c r="U3640" i="12"/>
  <c r="B3641" i="12"/>
  <c r="Q3640" i="12" l="1"/>
  <c r="R3640" i="12" s="1"/>
  <c r="E299" i="13"/>
  <c r="J3641" i="12"/>
  <c r="Y3641" i="12"/>
  <c r="I3641" i="12"/>
  <c r="V3641" i="12"/>
  <c r="B3642" i="12"/>
  <c r="N3641" i="12"/>
  <c r="O3641" i="12" s="1"/>
  <c r="P3641" i="12" s="1"/>
  <c r="E3641" i="12"/>
  <c r="F3641" i="12" s="1"/>
  <c r="U3641" i="12"/>
  <c r="W3640" i="12"/>
  <c r="K3640" i="12"/>
  <c r="W3641" i="12" l="1"/>
  <c r="E298" i="13"/>
  <c r="V3642" i="12"/>
  <c r="I3642" i="12"/>
  <c r="E3642" i="12"/>
  <c r="F3642" i="12" s="1"/>
  <c r="Y3642" i="12"/>
  <c r="U3642" i="12"/>
  <c r="N3642" i="12"/>
  <c r="O3642" i="12" s="1"/>
  <c r="P3642" i="12" s="1"/>
  <c r="B3643" i="12"/>
  <c r="J3642" i="12"/>
  <c r="Q3641" i="12"/>
  <c r="R3641" i="12" s="1"/>
  <c r="K3641" i="12"/>
  <c r="W3642" i="12" l="1"/>
  <c r="K3642" i="12"/>
  <c r="E297" i="13"/>
  <c r="U3643" i="12"/>
  <c r="N3643" i="12"/>
  <c r="O3643" i="12" s="1"/>
  <c r="P3643" i="12" s="1"/>
  <c r="B3644" i="12"/>
  <c r="J3643" i="12"/>
  <c r="I3643" i="12"/>
  <c r="E3643" i="12"/>
  <c r="F3643" i="12" s="1"/>
  <c r="Y3643" i="12"/>
  <c r="V3643" i="12"/>
  <c r="Q3642" i="12"/>
  <c r="R3642" i="12" s="1"/>
  <c r="W3643" i="12" l="1"/>
  <c r="Q3643" i="12"/>
  <c r="R3643" i="12" s="1"/>
  <c r="K3643" i="12"/>
  <c r="E296" i="13"/>
  <c r="N3644" i="12"/>
  <c r="O3644" i="12" s="1"/>
  <c r="P3644" i="12" s="1"/>
  <c r="J3644" i="12"/>
  <c r="E3644" i="12"/>
  <c r="F3644" i="12" s="1"/>
  <c r="Y3644" i="12"/>
  <c r="V3644" i="12"/>
  <c r="U3644" i="12"/>
  <c r="B3645" i="12"/>
  <c r="I3644" i="12"/>
  <c r="W3644" i="12" l="1"/>
  <c r="K3644" i="12"/>
  <c r="Q3644" i="12"/>
  <c r="R3644" i="12" s="1"/>
  <c r="E295" i="13"/>
  <c r="N3645" i="12"/>
  <c r="O3645" i="12" s="1"/>
  <c r="P3645" i="12" s="1"/>
  <c r="J3645" i="12"/>
  <c r="V3645" i="12"/>
  <c r="U3645" i="12"/>
  <c r="I3645" i="12"/>
  <c r="B3646" i="12"/>
  <c r="E3645" i="12"/>
  <c r="F3645" i="12" s="1"/>
  <c r="Y3645" i="12"/>
  <c r="W3645" i="12" l="1"/>
  <c r="K3645" i="12"/>
  <c r="E294" i="13"/>
  <c r="J3646" i="12"/>
  <c r="Y3646" i="12"/>
  <c r="I3646" i="12"/>
  <c r="N3646" i="12"/>
  <c r="O3646" i="12" s="1"/>
  <c r="P3646" i="12" s="1"/>
  <c r="B3647" i="12"/>
  <c r="E3646" i="12"/>
  <c r="F3646" i="12" s="1"/>
  <c r="V3646" i="12"/>
  <c r="U3646" i="12"/>
  <c r="Q3645" i="12"/>
  <c r="R3645" i="12" s="1"/>
  <c r="W3646" i="12" l="1"/>
  <c r="K3646" i="12"/>
  <c r="E293" i="13"/>
  <c r="Y3647" i="12"/>
  <c r="I3647" i="12"/>
  <c r="V3647" i="12"/>
  <c r="B3648" i="12"/>
  <c r="U3647" i="12"/>
  <c r="E3647" i="12"/>
  <c r="F3647" i="12" s="1"/>
  <c r="J3647" i="12"/>
  <c r="N3647" i="12"/>
  <c r="O3647" i="12" s="1"/>
  <c r="P3647" i="12" s="1"/>
  <c r="Q3646" i="12"/>
  <c r="R3646" i="12" s="1"/>
  <c r="K3647" i="12" l="1"/>
  <c r="Q3647" i="12"/>
  <c r="R3647" i="12" s="1"/>
  <c r="W3647" i="12"/>
  <c r="E292" i="13"/>
  <c r="V3648" i="12"/>
  <c r="B3649" i="12"/>
  <c r="U3648" i="12"/>
  <c r="E3648" i="12"/>
  <c r="F3648" i="12" s="1"/>
  <c r="N3648" i="12"/>
  <c r="O3648" i="12" s="1"/>
  <c r="P3648" i="12" s="1"/>
  <c r="Y3648" i="12"/>
  <c r="J3648" i="12"/>
  <c r="I3648" i="12"/>
  <c r="W3648" i="12" l="1"/>
  <c r="E291" i="13"/>
  <c r="N3649" i="12"/>
  <c r="O3649" i="12" s="1"/>
  <c r="P3649" i="12" s="1"/>
  <c r="Y3649" i="12"/>
  <c r="V3649" i="12"/>
  <c r="U3649" i="12"/>
  <c r="J3649" i="12"/>
  <c r="I3649" i="12"/>
  <c r="B3650" i="12"/>
  <c r="E3649" i="12"/>
  <c r="F3649" i="12" s="1"/>
  <c r="K3648" i="12"/>
  <c r="Q3648" i="12"/>
  <c r="R3648" i="12" s="1"/>
  <c r="W3649" i="12" l="1"/>
  <c r="Q3649" i="12"/>
  <c r="R3649" i="12" s="1"/>
  <c r="E290" i="13"/>
  <c r="N3650" i="12"/>
  <c r="O3650" i="12" s="1"/>
  <c r="P3650" i="12" s="1"/>
  <c r="Y3650" i="12"/>
  <c r="V3650" i="12"/>
  <c r="U3650" i="12"/>
  <c r="J3650" i="12"/>
  <c r="I3650" i="12"/>
  <c r="B3651" i="12"/>
  <c r="E3650" i="12"/>
  <c r="F3650" i="12" s="1"/>
  <c r="K3649" i="12"/>
  <c r="Q3650" i="12" l="1"/>
  <c r="R3650" i="12" s="1"/>
  <c r="E289" i="13"/>
  <c r="J3651" i="12"/>
  <c r="Y3651" i="12"/>
  <c r="I3651" i="12"/>
  <c r="B3652" i="12"/>
  <c r="U3651" i="12"/>
  <c r="E3651" i="12"/>
  <c r="F3651" i="12" s="1"/>
  <c r="V3651" i="12"/>
  <c r="N3651" i="12"/>
  <c r="O3651" i="12" s="1"/>
  <c r="P3651" i="12" s="1"/>
  <c r="K3650" i="12"/>
  <c r="W3650" i="12"/>
  <c r="W3651" i="12" l="1"/>
  <c r="E288" i="13"/>
  <c r="J3652" i="12"/>
  <c r="Y3652" i="12"/>
  <c r="I3652" i="12"/>
  <c r="V3652" i="12"/>
  <c r="B3653" i="12"/>
  <c r="U3652" i="12"/>
  <c r="E3652" i="12"/>
  <c r="F3652" i="12" s="1"/>
  <c r="N3652" i="12"/>
  <c r="O3652" i="12" s="1"/>
  <c r="P3652" i="12" s="1"/>
  <c r="K3651" i="12"/>
  <c r="Q3651" i="12"/>
  <c r="R3651" i="12" s="1"/>
  <c r="W3652" i="12" l="1"/>
  <c r="E287" i="13"/>
  <c r="V3653" i="12"/>
  <c r="B3654" i="12"/>
  <c r="U3653" i="12"/>
  <c r="E3653" i="12"/>
  <c r="F3653" i="12" s="1"/>
  <c r="N3653" i="12"/>
  <c r="O3653" i="12" s="1"/>
  <c r="P3653" i="12" s="1"/>
  <c r="J3653" i="12"/>
  <c r="I3653" i="12"/>
  <c r="Y3653" i="12"/>
  <c r="K3652" i="12"/>
  <c r="Q3652" i="12"/>
  <c r="R3652" i="12" s="1"/>
  <c r="W3653" i="12" l="1"/>
  <c r="Q3653" i="12"/>
  <c r="R3653" i="12" s="1"/>
  <c r="E286" i="13"/>
  <c r="U3654" i="12"/>
  <c r="N3654" i="12"/>
  <c r="O3654" i="12" s="1"/>
  <c r="P3654" i="12" s="1"/>
  <c r="J3654" i="12"/>
  <c r="I3654" i="12"/>
  <c r="E3654" i="12"/>
  <c r="F3654" i="12" s="1"/>
  <c r="B3655" i="12"/>
  <c r="Y3654" i="12"/>
  <c r="V3654" i="12"/>
  <c r="K3653" i="12"/>
  <c r="Q3654" i="12" l="1"/>
  <c r="R3654" i="12" s="1"/>
  <c r="E285" i="13"/>
  <c r="N3655" i="12"/>
  <c r="O3655" i="12" s="1"/>
  <c r="P3655" i="12" s="1"/>
  <c r="Y3655" i="12"/>
  <c r="I3655" i="12"/>
  <c r="V3655" i="12"/>
  <c r="B3656" i="12"/>
  <c r="U3655" i="12"/>
  <c r="E3655" i="12"/>
  <c r="F3655" i="12" s="1"/>
  <c r="J3655" i="12"/>
  <c r="K3654" i="12"/>
  <c r="W3654" i="12"/>
  <c r="E284" i="13" l="1"/>
  <c r="N3656" i="12"/>
  <c r="O3656" i="12" s="1"/>
  <c r="P3656" i="12" s="1"/>
  <c r="J3656" i="12"/>
  <c r="Y3656" i="12"/>
  <c r="I3656" i="12"/>
  <c r="V3656" i="12"/>
  <c r="B3657" i="12"/>
  <c r="U3656" i="12"/>
  <c r="E3656" i="12"/>
  <c r="F3656" i="12" s="1"/>
  <c r="K3655" i="12"/>
  <c r="Q3655" i="12"/>
  <c r="R3655" i="12" s="1"/>
  <c r="W3655" i="12"/>
  <c r="W3656" i="12" l="1"/>
  <c r="Q3656" i="12"/>
  <c r="R3656" i="12" s="1"/>
  <c r="E283" i="13"/>
  <c r="J3657" i="12"/>
  <c r="Y3657" i="12"/>
  <c r="I3657" i="12"/>
  <c r="V3657" i="12"/>
  <c r="B3658" i="12"/>
  <c r="U3657" i="12"/>
  <c r="N3657" i="12"/>
  <c r="O3657" i="12" s="1"/>
  <c r="P3657" i="12" s="1"/>
  <c r="E3657" i="12"/>
  <c r="F3657" i="12" s="1"/>
  <c r="K3656" i="12"/>
  <c r="W3657" i="12" l="1"/>
  <c r="K3657" i="12"/>
  <c r="Q3657" i="12"/>
  <c r="R3657" i="12" s="1"/>
  <c r="E282" i="13"/>
  <c r="V3658" i="12"/>
  <c r="B3659" i="12"/>
  <c r="U3658" i="12"/>
  <c r="E3658" i="12"/>
  <c r="F3658" i="12" s="1"/>
  <c r="Y3658" i="12"/>
  <c r="N3658" i="12"/>
  <c r="O3658" i="12" s="1"/>
  <c r="P3658" i="12" s="1"/>
  <c r="J3658" i="12"/>
  <c r="I3658" i="12"/>
  <c r="K3658" i="12" l="1"/>
  <c r="Q3658" i="12"/>
  <c r="R3658" i="12" s="1"/>
  <c r="W3658" i="12"/>
  <c r="E281" i="13"/>
  <c r="B3660" i="12"/>
  <c r="U3659" i="12"/>
  <c r="E3659" i="12"/>
  <c r="F3659" i="12" s="1"/>
  <c r="N3659" i="12"/>
  <c r="O3659" i="12" s="1"/>
  <c r="P3659" i="12" s="1"/>
  <c r="J3659" i="12"/>
  <c r="Y3659" i="12"/>
  <c r="I3659" i="12"/>
  <c r="V3659" i="12"/>
  <c r="W3659" i="12" l="1"/>
  <c r="E280" i="13"/>
  <c r="N3660" i="12"/>
  <c r="O3660" i="12" s="1"/>
  <c r="P3660" i="12" s="1"/>
  <c r="J3660" i="12"/>
  <c r="Y3660" i="12"/>
  <c r="I3660" i="12"/>
  <c r="V3660" i="12"/>
  <c r="U3660" i="12"/>
  <c r="E3660" i="12"/>
  <c r="F3660" i="12" s="1"/>
  <c r="B3661" i="12"/>
  <c r="K3659" i="12"/>
  <c r="Q3659" i="12"/>
  <c r="R3659" i="12" s="1"/>
  <c r="W3660" i="12" l="1"/>
  <c r="K3660" i="12"/>
  <c r="Q3660" i="12"/>
  <c r="R3660" i="12" s="1"/>
  <c r="E279" i="13"/>
  <c r="N3661" i="12"/>
  <c r="O3661" i="12" s="1"/>
  <c r="P3661" i="12" s="1"/>
  <c r="J3661" i="12"/>
  <c r="V3661" i="12"/>
  <c r="B3662" i="12"/>
  <c r="Y3661" i="12"/>
  <c r="U3661" i="12"/>
  <c r="I3661" i="12"/>
  <c r="E3661" i="12"/>
  <c r="F3661" i="12" s="1"/>
  <c r="K3661" i="12" l="1"/>
  <c r="Q3661" i="12"/>
  <c r="R3661" i="12" s="1"/>
  <c r="W3661" i="12"/>
  <c r="E278" i="13"/>
  <c r="J3662" i="12"/>
  <c r="Y3662" i="12"/>
  <c r="I3662" i="12"/>
  <c r="B3663" i="12"/>
  <c r="U3662" i="12"/>
  <c r="E3662" i="12"/>
  <c r="F3662" i="12" s="1"/>
  <c r="V3662" i="12"/>
  <c r="N3662" i="12"/>
  <c r="O3662" i="12" s="1"/>
  <c r="P3662" i="12" s="1"/>
  <c r="W3662" i="12" l="1"/>
  <c r="E277" i="13"/>
  <c r="Y3663" i="12"/>
  <c r="I3663" i="12"/>
  <c r="V3663" i="12"/>
  <c r="B3664" i="12"/>
  <c r="U3663" i="12"/>
  <c r="E3663" i="12"/>
  <c r="F3663" i="12" s="1"/>
  <c r="N3663" i="12"/>
  <c r="O3663" i="12" s="1"/>
  <c r="P3663" i="12" s="1"/>
  <c r="J3663" i="12"/>
  <c r="K3662" i="12"/>
  <c r="Q3662" i="12"/>
  <c r="R3662" i="12" s="1"/>
  <c r="W3663" i="12" l="1"/>
  <c r="K3663" i="12"/>
  <c r="E276" i="13"/>
  <c r="V3664" i="12"/>
  <c r="B3665" i="12"/>
  <c r="U3664" i="12"/>
  <c r="E3664" i="12"/>
  <c r="F3664" i="12" s="1"/>
  <c r="N3664" i="12"/>
  <c r="O3664" i="12" s="1"/>
  <c r="P3664" i="12" s="1"/>
  <c r="J3664" i="12"/>
  <c r="Y3664" i="12"/>
  <c r="I3664" i="12"/>
  <c r="Q3663" i="12"/>
  <c r="R3663" i="12" s="1"/>
  <c r="K3664" i="12" l="1"/>
  <c r="Q3664" i="12"/>
  <c r="R3664" i="12" s="1"/>
  <c r="W3664" i="12"/>
  <c r="E275" i="13"/>
  <c r="N3665" i="12"/>
  <c r="O3665" i="12" s="1"/>
  <c r="P3665" i="12" s="1"/>
  <c r="J3665" i="12"/>
  <c r="E3665" i="12"/>
  <c r="F3665" i="12" s="1"/>
  <c r="B3666" i="12"/>
  <c r="Y3665" i="12"/>
  <c r="V3665" i="12"/>
  <c r="U3665" i="12"/>
  <c r="I3665" i="12"/>
  <c r="W3665" i="12" l="1"/>
  <c r="Q3665" i="12"/>
  <c r="R3665" i="12" s="1"/>
  <c r="K3665" i="12"/>
  <c r="E274" i="13"/>
  <c r="N3666" i="12"/>
  <c r="O3666" i="12" s="1"/>
  <c r="P3666" i="12" s="1"/>
  <c r="Y3666" i="12"/>
  <c r="I3666" i="12"/>
  <c r="B3667" i="12"/>
  <c r="U3666" i="12"/>
  <c r="E3666" i="12"/>
  <c r="F3666" i="12" s="1"/>
  <c r="V3666" i="12"/>
  <c r="J3666" i="12"/>
  <c r="K3666" i="12" l="1"/>
  <c r="Q3666" i="12"/>
  <c r="R3666" i="12" s="1"/>
  <c r="W3666" i="12"/>
  <c r="E273" i="13"/>
  <c r="J3667" i="12"/>
  <c r="Y3667" i="12"/>
  <c r="I3667" i="12"/>
  <c r="V3667" i="12"/>
  <c r="B3668" i="12"/>
  <c r="U3667" i="12"/>
  <c r="E3667" i="12"/>
  <c r="F3667" i="12" s="1"/>
  <c r="N3667" i="12"/>
  <c r="O3667" i="12" s="1"/>
  <c r="P3667" i="12" s="1"/>
  <c r="W3667" i="12" l="1"/>
  <c r="Q3667" i="12"/>
  <c r="R3667" i="12" s="1"/>
  <c r="E272" i="13"/>
  <c r="J3668" i="12"/>
  <c r="Y3668" i="12"/>
  <c r="I3668" i="12"/>
  <c r="V3668" i="12"/>
  <c r="B3669" i="12"/>
  <c r="U3668" i="12"/>
  <c r="E3668" i="12"/>
  <c r="F3668" i="12" s="1"/>
  <c r="N3668" i="12"/>
  <c r="O3668" i="12" s="1"/>
  <c r="P3668" i="12" s="1"/>
  <c r="K3667" i="12"/>
  <c r="W3668" i="12" l="1"/>
  <c r="Q3668" i="12"/>
  <c r="R3668" i="12" s="1"/>
  <c r="K3668" i="12"/>
  <c r="E271" i="13"/>
  <c r="V3669" i="12"/>
  <c r="B3670" i="12"/>
  <c r="U3669" i="12"/>
  <c r="E3669" i="12"/>
  <c r="F3669" i="12" s="1"/>
  <c r="N3669" i="12"/>
  <c r="O3669" i="12" s="1"/>
  <c r="P3669" i="12" s="1"/>
  <c r="J3669" i="12"/>
  <c r="I3669" i="12"/>
  <c r="Y3669" i="12"/>
  <c r="Q3669" i="12" l="1"/>
  <c r="R3669" i="12" s="1"/>
  <c r="E270" i="13"/>
  <c r="Y3670" i="12"/>
  <c r="I3670" i="12"/>
  <c r="B3671" i="12"/>
  <c r="V3670" i="12"/>
  <c r="U3670" i="12"/>
  <c r="N3670" i="12"/>
  <c r="O3670" i="12" s="1"/>
  <c r="P3670" i="12" s="1"/>
  <c r="J3670" i="12"/>
  <c r="E3670" i="12"/>
  <c r="F3670" i="12" s="1"/>
  <c r="K3669" i="12"/>
  <c r="W3669" i="12"/>
  <c r="E269" i="13" l="1"/>
  <c r="N3671" i="12"/>
  <c r="O3671" i="12" s="1"/>
  <c r="P3671" i="12" s="1"/>
  <c r="J3671" i="12"/>
  <c r="Y3671" i="12"/>
  <c r="I3671" i="12"/>
  <c r="V3671" i="12"/>
  <c r="B3672" i="12"/>
  <c r="U3671" i="12"/>
  <c r="E3671" i="12"/>
  <c r="F3671" i="12" s="1"/>
  <c r="K3670" i="12"/>
  <c r="Q3670" i="12"/>
  <c r="R3670" i="12" s="1"/>
  <c r="W3670" i="12"/>
  <c r="W3671" i="12" l="1"/>
  <c r="E268" i="13"/>
  <c r="N3672" i="12"/>
  <c r="O3672" i="12" s="1"/>
  <c r="P3672" i="12" s="1"/>
  <c r="J3672" i="12"/>
  <c r="Y3672" i="12"/>
  <c r="I3672" i="12"/>
  <c r="V3672" i="12"/>
  <c r="B3673" i="12"/>
  <c r="U3672" i="12"/>
  <c r="E3672" i="12"/>
  <c r="F3672" i="12" s="1"/>
  <c r="K3671" i="12"/>
  <c r="Q3671" i="12"/>
  <c r="R3671" i="12" s="1"/>
  <c r="Q3672" i="12" l="1"/>
  <c r="R3672" i="12" s="1"/>
  <c r="E267" i="13"/>
  <c r="J3673" i="12"/>
  <c r="Y3673" i="12"/>
  <c r="I3673" i="12"/>
  <c r="V3673" i="12"/>
  <c r="U3673" i="12"/>
  <c r="N3673" i="12"/>
  <c r="O3673" i="12" s="1"/>
  <c r="P3673" i="12" s="1"/>
  <c r="E3673" i="12"/>
  <c r="F3673" i="12" s="1"/>
  <c r="B3674" i="12"/>
  <c r="K3672" i="12"/>
  <c r="W3672" i="12"/>
  <c r="W3673" i="12" l="1"/>
  <c r="Q3673" i="12"/>
  <c r="R3673" i="12" s="1"/>
  <c r="E266" i="13"/>
  <c r="V3674" i="12"/>
  <c r="B3675" i="12"/>
  <c r="U3674" i="12"/>
  <c r="E3674" i="12"/>
  <c r="F3674" i="12" s="1"/>
  <c r="Y3674" i="12"/>
  <c r="N3674" i="12"/>
  <c r="O3674" i="12" s="1"/>
  <c r="P3674" i="12" s="1"/>
  <c r="J3674" i="12"/>
  <c r="I3674" i="12"/>
  <c r="K3673" i="12"/>
  <c r="W3674" i="12" l="1"/>
  <c r="E265" i="13"/>
  <c r="B3676" i="12"/>
  <c r="U3675" i="12"/>
  <c r="E3675" i="12"/>
  <c r="F3675" i="12" s="1"/>
  <c r="N3675" i="12"/>
  <c r="O3675" i="12" s="1"/>
  <c r="P3675" i="12" s="1"/>
  <c r="J3675" i="12"/>
  <c r="Y3675" i="12"/>
  <c r="I3675" i="12"/>
  <c r="V3675" i="12"/>
  <c r="K3674" i="12"/>
  <c r="Q3674" i="12"/>
  <c r="R3674" i="12" s="1"/>
  <c r="Q3675" i="12" l="1"/>
  <c r="R3675" i="12" s="1"/>
  <c r="W3675" i="12"/>
  <c r="E264" i="13"/>
  <c r="N3676" i="12"/>
  <c r="O3676" i="12" s="1"/>
  <c r="P3676" i="12" s="1"/>
  <c r="J3676" i="12"/>
  <c r="Y3676" i="12"/>
  <c r="I3676" i="12"/>
  <c r="V3676" i="12"/>
  <c r="B3677" i="12"/>
  <c r="U3676" i="12"/>
  <c r="E3676" i="12"/>
  <c r="F3676" i="12" s="1"/>
  <c r="K3675" i="12"/>
  <c r="E263" i="13" l="1"/>
  <c r="N3677" i="12"/>
  <c r="O3677" i="12" s="1"/>
  <c r="P3677" i="12" s="1"/>
  <c r="J3677" i="12"/>
  <c r="Y3677" i="12"/>
  <c r="I3677" i="12"/>
  <c r="V3677" i="12"/>
  <c r="B3678" i="12"/>
  <c r="U3677" i="12"/>
  <c r="E3677" i="12"/>
  <c r="F3677" i="12" s="1"/>
  <c r="K3676" i="12"/>
  <c r="Q3676" i="12"/>
  <c r="R3676" i="12" s="1"/>
  <c r="W3676" i="12"/>
  <c r="Q3677" i="12" l="1"/>
  <c r="R3677" i="12" s="1"/>
  <c r="W3677" i="12"/>
  <c r="E262" i="13"/>
  <c r="J3678" i="12"/>
  <c r="Y3678" i="12"/>
  <c r="I3678" i="12"/>
  <c r="V3678" i="12"/>
  <c r="B3679" i="12"/>
  <c r="U3678" i="12"/>
  <c r="E3678" i="12"/>
  <c r="F3678" i="12" s="1"/>
  <c r="N3678" i="12"/>
  <c r="O3678" i="12" s="1"/>
  <c r="P3678" i="12" s="1"/>
  <c r="K3677" i="12"/>
  <c r="W3678" i="12" l="1"/>
  <c r="E261" i="13"/>
  <c r="J3679" i="12"/>
  <c r="Y3679" i="12"/>
  <c r="I3679" i="12"/>
  <c r="V3679" i="12"/>
  <c r="B3680" i="12"/>
  <c r="U3679" i="12"/>
  <c r="E3679" i="12"/>
  <c r="F3679" i="12" s="1"/>
  <c r="N3679" i="12"/>
  <c r="O3679" i="12" s="1"/>
  <c r="P3679" i="12" s="1"/>
  <c r="K3678" i="12"/>
  <c r="Q3678" i="12"/>
  <c r="R3678" i="12" s="1"/>
  <c r="W3679" i="12" l="1"/>
  <c r="Q3679" i="12"/>
  <c r="R3679" i="12" s="1"/>
  <c r="E260" i="13"/>
  <c r="V3680" i="12"/>
  <c r="B3681" i="12"/>
  <c r="U3680" i="12"/>
  <c r="E3680" i="12"/>
  <c r="F3680" i="12" s="1"/>
  <c r="N3680" i="12"/>
  <c r="O3680" i="12" s="1"/>
  <c r="P3680" i="12" s="1"/>
  <c r="J3680" i="12"/>
  <c r="Y3680" i="12"/>
  <c r="I3680" i="12"/>
  <c r="K3679" i="12"/>
  <c r="W3680" i="12" l="1"/>
  <c r="Q3680" i="12"/>
  <c r="R3680" i="12" s="1"/>
  <c r="E259" i="13"/>
  <c r="N3681" i="12"/>
  <c r="O3681" i="12" s="1"/>
  <c r="P3681" i="12" s="1"/>
  <c r="J3681" i="12"/>
  <c r="Y3681" i="12"/>
  <c r="I3681" i="12"/>
  <c r="E3681" i="12"/>
  <c r="F3681" i="12" s="1"/>
  <c r="B3682" i="12"/>
  <c r="V3681" i="12"/>
  <c r="U3681" i="12"/>
  <c r="K3680" i="12"/>
  <c r="K3681" i="12" l="1"/>
  <c r="W3681" i="12"/>
  <c r="Q3681" i="12"/>
  <c r="R3681" i="12" s="1"/>
  <c r="E258" i="13"/>
  <c r="N3682" i="12"/>
  <c r="O3682" i="12" s="1"/>
  <c r="P3682" i="12" s="1"/>
  <c r="J3682" i="12"/>
  <c r="Y3682" i="12"/>
  <c r="I3682" i="12"/>
  <c r="V3682" i="12"/>
  <c r="B3683" i="12"/>
  <c r="U3682" i="12"/>
  <c r="E3682" i="12"/>
  <c r="F3682" i="12" s="1"/>
  <c r="W3682" i="12" l="1"/>
  <c r="K3682" i="12"/>
  <c r="Q3682" i="12"/>
  <c r="R3682" i="12" s="1"/>
  <c r="E257" i="13"/>
  <c r="N3683" i="12"/>
  <c r="O3683" i="12" s="1"/>
  <c r="P3683" i="12" s="1"/>
  <c r="J3683" i="12"/>
  <c r="Y3683" i="12"/>
  <c r="I3683" i="12"/>
  <c r="V3683" i="12"/>
  <c r="B3684" i="12"/>
  <c r="U3683" i="12"/>
  <c r="E3683" i="12"/>
  <c r="F3683" i="12" s="1"/>
  <c r="K3683" i="12" l="1"/>
  <c r="Q3683" i="12"/>
  <c r="R3683" i="12" s="1"/>
  <c r="W3683" i="12"/>
  <c r="E256" i="13"/>
  <c r="J3684" i="12"/>
  <c r="Y3684" i="12"/>
  <c r="I3684" i="12"/>
  <c r="V3684" i="12"/>
  <c r="B3685" i="12"/>
  <c r="U3684" i="12"/>
  <c r="E3684" i="12"/>
  <c r="F3684" i="12" s="1"/>
  <c r="N3684" i="12"/>
  <c r="O3684" i="12" s="1"/>
  <c r="P3684" i="12" s="1"/>
  <c r="W3684" i="12" l="1"/>
  <c r="E255" i="13"/>
  <c r="V3685" i="12"/>
  <c r="B3686" i="12"/>
  <c r="U3685" i="12"/>
  <c r="E3685" i="12"/>
  <c r="F3685" i="12" s="1"/>
  <c r="N3685" i="12"/>
  <c r="O3685" i="12" s="1"/>
  <c r="P3685" i="12" s="1"/>
  <c r="Y3685" i="12"/>
  <c r="J3685" i="12"/>
  <c r="I3685" i="12"/>
  <c r="K3684" i="12"/>
  <c r="Q3684" i="12"/>
  <c r="R3684" i="12" s="1"/>
  <c r="W3685" i="12" l="1"/>
  <c r="K3685" i="12"/>
  <c r="E254" i="13"/>
  <c r="B3687" i="12"/>
  <c r="U3686" i="12"/>
  <c r="E3686" i="12"/>
  <c r="F3686" i="12" s="1"/>
  <c r="N3686" i="12"/>
  <c r="O3686" i="12" s="1"/>
  <c r="P3686" i="12" s="1"/>
  <c r="J3686" i="12"/>
  <c r="Y3686" i="12"/>
  <c r="I3686" i="12"/>
  <c r="V3686" i="12"/>
  <c r="Q3685" i="12"/>
  <c r="R3685" i="12" s="1"/>
  <c r="K3686" i="12" l="1"/>
  <c r="Q3686" i="12"/>
  <c r="R3686" i="12" s="1"/>
  <c r="W3686" i="12"/>
  <c r="E253" i="13"/>
  <c r="N3687" i="12"/>
  <c r="O3687" i="12" s="1"/>
  <c r="P3687" i="12" s="1"/>
  <c r="J3687" i="12"/>
  <c r="Y3687" i="12"/>
  <c r="I3687" i="12"/>
  <c r="V3687" i="12"/>
  <c r="B3688" i="12"/>
  <c r="U3687" i="12"/>
  <c r="E3687" i="12"/>
  <c r="F3687" i="12" s="1"/>
  <c r="K3687" i="12" l="1"/>
  <c r="Q3687" i="12"/>
  <c r="R3687" i="12" s="1"/>
  <c r="W3687" i="12"/>
  <c r="E252" i="13"/>
  <c r="N3688" i="12"/>
  <c r="O3688" i="12" s="1"/>
  <c r="P3688" i="12" s="1"/>
  <c r="J3688" i="12"/>
  <c r="Y3688" i="12"/>
  <c r="I3688" i="12"/>
  <c r="V3688" i="12"/>
  <c r="B3689" i="12"/>
  <c r="U3688" i="12"/>
  <c r="E3688" i="12"/>
  <c r="F3688" i="12" s="1"/>
  <c r="W3688" i="12" l="1"/>
  <c r="Q3688" i="12"/>
  <c r="R3688" i="12" s="1"/>
  <c r="E251" i="13"/>
  <c r="J3689" i="12"/>
  <c r="Y3689" i="12"/>
  <c r="I3689" i="12"/>
  <c r="V3689" i="12"/>
  <c r="B3690" i="12"/>
  <c r="U3689" i="12"/>
  <c r="E3689" i="12"/>
  <c r="F3689" i="12" s="1"/>
  <c r="N3689" i="12"/>
  <c r="O3689" i="12" s="1"/>
  <c r="P3689" i="12" s="1"/>
  <c r="K3688" i="12"/>
  <c r="W3689" i="12" l="1"/>
  <c r="Q3689" i="12"/>
  <c r="R3689" i="12" s="1"/>
  <c r="E250" i="13"/>
  <c r="Y3690" i="12"/>
  <c r="I3690" i="12"/>
  <c r="V3690" i="12"/>
  <c r="B3691" i="12"/>
  <c r="U3690" i="12"/>
  <c r="E3690" i="12"/>
  <c r="F3690" i="12" s="1"/>
  <c r="N3690" i="12"/>
  <c r="O3690" i="12" s="1"/>
  <c r="P3690" i="12" s="1"/>
  <c r="J3690" i="12"/>
  <c r="K3689" i="12"/>
  <c r="W3690" i="12" l="1"/>
  <c r="K3690" i="12"/>
  <c r="Q3690" i="12"/>
  <c r="R3690" i="12" s="1"/>
  <c r="E249" i="13"/>
  <c r="V3691" i="12"/>
  <c r="B3692" i="12"/>
  <c r="U3691" i="12"/>
  <c r="E3691" i="12"/>
  <c r="F3691" i="12" s="1"/>
  <c r="N3691" i="12"/>
  <c r="O3691" i="12" s="1"/>
  <c r="P3691" i="12" s="1"/>
  <c r="J3691" i="12"/>
  <c r="Y3691" i="12"/>
  <c r="I3691" i="12"/>
  <c r="E248" i="13" l="1"/>
  <c r="N3692" i="12"/>
  <c r="O3692" i="12" s="1"/>
  <c r="P3692" i="12" s="1"/>
  <c r="J3692" i="12"/>
  <c r="Y3692" i="12"/>
  <c r="I3692" i="12"/>
  <c r="V3692" i="12"/>
  <c r="E3692" i="12"/>
  <c r="F3692" i="12" s="1"/>
  <c r="B3693" i="12"/>
  <c r="U3692" i="12"/>
  <c r="K3691" i="12"/>
  <c r="Q3691" i="12"/>
  <c r="R3691" i="12" s="1"/>
  <c r="W3691" i="12"/>
  <c r="W3692" i="12" l="1"/>
  <c r="K3692" i="12"/>
  <c r="Q3692" i="12"/>
  <c r="R3692" i="12" s="1"/>
  <c r="E247" i="13"/>
  <c r="N3693" i="12"/>
  <c r="O3693" i="12" s="1"/>
  <c r="P3693" i="12" s="1"/>
  <c r="J3693" i="12"/>
  <c r="Y3693" i="12"/>
  <c r="I3693" i="12"/>
  <c r="V3693" i="12"/>
  <c r="B3694" i="12"/>
  <c r="U3693" i="12"/>
  <c r="E3693" i="12"/>
  <c r="F3693" i="12" s="1"/>
  <c r="K3693" i="12" l="1"/>
  <c r="W3693" i="12"/>
  <c r="Q3693" i="12"/>
  <c r="R3693" i="12" s="1"/>
  <c r="E246" i="13"/>
  <c r="J3694" i="12"/>
  <c r="Y3694" i="12"/>
  <c r="I3694" i="12"/>
  <c r="V3694" i="12"/>
  <c r="B3695" i="12"/>
  <c r="U3694" i="12"/>
  <c r="E3694" i="12"/>
  <c r="F3694" i="12" s="1"/>
  <c r="N3694" i="12"/>
  <c r="O3694" i="12" s="1"/>
  <c r="P3694" i="12" s="1"/>
  <c r="Q3694" i="12" l="1"/>
  <c r="R3694" i="12" s="1"/>
  <c r="E245" i="13"/>
  <c r="J3695" i="12"/>
  <c r="Y3695" i="12"/>
  <c r="I3695" i="12"/>
  <c r="V3695" i="12"/>
  <c r="B3696" i="12"/>
  <c r="U3695" i="12"/>
  <c r="E3695" i="12"/>
  <c r="F3695" i="12" s="1"/>
  <c r="N3695" i="12"/>
  <c r="O3695" i="12" s="1"/>
  <c r="P3695" i="12" s="1"/>
  <c r="K3694" i="12"/>
  <c r="W3694" i="12"/>
  <c r="W3695" i="12" l="1"/>
  <c r="E244" i="13"/>
  <c r="V3696" i="12"/>
  <c r="E3696" i="12"/>
  <c r="F3696" i="12" s="1"/>
  <c r="U3696" i="12"/>
  <c r="B3697" i="12"/>
  <c r="N3696" i="12"/>
  <c r="O3696" i="12" s="1"/>
  <c r="P3696" i="12" s="1"/>
  <c r="J3696" i="12"/>
  <c r="Y3696" i="12"/>
  <c r="I3696" i="12"/>
  <c r="K3695" i="12"/>
  <c r="Q3695" i="12"/>
  <c r="R3695" i="12" s="1"/>
  <c r="W3696" i="12" l="1"/>
  <c r="E243" i="13"/>
  <c r="N3697" i="12"/>
  <c r="O3697" i="12" s="1"/>
  <c r="P3697" i="12" s="1"/>
  <c r="V3697" i="12"/>
  <c r="E3697" i="12"/>
  <c r="F3697" i="12" s="1"/>
  <c r="U3697" i="12"/>
  <c r="B3698" i="12"/>
  <c r="J3697" i="12"/>
  <c r="I3697" i="12"/>
  <c r="Y3697" i="12"/>
  <c r="Q3696" i="12"/>
  <c r="R3696" i="12" s="1"/>
  <c r="K3696" i="12"/>
  <c r="W3697" i="12" l="1"/>
  <c r="Q3697" i="12"/>
  <c r="R3697" i="12" s="1"/>
  <c r="E242" i="13"/>
  <c r="Y3698" i="12"/>
  <c r="E3698" i="12"/>
  <c r="F3698" i="12" s="1"/>
  <c r="V3698" i="12"/>
  <c r="U3698" i="12"/>
  <c r="B3699" i="12"/>
  <c r="N3698" i="12"/>
  <c r="O3698" i="12" s="1"/>
  <c r="P3698" i="12" s="1"/>
  <c r="J3698" i="12"/>
  <c r="I3698" i="12"/>
  <c r="K3697" i="12"/>
  <c r="W3698" i="12" l="1"/>
  <c r="Q3698" i="12"/>
  <c r="R3698" i="12" s="1"/>
  <c r="E241" i="13"/>
  <c r="J3699" i="12"/>
  <c r="Y3699" i="12"/>
  <c r="I3699" i="12"/>
  <c r="V3699" i="12"/>
  <c r="N3699" i="12"/>
  <c r="O3699" i="12" s="1"/>
  <c r="P3699" i="12" s="1"/>
  <c r="E3699" i="12"/>
  <c r="F3699" i="12" s="1"/>
  <c r="U3699" i="12"/>
  <c r="B3700" i="12"/>
  <c r="K3698" i="12"/>
  <c r="W3699" i="12" l="1"/>
  <c r="K3699" i="12"/>
  <c r="E240" i="13"/>
  <c r="V3700" i="12"/>
  <c r="B3701" i="12"/>
  <c r="U3700" i="12"/>
  <c r="E3700" i="12"/>
  <c r="F3700" i="12" s="1"/>
  <c r="Y3700" i="12"/>
  <c r="N3700" i="12"/>
  <c r="O3700" i="12" s="1"/>
  <c r="P3700" i="12" s="1"/>
  <c r="J3700" i="12"/>
  <c r="I3700" i="12"/>
  <c r="Q3699" i="12"/>
  <c r="R3699" i="12" s="1"/>
  <c r="W3700" i="12" l="1"/>
  <c r="E239" i="13"/>
  <c r="B3702" i="12"/>
  <c r="J3701" i="12"/>
  <c r="I3701" i="12"/>
  <c r="E3701" i="12"/>
  <c r="F3701" i="12" s="1"/>
  <c r="Y3701" i="12"/>
  <c r="V3701" i="12"/>
  <c r="U3701" i="12"/>
  <c r="N3701" i="12"/>
  <c r="O3701" i="12" s="1"/>
  <c r="P3701" i="12" s="1"/>
  <c r="K3700" i="12"/>
  <c r="Q3700" i="12"/>
  <c r="R3700" i="12" s="1"/>
  <c r="K3701" i="12" l="1"/>
  <c r="E238" i="13"/>
  <c r="Y3702" i="12"/>
  <c r="I3702" i="12"/>
  <c r="V3702" i="12"/>
  <c r="U3702" i="12"/>
  <c r="N3702" i="12"/>
  <c r="O3702" i="12" s="1"/>
  <c r="P3702" i="12" s="1"/>
  <c r="J3702" i="12"/>
  <c r="B3703" i="12"/>
  <c r="E3702" i="12"/>
  <c r="F3702" i="12" s="1"/>
  <c r="Q3701" i="12"/>
  <c r="R3701" i="12" s="1"/>
  <c r="W3701" i="12"/>
  <c r="W3702" i="12" l="1"/>
  <c r="K3702" i="12"/>
  <c r="Q3702" i="12"/>
  <c r="R3702" i="12" s="1"/>
  <c r="E237" i="13"/>
  <c r="N3703" i="12"/>
  <c r="O3703" i="12" s="1"/>
  <c r="P3703" i="12" s="1"/>
  <c r="J3703" i="12"/>
  <c r="V3703" i="12"/>
  <c r="U3703" i="12"/>
  <c r="I3703" i="12"/>
  <c r="B3704" i="12"/>
  <c r="E3703" i="12"/>
  <c r="F3703" i="12" s="1"/>
  <c r="Y3703" i="12"/>
  <c r="K3703" i="12" l="1"/>
  <c r="W3703" i="12"/>
  <c r="Q3703" i="12"/>
  <c r="R3703" i="12" s="1"/>
  <c r="E236" i="13"/>
  <c r="J3704" i="12"/>
  <c r="Y3704" i="12"/>
  <c r="I3704" i="12"/>
  <c r="N3704" i="12"/>
  <c r="O3704" i="12" s="1"/>
  <c r="P3704" i="12" s="1"/>
  <c r="V3704" i="12"/>
  <c r="U3704" i="12"/>
  <c r="E3704" i="12"/>
  <c r="F3704" i="12" s="1"/>
  <c r="B3705" i="12"/>
  <c r="W3704" i="12" l="1"/>
  <c r="K3704" i="12"/>
  <c r="E235" i="13"/>
  <c r="V3705" i="12"/>
  <c r="B3706" i="12"/>
  <c r="U3705" i="12"/>
  <c r="E3705" i="12"/>
  <c r="F3705" i="12" s="1"/>
  <c r="Y3705" i="12"/>
  <c r="N3705" i="12"/>
  <c r="O3705" i="12" s="1"/>
  <c r="P3705" i="12" s="1"/>
  <c r="J3705" i="12"/>
  <c r="I3705" i="12"/>
  <c r="Q3704" i="12"/>
  <c r="R3704" i="12" s="1"/>
  <c r="W3705" i="12" l="1"/>
  <c r="E234" i="13"/>
  <c r="B3707" i="12"/>
  <c r="U3706" i="12"/>
  <c r="E3706" i="12"/>
  <c r="F3706" i="12" s="1"/>
  <c r="N3706" i="12"/>
  <c r="O3706" i="12" s="1"/>
  <c r="P3706" i="12" s="1"/>
  <c r="J3706" i="12"/>
  <c r="Y3706" i="12"/>
  <c r="V3706" i="12"/>
  <c r="I3706" i="12"/>
  <c r="Q3705" i="12"/>
  <c r="R3705" i="12" s="1"/>
  <c r="K3705" i="12"/>
  <c r="W3706" i="12" l="1"/>
  <c r="Q3706" i="12"/>
  <c r="R3706" i="12" s="1"/>
  <c r="E233" i="13"/>
  <c r="N3707" i="12"/>
  <c r="O3707" i="12" s="1"/>
  <c r="P3707" i="12" s="1"/>
  <c r="J3707" i="12"/>
  <c r="Y3707" i="12"/>
  <c r="I3707" i="12"/>
  <c r="B3708" i="12"/>
  <c r="U3707" i="12"/>
  <c r="E3707" i="12"/>
  <c r="F3707" i="12" s="1"/>
  <c r="V3707" i="12"/>
  <c r="K3706" i="12"/>
  <c r="W3707" i="12" l="1"/>
  <c r="E232" i="13"/>
  <c r="N3708" i="12"/>
  <c r="O3708" i="12" s="1"/>
  <c r="P3708" i="12" s="1"/>
  <c r="V3708" i="12"/>
  <c r="E3708" i="12"/>
  <c r="F3708" i="12" s="1"/>
  <c r="B3709" i="12"/>
  <c r="Y3708" i="12"/>
  <c r="U3708" i="12"/>
  <c r="J3708" i="12"/>
  <c r="I3708" i="12"/>
  <c r="K3707" i="12"/>
  <c r="Q3707" i="12"/>
  <c r="R3707" i="12" s="1"/>
  <c r="W3708" i="12" l="1"/>
  <c r="K3708" i="12"/>
  <c r="E231" i="13"/>
  <c r="J3709" i="12"/>
  <c r="Y3709" i="12"/>
  <c r="I3709" i="12"/>
  <c r="B3710" i="12"/>
  <c r="U3709" i="12"/>
  <c r="E3709" i="12"/>
  <c r="F3709" i="12" s="1"/>
  <c r="N3709" i="12"/>
  <c r="O3709" i="12" s="1"/>
  <c r="P3709" i="12" s="1"/>
  <c r="V3709" i="12"/>
  <c r="Q3708" i="12"/>
  <c r="R3708" i="12" s="1"/>
  <c r="W3709" i="12" l="1"/>
  <c r="E230" i="13"/>
  <c r="Y3710" i="12"/>
  <c r="I3710" i="12"/>
  <c r="V3710" i="12"/>
  <c r="B3711" i="12"/>
  <c r="U3710" i="12"/>
  <c r="E3710" i="12"/>
  <c r="F3710" i="12" s="1"/>
  <c r="N3710" i="12"/>
  <c r="O3710" i="12" s="1"/>
  <c r="P3710" i="12" s="1"/>
  <c r="J3710" i="12"/>
  <c r="K3709" i="12"/>
  <c r="Q3709" i="12"/>
  <c r="R3709" i="12" s="1"/>
  <c r="W3710" i="12" l="1"/>
  <c r="E229" i="13"/>
  <c r="V3711" i="12"/>
  <c r="B3712" i="12"/>
  <c r="U3711" i="12"/>
  <c r="E3711" i="12"/>
  <c r="F3711" i="12" s="1"/>
  <c r="N3711" i="12"/>
  <c r="O3711" i="12" s="1"/>
  <c r="P3711" i="12" s="1"/>
  <c r="Y3711" i="12"/>
  <c r="I3711" i="12"/>
  <c r="J3711" i="12"/>
  <c r="K3710" i="12"/>
  <c r="Q3710" i="12"/>
  <c r="R3710" i="12" s="1"/>
  <c r="W3711" i="12" l="1"/>
  <c r="E228" i="13"/>
  <c r="J3712" i="12"/>
  <c r="V3712" i="12"/>
  <c r="B3713" i="12"/>
  <c r="Y3712" i="12"/>
  <c r="U3712" i="12"/>
  <c r="N3712" i="12"/>
  <c r="O3712" i="12" s="1"/>
  <c r="P3712" i="12" s="1"/>
  <c r="I3712" i="12"/>
  <c r="E3712" i="12"/>
  <c r="F3712" i="12" s="1"/>
  <c r="Q3711" i="12"/>
  <c r="R3711" i="12" s="1"/>
  <c r="K3711" i="12"/>
  <c r="W3712" i="12" l="1"/>
  <c r="Q3712" i="12"/>
  <c r="R3712" i="12" s="1"/>
  <c r="K3712" i="12"/>
  <c r="E227" i="13"/>
  <c r="N3713" i="12"/>
  <c r="O3713" i="12" s="1"/>
  <c r="P3713" i="12" s="1"/>
  <c r="Y3713" i="12"/>
  <c r="I3713" i="12"/>
  <c r="B3714" i="12"/>
  <c r="U3713" i="12"/>
  <c r="E3713" i="12"/>
  <c r="F3713" i="12" s="1"/>
  <c r="V3713" i="12"/>
  <c r="J3713" i="12"/>
  <c r="Q3713" i="12" l="1"/>
  <c r="R3713" i="12" s="1"/>
  <c r="W3713" i="12"/>
  <c r="E226" i="13"/>
  <c r="J3714" i="12"/>
  <c r="Y3714" i="12"/>
  <c r="I3714" i="12"/>
  <c r="V3714" i="12"/>
  <c r="B3715" i="12"/>
  <c r="U3714" i="12"/>
  <c r="E3714" i="12"/>
  <c r="F3714" i="12" s="1"/>
  <c r="N3714" i="12"/>
  <c r="O3714" i="12" s="1"/>
  <c r="P3714" i="12" s="1"/>
  <c r="K3713" i="12"/>
  <c r="W3714" i="12" l="1"/>
  <c r="Q3714" i="12"/>
  <c r="R3714" i="12" s="1"/>
  <c r="K3714" i="12"/>
  <c r="E225" i="13"/>
  <c r="J3715" i="12"/>
  <c r="Y3715" i="12"/>
  <c r="I3715" i="12"/>
  <c r="V3715" i="12"/>
  <c r="N3715" i="12"/>
  <c r="O3715" i="12" s="1"/>
  <c r="P3715" i="12" s="1"/>
  <c r="E3715" i="12"/>
  <c r="F3715" i="12" s="1"/>
  <c r="B3716" i="12"/>
  <c r="U3715" i="12"/>
  <c r="W3715" i="12" l="1"/>
  <c r="E224" i="13"/>
  <c r="V3716" i="12"/>
  <c r="B3717" i="12"/>
  <c r="U3716" i="12"/>
  <c r="E3716" i="12"/>
  <c r="F3716" i="12" s="1"/>
  <c r="N3716" i="12"/>
  <c r="O3716" i="12" s="1"/>
  <c r="P3716" i="12" s="1"/>
  <c r="J3716" i="12"/>
  <c r="Y3716" i="12"/>
  <c r="I3716" i="12"/>
  <c r="Q3715" i="12"/>
  <c r="R3715" i="12" s="1"/>
  <c r="K3715" i="12"/>
  <c r="W3716" i="12" l="1"/>
  <c r="E223" i="13"/>
  <c r="Y3717" i="12"/>
  <c r="I3717" i="12"/>
  <c r="V3717" i="12"/>
  <c r="U3717" i="12"/>
  <c r="N3717" i="12"/>
  <c r="O3717" i="12" s="1"/>
  <c r="P3717" i="12" s="1"/>
  <c r="J3717" i="12"/>
  <c r="E3717" i="12"/>
  <c r="F3717" i="12" s="1"/>
  <c r="B3718" i="12"/>
  <c r="K3716" i="12"/>
  <c r="Q3716" i="12"/>
  <c r="R3716" i="12" s="1"/>
  <c r="K3717" i="12" l="1"/>
  <c r="W3717" i="12"/>
  <c r="Q3717" i="12"/>
  <c r="R3717" i="12" s="1"/>
  <c r="E222" i="13"/>
  <c r="N3718" i="12"/>
  <c r="O3718" i="12" s="1"/>
  <c r="P3718" i="12" s="1"/>
  <c r="J3718" i="12"/>
  <c r="Y3718" i="12"/>
  <c r="I3718" i="12"/>
  <c r="V3718" i="12"/>
  <c r="B3719" i="12"/>
  <c r="U3718" i="12"/>
  <c r="E3718" i="12"/>
  <c r="F3718" i="12" s="1"/>
  <c r="W3718" i="12" l="1"/>
  <c r="Q3718" i="12"/>
  <c r="R3718" i="12" s="1"/>
  <c r="E221" i="13"/>
  <c r="N3719" i="12"/>
  <c r="O3719" i="12" s="1"/>
  <c r="P3719" i="12" s="1"/>
  <c r="J3719" i="12"/>
  <c r="V3719" i="12"/>
  <c r="B3720" i="12"/>
  <c r="U3719" i="12"/>
  <c r="E3719" i="12"/>
  <c r="F3719" i="12" s="1"/>
  <c r="Y3719" i="12"/>
  <c r="I3719" i="12"/>
  <c r="K3718" i="12"/>
  <c r="W3719" i="12" l="1"/>
  <c r="E220" i="13"/>
  <c r="J3720" i="12"/>
  <c r="Y3720" i="12"/>
  <c r="I3720" i="12"/>
  <c r="N3720" i="12"/>
  <c r="O3720" i="12" s="1"/>
  <c r="P3720" i="12" s="1"/>
  <c r="E3720" i="12"/>
  <c r="F3720" i="12" s="1"/>
  <c r="B3721" i="12"/>
  <c r="V3720" i="12"/>
  <c r="U3720" i="12"/>
  <c r="K3719" i="12"/>
  <c r="Q3719" i="12"/>
  <c r="R3719" i="12" s="1"/>
  <c r="W3720" i="12" l="1"/>
  <c r="K3720" i="12"/>
  <c r="E219" i="13"/>
  <c r="V3721" i="12"/>
  <c r="B3722" i="12"/>
  <c r="U3721" i="12"/>
  <c r="E3721" i="12"/>
  <c r="F3721" i="12" s="1"/>
  <c r="Y3721" i="12"/>
  <c r="N3721" i="12"/>
  <c r="O3721" i="12" s="1"/>
  <c r="P3721" i="12" s="1"/>
  <c r="J3721" i="12"/>
  <c r="I3721" i="12"/>
  <c r="Q3720" i="12"/>
  <c r="R3720" i="12" s="1"/>
  <c r="W3721" i="12" l="1"/>
  <c r="Q3721" i="12"/>
  <c r="R3721" i="12" s="1"/>
  <c r="K3721" i="12"/>
  <c r="E218" i="13"/>
  <c r="B3723" i="12"/>
  <c r="U3722" i="12"/>
  <c r="E3722" i="12"/>
  <c r="F3722" i="12" s="1"/>
  <c r="N3722" i="12"/>
  <c r="O3722" i="12" s="1"/>
  <c r="P3722" i="12" s="1"/>
  <c r="J3722" i="12"/>
  <c r="Y3722" i="12"/>
  <c r="I3722" i="12"/>
  <c r="V3722" i="12"/>
  <c r="K3722" i="12" l="1"/>
  <c r="Q3722" i="12"/>
  <c r="R3722" i="12" s="1"/>
  <c r="W3722" i="12"/>
  <c r="E217" i="13"/>
  <c r="N3723" i="12"/>
  <c r="O3723" i="12" s="1"/>
  <c r="P3723" i="12" s="1"/>
  <c r="J3723" i="12"/>
  <c r="Y3723" i="12"/>
  <c r="I3723" i="12"/>
  <c r="V3723" i="12"/>
  <c r="B3724" i="12"/>
  <c r="U3723" i="12"/>
  <c r="E3723" i="12"/>
  <c r="F3723" i="12" s="1"/>
  <c r="W3723" i="12" l="1"/>
  <c r="E216" i="13"/>
  <c r="N3724" i="12"/>
  <c r="O3724" i="12" s="1"/>
  <c r="P3724" i="12" s="1"/>
  <c r="V3724" i="12"/>
  <c r="U3724" i="12"/>
  <c r="J3724" i="12"/>
  <c r="I3724" i="12"/>
  <c r="E3724" i="12"/>
  <c r="F3724" i="12" s="1"/>
  <c r="B3725" i="12"/>
  <c r="Y3724" i="12"/>
  <c r="K3723" i="12"/>
  <c r="Q3723" i="12"/>
  <c r="R3723" i="12" s="1"/>
  <c r="W3724" i="12" l="1"/>
  <c r="Q3724" i="12"/>
  <c r="R3724" i="12" s="1"/>
  <c r="E215" i="13"/>
  <c r="J3725" i="12"/>
  <c r="Y3725" i="12"/>
  <c r="I3725" i="12"/>
  <c r="B3726" i="12"/>
  <c r="U3725" i="12"/>
  <c r="E3725" i="12"/>
  <c r="F3725" i="12" s="1"/>
  <c r="V3725" i="12"/>
  <c r="N3725" i="12"/>
  <c r="O3725" i="12" s="1"/>
  <c r="P3725" i="12" s="1"/>
  <c r="K3724" i="12"/>
  <c r="E214" i="13" l="1"/>
  <c r="Y3726" i="12"/>
  <c r="I3726" i="12"/>
  <c r="V3726" i="12"/>
  <c r="B3727" i="12"/>
  <c r="U3726" i="12"/>
  <c r="E3726" i="12"/>
  <c r="F3726" i="12" s="1"/>
  <c r="N3726" i="12"/>
  <c r="O3726" i="12" s="1"/>
  <c r="P3726" i="12" s="1"/>
  <c r="J3726" i="12"/>
  <c r="K3725" i="12"/>
  <c r="Q3725" i="12"/>
  <c r="R3725" i="12" s="1"/>
  <c r="W3725" i="12"/>
  <c r="W3726" i="12" l="1"/>
  <c r="Q3726" i="12"/>
  <c r="R3726" i="12" s="1"/>
  <c r="E213" i="13"/>
  <c r="V3727" i="12"/>
  <c r="B3728" i="12"/>
  <c r="U3727" i="12"/>
  <c r="E3727" i="12"/>
  <c r="F3727" i="12" s="1"/>
  <c r="N3727" i="12"/>
  <c r="O3727" i="12" s="1"/>
  <c r="P3727" i="12" s="1"/>
  <c r="J3727" i="12"/>
  <c r="Y3727" i="12"/>
  <c r="I3727" i="12"/>
  <c r="K3726" i="12"/>
  <c r="W3727" i="12" l="1"/>
  <c r="E212" i="13"/>
  <c r="N3728" i="12"/>
  <c r="O3728" i="12" s="1"/>
  <c r="P3728" i="12" s="1"/>
  <c r="J3728" i="12"/>
  <c r="V3728" i="12"/>
  <c r="B3729" i="12"/>
  <c r="Y3728" i="12"/>
  <c r="U3728" i="12"/>
  <c r="I3728" i="12"/>
  <c r="E3728" i="12"/>
  <c r="F3728" i="12" s="1"/>
  <c r="K3727" i="12"/>
  <c r="Q3727" i="12"/>
  <c r="R3727" i="12" s="1"/>
  <c r="Q3728" i="12" l="1"/>
  <c r="R3728" i="12" s="1"/>
  <c r="W3728" i="12"/>
  <c r="K3728" i="12"/>
  <c r="E211" i="13"/>
  <c r="N3729" i="12"/>
  <c r="O3729" i="12" s="1"/>
  <c r="P3729" i="12" s="1"/>
  <c r="Y3729" i="12"/>
  <c r="I3729" i="12"/>
  <c r="B3730" i="12"/>
  <c r="U3729" i="12"/>
  <c r="E3729" i="12"/>
  <c r="F3729" i="12" s="1"/>
  <c r="V3729" i="12"/>
  <c r="J3729" i="12"/>
  <c r="Q3729" i="12" l="1"/>
  <c r="R3729" i="12" s="1"/>
  <c r="W3729" i="12"/>
  <c r="E210" i="13"/>
  <c r="J3730" i="12"/>
  <c r="Y3730" i="12"/>
  <c r="I3730" i="12"/>
  <c r="V3730" i="12"/>
  <c r="B3731" i="12"/>
  <c r="U3730" i="12"/>
  <c r="E3730" i="12"/>
  <c r="F3730" i="12" s="1"/>
  <c r="N3730" i="12"/>
  <c r="O3730" i="12" s="1"/>
  <c r="P3730" i="12" s="1"/>
  <c r="K3729" i="12"/>
  <c r="W3730" i="12" l="1"/>
  <c r="E209" i="13"/>
  <c r="J3731" i="12"/>
  <c r="Y3731" i="12"/>
  <c r="I3731" i="12"/>
  <c r="V3731" i="12"/>
  <c r="B3732" i="12"/>
  <c r="U3731" i="12"/>
  <c r="E3731" i="12"/>
  <c r="F3731" i="12" s="1"/>
  <c r="N3731" i="12"/>
  <c r="O3731" i="12" s="1"/>
  <c r="P3731" i="12" s="1"/>
  <c r="Q3730" i="12"/>
  <c r="R3730" i="12" s="1"/>
  <c r="K3730" i="12"/>
  <c r="W3731" i="12" l="1"/>
  <c r="Q3731" i="12"/>
  <c r="R3731" i="12" s="1"/>
  <c r="E208" i="13"/>
  <c r="V3732" i="12"/>
  <c r="B3733" i="12"/>
  <c r="U3732" i="12"/>
  <c r="E3732" i="12"/>
  <c r="F3732" i="12" s="1"/>
  <c r="N3732" i="12"/>
  <c r="O3732" i="12" s="1"/>
  <c r="P3732" i="12" s="1"/>
  <c r="J3732" i="12"/>
  <c r="Y3732" i="12"/>
  <c r="I3732" i="12"/>
  <c r="K3731" i="12"/>
  <c r="E207" i="13" l="1"/>
  <c r="B3734" i="12"/>
  <c r="U3733" i="12"/>
  <c r="E3733" i="12"/>
  <c r="F3733" i="12" s="1"/>
  <c r="N3733" i="12"/>
  <c r="O3733" i="12" s="1"/>
  <c r="P3733" i="12" s="1"/>
  <c r="Y3733" i="12"/>
  <c r="I3733" i="12"/>
  <c r="V3733" i="12"/>
  <c r="J3733" i="12"/>
  <c r="K3732" i="12"/>
  <c r="Q3732" i="12"/>
  <c r="R3732" i="12" s="1"/>
  <c r="W3732" i="12"/>
  <c r="W3733" i="12" l="1"/>
  <c r="Q3733" i="12"/>
  <c r="R3733" i="12" s="1"/>
  <c r="E206" i="13"/>
  <c r="N3734" i="12"/>
  <c r="O3734" i="12" s="1"/>
  <c r="P3734" i="12" s="1"/>
  <c r="J3734" i="12"/>
  <c r="Y3734" i="12"/>
  <c r="I3734" i="12"/>
  <c r="V3734" i="12"/>
  <c r="B3735" i="12"/>
  <c r="U3734" i="12"/>
  <c r="E3734" i="12"/>
  <c r="F3734" i="12" s="1"/>
  <c r="K3733" i="12"/>
  <c r="Q3734" i="12" l="1"/>
  <c r="R3734" i="12" s="1"/>
  <c r="W3734" i="12"/>
  <c r="E205" i="13"/>
  <c r="N3735" i="12"/>
  <c r="O3735" i="12" s="1"/>
  <c r="P3735" i="12" s="1"/>
  <c r="J3735" i="12"/>
  <c r="Y3735" i="12"/>
  <c r="I3735" i="12"/>
  <c r="V3735" i="12"/>
  <c r="B3736" i="12"/>
  <c r="U3735" i="12"/>
  <c r="E3735" i="12"/>
  <c r="F3735" i="12" s="1"/>
  <c r="K3734" i="12"/>
  <c r="W3735" i="12" l="1"/>
  <c r="K3735" i="12"/>
  <c r="Q3735" i="12"/>
  <c r="R3735" i="12" s="1"/>
  <c r="E204" i="13"/>
  <c r="J3736" i="12"/>
  <c r="Y3736" i="12"/>
  <c r="I3736" i="12"/>
  <c r="V3736" i="12"/>
  <c r="B3737" i="12"/>
  <c r="U3736" i="12"/>
  <c r="E3736" i="12"/>
  <c r="F3736" i="12" s="1"/>
  <c r="N3736" i="12"/>
  <c r="O3736" i="12" s="1"/>
  <c r="P3736" i="12" s="1"/>
  <c r="Q3736" i="12" l="1"/>
  <c r="R3736" i="12" s="1"/>
  <c r="W3736" i="12"/>
  <c r="E203" i="13"/>
  <c r="Y3737" i="12"/>
  <c r="I3737" i="12"/>
  <c r="V3737" i="12"/>
  <c r="B3738" i="12"/>
  <c r="U3737" i="12"/>
  <c r="E3737" i="12"/>
  <c r="F3737" i="12" s="1"/>
  <c r="N3737" i="12"/>
  <c r="O3737" i="12" s="1"/>
  <c r="P3737" i="12" s="1"/>
  <c r="J3737" i="12"/>
  <c r="K3736" i="12"/>
  <c r="Q3737" i="12" l="1"/>
  <c r="R3737" i="12" s="1"/>
  <c r="K3737" i="12"/>
  <c r="W3737" i="12"/>
  <c r="E202" i="13"/>
  <c r="V3738" i="12"/>
  <c r="B3739" i="12"/>
  <c r="U3738" i="12"/>
  <c r="E3738" i="12"/>
  <c r="F3738" i="12" s="1"/>
  <c r="N3738" i="12"/>
  <c r="O3738" i="12" s="1"/>
  <c r="P3738" i="12" s="1"/>
  <c r="J3738" i="12"/>
  <c r="Y3738" i="12"/>
  <c r="I3738" i="12"/>
  <c r="K3738" i="12" l="1"/>
  <c r="Q3738" i="12"/>
  <c r="R3738" i="12" s="1"/>
  <c r="W3738" i="12"/>
  <c r="E201" i="13"/>
  <c r="N3739" i="12"/>
  <c r="O3739" i="12" s="1"/>
  <c r="P3739" i="12" s="1"/>
  <c r="J3739" i="12"/>
  <c r="Y3739" i="12"/>
  <c r="I3739" i="12"/>
  <c r="V3739" i="12"/>
  <c r="B3740" i="12"/>
  <c r="U3739" i="12"/>
  <c r="E3739" i="12"/>
  <c r="F3739" i="12" s="1"/>
  <c r="E200" i="13" l="1"/>
  <c r="N3740" i="12"/>
  <c r="O3740" i="12" s="1"/>
  <c r="P3740" i="12" s="1"/>
  <c r="J3740" i="12"/>
  <c r="Y3740" i="12"/>
  <c r="I3740" i="12"/>
  <c r="V3740" i="12"/>
  <c r="B3741" i="12"/>
  <c r="U3740" i="12"/>
  <c r="E3740" i="12"/>
  <c r="F3740" i="12" s="1"/>
  <c r="W3739" i="12"/>
  <c r="K3739" i="12"/>
  <c r="Q3739" i="12"/>
  <c r="R3739" i="12" s="1"/>
  <c r="Q3740" i="12" l="1"/>
  <c r="R3740" i="12" s="1"/>
  <c r="E199" i="13"/>
  <c r="J3741" i="12"/>
  <c r="Y3741" i="12"/>
  <c r="I3741" i="12"/>
  <c r="V3741" i="12"/>
  <c r="B3742" i="12"/>
  <c r="U3741" i="12"/>
  <c r="E3741" i="12"/>
  <c r="F3741" i="12" s="1"/>
  <c r="N3741" i="12"/>
  <c r="O3741" i="12" s="1"/>
  <c r="P3741" i="12" s="1"/>
  <c r="K3740" i="12"/>
  <c r="W3740" i="12"/>
  <c r="E198" i="13" l="1"/>
  <c r="J3742" i="12"/>
  <c r="Y3742" i="12"/>
  <c r="I3742" i="12"/>
  <c r="V3742" i="12"/>
  <c r="B3743" i="12"/>
  <c r="U3742" i="12"/>
  <c r="E3742" i="12"/>
  <c r="F3742" i="12" s="1"/>
  <c r="N3742" i="12"/>
  <c r="O3742" i="12" s="1"/>
  <c r="P3742" i="12" s="1"/>
  <c r="K3741" i="12"/>
  <c r="Q3741" i="12"/>
  <c r="R3741" i="12" s="1"/>
  <c r="W3741" i="12"/>
  <c r="W3742" i="12" l="1"/>
  <c r="E197" i="13"/>
  <c r="V3743" i="12"/>
  <c r="B3744" i="12"/>
  <c r="U3743" i="12"/>
  <c r="E3743" i="12"/>
  <c r="F3743" i="12" s="1"/>
  <c r="N3743" i="12"/>
  <c r="O3743" i="12" s="1"/>
  <c r="P3743" i="12" s="1"/>
  <c r="J3743" i="12"/>
  <c r="Y3743" i="12"/>
  <c r="I3743" i="12"/>
  <c r="K3742" i="12"/>
  <c r="Q3742" i="12"/>
  <c r="R3742" i="12" s="1"/>
  <c r="W3743" i="12" l="1"/>
  <c r="Q3743" i="12"/>
  <c r="R3743" i="12" s="1"/>
  <c r="E196" i="13"/>
  <c r="N3744" i="12"/>
  <c r="O3744" i="12" s="1"/>
  <c r="P3744" i="12" s="1"/>
  <c r="J3744" i="12"/>
  <c r="V3744" i="12"/>
  <c r="B3745" i="12"/>
  <c r="Y3744" i="12"/>
  <c r="U3744" i="12"/>
  <c r="I3744" i="12"/>
  <c r="E3744" i="12"/>
  <c r="F3744" i="12" s="1"/>
  <c r="K3743" i="12"/>
  <c r="K3744" i="12" l="1"/>
  <c r="W3744" i="12"/>
  <c r="Q3744" i="12"/>
  <c r="R3744" i="12" s="1"/>
  <c r="E195" i="13"/>
  <c r="N3745" i="12"/>
  <c r="O3745" i="12" s="1"/>
  <c r="P3745" i="12" s="1"/>
  <c r="J3745" i="12"/>
  <c r="Y3745" i="12"/>
  <c r="I3745" i="12"/>
  <c r="B3746" i="12"/>
  <c r="U3745" i="12"/>
  <c r="E3745" i="12"/>
  <c r="F3745" i="12" s="1"/>
  <c r="V3745" i="12"/>
  <c r="K3745" i="12" l="1"/>
  <c r="Q3745" i="12"/>
  <c r="R3745" i="12" s="1"/>
  <c r="W3745" i="12"/>
  <c r="E194" i="13"/>
  <c r="N3746" i="12"/>
  <c r="O3746" i="12" s="1"/>
  <c r="P3746" i="12" s="1"/>
  <c r="J3746" i="12"/>
  <c r="Y3746" i="12"/>
  <c r="I3746" i="12"/>
  <c r="V3746" i="12"/>
  <c r="B3747" i="12"/>
  <c r="U3746" i="12"/>
  <c r="E3746" i="12"/>
  <c r="F3746" i="12" s="1"/>
  <c r="K3746" i="12" l="1"/>
  <c r="Q3746" i="12"/>
  <c r="R3746" i="12" s="1"/>
  <c r="W3746" i="12"/>
  <c r="E193" i="13"/>
  <c r="J3747" i="12"/>
  <c r="Y3747" i="12"/>
  <c r="I3747" i="12"/>
  <c r="V3747" i="12"/>
  <c r="B3748" i="12"/>
  <c r="U3747" i="12"/>
  <c r="E3747" i="12"/>
  <c r="F3747" i="12" s="1"/>
  <c r="N3747" i="12"/>
  <c r="O3747" i="12" s="1"/>
  <c r="P3747" i="12" s="1"/>
  <c r="W3747" i="12" l="1"/>
  <c r="K3747" i="12"/>
  <c r="Q3747" i="12"/>
  <c r="R3747" i="12" s="1"/>
  <c r="E192" i="13"/>
  <c r="V3748" i="12"/>
  <c r="B3749" i="12"/>
  <c r="U3748" i="12"/>
  <c r="E3748" i="12"/>
  <c r="F3748" i="12" s="1"/>
  <c r="N3748" i="12"/>
  <c r="O3748" i="12" s="1"/>
  <c r="P3748" i="12" s="1"/>
  <c r="J3748" i="12"/>
  <c r="Y3748" i="12"/>
  <c r="I3748" i="12"/>
  <c r="Q3748" i="12" l="1"/>
  <c r="R3748" i="12" s="1"/>
  <c r="W3748" i="12"/>
  <c r="E191" i="13"/>
  <c r="B3750" i="12"/>
  <c r="U3749" i="12"/>
  <c r="E3749" i="12"/>
  <c r="F3749" i="12" s="1"/>
  <c r="N3749" i="12"/>
  <c r="O3749" i="12" s="1"/>
  <c r="P3749" i="12" s="1"/>
  <c r="Y3749" i="12"/>
  <c r="I3749" i="12"/>
  <c r="V3749" i="12"/>
  <c r="J3749" i="12"/>
  <c r="K3748" i="12"/>
  <c r="W3749" i="12" l="1"/>
  <c r="K3749" i="12"/>
  <c r="E190" i="13"/>
  <c r="N3750" i="12"/>
  <c r="O3750" i="12" s="1"/>
  <c r="P3750" i="12" s="1"/>
  <c r="J3750" i="12"/>
  <c r="Y3750" i="12"/>
  <c r="I3750" i="12"/>
  <c r="V3750" i="12"/>
  <c r="B3751" i="12"/>
  <c r="U3750" i="12"/>
  <c r="E3750" i="12"/>
  <c r="F3750" i="12" s="1"/>
  <c r="Q3749" i="12"/>
  <c r="R3749" i="12" s="1"/>
  <c r="K3750" i="12" l="1"/>
  <c r="Q3750" i="12"/>
  <c r="R3750" i="12" s="1"/>
  <c r="W3750" i="12"/>
  <c r="E189" i="13"/>
  <c r="N3751" i="12"/>
  <c r="O3751" i="12" s="1"/>
  <c r="P3751" i="12" s="1"/>
  <c r="J3751" i="12"/>
  <c r="Y3751" i="12"/>
  <c r="I3751" i="12"/>
  <c r="V3751" i="12"/>
  <c r="U3751" i="12"/>
  <c r="E3751" i="12"/>
  <c r="F3751" i="12" s="1"/>
  <c r="B3752" i="12"/>
  <c r="W3751" i="12" l="1"/>
  <c r="E188" i="13"/>
  <c r="N3752" i="12"/>
  <c r="O3752" i="12" s="1"/>
  <c r="P3752" i="12" s="1"/>
  <c r="J3752" i="12"/>
  <c r="I3752" i="12"/>
  <c r="Y3752" i="12"/>
  <c r="E3752" i="12"/>
  <c r="F3752" i="12" s="1"/>
  <c r="V3752" i="12"/>
  <c r="B3753" i="12"/>
  <c r="U3752" i="12"/>
  <c r="Q3751" i="12"/>
  <c r="R3751" i="12" s="1"/>
  <c r="K3751" i="12"/>
  <c r="Q3752" i="12" l="1"/>
  <c r="R3752" i="12" s="1"/>
  <c r="K3752" i="12"/>
  <c r="W3752" i="12"/>
  <c r="E187" i="13"/>
  <c r="U3753" i="12"/>
  <c r="B3754" i="12"/>
  <c r="N3753" i="12"/>
  <c r="O3753" i="12" s="1"/>
  <c r="P3753" i="12" s="1"/>
  <c r="J3753" i="12"/>
  <c r="I3753" i="12"/>
  <c r="E3753" i="12"/>
  <c r="F3753" i="12" s="1"/>
  <c r="Y3753" i="12"/>
  <c r="V3753" i="12"/>
  <c r="W3753" i="12" l="1"/>
  <c r="K3753" i="12"/>
  <c r="Q3753" i="12"/>
  <c r="R3753" i="12" s="1"/>
  <c r="E186" i="13"/>
  <c r="J3754" i="12"/>
  <c r="B3755" i="12"/>
  <c r="U3754" i="12"/>
  <c r="E3754" i="12"/>
  <c r="F3754" i="12" s="1"/>
  <c r="Y3754" i="12"/>
  <c r="V3754" i="12"/>
  <c r="N3754" i="12"/>
  <c r="O3754" i="12" s="1"/>
  <c r="P3754" i="12" s="1"/>
  <c r="I3754" i="12"/>
  <c r="K3754" i="12" l="1"/>
  <c r="Q3754" i="12"/>
  <c r="R3754" i="12" s="1"/>
  <c r="W3754" i="12"/>
  <c r="E185" i="13"/>
  <c r="Y3755" i="12"/>
  <c r="I3755" i="12"/>
  <c r="B3756" i="12"/>
  <c r="N3755" i="12"/>
  <c r="O3755" i="12" s="1"/>
  <c r="P3755" i="12" s="1"/>
  <c r="J3755" i="12"/>
  <c r="E3755" i="12"/>
  <c r="F3755" i="12" s="1"/>
  <c r="U3755" i="12"/>
  <c r="V3755" i="12"/>
  <c r="K3755" i="12" l="1"/>
  <c r="W3755" i="12"/>
  <c r="Q3755" i="12"/>
  <c r="R3755" i="12" s="1"/>
  <c r="E184" i="13"/>
  <c r="V3756" i="12"/>
  <c r="N3756" i="12"/>
  <c r="O3756" i="12" s="1"/>
  <c r="P3756" i="12" s="1"/>
  <c r="U3756" i="12"/>
  <c r="B3757" i="12"/>
  <c r="J3756" i="12"/>
  <c r="E3756" i="12"/>
  <c r="F3756" i="12" s="1"/>
  <c r="Y3756" i="12"/>
  <c r="I3756" i="12"/>
  <c r="K3756" i="12" l="1"/>
  <c r="E183" i="13"/>
  <c r="B3758" i="12"/>
  <c r="J3757" i="12"/>
  <c r="I3757" i="12"/>
  <c r="E3757" i="12"/>
  <c r="F3757" i="12" s="1"/>
  <c r="Y3757" i="12"/>
  <c r="V3757" i="12"/>
  <c r="U3757" i="12"/>
  <c r="N3757" i="12"/>
  <c r="O3757" i="12" s="1"/>
  <c r="P3757" i="12" s="1"/>
  <c r="Q3756" i="12"/>
  <c r="R3756" i="12" s="1"/>
  <c r="W3756" i="12"/>
  <c r="W3757" i="12" l="1"/>
  <c r="E182" i="13"/>
  <c r="N3758" i="12"/>
  <c r="O3758" i="12" s="1"/>
  <c r="P3758" i="12" s="1"/>
  <c r="Y3758" i="12"/>
  <c r="I3758" i="12"/>
  <c r="V3758" i="12"/>
  <c r="U3758" i="12"/>
  <c r="J3758" i="12"/>
  <c r="B3759" i="12"/>
  <c r="E3758" i="12"/>
  <c r="F3758" i="12" s="1"/>
  <c r="Q3757" i="12"/>
  <c r="R3757" i="12" s="1"/>
  <c r="K3757" i="12"/>
  <c r="W3758" i="12" l="1"/>
  <c r="K3758" i="12"/>
  <c r="E181" i="13"/>
  <c r="Y3759" i="12"/>
  <c r="I3759" i="12"/>
  <c r="V3759" i="12"/>
  <c r="B3760" i="12"/>
  <c r="U3759" i="12"/>
  <c r="E3759" i="12"/>
  <c r="F3759" i="12" s="1"/>
  <c r="N3759" i="12"/>
  <c r="O3759" i="12" s="1"/>
  <c r="P3759" i="12" s="1"/>
  <c r="J3759" i="12"/>
  <c r="Q3758" i="12"/>
  <c r="R3758" i="12" s="1"/>
  <c r="W3759" i="12" l="1"/>
  <c r="K3759" i="12"/>
  <c r="Q3759" i="12"/>
  <c r="R3759" i="12" s="1"/>
  <c r="E180" i="13"/>
  <c r="J3760" i="12"/>
  <c r="Y3760" i="12"/>
  <c r="I3760" i="12"/>
  <c r="V3760" i="12"/>
  <c r="N3760" i="12"/>
  <c r="O3760" i="12" s="1"/>
  <c r="P3760" i="12" s="1"/>
  <c r="B3761" i="12"/>
  <c r="E3760" i="12"/>
  <c r="F3760" i="12" s="1"/>
  <c r="U3760" i="12"/>
  <c r="W3760" i="12" l="1"/>
  <c r="Q3760" i="12"/>
  <c r="R3760" i="12" s="1"/>
  <c r="E179" i="13"/>
  <c r="V3761" i="12"/>
  <c r="B3762" i="12"/>
  <c r="U3761" i="12"/>
  <c r="E3761" i="12"/>
  <c r="F3761" i="12" s="1"/>
  <c r="J3761" i="12"/>
  <c r="I3761" i="12"/>
  <c r="Y3761" i="12"/>
  <c r="N3761" i="12"/>
  <c r="O3761" i="12" s="1"/>
  <c r="P3761" i="12" s="1"/>
  <c r="K3760" i="12"/>
  <c r="W3761" i="12" l="1"/>
  <c r="E178" i="13"/>
  <c r="E3762" i="12"/>
  <c r="F3762" i="12" s="1"/>
  <c r="Y3762" i="12"/>
  <c r="V3762" i="12"/>
  <c r="U3762" i="12"/>
  <c r="J3762" i="12"/>
  <c r="I3762" i="12"/>
  <c r="B3763" i="12"/>
  <c r="N3762" i="12"/>
  <c r="O3762" i="12" s="1"/>
  <c r="P3762" i="12" s="1"/>
  <c r="Q3761" i="12"/>
  <c r="R3761" i="12" s="1"/>
  <c r="K3761" i="12"/>
  <c r="E177" i="13" l="1"/>
  <c r="J3763" i="12"/>
  <c r="Y3763" i="12"/>
  <c r="I3763" i="12"/>
  <c r="B3764" i="12"/>
  <c r="U3763" i="12"/>
  <c r="E3763" i="12"/>
  <c r="F3763" i="12" s="1"/>
  <c r="V3763" i="12"/>
  <c r="N3763" i="12"/>
  <c r="O3763" i="12" s="1"/>
  <c r="P3763" i="12" s="1"/>
  <c r="K3762" i="12"/>
  <c r="Q3762" i="12"/>
  <c r="R3762" i="12" s="1"/>
  <c r="W3762" i="12"/>
  <c r="W3763" i="12" l="1"/>
  <c r="E176" i="13"/>
  <c r="N3764" i="12"/>
  <c r="O3764" i="12" s="1"/>
  <c r="P3764" i="12" s="1"/>
  <c r="J3764" i="12"/>
  <c r="V3764" i="12"/>
  <c r="B3765" i="12"/>
  <c r="I3764" i="12"/>
  <c r="E3764" i="12"/>
  <c r="F3764" i="12" s="1"/>
  <c r="Y3764" i="12"/>
  <c r="U3764" i="12"/>
  <c r="K3763" i="12"/>
  <c r="Q3763" i="12"/>
  <c r="R3763" i="12" s="1"/>
  <c r="W3764" i="12" l="1"/>
  <c r="Q3764" i="12"/>
  <c r="R3764" i="12" s="1"/>
  <c r="K3764" i="12"/>
  <c r="E175" i="13"/>
  <c r="J3765" i="12"/>
  <c r="Y3765" i="12"/>
  <c r="I3765" i="12"/>
  <c r="N3765" i="12"/>
  <c r="O3765" i="12" s="1"/>
  <c r="P3765" i="12" s="1"/>
  <c r="B3766" i="12"/>
  <c r="E3765" i="12"/>
  <c r="F3765" i="12" s="1"/>
  <c r="U3765" i="12"/>
  <c r="V3765" i="12"/>
  <c r="W3765" i="12" l="1"/>
  <c r="E174" i="13"/>
  <c r="V3766" i="12"/>
  <c r="B3767" i="12"/>
  <c r="U3766" i="12"/>
  <c r="E3766" i="12"/>
  <c r="F3766" i="12" s="1"/>
  <c r="J3766" i="12"/>
  <c r="I3766" i="12"/>
  <c r="N3766" i="12"/>
  <c r="O3766" i="12" s="1"/>
  <c r="P3766" i="12" s="1"/>
  <c r="Y3766" i="12"/>
  <c r="Q3765" i="12"/>
  <c r="R3765" i="12" s="1"/>
  <c r="K3765" i="12"/>
  <c r="W3766" i="12" l="1"/>
  <c r="Q3766" i="12"/>
  <c r="R3766" i="12" s="1"/>
  <c r="K3766" i="12"/>
  <c r="E173" i="13"/>
  <c r="B3768" i="12"/>
  <c r="U3767" i="12"/>
  <c r="E3767" i="12"/>
  <c r="F3767" i="12" s="1"/>
  <c r="N3767" i="12"/>
  <c r="O3767" i="12" s="1"/>
  <c r="P3767" i="12" s="1"/>
  <c r="Y3767" i="12"/>
  <c r="I3767" i="12"/>
  <c r="J3767" i="12"/>
  <c r="V3767" i="12"/>
  <c r="Q3767" i="12" l="1"/>
  <c r="R3767" i="12" s="1"/>
  <c r="W3767" i="12"/>
  <c r="E172" i="13"/>
  <c r="N3768" i="12"/>
  <c r="O3768" i="12" s="1"/>
  <c r="P3768" i="12" s="1"/>
  <c r="J3768" i="12"/>
  <c r="Y3768" i="12"/>
  <c r="I3768" i="12"/>
  <c r="V3768" i="12"/>
  <c r="E3768" i="12"/>
  <c r="F3768" i="12" s="1"/>
  <c r="B3769" i="12"/>
  <c r="U3768" i="12"/>
  <c r="K3767" i="12"/>
  <c r="K3768" i="12" l="1"/>
  <c r="Q3768" i="12"/>
  <c r="R3768" i="12" s="1"/>
  <c r="W3768" i="12"/>
  <c r="E171" i="13"/>
  <c r="N3769" i="12"/>
  <c r="O3769" i="12" s="1"/>
  <c r="P3769" i="12" s="1"/>
  <c r="V3769" i="12"/>
  <c r="B3770" i="12"/>
  <c r="U3769" i="12"/>
  <c r="J3769" i="12"/>
  <c r="I3769" i="12"/>
  <c r="E3769" i="12"/>
  <c r="F3769" i="12" s="1"/>
  <c r="Y3769" i="12"/>
  <c r="W3769" i="12" l="1"/>
  <c r="K3769" i="12"/>
  <c r="Q3769" i="12"/>
  <c r="R3769" i="12" s="1"/>
  <c r="E170" i="13"/>
  <c r="J3770" i="12"/>
  <c r="Y3770" i="12"/>
  <c r="I3770" i="12"/>
  <c r="B3771" i="12"/>
  <c r="U3770" i="12"/>
  <c r="E3770" i="12"/>
  <c r="F3770" i="12" s="1"/>
  <c r="V3770" i="12"/>
  <c r="N3770" i="12"/>
  <c r="O3770" i="12" s="1"/>
  <c r="P3770" i="12" s="1"/>
  <c r="Q3770" i="12" l="1"/>
  <c r="R3770" i="12" s="1"/>
  <c r="W3770" i="12"/>
  <c r="E169" i="13"/>
  <c r="Y3771" i="12"/>
  <c r="I3771" i="12"/>
  <c r="V3771" i="12"/>
  <c r="B3772" i="12"/>
  <c r="U3771" i="12"/>
  <c r="E3771" i="12"/>
  <c r="F3771" i="12" s="1"/>
  <c r="N3771" i="12"/>
  <c r="O3771" i="12" s="1"/>
  <c r="P3771" i="12" s="1"/>
  <c r="J3771" i="12"/>
  <c r="K3770" i="12"/>
  <c r="W3771" i="12" l="1"/>
  <c r="E168" i="13"/>
  <c r="V3772" i="12"/>
  <c r="B3773" i="12"/>
  <c r="U3772" i="12"/>
  <c r="E3772" i="12"/>
  <c r="F3772" i="12" s="1"/>
  <c r="N3772" i="12"/>
  <c r="O3772" i="12" s="1"/>
  <c r="P3772" i="12" s="1"/>
  <c r="J3772" i="12"/>
  <c r="I3772" i="12"/>
  <c r="Y3772" i="12"/>
  <c r="K3771" i="12"/>
  <c r="Q3771" i="12"/>
  <c r="R3771" i="12" s="1"/>
  <c r="W3772" i="12" l="1"/>
  <c r="E167" i="13"/>
  <c r="J3773" i="12"/>
  <c r="Y3773" i="12"/>
  <c r="I3773" i="12"/>
  <c r="B3774" i="12"/>
  <c r="V3773" i="12"/>
  <c r="U3773" i="12"/>
  <c r="N3773" i="12"/>
  <c r="O3773" i="12" s="1"/>
  <c r="P3773" i="12" s="1"/>
  <c r="E3773" i="12"/>
  <c r="F3773" i="12" s="1"/>
  <c r="K3772" i="12"/>
  <c r="Q3772" i="12"/>
  <c r="R3772" i="12" s="1"/>
  <c r="W3773" i="12" l="1"/>
  <c r="Q3773" i="12"/>
  <c r="R3773" i="12" s="1"/>
  <c r="E166" i="13"/>
  <c r="N3774" i="12"/>
  <c r="O3774" i="12" s="1"/>
  <c r="P3774" i="12" s="1"/>
  <c r="J3774" i="12"/>
  <c r="Y3774" i="12"/>
  <c r="I3774" i="12"/>
  <c r="V3774" i="12"/>
  <c r="B3775" i="12"/>
  <c r="U3774" i="12"/>
  <c r="E3774" i="12"/>
  <c r="F3774" i="12" s="1"/>
  <c r="K3773" i="12"/>
  <c r="W3774" i="12" l="1"/>
  <c r="Q3774" i="12"/>
  <c r="R3774" i="12" s="1"/>
  <c r="E165" i="13"/>
  <c r="J3775" i="12"/>
  <c r="Y3775" i="12"/>
  <c r="I3775" i="12"/>
  <c r="V3775" i="12"/>
  <c r="B3776" i="12"/>
  <c r="U3775" i="12"/>
  <c r="E3775" i="12"/>
  <c r="F3775" i="12" s="1"/>
  <c r="N3775" i="12"/>
  <c r="O3775" i="12" s="1"/>
  <c r="P3775" i="12" s="1"/>
  <c r="K3774" i="12"/>
  <c r="W3775" i="12" l="1"/>
  <c r="Q3775" i="12"/>
  <c r="R3775" i="12" s="1"/>
  <c r="E164" i="13"/>
  <c r="J3776" i="12"/>
  <c r="Y3776" i="12"/>
  <c r="I3776" i="12"/>
  <c r="V3776" i="12"/>
  <c r="B3777" i="12"/>
  <c r="U3776" i="12"/>
  <c r="E3776" i="12"/>
  <c r="F3776" i="12" s="1"/>
  <c r="N3776" i="12"/>
  <c r="O3776" i="12" s="1"/>
  <c r="P3776" i="12" s="1"/>
  <c r="K3775" i="12"/>
  <c r="K3776" i="12" l="1"/>
  <c r="Q3776" i="12"/>
  <c r="R3776" i="12" s="1"/>
  <c r="W3776" i="12"/>
  <c r="E163" i="13"/>
  <c r="V3777" i="12"/>
  <c r="B3778" i="12"/>
  <c r="U3777" i="12"/>
  <c r="E3777" i="12"/>
  <c r="F3777" i="12" s="1"/>
  <c r="N3777" i="12"/>
  <c r="O3777" i="12" s="1"/>
  <c r="P3777" i="12" s="1"/>
  <c r="Y3777" i="12"/>
  <c r="J3777" i="12"/>
  <c r="I3777" i="12"/>
  <c r="W3777" i="12" l="1"/>
  <c r="E162" i="13"/>
  <c r="N3778" i="12"/>
  <c r="O3778" i="12" s="1"/>
  <c r="P3778" i="12" s="1"/>
  <c r="J3778" i="12"/>
  <c r="Y3778" i="12"/>
  <c r="I3778" i="12"/>
  <c r="B3779" i="12"/>
  <c r="V3778" i="12"/>
  <c r="U3778" i="12"/>
  <c r="E3778" i="12"/>
  <c r="F3778" i="12" s="1"/>
  <c r="K3777" i="12"/>
  <c r="Q3777" i="12"/>
  <c r="R3777" i="12" s="1"/>
  <c r="W3778" i="12" l="1"/>
  <c r="K3778" i="12"/>
  <c r="Q3778" i="12"/>
  <c r="R3778" i="12" s="1"/>
  <c r="E161" i="13"/>
  <c r="N3779" i="12"/>
  <c r="O3779" i="12" s="1"/>
  <c r="P3779" i="12" s="1"/>
  <c r="J3779" i="12"/>
  <c r="Y3779" i="12"/>
  <c r="I3779" i="12"/>
  <c r="V3779" i="12"/>
  <c r="B3780" i="12"/>
  <c r="U3779" i="12"/>
  <c r="E3779" i="12"/>
  <c r="F3779" i="12" s="1"/>
  <c r="W3779" i="12" l="1"/>
  <c r="K3779" i="12"/>
  <c r="E160" i="13"/>
  <c r="N3780" i="12"/>
  <c r="O3780" i="12" s="1"/>
  <c r="P3780" i="12" s="1"/>
  <c r="J3780" i="12"/>
  <c r="Y3780" i="12"/>
  <c r="I3780" i="12"/>
  <c r="V3780" i="12"/>
  <c r="B3781" i="12"/>
  <c r="U3780" i="12"/>
  <c r="E3780" i="12"/>
  <c r="F3780" i="12" s="1"/>
  <c r="Q3779" i="12"/>
  <c r="R3779" i="12" s="1"/>
  <c r="W3780" i="12" l="1"/>
  <c r="Q3780" i="12"/>
  <c r="R3780" i="12" s="1"/>
  <c r="K3780" i="12"/>
  <c r="E159" i="13"/>
  <c r="J3781" i="12"/>
  <c r="Y3781" i="12"/>
  <c r="I3781" i="12"/>
  <c r="V3781" i="12"/>
  <c r="B3782" i="12"/>
  <c r="U3781" i="12"/>
  <c r="E3781" i="12"/>
  <c r="F3781" i="12" s="1"/>
  <c r="N3781" i="12"/>
  <c r="O3781" i="12" s="1"/>
  <c r="P3781" i="12" s="1"/>
  <c r="W3781" i="12" l="1"/>
  <c r="Q3781" i="12"/>
  <c r="R3781" i="12" s="1"/>
  <c r="K3781" i="12"/>
  <c r="E158" i="13"/>
  <c r="V3782" i="12"/>
  <c r="B3783" i="12"/>
  <c r="U3782" i="12"/>
  <c r="E3782" i="12"/>
  <c r="F3782" i="12" s="1"/>
  <c r="N3782" i="12"/>
  <c r="O3782" i="12" s="1"/>
  <c r="P3782" i="12" s="1"/>
  <c r="Y3782" i="12"/>
  <c r="J3782" i="12"/>
  <c r="I3782" i="12"/>
  <c r="K3782" i="12" l="1"/>
  <c r="Q3782" i="12"/>
  <c r="R3782" i="12" s="1"/>
  <c r="W3782" i="12"/>
  <c r="E157" i="13"/>
  <c r="B3784" i="12"/>
  <c r="U3783" i="12"/>
  <c r="E3783" i="12"/>
  <c r="F3783" i="12" s="1"/>
  <c r="N3783" i="12"/>
  <c r="O3783" i="12" s="1"/>
  <c r="P3783" i="12" s="1"/>
  <c r="J3783" i="12"/>
  <c r="Y3783" i="12"/>
  <c r="I3783" i="12"/>
  <c r="V3783" i="12"/>
  <c r="W3783" i="12" l="1"/>
  <c r="E156" i="13"/>
  <c r="N3784" i="12"/>
  <c r="O3784" i="12" s="1"/>
  <c r="P3784" i="12" s="1"/>
  <c r="J3784" i="12"/>
  <c r="Y3784" i="12"/>
  <c r="I3784" i="12"/>
  <c r="V3784" i="12"/>
  <c r="B3785" i="12"/>
  <c r="U3784" i="12"/>
  <c r="E3784" i="12"/>
  <c r="F3784" i="12" s="1"/>
  <c r="K3783" i="12"/>
  <c r="Q3783" i="12"/>
  <c r="R3783" i="12" s="1"/>
  <c r="W3784" i="12" l="1"/>
  <c r="E155" i="13"/>
  <c r="N3785" i="12"/>
  <c r="O3785" i="12" s="1"/>
  <c r="P3785" i="12" s="1"/>
  <c r="J3785" i="12"/>
  <c r="Y3785" i="12"/>
  <c r="I3785" i="12"/>
  <c r="V3785" i="12"/>
  <c r="B3786" i="12"/>
  <c r="U3785" i="12"/>
  <c r="E3785" i="12"/>
  <c r="F3785" i="12" s="1"/>
  <c r="K3784" i="12"/>
  <c r="Q3784" i="12"/>
  <c r="R3784" i="12" s="1"/>
  <c r="Q3785" i="12" l="1"/>
  <c r="R3785" i="12" s="1"/>
  <c r="E154" i="13"/>
  <c r="J3786" i="12"/>
  <c r="Y3786" i="12"/>
  <c r="I3786" i="12"/>
  <c r="V3786" i="12"/>
  <c r="B3787" i="12"/>
  <c r="U3786" i="12"/>
  <c r="E3786" i="12"/>
  <c r="F3786" i="12" s="1"/>
  <c r="N3786" i="12"/>
  <c r="O3786" i="12" s="1"/>
  <c r="P3786" i="12" s="1"/>
  <c r="K3785" i="12"/>
  <c r="W3785" i="12"/>
  <c r="W3786" i="12" l="1"/>
  <c r="E153" i="13"/>
  <c r="Y3787" i="12"/>
  <c r="I3787" i="12"/>
  <c r="V3787" i="12"/>
  <c r="B3788" i="12"/>
  <c r="U3787" i="12"/>
  <c r="E3787" i="12"/>
  <c r="F3787" i="12" s="1"/>
  <c r="N3787" i="12"/>
  <c r="O3787" i="12" s="1"/>
  <c r="P3787" i="12" s="1"/>
  <c r="J3787" i="12"/>
  <c r="K3786" i="12"/>
  <c r="Q3786" i="12"/>
  <c r="R3786" i="12" s="1"/>
  <c r="Q3787" i="12" l="1"/>
  <c r="R3787" i="12" s="1"/>
  <c r="E152" i="13"/>
  <c r="V3788" i="12"/>
  <c r="B3789" i="12"/>
  <c r="U3788" i="12"/>
  <c r="E3788" i="12"/>
  <c r="F3788" i="12" s="1"/>
  <c r="N3788" i="12"/>
  <c r="O3788" i="12" s="1"/>
  <c r="P3788" i="12" s="1"/>
  <c r="J3788" i="12"/>
  <c r="Y3788" i="12"/>
  <c r="I3788" i="12"/>
  <c r="K3787" i="12"/>
  <c r="W3787" i="12"/>
  <c r="Q3788" i="12" l="1"/>
  <c r="R3788" i="12" s="1"/>
  <c r="W3788" i="12"/>
  <c r="E151" i="13"/>
  <c r="N3789" i="12"/>
  <c r="O3789" i="12" s="1"/>
  <c r="P3789" i="12" s="1"/>
  <c r="J3789" i="12"/>
  <c r="Y3789" i="12"/>
  <c r="I3789" i="12"/>
  <c r="B3790" i="12"/>
  <c r="U3789" i="12"/>
  <c r="V3789" i="12"/>
  <c r="E3789" i="12"/>
  <c r="F3789" i="12" s="1"/>
  <c r="K3788" i="12"/>
  <c r="W3789" i="12" l="1"/>
  <c r="Q3789" i="12"/>
  <c r="R3789" i="12" s="1"/>
  <c r="E150" i="13"/>
  <c r="N3790" i="12"/>
  <c r="O3790" i="12" s="1"/>
  <c r="P3790" i="12" s="1"/>
  <c r="J3790" i="12"/>
  <c r="Y3790" i="12"/>
  <c r="I3790" i="12"/>
  <c r="V3790" i="12"/>
  <c r="B3791" i="12"/>
  <c r="U3790" i="12"/>
  <c r="E3790" i="12"/>
  <c r="F3790" i="12" s="1"/>
  <c r="K3789" i="12"/>
  <c r="Q3790" i="12" l="1"/>
  <c r="R3790" i="12" s="1"/>
  <c r="W3790" i="12"/>
  <c r="E149" i="13"/>
  <c r="J3791" i="12"/>
  <c r="Y3791" i="12"/>
  <c r="I3791" i="12"/>
  <c r="V3791" i="12"/>
  <c r="B3792" i="12"/>
  <c r="U3791" i="12"/>
  <c r="E3791" i="12"/>
  <c r="F3791" i="12" s="1"/>
  <c r="N3791" i="12"/>
  <c r="O3791" i="12" s="1"/>
  <c r="P3791" i="12" s="1"/>
  <c r="K3790" i="12"/>
  <c r="Q3791" i="12" l="1"/>
  <c r="R3791" i="12" s="1"/>
  <c r="K3791" i="12"/>
  <c r="W3791" i="12"/>
  <c r="E148" i="13"/>
  <c r="J3792" i="12"/>
  <c r="Y3792" i="12"/>
  <c r="I3792" i="12"/>
  <c r="V3792" i="12"/>
  <c r="B3793" i="12"/>
  <c r="U3792" i="12"/>
  <c r="E3792" i="12"/>
  <c r="F3792" i="12" s="1"/>
  <c r="N3792" i="12"/>
  <c r="O3792" i="12" s="1"/>
  <c r="P3792" i="12" s="1"/>
  <c r="W3792" i="12" l="1"/>
  <c r="Q3792" i="12"/>
  <c r="R3792" i="12" s="1"/>
  <c r="E147" i="13"/>
  <c r="V3793" i="12"/>
  <c r="B3794" i="12"/>
  <c r="U3793" i="12"/>
  <c r="E3793" i="12"/>
  <c r="F3793" i="12" s="1"/>
  <c r="N3793" i="12"/>
  <c r="O3793" i="12" s="1"/>
  <c r="P3793" i="12" s="1"/>
  <c r="Y3793" i="12"/>
  <c r="J3793" i="12"/>
  <c r="I3793" i="12"/>
  <c r="K3792" i="12"/>
  <c r="Q3793" i="12" l="1"/>
  <c r="R3793" i="12" s="1"/>
  <c r="K3793" i="12"/>
  <c r="W3793" i="12"/>
  <c r="E146" i="13"/>
  <c r="N3794" i="12"/>
  <c r="O3794" i="12" s="1"/>
  <c r="P3794" i="12" s="1"/>
  <c r="J3794" i="12"/>
  <c r="Y3794" i="12"/>
  <c r="I3794" i="12"/>
  <c r="B3795" i="12"/>
  <c r="U3794" i="12"/>
  <c r="V3794" i="12"/>
  <c r="E3794" i="12"/>
  <c r="F3794" i="12" s="1"/>
  <c r="W3794" i="12" l="1"/>
  <c r="E145" i="13"/>
  <c r="N3795" i="12"/>
  <c r="O3795" i="12" s="1"/>
  <c r="P3795" i="12" s="1"/>
  <c r="J3795" i="12"/>
  <c r="Y3795" i="12"/>
  <c r="I3795" i="12"/>
  <c r="V3795" i="12"/>
  <c r="B3796" i="12"/>
  <c r="U3795" i="12"/>
  <c r="E3795" i="12"/>
  <c r="F3795" i="12" s="1"/>
  <c r="Q3794" i="12"/>
  <c r="R3794" i="12" s="1"/>
  <c r="K3794" i="12"/>
  <c r="K3795" i="12" l="1"/>
  <c r="Q3795" i="12"/>
  <c r="R3795" i="12" s="1"/>
  <c r="W3795" i="12"/>
  <c r="E144" i="13"/>
  <c r="N3796" i="12"/>
  <c r="O3796" i="12" s="1"/>
  <c r="P3796" i="12" s="1"/>
  <c r="J3796" i="12"/>
  <c r="Y3796" i="12"/>
  <c r="I3796" i="12"/>
  <c r="V3796" i="12"/>
  <c r="B3797" i="12"/>
  <c r="U3796" i="12"/>
  <c r="E3796" i="12"/>
  <c r="F3796" i="12" s="1"/>
  <c r="Q3796" i="12" l="1"/>
  <c r="R3796" i="12" s="1"/>
  <c r="W3796" i="12"/>
  <c r="E143" i="13"/>
  <c r="J3797" i="12"/>
  <c r="Y3797" i="12"/>
  <c r="I3797" i="12"/>
  <c r="V3797" i="12"/>
  <c r="B3798" i="12"/>
  <c r="U3797" i="12"/>
  <c r="E3797" i="12"/>
  <c r="F3797" i="12" s="1"/>
  <c r="N3797" i="12"/>
  <c r="O3797" i="12" s="1"/>
  <c r="P3797" i="12" s="1"/>
  <c r="K3796" i="12"/>
  <c r="W3797" i="12" l="1"/>
  <c r="K3797" i="12"/>
  <c r="Q3797" i="12"/>
  <c r="R3797" i="12" s="1"/>
  <c r="E142" i="13"/>
  <c r="V3798" i="12"/>
  <c r="B3799" i="12"/>
  <c r="U3798" i="12"/>
  <c r="E3798" i="12"/>
  <c r="F3798" i="12" s="1"/>
  <c r="N3798" i="12"/>
  <c r="O3798" i="12" s="1"/>
  <c r="P3798" i="12" s="1"/>
  <c r="Y3798" i="12"/>
  <c r="J3798" i="12"/>
  <c r="I3798" i="12"/>
  <c r="W3798" i="12" l="1"/>
  <c r="K3798" i="12"/>
  <c r="Q3798" i="12"/>
  <c r="R3798" i="12" s="1"/>
  <c r="E141" i="13"/>
  <c r="B3800" i="12"/>
  <c r="U3799" i="12"/>
  <c r="E3799" i="12"/>
  <c r="F3799" i="12" s="1"/>
  <c r="N3799" i="12"/>
  <c r="O3799" i="12" s="1"/>
  <c r="P3799" i="12" s="1"/>
  <c r="J3799" i="12"/>
  <c r="Y3799" i="12"/>
  <c r="I3799" i="12"/>
  <c r="V3799" i="12"/>
  <c r="W3799" i="12" l="1"/>
  <c r="E140" i="13"/>
  <c r="N3800" i="12"/>
  <c r="O3800" i="12" s="1"/>
  <c r="P3800" i="12" s="1"/>
  <c r="J3800" i="12"/>
  <c r="Y3800" i="12"/>
  <c r="I3800" i="12"/>
  <c r="V3800" i="12"/>
  <c r="B3801" i="12"/>
  <c r="U3800" i="12"/>
  <c r="E3800" i="12"/>
  <c r="F3800" i="12" s="1"/>
  <c r="K3799" i="12"/>
  <c r="Q3799" i="12"/>
  <c r="R3799" i="12" s="1"/>
  <c r="E139" i="13" l="1"/>
  <c r="N3801" i="12"/>
  <c r="O3801" i="12" s="1"/>
  <c r="P3801" i="12" s="1"/>
  <c r="J3801" i="12"/>
  <c r="Y3801" i="12"/>
  <c r="I3801" i="12"/>
  <c r="V3801" i="12"/>
  <c r="B3802" i="12"/>
  <c r="U3801" i="12"/>
  <c r="E3801" i="12"/>
  <c r="F3801" i="12" s="1"/>
  <c r="K3800" i="12"/>
  <c r="Q3800" i="12"/>
  <c r="R3800" i="12" s="1"/>
  <c r="W3800" i="12"/>
  <c r="W3801" i="12" l="1"/>
  <c r="Q3801" i="12"/>
  <c r="R3801" i="12" s="1"/>
  <c r="E138" i="13"/>
  <c r="J3802" i="12"/>
  <c r="Y3802" i="12"/>
  <c r="I3802" i="12"/>
  <c r="V3802" i="12"/>
  <c r="B3803" i="12"/>
  <c r="U3802" i="12"/>
  <c r="E3802" i="12"/>
  <c r="F3802" i="12" s="1"/>
  <c r="N3802" i="12"/>
  <c r="O3802" i="12" s="1"/>
  <c r="P3802" i="12" s="1"/>
  <c r="K3801" i="12"/>
  <c r="W3802" i="12" l="1"/>
  <c r="E137" i="13"/>
  <c r="Y3803" i="12"/>
  <c r="I3803" i="12"/>
  <c r="V3803" i="12"/>
  <c r="B3804" i="12"/>
  <c r="U3803" i="12"/>
  <c r="E3803" i="12"/>
  <c r="F3803" i="12" s="1"/>
  <c r="N3803" i="12"/>
  <c r="O3803" i="12" s="1"/>
  <c r="P3803" i="12" s="1"/>
  <c r="J3803" i="12"/>
  <c r="K3802" i="12"/>
  <c r="Q3802" i="12"/>
  <c r="R3802" i="12" s="1"/>
  <c r="W3803" i="12" l="1"/>
  <c r="E136" i="13"/>
  <c r="V3804" i="12"/>
  <c r="B3805" i="12"/>
  <c r="U3804" i="12"/>
  <c r="E3804" i="12"/>
  <c r="F3804" i="12" s="1"/>
  <c r="N3804" i="12"/>
  <c r="O3804" i="12" s="1"/>
  <c r="P3804" i="12" s="1"/>
  <c r="J3804" i="12"/>
  <c r="Y3804" i="12"/>
  <c r="I3804" i="12"/>
  <c r="K3803" i="12"/>
  <c r="Q3803" i="12"/>
  <c r="R3803" i="12" s="1"/>
  <c r="W3804" i="12" l="1"/>
  <c r="Q3804" i="12"/>
  <c r="R3804" i="12" s="1"/>
  <c r="E135" i="13"/>
  <c r="N3805" i="12"/>
  <c r="O3805" i="12" s="1"/>
  <c r="P3805" i="12" s="1"/>
  <c r="J3805" i="12"/>
  <c r="Y3805" i="12"/>
  <c r="I3805" i="12"/>
  <c r="B3806" i="12"/>
  <c r="V3805" i="12"/>
  <c r="U3805" i="12"/>
  <c r="E3805" i="12"/>
  <c r="F3805" i="12" s="1"/>
  <c r="K3804" i="12"/>
  <c r="Q3805" i="12" l="1"/>
  <c r="R3805" i="12" s="1"/>
  <c r="W3805" i="12"/>
  <c r="E134" i="13"/>
  <c r="N3806" i="12"/>
  <c r="O3806" i="12" s="1"/>
  <c r="P3806" i="12" s="1"/>
  <c r="J3806" i="12"/>
  <c r="Y3806" i="12"/>
  <c r="I3806" i="12"/>
  <c r="V3806" i="12"/>
  <c r="B3807" i="12"/>
  <c r="U3806" i="12"/>
  <c r="E3806" i="12"/>
  <c r="F3806" i="12" s="1"/>
  <c r="K3805" i="12"/>
  <c r="W3806" i="12" l="1"/>
  <c r="Q3806" i="12"/>
  <c r="R3806" i="12" s="1"/>
  <c r="E133" i="13"/>
  <c r="J3807" i="12"/>
  <c r="Y3807" i="12"/>
  <c r="I3807" i="12"/>
  <c r="V3807" i="12"/>
  <c r="B3808" i="12"/>
  <c r="U3807" i="12"/>
  <c r="E3807" i="12"/>
  <c r="F3807" i="12" s="1"/>
  <c r="N3807" i="12"/>
  <c r="O3807" i="12" s="1"/>
  <c r="P3807" i="12" s="1"/>
  <c r="K3806" i="12"/>
  <c r="Q3807" i="12" l="1"/>
  <c r="R3807" i="12" s="1"/>
  <c r="W3807" i="12"/>
  <c r="E132" i="13"/>
  <c r="J3808" i="12"/>
  <c r="Y3808" i="12"/>
  <c r="I3808" i="12"/>
  <c r="V3808" i="12"/>
  <c r="B3809" i="12"/>
  <c r="U3808" i="12"/>
  <c r="E3808" i="12"/>
  <c r="F3808" i="12" s="1"/>
  <c r="N3808" i="12"/>
  <c r="O3808" i="12" s="1"/>
  <c r="P3808" i="12" s="1"/>
  <c r="K3807" i="12"/>
  <c r="K3808" i="12" l="1"/>
  <c r="Q3808" i="12"/>
  <c r="R3808" i="12" s="1"/>
  <c r="W3808" i="12"/>
  <c r="E131" i="13"/>
  <c r="V3809" i="12"/>
  <c r="B3810" i="12"/>
  <c r="U3809" i="12"/>
  <c r="E3809" i="12"/>
  <c r="F3809" i="12" s="1"/>
  <c r="N3809" i="12"/>
  <c r="O3809" i="12" s="1"/>
  <c r="P3809" i="12" s="1"/>
  <c r="Y3809" i="12"/>
  <c r="J3809" i="12"/>
  <c r="I3809" i="12"/>
  <c r="W3809" i="12" l="1"/>
  <c r="E130" i="13"/>
  <c r="N3810" i="12"/>
  <c r="O3810" i="12" s="1"/>
  <c r="P3810" i="12" s="1"/>
  <c r="J3810" i="12"/>
  <c r="Y3810" i="12"/>
  <c r="I3810" i="12"/>
  <c r="B3811" i="12"/>
  <c r="V3810" i="12"/>
  <c r="U3810" i="12"/>
  <c r="E3810" i="12"/>
  <c r="F3810" i="12" s="1"/>
  <c r="K3809" i="12"/>
  <c r="Q3809" i="12"/>
  <c r="R3809" i="12" s="1"/>
  <c r="W3810" i="12" l="1"/>
  <c r="K3810" i="12"/>
  <c r="Q3810" i="12"/>
  <c r="R3810" i="12" s="1"/>
  <c r="E129" i="13"/>
  <c r="N3811" i="12"/>
  <c r="O3811" i="12" s="1"/>
  <c r="P3811" i="12" s="1"/>
  <c r="J3811" i="12"/>
  <c r="Y3811" i="12"/>
  <c r="I3811" i="12"/>
  <c r="V3811" i="12"/>
  <c r="B3812" i="12"/>
  <c r="U3811" i="12"/>
  <c r="E3811" i="12"/>
  <c r="F3811" i="12" s="1"/>
  <c r="W3811" i="12" l="1"/>
  <c r="K3811" i="12"/>
  <c r="E128" i="13"/>
  <c r="N3812" i="12"/>
  <c r="O3812" i="12" s="1"/>
  <c r="P3812" i="12" s="1"/>
  <c r="J3812" i="12"/>
  <c r="Y3812" i="12"/>
  <c r="I3812" i="12"/>
  <c r="V3812" i="12"/>
  <c r="B3813" i="12"/>
  <c r="U3812" i="12"/>
  <c r="E3812" i="12"/>
  <c r="F3812" i="12" s="1"/>
  <c r="Q3811" i="12"/>
  <c r="R3811" i="12" s="1"/>
  <c r="W3812" i="12" l="1"/>
  <c r="Q3812" i="12"/>
  <c r="R3812" i="12" s="1"/>
  <c r="K3812" i="12"/>
  <c r="E127" i="13"/>
  <c r="J3813" i="12"/>
  <c r="Y3813" i="12"/>
  <c r="I3813" i="12"/>
  <c r="V3813" i="12"/>
  <c r="B3814" i="12"/>
  <c r="U3813" i="12"/>
  <c r="E3813" i="12"/>
  <c r="F3813" i="12" s="1"/>
  <c r="N3813" i="12"/>
  <c r="O3813" i="12" s="1"/>
  <c r="P3813" i="12" s="1"/>
  <c r="W3813" i="12" l="1"/>
  <c r="Q3813" i="12"/>
  <c r="R3813" i="12" s="1"/>
  <c r="E126" i="13"/>
  <c r="V3814" i="12"/>
  <c r="U3814" i="12"/>
  <c r="E3814" i="12"/>
  <c r="F3814" i="12" s="1"/>
  <c r="B3815" i="12"/>
  <c r="N3814" i="12"/>
  <c r="O3814" i="12" s="1"/>
  <c r="P3814" i="12" s="1"/>
  <c r="Y3814" i="12"/>
  <c r="J3814" i="12"/>
  <c r="I3814" i="12"/>
  <c r="K3813" i="12"/>
  <c r="W3814" i="12" l="1"/>
  <c r="E125" i="13"/>
  <c r="V3815" i="12"/>
  <c r="Y3815" i="12"/>
  <c r="E3815" i="12"/>
  <c r="F3815" i="12" s="1"/>
  <c r="U3815" i="12"/>
  <c r="B3816" i="12"/>
  <c r="N3815" i="12"/>
  <c r="O3815" i="12" s="1"/>
  <c r="P3815" i="12" s="1"/>
  <c r="J3815" i="12"/>
  <c r="I3815" i="12"/>
  <c r="K3814" i="12"/>
  <c r="Q3814" i="12"/>
  <c r="R3814" i="12" s="1"/>
  <c r="K3815" i="12" l="1"/>
  <c r="W3815" i="12"/>
  <c r="Q3815" i="12"/>
  <c r="R3815" i="12" s="1"/>
  <c r="E124" i="13"/>
  <c r="J3816" i="12"/>
  <c r="Y3816" i="12"/>
  <c r="E3816" i="12"/>
  <c r="F3816" i="12" s="1"/>
  <c r="V3816" i="12"/>
  <c r="U3816" i="12"/>
  <c r="B3817" i="12"/>
  <c r="N3816" i="12"/>
  <c r="O3816" i="12" s="1"/>
  <c r="P3816" i="12" s="1"/>
  <c r="I3816" i="12"/>
  <c r="W3816" i="12" l="1"/>
  <c r="K3816" i="12"/>
  <c r="Q3816" i="12"/>
  <c r="R3816" i="12" s="1"/>
  <c r="E123" i="13"/>
  <c r="J3817" i="12"/>
  <c r="I3817" i="12"/>
  <c r="Y3817" i="12"/>
  <c r="E3817" i="12"/>
  <c r="F3817" i="12" s="1"/>
  <c r="V3817" i="12"/>
  <c r="U3817" i="12"/>
  <c r="B3818" i="12"/>
  <c r="N3817" i="12"/>
  <c r="O3817" i="12" s="1"/>
  <c r="P3817" i="12" s="1"/>
  <c r="K3817" i="12" l="1"/>
  <c r="Q3817" i="12"/>
  <c r="R3817" i="12" s="1"/>
  <c r="E122" i="13"/>
  <c r="N3818" i="12"/>
  <c r="O3818" i="12" s="1"/>
  <c r="P3818" i="12" s="1"/>
  <c r="B3819" i="12"/>
  <c r="J3818" i="12"/>
  <c r="I3818" i="12"/>
  <c r="E3818" i="12"/>
  <c r="F3818" i="12" s="1"/>
  <c r="Y3818" i="12"/>
  <c r="V3818" i="12"/>
  <c r="U3818" i="12"/>
  <c r="W3817" i="12"/>
  <c r="W3818" i="12" l="1"/>
  <c r="E121" i="13"/>
  <c r="N3819" i="12"/>
  <c r="O3819" i="12" s="1"/>
  <c r="P3819" i="12" s="1"/>
  <c r="J3819" i="12"/>
  <c r="Y3819" i="12"/>
  <c r="I3819" i="12"/>
  <c r="E3819" i="12"/>
  <c r="F3819" i="12" s="1"/>
  <c r="V3819" i="12"/>
  <c r="U3819" i="12"/>
  <c r="B3820" i="12"/>
  <c r="Q3818" i="12"/>
  <c r="R3818" i="12" s="1"/>
  <c r="K3818" i="12"/>
  <c r="Q3819" i="12" l="1"/>
  <c r="R3819" i="12" s="1"/>
  <c r="W3819" i="12"/>
  <c r="K3819" i="12"/>
  <c r="E120" i="13"/>
  <c r="J3820" i="12"/>
  <c r="V3820" i="12"/>
  <c r="N3820" i="12"/>
  <c r="O3820" i="12" s="1"/>
  <c r="P3820" i="12" s="1"/>
  <c r="B3821" i="12"/>
  <c r="I3820" i="12"/>
  <c r="E3820" i="12"/>
  <c r="F3820" i="12" s="1"/>
  <c r="Y3820" i="12"/>
  <c r="U3820" i="12"/>
  <c r="W3820" i="12" l="1"/>
  <c r="K3820" i="12"/>
  <c r="E119" i="13"/>
  <c r="E3821" i="12"/>
  <c r="F3821" i="12" s="1"/>
  <c r="Y3821" i="12"/>
  <c r="V3821" i="12"/>
  <c r="U3821" i="12"/>
  <c r="N3821" i="12"/>
  <c r="O3821" i="12" s="1"/>
  <c r="P3821" i="12" s="1"/>
  <c r="B3822" i="12"/>
  <c r="J3821" i="12"/>
  <c r="I3821" i="12"/>
  <c r="Q3820" i="12"/>
  <c r="R3820" i="12" s="1"/>
  <c r="W3821" i="12" l="1"/>
  <c r="E118" i="13"/>
  <c r="V3822" i="12"/>
  <c r="B3823" i="12"/>
  <c r="U3822" i="12"/>
  <c r="E3822" i="12"/>
  <c r="F3822" i="12" s="1"/>
  <c r="N3822" i="12"/>
  <c r="O3822" i="12" s="1"/>
  <c r="P3822" i="12" s="1"/>
  <c r="Y3822" i="12"/>
  <c r="J3822" i="12"/>
  <c r="I3822" i="12"/>
  <c r="K3821" i="12"/>
  <c r="Q3821" i="12"/>
  <c r="R3821" i="12" s="1"/>
  <c r="K3822" i="12" l="1"/>
  <c r="W3822" i="12"/>
  <c r="Q3822" i="12"/>
  <c r="R3822" i="12" s="1"/>
  <c r="E117" i="13"/>
  <c r="N3823" i="12"/>
  <c r="O3823" i="12" s="1"/>
  <c r="P3823" i="12" s="1"/>
  <c r="B3824" i="12"/>
  <c r="U3823" i="12"/>
  <c r="E3823" i="12"/>
  <c r="F3823" i="12" s="1"/>
  <c r="V3823" i="12"/>
  <c r="J3823" i="12"/>
  <c r="I3823" i="12"/>
  <c r="Y3823" i="12"/>
  <c r="Q3823" i="12" l="1"/>
  <c r="R3823" i="12" s="1"/>
  <c r="K3823" i="12"/>
  <c r="W3823" i="12"/>
  <c r="E116" i="13"/>
  <c r="N3824" i="12"/>
  <c r="O3824" i="12" s="1"/>
  <c r="P3824" i="12" s="1"/>
  <c r="J3824" i="12"/>
  <c r="Y3824" i="12"/>
  <c r="I3824" i="12"/>
  <c r="U3824" i="12"/>
  <c r="B3825" i="12"/>
  <c r="E3824" i="12"/>
  <c r="F3824" i="12" s="1"/>
  <c r="V3824" i="12"/>
  <c r="W3824" i="12" l="1"/>
  <c r="K3824" i="12"/>
  <c r="E115" i="13"/>
  <c r="V3825" i="12"/>
  <c r="B3826" i="12"/>
  <c r="U3825" i="12"/>
  <c r="E3825" i="12"/>
  <c r="F3825" i="12" s="1"/>
  <c r="N3825" i="12"/>
  <c r="O3825" i="12" s="1"/>
  <c r="P3825" i="12" s="1"/>
  <c r="J3825" i="12"/>
  <c r="I3825" i="12"/>
  <c r="Y3825" i="12"/>
  <c r="Q3824" i="12"/>
  <c r="R3824" i="12" s="1"/>
  <c r="W3825" i="12" l="1"/>
  <c r="Q3825" i="12"/>
  <c r="R3825" i="12" s="1"/>
  <c r="E114" i="13"/>
  <c r="J3826" i="12"/>
  <c r="Y3826" i="12"/>
  <c r="I3826" i="12"/>
  <c r="V3826" i="12"/>
  <c r="B3827" i="12"/>
  <c r="U3826" i="12"/>
  <c r="E3826" i="12"/>
  <c r="F3826" i="12" s="1"/>
  <c r="N3826" i="12"/>
  <c r="O3826" i="12" s="1"/>
  <c r="P3826" i="12" s="1"/>
  <c r="K3825" i="12"/>
  <c r="Q3826" i="12" l="1"/>
  <c r="R3826" i="12" s="1"/>
  <c r="K3826" i="12"/>
  <c r="W3826" i="12"/>
  <c r="E113" i="13"/>
  <c r="V3827" i="12"/>
  <c r="B3828" i="12"/>
  <c r="U3827" i="12"/>
  <c r="E3827" i="12"/>
  <c r="F3827" i="12" s="1"/>
  <c r="N3827" i="12"/>
  <c r="O3827" i="12" s="1"/>
  <c r="P3827" i="12" s="1"/>
  <c r="Y3827" i="12"/>
  <c r="I3827" i="12"/>
  <c r="J3827" i="12"/>
  <c r="W3827" i="12" l="1"/>
  <c r="Q3827" i="12"/>
  <c r="R3827" i="12" s="1"/>
  <c r="E112" i="13"/>
  <c r="N3828" i="12"/>
  <c r="O3828" i="12" s="1"/>
  <c r="P3828" i="12" s="1"/>
  <c r="J3828" i="12"/>
  <c r="V3828" i="12"/>
  <c r="B3829" i="12"/>
  <c r="Y3828" i="12"/>
  <c r="U3828" i="12"/>
  <c r="I3828" i="12"/>
  <c r="E3828" i="12"/>
  <c r="F3828" i="12" s="1"/>
  <c r="K3827" i="12"/>
  <c r="W3828" i="12" l="1"/>
  <c r="Q3828" i="12"/>
  <c r="R3828" i="12" s="1"/>
  <c r="E111" i="13"/>
  <c r="J3829" i="12"/>
  <c r="Y3829" i="12"/>
  <c r="I3829" i="12"/>
  <c r="V3829" i="12"/>
  <c r="B3830" i="12"/>
  <c r="U3829" i="12"/>
  <c r="E3829" i="12"/>
  <c r="F3829" i="12" s="1"/>
  <c r="N3829" i="12"/>
  <c r="O3829" i="12" s="1"/>
  <c r="P3829" i="12" s="1"/>
  <c r="K3828" i="12"/>
  <c r="K3829" i="12" l="1"/>
  <c r="Q3829" i="12"/>
  <c r="R3829" i="12" s="1"/>
  <c r="W3829" i="12"/>
  <c r="E110" i="13"/>
  <c r="N3830" i="12"/>
  <c r="O3830" i="12" s="1"/>
  <c r="P3830" i="12" s="1"/>
  <c r="J3830" i="12"/>
  <c r="Y3830" i="12"/>
  <c r="I3830" i="12"/>
  <c r="V3830" i="12"/>
  <c r="B3831" i="12"/>
  <c r="U3830" i="12"/>
  <c r="E3830" i="12"/>
  <c r="F3830" i="12" s="1"/>
  <c r="E109" i="13" l="1"/>
  <c r="J3831" i="12"/>
  <c r="Y3831" i="12"/>
  <c r="I3831" i="12"/>
  <c r="V3831" i="12"/>
  <c r="B3832" i="12"/>
  <c r="U3831" i="12"/>
  <c r="E3831" i="12"/>
  <c r="F3831" i="12" s="1"/>
  <c r="N3831" i="12"/>
  <c r="O3831" i="12" s="1"/>
  <c r="P3831" i="12" s="1"/>
  <c r="Q3830" i="12"/>
  <c r="R3830" i="12" s="1"/>
  <c r="W3830" i="12"/>
  <c r="K3830" i="12"/>
  <c r="W3831" i="12" l="1"/>
  <c r="Q3831" i="12"/>
  <c r="R3831" i="12" s="1"/>
  <c r="E108" i="13"/>
  <c r="V3832" i="12"/>
  <c r="N3832" i="12"/>
  <c r="O3832" i="12" s="1"/>
  <c r="P3832" i="12" s="1"/>
  <c r="J3832" i="12"/>
  <c r="B3833" i="12"/>
  <c r="Y3832" i="12"/>
  <c r="U3832" i="12"/>
  <c r="E3832" i="12"/>
  <c r="F3832" i="12" s="1"/>
  <c r="I3832" i="12"/>
  <c r="K3831" i="12"/>
  <c r="K3832" i="12" l="1"/>
  <c r="Q3832" i="12"/>
  <c r="R3832" i="12" s="1"/>
  <c r="W3832" i="12"/>
  <c r="E107" i="13"/>
  <c r="B3834" i="12"/>
  <c r="U3833" i="12"/>
  <c r="E3833" i="12"/>
  <c r="F3833" i="12" s="1"/>
  <c r="N3833" i="12"/>
  <c r="O3833" i="12" s="1"/>
  <c r="P3833" i="12" s="1"/>
  <c r="J3833" i="12"/>
  <c r="Y3833" i="12"/>
  <c r="I3833" i="12"/>
  <c r="V3833" i="12"/>
  <c r="W3833" i="12" l="1"/>
  <c r="E106" i="13"/>
  <c r="N3834" i="12"/>
  <c r="O3834" i="12" s="1"/>
  <c r="P3834" i="12" s="1"/>
  <c r="J3834" i="12"/>
  <c r="Y3834" i="12"/>
  <c r="I3834" i="12"/>
  <c r="V3834" i="12"/>
  <c r="E3834" i="12"/>
  <c r="F3834" i="12" s="1"/>
  <c r="B3835" i="12"/>
  <c r="U3834" i="12"/>
  <c r="K3833" i="12"/>
  <c r="Q3833" i="12"/>
  <c r="R3833" i="12" s="1"/>
  <c r="K3834" i="12" l="1"/>
  <c r="Q3834" i="12"/>
  <c r="R3834" i="12" s="1"/>
  <c r="W3834" i="12"/>
  <c r="E105" i="13"/>
  <c r="N3835" i="12"/>
  <c r="O3835" i="12" s="1"/>
  <c r="P3835" i="12" s="1"/>
  <c r="J3835" i="12"/>
  <c r="Y3835" i="12"/>
  <c r="I3835" i="12"/>
  <c r="V3835" i="12"/>
  <c r="B3836" i="12"/>
  <c r="U3835" i="12"/>
  <c r="E3835" i="12"/>
  <c r="F3835" i="12" s="1"/>
  <c r="W3835" i="12" l="1"/>
  <c r="Q3835" i="12"/>
  <c r="R3835" i="12" s="1"/>
  <c r="E104" i="13"/>
  <c r="J3836" i="12"/>
  <c r="V3836" i="12"/>
  <c r="B3837" i="12"/>
  <c r="U3836" i="12"/>
  <c r="E3836" i="12"/>
  <c r="F3836" i="12" s="1"/>
  <c r="N3836" i="12"/>
  <c r="O3836" i="12" s="1"/>
  <c r="P3836" i="12" s="1"/>
  <c r="Y3836" i="12"/>
  <c r="I3836" i="12"/>
  <c r="K3835" i="12"/>
  <c r="W3836" i="12" l="1"/>
  <c r="E103" i="13"/>
  <c r="Y3837" i="12"/>
  <c r="I3837" i="12"/>
  <c r="B3838" i="12"/>
  <c r="U3837" i="12"/>
  <c r="E3837" i="12"/>
  <c r="F3837" i="12" s="1"/>
  <c r="N3837" i="12"/>
  <c r="O3837" i="12" s="1"/>
  <c r="P3837" i="12" s="1"/>
  <c r="V3837" i="12"/>
  <c r="J3837" i="12"/>
  <c r="K3836" i="12"/>
  <c r="Q3836" i="12"/>
  <c r="R3836" i="12" s="1"/>
  <c r="Q3837" i="12" l="1"/>
  <c r="R3837" i="12" s="1"/>
  <c r="W3837" i="12"/>
  <c r="E102" i="13"/>
  <c r="V3838" i="12"/>
  <c r="B3839" i="12"/>
  <c r="U3838" i="12"/>
  <c r="E3838" i="12"/>
  <c r="F3838" i="12" s="1"/>
  <c r="N3838" i="12"/>
  <c r="O3838" i="12" s="1"/>
  <c r="P3838" i="12" s="1"/>
  <c r="J3838" i="12"/>
  <c r="Y3838" i="12"/>
  <c r="I3838" i="12"/>
  <c r="K3837" i="12"/>
  <c r="W3838" i="12" l="1"/>
  <c r="Q3838" i="12"/>
  <c r="R3838" i="12" s="1"/>
  <c r="E101" i="13"/>
  <c r="N3839" i="12"/>
  <c r="O3839" i="12" s="1"/>
  <c r="P3839" i="12" s="1"/>
  <c r="J3839" i="12"/>
  <c r="Y3839" i="12"/>
  <c r="I3839" i="12"/>
  <c r="B3840" i="12"/>
  <c r="U3839" i="12"/>
  <c r="E3839" i="12"/>
  <c r="F3839" i="12" s="1"/>
  <c r="V3839" i="12"/>
  <c r="K3838" i="12"/>
  <c r="W3839" i="12" l="1"/>
  <c r="Q3839" i="12"/>
  <c r="R3839" i="12" s="1"/>
  <c r="E100" i="13"/>
  <c r="N3840" i="12"/>
  <c r="O3840" i="12" s="1"/>
  <c r="P3840" i="12" s="1"/>
  <c r="J3840" i="12"/>
  <c r="Y3840" i="12"/>
  <c r="I3840" i="12"/>
  <c r="V3840" i="12"/>
  <c r="B3841" i="12"/>
  <c r="U3840" i="12"/>
  <c r="E3840" i="12"/>
  <c r="F3840" i="12" s="1"/>
  <c r="K3839" i="12"/>
  <c r="W3840" i="12" l="1"/>
  <c r="Q3840" i="12"/>
  <c r="R3840" i="12" s="1"/>
  <c r="E99" i="13"/>
  <c r="Y3841" i="12"/>
  <c r="I3841" i="12"/>
  <c r="V3841" i="12"/>
  <c r="B3842" i="12"/>
  <c r="U3841" i="12"/>
  <c r="E3841" i="12"/>
  <c r="F3841" i="12" s="1"/>
  <c r="N3841" i="12"/>
  <c r="O3841" i="12" s="1"/>
  <c r="P3841" i="12" s="1"/>
  <c r="J3841" i="12"/>
  <c r="K3840" i="12"/>
  <c r="W3841" i="12" l="1"/>
  <c r="K3841" i="12"/>
  <c r="Q3841" i="12"/>
  <c r="R3841" i="12" s="1"/>
  <c r="E98" i="13"/>
  <c r="J3842" i="12"/>
  <c r="Y3842" i="12"/>
  <c r="I3842" i="12"/>
  <c r="V3842" i="12"/>
  <c r="B3843" i="12"/>
  <c r="U3842" i="12"/>
  <c r="E3842" i="12"/>
  <c r="F3842" i="12" s="1"/>
  <c r="N3842" i="12"/>
  <c r="O3842" i="12" s="1"/>
  <c r="P3842" i="12" s="1"/>
  <c r="W3842" i="12" l="1"/>
  <c r="Q3842" i="12"/>
  <c r="R3842" i="12" s="1"/>
  <c r="E97" i="13"/>
  <c r="V3843" i="12"/>
  <c r="B3844" i="12"/>
  <c r="U3843" i="12"/>
  <c r="E3843" i="12"/>
  <c r="F3843" i="12" s="1"/>
  <c r="N3843" i="12"/>
  <c r="O3843" i="12" s="1"/>
  <c r="P3843" i="12" s="1"/>
  <c r="Y3843" i="12"/>
  <c r="I3843" i="12"/>
  <c r="J3843" i="12"/>
  <c r="K3842" i="12"/>
  <c r="W3843" i="12" l="1"/>
  <c r="E96" i="13"/>
  <c r="N3844" i="12"/>
  <c r="O3844" i="12" s="1"/>
  <c r="P3844" i="12" s="1"/>
  <c r="J3844" i="12"/>
  <c r="Y3844" i="12"/>
  <c r="I3844" i="12"/>
  <c r="V3844" i="12"/>
  <c r="E3844" i="12"/>
  <c r="F3844" i="12" s="1"/>
  <c r="B3845" i="12"/>
  <c r="U3844" i="12"/>
  <c r="K3843" i="12"/>
  <c r="Q3843" i="12"/>
  <c r="R3843" i="12" s="1"/>
  <c r="W3844" i="12" l="1"/>
  <c r="K3844" i="12"/>
  <c r="Q3844" i="12"/>
  <c r="R3844" i="12" s="1"/>
  <c r="E95" i="13"/>
  <c r="J3845" i="12"/>
  <c r="Y3845" i="12"/>
  <c r="I3845" i="12"/>
  <c r="V3845" i="12"/>
  <c r="B3846" i="12"/>
  <c r="U3845" i="12"/>
  <c r="E3845" i="12"/>
  <c r="F3845" i="12" s="1"/>
  <c r="N3845" i="12"/>
  <c r="O3845" i="12" s="1"/>
  <c r="P3845" i="12" s="1"/>
  <c r="W3845" i="12" l="1"/>
  <c r="N3846" i="12"/>
  <c r="O3846" i="12" s="1"/>
  <c r="P3846" i="12" s="1"/>
  <c r="J3846" i="12"/>
  <c r="Y3846" i="12"/>
  <c r="I3846" i="12"/>
  <c r="V3846" i="12"/>
  <c r="B3847" i="12"/>
  <c r="U3846" i="12"/>
  <c r="E3846" i="12"/>
  <c r="F3846" i="12" s="1"/>
  <c r="E94" i="13"/>
  <c r="K3845" i="12"/>
  <c r="Q3845" i="12"/>
  <c r="R3845" i="12" s="1"/>
  <c r="Q3846" i="12" l="1"/>
  <c r="R3846" i="12" s="1"/>
  <c r="E93" i="13"/>
  <c r="J3847" i="12"/>
  <c r="Y3847" i="12"/>
  <c r="I3847" i="12"/>
  <c r="V3847" i="12"/>
  <c r="B3848" i="12"/>
  <c r="U3847" i="12"/>
  <c r="E3847" i="12"/>
  <c r="F3847" i="12" s="1"/>
  <c r="N3847" i="12"/>
  <c r="O3847" i="12" s="1"/>
  <c r="P3847" i="12" s="1"/>
  <c r="K3846" i="12"/>
  <c r="W3846" i="12"/>
  <c r="W3847" i="12" l="1"/>
  <c r="E92" i="13"/>
  <c r="V3848" i="12"/>
  <c r="N3848" i="12"/>
  <c r="O3848" i="12" s="1"/>
  <c r="P3848" i="12" s="1"/>
  <c r="J3848" i="12"/>
  <c r="B3849" i="12"/>
  <c r="Y3848" i="12"/>
  <c r="U3848" i="12"/>
  <c r="I3848" i="12"/>
  <c r="E3848" i="12"/>
  <c r="F3848" i="12" s="1"/>
  <c r="K3847" i="12"/>
  <c r="Q3847" i="12"/>
  <c r="R3847" i="12" s="1"/>
  <c r="W3848" i="12" l="1"/>
  <c r="K3848" i="12"/>
  <c r="E91" i="13"/>
  <c r="B3850" i="12"/>
  <c r="U3849" i="12"/>
  <c r="E3849" i="12"/>
  <c r="F3849" i="12" s="1"/>
  <c r="N3849" i="12"/>
  <c r="O3849" i="12" s="1"/>
  <c r="P3849" i="12" s="1"/>
  <c r="J3849" i="12"/>
  <c r="Y3849" i="12"/>
  <c r="I3849" i="12"/>
  <c r="V3849" i="12"/>
  <c r="Q3848" i="12"/>
  <c r="R3848" i="12" s="1"/>
  <c r="Q3849" i="12" l="1"/>
  <c r="R3849" i="12" s="1"/>
  <c r="W3849" i="12"/>
  <c r="E90" i="13"/>
  <c r="N3850" i="12"/>
  <c r="O3850" i="12" s="1"/>
  <c r="P3850" i="12" s="1"/>
  <c r="J3850" i="12"/>
  <c r="Y3850" i="12"/>
  <c r="I3850" i="12"/>
  <c r="V3850" i="12"/>
  <c r="B3851" i="12"/>
  <c r="U3850" i="12"/>
  <c r="E3850" i="12"/>
  <c r="F3850" i="12" s="1"/>
  <c r="K3849" i="12"/>
  <c r="K3850" i="12" l="1"/>
  <c r="Q3850" i="12"/>
  <c r="R3850" i="12" s="1"/>
  <c r="W3850" i="12"/>
  <c r="E89" i="13"/>
  <c r="N3851" i="12"/>
  <c r="O3851" i="12" s="1"/>
  <c r="P3851" i="12" s="1"/>
  <c r="J3851" i="12"/>
  <c r="Y3851" i="12"/>
  <c r="I3851" i="12"/>
  <c r="V3851" i="12"/>
  <c r="B3852" i="12"/>
  <c r="U3851" i="12"/>
  <c r="E3851" i="12"/>
  <c r="F3851" i="12" s="1"/>
  <c r="Q3851" i="12" l="1"/>
  <c r="R3851" i="12" s="1"/>
  <c r="W3851" i="12"/>
  <c r="E88" i="13"/>
  <c r="J3852" i="12"/>
  <c r="Y3852" i="12"/>
  <c r="I3852" i="12"/>
  <c r="V3852" i="12"/>
  <c r="B3853" i="12"/>
  <c r="U3852" i="12"/>
  <c r="E3852" i="12"/>
  <c r="F3852" i="12" s="1"/>
  <c r="N3852" i="12"/>
  <c r="O3852" i="12" s="1"/>
  <c r="P3852" i="12" s="1"/>
  <c r="K3851" i="12"/>
  <c r="K3852" i="12" l="1"/>
  <c r="Q3852" i="12"/>
  <c r="R3852" i="12" s="1"/>
  <c r="W3852" i="12"/>
  <c r="E87" i="13"/>
  <c r="Y3853" i="12"/>
  <c r="I3853" i="12"/>
  <c r="V3853" i="12"/>
  <c r="B3854" i="12"/>
  <c r="U3853" i="12"/>
  <c r="E3853" i="12"/>
  <c r="F3853" i="12" s="1"/>
  <c r="N3853" i="12"/>
  <c r="O3853" i="12" s="1"/>
  <c r="P3853" i="12" s="1"/>
  <c r="J3853" i="12"/>
  <c r="W3853" i="12" l="1"/>
  <c r="Q3853" i="12"/>
  <c r="R3853" i="12" s="1"/>
  <c r="E86" i="13"/>
  <c r="V3854" i="12"/>
  <c r="B3855" i="12"/>
  <c r="U3854" i="12"/>
  <c r="E3854" i="12"/>
  <c r="F3854" i="12" s="1"/>
  <c r="N3854" i="12"/>
  <c r="O3854" i="12" s="1"/>
  <c r="P3854" i="12" s="1"/>
  <c r="J3854" i="12"/>
  <c r="Y3854" i="12"/>
  <c r="I3854" i="12"/>
  <c r="K3853" i="12"/>
  <c r="E85" i="13" l="1"/>
  <c r="N3855" i="12"/>
  <c r="O3855" i="12" s="1"/>
  <c r="P3855" i="12" s="1"/>
  <c r="J3855" i="12"/>
  <c r="Y3855" i="12"/>
  <c r="I3855" i="12"/>
  <c r="V3855" i="12"/>
  <c r="B3856" i="12"/>
  <c r="U3855" i="12"/>
  <c r="E3855" i="12"/>
  <c r="F3855" i="12" s="1"/>
  <c r="K3854" i="12"/>
  <c r="Q3854" i="12"/>
  <c r="R3854" i="12" s="1"/>
  <c r="W3854" i="12"/>
  <c r="E84" i="13" l="1"/>
  <c r="N3856" i="12"/>
  <c r="O3856" i="12" s="1"/>
  <c r="P3856" i="12" s="1"/>
  <c r="J3856" i="12"/>
  <c r="Y3856" i="12"/>
  <c r="I3856" i="12"/>
  <c r="V3856" i="12"/>
  <c r="B3857" i="12"/>
  <c r="U3856" i="12"/>
  <c r="E3856" i="12"/>
  <c r="F3856" i="12" s="1"/>
  <c r="K3855" i="12"/>
  <c r="Q3855" i="12"/>
  <c r="R3855" i="12" s="1"/>
  <c r="W3855" i="12"/>
  <c r="W3856" i="12" l="1"/>
  <c r="E83" i="13"/>
  <c r="J3857" i="12"/>
  <c r="Y3857" i="12"/>
  <c r="I3857" i="12"/>
  <c r="V3857" i="12"/>
  <c r="B3858" i="12"/>
  <c r="U3857" i="12"/>
  <c r="E3857" i="12"/>
  <c r="F3857" i="12" s="1"/>
  <c r="N3857" i="12"/>
  <c r="O3857" i="12" s="1"/>
  <c r="P3857" i="12" s="1"/>
  <c r="K3856" i="12"/>
  <c r="Q3856" i="12"/>
  <c r="R3856" i="12" s="1"/>
  <c r="W3857" i="12" l="1"/>
  <c r="E82" i="13"/>
  <c r="J3858" i="12"/>
  <c r="Y3858" i="12"/>
  <c r="I3858" i="12"/>
  <c r="V3858" i="12"/>
  <c r="B3859" i="12"/>
  <c r="U3858" i="12"/>
  <c r="E3858" i="12"/>
  <c r="F3858" i="12" s="1"/>
  <c r="N3858" i="12"/>
  <c r="O3858" i="12" s="1"/>
  <c r="P3858" i="12" s="1"/>
  <c r="K3857" i="12"/>
  <c r="Q3857" i="12"/>
  <c r="R3857" i="12" s="1"/>
  <c r="W3858" i="12" l="1"/>
  <c r="E81" i="13"/>
  <c r="V3859" i="12"/>
  <c r="B3860" i="12"/>
  <c r="U3859" i="12"/>
  <c r="E3859" i="12"/>
  <c r="F3859" i="12" s="1"/>
  <c r="N3859" i="12"/>
  <c r="O3859" i="12" s="1"/>
  <c r="P3859" i="12" s="1"/>
  <c r="J3859" i="12"/>
  <c r="Y3859" i="12"/>
  <c r="I3859" i="12"/>
  <c r="K3858" i="12"/>
  <c r="Q3858" i="12"/>
  <c r="R3858" i="12" s="1"/>
  <c r="W3859" i="12" l="1"/>
  <c r="Q3859" i="12"/>
  <c r="R3859" i="12" s="1"/>
  <c r="E80" i="13"/>
  <c r="N3860" i="12"/>
  <c r="O3860" i="12" s="1"/>
  <c r="P3860" i="12" s="1"/>
  <c r="J3860" i="12"/>
  <c r="Y3860" i="12"/>
  <c r="I3860" i="12"/>
  <c r="V3860" i="12"/>
  <c r="B3861" i="12"/>
  <c r="U3860" i="12"/>
  <c r="E3860" i="12"/>
  <c r="F3860" i="12" s="1"/>
  <c r="K3859" i="12"/>
  <c r="Q3860" i="12" l="1"/>
  <c r="R3860" i="12" s="1"/>
  <c r="W3860" i="12"/>
  <c r="E79" i="13"/>
  <c r="N3861" i="12"/>
  <c r="O3861" i="12" s="1"/>
  <c r="P3861" i="12" s="1"/>
  <c r="J3861" i="12"/>
  <c r="Y3861" i="12"/>
  <c r="I3861" i="12"/>
  <c r="V3861" i="12"/>
  <c r="B3862" i="12"/>
  <c r="U3861" i="12"/>
  <c r="E3861" i="12"/>
  <c r="F3861" i="12" s="1"/>
  <c r="K3860" i="12"/>
  <c r="W3861" i="12" l="1"/>
  <c r="Q3861" i="12"/>
  <c r="R3861" i="12" s="1"/>
  <c r="E78" i="13"/>
  <c r="N3862" i="12"/>
  <c r="O3862" i="12" s="1"/>
  <c r="P3862" i="12" s="1"/>
  <c r="J3862" i="12"/>
  <c r="Y3862" i="12"/>
  <c r="I3862" i="12"/>
  <c r="V3862" i="12"/>
  <c r="B3863" i="12"/>
  <c r="U3862" i="12"/>
  <c r="E3862" i="12"/>
  <c r="F3862" i="12" s="1"/>
  <c r="K3861" i="12"/>
  <c r="Q3862" i="12" l="1"/>
  <c r="R3862" i="12" s="1"/>
  <c r="W3862" i="12"/>
  <c r="E77" i="13"/>
  <c r="J3863" i="12"/>
  <c r="Y3863" i="12"/>
  <c r="I3863" i="12"/>
  <c r="V3863" i="12"/>
  <c r="B3864" i="12"/>
  <c r="U3863" i="12"/>
  <c r="E3863" i="12"/>
  <c r="F3863" i="12" s="1"/>
  <c r="N3863" i="12"/>
  <c r="O3863" i="12" s="1"/>
  <c r="P3863" i="12" s="1"/>
  <c r="K3862" i="12"/>
  <c r="W3863" i="12" l="1"/>
  <c r="E76" i="13"/>
  <c r="V3864" i="12"/>
  <c r="B3865" i="12"/>
  <c r="U3864" i="12"/>
  <c r="E3864" i="12"/>
  <c r="F3864" i="12" s="1"/>
  <c r="N3864" i="12"/>
  <c r="O3864" i="12" s="1"/>
  <c r="P3864" i="12" s="1"/>
  <c r="J3864" i="12"/>
  <c r="Y3864" i="12"/>
  <c r="I3864" i="12"/>
  <c r="K3863" i="12"/>
  <c r="Q3863" i="12"/>
  <c r="R3863" i="12" s="1"/>
  <c r="W3864" i="12" l="1"/>
  <c r="K3864" i="12"/>
  <c r="E75" i="13"/>
  <c r="B3866" i="12"/>
  <c r="U3865" i="12"/>
  <c r="E3865" i="12"/>
  <c r="F3865" i="12" s="1"/>
  <c r="N3865" i="12"/>
  <c r="O3865" i="12" s="1"/>
  <c r="P3865" i="12" s="1"/>
  <c r="J3865" i="12"/>
  <c r="Y3865" i="12"/>
  <c r="I3865" i="12"/>
  <c r="V3865" i="12"/>
  <c r="Q3864" i="12"/>
  <c r="R3864" i="12" s="1"/>
  <c r="K3865" i="12" l="1"/>
  <c r="Q3865" i="12"/>
  <c r="R3865" i="12" s="1"/>
  <c r="W3865" i="12"/>
  <c r="E74" i="13"/>
  <c r="N3866" i="12"/>
  <c r="O3866" i="12" s="1"/>
  <c r="P3866" i="12" s="1"/>
  <c r="J3866" i="12"/>
  <c r="Y3866" i="12"/>
  <c r="I3866" i="12"/>
  <c r="V3866" i="12"/>
  <c r="B3867" i="12"/>
  <c r="U3866" i="12"/>
  <c r="E3866" i="12"/>
  <c r="F3866" i="12" s="1"/>
  <c r="K3866" i="12" l="1"/>
  <c r="Q3866" i="12"/>
  <c r="R3866" i="12" s="1"/>
  <c r="W3866" i="12"/>
  <c r="E73" i="13"/>
  <c r="N3867" i="12"/>
  <c r="O3867" i="12" s="1"/>
  <c r="P3867" i="12" s="1"/>
  <c r="J3867" i="12"/>
  <c r="Y3867" i="12"/>
  <c r="I3867" i="12"/>
  <c r="V3867" i="12"/>
  <c r="B3868" i="12"/>
  <c r="U3867" i="12"/>
  <c r="E3867" i="12"/>
  <c r="F3867" i="12" s="1"/>
  <c r="W3867" i="12" l="1"/>
  <c r="Q3867" i="12"/>
  <c r="R3867" i="12" s="1"/>
  <c r="E72" i="13"/>
  <c r="J3868" i="12"/>
  <c r="Y3868" i="12"/>
  <c r="I3868" i="12"/>
  <c r="V3868" i="12"/>
  <c r="B3869" i="12"/>
  <c r="U3868" i="12"/>
  <c r="E3868" i="12"/>
  <c r="F3868" i="12" s="1"/>
  <c r="N3868" i="12"/>
  <c r="O3868" i="12" s="1"/>
  <c r="P3868" i="12" s="1"/>
  <c r="K3867" i="12"/>
  <c r="W3868" i="12" l="1"/>
  <c r="Q3868" i="12"/>
  <c r="R3868" i="12" s="1"/>
  <c r="E71" i="13"/>
  <c r="Y3869" i="12"/>
  <c r="I3869" i="12"/>
  <c r="V3869" i="12"/>
  <c r="B3870" i="12"/>
  <c r="U3869" i="12"/>
  <c r="E3869" i="12"/>
  <c r="F3869" i="12" s="1"/>
  <c r="N3869" i="12"/>
  <c r="O3869" i="12" s="1"/>
  <c r="P3869" i="12" s="1"/>
  <c r="J3869" i="12"/>
  <c r="K3868" i="12"/>
  <c r="W3869" i="12" l="1"/>
  <c r="E70" i="13"/>
  <c r="V3870" i="12"/>
  <c r="B3871" i="12"/>
  <c r="U3870" i="12"/>
  <c r="E3870" i="12"/>
  <c r="F3870" i="12" s="1"/>
  <c r="N3870" i="12"/>
  <c r="O3870" i="12" s="1"/>
  <c r="P3870" i="12" s="1"/>
  <c r="J3870" i="12"/>
  <c r="Y3870" i="12"/>
  <c r="I3870" i="12"/>
  <c r="K3869" i="12"/>
  <c r="Q3869" i="12"/>
  <c r="R3869" i="12" s="1"/>
  <c r="W3870" i="12" l="1"/>
  <c r="Q3870" i="12"/>
  <c r="R3870" i="12" s="1"/>
  <c r="E69" i="13"/>
  <c r="N3871" i="12"/>
  <c r="O3871" i="12" s="1"/>
  <c r="P3871" i="12" s="1"/>
  <c r="J3871" i="12"/>
  <c r="Y3871" i="12"/>
  <c r="I3871" i="12"/>
  <c r="V3871" i="12"/>
  <c r="B3872" i="12"/>
  <c r="U3871" i="12"/>
  <c r="E3871" i="12"/>
  <c r="F3871" i="12" s="1"/>
  <c r="K3870" i="12"/>
  <c r="Q3871" i="12" l="1"/>
  <c r="R3871" i="12" s="1"/>
  <c r="W3871" i="12"/>
  <c r="E68" i="13"/>
  <c r="N3872" i="12"/>
  <c r="O3872" i="12" s="1"/>
  <c r="P3872" i="12" s="1"/>
  <c r="J3872" i="12"/>
  <c r="Y3872" i="12"/>
  <c r="I3872" i="12"/>
  <c r="V3872" i="12"/>
  <c r="B3873" i="12"/>
  <c r="U3872" i="12"/>
  <c r="E3872" i="12"/>
  <c r="F3872" i="12" s="1"/>
  <c r="K3871" i="12"/>
  <c r="W3872" i="12" l="1"/>
  <c r="K3872" i="12"/>
  <c r="Q3872" i="12"/>
  <c r="R3872" i="12" s="1"/>
  <c r="E67" i="13"/>
  <c r="J3873" i="12"/>
  <c r="Y3873" i="12"/>
  <c r="I3873" i="12"/>
  <c r="V3873" i="12"/>
  <c r="B3874" i="12"/>
  <c r="U3873" i="12"/>
  <c r="E3873" i="12"/>
  <c r="F3873" i="12" s="1"/>
  <c r="N3873" i="12"/>
  <c r="O3873" i="12" s="1"/>
  <c r="P3873" i="12" s="1"/>
  <c r="Q3873" i="12" l="1"/>
  <c r="R3873" i="12" s="1"/>
  <c r="W3873" i="12"/>
  <c r="E66" i="13"/>
  <c r="J3874" i="12"/>
  <c r="Y3874" i="12"/>
  <c r="I3874" i="12"/>
  <c r="V3874" i="12"/>
  <c r="B3875" i="12"/>
  <c r="U3874" i="12"/>
  <c r="E3874" i="12"/>
  <c r="F3874" i="12" s="1"/>
  <c r="N3874" i="12"/>
  <c r="O3874" i="12" s="1"/>
  <c r="P3874" i="12" s="1"/>
  <c r="K3873" i="12"/>
  <c r="W3874" i="12" l="1"/>
  <c r="K3874" i="12"/>
  <c r="Q3874" i="12"/>
  <c r="R3874" i="12" s="1"/>
  <c r="E65" i="13"/>
  <c r="V3875" i="12"/>
  <c r="B3876" i="12"/>
  <c r="U3875" i="12"/>
  <c r="E3875" i="12"/>
  <c r="F3875" i="12" s="1"/>
  <c r="N3875" i="12"/>
  <c r="O3875" i="12" s="1"/>
  <c r="P3875" i="12" s="1"/>
  <c r="J3875" i="12"/>
  <c r="Y3875" i="12"/>
  <c r="I3875" i="12"/>
  <c r="W3875" i="12" l="1"/>
  <c r="E64" i="13"/>
  <c r="N3876" i="12"/>
  <c r="O3876" i="12" s="1"/>
  <c r="P3876" i="12" s="1"/>
  <c r="J3876" i="12"/>
  <c r="Y3876" i="12"/>
  <c r="I3876" i="12"/>
  <c r="V3876" i="12"/>
  <c r="B3877" i="12"/>
  <c r="U3876" i="12"/>
  <c r="E3876" i="12"/>
  <c r="F3876" i="12" s="1"/>
  <c r="K3875" i="12"/>
  <c r="Q3875" i="12"/>
  <c r="R3875" i="12" s="1"/>
  <c r="K3876" i="12" l="1"/>
  <c r="Q3876" i="12"/>
  <c r="R3876" i="12" s="1"/>
  <c r="W3876" i="12"/>
  <c r="E63" i="13"/>
  <c r="N3877" i="12"/>
  <c r="O3877" i="12" s="1"/>
  <c r="P3877" i="12" s="1"/>
  <c r="J3877" i="12"/>
  <c r="Y3877" i="12"/>
  <c r="I3877" i="12"/>
  <c r="V3877" i="12"/>
  <c r="B3878" i="12"/>
  <c r="U3877" i="12"/>
  <c r="E3877" i="12"/>
  <c r="F3877" i="12" s="1"/>
  <c r="E62" i="13" l="1"/>
  <c r="N3878" i="12"/>
  <c r="O3878" i="12" s="1"/>
  <c r="P3878" i="12" s="1"/>
  <c r="J3878" i="12"/>
  <c r="I3878" i="12"/>
  <c r="Y3878" i="12"/>
  <c r="V3878" i="12"/>
  <c r="E3878" i="12"/>
  <c r="F3878" i="12" s="1"/>
  <c r="U3878" i="12"/>
  <c r="B3879" i="12"/>
  <c r="Q3877" i="12"/>
  <c r="R3877" i="12" s="1"/>
  <c r="K3877" i="12"/>
  <c r="W3877" i="12"/>
  <c r="W3878" i="12" l="1"/>
  <c r="K3878" i="12"/>
  <c r="Q3878" i="12"/>
  <c r="R3878" i="12" s="1"/>
  <c r="E61" i="13"/>
  <c r="B3880" i="12"/>
  <c r="N3879" i="12"/>
  <c r="O3879" i="12" s="1"/>
  <c r="P3879" i="12" s="1"/>
  <c r="J3879" i="12"/>
  <c r="I3879" i="12"/>
  <c r="E3879" i="12"/>
  <c r="F3879" i="12" s="1"/>
  <c r="Y3879" i="12"/>
  <c r="V3879" i="12"/>
  <c r="U3879" i="12"/>
  <c r="K3879" i="12" l="1"/>
  <c r="W3879" i="12"/>
  <c r="E60" i="13"/>
  <c r="V3880" i="12"/>
  <c r="B3881" i="12"/>
  <c r="U3880" i="12"/>
  <c r="E3880" i="12"/>
  <c r="F3880" i="12" s="1"/>
  <c r="N3880" i="12"/>
  <c r="O3880" i="12" s="1"/>
  <c r="P3880" i="12" s="1"/>
  <c r="Y3880" i="12"/>
  <c r="J3880" i="12"/>
  <c r="I3880" i="12"/>
  <c r="Q3879" i="12"/>
  <c r="R3879" i="12" s="1"/>
  <c r="E59" i="13" l="1"/>
  <c r="N3881" i="12"/>
  <c r="O3881" i="12" s="1"/>
  <c r="P3881" i="12" s="1"/>
  <c r="B3882" i="12"/>
  <c r="J3881" i="12"/>
  <c r="I3881" i="12"/>
  <c r="E3881" i="12"/>
  <c r="F3881" i="12" s="1"/>
  <c r="Y3881" i="12"/>
  <c r="V3881" i="12"/>
  <c r="U3881" i="12"/>
  <c r="K3880" i="12"/>
  <c r="Q3880" i="12"/>
  <c r="R3880" i="12" s="1"/>
  <c r="W3880" i="12"/>
  <c r="W3881" i="12" l="1"/>
  <c r="K3881" i="12"/>
  <c r="N3882" i="12"/>
  <c r="O3882" i="12" s="1"/>
  <c r="P3882" i="12" s="1"/>
  <c r="E58" i="13"/>
  <c r="E3882" i="12"/>
  <c r="F3882" i="12" s="1"/>
  <c r="Y3882" i="12"/>
  <c r="V3882" i="12"/>
  <c r="U3882" i="12"/>
  <c r="B3883" i="12"/>
  <c r="J3882" i="12"/>
  <c r="I3882" i="12"/>
  <c r="Q3881" i="12"/>
  <c r="R3881" i="12" s="1"/>
  <c r="K3882" i="12" l="1"/>
  <c r="E57" i="13"/>
  <c r="J3883" i="12"/>
  <c r="B3884" i="12"/>
  <c r="U3883" i="12"/>
  <c r="E3883" i="12"/>
  <c r="F3883" i="12" s="1"/>
  <c r="N3883" i="12"/>
  <c r="O3883" i="12" s="1"/>
  <c r="P3883" i="12" s="1"/>
  <c r="I3883" i="12"/>
  <c r="Y3883" i="12"/>
  <c r="V3883" i="12"/>
  <c r="Q3882" i="12"/>
  <c r="R3882" i="12" s="1"/>
  <c r="W3882" i="12"/>
  <c r="W3883" i="12" l="1"/>
  <c r="J3884" i="12"/>
  <c r="Y3884" i="12"/>
  <c r="I3884" i="12"/>
  <c r="V3884" i="12"/>
  <c r="B3885" i="12"/>
  <c r="U3884" i="12"/>
  <c r="E3884" i="12"/>
  <c r="F3884" i="12" s="1"/>
  <c r="N3884" i="12"/>
  <c r="O3884" i="12" s="1"/>
  <c r="P3884" i="12" s="1"/>
  <c r="E56" i="13"/>
  <c r="K3883" i="12"/>
  <c r="Q3883" i="12"/>
  <c r="R3883" i="12" s="1"/>
  <c r="W3884" i="12" l="1"/>
  <c r="Q3884" i="12"/>
  <c r="R3884" i="12" s="1"/>
  <c r="E55" i="13"/>
  <c r="V3885" i="12"/>
  <c r="B3886" i="12"/>
  <c r="U3885" i="12"/>
  <c r="E3885" i="12"/>
  <c r="F3885" i="12" s="1"/>
  <c r="N3885" i="12"/>
  <c r="O3885" i="12" s="1"/>
  <c r="P3885" i="12" s="1"/>
  <c r="I3885" i="12"/>
  <c r="Y3885" i="12"/>
  <c r="J3885" i="12"/>
  <c r="K3884" i="12"/>
  <c r="W3885" i="12" l="1"/>
  <c r="E54" i="13"/>
  <c r="N3886" i="12"/>
  <c r="O3886" i="12" s="1"/>
  <c r="P3886" i="12" s="1"/>
  <c r="J3886" i="12"/>
  <c r="E3886" i="12"/>
  <c r="F3886" i="12" s="1"/>
  <c r="B3887" i="12"/>
  <c r="Y3886" i="12"/>
  <c r="V3886" i="12"/>
  <c r="U3886" i="12"/>
  <c r="I3886" i="12"/>
  <c r="Q3885" i="12"/>
  <c r="R3885" i="12" s="1"/>
  <c r="K3885" i="12"/>
  <c r="W3886" i="12" l="1"/>
  <c r="E53" i="13"/>
  <c r="N3887" i="12"/>
  <c r="O3887" i="12" s="1"/>
  <c r="P3887" i="12" s="1"/>
  <c r="Y3887" i="12"/>
  <c r="I3887" i="12"/>
  <c r="U3887" i="12"/>
  <c r="J3887" i="12"/>
  <c r="E3887" i="12"/>
  <c r="F3887" i="12" s="1"/>
  <c r="B3888" i="12"/>
  <c r="V3887" i="12"/>
  <c r="Q3886" i="12"/>
  <c r="R3886" i="12" s="1"/>
  <c r="K3886" i="12"/>
  <c r="W3887" i="12" l="1"/>
  <c r="K3887" i="12"/>
  <c r="Q3887" i="12"/>
  <c r="R3887" i="12" s="1"/>
  <c r="E52" i="13"/>
  <c r="N3888" i="12"/>
  <c r="O3888" i="12" s="1"/>
  <c r="P3888" i="12" s="1"/>
  <c r="J3888" i="12"/>
  <c r="Y3888" i="12"/>
  <c r="I3888" i="12"/>
  <c r="V3888" i="12"/>
  <c r="B3889" i="12"/>
  <c r="U3888" i="12"/>
  <c r="E3888" i="12"/>
  <c r="F3888" i="12" s="1"/>
  <c r="W3888" i="12" l="1"/>
  <c r="Q3888" i="12"/>
  <c r="R3888" i="12" s="1"/>
  <c r="E51" i="13"/>
  <c r="J3889" i="12"/>
  <c r="Y3889" i="12"/>
  <c r="I3889" i="12"/>
  <c r="V3889" i="12"/>
  <c r="B3890" i="12"/>
  <c r="U3889" i="12"/>
  <c r="E3889" i="12"/>
  <c r="F3889" i="12" s="1"/>
  <c r="N3889" i="12"/>
  <c r="O3889" i="12" s="1"/>
  <c r="P3889" i="12" s="1"/>
  <c r="K3888" i="12"/>
  <c r="E50" i="13" l="1"/>
  <c r="V3890" i="12"/>
  <c r="B3891" i="12"/>
  <c r="U3890" i="12"/>
  <c r="E3890" i="12"/>
  <c r="F3890" i="12" s="1"/>
  <c r="N3890" i="12"/>
  <c r="O3890" i="12" s="1"/>
  <c r="P3890" i="12" s="1"/>
  <c r="Y3890" i="12"/>
  <c r="J3890" i="12"/>
  <c r="I3890" i="12"/>
  <c r="K3889" i="12"/>
  <c r="Q3889" i="12"/>
  <c r="R3889" i="12" s="1"/>
  <c r="W3889" i="12"/>
  <c r="W3890" i="12" l="1"/>
  <c r="E49" i="13"/>
  <c r="B3892" i="12"/>
  <c r="U3891" i="12"/>
  <c r="E3891" i="12"/>
  <c r="F3891" i="12" s="1"/>
  <c r="J3891" i="12"/>
  <c r="Y3891" i="12"/>
  <c r="V3891" i="12"/>
  <c r="N3891" i="12"/>
  <c r="O3891" i="12" s="1"/>
  <c r="P3891" i="12" s="1"/>
  <c r="I3891" i="12"/>
  <c r="K3890" i="12"/>
  <c r="Q3890" i="12"/>
  <c r="R3890" i="12" s="1"/>
  <c r="W3891" i="12" l="1"/>
  <c r="E48" i="13"/>
  <c r="N3892" i="12"/>
  <c r="O3892" i="12" s="1"/>
  <c r="P3892" i="12" s="1"/>
  <c r="J3892" i="12"/>
  <c r="Y3892" i="12"/>
  <c r="I3892" i="12"/>
  <c r="B3893" i="12"/>
  <c r="U3892" i="12"/>
  <c r="E3892" i="12"/>
  <c r="F3892" i="12" s="1"/>
  <c r="V3892" i="12"/>
  <c r="K3891" i="12"/>
  <c r="Q3891" i="12"/>
  <c r="R3891" i="12" s="1"/>
  <c r="K3892" i="12" l="1"/>
  <c r="Q3892" i="12"/>
  <c r="R3892" i="12" s="1"/>
  <c r="W3892" i="12"/>
  <c r="E47" i="13"/>
  <c r="N3893" i="12"/>
  <c r="O3893" i="12" s="1"/>
  <c r="P3893" i="12" s="1"/>
  <c r="J3893" i="12"/>
  <c r="Y3893" i="12"/>
  <c r="I3893" i="12"/>
  <c r="V3893" i="12"/>
  <c r="B3894" i="12"/>
  <c r="U3893" i="12"/>
  <c r="E3893" i="12"/>
  <c r="F3893" i="12" s="1"/>
  <c r="Q3893" i="12" l="1"/>
  <c r="R3893" i="12" s="1"/>
  <c r="W3893" i="12"/>
  <c r="E46" i="13"/>
  <c r="J3894" i="12"/>
  <c r="Y3894" i="12"/>
  <c r="I3894" i="12"/>
  <c r="V3894" i="12"/>
  <c r="U3894" i="12"/>
  <c r="N3894" i="12"/>
  <c r="O3894" i="12" s="1"/>
  <c r="P3894" i="12" s="1"/>
  <c r="E3894" i="12"/>
  <c r="F3894" i="12" s="1"/>
  <c r="B3895" i="12"/>
  <c r="K3893" i="12"/>
  <c r="W3894" i="12" l="1"/>
  <c r="E45" i="13"/>
  <c r="Y3895" i="12"/>
  <c r="I3895" i="12"/>
  <c r="V3895" i="12"/>
  <c r="B3896" i="12"/>
  <c r="U3895" i="12"/>
  <c r="E3895" i="12"/>
  <c r="F3895" i="12" s="1"/>
  <c r="N3895" i="12"/>
  <c r="O3895" i="12" s="1"/>
  <c r="P3895" i="12" s="1"/>
  <c r="J3895" i="12"/>
  <c r="Q3894" i="12"/>
  <c r="R3894" i="12" s="1"/>
  <c r="K3894" i="12"/>
  <c r="W3895" i="12" l="1"/>
  <c r="E44" i="13"/>
  <c r="V3896" i="12"/>
  <c r="B3897" i="12"/>
  <c r="U3896" i="12"/>
  <c r="E3896" i="12"/>
  <c r="F3896" i="12" s="1"/>
  <c r="N3896" i="12"/>
  <c r="O3896" i="12" s="1"/>
  <c r="P3896" i="12" s="1"/>
  <c r="Y3896" i="12"/>
  <c r="I3896" i="12"/>
  <c r="J3896" i="12"/>
  <c r="K3895" i="12"/>
  <c r="Q3895" i="12"/>
  <c r="R3895" i="12" s="1"/>
  <c r="W3896" i="12" l="1"/>
  <c r="Q3896" i="12"/>
  <c r="R3896" i="12" s="1"/>
  <c r="E43" i="13"/>
  <c r="N3897" i="12"/>
  <c r="O3897" i="12" s="1"/>
  <c r="P3897" i="12" s="1"/>
  <c r="J3897" i="12"/>
  <c r="Y3897" i="12"/>
  <c r="I3897" i="12"/>
  <c r="V3897" i="12"/>
  <c r="B3898" i="12"/>
  <c r="U3897" i="12"/>
  <c r="E3897" i="12"/>
  <c r="F3897" i="12" s="1"/>
  <c r="K3896" i="12"/>
  <c r="K3897" i="12" l="1"/>
  <c r="Q3897" i="12"/>
  <c r="R3897" i="12" s="1"/>
  <c r="W3897" i="12"/>
  <c r="E42" i="13"/>
  <c r="N3898" i="12"/>
  <c r="O3898" i="12" s="1"/>
  <c r="P3898" i="12" s="1"/>
  <c r="J3898" i="12"/>
  <c r="V3898" i="12"/>
  <c r="B3899" i="12"/>
  <c r="U3898" i="12"/>
  <c r="E3898" i="12"/>
  <c r="F3898" i="12" s="1"/>
  <c r="I3898" i="12"/>
  <c r="Y3898" i="12"/>
  <c r="W3898" i="12" l="1"/>
  <c r="Q3898" i="12"/>
  <c r="R3898" i="12" s="1"/>
  <c r="E41" i="13"/>
  <c r="J3899" i="12"/>
  <c r="Y3899" i="12"/>
  <c r="I3899" i="12"/>
  <c r="B3900" i="12"/>
  <c r="U3899" i="12"/>
  <c r="E3899" i="12"/>
  <c r="F3899" i="12" s="1"/>
  <c r="V3899" i="12"/>
  <c r="N3899" i="12"/>
  <c r="O3899" i="12" s="1"/>
  <c r="P3899" i="12" s="1"/>
  <c r="K3898" i="12"/>
  <c r="K3899" i="12" l="1"/>
  <c r="Q3899" i="12"/>
  <c r="R3899" i="12" s="1"/>
  <c r="W3899" i="12"/>
  <c r="E40" i="13"/>
  <c r="J3900" i="12"/>
  <c r="Y3900" i="12"/>
  <c r="I3900" i="12"/>
  <c r="V3900" i="12"/>
  <c r="B3901" i="12"/>
  <c r="U3900" i="12"/>
  <c r="E3900" i="12"/>
  <c r="F3900" i="12" s="1"/>
  <c r="N3900" i="12"/>
  <c r="O3900" i="12" s="1"/>
  <c r="P3900" i="12" s="1"/>
  <c r="W3900" i="12" l="1"/>
  <c r="K3900" i="12"/>
  <c r="Q3900" i="12"/>
  <c r="R3900" i="12" s="1"/>
  <c r="E39" i="13"/>
  <c r="V3901" i="12"/>
  <c r="B3902" i="12"/>
  <c r="U3901" i="12"/>
  <c r="E3901" i="12"/>
  <c r="F3901" i="12" s="1"/>
  <c r="N3901" i="12"/>
  <c r="O3901" i="12" s="1"/>
  <c r="P3901" i="12" s="1"/>
  <c r="J3901" i="12"/>
  <c r="Y3901" i="12"/>
  <c r="I3901" i="12"/>
  <c r="Q3901" i="12" l="1"/>
  <c r="R3901" i="12" s="1"/>
  <c r="K3901" i="12"/>
  <c r="W3901" i="12"/>
  <c r="E38" i="13"/>
  <c r="N3902" i="12"/>
  <c r="O3902" i="12" s="1"/>
  <c r="P3902" i="12" s="1"/>
  <c r="J3902" i="12"/>
  <c r="Y3902" i="12"/>
  <c r="I3902" i="12"/>
  <c r="E3902" i="12"/>
  <c r="F3902" i="12" s="1"/>
  <c r="B3903" i="12"/>
  <c r="V3902" i="12"/>
  <c r="U3902" i="12"/>
  <c r="W3902" i="12" l="1"/>
  <c r="E37" i="13"/>
  <c r="N3903" i="12"/>
  <c r="O3903" i="12" s="1"/>
  <c r="P3903" i="12" s="1"/>
  <c r="Y3903" i="12"/>
  <c r="I3903" i="12"/>
  <c r="V3903" i="12"/>
  <c r="U3903" i="12"/>
  <c r="J3903" i="12"/>
  <c r="E3903" i="12"/>
  <c r="F3903" i="12" s="1"/>
  <c r="B3904" i="12"/>
  <c r="Q3902" i="12"/>
  <c r="R3902" i="12" s="1"/>
  <c r="K3902" i="12"/>
  <c r="W3903" i="12" l="1"/>
  <c r="K3903" i="12"/>
  <c r="Q3903" i="12"/>
  <c r="R3903" i="12" s="1"/>
  <c r="E36" i="13"/>
  <c r="N3904" i="12"/>
  <c r="O3904" i="12" s="1"/>
  <c r="P3904" i="12" s="1"/>
  <c r="J3904" i="12"/>
  <c r="Y3904" i="12"/>
  <c r="I3904" i="12"/>
  <c r="V3904" i="12"/>
  <c r="B3905" i="12"/>
  <c r="U3904" i="12"/>
  <c r="E3904" i="12"/>
  <c r="F3904" i="12" s="1"/>
  <c r="W3904" i="12" l="1"/>
  <c r="Q3904" i="12"/>
  <c r="R3904" i="12" s="1"/>
  <c r="K3904" i="12"/>
  <c r="E35" i="13"/>
  <c r="J3905" i="12"/>
  <c r="Y3905" i="12"/>
  <c r="I3905" i="12"/>
  <c r="V3905" i="12"/>
  <c r="B3906" i="12"/>
  <c r="U3905" i="12"/>
  <c r="E3905" i="12"/>
  <c r="F3905" i="12" s="1"/>
  <c r="N3905" i="12"/>
  <c r="O3905" i="12" s="1"/>
  <c r="P3905" i="12" s="1"/>
  <c r="W3905" i="12" l="1"/>
  <c r="E34" i="13"/>
  <c r="V3906" i="12"/>
  <c r="B3907" i="12"/>
  <c r="U3906" i="12"/>
  <c r="E3906" i="12"/>
  <c r="F3906" i="12" s="1"/>
  <c r="N3906" i="12"/>
  <c r="O3906" i="12" s="1"/>
  <c r="P3906" i="12" s="1"/>
  <c r="Y3906" i="12"/>
  <c r="J3906" i="12"/>
  <c r="I3906" i="12"/>
  <c r="K3905" i="12"/>
  <c r="Q3905" i="12"/>
  <c r="R3905" i="12" s="1"/>
  <c r="W3906" i="12" l="1"/>
  <c r="E33" i="13"/>
  <c r="B3908" i="12"/>
  <c r="U3907" i="12"/>
  <c r="E3907" i="12"/>
  <c r="F3907" i="12" s="1"/>
  <c r="J3907" i="12"/>
  <c r="V3907" i="12"/>
  <c r="N3907" i="12"/>
  <c r="O3907" i="12" s="1"/>
  <c r="P3907" i="12" s="1"/>
  <c r="I3907" i="12"/>
  <c r="Y3907" i="12"/>
  <c r="K3906" i="12"/>
  <c r="Q3906" i="12"/>
  <c r="R3906" i="12" s="1"/>
  <c r="Q3907" i="12" l="1"/>
  <c r="R3907" i="12" s="1"/>
  <c r="W3907" i="12"/>
  <c r="E32" i="13"/>
  <c r="N3908" i="12"/>
  <c r="O3908" i="12" s="1"/>
  <c r="P3908" i="12" s="1"/>
  <c r="J3908" i="12"/>
  <c r="Y3908" i="12"/>
  <c r="I3908" i="12"/>
  <c r="B3909" i="12"/>
  <c r="U3908" i="12"/>
  <c r="E3908" i="12"/>
  <c r="F3908" i="12" s="1"/>
  <c r="V3908" i="12"/>
  <c r="K3907" i="12"/>
  <c r="E31" i="13" l="1"/>
  <c r="N3909" i="12"/>
  <c r="O3909" i="12" s="1"/>
  <c r="P3909" i="12" s="1"/>
  <c r="J3909" i="12"/>
  <c r="Y3909" i="12"/>
  <c r="I3909" i="12"/>
  <c r="V3909" i="12"/>
  <c r="B3910" i="12"/>
  <c r="U3909" i="12"/>
  <c r="E3909" i="12"/>
  <c r="F3909" i="12" s="1"/>
  <c r="K3908" i="12"/>
  <c r="Q3908" i="12"/>
  <c r="R3908" i="12" s="1"/>
  <c r="W3908" i="12"/>
  <c r="W3909" i="12" l="1"/>
  <c r="E30" i="13"/>
  <c r="J3910" i="12"/>
  <c r="Y3910" i="12"/>
  <c r="I3910" i="12"/>
  <c r="V3910" i="12"/>
  <c r="B3911" i="12"/>
  <c r="U3910" i="12"/>
  <c r="N3910" i="12"/>
  <c r="O3910" i="12" s="1"/>
  <c r="P3910" i="12" s="1"/>
  <c r="E3910" i="12"/>
  <c r="F3910" i="12" s="1"/>
  <c r="K3909" i="12"/>
  <c r="Q3909" i="12"/>
  <c r="R3909" i="12" s="1"/>
  <c r="Q3910" i="12" l="1"/>
  <c r="R3910" i="12" s="1"/>
  <c r="Y3911" i="12"/>
  <c r="I3911" i="12"/>
  <c r="E29" i="13"/>
  <c r="J3911" i="12"/>
  <c r="E3911" i="12"/>
  <c r="F3911" i="12" s="1"/>
  <c r="U3911" i="12"/>
  <c r="B3912" i="12"/>
  <c r="N3911" i="12"/>
  <c r="O3911" i="12" s="1"/>
  <c r="P3911" i="12" s="1"/>
  <c r="V3911" i="12"/>
  <c r="K3910" i="12"/>
  <c r="W3910" i="12"/>
  <c r="K3911" i="12" l="1"/>
  <c r="Q3911" i="12"/>
  <c r="R3911" i="12" s="1"/>
  <c r="E28" i="13"/>
  <c r="V3912" i="12"/>
  <c r="B3913" i="12"/>
  <c r="N3912" i="12"/>
  <c r="O3912" i="12" s="1"/>
  <c r="P3912" i="12" s="1"/>
  <c r="J3912" i="12"/>
  <c r="I3912" i="12"/>
  <c r="E3912" i="12"/>
  <c r="F3912" i="12" s="1"/>
  <c r="U3912" i="12"/>
  <c r="Y3912" i="12"/>
  <c r="W3911" i="12"/>
  <c r="Q3912" i="12" l="1"/>
  <c r="R3912" i="12" s="1"/>
  <c r="E27" i="13"/>
  <c r="B3914" i="12"/>
  <c r="N3913" i="12"/>
  <c r="O3913" i="12" s="1"/>
  <c r="P3913" i="12" s="1"/>
  <c r="J3913" i="12"/>
  <c r="Y3913" i="12"/>
  <c r="E3913" i="12"/>
  <c r="F3913" i="12" s="1"/>
  <c r="V3913" i="12"/>
  <c r="I3913" i="12"/>
  <c r="U3913" i="12"/>
  <c r="W3912" i="12"/>
  <c r="K3912" i="12"/>
  <c r="W3913" i="12" l="1"/>
  <c r="N3914" i="12"/>
  <c r="O3914" i="12" s="1"/>
  <c r="P3914" i="12" s="1"/>
  <c r="Y3914" i="12"/>
  <c r="V3914" i="12"/>
  <c r="U3914" i="12"/>
  <c r="E26" i="13"/>
  <c r="J3914" i="12"/>
  <c r="B3915" i="12"/>
  <c r="I3914" i="12"/>
  <c r="E3914" i="12"/>
  <c r="F3914" i="12" s="1"/>
  <c r="K3913" i="12"/>
  <c r="Q3913" i="12"/>
  <c r="R3913" i="12" s="1"/>
  <c r="W3914" i="12" l="1"/>
  <c r="K3914" i="12"/>
  <c r="Q3914" i="12"/>
  <c r="R3914" i="12" s="1"/>
  <c r="E25" i="13"/>
  <c r="J3915" i="12"/>
  <c r="I3915" i="12"/>
  <c r="Y3915" i="12"/>
  <c r="E3915" i="12"/>
  <c r="F3915" i="12" s="1"/>
  <c r="V3915" i="12"/>
  <c r="U3915" i="12"/>
  <c r="B3916" i="12"/>
  <c r="N3915" i="12"/>
  <c r="O3915" i="12" s="1"/>
  <c r="P3915" i="12" s="1"/>
  <c r="W3915" i="12" l="1"/>
  <c r="Q3915" i="12"/>
  <c r="R3915" i="12" s="1"/>
  <c r="J3916" i="12"/>
  <c r="Y3916" i="12"/>
  <c r="I3916" i="12"/>
  <c r="V3916" i="12"/>
  <c r="E24" i="13"/>
  <c r="B3917" i="12"/>
  <c r="N3916" i="12"/>
  <c r="O3916" i="12" s="1"/>
  <c r="P3916" i="12" s="1"/>
  <c r="E3916" i="12"/>
  <c r="F3916" i="12" s="1"/>
  <c r="U3916" i="12"/>
  <c r="K3915" i="12"/>
  <c r="Q3916" i="12" l="1"/>
  <c r="R3916" i="12" s="1"/>
  <c r="K3916" i="12"/>
  <c r="W3916" i="12"/>
  <c r="E23" i="13"/>
  <c r="V3917" i="12"/>
  <c r="B3918" i="12"/>
  <c r="U3917" i="12"/>
  <c r="E3917" i="12"/>
  <c r="F3917" i="12" s="1"/>
  <c r="N3917" i="12"/>
  <c r="O3917" i="12" s="1"/>
  <c r="P3917" i="12" s="1"/>
  <c r="J3917" i="12"/>
  <c r="I3917" i="12"/>
  <c r="Y3917" i="12"/>
  <c r="Q3917" i="12" l="1"/>
  <c r="R3917" i="12" s="1"/>
  <c r="Y3918" i="12"/>
  <c r="E22" i="13"/>
  <c r="B3919" i="12"/>
  <c r="N3918" i="12"/>
  <c r="O3918" i="12" s="1"/>
  <c r="P3918" i="12" s="1"/>
  <c r="J3918" i="12"/>
  <c r="I3918" i="12"/>
  <c r="E3918" i="12"/>
  <c r="F3918" i="12" s="1"/>
  <c r="V3918" i="12"/>
  <c r="U3918" i="12"/>
  <c r="K3917" i="12"/>
  <c r="W3917" i="12"/>
  <c r="Q3918" i="12" l="1"/>
  <c r="R3918" i="12" s="1"/>
  <c r="K3918" i="12"/>
  <c r="V3919" i="12"/>
  <c r="B3920" i="12"/>
  <c r="U3919" i="12"/>
  <c r="E21" i="13"/>
  <c r="J3919" i="12"/>
  <c r="I3919" i="12"/>
  <c r="Y3919" i="12"/>
  <c r="N3919" i="12"/>
  <c r="O3919" i="12" s="1"/>
  <c r="P3919" i="12" s="1"/>
  <c r="E3919" i="12"/>
  <c r="F3919" i="12" s="1"/>
  <c r="W3918" i="12"/>
  <c r="K3919" i="12" l="1"/>
  <c r="W3919" i="12"/>
  <c r="Q3919" i="12"/>
  <c r="R3919" i="12" s="1"/>
  <c r="E20" i="13"/>
  <c r="E3920" i="12"/>
  <c r="F3920" i="12" s="1"/>
  <c r="V3920" i="12"/>
  <c r="U3920" i="12"/>
  <c r="J3920" i="12"/>
  <c r="I3920" i="12"/>
  <c r="B3921" i="12"/>
  <c r="Y3920" i="12"/>
  <c r="N3920" i="12"/>
  <c r="O3920" i="12" s="1"/>
  <c r="P3920" i="12" s="1"/>
  <c r="W3920" i="12" l="1"/>
  <c r="Q3920" i="12"/>
  <c r="R3920" i="12" s="1"/>
  <c r="E19" i="13"/>
  <c r="Y3921" i="12"/>
  <c r="I3921" i="12"/>
  <c r="J3921" i="12"/>
  <c r="E3921" i="12"/>
  <c r="F3921" i="12" s="1"/>
  <c r="U3921" i="12"/>
  <c r="B3922" i="12"/>
  <c r="N3921" i="12"/>
  <c r="O3921" i="12" s="1"/>
  <c r="P3921" i="12" s="1"/>
  <c r="V3921" i="12"/>
  <c r="K3920" i="12"/>
  <c r="K3921" i="12" l="1"/>
  <c r="Q3921" i="12"/>
  <c r="R3921" i="12" s="1"/>
  <c r="N3922" i="12"/>
  <c r="O3922" i="12" s="1"/>
  <c r="P3922" i="12" s="1"/>
  <c r="V3922" i="12"/>
  <c r="E18" i="13"/>
  <c r="B3923" i="12"/>
  <c r="J3922" i="12"/>
  <c r="E3922" i="12"/>
  <c r="F3922" i="12" s="1"/>
  <c r="Y3922" i="12"/>
  <c r="I3922" i="12"/>
  <c r="U3922" i="12"/>
  <c r="W3921" i="12"/>
  <c r="K3922" i="12" l="1"/>
  <c r="Q3922" i="12"/>
  <c r="R3922" i="12" s="1"/>
  <c r="J3923" i="12"/>
  <c r="E17" i="13"/>
  <c r="Y3923" i="12"/>
  <c r="I3923" i="12"/>
  <c r="E3923" i="12"/>
  <c r="F3923" i="12" s="1"/>
  <c r="V3923" i="12"/>
  <c r="B3924" i="12"/>
  <c r="N3923" i="12"/>
  <c r="O3923" i="12" s="1"/>
  <c r="P3923" i="12" s="1"/>
  <c r="U3923" i="12"/>
  <c r="W3922" i="12"/>
  <c r="Q3923" i="12" l="1"/>
  <c r="R3923" i="12" s="1"/>
  <c r="W3923" i="12"/>
  <c r="V3924" i="12"/>
  <c r="N3924" i="12"/>
  <c r="O3924" i="12" s="1"/>
  <c r="P3924" i="12" s="1"/>
  <c r="E16" i="13"/>
  <c r="B3925" i="12"/>
  <c r="I3924" i="12"/>
  <c r="E3924" i="12"/>
  <c r="F3924" i="12" s="1"/>
  <c r="U3924" i="12"/>
  <c r="J3924" i="12"/>
  <c r="Y3924" i="12"/>
  <c r="K3923" i="12"/>
  <c r="K3924" i="12" l="1"/>
  <c r="B3926" i="12"/>
  <c r="U3925" i="12"/>
  <c r="E3925" i="12"/>
  <c r="F3925" i="12" s="1"/>
  <c r="E15" i="13"/>
  <c r="J3925" i="12"/>
  <c r="I3925" i="12"/>
  <c r="V3925" i="12"/>
  <c r="Y3925" i="12"/>
  <c r="N3925" i="12"/>
  <c r="O3925" i="12" s="1"/>
  <c r="P3925" i="12" s="1"/>
  <c r="Q3924" i="12"/>
  <c r="R3924" i="12" s="1"/>
  <c r="W3924" i="12"/>
  <c r="K3925" i="12" l="1"/>
  <c r="W3925" i="12"/>
  <c r="J3926" i="12"/>
  <c r="Y3926" i="12"/>
  <c r="I3926" i="12"/>
  <c r="V3926" i="12"/>
  <c r="U3926" i="12"/>
  <c r="E14" i="13"/>
  <c r="N3926" i="12"/>
  <c r="O3926" i="12" s="1"/>
  <c r="P3926" i="12" s="1"/>
  <c r="B3927" i="12"/>
  <c r="E3926" i="12"/>
  <c r="F3926" i="12" s="1"/>
  <c r="Q3925" i="12"/>
  <c r="R3925" i="12" s="1"/>
  <c r="K3926" i="12" l="1"/>
  <c r="Q3926" i="12"/>
  <c r="R3926" i="12" s="1"/>
  <c r="N3927" i="12"/>
  <c r="O3927" i="12" s="1"/>
  <c r="P3927" i="12" s="1"/>
  <c r="V3927" i="12"/>
  <c r="B3928" i="12"/>
  <c r="U3927" i="12"/>
  <c r="E3927" i="12"/>
  <c r="F3927" i="12" s="1"/>
  <c r="J3927" i="12"/>
  <c r="I3927" i="12"/>
  <c r="E13" i="13"/>
  <c r="Y3927" i="12"/>
  <c r="W3926" i="12"/>
  <c r="W3927" i="12" l="1"/>
  <c r="Q3927" i="12"/>
  <c r="R3927" i="12" s="1"/>
  <c r="E12" i="13"/>
  <c r="J3928" i="12"/>
  <c r="V3928" i="12"/>
  <c r="I3928" i="12"/>
  <c r="B3929" i="12"/>
  <c r="E3928" i="12"/>
  <c r="F3928" i="12" s="1"/>
  <c r="U3928" i="12"/>
  <c r="Y3928" i="12"/>
  <c r="N3928" i="12"/>
  <c r="O3928" i="12" s="1"/>
  <c r="P3928" i="12" s="1"/>
  <c r="K3927" i="12"/>
  <c r="W3928" i="12" l="1"/>
  <c r="Q3928" i="12"/>
  <c r="R3928" i="12" s="1"/>
  <c r="Y3929" i="12"/>
  <c r="I3929" i="12"/>
  <c r="V3929" i="12"/>
  <c r="U3929" i="12"/>
  <c r="N3929" i="12"/>
  <c r="O3929" i="12" s="1"/>
  <c r="P3929" i="12" s="1"/>
  <c r="E11" i="13"/>
  <c r="B3930" i="12"/>
  <c r="J3929" i="12"/>
  <c r="E3929" i="12"/>
  <c r="F3929" i="12" s="1"/>
  <c r="K3928" i="12"/>
  <c r="W3929" i="12" l="1"/>
  <c r="Q3929" i="12"/>
  <c r="R3929" i="12" s="1"/>
  <c r="K3929" i="12"/>
  <c r="V3930" i="12"/>
  <c r="B3931" i="12"/>
  <c r="U3930" i="12"/>
  <c r="E3930" i="12"/>
  <c r="F3930" i="12" s="1"/>
  <c r="N3930" i="12"/>
  <c r="O3930" i="12" s="1"/>
  <c r="P3930" i="12" s="1"/>
  <c r="Y3930" i="12"/>
  <c r="J3930" i="12"/>
  <c r="I3930" i="12"/>
  <c r="E10" i="13"/>
  <c r="K3930" i="12" l="1"/>
  <c r="W3930" i="12"/>
  <c r="J3931" i="12"/>
  <c r="E9" i="13"/>
  <c r="Y3931" i="12"/>
  <c r="I3931" i="12"/>
  <c r="N3931" i="12"/>
  <c r="O3931" i="12" s="1"/>
  <c r="P3931" i="12" s="1"/>
  <c r="B3932" i="12"/>
  <c r="E3931" i="12"/>
  <c r="F3931" i="12" s="1"/>
  <c r="V3931" i="12"/>
  <c r="U3931" i="12"/>
  <c r="Q3930" i="12"/>
  <c r="R3930" i="12" s="1"/>
  <c r="N3932" i="12" l="1"/>
  <c r="O3932" i="12" s="1"/>
  <c r="P3932" i="12" s="1"/>
  <c r="J3932" i="12"/>
  <c r="V3932" i="12"/>
  <c r="B3933" i="12"/>
  <c r="I3932" i="12"/>
  <c r="E3932" i="12"/>
  <c r="F3932" i="12" s="1"/>
  <c r="Y3932" i="12"/>
  <c r="U3932" i="12"/>
  <c r="E8" i="13"/>
  <c r="K3931" i="12"/>
  <c r="Q3931" i="12"/>
  <c r="R3931" i="12" s="1"/>
  <c r="W3931" i="12"/>
  <c r="K3932" i="12" l="1"/>
  <c r="E7" i="13"/>
  <c r="B3934" i="12"/>
  <c r="U3933" i="12"/>
  <c r="E3933" i="12"/>
  <c r="F3933" i="12" s="1"/>
  <c r="Y3933" i="12"/>
  <c r="V3933" i="12"/>
  <c r="N3933" i="12"/>
  <c r="O3933" i="12" s="1"/>
  <c r="P3933" i="12" s="1"/>
  <c r="J3933" i="12"/>
  <c r="I3933" i="12"/>
  <c r="Q3932" i="12"/>
  <c r="R3932" i="12" s="1"/>
  <c r="W3932" i="12"/>
  <c r="W3933" i="12" l="1"/>
  <c r="N3934" i="12"/>
  <c r="O3934" i="12" s="1"/>
  <c r="P3934" i="12" s="1"/>
  <c r="J3934" i="12"/>
  <c r="Y3934" i="12"/>
  <c r="I3934" i="12"/>
  <c r="E6" i="13"/>
  <c r="E3934" i="12"/>
  <c r="F3934" i="12" s="1"/>
  <c r="V3934" i="12"/>
  <c r="U3934" i="12"/>
  <c r="Q3933" i="12"/>
  <c r="R3933" i="12" s="1"/>
  <c r="K3933" i="12"/>
  <c r="Q3934" i="12" l="1"/>
  <c r="R3934" i="12" s="1"/>
  <c r="K3934" i="12"/>
  <c r="W3934" i="12"/>
  <c r="G3908" i="12" l="1"/>
  <c r="C3908" i="12" s="1"/>
  <c r="D3908" i="12" s="1"/>
  <c r="G3916" i="12"/>
  <c r="C3916" i="12" s="1"/>
  <c r="D3916" i="12" s="1"/>
  <c r="G3906" i="12"/>
  <c r="C3906" i="12" s="1"/>
  <c r="D3906" i="12" s="1"/>
  <c r="G3927" i="12"/>
  <c r="C3927" i="12" s="1"/>
  <c r="D3927" i="12" s="1"/>
  <c r="G3830" i="12"/>
  <c r="C3830" i="12" s="1"/>
  <c r="D3830" i="12" s="1"/>
  <c r="G3892" i="12"/>
  <c r="C3892" i="12" s="1"/>
  <c r="D3892" i="12" s="1"/>
  <c r="G3925" i="12"/>
  <c r="C3925" i="12" s="1"/>
  <c r="D3925" i="12" s="1"/>
  <c r="G3887" i="12"/>
  <c r="C3887" i="12" s="1"/>
  <c r="D3887" i="12" s="1"/>
  <c r="G3911" i="12"/>
  <c r="C3911" i="12" s="1"/>
  <c r="D3911" i="12" s="1"/>
  <c r="G3870" i="12"/>
  <c r="C3870" i="12" s="1"/>
  <c r="D3870" i="12" s="1"/>
  <c r="G3833" i="12"/>
  <c r="C3833" i="12" s="1"/>
  <c r="D3833" i="12" s="1"/>
  <c r="G3849" i="12"/>
  <c r="C3849" i="12" s="1"/>
  <c r="D3849" i="12" s="1"/>
  <c r="G3905" i="12"/>
  <c r="C3905" i="12" s="1"/>
  <c r="D3905" i="12" s="1"/>
  <c r="G3917" i="12"/>
  <c r="C3917" i="12" s="1"/>
  <c r="D3917" i="12" s="1"/>
  <c r="G3929" i="12"/>
  <c r="C3929" i="12" s="1"/>
  <c r="D3929" i="12" s="1"/>
  <c r="G3858" i="12"/>
  <c r="C3858" i="12" s="1"/>
  <c r="D3858" i="12" s="1"/>
  <c r="G3877" i="12"/>
  <c r="C3877" i="12" s="1"/>
  <c r="D3877" i="12" s="1"/>
  <c r="G3933" i="12"/>
  <c r="C3933" i="12" s="1"/>
  <c r="D3933" i="12" s="1"/>
  <c r="G3897" i="12"/>
  <c r="C3897" i="12" s="1"/>
  <c r="D3897" i="12" s="1"/>
  <c r="G3909" i="12"/>
  <c r="C3909" i="12" s="1"/>
  <c r="D3909" i="12" s="1"/>
  <c r="G3888" i="12"/>
  <c r="C3888" i="12" s="1"/>
  <c r="D3888" i="12" s="1"/>
  <c r="G3883" i="12"/>
  <c r="C3883" i="12" s="1"/>
  <c r="D3883" i="12" s="1"/>
  <c r="G3913" i="12"/>
  <c r="C3913" i="12" s="1"/>
  <c r="D3913" i="12" s="1"/>
  <c r="G3919" i="12"/>
  <c r="C3919" i="12" s="1"/>
  <c r="D3919" i="12" s="1"/>
  <c r="G3878" i="12"/>
  <c r="C3878" i="12" s="1"/>
  <c r="D3878" i="12" s="1"/>
  <c r="G3854" i="12"/>
  <c r="C3854" i="12" s="1"/>
  <c r="D3854" i="12" s="1"/>
  <c r="G3899" i="12"/>
  <c r="C3899" i="12" s="1"/>
  <c r="D3899" i="12" s="1"/>
  <c r="G3921" i="12"/>
  <c r="C3921" i="12" s="1"/>
  <c r="D3921" i="12" s="1"/>
  <c r="G3914" i="12"/>
  <c r="C3914" i="12" s="1"/>
  <c r="D3914" i="12" s="1"/>
  <c r="G3885" i="12"/>
  <c r="C3885" i="12" s="1"/>
  <c r="D3885" i="12" s="1"/>
  <c r="G3901" i="12"/>
  <c r="C3901" i="12" s="1"/>
  <c r="D3901" i="12" s="1"/>
  <c r="G3873" i="12"/>
  <c r="C3873" i="12" s="1"/>
  <c r="D3873" i="12" s="1"/>
  <c r="G3865" i="12"/>
  <c r="C3865" i="12" s="1"/>
  <c r="D3865" i="12" s="1"/>
  <c r="G3893" i="12"/>
  <c r="C3893" i="12" s="1"/>
  <c r="D3893" i="12" s="1"/>
  <c r="G3920" i="12"/>
  <c r="C3920" i="12" s="1"/>
  <c r="D3920" i="12" s="1"/>
  <c r="G3915" i="12"/>
  <c r="C3915" i="12" s="1"/>
  <c r="D3915" i="12" s="1"/>
  <c r="G3880" i="12"/>
  <c r="C3880" i="12" s="1"/>
  <c r="D3880" i="12" s="1"/>
  <c r="G3930" i="12"/>
  <c r="C3930" i="12" s="1"/>
  <c r="D3930" i="12" s="1"/>
  <c r="G3886" i="12"/>
  <c r="C3886" i="12" s="1"/>
  <c r="D3886" i="12" s="1"/>
  <c r="G3837" i="12"/>
  <c r="C3837" i="12" s="1"/>
  <c r="D3837" i="12" s="1"/>
  <c r="G3845" i="12"/>
  <c r="C3845" i="12" s="1"/>
  <c r="D3845" i="12" s="1"/>
  <c r="H3845" i="12" s="1"/>
  <c r="G3928" i="12"/>
  <c r="C3928" i="12" s="1"/>
  <c r="D3928" i="12" s="1"/>
  <c r="G3895" i="12"/>
  <c r="C3895" i="12" s="1"/>
  <c r="D3895" i="12" s="1"/>
  <c r="H3895" i="12" s="1"/>
  <c r="G3890" i="12"/>
  <c r="C3890" i="12" s="1"/>
  <c r="D3890" i="12" s="1"/>
  <c r="G3902" i="12"/>
  <c r="C3902" i="12" s="1"/>
  <c r="D3902" i="12" s="1"/>
  <c r="H3902" i="12" s="1"/>
  <c r="G3852" i="12"/>
  <c r="C3852" i="12" s="1"/>
  <c r="D3852" i="12" s="1"/>
  <c r="G3871" i="12"/>
  <c r="C3871" i="12" s="1"/>
  <c r="D3871" i="12" s="1"/>
  <c r="G3862" i="12"/>
  <c r="C3862" i="12" s="1"/>
  <c r="D3862" i="12" s="1"/>
  <c r="G3918" i="12"/>
  <c r="C3918" i="12" s="1"/>
  <c r="D3918" i="12" s="1"/>
  <c r="G3904" i="12"/>
  <c r="C3904" i="12" s="1"/>
  <c r="D3904" i="12" s="1"/>
  <c r="G3934" i="12"/>
  <c r="C3934" i="12" s="1"/>
  <c r="D3934" i="12" s="1"/>
  <c r="G3912" i="12"/>
  <c r="C3912" i="12" s="1"/>
  <c r="D3912" i="12" s="1"/>
  <c r="H3912" i="12" s="1"/>
  <c r="G3922" i="12"/>
  <c r="C3922" i="12" s="1"/>
  <c r="D3922" i="12" s="1"/>
  <c r="G3881" i="12"/>
  <c r="C3881" i="12" s="1"/>
  <c r="D3881" i="12" s="1"/>
  <c r="G3932" i="12"/>
  <c r="C3932" i="12" s="1"/>
  <c r="D3932" i="12" s="1"/>
  <c r="G3931" i="12"/>
  <c r="C3931" i="12" s="1"/>
  <c r="D3931" i="12" s="1"/>
  <c r="H3931" i="12" s="1"/>
  <c r="G3923" i="12"/>
  <c r="C3923" i="12" s="1"/>
  <c r="D3923" i="12" s="1"/>
  <c r="H3923" i="12" s="1"/>
  <c r="G3841" i="12"/>
  <c r="C3841" i="12" s="1"/>
  <c r="D3841" i="12" s="1"/>
  <c r="G3926" i="12"/>
  <c r="C3926" i="12" s="1"/>
  <c r="D3926" i="12" s="1"/>
  <c r="H3926" i="12" s="1"/>
  <c r="AF3926" i="12" s="1"/>
  <c r="G3903" i="12"/>
  <c r="C3903" i="12" s="1"/>
  <c r="D3903" i="12" s="1"/>
  <c r="G3894" i="12"/>
  <c r="C3894" i="12" s="1"/>
  <c r="D3894" i="12" s="1"/>
  <c r="G3889" i="12"/>
  <c r="C3889" i="12" s="1"/>
  <c r="D3889" i="12" s="1"/>
  <c r="G3898" i="12"/>
  <c r="C3898" i="12" s="1"/>
  <c r="D3898" i="12" s="1"/>
  <c r="G3910" i="12"/>
  <c r="C3910" i="12" s="1"/>
  <c r="D3910" i="12" s="1"/>
  <c r="G3856" i="12"/>
  <c r="C3856" i="12" s="1"/>
  <c r="D3856" i="12" s="1"/>
  <c r="H3856" i="12" s="1"/>
  <c r="G3843" i="12"/>
  <c r="C3843" i="12" s="1"/>
  <c r="D3843" i="12" s="1"/>
  <c r="G3838" i="12"/>
  <c r="C3838" i="12" s="1"/>
  <c r="D3838" i="12" s="1"/>
  <c r="G3896" i="12"/>
  <c r="C3896" i="12" s="1"/>
  <c r="D3896" i="12" s="1"/>
  <c r="G3891" i="12"/>
  <c r="C3891" i="12" s="1"/>
  <c r="D3891" i="12" s="1"/>
  <c r="H3891" i="12" s="1"/>
  <c r="G3924" i="12"/>
  <c r="C3924" i="12" s="1"/>
  <c r="D3924" i="12" s="1"/>
  <c r="G3900" i="12"/>
  <c r="C3900" i="12" s="1"/>
  <c r="D3900" i="12" s="1"/>
  <c r="G3907" i="12"/>
  <c r="C3907" i="12" s="1"/>
  <c r="D3907" i="12" s="1"/>
  <c r="G3884" i="12"/>
  <c r="C3884" i="12" s="1"/>
  <c r="D3884" i="12" s="1"/>
  <c r="G3835" i="12"/>
  <c r="C3835" i="12" s="1"/>
  <c r="D3835" i="12" s="1"/>
  <c r="G3868" i="12"/>
  <c r="C3868" i="12" s="1"/>
  <c r="D3868" i="12" s="1"/>
  <c r="G3840" i="12"/>
  <c r="C3840" i="12" s="1"/>
  <c r="D3840" i="12" s="1"/>
  <c r="G3829" i="12"/>
  <c r="C3829" i="12" s="1"/>
  <c r="D3829" i="12" s="1"/>
  <c r="H3829" i="12" s="1"/>
  <c r="G3848" i="12"/>
  <c r="C3848" i="12" s="1"/>
  <c r="D3848" i="12" s="1"/>
  <c r="H3848" i="12" s="1"/>
  <c r="G3851" i="12"/>
  <c r="C3851" i="12" s="1"/>
  <c r="D3851" i="12" s="1"/>
  <c r="G3831" i="12"/>
  <c r="C3831" i="12" s="1"/>
  <c r="D3831" i="12" s="1"/>
  <c r="G3866" i="12"/>
  <c r="C3866" i="12" s="1"/>
  <c r="D3866" i="12" s="1"/>
  <c r="G3855" i="12"/>
  <c r="C3855" i="12" s="1"/>
  <c r="D3855" i="12" s="1"/>
  <c r="G3809" i="12"/>
  <c r="C3809" i="12" s="1"/>
  <c r="D3809" i="12" s="1"/>
  <c r="G3769" i="12"/>
  <c r="C3769" i="12" s="1"/>
  <c r="D3769" i="12" s="1"/>
  <c r="G3780" i="12"/>
  <c r="C3780" i="12" s="1"/>
  <c r="D3780" i="12" s="1"/>
  <c r="G3821" i="12"/>
  <c r="C3821" i="12" s="1"/>
  <c r="D3821" i="12" s="1"/>
  <c r="G3707" i="12"/>
  <c r="C3707" i="12" s="1"/>
  <c r="D3707" i="12" s="1"/>
  <c r="G3763" i="12"/>
  <c r="C3763" i="12" s="1"/>
  <c r="D3763" i="12" s="1"/>
  <c r="G3752" i="12"/>
  <c r="C3752" i="12" s="1"/>
  <c r="D3752" i="12" s="1"/>
  <c r="G3710" i="12"/>
  <c r="C3710" i="12" s="1"/>
  <c r="D3710" i="12" s="1"/>
  <c r="G3727" i="12"/>
  <c r="C3727" i="12" s="1"/>
  <c r="D3727" i="12" s="1"/>
  <c r="G3766" i="12"/>
  <c r="C3766" i="12" s="1"/>
  <c r="D3766" i="12" s="1"/>
  <c r="G3703" i="12"/>
  <c r="C3703" i="12" s="1"/>
  <c r="D3703" i="12" s="1"/>
  <c r="G3670" i="12"/>
  <c r="C3670" i="12" s="1"/>
  <c r="D3670" i="12" s="1"/>
  <c r="H3670" i="12" s="1"/>
  <c r="G3647" i="12"/>
  <c r="C3647" i="12" s="1"/>
  <c r="D3647" i="12" s="1"/>
  <c r="G3624" i="12"/>
  <c r="C3624" i="12" s="1"/>
  <c r="D3624" i="12" s="1"/>
  <c r="G3608" i="12"/>
  <c r="C3608" i="12" s="1"/>
  <c r="D3608" i="12" s="1"/>
  <c r="H3608" i="12" s="1"/>
  <c r="AF3608" i="12" s="1"/>
  <c r="G3600" i="12"/>
  <c r="C3600" i="12" s="1"/>
  <c r="D3600" i="12" s="1"/>
  <c r="G3596" i="12"/>
  <c r="C3596" i="12" s="1"/>
  <c r="D3596" i="12" s="1"/>
  <c r="G3839" i="12"/>
  <c r="C3839" i="12" s="1"/>
  <c r="D3839" i="12" s="1"/>
  <c r="G3842" i="12"/>
  <c r="C3842" i="12" s="1"/>
  <c r="D3842" i="12" s="1"/>
  <c r="G3825" i="12"/>
  <c r="C3825" i="12" s="1"/>
  <c r="D3825" i="12" s="1"/>
  <c r="G3859" i="12"/>
  <c r="C3859" i="12" s="1"/>
  <c r="D3859" i="12" s="1"/>
  <c r="H3859" i="12" s="1"/>
  <c r="AF3859" i="12" s="1"/>
  <c r="G3804" i="12"/>
  <c r="C3804" i="12" s="1"/>
  <c r="D3804" i="12" s="1"/>
  <c r="G3810" i="12"/>
  <c r="C3810" i="12" s="1"/>
  <c r="D3810" i="12" s="1"/>
  <c r="G3784" i="12"/>
  <c r="C3784" i="12" s="1"/>
  <c r="D3784" i="12" s="1"/>
  <c r="G3772" i="12"/>
  <c r="C3772" i="12" s="1"/>
  <c r="D3772" i="12" s="1"/>
  <c r="G3770" i="12"/>
  <c r="C3770" i="12" s="1"/>
  <c r="D3770" i="12" s="1"/>
  <c r="G3754" i="12"/>
  <c r="C3754" i="12" s="1"/>
  <c r="D3754" i="12" s="1"/>
  <c r="G3718" i="12"/>
  <c r="C3718" i="12" s="1"/>
  <c r="D3718" i="12" s="1"/>
  <c r="G3712" i="12"/>
  <c r="C3712" i="12" s="1"/>
  <c r="D3712" i="12" s="1"/>
  <c r="G3698" i="12"/>
  <c r="C3698" i="12" s="1"/>
  <c r="D3698" i="12" s="1"/>
  <c r="G3686" i="12"/>
  <c r="C3686" i="12" s="1"/>
  <c r="D3686" i="12" s="1"/>
  <c r="G3671" i="12"/>
  <c r="C3671" i="12" s="1"/>
  <c r="D3671" i="12" s="1"/>
  <c r="G3676" i="12"/>
  <c r="C3676" i="12" s="1"/>
  <c r="D3676" i="12" s="1"/>
  <c r="G3659" i="12"/>
  <c r="C3659" i="12" s="1"/>
  <c r="D3659" i="12" s="1"/>
  <c r="H3659" i="12" s="1"/>
  <c r="G3651" i="12"/>
  <c r="C3651" i="12" s="1"/>
  <c r="D3651" i="12" s="1"/>
  <c r="G3820" i="12"/>
  <c r="C3820" i="12" s="1"/>
  <c r="D3820" i="12" s="1"/>
  <c r="G3799" i="12"/>
  <c r="C3799" i="12" s="1"/>
  <c r="D3799" i="12" s="1"/>
  <c r="G3716" i="12"/>
  <c r="C3716" i="12" s="1"/>
  <c r="D3716" i="12" s="1"/>
  <c r="G3762" i="12"/>
  <c r="C3762" i="12" s="1"/>
  <c r="D3762" i="12" s="1"/>
  <c r="G3728" i="12"/>
  <c r="C3728" i="12" s="1"/>
  <c r="D3728" i="12" s="1"/>
  <c r="H3728" i="12" s="1"/>
  <c r="G3709" i="12"/>
  <c r="C3709" i="12" s="1"/>
  <c r="D3709" i="12" s="1"/>
  <c r="G3681" i="12"/>
  <c r="C3681" i="12" s="1"/>
  <c r="D3681" i="12" s="1"/>
  <c r="H3681" i="12" s="1"/>
  <c r="G3655" i="12"/>
  <c r="C3655" i="12" s="1"/>
  <c r="D3655" i="12" s="1"/>
  <c r="G3662" i="12"/>
  <c r="C3662" i="12" s="1"/>
  <c r="D3662" i="12" s="1"/>
  <c r="H3662" i="12" s="1"/>
  <c r="G3696" i="12"/>
  <c r="C3696" i="12" s="1"/>
  <c r="D3696" i="12" s="1"/>
  <c r="H3696" i="12" s="1"/>
  <c r="G3649" i="12"/>
  <c r="C3649" i="12" s="1"/>
  <c r="D3649" i="12" s="1"/>
  <c r="G3797" i="12"/>
  <c r="C3797" i="12" s="1"/>
  <c r="D3797" i="12" s="1"/>
  <c r="H3797" i="12" s="1"/>
  <c r="G3790" i="12"/>
  <c r="C3790" i="12" s="1"/>
  <c r="D3790" i="12" s="1"/>
  <c r="G3817" i="12"/>
  <c r="C3817" i="12" s="1"/>
  <c r="D3817" i="12" s="1"/>
  <c r="H3817" i="12" s="1"/>
  <c r="G3815" i="12"/>
  <c r="C3815" i="12" s="1"/>
  <c r="D3815" i="12" s="1"/>
  <c r="G3745" i="12"/>
  <c r="C3745" i="12" s="1"/>
  <c r="D3745" i="12" s="1"/>
  <c r="G3738" i="12"/>
  <c r="C3738" i="12" s="1"/>
  <c r="D3738" i="12" s="1"/>
  <c r="G3704" i="12"/>
  <c r="C3704" i="12" s="1"/>
  <c r="D3704" i="12" s="1"/>
  <c r="H3704" i="12" s="1"/>
  <c r="G3735" i="12"/>
  <c r="C3735" i="12" s="1"/>
  <c r="D3735" i="12" s="1"/>
  <c r="G3756" i="12"/>
  <c r="C3756" i="12" s="1"/>
  <c r="D3756" i="12" s="1"/>
  <c r="G3720" i="12"/>
  <c r="C3720" i="12" s="1"/>
  <c r="D3720" i="12" s="1"/>
  <c r="H3720" i="12" s="1"/>
  <c r="G3736" i="12"/>
  <c r="C3736" i="12" s="1"/>
  <c r="D3736" i="12" s="1"/>
  <c r="G3697" i="12"/>
  <c r="C3697" i="12" s="1"/>
  <c r="D3697" i="12" s="1"/>
  <c r="H3697" i="12" s="1"/>
  <c r="G3680" i="12"/>
  <c r="C3680" i="12" s="1"/>
  <c r="D3680" i="12" s="1"/>
  <c r="G3595" i="12"/>
  <c r="C3595" i="12" s="1"/>
  <c r="D3595" i="12" s="1"/>
  <c r="H3595" i="12" s="1"/>
  <c r="G3627" i="12"/>
  <c r="C3627" i="12" s="1"/>
  <c r="D3627" i="12" s="1"/>
  <c r="G3874" i="12"/>
  <c r="C3874" i="12" s="1"/>
  <c r="D3874" i="12" s="1"/>
  <c r="H3874" i="12" s="1"/>
  <c r="G3850" i="12"/>
  <c r="C3850" i="12" s="1"/>
  <c r="D3850" i="12" s="1"/>
  <c r="G3775" i="12"/>
  <c r="C3775" i="12" s="1"/>
  <c r="D3775" i="12" s="1"/>
  <c r="G3794" i="12"/>
  <c r="C3794" i="12" s="1"/>
  <c r="D3794" i="12" s="1"/>
  <c r="G3761" i="12"/>
  <c r="C3761" i="12" s="1"/>
  <c r="D3761" i="12" s="1"/>
  <c r="G3731" i="12"/>
  <c r="C3731" i="12" s="1"/>
  <c r="D3731" i="12" s="1"/>
  <c r="H3731" i="12" s="1"/>
  <c r="G3765" i="12"/>
  <c r="C3765" i="12" s="1"/>
  <c r="D3765" i="12" s="1"/>
  <c r="G3734" i="12"/>
  <c r="C3734" i="12" s="1"/>
  <c r="D3734" i="12" s="1"/>
  <c r="G3733" i="12"/>
  <c r="C3733" i="12" s="1"/>
  <c r="D3733" i="12" s="1"/>
  <c r="G3714" i="12"/>
  <c r="C3714" i="12" s="1"/>
  <c r="D3714" i="12" s="1"/>
  <c r="G3690" i="12"/>
  <c r="C3690" i="12" s="1"/>
  <c r="D3690" i="12" s="1"/>
  <c r="H3690" i="12" s="1"/>
  <c r="G3650" i="12"/>
  <c r="C3650" i="12" s="1"/>
  <c r="D3650" i="12" s="1"/>
  <c r="H3650" i="12" s="1"/>
  <c r="G3616" i="12"/>
  <c r="C3616" i="12" s="1"/>
  <c r="D3616" i="12" s="1"/>
  <c r="H3616" i="12" s="1"/>
  <c r="G3876" i="12"/>
  <c r="C3876" i="12" s="1"/>
  <c r="D3876" i="12" s="1"/>
  <c r="G3807" i="12"/>
  <c r="C3807" i="12" s="1"/>
  <c r="D3807" i="12" s="1"/>
  <c r="G3725" i="12"/>
  <c r="C3725" i="12" s="1"/>
  <c r="D3725" i="12" s="1"/>
  <c r="G3702" i="12"/>
  <c r="C3702" i="12" s="1"/>
  <c r="D3702" i="12" s="1"/>
  <c r="H3702" i="12" s="1"/>
  <c r="G3668" i="12"/>
  <c r="C3668" i="12" s="1"/>
  <c r="D3668" i="12" s="1"/>
  <c r="G3691" i="12"/>
  <c r="C3691" i="12" s="1"/>
  <c r="D3691" i="12" s="1"/>
  <c r="G3666" i="12"/>
  <c r="C3666" i="12" s="1"/>
  <c r="D3666" i="12" s="1"/>
  <c r="G3673" i="12"/>
  <c r="C3673" i="12" s="1"/>
  <c r="D3673" i="12" s="1"/>
  <c r="G3667" i="12"/>
  <c r="C3667" i="12" s="1"/>
  <c r="D3667" i="12" s="1"/>
  <c r="G3699" i="12"/>
  <c r="C3699" i="12" s="1"/>
  <c r="D3699" i="12" s="1"/>
  <c r="H3699" i="12" s="1"/>
  <c r="G3694" i="12"/>
  <c r="C3694" i="12" s="1"/>
  <c r="D3694" i="12" s="1"/>
  <c r="G3632" i="12"/>
  <c r="C3632" i="12" s="1"/>
  <c r="D3632" i="12" s="1"/>
  <c r="G3605" i="12"/>
  <c r="C3605" i="12" s="1"/>
  <c r="D3605" i="12" s="1"/>
  <c r="H3605" i="12" s="1"/>
  <c r="G3610" i="12"/>
  <c r="C3610" i="12" s="1"/>
  <c r="D3610" i="12" s="1"/>
  <c r="G3864" i="12"/>
  <c r="C3864" i="12" s="1"/>
  <c r="D3864" i="12" s="1"/>
  <c r="H3864" i="12" s="1"/>
  <c r="G3824" i="12"/>
  <c r="C3824" i="12" s="1"/>
  <c r="D3824" i="12" s="1"/>
  <c r="H3824" i="12" s="1"/>
  <c r="AF3824" i="12" s="1"/>
  <c r="G3814" i="12"/>
  <c r="C3814" i="12" s="1"/>
  <c r="D3814" i="12" s="1"/>
  <c r="G3771" i="12"/>
  <c r="C3771" i="12" s="1"/>
  <c r="D3771" i="12" s="1"/>
  <c r="G3787" i="12"/>
  <c r="C3787" i="12" s="1"/>
  <c r="D3787" i="12" s="1"/>
  <c r="G3792" i="12"/>
  <c r="C3792" i="12" s="1"/>
  <c r="D3792" i="12" s="1"/>
  <c r="H3792" i="12" s="1"/>
  <c r="G3729" i="12"/>
  <c r="C3729" i="12" s="1"/>
  <c r="D3729" i="12" s="1"/>
  <c r="G3685" i="12"/>
  <c r="C3685" i="12" s="1"/>
  <c r="D3685" i="12" s="1"/>
  <c r="G3679" i="12"/>
  <c r="C3679" i="12" s="1"/>
  <c r="D3679" i="12" s="1"/>
  <c r="G3658" i="12"/>
  <c r="C3658" i="12" s="1"/>
  <c r="D3658" i="12" s="1"/>
  <c r="G3638" i="12"/>
  <c r="C3638" i="12" s="1"/>
  <c r="D3638" i="12" s="1"/>
  <c r="G3847" i="12"/>
  <c r="C3847" i="12" s="1"/>
  <c r="D3847" i="12" s="1"/>
  <c r="G3834" i="12"/>
  <c r="C3834" i="12" s="1"/>
  <c r="D3834" i="12" s="1"/>
  <c r="G3879" i="12"/>
  <c r="C3879" i="12" s="1"/>
  <c r="D3879" i="12" s="1"/>
  <c r="G3802" i="12"/>
  <c r="C3802" i="12" s="1"/>
  <c r="D3802" i="12" s="1"/>
  <c r="G3818" i="12"/>
  <c r="C3818" i="12" s="1"/>
  <c r="D3818" i="12" s="1"/>
  <c r="G3789" i="12"/>
  <c r="C3789" i="12" s="1"/>
  <c r="D3789" i="12" s="1"/>
  <c r="H3789" i="12" s="1"/>
  <c r="G3803" i="12"/>
  <c r="C3803" i="12" s="1"/>
  <c r="D3803" i="12" s="1"/>
  <c r="G3798" i="12"/>
  <c r="C3798" i="12" s="1"/>
  <c r="D3798" i="12" s="1"/>
  <c r="H3798" i="12" s="1"/>
  <c r="G3717" i="12"/>
  <c r="C3717" i="12" s="1"/>
  <c r="D3717" i="12" s="1"/>
  <c r="G3750" i="12"/>
  <c r="C3750" i="12" s="1"/>
  <c r="D3750" i="12" s="1"/>
  <c r="G3719" i="12"/>
  <c r="C3719" i="12" s="1"/>
  <c r="D3719" i="12" s="1"/>
  <c r="H3719" i="12" s="1"/>
  <c r="G3760" i="12"/>
  <c r="C3760" i="12" s="1"/>
  <c r="D3760" i="12" s="1"/>
  <c r="H3760" i="12" s="1"/>
  <c r="G3688" i="12"/>
  <c r="C3688" i="12" s="1"/>
  <c r="D3688" i="12" s="1"/>
  <c r="G3643" i="12"/>
  <c r="C3643" i="12" s="1"/>
  <c r="D3643" i="12" s="1"/>
  <c r="G3618" i="12"/>
  <c r="C3618" i="12" s="1"/>
  <c r="D3618" i="12" s="1"/>
  <c r="G3869" i="12"/>
  <c r="C3869" i="12" s="1"/>
  <c r="D3869" i="12" s="1"/>
  <c r="G3882" i="12"/>
  <c r="C3882" i="12" s="1"/>
  <c r="D3882" i="12" s="1"/>
  <c r="G3828" i="12"/>
  <c r="C3828" i="12" s="1"/>
  <c r="D3828" i="12" s="1"/>
  <c r="G3872" i="12"/>
  <c r="C3872" i="12" s="1"/>
  <c r="D3872" i="12" s="1"/>
  <c r="G3836" i="12"/>
  <c r="C3836" i="12" s="1"/>
  <c r="D3836" i="12" s="1"/>
  <c r="H3836" i="12" s="1"/>
  <c r="G3801" i="12"/>
  <c r="C3801" i="12" s="1"/>
  <c r="D3801" i="12" s="1"/>
  <c r="G3819" i="12"/>
  <c r="C3819" i="12" s="1"/>
  <c r="D3819" i="12" s="1"/>
  <c r="G3793" i="12"/>
  <c r="C3793" i="12" s="1"/>
  <c r="D3793" i="12" s="1"/>
  <c r="G3822" i="12"/>
  <c r="C3822" i="12" s="1"/>
  <c r="D3822" i="12" s="1"/>
  <c r="G3811" i="12"/>
  <c r="C3811" i="12" s="1"/>
  <c r="D3811" i="12" s="1"/>
  <c r="G3783" i="12"/>
  <c r="C3783" i="12" s="1"/>
  <c r="D3783" i="12" s="1"/>
  <c r="G3785" i="12"/>
  <c r="C3785" i="12" s="1"/>
  <c r="D3785" i="12" s="1"/>
  <c r="G3749" i="12"/>
  <c r="C3749" i="12" s="1"/>
  <c r="D3749" i="12" s="1"/>
  <c r="G3747" i="12"/>
  <c r="C3747" i="12" s="1"/>
  <c r="D3747" i="12" s="1"/>
  <c r="G3740" i="12"/>
  <c r="C3740" i="12" s="1"/>
  <c r="D3740" i="12" s="1"/>
  <c r="H3740" i="12" s="1"/>
  <c r="G3737" i="12"/>
  <c r="C3737" i="12" s="1"/>
  <c r="D3737" i="12" s="1"/>
  <c r="G3722" i="12"/>
  <c r="C3722" i="12" s="1"/>
  <c r="D3722" i="12" s="1"/>
  <c r="G3758" i="12"/>
  <c r="C3758" i="12" s="1"/>
  <c r="D3758" i="12" s="1"/>
  <c r="G3753" i="12"/>
  <c r="C3753" i="12" s="1"/>
  <c r="D3753" i="12" s="1"/>
  <c r="G3755" i="12"/>
  <c r="C3755" i="12" s="1"/>
  <c r="D3755" i="12" s="1"/>
  <c r="G3743" i="12"/>
  <c r="C3743" i="12" s="1"/>
  <c r="D3743" i="12" s="1"/>
  <c r="G3757" i="12"/>
  <c r="C3757" i="12" s="1"/>
  <c r="D3757" i="12" s="1"/>
  <c r="G3705" i="12"/>
  <c r="C3705" i="12" s="1"/>
  <c r="D3705" i="12" s="1"/>
  <c r="H3705" i="12" s="1"/>
  <c r="G3657" i="12"/>
  <c r="C3657" i="12" s="1"/>
  <c r="D3657" i="12" s="1"/>
  <c r="H3657" i="12" s="1"/>
  <c r="G3692" i="12"/>
  <c r="C3692" i="12" s="1"/>
  <c r="D3692" i="12" s="1"/>
  <c r="G3669" i="12"/>
  <c r="C3669" i="12" s="1"/>
  <c r="D3669" i="12" s="1"/>
  <c r="H3669" i="12" s="1"/>
  <c r="G3663" i="12"/>
  <c r="C3663" i="12" s="1"/>
  <c r="D3663" i="12" s="1"/>
  <c r="G3678" i="12"/>
  <c r="C3678" i="12" s="1"/>
  <c r="D3678" i="12" s="1"/>
  <c r="H3678" i="12" s="1"/>
  <c r="G3654" i="12"/>
  <c r="C3654" i="12" s="1"/>
  <c r="D3654" i="12" s="1"/>
  <c r="G3656" i="12"/>
  <c r="C3656" i="12" s="1"/>
  <c r="D3656" i="12" s="1"/>
  <c r="H3656" i="12" s="1"/>
  <c r="G3642" i="12"/>
  <c r="C3642" i="12" s="1"/>
  <c r="D3642" i="12" s="1"/>
  <c r="G3644" i="12"/>
  <c r="C3644" i="12" s="1"/>
  <c r="D3644" i="12" s="1"/>
  <c r="G3635" i="12"/>
  <c r="C3635" i="12" s="1"/>
  <c r="D3635" i="12" s="1"/>
  <c r="G3598" i="12"/>
  <c r="C3598" i="12" s="1"/>
  <c r="D3598" i="12" s="1"/>
  <c r="G3648" i="12"/>
  <c r="C3648" i="12" s="1"/>
  <c r="D3648" i="12" s="1"/>
  <c r="G3645" i="12"/>
  <c r="C3645" i="12" s="1"/>
  <c r="D3645" i="12" s="1"/>
  <c r="H3645" i="12" s="1"/>
  <c r="G3832" i="12"/>
  <c r="C3832" i="12" s="1"/>
  <c r="D3832" i="12" s="1"/>
  <c r="H3832" i="12" s="1"/>
  <c r="G3875" i="12"/>
  <c r="C3875" i="12" s="1"/>
  <c r="D3875" i="12" s="1"/>
  <c r="H3875" i="12" s="1"/>
  <c r="AF3875" i="12" s="1"/>
  <c r="G3861" i="12"/>
  <c r="C3861" i="12" s="1"/>
  <c r="D3861" i="12" s="1"/>
  <c r="H3861" i="12" s="1"/>
  <c r="G3846" i="12"/>
  <c r="C3846" i="12" s="1"/>
  <c r="D3846" i="12" s="1"/>
  <c r="G3857" i="12"/>
  <c r="C3857" i="12" s="1"/>
  <c r="D3857" i="12" s="1"/>
  <c r="H3857" i="12" s="1"/>
  <c r="G3860" i="12"/>
  <c r="C3860" i="12" s="1"/>
  <c r="D3860" i="12" s="1"/>
  <c r="G3767" i="12"/>
  <c r="C3767" i="12" s="1"/>
  <c r="D3767" i="12" s="1"/>
  <c r="H3767" i="12" s="1"/>
  <c r="G3806" i="12"/>
  <c r="C3806" i="12" s="1"/>
  <c r="D3806" i="12" s="1"/>
  <c r="G3791" i="12"/>
  <c r="C3791" i="12" s="1"/>
  <c r="D3791" i="12" s="1"/>
  <c r="G3773" i="12"/>
  <c r="C3773" i="12" s="1"/>
  <c r="D3773" i="12" s="1"/>
  <c r="H3773" i="12" s="1"/>
  <c r="G3782" i="12"/>
  <c r="C3782" i="12" s="1"/>
  <c r="D3782" i="12" s="1"/>
  <c r="H3782" i="12" s="1"/>
  <c r="G3816" i="12"/>
  <c r="C3816" i="12" s="1"/>
  <c r="D3816" i="12" s="1"/>
  <c r="G3726" i="12"/>
  <c r="C3726" i="12" s="1"/>
  <c r="D3726" i="12" s="1"/>
  <c r="G3723" i="12"/>
  <c r="C3723" i="12" s="1"/>
  <c r="D3723" i="12" s="1"/>
  <c r="H3723" i="12" s="1"/>
  <c r="G3741" i="12"/>
  <c r="C3741" i="12" s="1"/>
  <c r="D3741" i="12" s="1"/>
  <c r="G3751" i="12"/>
  <c r="C3751" i="12" s="1"/>
  <c r="D3751" i="12" s="1"/>
  <c r="G3715" i="12"/>
  <c r="C3715" i="12" s="1"/>
  <c r="D3715" i="12" s="1"/>
  <c r="G3746" i="12"/>
  <c r="C3746" i="12" s="1"/>
  <c r="D3746" i="12" s="1"/>
  <c r="H3746" i="12" s="1"/>
  <c r="G3701" i="12"/>
  <c r="C3701" i="12" s="1"/>
  <c r="D3701" i="12" s="1"/>
  <c r="G3683" i="12"/>
  <c r="C3683" i="12" s="1"/>
  <c r="D3683" i="12" s="1"/>
  <c r="G3675" i="12"/>
  <c r="C3675" i="12" s="1"/>
  <c r="D3675" i="12" s="1"/>
  <c r="G3660" i="12"/>
  <c r="C3660" i="12" s="1"/>
  <c r="D3660" i="12" s="1"/>
  <c r="G3693" i="12"/>
  <c r="C3693" i="12" s="1"/>
  <c r="D3693" i="12" s="1"/>
  <c r="G3689" i="12"/>
  <c r="C3689" i="12" s="1"/>
  <c r="D3689" i="12" s="1"/>
  <c r="H3689" i="12" s="1"/>
  <c r="G3634" i="12"/>
  <c r="C3634" i="12" s="1"/>
  <c r="D3634" i="12" s="1"/>
  <c r="G3620" i="12"/>
  <c r="C3620" i="12" s="1"/>
  <c r="D3620" i="12" s="1"/>
  <c r="G3827" i="12"/>
  <c r="C3827" i="12" s="1"/>
  <c r="D3827" i="12" s="1"/>
  <c r="G3779" i="12"/>
  <c r="C3779" i="12" s="1"/>
  <c r="D3779" i="12" s="1"/>
  <c r="G3813" i="12"/>
  <c r="C3813" i="12" s="1"/>
  <c r="D3813" i="12" s="1"/>
  <c r="H3813" i="12" s="1"/>
  <c r="AF3813" i="12" s="1"/>
  <c r="G3776" i="12"/>
  <c r="C3776" i="12" s="1"/>
  <c r="D3776" i="12" s="1"/>
  <c r="H3776" i="12" s="1"/>
  <c r="G3805" i="12"/>
  <c r="C3805" i="12" s="1"/>
  <c r="D3805" i="12" s="1"/>
  <c r="G3774" i="12"/>
  <c r="C3774" i="12" s="1"/>
  <c r="D3774" i="12" s="1"/>
  <c r="G3800" i="12"/>
  <c r="C3800" i="12" s="1"/>
  <c r="D3800" i="12" s="1"/>
  <c r="G3721" i="12"/>
  <c r="C3721" i="12" s="1"/>
  <c r="D3721" i="12" s="1"/>
  <c r="G3724" i="12"/>
  <c r="C3724" i="12" s="1"/>
  <c r="D3724" i="12" s="1"/>
  <c r="G3713" i="12"/>
  <c r="C3713" i="12" s="1"/>
  <c r="D3713" i="12" s="1"/>
  <c r="G3748" i="12"/>
  <c r="C3748" i="12" s="1"/>
  <c r="D3748" i="12" s="1"/>
  <c r="H3748" i="12" s="1"/>
  <c r="AF3748" i="12" s="1"/>
  <c r="G3677" i="12"/>
  <c r="C3677" i="12" s="1"/>
  <c r="D3677" i="12" s="1"/>
  <c r="G3700" i="12"/>
  <c r="C3700" i="12" s="1"/>
  <c r="D3700" i="12" s="1"/>
  <c r="G3674" i="12"/>
  <c r="C3674" i="12" s="1"/>
  <c r="D3674" i="12" s="1"/>
  <c r="G3687" i="12"/>
  <c r="C3687" i="12" s="1"/>
  <c r="D3687" i="12" s="1"/>
  <c r="G3664" i="12"/>
  <c r="C3664" i="12" s="1"/>
  <c r="D3664" i="12" s="1"/>
  <c r="H3664" i="12" s="1"/>
  <c r="G3672" i="12"/>
  <c r="C3672" i="12" s="1"/>
  <c r="D3672" i="12" s="1"/>
  <c r="G3603" i="12"/>
  <c r="C3603" i="12" s="1"/>
  <c r="D3603" i="12" s="1"/>
  <c r="H3603" i="12" s="1"/>
  <c r="AF3603" i="12" s="1"/>
  <c r="G3609" i="12"/>
  <c r="C3609" i="12" s="1"/>
  <c r="D3609" i="12" s="1"/>
  <c r="G3653" i="12"/>
  <c r="C3653" i="12" s="1"/>
  <c r="D3653" i="12" s="1"/>
  <c r="H3653" i="12" s="1"/>
  <c r="G3619" i="12"/>
  <c r="C3619" i="12" s="1"/>
  <c r="D3619" i="12" s="1"/>
  <c r="H3619" i="12" s="1"/>
  <c r="G3601" i="12"/>
  <c r="C3601" i="12" s="1"/>
  <c r="D3601" i="12" s="1"/>
  <c r="G3823" i="12"/>
  <c r="C3823" i="12" s="1"/>
  <c r="D3823" i="12" s="1"/>
  <c r="G3853" i="12"/>
  <c r="C3853" i="12" s="1"/>
  <c r="D3853" i="12" s="1"/>
  <c r="G3867" i="12"/>
  <c r="C3867" i="12" s="1"/>
  <c r="D3867" i="12" s="1"/>
  <c r="H3867" i="12" s="1"/>
  <c r="AF3867" i="12" s="1"/>
  <c r="G3844" i="12"/>
  <c r="C3844" i="12" s="1"/>
  <c r="D3844" i="12" s="1"/>
  <c r="G3863" i="12"/>
  <c r="C3863" i="12" s="1"/>
  <c r="D3863" i="12" s="1"/>
  <c r="H3863" i="12" s="1"/>
  <c r="G3781" i="12"/>
  <c r="C3781" i="12" s="1"/>
  <c r="D3781" i="12" s="1"/>
  <c r="H3781" i="12" s="1"/>
  <c r="G3777" i="12"/>
  <c r="C3777" i="12" s="1"/>
  <c r="D3777" i="12" s="1"/>
  <c r="G3786" i="12"/>
  <c r="C3786" i="12" s="1"/>
  <c r="D3786" i="12" s="1"/>
  <c r="H3786" i="12" s="1"/>
  <c r="G3778" i="12"/>
  <c r="C3778" i="12" s="1"/>
  <c r="D3778" i="12" s="1"/>
  <c r="G3812" i="12"/>
  <c r="C3812" i="12" s="1"/>
  <c r="D3812" i="12" s="1"/>
  <c r="G3788" i="12"/>
  <c r="C3788" i="12" s="1"/>
  <c r="D3788" i="12" s="1"/>
  <c r="H3788" i="12" s="1"/>
  <c r="G3808" i="12"/>
  <c r="C3808" i="12" s="1"/>
  <c r="D3808" i="12" s="1"/>
  <c r="G3795" i="12"/>
  <c r="C3795" i="12" s="1"/>
  <c r="D3795" i="12" s="1"/>
  <c r="G3764" i="12"/>
  <c r="C3764" i="12" s="1"/>
  <c r="D3764" i="12" s="1"/>
  <c r="H3764" i="12" s="1"/>
  <c r="G3796" i="12"/>
  <c r="C3796" i="12" s="1"/>
  <c r="D3796" i="12" s="1"/>
  <c r="G3826" i="12"/>
  <c r="C3826" i="12" s="1"/>
  <c r="D3826" i="12" s="1"/>
  <c r="G3732" i="12"/>
  <c r="C3732" i="12" s="1"/>
  <c r="D3732" i="12" s="1"/>
  <c r="G3708" i="12"/>
  <c r="C3708" i="12" s="1"/>
  <c r="D3708" i="12" s="1"/>
  <c r="G3744" i="12"/>
  <c r="C3744" i="12" s="1"/>
  <c r="D3744" i="12" s="1"/>
  <c r="G3730" i="12"/>
  <c r="C3730" i="12" s="1"/>
  <c r="D3730" i="12" s="1"/>
  <c r="G3711" i="12"/>
  <c r="C3711" i="12" s="1"/>
  <c r="D3711" i="12" s="1"/>
  <c r="G3759" i="12"/>
  <c r="C3759" i="12" s="1"/>
  <c r="D3759" i="12" s="1"/>
  <c r="G3742" i="12"/>
  <c r="C3742" i="12" s="1"/>
  <c r="D3742" i="12" s="1"/>
  <c r="G3739" i="12"/>
  <c r="C3739" i="12" s="1"/>
  <c r="D3739" i="12" s="1"/>
  <c r="H3739" i="12" s="1"/>
  <c r="G3768" i="12"/>
  <c r="C3768" i="12" s="1"/>
  <c r="D3768" i="12" s="1"/>
  <c r="H3768" i="12" s="1"/>
  <c r="G3665" i="12"/>
  <c r="C3665" i="12" s="1"/>
  <c r="D3665" i="12" s="1"/>
  <c r="G3695" i="12"/>
  <c r="C3695" i="12" s="1"/>
  <c r="D3695" i="12" s="1"/>
  <c r="G3682" i="12"/>
  <c r="C3682" i="12" s="1"/>
  <c r="D3682" i="12" s="1"/>
  <c r="G3661" i="12"/>
  <c r="C3661" i="12" s="1"/>
  <c r="D3661" i="12" s="1"/>
  <c r="H3661" i="12" s="1"/>
  <c r="AF3661" i="12" s="1"/>
  <c r="G3684" i="12"/>
  <c r="C3684" i="12" s="1"/>
  <c r="D3684" i="12" s="1"/>
  <c r="G3652" i="12"/>
  <c r="C3652" i="12" s="1"/>
  <c r="D3652" i="12" s="1"/>
  <c r="H3652" i="12" s="1"/>
  <c r="AF3652" i="12" s="1"/>
  <c r="G3706" i="12"/>
  <c r="C3706" i="12" s="1"/>
  <c r="D3706" i="12" s="1"/>
  <c r="G3606" i="12"/>
  <c r="C3606" i="12" s="1"/>
  <c r="D3606" i="12" s="1"/>
  <c r="G3602" i="12"/>
  <c r="C3602" i="12" s="1"/>
  <c r="D3602" i="12" s="1"/>
  <c r="G3613" i="12"/>
  <c r="C3613" i="12" s="1"/>
  <c r="D3613" i="12" s="1"/>
  <c r="H3613" i="12" s="1"/>
  <c r="AF3613" i="12" s="1"/>
  <c r="G3614" i="12"/>
  <c r="C3614" i="12" s="1"/>
  <c r="D3614" i="12" s="1"/>
  <c r="G3593" i="12"/>
  <c r="C3593" i="12" s="1"/>
  <c r="D3593" i="12" s="1"/>
  <c r="H3593" i="12" s="1"/>
  <c r="G3639" i="12"/>
  <c r="C3639" i="12" s="1"/>
  <c r="D3639" i="12" s="1"/>
  <c r="G3628" i="12"/>
  <c r="C3628" i="12" s="1"/>
  <c r="D3628" i="12" s="1"/>
  <c r="G3623" i="12"/>
  <c r="C3623" i="12" s="1"/>
  <c r="D3623" i="12" s="1"/>
  <c r="G3373" i="12"/>
  <c r="C3373" i="12" s="1"/>
  <c r="D3373" i="12" s="1"/>
  <c r="H3373" i="12" s="1"/>
  <c r="G3629" i="12"/>
  <c r="C3629" i="12" s="1"/>
  <c r="D3629" i="12" s="1"/>
  <c r="G3555" i="12"/>
  <c r="C3555" i="12" s="1"/>
  <c r="D3555" i="12" s="1"/>
  <c r="G3592" i="12"/>
  <c r="C3592" i="12" s="1"/>
  <c r="D3592" i="12" s="1"/>
  <c r="G3491" i="12"/>
  <c r="C3491" i="12" s="1"/>
  <c r="D3491" i="12" s="1"/>
  <c r="G3495" i="12"/>
  <c r="C3495" i="12" s="1"/>
  <c r="D3495" i="12" s="1"/>
  <c r="G3509" i="12"/>
  <c r="C3509" i="12" s="1"/>
  <c r="D3509" i="12" s="1"/>
  <c r="G3531" i="12"/>
  <c r="C3531" i="12" s="1"/>
  <c r="D3531" i="12" s="1"/>
  <c r="G3467" i="12"/>
  <c r="C3467" i="12" s="1"/>
  <c r="D3467" i="12" s="1"/>
  <c r="G3465" i="12"/>
  <c r="C3465" i="12" s="1"/>
  <c r="D3465" i="12" s="1"/>
  <c r="H3465" i="12" s="1"/>
  <c r="AF3465" i="12" s="1"/>
  <c r="G3429" i="12"/>
  <c r="C3429" i="12" s="1"/>
  <c r="D3429" i="12" s="1"/>
  <c r="G3442" i="12"/>
  <c r="C3442" i="12" s="1"/>
  <c r="D3442" i="12" s="1"/>
  <c r="G3473" i="12"/>
  <c r="C3473" i="12" s="1"/>
  <c r="D3473" i="12" s="1"/>
  <c r="G3470" i="12"/>
  <c r="C3470" i="12" s="1"/>
  <c r="D3470" i="12" s="1"/>
  <c r="G3403" i="12"/>
  <c r="C3403" i="12" s="1"/>
  <c r="D3403" i="12" s="1"/>
  <c r="G3410" i="12"/>
  <c r="C3410" i="12" s="1"/>
  <c r="D3410" i="12" s="1"/>
  <c r="G3390" i="12"/>
  <c r="C3390" i="12" s="1"/>
  <c r="D3390" i="12" s="1"/>
  <c r="G3404" i="12"/>
  <c r="C3404" i="12" s="1"/>
  <c r="D3404" i="12" s="1"/>
  <c r="G3383" i="12"/>
  <c r="C3383" i="12" s="1"/>
  <c r="D3383" i="12" s="1"/>
  <c r="G3402" i="12"/>
  <c r="C3402" i="12" s="1"/>
  <c r="D3402" i="12" s="1"/>
  <c r="G3398" i="12"/>
  <c r="C3398" i="12" s="1"/>
  <c r="D3398" i="12" s="1"/>
  <c r="G3574" i="12"/>
  <c r="C3574" i="12" s="1"/>
  <c r="D3574" i="12" s="1"/>
  <c r="G3552" i="12"/>
  <c r="C3552" i="12" s="1"/>
  <c r="D3552" i="12" s="1"/>
  <c r="G3564" i="12"/>
  <c r="C3564" i="12" s="1"/>
  <c r="D3564" i="12" s="1"/>
  <c r="G3590" i="12"/>
  <c r="C3590" i="12" s="1"/>
  <c r="D3590" i="12" s="1"/>
  <c r="G3539" i="12"/>
  <c r="C3539" i="12" s="1"/>
  <c r="D3539" i="12" s="1"/>
  <c r="G3573" i="12"/>
  <c r="C3573" i="12" s="1"/>
  <c r="D3573" i="12" s="1"/>
  <c r="G3566" i="12"/>
  <c r="C3566" i="12" s="1"/>
  <c r="D3566" i="12" s="1"/>
  <c r="G3512" i="12"/>
  <c r="C3512" i="12" s="1"/>
  <c r="D3512" i="12" s="1"/>
  <c r="G3532" i="12"/>
  <c r="C3532" i="12" s="1"/>
  <c r="D3532" i="12" s="1"/>
  <c r="G3488" i="12"/>
  <c r="C3488" i="12" s="1"/>
  <c r="D3488" i="12" s="1"/>
  <c r="G3518" i="12"/>
  <c r="C3518" i="12" s="1"/>
  <c r="D3518" i="12" s="1"/>
  <c r="G3445" i="12"/>
  <c r="C3445" i="12" s="1"/>
  <c r="D3445" i="12" s="1"/>
  <c r="G3466" i="12"/>
  <c r="C3466" i="12" s="1"/>
  <c r="D3466" i="12" s="1"/>
  <c r="G3416" i="12"/>
  <c r="C3416" i="12" s="1"/>
  <c r="D3416" i="12" s="1"/>
  <c r="G3389" i="12"/>
  <c r="C3389" i="12" s="1"/>
  <c r="D3389" i="12" s="1"/>
  <c r="G3381" i="12"/>
  <c r="C3381" i="12" s="1"/>
  <c r="D3381" i="12" s="1"/>
  <c r="H3381" i="12" s="1"/>
  <c r="G3376" i="12"/>
  <c r="C3376" i="12" s="1"/>
  <c r="D3376" i="12" s="1"/>
  <c r="G3419" i="12"/>
  <c r="C3419" i="12" s="1"/>
  <c r="D3419" i="12" s="1"/>
  <c r="G3413" i="12"/>
  <c r="C3413" i="12" s="1"/>
  <c r="D3413" i="12" s="1"/>
  <c r="G3626" i="12"/>
  <c r="C3626" i="12" s="1"/>
  <c r="D3626" i="12" s="1"/>
  <c r="G3611" i="12"/>
  <c r="C3611" i="12" s="1"/>
  <c r="D3611" i="12" s="1"/>
  <c r="G3540" i="12"/>
  <c r="C3540" i="12" s="1"/>
  <c r="D3540" i="12" s="1"/>
  <c r="G3575" i="12"/>
  <c r="C3575" i="12" s="1"/>
  <c r="D3575" i="12" s="1"/>
  <c r="G3541" i="12"/>
  <c r="C3541" i="12" s="1"/>
  <c r="D3541" i="12" s="1"/>
  <c r="H3541" i="12" s="1"/>
  <c r="G3591" i="12"/>
  <c r="C3591" i="12" s="1"/>
  <c r="D3591" i="12" s="1"/>
  <c r="G3585" i="12"/>
  <c r="C3585" i="12" s="1"/>
  <c r="D3585" i="12" s="1"/>
  <c r="G3535" i="12"/>
  <c r="C3535" i="12" s="1"/>
  <c r="D3535" i="12" s="1"/>
  <c r="G3524" i="12"/>
  <c r="C3524" i="12" s="1"/>
  <c r="D3524" i="12" s="1"/>
  <c r="G3479" i="12"/>
  <c r="C3479" i="12" s="1"/>
  <c r="D3479" i="12" s="1"/>
  <c r="G3446" i="12"/>
  <c r="C3446" i="12" s="1"/>
  <c r="D3446" i="12" s="1"/>
  <c r="H3446" i="12" s="1"/>
  <c r="G3455" i="12"/>
  <c r="C3455" i="12" s="1"/>
  <c r="D3455" i="12" s="1"/>
  <c r="H3455" i="12" s="1"/>
  <c r="G3452" i="12"/>
  <c r="C3452" i="12" s="1"/>
  <c r="D3452" i="12" s="1"/>
  <c r="H3452" i="12" s="1"/>
  <c r="G3393" i="12"/>
  <c r="C3393" i="12" s="1"/>
  <c r="D3393" i="12" s="1"/>
  <c r="G3362" i="12"/>
  <c r="C3362" i="12" s="1"/>
  <c r="D3362" i="12" s="1"/>
  <c r="H3362" i="12" s="1"/>
  <c r="G3408" i="12"/>
  <c r="C3408" i="12" s="1"/>
  <c r="D3408" i="12" s="1"/>
  <c r="H3408" i="12" s="1"/>
  <c r="G3391" i="12"/>
  <c r="C3391" i="12" s="1"/>
  <c r="D3391" i="12" s="1"/>
  <c r="H3391" i="12" s="1"/>
  <c r="G3422" i="12"/>
  <c r="C3422" i="12" s="1"/>
  <c r="D3422" i="12" s="1"/>
  <c r="G3412" i="12"/>
  <c r="C3412" i="12" s="1"/>
  <c r="D3412" i="12" s="1"/>
  <c r="G3397" i="12"/>
  <c r="C3397" i="12" s="1"/>
  <c r="D3397" i="12" s="1"/>
  <c r="H3397" i="12" s="1"/>
  <c r="G3617" i="12"/>
  <c r="C3617" i="12" s="1"/>
  <c r="D3617" i="12" s="1"/>
  <c r="H3617" i="12" s="1"/>
  <c r="G3637" i="12"/>
  <c r="C3637" i="12" s="1"/>
  <c r="D3637" i="12" s="1"/>
  <c r="H3637" i="12" s="1"/>
  <c r="G3556" i="12"/>
  <c r="C3556" i="12" s="1"/>
  <c r="D3556" i="12" s="1"/>
  <c r="G3581" i="12"/>
  <c r="C3581" i="12" s="1"/>
  <c r="D3581" i="12" s="1"/>
  <c r="G3504" i="12"/>
  <c r="C3504" i="12" s="1"/>
  <c r="D3504" i="12" s="1"/>
  <c r="H3504" i="12" s="1"/>
  <c r="G3521" i="12"/>
  <c r="C3521" i="12" s="1"/>
  <c r="D3521" i="12" s="1"/>
  <c r="G3426" i="12"/>
  <c r="C3426" i="12" s="1"/>
  <c r="D3426" i="12" s="1"/>
  <c r="G3476" i="12"/>
  <c r="C3476" i="12" s="1"/>
  <c r="D3476" i="12" s="1"/>
  <c r="H3476" i="12" s="1"/>
  <c r="G3471" i="12"/>
  <c r="C3471" i="12" s="1"/>
  <c r="D3471" i="12" s="1"/>
  <c r="G3451" i="12"/>
  <c r="C3451" i="12" s="1"/>
  <c r="D3451" i="12" s="1"/>
  <c r="G3463" i="12"/>
  <c r="C3463" i="12" s="1"/>
  <c r="D3463" i="12" s="1"/>
  <c r="H3463" i="12" s="1"/>
  <c r="AF3463" i="12" s="1"/>
  <c r="G3434" i="12"/>
  <c r="C3434" i="12" s="1"/>
  <c r="D3434" i="12" s="1"/>
  <c r="G3453" i="12"/>
  <c r="C3453" i="12" s="1"/>
  <c r="D3453" i="12" s="1"/>
  <c r="G3468" i="12"/>
  <c r="C3468" i="12" s="1"/>
  <c r="D3468" i="12" s="1"/>
  <c r="G3364" i="12"/>
  <c r="C3364" i="12" s="1"/>
  <c r="D3364" i="12" s="1"/>
  <c r="H3364" i="12" s="1"/>
  <c r="G3414" i="12"/>
  <c r="C3414" i="12" s="1"/>
  <c r="D3414" i="12" s="1"/>
  <c r="H3414" i="12" s="1"/>
  <c r="G3380" i="12"/>
  <c r="C3380" i="12" s="1"/>
  <c r="D3380" i="12" s="1"/>
  <c r="G3366" i="12"/>
  <c r="C3366" i="12" s="1"/>
  <c r="D3366" i="12" s="1"/>
  <c r="G3636" i="12"/>
  <c r="C3636" i="12" s="1"/>
  <c r="D3636" i="12" s="1"/>
  <c r="G3568" i="12"/>
  <c r="C3568" i="12" s="1"/>
  <c r="D3568" i="12" s="1"/>
  <c r="G3584" i="12"/>
  <c r="C3584" i="12" s="1"/>
  <c r="D3584" i="12" s="1"/>
  <c r="G3500" i="12"/>
  <c r="C3500" i="12" s="1"/>
  <c r="D3500" i="12" s="1"/>
  <c r="G3486" i="12"/>
  <c r="C3486" i="12" s="1"/>
  <c r="D3486" i="12" s="1"/>
  <c r="G3485" i="12"/>
  <c r="C3485" i="12" s="1"/>
  <c r="D3485" i="12" s="1"/>
  <c r="G3482" i="12"/>
  <c r="C3482" i="12" s="1"/>
  <c r="D3482" i="12" s="1"/>
  <c r="G3425" i="12"/>
  <c r="C3425" i="12" s="1"/>
  <c r="D3425" i="12" s="1"/>
  <c r="G3372" i="12"/>
  <c r="C3372" i="12" s="1"/>
  <c r="D3372" i="12" s="1"/>
  <c r="G3423" i="12"/>
  <c r="C3423" i="12" s="1"/>
  <c r="D3423" i="12" s="1"/>
  <c r="G3625" i="12"/>
  <c r="C3625" i="12" s="1"/>
  <c r="D3625" i="12" s="1"/>
  <c r="G3615" i="12"/>
  <c r="C3615" i="12" s="1"/>
  <c r="D3615" i="12" s="1"/>
  <c r="H3615" i="12" s="1"/>
  <c r="AF3615" i="12" s="1"/>
  <c r="G3558" i="12"/>
  <c r="C3558" i="12" s="1"/>
  <c r="D3558" i="12" s="1"/>
  <c r="G3537" i="12"/>
  <c r="C3537" i="12" s="1"/>
  <c r="D3537" i="12" s="1"/>
  <c r="G3477" i="12"/>
  <c r="C3477" i="12" s="1"/>
  <c r="D3477" i="12" s="1"/>
  <c r="G3508" i="12"/>
  <c r="C3508" i="12" s="1"/>
  <c r="D3508" i="12" s="1"/>
  <c r="G3533" i="12"/>
  <c r="C3533" i="12" s="1"/>
  <c r="D3533" i="12" s="1"/>
  <c r="G3529" i="12"/>
  <c r="C3529" i="12" s="1"/>
  <c r="D3529" i="12" s="1"/>
  <c r="G3475" i="12"/>
  <c r="C3475" i="12" s="1"/>
  <c r="D3475" i="12" s="1"/>
  <c r="G3460" i="12"/>
  <c r="C3460" i="12" s="1"/>
  <c r="D3460" i="12" s="1"/>
  <c r="G3439" i="12"/>
  <c r="C3439" i="12" s="1"/>
  <c r="D3439" i="12" s="1"/>
  <c r="H3439" i="12" s="1"/>
  <c r="AF3439" i="12" s="1"/>
  <c r="G3436" i="12"/>
  <c r="C3436" i="12" s="1"/>
  <c r="D3436" i="12" s="1"/>
  <c r="H3436" i="12" s="1"/>
  <c r="G3384" i="12"/>
  <c r="C3384" i="12" s="1"/>
  <c r="D3384" i="12" s="1"/>
  <c r="G3378" i="12"/>
  <c r="C3378" i="12" s="1"/>
  <c r="D3378" i="12" s="1"/>
  <c r="H3378" i="12" s="1"/>
  <c r="AF3378" i="12" s="1"/>
  <c r="G3394" i="12"/>
  <c r="C3394" i="12" s="1"/>
  <c r="D3394" i="12" s="1"/>
  <c r="G3607" i="12"/>
  <c r="C3607" i="12" s="1"/>
  <c r="D3607" i="12" s="1"/>
  <c r="G3565" i="12"/>
  <c r="C3565" i="12" s="1"/>
  <c r="D3565" i="12" s="1"/>
  <c r="H3565" i="12" s="1"/>
  <c r="G3551" i="12"/>
  <c r="C3551" i="12" s="1"/>
  <c r="D3551" i="12" s="1"/>
  <c r="G3594" i="12"/>
  <c r="C3594" i="12" s="1"/>
  <c r="D3594" i="12" s="1"/>
  <c r="H3594" i="12" s="1"/>
  <c r="G3562" i="12"/>
  <c r="C3562" i="12" s="1"/>
  <c r="D3562" i="12" s="1"/>
  <c r="G3542" i="12"/>
  <c r="C3542" i="12" s="1"/>
  <c r="D3542" i="12" s="1"/>
  <c r="H3542" i="12" s="1"/>
  <c r="G3520" i="12"/>
  <c r="C3520" i="12" s="1"/>
  <c r="D3520" i="12" s="1"/>
  <c r="G3517" i="12"/>
  <c r="C3517" i="12" s="1"/>
  <c r="D3517" i="12" s="1"/>
  <c r="G3433" i="12"/>
  <c r="C3433" i="12" s="1"/>
  <c r="D3433" i="12" s="1"/>
  <c r="H3433" i="12" s="1"/>
  <c r="G3430" i="12"/>
  <c r="C3430" i="12" s="1"/>
  <c r="D3430" i="12" s="1"/>
  <c r="G3432" i="12"/>
  <c r="C3432" i="12" s="1"/>
  <c r="D3432" i="12" s="1"/>
  <c r="G3622" i="12"/>
  <c r="C3622" i="12" s="1"/>
  <c r="D3622" i="12" s="1"/>
  <c r="G3597" i="12"/>
  <c r="C3597" i="12" s="1"/>
  <c r="D3597" i="12" s="1"/>
  <c r="H3597" i="12" s="1"/>
  <c r="G3621" i="12"/>
  <c r="C3621" i="12" s="1"/>
  <c r="D3621" i="12" s="1"/>
  <c r="H3621" i="12" s="1"/>
  <c r="G3604" i="12"/>
  <c r="C3604" i="12" s="1"/>
  <c r="D3604" i="12" s="1"/>
  <c r="G3554" i="12"/>
  <c r="C3554" i="12" s="1"/>
  <c r="D3554" i="12" s="1"/>
  <c r="G3545" i="12"/>
  <c r="C3545" i="12" s="1"/>
  <c r="D3545" i="12" s="1"/>
  <c r="G3572" i="12"/>
  <c r="C3572" i="12" s="1"/>
  <c r="D3572" i="12" s="1"/>
  <c r="G3546" i="12"/>
  <c r="C3546" i="12" s="1"/>
  <c r="D3546" i="12" s="1"/>
  <c r="G3589" i="12"/>
  <c r="C3589" i="12" s="1"/>
  <c r="D3589" i="12" s="1"/>
  <c r="H3589" i="12" s="1"/>
  <c r="AF3589" i="12" s="1"/>
  <c r="G3578" i="12"/>
  <c r="C3578" i="12" s="1"/>
  <c r="D3578" i="12" s="1"/>
  <c r="G3548" i="12"/>
  <c r="C3548" i="12" s="1"/>
  <c r="D3548" i="12" s="1"/>
  <c r="G3528" i="12"/>
  <c r="C3528" i="12" s="1"/>
  <c r="D3528" i="12" s="1"/>
  <c r="H3528" i="12" s="1"/>
  <c r="G3492" i="12"/>
  <c r="C3492" i="12" s="1"/>
  <c r="D3492" i="12" s="1"/>
  <c r="G3392" i="12"/>
  <c r="C3392" i="12" s="1"/>
  <c r="D3392" i="12" s="1"/>
  <c r="H3392" i="12" s="1"/>
  <c r="G3395" i="12"/>
  <c r="C3395" i="12" s="1"/>
  <c r="D3395" i="12" s="1"/>
  <c r="H3395" i="12" s="1"/>
  <c r="G3411" i="12"/>
  <c r="C3411" i="12" s="1"/>
  <c r="D3411" i="12" s="1"/>
  <c r="H3411" i="12" s="1"/>
  <c r="AF3411" i="12" s="1"/>
  <c r="G3630" i="12"/>
  <c r="C3630" i="12" s="1"/>
  <c r="D3630" i="12" s="1"/>
  <c r="H3630" i="12" s="1"/>
  <c r="G3576" i="12"/>
  <c r="C3576" i="12" s="1"/>
  <c r="D3576" i="12" s="1"/>
  <c r="H3576" i="12" s="1"/>
  <c r="G3571" i="12"/>
  <c r="C3571" i="12" s="1"/>
  <c r="D3571" i="12" s="1"/>
  <c r="G3553" i="12"/>
  <c r="C3553" i="12" s="1"/>
  <c r="D3553" i="12" s="1"/>
  <c r="G3583" i="12"/>
  <c r="C3583" i="12" s="1"/>
  <c r="D3583" i="12" s="1"/>
  <c r="G3549" i="12"/>
  <c r="C3549" i="12" s="1"/>
  <c r="D3549" i="12" s="1"/>
  <c r="H3549" i="12" s="1"/>
  <c r="G3538" i="12"/>
  <c r="C3538" i="12" s="1"/>
  <c r="D3538" i="12" s="1"/>
  <c r="G3582" i="12"/>
  <c r="C3582" i="12" s="1"/>
  <c r="D3582" i="12" s="1"/>
  <c r="G3577" i="12"/>
  <c r="C3577" i="12" s="1"/>
  <c r="D3577" i="12" s="1"/>
  <c r="H3577" i="12" s="1"/>
  <c r="AF3577" i="12" s="1"/>
  <c r="G3547" i="12"/>
  <c r="C3547" i="12" s="1"/>
  <c r="D3547" i="12" s="1"/>
  <c r="G3567" i="12"/>
  <c r="C3567" i="12" s="1"/>
  <c r="D3567" i="12" s="1"/>
  <c r="G3527" i="12"/>
  <c r="C3527" i="12" s="1"/>
  <c r="D3527" i="12" s="1"/>
  <c r="G3513" i="12"/>
  <c r="C3513" i="12" s="1"/>
  <c r="D3513" i="12" s="1"/>
  <c r="G3487" i="12"/>
  <c r="C3487" i="12" s="1"/>
  <c r="D3487" i="12" s="1"/>
  <c r="G3523" i="12"/>
  <c r="C3523" i="12" s="1"/>
  <c r="D3523" i="12" s="1"/>
  <c r="G3505" i="12"/>
  <c r="C3505" i="12" s="1"/>
  <c r="D3505" i="12" s="1"/>
  <c r="G3458" i="12"/>
  <c r="C3458" i="12" s="1"/>
  <c r="D3458" i="12" s="1"/>
  <c r="G3472" i="12"/>
  <c r="C3472" i="12" s="1"/>
  <c r="D3472" i="12" s="1"/>
  <c r="H3472" i="12" s="1"/>
  <c r="G3478" i="12"/>
  <c r="C3478" i="12" s="1"/>
  <c r="D3478" i="12" s="1"/>
  <c r="H3478" i="12" s="1"/>
  <c r="G3462" i="12"/>
  <c r="C3462" i="12" s="1"/>
  <c r="D3462" i="12" s="1"/>
  <c r="G3441" i="12"/>
  <c r="C3441" i="12" s="1"/>
  <c r="D3441" i="12" s="1"/>
  <c r="H3441" i="12" s="1"/>
  <c r="G3396" i="12"/>
  <c r="C3396" i="12" s="1"/>
  <c r="D3396" i="12" s="1"/>
  <c r="G3363" i="12"/>
  <c r="C3363" i="12" s="1"/>
  <c r="D3363" i="12" s="1"/>
  <c r="G3387" i="12"/>
  <c r="C3387" i="12" s="1"/>
  <c r="D3387" i="12" s="1"/>
  <c r="H3387" i="12" s="1"/>
  <c r="G3401" i="12"/>
  <c r="C3401" i="12" s="1"/>
  <c r="D3401" i="12" s="1"/>
  <c r="G3400" i="12"/>
  <c r="C3400" i="12" s="1"/>
  <c r="D3400" i="12" s="1"/>
  <c r="G3640" i="12"/>
  <c r="C3640" i="12" s="1"/>
  <c r="D3640" i="12" s="1"/>
  <c r="H3640" i="12" s="1"/>
  <c r="G3633" i="12"/>
  <c r="C3633" i="12" s="1"/>
  <c r="D3633" i="12" s="1"/>
  <c r="H3633" i="12" s="1"/>
  <c r="G3557" i="12"/>
  <c r="C3557" i="12" s="1"/>
  <c r="D3557" i="12" s="1"/>
  <c r="G3586" i="12"/>
  <c r="C3586" i="12" s="1"/>
  <c r="D3586" i="12" s="1"/>
  <c r="G3588" i="12"/>
  <c r="C3588" i="12" s="1"/>
  <c r="D3588" i="12" s="1"/>
  <c r="G3530" i="12"/>
  <c r="C3530" i="12" s="1"/>
  <c r="D3530" i="12" s="1"/>
  <c r="G3522" i="12"/>
  <c r="C3522" i="12" s="1"/>
  <c r="D3522" i="12" s="1"/>
  <c r="G3498" i="12"/>
  <c r="C3498" i="12" s="1"/>
  <c r="D3498" i="12" s="1"/>
  <c r="G3493" i="12"/>
  <c r="C3493" i="12" s="1"/>
  <c r="D3493" i="12" s="1"/>
  <c r="G3489" i="12"/>
  <c r="C3489" i="12" s="1"/>
  <c r="D3489" i="12" s="1"/>
  <c r="H3489" i="12" s="1"/>
  <c r="G3525" i="12"/>
  <c r="C3525" i="12" s="1"/>
  <c r="D3525" i="12" s="1"/>
  <c r="G3484" i="12"/>
  <c r="C3484" i="12" s="1"/>
  <c r="D3484" i="12" s="1"/>
  <c r="H3484" i="12" s="1"/>
  <c r="G3494" i="12"/>
  <c r="C3494" i="12" s="1"/>
  <c r="D3494" i="12" s="1"/>
  <c r="G3428" i="12"/>
  <c r="C3428" i="12" s="1"/>
  <c r="D3428" i="12" s="1"/>
  <c r="G3424" i="12"/>
  <c r="C3424" i="12" s="1"/>
  <c r="D3424" i="12" s="1"/>
  <c r="G3447" i="12"/>
  <c r="C3447" i="12" s="1"/>
  <c r="D3447" i="12" s="1"/>
  <c r="G3454" i="12"/>
  <c r="C3454" i="12" s="1"/>
  <c r="D3454" i="12" s="1"/>
  <c r="H3454" i="12" s="1"/>
  <c r="G3469" i="12"/>
  <c r="C3469" i="12" s="1"/>
  <c r="D3469" i="12" s="1"/>
  <c r="H3469" i="12" s="1"/>
  <c r="G3438" i="12"/>
  <c r="C3438" i="12" s="1"/>
  <c r="D3438" i="12" s="1"/>
  <c r="G3405" i="12"/>
  <c r="C3405" i="12" s="1"/>
  <c r="D3405" i="12" s="1"/>
  <c r="G3369" i="12"/>
  <c r="C3369" i="12" s="1"/>
  <c r="D3369" i="12" s="1"/>
  <c r="G3407" i="12"/>
  <c r="C3407" i="12" s="1"/>
  <c r="D3407" i="12" s="1"/>
  <c r="G3374" i="12"/>
  <c r="C3374" i="12" s="1"/>
  <c r="D3374" i="12" s="1"/>
  <c r="H3374" i="12" s="1"/>
  <c r="G3359" i="12"/>
  <c r="C3359" i="12" s="1"/>
  <c r="D3359" i="12" s="1"/>
  <c r="H3359" i="12" s="1"/>
  <c r="AF3359" i="12" s="1"/>
  <c r="G3415" i="12"/>
  <c r="C3415" i="12" s="1"/>
  <c r="D3415" i="12" s="1"/>
  <c r="G3377" i="12"/>
  <c r="C3377" i="12" s="1"/>
  <c r="D3377" i="12" s="1"/>
  <c r="G3399" i="12"/>
  <c r="C3399" i="12" s="1"/>
  <c r="D3399" i="12" s="1"/>
  <c r="G3368" i="12"/>
  <c r="C3368" i="12" s="1"/>
  <c r="D3368" i="12" s="1"/>
  <c r="H3368" i="12" s="1"/>
  <c r="G3371" i="12"/>
  <c r="C3371" i="12" s="1"/>
  <c r="D3371" i="12" s="1"/>
  <c r="G3421" i="12"/>
  <c r="C3421" i="12" s="1"/>
  <c r="D3421" i="12" s="1"/>
  <c r="G3370" i="12"/>
  <c r="C3370" i="12" s="1"/>
  <c r="D3370" i="12" s="1"/>
  <c r="G3599" i="12"/>
  <c r="C3599" i="12" s="1"/>
  <c r="D3599" i="12" s="1"/>
  <c r="G3646" i="12"/>
  <c r="C3646" i="12" s="1"/>
  <c r="D3646" i="12" s="1"/>
  <c r="H3646" i="12" s="1"/>
  <c r="G3641" i="12"/>
  <c r="C3641" i="12" s="1"/>
  <c r="D3641" i="12" s="1"/>
  <c r="G3612" i="12"/>
  <c r="C3612" i="12" s="1"/>
  <c r="D3612" i="12" s="1"/>
  <c r="G3579" i="12"/>
  <c r="C3579" i="12" s="1"/>
  <c r="D3579" i="12" s="1"/>
  <c r="G3559" i="12"/>
  <c r="C3559" i="12" s="1"/>
  <c r="D3559" i="12" s="1"/>
  <c r="H3559" i="12" s="1"/>
  <c r="G3543" i="12"/>
  <c r="C3543" i="12" s="1"/>
  <c r="D3543" i="12" s="1"/>
  <c r="G3569" i="12"/>
  <c r="C3569" i="12" s="1"/>
  <c r="D3569" i="12" s="1"/>
  <c r="G3536" i="12"/>
  <c r="C3536" i="12" s="1"/>
  <c r="D3536" i="12" s="1"/>
  <c r="G3580" i="12"/>
  <c r="C3580" i="12" s="1"/>
  <c r="D3580" i="12" s="1"/>
  <c r="H3580" i="12" s="1"/>
  <c r="G3587" i="12"/>
  <c r="C3587" i="12" s="1"/>
  <c r="D3587" i="12" s="1"/>
  <c r="G3516" i="12"/>
  <c r="C3516" i="12" s="1"/>
  <c r="D3516" i="12" s="1"/>
  <c r="H3516" i="12" s="1"/>
  <c r="G3507" i="12"/>
  <c r="C3507" i="12" s="1"/>
  <c r="D3507" i="12" s="1"/>
  <c r="G3496" i="12"/>
  <c r="C3496" i="12" s="1"/>
  <c r="D3496" i="12" s="1"/>
  <c r="G3480" i="12"/>
  <c r="C3480" i="12" s="1"/>
  <c r="D3480" i="12" s="1"/>
  <c r="G3481" i="12"/>
  <c r="C3481" i="12" s="1"/>
  <c r="D3481" i="12" s="1"/>
  <c r="H3481" i="12" s="1"/>
  <c r="G3506" i="12"/>
  <c r="C3506" i="12" s="1"/>
  <c r="D3506" i="12" s="1"/>
  <c r="G3483" i="12"/>
  <c r="C3483" i="12" s="1"/>
  <c r="D3483" i="12" s="1"/>
  <c r="H3483" i="12" s="1"/>
  <c r="G3526" i="12"/>
  <c r="C3526" i="12" s="1"/>
  <c r="D3526" i="12" s="1"/>
  <c r="G3461" i="12"/>
  <c r="C3461" i="12" s="1"/>
  <c r="D3461" i="12" s="1"/>
  <c r="H3461" i="12" s="1"/>
  <c r="G3448" i="12"/>
  <c r="C3448" i="12" s="1"/>
  <c r="D3448" i="12" s="1"/>
  <c r="G3427" i="12"/>
  <c r="C3427" i="12" s="1"/>
  <c r="D3427" i="12" s="1"/>
  <c r="G3464" i="12"/>
  <c r="C3464" i="12" s="1"/>
  <c r="D3464" i="12" s="1"/>
  <c r="G3435" i="12"/>
  <c r="C3435" i="12" s="1"/>
  <c r="D3435" i="12" s="1"/>
  <c r="G3431" i="12"/>
  <c r="C3431" i="12" s="1"/>
  <c r="D3431" i="12" s="1"/>
  <c r="H3431" i="12" s="1"/>
  <c r="G3459" i="12"/>
  <c r="C3459" i="12" s="1"/>
  <c r="D3459" i="12" s="1"/>
  <c r="G3457" i="12"/>
  <c r="C3457" i="12" s="1"/>
  <c r="D3457" i="12" s="1"/>
  <c r="G3437" i="12"/>
  <c r="C3437" i="12" s="1"/>
  <c r="D3437" i="12" s="1"/>
  <c r="G3450" i="12"/>
  <c r="C3450" i="12" s="1"/>
  <c r="D3450" i="12" s="1"/>
  <c r="H3450" i="12" s="1"/>
  <c r="G3440" i="12"/>
  <c r="C3440" i="12" s="1"/>
  <c r="D3440" i="12" s="1"/>
  <c r="G3382" i="12"/>
  <c r="C3382" i="12" s="1"/>
  <c r="D3382" i="12" s="1"/>
  <c r="G3420" i="12"/>
  <c r="C3420" i="12" s="1"/>
  <c r="D3420" i="12" s="1"/>
  <c r="H3420" i="12" s="1"/>
  <c r="G3631" i="12"/>
  <c r="C3631" i="12" s="1"/>
  <c r="D3631" i="12" s="1"/>
  <c r="G3563" i="12"/>
  <c r="C3563" i="12" s="1"/>
  <c r="D3563" i="12" s="1"/>
  <c r="G3561" i="12"/>
  <c r="C3561" i="12" s="1"/>
  <c r="D3561" i="12" s="1"/>
  <c r="G3544" i="12"/>
  <c r="C3544" i="12" s="1"/>
  <c r="D3544" i="12" s="1"/>
  <c r="G3560" i="12"/>
  <c r="C3560" i="12" s="1"/>
  <c r="D3560" i="12" s="1"/>
  <c r="G3550" i="12"/>
  <c r="C3550" i="12" s="1"/>
  <c r="D3550" i="12" s="1"/>
  <c r="G3570" i="12"/>
  <c r="C3570" i="12" s="1"/>
  <c r="D3570" i="12" s="1"/>
  <c r="G3502" i="12"/>
  <c r="C3502" i="12" s="1"/>
  <c r="D3502" i="12" s="1"/>
  <c r="H3502" i="12" s="1"/>
  <c r="G3490" i="12"/>
  <c r="C3490" i="12" s="1"/>
  <c r="D3490" i="12" s="1"/>
  <c r="G3515" i="12"/>
  <c r="C3515" i="12" s="1"/>
  <c r="D3515" i="12" s="1"/>
  <c r="G3503" i="12"/>
  <c r="C3503" i="12" s="1"/>
  <c r="D3503" i="12" s="1"/>
  <c r="G3519" i="12"/>
  <c r="C3519" i="12" s="1"/>
  <c r="D3519" i="12" s="1"/>
  <c r="G3501" i="12"/>
  <c r="C3501" i="12" s="1"/>
  <c r="D3501" i="12" s="1"/>
  <c r="G3497" i="12"/>
  <c r="C3497" i="12" s="1"/>
  <c r="D3497" i="12" s="1"/>
  <c r="H3497" i="12" s="1"/>
  <c r="G3510" i="12"/>
  <c r="C3510" i="12" s="1"/>
  <c r="D3510" i="12" s="1"/>
  <c r="H3510" i="12" s="1"/>
  <c r="G3534" i="12"/>
  <c r="C3534" i="12" s="1"/>
  <c r="D3534" i="12" s="1"/>
  <c r="G3511" i="12"/>
  <c r="C3511" i="12" s="1"/>
  <c r="D3511" i="12" s="1"/>
  <c r="G3499" i="12"/>
  <c r="C3499" i="12" s="1"/>
  <c r="D3499" i="12" s="1"/>
  <c r="H3499" i="12" s="1"/>
  <c r="G3514" i="12"/>
  <c r="C3514" i="12" s="1"/>
  <c r="D3514" i="12" s="1"/>
  <c r="G3474" i="12"/>
  <c r="C3474" i="12" s="1"/>
  <c r="D3474" i="12" s="1"/>
  <c r="G3444" i="12"/>
  <c r="C3444" i="12" s="1"/>
  <c r="D3444" i="12" s="1"/>
  <c r="G3443" i="12"/>
  <c r="C3443" i="12" s="1"/>
  <c r="D3443" i="12" s="1"/>
  <c r="H3443" i="12" s="1"/>
  <c r="AF3443" i="12" s="1"/>
  <c r="G3456" i="12"/>
  <c r="C3456" i="12" s="1"/>
  <c r="D3456" i="12" s="1"/>
  <c r="G3449" i="12"/>
  <c r="C3449" i="12" s="1"/>
  <c r="D3449" i="12" s="1"/>
  <c r="G3418" i="12"/>
  <c r="C3418" i="12" s="1"/>
  <c r="D3418" i="12" s="1"/>
  <c r="G3379" i="12"/>
  <c r="C3379" i="12" s="1"/>
  <c r="D3379" i="12" s="1"/>
  <c r="G3386" i="12"/>
  <c r="C3386" i="12" s="1"/>
  <c r="D3386" i="12" s="1"/>
  <c r="G3417" i="12"/>
  <c r="C3417" i="12" s="1"/>
  <c r="D3417" i="12" s="1"/>
  <c r="G3385" i="12"/>
  <c r="C3385" i="12" s="1"/>
  <c r="D3385" i="12" s="1"/>
  <c r="H3385" i="12" s="1"/>
  <c r="AF3385" i="12" s="1"/>
  <c r="G3375" i="12"/>
  <c r="C3375" i="12" s="1"/>
  <c r="D3375" i="12" s="1"/>
  <c r="G3332" i="12"/>
  <c r="C3332" i="12" s="1"/>
  <c r="D3332" i="12" s="1"/>
  <c r="G3309" i="12"/>
  <c r="C3309" i="12" s="1"/>
  <c r="D3309" i="12" s="1"/>
  <c r="G3323" i="12"/>
  <c r="C3323" i="12" s="1"/>
  <c r="D3323" i="12" s="1"/>
  <c r="H3323" i="12" s="1"/>
  <c r="G3358" i="12"/>
  <c r="C3358" i="12" s="1"/>
  <c r="D3358" i="12" s="1"/>
  <c r="G3281" i="12"/>
  <c r="C3281" i="12" s="1"/>
  <c r="D3281" i="12" s="1"/>
  <c r="G3289" i="12"/>
  <c r="C3289" i="12" s="1"/>
  <c r="D3289" i="12" s="1"/>
  <c r="G3241" i="12"/>
  <c r="C3241" i="12" s="1"/>
  <c r="D3241" i="12" s="1"/>
  <c r="G3206" i="12"/>
  <c r="C3206" i="12" s="1"/>
  <c r="D3206" i="12" s="1"/>
  <c r="G3233" i="12"/>
  <c r="C3233" i="12" s="1"/>
  <c r="D3233" i="12" s="1"/>
  <c r="G3214" i="12"/>
  <c r="C3214" i="12" s="1"/>
  <c r="D3214" i="12" s="1"/>
  <c r="G3151" i="12"/>
  <c r="C3151" i="12" s="1"/>
  <c r="D3151" i="12" s="1"/>
  <c r="H3151" i="12" s="1"/>
  <c r="G3330" i="12"/>
  <c r="C3330" i="12" s="1"/>
  <c r="D3330" i="12" s="1"/>
  <c r="H3330" i="12" s="1"/>
  <c r="G3337" i="12"/>
  <c r="C3337" i="12" s="1"/>
  <c r="D3337" i="12" s="1"/>
  <c r="H3337" i="12" s="1"/>
  <c r="AF3337" i="12" s="1"/>
  <c r="G3311" i="12"/>
  <c r="C3311" i="12" s="1"/>
  <c r="D3311" i="12" s="1"/>
  <c r="G3343" i="12"/>
  <c r="C3343" i="12" s="1"/>
  <c r="D3343" i="12" s="1"/>
  <c r="G3361" i="12"/>
  <c r="C3361" i="12" s="1"/>
  <c r="D3361" i="12" s="1"/>
  <c r="G3251" i="12"/>
  <c r="C3251" i="12" s="1"/>
  <c r="D3251" i="12" s="1"/>
  <c r="H3251" i="12" s="1"/>
  <c r="G3272" i="12"/>
  <c r="C3272" i="12" s="1"/>
  <c r="D3272" i="12" s="1"/>
  <c r="G3242" i="12"/>
  <c r="C3242" i="12" s="1"/>
  <c r="D3242" i="12" s="1"/>
  <c r="H3242" i="12" s="1"/>
  <c r="AF3242" i="12" s="1"/>
  <c r="G3296" i="12"/>
  <c r="C3296" i="12" s="1"/>
  <c r="D3296" i="12" s="1"/>
  <c r="G3260" i="12"/>
  <c r="C3260" i="12" s="1"/>
  <c r="D3260" i="12" s="1"/>
  <c r="H3260" i="12" s="1"/>
  <c r="G3244" i="12"/>
  <c r="C3244" i="12" s="1"/>
  <c r="D3244" i="12" s="1"/>
  <c r="G3195" i="12"/>
  <c r="C3195" i="12" s="1"/>
  <c r="D3195" i="12" s="1"/>
  <c r="H3195" i="12" s="1"/>
  <c r="G3238" i="12"/>
  <c r="C3238" i="12" s="1"/>
  <c r="D3238" i="12" s="1"/>
  <c r="H3238" i="12" s="1"/>
  <c r="G3216" i="12"/>
  <c r="C3216" i="12" s="1"/>
  <c r="D3216" i="12" s="1"/>
  <c r="H3216" i="12" s="1"/>
  <c r="G3166" i="12"/>
  <c r="C3166" i="12" s="1"/>
  <c r="D3166" i="12" s="1"/>
  <c r="H3166" i="12" s="1"/>
  <c r="G3360" i="12"/>
  <c r="C3360" i="12" s="1"/>
  <c r="D3360" i="12" s="1"/>
  <c r="H3360" i="12" s="1"/>
  <c r="G3298" i="12"/>
  <c r="C3298" i="12" s="1"/>
  <c r="D3298" i="12" s="1"/>
  <c r="G3315" i="12"/>
  <c r="C3315" i="12" s="1"/>
  <c r="D3315" i="12" s="1"/>
  <c r="G3245" i="12"/>
  <c r="C3245" i="12" s="1"/>
  <c r="D3245" i="12" s="1"/>
  <c r="H3245" i="12" s="1"/>
  <c r="AF3245" i="12" s="1"/>
  <c r="G3253" i="12"/>
  <c r="C3253" i="12" s="1"/>
  <c r="D3253" i="12" s="1"/>
  <c r="G3267" i="12"/>
  <c r="C3267" i="12" s="1"/>
  <c r="D3267" i="12" s="1"/>
  <c r="H3267" i="12" s="1"/>
  <c r="G3265" i="12"/>
  <c r="C3265" i="12" s="1"/>
  <c r="D3265" i="12" s="1"/>
  <c r="G3234" i="12"/>
  <c r="C3234" i="12" s="1"/>
  <c r="D3234" i="12" s="1"/>
  <c r="G3201" i="12"/>
  <c r="C3201" i="12" s="1"/>
  <c r="D3201" i="12" s="1"/>
  <c r="G3225" i="12"/>
  <c r="C3225" i="12" s="1"/>
  <c r="D3225" i="12" s="1"/>
  <c r="G3185" i="12"/>
  <c r="C3185" i="12" s="1"/>
  <c r="D3185" i="12" s="1"/>
  <c r="G3128" i="12"/>
  <c r="C3128" i="12" s="1"/>
  <c r="D3128" i="12" s="1"/>
  <c r="G3269" i="12"/>
  <c r="C3269" i="12" s="1"/>
  <c r="D3269" i="12" s="1"/>
  <c r="H3269" i="12" s="1"/>
  <c r="G3294" i="12"/>
  <c r="C3294" i="12" s="1"/>
  <c r="D3294" i="12" s="1"/>
  <c r="H3294" i="12" s="1"/>
  <c r="G3259" i="12"/>
  <c r="C3259" i="12" s="1"/>
  <c r="D3259" i="12" s="1"/>
  <c r="G3263" i="12"/>
  <c r="C3263" i="12" s="1"/>
  <c r="D3263" i="12" s="1"/>
  <c r="H3263" i="12" s="1"/>
  <c r="G3288" i="12"/>
  <c r="C3288" i="12" s="1"/>
  <c r="D3288" i="12" s="1"/>
  <c r="H3288" i="12" s="1"/>
  <c r="G3271" i="12"/>
  <c r="C3271" i="12" s="1"/>
  <c r="D3271" i="12" s="1"/>
  <c r="G3277" i="12"/>
  <c r="C3277" i="12" s="1"/>
  <c r="D3277" i="12" s="1"/>
  <c r="G3181" i="12"/>
  <c r="C3181" i="12" s="1"/>
  <c r="D3181" i="12" s="1"/>
  <c r="G3186" i="12"/>
  <c r="C3186" i="12" s="1"/>
  <c r="D3186" i="12" s="1"/>
  <c r="G3188" i="12"/>
  <c r="C3188" i="12" s="1"/>
  <c r="D3188" i="12" s="1"/>
  <c r="H3188" i="12" s="1"/>
  <c r="AF3188" i="12" s="1"/>
  <c r="G3222" i="12"/>
  <c r="C3222" i="12" s="1"/>
  <c r="D3222" i="12" s="1"/>
  <c r="G3230" i="12"/>
  <c r="C3230" i="12" s="1"/>
  <c r="D3230" i="12" s="1"/>
  <c r="G3388" i="12"/>
  <c r="C3388" i="12" s="1"/>
  <c r="D3388" i="12" s="1"/>
  <c r="G3334" i="12"/>
  <c r="C3334" i="12" s="1"/>
  <c r="D3334" i="12" s="1"/>
  <c r="G3326" i="12"/>
  <c r="C3326" i="12" s="1"/>
  <c r="D3326" i="12" s="1"/>
  <c r="H3326" i="12" s="1"/>
  <c r="G3278" i="12"/>
  <c r="C3278" i="12" s="1"/>
  <c r="D3278" i="12" s="1"/>
  <c r="G3254" i="12"/>
  <c r="C3254" i="12" s="1"/>
  <c r="D3254" i="12" s="1"/>
  <c r="H3254" i="12" s="1"/>
  <c r="G3207" i="12"/>
  <c r="C3207" i="12" s="1"/>
  <c r="D3207" i="12" s="1"/>
  <c r="G3221" i="12"/>
  <c r="C3221" i="12" s="1"/>
  <c r="D3221" i="12" s="1"/>
  <c r="G3210" i="12"/>
  <c r="C3210" i="12" s="1"/>
  <c r="D3210" i="12" s="1"/>
  <c r="H3210" i="12" s="1"/>
  <c r="G3200" i="12"/>
  <c r="C3200" i="12" s="1"/>
  <c r="D3200" i="12" s="1"/>
  <c r="G3140" i="12"/>
  <c r="C3140" i="12" s="1"/>
  <c r="D3140" i="12" s="1"/>
  <c r="G3165" i="12"/>
  <c r="C3165" i="12" s="1"/>
  <c r="D3165" i="12" s="1"/>
  <c r="G3175" i="12"/>
  <c r="C3175" i="12" s="1"/>
  <c r="D3175" i="12" s="1"/>
  <c r="G3308" i="12"/>
  <c r="C3308" i="12" s="1"/>
  <c r="D3308" i="12" s="1"/>
  <c r="G3301" i="12"/>
  <c r="C3301" i="12" s="1"/>
  <c r="D3301" i="12" s="1"/>
  <c r="H3301" i="12" s="1"/>
  <c r="G3261" i="12"/>
  <c r="C3261" i="12" s="1"/>
  <c r="D3261" i="12" s="1"/>
  <c r="G3266" i="12"/>
  <c r="C3266" i="12" s="1"/>
  <c r="D3266" i="12" s="1"/>
  <c r="G3282" i="12"/>
  <c r="C3282" i="12" s="1"/>
  <c r="D3282" i="12" s="1"/>
  <c r="G3236" i="12"/>
  <c r="C3236" i="12" s="1"/>
  <c r="D3236" i="12" s="1"/>
  <c r="H3236" i="12" s="1"/>
  <c r="AF3236" i="12" s="1"/>
  <c r="G3208" i="12"/>
  <c r="C3208" i="12" s="1"/>
  <c r="D3208" i="12" s="1"/>
  <c r="G3193" i="12"/>
  <c r="C3193" i="12" s="1"/>
  <c r="D3193" i="12" s="1"/>
  <c r="G3148" i="12"/>
  <c r="C3148" i="12" s="1"/>
  <c r="D3148" i="12" s="1"/>
  <c r="H3148" i="12" s="1"/>
  <c r="AF3148" i="12" s="1"/>
  <c r="G3121" i="12"/>
  <c r="C3121" i="12" s="1"/>
  <c r="D3121" i="12" s="1"/>
  <c r="H3121" i="12" s="1"/>
  <c r="G3409" i="12"/>
  <c r="C3409" i="12" s="1"/>
  <c r="D3409" i="12" s="1"/>
  <c r="G3351" i="12"/>
  <c r="C3351" i="12" s="1"/>
  <c r="D3351" i="12" s="1"/>
  <c r="H3351" i="12" s="1"/>
  <c r="G3340" i="12"/>
  <c r="C3340" i="12" s="1"/>
  <c r="D3340" i="12" s="1"/>
  <c r="G3331" i="12"/>
  <c r="C3331" i="12" s="1"/>
  <c r="D3331" i="12" s="1"/>
  <c r="G3310" i="12"/>
  <c r="C3310" i="12" s="1"/>
  <c r="D3310" i="12" s="1"/>
  <c r="G3339" i="12"/>
  <c r="C3339" i="12" s="1"/>
  <c r="D3339" i="12" s="1"/>
  <c r="G3299" i="12"/>
  <c r="C3299" i="12" s="1"/>
  <c r="D3299" i="12" s="1"/>
  <c r="G3240" i="12"/>
  <c r="C3240" i="12" s="1"/>
  <c r="D3240" i="12" s="1"/>
  <c r="G3280" i="12"/>
  <c r="C3280" i="12" s="1"/>
  <c r="D3280" i="12" s="1"/>
  <c r="G3264" i="12"/>
  <c r="C3264" i="12" s="1"/>
  <c r="D3264" i="12" s="1"/>
  <c r="G3270" i="12"/>
  <c r="C3270" i="12" s="1"/>
  <c r="D3270" i="12" s="1"/>
  <c r="G3226" i="12"/>
  <c r="C3226" i="12" s="1"/>
  <c r="D3226" i="12" s="1"/>
  <c r="G3194" i="12"/>
  <c r="C3194" i="12" s="1"/>
  <c r="D3194" i="12" s="1"/>
  <c r="G3235" i="12"/>
  <c r="C3235" i="12" s="1"/>
  <c r="D3235" i="12" s="1"/>
  <c r="G3124" i="12"/>
  <c r="C3124" i="12" s="1"/>
  <c r="D3124" i="12" s="1"/>
  <c r="G3119" i="12"/>
  <c r="C3119" i="12" s="1"/>
  <c r="D3119" i="12" s="1"/>
  <c r="G3154" i="12"/>
  <c r="C3154" i="12" s="1"/>
  <c r="D3154" i="12" s="1"/>
  <c r="G3131" i="12"/>
  <c r="C3131" i="12" s="1"/>
  <c r="D3131" i="12" s="1"/>
  <c r="G3174" i="12"/>
  <c r="C3174" i="12" s="1"/>
  <c r="D3174" i="12" s="1"/>
  <c r="G3120" i="12"/>
  <c r="C3120" i="12" s="1"/>
  <c r="D3120" i="12" s="1"/>
  <c r="G3153" i="12"/>
  <c r="C3153" i="12" s="1"/>
  <c r="D3153" i="12" s="1"/>
  <c r="G3172" i="12"/>
  <c r="C3172" i="12" s="1"/>
  <c r="D3172" i="12" s="1"/>
  <c r="G3318" i="12"/>
  <c r="C3318" i="12" s="1"/>
  <c r="D3318" i="12" s="1"/>
  <c r="G3307" i="12"/>
  <c r="C3307" i="12" s="1"/>
  <c r="D3307" i="12" s="1"/>
  <c r="G3338" i="12"/>
  <c r="C3338" i="12" s="1"/>
  <c r="D3338" i="12" s="1"/>
  <c r="G3350" i="12"/>
  <c r="C3350" i="12" s="1"/>
  <c r="D3350" i="12" s="1"/>
  <c r="H3350" i="12" s="1"/>
  <c r="AF3350" i="12" s="1"/>
  <c r="G3357" i="12"/>
  <c r="C3357" i="12" s="1"/>
  <c r="D3357" i="12" s="1"/>
  <c r="G3353" i="12"/>
  <c r="C3353" i="12" s="1"/>
  <c r="D3353" i="12" s="1"/>
  <c r="G3317" i="12"/>
  <c r="C3317" i="12" s="1"/>
  <c r="D3317" i="12" s="1"/>
  <c r="G3252" i="12"/>
  <c r="C3252" i="12" s="1"/>
  <c r="D3252" i="12" s="1"/>
  <c r="G3243" i="12"/>
  <c r="C3243" i="12" s="1"/>
  <c r="D3243" i="12" s="1"/>
  <c r="G3197" i="12"/>
  <c r="C3197" i="12" s="1"/>
  <c r="D3197" i="12" s="1"/>
  <c r="G3232" i="12"/>
  <c r="C3232" i="12" s="1"/>
  <c r="D3232" i="12" s="1"/>
  <c r="G3229" i="12"/>
  <c r="C3229" i="12" s="1"/>
  <c r="D3229" i="12" s="1"/>
  <c r="H3229" i="12" s="1"/>
  <c r="G3223" i="12"/>
  <c r="C3223" i="12" s="1"/>
  <c r="D3223" i="12" s="1"/>
  <c r="G3203" i="12"/>
  <c r="C3203" i="12" s="1"/>
  <c r="D3203" i="12" s="1"/>
  <c r="G3168" i="12"/>
  <c r="C3168" i="12" s="1"/>
  <c r="D3168" i="12" s="1"/>
  <c r="G3161" i="12"/>
  <c r="C3161" i="12" s="1"/>
  <c r="D3161" i="12" s="1"/>
  <c r="G3141" i="12"/>
  <c r="C3141" i="12" s="1"/>
  <c r="D3141" i="12" s="1"/>
  <c r="G3127" i="12"/>
  <c r="C3127" i="12" s="1"/>
  <c r="D3127" i="12" s="1"/>
  <c r="H3127" i="12" s="1"/>
  <c r="AF3127" i="12" s="1"/>
  <c r="G3176" i="12"/>
  <c r="C3176" i="12" s="1"/>
  <c r="D3176" i="12" s="1"/>
  <c r="G3142" i="12"/>
  <c r="C3142" i="12" s="1"/>
  <c r="D3142" i="12" s="1"/>
  <c r="G3365" i="12"/>
  <c r="C3365" i="12" s="1"/>
  <c r="D3365" i="12" s="1"/>
  <c r="G3367" i="12"/>
  <c r="C3367" i="12" s="1"/>
  <c r="D3367" i="12" s="1"/>
  <c r="G3355" i="12"/>
  <c r="C3355" i="12" s="1"/>
  <c r="D3355" i="12" s="1"/>
  <c r="G3320" i="12"/>
  <c r="C3320" i="12" s="1"/>
  <c r="D3320" i="12" s="1"/>
  <c r="G3316" i="12"/>
  <c r="C3316" i="12" s="1"/>
  <c r="D3316" i="12" s="1"/>
  <c r="G3345" i="12"/>
  <c r="C3345" i="12" s="1"/>
  <c r="D3345" i="12" s="1"/>
  <c r="G3335" i="12"/>
  <c r="C3335" i="12" s="1"/>
  <c r="D3335" i="12" s="1"/>
  <c r="G3344" i="12"/>
  <c r="C3344" i="12" s="1"/>
  <c r="D3344" i="12" s="1"/>
  <c r="G3352" i="12"/>
  <c r="C3352" i="12" s="1"/>
  <c r="D3352" i="12" s="1"/>
  <c r="H3352" i="12" s="1"/>
  <c r="G3346" i="12"/>
  <c r="C3346" i="12" s="1"/>
  <c r="D3346" i="12" s="1"/>
  <c r="G3286" i="12"/>
  <c r="C3286" i="12" s="1"/>
  <c r="D3286" i="12" s="1"/>
  <c r="H3286" i="12" s="1"/>
  <c r="G3292" i="12"/>
  <c r="C3292" i="12" s="1"/>
  <c r="D3292" i="12" s="1"/>
  <c r="G3274" i="12"/>
  <c r="C3274" i="12" s="1"/>
  <c r="D3274" i="12" s="1"/>
  <c r="H3274" i="12" s="1"/>
  <c r="G3255" i="12"/>
  <c r="C3255" i="12" s="1"/>
  <c r="D3255" i="12" s="1"/>
  <c r="G3279" i="12"/>
  <c r="C3279" i="12" s="1"/>
  <c r="D3279" i="12" s="1"/>
  <c r="H3279" i="12" s="1"/>
  <c r="G3275" i="12"/>
  <c r="C3275" i="12" s="1"/>
  <c r="D3275" i="12" s="1"/>
  <c r="G3256" i="12"/>
  <c r="C3256" i="12" s="1"/>
  <c r="D3256" i="12" s="1"/>
  <c r="G3297" i="12"/>
  <c r="C3297" i="12" s="1"/>
  <c r="D3297" i="12" s="1"/>
  <c r="G3293" i="12"/>
  <c r="C3293" i="12" s="1"/>
  <c r="D3293" i="12" s="1"/>
  <c r="G3268" i="12"/>
  <c r="C3268" i="12" s="1"/>
  <c r="D3268" i="12" s="1"/>
  <c r="G3231" i="12"/>
  <c r="C3231" i="12" s="1"/>
  <c r="D3231" i="12" s="1"/>
  <c r="G3228" i="12"/>
  <c r="C3228" i="12" s="1"/>
  <c r="D3228" i="12" s="1"/>
  <c r="G3184" i="12"/>
  <c r="C3184" i="12" s="1"/>
  <c r="D3184" i="12" s="1"/>
  <c r="G3219" i="12"/>
  <c r="C3219" i="12" s="1"/>
  <c r="D3219" i="12" s="1"/>
  <c r="H3219" i="12" s="1"/>
  <c r="G3213" i="12"/>
  <c r="C3213" i="12" s="1"/>
  <c r="D3213" i="12" s="1"/>
  <c r="G3220" i="12"/>
  <c r="C3220" i="12" s="1"/>
  <c r="D3220" i="12" s="1"/>
  <c r="G3190" i="12"/>
  <c r="C3190" i="12" s="1"/>
  <c r="D3190" i="12" s="1"/>
  <c r="G3205" i="12"/>
  <c r="C3205" i="12" s="1"/>
  <c r="D3205" i="12" s="1"/>
  <c r="G3209" i="12"/>
  <c r="C3209" i="12" s="1"/>
  <c r="D3209" i="12" s="1"/>
  <c r="G3150" i="12"/>
  <c r="C3150" i="12" s="1"/>
  <c r="D3150" i="12" s="1"/>
  <c r="G3144" i="12"/>
  <c r="C3144" i="12" s="1"/>
  <c r="D3144" i="12" s="1"/>
  <c r="H3144" i="12" s="1"/>
  <c r="G3147" i="12"/>
  <c r="C3147" i="12" s="1"/>
  <c r="D3147" i="12" s="1"/>
  <c r="G3146" i="12"/>
  <c r="C3146" i="12" s="1"/>
  <c r="D3146" i="12" s="1"/>
  <c r="G3155" i="12"/>
  <c r="C3155" i="12" s="1"/>
  <c r="D3155" i="12" s="1"/>
  <c r="G3162" i="12"/>
  <c r="C3162" i="12" s="1"/>
  <c r="D3162" i="12" s="1"/>
  <c r="G3156" i="12"/>
  <c r="C3156" i="12" s="1"/>
  <c r="D3156" i="12" s="1"/>
  <c r="H3156" i="12" s="1"/>
  <c r="G3171" i="12"/>
  <c r="C3171" i="12" s="1"/>
  <c r="D3171" i="12" s="1"/>
  <c r="G3158" i="12"/>
  <c r="C3158" i="12" s="1"/>
  <c r="D3158" i="12" s="1"/>
  <c r="H3158" i="12" s="1"/>
  <c r="G3341" i="12"/>
  <c r="C3341" i="12" s="1"/>
  <c r="D3341" i="12" s="1"/>
  <c r="G3336" i="12"/>
  <c r="C3336" i="12" s="1"/>
  <c r="D3336" i="12" s="1"/>
  <c r="H3336" i="12" s="1"/>
  <c r="G3306" i="12"/>
  <c r="C3306" i="12" s="1"/>
  <c r="D3306" i="12" s="1"/>
  <c r="H3306" i="12" s="1"/>
  <c r="G3319" i="12"/>
  <c r="C3319" i="12" s="1"/>
  <c r="D3319" i="12" s="1"/>
  <c r="G3354" i="12"/>
  <c r="C3354" i="12" s="1"/>
  <c r="D3354" i="12" s="1"/>
  <c r="H3354" i="12" s="1"/>
  <c r="G3304" i="12"/>
  <c r="C3304" i="12" s="1"/>
  <c r="D3304" i="12" s="1"/>
  <c r="H3304" i="12" s="1"/>
  <c r="AF3304" i="12" s="1"/>
  <c r="G3300" i="12"/>
  <c r="C3300" i="12" s="1"/>
  <c r="D3300" i="12" s="1"/>
  <c r="G3291" i="12"/>
  <c r="C3291" i="12" s="1"/>
  <c r="D3291" i="12" s="1"/>
  <c r="H3291" i="12" s="1"/>
  <c r="G3262" i="12"/>
  <c r="C3262" i="12" s="1"/>
  <c r="D3262" i="12" s="1"/>
  <c r="G3258" i="12"/>
  <c r="C3258" i="12" s="1"/>
  <c r="D3258" i="12" s="1"/>
  <c r="G3290" i="12"/>
  <c r="C3290" i="12" s="1"/>
  <c r="D3290" i="12" s="1"/>
  <c r="G3284" i="12"/>
  <c r="C3284" i="12" s="1"/>
  <c r="D3284" i="12" s="1"/>
  <c r="G3257" i="12"/>
  <c r="C3257" i="12" s="1"/>
  <c r="D3257" i="12" s="1"/>
  <c r="H3257" i="12" s="1"/>
  <c r="G3250" i="12"/>
  <c r="C3250" i="12" s="1"/>
  <c r="D3250" i="12" s="1"/>
  <c r="H3250" i="12" s="1"/>
  <c r="G3247" i="12"/>
  <c r="C3247" i="12" s="1"/>
  <c r="D3247" i="12" s="1"/>
  <c r="G3224" i="12"/>
  <c r="C3224" i="12" s="1"/>
  <c r="D3224" i="12" s="1"/>
  <c r="G3189" i="12"/>
  <c r="C3189" i="12" s="1"/>
  <c r="D3189" i="12" s="1"/>
  <c r="G3191" i="12"/>
  <c r="C3191" i="12" s="1"/>
  <c r="D3191" i="12" s="1"/>
  <c r="G3180" i="12"/>
  <c r="C3180" i="12" s="1"/>
  <c r="D3180" i="12" s="1"/>
  <c r="H3180" i="12" s="1"/>
  <c r="G3239" i="12"/>
  <c r="C3239" i="12" s="1"/>
  <c r="D3239" i="12" s="1"/>
  <c r="G3178" i="12"/>
  <c r="C3178" i="12" s="1"/>
  <c r="D3178" i="12" s="1"/>
  <c r="G3167" i="12"/>
  <c r="C3167" i="12" s="1"/>
  <c r="D3167" i="12" s="1"/>
  <c r="G3123" i="12"/>
  <c r="C3123" i="12" s="1"/>
  <c r="D3123" i="12" s="1"/>
  <c r="H3123" i="12" s="1"/>
  <c r="G3170" i="12"/>
  <c r="C3170" i="12" s="1"/>
  <c r="D3170" i="12" s="1"/>
  <c r="G3356" i="12"/>
  <c r="C3356" i="12" s="1"/>
  <c r="D3356" i="12" s="1"/>
  <c r="G3325" i="12"/>
  <c r="C3325" i="12" s="1"/>
  <c r="D3325" i="12" s="1"/>
  <c r="H3325" i="12" s="1"/>
  <c r="G3314" i="12"/>
  <c r="C3314" i="12" s="1"/>
  <c r="D3314" i="12" s="1"/>
  <c r="G3348" i="12"/>
  <c r="C3348" i="12" s="1"/>
  <c r="D3348" i="12" s="1"/>
  <c r="G3303" i="12"/>
  <c r="C3303" i="12" s="1"/>
  <c r="D3303" i="12" s="1"/>
  <c r="G3329" i="12"/>
  <c r="C3329" i="12" s="1"/>
  <c r="D3329" i="12" s="1"/>
  <c r="H3329" i="12" s="1"/>
  <c r="G3305" i="12"/>
  <c r="C3305" i="12" s="1"/>
  <c r="D3305" i="12" s="1"/>
  <c r="G3328" i="12"/>
  <c r="C3328" i="12" s="1"/>
  <c r="D3328" i="12" s="1"/>
  <c r="G3321" i="12"/>
  <c r="C3321" i="12" s="1"/>
  <c r="D3321" i="12" s="1"/>
  <c r="H3321" i="12" s="1"/>
  <c r="G3322" i="12"/>
  <c r="C3322" i="12" s="1"/>
  <c r="D3322" i="12" s="1"/>
  <c r="G3248" i="12"/>
  <c r="C3248" i="12" s="1"/>
  <c r="D3248" i="12" s="1"/>
  <c r="G3249" i="12"/>
  <c r="C3249" i="12" s="1"/>
  <c r="D3249" i="12" s="1"/>
  <c r="G3273" i="12"/>
  <c r="C3273" i="12" s="1"/>
  <c r="D3273" i="12" s="1"/>
  <c r="G3287" i="12"/>
  <c r="C3287" i="12" s="1"/>
  <c r="D3287" i="12" s="1"/>
  <c r="G3295" i="12"/>
  <c r="C3295" i="12" s="1"/>
  <c r="D3295" i="12" s="1"/>
  <c r="G3202" i="12"/>
  <c r="C3202" i="12" s="1"/>
  <c r="D3202" i="12" s="1"/>
  <c r="G3212" i="12"/>
  <c r="C3212" i="12" s="1"/>
  <c r="D3212" i="12" s="1"/>
  <c r="G3196" i="12"/>
  <c r="C3196" i="12" s="1"/>
  <c r="D3196" i="12" s="1"/>
  <c r="H3196" i="12" s="1"/>
  <c r="G3192" i="12"/>
  <c r="C3192" i="12" s="1"/>
  <c r="D3192" i="12" s="1"/>
  <c r="H3192" i="12" s="1"/>
  <c r="AF3192" i="12" s="1"/>
  <c r="G3227" i="12"/>
  <c r="C3227" i="12" s="1"/>
  <c r="D3227" i="12" s="1"/>
  <c r="G3218" i="12"/>
  <c r="C3218" i="12" s="1"/>
  <c r="D3218" i="12" s="1"/>
  <c r="G3159" i="12"/>
  <c r="C3159" i="12" s="1"/>
  <c r="D3159" i="12" s="1"/>
  <c r="G3133" i="12"/>
  <c r="C3133" i="12" s="1"/>
  <c r="D3133" i="12" s="1"/>
  <c r="G3145" i="12"/>
  <c r="C3145" i="12" s="1"/>
  <c r="D3145" i="12" s="1"/>
  <c r="G3143" i="12"/>
  <c r="C3143" i="12" s="1"/>
  <c r="D3143" i="12" s="1"/>
  <c r="G3137" i="12"/>
  <c r="C3137" i="12" s="1"/>
  <c r="D3137" i="12" s="1"/>
  <c r="G3163" i="12"/>
  <c r="C3163" i="12" s="1"/>
  <c r="D3163" i="12" s="1"/>
  <c r="H3163" i="12" s="1"/>
  <c r="AF3163" i="12" s="1"/>
  <c r="G3134" i="12"/>
  <c r="C3134" i="12" s="1"/>
  <c r="D3134" i="12" s="1"/>
  <c r="G3129" i="12"/>
  <c r="C3129" i="12" s="1"/>
  <c r="D3129" i="12" s="1"/>
  <c r="G3179" i="12"/>
  <c r="C3179" i="12" s="1"/>
  <c r="D3179" i="12" s="1"/>
  <c r="H3179" i="12" s="1"/>
  <c r="G3136" i="12"/>
  <c r="C3136" i="12" s="1"/>
  <c r="D3136" i="12" s="1"/>
  <c r="G3406" i="12"/>
  <c r="C3406" i="12" s="1"/>
  <c r="D3406" i="12" s="1"/>
  <c r="G3349" i="12"/>
  <c r="C3349" i="12" s="1"/>
  <c r="D3349" i="12" s="1"/>
  <c r="G3347" i="12"/>
  <c r="C3347" i="12" s="1"/>
  <c r="D3347" i="12" s="1"/>
  <c r="H3347" i="12" s="1"/>
  <c r="AF3347" i="12" s="1"/>
  <c r="G3312" i="12"/>
  <c r="C3312" i="12" s="1"/>
  <c r="D3312" i="12" s="1"/>
  <c r="G3302" i="12"/>
  <c r="C3302" i="12" s="1"/>
  <c r="D3302" i="12" s="1"/>
  <c r="G3342" i="12"/>
  <c r="C3342" i="12" s="1"/>
  <c r="D3342" i="12" s="1"/>
  <c r="H3342" i="12" s="1"/>
  <c r="AF3342" i="12" s="1"/>
  <c r="G3313" i="12"/>
  <c r="C3313" i="12" s="1"/>
  <c r="D3313" i="12" s="1"/>
  <c r="G3333" i="12"/>
  <c r="C3333" i="12" s="1"/>
  <c r="D3333" i="12" s="1"/>
  <c r="G3327" i="12"/>
  <c r="C3327" i="12" s="1"/>
  <c r="D3327" i="12" s="1"/>
  <c r="G3324" i="12"/>
  <c r="C3324" i="12" s="1"/>
  <c r="D3324" i="12" s="1"/>
  <c r="G3283" i="12"/>
  <c r="C3283" i="12" s="1"/>
  <c r="D3283" i="12" s="1"/>
  <c r="G3246" i="12"/>
  <c r="C3246" i="12" s="1"/>
  <c r="D3246" i="12" s="1"/>
  <c r="G3276" i="12"/>
  <c r="C3276" i="12" s="1"/>
  <c r="D3276" i="12" s="1"/>
  <c r="G3285" i="12"/>
  <c r="C3285" i="12" s="1"/>
  <c r="D3285" i="12" s="1"/>
  <c r="G3211" i="12"/>
  <c r="C3211" i="12" s="1"/>
  <c r="D3211" i="12" s="1"/>
  <c r="G3182" i="12"/>
  <c r="C3182" i="12" s="1"/>
  <c r="D3182" i="12" s="1"/>
  <c r="G3237" i="12"/>
  <c r="C3237" i="12" s="1"/>
  <c r="D3237" i="12" s="1"/>
  <c r="G3204" i="12"/>
  <c r="C3204" i="12" s="1"/>
  <c r="D3204" i="12" s="1"/>
  <c r="G3198" i="12"/>
  <c r="C3198" i="12" s="1"/>
  <c r="D3198" i="12" s="1"/>
  <c r="H3198" i="12" s="1"/>
  <c r="G3215" i="12"/>
  <c r="C3215" i="12" s="1"/>
  <c r="D3215" i="12" s="1"/>
  <c r="H3215" i="12" s="1"/>
  <c r="AF3215" i="12" s="1"/>
  <c r="G3217" i="12"/>
  <c r="C3217" i="12" s="1"/>
  <c r="D3217" i="12" s="1"/>
  <c r="H3217" i="12" s="1"/>
  <c r="G3199" i="12"/>
  <c r="C3199" i="12" s="1"/>
  <c r="D3199" i="12" s="1"/>
  <c r="G3187" i="12"/>
  <c r="C3187" i="12" s="1"/>
  <c r="D3187" i="12" s="1"/>
  <c r="H3187" i="12" s="1"/>
  <c r="AF3187" i="12" s="1"/>
  <c r="G3183" i="12"/>
  <c r="C3183" i="12" s="1"/>
  <c r="D3183" i="12" s="1"/>
  <c r="H3183" i="12" s="1"/>
  <c r="G3157" i="12"/>
  <c r="C3157" i="12" s="1"/>
  <c r="D3157" i="12" s="1"/>
  <c r="G3152" i="12"/>
  <c r="C3152" i="12" s="1"/>
  <c r="D3152" i="12" s="1"/>
  <c r="G3173" i="12"/>
  <c r="C3173" i="12" s="1"/>
  <c r="D3173" i="12" s="1"/>
  <c r="H3173" i="12" s="1"/>
  <c r="G3164" i="12"/>
  <c r="C3164" i="12" s="1"/>
  <c r="D3164" i="12" s="1"/>
  <c r="G3122" i="12"/>
  <c r="C3122" i="12" s="1"/>
  <c r="D3122" i="12" s="1"/>
  <c r="G3126" i="12"/>
  <c r="C3126" i="12" s="1"/>
  <c r="D3126" i="12" s="1"/>
  <c r="G3177" i="12"/>
  <c r="C3177" i="12" s="1"/>
  <c r="D3177" i="12" s="1"/>
  <c r="G3169" i="12"/>
  <c r="C3169" i="12" s="1"/>
  <c r="D3169" i="12" s="1"/>
  <c r="H3169" i="12" s="1"/>
  <c r="G3139" i="12"/>
  <c r="C3139" i="12" s="1"/>
  <c r="D3139" i="12" s="1"/>
  <c r="G3132" i="12"/>
  <c r="C3132" i="12" s="1"/>
  <c r="D3132" i="12" s="1"/>
  <c r="G3135" i="12"/>
  <c r="C3135" i="12" s="1"/>
  <c r="D3135" i="12" s="1"/>
  <c r="G3130" i="12"/>
  <c r="C3130" i="12" s="1"/>
  <c r="D3130" i="12" s="1"/>
  <c r="G3084" i="12"/>
  <c r="C3084" i="12" s="1"/>
  <c r="D3084" i="12" s="1"/>
  <c r="H3084" i="12" s="1"/>
  <c r="AF3084" i="12" s="1"/>
  <c r="G3066" i="12"/>
  <c r="C3066" i="12" s="1"/>
  <c r="D3066" i="12" s="1"/>
  <c r="G3032" i="12"/>
  <c r="C3032" i="12" s="1"/>
  <c r="D3032" i="12" s="1"/>
  <c r="G3035" i="12"/>
  <c r="C3035" i="12" s="1"/>
  <c r="D3035" i="12" s="1"/>
  <c r="H3035" i="12" s="1"/>
  <c r="G3020" i="12"/>
  <c r="C3020" i="12" s="1"/>
  <c r="D3020" i="12" s="1"/>
  <c r="G3004" i="12"/>
  <c r="C3004" i="12" s="1"/>
  <c r="D3004" i="12" s="1"/>
  <c r="H3004" i="12" s="1"/>
  <c r="G3022" i="12"/>
  <c r="C3022" i="12" s="1"/>
  <c r="D3022" i="12" s="1"/>
  <c r="H3022" i="12" s="1"/>
  <c r="AF3022" i="12" s="1"/>
  <c r="G3024" i="12"/>
  <c r="C3024" i="12" s="1"/>
  <c r="D3024" i="12" s="1"/>
  <c r="H3024" i="12" s="1"/>
  <c r="AF3024" i="12" s="1"/>
  <c r="G3056" i="12"/>
  <c r="C3056" i="12" s="1"/>
  <c r="D3056" i="12" s="1"/>
  <c r="G3033" i="12"/>
  <c r="C3033" i="12" s="1"/>
  <c r="D3033" i="12" s="1"/>
  <c r="G3040" i="12"/>
  <c r="C3040" i="12" s="1"/>
  <c r="D3040" i="12" s="1"/>
  <c r="G2985" i="12"/>
  <c r="C2985" i="12" s="1"/>
  <c r="D2985" i="12" s="1"/>
  <c r="G2951" i="12"/>
  <c r="C2951" i="12" s="1"/>
  <c r="D2951" i="12" s="1"/>
  <c r="H2951" i="12" s="1"/>
  <c r="G2959" i="12"/>
  <c r="C2959" i="12" s="1"/>
  <c r="D2959" i="12" s="1"/>
  <c r="G2912" i="12"/>
  <c r="C2912" i="12" s="1"/>
  <c r="D2912" i="12" s="1"/>
  <c r="G2977" i="12"/>
  <c r="C2977" i="12" s="1"/>
  <c r="D2977" i="12" s="1"/>
  <c r="G2984" i="12"/>
  <c r="C2984" i="12" s="1"/>
  <c r="D2984" i="12" s="1"/>
  <c r="G2964" i="12"/>
  <c r="C2964" i="12" s="1"/>
  <c r="D2964" i="12" s="1"/>
  <c r="G2934" i="12"/>
  <c r="C2934" i="12" s="1"/>
  <c r="D2934" i="12" s="1"/>
  <c r="G3005" i="12"/>
  <c r="C3005" i="12" s="1"/>
  <c r="D3005" i="12" s="1"/>
  <c r="G3116" i="12"/>
  <c r="C3116" i="12" s="1"/>
  <c r="D3116" i="12" s="1"/>
  <c r="G3087" i="12"/>
  <c r="C3087" i="12" s="1"/>
  <c r="D3087" i="12" s="1"/>
  <c r="H3087" i="12" s="1"/>
  <c r="G3092" i="12"/>
  <c r="C3092" i="12" s="1"/>
  <c r="D3092" i="12" s="1"/>
  <c r="G3097" i="12"/>
  <c r="C3097" i="12" s="1"/>
  <c r="D3097" i="12" s="1"/>
  <c r="G3105" i="12"/>
  <c r="C3105" i="12" s="1"/>
  <c r="D3105" i="12" s="1"/>
  <c r="G3117" i="12"/>
  <c r="C3117" i="12" s="1"/>
  <c r="D3117" i="12" s="1"/>
  <c r="G3111" i="12"/>
  <c r="C3111" i="12" s="1"/>
  <c r="D3111" i="12" s="1"/>
  <c r="G3059" i="12"/>
  <c r="C3059" i="12" s="1"/>
  <c r="D3059" i="12" s="1"/>
  <c r="G3016" i="12"/>
  <c r="C3016" i="12" s="1"/>
  <c r="D3016" i="12" s="1"/>
  <c r="G3049" i="12"/>
  <c r="C3049" i="12" s="1"/>
  <c r="D3049" i="12" s="1"/>
  <c r="G3039" i="12"/>
  <c r="C3039" i="12" s="1"/>
  <c r="D3039" i="12" s="1"/>
  <c r="G2969" i="12"/>
  <c r="C2969" i="12" s="1"/>
  <c r="D2969" i="12" s="1"/>
  <c r="H2969" i="12" s="1"/>
  <c r="G2931" i="12"/>
  <c r="C2931" i="12" s="1"/>
  <c r="D2931" i="12" s="1"/>
  <c r="G2891" i="12"/>
  <c r="C2891" i="12" s="1"/>
  <c r="D2891" i="12" s="1"/>
  <c r="G2981" i="12"/>
  <c r="C2981" i="12" s="1"/>
  <c r="D2981" i="12" s="1"/>
  <c r="G2974" i="12"/>
  <c r="C2974" i="12" s="1"/>
  <c r="D2974" i="12" s="1"/>
  <c r="G2923" i="12"/>
  <c r="C2923" i="12" s="1"/>
  <c r="D2923" i="12" s="1"/>
  <c r="G2893" i="12"/>
  <c r="C2893" i="12" s="1"/>
  <c r="D2893" i="12" s="1"/>
  <c r="G2885" i="12"/>
  <c r="C2885" i="12" s="1"/>
  <c r="D2885" i="12" s="1"/>
  <c r="G3089" i="12"/>
  <c r="C3089" i="12" s="1"/>
  <c r="D3089" i="12" s="1"/>
  <c r="G3037" i="12"/>
  <c r="C3037" i="12" s="1"/>
  <c r="D3037" i="12" s="1"/>
  <c r="G3001" i="12"/>
  <c r="C3001" i="12" s="1"/>
  <c r="D3001" i="12" s="1"/>
  <c r="G3027" i="12"/>
  <c r="C3027" i="12" s="1"/>
  <c r="D3027" i="12" s="1"/>
  <c r="G3009" i="12"/>
  <c r="C3009" i="12" s="1"/>
  <c r="D3009" i="12" s="1"/>
  <c r="G3042" i="12"/>
  <c r="C3042" i="12" s="1"/>
  <c r="D3042" i="12" s="1"/>
  <c r="G3010" i="12"/>
  <c r="C3010" i="12" s="1"/>
  <c r="D3010" i="12" s="1"/>
  <c r="G2966" i="12"/>
  <c r="C2966" i="12" s="1"/>
  <c r="D2966" i="12" s="1"/>
  <c r="G2924" i="12"/>
  <c r="C2924" i="12" s="1"/>
  <c r="D2924" i="12" s="1"/>
  <c r="G2907" i="12"/>
  <c r="C2907" i="12" s="1"/>
  <c r="D2907" i="12" s="1"/>
  <c r="G2899" i="12"/>
  <c r="C2899" i="12" s="1"/>
  <c r="D2899" i="12" s="1"/>
  <c r="G3002" i="12"/>
  <c r="C3002" i="12" s="1"/>
  <c r="D3002" i="12" s="1"/>
  <c r="G2987" i="12"/>
  <c r="C2987" i="12" s="1"/>
  <c r="D2987" i="12" s="1"/>
  <c r="G2916" i="12"/>
  <c r="C2916" i="12" s="1"/>
  <c r="D2916" i="12" s="1"/>
  <c r="G2975" i="12"/>
  <c r="C2975" i="12" s="1"/>
  <c r="D2975" i="12" s="1"/>
  <c r="G2960" i="12"/>
  <c r="C2960" i="12" s="1"/>
  <c r="D2960" i="12" s="1"/>
  <c r="G2920" i="12"/>
  <c r="C2920" i="12" s="1"/>
  <c r="D2920" i="12" s="1"/>
  <c r="G2911" i="12"/>
  <c r="C2911" i="12" s="1"/>
  <c r="D2911" i="12" s="1"/>
  <c r="G3106" i="12"/>
  <c r="C3106" i="12" s="1"/>
  <c r="D3106" i="12" s="1"/>
  <c r="G3071" i="12"/>
  <c r="C3071" i="12" s="1"/>
  <c r="D3071" i="12" s="1"/>
  <c r="G3017" i="12"/>
  <c r="C3017" i="12" s="1"/>
  <c r="D3017" i="12" s="1"/>
  <c r="G3007" i="12"/>
  <c r="C3007" i="12" s="1"/>
  <c r="D3007" i="12" s="1"/>
  <c r="G3058" i="12"/>
  <c r="C3058" i="12" s="1"/>
  <c r="D3058" i="12" s="1"/>
  <c r="G3031" i="12"/>
  <c r="C3031" i="12" s="1"/>
  <c r="D3031" i="12" s="1"/>
  <c r="G3036" i="12"/>
  <c r="C3036" i="12" s="1"/>
  <c r="D3036" i="12" s="1"/>
  <c r="G3051" i="12"/>
  <c r="C3051" i="12" s="1"/>
  <c r="D3051" i="12" s="1"/>
  <c r="G2971" i="12"/>
  <c r="C2971" i="12" s="1"/>
  <c r="D2971" i="12" s="1"/>
  <c r="G2935" i="12"/>
  <c r="C2935" i="12" s="1"/>
  <c r="D2935" i="12" s="1"/>
  <c r="G2991" i="12"/>
  <c r="C2991" i="12" s="1"/>
  <c r="D2991" i="12" s="1"/>
  <c r="G3081" i="12"/>
  <c r="C3081" i="12" s="1"/>
  <c r="D3081" i="12" s="1"/>
  <c r="G3043" i="12"/>
  <c r="C3043" i="12" s="1"/>
  <c r="D3043" i="12" s="1"/>
  <c r="G3045" i="12"/>
  <c r="C3045" i="12" s="1"/>
  <c r="D3045" i="12" s="1"/>
  <c r="G3026" i="12"/>
  <c r="C3026" i="12" s="1"/>
  <c r="D3026" i="12" s="1"/>
  <c r="H3026" i="12" s="1"/>
  <c r="G2915" i="12"/>
  <c r="C2915" i="12" s="1"/>
  <c r="D2915" i="12" s="1"/>
  <c r="H2915" i="12" s="1"/>
  <c r="G2944" i="12"/>
  <c r="C2944" i="12" s="1"/>
  <c r="D2944" i="12" s="1"/>
  <c r="H2944" i="12" s="1"/>
  <c r="G2938" i="12"/>
  <c r="C2938" i="12" s="1"/>
  <c r="D2938" i="12" s="1"/>
  <c r="G2918" i="12"/>
  <c r="C2918" i="12" s="1"/>
  <c r="D2918" i="12" s="1"/>
  <c r="G2978" i="12"/>
  <c r="C2978" i="12" s="1"/>
  <c r="D2978" i="12" s="1"/>
  <c r="G2897" i="12"/>
  <c r="C2897" i="12" s="1"/>
  <c r="D2897" i="12" s="1"/>
  <c r="G2982" i="12"/>
  <c r="C2982" i="12" s="1"/>
  <c r="D2982" i="12" s="1"/>
  <c r="G2888" i="12"/>
  <c r="C2888" i="12" s="1"/>
  <c r="D2888" i="12" s="1"/>
  <c r="G2917" i="12"/>
  <c r="C2917" i="12" s="1"/>
  <c r="D2917" i="12" s="1"/>
  <c r="H2917" i="12" s="1"/>
  <c r="G2906" i="12"/>
  <c r="C2906" i="12" s="1"/>
  <c r="D2906" i="12" s="1"/>
  <c r="H2906" i="12" s="1"/>
  <c r="AF2906" i="12" s="1"/>
  <c r="G3160" i="12"/>
  <c r="C3160" i="12" s="1"/>
  <c r="D3160" i="12" s="1"/>
  <c r="G3149" i="12"/>
  <c r="C3149" i="12" s="1"/>
  <c r="D3149" i="12" s="1"/>
  <c r="G3099" i="12"/>
  <c r="C3099" i="12" s="1"/>
  <c r="D3099" i="12" s="1"/>
  <c r="G3102" i="12"/>
  <c r="C3102" i="12" s="1"/>
  <c r="D3102" i="12" s="1"/>
  <c r="H3102" i="12" s="1"/>
  <c r="G3112" i="12"/>
  <c r="C3112" i="12" s="1"/>
  <c r="D3112" i="12" s="1"/>
  <c r="H3112" i="12" s="1"/>
  <c r="G3072" i="12"/>
  <c r="C3072" i="12" s="1"/>
  <c r="D3072" i="12" s="1"/>
  <c r="G3098" i="12"/>
  <c r="C3098" i="12" s="1"/>
  <c r="D3098" i="12" s="1"/>
  <c r="G3055" i="12"/>
  <c r="C3055" i="12" s="1"/>
  <c r="D3055" i="12" s="1"/>
  <c r="H3055" i="12" s="1"/>
  <c r="G3013" i="12"/>
  <c r="C3013" i="12" s="1"/>
  <c r="D3013" i="12" s="1"/>
  <c r="H3013" i="12" s="1"/>
  <c r="G3034" i="12"/>
  <c r="C3034" i="12" s="1"/>
  <c r="D3034" i="12" s="1"/>
  <c r="G3030" i="12"/>
  <c r="C3030" i="12" s="1"/>
  <c r="D3030" i="12" s="1"/>
  <c r="G3014" i="12"/>
  <c r="C3014" i="12" s="1"/>
  <c r="D3014" i="12" s="1"/>
  <c r="G3006" i="12"/>
  <c r="C3006" i="12" s="1"/>
  <c r="D3006" i="12" s="1"/>
  <c r="G3028" i="12"/>
  <c r="C3028" i="12" s="1"/>
  <c r="D3028" i="12" s="1"/>
  <c r="H3028" i="12" s="1"/>
  <c r="G2895" i="12"/>
  <c r="C2895" i="12" s="1"/>
  <c r="D2895" i="12" s="1"/>
  <c r="H2895" i="12" s="1"/>
  <c r="G2948" i="12"/>
  <c r="C2948" i="12" s="1"/>
  <c r="D2948" i="12" s="1"/>
  <c r="G2928" i="12"/>
  <c r="C2928" i="12" s="1"/>
  <c r="D2928" i="12" s="1"/>
  <c r="H2928" i="12" s="1"/>
  <c r="G2903" i="12"/>
  <c r="C2903" i="12" s="1"/>
  <c r="D2903" i="12" s="1"/>
  <c r="G2910" i="12"/>
  <c r="C2910" i="12" s="1"/>
  <c r="D2910" i="12" s="1"/>
  <c r="H2910" i="12" s="1"/>
  <c r="G2940" i="12"/>
  <c r="C2940" i="12" s="1"/>
  <c r="D2940" i="12" s="1"/>
  <c r="G3086" i="12"/>
  <c r="C3086" i="12" s="1"/>
  <c r="D3086" i="12" s="1"/>
  <c r="G3065" i="12"/>
  <c r="C3065" i="12" s="1"/>
  <c r="D3065" i="12" s="1"/>
  <c r="H3065" i="12" s="1"/>
  <c r="G3061" i="12"/>
  <c r="C3061" i="12" s="1"/>
  <c r="D3061" i="12" s="1"/>
  <c r="H3061" i="12" s="1"/>
  <c r="G3085" i="12"/>
  <c r="C3085" i="12" s="1"/>
  <c r="D3085" i="12" s="1"/>
  <c r="G3104" i="12"/>
  <c r="C3104" i="12" s="1"/>
  <c r="D3104" i="12" s="1"/>
  <c r="H3104" i="12" s="1"/>
  <c r="G3096" i="12"/>
  <c r="C3096" i="12" s="1"/>
  <c r="D3096" i="12" s="1"/>
  <c r="G3053" i="12"/>
  <c r="C3053" i="12" s="1"/>
  <c r="D3053" i="12" s="1"/>
  <c r="H3053" i="12" s="1"/>
  <c r="G3048" i="12"/>
  <c r="C3048" i="12" s="1"/>
  <c r="D3048" i="12" s="1"/>
  <c r="H3048" i="12" s="1"/>
  <c r="G2998" i="12"/>
  <c r="C2998" i="12" s="1"/>
  <c r="D2998" i="12" s="1"/>
  <c r="H2998" i="12" s="1"/>
  <c r="AF2998" i="12" s="1"/>
  <c r="G2973" i="12"/>
  <c r="C2973" i="12" s="1"/>
  <c r="D2973" i="12" s="1"/>
  <c r="H2973" i="12" s="1"/>
  <c r="G2957" i="12"/>
  <c r="C2957" i="12" s="1"/>
  <c r="D2957" i="12" s="1"/>
  <c r="G2883" i="12"/>
  <c r="C2883" i="12" s="1"/>
  <c r="D2883" i="12" s="1"/>
  <c r="H2883" i="12" s="1"/>
  <c r="G2980" i="12"/>
  <c r="C2980" i="12" s="1"/>
  <c r="D2980" i="12" s="1"/>
  <c r="G2953" i="12"/>
  <c r="C2953" i="12" s="1"/>
  <c r="D2953" i="12" s="1"/>
  <c r="H2953" i="12" s="1"/>
  <c r="G2993" i="12"/>
  <c r="C2993" i="12" s="1"/>
  <c r="D2993" i="12" s="1"/>
  <c r="G2943" i="12"/>
  <c r="C2943" i="12" s="1"/>
  <c r="D2943" i="12" s="1"/>
  <c r="G3082" i="12"/>
  <c r="C3082" i="12" s="1"/>
  <c r="D3082" i="12" s="1"/>
  <c r="H3082" i="12" s="1"/>
  <c r="G3067" i="12"/>
  <c r="C3067" i="12" s="1"/>
  <c r="D3067" i="12" s="1"/>
  <c r="H3067" i="12" s="1"/>
  <c r="G3076" i="12"/>
  <c r="C3076" i="12" s="1"/>
  <c r="D3076" i="12" s="1"/>
  <c r="G3113" i="12"/>
  <c r="C3113" i="12" s="1"/>
  <c r="D3113" i="12" s="1"/>
  <c r="H3113" i="12" s="1"/>
  <c r="AF3113" i="12" s="1"/>
  <c r="G3101" i="12"/>
  <c r="C3101" i="12" s="1"/>
  <c r="D3101" i="12" s="1"/>
  <c r="H3101" i="12" s="1"/>
  <c r="G3077" i="12"/>
  <c r="C3077" i="12" s="1"/>
  <c r="D3077" i="12" s="1"/>
  <c r="H3077" i="12" s="1"/>
  <c r="G3015" i="12"/>
  <c r="C3015" i="12" s="1"/>
  <c r="D3015" i="12" s="1"/>
  <c r="G2925" i="12"/>
  <c r="C2925" i="12" s="1"/>
  <c r="D2925" i="12" s="1"/>
  <c r="G2986" i="12"/>
  <c r="C2986" i="12" s="1"/>
  <c r="D2986" i="12" s="1"/>
  <c r="G2886" i="12"/>
  <c r="C2886" i="12" s="1"/>
  <c r="D2886" i="12" s="1"/>
  <c r="H2886" i="12" s="1"/>
  <c r="G2983" i="12"/>
  <c r="C2983" i="12" s="1"/>
  <c r="D2983" i="12" s="1"/>
  <c r="H2983" i="12" s="1"/>
  <c r="G2979" i="12"/>
  <c r="C2979" i="12" s="1"/>
  <c r="D2979" i="12" s="1"/>
  <c r="G2955" i="12"/>
  <c r="C2955" i="12" s="1"/>
  <c r="D2955" i="12" s="1"/>
  <c r="H2955" i="12" s="1"/>
  <c r="G2962" i="12"/>
  <c r="C2962" i="12" s="1"/>
  <c r="D2962" i="12" s="1"/>
  <c r="H2962" i="12" s="1"/>
  <c r="G2992" i="12"/>
  <c r="C2992" i="12" s="1"/>
  <c r="D2992" i="12" s="1"/>
  <c r="G2921" i="12"/>
  <c r="C2921" i="12" s="1"/>
  <c r="D2921" i="12" s="1"/>
  <c r="G2995" i="12"/>
  <c r="C2995" i="12" s="1"/>
  <c r="D2995" i="12" s="1"/>
  <c r="G2919" i="12"/>
  <c r="C2919" i="12" s="1"/>
  <c r="D2919" i="12" s="1"/>
  <c r="G3138" i="12"/>
  <c r="C3138" i="12" s="1"/>
  <c r="D3138" i="12" s="1"/>
  <c r="G3110" i="12"/>
  <c r="C3110" i="12" s="1"/>
  <c r="D3110" i="12" s="1"/>
  <c r="G3073" i="12"/>
  <c r="C3073" i="12" s="1"/>
  <c r="D3073" i="12" s="1"/>
  <c r="G3108" i="12"/>
  <c r="C3108" i="12" s="1"/>
  <c r="D3108" i="12" s="1"/>
  <c r="H3108" i="12" s="1"/>
  <c r="G3074" i="12"/>
  <c r="C3074" i="12" s="1"/>
  <c r="D3074" i="12" s="1"/>
  <c r="G3094" i="12"/>
  <c r="C3094" i="12" s="1"/>
  <c r="D3094" i="12" s="1"/>
  <c r="G3069" i="12"/>
  <c r="C3069" i="12" s="1"/>
  <c r="D3069" i="12" s="1"/>
  <c r="G3018" i="12"/>
  <c r="C3018" i="12" s="1"/>
  <c r="D3018" i="12" s="1"/>
  <c r="G3052" i="12"/>
  <c r="C3052" i="12" s="1"/>
  <c r="D3052" i="12" s="1"/>
  <c r="G3023" i="12"/>
  <c r="C3023" i="12" s="1"/>
  <c r="D3023" i="12" s="1"/>
  <c r="H3023" i="12" s="1"/>
  <c r="G3038" i="12"/>
  <c r="C3038" i="12" s="1"/>
  <c r="D3038" i="12" s="1"/>
  <c r="G3057" i="12"/>
  <c r="C3057" i="12" s="1"/>
  <c r="D3057" i="12" s="1"/>
  <c r="H3057" i="12" s="1"/>
  <c r="G2930" i="12"/>
  <c r="C2930" i="12" s="1"/>
  <c r="D2930" i="12" s="1"/>
  <c r="H2930" i="12" s="1"/>
  <c r="G2976" i="12"/>
  <c r="C2976" i="12" s="1"/>
  <c r="D2976" i="12" s="1"/>
  <c r="G2954" i="12"/>
  <c r="C2954" i="12" s="1"/>
  <c r="D2954" i="12" s="1"/>
  <c r="G2889" i="12"/>
  <c r="C2889" i="12" s="1"/>
  <c r="D2889" i="12" s="1"/>
  <c r="H2889" i="12" s="1"/>
  <c r="G2968" i="12"/>
  <c r="C2968" i="12" s="1"/>
  <c r="D2968" i="12" s="1"/>
  <c r="G2946" i="12"/>
  <c r="C2946" i="12" s="1"/>
  <c r="D2946" i="12" s="1"/>
  <c r="H2946" i="12" s="1"/>
  <c r="G2936" i="12"/>
  <c r="C2936" i="12" s="1"/>
  <c r="D2936" i="12" s="1"/>
  <c r="G2908" i="12"/>
  <c r="C2908" i="12" s="1"/>
  <c r="D2908" i="12" s="1"/>
  <c r="G2896" i="12"/>
  <c r="C2896" i="12" s="1"/>
  <c r="D2896" i="12" s="1"/>
  <c r="H2896" i="12" s="1"/>
  <c r="G2937" i="12"/>
  <c r="C2937" i="12" s="1"/>
  <c r="D2937" i="12" s="1"/>
  <c r="G2926" i="12"/>
  <c r="C2926" i="12" s="1"/>
  <c r="D2926" i="12" s="1"/>
  <c r="G2961" i="12"/>
  <c r="C2961" i="12" s="1"/>
  <c r="D2961" i="12" s="1"/>
  <c r="G2956" i="12"/>
  <c r="C2956" i="12" s="1"/>
  <c r="D2956" i="12" s="1"/>
  <c r="G2932" i="12"/>
  <c r="C2932" i="12" s="1"/>
  <c r="D2932" i="12" s="1"/>
  <c r="H2932" i="12" s="1"/>
  <c r="G2922" i="12"/>
  <c r="C2922" i="12" s="1"/>
  <c r="D2922" i="12" s="1"/>
  <c r="H2922" i="12" s="1"/>
  <c r="G2994" i="12"/>
  <c r="C2994" i="12" s="1"/>
  <c r="D2994" i="12" s="1"/>
  <c r="G2967" i="12"/>
  <c r="C2967" i="12" s="1"/>
  <c r="D2967" i="12" s="1"/>
  <c r="H2967" i="12" s="1"/>
  <c r="G3125" i="12"/>
  <c r="C3125" i="12" s="1"/>
  <c r="D3125" i="12" s="1"/>
  <c r="H3125" i="12" s="1"/>
  <c r="G3095" i="12"/>
  <c r="C3095" i="12" s="1"/>
  <c r="D3095" i="12" s="1"/>
  <c r="H3095" i="12" s="1"/>
  <c r="G3075" i="12"/>
  <c r="C3075" i="12" s="1"/>
  <c r="D3075" i="12" s="1"/>
  <c r="G3091" i="12"/>
  <c r="C3091" i="12" s="1"/>
  <c r="D3091" i="12" s="1"/>
  <c r="G3080" i="12"/>
  <c r="C3080" i="12" s="1"/>
  <c r="D3080" i="12" s="1"/>
  <c r="G3003" i="12"/>
  <c r="C3003" i="12" s="1"/>
  <c r="D3003" i="12" s="1"/>
  <c r="G3050" i="12"/>
  <c r="C3050" i="12" s="1"/>
  <c r="D3050" i="12" s="1"/>
  <c r="H3050" i="12" s="1"/>
  <c r="G3008" i="12"/>
  <c r="C3008" i="12" s="1"/>
  <c r="D3008" i="12" s="1"/>
  <c r="G3063" i="12"/>
  <c r="C3063" i="12" s="1"/>
  <c r="D3063" i="12" s="1"/>
  <c r="H3063" i="12" s="1"/>
  <c r="G3021" i="12"/>
  <c r="C3021" i="12" s="1"/>
  <c r="D3021" i="12" s="1"/>
  <c r="H3021" i="12" s="1"/>
  <c r="G3011" i="12"/>
  <c r="C3011" i="12" s="1"/>
  <c r="D3011" i="12" s="1"/>
  <c r="H3011" i="12" s="1"/>
  <c r="G2988" i="12"/>
  <c r="C2988" i="12" s="1"/>
  <c r="D2988" i="12" s="1"/>
  <c r="H2988" i="12" s="1"/>
  <c r="AF2988" i="12" s="1"/>
  <c r="G2952" i="12"/>
  <c r="C2952" i="12" s="1"/>
  <c r="D2952" i="12" s="1"/>
  <c r="H2952" i="12" s="1"/>
  <c r="G2990" i="12"/>
  <c r="C2990" i="12" s="1"/>
  <c r="D2990" i="12" s="1"/>
  <c r="H2990" i="12" s="1"/>
  <c r="G2941" i="12"/>
  <c r="C2941" i="12" s="1"/>
  <c r="D2941" i="12" s="1"/>
  <c r="H2941" i="12" s="1"/>
  <c r="G2901" i="12"/>
  <c r="C2901" i="12" s="1"/>
  <c r="D2901" i="12" s="1"/>
  <c r="H2901" i="12" s="1"/>
  <c r="G2950" i="12"/>
  <c r="C2950" i="12" s="1"/>
  <c r="D2950" i="12" s="1"/>
  <c r="H2950" i="12" s="1"/>
  <c r="AF2950" i="12" s="1"/>
  <c r="G2945" i="12"/>
  <c r="C2945" i="12" s="1"/>
  <c r="D2945" i="12" s="1"/>
  <c r="H2945" i="12" s="1"/>
  <c r="G2942" i="12"/>
  <c r="C2942" i="12" s="1"/>
  <c r="D2942" i="12" s="1"/>
  <c r="G2927" i="12"/>
  <c r="C2927" i="12" s="1"/>
  <c r="D2927" i="12" s="1"/>
  <c r="H2927" i="12" s="1"/>
  <c r="AF2927" i="12" s="1"/>
  <c r="G2933" i="12"/>
  <c r="C2933" i="12" s="1"/>
  <c r="D2933" i="12" s="1"/>
  <c r="G2989" i="12"/>
  <c r="C2989" i="12" s="1"/>
  <c r="D2989" i="12" s="1"/>
  <c r="H2989" i="12" s="1"/>
  <c r="G2914" i="12"/>
  <c r="C2914" i="12" s="1"/>
  <c r="D2914" i="12" s="1"/>
  <c r="G2905" i="12"/>
  <c r="C2905" i="12" s="1"/>
  <c r="D2905" i="12" s="1"/>
  <c r="G2892" i="12"/>
  <c r="C2892" i="12" s="1"/>
  <c r="D2892" i="12" s="1"/>
  <c r="H2892" i="12" s="1"/>
  <c r="AF2892" i="12" s="1"/>
  <c r="G3114" i="12"/>
  <c r="C3114" i="12" s="1"/>
  <c r="D3114" i="12" s="1"/>
  <c r="G3088" i="12"/>
  <c r="C3088" i="12" s="1"/>
  <c r="D3088" i="12" s="1"/>
  <c r="H3088" i="12" s="1"/>
  <c r="AF3088" i="12" s="1"/>
  <c r="G3103" i="12"/>
  <c r="C3103" i="12" s="1"/>
  <c r="D3103" i="12" s="1"/>
  <c r="G3100" i="12"/>
  <c r="C3100" i="12" s="1"/>
  <c r="D3100" i="12" s="1"/>
  <c r="H3100" i="12" s="1"/>
  <c r="G3068" i="12"/>
  <c r="C3068" i="12" s="1"/>
  <c r="D3068" i="12" s="1"/>
  <c r="G3070" i="12"/>
  <c r="C3070" i="12" s="1"/>
  <c r="D3070" i="12" s="1"/>
  <c r="G3078" i="12"/>
  <c r="C3078" i="12" s="1"/>
  <c r="D3078" i="12" s="1"/>
  <c r="G3064" i="12"/>
  <c r="C3064" i="12" s="1"/>
  <c r="D3064" i="12" s="1"/>
  <c r="H3064" i="12" s="1"/>
  <c r="AF3064" i="12" s="1"/>
  <c r="G3029" i="12"/>
  <c r="C3029" i="12" s="1"/>
  <c r="D3029" i="12" s="1"/>
  <c r="H3029" i="12" s="1"/>
  <c r="G3019" i="12"/>
  <c r="C3019" i="12" s="1"/>
  <c r="D3019" i="12" s="1"/>
  <c r="H3019" i="12" s="1"/>
  <c r="G3012" i="12"/>
  <c r="C3012" i="12" s="1"/>
  <c r="D3012" i="12" s="1"/>
  <c r="G3060" i="12"/>
  <c r="C3060" i="12" s="1"/>
  <c r="D3060" i="12" s="1"/>
  <c r="H3060" i="12" s="1"/>
  <c r="G2894" i="12"/>
  <c r="C2894" i="12" s="1"/>
  <c r="D2894" i="12" s="1"/>
  <c r="G2997" i="12"/>
  <c r="C2997" i="12" s="1"/>
  <c r="D2997" i="12" s="1"/>
  <c r="H2997" i="12" s="1"/>
  <c r="AF2997" i="12" s="1"/>
  <c r="G2929" i="12"/>
  <c r="C2929" i="12" s="1"/>
  <c r="D2929" i="12" s="1"/>
  <c r="G2949" i="12"/>
  <c r="C2949" i="12" s="1"/>
  <c r="D2949" i="12" s="1"/>
  <c r="G2963" i="12"/>
  <c r="C2963" i="12" s="1"/>
  <c r="D2963" i="12" s="1"/>
  <c r="H2963" i="12" s="1"/>
  <c r="G2939" i="12"/>
  <c r="C2939" i="12" s="1"/>
  <c r="D2939" i="12" s="1"/>
  <c r="G2902" i="12"/>
  <c r="C2902" i="12" s="1"/>
  <c r="D2902" i="12" s="1"/>
  <c r="H2902" i="12" s="1"/>
  <c r="AF2902" i="12" s="1"/>
  <c r="G2898" i="12"/>
  <c r="C2898" i="12" s="1"/>
  <c r="D2898" i="12" s="1"/>
  <c r="G2890" i="12"/>
  <c r="C2890" i="12" s="1"/>
  <c r="D2890" i="12" s="1"/>
  <c r="G2909" i="12"/>
  <c r="C2909" i="12" s="1"/>
  <c r="D2909" i="12" s="1"/>
  <c r="G3000" i="12"/>
  <c r="C3000" i="12" s="1"/>
  <c r="D3000" i="12" s="1"/>
  <c r="G3118" i="12"/>
  <c r="C3118" i="12" s="1"/>
  <c r="D3118" i="12" s="1"/>
  <c r="H3118" i="12" s="1"/>
  <c r="AF3118" i="12" s="1"/>
  <c r="G3062" i="12"/>
  <c r="C3062" i="12" s="1"/>
  <c r="D3062" i="12" s="1"/>
  <c r="H3062" i="12" s="1"/>
  <c r="G3079" i="12"/>
  <c r="C3079" i="12" s="1"/>
  <c r="D3079" i="12" s="1"/>
  <c r="G3115" i="12"/>
  <c r="C3115" i="12" s="1"/>
  <c r="D3115" i="12" s="1"/>
  <c r="G3107" i="12"/>
  <c r="C3107" i="12" s="1"/>
  <c r="D3107" i="12" s="1"/>
  <c r="H3107" i="12" s="1"/>
  <c r="G3083" i="12"/>
  <c r="C3083" i="12" s="1"/>
  <c r="D3083" i="12" s="1"/>
  <c r="G3093" i="12"/>
  <c r="C3093" i="12" s="1"/>
  <c r="D3093" i="12" s="1"/>
  <c r="H3093" i="12" s="1"/>
  <c r="AF3093" i="12" s="1"/>
  <c r="G3109" i="12"/>
  <c r="C3109" i="12" s="1"/>
  <c r="D3109" i="12" s="1"/>
  <c r="G3090" i="12"/>
  <c r="C3090" i="12" s="1"/>
  <c r="D3090" i="12" s="1"/>
  <c r="G3044" i="12"/>
  <c r="C3044" i="12" s="1"/>
  <c r="D3044" i="12" s="1"/>
  <c r="H3044" i="12" s="1"/>
  <c r="G3047" i="12"/>
  <c r="C3047" i="12" s="1"/>
  <c r="D3047" i="12" s="1"/>
  <c r="H3047" i="12" s="1"/>
  <c r="G3025" i="12"/>
  <c r="C3025" i="12" s="1"/>
  <c r="D3025" i="12" s="1"/>
  <c r="H3025" i="12" s="1"/>
  <c r="G3054" i="12"/>
  <c r="C3054" i="12" s="1"/>
  <c r="D3054" i="12" s="1"/>
  <c r="G3046" i="12"/>
  <c r="C3046" i="12" s="1"/>
  <c r="D3046" i="12" s="1"/>
  <c r="G3041" i="12"/>
  <c r="C3041" i="12" s="1"/>
  <c r="D3041" i="12" s="1"/>
  <c r="H3041" i="12" s="1"/>
  <c r="G2904" i="12"/>
  <c r="C2904" i="12" s="1"/>
  <c r="D2904" i="12" s="1"/>
  <c r="G2972" i="12"/>
  <c r="C2972" i="12" s="1"/>
  <c r="D2972" i="12" s="1"/>
  <c r="H2972" i="12" s="1"/>
  <c r="G2958" i="12"/>
  <c r="C2958" i="12" s="1"/>
  <c r="D2958" i="12" s="1"/>
  <c r="G2947" i="12"/>
  <c r="C2947" i="12" s="1"/>
  <c r="D2947" i="12" s="1"/>
  <c r="G2970" i="12"/>
  <c r="C2970" i="12" s="1"/>
  <c r="D2970" i="12" s="1"/>
  <c r="G2913" i="12"/>
  <c r="C2913" i="12" s="1"/>
  <c r="D2913" i="12" s="1"/>
  <c r="G2900" i="12"/>
  <c r="C2900" i="12" s="1"/>
  <c r="D2900" i="12" s="1"/>
  <c r="G2880" i="12"/>
  <c r="C2880" i="12" s="1"/>
  <c r="D2880" i="12" s="1"/>
  <c r="G2884" i="12"/>
  <c r="C2884" i="12" s="1"/>
  <c r="D2884" i="12" s="1"/>
  <c r="G2996" i="12"/>
  <c r="C2996" i="12" s="1"/>
  <c r="D2996" i="12" s="1"/>
  <c r="G2965" i="12"/>
  <c r="C2965" i="12" s="1"/>
  <c r="D2965" i="12" s="1"/>
  <c r="G2999" i="12"/>
  <c r="C2999" i="12" s="1"/>
  <c r="D2999" i="12" s="1"/>
  <c r="G2887" i="12"/>
  <c r="C2887" i="12" s="1"/>
  <c r="D2887" i="12" s="1"/>
  <c r="H2887" i="12" s="1"/>
  <c r="AF2887" i="12" s="1"/>
  <c r="G2879" i="12"/>
  <c r="C2879" i="12" s="1"/>
  <c r="D2879" i="12" s="1"/>
  <c r="G2797" i="12"/>
  <c r="C2797" i="12" s="1"/>
  <c r="D2797" i="12" s="1"/>
  <c r="G2784" i="12"/>
  <c r="C2784" i="12" s="1"/>
  <c r="D2784" i="12" s="1"/>
  <c r="G2775" i="12"/>
  <c r="C2775" i="12" s="1"/>
  <c r="D2775" i="12" s="1"/>
  <c r="H2775" i="12" s="1"/>
  <c r="AF2775" i="12" s="1"/>
  <c r="G2779" i="12"/>
  <c r="C2779" i="12" s="1"/>
  <c r="D2779" i="12" s="1"/>
  <c r="H2779" i="12" s="1"/>
  <c r="G2871" i="12"/>
  <c r="C2871" i="12" s="1"/>
  <c r="D2871" i="12" s="1"/>
  <c r="H2871" i="12" s="1"/>
  <c r="G2794" i="12"/>
  <c r="C2794" i="12" s="1"/>
  <c r="D2794" i="12" s="1"/>
  <c r="G2808" i="12"/>
  <c r="C2808" i="12" s="1"/>
  <c r="D2808" i="12" s="1"/>
  <c r="G2877" i="12"/>
  <c r="C2877" i="12" s="1"/>
  <c r="D2877" i="12" s="1"/>
  <c r="G2855" i="12"/>
  <c r="C2855" i="12" s="1"/>
  <c r="D2855" i="12" s="1"/>
  <c r="G2758" i="12"/>
  <c r="C2758" i="12" s="1"/>
  <c r="D2758" i="12" s="1"/>
  <c r="H2758" i="12" s="1"/>
  <c r="G2874" i="12"/>
  <c r="C2874" i="12" s="1"/>
  <c r="D2874" i="12" s="1"/>
  <c r="G2876" i="12"/>
  <c r="C2876" i="12" s="1"/>
  <c r="D2876" i="12" s="1"/>
  <c r="G2845" i="12"/>
  <c r="C2845" i="12" s="1"/>
  <c r="D2845" i="12" s="1"/>
  <c r="G2830" i="12"/>
  <c r="C2830" i="12" s="1"/>
  <c r="D2830" i="12" s="1"/>
  <c r="G2774" i="12"/>
  <c r="C2774" i="12" s="1"/>
  <c r="D2774" i="12" s="1"/>
  <c r="H2774" i="12" s="1"/>
  <c r="AF2774" i="12" s="1"/>
  <c r="G2822" i="12"/>
  <c r="C2822" i="12" s="1"/>
  <c r="D2822" i="12" s="1"/>
  <c r="G2814" i="12"/>
  <c r="C2814" i="12" s="1"/>
  <c r="D2814" i="12" s="1"/>
  <c r="G2791" i="12"/>
  <c r="C2791" i="12" s="1"/>
  <c r="D2791" i="12" s="1"/>
  <c r="G2768" i="12"/>
  <c r="C2768" i="12" s="1"/>
  <c r="D2768" i="12" s="1"/>
  <c r="G2787" i="12"/>
  <c r="C2787" i="12" s="1"/>
  <c r="D2787" i="12" s="1"/>
  <c r="H2787" i="12" s="1"/>
  <c r="AF2787" i="12" s="1"/>
  <c r="G2860" i="12"/>
  <c r="C2860" i="12" s="1"/>
  <c r="D2860" i="12" s="1"/>
  <c r="G2837" i="12"/>
  <c r="C2837" i="12" s="1"/>
  <c r="D2837" i="12" s="1"/>
  <c r="G2762" i="12"/>
  <c r="C2762" i="12" s="1"/>
  <c r="D2762" i="12" s="1"/>
  <c r="G2803" i="12"/>
  <c r="C2803" i="12" s="1"/>
  <c r="D2803" i="12" s="1"/>
  <c r="H2803" i="12" s="1"/>
  <c r="G2796" i="12"/>
  <c r="C2796" i="12" s="1"/>
  <c r="D2796" i="12" s="1"/>
  <c r="G2866" i="12"/>
  <c r="C2866" i="12" s="1"/>
  <c r="D2866" i="12" s="1"/>
  <c r="G2807" i="12"/>
  <c r="C2807" i="12" s="1"/>
  <c r="D2807" i="12" s="1"/>
  <c r="G2763" i="12"/>
  <c r="C2763" i="12" s="1"/>
  <c r="D2763" i="12" s="1"/>
  <c r="G2834" i="12"/>
  <c r="C2834" i="12" s="1"/>
  <c r="D2834" i="12" s="1"/>
  <c r="G2856" i="12"/>
  <c r="C2856" i="12" s="1"/>
  <c r="D2856" i="12" s="1"/>
  <c r="G2821" i="12"/>
  <c r="C2821" i="12" s="1"/>
  <c r="D2821" i="12" s="1"/>
  <c r="G2882" i="12"/>
  <c r="C2882" i="12" s="1"/>
  <c r="D2882" i="12" s="1"/>
  <c r="H2882" i="12" s="1"/>
  <c r="G2839" i="12"/>
  <c r="C2839" i="12" s="1"/>
  <c r="D2839" i="12" s="1"/>
  <c r="G2829" i="12"/>
  <c r="C2829" i="12" s="1"/>
  <c r="D2829" i="12" s="1"/>
  <c r="G2798" i="12"/>
  <c r="C2798" i="12" s="1"/>
  <c r="D2798" i="12" s="1"/>
  <c r="G2790" i="12"/>
  <c r="C2790" i="12" s="1"/>
  <c r="D2790" i="12" s="1"/>
  <c r="G2817" i="12"/>
  <c r="C2817" i="12" s="1"/>
  <c r="D2817" i="12" s="1"/>
  <c r="H2817" i="12" s="1"/>
  <c r="AF2817" i="12" s="1"/>
  <c r="G2848" i="12"/>
  <c r="C2848" i="12" s="1"/>
  <c r="D2848" i="12" s="1"/>
  <c r="G2846" i="12"/>
  <c r="C2846" i="12" s="1"/>
  <c r="D2846" i="12" s="1"/>
  <c r="G2795" i="12"/>
  <c r="C2795" i="12" s="1"/>
  <c r="D2795" i="12" s="1"/>
  <c r="G2857" i="12"/>
  <c r="C2857" i="12" s="1"/>
  <c r="D2857" i="12" s="1"/>
  <c r="H2857" i="12" s="1"/>
  <c r="G2827" i="12"/>
  <c r="C2827" i="12" s="1"/>
  <c r="D2827" i="12" s="1"/>
  <c r="H2827" i="12" s="1"/>
  <c r="G2802" i="12"/>
  <c r="C2802" i="12" s="1"/>
  <c r="D2802" i="12" s="1"/>
  <c r="G2861" i="12"/>
  <c r="C2861" i="12" s="1"/>
  <c r="D2861" i="12" s="1"/>
  <c r="G2783" i="12"/>
  <c r="C2783" i="12" s="1"/>
  <c r="D2783" i="12" s="1"/>
  <c r="H2783" i="12" s="1"/>
  <c r="G2847" i="12"/>
  <c r="C2847" i="12" s="1"/>
  <c r="D2847" i="12" s="1"/>
  <c r="G2825" i="12"/>
  <c r="C2825" i="12" s="1"/>
  <c r="D2825" i="12" s="1"/>
  <c r="G2766" i="12"/>
  <c r="C2766" i="12" s="1"/>
  <c r="D2766" i="12" s="1"/>
  <c r="H2766" i="12" s="1"/>
  <c r="AF2766" i="12" s="1"/>
  <c r="G2777" i="12"/>
  <c r="C2777" i="12" s="1"/>
  <c r="D2777" i="12" s="1"/>
  <c r="H2777" i="12" s="1"/>
  <c r="G2813" i="12"/>
  <c r="C2813" i="12" s="1"/>
  <c r="D2813" i="12" s="1"/>
  <c r="H2813" i="12" s="1"/>
  <c r="G2854" i="12"/>
  <c r="C2854" i="12" s="1"/>
  <c r="D2854" i="12" s="1"/>
  <c r="G2852" i="12"/>
  <c r="C2852" i="12" s="1"/>
  <c r="D2852" i="12" s="1"/>
  <c r="G2806" i="12"/>
  <c r="C2806" i="12" s="1"/>
  <c r="D2806" i="12" s="1"/>
  <c r="G2816" i="12"/>
  <c r="C2816" i="12" s="1"/>
  <c r="D2816" i="12" s="1"/>
  <c r="H2816" i="12" s="1"/>
  <c r="G2789" i="12"/>
  <c r="C2789" i="12" s="1"/>
  <c r="D2789" i="12" s="1"/>
  <c r="G2811" i="12"/>
  <c r="C2811" i="12" s="1"/>
  <c r="D2811" i="12" s="1"/>
  <c r="G2801" i="12"/>
  <c r="C2801" i="12" s="1"/>
  <c r="D2801" i="12" s="1"/>
  <c r="G2836" i="12"/>
  <c r="C2836" i="12" s="1"/>
  <c r="D2836" i="12" s="1"/>
  <c r="G2770" i="12"/>
  <c r="C2770" i="12" s="1"/>
  <c r="D2770" i="12" s="1"/>
  <c r="G2881" i="12"/>
  <c r="C2881" i="12" s="1"/>
  <c r="D2881" i="12" s="1"/>
  <c r="G2850" i="12"/>
  <c r="C2850" i="12" s="1"/>
  <c r="D2850" i="12" s="1"/>
  <c r="G2873" i="12"/>
  <c r="C2873" i="12" s="1"/>
  <c r="D2873" i="12" s="1"/>
  <c r="G2800" i="12"/>
  <c r="C2800" i="12" s="1"/>
  <c r="D2800" i="12" s="1"/>
  <c r="G2878" i="12"/>
  <c r="C2878" i="12" s="1"/>
  <c r="D2878" i="12" s="1"/>
  <c r="G2858" i="12"/>
  <c r="C2858" i="12" s="1"/>
  <c r="D2858" i="12" s="1"/>
  <c r="G2805" i="12"/>
  <c r="C2805" i="12" s="1"/>
  <c r="D2805" i="12" s="1"/>
  <c r="G2767" i="12"/>
  <c r="C2767" i="12" s="1"/>
  <c r="D2767" i="12" s="1"/>
  <c r="G2760" i="12"/>
  <c r="C2760" i="12" s="1"/>
  <c r="D2760" i="12" s="1"/>
  <c r="G2782" i="12"/>
  <c r="C2782" i="12" s="1"/>
  <c r="D2782" i="12" s="1"/>
  <c r="G2776" i="12"/>
  <c r="C2776" i="12" s="1"/>
  <c r="D2776" i="12" s="1"/>
  <c r="G2781" i="12"/>
  <c r="C2781" i="12" s="1"/>
  <c r="D2781" i="12" s="1"/>
  <c r="G2824" i="12"/>
  <c r="C2824" i="12" s="1"/>
  <c r="D2824" i="12" s="1"/>
  <c r="G2843" i="12"/>
  <c r="C2843" i="12" s="1"/>
  <c r="D2843" i="12" s="1"/>
  <c r="G2785" i="12"/>
  <c r="C2785" i="12" s="1"/>
  <c r="D2785" i="12" s="1"/>
  <c r="G2815" i="12"/>
  <c r="C2815" i="12" s="1"/>
  <c r="D2815" i="12" s="1"/>
  <c r="G2788" i="12"/>
  <c r="C2788" i="12" s="1"/>
  <c r="D2788" i="12" s="1"/>
  <c r="H2788" i="12" s="1"/>
  <c r="AF2788" i="12" s="1"/>
  <c r="G2870" i="12"/>
  <c r="C2870" i="12" s="1"/>
  <c r="D2870" i="12" s="1"/>
  <c r="G2828" i="12"/>
  <c r="C2828" i="12" s="1"/>
  <c r="D2828" i="12" s="1"/>
  <c r="H2828" i="12" s="1"/>
  <c r="G2865" i="12"/>
  <c r="C2865" i="12" s="1"/>
  <c r="D2865" i="12" s="1"/>
  <c r="G2853" i="12"/>
  <c r="C2853" i="12" s="1"/>
  <c r="D2853" i="12" s="1"/>
  <c r="G2835" i="12"/>
  <c r="C2835" i="12" s="1"/>
  <c r="D2835" i="12" s="1"/>
  <c r="G2859" i="12"/>
  <c r="C2859" i="12" s="1"/>
  <c r="D2859" i="12" s="1"/>
  <c r="G2820" i="12"/>
  <c r="C2820" i="12" s="1"/>
  <c r="D2820" i="12" s="1"/>
  <c r="G2809" i="12"/>
  <c r="C2809" i="12" s="1"/>
  <c r="D2809" i="12" s="1"/>
  <c r="G2842" i="12"/>
  <c r="C2842" i="12" s="1"/>
  <c r="D2842" i="12" s="1"/>
  <c r="G2869" i="12"/>
  <c r="C2869" i="12" s="1"/>
  <c r="D2869" i="12" s="1"/>
  <c r="G2840" i="12"/>
  <c r="C2840" i="12" s="1"/>
  <c r="D2840" i="12" s="1"/>
  <c r="G2818" i="12"/>
  <c r="C2818" i="12" s="1"/>
  <c r="D2818" i="12" s="1"/>
  <c r="G2778" i="12"/>
  <c r="C2778" i="12" s="1"/>
  <c r="D2778" i="12" s="1"/>
  <c r="G2764" i="12"/>
  <c r="C2764" i="12" s="1"/>
  <c r="D2764" i="12" s="1"/>
  <c r="H2764" i="12" s="1"/>
  <c r="AF2764" i="12" s="1"/>
  <c r="G2841" i="12"/>
  <c r="C2841" i="12" s="1"/>
  <c r="D2841" i="12" s="1"/>
  <c r="G2804" i="12"/>
  <c r="C2804" i="12" s="1"/>
  <c r="D2804" i="12" s="1"/>
  <c r="G2773" i="12"/>
  <c r="C2773" i="12" s="1"/>
  <c r="D2773" i="12" s="1"/>
  <c r="G2786" i="12"/>
  <c r="C2786" i="12" s="1"/>
  <c r="D2786" i="12" s="1"/>
  <c r="G2862" i="12"/>
  <c r="C2862" i="12" s="1"/>
  <c r="D2862" i="12" s="1"/>
  <c r="H2862" i="12" s="1"/>
  <c r="G2831" i="12"/>
  <c r="C2831" i="12" s="1"/>
  <c r="D2831" i="12" s="1"/>
  <c r="G2826" i="12"/>
  <c r="C2826" i="12" s="1"/>
  <c r="D2826" i="12" s="1"/>
  <c r="G2823" i="12"/>
  <c r="C2823" i="12" s="1"/>
  <c r="D2823" i="12" s="1"/>
  <c r="G2810" i="12"/>
  <c r="C2810" i="12" s="1"/>
  <c r="D2810" i="12" s="1"/>
  <c r="G2868" i="12"/>
  <c r="C2868" i="12" s="1"/>
  <c r="D2868" i="12" s="1"/>
  <c r="H2868" i="12" s="1"/>
  <c r="G2832" i="12"/>
  <c r="C2832" i="12" s="1"/>
  <c r="D2832" i="12" s="1"/>
  <c r="G2771" i="12"/>
  <c r="C2771" i="12" s="1"/>
  <c r="D2771" i="12" s="1"/>
  <c r="H2771" i="12" s="1"/>
  <c r="G2838" i="12"/>
  <c r="C2838" i="12" s="1"/>
  <c r="D2838" i="12" s="1"/>
  <c r="G2833" i="12"/>
  <c r="C2833" i="12" s="1"/>
  <c r="D2833" i="12" s="1"/>
  <c r="G2872" i="12"/>
  <c r="C2872" i="12" s="1"/>
  <c r="D2872" i="12" s="1"/>
  <c r="G2851" i="12"/>
  <c r="C2851" i="12" s="1"/>
  <c r="D2851" i="12" s="1"/>
  <c r="G2769" i="12"/>
  <c r="C2769" i="12" s="1"/>
  <c r="D2769" i="12" s="1"/>
  <c r="G2792" i="12"/>
  <c r="C2792" i="12" s="1"/>
  <c r="D2792" i="12" s="1"/>
  <c r="G2765" i="12"/>
  <c r="C2765" i="12" s="1"/>
  <c r="D2765" i="12" s="1"/>
  <c r="G2863" i="12"/>
  <c r="C2863" i="12" s="1"/>
  <c r="D2863" i="12" s="1"/>
  <c r="G2844" i="12"/>
  <c r="C2844" i="12" s="1"/>
  <c r="D2844" i="12" s="1"/>
  <c r="G2799" i="12"/>
  <c r="C2799" i="12" s="1"/>
  <c r="D2799" i="12" s="1"/>
  <c r="H2799" i="12" s="1"/>
  <c r="G2875" i="12"/>
  <c r="C2875" i="12" s="1"/>
  <c r="D2875" i="12" s="1"/>
  <c r="G2864" i="12"/>
  <c r="C2864" i="12" s="1"/>
  <c r="D2864" i="12" s="1"/>
  <c r="H2864" i="12" s="1"/>
  <c r="G2812" i="12"/>
  <c r="C2812" i="12" s="1"/>
  <c r="D2812" i="12" s="1"/>
  <c r="G2780" i="12"/>
  <c r="C2780" i="12" s="1"/>
  <c r="D2780" i="12" s="1"/>
  <c r="G2772" i="12"/>
  <c r="C2772" i="12" s="1"/>
  <c r="D2772" i="12" s="1"/>
  <c r="H2772" i="12" s="1"/>
  <c r="G2849" i="12"/>
  <c r="C2849" i="12" s="1"/>
  <c r="D2849" i="12" s="1"/>
  <c r="G2793" i="12"/>
  <c r="C2793" i="12" s="1"/>
  <c r="D2793" i="12" s="1"/>
  <c r="G2867" i="12"/>
  <c r="C2867" i="12" s="1"/>
  <c r="D2867" i="12" s="1"/>
  <c r="G2819" i="12"/>
  <c r="C2819" i="12" s="1"/>
  <c r="D2819" i="12" s="1"/>
  <c r="H2819" i="12" s="1"/>
  <c r="AF2819" i="12" s="1"/>
  <c r="G2696" i="12"/>
  <c r="C2696" i="12" s="1"/>
  <c r="D2696" i="12" s="1"/>
  <c r="G2653" i="12"/>
  <c r="C2653" i="12" s="1"/>
  <c r="D2653" i="12" s="1"/>
  <c r="G2718" i="12"/>
  <c r="C2718" i="12" s="1"/>
  <c r="D2718" i="12" s="1"/>
  <c r="H2718" i="12" s="1"/>
  <c r="AF2718" i="12" s="1"/>
  <c r="G2746" i="12"/>
  <c r="C2746" i="12" s="1"/>
  <c r="D2746" i="12" s="1"/>
  <c r="G2710" i="12"/>
  <c r="C2710" i="12" s="1"/>
  <c r="D2710" i="12" s="1"/>
  <c r="G2691" i="12"/>
  <c r="C2691" i="12" s="1"/>
  <c r="D2691" i="12" s="1"/>
  <c r="G2688" i="12"/>
  <c r="C2688" i="12" s="1"/>
  <c r="D2688" i="12" s="1"/>
  <c r="G2648" i="12"/>
  <c r="C2648" i="12" s="1"/>
  <c r="D2648" i="12" s="1"/>
  <c r="G2751" i="12"/>
  <c r="C2751" i="12" s="1"/>
  <c r="D2751" i="12" s="1"/>
  <c r="G2705" i="12"/>
  <c r="C2705" i="12" s="1"/>
  <c r="D2705" i="12" s="1"/>
  <c r="G2694" i="12"/>
  <c r="C2694" i="12" s="1"/>
  <c r="D2694" i="12" s="1"/>
  <c r="G2647" i="12"/>
  <c r="C2647" i="12" s="1"/>
  <c r="D2647" i="12" s="1"/>
  <c r="H2647" i="12" s="1"/>
  <c r="G2697" i="12"/>
  <c r="C2697" i="12" s="1"/>
  <c r="D2697" i="12" s="1"/>
  <c r="H2697" i="12" s="1"/>
  <c r="G2669" i="12"/>
  <c r="C2669" i="12" s="1"/>
  <c r="D2669" i="12" s="1"/>
  <c r="G2717" i="12"/>
  <c r="C2717" i="12" s="1"/>
  <c r="D2717" i="12" s="1"/>
  <c r="G2661" i="12"/>
  <c r="C2661" i="12" s="1"/>
  <c r="D2661" i="12" s="1"/>
  <c r="G2749" i="12"/>
  <c r="C2749" i="12" s="1"/>
  <c r="D2749" i="12" s="1"/>
  <c r="G2739" i="12"/>
  <c r="C2739" i="12" s="1"/>
  <c r="D2739" i="12" s="1"/>
  <c r="G2657" i="12"/>
  <c r="C2657" i="12" s="1"/>
  <c r="D2657" i="12" s="1"/>
  <c r="H2657" i="12" s="1"/>
  <c r="AF2657" i="12" s="1"/>
  <c r="G2659" i="12"/>
  <c r="C2659" i="12" s="1"/>
  <c r="D2659" i="12" s="1"/>
  <c r="G2564" i="12"/>
  <c r="C2564" i="12" s="1"/>
  <c r="D2564" i="12" s="1"/>
  <c r="G2656" i="12"/>
  <c r="C2656" i="12" s="1"/>
  <c r="D2656" i="12" s="1"/>
  <c r="G2743" i="12"/>
  <c r="C2743" i="12" s="1"/>
  <c r="D2743" i="12" s="1"/>
  <c r="G2666" i="12"/>
  <c r="C2666" i="12" s="1"/>
  <c r="D2666" i="12" s="1"/>
  <c r="H2666" i="12" s="1"/>
  <c r="AF2666" i="12" s="1"/>
  <c r="G2701" i="12"/>
  <c r="C2701" i="12" s="1"/>
  <c r="D2701" i="12" s="1"/>
  <c r="G2735" i="12"/>
  <c r="C2735" i="12" s="1"/>
  <c r="D2735" i="12" s="1"/>
  <c r="H2735" i="12" s="1"/>
  <c r="AF2735" i="12" s="1"/>
  <c r="G2709" i="12"/>
  <c r="C2709" i="12" s="1"/>
  <c r="D2709" i="12" s="1"/>
  <c r="G2747" i="12"/>
  <c r="C2747" i="12" s="1"/>
  <c r="D2747" i="12" s="1"/>
  <c r="H2747" i="12" s="1"/>
  <c r="G2665" i="12"/>
  <c r="C2665" i="12" s="1"/>
  <c r="D2665" i="12" s="1"/>
  <c r="G2684" i="12"/>
  <c r="C2684" i="12" s="1"/>
  <c r="D2684" i="12" s="1"/>
  <c r="H2684" i="12" s="1"/>
  <c r="G2604" i="12"/>
  <c r="C2604" i="12" s="1"/>
  <c r="D2604" i="12" s="1"/>
  <c r="G2576" i="12"/>
  <c r="C2576" i="12" s="1"/>
  <c r="D2576" i="12" s="1"/>
  <c r="G2655" i="12"/>
  <c r="C2655" i="12" s="1"/>
  <c r="D2655" i="12" s="1"/>
  <c r="G2651" i="12"/>
  <c r="C2651" i="12" s="1"/>
  <c r="D2651" i="12" s="1"/>
  <c r="G2755" i="12"/>
  <c r="C2755" i="12" s="1"/>
  <c r="D2755" i="12" s="1"/>
  <c r="G2692" i="12"/>
  <c r="C2692" i="12" s="1"/>
  <c r="D2692" i="12" s="1"/>
  <c r="G2719" i="12"/>
  <c r="C2719" i="12" s="1"/>
  <c r="D2719" i="12" s="1"/>
  <c r="G2759" i="12"/>
  <c r="C2759" i="12" s="1"/>
  <c r="D2759" i="12" s="1"/>
  <c r="G2631" i="12"/>
  <c r="C2631" i="12" s="1"/>
  <c r="D2631" i="12" s="1"/>
  <c r="G2736" i="12"/>
  <c r="C2736" i="12" s="1"/>
  <c r="D2736" i="12" s="1"/>
  <c r="H2736" i="12" s="1"/>
  <c r="G2723" i="12"/>
  <c r="C2723" i="12" s="1"/>
  <c r="D2723" i="12" s="1"/>
  <c r="G2649" i="12"/>
  <c r="C2649" i="12" s="1"/>
  <c r="D2649" i="12" s="1"/>
  <c r="G2732" i="12"/>
  <c r="C2732" i="12" s="1"/>
  <c r="D2732" i="12" s="1"/>
  <c r="G2728" i="12"/>
  <c r="C2728" i="12" s="1"/>
  <c r="D2728" i="12" s="1"/>
  <c r="G2674" i="12"/>
  <c r="C2674" i="12" s="1"/>
  <c r="D2674" i="12" s="1"/>
  <c r="G2652" i="12"/>
  <c r="C2652" i="12" s="1"/>
  <c r="D2652" i="12" s="1"/>
  <c r="G2752" i="12"/>
  <c r="C2752" i="12" s="1"/>
  <c r="D2752" i="12" s="1"/>
  <c r="G2667" i="12"/>
  <c r="C2667" i="12" s="1"/>
  <c r="D2667" i="12" s="1"/>
  <c r="G2734" i="12"/>
  <c r="C2734" i="12" s="1"/>
  <c r="D2734" i="12" s="1"/>
  <c r="G2660" i="12"/>
  <c r="C2660" i="12" s="1"/>
  <c r="D2660" i="12" s="1"/>
  <c r="G2646" i="12"/>
  <c r="C2646" i="12" s="1"/>
  <c r="D2646" i="12" s="1"/>
  <c r="G2645" i="12"/>
  <c r="C2645" i="12" s="1"/>
  <c r="D2645" i="12" s="1"/>
  <c r="G2644" i="12"/>
  <c r="C2644" i="12" s="1"/>
  <c r="D2644" i="12" s="1"/>
  <c r="G2607" i="12"/>
  <c r="C2607" i="12" s="1"/>
  <c r="D2607" i="12" s="1"/>
  <c r="G2707" i="12"/>
  <c r="C2707" i="12" s="1"/>
  <c r="D2707" i="12" s="1"/>
  <c r="G2685" i="12"/>
  <c r="C2685" i="12" s="1"/>
  <c r="D2685" i="12" s="1"/>
  <c r="G2727" i="12"/>
  <c r="C2727" i="12" s="1"/>
  <c r="D2727" i="12" s="1"/>
  <c r="G2720" i="12"/>
  <c r="C2720" i="12" s="1"/>
  <c r="D2720" i="12" s="1"/>
  <c r="H2720" i="12" s="1"/>
  <c r="G2711" i="12"/>
  <c r="C2711" i="12" s="1"/>
  <c r="D2711" i="12" s="1"/>
  <c r="G2693" i="12"/>
  <c r="C2693" i="12" s="1"/>
  <c r="D2693" i="12" s="1"/>
  <c r="G2748" i="12"/>
  <c r="C2748" i="12" s="1"/>
  <c r="D2748" i="12" s="1"/>
  <c r="G2708" i="12"/>
  <c r="C2708" i="12" s="1"/>
  <c r="D2708" i="12" s="1"/>
  <c r="G2650" i="12"/>
  <c r="C2650" i="12" s="1"/>
  <c r="D2650" i="12" s="1"/>
  <c r="G2639" i="12"/>
  <c r="C2639" i="12" s="1"/>
  <c r="D2639" i="12" s="1"/>
  <c r="G2706" i="12"/>
  <c r="C2706" i="12" s="1"/>
  <c r="D2706" i="12" s="1"/>
  <c r="G2634" i="12"/>
  <c r="C2634" i="12" s="1"/>
  <c r="D2634" i="12" s="1"/>
  <c r="G2598" i="12"/>
  <c r="C2598" i="12" s="1"/>
  <c r="D2598" i="12" s="1"/>
  <c r="G2695" i="12"/>
  <c r="C2695" i="12" s="1"/>
  <c r="D2695" i="12" s="1"/>
  <c r="G2672" i="12"/>
  <c r="C2672" i="12" s="1"/>
  <c r="D2672" i="12" s="1"/>
  <c r="G2702" i="12"/>
  <c r="C2702" i="12" s="1"/>
  <c r="D2702" i="12" s="1"/>
  <c r="G2745" i="12"/>
  <c r="C2745" i="12" s="1"/>
  <c r="D2745" i="12" s="1"/>
  <c r="G2698" i="12"/>
  <c r="C2698" i="12" s="1"/>
  <c r="D2698" i="12" s="1"/>
  <c r="G2729" i="12"/>
  <c r="C2729" i="12" s="1"/>
  <c r="D2729" i="12" s="1"/>
  <c r="H2729" i="12" s="1"/>
  <c r="G2575" i="12"/>
  <c r="C2575" i="12" s="1"/>
  <c r="D2575" i="12" s="1"/>
  <c r="G2754" i="12"/>
  <c r="C2754" i="12" s="1"/>
  <c r="D2754" i="12" s="1"/>
  <c r="G2681" i="12"/>
  <c r="C2681" i="12" s="1"/>
  <c r="D2681" i="12" s="1"/>
  <c r="G2722" i="12"/>
  <c r="C2722" i="12" s="1"/>
  <c r="D2722" i="12" s="1"/>
  <c r="G2642" i="12"/>
  <c r="C2642" i="12" s="1"/>
  <c r="D2642" i="12" s="1"/>
  <c r="H2642" i="12" s="1"/>
  <c r="G2725" i="12"/>
  <c r="C2725" i="12" s="1"/>
  <c r="D2725" i="12" s="1"/>
  <c r="G2715" i="12"/>
  <c r="C2715" i="12" s="1"/>
  <c r="D2715" i="12" s="1"/>
  <c r="H2715" i="12" s="1"/>
  <c r="G2640" i="12"/>
  <c r="C2640" i="12" s="1"/>
  <c r="D2640" i="12" s="1"/>
  <c r="G2741" i="12"/>
  <c r="C2741" i="12" s="1"/>
  <c r="D2741" i="12" s="1"/>
  <c r="H2741" i="12" s="1"/>
  <c r="G2662" i="12"/>
  <c r="C2662" i="12" s="1"/>
  <c r="D2662" i="12" s="1"/>
  <c r="H2662" i="12" s="1"/>
  <c r="G2757" i="12"/>
  <c r="C2757" i="12" s="1"/>
  <c r="D2757" i="12" s="1"/>
  <c r="H2757" i="12" s="1"/>
  <c r="G2750" i="12"/>
  <c r="C2750" i="12" s="1"/>
  <c r="D2750" i="12" s="1"/>
  <c r="G2753" i="12"/>
  <c r="C2753" i="12" s="1"/>
  <c r="D2753" i="12" s="1"/>
  <c r="G2733" i="12"/>
  <c r="C2733" i="12" s="1"/>
  <c r="D2733" i="12" s="1"/>
  <c r="G2687" i="12"/>
  <c r="C2687" i="12" s="1"/>
  <c r="D2687" i="12" s="1"/>
  <c r="H2687" i="12" s="1"/>
  <c r="G2658" i="12"/>
  <c r="C2658" i="12" s="1"/>
  <c r="D2658" i="12" s="1"/>
  <c r="H2658" i="12" s="1"/>
  <c r="G2730" i="12"/>
  <c r="C2730" i="12" s="1"/>
  <c r="D2730" i="12" s="1"/>
  <c r="H2730" i="12" s="1"/>
  <c r="G2716" i="12"/>
  <c r="C2716" i="12" s="1"/>
  <c r="D2716" i="12" s="1"/>
  <c r="G2675" i="12"/>
  <c r="C2675" i="12" s="1"/>
  <c r="D2675" i="12" s="1"/>
  <c r="G2689" i="12"/>
  <c r="C2689" i="12" s="1"/>
  <c r="D2689" i="12" s="1"/>
  <c r="G2761" i="12"/>
  <c r="C2761" i="12" s="1"/>
  <c r="D2761" i="12" s="1"/>
  <c r="G2738" i="12"/>
  <c r="C2738" i="12" s="1"/>
  <c r="D2738" i="12" s="1"/>
  <c r="H2738" i="12" s="1"/>
  <c r="G2700" i="12"/>
  <c r="C2700" i="12" s="1"/>
  <c r="D2700" i="12" s="1"/>
  <c r="H2700" i="12" s="1"/>
  <c r="G2664" i="12"/>
  <c r="C2664" i="12" s="1"/>
  <c r="D2664" i="12" s="1"/>
  <c r="H2664" i="12" s="1"/>
  <c r="G2712" i="12"/>
  <c r="C2712" i="12" s="1"/>
  <c r="D2712" i="12" s="1"/>
  <c r="G2686" i="12"/>
  <c r="C2686" i="12" s="1"/>
  <c r="D2686" i="12" s="1"/>
  <c r="G2677" i="12"/>
  <c r="C2677" i="12" s="1"/>
  <c r="D2677" i="12" s="1"/>
  <c r="G2670" i="12"/>
  <c r="C2670" i="12" s="1"/>
  <c r="D2670" i="12" s="1"/>
  <c r="G2654" i="12"/>
  <c r="C2654" i="12" s="1"/>
  <c r="D2654" i="12" s="1"/>
  <c r="H2654" i="12" s="1"/>
  <c r="AF2654" i="12" s="1"/>
  <c r="G2704" i="12"/>
  <c r="C2704" i="12" s="1"/>
  <c r="D2704" i="12" s="1"/>
  <c r="H2704" i="12" s="1"/>
  <c r="G2699" i="12"/>
  <c r="C2699" i="12" s="1"/>
  <c r="D2699" i="12" s="1"/>
  <c r="H2699" i="12" s="1"/>
  <c r="G2703" i="12"/>
  <c r="C2703" i="12" s="1"/>
  <c r="D2703" i="12" s="1"/>
  <c r="G2744" i="12"/>
  <c r="C2744" i="12" s="1"/>
  <c r="D2744" i="12" s="1"/>
  <c r="H2744" i="12" s="1"/>
  <c r="G2683" i="12"/>
  <c r="C2683" i="12" s="1"/>
  <c r="D2683" i="12" s="1"/>
  <c r="H2683" i="12" s="1"/>
  <c r="G2671" i="12"/>
  <c r="C2671" i="12" s="1"/>
  <c r="D2671" i="12" s="1"/>
  <c r="G2731" i="12"/>
  <c r="C2731" i="12" s="1"/>
  <c r="D2731" i="12" s="1"/>
  <c r="G2673" i="12"/>
  <c r="C2673" i="12" s="1"/>
  <c r="D2673" i="12" s="1"/>
  <c r="G2690" i="12"/>
  <c r="C2690" i="12" s="1"/>
  <c r="D2690" i="12" s="1"/>
  <c r="H2690" i="12" s="1"/>
  <c r="G2740" i="12"/>
  <c r="C2740" i="12" s="1"/>
  <c r="D2740" i="12" s="1"/>
  <c r="H2740" i="12" s="1"/>
  <c r="G2643" i="12"/>
  <c r="C2643" i="12" s="1"/>
  <c r="D2643" i="12" s="1"/>
  <c r="H2643" i="12" s="1"/>
  <c r="G2612" i="12"/>
  <c r="C2612" i="12" s="1"/>
  <c r="D2612" i="12" s="1"/>
  <c r="G2606" i="12"/>
  <c r="C2606" i="12" s="1"/>
  <c r="D2606" i="12" s="1"/>
  <c r="G2578" i="12"/>
  <c r="C2578" i="12" s="1"/>
  <c r="D2578" i="12" s="1"/>
  <c r="H2578" i="12" s="1"/>
  <c r="G2737" i="12"/>
  <c r="C2737" i="12" s="1"/>
  <c r="D2737" i="12" s="1"/>
  <c r="G2680" i="12"/>
  <c r="C2680" i="12" s="1"/>
  <c r="D2680" i="12" s="1"/>
  <c r="H2680" i="12" s="1"/>
  <c r="G2721" i="12"/>
  <c r="C2721" i="12" s="1"/>
  <c r="D2721" i="12" s="1"/>
  <c r="H2721" i="12" s="1"/>
  <c r="G2678" i="12"/>
  <c r="C2678" i="12" s="1"/>
  <c r="D2678" i="12" s="1"/>
  <c r="G2742" i="12"/>
  <c r="C2742" i="12" s="1"/>
  <c r="D2742" i="12" s="1"/>
  <c r="G2726" i="12"/>
  <c r="C2726" i="12" s="1"/>
  <c r="D2726" i="12" s="1"/>
  <c r="G2676" i="12"/>
  <c r="C2676" i="12" s="1"/>
  <c r="D2676" i="12" s="1"/>
  <c r="G2663" i="12"/>
  <c r="C2663" i="12" s="1"/>
  <c r="D2663" i="12" s="1"/>
  <c r="G2714" i="12"/>
  <c r="C2714" i="12" s="1"/>
  <c r="D2714" i="12" s="1"/>
  <c r="G2679" i="12"/>
  <c r="C2679" i="12" s="1"/>
  <c r="D2679" i="12" s="1"/>
  <c r="H2679" i="12" s="1"/>
  <c r="G2724" i="12"/>
  <c r="C2724" i="12" s="1"/>
  <c r="D2724" i="12" s="1"/>
  <c r="H2724" i="12" s="1"/>
  <c r="G2682" i="12"/>
  <c r="C2682" i="12" s="1"/>
  <c r="D2682" i="12" s="1"/>
  <c r="G2756" i="12"/>
  <c r="C2756" i="12" s="1"/>
  <c r="D2756" i="12" s="1"/>
  <c r="G2668" i="12"/>
  <c r="C2668" i="12" s="1"/>
  <c r="D2668" i="12" s="1"/>
  <c r="H2668" i="12" s="1"/>
  <c r="AF2668" i="12" s="1"/>
  <c r="G2713" i="12"/>
  <c r="C2713" i="12" s="1"/>
  <c r="D2713" i="12" s="1"/>
  <c r="G2590" i="12"/>
  <c r="C2590" i="12" s="1"/>
  <c r="D2590" i="12" s="1"/>
  <c r="H2590" i="12" s="1"/>
  <c r="G2611" i="12"/>
  <c r="C2611" i="12" s="1"/>
  <c r="D2611" i="12" s="1"/>
  <c r="H2611" i="12" s="1"/>
  <c r="G2595" i="12"/>
  <c r="C2595" i="12" s="1"/>
  <c r="D2595" i="12" s="1"/>
  <c r="G2613" i="12"/>
  <c r="C2613" i="12" s="1"/>
  <c r="D2613" i="12" s="1"/>
  <c r="G2540" i="12"/>
  <c r="C2540" i="12" s="1"/>
  <c r="D2540" i="12" s="1"/>
  <c r="G2529" i="12"/>
  <c r="C2529" i="12" s="1"/>
  <c r="D2529" i="12" s="1"/>
  <c r="G2588" i="12"/>
  <c r="C2588" i="12" s="1"/>
  <c r="D2588" i="12" s="1"/>
  <c r="G2450" i="12"/>
  <c r="C2450" i="12" s="1"/>
  <c r="D2450" i="12" s="1"/>
  <c r="G2526" i="12"/>
  <c r="C2526" i="12" s="1"/>
  <c r="D2526" i="12" s="1"/>
  <c r="G2636" i="12"/>
  <c r="C2636" i="12" s="1"/>
  <c r="D2636" i="12" s="1"/>
  <c r="H2636" i="12" s="1"/>
  <c r="G2627" i="12"/>
  <c r="C2627" i="12" s="1"/>
  <c r="D2627" i="12" s="1"/>
  <c r="G2589" i="12"/>
  <c r="C2589" i="12" s="1"/>
  <c r="D2589" i="12" s="1"/>
  <c r="H2589" i="12" s="1"/>
  <c r="AF2589" i="12" s="1"/>
  <c r="G2596" i="12"/>
  <c r="C2596" i="12" s="1"/>
  <c r="D2596" i="12" s="1"/>
  <c r="G2431" i="12"/>
  <c r="C2431" i="12" s="1"/>
  <c r="D2431" i="12" s="1"/>
  <c r="G2587" i="12"/>
  <c r="C2587" i="12" s="1"/>
  <c r="D2587" i="12" s="1"/>
  <c r="G2577" i="12"/>
  <c r="C2577" i="12" s="1"/>
  <c r="D2577" i="12" s="1"/>
  <c r="G2549" i="12"/>
  <c r="C2549" i="12" s="1"/>
  <c r="D2549" i="12" s="1"/>
  <c r="H2549" i="12" s="1"/>
  <c r="G2536" i="12"/>
  <c r="C2536" i="12" s="1"/>
  <c r="D2536" i="12" s="1"/>
  <c r="G2579" i="12"/>
  <c r="C2579" i="12" s="1"/>
  <c r="D2579" i="12" s="1"/>
  <c r="H2579" i="12" s="1"/>
  <c r="AF2579" i="12" s="1"/>
  <c r="G2558" i="12"/>
  <c r="C2558" i="12" s="1"/>
  <c r="D2558" i="12" s="1"/>
  <c r="G2616" i="12"/>
  <c r="C2616" i="12" s="1"/>
  <c r="D2616" i="12" s="1"/>
  <c r="H2616" i="12" s="1"/>
  <c r="G2530" i="12"/>
  <c r="C2530" i="12" s="1"/>
  <c r="D2530" i="12" s="1"/>
  <c r="H2530" i="12" s="1"/>
  <c r="G2601" i="12"/>
  <c r="C2601" i="12" s="1"/>
  <c r="D2601" i="12" s="1"/>
  <c r="H2601" i="12" s="1"/>
  <c r="AF2601" i="12" s="1"/>
  <c r="G2581" i="12"/>
  <c r="C2581" i="12" s="1"/>
  <c r="D2581" i="12" s="1"/>
  <c r="H2581" i="12" s="1"/>
  <c r="AF2581" i="12" s="1"/>
  <c r="G2603" i="12"/>
  <c r="C2603" i="12" s="1"/>
  <c r="D2603" i="12" s="1"/>
  <c r="H2603" i="12" s="1"/>
  <c r="G2583" i="12"/>
  <c r="C2583" i="12" s="1"/>
  <c r="D2583" i="12" s="1"/>
  <c r="G2552" i="12"/>
  <c r="C2552" i="12" s="1"/>
  <c r="D2552" i="12" s="1"/>
  <c r="H2552" i="12" s="1"/>
  <c r="G2621" i="12"/>
  <c r="C2621" i="12" s="1"/>
  <c r="D2621" i="12" s="1"/>
  <c r="G2538" i="12"/>
  <c r="C2538" i="12" s="1"/>
  <c r="D2538" i="12" s="1"/>
  <c r="G2559" i="12"/>
  <c r="C2559" i="12" s="1"/>
  <c r="D2559" i="12" s="1"/>
  <c r="H2559" i="12" s="1"/>
  <c r="G2561" i="12"/>
  <c r="C2561" i="12" s="1"/>
  <c r="D2561" i="12" s="1"/>
  <c r="G2551" i="12"/>
  <c r="C2551" i="12" s="1"/>
  <c r="D2551" i="12" s="1"/>
  <c r="H2551" i="12" s="1"/>
  <c r="G2553" i="12"/>
  <c r="C2553" i="12" s="1"/>
  <c r="D2553" i="12" s="1"/>
  <c r="H2553" i="12" s="1"/>
  <c r="G2464" i="12"/>
  <c r="C2464" i="12" s="1"/>
  <c r="D2464" i="12" s="1"/>
  <c r="G2622" i="12"/>
  <c r="C2622" i="12" s="1"/>
  <c r="D2622" i="12" s="1"/>
  <c r="G2594" i="12"/>
  <c r="C2594" i="12" s="1"/>
  <c r="D2594" i="12" s="1"/>
  <c r="H2594" i="12" s="1"/>
  <c r="G2628" i="12"/>
  <c r="C2628" i="12" s="1"/>
  <c r="D2628" i="12" s="1"/>
  <c r="H2628" i="12" s="1"/>
  <c r="G2523" i="12"/>
  <c r="C2523" i="12" s="1"/>
  <c r="D2523" i="12" s="1"/>
  <c r="G2436" i="12"/>
  <c r="C2436" i="12" s="1"/>
  <c r="D2436" i="12" s="1"/>
  <c r="H2436" i="12" s="1"/>
  <c r="G2566" i="12"/>
  <c r="C2566" i="12" s="1"/>
  <c r="D2566" i="12" s="1"/>
  <c r="G2547" i="12"/>
  <c r="C2547" i="12" s="1"/>
  <c r="D2547" i="12" s="1"/>
  <c r="H2547" i="12" s="1"/>
  <c r="G2610" i="12"/>
  <c r="C2610" i="12" s="1"/>
  <c r="D2610" i="12" s="1"/>
  <c r="G2602" i="12"/>
  <c r="C2602" i="12" s="1"/>
  <c r="D2602" i="12" s="1"/>
  <c r="G2544" i="12"/>
  <c r="C2544" i="12" s="1"/>
  <c r="D2544" i="12" s="1"/>
  <c r="G2500" i="12"/>
  <c r="C2500" i="12" s="1"/>
  <c r="D2500" i="12" s="1"/>
  <c r="H2500" i="12" s="1"/>
  <c r="G2449" i="12"/>
  <c r="C2449" i="12" s="1"/>
  <c r="D2449" i="12" s="1"/>
  <c r="G2425" i="12"/>
  <c r="C2425" i="12" s="1"/>
  <c r="D2425" i="12" s="1"/>
  <c r="G2557" i="12"/>
  <c r="C2557" i="12" s="1"/>
  <c r="D2557" i="12" s="1"/>
  <c r="G2532" i="12"/>
  <c r="C2532" i="12" s="1"/>
  <c r="D2532" i="12" s="1"/>
  <c r="H2532" i="12" s="1"/>
  <c r="G2585" i="12"/>
  <c r="C2585" i="12" s="1"/>
  <c r="D2585" i="12" s="1"/>
  <c r="H2585" i="12" s="1"/>
  <c r="G2571" i="12"/>
  <c r="C2571" i="12" s="1"/>
  <c r="D2571" i="12" s="1"/>
  <c r="G2586" i="12"/>
  <c r="C2586" i="12" s="1"/>
  <c r="D2586" i="12" s="1"/>
  <c r="H2586" i="12" s="1"/>
  <c r="G2593" i="12"/>
  <c r="C2593" i="12" s="1"/>
  <c r="D2593" i="12" s="1"/>
  <c r="H2593" i="12" s="1"/>
  <c r="G2458" i="12"/>
  <c r="C2458" i="12" s="1"/>
  <c r="D2458" i="12" s="1"/>
  <c r="H2458" i="12" s="1"/>
  <c r="G2507" i="12"/>
  <c r="C2507" i="12" s="1"/>
  <c r="D2507" i="12" s="1"/>
  <c r="G2556" i="12"/>
  <c r="C2556" i="12" s="1"/>
  <c r="D2556" i="12" s="1"/>
  <c r="H2556" i="12" s="1"/>
  <c r="G2609" i="12"/>
  <c r="C2609" i="12" s="1"/>
  <c r="D2609" i="12" s="1"/>
  <c r="H2609" i="12" s="1"/>
  <c r="G2573" i="12"/>
  <c r="C2573" i="12" s="1"/>
  <c r="D2573" i="12" s="1"/>
  <c r="G2615" i="12"/>
  <c r="C2615" i="12" s="1"/>
  <c r="D2615" i="12" s="1"/>
  <c r="G2569" i="12"/>
  <c r="C2569" i="12" s="1"/>
  <c r="D2569" i="12" s="1"/>
  <c r="H2569" i="12" s="1"/>
  <c r="G2637" i="12"/>
  <c r="C2637" i="12" s="1"/>
  <c r="D2637" i="12" s="1"/>
  <c r="H2637" i="12" s="1"/>
  <c r="G2619" i="12"/>
  <c r="C2619" i="12" s="1"/>
  <c r="D2619" i="12" s="1"/>
  <c r="G2560" i="12"/>
  <c r="C2560" i="12" s="1"/>
  <c r="D2560" i="12" s="1"/>
  <c r="G2528" i="12"/>
  <c r="C2528" i="12" s="1"/>
  <c r="D2528" i="12" s="1"/>
  <c r="G2618" i="12"/>
  <c r="C2618" i="12" s="1"/>
  <c r="D2618" i="12" s="1"/>
  <c r="G2534" i="12"/>
  <c r="C2534" i="12" s="1"/>
  <c r="D2534" i="12" s="1"/>
  <c r="G2537" i="12"/>
  <c r="C2537" i="12" s="1"/>
  <c r="D2537" i="12" s="1"/>
  <c r="G2614" i="12"/>
  <c r="C2614" i="12" s="1"/>
  <c r="D2614" i="12" s="1"/>
  <c r="H2614" i="12" s="1"/>
  <c r="G2568" i="12"/>
  <c r="C2568" i="12" s="1"/>
  <c r="D2568" i="12" s="1"/>
  <c r="G2525" i="12"/>
  <c r="C2525" i="12" s="1"/>
  <c r="D2525" i="12" s="1"/>
  <c r="H2525" i="12" s="1"/>
  <c r="AF2525" i="12" s="1"/>
  <c r="G2562" i="12"/>
  <c r="C2562" i="12" s="1"/>
  <c r="D2562" i="12" s="1"/>
  <c r="G2550" i="12"/>
  <c r="C2550" i="12" s="1"/>
  <c r="D2550" i="12" s="1"/>
  <c r="G2600" i="12"/>
  <c r="C2600" i="12" s="1"/>
  <c r="D2600" i="12" s="1"/>
  <c r="G2527" i="12"/>
  <c r="C2527" i="12" s="1"/>
  <c r="D2527" i="12" s="1"/>
  <c r="H2527" i="12" s="1"/>
  <c r="G2591" i="12"/>
  <c r="C2591" i="12" s="1"/>
  <c r="D2591" i="12" s="1"/>
  <c r="G2584" i="12"/>
  <c r="C2584" i="12" s="1"/>
  <c r="D2584" i="12" s="1"/>
  <c r="H2584" i="12" s="1"/>
  <c r="G2463" i="12"/>
  <c r="C2463" i="12" s="1"/>
  <c r="D2463" i="12" s="1"/>
  <c r="G2433" i="12"/>
  <c r="C2433" i="12" s="1"/>
  <c r="D2433" i="12" s="1"/>
  <c r="G2641" i="12"/>
  <c r="C2641" i="12" s="1"/>
  <c r="D2641" i="12" s="1"/>
  <c r="H2641" i="12" s="1"/>
  <c r="G2580" i="12"/>
  <c r="C2580" i="12" s="1"/>
  <c r="D2580" i="12" s="1"/>
  <c r="G2630" i="12"/>
  <c r="C2630" i="12" s="1"/>
  <c r="D2630" i="12" s="1"/>
  <c r="G2617" i="12"/>
  <c r="C2617" i="12" s="1"/>
  <c r="D2617" i="12" s="1"/>
  <c r="H2617" i="12" s="1"/>
  <c r="G2599" i="12"/>
  <c r="C2599" i="12" s="1"/>
  <c r="D2599" i="12" s="1"/>
  <c r="H2599" i="12" s="1"/>
  <c r="G2554" i="12"/>
  <c r="C2554" i="12" s="1"/>
  <c r="D2554" i="12" s="1"/>
  <c r="G2638" i="12"/>
  <c r="C2638" i="12" s="1"/>
  <c r="D2638" i="12" s="1"/>
  <c r="G2574" i="12"/>
  <c r="C2574" i="12" s="1"/>
  <c r="D2574" i="12" s="1"/>
  <c r="G2521" i="12"/>
  <c r="C2521" i="12" s="1"/>
  <c r="D2521" i="12" s="1"/>
  <c r="H2521" i="12" s="1"/>
  <c r="AF2521" i="12" s="1"/>
  <c r="G2582" i="12"/>
  <c r="C2582" i="12" s="1"/>
  <c r="D2582" i="12" s="1"/>
  <c r="H2582" i="12" s="1"/>
  <c r="G2608" i="12"/>
  <c r="C2608" i="12" s="1"/>
  <c r="D2608" i="12" s="1"/>
  <c r="H2608" i="12" s="1"/>
  <c r="AF2608" i="12" s="1"/>
  <c r="G2462" i="12"/>
  <c r="C2462" i="12" s="1"/>
  <c r="D2462" i="12" s="1"/>
  <c r="G2428" i="12"/>
  <c r="C2428" i="12" s="1"/>
  <c r="D2428" i="12" s="1"/>
  <c r="G2422" i="12"/>
  <c r="C2422" i="12" s="1"/>
  <c r="D2422" i="12" s="1"/>
  <c r="G2535" i="12"/>
  <c r="C2535" i="12" s="1"/>
  <c r="D2535" i="12" s="1"/>
  <c r="H2535" i="12" s="1"/>
  <c r="G2623" i="12"/>
  <c r="C2623" i="12" s="1"/>
  <c r="D2623" i="12" s="1"/>
  <c r="G2542" i="12"/>
  <c r="C2542" i="12" s="1"/>
  <c r="D2542" i="12" s="1"/>
  <c r="G2592" i="12"/>
  <c r="C2592" i="12" s="1"/>
  <c r="D2592" i="12" s="1"/>
  <c r="G2555" i="12"/>
  <c r="C2555" i="12" s="1"/>
  <c r="D2555" i="12" s="1"/>
  <c r="G2565" i="12"/>
  <c r="C2565" i="12" s="1"/>
  <c r="D2565" i="12" s="1"/>
  <c r="H2565" i="12" s="1"/>
  <c r="G2546" i="12"/>
  <c r="C2546" i="12" s="1"/>
  <c r="D2546" i="12" s="1"/>
  <c r="G2605" i="12"/>
  <c r="C2605" i="12" s="1"/>
  <c r="D2605" i="12" s="1"/>
  <c r="G2625" i="12"/>
  <c r="C2625" i="12" s="1"/>
  <c r="D2625" i="12" s="1"/>
  <c r="H2625" i="12" s="1"/>
  <c r="G2427" i="12"/>
  <c r="C2427" i="12" s="1"/>
  <c r="D2427" i="12" s="1"/>
  <c r="G2563" i="12"/>
  <c r="C2563" i="12" s="1"/>
  <c r="D2563" i="12" s="1"/>
  <c r="H2563" i="12" s="1"/>
  <c r="G2548" i="12"/>
  <c r="C2548" i="12" s="1"/>
  <c r="D2548" i="12" s="1"/>
  <c r="G2626" i="12"/>
  <c r="C2626" i="12" s="1"/>
  <c r="D2626" i="12" s="1"/>
  <c r="G2545" i="12"/>
  <c r="C2545" i="12" s="1"/>
  <c r="D2545" i="12" s="1"/>
  <c r="G2629" i="12"/>
  <c r="C2629" i="12" s="1"/>
  <c r="D2629" i="12" s="1"/>
  <c r="H2629" i="12" s="1"/>
  <c r="G2572" i="12"/>
  <c r="C2572" i="12" s="1"/>
  <c r="D2572" i="12" s="1"/>
  <c r="G2635" i="12"/>
  <c r="C2635" i="12" s="1"/>
  <c r="D2635" i="12" s="1"/>
  <c r="G2533" i="12"/>
  <c r="C2533" i="12" s="1"/>
  <c r="D2533" i="12" s="1"/>
  <c r="G2632" i="12"/>
  <c r="C2632" i="12" s="1"/>
  <c r="D2632" i="12" s="1"/>
  <c r="G2570" i="12"/>
  <c r="C2570" i="12" s="1"/>
  <c r="D2570" i="12" s="1"/>
  <c r="G2620" i="12"/>
  <c r="C2620" i="12" s="1"/>
  <c r="D2620" i="12" s="1"/>
  <c r="G2543" i="12"/>
  <c r="C2543" i="12" s="1"/>
  <c r="D2543" i="12" s="1"/>
  <c r="G2539" i="12"/>
  <c r="C2539" i="12" s="1"/>
  <c r="D2539" i="12" s="1"/>
  <c r="G2567" i="12"/>
  <c r="C2567" i="12" s="1"/>
  <c r="D2567" i="12" s="1"/>
  <c r="G2624" i="12"/>
  <c r="C2624" i="12" s="1"/>
  <c r="D2624" i="12" s="1"/>
  <c r="G2597" i="12"/>
  <c r="C2597" i="12" s="1"/>
  <c r="D2597" i="12" s="1"/>
  <c r="H2597" i="12" s="1"/>
  <c r="AF2597" i="12" s="1"/>
  <c r="G2541" i="12"/>
  <c r="C2541" i="12" s="1"/>
  <c r="D2541" i="12" s="1"/>
  <c r="H2541" i="12" s="1"/>
  <c r="G2531" i="12"/>
  <c r="C2531" i="12" s="1"/>
  <c r="D2531" i="12" s="1"/>
  <c r="G2633" i="12"/>
  <c r="C2633" i="12" s="1"/>
  <c r="D2633" i="12" s="1"/>
  <c r="G2513" i="12"/>
  <c r="C2513" i="12" s="1"/>
  <c r="D2513" i="12" s="1"/>
  <c r="G2509" i="12"/>
  <c r="C2509" i="12" s="1"/>
  <c r="D2509" i="12" s="1"/>
  <c r="G2489" i="12"/>
  <c r="C2489" i="12" s="1"/>
  <c r="D2489" i="12" s="1"/>
  <c r="G2475" i="12"/>
  <c r="C2475" i="12" s="1"/>
  <c r="D2475" i="12" s="1"/>
  <c r="H2475" i="12" s="1"/>
  <c r="G2522" i="12"/>
  <c r="C2522" i="12" s="1"/>
  <c r="D2522" i="12" s="1"/>
  <c r="G2442" i="12"/>
  <c r="C2442" i="12" s="1"/>
  <c r="D2442" i="12" s="1"/>
  <c r="H2442" i="12" s="1"/>
  <c r="G2409" i="12"/>
  <c r="C2409" i="12" s="1"/>
  <c r="D2409" i="12" s="1"/>
  <c r="G2298" i="12"/>
  <c r="C2298" i="12" s="1"/>
  <c r="D2298" i="12" s="1"/>
  <c r="G2295" i="12"/>
  <c r="C2295" i="12" s="1"/>
  <c r="D2295" i="12" s="1"/>
  <c r="G2381" i="12"/>
  <c r="C2381" i="12" s="1"/>
  <c r="D2381" i="12" s="1"/>
  <c r="G2334" i="12"/>
  <c r="C2334" i="12" s="1"/>
  <c r="D2334" i="12" s="1"/>
  <c r="G2318" i="12"/>
  <c r="C2318" i="12" s="1"/>
  <c r="D2318" i="12" s="1"/>
  <c r="G2465" i="12"/>
  <c r="C2465" i="12" s="1"/>
  <c r="D2465" i="12" s="1"/>
  <c r="H2465" i="12" s="1"/>
  <c r="G2492" i="12"/>
  <c r="C2492" i="12" s="1"/>
  <c r="D2492" i="12" s="1"/>
  <c r="H2492" i="12" s="1"/>
  <c r="G2516" i="12"/>
  <c r="C2516" i="12" s="1"/>
  <c r="D2516" i="12" s="1"/>
  <c r="H2516" i="12" s="1"/>
  <c r="G2447" i="12"/>
  <c r="C2447" i="12" s="1"/>
  <c r="D2447" i="12" s="1"/>
  <c r="G2417" i="12"/>
  <c r="C2417" i="12" s="1"/>
  <c r="D2417" i="12" s="1"/>
  <c r="H2417" i="12" s="1"/>
  <c r="G2457" i="12"/>
  <c r="C2457" i="12" s="1"/>
  <c r="D2457" i="12" s="1"/>
  <c r="H2457" i="12" s="1"/>
  <c r="G2518" i="12"/>
  <c r="C2518" i="12" s="1"/>
  <c r="D2518" i="12" s="1"/>
  <c r="G2501" i="12"/>
  <c r="C2501" i="12" s="1"/>
  <c r="D2501" i="12" s="1"/>
  <c r="H2501" i="12" s="1"/>
  <c r="G2421" i="12"/>
  <c r="C2421" i="12" s="1"/>
  <c r="D2421" i="12" s="1"/>
  <c r="G2411" i="12"/>
  <c r="C2411" i="12" s="1"/>
  <c r="D2411" i="12" s="1"/>
  <c r="H2411" i="12" s="1"/>
  <c r="G2494" i="12"/>
  <c r="C2494" i="12" s="1"/>
  <c r="D2494" i="12" s="1"/>
  <c r="G2496" i="12"/>
  <c r="C2496" i="12" s="1"/>
  <c r="D2496" i="12" s="1"/>
  <c r="H2496" i="12" s="1"/>
  <c r="G2434" i="12"/>
  <c r="C2434" i="12" s="1"/>
  <c r="D2434" i="12" s="1"/>
  <c r="G2519" i="12"/>
  <c r="C2519" i="12" s="1"/>
  <c r="D2519" i="12" s="1"/>
  <c r="H2519" i="12" s="1"/>
  <c r="AF2519" i="12" s="1"/>
  <c r="G2403" i="12"/>
  <c r="C2403" i="12" s="1"/>
  <c r="D2403" i="12" s="1"/>
  <c r="H2403" i="12" s="1"/>
  <c r="G2470" i="12"/>
  <c r="C2470" i="12" s="1"/>
  <c r="D2470" i="12" s="1"/>
  <c r="H2470" i="12" s="1"/>
  <c r="AF2470" i="12" s="1"/>
  <c r="G2424" i="12"/>
  <c r="C2424" i="12" s="1"/>
  <c r="D2424" i="12" s="1"/>
  <c r="G2485" i="12"/>
  <c r="C2485" i="12" s="1"/>
  <c r="D2485" i="12" s="1"/>
  <c r="G2511" i="12"/>
  <c r="C2511" i="12" s="1"/>
  <c r="D2511" i="12" s="1"/>
  <c r="H2511" i="12" s="1"/>
  <c r="AF2511" i="12" s="1"/>
  <c r="G2508" i="12"/>
  <c r="C2508" i="12" s="1"/>
  <c r="D2508" i="12" s="1"/>
  <c r="G2385" i="12"/>
  <c r="C2385" i="12" s="1"/>
  <c r="D2385" i="12" s="1"/>
  <c r="H2385" i="12" s="1"/>
  <c r="G2398" i="12"/>
  <c r="C2398" i="12" s="1"/>
  <c r="D2398" i="12" s="1"/>
  <c r="G2380" i="12"/>
  <c r="C2380" i="12" s="1"/>
  <c r="D2380" i="12" s="1"/>
  <c r="G2483" i="12"/>
  <c r="C2483" i="12" s="1"/>
  <c r="D2483" i="12" s="1"/>
  <c r="H2483" i="12" s="1"/>
  <c r="G2455" i="12"/>
  <c r="C2455" i="12" s="1"/>
  <c r="D2455" i="12" s="1"/>
  <c r="G2467" i="12"/>
  <c r="C2467" i="12" s="1"/>
  <c r="D2467" i="12" s="1"/>
  <c r="G2469" i="12"/>
  <c r="C2469" i="12" s="1"/>
  <c r="D2469" i="12" s="1"/>
  <c r="G2473" i="12"/>
  <c r="C2473" i="12" s="1"/>
  <c r="D2473" i="12" s="1"/>
  <c r="H2473" i="12" s="1"/>
  <c r="G2440" i="12"/>
  <c r="C2440" i="12" s="1"/>
  <c r="D2440" i="12" s="1"/>
  <c r="G2524" i="12"/>
  <c r="C2524" i="12" s="1"/>
  <c r="D2524" i="12" s="1"/>
  <c r="H2524" i="12" s="1"/>
  <c r="AF2524" i="12" s="1"/>
  <c r="G2406" i="12"/>
  <c r="C2406" i="12" s="1"/>
  <c r="D2406" i="12" s="1"/>
  <c r="H2406" i="12" s="1"/>
  <c r="G2306" i="12"/>
  <c r="C2306" i="12" s="1"/>
  <c r="D2306" i="12" s="1"/>
  <c r="H2306" i="12" s="1"/>
  <c r="G2414" i="12"/>
  <c r="C2414" i="12" s="1"/>
  <c r="D2414" i="12" s="1"/>
  <c r="G2412" i="12"/>
  <c r="C2412" i="12" s="1"/>
  <c r="D2412" i="12" s="1"/>
  <c r="G2439" i="12"/>
  <c r="C2439" i="12" s="1"/>
  <c r="D2439" i="12" s="1"/>
  <c r="H2439" i="12" s="1"/>
  <c r="AF2439" i="12" s="1"/>
  <c r="G2419" i="12"/>
  <c r="C2419" i="12" s="1"/>
  <c r="D2419" i="12" s="1"/>
  <c r="G2410" i="12"/>
  <c r="C2410" i="12" s="1"/>
  <c r="D2410" i="12" s="1"/>
  <c r="G2468" i="12"/>
  <c r="C2468" i="12" s="1"/>
  <c r="D2468" i="12" s="1"/>
  <c r="G2423" i="12"/>
  <c r="C2423" i="12" s="1"/>
  <c r="D2423" i="12" s="1"/>
  <c r="G2429" i="12"/>
  <c r="C2429" i="12" s="1"/>
  <c r="D2429" i="12" s="1"/>
  <c r="G2445" i="12"/>
  <c r="C2445" i="12" s="1"/>
  <c r="D2445" i="12" s="1"/>
  <c r="G2292" i="12"/>
  <c r="C2292" i="12" s="1"/>
  <c r="D2292" i="12" s="1"/>
  <c r="H2292" i="12" s="1"/>
  <c r="AF2292" i="12" s="1"/>
  <c r="G2480" i="12"/>
  <c r="C2480" i="12" s="1"/>
  <c r="D2480" i="12" s="1"/>
  <c r="H2480" i="12" s="1"/>
  <c r="G2471" i="12"/>
  <c r="C2471" i="12" s="1"/>
  <c r="D2471" i="12" s="1"/>
  <c r="G2435" i="12"/>
  <c r="C2435" i="12" s="1"/>
  <c r="D2435" i="12" s="1"/>
  <c r="G2460" i="12"/>
  <c r="C2460" i="12" s="1"/>
  <c r="D2460" i="12" s="1"/>
  <c r="G2488" i="12"/>
  <c r="C2488" i="12" s="1"/>
  <c r="D2488" i="12" s="1"/>
  <c r="H2488" i="12" s="1"/>
  <c r="G2478" i="12"/>
  <c r="C2478" i="12" s="1"/>
  <c r="D2478" i="12" s="1"/>
  <c r="G2453" i="12"/>
  <c r="C2453" i="12" s="1"/>
  <c r="D2453" i="12" s="1"/>
  <c r="G2420" i="12"/>
  <c r="C2420" i="12" s="1"/>
  <c r="D2420" i="12" s="1"/>
  <c r="G2515" i="12"/>
  <c r="C2515" i="12" s="1"/>
  <c r="D2515" i="12" s="1"/>
  <c r="H2515" i="12" s="1"/>
  <c r="G2477" i="12"/>
  <c r="C2477" i="12" s="1"/>
  <c r="D2477" i="12" s="1"/>
  <c r="G2461" i="12"/>
  <c r="C2461" i="12" s="1"/>
  <c r="D2461" i="12" s="1"/>
  <c r="G2498" i="12"/>
  <c r="C2498" i="12" s="1"/>
  <c r="D2498" i="12" s="1"/>
  <c r="G2493" i="12"/>
  <c r="C2493" i="12" s="1"/>
  <c r="D2493" i="12" s="1"/>
  <c r="G2459" i="12"/>
  <c r="C2459" i="12" s="1"/>
  <c r="D2459" i="12" s="1"/>
  <c r="G2451" i="12"/>
  <c r="C2451" i="12" s="1"/>
  <c r="D2451" i="12" s="1"/>
  <c r="H2451" i="12" s="1"/>
  <c r="G2506" i="12"/>
  <c r="C2506" i="12" s="1"/>
  <c r="D2506" i="12" s="1"/>
  <c r="G2497" i="12"/>
  <c r="C2497" i="12" s="1"/>
  <c r="D2497" i="12" s="1"/>
  <c r="G2474" i="12"/>
  <c r="C2474" i="12" s="1"/>
  <c r="D2474" i="12" s="1"/>
  <c r="H2474" i="12" s="1"/>
  <c r="G2443" i="12"/>
  <c r="C2443" i="12" s="1"/>
  <c r="D2443" i="12" s="1"/>
  <c r="G2502" i="12"/>
  <c r="C2502" i="12" s="1"/>
  <c r="D2502" i="12" s="1"/>
  <c r="G2452" i="12"/>
  <c r="C2452" i="12" s="1"/>
  <c r="D2452" i="12" s="1"/>
  <c r="G2514" i="12"/>
  <c r="C2514" i="12" s="1"/>
  <c r="D2514" i="12" s="1"/>
  <c r="G2466" i="12"/>
  <c r="C2466" i="12" s="1"/>
  <c r="D2466" i="12" s="1"/>
  <c r="H2466" i="12" s="1"/>
  <c r="AF2466" i="12" s="1"/>
  <c r="G2413" i="12"/>
  <c r="C2413" i="12" s="1"/>
  <c r="D2413" i="12" s="1"/>
  <c r="H2413" i="12" s="1"/>
  <c r="G2393" i="12"/>
  <c r="C2393" i="12" s="1"/>
  <c r="D2393" i="12" s="1"/>
  <c r="H2393" i="12" s="1"/>
  <c r="G2282" i="12"/>
  <c r="C2282" i="12" s="1"/>
  <c r="D2282" i="12" s="1"/>
  <c r="G2327" i="12"/>
  <c r="C2327" i="12" s="1"/>
  <c r="D2327" i="12" s="1"/>
  <c r="H2327" i="12" s="1"/>
  <c r="G2487" i="12"/>
  <c r="C2487" i="12" s="1"/>
  <c r="D2487" i="12" s="1"/>
  <c r="G2505" i="12"/>
  <c r="C2505" i="12" s="1"/>
  <c r="D2505" i="12" s="1"/>
  <c r="H2505" i="12" s="1"/>
  <c r="G2446" i="12"/>
  <c r="C2446" i="12" s="1"/>
  <c r="D2446" i="12" s="1"/>
  <c r="G2510" i="12"/>
  <c r="C2510" i="12" s="1"/>
  <c r="D2510" i="12" s="1"/>
  <c r="G2479" i="12"/>
  <c r="C2479" i="12" s="1"/>
  <c r="D2479" i="12" s="1"/>
  <c r="G2454" i="12"/>
  <c r="C2454" i="12" s="1"/>
  <c r="D2454" i="12" s="1"/>
  <c r="G2448" i="12"/>
  <c r="C2448" i="12" s="1"/>
  <c r="D2448" i="12" s="1"/>
  <c r="G2512" i="12"/>
  <c r="C2512" i="12" s="1"/>
  <c r="D2512" i="12" s="1"/>
  <c r="H2512" i="12" s="1"/>
  <c r="AF2512" i="12" s="1"/>
  <c r="G2484" i="12"/>
  <c r="C2484" i="12" s="1"/>
  <c r="D2484" i="12" s="1"/>
  <c r="H2484" i="12" s="1"/>
  <c r="G2418" i="12"/>
  <c r="C2418" i="12" s="1"/>
  <c r="D2418" i="12" s="1"/>
  <c r="G2495" i="12"/>
  <c r="C2495" i="12" s="1"/>
  <c r="D2495" i="12" s="1"/>
  <c r="G2456" i="12"/>
  <c r="C2456" i="12" s="1"/>
  <c r="D2456" i="12" s="1"/>
  <c r="H2456" i="12" s="1"/>
  <c r="G2503" i="12"/>
  <c r="C2503" i="12" s="1"/>
  <c r="D2503" i="12" s="1"/>
  <c r="G2416" i="12"/>
  <c r="C2416" i="12" s="1"/>
  <c r="D2416" i="12" s="1"/>
  <c r="H2416" i="12" s="1"/>
  <c r="G2504" i="12"/>
  <c r="C2504" i="12" s="1"/>
  <c r="D2504" i="12" s="1"/>
  <c r="G2486" i="12"/>
  <c r="C2486" i="12" s="1"/>
  <c r="D2486" i="12" s="1"/>
  <c r="H2486" i="12" s="1"/>
  <c r="G2441" i="12"/>
  <c r="C2441" i="12" s="1"/>
  <c r="D2441" i="12" s="1"/>
  <c r="H2441" i="12" s="1"/>
  <c r="G2430" i="12"/>
  <c r="C2430" i="12" s="1"/>
  <c r="D2430" i="12" s="1"/>
  <c r="G2499" i="12"/>
  <c r="C2499" i="12" s="1"/>
  <c r="D2499" i="12" s="1"/>
  <c r="H2499" i="12" s="1"/>
  <c r="G2517" i="12"/>
  <c r="C2517" i="12" s="1"/>
  <c r="D2517" i="12" s="1"/>
  <c r="G2491" i="12"/>
  <c r="C2491" i="12" s="1"/>
  <c r="D2491" i="12" s="1"/>
  <c r="G2482" i="12"/>
  <c r="C2482" i="12" s="1"/>
  <c r="D2482" i="12" s="1"/>
  <c r="G2415" i="12"/>
  <c r="C2415" i="12" s="1"/>
  <c r="D2415" i="12" s="1"/>
  <c r="H2415" i="12" s="1"/>
  <c r="G2408" i="12"/>
  <c r="C2408" i="12" s="1"/>
  <c r="D2408" i="12" s="1"/>
  <c r="H2408" i="12" s="1"/>
  <c r="G2377" i="12"/>
  <c r="C2377" i="12" s="1"/>
  <c r="D2377" i="12" s="1"/>
  <c r="G2287" i="12"/>
  <c r="C2287" i="12" s="1"/>
  <c r="D2287" i="12" s="1"/>
  <c r="H2287" i="12" s="1"/>
  <c r="AF2287" i="12" s="1"/>
  <c r="G2402" i="12"/>
  <c r="C2402" i="12" s="1"/>
  <c r="D2402" i="12" s="1"/>
  <c r="G2438" i="12"/>
  <c r="C2438" i="12" s="1"/>
  <c r="D2438" i="12" s="1"/>
  <c r="H2438" i="12" s="1"/>
  <c r="G2407" i="12"/>
  <c r="C2407" i="12" s="1"/>
  <c r="D2407" i="12" s="1"/>
  <c r="G2490" i="12"/>
  <c r="C2490" i="12" s="1"/>
  <c r="D2490" i="12" s="1"/>
  <c r="G2520" i="12"/>
  <c r="C2520" i="12" s="1"/>
  <c r="D2520" i="12" s="1"/>
  <c r="G2432" i="12"/>
  <c r="C2432" i="12" s="1"/>
  <c r="D2432" i="12" s="1"/>
  <c r="G2472" i="12"/>
  <c r="C2472" i="12" s="1"/>
  <c r="D2472" i="12" s="1"/>
  <c r="H2472" i="12" s="1"/>
  <c r="AF2472" i="12" s="1"/>
  <c r="G2481" i="12"/>
  <c r="C2481" i="12" s="1"/>
  <c r="D2481" i="12" s="1"/>
  <c r="G2476" i="12"/>
  <c r="C2476" i="12" s="1"/>
  <c r="D2476" i="12" s="1"/>
  <c r="G2437" i="12"/>
  <c r="C2437" i="12" s="1"/>
  <c r="D2437" i="12" s="1"/>
  <c r="G2426" i="12"/>
  <c r="C2426" i="12" s="1"/>
  <c r="D2426" i="12" s="1"/>
  <c r="G2444" i="12"/>
  <c r="C2444" i="12" s="1"/>
  <c r="D2444" i="12" s="1"/>
  <c r="G2302" i="12"/>
  <c r="C2302" i="12" s="1"/>
  <c r="D2302" i="12" s="1"/>
  <c r="G2366" i="12"/>
  <c r="C2366" i="12" s="1"/>
  <c r="D2366" i="12" s="1"/>
  <c r="H2366" i="12" s="1"/>
  <c r="AF2366" i="12" s="1"/>
  <c r="G2341" i="12"/>
  <c r="C2341" i="12" s="1"/>
  <c r="D2341" i="12" s="1"/>
  <c r="G2349" i="12"/>
  <c r="C2349" i="12" s="1"/>
  <c r="D2349" i="12" s="1"/>
  <c r="H2349" i="12" s="1"/>
  <c r="AF2349" i="12" s="1"/>
  <c r="G2374" i="12"/>
  <c r="C2374" i="12" s="1"/>
  <c r="D2374" i="12" s="1"/>
  <c r="H2374" i="12" s="1"/>
  <c r="G2325" i="12"/>
  <c r="C2325" i="12" s="1"/>
  <c r="D2325" i="12" s="1"/>
  <c r="H2325" i="12" s="1"/>
  <c r="AF2325" i="12" s="1"/>
  <c r="G2371" i="12"/>
  <c r="C2371" i="12" s="1"/>
  <c r="D2371" i="12" s="1"/>
  <c r="G2279" i="12"/>
  <c r="C2279" i="12" s="1"/>
  <c r="D2279" i="12" s="1"/>
  <c r="G2184" i="12"/>
  <c r="C2184" i="12" s="1"/>
  <c r="D2184" i="12" s="1"/>
  <c r="G2329" i="12"/>
  <c r="C2329" i="12" s="1"/>
  <c r="D2329" i="12" s="1"/>
  <c r="H2329" i="12" s="1"/>
  <c r="G2310" i="12"/>
  <c r="C2310" i="12" s="1"/>
  <c r="D2310" i="12" s="1"/>
  <c r="G2391" i="12"/>
  <c r="C2391" i="12" s="1"/>
  <c r="D2391" i="12" s="1"/>
  <c r="H2391" i="12" s="1"/>
  <c r="G2389" i="12"/>
  <c r="C2389" i="12" s="1"/>
  <c r="D2389" i="12" s="1"/>
  <c r="G2372" i="12"/>
  <c r="C2372" i="12" s="1"/>
  <c r="D2372" i="12" s="1"/>
  <c r="H2372" i="12" s="1"/>
  <c r="G2308" i="12"/>
  <c r="C2308" i="12" s="1"/>
  <c r="D2308" i="12" s="1"/>
  <c r="G2333" i="12"/>
  <c r="C2333" i="12" s="1"/>
  <c r="D2333" i="12" s="1"/>
  <c r="G2384" i="12"/>
  <c r="C2384" i="12" s="1"/>
  <c r="D2384" i="12" s="1"/>
  <c r="G2328" i="12"/>
  <c r="C2328" i="12" s="1"/>
  <c r="D2328" i="12" s="1"/>
  <c r="G2360" i="12"/>
  <c r="C2360" i="12" s="1"/>
  <c r="D2360" i="12" s="1"/>
  <c r="G2382" i="12"/>
  <c r="C2382" i="12" s="1"/>
  <c r="D2382" i="12" s="1"/>
  <c r="G2280" i="12"/>
  <c r="C2280" i="12" s="1"/>
  <c r="D2280" i="12" s="1"/>
  <c r="H2280" i="12" s="1"/>
  <c r="G2365" i="12"/>
  <c r="C2365" i="12" s="1"/>
  <c r="D2365" i="12" s="1"/>
  <c r="G2353" i="12"/>
  <c r="C2353" i="12" s="1"/>
  <c r="D2353" i="12" s="1"/>
  <c r="G2324" i="12"/>
  <c r="C2324" i="12" s="1"/>
  <c r="D2324" i="12" s="1"/>
  <c r="H2324" i="12" s="1"/>
  <c r="G2290" i="12"/>
  <c r="C2290" i="12" s="1"/>
  <c r="D2290" i="12" s="1"/>
  <c r="G2261" i="12"/>
  <c r="C2261" i="12" s="1"/>
  <c r="D2261" i="12" s="1"/>
  <c r="G2182" i="12"/>
  <c r="C2182" i="12" s="1"/>
  <c r="D2182" i="12" s="1"/>
  <c r="G2364" i="12"/>
  <c r="C2364" i="12" s="1"/>
  <c r="D2364" i="12" s="1"/>
  <c r="G2284" i="12"/>
  <c r="C2284" i="12" s="1"/>
  <c r="D2284" i="12" s="1"/>
  <c r="G2358" i="12"/>
  <c r="C2358" i="12" s="1"/>
  <c r="D2358" i="12" s="1"/>
  <c r="G2297" i="12"/>
  <c r="C2297" i="12" s="1"/>
  <c r="D2297" i="12" s="1"/>
  <c r="G2387" i="12"/>
  <c r="C2387" i="12" s="1"/>
  <c r="D2387" i="12" s="1"/>
  <c r="H2387" i="12" s="1"/>
  <c r="G2401" i="12"/>
  <c r="C2401" i="12" s="1"/>
  <c r="D2401" i="12" s="1"/>
  <c r="G2395" i="12"/>
  <c r="C2395" i="12" s="1"/>
  <c r="D2395" i="12" s="1"/>
  <c r="G2234" i="12"/>
  <c r="C2234" i="12" s="1"/>
  <c r="D2234" i="12" s="1"/>
  <c r="G2192" i="12"/>
  <c r="C2192" i="12" s="1"/>
  <c r="D2192" i="12" s="1"/>
  <c r="H2192" i="12" s="1"/>
  <c r="G2332" i="12"/>
  <c r="C2332" i="12" s="1"/>
  <c r="D2332" i="12" s="1"/>
  <c r="G2342" i="12"/>
  <c r="C2342" i="12" s="1"/>
  <c r="D2342" i="12" s="1"/>
  <c r="G2319" i="12"/>
  <c r="C2319" i="12" s="1"/>
  <c r="D2319" i="12" s="1"/>
  <c r="G2399" i="12"/>
  <c r="C2399" i="12" s="1"/>
  <c r="D2399" i="12" s="1"/>
  <c r="G2373" i="12"/>
  <c r="C2373" i="12" s="1"/>
  <c r="D2373" i="12" s="1"/>
  <c r="G2396" i="12"/>
  <c r="C2396" i="12" s="1"/>
  <c r="D2396" i="12" s="1"/>
  <c r="G2379" i="12"/>
  <c r="C2379" i="12" s="1"/>
  <c r="D2379" i="12" s="1"/>
  <c r="G2254" i="12"/>
  <c r="C2254" i="12" s="1"/>
  <c r="D2254" i="12" s="1"/>
  <c r="G2227" i="12"/>
  <c r="C2227" i="12" s="1"/>
  <c r="D2227" i="12" s="1"/>
  <c r="G2176" i="12"/>
  <c r="C2176" i="12" s="1"/>
  <c r="D2176" i="12" s="1"/>
  <c r="G2357" i="12"/>
  <c r="C2357" i="12" s="1"/>
  <c r="D2357" i="12" s="1"/>
  <c r="G2347" i="12"/>
  <c r="C2347" i="12" s="1"/>
  <c r="D2347" i="12" s="1"/>
  <c r="H2347" i="12" s="1"/>
  <c r="G2313" i="12"/>
  <c r="C2313" i="12" s="1"/>
  <c r="D2313" i="12" s="1"/>
  <c r="H2313" i="12" s="1"/>
  <c r="G2312" i="12"/>
  <c r="C2312" i="12" s="1"/>
  <c r="D2312" i="12" s="1"/>
  <c r="G2293" i="12"/>
  <c r="C2293" i="12" s="1"/>
  <c r="D2293" i="12" s="1"/>
  <c r="G2288" i="12"/>
  <c r="C2288" i="12" s="1"/>
  <c r="D2288" i="12" s="1"/>
  <c r="G2188" i="12"/>
  <c r="C2188" i="12" s="1"/>
  <c r="D2188" i="12" s="1"/>
  <c r="G2249" i="12"/>
  <c r="C2249" i="12" s="1"/>
  <c r="D2249" i="12" s="1"/>
  <c r="G2169" i="12"/>
  <c r="C2169" i="12" s="1"/>
  <c r="D2169" i="12" s="1"/>
  <c r="H2169" i="12" s="1"/>
  <c r="G2348" i="12"/>
  <c r="C2348" i="12" s="1"/>
  <c r="D2348" i="12" s="1"/>
  <c r="G2367" i="12"/>
  <c r="C2367" i="12" s="1"/>
  <c r="D2367" i="12" s="1"/>
  <c r="G2307" i="12"/>
  <c r="C2307" i="12" s="1"/>
  <c r="D2307" i="12" s="1"/>
  <c r="G2363" i="12"/>
  <c r="C2363" i="12" s="1"/>
  <c r="D2363" i="12" s="1"/>
  <c r="H2363" i="12" s="1"/>
  <c r="G2370" i="12"/>
  <c r="C2370" i="12" s="1"/>
  <c r="D2370" i="12" s="1"/>
  <c r="G2276" i="12"/>
  <c r="C2276" i="12" s="1"/>
  <c r="D2276" i="12" s="1"/>
  <c r="G2390" i="12"/>
  <c r="C2390" i="12" s="1"/>
  <c r="D2390" i="12" s="1"/>
  <c r="G2351" i="12"/>
  <c r="C2351" i="12" s="1"/>
  <c r="D2351" i="12" s="1"/>
  <c r="H2351" i="12" s="1"/>
  <c r="G2376" i="12"/>
  <c r="C2376" i="12" s="1"/>
  <c r="D2376" i="12" s="1"/>
  <c r="G2388" i="12"/>
  <c r="C2388" i="12" s="1"/>
  <c r="D2388" i="12" s="1"/>
  <c r="H2388" i="12" s="1"/>
  <c r="G2305" i="12"/>
  <c r="C2305" i="12" s="1"/>
  <c r="D2305" i="12" s="1"/>
  <c r="H2305" i="12" s="1"/>
  <c r="G2362" i="12"/>
  <c r="C2362" i="12" s="1"/>
  <c r="D2362" i="12" s="1"/>
  <c r="G2326" i="12"/>
  <c r="C2326" i="12" s="1"/>
  <c r="D2326" i="12" s="1"/>
  <c r="G2359" i="12"/>
  <c r="C2359" i="12" s="1"/>
  <c r="D2359" i="12" s="1"/>
  <c r="H2359" i="12" s="1"/>
  <c r="G2350" i="12"/>
  <c r="C2350" i="12" s="1"/>
  <c r="D2350" i="12" s="1"/>
  <c r="G2320" i="12"/>
  <c r="C2320" i="12" s="1"/>
  <c r="D2320" i="12" s="1"/>
  <c r="G2354" i="12"/>
  <c r="C2354" i="12" s="1"/>
  <c r="D2354" i="12" s="1"/>
  <c r="H2354" i="12" s="1"/>
  <c r="G2225" i="12"/>
  <c r="C2225" i="12" s="1"/>
  <c r="D2225" i="12" s="1"/>
  <c r="H2225" i="12" s="1"/>
  <c r="G2266" i="12"/>
  <c r="C2266" i="12" s="1"/>
  <c r="D2266" i="12" s="1"/>
  <c r="H2266" i="12" s="1"/>
  <c r="G2260" i="12"/>
  <c r="C2260" i="12" s="1"/>
  <c r="D2260" i="12" s="1"/>
  <c r="H2260" i="12" s="1"/>
  <c r="G2253" i="12"/>
  <c r="C2253" i="12" s="1"/>
  <c r="D2253" i="12" s="1"/>
  <c r="G2217" i="12"/>
  <c r="C2217" i="12" s="1"/>
  <c r="D2217" i="12" s="1"/>
  <c r="G2187" i="12"/>
  <c r="C2187" i="12" s="1"/>
  <c r="D2187" i="12" s="1"/>
  <c r="G2400" i="12"/>
  <c r="C2400" i="12" s="1"/>
  <c r="D2400" i="12" s="1"/>
  <c r="G2356" i="12"/>
  <c r="C2356" i="12" s="1"/>
  <c r="D2356" i="12" s="1"/>
  <c r="G2344" i="12"/>
  <c r="C2344" i="12" s="1"/>
  <c r="D2344" i="12" s="1"/>
  <c r="H2344" i="12" s="1"/>
  <c r="G2303" i="12"/>
  <c r="C2303" i="12" s="1"/>
  <c r="D2303" i="12" s="1"/>
  <c r="H2303" i="12" s="1"/>
  <c r="G2383" i="12"/>
  <c r="C2383" i="12" s="1"/>
  <c r="D2383" i="12" s="1"/>
  <c r="G2309" i="12"/>
  <c r="C2309" i="12" s="1"/>
  <c r="D2309" i="12" s="1"/>
  <c r="H2309" i="12" s="1"/>
  <c r="G2294" i="12"/>
  <c r="C2294" i="12" s="1"/>
  <c r="D2294" i="12" s="1"/>
  <c r="G2404" i="12"/>
  <c r="C2404" i="12" s="1"/>
  <c r="D2404" i="12" s="1"/>
  <c r="G2335" i="12"/>
  <c r="C2335" i="12" s="1"/>
  <c r="D2335" i="12" s="1"/>
  <c r="H2335" i="12" s="1"/>
  <c r="G2296" i="12"/>
  <c r="C2296" i="12" s="1"/>
  <c r="D2296" i="12" s="1"/>
  <c r="H2296" i="12" s="1"/>
  <c r="G2386" i="12"/>
  <c r="C2386" i="12" s="1"/>
  <c r="D2386" i="12" s="1"/>
  <c r="G2316" i="12"/>
  <c r="C2316" i="12" s="1"/>
  <c r="D2316" i="12" s="1"/>
  <c r="H2316" i="12" s="1"/>
  <c r="G2394" i="12"/>
  <c r="C2394" i="12" s="1"/>
  <c r="D2394" i="12" s="1"/>
  <c r="G2285" i="12"/>
  <c r="C2285" i="12" s="1"/>
  <c r="D2285" i="12" s="1"/>
  <c r="H2285" i="12" s="1"/>
  <c r="G2339" i="12"/>
  <c r="C2339" i="12" s="1"/>
  <c r="D2339" i="12" s="1"/>
  <c r="G2330" i="12"/>
  <c r="C2330" i="12" s="1"/>
  <c r="D2330" i="12" s="1"/>
  <c r="G2314" i="12"/>
  <c r="C2314" i="12" s="1"/>
  <c r="D2314" i="12" s="1"/>
  <c r="G2300" i="12"/>
  <c r="C2300" i="12" s="1"/>
  <c r="D2300" i="12" s="1"/>
  <c r="G2361" i="12"/>
  <c r="C2361" i="12" s="1"/>
  <c r="D2361" i="12" s="1"/>
  <c r="G2346" i="12"/>
  <c r="C2346" i="12" s="1"/>
  <c r="D2346" i="12" s="1"/>
  <c r="G2299" i="12"/>
  <c r="C2299" i="12" s="1"/>
  <c r="D2299" i="12" s="1"/>
  <c r="H2299" i="12" s="1"/>
  <c r="G2369" i="12"/>
  <c r="C2369" i="12" s="1"/>
  <c r="D2369" i="12" s="1"/>
  <c r="H2369" i="12" s="1"/>
  <c r="G2233" i="12"/>
  <c r="C2233" i="12" s="1"/>
  <c r="D2233" i="12" s="1"/>
  <c r="H2233" i="12" s="1"/>
  <c r="G2219" i="12"/>
  <c r="C2219" i="12" s="1"/>
  <c r="D2219" i="12" s="1"/>
  <c r="H2219" i="12" s="1"/>
  <c r="G2208" i="12"/>
  <c r="C2208" i="12" s="1"/>
  <c r="D2208" i="12" s="1"/>
  <c r="G2203" i="12"/>
  <c r="C2203" i="12" s="1"/>
  <c r="D2203" i="12" s="1"/>
  <c r="H2203" i="12" s="1"/>
  <c r="G2191" i="12"/>
  <c r="C2191" i="12" s="1"/>
  <c r="D2191" i="12" s="1"/>
  <c r="G2311" i="12"/>
  <c r="C2311" i="12" s="1"/>
  <c r="D2311" i="12" s="1"/>
  <c r="G2301" i="12"/>
  <c r="C2301" i="12" s="1"/>
  <c r="D2301" i="12" s="1"/>
  <c r="G2355" i="12"/>
  <c r="C2355" i="12" s="1"/>
  <c r="D2355" i="12" s="1"/>
  <c r="G2331" i="12"/>
  <c r="C2331" i="12" s="1"/>
  <c r="D2331" i="12" s="1"/>
  <c r="H2331" i="12" s="1"/>
  <c r="G2340" i="12"/>
  <c r="C2340" i="12" s="1"/>
  <c r="D2340" i="12" s="1"/>
  <c r="G2392" i="12"/>
  <c r="C2392" i="12" s="1"/>
  <c r="D2392" i="12" s="1"/>
  <c r="G2352" i="12"/>
  <c r="C2352" i="12" s="1"/>
  <c r="D2352" i="12" s="1"/>
  <c r="G2337" i="12"/>
  <c r="C2337" i="12" s="1"/>
  <c r="D2337" i="12" s="1"/>
  <c r="H2337" i="12" s="1"/>
  <c r="G2317" i="12"/>
  <c r="C2317" i="12" s="1"/>
  <c r="D2317" i="12" s="1"/>
  <c r="G2368" i="12"/>
  <c r="C2368" i="12" s="1"/>
  <c r="D2368" i="12" s="1"/>
  <c r="G2336" i="12"/>
  <c r="C2336" i="12" s="1"/>
  <c r="D2336" i="12" s="1"/>
  <c r="G2378" i="12"/>
  <c r="C2378" i="12" s="1"/>
  <c r="D2378" i="12" s="1"/>
  <c r="G2323" i="12"/>
  <c r="C2323" i="12" s="1"/>
  <c r="D2323" i="12" s="1"/>
  <c r="G2304" i="12"/>
  <c r="C2304" i="12" s="1"/>
  <c r="D2304" i="12" s="1"/>
  <c r="G2230" i="12"/>
  <c r="C2230" i="12" s="1"/>
  <c r="D2230" i="12" s="1"/>
  <c r="G2272" i="12"/>
  <c r="C2272" i="12" s="1"/>
  <c r="D2272" i="12" s="1"/>
  <c r="G2236" i="12"/>
  <c r="C2236" i="12" s="1"/>
  <c r="D2236" i="12" s="1"/>
  <c r="G2181" i="12"/>
  <c r="C2181" i="12" s="1"/>
  <c r="D2181" i="12" s="1"/>
  <c r="H2181" i="12" s="1"/>
  <c r="AF2181" i="12" s="1"/>
  <c r="G2173" i="12"/>
  <c r="C2173" i="12" s="1"/>
  <c r="D2173" i="12" s="1"/>
  <c r="G2321" i="12"/>
  <c r="C2321" i="12" s="1"/>
  <c r="D2321" i="12" s="1"/>
  <c r="H2321" i="12" s="1"/>
  <c r="G2405" i="12"/>
  <c r="C2405" i="12" s="1"/>
  <c r="D2405" i="12" s="1"/>
  <c r="H2405" i="12" s="1"/>
  <c r="AF2405" i="12" s="1"/>
  <c r="G2345" i="12"/>
  <c r="C2345" i="12" s="1"/>
  <c r="D2345" i="12" s="1"/>
  <c r="G2322" i="12"/>
  <c r="C2322" i="12" s="1"/>
  <c r="D2322" i="12" s="1"/>
  <c r="G2315" i="12"/>
  <c r="C2315" i="12" s="1"/>
  <c r="D2315" i="12" s="1"/>
  <c r="H2315" i="12" s="1"/>
  <c r="G2343" i="12"/>
  <c r="C2343" i="12" s="1"/>
  <c r="D2343" i="12" s="1"/>
  <c r="G2397" i="12"/>
  <c r="C2397" i="12" s="1"/>
  <c r="D2397" i="12" s="1"/>
  <c r="H2397" i="12" s="1"/>
  <c r="G2375" i="12"/>
  <c r="C2375" i="12" s="1"/>
  <c r="D2375" i="12" s="1"/>
  <c r="G2338" i="12"/>
  <c r="C2338" i="12" s="1"/>
  <c r="D2338" i="12" s="1"/>
  <c r="G2248" i="12"/>
  <c r="C2248" i="12" s="1"/>
  <c r="D2248" i="12" s="1"/>
  <c r="H2248" i="12" s="1"/>
  <c r="G2235" i="12"/>
  <c r="C2235" i="12" s="1"/>
  <c r="D2235" i="12" s="1"/>
  <c r="G2171" i="12"/>
  <c r="C2171" i="12" s="1"/>
  <c r="D2171" i="12" s="1"/>
  <c r="G2250" i="12"/>
  <c r="C2250" i="12" s="1"/>
  <c r="D2250" i="12" s="1"/>
  <c r="G2183" i="12"/>
  <c r="C2183" i="12" s="1"/>
  <c r="D2183" i="12" s="1"/>
  <c r="G2179" i="12"/>
  <c r="C2179" i="12" s="1"/>
  <c r="D2179" i="12" s="1"/>
  <c r="G2265" i="12"/>
  <c r="C2265" i="12" s="1"/>
  <c r="D2265" i="12" s="1"/>
  <c r="G2245" i="12"/>
  <c r="C2245" i="12" s="1"/>
  <c r="D2245" i="12" s="1"/>
  <c r="H2245" i="12" s="1"/>
  <c r="AF2245" i="12" s="1"/>
  <c r="G2240" i="12"/>
  <c r="C2240" i="12" s="1"/>
  <c r="D2240" i="12" s="1"/>
  <c r="G2213" i="12"/>
  <c r="C2213" i="12" s="1"/>
  <c r="D2213" i="12" s="1"/>
  <c r="G2251" i="12"/>
  <c r="C2251" i="12" s="1"/>
  <c r="D2251" i="12" s="1"/>
  <c r="G2212" i="12"/>
  <c r="C2212" i="12" s="1"/>
  <c r="D2212" i="12" s="1"/>
  <c r="G2228" i="12"/>
  <c r="C2228" i="12" s="1"/>
  <c r="D2228" i="12" s="1"/>
  <c r="G2201" i="12"/>
  <c r="C2201" i="12" s="1"/>
  <c r="D2201" i="12" s="1"/>
  <c r="G2166" i="12"/>
  <c r="C2166" i="12" s="1"/>
  <c r="D2166" i="12" s="1"/>
  <c r="G2127" i="12"/>
  <c r="C2127" i="12" s="1"/>
  <c r="D2127" i="12" s="1"/>
  <c r="G2195" i="12"/>
  <c r="C2195" i="12" s="1"/>
  <c r="D2195" i="12" s="1"/>
  <c r="G2255" i="12"/>
  <c r="C2255" i="12" s="1"/>
  <c r="D2255" i="12" s="1"/>
  <c r="G2210" i="12"/>
  <c r="C2210" i="12" s="1"/>
  <c r="D2210" i="12" s="1"/>
  <c r="G2199" i="12"/>
  <c r="C2199" i="12" s="1"/>
  <c r="D2199" i="12" s="1"/>
  <c r="G2222" i="12"/>
  <c r="C2222" i="12" s="1"/>
  <c r="D2222" i="12" s="1"/>
  <c r="G2277" i="12"/>
  <c r="C2277" i="12" s="1"/>
  <c r="D2277" i="12" s="1"/>
  <c r="G2099" i="12"/>
  <c r="C2099" i="12" s="1"/>
  <c r="D2099" i="12" s="1"/>
  <c r="G2108" i="12"/>
  <c r="C2108" i="12" s="1"/>
  <c r="D2108" i="12" s="1"/>
  <c r="G2264" i="12"/>
  <c r="C2264" i="12" s="1"/>
  <c r="D2264" i="12" s="1"/>
  <c r="G2189" i="12"/>
  <c r="C2189" i="12" s="1"/>
  <c r="D2189" i="12" s="1"/>
  <c r="G2242" i="12"/>
  <c r="C2242" i="12" s="1"/>
  <c r="D2242" i="12" s="1"/>
  <c r="G2229" i="12"/>
  <c r="C2229" i="12" s="1"/>
  <c r="D2229" i="12" s="1"/>
  <c r="G2270" i="12"/>
  <c r="C2270" i="12" s="1"/>
  <c r="D2270" i="12" s="1"/>
  <c r="G2205" i="12"/>
  <c r="C2205" i="12" s="1"/>
  <c r="D2205" i="12" s="1"/>
  <c r="G2190" i="12"/>
  <c r="C2190" i="12" s="1"/>
  <c r="D2190" i="12" s="1"/>
  <c r="G2170" i="12"/>
  <c r="C2170" i="12" s="1"/>
  <c r="D2170" i="12" s="1"/>
  <c r="G2117" i="12"/>
  <c r="C2117" i="12" s="1"/>
  <c r="D2117" i="12" s="1"/>
  <c r="G2084" i="12"/>
  <c r="C2084" i="12" s="1"/>
  <c r="D2084" i="12" s="1"/>
  <c r="G2196" i="12"/>
  <c r="C2196" i="12" s="1"/>
  <c r="D2196" i="12" s="1"/>
  <c r="G2274" i="12"/>
  <c r="C2274" i="12" s="1"/>
  <c r="D2274" i="12" s="1"/>
  <c r="H2274" i="12" s="1"/>
  <c r="G2291" i="12"/>
  <c r="C2291" i="12" s="1"/>
  <c r="D2291" i="12" s="1"/>
  <c r="G2214" i="12"/>
  <c r="C2214" i="12" s="1"/>
  <c r="D2214" i="12" s="1"/>
  <c r="H2214" i="12" s="1"/>
  <c r="G2174" i="12"/>
  <c r="C2174" i="12" s="1"/>
  <c r="D2174" i="12" s="1"/>
  <c r="G2283" i="12"/>
  <c r="C2283" i="12" s="1"/>
  <c r="D2283" i="12" s="1"/>
  <c r="H2283" i="12" s="1"/>
  <c r="AF2283" i="12" s="1"/>
  <c r="G2238" i="12"/>
  <c r="C2238" i="12" s="1"/>
  <c r="D2238" i="12" s="1"/>
  <c r="G2202" i="12"/>
  <c r="C2202" i="12" s="1"/>
  <c r="D2202" i="12" s="1"/>
  <c r="H2202" i="12" s="1"/>
  <c r="G2257" i="12"/>
  <c r="C2257" i="12" s="1"/>
  <c r="D2257" i="12" s="1"/>
  <c r="G2226" i="12"/>
  <c r="C2226" i="12" s="1"/>
  <c r="D2226" i="12" s="1"/>
  <c r="G2177" i="12"/>
  <c r="C2177" i="12" s="1"/>
  <c r="D2177" i="12" s="1"/>
  <c r="G2289" i="12"/>
  <c r="C2289" i="12" s="1"/>
  <c r="D2289" i="12" s="1"/>
  <c r="H2289" i="12" s="1"/>
  <c r="G2161" i="12"/>
  <c r="C2161" i="12" s="1"/>
  <c r="D2161" i="12" s="1"/>
  <c r="G2065" i="12"/>
  <c r="C2065" i="12" s="1"/>
  <c r="D2065" i="12" s="1"/>
  <c r="G2100" i="12"/>
  <c r="C2100" i="12" s="1"/>
  <c r="D2100" i="12" s="1"/>
  <c r="G2258" i="12"/>
  <c r="C2258" i="12" s="1"/>
  <c r="D2258" i="12" s="1"/>
  <c r="G2209" i="12"/>
  <c r="C2209" i="12" s="1"/>
  <c r="D2209" i="12" s="1"/>
  <c r="G2175" i="12"/>
  <c r="C2175" i="12" s="1"/>
  <c r="D2175" i="12" s="1"/>
  <c r="G2271" i="12"/>
  <c r="C2271" i="12" s="1"/>
  <c r="D2271" i="12" s="1"/>
  <c r="G2211" i="12"/>
  <c r="C2211" i="12" s="1"/>
  <c r="D2211" i="12" s="1"/>
  <c r="G2197" i="12"/>
  <c r="C2197" i="12" s="1"/>
  <c r="D2197" i="12" s="1"/>
  <c r="G2275" i="12"/>
  <c r="C2275" i="12" s="1"/>
  <c r="D2275" i="12" s="1"/>
  <c r="G2122" i="12"/>
  <c r="C2122" i="12" s="1"/>
  <c r="D2122" i="12" s="1"/>
  <c r="G2216" i="12"/>
  <c r="C2216" i="12" s="1"/>
  <c r="D2216" i="12" s="1"/>
  <c r="G2200" i="12"/>
  <c r="C2200" i="12" s="1"/>
  <c r="D2200" i="12" s="1"/>
  <c r="H2200" i="12" s="1"/>
  <c r="G2215" i="12"/>
  <c r="C2215" i="12" s="1"/>
  <c r="D2215" i="12" s="1"/>
  <c r="G2246" i="12"/>
  <c r="C2246" i="12" s="1"/>
  <c r="D2246" i="12" s="1"/>
  <c r="G2218" i="12"/>
  <c r="C2218" i="12" s="1"/>
  <c r="D2218" i="12" s="1"/>
  <c r="G2096" i="12"/>
  <c r="C2096" i="12" s="1"/>
  <c r="D2096" i="12" s="1"/>
  <c r="G2082" i="12"/>
  <c r="C2082" i="12" s="1"/>
  <c r="D2082" i="12" s="1"/>
  <c r="H2082" i="12" s="1"/>
  <c r="G2123" i="12"/>
  <c r="C2123" i="12" s="1"/>
  <c r="D2123" i="12" s="1"/>
  <c r="H2123" i="12" s="1"/>
  <c r="AF2123" i="12" s="1"/>
  <c r="G2194" i="12"/>
  <c r="C2194" i="12" s="1"/>
  <c r="D2194" i="12" s="1"/>
  <c r="G2243" i="12"/>
  <c r="C2243" i="12" s="1"/>
  <c r="D2243" i="12" s="1"/>
  <c r="H2243" i="12" s="1"/>
  <c r="G2232" i="12"/>
  <c r="C2232" i="12" s="1"/>
  <c r="D2232" i="12" s="1"/>
  <c r="H2232" i="12" s="1"/>
  <c r="G2168" i="12"/>
  <c r="C2168" i="12" s="1"/>
  <c r="D2168" i="12" s="1"/>
  <c r="G2269" i="12"/>
  <c r="C2269" i="12" s="1"/>
  <c r="D2269" i="12" s="1"/>
  <c r="G2206" i="12"/>
  <c r="C2206" i="12" s="1"/>
  <c r="D2206" i="12" s="1"/>
  <c r="G2268" i="12"/>
  <c r="C2268" i="12" s="1"/>
  <c r="D2268" i="12" s="1"/>
  <c r="H2268" i="12" s="1"/>
  <c r="G2224" i="12"/>
  <c r="C2224" i="12" s="1"/>
  <c r="D2224" i="12" s="1"/>
  <c r="G2286" i="12"/>
  <c r="C2286" i="12" s="1"/>
  <c r="D2286" i="12" s="1"/>
  <c r="H2286" i="12" s="1"/>
  <c r="G2165" i="12"/>
  <c r="C2165" i="12" s="1"/>
  <c r="D2165" i="12" s="1"/>
  <c r="H2165" i="12" s="1"/>
  <c r="G2158" i="12"/>
  <c r="C2158" i="12" s="1"/>
  <c r="D2158" i="12" s="1"/>
  <c r="G2093" i="12"/>
  <c r="C2093" i="12" s="1"/>
  <c r="D2093" i="12" s="1"/>
  <c r="H2093" i="12" s="1"/>
  <c r="G2133" i="12"/>
  <c r="C2133" i="12" s="1"/>
  <c r="D2133" i="12" s="1"/>
  <c r="G2146" i="12"/>
  <c r="C2146" i="12" s="1"/>
  <c r="D2146" i="12" s="1"/>
  <c r="G2198" i="12"/>
  <c r="C2198" i="12" s="1"/>
  <c r="D2198" i="12" s="1"/>
  <c r="H2198" i="12" s="1"/>
  <c r="G2186" i="12"/>
  <c r="C2186" i="12" s="1"/>
  <c r="D2186" i="12" s="1"/>
  <c r="G2237" i="12"/>
  <c r="C2237" i="12" s="1"/>
  <c r="D2237" i="12" s="1"/>
  <c r="G2259" i="12"/>
  <c r="C2259" i="12" s="1"/>
  <c r="D2259" i="12" s="1"/>
  <c r="G2207" i="12"/>
  <c r="C2207" i="12" s="1"/>
  <c r="D2207" i="12" s="1"/>
  <c r="H2207" i="12" s="1"/>
  <c r="G2256" i="12"/>
  <c r="C2256" i="12" s="1"/>
  <c r="D2256" i="12" s="1"/>
  <c r="H2256" i="12" s="1"/>
  <c r="AF2256" i="12" s="1"/>
  <c r="G2231" i="12"/>
  <c r="C2231" i="12" s="1"/>
  <c r="D2231" i="12" s="1"/>
  <c r="H2231" i="12" s="1"/>
  <c r="AF2231" i="12" s="1"/>
  <c r="G2180" i="12"/>
  <c r="C2180" i="12" s="1"/>
  <c r="D2180" i="12" s="1"/>
  <c r="G2244" i="12"/>
  <c r="C2244" i="12" s="1"/>
  <c r="D2244" i="12" s="1"/>
  <c r="G2185" i="12"/>
  <c r="C2185" i="12" s="1"/>
  <c r="D2185" i="12" s="1"/>
  <c r="G2263" i="12"/>
  <c r="C2263" i="12" s="1"/>
  <c r="D2263" i="12" s="1"/>
  <c r="G2241" i="12"/>
  <c r="C2241" i="12" s="1"/>
  <c r="D2241" i="12" s="1"/>
  <c r="H2241" i="12" s="1"/>
  <c r="AF2241" i="12" s="1"/>
  <c r="G2172" i="12"/>
  <c r="C2172" i="12" s="1"/>
  <c r="D2172" i="12" s="1"/>
  <c r="G2164" i="12"/>
  <c r="C2164" i="12" s="1"/>
  <c r="D2164" i="12" s="1"/>
  <c r="H2164" i="12" s="1"/>
  <c r="G2130" i="12"/>
  <c r="C2130" i="12" s="1"/>
  <c r="D2130" i="12" s="1"/>
  <c r="G2106" i="12"/>
  <c r="C2106" i="12" s="1"/>
  <c r="D2106" i="12" s="1"/>
  <c r="G2075" i="12"/>
  <c r="C2075" i="12" s="1"/>
  <c r="D2075" i="12" s="1"/>
  <c r="H2075" i="12" s="1"/>
  <c r="G2153" i="12"/>
  <c r="C2153" i="12" s="1"/>
  <c r="D2153" i="12" s="1"/>
  <c r="G2221" i="12"/>
  <c r="C2221" i="12" s="1"/>
  <c r="D2221" i="12" s="1"/>
  <c r="G2204" i="12"/>
  <c r="C2204" i="12" s="1"/>
  <c r="D2204" i="12" s="1"/>
  <c r="G2178" i="12"/>
  <c r="C2178" i="12" s="1"/>
  <c r="D2178" i="12" s="1"/>
  <c r="G2262" i="12"/>
  <c r="C2262" i="12" s="1"/>
  <c r="D2262" i="12" s="1"/>
  <c r="H2262" i="12" s="1"/>
  <c r="G2252" i="12"/>
  <c r="C2252" i="12" s="1"/>
  <c r="D2252" i="12" s="1"/>
  <c r="G2223" i="12"/>
  <c r="C2223" i="12" s="1"/>
  <c r="D2223" i="12" s="1"/>
  <c r="G2273" i="12"/>
  <c r="C2273" i="12" s="1"/>
  <c r="D2273" i="12" s="1"/>
  <c r="G2193" i="12"/>
  <c r="C2193" i="12" s="1"/>
  <c r="D2193" i="12" s="1"/>
  <c r="G2080" i="12"/>
  <c r="C2080" i="12" s="1"/>
  <c r="D2080" i="12" s="1"/>
  <c r="H2080" i="12" s="1"/>
  <c r="G2163" i="12"/>
  <c r="C2163" i="12" s="1"/>
  <c r="D2163" i="12" s="1"/>
  <c r="G2101" i="12"/>
  <c r="C2101" i="12" s="1"/>
  <c r="D2101" i="12" s="1"/>
  <c r="G2073" i="12"/>
  <c r="C2073" i="12" s="1"/>
  <c r="D2073" i="12" s="1"/>
  <c r="G2159" i="12"/>
  <c r="C2159" i="12" s="1"/>
  <c r="D2159" i="12" s="1"/>
  <c r="G2281" i="12"/>
  <c r="C2281" i="12" s="1"/>
  <c r="D2281" i="12" s="1"/>
  <c r="G2278" i="12"/>
  <c r="C2278" i="12" s="1"/>
  <c r="D2278" i="12" s="1"/>
  <c r="G2267" i="12"/>
  <c r="C2267" i="12" s="1"/>
  <c r="D2267" i="12" s="1"/>
  <c r="G2247" i="12"/>
  <c r="C2247" i="12" s="1"/>
  <c r="D2247" i="12" s="1"/>
  <c r="G2239" i="12"/>
  <c r="C2239" i="12" s="1"/>
  <c r="D2239" i="12" s="1"/>
  <c r="H2239" i="12" s="1"/>
  <c r="G2220" i="12"/>
  <c r="C2220" i="12" s="1"/>
  <c r="D2220" i="12" s="1"/>
  <c r="G2119" i="12"/>
  <c r="C2119" i="12" s="1"/>
  <c r="D2119" i="12" s="1"/>
  <c r="G2112" i="12"/>
  <c r="C2112" i="12" s="1"/>
  <c r="D2112" i="12" s="1"/>
  <c r="G2167" i="12"/>
  <c r="C2167" i="12" s="1"/>
  <c r="D2167" i="12" s="1"/>
  <c r="G2072" i="12"/>
  <c r="C2072" i="12" s="1"/>
  <c r="D2072" i="12" s="1"/>
  <c r="H2072" i="12" s="1"/>
  <c r="G2149" i="12"/>
  <c r="C2149" i="12" s="1"/>
  <c r="D2149" i="12" s="1"/>
  <c r="G2107" i="12"/>
  <c r="C2107" i="12" s="1"/>
  <c r="D2107" i="12" s="1"/>
  <c r="G2160" i="12"/>
  <c r="C2160" i="12" s="1"/>
  <c r="D2160" i="12" s="1"/>
  <c r="H2160" i="12" s="1"/>
  <c r="AF2160" i="12" s="1"/>
  <c r="G2154" i="12"/>
  <c r="C2154" i="12" s="1"/>
  <c r="D2154" i="12" s="1"/>
  <c r="G2150" i="12"/>
  <c r="C2150" i="12" s="1"/>
  <c r="D2150" i="12" s="1"/>
  <c r="G2068" i="12"/>
  <c r="C2068" i="12" s="1"/>
  <c r="D2068" i="12" s="1"/>
  <c r="G2151" i="12"/>
  <c r="C2151" i="12" s="1"/>
  <c r="D2151" i="12" s="1"/>
  <c r="G2087" i="12"/>
  <c r="C2087" i="12" s="1"/>
  <c r="D2087" i="12" s="1"/>
  <c r="G2074" i="12"/>
  <c r="C2074" i="12" s="1"/>
  <c r="D2074" i="12" s="1"/>
  <c r="G2077" i="12"/>
  <c r="C2077" i="12" s="1"/>
  <c r="D2077" i="12" s="1"/>
  <c r="G2061" i="12"/>
  <c r="C2061" i="12" s="1"/>
  <c r="D2061" i="12" s="1"/>
  <c r="G2139" i="12"/>
  <c r="C2139" i="12" s="1"/>
  <c r="D2139" i="12" s="1"/>
  <c r="G2056" i="12"/>
  <c r="C2056" i="12" s="1"/>
  <c r="D2056" i="12" s="1"/>
  <c r="G1978" i="12"/>
  <c r="C1978" i="12" s="1"/>
  <c r="D1978" i="12" s="1"/>
  <c r="G2114" i="12"/>
  <c r="C2114" i="12" s="1"/>
  <c r="D2114" i="12" s="1"/>
  <c r="H2114" i="12" s="1"/>
  <c r="G2148" i="12"/>
  <c r="C2148" i="12" s="1"/>
  <c r="D2148" i="12" s="1"/>
  <c r="G2088" i="12"/>
  <c r="C2088" i="12" s="1"/>
  <c r="D2088" i="12" s="1"/>
  <c r="H2088" i="12" s="1"/>
  <c r="G2128" i="12"/>
  <c r="C2128" i="12" s="1"/>
  <c r="D2128" i="12" s="1"/>
  <c r="G2135" i="12"/>
  <c r="C2135" i="12" s="1"/>
  <c r="D2135" i="12" s="1"/>
  <c r="G2067" i="12"/>
  <c r="C2067" i="12" s="1"/>
  <c r="D2067" i="12" s="1"/>
  <c r="G2050" i="12"/>
  <c r="C2050" i="12" s="1"/>
  <c r="D2050" i="12" s="1"/>
  <c r="H2050" i="12" s="1"/>
  <c r="G1982" i="12"/>
  <c r="C1982" i="12" s="1"/>
  <c r="D1982" i="12" s="1"/>
  <c r="G2134" i="12"/>
  <c r="C2134" i="12" s="1"/>
  <c r="D2134" i="12" s="1"/>
  <c r="G2057" i="12"/>
  <c r="C2057" i="12" s="1"/>
  <c r="D2057" i="12" s="1"/>
  <c r="G2062" i="12"/>
  <c r="C2062" i="12" s="1"/>
  <c r="D2062" i="12" s="1"/>
  <c r="G2097" i="12"/>
  <c r="C2097" i="12" s="1"/>
  <c r="D2097" i="12" s="1"/>
  <c r="G2111" i="12"/>
  <c r="C2111" i="12" s="1"/>
  <c r="D2111" i="12" s="1"/>
  <c r="H2111" i="12" s="1"/>
  <c r="G2142" i="12"/>
  <c r="C2142" i="12" s="1"/>
  <c r="D2142" i="12" s="1"/>
  <c r="G2054" i="12"/>
  <c r="C2054" i="12" s="1"/>
  <c r="D2054" i="12" s="1"/>
  <c r="G2045" i="12"/>
  <c r="C2045" i="12" s="1"/>
  <c r="D2045" i="12" s="1"/>
  <c r="G2021" i="12"/>
  <c r="C2021" i="12" s="1"/>
  <c r="D2021" i="12" s="1"/>
  <c r="H2021" i="12" s="1"/>
  <c r="G1997" i="12"/>
  <c r="C1997" i="12" s="1"/>
  <c r="D1997" i="12" s="1"/>
  <c r="G2143" i="12"/>
  <c r="C2143" i="12" s="1"/>
  <c r="D2143" i="12" s="1"/>
  <c r="G2125" i="12"/>
  <c r="C2125" i="12" s="1"/>
  <c r="D2125" i="12" s="1"/>
  <c r="H2125" i="12" s="1"/>
  <c r="G2105" i="12"/>
  <c r="C2105" i="12" s="1"/>
  <c r="D2105" i="12" s="1"/>
  <c r="G2095" i="12"/>
  <c r="C2095" i="12" s="1"/>
  <c r="D2095" i="12" s="1"/>
  <c r="H2095" i="12" s="1"/>
  <c r="G2162" i="12"/>
  <c r="C2162" i="12" s="1"/>
  <c r="D2162" i="12" s="1"/>
  <c r="H2162" i="12" s="1"/>
  <c r="G2076" i="12"/>
  <c r="C2076" i="12" s="1"/>
  <c r="D2076" i="12" s="1"/>
  <c r="G2102" i="12"/>
  <c r="C2102" i="12" s="1"/>
  <c r="D2102" i="12" s="1"/>
  <c r="G1951" i="12"/>
  <c r="C1951" i="12" s="1"/>
  <c r="D1951" i="12" s="1"/>
  <c r="H1951" i="12" s="1"/>
  <c r="G2090" i="12"/>
  <c r="C2090" i="12" s="1"/>
  <c r="D2090" i="12" s="1"/>
  <c r="G2144" i="12"/>
  <c r="C2144" i="12" s="1"/>
  <c r="D2144" i="12" s="1"/>
  <c r="H2144" i="12" s="1"/>
  <c r="G2079" i="12"/>
  <c r="C2079" i="12" s="1"/>
  <c r="D2079" i="12" s="1"/>
  <c r="G2052" i="12"/>
  <c r="C2052" i="12" s="1"/>
  <c r="D2052" i="12" s="1"/>
  <c r="H2052" i="12" s="1"/>
  <c r="G2029" i="12"/>
  <c r="C2029" i="12" s="1"/>
  <c r="D2029" i="12" s="1"/>
  <c r="H2029" i="12" s="1"/>
  <c r="G2005" i="12"/>
  <c r="C2005" i="12" s="1"/>
  <c r="D2005" i="12" s="1"/>
  <c r="H2005" i="12" s="1"/>
  <c r="G1986" i="12"/>
  <c r="C1986" i="12" s="1"/>
  <c r="D1986" i="12" s="1"/>
  <c r="H1986" i="12" s="1"/>
  <c r="G2121" i="12"/>
  <c r="C2121" i="12" s="1"/>
  <c r="D2121" i="12" s="1"/>
  <c r="H2121" i="12" s="1"/>
  <c r="G2066" i="12"/>
  <c r="C2066" i="12" s="1"/>
  <c r="D2066" i="12" s="1"/>
  <c r="G2094" i="12"/>
  <c r="C2094" i="12" s="1"/>
  <c r="D2094" i="12" s="1"/>
  <c r="G2085" i="12"/>
  <c r="C2085" i="12" s="1"/>
  <c r="D2085" i="12" s="1"/>
  <c r="H2085" i="12" s="1"/>
  <c r="G2147" i="12"/>
  <c r="C2147" i="12" s="1"/>
  <c r="D2147" i="12" s="1"/>
  <c r="G2043" i="12"/>
  <c r="C2043" i="12" s="1"/>
  <c r="D2043" i="12" s="1"/>
  <c r="G2024" i="12"/>
  <c r="C2024" i="12" s="1"/>
  <c r="D2024" i="12" s="1"/>
  <c r="H2024" i="12" s="1"/>
  <c r="G1981" i="12"/>
  <c r="C1981" i="12" s="1"/>
  <c r="D1981" i="12" s="1"/>
  <c r="H1981" i="12" s="1"/>
  <c r="G2078" i="12"/>
  <c r="C2078" i="12" s="1"/>
  <c r="D2078" i="12" s="1"/>
  <c r="H2078" i="12" s="1"/>
  <c r="G1940" i="12"/>
  <c r="C1940" i="12" s="1"/>
  <c r="D1940" i="12" s="1"/>
  <c r="H1940" i="12" s="1"/>
  <c r="AF1940" i="12" s="1"/>
  <c r="G2032" i="12"/>
  <c r="C2032" i="12" s="1"/>
  <c r="D2032" i="12" s="1"/>
  <c r="G2016" i="12"/>
  <c r="C2016" i="12" s="1"/>
  <c r="D2016" i="12" s="1"/>
  <c r="G2010" i="12"/>
  <c r="C2010" i="12" s="1"/>
  <c r="D2010" i="12" s="1"/>
  <c r="G2129" i="12"/>
  <c r="C2129" i="12" s="1"/>
  <c r="D2129" i="12" s="1"/>
  <c r="H2129" i="12" s="1"/>
  <c r="G2157" i="12"/>
  <c r="C2157" i="12" s="1"/>
  <c r="D2157" i="12" s="1"/>
  <c r="H2157" i="12" s="1"/>
  <c r="G2126" i="12"/>
  <c r="C2126" i="12" s="1"/>
  <c r="D2126" i="12" s="1"/>
  <c r="H2126" i="12" s="1"/>
  <c r="G2136" i="12"/>
  <c r="C2136" i="12" s="1"/>
  <c r="D2136" i="12" s="1"/>
  <c r="G2060" i="12"/>
  <c r="C2060" i="12" s="1"/>
  <c r="D2060" i="12" s="1"/>
  <c r="H2060" i="12" s="1"/>
  <c r="G2044" i="12"/>
  <c r="C2044" i="12" s="1"/>
  <c r="D2044" i="12" s="1"/>
  <c r="H2044" i="12" s="1"/>
  <c r="AF2044" i="12" s="1"/>
  <c r="G2104" i="12"/>
  <c r="C2104" i="12" s="1"/>
  <c r="D2104" i="12" s="1"/>
  <c r="G2070" i="12"/>
  <c r="C2070" i="12" s="1"/>
  <c r="D2070" i="12" s="1"/>
  <c r="H2070" i="12" s="1"/>
  <c r="AF2070" i="12" s="1"/>
  <c r="G2064" i="12"/>
  <c r="C2064" i="12" s="1"/>
  <c r="D2064" i="12" s="1"/>
  <c r="G2083" i="12"/>
  <c r="C2083" i="12" s="1"/>
  <c r="D2083" i="12" s="1"/>
  <c r="G2063" i="12"/>
  <c r="C2063" i="12" s="1"/>
  <c r="D2063" i="12" s="1"/>
  <c r="G2152" i="12"/>
  <c r="C2152" i="12" s="1"/>
  <c r="D2152" i="12" s="1"/>
  <c r="G2089" i="12"/>
  <c r="C2089" i="12" s="1"/>
  <c r="D2089" i="12" s="1"/>
  <c r="G2109" i="12"/>
  <c r="C2109" i="12" s="1"/>
  <c r="D2109" i="12" s="1"/>
  <c r="G2155" i="12"/>
  <c r="C2155" i="12" s="1"/>
  <c r="D2155" i="12" s="1"/>
  <c r="H2155" i="12" s="1"/>
  <c r="G2092" i="12"/>
  <c r="C2092" i="12" s="1"/>
  <c r="D2092" i="12" s="1"/>
  <c r="G2116" i="12"/>
  <c r="C2116" i="12" s="1"/>
  <c r="D2116" i="12" s="1"/>
  <c r="G2156" i="12"/>
  <c r="C2156" i="12" s="1"/>
  <c r="D2156" i="12" s="1"/>
  <c r="G2145" i="12"/>
  <c r="C2145" i="12" s="1"/>
  <c r="D2145" i="12" s="1"/>
  <c r="G2081" i="12"/>
  <c r="C2081" i="12" s="1"/>
  <c r="D2081" i="12" s="1"/>
  <c r="G2027" i="12"/>
  <c r="C2027" i="12" s="1"/>
  <c r="D2027" i="12" s="1"/>
  <c r="G2022" i="12"/>
  <c r="C2022" i="12" s="1"/>
  <c r="D2022" i="12" s="1"/>
  <c r="G1957" i="12"/>
  <c r="C1957" i="12" s="1"/>
  <c r="D1957" i="12" s="1"/>
  <c r="H1957" i="12" s="1"/>
  <c r="G1976" i="12"/>
  <c r="C1976" i="12" s="1"/>
  <c r="D1976" i="12" s="1"/>
  <c r="H1976" i="12" s="1"/>
  <c r="G2003" i="12"/>
  <c r="C2003" i="12" s="1"/>
  <c r="D2003" i="12" s="1"/>
  <c r="G2137" i="12"/>
  <c r="C2137" i="12" s="1"/>
  <c r="D2137" i="12" s="1"/>
  <c r="G2091" i="12"/>
  <c r="C2091" i="12" s="1"/>
  <c r="D2091" i="12" s="1"/>
  <c r="G2124" i="12"/>
  <c r="C2124" i="12" s="1"/>
  <c r="D2124" i="12" s="1"/>
  <c r="H2124" i="12" s="1"/>
  <c r="AF2124" i="12" s="1"/>
  <c r="G2055" i="12"/>
  <c r="C2055" i="12" s="1"/>
  <c r="D2055" i="12" s="1"/>
  <c r="H2055" i="12" s="1"/>
  <c r="G2115" i="12"/>
  <c r="C2115" i="12" s="1"/>
  <c r="D2115" i="12" s="1"/>
  <c r="G2086" i="12"/>
  <c r="C2086" i="12" s="1"/>
  <c r="D2086" i="12" s="1"/>
  <c r="H2086" i="12" s="1"/>
  <c r="G2047" i="12"/>
  <c r="C2047" i="12" s="1"/>
  <c r="D2047" i="12" s="1"/>
  <c r="G2006" i="12"/>
  <c r="C2006" i="12" s="1"/>
  <c r="D2006" i="12" s="1"/>
  <c r="G1998" i="12"/>
  <c r="C1998" i="12" s="1"/>
  <c r="D1998" i="12" s="1"/>
  <c r="G1988" i="12"/>
  <c r="C1988" i="12" s="1"/>
  <c r="D1988" i="12" s="1"/>
  <c r="G1985" i="12"/>
  <c r="C1985" i="12" s="1"/>
  <c r="D1985" i="12" s="1"/>
  <c r="G2120" i="12"/>
  <c r="C2120" i="12" s="1"/>
  <c r="D2120" i="12" s="1"/>
  <c r="H2120" i="12" s="1"/>
  <c r="G2141" i="12"/>
  <c r="C2141" i="12" s="1"/>
  <c r="D2141" i="12" s="1"/>
  <c r="H2141" i="12" s="1"/>
  <c r="AF2141" i="12" s="1"/>
  <c r="G2131" i="12"/>
  <c r="C2131" i="12" s="1"/>
  <c r="D2131" i="12" s="1"/>
  <c r="G2113" i="12"/>
  <c r="C2113" i="12" s="1"/>
  <c r="D2113" i="12" s="1"/>
  <c r="G2132" i="12"/>
  <c r="C2132" i="12" s="1"/>
  <c r="D2132" i="12" s="1"/>
  <c r="H2132" i="12" s="1"/>
  <c r="G2098" i="12"/>
  <c r="C2098" i="12" s="1"/>
  <c r="D2098" i="12" s="1"/>
  <c r="G2058" i="12"/>
  <c r="C2058" i="12" s="1"/>
  <c r="D2058" i="12" s="1"/>
  <c r="G1992" i="12"/>
  <c r="C1992" i="12" s="1"/>
  <c r="D1992" i="12" s="1"/>
  <c r="G2042" i="12"/>
  <c r="C2042" i="12" s="1"/>
  <c r="D2042" i="12" s="1"/>
  <c r="H2042" i="12" s="1"/>
  <c r="G1983" i="12"/>
  <c r="C1983" i="12" s="1"/>
  <c r="D1983" i="12" s="1"/>
  <c r="H1983" i="12" s="1"/>
  <c r="G1963" i="12"/>
  <c r="C1963" i="12" s="1"/>
  <c r="D1963" i="12" s="1"/>
  <c r="H1963" i="12" s="1"/>
  <c r="G1954" i="12"/>
  <c r="C1954" i="12" s="1"/>
  <c r="D1954" i="12" s="1"/>
  <c r="G1989" i="12"/>
  <c r="C1989" i="12" s="1"/>
  <c r="D1989" i="12" s="1"/>
  <c r="G2059" i="12"/>
  <c r="C2059" i="12" s="1"/>
  <c r="D2059" i="12" s="1"/>
  <c r="G2138" i="12"/>
  <c r="C2138" i="12" s="1"/>
  <c r="D2138" i="12" s="1"/>
  <c r="H2138" i="12" s="1"/>
  <c r="G2069" i="12"/>
  <c r="C2069" i="12" s="1"/>
  <c r="D2069" i="12" s="1"/>
  <c r="H2069" i="12" s="1"/>
  <c r="G2140" i="12"/>
  <c r="C2140" i="12" s="1"/>
  <c r="D2140" i="12" s="1"/>
  <c r="G2071" i="12"/>
  <c r="C2071" i="12" s="1"/>
  <c r="D2071" i="12" s="1"/>
  <c r="G2118" i="12"/>
  <c r="C2118" i="12" s="1"/>
  <c r="D2118" i="12" s="1"/>
  <c r="G2103" i="12"/>
  <c r="C2103" i="12" s="1"/>
  <c r="D2103" i="12" s="1"/>
  <c r="G2053" i="12"/>
  <c r="C2053" i="12" s="1"/>
  <c r="D2053" i="12" s="1"/>
  <c r="H2053" i="12" s="1"/>
  <c r="G2110" i="12"/>
  <c r="C2110" i="12" s="1"/>
  <c r="D2110" i="12" s="1"/>
  <c r="G2030" i="12"/>
  <c r="C2030" i="12" s="1"/>
  <c r="D2030" i="12" s="1"/>
  <c r="G1934" i="12"/>
  <c r="C1934" i="12" s="1"/>
  <c r="D1934" i="12" s="1"/>
  <c r="G2051" i="12"/>
  <c r="C2051" i="12" s="1"/>
  <c r="D2051" i="12" s="1"/>
  <c r="G2020" i="12"/>
  <c r="C2020" i="12" s="1"/>
  <c r="D2020" i="12" s="1"/>
  <c r="G1974" i="12"/>
  <c r="C1974" i="12" s="1"/>
  <c r="D1974" i="12" s="1"/>
  <c r="H1974" i="12" s="1"/>
  <c r="G2018" i="12"/>
  <c r="C2018" i="12" s="1"/>
  <c r="D2018" i="12" s="1"/>
  <c r="H2018" i="12" s="1"/>
  <c r="G2015" i="12"/>
  <c r="C2015" i="12" s="1"/>
  <c r="D2015" i="12" s="1"/>
  <c r="G1984" i="12"/>
  <c r="C1984" i="12" s="1"/>
  <c r="D1984" i="12" s="1"/>
  <c r="H1984" i="12" s="1"/>
  <c r="G2034" i="12"/>
  <c r="C2034" i="12" s="1"/>
  <c r="D2034" i="12" s="1"/>
  <c r="H2034" i="12" s="1"/>
  <c r="G1965" i="12"/>
  <c r="C1965" i="12" s="1"/>
  <c r="D1965" i="12" s="1"/>
  <c r="G1943" i="12"/>
  <c r="C1943" i="12" s="1"/>
  <c r="D1943" i="12" s="1"/>
  <c r="G1975" i="12"/>
  <c r="C1975" i="12" s="1"/>
  <c r="D1975" i="12" s="1"/>
  <c r="G1955" i="12"/>
  <c r="C1955" i="12" s="1"/>
  <c r="D1955" i="12" s="1"/>
  <c r="G1949" i="12"/>
  <c r="C1949" i="12" s="1"/>
  <c r="D1949" i="12" s="1"/>
  <c r="G1993" i="12"/>
  <c r="C1993" i="12" s="1"/>
  <c r="D1993" i="12" s="1"/>
  <c r="H1993" i="12" s="1"/>
  <c r="AF1993" i="12" s="1"/>
  <c r="G2012" i="12"/>
  <c r="C2012" i="12" s="1"/>
  <c r="D2012" i="12" s="1"/>
  <c r="H2012" i="12" s="1"/>
  <c r="AF2012" i="12" s="1"/>
  <c r="G2013" i="12"/>
  <c r="C2013" i="12" s="1"/>
  <c r="D2013" i="12" s="1"/>
  <c r="G1932" i="12"/>
  <c r="C1932" i="12" s="1"/>
  <c r="D1932" i="12" s="1"/>
  <c r="G1931" i="12"/>
  <c r="C1931" i="12" s="1"/>
  <c r="D1931" i="12" s="1"/>
  <c r="G1881" i="12"/>
  <c r="C1881" i="12" s="1"/>
  <c r="D1881" i="12" s="1"/>
  <c r="H1881" i="12" s="1"/>
  <c r="G1849" i="12"/>
  <c r="C1849" i="12" s="1"/>
  <c r="D1849" i="12" s="1"/>
  <c r="H1849" i="12" s="1"/>
  <c r="G1941" i="12"/>
  <c r="C1941" i="12" s="1"/>
  <c r="D1941" i="12" s="1"/>
  <c r="H1941" i="12" s="1"/>
  <c r="G1969" i="12"/>
  <c r="C1969" i="12" s="1"/>
  <c r="D1969" i="12" s="1"/>
  <c r="G1973" i="12"/>
  <c r="C1973" i="12" s="1"/>
  <c r="D1973" i="12" s="1"/>
  <c r="H1973" i="12" s="1"/>
  <c r="G2038" i="12"/>
  <c r="C2038" i="12" s="1"/>
  <c r="D2038" i="12" s="1"/>
  <c r="G1995" i="12"/>
  <c r="C1995" i="12" s="1"/>
  <c r="D1995" i="12" s="1"/>
  <c r="G1937" i="12"/>
  <c r="C1937" i="12" s="1"/>
  <c r="D1937" i="12" s="1"/>
  <c r="H1937" i="12" s="1"/>
  <c r="G2011" i="12"/>
  <c r="C2011" i="12" s="1"/>
  <c r="D2011" i="12" s="1"/>
  <c r="G1950" i="12"/>
  <c r="C1950" i="12" s="1"/>
  <c r="D1950" i="12" s="1"/>
  <c r="H1950" i="12" s="1"/>
  <c r="G1936" i="12"/>
  <c r="C1936" i="12" s="1"/>
  <c r="D1936" i="12" s="1"/>
  <c r="H1936" i="12" s="1"/>
  <c r="G1855" i="12"/>
  <c r="C1855" i="12" s="1"/>
  <c r="D1855" i="12" s="1"/>
  <c r="G1833" i="12"/>
  <c r="C1833" i="12" s="1"/>
  <c r="D1833" i="12" s="1"/>
  <c r="G1910" i="12"/>
  <c r="C1910" i="12" s="1"/>
  <c r="D1910" i="12" s="1"/>
  <c r="H1910" i="12" s="1"/>
  <c r="G1942" i="12"/>
  <c r="C1942" i="12" s="1"/>
  <c r="D1942" i="12" s="1"/>
  <c r="G2017" i="12"/>
  <c r="C2017" i="12" s="1"/>
  <c r="D2017" i="12" s="1"/>
  <c r="H2017" i="12" s="1"/>
  <c r="G1991" i="12"/>
  <c r="C1991" i="12" s="1"/>
  <c r="D1991" i="12" s="1"/>
  <c r="G1970" i="12"/>
  <c r="C1970" i="12" s="1"/>
  <c r="D1970" i="12" s="1"/>
  <c r="H1970" i="12" s="1"/>
  <c r="AF1970" i="12" s="1"/>
  <c r="G1945" i="12"/>
  <c r="C1945" i="12" s="1"/>
  <c r="D1945" i="12" s="1"/>
  <c r="H1945" i="12" s="1"/>
  <c r="G1966" i="12"/>
  <c r="C1966" i="12" s="1"/>
  <c r="D1966" i="12" s="1"/>
  <c r="H1966" i="12" s="1"/>
  <c r="G1839" i="12"/>
  <c r="C1839" i="12" s="1"/>
  <c r="D1839" i="12" s="1"/>
  <c r="H1839" i="12" s="1"/>
  <c r="G1905" i="12"/>
  <c r="C1905" i="12" s="1"/>
  <c r="D1905" i="12" s="1"/>
  <c r="G1964" i="12"/>
  <c r="C1964" i="12" s="1"/>
  <c r="D1964" i="12" s="1"/>
  <c r="G1996" i="12"/>
  <c r="C1996" i="12" s="1"/>
  <c r="D1996" i="12" s="1"/>
  <c r="G1953" i="12"/>
  <c r="C1953" i="12" s="1"/>
  <c r="D1953" i="12" s="1"/>
  <c r="H1953" i="12" s="1"/>
  <c r="G1924" i="12"/>
  <c r="C1924" i="12" s="1"/>
  <c r="D1924" i="12" s="1"/>
  <c r="G1872" i="12"/>
  <c r="C1872" i="12" s="1"/>
  <c r="D1872" i="12" s="1"/>
  <c r="G1868" i="12"/>
  <c r="C1868" i="12" s="1"/>
  <c r="D1868" i="12" s="1"/>
  <c r="G1938" i="12"/>
  <c r="C1938" i="12" s="1"/>
  <c r="D1938" i="12" s="1"/>
  <c r="G1952" i="12"/>
  <c r="C1952" i="12" s="1"/>
  <c r="D1952" i="12" s="1"/>
  <c r="G1939" i="12"/>
  <c r="C1939" i="12" s="1"/>
  <c r="D1939" i="12" s="1"/>
  <c r="H1939" i="12" s="1"/>
  <c r="AF1939" i="12" s="1"/>
  <c r="G1933" i="12"/>
  <c r="C1933" i="12" s="1"/>
  <c r="D1933" i="12" s="1"/>
  <c r="G2028" i="12"/>
  <c r="C2028" i="12" s="1"/>
  <c r="D2028" i="12" s="1"/>
  <c r="G2004" i="12"/>
  <c r="C2004" i="12" s="1"/>
  <c r="D2004" i="12" s="1"/>
  <c r="G2041" i="12"/>
  <c r="C2041" i="12" s="1"/>
  <c r="D2041" i="12" s="1"/>
  <c r="H2041" i="12" s="1"/>
  <c r="G1875" i="12"/>
  <c r="C1875" i="12" s="1"/>
  <c r="D1875" i="12" s="1"/>
  <c r="G1890" i="12"/>
  <c r="C1890" i="12" s="1"/>
  <c r="D1890" i="12" s="1"/>
  <c r="G1882" i="12"/>
  <c r="C1882" i="12" s="1"/>
  <c r="D1882" i="12" s="1"/>
  <c r="G1971" i="12"/>
  <c r="C1971" i="12" s="1"/>
  <c r="D1971" i="12" s="1"/>
  <c r="H1971" i="12" s="1"/>
  <c r="G2000" i="12"/>
  <c r="C2000" i="12" s="1"/>
  <c r="D2000" i="12" s="1"/>
  <c r="H2000" i="12" s="1"/>
  <c r="G2040" i="12"/>
  <c r="C2040" i="12" s="1"/>
  <c r="D2040" i="12" s="1"/>
  <c r="G1852" i="12"/>
  <c r="C1852" i="12" s="1"/>
  <c r="D1852" i="12" s="1"/>
  <c r="G1836" i="12"/>
  <c r="C1836" i="12" s="1"/>
  <c r="D1836" i="12" s="1"/>
  <c r="G1999" i="12"/>
  <c r="C1999" i="12" s="1"/>
  <c r="D1999" i="12" s="1"/>
  <c r="G1956" i="12"/>
  <c r="C1956" i="12" s="1"/>
  <c r="D1956" i="12" s="1"/>
  <c r="G2007" i="12"/>
  <c r="C2007" i="12" s="1"/>
  <c r="D2007" i="12" s="1"/>
  <c r="G1959" i="12"/>
  <c r="C1959" i="12" s="1"/>
  <c r="D1959" i="12" s="1"/>
  <c r="G1990" i="12"/>
  <c r="C1990" i="12" s="1"/>
  <c r="D1990" i="12" s="1"/>
  <c r="G1907" i="12"/>
  <c r="C1907" i="12" s="1"/>
  <c r="D1907" i="12" s="1"/>
  <c r="G1968" i="12"/>
  <c r="C1968" i="12" s="1"/>
  <c r="D1968" i="12" s="1"/>
  <c r="G1947" i="12"/>
  <c r="C1947" i="12" s="1"/>
  <c r="D1947" i="12" s="1"/>
  <c r="G1944" i="12"/>
  <c r="C1944" i="12" s="1"/>
  <c r="D1944" i="12" s="1"/>
  <c r="G2008" i="12"/>
  <c r="C2008" i="12" s="1"/>
  <c r="D2008" i="12" s="1"/>
  <c r="G2025" i="12"/>
  <c r="C2025" i="12" s="1"/>
  <c r="D2025" i="12" s="1"/>
  <c r="G2019" i="12"/>
  <c r="C2019" i="12" s="1"/>
  <c r="D2019" i="12" s="1"/>
  <c r="H2019" i="12" s="1"/>
  <c r="G2009" i="12"/>
  <c r="C2009" i="12" s="1"/>
  <c r="D2009" i="12" s="1"/>
  <c r="G1977" i="12"/>
  <c r="C1977" i="12" s="1"/>
  <c r="D1977" i="12" s="1"/>
  <c r="G2049" i="12"/>
  <c r="C2049" i="12" s="1"/>
  <c r="D2049" i="12" s="1"/>
  <c r="G1960" i="12"/>
  <c r="C1960" i="12" s="1"/>
  <c r="D1960" i="12" s="1"/>
  <c r="G1867" i="12"/>
  <c r="C1867" i="12" s="1"/>
  <c r="D1867" i="12" s="1"/>
  <c r="G1863" i="12"/>
  <c r="C1863" i="12" s="1"/>
  <c r="D1863" i="12" s="1"/>
  <c r="G1913" i="12"/>
  <c r="C1913" i="12" s="1"/>
  <c r="D1913" i="12" s="1"/>
  <c r="G1895" i="12"/>
  <c r="C1895" i="12" s="1"/>
  <c r="D1895" i="12" s="1"/>
  <c r="G1911" i="12"/>
  <c r="C1911" i="12" s="1"/>
  <c r="D1911" i="12" s="1"/>
  <c r="G1884" i="12"/>
  <c r="C1884" i="12" s="1"/>
  <c r="D1884" i="12" s="1"/>
  <c r="G1902" i="12"/>
  <c r="C1902" i="12" s="1"/>
  <c r="D1902" i="12" s="1"/>
  <c r="G2036" i="12"/>
  <c r="C2036" i="12" s="1"/>
  <c r="D2036" i="12" s="1"/>
  <c r="G2002" i="12"/>
  <c r="C2002" i="12" s="1"/>
  <c r="D2002" i="12" s="1"/>
  <c r="G1967" i="12"/>
  <c r="C1967" i="12" s="1"/>
  <c r="D1967" i="12" s="1"/>
  <c r="G1948" i="12"/>
  <c r="C1948" i="12" s="1"/>
  <c r="D1948" i="12" s="1"/>
  <c r="G2033" i="12"/>
  <c r="C2033" i="12" s="1"/>
  <c r="D2033" i="12" s="1"/>
  <c r="G2035" i="12"/>
  <c r="C2035" i="12" s="1"/>
  <c r="D2035" i="12" s="1"/>
  <c r="G2001" i="12"/>
  <c r="C2001" i="12" s="1"/>
  <c r="D2001" i="12" s="1"/>
  <c r="G2026" i="12"/>
  <c r="C2026" i="12" s="1"/>
  <c r="D2026" i="12" s="1"/>
  <c r="H2026" i="12" s="1"/>
  <c r="G1958" i="12"/>
  <c r="C1958" i="12" s="1"/>
  <c r="D1958" i="12" s="1"/>
  <c r="H1958" i="12" s="1"/>
  <c r="G1862" i="12"/>
  <c r="C1862" i="12" s="1"/>
  <c r="D1862" i="12" s="1"/>
  <c r="G1856" i="12"/>
  <c r="C1856" i="12" s="1"/>
  <c r="D1856" i="12" s="1"/>
  <c r="H1856" i="12" s="1"/>
  <c r="G1923" i="12"/>
  <c r="C1923" i="12" s="1"/>
  <c r="D1923" i="12" s="1"/>
  <c r="H1923" i="12" s="1"/>
  <c r="AF1923" i="12" s="1"/>
  <c r="G1886" i="12"/>
  <c r="C1886" i="12" s="1"/>
  <c r="D1886" i="12" s="1"/>
  <c r="H1886" i="12" s="1"/>
  <c r="G2037" i="12"/>
  <c r="C2037" i="12" s="1"/>
  <c r="D2037" i="12" s="1"/>
  <c r="H2037" i="12" s="1"/>
  <c r="G1946" i="12"/>
  <c r="C1946" i="12" s="1"/>
  <c r="D1946" i="12" s="1"/>
  <c r="H1946" i="12" s="1"/>
  <c r="G2039" i="12"/>
  <c r="C2039" i="12" s="1"/>
  <c r="D2039" i="12" s="1"/>
  <c r="G2031" i="12"/>
  <c r="C2031" i="12" s="1"/>
  <c r="D2031" i="12" s="1"/>
  <c r="G1972" i="12"/>
  <c r="C1972" i="12" s="1"/>
  <c r="D1972" i="12" s="1"/>
  <c r="H1972" i="12" s="1"/>
  <c r="G1987" i="12"/>
  <c r="C1987" i="12" s="1"/>
  <c r="D1987" i="12" s="1"/>
  <c r="G1979" i="12"/>
  <c r="C1979" i="12" s="1"/>
  <c r="D1979" i="12" s="1"/>
  <c r="G1857" i="12"/>
  <c r="C1857" i="12" s="1"/>
  <c r="D1857" i="12" s="1"/>
  <c r="H1857" i="12" s="1"/>
  <c r="G1900" i="12"/>
  <c r="C1900" i="12" s="1"/>
  <c r="D1900" i="12" s="1"/>
  <c r="G1904" i="12"/>
  <c r="C1904" i="12" s="1"/>
  <c r="D1904" i="12" s="1"/>
  <c r="H1904" i="12" s="1"/>
  <c r="G1994" i="12"/>
  <c r="C1994" i="12" s="1"/>
  <c r="D1994" i="12" s="1"/>
  <c r="H1994" i="12" s="1"/>
  <c r="G1980" i="12"/>
  <c r="C1980" i="12" s="1"/>
  <c r="D1980" i="12" s="1"/>
  <c r="G2046" i="12"/>
  <c r="C2046" i="12" s="1"/>
  <c r="D2046" i="12" s="1"/>
  <c r="H2046" i="12" s="1"/>
  <c r="G1961" i="12"/>
  <c r="C1961" i="12" s="1"/>
  <c r="D1961" i="12" s="1"/>
  <c r="G2048" i="12"/>
  <c r="C2048" i="12" s="1"/>
  <c r="D2048" i="12" s="1"/>
  <c r="G1962" i="12"/>
  <c r="C1962" i="12" s="1"/>
  <c r="D1962" i="12" s="1"/>
  <c r="H1962" i="12" s="1"/>
  <c r="G2023" i="12"/>
  <c r="C2023" i="12" s="1"/>
  <c r="D2023" i="12" s="1"/>
  <c r="G2014" i="12"/>
  <c r="C2014" i="12" s="1"/>
  <c r="D2014" i="12" s="1"/>
  <c r="G1926" i="12"/>
  <c r="C1926" i="12" s="1"/>
  <c r="D1926" i="12" s="1"/>
  <c r="H1926" i="12" s="1"/>
  <c r="G1929" i="12"/>
  <c r="C1929" i="12" s="1"/>
  <c r="D1929" i="12" s="1"/>
  <c r="G1889" i="12"/>
  <c r="C1889" i="12" s="1"/>
  <c r="D1889" i="12" s="1"/>
  <c r="G1851" i="12"/>
  <c r="C1851" i="12" s="1"/>
  <c r="D1851" i="12" s="1"/>
  <c r="H1851" i="12" s="1"/>
  <c r="G1903" i="12"/>
  <c r="C1903" i="12" s="1"/>
  <c r="D1903" i="12" s="1"/>
  <c r="H1903" i="12" s="1"/>
  <c r="AF1903" i="12" s="1"/>
  <c r="G1898" i="12"/>
  <c r="C1898" i="12" s="1"/>
  <c r="D1898" i="12" s="1"/>
  <c r="G1835" i="12"/>
  <c r="C1835" i="12" s="1"/>
  <c r="D1835" i="12" s="1"/>
  <c r="G1825" i="12"/>
  <c r="C1825" i="12" s="1"/>
  <c r="D1825" i="12" s="1"/>
  <c r="G1888" i="12"/>
  <c r="C1888" i="12" s="1"/>
  <c r="D1888" i="12" s="1"/>
  <c r="G1925" i="12"/>
  <c r="C1925" i="12" s="1"/>
  <c r="D1925" i="12" s="1"/>
  <c r="H1925" i="12" s="1"/>
  <c r="G1843" i="12"/>
  <c r="C1843" i="12" s="1"/>
  <c r="D1843" i="12" s="1"/>
  <c r="G1891" i="12"/>
  <c r="C1891" i="12" s="1"/>
  <c r="D1891" i="12" s="1"/>
  <c r="G1848" i="12"/>
  <c r="C1848" i="12" s="1"/>
  <c r="D1848" i="12" s="1"/>
  <c r="H1848" i="12" s="1"/>
  <c r="G1896" i="12"/>
  <c r="C1896" i="12" s="1"/>
  <c r="D1896" i="12" s="1"/>
  <c r="G1786" i="12"/>
  <c r="C1786" i="12" s="1"/>
  <c r="D1786" i="12" s="1"/>
  <c r="G1725" i="12"/>
  <c r="C1725" i="12" s="1"/>
  <c r="D1725" i="12" s="1"/>
  <c r="H1725" i="12" s="1"/>
  <c r="G1823" i="12"/>
  <c r="C1823" i="12" s="1"/>
  <c r="D1823" i="12" s="1"/>
  <c r="H1823" i="12" s="1"/>
  <c r="G1845" i="12"/>
  <c r="C1845" i="12" s="1"/>
  <c r="D1845" i="12" s="1"/>
  <c r="G1883" i="12"/>
  <c r="C1883" i="12" s="1"/>
  <c r="D1883" i="12" s="1"/>
  <c r="G1912" i="12"/>
  <c r="C1912" i="12" s="1"/>
  <c r="D1912" i="12" s="1"/>
  <c r="H1912" i="12" s="1"/>
  <c r="G1879" i="12"/>
  <c r="C1879" i="12" s="1"/>
  <c r="D1879" i="12" s="1"/>
  <c r="H1879" i="12" s="1"/>
  <c r="AF1879" i="12" s="1"/>
  <c r="G1871" i="12"/>
  <c r="C1871" i="12" s="1"/>
  <c r="D1871" i="12" s="1"/>
  <c r="H1871" i="12" s="1"/>
  <c r="G1787" i="12"/>
  <c r="C1787" i="12" s="1"/>
  <c r="D1787" i="12" s="1"/>
  <c r="G1747" i="12"/>
  <c r="C1747" i="12" s="1"/>
  <c r="D1747" i="12" s="1"/>
  <c r="G1797" i="12"/>
  <c r="C1797" i="12" s="1"/>
  <c r="D1797" i="12" s="1"/>
  <c r="H1797" i="12" s="1"/>
  <c r="G1774" i="12"/>
  <c r="C1774" i="12" s="1"/>
  <c r="D1774" i="12" s="1"/>
  <c r="H1774" i="12" s="1"/>
  <c r="G1908" i="12"/>
  <c r="C1908" i="12" s="1"/>
  <c r="D1908" i="12" s="1"/>
  <c r="G1853" i="12"/>
  <c r="C1853" i="12" s="1"/>
  <c r="D1853" i="12" s="1"/>
  <c r="H1853" i="12" s="1"/>
  <c r="AF1853" i="12" s="1"/>
  <c r="G1733" i="12"/>
  <c r="C1733" i="12" s="1"/>
  <c r="D1733" i="12" s="1"/>
  <c r="G1794" i="12"/>
  <c r="C1794" i="12" s="1"/>
  <c r="D1794" i="12" s="1"/>
  <c r="G1935" i="12"/>
  <c r="C1935" i="12" s="1"/>
  <c r="D1935" i="12" s="1"/>
  <c r="H1935" i="12" s="1"/>
  <c r="G1858" i="12"/>
  <c r="C1858" i="12" s="1"/>
  <c r="D1858" i="12" s="1"/>
  <c r="G1928" i="12"/>
  <c r="C1928" i="12" s="1"/>
  <c r="D1928" i="12" s="1"/>
  <c r="H1928" i="12" s="1"/>
  <c r="G1860" i="12"/>
  <c r="C1860" i="12" s="1"/>
  <c r="D1860" i="12" s="1"/>
  <c r="G1861" i="12"/>
  <c r="C1861" i="12" s="1"/>
  <c r="D1861" i="12" s="1"/>
  <c r="G1735" i="12"/>
  <c r="C1735" i="12" s="1"/>
  <c r="D1735" i="12" s="1"/>
  <c r="H1735" i="12" s="1"/>
  <c r="AF1735" i="12" s="1"/>
  <c r="G1739" i="12"/>
  <c r="C1739" i="12" s="1"/>
  <c r="D1739" i="12" s="1"/>
  <c r="G1805" i="12"/>
  <c r="C1805" i="12" s="1"/>
  <c r="D1805" i="12" s="1"/>
  <c r="H1805" i="12" s="1"/>
  <c r="AF1805" i="12" s="1"/>
  <c r="G1761" i="12"/>
  <c r="C1761" i="12" s="1"/>
  <c r="D1761" i="12" s="1"/>
  <c r="G1727" i="12"/>
  <c r="C1727" i="12" s="1"/>
  <c r="D1727" i="12" s="1"/>
  <c r="G1754" i="12"/>
  <c r="C1754" i="12" s="1"/>
  <c r="D1754" i="12" s="1"/>
  <c r="G1731" i="12"/>
  <c r="C1731" i="12" s="1"/>
  <c r="D1731" i="12" s="1"/>
  <c r="G1919" i="12"/>
  <c r="C1919" i="12" s="1"/>
  <c r="D1919" i="12" s="1"/>
  <c r="G1864" i="12"/>
  <c r="C1864" i="12" s="1"/>
  <c r="D1864" i="12" s="1"/>
  <c r="G1877" i="12"/>
  <c r="C1877" i="12" s="1"/>
  <c r="D1877" i="12" s="1"/>
  <c r="G1830" i="12"/>
  <c r="C1830" i="12" s="1"/>
  <c r="D1830" i="12" s="1"/>
  <c r="G1778" i="12"/>
  <c r="C1778" i="12" s="1"/>
  <c r="D1778" i="12" s="1"/>
  <c r="H1778" i="12" s="1"/>
  <c r="G1732" i="12"/>
  <c r="C1732" i="12" s="1"/>
  <c r="D1732" i="12" s="1"/>
  <c r="G1765" i="12"/>
  <c r="C1765" i="12" s="1"/>
  <c r="D1765" i="12" s="1"/>
  <c r="G1746" i="12"/>
  <c r="C1746" i="12" s="1"/>
  <c r="D1746" i="12" s="1"/>
  <c r="H1746" i="12" s="1"/>
  <c r="G1854" i="12"/>
  <c r="C1854" i="12" s="1"/>
  <c r="D1854" i="12" s="1"/>
  <c r="G1837" i="12"/>
  <c r="C1837" i="12" s="1"/>
  <c r="D1837" i="12" s="1"/>
  <c r="G1869" i="12"/>
  <c r="C1869" i="12" s="1"/>
  <c r="D1869" i="12" s="1"/>
  <c r="G1841" i="12"/>
  <c r="C1841" i="12" s="1"/>
  <c r="D1841" i="12" s="1"/>
  <c r="G1915" i="12"/>
  <c r="C1915" i="12" s="1"/>
  <c r="D1915" i="12" s="1"/>
  <c r="G1893" i="12"/>
  <c r="C1893" i="12" s="1"/>
  <c r="D1893" i="12" s="1"/>
  <c r="G1792" i="12"/>
  <c r="C1792" i="12" s="1"/>
  <c r="D1792" i="12" s="1"/>
  <c r="G1807" i="12"/>
  <c r="C1807" i="12" s="1"/>
  <c r="D1807" i="12" s="1"/>
  <c r="G1723" i="12"/>
  <c r="C1723" i="12" s="1"/>
  <c r="D1723" i="12" s="1"/>
  <c r="G1842" i="12"/>
  <c r="C1842" i="12" s="1"/>
  <c r="D1842" i="12" s="1"/>
  <c r="H1842" i="12" s="1"/>
  <c r="AF1842" i="12" s="1"/>
  <c r="G1827" i="12"/>
  <c r="C1827" i="12" s="1"/>
  <c r="D1827" i="12" s="1"/>
  <c r="H1827" i="12" s="1"/>
  <c r="G1870" i="12"/>
  <c r="C1870" i="12" s="1"/>
  <c r="D1870" i="12" s="1"/>
  <c r="H1870" i="12" s="1"/>
  <c r="G1850" i="12"/>
  <c r="C1850" i="12" s="1"/>
  <c r="D1850" i="12" s="1"/>
  <c r="G1865" i="12"/>
  <c r="C1865" i="12" s="1"/>
  <c r="D1865" i="12" s="1"/>
  <c r="H1865" i="12" s="1"/>
  <c r="G1769" i="12"/>
  <c r="C1769" i="12" s="1"/>
  <c r="D1769" i="12" s="1"/>
  <c r="G1750" i="12"/>
  <c r="C1750" i="12" s="1"/>
  <c r="D1750" i="12" s="1"/>
  <c r="G1785" i="12"/>
  <c r="C1785" i="12" s="1"/>
  <c r="D1785" i="12" s="1"/>
  <c r="G1776" i="12"/>
  <c r="C1776" i="12" s="1"/>
  <c r="D1776" i="12" s="1"/>
  <c r="G1885" i="12"/>
  <c r="C1885" i="12" s="1"/>
  <c r="D1885" i="12" s="1"/>
  <c r="G1920" i="12"/>
  <c r="C1920" i="12" s="1"/>
  <c r="D1920" i="12" s="1"/>
  <c r="H1920" i="12" s="1"/>
  <c r="G1918" i="12"/>
  <c r="C1918" i="12" s="1"/>
  <c r="D1918" i="12" s="1"/>
  <c r="G1897" i="12"/>
  <c r="C1897" i="12" s="1"/>
  <c r="D1897" i="12" s="1"/>
  <c r="G1737" i="12"/>
  <c r="C1737" i="12" s="1"/>
  <c r="D1737" i="12" s="1"/>
  <c r="G1771" i="12"/>
  <c r="C1771" i="12" s="1"/>
  <c r="D1771" i="12" s="1"/>
  <c r="G1730" i="12"/>
  <c r="C1730" i="12" s="1"/>
  <c r="D1730" i="12" s="1"/>
  <c r="G1899" i="12"/>
  <c r="C1899" i="12" s="1"/>
  <c r="D1899" i="12" s="1"/>
  <c r="G1921" i="12"/>
  <c r="C1921" i="12" s="1"/>
  <c r="D1921" i="12" s="1"/>
  <c r="G1846" i="12"/>
  <c r="C1846" i="12" s="1"/>
  <c r="D1846" i="12" s="1"/>
  <c r="G1930" i="12"/>
  <c r="C1930" i="12" s="1"/>
  <c r="D1930" i="12" s="1"/>
  <c r="G1901" i="12"/>
  <c r="C1901" i="12" s="1"/>
  <c r="D1901" i="12" s="1"/>
  <c r="G1927" i="12"/>
  <c r="C1927" i="12" s="1"/>
  <c r="D1927" i="12" s="1"/>
  <c r="G1874" i="12"/>
  <c r="C1874" i="12" s="1"/>
  <c r="D1874" i="12" s="1"/>
  <c r="G1796" i="12"/>
  <c r="C1796" i="12" s="1"/>
  <c r="D1796" i="12" s="1"/>
  <c r="G1736" i="12"/>
  <c r="C1736" i="12" s="1"/>
  <c r="D1736" i="12" s="1"/>
  <c r="G1734" i="12"/>
  <c r="C1734" i="12" s="1"/>
  <c r="D1734" i="12" s="1"/>
  <c r="H1734" i="12" s="1"/>
  <c r="G1743" i="12"/>
  <c r="C1743" i="12" s="1"/>
  <c r="D1743" i="12" s="1"/>
  <c r="G1738" i="12"/>
  <c r="C1738" i="12" s="1"/>
  <c r="D1738" i="12" s="1"/>
  <c r="G1791" i="12"/>
  <c r="C1791" i="12" s="1"/>
  <c r="D1791" i="12" s="1"/>
  <c r="G1917" i="12"/>
  <c r="C1917" i="12" s="1"/>
  <c r="D1917" i="12" s="1"/>
  <c r="H1917" i="12" s="1"/>
  <c r="AF1917" i="12" s="1"/>
  <c r="G1892" i="12"/>
  <c r="C1892" i="12" s="1"/>
  <c r="D1892" i="12" s="1"/>
  <c r="G1876" i="12"/>
  <c r="C1876" i="12" s="1"/>
  <c r="D1876" i="12" s="1"/>
  <c r="G1866" i="12"/>
  <c r="C1866" i="12" s="1"/>
  <c r="D1866" i="12" s="1"/>
  <c r="H1866" i="12" s="1"/>
  <c r="G1873" i="12"/>
  <c r="C1873" i="12" s="1"/>
  <c r="D1873" i="12" s="1"/>
  <c r="G1826" i="12"/>
  <c r="C1826" i="12" s="1"/>
  <c r="D1826" i="12" s="1"/>
  <c r="G1820" i="12"/>
  <c r="C1820" i="12" s="1"/>
  <c r="D1820" i="12" s="1"/>
  <c r="G1810" i="12"/>
  <c r="C1810" i="12" s="1"/>
  <c r="D1810" i="12" s="1"/>
  <c r="G1799" i="12"/>
  <c r="C1799" i="12" s="1"/>
  <c r="D1799" i="12" s="1"/>
  <c r="G1721" i="12"/>
  <c r="C1721" i="12" s="1"/>
  <c r="D1721" i="12" s="1"/>
  <c r="G1821" i="12"/>
  <c r="C1821" i="12" s="1"/>
  <c r="D1821" i="12" s="1"/>
  <c r="G1764" i="12"/>
  <c r="C1764" i="12" s="1"/>
  <c r="D1764" i="12" s="1"/>
  <c r="G1745" i="12"/>
  <c r="C1745" i="12" s="1"/>
  <c r="D1745" i="12" s="1"/>
  <c r="G1844" i="12"/>
  <c r="C1844" i="12" s="1"/>
  <c r="D1844" i="12" s="1"/>
  <c r="G1859" i="12"/>
  <c r="C1859" i="12" s="1"/>
  <c r="D1859" i="12" s="1"/>
  <c r="G1829" i="12"/>
  <c r="C1829" i="12" s="1"/>
  <c r="D1829" i="12" s="1"/>
  <c r="G1894" i="12"/>
  <c r="C1894" i="12" s="1"/>
  <c r="D1894" i="12" s="1"/>
  <c r="G1840" i="12"/>
  <c r="C1840" i="12" s="1"/>
  <c r="D1840" i="12" s="1"/>
  <c r="G1922" i="12"/>
  <c r="C1922" i="12" s="1"/>
  <c r="D1922" i="12" s="1"/>
  <c r="G1914" i="12"/>
  <c r="C1914" i="12" s="1"/>
  <c r="D1914" i="12" s="1"/>
  <c r="G1834" i="12"/>
  <c r="C1834" i="12" s="1"/>
  <c r="D1834" i="12" s="1"/>
  <c r="G1906" i="12"/>
  <c r="C1906" i="12" s="1"/>
  <c r="D1906" i="12" s="1"/>
  <c r="G1817" i="12"/>
  <c r="C1817" i="12" s="1"/>
  <c r="D1817" i="12" s="1"/>
  <c r="G1806" i="12"/>
  <c r="C1806" i="12" s="1"/>
  <c r="D1806" i="12" s="1"/>
  <c r="G1740" i="12"/>
  <c r="C1740" i="12" s="1"/>
  <c r="D1740" i="12" s="1"/>
  <c r="G1728" i="12"/>
  <c r="C1728" i="12" s="1"/>
  <c r="D1728" i="12" s="1"/>
  <c r="G1763" i="12"/>
  <c r="C1763" i="12" s="1"/>
  <c r="D1763" i="12" s="1"/>
  <c r="G1838" i="12"/>
  <c r="C1838" i="12" s="1"/>
  <c r="D1838" i="12" s="1"/>
  <c r="G1878" i="12"/>
  <c r="C1878" i="12" s="1"/>
  <c r="D1878" i="12" s="1"/>
  <c r="H1878" i="12" s="1"/>
  <c r="G1880" i="12"/>
  <c r="C1880" i="12" s="1"/>
  <c r="D1880" i="12" s="1"/>
  <c r="H1880" i="12" s="1"/>
  <c r="G1847" i="12"/>
  <c r="C1847" i="12" s="1"/>
  <c r="D1847" i="12" s="1"/>
  <c r="G1909" i="12"/>
  <c r="C1909" i="12" s="1"/>
  <c r="D1909" i="12" s="1"/>
  <c r="G1887" i="12"/>
  <c r="C1887" i="12" s="1"/>
  <c r="D1887" i="12" s="1"/>
  <c r="H1887" i="12" s="1"/>
  <c r="G1916" i="12"/>
  <c r="C1916" i="12" s="1"/>
  <c r="D1916" i="12" s="1"/>
  <c r="G1832" i="12"/>
  <c r="C1832" i="12" s="1"/>
  <c r="D1832" i="12" s="1"/>
  <c r="G1777" i="12"/>
  <c r="C1777" i="12" s="1"/>
  <c r="D1777" i="12" s="1"/>
  <c r="G1782" i="12"/>
  <c r="C1782" i="12" s="1"/>
  <c r="D1782" i="12" s="1"/>
  <c r="G1772" i="12"/>
  <c r="C1772" i="12" s="1"/>
  <c r="D1772" i="12" s="1"/>
  <c r="G1726" i="12"/>
  <c r="C1726" i="12" s="1"/>
  <c r="D1726" i="12" s="1"/>
  <c r="G1824" i="12"/>
  <c r="C1824" i="12" s="1"/>
  <c r="D1824" i="12" s="1"/>
  <c r="H1824" i="12" s="1"/>
  <c r="G1784" i="12"/>
  <c r="C1784" i="12" s="1"/>
  <c r="D1784" i="12" s="1"/>
  <c r="G1755" i="12"/>
  <c r="C1755" i="12" s="1"/>
  <c r="D1755" i="12" s="1"/>
  <c r="G1788" i="12"/>
  <c r="C1788" i="12" s="1"/>
  <c r="D1788" i="12" s="1"/>
  <c r="H1788" i="12" s="1"/>
  <c r="G1779" i="12"/>
  <c r="C1779" i="12" s="1"/>
  <c r="D1779" i="12" s="1"/>
  <c r="G1789" i="12"/>
  <c r="C1789" i="12" s="1"/>
  <c r="D1789" i="12" s="1"/>
  <c r="G1744" i="12"/>
  <c r="C1744" i="12" s="1"/>
  <c r="D1744" i="12" s="1"/>
  <c r="G1795" i="12"/>
  <c r="C1795" i="12" s="1"/>
  <c r="D1795" i="12" s="1"/>
  <c r="G1819" i="12"/>
  <c r="C1819" i="12" s="1"/>
  <c r="D1819" i="12" s="1"/>
  <c r="G1752" i="12"/>
  <c r="C1752" i="12" s="1"/>
  <c r="D1752" i="12" s="1"/>
  <c r="G1729" i="12"/>
  <c r="C1729" i="12" s="1"/>
  <c r="D1729" i="12" s="1"/>
  <c r="H1729" i="12" s="1"/>
  <c r="G1809" i="12"/>
  <c r="C1809" i="12" s="1"/>
  <c r="D1809" i="12" s="1"/>
  <c r="G1689" i="12"/>
  <c r="C1689" i="12" s="1"/>
  <c r="D1689" i="12" s="1"/>
  <c r="H1689" i="12" s="1"/>
  <c r="AF1689" i="12" s="1"/>
  <c r="G1757" i="12"/>
  <c r="C1757" i="12" s="1"/>
  <c r="D1757" i="12" s="1"/>
  <c r="G1781" i="12"/>
  <c r="C1781" i="12" s="1"/>
  <c r="D1781" i="12" s="1"/>
  <c r="G1783" i="12"/>
  <c r="C1783" i="12" s="1"/>
  <c r="D1783" i="12" s="1"/>
  <c r="H1783" i="12" s="1"/>
  <c r="AF1783" i="12" s="1"/>
  <c r="G1762" i="12"/>
  <c r="C1762" i="12" s="1"/>
  <c r="D1762" i="12" s="1"/>
  <c r="G1753" i="12"/>
  <c r="C1753" i="12" s="1"/>
  <c r="D1753" i="12" s="1"/>
  <c r="G1651" i="12"/>
  <c r="C1651" i="12" s="1"/>
  <c r="D1651" i="12" s="1"/>
  <c r="G1656" i="12"/>
  <c r="C1656" i="12" s="1"/>
  <c r="D1656" i="12" s="1"/>
  <c r="H1656" i="12" s="1"/>
  <c r="AF1656" i="12" s="1"/>
  <c r="G1816" i="12"/>
  <c r="C1816" i="12" s="1"/>
  <c r="D1816" i="12" s="1"/>
  <c r="G1803" i="12"/>
  <c r="C1803" i="12" s="1"/>
  <c r="D1803" i="12" s="1"/>
  <c r="G1705" i="12"/>
  <c r="C1705" i="12" s="1"/>
  <c r="D1705" i="12" s="1"/>
  <c r="G1690" i="12"/>
  <c r="C1690" i="12" s="1"/>
  <c r="D1690" i="12" s="1"/>
  <c r="G1666" i="12"/>
  <c r="C1666" i="12" s="1"/>
  <c r="D1666" i="12" s="1"/>
  <c r="G1811" i="12"/>
  <c r="C1811" i="12" s="1"/>
  <c r="D1811" i="12" s="1"/>
  <c r="G1800" i="12"/>
  <c r="C1800" i="12" s="1"/>
  <c r="D1800" i="12" s="1"/>
  <c r="G1815" i="12"/>
  <c r="C1815" i="12" s="1"/>
  <c r="D1815" i="12" s="1"/>
  <c r="G1648" i="12"/>
  <c r="C1648" i="12" s="1"/>
  <c r="D1648" i="12" s="1"/>
  <c r="G1698" i="12"/>
  <c r="C1698" i="12" s="1"/>
  <c r="D1698" i="12" s="1"/>
  <c r="G1674" i="12"/>
  <c r="C1674" i="12" s="1"/>
  <c r="D1674" i="12" s="1"/>
  <c r="G1658" i="12"/>
  <c r="C1658" i="12" s="1"/>
  <c r="D1658" i="12" s="1"/>
  <c r="G1770" i="12"/>
  <c r="C1770" i="12" s="1"/>
  <c r="D1770" i="12" s="1"/>
  <c r="G1756" i="12"/>
  <c r="C1756" i="12" s="1"/>
  <c r="D1756" i="12" s="1"/>
  <c r="G1814" i="12"/>
  <c r="C1814" i="12" s="1"/>
  <c r="D1814" i="12" s="1"/>
  <c r="G1659" i="12"/>
  <c r="C1659" i="12" s="1"/>
  <c r="D1659" i="12" s="1"/>
  <c r="G1643" i="12"/>
  <c r="C1643" i="12" s="1"/>
  <c r="D1643" i="12" s="1"/>
  <c r="G1688" i="12"/>
  <c r="C1688" i="12" s="1"/>
  <c r="D1688" i="12" s="1"/>
  <c r="G1613" i="12"/>
  <c r="C1613" i="12" s="1"/>
  <c r="D1613" i="12" s="1"/>
  <c r="G1635" i="12"/>
  <c r="C1635" i="12" s="1"/>
  <c r="D1635" i="12" s="1"/>
  <c r="G1681" i="12"/>
  <c r="C1681" i="12" s="1"/>
  <c r="D1681" i="12" s="1"/>
  <c r="G1663" i="12"/>
  <c r="C1663" i="12" s="1"/>
  <c r="D1663" i="12" s="1"/>
  <c r="G1632" i="12"/>
  <c r="C1632" i="12" s="1"/>
  <c r="D1632" i="12" s="1"/>
  <c r="G1720" i="12"/>
  <c r="C1720" i="12" s="1"/>
  <c r="D1720" i="12" s="1"/>
  <c r="G1749" i="12"/>
  <c r="C1749" i="12" s="1"/>
  <c r="D1749" i="12" s="1"/>
  <c r="G1780" i="12"/>
  <c r="C1780" i="12" s="1"/>
  <c r="D1780" i="12" s="1"/>
  <c r="G1758" i="12"/>
  <c r="C1758" i="12" s="1"/>
  <c r="D1758" i="12" s="1"/>
  <c r="G1768" i="12"/>
  <c r="C1768" i="12" s="1"/>
  <c r="D1768" i="12" s="1"/>
  <c r="H1768" i="12" s="1"/>
  <c r="G1639" i="12"/>
  <c r="C1639" i="12" s="1"/>
  <c r="D1639" i="12" s="1"/>
  <c r="G1611" i="12"/>
  <c r="C1611" i="12" s="1"/>
  <c r="D1611" i="12" s="1"/>
  <c r="G1664" i="12"/>
  <c r="C1664" i="12" s="1"/>
  <c r="D1664" i="12" s="1"/>
  <c r="G1626" i="12"/>
  <c r="C1626" i="12" s="1"/>
  <c r="D1626" i="12" s="1"/>
  <c r="G1712" i="12"/>
  <c r="C1712" i="12" s="1"/>
  <c r="D1712" i="12" s="1"/>
  <c r="G1719" i="12"/>
  <c r="C1719" i="12" s="1"/>
  <c r="D1719" i="12" s="1"/>
  <c r="G1813" i="12"/>
  <c r="C1813" i="12" s="1"/>
  <c r="D1813" i="12" s="1"/>
  <c r="G1751" i="12"/>
  <c r="C1751" i="12" s="1"/>
  <c r="D1751" i="12" s="1"/>
  <c r="H1751" i="12" s="1"/>
  <c r="G1793" i="12"/>
  <c r="C1793" i="12" s="1"/>
  <c r="D1793" i="12" s="1"/>
  <c r="H1793" i="12" s="1"/>
  <c r="G1707" i="12"/>
  <c r="C1707" i="12" s="1"/>
  <c r="D1707" i="12" s="1"/>
  <c r="G1644" i="12"/>
  <c r="C1644" i="12" s="1"/>
  <c r="D1644" i="12" s="1"/>
  <c r="G1685" i="12"/>
  <c r="C1685" i="12" s="1"/>
  <c r="D1685" i="12" s="1"/>
  <c r="G1760" i="12"/>
  <c r="C1760" i="12" s="1"/>
  <c r="D1760" i="12" s="1"/>
  <c r="H1760" i="12" s="1"/>
  <c r="G1812" i="12"/>
  <c r="C1812" i="12" s="1"/>
  <c r="D1812" i="12" s="1"/>
  <c r="H1812" i="12" s="1"/>
  <c r="G1748" i="12"/>
  <c r="C1748" i="12" s="1"/>
  <c r="D1748" i="12" s="1"/>
  <c r="H1748" i="12" s="1"/>
  <c r="G1831" i="12"/>
  <c r="C1831" i="12" s="1"/>
  <c r="D1831" i="12" s="1"/>
  <c r="G1646" i="12"/>
  <c r="C1646" i="12" s="1"/>
  <c r="D1646" i="12" s="1"/>
  <c r="G1609" i="12"/>
  <c r="C1609" i="12" s="1"/>
  <c r="D1609" i="12" s="1"/>
  <c r="H1609" i="12" s="1"/>
  <c r="G1622" i="12"/>
  <c r="C1622" i="12" s="1"/>
  <c r="D1622" i="12" s="1"/>
  <c r="G1660" i="12"/>
  <c r="C1660" i="12" s="1"/>
  <c r="D1660" i="12" s="1"/>
  <c r="H1660" i="12" s="1"/>
  <c r="G1672" i="12"/>
  <c r="C1672" i="12" s="1"/>
  <c r="D1672" i="12" s="1"/>
  <c r="G1717" i="12"/>
  <c r="C1717" i="12" s="1"/>
  <c r="D1717" i="12" s="1"/>
  <c r="H1717" i="12" s="1"/>
  <c r="G1741" i="12"/>
  <c r="C1741" i="12" s="1"/>
  <c r="D1741" i="12" s="1"/>
  <c r="G1790" i="12"/>
  <c r="C1790" i="12" s="1"/>
  <c r="D1790" i="12" s="1"/>
  <c r="H1790" i="12" s="1"/>
  <c r="G1759" i="12"/>
  <c r="C1759" i="12" s="1"/>
  <c r="D1759" i="12" s="1"/>
  <c r="G1775" i="12"/>
  <c r="C1775" i="12" s="1"/>
  <c r="D1775" i="12" s="1"/>
  <c r="G1724" i="12"/>
  <c r="C1724" i="12" s="1"/>
  <c r="D1724" i="12" s="1"/>
  <c r="H1724" i="12" s="1"/>
  <c r="AF1724" i="12" s="1"/>
  <c r="G1682" i="12"/>
  <c r="C1682" i="12" s="1"/>
  <c r="D1682" i="12" s="1"/>
  <c r="H1682" i="12" s="1"/>
  <c r="G1662" i="12"/>
  <c r="C1662" i="12" s="1"/>
  <c r="D1662" i="12" s="1"/>
  <c r="H1662" i="12" s="1"/>
  <c r="G1619" i="12"/>
  <c r="C1619" i="12" s="1"/>
  <c r="D1619" i="12" s="1"/>
  <c r="G1624" i="12"/>
  <c r="C1624" i="12" s="1"/>
  <c r="D1624" i="12" s="1"/>
  <c r="G1620" i="12"/>
  <c r="C1620" i="12" s="1"/>
  <c r="D1620" i="12" s="1"/>
  <c r="G1686" i="12"/>
  <c r="C1686" i="12" s="1"/>
  <c r="D1686" i="12" s="1"/>
  <c r="H1686" i="12" s="1"/>
  <c r="G1628" i="12"/>
  <c r="C1628" i="12" s="1"/>
  <c r="D1628" i="12" s="1"/>
  <c r="H1628" i="12" s="1"/>
  <c r="G1618" i="12"/>
  <c r="C1618" i="12" s="1"/>
  <c r="D1618" i="12" s="1"/>
  <c r="G1695" i="12"/>
  <c r="C1695" i="12" s="1"/>
  <c r="D1695" i="12" s="1"/>
  <c r="H1695" i="12" s="1"/>
  <c r="G1655" i="12"/>
  <c r="C1655" i="12" s="1"/>
  <c r="D1655" i="12" s="1"/>
  <c r="H1655" i="12" s="1"/>
  <c r="G1642" i="12"/>
  <c r="C1642" i="12" s="1"/>
  <c r="D1642" i="12" s="1"/>
  <c r="G1621" i="12"/>
  <c r="C1621" i="12" s="1"/>
  <c r="D1621" i="12" s="1"/>
  <c r="H1621" i="12" s="1"/>
  <c r="G1801" i="12"/>
  <c r="C1801" i="12" s="1"/>
  <c r="D1801" i="12" s="1"/>
  <c r="G1767" i="12"/>
  <c r="C1767" i="12" s="1"/>
  <c r="D1767" i="12" s="1"/>
  <c r="G1804" i="12"/>
  <c r="C1804" i="12" s="1"/>
  <c r="D1804" i="12" s="1"/>
  <c r="H1804" i="12" s="1"/>
  <c r="G1828" i="12"/>
  <c r="C1828" i="12" s="1"/>
  <c r="D1828" i="12" s="1"/>
  <c r="G1808" i="12"/>
  <c r="C1808" i="12" s="1"/>
  <c r="D1808" i="12" s="1"/>
  <c r="G1798" i="12"/>
  <c r="C1798" i="12" s="1"/>
  <c r="D1798" i="12" s="1"/>
  <c r="G1773" i="12"/>
  <c r="C1773" i="12" s="1"/>
  <c r="D1773" i="12" s="1"/>
  <c r="G1699" i="12"/>
  <c r="C1699" i="12" s="1"/>
  <c r="D1699" i="12" s="1"/>
  <c r="G1696" i="12"/>
  <c r="C1696" i="12" s="1"/>
  <c r="D1696" i="12" s="1"/>
  <c r="G1675" i="12"/>
  <c r="C1675" i="12" s="1"/>
  <c r="D1675" i="12" s="1"/>
  <c r="G1671" i="12"/>
  <c r="C1671" i="12" s="1"/>
  <c r="D1671" i="12" s="1"/>
  <c r="G1653" i="12"/>
  <c r="C1653" i="12" s="1"/>
  <c r="D1653" i="12" s="1"/>
  <c r="G1616" i="12"/>
  <c r="C1616" i="12" s="1"/>
  <c r="D1616" i="12" s="1"/>
  <c r="H1616" i="12" s="1"/>
  <c r="G1614" i="12"/>
  <c r="C1614" i="12" s="1"/>
  <c r="D1614" i="12" s="1"/>
  <c r="H1614" i="12" s="1"/>
  <c r="AF1614" i="12" s="1"/>
  <c r="G1718" i="12"/>
  <c r="C1718" i="12" s="1"/>
  <c r="D1718" i="12" s="1"/>
  <c r="H1718" i="12" s="1"/>
  <c r="G1703" i="12"/>
  <c r="C1703" i="12" s="1"/>
  <c r="D1703" i="12" s="1"/>
  <c r="G1683" i="12"/>
  <c r="C1683" i="12" s="1"/>
  <c r="D1683" i="12" s="1"/>
  <c r="G1687" i="12"/>
  <c r="C1687" i="12" s="1"/>
  <c r="D1687" i="12" s="1"/>
  <c r="G1629" i="12"/>
  <c r="C1629" i="12" s="1"/>
  <c r="D1629" i="12" s="1"/>
  <c r="H1629" i="12" s="1"/>
  <c r="G1623" i="12"/>
  <c r="C1623" i="12" s="1"/>
  <c r="D1623" i="12" s="1"/>
  <c r="H1623" i="12" s="1"/>
  <c r="G1676" i="12"/>
  <c r="C1676" i="12" s="1"/>
  <c r="D1676" i="12" s="1"/>
  <c r="G1661" i="12"/>
  <c r="C1661" i="12" s="1"/>
  <c r="D1661" i="12" s="1"/>
  <c r="G1638" i="12"/>
  <c r="C1638" i="12" s="1"/>
  <c r="D1638" i="12" s="1"/>
  <c r="G1822" i="12"/>
  <c r="C1822" i="12" s="1"/>
  <c r="D1822" i="12" s="1"/>
  <c r="G1818" i="12"/>
  <c r="C1818" i="12" s="1"/>
  <c r="D1818" i="12" s="1"/>
  <c r="G1716" i="12"/>
  <c r="C1716" i="12" s="1"/>
  <c r="D1716" i="12" s="1"/>
  <c r="G1802" i="12"/>
  <c r="C1802" i="12" s="1"/>
  <c r="D1802" i="12" s="1"/>
  <c r="H1802" i="12" s="1"/>
  <c r="G1766" i="12"/>
  <c r="C1766" i="12" s="1"/>
  <c r="D1766" i="12" s="1"/>
  <c r="H1766" i="12" s="1"/>
  <c r="G1742" i="12"/>
  <c r="C1742" i="12" s="1"/>
  <c r="D1742" i="12" s="1"/>
  <c r="H1742" i="12" s="1"/>
  <c r="G1691" i="12"/>
  <c r="C1691" i="12" s="1"/>
  <c r="D1691" i="12" s="1"/>
  <c r="H1691" i="12" s="1"/>
  <c r="G1673" i="12"/>
  <c r="C1673" i="12" s="1"/>
  <c r="D1673" i="12" s="1"/>
  <c r="H1673" i="12" s="1"/>
  <c r="G1637" i="12"/>
  <c r="C1637" i="12" s="1"/>
  <c r="D1637" i="12" s="1"/>
  <c r="G1649" i="12"/>
  <c r="C1649" i="12" s="1"/>
  <c r="D1649" i="12" s="1"/>
  <c r="H1649" i="12" s="1"/>
  <c r="G1630" i="12"/>
  <c r="C1630" i="12" s="1"/>
  <c r="D1630" i="12" s="1"/>
  <c r="H1630" i="12" s="1"/>
  <c r="G1654" i="12"/>
  <c r="C1654" i="12" s="1"/>
  <c r="D1654" i="12" s="1"/>
  <c r="G1708" i="12"/>
  <c r="C1708" i="12" s="1"/>
  <c r="D1708" i="12" s="1"/>
  <c r="G1679" i="12"/>
  <c r="C1679" i="12" s="1"/>
  <c r="D1679" i="12" s="1"/>
  <c r="G1650" i="12"/>
  <c r="C1650" i="12" s="1"/>
  <c r="D1650" i="12" s="1"/>
  <c r="H1650" i="12" s="1"/>
  <c r="G1539" i="12"/>
  <c r="C1539" i="12" s="1"/>
  <c r="D1539" i="12" s="1"/>
  <c r="H1539" i="12" s="1"/>
  <c r="G1617" i="12"/>
  <c r="C1617" i="12" s="1"/>
  <c r="D1617" i="12" s="1"/>
  <c r="G1667" i="12"/>
  <c r="C1667" i="12" s="1"/>
  <c r="D1667" i="12" s="1"/>
  <c r="G1634" i="12"/>
  <c r="C1634" i="12" s="1"/>
  <c r="D1634" i="12" s="1"/>
  <c r="G1704" i="12"/>
  <c r="C1704" i="12" s="1"/>
  <c r="D1704" i="12" s="1"/>
  <c r="G1600" i="12"/>
  <c r="C1600" i="12" s="1"/>
  <c r="D1600" i="12" s="1"/>
  <c r="G1582" i="12"/>
  <c r="C1582" i="12" s="1"/>
  <c r="D1582" i="12" s="1"/>
  <c r="G1576" i="12"/>
  <c r="C1576" i="12" s="1"/>
  <c r="D1576" i="12" s="1"/>
  <c r="G1668" i="12"/>
  <c r="C1668" i="12" s="1"/>
  <c r="D1668" i="12" s="1"/>
  <c r="G1701" i="12"/>
  <c r="C1701" i="12" s="1"/>
  <c r="D1701" i="12" s="1"/>
  <c r="G1552" i="12"/>
  <c r="C1552" i="12" s="1"/>
  <c r="D1552" i="12" s="1"/>
  <c r="G1604" i="12"/>
  <c r="C1604" i="12" s="1"/>
  <c r="D1604" i="12" s="1"/>
  <c r="G1592" i="12"/>
  <c r="C1592" i="12" s="1"/>
  <c r="D1592" i="12" s="1"/>
  <c r="G1526" i="12"/>
  <c r="C1526" i="12" s="1"/>
  <c r="D1526" i="12" s="1"/>
  <c r="G1516" i="12"/>
  <c r="C1516" i="12" s="1"/>
  <c r="D1516" i="12" s="1"/>
  <c r="G1670" i="12"/>
  <c r="C1670" i="12" s="1"/>
  <c r="D1670" i="12" s="1"/>
  <c r="G1706" i="12"/>
  <c r="C1706" i="12" s="1"/>
  <c r="D1706" i="12" s="1"/>
  <c r="G1636" i="12"/>
  <c r="C1636" i="12" s="1"/>
  <c r="D1636" i="12" s="1"/>
  <c r="G1567" i="12"/>
  <c r="C1567" i="12" s="1"/>
  <c r="D1567" i="12" s="1"/>
  <c r="G1529" i="12"/>
  <c r="C1529" i="12" s="1"/>
  <c r="D1529" i="12" s="1"/>
  <c r="G1497" i="12"/>
  <c r="C1497" i="12" s="1"/>
  <c r="D1497" i="12" s="1"/>
  <c r="G1511" i="12"/>
  <c r="C1511" i="12" s="1"/>
  <c r="D1511" i="12" s="1"/>
  <c r="G1631" i="12"/>
  <c r="C1631" i="12" s="1"/>
  <c r="D1631" i="12" s="1"/>
  <c r="G1722" i="12"/>
  <c r="C1722" i="12" s="1"/>
  <c r="D1722" i="12" s="1"/>
  <c r="G1534" i="12"/>
  <c r="C1534" i="12" s="1"/>
  <c r="D1534" i="12" s="1"/>
  <c r="G1596" i="12"/>
  <c r="C1596" i="12" s="1"/>
  <c r="D1596" i="12" s="1"/>
  <c r="G1546" i="12"/>
  <c r="C1546" i="12" s="1"/>
  <c r="D1546" i="12" s="1"/>
  <c r="G1507" i="12"/>
  <c r="C1507" i="12" s="1"/>
  <c r="D1507" i="12" s="1"/>
  <c r="G1523" i="12"/>
  <c r="C1523" i="12" s="1"/>
  <c r="D1523" i="12" s="1"/>
  <c r="G1652" i="12"/>
  <c r="C1652" i="12" s="1"/>
  <c r="D1652" i="12" s="1"/>
  <c r="G1645" i="12"/>
  <c r="C1645" i="12" s="1"/>
  <c r="D1645" i="12" s="1"/>
  <c r="G1627" i="12"/>
  <c r="C1627" i="12" s="1"/>
  <c r="D1627" i="12" s="1"/>
  <c r="G1585" i="12"/>
  <c r="C1585" i="12" s="1"/>
  <c r="D1585" i="12" s="1"/>
  <c r="G1530" i="12"/>
  <c r="C1530" i="12" s="1"/>
  <c r="D1530" i="12" s="1"/>
  <c r="G1583" i="12"/>
  <c r="C1583" i="12" s="1"/>
  <c r="D1583" i="12" s="1"/>
  <c r="G1555" i="12"/>
  <c r="C1555" i="12" s="1"/>
  <c r="D1555" i="12" s="1"/>
  <c r="G1536" i="12"/>
  <c r="C1536" i="12" s="1"/>
  <c r="D1536" i="12" s="1"/>
  <c r="G1607" i="12"/>
  <c r="C1607" i="12" s="1"/>
  <c r="D1607" i="12" s="1"/>
  <c r="G1711" i="12"/>
  <c r="C1711" i="12" s="1"/>
  <c r="D1711" i="12" s="1"/>
  <c r="G1715" i="12"/>
  <c r="C1715" i="12" s="1"/>
  <c r="D1715" i="12" s="1"/>
  <c r="G1680" i="12"/>
  <c r="C1680" i="12" s="1"/>
  <c r="D1680" i="12" s="1"/>
  <c r="G1615" i="12"/>
  <c r="C1615" i="12" s="1"/>
  <c r="D1615" i="12" s="1"/>
  <c r="H1615" i="12" s="1"/>
  <c r="AF1615" i="12" s="1"/>
  <c r="G1559" i="12"/>
  <c r="C1559" i="12" s="1"/>
  <c r="D1559" i="12" s="1"/>
  <c r="G1557" i="12"/>
  <c r="C1557" i="12" s="1"/>
  <c r="D1557" i="12" s="1"/>
  <c r="G1548" i="12"/>
  <c r="C1548" i="12" s="1"/>
  <c r="D1548" i="12" s="1"/>
  <c r="G1603" i="12"/>
  <c r="C1603" i="12" s="1"/>
  <c r="D1603" i="12" s="1"/>
  <c r="G1568" i="12"/>
  <c r="C1568" i="12" s="1"/>
  <c r="D1568" i="12" s="1"/>
  <c r="G1531" i="12"/>
  <c r="C1531" i="12" s="1"/>
  <c r="D1531" i="12" s="1"/>
  <c r="G1692" i="12"/>
  <c r="C1692" i="12" s="1"/>
  <c r="D1692" i="12" s="1"/>
  <c r="G1625" i="12"/>
  <c r="C1625" i="12" s="1"/>
  <c r="D1625" i="12" s="1"/>
  <c r="G1537" i="12"/>
  <c r="C1537" i="12" s="1"/>
  <c r="D1537" i="12" s="1"/>
  <c r="G1587" i="12"/>
  <c r="C1587" i="12" s="1"/>
  <c r="D1587" i="12" s="1"/>
  <c r="G1515" i="12"/>
  <c r="C1515" i="12" s="1"/>
  <c r="D1515" i="12" s="1"/>
  <c r="G1633" i="12"/>
  <c r="C1633" i="12" s="1"/>
  <c r="D1633" i="12" s="1"/>
  <c r="G1574" i="12"/>
  <c r="C1574" i="12" s="1"/>
  <c r="D1574" i="12" s="1"/>
  <c r="G1565" i="12"/>
  <c r="C1565" i="12" s="1"/>
  <c r="D1565" i="12" s="1"/>
  <c r="G1538" i="12"/>
  <c r="C1538" i="12" s="1"/>
  <c r="D1538" i="12" s="1"/>
  <c r="G1697" i="12"/>
  <c r="C1697" i="12" s="1"/>
  <c r="D1697" i="12" s="1"/>
  <c r="G1657" i="12"/>
  <c r="C1657" i="12" s="1"/>
  <c r="D1657" i="12" s="1"/>
  <c r="G1710" i="12"/>
  <c r="C1710" i="12" s="1"/>
  <c r="D1710" i="12" s="1"/>
  <c r="G1678" i="12"/>
  <c r="C1678" i="12" s="1"/>
  <c r="D1678" i="12" s="1"/>
  <c r="G1684" i="12"/>
  <c r="C1684" i="12" s="1"/>
  <c r="D1684" i="12" s="1"/>
  <c r="H1684" i="12" s="1"/>
  <c r="G1605" i="12"/>
  <c r="C1605" i="12" s="1"/>
  <c r="D1605" i="12" s="1"/>
  <c r="G1593" i="12"/>
  <c r="C1593" i="12" s="1"/>
  <c r="D1593" i="12" s="1"/>
  <c r="G1513" i="12"/>
  <c r="C1513" i="12" s="1"/>
  <c r="D1513" i="12" s="1"/>
  <c r="G1597" i="12"/>
  <c r="C1597" i="12" s="1"/>
  <c r="D1597" i="12" s="1"/>
  <c r="G1590" i="12"/>
  <c r="C1590" i="12" s="1"/>
  <c r="D1590" i="12" s="1"/>
  <c r="G1506" i="12"/>
  <c r="C1506" i="12" s="1"/>
  <c r="D1506" i="12" s="1"/>
  <c r="G1527" i="12"/>
  <c r="C1527" i="12" s="1"/>
  <c r="D1527" i="12" s="1"/>
  <c r="G1541" i="12"/>
  <c r="C1541" i="12" s="1"/>
  <c r="D1541" i="12" s="1"/>
  <c r="G1702" i="12"/>
  <c r="C1702" i="12" s="1"/>
  <c r="D1702" i="12" s="1"/>
  <c r="G1700" i="12"/>
  <c r="C1700" i="12" s="1"/>
  <c r="D1700" i="12" s="1"/>
  <c r="G1647" i="12"/>
  <c r="C1647" i="12" s="1"/>
  <c r="D1647" i="12" s="1"/>
  <c r="G1610" i="12"/>
  <c r="C1610" i="12" s="1"/>
  <c r="D1610" i="12" s="1"/>
  <c r="G1584" i="12"/>
  <c r="C1584" i="12" s="1"/>
  <c r="D1584" i="12" s="1"/>
  <c r="G1512" i="12"/>
  <c r="C1512" i="12" s="1"/>
  <c r="D1512" i="12" s="1"/>
  <c r="G1508" i="12"/>
  <c r="C1508" i="12" s="1"/>
  <c r="D1508" i="12" s="1"/>
  <c r="G1577" i="12"/>
  <c r="C1577" i="12" s="1"/>
  <c r="D1577" i="12" s="1"/>
  <c r="G1524" i="12"/>
  <c r="C1524" i="12" s="1"/>
  <c r="D1524" i="12" s="1"/>
  <c r="G1606" i="12"/>
  <c r="C1606" i="12" s="1"/>
  <c r="D1606" i="12" s="1"/>
  <c r="G1562" i="12"/>
  <c r="C1562" i="12" s="1"/>
  <c r="D1562" i="12" s="1"/>
  <c r="G1525" i="12"/>
  <c r="C1525" i="12" s="1"/>
  <c r="D1525" i="12" s="1"/>
  <c r="G1498" i="12"/>
  <c r="C1498" i="12" s="1"/>
  <c r="D1498" i="12" s="1"/>
  <c r="G1572" i="12"/>
  <c r="C1572" i="12" s="1"/>
  <c r="D1572" i="12" s="1"/>
  <c r="G1665" i="12"/>
  <c r="C1665" i="12" s="1"/>
  <c r="D1665" i="12" s="1"/>
  <c r="G1714" i="12"/>
  <c r="C1714" i="12" s="1"/>
  <c r="D1714" i="12" s="1"/>
  <c r="G1641" i="12"/>
  <c r="C1641" i="12" s="1"/>
  <c r="D1641" i="12" s="1"/>
  <c r="G1693" i="12"/>
  <c r="C1693" i="12" s="1"/>
  <c r="D1693" i="12" s="1"/>
  <c r="G1677" i="12"/>
  <c r="C1677" i="12" s="1"/>
  <c r="D1677" i="12" s="1"/>
  <c r="G1612" i="12"/>
  <c r="C1612" i="12" s="1"/>
  <c r="D1612" i="12" s="1"/>
  <c r="G1608" i="12"/>
  <c r="C1608" i="12" s="1"/>
  <c r="D1608" i="12" s="1"/>
  <c r="G1558" i="12"/>
  <c r="C1558" i="12" s="1"/>
  <c r="D1558" i="12" s="1"/>
  <c r="G1556" i="12"/>
  <c r="C1556" i="12" s="1"/>
  <c r="D1556" i="12" s="1"/>
  <c r="G1504" i="12"/>
  <c r="C1504" i="12" s="1"/>
  <c r="D1504" i="12" s="1"/>
  <c r="G1560" i="12"/>
  <c r="C1560" i="12" s="1"/>
  <c r="D1560" i="12" s="1"/>
  <c r="G1491" i="12"/>
  <c r="C1491" i="12" s="1"/>
  <c r="D1491" i="12" s="1"/>
  <c r="G1594" i="12"/>
  <c r="C1594" i="12" s="1"/>
  <c r="D1594" i="12" s="1"/>
  <c r="G1566" i="12"/>
  <c r="C1566" i="12" s="1"/>
  <c r="D1566" i="12" s="1"/>
  <c r="G1547" i="12"/>
  <c r="C1547" i="12" s="1"/>
  <c r="D1547" i="12" s="1"/>
  <c r="H1547" i="12" s="1"/>
  <c r="AF1547" i="12" s="1"/>
  <c r="G1493" i="12"/>
  <c r="C1493" i="12" s="1"/>
  <c r="D1493" i="12" s="1"/>
  <c r="G1579" i="12"/>
  <c r="C1579" i="12" s="1"/>
  <c r="D1579" i="12" s="1"/>
  <c r="G1589" i="12"/>
  <c r="C1589" i="12" s="1"/>
  <c r="D1589" i="12" s="1"/>
  <c r="G1533" i="12"/>
  <c r="C1533" i="12" s="1"/>
  <c r="D1533" i="12" s="1"/>
  <c r="G1509" i="12"/>
  <c r="C1509" i="12" s="1"/>
  <c r="D1509" i="12" s="1"/>
  <c r="G1554" i="12"/>
  <c r="C1554" i="12" s="1"/>
  <c r="D1554" i="12" s="1"/>
  <c r="G1713" i="12"/>
  <c r="C1713" i="12" s="1"/>
  <c r="D1713" i="12" s="1"/>
  <c r="H1713" i="12" s="1"/>
  <c r="G1709" i="12"/>
  <c r="C1709" i="12" s="1"/>
  <c r="D1709" i="12" s="1"/>
  <c r="G1669" i="12"/>
  <c r="C1669" i="12" s="1"/>
  <c r="D1669" i="12" s="1"/>
  <c r="G1694" i="12"/>
  <c r="C1694" i="12" s="1"/>
  <c r="D1694" i="12" s="1"/>
  <c r="G1640" i="12"/>
  <c r="C1640" i="12" s="1"/>
  <c r="D1640" i="12" s="1"/>
  <c r="G1598" i="12"/>
  <c r="C1598" i="12" s="1"/>
  <c r="D1598" i="12" s="1"/>
  <c r="G1586" i="12"/>
  <c r="C1586" i="12" s="1"/>
  <c r="D1586" i="12" s="1"/>
  <c r="G1561" i="12"/>
  <c r="C1561" i="12" s="1"/>
  <c r="D1561" i="12" s="1"/>
  <c r="H1561" i="12" s="1"/>
  <c r="AF1561" i="12" s="1"/>
  <c r="G1503" i="12"/>
  <c r="C1503" i="12" s="1"/>
  <c r="D1503" i="12" s="1"/>
  <c r="G1487" i="12"/>
  <c r="C1487" i="12" s="1"/>
  <c r="D1487" i="12" s="1"/>
  <c r="G1502" i="12"/>
  <c r="C1502" i="12" s="1"/>
  <c r="D1502" i="12" s="1"/>
  <c r="G1553" i="12"/>
  <c r="C1553" i="12" s="1"/>
  <c r="D1553" i="12" s="1"/>
  <c r="G1520" i="12"/>
  <c r="C1520" i="12" s="1"/>
  <c r="D1520" i="12" s="1"/>
  <c r="G1510" i="12"/>
  <c r="C1510" i="12" s="1"/>
  <c r="D1510" i="12" s="1"/>
  <c r="H1510" i="12" s="1"/>
  <c r="G1488" i="12"/>
  <c r="C1488" i="12" s="1"/>
  <c r="D1488" i="12" s="1"/>
  <c r="G1570" i="12"/>
  <c r="C1570" i="12" s="1"/>
  <c r="D1570" i="12" s="1"/>
  <c r="H1570" i="12" s="1"/>
  <c r="G1573" i="12"/>
  <c r="C1573" i="12" s="1"/>
  <c r="D1573" i="12" s="1"/>
  <c r="G1514" i="12"/>
  <c r="C1514" i="12" s="1"/>
  <c r="D1514" i="12" s="1"/>
  <c r="G1544" i="12"/>
  <c r="C1544" i="12" s="1"/>
  <c r="D1544" i="12" s="1"/>
  <c r="G1535" i="12"/>
  <c r="C1535" i="12" s="1"/>
  <c r="D1535" i="12" s="1"/>
  <c r="G1499" i="12"/>
  <c r="C1499" i="12" s="1"/>
  <c r="D1499" i="12" s="1"/>
  <c r="H1499" i="12" s="1"/>
  <c r="G1418" i="12"/>
  <c r="C1418" i="12" s="1"/>
  <c r="D1418" i="12" s="1"/>
  <c r="G1438" i="12"/>
  <c r="C1438" i="12" s="1"/>
  <c r="D1438" i="12" s="1"/>
  <c r="G1382" i="12"/>
  <c r="C1382" i="12" s="1"/>
  <c r="D1382" i="12" s="1"/>
  <c r="H1382" i="12" s="1"/>
  <c r="G1411" i="12"/>
  <c r="C1411" i="12" s="1"/>
  <c r="D1411" i="12" s="1"/>
  <c r="G1401" i="12"/>
  <c r="C1401" i="12" s="1"/>
  <c r="D1401" i="12" s="1"/>
  <c r="G1378" i="12"/>
  <c r="C1378" i="12" s="1"/>
  <c r="D1378" i="12" s="1"/>
  <c r="H1378" i="12" s="1"/>
  <c r="G1367" i="12"/>
  <c r="C1367" i="12" s="1"/>
  <c r="D1367" i="12" s="1"/>
  <c r="G1489" i="12"/>
  <c r="C1489" i="12" s="1"/>
  <c r="D1489" i="12" s="1"/>
  <c r="G1483" i="12"/>
  <c r="C1483" i="12" s="1"/>
  <c r="D1483" i="12" s="1"/>
  <c r="G1413" i="12"/>
  <c r="C1413" i="12" s="1"/>
  <c r="D1413" i="12" s="1"/>
  <c r="G1430" i="12"/>
  <c r="C1430" i="12" s="1"/>
  <c r="D1430" i="12" s="1"/>
  <c r="H1430" i="12" s="1"/>
  <c r="G1477" i="12"/>
  <c r="C1477" i="12" s="1"/>
  <c r="D1477" i="12" s="1"/>
  <c r="H1477" i="12" s="1"/>
  <c r="G1480" i="12"/>
  <c r="C1480" i="12" s="1"/>
  <c r="D1480" i="12" s="1"/>
  <c r="G1588" i="12"/>
  <c r="C1588" i="12" s="1"/>
  <c r="D1588" i="12" s="1"/>
  <c r="G1528" i="12"/>
  <c r="C1528" i="12" s="1"/>
  <c r="D1528" i="12" s="1"/>
  <c r="G1470" i="12"/>
  <c r="C1470" i="12" s="1"/>
  <c r="D1470" i="12" s="1"/>
  <c r="G1395" i="12"/>
  <c r="C1395" i="12" s="1"/>
  <c r="D1395" i="12" s="1"/>
  <c r="H1395" i="12" s="1"/>
  <c r="G1449" i="12"/>
  <c r="C1449" i="12" s="1"/>
  <c r="D1449" i="12" s="1"/>
  <c r="H1449" i="12" s="1"/>
  <c r="G1426" i="12"/>
  <c r="C1426" i="12" s="1"/>
  <c r="D1426" i="12" s="1"/>
  <c r="G1456" i="12"/>
  <c r="C1456" i="12" s="1"/>
  <c r="D1456" i="12" s="1"/>
  <c r="G1379" i="12"/>
  <c r="C1379" i="12" s="1"/>
  <c r="D1379" i="12" s="1"/>
  <c r="H1379" i="12" s="1"/>
  <c r="G1474" i="12"/>
  <c r="C1474" i="12" s="1"/>
  <c r="D1474" i="12" s="1"/>
  <c r="H1474" i="12" s="1"/>
  <c r="G1601" i="12"/>
  <c r="C1601" i="12" s="1"/>
  <c r="D1601" i="12" s="1"/>
  <c r="G1500" i="12"/>
  <c r="C1500" i="12" s="1"/>
  <c r="D1500" i="12" s="1"/>
  <c r="G1496" i="12"/>
  <c r="C1496" i="12" s="1"/>
  <c r="D1496" i="12" s="1"/>
  <c r="H1496" i="12" s="1"/>
  <c r="G1517" i="12"/>
  <c r="C1517" i="12" s="1"/>
  <c r="D1517" i="12" s="1"/>
  <c r="H1517" i="12" s="1"/>
  <c r="G1475" i="12"/>
  <c r="C1475" i="12" s="1"/>
  <c r="D1475" i="12" s="1"/>
  <c r="H1475" i="12" s="1"/>
  <c r="G1459" i="12"/>
  <c r="C1459" i="12" s="1"/>
  <c r="D1459" i="12" s="1"/>
  <c r="H1459" i="12" s="1"/>
  <c r="G1389" i="12"/>
  <c r="C1389" i="12" s="1"/>
  <c r="D1389" i="12" s="1"/>
  <c r="H1389" i="12" s="1"/>
  <c r="G1549" i="12"/>
  <c r="C1549" i="12" s="1"/>
  <c r="D1549" i="12" s="1"/>
  <c r="H1549" i="12" s="1"/>
  <c r="G1595" i="12"/>
  <c r="C1595" i="12" s="1"/>
  <c r="D1595" i="12" s="1"/>
  <c r="G1501" i="12"/>
  <c r="C1501" i="12" s="1"/>
  <c r="D1501" i="12" s="1"/>
  <c r="G1519" i="12"/>
  <c r="C1519" i="12" s="1"/>
  <c r="D1519" i="12" s="1"/>
  <c r="H1519" i="12" s="1"/>
  <c r="G1494" i="12"/>
  <c r="C1494" i="12" s="1"/>
  <c r="D1494" i="12" s="1"/>
  <c r="G1463" i="12"/>
  <c r="C1463" i="12" s="1"/>
  <c r="D1463" i="12" s="1"/>
  <c r="G1422" i="12"/>
  <c r="C1422" i="12" s="1"/>
  <c r="D1422" i="12" s="1"/>
  <c r="G1443" i="12"/>
  <c r="C1443" i="12" s="1"/>
  <c r="D1443" i="12" s="1"/>
  <c r="G1479" i="12"/>
  <c r="C1479" i="12" s="1"/>
  <c r="D1479" i="12" s="1"/>
  <c r="H1479" i="12" s="1"/>
  <c r="G1462" i="12"/>
  <c r="C1462" i="12" s="1"/>
  <c r="D1462" i="12" s="1"/>
  <c r="G1406" i="12"/>
  <c r="C1406" i="12" s="1"/>
  <c r="D1406" i="12" s="1"/>
  <c r="G1442" i="12"/>
  <c r="C1442" i="12" s="1"/>
  <c r="D1442" i="12" s="1"/>
  <c r="G1495" i="12"/>
  <c r="C1495" i="12" s="1"/>
  <c r="D1495" i="12" s="1"/>
  <c r="G1564" i="12"/>
  <c r="C1564" i="12" s="1"/>
  <c r="D1564" i="12" s="1"/>
  <c r="H1564" i="12" s="1"/>
  <c r="G1543" i="12"/>
  <c r="C1543" i="12" s="1"/>
  <c r="D1543" i="12" s="1"/>
  <c r="G1578" i="12"/>
  <c r="C1578" i="12" s="1"/>
  <c r="D1578" i="12" s="1"/>
  <c r="G1581" i="12"/>
  <c r="C1581" i="12" s="1"/>
  <c r="D1581" i="12" s="1"/>
  <c r="H1581" i="12" s="1"/>
  <c r="G1478" i="12"/>
  <c r="C1478" i="12" s="1"/>
  <c r="D1478" i="12" s="1"/>
  <c r="H1478" i="12" s="1"/>
  <c r="G1410" i="12"/>
  <c r="C1410" i="12" s="1"/>
  <c r="D1410" i="12" s="1"/>
  <c r="G1466" i="12"/>
  <c r="C1466" i="12" s="1"/>
  <c r="D1466" i="12" s="1"/>
  <c r="G1450" i="12"/>
  <c r="C1450" i="12" s="1"/>
  <c r="D1450" i="12" s="1"/>
  <c r="H1450" i="12" s="1"/>
  <c r="G1407" i="12"/>
  <c r="C1407" i="12" s="1"/>
  <c r="D1407" i="12" s="1"/>
  <c r="G1469" i="12"/>
  <c r="C1469" i="12" s="1"/>
  <c r="D1469" i="12" s="1"/>
  <c r="H1469" i="12" s="1"/>
  <c r="G1545" i="12"/>
  <c r="C1545" i="12" s="1"/>
  <c r="D1545" i="12" s="1"/>
  <c r="G1532" i="12"/>
  <c r="C1532" i="12" s="1"/>
  <c r="D1532" i="12" s="1"/>
  <c r="G1490" i="12"/>
  <c r="C1490" i="12" s="1"/>
  <c r="D1490" i="12" s="1"/>
  <c r="G1484" i="12"/>
  <c r="C1484" i="12" s="1"/>
  <c r="D1484" i="12" s="1"/>
  <c r="G1384" i="12"/>
  <c r="C1384" i="12" s="1"/>
  <c r="D1384" i="12" s="1"/>
  <c r="H1384" i="12" s="1"/>
  <c r="G1412" i="12"/>
  <c r="C1412" i="12" s="1"/>
  <c r="D1412" i="12" s="1"/>
  <c r="G1434" i="12"/>
  <c r="C1434" i="12" s="1"/>
  <c r="D1434" i="12" s="1"/>
  <c r="G1429" i="12"/>
  <c r="C1429" i="12" s="1"/>
  <c r="D1429" i="12" s="1"/>
  <c r="H1429" i="12" s="1"/>
  <c r="G1399" i="12"/>
  <c r="C1399" i="12" s="1"/>
  <c r="D1399" i="12" s="1"/>
  <c r="G1569" i="12"/>
  <c r="C1569" i="12" s="1"/>
  <c r="D1569" i="12" s="1"/>
  <c r="G1550" i="12"/>
  <c r="C1550" i="12" s="1"/>
  <c r="D1550" i="12" s="1"/>
  <c r="G1481" i="12"/>
  <c r="C1481" i="12" s="1"/>
  <c r="D1481" i="12" s="1"/>
  <c r="G1425" i="12"/>
  <c r="C1425" i="12" s="1"/>
  <c r="D1425" i="12" s="1"/>
  <c r="H1425" i="12" s="1"/>
  <c r="AF1425" i="12" s="1"/>
  <c r="G1455" i="12"/>
  <c r="C1455" i="12" s="1"/>
  <c r="D1455" i="12" s="1"/>
  <c r="G1427" i="12"/>
  <c r="C1427" i="12" s="1"/>
  <c r="D1427" i="12" s="1"/>
  <c r="G1551" i="12"/>
  <c r="C1551" i="12" s="1"/>
  <c r="D1551" i="12" s="1"/>
  <c r="G1599" i="12"/>
  <c r="C1599" i="12" s="1"/>
  <c r="D1599" i="12" s="1"/>
  <c r="G1571" i="12"/>
  <c r="C1571" i="12" s="1"/>
  <c r="D1571" i="12" s="1"/>
  <c r="H1571" i="12" s="1"/>
  <c r="G1518" i="12"/>
  <c r="C1518" i="12" s="1"/>
  <c r="D1518" i="12" s="1"/>
  <c r="G1505" i="12"/>
  <c r="C1505" i="12" s="1"/>
  <c r="D1505" i="12" s="1"/>
  <c r="G1423" i="12"/>
  <c r="C1423" i="12" s="1"/>
  <c r="D1423" i="12" s="1"/>
  <c r="G1457" i="12"/>
  <c r="C1457" i="12" s="1"/>
  <c r="D1457" i="12" s="1"/>
  <c r="G1417" i="12"/>
  <c r="C1417" i="12" s="1"/>
  <c r="D1417" i="12" s="1"/>
  <c r="G1398" i="12"/>
  <c r="C1398" i="12" s="1"/>
  <c r="D1398" i="12" s="1"/>
  <c r="H1398" i="12" s="1"/>
  <c r="AF1398" i="12" s="1"/>
  <c r="G1393" i="12"/>
  <c r="C1393" i="12" s="1"/>
  <c r="D1393" i="12" s="1"/>
  <c r="G1387" i="12"/>
  <c r="C1387" i="12" s="1"/>
  <c r="D1387" i="12" s="1"/>
  <c r="G1446" i="12"/>
  <c r="C1446" i="12" s="1"/>
  <c r="D1446" i="12" s="1"/>
  <c r="G1521" i="12"/>
  <c r="C1521" i="12" s="1"/>
  <c r="D1521" i="12" s="1"/>
  <c r="G1471" i="12"/>
  <c r="C1471" i="12" s="1"/>
  <c r="D1471" i="12" s="1"/>
  <c r="H1471" i="12" s="1"/>
  <c r="AF1471" i="12" s="1"/>
  <c r="G1441" i="12"/>
  <c r="C1441" i="12" s="1"/>
  <c r="D1441" i="12" s="1"/>
  <c r="H1441" i="12" s="1"/>
  <c r="G1424" i="12"/>
  <c r="C1424" i="12" s="1"/>
  <c r="D1424" i="12" s="1"/>
  <c r="G1390" i="12"/>
  <c r="C1390" i="12" s="1"/>
  <c r="D1390" i="12" s="1"/>
  <c r="G1473" i="12"/>
  <c r="C1473" i="12" s="1"/>
  <c r="D1473" i="12" s="1"/>
  <c r="G1476" i="12"/>
  <c r="C1476" i="12" s="1"/>
  <c r="D1476" i="12" s="1"/>
  <c r="G1464" i="12"/>
  <c r="C1464" i="12" s="1"/>
  <c r="D1464" i="12" s="1"/>
  <c r="H1464" i="12" s="1"/>
  <c r="AF1464" i="12" s="1"/>
  <c r="G1439" i="12"/>
  <c r="C1439" i="12" s="1"/>
  <c r="D1439" i="12" s="1"/>
  <c r="G1436" i="12"/>
  <c r="C1436" i="12" s="1"/>
  <c r="D1436" i="12" s="1"/>
  <c r="G1431" i="12"/>
  <c r="C1431" i="12" s="1"/>
  <c r="D1431" i="12" s="1"/>
  <c r="H1431" i="12" s="1"/>
  <c r="G1404" i="12"/>
  <c r="C1404" i="12" s="1"/>
  <c r="D1404" i="12" s="1"/>
  <c r="G1485" i="12"/>
  <c r="C1485" i="12" s="1"/>
  <c r="D1485" i="12" s="1"/>
  <c r="H1485" i="12" s="1"/>
  <c r="G1461" i="12"/>
  <c r="C1461" i="12" s="1"/>
  <c r="D1461" i="12" s="1"/>
  <c r="G1472" i="12"/>
  <c r="C1472" i="12" s="1"/>
  <c r="D1472" i="12" s="1"/>
  <c r="G1563" i="12"/>
  <c r="C1563" i="12" s="1"/>
  <c r="D1563" i="12" s="1"/>
  <c r="G1542" i="12"/>
  <c r="C1542" i="12" s="1"/>
  <c r="D1542" i="12" s="1"/>
  <c r="G1591" i="12"/>
  <c r="C1591" i="12" s="1"/>
  <c r="D1591" i="12" s="1"/>
  <c r="G1522" i="12"/>
  <c r="C1522" i="12" s="1"/>
  <c r="D1522" i="12" s="1"/>
  <c r="H1522" i="12" s="1"/>
  <c r="AF1522" i="12" s="1"/>
  <c r="G1580" i="12"/>
  <c r="C1580" i="12" s="1"/>
  <c r="D1580" i="12" s="1"/>
  <c r="G1414" i="12"/>
  <c r="C1414" i="12" s="1"/>
  <c r="D1414" i="12" s="1"/>
  <c r="G1408" i="12"/>
  <c r="C1408" i="12" s="1"/>
  <c r="D1408" i="12" s="1"/>
  <c r="G1405" i="12"/>
  <c r="C1405" i="12" s="1"/>
  <c r="D1405" i="12" s="1"/>
  <c r="H1405" i="12" s="1"/>
  <c r="G1465" i="12"/>
  <c r="C1465" i="12" s="1"/>
  <c r="D1465" i="12" s="1"/>
  <c r="G1454" i="12"/>
  <c r="C1454" i="12" s="1"/>
  <c r="D1454" i="12" s="1"/>
  <c r="H1454" i="12" s="1"/>
  <c r="G1448" i="12"/>
  <c r="C1448" i="12" s="1"/>
  <c r="D1448" i="12" s="1"/>
  <c r="H1448" i="12" s="1"/>
  <c r="AF1448" i="12" s="1"/>
  <c r="G1482" i="12"/>
  <c r="C1482" i="12" s="1"/>
  <c r="D1482" i="12" s="1"/>
  <c r="H1482" i="12" s="1"/>
  <c r="G1447" i="12"/>
  <c r="C1447" i="12" s="1"/>
  <c r="D1447" i="12" s="1"/>
  <c r="G1428" i="12"/>
  <c r="C1428" i="12" s="1"/>
  <c r="D1428" i="12" s="1"/>
  <c r="G1391" i="12"/>
  <c r="C1391" i="12" s="1"/>
  <c r="D1391" i="12" s="1"/>
  <c r="G1468" i="12"/>
  <c r="C1468" i="12" s="1"/>
  <c r="D1468" i="12" s="1"/>
  <c r="G1453" i="12"/>
  <c r="C1453" i="12" s="1"/>
  <c r="D1453" i="12" s="1"/>
  <c r="G1467" i="12"/>
  <c r="C1467" i="12" s="1"/>
  <c r="D1467" i="12" s="1"/>
  <c r="G1575" i="12"/>
  <c r="C1575" i="12" s="1"/>
  <c r="D1575" i="12" s="1"/>
  <c r="G1540" i="12"/>
  <c r="C1540" i="12" s="1"/>
  <c r="D1540" i="12" s="1"/>
  <c r="G1602" i="12"/>
  <c r="C1602" i="12" s="1"/>
  <c r="D1602" i="12" s="1"/>
  <c r="G1492" i="12"/>
  <c r="C1492" i="12" s="1"/>
  <c r="D1492" i="12" s="1"/>
  <c r="G1394" i="12"/>
  <c r="C1394" i="12" s="1"/>
  <c r="D1394" i="12" s="1"/>
  <c r="G1374" i="12"/>
  <c r="C1374" i="12" s="1"/>
  <c r="D1374" i="12" s="1"/>
  <c r="G1433" i="12"/>
  <c r="C1433" i="12" s="1"/>
  <c r="D1433" i="12" s="1"/>
  <c r="G1435" i="12"/>
  <c r="C1435" i="12" s="1"/>
  <c r="D1435" i="12" s="1"/>
  <c r="G1432" i="12"/>
  <c r="C1432" i="12" s="1"/>
  <c r="D1432" i="12" s="1"/>
  <c r="G1385" i="12"/>
  <c r="C1385" i="12" s="1"/>
  <c r="D1385" i="12" s="1"/>
  <c r="G1376" i="12"/>
  <c r="C1376" i="12" s="1"/>
  <c r="D1376" i="12" s="1"/>
  <c r="G1451" i="12"/>
  <c r="C1451" i="12" s="1"/>
  <c r="D1451" i="12" s="1"/>
  <c r="G1444" i="12"/>
  <c r="C1444" i="12" s="1"/>
  <c r="D1444" i="12" s="1"/>
  <c r="G1420" i="12"/>
  <c r="C1420" i="12" s="1"/>
  <c r="D1420" i="12" s="1"/>
  <c r="G1400" i="12"/>
  <c r="C1400" i="12" s="1"/>
  <c r="D1400" i="12" s="1"/>
  <c r="G1388" i="12"/>
  <c r="C1388" i="12" s="1"/>
  <c r="D1388" i="12" s="1"/>
  <c r="G1421" i="12"/>
  <c r="C1421" i="12" s="1"/>
  <c r="D1421" i="12" s="1"/>
  <c r="G1359" i="12"/>
  <c r="C1359" i="12" s="1"/>
  <c r="D1359" i="12" s="1"/>
  <c r="G1285" i="12"/>
  <c r="C1285" i="12" s="1"/>
  <c r="D1285" i="12" s="1"/>
  <c r="G1311" i="12"/>
  <c r="C1311" i="12" s="1"/>
  <c r="D1311" i="12" s="1"/>
  <c r="G1245" i="12"/>
  <c r="C1245" i="12" s="1"/>
  <c r="D1245" i="12" s="1"/>
  <c r="H1245" i="12" s="1"/>
  <c r="AF1245" i="12" s="1"/>
  <c r="G1292" i="12"/>
  <c r="C1292" i="12" s="1"/>
  <c r="D1292" i="12" s="1"/>
  <c r="G1286" i="12"/>
  <c r="C1286" i="12" s="1"/>
  <c r="D1286" i="12" s="1"/>
  <c r="G1397" i="12"/>
  <c r="C1397" i="12" s="1"/>
  <c r="D1397" i="12" s="1"/>
  <c r="G1409" i="12"/>
  <c r="C1409" i="12" s="1"/>
  <c r="D1409" i="12" s="1"/>
  <c r="G1308" i="12"/>
  <c r="C1308" i="12" s="1"/>
  <c r="D1308" i="12" s="1"/>
  <c r="G1366" i="12"/>
  <c r="C1366" i="12" s="1"/>
  <c r="D1366" i="12" s="1"/>
  <c r="H1366" i="12" s="1"/>
  <c r="AF1366" i="12" s="1"/>
  <c r="G1251" i="12"/>
  <c r="C1251" i="12" s="1"/>
  <c r="D1251" i="12" s="1"/>
  <c r="H1251" i="12" s="1"/>
  <c r="AF1251" i="12" s="1"/>
  <c r="G1239" i="12"/>
  <c r="C1239" i="12" s="1"/>
  <c r="D1239" i="12" s="1"/>
  <c r="H1239" i="12" s="1"/>
  <c r="G1310" i="12"/>
  <c r="C1310" i="12" s="1"/>
  <c r="D1310" i="12" s="1"/>
  <c r="G1347" i="12"/>
  <c r="C1347" i="12" s="1"/>
  <c r="D1347" i="12" s="1"/>
  <c r="G1337" i="12"/>
  <c r="C1337" i="12" s="1"/>
  <c r="D1337" i="12" s="1"/>
  <c r="G1324" i="12"/>
  <c r="C1324" i="12" s="1"/>
  <c r="D1324" i="12" s="1"/>
  <c r="G1460" i="12"/>
  <c r="C1460" i="12" s="1"/>
  <c r="D1460" i="12" s="1"/>
  <c r="G1345" i="12"/>
  <c r="C1345" i="12" s="1"/>
  <c r="D1345" i="12" s="1"/>
  <c r="G1335" i="12"/>
  <c r="C1335" i="12" s="1"/>
  <c r="D1335" i="12" s="1"/>
  <c r="G1440" i="12"/>
  <c r="C1440" i="12" s="1"/>
  <c r="D1440" i="12" s="1"/>
  <c r="G1319" i="12"/>
  <c r="C1319" i="12" s="1"/>
  <c r="D1319" i="12" s="1"/>
  <c r="G1270" i="12"/>
  <c r="C1270" i="12" s="1"/>
  <c r="D1270" i="12" s="1"/>
  <c r="G1320" i="12"/>
  <c r="C1320" i="12" s="1"/>
  <c r="D1320" i="12" s="1"/>
  <c r="G1233" i="12"/>
  <c r="C1233" i="12" s="1"/>
  <c r="D1233" i="12" s="1"/>
  <c r="G1486" i="12"/>
  <c r="C1486" i="12" s="1"/>
  <c r="D1486" i="12" s="1"/>
  <c r="G1372" i="12"/>
  <c r="C1372" i="12" s="1"/>
  <c r="D1372" i="12" s="1"/>
  <c r="G1312" i="12"/>
  <c r="C1312" i="12" s="1"/>
  <c r="D1312" i="12" s="1"/>
  <c r="H1312" i="12" s="1"/>
  <c r="G1313" i="12"/>
  <c r="C1313" i="12" s="1"/>
  <c r="D1313" i="12" s="1"/>
  <c r="G1234" i="12"/>
  <c r="C1234" i="12" s="1"/>
  <c r="D1234" i="12" s="1"/>
  <c r="G1419" i="12"/>
  <c r="C1419" i="12" s="1"/>
  <c r="D1419" i="12" s="1"/>
  <c r="H1419" i="12" s="1"/>
  <c r="G1243" i="12"/>
  <c r="C1243" i="12" s="1"/>
  <c r="D1243" i="12" s="1"/>
  <c r="G1309" i="12"/>
  <c r="C1309" i="12" s="1"/>
  <c r="D1309" i="12" s="1"/>
  <c r="G1271" i="12"/>
  <c r="C1271" i="12" s="1"/>
  <c r="D1271" i="12" s="1"/>
  <c r="G1373" i="12"/>
  <c r="C1373" i="12" s="1"/>
  <c r="D1373" i="12" s="1"/>
  <c r="G1445" i="12"/>
  <c r="C1445" i="12" s="1"/>
  <c r="D1445" i="12" s="1"/>
  <c r="G1327" i="12"/>
  <c r="C1327" i="12" s="1"/>
  <c r="D1327" i="12" s="1"/>
  <c r="G1334" i="12"/>
  <c r="C1334" i="12" s="1"/>
  <c r="D1334" i="12" s="1"/>
  <c r="G1250" i="12"/>
  <c r="C1250" i="12" s="1"/>
  <c r="D1250" i="12" s="1"/>
  <c r="G1237" i="12"/>
  <c r="C1237" i="12" s="1"/>
  <c r="D1237" i="12" s="1"/>
  <c r="G1363" i="12"/>
  <c r="C1363" i="12" s="1"/>
  <c r="D1363" i="12" s="1"/>
  <c r="G1330" i="12"/>
  <c r="C1330" i="12" s="1"/>
  <c r="D1330" i="12" s="1"/>
  <c r="G1316" i="12"/>
  <c r="C1316" i="12" s="1"/>
  <c r="D1316" i="12" s="1"/>
  <c r="G1346" i="12"/>
  <c r="C1346" i="12" s="1"/>
  <c r="D1346" i="12" s="1"/>
  <c r="G1279" i="12"/>
  <c r="C1279" i="12" s="1"/>
  <c r="D1279" i="12" s="1"/>
  <c r="G1275" i="12"/>
  <c r="C1275" i="12" s="1"/>
  <c r="D1275" i="12" s="1"/>
  <c r="G1256" i="12"/>
  <c r="C1256" i="12" s="1"/>
  <c r="D1256" i="12" s="1"/>
  <c r="G1340" i="12"/>
  <c r="C1340" i="12" s="1"/>
  <c r="D1340" i="12" s="1"/>
  <c r="G1325" i="12"/>
  <c r="C1325" i="12" s="1"/>
  <c r="D1325" i="12" s="1"/>
  <c r="G1249" i="12"/>
  <c r="C1249" i="12" s="1"/>
  <c r="D1249" i="12" s="1"/>
  <c r="G1315" i="12"/>
  <c r="C1315" i="12" s="1"/>
  <c r="D1315" i="12" s="1"/>
  <c r="G1299" i="12"/>
  <c r="C1299" i="12" s="1"/>
  <c r="D1299" i="12" s="1"/>
  <c r="G1392" i="12"/>
  <c r="C1392" i="12" s="1"/>
  <c r="D1392" i="12" s="1"/>
  <c r="H1392" i="12" s="1"/>
  <c r="G1300" i="12"/>
  <c r="C1300" i="12" s="1"/>
  <c r="D1300" i="12" s="1"/>
  <c r="G1305" i="12"/>
  <c r="C1305" i="12" s="1"/>
  <c r="D1305" i="12" s="1"/>
  <c r="G1323" i="12"/>
  <c r="C1323" i="12" s="1"/>
  <c r="D1323" i="12" s="1"/>
  <c r="H1323" i="12" s="1"/>
  <c r="G1276" i="12"/>
  <c r="C1276" i="12" s="1"/>
  <c r="D1276" i="12" s="1"/>
  <c r="G1331" i="12"/>
  <c r="C1331" i="12" s="1"/>
  <c r="D1331" i="12" s="1"/>
  <c r="H1331" i="12" s="1"/>
  <c r="G1241" i="12"/>
  <c r="C1241" i="12" s="1"/>
  <c r="D1241" i="12" s="1"/>
  <c r="G1370" i="12"/>
  <c r="C1370" i="12" s="1"/>
  <c r="D1370" i="12" s="1"/>
  <c r="G1381" i="12"/>
  <c r="C1381" i="12" s="1"/>
  <c r="D1381" i="12" s="1"/>
  <c r="G1458" i="12"/>
  <c r="C1458" i="12" s="1"/>
  <c r="D1458" i="12" s="1"/>
  <c r="G1415" i="12"/>
  <c r="C1415" i="12" s="1"/>
  <c r="D1415" i="12" s="1"/>
  <c r="H1415" i="12" s="1"/>
  <c r="G1375" i="12"/>
  <c r="C1375" i="12" s="1"/>
  <c r="D1375" i="12" s="1"/>
  <c r="H1375" i="12" s="1"/>
  <c r="G1371" i="12"/>
  <c r="C1371" i="12" s="1"/>
  <c r="D1371" i="12" s="1"/>
  <c r="G1360" i="12"/>
  <c r="C1360" i="12" s="1"/>
  <c r="D1360" i="12" s="1"/>
  <c r="H1360" i="12" s="1"/>
  <c r="AF1360" i="12" s="1"/>
  <c r="G1332" i="12"/>
  <c r="C1332" i="12" s="1"/>
  <c r="D1332" i="12" s="1"/>
  <c r="G1289" i="12"/>
  <c r="C1289" i="12" s="1"/>
  <c r="D1289" i="12" s="1"/>
  <c r="H1289" i="12" s="1"/>
  <c r="G1272" i="12"/>
  <c r="C1272" i="12" s="1"/>
  <c r="D1272" i="12" s="1"/>
  <c r="H1272" i="12" s="1"/>
  <c r="G1265" i="12"/>
  <c r="C1265" i="12" s="1"/>
  <c r="D1265" i="12" s="1"/>
  <c r="H1265" i="12" s="1"/>
  <c r="G1354" i="12"/>
  <c r="C1354" i="12" s="1"/>
  <c r="D1354" i="12" s="1"/>
  <c r="H1354" i="12" s="1"/>
  <c r="G1298" i="12"/>
  <c r="C1298" i="12" s="1"/>
  <c r="D1298" i="12" s="1"/>
  <c r="G1255" i="12"/>
  <c r="C1255" i="12" s="1"/>
  <c r="D1255" i="12" s="1"/>
  <c r="G1358" i="12"/>
  <c r="C1358" i="12" s="1"/>
  <c r="D1358" i="12" s="1"/>
  <c r="G1322" i="12"/>
  <c r="C1322" i="12" s="1"/>
  <c r="D1322" i="12" s="1"/>
  <c r="G1295" i="12"/>
  <c r="C1295" i="12" s="1"/>
  <c r="D1295" i="12" s="1"/>
  <c r="G1284" i="12"/>
  <c r="C1284" i="12" s="1"/>
  <c r="D1284" i="12" s="1"/>
  <c r="G1262" i="12"/>
  <c r="C1262" i="12" s="1"/>
  <c r="D1262" i="12" s="1"/>
  <c r="G1281" i="12"/>
  <c r="C1281" i="12" s="1"/>
  <c r="D1281" i="12" s="1"/>
  <c r="G1380" i="12"/>
  <c r="C1380" i="12" s="1"/>
  <c r="D1380" i="12" s="1"/>
  <c r="G1452" i="12"/>
  <c r="C1452" i="12" s="1"/>
  <c r="D1452" i="12" s="1"/>
  <c r="G1437" i="12"/>
  <c r="C1437" i="12" s="1"/>
  <c r="D1437" i="12" s="1"/>
  <c r="H1437" i="12" s="1"/>
  <c r="G1416" i="12"/>
  <c r="C1416" i="12" s="1"/>
  <c r="D1416" i="12" s="1"/>
  <c r="G1247" i="12"/>
  <c r="C1247" i="12" s="1"/>
  <c r="D1247" i="12" s="1"/>
  <c r="G1246" i="12"/>
  <c r="C1246" i="12" s="1"/>
  <c r="D1246" i="12" s="1"/>
  <c r="G1242" i="12"/>
  <c r="C1242" i="12" s="1"/>
  <c r="D1242" i="12" s="1"/>
  <c r="G1369" i="12"/>
  <c r="C1369" i="12" s="1"/>
  <c r="D1369" i="12" s="1"/>
  <c r="H1369" i="12" s="1"/>
  <c r="G1306" i="12"/>
  <c r="C1306" i="12" s="1"/>
  <c r="D1306" i="12" s="1"/>
  <c r="G1244" i="12"/>
  <c r="C1244" i="12" s="1"/>
  <c r="D1244" i="12" s="1"/>
  <c r="G1368" i="12"/>
  <c r="C1368" i="12" s="1"/>
  <c r="D1368" i="12" s="1"/>
  <c r="G1268" i="12"/>
  <c r="C1268" i="12" s="1"/>
  <c r="D1268" i="12" s="1"/>
  <c r="H1268" i="12" s="1"/>
  <c r="G1361" i="12"/>
  <c r="C1361" i="12" s="1"/>
  <c r="D1361" i="12" s="1"/>
  <c r="G1287" i="12"/>
  <c r="C1287" i="12" s="1"/>
  <c r="D1287" i="12" s="1"/>
  <c r="G1273" i="12"/>
  <c r="C1273" i="12" s="1"/>
  <c r="D1273" i="12" s="1"/>
  <c r="G1403" i="12"/>
  <c r="C1403" i="12" s="1"/>
  <c r="D1403" i="12" s="1"/>
  <c r="H1403" i="12" s="1"/>
  <c r="G1377" i="12"/>
  <c r="C1377" i="12" s="1"/>
  <c r="D1377" i="12" s="1"/>
  <c r="G1402" i="12"/>
  <c r="C1402" i="12" s="1"/>
  <c r="D1402" i="12" s="1"/>
  <c r="G1396" i="12"/>
  <c r="C1396" i="12" s="1"/>
  <c r="D1396" i="12" s="1"/>
  <c r="H1396" i="12" s="1"/>
  <c r="AF1396" i="12" s="1"/>
  <c r="G1277" i="12"/>
  <c r="C1277" i="12" s="1"/>
  <c r="D1277" i="12" s="1"/>
  <c r="G1349" i="12"/>
  <c r="C1349" i="12" s="1"/>
  <c r="D1349" i="12" s="1"/>
  <c r="G1302" i="12"/>
  <c r="C1302" i="12" s="1"/>
  <c r="D1302" i="12" s="1"/>
  <c r="G1264" i="12"/>
  <c r="C1264" i="12" s="1"/>
  <c r="D1264" i="12" s="1"/>
  <c r="H1264" i="12" s="1"/>
  <c r="G1253" i="12"/>
  <c r="C1253" i="12" s="1"/>
  <c r="D1253" i="12" s="1"/>
  <c r="G1338" i="12"/>
  <c r="C1338" i="12" s="1"/>
  <c r="D1338" i="12" s="1"/>
  <c r="G1230" i="12"/>
  <c r="C1230" i="12" s="1"/>
  <c r="D1230" i="12" s="1"/>
  <c r="G1350" i="12"/>
  <c r="C1350" i="12" s="1"/>
  <c r="D1350" i="12" s="1"/>
  <c r="H1350" i="12" s="1"/>
  <c r="G1343" i="12"/>
  <c r="C1343" i="12" s="1"/>
  <c r="D1343" i="12" s="1"/>
  <c r="G1356" i="12"/>
  <c r="C1356" i="12" s="1"/>
  <c r="D1356" i="12" s="1"/>
  <c r="G1328" i="12"/>
  <c r="C1328" i="12" s="1"/>
  <c r="D1328" i="12" s="1"/>
  <c r="H1328" i="12" s="1"/>
  <c r="G1301" i="12"/>
  <c r="C1301" i="12" s="1"/>
  <c r="D1301" i="12" s="1"/>
  <c r="H1301" i="12" s="1"/>
  <c r="G1304" i="12"/>
  <c r="C1304" i="12" s="1"/>
  <c r="D1304" i="12" s="1"/>
  <c r="G1352" i="12"/>
  <c r="C1352" i="12" s="1"/>
  <c r="D1352" i="12" s="1"/>
  <c r="H1352" i="12" s="1"/>
  <c r="G1364" i="12"/>
  <c r="C1364" i="12" s="1"/>
  <c r="D1364" i="12" s="1"/>
  <c r="H1364" i="12" s="1"/>
  <c r="AF1364" i="12" s="1"/>
  <c r="G1173" i="12"/>
  <c r="C1173" i="12" s="1"/>
  <c r="D1173" i="12" s="1"/>
  <c r="H1173" i="12" s="1"/>
  <c r="G1081" i="12"/>
  <c r="C1081" i="12" s="1"/>
  <c r="D1081" i="12" s="1"/>
  <c r="H1081" i="12" s="1"/>
  <c r="G1050" i="12"/>
  <c r="C1050" i="12" s="1"/>
  <c r="D1050" i="12" s="1"/>
  <c r="G1102" i="12"/>
  <c r="C1102" i="12" s="1"/>
  <c r="D1102" i="12" s="1"/>
  <c r="H1102" i="12" s="1"/>
  <c r="G1252" i="12"/>
  <c r="C1252" i="12" s="1"/>
  <c r="D1252" i="12" s="1"/>
  <c r="G1105" i="12"/>
  <c r="C1105" i="12" s="1"/>
  <c r="D1105" i="12" s="1"/>
  <c r="H1105" i="12" s="1"/>
  <c r="AF1105" i="12" s="1"/>
  <c r="G1073" i="12"/>
  <c r="C1073" i="12" s="1"/>
  <c r="D1073" i="12" s="1"/>
  <c r="G1231" i="12"/>
  <c r="C1231" i="12" s="1"/>
  <c r="D1231" i="12" s="1"/>
  <c r="H1231" i="12" s="1"/>
  <c r="AF1231" i="12" s="1"/>
  <c r="G1189" i="12"/>
  <c r="C1189" i="12" s="1"/>
  <c r="D1189" i="12" s="1"/>
  <c r="G1029" i="12"/>
  <c r="C1029" i="12" s="1"/>
  <c r="D1029" i="12" s="1"/>
  <c r="G1336" i="12"/>
  <c r="C1336" i="12" s="1"/>
  <c r="D1336" i="12" s="1"/>
  <c r="G1282" i="12"/>
  <c r="C1282" i="12" s="1"/>
  <c r="D1282" i="12" s="1"/>
  <c r="H1282" i="12" s="1"/>
  <c r="G1238" i="12"/>
  <c r="C1238" i="12" s="1"/>
  <c r="D1238" i="12" s="1"/>
  <c r="G1137" i="12"/>
  <c r="C1137" i="12" s="1"/>
  <c r="D1137" i="12" s="1"/>
  <c r="H1137" i="12" s="1"/>
  <c r="G1126" i="12"/>
  <c r="C1126" i="12" s="1"/>
  <c r="D1126" i="12" s="1"/>
  <c r="H1126" i="12" s="1"/>
  <c r="G1040" i="12"/>
  <c r="C1040" i="12" s="1"/>
  <c r="D1040" i="12" s="1"/>
  <c r="H1040" i="12" s="1"/>
  <c r="AF1040" i="12" s="1"/>
  <c r="G1222" i="12"/>
  <c r="C1222" i="12" s="1"/>
  <c r="D1222" i="12" s="1"/>
  <c r="H1222" i="12" s="1"/>
  <c r="G1348" i="12"/>
  <c r="C1348" i="12" s="1"/>
  <c r="D1348" i="12" s="1"/>
  <c r="G1280" i="12"/>
  <c r="C1280" i="12" s="1"/>
  <c r="D1280" i="12" s="1"/>
  <c r="G1193" i="12"/>
  <c r="C1193" i="12" s="1"/>
  <c r="D1193" i="12" s="1"/>
  <c r="G1180" i="12"/>
  <c r="C1180" i="12" s="1"/>
  <c r="D1180" i="12" s="1"/>
  <c r="H1180" i="12" s="1"/>
  <c r="G1214" i="12"/>
  <c r="C1214" i="12" s="1"/>
  <c r="D1214" i="12" s="1"/>
  <c r="H1214" i="12" s="1"/>
  <c r="G1175" i="12"/>
  <c r="C1175" i="12" s="1"/>
  <c r="D1175" i="12" s="1"/>
  <c r="H1175" i="12" s="1"/>
  <c r="AF1175" i="12" s="1"/>
  <c r="G1072" i="12"/>
  <c r="C1072" i="12" s="1"/>
  <c r="D1072" i="12" s="1"/>
  <c r="G1012" i="12"/>
  <c r="C1012" i="12" s="1"/>
  <c r="D1012" i="12" s="1"/>
  <c r="H1012" i="12" s="1"/>
  <c r="AF1012" i="12" s="1"/>
  <c r="G1261" i="12"/>
  <c r="C1261" i="12" s="1"/>
  <c r="D1261" i="12" s="1"/>
  <c r="H1261" i="12" s="1"/>
  <c r="G1351" i="12"/>
  <c r="C1351" i="12" s="1"/>
  <c r="D1351" i="12" s="1"/>
  <c r="H1351" i="12" s="1"/>
  <c r="AF1351" i="12" s="1"/>
  <c r="G1333" i="12"/>
  <c r="C1333" i="12" s="1"/>
  <c r="D1333" i="12" s="1"/>
  <c r="H1333" i="12" s="1"/>
  <c r="AF1333" i="12" s="1"/>
  <c r="G1257" i="12"/>
  <c r="C1257" i="12" s="1"/>
  <c r="D1257" i="12" s="1"/>
  <c r="G1353" i="12"/>
  <c r="C1353" i="12" s="1"/>
  <c r="D1353" i="12" s="1"/>
  <c r="H1353" i="12" s="1"/>
  <c r="AF1353" i="12" s="1"/>
  <c r="G1259" i="12"/>
  <c r="C1259" i="12" s="1"/>
  <c r="D1259" i="12" s="1"/>
  <c r="G1116" i="12"/>
  <c r="C1116" i="12" s="1"/>
  <c r="D1116" i="12" s="1"/>
  <c r="G1078" i="12"/>
  <c r="C1078" i="12" s="1"/>
  <c r="D1078" i="12" s="1"/>
  <c r="G1307" i="12"/>
  <c r="C1307" i="12" s="1"/>
  <c r="D1307" i="12" s="1"/>
  <c r="G1288" i="12"/>
  <c r="C1288" i="12" s="1"/>
  <c r="D1288" i="12" s="1"/>
  <c r="H1288" i="12" s="1"/>
  <c r="G1357" i="12"/>
  <c r="C1357" i="12" s="1"/>
  <c r="D1357" i="12" s="1"/>
  <c r="G1236" i="12"/>
  <c r="C1236" i="12" s="1"/>
  <c r="D1236" i="12" s="1"/>
  <c r="G1185" i="12"/>
  <c r="C1185" i="12" s="1"/>
  <c r="D1185" i="12" s="1"/>
  <c r="G1115" i="12"/>
  <c r="C1115" i="12" s="1"/>
  <c r="D1115" i="12" s="1"/>
  <c r="G1062" i="12"/>
  <c r="C1062" i="12" s="1"/>
  <c r="D1062" i="12" s="1"/>
  <c r="G1267" i="12"/>
  <c r="C1267" i="12" s="1"/>
  <c r="D1267" i="12" s="1"/>
  <c r="G1290" i="12"/>
  <c r="C1290" i="12" s="1"/>
  <c r="D1290" i="12" s="1"/>
  <c r="G1291" i="12"/>
  <c r="C1291" i="12" s="1"/>
  <c r="D1291" i="12" s="1"/>
  <c r="H1291" i="12" s="1"/>
  <c r="AF1291" i="12" s="1"/>
  <c r="G1296" i="12"/>
  <c r="C1296" i="12" s="1"/>
  <c r="D1296" i="12" s="1"/>
  <c r="H1296" i="12" s="1"/>
  <c r="G1266" i="12"/>
  <c r="C1266" i="12" s="1"/>
  <c r="D1266" i="12" s="1"/>
  <c r="H1266" i="12" s="1"/>
  <c r="AF1266" i="12" s="1"/>
  <c r="G1009" i="12"/>
  <c r="C1009" i="12" s="1"/>
  <c r="D1009" i="12" s="1"/>
  <c r="G1229" i="12"/>
  <c r="C1229" i="12" s="1"/>
  <c r="D1229" i="12" s="1"/>
  <c r="H1229" i="12" s="1"/>
  <c r="G1188" i="12"/>
  <c r="C1188" i="12" s="1"/>
  <c r="D1188" i="12" s="1"/>
  <c r="G1166" i="12"/>
  <c r="C1166" i="12" s="1"/>
  <c r="D1166" i="12" s="1"/>
  <c r="G1157" i="12"/>
  <c r="C1157" i="12" s="1"/>
  <c r="D1157" i="12" s="1"/>
  <c r="G1228" i="12"/>
  <c r="C1228" i="12" s="1"/>
  <c r="D1228" i="12" s="1"/>
  <c r="H1228" i="12" s="1"/>
  <c r="AF1228" i="12" s="1"/>
  <c r="G1203" i="12"/>
  <c r="C1203" i="12" s="1"/>
  <c r="D1203" i="12" s="1"/>
  <c r="G1171" i="12"/>
  <c r="C1171" i="12" s="1"/>
  <c r="D1171" i="12" s="1"/>
  <c r="G1318" i="12"/>
  <c r="C1318" i="12" s="1"/>
  <c r="D1318" i="12" s="1"/>
  <c r="G1341" i="12"/>
  <c r="C1341" i="12" s="1"/>
  <c r="D1341" i="12" s="1"/>
  <c r="G1089" i="12"/>
  <c r="C1089" i="12" s="1"/>
  <c r="D1089" i="12" s="1"/>
  <c r="G1065" i="12"/>
  <c r="C1065" i="12" s="1"/>
  <c r="D1065" i="12" s="1"/>
  <c r="G1294" i="12"/>
  <c r="C1294" i="12" s="1"/>
  <c r="D1294" i="12" s="1"/>
  <c r="G1278" i="12"/>
  <c r="C1278" i="12" s="1"/>
  <c r="D1278" i="12" s="1"/>
  <c r="G1140" i="12"/>
  <c r="C1140" i="12" s="1"/>
  <c r="D1140" i="12" s="1"/>
  <c r="G1134" i="12"/>
  <c r="C1134" i="12" s="1"/>
  <c r="D1134" i="12" s="1"/>
  <c r="G1088" i="12"/>
  <c r="C1088" i="12" s="1"/>
  <c r="D1088" i="12" s="1"/>
  <c r="G1042" i="12"/>
  <c r="C1042" i="12" s="1"/>
  <c r="D1042" i="12" s="1"/>
  <c r="H1042" i="12" s="1"/>
  <c r="AF1042" i="12" s="1"/>
  <c r="G1010" i="12"/>
  <c r="C1010" i="12" s="1"/>
  <c r="D1010" i="12" s="1"/>
  <c r="G1321" i="12"/>
  <c r="C1321" i="12" s="1"/>
  <c r="D1321" i="12" s="1"/>
  <c r="G1260" i="12"/>
  <c r="C1260" i="12" s="1"/>
  <c r="D1260" i="12" s="1"/>
  <c r="G1355" i="12"/>
  <c r="C1355" i="12" s="1"/>
  <c r="D1355" i="12" s="1"/>
  <c r="H1355" i="12" s="1"/>
  <c r="G1339" i="12"/>
  <c r="C1339" i="12" s="1"/>
  <c r="D1339" i="12" s="1"/>
  <c r="G1269" i="12"/>
  <c r="C1269" i="12" s="1"/>
  <c r="D1269" i="12" s="1"/>
  <c r="G1263" i="12"/>
  <c r="C1263" i="12" s="1"/>
  <c r="D1263" i="12" s="1"/>
  <c r="G1283" i="12"/>
  <c r="C1283" i="12" s="1"/>
  <c r="D1283" i="12" s="1"/>
  <c r="H1283" i="12" s="1"/>
  <c r="G1383" i="12"/>
  <c r="C1383" i="12" s="1"/>
  <c r="D1383" i="12" s="1"/>
  <c r="G1094" i="12"/>
  <c r="C1094" i="12" s="1"/>
  <c r="D1094" i="12" s="1"/>
  <c r="G1053" i="12"/>
  <c r="C1053" i="12" s="1"/>
  <c r="D1053" i="12" s="1"/>
  <c r="G1017" i="12"/>
  <c r="C1017" i="12" s="1"/>
  <c r="D1017" i="12" s="1"/>
  <c r="G1218" i="12"/>
  <c r="C1218" i="12" s="1"/>
  <c r="D1218" i="12" s="1"/>
  <c r="G1152" i="12"/>
  <c r="C1152" i="12" s="1"/>
  <c r="D1152" i="12" s="1"/>
  <c r="G1139" i="12"/>
  <c r="C1139" i="12" s="1"/>
  <c r="D1139" i="12" s="1"/>
  <c r="G1041" i="12"/>
  <c r="C1041" i="12" s="1"/>
  <c r="D1041" i="12" s="1"/>
  <c r="G1025" i="12"/>
  <c r="C1025" i="12" s="1"/>
  <c r="D1025" i="12" s="1"/>
  <c r="G1015" i="12"/>
  <c r="C1015" i="12" s="1"/>
  <c r="D1015" i="12" s="1"/>
  <c r="G1190" i="12"/>
  <c r="C1190" i="12" s="1"/>
  <c r="D1190" i="12" s="1"/>
  <c r="G1317" i="12"/>
  <c r="C1317" i="12" s="1"/>
  <c r="D1317" i="12" s="1"/>
  <c r="G1342" i="12"/>
  <c r="C1342" i="12" s="1"/>
  <c r="D1342" i="12" s="1"/>
  <c r="G1254" i="12"/>
  <c r="C1254" i="12" s="1"/>
  <c r="D1254" i="12" s="1"/>
  <c r="G1326" i="12"/>
  <c r="C1326" i="12" s="1"/>
  <c r="D1326" i="12" s="1"/>
  <c r="G1258" i="12"/>
  <c r="C1258" i="12" s="1"/>
  <c r="D1258" i="12" s="1"/>
  <c r="G1297" i="12"/>
  <c r="C1297" i="12" s="1"/>
  <c r="D1297" i="12" s="1"/>
  <c r="G1362" i="12"/>
  <c r="C1362" i="12" s="1"/>
  <c r="D1362" i="12" s="1"/>
  <c r="G1314" i="12"/>
  <c r="C1314" i="12" s="1"/>
  <c r="D1314" i="12" s="1"/>
  <c r="G1248" i="12"/>
  <c r="C1248" i="12" s="1"/>
  <c r="D1248" i="12" s="1"/>
  <c r="G1161" i="12"/>
  <c r="C1161" i="12" s="1"/>
  <c r="D1161" i="12" s="1"/>
  <c r="G1129" i="12"/>
  <c r="C1129" i="12" s="1"/>
  <c r="D1129" i="12" s="1"/>
  <c r="G1120" i="12"/>
  <c r="C1120" i="12" s="1"/>
  <c r="D1120" i="12" s="1"/>
  <c r="G1212" i="12"/>
  <c r="C1212" i="12" s="1"/>
  <c r="D1212" i="12" s="1"/>
  <c r="G1198" i="12"/>
  <c r="C1198" i="12" s="1"/>
  <c r="D1198" i="12" s="1"/>
  <c r="G1177" i="12"/>
  <c r="C1177" i="12" s="1"/>
  <c r="D1177" i="12" s="1"/>
  <c r="G1144" i="12"/>
  <c r="C1144" i="12" s="1"/>
  <c r="D1144" i="12" s="1"/>
  <c r="G1100" i="12"/>
  <c r="C1100" i="12" s="1"/>
  <c r="D1100" i="12" s="1"/>
  <c r="G1064" i="12"/>
  <c r="C1064" i="12" s="1"/>
  <c r="D1064" i="12" s="1"/>
  <c r="G1060" i="12"/>
  <c r="C1060" i="12" s="1"/>
  <c r="D1060" i="12" s="1"/>
  <c r="G1013" i="12"/>
  <c r="C1013" i="12" s="1"/>
  <c r="D1013" i="12" s="1"/>
  <c r="G1344" i="12"/>
  <c r="C1344" i="12" s="1"/>
  <c r="D1344" i="12" s="1"/>
  <c r="G1240" i="12"/>
  <c r="C1240" i="12" s="1"/>
  <c r="D1240" i="12" s="1"/>
  <c r="H1240" i="12" s="1"/>
  <c r="G1274" i="12"/>
  <c r="C1274" i="12" s="1"/>
  <c r="D1274" i="12" s="1"/>
  <c r="G1329" i="12"/>
  <c r="C1329" i="12" s="1"/>
  <c r="D1329" i="12" s="1"/>
  <c r="G1235" i="12"/>
  <c r="C1235" i="12" s="1"/>
  <c r="D1235" i="12" s="1"/>
  <c r="G1365" i="12"/>
  <c r="C1365" i="12" s="1"/>
  <c r="D1365" i="12" s="1"/>
  <c r="G1303" i="12"/>
  <c r="C1303" i="12" s="1"/>
  <c r="D1303" i="12" s="1"/>
  <c r="G1293" i="12"/>
  <c r="C1293" i="12" s="1"/>
  <c r="D1293" i="12" s="1"/>
  <c r="G1211" i="12"/>
  <c r="C1211" i="12" s="1"/>
  <c r="D1211" i="12" s="1"/>
  <c r="G1176" i="12"/>
  <c r="C1176" i="12" s="1"/>
  <c r="D1176" i="12" s="1"/>
  <c r="G1135" i="12"/>
  <c r="C1135" i="12" s="1"/>
  <c r="D1135" i="12" s="1"/>
  <c r="G1124" i="12"/>
  <c r="C1124" i="12" s="1"/>
  <c r="D1124" i="12" s="1"/>
  <c r="G1117" i="12"/>
  <c r="C1117" i="12" s="1"/>
  <c r="D1117" i="12" s="1"/>
  <c r="G1036" i="12"/>
  <c r="C1036" i="12" s="1"/>
  <c r="D1036" i="12" s="1"/>
  <c r="G1226" i="12"/>
  <c r="C1226" i="12" s="1"/>
  <c r="D1226" i="12" s="1"/>
  <c r="G1143" i="12"/>
  <c r="C1143" i="12" s="1"/>
  <c r="D1143" i="12" s="1"/>
  <c r="G1045" i="12"/>
  <c r="C1045" i="12" s="1"/>
  <c r="D1045" i="12" s="1"/>
  <c r="G1007" i="12"/>
  <c r="C1007" i="12" s="1"/>
  <c r="D1007" i="12" s="1"/>
  <c r="G1225" i="12"/>
  <c r="C1225" i="12" s="1"/>
  <c r="D1225" i="12" s="1"/>
  <c r="G1174" i="12"/>
  <c r="C1174" i="12" s="1"/>
  <c r="D1174" i="12" s="1"/>
  <c r="H1174" i="12" s="1"/>
  <c r="G1113" i="12"/>
  <c r="C1113" i="12" s="1"/>
  <c r="D1113" i="12" s="1"/>
  <c r="G1196" i="12"/>
  <c r="C1196" i="12" s="1"/>
  <c r="D1196" i="12" s="1"/>
  <c r="G1141" i="12"/>
  <c r="C1141" i="12" s="1"/>
  <c r="D1141" i="12" s="1"/>
  <c r="G1146" i="12"/>
  <c r="C1146" i="12" s="1"/>
  <c r="D1146" i="12" s="1"/>
  <c r="G1219" i="12"/>
  <c r="C1219" i="12" s="1"/>
  <c r="D1219" i="12" s="1"/>
  <c r="G1206" i="12"/>
  <c r="C1206" i="12" s="1"/>
  <c r="D1206" i="12" s="1"/>
  <c r="G1123" i="12"/>
  <c r="C1123" i="12" s="1"/>
  <c r="D1123" i="12" s="1"/>
  <c r="G1106" i="12"/>
  <c r="C1106" i="12" s="1"/>
  <c r="D1106" i="12" s="1"/>
  <c r="G1056" i="12"/>
  <c r="C1056" i="12" s="1"/>
  <c r="D1056" i="12" s="1"/>
  <c r="G1028" i="12"/>
  <c r="C1028" i="12" s="1"/>
  <c r="D1028" i="12" s="1"/>
  <c r="G1014" i="12"/>
  <c r="C1014" i="12" s="1"/>
  <c r="D1014" i="12" s="1"/>
  <c r="G1168" i="12"/>
  <c r="C1168" i="12" s="1"/>
  <c r="D1168" i="12" s="1"/>
  <c r="G1076" i="12"/>
  <c r="C1076" i="12" s="1"/>
  <c r="D1076" i="12" s="1"/>
  <c r="G1080" i="12"/>
  <c r="C1080" i="12" s="1"/>
  <c r="D1080" i="12" s="1"/>
  <c r="G1043" i="12"/>
  <c r="C1043" i="12" s="1"/>
  <c r="D1043" i="12" s="1"/>
  <c r="G1199" i="12"/>
  <c r="C1199" i="12" s="1"/>
  <c r="D1199" i="12" s="1"/>
  <c r="G1091" i="12"/>
  <c r="C1091" i="12" s="1"/>
  <c r="D1091" i="12" s="1"/>
  <c r="G1054" i="12"/>
  <c r="C1054" i="12" s="1"/>
  <c r="D1054" i="12" s="1"/>
  <c r="G1220" i="12"/>
  <c r="C1220" i="12" s="1"/>
  <c r="D1220" i="12" s="1"/>
  <c r="G1107" i="12"/>
  <c r="C1107" i="12" s="1"/>
  <c r="D1107" i="12" s="1"/>
  <c r="G1018" i="12"/>
  <c r="C1018" i="12" s="1"/>
  <c r="D1018" i="12" s="1"/>
  <c r="G1059" i="12"/>
  <c r="C1059" i="12" s="1"/>
  <c r="D1059" i="12" s="1"/>
  <c r="G1209" i="12"/>
  <c r="C1209" i="12" s="1"/>
  <c r="D1209" i="12" s="1"/>
  <c r="G1082" i="12"/>
  <c r="C1082" i="12" s="1"/>
  <c r="D1082" i="12" s="1"/>
  <c r="G1186" i="12"/>
  <c r="C1186" i="12" s="1"/>
  <c r="D1186" i="12" s="1"/>
  <c r="G1131" i="12"/>
  <c r="C1131" i="12" s="1"/>
  <c r="D1131" i="12" s="1"/>
  <c r="G1148" i="12"/>
  <c r="C1148" i="12" s="1"/>
  <c r="D1148" i="12" s="1"/>
  <c r="G1020" i="12"/>
  <c r="C1020" i="12" s="1"/>
  <c r="D1020" i="12" s="1"/>
  <c r="G1160" i="12"/>
  <c r="C1160" i="12" s="1"/>
  <c r="D1160" i="12" s="1"/>
  <c r="G1114" i="12"/>
  <c r="C1114" i="12" s="1"/>
  <c r="D1114" i="12" s="1"/>
  <c r="G1069" i="12"/>
  <c r="C1069" i="12" s="1"/>
  <c r="D1069" i="12" s="1"/>
  <c r="G1202" i="12"/>
  <c r="C1202" i="12" s="1"/>
  <c r="D1202" i="12" s="1"/>
  <c r="G1068" i="12"/>
  <c r="C1068" i="12" s="1"/>
  <c r="D1068" i="12" s="1"/>
  <c r="G1101" i="12"/>
  <c r="C1101" i="12" s="1"/>
  <c r="D1101" i="12" s="1"/>
  <c r="G1067" i="12"/>
  <c r="C1067" i="12" s="1"/>
  <c r="D1067" i="12" s="1"/>
  <c r="G1048" i="12"/>
  <c r="C1048" i="12" s="1"/>
  <c r="D1048" i="12" s="1"/>
  <c r="G1227" i="12"/>
  <c r="C1227" i="12" s="1"/>
  <c r="D1227" i="12" s="1"/>
  <c r="G1179" i="12"/>
  <c r="C1179" i="12" s="1"/>
  <c r="D1179" i="12" s="1"/>
  <c r="G1232" i="12"/>
  <c r="C1232" i="12" s="1"/>
  <c r="D1232" i="12" s="1"/>
  <c r="G1153" i="12"/>
  <c r="C1153" i="12" s="1"/>
  <c r="D1153" i="12" s="1"/>
  <c r="G1034" i="12"/>
  <c r="C1034" i="12" s="1"/>
  <c r="D1034" i="12" s="1"/>
  <c r="G1201" i="12"/>
  <c r="C1201" i="12" s="1"/>
  <c r="D1201" i="12" s="1"/>
  <c r="G1077" i="12"/>
  <c r="C1077" i="12" s="1"/>
  <c r="D1077" i="12" s="1"/>
  <c r="G1217" i="12"/>
  <c r="C1217" i="12" s="1"/>
  <c r="D1217" i="12" s="1"/>
  <c r="G1191" i="12"/>
  <c r="C1191" i="12" s="1"/>
  <c r="D1191" i="12" s="1"/>
  <c r="G1221" i="12"/>
  <c r="C1221" i="12" s="1"/>
  <c r="D1221" i="12" s="1"/>
  <c r="G1032" i="12"/>
  <c r="C1032" i="12" s="1"/>
  <c r="D1032" i="12" s="1"/>
  <c r="G1132" i="12"/>
  <c r="C1132" i="12" s="1"/>
  <c r="D1132" i="12" s="1"/>
  <c r="G1038" i="12"/>
  <c r="C1038" i="12" s="1"/>
  <c r="D1038" i="12" s="1"/>
  <c r="G1205" i="12"/>
  <c r="C1205" i="12" s="1"/>
  <c r="D1205" i="12" s="1"/>
  <c r="H1205" i="12" s="1"/>
  <c r="G1127" i="12"/>
  <c r="C1127" i="12" s="1"/>
  <c r="D1127" i="12" s="1"/>
  <c r="G1215" i="12"/>
  <c r="C1215" i="12" s="1"/>
  <c r="D1215" i="12" s="1"/>
  <c r="G1169" i="12"/>
  <c r="C1169" i="12" s="1"/>
  <c r="D1169" i="12" s="1"/>
  <c r="G1047" i="12"/>
  <c r="C1047" i="12" s="1"/>
  <c r="D1047" i="12" s="1"/>
  <c r="G1027" i="12"/>
  <c r="C1027" i="12" s="1"/>
  <c r="D1027" i="12" s="1"/>
  <c r="H1027" i="12" s="1"/>
  <c r="G1170" i="12"/>
  <c r="C1170" i="12" s="1"/>
  <c r="D1170" i="12" s="1"/>
  <c r="G1128" i="12"/>
  <c r="C1128" i="12" s="1"/>
  <c r="D1128" i="12" s="1"/>
  <c r="G1083" i="12"/>
  <c r="C1083" i="12" s="1"/>
  <c r="D1083" i="12" s="1"/>
  <c r="H1083" i="12" s="1"/>
  <c r="G1005" i="12"/>
  <c r="C1005" i="12" s="1"/>
  <c r="D1005" i="12" s="1"/>
  <c r="G1151" i="12"/>
  <c r="C1151" i="12" s="1"/>
  <c r="D1151" i="12" s="1"/>
  <c r="H1151" i="12" s="1"/>
  <c r="G1103" i="12"/>
  <c r="C1103" i="12" s="1"/>
  <c r="D1103" i="12" s="1"/>
  <c r="G1090" i="12"/>
  <c r="C1090" i="12" s="1"/>
  <c r="D1090" i="12" s="1"/>
  <c r="H1090" i="12" s="1"/>
  <c r="G1024" i="12"/>
  <c r="C1024" i="12" s="1"/>
  <c r="D1024" i="12" s="1"/>
  <c r="G1147" i="12"/>
  <c r="C1147" i="12" s="1"/>
  <c r="D1147" i="12" s="1"/>
  <c r="H1147" i="12" s="1"/>
  <c r="AF1147" i="12" s="1"/>
  <c r="G1075" i="12"/>
  <c r="C1075" i="12" s="1"/>
  <c r="D1075" i="12" s="1"/>
  <c r="G1099" i="12"/>
  <c r="C1099" i="12" s="1"/>
  <c r="D1099" i="12" s="1"/>
  <c r="G1142" i="12"/>
  <c r="C1142" i="12" s="1"/>
  <c r="D1142" i="12" s="1"/>
  <c r="G1187" i="12"/>
  <c r="C1187" i="12" s="1"/>
  <c r="D1187" i="12" s="1"/>
  <c r="G1125" i="12"/>
  <c r="C1125" i="12" s="1"/>
  <c r="D1125" i="12" s="1"/>
  <c r="G1112" i="12"/>
  <c r="C1112" i="12" s="1"/>
  <c r="D1112" i="12" s="1"/>
  <c r="G1194" i="12"/>
  <c r="C1194" i="12" s="1"/>
  <c r="D1194" i="12" s="1"/>
  <c r="G1066" i="12"/>
  <c r="C1066" i="12" s="1"/>
  <c r="D1066" i="12" s="1"/>
  <c r="G1057" i="12"/>
  <c r="C1057" i="12" s="1"/>
  <c r="D1057" i="12" s="1"/>
  <c r="H1057" i="12" s="1"/>
  <c r="G1049" i="12"/>
  <c r="C1049" i="12" s="1"/>
  <c r="D1049" i="12" s="1"/>
  <c r="G1207" i="12"/>
  <c r="C1207" i="12" s="1"/>
  <c r="D1207" i="12" s="1"/>
  <c r="G1122" i="12"/>
  <c r="C1122" i="12" s="1"/>
  <c r="D1122" i="12" s="1"/>
  <c r="G1087" i="12"/>
  <c r="C1087" i="12" s="1"/>
  <c r="D1087" i="12" s="1"/>
  <c r="H1087" i="12" s="1"/>
  <c r="G1071" i="12"/>
  <c r="C1071" i="12" s="1"/>
  <c r="D1071" i="12" s="1"/>
  <c r="G1021" i="12"/>
  <c r="C1021" i="12" s="1"/>
  <c r="D1021" i="12" s="1"/>
  <c r="G1104" i="12"/>
  <c r="C1104" i="12" s="1"/>
  <c r="D1104" i="12" s="1"/>
  <c r="G1085" i="12"/>
  <c r="C1085" i="12" s="1"/>
  <c r="D1085" i="12" s="1"/>
  <c r="G1208" i="12"/>
  <c r="C1208" i="12" s="1"/>
  <c r="D1208" i="12" s="1"/>
  <c r="G1155" i="12"/>
  <c r="C1155" i="12" s="1"/>
  <c r="D1155" i="12" s="1"/>
  <c r="G1145" i="12"/>
  <c r="C1145" i="12" s="1"/>
  <c r="D1145" i="12" s="1"/>
  <c r="G1022" i="12"/>
  <c r="C1022" i="12" s="1"/>
  <c r="D1022" i="12" s="1"/>
  <c r="G1224" i="12"/>
  <c r="C1224" i="12" s="1"/>
  <c r="D1224" i="12" s="1"/>
  <c r="H1224" i="12" s="1"/>
  <c r="G1162" i="12"/>
  <c r="C1162" i="12" s="1"/>
  <c r="D1162" i="12" s="1"/>
  <c r="G1184" i="12"/>
  <c r="C1184" i="12" s="1"/>
  <c r="D1184" i="12" s="1"/>
  <c r="H1184" i="12" s="1"/>
  <c r="G1121" i="12"/>
  <c r="C1121" i="12" s="1"/>
  <c r="D1121" i="12" s="1"/>
  <c r="G1093" i="12"/>
  <c r="C1093" i="12" s="1"/>
  <c r="D1093" i="12" s="1"/>
  <c r="G1074" i="12"/>
  <c r="C1074" i="12" s="1"/>
  <c r="D1074" i="12" s="1"/>
  <c r="G1039" i="12"/>
  <c r="C1039" i="12" s="1"/>
  <c r="D1039" i="12" s="1"/>
  <c r="G1079" i="12"/>
  <c r="C1079" i="12" s="1"/>
  <c r="D1079" i="12" s="1"/>
  <c r="G1110" i="12"/>
  <c r="C1110" i="12" s="1"/>
  <c r="D1110" i="12" s="1"/>
  <c r="H1110" i="12" s="1"/>
  <c r="G1092" i="12"/>
  <c r="C1092" i="12" s="1"/>
  <c r="D1092" i="12" s="1"/>
  <c r="G1197" i="12"/>
  <c r="C1197" i="12" s="1"/>
  <c r="D1197" i="12" s="1"/>
  <c r="G1084" i="12"/>
  <c r="C1084" i="12" s="1"/>
  <c r="D1084" i="12" s="1"/>
  <c r="G1109" i="12"/>
  <c r="C1109" i="12" s="1"/>
  <c r="D1109" i="12" s="1"/>
  <c r="G1008" i="12"/>
  <c r="C1008" i="12" s="1"/>
  <c r="D1008" i="12" s="1"/>
  <c r="G1163" i="12"/>
  <c r="C1163" i="12" s="1"/>
  <c r="D1163" i="12" s="1"/>
  <c r="G1035" i="12"/>
  <c r="C1035" i="12" s="1"/>
  <c r="D1035" i="12" s="1"/>
  <c r="H1035" i="12" s="1"/>
  <c r="AF1035" i="12" s="1"/>
  <c r="G1200" i="12"/>
  <c r="C1200" i="12" s="1"/>
  <c r="D1200" i="12" s="1"/>
  <c r="G1133" i="12"/>
  <c r="C1133" i="12" s="1"/>
  <c r="D1133" i="12" s="1"/>
  <c r="G1192" i="12"/>
  <c r="C1192" i="12" s="1"/>
  <c r="D1192" i="12" s="1"/>
  <c r="G1150" i="12"/>
  <c r="C1150" i="12" s="1"/>
  <c r="D1150" i="12" s="1"/>
  <c r="H1150" i="12" s="1"/>
  <c r="G1061" i="12"/>
  <c r="C1061" i="12" s="1"/>
  <c r="D1061" i="12" s="1"/>
  <c r="H1061" i="12" s="1"/>
  <c r="G1031" i="12"/>
  <c r="C1031" i="12" s="1"/>
  <c r="D1031" i="12" s="1"/>
  <c r="G1216" i="12"/>
  <c r="C1216" i="12" s="1"/>
  <c r="D1216" i="12" s="1"/>
  <c r="G1165" i="12"/>
  <c r="C1165" i="12" s="1"/>
  <c r="D1165" i="12" s="1"/>
  <c r="G1149" i="12"/>
  <c r="C1149" i="12" s="1"/>
  <c r="D1149" i="12" s="1"/>
  <c r="G1138" i="12"/>
  <c r="C1138" i="12" s="1"/>
  <c r="D1138" i="12" s="1"/>
  <c r="H1138" i="12" s="1"/>
  <c r="G1156" i="12"/>
  <c r="C1156" i="12" s="1"/>
  <c r="D1156" i="12" s="1"/>
  <c r="G1183" i="12"/>
  <c r="C1183" i="12" s="1"/>
  <c r="D1183" i="12" s="1"/>
  <c r="G1167" i="12"/>
  <c r="C1167" i="12" s="1"/>
  <c r="D1167" i="12" s="1"/>
  <c r="G1181" i="12"/>
  <c r="C1181" i="12" s="1"/>
  <c r="D1181" i="12" s="1"/>
  <c r="H1181" i="12" s="1"/>
  <c r="AF1181" i="12" s="1"/>
  <c r="G1095" i="12"/>
  <c r="C1095" i="12" s="1"/>
  <c r="D1095" i="12" s="1"/>
  <c r="H1095" i="12" s="1"/>
  <c r="G1108" i="12"/>
  <c r="C1108" i="12" s="1"/>
  <c r="D1108" i="12" s="1"/>
  <c r="H1108" i="12" s="1"/>
  <c r="G1097" i="12"/>
  <c r="C1097" i="12" s="1"/>
  <c r="D1097" i="12" s="1"/>
  <c r="G1016" i="12"/>
  <c r="C1016" i="12" s="1"/>
  <c r="D1016" i="12" s="1"/>
  <c r="H1016" i="12" s="1"/>
  <c r="G1006" i="12"/>
  <c r="C1006" i="12" s="1"/>
  <c r="D1006" i="12" s="1"/>
  <c r="G1158" i="12"/>
  <c r="C1158" i="12" s="1"/>
  <c r="D1158" i="12" s="1"/>
  <c r="H1158" i="12" s="1"/>
  <c r="G1070" i="12"/>
  <c r="C1070" i="12" s="1"/>
  <c r="D1070" i="12" s="1"/>
  <c r="H1070" i="12" s="1"/>
  <c r="G1044" i="12"/>
  <c r="C1044" i="12" s="1"/>
  <c r="D1044" i="12" s="1"/>
  <c r="H1044" i="12" s="1"/>
  <c r="G1023" i="12"/>
  <c r="C1023" i="12" s="1"/>
  <c r="D1023" i="12" s="1"/>
  <c r="G1164" i="12"/>
  <c r="C1164" i="12" s="1"/>
  <c r="D1164" i="12" s="1"/>
  <c r="H1164" i="12" s="1"/>
  <c r="G1119" i="12"/>
  <c r="C1119" i="12" s="1"/>
  <c r="D1119" i="12" s="1"/>
  <c r="G1019" i="12"/>
  <c r="C1019" i="12" s="1"/>
  <c r="D1019" i="12" s="1"/>
  <c r="G1210" i="12"/>
  <c r="C1210" i="12" s="1"/>
  <c r="D1210" i="12" s="1"/>
  <c r="G1130" i="12"/>
  <c r="C1130" i="12" s="1"/>
  <c r="D1130" i="12" s="1"/>
  <c r="G1223" i="12"/>
  <c r="C1223" i="12" s="1"/>
  <c r="D1223" i="12" s="1"/>
  <c r="H1223" i="12" s="1"/>
  <c r="G1204" i="12"/>
  <c r="C1204" i="12" s="1"/>
  <c r="D1204" i="12" s="1"/>
  <c r="G1213" i="12"/>
  <c r="C1213" i="12" s="1"/>
  <c r="D1213" i="12" s="1"/>
  <c r="G1136" i="12"/>
  <c r="C1136" i="12" s="1"/>
  <c r="D1136" i="12" s="1"/>
  <c r="G1046" i="12"/>
  <c r="C1046" i="12" s="1"/>
  <c r="D1046" i="12" s="1"/>
  <c r="H1046" i="12" s="1"/>
  <c r="AF1046" i="12" s="1"/>
  <c r="G1037" i="12"/>
  <c r="C1037" i="12" s="1"/>
  <c r="D1037" i="12" s="1"/>
  <c r="H1037" i="12" s="1"/>
  <c r="G1111" i="12"/>
  <c r="C1111" i="12" s="1"/>
  <c r="D1111" i="12" s="1"/>
  <c r="H1111" i="12" s="1"/>
  <c r="G1182" i="12"/>
  <c r="C1182" i="12" s="1"/>
  <c r="D1182" i="12" s="1"/>
  <c r="G1051" i="12"/>
  <c r="C1051" i="12" s="1"/>
  <c r="D1051" i="12" s="1"/>
  <c r="H1051" i="12" s="1"/>
  <c r="G1118" i="12"/>
  <c r="C1118" i="12" s="1"/>
  <c r="D1118" i="12" s="1"/>
  <c r="G931" i="12"/>
  <c r="C931" i="12" s="1"/>
  <c r="D931" i="12" s="1"/>
  <c r="H931" i="12" s="1"/>
  <c r="AF931" i="12" s="1"/>
  <c r="G996" i="12"/>
  <c r="C996" i="12" s="1"/>
  <c r="D996" i="12" s="1"/>
  <c r="G967" i="12"/>
  <c r="C967" i="12" s="1"/>
  <c r="D967" i="12" s="1"/>
  <c r="G983" i="12"/>
  <c r="C983" i="12" s="1"/>
  <c r="D983" i="12" s="1"/>
  <c r="G1003" i="12"/>
  <c r="C1003" i="12" s="1"/>
  <c r="D1003" i="12" s="1"/>
  <c r="H1003" i="12" s="1"/>
  <c r="G1386" i="12"/>
  <c r="C1386" i="12" s="1"/>
  <c r="D1386" i="12" s="1"/>
  <c r="H1386" i="12" s="1"/>
  <c r="G927" i="12"/>
  <c r="C927" i="12" s="1"/>
  <c r="D927" i="12" s="1"/>
  <c r="G974" i="12"/>
  <c r="C974" i="12" s="1"/>
  <c r="D974" i="12" s="1"/>
  <c r="G963" i="12"/>
  <c r="C963" i="12" s="1"/>
  <c r="D963" i="12" s="1"/>
  <c r="G929" i="12"/>
  <c r="C929" i="12" s="1"/>
  <c r="D929" i="12" s="1"/>
  <c r="H929" i="12" s="1"/>
  <c r="AF929" i="12" s="1"/>
  <c r="G1096" i="12"/>
  <c r="C1096" i="12" s="1"/>
  <c r="D1096" i="12" s="1"/>
  <c r="G968" i="12"/>
  <c r="C968" i="12" s="1"/>
  <c r="D968" i="12" s="1"/>
  <c r="G1154" i="12"/>
  <c r="C1154" i="12" s="1"/>
  <c r="D1154" i="12" s="1"/>
  <c r="H1154" i="12" s="1"/>
  <c r="AF1154" i="12" s="1"/>
  <c r="G1011" i="12"/>
  <c r="C1011" i="12" s="1"/>
  <c r="D1011" i="12" s="1"/>
  <c r="H1011" i="12" s="1"/>
  <c r="AF1011" i="12" s="1"/>
  <c r="G961" i="12"/>
  <c r="C961" i="12" s="1"/>
  <c r="D961" i="12" s="1"/>
  <c r="H961" i="12" s="1"/>
  <c r="G952" i="12"/>
  <c r="C952" i="12" s="1"/>
  <c r="D952" i="12" s="1"/>
  <c r="H952" i="12" s="1"/>
  <c r="G991" i="12"/>
  <c r="C991" i="12" s="1"/>
  <c r="D991" i="12" s="1"/>
  <c r="G942" i="12"/>
  <c r="C942" i="12" s="1"/>
  <c r="D942" i="12" s="1"/>
  <c r="G1172" i="12"/>
  <c r="C1172" i="12" s="1"/>
  <c r="D1172" i="12" s="1"/>
  <c r="G995" i="12"/>
  <c r="C995" i="12" s="1"/>
  <c r="D995" i="12" s="1"/>
  <c r="G989" i="12"/>
  <c r="C989" i="12" s="1"/>
  <c r="D989" i="12" s="1"/>
  <c r="G969" i="12"/>
  <c r="C969" i="12" s="1"/>
  <c r="D969" i="12" s="1"/>
  <c r="H969" i="12" s="1"/>
  <c r="G941" i="12"/>
  <c r="C941" i="12" s="1"/>
  <c r="D941" i="12" s="1"/>
  <c r="H941" i="12" s="1"/>
  <c r="AF941" i="12" s="1"/>
  <c r="G1002" i="12"/>
  <c r="C1002" i="12" s="1"/>
  <c r="D1002" i="12" s="1"/>
  <c r="G951" i="12"/>
  <c r="C951" i="12" s="1"/>
  <c r="D951" i="12" s="1"/>
  <c r="G957" i="12"/>
  <c r="C957" i="12" s="1"/>
  <c r="D957" i="12" s="1"/>
  <c r="H957" i="12" s="1"/>
  <c r="G1052" i="12"/>
  <c r="C1052" i="12" s="1"/>
  <c r="D1052" i="12" s="1"/>
  <c r="G964" i="12"/>
  <c r="C964" i="12" s="1"/>
  <c r="D964" i="12" s="1"/>
  <c r="G990" i="12"/>
  <c r="C990" i="12" s="1"/>
  <c r="D990" i="12" s="1"/>
  <c r="G1098" i="12"/>
  <c r="C1098" i="12" s="1"/>
  <c r="D1098" i="12" s="1"/>
  <c r="G1086" i="12"/>
  <c r="C1086" i="12" s="1"/>
  <c r="D1086" i="12" s="1"/>
  <c r="G973" i="12"/>
  <c r="C973" i="12" s="1"/>
  <c r="D973" i="12" s="1"/>
  <c r="G947" i="12"/>
  <c r="C947" i="12" s="1"/>
  <c r="D947" i="12" s="1"/>
  <c r="H947" i="12" s="1"/>
  <c r="G920" i="12"/>
  <c r="C920" i="12" s="1"/>
  <c r="D920" i="12" s="1"/>
  <c r="G1178" i="12"/>
  <c r="C1178" i="12" s="1"/>
  <c r="D1178" i="12" s="1"/>
  <c r="H1178" i="12" s="1"/>
  <c r="G1055" i="12"/>
  <c r="C1055" i="12" s="1"/>
  <c r="D1055" i="12" s="1"/>
  <c r="H1055" i="12" s="1"/>
  <c r="G1004" i="12"/>
  <c r="C1004" i="12" s="1"/>
  <c r="D1004" i="12" s="1"/>
  <c r="G945" i="12"/>
  <c r="C945" i="12" s="1"/>
  <c r="D945" i="12" s="1"/>
  <c r="H945" i="12" s="1"/>
  <c r="G939" i="12"/>
  <c r="C939" i="12" s="1"/>
  <c r="D939" i="12" s="1"/>
  <c r="G993" i="12"/>
  <c r="C993" i="12" s="1"/>
  <c r="D993" i="12" s="1"/>
  <c r="G932" i="12"/>
  <c r="C932" i="12" s="1"/>
  <c r="D932" i="12" s="1"/>
  <c r="G971" i="12"/>
  <c r="C971" i="12" s="1"/>
  <c r="D971" i="12" s="1"/>
  <c r="H971" i="12" s="1"/>
  <c r="G984" i="12"/>
  <c r="C984" i="12" s="1"/>
  <c r="D984" i="12" s="1"/>
  <c r="H984" i="12" s="1"/>
  <c r="AF984" i="12" s="1"/>
  <c r="G1195" i="12"/>
  <c r="C1195" i="12" s="1"/>
  <c r="D1195" i="12" s="1"/>
  <c r="G1159" i="12"/>
  <c r="C1159" i="12" s="1"/>
  <c r="D1159" i="12" s="1"/>
  <c r="H1159" i="12" s="1"/>
  <c r="G997" i="12"/>
  <c r="C997" i="12" s="1"/>
  <c r="D997" i="12" s="1"/>
  <c r="G934" i="12"/>
  <c r="C934" i="12" s="1"/>
  <c r="D934" i="12" s="1"/>
  <c r="G1001" i="12"/>
  <c r="C1001" i="12" s="1"/>
  <c r="D1001" i="12" s="1"/>
  <c r="G953" i="12"/>
  <c r="C953" i="12" s="1"/>
  <c r="D953" i="12" s="1"/>
  <c r="G935" i="12"/>
  <c r="C935" i="12" s="1"/>
  <c r="D935" i="12" s="1"/>
  <c r="G976" i="12"/>
  <c r="C976" i="12" s="1"/>
  <c r="D976" i="12" s="1"/>
  <c r="G985" i="12"/>
  <c r="C985" i="12" s="1"/>
  <c r="D985" i="12" s="1"/>
  <c r="G954" i="12"/>
  <c r="C954" i="12" s="1"/>
  <c r="D954" i="12" s="1"/>
  <c r="G1033" i="12"/>
  <c r="C1033" i="12" s="1"/>
  <c r="D1033" i="12" s="1"/>
  <c r="G982" i="12"/>
  <c r="C982" i="12" s="1"/>
  <c r="D982" i="12" s="1"/>
  <c r="G955" i="12"/>
  <c r="C955" i="12" s="1"/>
  <c r="D955" i="12" s="1"/>
  <c r="G994" i="12"/>
  <c r="C994" i="12" s="1"/>
  <c r="D994" i="12" s="1"/>
  <c r="G936" i="12"/>
  <c r="C936" i="12" s="1"/>
  <c r="D936" i="12" s="1"/>
  <c r="G949" i="12"/>
  <c r="C949" i="12" s="1"/>
  <c r="D949" i="12" s="1"/>
  <c r="G1000" i="12"/>
  <c r="C1000" i="12" s="1"/>
  <c r="D1000" i="12" s="1"/>
  <c r="G943" i="12"/>
  <c r="C943" i="12" s="1"/>
  <c r="D943" i="12" s="1"/>
  <c r="G925" i="12"/>
  <c r="C925" i="12" s="1"/>
  <c r="D925" i="12" s="1"/>
  <c r="G1058" i="12"/>
  <c r="C1058" i="12" s="1"/>
  <c r="D1058" i="12" s="1"/>
  <c r="G946" i="12"/>
  <c r="C946" i="12" s="1"/>
  <c r="D946" i="12" s="1"/>
  <c r="G1030" i="12"/>
  <c r="C1030" i="12" s="1"/>
  <c r="D1030" i="12" s="1"/>
  <c r="G1026" i="12"/>
  <c r="C1026" i="12" s="1"/>
  <c r="D1026" i="12" s="1"/>
  <c r="G940" i="12"/>
  <c r="C940" i="12" s="1"/>
  <c r="D940" i="12" s="1"/>
  <c r="G988" i="12"/>
  <c r="C988" i="12" s="1"/>
  <c r="D988" i="12" s="1"/>
  <c r="G918" i="12"/>
  <c r="C918" i="12" s="1"/>
  <c r="D918" i="12" s="1"/>
  <c r="G979" i="12"/>
  <c r="C979" i="12" s="1"/>
  <c r="D979" i="12" s="1"/>
  <c r="G926" i="12"/>
  <c r="C926" i="12" s="1"/>
  <c r="D926" i="12" s="1"/>
  <c r="H926" i="12" s="1"/>
  <c r="AF926" i="12" s="1"/>
  <c r="G962" i="12"/>
  <c r="C962" i="12" s="1"/>
  <c r="D962" i="12" s="1"/>
  <c r="H962" i="12" s="1"/>
  <c r="AF962" i="12" s="1"/>
  <c r="G958" i="12"/>
  <c r="C958" i="12" s="1"/>
  <c r="D958" i="12" s="1"/>
  <c r="G992" i="12"/>
  <c r="C992" i="12" s="1"/>
  <c r="D992" i="12" s="1"/>
  <c r="G977" i="12"/>
  <c r="C977" i="12" s="1"/>
  <c r="D977" i="12" s="1"/>
  <c r="G980" i="12"/>
  <c r="C980" i="12" s="1"/>
  <c r="D980" i="12" s="1"/>
  <c r="G987" i="12"/>
  <c r="C987" i="12" s="1"/>
  <c r="D987" i="12" s="1"/>
  <c r="G938" i="12"/>
  <c r="C938" i="12" s="1"/>
  <c r="D938" i="12" s="1"/>
  <c r="G981" i="12"/>
  <c r="C981" i="12" s="1"/>
  <c r="D981" i="12" s="1"/>
  <c r="G944" i="12"/>
  <c r="C944" i="12" s="1"/>
  <c r="D944" i="12" s="1"/>
  <c r="H944" i="12" s="1"/>
  <c r="G1063" i="12"/>
  <c r="C1063" i="12" s="1"/>
  <c r="D1063" i="12" s="1"/>
  <c r="G970" i="12"/>
  <c r="C970" i="12" s="1"/>
  <c r="D970" i="12" s="1"/>
  <c r="G950" i="12"/>
  <c r="C950" i="12" s="1"/>
  <c r="D950" i="12" s="1"/>
  <c r="G999" i="12"/>
  <c r="C999" i="12" s="1"/>
  <c r="D999" i="12" s="1"/>
  <c r="G956" i="12"/>
  <c r="C956" i="12" s="1"/>
  <c r="D956" i="12" s="1"/>
  <c r="G978" i="12"/>
  <c r="C978" i="12" s="1"/>
  <c r="D978" i="12" s="1"/>
  <c r="G948" i="12"/>
  <c r="C948" i="12" s="1"/>
  <c r="D948" i="12" s="1"/>
  <c r="G959" i="12"/>
  <c r="C959" i="12" s="1"/>
  <c r="D959" i="12" s="1"/>
  <c r="G930" i="12"/>
  <c r="C930" i="12" s="1"/>
  <c r="D930" i="12" s="1"/>
  <c r="G998" i="12"/>
  <c r="C998" i="12" s="1"/>
  <c r="D998" i="12" s="1"/>
  <c r="G986" i="12"/>
  <c r="C986" i="12" s="1"/>
  <c r="D986" i="12" s="1"/>
  <c r="G966" i="12"/>
  <c r="C966" i="12" s="1"/>
  <c r="D966" i="12" s="1"/>
  <c r="G960" i="12"/>
  <c r="C960" i="12" s="1"/>
  <c r="D960" i="12" s="1"/>
  <c r="G972" i="12"/>
  <c r="C972" i="12" s="1"/>
  <c r="D972" i="12" s="1"/>
  <c r="G965" i="12"/>
  <c r="C965" i="12" s="1"/>
  <c r="D965" i="12" s="1"/>
  <c r="G933" i="12"/>
  <c r="C933" i="12" s="1"/>
  <c r="D933" i="12" s="1"/>
  <c r="G975" i="12"/>
  <c r="C975" i="12" s="1"/>
  <c r="D975" i="12" s="1"/>
  <c r="G937" i="12"/>
  <c r="C937" i="12" s="1"/>
  <c r="D937" i="12" s="1"/>
  <c r="G749" i="12"/>
  <c r="C749" i="12" s="1"/>
  <c r="D749" i="12" s="1"/>
  <c r="G751" i="12"/>
  <c r="C751" i="12" s="1"/>
  <c r="D751" i="12" s="1"/>
  <c r="G763" i="12"/>
  <c r="C763" i="12" s="1"/>
  <c r="D763" i="12" s="1"/>
  <c r="H763" i="12" s="1"/>
  <c r="G894" i="12"/>
  <c r="C894" i="12" s="1"/>
  <c r="D894" i="12" s="1"/>
  <c r="H894" i="12" s="1"/>
  <c r="AF894" i="12" s="1"/>
  <c r="G829" i="12"/>
  <c r="C829" i="12" s="1"/>
  <c r="D829" i="12" s="1"/>
  <c r="G737" i="12"/>
  <c r="C737" i="12" s="1"/>
  <c r="D737" i="12" s="1"/>
  <c r="G818" i="12"/>
  <c r="C818" i="12" s="1"/>
  <c r="D818" i="12" s="1"/>
  <c r="G833" i="12"/>
  <c r="C833" i="12" s="1"/>
  <c r="D833" i="12" s="1"/>
  <c r="G792" i="12"/>
  <c r="C792" i="12" s="1"/>
  <c r="D792" i="12" s="1"/>
  <c r="H792" i="12" s="1"/>
  <c r="G853" i="12"/>
  <c r="C853" i="12" s="1"/>
  <c r="D853" i="12" s="1"/>
  <c r="G733" i="12"/>
  <c r="C733" i="12" s="1"/>
  <c r="D733" i="12" s="1"/>
  <c r="G817" i="12"/>
  <c r="C817" i="12" s="1"/>
  <c r="D817" i="12" s="1"/>
  <c r="G803" i="12"/>
  <c r="C803" i="12" s="1"/>
  <c r="D803" i="12" s="1"/>
  <c r="H803" i="12" s="1"/>
  <c r="G752" i="12"/>
  <c r="C752" i="12" s="1"/>
  <c r="D752" i="12" s="1"/>
  <c r="G899" i="12"/>
  <c r="C899" i="12" s="1"/>
  <c r="D899" i="12" s="1"/>
  <c r="G811" i="12"/>
  <c r="C811" i="12" s="1"/>
  <c r="D811" i="12" s="1"/>
  <c r="G741" i="12"/>
  <c r="C741" i="12" s="1"/>
  <c r="D741" i="12" s="1"/>
  <c r="G909" i="12"/>
  <c r="C909" i="12" s="1"/>
  <c r="D909" i="12" s="1"/>
  <c r="G863" i="12"/>
  <c r="C863" i="12" s="1"/>
  <c r="D863" i="12" s="1"/>
  <c r="H863" i="12" s="1"/>
  <c r="AF863" i="12" s="1"/>
  <c r="G777" i="12"/>
  <c r="C777" i="12" s="1"/>
  <c r="D777" i="12" s="1"/>
  <c r="G928" i="12"/>
  <c r="C928" i="12" s="1"/>
  <c r="D928" i="12" s="1"/>
  <c r="G768" i="12"/>
  <c r="C768" i="12" s="1"/>
  <c r="D768" i="12" s="1"/>
  <c r="G908" i="12"/>
  <c r="C908" i="12" s="1"/>
  <c r="D908" i="12" s="1"/>
  <c r="G882" i="12"/>
  <c r="C882" i="12" s="1"/>
  <c r="D882" i="12" s="1"/>
  <c r="G755" i="12"/>
  <c r="C755" i="12" s="1"/>
  <c r="D755" i="12" s="1"/>
  <c r="H755" i="12" s="1"/>
  <c r="AF755" i="12" s="1"/>
  <c r="G720" i="12"/>
  <c r="C720" i="12" s="1"/>
  <c r="D720" i="12" s="1"/>
  <c r="G901" i="12"/>
  <c r="C901" i="12" s="1"/>
  <c r="D901" i="12" s="1"/>
  <c r="G773" i="12"/>
  <c r="C773" i="12" s="1"/>
  <c r="D773" i="12" s="1"/>
  <c r="G748" i="12"/>
  <c r="C748" i="12" s="1"/>
  <c r="D748" i="12" s="1"/>
  <c r="G815" i="12"/>
  <c r="C815" i="12" s="1"/>
  <c r="D815" i="12" s="1"/>
  <c r="H815" i="12" s="1"/>
  <c r="G919" i="12"/>
  <c r="C919" i="12" s="1"/>
  <c r="D919" i="12" s="1"/>
  <c r="G822" i="12"/>
  <c r="C822" i="12" s="1"/>
  <c r="D822" i="12" s="1"/>
  <c r="G880" i="12"/>
  <c r="C880" i="12" s="1"/>
  <c r="D880" i="12" s="1"/>
  <c r="H880" i="12" s="1"/>
  <c r="G875" i="12"/>
  <c r="C875" i="12" s="1"/>
  <c r="D875" i="12" s="1"/>
  <c r="H875" i="12" s="1"/>
  <c r="G850" i="12"/>
  <c r="C850" i="12" s="1"/>
  <c r="D850" i="12" s="1"/>
  <c r="G795" i="12"/>
  <c r="C795" i="12" s="1"/>
  <c r="D795" i="12" s="1"/>
  <c r="H795" i="12" s="1"/>
  <c r="G779" i="12"/>
  <c r="C779" i="12" s="1"/>
  <c r="D779" i="12" s="1"/>
  <c r="G771" i="12"/>
  <c r="C771" i="12" s="1"/>
  <c r="D771" i="12" s="1"/>
  <c r="G907" i="12"/>
  <c r="C907" i="12" s="1"/>
  <c r="D907" i="12" s="1"/>
  <c r="G890" i="12"/>
  <c r="C890" i="12" s="1"/>
  <c r="D890" i="12" s="1"/>
  <c r="G704" i="12"/>
  <c r="C704" i="12" s="1"/>
  <c r="D704" i="12" s="1"/>
  <c r="G852" i="12"/>
  <c r="C852" i="12" s="1"/>
  <c r="D852" i="12" s="1"/>
  <c r="H852" i="12" s="1"/>
  <c r="G820" i="12"/>
  <c r="C820" i="12" s="1"/>
  <c r="D820" i="12" s="1"/>
  <c r="G802" i="12"/>
  <c r="C802" i="12" s="1"/>
  <c r="D802" i="12" s="1"/>
  <c r="H802" i="12" s="1"/>
  <c r="G764" i="12"/>
  <c r="C764" i="12" s="1"/>
  <c r="D764" i="12" s="1"/>
  <c r="G896" i="12"/>
  <c r="C896" i="12" s="1"/>
  <c r="D896" i="12" s="1"/>
  <c r="G821" i="12"/>
  <c r="C821" i="12" s="1"/>
  <c r="D821" i="12" s="1"/>
  <c r="G923" i="12"/>
  <c r="C923" i="12" s="1"/>
  <c r="D923" i="12" s="1"/>
  <c r="H923" i="12" s="1"/>
  <c r="G905" i="12"/>
  <c r="C905" i="12" s="1"/>
  <c r="D905" i="12" s="1"/>
  <c r="G835" i="12"/>
  <c r="C835" i="12" s="1"/>
  <c r="D835" i="12" s="1"/>
  <c r="H835" i="12" s="1"/>
  <c r="AF835" i="12" s="1"/>
  <c r="G810" i="12"/>
  <c r="C810" i="12" s="1"/>
  <c r="D810" i="12" s="1"/>
  <c r="G806" i="12"/>
  <c r="C806" i="12" s="1"/>
  <c r="D806" i="12" s="1"/>
  <c r="G747" i="12"/>
  <c r="C747" i="12" s="1"/>
  <c r="D747" i="12" s="1"/>
  <c r="H747" i="12" s="1"/>
  <c r="G837" i="12"/>
  <c r="C837" i="12" s="1"/>
  <c r="D837" i="12" s="1"/>
  <c r="H837" i="12" s="1"/>
  <c r="G801" i="12"/>
  <c r="C801" i="12" s="1"/>
  <c r="D801" i="12" s="1"/>
  <c r="G786" i="12"/>
  <c r="C786" i="12" s="1"/>
  <c r="D786" i="12" s="1"/>
  <c r="G730" i="12"/>
  <c r="C730" i="12" s="1"/>
  <c r="D730" i="12" s="1"/>
  <c r="H730" i="12" s="1"/>
  <c r="G877" i="12"/>
  <c r="C877" i="12" s="1"/>
  <c r="D877" i="12" s="1"/>
  <c r="G766" i="12"/>
  <c r="C766" i="12" s="1"/>
  <c r="D766" i="12" s="1"/>
  <c r="G734" i="12"/>
  <c r="C734" i="12" s="1"/>
  <c r="D734" i="12" s="1"/>
  <c r="H734" i="12" s="1"/>
  <c r="G712" i="12"/>
  <c r="C712" i="12" s="1"/>
  <c r="D712" i="12" s="1"/>
  <c r="G891" i="12"/>
  <c r="C891" i="12" s="1"/>
  <c r="D891" i="12" s="1"/>
  <c r="G805" i="12"/>
  <c r="C805" i="12" s="1"/>
  <c r="D805" i="12" s="1"/>
  <c r="H805" i="12" s="1"/>
  <c r="G746" i="12"/>
  <c r="C746" i="12" s="1"/>
  <c r="D746" i="12" s="1"/>
  <c r="G886" i="12"/>
  <c r="C886" i="12" s="1"/>
  <c r="D886" i="12" s="1"/>
  <c r="G819" i="12"/>
  <c r="C819" i="12" s="1"/>
  <c r="D819" i="12" s="1"/>
  <c r="H819" i="12" s="1"/>
  <c r="G744" i="12"/>
  <c r="C744" i="12" s="1"/>
  <c r="D744" i="12" s="1"/>
  <c r="G860" i="12"/>
  <c r="C860" i="12" s="1"/>
  <c r="D860" i="12" s="1"/>
  <c r="G780" i="12"/>
  <c r="C780" i="12" s="1"/>
  <c r="D780" i="12" s="1"/>
  <c r="G750" i="12"/>
  <c r="C750" i="12" s="1"/>
  <c r="D750" i="12" s="1"/>
  <c r="H750" i="12" s="1"/>
  <c r="G839" i="12"/>
  <c r="C839" i="12" s="1"/>
  <c r="D839" i="12" s="1"/>
  <c r="H839" i="12" s="1"/>
  <c r="G754" i="12"/>
  <c r="C754" i="12" s="1"/>
  <c r="D754" i="12" s="1"/>
  <c r="G898" i="12"/>
  <c r="C898" i="12" s="1"/>
  <c r="D898" i="12" s="1"/>
  <c r="G849" i="12"/>
  <c r="C849" i="12" s="1"/>
  <c r="D849" i="12" s="1"/>
  <c r="H849" i="12" s="1"/>
  <c r="G842" i="12"/>
  <c r="C842" i="12" s="1"/>
  <c r="D842" i="12" s="1"/>
  <c r="H842" i="12" s="1"/>
  <c r="G791" i="12"/>
  <c r="C791" i="12" s="1"/>
  <c r="D791" i="12" s="1"/>
  <c r="H791" i="12" s="1"/>
  <c r="G760" i="12"/>
  <c r="C760" i="12" s="1"/>
  <c r="D760" i="12" s="1"/>
  <c r="G781" i="12"/>
  <c r="C781" i="12" s="1"/>
  <c r="D781" i="12" s="1"/>
  <c r="H781" i="12" s="1"/>
  <c r="G719" i="12"/>
  <c r="C719" i="12" s="1"/>
  <c r="D719" i="12" s="1"/>
  <c r="G740" i="12"/>
  <c r="C740" i="12" s="1"/>
  <c r="D740" i="12" s="1"/>
  <c r="H740" i="12" s="1"/>
  <c r="G834" i="12"/>
  <c r="C834" i="12" s="1"/>
  <c r="D834" i="12" s="1"/>
  <c r="G728" i="12"/>
  <c r="C728" i="12" s="1"/>
  <c r="D728" i="12" s="1"/>
  <c r="H728" i="12" s="1"/>
  <c r="G715" i="12"/>
  <c r="C715" i="12" s="1"/>
  <c r="D715" i="12" s="1"/>
  <c r="G904" i="12"/>
  <c r="C904" i="12" s="1"/>
  <c r="D904" i="12" s="1"/>
  <c r="H904" i="12" s="1"/>
  <c r="G765" i="12"/>
  <c r="C765" i="12" s="1"/>
  <c r="D765" i="12" s="1"/>
  <c r="G922" i="12"/>
  <c r="C922" i="12" s="1"/>
  <c r="D922" i="12" s="1"/>
  <c r="G796" i="12"/>
  <c r="C796" i="12" s="1"/>
  <c r="D796" i="12" s="1"/>
  <c r="G724" i="12"/>
  <c r="C724" i="12" s="1"/>
  <c r="D724" i="12" s="1"/>
  <c r="H724" i="12" s="1"/>
  <c r="G887" i="12"/>
  <c r="C887" i="12" s="1"/>
  <c r="D887" i="12" s="1"/>
  <c r="G861" i="12"/>
  <c r="C861" i="12" s="1"/>
  <c r="D861" i="12" s="1"/>
  <c r="H861" i="12" s="1"/>
  <c r="G914" i="12"/>
  <c r="C914" i="12" s="1"/>
  <c r="D914" i="12" s="1"/>
  <c r="G858" i="12"/>
  <c r="C858" i="12" s="1"/>
  <c r="D858" i="12" s="1"/>
  <c r="G841" i="12"/>
  <c r="C841" i="12" s="1"/>
  <c r="D841" i="12" s="1"/>
  <c r="G808" i="12"/>
  <c r="C808" i="12" s="1"/>
  <c r="D808" i="12" s="1"/>
  <c r="H808" i="12" s="1"/>
  <c r="G865" i="12"/>
  <c r="C865" i="12" s="1"/>
  <c r="D865" i="12" s="1"/>
  <c r="H865" i="12" s="1"/>
  <c r="G798" i="12"/>
  <c r="C798" i="12" s="1"/>
  <c r="D798" i="12" s="1"/>
  <c r="H798" i="12" s="1"/>
  <c r="G888" i="12"/>
  <c r="C888" i="12" s="1"/>
  <c r="D888" i="12" s="1"/>
  <c r="H888" i="12" s="1"/>
  <c r="G770" i="12"/>
  <c r="C770" i="12" s="1"/>
  <c r="D770" i="12" s="1"/>
  <c r="H770" i="12" s="1"/>
  <c r="G714" i="12"/>
  <c r="C714" i="12" s="1"/>
  <c r="D714" i="12" s="1"/>
  <c r="H714" i="12" s="1"/>
  <c r="G855" i="12"/>
  <c r="C855" i="12" s="1"/>
  <c r="D855" i="12" s="1"/>
  <c r="G879" i="12"/>
  <c r="C879" i="12" s="1"/>
  <c r="D879" i="12" s="1"/>
  <c r="H879" i="12" s="1"/>
  <c r="G845" i="12"/>
  <c r="C845" i="12" s="1"/>
  <c r="D845" i="12" s="1"/>
  <c r="H845" i="12" s="1"/>
  <c r="G797" i="12"/>
  <c r="C797" i="12" s="1"/>
  <c r="D797" i="12" s="1"/>
  <c r="G840" i="12"/>
  <c r="C840" i="12" s="1"/>
  <c r="D840" i="12" s="1"/>
  <c r="H840" i="12" s="1"/>
  <c r="G911" i="12"/>
  <c r="C911" i="12" s="1"/>
  <c r="D911" i="12" s="1"/>
  <c r="G732" i="12"/>
  <c r="C732" i="12" s="1"/>
  <c r="D732" i="12" s="1"/>
  <c r="G847" i="12"/>
  <c r="C847" i="12" s="1"/>
  <c r="D847" i="12" s="1"/>
  <c r="H847" i="12" s="1"/>
  <c r="AF847" i="12" s="1"/>
  <c r="G721" i="12"/>
  <c r="C721" i="12" s="1"/>
  <c r="D721" i="12" s="1"/>
  <c r="G767" i="12"/>
  <c r="C767" i="12" s="1"/>
  <c r="D767" i="12" s="1"/>
  <c r="G731" i="12"/>
  <c r="C731" i="12" s="1"/>
  <c r="D731" i="12" s="1"/>
  <c r="G722" i="12"/>
  <c r="C722" i="12" s="1"/>
  <c r="D722" i="12" s="1"/>
  <c r="G921" i="12"/>
  <c r="C921" i="12" s="1"/>
  <c r="D921" i="12" s="1"/>
  <c r="H921" i="12" s="1"/>
  <c r="G903" i="12"/>
  <c r="C903" i="12" s="1"/>
  <c r="D903" i="12" s="1"/>
  <c r="G917" i="12"/>
  <c r="C917" i="12" s="1"/>
  <c r="D917" i="12" s="1"/>
  <c r="H917" i="12" s="1"/>
  <c r="G831" i="12"/>
  <c r="C831" i="12" s="1"/>
  <c r="D831" i="12" s="1"/>
  <c r="G804" i="12"/>
  <c r="C804" i="12" s="1"/>
  <c r="D804" i="12" s="1"/>
  <c r="G753" i="12"/>
  <c r="C753" i="12" s="1"/>
  <c r="D753" i="12" s="1"/>
  <c r="H753" i="12" s="1"/>
  <c r="AF753" i="12" s="1"/>
  <c r="G900" i="12"/>
  <c r="C900" i="12" s="1"/>
  <c r="D900" i="12" s="1"/>
  <c r="H900" i="12" s="1"/>
  <c r="G836" i="12"/>
  <c r="C836" i="12" s="1"/>
  <c r="D836" i="12" s="1"/>
  <c r="H836" i="12" s="1"/>
  <c r="G902" i="12"/>
  <c r="C902" i="12" s="1"/>
  <c r="D902" i="12" s="1"/>
  <c r="G893" i="12"/>
  <c r="C893" i="12" s="1"/>
  <c r="D893" i="12" s="1"/>
  <c r="H893" i="12" s="1"/>
  <c r="G788" i="12"/>
  <c r="C788" i="12" s="1"/>
  <c r="D788" i="12" s="1"/>
  <c r="H788" i="12" s="1"/>
  <c r="G843" i="12"/>
  <c r="C843" i="12" s="1"/>
  <c r="D843" i="12" s="1"/>
  <c r="G793" i="12"/>
  <c r="C793" i="12" s="1"/>
  <c r="D793" i="12" s="1"/>
  <c r="H793" i="12" s="1"/>
  <c r="G745" i="12"/>
  <c r="C745" i="12" s="1"/>
  <c r="D745" i="12" s="1"/>
  <c r="G830" i="12"/>
  <c r="C830" i="12" s="1"/>
  <c r="D830" i="12" s="1"/>
  <c r="H830" i="12" s="1"/>
  <c r="G717" i="12"/>
  <c r="C717" i="12" s="1"/>
  <c r="D717" i="12" s="1"/>
  <c r="G710" i="12"/>
  <c r="C710" i="12" s="1"/>
  <c r="D710" i="12" s="1"/>
  <c r="H710" i="12" s="1"/>
  <c r="G924" i="12"/>
  <c r="C924" i="12" s="1"/>
  <c r="D924" i="12" s="1"/>
  <c r="H924" i="12" s="1"/>
  <c r="G878" i="12"/>
  <c r="C878" i="12" s="1"/>
  <c r="D878" i="12" s="1"/>
  <c r="H878" i="12" s="1"/>
  <c r="G823" i="12"/>
  <c r="C823" i="12" s="1"/>
  <c r="D823" i="12" s="1"/>
  <c r="H823" i="12" s="1"/>
  <c r="G769" i="12"/>
  <c r="C769" i="12" s="1"/>
  <c r="D769" i="12" s="1"/>
  <c r="G812" i="12"/>
  <c r="C812" i="12" s="1"/>
  <c r="D812" i="12" s="1"/>
  <c r="G736" i="12"/>
  <c r="C736" i="12" s="1"/>
  <c r="D736" i="12" s="1"/>
  <c r="G884" i="12"/>
  <c r="C884" i="12" s="1"/>
  <c r="D884" i="12" s="1"/>
  <c r="G876" i="12"/>
  <c r="C876" i="12" s="1"/>
  <c r="D876" i="12" s="1"/>
  <c r="H876" i="12" s="1"/>
  <c r="G813" i="12"/>
  <c r="C813" i="12" s="1"/>
  <c r="D813" i="12" s="1"/>
  <c r="G800" i="12"/>
  <c r="C800" i="12" s="1"/>
  <c r="D800" i="12" s="1"/>
  <c r="H800" i="12" s="1"/>
  <c r="AF800" i="12" s="1"/>
  <c r="G872" i="12"/>
  <c r="C872" i="12" s="1"/>
  <c r="D872" i="12" s="1"/>
  <c r="G864" i="12"/>
  <c r="C864" i="12" s="1"/>
  <c r="D864" i="12" s="1"/>
  <c r="H864" i="12" s="1"/>
  <c r="G881" i="12"/>
  <c r="C881" i="12" s="1"/>
  <c r="D881" i="12" s="1"/>
  <c r="G848" i="12"/>
  <c r="C848" i="12" s="1"/>
  <c r="D848" i="12" s="1"/>
  <c r="H848" i="12" s="1"/>
  <c r="G897" i="12"/>
  <c r="C897" i="12" s="1"/>
  <c r="D897" i="12" s="1"/>
  <c r="G799" i="12"/>
  <c r="C799" i="12" s="1"/>
  <c r="D799" i="12" s="1"/>
  <c r="G757" i="12"/>
  <c r="C757" i="12" s="1"/>
  <c r="D757" i="12" s="1"/>
  <c r="G708" i="12"/>
  <c r="C708" i="12" s="1"/>
  <c r="D708" i="12" s="1"/>
  <c r="G807" i="12"/>
  <c r="C807" i="12" s="1"/>
  <c r="D807" i="12" s="1"/>
  <c r="G895" i="12"/>
  <c r="C895" i="12" s="1"/>
  <c r="D895" i="12" s="1"/>
  <c r="G856" i="12"/>
  <c r="C856" i="12" s="1"/>
  <c r="D856" i="12" s="1"/>
  <c r="G758" i="12"/>
  <c r="C758" i="12" s="1"/>
  <c r="D758" i="12" s="1"/>
  <c r="G906" i="12"/>
  <c r="C906" i="12" s="1"/>
  <c r="D906" i="12" s="1"/>
  <c r="G828" i="12"/>
  <c r="C828" i="12" s="1"/>
  <c r="D828" i="12" s="1"/>
  <c r="G789" i="12"/>
  <c r="C789" i="12" s="1"/>
  <c r="D789" i="12" s="1"/>
  <c r="G868" i="12"/>
  <c r="C868" i="12" s="1"/>
  <c r="D868" i="12" s="1"/>
  <c r="G735" i="12"/>
  <c r="C735" i="12" s="1"/>
  <c r="D735" i="12" s="1"/>
  <c r="G743" i="12"/>
  <c r="C743" i="12" s="1"/>
  <c r="D743" i="12" s="1"/>
  <c r="G844" i="12"/>
  <c r="C844" i="12" s="1"/>
  <c r="D844" i="12" s="1"/>
  <c r="G913" i="12"/>
  <c r="C913" i="12" s="1"/>
  <c r="D913" i="12" s="1"/>
  <c r="G726" i="12"/>
  <c r="C726" i="12" s="1"/>
  <c r="D726" i="12" s="1"/>
  <c r="G874" i="12"/>
  <c r="C874" i="12" s="1"/>
  <c r="D874" i="12" s="1"/>
  <c r="H874" i="12" s="1"/>
  <c r="AF874" i="12" s="1"/>
  <c r="G883" i="12"/>
  <c r="C883" i="12" s="1"/>
  <c r="D883" i="12" s="1"/>
  <c r="G870" i="12"/>
  <c r="C870" i="12" s="1"/>
  <c r="D870" i="12" s="1"/>
  <c r="G857" i="12"/>
  <c r="C857" i="12" s="1"/>
  <c r="D857" i="12" s="1"/>
  <c r="G916" i="12"/>
  <c r="C916" i="12" s="1"/>
  <c r="D916" i="12" s="1"/>
  <c r="G756" i="12"/>
  <c r="C756" i="12" s="1"/>
  <c r="D756" i="12" s="1"/>
  <c r="G867" i="12"/>
  <c r="C867" i="12" s="1"/>
  <c r="D867" i="12" s="1"/>
  <c r="G706" i="12"/>
  <c r="C706" i="12" s="1"/>
  <c r="D706" i="12" s="1"/>
  <c r="G772" i="12"/>
  <c r="C772" i="12" s="1"/>
  <c r="D772" i="12" s="1"/>
  <c r="G838" i="12"/>
  <c r="C838" i="12" s="1"/>
  <c r="D838" i="12" s="1"/>
  <c r="G912" i="12"/>
  <c r="C912" i="12" s="1"/>
  <c r="D912" i="12" s="1"/>
  <c r="G814" i="12"/>
  <c r="C814" i="12" s="1"/>
  <c r="D814" i="12" s="1"/>
  <c r="G775" i="12"/>
  <c r="C775" i="12" s="1"/>
  <c r="D775" i="12" s="1"/>
  <c r="G869" i="12"/>
  <c r="C869" i="12" s="1"/>
  <c r="D869" i="12" s="1"/>
  <c r="G809" i="12"/>
  <c r="C809" i="12" s="1"/>
  <c r="D809" i="12" s="1"/>
  <c r="H809" i="12" s="1"/>
  <c r="AF809" i="12" s="1"/>
  <c r="G778" i="12"/>
  <c r="C778" i="12" s="1"/>
  <c r="D778" i="12" s="1"/>
  <c r="G910" i="12"/>
  <c r="C910" i="12" s="1"/>
  <c r="D910" i="12" s="1"/>
  <c r="G742" i="12"/>
  <c r="C742" i="12" s="1"/>
  <c r="D742" i="12" s="1"/>
  <c r="G709" i="12"/>
  <c r="C709" i="12" s="1"/>
  <c r="D709" i="12" s="1"/>
  <c r="G790" i="12"/>
  <c r="C790" i="12" s="1"/>
  <c r="D790" i="12" s="1"/>
  <c r="G783" i="12"/>
  <c r="C783" i="12" s="1"/>
  <c r="D783" i="12" s="1"/>
  <c r="G873" i="12"/>
  <c r="C873" i="12" s="1"/>
  <c r="D873" i="12" s="1"/>
  <c r="G862" i="12"/>
  <c r="C862" i="12" s="1"/>
  <c r="D862" i="12" s="1"/>
  <c r="G794" i="12"/>
  <c r="C794" i="12" s="1"/>
  <c r="D794" i="12" s="1"/>
  <c r="G776" i="12"/>
  <c r="C776" i="12" s="1"/>
  <c r="D776" i="12" s="1"/>
  <c r="H776" i="12" s="1"/>
  <c r="AF776" i="12" s="1"/>
  <c r="G854" i="12"/>
  <c r="C854" i="12" s="1"/>
  <c r="D854" i="12" s="1"/>
  <c r="H854" i="12" s="1"/>
  <c r="AF854" i="12" s="1"/>
  <c r="G785" i="12"/>
  <c r="C785" i="12" s="1"/>
  <c r="D785" i="12" s="1"/>
  <c r="G705" i="12"/>
  <c r="C705" i="12" s="1"/>
  <c r="D705" i="12" s="1"/>
  <c r="G782" i="12"/>
  <c r="C782" i="12" s="1"/>
  <c r="D782" i="12" s="1"/>
  <c r="G711" i="12"/>
  <c r="C711" i="12" s="1"/>
  <c r="D711" i="12" s="1"/>
  <c r="G885" i="12"/>
  <c r="C885" i="12" s="1"/>
  <c r="D885" i="12" s="1"/>
  <c r="G759" i="12"/>
  <c r="C759" i="12" s="1"/>
  <c r="D759" i="12" s="1"/>
  <c r="G851" i="12"/>
  <c r="C851" i="12" s="1"/>
  <c r="D851" i="12" s="1"/>
  <c r="G827" i="12"/>
  <c r="C827" i="12" s="1"/>
  <c r="D827" i="12" s="1"/>
  <c r="G787" i="12"/>
  <c r="C787" i="12" s="1"/>
  <c r="D787" i="12" s="1"/>
  <c r="G915" i="12"/>
  <c r="C915" i="12" s="1"/>
  <c r="D915" i="12" s="1"/>
  <c r="G871" i="12"/>
  <c r="C871" i="12" s="1"/>
  <c r="D871" i="12" s="1"/>
  <c r="G846" i="12"/>
  <c r="C846" i="12" s="1"/>
  <c r="D846" i="12" s="1"/>
  <c r="G826" i="12"/>
  <c r="C826" i="12" s="1"/>
  <c r="D826" i="12" s="1"/>
  <c r="G774" i="12"/>
  <c r="C774" i="12" s="1"/>
  <c r="D774" i="12" s="1"/>
  <c r="G892" i="12"/>
  <c r="C892" i="12" s="1"/>
  <c r="D892" i="12" s="1"/>
  <c r="G889" i="12"/>
  <c r="C889" i="12" s="1"/>
  <c r="D889" i="12" s="1"/>
  <c r="G866" i="12"/>
  <c r="C866" i="12" s="1"/>
  <c r="D866" i="12" s="1"/>
  <c r="G824" i="12"/>
  <c r="C824" i="12" s="1"/>
  <c r="D824" i="12" s="1"/>
  <c r="G825" i="12"/>
  <c r="C825" i="12" s="1"/>
  <c r="D825" i="12" s="1"/>
  <c r="G725" i="12"/>
  <c r="C725" i="12" s="1"/>
  <c r="D725" i="12" s="1"/>
  <c r="G859" i="12"/>
  <c r="C859" i="12" s="1"/>
  <c r="D859" i="12" s="1"/>
  <c r="G631" i="12"/>
  <c r="C631" i="12" s="1"/>
  <c r="D631" i="12" s="1"/>
  <c r="H631" i="12" s="1"/>
  <c r="G832" i="12"/>
  <c r="C832" i="12" s="1"/>
  <c r="D832" i="12" s="1"/>
  <c r="G663" i="12"/>
  <c r="C663" i="12" s="1"/>
  <c r="D663" i="12" s="1"/>
  <c r="G762" i="12"/>
  <c r="C762" i="12" s="1"/>
  <c r="D762" i="12" s="1"/>
  <c r="H762" i="12" s="1"/>
  <c r="G784" i="12"/>
  <c r="C784" i="12" s="1"/>
  <c r="D784" i="12" s="1"/>
  <c r="G716" i="12"/>
  <c r="C716" i="12" s="1"/>
  <c r="D716" i="12" s="1"/>
  <c r="G664" i="12"/>
  <c r="C664" i="12" s="1"/>
  <c r="D664" i="12" s="1"/>
  <c r="G655" i="12"/>
  <c r="C655" i="12" s="1"/>
  <c r="D655" i="12" s="1"/>
  <c r="G641" i="12"/>
  <c r="C641" i="12" s="1"/>
  <c r="D641" i="12" s="1"/>
  <c r="G698" i="12"/>
  <c r="C698" i="12" s="1"/>
  <c r="D698" i="12" s="1"/>
  <c r="G679" i="12"/>
  <c r="C679" i="12" s="1"/>
  <c r="D679" i="12" s="1"/>
  <c r="G614" i="12"/>
  <c r="C614" i="12" s="1"/>
  <c r="D614" i="12" s="1"/>
  <c r="G587" i="12"/>
  <c r="C587" i="12" s="1"/>
  <c r="D587" i="12" s="1"/>
  <c r="G701" i="12"/>
  <c r="C701" i="12" s="1"/>
  <c r="D701" i="12" s="1"/>
  <c r="G529" i="12"/>
  <c r="C529" i="12" s="1"/>
  <c r="D529" i="12" s="1"/>
  <c r="G670" i="12"/>
  <c r="C670" i="12" s="1"/>
  <c r="D670" i="12" s="1"/>
  <c r="G625" i="12"/>
  <c r="C625" i="12" s="1"/>
  <c r="D625" i="12" s="1"/>
  <c r="G597" i="12"/>
  <c r="C597" i="12" s="1"/>
  <c r="D597" i="12" s="1"/>
  <c r="G582" i="12"/>
  <c r="C582" i="12" s="1"/>
  <c r="D582" i="12" s="1"/>
  <c r="H582" i="12" s="1"/>
  <c r="G518" i="12"/>
  <c r="C518" i="12" s="1"/>
  <c r="D518" i="12" s="1"/>
  <c r="H518" i="12" s="1"/>
  <c r="G662" i="12"/>
  <c r="C662" i="12" s="1"/>
  <c r="D662" i="12" s="1"/>
  <c r="G501" i="12"/>
  <c r="C501" i="12" s="1"/>
  <c r="D501" i="12" s="1"/>
  <c r="H501" i="12" s="1"/>
  <c r="G729" i="12"/>
  <c r="C729" i="12" s="1"/>
  <c r="D729" i="12" s="1"/>
  <c r="H729" i="12" s="1"/>
  <c r="G612" i="12"/>
  <c r="C612" i="12" s="1"/>
  <c r="D612" i="12" s="1"/>
  <c r="G727" i="12"/>
  <c r="C727" i="12" s="1"/>
  <c r="D727" i="12" s="1"/>
  <c r="G713" i="12"/>
  <c r="C713" i="12" s="1"/>
  <c r="D713" i="12" s="1"/>
  <c r="G666" i="12"/>
  <c r="C666" i="12" s="1"/>
  <c r="D666" i="12" s="1"/>
  <c r="H666" i="12" s="1"/>
  <c r="G547" i="12"/>
  <c r="C547" i="12" s="1"/>
  <c r="D547" i="12" s="1"/>
  <c r="H547" i="12" s="1"/>
  <c r="G520" i="12"/>
  <c r="C520" i="12" s="1"/>
  <c r="D520" i="12" s="1"/>
  <c r="G647" i="12"/>
  <c r="C647" i="12" s="1"/>
  <c r="D647" i="12" s="1"/>
  <c r="H647" i="12" s="1"/>
  <c r="G700" i="12"/>
  <c r="C700" i="12" s="1"/>
  <c r="D700" i="12" s="1"/>
  <c r="H700" i="12" s="1"/>
  <c r="G589" i="12"/>
  <c r="C589" i="12" s="1"/>
  <c r="D589" i="12" s="1"/>
  <c r="H589" i="12" s="1"/>
  <c r="G576" i="12"/>
  <c r="C576" i="12" s="1"/>
  <c r="D576" i="12" s="1"/>
  <c r="G565" i="12"/>
  <c r="C565" i="12" s="1"/>
  <c r="D565" i="12" s="1"/>
  <c r="H565" i="12" s="1"/>
  <c r="G552" i="12"/>
  <c r="C552" i="12" s="1"/>
  <c r="D552" i="12" s="1"/>
  <c r="H552" i="12" s="1"/>
  <c r="G546" i="12"/>
  <c r="C546" i="12" s="1"/>
  <c r="D546" i="12" s="1"/>
  <c r="G538" i="12"/>
  <c r="C538" i="12" s="1"/>
  <c r="D538" i="12" s="1"/>
  <c r="G519" i="12"/>
  <c r="C519" i="12" s="1"/>
  <c r="D519" i="12" s="1"/>
  <c r="G816" i="12"/>
  <c r="C816" i="12" s="1"/>
  <c r="D816" i="12" s="1"/>
  <c r="G738" i="12"/>
  <c r="C738" i="12" s="1"/>
  <c r="D738" i="12" s="1"/>
  <c r="H738" i="12" s="1"/>
  <c r="G739" i="12"/>
  <c r="C739" i="12" s="1"/>
  <c r="D739" i="12" s="1"/>
  <c r="H739" i="12" s="1"/>
  <c r="G699" i="12"/>
  <c r="C699" i="12" s="1"/>
  <c r="D699" i="12" s="1"/>
  <c r="H699" i="12" s="1"/>
  <c r="G685" i="12"/>
  <c r="C685" i="12" s="1"/>
  <c r="D685" i="12" s="1"/>
  <c r="G671" i="12"/>
  <c r="C671" i="12" s="1"/>
  <c r="D671" i="12" s="1"/>
  <c r="H671" i="12" s="1"/>
  <c r="G623" i="12"/>
  <c r="C623" i="12" s="1"/>
  <c r="D623" i="12" s="1"/>
  <c r="H623" i="12" s="1"/>
  <c r="AF623" i="12" s="1"/>
  <c r="G611" i="12"/>
  <c r="C611" i="12" s="1"/>
  <c r="D611" i="12" s="1"/>
  <c r="G579" i="12"/>
  <c r="C579" i="12" s="1"/>
  <c r="D579" i="12" s="1"/>
  <c r="H579" i="12" s="1"/>
  <c r="G556" i="12"/>
  <c r="C556" i="12" s="1"/>
  <c r="D556" i="12" s="1"/>
  <c r="H556" i="12" s="1"/>
  <c r="G551" i="12"/>
  <c r="C551" i="12" s="1"/>
  <c r="D551" i="12" s="1"/>
  <c r="G517" i="12"/>
  <c r="C517" i="12" s="1"/>
  <c r="D517" i="12" s="1"/>
  <c r="G512" i="12"/>
  <c r="C512" i="12" s="1"/>
  <c r="D512" i="12" s="1"/>
  <c r="G504" i="12"/>
  <c r="C504" i="12" s="1"/>
  <c r="D504" i="12" s="1"/>
  <c r="G718" i="12"/>
  <c r="C718" i="12" s="1"/>
  <c r="D718" i="12" s="1"/>
  <c r="G619" i="12"/>
  <c r="C619" i="12" s="1"/>
  <c r="D619" i="12" s="1"/>
  <c r="H619" i="12" s="1"/>
  <c r="G599" i="12"/>
  <c r="C599" i="12" s="1"/>
  <c r="D599" i="12" s="1"/>
  <c r="H599" i="12" s="1"/>
  <c r="G609" i="12"/>
  <c r="C609" i="12" s="1"/>
  <c r="D609" i="12" s="1"/>
  <c r="G559" i="12"/>
  <c r="C559" i="12" s="1"/>
  <c r="D559" i="12" s="1"/>
  <c r="G515" i="12"/>
  <c r="C515" i="12" s="1"/>
  <c r="D515" i="12" s="1"/>
  <c r="H515" i="12" s="1"/>
  <c r="G703" i="12"/>
  <c r="C703" i="12" s="1"/>
  <c r="D703" i="12" s="1"/>
  <c r="G695" i="12"/>
  <c r="C695" i="12" s="1"/>
  <c r="D695" i="12" s="1"/>
  <c r="G639" i="12"/>
  <c r="C639" i="12" s="1"/>
  <c r="D639" i="12" s="1"/>
  <c r="H639" i="12" s="1"/>
  <c r="G632" i="12"/>
  <c r="C632" i="12" s="1"/>
  <c r="D632" i="12" s="1"/>
  <c r="G693" i="12"/>
  <c r="C693" i="12" s="1"/>
  <c r="D693" i="12" s="1"/>
  <c r="G687" i="12"/>
  <c r="C687" i="12" s="1"/>
  <c r="D687" i="12" s="1"/>
  <c r="G596" i="12"/>
  <c r="C596" i="12" s="1"/>
  <c r="D596" i="12" s="1"/>
  <c r="H596" i="12" s="1"/>
  <c r="G537" i="12"/>
  <c r="C537" i="12" s="1"/>
  <c r="D537" i="12" s="1"/>
  <c r="H537" i="12" s="1"/>
  <c r="G689" i="12"/>
  <c r="C689" i="12" s="1"/>
  <c r="D689" i="12" s="1"/>
  <c r="G624" i="12"/>
  <c r="C624" i="12" s="1"/>
  <c r="D624" i="12" s="1"/>
  <c r="H624" i="12" s="1"/>
  <c r="G608" i="12"/>
  <c r="C608" i="12" s="1"/>
  <c r="D608" i="12" s="1"/>
  <c r="H608" i="12" s="1"/>
  <c r="G586" i="12"/>
  <c r="C586" i="12" s="1"/>
  <c r="D586" i="12" s="1"/>
  <c r="G575" i="12"/>
  <c r="C575" i="12" s="1"/>
  <c r="D575" i="12" s="1"/>
  <c r="G680" i="12"/>
  <c r="C680" i="12" s="1"/>
  <c r="D680" i="12" s="1"/>
  <c r="G507" i="12"/>
  <c r="C507" i="12" s="1"/>
  <c r="D507" i="12" s="1"/>
  <c r="G702" i="12"/>
  <c r="C702" i="12" s="1"/>
  <c r="D702" i="12" s="1"/>
  <c r="G644" i="12"/>
  <c r="C644" i="12" s="1"/>
  <c r="D644" i="12" s="1"/>
  <c r="H644" i="12" s="1"/>
  <c r="G616" i="12"/>
  <c r="C616" i="12" s="1"/>
  <c r="D616" i="12" s="1"/>
  <c r="H616" i="12" s="1"/>
  <c r="G554" i="12"/>
  <c r="C554" i="12" s="1"/>
  <c r="D554" i="12" s="1"/>
  <c r="H554" i="12" s="1"/>
  <c r="G583" i="12"/>
  <c r="C583" i="12" s="1"/>
  <c r="D583" i="12" s="1"/>
  <c r="G563" i="12"/>
  <c r="C563" i="12" s="1"/>
  <c r="D563" i="12" s="1"/>
  <c r="H563" i="12" s="1"/>
  <c r="AF563" i="12" s="1"/>
  <c r="G585" i="12"/>
  <c r="C585" i="12" s="1"/>
  <c r="D585" i="12" s="1"/>
  <c r="G557" i="12"/>
  <c r="C557" i="12" s="1"/>
  <c r="D557" i="12" s="1"/>
  <c r="H557" i="12" s="1"/>
  <c r="G548" i="12"/>
  <c r="C548" i="12" s="1"/>
  <c r="D548" i="12" s="1"/>
  <c r="G568" i="12"/>
  <c r="C568" i="12" s="1"/>
  <c r="D568" i="12" s="1"/>
  <c r="G550" i="12"/>
  <c r="C550" i="12" s="1"/>
  <c r="D550" i="12" s="1"/>
  <c r="H550" i="12" s="1"/>
  <c r="G540" i="12"/>
  <c r="C540" i="12" s="1"/>
  <c r="D540" i="12" s="1"/>
  <c r="H540" i="12" s="1"/>
  <c r="G723" i="12"/>
  <c r="C723" i="12" s="1"/>
  <c r="D723" i="12" s="1"/>
  <c r="G652" i="12"/>
  <c r="C652" i="12" s="1"/>
  <c r="D652" i="12" s="1"/>
  <c r="H652" i="12" s="1"/>
  <c r="G629" i="12"/>
  <c r="C629" i="12" s="1"/>
  <c r="D629" i="12" s="1"/>
  <c r="G601" i="12"/>
  <c r="C601" i="12" s="1"/>
  <c r="D601" i="12" s="1"/>
  <c r="G545" i="12"/>
  <c r="C545" i="12" s="1"/>
  <c r="D545" i="12" s="1"/>
  <c r="H545" i="12" s="1"/>
  <c r="G525" i="12"/>
  <c r="C525" i="12" s="1"/>
  <c r="D525" i="12" s="1"/>
  <c r="G511" i="12"/>
  <c r="C511" i="12" s="1"/>
  <c r="D511" i="12" s="1"/>
  <c r="H511" i="12" s="1"/>
  <c r="G498" i="12"/>
  <c r="C498" i="12" s="1"/>
  <c r="D498" i="12" s="1"/>
  <c r="H498" i="12" s="1"/>
  <c r="G676" i="12"/>
  <c r="C676" i="12" s="1"/>
  <c r="D676" i="12" s="1"/>
  <c r="G635" i="12"/>
  <c r="C635" i="12" s="1"/>
  <c r="D635" i="12" s="1"/>
  <c r="H635" i="12" s="1"/>
  <c r="G618" i="12"/>
  <c r="C618" i="12" s="1"/>
  <c r="D618" i="12" s="1"/>
  <c r="H618" i="12" s="1"/>
  <c r="G581" i="12"/>
  <c r="C581" i="12" s="1"/>
  <c r="D581" i="12" s="1"/>
  <c r="H581" i="12" s="1"/>
  <c r="G516" i="12"/>
  <c r="C516" i="12" s="1"/>
  <c r="D516" i="12" s="1"/>
  <c r="H516" i="12" s="1"/>
  <c r="G707" i="12"/>
  <c r="C707" i="12" s="1"/>
  <c r="D707" i="12" s="1"/>
  <c r="G598" i="12"/>
  <c r="C598" i="12" s="1"/>
  <c r="D598" i="12" s="1"/>
  <c r="H598" i="12" s="1"/>
  <c r="G690" i="12"/>
  <c r="C690" i="12" s="1"/>
  <c r="D690" i="12" s="1"/>
  <c r="H690" i="12" s="1"/>
  <c r="G674" i="12"/>
  <c r="C674" i="12" s="1"/>
  <c r="D674" i="12" s="1"/>
  <c r="H674" i="12" s="1"/>
  <c r="G620" i="12"/>
  <c r="C620" i="12" s="1"/>
  <c r="D620" i="12" s="1"/>
  <c r="H620" i="12" s="1"/>
  <c r="G572" i="12"/>
  <c r="C572" i="12" s="1"/>
  <c r="D572" i="12" s="1"/>
  <c r="G510" i="12"/>
  <c r="C510" i="12" s="1"/>
  <c r="D510" i="12" s="1"/>
  <c r="G650" i="12"/>
  <c r="C650" i="12" s="1"/>
  <c r="D650" i="12" s="1"/>
  <c r="H650" i="12" s="1"/>
  <c r="G600" i="12"/>
  <c r="C600" i="12" s="1"/>
  <c r="D600" i="12" s="1"/>
  <c r="G508" i="12"/>
  <c r="C508" i="12" s="1"/>
  <c r="D508" i="12" s="1"/>
  <c r="H508" i="12" s="1"/>
  <c r="G503" i="12"/>
  <c r="C503" i="12" s="1"/>
  <c r="D503" i="12" s="1"/>
  <c r="H503" i="12" s="1"/>
  <c r="G646" i="12"/>
  <c r="C646" i="12" s="1"/>
  <c r="D646" i="12" s="1"/>
  <c r="G567" i="12"/>
  <c r="C567" i="12" s="1"/>
  <c r="D567" i="12" s="1"/>
  <c r="G542" i="12"/>
  <c r="C542" i="12" s="1"/>
  <c r="D542" i="12" s="1"/>
  <c r="G660" i="12"/>
  <c r="C660" i="12" s="1"/>
  <c r="D660" i="12" s="1"/>
  <c r="G564" i="12"/>
  <c r="C564" i="12" s="1"/>
  <c r="D564" i="12" s="1"/>
  <c r="H564" i="12" s="1"/>
  <c r="G648" i="12"/>
  <c r="C648" i="12" s="1"/>
  <c r="D648" i="12" s="1"/>
  <c r="G534" i="12"/>
  <c r="C534" i="12" s="1"/>
  <c r="D534" i="12" s="1"/>
  <c r="H534" i="12" s="1"/>
  <c r="G497" i="12"/>
  <c r="C497" i="12" s="1"/>
  <c r="D497" i="12" s="1"/>
  <c r="G678" i="12"/>
  <c r="C678" i="12" s="1"/>
  <c r="D678" i="12" s="1"/>
  <c r="G591" i="12"/>
  <c r="C591" i="12" s="1"/>
  <c r="D591" i="12" s="1"/>
  <c r="G561" i="12"/>
  <c r="C561" i="12" s="1"/>
  <c r="D561" i="12" s="1"/>
  <c r="H561" i="12" s="1"/>
  <c r="G553" i="12"/>
  <c r="C553" i="12" s="1"/>
  <c r="D553" i="12" s="1"/>
  <c r="G638" i="12"/>
  <c r="C638" i="12" s="1"/>
  <c r="D638" i="12" s="1"/>
  <c r="H638" i="12" s="1"/>
  <c r="G574" i="12"/>
  <c r="C574" i="12" s="1"/>
  <c r="D574" i="12" s="1"/>
  <c r="H574" i="12" s="1"/>
  <c r="G761" i="12"/>
  <c r="C761" i="12" s="1"/>
  <c r="D761" i="12" s="1"/>
  <c r="G541" i="12"/>
  <c r="C541" i="12" s="1"/>
  <c r="D541" i="12" s="1"/>
  <c r="H541" i="12" s="1"/>
  <c r="G523" i="12"/>
  <c r="C523" i="12" s="1"/>
  <c r="D523" i="12" s="1"/>
  <c r="G500" i="12"/>
  <c r="C500" i="12" s="1"/>
  <c r="D500" i="12" s="1"/>
  <c r="G633" i="12"/>
  <c r="C633" i="12" s="1"/>
  <c r="D633" i="12" s="1"/>
  <c r="G602" i="12"/>
  <c r="C602" i="12" s="1"/>
  <c r="D602" i="12" s="1"/>
  <c r="H602" i="12" s="1"/>
  <c r="G636" i="12"/>
  <c r="C636" i="12" s="1"/>
  <c r="D636" i="12" s="1"/>
  <c r="G605" i="12"/>
  <c r="C605" i="12" s="1"/>
  <c r="D605" i="12" s="1"/>
  <c r="H605" i="12" s="1"/>
  <c r="G535" i="12"/>
  <c r="C535" i="12" s="1"/>
  <c r="D535" i="12" s="1"/>
  <c r="G642" i="12"/>
  <c r="C642" i="12" s="1"/>
  <c r="D642" i="12" s="1"/>
  <c r="G595" i="12"/>
  <c r="C595" i="12" s="1"/>
  <c r="D595" i="12" s="1"/>
  <c r="G692" i="12"/>
  <c r="C692" i="12" s="1"/>
  <c r="D692" i="12" s="1"/>
  <c r="H692" i="12" s="1"/>
  <c r="AF692" i="12" s="1"/>
  <c r="G654" i="12"/>
  <c r="C654" i="12" s="1"/>
  <c r="D654" i="12" s="1"/>
  <c r="G694" i="12"/>
  <c r="C694" i="12" s="1"/>
  <c r="D694" i="12" s="1"/>
  <c r="G590" i="12"/>
  <c r="C590" i="12" s="1"/>
  <c r="D590" i="12" s="1"/>
  <c r="H590" i="12" s="1"/>
  <c r="G543" i="12"/>
  <c r="C543" i="12" s="1"/>
  <c r="D543" i="12" s="1"/>
  <c r="G521" i="12"/>
  <c r="C521" i="12" s="1"/>
  <c r="D521" i="12" s="1"/>
  <c r="G696" i="12"/>
  <c r="C696" i="12" s="1"/>
  <c r="D696" i="12" s="1"/>
  <c r="H696" i="12" s="1"/>
  <c r="AF696" i="12" s="1"/>
  <c r="G610" i="12"/>
  <c r="C610" i="12" s="1"/>
  <c r="D610" i="12" s="1"/>
  <c r="H610" i="12" s="1"/>
  <c r="G682" i="12"/>
  <c r="C682" i="12" s="1"/>
  <c r="D682" i="12" s="1"/>
  <c r="G604" i="12"/>
  <c r="C604" i="12" s="1"/>
  <c r="D604" i="12" s="1"/>
  <c r="G571" i="12"/>
  <c r="C571" i="12" s="1"/>
  <c r="D571" i="12" s="1"/>
  <c r="G697" i="12"/>
  <c r="C697" i="12" s="1"/>
  <c r="D697" i="12" s="1"/>
  <c r="G665" i="12"/>
  <c r="C665" i="12" s="1"/>
  <c r="D665" i="12" s="1"/>
  <c r="G645" i="12"/>
  <c r="C645" i="12" s="1"/>
  <c r="D645" i="12" s="1"/>
  <c r="G526" i="12"/>
  <c r="C526" i="12" s="1"/>
  <c r="D526" i="12" s="1"/>
  <c r="G509" i="12"/>
  <c r="C509" i="12" s="1"/>
  <c r="D509" i="12" s="1"/>
  <c r="H509" i="12" s="1"/>
  <c r="G628" i="12"/>
  <c r="C628" i="12" s="1"/>
  <c r="D628" i="12" s="1"/>
  <c r="G544" i="12"/>
  <c r="C544" i="12" s="1"/>
  <c r="D544" i="12" s="1"/>
  <c r="G528" i="12"/>
  <c r="C528" i="12" s="1"/>
  <c r="D528" i="12" s="1"/>
  <c r="G634" i="12"/>
  <c r="C634" i="12" s="1"/>
  <c r="D634" i="12" s="1"/>
  <c r="G584" i="12"/>
  <c r="C584" i="12" s="1"/>
  <c r="D584" i="12" s="1"/>
  <c r="G558" i="12"/>
  <c r="C558" i="12" s="1"/>
  <c r="D558" i="12" s="1"/>
  <c r="G630" i="12"/>
  <c r="C630" i="12" s="1"/>
  <c r="D630" i="12" s="1"/>
  <c r="H630" i="12" s="1"/>
  <c r="G588" i="12"/>
  <c r="C588" i="12" s="1"/>
  <c r="D588" i="12" s="1"/>
  <c r="G502" i="12"/>
  <c r="C502" i="12" s="1"/>
  <c r="D502" i="12" s="1"/>
  <c r="G637" i="12"/>
  <c r="C637" i="12" s="1"/>
  <c r="D637" i="12" s="1"/>
  <c r="G607" i="12"/>
  <c r="C607" i="12" s="1"/>
  <c r="D607" i="12" s="1"/>
  <c r="G527" i="12"/>
  <c r="C527" i="12" s="1"/>
  <c r="D527" i="12" s="1"/>
  <c r="G555" i="12"/>
  <c r="C555" i="12" s="1"/>
  <c r="D555" i="12" s="1"/>
  <c r="H555" i="12" s="1"/>
  <c r="G649" i="12"/>
  <c r="C649" i="12" s="1"/>
  <c r="D649" i="12" s="1"/>
  <c r="G691" i="12"/>
  <c r="C691" i="12" s="1"/>
  <c r="D691" i="12" s="1"/>
  <c r="H691" i="12" s="1"/>
  <c r="G683" i="12"/>
  <c r="C683" i="12" s="1"/>
  <c r="D683" i="12" s="1"/>
  <c r="G577" i="12"/>
  <c r="C577" i="12" s="1"/>
  <c r="D577" i="12" s="1"/>
  <c r="G657" i="12"/>
  <c r="C657" i="12" s="1"/>
  <c r="D657" i="12" s="1"/>
  <c r="G622" i="12"/>
  <c r="C622" i="12" s="1"/>
  <c r="D622" i="12" s="1"/>
  <c r="G593" i="12"/>
  <c r="C593" i="12" s="1"/>
  <c r="D593" i="12" s="1"/>
  <c r="G513" i="12"/>
  <c r="C513" i="12" s="1"/>
  <c r="D513" i="12" s="1"/>
  <c r="G617" i="12"/>
  <c r="C617" i="12" s="1"/>
  <c r="D617" i="12" s="1"/>
  <c r="G505" i="12"/>
  <c r="C505" i="12" s="1"/>
  <c r="D505" i="12" s="1"/>
  <c r="H505" i="12" s="1"/>
  <c r="G640" i="12"/>
  <c r="C640" i="12" s="1"/>
  <c r="D640" i="12" s="1"/>
  <c r="G533" i="12"/>
  <c r="C533" i="12" s="1"/>
  <c r="D533" i="12" s="1"/>
  <c r="H533" i="12" s="1"/>
  <c r="G560" i="12"/>
  <c r="C560" i="12" s="1"/>
  <c r="D560" i="12" s="1"/>
  <c r="H560" i="12" s="1"/>
  <c r="G603" i="12"/>
  <c r="C603" i="12" s="1"/>
  <c r="D603" i="12" s="1"/>
  <c r="G569" i="12"/>
  <c r="C569" i="12" s="1"/>
  <c r="D569" i="12" s="1"/>
  <c r="G661" i="12"/>
  <c r="C661" i="12" s="1"/>
  <c r="D661" i="12" s="1"/>
  <c r="G531" i="12"/>
  <c r="C531" i="12" s="1"/>
  <c r="D531" i="12" s="1"/>
  <c r="G656" i="12"/>
  <c r="C656" i="12" s="1"/>
  <c r="D656" i="12" s="1"/>
  <c r="G615" i="12"/>
  <c r="C615" i="12" s="1"/>
  <c r="D615" i="12" s="1"/>
  <c r="G573" i="12"/>
  <c r="C573" i="12" s="1"/>
  <c r="D573" i="12" s="1"/>
  <c r="H573" i="12" s="1"/>
  <c r="G673" i="12"/>
  <c r="C673" i="12" s="1"/>
  <c r="D673" i="12" s="1"/>
  <c r="G499" i="12"/>
  <c r="C499" i="12" s="1"/>
  <c r="D499" i="12" s="1"/>
  <c r="G668" i="12"/>
  <c r="C668" i="12" s="1"/>
  <c r="D668" i="12" s="1"/>
  <c r="G643" i="12"/>
  <c r="C643" i="12" s="1"/>
  <c r="D643" i="12" s="1"/>
  <c r="G686" i="12"/>
  <c r="C686" i="12" s="1"/>
  <c r="D686" i="12" s="1"/>
  <c r="G578" i="12"/>
  <c r="C578" i="12" s="1"/>
  <c r="D578" i="12" s="1"/>
  <c r="G681" i="12"/>
  <c r="C681" i="12" s="1"/>
  <c r="D681" i="12" s="1"/>
  <c r="G659" i="12"/>
  <c r="C659" i="12" s="1"/>
  <c r="D659" i="12" s="1"/>
  <c r="G539" i="12"/>
  <c r="C539" i="12" s="1"/>
  <c r="D539" i="12" s="1"/>
  <c r="G677" i="12"/>
  <c r="C677" i="12" s="1"/>
  <c r="D677" i="12" s="1"/>
  <c r="G669" i="12"/>
  <c r="C669" i="12" s="1"/>
  <c r="D669" i="12" s="1"/>
  <c r="G570" i="12"/>
  <c r="C570" i="12" s="1"/>
  <c r="D570" i="12" s="1"/>
  <c r="H570" i="12" s="1"/>
  <c r="AF570" i="12" s="1"/>
  <c r="G566" i="12"/>
  <c r="C566" i="12" s="1"/>
  <c r="D566" i="12" s="1"/>
  <c r="G675" i="12"/>
  <c r="C675" i="12" s="1"/>
  <c r="D675" i="12" s="1"/>
  <c r="H675" i="12" s="1"/>
  <c r="G621" i="12"/>
  <c r="C621" i="12" s="1"/>
  <c r="D621" i="12" s="1"/>
  <c r="G580" i="12"/>
  <c r="C580" i="12" s="1"/>
  <c r="D580" i="12" s="1"/>
  <c r="H580" i="12" s="1"/>
  <c r="G667" i="12"/>
  <c r="C667" i="12" s="1"/>
  <c r="D667" i="12" s="1"/>
  <c r="G651" i="12"/>
  <c r="C651" i="12" s="1"/>
  <c r="D651" i="12" s="1"/>
  <c r="G606" i="12"/>
  <c r="C606" i="12" s="1"/>
  <c r="D606" i="12" s="1"/>
  <c r="G653" i="12"/>
  <c r="C653" i="12" s="1"/>
  <c r="D653" i="12" s="1"/>
  <c r="H653" i="12" s="1"/>
  <c r="G688" i="12"/>
  <c r="C688" i="12" s="1"/>
  <c r="D688" i="12" s="1"/>
  <c r="G672" i="12"/>
  <c r="C672" i="12" s="1"/>
  <c r="D672" i="12" s="1"/>
  <c r="G594" i="12"/>
  <c r="C594" i="12" s="1"/>
  <c r="D594" i="12" s="1"/>
  <c r="G549" i="12"/>
  <c r="C549" i="12" s="1"/>
  <c r="D549" i="12" s="1"/>
  <c r="G626" i="12"/>
  <c r="C626" i="12" s="1"/>
  <c r="D626" i="12" s="1"/>
  <c r="G684" i="12"/>
  <c r="C684" i="12" s="1"/>
  <c r="D684" i="12" s="1"/>
  <c r="G627" i="12"/>
  <c r="C627" i="12" s="1"/>
  <c r="D627" i="12" s="1"/>
  <c r="H627" i="12" s="1"/>
  <c r="G536" i="12"/>
  <c r="C536" i="12" s="1"/>
  <c r="D536" i="12" s="1"/>
  <c r="G658" i="12"/>
  <c r="C658" i="12" s="1"/>
  <c r="D658" i="12" s="1"/>
  <c r="G613" i="12"/>
  <c r="C613" i="12" s="1"/>
  <c r="D613" i="12" s="1"/>
  <c r="G592" i="12"/>
  <c r="C592" i="12" s="1"/>
  <c r="D592" i="12" s="1"/>
  <c r="G485" i="12"/>
  <c r="C485" i="12" s="1"/>
  <c r="D485" i="12" s="1"/>
  <c r="G350" i="12"/>
  <c r="C350" i="12" s="1"/>
  <c r="D350" i="12" s="1"/>
  <c r="G318" i="12"/>
  <c r="C318" i="12" s="1"/>
  <c r="D318" i="12" s="1"/>
  <c r="G530" i="12"/>
  <c r="C530" i="12" s="1"/>
  <c r="D530" i="12" s="1"/>
  <c r="G458" i="12"/>
  <c r="C458" i="12" s="1"/>
  <c r="D458" i="12" s="1"/>
  <c r="G454" i="12"/>
  <c r="C454" i="12" s="1"/>
  <c r="D454" i="12" s="1"/>
  <c r="G417" i="12"/>
  <c r="C417" i="12" s="1"/>
  <c r="D417" i="12" s="1"/>
  <c r="G331" i="12"/>
  <c r="C331" i="12" s="1"/>
  <c r="D331" i="12" s="1"/>
  <c r="H331" i="12" s="1"/>
  <c r="G308" i="12"/>
  <c r="C308" i="12" s="1"/>
  <c r="D308" i="12" s="1"/>
  <c r="G562" i="12"/>
  <c r="C562" i="12" s="1"/>
  <c r="D562" i="12" s="1"/>
  <c r="G463" i="12"/>
  <c r="C463" i="12" s="1"/>
  <c r="D463" i="12" s="1"/>
  <c r="G425" i="12"/>
  <c r="C425" i="12" s="1"/>
  <c r="D425" i="12" s="1"/>
  <c r="G304" i="12"/>
  <c r="C304" i="12" s="1"/>
  <c r="D304" i="12" s="1"/>
  <c r="H304" i="12" s="1"/>
  <c r="G287" i="12"/>
  <c r="C287" i="12" s="1"/>
  <c r="D287" i="12" s="1"/>
  <c r="G524" i="12"/>
  <c r="C524" i="12" s="1"/>
  <c r="D524" i="12" s="1"/>
  <c r="G506" i="12"/>
  <c r="C506" i="12" s="1"/>
  <c r="D506" i="12" s="1"/>
  <c r="H506" i="12" s="1"/>
  <c r="AF506" i="12" s="1"/>
  <c r="G271" i="12"/>
  <c r="C271" i="12" s="1"/>
  <c r="D271" i="12" s="1"/>
  <c r="G469" i="12"/>
  <c r="C469" i="12" s="1"/>
  <c r="D469" i="12" s="1"/>
  <c r="G421" i="12"/>
  <c r="C421" i="12" s="1"/>
  <c r="D421" i="12" s="1"/>
  <c r="G353" i="12"/>
  <c r="C353" i="12" s="1"/>
  <c r="D353" i="12" s="1"/>
  <c r="G328" i="12"/>
  <c r="C328" i="12" s="1"/>
  <c r="D328" i="12" s="1"/>
  <c r="G277" i="12"/>
  <c r="C277" i="12" s="1"/>
  <c r="D277" i="12" s="1"/>
  <c r="G489" i="12"/>
  <c r="C489" i="12" s="1"/>
  <c r="D489" i="12" s="1"/>
  <c r="G532" i="12"/>
  <c r="C532" i="12" s="1"/>
  <c r="D532" i="12" s="1"/>
  <c r="G522" i="12"/>
  <c r="C522" i="12" s="1"/>
  <c r="D522" i="12" s="1"/>
  <c r="G465" i="12"/>
  <c r="C465" i="12" s="1"/>
  <c r="D465" i="12" s="1"/>
  <c r="G514" i="12"/>
  <c r="C514" i="12" s="1"/>
  <c r="D514" i="12" s="1"/>
  <c r="G481" i="12"/>
  <c r="C481" i="12" s="1"/>
  <c r="D481" i="12" s="1"/>
  <c r="G456" i="12"/>
  <c r="C456" i="12" s="1"/>
  <c r="D456" i="12" s="1"/>
  <c r="H456" i="12" s="1"/>
  <c r="G439" i="12"/>
  <c r="C439" i="12" s="1"/>
  <c r="D439" i="12" s="1"/>
  <c r="H439" i="12" s="1"/>
  <c r="AF439" i="12" s="1"/>
  <c r="G338" i="12"/>
  <c r="C338" i="12" s="1"/>
  <c r="D338" i="12" s="1"/>
  <c r="H338" i="12" s="1"/>
  <c r="G311" i="12"/>
  <c r="C311" i="12" s="1"/>
  <c r="D311" i="12" s="1"/>
  <c r="G434" i="12"/>
  <c r="C434" i="12" s="1"/>
  <c r="D434" i="12" s="1"/>
  <c r="G410" i="12"/>
  <c r="C410" i="12" s="1"/>
  <c r="D410" i="12" s="1"/>
  <c r="G365" i="12"/>
  <c r="C365" i="12" s="1"/>
  <c r="D365" i="12" s="1"/>
  <c r="G337" i="12"/>
  <c r="C337" i="12" s="1"/>
  <c r="D337" i="12" s="1"/>
  <c r="G307" i="12"/>
  <c r="C307" i="12" s="1"/>
  <c r="D307" i="12" s="1"/>
  <c r="G474" i="12"/>
  <c r="C474" i="12" s="1"/>
  <c r="D474" i="12" s="1"/>
  <c r="H474" i="12" s="1"/>
  <c r="G483" i="12"/>
  <c r="C483" i="12" s="1"/>
  <c r="D483" i="12" s="1"/>
  <c r="H483" i="12" s="1"/>
  <c r="AF483" i="12" s="1"/>
  <c r="G320" i="12"/>
  <c r="C320" i="12" s="1"/>
  <c r="D320" i="12" s="1"/>
  <c r="G315" i="12"/>
  <c r="C315" i="12" s="1"/>
  <c r="D315" i="12" s="1"/>
  <c r="H315" i="12" s="1"/>
  <c r="G312" i="12"/>
  <c r="C312" i="12" s="1"/>
  <c r="D312" i="12" s="1"/>
  <c r="H312" i="12" s="1"/>
  <c r="AF312" i="12" s="1"/>
  <c r="G464" i="12"/>
  <c r="C464" i="12" s="1"/>
  <c r="D464" i="12" s="1"/>
  <c r="G366" i="12"/>
  <c r="C366" i="12" s="1"/>
  <c r="D366" i="12" s="1"/>
  <c r="G296" i="12"/>
  <c r="C296" i="12" s="1"/>
  <c r="D296" i="12" s="1"/>
  <c r="G276" i="12"/>
  <c r="C276" i="12" s="1"/>
  <c r="D276" i="12" s="1"/>
  <c r="G429" i="12"/>
  <c r="C429" i="12" s="1"/>
  <c r="D429" i="12" s="1"/>
  <c r="G381" i="12"/>
  <c r="C381" i="12" s="1"/>
  <c r="D381" i="12" s="1"/>
  <c r="H381" i="12" s="1"/>
  <c r="G348" i="12"/>
  <c r="C348" i="12" s="1"/>
  <c r="D348" i="12" s="1"/>
  <c r="H348" i="12" s="1"/>
  <c r="G491" i="12"/>
  <c r="C491" i="12" s="1"/>
  <c r="D491" i="12" s="1"/>
  <c r="G394" i="12"/>
  <c r="C394" i="12" s="1"/>
  <c r="D394" i="12" s="1"/>
  <c r="H394" i="12" s="1"/>
  <c r="G305" i="12"/>
  <c r="C305" i="12" s="1"/>
  <c r="D305" i="12" s="1"/>
  <c r="G468" i="12"/>
  <c r="C468" i="12" s="1"/>
  <c r="D468" i="12" s="1"/>
  <c r="H468" i="12" s="1"/>
  <c r="AF468" i="12" s="1"/>
  <c r="G496" i="12"/>
  <c r="C496" i="12" s="1"/>
  <c r="D496" i="12" s="1"/>
  <c r="G427" i="12"/>
  <c r="C427" i="12" s="1"/>
  <c r="D427" i="12" s="1"/>
  <c r="G486" i="12"/>
  <c r="C486" i="12" s="1"/>
  <c r="D486" i="12" s="1"/>
  <c r="G472" i="12"/>
  <c r="C472" i="12" s="1"/>
  <c r="D472" i="12" s="1"/>
  <c r="G377" i="12"/>
  <c r="C377" i="12" s="1"/>
  <c r="D377" i="12" s="1"/>
  <c r="G330" i="12"/>
  <c r="C330" i="12" s="1"/>
  <c r="D330" i="12" s="1"/>
  <c r="G281" i="12"/>
  <c r="C281" i="12" s="1"/>
  <c r="D281" i="12" s="1"/>
  <c r="H281" i="12" s="1"/>
  <c r="G461" i="12"/>
  <c r="C461" i="12" s="1"/>
  <c r="D461" i="12" s="1"/>
  <c r="H461" i="12" s="1"/>
  <c r="G455" i="12"/>
  <c r="C455" i="12" s="1"/>
  <c r="D455" i="12" s="1"/>
  <c r="G423" i="12"/>
  <c r="C423" i="12" s="1"/>
  <c r="D423" i="12" s="1"/>
  <c r="G462" i="12"/>
  <c r="C462" i="12" s="1"/>
  <c r="D462" i="12" s="1"/>
  <c r="H462" i="12" s="1"/>
  <c r="G282" i="12"/>
  <c r="C282" i="12" s="1"/>
  <c r="D282" i="12" s="1"/>
  <c r="G490" i="12"/>
  <c r="C490" i="12" s="1"/>
  <c r="D490" i="12" s="1"/>
  <c r="G419" i="12"/>
  <c r="C419" i="12" s="1"/>
  <c r="D419" i="12" s="1"/>
  <c r="H419" i="12" s="1"/>
  <c r="G341" i="12"/>
  <c r="C341" i="12" s="1"/>
  <c r="D341" i="12" s="1"/>
  <c r="H341" i="12" s="1"/>
  <c r="G443" i="12"/>
  <c r="C443" i="12" s="1"/>
  <c r="D443" i="12" s="1"/>
  <c r="H443" i="12" s="1"/>
  <c r="G436" i="12"/>
  <c r="C436" i="12" s="1"/>
  <c r="D436" i="12" s="1"/>
  <c r="H436" i="12" s="1"/>
  <c r="G411" i="12"/>
  <c r="C411" i="12" s="1"/>
  <c r="D411" i="12" s="1"/>
  <c r="G380" i="12"/>
  <c r="C380" i="12" s="1"/>
  <c r="D380" i="12" s="1"/>
  <c r="H380" i="12" s="1"/>
  <c r="G345" i="12"/>
  <c r="C345" i="12" s="1"/>
  <c r="D345" i="12" s="1"/>
  <c r="H345" i="12" s="1"/>
  <c r="G430" i="12"/>
  <c r="C430" i="12" s="1"/>
  <c r="D430" i="12" s="1"/>
  <c r="G407" i="12"/>
  <c r="C407" i="12" s="1"/>
  <c r="D407" i="12" s="1"/>
  <c r="G302" i="12"/>
  <c r="C302" i="12" s="1"/>
  <c r="D302" i="12" s="1"/>
  <c r="G378" i="12"/>
  <c r="C378" i="12" s="1"/>
  <c r="D378" i="12" s="1"/>
  <c r="H378" i="12" s="1"/>
  <c r="G494" i="12"/>
  <c r="C494" i="12" s="1"/>
  <c r="D494" i="12" s="1"/>
  <c r="H494" i="12" s="1"/>
  <c r="G478" i="12"/>
  <c r="C478" i="12" s="1"/>
  <c r="D478" i="12" s="1"/>
  <c r="G442" i="12"/>
  <c r="C442" i="12" s="1"/>
  <c r="D442" i="12" s="1"/>
  <c r="G426" i="12"/>
  <c r="C426" i="12" s="1"/>
  <c r="D426" i="12" s="1"/>
  <c r="H426" i="12" s="1"/>
  <c r="G387" i="12"/>
  <c r="C387" i="12" s="1"/>
  <c r="D387" i="12" s="1"/>
  <c r="G371" i="12"/>
  <c r="C371" i="12" s="1"/>
  <c r="D371" i="12" s="1"/>
  <c r="G326" i="12"/>
  <c r="C326" i="12" s="1"/>
  <c r="D326" i="12" s="1"/>
  <c r="G298" i="12"/>
  <c r="C298" i="12" s="1"/>
  <c r="D298" i="12" s="1"/>
  <c r="G488" i="12"/>
  <c r="C488" i="12" s="1"/>
  <c r="D488" i="12" s="1"/>
  <c r="H488" i="12" s="1"/>
  <c r="G477" i="12"/>
  <c r="C477" i="12" s="1"/>
  <c r="D477" i="12" s="1"/>
  <c r="G413" i="12"/>
  <c r="C413" i="12" s="1"/>
  <c r="D413" i="12" s="1"/>
  <c r="H413" i="12" s="1"/>
  <c r="G354" i="12"/>
  <c r="C354" i="12" s="1"/>
  <c r="D354" i="12" s="1"/>
  <c r="H354" i="12" s="1"/>
  <c r="G283" i="12"/>
  <c r="C283" i="12" s="1"/>
  <c r="D283" i="12" s="1"/>
  <c r="H283" i="12" s="1"/>
  <c r="G467" i="12"/>
  <c r="C467" i="12" s="1"/>
  <c r="D467" i="12" s="1"/>
  <c r="G392" i="12"/>
  <c r="C392" i="12" s="1"/>
  <c r="D392" i="12" s="1"/>
  <c r="G321" i="12"/>
  <c r="C321" i="12" s="1"/>
  <c r="D321" i="12" s="1"/>
  <c r="G289" i="12"/>
  <c r="C289" i="12" s="1"/>
  <c r="D289" i="12" s="1"/>
  <c r="G480" i="12"/>
  <c r="C480" i="12" s="1"/>
  <c r="D480" i="12" s="1"/>
  <c r="G286" i="12"/>
  <c r="C286" i="12" s="1"/>
  <c r="D286" i="12" s="1"/>
  <c r="G440" i="12"/>
  <c r="C440" i="12" s="1"/>
  <c r="D440" i="12" s="1"/>
  <c r="G452" i="12"/>
  <c r="C452" i="12" s="1"/>
  <c r="D452" i="12" s="1"/>
  <c r="G473" i="12"/>
  <c r="C473" i="12" s="1"/>
  <c r="D473" i="12" s="1"/>
  <c r="G317" i="12"/>
  <c r="C317" i="12" s="1"/>
  <c r="D317" i="12" s="1"/>
  <c r="H317" i="12" s="1"/>
  <c r="G492" i="12"/>
  <c r="C492" i="12" s="1"/>
  <c r="D492" i="12" s="1"/>
  <c r="H492" i="12" s="1"/>
  <c r="G435" i="12"/>
  <c r="C435" i="12" s="1"/>
  <c r="D435" i="12" s="1"/>
  <c r="H435" i="12" s="1"/>
  <c r="G390" i="12"/>
  <c r="C390" i="12" s="1"/>
  <c r="D390" i="12" s="1"/>
  <c r="G299" i="12"/>
  <c r="C299" i="12" s="1"/>
  <c r="D299" i="12" s="1"/>
  <c r="G352" i="12"/>
  <c r="C352" i="12" s="1"/>
  <c r="D352" i="12" s="1"/>
  <c r="G408" i="12"/>
  <c r="C408" i="12" s="1"/>
  <c r="D408" i="12" s="1"/>
  <c r="G444" i="12"/>
  <c r="C444" i="12" s="1"/>
  <c r="D444" i="12" s="1"/>
  <c r="G453" i="12"/>
  <c r="C453" i="12" s="1"/>
  <c r="D453" i="12" s="1"/>
  <c r="G400" i="12"/>
  <c r="C400" i="12" s="1"/>
  <c r="D400" i="12" s="1"/>
  <c r="G327" i="12"/>
  <c r="C327" i="12" s="1"/>
  <c r="D327" i="12" s="1"/>
  <c r="G424" i="12"/>
  <c r="C424" i="12" s="1"/>
  <c r="D424" i="12" s="1"/>
  <c r="G420" i="12"/>
  <c r="C420" i="12" s="1"/>
  <c r="D420" i="12" s="1"/>
  <c r="G360" i="12"/>
  <c r="C360" i="12" s="1"/>
  <c r="D360" i="12" s="1"/>
  <c r="G275" i="12"/>
  <c r="C275" i="12" s="1"/>
  <c r="D275" i="12" s="1"/>
  <c r="G437" i="12"/>
  <c r="C437" i="12" s="1"/>
  <c r="D437" i="12" s="1"/>
  <c r="G319" i="12"/>
  <c r="C319" i="12" s="1"/>
  <c r="D319" i="12" s="1"/>
  <c r="G459" i="12"/>
  <c r="C459" i="12" s="1"/>
  <c r="D459" i="12" s="1"/>
  <c r="G357" i="12"/>
  <c r="C357" i="12" s="1"/>
  <c r="D357" i="12" s="1"/>
  <c r="G395" i="12"/>
  <c r="C395" i="12" s="1"/>
  <c r="D395" i="12" s="1"/>
  <c r="G285" i="12"/>
  <c r="C285" i="12" s="1"/>
  <c r="D285" i="12" s="1"/>
  <c r="G373" i="12"/>
  <c r="C373" i="12" s="1"/>
  <c r="D373" i="12" s="1"/>
  <c r="H373" i="12" s="1"/>
  <c r="AF373" i="12" s="1"/>
  <c r="G297" i="12"/>
  <c r="C297" i="12" s="1"/>
  <c r="D297" i="12" s="1"/>
  <c r="G313" i="12"/>
  <c r="C313" i="12" s="1"/>
  <c r="D313" i="12" s="1"/>
  <c r="G269" i="12"/>
  <c r="C269" i="12" s="1"/>
  <c r="D269" i="12" s="1"/>
  <c r="G466" i="12"/>
  <c r="C466" i="12" s="1"/>
  <c r="D466" i="12" s="1"/>
  <c r="G470" i="12"/>
  <c r="C470" i="12" s="1"/>
  <c r="D470" i="12" s="1"/>
  <c r="G389" i="12"/>
  <c r="C389" i="12" s="1"/>
  <c r="D389" i="12" s="1"/>
  <c r="G382" i="12"/>
  <c r="C382" i="12" s="1"/>
  <c r="D382" i="12" s="1"/>
  <c r="G344" i="12"/>
  <c r="C344" i="12" s="1"/>
  <c r="D344" i="12" s="1"/>
  <c r="H344" i="12" s="1"/>
  <c r="AF344" i="12" s="1"/>
  <c r="G422" i="12"/>
  <c r="C422" i="12" s="1"/>
  <c r="D422" i="12" s="1"/>
  <c r="G418" i="12"/>
  <c r="C418" i="12" s="1"/>
  <c r="D418" i="12" s="1"/>
  <c r="H418" i="12" s="1"/>
  <c r="AF418" i="12" s="1"/>
  <c r="G385" i="12"/>
  <c r="C385" i="12" s="1"/>
  <c r="D385" i="12" s="1"/>
  <c r="G339" i="12"/>
  <c r="C339" i="12" s="1"/>
  <c r="D339" i="12" s="1"/>
  <c r="G288" i="12"/>
  <c r="C288" i="12" s="1"/>
  <c r="D288" i="12" s="1"/>
  <c r="G445" i="12"/>
  <c r="C445" i="12" s="1"/>
  <c r="D445" i="12" s="1"/>
  <c r="G355" i="12"/>
  <c r="C355" i="12" s="1"/>
  <c r="D355" i="12" s="1"/>
  <c r="G325" i="12"/>
  <c r="C325" i="12" s="1"/>
  <c r="D325" i="12" s="1"/>
  <c r="G291" i="12"/>
  <c r="C291" i="12" s="1"/>
  <c r="D291" i="12" s="1"/>
  <c r="G391" i="12"/>
  <c r="C391" i="12" s="1"/>
  <c r="D391" i="12" s="1"/>
  <c r="G383" i="12"/>
  <c r="C383" i="12" s="1"/>
  <c r="D383" i="12" s="1"/>
  <c r="G295" i="12"/>
  <c r="C295" i="12" s="1"/>
  <c r="D295" i="12" s="1"/>
  <c r="G484" i="12"/>
  <c r="C484" i="12" s="1"/>
  <c r="D484" i="12" s="1"/>
  <c r="H484" i="12" s="1"/>
  <c r="G362" i="12"/>
  <c r="C362" i="12" s="1"/>
  <c r="D362" i="12" s="1"/>
  <c r="G274" i="12"/>
  <c r="C274" i="12" s="1"/>
  <c r="D274" i="12" s="1"/>
  <c r="G416" i="12"/>
  <c r="C416" i="12" s="1"/>
  <c r="D416" i="12" s="1"/>
  <c r="H416" i="12" s="1"/>
  <c r="AF416" i="12" s="1"/>
  <c r="G363" i="12"/>
  <c r="C363" i="12" s="1"/>
  <c r="D363" i="12" s="1"/>
  <c r="H363" i="12" s="1"/>
  <c r="G278" i="12"/>
  <c r="C278" i="12" s="1"/>
  <c r="D278" i="12" s="1"/>
  <c r="G376" i="12"/>
  <c r="C376" i="12" s="1"/>
  <c r="D376" i="12" s="1"/>
  <c r="G300" i="12"/>
  <c r="C300" i="12" s="1"/>
  <c r="D300" i="12" s="1"/>
  <c r="G482" i="12"/>
  <c r="C482" i="12" s="1"/>
  <c r="D482" i="12" s="1"/>
  <c r="G402" i="12"/>
  <c r="C402" i="12" s="1"/>
  <c r="D402" i="12" s="1"/>
  <c r="G451" i="12"/>
  <c r="C451" i="12" s="1"/>
  <c r="D451" i="12" s="1"/>
  <c r="G294" i="12"/>
  <c r="C294" i="12" s="1"/>
  <c r="D294" i="12" s="1"/>
  <c r="G405" i="12"/>
  <c r="C405" i="12" s="1"/>
  <c r="D405" i="12" s="1"/>
  <c r="G324" i="12"/>
  <c r="C324" i="12" s="1"/>
  <c r="D324" i="12" s="1"/>
  <c r="G448" i="12"/>
  <c r="C448" i="12" s="1"/>
  <c r="D448" i="12" s="1"/>
  <c r="G414" i="12"/>
  <c r="C414" i="12" s="1"/>
  <c r="D414" i="12" s="1"/>
  <c r="G361" i="12"/>
  <c r="C361" i="12" s="1"/>
  <c r="D361" i="12" s="1"/>
  <c r="G273" i="12"/>
  <c r="C273" i="12" s="1"/>
  <c r="D273" i="12" s="1"/>
  <c r="G412" i="12"/>
  <c r="C412" i="12" s="1"/>
  <c r="D412" i="12" s="1"/>
  <c r="G386" i="12"/>
  <c r="C386" i="12" s="1"/>
  <c r="D386" i="12" s="1"/>
  <c r="H386" i="12" s="1"/>
  <c r="G343" i="12"/>
  <c r="C343" i="12" s="1"/>
  <c r="D343" i="12" s="1"/>
  <c r="G334" i="12"/>
  <c r="C334" i="12" s="1"/>
  <c r="D334" i="12" s="1"/>
  <c r="G401" i="12"/>
  <c r="C401" i="12" s="1"/>
  <c r="D401" i="12" s="1"/>
  <c r="G279" i="12"/>
  <c r="C279" i="12" s="1"/>
  <c r="D279" i="12" s="1"/>
  <c r="G292" i="12"/>
  <c r="C292" i="12" s="1"/>
  <c r="D292" i="12" s="1"/>
  <c r="H292" i="12" s="1"/>
  <c r="G475" i="12"/>
  <c r="C475" i="12" s="1"/>
  <c r="D475" i="12" s="1"/>
  <c r="H475" i="12" s="1"/>
  <c r="G332" i="12"/>
  <c r="C332" i="12" s="1"/>
  <c r="D332" i="12" s="1"/>
  <c r="G406" i="12"/>
  <c r="C406" i="12" s="1"/>
  <c r="D406" i="12" s="1"/>
  <c r="G428" i="12"/>
  <c r="C428" i="12" s="1"/>
  <c r="D428" i="12" s="1"/>
  <c r="G364" i="12"/>
  <c r="C364" i="12" s="1"/>
  <c r="D364" i="12" s="1"/>
  <c r="G314" i="12"/>
  <c r="C314" i="12" s="1"/>
  <c r="D314" i="12" s="1"/>
  <c r="G409" i="12"/>
  <c r="C409" i="12" s="1"/>
  <c r="D409" i="12" s="1"/>
  <c r="G450" i="12"/>
  <c r="C450" i="12" s="1"/>
  <c r="D450" i="12" s="1"/>
  <c r="G336" i="12"/>
  <c r="C336" i="12" s="1"/>
  <c r="D336" i="12" s="1"/>
  <c r="G322" i="12"/>
  <c r="C322" i="12" s="1"/>
  <c r="D322" i="12" s="1"/>
  <c r="H322" i="12" s="1"/>
  <c r="G398" i="12"/>
  <c r="C398" i="12" s="1"/>
  <c r="D398" i="12" s="1"/>
  <c r="G349" i="12"/>
  <c r="C349" i="12" s="1"/>
  <c r="D349" i="12" s="1"/>
  <c r="G476" i="12"/>
  <c r="C476" i="12" s="1"/>
  <c r="D476" i="12" s="1"/>
  <c r="G284" i="12"/>
  <c r="C284" i="12" s="1"/>
  <c r="D284" i="12" s="1"/>
  <c r="H284" i="12" s="1"/>
  <c r="G374" i="12"/>
  <c r="C374" i="12" s="1"/>
  <c r="D374" i="12" s="1"/>
  <c r="G369" i="12"/>
  <c r="C369" i="12" s="1"/>
  <c r="D369" i="12" s="1"/>
  <c r="H369" i="12" s="1"/>
  <c r="G384" i="12"/>
  <c r="C384" i="12" s="1"/>
  <c r="D384" i="12" s="1"/>
  <c r="G433" i="12"/>
  <c r="C433" i="12" s="1"/>
  <c r="D433" i="12" s="1"/>
  <c r="G367" i="12"/>
  <c r="C367" i="12" s="1"/>
  <c r="D367" i="12" s="1"/>
  <c r="G370" i="12"/>
  <c r="C370" i="12" s="1"/>
  <c r="D370" i="12" s="1"/>
  <c r="G323" i="12"/>
  <c r="C323" i="12" s="1"/>
  <c r="D323" i="12" s="1"/>
  <c r="G460" i="12"/>
  <c r="C460" i="12" s="1"/>
  <c r="D460" i="12" s="1"/>
  <c r="G432" i="12"/>
  <c r="C432" i="12" s="1"/>
  <c r="D432" i="12" s="1"/>
  <c r="H432" i="12" s="1"/>
  <c r="G441" i="12"/>
  <c r="C441" i="12" s="1"/>
  <c r="D441" i="12" s="1"/>
  <c r="H441" i="12" s="1"/>
  <c r="G438" i="12"/>
  <c r="C438" i="12" s="1"/>
  <c r="D438" i="12" s="1"/>
  <c r="G479" i="12"/>
  <c r="C479" i="12" s="1"/>
  <c r="D479" i="12" s="1"/>
  <c r="G471" i="12"/>
  <c r="C471" i="12" s="1"/>
  <c r="D471" i="12" s="1"/>
  <c r="H471" i="12" s="1"/>
  <c r="G457" i="12"/>
  <c r="C457" i="12" s="1"/>
  <c r="D457" i="12" s="1"/>
  <c r="G431" i="12"/>
  <c r="C431" i="12" s="1"/>
  <c r="D431" i="12" s="1"/>
  <c r="H431" i="12" s="1"/>
  <c r="G388" i="12"/>
  <c r="C388" i="12" s="1"/>
  <c r="D388" i="12" s="1"/>
  <c r="G346" i="12"/>
  <c r="C346" i="12" s="1"/>
  <c r="D346" i="12" s="1"/>
  <c r="G342" i="12"/>
  <c r="C342" i="12" s="1"/>
  <c r="D342" i="12" s="1"/>
  <c r="H342" i="12" s="1"/>
  <c r="G449" i="12"/>
  <c r="C449" i="12" s="1"/>
  <c r="D449" i="12" s="1"/>
  <c r="G372" i="12"/>
  <c r="C372" i="12" s="1"/>
  <c r="D372" i="12" s="1"/>
  <c r="G356" i="12"/>
  <c r="C356" i="12" s="1"/>
  <c r="D356" i="12" s="1"/>
  <c r="G335" i="12"/>
  <c r="C335" i="12" s="1"/>
  <c r="D335" i="12" s="1"/>
  <c r="G272" i="12"/>
  <c r="C272" i="12" s="1"/>
  <c r="D272" i="12" s="1"/>
  <c r="H272" i="12" s="1"/>
  <c r="G404" i="12"/>
  <c r="C404" i="12" s="1"/>
  <c r="D404" i="12" s="1"/>
  <c r="G340" i="12"/>
  <c r="C340" i="12" s="1"/>
  <c r="D340" i="12" s="1"/>
  <c r="H340" i="12" s="1"/>
  <c r="G495" i="12"/>
  <c r="C495" i="12" s="1"/>
  <c r="D495" i="12" s="1"/>
  <c r="H495" i="12" s="1"/>
  <c r="G415" i="12"/>
  <c r="C415" i="12" s="1"/>
  <c r="D415" i="12" s="1"/>
  <c r="G347" i="12"/>
  <c r="C347" i="12" s="1"/>
  <c r="D347" i="12" s="1"/>
  <c r="H347" i="12" s="1"/>
  <c r="G393" i="12"/>
  <c r="C393" i="12" s="1"/>
  <c r="D393" i="12" s="1"/>
  <c r="G333" i="12"/>
  <c r="C333" i="12" s="1"/>
  <c r="D333" i="12" s="1"/>
  <c r="G329" i="12"/>
  <c r="C329" i="12" s="1"/>
  <c r="D329" i="12" s="1"/>
  <c r="G397" i="12"/>
  <c r="C397" i="12" s="1"/>
  <c r="D397" i="12" s="1"/>
  <c r="H397" i="12" s="1"/>
  <c r="G375" i="12"/>
  <c r="C375" i="12" s="1"/>
  <c r="D375" i="12" s="1"/>
  <c r="G306" i="12"/>
  <c r="C306" i="12" s="1"/>
  <c r="D306" i="12" s="1"/>
  <c r="G446" i="12"/>
  <c r="C446" i="12" s="1"/>
  <c r="D446" i="12" s="1"/>
  <c r="G403" i="12"/>
  <c r="C403" i="12" s="1"/>
  <c r="D403" i="12" s="1"/>
  <c r="H403" i="12" s="1"/>
  <c r="AF403" i="12" s="1"/>
  <c r="G368" i="12"/>
  <c r="C368" i="12" s="1"/>
  <c r="D368" i="12" s="1"/>
  <c r="H368" i="12" s="1"/>
  <c r="G359" i="12"/>
  <c r="C359" i="12" s="1"/>
  <c r="D359" i="12" s="1"/>
  <c r="G493" i="12"/>
  <c r="C493" i="12" s="1"/>
  <c r="D493" i="12" s="1"/>
  <c r="G379" i="12"/>
  <c r="C379" i="12" s="1"/>
  <c r="D379" i="12" s="1"/>
  <c r="G399" i="12"/>
  <c r="C399" i="12" s="1"/>
  <c r="D399" i="12" s="1"/>
  <c r="G487" i="12"/>
  <c r="C487" i="12" s="1"/>
  <c r="D487" i="12" s="1"/>
  <c r="G301" i="12"/>
  <c r="C301" i="12" s="1"/>
  <c r="D301" i="12" s="1"/>
  <c r="H301" i="12" s="1"/>
  <c r="G447" i="12"/>
  <c r="C447" i="12" s="1"/>
  <c r="D447" i="12" s="1"/>
  <c r="G396" i="12"/>
  <c r="C396" i="12" s="1"/>
  <c r="D396" i="12" s="1"/>
  <c r="H396" i="12" s="1"/>
  <c r="G358" i="12"/>
  <c r="C358" i="12" s="1"/>
  <c r="D358" i="12" s="1"/>
  <c r="H358" i="12" s="1"/>
  <c r="G351" i="12"/>
  <c r="C351" i="12" s="1"/>
  <c r="D351" i="12" s="1"/>
  <c r="G260" i="12"/>
  <c r="C260" i="12" s="1"/>
  <c r="D260" i="12" s="1"/>
  <c r="H260" i="12" s="1"/>
  <c r="G176" i="12"/>
  <c r="C176" i="12" s="1"/>
  <c r="D176" i="12" s="1"/>
  <c r="H176" i="12" s="1"/>
  <c r="G310" i="12"/>
  <c r="C310" i="12" s="1"/>
  <c r="D310" i="12" s="1"/>
  <c r="H310" i="12" s="1"/>
  <c r="G222" i="12"/>
  <c r="C222" i="12" s="1"/>
  <c r="D222" i="12" s="1"/>
  <c r="G268" i="12"/>
  <c r="C268" i="12" s="1"/>
  <c r="D268" i="12" s="1"/>
  <c r="G270" i="12"/>
  <c r="C270" i="12" s="1"/>
  <c r="D270" i="12" s="1"/>
  <c r="G134" i="12"/>
  <c r="C134" i="12" s="1"/>
  <c r="D134" i="12" s="1"/>
  <c r="G247" i="12"/>
  <c r="C247" i="12" s="1"/>
  <c r="D247" i="12" s="1"/>
  <c r="G303" i="12"/>
  <c r="C303" i="12" s="1"/>
  <c r="D303" i="12" s="1"/>
  <c r="G263" i="12"/>
  <c r="C263" i="12" s="1"/>
  <c r="D263" i="12" s="1"/>
  <c r="H263" i="12" s="1"/>
  <c r="G149" i="12"/>
  <c r="C149" i="12" s="1"/>
  <c r="D149" i="12" s="1"/>
  <c r="G250" i="12"/>
  <c r="C250" i="12" s="1"/>
  <c r="D250" i="12" s="1"/>
  <c r="H250" i="12" s="1"/>
  <c r="G309" i="12"/>
  <c r="C309" i="12" s="1"/>
  <c r="D309" i="12" s="1"/>
  <c r="H309" i="12" s="1"/>
  <c r="G221" i="12"/>
  <c r="C221" i="12" s="1"/>
  <c r="D221" i="12" s="1"/>
  <c r="G241" i="12"/>
  <c r="C241" i="12" s="1"/>
  <c r="D241" i="12" s="1"/>
  <c r="G267" i="12"/>
  <c r="C267" i="12" s="1"/>
  <c r="D267" i="12" s="1"/>
  <c r="G290" i="12"/>
  <c r="C290" i="12" s="1"/>
  <c r="D290" i="12" s="1"/>
  <c r="H290" i="12" s="1"/>
  <c r="G195" i="12"/>
  <c r="C195" i="12" s="1"/>
  <c r="D195" i="12" s="1"/>
  <c r="G151" i="12"/>
  <c r="C151" i="12" s="1"/>
  <c r="D151" i="12" s="1"/>
  <c r="G147" i="12"/>
  <c r="C147" i="12" s="1"/>
  <c r="D147" i="12" s="1"/>
  <c r="G140" i="12"/>
  <c r="C140" i="12" s="1"/>
  <c r="D140" i="12" s="1"/>
  <c r="H140" i="12" s="1"/>
  <c r="G234" i="12"/>
  <c r="C234" i="12" s="1"/>
  <c r="D234" i="12" s="1"/>
  <c r="H234" i="12" s="1"/>
  <c r="G280" i="12"/>
  <c r="C280" i="12" s="1"/>
  <c r="D280" i="12" s="1"/>
  <c r="G153" i="12"/>
  <c r="C153" i="12" s="1"/>
  <c r="D153" i="12" s="1"/>
  <c r="G201" i="12"/>
  <c r="C201" i="12" s="1"/>
  <c r="D201" i="12" s="1"/>
  <c r="H201" i="12" s="1"/>
  <c r="G316" i="12"/>
  <c r="C316" i="12" s="1"/>
  <c r="D316" i="12" s="1"/>
  <c r="G293" i="12"/>
  <c r="C293" i="12" s="1"/>
  <c r="D293" i="12" s="1"/>
  <c r="G256" i="12"/>
  <c r="C256" i="12" s="1"/>
  <c r="D256" i="12" s="1"/>
  <c r="G243" i="12"/>
  <c r="C243" i="12" s="1"/>
  <c r="D243" i="12" s="1"/>
  <c r="G245" i="12"/>
  <c r="C245" i="12" s="1"/>
  <c r="D245" i="12" s="1"/>
  <c r="G158" i="12"/>
  <c r="C158" i="12" s="1"/>
  <c r="D158" i="12" s="1"/>
  <c r="G227" i="12"/>
  <c r="C227" i="12" s="1"/>
  <c r="D227" i="12" s="1"/>
  <c r="G211" i="12"/>
  <c r="C211" i="12" s="1"/>
  <c r="D211" i="12" s="1"/>
  <c r="G170" i="12"/>
  <c r="C170" i="12" s="1"/>
  <c r="D170" i="12" s="1"/>
  <c r="G213" i="12"/>
  <c r="C213" i="12" s="1"/>
  <c r="D213" i="12" s="1"/>
  <c r="G136" i="12"/>
  <c r="C136" i="12" s="1"/>
  <c r="D136" i="12" s="1"/>
  <c r="G265" i="12"/>
  <c r="C265" i="12" s="1"/>
  <c r="D265" i="12" s="1"/>
  <c r="H265" i="12" s="1"/>
  <c r="G157" i="12"/>
  <c r="C157" i="12" s="1"/>
  <c r="D157" i="12" s="1"/>
  <c r="G258" i="12"/>
  <c r="C258" i="12" s="1"/>
  <c r="D258" i="12" s="1"/>
  <c r="H258" i="12" s="1"/>
  <c r="G257" i="12"/>
  <c r="C257" i="12" s="1"/>
  <c r="D257" i="12" s="1"/>
  <c r="G233" i="12"/>
  <c r="C233" i="12" s="1"/>
  <c r="D233" i="12" s="1"/>
  <c r="G231" i="12"/>
  <c r="C231" i="12" s="1"/>
  <c r="D231" i="12" s="1"/>
  <c r="G189" i="12"/>
  <c r="C189" i="12" s="1"/>
  <c r="D189" i="12" s="1"/>
  <c r="H189" i="12" s="1"/>
  <c r="G236" i="12"/>
  <c r="C236" i="12" s="1"/>
  <c r="D236" i="12" s="1"/>
  <c r="G188" i="12"/>
  <c r="C188" i="12" s="1"/>
  <c r="D188" i="12" s="1"/>
  <c r="H188" i="12" s="1"/>
  <c r="G184" i="12"/>
  <c r="C184" i="12" s="1"/>
  <c r="D184" i="12" s="1"/>
  <c r="G240" i="12"/>
  <c r="C240" i="12" s="1"/>
  <c r="D240" i="12" s="1"/>
  <c r="H240" i="12" s="1"/>
  <c r="AF240" i="12" s="1"/>
  <c r="G143" i="12"/>
  <c r="C143" i="12" s="1"/>
  <c r="D143" i="12" s="1"/>
  <c r="H143" i="12" s="1"/>
  <c r="G238" i="12"/>
  <c r="C238" i="12" s="1"/>
  <c r="D238" i="12" s="1"/>
  <c r="G159" i="12"/>
  <c r="C159" i="12" s="1"/>
  <c r="D159" i="12" s="1"/>
  <c r="G168" i="12"/>
  <c r="C168" i="12" s="1"/>
  <c r="D168" i="12" s="1"/>
  <c r="G154" i="12"/>
  <c r="C154" i="12" s="1"/>
  <c r="D154" i="12" s="1"/>
  <c r="G199" i="12"/>
  <c r="C199" i="12" s="1"/>
  <c r="D199" i="12" s="1"/>
  <c r="H199" i="12" s="1"/>
  <c r="G183" i="12"/>
  <c r="C183" i="12" s="1"/>
  <c r="D183" i="12" s="1"/>
  <c r="G259" i="12"/>
  <c r="C259" i="12" s="1"/>
  <c r="D259" i="12" s="1"/>
  <c r="G193" i="12"/>
  <c r="C193" i="12" s="1"/>
  <c r="D193" i="12" s="1"/>
  <c r="G202" i="12"/>
  <c r="C202" i="12" s="1"/>
  <c r="D202" i="12" s="1"/>
  <c r="H202" i="12" s="1"/>
  <c r="G205" i="12"/>
  <c r="C205" i="12" s="1"/>
  <c r="D205" i="12" s="1"/>
  <c r="G226" i="12"/>
  <c r="C226" i="12" s="1"/>
  <c r="D226" i="12" s="1"/>
  <c r="G141" i="12"/>
  <c r="C141" i="12" s="1"/>
  <c r="D141" i="12" s="1"/>
  <c r="G264" i="12"/>
  <c r="C264" i="12" s="1"/>
  <c r="D264" i="12" s="1"/>
  <c r="G173" i="12"/>
  <c r="C173" i="12" s="1"/>
  <c r="D173" i="12" s="1"/>
  <c r="G161" i="12"/>
  <c r="C161" i="12" s="1"/>
  <c r="D161" i="12" s="1"/>
  <c r="G212" i="12"/>
  <c r="C212" i="12" s="1"/>
  <c r="D212" i="12" s="1"/>
  <c r="G190" i="12"/>
  <c r="C190" i="12" s="1"/>
  <c r="D190" i="12" s="1"/>
  <c r="G220" i="12"/>
  <c r="C220" i="12" s="1"/>
  <c r="D220" i="12" s="1"/>
  <c r="H220" i="12" s="1"/>
  <c r="G181" i="12"/>
  <c r="C181" i="12" s="1"/>
  <c r="D181" i="12" s="1"/>
  <c r="H181" i="12" s="1"/>
  <c r="G171" i="12"/>
  <c r="C171" i="12" s="1"/>
  <c r="D171" i="12" s="1"/>
  <c r="G230" i="12"/>
  <c r="C230" i="12" s="1"/>
  <c r="D230" i="12" s="1"/>
  <c r="G174" i="12"/>
  <c r="C174" i="12" s="1"/>
  <c r="D174" i="12" s="1"/>
  <c r="G133" i="12"/>
  <c r="C133" i="12" s="1"/>
  <c r="D133" i="12" s="1"/>
  <c r="H133" i="12" s="1"/>
  <c r="G229" i="12"/>
  <c r="C229" i="12" s="1"/>
  <c r="D229" i="12" s="1"/>
  <c r="G209" i="12"/>
  <c r="C209" i="12" s="1"/>
  <c r="D209" i="12" s="1"/>
  <c r="G167" i="12"/>
  <c r="C167" i="12" s="1"/>
  <c r="D167" i="12" s="1"/>
  <c r="G248" i="12"/>
  <c r="C248" i="12" s="1"/>
  <c r="D248" i="12" s="1"/>
  <c r="G164" i="12"/>
  <c r="C164" i="12" s="1"/>
  <c r="D164" i="12" s="1"/>
  <c r="G252" i="12"/>
  <c r="C252" i="12" s="1"/>
  <c r="D252" i="12" s="1"/>
  <c r="G146" i="12"/>
  <c r="C146" i="12" s="1"/>
  <c r="D146" i="12" s="1"/>
  <c r="G262" i="12"/>
  <c r="C262" i="12" s="1"/>
  <c r="D262" i="12" s="1"/>
  <c r="G217" i="12"/>
  <c r="C217" i="12" s="1"/>
  <c r="D217" i="12" s="1"/>
  <c r="H217" i="12" s="1"/>
  <c r="G200" i="12"/>
  <c r="C200" i="12" s="1"/>
  <c r="D200" i="12" s="1"/>
  <c r="H200" i="12" s="1"/>
  <c r="G186" i="12"/>
  <c r="C186" i="12" s="1"/>
  <c r="D186" i="12" s="1"/>
  <c r="H186" i="12" s="1"/>
  <c r="G180" i="12"/>
  <c r="C180" i="12" s="1"/>
  <c r="D180" i="12" s="1"/>
  <c r="H180" i="12" s="1"/>
  <c r="G166" i="12"/>
  <c r="C166" i="12" s="1"/>
  <c r="D166" i="12" s="1"/>
  <c r="H166" i="12" s="1"/>
  <c r="G206" i="12"/>
  <c r="C206" i="12" s="1"/>
  <c r="D206" i="12" s="1"/>
  <c r="G197" i="12"/>
  <c r="C197" i="12" s="1"/>
  <c r="D197" i="12" s="1"/>
  <c r="G242" i="12"/>
  <c r="C242" i="12" s="1"/>
  <c r="D242" i="12" s="1"/>
  <c r="G196" i="12"/>
  <c r="C196" i="12" s="1"/>
  <c r="D196" i="12" s="1"/>
  <c r="H196" i="12" s="1"/>
  <c r="AF196" i="12" s="1"/>
  <c r="G145" i="12"/>
  <c r="C145" i="12" s="1"/>
  <c r="D145" i="12" s="1"/>
  <c r="G244" i="12"/>
  <c r="C244" i="12" s="1"/>
  <c r="D244" i="12" s="1"/>
  <c r="G225" i="12"/>
  <c r="C225" i="12" s="1"/>
  <c r="D225" i="12" s="1"/>
  <c r="G254" i="12"/>
  <c r="C254" i="12" s="1"/>
  <c r="D254" i="12" s="1"/>
  <c r="G235" i="12"/>
  <c r="C235" i="12" s="1"/>
  <c r="D235" i="12" s="1"/>
  <c r="G165" i="12"/>
  <c r="C165" i="12" s="1"/>
  <c r="D165" i="12" s="1"/>
  <c r="G179" i="12"/>
  <c r="C179" i="12" s="1"/>
  <c r="D179" i="12" s="1"/>
  <c r="G246" i="12"/>
  <c r="C246" i="12" s="1"/>
  <c r="D246" i="12" s="1"/>
  <c r="G214" i="12"/>
  <c r="C214" i="12" s="1"/>
  <c r="D214" i="12" s="1"/>
  <c r="G137" i="12"/>
  <c r="C137" i="12" s="1"/>
  <c r="D137" i="12" s="1"/>
  <c r="G261" i="12"/>
  <c r="C261" i="12" s="1"/>
  <c r="D261" i="12" s="1"/>
  <c r="G253" i="12"/>
  <c r="C253" i="12" s="1"/>
  <c r="D253" i="12" s="1"/>
  <c r="G194" i="12"/>
  <c r="C194" i="12" s="1"/>
  <c r="D194" i="12" s="1"/>
  <c r="H194" i="12" s="1"/>
  <c r="AF194" i="12" s="1"/>
  <c r="G178" i="12"/>
  <c r="C178" i="12" s="1"/>
  <c r="D178" i="12" s="1"/>
  <c r="G160" i="12"/>
  <c r="C160" i="12" s="1"/>
  <c r="D160" i="12" s="1"/>
  <c r="G255" i="12"/>
  <c r="C255" i="12" s="1"/>
  <c r="D255" i="12" s="1"/>
  <c r="H255" i="12" s="1"/>
  <c r="AF255" i="12" s="1"/>
  <c r="G142" i="12"/>
  <c r="C142" i="12" s="1"/>
  <c r="D142" i="12" s="1"/>
  <c r="G203" i="12"/>
  <c r="C203" i="12" s="1"/>
  <c r="D203" i="12" s="1"/>
  <c r="G192" i="12"/>
  <c r="C192" i="12" s="1"/>
  <c r="D192" i="12" s="1"/>
  <c r="G172" i="12"/>
  <c r="C172" i="12" s="1"/>
  <c r="D172" i="12" s="1"/>
  <c r="G218" i="12"/>
  <c r="C218" i="12" s="1"/>
  <c r="D218" i="12" s="1"/>
  <c r="G239" i="12"/>
  <c r="C239" i="12" s="1"/>
  <c r="D239" i="12" s="1"/>
  <c r="G251" i="12"/>
  <c r="C251" i="12" s="1"/>
  <c r="D251" i="12" s="1"/>
  <c r="G207" i="12"/>
  <c r="C207" i="12" s="1"/>
  <c r="D207" i="12" s="1"/>
  <c r="G198" i="12"/>
  <c r="C198" i="12" s="1"/>
  <c r="D198" i="12" s="1"/>
  <c r="G135" i="12"/>
  <c r="C135" i="12" s="1"/>
  <c r="D135" i="12" s="1"/>
  <c r="G208" i="12"/>
  <c r="C208" i="12" s="1"/>
  <c r="D208" i="12" s="1"/>
  <c r="G266" i="12"/>
  <c r="C266" i="12" s="1"/>
  <c r="D266" i="12" s="1"/>
  <c r="G232" i="12"/>
  <c r="C232" i="12" s="1"/>
  <c r="D232" i="12" s="1"/>
  <c r="G177" i="12"/>
  <c r="C177" i="12" s="1"/>
  <c r="D177" i="12" s="1"/>
  <c r="G182" i="12"/>
  <c r="C182" i="12" s="1"/>
  <c r="D182" i="12" s="1"/>
  <c r="H182" i="12" s="1"/>
  <c r="AF182" i="12" s="1"/>
  <c r="G249" i="12"/>
  <c r="C249" i="12" s="1"/>
  <c r="D249" i="12" s="1"/>
  <c r="G224" i="12"/>
  <c r="C224" i="12" s="1"/>
  <c r="D224" i="12" s="1"/>
  <c r="H224" i="12" s="1"/>
  <c r="G169" i="12"/>
  <c r="C169" i="12" s="1"/>
  <c r="D169" i="12" s="1"/>
  <c r="G150" i="12"/>
  <c r="C150" i="12" s="1"/>
  <c r="D150" i="12" s="1"/>
  <c r="G144" i="12"/>
  <c r="C144" i="12" s="1"/>
  <c r="D144" i="12" s="1"/>
  <c r="G155" i="12"/>
  <c r="C155" i="12" s="1"/>
  <c r="D155" i="12" s="1"/>
  <c r="G216" i="12"/>
  <c r="C216" i="12" s="1"/>
  <c r="D216" i="12" s="1"/>
  <c r="G191" i="12"/>
  <c r="C191" i="12" s="1"/>
  <c r="D191" i="12" s="1"/>
  <c r="F10" i="12"/>
  <c r="G237" i="12"/>
  <c r="C237" i="12" s="1"/>
  <c r="D237" i="12" s="1"/>
  <c r="G187" i="12"/>
  <c r="C187" i="12" s="1"/>
  <c r="D187" i="12" s="1"/>
  <c r="G175" i="12"/>
  <c r="C175" i="12" s="1"/>
  <c r="D175" i="12" s="1"/>
  <c r="G162" i="12"/>
  <c r="C162" i="12" s="1"/>
  <c r="D162" i="12" s="1"/>
  <c r="G210" i="12"/>
  <c r="C210" i="12" s="1"/>
  <c r="D210" i="12" s="1"/>
  <c r="G156" i="12"/>
  <c r="C156" i="12" s="1"/>
  <c r="D156" i="12" s="1"/>
  <c r="G148" i="12"/>
  <c r="C148" i="12" s="1"/>
  <c r="D148" i="12" s="1"/>
  <c r="G228" i="12"/>
  <c r="C228" i="12" s="1"/>
  <c r="D228" i="12" s="1"/>
  <c r="G215" i="12"/>
  <c r="C215" i="12" s="1"/>
  <c r="D215" i="12" s="1"/>
  <c r="G204" i="12"/>
  <c r="C204" i="12" s="1"/>
  <c r="D204" i="12" s="1"/>
  <c r="G152" i="12"/>
  <c r="C152" i="12" s="1"/>
  <c r="D152" i="12" s="1"/>
  <c r="F20" i="12"/>
  <c r="C21" i="12"/>
  <c r="F29" i="12"/>
  <c r="F22" i="12"/>
  <c r="C38" i="12"/>
  <c r="G219" i="12"/>
  <c r="C219" i="12" s="1"/>
  <c r="D219" i="12" s="1"/>
  <c r="G185" i="12"/>
  <c r="C185" i="12" s="1"/>
  <c r="D185" i="12" s="1"/>
  <c r="G163" i="12"/>
  <c r="C163" i="12" s="1"/>
  <c r="D163" i="12" s="1"/>
  <c r="G139" i="12"/>
  <c r="C139" i="12" s="1"/>
  <c r="D139" i="12" s="1"/>
  <c r="G223" i="12"/>
  <c r="C223" i="12" s="1"/>
  <c r="D223" i="12" s="1"/>
  <c r="X387" i="12"/>
  <c r="G138" i="12"/>
  <c r="C138" i="12" s="1"/>
  <c r="D138" i="12" s="1"/>
  <c r="C25" i="12"/>
  <c r="C44" i="12"/>
  <c r="C117" i="12" s="1"/>
  <c r="C123" i="12" l="1"/>
  <c r="F99" i="7"/>
  <c r="C33" i="12" s="1"/>
  <c r="D81" i="7"/>
  <c r="D84" i="7" s="1"/>
  <c r="C119" i="12"/>
  <c r="AF2125" i="12"/>
  <c r="AF1214" i="12"/>
  <c r="AF1766" i="12"/>
  <c r="AF3112" i="12"/>
  <c r="H2096" i="12"/>
  <c r="AF2096" i="12" s="1"/>
  <c r="H717" i="12"/>
  <c r="AF717" i="12" s="1"/>
  <c r="H1942" i="12"/>
  <c r="AF1942" i="12" s="1"/>
  <c r="H2148" i="12"/>
  <c r="AF2148" i="12" s="1"/>
  <c r="H1924" i="12"/>
  <c r="AF1924" i="12" s="1"/>
  <c r="H1882" i="12"/>
  <c r="AF1882" i="12" s="1"/>
  <c r="H3015" i="12"/>
  <c r="AF3015" i="12" s="1"/>
  <c r="H499" i="12"/>
  <c r="AF499" i="12" s="1"/>
  <c r="H1989" i="12"/>
  <c r="AF1989" i="12" s="1"/>
  <c r="H257" i="12"/>
  <c r="AF257" i="12" s="1"/>
  <c r="H2288" i="12"/>
  <c r="AF2288" i="12" s="1"/>
  <c r="H1637" i="12"/>
  <c r="AF1637" i="12" s="1"/>
  <c r="H1071" i="12"/>
  <c r="AF1071" i="12" s="1"/>
  <c r="H768" i="12"/>
  <c r="AF768" i="12" s="1"/>
  <c r="H2109" i="12"/>
  <c r="AF2109" i="12" s="1"/>
  <c r="H2479" i="12"/>
  <c r="AF2479" i="12" s="1"/>
  <c r="H1436" i="12"/>
  <c r="AF1436" i="12" s="1"/>
  <c r="H568" i="12"/>
  <c r="AF568" i="12" s="1"/>
  <c r="H896" i="12"/>
  <c r="AF896" i="12" s="1"/>
  <c r="AF2060" i="12"/>
  <c r="AF2266" i="12"/>
  <c r="AF2499" i="12"/>
  <c r="AF1205" i="12"/>
  <c r="AF2458" i="12"/>
  <c r="AF3565" i="12"/>
  <c r="AF1609" i="12"/>
  <c r="AF1904" i="12"/>
  <c r="AF2069" i="12"/>
  <c r="AF397" i="12"/>
  <c r="AF1111" i="12"/>
  <c r="AF1450" i="12"/>
  <c r="H444" i="12"/>
  <c r="AF444" i="12" s="1"/>
  <c r="H195" i="12"/>
  <c r="AF195" i="12" s="1"/>
  <c r="H134" i="12"/>
  <c r="AF134" i="12" s="1"/>
  <c r="H790" i="12"/>
  <c r="AF790" i="12" s="1"/>
  <c r="H777" i="12"/>
  <c r="AF777" i="12" s="1"/>
  <c r="H1163" i="12"/>
  <c r="AF1163" i="12" s="1"/>
  <c r="H1642" i="12"/>
  <c r="AF1642" i="12" s="1"/>
  <c r="H512" i="12"/>
  <c r="AF512" i="12" s="1"/>
  <c r="H884" i="12"/>
  <c r="AF884" i="12" s="1"/>
  <c r="H719" i="12"/>
  <c r="AF719" i="12" s="1"/>
  <c r="H614" i="12"/>
  <c r="AF614" i="12" s="1"/>
  <c r="H1109" i="12"/>
  <c r="AF1109" i="12" s="1"/>
  <c r="H173" i="12"/>
  <c r="AF173" i="12" s="1"/>
  <c r="H521" i="12"/>
  <c r="AF521" i="12" s="1"/>
  <c r="H825" i="12"/>
  <c r="AF825" i="12" s="1"/>
  <c r="H932" i="12"/>
  <c r="AF932" i="12" s="1"/>
  <c r="H1084" i="12"/>
  <c r="AF1084" i="12" s="1"/>
  <c r="H493" i="12"/>
  <c r="AF493" i="12" s="1"/>
  <c r="H778" i="12"/>
  <c r="AF778" i="12" s="1"/>
  <c r="H708" i="12"/>
  <c r="AF708" i="12" s="1"/>
  <c r="H993" i="12"/>
  <c r="AF993" i="12" s="1"/>
  <c r="H1145" i="12"/>
  <c r="AF1145" i="12" s="1"/>
  <c r="H903" i="12"/>
  <c r="AF903" i="12" s="1"/>
  <c r="H491" i="12"/>
  <c r="AF491" i="12" s="1"/>
  <c r="H507" i="12"/>
  <c r="AF507" i="12" s="1"/>
  <c r="H641" i="12"/>
  <c r="AF641" i="12" s="1"/>
  <c r="H769" i="12"/>
  <c r="AF769" i="12" s="1"/>
  <c r="H922" i="12"/>
  <c r="AF922" i="12" s="1"/>
  <c r="H1414" i="12"/>
  <c r="AF1414" i="12" s="1"/>
  <c r="H351" i="12"/>
  <c r="AF351" i="12" s="1"/>
  <c r="H420" i="12"/>
  <c r="AF420" i="12" s="1"/>
  <c r="H430" i="12"/>
  <c r="AF430" i="12" s="1"/>
  <c r="H664" i="12"/>
  <c r="AF664" i="12" s="1"/>
  <c r="H765" i="12"/>
  <c r="AF765" i="12" s="1"/>
  <c r="H1463" i="12"/>
  <c r="AF1463" i="12" s="1"/>
  <c r="H165" i="12"/>
  <c r="AF165" i="12" s="1"/>
  <c r="H1002" i="12"/>
  <c r="AF1002" i="12" s="1"/>
  <c r="H1192" i="12"/>
  <c r="AF1192" i="12" s="1"/>
  <c r="H404" i="12"/>
  <c r="AF404" i="12" s="1"/>
  <c r="H697" i="12"/>
  <c r="AF697" i="12" s="1"/>
  <c r="H591" i="12"/>
  <c r="AF591" i="12" s="1"/>
  <c r="H233" i="12"/>
  <c r="AF233" i="12" s="1"/>
  <c r="H732" i="12"/>
  <c r="AF732" i="12" s="1"/>
  <c r="H780" i="12"/>
  <c r="AF780" i="12" s="1"/>
  <c r="H1399" i="12"/>
  <c r="AF1399" i="12" s="1"/>
  <c r="H1843" i="12"/>
  <c r="AF1843" i="12" s="1"/>
  <c r="H236" i="12"/>
  <c r="AF236" i="12" s="1"/>
  <c r="H447" i="12"/>
  <c r="AF447" i="12" s="1"/>
  <c r="H371" i="12"/>
  <c r="AF371" i="12" s="1"/>
  <c r="H335" i="12"/>
  <c r="AF335" i="12" s="1"/>
  <c r="H227" i="12"/>
  <c r="AF227" i="12" s="1"/>
  <c r="H225" i="12"/>
  <c r="AF225" i="12" s="1"/>
  <c r="H1233" i="12"/>
  <c r="AF1233" i="12" s="1"/>
  <c r="AF589" i="12"/>
  <c r="H1821" i="12"/>
  <c r="AF1821" i="12" s="1"/>
  <c r="H1785" i="12"/>
  <c r="AF1785" i="12" s="1"/>
  <c r="H2270" i="12"/>
  <c r="AF2270" i="12" s="1"/>
  <c r="H2322" i="12"/>
  <c r="AF2322" i="12" s="1"/>
  <c r="H2481" i="12"/>
  <c r="AF2481" i="12" s="1"/>
  <c r="AF1081" i="12"/>
  <c r="H1582" i="12"/>
  <c r="AF1582" i="12" s="1"/>
  <c r="H2038" i="12"/>
  <c r="AF2038" i="12" s="1"/>
  <c r="AF561" i="12"/>
  <c r="AF1180" i="12"/>
  <c r="AF1264" i="12"/>
  <c r="H1487" i="12"/>
  <c r="AF1487" i="12" s="1"/>
  <c r="AF1673" i="12"/>
  <c r="H1442" i="12"/>
  <c r="AF1442" i="12" s="1"/>
  <c r="AF1684" i="12"/>
  <c r="H1711" i="12"/>
  <c r="AF1711" i="12" s="1"/>
  <c r="H1975" i="12"/>
  <c r="AF1975" i="12" s="1"/>
  <c r="H2223" i="12"/>
  <c r="AF2223" i="12" s="1"/>
  <c r="H2726" i="12"/>
  <c r="AF2726" i="12" s="1"/>
  <c r="AF505" i="12"/>
  <c r="AF1095" i="12"/>
  <c r="AF1138" i="12"/>
  <c r="AF461" i="12"/>
  <c r="AF503" i="12"/>
  <c r="H1004" i="12"/>
  <c r="AF1004" i="12" s="1"/>
  <c r="AF1742" i="12"/>
  <c r="H2368" i="12"/>
  <c r="AF2368" i="12" s="1"/>
  <c r="H1490" i="12"/>
  <c r="AF1490" i="12" s="1"/>
  <c r="AF710" i="12"/>
  <c r="AF1055" i="12"/>
  <c r="H995" i="12"/>
  <c r="AF995" i="12" s="1"/>
  <c r="AF1044" i="12"/>
  <c r="AF1419" i="12"/>
  <c r="AF845" i="12"/>
  <c r="H1078" i="12"/>
  <c r="AF1078" i="12" s="1"/>
  <c r="AF1581" i="12"/>
  <c r="H2444" i="12"/>
  <c r="AF2444" i="12" s="1"/>
  <c r="H1339" i="12"/>
  <c r="AF1339" i="12" s="1"/>
  <c r="H1472" i="12"/>
  <c r="AF1472" i="12" s="1"/>
  <c r="H1422" i="12"/>
  <c r="AF1422" i="12" s="1"/>
  <c r="H1687" i="12"/>
  <c r="AF1687" i="12" s="1"/>
  <c r="H1798" i="12"/>
  <c r="AF1798" i="12" s="1"/>
  <c r="AF610" i="12"/>
  <c r="AF509" i="12"/>
  <c r="H2632" i="12"/>
  <c r="AF2632" i="12" s="1"/>
  <c r="H2811" i="12"/>
  <c r="AF2811" i="12" s="1"/>
  <c r="AF495" i="12"/>
  <c r="AF675" i="12"/>
  <c r="AF900" i="12"/>
  <c r="H1716" i="12"/>
  <c r="AF1716" i="12" s="1"/>
  <c r="AF304" i="12"/>
  <c r="H1256" i="12"/>
  <c r="AF1256" i="12" s="1"/>
  <c r="H1991" i="12"/>
  <c r="AF1991" i="12" s="1"/>
  <c r="H3682" i="12"/>
  <c r="AF3682" i="12" s="1"/>
  <c r="AF574" i="12"/>
  <c r="H1407" i="12"/>
  <c r="AF1407" i="12" s="1"/>
  <c r="H1828" i="12"/>
  <c r="AF1828" i="12" s="1"/>
  <c r="H2361" i="12"/>
  <c r="AF2361" i="12" s="1"/>
  <c r="H2995" i="12"/>
  <c r="AF2995" i="12" s="1"/>
  <c r="H3722" i="12"/>
  <c r="AF3722" i="12" s="1"/>
  <c r="H3709" i="12"/>
  <c r="AF3709" i="12" s="1"/>
  <c r="AF1928" i="12"/>
  <c r="H3434" i="12"/>
  <c r="AF3434" i="12" s="1"/>
  <c r="H3802" i="12"/>
  <c r="AF3802" i="12" s="1"/>
  <c r="AF2289" i="12"/>
  <c r="AF2391" i="12"/>
  <c r="AF2415" i="12"/>
  <c r="H2789" i="12"/>
  <c r="AF2789" i="12" s="1"/>
  <c r="H3467" i="12"/>
  <c r="AF3467" i="12" s="1"/>
  <c r="H2661" i="12"/>
  <c r="AF2661" i="12" s="1"/>
  <c r="H2794" i="12"/>
  <c r="AF2794" i="12" s="1"/>
  <c r="H3701" i="12"/>
  <c r="AF3701" i="12" s="1"/>
  <c r="H2959" i="12"/>
  <c r="AF2959" i="12" s="1"/>
  <c r="H3749" i="12"/>
  <c r="AF3749" i="12" s="1"/>
  <c r="AF1983" i="12"/>
  <c r="AF2095" i="12"/>
  <c r="AF2286" i="12"/>
  <c r="AF2243" i="12"/>
  <c r="H2490" i="12"/>
  <c r="AF2490" i="12" s="1"/>
  <c r="AF2955" i="12"/>
  <c r="AF1734" i="12"/>
  <c r="AF1958" i="12"/>
  <c r="H2765" i="12"/>
  <c r="AF2765" i="12" s="1"/>
  <c r="H2899" i="12"/>
  <c r="AF2899" i="12" s="1"/>
  <c r="H3480" i="12"/>
  <c r="AF3480" i="12" s="1"/>
  <c r="H3751" i="12"/>
  <c r="AF3751" i="12" s="1"/>
  <c r="H3680" i="12"/>
  <c r="AF3680" i="12" s="1"/>
  <c r="H2866" i="12"/>
  <c r="AF2866" i="12" s="1"/>
  <c r="H2907" i="12"/>
  <c r="AF2907" i="12" s="1"/>
  <c r="H3040" i="12"/>
  <c r="AF3040" i="12" s="1"/>
  <c r="H3521" i="12"/>
  <c r="AF3521" i="12" s="1"/>
  <c r="H3779" i="12"/>
  <c r="AF3779" i="12" s="1"/>
  <c r="AF2303" i="12"/>
  <c r="AF2617" i="12"/>
  <c r="AF2779" i="12"/>
  <c r="H3410" i="12"/>
  <c r="AF3410" i="12" s="1"/>
  <c r="H2769" i="12"/>
  <c r="AF2769" i="12" s="1"/>
  <c r="H2933" i="12"/>
  <c r="AF2933" i="12" s="1"/>
  <c r="AF3063" i="12"/>
  <c r="H3822" i="12"/>
  <c r="AF3822" i="12" s="1"/>
  <c r="H3736" i="12"/>
  <c r="AF3736" i="12" s="1"/>
  <c r="H2346" i="12"/>
  <c r="AF2346" i="12" s="1"/>
  <c r="H2630" i="12"/>
  <c r="AF2630" i="12" s="1"/>
  <c r="H2851" i="12"/>
  <c r="AF2851" i="12" s="1"/>
  <c r="AF2983" i="12"/>
  <c r="H3348" i="12"/>
  <c r="AF3348" i="12" s="1"/>
  <c r="AF2582" i="12"/>
  <c r="AF2757" i="12"/>
  <c r="H3259" i="12"/>
  <c r="AF3259" i="12" s="1"/>
  <c r="AF1571" i="12"/>
  <c r="AF2085" i="12"/>
  <c r="AF2603" i="12"/>
  <c r="AF2862" i="12"/>
  <c r="H3522" i="12"/>
  <c r="AF3522" i="12" s="1"/>
  <c r="AF2374" i="12"/>
  <c r="H3149" i="12"/>
  <c r="AF3149" i="12" s="1"/>
  <c r="H3261" i="12"/>
  <c r="AF3261" i="12" s="1"/>
  <c r="H3735" i="12"/>
  <c r="AF3735" i="12" s="1"/>
  <c r="AF2641" i="12"/>
  <c r="H2689" i="12"/>
  <c r="AF2689" i="12" s="1"/>
  <c r="H2604" i="12"/>
  <c r="AF2604" i="12" s="1"/>
  <c r="H3190" i="12"/>
  <c r="AF3190" i="12" s="1"/>
  <c r="H3691" i="12"/>
  <c r="AF3691" i="12" s="1"/>
  <c r="AF3267" i="12"/>
  <c r="AF2438" i="12"/>
  <c r="AF3352" i="12"/>
  <c r="AF3580" i="12"/>
  <c r="AF3792" i="12"/>
  <c r="AF3699" i="12"/>
  <c r="AF3279" i="12"/>
  <c r="H3750" i="12"/>
  <c r="AF3750" i="12" s="1"/>
  <c r="AF3788" i="12"/>
  <c r="AF3891" i="12"/>
  <c r="AF3472" i="12"/>
  <c r="X179" i="12"/>
  <c r="Z179" i="12" s="1"/>
  <c r="X143" i="12"/>
  <c r="AA143" i="12" s="1"/>
  <c r="X199" i="12"/>
  <c r="Z199" i="12" s="1"/>
  <c r="X170" i="12"/>
  <c r="AA170" i="12" s="1"/>
  <c r="X240" i="12"/>
  <c r="Z240" i="12" s="1"/>
  <c r="X226" i="12"/>
  <c r="AA226" i="12" s="1"/>
  <c r="X138" i="12"/>
  <c r="Z138" i="12" s="1"/>
  <c r="X175" i="12"/>
  <c r="AA175" i="12" s="1"/>
  <c r="X139" i="12"/>
  <c r="Z139" i="12" s="1"/>
  <c r="X247" i="12"/>
  <c r="Z247" i="12" s="1"/>
  <c r="X252" i="12"/>
  <c r="AA252" i="12" s="1"/>
  <c r="X178" i="12"/>
  <c r="Z178" i="12" s="1"/>
  <c r="X255" i="12"/>
  <c r="Z255" i="12" s="1"/>
  <c r="X166" i="12"/>
  <c r="Z166" i="12" s="1"/>
  <c r="H139" i="12"/>
  <c r="AF139" i="12" s="1"/>
  <c r="H169" i="12"/>
  <c r="AF169" i="12" s="1"/>
  <c r="H135" i="12"/>
  <c r="AF135" i="12" s="1"/>
  <c r="H146" i="12"/>
  <c r="AF146" i="12" s="1"/>
  <c r="H226" i="12"/>
  <c r="AF226" i="12" s="1"/>
  <c r="H231" i="12"/>
  <c r="AF231" i="12" s="1"/>
  <c r="H293" i="12"/>
  <c r="AF293" i="12" s="1"/>
  <c r="H487" i="12"/>
  <c r="AF487" i="12" s="1"/>
  <c r="H163" i="12"/>
  <c r="AF163" i="12" s="1"/>
  <c r="H185" i="12"/>
  <c r="AF185" i="12" s="1"/>
  <c r="H204" i="12"/>
  <c r="AF204" i="12" s="1"/>
  <c r="H235" i="12"/>
  <c r="AF235" i="12" s="1"/>
  <c r="H206" i="12"/>
  <c r="AF206" i="12" s="1"/>
  <c r="H252" i="12"/>
  <c r="AF252" i="12" s="1"/>
  <c r="H171" i="12"/>
  <c r="AF171" i="12" s="1"/>
  <c r="H316" i="12"/>
  <c r="AF316" i="12" s="1"/>
  <c r="H160" i="12"/>
  <c r="AF160" i="12" s="1"/>
  <c r="H164" i="12"/>
  <c r="AF164" i="12" s="1"/>
  <c r="H170" i="12"/>
  <c r="AF170" i="12" s="1"/>
  <c r="H399" i="12"/>
  <c r="AF399" i="12" s="1"/>
  <c r="H198" i="12"/>
  <c r="AF198" i="12" s="1"/>
  <c r="H303" i="12"/>
  <c r="AF303" i="12" s="1"/>
  <c r="H379" i="12"/>
  <c r="AF379" i="12" s="1"/>
  <c r="H228" i="12"/>
  <c r="AF228" i="12" s="1"/>
  <c r="H237" i="12"/>
  <c r="AF237" i="12" s="1"/>
  <c r="H207" i="12"/>
  <c r="AF207" i="12" s="1"/>
  <c r="H248" i="12"/>
  <c r="AF248" i="12" s="1"/>
  <c r="H211" i="12"/>
  <c r="AF211" i="12" s="1"/>
  <c r="H138" i="12"/>
  <c r="AF138" i="12" s="1"/>
  <c r="H254" i="12"/>
  <c r="AF254" i="12" s="1"/>
  <c r="H249" i="12"/>
  <c r="AF249" i="12" s="1"/>
  <c r="H153" i="12"/>
  <c r="AF153" i="12" s="1"/>
  <c r="H267" i="12"/>
  <c r="AF267" i="12" s="1"/>
  <c r="H247" i="12"/>
  <c r="AF247" i="12" s="1"/>
  <c r="H178" i="12"/>
  <c r="AF178" i="12" s="1"/>
  <c r="L3921" i="12"/>
  <c r="M3921" i="12" s="1"/>
  <c r="L3908" i="12"/>
  <c r="M3908" i="12" s="1"/>
  <c r="L3930" i="12"/>
  <c r="M3930" i="12" s="1"/>
  <c r="L3927" i="12"/>
  <c r="M3927" i="12" s="1"/>
  <c r="L3916" i="12"/>
  <c r="M3916" i="12" s="1"/>
  <c r="L3889" i="12"/>
  <c r="M3889" i="12" s="1"/>
  <c r="L3920" i="12"/>
  <c r="M3920" i="12" s="1"/>
  <c r="L3931" i="12"/>
  <c r="M3931" i="12" s="1"/>
  <c r="L3902" i="12"/>
  <c r="M3902" i="12" s="1"/>
  <c r="L3919" i="12"/>
  <c r="M3919" i="12" s="1"/>
  <c r="L3911" i="12"/>
  <c r="M3911" i="12" s="1"/>
  <c r="L3904" i="12"/>
  <c r="M3904" i="12" s="1"/>
  <c r="L3900" i="12"/>
  <c r="M3900" i="12" s="1"/>
  <c r="L3885" i="12"/>
  <c r="M3885" i="12" s="1"/>
  <c r="L3871" i="12"/>
  <c r="M3871" i="12" s="1"/>
  <c r="L3897" i="12"/>
  <c r="M3897" i="12" s="1"/>
  <c r="L3922" i="12"/>
  <c r="M3922" i="12" s="1"/>
  <c r="L3878" i="12"/>
  <c r="M3878" i="12" s="1"/>
  <c r="L3853" i="12"/>
  <c r="M3853" i="12" s="1"/>
  <c r="L3929" i="12"/>
  <c r="M3929" i="12" s="1"/>
  <c r="L3913" i="12"/>
  <c r="M3913" i="12" s="1"/>
  <c r="L3882" i="12"/>
  <c r="M3882" i="12" s="1"/>
  <c r="L3843" i="12"/>
  <c r="M3843" i="12" s="1"/>
  <c r="L3842" i="12"/>
  <c r="M3842" i="12" s="1"/>
  <c r="L3828" i="12"/>
  <c r="M3828" i="12" s="1"/>
  <c r="L3901" i="12"/>
  <c r="M3901" i="12" s="1"/>
  <c r="L3906" i="12"/>
  <c r="M3906" i="12" s="1"/>
  <c r="L3888" i="12"/>
  <c r="M3888" i="12" s="1"/>
  <c r="L3915" i="12"/>
  <c r="M3915" i="12" s="1"/>
  <c r="L3910" i="12"/>
  <c r="M3910" i="12" s="1"/>
  <c r="L3861" i="12"/>
  <c r="M3861" i="12" s="1"/>
  <c r="L3894" i="12"/>
  <c r="M3894" i="12" s="1"/>
  <c r="L3875" i="12"/>
  <c r="M3875" i="12" s="1"/>
  <c r="L3903" i="12"/>
  <c r="M3903" i="12" s="1"/>
  <c r="L3845" i="12"/>
  <c r="M3845" i="12" s="1"/>
  <c r="L3831" i="12"/>
  <c r="M3831" i="12" s="1"/>
  <c r="L3892" i="12"/>
  <c r="M3892" i="12" s="1"/>
  <c r="L3883" i="12"/>
  <c r="M3883" i="12" s="1"/>
  <c r="L3891" i="12"/>
  <c r="M3891" i="12" s="1"/>
  <c r="L3898" i="12"/>
  <c r="M3898" i="12" s="1"/>
  <c r="L3905" i="12"/>
  <c r="M3905" i="12" s="1"/>
  <c r="L3912" i="12"/>
  <c r="M3912" i="12" s="1"/>
  <c r="L3899" i="12"/>
  <c r="M3899" i="12" s="1"/>
  <c r="L3926" i="12"/>
  <c r="M3926" i="12" s="1"/>
  <c r="L3886" i="12"/>
  <c r="M3886" i="12" s="1"/>
  <c r="L3887" i="12"/>
  <c r="M3887" i="12" s="1"/>
  <c r="L3907" i="12"/>
  <c r="M3907" i="12" s="1"/>
  <c r="L3925" i="12"/>
  <c r="M3925" i="12" s="1"/>
  <c r="L3934" i="12"/>
  <c r="M3934" i="12" s="1"/>
  <c r="L3896" i="12"/>
  <c r="M3896" i="12" s="1"/>
  <c r="L3893" i="12"/>
  <c r="M3893" i="12" s="1"/>
  <c r="L3918" i="12"/>
  <c r="M3918" i="12" s="1"/>
  <c r="L3884" i="12"/>
  <c r="M3884" i="12" s="1"/>
  <c r="L3917" i="12"/>
  <c r="M3917" i="12" s="1"/>
  <c r="L3914" i="12"/>
  <c r="M3914" i="12" s="1"/>
  <c r="L3909" i="12"/>
  <c r="M3909" i="12" s="1"/>
  <c r="L3824" i="12"/>
  <c r="M3824" i="12" s="1"/>
  <c r="L3881" i="12"/>
  <c r="M3881" i="12" s="1"/>
  <c r="L3835" i="12"/>
  <c r="M3835" i="12" s="1"/>
  <c r="L3818" i="12"/>
  <c r="M3818" i="12" s="1"/>
  <c r="L3924" i="12"/>
  <c r="M3924" i="12" s="1"/>
  <c r="L3840" i="12"/>
  <c r="M3840" i="12" s="1"/>
  <c r="L3748" i="12"/>
  <c r="M3748" i="12" s="1"/>
  <c r="L3928" i="12"/>
  <c r="M3928" i="12" s="1"/>
  <c r="L3895" i="12"/>
  <c r="M3895" i="12" s="1"/>
  <c r="L3869" i="12"/>
  <c r="M3869" i="12" s="1"/>
  <c r="L3707" i="12"/>
  <c r="M3707" i="12" s="1"/>
  <c r="L3810" i="12"/>
  <c r="M3810" i="12" s="1"/>
  <c r="L3770" i="12"/>
  <c r="M3770" i="12" s="1"/>
  <c r="L3797" i="12"/>
  <c r="M3797" i="12" s="1"/>
  <c r="L3741" i="12"/>
  <c r="M3741" i="12" s="1"/>
  <c r="L3933" i="12"/>
  <c r="M3933" i="12" s="1"/>
  <c r="L3692" i="12"/>
  <c r="M3692" i="12" s="1"/>
  <c r="L3838" i="12"/>
  <c r="M3838" i="12" s="1"/>
  <c r="L3696" i="12"/>
  <c r="M3696" i="12" s="1"/>
  <c r="L3630" i="12"/>
  <c r="M3630" i="12" s="1"/>
  <c r="L3855" i="12"/>
  <c r="M3855" i="12" s="1"/>
  <c r="L3722" i="12"/>
  <c r="M3722" i="12" s="1"/>
  <c r="L3688" i="12"/>
  <c r="M3688" i="12" s="1"/>
  <c r="L3805" i="12"/>
  <c r="M3805" i="12" s="1"/>
  <c r="L3773" i="12"/>
  <c r="M3773" i="12" s="1"/>
  <c r="L3859" i="12"/>
  <c r="M3859" i="12" s="1"/>
  <c r="L3787" i="12"/>
  <c r="M3787" i="12" s="1"/>
  <c r="L3800" i="12"/>
  <c r="M3800" i="12" s="1"/>
  <c r="L3750" i="12"/>
  <c r="M3750" i="12" s="1"/>
  <c r="L3799" i="12"/>
  <c r="M3799" i="12" s="1"/>
  <c r="L3758" i="12"/>
  <c r="M3758" i="12" s="1"/>
  <c r="L3653" i="12"/>
  <c r="M3653" i="12" s="1"/>
  <c r="L3668" i="12"/>
  <c r="M3668" i="12" s="1"/>
  <c r="L3932" i="12"/>
  <c r="M3932" i="12" s="1"/>
  <c r="L3890" i="12"/>
  <c r="M3890" i="12" s="1"/>
  <c r="L3872" i="12"/>
  <c r="M3872" i="12" s="1"/>
  <c r="L3820" i="12"/>
  <c r="M3820" i="12" s="1"/>
  <c r="L3714" i="12"/>
  <c r="M3714" i="12" s="1"/>
  <c r="L3666" i="12"/>
  <c r="M3666" i="12" s="1"/>
  <c r="L3755" i="12"/>
  <c r="M3755" i="12" s="1"/>
  <c r="L3663" i="12"/>
  <c r="M3663" i="12" s="1"/>
  <c r="L3733" i="12"/>
  <c r="M3733" i="12" s="1"/>
  <c r="L3780" i="12"/>
  <c r="M3780" i="12" s="1"/>
  <c r="L3654" i="12"/>
  <c r="M3654" i="12" s="1"/>
  <c r="L3715" i="12"/>
  <c r="M3715" i="12" s="1"/>
  <c r="L3651" i="12"/>
  <c r="M3651" i="12" s="1"/>
  <c r="L3779" i="12"/>
  <c r="M3779" i="12" s="1"/>
  <c r="L3699" i="12"/>
  <c r="M3699" i="12" s="1"/>
  <c r="L3730" i="12"/>
  <c r="M3730" i="12" s="1"/>
  <c r="L3650" i="12"/>
  <c r="M3650" i="12" s="1"/>
  <c r="L3682" i="12"/>
  <c r="M3682" i="12" s="1"/>
  <c r="L3685" i="12"/>
  <c r="M3685" i="12" s="1"/>
  <c r="L3618" i="12"/>
  <c r="M3618" i="12" s="1"/>
  <c r="L3698" i="12"/>
  <c r="M3698" i="12" s="1"/>
  <c r="L3593" i="12"/>
  <c r="M3593" i="12" s="1"/>
  <c r="L3769" i="12"/>
  <c r="M3769" i="12" s="1"/>
  <c r="L3736" i="12"/>
  <c r="M3736" i="12" s="1"/>
  <c r="L3808" i="12"/>
  <c r="M3808" i="12" s="1"/>
  <c r="L3816" i="12"/>
  <c r="M3816" i="12" s="1"/>
  <c r="L3700" i="12"/>
  <c r="M3700" i="12" s="1"/>
  <c r="L3867" i="12"/>
  <c r="M3867" i="12" s="1"/>
  <c r="L3732" i="12"/>
  <c r="M3732" i="12" s="1"/>
  <c r="L3790" i="12"/>
  <c r="M3790" i="12" s="1"/>
  <c r="L3754" i="12"/>
  <c r="M3754" i="12" s="1"/>
  <c r="L3673" i="12"/>
  <c r="M3673" i="12" s="1"/>
  <c r="L3876" i="12"/>
  <c r="M3876" i="12" s="1"/>
  <c r="L3684" i="12"/>
  <c r="M3684" i="12" s="1"/>
  <c r="L3705" i="12"/>
  <c r="M3705" i="12" s="1"/>
  <c r="L3841" i="12"/>
  <c r="M3841" i="12" s="1"/>
  <c r="L3786" i="12"/>
  <c r="M3786" i="12" s="1"/>
  <c r="L3923" i="12"/>
  <c r="M3923" i="12" s="1"/>
  <c r="L3819" i="12"/>
  <c r="M3819" i="12" s="1"/>
  <c r="L3621" i="12"/>
  <c r="M3621" i="12" s="1"/>
  <c r="L3832" i="12"/>
  <c r="M3832" i="12" s="1"/>
  <c r="L3710" i="12"/>
  <c r="M3710" i="12" s="1"/>
  <c r="L3634" i="12"/>
  <c r="M3634" i="12" s="1"/>
  <c r="L3764" i="12"/>
  <c r="M3764" i="12" s="1"/>
  <c r="L3639" i="12"/>
  <c r="M3639" i="12" s="1"/>
  <c r="L3718" i="12"/>
  <c r="M3718" i="12" s="1"/>
  <c r="L3738" i="12"/>
  <c r="M3738" i="12" s="1"/>
  <c r="L3612" i="12"/>
  <c r="M3612" i="12" s="1"/>
  <c r="L3801" i="12"/>
  <c r="M3801" i="12" s="1"/>
  <c r="L3880" i="12"/>
  <c r="M3880" i="12" s="1"/>
  <c r="L3625" i="12"/>
  <c r="M3625" i="12" s="1"/>
  <c r="L3661" i="12"/>
  <c r="M3661" i="12" s="1"/>
  <c r="L3850" i="12"/>
  <c r="M3850" i="12" s="1"/>
  <c r="L3804" i="12"/>
  <c r="M3804" i="12" s="1"/>
  <c r="L3687" i="12"/>
  <c r="M3687" i="12" s="1"/>
  <c r="L3610" i="12"/>
  <c r="M3610" i="12" s="1"/>
  <c r="L3719" i="12"/>
  <c r="M3719" i="12" s="1"/>
  <c r="L3728" i="12"/>
  <c r="M3728" i="12" s="1"/>
  <c r="L3669" i="12"/>
  <c r="M3669" i="12" s="1"/>
  <c r="L3605" i="12"/>
  <c r="M3605" i="12" s="1"/>
  <c r="L3809" i="12"/>
  <c r="M3809" i="12" s="1"/>
  <c r="L3830" i="12"/>
  <c r="M3830" i="12" s="1"/>
  <c r="L3724" i="12"/>
  <c r="M3724" i="12" s="1"/>
  <c r="L3864" i="12"/>
  <c r="M3864" i="12" s="1"/>
  <c r="L3760" i="12"/>
  <c r="M3760" i="12" s="1"/>
  <c r="L3866" i="12"/>
  <c r="M3866" i="12" s="1"/>
  <c r="L3664" i="12"/>
  <c r="M3664" i="12" s="1"/>
  <c r="L3844" i="12"/>
  <c r="M3844" i="12" s="1"/>
  <c r="L3712" i="12"/>
  <c r="M3712" i="12" s="1"/>
  <c r="L3877" i="12"/>
  <c r="M3877" i="12" s="1"/>
  <c r="L3746" i="12"/>
  <c r="M3746" i="12" s="1"/>
  <c r="L3628" i="12"/>
  <c r="M3628" i="12" s="1"/>
  <c r="L3739" i="12"/>
  <c r="M3739" i="12" s="1"/>
  <c r="L3674" i="12"/>
  <c r="M3674" i="12" s="1"/>
  <c r="L3606" i="12"/>
  <c r="M3606" i="12" s="1"/>
  <c r="L3762" i="12"/>
  <c r="M3762" i="12" s="1"/>
  <c r="L3792" i="12"/>
  <c r="M3792" i="12" s="1"/>
  <c r="L3839" i="12"/>
  <c r="M3839" i="12" s="1"/>
  <c r="L3863" i="12"/>
  <c r="M3863" i="12" s="1"/>
  <c r="L3751" i="12"/>
  <c r="M3751" i="12" s="1"/>
  <c r="L3614" i="12"/>
  <c r="M3614" i="12" s="1"/>
  <c r="L3774" i="12"/>
  <c r="M3774" i="12" s="1"/>
  <c r="L3763" i="12"/>
  <c r="M3763" i="12" s="1"/>
  <c r="L3675" i="12"/>
  <c r="M3675" i="12" s="1"/>
  <c r="L3681" i="12"/>
  <c r="M3681" i="12" s="1"/>
  <c r="L3862" i="12"/>
  <c r="M3862" i="12" s="1"/>
  <c r="L3753" i="12"/>
  <c r="M3753" i="12" s="1"/>
  <c r="L3659" i="12"/>
  <c r="M3659" i="12" s="1"/>
  <c r="L3848" i="12"/>
  <c r="M3848" i="12" s="1"/>
  <c r="L3626" i="12"/>
  <c r="M3626" i="12" s="1"/>
  <c r="L3656" i="12"/>
  <c r="M3656" i="12" s="1"/>
  <c r="L3645" i="12"/>
  <c r="M3645" i="12" s="1"/>
  <c r="L3802" i="12"/>
  <c r="M3802" i="12" s="1"/>
  <c r="L3765" i="12"/>
  <c r="M3765" i="12" s="1"/>
  <c r="L3794" i="12"/>
  <c r="M3794" i="12" s="1"/>
  <c r="L3785" i="12"/>
  <c r="M3785" i="12" s="1"/>
  <c r="L3793" i="12"/>
  <c r="M3793" i="12" s="1"/>
  <c r="L3672" i="12"/>
  <c r="M3672" i="12" s="1"/>
  <c r="L3807" i="12"/>
  <c r="M3807" i="12" s="1"/>
  <c r="L3852" i="12"/>
  <c r="M3852" i="12" s="1"/>
  <c r="L3713" i="12"/>
  <c r="M3713" i="12" s="1"/>
  <c r="L3695" i="12"/>
  <c r="M3695" i="12" s="1"/>
  <c r="L3711" i="12"/>
  <c r="M3711" i="12" s="1"/>
  <c r="L3778" i="12"/>
  <c r="M3778" i="12" s="1"/>
  <c r="L3857" i="12"/>
  <c r="M3857" i="12" s="1"/>
  <c r="L3749" i="12"/>
  <c r="M3749" i="12" s="1"/>
  <c r="L3636" i="12"/>
  <c r="M3636" i="12" s="1"/>
  <c r="L3776" i="12"/>
  <c r="M3776" i="12" s="1"/>
  <c r="L3854" i="12"/>
  <c r="M3854" i="12" s="1"/>
  <c r="L3691" i="12"/>
  <c r="M3691" i="12" s="1"/>
  <c r="L3813" i="12"/>
  <c r="M3813" i="12" s="1"/>
  <c r="L3706" i="12"/>
  <c r="M3706" i="12" s="1"/>
  <c r="L3644" i="12"/>
  <c r="M3644" i="12" s="1"/>
  <c r="L3737" i="12"/>
  <c r="M3737" i="12" s="1"/>
  <c r="L3596" i="12"/>
  <c r="M3596" i="12" s="1"/>
  <c r="L3803" i="12"/>
  <c r="M3803" i="12" s="1"/>
  <c r="L3789" i="12"/>
  <c r="M3789" i="12" s="1"/>
  <c r="L3680" i="12"/>
  <c r="M3680" i="12" s="1"/>
  <c r="L3649" i="12"/>
  <c r="M3649" i="12" s="1"/>
  <c r="L3865" i="12"/>
  <c r="M3865" i="12" s="1"/>
  <c r="L3756" i="12"/>
  <c r="M3756" i="12" s="1"/>
  <c r="L3782" i="12"/>
  <c r="M3782" i="12" s="1"/>
  <c r="L3766" i="12"/>
  <c r="M3766" i="12" s="1"/>
  <c r="L3676" i="12"/>
  <c r="M3676" i="12" s="1"/>
  <c r="L3638" i="12"/>
  <c r="M3638" i="12" s="1"/>
  <c r="L3777" i="12"/>
  <c r="M3777" i="12" s="1"/>
  <c r="L3784" i="12"/>
  <c r="M3784" i="12" s="1"/>
  <c r="L3858" i="12"/>
  <c r="M3858" i="12" s="1"/>
  <c r="L3742" i="12"/>
  <c r="M3742" i="12" s="1"/>
  <c r="L3642" i="12"/>
  <c r="M3642" i="12" s="1"/>
  <c r="L3817" i="12"/>
  <c r="M3817" i="12" s="1"/>
  <c r="L3703" i="12"/>
  <c r="M3703" i="12" s="1"/>
  <c r="L3812" i="12"/>
  <c r="M3812" i="12" s="1"/>
  <c r="L3814" i="12"/>
  <c r="M3814" i="12" s="1"/>
  <c r="L3704" i="12"/>
  <c r="M3704" i="12" s="1"/>
  <c r="L3662" i="12"/>
  <c r="M3662" i="12" s="1"/>
  <c r="L3767" i="12"/>
  <c r="M3767" i="12" s="1"/>
  <c r="L3627" i="12"/>
  <c r="M3627" i="12" s="1"/>
  <c r="L3798" i="12"/>
  <c r="M3798" i="12" s="1"/>
  <c r="L3829" i="12"/>
  <c r="M3829" i="12" s="1"/>
  <c r="L3708" i="12"/>
  <c r="M3708" i="12" s="1"/>
  <c r="L3879" i="12"/>
  <c r="M3879" i="12" s="1"/>
  <c r="L3720" i="12"/>
  <c r="M3720" i="12" s="1"/>
  <c r="L3731" i="12"/>
  <c r="M3731" i="12" s="1"/>
  <c r="L3856" i="12"/>
  <c r="M3856" i="12" s="1"/>
  <c r="L3811" i="12"/>
  <c r="M3811" i="12" s="1"/>
  <c r="L3670" i="12"/>
  <c r="M3670" i="12" s="1"/>
  <c r="L3827" i="12"/>
  <c r="M3827" i="12" s="1"/>
  <c r="L3836" i="12"/>
  <c r="M3836" i="12" s="1"/>
  <c r="L3716" i="12"/>
  <c r="M3716" i="12" s="1"/>
  <c r="L3717" i="12"/>
  <c r="M3717" i="12" s="1"/>
  <c r="L3783" i="12"/>
  <c r="M3783" i="12" s="1"/>
  <c r="L3686" i="12"/>
  <c r="M3686" i="12" s="1"/>
  <c r="L3726" i="12"/>
  <c r="M3726" i="12" s="1"/>
  <c r="L3744" i="12"/>
  <c r="M3744" i="12" s="1"/>
  <c r="L3677" i="12"/>
  <c r="M3677" i="12" s="1"/>
  <c r="L3815" i="12"/>
  <c r="M3815" i="12" s="1"/>
  <c r="L3721" i="12"/>
  <c r="M3721" i="12" s="1"/>
  <c r="L3697" i="12"/>
  <c r="M3697" i="12" s="1"/>
  <c r="L3745" i="12"/>
  <c r="M3745" i="12" s="1"/>
  <c r="L3641" i="12"/>
  <c r="M3641" i="12" s="1"/>
  <c r="L3833" i="12"/>
  <c r="M3833" i="12" s="1"/>
  <c r="L3825" i="12"/>
  <c r="M3825" i="12" s="1"/>
  <c r="L3873" i="12"/>
  <c r="M3873" i="12" s="1"/>
  <c r="L3846" i="12"/>
  <c r="M3846" i="12" s="1"/>
  <c r="L3743" i="12"/>
  <c r="M3743" i="12" s="1"/>
  <c r="L3796" i="12"/>
  <c r="M3796" i="12" s="1"/>
  <c r="L3849" i="12"/>
  <c r="M3849" i="12" s="1"/>
  <c r="L3868" i="12"/>
  <c r="M3868" i="12" s="1"/>
  <c r="L3709" i="12"/>
  <c r="M3709" i="12" s="1"/>
  <c r="L3874" i="12"/>
  <c r="M3874" i="12" s="1"/>
  <c r="L3795" i="12"/>
  <c r="M3795" i="12" s="1"/>
  <c r="L3734" i="12"/>
  <c r="M3734" i="12" s="1"/>
  <c r="L3781" i="12"/>
  <c r="M3781" i="12" s="1"/>
  <c r="L3690" i="12"/>
  <c r="M3690" i="12" s="1"/>
  <c r="L3860" i="12"/>
  <c r="M3860" i="12" s="1"/>
  <c r="L3729" i="12"/>
  <c r="M3729" i="12" s="1"/>
  <c r="L3723" i="12"/>
  <c r="M3723" i="12" s="1"/>
  <c r="L3694" i="12"/>
  <c r="M3694" i="12" s="1"/>
  <c r="L3806" i="12"/>
  <c r="M3806" i="12" s="1"/>
  <c r="L3837" i="12"/>
  <c r="M3837" i="12" s="1"/>
  <c r="L3822" i="12"/>
  <c r="M3822" i="12" s="1"/>
  <c r="L3740" i="12"/>
  <c r="M3740" i="12" s="1"/>
  <c r="L3847" i="12"/>
  <c r="M3847" i="12" s="1"/>
  <c r="L3609" i="12"/>
  <c r="M3609" i="12" s="1"/>
  <c r="L3683" i="12"/>
  <c r="M3683" i="12" s="1"/>
  <c r="L3752" i="12"/>
  <c r="M3752" i="12" s="1"/>
  <c r="L3826" i="12"/>
  <c r="M3826" i="12" s="1"/>
  <c r="L3772" i="12"/>
  <c r="M3772" i="12" s="1"/>
  <c r="L3652" i="12"/>
  <c r="M3652" i="12" s="1"/>
  <c r="L3870" i="12"/>
  <c r="M3870" i="12" s="1"/>
  <c r="L3665" i="12"/>
  <c r="M3665" i="12" s="1"/>
  <c r="L3693" i="12"/>
  <c r="M3693" i="12" s="1"/>
  <c r="L3821" i="12"/>
  <c r="M3821" i="12" s="1"/>
  <c r="L3660" i="12"/>
  <c r="M3660" i="12" s="1"/>
  <c r="L3788" i="12"/>
  <c r="M3788" i="12" s="1"/>
  <c r="L3702" i="12"/>
  <c r="M3702" i="12" s="1"/>
  <c r="L3791" i="12"/>
  <c r="M3791" i="12" s="1"/>
  <c r="L3657" i="12"/>
  <c r="M3657" i="12" s="1"/>
  <c r="L3727" i="12"/>
  <c r="M3727" i="12" s="1"/>
  <c r="L3757" i="12"/>
  <c r="M3757" i="12" s="1"/>
  <c r="L3747" i="12"/>
  <c r="M3747" i="12" s="1"/>
  <c r="L3725" i="12"/>
  <c r="M3725" i="12" s="1"/>
  <c r="L3479" i="12"/>
  <c r="M3479" i="12" s="1"/>
  <c r="L3678" i="12"/>
  <c r="M3678" i="12" s="1"/>
  <c r="L3759" i="12"/>
  <c r="M3759" i="12" s="1"/>
  <c r="L3671" i="12"/>
  <c r="M3671" i="12" s="1"/>
  <c r="L3834" i="12"/>
  <c r="M3834" i="12" s="1"/>
  <c r="L3679" i="12"/>
  <c r="M3679" i="12" s="1"/>
  <c r="L3611" i="12"/>
  <c r="M3611" i="12" s="1"/>
  <c r="L3487" i="12"/>
  <c r="M3487" i="12" s="1"/>
  <c r="L3446" i="12"/>
  <c r="M3446" i="12" s="1"/>
  <c r="L3409" i="12"/>
  <c r="M3409" i="12" s="1"/>
  <c r="L3462" i="12"/>
  <c r="M3462" i="12" s="1"/>
  <c r="L3465" i="12"/>
  <c r="M3465" i="12" s="1"/>
  <c r="L3600" i="12"/>
  <c r="M3600" i="12" s="1"/>
  <c r="L3541" i="12"/>
  <c r="M3541" i="12" s="1"/>
  <c r="L3471" i="12"/>
  <c r="M3471" i="12" s="1"/>
  <c r="L3489" i="12"/>
  <c r="M3489" i="12" s="1"/>
  <c r="L3413" i="12"/>
  <c r="M3413" i="12" s="1"/>
  <c r="L3441" i="12"/>
  <c r="M3441" i="12" s="1"/>
  <c r="L3597" i="12"/>
  <c r="M3597" i="12" s="1"/>
  <c r="L3823" i="12"/>
  <c r="M3823" i="12" s="1"/>
  <c r="L3616" i="12"/>
  <c r="M3616" i="12" s="1"/>
  <c r="L3486" i="12"/>
  <c r="M3486" i="12" s="1"/>
  <c r="L3551" i="12"/>
  <c r="M3551" i="12" s="1"/>
  <c r="L3546" i="12"/>
  <c r="M3546" i="12" s="1"/>
  <c r="L3426" i="12"/>
  <c r="M3426" i="12" s="1"/>
  <c r="L3566" i="12"/>
  <c r="M3566" i="12" s="1"/>
  <c r="L3851" i="12"/>
  <c r="M3851" i="12" s="1"/>
  <c r="L3735" i="12"/>
  <c r="M3735" i="12" s="1"/>
  <c r="L3701" i="12"/>
  <c r="M3701" i="12" s="1"/>
  <c r="L3488" i="12"/>
  <c r="M3488" i="12" s="1"/>
  <c r="L3522" i="12"/>
  <c r="M3522" i="12" s="1"/>
  <c r="L3689" i="12"/>
  <c r="M3689" i="12" s="1"/>
  <c r="L3623" i="12"/>
  <c r="M3623" i="12" s="1"/>
  <c r="L3448" i="12"/>
  <c r="M3448" i="12" s="1"/>
  <c r="L3579" i="12"/>
  <c r="M3579" i="12" s="1"/>
  <c r="L3598" i="12"/>
  <c r="M3598" i="12" s="1"/>
  <c r="L3365" i="12"/>
  <c r="M3365" i="12" s="1"/>
  <c r="L3768" i="12"/>
  <c r="M3768" i="12" s="1"/>
  <c r="L3603" i="12"/>
  <c r="M3603" i="12" s="1"/>
  <c r="L3455" i="12"/>
  <c r="M3455" i="12" s="1"/>
  <c r="L3601" i="12"/>
  <c r="M3601" i="12" s="1"/>
  <c r="L3474" i="12"/>
  <c r="M3474" i="12" s="1"/>
  <c r="L3445" i="12"/>
  <c r="M3445" i="12" s="1"/>
  <c r="L3503" i="12"/>
  <c r="M3503" i="12" s="1"/>
  <c r="L3385" i="12"/>
  <c r="M3385" i="12" s="1"/>
  <c r="L3549" i="12"/>
  <c r="M3549" i="12" s="1"/>
  <c r="L3667" i="12"/>
  <c r="M3667" i="12" s="1"/>
  <c r="L3576" i="12"/>
  <c r="M3576" i="12" s="1"/>
  <c r="L3775" i="12"/>
  <c r="M3775" i="12" s="1"/>
  <c r="L3586" i="12"/>
  <c r="M3586" i="12" s="1"/>
  <c r="L3519" i="12"/>
  <c r="M3519" i="12" s="1"/>
  <c r="L3584" i="12"/>
  <c r="M3584" i="12" s="1"/>
  <c r="L3430" i="12"/>
  <c r="M3430" i="12" s="1"/>
  <c r="L3761" i="12"/>
  <c r="M3761" i="12" s="1"/>
  <c r="L3655" i="12"/>
  <c r="M3655" i="12" s="1"/>
  <c r="L3771" i="12"/>
  <c r="M3771" i="12" s="1"/>
  <c r="L3583" i="12"/>
  <c r="M3583" i="12" s="1"/>
  <c r="L3540" i="12"/>
  <c r="M3540" i="12" s="1"/>
  <c r="L3379" i="12"/>
  <c r="M3379" i="12" s="1"/>
  <c r="L3646" i="12"/>
  <c r="M3646" i="12" s="1"/>
  <c r="L3399" i="12"/>
  <c r="M3399" i="12" s="1"/>
  <c r="L3539" i="12"/>
  <c r="M3539" i="12" s="1"/>
  <c r="L3442" i="12"/>
  <c r="M3442" i="12" s="1"/>
  <c r="L3557" i="12"/>
  <c r="M3557" i="12" s="1"/>
  <c r="L3511" i="12"/>
  <c r="M3511" i="12" s="1"/>
  <c r="L3370" i="12"/>
  <c r="M3370" i="12" s="1"/>
  <c r="L3544" i="12"/>
  <c r="M3544" i="12" s="1"/>
  <c r="L3637" i="12"/>
  <c r="M3637" i="12" s="1"/>
  <c r="L3500" i="12"/>
  <c r="M3500" i="12" s="1"/>
  <c r="L3485" i="12"/>
  <c r="M3485" i="12" s="1"/>
  <c r="L3558" i="12"/>
  <c r="M3558" i="12" s="1"/>
  <c r="L3622" i="12"/>
  <c r="M3622" i="12" s="1"/>
  <c r="L3496" i="12"/>
  <c r="M3496" i="12" s="1"/>
  <c r="L3468" i="12"/>
  <c r="M3468" i="12" s="1"/>
  <c r="L3438" i="12"/>
  <c r="M3438" i="12" s="1"/>
  <c r="L3481" i="12"/>
  <c r="M3481" i="12" s="1"/>
  <c r="L3447" i="12"/>
  <c r="M3447" i="12" s="1"/>
  <c r="L3569" i="12"/>
  <c r="M3569" i="12" s="1"/>
  <c r="L3548" i="12"/>
  <c r="M3548" i="12" s="1"/>
  <c r="L3528" i="12"/>
  <c r="M3528" i="12" s="1"/>
  <c r="L3594" i="12"/>
  <c r="M3594" i="12" s="1"/>
  <c r="L3501" i="12"/>
  <c r="M3501" i="12" s="1"/>
  <c r="L3527" i="12"/>
  <c r="M3527" i="12" s="1"/>
  <c r="L3581" i="12"/>
  <c r="M3581" i="12" s="1"/>
  <c r="L3518" i="12"/>
  <c r="M3518" i="12" s="1"/>
  <c r="L3425" i="12"/>
  <c r="M3425" i="12" s="1"/>
  <c r="L3619" i="12"/>
  <c r="M3619" i="12" s="1"/>
  <c r="L3553" i="12"/>
  <c r="M3553" i="12" s="1"/>
  <c r="L3510" i="12"/>
  <c r="M3510" i="12" s="1"/>
  <c r="L3367" i="12"/>
  <c r="M3367" i="12" s="1"/>
  <c r="L3580" i="12"/>
  <c r="M3580" i="12" s="1"/>
  <c r="L3504" i="12"/>
  <c r="M3504" i="12" s="1"/>
  <c r="L3377" i="12"/>
  <c r="M3377" i="12" s="1"/>
  <c r="L3648" i="12"/>
  <c r="M3648" i="12" s="1"/>
  <c r="L3538" i="12"/>
  <c r="M3538" i="12" s="1"/>
  <c r="L3520" i="12"/>
  <c r="M3520" i="12" s="1"/>
  <c r="L3512" i="12"/>
  <c r="M3512" i="12" s="1"/>
  <c r="L3444" i="12"/>
  <c r="M3444" i="12" s="1"/>
  <c r="L3542" i="12"/>
  <c r="M3542" i="12" s="1"/>
  <c r="L3516" i="12"/>
  <c r="M3516" i="12" s="1"/>
  <c r="L3457" i="12"/>
  <c r="M3457" i="12" s="1"/>
  <c r="L3523" i="12"/>
  <c r="M3523" i="12" s="1"/>
  <c r="L3536" i="12"/>
  <c r="M3536" i="12" s="1"/>
  <c r="L3530" i="12"/>
  <c r="M3530" i="12" s="1"/>
  <c r="L3532" i="12"/>
  <c r="M3532" i="12" s="1"/>
  <c r="L3550" i="12"/>
  <c r="M3550" i="12" s="1"/>
  <c r="L3439" i="12"/>
  <c r="M3439" i="12" s="1"/>
  <c r="L3366" i="12"/>
  <c r="M3366" i="12" s="1"/>
  <c r="L3559" i="12"/>
  <c r="M3559" i="12" s="1"/>
  <c r="L3515" i="12"/>
  <c r="M3515" i="12" s="1"/>
  <c r="L3565" i="12"/>
  <c r="M3565" i="12" s="1"/>
  <c r="L3428" i="12"/>
  <c r="M3428" i="12" s="1"/>
  <c r="L3526" i="12"/>
  <c r="M3526" i="12" s="1"/>
  <c r="L3453" i="12"/>
  <c r="M3453" i="12" s="1"/>
  <c r="L3524" i="12"/>
  <c r="M3524" i="12" s="1"/>
  <c r="L3658" i="12"/>
  <c r="M3658" i="12" s="1"/>
  <c r="L3415" i="12"/>
  <c r="M3415" i="12" s="1"/>
  <c r="L3393" i="12"/>
  <c r="M3393" i="12" s="1"/>
  <c r="L3517" i="12"/>
  <c r="M3517" i="12" s="1"/>
  <c r="L3480" i="12"/>
  <c r="M3480" i="12" s="1"/>
  <c r="L3509" i="12"/>
  <c r="M3509" i="12" s="1"/>
  <c r="L3599" i="12"/>
  <c r="M3599" i="12" s="1"/>
  <c r="L3394" i="12"/>
  <c r="M3394" i="12" s="1"/>
  <c r="L3482" i="12"/>
  <c r="M3482" i="12" s="1"/>
  <c r="L3414" i="12"/>
  <c r="M3414" i="12" s="1"/>
  <c r="L3574" i="12"/>
  <c r="M3574" i="12" s="1"/>
  <c r="L3573" i="12"/>
  <c r="M3573" i="12" s="1"/>
  <c r="L3463" i="12"/>
  <c r="M3463" i="12" s="1"/>
  <c r="L3607" i="12"/>
  <c r="M3607" i="12" s="1"/>
  <c r="L3635" i="12"/>
  <c r="M3635" i="12" s="1"/>
  <c r="L3431" i="12"/>
  <c r="M3431" i="12" s="1"/>
  <c r="L3568" i="12"/>
  <c r="M3568" i="12" s="1"/>
  <c r="L3497" i="12"/>
  <c r="M3497" i="12" s="1"/>
  <c r="L3552" i="12"/>
  <c r="M3552" i="12" s="1"/>
  <c r="L3571" i="12"/>
  <c r="M3571" i="12" s="1"/>
  <c r="L3380" i="12"/>
  <c r="M3380" i="12" s="1"/>
  <c r="L3498" i="12"/>
  <c r="M3498" i="12" s="1"/>
  <c r="L3466" i="12"/>
  <c r="M3466" i="12" s="1"/>
  <c r="L3589" i="12"/>
  <c r="M3589" i="12" s="1"/>
  <c r="L3567" i="12"/>
  <c r="M3567" i="12" s="1"/>
  <c r="L3434" i="12"/>
  <c r="M3434" i="12" s="1"/>
  <c r="L3408" i="12"/>
  <c r="M3408" i="12" s="1"/>
  <c r="L3647" i="12"/>
  <c r="M3647" i="12" s="1"/>
  <c r="L3535" i="12"/>
  <c r="M3535" i="12" s="1"/>
  <c r="L3477" i="12"/>
  <c r="M3477" i="12" s="1"/>
  <c r="L3395" i="12"/>
  <c r="M3395" i="12" s="1"/>
  <c r="L3615" i="12"/>
  <c r="M3615" i="12" s="1"/>
  <c r="L3555" i="12"/>
  <c r="M3555" i="12" s="1"/>
  <c r="L3483" i="12"/>
  <c r="M3483" i="12" s="1"/>
  <c r="L3440" i="12"/>
  <c r="M3440" i="12" s="1"/>
  <c r="L3475" i="12"/>
  <c r="M3475" i="12" s="1"/>
  <c r="L3407" i="12"/>
  <c r="M3407" i="12" s="1"/>
  <c r="L3420" i="12"/>
  <c r="M3420" i="12" s="1"/>
  <c r="L3592" i="12"/>
  <c r="M3592" i="12" s="1"/>
  <c r="L3563" i="12"/>
  <c r="M3563" i="12" s="1"/>
  <c r="L3643" i="12"/>
  <c r="M3643" i="12" s="1"/>
  <c r="L3590" i="12"/>
  <c r="M3590" i="12" s="1"/>
  <c r="L3554" i="12"/>
  <c r="M3554" i="12" s="1"/>
  <c r="L3364" i="12"/>
  <c r="M3364" i="12" s="1"/>
  <c r="L3371" i="12"/>
  <c r="M3371" i="12" s="1"/>
  <c r="L3507" i="12"/>
  <c r="M3507" i="12" s="1"/>
  <c r="L3456" i="12"/>
  <c r="M3456" i="12" s="1"/>
  <c r="L3543" i="12"/>
  <c r="M3543" i="12" s="1"/>
  <c r="L3452" i="12"/>
  <c r="M3452" i="12" s="1"/>
  <c r="L3469" i="12"/>
  <c r="M3469" i="12" s="1"/>
  <c r="L3529" i="12"/>
  <c r="M3529" i="12" s="1"/>
  <c r="L3464" i="12"/>
  <c r="M3464" i="12" s="1"/>
  <c r="L3562" i="12"/>
  <c r="M3562" i="12" s="1"/>
  <c r="L3513" i="12"/>
  <c r="M3513" i="12" s="1"/>
  <c r="L3514" i="12"/>
  <c r="M3514" i="12" s="1"/>
  <c r="L3451" i="12"/>
  <c r="M3451" i="12" s="1"/>
  <c r="L3577" i="12"/>
  <c r="M3577" i="12" s="1"/>
  <c r="L3508" i="12"/>
  <c r="M3508" i="12" s="1"/>
  <c r="L3422" i="12"/>
  <c r="M3422" i="12" s="1"/>
  <c r="L3506" i="12"/>
  <c r="M3506" i="12" s="1"/>
  <c r="L3493" i="12"/>
  <c r="M3493" i="12" s="1"/>
  <c r="L3374" i="12"/>
  <c r="M3374" i="12" s="1"/>
  <c r="L3537" i="12"/>
  <c r="M3537" i="12" s="1"/>
  <c r="L3363" i="12"/>
  <c r="M3363" i="12" s="1"/>
  <c r="L3591" i="12"/>
  <c r="M3591" i="12" s="1"/>
  <c r="L3427" i="12"/>
  <c r="M3427" i="12" s="1"/>
  <c r="L3629" i="12"/>
  <c r="M3629" i="12" s="1"/>
  <c r="L3575" i="12"/>
  <c r="M3575" i="12" s="1"/>
  <c r="L3433" i="12"/>
  <c r="M3433" i="12" s="1"/>
  <c r="L3450" i="12"/>
  <c r="M3450" i="12" s="1"/>
  <c r="L3375" i="12"/>
  <c r="M3375" i="12" s="1"/>
  <c r="L3476" i="12"/>
  <c r="M3476" i="12" s="1"/>
  <c r="L3402" i="12"/>
  <c r="M3402" i="12" s="1"/>
  <c r="L3436" i="12"/>
  <c r="M3436" i="12" s="1"/>
  <c r="L3372" i="12"/>
  <c r="M3372" i="12" s="1"/>
  <c r="L3392" i="12"/>
  <c r="M3392" i="12" s="1"/>
  <c r="L3578" i="12"/>
  <c r="M3578" i="12" s="1"/>
  <c r="L3449" i="12"/>
  <c r="M3449" i="12" s="1"/>
  <c r="L3401" i="12"/>
  <c r="M3401" i="12" s="1"/>
  <c r="L3484" i="12"/>
  <c r="M3484" i="12" s="1"/>
  <c r="L3423" i="12"/>
  <c r="M3423" i="12" s="1"/>
  <c r="L3525" i="12"/>
  <c r="M3525" i="12" s="1"/>
  <c r="L3467" i="12"/>
  <c r="M3467" i="12" s="1"/>
  <c r="L3381" i="12"/>
  <c r="M3381" i="12" s="1"/>
  <c r="L3521" i="12"/>
  <c r="M3521" i="12" s="1"/>
  <c r="L3585" i="12"/>
  <c r="M3585" i="12" s="1"/>
  <c r="L3421" i="12"/>
  <c r="M3421" i="12" s="1"/>
  <c r="L3495" i="12"/>
  <c r="M3495" i="12" s="1"/>
  <c r="L3382" i="12"/>
  <c r="M3382" i="12" s="1"/>
  <c r="L3572" i="12"/>
  <c r="M3572" i="12" s="1"/>
  <c r="L3632" i="12"/>
  <c r="M3632" i="12" s="1"/>
  <c r="L3435" i="12"/>
  <c r="M3435" i="12" s="1"/>
  <c r="L3368" i="12"/>
  <c r="M3368" i="12" s="1"/>
  <c r="L3588" i="12"/>
  <c r="M3588" i="12" s="1"/>
  <c r="L3400" i="12"/>
  <c r="M3400" i="12" s="1"/>
  <c r="L3556" i="12"/>
  <c r="M3556" i="12" s="1"/>
  <c r="L3608" i="12"/>
  <c r="M3608" i="12" s="1"/>
  <c r="L3531" i="12"/>
  <c r="M3531" i="12" s="1"/>
  <c r="L3478" i="12"/>
  <c r="M3478" i="12" s="1"/>
  <c r="L3416" i="12"/>
  <c r="M3416" i="12" s="1"/>
  <c r="L3470" i="12"/>
  <c r="M3470" i="12" s="1"/>
  <c r="L3490" i="12"/>
  <c r="M3490" i="12" s="1"/>
  <c r="L3570" i="12"/>
  <c r="M3570" i="12" s="1"/>
  <c r="L3533" i="12"/>
  <c r="M3533" i="12" s="1"/>
  <c r="L3620" i="12"/>
  <c r="M3620" i="12" s="1"/>
  <c r="L3499" i="12"/>
  <c r="M3499" i="12" s="1"/>
  <c r="L3386" i="12"/>
  <c r="M3386" i="12" s="1"/>
  <c r="L3443" i="12"/>
  <c r="M3443" i="12" s="1"/>
  <c r="L3398" i="12"/>
  <c r="M3398" i="12" s="1"/>
  <c r="L3564" i="12"/>
  <c r="M3564" i="12" s="1"/>
  <c r="L3472" i="12"/>
  <c r="M3472" i="12" s="1"/>
  <c r="L3376" i="12"/>
  <c r="M3376" i="12" s="1"/>
  <c r="L3587" i="12"/>
  <c r="M3587" i="12" s="1"/>
  <c r="L3437" i="12"/>
  <c r="M3437" i="12" s="1"/>
  <c r="L3604" i="12"/>
  <c r="M3604" i="12" s="1"/>
  <c r="L3406" i="12"/>
  <c r="M3406" i="12" s="1"/>
  <c r="L3492" i="12"/>
  <c r="M3492" i="12" s="1"/>
  <c r="L3582" i="12"/>
  <c r="M3582" i="12" s="1"/>
  <c r="L3633" i="12"/>
  <c r="M3633" i="12" s="1"/>
  <c r="L3595" i="12"/>
  <c r="M3595" i="12" s="1"/>
  <c r="L3345" i="12"/>
  <c r="M3345" i="12" s="1"/>
  <c r="L3631" i="12"/>
  <c r="M3631" i="12" s="1"/>
  <c r="L3494" i="12"/>
  <c r="M3494" i="12" s="1"/>
  <c r="L3505" i="12"/>
  <c r="M3505" i="12" s="1"/>
  <c r="L3602" i="12"/>
  <c r="M3602" i="12" s="1"/>
  <c r="L3624" i="12"/>
  <c r="M3624" i="12" s="1"/>
  <c r="L3491" i="12"/>
  <c r="M3491" i="12" s="1"/>
  <c r="L3388" i="12"/>
  <c r="M3388" i="12" s="1"/>
  <c r="L3561" i="12"/>
  <c r="M3561" i="12" s="1"/>
  <c r="L3403" i="12"/>
  <c r="M3403" i="12" s="1"/>
  <c r="L3411" i="12"/>
  <c r="M3411" i="12" s="1"/>
  <c r="L3339" i="12"/>
  <c r="M3339" i="12" s="1"/>
  <c r="L3473" i="12"/>
  <c r="M3473" i="12" s="1"/>
  <c r="L3613" i="12"/>
  <c r="M3613" i="12" s="1"/>
  <c r="L3459" i="12"/>
  <c r="M3459" i="12" s="1"/>
  <c r="L3458" i="12"/>
  <c r="M3458" i="12" s="1"/>
  <c r="L3331" i="12"/>
  <c r="M3331" i="12" s="1"/>
  <c r="L3190" i="12"/>
  <c r="M3190" i="12" s="1"/>
  <c r="L3187" i="12"/>
  <c r="M3187" i="12" s="1"/>
  <c r="L3215" i="12"/>
  <c r="M3215" i="12" s="1"/>
  <c r="L3461" i="12"/>
  <c r="M3461" i="12" s="1"/>
  <c r="L3362" i="12"/>
  <c r="M3362" i="12" s="1"/>
  <c r="L3545" i="12"/>
  <c r="M3545" i="12" s="1"/>
  <c r="L3346" i="12"/>
  <c r="M3346" i="12" s="1"/>
  <c r="L3236" i="12"/>
  <c r="M3236" i="12" s="1"/>
  <c r="L3391" i="12"/>
  <c r="M3391" i="12" s="1"/>
  <c r="L3640" i="12"/>
  <c r="M3640" i="12" s="1"/>
  <c r="L3373" i="12"/>
  <c r="M3373" i="12" s="1"/>
  <c r="L3534" i="12"/>
  <c r="M3534" i="12" s="1"/>
  <c r="L3502" i="12"/>
  <c r="M3502" i="12" s="1"/>
  <c r="L3560" i="12"/>
  <c r="M3560" i="12" s="1"/>
  <c r="L3286" i="12"/>
  <c r="M3286" i="12" s="1"/>
  <c r="L3547" i="12"/>
  <c r="M3547" i="12" s="1"/>
  <c r="L3460" i="12"/>
  <c r="M3460" i="12" s="1"/>
  <c r="L3419" i="12"/>
  <c r="M3419" i="12" s="1"/>
  <c r="L3188" i="12"/>
  <c r="M3188" i="12" s="1"/>
  <c r="L3387" i="12"/>
  <c r="M3387" i="12" s="1"/>
  <c r="L3432" i="12"/>
  <c r="M3432" i="12" s="1"/>
  <c r="L3617" i="12"/>
  <c r="M3617" i="12" s="1"/>
  <c r="L3354" i="12"/>
  <c r="M3354" i="12" s="1"/>
  <c r="L3186" i="12"/>
  <c r="M3186" i="12" s="1"/>
  <c r="L3378" i="12"/>
  <c r="M3378" i="12" s="1"/>
  <c r="L3254" i="12"/>
  <c r="M3254" i="12" s="1"/>
  <c r="L3255" i="12"/>
  <c r="M3255" i="12" s="1"/>
  <c r="L3214" i="12"/>
  <c r="M3214" i="12" s="1"/>
  <c r="L3174" i="12"/>
  <c r="M3174" i="12" s="1"/>
  <c r="L3203" i="12"/>
  <c r="M3203" i="12" s="1"/>
  <c r="L3327" i="12"/>
  <c r="M3327" i="12" s="1"/>
  <c r="L3256" i="12"/>
  <c r="M3256" i="12" s="1"/>
  <c r="L3178" i="12"/>
  <c r="M3178" i="12" s="1"/>
  <c r="L3239" i="12"/>
  <c r="M3239" i="12" s="1"/>
  <c r="L3307" i="12"/>
  <c r="M3307" i="12" s="1"/>
  <c r="L3128" i="12"/>
  <c r="M3128" i="12" s="1"/>
  <c r="L3319" i="12"/>
  <c r="M3319" i="12" s="1"/>
  <c r="L3189" i="12"/>
  <c r="M3189" i="12" s="1"/>
  <c r="L3191" i="12"/>
  <c r="M3191" i="12" s="1"/>
  <c r="L3305" i="12"/>
  <c r="M3305" i="12" s="1"/>
  <c r="L3306" i="12"/>
  <c r="M3306" i="12" s="1"/>
  <c r="L3208" i="12"/>
  <c r="M3208" i="12" s="1"/>
  <c r="L3193" i="12"/>
  <c r="M3193" i="12" s="1"/>
  <c r="L3312" i="12"/>
  <c r="M3312" i="12" s="1"/>
  <c r="L3259" i="12"/>
  <c r="M3259" i="12" s="1"/>
  <c r="L3283" i="12"/>
  <c r="M3283" i="12" s="1"/>
  <c r="L3231" i="12"/>
  <c r="M3231" i="12" s="1"/>
  <c r="L3389" i="12"/>
  <c r="M3389" i="12" s="1"/>
  <c r="L3351" i="12"/>
  <c r="M3351" i="12" s="1"/>
  <c r="L3296" i="12"/>
  <c r="M3296" i="12" s="1"/>
  <c r="L3194" i="12"/>
  <c r="M3194" i="12" s="1"/>
  <c r="L3200" i="12"/>
  <c r="M3200" i="12" s="1"/>
  <c r="L3352" i="12"/>
  <c r="M3352" i="12" s="1"/>
  <c r="L3301" i="12"/>
  <c r="M3301" i="12" s="1"/>
  <c r="L3131" i="12"/>
  <c r="M3131" i="12" s="1"/>
  <c r="L3279" i="12"/>
  <c r="M3279" i="12" s="1"/>
  <c r="L3238" i="12"/>
  <c r="M3238" i="12" s="1"/>
  <c r="L3321" i="12"/>
  <c r="M3321" i="12" s="1"/>
  <c r="L3261" i="12"/>
  <c r="M3261" i="12" s="1"/>
  <c r="L3328" i="12"/>
  <c r="M3328" i="12" s="1"/>
  <c r="L3166" i="12"/>
  <c r="M3166" i="12" s="1"/>
  <c r="L3245" i="12"/>
  <c r="M3245" i="12" s="1"/>
  <c r="L3124" i="12"/>
  <c r="M3124" i="12" s="1"/>
  <c r="L3417" i="12"/>
  <c r="M3417" i="12" s="1"/>
  <c r="L3270" i="12"/>
  <c r="M3270" i="12" s="1"/>
  <c r="L3336" i="12"/>
  <c r="M3336" i="12" s="1"/>
  <c r="L3291" i="12"/>
  <c r="M3291" i="12" s="1"/>
  <c r="L3325" i="12"/>
  <c r="M3325" i="12" s="1"/>
  <c r="L3137" i="12"/>
  <c r="M3137" i="12" s="1"/>
  <c r="L3289" i="12"/>
  <c r="M3289" i="12" s="1"/>
  <c r="L3211" i="12"/>
  <c r="M3211" i="12" s="1"/>
  <c r="L3302" i="12"/>
  <c r="M3302" i="12" s="1"/>
  <c r="L3185" i="12"/>
  <c r="M3185" i="12" s="1"/>
  <c r="L3205" i="12"/>
  <c r="M3205" i="12" s="1"/>
  <c r="L3429" i="12"/>
  <c r="M3429" i="12" s="1"/>
  <c r="L3159" i="12"/>
  <c r="M3159" i="12" s="1"/>
  <c r="L3397" i="12"/>
  <c r="M3397" i="12" s="1"/>
  <c r="L3229" i="12"/>
  <c r="M3229" i="12" s="1"/>
  <c r="L3163" i="12"/>
  <c r="M3163" i="12" s="1"/>
  <c r="L3199" i="12"/>
  <c r="M3199" i="12" s="1"/>
  <c r="L3454" i="12"/>
  <c r="M3454" i="12" s="1"/>
  <c r="L3258" i="12"/>
  <c r="M3258" i="12" s="1"/>
  <c r="L3152" i="12"/>
  <c r="M3152" i="12" s="1"/>
  <c r="L3329" i="12"/>
  <c r="M3329" i="12" s="1"/>
  <c r="L3303" i="12"/>
  <c r="M3303" i="12" s="1"/>
  <c r="L3257" i="12"/>
  <c r="M3257" i="12" s="1"/>
  <c r="L3213" i="12"/>
  <c r="M3213" i="12" s="1"/>
  <c r="L3227" i="12"/>
  <c r="M3227" i="12" s="1"/>
  <c r="L3220" i="12"/>
  <c r="M3220" i="12" s="1"/>
  <c r="L3176" i="12"/>
  <c r="M3176" i="12" s="1"/>
  <c r="L3232" i="12"/>
  <c r="M3232" i="12" s="1"/>
  <c r="L3165" i="12"/>
  <c r="M3165" i="12" s="1"/>
  <c r="L3167" i="12"/>
  <c r="M3167" i="12" s="1"/>
  <c r="L3410" i="12"/>
  <c r="M3410" i="12" s="1"/>
  <c r="L3216" i="12"/>
  <c r="M3216" i="12" s="1"/>
  <c r="L3210" i="12"/>
  <c r="M3210" i="12" s="1"/>
  <c r="L3268" i="12"/>
  <c r="M3268" i="12" s="1"/>
  <c r="L3202" i="12"/>
  <c r="M3202" i="12" s="1"/>
  <c r="L3244" i="12"/>
  <c r="M3244" i="12" s="1"/>
  <c r="L3271" i="12"/>
  <c r="M3271" i="12" s="1"/>
  <c r="L3293" i="12"/>
  <c r="M3293" i="12" s="1"/>
  <c r="L3310" i="12"/>
  <c r="M3310" i="12" s="1"/>
  <c r="L3223" i="12"/>
  <c r="M3223" i="12" s="1"/>
  <c r="L3357" i="12"/>
  <c r="M3357" i="12" s="1"/>
  <c r="L3299" i="12"/>
  <c r="M3299" i="12" s="1"/>
  <c r="L3222" i="12"/>
  <c r="M3222" i="12" s="1"/>
  <c r="L3281" i="12"/>
  <c r="M3281" i="12" s="1"/>
  <c r="L3249" i="12"/>
  <c r="M3249" i="12" s="1"/>
  <c r="L3332" i="12"/>
  <c r="M3332" i="12" s="1"/>
  <c r="L3235" i="12"/>
  <c r="M3235" i="12" s="1"/>
  <c r="L3313" i="12"/>
  <c r="M3313" i="12" s="1"/>
  <c r="L3226" i="12"/>
  <c r="M3226" i="12" s="1"/>
  <c r="L3132" i="12"/>
  <c r="M3132" i="12" s="1"/>
  <c r="L3412" i="12"/>
  <c r="M3412" i="12" s="1"/>
  <c r="L3330" i="12"/>
  <c r="M3330" i="12" s="1"/>
  <c r="L3277" i="12"/>
  <c r="M3277" i="12" s="1"/>
  <c r="L3251" i="12"/>
  <c r="M3251" i="12" s="1"/>
  <c r="L3295" i="12"/>
  <c r="M3295" i="12" s="1"/>
  <c r="L3181" i="12"/>
  <c r="M3181" i="12" s="1"/>
  <c r="L3240" i="12"/>
  <c r="M3240" i="12" s="1"/>
  <c r="L3360" i="12"/>
  <c r="M3360" i="12" s="1"/>
  <c r="L3315" i="12"/>
  <c r="M3315" i="12" s="1"/>
  <c r="L3390" i="12"/>
  <c r="M3390" i="12" s="1"/>
  <c r="L3246" i="12"/>
  <c r="M3246" i="12" s="1"/>
  <c r="L3317" i="12"/>
  <c r="M3317" i="12" s="1"/>
  <c r="L3157" i="12"/>
  <c r="M3157" i="12" s="1"/>
  <c r="L3350" i="12"/>
  <c r="M3350" i="12" s="1"/>
  <c r="L3274" i="12"/>
  <c r="M3274" i="12" s="1"/>
  <c r="L3253" i="12"/>
  <c r="M3253" i="12" s="1"/>
  <c r="L3243" i="12"/>
  <c r="M3243" i="12" s="1"/>
  <c r="L3158" i="12"/>
  <c r="M3158" i="12" s="1"/>
  <c r="L3206" i="12"/>
  <c r="M3206" i="12" s="1"/>
  <c r="L3316" i="12"/>
  <c r="M3316" i="12" s="1"/>
  <c r="L3280" i="12"/>
  <c r="M3280" i="12" s="1"/>
  <c r="L3297" i="12"/>
  <c r="M3297" i="12" s="1"/>
  <c r="L3418" i="12"/>
  <c r="M3418" i="12" s="1"/>
  <c r="L3333" i="12"/>
  <c r="M3333" i="12" s="1"/>
  <c r="L3300" i="12"/>
  <c r="M3300" i="12" s="1"/>
  <c r="L3252" i="12"/>
  <c r="M3252" i="12" s="1"/>
  <c r="L3135" i="12"/>
  <c r="M3135" i="12" s="1"/>
  <c r="L3184" i="12"/>
  <c r="M3184" i="12" s="1"/>
  <c r="L3355" i="12"/>
  <c r="M3355" i="12" s="1"/>
  <c r="L3212" i="12"/>
  <c r="M3212" i="12" s="1"/>
  <c r="L3219" i="12"/>
  <c r="M3219" i="12" s="1"/>
  <c r="L3309" i="12"/>
  <c r="M3309" i="12" s="1"/>
  <c r="L3228" i="12"/>
  <c r="M3228" i="12" s="1"/>
  <c r="L3304" i="12"/>
  <c r="M3304" i="12" s="1"/>
  <c r="L3207" i="12"/>
  <c r="M3207" i="12" s="1"/>
  <c r="L3161" i="12"/>
  <c r="M3161" i="12" s="1"/>
  <c r="L3292" i="12"/>
  <c r="M3292" i="12" s="1"/>
  <c r="L3156" i="12"/>
  <c r="M3156" i="12" s="1"/>
  <c r="L3323" i="12"/>
  <c r="M3323" i="12" s="1"/>
  <c r="L3358" i="12"/>
  <c r="M3358" i="12" s="1"/>
  <c r="L3179" i="12"/>
  <c r="M3179" i="12" s="1"/>
  <c r="L3129" i="12"/>
  <c r="M3129" i="12" s="1"/>
  <c r="L3136" i="12"/>
  <c r="M3136" i="12" s="1"/>
  <c r="L3247" i="12"/>
  <c r="M3247" i="12" s="1"/>
  <c r="L3359" i="12"/>
  <c r="M3359" i="12" s="1"/>
  <c r="L3170" i="12"/>
  <c r="M3170" i="12" s="1"/>
  <c r="L3122" i="12"/>
  <c r="M3122" i="12" s="1"/>
  <c r="L3335" i="12"/>
  <c r="M3335" i="12" s="1"/>
  <c r="L3237" i="12"/>
  <c r="M3237" i="12" s="1"/>
  <c r="L3139" i="12"/>
  <c r="M3139" i="12" s="1"/>
  <c r="L3337" i="12"/>
  <c r="M3337" i="12" s="1"/>
  <c r="L3424" i="12"/>
  <c r="M3424" i="12" s="1"/>
  <c r="L3324" i="12"/>
  <c r="M3324" i="12" s="1"/>
  <c r="L3343" i="12"/>
  <c r="M3343" i="12" s="1"/>
  <c r="L3125" i="12"/>
  <c r="M3125" i="12" s="1"/>
  <c r="L3369" i="12"/>
  <c r="M3369" i="12" s="1"/>
  <c r="L3404" i="12"/>
  <c r="M3404" i="12" s="1"/>
  <c r="L3349" i="12"/>
  <c r="M3349" i="12" s="1"/>
  <c r="L3248" i="12"/>
  <c r="M3248" i="12" s="1"/>
  <c r="L3344" i="12"/>
  <c r="M3344" i="12" s="1"/>
  <c r="L3192" i="12"/>
  <c r="M3192" i="12" s="1"/>
  <c r="L3383" i="12"/>
  <c r="M3383" i="12" s="1"/>
  <c r="L3384" i="12"/>
  <c r="M3384" i="12" s="1"/>
  <c r="L3314" i="12"/>
  <c r="M3314" i="12" s="1"/>
  <c r="L3262" i="12"/>
  <c r="M3262" i="12" s="1"/>
  <c r="L3322" i="12"/>
  <c r="M3322" i="12" s="1"/>
  <c r="L3264" i="12"/>
  <c r="M3264" i="12" s="1"/>
  <c r="L3224" i="12"/>
  <c r="M3224" i="12" s="1"/>
  <c r="L3356" i="12"/>
  <c r="M3356" i="12" s="1"/>
  <c r="L3340" i="12"/>
  <c r="M3340" i="12" s="1"/>
  <c r="L3405" i="12"/>
  <c r="M3405" i="12" s="1"/>
  <c r="L3290" i="12"/>
  <c r="M3290" i="12" s="1"/>
  <c r="L3149" i="12"/>
  <c r="M3149" i="12" s="1"/>
  <c r="L3353" i="12"/>
  <c r="M3353" i="12" s="1"/>
  <c r="L3204" i="12"/>
  <c r="M3204" i="12" s="1"/>
  <c r="L3147" i="12"/>
  <c r="M3147" i="12" s="1"/>
  <c r="L3269" i="12"/>
  <c r="M3269" i="12" s="1"/>
  <c r="L3265" i="12"/>
  <c r="M3265" i="12" s="1"/>
  <c r="L3144" i="12"/>
  <c r="M3144" i="12" s="1"/>
  <c r="L3342" i="12"/>
  <c r="M3342" i="12" s="1"/>
  <c r="L3241" i="12"/>
  <c r="M3241" i="12" s="1"/>
  <c r="L3221" i="12"/>
  <c r="M3221" i="12" s="1"/>
  <c r="L3318" i="12"/>
  <c r="M3318" i="12" s="1"/>
  <c r="L3347" i="12"/>
  <c r="M3347" i="12" s="1"/>
  <c r="L3260" i="12"/>
  <c r="M3260" i="12" s="1"/>
  <c r="L3180" i="12"/>
  <c r="M3180" i="12" s="1"/>
  <c r="L3195" i="12"/>
  <c r="M3195" i="12" s="1"/>
  <c r="L3155" i="12"/>
  <c r="M3155" i="12" s="1"/>
  <c r="L3266" i="12"/>
  <c r="M3266" i="12" s="1"/>
  <c r="L3225" i="12"/>
  <c r="M3225" i="12" s="1"/>
  <c r="L3198" i="12"/>
  <c r="M3198" i="12" s="1"/>
  <c r="L3284" i="12"/>
  <c r="M3284" i="12" s="1"/>
  <c r="L3348" i="12"/>
  <c r="M3348" i="12" s="1"/>
  <c r="L3338" i="12"/>
  <c r="M3338" i="12" s="1"/>
  <c r="L3234" i="12"/>
  <c r="M3234" i="12" s="1"/>
  <c r="L3201" i="12"/>
  <c r="M3201" i="12" s="1"/>
  <c r="L3250" i="12"/>
  <c r="M3250" i="12" s="1"/>
  <c r="L3396" i="12"/>
  <c r="M3396" i="12" s="1"/>
  <c r="L3294" i="12"/>
  <c r="M3294" i="12" s="1"/>
  <c r="L3308" i="12"/>
  <c r="M3308" i="12" s="1"/>
  <c r="L3233" i="12"/>
  <c r="M3233" i="12" s="1"/>
  <c r="L3126" i="12"/>
  <c r="M3126" i="12" s="1"/>
  <c r="L3148" i="12"/>
  <c r="M3148" i="12" s="1"/>
  <c r="L3341" i="12"/>
  <c r="M3341" i="12" s="1"/>
  <c r="L3334" i="12"/>
  <c r="M3334" i="12" s="1"/>
  <c r="L3242" i="12"/>
  <c r="M3242" i="12" s="1"/>
  <c r="L3326" i="12"/>
  <c r="M3326" i="12" s="1"/>
  <c r="L3285" i="12"/>
  <c r="M3285" i="12" s="1"/>
  <c r="L3263" i="12"/>
  <c r="M3263" i="12" s="1"/>
  <c r="L3141" i="12"/>
  <c r="M3141" i="12" s="1"/>
  <c r="L3320" i="12"/>
  <c r="M3320" i="12" s="1"/>
  <c r="L3218" i="12"/>
  <c r="M3218" i="12" s="1"/>
  <c r="L2942" i="12"/>
  <c r="M2942" i="12" s="1"/>
  <c r="L3070" i="12"/>
  <c r="M3070" i="12" s="1"/>
  <c r="L2911" i="12"/>
  <c r="M2911" i="12" s="1"/>
  <c r="L2972" i="12"/>
  <c r="M2972" i="12" s="1"/>
  <c r="L3077" i="12"/>
  <c r="M3077" i="12" s="1"/>
  <c r="L3107" i="12"/>
  <c r="M3107" i="12" s="1"/>
  <c r="L3267" i="12"/>
  <c r="M3267" i="12" s="1"/>
  <c r="L3288" i="12"/>
  <c r="M3288" i="12" s="1"/>
  <c r="L3217" i="12"/>
  <c r="M3217" i="12" s="1"/>
  <c r="L3361" i="12"/>
  <c r="M3361" i="12" s="1"/>
  <c r="L3282" i="12"/>
  <c r="M3282" i="12" s="1"/>
  <c r="L3169" i="12"/>
  <c r="M3169" i="12" s="1"/>
  <c r="L3027" i="12"/>
  <c r="M3027" i="12" s="1"/>
  <c r="L2945" i="12"/>
  <c r="M2945" i="12" s="1"/>
  <c r="L2948" i="12"/>
  <c r="M2948" i="12" s="1"/>
  <c r="L3003" i="12"/>
  <c r="M3003" i="12" s="1"/>
  <c r="L2899" i="12"/>
  <c r="M2899" i="12" s="1"/>
  <c r="L3123" i="12"/>
  <c r="M3123" i="12" s="1"/>
  <c r="L3272" i="12"/>
  <c r="M3272" i="12" s="1"/>
  <c r="L3311" i="12"/>
  <c r="M3311" i="12" s="1"/>
  <c r="L3142" i="12"/>
  <c r="M3142" i="12" s="1"/>
  <c r="L3138" i="12"/>
  <c r="M3138" i="12" s="1"/>
  <c r="L3130" i="12"/>
  <c r="M3130" i="12" s="1"/>
  <c r="L3209" i="12"/>
  <c r="M3209" i="12" s="1"/>
  <c r="L3150" i="12"/>
  <c r="M3150" i="12" s="1"/>
  <c r="L3019" i="12"/>
  <c r="M3019" i="12" s="1"/>
  <c r="L2888" i="12"/>
  <c r="M2888" i="12" s="1"/>
  <c r="L2976" i="12"/>
  <c r="M2976" i="12" s="1"/>
  <c r="L2944" i="12"/>
  <c r="M2944" i="12" s="1"/>
  <c r="L2978" i="12"/>
  <c r="M2978" i="12" s="1"/>
  <c r="L3010" i="12"/>
  <c r="M3010" i="12" s="1"/>
  <c r="L3177" i="12"/>
  <c r="M3177" i="12" s="1"/>
  <c r="L3116" i="12"/>
  <c r="M3116" i="12" s="1"/>
  <c r="L2961" i="12"/>
  <c r="M2961" i="12" s="1"/>
  <c r="L2949" i="12"/>
  <c r="M2949" i="12" s="1"/>
  <c r="L3162" i="12"/>
  <c r="M3162" i="12" s="1"/>
  <c r="L2941" i="12"/>
  <c r="M2941" i="12" s="1"/>
  <c r="L3273" i="12"/>
  <c r="M3273" i="12" s="1"/>
  <c r="L3196" i="12"/>
  <c r="M3196" i="12" s="1"/>
  <c r="L3197" i="12"/>
  <c r="M3197" i="12" s="1"/>
  <c r="L3164" i="12"/>
  <c r="M3164" i="12" s="1"/>
  <c r="L3101" i="12"/>
  <c r="M3101" i="12" s="1"/>
  <c r="L3278" i="12"/>
  <c r="M3278" i="12" s="1"/>
  <c r="L3298" i="12"/>
  <c r="M3298" i="12" s="1"/>
  <c r="L2905" i="12"/>
  <c r="M2905" i="12" s="1"/>
  <c r="L3051" i="12"/>
  <c r="M3051" i="12" s="1"/>
  <c r="L3014" i="12"/>
  <c r="M3014" i="12" s="1"/>
  <c r="L2930" i="12"/>
  <c r="M2930" i="12" s="1"/>
  <c r="L3154" i="12"/>
  <c r="M3154" i="12" s="1"/>
  <c r="L3276" i="12"/>
  <c r="M3276" i="12" s="1"/>
  <c r="L3287" i="12"/>
  <c r="M3287" i="12" s="1"/>
  <c r="L3182" i="12"/>
  <c r="M3182" i="12" s="1"/>
  <c r="L3133" i="12"/>
  <c r="M3133" i="12" s="1"/>
  <c r="L3275" i="12"/>
  <c r="M3275" i="12" s="1"/>
  <c r="L3041" i="12"/>
  <c r="M3041" i="12" s="1"/>
  <c r="L2952" i="12"/>
  <c r="M2952" i="12" s="1"/>
  <c r="L2936" i="12"/>
  <c r="M2936" i="12" s="1"/>
  <c r="L3046" i="12"/>
  <c r="M3046" i="12" s="1"/>
  <c r="L2935" i="12"/>
  <c r="M2935" i="12" s="1"/>
  <c r="L2885" i="12"/>
  <c r="M2885" i="12" s="1"/>
  <c r="L2931" i="12"/>
  <c r="M2931" i="12" s="1"/>
  <c r="L3094" i="12"/>
  <c r="M3094" i="12" s="1"/>
  <c r="L3230" i="12"/>
  <c r="M3230" i="12" s="1"/>
  <c r="L3146" i="12"/>
  <c r="M3146" i="12" s="1"/>
  <c r="L2920" i="12"/>
  <c r="M2920" i="12" s="1"/>
  <c r="L2903" i="12"/>
  <c r="M2903" i="12" s="1"/>
  <c r="L3105" i="12"/>
  <c r="M3105" i="12" s="1"/>
  <c r="L2994" i="12"/>
  <c r="M2994" i="12" s="1"/>
  <c r="L2959" i="12"/>
  <c r="M2959" i="12" s="1"/>
  <c r="L2897" i="12"/>
  <c r="M2897" i="12" s="1"/>
  <c r="L3043" i="12"/>
  <c r="M3043" i="12" s="1"/>
  <c r="L3000" i="12"/>
  <c r="M3000" i="12" s="1"/>
  <c r="L2960" i="12"/>
  <c r="M2960" i="12" s="1"/>
  <c r="L3097" i="12"/>
  <c r="M3097" i="12" s="1"/>
  <c r="L3183" i="12"/>
  <c r="M3183" i="12" s="1"/>
  <c r="L3096" i="12"/>
  <c r="M3096" i="12" s="1"/>
  <c r="L2985" i="12"/>
  <c r="M2985" i="12" s="1"/>
  <c r="L3111" i="12"/>
  <c r="M3111" i="12" s="1"/>
  <c r="L3029" i="12"/>
  <c r="M3029" i="12" s="1"/>
  <c r="L2919" i="12"/>
  <c r="M2919" i="12" s="1"/>
  <c r="L3052" i="12"/>
  <c r="M3052" i="12" s="1"/>
  <c r="L3092" i="12"/>
  <c r="M3092" i="12" s="1"/>
  <c r="L2940" i="12"/>
  <c r="M2940" i="12" s="1"/>
  <c r="L2921" i="12"/>
  <c r="M2921" i="12" s="1"/>
  <c r="L2917" i="12"/>
  <c r="M2917" i="12" s="1"/>
  <c r="L3031" i="12"/>
  <c r="M3031" i="12" s="1"/>
  <c r="L2964" i="12"/>
  <c r="M2964" i="12" s="1"/>
  <c r="L2992" i="12"/>
  <c r="M2992" i="12" s="1"/>
  <c r="L3033" i="12"/>
  <c r="M3033" i="12" s="1"/>
  <c r="L2965" i="12"/>
  <c r="M2965" i="12" s="1"/>
  <c r="L2923" i="12"/>
  <c r="M2923" i="12" s="1"/>
  <c r="L3089" i="12"/>
  <c r="M3089" i="12" s="1"/>
  <c r="L2914" i="12"/>
  <c r="M2914" i="12" s="1"/>
  <c r="L3072" i="12"/>
  <c r="M3072" i="12" s="1"/>
  <c r="L3032" i="12"/>
  <c r="M3032" i="12" s="1"/>
  <c r="L3069" i="12"/>
  <c r="M3069" i="12" s="1"/>
  <c r="L2901" i="12"/>
  <c r="M2901" i="12" s="1"/>
  <c r="L2988" i="12"/>
  <c r="M2988" i="12" s="1"/>
  <c r="L3078" i="12"/>
  <c r="M3078" i="12" s="1"/>
  <c r="L2908" i="12"/>
  <c r="M2908" i="12" s="1"/>
  <c r="L2998" i="12"/>
  <c r="M2998" i="12" s="1"/>
  <c r="L3145" i="12"/>
  <c r="M3145" i="12" s="1"/>
  <c r="L2967" i="12"/>
  <c r="M2967" i="12" s="1"/>
  <c r="L3102" i="12"/>
  <c r="M3102" i="12" s="1"/>
  <c r="L2991" i="12"/>
  <c r="M2991" i="12" s="1"/>
  <c r="L2983" i="12"/>
  <c r="M2983" i="12" s="1"/>
  <c r="L3068" i="12"/>
  <c r="M3068" i="12" s="1"/>
  <c r="L3006" i="12"/>
  <c r="M3006" i="12" s="1"/>
  <c r="L3093" i="12"/>
  <c r="M3093" i="12" s="1"/>
  <c r="L3127" i="12"/>
  <c r="M3127" i="12" s="1"/>
  <c r="L2943" i="12"/>
  <c r="M2943" i="12" s="1"/>
  <c r="L2938" i="12"/>
  <c r="M2938" i="12" s="1"/>
  <c r="L3084" i="12"/>
  <c r="M3084" i="12" s="1"/>
  <c r="L2934" i="12"/>
  <c r="M2934" i="12" s="1"/>
  <c r="L3087" i="12"/>
  <c r="M3087" i="12" s="1"/>
  <c r="L2950" i="12"/>
  <c r="M2950" i="12" s="1"/>
  <c r="L3106" i="12"/>
  <c r="M3106" i="12" s="1"/>
  <c r="L2966" i="12"/>
  <c r="M2966" i="12" s="1"/>
  <c r="L3030" i="12"/>
  <c r="M3030" i="12" s="1"/>
  <c r="L3037" i="12"/>
  <c r="M3037" i="12" s="1"/>
  <c r="L3001" i="12"/>
  <c r="M3001" i="12" s="1"/>
  <c r="L3061" i="12"/>
  <c r="M3061" i="12" s="1"/>
  <c r="L3057" i="12"/>
  <c r="M3057" i="12" s="1"/>
  <c r="L2954" i="12"/>
  <c r="M2954" i="12" s="1"/>
  <c r="L3082" i="12"/>
  <c r="M3082" i="12" s="1"/>
  <c r="L3044" i="12"/>
  <c r="M3044" i="12" s="1"/>
  <c r="L2939" i="12"/>
  <c r="M2939" i="12" s="1"/>
  <c r="L3020" i="12"/>
  <c r="M3020" i="12" s="1"/>
  <c r="L3005" i="12"/>
  <c r="M3005" i="12" s="1"/>
  <c r="L2973" i="12"/>
  <c r="M2973" i="12" s="1"/>
  <c r="L2962" i="12"/>
  <c r="M2962" i="12" s="1"/>
  <c r="L3035" i="12"/>
  <c r="M3035" i="12" s="1"/>
  <c r="L2995" i="12"/>
  <c r="M2995" i="12" s="1"/>
  <c r="L3065" i="12"/>
  <c r="M3065" i="12" s="1"/>
  <c r="L3026" i="12"/>
  <c r="M3026" i="12" s="1"/>
  <c r="L3160" i="12"/>
  <c r="M3160" i="12" s="1"/>
  <c r="L3018" i="12"/>
  <c r="M3018" i="12" s="1"/>
  <c r="L3028" i="12"/>
  <c r="M3028" i="12" s="1"/>
  <c r="L3063" i="12"/>
  <c r="M3063" i="12" s="1"/>
  <c r="L3008" i="12"/>
  <c r="M3008" i="12" s="1"/>
  <c r="L3021" i="12"/>
  <c r="M3021" i="12" s="1"/>
  <c r="L2982" i="12"/>
  <c r="M2982" i="12" s="1"/>
  <c r="L3075" i="12"/>
  <c r="M3075" i="12" s="1"/>
  <c r="L3173" i="12"/>
  <c r="M3173" i="12" s="1"/>
  <c r="L2970" i="12"/>
  <c r="M2970" i="12" s="1"/>
  <c r="L3023" i="12"/>
  <c r="M3023" i="12" s="1"/>
  <c r="L2906" i="12"/>
  <c r="M2906" i="12" s="1"/>
  <c r="L3083" i="12"/>
  <c r="M3083" i="12" s="1"/>
  <c r="L3115" i="12"/>
  <c r="M3115" i="12" s="1"/>
  <c r="L3103" i="12"/>
  <c r="M3103" i="12" s="1"/>
  <c r="L3048" i="12"/>
  <c r="M3048" i="12" s="1"/>
  <c r="L3062" i="12"/>
  <c r="M3062" i="12" s="1"/>
  <c r="L3073" i="12"/>
  <c r="M3073" i="12" s="1"/>
  <c r="L2894" i="12"/>
  <c r="M2894" i="12" s="1"/>
  <c r="L3002" i="12"/>
  <c r="M3002" i="12" s="1"/>
  <c r="L3080" i="12"/>
  <c r="M3080" i="12" s="1"/>
  <c r="L2887" i="12"/>
  <c r="M2887" i="12" s="1"/>
  <c r="L3118" i="12"/>
  <c r="M3118" i="12" s="1"/>
  <c r="L3088" i="12"/>
  <c r="M3088" i="12" s="1"/>
  <c r="L3099" i="12"/>
  <c r="M3099" i="12" s="1"/>
  <c r="L2963" i="12"/>
  <c r="M2963" i="12" s="1"/>
  <c r="L3119" i="12"/>
  <c r="M3119" i="12" s="1"/>
  <c r="L2984" i="12"/>
  <c r="M2984" i="12" s="1"/>
  <c r="L3143" i="12"/>
  <c r="M3143" i="12" s="1"/>
  <c r="L2910" i="12"/>
  <c r="M2910" i="12" s="1"/>
  <c r="L3004" i="12"/>
  <c r="M3004" i="12" s="1"/>
  <c r="L2951" i="12"/>
  <c r="M2951" i="12" s="1"/>
  <c r="L3074" i="12"/>
  <c r="M3074" i="12" s="1"/>
  <c r="L2980" i="12"/>
  <c r="M2980" i="12" s="1"/>
  <c r="L3038" i="12"/>
  <c r="M3038" i="12" s="1"/>
  <c r="L3100" i="12"/>
  <c r="M3100" i="12" s="1"/>
  <c r="L2981" i="12"/>
  <c r="M2981" i="12" s="1"/>
  <c r="L3009" i="12"/>
  <c r="M3009" i="12" s="1"/>
  <c r="L3058" i="12"/>
  <c r="M3058" i="12" s="1"/>
  <c r="L3056" i="12"/>
  <c r="M3056" i="12" s="1"/>
  <c r="L3079" i="12"/>
  <c r="M3079" i="12" s="1"/>
  <c r="L2900" i="12"/>
  <c r="M2900" i="12" s="1"/>
  <c r="L3095" i="12"/>
  <c r="M3095" i="12" s="1"/>
  <c r="L2956" i="12"/>
  <c r="M2956" i="12" s="1"/>
  <c r="L2926" i="12"/>
  <c r="M2926" i="12" s="1"/>
  <c r="L2928" i="12"/>
  <c r="M2928" i="12" s="1"/>
  <c r="L3036" i="12"/>
  <c r="M3036" i="12" s="1"/>
  <c r="L2891" i="12"/>
  <c r="M2891" i="12" s="1"/>
  <c r="L3011" i="12"/>
  <c r="M3011" i="12" s="1"/>
  <c r="L3140" i="12"/>
  <c r="M3140" i="12" s="1"/>
  <c r="L3059" i="12"/>
  <c r="M3059" i="12" s="1"/>
  <c r="L2898" i="12"/>
  <c r="M2898" i="12" s="1"/>
  <c r="L3071" i="12"/>
  <c r="M3071" i="12" s="1"/>
  <c r="L3171" i="12"/>
  <c r="M3171" i="12" s="1"/>
  <c r="L2968" i="12"/>
  <c r="M2968" i="12" s="1"/>
  <c r="L3120" i="12"/>
  <c r="M3120" i="12" s="1"/>
  <c r="L3039" i="12"/>
  <c r="M3039" i="12" s="1"/>
  <c r="L2909" i="12"/>
  <c r="M2909" i="12" s="1"/>
  <c r="L3168" i="12"/>
  <c r="M3168" i="12" s="1"/>
  <c r="L2997" i="12"/>
  <c r="M2997" i="12" s="1"/>
  <c r="L2993" i="12"/>
  <c r="M2993" i="12" s="1"/>
  <c r="L3022" i="12"/>
  <c r="M3022" i="12" s="1"/>
  <c r="L3024" i="12"/>
  <c r="M3024" i="12" s="1"/>
  <c r="L3060" i="12"/>
  <c r="M3060" i="12" s="1"/>
  <c r="L2929" i="12"/>
  <c r="M2929" i="12" s="1"/>
  <c r="L3113" i="12"/>
  <c r="M3113" i="12" s="1"/>
  <c r="L3017" i="12"/>
  <c r="M3017" i="12" s="1"/>
  <c r="L2986" i="12"/>
  <c r="M2986" i="12" s="1"/>
  <c r="L2890" i="12"/>
  <c r="M2890" i="12" s="1"/>
  <c r="L2916" i="12"/>
  <c r="M2916" i="12" s="1"/>
  <c r="L3050" i="12"/>
  <c r="M3050" i="12" s="1"/>
  <c r="L3025" i="12"/>
  <c r="M3025" i="12" s="1"/>
  <c r="L3085" i="12"/>
  <c r="M3085" i="12" s="1"/>
  <c r="L3117" i="12"/>
  <c r="M3117" i="12" s="1"/>
  <c r="L2889" i="12"/>
  <c r="M2889" i="12" s="1"/>
  <c r="L3015" i="12"/>
  <c r="M3015" i="12" s="1"/>
  <c r="L2877" i="12"/>
  <c r="M2877" i="12" s="1"/>
  <c r="L3090" i="12"/>
  <c r="M3090" i="12" s="1"/>
  <c r="L3175" i="12"/>
  <c r="M3175" i="12" s="1"/>
  <c r="L3012" i="12"/>
  <c r="M3012" i="12" s="1"/>
  <c r="L2912" i="12"/>
  <c r="M2912" i="12" s="1"/>
  <c r="L3034" i="12"/>
  <c r="M3034" i="12" s="1"/>
  <c r="L3081" i="12"/>
  <c r="M3081" i="12" s="1"/>
  <c r="L3114" i="12"/>
  <c r="M3114" i="12" s="1"/>
  <c r="L3086" i="12"/>
  <c r="M3086" i="12" s="1"/>
  <c r="L3055" i="12"/>
  <c r="M3055" i="12" s="1"/>
  <c r="L2947" i="12"/>
  <c r="M2947" i="12" s="1"/>
  <c r="L3109" i="12"/>
  <c r="M3109" i="12" s="1"/>
  <c r="L2946" i="12"/>
  <c r="M2946" i="12" s="1"/>
  <c r="L3098" i="12"/>
  <c r="M3098" i="12" s="1"/>
  <c r="L2857" i="12"/>
  <c r="M2857" i="12" s="1"/>
  <c r="L2974" i="12"/>
  <c r="M2974" i="12" s="1"/>
  <c r="L3042" i="12"/>
  <c r="M3042" i="12" s="1"/>
  <c r="L3040" i="12"/>
  <c r="M3040" i="12" s="1"/>
  <c r="L2896" i="12"/>
  <c r="M2896" i="12" s="1"/>
  <c r="L2999" i="12"/>
  <c r="M2999" i="12" s="1"/>
  <c r="L2975" i="12"/>
  <c r="M2975" i="12" s="1"/>
  <c r="L3172" i="12"/>
  <c r="M3172" i="12" s="1"/>
  <c r="L3076" i="12"/>
  <c r="M3076" i="12" s="1"/>
  <c r="L2893" i="12"/>
  <c r="M2893" i="12" s="1"/>
  <c r="L2895" i="12"/>
  <c r="M2895" i="12" s="1"/>
  <c r="L3108" i="12"/>
  <c r="M3108" i="12" s="1"/>
  <c r="L2958" i="12"/>
  <c r="M2958" i="12" s="1"/>
  <c r="L3045" i="12"/>
  <c r="M3045" i="12" s="1"/>
  <c r="L2925" i="12"/>
  <c r="M2925" i="12" s="1"/>
  <c r="L3066" i="12"/>
  <c r="M3066" i="12" s="1"/>
  <c r="L2924" i="12"/>
  <c r="M2924" i="12" s="1"/>
  <c r="L3091" i="12"/>
  <c r="M3091" i="12" s="1"/>
  <c r="L2990" i="12"/>
  <c r="M2990" i="12" s="1"/>
  <c r="L2937" i="12"/>
  <c r="M2937" i="12" s="1"/>
  <c r="L3016" i="12"/>
  <c r="M3016" i="12" s="1"/>
  <c r="L2971" i="12"/>
  <c r="M2971" i="12" s="1"/>
  <c r="L2977" i="12"/>
  <c r="M2977" i="12" s="1"/>
  <c r="L2830" i="12"/>
  <c r="M2830" i="12" s="1"/>
  <c r="L2798" i="12"/>
  <c r="M2798" i="12" s="1"/>
  <c r="L2847" i="12"/>
  <c r="M2847" i="12" s="1"/>
  <c r="L2873" i="12"/>
  <c r="M2873" i="12" s="1"/>
  <c r="L2863" i="12"/>
  <c r="M2863" i="12" s="1"/>
  <c r="L2809" i="12"/>
  <c r="M2809" i="12" s="1"/>
  <c r="L2831" i="12"/>
  <c r="M2831" i="12" s="1"/>
  <c r="L2872" i="12"/>
  <c r="M2872" i="12" s="1"/>
  <c r="L2772" i="12"/>
  <c r="M2772" i="12" s="1"/>
  <c r="L2792" i="12"/>
  <c r="M2792" i="12" s="1"/>
  <c r="L2814" i="12"/>
  <c r="M2814" i="12" s="1"/>
  <c r="L2849" i="12"/>
  <c r="M2849" i="12" s="1"/>
  <c r="L3047" i="12"/>
  <c r="M3047" i="12" s="1"/>
  <c r="L2813" i="12"/>
  <c r="M2813" i="12" s="1"/>
  <c r="L3067" i="12"/>
  <c r="M3067" i="12" s="1"/>
  <c r="L3151" i="12"/>
  <c r="M3151" i="12" s="1"/>
  <c r="L3053" i="12"/>
  <c r="M3053" i="12" s="1"/>
  <c r="L2979" i="12"/>
  <c r="M2979" i="12" s="1"/>
  <c r="L2892" i="12"/>
  <c r="M2892" i="12" s="1"/>
  <c r="L2881" i="12"/>
  <c r="M2881" i="12" s="1"/>
  <c r="L2820" i="12"/>
  <c r="M2820" i="12" s="1"/>
  <c r="L2829" i="12"/>
  <c r="M2829" i="12" s="1"/>
  <c r="L2768" i="12"/>
  <c r="M2768" i="12" s="1"/>
  <c r="L2922" i="12"/>
  <c r="M2922" i="12" s="1"/>
  <c r="L2918" i="12"/>
  <c r="M2918" i="12" s="1"/>
  <c r="L2969" i="12"/>
  <c r="M2969" i="12" s="1"/>
  <c r="L2789" i="12"/>
  <c r="M2789" i="12" s="1"/>
  <c r="L2850" i="12"/>
  <c r="M2850" i="12" s="1"/>
  <c r="L2846" i="12"/>
  <c r="M2846" i="12" s="1"/>
  <c r="L2770" i="12"/>
  <c r="M2770" i="12" s="1"/>
  <c r="L2810" i="12"/>
  <c r="M2810" i="12" s="1"/>
  <c r="L3112" i="12"/>
  <c r="M3112" i="12" s="1"/>
  <c r="L3064" i="12"/>
  <c r="M3064" i="12" s="1"/>
  <c r="L2784" i="12"/>
  <c r="M2784" i="12" s="1"/>
  <c r="L2858" i="12"/>
  <c r="M2858" i="12" s="1"/>
  <c r="L2781" i="12"/>
  <c r="M2781" i="12" s="1"/>
  <c r="L2793" i="12"/>
  <c r="M2793" i="12" s="1"/>
  <c r="L3153" i="12"/>
  <c r="M3153" i="12" s="1"/>
  <c r="L2927" i="12"/>
  <c r="M2927" i="12" s="1"/>
  <c r="L2851" i="12"/>
  <c r="M2851" i="12" s="1"/>
  <c r="L2786" i="12"/>
  <c r="M2786" i="12" s="1"/>
  <c r="L2802" i="12"/>
  <c r="M2802" i="12" s="1"/>
  <c r="L2859" i="12"/>
  <c r="M2859" i="12" s="1"/>
  <c r="L2861" i="12"/>
  <c r="M2861" i="12" s="1"/>
  <c r="L2870" i="12"/>
  <c r="M2870" i="12" s="1"/>
  <c r="L2832" i="12"/>
  <c r="M2832" i="12" s="1"/>
  <c r="L2865" i="12"/>
  <c r="M2865" i="12" s="1"/>
  <c r="L3054" i="12"/>
  <c r="M3054" i="12" s="1"/>
  <c r="L3007" i="12"/>
  <c r="M3007" i="12" s="1"/>
  <c r="L2902" i="12"/>
  <c r="M2902" i="12" s="1"/>
  <c r="L2844" i="12"/>
  <c r="M2844" i="12" s="1"/>
  <c r="L2876" i="12"/>
  <c r="M2876" i="12" s="1"/>
  <c r="L2884" i="12"/>
  <c r="M2884" i="12" s="1"/>
  <c r="L2886" i="12"/>
  <c r="M2886" i="12" s="1"/>
  <c r="L2801" i="12"/>
  <c r="M2801" i="12" s="1"/>
  <c r="L2797" i="12"/>
  <c r="M2797" i="12" s="1"/>
  <c r="L2783" i="12"/>
  <c r="M2783" i="12" s="1"/>
  <c r="L2913" i="12"/>
  <c r="M2913" i="12" s="1"/>
  <c r="L2953" i="12"/>
  <c r="M2953" i="12" s="1"/>
  <c r="L3049" i="12"/>
  <c r="M3049" i="12" s="1"/>
  <c r="L2855" i="12"/>
  <c r="M2855" i="12" s="1"/>
  <c r="L2769" i="12"/>
  <c r="M2769" i="12" s="1"/>
  <c r="L2864" i="12"/>
  <c r="M2864" i="12" s="1"/>
  <c r="L2871" i="12"/>
  <c r="M2871" i="12" s="1"/>
  <c r="L2836" i="12"/>
  <c r="M2836" i="12" s="1"/>
  <c r="L2773" i="12"/>
  <c r="M2773" i="12" s="1"/>
  <c r="L2904" i="12"/>
  <c r="M2904" i="12" s="1"/>
  <c r="L3104" i="12"/>
  <c r="M3104" i="12" s="1"/>
  <c r="L2933" i="12"/>
  <c r="M2933" i="12" s="1"/>
  <c r="L3013" i="12"/>
  <c r="M3013" i="12" s="1"/>
  <c r="L2834" i="12"/>
  <c r="M2834" i="12" s="1"/>
  <c r="L2799" i="12"/>
  <c r="M2799" i="12" s="1"/>
  <c r="L2875" i="12"/>
  <c r="M2875" i="12" s="1"/>
  <c r="L2754" i="12"/>
  <c r="M2754" i="12" s="1"/>
  <c r="L2860" i="12"/>
  <c r="M2860" i="12" s="1"/>
  <c r="L3110" i="12"/>
  <c r="M3110" i="12" s="1"/>
  <c r="L2719" i="12"/>
  <c r="M2719" i="12" s="1"/>
  <c r="L2818" i="12"/>
  <c r="M2818" i="12" s="1"/>
  <c r="L2803" i="12"/>
  <c r="M2803" i="12" s="1"/>
  <c r="L2882" i="12"/>
  <c r="M2882" i="12" s="1"/>
  <c r="L2658" i="12"/>
  <c r="M2658" i="12" s="1"/>
  <c r="L2811" i="12"/>
  <c r="M2811" i="12" s="1"/>
  <c r="L2866" i="12"/>
  <c r="M2866" i="12" s="1"/>
  <c r="L2729" i="12"/>
  <c r="M2729" i="12" s="1"/>
  <c r="L3134" i="12"/>
  <c r="M3134" i="12" s="1"/>
  <c r="L2843" i="12"/>
  <c r="M2843" i="12" s="1"/>
  <c r="L2758" i="12"/>
  <c r="M2758" i="12" s="1"/>
  <c r="L2796" i="12"/>
  <c r="M2796" i="12" s="1"/>
  <c r="L2815" i="12"/>
  <c r="M2815" i="12" s="1"/>
  <c r="L2878" i="12"/>
  <c r="M2878" i="12" s="1"/>
  <c r="L2727" i="12"/>
  <c r="M2727" i="12" s="1"/>
  <c r="L2833" i="12"/>
  <c r="M2833" i="12" s="1"/>
  <c r="L3121" i="12"/>
  <c r="M3121" i="12" s="1"/>
  <c r="L2845" i="12"/>
  <c r="M2845" i="12" s="1"/>
  <c r="L2824" i="12"/>
  <c r="M2824" i="12" s="1"/>
  <c r="L2874" i="12"/>
  <c r="M2874" i="12" s="1"/>
  <c r="L2752" i="12"/>
  <c r="M2752" i="12" s="1"/>
  <c r="L2700" i="12"/>
  <c r="M2700" i="12" s="1"/>
  <c r="L2683" i="12"/>
  <c r="M2683" i="12" s="1"/>
  <c r="L2775" i="12"/>
  <c r="M2775" i="12" s="1"/>
  <c r="L2915" i="12"/>
  <c r="M2915" i="12" s="1"/>
  <c r="L2822" i="12"/>
  <c r="M2822" i="12" s="1"/>
  <c r="L2817" i="12"/>
  <c r="M2817" i="12" s="1"/>
  <c r="L2853" i="12"/>
  <c r="M2853" i="12" s="1"/>
  <c r="L2837" i="12"/>
  <c r="M2837" i="12" s="1"/>
  <c r="L2641" i="12"/>
  <c r="M2641" i="12" s="1"/>
  <c r="L2879" i="12"/>
  <c r="M2879" i="12" s="1"/>
  <c r="L2790" i="12"/>
  <c r="M2790" i="12" s="1"/>
  <c r="L2856" i="12"/>
  <c r="M2856" i="12" s="1"/>
  <c r="L2767" i="12"/>
  <c r="M2767" i="12" s="1"/>
  <c r="L2800" i="12"/>
  <c r="M2800" i="12" s="1"/>
  <c r="L2867" i="12"/>
  <c r="M2867" i="12" s="1"/>
  <c r="L2827" i="12"/>
  <c r="M2827" i="12" s="1"/>
  <c r="L2791" i="12"/>
  <c r="M2791" i="12" s="1"/>
  <c r="L2840" i="12"/>
  <c r="M2840" i="12" s="1"/>
  <c r="L2805" i="12"/>
  <c r="M2805" i="12" s="1"/>
  <c r="L2765" i="12"/>
  <c r="M2765" i="12" s="1"/>
  <c r="L2852" i="12"/>
  <c r="M2852" i="12" s="1"/>
  <c r="L2707" i="12"/>
  <c r="M2707" i="12" s="1"/>
  <c r="L2862" i="12"/>
  <c r="M2862" i="12" s="1"/>
  <c r="L2782" i="12"/>
  <c r="M2782" i="12" s="1"/>
  <c r="L2774" i="12"/>
  <c r="M2774" i="12" s="1"/>
  <c r="L2996" i="12"/>
  <c r="M2996" i="12" s="1"/>
  <c r="L2826" i="12"/>
  <c r="M2826" i="12" s="1"/>
  <c r="L2835" i="12"/>
  <c r="M2835" i="12" s="1"/>
  <c r="L2699" i="12"/>
  <c r="M2699" i="12" s="1"/>
  <c r="L2806" i="12"/>
  <c r="M2806" i="12" s="1"/>
  <c r="L2762" i="12"/>
  <c r="M2762" i="12" s="1"/>
  <c r="L2640" i="12"/>
  <c r="M2640" i="12" s="1"/>
  <c r="L2755" i="12"/>
  <c r="M2755" i="12" s="1"/>
  <c r="L2780" i="12"/>
  <c r="M2780" i="12" s="1"/>
  <c r="L2819" i="12"/>
  <c r="M2819" i="12" s="1"/>
  <c r="L2932" i="12"/>
  <c r="M2932" i="12" s="1"/>
  <c r="L2795" i="12"/>
  <c r="M2795" i="12" s="1"/>
  <c r="L2842" i="12"/>
  <c r="M2842" i="12" s="1"/>
  <c r="L2854" i="12"/>
  <c r="M2854" i="12" s="1"/>
  <c r="L2955" i="12"/>
  <c r="M2955" i="12" s="1"/>
  <c r="L2841" i="12"/>
  <c r="M2841" i="12" s="1"/>
  <c r="L2674" i="12"/>
  <c r="M2674" i="12" s="1"/>
  <c r="L2787" i="12"/>
  <c r="M2787" i="12" s="1"/>
  <c r="L2759" i="12"/>
  <c r="M2759" i="12" s="1"/>
  <c r="L2724" i="12"/>
  <c r="M2724" i="12" s="1"/>
  <c r="L2989" i="12"/>
  <c r="M2989" i="12" s="1"/>
  <c r="L2825" i="12"/>
  <c r="M2825" i="12" s="1"/>
  <c r="L2883" i="12"/>
  <c r="M2883" i="12" s="1"/>
  <c r="L2868" i="12"/>
  <c r="M2868" i="12" s="1"/>
  <c r="L2808" i="12"/>
  <c r="M2808" i="12" s="1"/>
  <c r="L2816" i="12"/>
  <c r="M2816" i="12" s="1"/>
  <c r="L2823" i="12"/>
  <c r="M2823" i="12" s="1"/>
  <c r="L2848" i="12"/>
  <c r="M2848" i="12" s="1"/>
  <c r="L2734" i="12"/>
  <c r="M2734" i="12" s="1"/>
  <c r="L2680" i="12"/>
  <c r="M2680" i="12" s="1"/>
  <c r="L2880" i="12"/>
  <c r="M2880" i="12" s="1"/>
  <c r="L2869" i="12"/>
  <c r="M2869" i="12" s="1"/>
  <c r="L2785" i="12"/>
  <c r="M2785" i="12" s="1"/>
  <c r="L2675" i="12"/>
  <c r="M2675" i="12" s="1"/>
  <c r="L2776" i="12"/>
  <c r="M2776" i="12" s="1"/>
  <c r="L2771" i="12"/>
  <c r="M2771" i="12" s="1"/>
  <c r="L2763" i="12"/>
  <c r="M2763" i="12" s="1"/>
  <c r="L2788" i="12"/>
  <c r="M2788" i="12" s="1"/>
  <c r="L2730" i="12"/>
  <c r="M2730" i="12" s="1"/>
  <c r="L2828" i="12"/>
  <c r="M2828" i="12" s="1"/>
  <c r="L2838" i="12"/>
  <c r="M2838" i="12" s="1"/>
  <c r="L2907" i="12"/>
  <c r="M2907" i="12" s="1"/>
  <c r="L2777" i="12"/>
  <c r="M2777" i="12" s="1"/>
  <c r="L2794" i="12"/>
  <c r="M2794" i="12" s="1"/>
  <c r="L2987" i="12"/>
  <c r="M2987" i="12" s="1"/>
  <c r="L2957" i="12"/>
  <c r="M2957" i="12" s="1"/>
  <c r="L2812" i="12"/>
  <c r="M2812" i="12" s="1"/>
  <c r="L2778" i="12"/>
  <c r="M2778" i="12" s="1"/>
  <c r="L2779" i="12"/>
  <c r="M2779" i="12" s="1"/>
  <c r="L2807" i="12"/>
  <c r="M2807" i="12" s="1"/>
  <c r="L2661" i="12"/>
  <c r="M2661" i="12" s="1"/>
  <c r="L2665" i="12"/>
  <c r="M2665" i="12" s="1"/>
  <c r="L2715" i="12"/>
  <c r="M2715" i="12" s="1"/>
  <c r="L2716" i="12"/>
  <c r="M2716" i="12" s="1"/>
  <c r="L2720" i="12"/>
  <c r="M2720" i="12" s="1"/>
  <c r="L2672" i="12"/>
  <c r="M2672" i="12" s="1"/>
  <c r="L2713" i="12"/>
  <c r="M2713" i="12" s="1"/>
  <c r="L2750" i="12"/>
  <c r="M2750" i="12" s="1"/>
  <c r="L2616" i="12"/>
  <c r="M2616" i="12" s="1"/>
  <c r="L2747" i="12"/>
  <c r="M2747" i="12" s="1"/>
  <c r="L2691" i="12"/>
  <c r="M2691" i="12" s="1"/>
  <c r="L2663" i="12"/>
  <c r="M2663" i="12" s="1"/>
  <c r="L2588" i="12"/>
  <c r="M2588" i="12" s="1"/>
  <c r="L2748" i="12"/>
  <c r="M2748" i="12" s="1"/>
  <c r="L2736" i="12"/>
  <c r="M2736" i="12" s="1"/>
  <c r="L2732" i="12"/>
  <c r="M2732" i="12" s="1"/>
  <c r="L2711" i="12"/>
  <c r="M2711" i="12" s="1"/>
  <c r="L2649" i="12"/>
  <c r="M2649" i="12" s="1"/>
  <c r="L2568" i="12"/>
  <c r="M2568" i="12" s="1"/>
  <c r="L2821" i="12"/>
  <c r="M2821" i="12" s="1"/>
  <c r="L2571" i="12"/>
  <c r="M2571" i="12" s="1"/>
  <c r="L2676" i="12"/>
  <c r="M2676" i="12" s="1"/>
  <c r="L2766" i="12"/>
  <c r="M2766" i="12" s="1"/>
  <c r="L2670" i="12"/>
  <c r="M2670" i="12" s="1"/>
  <c r="L2706" i="12"/>
  <c r="M2706" i="12" s="1"/>
  <c r="L2532" i="12"/>
  <c r="M2532" i="12" s="1"/>
  <c r="L2550" i="12"/>
  <c r="M2550" i="12" s="1"/>
  <c r="L2666" i="12"/>
  <c r="M2666" i="12" s="1"/>
  <c r="L2653" i="12"/>
  <c r="M2653" i="12" s="1"/>
  <c r="L2737" i="12"/>
  <c r="M2737" i="12" s="1"/>
  <c r="L2712" i="12"/>
  <c r="M2712" i="12" s="1"/>
  <c r="L2647" i="12"/>
  <c r="M2647" i="12" s="1"/>
  <c r="L2718" i="12"/>
  <c r="M2718" i="12" s="1"/>
  <c r="L2664" i="12"/>
  <c r="M2664" i="12" s="1"/>
  <c r="L2669" i="12"/>
  <c r="M2669" i="12" s="1"/>
  <c r="L2753" i="12"/>
  <c r="M2753" i="12" s="1"/>
  <c r="L2584" i="12"/>
  <c r="M2584" i="12" s="1"/>
  <c r="L2660" i="12"/>
  <c r="M2660" i="12" s="1"/>
  <c r="L2749" i="12"/>
  <c r="M2749" i="12" s="1"/>
  <c r="L2659" i="12"/>
  <c r="M2659" i="12" s="1"/>
  <c r="L2738" i="12"/>
  <c r="M2738" i="12" s="1"/>
  <c r="L2687" i="12"/>
  <c r="M2687" i="12" s="1"/>
  <c r="L2728" i="12"/>
  <c r="M2728" i="12" s="1"/>
  <c r="L2705" i="12"/>
  <c r="M2705" i="12" s="1"/>
  <c r="L2698" i="12"/>
  <c r="M2698" i="12" s="1"/>
  <c r="L2692" i="12"/>
  <c r="M2692" i="12" s="1"/>
  <c r="L2708" i="12"/>
  <c r="M2708" i="12" s="1"/>
  <c r="L2751" i="12"/>
  <c r="M2751" i="12" s="1"/>
  <c r="L2656" i="12"/>
  <c r="M2656" i="12" s="1"/>
  <c r="L2688" i="12"/>
  <c r="M2688" i="12" s="1"/>
  <c r="L2709" i="12"/>
  <c r="M2709" i="12" s="1"/>
  <c r="L2690" i="12"/>
  <c r="M2690" i="12" s="1"/>
  <c r="L2667" i="12"/>
  <c r="M2667" i="12" s="1"/>
  <c r="L2652" i="12"/>
  <c r="M2652" i="12" s="1"/>
  <c r="L2839" i="12"/>
  <c r="M2839" i="12" s="1"/>
  <c r="L2686" i="12"/>
  <c r="M2686" i="12" s="1"/>
  <c r="L2756" i="12"/>
  <c r="M2756" i="12" s="1"/>
  <c r="L2694" i="12"/>
  <c r="M2694" i="12" s="1"/>
  <c r="L2646" i="12"/>
  <c r="M2646" i="12" s="1"/>
  <c r="L2654" i="12"/>
  <c r="M2654" i="12" s="1"/>
  <c r="L2725" i="12"/>
  <c r="M2725" i="12" s="1"/>
  <c r="L2717" i="12"/>
  <c r="M2717" i="12" s="1"/>
  <c r="L2726" i="12"/>
  <c r="M2726" i="12" s="1"/>
  <c r="L2757" i="12"/>
  <c r="M2757" i="12" s="1"/>
  <c r="L2682" i="12"/>
  <c r="M2682" i="12" s="1"/>
  <c r="L2741" i="12"/>
  <c r="M2741" i="12" s="1"/>
  <c r="L2695" i="12"/>
  <c r="M2695" i="12" s="1"/>
  <c r="L2668" i="12"/>
  <c r="M2668" i="12" s="1"/>
  <c r="L2739" i="12"/>
  <c r="M2739" i="12" s="1"/>
  <c r="L2733" i="12"/>
  <c r="M2733" i="12" s="1"/>
  <c r="L2684" i="12"/>
  <c r="M2684" i="12" s="1"/>
  <c r="L2804" i="12"/>
  <c r="M2804" i="12" s="1"/>
  <c r="L2689" i="12"/>
  <c r="M2689" i="12" s="1"/>
  <c r="L2657" i="12"/>
  <c r="M2657" i="12" s="1"/>
  <c r="L2685" i="12"/>
  <c r="M2685" i="12" s="1"/>
  <c r="L2722" i="12"/>
  <c r="M2722" i="12" s="1"/>
  <c r="L2678" i="12"/>
  <c r="M2678" i="12" s="1"/>
  <c r="L2764" i="12"/>
  <c r="M2764" i="12" s="1"/>
  <c r="L2746" i="12"/>
  <c r="M2746" i="12" s="1"/>
  <c r="L2697" i="12"/>
  <c r="M2697" i="12" s="1"/>
  <c r="L2671" i="12"/>
  <c r="M2671" i="12" s="1"/>
  <c r="L2673" i="12"/>
  <c r="M2673" i="12" s="1"/>
  <c r="L2761" i="12"/>
  <c r="M2761" i="12" s="1"/>
  <c r="L2662" i="12"/>
  <c r="M2662" i="12" s="1"/>
  <c r="L2569" i="12"/>
  <c r="M2569" i="12" s="1"/>
  <c r="L2744" i="12"/>
  <c r="M2744" i="12" s="1"/>
  <c r="L2742" i="12"/>
  <c r="M2742" i="12" s="1"/>
  <c r="L2645" i="12"/>
  <c r="M2645" i="12" s="1"/>
  <c r="L2679" i="12"/>
  <c r="M2679" i="12" s="1"/>
  <c r="L2731" i="12"/>
  <c r="M2731" i="12" s="1"/>
  <c r="L2696" i="12"/>
  <c r="M2696" i="12" s="1"/>
  <c r="L2723" i="12"/>
  <c r="M2723" i="12" s="1"/>
  <c r="L2710" i="12"/>
  <c r="M2710" i="12" s="1"/>
  <c r="L2650" i="12"/>
  <c r="M2650" i="12" s="1"/>
  <c r="L2562" i="12"/>
  <c r="M2562" i="12" s="1"/>
  <c r="L2714" i="12"/>
  <c r="M2714" i="12" s="1"/>
  <c r="L2721" i="12"/>
  <c r="M2721" i="12" s="1"/>
  <c r="L2599" i="12"/>
  <c r="M2599" i="12" s="1"/>
  <c r="L2549" i="12"/>
  <c r="M2549" i="12" s="1"/>
  <c r="L2625" i="12"/>
  <c r="M2625" i="12" s="1"/>
  <c r="L2603" i="12"/>
  <c r="M2603" i="12" s="1"/>
  <c r="L2570" i="12"/>
  <c r="M2570" i="12" s="1"/>
  <c r="L2602" i="12"/>
  <c r="M2602" i="12" s="1"/>
  <c r="L2579" i="12"/>
  <c r="M2579" i="12" s="1"/>
  <c r="L2581" i="12"/>
  <c r="M2581" i="12" s="1"/>
  <c r="L2534" i="12"/>
  <c r="M2534" i="12" s="1"/>
  <c r="L2703" i="12"/>
  <c r="M2703" i="12" s="1"/>
  <c r="L2460" i="12"/>
  <c r="M2460" i="12" s="1"/>
  <c r="L2614" i="12"/>
  <c r="M2614" i="12" s="1"/>
  <c r="L2541" i="12"/>
  <c r="M2541" i="12" s="1"/>
  <c r="L2631" i="12"/>
  <c r="M2631" i="12" s="1"/>
  <c r="L2547" i="12"/>
  <c r="M2547" i="12" s="1"/>
  <c r="L2635" i="12"/>
  <c r="M2635" i="12" s="1"/>
  <c r="L2537" i="12"/>
  <c r="M2537" i="12" s="1"/>
  <c r="L2548" i="12"/>
  <c r="M2548" i="12" s="1"/>
  <c r="L2591" i="12"/>
  <c r="M2591" i="12" s="1"/>
  <c r="L2565" i="12"/>
  <c r="M2565" i="12" s="1"/>
  <c r="L2704" i="12"/>
  <c r="M2704" i="12" s="1"/>
  <c r="L2651" i="12"/>
  <c r="M2651" i="12" s="1"/>
  <c r="L2611" i="12"/>
  <c r="M2611" i="12" s="1"/>
  <c r="L2633" i="12"/>
  <c r="M2633" i="12" s="1"/>
  <c r="L2587" i="12"/>
  <c r="M2587" i="12" s="1"/>
  <c r="L2655" i="12"/>
  <c r="M2655" i="12" s="1"/>
  <c r="L2735" i="12"/>
  <c r="M2735" i="12" s="1"/>
  <c r="L2598" i="12"/>
  <c r="M2598" i="12" s="1"/>
  <c r="L2760" i="12"/>
  <c r="M2760" i="12" s="1"/>
  <c r="L2648" i="12"/>
  <c r="M2648" i="12" s="1"/>
  <c r="L2643" i="12"/>
  <c r="M2643" i="12" s="1"/>
  <c r="L2604" i="12"/>
  <c r="M2604" i="12" s="1"/>
  <c r="L2637" i="12"/>
  <c r="M2637" i="12" s="1"/>
  <c r="L2560" i="12"/>
  <c r="M2560" i="12" s="1"/>
  <c r="L2522" i="12"/>
  <c r="M2522" i="12" s="1"/>
  <c r="L2530" i="12"/>
  <c r="M2530" i="12" s="1"/>
  <c r="L2545" i="12"/>
  <c r="M2545" i="12" s="1"/>
  <c r="L2527" i="12"/>
  <c r="M2527" i="12" s="1"/>
  <c r="L2552" i="12"/>
  <c r="M2552" i="12" s="1"/>
  <c r="L2626" i="12"/>
  <c r="M2626" i="12" s="1"/>
  <c r="L2636" i="12"/>
  <c r="M2636" i="12" s="1"/>
  <c r="L2557" i="12"/>
  <c r="M2557" i="12" s="1"/>
  <c r="L2617" i="12"/>
  <c r="M2617" i="12" s="1"/>
  <c r="L2551" i="12"/>
  <c r="M2551" i="12" s="1"/>
  <c r="L2702" i="12"/>
  <c r="M2702" i="12" s="1"/>
  <c r="L2592" i="12"/>
  <c r="M2592" i="12" s="1"/>
  <c r="L2632" i="12"/>
  <c r="M2632" i="12" s="1"/>
  <c r="L2597" i="12"/>
  <c r="M2597" i="12" s="1"/>
  <c r="L2563" i="12"/>
  <c r="M2563" i="12" s="1"/>
  <c r="L2600" i="12"/>
  <c r="M2600" i="12" s="1"/>
  <c r="L2583" i="12"/>
  <c r="M2583" i="12" s="1"/>
  <c r="L2615" i="12"/>
  <c r="M2615" i="12" s="1"/>
  <c r="L2622" i="12"/>
  <c r="M2622" i="12" s="1"/>
  <c r="L2567" i="12"/>
  <c r="M2567" i="12" s="1"/>
  <c r="L2629" i="12"/>
  <c r="M2629" i="12" s="1"/>
  <c r="L2621" i="12"/>
  <c r="M2621" i="12" s="1"/>
  <c r="L2620" i="12"/>
  <c r="M2620" i="12" s="1"/>
  <c r="L2576" i="12"/>
  <c r="M2576" i="12" s="1"/>
  <c r="L2613" i="12"/>
  <c r="M2613" i="12" s="1"/>
  <c r="L2693" i="12"/>
  <c r="M2693" i="12" s="1"/>
  <c r="L2743" i="12"/>
  <c r="M2743" i="12" s="1"/>
  <c r="L2745" i="12"/>
  <c r="M2745" i="12" s="1"/>
  <c r="L2610" i="12"/>
  <c r="M2610" i="12" s="1"/>
  <c r="L2642" i="12"/>
  <c r="M2642" i="12" s="1"/>
  <c r="L2618" i="12"/>
  <c r="M2618" i="12" s="1"/>
  <c r="L2585" i="12"/>
  <c r="M2585" i="12" s="1"/>
  <c r="L2564" i="12"/>
  <c r="M2564" i="12" s="1"/>
  <c r="L2701" i="12"/>
  <c r="M2701" i="12" s="1"/>
  <c r="L2677" i="12"/>
  <c r="M2677" i="12" s="1"/>
  <c r="L2593" i="12"/>
  <c r="M2593" i="12" s="1"/>
  <c r="L2609" i="12"/>
  <c r="M2609" i="12" s="1"/>
  <c r="L2525" i="12"/>
  <c r="M2525" i="12" s="1"/>
  <c r="L2644" i="12"/>
  <c r="M2644" i="12" s="1"/>
  <c r="L2506" i="12"/>
  <c r="M2506" i="12" s="1"/>
  <c r="L2681" i="12"/>
  <c r="M2681" i="12" s="1"/>
  <c r="L2531" i="12"/>
  <c r="M2531" i="12" s="1"/>
  <c r="L2575" i="12"/>
  <c r="M2575" i="12" s="1"/>
  <c r="L2601" i="12"/>
  <c r="M2601" i="12" s="1"/>
  <c r="L2628" i="12"/>
  <c r="M2628" i="12" s="1"/>
  <c r="L2442" i="12"/>
  <c r="M2442" i="12" s="1"/>
  <c r="L2424" i="12"/>
  <c r="M2424" i="12" s="1"/>
  <c r="L2412" i="12"/>
  <c r="M2412" i="12" s="1"/>
  <c r="L2478" i="12"/>
  <c r="M2478" i="12" s="1"/>
  <c r="L2448" i="12"/>
  <c r="M2448" i="12" s="1"/>
  <c r="L2630" i="12"/>
  <c r="M2630" i="12" s="1"/>
  <c r="L2517" i="12"/>
  <c r="M2517" i="12" s="1"/>
  <c r="L2499" i="12"/>
  <c r="M2499" i="12" s="1"/>
  <c r="L2539" i="12"/>
  <c r="M2539" i="12" s="1"/>
  <c r="L2456" i="12"/>
  <c r="M2456" i="12" s="1"/>
  <c r="L2582" i="12"/>
  <c r="M2582" i="12" s="1"/>
  <c r="L2528" i="12"/>
  <c r="M2528" i="12" s="1"/>
  <c r="L2553" i="12"/>
  <c r="M2553" i="12" s="1"/>
  <c r="L2493" i="12"/>
  <c r="M2493" i="12" s="1"/>
  <c r="L2466" i="12"/>
  <c r="M2466" i="12" s="1"/>
  <c r="L2483" i="12"/>
  <c r="M2483" i="12" s="1"/>
  <c r="L2403" i="12"/>
  <c r="M2403" i="12" s="1"/>
  <c r="L2361" i="12"/>
  <c r="M2361" i="12" s="1"/>
  <c r="L2607" i="12"/>
  <c r="M2607" i="12" s="1"/>
  <c r="L2540" i="12"/>
  <c r="M2540" i="12" s="1"/>
  <c r="L2538" i="12"/>
  <c r="M2538" i="12" s="1"/>
  <c r="L2595" i="12"/>
  <c r="M2595" i="12" s="1"/>
  <c r="L2444" i="12"/>
  <c r="M2444" i="12" s="1"/>
  <c r="L2418" i="12"/>
  <c r="M2418" i="12" s="1"/>
  <c r="L2391" i="12"/>
  <c r="M2391" i="12" s="1"/>
  <c r="L2440" i="12"/>
  <c r="M2440" i="12" s="1"/>
  <c r="L2408" i="12"/>
  <c r="M2408" i="12" s="1"/>
  <c r="L2447" i="12"/>
  <c r="M2447" i="12" s="1"/>
  <c r="L2573" i="12"/>
  <c r="M2573" i="12" s="1"/>
  <c r="L2619" i="12"/>
  <c r="M2619" i="12" s="1"/>
  <c r="L2586" i="12"/>
  <c r="M2586" i="12" s="1"/>
  <c r="L2574" i="12"/>
  <c r="M2574" i="12" s="1"/>
  <c r="L2740" i="12"/>
  <c r="M2740" i="12" s="1"/>
  <c r="L2589" i="12"/>
  <c r="M2589" i="12" s="1"/>
  <c r="L2529" i="12"/>
  <c r="M2529" i="12" s="1"/>
  <c r="L2566" i="12"/>
  <c r="M2566" i="12" s="1"/>
  <c r="L2623" i="12"/>
  <c r="M2623" i="12" s="1"/>
  <c r="L2555" i="12"/>
  <c r="M2555" i="12" s="1"/>
  <c r="L2512" i="12"/>
  <c r="M2512" i="12" s="1"/>
  <c r="L2433" i="12"/>
  <c r="M2433" i="12" s="1"/>
  <c r="L2503" i="12"/>
  <c r="M2503" i="12" s="1"/>
  <c r="L2482" i="12"/>
  <c r="M2482" i="12" s="1"/>
  <c r="L2504" i="12"/>
  <c r="M2504" i="12" s="1"/>
  <c r="L2445" i="12"/>
  <c r="M2445" i="12" s="1"/>
  <c r="L2559" i="12"/>
  <c r="M2559" i="12" s="1"/>
  <c r="L2558" i="12"/>
  <c r="M2558" i="12" s="1"/>
  <c r="L2521" i="12"/>
  <c r="M2521" i="12" s="1"/>
  <c r="L2638" i="12"/>
  <c r="M2638" i="12" s="1"/>
  <c r="L2627" i="12"/>
  <c r="M2627" i="12" s="1"/>
  <c r="L2325" i="12"/>
  <c r="M2325" i="12" s="1"/>
  <c r="L2430" i="12"/>
  <c r="M2430" i="12" s="1"/>
  <c r="L2639" i="12"/>
  <c r="M2639" i="12" s="1"/>
  <c r="L2580" i="12"/>
  <c r="M2580" i="12" s="1"/>
  <c r="L2535" i="12"/>
  <c r="M2535" i="12" s="1"/>
  <c r="L2533" i="12"/>
  <c r="M2533" i="12" s="1"/>
  <c r="L2608" i="12"/>
  <c r="M2608" i="12" s="1"/>
  <c r="L2606" i="12"/>
  <c r="M2606" i="12" s="1"/>
  <c r="L2612" i="12"/>
  <c r="M2612" i="12" s="1"/>
  <c r="L2556" i="12"/>
  <c r="M2556" i="12" s="1"/>
  <c r="L2415" i="12"/>
  <c r="M2415" i="12" s="1"/>
  <c r="L2457" i="12"/>
  <c r="M2457" i="12" s="1"/>
  <c r="L2428" i="12"/>
  <c r="M2428" i="12" s="1"/>
  <c r="L2572" i="12"/>
  <c r="M2572" i="12" s="1"/>
  <c r="L2634" i="12"/>
  <c r="M2634" i="12" s="1"/>
  <c r="L2459" i="12"/>
  <c r="M2459" i="12" s="1"/>
  <c r="L2526" i="12"/>
  <c r="M2526" i="12" s="1"/>
  <c r="L2561" i="12"/>
  <c r="M2561" i="12" s="1"/>
  <c r="L2498" i="12"/>
  <c r="M2498" i="12" s="1"/>
  <c r="L2381" i="12"/>
  <c r="M2381" i="12" s="1"/>
  <c r="L2388" i="12"/>
  <c r="M2388" i="12" s="1"/>
  <c r="L2500" i="12"/>
  <c r="M2500" i="12" s="1"/>
  <c r="L2494" i="12"/>
  <c r="M2494" i="12" s="1"/>
  <c r="L2431" i="12"/>
  <c r="M2431" i="12" s="1"/>
  <c r="L2624" i="12"/>
  <c r="M2624" i="12" s="1"/>
  <c r="L2536" i="12"/>
  <c r="M2536" i="12" s="1"/>
  <c r="L2594" i="12"/>
  <c r="M2594" i="12" s="1"/>
  <c r="L2578" i="12"/>
  <c r="M2578" i="12" s="1"/>
  <c r="L2542" i="12"/>
  <c r="M2542" i="12" s="1"/>
  <c r="L2421" i="12"/>
  <c r="M2421" i="12" s="1"/>
  <c r="L2413" i="12"/>
  <c r="M2413" i="12" s="1"/>
  <c r="L2524" i="12"/>
  <c r="M2524" i="12" s="1"/>
  <c r="L2596" i="12"/>
  <c r="M2596" i="12" s="1"/>
  <c r="L2546" i="12"/>
  <c r="M2546" i="12" s="1"/>
  <c r="L2544" i="12"/>
  <c r="M2544" i="12" s="1"/>
  <c r="L2425" i="12"/>
  <c r="M2425" i="12" s="1"/>
  <c r="L2507" i="12"/>
  <c r="M2507" i="12" s="1"/>
  <c r="L2502" i="12"/>
  <c r="M2502" i="12" s="1"/>
  <c r="L2487" i="12"/>
  <c r="M2487" i="12" s="1"/>
  <c r="L2476" i="12"/>
  <c r="M2476" i="12" s="1"/>
  <c r="L2491" i="12"/>
  <c r="M2491" i="12" s="1"/>
  <c r="L2577" i="12"/>
  <c r="M2577" i="12" s="1"/>
  <c r="L2590" i="12"/>
  <c r="M2590" i="12" s="1"/>
  <c r="L2479" i="12"/>
  <c r="M2479" i="12" s="1"/>
  <c r="L2427" i="12"/>
  <c r="M2427" i="12" s="1"/>
  <c r="L2376" i="12"/>
  <c r="M2376" i="12" s="1"/>
  <c r="L2446" i="12"/>
  <c r="M2446" i="12" s="1"/>
  <c r="L2455" i="12"/>
  <c r="M2455" i="12" s="1"/>
  <c r="L2322" i="12"/>
  <c r="M2322" i="12" s="1"/>
  <c r="L2470" i="12"/>
  <c r="M2470" i="12" s="1"/>
  <c r="L2520" i="12"/>
  <c r="M2520" i="12" s="1"/>
  <c r="L2437" i="12"/>
  <c r="M2437" i="12" s="1"/>
  <c r="L2481" i="12"/>
  <c r="M2481" i="12" s="1"/>
  <c r="L2464" i="12"/>
  <c r="M2464" i="12" s="1"/>
  <c r="L2452" i="12"/>
  <c r="M2452" i="12" s="1"/>
  <c r="L2331" i="12"/>
  <c r="M2331" i="12" s="1"/>
  <c r="L2488" i="12"/>
  <c r="M2488" i="12" s="1"/>
  <c r="L2411" i="12"/>
  <c r="M2411" i="12" s="1"/>
  <c r="L2379" i="12"/>
  <c r="M2379" i="12" s="1"/>
  <c r="L2473" i="12"/>
  <c r="M2473" i="12" s="1"/>
  <c r="L2453" i="12"/>
  <c r="M2453" i="12" s="1"/>
  <c r="L2486" i="12"/>
  <c r="M2486" i="12" s="1"/>
  <c r="L2426" i="12"/>
  <c r="M2426" i="12" s="1"/>
  <c r="L2454" i="12"/>
  <c r="M2454" i="12" s="1"/>
  <c r="L2434" i="12"/>
  <c r="M2434" i="12" s="1"/>
  <c r="L2319" i="12"/>
  <c r="M2319" i="12" s="1"/>
  <c r="L2369" i="12"/>
  <c r="M2369" i="12" s="1"/>
  <c r="L2393" i="12"/>
  <c r="M2393" i="12" s="1"/>
  <c r="L2509" i="12"/>
  <c r="M2509" i="12" s="1"/>
  <c r="L2296" i="12"/>
  <c r="M2296" i="12" s="1"/>
  <c r="L2429" i="12"/>
  <c r="M2429" i="12" s="1"/>
  <c r="L2462" i="12"/>
  <c r="M2462" i="12" s="1"/>
  <c r="L2372" i="12"/>
  <c r="M2372" i="12" s="1"/>
  <c r="L2210" i="12"/>
  <c r="M2210" i="12" s="1"/>
  <c r="L2321" i="12"/>
  <c r="M2321" i="12" s="1"/>
  <c r="L2330" i="12"/>
  <c r="M2330" i="12" s="1"/>
  <c r="L2345" i="12"/>
  <c r="M2345" i="12" s="1"/>
  <c r="L2605" i="12"/>
  <c r="M2605" i="12" s="1"/>
  <c r="L2461" i="12"/>
  <c r="M2461" i="12" s="1"/>
  <c r="L2513" i="12"/>
  <c r="M2513" i="12" s="1"/>
  <c r="L2467" i="12"/>
  <c r="M2467" i="12" s="1"/>
  <c r="L2510" i="12"/>
  <c r="M2510" i="12" s="1"/>
  <c r="L2414" i="12"/>
  <c r="M2414" i="12" s="1"/>
  <c r="L2508" i="12"/>
  <c r="M2508" i="12" s="1"/>
  <c r="L2497" i="12"/>
  <c r="M2497" i="12" s="1"/>
  <c r="L2451" i="12"/>
  <c r="M2451" i="12" s="1"/>
  <c r="L2496" i="12"/>
  <c r="M2496" i="12" s="1"/>
  <c r="L2392" i="12"/>
  <c r="M2392" i="12" s="1"/>
  <c r="L2554" i="12"/>
  <c r="M2554" i="12" s="1"/>
  <c r="L2439" i="12"/>
  <c r="M2439" i="12" s="1"/>
  <c r="L2485" i="12"/>
  <c r="M2485" i="12" s="1"/>
  <c r="L2475" i="12"/>
  <c r="M2475" i="12" s="1"/>
  <c r="L2472" i="12"/>
  <c r="M2472" i="12" s="1"/>
  <c r="L2490" i="12"/>
  <c r="M2490" i="12" s="1"/>
  <c r="L2465" i="12"/>
  <c r="M2465" i="12" s="1"/>
  <c r="L2443" i="12"/>
  <c r="M2443" i="12" s="1"/>
  <c r="L2416" i="12"/>
  <c r="M2416" i="12" s="1"/>
  <c r="L2480" i="12"/>
  <c r="M2480" i="12" s="1"/>
  <c r="L2489" i="12"/>
  <c r="M2489" i="12" s="1"/>
  <c r="L2329" i="12"/>
  <c r="M2329" i="12" s="1"/>
  <c r="L2332" i="12"/>
  <c r="M2332" i="12" s="1"/>
  <c r="L2523" i="12"/>
  <c r="M2523" i="12" s="1"/>
  <c r="L2420" i="12"/>
  <c r="M2420" i="12" s="1"/>
  <c r="L2402" i="12"/>
  <c r="M2402" i="12" s="1"/>
  <c r="L2518" i="12"/>
  <c r="M2518" i="12" s="1"/>
  <c r="L2484" i="12"/>
  <c r="M2484" i="12" s="1"/>
  <c r="L2432" i="12"/>
  <c r="M2432" i="12" s="1"/>
  <c r="L2519" i="12"/>
  <c r="M2519" i="12" s="1"/>
  <c r="L2492" i="12"/>
  <c r="M2492" i="12" s="1"/>
  <c r="L2409" i="12"/>
  <c r="M2409" i="12" s="1"/>
  <c r="L2474" i="12"/>
  <c r="M2474" i="12" s="1"/>
  <c r="L2436" i="12"/>
  <c r="M2436" i="12" s="1"/>
  <c r="L2505" i="12"/>
  <c r="M2505" i="12" s="1"/>
  <c r="L2450" i="12"/>
  <c r="M2450" i="12" s="1"/>
  <c r="L2469" i="12"/>
  <c r="M2469" i="12" s="1"/>
  <c r="L2422" i="12"/>
  <c r="M2422" i="12" s="1"/>
  <c r="L2495" i="12"/>
  <c r="M2495" i="12" s="1"/>
  <c r="L2307" i="12"/>
  <c r="M2307" i="12" s="1"/>
  <c r="L2398" i="12"/>
  <c r="M2398" i="12" s="1"/>
  <c r="L2377" i="12"/>
  <c r="M2377" i="12" s="1"/>
  <c r="L2441" i="12"/>
  <c r="M2441" i="12" s="1"/>
  <c r="L2468" i="12"/>
  <c r="M2468" i="12" s="1"/>
  <c r="L2458" i="12"/>
  <c r="M2458" i="12" s="1"/>
  <c r="L2438" i="12"/>
  <c r="M2438" i="12" s="1"/>
  <c r="L2543" i="12"/>
  <c r="M2543" i="12" s="1"/>
  <c r="L2501" i="12"/>
  <c r="M2501" i="12" s="1"/>
  <c r="L2423" i="12"/>
  <c r="M2423" i="12" s="1"/>
  <c r="L2514" i="12"/>
  <c r="M2514" i="12" s="1"/>
  <c r="L2313" i="12"/>
  <c r="M2313" i="12" s="1"/>
  <c r="L2350" i="12"/>
  <c r="M2350" i="12" s="1"/>
  <c r="L2341" i="12"/>
  <c r="M2341" i="12" s="1"/>
  <c r="L2291" i="12"/>
  <c r="M2291" i="12" s="1"/>
  <c r="L2515" i="12"/>
  <c r="M2515" i="12" s="1"/>
  <c r="L2435" i="12"/>
  <c r="M2435" i="12" s="1"/>
  <c r="L2471" i="12"/>
  <c r="M2471" i="12" s="1"/>
  <c r="L2334" i="12"/>
  <c r="M2334" i="12" s="1"/>
  <c r="L2351" i="12"/>
  <c r="M2351" i="12" s="1"/>
  <c r="L2247" i="12"/>
  <c r="M2247" i="12" s="1"/>
  <c r="L2328" i="12"/>
  <c r="M2328" i="12" s="1"/>
  <c r="L2179" i="12"/>
  <c r="M2179" i="12" s="1"/>
  <c r="L2353" i="12"/>
  <c r="M2353" i="12" s="1"/>
  <c r="L2405" i="12"/>
  <c r="M2405" i="12" s="1"/>
  <c r="L2266" i="12"/>
  <c r="M2266" i="12" s="1"/>
  <c r="L2240" i="12"/>
  <c r="M2240" i="12" s="1"/>
  <c r="L2378" i="12"/>
  <c r="M2378" i="12" s="1"/>
  <c r="L2237" i="12"/>
  <c r="M2237" i="12" s="1"/>
  <c r="L2310" i="12"/>
  <c r="M2310" i="12" s="1"/>
  <c r="L2303" i="12"/>
  <c r="M2303" i="12" s="1"/>
  <c r="L2248" i="12"/>
  <c r="M2248" i="12" s="1"/>
  <c r="L2394" i="12"/>
  <c r="M2394" i="12" s="1"/>
  <c r="L2407" i="12"/>
  <c r="M2407" i="12" s="1"/>
  <c r="L2477" i="12"/>
  <c r="M2477" i="12" s="1"/>
  <c r="L2384" i="12"/>
  <c r="M2384" i="12" s="1"/>
  <c r="L2348" i="12"/>
  <c r="M2348" i="12" s="1"/>
  <c r="L2239" i="12"/>
  <c r="M2239" i="12" s="1"/>
  <c r="L2363" i="12"/>
  <c r="M2363" i="12" s="1"/>
  <c r="L2316" i="12"/>
  <c r="M2316" i="12" s="1"/>
  <c r="L2359" i="12"/>
  <c r="M2359" i="12" s="1"/>
  <c r="L2389" i="12"/>
  <c r="M2389" i="12" s="1"/>
  <c r="L2355" i="12"/>
  <c r="M2355" i="12" s="1"/>
  <c r="L2396" i="12"/>
  <c r="M2396" i="12" s="1"/>
  <c r="L2360" i="12"/>
  <c r="M2360" i="12" s="1"/>
  <c r="L2347" i="12"/>
  <c r="M2347" i="12" s="1"/>
  <c r="L2292" i="12"/>
  <c r="M2292" i="12" s="1"/>
  <c r="L2395" i="12"/>
  <c r="M2395" i="12" s="1"/>
  <c r="L2463" i="12"/>
  <c r="M2463" i="12" s="1"/>
  <c r="L2419" i="12"/>
  <c r="M2419" i="12" s="1"/>
  <c r="L2320" i="12"/>
  <c r="M2320" i="12" s="1"/>
  <c r="L2324" i="12"/>
  <c r="M2324" i="12" s="1"/>
  <c r="L2410" i="12"/>
  <c r="M2410" i="12" s="1"/>
  <c r="L2344" i="12"/>
  <c r="M2344" i="12" s="1"/>
  <c r="L2301" i="12"/>
  <c r="M2301" i="12" s="1"/>
  <c r="L2339" i="12"/>
  <c r="M2339" i="12" s="1"/>
  <c r="L2387" i="12"/>
  <c r="M2387" i="12" s="1"/>
  <c r="L2299" i="12"/>
  <c r="M2299" i="12" s="1"/>
  <c r="L2203" i="12"/>
  <c r="M2203" i="12" s="1"/>
  <c r="L2366" i="12"/>
  <c r="M2366" i="12" s="1"/>
  <c r="L2336" i="12"/>
  <c r="M2336" i="12" s="1"/>
  <c r="L2400" i="12"/>
  <c r="M2400" i="12" s="1"/>
  <c r="L2370" i="12"/>
  <c r="M2370" i="12" s="1"/>
  <c r="L2368" i="12"/>
  <c r="M2368" i="12" s="1"/>
  <c r="L2367" i="12"/>
  <c r="M2367" i="12" s="1"/>
  <c r="L2295" i="12"/>
  <c r="M2295" i="12" s="1"/>
  <c r="L2254" i="12"/>
  <c r="M2254" i="12" s="1"/>
  <c r="L2294" i="12"/>
  <c r="M2294" i="12" s="1"/>
  <c r="L2375" i="12"/>
  <c r="M2375" i="12" s="1"/>
  <c r="L2327" i="12"/>
  <c r="M2327" i="12" s="1"/>
  <c r="L2337" i="12"/>
  <c r="M2337" i="12" s="1"/>
  <c r="L2374" i="12"/>
  <c r="M2374" i="12" s="1"/>
  <c r="L2181" i="12"/>
  <c r="M2181" i="12" s="1"/>
  <c r="L2293" i="12"/>
  <c r="M2293" i="12" s="1"/>
  <c r="L2318" i="12"/>
  <c r="M2318" i="12" s="1"/>
  <c r="L2390" i="12"/>
  <c r="M2390" i="12" s="1"/>
  <c r="L2274" i="12"/>
  <c r="M2274" i="12" s="1"/>
  <c r="L2300" i="12"/>
  <c r="M2300" i="12" s="1"/>
  <c r="L2373" i="12"/>
  <c r="M2373" i="12" s="1"/>
  <c r="L2309" i="12"/>
  <c r="M2309" i="12" s="1"/>
  <c r="L2386" i="12"/>
  <c r="M2386" i="12" s="1"/>
  <c r="L2305" i="12"/>
  <c r="M2305" i="12" s="1"/>
  <c r="L2298" i="12"/>
  <c r="M2298" i="12" s="1"/>
  <c r="L2343" i="12"/>
  <c r="M2343" i="12" s="1"/>
  <c r="L2285" i="12"/>
  <c r="M2285" i="12" s="1"/>
  <c r="L2364" i="12"/>
  <c r="M2364" i="12" s="1"/>
  <c r="L2406" i="12"/>
  <c r="M2406" i="12" s="1"/>
  <c r="L2346" i="12"/>
  <c r="M2346" i="12" s="1"/>
  <c r="L2417" i="12"/>
  <c r="M2417" i="12" s="1"/>
  <c r="L2449" i="12"/>
  <c r="M2449" i="12" s="1"/>
  <c r="L2397" i="12"/>
  <c r="M2397" i="12" s="1"/>
  <c r="L2383" i="12"/>
  <c r="M2383" i="12" s="1"/>
  <c r="L2516" i="12"/>
  <c r="M2516" i="12" s="1"/>
  <c r="L2311" i="12"/>
  <c r="M2311" i="12" s="1"/>
  <c r="L2196" i="12"/>
  <c r="M2196" i="12" s="1"/>
  <c r="L2401" i="12"/>
  <c r="M2401" i="12" s="1"/>
  <c r="L2268" i="12"/>
  <c r="M2268" i="12" s="1"/>
  <c r="L2380" i="12"/>
  <c r="M2380" i="12" s="1"/>
  <c r="L2323" i="12"/>
  <c r="M2323" i="12" s="1"/>
  <c r="L2399" i="12"/>
  <c r="M2399" i="12" s="1"/>
  <c r="L2354" i="12"/>
  <c r="M2354" i="12" s="1"/>
  <c r="L2312" i="12"/>
  <c r="M2312" i="12" s="1"/>
  <c r="L2511" i="12"/>
  <c r="M2511" i="12" s="1"/>
  <c r="L2333" i="12"/>
  <c r="M2333" i="12" s="1"/>
  <c r="L2288" i="12"/>
  <c r="M2288" i="12" s="1"/>
  <c r="L2357" i="12"/>
  <c r="M2357" i="12" s="1"/>
  <c r="L2258" i="12"/>
  <c r="M2258" i="12" s="1"/>
  <c r="L2315" i="12"/>
  <c r="M2315" i="12" s="1"/>
  <c r="L2314" i="12"/>
  <c r="M2314" i="12" s="1"/>
  <c r="L2304" i="12"/>
  <c r="M2304" i="12" s="1"/>
  <c r="L2382" i="12"/>
  <c r="M2382" i="12" s="1"/>
  <c r="L2356" i="12"/>
  <c r="M2356" i="12" s="1"/>
  <c r="L2362" i="12"/>
  <c r="M2362" i="12" s="1"/>
  <c r="L2297" i="12"/>
  <c r="M2297" i="12" s="1"/>
  <c r="L2186" i="12"/>
  <c r="M2186" i="12" s="1"/>
  <c r="L2166" i="12"/>
  <c r="M2166" i="12" s="1"/>
  <c r="L2270" i="12"/>
  <c r="M2270" i="12" s="1"/>
  <c r="L2113" i="12"/>
  <c r="M2113" i="12" s="1"/>
  <c r="L2326" i="12"/>
  <c r="M2326" i="12" s="1"/>
  <c r="L2214" i="12"/>
  <c r="M2214" i="12" s="1"/>
  <c r="L2201" i="12"/>
  <c r="M2201" i="12" s="1"/>
  <c r="L2175" i="12"/>
  <c r="M2175" i="12" s="1"/>
  <c r="L2174" i="12"/>
  <c r="M2174" i="12" s="1"/>
  <c r="L2224" i="12"/>
  <c r="M2224" i="12" s="1"/>
  <c r="L2188" i="12"/>
  <c r="M2188" i="12" s="1"/>
  <c r="L2241" i="12"/>
  <c r="M2241" i="12" s="1"/>
  <c r="L2101" i="12"/>
  <c r="M2101" i="12" s="1"/>
  <c r="L2281" i="12"/>
  <c r="M2281" i="12" s="1"/>
  <c r="L2246" i="12"/>
  <c r="M2246" i="12" s="1"/>
  <c r="L2245" i="12"/>
  <c r="M2245" i="12" s="1"/>
  <c r="L2215" i="12"/>
  <c r="M2215" i="12" s="1"/>
  <c r="L2176" i="12"/>
  <c r="M2176" i="12" s="1"/>
  <c r="L2211" i="12"/>
  <c r="M2211" i="12" s="1"/>
  <c r="L2243" i="12"/>
  <c r="M2243" i="12" s="1"/>
  <c r="L2269" i="12"/>
  <c r="M2269" i="12" s="1"/>
  <c r="L2227" i="12"/>
  <c r="M2227" i="12" s="1"/>
  <c r="L2365" i="12"/>
  <c r="M2365" i="12" s="1"/>
  <c r="L2349" i="12"/>
  <c r="M2349" i="12" s="1"/>
  <c r="L2352" i="12"/>
  <c r="M2352" i="12" s="1"/>
  <c r="L2250" i="12"/>
  <c r="M2250" i="12" s="1"/>
  <c r="L2276" i="12"/>
  <c r="M2276" i="12" s="1"/>
  <c r="L2257" i="12"/>
  <c r="M2257" i="12" s="1"/>
  <c r="L2253" i="12"/>
  <c r="M2253" i="12" s="1"/>
  <c r="L2080" i="12"/>
  <c r="M2080" i="12" s="1"/>
  <c r="L2252" i="12"/>
  <c r="M2252" i="12" s="1"/>
  <c r="L2235" i="12"/>
  <c r="M2235" i="12" s="1"/>
  <c r="L2170" i="12"/>
  <c r="M2170" i="12" s="1"/>
  <c r="L2218" i="12"/>
  <c r="M2218" i="12" s="1"/>
  <c r="L2272" i="12"/>
  <c r="M2272" i="12" s="1"/>
  <c r="L2229" i="12"/>
  <c r="M2229" i="12" s="1"/>
  <c r="L2256" i="12"/>
  <c r="M2256" i="12" s="1"/>
  <c r="L2385" i="12"/>
  <c r="M2385" i="12" s="1"/>
  <c r="L2180" i="12"/>
  <c r="M2180" i="12" s="1"/>
  <c r="L2371" i="12"/>
  <c r="M2371" i="12" s="1"/>
  <c r="L2135" i="12"/>
  <c r="M2135" i="12" s="1"/>
  <c r="L2184" i="12"/>
  <c r="M2184" i="12" s="1"/>
  <c r="L2182" i="12"/>
  <c r="M2182" i="12" s="1"/>
  <c r="L2208" i="12"/>
  <c r="M2208" i="12" s="1"/>
  <c r="L2168" i="12"/>
  <c r="M2168" i="12" s="1"/>
  <c r="L2302" i="12"/>
  <c r="M2302" i="12" s="1"/>
  <c r="L2308" i="12"/>
  <c r="M2308" i="12" s="1"/>
  <c r="L2338" i="12"/>
  <c r="M2338" i="12" s="1"/>
  <c r="L2404" i="12"/>
  <c r="M2404" i="12" s="1"/>
  <c r="L2202" i="12"/>
  <c r="M2202" i="12" s="1"/>
  <c r="L2213" i="12"/>
  <c r="M2213" i="12" s="1"/>
  <c r="L2263" i="12"/>
  <c r="M2263" i="12" s="1"/>
  <c r="L2187" i="12"/>
  <c r="M2187" i="12" s="1"/>
  <c r="L2114" i="12"/>
  <c r="M2114" i="12" s="1"/>
  <c r="L2262" i="12"/>
  <c r="M2262" i="12" s="1"/>
  <c r="L2358" i="12"/>
  <c r="M2358" i="12" s="1"/>
  <c r="L2204" i="12"/>
  <c r="M2204" i="12" s="1"/>
  <c r="L2278" i="12"/>
  <c r="M2278" i="12" s="1"/>
  <c r="L2280" i="12"/>
  <c r="M2280" i="12" s="1"/>
  <c r="L2283" i="12"/>
  <c r="M2283" i="12" s="1"/>
  <c r="L2340" i="12"/>
  <c r="M2340" i="12" s="1"/>
  <c r="L2255" i="12"/>
  <c r="M2255" i="12" s="1"/>
  <c r="L2290" i="12"/>
  <c r="M2290" i="12" s="1"/>
  <c r="L2233" i="12"/>
  <c r="M2233" i="12" s="1"/>
  <c r="L2216" i="12"/>
  <c r="M2216" i="12" s="1"/>
  <c r="L2232" i="12"/>
  <c r="M2232" i="12" s="1"/>
  <c r="L2212" i="12"/>
  <c r="M2212" i="12" s="1"/>
  <c r="L2178" i="12"/>
  <c r="M2178" i="12" s="1"/>
  <c r="L2066" i="12"/>
  <c r="M2066" i="12" s="1"/>
  <c r="L2209" i="12"/>
  <c r="M2209" i="12" s="1"/>
  <c r="L2284" i="12"/>
  <c r="M2284" i="12" s="1"/>
  <c r="L2279" i="12"/>
  <c r="M2279" i="12" s="1"/>
  <c r="L2335" i="12"/>
  <c r="M2335" i="12" s="1"/>
  <c r="L2217" i="12"/>
  <c r="M2217" i="12" s="1"/>
  <c r="L2192" i="12"/>
  <c r="M2192" i="12" s="1"/>
  <c r="L2271" i="12"/>
  <c r="M2271" i="12" s="1"/>
  <c r="L2117" i="12"/>
  <c r="M2117" i="12" s="1"/>
  <c r="L2183" i="12"/>
  <c r="M2183" i="12" s="1"/>
  <c r="L2173" i="12"/>
  <c r="M2173" i="12" s="1"/>
  <c r="L2151" i="12"/>
  <c r="M2151" i="12" s="1"/>
  <c r="L2317" i="12"/>
  <c r="M2317" i="12" s="1"/>
  <c r="L2306" i="12"/>
  <c r="M2306" i="12" s="1"/>
  <c r="L2342" i="12"/>
  <c r="M2342" i="12" s="1"/>
  <c r="L2260" i="12"/>
  <c r="M2260" i="12" s="1"/>
  <c r="L2219" i="12"/>
  <c r="M2219" i="12" s="1"/>
  <c r="L2242" i="12"/>
  <c r="M2242" i="12" s="1"/>
  <c r="L2228" i="12"/>
  <c r="M2228" i="12" s="1"/>
  <c r="L2195" i="12"/>
  <c r="M2195" i="12" s="1"/>
  <c r="L2172" i="12"/>
  <c r="M2172" i="12" s="1"/>
  <c r="L2194" i="12"/>
  <c r="M2194" i="12" s="1"/>
  <c r="L2230" i="12"/>
  <c r="M2230" i="12" s="1"/>
  <c r="L2277" i="12"/>
  <c r="M2277" i="12" s="1"/>
  <c r="L2275" i="12"/>
  <c r="M2275" i="12" s="1"/>
  <c r="L2171" i="12"/>
  <c r="M2171" i="12" s="1"/>
  <c r="L2226" i="12"/>
  <c r="M2226" i="12" s="1"/>
  <c r="L2076" i="12"/>
  <c r="M2076" i="12" s="1"/>
  <c r="L2225" i="12"/>
  <c r="M2225" i="12" s="1"/>
  <c r="L2287" i="12"/>
  <c r="M2287" i="12" s="1"/>
  <c r="L2265" i="12"/>
  <c r="M2265" i="12" s="1"/>
  <c r="L2162" i="12"/>
  <c r="M2162" i="12" s="1"/>
  <c r="L2259" i="12"/>
  <c r="M2259" i="12" s="1"/>
  <c r="L2264" i="12"/>
  <c r="M2264" i="12" s="1"/>
  <c r="L2199" i="12"/>
  <c r="M2199" i="12" s="1"/>
  <c r="L2289" i="12"/>
  <c r="M2289" i="12" s="1"/>
  <c r="L2234" i="12"/>
  <c r="M2234" i="12" s="1"/>
  <c r="L2222" i="12"/>
  <c r="M2222" i="12" s="1"/>
  <c r="L2231" i="12"/>
  <c r="M2231" i="12" s="1"/>
  <c r="L2251" i="12"/>
  <c r="M2251" i="12" s="1"/>
  <c r="L2139" i="12"/>
  <c r="M2139" i="12" s="1"/>
  <c r="L2149" i="12"/>
  <c r="M2149" i="12" s="1"/>
  <c r="L2161" i="12"/>
  <c r="M2161" i="12" s="1"/>
  <c r="L2136" i="12"/>
  <c r="M2136" i="12" s="1"/>
  <c r="L2154" i="12"/>
  <c r="M2154" i="12" s="1"/>
  <c r="L2084" i="12"/>
  <c r="M2084" i="12" s="1"/>
  <c r="L2124" i="12"/>
  <c r="M2124" i="12" s="1"/>
  <c r="L1969" i="12"/>
  <c r="M1969" i="12" s="1"/>
  <c r="L2071" i="12"/>
  <c r="M2071" i="12" s="1"/>
  <c r="L2039" i="12"/>
  <c r="M2039" i="12" s="1"/>
  <c r="L2082" i="12"/>
  <c r="M2082" i="12" s="1"/>
  <c r="L2164" i="12"/>
  <c r="M2164" i="12" s="1"/>
  <c r="L2065" i="12"/>
  <c r="M2065" i="12" s="1"/>
  <c r="L2261" i="12"/>
  <c r="M2261" i="12" s="1"/>
  <c r="L2050" i="12"/>
  <c r="M2050" i="12" s="1"/>
  <c r="L2198" i="12"/>
  <c r="M2198" i="12" s="1"/>
  <c r="L2223" i="12"/>
  <c r="M2223" i="12" s="1"/>
  <c r="L2067" i="12"/>
  <c r="M2067" i="12" s="1"/>
  <c r="L2110" i="12"/>
  <c r="M2110" i="12" s="1"/>
  <c r="L2100" i="12"/>
  <c r="M2100" i="12" s="1"/>
  <c r="L2077" i="12"/>
  <c r="M2077" i="12" s="1"/>
  <c r="L1996" i="12"/>
  <c r="M1996" i="12" s="1"/>
  <c r="L2126" i="12"/>
  <c r="M2126" i="12" s="1"/>
  <c r="L2140" i="12"/>
  <c r="M2140" i="12" s="1"/>
  <c r="L2282" i="12"/>
  <c r="M2282" i="12" s="1"/>
  <c r="L2267" i="12"/>
  <c r="M2267" i="12" s="1"/>
  <c r="L2238" i="12"/>
  <c r="M2238" i="12" s="1"/>
  <c r="L2153" i="12"/>
  <c r="M2153" i="12" s="1"/>
  <c r="L2036" i="12"/>
  <c r="M2036" i="12" s="1"/>
  <c r="L2286" i="12"/>
  <c r="M2286" i="12" s="1"/>
  <c r="L2197" i="12"/>
  <c r="M2197" i="12" s="1"/>
  <c r="L2167" i="12"/>
  <c r="M2167" i="12" s="1"/>
  <c r="L2070" i="12"/>
  <c r="M2070" i="12" s="1"/>
  <c r="L2160" i="12"/>
  <c r="M2160" i="12" s="1"/>
  <c r="L2104" i="12"/>
  <c r="M2104" i="12" s="1"/>
  <c r="L2147" i="12"/>
  <c r="M2147" i="12" s="1"/>
  <c r="L2034" i="12"/>
  <c r="M2034" i="12" s="1"/>
  <c r="L1986" i="12"/>
  <c r="M1986" i="12" s="1"/>
  <c r="L2073" i="12"/>
  <c r="M2073" i="12" s="1"/>
  <c r="L2079" i="12"/>
  <c r="M2079" i="12" s="1"/>
  <c r="L2163" i="12"/>
  <c r="M2163" i="12" s="1"/>
  <c r="L2205" i="12"/>
  <c r="M2205" i="12" s="1"/>
  <c r="L2177" i="12"/>
  <c r="M2177" i="12" s="1"/>
  <c r="L2056" i="12"/>
  <c r="M2056" i="12" s="1"/>
  <c r="L2156" i="12"/>
  <c r="M2156" i="12" s="1"/>
  <c r="L2089" i="12"/>
  <c r="M2089" i="12" s="1"/>
  <c r="L2109" i="12"/>
  <c r="M2109" i="12" s="1"/>
  <c r="L2060" i="12"/>
  <c r="M2060" i="12" s="1"/>
  <c r="L2091" i="12"/>
  <c r="M2091" i="12" s="1"/>
  <c r="L2132" i="12"/>
  <c r="M2132" i="12" s="1"/>
  <c r="L2244" i="12"/>
  <c r="M2244" i="12" s="1"/>
  <c r="L2200" i="12"/>
  <c r="M2200" i="12" s="1"/>
  <c r="L2138" i="12"/>
  <c r="M2138" i="12" s="1"/>
  <c r="L2115" i="12"/>
  <c r="M2115" i="12" s="1"/>
  <c r="L2088" i="12"/>
  <c r="M2088" i="12" s="1"/>
  <c r="L2190" i="12"/>
  <c r="M2190" i="12" s="1"/>
  <c r="L2207" i="12"/>
  <c r="M2207" i="12" s="1"/>
  <c r="L2220" i="12"/>
  <c r="M2220" i="12" s="1"/>
  <c r="L2150" i="12"/>
  <c r="M2150" i="12" s="1"/>
  <c r="L2165" i="12"/>
  <c r="M2165" i="12" s="1"/>
  <c r="L2087" i="12"/>
  <c r="M2087" i="12" s="1"/>
  <c r="L2141" i="12"/>
  <c r="M2141" i="12" s="1"/>
  <c r="L2010" i="12"/>
  <c r="M2010" i="12" s="1"/>
  <c r="L2146" i="12"/>
  <c r="M2146" i="12" s="1"/>
  <c r="L2092" i="12"/>
  <c r="M2092" i="12" s="1"/>
  <c r="L2142" i="12"/>
  <c r="M2142" i="12" s="1"/>
  <c r="L1964" i="12"/>
  <c r="M1964" i="12" s="1"/>
  <c r="L2122" i="12"/>
  <c r="M2122" i="12" s="1"/>
  <c r="L2152" i="12"/>
  <c r="M2152" i="12" s="1"/>
  <c r="L2143" i="12"/>
  <c r="M2143" i="12" s="1"/>
  <c r="L2273" i="12"/>
  <c r="M2273" i="12" s="1"/>
  <c r="L2189" i="12"/>
  <c r="M2189" i="12" s="1"/>
  <c r="L2191" i="12"/>
  <c r="M2191" i="12" s="1"/>
  <c r="L2078" i="12"/>
  <c r="M2078" i="12" s="1"/>
  <c r="L2072" i="12"/>
  <c r="M2072" i="12" s="1"/>
  <c r="L2090" i="12"/>
  <c r="M2090" i="12" s="1"/>
  <c r="L2107" i="12"/>
  <c r="M2107" i="12" s="1"/>
  <c r="L2118" i="12"/>
  <c r="M2118" i="12" s="1"/>
  <c r="L2129" i="12"/>
  <c r="M2129" i="12" s="1"/>
  <c r="L2055" i="12"/>
  <c r="M2055" i="12" s="1"/>
  <c r="L1941" i="12"/>
  <c r="M1941" i="12" s="1"/>
  <c r="L2130" i="12"/>
  <c r="M2130" i="12" s="1"/>
  <c r="L2075" i="12"/>
  <c r="M2075" i="12" s="1"/>
  <c r="L2236" i="12"/>
  <c r="M2236" i="12" s="1"/>
  <c r="L2249" i="12"/>
  <c r="M2249" i="12" s="1"/>
  <c r="L2206" i="12"/>
  <c r="M2206" i="12" s="1"/>
  <c r="L2068" i="12"/>
  <c r="M2068" i="12" s="1"/>
  <c r="L2155" i="12"/>
  <c r="M2155" i="12" s="1"/>
  <c r="L2085" i="12"/>
  <c r="M2085" i="12" s="1"/>
  <c r="L2097" i="12"/>
  <c r="M2097" i="12" s="1"/>
  <c r="L2137" i="12"/>
  <c r="M2137" i="12" s="1"/>
  <c r="L2134" i="12"/>
  <c r="M2134" i="12" s="1"/>
  <c r="L2099" i="12"/>
  <c r="M2099" i="12" s="1"/>
  <c r="L2054" i="12"/>
  <c r="M2054" i="12" s="1"/>
  <c r="L2159" i="12"/>
  <c r="M2159" i="12" s="1"/>
  <c r="L2221" i="12"/>
  <c r="M2221" i="12" s="1"/>
  <c r="L2038" i="12"/>
  <c r="M2038" i="12" s="1"/>
  <c r="L2093" i="12"/>
  <c r="M2093" i="12" s="1"/>
  <c r="L2086" i="12"/>
  <c r="M2086" i="12" s="1"/>
  <c r="L2112" i="12"/>
  <c r="M2112" i="12" s="1"/>
  <c r="L2074" i="12"/>
  <c r="M2074" i="12" s="1"/>
  <c r="L2102" i="12"/>
  <c r="M2102" i="12" s="1"/>
  <c r="L1949" i="12"/>
  <c r="M1949" i="12" s="1"/>
  <c r="L1836" i="12"/>
  <c r="M1836" i="12" s="1"/>
  <c r="L2002" i="12"/>
  <c r="M2002" i="12" s="1"/>
  <c r="L1960" i="12"/>
  <c r="M1960" i="12" s="1"/>
  <c r="L1987" i="12"/>
  <c r="M1987" i="12" s="1"/>
  <c r="L1944" i="12"/>
  <c r="M1944" i="12" s="1"/>
  <c r="L2103" i="12"/>
  <c r="M2103" i="12" s="1"/>
  <c r="L2185" i="12"/>
  <c r="M2185" i="12" s="1"/>
  <c r="L2069" i="12"/>
  <c r="M2069" i="12" s="1"/>
  <c r="L2062" i="12"/>
  <c r="M2062" i="12" s="1"/>
  <c r="L2096" i="12"/>
  <c r="M2096" i="12" s="1"/>
  <c r="L1867" i="12"/>
  <c r="M1867" i="12" s="1"/>
  <c r="L2008" i="12"/>
  <c r="M2008" i="12" s="1"/>
  <c r="L1994" i="12"/>
  <c r="M1994" i="12" s="1"/>
  <c r="L2169" i="12"/>
  <c r="M2169" i="12" s="1"/>
  <c r="L1947" i="12"/>
  <c r="M1947" i="12" s="1"/>
  <c r="L2123" i="12"/>
  <c r="M2123" i="12" s="1"/>
  <c r="L2007" i="12"/>
  <c r="M2007" i="12" s="1"/>
  <c r="L2043" i="12"/>
  <c r="M2043" i="12" s="1"/>
  <c r="L2081" i="12"/>
  <c r="M2081" i="12" s="1"/>
  <c r="L2001" i="12"/>
  <c r="M2001" i="12" s="1"/>
  <c r="L2049" i="12"/>
  <c r="M2049" i="12" s="1"/>
  <c r="L2158" i="12"/>
  <c r="M2158" i="12" s="1"/>
  <c r="L2106" i="12"/>
  <c r="M2106" i="12" s="1"/>
  <c r="L2148" i="12"/>
  <c r="M2148" i="12" s="1"/>
  <c r="L1993" i="12"/>
  <c r="M1993" i="12" s="1"/>
  <c r="L2145" i="12"/>
  <c r="M2145" i="12" s="1"/>
  <c r="L1857" i="12"/>
  <c r="M1857" i="12" s="1"/>
  <c r="L2133" i="12"/>
  <c r="M2133" i="12" s="1"/>
  <c r="L1870" i="12"/>
  <c r="M1870" i="12" s="1"/>
  <c r="L1945" i="12"/>
  <c r="M1945" i="12" s="1"/>
  <c r="L1891" i="12"/>
  <c r="M1891" i="12" s="1"/>
  <c r="L2035" i="12"/>
  <c r="M2035" i="12" s="1"/>
  <c r="L2011" i="12"/>
  <c r="M2011" i="12" s="1"/>
  <c r="L1970" i="12"/>
  <c r="M1970" i="12" s="1"/>
  <c r="L2157" i="12"/>
  <c r="M2157" i="12" s="1"/>
  <c r="L2098" i="12"/>
  <c r="M2098" i="12" s="1"/>
  <c r="L2057" i="12"/>
  <c r="M2057" i="12" s="1"/>
  <c r="L1961" i="12"/>
  <c r="M1961" i="12" s="1"/>
  <c r="L2047" i="12"/>
  <c r="M2047" i="12" s="1"/>
  <c r="L2021" i="12"/>
  <c r="M2021" i="12" s="1"/>
  <c r="L2108" i="12"/>
  <c r="M2108" i="12" s="1"/>
  <c r="L2128" i="12"/>
  <c r="M2128" i="12" s="1"/>
  <c r="L2058" i="12"/>
  <c r="M2058" i="12" s="1"/>
  <c r="L2125" i="12"/>
  <c r="M2125" i="12" s="1"/>
  <c r="L2127" i="12"/>
  <c r="M2127" i="12" s="1"/>
  <c r="L1981" i="12"/>
  <c r="M1981" i="12" s="1"/>
  <c r="L1858" i="12"/>
  <c r="M1858" i="12" s="1"/>
  <c r="L1899" i="12"/>
  <c r="M1899" i="12" s="1"/>
  <c r="L1963" i="12"/>
  <c r="M1963" i="12" s="1"/>
  <c r="L1991" i="12"/>
  <c r="M1991" i="12" s="1"/>
  <c r="L2006" i="12"/>
  <c r="M2006" i="12" s="1"/>
  <c r="L2095" i="12"/>
  <c r="M2095" i="12" s="1"/>
  <c r="L1959" i="12"/>
  <c r="M1959" i="12" s="1"/>
  <c r="L2105" i="12"/>
  <c r="M2105" i="12" s="1"/>
  <c r="L2131" i="12"/>
  <c r="M2131" i="12" s="1"/>
  <c r="L1974" i="12"/>
  <c r="M1974" i="12" s="1"/>
  <c r="L2119" i="12"/>
  <c r="M2119" i="12" s="1"/>
  <c r="L2042" i="12"/>
  <c r="M2042" i="12" s="1"/>
  <c r="L2018" i="12"/>
  <c r="M2018" i="12" s="1"/>
  <c r="L2121" i="12"/>
  <c r="M2121" i="12" s="1"/>
  <c r="L2022" i="12"/>
  <c r="M2022" i="12" s="1"/>
  <c r="L2193" i="12"/>
  <c r="M2193" i="12" s="1"/>
  <c r="L2111" i="12"/>
  <c r="M2111" i="12" s="1"/>
  <c r="L1988" i="12"/>
  <c r="M1988" i="12" s="1"/>
  <c r="L1911" i="12"/>
  <c r="M1911" i="12" s="1"/>
  <c r="L1880" i="12"/>
  <c r="M1880" i="12" s="1"/>
  <c r="L1885" i="12"/>
  <c r="M1885" i="12" s="1"/>
  <c r="L1951" i="12"/>
  <c r="M1951" i="12" s="1"/>
  <c r="L1824" i="12"/>
  <c r="M1824" i="12" s="1"/>
  <c r="L2023" i="12"/>
  <c r="M2023" i="12" s="1"/>
  <c r="L2020" i="12"/>
  <c r="M2020" i="12" s="1"/>
  <c r="L1962" i="12"/>
  <c r="M1962" i="12" s="1"/>
  <c r="L1971" i="12"/>
  <c r="M1971" i="12" s="1"/>
  <c r="L2030" i="12"/>
  <c r="M2030" i="12" s="1"/>
  <c r="L1846" i="12"/>
  <c r="M1846" i="12" s="1"/>
  <c r="L2017" i="12"/>
  <c r="M2017" i="12" s="1"/>
  <c r="L1955" i="12"/>
  <c r="M1955" i="12" s="1"/>
  <c r="L2031" i="12"/>
  <c r="M2031" i="12" s="1"/>
  <c r="L1917" i="12"/>
  <c r="M1917" i="12" s="1"/>
  <c r="L1977" i="12"/>
  <c r="M1977" i="12" s="1"/>
  <c r="L1904" i="12"/>
  <c r="M1904" i="12" s="1"/>
  <c r="L2044" i="12"/>
  <c r="M2044" i="12" s="1"/>
  <c r="L1734" i="12"/>
  <c r="M1734" i="12" s="1"/>
  <c r="L1852" i="12"/>
  <c r="M1852" i="12" s="1"/>
  <c r="L1926" i="12"/>
  <c r="M1926" i="12" s="1"/>
  <c r="L1912" i="12"/>
  <c r="M1912" i="12" s="1"/>
  <c r="L1992" i="12"/>
  <c r="M1992" i="12" s="1"/>
  <c r="L1968" i="12"/>
  <c r="M1968" i="12" s="1"/>
  <c r="L1942" i="12"/>
  <c r="M1942" i="12" s="1"/>
  <c r="L2064" i="12"/>
  <c r="M2064" i="12" s="1"/>
  <c r="L2016" i="12"/>
  <c r="M2016" i="12" s="1"/>
  <c r="L1938" i="12"/>
  <c r="M1938" i="12" s="1"/>
  <c r="L1923" i="12"/>
  <c r="M1923" i="12" s="1"/>
  <c r="L2083" i="12"/>
  <c r="M2083" i="12" s="1"/>
  <c r="L1861" i="12"/>
  <c r="M1861" i="12" s="1"/>
  <c r="L2116" i="12"/>
  <c r="M2116" i="12" s="1"/>
  <c r="L2046" i="12"/>
  <c r="M2046" i="12" s="1"/>
  <c r="L1984" i="12"/>
  <c r="M1984" i="12" s="1"/>
  <c r="L1855" i="12"/>
  <c r="M1855" i="12" s="1"/>
  <c r="L1877" i="12"/>
  <c r="M1877" i="12" s="1"/>
  <c r="L1767" i="12"/>
  <c r="M1767" i="12" s="1"/>
  <c r="L1838" i="12"/>
  <c r="M1838" i="12" s="1"/>
  <c r="L1875" i="12"/>
  <c r="M1875" i="12" s="1"/>
  <c r="L2094" i="12"/>
  <c r="M2094" i="12" s="1"/>
  <c r="L1978" i="12"/>
  <c r="M1978" i="12" s="1"/>
  <c r="L1948" i="12"/>
  <c r="M1948" i="12" s="1"/>
  <c r="L2025" i="12"/>
  <c r="M2025" i="12" s="1"/>
  <c r="L1966" i="12"/>
  <c r="M1966" i="12" s="1"/>
  <c r="L1864" i="12"/>
  <c r="M1864" i="12" s="1"/>
  <c r="L1896" i="12"/>
  <c r="M1896" i="12" s="1"/>
  <c r="L1878" i="12"/>
  <c r="M1878" i="12" s="1"/>
  <c r="L2033" i="12"/>
  <c r="M2033" i="12" s="1"/>
  <c r="L2041" i="12"/>
  <c r="M2041" i="12" s="1"/>
  <c r="L1939" i="12"/>
  <c r="M1939" i="12" s="1"/>
  <c r="L1848" i="12"/>
  <c r="M1848" i="12" s="1"/>
  <c r="L1995" i="12"/>
  <c r="M1995" i="12" s="1"/>
  <c r="L1973" i="12"/>
  <c r="M1973" i="12" s="1"/>
  <c r="L1902" i="12"/>
  <c r="M1902" i="12" s="1"/>
  <c r="L2040" i="12"/>
  <c r="M2040" i="12" s="1"/>
  <c r="L1958" i="12"/>
  <c r="M1958" i="12" s="1"/>
  <c r="L1881" i="12"/>
  <c r="M1881" i="12" s="1"/>
  <c r="L1928" i="12"/>
  <c r="M1928" i="12" s="1"/>
  <c r="L2032" i="12"/>
  <c r="M2032" i="12" s="1"/>
  <c r="L1965" i="12"/>
  <c r="M1965" i="12" s="1"/>
  <c r="L2037" i="12"/>
  <c r="M2037" i="12" s="1"/>
  <c r="L1975" i="12"/>
  <c r="M1975" i="12" s="1"/>
  <c r="L1997" i="12"/>
  <c r="M1997" i="12" s="1"/>
  <c r="L1982" i="12"/>
  <c r="M1982" i="12" s="1"/>
  <c r="L1918" i="12"/>
  <c r="M1918" i="12" s="1"/>
  <c r="L1865" i="12"/>
  <c r="M1865" i="12" s="1"/>
  <c r="L2028" i="12"/>
  <c r="M2028" i="12" s="1"/>
  <c r="L2029" i="12"/>
  <c r="M2029" i="12" s="1"/>
  <c r="L1957" i="12"/>
  <c r="M1957" i="12" s="1"/>
  <c r="L1913" i="12"/>
  <c r="M1913" i="12" s="1"/>
  <c r="L1775" i="12"/>
  <c r="M1775" i="12" s="1"/>
  <c r="L1893" i="12"/>
  <c r="M1893" i="12" s="1"/>
  <c r="L1900" i="12"/>
  <c r="M1900" i="12" s="1"/>
  <c r="L2027" i="12"/>
  <c r="M2027" i="12" s="1"/>
  <c r="L1936" i="12"/>
  <c r="M1936" i="12" s="1"/>
  <c r="L2144" i="12"/>
  <c r="M2144" i="12" s="1"/>
  <c r="L2000" i="12"/>
  <c r="M2000" i="12" s="1"/>
  <c r="L2013" i="12"/>
  <c r="M2013" i="12" s="1"/>
  <c r="L1967" i="12"/>
  <c r="M1967" i="12" s="1"/>
  <c r="L1956" i="12"/>
  <c r="M1956" i="12" s="1"/>
  <c r="L1814" i="12"/>
  <c r="M1814" i="12" s="1"/>
  <c r="L1798" i="12"/>
  <c r="M1798" i="12" s="1"/>
  <c r="L1844" i="12"/>
  <c r="M1844" i="12" s="1"/>
  <c r="L2024" i="12"/>
  <c r="M2024" i="12" s="1"/>
  <c r="L1827" i="12"/>
  <c r="M1827" i="12" s="1"/>
  <c r="L1985" i="12"/>
  <c r="M1985" i="12" s="1"/>
  <c r="L1989" i="12"/>
  <c r="M1989" i="12" s="1"/>
  <c r="L2053" i="12"/>
  <c r="M2053" i="12" s="1"/>
  <c r="L1892" i="12"/>
  <c r="M1892" i="12" s="1"/>
  <c r="L2005" i="12"/>
  <c r="M2005" i="12" s="1"/>
  <c r="L2059" i="12"/>
  <c r="M2059" i="12" s="1"/>
  <c r="L2045" i="12"/>
  <c r="M2045" i="12" s="1"/>
  <c r="L2063" i="12"/>
  <c r="M2063" i="12" s="1"/>
  <c r="L1920" i="12"/>
  <c r="M1920" i="12" s="1"/>
  <c r="L1935" i="12"/>
  <c r="M1935" i="12" s="1"/>
  <c r="L1860" i="12"/>
  <c r="M1860" i="12" s="1"/>
  <c r="L1841" i="12"/>
  <c r="M1841" i="12" s="1"/>
  <c r="L1898" i="12"/>
  <c r="M1898" i="12" s="1"/>
  <c r="L1916" i="12"/>
  <c r="M1916" i="12" s="1"/>
  <c r="L1781" i="12"/>
  <c r="M1781" i="12" s="1"/>
  <c r="L1847" i="12"/>
  <c r="M1847" i="12" s="1"/>
  <c r="L1812" i="12"/>
  <c r="M1812" i="12" s="1"/>
  <c r="L1874" i="12"/>
  <c r="M1874" i="12" s="1"/>
  <c r="L2012" i="12"/>
  <c r="M2012" i="12" s="1"/>
  <c r="L2120" i="12"/>
  <c r="M2120" i="12" s="1"/>
  <c r="L2009" i="12"/>
  <c r="M2009" i="12" s="1"/>
  <c r="L2004" i="12"/>
  <c r="M2004" i="12" s="1"/>
  <c r="L2026" i="12"/>
  <c r="M2026" i="12" s="1"/>
  <c r="L1983" i="12"/>
  <c r="M1983" i="12" s="1"/>
  <c r="L2052" i="12"/>
  <c r="M2052" i="12" s="1"/>
  <c r="L1979" i="12"/>
  <c r="M1979" i="12" s="1"/>
  <c r="L2061" i="12"/>
  <c r="M2061" i="12" s="1"/>
  <c r="L2014" i="12"/>
  <c r="M2014" i="12" s="1"/>
  <c r="L1999" i="12"/>
  <c r="M1999" i="12" s="1"/>
  <c r="L1901" i="12"/>
  <c r="M1901" i="12" s="1"/>
  <c r="L1980" i="12"/>
  <c r="M1980" i="12" s="1"/>
  <c r="L2003" i="12"/>
  <c r="M2003" i="12" s="1"/>
  <c r="L1934" i="12"/>
  <c r="M1934" i="12" s="1"/>
  <c r="L1849" i="12"/>
  <c r="M1849" i="12" s="1"/>
  <c r="L1813" i="12"/>
  <c r="M1813" i="12" s="1"/>
  <c r="L1809" i="12"/>
  <c r="M1809" i="12" s="1"/>
  <c r="L1843" i="12"/>
  <c r="M1843" i="12" s="1"/>
  <c r="L1884" i="12"/>
  <c r="M1884" i="12" s="1"/>
  <c r="L1894" i="12"/>
  <c r="M1894" i="12" s="1"/>
  <c r="L1889" i="12"/>
  <c r="M1889" i="12" s="1"/>
  <c r="L1727" i="12"/>
  <c r="M1727" i="12" s="1"/>
  <c r="L1793" i="12"/>
  <c r="M1793" i="12" s="1"/>
  <c r="L1882" i="12"/>
  <c r="M1882" i="12" s="1"/>
  <c r="L1924" i="12"/>
  <c r="M1924" i="12" s="1"/>
  <c r="L1842" i="12"/>
  <c r="M1842" i="12" s="1"/>
  <c r="L1850" i="12"/>
  <c r="M1850" i="12" s="1"/>
  <c r="L1886" i="12"/>
  <c r="M1886" i="12" s="1"/>
  <c r="L1871" i="12"/>
  <c r="M1871" i="12" s="1"/>
  <c r="L1895" i="12"/>
  <c r="M1895" i="12" s="1"/>
  <c r="L1783" i="12"/>
  <c r="M1783" i="12" s="1"/>
  <c r="L1922" i="12"/>
  <c r="M1922" i="12" s="1"/>
  <c r="L1717" i="12"/>
  <c r="M1717" i="12" s="1"/>
  <c r="L1762" i="12"/>
  <c r="M1762" i="12" s="1"/>
  <c r="L1862" i="12"/>
  <c r="M1862" i="12" s="1"/>
  <c r="L1742" i="12"/>
  <c r="M1742" i="12" s="1"/>
  <c r="L1753" i="12"/>
  <c r="M1753" i="12" s="1"/>
  <c r="L1919" i="12"/>
  <c r="M1919" i="12" s="1"/>
  <c r="L1856" i="12"/>
  <c r="M1856" i="12" s="1"/>
  <c r="L1635" i="12"/>
  <c r="M1635" i="12" s="1"/>
  <c r="L1740" i="12"/>
  <c r="M1740" i="12" s="1"/>
  <c r="L1657" i="12"/>
  <c r="M1657" i="12" s="1"/>
  <c r="L1675" i="12"/>
  <c r="M1675" i="12" s="1"/>
  <c r="L1805" i="12"/>
  <c r="M1805" i="12" s="1"/>
  <c r="L1946" i="12"/>
  <c r="M1946" i="12" s="1"/>
  <c r="L1907" i="12"/>
  <c r="M1907" i="12" s="1"/>
  <c r="L1927" i="12"/>
  <c r="M1927" i="12" s="1"/>
  <c r="L1998" i="12"/>
  <c r="M1998" i="12" s="1"/>
  <c r="L1933" i="12"/>
  <c r="M1933" i="12" s="1"/>
  <c r="L1751" i="12"/>
  <c r="M1751" i="12" s="1"/>
  <c r="L1929" i="12"/>
  <c r="M1929" i="12" s="1"/>
  <c r="L1873" i="12"/>
  <c r="M1873" i="12" s="1"/>
  <c r="L1818" i="12"/>
  <c r="M1818" i="12" s="1"/>
  <c r="L1872" i="12"/>
  <c r="M1872" i="12" s="1"/>
  <c r="L1744" i="12"/>
  <c r="M1744" i="12" s="1"/>
  <c r="L1835" i="12"/>
  <c r="M1835" i="12" s="1"/>
  <c r="L1689" i="12"/>
  <c r="M1689" i="12" s="1"/>
  <c r="L1772" i="12"/>
  <c r="M1772" i="12" s="1"/>
  <c r="L1952" i="12"/>
  <c r="M1952" i="12" s="1"/>
  <c r="L1950" i="12"/>
  <c r="M1950" i="12" s="1"/>
  <c r="L1953" i="12"/>
  <c r="M1953" i="12" s="1"/>
  <c r="L1906" i="12"/>
  <c r="M1906" i="12" s="1"/>
  <c r="L1826" i="12"/>
  <c r="M1826" i="12" s="1"/>
  <c r="L1930" i="12"/>
  <c r="M1930" i="12" s="1"/>
  <c r="L1837" i="12"/>
  <c r="M1837" i="12" s="1"/>
  <c r="L1808" i="12"/>
  <c r="M1808" i="12" s="1"/>
  <c r="L1868" i="12"/>
  <c r="M1868" i="12" s="1"/>
  <c r="L1823" i="12"/>
  <c r="M1823" i="12" s="1"/>
  <c r="L1833" i="12"/>
  <c r="M1833" i="12" s="1"/>
  <c r="L1943" i="12"/>
  <c r="M1943" i="12" s="1"/>
  <c r="L1879" i="12"/>
  <c r="M1879" i="12" s="1"/>
  <c r="L1909" i="12"/>
  <c r="M1909" i="12" s="1"/>
  <c r="L1840" i="12"/>
  <c r="M1840" i="12" s="1"/>
  <c r="L1866" i="12"/>
  <c r="M1866" i="12" s="1"/>
  <c r="L1723" i="12"/>
  <c r="M1723" i="12" s="1"/>
  <c r="L1806" i="12"/>
  <c r="M1806" i="12" s="1"/>
  <c r="L1663" i="12"/>
  <c r="M1663" i="12" s="1"/>
  <c r="L1667" i="12"/>
  <c r="M1667" i="12" s="1"/>
  <c r="L1750" i="12"/>
  <c r="M1750" i="12" s="1"/>
  <c r="L1821" i="12"/>
  <c r="M1821" i="12" s="1"/>
  <c r="L1834" i="12"/>
  <c r="M1834" i="12" s="1"/>
  <c r="L1731" i="12"/>
  <c r="M1731" i="12" s="1"/>
  <c r="L1972" i="12"/>
  <c r="M1972" i="12" s="1"/>
  <c r="L1807" i="12"/>
  <c r="M1807" i="12" s="1"/>
  <c r="L1802" i="12"/>
  <c r="M1802" i="12" s="1"/>
  <c r="L1937" i="12"/>
  <c r="M1937" i="12" s="1"/>
  <c r="L1666" i="12"/>
  <c r="M1666" i="12" s="1"/>
  <c r="L1623" i="12"/>
  <c r="M1623" i="12" s="1"/>
  <c r="L1765" i="12"/>
  <c r="M1765" i="12" s="1"/>
  <c r="L1921" i="12"/>
  <c r="M1921" i="12" s="1"/>
  <c r="L1794" i="12"/>
  <c r="M1794" i="12" s="1"/>
  <c r="L1954" i="12"/>
  <c r="M1954" i="12" s="1"/>
  <c r="L1773" i="12"/>
  <c r="M1773" i="12" s="1"/>
  <c r="L1800" i="12"/>
  <c r="M1800" i="12" s="1"/>
  <c r="L1747" i="12"/>
  <c r="M1747" i="12" s="1"/>
  <c r="L1615" i="12"/>
  <c r="M1615" i="12" s="1"/>
  <c r="L1621" i="12"/>
  <c r="M1621" i="12" s="1"/>
  <c r="L2019" i="12"/>
  <c r="M2019" i="12" s="1"/>
  <c r="L1829" i="12"/>
  <c r="M1829" i="12" s="1"/>
  <c r="L1908" i="12"/>
  <c r="M1908" i="12" s="1"/>
  <c r="L1754" i="12"/>
  <c r="M1754" i="12" s="1"/>
  <c r="L1811" i="12"/>
  <c r="M1811" i="12" s="1"/>
  <c r="L1845" i="12"/>
  <c r="M1845" i="12" s="1"/>
  <c r="L1810" i="12"/>
  <c r="M1810" i="12" s="1"/>
  <c r="L1792" i="12"/>
  <c r="M1792" i="12" s="1"/>
  <c r="L1782" i="12"/>
  <c r="M1782" i="12" s="1"/>
  <c r="L1990" i="12"/>
  <c r="M1990" i="12" s="1"/>
  <c r="L2048" i="12"/>
  <c r="M2048" i="12" s="1"/>
  <c r="L1897" i="12"/>
  <c r="M1897" i="12" s="1"/>
  <c r="L1876" i="12"/>
  <c r="M1876" i="12" s="1"/>
  <c r="L1729" i="12"/>
  <c r="M1729" i="12" s="1"/>
  <c r="L1853" i="12"/>
  <c r="M1853" i="12" s="1"/>
  <c r="L1820" i="12"/>
  <c r="M1820" i="12" s="1"/>
  <c r="L1887" i="12"/>
  <c r="M1887" i="12" s="1"/>
  <c r="L2051" i="12"/>
  <c r="M2051" i="12" s="1"/>
  <c r="L1725" i="12"/>
  <c r="M1725" i="12" s="1"/>
  <c r="L1705" i="12"/>
  <c r="M1705" i="12" s="1"/>
  <c r="L1709" i="12"/>
  <c r="M1709" i="12" s="1"/>
  <c r="L1634" i="12"/>
  <c r="M1634" i="12" s="1"/>
  <c r="L1816" i="12"/>
  <c r="M1816" i="12" s="1"/>
  <c r="L1741" i="12"/>
  <c r="M1741" i="12" s="1"/>
  <c r="L1859" i="12"/>
  <c r="M1859" i="12" s="1"/>
  <c r="L1905" i="12"/>
  <c r="M1905" i="12" s="1"/>
  <c r="L1888" i="12"/>
  <c r="M1888" i="12" s="1"/>
  <c r="L1903" i="12"/>
  <c r="M1903" i="12" s="1"/>
  <c r="L1788" i="12"/>
  <c r="M1788" i="12" s="1"/>
  <c r="L1890" i="12"/>
  <c r="M1890" i="12" s="1"/>
  <c r="L1786" i="12"/>
  <c r="M1786" i="12" s="1"/>
  <c r="L1817" i="12"/>
  <c r="M1817" i="12" s="1"/>
  <c r="L1830" i="12"/>
  <c r="M1830" i="12" s="1"/>
  <c r="L1931" i="12"/>
  <c r="M1931" i="12" s="1"/>
  <c r="L2015" i="12"/>
  <c r="M2015" i="12" s="1"/>
  <c r="L1739" i="12"/>
  <c r="M1739" i="12" s="1"/>
  <c r="L1668" i="12"/>
  <c r="M1668" i="12" s="1"/>
  <c r="L1722" i="12"/>
  <c r="M1722" i="12" s="1"/>
  <c r="L1627" i="12"/>
  <c r="M1627" i="12" s="1"/>
  <c r="L1671" i="12"/>
  <c r="M1671" i="12" s="1"/>
  <c r="L1530" i="12"/>
  <c r="M1530" i="12" s="1"/>
  <c r="L1562" i="12"/>
  <c r="M1562" i="12" s="1"/>
  <c r="L1596" i="12"/>
  <c r="M1596" i="12" s="1"/>
  <c r="L1617" i="12"/>
  <c r="M1617" i="12" s="1"/>
  <c r="L1940" i="12"/>
  <c r="M1940" i="12" s="1"/>
  <c r="L1715" i="12"/>
  <c r="M1715" i="12" s="1"/>
  <c r="L1674" i="12"/>
  <c r="M1674" i="12" s="1"/>
  <c r="L1764" i="12"/>
  <c r="M1764" i="12" s="1"/>
  <c r="L1763" i="12"/>
  <c r="M1763" i="12" s="1"/>
  <c r="L1694" i="12"/>
  <c r="M1694" i="12" s="1"/>
  <c r="L1719" i="12"/>
  <c r="M1719" i="12" s="1"/>
  <c r="L1789" i="12"/>
  <c r="M1789" i="12" s="1"/>
  <c r="L1652" i="12"/>
  <c r="M1652" i="12" s="1"/>
  <c r="L1790" i="12"/>
  <c r="M1790" i="12" s="1"/>
  <c r="L1819" i="12"/>
  <c r="M1819" i="12" s="1"/>
  <c r="L1614" i="12"/>
  <c r="M1614" i="12" s="1"/>
  <c r="L1613" i="12"/>
  <c r="M1613" i="12" s="1"/>
  <c r="L1795" i="12"/>
  <c r="M1795" i="12" s="1"/>
  <c r="L1728" i="12"/>
  <c r="M1728" i="12" s="1"/>
  <c r="L1915" i="12"/>
  <c r="M1915" i="12" s="1"/>
  <c r="L1757" i="12"/>
  <c r="M1757" i="12" s="1"/>
  <c r="L1756" i="12"/>
  <c r="M1756" i="12" s="1"/>
  <c r="L1656" i="12"/>
  <c r="M1656" i="12" s="1"/>
  <c r="L1599" i="12"/>
  <c r="M1599" i="12" s="1"/>
  <c r="L1752" i="12"/>
  <c r="M1752" i="12" s="1"/>
  <c r="L1839" i="12"/>
  <c r="M1839" i="12" s="1"/>
  <c r="L1774" i="12"/>
  <c r="M1774" i="12" s="1"/>
  <c r="L1716" i="12"/>
  <c r="M1716" i="12" s="1"/>
  <c r="L1831" i="12"/>
  <c r="M1831" i="12" s="1"/>
  <c r="L1640" i="12"/>
  <c r="M1640" i="12" s="1"/>
  <c r="L1815" i="12"/>
  <c r="M1815" i="12" s="1"/>
  <c r="L1780" i="12"/>
  <c r="M1780" i="12" s="1"/>
  <c r="L1733" i="12"/>
  <c r="M1733" i="12" s="1"/>
  <c r="L1796" i="12"/>
  <c r="M1796" i="12" s="1"/>
  <c r="L1631" i="12"/>
  <c r="M1631" i="12" s="1"/>
  <c r="L1771" i="12"/>
  <c r="M1771" i="12" s="1"/>
  <c r="L1737" i="12"/>
  <c r="M1737" i="12" s="1"/>
  <c r="L1825" i="12"/>
  <c r="M1825" i="12" s="1"/>
  <c r="L1791" i="12"/>
  <c r="M1791" i="12" s="1"/>
  <c r="L1708" i="12"/>
  <c r="M1708" i="12" s="1"/>
  <c r="L1925" i="12"/>
  <c r="M1925" i="12" s="1"/>
  <c r="L1760" i="12"/>
  <c r="M1760" i="12" s="1"/>
  <c r="L1758" i="12"/>
  <c r="M1758" i="12" s="1"/>
  <c r="L1863" i="12"/>
  <c r="M1863" i="12" s="1"/>
  <c r="L1976" i="12"/>
  <c r="M1976" i="12" s="1"/>
  <c r="L1655" i="12"/>
  <c r="M1655" i="12" s="1"/>
  <c r="L1776" i="12"/>
  <c r="M1776" i="12" s="1"/>
  <c r="L1629" i="12"/>
  <c r="M1629" i="12" s="1"/>
  <c r="L1932" i="12"/>
  <c r="M1932" i="12" s="1"/>
  <c r="L1787" i="12"/>
  <c r="M1787" i="12" s="1"/>
  <c r="L1803" i="12"/>
  <c r="M1803" i="12" s="1"/>
  <c r="L1736" i="12"/>
  <c r="M1736" i="12" s="1"/>
  <c r="L1628" i="12"/>
  <c r="M1628" i="12" s="1"/>
  <c r="L1779" i="12"/>
  <c r="M1779" i="12" s="1"/>
  <c r="L1869" i="12"/>
  <c r="M1869" i="12" s="1"/>
  <c r="L1768" i="12"/>
  <c r="M1768" i="12" s="1"/>
  <c r="L1883" i="12"/>
  <c r="M1883" i="12" s="1"/>
  <c r="L1801" i="12"/>
  <c r="M1801" i="12" s="1"/>
  <c r="L1684" i="12"/>
  <c r="M1684" i="12" s="1"/>
  <c r="L1748" i="12"/>
  <c r="M1748" i="12" s="1"/>
  <c r="L1669" i="12"/>
  <c r="M1669" i="12" s="1"/>
  <c r="L1679" i="12"/>
  <c r="M1679" i="12" s="1"/>
  <c r="L1609" i="12"/>
  <c r="M1609" i="12" s="1"/>
  <c r="L1690" i="12"/>
  <c r="M1690" i="12" s="1"/>
  <c r="L1828" i="12"/>
  <c r="M1828" i="12" s="1"/>
  <c r="L1692" i="12"/>
  <c r="M1692" i="12" s="1"/>
  <c r="L1665" i="12"/>
  <c r="M1665" i="12" s="1"/>
  <c r="L1704" i="12"/>
  <c r="M1704" i="12" s="1"/>
  <c r="L1761" i="12"/>
  <c r="M1761" i="12" s="1"/>
  <c r="L1701" i="12"/>
  <c r="M1701" i="12" s="1"/>
  <c r="L1698" i="12"/>
  <c r="M1698" i="12" s="1"/>
  <c r="L1677" i="12"/>
  <c r="M1677" i="12" s="1"/>
  <c r="L1638" i="12"/>
  <c r="M1638" i="12" s="1"/>
  <c r="L1851" i="12"/>
  <c r="M1851" i="12" s="1"/>
  <c r="L1743" i="12"/>
  <c r="M1743" i="12" s="1"/>
  <c r="L1578" i="12"/>
  <c r="M1578" i="12" s="1"/>
  <c r="L1626" i="12"/>
  <c r="M1626" i="12" s="1"/>
  <c r="L1822" i="12"/>
  <c r="M1822" i="12" s="1"/>
  <c r="L1799" i="12"/>
  <c r="M1799" i="12" s="1"/>
  <c r="L1735" i="12"/>
  <c r="M1735" i="12" s="1"/>
  <c r="L1914" i="12"/>
  <c r="M1914" i="12" s="1"/>
  <c r="L1784" i="12"/>
  <c r="M1784" i="12" s="1"/>
  <c r="L1766" i="12"/>
  <c r="M1766" i="12" s="1"/>
  <c r="L1720" i="12"/>
  <c r="M1720" i="12" s="1"/>
  <c r="L1769" i="12"/>
  <c r="M1769" i="12" s="1"/>
  <c r="L1691" i="12"/>
  <c r="M1691" i="12" s="1"/>
  <c r="L1778" i="12"/>
  <c r="M1778" i="12" s="1"/>
  <c r="L1854" i="12"/>
  <c r="M1854" i="12" s="1"/>
  <c r="L1910" i="12"/>
  <c r="M1910" i="12" s="1"/>
  <c r="L1660" i="12"/>
  <c r="M1660" i="12" s="1"/>
  <c r="L1682" i="12"/>
  <c r="M1682" i="12" s="1"/>
  <c r="L1678" i="12"/>
  <c r="M1678" i="12" s="1"/>
  <c r="L1633" i="12"/>
  <c r="M1633" i="12" s="1"/>
  <c r="L1695" i="12"/>
  <c r="M1695" i="12" s="1"/>
  <c r="L1770" i="12"/>
  <c r="M1770" i="12" s="1"/>
  <c r="L1746" i="12"/>
  <c r="M1746" i="12" s="1"/>
  <c r="L1724" i="12"/>
  <c r="M1724" i="12" s="1"/>
  <c r="L1525" i="12"/>
  <c r="M1525" i="12" s="1"/>
  <c r="L1551" i="12"/>
  <c r="M1551" i="12" s="1"/>
  <c r="L1501" i="12"/>
  <c r="M1501" i="12" s="1"/>
  <c r="L1539" i="12"/>
  <c r="M1539" i="12" s="1"/>
  <c r="L1567" i="12"/>
  <c r="M1567" i="12" s="1"/>
  <c r="L1706" i="12"/>
  <c r="M1706" i="12" s="1"/>
  <c r="L1533" i="12"/>
  <c r="M1533" i="12" s="1"/>
  <c r="L1681" i="12"/>
  <c r="M1681" i="12" s="1"/>
  <c r="L1440" i="12"/>
  <c r="M1440" i="12" s="1"/>
  <c r="L1402" i="12"/>
  <c r="M1402" i="12" s="1"/>
  <c r="L1832" i="12"/>
  <c r="M1832" i="12" s="1"/>
  <c r="L1642" i="12"/>
  <c r="M1642" i="12" s="1"/>
  <c r="L1537" i="12"/>
  <c r="M1537" i="12" s="1"/>
  <c r="L1636" i="12"/>
  <c r="M1636" i="12" s="1"/>
  <c r="L1658" i="12"/>
  <c r="M1658" i="12" s="1"/>
  <c r="L1429" i="12"/>
  <c r="M1429" i="12" s="1"/>
  <c r="L1564" i="12"/>
  <c r="M1564" i="12" s="1"/>
  <c r="L1485" i="12"/>
  <c r="M1485" i="12" s="1"/>
  <c r="L1502" i="12"/>
  <c r="M1502" i="12" s="1"/>
  <c r="L1566" i="12"/>
  <c r="M1566" i="12" s="1"/>
  <c r="L1700" i="12"/>
  <c r="M1700" i="12" s="1"/>
  <c r="L1732" i="12"/>
  <c r="M1732" i="12" s="1"/>
  <c r="L1686" i="12"/>
  <c r="M1686" i="12" s="1"/>
  <c r="L1745" i="12"/>
  <c r="M1745" i="12" s="1"/>
  <c r="L1494" i="12"/>
  <c r="M1494" i="12" s="1"/>
  <c r="L1683" i="12"/>
  <c r="M1683" i="12" s="1"/>
  <c r="L1672" i="12"/>
  <c r="M1672" i="12" s="1"/>
  <c r="L1703" i="12"/>
  <c r="M1703" i="12" s="1"/>
  <c r="L1583" i="12"/>
  <c r="M1583" i="12" s="1"/>
  <c r="L1622" i="12"/>
  <c r="M1622" i="12" s="1"/>
  <c r="L1600" i="12"/>
  <c r="M1600" i="12" s="1"/>
  <c r="L1480" i="12"/>
  <c r="M1480" i="12" s="1"/>
  <c r="L1568" i="12"/>
  <c r="M1568" i="12" s="1"/>
  <c r="L1594" i="12"/>
  <c r="M1594" i="12" s="1"/>
  <c r="L1436" i="12"/>
  <c r="M1436" i="12" s="1"/>
  <c r="L1556" i="12"/>
  <c r="M1556" i="12" s="1"/>
  <c r="L1592" i="12"/>
  <c r="M1592" i="12" s="1"/>
  <c r="L1755" i="12"/>
  <c r="M1755" i="12" s="1"/>
  <c r="L1519" i="12"/>
  <c r="M1519" i="12" s="1"/>
  <c r="L1710" i="12"/>
  <c r="M1710" i="12" s="1"/>
  <c r="L1535" i="12"/>
  <c r="M1535" i="12" s="1"/>
  <c r="L1573" i="12"/>
  <c r="M1573" i="12" s="1"/>
  <c r="L1598" i="12"/>
  <c r="M1598" i="12" s="1"/>
  <c r="L1387" i="12"/>
  <c r="M1387" i="12" s="1"/>
  <c r="L1386" i="12"/>
  <c r="M1386" i="12" s="1"/>
  <c r="L1542" i="12"/>
  <c r="M1542" i="12" s="1"/>
  <c r="L1650" i="12"/>
  <c r="M1650" i="12" s="1"/>
  <c r="L1659" i="12"/>
  <c r="M1659" i="12" s="1"/>
  <c r="L1601" i="12"/>
  <c r="M1601" i="12" s="1"/>
  <c r="L1553" i="12"/>
  <c r="M1553" i="12" s="1"/>
  <c r="L1680" i="12"/>
  <c r="M1680" i="12" s="1"/>
  <c r="L1541" i="12"/>
  <c r="M1541" i="12" s="1"/>
  <c r="L1382" i="12"/>
  <c r="M1382" i="12" s="1"/>
  <c r="L1470" i="12"/>
  <c r="M1470" i="12" s="1"/>
  <c r="L1563" i="12"/>
  <c r="M1563" i="12" s="1"/>
  <c r="L1685" i="12"/>
  <c r="M1685" i="12" s="1"/>
  <c r="L1557" i="12"/>
  <c r="M1557" i="12" s="1"/>
  <c r="L1589" i="12"/>
  <c r="M1589" i="12" s="1"/>
  <c r="L1517" i="12"/>
  <c r="M1517" i="12" s="1"/>
  <c r="L1438" i="12"/>
  <c r="M1438" i="12" s="1"/>
  <c r="L1604" i="12"/>
  <c r="M1604" i="12" s="1"/>
  <c r="L1477" i="12"/>
  <c r="M1477" i="12" s="1"/>
  <c r="L1697" i="12"/>
  <c r="M1697" i="12" s="1"/>
  <c r="L1639" i="12"/>
  <c r="M1639" i="12" s="1"/>
  <c r="L1714" i="12"/>
  <c r="M1714" i="12" s="1"/>
  <c r="L1508" i="12"/>
  <c r="M1508" i="12" s="1"/>
  <c r="L1651" i="12"/>
  <c r="M1651" i="12" s="1"/>
  <c r="L1520" i="12"/>
  <c r="M1520" i="12" s="1"/>
  <c r="L1630" i="12"/>
  <c r="M1630" i="12" s="1"/>
  <c r="L1507" i="12"/>
  <c r="M1507" i="12" s="1"/>
  <c r="L1561" i="12"/>
  <c r="M1561" i="12" s="1"/>
  <c r="L1688" i="12"/>
  <c r="M1688" i="12" s="1"/>
  <c r="L1648" i="12"/>
  <c r="M1648" i="12" s="1"/>
  <c r="L1516" i="12"/>
  <c r="M1516" i="12" s="1"/>
  <c r="L1632" i="12"/>
  <c r="M1632" i="12" s="1"/>
  <c r="L1670" i="12"/>
  <c r="M1670" i="12" s="1"/>
  <c r="L1413" i="12"/>
  <c r="M1413" i="12" s="1"/>
  <c r="L1603" i="12"/>
  <c r="M1603" i="12" s="1"/>
  <c r="L1505" i="12"/>
  <c r="M1505" i="12" s="1"/>
  <c r="L1560" i="12"/>
  <c r="M1560" i="12" s="1"/>
  <c r="L1646" i="12"/>
  <c r="M1646" i="12" s="1"/>
  <c r="L1512" i="12"/>
  <c r="M1512" i="12" s="1"/>
  <c r="L1606" i="12"/>
  <c r="M1606" i="12" s="1"/>
  <c r="L1662" i="12"/>
  <c r="M1662" i="12" s="1"/>
  <c r="L1749" i="12"/>
  <c r="M1749" i="12" s="1"/>
  <c r="L1712" i="12"/>
  <c r="M1712" i="12" s="1"/>
  <c r="L1616" i="12"/>
  <c r="M1616" i="12" s="1"/>
  <c r="L1721" i="12"/>
  <c r="M1721" i="12" s="1"/>
  <c r="L1649" i="12"/>
  <c r="M1649" i="12" s="1"/>
  <c r="L1523" i="12"/>
  <c r="M1523" i="12" s="1"/>
  <c r="L1643" i="12"/>
  <c r="M1643" i="12" s="1"/>
  <c r="L1618" i="12"/>
  <c r="M1618" i="12" s="1"/>
  <c r="L1726" i="12"/>
  <c r="M1726" i="12" s="1"/>
  <c r="L1585" i="12"/>
  <c r="M1585" i="12" s="1"/>
  <c r="L1401" i="12"/>
  <c r="M1401" i="12" s="1"/>
  <c r="L1406" i="12"/>
  <c r="M1406" i="12" s="1"/>
  <c r="L1540" i="12"/>
  <c r="M1540" i="12" s="1"/>
  <c r="L1641" i="12"/>
  <c r="M1641" i="12" s="1"/>
  <c r="L1711" i="12"/>
  <c r="M1711" i="12" s="1"/>
  <c r="L1499" i="12"/>
  <c r="M1499" i="12" s="1"/>
  <c r="L1785" i="12"/>
  <c r="M1785" i="12" s="1"/>
  <c r="L1490" i="12"/>
  <c r="M1490" i="12" s="1"/>
  <c r="L1528" i="12"/>
  <c r="M1528" i="12" s="1"/>
  <c r="L1445" i="12"/>
  <c r="M1445" i="12" s="1"/>
  <c r="L1522" i="12"/>
  <c r="M1522" i="12" s="1"/>
  <c r="L1590" i="12"/>
  <c r="M1590" i="12" s="1"/>
  <c r="L1469" i="12"/>
  <c r="M1469" i="12" s="1"/>
  <c r="L1389" i="12"/>
  <c r="M1389" i="12" s="1"/>
  <c r="L1612" i="12"/>
  <c r="M1612" i="12" s="1"/>
  <c r="L1487" i="12"/>
  <c r="M1487" i="12" s="1"/>
  <c r="L1570" i="12"/>
  <c r="M1570" i="12" s="1"/>
  <c r="L1586" i="12"/>
  <c r="M1586" i="12" s="1"/>
  <c r="L1591" i="12"/>
  <c r="M1591" i="12" s="1"/>
  <c r="L1409" i="12"/>
  <c r="M1409" i="12" s="1"/>
  <c r="L1588" i="12"/>
  <c r="M1588" i="12" s="1"/>
  <c r="L1495" i="12"/>
  <c r="M1495" i="12" s="1"/>
  <c r="L1707" i="12"/>
  <c r="M1707" i="12" s="1"/>
  <c r="L1687" i="12"/>
  <c r="M1687" i="12" s="1"/>
  <c r="L1489" i="12"/>
  <c r="M1489" i="12" s="1"/>
  <c r="L1518" i="12"/>
  <c r="M1518" i="12" s="1"/>
  <c r="L1527" i="12"/>
  <c r="M1527" i="12" s="1"/>
  <c r="L1625" i="12"/>
  <c r="M1625" i="12" s="1"/>
  <c r="L1738" i="12"/>
  <c r="M1738" i="12" s="1"/>
  <c r="L1647" i="12"/>
  <c r="M1647" i="12" s="1"/>
  <c r="L1619" i="12"/>
  <c r="M1619" i="12" s="1"/>
  <c r="L1572" i="12"/>
  <c r="M1572" i="12" s="1"/>
  <c r="L1645" i="12"/>
  <c r="M1645" i="12" s="1"/>
  <c r="L1582" i="12"/>
  <c r="M1582" i="12" s="1"/>
  <c r="L1472" i="12"/>
  <c r="M1472" i="12" s="1"/>
  <c r="L1559" i="12"/>
  <c r="M1559" i="12" s="1"/>
  <c r="L1759" i="12"/>
  <c r="M1759" i="12" s="1"/>
  <c r="L1486" i="12"/>
  <c r="M1486" i="12" s="1"/>
  <c r="L1577" i="12"/>
  <c r="M1577" i="12" s="1"/>
  <c r="L1654" i="12"/>
  <c r="M1654" i="12" s="1"/>
  <c r="L1496" i="12"/>
  <c r="M1496" i="12" s="1"/>
  <c r="L1504" i="12"/>
  <c r="M1504" i="12" s="1"/>
  <c r="L1443" i="12"/>
  <c r="M1443" i="12" s="1"/>
  <c r="L1437" i="12"/>
  <c r="M1437" i="12" s="1"/>
  <c r="L1574" i="12"/>
  <c r="M1574" i="12" s="1"/>
  <c r="L1571" i="12"/>
  <c r="M1571" i="12" s="1"/>
  <c r="L1555" i="12"/>
  <c r="M1555" i="12" s="1"/>
  <c r="L1673" i="12"/>
  <c r="M1673" i="12" s="1"/>
  <c r="L1595" i="12"/>
  <c r="M1595" i="12" s="1"/>
  <c r="L1644" i="12"/>
  <c r="M1644" i="12" s="1"/>
  <c r="L1565" i="12"/>
  <c r="M1565" i="12" s="1"/>
  <c r="L1661" i="12"/>
  <c r="M1661" i="12" s="1"/>
  <c r="L1558" i="12"/>
  <c r="M1558" i="12" s="1"/>
  <c r="L1804" i="12"/>
  <c r="M1804" i="12" s="1"/>
  <c r="L1503" i="12"/>
  <c r="M1503" i="12" s="1"/>
  <c r="L1532" i="12"/>
  <c r="M1532" i="12" s="1"/>
  <c r="L1620" i="12"/>
  <c r="M1620" i="12" s="1"/>
  <c r="L1379" i="12"/>
  <c r="M1379" i="12" s="1"/>
  <c r="L1444" i="12"/>
  <c r="M1444" i="12" s="1"/>
  <c r="L1515" i="12"/>
  <c r="M1515" i="12" s="1"/>
  <c r="L1581" i="12"/>
  <c r="M1581" i="12" s="1"/>
  <c r="L1676" i="12"/>
  <c r="M1676" i="12" s="1"/>
  <c r="L1777" i="12"/>
  <c r="M1777" i="12" s="1"/>
  <c r="L1653" i="12"/>
  <c r="M1653" i="12" s="1"/>
  <c r="L1699" i="12"/>
  <c r="M1699" i="12" s="1"/>
  <c r="L1797" i="12"/>
  <c r="M1797" i="12" s="1"/>
  <c r="L1713" i="12"/>
  <c r="M1713" i="12" s="1"/>
  <c r="L1575" i="12"/>
  <c r="M1575" i="12" s="1"/>
  <c r="L1608" i="12"/>
  <c r="M1608" i="12" s="1"/>
  <c r="L1521" i="12"/>
  <c r="M1521" i="12" s="1"/>
  <c r="L1693" i="12"/>
  <c r="M1693" i="12" s="1"/>
  <c r="L1624" i="12"/>
  <c r="M1624" i="12" s="1"/>
  <c r="L1510" i="12"/>
  <c r="M1510" i="12" s="1"/>
  <c r="L1526" i="12"/>
  <c r="M1526" i="12" s="1"/>
  <c r="L1524" i="12"/>
  <c r="M1524" i="12" s="1"/>
  <c r="L1702" i="12"/>
  <c r="M1702" i="12" s="1"/>
  <c r="L1610" i="12"/>
  <c r="M1610" i="12" s="1"/>
  <c r="L1597" i="12"/>
  <c r="M1597" i="12" s="1"/>
  <c r="L1550" i="12"/>
  <c r="M1550" i="12" s="1"/>
  <c r="L1718" i="12"/>
  <c r="M1718" i="12" s="1"/>
  <c r="L1637" i="12"/>
  <c r="M1637" i="12" s="1"/>
  <c r="L1696" i="12"/>
  <c r="M1696" i="12" s="1"/>
  <c r="L1544" i="12"/>
  <c r="M1544" i="12" s="1"/>
  <c r="L1416" i="12"/>
  <c r="M1416" i="12" s="1"/>
  <c r="L1471" i="12"/>
  <c r="M1471" i="12" s="1"/>
  <c r="L1497" i="12"/>
  <c r="M1497" i="12" s="1"/>
  <c r="L1593" i="12"/>
  <c r="M1593" i="12" s="1"/>
  <c r="L1536" i="12"/>
  <c r="M1536" i="12" s="1"/>
  <c r="L1547" i="12"/>
  <c r="M1547" i="12" s="1"/>
  <c r="L1580" i="12"/>
  <c r="M1580" i="12" s="1"/>
  <c r="L1405" i="12"/>
  <c r="M1405" i="12" s="1"/>
  <c r="L1545" i="12"/>
  <c r="M1545" i="12" s="1"/>
  <c r="L1664" i="12"/>
  <c r="M1664" i="12" s="1"/>
  <c r="L1730" i="12"/>
  <c r="M1730" i="12" s="1"/>
  <c r="L1543" i="12"/>
  <c r="M1543" i="12" s="1"/>
  <c r="L1576" i="12"/>
  <c r="M1576" i="12" s="1"/>
  <c r="L1491" i="12"/>
  <c r="M1491" i="12" s="1"/>
  <c r="L1500" i="12"/>
  <c r="M1500" i="12" s="1"/>
  <c r="L1378" i="12"/>
  <c r="M1378" i="12" s="1"/>
  <c r="L1365" i="12"/>
  <c r="M1365" i="12" s="1"/>
  <c r="L1348" i="12"/>
  <c r="M1348" i="12" s="1"/>
  <c r="L1336" i="12"/>
  <c r="M1336" i="12" s="1"/>
  <c r="L1259" i="12"/>
  <c r="M1259" i="12" s="1"/>
  <c r="L1394" i="12"/>
  <c r="M1394" i="12" s="1"/>
  <c r="L1426" i="12"/>
  <c r="M1426" i="12" s="1"/>
  <c r="L1315" i="12"/>
  <c r="M1315" i="12" s="1"/>
  <c r="L1400" i="12"/>
  <c r="M1400" i="12" s="1"/>
  <c r="L1330" i="12"/>
  <c r="M1330" i="12" s="1"/>
  <c r="L1044" i="12"/>
  <c r="M1044" i="12" s="1"/>
  <c r="L1493" i="12"/>
  <c r="M1493" i="12" s="1"/>
  <c r="L1246" i="12"/>
  <c r="M1246" i="12" s="1"/>
  <c r="L1412" i="12"/>
  <c r="M1412" i="12" s="1"/>
  <c r="L1388" i="12"/>
  <c r="M1388" i="12" s="1"/>
  <c r="L1398" i="12"/>
  <c r="M1398" i="12" s="1"/>
  <c r="L1355" i="12"/>
  <c r="M1355" i="12" s="1"/>
  <c r="L1335" i="12"/>
  <c r="M1335" i="12" s="1"/>
  <c r="L1293" i="12"/>
  <c r="M1293" i="12" s="1"/>
  <c r="L1344" i="12"/>
  <c r="M1344" i="12" s="1"/>
  <c r="L1371" i="12"/>
  <c r="M1371" i="12" s="1"/>
  <c r="L1514" i="12"/>
  <c r="M1514" i="12" s="1"/>
  <c r="L1278" i="12"/>
  <c r="M1278" i="12" s="1"/>
  <c r="L1245" i="12"/>
  <c r="M1245" i="12" s="1"/>
  <c r="L1196" i="12"/>
  <c r="M1196" i="12" s="1"/>
  <c r="L1287" i="12"/>
  <c r="M1287" i="12" s="1"/>
  <c r="L1286" i="12"/>
  <c r="M1286" i="12" s="1"/>
  <c r="L1255" i="12"/>
  <c r="M1255" i="12" s="1"/>
  <c r="L1109" i="12"/>
  <c r="M1109" i="12" s="1"/>
  <c r="L1339" i="12"/>
  <c r="M1339" i="12" s="1"/>
  <c r="L1248" i="12"/>
  <c r="M1248" i="12" s="1"/>
  <c r="L1233" i="12"/>
  <c r="M1233" i="12" s="1"/>
  <c r="L1602" i="12"/>
  <c r="M1602" i="12" s="1"/>
  <c r="L1396" i="12"/>
  <c r="M1396" i="12" s="1"/>
  <c r="L1256" i="12"/>
  <c r="M1256" i="12" s="1"/>
  <c r="L1309" i="12"/>
  <c r="M1309" i="12" s="1"/>
  <c r="L1323" i="12"/>
  <c r="M1323" i="12" s="1"/>
  <c r="L1457" i="12"/>
  <c r="M1457" i="12" s="1"/>
  <c r="L1415" i="12"/>
  <c r="M1415" i="12" s="1"/>
  <c r="L1327" i="12"/>
  <c r="M1327" i="12" s="1"/>
  <c r="L1418" i="12"/>
  <c r="M1418" i="12" s="1"/>
  <c r="L1433" i="12"/>
  <c r="M1433" i="12" s="1"/>
  <c r="L1506" i="12"/>
  <c r="M1506" i="12" s="1"/>
  <c r="L1374" i="12"/>
  <c r="M1374" i="12" s="1"/>
  <c r="L1414" i="12"/>
  <c r="M1414" i="12" s="1"/>
  <c r="L1275" i="12"/>
  <c r="M1275" i="12" s="1"/>
  <c r="L1357" i="12"/>
  <c r="M1357" i="12" s="1"/>
  <c r="L1459" i="12"/>
  <c r="M1459" i="12" s="1"/>
  <c r="L1442" i="12"/>
  <c r="M1442" i="12" s="1"/>
  <c r="L1462" i="12"/>
  <c r="M1462" i="12" s="1"/>
  <c r="L1419" i="12"/>
  <c r="M1419" i="12" s="1"/>
  <c r="L1456" i="12"/>
  <c r="M1456" i="12" s="1"/>
  <c r="L1332" i="12"/>
  <c r="M1332" i="12" s="1"/>
  <c r="L1314" i="12"/>
  <c r="M1314" i="12" s="1"/>
  <c r="L1466" i="12"/>
  <c r="M1466" i="12" s="1"/>
  <c r="L1340" i="12"/>
  <c r="M1340" i="12" s="1"/>
  <c r="L1189" i="12"/>
  <c r="M1189" i="12" s="1"/>
  <c r="L1249" i="12"/>
  <c r="M1249" i="12" s="1"/>
  <c r="L1367" i="12"/>
  <c r="M1367" i="12" s="1"/>
  <c r="L1579" i="12"/>
  <c r="M1579" i="12" s="1"/>
  <c r="L1513" i="12"/>
  <c r="M1513" i="12" s="1"/>
  <c r="L1448" i="12"/>
  <c r="M1448" i="12" s="1"/>
  <c r="L1399" i="12"/>
  <c r="M1399" i="12" s="1"/>
  <c r="L1338" i="12"/>
  <c r="M1338" i="12" s="1"/>
  <c r="L1538" i="12"/>
  <c r="M1538" i="12" s="1"/>
  <c r="L1240" i="12"/>
  <c r="M1240" i="12" s="1"/>
  <c r="L1307" i="12"/>
  <c r="M1307" i="12" s="1"/>
  <c r="L1349" i="12"/>
  <c r="M1349" i="12" s="1"/>
  <c r="L1425" i="12"/>
  <c r="M1425" i="12" s="1"/>
  <c r="L1481" i="12"/>
  <c r="M1481" i="12" s="1"/>
  <c r="L1257" i="12"/>
  <c r="M1257" i="12" s="1"/>
  <c r="L1350" i="12"/>
  <c r="M1350" i="12" s="1"/>
  <c r="L1168" i="12"/>
  <c r="M1168" i="12" s="1"/>
  <c r="L1346" i="12"/>
  <c r="M1346" i="12" s="1"/>
  <c r="L1232" i="12"/>
  <c r="M1232" i="12" s="1"/>
  <c r="L1047" i="12"/>
  <c r="M1047" i="12" s="1"/>
  <c r="L1552" i="12"/>
  <c r="M1552" i="12" s="1"/>
  <c r="L1375" i="12"/>
  <c r="M1375" i="12" s="1"/>
  <c r="L1473" i="12"/>
  <c r="M1473" i="12" s="1"/>
  <c r="L1531" i="12"/>
  <c r="M1531" i="12" s="1"/>
  <c r="L1264" i="12"/>
  <c r="M1264" i="12" s="1"/>
  <c r="L1403" i="12"/>
  <c r="M1403" i="12" s="1"/>
  <c r="L1288" i="12"/>
  <c r="M1288" i="12" s="1"/>
  <c r="L1449" i="12"/>
  <c r="M1449" i="12" s="1"/>
  <c r="L1289" i="12"/>
  <c r="M1289" i="12" s="1"/>
  <c r="L1268" i="12"/>
  <c r="M1268" i="12" s="1"/>
  <c r="L1328" i="12"/>
  <c r="M1328" i="12" s="1"/>
  <c r="L1258" i="12"/>
  <c r="M1258" i="12" s="1"/>
  <c r="L1369" i="12"/>
  <c r="M1369" i="12" s="1"/>
  <c r="L1534" i="12"/>
  <c r="M1534" i="12" s="1"/>
  <c r="L1384" i="12"/>
  <c r="M1384" i="12" s="1"/>
  <c r="L1549" i="12"/>
  <c r="M1549" i="12" s="1"/>
  <c r="L1430" i="12"/>
  <c r="M1430" i="12" s="1"/>
  <c r="L1262" i="12"/>
  <c r="M1262" i="12" s="1"/>
  <c r="L1237" i="12"/>
  <c r="M1237" i="12" s="1"/>
  <c r="L1447" i="12"/>
  <c r="M1447" i="12" s="1"/>
  <c r="L1366" i="12"/>
  <c r="M1366" i="12" s="1"/>
  <c r="L1475" i="12"/>
  <c r="M1475" i="12" s="1"/>
  <c r="L1454" i="12"/>
  <c r="M1454" i="12" s="1"/>
  <c r="L1281" i="12"/>
  <c r="M1281" i="12" s="1"/>
  <c r="L1488" i="12"/>
  <c r="M1488" i="12" s="1"/>
  <c r="L1482" i="12"/>
  <c r="M1482" i="12" s="1"/>
  <c r="L1498" i="12"/>
  <c r="M1498" i="12" s="1"/>
  <c r="L1234" i="12"/>
  <c r="M1234" i="12" s="1"/>
  <c r="L1461" i="12"/>
  <c r="M1461" i="12" s="1"/>
  <c r="L1380" i="12"/>
  <c r="M1380" i="12" s="1"/>
  <c r="L1280" i="12"/>
  <c r="M1280" i="12" s="1"/>
  <c r="L1310" i="12"/>
  <c r="M1310" i="12" s="1"/>
  <c r="L1441" i="12"/>
  <c r="M1441" i="12" s="1"/>
  <c r="L1029" i="12"/>
  <c r="M1029" i="12" s="1"/>
  <c r="L1195" i="12"/>
  <c r="M1195" i="12" s="1"/>
  <c r="L1018" i="12"/>
  <c r="M1018" i="12" s="1"/>
  <c r="L1082" i="12"/>
  <c r="M1082" i="12" s="1"/>
  <c r="L1452" i="12"/>
  <c r="M1452" i="12" s="1"/>
  <c r="L1377" i="12"/>
  <c r="M1377" i="12" s="1"/>
  <c r="L1421" i="12"/>
  <c r="M1421" i="12" s="1"/>
  <c r="L1408" i="12"/>
  <c r="M1408" i="12" s="1"/>
  <c r="L1235" i="12"/>
  <c r="M1235" i="12" s="1"/>
  <c r="L1427" i="12"/>
  <c r="M1427" i="12" s="1"/>
  <c r="L1420" i="12"/>
  <c r="M1420" i="12" s="1"/>
  <c r="L1428" i="12"/>
  <c r="M1428" i="12" s="1"/>
  <c r="L1318" i="12"/>
  <c r="M1318" i="12" s="1"/>
  <c r="L1423" i="12"/>
  <c r="M1423" i="12" s="1"/>
  <c r="L1260" i="12"/>
  <c r="M1260" i="12" s="1"/>
  <c r="L1084" i="12"/>
  <c r="M1084" i="12" s="1"/>
  <c r="L1334" i="12"/>
  <c r="M1334" i="12" s="1"/>
  <c r="L1025" i="12"/>
  <c r="M1025" i="12" s="1"/>
  <c r="L1091" i="12"/>
  <c r="M1091" i="12" s="1"/>
  <c r="L1316" i="12"/>
  <c r="M1316" i="12" s="1"/>
  <c r="L1013" i="12"/>
  <c r="M1013" i="12" s="1"/>
  <c r="L1554" i="12"/>
  <c r="M1554" i="12" s="1"/>
  <c r="L1511" i="12"/>
  <c r="M1511" i="12" s="1"/>
  <c r="L1460" i="12"/>
  <c r="M1460" i="12" s="1"/>
  <c r="L1325" i="12"/>
  <c r="M1325" i="12" s="1"/>
  <c r="L1296" i="12"/>
  <c r="M1296" i="12" s="1"/>
  <c r="L1364" i="12"/>
  <c r="M1364" i="12" s="1"/>
  <c r="L1410" i="12"/>
  <c r="M1410" i="12" s="1"/>
  <c r="L1241" i="12"/>
  <c r="M1241" i="12" s="1"/>
  <c r="L1343" i="12"/>
  <c r="M1343" i="12" s="1"/>
  <c r="L1468" i="12"/>
  <c r="M1468" i="12" s="1"/>
  <c r="L1474" i="12"/>
  <c r="M1474" i="12" s="1"/>
  <c r="L1584" i="12"/>
  <c r="M1584" i="12" s="1"/>
  <c r="L1529" i="12"/>
  <c r="M1529" i="12" s="1"/>
  <c r="L1297" i="12"/>
  <c r="M1297" i="12" s="1"/>
  <c r="L1464" i="12"/>
  <c r="M1464" i="12" s="1"/>
  <c r="L1479" i="12"/>
  <c r="M1479" i="12" s="1"/>
  <c r="L1333" i="12"/>
  <c r="M1333" i="12" s="1"/>
  <c r="L1252" i="12"/>
  <c r="M1252" i="12" s="1"/>
  <c r="L1435" i="12"/>
  <c r="M1435" i="12" s="1"/>
  <c r="L1417" i="12"/>
  <c r="M1417" i="12" s="1"/>
  <c r="L1283" i="12"/>
  <c r="M1283" i="12" s="1"/>
  <c r="L1607" i="12"/>
  <c r="M1607" i="12" s="1"/>
  <c r="L1546" i="12"/>
  <c r="M1546" i="12" s="1"/>
  <c r="L1548" i="12"/>
  <c r="M1548" i="12" s="1"/>
  <c r="L1453" i="12"/>
  <c r="M1453" i="12" s="1"/>
  <c r="L1483" i="12"/>
  <c r="M1483" i="12" s="1"/>
  <c r="L1422" i="12"/>
  <c r="M1422" i="12" s="1"/>
  <c r="L1390" i="12"/>
  <c r="M1390" i="12" s="1"/>
  <c r="L1424" i="12"/>
  <c r="M1424" i="12" s="1"/>
  <c r="L1467" i="12"/>
  <c r="M1467" i="12" s="1"/>
  <c r="L1205" i="12"/>
  <c r="M1205" i="12" s="1"/>
  <c r="L1321" i="12"/>
  <c r="M1321" i="12" s="1"/>
  <c r="L1085" i="12"/>
  <c r="M1085" i="12" s="1"/>
  <c r="L1455" i="12"/>
  <c r="M1455" i="12" s="1"/>
  <c r="L1587" i="12"/>
  <c r="M1587" i="12" s="1"/>
  <c r="L1450" i="12"/>
  <c r="M1450" i="12" s="1"/>
  <c r="L1272" i="12"/>
  <c r="M1272" i="12" s="1"/>
  <c r="L1351" i="12"/>
  <c r="M1351" i="12" s="1"/>
  <c r="L1476" i="12"/>
  <c r="M1476" i="12" s="1"/>
  <c r="L1385" i="12"/>
  <c r="M1385" i="12" s="1"/>
  <c r="L1352" i="12"/>
  <c r="M1352" i="12" s="1"/>
  <c r="L1230" i="12"/>
  <c r="M1230" i="12" s="1"/>
  <c r="L1247" i="12"/>
  <c r="M1247" i="12" s="1"/>
  <c r="L1451" i="12"/>
  <c r="M1451" i="12" s="1"/>
  <c r="L1359" i="12"/>
  <c r="M1359" i="12" s="1"/>
  <c r="L1360" i="12"/>
  <c r="M1360" i="12" s="1"/>
  <c r="L1269" i="12"/>
  <c r="M1269" i="12" s="1"/>
  <c r="L1569" i="12"/>
  <c r="M1569" i="12" s="1"/>
  <c r="L1404" i="12"/>
  <c r="M1404" i="12" s="1"/>
  <c r="L1317" i="12"/>
  <c r="M1317" i="12" s="1"/>
  <c r="L1397" i="12"/>
  <c r="M1397" i="12" s="1"/>
  <c r="L1439" i="12"/>
  <c r="M1439" i="12" s="1"/>
  <c r="L1446" i="12"/>
  <c r="M1446" i="12" s="1"/>
  <c r="L1463" i="12"/>
  <c r="M1463" i="12" s="1"/>
  <c r="L1509" i="12"/>
  <c r="M1509" i="12" s="1"/>
  <c r="L1465" i="12"/>
  <c r="M1465" i="12" s="1"/>
  <c r="L1227" i="12"/>
  <c r="M1227" i="12" s="1"/>
  <c r="L1407" i="12"/>
  <c r="M1407" i="12" s="1"/>
  <c r="L1282" i="12"/>
  <c r="M1282" i="12" s="1"/>
  <c r="L1301" i="12"/>
  <c r="M1301" i="12" s="1"/>
  <c r="L1611" i="12"/>
  <c r="M1611" i="12" s="1"/>
  <c r="L1605" i="12"/>
  <c r="M1605" i="12" s="1"/>
  <c r="L1391" i="12"/>
  <c r="M1391" i="12" s="1"/>
  <c r="L1484" i="12"/>
  <c r="M1484" i="12" s="1"/>
  <c r="L1393" i="12"/>
  <c r="M1393" i="12" s="1"/>
  <c r="L1411" i="12"/>
  <c r="M1411" i="12" s="1"/>
  <c r="L1345" i="12"/>
  <c r="M1345" i="12" s="1"/>
  <c r="L1244" i="12"/>
  <c r="M1244" i="12" s="1"/>
  <c r="L1431" i="12"/>
  <c r="M1431" i="12" s="1"/>
  <c r="L1322" i="12"/>
  <c r="M1322" i="12" s="1"/>
  <c r="L1383" i="12"/>
  <c r="M1383" i="12" s="1"/>
  <c r="L1200" i="12"/>
  <c r="M1200" i="12" s="1"/>
  <c r="L1347" i="12"/>
  <c r="M1347" i="12" s="1"/>
  <c r="L1160" i="12"/>
  <c r="M1160" i="12" s="1"/>
  <c r="L1158" i="12"/>
  <c r="M1158" i="12" s="1"/>
  <c r="L1381" i="12"/>
  <c r="M1381" i="12" s="1"/>
  <c r="L1148" i="12"/>
  <c r="M1148" i="12" s="1"/>
  <c r="L1432" i="12"/>
  <c r="M1432" i="12" s="1"/>
  <c r="L1111" i="12"/>
  <c r="M1111" i="12" s="1"/>
  <c r="L1263" i="12"/>
  <c r="M1263" i="12" s="1"/>
  <c r="L1231" i="12"/>
  <c r="M1231" i="12" s="1"/>
  <c r="L1185" i="12"/>
  <c r="M1185" i="12" s="1"/>
  <c r="L1368" i="12"/>
  <c r="M1368" i="12" s="1"/>
  <c r="L1313" i="12"/>
  <c r="M1313" i="12" s="1"/>
  <c r="L1276" i="12"/>
  <c r="M1276" i="12" s="1"/>
  <c r="L1285" i="12"/>
  <c r="M1285" i="12" s="1"/>
  <c r="L1392" i="12"/>
  <c r="M1392" i="12" s="1"/>
  <c r="L1320" i="12"/>
  <c r="M1320" i="12" s="1"/>
  <c r="L1053" i="12"/>
  <c r="M1053" i="12" s="1"/>
  <c r="L1214" i="12"/>
  <c r="M1214" i="12" s="1"/>
  <c r="L1156" i="12"/>
  <c r="M1156" i="12" s="1"/>
  <c r="L1434" i="12"/>
  <c r="M1434" i="12" s="1"/>
  <c r="L1251" i="12"/>
  <c r="M1251" i="12" s="1"/>
  <c r="L1254" i="12"/>
  <c r="M1254" i="12" s="1"/>
  <c r="L1115" i="12"/>
  <c r="M1115" i="12" s="1"/>
  <c r="L1061" i="12"/>
  <c r="M1061" i="12" s="1"/>
  <c r="L1056" i="12"/>
  <c r="M1056" i="12" s="1"/>
  <c r="L1311" i="12"/>
  <c r="M1311" i="12" s="1"/>
  <c r="L1112" i="12"/>
  <c r="M1112" i="12" s="1"/>
  <c r="L1172" i="12"/>
  <c r="M1172" i="12" s="1"/>
  <c r="L1036" i="12"/>
  <c r="M1036" i="12" s="1"/>
  <c r="L1019" i="12"/>
  <c r="M1019" i="12" s="1"/>
  <c r="L1178" i="12"/>
  <c r="M1178" i="12" s="1"/>
  <c r="L1179" i="12"/>
  <c r="M1179" i="12" s="1"/>
  <c r="L1225" i="12"/>
  <c r="M1225" i="12" s="1"/>
  <c r="L1167" i="12"/>
  <c r="M1167" i="12" s="1"/>
  <c r="L1137" i="12"/>
  <c r="M1137" i="12" s="1"/>
  <c r="L1073" i="12"/>
  <c r="M1073" i="12" s="1"/>
  <c r="L1028" i="12"/>
  <c r="M1028" i="12" s="1"/>
  <c r="L1145" i="12"/>
  <c r="M1145" i="12" s="1"/>
  <c r="L1093" i="12"/>
  <c r="M1093" i="12" s="1"/>
  <c r="L973" i="12"/>
  <c r="M973" i="12" s="1"/>
  <c r="L1271" i="12"/>
  <c r="M1271" i="12" s="1"/>
  <c r="L1299" i="12"/>
  <c r="M1299" i="12" s="1"/>
  <c r="L1051" i="12"/>
  <c r="M1051" i="12" s="1"/>
  <c r="L1012" i="12"/>
  <c r="M1012" i="12" s="1"/>
  <c r="L1253" i="12"/>
  <c r="M1253" i="12" s="1"/>
  <c r="L1216" i="12"/>
  <c r="M1216" i="12" s="1"/>
  <c r="L987" i="12"/>
  <c r="M987" i="12" s="1"/>
  <c r="L1222" i="12"/>
  <c r="M1222" i="12" s="1"/>
  <c r="L929" i="12"/>
  <c r="M929" i="12" s="1"/>
  <c r="L955" i="12"/>
  <c r="M955" i="12" s="1"/>
  <c r="L1110" i="12"/>
  <c r="M1110" i="12" s="1"/>
  <c r="L1077" i="12"/>
  <c r="M1077" i="12" s="1"/>
  <c r="L1007" i="12"/>
  <c r="M1007" i="12" s="1"/>
  <c r="L1243" i="12"/>
  <c r="M1243" i="12" s="1"/>
  <c r="L1165" i="12"/>
  <c r="M1165" i="12" s="1"/>
  <c r="L1201" i="12"/>
  <c r="M1201" i="12" s="1"/>
  <c r="L1139" i="12"/>
  <c r="M1139" i="12" s="1"/>
  <c r="L1099" i="12"/>
  <c r="M1099" i="12" s="1"/>
  <c r="L1074" i="12"/>
  <c r="M1074" i="12" s="1"/>
  <c r="L1372" i="12"/>
  <c r="M1372" i="12" s="1"/>
  <c r="L1324" i="12"/>
  <c r="M1324" i="12" s="1"/>
  <c r="L1270" i="12"/>
  <c r="M1270" i="12" s="1"/>
  <c r="L1337" i="12"/>
  <c r="M1337" i="12" s="1"/>
  <c r="L1125" i="12"/>
  <c r="M1125" i="12" s="1"/>
  <c r="L1238" i="12"/>
  <c r="M1238" i="12" s="1"/>
  <c r="L1008" i="12"/>
  <c r="M1008" i="12" s="1"/>
  <c r="L1292" i="12"/>
  <c r="M1292" i="12" s="1"/>
  <c r="L1163" i="12"/>
  <c r="M1163" i="12" s="1"/>
  <c r="L1209" i="12"/>
  <c r="M1209" i="12" s="1"/>
  <c r="L1181" i="12"/>
  <c r="M1181" i="12" s="1"/>
  <c r="L1069" i="12"/>
  <c r="M1069" i="12" s="1"/>
  <c r="L1153" i="12"/>
  <c r="M1153" i="12" s="1"/>
  <c r="L1133" i="12"/>
  <c r="M1133" i="12" s="1"/>
  <c r="L1090" i="12"/>
  <c r="M1090" i="12" s="1"/>
  <c r="L1223" i="12"/>
  <c r="M1223" i="12" s="1"/>
  <c r="L1088" i="12"/>
  <c r="M1088" i="12" s="1"/>
  <c r="L1003" i="12"/>
  <c r="M1003" i="12" s="1"/>
  <c r="L1045" i="12"/>
  <c r="M1045" i="12" s="1"/>
  <c r="L1021" i="12"/>
  <c r="M1021" i="12" s="1"/>
  <c r="L1060" i="12"/>
  <c r="M1060" i="12" s="1"/>
  <c r="L1267" i="12"/>
  <c r="M1267" i="12" s="1"/>
  <c r="L1358" i="12"/>
  <c r="M1358" i="12" s="1"/>
  <c r="L1250" i="12"/>
  <c r="M1250" i="12" s="1"/>
  <c r="L1354" i="12"/>
  <c r="M1354" i="12" s="1"/>
  <c r="L1138" i="12"/>
  <c r="M1138" i="12" s="1"/>
  <c r="L1198" i="12"/>
  <c r="M1198" i="12" s="1"/>
  <c r="L1030" i="12"/>
  <c r="M1030" i="12" s="1"/>
  <c r="L1058" i="12"/>
  <c r="M1058" i="12" s="1"/>
  <c r="L1302" i="12"/>
  <c r="M1302" i="12" s="1"/>
  <c r="L1298" i="12"/>
  <c r="M1298" i="12" s="1"/>
  <c r="L1096" i="12"/>
  <c r="M1096" i="12" s="1"/>
  <c r="L1202" i="12"/>
  <c r="M1202" i="12" s="1"/>
  <c r="L1169" i="12"/>
  <c r="M1169" i="12" s="1"/>
  <c r="L1207" i="12"/>
  <c r="M1207" i="12" s="1"/>
  <c r="L1113" i="12"/>
  <c r="M1113" i="12" s="1"/>
  <c r="L1206" i="12"/>
  <c r="M1206" i="12" s="1"/>
  <c r="L1123" i="12"/>
  <c r="M1123" i="12" s="1"/>
  <c r="L1161" i="12"/>
  <c r="M1161" i="12" s="1"/>
  <c r="L1279" i="12"/>
  <c r="M1279" i="12" s="1"/>
  <c r="L977" i="12"/>
  <c r="M977" i="12" s="1"/>
  <c r="L1016" i="12"/>
  <c r="M1016" i="12" s="1"/>
  <c r="L1038" i="12"/>
  <c r="M1038" i="12" s="1"/>
  <c r="L1182" i="12"/>
  <c r="M1182" i="12" s="1"/>
  <c r="L1159" i="12"/>
  <c r="M1159" i="12" s="1"/>
  <c r="L1171" i="12"/>
  <c r="M1171" i="12" s="1"/>
  <c r="L1147" i="12"/>
  <c r="M1147" i="12" s="1"/>
  <c r="L1312" i="12"/>
  <c r="M1312" i="12" s="1"/>
  <c r="L1261" i="12"/>
  <c r="M1261" i="12" s="1"/>
  <c r="L1326" i="12"/>
  <c r="M1326" i="12" s="1"/>
  <c r="L1266" i="12"/>
  <c r="M1266" i="12" s="1"/>
  <c r="L1242" i="12"/>
  <c r="M1242" i="12" s="1"/>
  <c r="L1197" i="12"/>
  <c r="M1197" i="12" s="1"/>
  <c r="L1175" i="12"/>
  <c r="M1175" i="12" s="1"/>
  <c r="L1149" i="12"/>
  <c r="M1149" i="12" s="1"/>
  <c r="L1300" i="12"/>
  <c r="M1300" i="12" s="1"/>
  <c r="L1294" i="12"/>
  <c r="M1294" i="12" s="1"/>
  <c r="L1329" i="12"/>
  <c r="M1329" i="12" s="1"/>
  <c r="L1303" i="12"/>
  <c r="M1303" i="12" s="1"/>
  <c r="L1331" i="12"/>
  <c r="M1331" i="12" s="1"/>
  <c r="L1087" i="12"/>
  <c r="M1087" i="12" s="1"/>
  <c r="L1152" i="12"/>
  <c r="M1152" i="12" s="1"/>
  <c r="L1190" i="12"/>
  <c r="M1190" i="12" s="1"/>
  <c r="L1361" i="12"/>
  <c r="M1361" i="12" s="1"/>
  <c r="L1120" i="12"/>
  <c r="M1120" i="12" s="1"/>
  <c r="L1217" i="12"/>
  <c r="M1217" i="12" s="1"/>
  <c r="L1192" i="12"/>
  <c r="M1192" i="12" s="1"/>
  <c r="L1130" i="12"/>
  <c r="M1130" i="12" s="1"/>
  <c r="L1219" i="12"/>
  <c r="M1219" i="12" s="1"/>
  <c r="L1319" i="12"/>
  <c r="M1319" i="12" s="1"/>
  <c r="L1274" i="12"/>
  <c r="M1274" i="12" s="1"/>
  <c r="L1306" i="12"/>
  <c r="M1306" i="12" s="1"/>
  <c r="L1046" i="12"/>
  <c r="M1046" i="12" s="1"/>
  <c r="L1128" i="12"/>
  <c r="M1128" i="12" s="1"/>
  <c r="L1239" i="12"/>
  <c r="M1239" i="12" s="1"/>
  <c r="L1121" i="12"/>
  <c r="M1121" i="12" s="1"/>
  <c r="L1066" i="12"/>
  <c r="M1066" i="12" s="1"/>
  <c r="L1129" i="12"/>
  <c r="M1129" i="12" s="1"/>
  <c r="L1295" i="12"/>
  <c r="M1295" i="12" s="1"/>
  <c r="L1041" i="12"/>
  <c r="M1041" i="12" s="1"/>
  <c r="L1492" i="12"/>
  <c r="M1492" i="12" s="1"/>
  <c r="L1376" i="12"/>
  <c r="M1376" i="12" s="1"/>
  <c r="L1291" i="12"/>
  <c r="M1291" i="12" s="1"/>
  <c r="L1362" i="12"/>
  <c r="M1362" i="12" s="1"/>
  <c r="L1305" i="12"/>
  <c r="M1305" i="12" s="1"/>
  <c r="L1154" i="12"/>
  <c r="M1154" i="12" s="1"/>
  <c r="L1135" i="12"/>
  <c r="M1135" i="12" s="1"/>
  <c r="L1146" i="12"/>
  <c r="M1146" i="12" s="1"/>
  <c r="L1193" i="12"/>
  <c r="M1193" i="12" s="1"/>
  <c r="L1054" i="12"/>
  <c r="M1054" i="12" s="1"/>
  <c r="L1105" i="12"/>
  <c r="M1105" i="12" s="1"/>
  <c r="L1174" i="12"/>
  <c r="M1174" i="12" s="1"/>
  <c r="L1170" i="12"/>
  <c r="M1170" i="12" s="1"/>
  <c r="L1020" i="12"/>
  <c r="M1020" i="12" s="1"/>
  <c r="L937" i="12"/>
  <c r="M937" i="12" s="1"/>
  <c r="L1203" i="12"/>
  <c r="M1203" i="12" s="1"/>
  <c r="L1395" i="12"/>
  <c r="M1395" i="12" s="1"/>
  <c r="L1218" i="12"/>
  <c r="M1218" i="12" s="1"/>
  <c r="L1363" i="12"/>
  <c r="M1363" i="12" s="1"/>
  <c r="L1273" i="12"/>
  <c r="M1273" i="12" s="1"/>
  <c r="L1086" i="12"/>
  <c r="M1086" i="12" s="1"/>
  <c r="L1210" i="12"/>
  <c r="M1210" i="12" s="1"/>
  <c r="L1127" i="12"/>
  <c r="M1127" i="12" s="1"/>
  <c r="L1122" i="12"/>
  <c r="M1122" i="12" s="1"/>
  <c r="L1067" i="12"/>
  <c r="M1067" i="12" s="1"/>
  <c r="L1097" i="12"/>
  <c r="M1097" i="12" s="1"/>
  <c r="L1092" i="12"/>
  <c r="M1092" i="12" s="1"/>
  <c r="L1033" i="12"/>
  <c r="M1033" i="12" s="1"/>
  <c r="L1204" i="12"/>
  <c r="M1204" i="12" s="1"/>
  <c r="L1006" i="12"/>
  <c r="M1006" i="12" s="1"/>
  <c r="L1229" i="12"/>
  <c r="M1229" i="12" s="1"/>
  <c r="L980" i="12"/>
  <c r="M980" i="12" s="1"/>
  <c r="L1011" i="12"/>
  <c r="M1011" i="12" s="1"/>
  <c r="L1164" i="12"/>
  <c r="M1164" i="12" s="1"/>
  <c r="L1224" i="12"/>
  <c r="M1224" i="12" s="1"/>
  <c r="L1212" i="12"/>
  <c r="M1212" i="12" s="1"/>
  <c r="L1290" i="12"/>
  <c r="M1290" i="12" s="1"/>
  <c r="L1341" i="12"/>
  <c r="M1341" i="12" s="1"/>
  <c r="L1157" i="12"/>
  <c r="M1157" i="12" s="1"/>
  <c r="L1117" i="12"/>
  <c r="M1117" i="12" s="1"/>
  <c r="L1221" i="12"/>
  <c r="M1221" i="12" s="1"/>
  <c r="L1141" i="12"/>
  <c r="M1141" i="12" s="1"/>
  <c r="L1024" i="12"/>
  <c r="M1024" i="12" s="1"/>
  <c r="L1057" i="12"/>
  <c r="M1057" i="12" s="1"/>
  <c r="L1191" i="12"/>
  <c r="M1191" i="12" s="1"/>
  <c r="L1458" i="12"/>
  <c r="M1458" i="12" s="1"/>
  <c r="L1478" i="12"/>
  <c r="M1478" i="12" s="1"/>
  <c r="L1136" i="12"/>
  <c r="M1136" i="12" s="1"/>
  <c r="L1150" i="12"/>
  <c r="M1150" i="12" s="1"/>
  <c r="L1140" i="12"/>
  <c r="M1140" i="12" s="1"/>
  <c r="L1308" i="12"/>
  <c r="M1308" i="12" s="1"/>
  <c r="L1213" i="12"/>
  <c r="M1213" i="12" s="1"/>
  <c r="L1356" i="12"/>
  <c r="M1356" i="12" s="1"/>
  <c r="L1265" i="12"/>
  <c r="M1265" i="12" s="1"/>
  <c r="L1010" i="12"/>
  <c r="M1010" i="12" s="1"/>
  <c r="L1131" i="12"/>
  <c r="M1131" i="12" s="1"/>
  <c r="L1183" i="12"/>
  <c r="M1183" i="12" s="1"/>
  <c r="L1177" i="12"/>
  <c r="M1177" i="12" s="1"/>
  <c r="L1031" i="12"/>
  <c r="M1031" i="12" s="1"/>
  <c r="L1194" i="12"/>
  <c r="M1194" i="12" s="1"/>
  <c r="L1119" i="12"/>
  <c r="M1119" i="12" s="1"/>
  <c r="L1132" i="12"/>
  <c r="M1132" i="12" s="1"/>
  <c r="L959" i="12"/>
  <c r="M959" i="12" s="1"/>
  <c r="L986" i="12"/>
  <c r="M986" i="12" s="1"/>
  <c r="L1032" i="12"/>
  <c r="M1032" i="12" s="1"/>
  <c r="L1049" i="12"/>
  <c r="M1049" i="12" s="1"/>
  <c r="L1373" i="12"/>
  <c r="M1373" i="12" s="1"/>
  <c r="L1342" i="12"/>
  <c r="M1342" i="12" s="1"/>
  <c r="L1104" i="12"/>
  <c r="M1104" i="12" s="1"/>
  <c r="L1108" i="12"/>
  <c r="M1108" i="12" s="1"/>
  <c r="L1304" i="12"/>
  <c r="M1304" i="12" s="1"/>
  <c r="L1017" i="12"/>
  <c r="M1017" i="12" s="1"/>
  <c r="L1059" i="12"/>
  <c r="M1059" i="12" s="1"/>
  <c r="L1155" i="12"/>
  <c r="M1155" i="12" s="1"/>
  <c r="L1236" i="12"/>
  <c r="M1236" i="12" s="1"/>
  <c r="L1228" i="12"/>
  <c r="M1228" i="12" s="1"/>
  <c r="L1277" i="12"/>
  <c r="M1277" i="12" s="1"/>
  <c r="L1353" i="12"/>
  <c r="M1353" i="12" s="1"/>
  <c r="L925" i="12"/>
  <c r="M925" i="12" s="1"/>
  <c r="L1215" i="12"/>
  <c r="M1215" i="12" s="1"/>
  <c r="L1098" i="12"/>
  <c r="M1098" i="12" s="1"/>
  <c r="L1134" i="12"/>
  <c r="M1134" i="12" s="1"/>
  <c r="L1062" i="12"/>
  <c r="M1062" i="12" s="1"/>
  <c r="L1143" i="12"/>
  <c r="M1143" i="12" s="1"/>
  <c r="L1114" i="12"/>
  <c r="M1114" i="12" s="1"/>
  <c r="L999" i="12"/>
  <c r="M999" i="12" s="1"/>
  <c r="L958" i="12"/>
  <c r="M958" i="12" s="1"/>
  <c r="L992" i="12"/>
  <c r="M992" i="12" s="1"/>
  <c r="L816" i="12"/>
  <c r="M816" i="12" s="1"/>
  <c r="L876" i="12"/>
  <c r="M876" i="12" s="1"/>
  <c r="L1173" i="12"/>
  <c r="M1173" i="12" s="1"/>
  <c r="L933" i="12"/>
  <c r="M933" i="12" s="1"/>
  <c r="L981" i="12"/>
  <c r="M981" i="12" s="1"/>
  <c r="L1039" i="12"/>
  <c r="M1039" i="12" s="1"/>
  <c r="L919" i="12"/>
  <c r="M919" i="12" s="1"/>
  <c r="L888" i="12"/>
  <c r="M888" i="12" s="1"/>
  <c r="L828" i="12"/>
  <c r="M828" i="12" s="1"/>
  <c r="L885" i="12"/>
  <c r="M885" i="12" s="1"/>
  <c r="L798" i="12"/>
  <c r="M798" i="12" s="1"/>
  <c r="L976" i="12"/>
  <c r="M976" i="12" s="1"/>
  <c r="L1118" i="12"/>
  <c r="M1118" i="12" s="1"/>
  <c r="L1144" i="12"/>
  <c r="M1144" i="12" s="1"/>
  <c r="L1078" i="12"/>
  <c r="M1078" i="12" s="1"/>
  <c r="L1072" i="12"/>
  <c r="M1072" i="12" s="1"/>
  <c r="L921" i="12"/>
  <c r="M921" i="12" s="1"/>
  <c r="L1005" i="12"/>
  <c r="M1005" i="12" s="1"/>
  <c r="L879" i="12"/>
  <c r="M879" i="12" s="1"/>
  <c r="L769" i="12"/>
  <c r="M769" i="12" s="1"/>
  <c r="L1079" i="12"/>
  <c r="M1079" i="12" s="1"/>
  <c r="L1055" i="12"/>
  <c r="M1055" i="12" s="1"/>
  <c r="L975" i="12"/>
  <c r="M975" i="12" s="1"/>
  <c r="L951" i="12"/>
  <c r="M951" i="12" s="1"/>
  <c r="L1014" i="12"/>
  <c r="M1014" i="12" s="1"/>
  <c r="L1188" i="12"/>
  <c r="M1188" i="12" s="1"/>
  <c r="L989" i="12"/>
  <c r="M989" i="12" s="1"/>
  <c r="L830" i="12"/>
  <c r="M830" i="12" s="1"/>
  <c r="L845" i="12"/>
  <c r="M845" i="12" s="1"/>
  <c r="L907" i="12"/>
  <c r="M907" i="12" s="1"/>
  <c r="L751" i="12"/>
  <c r="M751" i="12" s="1"/>
  <c r="L1106" i="12"/>
  <c r="M1106" i="12" s="1"/>
  <c r="L777" i="12"/>
  <c r="M777" i="12" s="1"/>
  <c r="L998" i="12"/>
  <c r="M998" i="12" s="1"/>
  <c r="L969" i="12"/>
  <c r="M969" i="12" s="1"/>
  <c r="L962" i="12"/>
  <c r="M962" i="12" s="1"/>
  <c r="L966" i="12"/>
  <c r="M966" i="12" s="1"/>
  <c r="L957" i="12"/>
  <c r="M957" i="12" s="1"/>
  <c r="L1037" i="12"/>
  <c r="M1037" i="12" s="1"/>
  <c r="L912" i="12"/>
  <c r="M912" i="12" s="1"/>
  <c r="L952" i="12"/>
  <c r="M952" i="12" s="1"/>
  <c r="L1063" i="12"/>
  <c r="M1063" i="12" s="1"/>
  <c r="L822" i="12"/>
  <c r="M822" i="12" s="1"/>
  <c r="L818" i="12"/>
  <c r="M818" i="12" s="1"/>
  <c r="L829" i="12"/>
  <c r="M829" i="12" s="1"/>
  <c r="L1208" i="12"/>
  <c r="M1208" i="12" s="1"/>
  <c r="L1142" i="12"/>
  <c r="M1142" i="12" s="1"/>
  <c r="L1009" i="12"/>
  <c r="M1009" i="12" s="1"/>
  <c r="L1070" i="12"/>
  <c r="M1070" i="12" s="1"/>
  <c r="L927" i="12"/>
  <c r="M927" i="12" s="1"/>
  <c r="L983" i="12"/>
  <c r="M983" i="12" s="1"/>
  <c r="L967" i="12"/>
  <c r="M967" i="12" s="1"/>
  <c r="L948" i="12"/>
  <c r="M948" i="12" s="1"/>
  <c r="L922" i="12"/>
  <c r="M922" i="12" s="1"/>
  <c r="L997" i="12"/>
  <c r="M997" i="12" s="1"/>
  <c r="L1048" i="12"/>
  <c r="M1048" i="12" s="1"/>
  <c r="L1089" i="12"/>
  <c r="M1089" i="12" s="1"/>
  <c r="L1100" i="12"/>
  <c r="M1100" i="12" s="1"/>
  <c r="L923" i="12"/>
  <c r="M923" i="12" s="1"/>
  <c r="L1220" i="12"/>
  <c r="M1220" i="12" s="1"/>
  <c r="L1080" i="12"/>
  <c r="M1080" i="12" s="1"/>
  <c r="L1211" i="12"/>
  <c r="M1211" i="12" s="1"/>
  <c r="L1370" i="12"/>
  <c r="M1370" i="12" s="1"/>
  <c r="L926" i="12"/>
  <c r="M926" i="12" s="1"/>
  <c r="L984" i="12"/>
  <c r="M984" i="12" s="1"/>
  <c r="L1081" i="12"/>
  <c r="M1081" i="12" s="1"/>
  <c r="L1071" i="12"/>
  <c r="M1071" i="12" s="1"/>
  <c r="L943" i="12"/>
  <c r="M943" i="12" s="1"/>
  <c r="L946" i="12"/>
  <c r="M946" i="12" s="1"/>
  <c r="L1095" i="12"/>
  <c r="M1095" i="12" s="1"/>
  <c r="L1101" i="12"/>
  <c r="M1101" i="12" s="1"/>
  <c r="L990" i="12"/>
  <c r="M990" i="12" s="1"/>
  <c r="L956" i="12"/>
  <c r="M956" i="12" s="1"/>
  <c r="L891" i="12"/>
  <c r="M891" i="12" s="1"/>
  <c r="L873" i="12"/>
  <c r="M873" i="12" s="1"/>
  <c r="L746" i="12"/>
  <c r="M746" i="12" s="1"/>
  <c r="L892" i="12"/>
  <c r="M892" i="12" s="1"/>
  <c r="L924" i="12"/>
  <c r="M924" i="12" s="1"/>
  <c r="L775" i="12"/>
  <c r="M775" i="12" s="1"/>
  <c r="L785" i="12"/>
  <c r="M785" i="12" s="1"/>
  <c r="L931" i="12"/>
  <c r="M931" i="12" s="1"/>
  <c r="L1116" i="12"/>
  <c r="M1116" i="12" s="1"/>
  <c r="L968" i="12"/>
  <c r="M968" i="12" s="1"/>
  <c r="L920" i="12"/>
  <c r="M920" i="12" s="1"/>
  <c r="L1176" i="12"/>
  <c r="M1176" i="12" s="1"/>
  <c r="L758" i="12"/>
  <c r="M758" i="12" s="1"/>
  <c r="L1064" i="12"/>
  <c r="M1064" i="12" s="1"/>
  <c r="L799" i="12"/>
  <c r="M799" i="12" s="1"/>
  <c r="L856" i="12"/>
  <c r="M856" i="12" s="1"/>
  <c r="L765" i="12"/>
  <c r="M765" i="12" s="1"/>
  <c r="L1187" i="12"/>
  <c r="M1187" i="12" s="1"/>
  <c r="L996" i="12"/>
  <c r="M996" i="12" s="1"/>
  <c r="L1052" i="12"/>
  <c r="M1052" i="12" s="1"/>
  <c r="L963" i="12"/>
  <c r="M963" i="12" s="1"/>
  <c r="L947" i="12"/>
  <c r="M947" i="12" s="1"/>
  <c r="L1023" i="12"/>
  <c r="M1023" i="12" s="1"/>
  <c r="L941" i="12"/>
  <c r="M941" i="12" s="1"/>
  <c r="L932" i="12"/>
  <c r="M932" i="12" s="1"/>
  <c r="L995" i="12"/>
  <c r="M995" i="12" s="1"/>
  <c r="L1034" i="12"/>
  <c r="M1034" i="12" s="1"/>
  <c r="L725" i="12"/>
  <c r="M725" i="12" s="1"/>
  <c r="L815" i="12"/>
  <c r="M815" i="12" s="1"/>
  <c r="L757" i="12"/>
  <c r="M757" i="12" s="1"/>
  <c r="L1184" i="12"/>
  <c r="M1184" i="12" s="1"/>
  <c r="L1022" i="12"/>
  <c r="M1022" i="12" s="1"/>
  <c r="L1083" i="12"/>
  <c r="M1083" i="12" s="1"/>
  <c r="L1050" i="12"/>
  <c r="M1050" i="12" s="1"/>
  <c r="L1026" i="12"/>
  <c r="M1026" i="12" s="1"/>
  <c r="L960" i="12"/>
  <c r="M960" i="12" s="1"/>
  <c r="L835" i="12"/>
  <c r="M835" i="12" s="1"/>
  <c r="L954" i="12"/>
  <c r="M954" i="12" s="1"/>
  <c r="L708" i="12"/>
  <c r="M708" i="12" s="1"/>
  <c r="L776" i="12"/>
  <c r="M776" i="12" s="1"/>
  <c r="L858" i="12"/>
  <c r="M858" i="12" s="1"/>
  <c r="L1284" i="12"/>
  <c r="M1284" i="12" s="1"/>
  <c r="L1162" i="12"/>
  <c r="M1162" i="12" s="1"/>
  <c r="L1151" i="12"/>
  <c r="M1151" i="12" s="1"/>
  <c r="L1043" i="12"/>
  <c r="M1043" i="12" s="1"/>
  <c r="L1040" i="12"/>
  <c r="M1040" i="12" s="1"/>
  <c r="L936" i="12"/>
  <c r="M936" i="12" s="1"/>
  <c r="L1075" i="12"/>
  <c r="M1075" i="12" s="1"/>
  <c r="L934" i="12"/>
  <c r="M934" i="12" s="1"/>
  <c r="L994" i="12"/>
  <c r="M994" i="12" s="1"/>
  <c r="L1035" i="12"/>
  <c r="M1035" i="12" s="1"/>
  <c r="L1004" i="12"/>
  <c r="M1004" i="12" s="1"/>
  <c r="L940" i="12"/>
  <c r="M940" i="12" s="1"/>
  <c r="L727" i="12"/>
  <c r="M727" i="12" s="1"/>
  <c r="L1015" i="12"/>
  <c r="M1015" i="12" s="1"/>
  <c r="L991" i="12"/>
  <c r="M991" i="12" s="1"/>
  <c r="L974" i="12"/>
  <c r="M974" i="12" s="1"/>
  <c r="L1000" i="12"/>
  <c r="M1000" i="12" s="1"/>
  <c r="L993" i="12"/>
  <c r="M993" i="12" s="1"/>
  <c r="L978" i="12"/>
  <c r="M978" i="12" s="1"/>
  <c r="L961" i="12"/>
  <c r="M961" i="12" s="1"/>
  <c r="L1042" i="12"/>
  <c r="M1042" i="12" s="1"/>
  <c r="L1102" i="12"/>
  <c r="M1102" i="12" s="1"/>
  <c r="L1199" i="12"/>
  <c r="M1199" i="12" s="1"/>
  <c r="L1076" i="12"/>
  <c r="M1076" i="12" s="1"/>
  <c r="L942" i="12"/>
  <c r="M942" i="12" s="1"/>
  <c r="L1126" i="12"/>
  <c r="M1126" i="12" s="1"/>
  <c r="L944" i="12"/>
  <c r="M944" i="12" s="1"/>
  <c r="L979" i="12"/>
  <c r="M979" i="12" s="1"/>
  <c r="L988" i="12"/>
  <c r="M988" i="12" s="1"/>
  <c r="L971" i="12"/>
  <c r="M971" i="12" s="1"/>
  <c r="L723" i="12"/>
  <c r="M723" i="12" s="1"/>
  <c r="L901" i="12"/>
  <c r="M901" i="12" s="1"/>
  <c r="L728" i="12"/>
  <c r="M728" i="12" s="1"/>
  <c r="L872" i="12"/>
  <c r="M872" i="12" s="1"/>
  <c r="L965" i="12"/>
  <c r="M965" i="12" s="1"/>
  <c r="L1124" i="12"/>
  <c r="M1124" i="12" s="1"/>
  <c r="L1065" i="12"/>
  <c r="M1065" i="12" s="1"/>
  <c r="L938" i="12"/>
  <c r="M938" i="12" s="1"/>
  <c r="L795" i="12"/>
  <c r="M795" i="12" s="1"/>
  <c r="L1180" i="12"/>
  <c r="M1180" i="12" s="1"/>
  <c r="L1186" i="12"/>
  <c r="M1186" i="12" s="1"/>
  <c r="L1002" i="12"/>
  <c r="M1002" i="12" s="1"/>
  <c r="L970" i="12"/>
  <c r="M970" i="12" s="1"/>
  <c r="L869" i="12"/>
  <c r="M869" i="12" s="1"/>
  <c r="L790" i="12"/>
  <c r="M790" i="12" s="1"/>
  <c r="L1107" i="12"/>
  <c r="M1107" i="12" s="1"/>
  <c r="L1226" i="12"/>
  <c r="M1226" i="12" s="1"/>
  <c r="L882" i="12"/>
  <c r="M882" i="12" s="1"/>
  <c r="L1103" i="12"/>
  <c r="M1103" i="12" s="1"/>
  <c r="L824" i="12"/>
  <c r="M824" i="12" s="1"/>
  <c r="L761" i="12"/>
  <c r="M761" i="12" s="1"/>
  <c r="L735" i="12"/>
  <c r="M735" i="12" s="1"/>
  <c r="L874" i="12"/>
  <c r="M874" i="12" s="1"/>
  <c r="L808" i="12"/>
  <c r="M808" i="12" s="1"/>
  <c r="L864" i="12"/>
  <c r="M864" i="12" s="1"/>
  <c r="L985" i="12"/>
  <c r="M985" i="12" s="1"/>
  <c r="L783" i="12"/>
  <c r="M783" i="12" s="1"/>
  <c r="L784" i="12"/>
  <c r="M784" i="12" s="1"/>
  <c r="L870" i="12"/>
  <c r="M870" i="12" s="1"/>
  <c r="L711" i="12"/>
  <c r="M711" i="12" s="1"/>
  <c r="L773" i="12"/>
  <c r="M773" i="12" s="1"/>
  <c r="L825" i="12"/>
  <c r="M825" i="12" s="1"/>
  <c r="L793" i="12"/>
  <c r="M793" i="12" s="1"/>
  <c r="L950" i="12"/>
  <c r="M950" i="12" s="1"/>
  <c r="L900" i="12"/>
  <c r="M900" i="12" s="1"/>
  <c r="L837" i="12"/>
  <c r="M837" i="12" s="1"/>
  <c r="L852" i="12"/>
  <c r="M852" i="12" s="1"/>
  <c r="L894" i="12"/>
  <c r="M894" i="12" s="1"/>
  <c r="L817" i="12"/>
  <c r="M817" i="12" s="1"/>
  <c r="L883" i="12"/>
  <c r="M883" i="12" s="1"/>
  <c r="L832" i="12"/>
  <c r="M832" i="12" s="1"/>
  <c r="L767" i="12"/>
  <c r="M767" i="12" s="1"/>
  <c r="L861" i="12"/>
  <c r="M861" i="12" s="1"/>
  <c r="L827" i="12"/>
  <c r="M827" i="12" s="1"/>
  <c r="L880" i="12"/>
  <c r="M880" i="12" s="1"/>
  <c r="L849" i="12"/>
  <c r="M849" i="12" s="1"/>
  <c r="L804" i="12"/>
  <c r="M804" i="12" s="1"/>
  <c r="L789" i="12"/>
  <c r="M789" i="12" s="1"/>
  <c r="L788" i="12"/>
  <c r="M788" i="12" s="1"/>
  <c r="L641" i="12"/>
  <c r="M641" i="12" s="1"/>
  <c r="L729" i="12"/>
  <c r="M729" i="12" s="1"/>
  <c r="L868" i="12"/>
  <c r="M868" i="12" s="1"/>
  <c r="L552" i="12"/>
  <c r="M552" i="12" s="1"/>
  <c r="L525" i="12"/>
  <c r="M525" i="12" s="1"/>
  <c r="L638" i="12"/>
  <c r="M638" i="12" s="1"/>
  <c r="L516" i="12"/>
  <c r="M516" i="12" s="1"/>
  <c r="L843" i="12"/>
  <c r="M843" i="12" s="1"/>
  <c r="L724" i="12"/>
  <c r="M724" i="12" s="1"/>
  <c r="L877" i="12"/>
  <c r="M877" i="12" s="1"/>
  <c r="L779" i="12"/>
  <c r="M779" i="12" s="1"/>
  <c r="L645" i="12"/>
  <c r="M645" i="12" s="1"/>
  <c r="L786" i="12"/>
  <c r="M786" i="12" s="1"/>
  <c r="L537" i="12"/>
  <c r="M537" i="12" s="1"/>
  <c r="L850" i="12"/>
  <c r="M850" i="12" s="1"/>
  <c r="L651" i="12"/>
  <c r="M651" i="12" s="1"/>
  <c r="L809" i="12"/>
  <c r="M809" i="12" s="1"/>
  <c r="L821" i="12"/>
  <c r="M821" i="12" s="1"/>
  <c r="L755" i="12"/>
  <c r="M755" i="12" s="1"/>
  <c r="L823" i="12"/>
  <c r="M823" i="12" s="1"/>
  <c r="L634" i="12"/>
  <c r="M634" i="12" s="1"/>
  <c r="L629" i="12"/>
  <c r="M629" i="12" s="1"/>
  <c r="L863" i="12"/>
  <c r="M863" i="12" s="1"/>
  <c r="L848" i="12"/>
  <c r="M848" i="12" s="1"/>
  <c r="L814" i="12"/>
  <c r="M814" i="12" s="1"/>
  <c r="L736" i="12"/>
  <c r="M736" i="12" s="1"/>
  <c r="L764" i="12"/>
  <c r="M764" i="12" s="1"/>
  <c r="L738" i="12"/>
  <c r="M738" i="12" s="1"/>
  <c r="L851" i="12"/>
  <c r="M851" i="12" s="1"/>
  <c r="L744" i="12"/>
  <c r="M744" i="12" s="1"/>
  <c r="L526" i="12"/>
  <c r="M526" i="12" s="1"/>
  <c r="L540" i="12"/>
  <c r="M540" i="12" s="1"/>
  <c r="L889" i="12"/>
  <c r="M889" i="12" s="1"/>
  <c r="L833" i="12"/>
  <c r="M833" i="12" s="1"/>
  <c r="L964" i="12"/>
  <c r="M964" i="12" s="1"/>
  <c r="L770" i="12"/>
  <c r="M770" i="12" s="1"/>
  <c r="L865" i="12"/>
  <c r="M865" i="12" s="1"/>
  <c r="L860" i="12"/>
  <c r="M860" i="12" s="1"/>
  <c r="L930" i="12"/>
  <c r="M930" i="12" s="1"/>
  <c r="L1027" i="12"/>
  <c r="M1027" i="12" s="1"/>
  <c r="L753" i="12"/>
  <c r="M753" i="12" s="1"/>
  <c r="L553" i="12"/>
  <c r="M553" i="12" s="1"/>
  <c r="L908" i="12"/>
  <c r="M908" i="12" s="1"/>
  <c r="L575" i="12"/>
  <c r="M575" i="12" s="1"/>
  <c r="L570" i="12"/>
  <c r="M570" i="12" s="1"/>
  <c r="L543" i="12"/>
  <c r="M543" i="12" s="1"/>
  <c r="L652" i="12"/>
  <c r="M652" i="12" s="1"/>
  <c r="L741" i="12"/>
  <c r="M741" i="12" s="1"/>
  <c r="L838" i="12"/>
  <c r="M838" i="12" s="1"/>
  <c r="L763" i="12"/>
  <c r="M763" i="12" s="1"/>
  <c r="L847" i="12"/>
  <c r="M847" i="12" s="1"/>
  <c r="L802" i="12"/>
  <c r="M802" i="12" s="1"/>
  <c r="L722" i="12"/>
  <c r="M722" i="12" s="1"/>
  <c r="L914" i="12"/>
  <c r="M914" i="12" s="1"/>
  <c r="L1166" i="12"/>
  <c r="M1166" i="12" s="1"/>
  <c r="L665" i="12"/>
  <c r="M665" i="12" s="1"/>
  <c r="L605" i="12"/>
  <c r="M605" i="12" s="1"/>
  <c r="L591" i="12"/>
  <c r="M591" i="12" s="1"/>
  <c r="L663" i="12"/>
  <c r="M663" i="12" s="1"/>
  <c r="L554" i="12"/>
  <c r="M554" i="12" s="1"/>
  <c r="L590" i="12"/>
  <c r="M590" i="12" s="1"/>
  <c r="L530" i="12"/>
  <c r="M530" i="12" s="1"/>
  <c r="L726" i="12"/>
  <c r="M726" i="12" s="1"/>
  <c r="L840" i="12"/>
  <c r="M840" i="12" s="1"/>
  <c r="L787" i="12"/>
  <c r="M787" i="12" s="1"/>
  <c r="L803" i="12"/>
  <c r="M803" i="12" s="1"/>
  <c r="L953" i="12"/>
  <c r="M953" i="12" s="1"/>
  <c r="L911" i="12"/>
  <c r="M911" i="12" s="1"/>
  <c r="L1068" i="12"/>
  <c r="M1068" i="12" s="1"/>
  <c r="L734" i="12"/>
  <c r="M734" i="12" s="1"/>
  <c r="L709" i="12"/>
  <c r="M709" i="12" s="1"/>
  <c r="L797" i="12"/>
  <c r="M797" i="12" s="1"/>
  <c r="L812" i="12"/>
  <c r="M812" i="12" s="1"/>
  <c r="L778" i="12"/>
  <c r="M778" i="12" s="1"/>
  <c r="L831" i="12"/>
  <c r="M831" i="12" s="1"/>
  <c r="L806" i="12"/>
  <c r="M806" i="12" s="1"/>
  <c r="L730" i="12"/>
  <c r="M730" i="12" s="1"/>
  <c r="L945" i="12"/>
  <c r="M945" i="12" s="1"/>
  <c r="L676" i="12"/>
  <c r="M676" i="12" s="1"/>
  <c r="L612" i="12"/>
  <c r="M612" i="12" s="1"/>
  <c r="L896" i="12"/>
  <c r="M896" i="12" s="1"/>
  <c r="L592" i="12"/>
  <c r="M592" i="12" s="1"/>
  <c r="L648" i="12"/>
  <c r="M648" i="12" s="1"/>
  <c r="L578" i="12"/>
  <c r="M578" i="12" s="1"/>
  <c r="L538" i="12"/>
  <c r="M538" i="12" s="1"/>
  <c r="L839" i="12"/>
  <c r="M839" i="12" s="1"/>
  <c r="L792" i="12"/>
  <c r="M792" i="12" s="1"/>
  <c r="L939" i="12"/>
  <c r="M939" i="12" s="1"/>
  <c r="L747" i="12"/>
  <c r="M747" i="12" s="1"/>
  <c r="L853" i="12"/>
  <c r="M853" i="12" s="1"/>
  <c r="L905" i="12"/>
  <c r="M905" i="12" s="1"/>
  <c r="L928" i="12"/>
  <c r="M928" i="12" s="1"/>
  <c r="L867" i="12"/>
  <c r="M867" i="12" s="1"/>
  <c r="L649" i="12"/>
  <c r="M649" i="12" s="1"/>
  <c r="L583" i="12"/>
  <c r="M583" i="12" s="1"/>
  <c r="L878" i="12"/>
  <c r="M878" i="12" s="1"/>
  <c r="L902" i="12"/>
  <c r="M902" i="12" s="1"/>
  <c r="L1001" i="12"/>
  <c r="M1001" i="12" s="1"/>
  <c r="L750" i="12"/>
  <c r="M750" i="12" s="1"/>
  <c r="L881" i="12"/>
  <c r="M881" i="12" s="1"/>
  <c r="L899" i="12"/>
  <c r="M899" i="12" s="1"/>
  <c r="L780" i="12"/>
  <c r="M780" i="12" s="1"/>
  <c r="L791" i="12"/>
  <c r="M791" i="12" s="1"/>
  <c r="L918" i="12"/>
  <c r="M918" i="12" s="1"/>
  <c r="L875" i="12"/>
  <c r="M875" i="12" s="1"/>
  <c r="L857" i="12"/>
  <c r="M857" i="12" s="1"/>
  <c r="L782" i="12"/>
  <c r="M782" i="12" s="1"/>
  <c r="L766" i="12"/>
  <c r="M766" i="12" s="1"/>
  <c r="L826" i="12"/>
  <c r="M826" i="12" s="1"/>
  <c r="L909" i="12"/>
  <c r="M909" i="12" s="1"/>
  <c r="L836" i="12"/>
  <c r="M836" i="12" s="1"/>
  <c r="L715" i="12"/>
  <c r="M715" i="12" s="1"/>
  <c r="L935" i="12"/>
  <c r="M935" i="12" s="1"/>
  <c r="L893" i="12"/>
  <c r="M893" i="12" s="1"/>
  <c r="L749" i="12"/>
  <c r="M749" i="12" s="1"/>
  <c r="L688" i="12"/>
  <c r="M688" i="12" s="1"/>
  <c r="L559" i="12"/>
  <c r="M559" i="12" s="1"/>
  <c r="L774" i="12"/>
  <c r="M774" i="12" s="1"/>
  <c r="L742" i="12"/>
  <c r="M742" i="12" s="1"/>
  <c r="L713" i="12"/>
  <c r="M713" i="12" s="1"/>
  <c r="L801" i="12"/>
  <c r="M801" i="12" s="1"/>
  <c r="L810" i="12"/>
  <c r="M810" i="12" s="1"/>
  <c r="L743" i="12"/>
  <c r="M743" i="12" s="1"/>
  <c r="L748" i="12"/>
  <c r="M748" i="12" s="1"/>
  <c r="L904" i="12"/>
  <c r="M904" i="12" s="1"/>
  <c r="L855" i="12"/>
  <c r="M855" i="12" s="1"/>
  <c r="L820" i="12"/>
  <c r="M820" i="12" s="1"/>
  <c r="L866" i="12"/>
  <c r="M866" i="12" s="1"/>
  <c r="L622" i="12"/>
  <c r="M622" i="12" s="1"/>
  <c r="L781" i="12"/>
  <c r="M781" i="12" s="1"/>
  <c r="L527" i="12"/>
  <c r="M527" i="12" s="1"/>
  <c r="L671" i="12"/>
  <c r="M671" i="12" s="1"/>
  <c r="L684" i="12"/>
  <c r="M684" i="12" s="1"/>
  <c r="L760" i="12"/>
  <c r="M760" i="12" s="1"/>
  <c r="L859" i="12"/>
  <c r="M859" i="12" s="1"/>
  <c r="L917" i="12"/>
  <c r="M917" i="12" s="1"/>
  <c r="L718" i="12"/>
  <c r="M718" i="12" s="1"/>
  <c r="L628" i="12"/>
  <c r="M628" i="12" s="1"/>
  <c r="L886" i="12"/>
  <c r="M886" i="12" s="1"/>
  <c r="L771" i="12"/>
  <c r="M771" i="12" s="1"/>
  <c r="L733" i="12"/>
  <c r="M733" i="12" s="1"/>
  <c r="L690" i="12"/>
  <c r="M690" i="12" s="1"/>
  <c r="L518" i="12"/>
  <c r="M518" i="12" s="1"/>
  <c r="L768" i="12"/>
  <c r="M768" i="12" s="1"/>
  <c r="L614" i="12"/>
  <c r="M614" i="12" s="1"/>
  <c r="L854" i="12"/>
  <c r="M854" i="12" s="1"/>
  <c r="L615" i="12"/>
  <c r="M615" i="12" s="1"/>
  <c r="L702" i="12"/>
  <c r="M702" i="12" s="1"/>
  <c r="L716" i="12"/>
  <c r="M716" i="12" s="1"/>
  <c r="L515" i="12"/>
  <c r="M515" i="12" s="1"/>
  <c r="L581" i="12"/>
  <c r="M581" i="12" s="1"/>
  <c r="L796" i="12"/>
  <c r="M796" i="12" s="1"/>
  <c r="L737" i="12"/>
  <c r="M737" i="12" s="1"/>
  <c r="L800" i="12"/>
  <c r="M800" i="12" s="1"/>
  <c r="L805" i="12"/>
  <c r="M805" i="12" s="1"/>
  <c r="L916" i="12"/>
  <c r="M916" i="12" s="1"/>
  <c r="L972" i="12"/>
  <c r="M972" i="12" s="1"/>
  <c r="L844" i="12"/>
  <c r="M844" i="12" s="1"/>
  <c r="L834" i="12"/>
  <c r="M834" i="12" s="1"/>
  <c r="L813" i="12"/>
  <c r="M813" i="12" s="1"/>
  <c r="L732" i="12"/>
  <c r="M732" i="12" s="1"/>
  <c r="L521" i="12"/>
  <c r="M521" i="12" s="1"/>
  <c r="L505" i="12"/>
  <c r="M505" i="12" s="1"/>
  <c r="L720" i="12"/>
  <c r="M720" i="12" s="1"/>
  <c r="L754" i="12"/>
  <c r="M754" i="12" s="1"/>
  <c r="L585" i="12"/>
  <c r="M585" i="12" s="1"/>
  <c r="L693" i="12"/>
  <c r="M693" i="12" s="1"/>
  <c r="L551" i="12"/>
  <c r="M551" i="12" s="1"/>
  <c r="L669" i="12"/>
  <c r="M669" i="12" s="1"/>
  <c r="L811" i="12"/>
  <c r="M811" i="12" s="1"/>
  <c r="L668" i="12"/>
  <c r="M668" i="12" s="1"/>
  <c r="L692" i="12"/>
  <c r="M692" i="12" s="1"/>
  <c r="L627" i="12"/>
  <c r="M627" i="12" s="1"/>
  <c r="L601" i="12"/>
  <c r="M601" i="12" s="1"/>
  <c r="L674" i="12"/>
  <c r="M674" i="12" s="1"/>
  <c r="L606" i="12"/>
  <c r="M606" i="12" s="1"/>
  <c r="L762" i="12"/>
  <c r="M762" i="12" s="1"/>
  <c r="L588" i="12"/>
  <c r="M588" i="12" s="1"/>
  <c r="L492" i="12"/>
  <c r="M492" i="12" s="1"/>
  <c r="L483" i="12"/>
  <c r="M483" i="12" s="1"/>
  <c r="L390" i="12"/>
  <c r="M390" i="12" s="1"/>
  <c r="L346" i="12"/>
  <c r="M346" i="12" s="1"/>
  <c r="L576" i="12"/>
  <c r="M576" i="12" s="1"/>
  <c r="L677" i="12"/>
  <c r="M677" i="12" s="1"/>
  <c r="L514" i="12"/>
  <c r="M514" i="12" s="1"/>
  <c r="L719" i="12"/>
  <c r="M719" i="12" s="1"/>
  <c r="L756" i="12"/>
  <c r="M756" i="12" s="1"/>
  <c r="L842" i="12"/>
  <c r="M842" i="12" s="1"/>
  <c r="L600" i="12"/>
  <c r="M600" i="12" s="1"/>
  <c r="L506" i="12"/>
  <c r="M506" i="12" s="1"/>
  <c r="L794" i="12"/>
  <c r="M794" i="12" s="1"/>
  <c r="L890" i="12"/>
  <c r="M890" i="12" s="1"/>
  <c r="L625" i="12"/>
  <c r="M625" i="12" s="1"/>
  <c r="L698" i="12"/>
  <c r="M698" i="12" s="1"/>
  <c r="L685" i="12"/>
  <c r="M685" i="12" s="1"/>
  <c r="L717" i="12"/>
  <c r="M717" i="12" s="1"/>
  <c r="L623" i="12"/>
  <c r="M623" i="12" s="1"/>
  <c r="L541" i="12"/>
  <c r="M541" i="12" s="1"/>
  <c r="L326" i="12"/>
  <c r="M326" i="12" s="1"/>
  <c r="L352" i="12"/>
  <c r="M352" i="12" s="1"/>
  <c r="L448" i="12"/>
  <c r="M448" i="12" s="1"/>
  <c r="L403" i="12"/>
  <c r="M403" i="12" s="1"/>
  <c r="L402" i="12"/>
  <c r="M402" i="12" s="1"/>
  <c r="L556" i="12"/>
  <c r="M556" i="12" s="1"/>
  <c r="L500" i="12"/>
  <c r="M500" i="12" s="1"/>
  <c r="L611" i="12"/>
  <c r="M611" i="12" s="1"/>
  <c r="L587" i="12"/>
  <c r="M587" i="12" s="1"/>
  <c r="L661" i="12"/>
  <c r="M661" i="12" s="1"/>
  <c r="L491" i="12"/>
  <c r="M491" i="12" s="1"/>
  <c r="L534" i="12"/>
  <c r="M534" i="12" s="1"/>
  <c r="L602" i="12"/>
  <c r="M602" i="12" s="1"/>
  <c r="L455" i="12"/>
  <c r="M455" i="12" s="1"/>
  <c r="L489" i="12"/>
  <c r="M489" i="12" s="1"/>
  <c r="L392" i="12"/>
  <c r="M392" i="12" s="1"/>
  <c r="L609" i="12"/>
  <c r="M609" i="12" s="1"/>
  <c r="L441" i="12"/>
  <c r="M441" i="12" s="1"/>
  <c r="L528" i="12"/>
  <c r="M528" i="12" s="1"/>
  <c r="L696" i="12"/>
  <c r="M696" i="12" s="1"/>
  <c r="L654" i="12"/>
  <c r="M654" i="12" s="1"/>
  <c r="L656" i="12"/>
  <c r="M656" i="12" s="1"/>
  <c r="L584" i="12"/>
  <c r="M584" i="12" s="1"/>
  <c r="L572" i="12"/>
  <c r="M572" i="12" s="1"/>
  <c r="L546" i="12"/>
  <c r="M546" i="12" s="1"/>
  <c r="L607" i="12"/>
  <c r="M607" i="12" s="1"/>
  <c r="L344" i="12"/>
  <c r="M344" i="12" s="1"/>
  <c r="L360" i="12"/>
  <c r="M360" i="12" s="1"/>
  <c r="L558" i="12"/>
  <c r="M558" i="12" s="1"/>
  <c r="L524" i="12"/>
  <c r="M524" i="12" s="1"/>
  <c r="L704" i="12"/>
  <c r="M704" i="12" s="1"/>
  <c r="L682" i="12"/>
  <c r="M682" i="12" s="1"/>
  <c r="L535" i="12"/>
  <c r="M535" i="12" s="1"/>
  <c r="L503" i="12"/>
  <c r="M503" i="12" s="1"/>
  <c r="L555" i="12"/>
  <c r="M555" i="12" s="1"/>
  <c r="L519" i="12"/>
  <c r="M519" i="12" s="1"/>
  <c r="L549" i="12"/>
  <c r="M549" i="12" s="1"/>
  <c r="L309" i="12"/>
  <c r="M309" i="12" s="1"/>
  <c r="L357" i="12"/>
  <c r="M357" i="12" s="1"/>
  <c r="L512" i="12"/>
  <c r="M512" i="12" s="1"/>
  <c r="L458" i="12"/>
  <c r="M458" i="12" s="1"/>
  <c r="L679" i="12"/>
  <c r="M679" i="12" s="1"/>
  <c r="L657" i="12"/>
  <c r="M657" i="12" s="1"/>
  <c r="L520" i="12"/>
  <c r="M520" i="12" s="1"/>
  <c r="L523" i="12"/>
  <c r="M523" i="12" s="1"/>
  <c r="L569" i="12"/>
  <c r="M569" i="12" s="1"/>
  <c r="L695" i="12"/>
  <c r="M695" i="12" s="1"/>
  <c r="L568" i="12"/>
  <c r="M568" i="12" s="1"/>
  <c r="L497" i="12"/>
  <c r="M497" i="12" s="1"/>
  <c r="L706" i="12"/>
  <c r="M706" i="12" s="1"/>
  <c r="L617" i="12"/>
  <c r="M617" i="12" s="1"/>
  <c r="L288" i="12"/>
  <c r="M288" i="12" s="1"/>
  <c r="L712" i="12"/>
  <c r="M712" i="12" s="1"/>
  <c r="L567" i="12"/>
  <c r="M567" i="12" s="1"/>
  <c r="L673" i="12"/>
  <c r="M673" i="12" s="1"/>
  <c r="L694" i="12"/>
  <c r="M694" i="12" s="1"/>
  <c r="L660" i="12"/>
  <c r="M660" i="12" s="1"/>
  <c r="L335" i="12"/>
  <c r="M335" i="12" s="1"/>
  <c r="L419" i="12"/>
  <c r="M419" i="12" s="1"/>
  <c r="L681" i="12"/>
  <c r="M681" i="12" s="1"/>
  <c r="L329" i="12"/>
  <c r="M329" i="12" s="1"/>
  <c r="L710" i="12"/>
  <c r="M710" i="12" s="1"/>
  <c r="L884" i="12"/>
  <c r="M884" i="12" s="1"/>
  <c r="L562" i="12"/>
  <c r="M562" i="12" s="1"/>
  <c r="L513" i="12"/>
  <c r="M513" i="12" s="1"/>
  <c r="L647" i="12"/>
  <c r="M647" i="12" s="1"/>
  <c r="L699" i="12"/>
  <c r="M699" i="12" s="1"/>
  <c r="L621" i="12"/>
  <c r="M621" i="12" s="1"/>
  <c r="L599" i="12"/>
  <c r="M599" i="12" s="1"/>
  <c r="L597" i="12"/>
  <c r="M597" i="12" s="1"/>
  <c r="L504" i="12"/>
  <c r="M504" i="12" s="1"/>
  <c r="L653" i="12"/>
  <c r="M653" i="12" s="1"/>
  <c r="L511" i="12"/>
  <c r="M511" i="12" s="1"/>
  <c r="L289" i="12"/>
  <c r="M289" i="12" s="1"/>
  <c r="L424" i="12"/>
  <c r="M424" i="12" s="1"/>
  <c r="L494" i="12"/>
  <c r="M494" i="12" s="1"/>
  <c r="L517" i="12"/>
  <c r="M517" i="12" s="1"/>
  <c r="L400" i="12"/>
  <c r="M400" i="12" s="1"/>
  <c r="L498" i="12"/>
  <c r="M498" i="12" s="1"/>
  <c r="L426" i="12"/>
  <c r="M426" i="12" s="1"/>
  <c r="L435" i="12"/>
  <c r="M435" i="12" s="1"/>
  <c r="L351" i="12"/>
  <c r="M351" i="12" s="1"/>
  <c r="L635" i="12"/>
  <c r="M635" i="12" s="1"/>
  <c r="L862" i="12"/>
  <c r="M862" i="12" s="1"/>
  <c r="L637" i="12"/>
  <c r="M637" i="12" s="1"/>
  <c r="L949" i="12"/>
  <c r="M949" i="12" s="1"/>
  <c r="L536" i="12"/>
  <c r="M536" i="12" s="1"/>
  <c r="L573" i="12"/>
  <c r="M573" i="12" s="1"/>
  <c r="L565" i="12"/>
  <c r="M565" i="12" s="1"/>
  <c r="L481" i="12"/>
  <c r="M481" i="12" s="1"/>
  <c r="L589" i="12"/>
  <c r="M589" i="12" s="1"/>
  <c r="L545" i="12"/>
  <c r="M545" i="12" s="1"/>
  <c r="L283" i="12"/>
  <c r="M283" i="12" s="1"/>
  <c r="L450" i="12"/>
  <c r="M450" i="12" s="1"/>
  <c r="L462" i="12"/>
  <c r="M462" i="12" s="1"/>
  <c r="L475" i="12"/>
  <c r="M475" i="12" s="1"/>
  <c r="L608" i="12"/>
  <c r="M608" i="12" s="1"/>
  <c r="L384" i="12"/>
  <c r="M384" i="12" s="1"/>
  <c r="L982" i="12"/>
  <c r="M982" i="12" s="1"/>
  <c r="L871" i="12"/>
  <c r="M871" i="12" s="1"/>
  <c r="L631" i="12"/>
  <c r="M631" i="12" s="1"/>
  <c r="L561" i="12"/>
  <c r="M561" i="12" s="1"/>
  <c r="L658" i="12"/>
  <c r="M658" i="12" s="1"/>
  <c r="L610" i="12"/>
  <c r="M610" i="12" s="1"/>
  <c r="L906" i="12"/>
  <c r="M906" i="12" s="1"/>
  <c r="L687" i="12"/>
  <c r="M687" i="12" s="1"/>
  <c r="L807" i="12"/>
  <c r="M807" i="12" s="1"/>
  <c r="L643" i="12"/>
  <c r="M643" i="12" s="1"/>
  <c r="L616" i="12"/>
  <c r="M616" i="12" s="1"/>
  <c r="L579" i="12"/>
  <c r="M579" i="12" s="1"/>
  <c r="L697" i="12"/>
  <c r="M697" i="12" s="1"/>
  <c r="L582" i="12"/>
  <c r="M582" i="12" s="1"/>
  <c r="L887" i="12"/>
  <c r="M887" i="12" s="1"/>
  <c r="L586" i="12"/>
  <c r="M586" i="12" s="1"/>
  <c r="L846" i="12"/>
  <c r="M846" i="12" s="1"/>
  <c r="L642" i="12"/>
  <c r="M642" i="12" s="1"/>
  <c r="L574" i="12"/>
  <c r="M574" i="12" s="1"/>
  <c r="L897" i="12"/>
  <c r="M897" i="12" s="1"/>
  <c r="L564" i="12"/>
  <c r="M564" i="12" s="1"/>
  <c r="L593" i="12"/>
  <c r="M593" i="12" s="1"/>
  <c r="L670" i="12"/>
  <c r="M670" i="12" s="1"/>
  <c r="L841" i="12"/>
  <c r="M841" i="12" s="1"/>
  <c r="L740" i="12"/>
  <c r="M740" i="12" s="1"/>
  <c r="L678" i="12"/>
  <c r="M678" i="12" s="1"/>
  <c r="L620" i="12"/>
  <c r="M620" i="12" s="1"/>
  <c r="L639" i="12"/>
  <c r="M639" i="12" s="1"/>
  <c r="L686" i="12"/>
  <c r="M686" i="12" s="1"/>
  <c r="L895" i="12"/>
  <c r="M895" i="12" s="1"/>
  <c r="L389" i="12"/>
  <c r="M389" i="12" s="1"/>
  <c r="L633" i="12"/>
  <c r="M633" i="12" s="1"/>
  <c r="L613" i="12"/>
  <c r="M613" i="12" s="1"/>
  <c r="L683" i="12"/>
  <c r="M683" i="12" s="1"/>
  <c r="L332" i="12"/>
  <c r="M332" i="12" s="1"/>
  <c r="L453" i="12"/>
  <c r="M453" i="12" s="1"/>
  <c r="L427" i="12"/>
  <c r="M427" i="12" s="1"/>
  <c r="L322" i="12"/>
  <c r="M322" i="12" s="1"/>
  <c r="L347" i="12"/>
  <c r="M347" i="12" s="1"/>
  <c r="L752" i="12"/>
  <c r="M752" i="12" s="1"/>
  <c r="L630" i="12"/>
  <c r="M630" i="12" s="1"/>
  <c r="L563" i="12"/>
  <c r="M563" i="12" s="1"/>
  <c r="L529" i="12"/>
  <c r="M529" i="12" s="1"/>
  <c r="L675" i="12"/>
  <c r="M675" i="12" s="1"/>
  <c r="L650" i="12"/>
  <c r="M650" i="12" s="1"/>
  <c r="L1094" i="12"/>
  <c r="M1094" i="12" s="1"/>
  <c r="L604" i="12"/>
  <c r="M604" i="12" s="1"/>
  <c r="L596" i="12"/>
  <c r="M596" i="12" s="1"/>
  <c r="L618" i="12"/>
  <c r="M618" i="12" s="1"/>
  <c r="L819" i="12"/>
  <c r="M819" i="12" s="1"/>
  <c r="L703" i="12"/>
  <c r="M703" i="12" s="1"/>
  <c r="L507" i="12"/>
  <c r="M507" i="12" s="1"/>
  <c r="L430" i="12"/>
  <c r="M430" i="12" s="1"/>
  <c r="L284" i="12"/>
  <c r="M284" i="12" s="1"/>
  <c r="L364" i="12"/>
  <c r="M364" i="12" s="1"/>
  <c r="L374" i="12"/>
  <c r="M374" i="12" s="1"/>
  <c r="L274" i="12"/>
  <c r="M274" i="12" s="1"/>
  <c r="L465" i="12"/>
  <c r="M465" i="12" s="1"/>
  <c r="L287" i="12"/>
  <c r="M287" i="12" s="1"/>
  <c r="L459" i="12"/>
  <c r="M459" i="12" s="1"/>
  <c r="L557" i="12"/>
  <c r="M557" i="12" s="1"/>
  <c r="L705" i="12"/>
  <c r="M705" i="12" s="1"/>
  <c r="L913" i="12"/>
  <c r="M913" i="12" s="1"/>
  <c r="L667" i="12"/>
  <c r="M667" i="12" s="1"/>
  <c r="L595" i="12"/>
  <c r="M595" i="12" s="1"/>
  <c r="L714" i="12"/>
  <c r="M714" i="12" s="1"/>
  <c r="L666" i="12"/>
  <c r="M666" i="12" s="1"/>
  <c r="L745" i="12"/>
  <c r="M745" i="12" s="1"/>
  <c r="L721" i="12"/>
  <c r="M721" i="12" s="1"/>
  <c r="L659" i="12"/>
  <c r="M659" i="12" s="1"/>
  <c r="L707" i="12"/>
  <c r="M707" i="12" s="1"/>
  <c r="L910" i="12"/>
  <c r="M910" i="12" s="1"/>
  <c r="L532" i="12"/>
  <c r="M532" i="12" s="1"/>
  <c r="L594" i="12"/>
  <c r="M594" i="12" s="1"/>
  <c r="L662" i="12"/>
  <c r="M662" i="12" s="1"/>
  <c r="L759" i="12"/>
  <c r="M759" i="12" s="1"/>
  <c r="L508" i="12"/>
  <c r="M508" i="12" s="1"/>
  <c r="L405" i="12"/>
  <c r="M405" i="12" s="1"/>
  <c r="L571" i="12"/>
  <c r="M571" i="12" s="1"/>
  <c r="L544" i="12"/>
  <c r="M544" i="12" s="1"/>
  <c r="L632" i="12"/>
  <c r="M632" i="12" s="1"/>
  <c r="L407" i="12"/>
  <c r="M407" i="12" s="1"/>
  <c r="L432" i="12"/>
  <c r="M432" i="12" s="1"/>
  <c r="L368" i="12"/>
  <c r="M368" i="12" s="1"/>
  <c r="L410" i="12"/>
  <c r="M410" i="12" s="1"/>
  <c r="L303" i="12"/>
  <c r="M303" i="12" s="1"/>
  <c r="L395" i="12"/>
  <c r="M395" i="12" s="1"/>
  <c r="L380" i="12"/>
  <c r="M380" i="12" s="1"/>
  <c r="L369" i="12"/>
  <c r="M369" i="12" s="1"/>
  <c r="L460" i="12"/>
  <c r="M460" i="12" s="1"/>
  <c r="L468" i="12"/>
  <c r="M468" i="12" s="1"/>
  <c r="L265" i="12"/>
  <c r="M265" i="12" s="1"/>
  <c r="L337" i="12"/>
  <c r="M337" i="12" s="1"/>
  <c r="L166" i="12"/>
  <c r="M166" i="12" s="1"/>
  <c r="L425" i="12"/>
  <c r="M425" i="12" s="1"/>
  <c r="L186" i="12"/>
  <c r="M186" i="12" s="1"/>
  <c r="L147" i="12"/>
  <c r="M147" i="12" s="1"/>
  <c r="L421" i="12"/>
  <c r="M421" i="12" s="1"/>
  <c r="L194" i="12"/>
  <c r="M194" i="12" s="1"/>
  <c r="L218" i="12"/>
  <c r="M218" i="12" s="1"/>
  <c r="L376" i="12"/>
  <c r="M376" i="12" s="1"/>
  <c r="L359" i="12"/>
  <c r="M359" i="12" s="1"/>
  <c r="L439" i="12"/>
  <c r="M439" i="12" s="1"/>
  <c r="L365" i="12"/>
  <c r="M365" i="12" s="1"/>
  <c r="L417" i="12"/>
  <c r="M417" i="12" s="1"/>
  <c r="L372" i="12"/>
  <c r="M372" i="12" s="1"/>
  <c r="L423" i="12"/>
  <c r="M423" i="12" s="1"/>
  <c r="L509" i="12"/>
  <c r="M509" i="12" s="1"/>
  <c r="L577" i="12"/>
  <c r="M577" i="12" s="1"/>
  <c r="L293" i="12"/>
  <c r="M293" i="12" s="1"/>
  <c r="L300" i="12"/>
  <c r="M300" i="12" s="1"/>
  <c r="L915" i="12"/>
  <c r="M915" i="12" s="1"/>
  <c r="L493" i="12"/>
  <c r="M493" i="12" s="1"/>
  <c r="L279" i="12"/>
  <c r="M279" i="12" s="1"/>
  <c r="L451" i="12"/>
  <c r="M451" i="12" s="1"/>
  <c r="L502" i="12"/>
  <c r="M502" i="12" s="1"/>
  <c r="L466" i="12"/>
  <c r="M466" i="12" s="1"/>
  <c r="L501" i="12"/>
  <c r="M501" i="12" s="1"/>
  <c r="L626" i="12"/>
  <c r="M626" i="12" s="1"/>
  <c r="L580" i="12"/>
  <c r="M580" i="12" s="1"/>
  <c r="L393" i="12"/>
  <c r="M393" i="12" s="1"/>
  <c r="L298" i="12"/>
  <c r="M298" i="12" s="1"/>
  <c r="L691" i="12"/>
  <c r="M691" i="12" s="1"/>
  <c r="L463" i="12"/>
  <c r="M463" i="12" s="1"/>
  <c r="L292" i="12"/>
  <c r="M292" i="12" s="1"/>
  <c r="L408" i="12"/>
  <c r="M408" i="12" s="1"/>
  <c r="L321" i="12"/>
  <c r="M321" i="12" s="1"/>
  <c r="L477" i="12"/>
  <c r="M477" i="12" s="1"/>
  <c r="L317" i="12"/>
  <c r="M317" i="12" s="1"/>
  <c r="L370" i="12"/>
  <c r="M370" i="12" s="1"/>
  <c r="L222" i="12"/>
  <c r="M222" i="12" s="1"/>
  <c r="L406" i="12"/>
  <c r="M406" i="12" s="1"/>
  <c r="L416" i="12"/>
  <c r="M416" i="12" s="1"/>
  <c r="L161" i="12"/>
  <c r="M161" i="12" s="1"/>
  <c r="L302" i="12"/>
  <c r="M302" i="12" s="1"/>
  <c r="L281" i="12"/>
  <c r="M281" i="12" s="1"/>
  <c r="L672" i="12"/>
  <c r="M672" i="12" s="1"/>
  <c r="L689" i="12"/>
  <c r="M689" i="12" s="1"/>
  <c r="L522" i="12"/>
  <c r="M522" i="12" s="1"/>
  <c r="L443" i="12"/>
  <c r="M443" i="12" s="1"/>
  <c r="L356" i="12"/>
  <c r="M356" i="12" s="1"/>
  <c r="L646" i="12"/>
  <c r="M646" i="12" s="1"/>
  <c r="L644" i="12"/>
  <c r="M644" i="12" s="1"/>
  <c r="L336" i="12"/>
  <c r="M336" i="12" s="1"/>
  <c r="L452" i="12"/>
  <c r="M452" i="12" s="1"/>
  <c r="L394" i="12"/>
  <c r="M394" i="12" s="1"/>
  <c r="L320" i="12"/>
  <c r="M320" i="12" s="1"/>
  <c r="L398" i="12"/>
  <c r="M398" i="12" s="1"/>
  <c r="L566" i="12"/>
  <c r="M566" i="12" s="1"/>
  <c r="L437" i="12"/>
  <c r="M437" i="12" s="1"/>
  <c r="L268" i="12"/>
  <c r="M268" i="12" s="1"/>
  <c r="L345" i="12"/>
  <c r="M345" i="12" s="1"/>
  <c r="L401" i="12"/>
  <c r="M401" i="12" s="1"/>
  <c r="L479" i="12"/>
  <c r="M479" i="12" s="1"/>
  <c r="L305" i="12"/>
  <c r="M305" i="12" s="1"/>
  <c r="L442" i="12"/>
  <c r="M442" i="12" s="1"/>
  <c r="L278" i="12"/>
  <c r="M278" i="12" s="1"/>
  <c r="L903" i="12"/>
  <c r="M903" i="12" s="1"/>
  <c r="L898" i="12"/>
  <c r="M898" i="12" s="1"/>
  <c r="L619" i="12"/>
  <c r="M619" i="12" s="1"/>
  <c r="L471" i="12"/>
  <c r="M471" i="12" s="1"/>
  <c r="L273" i="12"/>
  <c r="M273" i="12" s="1"/>
  <c r="L141" i="12"/>
  <c r="M141" i="12" s="1"/>
  <c r="L386" i="12"/>
  <c r="M386" i="12" s="1"/>
  <c r="L469" i="12"/>
  <c r="M469" i="12" s="1"/>
  <c r="L560" i="12"/>
  <c r="M560" i="12" s="1"/>
  <c r="L381" i="12"/>
  <c r="M381" i="12" s="1"/>
  <c r="L341" i="12"/>
  <c r="M341" i="12" s="1"/>
  <c r="L542" i="12"/>
  <c r="M542" i="12" s="1"/>
  <c r="L221" i="12"/>
  <c r="M221" i="12" s="1"/>
  <c r="L153" i="12"/>
  <c r="M153" i="12" s="1"/>
  <c r="L197" i="12"/>
  <c r="M197" i="12" s="1"/>
  <c r="L420" i="12"/>
  <c r="M420" i="12" s="1"/>
  <c r="L486" i="12"/>
  <c r="M486" i="12" s="1"/>
  <c r="L485" i="12"/>
  <c r="M485" i="12" s="1"/>
  <c r="L533" i="12"/>
  <c r="M533" i="12" s="1"/>
  <c r="L473" i="12"/>
  <c r="M473" i="12" s="1"/>
  <c r="L640" i="12"/>
  <c r="M640" i="12" s="1"/>
  <c r="L377" i="12"/>
  <c r="M377" i="12" s="1"/>
  <c r="L739" i="12"/>
  <c r="M739" i="12" s="1"/>
  <c r="L636" i="12"/>
  <c r="M636" i="12" s="1"/>
  <c r="L484" i="12"/>
  <c r="M484" i="12" s="1"/>
  <c r="L361" i="12"/>
  <c r="M361" i="12" s="1"/>
  <c r="L496" i="12"/>
  <c r="M496" i="12" s="1"/>
  <c r="L388" i="12"/>
  <c r="M388" i="12" s="1"/>
  <c r="L539" i="12"/>
  <c r="M539" i="12" s="1"/>
  <c r="L314" i="12"/>
  <c r="M314" i="12" s="1"/>
  <c r="L454" i="12"/>
  <c r="M454" i="12" s="1"/>
  <c r="L444" i="12"/>
  <c r="M444" i="12" s="1"/>
  <c r="L315" i="12"/>
  <c r="M315" i="12" s="1"/>
  <c r="L664" i="12"/>
  <c r="M664" i="12" s="1"/>
  <c r="L431" i="12"/>
  <c r="M431" i="12" s="1"/>
  <c r="L701" i="12"/>
  <c r="M701" i="12" s="1"/>
  <c r="L457" i="12"/>
  <c r="M457" i="12" s="1"/>
  <c r="L397" i="12"/>
  <c r="M397" i="12" s="1"/>
  <c r="L415" i="12"/>
  <c r="M415" i="12" s="1"/>
  <c r="L404" i="12"/>
  <c r="M404" i="12" s="1"/>
  <c r="L258" i="12"/>
  <c r="M258" i="12" s="1"/>
  <c r="L354" i="12"/>
  <c r="M354" i="12" s="1"/>
  <c r="L464" i="12"/>
  <c r="M464" i="12" s="1"/>
  <c r="L547" i="12"/>
  <c r="M547" i="12" s="1"/>
  <c r="L353" i="12"/>
  <c r="M353" i="12" s="1"/>
  <c r="L308" i="12"/>
  <c r="M308" i="12" s="1"/>
  <c r="L461" i="12"/>
  <c r="M461" i="12" s="1"/>
  <c r="L378" i="12"/>
  <c r="M378" i="12" s="1"/>
  <c r="L655" i="12"/>
  <c r="M655" i="12" s="1"/>
  <c r="L331" i="12"/>
  <c r="M331" i="12" s="1"/>
  <c r="L438" i="12"/>
  <c r="M438" i="12" s="1"/>
  <c r="L680" i="12"/>
  <c r="M680" i="12" s="1"/>
  <c r="L385" i="12"/>
  <c r="M385" i="12" s="1"/>
  <c r="L350" i="12"/>
  <c r="M350" i="12" s="1"/>
  <c r="L296" i="12"/>
  <c r="M296" i="12" s="1"/>
  <c r="L772" i="12"/>
  <c r="M772" i="12" s="1"/>
  <c r="L428" i="12"/>
  <c r="M428" i="12" s="1"/>
  <c r="L290" i="12"/>
  <c r="M290" i="12" s="1"/>
  <c r="L488" i="12"/>
  <c r="M488" i="12" s="1"/>
  <c r="L510" i="12"/>
  <c r="M510" i="12" s="1"/>
  <c r="L304" i="12"/>
  <c r="M304" i="12" s="1"/>
  <c r="L348" i="12"/>
  <c r="M348" i="12" s="1"/>
  <c r="L362" i="12"/>
  <c r="M362" i="12" s="1"/>
  <c r="L387" i="12"/>
  <c r="M387" i="12" s="1"/>
  <c r="L447" i="12"/>
  <c r="M447" i="12" s="1"/>
  <c r="L429" i="12"/>
  <c r="M429" i="12" s="1"/>
  <c r="L295" i="12"/>
  <c r="M295" i="12" s="1"/>
  <c r="L342" i="12"/>
  <c r="M342" i="12" s="1"/>
  <c r="L226" i="12"/>
  <c r="M226" i="12" s="1"/>
  <c r="L371" i="12"/>
  <c r="M371" i="12" s="1"/>
  <c r="L382" i="12"/>
  <c r="M382" i="12" s="1"/>
  <c r="L253" i="12"/>
  <c r="M253" i="12" s="1"/>
  <c r="L339" i="12"/>
  <c r="M339" i="12" s="1"/>
  <c r="L624" i="12"/>
  <c r="M624" i="12" s="1"/>
  <c r="L470" i="12"/>
  <c r="M470" i="12" s="1"/>
  <c r="L383" i="12"/>
  <c r="M383" i="12" s="1"/>
  <c r="L550" i="12"/>
  <c r="M550" i="12" s="1"/>
  <c r="L467" i="12"/>
  <c r="M467" i="12" s="1"/>
  <c r="L700" i="12"/>
  <c r="M700" i="12" s="1"/>
  <c r="L598" i="12"/>
  <c r="M598" i="12" s="1"/>
  <c r="L316" i="12"/>
  <c r="M316" i="12" s="1"/>
  <c r="L285" i="12"/>
  <c r="M285" i="12" s="1"/>
  <c r="L434" i="12"/>
  <c r="M434" i="12" s="1"/>
  <c r="L333" i="12"/>
  <c r="M333" i="12" s="1"/>
  <c r="L319" i="12"/>
  <c r="M319" i="12" s="1"/>
  <c r="L325" i="12"/>
  <c r="M325" i="12" s="1"/>
  <c r="L318" i="12"/>
  <c r="M318" i="12" s="1"/>
  <c r="L433" i="12"/>
  <c r="M433" i="12" s="1"/>
  <c r="L160" i="12"/>
  <c r="M160" i="12" s="1"/>
  <c r="L422" i="12"/>
  <c r="M422" i="12" s="1"/>
  <c r="L482" i="12"/>
  <c r="M482" i="12" s="1"/>
  <c r="L358" i="12"/>
  <c r="M358" i="12" s="1"/>
  <c r="L445" i="12"/>
  <c r="M445" i="12" s="1"/>
  <c r="L240" i="12"/>
  <c r="M240" i="12" s="1"/>
  <c r="L396" i="12"/>
  <c r="M396" i="12" s="1"/>
  <c r="L306" i="12"/>
  <c r="M306" i="12" s="1"/>
  <c r="L409" i="12"/>
  <c r="M409" i="12" s="1"/>
  <c r="L328" i="12"/>
  <c r="M328" i="12" s="1"/>
  <c r="L495" i="12"/>
  <c r="M495" i="12" s="1"/>
  <c r="L301" i="12"/>
  <c r="M301" i="12" s="1"/>
  <c r="L294" i="12"/>
  <c r="M294" i="12" s="1"/>
  <c r="L313" i="12"/>
  <c r="M313" i="12" s="1"/>
  <c r="L449" i="12"/>
  <c r="M449" i="12" s="1"/>
  <c r="L330" i="12"/>
  <c r="M330" i="12" s="1"/>
  <c r="L731" i="12"/>
  <c r="M731" i="12" s="1"/>
  <c r="L391" i="12"/>
  <c r="M391" i="12" s="1"/>
  <c r="L193" i="12"/>
  <c r="M193" i="12" s="1"/>
  <c r="L205" i="12"/>
  <c r="M205" i="12" s="1"/>
  <c r="L196" i="12"/>
  <c r="M196" i="12" s="1"/>
  <c r="L192" i="12"/>
  <c r="M192" i="12" s="1"/>
  <c r="L177" i="12"/>
  <c r="M177" i="12" s="1"/>
  <c r="L256" i="12"/>
  <c r="M256" i="12" s="1"/>
  <c r="L133" i="12"/>
  <c r="M133" i="12" s="1"/>
  <c r="L183" i="12"/>
  <c r="M183" i="12" s="1"/>
  <c r="L167" i="12"/>
  <c r="M167" i="12" s="1"/>
  <c r="L220" i="12"/>
  <c r="M220" i="12" s="1"/>
  <c r="L230" i="12"/>
  <c r="M230" i="12" s="1"/>
  <c r="L327" i="12"/>
  <c r="M327" i="12" s="1"/>
  <c r="L312" i="12"/>
  <c r="M312" i="12" s="1"/>
  <c r="L168" i="12"/>
  <c r="M168" i="12" s="1"/>
  <c r="L149" i="12"/>
  <c r="M149" i="12" s="1"/>
  <c r="L252" i="12"/>
  <c r="M252" i="12" s="1"/>
  <c r="L235" i="12"/>
  <c r="M235" i="12" s="1"/>
  <c r="L211" i="12"/>
  <c r="M211" i="12" s="1"/>
  <c r="L214" i="12"/>
  <c r="M214" i="12" s="1"/>
  <c r="L204" i="12"/>
  <c r="M204" i="12" s="1"/>
  <c r="L440" i="12"/>
  <c r="M440" i="12" s="1"/>
  <c r="L323" i="12"/>
  <c r="M323" i="12" s="1"/>
  <c r="L338" i="12"/>
  <c r="M338" i="12" s="1"/>
  <c r="L291" i="12"/>
  <c r="M291" i="12" s="1"/>
  <c r="L446" i="12"/>
  <c r="M446" i="12" s="1"/>
  <c r="L261" i="12"/>
  <c r="M261" i="12" s="1"/>
  <c r="L239" i="12"/>
  <c r="M239" i="12" s="1"/>
  <c r="L238" i="12"/>
  <c r="M238" i="12" s="1"/>
  <c r="L267" i="12"/>
  <c r="M267" i="12" s="1"/>
  <c r="L237" i="12"/>
  <c r="M237" i="12" s="1"/>
  <c r="L334" i="12"/>
  <c r="M334" i="12" s="1"/>
  <c r="L142" i="12"/>
  <c r="M142" i="12" s="1"/>
  <c r="L363" i="12"/>
  <c r="M363" i="12" s="1"/>
  <c r="L307" i="12"/>
  <c r="M307" i="12" s="1"/>
  <c r="L414" i="12"/>
  <c r="M414" i="12" s="1"/>
  <c r="L411" i="12"/>
  <c r="M411" i="12" s="1"/>
  <c r="L456" i="12"/>
  <c r="M456" i="12" s="1"/>
  <c r="L189" i="12"/>
  <c r="M189" i="12" s="1"/>
  <c r="L282" i="12"/>
  <c r="M282" i="12" s="1"/>
  <c r="L176" i="12"/>
  <c r="M176" i="12" s="1"/>
  <c r="L172" i="12"/>
  <c r="M172" i="12" s="1"/>
  <c r="L171" i="12"/>
  <c r="M171" i="12" s="1"/>
  <c r="L249" i="12"/>
  <c r="M249" i="12" s="1"/>
  <c r="L210" i="12"/>
  <c r="M210" i="12" s="1"/>
  <c r="L324" i="12"/>
  <c r="M324" i="12" s="1"/>
  <c r="L280" i="12"/>
  <c r="M280" i="12" s="1"/>
  <c r="L272" i="12"/>
  <c r="M272" i="12" s="1"/>
  <c r="L219" i="12"/>
  <c r="M219" i="12" s="1"/>
  <c r="L246" i="12"/>
  <c r="M246" i="12" s="1"/>
  <c r="L413" i="12"/>
  <c r="M413" i="12" s="1"/>
  <c r="L190" i="12"/>
  <c r="M190" i="12" s="1"/>
  <c r="L269" i="12"/>
  <c r="M269" i="12" s="1"/>
  <c r="L251" i="12"/>
  <c r="M251" i="12" s="1"/>
  <c r="L412" i="12"/>
  <c r="M412" i="12" s="1"/>
  <c r="L476" i="12"/>
  <c r="M476" i="12" s="1"/>
  <c r="L165" i="12"/>
  <c r="M165" i="12" s="1"/>
  <c r="L229" i="12"/>
  <c r="M229" i="12" s="1"/>
  <c r="L216" i="12"/>
  <c r="M216" i="12" s="1"/>
  <c r="L379" i="12"/>
  <c r="M379" i="12" s="1"/>
  <c r="L209" i="12"/>
  <c r="M209" i="12" s="1"/>
  <c r="C124" i="12"/>
  <c r="S2647" i="12" s="1"/>
  <c r="T2647" i="12" s="1"/>
  <c r="AB2647" i="12" s="1"/>
  <c r="L245" i="12"/>
  <c r="M245" i="12" s="1"/>
  <c r="L366" i="12"/>
  <c r="M366" i="12" s="1"/>
  <c r="L311" i="12"/>
  <c r="M311" i="12" s="1"/>
  <c r="L399" i="12"/>
  <c r="M399" i="12" s="1"/>
  <c r="L180" i="12"/>
  <c r="M180" i="12" s="1"/>
  <c r="L155" i="12"/>
  <c r="M155" i="12" s="1"/>
  <c r="L154" i="12"/>
  <c r="M154" i="12" s="1"/>
  <c r="L170" i="12"/>
  <c r="M170" i="12" s="1"/>
  <c r="L242" i="12"/>
  <c r="M242" i="12" s="1"/>
  <c r="L187" i="12"/>
  <c r="M187" i="12" s="1"/>
  <c r="L140" i="12"/>
  <c r="M140" i="12" s="1"/>
  <c r="L241" i="12"/>
  <c r="M241" i="12" s="1"/>
  <c r="L233" i="12"/>
  <c r="M233" i="12" s="1"/>
  <c r="L227" i="12"/>
  <c r="M227" i="12" s="1"/>
  <c r="L169" i="12"/>
  <c r="M169" i="12" s="1"/>
  <c r="L148" i="12"/>
  <c r="M148" i="12" s="1"/>
  <c r="L179" i="12"/>
  <c r="M179" i="12" s="1"/>
  <c r="L254" i="12"/>
  <c r="M254" i="12" s="1"/>
  <c r="L236" i="12"/>
  <c r="M236" i="12" s="1"/>
  <c r="L191" i="12"/>
  <c r="M191" i="12" s="1"/>
  <c r="L262" i="12"/>
  <c r="M262" i="12" s="1"/>
  <c r="L200" i="12"/>
  <c r="M200" i="12" s="1"/>
  <c r="L257" i="12"/>
  <c r="M257" i="12" s="1"/>
  <c r="L276" i="12"/>
  <c r="M276" i="12" s="1"/>
  <c r="L207" i="12"/>
  <c r="M207" i="12" s="1"/>
  <c r="L472" i="12"/>
  <c r="M472" i="12" s="1"/>
  <c r="L215" i="12"/>
  <c r="M215" i="12" s="1"/>
  <c r="L136" i="12"/>
  <c r="M136" i="12" s="1"/>
  <c r="L144" i="12"/>
  <c r="M144" i="12" s="1"/>
  <c r="L231" i="12"/>
  <c r="M231" i="12" s="1"/>
  <c r="L217" i="12"/>
  <c r="M217" i="12" s="1"/>
  <c r="L199" i="12"/>
  <c r="M199" i="12" s="1"/>
  <c r="L208" i="12"/>
  <c r="M208" i="12" s="1"/>
  <c r="L243" i="12"/>
  <c r="M243" i="12" s="1"/>
  <c r="L159" i="12"/>
  <c r="M159" i="12" s="1"/>
  <c r="L175" i="12"/>
  <c r="M175" i="12" s="1"/>
  <c r="L202" i="12"/>
  <c r="M202" i="12" s="1"/>
  <c r="L164" i="12"/>
  <c r="M164" i="12" s="1"/>
  <c r="L188" i="12"/>
  <c r="M188" i="12" s="1"/>
  <c r="L487" i="12"/>
  <c r="M487" i="12" s="1"/>
  <c r="L225" i="12"/>
  <c r="M225" i="12" s="1"/>
  <c r="L250" i="12"/>
  <c r="M250" i="12" s="1"/>
  <c r="L418" i="12"/>
  <c r="M418" i="12" s="1"/>
  <c r="L184" i="12"/>
  <c r="M184" i="12" s="1"/>
  <c r="L244" i="12"/>
  <c r="M244" i="12" s="1"/>
  <c r="L182" i="12"/>
  <c r="M182" i="12" s="1"/>
  <c r="L173" i="12"/>
  <c r="M173" i="12" s="1"/>
  <c r="L146" i="12"/>
  <c r="M146" i="12" s="1"/>
  <c r="L343" i="12"/>
  <c r="M343" i="12" s="1"/>
  <c r="L151" i="12"/>
  <c r="M151" i="12" s="1"/>
  <c r="L162" i="12"/>
  <c r="M162" i="12" s="1"/>
  <c r="L174" i="12"/>
  <c r="M174" i="12" s="1"/>
  <c r="L270" i="12"/>
  <c r="M270" i="12" s="1"/>
  <c r="L286" i="12"/>
  <c r="M286" i="12" s="1"/>
  <c r="L152" i="12"/>
  <c r="M152" i="12" s="1"/>
  <c r="L271" i="12"/>
  <c r="M271" i="12" s="1"/>
  <c r="L232" i="12"/>
  <c r="M232" i="12" s="1"/>
  <c r="L355" i="12"/>
  <c r="M355" i="12" s="1"/>
  <c r="L259" i="12"/>
  <c r="M259" i="12" s="1"/>
  <c r="L367" i="12"/>
  <c r="M367" i="12" s="1"/>
  <c r="L195" i="12"/>
  <c r="M195" i="12" s="1"/>
  <c r="L531" i="12"/>
  <c r="M531" i="12" s="1"/>
  <c r="L373" i="12"/>
  <c r="M373" i="12" s="1"/>
  <c r="L181" i="12"/>
  <c r="M181" i="12" s="1"/>
  <c r="L138" i="12"/>
  <c r="M138" i="12" s="1"/>
  <c r="L255" i="12"/>
  <c r="M255" i="12" s="1"/>
  <c r="L223" i="12"/>
  <c r="M223" i="12" s="1"/>
  <c r="L135" i="12"/>
  <c r="M135" i="12" s="1"/>
  <c r="L213" i="12"/>
  <c r="M213" i="12" s="1"/>
  <c r="L145" i="12"/>
  <c r="M145" i="12" s="1"/>
  <c r="L134" i="12"/>
  <c r="M134" i="12" s="1"/>
  <c r="L158" i="12"/>
  <c r="M158" i="12" s="1"/>
  <c r="L474" i="12"/>
  <c r="M474" i="12" s="1"/>
  <c r="L266" i="12"/>
  <c r="M266" i="12" s="1"/>
  <c r="L178" i="12"/>
  <c r="M178" i="12" s="1"/>
  <c r="L163" i="12"/>
  <c r="M163" i="12" s="1"/>
  <c r="L275" i="12"/>
  <c r="M275" i="12" s="1"/>
  <c r="L340" i="12"/>
  <c r="M340" i="12" s="1"/>
  <c r="L297" i="12"/>
  <c r="M297" i="12" s="1"/>
  <c r="L548" i="12"/>
  <c r="M548" i="12" s="1"/>
  <c r="L201" i="12"/>
  <c r="M201" i="12" s="1"/>
  <c r="L150" i="12"/>
  <c r="M150" i="12" s="1"/>
  <c r="L206" i="12"/>
  <c r="M206" i="12" s="1"/>
  <c r="L143" i="12"/>
  <c r="M143" i="12" s="1"/>
  <c r="L248" i="12"/>
  <c r="M248" i="12" s="1"/>
  <c r="L203" i="12"/>
  <c r="M203" i="12" s="1"/>
  <c r="L139" i="12"/>
  <c r="M139" i="12" s="1"/>
  <c r="L212" i="12"/>
  <c r="M212" i="12" s="1"/>
  <c r="L478" i="12"/>
  <c r="M478" i="12" s="1"/>
  <c r="L499" i="12"/>
  <c r="M499" i="12" s="1"/>
  <c r="L277" i="12"/>
  <c r="M277" i="12" s="1"/>
  <c r="L263" i="12"/>
  <c r="M263" i="12" s="1"/>
  <c r="L490" i="12"/>
  <c r="M490" i="12" s="1"/>
  <c r="L349" i="12"/>
  <c r="M349" i="12" s="1"/>
  <c r="L224" i="12"/>
  <c r="M224" i="12" s="1"/>
  <c r="L198" i="12"/>
  <c r="M198" i="12" s="1"/>
  <c r="L299" i="12"/>
  <c r="M299" i="12" s="1"/>
  <c r="L137" i="12"/>
  <c r="M137" i="12" s="1"/>
  <c r="L247" i="12"/>
  <c r="M247" i="12" s="1"/>
  <c r="L157" i="12"/>
  <c r="M157" i="12" s="1"/>
  <c r="L260" i="12"/>
  <c r="M260" i="12" s="1"/>
  <c r="L436" i="12"/>
  <c r="M436" i="12" s="1"/>
  <c r="L603" i="12"/>
  <c r="M603" i="12" s="1"/>
  <c r="L375" i="12"/>
  <c r="M375" i="12" s="1"/>
  <c r="L264" i="12"/>
  <c r="M264" i="12" s="1"/>
  <c r="L480" i="12"/>
  <c r="M480" i="12" s="1"/>
  <c r="L234" i="12"/>
  <c r="M234" i="12" s="1"/>
  <c r="L310" i="12"/>
  <c r="M310" i="12" s="1"/>
  <c r="L185" i="12"/>
  <c r="M185" i="12" s="1"/>
  <c r="L156" i="12"/>
  <c r="M156" i="12" s="1"/>
  <c r="L228" i="12"/>
  <c r="M228" i="12" s="1"/>
  <c r="H251" i="12"/>
  <c r="AF251" i="12" s="1"/>
  <c r="H167" i="12"/>
  <c r="AF167" i="12" s="1"/>
  <c r="H190" i="12"/>
  <c r="AF190" i="12" s="1"/>
  <c r="H193" i="12"/>
  <c r="AF193" i="12" s="1"/>
  <c r="H184" i="12"/>
  <c r="AF184" i="12" s="1"/>
  <c r="H280" i="12"/>
  <c r="AF280" i="12" s="1"/>
  <c r="H219" i="12"/>
  <c r="AF219" i="12" s="1"/>
  <c r="H191" i="12"/>
  <c r="AF191" i="12" s="1"/>
  <c r="H253" i="12"/>
  <c r="AF253" i="12" s="1"/>
  <c r="H244" i="12"/>
  <c r="AF244" i="12" s="1"/>
  <c r="H212" i="12"/>
  <c r="AF212" i="12" s="1"/>
  <c r="H259" i="12"/>
  <c r="AF259" i="12" s="1"/>
  <c r="H241" i="12"/>
  <c r="AF241" i="12" s="1"/>
  <c r="H215" i="12"/>
  <c r="AF215" i="12" s="1"/>
  <c r="H216" i="12"/>
  <c r="AF216" i="12" s="1"/>
  <c r="H261" i="12"/>
  <c r="AF261" i="12" s="1"/>
  <c r="H209" i="12"/>
  <c r="AF209" i="12" s="1"/>
  <c r="H161" i="12"/>
  <c r="AF161" i="12" s="1"/>
  <c r="H183" i="12"/>
  <c r="AF183" i="12" s="1"/>
  <c r="H221" i="12"/>
  <c r="AF221" i="12" s="1"/>
  <c r="H370" i="12"/>
  <c r="AF370" i="12" s="1"/>
  <c r="H239" i="12"/>
  <c r="AF239" i="12" s="1"/>
  <c r="H137" i="12"/>
  <c r="AF137" i="12" s="1"/>
  <c r="H393" i="12"/>
  <c r="AF393" i="12" s="1"/>
  <c r="H148" i="12"/>
  <c r="AF148" i="12" s="1"/>
  <c r="H155" i="12"/>
  <c r="AF155" i="12" s="1"/>
  <c r="H218" i="12"/>
  <c r="AF218" i="12" s="1"/>
  <c r="H214" i="12"/>
  <c r="AF214" i="12" s="1"/>
  <c r="H229" i="12"/>
  <c r="AF229" i="12" s="1"/>
  <c r="H158" i="12"/>
  <c r="AF158" i="12" s="1"/>
  <c r="H177" i="12"/>
  <c r="AF177" i="12" s="1"/>
  <c r="H246" i="12"/>
  <c r="AF246" i="12" s="1"/>
  <c r="H154" i="12"/>
  <c r="AF154" i="12" s="1"/>
  <c r="H157" i="12"/>
  <c r="AF157" i="12" s="1"/>
  <c r="H245" i="12"/>
  <c r="AF245" i="12" s="1"/>
  <c r="H147" i="12"/>
  <c r="AF147" i="12" s="1"/>
  <c r="H433" i="12"/>
  <c r="AF433" i="12" s="1"/>
  <c r="H336" i="12"/>
  <c r="AF336" i="12" s="1"/>
  <c r="H156" i="12"/>
  <c r="AF156" i="12" s="1"/>
  <c r="H172" i="12"/>
  <c r="AF172" i="12" s="1"/>
  <c r="H144" i="12"/>
  <c r="AF144" i="12" s="1"/>
  <c r="H192" i="12"/>
  <c r="AF192" i="12" s="1"/>
  <c r="H179" i="12"/>
  <c r="AF179" i="12" s="1"/>
  <c r="H243" i="12"/>
  <c r="AF243" i="12" s="1"/>
  <c r="H151" i="12"/>
  <c r="AF151" i="12" s="1"/>
  <c r="H268" i="12"/>
  <c r="AF268" i="12" s="1"/>
  <c r="Z387" i="12"/>
  <c r="AA387" i="12"/>
  <c r="H223" i="12"/>
  <c r="AF223" i="12" s="1"/>
  <c r="H210" i="12"/>
  <c r="AF210" i="12" s="1"/>
  <c r="H232" i="12"/>
  <c r="AF232" i="12" s="1"/>
  <c r="H266" i="12"/>
  <c r="AF266" i="12" s="1"/>
  <c r="H203" i="12"/>
  <c r="AF203" i="12" s="1"/>
  <c r="H168" i="12"/>
  <c r="AF168" i="12" s="1"/>
  <c r="H162" i="12"/>
  <c r="AF162" i="12" s="1"/>
  <c r="H242" i="12"/>
  <c r="AF242" i="12" s="1"/>
  <c r="H262" i="12"/>
  <c r="AF262" i="12" s="1"/>
  <c r="H174" i="12"/>
  <c r="AF174" i="12" s="1"/>
  <c r="H264" i="12"/>
  <c r="AF264" i="12" s="1"/>
  <c r="H256" i="12"/>
  <c r="AF256" i="12" s="1"/>
  <c r="H149" i="12"/>
  <c r="AF149" i="12" s="1"/>
  <c r="H446" i="12"/>
  <c r="AF446" i="12" s="1"/>
  <c r="H142" i="12"/>
  <c r="AF142" i="12" s="1"/>
  <c r="H175" i="12"/>
  <c r="AF175" i="12" s="1"/>
  <c r="H208" i="12"/>
  <c r="AF208" i="12" s="1"/>
  <c r="H197" i="12"/>
  <c r="AF197" i="12" s="1"/>
  <c r="H230" i="12"/>
  <c r="AF230" i="12" s="1"/>
  <c r="H141" i="12"/>
  <c r="AF141" i="12" s="1"/>
  <c r="H159" i="12"/>
  <c r="AF159" i="12" s="1"/>
  <c r="H187" i="12"/>
  <c r="AF187" i="12" s="1"/>
  <c r="H150" i="12"/>
  <c r="AF150" i="12" s="1"/>
  <c r="AF224" i="12"/>
  <c r="X164" i="12"/>
  <c r="X141" i="12"/>
  <c r="X254" i="12"/>
  <c r="X195" i="12"/>
  <c r="X152" i="12"/>
  <c r="H145" i="12"/>
  <c r="AF145" i="12" s="1"/>
  <c r="AF200" i="12"/>
  <c r="AF133" i="12"/>
  <c r="AF181" i="12"/>
  <c r="AF202" i="12"/>
  <c r="AF143" i="12"/>
  <c r="H136" i="12"/>
  <c r="AF136" i="12" s="1"/>
  <c r="X307" i="12"/>
  <c r="X334" i="12"/>
  <c r="X228" i="12"/>
  <c r="H329" i="12"/>
  <c r="AF329" i="12" s="1"/>
  <c r="H346" i="12"/>
  <c r="AF346" i="12" s="1"/>
  <c r="AF284" i="12"/>
  <c r="H364" i="12"/>
  <c r="AF364" i="12" s="1"/>
  <c r="H294" i="12"/>
  <c r="AF294" i="12" s="1"/>
  <c r="H362" i="12"/>
  <c r="AF362" i="12" s="1"/>
  <c r="X142" i="12"/>
  <c r="X250" i="12"/>
  <c r="X234" i="12"/>
  <c r="X217" i="12"/>
  <c r="AF188" i="12"/>
  <c r="X297" i="12"/>
  <c r="AF250" i="12"/>
  <c r="H270" i="12"/>
  <c r="AF270" i="12" s="1"/>
  <c r="X237" i="12"/>
  <c r="AF301" i="12"/>
  <c r="X281" i="12"/>
  <c r="AF441" i="12"/>
  <c r="H428" i="12"/>
  <c r="AF428" i="12" s="1"/>
  <c r="H451" i="12"/>
  <c r="AF451" i="12" s="1"/>
  <c r="H339" i="12"/>
  <c r="AF339" i="12" s="1"/>
  <c r="H269" i="12"/>
  <c r="AF269" i="12" s="1"/>
  <c r="H319" i="12"/>
  <c r="AF319" i="12" s="1"/>
  <c r="H387" i="12"/>
  <c r="AF387" i="12" s="1"/>
  <c r="X201" i="12"/>
  <c r="X213" i="12"/>
  <c r="X206" i="12"/>
  <c r="X159" i="12"/>
  <c r="X162" i="12"/>
  <c r="X147" i="12"/>
  <c r="X239" i="12"/>
  <c r="H388" i="12"/>
  <c r="AF388" i="12" s="1"/>
  <c r="X451" i="12"/>
  <c r="H367" i="12"/>
  <c r="AF367" i="12" s="1"/>
  <c r="H406" i="12"/>
  <c r="AF406" i="12" s="1"/>
  <c r="H385" i="12"/>
  <c r="AF385" i="12" s="1"/>
  <c r="H437" i="12"/>
  <c r="AF437" i="12" s="1"/>
  <c r="X235" i="12"/>
  <c r="X224" i="12"/>
  <c r="X238" i="12"/>
  <c r="X137" i="12"/>
  <c r="X176" i="12"/>
  <c r="X133" i="12"/>
  <c r="X193" i="12"/>
  <c r="AF180" i="12"/>
  <c r="X207" i="12"/>
  <c r="X136" i="12"/>
  <c r="H213" i="12"/>
  <c r="AF213" i="12" s="1"/>
  <c r="X251" i="12"/>
  <c r="AF322" i="12"/>
  <c r="H412" i="12"/>
  <c r="AF412" i="12" s="1"/>
  <c r="H402" i="12"/>
  <c r="AF402" i="12" s="1"/>
  <c r="H408" i="12"/>
  <c r="AF408" i="12" s="1"/>
  <c r="H473" i="12"/>
  <c r="AF473" i="12" s="1"/>
  <c r="AA199" i="12"/>
  <c r="Z252" i="12"/>
  <c r="X229" i="12"/>
  <c r="Z143" i="12"/>
  <c r="X211" i="12"/>
  <c r="Z226" i="12"/>
  <c r="X248" i="12"/>
  <c r="AF217" i="12"/>
  <c r="AF220" i="12"/>
  <c r="X168" i="12"/>
  <c r="X169" i="12"/>
  <c r="X274" i="12"/>
  <c r="X314" i="12"/>
  <c r="H333" i="12"/>
  <c r="AF333" i="12" s="1"/>
  <c r="H372" i="12"/>
  <c r="AF372" i="12" s="1"/>
  <c r="AF431" i="12"/>
  <c r="H460" i="12"/>
  <c r="AF460" i="12" s="1"/>
  <c r="H332" i="12"/>
  <c r="AF332" i="12" s="1"/>
  <c r="H482" i="12"/>
  <c r="AF482" i="12" s="1"/>
  <c r="H295" i="12"/>
  <c r="AF295" i="12" s="1"/>
  <c r="H275" i="12"/>
  <c r="AF275" i="12" s="1"/>
  <c r="H352" i="12"/>
  <c r="AF352" i="12" s="1"/>
  <c r="X219" i="12"/>
  <c r="X431" i="12"/>
  <c r="X158" i="12"/>
  <c r="X319" i="12"/>
  <c r="X344" i="12"/>
  <c r="X277" i="12"/>
  <c r="X356" i="12"/>
  <c r="H476" i="12"/>
  <c r="AF476" i="12" s="1"/>
  <c r="H273" i="12"/>
  <c r="AF273" i="12" s="1"/>
  <c r="H383" i="12"/>
  <c r="AF383" i="12" s="1"/>
  <c r="H360" i="12"/>
  <c r="AF360" i="12" s="1"/>
  <c r="H442" i="12"/>
  <c r="AF442" i="12" s="1"/>
  <c r="X180" i="12"/>
  <c r="X214" i="12"/>
  <c r="X230" i="12"/>
  <c r="X161" i="12"/>
  <c r="X172" i="12"/>
  <c r="X220" i="12"/>
  <c r="X148" i="12"/>
  <c r="X188" i="12"/>
  <c r="X288" i="12"/>
  <c r="X340" i="12"/>
  <c r="AF309" i="12"/>
  <c r="X479" i="12"/>
  <c r="H415" i="12"/>
  <c r="AF415" i="12" s="1"/>
  <c r="H384" i="12"/>
  <c r="AF384" i="12" s="1"/>
  <c r="H361" i="12"/>
  <c r="AF361" i="12" s="1"/>
  <c r="H300" i="12"/>
  <c r="AF300" i="12" s="1"/>
  <c r="H391" i="12"/>
  <c r="AF391" i="12" s="1"/>
  <c r="H297" i="12"/>
  <c r="AF297" i="12" s="1"/>
  <c r="H299" i="12"/>
  <c r="AF299" i="12" s="1"/>
  <c r="H478" i="12"/>
  <c r="AF478" i="12" s="1"/>
  <c r="H490" i="12"/>
  <c r="AF490" i="12" s="1"/>
  <c r="H427" i="12"/>
  <c r="AF427" i="12" s="1"/>
  <c r="X212" i="12"/>
  <c r="X171" i="12"/>
  <c r="X270" i="12"/>
  <c r="X177" i="12"/>
  <c r="AF189" i="12"/>
  <c r="AF234" i="12"/>
  <c r="X154" i="12"/>
  <c r="X216" i="12"/>
  <c r="AF176" i="12"/>
  <c r="AF396" i="12"/>
  <c r="AF272" i="12"/>
  <c r="H449" i="12"/>
  <c r="AF449" i="12" s="1"/>
  <c r="H457" i="12"/>
  <c r="AF457" i="12" s="1"/>
  <c r="AF432" i="12"/>
  <c r="H323" i="12"/>
  <c r="AF323" i="12" s="1"/>
  <c r="H376" i="12"/>
  <c r="AF376" i="12" s="1"/>
  <c r="H291" i="12"/>
  <c r="AF291" i="12" s="1"/>
  <c r="X256" i="12"/>
  <c r="X264" i="12"/>
  <c r="X221" i="12"/>
  <c r="H152" i="12"/>
  <c r="AF152" i="12" s="1"/>
  <c r="Z170" i="12"/>
  <c r="X249" i="12"/>
  <c r="AA138" i="12"/>
  <c r="X202" i="12"/>
  <c r="AF199" i="12"/>
  <c r="X298" i="12"/>
  <c r="X422" i="12"/>
  <c r="H375" i="12"/>
  <c r="AF375" i="12" s="1"/>
  <c r="AF471" i="12"/>
  <c r="H414" i="12"/>
  <c r="AF414" i="12" s="1"/>
  <c r="H278" i="12"/>
  <c r="AF278" i="12" s="1"/>
  <c r="H390" i="12"/>
  <c r="AF390" i="12" s="1"/>
  <c r="H440" i="12"/>
  <c r="AF440" i="12" s="1"/>
  <c r="X189" i="12"/>
  <c r="X191" i="12"/>
  <c r="X263" i="12"/>
  <c r="X257" i="12"/>
  <c r="AF201" i="12"/>
  <c r="X203" i="12"/>
  <c r="X350" i="12"/>
  <c r="X379" i="12"/>
  <c r="AF369" i="12"/>
  <c r="H450" i="12"/>
  <c r="AF450" i="12" s="1"/>
  <c r="H325" i="12"/>
  <c r="AF325" i="12" s="1"/>
  <c r="H424" i="12"/>
  <c r="AF424" i="12" s="1"/>
  <c r="H286" i="12"/>
  <c r="AF286" i="12" s="1"/>
  <c r="H477" i="12"/>
  <c r="AF477" i="12" s="1"/>
  <c r="H423" i="12"/>
  <c r="AF423" i="12" s="1"/>
  <c r="X231" i="12"/>
  <c r="X262" i="12"/>
  <c r="H205" i="12"/>
  <c r="AF205" i="12" s="1"/>
  <c r="X352" i="12"/>
  <c r="X134" i="12"/>
  <c r="AF260" i="12"/>
  <c r="H479" i="12"/>
  <c r="AF479" i="12" s="1"/>
  <c r="H327" i="12"/>
  <c r="AF327" i="12" s="1"/>
  <c r="X3871" i="12"/>
  <c r="X3866" i="12"/>
  <c r="X3893" i="12"/>
  <c r="X3881" i="12"/>
  <c r="X3898" i="12"/>
  <c r="X3897" i="12"/>
  <c r="X3922" i="12"/>
  <c r="X3925" i="12"/>
  <c r="X3896" i="12"/>
  <c r="X3916" i="12"/>
  <c r="X3878" i="12"/>
  <c r="X3912" i="12"/>
  <c r="X3891" i="12"/>
  <c r="X3904" i="12"/>
  <c r="X3886" i="12"/>
  <c r="X3913" i="12"/>
  <c r="X3927" i="12"/>
  <c r="X3901" i="12"/>
  <c r="X3933" i="12"/>
  <c r="X3899" i="12"/>
  <c r="X3923" i="12"/>
  <c r="X3880" i="12"/>
  <c r="X3835" i="12"/>
  <c r="X3890" i="12"/>
  <c r="X3849" i="12"/>
  <c r="X3889" i="12"/>
  <c r="X3908" i="12"/>
  <c r="X3926" i="12"/>
  <c r="X3928" i="12"/>
  <c r="X3888" i="12"/>
  <c r="X3834" i="12"/>
  <c r="X3900" i="12"/>
  <c r="X3931" i="12"/>
  <c r="X3930" i="12"/>
  <c r="X3905" i="12"/>
  <c r="X3882" i="12"/>
  <c r="X3903" i="12"/>
  <c r="X3867" i="12"/>
  <c r="X3837" i="12"/>
  <c r="X3856" i="12"/>
  <c r="X3917" i="12"/>
  <c r="X3885" i="12"/>
  <c r="X3848" i="12"/>
  <c r="X3934" i="12"/>
  <c r="X3883" i="12"/>
  <c r="X3924" i="12"/>
  <c r="X3895" i="12"/>
  <c r="X3833" i="12"/>
  <c r="X3831" i="12"/>
  <c r="X3772" i="12"/>
  <c r="X3863" i="12"/>
  <c r="X3932" i="12"/>
  <c r="X3920" i="12"/>
  <c r="X3769" i="12"/>
  <c r="X3748" i="12"/>
  <c r="X3843" i="12"/>
  <c r="X3909" i="12"/>
  <c r="X3906" i="12"/>
  <c r="X3914" i="12"/>
  <c r="X3865" i="12"/>
  <c r="X3781" i="12"/>
  <c r="X3911" i="12"/>
  <c r="X3830" i="12"/>
  <c r="X3827" i="12"/>
  <c r="X3824" i="12"/>
  <c r="X3735" i="12"/>
  <c r="X3737" i="12"/>
  <c r="X3826" i="12"/>
  <c r="X3726" i="12"/>
  <c r="X3606" i="12"/>
  <c r="X3754" i="12"/>
  <c r="X3929" i="12"/>
  <c r="X3915" i="12"/>
  <c r="X3918" i="12"/>
  <c r="X3884" i="12"/>
  <c r="X3859" i="12"/>
  <c r="X3732" i="12"/>
  <c r="X3907" i="12"/>
  <c r="X3894" i="12"/>
  <c r="X3892" i="12"/>
  <c r="X3812" i="12"/>
  <c r="X3806" i="12"/>
  <c r="X3599" i="12"/>
  <c r="X3713" i="12"/>
  <c r="X3902" i="12"/>
  <c r="X3919" i="12"/>
  <c r="X3823" i="12"/>
  <c r="X3879" i="12"/>
  <c r="X3868" i="12"/>
  <c r="X3910" i="12"/>
  <c r="X3704" i="12"/>
  <c r="X3605" i="12"/>
  <c r="X3776" i="12"/>
  <c r="X3811" i="12"/>
  <c r="X3768" i="12"/>
  <c r="X3662" i="12"/>
  <c r="X3709" i="12"/>
  <c r="X3650" i="12"/>
  <c r="X3775" i="12"/>
  <c r="X3739" i="12"/>
  <c r="X3621" i="12"/>
  <c r="X3787" i="12"/>
  <c r="X3688" i="12"/>
  <c r="X3643" i="12"/>
  <c r="X3668" i="12"/>
  <c r="X3707" i="12"/>
  <c r="X3847" i="12"/>
  <c r="X3710" i="12"/>
  <c r="X3870" i="12"/>
  <c r="X3788" i="12"/>
  <c r="X3860" i="12"/>
  <c r="X3749" i="12"/>
  <c r="X3746" i="12"/>
  <c r="X3700" i="12"/>
  <c r="X3756" i="12"/>
  <c r="X3872" i="12"/>
  <c r="X3921" i="12"/>
  <c r="X3850" i="12"/>
  <c r="X3861" i="12"/>
  <c r="X3728" i="12"/>
  <c r="X3723" i="12"/>
  <c r="X3887" i="12"/>
  <c r="X3610" i="12"/>
  <c r="X3782" i="12"/>
  <c r="X3730" i="12"/>
  <c r="X3869" i="12"/>
  <c r="X3854" i="12"/>
  <c r="X3654" i="12"/>
  <c r="X3757" i="12"/>
  <c r="X3771" i="12"/>
  <c r="X3731" i="12"/>
  <c r="X3802" i="12"/>
  <c r="X3794" i="12"/>
  <c r="X3807" i="12"/>
  <c r="X3721" i="12"/>
  <c r="X3640" i="12"/>
  <c r="X3733" i="12"/>
  <c r="X3762" i="12"/>
  <c r="X3832" i="12"/>
  <c r="X3783" i="12"/>
  <c r="X3625" i="12"/>
  <c r="X3804" i="12"/>
  <c r="X3718" i="12"/>
  <c r="X3766" i="12"/>
  <c r="X3720" i="12"/>
  <c r="X3681" i="12"/>
  <c r="X3873" i="12"/>
  <c r="X3813" i="12"/>
  <c r="X3740" i="12"/>
  <c r="X3770" i="12"/>
  <c r="X3736" i="12"/>
  <c r="X3743" i="12"/>
  <c r="X3684" i="12"/>
  <c r="X3838" i="12"/>
  <c r="X3773" i="12"/>
  <c r="X3630" i="12"/>
  <c r="X3717" i="12"/>
  <c r="X3767" i="12"/>
  <c r="X3828" i="12"/>
  <c r="X3814" i="12"/>
  <c r="X3622" i="12"/>
  <c r="X3876" i="12"/>
  <c r="X3745" i="12"/>
  <c r="X3683" i="12"/>
  <c r="X3696" i="12"/>
  <c r="X3808" i="12"/>
  <c r="X3798" i="12"/>
  <c r="X3644" i="12"/>
  <c r="X3774" i="12"/>
  <c r="X3809" i="12"/>
  <c r="X3875" i="12"/>
  <c r="X3819" i="12"/>
  <c r="X3695" i="12"/>
  <c r="X3779" i="12"/>
  <c r="X3800" i="12"/>
  <c r="X3751" i="12"/>
  <c r="X3669" i="12"/>
  <c r="X3853" i="12"/>
  <c r="X3839" i="12"/>
  <c r="X3595" i="12"/>
  <c r="X3675" i="12"/>
  <c r="X3805" i="12"/>
  <c r="X3661" i="12"/>
  <c r="X3629" i="12"/>
  <c r="X3705" i="12"/>
  <c r="X3734" i="12"/>
  <c r="X3691" i="12"/>
  <c r="X3840" i="12"/>
  <c r="X3862" i="12"/>
  <c r="X3673" i="12"/>
  <c r="X3852" i="12"/>
  <c r="X3699" i="12"/>
  <c r="X3752" i="12"/>
  <c r="X3793" i="12"/>
  <c r="X3714" i="12"/>
  <c r="X3626" i="12"/>
  <c r="X3729" i="12"/>
  <c r="X3628" i="12"/>
  <c r="X3649" i="12"/>
  <c r="X3594" i="12"/>
  <c r="X3855" i="12"/>
  <c r="X3810" i="12"/>
  <c r="X3666" i="12"/>
  <c r="X3663" i="12"/>
  <c r="X3789" i="12"/>
  <c r="X3719" i="12"/>
  <c r="X3744" i="12"/>
  <c r="X3711" i="12"/>
  <c r="X3765" i="12"/>
  <c r="X3667" i="12"/>
  <c r="X3655" i="12"/>
  <c r="X3777" i="12"/>
  <c r="X3764" i="12"/>
  <c r="X3844" i="12"/>
  <c r="X3780" i="12"/>
  <c r="X3687" i="12"/>
  <c r="X3857" i="12"/>
  <c r="X3801" i="12"/>
  <c r="X3758" i="12"/>
  <c r="X3631" i="12"/>
  <c r="X3638" i="12"/>
  <c r="X3698" i="12"/>
  <c r="X3759" i="12"/>
  <c r="X3864" i="12"/>
  <c r="X3716" i="12"/>
  <c r="X3679" i="12"/>
  <c r="X3642" i="12"/>
  <c r="X3829" i="12"/>
  <c r="X3755" i="12"/>
  <c r="X3817" i="12"/>
  <c r="X3701" i="12"/>
  <c r="X3790" i="12"/>
  <c r="X3818" i="12"/>
  <c r="X3747" i="12"/>
  <c r="X3680" i="12"/>
  <c r="X3620" i="12"/>
  <c r="X3784" i="12"/>
  <c r="X3815" i="12"/>
  <c r="X3703" i="12"/>
  <c r="X3627" i="12"/>
  <c r="X3694" i="12"/>
  <c r="X3820" i="12"/>
  <c r="X3792" i="12"/>
  <c r="X3799" i="12"/>
  <c r="X3786" i="12"/>
  <c r="X3851" i="12"/>
  <c r="X3647" i="12"/>
  <c r="X3796" i="12"/>
  <c r="X3686" i="12"/>
  <c r="X3836" i="12"/>
  <c r="X3877" i="12"/>
  <c r="X3741" i="12"/>
  <c r="X3842" i="12"/>
  <c r="X3760" i="12"/>
  <c r="X3657" i="12"/>
  <c r="X3674" i="12"/>
  <c r="X3803" i="12"/>
  <c r="X3724" i="12"/>
  <c r="X3738" i="12"/>
  <c r="X3706" i="12"/>
  <c r="X3692" i="12"/>
  <c r="X3697" i="12"/>
  <c r="X3858" i="12"/>
  <c r="X3785" i="12"/>
  <c r="X3761" i="12"/>
  <c r="X3678" i="12"/>
  <c r="X3608" i="12"/>
  <c r="X3795" i="12"/>
  <c r="X3615" i="12"/>
  <c r="X3725" i="12"/>
  <c r="X3676" i="12"/>
  <c r="X3677" i="12"/>
  <c r="X3682" i="12"/>
  <c r="X3874" i="12"/>
  <c r="X3659" i="12"/>
  <c r="X3753" i="12"/>
  <c r="X3693" i="12"/>
  <c r="X3689" i="12"/>
  <c r="X3712" i="12"/>
  <c r="X3612" i="12"/>
  <c r="X3609" i="12"/>
  <c r="X3845" i="12"/>
  <c r="X3664" i="12"/>
  <c r="X3821" i="12"/>
  <c r="X3722" i="12"/>
  <c r="X3825" i="12"/>
  <c r="X3690" i="12"/>
  <c r="X3702" i="12"/>
  <c r="X3816" i="12"/>
  <c r="X3671" i="12"/>
  <c r="X3778" i="12"/>
  <c r="X3727" i="12"/>
  <c r="X3652" i="12"/>
  <c r="X3660" i="12"/>
  <c r="X3665" i="12"/>
  <c r="X3708" i="12"/>
  <c r="X3658" i="12"/>
  <c r="X3601" i="12"/>
  <c r="X3623" i="12"/>
  <c r="X3822" i="12"/>
  <c r="X3602" i="12"/>
  <c r="X3636" i="12"/>
  <c r="X3639" i="12"/>
  <c r="X3593" i="12"/>
  <c r="X3362" i="12"/>
  <c r="X3469" i="12"/>
  <c r="X3624" i="12"/>
  <c r="X3618" i="12"/>
  <c r="X3543" i="12"/>
  <c r="X3715" i="12"/>
  <c r="X3685" i="12"/>
  <c r="X3555" i="12"/>
  <c r="X3527" i="12"/>
  <c r="X3365" i="12"/>
  <c r="X3763" i="12"/>
  <c r="X3500" i="12"/>
  <c r="X3591" i="12"/>
  <c r="X3428" i="12"/>
  <c r="X3468" i="12"/>
  <c r="X3791" i="12"/>
  <c r="X3512" i="12"/>
  <c r="X3499" i="12"/>
  <c r="X3373" i="12"/>
  <c r="X3645" i="12"/>
  <c r="X3453" i="12"/>
  <c r="X3455" i="12"/>
  <c r="X3750" i="12"/>
  <c r="X3651" i="12"/>
  <c r="X3672" i="12"/>
  <c r="X3641" i="12"/>
  <c r="X3797" i="12"/>
  <c r="X3598" i="12"/>
  <c r="X3386" i="12"/>
  <c r="X3483" i="12"/>
  <c r="X3670" i="12"/>
  <c r="X3742" i="12"/>
  <c r="X3841" i="12"/>
  <c r="X3846" i="12"/>
  <c r="X3656" i="12"/>
  <c r="X3422" i="12"/>
  <c r="X3635" i="12"/>
  <c r="X3546" i="12"/>
  <c r="X3487" i="12"/>
  <c r="X3466" i="12"/>
  <c r="X3523" i="12"/>
  <c r="X3556" i="12"/>
  <c r="X3470" i="12"/>
  <c r="X3381" i="12"/>
  <c r="X3573" i="12"/>
  <c r="X3501" i="12"/>
  <c r="X3585" i="12"/>
  <c r="X3547" i="12"/>
  <c r="X3521" i="12"/>
  <c r="X3357" i="12"/>
  <c r="X3619" i="12"/>
  <c r="X3579" i="12"/>
  <c r="X3570" i="12"/>
  <c r="X3534" i="12"/>
  <c r="X3416" i="12"/>
  <c r="X3395" i="12"/>
  <c r="X3434" i="12"/>
  <c r="X3613" i="12"/>
  <c r="X3431" i="12"/>
  <c r="X3569" i="12"/>
  <c r="X3580" i="12"/>
  <c r="X3567" i="12"/>
  <c r="X3495" i="12"/>
  <c r="X3440" i="12"/>
  <c r="X3578" i="12"/>
  <c r="X3616" i="12"/>
  <c r="X3637" i="12"/>
  <c r="X3568" i="12"/>
  <c r="X3648" i="12"/>
  <c r="X3475" i="12"/>
  <c r="X3401" i="12"/>
  <c r="X3583" i="12"/>
  <c r="X3508" i="12"/>
  <c r="X3429" i="12"/>
  <c r="X3491" i="12"/>
  <c r="X3633" i="12"/>
  <c r="X3488" i="12"/>
  <c r="X3574" i="12"/>
  <c r="X3559" i="12"/>
  <c r="X3367" i="12"/>
  <c r="X3424" i="12"/>
  <c r="X3509" i="12"/>
  <c r="X3561" i="12"/>
  <c r="X3378" i="12"/>
  <c r="X3477" i="12"/>
  <c r="X3604" i="12"/>
  <c r="X3544" i="12"/>
  <c r="X3514" i="12"/>
  <c r="X3614" i="12"/>
  <c r="X3533" i="12"/>
  <c r="X3597" i="12"/>
  <c r="X3414" i="12"/>
  <c r="X3646" i="12"/>
  <c r="X3588" i="12"/>
  <c r="X3576" i="12"/>
  <c r="X3502" i="12"/>
  <c r="X3515" i="12"/>
  <c r="X3540" i="12"/>
  <c r="X3457" i="12"/>
  <c r="X3445" i="12"/>
  <c r="X3557" i="12"/>
  <c r="X3443" i="12"/>
  <c r="X3433" i="12"/>
  <c r="X3448" i="12"/>
  <c r="X3506" i="12"/>
  <c r="X3493" i="12"/>
  <c r="X3397" i="12"/>
  <c r="X3446" i="12"/>
  <c r="X3575" i="12"/>
  <c r="X3554" i="12"/>
  <c r="X3439" i="12"/>
  <c r="X3553" i="12"/>
  <c r="X3497" i="12"/>
  <c r="X3503" i="12"/>
  <c r="X3581" i="12"/>
  <c r="X3447" i="12"/>
  <c r="X3529" i="12"/>
  <c r="X3565" i="12"/>
  <c r="X3465" i="12"/>
  <c r="X3415" i="12"/>
  <c r="X3368" i="12"/>
  <c r="X3531" i="12"/>
  <c r="X3532" i="12"/>
  <c r="X3450" i="12"/>
  <c r="X3412" i="12"/>
  <c r="X3520" i="12"/>
  <c r="X3496" i="12"/>
  <c r="X3444" i="12"/>
  <c r="X3552" i="12"/>
  <c r="X3600" i="12"/>
  <c r="X3384" i="12"/>
  <c r="X3380" i="12"/>
  <c r="X3511" i="12"/>
  <c r="X3460" i="12"/>
  <c r="X3505" i="12"/>
  <c r="X3634" i="12"/>
  <c r="X3482" i="12"/>
  <c r="X3371" i="12"/>
  <c r="X3589" i="12"/>
  <c r="X3498" i="12"/>
  <c r="X3473" i="12"/>
  <c r="X3537" i="12"/>
  <c r="X3560" i="12"/>
  <c r="X3441" i="12"/>
  <c r="X3467" i="12"/>
  <c r="X3479" i="12"/>
  <c r="X3480" i="12"/>
  <c r="X3374" i="12"/>
  <c r="X3551" i="12"/>
  <c r="X3436" i="12"/>
  <c r="X3577" i="12"/>
  <c r="X3426" i="12"/>
  <c r="X3421" i="12"/>
  <c r="X3586" i="12"/>
  <c r="X3530" i="12"/>
  <c r="X3525" i="12"/>
  <c r="X3541" i="12"/>
  <c r="X3526" i="12"/>
  <c r="X3566" i="12"/>
  <c r="X3459" i="12"/>
  <c r="X3471" i="12"/>
  <c r="X3379" i="12"/>
  <c r="X3611" i="12"/>
  <c r="X3394" i="12"/>
  <c r="X3596" i="12"/>
  <c r="X3461" i="12"/>
  <c r="X3375" i="12"/>
  <c r="X3571" i="12"/>
  <c r="X3420" i="12"/>
  <c r="X3438" i="12"/>
  <c r="X3369" i="12"/>
  <c r="X3517" i="12"/>
  <c r="X3535" i="12"/>
  <c r="X3423" i="12"/>
  <c r="X3516" i="12"/>
  <c r="X3406" i="12"/>
  <c r="X3607" i="12"/>
  <c r="X3504" i="12"/>
  <c r="X3481" i="12"/>
  <c r="X3411" i="12"/>
  <c r="X3587" i="12"/>
  <c r="X3538" i="12"/>
  <c r="X3564" i="12"/>
  <c r="X3524" i="12"/>
  <c r="X3519" i="12"/>
  <c r="X3456" i="12"/>
  <c r="X3430" i="12"/>
  <c r="X3592" i="12"/>
  <c r="X3478" i="12"/>
  <c r="X3442" i="12"/>
  <c r="X3550" i="12"/>
  <c r="X3494" i="12"/>
  <c r="X3617" i="12"/>
  <c r="X3387" i="12"/>
  <c r="X3474" i="12"/>
  <c r="X3510" i="12"/>
  <c r="X3464" i="12"/>
  <c r="X3486" i="12"/>
  <c r="X3472" i="12"/>
  <c r="X3413" i="12"/>
  <c r="X3492" i="12"/>
  <c r="X3449" i="12"/>
  <c r="X3539" i="12"/>
  <c r="X3518" i="12"/>
  <c r="X3476" i="12"/>
  <c r="X3454" i="12"/>
  <c r="X3451" i="12"/>
  <c r="X3536" i="12"/>
  <c r="X3432" i="12"/>
  <c r="X3590" i="12"/>
  <c r="X3632" i="12"/>
  <c r="X3489" i="12"/>
  <c r="X3425" i="12"/>
  <c r="X3385" i="12"/>
  <c r="X3283" i="12"/>
  <c r="X3507" i="12"/>
  <c r="X3562" i="12"/>
  <c r="X3528" i="12"/>
  <c r="X3392" i="12"/>
  <c r="X3360" i="12"/>
  <c r="X3217" i="12"/>
  <c r="X3558" i="12"/>
  <c r="X3485" i="12"/>
  <c r="X3522" i="12"/>
  <c r="X3548" i="12"/>
  <c r="X3463" i="12"/>
  <c r="X3545" i="12"/>
  <c r="X3419" i="12"/>
  <c r="X3584" i="12"/>
  <c r="X3452" i="12"/>
  <c r="X3399" i="12"/>
  <c r="X3572" i="12"/>
  <c r="X3405" i="12"/>
  <c r="X3549" i="12"/>
  <c r="X3513" i="12"/>
  <c r="X3462" i="12"/>
  <c r="X3653" i="12"/>
  <c r="X3427" i="12"/>
  <c r="X3382" i="12"/>
  <c r="X3603" i="12"/>
  <c r="X3542" i="12"/>
  <c r="X3435" i="12"/>
  <c r="X3563" i="12"/>
  <c r="X3376" i="12"/>
  <c r="X3458" i="12"/>
  <c r="X3410" i="12"/>
  <c r="X3417" i="12"/>
  <c r="X3393" i="12"/>
  <c r="X3319" i="12"/>
  <c r="X3295" i="12"/>
  <c r="X3154" i="12"/>
  <c r="X3349" i="12"/>
  <c r="X3582" i="12"/>
  <c r="X3262" i="12"/>
  <c r="X3383" i="12"/>
  <c r="X3209" i="12"/>
  <c r="X3350" i="12"/>
  <c r="X3229" i="12"/>
  <c r="X3227" i="12"/>
  <c r="X3149" i="12"/>
  <c r="X3282" i="12"/>
  <c r="X3484" i="12"/>
  <c r="X3391" i="12"/>
  <c r="X3274" i="12"/>
  <c r="X3175" i="12"/>
  <c r="X3332" i="12"/>
  <c r="X3318" i="12"/>
  <c r="X3402" i="12"/>
  <c r="X3156" i="12"/>
  <c r="X3223" i="12"/>
  <c r="X3236" i="12"/>
  <c r="X3270" i="12"/>
  <c r="X3204" i="12"/>
  <c r="X3169" i="12"/>
  <c r="X3296" i="12"/>
  <c r="X3490" i="12"/>
  <c r="X3257" i="12"/>
  <c r="X3341" i="12"/>
  <c r="X3346" i="12"/>
  <c r="X3186" i="12"/>
  <c r="X3142" i="12"/>
  <c r="X3364" i="12"/>
  <c r="X3303" i="12"/>
  <c r="X3400" i="12"/>
  <c r="X3396" i="12"/>
  <c r="X3192" i="12"/>
  <c r="X3180" i="12"/>
  <c r="X3161" i="12"/>
  <c r="X3345" i="12"/>
  <c r="X3289" i="12"/>
  <c r="X3344" i="12"/>
  <c r="X3353" i="12"/>
  <c r="X3126" i="12"/>
  <c r="X3330" i="12"/>
  <c r="X3193" i="12"/>
  <c r="X3390" i="12"/>
  <c r="X3271" i="12"/>
  <c r="X3327" i="12"/>
  <c r="X3242" i="12"/>
  <c r="X3200" i="12"/>
  <c r="X3130" i="12"/>
  <c r="X3340" i="12"/>
  <c r="X3389" i="12"/>
  <c r="X3234" i="12"/>
  <c r="X3363" i="12"/>
  <c r="X3226" i="12"/>
  <c r="X3370" i="12"/>
  <c r="X3129" i="12"/>
  <c r="X3188" i="12"/>
  <c r="X3245" i="12"/>
  <c r="X3153" i="12"/>
  <c r="X3307" i="12"/>
  <c r="X3437" i="12"/>
  <c r="X3250" i="12"/>
  <c r="X3255" i="12"/>
  <c r="X3299" i="12"/>
  <c r="X3334" i="12"/>
  <c r="X3140" i="12"/>
  <c r="X3244" i="12"/>
  <c r="X3148" i="12"/>
  <c r="X3321" i="12"/>
  <c r="X3313" i="12"/>
  <c r="X3361" i="12"/>
  <c r="X3125" i="12"/>
  <c r="X3277" i="12"/>
  <c r="X3328" i="12"/>
  <c r="X3301" i="12"/>
  <c r="X3314" i="12"/>
  <c r="X3372" i="12"/>
  <c r="X3225" i="12"/>
  <c r="X3281" i="12"/>
  <c r="X3288" i="12"/>
  <c r="X3325" i="12"/>
  <c r="X3185" i="12"/>
  <c r="X3196" i="12"/>
  <c r="X3316" i="12"/>
  <c r="X3284" i="12"/>
  <c r="X3159" i="12"/>
  <c r="X3287" i="12"/>
  <c r="X3145" i="12"/>
  <c r="X3331" i="12"/>
  <c r="X3315" i="12"/>
  <c r="X3366" i="12"/>
  <c r="X3172" i="12"/>
  <c r="X3219" i="12"/>
  <c r="X3404" i="12"/>
  <c r="X3355" i="12"/>
  <c r="X3323" i="12"/>
  <c r="X3243" i="12"/>
  <c r="X3213" i="12"/>
  <c r="X3237" i="12"/>
  <c r="X3290" i="12"/>
  <c r="X3280" i="12"/>
  <c r="X3246" i="12"/>
  <c r="X3201" i="12"/>
  <c r="X3171" i="12"/>
  <c r="X3265" i="12"/>
  <c r="X3260" i="12"/>
  <c r="X3139" i="12"/>
  <c r="X3168" i="12"/>
  <c r="X3352" i="12"/>
  <c r="X3317" i="12"/>
  <c r="X3418" i="12"/>
  <c r="X3343" i="12"/>
  <c r="X3157" i="12"/>
  <c r="X3329" i="12"/>
  <c r="X3409" i="12"/>
  <c r="X3249" i="12"/>
  <c r="X3174" i="12"/>
  <c r="X3268" i="12"/>
  <c r="X3211" i="12"/>
  <c r="X3198" i="12"/>
  <c r="X3189" i="12"/>
  <c r="X3232" i="12"/>
  <c r="X3210" i="12"/>
  <c r="X3259" i="12"/>
  <c r="X3306" i="12"/>
  <c r="X3356" i="12"/>
  <c r="X3123" i="12"/>
  <c r="X3326" i="12"/>
  <c r="X3143" i="12"/>
  <c r="X3310" i="12"/>
  <c r="X3302" i="12"/>
  <c r="X3388" i="12"/>
  <c r="X3158" i="12"/>
  <c r="X3335" i="12"/>
  <c r="X3166" i="12"/>
  <c r="X3202" i="12"/>
  <c r="X3294" i="12"/>
  <c r="X3324" i="12"/>
  <c r="X3279" i="12"/>
  <c r="X3164" i="12"/>
  <c r="X3276" i="12"/>
  <c r="X3184" i="12"/>
  <c r="X3286" i="12"/>
  <c r="X3183" i="12"/>
  <c r="X3304" i="12"/>
  <c r="X3267" i="12"/>
  <c r="X3124" i="12"/>
  <c r="X3339" i="12"/>
  <c r="X3151" i="12"/>
  <c r="X3147" i="12"/>
  <c r="X3253" i="12"/>
  <c r="X3241" i="12"/>
  <c r="X3347" i="12"/>
  <c r="X3240" i="12"/>
  <c r="X3187" i="12"/>
  <c r="X3312" i="12"/>
  <c r="X3190" i="12"/>
  <c r="X3278" i="12"/>
  <c r="X3179" i="12"/>
  <c r="X3212" i="12"/>
  <c r="X3305" i="12"/>
  <c r="X3233" i="12"/>
  <c r="X3377" i="12"/>
  <c r="X3297" i="12"/>
  <c r="X3337" i="12"/>
  <c r="X3273" i="12"/>
  <c r="X3311" i="12"/>
  <c r="X3220" i="12"/>
  <c r="X3182" i="12"/>
  <c r="X3178" i="12"/>
  <c r="X3135" i="12"/>
  <c r="X3137" i="12"/>
  <c r="X3252" i="12"/>
  <c r="X3197" i="12"/>
  <c r="X3152" i="12"/>
  <c r="X3181" i="12"/>
  <c r="X3258" i="12"/>
  <c r="X3269" i="12"/>
  <c r="X3205" i="12"/>
  <c r="X3199" i="12"/>
  <c r="X3298" i="12"/>
  <c r="X3348" i="12"/>
  <c r="X3214" i="12"/>
  <c r="X3235" i="12"/>
  <c r="X3336" i="12"/>
  <c r="X3407" i="12"/>
  <c r="X3230" i="12"/>
  <c r="X3292" i="12"/>
  <c r="X3218" i="12"/>
  <c r="X3144" i="12"/>
  <c r="X3173" i="12"/>
  <c r="X3300" i="12"/>
  <c r="X3263" i="12"/>
  <c r="X3308" i="12"/>
  <c r="X3266" i="12"/>
  <c r="X3408" i="12"/>
  <c r="X3221" i="12"/>
  <c r="X3293" i="12"/>
  <c r="X3207" i="12"/>
  <c r="X3358" i="12"/>
  <c r="X3254" i="12"/>
  <c r="X3203" i="12"/>
  <c r="X3231" i="12"/>
  <c r="X3215" i="12"/>
  <c r="X3248" i="12"/>
  <c r="X3094" i="12"/>
  <c r="X3007" i="12"/>
  <c r="X3074" i="12"/>
  <c r="X3050" i="12"/>
  <c r="X2941" i="12"/>
  <c r="X3134" i="12"/>
  <c r="X3275" i="12"/>
  <c r="X3191" i="12"/>
  <c r="X2996" i="12"/>
  <c r="X2940" i="12"/>
  <c r="X3045" i="12"/>
  <c r="X2882" i="12"/>
  <c r="X3194" i="12"/>
  <c r="X3216" i="12"/>
  <c r="X3136" i="12"/>
  <c r="X3119" i="12"/>
  <c r="X3261" i="12"/>
  <c r="X3228" i="12"/>
  <c r="X3224" i="12"/>
  <c r="X3177" i="12"/>
  <c r="X3398" i="12"/>
  <c r="X3354" i="12"/>
  <c r="X3351" i="12"/>
  <c r="X3072" i="12"/>
  <c r="X3322" i="12"/>
  <c r="X3053" i="12"/>
  <c r="X2912" i="12"/>
  <c r="X2989" i="12"/>
  <c r="X3098" i="12"/>
  <c r="X2935" i="12"/>
  <c r="X3291" i="12"/>
  <c r="X3247" i="12"/>
  <c r="X3131" i="12"/>
  <c r="X2915" i="12"/>
  <c r="X2939" i="12"/>
  <c r="X3110" i="12"/>
  <c r="X3338" i="12"/>
  <c r="X3342" i="12"/>
  <c r="X3238" i="12"/>
  <c r="X3320" i="12"/>
  <c r="X3206" i="12"/>
  <c r="X3055" i="12"/>
  <c r="X3022" i="12"/>
  <c r="X2918" i="12"/>
  <c r="X3359" i="12"/>
  <c r="X3264" i="12"/>
  <c r="X3222" i="12"/>
  <c r="X3122" i="12"/>
  <c r="X3015" i="12"/>
  <c r="X3023" i="12"/>
  <c r="X2928" i="12"/>
  <c r="X2943" i="12"/>
  <c r="X3403" i="12"/>
  <c r="X3309" i="12"/>
  <c r="X3150" i="12"/>
  <c r="X3160" i="12"/>
  <c r="X3272" i="12"/>
  <c r="X3103" i="12"/>
  <c r="X3096" i="12"/>
  <c r="X3062" i="12"/>
  <c r="X2922" i="12"/>
  <c r="X3121" i="12"/>
  <c r="X3138" i="12"/>
  <c r="X3132" i="12"/>
  <c r="X3333" i="12"/>
  <c r="X3195" i="12"/>
  <c r="X3256" i="12"/>
  <c r="X3029" i="12"/>
  <c r="X3046" i="12"/>
  <c r="X3285" i="12"/>
  <c r="X3251" i="12"/>
  <c r="X3120" i="12"/>
  <c r="X3013" i="12"/>
  <c r="X3176" i="12"/>
  <c r="X3079" i="12"/>
  <c r="X2886" i="12"/>
  <c r="X2892" i="12"/>
  <c r="X2921" i="12"/>
  <c r="X2916" i="12"/>
  <c r="X2970" i="12"/>
  <c r="X3100" i="12"/>
  <c r="X3039" i="12"/>
  <c r="X3146" i="12"/>
  <c r="X3056" i="12"/>
  <c r="X2901" i="12"/>
  <c r="X3042" i="12"/>
  <c r="X2938" i="12"/>
  <c r="X3019" i="12"/>
  <c r="X2987" i="12"/>
  <c r="X3010" i="12"/>
  <c r="X3087" i="12"/>
  <c r="X2899" i="12"/>
  <c r="X2964" i="12"/>
  <c r="X3088" i="12"/>
  <c r="X3047" i="12"/>
  <c r="X2967" i="12"/>
  <c r="X2984" i="12"/>
  <c r="X2976" i="12"/>
  <c r="X2926" i="12"/>
  <c r="X2960" i="12"/>
  <c r="X3162" i="12"/>
  <c r="X3092" i="12"/>
  <c r="X2957" i="12"/>
  <c r="X2956" i="12"/>
  <c r="X3097" i="12"/>
  <c r="X3044" i="12"/>
  <c r="X2959" i="12"/>
  <c r="X2936" i="12"/>
  <c r="X2888" i="12"/>
  <c r="X3109" i="12"/>
  <c r="X2885" i="12"/>
  <c r="X3084" i="12"/>
  <c r="X3069" i="12"/>
  <c r="X3051" i="12"/>
  <c r="X2893" i="12"/>
  <c r="X3067" i="12"/>
  <c r="X2955" i="12"/>
  <c r="X3005" i="12"/>
  <c r="X2951" i="12"/>
  <c r="X2931" i="12"/>
  <c r="X2973" i="12"/>
  <c r="X2980" i="12"/>
  <c r="X3091" i="12"/>
  <c r="X3099" i="12"/>
  <c r="X2962" i="12"/>
  <c r="X3032" i="12"/>
  <c r="X2942" i="12"/>
  <c r="X2983" i="12"/>
  <c r="X3163" i="12"/>
  <c r="X3037" i="12"/>
  <c r="X2898" i="12"/>
  <c r="X2932" i="12"/>
  <c r="X3114" i="12"/>
  <c r="X2949" i="12"/>
  <c r="X3036" i="12"/>
  <c r="X2990" i="12"/>
  <c r="X3076" i="12"/>
  <c r="X3002" i="12"/>
  <c r="X3095" i="12"/>
  <c r="X3040" i="12"/>
  <c r="X2927" i="12"/>
  <c r="X2930" i="12"/>
  <c r="X3239" i="12"/>
  <c r="X2891" i="12"/>
  <c r="X3089" i="12"/>
  <c r="X3058" i="12"/>
  <c r="X2994" i="12"/>
  <c r="X3073" i="12"/>
  <c r="X2988" i="12"/>
  <c r="X2911" i="12"/>
  <c r="X3128" i="12"/>
  <c r="X2950" i="12"/>
  <c r="X2979" i="12"/>
  <c r="X2881" i="12"/>
  <c r="X3001" i="12"/>
  <c r="X2963" i="12"/>
  <c r="X2933" i="12"/>
  <c r="X3106" i="12"/>
  <c r="X2947" i="12"/>
  <c r="X3080" i="12"/>
  <c r="X2907" i="12"/>
  <c r="X3063" i="12"/>
  <c r="X3068" i="12"/>
  <c r="X3141" i="12"/>
  <c r="X3133" i="12"/>
  <c r="X2909" i="12"/>
  <c r="X3075" i="12"/>
  <c r="X3016" i="12"/>
  <c r="X2908" i="12"/>
  <c r="X2974" i="12"/>
  <c r="X3167" i="12"/>
  <c r="X3208" i="12"/>
  <c r="X3070" i="12"/>
  <c r="X2965" i="12"/>
  <c r="X2924" i="12"/>
  <c r="X2982" i="12"/>
  <c r="X3059" i="12"/>
  <c r="X3048" i="12"/>
  <c r="X2937" i="12"/>
  <c r="X2902" i="12"/>
  <c r="X2993" i="12"/>
  <c r="X3071" i="12"/>
  <c r="X3081" i="12"/>
  <c r="X2890" i="12"/>
  <c r="X3077" i="12"/>
  <c r="X3014" i="12"/>
  <c r="X2894" i="12"/>
  <c r="X2920" i="12"/>
  <c r="X3028" i="12"/>
  <c r="X3054" i="12"/>
  <c r="X3038" i="12"/>
  <c r="X3004" i="12"/>
  <c r="X3082" i="12"/>
  <c r="X2944" i="12"/>
  <c r="X3127" i="12"/>
  <c r="X3090" i="12"/>
  <c r="X3057" i="12"/>
  <c r="X2998" i="12"/>
  <c r="X2917" i="12"/>
  <c r="X2903" i="12"/>
  <c r="X3025" i="12"/>
  <c r="X3027" i="12"/>
  <c r="X2904" i="12"/>
  <c r="X2977" i="12"/>
  <c r="X3009" i="12"/>
  <c r="X2961" i="12"/>
  <c r="X3065" i="12"/>
  <c r="X3105" i="12"/>
  <c r="X3086" i="12"/>
  <c r="X3102" i="12"/>
  <c r="X3064" i="12"/>
  <c r="X3033" i="12"/>
  <c r="X3035" i="12"/>
  <c r="X2897" i="12"/>
  <c r="X2905" i="12"/>
  <c r="X2914" i="12"/>
  <c r="X3041" i="12"/>
  <c r="X3115" i="12"/>
  <c r="X3078" i="12"/>
  <c r="X2900" i="12"/>
  <c r="X2972" i="12"/>
  <c r="X2995" i="12"/>
  <c r="X2971" i="12"/>
  <c r="X3117" i="12"/>
  <c r="X2934" i="12"/>
  <c r="X3031" i="12"/>
  <c r="X3083" i="12"/>
  <c r="X3021" i="12"/>
  <c r="X2946" i="12"/>
  <c r="X3008" i="12"/>
  <c r="X3111" i="12"/>
  <c r="X3020" i="12"/>
  <c r="X2948" i="12"/>
  <c r="X3003" i="12"/>
  <c r="X3108" i="12"/>
  <c r="X2929" i="12"/>
  <c r="X3043" i="12"/>
  <c r="X2952" i="12"/>
  <c r="X3170" i="12"/>
  <c r="X2999" i="12"/>
  <c r="X3107" i="12"/>
  <c r="X3011" i="12"/>
  <c r="X2954" i="12"/>
  <c r="X2777" i="12"/>
  <c r="X2838" i="12"/>
  <c r="X2853" i="12"/>
  <c r="X2877" i="12"/>
  <c r="X2806" i="12"/>
  <c r="X2846" i="12"/>
  <c r="X2819" i="12"/>
  <c r="X2859" i="12"/>
  <c r="X2913" i="12"/>
  <c r="X2985" i="12"/>
  <c r="X2895" i="12"/>
  <c r="X2810" i="12"/>
  <c r="X2849" i="12"/>
  <c r="X3155" i="12"/>
  <c r="X2986" i="12"/>
  <c r="X3006" i="12"/>
  <c r="X3034" i="12"/>
  <c r="X2945" i="12"/>
  <c r="X2966" i="12"/>
  <c r="X2910" i="12"/>
  <c r="X2925" i="12"/>
  <c r="X2775" i="12"/>
  <c r="X2870" i="12"/>
  <c r="X2878" i="12"/>
  <c r="X2790" i="12"/>
  <c r="X3165" i="12"/>
  <c r="X3000" i="12"/>
  <c r="X2889" i="12"/>
  <c r="X3104" i="12"/>
  <c r="X3012" i="12"/>
  <c r="X2997" i="12"/>
  <c r="X2958" i="12"/>
  <c r="X2839" i="12"/>
  <c r="X2796" i="12"/>
  <c r="X2863" i="12"/>
  <c r="X2767" i="12"/>
  <c r="X2748" i="12"/>
  <c r="X2776" i="12"/>
  <c r="X3030" i="12"/>
  <c r="X2975" i="12"/>
  <c r="X3085" i="12"/>
  <c r="X2883" i="12"/>
  <c r="X3066" i="12"/>
  <c r="X2919" i="12"/>
  <c r="X2763" i="12"/>
  <c r="X2826" i="12"/>
  <c r="X3118" i="12"/>
  <c r="X2968" i="12"/>
  <c r="X3093" i="12"/>
  <c r="X2848" i="12"/>
  <c r="X2858" i="12"/>
  <c r="X2778" i="12"/>
  <c r="X2825" i="12"/>
  <c r="X2906" i="12"/>
  <c r="X3112" i="12"/>
  <c r="X2884" i="12"/>
  <c r="X2923" i="12"/>
  <c r="X2953" i="12"/>
  <c r="X2992" i="12"/>
  <c r="X2851" i="12"/>
  <c r="X2782" i="12"/>
  <c r="X2766" i="12"/>
  <c r="X2827" i="12"/>
  <c r="X3113" i="12"/>
  <c r="X3018" i="12"/>
  <c r="X2832" i="12"/>
  <c r="X2821" i="12"/>
  <c r="X2857" i="12"/>
  <c r="X3061" i="12"/>
  <c r="X3049" i="12"/>
  <c r="X2991" i="12"/>
  <c r="X2887" i="12"/>
  <c r="X3116" i="12"/>
  <c r="X3026" i="12"/>
  <c r="X2969" i="12"/>
  <c r="X2800" i="12"/>
  <c r="X3060" i="12"/>
  <c r="X3101" i="12"/>
  <c r="X3017" i="12"/>
  <c r="X2981" i="12"/>
  <c r="X3052" i="12"/>
  <c r="X2978" i="12"/>
  <c r="X2852" i="12"/>
  <c r="X2869" i="12"/>
  <c r="X2785" i="12"/>
  <c r="X2830" i="12"/>
  <c r="X2816" i="12"/>
  <c r="X3024" i="12"/>
  <c r="X2850" i="12"/>
  <c r="X2867" i="12"/>
  <c r="X2822" i="12"/>
  <c r="X2820" i="12"/>
  <c r="X2873" i="12"/>
  <c r="X2802" i="12"/>
  <c r="X2793" i="12"/>
  <c r="X2808" i="12"/>
  <c r="X2657" i="12"/>
  <c r="X2693" i="12"/>
  <c r="X2576" i="12"/>
  <c r="X2794" i="12"/>
  <c r="X2817" i="12"/>
  <c r="X2809" i="12"/>
  <c r="X2864" i="12"/>
  <c r="X2845" i="12"/>
  <c r="X2831" i="12"/>
  <c r="X2871" i="12"/>
  <c r="X2813" i="12"/>
  <c r="X2762" i="12"/>
  <c r="X2774" i="12"/>
  <c r="X2805" i="12"/>
  <c r="X2835" i="12"/>
  <c r="X2811" i="12"/>
  <c r="X2872" i="12"/>
  <c r="X2896" i="12"/>
  <c r="X2824" i="12"/>
  <c r="X2855" i="12"/>
  <c r="X2795" i="12"/>
  <c r="X2804" i="12"/>
  <c r="X2787" i="12"/>
  <c r="X2799" i="12"/>
  <c r="X2664" i="12"/>
  <c r="X2733" i="12"/>
  <c r="X2679" i="12"/>
  <c r="X2786" i="12"/>
  <c r="X2862" i="12"/>
  <c r="X2764" i="12"/>
  <c r="X2788" i="12"/>
  <c r="X2784" i="12"/>
  <c r="X2880" i="12"/>
  <c r="X2791" i="12"/>
  <c r="X2812" i="12"/>
  <c r="X2771" i="12"/>
  <c r="X2861" i="12"/>
  <c r="X2768" i="12"/>
  <c r="X2828" i="12"/>
  <c r="X2818" i="12"/>
  <c r="X2595" i="12"/>
  <c r="X2739" i="12"/>
  <c r="X2841" i="12"/>
  <c r="X2765" i="12"/>
  <c r="X2875" i="12"/>
  <c r="X2874" i="12"/>
  <c r="X2677" i="12"/>
  <c r="X2702" i="12"/>
  <c r="X2829" i="12"/>
  <c r="X2843" i="12"/>
  <c r="X2807" i="12"/>
  <c r="X2842" i="12"/>
  <c r="X2876" i="12"/>
  <c r="X2854" i="12"/>
  <c r="X2836" i="12"/>
  <c r="X2792" i="12"/>
  <c r="X2840" i="12"/>
  <c r="X2783" i="12"/>
  <c r="X2726" i="12"/>
  <c r="X2690" i="12"/>
  <c r="X2709" i="12"/>
  <c r="X2747" i="12"/>
  <c r="X2815" i="12"/>
  <c r="X2772" i="12"/>
  <c r="X2879" i="12"/>
  <c r="X2847" i="12"/>
  <c r="X2860" i="12"/>
  <c r="X2789" i="12"/>
  <c r="X2643" i="12"/>
  <c r="X2834" i="12"/>
  <c r="X2781" i="12"/>
  <c r="X2773" i="12"/>
  <c r="X2798" i="12"/>
  <c r="X2803" i="12"/>
  <c r="X2865" i="12"/>
  <c r="X2868" i="12"/>
  <c r="X2823" i="12"/>
  <c r="X2856" i="12"/>
  <c r="X2649" i="12"/>
  <c r="X2769" i="12"/>
  <c r="X2654" i="12"/>
  <c r="X2687" i="12"/>
  <c r="X2667" i="12"/>
  <c r="X2711" i="12"/>
  <c r="X2674" i="12"/>
  <c r="X2699" i="12"/>
  <c r="X2715" i="12"/>
  <c r="X2662" i="12"/>
  <c r="X2730" i="12"/>
  <c r="X2696" i="12"/>
  <c r="X2727" i="12"/>
  <c r="X2661" i="12"/>
  <c r="X2779" i="12"/>
  <c r="X2833" i="12"/>
  <c r="X2738" i="12"/>
  <c r="X2593" i="12"/>
  <c r="X2710" i="12"/>
  <c r="X2735" i="12"/>
  <c r="X2814" i="12"/>
  <c r="X2734" i="12"/>
  <c r="X2673" i="12"/>
  <c r="X2844" i="12"/>
  <c r="X2706" i="12"/>
  <c r="X2703" i="12"/>
  <c r="X2694" i="12"/>
  <c r="X2741" i="12"/>
  <c r="X2756" i="12"/>
  <c r="X2837" i="12"/>
  <c r="X2722" i="12"/>
  <c r="X2588" i="12"/>
  <c r="X2701" i="12"/>
  <c r="X2737" i="12"/>
  <c r="X2692" i="12"/>
  <c r="X2757" i="12"/>
  <c r="X2780" i="12"/>
  <c r="X2683" i="12"/>
  <c r="X2680" i="12"/>
  <c r="X2665" i="12"/>
  <c r="X2740" i="12"/>
  <c r="X2675" i="12"/>
  <c r="X2686" i="12"/>
  <c r="X2704" i="12"/>
  <c r="X2746" i="12"/>
  <c r="X2644" i="12"/>
  <c r="X2682" i="12"/>
  <c r="X2647" i="12"/>
  <c r="X2653" i="12"/>
  <c r="X2642" i="12"/>
  <c r="X2716" i="12"/>
  <c r="X2656" i="12"/>
  <c r="X2797" i="12"/>
  <c r="X2744" i="12"/>
  <c r="X2652" i="12"/>
  <c r="X2713" i="12"/>
  <c r="X2568" i="12"/>
  <c r="X2666" i="12"/>
  <c r="X2752" i="12"/>
  <c r="X2648" i="12"/>
  <c r="X2749" i="12"/>
  <c r="X2751" i="12"/>
  <c r="X2770" i="12"/>
  <c r="X2641" i="12"/>
  <c r="X2688" i="12"/>
  <c r="X2731" i="12"/>
  <c r="X2684" i="12"/>
  <c r="X2678" i="12"/>
  <c r="X2720" i="12"/>
  <c r="X2697" i="12"/>
  <c r="X2567" i="12"/>
  <c r="X2866" i="12"/>
  <c r="X2645" i="12"/>
  <c r="X2743" i="12"/>
  <c r="X2732" i="12"/>
  <c r="X2681" i="12"/>
  <c r="X2760" i="12"/>
  <c r="X2723" i="12"/>
  <c r="X2728" i="12"/>
  <c r="X2659" i="12"/>
  <c r="X2698" i="12"/>
  <c r="X2717" i="12"/>
  <c r="X2725" i="12"/>
  <c r="X2600" i="12"/>
  <c r="X2707" i="12"/>
  <c r="X2721" i="12"/>
  <c r="X2700" i="12"/>
  <c r="X2691" i="12"/>
  <c r="X2660" i="12"/>
  <c r="X2672" i="12"/>
  <c r="X2724" i="12"/>
  <c r="X2689" i="12"/>
  <c r="X2559" i="12"/>
  <c r="X2745" i="12"/>
  <c r="X2650" i="12"/>
  <c r="X2718" i="12"/>
  <c r="X2714" i="12"/>
  <c r="X2671" i="12"/>
  <c r="X2646" i="12"/>
  <c r="X2754" i="12"/>
  <c r="X2801" i="12"/>
  <c r="X2663" i="12"/>
  <c r="X2753" i="12"/>
  <c r="X2708" i="12"/>
  <c r="X2750" i="12"/>
  <c r="X2668" i="12"/>
  <c r="X2629" i="12"/>
  <c r="X2736" i="12"/>
  <c r="X2655" i="12"/>
  <c r="X2758" i="12"/>
  <c r="X2685" i="12"/>
  <c r="X2729" i="12"/>
  <c r="X2761" i="12"/>
  <c r="X2632" i="12"/>
  <c r="X2586" i="12"/>
  <c r="X2443" i="12"/>
  <c r="X2602" i="12"/>
  <c r="X2473" i="12"/>
  <c r="X2618" i="12"/>
  <c r="X2631" i="12"/>
  <c r="X2566" i="12"/>
  <c r="X2523" i="12"/>
  <c r="X2705" i="12"/>
  <c r="X2541" i="12"/>
  <c r="X2676" i="12"/>
  <c r="X2574" i="12"/>
  <c r="X2561" i="12"/>
  <c r="X2496" i="12"/>
  <c r="X2604" i="12"/>
  <c r="X2695" i="12"/>
  <c r="X2583" i="12"/>
  <c r="X2669" i="12"/>
  <c r="X2755" i="12"/>
  <c r="X2670" i="12"/>
  <c r="X2639" i="12"/>
  <c r="X2548" i="12"/>
  <c r="X2526" i="12"/>
  <c r="X2591" i="12"/>
  <c r="X2584" i="12"/>
  <c r="X2562" i="12"/>
  <c r="X2560" i="12"/>
  <c r="X2625" i="12"/>
  <c r="X2759" i="12"/>
  <c r="X2658" i="12"/>
  <c r="X2572" i="12"/>
  <c r="X2512" i="12"/>
  <c r="X2640" i="12"/>
  <c r="X2543" i="12"/>
  <c r="X2626" i="12"/>
  <c r="X2582" i="12"/>
  <c r="X2569" i="12"/>
  <c r="X2719" i="12"/>
  <c r="X2546" i="12"/>
  <c r="X2403" i="12"/>
  <c r="X2545" i="12"/>
  <c r="X2635" i="12"/>
  <c r="X2530" i="12"/>
  <c r="X2613" i="12"/>
  <c r="X2628" i="12"/>
  <c r="X2603" i="12"/>
  <c r="X2594" i="12"/>
  <c r="X2551" i="12"/>
  <c r="X2615" i="12"/>
  <c r="X2634" i="12"/>
  <c r="X2621" i="12"/>
  <c r="X2712" i="12"/>
  <c r="X2547" i="12"/>
  <c r="X2537" i="12"/>
  <c r="X2549" i="12"/>
  <c r="X2521" i="12"/>
  <c r="X2638" i="12"/>
  <c r="X2596" i="12"/>
  <c r="X2610" i="12"/>
  <c r="X2587" i="12"/>
  <c r="X2742" i="12"/>
  <c r="X2531" i="12"/>
  <c r="X2590" i="12"/>
  <c r="X2589" i="12"/>
  <c r="X2575" i="12"/>
  <c r="X2598" i="12"/>
  <c r="X2624" i="12"/>
  <c r="X2536" i="12"/>
  <c r="X2580" i="12"/>
  <c r="X2581" i="12"/>
  <c r="X2534" i="12"/>
  <c r="X2651" i="12"/>
  <c r="X2553" i="12"/>
  <c r="X2637" i="12"/>
  <c r="X2619" i="12"/>
  <c r="X2601" i="12"/>
  <c r="X2592" i="12"/>
  <c r="X2579" i="12"/>
  <c r="X2627" i="12"/>
  <c r="X2555" i="12"/>
  <c r="X2614" i="12"/>
  <c r="X2577" i="12"/>
  <c r="X2597" i="12"/>
  <c r="X2554" i="12"/>
  <c r="X2539" i="12"/>
  <c r="X2563" i="12"/>
  <c r="X2607" i="12"/>
  <c r="X2532" i="12"/>
  <c r="X2573" i="12"/>
  <c r="X2450" i="12"/>
  <c r="X2305" i="12"/>
  <c r="X2564" i="12"/>
  <c r="X2609" i="12"/>
  <c r="X2622" i="12"/>
  <c r="X2571" i="12"/>
  <c r="X2524" i="12"/>
  <c r="X2570" i="12"/>
  <c r="X2540" i="12"/>
  <c r="X2633" i="12"/>
  <c r="X2513" i="12"/>
  <c r="X2498" i="12"/>
  <c r="X2328" i="12"/>
  <c r="X2404" i="12"/>
  <c r="X2459" i="12"/>
  <c r="X2505" i="12"/>
  <c r="X2506" i="12"/>
  <c r="X2429" i="12"/>
  <c r="X2487" i="12"/>
  <c r="X2465" i="12"/>
  <c r="X2420" i="12"/>
  <c r="X2552" i="12"/>
  <c r="X2608" i="12"/>
  <c r="X2556" i="12"/>
  <c r="X2415" i="12"/>
  <c r="X2558" i="12"/>
  <c r="X2510" i="12"/>
  <c r="X2612" i="12"/>
  <c r="X2418" i="12"/>
  <c r="X2475" i="12"/>
  <c r="X2451" i="12"/>
  <c r="X2461" i="12"/>
  <c r="X2440" i="12"/>
  <c r="X2283" i="12"/>
  <c r="X2405" i="12"/>
  <c r="X2320" i="12"/>
  <c r="X2527" i="12"/>
  <c r="X2630" i="12"/>
  <c r="X2578" i="12"/>
  <c r="X2617" i="12"/>
  <c r="X2493" i="12"/>
  <c r="X2501" i="12"/>
  <c r="X2606" i="12"/>
  <c r="X2528" i="12"/>
  <c r="X2616" i="12"/>
  <c r="X2529" i="12"/>
  <c r="X2453" i="12"/>
  <c r="X2439" i="12"/>
  <c r="X2474" i="12"/>
  <c r="X2425" i="12"/>
  <c r="X2620" i="12"/>
  <c r="X2516" i="12"/>
  <c r="X2542" i="12"/>
  <c r="X2538" i="12"/>
  <c r="X2611" i="12"/>
  <c r="X2525" i="12"/>
  <c r="X2605" i="12"/>
  <c r="X2565" i="12"/>
  <c r="X2557" i="12"/>
  <c r="X2544" i="12"/>
  <c r="X2636" i="12"/>
  <c r="X2447" i="12"/>
  <c r="X2478" i="12"/>
  <c r="X2533" i="12"/>
  <c r="X2522" i="12"/>
  <c r="X2550" i="12"/>
  <c r="X2441" i="12"/>
  <c r="X2349" i="12"/>
  <c r="X2444" i="12"/>
  <c r="X2417" i="12"/>
  <c r="X2485" i="12"/>
  <c r="X2369" i="12"/>
  <c r="X2407" i="12"/>
  <c r="X2426" i="12"/>
  <c r="X2476" i="12"/>
  <c r="X2448" i="12"/>
  <c r="X2224" i="12"/>
  <c r="X2312" i="12"/>
  <c r="X2389" i="12"/>
  <c r="X2416" i="12"/>
  <c r="X2431" i="12"/>
  <c r="X2302" i="12"/>
  <c r="X2378" i="12"/>
  <c r="X2298" i="12"/>
  <c r="X2445" i="12"/>
  <c r="X2507" i="12"/>
  <c r="X2422" i="12"/>
  <c r="X2424" i="12"/>
  <c r="X2410" i="12"/>
  <c r="X2452" i="12"/>
  <c r="X2468" i="12"/>
  <c r="X2515" i="12"/>
  <c r="X2585" i="12"/>
  <c r="X2503" i="12"/>
  <c r="X2401" i="12"/>
  <c r="X2300" i="12"/>
  <c r="X2315" i="12"/>
  <c r="X2483" i="12"/>
  <c r="X2504" i="12"/>
  <c r="X2500" i="12"/>
  <c r="X2230" i="12"/>
  <c r="X2207" i="12"/>
  <c r="X2438" i="12"/>
  <c r="X2486" i="12"/>
  <c r="X2428" i="12"/>
  <c r="X2454" i="12"/>
  <c r="X2488" i="12"/>
  <c r="X2434" i="12"/>
  <c r="X2449" i="12"/>
  <c r="X2499" i="12"/>
  <c r="X2406" i="12"/>
  <c r="X2491" i="12"/>
  <c r="X2509" i="12"/>
  <c r="X2460" i="12"/>
  <c r="X2421" i="12"/>
  <c r="X2338" i="12"/>
  <c r="X2353" i="12"/>
  <c r="X2384" i="12"/>
  <c r="X2400" i="12"/>
  <c r="X2467" i="12"/>
  <c r="X2413" i="12"/>
  <c r="X2511" i="12"/>
  <c r="X2427" i="12"/>
  <c r="X2364" i="12"/>
  <c r="X2458" i="12"/>
  <c r="X2471" i="12"/>
  <c r="X2519" i="12"/>
  <c r="X2482" i="12"/>
  <c r="X2423" i="12"/>
  <c r="X2502" i="12"/>
  <c r="X2495" i="12"/>
  <c r="X2323" i="12"/>
  <c r="X2291" i="12"/>
  <c r="X2430" i="12"/>
  <c r="X2462" i="12"/>
  <c r="X2408" i="12"/>
  <c r="X2477" i="12"/>
  <c r="X2497" i="12"/>
  <c r="X2466" i="12"/>
  <c r="X2492" i="12"/>
  <c r="X2623" i="12"/>
  <c r="X2489" i="12"/>
  <c r="X2463" i="12"/>
  <c r="X2435" i="12"/>
  <c r="X2490" i="12"/>
  <c r="X2341" i="12"/>
  <c r="X2262" i="12"/>
  <c r="X2535" i="12"/>
  <c r="X2599" i="12"/>
  <c r="X2520" i="12"/>
  <c r="X2446" i="12"/>
  <c r="X2457" i="12"/>
  <c r="X2437" i="12"/>
  <c r="X2470" i="12"/>
  <c r="X2386" i="12"/>
  <c r="X2412" i="12"/>
  <c r="X2436" i="12"/>
  <c r="X2316" i="12"/>
  <c r="X2329" i="12"/>
  <c r="X2248" i="12"/>
  <c r="X2293" i="12"/>
  <c r="X2295" i="12"/>
  <c r="X2330" i="12"/>
  <c r="X2299" i="12"/>
  <c r="X2324" i="12"/>
  <c r="X2518" i="12"/>
  <c r="X2481" i="12"/>
  <c r="X2343" i="12"/>
  <c r="X2356" i="12"/>
  <c r="X2319" i="12"/>
  <c r="X2275" i="12"/>
  <c r="X2346" i="12"/>
  <c r="X2333" i="12"/>
  <c r="X2363" i="12"/>
  <c r="X2392" i="12"/>
  <c r="X2193" i="12"/>
  <c r="X2365" i="12"/>
  <c r="X2380" i="12"/>
  <c r="X2314" i="12"/>
  <c r="X2308" i="12"/>
  <c r="X2433" i="12"/>
  <c r="X2456" i="12"/>
  <c r="X2249" i="12"/>
  <c r="X2351" i="12"/>
  <c r="X2199" i="12"/>
  <c r="X2368" i="12"/>
  <c r="X2340" i="12"/>
  <c r="X2419" i="12"/>
  <c r="X2321" i="12"/>
  <c r="X2379" i="12"/>
  <c r="X2270" i="12"/>
  <c r="X2296" i="12"/>
  <c r="X2514" i="12"/>
  <c r="X2402" i="12"/>
  <c r="X2367" i="12"/>
  <c r="X2245" i="12"/>
  <c r="X2357" i="12"/>
  <c r="X2480" i="12"/>
  <c r="X2313" i="12"/>
  <c r="X2362" i="12"/>
  <c r="X2301" i="12"/>
  <c r="X2334" i="12"/>
  <c r="X2327" i="12"/>
  <c r="X2332" i="12"/>
  <c r="X2347" i="12"/>
  <c r="X2246" i="12"/>
  <c r="X2358" i="12"/>
  <c r="X2387" i="12"/>
  <c r="X2366" i="12"/>
  <c r="X2318" i="12"/>
  <c r="X2273" i="12"/>
  <c r="X2484" i="12"/>
  <c r="X2307" i="12"/>
  <c r="X2399" i="12"/>
  <c r="X2391" i="12"/>
  <c r="X2326" i="12"/>
  <c r="X2215" i="12"/>
  <c r="X2469" i="12"/>
  <c r="X2479" i="12"/>
  <c r="X2409" i="12"/>
  <c r="X2345" i="12"/>
  <c r="X2395" i="12"/>
  <c r="X2290" i="12"/>
  <c r="X2377" i="12"/>
  <c r="X2331" i="12"/>
  <c r="X2375" i="12"/>
  <c r="X2382" i="12"/>
  <c r="X2337" i="12"/>
  <c r="X2271" i="12"/>
  <c r="X2390" i="12"/>
  <c r="X2464" i="12"/>
  <c r="X2355" i="12"/>
  <c r="X2381" i="12"/>
  <c r="X2372" i="12"/>
  <c r="X2393" i="12"/>
  <c r="X2494" i="12"/>
  <c r="X2442" i="12"/>
  <c r="X2359" i="12"/>
  <c r="X2311" i="12"/>
  <c r="X2396" i="12"/>
  <c r="X2397" i="12"/>
  <c r="X2344" i="12"/>
  <c r="X2374" i="12"/>
  <c r="X2205" i="12"/>
  <c r="X2517" i="12"/>
  <c r="X2508" i="12"/>
  <c r="X2187" i="12"/>
  <c r="X2310" i="12"/>
  <c r="X2411" i="12"/>
  <c r="X2432" i="12"/>
  <c r="X2218" i="12"/>
  <c r="X2398" i="12"/>
  <c r="X2173" i="12"/>
  <c r="X2339" i="12"/>
  <c r="X2455" i="12"/>
  <c r="X2414" i="12"/>
  <c r="X2472" i="12"/>
  <c r="X2304" i="12"/>
  <c r="X2361" i="12"/>
  <c r="X2394" i="12"/>
  <c r="X2220" i="12"/>
  <c r="X2376" i="12"/>
  <c r="X2219" i="12"/>
  <c r="X2348" i="12"/>
  <c r="X2175" i="12"/>
  <c r="X2228" i="12"/>
  <c r="X2269" i="12"/>
  <c r="X2197" i="12"/>
  <c r="X2189" i="12"/>
  <c r="X2208" i="12"/>
  <c r="X2268" i="12"/>
  <c r="X2183" i="12"/>
  <c r="X2251" i="12"/>
  <c r="X2198" i="12"/>
  <c r="X2231" i="12"/>
  <c r="X2373" i="12"/>
  <c r="X2294" i="12"/>
  <c r="X2383" i="12"/>
  <c r="X2161" i="12"/>
  <c r="X2201" i="12"/>
  <c r="X2212" i="12"/>
  <c r="X2259" i="12"/>
  <c r="X2083" i="12"/>
  <c r="X2223" i="12"/>
  <c r="X2171" i="12"/>
  <c r="X2342" i="12"/>
  <c r="X2309" i="12"/>
  <c r="X2285" i="12"/>
  <c r="X2258" i="12"/>
  <c r="X2370" i="12"/>
  <c r="X2325" i="12"/>
  <c r="X2257" i="12"/>
  <c r="X2264" i="12"/>
  <c r="X2192" i="12"/>
  <c r="X2256" i="12"/>
  <c r="X2210" i="12"/>
  <c r="X2317" i="12"/>
  <c r="X2350" i="12"/>
  <c r="X2281" i="12"/>
  <c r="X2185" i="12"/>
  <c r="X2265" i="12"/>
  <c r="X2217" i="12"/>
  <c r="X2284" i="12"/>
  <c r="X2157" i="12"/>
  <c r="X2086" i="12"/>
  <c r="X2172" i="12"/>
  <c r="X2279" i="12"/>
  <c r="X2233" i="12"/>
  <c r="X2252" i="12"/>
  <c r="X2335" i="12"/>
  <c r="X2306" i="12"/>
  <c r="X2292" i="12"/>
  <c r="X2181" i="12"/>
  <c r="X2179" i="12"/>
  <c r="X2371" i="12"/>
  <c r="X2178" i="12"/>
  <c r="X2263" i="12"/>
  <c r="X2241" i="12"/>
  <c r="X2209" i="12"/>
  <c r="X2236" i="12"/>
  <c r="X2206" i="12"/>
  <c r="X2195" i="12"/>
  <c r="X2261" i="12"/>
  <c r="X2286" i="12"/>
  <c r="X2167" i="12"/>
  <c r="X2154" i="12"/>
  <c r="X2352" i="12"/>
  <c r="X2239" i="12"/>
  <c r="X2237" i="12"/>
  <c r="X2213" i="12"/>
  <c r="X2244" i="12"/>
  <c r="X2232" i="12"/>
  <c r="X2238" i="12"/>
  <c r="X2196" i="12"/>
  <c r="X2276" i="12"/>
  <c r="X2267" i="12"/>
  <c r="X2221" i="12"/>
  <c r="X2071" i="12"/>
  <c r="X2203" i="12"/>
  <c r="X2336" i="12"/>
  <c r="X2385" i="12"/>
  <c r="X2078" i="12"/>
  <c r="X2190" i="12"/>
  <c r="X2255" i="12"/>
  <c r="X2240" i="12"/>
  <c r="X2169" i="12"/>
  <c r="X2297" i="12"/>
  <c r="X2084" i="12"/>
  <c r="X2200" i="12"/>
  <c r="X2235" i="12"/>
  <c r="X2063" i="12"/>
  <c r="X2388" i="12"/>
  <c r="X2289" i="12"/>
  <c r="X2227" i="12"/>
  <c r="X2151" i="12"/>
  <c r="X2184" i="12"/>
  <c r="X2191" i="12"/>
  <c r="X2194" i="12"/>
  <c r="X2250" i="12"/>
  <c r="X2360" i="12"/>
  <c r="X2277" i="12"/>
  <c r="X2354" i="12"/>
  <c r="X2229" i="12"/>
  <c r="X2150" i="12"/>
  <c r="X2322" i="12"/>
  <c r="X2303" i="12"/>
  <c r="X2182" i="12"/>
  <c r="X2103" i="12"/>
  <c r="X2117" i="12"/>
  <c r="X2243" i="12"/>
  <c r="X2180" i="12"/>
  <c r="X2177" i="12"/>
  <c r="X2260" i="12"/>
  <c r="X2176" i="12"/>
  <c r="X2115" i="12"/>
  <c r="X2222" i="12"/>
  <c r="X2004" i="12"/>
  <c r="X1999" i="12"/>
  <c r="X2254" i="12"/>
  <c r="X2282" i="12"/>
  <c r="X2146" i="12"/>
  <c r="X2010" i="12"/>
  <c r="X1955" i="12"/>
  <c r="X2225" i="12"/>
  <c r="X2057" i="12"/>
  <c r="X2159" i="12"/>
  <c r="X2090" i="12"/>
  <c r="X2126" i="12"/>
  <c r="X2089" i="12"/>
  <c r="X2056" i="12"/>
  <c r="X2134" i="12"/>
  <c r="X2137" i="12"/>
  <c r="X2288" i="12"/>
  <c r="X2139" i="12"/>
  <c r="X1968" i="12"/>
  <c r="X2131" i="12"/>
  <c r="X2129" i="12"/>
  <c r="X2166" i="12"/>
  <c r="X2049" i="12"/>
  <c r="X2035" i="12"/>
  <c r="X2104" i="12"/>
  <c r="X2133" i="12"/>
  <c r="X2060" i="12"/>
  <c r="X2054" i="12"/>
  <c r="X2202" i="12"/>
  <c r="X2135" i="12"/>
  <c r="X2136" i="12"/>
  <c r="X2168" i="12"/>
  <c r="X1951" i="12"/>
  <c r="X2119" i="12"/>
  <c r="X1988" i="12"/>
  <c r="X1972" i="12"/>
  <c r="X2247" i="12"/>
  <c r="X2080" i="12"/>
  <c r="X2158" i="12"/>
  <c r="X2029" i="12"/>
  <c r="X2097" i="12"/>
  <c r="X2164" i="12"/>
  <c r="X2061" i="12"/>
  <c r="X2082" i="12"/>
  <c r="X2186" i="12"/>
  <c r="X2123" i="12"/>
  <c r="X2149" i="12"/>
  <c r="X2121" i="12"/>
  <c r="X2142" i="12"/>
  <c r="X2125" i="12"/>
  <c r="X2145" i="12"/>
  <c r="X2088" i="12"/>
  <c r="X2216" i="12"/>
  <c r="X2278" i="12"/>
  <c r="X2242" i="12"/>
  <c r="X2138" i="12"/>
  <c r="X2079" i="12"/>
  <c r="X1949" i="12"/>
  <c r="X2148" i="12"/>
  <c r="X2011" i="12"/>
  <c r="X1978" i="12"/>
  <c r="X2107" i="12"/>
  <c r="X2028" i="12"/>
  <c r="X1952" i="12"/>
  <c r="X2163" i="12"/>
  <c r="X2272" i="12"/>
  <c r="X2120" i="12"/>
  <c r="X2069" i="12"/>
  <c r="X2153" i="12"/>
  <c r="X2075" i="12"/>
  <c r="X2110" i="12"/>
  <c r="X2234" i="12"/>
  <c r="X2101" i="12"/>
  <c r="X2124" i="12"/>
  <c r="X2174" i="12"/>
  <c r="X2188" i="12"/>
  <c r="X2287" i="12"/>
  <c r="X2116" i="12"/>
  <c r="X1987" i="12"/>
  <c r="X2132" i="12"/>
  <c r="X2068" i="12"/>
  <c r="X2280" i="12"/>
  <c r="X2105" i="12"/>
  <c r="X2253" i="12"/>
  <c r="X2211" i="12"/>
  <c r="X2274" i="12"/>
  <c r="X2109" i="12"/>
  <c r="X2076" i="12"/>
  <c r="X2015" i="12"/>
  <c r="X2204" i="12"/>
  <c r="X2038" i="12"/>
  <c r="X2226" i="12"/>
  <c r="X2170" i="12"/>
  <c r="X2214" i="12"/>
  <c r="X2266" i="12"/>
  <c r="X2102" i="12"/>
  <c r="X2067" i="12"/>
  <c r="X2106" i="12"/>
  <c r="X2113" i="12"/>
  <c r="X1991" i="12"/>
  <c r="X1982" i="12"/>
  <c r="X2064" i="12"/>
  <c r="X1930" i="12"/>
  <c r="X2160" i="12"/>
  <c r="X2096" i="12"/>
  <c r="X2091" i="12"/>
  <c r="X2042" i="12"/>
  <c r="X2092" i="12"/>
  <c r="X2100" i="12"/>
  <c r="X2162" i="12"/>
  <c r="X1971" i="12"/>
  <c r="X2098" i="12"/>
  <c r="X2165" i="12"/>
  <c r="X2122" i="12"/>
  <c r="X2040" i="12"/>
  <c r="X1984" i="12"/>
  <c r="X1938" i="12"/>
  <c r="X2007" i="12"/>
  <c r="X1940" i="12"/>
  <c r="X1927" i="12"/>
  <c r="X1853" i="12"/>
  <c r="X2140" i="12"/>
  <c r="X2070" i="12"/>
  <c r="X2023" i="12"/>
  <c r="X2020" i="12"/>
  <c r="X1918" i="12"/>
  <c r="X1962" i="12"/>
  <c r="X2073" i="12"/>
  <c r="X2114" i="12"/>
  <c r="X2156" i="12"/>
  <c r="X2059" i="12"/>
  <c r="X2030" i="12"/>
  <c r="X2055" i="12"/>
  <c r="X1929" i="12"/>
  <c r="X1985" i="12"/>
  <c r="X1916" i="12"/>
  <c r="X1993" i="12"/>
  <c r="X2039" i="12"/>
  <c r="X1981" i="12"/>
  <c r="X2085" i="12"/>
  <c r="X2118" i="12"/>
  <c r="X2095" i="12"/>
  <c r="X2143" i="12"/>
  <c r="X2127" i="12"/>
  <c r="X2043" i="12"/>
  <c r="X1906" i="12"/>
  <c r="X1979" i="12"/>
  <c r="X1883" i="12"/>
  <c r="X2074" i="12"/>
  <c r="X2046" i="12"/>
  <c r="X1860" i="12"/>
  <c r="X1888" i="12"/>
  <c r="X1891" i="12"/>
  <c r="X2012" i="12"/>
  <c r="X2066" i="12"/>
  <c r="X2094" i="12"/>
  <c r="X2051" i="12"/>
  <c r="X2141" i="12"/>
  <c r="X2047" i="12"/>
  <c r="X1924" i="12"/>
  <c r="X2112" i="12"/>
  <c r="X2108" i="12"/>
  <c r="X2099" i="12"/>
  <c r="X2032" i="12"/>
  <c r="X2128" i="12"/>
  <c r="X1975" i="12"/>
  <c r="X1969" i="12"/>
  <c r="X1926" i="12"/>
  <c r="X1990" i="12"/>
  <c r="X2152" i="12"/>
  <c r="X2130" i="12"/>
  <c r="X2077" i="12"/>
  <c r="X2111" i="12"/>
  <c r="X2006" i="12"/>
  <c r="X2147" i="12"/>
  <c r="X2053" i="12"/>
  <c r="X1966" i="12"/>
  <c r="X2081" i="12"/>
  <c r="X1998" i="12"/>
  <c r="X1994" i="12"/>
  <c r="X2003" i="12"/>
  <c r="X2018" i="12"/>
  <c r="X1960" i="12"/>
  <c r="X2024" i="12"/>
  <c r="X2037" i="12"/>
  <c r="X1915" i="12"/>
  <c r="X1946" i="12"/>
  <c r="X2155" i="12"/>
  <c r="X1912" i="12"/>
  <c r="X1920" i="12"/>
  <c r="X1953" i="12"/>
  <c r="X1939" i="12"/>
  <c r="X1948" i="12"/>
  <c r="X1857" i="12"/>
  <c r="X1731" i="12"/>
  <c r="X2022" i="12"/>
  <c r="X1880" i="12"/>
  <c r="X2044" i="12"/>
  <c r="X1904" i="12"/>
  <c r="X2017" i="12"/>
  <c r="X1870" i="12"/>
  <c r="X2034" i="12"/>
  <c r="X1902" i="12"/>
  <c r="X1741" i="12"/>
  <c r="X2033" i="12"/>
  <c r="X1950" i="12"/>
  <c r="X1935" i="12"/>
  <c r="X2041" i="12"/>
  <c r="X2014" i="12"/>
  <c r="X1941" i="12"/>
  <c r="X1937" i="12"/>
  <c r="X2021" i="12"/>
  <c r="X2048" i="12"/>
  <c r="X1875" i="12"/>
  <c r="X1932" i="12"/>
  <c r="X1829" i="12"/>
  <c r="X2008" i="12"/>
  <c r="X2036" i="12"/>
  <c r="X1861" i="12"/>
  <c r="X2013" i="12"/>
  <c r="X2027" i="12"/>
  <c r="X1750" i="12"/>
  <c r="X1944" i="12"/>
  <c r="X1961" i="12"/>
  <c r="X2000" i="12"/>
  <c r="X2031" i="12"/>
  <c r="X1858" i="12"/>
  <c r="X1827" i="12"/>
  <c r="X1842" i="12"/>
  <c r="X1777" i="12"/>
  <c r="X1761" i="12"/>
  <c r="X2065" i="12"/>
  <c r="X2087" i="12"/>
  <c r="X1928" i="12"/>
  <c r="X1866" i="12"/>
  <c r="X2001" i="12"/>
  <c r="X2072" i="12"/>
  <c r="X2144" i="12"/>
  <c r="X1947" i="12"/>
  <c r="X1843" i="12"/>
  <c r="X1970" i="12"/>
  <c r="X1899" i="12"/>
  <c r="X1909" i="12"/>
  <c r="X1977" i="12"/>
  <c r="X1868" i="12"/>
  <c r="X1748" i="12"/>
  <c r="X1959" i="12"/>
  <c r="X2045" i="12"/>
  <c r="X2019" i="12"/>
  <c r="X1964" i="12"/>
  <c r="X2002" i="12"/>
  <c r="X1846" i="12"/>
  <c r="X1989" i="12"/>
  <c r="X1882" i="12"/>
  <c r="X1877" i="12"/>
  <c r="X1859" i="12"/>
  <c r="X1751" i="12"/>
  <c r="X1872" i="12"/>
  <c r="X1919" i="12"/>
  <c r="X2093" i="12"/>
  <c r="X1967" i="12"/>
  <c r="X1997" i="12"/>
  <c r="X1901" i="12"/>
  <c r="X2016" i="12"/>
  <c r="X1995" i="12"/>
  <c r="X2025" i="12"/>
  <c r="X1933" i="12"/>
  <c r="X1986" i="12"/>
  <c r="X1954" i="12"/>
  <c r="X1839" i="12"/>
  <c r="X1963" i="12"/>
  <c r="X1836" i="12"/>
  <c r="X1885" i="12"/>
  <c r="X2026" i="12"/>
  <c r="X1922" i="12"/>
  <c r="X1976" i="12"/>
  <c r="X2052" i="12"/>
  <c r="X2058" i="12"/>
  <c r="X1830" i="12"/>
  <c r="X1980" i="12"/>
  <c r="X1983" i="12"/>
  <c r="X1832" i="12"/>
  <c r="X1996" i="12"/>
  <c r="X1965" i="12"/>
  <c r="X1958" i="12"/>
  <c r="X1873" i="12"/>
  <c r="X1910" i="12"/>
  <c r="X1942" i="12"/>
  <c r="X1821" i="12"/>
  <c r="X1911" i="12"/>
  <c r="X1767" i="12"/>
  <c r="X1812" i="12"/>
  <c r="X1817" i="12"/>
  <c r="X1704" i="12"/>
  <c r="X1805" i="12"/>
  <c r="X1973" i="12"/>
  <c r="X1746" i="12"/>
  <c r="X1802" i="12"/>
  <c r="X1943" i="12"/>
  <c r="X1847" i="12"/>
  <c r="X1765" i="12"/>
  <c r="X1803" i="12"/>
  <c r="X1747" i="12"/>
  <c r="X1736" i="12"/>
  <c r="X1645" i="12"/>
  <c r="X1699" i="12"/>
  <c r="X1992" i="12"/>
  <c r="X1819" i="12"/>
  <c r="X1856" i="12"/>
  <c r="X1851" i="12"/>
  <c r="X1931" i="12"/>
  <c r="X1743" i="12"/>
  <c r="X1849" i="12"/>
  <c r="X1749" i="12"/>
  <c r="X1763" i="12"/>
  <c r="X1893" i="12"/>
  <c r="X1894" i="12"/>
  <c r="X1744" i="12"/>
  <c r="X1889" i="12"/>
  <c r="X1887" i="12"/>
  <c r="X1923" i="12"/>
  <c r="X1913" i="12"/>
  <c r="X1925" i="12"/>
  <c r="X1742" i="12"/>
  <c r="X1809" i="12"/>
  <c r="X1720" i="12"/>
  <c r="X1862" i="12"/>
  <c r="X1841" i="12"/>
  <c r="X1630" i="12"/>
  <c r="X1755" i="12"/>
  <c r="X1705" i="12"/>
  <c r="X1974" i="12"/>
  <c r="X1855" i="12"/>
  <c r="X1833" i="12"/>
  <c r="X1903" i="12"/>
  <c r="X1824" i="12"/>
  <c r="X1896" i="12"/>
  <c r="X1804" i="12"/>
  <c r="X1852" i="12"/>
  <c r="X1813" i="12"/>
  <c r="X1844" i="12"/>
  <c r="X1898" i="12"/>
  <c r="X1848" i="12"/>
  <c r="X1867" i="12"/>
  <c r="X1879" i="12"/>
  <c r="X1617" i="12"/>
  <c r="X1612" i="12"/>
  <c r="X1762" i="12"/>
  <c r="X1831" i="12"/>
  <c r="X1890" i="12"/>
  <c r="X1874" i="12"/>
  <c r="X1876" i="12"/>
  <c r="X1789" i="12"/>
  <c r="X1790" i="12"/>
  <c r="X1884" i="12"/>
  <c r="X1908" i="12"/>
  <c r="X1791" i="12"/>
  <c r="X1694" i="12"/>
  <c r="X2005" i="12"/>
  <c r="X1834" i="12"/>
  <c r="X1905" i="12"/>
  <c r="X1823" i="12"/>
  <c r="X1717" i="12"/>
  <c r="X1718" i="12"/>
  <c r="X1781" i="12"/>
  <c r="X1871" i="12"/>
  <c r="X1724" i="12"/>
  <c r="X1945" i="12"/>
  <c r="X1957" i="12"/>
  <c r="X1808" i="12"/>
  <c r="X1921" i="12"/>
  <c r="X1757" i="12"/>
  <c r="X1835" i="12"/>
  <c r="X1826" i="12"/>
  <c r="X1615" i="12"/>
  <c r="X1666" i="12"/>
  <c r="X1624" i="12"/>
  <c r="X2062" i="12"/>
  <c r="X1956" i="12"/>
  <c r="X2009" i="12"/>
  <c r="X1892" i="12"/>
  <c r="X2050" i="12"/>
  <c r="X1917" i="12"/>
  <c r="X1936" i="12"/>
  <c r="X1934" i="12"/>
  <c r="X1895" i="12"/>
  <c r="X1845" i="12"/>
  <c r="X1838" i="12"/>
  <c r="X1758" i="12"/>
  <c r="X1897" i="12"/>
  <c r="X1794" i="12"/>
  <c r="X1709" i="12"/>
  <c r="X1702" i="12"/>
  <c r="X1785" i="12"/>
  <c r="X1723" i="12"/>
  <c r="X1863" i="12"/>
  <c r="X1775" i="12"/>
  <c r="X1811" i="12"/>
  <c r="X1684" i="12"/>
  <c r="X1797" i="12"/>
  <c r="X1669" i="12"/>
  <c r="X1634" i="12"/>
  <c r="X1678" i="12"/>
  <c r="X1828" i="12"/>
  <c r="X1825" i="12"/>
  <c r="X1900" i="12"/>
  <c r="X1616" i="12"/>
  <c r="X1661" i="12"/>
  <c r="X1706" i="12"/>
  <c r="X1730" i="12"/>
  <c r="X1619" i="12"/>
  <c r="X1689" i="12"/>
  <c r="X1798" i="12"/>
  <c r="X1788" i="12"/>
  <c r="X1690" i="12"/>
  <c r="X1780" i="12"/>
  <c r="X1677" i="12"/>
  <c r="X1759" i="12"/>
  <c r="X1764" i="12"/>
  <c r="X1878" i="12"/>
  <c r="X1726" i="12"/>
  <c r="X1766" i="12"/>
  <c r="X1686" i="12"/>
  <c r="X1639" i="12"/>
  <c r="X1657" i="12"/>
  <c r="X1710" i="12"/>
  <c r="X1729" i="12"/>
  <c r="X1662" i="12"/>
  <c r="X1714" i="12"/>
  <c r="X1814" i="12"/>
  <c r="X1756" i="12"/>
  <c r="X1633" i="12"/>
  <c r="X1754" i="12"/>
  <c r="X1659" i="12"/>
  <c r="X1715" i="12"/>
  <c r="X1672" i="12"/>
  <c r="X1881" i="12"/>
  <c r="X1865" i="12"/>
  <c r="X1914" i="12"/>
  <c r="X1728" i="12"/>
  <c r="X1629" i="12"/>
  <c r="X1727" i="12"/>
  <c r="X1698" i="12"/>
  <c r="X1691" i="12"/>
  <c r="X1793" i="12"/>
  <c r="X1778" i="12"/>
  <c r="X1644" i="12"/>
  <c r="X1670" i="12"/>
  <c r="X1685" i="12"/>
  <c r="X1792" i="12"/>
  <c r="X1608" i="12"/>
  <c r="X1773" i="12"/>
  <c r="X1854" i="12"/>
  <c r="X1784" i="12"/>
  <c r="X1733" i="12"/>
  <c r="X1605" i="12"/>
  <c r="X1820" i="12"/>
  <c r="X1732" i="12"/>
  <c r="X1688" i="12"/>
  <c r="X1753" i="12"/>
  <c r="X1771" i="12"/>
  <c r="X1800" i="12"/>
  <c r="X1776" i="12"/>
  <c r="X1772" i="12"/>
  <c r="X1769" i="12"/>
  <c r="X1719" i="12"/>
  <c r="X1822" i="12"/>
  <c r="X1660" i="12"/>
  <c r="X1907" i="12"/>
  <c r="X1864" i="12"/>
  <c r="X1869" i="12"/>
  <c r="X1638" i="12"/>
  <c r="X1643" i="12"/>
  <c r="X1886" i="12"/>
  <c r="X1816" i="12"/>
  <c r="X1840" i="12"/>
  <c r="X1795" i="12"/>
  <c r="X1738" i="12"/>
  <c r="X1806" i="12"/>
  <c r="X1850" i="12"/>
  <c r="X1625" i="12"/>
  <c r="X1815" i="12"/>
  <c r="X1651" i="12"/>
  <c r="X1801" i="12"/>
  <c r="X1807" i="12"/>
  <c r="X1725" i="12"/>
  <c r="X1649" i="12"/>
  <c r="X1783" i="12"/>
  <c r="X1627" i="12"/>
  <c r="X1779" i="12"/>
  <c r="X1760" i="12"/>
  <c r="X1796" i="12"/>
  <c r="X1675" i="12"/>
  <c r="X1837" i="12"/>
  <c r="X1734" i="12"/>
  <c r="X1768" i="12"/>
  <c r="X1721" i="12"/>
  <c r="X1735" i="12"/>
  <c r="X1782" i="12"/>
  <c r="X1799" i="12"/>
  <c r="X1655" i="12"/>
  <c r="X1635" i="12"/>
  <c r="X1683" i="12"/>
  <c r="X1561" i="12"/>
  <c r="X1682" i="12"/>
  <c r="X1680" i="12"/>
  <c r="X1594" i="12"/>
  <c r="X1621" i="12"/>
  <c r="X1565" i="12"/>
  <c r="X1548" i="12"/>
  <c r="X1770" i="12"/>
  <c r="X1810" i="12"/>
  <c r="X1658" i="12"/>
  <c r="X1498" i="12"/>
  <c r="X1668" i="12"/>
  <c r="X1607" i="12"/>
  <c r="X1708" i="12"/>
  <c r="X1626" i="12"/>
  <c r="X1611" i="12"/>
  <c r="X1557" i="12"/>
  <c r="X1536" i="12"/>
  <c r="X1431" i="12"/>
  <c r="X1722" i="12"/>
  <c r="X1737" i="12"/>
  <c r="X1640" i="12"/>
  <c r="X1696" i="12"/>
  <c r="X1648" i="12"/>
  <c r="X1676" i="12"/>
  <c r="X1522" i="12"/>
  <c r="X1586" i="12"/>
  <c r="X1701" i="12"/>
  <c r="X1503" i="12"/>
  <c r="X1596" i="12"/>
  <c r="X1529" i="12"/>
  <c r="X1427" i="12"/>
  <c r="X1597" i="12"/>
  <c r="X1598" i="12"/>
  <c r="X1564" i="12"/>
  <c r="X1395" i="12"/>
  <c r="X1494" i="12"/>
  <c r="X1541" i="12"/>
  <c r="X1588" i="12"/>
  <c r="X1603" i="12"/>
  <c r="X1429" i="12"/>
  <c r="X1458" i="12"/>
  <c r="X1398" i="12"/>
  <c r="X1674" i="12"/>
  <c r="X1530" i="12"/>
  <c r="X1540" i="12"/>
  <c r="X1637" i="12"/>
  <c r="X1641" i="12"/>
  <c r="X1492" i="12"/>
  <c r="X1713" i="12"/>
  <c r="X1692" i="12"/>
  <c r="X1600" i="12"/>
  <c r="X1679" i="12"/>
  <c r="X1609" i="12"/>
  <c r="X1425" i="12"/>
  <c r="X1556" i="12"/>
  <c r="X1483" i="12"/>
  <c r="X1787" i="12"/>
  <c r="X1745" i="12"/>
  <c r="X1656" i="12"/>
  <c r="X1716" i="12"/>
  <c r="X1663" i="12"/>
  <c r="X1671" i="12"/>
  <c r="X1636" i="12"/>
  <c r="X1517" i="12"/>
  <c r="X1664" i="12"/>
  <c r="X1382" i="12"/>
  <c r="X1511" i="12"/>
  <c r="X1786" i="12"/>
  <c r="X1618" i="12"/>
  <c r="X1700" i="12"/>
  <c r="X1585" i="12"/>
  <c r="X1642" i="12"/>
  <c r="X1525" i="12"/>
  <c r="X1533" i="12"/>
  <c r="X1513" i="12"/>
  <c r="X1549" i="12"/>
  <c r="X1654" i="12"/>
  <c r="X1519" i="12"/>
  <c r="X1579" i="12"/>
  <c r="X1563" i="12"/>
  <c r="X1518" i="12"/>
  <c r="X1552" i="12"/>
  <c r="X1420" i="12"/>
  <c r="X1516" i="12"/>
  <c r="X1510" i="12"/>
  <c r="X1818" i="12"/>
  <c r="X1681" i="12"/>
  <c r="X1595" i="12"/>
  <c r="X1693" i="12"/>
  <c r="X1569" i="12"/>
  <c r="X1591" i="12"/>
  <c r="X1623" i="12"/>
  <c r="X1646" i="12"/>
  <c r="X1544" i="12"/>
  <c r="X1550" i="12"/>
  <c r="X1574" i="12"/>
  <c r="X1493" i="12"/>
  <c r="X1535" i="12"/>
  <c r="X1697" i="12"/>
  <c r="X1620" i="12"/>
  <c r="X1497" i="12"/>
  <c r="X1538" i="12"/>
  <c r="X1572" i="12"/>
  <c r="X1475" i="12"/>
  <c r="X1375" i="12"/>
  <c r="X1462" i="12"/>
  <c r="X1418" i="12"/>
  <c r="X1371" i="12"/>
  <c r="X1504" i="12"/>
  <c r="X1384" i="12"/>
  <c r="X1604" i="12"/>
  <c r="X1500" i="12"/>
  <c r="X1577" i="12"/>
  <c r="X1526" i="12"/>
  <c r="X1632" i="12"/>
  <c r="X1653" i="12"/>
  <c r="X1622" i="12"/>
  <c r="X1512" i="12"/>
  <c r="X1610" i="12"/>
  <c r="X1391" i="12"/>
  <c r="X1514" i="12"/>
  <c r="X1415" i="12"/>
  <c r="X1456" i="12"/>
  <c r="X1739" i="12"/>
  <c r="X1712" i="12"/>
  <c r="X1551" i="12"/>
  <c r="X1602" i="12"/>
  <c r="X1650" i="12"/>
  <c r="X1496" i="12"/>
  <c r="X1408" i="12"/>
  <c r="X1532" i="12"/>
  <c r="X1471" i="12"/>
  <c r="X1414" i="12"/>
  <c r="X1407" i="12"/>
  <c r="X1587" i="12"/>
  <c r="X1599" i="12"/>
  <c r="X1673" i="12"/>
  <c r="X1711" i="12"/>
  <c r="X1606" i="12"/>
  <c r="X1703" i="12"/>
  <c r="X1488" i="12"/>
  <c r="X1506" i="12"/>
  <c r="X1707" i="12"/>
  <c r="X1567" i="12"/>
  <c r="X1486" i="12"/>
  <c r="X1487" i="12"/>
  <c r="X1589" i="12"/>
  <c r="X1570" i="12"/>
  <c r="X1534" i="12"/>
  <c r="X1613" i="12"/>
  <c r="X1665" i="12"/>
  <c r="X1461" i="12"/>
  <c r="X1469" i="12"/>
  <c r="X1453" i="12"/>
  <c r="X1559" i="12"/>
  <c r="X1562" i="12"/>
  <c r="X1590" i="12"/>
  <c r="X1553" i="12"/>
  <c r="X1614" i="12"/>
  <c r="X1524" i="12"/>
  <c r="X1537" i="12"/>
  <c r="X1584" i="12"/>
  <c r="X1631" i="12"/>
  <c r="X1652" i="12"/>
  <c r="X1774" i="12"/>
  <c r="X1740" i="12"/>
  <c r="X1752" i="12"/>
  <c r="X1543" i="12"/>
  <c r="X1667" i="12"/>
  <c r="X1566" i="12"/>
  <c r="X1554" i="12"/>
  <c r="X1695" i="12"/>
  <c r="X1581" i="12"/>
  <c r="X1547" i="12"/>
  <c r="X1687" i="12"/>
  <c r="X1539" i="12"/>
  <c r="X1573" i="12"/>
  <c r="X1463" i="12"/>
  <c r="X1481" i="12"/>
  <c r="X1439" i="12"/>
  <c r="X1422" i="12"/>
  <c r="X1647" i="12"/>
  <c r="X1495" i="12"/>
  <c r="X1509" i="12"/>
  <c r="X1628" i="12"/>
  <c r="X1593" i="12"/>
  <c r="X1507" i="12"/>
  <c r="X1397" i="12"/>
  <c r="X1542" i="12"/>
  <c r="X1444" i="12"/>
  <c r="X1441" i="12"/>
  <c r="X1465" i="12"/>
  <c r="X1558" i="12"/>
  <c r="X1477" i="12"/>
  <c r="X1473" i="12"/>
  <c r="X1467" i="12"/>
  <c r="X1438" i="12"/>
  <c r="X1317" i="12"/>
  <c r="X1295" i="12"/>
  <c r="X1394" i="12"/>
  <c r="X1474" i="12"/>
  <c r="X1341" i="12"/>
  <c r="X1575" i="12"/>
  <c r="X1404" i="12"/>
  <c r="X1449" i="12"/>
  <c r="X1578" i="12"/>
  <c r="X1464" i="12"/>
  <c r="X1417" i="12"/>
  <c r="X1352" i="12"/>
  <c r="X1364" i="12"/>
  <c r="X1389" i="12"/>
  <c r="X1387" i="12"/>
  <c r="X1443" i="12"/>
  <c r="X1312" i="12"/>
  <c r="X1400" i="12"/>
  <c r="X1303" i="12"/>
  <c r="X1151" i="12"/>
  <c r="X1356" i="12"/>
  <c r="X1298" i="12"/>
  <c r="X1521" i="12"/>
  <c r="X1432" i="12"/>
  <c r="X1501" i="12"/>
  <c r="X1411" i="12"/>
  <c r="X1300" i="12"/>
  <c r="X1393" i="12"/>
  <c r="X1251" i="12"/>
  <c r="X1235" i="12"/>
  <c r="X1274" i="12"/>
  <c r="X1472" i="12"/>
  <c r="X1386" i="12"/>
  <c r="X1381" i="12"/>
  <c r="X1372" i="12"/>
  <c r="X1560" i="12"/>
  <c r="X1457" i="12"/>
  <c r="X1546" i="12"/>
  <c r="X1424" i="12"/>
  <c r="X1232" i="12"/>
  <c r="X1263" i="12"/>
  <c r="X1323" i="12"/>
  <c r="X1383" i="12"/>
  <c r="X1291" i="12"/>
  <c r="X1482" i="12"/>
  <c r="X1437" i="12"/>
  <c r="X1390" i="12"/>
  <c r="X1321" i="12"/>
  <c r="X1316" i="12"/>
  <c r="X1230" i="12"/>
  <c r="X1347" i="12"/>
  <c r="X1582" i="12"/>
  <c r="X1423" i="12"/>
  <c r="X1379" i="12"/>
  <c r="X1325" i="12"/>
  <c r="X1376" i="12"/>
  <c r="X1299" i="12"/>
  <c r="X1292" i="12"/>
  <c r="X1479" i="12"/>
  <c r="X1250" i="12"/>
  <c r="X1396" i="12"/>
  <c r="X1454" i="12"/>
  <c r="X1466" i="12"/>
  <c r="X1470" i="12"/>
  <c r="X1301" i="12"/>
  <c r="X1266" i="12"/>
  <c r="X1358" i="12"/>
  <c r="X1259" i="12"/>
  <c r="X1100" i="12"/>
  <c r="X1311" i="12"/>
  <c r="X1369" i="12"/>
  <c r="X1571" i="12"/>
  <c r="X1531" i="12"/>
  <c r="X1545" i="12"/>
  <c r="X1320" i="12"/>
  <c r="X1237" i="12"/>
  <c r="X1286" i="12"/>
  <c r="X1378" i="12"/>
  <c r="X1332" i="12"/>
  <c r="X1360" i="12"/>
  <c r="X1380" i="12"/>
  <c r="X1350" i="12"/>
  <c r="X1450" i="12"/>
  <c r="X1434" i="12"/>
  <c r="X1490" i="12"/>
  <c r="X1337" i="12"/>
  <c r="X1363" i="12"/>
  <c r="X1271" i="12"/>
  <c r="X1262" i="12"/>
  <c r="X1374" i="12"/>
  <c r="X1289" i="12"/>
  <c r="X1283" i="12"/>
  <c r="X1278" i="12"/>
  <c r="X1370" i="12"/>
  <c r="X1305" i="12"/>
  <c r="X1373" i="12"/>
  <c r="X1413" i="12"/>
  <c r="X1401" i="12"/>
  <c r="X1430" i="12"/>
  <c r="X1290" i="12"/>
  <c r="X1403" i="12"/>
  <c r="X1353" i="12"/>
  <c r="X1480" i="12"/>
  <c r="X1452" i="12"/>
  <c r="X1096" i="12"/>
  <c r="X1280" i="12"/>
  <c r="X1192" i="12"/>
  <c r="X1330" i="12"/>
  <c r="X1515" i="12"/>
  <c r="X1310" i="12"/>
  <c r="X1336" i="12"/>
  <c r="X1307" i="12"/>
  <c r="X1257" i="12"/>
  <c r="X1260" i="12"/>
  <c r="X1355" i="12"/>
  <c r="X1377" i="12"/>
  <c r="X1233" i="12"/>
  <c r="X1576" i="12"/>
  <c r="X1528" i="12"/>
  <c r="X1416" i="12"/>
  <c r="X1459" i="12"/>
  <c r="X1282" i="12"/>
  <c r="X1405" i="12"/>
  <c r="X1318" i="12"/>
  <c r="X1258" i="12"/>
  <c r="X1476" i="12"/>
  <c r="X1447" i="12"/>
  <c r="X1335" i="12"/>
  <c r="X1333" i="12"/>
  <c r="X1433" i="12"/>
  <c r="X1485" i="12"/>
  <c r="X1583" i="12"/>
  <c r="X1421" i="12"/>
  <c r="X1409" i="12"/>
  <c r="X1392" i="12"/>
  <c r="X1253" i="12"/>
  <c r="X1276" i="12"/>
  <c r="X1287" i="12"/>
  <c r="X1435" i="12"/>
  <c r="X1314" i="12"/>
  <c r="X1238" i="12"/>
  <c r="X1440" i="12"/>
  <c r="X1121" i="12"/>
  <c r="X1079" i="12"/>
  <c r="X1308" i="12"/>
  <c r="X1149" i="12"/>
  <c r="X1140" i="12"/>
  <c r="X1527" i="12"/>
  <c r="X1523" i="12"/>
  <c r="X1448" i="12"/>
  <c r="X1508" i="12"/>
  <c r="X1277" i="12"/>
  <c r="X1296" i="12"/>
  <c r="X1241" i="12"/>
  <c r="X1468" i="12"/>
  <c r="X1248" i="12"/>
  <c r="X1351" i="12"/>
  <c r="X1247" i="12"/>
  <c r="X1354" i="12"/>
  <c r="X1203" i="12"/>
  <c r="X1385" i="12"/>
  <c r="X1489" i="12"/>
  <c r="X1419" i="12"/>
  <c r="X1520" i="12"/>
  <c r="X1601" i="12"/>
  <c r="X1388" i="12"/>
  <c r="X1244" i="12"/>
  <c r="X1269" i="12"/>
  <c r="X1442" i="12"/>
  <c r="X1412" i="12"/>
  <c r="X1505" i="12"/>
  <c r="X1399" i="12"/>
  <c r="X1410" i="12"/>
  <c r="X1592" i="12"/>
  <c r="X1491" i="12"/>
  <c r="X1445" i="12"/>
  <c r="X1428" i="12"/>
  <c r="X1478" i="12"/>
  <c r="X1229" i="12"/>
  <c r="X1426" i="12"/>
  <c r="X1460" i="12"/>
  <c r="X1402" i="12"/>
  <c r="X1451" i="12"/>
  <c r="X1568" i="12"/>
  <c r="X1555" i="12"/>
  <c r="X1502" i="12"/>
  <c r="X1499" i="12"/>
  <c r="X1580" i="12"/>
  <c r="X1367" i="12"/>
  <c r="X1327" i="12"/>
  <c r="X1313" i="12"/>
  <c r="X1254" i="12"/>
  <c r="X1436" i="12"/>
  <c r="X1484" i="12"/>
  <c r="X1334" i="12"/>
  <c r="X1406" i="12"/>
  <c r="X1446" i="12"/>
  <c r="X1231" i="12"/>
  <c r="X1342" i="12"/>
  <c r="X1016" i="12"/>
  <c r="X1048" i="12"/>
  <c r="X1104" i="12"/>
  <c r="X1306" i="12"/>
  <c r="X1243" i="12"/>
  <c r="X1368" i="12"/>
  <c r="X1132" i="12"/>
  <c r="X1322" i="12"/>
  <c r="X1349" i="12"/>
  <c r="X1361" i="12"/>
  <c r="X1084" i="12"/>
  <c r="X1173" i="12"/>
  <c r="X1207" i="12"/>
  <c r="X1270" i="12"/>
  <c r="X1062" i="12"/>
  <c r="X1331" i="12"/>
  <c r="X1080" i="12"/>
  <c r="X1216" i="12"/>
  <c r="X1223" i="12"/>
  <c r="X1087" i="12"/>
  <c r="X1176" i="12"/>
  <c r="X1198" i="12"/>
  <c r="X1036" i="12"/>
  <c r="X1073" i="12"/>
  <c r="X1038" i="12"/>
  <c r="X1242" i="12"/>
  <c r="X1154" i="12"/>
  <c r="X1092" i="12"/>
  <c r="X1155" i="12"/>
  <c r="X1078" i="12"/>
  <c r="X1212" i="12"/>
  <c r="X1252" i="12"/>
  <c r="X1326" i="12"/>
  <c r="X1215" i="12"/>
  <c r="X1256" i="12"/>
  <c r="X1205" i="12"/>
  <c r="X1025" i="12"/>
  <c r="X1185" i="12"/>
  <c r="X1201" i="12"/>
  <c r="X1067" i="12"/>
  <c r="X1102" i="12"/>
  <c r="X931" i="12"/>
  <c r="X961" i="12"/>
  <c r="X1046" i="12"/>
  <c r="X1029" i="12"/>
  <c r="X964" i="12"/>
  <c r="X1094" i="12"/>
  <c r="X1005" i="12"/>
  <c r="X930" i="12"/>
  <c r="X1018" i="12"/>
  <c r="X1345" i="12"/>
  <c r="X1329" i="12"/>
  <c r="X1197" i="12"/>
  <c r="X1265" i="12"/>
  <c r="X1191" i="12"/>
  <c r="X1069" i="12"/>
  <c r="X1166" i="12"/>
  <c r="X1171" i="12"/>
  <c r="X1213" i="12"/>
  <c r="X1209" i="12"/>
  <c r="X1011" i="12"/>
  <c r="X921" i="12"/>
  <c r="X1455" i="12"/>
  <c r="X1275" i="12"/>
  <c r="X1255" i="12"/>
  <c r="X1348" i="12"/>
  <c r="X1050" i="12"/>
  <c r="X1343" i="12"/>
  <c r="X1162" i="12"/>
  <c r="X1082" i="12"/>
  <c r="X1115" i="12"/>
  <c r="X1052" i="12"/>
  <c r="X1141" i="12"/>
  <c r="X1026" i="12"/>
  <c r="X1081" i="12"/>
  <c r="X1061" i="12"/>
  <c r="X1150" i="12"/>
  <c r="X1183" i="12"/>
  <c r="X1060" i="12"/>
  <c r="X1365" i="12"/>
  <c r="X1245" i="12"/>
  <c r="X1268" i="12"/>
  <c r="X1114" i="12"/>
  <c r="X1224" i="12"/>
  <c r="X1234" i="12"/>
  <c r="X1227" i="12"/>
  <c r="X1225" i="12"/>
  <c r="X1108" i="12"/>
  <c r="X971" i="12"/>
  <c r="X987" i="12"/>
  <c r="X1090" i="12"/>
  <c r="X1309" i="12"/>
  <c r="X1160" i="12"/>
  <c r="X1056" i="12"/>
  <c r="X1165" i="12"/>
  <c r="X1273" i="12"/>
  <c r="X1186" i="12"/>
  <c r="X1072" i="12"/>
  <c r="X1222" i="12"/>
  <c r="X1146" i="12"/>
  <c r="X1180" i="12"/>
  <c r="X1267" i="12"/>
  <c r="X1058" i="12"/>
  <c r="X1053" i="12"/>
  <c r="X1346" i="12"/>
  <c r="X1063" i="12"/>
  <c r="X1196" i="12"/>
  <c r="X1076" i="12"/>
  <c r="X1097" i="12"/>
  <c r="X1095" i="12"/>
  <c r="X1177" i="12"/>
  <c r="X1030" i="12"/>
  <c r="X1145" i="12"/>
  <c r="X1169" i="12"/>
  <c r="X1189" i="12"/>
  <c r="X1288" i="12"/>
  <c r="X1131" i="12"/>
  <c r="X1035" i="12"/>
  <c r="X932" i="12"/>
  <c r="X956" i="12"/>
  <c r="X998" i="12"/>
  <c r="X1068" i="12"/>
  <c r="X997" i="12"/>
  <c r="X1339" i="12"/>
  <c r="X1051" i="12"/>
  <c r="X1187" i="12"/>
  <c r="X1344" i="12"/>
  <c r="X1226" i="12"/>
  <c r="X1039" i="12"/>
  <c r="X1085" i="12"/>
  <c r="X1093" i="12"/>
  <c r="X1113" i="12"/>
  <c r="X1178" i="12"/>
  <c r="X1359" i="12"/>
  <c r="X1324" i="12"/>
  <c r="X1033" i="12"/>
  <c r="X1181" i="12"/>
  <c r="X1261" i="12"/>
  <c r="X1124" i="12"/>
  <c r="X1130" i="12"/>
  <c r="X1206" i="12"/>
  <c r="X1190" i="12"/>
  <c r="X1144" i="12"/>
  <c r="X1034" i="12"/>
  <c r="X1007" i="12"/>
  <c r="X1022" i="12"/>
  <c r="X1012" i="12"/>
  <c r="X1338" i="12"/>
  <c r="X1315" i="12"/>
  <c r="X1220" i="12"/>
  <c r="X1037" i="12"/>
  <c r="X1279" i="12"/>
  <c r="X1125" i="12"/>
  <c r="X1057" i="12"/>
  <c r="X1024" i="12"/>
  <c r="X1023" i="12"/>
  <c r="X1142" i="12"/>
  <c r="X1040" i="12"/>
  <c r="X1156" i="12"/>
  <c r="X1017" i="12"/>
  <c r="X1147" i="12"/>
  <c r="X1157" i="12"/>
  <c r="X1272" i="12"/>
  <c r="X1366" i="12"/>
  <c r="X1014" i="12"/>
  <c r="X1297" i="12"/>
  <c r="X1319" i="12"/>
  <c r="X1210" i="12"/>
  <c r="X1152" i="12"/>
  <c r="X1163" i="12"/>
  <c r="X1218" i="12"/>
  <c r="X1174" i="12"/>
  <c r="X1021" i="12"/>
  <c r="X1208" i="12"/>
  <c r="X1357" i="12"/>
  <c r="X1304" i="12"/>
  <c r="X1246" i="12"/>
  <c r="X1294" i="12"/>
  <c r="X1127" i="12"/>
  <c r="X1071" i="12"/>
  <c r="X1027" i="12"/>
  <c r="X1204" i="12"/>
  <c r="X1211" i="12"/>
  <c r="X1137" i="12"/>
  <c r="X1089" i="12"/>
  <c r="X1159" i="12"/>
  <c r="X922" i="12"/>
  <c r="X1168" i="12"/>
  <c r="X1285" i="12"/>
  <c r="X1239" i="12"/>
  <c r="X1161" i="12"/>
  <c r="X1362" i="12"/>
  <c r="X1070" i="12"/>
  <c r="X1032" i="12"/>
  <c r="X1281" i="12"/>
  <c r="X1236" i="12"/>
  <c r="X1302" i="12"/>
  <c r="X1009" i="12"/>
  <c r="X1179" i="12"/>
  <c r="X1010" i="12"/>
  <c r="X1133" i="12"/>
  <c r="X1153" i="12"/>
  <c r="X1139" i="12"/>
  <c r="X1264" i="12"/>
  <c r="X1249" i="12"/>
  <c r="X1182" i="12"/>
  <c r="X1228" i="12"/>
  <c r="X1284" i="12"/>
  <c r="X1172" i="12"/>
  <c r="X1086" i="12"/>
  <c r="X1111" i="12"/>
  <c r="X1098" i="12"/>
  <c r="X1077" i="12"/>
  <c r="X1112" i="12"/>
  <c r="X1340" i="12"/>
  <c r="X1042" i="12"/>
  <c r="X1193" i="12"/>
  <c r="X981" i="12"/>
  <c r="X1136" i="12"/>
  <c r="X972" i="12"/>
  <c r="X1129" i="12"/>
  <c r="X1194" i="12"/>
  <c r="X1047" i="12"/>
  <c r="X940" i="12"/>
  <c r="X1054" i="12"/>
  <c r="X1328" i="12"/>
  <c r="X1123" i="12"/>
  <c r="X1202" i="12"/>
  <c r="X1240" i="12"/>
  <c r="X1195" i="12"/>
  <c r="X1043" i="12"/>
  <c r="X1134" i="12"/>
  <c r="X1075" i="12"/>
  <c r="X1143" i="12"/>
  <c r="X952" i="12"/>
  <c r="X974" i="12"/>
  <c r="X1015" i="12"/>
  <c r="X1128" i="12"/>
  <c r="X945" i="12"/>
  <c r="X980" i="12"/>
  <c r="X995" i="12"/>
  <c r="X934" i="12"/>
  <c r="X1118" i="12"/>
  <c r="X954" i="12"/>
  <c r="X923" i="12"/>
  <c r="X863" i="12"/>
  <c r="X1019" i="12"/>
  <c r="X984" i="12"/>
  <c r="X1117" i="12"/>
  <c r="X1116" i="12"/>
  <c r="X1122" i="12"/>
  <c r="X1184" i="12"/>
  <c r="X767" i="12"/>
  <c r="X733" i="12"/>
  <c r="X766" i="12"/>
  <c r="X739" i="12"/>
  <c r="X828" i="12"/>
  <c r="X869" i="12"/>
  <c r="X853" i="12"/>
  <c r="X771" i="12"/>
  <c r="X702" i="12"/>
  <c r="X814" i="12"/>
  <c r="X1164" i="12"/>
  <c r="X1101" i="12"/>
  <c r="X1293" i="12"/>
  <c r="X1001" i="12"/>
  <c r="X982" i="12"/>
  <c r="X811" i="12"/>
  <c r="X908" i="12"/>
  <c r="X729" i="12"/>
  <c r="X806" i="12"/>
  <c r="X816" i="12"/>
  <c r="X1105" i="12"/>
  <c r="X920" i="12"/>
  <c r="X1064" i="12"/>
  <c r="X882" i="12"/>
  <c r="X868" i="12"/>
  <c r="X947" i="12"/>
  <c r="X831" i="12"/>
  <c r="X1103" i="12"/>
  <c r="X1175" i="12"/>
  <c r="X983" i="12"/>
  <c r="X958" i="12"/>
  <c r="X959" i="12"/>
  <c r="X1002" i="12"/>
  <c r="X844" i="12"/>
  <c r="X871" i="12"/>
  <c r="X812" i="12"/>
  <c r="X1120" i="12"/>
  <c r="X1008" i="12"/>
  <c r="X1199" i="12"/>
  <c r="X1214" i="12"/>
  <c r="X1148" i="12"/>
  <c r="X1200" i="12"/>
  <c r="X968" i="12"/>
  <c r="X969" i="12"/>
  <c r="X951" i="12"/>
  <c r="X955" i="12"/>
  <c r="X1020" i="12"/>
  <c r="X936" i="12"/>
  <c r="X804" i="12"/>
  <c r="X743" i="12"/>
  <c r="X1188" i="12"/>
  <c r="X1044" i="12"/>
  <c r="X944" i="12"/>
  <c r="X977" i="12"/>
  <c r="X864" i="12"/>
  <c r="X879" i="12"/>
  <c r="X919" i="12"/>
  <c r="X886" i="12"/>
  <c r="X861" i="12"/>
  <c r="X1091" i="12"/>
  <c r="X1107" i="12"/>
  <c r="X1221" i="12"/>
  <c r="X999" i="12"/>
  <c r="X960" i="12"/>
  <c r="X950" i="12"/>
  <c r="X953" i="12"/>
  <c r="X1219" i="12"/>
  <c r="X1004" i="12"/>
  <c r="X963" i="12"/>
  <c r="X1158" i="12"/>
  <c r="X1065" i="12"/>
  <c r="X938" i="12"/>
  <c r="X978" i="12"/>
  <c r="X926" i="12"/>
  <c r="X993" i="12"/>
  <c r="X888" i="12"/>
  <c r="X846" i="12"/>
  <c r="X890" i="12"/>
  <c r="X836" i="12"/>
  <c r="X1109" i="12"/>
  <c r="X1088" i="12"/>
  <c r="X1059" i="12"/>
  <c r="X985" i="12"/>
  <c r="X967" i="12"/>
  <c r="X1031" i="12"/>
  <c r="X1138" i="12"/>
  <c r="X1006" i="12"/>
  <c r="X957" i="12"/>
  <c r="X990" i="12"/>
  <c r="X833" i="12"/>
  <c r="X768" i="12"/>
  <c r="X787" i="12"/>
  <c r="X917" i="12"/>
  <c r="X770" i="12"/>
  <c r="X772" i="12"/>
  <c r="X824" i="12"/>
  <c r="X782" i="12"/>
  <c r="X1028" i="12"/>
  <c r="X1126" i="12"/>
  <c r="X1099" i="12"/>
  <c r="X946" i="12"/>
  <c r="X1074" i="12"/>
  <c r="X975" i="12"/>
  <c r="X996" i="12"/>
  <c r="X948" i="12"/>
  <c r="X849" i="12"/>
  <c r="X784" i="12"/>
  <c r="X848" i="12"/>
  <c r="X909" i="12"/>
  <c r="X877" i="12"/>
  <c r="X754" i="12"/>
  <c r="X785" i="12"/>
  <c r="X854" i="12"/>
  <c r="X714" i="12"/>
  <c r="X902" i="12"/>
  <c r="X1106" i="12"/>
  <c r="X1119" i="12"/>
  <c r="X1045" i="12"/>
  <c r="X1217" i="12"/>
  <c r="X991" i="12"/>
  <c r="X901" i="12"/>
  <c r="X915" i="12"/>
  <c r="X1049" i="12"/>
  <c r="X1003" i="12"/>
  <c r="X970" i="12"/>
  <c r="X992" i="12"/>
  <c r="X764" i="12"/>
  <c r="X707" i="12"/>
  <c r="X783" i="12"/>
  <c r="X799" i="12"/>
  <c r="X761" i="12"/>
  <c r="X825" i="12"/>
  <c r="X912" i="12"/>
  <c r="X809" i="12"/>
  <c r="X900" i="12"/>
  <c r="X725" i="12"/>
  <c r="X792" i="12"/>
  <c r="X798" i="12"/>
  <c r="X1041" i="12"/>
  <c r="X1135" i="12"/>
  <c r="X1013" i="12"/>
  <c r="X1170" i="12"/>
  <c r="X994" i="12"/>
  <c r="X1167" i="12"/>
  <c r="X988" i="12"/>
  <c r="X986" i="12"/>
  <c r="X1066" i="12"/>
  <c r="X941" i="12"/>
  <c r="X949" i="12"/>
  <c r="X965" i="12"/>
  <c r="X933" i="12"/>
  <c r="X775" i="12"/>
  <c r="X937" i="12"/>
  <c r="X973" i="12"/>
  <c r="X867" i="12"/>
  <c r="X839" i="12"/>
  <c r="X925" i="12"/>
  <c r="X760" i="12"/>
  <c r="X1055" i="12"/>
  <c r="X966" i="12"/>
  <c r="X989" i="12"/>
  <c r="X962" i="12"/>
  <c r="X1110" i="12"/>
  <c r="X942" i="12"/>
  <c r="X711" i="12"/>
  <c r="X856" i="12"/>
  <c r="X827" i="12"/>
  <c r="X719" i="12"/>
  <c r="X893" i="12"/>
  <c r="X897" i="12"/>
  <c r="X718" i="12"/>
  <c r="X884" i="12"/>
  <c r="X834" i="12"/>
  <c r="X876" i="12"/>
  <c r="X731" i="12"/>
  <c r="X895" i="12"/>
  <c r="X910" i="12"/>
  <c r="X838" i="12"/>
  <c r="X907" i="12"/>
  <c r="X976" i="12"/>
  <c r="X779" i="12"/>
  <c r="X807" i="12"/>
  <c r="X697" i="12"/>
  <c r="X619" i="12"/>
  <c r="X616" i="12"/>
  <c r="X530" i="12"/>
  <c r="X712" i="12"/>
  <c r="X604" i="12"/>
  <c r="X822" i="12"/>
  <c r="X586" i="12"/>
  <c r="X661" i="12"/>
  <c r="X540" i="12"/>
  <c r="X703" i="12"/>
  <c r="X683" i="12"/>
  <c r="X577" i="12"/>
  <c r="X658" i="12"/>
  <c r="X776" i="12"/>
  <c r="X549" i="12"/>
  <c r="X751" i="12"/>
  <c r="X928" i="12"/>
  <c r="X823" i="12"/>
  <c r="X821" i="12"/>
  <c r="X795" i="12"/>
  <c r="X875" i="12"/>
  <c r="X881" i="12"/>
  <c r="X883" i="12"/>
  <c r="X1000" i="12"/>
  <c r="X943" i="12"/>
  <c r="X808" i="12"/>
  <c r="X788" i="12"/>
  <c r="X736" i="12"/>
  <c r="X730" i="12"/>
  <c r="X817" i="12"/>
  <c r="X698" i="12"/>
  <c r="X790" i="12"/>
  <c r="X592" i="12"/>
  <c r="X866" i="12"/>
  <c r="X773" i="12"/>
  <c r="X715" i="12"/>
  <c r="X859" i="12"/>
  <c r="X860" i="12"/>
  <c r="X904" i="12"/>
  <c r="X777" i="12"/>
  <c r="X793" i="12"/>
  <c r="X911" i="12"/>
  <c r="X857" i="12"/>
  <c r="X742" i="12"/>
  <c r="X752" i="12"/>
  <c r="X724" i="12"/>
  <c r="X570" i="12"/>
  <c r="X852" i="12"/>
  <c r="X778" i="12"/>
  <c r="X713" i="12"/>
  <c r="X815" i="12"/>
  <c r="X887" i="12"/>
  <c r="X680" i="12"/>
  <c r="X662" i="12"/>
  <c r="X541" i="12"/>
  <c r="X593" i="12"/>
  <c r="X501" i="12"/>
  <c r="X608" i="12"/>
  <c r="X635" i="12"/>
  <c r="X858" i="12"/>
  <c r="X797" i="12"/>
  <c r="X765" i="12"/>
  <c r="X865" i="12"/>
  <c r="X914" i="12"/>
  <c r="X587" i="12"/>
  <c r="X659" i="12"/>
  <c r="X720" i="12"/>
  <c r="X835" i="12"/>
  <c r="X666" i="12"/>
  <c r="X601" i="12"/>
  <c r="X505" i="12"/>
  <c r="X558" i="12"/>
  <c r="X551" i="12"/>
  <c r="X573" i="12"/>
  <c r="X709" i="12"/>
  <c r="X623" i="12"/>
  <c r="X748" i="12"/>
  <c r="X820" i="12"/>
  <c r="X774" i="12"/>
  <c r="X710" i="12"/>
  <c r="X723" i="12"/>
  <c r="X894" i="12"/>
  <c r="X903" i="12"/>
  <c r="X1083" i="12"/>
  <c r="X747" i="12"/>
  <c r="X706" i="12"/>
  <c r="X732" i="12"/>
  <c r="X734" i="12"/>
  <c r="X794" i="12"/>
  <c r="X840" i="12"/>
  <c r="X842" i="12"/>
  <c r="X892" i="12"/>
  <c r="X721" i="12"/>
  <c r="X845" i="12"/>
  <c r="X527" i="12"/>
  <c r="X873" i="12"/>
  <c r="X756" i="12"/>
  <c r="X737" i="12"/>
  <c r="X708" i="12"/>
  <c r="X796" i="12"/>
  <c r="X918" i="12"/>
  <c r="X717" i="12"/>
  <c r="X906" i="12"/>
  <c r="X675" i="12"/>
  <c r="X769" i="12"/>
  <c r="X924" i="12"/>
  <c r="X677" i="12"/>
  <c r="X862" i="12"/>
  <c r="X878" i="12"/>
  <c r="X829" i="12"/>
  <c r="X979" i="12"/>
  <c r="X830" i="12"/>
  <c r="X762" i="12"/>
  <c r="X870" i="12"/>
  <c r="X847" i="12"/>
  <c r="X889" i="12"/>
  <c r="X727" i="12"/>
  <c r="X805" i="12"/>
  <c r="X935" i="12"/>
  <c r="X927" i="12"/>
  <c r="X819" i="12"/>
  <c r="X667" i="12"/>
  <c r="X639" i="12"/>
  <c r="X939" i="12"/>
  <c r="X627" i="12"/>
  <c r="X757" i="12"/>
  <c r="X595" i="12"/>
  <c r="X566" i="12"/>
  <c r="X613" i="12"/>
  <c r="X555" i="12"/>
  <c r="X726" i="12"/>
  <c r="X759" i="12"/>
  <c r="X874" i="12"/>
  <c r="X872" i="12"/>
  <c r="X916" i="12"/>
  <c r="X880" i="12"/>
  <c r="X899" i="12"/>
  <c r="X513" i="12"/>
  <c r="X678" i="12"/>
  <c r="X832" i="12"/>
  <c r="X672" i="12"/>
  <c r="X625" i="12"/>
  <c r="X688" i="12"/>
  <c r="X560" i="12"/>
  <c r="X745" i="12"/>
  <c r="X750" i="12"/>
  <c r="X780" i="12"/>
  <c r="X850" i="12"/>
  <c r="X728" i="12"/>
  <c r="X722" i="12"/>
  <c r="X813" i="12"/>
  <c r="X791" i="12"/>
  <c r="X740" i="12"/>
  <c r="X670" i="12"/>
  <c r="X542" i="12"/>
  <c r="X738" i="12"/>
  <c r="X532" i="12"/>
  <c r="X686" i="12"/>
  <c r="X610" i="12"/>
  <c r="X572" i="12"/>
  <c r="X663" i="12"/>
  <c r="X525" i="12"/>
  <c r="X763" i="12"/>
  <c r="X855" i="12"/>
  <c r="X818" i="12"/>
  <c r="X851" i="12"/>
  <c r="X891" i="12"/>
  <c r="X843" i="12"/>
  <c r="X803" i="12"/>
  <c r="X885" i="12"/>
  <c r="X589" i="12"/>
  <c r="X781" i="12"/>
  <c r="X898" i="12"/>
  <c r="X826" i="12"/>
  <c r="X741" i="12"/>
  <c r="X801" i="12"/>
  <c r="X647" i="12"/>
  <c r="X621" i="12"/>
  <c r="X605" i="12"/>
  <c r="X746" i="12"/>
  <c r="X562" i="12"/>
  <c r="X692" i="12"/>
  <c r="X700" i="12"/>
  <c r="X628" i="12"/>
  <c r="X556" i="12"/>
  <c r="X457" i="12"/>
  <c r="X755" i="12"/>
  <c r="X415" i="12"/>
  <c r="X323" i="12"/>
  <c r="X425" i="12"/>
  <c r="X440" i="12"/>
  <c r="X289" i="12"/>
  <c r="X410" i="12"/>
  <c r="X533" i="12"/>
  <c r="X581" i="12"/>
  <c r="X561" i="12"/>
  <c r="X537" i="12"/>
  <c r="X691" i="12"/>
  <c r="X574" i="12"/>
  <c r="X583" i="12"/>
  <c r="X599" i="12"/>
  <c r="X514" i="12"/>
  <c r="X515" i="12"/>
  <c r="X526" i="12"/>
  <c r="X539" i="12"/>
  <c r="X398" i="12"/>
  <c r="X349" i="12"/>
  <c r="X535" i="12"/>
  <c r="X347" i="12"/>
  <c r="X345" i="12"/>
  <c r="X802" i="12"/>
  <c r="X650" i="12"/>
  <c r="X611" i="12"/>
  <c r="X617" i="12"/>
  <c r="X648" i="12"/>
  <c r="X510" i="12"/>
  <c r="X571" i="12"/>
  <c r="X512" i="12"/>
  <c r="X484" i="12"/>
  <c r="X521" i="12"/>
  <c r="X381" i="12"/>
  <c r="X469" i="12"/>
  <c r="X450" i="12"/>
  <c r="X637" i="12"/>
  <c r="X563" i="12"/>
  <c r="X786" i="12"/>
  <c r="X632" i="12"/>
  <c r="X744" i="12"/>
  <c r="X576" i="12"/>
  <c r="X579" i="12"/>
  <c r="X580" i="12"/>
  <c r="X649" i="12"/>
  <c r="X376" i="12"/>
  <c r="X409" i="12"/>
  <c r="X299" i="12"/>
  <c r="X461" i="12"/>
  <c r="X506" i="12"/>
  <c r="X544" i="12"/>
  <c r="X837" i="12"/>
  <c r="X496" i="12"/>
  <c r="X588" i="12"/>
  <c r="X660" i="12"/>
  <c r="X550" i="12"/>
  <c r="X272" i="12"/>
  <c r="X518" i="12"/>
  <c r="X317" i="12"/>
  <c r="X427" i="12"/>
  <c r="X341" i="12"/>
  <c r="X446" i="12"/>
  <c r="X489" i="12"/>
  <c r="X495" i="12"/>
  <c r="X500" i="12"/>
  <c r="X841" i="12"/>
  <c r="X452" i="12"/>
  <c r="X476" i="12"/>
  <c r="X397" i="12"/>
  <c r="X296" i="12"/>
  <c r="X609" i="12"/>
  <c r="X603" i="12"/>
  <c r="X693" i="12"/>
  <c r="X684" i="12"/>
  <c r="X559" i="12"/>
  <c r="X701" i="12"/>
  <c r="X564" i="12"/>
  <c r="X455" i="12"/>
  <c r="X368" i="12"/>
  <c r="X606" i="12"/>
  <c r="X626" i="12"/>
  <c r="X373" i="12"/>
  <c r="X372" i="12"/>
  <c r="X430" i="12"/>
  <c r="X367" i="12"/>
  <c r="X353" i="12"/>
  <c r="X305" i="12"/>
  <c r="X474" i="12"/>
  <c r="X594" i="12"/>
  <c r="X531" i="12"/>
  <c r="X582" i="12"/>
  <c r="X749" i="12"/>
  <c r="X674" i="12"/>
  <c r="X620" i="12"/>
  <c r="X758" i="12"/>
  <c r="X565" i="12"/>
  <c r="X652" i="12"/>
  <c r="X511" i="12"/>
  <c r="X578" i="12"/>
  <c r="X567" i="12"/>
  <c r="X538" i="12"/>
  <c r="X508" i="12"/>
  <c r="X696" i="12"/>
  <c r="X629" i="12"/>
  <c r="X493" i="12"/>
  <c r="X330" i="12"/>
  <c r="X482" i="12"/>
  <c r="X464" i="12"/>
  <c r="X441" i="12"/>
  <c r="X458" i="12"/>
  <c r="X304" i="12"/>
  <c r="X695" i="12"/>
  <c r="X502" i="12"/>
  <c r="X598" i="12"/>
  <c r="X679" i="12"/>
  <c r="X543" i="12"/>
  <c r="X643" i="12"/>
  <c r="X646" i="12"/>
  <c r="X644" i="12"/>
  <c r="X668" i="12"/>
  <c r="X633" i="12"/>
  <c r="X694" i="12"/>
  <c r="X417" i="12"/>
  <c r="X364" i="12"/>
  <c r="X396" i="12"/>
  <c r="X269" i="12"/>
  <c r="X463" i="12"/>
  <c r="X391" i="12"/>
  <c r="X386" i="12"/>
  <c r="X371" i="12"/>
  <c r="X377" i="12"/>
  <c r="X360" i="12"/>
  <c r="X735" i="12"/>
  <c r="X524" i="12"/>
  <c r="X504" i="12"/>
  <c r="X690" i="12"/>
  <c r="X557" i="12"/>
  <c r="X591" i="12"/>
  <c r="X673" i="12"/>
  <c r="X602" i="12"/>
  <c r="X929" i="12"/>
  <c r="X656" i="12"/>
  <c r="X301" i="12"/>
  <c r="X575" i="12"/>
  <c r="X443" i="12"/>
  <c r="X374" i="12"/>
  <c r="X640" i="12"/>
  <c r="X753" i="12"/>
  <c r="X913" i="12"/>
  <c r="X522" i="12"/>
  <c r="X584" i="12"/>
  <c r="X552" i="12"/>
  <c r="X528" i="12"/>
  <c r="X699" i="12"/>
  <c r="X716" i="12"/>
  <c r="X655" i="12"/>
  <c r="X896" i="12"/>
  <c r="X654" i="12"/>
  <c r="X548" i="12"/>
  <c r="X689" i="12"/>
  <c r="X704" i="12"/>
  <c r="X705" i="12"/>
  <c r="X676" i="12"/>
  <c r="X631" i="12"/>
  <c r="X509" i="12"/>
  <c r="X657" i="12"/>
  <c r="X516" i="12"/>
  <c r="X529" i="12"/>
  <c r="X624" i="12"/>
  <c r="X669" i="12"/>
  <c r="X681" i="12"/>
  <c r="X435" i="12"/>
  <c r="X536" i="12"/>
  <c r="X634" i="12"/>
  <c r="X682" i="12"/>
  <c r="X554" i="12"/>
  <c r="X507" i="12"/>
  <c r="X685" i="12"/>
  <c r="X665" i="12"/>
  <c r="X789" i="12"/>
  <c r="X642" i="12"/>
  <c r="X293" i="12"/>
  <c r="X568" i="12"/>
  <c r="X534" i="12"/>
  <c r="X585" i="12"/>
  <c r="X519" i="12"/>
  <c r="X283" i="12"/>
  <c r="X418" i="12"/>
  <c r="X333" i="12"/>
  <c r="X607" i="12"/>
  <c r="X612" i="12"/>
  <c r="X671" i="12"/>
  <c r="X614" i="12"/>
  <c r="X651" i="12"/>
  <c r="X638" i="12"/>
  <c r="X553" i="12"/>
  <c r="X546" i="12"/>
  <c r="X630" i="12"/>
  <c r="X404" i="12"/>
  <c r="X517" i="12"/>
  <c r="X351" i="12"/>
  <c r="X363" i="12"/>
  <c r="X399" i="12"/>
  <c r="X423" i="12"/>
  <c r="X442" i="12"/>
  <c r="X335" i="12"/>
  <c r="X310" i="12"/>
  <c r="X800" i="12"/>
  <c r="X810" i="12"/>
  <c r="X498" i="12"/>
  <c r="X545" i="12"/>
  <c r="X388" i="12"/>
  <c r="X338" i="12"/>
  <c r="X445" i="12"/>
  <c r="X326" i="12"/>
  <c r="X278" i="12"/>
  <c r="X276" i="12"/>
  <c r="X225" i="12"/>
  <c r="X290" i="12"/>
  <c r="X184" i="12"/>
  <c r="X359" i="12"/>
  <c r="X622" i="12"/>
  <c r="X569" i="12"/>
  <c r="X414" i="12"/>
  <c r="X420" i="12"/>
  <c r="X325" i="12"/>
  <c r="X416" i="12"/>
  <c r="X429" i="12"/>
  <c r="X439" i="12"/>
  <c r="X300" i="12"/>
  <c r="X615" i="12"/>
  <c r="X645" i="12"/>
  <c r="X286" i="12"/>
  <c r="X436" i="12"/>
  <c r="X419" i="12"/>
  <c r="X471" i="12"/>
  <c r="X488" i="12"/>
  <c r="X287" i="12"/>
  <c r="X362" i="12"/>
  <c r="X167" i="12"/>
  <c r="X590" i="12"/>
  <c r="X403" i="12"/>
  <c r="X473" i="12"/>
  <c r="X384" i="12"/>
  <c r="X486" i="12"/>
  <c r="X448" i="12"/>
  <c r="X618" i="12"/>
  <c r="X321" i="12"/>
  <c r="X313" i="12"/>
  <c r="X494" i="12"/>
  <c r="X311" i="12"/>
  <c r="X329" i="12"/>
  <c r="X268" i="12"/>
  <c r="X358" i="12"/>
  <c r="X275" i="12"/>
  <c r="X407" i="12"/>
  <c r="X408" i="12"/>
  <c r="X424" i="12"/>
  <c r="X331" i="12"/>
  <c r="X402" i="12"/>
  <c r="X236" i="12"/>
  <c r="X198" i="12"/>
  <c r="X197" i="12"/>
  <c r="X346" i="12"/>
  <c r="X383" i="12"/>
  <c r="X294" i="12"/>
  <c r="X600" i="12"/>
  <c r="X497" i="12"/>
  <c r="X653" i="12"/>
  <c r="X547" i="12"/>
  <c r="X596" i="12"/>
  <c r="X480" i="12"/>
  <c r="X478" i="12"/>
  <c r="X380" i="12"/>
  <c r="X378" i="12"/>
  <c r="X348" i="12"/>
  <c r="X285" i="12"/>
  <c r="X295" i="12"/>
  <c r="X369" i="12"/>
  <c r="X279" i="12"/>
  <c r="X413" i="12"/>
  <c r="X401" i="12"/>
  <c r="X466" i="12"/>
  <c r="X327" i="12"/>
  <c r="X456" i="12"/>
  <c r="X357" i="12"/>
  <c r="X412" i="12"/>
  <c r="X361" i="12"/>
  <c r="X243" i="12"/>
  <c r="X227" i="12"/>
  <c r="X664" i="12"/>
  <c r="X905" i="12"/>
  <c r="X271" i="12"/>
  <c r="X433" i="12"/>
  <c r="X477" i="12"/>
  <c r="X483" i="12"/>
  <c r="X432" i="12"/>
  <c r="X460" i="12"/>
  <c r="X232" i="12"/>
  <c r="X187" i="12"/>
  <c r="X185" i="12"/>
  <c r="X182" i="12"/>
  <c r="X332" i="12"/>
  <c r="X144" i="12"/>
  <c r="X196" i="12"/>
  <c r="X503" i="12"/>
  <c r="X454" i="12"/>
  <c r="X475" i="12"/>
  <c r="X355" i="12"/>
  <c r="X459" i="12"/>
  <c r="X392" i="12"/>
  <c r="X406" i="12"/>
  <c r="X485" i="12"/>
  <c r="X472" i="12"/>
  <c r="X641" i="12"/>
  <c r="X366" i="12"/>
  <c r="X487" i="12"/>
  <c r="X438" i="12"/>
  <c r="X337" i="12"/>
  <c r="X481" i="12"/>
  <c r="X523" i="12"/>
  <c r="X405" i="12"/>
  <c r="X395" i="12"/>
  <c r="X316" i="12"/>
  <c r="X470" i="12"/>
  <c r="X302" i="12"/>
  <c r="X273" i="12"/>
  <c r="X490" i="12"/>
  <c r="X467" i="12"/>
  <c r="X400" i="12"/>
  <c r="X241" i="12"/>
  <c r="X181" i="12"/>
  <c r="X246" i="12"/>
  <c r="X318" i="12"/>
  <c r="X233" i="12"/>
  <c r="X173" i="12"/>
  <c r="X320" i="12"/>
  <c r="X149" i="12"/>
  <c r="X636" i="12"/>
  <c r="X306" i="12"/>
  <c r="X437" i="12"/>
  <c r="X370" i="12"/>
  <c r="X328" i="12"/>
  <c r="X394" i="12"/>
  <c r="X462" i="12"/>
  <c r="X597" i="12"/>
  <c r="X687" i="12"/>
  <c r="X499" i="12"/>
  <c r="X421" i="12"/>
  <c r="X468" i="12"/>
  <c r="X312" i="12"/>
  <c r="X292" i="12"/>
  <c r="X390" i="12"/>
  <c r="X209" i="12"/>
  <c r="X453" i="12"/>
  <c r="X204" i="12"/>
  <c r="X291" i="12"/>
  <c r="X342" i="12"/>
  <c r="X303" i="12"/>
  <c r="X447" i="12"/>
  <c r="X160" i="12"/>
  <c r="X200" i="12"/>
  <c r="X194" i="12"/>
  <c r="X266" i="12"/>
  <c r="X155" i="12"/>
  <c r="X190" i="12"/>
  <c r="X520" i="12"/>
  <c r="X411" i="12"/>
  <c r="X465" i="12"/>
  <c r="X339" i="12"/>
  <c r="X322" i="12"/>
  <c r="X375" i="12"/>
  <c r="X491" i="12"/>
  <c r="X449" i="12"/>
  <c r="X336" i="12"/>
  <c r="X208" i="12"/>
  <c r="X259" i="12"/>
  <c r="X308" i="12"/>
  <c r="X324" i="12"/>
  <c r="X280" i="12"/>
  <c r="X354" i="12"/>
  <c r="X434" i="12"/>
  <c r="X309" i="12"/>
  <c r="X382" i="12"/>
  <c r="X393" i="12"/>
  <c r="Z175" i="12"/>
  <c r="X242" i="12"/>
  <c r="X218" i="12"/>
  <c r="AA139" i="12"/>
  <c r="X153" i="12"/>
  <c r="X253" i="12"/>
  <c r="AF186" i="12"/>
  <c r="X284" i="12"/>
  <c r="X265" i="12"/>
  <c r="AF258" i="12"/>
  <c r="AF265" i="12"/>
  <c r="X258" i="12"/>
  <c r="X205" i="12"/>
  <c r="X492" i="12"/>
  <c r="X215" i="12"/>
  <c r="AF358" i="12"/>
  <c r="H374" i="12"/>
  <c r="AF374" i="12" s="1"/>
  <c r="H349" i="12"/>
  <c r="AF349" i="12" s="1"/>
  <c r="H355" i="12"/>
  <c r="AF355" i="12" s="1"/>
  <c r="X210" i="12"/>
  <c r="X261" i="12"/>
  <c r="AF166" i="12"/>
  <c r="X174" i="12"/>
  <c r="X267" i="12"/>
  <c r="X426" i="12"/>
  <c r="H409" i="12"/>
  <c r="AF409" i="12" s="1"/>
  <c r="H279" i="12"/>
  <c r="AF279" i="12" s="1"/>
  <c r="H382" i="12"/>
  <c r="AF382" i="12" s="1"/>
  <c r="H400" i="12"/>
  <c r="AF400" i="12" s="1"/>
  <c r="H289" i="12"/>
  <c r="AF289" i="12" s="1"/>
  <c r="H298" i="12"/>
  <c r="AF298" i="12" s="1"/>
  <c r="AA166" i="12"/>
  <c r="AA247" i="12"/>
  <c r="X222" i="12"/>
  <c r="X186" i="12"/>
  <c r="X183" i="12"/>
  <c r="X223" i="12"/>
  <c r="X150" i="12"/>
  <c r="X165" i="12"/>
  <c r="X260" i="12"/>
  <c r="X428" i="12"/>
  <c r="AF290" i="12"/>
  <c r="X315" i="12"/>
  <c r="X282" i="12"/>
  <c r="X444" i="12"/>
  <c r="H359" i="12"/>
  <c r="AF359" i="12" s="1"/>
  <c r="H401" i="12"/>
  <c r="AF401" i="12" s="1"/>
  <c r="H324" i="12"/>
  <c r="AF324" i="12" s="1"/>
  <c r="H445" i="12"/>
  <c r="AF445" i="12" s="1"/>
  <c r="H389" i="12"/>
  <c r="AF389" i="12" s="1"/>
  <c r="H395" i="12"/>
  <c r="AF395" i="12" s="1"/>
  <c r="H321" i="12"/>
  <c r="AF321" i="12" s="1"/>
  <c r="H326" i="12"/>
  <c r="AF326" i="12" s="1"/>
  <c r="X146" i="12"/>
  <c r="X140" i="12"/>
  <c r="X156" i="12"/>
  <c r="X163" i="12"/>
  <c r="X192" i="12"/>
  <c r="X145" i="12"/>
  <c r="H238" i="12"/>
  <c r="AF238" i="12" s="1"/>
  <c r="AF140" i="12"/>
  <c r="X385" i="12"/>
  <c r="AF263" i="12"/>
  <c r="H306" i="12"/>
  <c r="AF306" i="12" s="1"/>
  <c r="AF347" i="12"/>
  <c r="AF340" i="12"/>
  <c r="H398" i="12"/>
  <c r="AF398" i="12" s="1"/>
  <c r="H334" i="12"/>
  <c r="AF334" i="12" s="1"/>
  <c r="H405" i="12"/>
  <c r="AF405" i="12" s="1"/>
  <c r="H470" i="12"/>
  <c r="AF470" i="12" s="1"/>
  <c r="H357" i="12"/>
  <c r="AF357" i="12" s="1"/>
  <c r="H453" i="12"/>
  <c r="AF453" i="12" s="1"/>
  <c r="H392" i="12"/>
  <c r="AF392" i="12" s="1"/>
  <c r="H277" i="12"/>
  <c r="AF277" i="12" s="1"/>
  <c r="X244" i="12"/>
  <c r="X157" i="12"/>
  <c r="X135" i="12"/>
  <c r="X245" i="12"/>
  <c r="X151" i="12"/>
  <c r="X343" i="12"/>
  <c r="H222" i="12"/>
  <c r="AF222" i="12" s="1"/>
  <c r="X389" i="12"/>
  <c r="AF310" i="12"/>
  <c r="X365" i="12"/>
  <c r="AF368" i="12"/>
  <c r="H356" i="12"/>
  <c r="AF356" i="12" s="1"/>
  <c r="AF342" i="12"/>
  <c r="H438" i="12"/>
  <c r="AF438" i="12" s="1"/>
  <c r="H314" i="12"/>
  <c r="AF314" i="12" s="1"/>
  <c r="H343" i="12"/>
  <c r="AF343" i="12" s="1"/>
  <c r="H274" i="12"/>
  <c r="AF274" i="12" s="1"/>
  <c r="H466" i="12"/>
  <c r="AF466" i="12" s="1"/>
  <c r="H459" i="12"/>
  <c r="AF459" i="12" s="1"/>
  <c r="H407" i="12"/>
  <c r="AF407" i="12" s="1"/>
  <c r="AF475" i="12"/>
  <c r="AF292" i="12"/>
  <c r="AF386" i="12"/>
  <c r="AF363" i="12"/>
  <c r="H288" i="12"/>
  <c r="AF288" i="12" s="1"/>
  <c r="H422" i="12"/>
  <c r="AF422" i="12" s="1"/>
  <c r="H313" i="12"/>
  <c r="AF313" i="12" s="1"/>
  <c r="H465" i="12"/>
  <c r="AF465" i="12" s="1"/>
  <c r="H532" i="12"/>
  <c r="AF532" i="12" s="1"/>
  <c r="H485" i="12"/>
  <c r="AF485" i="12" s="1"/>
  <c r="H651" i="12"/>
  <c r="AF651" i="12" s="1"/>
  <c r="H657" i="12"/>
  <c r="AF657" i="12" s="1"/>
  <c r="H527" i="12"/>
  <c r="AF527" i="12" s="1"/>
  <c r="H637" i="12"/>
  <c r="AF637" i="12" s="1"/>
  <c r="H761" i="12"/>
  <c r="AF761" i="12" s="1"/>
  <c r="H366" i="12"/>
  <c r="AF366" i="12" s="1"/>
  <c r="H410" i="12"/>
  <c r="AF410" i="12" s="1"/>
  <c r="H417" i="12"/>
  <c r="AF417" i="12" s="1"/>
  <c r="H458" i="12"/>
  <c r="AF458" i="12" s="1"/>
  <c r="H318" i="12"/>
  <c r="AF318" i="12" s="1"/>
  <c r="H594" i="12"/>
  <c r="AF594" i="12" s="1"/>
  <c r="H502" i="12"/>
  <c r="AF502" i="12" s="1"/>
  <c r="H535" i="12"/>
  <c r="AF535" i="12" s="1"/>
  <c r="H693" i="12"/>
  <c r="AF693" i="12" s="1"/>
  <c r="H480" i="12"/>
  <c r="AF480" i="12" s="1"/>
  <c r="AF419" i="12"/>
  <c r="H455" i="12"/>
  <c r="AF455" i="12" s="1"/>
  <c r="H429" i="12"/>
  <c r="AF429" i="12" s="1"/>
  <c r="H320" i="12"/>
  <c r="AF320" i="12" s="1"/>
  <c r="H434" i="12"/>
  <c r="AF434" i="12" s="1"/>
  <c r="AF456" i="12"/>
  <c r="H489" i="12"/>
  <c r="AF489" i="12" s="1"/>
  <c r="H463" i="12"/>
  <c r="AF463" i="12" s="1"/>
  <c r="H667" i="12"/>
  <c r="AF667" i="12" s="1"/>
  <c r="H513" i="12"/>
  <c r="AF513" i="12" s="1"/>
  <c r="H648" i="12"/>
  <c r="AF648" i="12" s="1"/>
  <c r="H510" i="12"/>
  <c r="AF510" i="12" s="1"/>
  <c r="H601" i="12"/>
  <c r="AF601" i="12" s="1"/>
  <c r="H585" i="12"/>
  <c r="AF585" i="12" s="1"/>
  <c r="H632" i="12"/>
  <c r="AF632" i="12" s="1"/>
  <c r="AF492" i="12"/>
  <c r="AF436" i="12"/>
  <c r="H282" i="12"/>
  <c r="AF282" i="12" s="1"/>
  <c r="H377" i="12"/>
  <c r="AF377" i="12" s="1"/>
  <c r="H481" i="12"/>
  <c r="AF481" i="12" s="1"/>
  <c r="H524" i="12"/>
  <c r="AF524" i="12" s="1"/>
  <c r="H621" i="12"/>
  <c r="AF621" i="12" s="1"/>
  <c r="H578" i="12"/>
  <c r="AF578" i="12" s="1"/>
  <c r="H577" i="12"/>
  <c r="AF577" i="12" s="1"/>
  <c r="H588" i="12"/>
  <c r="AF588" i="12" s="1"/>
  <c r="H571" i="12"/>
  <c r="AF571" i="12" s="1"/>
  <c r="H572" i="12"/>
  <c r="AF572" i="12" s="1"/>
  <c r="H448" i="12"/>
  <c r="AF448" i="12" s="1"/>
  <c r="AF484" i="12"/>
  <c r="H285" i="12"/>
  <c r="AF285" i="12" s="1"/>
  <c r="H452" i="12"/>
  <c r="AF452" i="12" s="1"/>
  <c r="AF354" i="12"/>
  <c r="AF426" i="12"/>
  <c r="AF394" i="12"/>
  <c r="AF627" i="12"/>
  <c r="H672" i="12"/>
  <c r="AF672" i="12" s="1"/>
  <c r="AF560" i="12"/>
  <c r="H604" i="12"/>
  <c r="AF604" i="12" s="1"/>
  <c r="H543" i="12"/>
  <c r="AF543" i="12" s="1"/>
  <c r="H636" i="12"/>
  <c r="AF636" i="12" s="1"/>
  <c r="H629" i="12"/>
  <c r="AF629" i="12" s="1"/>
  <c r="H695" i="12"/>
  <c r="AF695" i="12" s="1"/>
  <c r="AF488" i="12"/>
  <c r="AF315" i="12"/>
  <c r="H522" i="12"/>
  <c r="AF522" i="12" s="1"/>
  <c r="H684" i="12"/>
  <c r="AF684" i="12" s="1"/>
  <c r="H686" i="12"/>
  <c r="AF686" i="12" s="1"/>
  <c r="H531" i="12"/>
  <c r="AF531" i="12" s="1"/>
  <c r="H683" i="12"/>
  <c r="AF683" i="12" s="1"/>
  <c r="H544" i="12"/>
  <c r="AF544" i="12" s="1"/>
  <c r="H660" i="12"/>
  <c r="AF660" i="12" s="1"/>
  <c r="H703" i="12"/>
  <c r="AF703" i="12" s="1"/>
  <c r="AF380" i="12"/>
  <c r="AF443" i="12"/>
  <c r="H328" i="12"/>
  <c r="AF328" i="12" s="1"/>
  <c r="H562" i="12"/>
  <c r="AF562" i="12" s="1"/>
  <c r="H454" i="12"/>
  <c r="AF454" i="12" s="1"/>
  <c r="H688" i="12"/>
  <c r="AF688" i="12" s="1"/>
  <c r="H539" i="12"/>
  <c r="AF539" i="12" s="1"/>
  <c r="H553" i="12"/>
  <c r="AF553" i="12" s="1"/>
  <c r="AF474" i="12"/>
  <c r="H613" i="12"/>
  <c r="AF613" i="12" s="1"/>
  <c r="H569" i="12"/>
  <c r="AF569" i="12" s="1"/>
  <c r="AF533" i="12"/>
  <c r="H628" i="12"/>
  <c r="AF628" i="12" s="1"/>
  <c r="H633" i="12"/>
  <c r="AF633" i="12" s="1"/>
  <c r="H567" i="12"/>
  <c r="AF567" i="12" s="1"/>
  <c r="AF462" i="12"/>
  <c r="H353" i="12"/>
  <c r="AF353" i="12" s="1"/>
  <c r="AF580" i="12"/>
  <c r="H566" i="12"/>
  <c r="AF566" i="12" s="1"/>
  <c r="H643" i="12"/>
  <c r="AF643" i="12" s="1"/>
  <c r="H593" i="12"/>
  <c r="AF593" i="12" s="1"/>
  <c r="AF691" i="12"/>
  <c r="H682" i="12"/>
  <c r="AF682" i="12" s="1"/>
  <c r="H694" i="12"/>
  <c r="AF694" i="12" s="1"/>
  <c r="H559" i="12"/>
  <c r="AF559" i="12" s="1"/>
  <c r="AF378" i="12"/>
  <c r="H307" i="12"/>
  <c r="AF307" i="12" s="1"/>
  <c r="H311" i="12"/>
  <c r="AF311" i="12" s="1"/>
  <c r="H271" i="12"/>
  <c r="AF271" i="12" s="1"/>
  <c r="H649" i="12"/>
  <c r="AF649" i="12" s="1"/>
  <c r="H558" i="12"/>
  <c r="AF558" i="12" s="1"/>
  <c r="H500" i="12"/>
  <c r="AF500" i="12" s="1"/>
  <c r="H646" i="12"/>
  <c r="AF646" i="12" s="1"/>
  <c r="H676" i="12"/>
  <c r="AF676" i="12" s="1"/>
  <c r="H702" i="12"/>
  <c r="AF702" i="12" s="1"/>
  <c r="H609" i="12"/>
  <c r="AF609" i="12" s="1"/>
  <c r="H467" i="12"/>
  <c r="AF467" i="12" s="1"/>
  <c r="AF413" i="12"/>
  <c r="H287" i="12"/>
  <c r="AF287" i="12" s="1"/>
  <c r="H658" i="12"/>
  <c r="AF658" i="12" s="1"/>
  <c r="AF653" i="12"/>
  <c r="H668" i="12"/>
  <c r="AF668" i="12" s="1"/>
  <c r="H603" i="12"/>
  <c r="AF603" i="12" s="1"/>
  <c r="H640" i="12"/>
  <c r="AF640" i="12" s="1"/>
  <c r="H654" i="12"/>
  <c r="AF654" i="12" s="1"/>
  <c r="H472" i="12"/>
  <c r="AF472" i="12" s="1"/>
  <c r="H276" i="12"/>
  <c r="AF276" i="12" s="1"/>
  <c r="H337" i="12"/>
  <c r="AF337" i="12" s="1"/>
  <c r="AF338" i="12"/>
  <c r="H514" i="12"/>
  <c r="AF514" i="12" s="1"/>
  <c r="H626" i="12"/>
  <c r="AF626" i="12" s="1"/>
  <c r="H584" i="12"/>
  <c r="AF584" i="12" s="1"/>
  <c r="H526" i="12"/>
  <c r="AF526" i="12" s="1"/>
  <c r="AF317" i="12"/>
  <c r="H302" i="12"/>
  <c r="AF302" i="12" s="1"/>
  <c r="H411" i="12"/>
  <c r="AF411" i="12" s="1"/>
  <c r="AF341" i="12"/>
  <c r="AF348" i="12"/>
  <c r="H296" i="12"/>
  <c r="AF296" i="12" s="1"/>
  <c r="H421" i="12"/>
  <c r="AF421" i="12" s="1"/>
  <c r="H308" i="12"/>
  <c r="AF308" i="12" s="1"/>
  <c r="H592" i="12"/>
  <c r="AF592" i="12" s="1"/>
  <c r="AF573" i="12"/>
  <c r="AF435" i="12"/>
  <c r="H486" i="12"/>
  <c r="AF486" i="12" s="1"/>
  <c r="H365" i="12"/>
  <c r="AF365" i="12" s="1"/>
  <c r="H549" i="12"/>
  <c r="AF549" i="12" s="1"/>
  <c r="H659" i="12"/>
  <c r="AF659" i="12" s="1"/>
  <c r="H615" i="12"/>
  <c r="AF615" i="12" s="1"/>
  <c r="AF555" i="12"/>
  <c r="H607" i="12"/>
  <c r="AF607" i="12" s="1"/>
  <c r="H634" i="12"/>
  <c r="AF634" i="12" s="1"/>
  <c r="H645" i="12"/>
  <c r="AF645" i="12" s="1"/>
  <c r="H678" i="12"/>
  <c r="AF678" i="12" s="1"/>
  <c r="H548" i="12"/>
  <c r="AF548" i="12" s="1"/>
  <c r="AF283" i="12"/>
  <c r="AF345" i="12"/>
  <c r="AF281" i="12"/>
  <c r="H305" i="12"/>
  <c r="AF305" i="12" s="1"/>
  <c r="H469" i="12"/>
  <c r="AF469" i="12" s="1"/>
  <c r="H530" i="12"/>
  <c r="AF530" i="12" s="1"/>
  <c r="H350" i="12"/>
  <c r="AF350" i="12" s="1"/>
  <c r="H661" i="12"/>
  <c r="AF661" i="12" s="1"/>
  <c r="H617" i="12"/>
  <c r="AF617" i="12" s="1"/>
  <c r="H622" i="12"/>
  <c r="AF622" i="12" s="1"/>
  <c r="H665" i="12"/>
  <c r="AF665" i="12" s="1"/>
  <c r="H600" i="12"/>
  <c r="AF600" i="12" s="1"/>
  <c r="H707" i="12"/>
  <c r="AF707" i="12" s="1"/>
  <c r="AF494" i="12"/>
  <c r="H330" i="12"/>
  <c r="AF330" i="12" s="1"/>
  <c r="H496" i="12"/>
  <c r="AF496" i="12" s="1"/>
  <c r="AF381" i="12"/>
  <c r="H425" i="12"/>
  <c r="AF425" i="12" s="1"/>
  <c r="AF331" i="12"/>
  <c r="H536" i="12"/>
  <c r="AF536" i="12" s="1"/>
  <c r="H606" i="12"/>
  <c r="AF606" i="12" s="1"/>
  <c r="H669" i="12"/>
  <c r="AF669" i="12" s="1"/>
  <c r="H656" i="12"/>
  <c r="AF656" i="12" s="1"/>
  <c r="H642" i="12"/>
  <c r="AF642" i="12" s="1"/>
  <c r="H586" i="12"/>
  <c r="AF586" i="12" s="1"/>
  <c r="H687" i="12"/>
  <c r="AF687" i="12" s="1"/>
  <c r="H727" i="12"/>
  <c r="AF727" i="12" s="1"/>
  <c r="H698" i="12"/>
  <c r="AF698" i="12" s="1"/>
  <c r="H774" i="12"/>
  <c r="AF774" i="12" s="1"/>
  <c r="H814" i="12"/>
  <c r="AF814" i="12" s="1"/>
  <c r="H895" i="12"/>
  <c r="AF895" i="12" s="1"/>
  <c r="AF598" i="12"/>
  <c r="AF635" i="12"/>
  <c r="AF644" i="12"/>
  <c r="AF515" i="12"/>
  <c r="H504" i="12"/>
  <c r="AF504" i="12" s="1"/>
  <c r="H551" i="12"/>
  <c r="AF551" i="12" s="1"/>
  <c r="AF699" i="12"/>
  <c r="AF666" i="12"/>
  <c r="H597" i="12"/>
  <c r="AF597" i="12" s="1"/>
  <c r="AF631" i="12"/>
  <c r="H826" i="12"/>
  <c r="AF826" i="12" s="1"/>
  <c r="H705" i="12"/>
  <c r="AF705" i="12" s="1"/>
  <c r="H912" i="12"/>
  <c r="AF912" i="12" s="1"/>
  <c r="H726" i="12"/>
  <c r="AF726" i="12" s="1"/>
  <c r="H807" i="12"/>
  <c r="AF807" i="12" s="1"/>
  <c r="AF564" i="12"/>
  <c r="AF650" i="12"/>
  <c r="AF762" i="12"/>
  <c r="H785" i="12"/>
  <c r="AF785" i="12" s="1"/>
  <c r="H709" i="12"/>
  <c r="AF709" i="12" s="1"/>
  <c r="H913" i="12"/>
  <c r="AF913" i="12" s="1"/>
  <c r="H767" i="12"/>
  <c r="AF767" i="12" s="1"/>
  <c r="H677" i="12"/>
  <c r="AF677" i="12" s="1"/>
  <c r="H681" i="12"/>
  <c r="AF681" i="12" s="1"/>
  <c r="H673" i="12"/>
  <c r="AF673" i="12" s="1"/>
  <c r="AF630" i="12"/>
  <c r="H528" i="12"/>
  <c r="AF528" i="12" s="1"/>
  <c r="H595" i="12"/>
  <c r="AF595" i="12" s="1"/>
  <c r="AF605" i="12"/>
  <c r="H523" i="12"/>
  <c r="AF523" i="12" s="1"/>
  <c r="AF516" i="12"/>
  <c r="AF608" i="12"/>
  <c r="H859" i="12"/>
  <c r="AF859" i="12" s="1"/>
  <c r="H846" i="12"/>
  <c r="AF846" i="12" s="1"/>
  <c r="H742" i="12"/>
  <c r="AF742" i="12" s="1"/>
  <c r="H838" i="12"/>
  <c r="AF838" i="12" s="1"/>
  <c r="H844" i="12"/>
  <c r="AF844" i="12" s="1"/>
  <c r="H872" i="12"/>
  <c r="AF872" i="12" s="1"/>
  <c r="H721" i="12"/>
  <c r="AF721" i="12" s="1"/>
  <c r="AF652" i="12"/>
  <c r="AF556" i="12"/>
  <c r="H716" i="12"/>
  <c r="AF716" i="12" s="1"/>
  <c r="H663" i="12"/>
  <c r="AF663" i="12" s="1"/>
  <c r="H871" i="12"/>
  <c r="AF871" i="12" s="1"/>
  <c r="H910" i="12"/>
  <c r="AF910" i="12" s="1"/>
  <c r="H743" i="12"/>
  <c r="AF743" i="12" s="1"/>
  <c r="H901" i="12"/>
  <c r="AF901" i="12" s="1"/>
  <c r="AF545" i="12"/>
  <c r="H723" i="12"/>
  <c r="AF723" i="12" s="1"/>
  <c r="AF537" i="12"/>
  <c r="AF739" i="12"/>
  <c r="AF738" i="12"/>
  <c r="H519" i="12"/>
  <c r="AF519" i="12" s="1"/>
  <c r="AF501" i="12"/>
  <c r="H625" i="12"/>
  <c r="AF625" i="12" s="1"/>
  <c r="H725" i="12"/>
  <c r="AF725" i="12" s="1"/>
  <c r="H915" i="12"/>
  <c r="AF915" i="12" s="1"/>
  <c r="H772" i="12"/>
  <c r="AF772" i="12" s="1"/>
  <c r="H745" i="12"/>
  <c r="AF745" i="12" s="1"/>
  <c r="AF674" i="12"/>
  <c r="H583" i="12"/>
  <c r="AF583" i="12" s="1"/>
  <c r="AF579" i="12"/>
  <c r="H670" i="12"/>
  <c r="AF670" i="12" s="1"/>
  <c r="H787" i="12"/>
  <c r="AF787" i="12" s="1"/>
  <c r="H706" i="12"/>
  <c r="AF706" i="12" s="1"/>
  <c r="H735" i="12"/>
  <c r="AF735" i="12" s="1"/>
  <c r="H813" i="12"/>
  <c r="AF813" i="12" s="1"/>
  <c r="H804" i="12"/>
  <c r="AF804" i="12" s="1"/>
  <c r="AF602" i="12"/>
  <c r="AF638" i="12"/>
  <c r="H542" i="12"/>
  <c r="AF542" i="12" s="1"/>
  <c r="AF508" i="12"/>
  <c r="AF540" i="12"/>
  <c r="AF624" i="12"/>
  <c r="H611" i="12"/>
  <c r="AF611" i="12" s="1"/>
  <c r="H538" i="12"/>
  <c r="AF538" i="12" s="1"/>
  <c r="AF700" i="12"/>
  <c r="AF647" i="12"/>
  <c r="H662" i="12"/>
  <c r="AF662" i="12" s="1"/>
  <c r="H867" i="12"/>
  <c r="AF867" i="12" s="1"/>
  <c r="H868" i="12"/>
  <c r="AF868" i="12" s="1"/>
  <c r="H757" i="12"/>
  <c r="AF757" i="12" s="1"/>
  <c r="H843" i="12"/>
  <c r="AF843" i="12" s="1"/>
  <c r="H831" i="12"/>
  <c r="AF831" i="12" s="1"/>
  <c r="H858" i="12"/>
  <c r="AF858" i="12" s="1"/>
  <c r="AF590" i="12"/>
  <c r="AF581" i="12"/>
  <c r="AF554" i="12"/>
  <c r="H680" i="12"/>
  <c r="AF680" i="12" s="1"/>
  <c r="AF599" i="12"/>
  <c r="H784" i="12"/>
  <c r="AF784" i="12" s="1"/>
  <c r="H827" i="12"/>
  <c r="AF827" i="12" s="1"/>
  <c r="H789" i="12"/>
  <c r="AF789" i="12" s="1"/>
  <c r="H909" i="12"/>
  <c r="AF909" i="12" s="1"/>
  <c r="H464" i="12"/>
  <c r="AF464" i="12" s="1"/>
  <c r="AF620" i="12"/>
  <c r="H546" i="12"/>
  <c r="AF546" i="12" s="1"/>
  <c r="H612" i="12"/>
  <c r="AF612" i="12" s="1"/>
  <c r="AF729" i="12"/>
  <c r="H587" i="12"/>
  <c r="AF587" i="12" s="1"/>
  <c r="H851" i="12"/>
  <c r="AF851" i="12" s="1"/>
  <c r="H794" i="12"/>
  <c r="AF794" i="12" s="1"/>
  <c r="H756" i="12"/>
  <c r="AF756" i="12" s="1"/>
  <c r="H828" i="12"/>
  <c r="AF828" i="12" s="1"/>
  <c r="H799" i="12"/>
  <c r="AF799" i="12" s="1"/>
  <c r="AF541" i="12"/>
  <c r="AF690" i="12"/>
  <c r="AF498" i="12"/>
  <c r="AF550" i="12"/>
  <c r="H520" i="12"/>
  <c r="AF520" i="12" s="1"/>
  <c r="H713" i="12"/>
  <c r="AF713" i="12" s="1"/>
  <c r="H529" i="12"/>
  <c r="AF529" i="12" s="1"/>
  <c r="H862" i="12"/>
  <c r="AF862" i="12" s="1"/>
  <c r="H916" i="12"/>
  <c r="AF916" i="12" s="1"/>
  <c r="H897" i="12"/>
  <c r="AF897" i="12" s="1"/>
  <c r="H911" i="12"/>
  <c r="AF911" i="12" s="1"/>
  <c r="H715" i="12"/>
  <c r="AF715" i="12" s="1"/>
  <c r="AF534" i="12"/>
  <c r="AF619" i="12"/>
  <c r="H816" i="12"/>
  <c r="AF816" i="12" s="1"/>
  <c r="H655" i="12"/>
  <c r="AF655" i="12" s="1"/>
  <c r="H824" i="12"/>
  <c r="AF824" i="12" s="1"/>
  <c r="H759" i="12"/>
  <c r="AF759" i="12" s="1"/>
  <c r="H857" i="12"/>
  <c r="AF857" i="12" s="1"/>
  <c r="H906" i="12"/>
  <c r="AF906" i="12" s="1"/>
  <c r="H829" i="12"/>
  <c r="AF829" i="12" s="1"/>
  <c r="AF511" i="12"/>
  <c r="AF596" i="12"/>
  <c r="AF639" i="12"/>
  <c r="AF552" i="12"/>
  <c r="H866" i="12"/>
  <c r="AF866" i="12" s="1"/>
  <c r="H873" i="12"/>
  <c r="AF873" i="12" s="1"/>
  <c r="H870" i="12"/>
  <c r="AF870" i="12" s="1"/>
  <c r="H689" i="12"/>
  <c r="AF689" i="12" s="1"/>
  <c r="AF671" i="12"/>
  <c r="AF565" i="12"/>
  <c r="AF547" i="12"/>
  <c r="AF518" i="12"/>
  <c r="H889" i="12"/>
  <c r="AF889" i="12" s="1"/>
  <c r="H885" i="12"/>
  <c r="AF885" i="12" s="1"/>
  <c r="H783" i="12"/>
  <c r="AF783" i="12" s="1"/>
  <c r="H869" i="12"/>
  <c r="AF869" i="12" s="1"/>
  <c r="H883" i="12"/>
  <c r="AF883" i="12" s="1"/>
  <c r="H758" i="12"/>
  <c r="AF758" i="12" s="1"/>
  <c r="H902" i="12"/>
  <c r="AF902" i="12" s="1"/>
  <c r="H898" i="12"/>
  <c r="AF898" i="12" s="1"/>
  <c r="AF618" i="12"/>
  <c r="AF557" i="12"/>
  <c r="H575" i="12"/>
  <c r="AF575" i="12" s="1"/>
  <c r="H718" i="12"/>
  <c r="AF718" i="12" s="1"/>
  <c r="H679" i="12"/>
  <c r="AF679" i="12" s="1"/>
  <c r="H832" i="12"/>
  <c r="AF832" i="12" s="1"/>
  <c r="H892" i="12"/>
  <c r="AF892" i="12" s="1"/>
  <c r="H711" i="12"/>
  <c r="AF711" i="12" s="1"/>
  <c r="H775" i="12"/>
  <c r="AF775" i="12" s="1"/>
  <c r="H736" i="12"/>
  <c r="AF736" i="12" s="1"/>
  <c r="H797" i="12"/>
  <c r="AF797" i="12" s="1"/>
  <c r="H890" i="12"/>
  <c r="AF890" i="12" s="1"/>
  <c r="H497" i="12"/>
  <c r="AF497" i="12" s="1"/>
  <c r="H525" i="12"/>
  <c r="AF525" i="12" s="1"/>
  <c r="AF616" i="12"/>
  <c r="H517" i="12"/>
  <c r="AF517" i="12" s="1"/>
  <c r="H685" i="12"/>
  <c r="AF685" i="12" s="1"/>
  <c r="H576" i="12"/>
  <c r="AF576" i="12" s="1"/>
  <c r="AF582" i="12"/>
  <c r="H701" i="12"/>
  <c r="AF701" i="12" s="1"/>
  <c r="H782" i="12"/>
  <c r="AF782" i="12" s="1"/>
  <c r="H856" i="12"/>
  <c r="AF856" i="12" s="1"/>
  <c r="H881" i="12"/>
  <c r="AF881" i="12" s="1"/>
  <c r="H722" i="12"/>
  <c r="AF722" i="12" s="1"/>
  <c r="H796" i="12"/>
  <c r="AF796" i="12" s="1"/>
  <c r="AF750" i="12"/>
  <c r="AF730" i="12"/>
  <c r="AF852" i="12"/>
  <c r="H741" i="12"/>
  <c r="AF741" i="12" s="1"/>
  <c r="H976" i="12"/>
  <c r="AF976" i="12" s="1"/>
  <c r="H1119" i="12"/>
  <c r="AF1119" i="12" s="1"/>
  <c r="AF921" i="12"/>
  <c r="AF724" i="12"/>
  <c r="AF839" i="12"/>
  <c r="AF819" i="12"/>
  <c r="H712" i="12"/>
  <c r="AF712" i="12" s="1"/>
  <c r="H771" i="12"/>
  <c r="AF771" i="12" s="1"/>
  <c r="H882" i="12"/>
  <c r="AF882" i="12" s="1"/>
  <c r="H998" i="12"/>
  <c r="AF998" i="12" s="1"/>
  <c r="H943" i="12"/>
  <c r="AF943" i="12" s="1"/>
  <c r="H989" i="12"/>
  <c r="AF989" i="12" s="1"/>
  <c r="H1097" i="12"/>
  <c r="AF1097" i="12" s="1"/>
  <c r="AF878" i="12"/>
  <c r="AF893" i="12"/>
  <c r="AF879" i="12"/>
  <c r="AF798" i="12"/>
  <c r="H860" i="12"/>
  <c r="AF860" i="12" s="1"/>
  <c r="H806" i="12"/>
  <c r="AF806" i="12" s="1"/>
  <c r="H733" i="12"/>
  <c r="AF733" i="12" s="1"/>
  <c r="H818" i="12"/>
  <c r="AF818" i="12" s="1"/>
  <c r="H935" i="12"/>
  <c r="AF935" i="12" s="1"/>
  <c r="AF793" i="12"/>
  <c r="H760" i="12"/>
  <c r="AF760" i="12" s="1"/>
  <c r="H810" i="12"/>
  <c r="AF810" i="12" s="1"/>
  <c r="H779" i="12"/>
  <c r="AF779" i="12" s="1"/>
  <c r="H908" i="12"/>
  <c r="AF908" i="12" s="1"/>
  <c r="H811" i="12"/>
  <c r="AF811" i="12" s="1"/>
  <c r="H749" i="12"/>
  <c r="AF749" i="12" s="1"/>
  <c r="H930" i="12"/>
  <c r="AF930" i="12" s="1"/>
  <c r="H981" i="12"/>
  <c r="AF981" i="12" s="1"/>
  <c r="H1000" i="12"/>
  <c r="AF1000" i="12" s="1"/>
  <c r="H1052" i="12"/>
  <c r="AF1052" i="12" s="1"/>
  <c r="AF770" i="12"/>
  <c r="AF734" i="12"/>
  <c r="H786" i="12"/>
  <c r="AF786" i="12" s="1"/>
  <c r="H704" i="12"/>
  <c r="AF704" i="12" s="1"/>
  <c r="H959" i="12"/>
  <c r="AF959" i="12" s="1"/>
  <c r="H938" i="12"/>
  <c r="AF938" i="12" s="1"/>
  <c r="H953" i="12"/>
  <c r="AF953" i="12" s="1"/>
  <c r="H920" i="12"/>
  <c r="AF920" i="12" s="1"/>
  <c r="H1172" i="12"/>
  <c r="AF1172" i="12" s="1"/>
  <c r="H963" i="12"/>
  <c r="AF963" i="12" s="1"/>
  <c r="H1136" i="12"/>
  <c r="AF1136" i="12" s="1"/>
  <c r="H1023" i="12"/>
  <c r="AF1023" i="12" s="1"/>
  <c r="AF808" i="12"/>
  <c r="AF904" i="12"/>
  <c r="AF791" i="12"/>
  <c r="H886" i="12"/>
  <c r="AF886" i="12" s="1"/>
  <c r="AF875" i="12"/>
  <c r="H737" i="12"/>
  <c r="AF737" i="12" s="1"/>
  <c r="H948" i="12"/>
  <c r="AF948" i="12" s="1"/>
  <c r="H949" i="12"/>
  <c r="AF949" i="12" s="1"/>
  <c r="H974" i="12"/>
  <c r="AF974" i="12" s="1"/>
  <c r="H1213" i="12"/>
  <c r="AF1213" i="12" s="1"/>
  <c r="H1200" i="12"/>
  <c r="AF1200" i="12" s="1"/>
  <c r="AF864" i="12"/>
  <c r="AF823" i="12"/>
  <c r="AF924" i="12"/>
  <c r="AF830" i="12"/>
  <c r="H731" i="12"/>
  <c r="AF731" i="12" s="1"/>
  <c r="H841" i="12"/>
  <c r="AF841" i="12" s="1"/>
  <c r="AF740" i="12"/>
  <c r="H766" i="12"/>
  <c r="AF766" i="12" s="1"/>
  <c r="AF795" i="12"/>
  <c r="AF880" i="12"/>
  <c r="H987" i="12"/>
  <c r="AF987" i="12" s="1"/>
  <c r="H979" i="12"/>
  <c r="AF979" i="12" s="1"/>
  <c r="H1001" i="12"/>
  <c r="AF1001" i="12" s="1"/>
  <c r="H942" i="12"/>
  <c r="AF942" i="12" s="1"/>
  <c r="H1149" i="12"/>
  <c r="AF1149" i="12" s="1"/>
  <c r="AF788" i="12"/>
  <c r="H855" i="12"/>
  <c r="AF855" i="12" s="1"/>
  <c r="AF888" i="12"/>
  <c r="H746" i="12"/>
  <c r="AF746" i="12" s="1"/>
  <c r="H801" i="12"/>
  <c r="AF801" i="12" s="1"/>
  <c r="H822" i="12"/>
  <c r="AF822" i="12" s="1"/>
  <c r="H773" i="12"/>
  <c r="AF773" i="12" s="1"/>
  <c r="H899" i="12"/>
  <c r="AF899" i="12" s="1"/>
  <c r="H853" i="12"/>
  <c r="AF853" i="12" s="1"/>
  <c r="H918" i="12"/>
  <c r="AF918" i="12" s="1"/>
  <c r="H936" i="12"/>
  <c r="AF936" i="12" s="1"/>
  <c r="H991" i="12"/>
  <c r="AF991" i="12" s="1"/>
  <c r="AF876" i="12"/>
  <c r="H812" i="12"/>
  <c r="AF812" i="12" s="1"/>
  <c r="H764" i="12"/>
  <c r="AF764" i="12" s="1"/>
  <c r="H975" i="12"/>
  <c r="AF975" i="12" s="1"/>
  <c r="H980" i="12"/>
  <c r="AF980" i="12" s="1"/>
  <c r="H988" i="12"/>
  <c r="AF988" i="12" s="1"/>
  <c r="H994" i="12"/>
  <c r="AF994" i="12" s="1"/>
  <c r="H934" i="12"/>
  <c r="AF934" i="12" s="1"/>
  <c r="AF861" i="12"/>
  <c r="H834" i="12"/>
  <c r="AF834" i="12" s="1"/>
  <c r="H744" i="12"/>
  <c r="AF744" i="12" s="1"/>
  <c r="AF805" i="12"/>
  <c r="H905" i="12"/>
  <c r="AF905" i="12" s="1"/>
  <c r="H850" i="12"/>
  <c r="AF850" i="12" s="1"/>
  <c r="H752" i="12"/>
  <c r="AF752" i="12" s="1"/>
  <c r="H933" i="12"/>
  <c r="AF933" i="12" s="1"/>
  <c r="H956" i="12"/>
  <c r="AF956" i="12" s="1"/>
  <c r="H997" i="12"/>
  <c r="AF997" i="12" s="1"/>
  <c r="AF781" i="12"/>
  <c r="AF842" i="12"/>
  <c r="AF837" i="12"/>
  <c r="H919" i="12"/>
  <c r="AF919" i="12" s="1"/>
  <c r="H965" i="12"/>
  <c r="AF965" i="12" s="1"/>
  <c r="H977" i="12"/>
  <c r="AF977" i="12" s="1"/>
  <c r="H940" i="12"/>
  <c r="AF940" i="12" s="1"/>
  <c r="H955" i="12"/>
  <c r="AF955" i="12" s="1"/>
  <c r="H939" i="12"/>
  <c r="AF939" i="12" s="1"/>
  <c r="H1086" i="12"/>
  <c r="AF1086" i="12" s="1"/>
  <c r="H1031" i="12"/>
  <c r="AF1031" i="12" s="1"/>
  <c r="AF848" i="12"/>
  <c r="H887" i="12"/>
  <c r="AF887" i="12" s="1"/>
  <c r="AF802" i="12"/>
  <c r="H907" i="12"/>
  <c r="AF907" i="12" s="1"/>
  <c r="AF792" i="12"/>
  <c r="H972" i="12"/>
  <c r="AF972" i="12" s="1"/>
  <c r="H999" i="12"/>
  <c r="AF999" i="12" s="1"/>
  <c r="H1026" i="12"/>
  <c r="AF1026" i="12" s="1"/>
  <c r="H982" i="12"/>
  <c r="AF982" i="12" s="1"/>
  <c r="H1092" i="12"/>
  <c r="AF1092" i="12" s="1"/>
  <c r="AF714" i="12"/>
  <c r="H914" i="12"/>
  <c r="AF914" i="12" s="1"/>
  <c r="H877" i="12"/>
  <c r="AF877" i="12" s="1"/>
  <c r="AF923" i="12"/>
  <c r="H720" i="12"/>
  <c r="AF720" i="12" s="1"/>
  <c r="AF803" i="12"/>
  <c r="H960" i="12"/>
  <c r="AF960" i="12" s="1"/>
  <c r="H992" i="12"/>
  <c r="AF992" i="12" s="1"/>
  <c r="H1030" i="12"/>
  <c r="AF1030" i="12" s="1"/>
  <c r="H1033" i="12"/>
  <c r="AF1033" i="12" s="1"/>
  <c r="AF865" i="12"/>
  <c r="AF849" i="12"/>
  <c r="H820" i="12"/>
  <c r="AF820" i="12" s="1"/>
  <c r="H928" i="12"/>
  <c r="AF928" i="12" s="1"/>
  <c r="H966" i="12"/>
  <c r="AF966" i="12" s="1"/>
  <c r="H950" i="12"/>
  <c r="AF950" i="12" s="1"/>
  <c r="H946" i="12"/>
  <c r="AF946" i="12" s="1"/>
  <c r="H954" i="12"/>
  <c r="AF954" i="12" s="1"/>
  <c r="H1195" i="12"/>
  <c r="AF1195" i="12" s="1"/>
  <c r="H1210" i="12"/>
  <c r="AF1210" i="12" s="1"/>
  <c r="H1187" i="12"/>
  <c r="AF1187" i="12" s="1"/>
  <c r="AF917" i="12"/>
  <c r="AF840" i="12"/>
  <c r="AF728" i="12"/>
  <c r="H754" i="12"/>
  <c r="AF754" i="12" s="1"/>
  <c r="H891" i="12"/>
  <c r="AF891" i="12" s="1"/>
  <c r="AF747" i="12"/>
  <c r="AF815" i="12"/>
  <c r="H817" i="12"/>
  <c r="AF817" i="12" s="1"/>
  <c r="H833" i="12"/>
  <c r="AF833" i="12" s="1"/>
  <c r="AF763" i="12"/>
  <c r="H970" i="12"/>
  <c r="AF970" i="12" s="1"/>
  <c r="H958" i="12"/>
  <c r="AF958" i="12" s="1"/>
  <c r="H1058" i="12"/>
  <c r="AF1058" i="12" s="1"/>
  <c r="H985" i="12"/>
  <c r="AF985" i="12" s="1"/>
  <c r="H983" i="12"/>
  <c r="AF983" i="12" s="1"/>
  <c r="AF836" i="12"/>
  <c r="H821" i="12"/>
  <c r="AF821" i="12" s="1"/>
  <c r="H751" i="12"/>
  <c r="AF751" i="12" s="1"/>
  <c r="H986" i="12"/>
  <c r="AF986" i="12" s="1"/>
  <c r="H1063" i="12"/>
  <c r="AF1063" i="12" s="1"/>
  <c r="H925" i="12"/>
  <c r="AF925" i="12" s="1"/>
  <c r="H968" i="12"/>
  <c r="AF968" i="12" s="1"/>
  <c r="AF945" i="12"/>
  <c r="AF1178" i="12"/>
  <c r="AF969" i="12"/>
  <c r="H996" i="12"/>
  <c r="AF996" i="12" s="1"/>
  <c r="AF1110" i="12"/>
  <c r="H1085" i="12"/>
  <c r="AF1085" i="12" s="1"/>
  <c r="H1179" i="12"/>
  <c r="AF1179" i="12" s="1"/>
  <c r="H1148" i="12"/>
  <c r="AF1148" i="12" s="1"/>
  <c r="H1123" i="12"/>
  <c r="AF1123" i="12" s="1"/>
  <c r="H1293" i="12"/>
  <c r="AF1293" i="12" s="1"/>
  <c r="H1248" i="12"/>
  <c r="AF1248" i="12" s="1"/>
  <c r="H1015" i="12"/>
  <c r="AF1015" i="12" s="1"/>
  <c r="H1009" i="12"/>
  <c r="AF1009" i="12" s="1"/>
  <c r="H1304" i="12"/>
  <c r="AF1304" i="12" s="1"/>
  <c r="H1244" i="12"/>
  <c r="AF1244" i="12" s="1"/>
  <c r="H951" i="12"/>
  <c r="AF951" i="12" s="1"/>
  <c r="AF961" i="12"/>
  <c r="H1074" i="12"/>
  <c r="AF1074" i="12" s="1"/>
  <c r="H1122" i="12"/>
  <c r="AF1122" i="12" s="1"/>
  <c r="H1131" i="12"/>
  <c r="AF1131" i="12" s="1"/>
  <c r="H1091" i="12"/>
  <c r="AF1091" i="12" s="1"/>
  <c r="H1314" i="12"/>
  <c r="AF1314" i="12" s="1"/>
  <c r="H1263" i="12"/>
  <c r="AF1263" i="12" s="1"/>
  <c r="H1318" i="12"/>
  <c r="AF1318" i="12" s="1"/>
  <c r="H1185" i="12"/>
  <c r="AF1185" i="12" s="1"/>
  <c r="H1349" i="12"/>
  <c r="AF1349" i="12" s="1"/>
  <c r="H927" i="12"/>
  <c r="AF927" i="12" s="1"/>
  <c r="H1118" i="12"/>
  <c r="AF1118" i="12" s="1"/>
  <c r="AF1016" i="12"/>
  <c r="H1112" i="12"/>
  <c r="AF1112" i="12" s="1"/>
  <c r="AF1151" i="12"/>
  <c r="H1132" i="12"/>
  <c r="AF1132" i="12" s="1"/>
  <c r="H1227" i="12"/>
  <c r="AF1227" i="12" s="1"/>
  <c r="H1199" i="12"/>
  <c r="AF1199" i="12" s="1"/>
  <c r="H1206" i="12"/>
  <c r="AF1206" i="12" s="1"/>
  <c r="H1045" i="12"/>
  <c r="AF1045" i="12" s="1"/>
  <c r="H1303" i="12"/>
  <c r="AF1303" i="12" s="1"/>
  <c r="H1025" i="12"/>
  <c r="AF1025" i="12" s="1"/>
  <c r="H1269" i="12"/>
  <c r="AF1269" i="12" s="1"/>
  <c r="H1088" i="12"/>
  <c r="AF1088" i="12" s="1"/>
  <c r="H1236" i="12"/>
  <c r="AF1236" i="12" s="1"/>
  <c r="H1073" i="12"/>
  <c r="AF1073" i="12" s="1"/>
  <c r="H1277" i="12"/>
  <c r="AF1277" i="12" s="1"/>
  <c r="H978" i="12"/>
  <c r="AF978" i="12" s="1"/>
  <c r="AF944" i="12"/>
  <c r="H990" i="12"/>
  <c r="AF990" i="12" s="1"/>
  <c r="H1096" i="12"/>
  <c r="AF1096" i="12" s="1"/>
  <c r="AF1164" i="12"/>
  <c r="AF1158" i="12"/>
  <c r="H1165" i="12"/>
  <c r="AF1165" i="12" s="1"/>
  <c r="H1162" i="12"/>
  <c r="AF1162" i="12" s="1"/>
  <c r="H1207" i="12"/>
  <c r="AF1207" i="12" s="1"/>
  <c r="H1047" i="12"/>
  <c r="AF1047" i="12" s="1"/>
  <c r="H1032" i="12"/>
  <c r="AF1032" i="12" s="1"/>
  <c r="H1186" i="12"/>
  <c r="AF1186" i="12" s="1"/>
  <c r="H1043" i="12"/>
  <c r="AF1043" i="12" s="1"/>
  <c r="H1143" i="12"/>
  <c r="AF1143" i="12" s="1"/>
  <c r="H1365" i="12"/>
  <c r="AF1365" i="12" s="1"/>
  <c r="H1064" i="12"/>
  <c r="AF1064" i="12" s="1"/>
  <c r="H1041" i="12"/>
  <c r="AF1041" i="12" s="1"/>
  <c r="H1134" i="12"/>
  <c r="AF1134" i="12" s="1"/>
  <c r="H1171" i="12"/>
  <c r="AF1171" i="12" s="1"/>
  <c r="H1356" i="12"/>
  <c r="AF1356" i="12" s="1"/>
  <c r="AF971" i="12"/>
  <c r="AF1386" i="12"/>
  <c r="AF1150" i="12"/>
  <c r="H1008" i="12"/>
  <c r="AF1008" i="12" s="1"/>
  <c r="H1093" i="12"/>
  <c r="AF1093" i="12" s="1"/>
  <c r="H1125" i="12"/>
  <c r="AF1125" i="12" s="1"/>
  <c r="H1128" i="12"/>
  <c r="AF1128" i="12" s="1"/>
  <c r="H1048" i="12"/>
  <c r="AF1048" i="12" s="1"/>
  <c r="H1082" i="12"/>
  <c r="AF1082" i="12" s="1"/>
  <c r="H1080" i="12"/>
  <c r="AF1080" i="12" s="1"/>
  <c r="H1219" i="12"/>
  <c r="AF1219" i="12" s="1"/>
  <c r="H1100" i="12"/>
  <c r="AF1100" i="12" s="1"/>
  <c r="H1139" i="12"/>
  <c r="AF1139" i="12" s="1"/>
  <c r="H1104" i="12"/>
  <c r="AF1104" i="12" s="1"/>
  <c r="H1169" i="12"/>
  <c r="AF1169" i="12" s="1"/>
  <c r="H1221" i="12"/>
  <c r="AF1221" i="12" s="1"/>
  <c r="H1067" i="12"/>
  <c r="AF1067" i="12" s="1"/>
  <c r="H1209" i="12"/>
  <c r="AF1209" i="12" s="1"/>
  <c r="H1076" i="12"/>
  <c r="AF1076" i="12" s="1"/>
  <c r="H1226" i="12"/>
  <c r="AF1226" i="12" s="1"/>
  <c r="H1235" i="12"/>
  <c r="AF1235" i="12" s="1"/>
  <c r="H1144" i="12"/>
  <c r="AF1144" i="12" s="1"/>
  <c r="H1297" i="12"/>
  <c r="AF1297" i="12" s="1"/>
  <c r="AF1224" i="12"/>
  <c r="H1049" i="12"/>
  <c r="AF1049" i="12" s="1"/>
  <c r="H1075" i="12"/>
  <c r="AF1075" i="12" s="1"/>
  <c r="H1191" i="12"/>
  <c r="AF1191" i="12" s="1"/>
  <c r="H1101" i="12"/>
  <c r="AF1101" i="12" s="1"/>
  <c r="H1146" i="12"/>
  <c r="AF1146" i="12" s="1"/>
  <c r="H1036" i="12"/>
  <c r="AF1036" i="12" s="1"/>
  <c r="H1329" i="12"/>
  <c r="AF1329" i="12" s="1"/>
  <c r="H1258" i="12"/>
  <c r="AF1258" i="12" s="1"/>
  <c r="H1152" i="12"/>
  <c r="AF1152" i="12" s="1"/>
  <c r="H1193" i="12"/>
  <c r="AF1193" i="12" s="1"/>
  <c r="H1238" i="12"/>
  <c r="AF1238" i="12" s="1"/>
  <c r="AF957" i="12"/>
  <c r="H1204" i="12"/>
  <c r="AF1204" i="12" s="1"/>
  <c r="H1121" i="12"/>
  <c r="AF1121" i="12" s="1"/>
  <c r="H1005" i="12"/>
  <c r="AF1005" i="12" s="1"/>
  <c r="H1215" i="12"/>
  <c r="AF1215" i="12" s="1"/>
  <c r="H1068" i="12"/>
  <c r="AF1068" i="12" s="1"/>
  <c r="H1059" i="12"/>
  <c r="AF1059" i="12" s="1"/>
  <c r="H1168" i="12"/>
  <c r="AF1168" i="12" s="1"/>
  <c r="H1141" i="12"/>
  <c r="AF1141" i="12" s="1"/>
  <c r="H1177" i="12"/>
  <c r="AF1177" i="12" s="1"/>
  <c r="H1218" i="12"/>
  <c r="AF1218" i="12" s="1"/>
  <c r="H1216" i="12"/>
  <c r="AF1216" i="12" s="1"/>
  <c r="H1079" i="12"/>
  <c r="AF1079" i="12" s="1"/>
  <c r="H1155" i="12"/>
  <c r="AF1155" i="12" s="1"/>
  <c r="AF1057" i="12"/>
  <c r="H1217" i="12"/>
  <c r="AF1217" i="12" s="1"/>
  <c r="H1202" i="12"/>
  <c r="AF1202" i="12" s="1"/>
  <c r="H1196" i="12"/>
  <c r="AF1196" i="12" s="1"/>
  <c r="H1117" i="12"/>
  <c r="AF1117" i="12" s="1"/>
  <c r="H1274" i="12"/>
  <c r="AF1274" i="12" s="1"/>
  <c r="H1326" i="12"/>
  <c r="AF1326" i="12" s="1"/>
  <c r="H1017" i="12"/>
  <c r="AF1017" i="12" s="1"/>
  <c r="H1260" i="12"/>
  <c r="AF1260" i="12" s="1"/>
  <c r="H748" i="12"/>
  <c r="AF748" i="12" s="1"/>
  <c r="H937" i="12"/>
  <c r="AF937" i="12" s="1"/>
  <c r="AF1159" i="12"/>
  <c r="H1182" i="12"/>
  <c r="AF1182" i="12" s="1"/>
  <c r="AF1037" i="12"/>
  <c r="H1019" i="12"/>
  <c r="AF1019" i="12" s="1"/>
  <c r="H1156" i="12"/>
  <c r="AF1156" i="12" s="1"/>
  <c r="H1021" i="12"/>
  <c r="AF1021" i="12" s="1"/>
  <c r="H1127" i="12"/>
  <c r="AF1127" i="12" s="1"/>
  <c r="H1077" i="12"/>
  <c r="AF1077" i="12" s="1"/>
  <c r="H1018" i="12"/>
  <c r="AF1018" i="12" s="1"/>
  <c r="H1014" i="12"/>
  <c r="AF1014" i="12" s="1"/>
  <c r="H1124" i="12"/>
  <c r="AF1124" i="12" s="1"/>
  <c r="H1198" i="12"/>
  <c r="AF1198" i="12" s="1"/>
  <c r="H1230" i="12"/>
  <c r="AF1230" i="12" s="1"/>
  <c r="AF1223" i="12"/>
  <c r="AF1070" i="12"/>
  <c r="AF1108" i="12"/>
  <c r="H1024" i="12"/>
  <c r="AF1024" i="12" s="1"/>
  <c r="H1201" i="12"/>
  <c r="AF1201" i="12" s="1"/>
  <c r="H1069" i="12"/>
  <c r="AF1069" i="12" s="1"/>
  <c r="H1028" i="12"/>
  <c r="AF1028" i="12" s="1"/>
  <c r="H1113" i="12"/>
  <c r="AF1113" i="12" s="1"/>
  <c r="H1212" i="12"/>
  <c r="AF1212" i="12" s="1"/>
  <c r="H1254" i="12"/>
  <c r="AF1254" i="12" s="1"/>
  <c r="H1053" i="12"/>
  <c r="AF1053" i="12" s="1"/>
  <c r="H964" i="12"/>
  <c r="AF964" i="12" s="1"/>
  <c r="H967" i="12"/>
  <c r="AF967" i="12" s="1"/>
  <c r="H1167" i="12"/>
  <c r="AF1167" i="12" s="1"/>
  <c r="H1197" i="12"/>
  <c r="AF1197" i="12" s="1"/>
  <c r="AF1184" i="12"/>
  <c r="H1142" i="12"/>
  <c r="AF1142" i="12" s="1"/>
  <c r="H1114" i="12"/>
  <c r="AF1114" i="12" s="1"/>
  <c r="H1107" i="12"/>
  <c r="AF1107" i="12" s="1"/>
  <c r="H1135" i="12"/>
  <c r="AF1135" i="12" s="1"/>
  <c r="H1120" i="12"/>
  <c r="AF1120" i="12" s="1"/>
  <c r="H1157" i="12"/>
  <c r="AF1157" i="12" s="1"/>
  <c r="H1116" i="12"/>
  <c r="AF1116" i="12" s="1"/>
  <c r="H1361" i="12"/>
  <c r="AF1361" i="12" s="1"/>
  <c r="AF947" i="12"/>
  <c r="H1208" i="12"/>
  <c r="AF1208" i="12" s="1"/>
  <c r="H1066" i="12"/>
  <c r="AF1066" i="12" s="1"/>
  <c r="AF1083" i="12"/>
  <c r="H1170" i="12"/>
  <c r="AF1170" i="12" s="1"/>
  <c r="H1034" i="12"/>
  <c r="AF1034" i="12" s="1"/>
  <c r="H1056" i="12"/>
  <c r="AF1056" i="12" s="1"/>
  <c r="H1129" i="12"/>
  <c r="AF1129" i="12" s="1"/>
  <c r="H1342" i="12"/>
  <c r="AF1342" i="12" s="1"/>
  <c r="H1094" i="12"/>
  <c r="AF1094" i="12" s="1"/>
  <c r="H1166" i="12"/>
  <c r="AF1166" i="12" s="1"/>
  <c r="H1098" i="12"/>
  <c r="AF1098" i="12" s="1"/>
  <c r="H1022" i="12"/>
  <c r="AF1022" i="12" s="1"/>
  <c r="AF1090" i="12"/>
  <c r="H1153" i="12"/>
  <c r="AF1153" i="12" s="1"/>
  <c r="H1160" i="12"/>
  <c r="AF1160" i="12" s="1"/>
  <c r="H1220" i="12"/>
  <c r="AF1220" i="12" s="1"/>
  <c r="H1176" i="12"/>
  <c r="AF1176" i="12" s="1"/>
  <c r="H1383" i="12"/>
  <c r="AF1383" i="12" s="1"/>
  <c r="H1010" i="12"/>
  <c r="AF1010" i="12" s="1"/>
  <c r="H1188" i="12"/>
  <c r="AF1188" i="12" s="1"/>
  <c r="H1062" i="12"/>
  <c r="AF1062" i="12" s="1"/>
  <c r="H1259" i="12"/>
  <c r="AF1259" i="12" s="1"/>
  <c r="AF952" i="12"/>
  <c r="AF1003" i="12"/>
  <c r="AF1051" i="12"/>
  <c r="H1130" i="12"/>
  <c r="AF1130" i="12" s="1"/>
  <c r="AF1061" i="12"/>
  <c r="AF1027" i="12"/>
  <c r="H1232" i="12"/>
  <c r="AF1232" i="12" s="1"/>
  <c r="H1106" i="12"/>
  <c r="AF1106" i="12" s="1"/>
  <c r="H1225" i="12"/>
  <c r="AF1225" i="12" s="1"/>
  <c r="H1161" i="12"/>
  <c r="AF1161" i="12" s="1"/>
  <c r="H1317" i="12"/>
  <c r="AF1317" i="12" s="1"/>
  <c r="H1089" i="12"/>
  <c r="AF1089" i="12" s="1"/>
  <c r="H973" i="12"/>
  <c r="AF973" i="12" s="1"/>
  <c r="H1006" i="12"/>
  <c r="AF1006" i="12" s="1"/>
  <c r="H1183" i="12"/>
  <c r="AF1183" i="12" s="1"/>
  <c r="H1133" i="12"/>
  <c r="AF1133" i="12" s="1"/>
  <c r="H1039" i="12"/>
  <c r="AF1039" i="12" s="1"/>
  <c r="AF1087" i="12"/>
  <c r="H1194" i="12"/>
  <c r="AF1194" i="12" s="1"/>
  <c r="H1099" i="12"/>
  <c r="AF1099" i="12" s="1"/>
  <c r="H1103" i="12"/>
  <c r="AF1103" i="12" s="1"/>
  <c r="H1038" i="12"/>
  <c r="AF1038" i="12" s="1"/>
  <c r="H1020" i="12"/>
  <c r="AF1020" i="12" s="1"/>
  <c r="H1054" i="12"/>
  <c r="AF1054" i="12" s="1"/>
  <c r="H1211" i="12"/>
  <c r="AF1211" i="12" s="1"/>
  <c r="H1013" i="12"/>
  <c r="AF1013" i="12" s="1"/>
  <c r="H1190" i="12"/>
  <c r="AF1190" i="12" s="1"/>
  <c r="H1343" i="12"/>
  <c r="AF1343" i="12" s="1"/>
  <c r="H1281" i="12"/>
  <c r="AF1281" i="12" s="1"/>
  <c r="H1285" i="12"/>
  <c r="AF1285" i="12" s="1"/>
  <c r="H1385" i="12"/>
  <c r="AF1385" i="12" s="1"/>
  <c r="H1467" i="12"/>
  <c r="AF1467" i="12" s="1"/>
  <c r="H1518" i="12"/>
  <c r="AF1518" i="12" s="1"/>
  <c r="AF1174" i="12"/>
  <c r="H1007" i="12"/>
  <c r="AF1007" i="12" s="1"/>
  <c r="AF1240" i="12"/>
  <c r="H1344" i="12"/>
  <c r="AF1344" i="12" s="1"/>
  <c r="H1060" i="12"/>
  <c r="AF1060" i="12" s="1"/>
  <c r="H1362" i="12"/>
  <c r="AF1362" i="12" s="1"/>
  <c r="H1273" i="12"/>
  <c r="AF1273" i="12" s="1"/>
  <c r="H1358" i="12"/>
  <c r="AF1358" i="12" s="1"/>
  <c r="H1340" i="12"/>
  <c r="AF1340" i="12" s="1"/>
  <c r="H1250" i="12"/>
  <c r="AF1250" i="12" s="1"/>
  <c r="H1308" i="12"/>
  <c r="AF1308" i="12" s="1"/>
  <c r="H1432" i="12"/>
  <c r="AF1432" i="12" s="1"/>
  <c r="H1563" i="12"/>
  <c r="AF1563" i="12" s="1"/>
  <c r="AF1288" i="12"/>
  <c r="H1189" i="12"/>
  <c r="AF1189" i="12" s="1"/>
  <c r="AF1301" i="12"/>
  <c r="H1287" i="12"/>
  <c r="AF1287" i="12" s="1"/>
  <c r="H1334" i="12"/>
  <c r="AF1334" i="12" s="1"/>
  <c r="H1409" i="12"/>
  <c r="AF1409" i="12" s="1"/>
  <c r="H1359" i="12"/>
  <c r="AF1359" i="12" s="1"/>
  <c r="H1435" i="12"/>
  <c r="AF1435" i="12" s="1"/>
  <c r="H1439" i="12"/>
  <c r="AF1439" i="12" s="1"/>
  <c r="H1521" i="12"/>
  <c r="AF1521" i="12" s="1"/>
  <c r="AF1350" i="12"/>
  <c r="H1302" i="12"/>
  <c r="AF1302" i="12" s="1"/>
  <c r="H1306" i="12"/>
  <c r="AF1306" i="12" s="1"/>
  <c r="H1327" i="12"/>
  <c r="AF1327" i="12" s="1"/>
  <c r="H1234" i="12"/>
  <c r="AF1234" i="12" s="1"/>
  <c r="H1337" i="12"/>
  <c r="AF1337" i="12" s="1"/>
  <c r="H1433" i="12"/>
  <c r="AF1433" i="12" s="1"/>
  <c r="H1599" i="12"/>
  <c r="AF1599" i="12" s="1"/>
  <c r="H1443" i="12"/>
  <c r="AF1443" i="12" s="1"/>
  <c r="H1321" i="12"/>
  <c r="AF1321" i="12" s="1"/>
  <c r="H1140" i="12"/>
  <c r="AF1140" i="12" s="1"/>
  <c r="H1267" i="12"/>
  <c r="AF1267" i="12" s="1"/>
  <c r="AF1261" i="12"/>
  <c r="AF1173" i="12"/>
  <c r="H1377" i="12"/>
  <c r="AF1377" i="12" s="1"/>
  <c r="H1380" i="12"/>
  <c r="AF1380" i="12" s="1"/>
  <c r="H1262" i="12"/>
  <c r="AF1262" i="12" s="1"/>
  <c r="H1255" i="12"/>
  <c r="AF1255" i="12" s="1"/>
  <c r="AF1272" i="12"/>
  <c r="AF1392" i="12"/>
  <c r="H1445" i="12"/>
  <c r="AF1445" i="12" s="1"/>
  <c r="H1397" i="12"/>
  <c r="AF1397" i="12" s="1"/>
  <c r="H1468" i="12"/>
  <c r="AF1468" i="12" s="1"/>
  <c r="H1446" i="12"/>
  <c r="AF1446" i="12" s="1"/>
  <c r="H1551" i="12"/>
  <c r="AF1551" i="12" s="1"/>
  <c r="H1341" i="12"/>
  <c r="AF1341" i="12" s="1"/>
  <c r="H1252" i="12"/>
  <c r="AF1252" i="12" s="1"/>
  <c r="AF1328" i="12"/>
  <c r="H1247" i="12"/>
  <c r="AF1247" i="12" s="1"/>
  <c r="H1416" i="12"/>
  <c r="AF1416" i="12" s="1"/>
  <c r="H1276" i="12"/>
  <c r="AF1276" i="12" s="1"/>
  <c r="H1373" i="12"/>
  <c r="AF1373" i="12" s="1"/>
  <c r="H1347" i="12"/>
  <c r="AF1347" i="12" s="1"/>
  <c r="H1374" i="12"/>
  <c r="AF1374" i="12" s="1"/>
  <c r="H1391" i="12"/>
  <c r="AF1391" i="12" s="1"/>
  <c r="H1434" i="12"/>
  <c r="AF1434" i="12" s="1"/>
  <c r="H1543" i="12"/>
  <c r="AF1543" i="12" s="1"/>
  <c r="AF1283" i="12"/>
  <c r="AF1229" i="12"/>
  <c r="AF1296" i="12"/>
  <c r="AF1282" i="12"/>
  <c r="AF1352" i="12"/>
  <c r="AF1403" i="12"/>
  <c r="AF1289" i="12"/>
  <c r="AF1415" i="12"/>
  <c r="H1275" i="12"/>
  <c r="AF1275" i="12" s="1"/>
  <c r="H1310" i="12"/>
  <c r="AF1310" i="12" s="1"/>
  <c r="H1388" i="12"/>
  <c r="AF1388" i="12" s="1"/>
  <c r="H1428" i="12"/>
  <c r="AF1428" i="12" s="1"/>
  <c r="H1412" i="12"/>
  <c r="AF1412" i="12" s="1"/>
  <c r="H1307" i="12"/>
  <c r="AF1307" i="12" s="1"/>
  <c r="H1257" i="12"/>
  <c r="AF1257" i="12" s="1"/>
  <c r="H1458" i="12"/>
  <c r="AF1458" i="12" s="1"/>
  <c r="H1271" i="12"/>
  <c r="AF1271" i="12" s="1"/>
  <c r="H1270" i="12"/>
  <c r="AF1270" i="12" s="1"/>
  <c r="H1400" i="12"/>
  <c r="AF1400" i="12" s="1"/>
  <c r="H1394" i="12"/>
  <c r="AF1394" i="12" s="1"/>
  <c r="H1447" i="12"/>
  <c r="AF1447" i="12" s="1"/>
  <c r="H1461" i="12"/>
  <c r="AF1461" i="12" s="1"/>
  <c r="H1393" i="12"/>
  <c r="AF1393" i="12" s="1"/>
  <c r="H1357" i="12"/>
  <c r="AF1357" i="12" s="1"/>
  <c r="AF1126" i="12"/>
  <c r="H1050" i="12"/>
  <c r="AF1050" i="12" s="1"/>
  <c r="H1338" i="12"/>
  <c r="AF1338" i="12" s="1"/>
  <c r="AF1268" i="12"/>
  <c r="AF1437" i="12"/>
  <c r="H1284" i="12"/>
  <c r="AF1284" i="12" s="1"/>
  <c r="H1298" i="12"/>
  <c r="AF1298" i="12" s="1"/>
  <c r="H1381" i="12"/>
  <c r="AF1381" i="12" s="1"/>
  <c r="H1279" i="12"/>
  <c r="AF1279" i="12" s="1"/>
  <c r="H1319" i="12"/>
  <c r="AF1319" i="12" s="1"/>
  <c r="H1473" i="12"/>
  <c r="AF1473" i="12" s="1"/>
  <c r="H1278" i="12"/>
  <c r="AF1278" i="12" s="1"/>
  <c r="H1065" i="12"/>
  <c r="AF1065" i="12" s="1"/>
  <c r="H1348" i="12"/>
  <c r="AF1348" i="12" s="1"/>
  <c r="H1336" i="12"/>
  <c r="AF1336" i="12" s="1"/>
  <c r="H1332" i="12"/>
  <c r="AF1332" i="12" s="1"/>
  <c r="H1299" i="12"/>
  <c r="AF1299" i="12" s="1"/>
  <c r="H1346" i="12"/>
  <c r="AF1346" i="12" s="1"/>
  <c r="H1440" i="12"/>
  <c r="AF1440" i="12" s="1"/>
  <c r="H1292" i="12"/>
  <c r="AF1292" i="12" s="1"/>
  <c r="H1492" i="12"/>
  <c r="AF1492" i="12" s="1"/>
  <c r="H1466" i="12"/>
  <c r="AF1466" i="12" s="1"/>
  <c r="H1413" i="12"/>
  <c r="AF1413" i="12" s="1"/>
  <c r="AF1355" i="12"/>
  <c r="H1290" i="12"/>
  <c r="AF1290" i="12" s="1"/>
  <c r="H1305" i="12"/>
  <c r="AF1305" i="12" s="1"/>
  <c r="H1315" i="12"/>
  <c r="AF1315" i="12" s="1"/>
  <c r="H1580" i="12"/>
  <c r="AF1580" i="12" s="1"/>
  <c r="H1294" i="12"/>
  <c r="AF1294" i="12" s="1"/>
  <c r="AF1369" i="12"/>
  <c r="AF1354" i="12"/>
  <c r="H1316" i="12"/>
  <c r="AF1316" i="12" s="1"/>
  <c r="H1404" i="12"/>
  <c r="AF1404" i="12" s="1"/>
  <c r="H1417" i="12"/>
  <c r="AF1417" i="12" s="1"/>
  <c r="AF1222" i="12"/>
  <c r="H1253" i="12"/>
  <c r="AF1253" i="12" s="1"/>
  <c r="H1371" i="12"/>
  <c r="AF1371" i="12" s="1"/>
  <c r="H1249" i="12"/>
  <c r="AF1249" i="12" s="1"/>
  <c r="H1444" i="12"/>
  <c r="AF1444" i="12" s="1"/>
  <c r="H1424" i="12"/>
  <c r="AF1424" i="12" s="1"/>
  <c r="H1457" i="12"/>
  <c r="AF1457" i="12" s="1"/>
  <c r="H1481" i="12"/>
  <c r="AF1481" i="12" s="1"/>
  <c r="H1532" i="12"/>
  <c r="AF1532" i="12" s="1"/>
  <c r="H1072" i="12"/>
  <c r="AF1072" i="12" s="1"/>
  <c r="H1368" i="12"/>
  <c r="AF1368" i="12" s="1"/>
  <c r="H1452" i="12"/>
  <c r="AF1452" i="12" s="1"/>
  <c r="H1300" i="12"/>
  <c r="AF1300" i="12" s="1"/>
  <c r="H1330" i="12"/>
  <c r="AF1330" i="12" s="1"/>
  <c r="H1345" i="12"/>
  <c r="AF1345" i="12" s="1"/>
  <c r="H1451" i="12"/>
  <c r="AF1451" i="12" s="1"/>
  <c r="H1591" i="12"/>
  <c r="AF1591" i="12" s="1"/>
  <c r="H1550" i="12"/>
  <c r="AF1550" i="12" s="1"/>
  <c r="H1545" i="12"/>
  <c r="AF1545" i="12" s="1"/>
  <c r="H1501" i="12"/>
  <c r="AF1501" i="12" s="1"/>
  <c r="H1115" i="12"/>
  <c r="AF1115" i="12" s="1"/>
  <c r="H1280" i="12"/>
  <c r="AF1280" i="12" s="1"/>
  <c r="AF1137" i="12"/>
  <c r="H1402" i="12"/>
  <c r="AF1402" i="12" s="1"/>
  <c r="H1242" i="12"/>
  <c r="AF1242" i="12" s="1"/>
  <c r="AF1375" i="12"/>
  <c r="H1370" i="12"/>
  <c r="AF1370" i="12" s="1"/>
  <c r="H1363" i="12"/>
  <c r="AF1363" i="12" s="1"/>
  <c r="H1486" i="12"/>
  <c r="AF1486" i="12" s="1"/>
  <c r="H1460" i="12"/>
  <c r="AF1460" i="12" s="1"/>
  <c r="H1376" i="12"/>
  <c r="AF1376" i="12" s="1"/>
  <c r="H1406" i="12"/>
  <c r="AF1406" i="12" s="1"/>
  <c r="H1203" i="12"/>
  <c r="AF1203" i="12" s="1"/>
  <c r="H1029" i="12"/>
  <c r="AF1029" i="12" s="1"/>
  <c r="AF1102" i="12"/>
  <c r="H1246" i="12"/>
  <c r="AF1246" i="12" s="1"/>
  <c r="H1322" i="12"/>
  <c r="AF1322" i="12" s="1"/>
  <c r="H1241" i="12"/>
  <c r="AF1241" i="12" s="1"/>
  <c r="H1237" i="12"/>
  <c r="AF1237" i="12" s="1"/>
  <c r="H1575" i="12"/>
  <c r="AF1575" i="12" s="1"/>
  <c r="H1465" i="12"/>
  <c r="AF1465" i="12" s="1"/>
  <c r="H1462" i="12"/>
  <c r="AF1462" i="12" s="1"/>
  <c r="H1470" i="12"/>
  <c r="AF1470" i="12" s="1"/>
  <c r="H1243" i="12"/>
  <c r="AF1243" i="12" s="1"/>
  <c r="H1313" i="12"/>
  <c r="AF1313" i="12" s="1"/>
  <c r="AF1312" i="12"/>
  <c r="H1372" i="12"/>
  <c r="AF1372" i="12" s="1"/>
  <c r="H1335" i="12"/>
  <c r="AF1335" i="12" s="1"/>
  <c r="AF1239" i="12"/>
  <c r="H1420" i="12"/>
  <c r="AF1420" i="12" s="1"/>
  <c r="AF1405" i="12"/>
  <c r="AF1431" i="12"/>
  <c r="H1427" i="12"/>
  <c r="AF1427" i="12" s="1"/>
  <c r="H1455" i="12"/>
  <c r="AF1455" i="12" s="1"/>
  <c r="AF1384" i="12"/>
  <c r="AF1459" i="12"/>
  <c r="H1544" i="12"/>
  <c r="AF1544" i="12" s="1"/>
  <c r="H1503" i="12"/>
  <c r="AF1503" i="12" s="1"/>
  <c r="H1556" i="12"/>
  <c r="AF1556" i="12" s="1"/>
  <c r="H1525" i="12"/>
  <c r="AF1525" i="12" s="1"/>
  <c r="H1702" i="12"/>
  <c r="AF1702" i="12" s="1"/>
  <c r="H1692" i="12"/>
  <c r="AF1692" i="12" s="1"/>
  <c r="H1507" i="12"/>
  <c r="AF1507" i="12" s="1"/>
  <c r="H1670" i="12"/>
  <c r="AF1670" i="12" s="1"/>
  <c r="H1675" i="12"/>
  <c r="AF1675" i="12" s="1"/>
  <c r="H1620" i="12"/>
  <c r="AF1620" i="12" s="1"/>
  <c r="H1476" i="12"/>
  <c r="AF1476" i="12" s="1"/>
  <c r="AF1429" i="12"/>
  <c r="H1480" i="12"/>
  <c r="AF1480" i="12" s="1"/>
  <c r="H1483" i="12"/>
  <c r="AF1483" i="12" s="1"/>
  <c r="AF1382" i="12"/>
  <c r="H1488" i="12"/>
  <c r="AF1488" i="12" s="1"/>
  <c r="H1669" i="12"/>
  <c r="AF1669" i="12" s="1"/>
  <c r="H1579" i="12"/>
  <c r="AF1579" i="12" s="1"/>
  <c r="H1558" i="12"/>
  <c r="AF1558" i="12" s="1"/>
  <c r="H1562" i="12"/>
  <c r="AF1562" i="12" s="1"/>
  <c r="H1678" i="12"/>
  <c r="AF1678" i="12" s="1"/>
  <c r="H1531" i="12"/>
  <c r="AF1531" i="12" s="1"/>
  <c r="H1546" i="12"/>
  <c r="AF1546" i="12" s="1"/>
  <c r="H1600" i="12"/>
  <c r="AF1600" i="12" s="1"/>
  <c r="H1712" i="12"/>
  <c r="AF1712" i="12" s="1"/>
  <c r="AF1485" i="12"/>
  <c r="H1390" i="12"/>
  <c r="AF1390" i="12" s="1"/>
  <c r="AF1519" i="12"/>
  <c r="AF1549" i="12"/>
  <c r="AF1389" i="12"/>
  <c r="AF1517" i="12"/>
  <c r="H1367" i="12"/>
  <c r="AF1367" i="12" s="1"/>
  <c r="H1438" i="12"/>
  <c r="AF1438" i="12" s="1"/>
  <c r="AF1510" i="12"/>
  <c r="H1709" i="12"/>
  <c r="AF1709" i="12" s="1"/>
  <c r="H1541" i="12"/>
  <c r="AF1541" i="12" s="1"/>
  <c r="H1710" i="12"/>
  <c r="AF1710" i="12" s="1"/>
  <c r="H1568" i="12"/>
  <c r="AF1568" i="12" s="1"/>
  <c r="H1516" i="12"/>
  <c r="AF1516" i="12" s="1"/>
  <c r="H1699" i="12"/>
  <c r="AF1699" i="12" s="1"/>
  <c r="H1801" i="12"/>
  <c r="AF1801" i="12" s="1"/>
  <c r="H1423" i="12"/>
  <c r="AF1423" i="12" s="1"/>
  <c r="AF1479" i="12"/>
  <c r="H1601" i="12"/>
  <c r="AF1601" i="12" s="1"/>
  <c r="H1493" i="12"/>
  <c r="AF1493" i="12" s="1"/>
  <c r="H1608" i="12"/>
  <c r="AF1608" i="12" s="1"/>
  <c r="H1606" i="12"/>
  <c r="AF1606" i="12" s="1"/>
  <c r="H1527" i="12"/>
  <c r="AF1527" i="12" s="1"/>
  <c r="H1657" i="12"/>
  <c r="AF1657" i="12" s="1"/>
  <c r="H1607" i="12"/>
  <c r="AF1607" i="12" s="1"/>
  <c r="H1596" i="12"/>
  <c r="AF1596" i="12" s="1"/>
  <c r="H1526" i="12"/>
  <c r="AF1526" i="12" s="1"/>
  <c r="H1634" i="12"/>
  <c r="AF1634" i="12" s="1"/>
  <c r="AF1331" i="12"/>
  <c r="H1325" i="12"/>
  <c r="AF1325" i="12" s="1"/>
  <c r="H1309" i="12"/>
  <c r="AF1309" i="12" s="1"/>
  <c r="H1286" i="12"/>
  <c r="AF1286" i="12" s="1"/>
  <c r="H1421" i="12"/>
  <c r="AF1421" i="12" s="1"/>
  <c r="H1484" i="12"/>
  <c r="AF1484" i="12" s="1"/>
  <c r="AF1469" i="12"/>
  <c r="H1426" i="12"/>
  <c r="AF1426" i="12" s="1"/>
  <c r="H1418" i="12"/>
  <c r="AF1418" i="12" s="1"/>
  <c r="AF1713" i="12"/>
  <c r="H1612" i="12"/>
  <c r="AF1612" i="12" s="1"/>
  <c r="H1506" i="12"/>
  <c r="AF1506" i="12" s="1"/>
  <c r="H1603" i="12"/>
  <c r="AF1603" i="12" s="1"/>
  <c r="H1536" i="12"/>
  <c r="AF1536" i="12" s="1"/>
  <c r="H1592" i="12"/>
  <c r="AF1592" i="12" s="1"/>
  <c r="H1667" i="12"/>
  <c r="AF1667" i="12" s="1"/>
  <c r="H1683" i="12"/>
  <c r="AF1683" i="12" s="1"/>
  <c r="H1540" i="12"/>
  <c r="AF1540" i="12" s="1"/>
  <c r="H1408" i="12"/>
  <c r="AF1408" i="12" s="1"/>
  <c r="H1578" i="12"/>
  <c r="AF1578" i="12" s="1"/>
  <c r="AF1496" i="12"/>
  <c r="AF1477" i="12"/>
  <c r="H1586" i="12"/>
  <c r="AF1586" i="12" s="1"/>
  <c r="H1677" i="12"/>
  <c r="AF1677" i="12" s="1"/>
  <c r="H1524" i="12"/>
  <c r="AF1524" i="12" s="1"/>
  <c r="H1697" i="12"/>
  <c r="AF1697" i="12" s="1"/>
  <c r="H1548" i="12"/>
  <c r="AF1548" i="12" s="1"/>
  <c r="H1555" i="12"/>
  <c r="AF1555" i="12" s="1"/>
  <c r="H1534" i="12"/>
  <c r="AF1534" i="12" s="1"/>
  <c r="H1604" i="12"/>
  <c r="AF1604" i="12" s="1"/>
  <c r="H1617" i="12"/>
  <c r="AF1617" i="12" s="1"/>
  <c r="H1703" i="12"/>
  <c r="AF1703" i="12" s="1"/>
  <c r="AF1564" i="12"/>
  <c r="H1528" i="12"/>
  <c r="AF1528" i="12" s="1"/>
  <c r="AF1378" i="12"/>
  <c r="H1520" i="12"/>
  <c r="AF1520" i="12" s="1"/>
  <c r="H1693" i="12"/>
  <c r="AF1693" i="12" s="1"/>
  <c r="H1590" i="12"/>
  <c r="AF1590" i="12" s="1"/>
  <c r="H1538" i="12"/>
  <c r="AF1538" i="12" s="1"/>
  <c r="H1722" i="12"/>
  <c r="AF1722" i="12" s="1"/>
  <c r="AF1475" i="12"/>
  <c r="H1500" i="12"/>
  <c r="AF1500" i="12" s="1"/>
  <c r="H1553" i="12"/>
  <c r="AF1553" i="12" s="1"/>
  <c r="H1598" i="12"/>
  <c r="AF1598" i="12" s="1"/>
  <c r="H1641" i="12"/>
  <c r="AF1641" i="12" s="1"/>
  <c r="H1577" i="12"/>
  <c r="AF1577" i="12" s="1"/>
  <c r="H1597" i="12"/>
  <c r="AF1597" i="12" s="1"/>
  <c r="H1565" i="12"/>
  <c r="AF1565" i="12" s="1"/>
  <c r="H1557" i="12"/>
  <c r="AF1557" i="12" s="1"/>
  <c r="H1583" i="12"/>
  <c r="AF1583" i="12" s="1"/>
  <c r="H1552" i="12"/>
  <c r="AF1552" i="12" s="1"/>
  <c r="H1672" i="12"/>
  <c r="AF1672" i="12" s="1"/>
  <c r="H1295" i="12"/>
  <c r="AF1295" i="12" s="1"/>
  <c r="AF1265" i="12"/>
  <c r="AF1323" i="12"/>
  <c r="H1320" i="12"/>
  <c r="AF1320" i="12" s="1"/>
  <c r="H1324" i="12"/>
  <c r="AF1324" i="12" s="1"/>
  <c r="H1311" i="12"/>
  <c r="AF1311" i="12" s="1"/>
  <c r="H1453" i="12"/>
  <c r="AF1453" i="12" s="1"/>
  <c r="H1542" i="12"/>
  <c r="AF1542" i="12" s="1"/>
  <c r="H1505" i="12"/>
  <c r="AF1505" i="12" s="1"/>
  <c r="AF1449" i="12"/>
  <c r="H1489" i="12"/>
  <c r="AF1489" i="12" s="1"/>
  <c r="H1401" i="12"/>
  <c r="AF1401" i="12" s="1"/>
  <c r="H1554" i="12"/>
  <c r="AF1554" i="12" s="1"/>
  <c r="H1574" i="12"/>
  <c r="AF1574" i="12" s="1"/>
  <c r="H1559" i="12"/>
  <c r="AF1559" i="12" s="1"/>
  <c r="H1530" i="12"/>
  <c r="AF1530" i="12" s="1"/>
  <c r="H1631" i="12"/>
  <c r="AF1631" i="12" s="1"/>
  <c r="AF1441" i="12"/>
  <c r="H1514" i="12"/>
  <c r="AF1514" i="12" s="1"/>
  <c r="H1566" i="12"/>
  <c r="AF1566" i="12" s="1"/>
  <c r="H1714" i="12"/>
  <c r="AF1714" i="12" s="1"/>
  <c r="H1508" i="12"/>
  <c r="AF1508" i="12" s="1"/>
  <c r="H1513" i="12"/>
  <c r="AF1513" i="12" s="1"/>
  <c r="H1585" i="12"/>
  <c r="AF1585" i="12" s="1"/>
  <c r="H1511" i="12"/>
  <c r="AF1511" i="12" s="1"/>
  <c r="H1701" i="12"/>
  <c r="AF1701" i="12" s="1"/>
  <c r="H1679" i="12"/>
  <c r="AF1679" i="12" s="1"/>
  <c r="AF1474" i="12"/>
  <c r="AF1395" i="12"/>
  <c r="H1502" i="12"/>
  <c r="AF1502" i="12" s="1"/>
  <c r="H1594" i="12"/>
  <c r="AF1594" i="12" s="1"/>
  <c r="H1512" i="12"/>
  <c r="AF1512" i="12" s="1"/>
  <c r="H1593" i="12"/>
  <c r="AF1593" i="12" s="1"/>
  <c r="H1633" i="12"/>
  <c r="AF1633" i="12" s="1"/>
  <c r="H1627" i="12"/>
  <c r="AF1627" i="12" s="1"/>
  <c r="H1707" i="12"/>
  <c r="AF1707" i="12" s="1"/>
  <c r="AF1454" i="12"/>
  <c r="H1495" i="12"/>
  <c r="AF1495" i="12" s="1"/>
  <c r="H1411" i="12"/>
  <c r="AF1411" i="12" s="1"/>
  <c r="H1573" i="12"/>
  <c r="AF1573" i="12" s="1"/>
  <c r="H1509" i="12"/>
  <c r="AF1509" i="12" s="1"/>
  <c r="H1491" i="12"/>
  <c r="AF1491" i="12" s="1"/>
  <c r="H1665" i="12"/>
  <c r="AF1665" i="12" s="1"/>
  <c r="H1584" i="12"/>
  <c r="AF1584" i="12" s="1"/>
  <c r="H1497" i="12"/>
  <c r="AF1497" i="12" s="1"/>
  <c r="H1668" i="12"/>
  <c r="AF1668" i="12" s="1"/>
  <c r="H1654" i="12"/>
  <c r="AF1654" i="12" s="1"/>
  <c r="H1618" i="12"/>
  <c r="AF1618" i="12" s="1"/>
  <c r="H1622" i="12"/>
  <c r="AF1622" i="12" s="1"/>
  <c r="H1602" i="12"/>
  <c r="AF1602" i="12" s="1"/>
  <c r="AF1482" i="12"/>
  <c r="H1569" i="12"/>
  <c r="AF1569" i="12" s="1"/>
  <c r="H1410" i="12"/>
  <c r="AF1410" i="12" s="1"/>
  <c r="H1588" i="12"/>
  <c r="AF1588" i="12" s="1"/>
  <c r="AF1430" i="12"/>
  <c r="H1533" i="12"/>
  <c r="AF1533" i="12" s="1"/>
  <c r="H1560" i="12"/>
  <c r="AF1560" i="12" s="1"/>
  <c r="H1610" i="12"/>
  <c r="AF1610" i="12" s="1"/>
  <c r="H1605" i="12"/>
  <c r="AF1605" i="12" s="1"/>
  <c r="H1515" i="12"/>
  <c r="AF1515" i="12" s="1"/>
  <c r="H1680" i="12"/>
  <c r="AF1680" i="12" s="1"/>
  <c r="H1645" i="12"/>
  <c r="AF1645" i="12" s="1"/>
  <c r="H1529" i="12"/>
  <c r="AF1529" i="12" s="1"/>
  <c r="H1661" i="12"/>
  <c r="AF1661" i="12" s="1"/>
  <c r="H1494" i="12"/>
  <c r="AF1494" i="12" s="1"/>
  <c r="H1595" i="12"/>
  <c r="AF1595" i="12" s="1"/>
  <c r="AF1379" i="12"/>
  <c r="AF1499" i="12"/>
  <c r="H1640" i="12"/>
  <c r="AF1640" i="12" s="1"/>
  <c r="H1572" i="12"/>
  <c r="AF1572" i="12" s="1"/>
  <c r="H1587" i="12"/>
  <c r="AF1587" i="12" s="1"/>
  <c r="H1715" i="12"/>
  <c r="AF1715" i="12" s="1"/>
  <c r="H1652" i="12"/>
  <c r="AF1652" i="12" s="1"/>
  <c r="H1567" i="12"/>
  <c r="AF1567" i="12" s="1"/>
  <c r="H1576" i="12"/>
  <c r="AF1576" i="12" s="1"/>
  <c r="AF1478" i="12"/>
  <c r="AF1570" i="12"/>
  <c r="H1589" i="12"/>
  <c r="AF1589" i="12" s="1"/>
  <c r="H1504" i="12"/>
  <c r="AF1504" i="12" s="1"/>
  <c r="H1498" i="12"/>
  <c r="AF1498" i="12" s="1"/>
  <c r="H1647" i="12"/>
  <c r="AF1647" i="12" s="1"/>
  <c r="H1537" i="12"/>
  <c r="AF1537" i="12" s="1"/>
  <c r="H1636" i="12"/>
  <c r="AF1636" i="12" s="1"/>
  <c r="H1387" i="12"/>
  <c r="AF1387" i="12" s="1"/>
  <c r="H1456" i="12"/>
  <c r="AF1456" i="12" s="1"/>
  <c r="H1535" i="12"/>
  <c r="AF1535" i="12" s="1"/>
  <c r="H1694" i="12"/>
  <c r="AF1694" i="12" s="1"/>
  <c r="H1700" i="12"/>
  <c r="AF1700" i="12" s="1"/>
  <c r="H1625" i="12"/>
  <c r="AF1625" i="12" s="1"/>
  <c r="H1523" i="12"/>
  <c r="AF1523" i="12" s="1"/>
  <c r="H1706" i="12"/>
  <c r="AF1706" i="12" s="1"/>
  <c r="H1671" i="12"/>
  <c r="AF1671" i="12" s="1"/>
  <c r="AF1616" i="12"/>
  <c r="H1690" i="12"/>
  <c r="AF1690" i="12" s="1"/>
  <c r="H1909" i="12"/>
  <c r="AF1909" i="12" s="1"/>
  <c r="H1806" i="12"/>
  <c r="AF1806" i="12" s="1"/>
  <c r="H1796" i="12"/>
  <c r="AF1796" i="12" s="1"/>
  <c r="H1704" i="12"/>
  <c r="AF1704" i="12" s="1"/>
  <c r="H1773" i="12"/>
  <c r="AF1773" i="12" s="1"/>
  <c r="H1664" i="12"/>
  <c r="AF1664" i="12" s="1"/>
  <c r="H1705" i="12"/>
  <c r="AF1705" i="12" s="1"/>
  <c r="H1755" i="12"/>
  <c r="AF1755" i="12" s="1"/>
  <c r="H1876" i="12"/>
  <c r="AF1876" i="12" s="1"/>
  <c r="AF1630" i="12"/>
  <c r="AF1691" i="12"/>
  <c r="H1822" i="12"/>
  <c r="AF1822" i="12" s="1"/>
  <c r="AF1623" i="12"/>
  <c r="H1653" i="12"/>
  <c r="AF1653" i="12" s="1"/>
  <c r="H1767" i="12"/>
  <c r="AF1767" i="12" s="1"/>
  <c r="H1770" i="12"/>
  <c r="AF1770" i="12" s="1"/>
  <c r="H1809" i="12"/>
  <c r="AF1809" i="12" s="1"/>
  <c r="H1847" i="12"/>
  <c r="AF1847" i="12" s="1"/>
  <c r="H1897" i="12"/>
  <c r="AF1897" i="12" s="1"/>
  <c r="AF1650" i="12"/>
  <c r="AF1629" i="12"/>
  <c r="AF1628" i="12"/>
  <c r="H1611" i="12"/>
  <c r="AF1611" i="12" s="1"/>
  <c r="H1803" i="12"/>
  <c r="AF1803" i="12" s="1"/>
  <c r="H1906" i="12"/>
  <c r="AF1906" i="12" s="1"/>
  <c r="AF1539" i="12"/>
  <c r="H1663" i="12"/>
  <c r="AF1663" i="12" s="1"/>
  <c r="H1658" i="12"/>
  <c r="AF1658" i="12" s="1"/>
  <c r="H1816" i="12"/>
  <c r="AF1816" i="12" s="1"/>
  <c r="H1834" i="12"/>
  <c r="AF1834" i="12" s="1"/>
  <c r="H1619" i="12"/>
  <c r="AF1619" i="12" s="1"/>
  <c r="AF1717" i="12"/>
  <c r="AF1760" i="12"/>
  <c r="H1639" i="12"/>
  <c r="AF1639" i="12" s="1"/>
  <c r="H1681" i="12"/>
  <c r="AF1681" i="12" s="1"/>
  <c r="AF1649" i="12"/>
  <c r="AF1790" i="12"/>
  <c r="AF1660" i="12"/>
  <c r="AF1751" i="12"/>
  <c r="H1674" i="12"/>
  <c r="AF1674" i="12" s="1"/>
  <c r="H1726" i="12"/>
  <c r="AF1726" i="12" s="1"/>
  <c r="H1808" i="12"/>
  <c r="AF1808" i="12" s="1"/>
  <c r="AF1804" i="12"/>
  <c r="AF1655" i="12"/>
  <c r="H1646" i="12"/>
  <c r="AF1646" i="12" s="1"/>
  <c r="H1635" i="12"/>
  <c r="AF1635" i="12" s="1"/>
  <c r="H1698" i="12"/>
  <c r="AF1698" i="12" s="1"/>
  <c r="H1772" i="12"/>
  <c r="AF1772" i="12" s="1"/>
  <c r="H1799" i="12"/>
  <c r="AF1799" i="12" s="1"/>
  <c r="H1818" i="12"/>
  <c r="AF1818" i="12" s="1"/>
  <c r="H1638" i="12"/>
  <c r="AF1638" i="12" s="1"/>
  <c r="AF1718" i="12"/>
  <c r="AF1686" i="12"/>
  <c r="H1813" i="12"/>
  <c r="AF1813" i="12" s="1"/>
  <c r="H1648" i="12"/>
  <c r="AF1648" i="12" s="1"/>
  <c r="H1819" i="12"/>
  <c r="AF1819" i="12" s="1"/>
  <c r="H1782" i="12"/>
  <c r="AF1782" i="12" s="1"/>
  <c r="H1708" i="12"/>
  <c r="AF1708" i="12" s="1"/>
  <c r="H1831" i="12"/>
  <c r="AF1831" i="12" s="1"/>
  <c r="H1719" i="12"/>
  <c r="AF1719" i="12" s="1"/>
  <c r="AF1768" i="12"/>
  <c r="H1613" i="12"/>
  <c r="AF1613" i="12" s="1"/>
  <c r="H1815" i="12"/>
  <c r="AF1815" i="12" s="1"/>
  <c r="H1753" i="12"/>
  <c r="AF1753" i="12" s="1"/>
  <c r="H1795" i="12"/>
  <c r="AF1795" i="12" s="1"/>
  <c r="H1685" i="12"/>
  <c r="AF1685" i="12" s="1"/>
  <c r="H1758" i="12"/>
  <c r="AF1758" i="12" s="1"/>
  <c r="H1800" i="12"/>
  <c r="AF1800" i="12" s="1"/>
  <c r="H1762" i="12"/>
  <c r="AF1762" i="12" s="1"/>
  <c r="H1777" i="12"/>
  <c r="AF1777" i="12" s="1"/>
  <c r="H1840" i="12"/>
  <c r="AF1840" i="12" s="1"/>
  <c r="AF1662" i="12"/>
  <c r="AF1748" i="12"/>
  <c r="H1780" i="12"/>
  <c r="AF1780" i="12" s="1"/>
  <c r="H1688" i="12"/>
  <c r="AF1688" i="12" s="1"/>
  <c r="H1744" i="12"/>
  <c r="AF1744" i="12" s="1"/>
  <c r="AF1802" i="12"/>
  <c r="AF1682" i="12"/>
  <c r="H1643" i="12"/>
  <c r="AF1643" i="12" s="1"/>
  <c r="H1811" i="12"/>
  <c r="AF1811" i="12" s="1"/>
  <c r="H1832" i="12"/>
  <c r="AF1832" i="12" s="1"/>
  <c r="H1826" i="12"/>
  <c r="AF1826" i="12" s="1"/>
  <c r="H1696" i="12"/>
  <c r="AF1696" i="12" s="1"/>
  <c r="H1659" i="12"/>
  <c r="AF1659" i="12" s="1"/>
  <c r="H1781" i="12"/>
  <c r="AF1781" i="12" s="1"/>
  <c r="H1728" i="12"/>
  <c r="AF1728" i="12" s="1"/>
  <c r="H1859" i="12"/>
  <c r="AF1859" i="12" s="1"/>
  <c r="H1873" i="12"/>
  <c r="AF1873" i="12" s="1"/>
  <c r="AF1621" i="12"/>
  <c r="AF1695" i="12"/>
  <c r="H1624" i="12"/>
  <c r="AF1624" i="12" s="1"/>
  <c r="AF1812" i="12"/>
  <c r="H1814" i="12"/>
  <c r="AF1814" i="12" s="1"/>
  <c r="H1757" i="12"/>
  <c r="AF1757" i="12" s="1"/>
  <c r="H1779" i="12"/>
  <c r="AF1779" i="12" s="1"/>
  <c r="H1844" i="12"/>
  <c r="AF1844" i="12" s="1"/>
  <c r="H1676" i="12"/>
  <c r="AF1676" i="12" s="1"/>
  <c r="H1775" i="12"/>
  <c r="AF1775" i="12" s="1"/>
  <c r="H1644" i="12"/>
  <c r="AF1644" i="12" s="1"/>
  <c r="AF1793" i="12"/>
  <c r="H1626" i="12"/>
  <c r="AF1626" i="12" s="1"/>
  <c r="H1720" i="12"/>
  <c r="AF1720" i="12" s="1"/>
  <c r="H1745" i="12"/>
  <c r="AF1745" i="12" s="1"/>
  <c r="H1730" i="12"/>
  <c r="AF1730" i="12" s="1"/>
  <c r="H1759" i="12"/>
  <c r="AF1759" i="12" s="1"/>
  <c r="H1741" i="12"/>
  <c r="AF1741" i="12" s="1"/>
  <c r="H1838" i="12"/>
  <c r="AF1838" i="12" s="1"/>
  <c r="H1885" i="12"/>
  <c r="AF1885" i="12" s="1"/>
  <c r="H1765" i="12"/>
  <c r="AF1765" i="12" s="1"/>
  <c r="H2039" i="12"/>
  <c r="AF2039" i="12" s="1"/>
  <c r="H1930" i="12"/>
  <c r="AF1930" i="12" s="1"/>
  <c r="H1771" i="12"/>
  <c r="AF1771" i="12" s="1"/>
  <c r="H1919" i="12"/>
  <c r="AF1919" i="12" s="1"/>
  <c r="H1883" i="12"/>
  <c r="AF1883" i="12" s="1"/>
  <c r="AF1729" i="12"/>
  <c r="H1916" i="12"/>
  <c r="AF1916" i="12" s="1"/>
  <c r="H1738" i="12"/>
  <c r="AF1738" i="12" s="1"/>
  <c r="H1846" i="12"/>
  <c r="AF1846" i="12" s="1"/>
  <c r="H1893" i="12"/>
  <c r="AF1893" i="12" s="1"/>
  <c r="H1861" i="12"/>
  <c r="AF1861" i="12" s="1"/>
  <c r="H1980" i="12"/>
  <c r="AF1980" i="12" s="1"/>
  <c r="H1749" i="12"/>
  <c r="AF1749" i="12" s="1"/>
  <c r="H1632" i="12"/>
  <c r="AF1632" i="12" s="1"/>
  <c r="H1756" i="12"/>
  <c r="AF1756" i="12" s="1"/>
  <c r="H1921" i="12"/>
  <c r="AF1921" i="12" s="1"/>
  <c r="H1776" i="12"/>
  <c r="AF1776" i="12" s="1"/>
  <c r="H1915" i="12"/>
  <c r="AF1915" i="12" s="1"/>
  <c r="H1732" i="12"/>
  <c r="AF1732" i="12" s="1"/>
  <c r="H1731" i="12"/>
  <c r="AF1731" i="12" s="1"/>
  <c r="H1763" i="12"/>
  <c r="AF1763" i="12" s="1"/>
  <c r="H1894" i="12"/>
  <c r="AF1894" i="12" s="1"/>
  <c r="AF1865" i="12"/>
  <c r="H1860" i="12"/>
  <c r="AF1860" i="12" s="1"/>
  <c r="H1651" i="12"/>
  <c r="AF1651" i="12" s="1"/>
  <c r="H1740" i="12"/>
  <c r="AF1740" i="12" s="1"/>
  <c r="H1817" i="12"/>
  <c r="AF1817" i="12" s="1"/>
  <c r="H1764" i="12"/>
  <c r="AF1764" i="12" s="1"/>
  <c r="H1743" i="12"/>
  <c r="AF1743" i="12" s="1"/>
  <c r="H1841" i="12"/>
  <c r="AF1841" i="12" s="1"/>
  <c r="H1754" i="12"/>
  <c r="AF1754" i="12" s="1"/>
  <c r="H1810" i="12"/>
  <c r="AF1810" i="12" s="1"/>
  <c r="AF1866" i="12"/>
  <c r="H1874" i="12"/>
  <c r="AF1874" i="12" s="1"/>
  <c r="H1899" i="12"/>
  <c r="AF1899" i="12" s="1"/>
  <c r="H1869" i="12"/>
  <c r="AF1869" i="12" s="1"/>
  <c r="AF1778" i="12"/>
  <c r="H1727" i="12"/>
  <c r="AF1727" i="12" s="1"/>
  <c r="AF1788" i="12"/>
  <c r="H1918" i="12"/>
  <c r="AF1918" i="12" s="1"/>
  <c r="H1830" i="12"/>
  <c r="AF1830" i="12" s="1"/>
  <c r="H1825" i="12"/>
  <c r="AF1825" i="12" s="1"/>
  <c r="AF1880" i="12"/>
  <c r="H1820" i="12"/>
  <c r="AF1820" i="12" s="1"/>
  <c r="H1737" i="12"/>
  <c r="AF1737" i="12" s="1"/>
  <c r="H1850" i="12"/>
  <c r="AF1850" i="12" s="1"/>
  <c r="H1761" i="12"/>
  <c r="AF1761" i="12" s="1"/>
  <c r="H1858" i="12"/>
  <c r="AF1858" i="12" s="1"/>
  <c r="H1747" i="12"/>
  <c r="AF1747" i="12" s="1"/>
  <c r="H1752" i="12"/>
  <c r="AF1752" i="12" s="1"/>
  <c r="AF1824" i="12"/>
  <c r="H1927" i="12"/>
  <c r="AF1927" i="12" s="1"/>
  <c r="H1723" i="12"/>
  <c r="AF1723" i="12" s="1"/>
  <c r="H1837" i="12"/>
  <c r="AF1837" i="12" s="1"/>
  <c r="H1787" i="12"/>
  <c r="AF1787" i="12" s="1"/>
  <c r="H1786" i="12"/>
  <c r="AF1786" i="12" s="1"/>
  <c r="H2023" i="12"/>
  <c r="AF2023" i="12" s="1"/>
  <c r="H1900" i="12"/>
  <c r="AF1900" i="12" s="1"/>
  <c r="H1666" i="12"/>
  <c r="AF1666" i="12" s="1"/>
  <c r="H1736" i="12"/>
  <c r="AF1736" i="12" s="1"/>
  <c r="AF1920" i="12"/>
  <c r="AF1870" i="12"/>
  <c r="H1854" i="12"/>
  <c r="AF1854" i="12" s="1"/>
  <c r="H1896" i="12"/>
  <c r="AF1896" i="12" s="1"/>
  <c r="AF1887" i="12"/>
  <c r="H1914" i="12"/>
  <c r="AF1914" i="12" s="1"/>
  <c r="H1892" i="12"/>
  <c r="AF1892" i="12" s="1"/>
  <c r="H1750" i="12"/>
  <c r="AF1750" i="12" s="1"/>
  <c r="H1807" i="12"/>
  <c r="AF1807" i="12" s="1"/>
  <c r="H1979" i="12"/>
  <c r="AF1979" i="12" s="1"/>
  <c r="H1862" i="12"/>
  <c r="AF1862" i="12" s="1"/>
  <c r="H1877" i="12"/>
  <c r="AF1877" i="12" s="1"/>
  <c r="H1922" i="12"/>
  <c r="AF1922" i="12" s="1"/>
  <c r="H1769" i="12"/>
  <c r="AF1769" i="12" s="1"/>
  <c r="H1792" i="12"/>
  <c r="AF1792" i="12" s="1"/>
  <c r="H1739" i="12"/>
  <c r="AF1739" i="12" s="1"/>
  <c r="H1794" i="12"/>
  <c r="AF1794" i="12" s="1"/>
  <c r="AF1827" i="12"/>
  <c r="H1864" i="12"/>
  <c r="AF1864" i="12" s="1"/>
  <c r="H1733" i="12"/>
  <c r="AF1733" i="12" s="1"/>
  <c r="H1789" i="12"/>
  <c r="AF1789" i="12" s="1"/>
  <c r="H1784" i="12"/>
  <c r="AF1784" i="12" s="1"/>
  <c r="AF1878" i="12"/>
  <c r="H1829" i="12"/>
  <c r="AF1829" i="12" s="1"/>
  <c r="H1721" i="12"/>
  <c r="AF1721" i="12" s="1"/>
  <c r="H1791" i="12"/>
  <c r="AF1791" i="12" s="1"/>
  <c r="H1901" i="12"/>
  <c r="AF1901" i="12" s="1"/>
  <c r="AF1746" i="12"/>
  <c r="AF1935" i="12"/>
  <c r="H2035" i="12"/>
  <c r="AF2035" i="12" s="1"/>
  <c r="H1863" i="12"/>
  <c r="AF1863" i="12" s="1"/>
  <c r="H2008" i="12"/>
  <c r="AF2008" i="12" s="1"/>
  <c r="H1890" i="12"/>
  <c r="AF1890" i="12" s="1"/>
  <c r="H1845" i="12"/>
  <c r="AF1845" i="12" s="1"/>
  <c r="H2031" i="12"/>
  <c r="AF2031" i="12" s="1"/>
  <c r="H1967" i="12"/>
  <c r="AF1967" i="12" s="1"/>
  <c r="H1944" i="12"/>
  <c r="AF1944" i="12" s="1"/>
  <c r="H1875" i="12"/>
  <c r="AF1875" i="12" s="1"/>
  <c r="AF1797" i="12"/>
  <c r="AF1823" i="12"/>
  <c r="AF1848" i="12"/>
  <c r="AF1857" i="12"/>
  <c r="H1987" i="12"/>
  <c r="AF1987" i="12" s="1"/>
  <c r="H2002" i="12"/>
  <c r="AF2002" i="12" s="1"/>
  <c r="H1867" i="12"/>
  <c r="AF1867" i="12" s="1"/>
  <c r="H1947" i="12"/>
  <c r="AF1947" i="12" s="1"/>
  <c r="AF1925" i="12"/>
  <c r="H2014" i="12"/>
  <c r="AF2014" i="12" s="1"/>
  <c r="H1852" i="12"/>
  <c r="AF1852" i="12" s="1"/>
  <c r="H1872" i="12"/>
  <c r="AF1872" i="12" s="1"/>
  <c r="H2051" i="12"/>
  <c r="AF2051" i="12" s="1"/>
  <c r="H1908" i="12"/>
  <c r="AF1908" i="12" s="1"/>
  <c r="H1891" i="12"/>
  <c r="AF1891" i="12" s="1"/>
  <c r="AF1851" i="12"/>
  <c r="AF1994" i="12"/>
  <c r="AF1946" i="12"/>
  <c r="AF1856" i="12"/>
  <c r="H2033" i="12"/>
  <c r="AF2033" i="12" s="1"/>
  <c r="H2036" i="12"/>
  <c r="AF2036" i="12" s="1"/>
  <c r="H1968" i="12"/>
  <c r="AF1968" i="12" s="1"/>
  <c r="H2004" i="12"/>
  <c r="AF2004" i="12" s="1"/>
  <c r="AF1725" i="12"/>
  <c r="AF1926" i="12"/>
  <c r="H1960" i="12"/>
  <c r="AF1960" i="12" s="1"/>
  <c r="H1907" i="12"/>
  <c r="AF1907" i="12" s="1"/>
  <c r="AF1774" i="12"/>
  <c r="AF1912" i="12"/>
  <c r="H1888" i="12"/>
  <c r="AF1888" i="12" s="1"/>
  <c r="AF2046" i="12"/>
  <c r="AF1972" i="12"/>
  <c r="H1948" i="12"/>
  <c r="AF1948" i="12" s="1"/>
  <c r="H1902" i="12"/>
  <c r="AF1902" i="12" s="1"/>
  <c r="H1990" i="12"/>
  <c r="AF1990" i="12" s="1"/>
  <c r="H2028" i="12"/>
  <c r="AF2028" i="12" s="1"/>
  <c r="H1943" i="12"/>
  <c r="AF1943" i="12" s="1"/>
  <c r="AF2037" i="12"/>
  <c r="AF2026" i="12"/>
  <c r="H2049" i="12"/>
  <c r="AF2049" i="12" s="1"/>
  <c r="H1933" i="12"/>
  <c r="AF1933" i="12" s="1"/>
  <c r="H2011" i="12"/>
  <c r="AF2011" i="12" s="1"/>
  <c r="H1835" i="12"/>
  <c r="AF1835" i="12" s="1"/>
  <c r="H2048" i="12"/>
  <c r="AF2048" i="12" s="1"/>
  <c r="H1884" i="12"/>
  <c r="AF1884" i="12" s="1"/>
  <c r="H1977" i="12"/>
  <c r="AF1977" i="12" s="1"/>
  <c r="H1959" i="12"/>
  <c r="AF1959" i="12" s="1"/>
  <c r="H1996" i="12"/>
  <c r="AF1996" i="12" s="1"/>
  <c r="H1889" i="12"/>
  <c r="AF1889" i="12" s="1"/>
  <c r="H1964" i="12"/>
  <c r="AF1964" i="12" s="1"/>
  <c r="H1995" i="12"/>
  <c r="AF1995" i="12" s="1"/>
  <c r="H1932" i="12"/>
  <c r="AF1932" i="12" s="1"/>
  <c r="H1911" i="12"/>
  <c r="AF1911" i="12" s="1"/>
  <c r="H2009" i="12"/>
  <c r="AF2009" i="12" s="1"/>
  <c r="H2007" i="12"/>
  <c r="AF2007" i="12" s="1"/>
  <c r="H1905" i="12"/>
  <c r="AF1905" i="12" s="1"/>
  <c r="AF1962" i="12"/>
  <c r="H1961" i="12"/>
  <c r="AF1961" i="12" s="1"/>
  <c r="H2001" i="12"/>
  <c r="AF2001" i="12" s="1"/>
  <c r="H1895" i="12"/>
  <c r="AF1895" i="12" s="1"/>
  <c r="H1952" i="12"/>
  <c r="AF1952" i="12" s="1"/>
  <c r="H2013" i="12"/>
  <c r="AF2013" i="12" s="1"/>
  <c r="AF1886" i="12"/>
  <c r="H1956" i="12"/>
  <c r="AF1956" i="12" s="1"/>
  <c r="H2103" i="12"/>
  <c r="AF2103" i="12" s="1"/>
  <c r="H1898" i="12"/>
  <c r="AF1898" i="12" s="1"/>
  <c r="H1913" i="12"/>
  <c r="AF1913" i="12" s="1"/>
  <c r="AF1871" i="12"/>
  <c r="H1929" i="12"/>
  <c r="AF1929" i="12" s="1"/>
  <c r="H2025" i="12"/>
  <c r="AF2025" i="12" s="1"/>
  <c r="H1938" i="12"/>
  <c r="AF1938" i="12" s="1"/>
  <c r="AF1953" i="12"/>
  <c r="AF1881" i="12"/>
  <c r="AF1984" i="12"/>
  <c r="H1934" i="12"/>
  <c r="AF1934" i="12" s="1"/>
  <c r="H2071" i="12"/>
  <c r="AF2071" i="12" s="1"/>
  <c r="H2003" i="12"/>
  <c r="AF2003" i="12" s="1"/>
  <c r="AF2126" i="12"/>
  <c r="H2032" i="12"/>
  <c r="AF2032" i="12" s="1"/>
  <c r="AF2017" i="12"/>
  <c r="AF1941" i="12"/>
  <c r="H2030" i="12"/>
  <c r="AF2030" i="12" s="1"/>
  <c r="H2110" i="12"/>
  <c r="AF2110" i="12" s="1"/>
  <c r="H2098" i="12"/>
  <c r="AF2098" i="12" s="1"/>
  <c r="H2145" i="12"/>
  <c r="AF2145" i="12" s="1"/>
  <c r="H2089" i="12"/>
  <c r="AF2089" i="12" s="1"/>
  <c r="H1997" i="12"/>
  <c r="AF1997" i="12" s="1"/>
  <c r="H2040" i="12"/>
  <c r="AF2040" i="12" s="1"/>
  <c r="AF1839" i="12"/>
  <c r="H1931" i="12"/>
  <c r="AF1931" i="12" s="1"/>
  <c r="H1992" i="12"/>
  <c r="AF1992" i="12" s="1"/>
  <c r="H2156" i="12"/>
  <c r="AF2156" i="12" s="1"/>
  <c r="H2152" i="12"/>
  <c r="AF2152" i="12" s="1"/>
  <c r="AF1945" i="12"/>
  <c r="H2015" i="12"/>
  <c r="AF2015" i="12" s="1"/>
  <c r="H2063" i="12"/>
  <c r="AF2063" i="12" s="1"/>
  <c r="AF2024" i="12"/>
  <c r="H2066" i="12"/>
  <c r="AF2066" i="12" s="1"/>
  <c r="AF2019" i="12"/>
  <c r="H1999" i="12"/>
  <c r="AF1999" i="12" s="1"/>
  <c r="H1836" i="12"/>
  <c r="AF1836" i="12" s="1"/>
  <c r="AF1937" i="12"/>
  <c r="AF1973" i="12"/>
  <c r="AF2132" i="12"/>
  <c r="H2116" i="12"/>
  <c r="AF2116" i="12" s="1"/>
  <c r="AF1910" i="12"/>
  <c r="H2058" i="12"/>
  <c r="AF2058" i="12" s="1"/>
  <c r="H2113" i="12"/>
  <c r="AF2113" i="12" s="1"/>
  <c r="H2083" i="12"/>
  <c r="AF2083" i="12" s="1"/>
  <c r="AF1936" i="12"/>
  <c r="H1969" i="12"/>
  <c r="AF1969" i="12" s="1"/>
  <c r="H1949" i="12"/>
  <c r="AF1949" i="12" s="1"/>
  <c r="AF2018" i="12"/>
  <c r="AF2053" i="12"/>
  <c r="H2140" i="12"/>
  <c r="AF2140" i="12" s="1"/>
  <c r="AF2120" i="12"/>
  <c r="H2076" i="12"/>
  <c r="AF2076" i="12" s="1"/>
  <c r="H1833" i="12"/>
  <c r="AF1833" i="12" s="1"/>
  <c r="H1965" i="12"/>
  <c r="AF1965" i="12" s="1"/>
  <c r="H1985" i="12"/>
  <c r="AF1985" i="12" s="1"/>
  <c r="H2064" i="12"/>
  <c r="AF2064" i="12" s="1"/>
  <c r="AF2005" i="12"/>
  <c r="AF1971" i="12"/>
  <c r="H1954" i="12"/>
  <c r="AF1954" i="12" s="1"/>
  <c r="H2092" i="12"/>
  <c r="AF2092" i="12" s="1"/>
  <c r="H1868" i="12"/>
  <c r="AF1868" i="12" s="1"/>
  <c r="H2022" i="12"/>
  <c r="AF2022" i="12" s="1"/>
  <c r="AF2078" i="12"/>
  <c r="AF1950" i="12"/>
  <c r="AF1963" i="12"/>
  <c r="AF2086" i="12"/>
  <c r="H2147" i="12"/>
  <c r="AF2147" i="12" s="1"/>
  <c r="AF2041" i="12"/>
  <c r="AF1974" i="12"/>
  <c r="H1988" i="12"/>
  <c r="AF1988" i="12" s="1"/>
  <c r="H2027" i="12"/>
  <c r="AF2027" i="12" s="1"/>
  <c r="AF2000" i="12"/>
  <c r="H1855" i="12"/>
  <c r="AF1855" i="12" s="1"/>
  <c r="AF1849" i="12"/>
  <c r="H1955" i="12"/>
  <c r="AF1955" i="12" s="1"/>
  <c r="H2020" i="12"/>
  <c r="AF2020" i="12" s="1"/>
  <c r="H2118" i="12"/>
  <c r="AF2118" i="12" s="1"/>
  <c r="H1998" i="12"/>
  <c r="AF1998" i="12" s="1"/>
  <c r="H2115" i="12"/>
  <c r="AF2115" i="12" s="1"/>
  <c r="H2010" i="12"/>
  <c r="AF2010" i="12" s="1"/>
  <c r="AF2138" i="12"/>
  <c r="H2134" i="12"/>
  <c r="AF2134" i="12" s="1"/>
  <c r="AF1966" i="12"/>
  <c r="AF2034" i="12"/>
  <c r="H2131" i="12"/>
  <c r="AF2131" i="12" s="1"/>
  <c r="H2006" i="12"/>
  <c r="AF2006" i="12" s="1"/>
  <c r="H2104" i="12"/>
  <c r="AF2104" i="12" s="1"/>
  <c r="H2016" i="12"/>
  <c r="AF2016" i="12" s="1"/>
  <c r="H1982" i="12"/>
  <c r="AF1982" i="12" s="1"/>
  <c r="H2059" i="12"/>
  <c r="AF2059" i="12" s="1"/>
  <c r="AF2042" i="12"/>
  <c r="H2047" i="12"/>
  <c r="AF2047" i="12" s="1"/>
  <c r="AF2055" i="12"/>
  <c r="H2081" i="12"/>
  <c r="AF2081" i="12" s="1"/>
  <c r="H2094" i="12"/>
  <c r="AF2094" i="12" s="1"/>
  <c r="H2079" i="12"/>
  <c r="AF2079" i="12" s="1"/>
  <c r="H2087" i="12"/>
  <c r="AF2087" i="12" s="1"/>
  <c r="H2137" i="12"/>
  <c r="AF2137" i="12" s="1"/>
  <c r="H2136" i="12"/>
  <c r="AF2136" i="12" s="1"/>
  <c r="AF2129" i="12"/>
  <c r="H2142" i="12"/>
  <c r="AF2142" i="12" s="1"/>
  <c r="H2151" i="12"/>
  <c r="AF2151" i="12" s="1"/>
  <c r="H2112" i="12"/>
  <c r="AF2112" i="12" s="1"/>
  <c r="H2073" i="12"/>
  <c r="AF2073" i="12" s="1"/>
  <c r="H2146" i="12"/>
  <c r="AF2146" i="12" s="1"/>
  <c r="AF2121" i="12"/>
  <c r="H2045" i="12"/>
  <c r="AF2045" i="12" s="1"/>
  <c r="H2062" i="12"/>
  <c r="AF2062" i="12" s="1"/>
  <c r="H2263" i="12"/>
  <c r="AF2263" i="12" s="1"/>
  <c r="H2056" i="12"/>
  <c r="AF2056" i="12" s="1"/>
  <c r="H2101" i="12"/>
  <c r="AF2101" i="12" s="1"/>
  <c r="H2185" i="12"/>
  <c r="AF2185" i="12" s="1"/>
  <c r="AF1957" i="12"/>
  <c r="H2057" i="12"/>
  <c r="AF2057" i="12" s="1"/>
  <c r="H2068" i="12"/>
  <c r="AF2068" i="12" s="1"/>
  <c r="H2220" i="12"/>
  <c r="AF2220" i="12" s="1"/>
  <c r="H2163" i="12"/>
  <c r="AF2163" i="12" s="1"/>
  <c r="H2244" i="12"/>
  <c r="AF2244" i="12" s="1"/>
  <c r="AF2144" i="12"/>
  <c r="AF2088" i="12"/>
  <c r="H2091" i="12"/>
  <c r="AF2091" i="12" s="1"/>
  <c r="AF1981" i="12"/>
  <c r="H2105" i="12"/>
  <c r="AF2105" i="12" s="1"/>
  <c r="H2067" i="12"/>
  <c r="AF2067" i="12" s="1"/>
  <c r="H2150" i="12"/>
  <c r="AF2150" i="12" s="1"/>
  <c r="H2158" i="12"/>
  <c r="AF2158" i="12" s="1"/>
  <c r="AF2155" i="12"/>
  <c r="AF2052" i="12"/>
  <c r="H2054" i="12"/>
  <c r="AF2054" i="12" s="1"/>
  <c r="H2229" i="12"/>
  <c r="AF2229" i="12" s="1"/>
  <c r="AF1986" i="12"/>
  <c r="AF2111" i="12"/>
  <c r="H2135" i="12"/>
  <c r="AF2135" i="12" s="1"/>
  <c r="H2154" i="12"/>
  <c r="AF2154" i="12" s="1"/>
  <c r="H2153" i="12"/>
  <c r="AF2153" i="12" s="1"/>
  <c r="H2139" i="12"/>
  <c r="AF2139" i="12" s="1"/>
  <c r="H2247" i="12"/>
  <c r="AF2247" i="12" s="1"/>
  <c r="H2196" i="12"/>
  <c r="AF2196" i="12" s="1"/>
  <c r="H2090" i="12"/>
  <c r="AF2090" i="12" s="1"/>
  <c r="H2143" i="12"/>
  <c r="AF2143" i="12" s="1"/>
  <c r="H2273" i="12"/>
  <c r="AF2273" i="12" s="1"/>
  <c r="AF2029" i="12"/>
  <c r="AF2114" i="12"/>
  <c r="H2107" i="12"/>
  <c r="AF2107" i="12" s="1"/>
  <c r="H2259" i="12"/>
  <c r="AF2259" i="12" s="1"/>
  <c r="H2061" i="12"/>
  <c r="AF2061" i="12" s="1"/>
  <c r="H2149" i="12"/>
  <c r="AF2149" i="12" s="1"/>
  <c r="H2278" i="12"/>
  <c r="AF2278" i="12" s="1"/>
  <c r="H2130" i="12"/>
  <c r="AF2130" i="12" s="1"/>
  <c r="H2237" i="12"/>
  <c r="AF2237" i="12" s="1"/>
  <c r="H2224" i="12"/>
  <c r="AF2224" i="12" s="1"/>
  <c r="H2209" i="12"/>
  <c r="AF2209" i="12" s="1"/>
  <c r="AF1976" i="12"/>
  <c r="AF2157" i="12"/>
  <c r="AF2162" i="12"/>
  <c r="H2128" i="12"/>
  <c r="AF2128" i="12" s="1"/>
  <c r="H2077" i="12"/>
  <c r="AF2077" i="12" s="1"/>
  <c r="H2281" i="12"/>
  <c r="AF2281" i="12" s="1"/>
  <c r="AF1951" i="12"/>
  <c r="AF2021" i="12"/>
  <c r="H2074" i="12"/>
  <c r="AF2074" i="12" s="1"/>
  <c r="H2172" i="12"/>
  <c r="AF2172" i="12" s="1"/>
  <c r="H2043" i="12"/>
  <c r="AF2043" i="12" s="1"/>
  <c r="H2102" i="12"/>
  <c r="AF2102" i="12" s="1"/>
  <c r="H2097" i="12"/>
  <c r="AF2097" i="12" s="1"/>
  <c r="AF2050" i="12"/>
  <c r="H1978" i="12"/>
  <c r="AF1978" i="12" s="1"/>
  <c r="H2167" i="12"/>
  <c r="AF2167" i="12" s="1"/>
  <c r="H2159" i="12"/>
  <c r="AF2159" i="12" s="1"/>
  <c r="H2267" i="12"/>
  <c r="AF2267" i="12" s="1"/>
  <c r="H2178" i="12"/>
  <c r="AF2178" i="12" s="1"/>
  <c r="H2218" i="12"/>
  <c r="AF2218" i="12" s="1"/>
  <c r="H2175" i="12"/>
  <c r="AF2175" i="12" s="1"/>
  <c r="H2161" i="12"/>
  <c r="AF2161" i="12" s="1"/>
  <c r="H2201" i="12"/>
  <c r="AF2201" i="12" s="1"/>
  <c r="H2317" i="12"/>
  <c r="AF2317" i="12" s="1"/>
  <c r="H2180" i="12"/>
  <c r="AF2180" i="12" s="1"/>
  <c r="AF2082" i="12"/>
  <c r="H2226" i="12"/>
  <c r="AF2226" i="12" s="1"/>
  <c r="H2117" i="12"/>
  <c r="AF2117" i="12" s="1"/>
  <c r="H2189" i="12"/>
  <c r="AF2189" i="12" s="1"/>
  <c r="H2222" i="12"/>
  <c r="AF2222" i="12" s="1"/>
  <c r="H2228" i="12"/>
  <c r="AF2228" i="12" s="1"/>
  <c r="H2171" i="12"/>
  <c r="AF2171" i="12" s="1"/>
  <c r="H2236" i="12"/>
  <c r="AF2236" i="12" s="1"/>
  <c r="AF2072" i="12"/>
  <c r="AF2239" i="12"/>
  <c r="AF2075" i="12"/>
  <c r="AF2165" i="12"/>
  <c r="H2212" i="12"/>
  <c r="AF2212" i="12" s="1"/>
  <c r="H2272" i="12"/>
  <c r="AF2272" i="12" s="1"/>
  <c r="AF2164" i="12"/>
  <c r="H2264" i="12"/>
  <c r="AF2264" i="12" s="1"/>
  <c r="H2235" i="12"/>
  <c r="AF2235" i="12" s="1"/>
  <c r="H2230" i="12"/>
  <c r="AF2230" i="12" s="1"/>
  <c r="H2208" i="12"/>
  <c r="AF2208" i="12" s="1"/>
  <c r="H2400" i="12"/>
  <c r="AF2400" i="12" s="1"/>
  <c r="H2168" i="12"/>
  <c r="AF2168" i="12" s="1"/>
  <c r="H2194" i="12"/>
  <c r="AF2194" i="12" s="1"/>
  <c r="H2251" i="12"/>
  <c r="AF2251" i="12" s="1"/>
  <c r="H2300" i="12"/>
  <c r="AF2300" i="12" s="1"/>
  <c r="H2211" i="12"/>
  <c r="AF2211" i="12" s="1"/>
  <c r="H2174" i="12"/>
  <c r="AF2174" i="12" s="1"/>
  <c r="AF2274" i="12"/>
  <c r="H2304" i="12"/>
  <c r="AF2304" i="12" s="1"/>
  <c r="H2314" i="12"/>
  <c r="AF2314" i="12" s="1"/>
  <c r="H2404" i="12"/>
  <c r="AF2404" i="12" s="1"/>
  <c r="H2187" i="12"/>
  <c r="AF2187" i="12" s="1"/>
  <c r="H2269" i="12"/>
  <c r="AF2269" i="12" s="1"/>
  <c r="AF2200" i="12"/>
  <c r="H2213" i="12"/>
  <c r="AF2213" i="12" s="1"/>
  <c r="H2345" i="12"/>
  <c r="AF2345" i="12" s="1"/>
  <c r="H2323" i="12"/>
  <c r="AF2323" i="12" s="1"/>
  <c r="H2133" i="12"/>
  <c r="AF2133" i="12" s="1"/>
  <c r="H2100" i="12"/>
  <c r="AF2100" i="12" s="1"/>
  <c r="H2257" i="12"/>
  <c r="AF2257" i="12" s="1"/>
  <c r="H2108" i="12"/>
  <c r="AF2108" i="12" s="1"/>
  <c r="H2338" i="12"/>
  <c r="AF2338" i="12" s="1"/>
  <c r="H2340" i="12"/>
  <c r="AF2340" i="12" s="1"/>
  <c r="H2294" i="12"/>
  <c r="AF2294" i="12" s="1"/>
  <c r="AF2207" i="12"/>
  <c r="H2206" i="12"/>
  <c r="AF2206" i="12" s="1"/>
  <c r="H2122" i="12"/>
  <c r="AF2122" i="12" s="1"/>
  <c r="H2275" i="12"/>
  <c r="AF2275" i="12" s="1"/>
  <c r="H2170" i="12"/>
  <c r="AF2170" i="12" s="1"/>
  <c r="H2240" i="12"/>
  <c r="AF2240" i="12" s="1"/>
  <c r="H2375" i="12"/>
  <c r="AF2375" i="12" s="1"/>
  <c r="H2339" i="12"/>
  <c r="AF2339" i="12" s="1"/>
  <c r="H2119" i="12"/>
  <c r="AF2119" i="12" s="1"/>
  <c r="H2252" i="12"/>
  <c r="AF2252" i="12" s="1"/>
  <c r="H2215" i="12"/>
  <c r="AF2215" i="12" s="1"/>
  <c r="H2271" i="12"/>
  <c r="AF2271" i="12" s="1"/>
  <c r="AF2214" i="12"/>
  <c r="H2210" i="12"/>
  <c r="AF2210" i="12" s="1"/>
  <c r="H2193" i="12"/>
  <c r="AF2193" i="12" s="1"/>
  <c r="AF2262" i="12"/>
  <c r="H2204" i="12"/>
  <c r="AF2204" i="12" s="1"/>
  <c r="H2221" i="12"/>
  <c r="AF2221" i="12" s="1"/>
  <c r="AF2232" i="12"/>
  <c r="H2216" i="12"/>
  <c r="AF2216" i="12" s="1"/>
  <c r="H2099" i="12"/>
  <c r="AF2099" i="12" s="1"/>
  <c r="H2355" i="12"/>
  <c r="AF2355" i="12" s="1"/>
  <c r="H2190" i="12"/>
  <c r="AF2190" i="12" s="1"/>
  <c r="H2255" i="12"/>
  <c r="AF2255" i="12" s="1"/>
  <c r="H2336" i="12"/>
  <c r="AF2336" i="12" s="1"/>
  <c r="H2106" i="12"/>
  <c r="AF2106" i="12" s="1"/>
  <c r="H2186" i="12"/>
  <c r="AF2186" i="12" s="1"/>
  <c r="AF2268" i="12"/>
  <c r="H2065" i="12"/>
  <c r="AF2065" i="12" s="1"/>
  <c r="H2205" i="12"/>
  <c r="AF2205" i="12" s="1"/>
  <c r="H2195" i="12"/>
  <c r="AF2195" i="12" s="1"/>
  <c r="H2265" i="12"/>
  <c r="AF2265" i="12" s="1"/>
  <c r="H2301" i="12"/>
  <c r="AF2301" i="12" s="1"/>
  <c r="H2394" i="12"/>
  <c r="AF2394" i="12" s="1"/>
  <c r="AF2080" i="12"/>
  <c r="AF2093" i="12"/>
  <c r="H2258" i="12"/>
  <c r="AF2258" i="12" s="1"/>
  <c r="H2291" i="12"/>
  <c r="AF2291" i="12" s="1"/>
  <c r="H2242" i="12"/>
  <c r="AF2242" i="12" s="1"/>
  <c r="H2179" i="12"/>
  <c r="AF2179" i="12" s="1"/>
  <c r="H2173" i="12"/>
  <c r="AF2173" i="12" s="1"/>
  <c r="H2197" i="12"/>
  <c r="AF2197" i="12" s="1"/>
  <c r="H2177" i="12"/>
  <c r="AF2177" i="12" s="1"/>
  <c r="AF2202" i="12"/>
  <c r="H2277" i="12"/>
  <c r="AF2277" i="12" s="1"/>
  <c r="H2127" i="12"/>
  <c r="AF2127" i="12" s="1"/>
  <c r="H2183" i="12"/>
  <c r="AF2183" i="12" s="1"/>
  <c r="AF2198" i="12"/>
  <c r="H2246" i="12"/>
  <c r="AF2246" i="12" s="1"/>
  <c r="H2238" i="12"/>
  <c r="AF2238" i="12" s="1"/>
  <c r="H2084" i="12"/>
  <c r="AF2084" i="12" s="1"/>
  <c r="H2166" i="12"/>
  <c r="AF2166" i="12" s="1"/>
  <c r="H2191" i="12"/>
  <c r="AF2191" i="12" s="1"/>
  <c r="AF2309" i="12"/>
  <c r="H2320" i="12"/>
  <c r="AF2320" i="12" s="1"/>
  <c r="H2370" i="12"/>
  <c r="AF2370" i="12" s="1"/>
  <c r="H2312" i="12"/>
  <c r="AF2312" i="12" s="1"/>
  <c r="H2319" i="12"/>
  <c r="AF2319" i="12" s="1"/>
  <c r="H2401" i="12"/>
  <c r="AF2401" i="12" s="1"/>
  <c r="H2182" i="12"/>
  <c r="AF2182" i="12" s="1"/>
  <c r="H2371" i="12"/>
  <c r="AF2371" i="12" s="1"/>
  <c r="H2386" i="12"/>
  <c r="AF2386" i="12" s="1"/>
  <c r="AF2388" i="12"/>
  <c r="H2276" i="12"/>
  <c r="AF2276" i="12" s="1"/>
  <c r="H2342" i="12"/>
  <c r="AF2342" i="12" s="1"/>
  <c r="H2261" i="12"/>
  <c r="AF2261" i="12" s="1"/>
  <c r="AF2280" i="12"/>
  <c r="H2443" i="12"/>
  <c r="AF2443" i="12" s="1"/>
  <c r="AF2369" i="12"/>
  <c r="H2348" i="12"/>
  <c r="AF2348" i="12" s="1"/>
  <c r="H2176" i="12"/>
  <c r="AF2176" i="12" s="1"/>
  <c r="H2332" i="12"/>
  <c r="AF2332" i="12" s="1"/>
  <c r="H2290" i="12"/>
  <c r="AF2290" i="12" s="1"/>
  <c r="H2487" i="12"/>
  <c r="AF2487" i="12" s="1"/>
  <c r="H2199" i="12"/>
  <c r="AF2199" i="12" s="1"/>
  <c r="AF2397" i="12"/>
  <c r="H2352" i="12"/>
  <c r="AF2352" i="12" s="1"/>
  <c r="AF2219" i="12"/>
  <c r="H2330" i="12"/>
  <c r="AF2330" i="12" s="1"/>
  <c r="H2227" i="12"/>
  <c r="AF2227" i="12" s="1"/>
  <c r="H2382" i="12"/>
  <c r="AF2382" i="12" s="1"/>
  <c r="AF2331" i="12"/>
  <c r="H2311" i="12"/>
  <c r="AF2311" i="12" s="1"/>
  <c r="H2350" i="12"/>
  <c r="AF2350" i="12" s="1"/>
  <c r="AF2363" i="12"/>
  <c r="AF2192" i="12"/>
  <c r="H2360" i="12"/>
  <c r="AF2360" i="12" s="1"/>
  <c r="AF2233" i="12"/>
  <c r="AF2296" i="12"/>
  <c r="H2383" i="12"/>
  <c r="AF2383" i="12" s="1"/>
  <c r="AF2225" i="12"/>
  <c r="H2254" i="12"/>
  <c r="AF2254" i="12" s="1"/>
  <c r="H2234" i="12"/>
  <c r="AF2234" i="12" s="1"/>
  <c r="AF2321" i="12"/>
  <c r="AF2335" i="12"/>
  <c r="AF2359" i="12"/>
  <c r="H2376" i="12"/>
  <c r="AF2376" i="12" s="1"/>
  <c r="AF2313" i="12"/>
  <c r="H2297" i="12"/>
  <c r="AF2297" i="12" s="1"/>
  <c r="AF2315" i="12"/>
  <c r="AF2337" i="12"/>
  <c r="AF2316" i="12"/>
  <c r="AF2169" i="12"/>
  <c r="H2392" i="12"/>
  <c r="AF2392" i="12" s="1"/>
  <c r="H2217" i="12"/>
  <c r="AF2217" i="12" s="1"/>
  <c r="H2307" i="12"/>
  <c r="AF2307" i="12" s="1"/>
  <c r="H2353" i="12"/>
  <c r="AF2353" i="12" s="1"/>
  <c r="H2328" i="12"/>
  <c r="AF2328" i="12" s="1"/>
  <c r="AF2347" i="12"/>
  <c r="H2358" i="12"/>
  <c r="AF2358" i="12" s="1"/>
  <c r="H2384" i="12"/>
  <c r="AF2384" i="12" s="1"/>
  <c r="H2310" i="12"/>
  <c r="AF2310" i="12" s="1"/>
  <c r="H2341" i="12"/>
  <c r="AF2341" i="12" s="1"/>
  <c r="H2250" i="12"/>
  <c r="AF2250" i="12" s="1"/>
  <c r="H2343" i="12"/>
  <c r="AF2343" i="12" s="1"/>
  <c r="AF2344" i="12"/>
  <c r="H2326" i="12"/>
  <c r="AF2326" i="12" s="1"/>
  <c r="H2249" i="12"/>
  <c r="AF2249" i="12" s="1"/>
  <c r="H2357" i="12"/>
  <c r="AF2357" i="12" s="1"/>
  <c r="H2379" i="12"/>
  <c r="AF2379" i="12" s="1"/>
  <c r="AF2248" i="12"/>
  <c r="AF2285" i="12"/>
  <c r="AF2354" i="12"/>
  <c r="H2367" i="12"/>
  <c r="AF2367" i="12" s="1"/>
  <c r="H2293" i="12"/>
  <c r="AF2293" i="12" s="1"/>
  <c r="H2365" i="12"/>
  <c r="AF2365" i="12" s="1"/>
  <c r="AF2203" i="12"/>
  <c r="H2253" i="12"/>
  <c r="AF2253" i="12" s="1"/>
  <c r="H2396" i="12"/>
  <c r="AF2396" i="12" s="1"/>
  <c r="H2395" i="12"/>
  <c r="AF2395" i="12" s="1"/>
  <c r="H2284" i="12"/>
  <c r="AF2284" i="12" s="1"/>
  <c r="H2184" i="12"/>
  <c r="AF2184" i="12" s="1"/>
  <c r="H2432" i="12"/>
  <c r="AF2432" i="12" s="1"/>
  <c r="AF2299" i="12"/>
  <c r="H2356" i="12"/>
  <c r="AF2356" i="12" s="1"/>
  <c r="AF2260" i="12"/>
  <c r="H2362" i="12"/>
  <c r="AF2362" i="12" s="1"/>
  <c r="AF2351" i="12"/>
  <c r="H2373" i="12"/>
  <c r="AF2373" i="12" s="1"/>
  <c r="H2364" i="12"/>
  <c r="AF2364" i="12" s="1"/>
  <c r="H2308" i="12"/>
  <c r="AF2308" i="12" s="1"/>
  <c r="H2520" i="12"/>
  <c r="AF2520" i="12" s="1"/>
  <c r="H2378" i="12"/>
  <c r="AF2378" i="12" s="1"/>
  <c r="AF2305" i="12"/>
  <c r="H2390" i="12"/>
  <c r="AF2390" i="12" s="1"/>
  <c r="H2188" i="12"/>
  <c r="AF2188" i="12" s="1"/>
  <c r="H2399" i="12"/>
  <c r="AF2399" i="12" s="1"/>
  <c r="H2279" i="12"/>
  <c r="AF2279" i="12" s="1"/>
  <c r="AF2387" i="12"/>
  <c r="AF2324" i="12"/>
  <c r="H2493" i="12"/>
  <c r="AF2493" i="12" s="1"/>
  <c r="H2478" i="12"/>
  <c r="AF2478" i="12" s="1"/>
  <c r="H2508" i="12"/>
  <c r="AF2508" i="12" s="1"/>
  <c r="H2454" i="12"/>
  <c r="AF2454" i="12" s="1"/>
  <c r="H2498" i="12"/>
  <c r="AF2498" i="12" s="1"/>
  <c r="H2469" i="12"/>
  <c r="AF2469" i="12" s="1"/>
  <c r="H2494" i="12"/>
  <c r="AF2494" i="12" s="1"/>
  <c r="AF2372" i="12"/>
  <c r="AF2329" i="12"/>
  <c r="H2491" i="12"/>
  <c r="AF2491" i="12" s="1"/>
  <c r="AF2488" i="12"/>
  <c r="H2412" i="12"/>
  <c r="AF2412" i="12" s="1"/>
  <c r="H2467" i="12"/>
  <c r="AF2467" i="12" s="1"/>
  <c r="H2389" i="12"/>
  <c r="AF2389" i="12" s="1"/>
  <c r="H2302" i="12"/>
  <c r="AF2302" i="12" s="1"/>
  <c r="H2476" i="12"/>
  <c r="AF2476" i="12" s="1"/>
  <c r="H2517" i="12"/>
  <c r="AF2517" i="12" s="1"/>
  <c r="H2418" i="12"/>
  <c r="AF2418" i="12" s="1"/>
  <c r="AF2327" i="12"/>
  <c r="AF2474" i="12"/>
  <c r="H2445" i="12"/>
  <c r="AF2445" i="12" s="1"/>
  <c r="H2421" i="12"/>
  <c r="AF2421" i="12" s="1"/>
  <c r="H2426" i="12"/>
  <c r="AF2426" i="12" s="1"/>
  <c r="AF2416" i="12"/>
  <c r="H2461" i="12"/>
  <c r="AF2461" i="12" s="1"/>
  <c r="H2429" i="12"/>
  <c r="AF2429" i="12" s="1"/>
  <c r="H2414" i="12"/>
  <c r="AF2414" i="12" s="1"/>
  <c r="H2455" i="12"/>
  <c r="AF2455" i="12" s="1"/>
  <c r="H2485" i="12"/>
  <c r="AF2485" i="12" s="1"/>
  <c r="H2334" i="12"/>
  <c r="AF2334" i="12" s="1"/>
  <c r="H2514" i="12"/>
  <c r="AF2514" i="12" s="1"/>
  <c r="H2497" i="12"/>
  <c r="AF2497" i="12" s="1"/>
  <c r="H2477" i="12"/>
  <c r="AF2477" i="12" s="1"/>
  <c r="H2435" i="12"/>
  <c r="AF2435" i="12" s="1"/>
  <c r="H2424" i="12"/>
  <c r="AF2424" i="12" s="1"/>
  <c r="H2381" i="12"/>
  <c r="AF2381" i="12" s="1"/>
  <c r="AF2441" i="12"/>
  <c r="H2282" i="12"/>
  <c r="AF2282" i="12" s="1"/>
  <c r="H2506" i="12"/>
  <c r="AF2506" i="12" s="1"/>
  <c r="H2423" i="12"/>
  <c r="AF2423" i="12" s="1"/>
  <c r="H2295" i="12"/>
  <c r="AF2295" i="12" s="1"/>
  <c r="H2377" i="12"/>
  <c r="AF2377" i="12" s="1"/>
  <c r="AF2515" i="12"/>
  <c r="H2471" i="12"/>
  <c r="AF2471" i="12" s="1"/>
  <c r="H2518" i="12"/>
  <c r="AF2518" i="12" s="1"/>
  <c r="AF2408" i="12"/>
  <c r="H2468" i="12"/>
  <c r="AF2468" i="12" s="1"/>
  <c r="H2548" i="12"/>
  <c r="AF2548" i="12" s="1"/>
  <c r="H2333" i="12"/>
  <c r="AF2333" i="12" s="1"/>
  <c r="H2437" i="12"/>
  <c r="AF2437" i="12" s="1"/>
  <c r="H2503" i="12"/>
  <c r="AF2503" i="12" s="1"/>
  <c r="AF2484" i="12"/>
  <c r="H2510" i="12"/>
  <c r="AF2510" i="12" s="1"/>
  <c r="AF2393" i="12"/>
  <c r="H2409" i="12"/>
  <c r="AF2409" i="12" s="1"/>
  <c r="AF2486" i="12"/>
  <c r="H2420" i="12"/>
  <c r="AF2420" i="12" s="1"/>
  <c r="H2460" i="12"/>
  <c r="AF2460" i="12" s="1"/>
  <c r="H2430" i="12"/>
  <c r="AF2430" i="12" s="1"/>
  <c r="H2504" i="12"/>
  <c r="AF2504" i="12" s="1"/>
  <c r="H2446" i="12"/>
  <c r="AF2446" i="12" s="1"/>
  <c r="H2452" i="12"/>
  <c r="AF2452" i="12" s="1"/>
  <c r="H2410" i="12"/>
  <c r="AF2410" i="12" s="1"/>
  <c r="H2402" i="12"/>
  <c r="AF2402" i="12" s="1"/>
  <c r="AF2456" i="12"/>
  <c r="H2502" i="12"/>
  <c r="AF2502" i="12" s="1"/>
  <c r="AF2451" i="12"/>
  <c r="AF2480" i="12"/>
  <c r="H2447" i="12"/>
  <c r="AF2447" i="12" s="1"/>
  <c r="H2407" i="12"/>
  <c r="AF2407" i="12" s="1"/>
  <c r="H2533" i="12"/>
  <c r="AF2533" i="12" s="1"/>
  <c r="H2495" i="12"/>
  <c r="AF2495" i="12" s="1"/>
  <c r="H2448" i="12"/>
  <c r="AF2448" i="12" s="1"/>
  <c r="H2419" i="12"/>
  <c r="AF2419" i="12" s="1"/>
  <c r="H2440" i="12"/>
  <c r="AF2440" i="12" s="1"/>
  <c r="H2482" i="12"/>
  <c r="AF2482" i="12" s="1"/>
  <c r="AF2505" i="12"/>
  <c r="AF2413" i="12"/>
  <c r="H2459" i="12"/>
  <c r="AF2459" i="12" s="1"/>
  <c r="H2453" i="12"/>
  <c r="AF2453" i="12" s="1"/>
  <c r="AF2483" i="12"/>
  <c r="H2624" i="12"/>
  <c r="AF2624" i="12" s="1"/>
  <c r="H2433" i="12"/>
  <c r="AF2433" i="12" s="1"/>
  <c r="H2619" i="12"/>
  <c r="AF2619" i="12" s="1"/>
  <c r="H2318" i="12"/>
  <c r="AF2318" i="12" s="1"/>
  <c r="AF2475" i="12"/>
  <c r="H2561" i="12"/>
  <c r="AF2561" i="12" s="1"/>
  <c r="AF2403" i="12"/>
  <c r="AF2457" i="12"/>
  <c r="H2555" i="12"/>
  <c r="AF2555" i="12" s="1"/>
  <c r="H2463" i="12"/>
  <c r="AF2463" i="12" s="1"/>
  <c r="H2425" i="12"/>
  <c r="AF2425" i="12" s="1"/>
  <c r="H2434" i="12"/>
  <c r="AF2434" i="12" s="1"/>
  <c r="H2635" i="12"/>
  <c r="AF2635" i="12" s="1"/>
  <c r="H2592" i="12"/>
  <c r="AF2592" i="12" s="1"/>
  <c r="AF2496" i="12"/>
  <c r="H2633" i="12"/>
  <c r="AF2633" i="12" s="1"/>
  <c r="H2620" i="12"/>
  <c r="AF2620" i="12" s="1"/>
  <c r="H2489" i="12"/>
  <c r="AF2489" i="12" s="1"/>
  <c r="H2531" i="12"/>
  <c r="AF2531" i="12" s="1"/>
  <c r="H2567" i="12"/>
  <c r="AF2567" i="12" s="1"/>
  <c r="AF2625" i="12"/>
  <c r="AF2492" i="12"/>
  <c r="H2572" i="12"/>
  <c r="AF2572" i="12" s="1"/>
  <c r="AF2563" i="12"/>
  <c r="H2542" i="12"/>
  <c r="AF2542" i="12" s="1"/>
  <c r="H2615" i="12"/>
  <c r="AF2615" i="12" s="1"/>
  <c r="AF2406" i="12"/>
  <c r="AF2385" i="12"/>
  <c r="AF2411" i="12"/>
  <c r="H2537" i="12"/>
  <c r="AF2537" i="12" s="1"/>
  <c r="H2583" i="12"/>
  <c r="AF2583" i="12" s="1"/>
  <c r="H2509" i="12"/>
  <c r="AF2509" i="12" s="1"/>
  <c r="H2570" i="12"/>
  <c r="AF2570" i="12" s="1"/>
  <c r="H2605" i="12"/>
  <c r="AF2605" i="12" s="1"/>
  <c r="H2574" i="12"/>
  <c r="AF2574" i="12" s="1"/>
  <c r="H2534" i="12"/>
  <c r="AF2534" i="12" s="1"/>
  <c r="AF2541" i="12"/>
  <c r="H2539" i="12"/>
  <c r="AF2539" i="12" s="1"/>
  <c r="AF2629" i="12"/>
  <c r="H2428" i="12"/>
  <c r="AF2428" i="12" s="1"/>
  <c r="H2544" i="12"/>
  <c r="AF2544" i="12" s="1"/>
  <c r="AF2306" i="12"/>
  <c r="H2513" i="12"/>
  <c r="AF2513" i="12" s="1"/>
  <c r="H2427" i="12"/>
  <c r="AF2427" i="12" s="1"/>
  <c r="H2546" i="12"/>
  <c r="AF2546" i="12" s="1"/>
  <c r="H2462" i="12"/>
  <c r="AF2462" i="12" s="1"/>
  <c r="H2602" i="12"/>
  <c r="AF2602" i="12" s="1"/>
  <c r="H2380" i="12"/>
  <c r="AF2380" i="12" s="1"/>
  <c r="H2298" i="12"/>
  <c r="AF2298" i="12" s="1"/>
  <c r="H2638" i="12"/>
  <c r="AF2638" i="12" s="1"/>
  <c r="H2580" i="12"/>
  <c r="AF2580" i="12" s="1"/>
  <c r="AF2473" i="12"/>
  <c r="AF2417" i="12"/>
  <c r="AF2516" i="12"/>
  <c r="AF2442" i="12"/>
  <c r="H2545" i="12"/>
  <c r="AF2545" i="12" s="1"/>
  <c r="H2600" i="12"/>
  <c r="AF2600" i="12" s="1"/>
  <c r="H2610" i="12"/>
  <c r="AF2610" i="12" s="1"/>
  <c r="H2554" i="12"/>
  <c r="AF2554" i="12" s="1"/>
  <c r="H2550" i="12"/>
  <c r="AF2550" i="12" s="1"/>
  <c r="AF2501" i="12"/>
  <c r="AF2465" i="12"/>
  <c r="H2522" i="12"/>
  <c r="AF2522" i="12" s="1"/>
  <c r="H2543" i="12"/>
  <c r="AF2543" i="12" s="1"/>
  <c r="AF2565" i="12"/>
  <c r="AF2599" i="12"/>
  <c r="H2398" i="12"/>
  <c r="AF2398" i="12" s="1"/>
  <c r="H2562" i="12"/>
  <c r="AF2562" i="12" s="1"/>
  <c r="H2626" i="12"/>
  <c r="AF2626" i="12" s="1"/>
  <c r="AF2527" i="12"/>
  <c r="AF2614" i="12"/>
  <c r="H2571" i="12"/>
  <c r="AF2571" i="12" s="1"/>
  <c r="AF2436" i="12"/>
  <c r="AF2559" i="12"/>
  <c r="AF2549" i="12"/>
  <c r="H2540" i="12"/>
  <c r="AF2540" i="12" s="1"/>
  <c r="H2606" i="12"/>
  <c r="AF2606" i="12" s="1"/>
  <c r="H2591" i="12"/>
  <c r="AF2591" i="12" s="1"/>
  <c r="H2618" i="12"/>
  <c r="AF2618" i="12" s="1"/>
  <c r="AF2637" i="12"/>
  <c r="H2714" i="12"/>
  <c r="AF2714" i="12" s="1"/>
  <c r="H2612" i="12"/>
  <c r="AF2612" i="12" s="1"/>
  <c r="H2560" i="12"/>
  <c r="AF2560" i="12" s="1"/>
  <c r="H2507" i="12"/>
  <c r="AF2507" i="12" s="1"/>
  <c r="AF2585" i="12"/>
  <c r="AF2500" i="12"/>
  <c r="H2622" i="12"/>
  <c r="AF2622" i="12" s="1"/>
  <c r="AF2553" i="12"/>
  <c r="H2627" i="12"/>
  <c r="AF2627" i="12" s="1"/>
  <c r="H2613" i="12"/>
  <c r="AF2613" i="12" s="1"/>
  <c r="H2713" i="12"/>
  <c r="AF2713" i="12" s="1"/>
  <c r="AF2547" i="12"/>
  <c r="H2577" i="12"/>
  <c r="AF2577" i="12" s="1"/>
  <c r="H2663" i="12"/>
  <c r="AF2663" i="12" s="1"/>
  <c r="H2761" i="12"/>
  <c r="AF2761" i="12" s="1"/>
  <c r="AF2609" i="12"/>
  <c r="H2557" i="12"/>
  <c r="AF2557" i="12" s="1"/>
  <c r="H2566" i="12"/>
  <c r="AF2566" i="12" s="1"/>
  <c r="H2587" i="12"/>
  <c r="AF2587" i="12" s="1"/>
  <c r="AF2636" i="12"/>
  <c r="H2676" i="12"/>
  <c r="AF2676" i="12" s="1"/>
  <c r="AF2586" i="12"/>
  <c r="AF2616" i="12"/>
  <c r="AF2535" i="12"/>
  <c r="H2528" i="12"/>
  <c r="AF2528" i="12" s="1"/>
  <c r="H2568" i="12"/>
  <c r="AF2568" i="12" s="1"/>
  <c r="AF2551" i="12"/>
  <c r="H2621" i="12"/>
  <c r="AF2621" i="12" s="1"/>
  <c r="H2431" i="12"/>
  <c r="AF2431" i="12" s="1"/>
  <c r="H2526" i="12"/>
  <c r="AF2526" i="12" s="1"/>
  <c r="H2595" i="12"/>
  <c r="AF2595" i="12" s="1"/>
  <c r="H2756" i="12"/>
  <c r="AF2756" i="12" s="1"/>
  <c r="H2675" i="12"/>
  <c r="AF2675" i="12" s="1"/>
  <c r="AF2532" i="12"/>
  <c r="H2450" i="12"/>
  <c r="AF2450" i="12" s="1"/>
  <c r="H2640" i="12"/>
  <c r="AF2640" i="12" s="1"/>
  <c r="H2623" i="12"/>
  <c r="AF2623" i="12" s="1"/>
  <c r="AF2569" i="12"/>
  <c r="H2573" i="12"/>
  <c r="AF2573" i="12" s="1"/>
  <c r="AF2556" i="12"/>
  <c r="AF2611" i="12"/>
  <c r="AF2593" i="12"/>
  <c r="AF2628" i="12"/>
  <c r="H2558" i="12"/>
  <c r="AF2558" i="12" s="1"/>
  <c r="H2682" i="12"/>
  <c r="AF2682" i="12" s="1"/>
  <c r="H2677" i="12"/>
  <c r="AF2677" i="12" s="1"/>
  <c r="H2464" i="12"/>
  <c r="AF2464" i="12" s="1"/>
  <c r="H2596" i="12"/>
  <c r="AF2596" i="12" s="1"/>
  <c r="H2588" i="12"/>
  <c r="AF2588" i="12" s="1"/>
  <c r="H2678" i="12"/>
  <c r="AF2678" i="12" s="1"/>
  <c r="H2686" i="12"/>
  <c r="AF2686" i="12" s="1"/>
  <c r="AF2584" i="12"/>
  <c r="H2422" i="12"/>
  <c r="AF2422" i="12" s="1"/>
  <c r="H2449" i="12"/>
  <c r="AF2449" i="12" s="1"/>
  <c r="H2538" i="12"/>
  <c r="AF2538" i="12" s="1"/>
  <c r="AF2552" i="12"/>
  <c r="H2536" i="12"/>
  <c r="AF2536" i="12" s="1"/>
  <c r="H2712" i="12"/>
  <c r="AF2712" i="12" s="1"/>
  <c r="H2733" i="12"/>
  <c r="AF2733" i="12" s="1"/>
  <c r="H2722" i="12"/>
  <c r="AF2722" i="12" s="1"/>
  <c r="H2523" i="12"/>
  <c r="AF2523" i="12" s="1"/>
  <c r="AF2594" i="12"/>
  <c r="AF2530" i="12"/>
  <c r="H2529" i="12"/>
  <c r="AF2529" i="12" s="1"/>
  <c r="H2737" i="12"/>
  <c r="AF2737" i="12" s="1"/>
  <c r="AF2740" i="12"/>
  <c r="H2716" i="12"/>
  <c r="AF2716" i="12" s="1"/>
  <c r="H2753" i="12"/>
  <c r="AF2753" i="12" s="1"/>
  <c r="H2725" i="12"/>
  <c r="AF2725" i="12" s="1"/>
  <c r="H2645" i="12"/>
  <c r="AF2645" i="12" s="1"/>
  <c r="H2732" i="12"/>
  <c r="AF2732" i="12" s="1"/>
  <c r="H2576" i="12"/>
  <c r="AF2576" i="12" s="1"/>
  <c r="H2743" i="12"/>
  <c r="AF2743" i="12" s="1"/>
  <c r="AF2683" i="12"/>
  <c r="AF2704" i="12"/>
  <c r="AF2738" i="12"/>
  <c r="AF2730" i="12"/>
  <c r="H2672" i="12"/>
  <c r="AF2672" i="12" s="1"/>
  <c r="H2708" i="12"/>
  <c r="AF2708" i="12" s="1"/>
  <c r="H2646" i="12"/>
  <c r="AF2646" i="12" s="1"/>
  <c r="H2656" i="12"/>
  <c r="AF2656" i="12" s="1"/>
  <c r="AF2690" i="12"/>
  <c r="AF2642" i="12"/>
  <c r="H2695" i="12"/>
  <c r="AF2695" i="12" s="1"/>
  <c r="H2660" i="12"/>
  <c r="AF2660" i="12" s="1"/>
  <c r="H2649" i="12"/>
  <c r="AF2649" i="12" s="1"/>
  <c r="H2564" i="12"/>
  <c r="AF2564" i="12" s="1"/>
  <c r="H2696" i="12"/>
  <c r="AF2696" i="12" s="1"/>
  <c r="AF2724" i="12"/>
  <c r="AF2578" i="12"/>
  <c r="AF2662" i="12"/>
  <c r="H2723" i="12"/>
  <c r="AF2723" i="12" s="1"/>
  <c r="H2659" i="12"/>
  <c r="AF2659" i="12" s="1"/>
  <c r="AF2679" i="12"/>
  <c r="H2742" i="12"/>
  <c r="AF2742" i="12" s="1"/>
  <c r="H2598" i="12"/>
  <c r="AF2598" i="12" s="1"/>
  <c r="H2748" i="12"/>
  <c r="AF2748" i="12" s="1"/>
  <c r="H2734" i="12"/>
  <c r="AF2734" i="12" s="1"/>
  <c r="H2694" i="12"/>
  <c r="AF2694" i="12" s="1"/>
  <c r="H2673" i="12"/>
  <c r="AF2673" i="12" s="1"/>
  <c r="H2754" i="12"/>
  <c r="AF2754" i="12" s="1"/>
  <c r="H2634" i="12"/>
  <c r="AF2634" i="12" s="1"/>
  <c r="H2693" i="12"/>
  <c r="AF2693" i="12" s="1"/>
  <c r="AF2744" i="12"/>
  <c r="AF2729" i="12"/>
  <c r="H2667" i="12"/>
  <c r="AF2667" i="12" s="1"/>
  <c r="H2665" i="12"/>
  <c r="AF2665" i="12" s="1"/>
  <c r="H2739" i="12"/>
  <c r="AF2739" i="12" s="1"/>
  <c r="H2863" i="12"/>
  <c r="AF2863" i="12" s="1"/>
  <c r="H2731" i="12"/>
  <c r="AF2731" i="12" s="1"/>
  <c r="AF2741" i="12"/>
  <c r="H2711" i="12"/>
  <c r="AF2711" i="12" s="1"/>
  <c r="H2631" i="12"/>
  <c r="AF2631" i="12" s="1"/>
  <c r="H2751" i="12"/>
  <c r="AF2751" i="12" s="1"/>
  <c r="H2703" i="12"/>
  <c r="AF2703" i="12" s="1"/>
  <c r="AF2687" i="12"/>
  <c r="H2752" i="12"/>
  <c r="AF2752" i="12" s="1"/>
  <c r="H2759" i="12"/>
  <c r="AF2759" i="12" s="1"/>
  <c r="H2749" i="12"/>
  <c r="AF2749" i="12" s="1"/>
  <c r="H2648" i="12"/>
  <c r="AF2648" i="12" s="1"/>
  <c r="H2575" i="12"/>
  <c r="AF2575" i="12" s="1"/>
  <c r="H2698" i="12"/>
  <c r="AF2698" i="12" s="1"/>
  <c r="H2706" i="12"/>
  <c r="AF2706" i="12" s="1"/>
  <c r="AF2720" i="12"/>
  <c r="H2719" i="12"/>
  <c r="AF2719" i="12" s="1"/>
  <c r="H2709" i="12"/>
  <c r="AF2709" i="12" s="1"/>
  <c r="H2688" i="12"/>
  <c r="AF2688" i="12" s="1"/>
  <c r="H2849" i="12"/>
  <c r="AF2849" i="12" s="1"/>
  <c r="AF2590" i="12"/>
  <c r="H2750" i="12"/>
  <c r="AF2750" i="12" s="1"/>
  <c r="H2745" i="12"/>
  <c r="AF2745" i="12" s="1"/>
  <c r="H2727" i="12"/>
  <c r="AF2727" i="12" s="1"/>
  <c r="H2652" i="12"/>
  <c r="AF2652" i="12" s="1"/>
  <c r="H2691" i="12"/>
  <c r="AF2691" i="12" s="1"/>
  <c r="AF2721" i="12"/>
  <c r="AF2680" i="12"/>
  <c r="H2685" i="12"/>
  <c r="AF2685" i="12" s="1"/>
  <c r="H2692" i="12"/>
  <c r="AF2692" i="12" s="1"/>
  <c r="H2710" i="12"/>
  <c r="AF2710" i="12" s="1"/>
  <c r="H2670" i="12"/>
  <c r="AF2670" i="12" s="1"/>
  <c r="AF2664" i="12"/>
  <c r="AF2700" i="12"/>
  <c r="AF2715" i="12"/>
  <c r="H2639" i="12"/>
  <c r="AF2639" i="12" s="1"/>
  <c r="H2707" i="12"/>
  <c r="AF2707" i="12" s="1"/>
  <c r="H2674" i="12"/>
  <c r="AF2674" i="12" s="1"/>
  <c r="H2755" i="12"/>
  <c r="AF2755" i="12" s="1"/>
  <c r="H2701" i="12"/>
  <c r="AF2701" i="12" s="1"/>
  <c r="H2717" i="12"/>
  <c r="AF2717" i="12" s="1"/>
  <c r="H2780" i="12"/>
  <c r="AF2780" i="12" s="1"/>
  <c r="H2681" i="12"/>
  <c r="AF2681" i="12" s="1"/>
  <c r="H2607" i="12"/>
  <c r="AF2607" i="12" s="1"/>
  <c r="AF2643" i="12"/>
  <c r="H2671" i="12"/>
  <c r="AF2671" i="12" s="1"/>
  <c r="H2728" i="12"/>
  <c r="AF2728" i="12" s="1"/>
  <c r="H2651" i="12"/>
  <c r="AF2651" i="12" s="1"/>
  <c r="AF2699" i="12"/>
  <c r="AF2658" i="12"/>
  <c r="H2702" i="12"/>
  <c r="AF2702" i="12" s="1"/>
  <c r="H2650" i="12"/>
  <c r="AF2650" i="12" s="1"/>
  <c r="H2644" i="12"/>
  <c r="AF2644" i="12" s="1"/>
  <c r="H2655" i="12"/>
  <c r="AF2655" i="12" s="1"/>
  <c r="H2793" i="12"/>
  <c r="AF2793" i="12" s="1"/>
  <c r="H2782" i="12"/>
  <c r="AF2782" i="12" s="1"/>
  <c r="H2770" i="12"/>
  <c r="AF2770" i="12" s="1"/>
  <c r="H2854" i="12"/>
  <c r="AF2854" i="12" s="1"/>
  <c r="H2669" i="12"/>
  <c r="AF2669" i="12" s="1"/>
  <c r="AF2647" i="12"/>
  <c r="H2872" i="12"/>
  <c r="AF2872" i="12" s="1"/>
  <c r="H2832" i="12"/>
  <c r="AF2832" i="12" s="1"/>
  <c r="H2842" i="12"/>
  <c r="AF2842" i="12" s="1"/>
  <c r="H2760" i="12"/>
  <c r="AF2760" i="12" s="1"/>
  <c r="H2836" i="12"/>
  <c r="AF2836" i="12" s="1"/>
  <c r="AF2736" i="12"/>
  <c r="AF2864" i="12"/>
  <c r="H2809" i="12"/>
  <c r="AF2809" i="12" s="1"/>
  <c r="H2870" i="12"/>
  <c r="AF2870" i="12" s="1"/>
  <c r="H2801" i="12"/>
  <c r="AF2801" i="12" s="1"/>
  <c r="H2795" i="12"/>
  <c r="AF2795" i="12" s="1"/>
  <c r="H2821" i="12"/>
  <c r="AF2821" i="12" s="1"/>
  <c r="H2762" i="12"/>
  <c r="AF2762" i="12" s="1"/>
  <c r="H2875" i="12"/>
  <c r="AF2875" i="12" s="1"/>
  <c r="H2833" i="12"/>
  <c r="AF2833" i="12" s="1"/>
  <c r="H2831" i="12"/>
  <c r="AF2831" i="12" s="1"/>
  <c r="H2767" i="12"/>
  <c r="AF2767" i="12" s="1"/>
  <c r="H2846" i="12"/>
  <c r="AF2846" i="12" s="1"/>
  <c r="H2792" i="12"/>
  <c r="AF2792" i="12" s="1"/>
  <c r="AF2868" i="12"/>
  <c r="H2778" i="12"/>
  <c r="AF2778" i="12" s="1"/>
  <c r="H2820" i="12"/>
  <c r="AF2820" i="12" s="1"/>
  <c r="H2805" i="12"/>
  <c r="AF2805" i="12" s="1"/>
  <c r="H2746" i="12"/>
  <c r="AF2746" i="12" s="1"/>
  <c r="H2838" i="12"/>
  <c r="AF2838" i="12" s="1"/>
  <c r="H2818" i="12"/>
  <c r="AF2818" i="12" s="1"/>
  <c r="H2858" i="12"/>
  <c r="AF2858" i="12" s="1"/>
  <c r="AF2697" i="12"/>
  <c r="H2859" i="12"/>
  <c r="AF2859" i="12" s="1"/>
  <c r="H2815" i="12"/>
  <c r="AF2815" i="12" s="1"/>
  <c r="H2878" i="12"/>
  <c r="AF2878" i="12" s="1"/>
  <c r="H2834" i="12"/>
  <c r="AF2834" i="12" s="1"/>
  <c r="AF2799" i="12"/>
  <c r="H2785" i="12"/>
  <c r="AF2785" i="12" s="1"/>
  <c r="H2763" i="12"/>
  <c r="AF2763" i="12" s="1"/>
  <c r="H2653" i="12"/>
  <c r="AF2653" i="12" s="1"/>
  <c r="H2786" i="12"/>
  <c r="AF2786" i="12" s="1"/>
  <c r="H2840" i="12"/>
  <c r="AF2840" i="12" s="1"/>
  <c r="H2843" i="12"/>
  <c r="AF2843" i="12" s="1"/>
  <c r="H2800" i="12"/>
  <c r="AF2800" i="12" s="1"/>
  <c r="H2807" i="12"/>
  <c r="AF2807" i="12" s="1"/>
  <c r="H2874" i="12"/>
  <c r="AF2874" i="12" s="1"/>
  <c r="AF2684" i="12"/>
  <c r="H2835" i="12"/>
  <c r="AF2835" i="12" s="1"/>
  <c r="H2847" i="12"/>
  <c r="AF2847" i="12" s="1"/>
  <c r="H2790" i="12"/>
  <c r="AF2790" i="12" s="1"/>
  <c r="H2812" i="12"/>
  <c r="AF2812" i="12" s="1"/>
  <c r="H2869" i="12"/>
  <c r="AF2869" i="12" s="1"/>
  <c r="H2853" i="12"/>
  <c r="AF2853" i="12" s="1"/>
  <c r="H2824" i="12"/>
  <c r="AF2824" i="12" s="1"/>
  <c r="H2873" i="12"/>
  <c r="AF2873" i="12" s="1"/>
  <c r="H2798" i="12"/>
  <c r="AF2798" i="12" s="1"/>
  <c r="H2867" i="12"/>
  <c r="AF2867" i="12" s="1"/>
  <c r="AF2771" i="12"/>
  <c r="H2810" i="12"/>
  <c r="AF2810" i="12" s="1"/>
  <c r="H2773" i="12"/>
  <c r="AF2773" i="12" s="1"/>
  <c r="H2784" i="12"/>
  <c r="AF2784" i="12" s="1"/>
  <c r="H2705" i="12"/>
  <c r="AF2705" i="12" s="1"/>
  <c r="H2823" i="12"/>
  <c r="AF2823" i="12" s="1"/>
  <c r="H2850" i="12"/>
  <c r="AF2850" i="12" s="1"/>
  <c r="H2861" i="12"/>
  <c r="AF2861" i="12" s="1"/>
  <c r="AF2772" i="12"/>
  <c r="H2804" i="12"/>
  <c r="AF2804" i="12" s="1"/>
  <c r="H2802" i="12"/>
  <c r="AF2802" i="12" s="1"/>
  <c r="H2877" i="12"/>
  <c r="AF2877" i="12" s="1"/>
  <c r="AF2747" i="12"/>
  <c r="H2844" i="12"/>
  <c r="AF2844" i="12" s="1"/>
  <c r="H2826" i="12"/>
  <c r="AF2826" i="12" s="1"/>
  <c r="H2841" i="12"/>
  <c r="AF2841" i="12" s="1"/>
  <c r="H2865" i="12"/>
  <c r="AF2865" i="12" s="1"/>
  <c r="H2881" i="12"/>
  <c r="AF2881" i="12" s="1"/>
  <c r="H2806" i="12"/>
  <c r="AF2806" i="12" s="1"/>
  <c r="H2796" i="12"/>
  <c r="AF2796" i="12" s="1"/>
  <c r="H2822" i="12"/>
  <c r="AF2822" i="12" s="1"/>
  <c r="AF2828" i="12"/>
  <c r="H2776" i="12"/>
  <c r="AF2776" i="12" s="1"/>
  <c r="H2852" i="12"/>
  <c r="AF2852" i="12" s="1"/>
  <c r="H2845" i="12"/>
  <c r="AF2845" i="12" s="1"/>
  <c r="AF2882" i="12"/>
  <c r="H2791" i="12"/>
  <c r="AF2791" i="12" s="1"/>
  <c r="AF2871" i="12"/>
  <c r="H2900" i="12"/>
  <c r="AF2900" i="12" s="1"/>
  <c r="H3079" i="12"/>
  <c r="AF3079" i="12" s="1"/>
  <c r="H2905" i="12"/>
  <c r="AF2905" i="12" s="1"/>
  <c r="H2829" i="12"/>
  <c r="AF2829" i="12" s="1"/>
  <c r="H2913" i="12"/>
  <c r="AF2913" i="12" s="1"/>
  <c r="H2914" i="12"/>
  <c r="AF2914" i="12" s="1"/>
  <c r="H2825" i="12"/>
  <c r="AF2825" i="12" s="1"/>
  <c r="H2814" i="12"/>
  <c r="AF2814" i="12" s="1"/>
  <c r="H2876" i="12"/>
  <c r="AF2876" i="12" s="1"/>
  <c r="H2855" i="12"/>
  <c r="AF2855" i="12" s="1"/>
  <c r="H2970" i="12"/>
  <c r="AF2970" i="12" s="1"/>
  <c r="H2929" i="12"/>
  <c r="AF2929" i="12" s="1"/>
  <c r="AF2813" i="12"/>
  <c r="AF2827" i="12"/>
  <c r="H2839" i="12"/>
  <c r="AF2839" i="12" s="1"/>
  <c r="H3070" i="12"/>
  <c r="AF3070" i="12" s="1"/>
  <c r="AF3041" i="12"/>
  <c r="H2965" i="12"/>
  <c r="AF2965" i="12" s="1"/>
  <c r="H3046" i="12"/>
  <c r="AF3046" i="12" s="1"/>
  <c r="H3000" i="12"/>
  <c r="AF3000" i="12" s="1"/>
  <c r="H2837" i="12"/>
  <c r="AF2837" i="12" s="1"/>
  <c r="H2808" i="12"/>
  <c r="AF2808" i="12" s="1"/>
  <c r="H3054" i="12"/>
  <c r="AF3054" i="12" s="1"/>
  <c r="H2894" i="12"/>
  <c r="AF2894" i="12" s="1"/>
  <c r="H2879" i="12"/>
  <c r="AF2879" i="12" s="1"/>
  <c r="H2996" i="12"/>
  <c r="AF2996" i="12" s="1"/>
  <c r="H2909" i="12"/>
  <c r="AF2909" i="12" s="1"/>
  <c r="AF2857" i="12"/>
  <c r="H2781" i="12"/>
  <c r="AF2781" i="12" s="1"/>
  <c r="H2860" i="12"/>
  <c r="AF2860" i="12" s="1"/>
  <c r="H2958" i="12"/>
  <c r="AF2958" i="12" s="1"/>
  <c r="H2926" i="12"/>
  <c r="AF2926" i="12" s="1"/>
  <c r="AF2816" i="12"/>
  <c r="AF2803" i="12"/>
  <c r="H2768" i="12"/>
  <c r="AF2768" i="12" s="1"/>
  <c r="H2884" i="12"/>
  <c r="AF2884" i="12" s="1"/>
  <c r="H2898" i="12"/>
  <c r="AF2898" i="12" s="1"/>
  <c r="H3012" i="12"/>
  <c r="AF3012" i="12" s="1"/>
  <c r="H2856" i="12"/>
  <c r="AF2856" i="12" s="1"/>
  <c r="AF2972" i="12"/>
  <c r="H3083" i="12"/>
  <c r="AF3083" i="12" s="1"/>
  <c r="AF2783" i="12"/>
  <c r="H2848" i="12"/>
  <c r="AF2848" i="12" s="1"/>
  <c r="H2830" i="12"/>
  <c r="AF2830" i="12" s="1"/>
  <c r="AF2758" i="12"/>
  <c r="H2942" i="12"/>
  <c r="AF2942" i="12" s="1"/>
  <c r="AF2777" i="12"/>
  <c r="H2797" i="12"/>
  <c r="AF2797" i="12" s="1"/>
  <c r="AF3047" i="12"/>
  <c r="H2939" i="12"/>
  <c r="AF2939" i="12" s="1"/>
  <c r="H3114" i="12"/>
  <c r="AF3114" i="12" s="1"/>
  <c r="H2999" i="12"/>
  <c r="AF2999" i="12" s="1"/>
  <c r="H2880" i="12"/>
  <c r="AF2880" i="12" s="1"/>
  <c r="H2904" i="12"/>
  <c r="AF2904" i="12" s="1"/>
  <c r="AF3100" i="12"/>
  <c r="AF2922" i="12"/>
  <c r="H2936" i="12"/>
  <c r="AF2936" i="12" s="1"/>
  <c r="AF3057" i="12"/>
  <c r="H3018" i="12"/>
  <c r="AF3018" i="12" s="1"/>
  <c r="H2925" i="12"/>
  <c r="AF2925" i="12" s="1"/>
  <c r="H2947" i="12"/>
  <c r="AF2947" i="12" s="1"/>
  <c r="H3115" i="12"/>
  <c r="AF3115" i="12" s="1"/>
  <c r="AF2945" i="12"/>
  <c r="AF2990" i="12"/>
  <c r="AF3095" i="12"/>
  <c r="H3094" i="12"/>
  <c r="AF3094" i="12" s="1"/>
  <c r="H3090" i="12"/>
  <c r="AF3090" i="12" s="1"/>
  <c r="AF3021" i="12"/>
  <c r="H3003" i="12"/>
  <c r="AF3003" i="12" s="1"/>
  <c r="H3074" i="12"/>
  <c r="AF3074" i="12" s="1"/>
  <c r="H2943" i="12"/>
  <c r="AF2943" i="12" s="1"/>
  <c r="H3099" i="12"/>
  <c r="AF3099" i="12" s="1"/>
  <c r="H3008" i="12"/>
  <c r="AF3008" i="12" s="1"/>
  <c r="H2954" i="12"/>
  <c r="AF2954" i="12" s="1"/>
  <c r="H3138" i="12"/>
  <c r="AF3138" i="12" s="1"/>
  <c r="H2993" i="12"/>
  <c r="AF2993" i="12" s="1"/>
  <c r="AF3062" i="12"/>
  <c r="AF3029" i="12"/>
  <c r="H3078" i="12"/>
  <c r="AF3078" i="12" s="1"/>
  <c r="H3030" i="12"/>
  <c r="AF3030" i="12" s="1"/>
  <c r="AF3044" i="12"/>
  <c r="AF3019" i="12"/>
  <c r="H2976" i="12"/>
  <c r="AF2976" i="12" s="1"/>
  <c r="H3103" i="12"/>
  <c r="AF3103" i="12" s="1"/>
  <c r="H3091" i="12"/>
  <c r="AF3091" i="12" s="1"/>
  <c r="H2980" i="12"/>
  <c r="AF2980" i="12" s="1"/>
  <c r="H3096" i="12"/>
  <c r="AF3096" i="12" s="1"/>
  <c r="AF2989" i="12"/>
  <c r="AF2952" i="12"/>
  <c r="AF2932" i="12"/>
  <c r="H2937" i="12"/>
  <c r="AF2937" i="12" s="1"/>
  <c r="AF2946" i="12"/>
  <c r="AF3108" i="12"/>
  <c r="AF3025" i="12"/>
  <c r="AF2930" i="12"/>
  <c r="H3073" i="12"/>
  <c r="AF3073" i="12" s="1"/>
  <c r="H3098" i="12"/>
  <c r="AF3098" i="12" s="1"/>
  <c r="AF2901" i="12"/>
  <c r="AF3050" i="12"/>
  <c r="AF2967" i="12"/>
  <c r="H2949" i="12"/>
  <c r="AF2949" i="12" s="1"/>
  <c r="H3068" i="12"/>
  <c r="AF3068" i="12" s="1"/>
  <c r="H2968" i="12"/>
  <c r="AF2968" i="12" s="1"/>
  <c r="H3069" i="12"/>
  <c r="AF3069" i="12" s="1"/>
  <c r="H2921" i="12"/>
  <c r="AF2921" i="12" s="1"/>
  <c r="H2948" i="12"/>
  <c r="AF2948" i="12" s="1"/>
  <c r="H3109" i="12"/>
  <c r="AF3109" i="12" s="1"/>
  <c r="AF3107" i="12"/>
  <c r="H2890" i="12"/>
  <c r="AF2890" i="12" s="1"/>
  <c r="AF3060" i="12"/>
  <c r="AF3011" i="12"/>
  <c r="H2956" i="12"/>
  <c r="AF2956" i="12" s="1"/>
  <c r="AF2896" i="12"/>
  <c r="AF3023" i="12"/>
  <c r="AF2963" i="12"/>
  <c r="H2994" i="12"/>
  <c r="AF2994" i="12" s="1"/>
  <c r="H2961" i="12"/>
  <c r="AF2961" i="12" s="1"/>
  <c r="H3110" i="12"/>
  <c r="AF3110" i="12" s="1"/>
  <c r="H2897" i="12"/>
  <c r="AF2897" i="12" s="1"/>
  <c r="H3080" i="12"/>
  <c r="AF3080" i="12" s="1"/>
  <c r="H3075" i="12"/>
  <c r="AF3075" i="12" s="1"/>
  <c r="H3052" i="12"/>
  <c r="AF3052" i="12" s="1"/>
  <c r="H2992" i="12"/>
  <c r="AF2992" i="12" s="1"/>
  <c r="H2986" i="12"/>
  <c r="AF2986" i="12" s="1"/>
  <c r="AF2941" i="12"/>
  <c r="AF3125" i="12"/>
  <c r="H2908" i="12"/>
  <c r="AF2908" i="12" s="1"/>
  <c r="AF2889" i="12"/>
  <c r="H3058" i="12"/>
  <c r="AF3058" i="12" s="1"/>
  <c r="H2960" i="12"/>
  <c r="AF2960" i="12" s="1"/>
  <c r="H3010" i="12"/>
  <c r="AF3010" i="12" s="1"/>
  <c r="H2923" i="12"/>
  <c r="AF2923" i="12" s="1"/>
  <c r="H3117" i="12"/>
  <c r="AF3117" i="12" s="1"/>
  <c r="H2977" i="12"/>
  <c r="AF2977" i="12" s="1"/>
  <c r="AF3065" i="12"/>
  <c r="H2978" i="12"/>
  <c r="AF2978" i="12" s="1"/>
  <c r="H2975" i="12"/>
  <c r="AF2975" i="12" s="1"/>
  <c r="AF2883" i="12"/>
  <c r="AF3104" i="12"/>
  <c r="H2991" i="12"/>
  <c r="AF2991" i="12" s="1"/>
  <c r="H2916" i="12"/>
  <c r="AF2916" i="12" s="1"/>
  <c r="H3042" i="12"/>
  <c r="AF3042" i="12" s="1"/>
  <c r="H2974" i="12"/>
  <c r="AF2974" i="12" s="1"/>
  <c r="H3105" i="12"/>
  <c r="AF3105" i="12" s="1"/>
  <c r="H2912" i="12"/>
  <c r="AF2912" i="12" s="1"/>
  <c r="H3038" i="12"/>
  <c r="AF3038" i="12" s="1"/>
  <c r="H3086" i="12"/>
  <c r="AF3086" i="12" s="1"/>
  <c r="AF3026" i="12"/>
  <c r="H3007" i="12"/>
  <c r="AF3007" i="12" s="1"/>
  <c r="H3009" i="12"/>
  <c r="AF3009" i="12" s="1"/>
  <c r="H2981" i="12"/>
  <c r="AF2981" i="12" s="1"/>
  <c r="H3097" i="12"/>
  <c r="AF3097" i="12" s="1"/>
  <c r="H2979" i="12"/>
  <c r="AF2979" i="12" s="1"/>
  <c r="AF3101" i="12"/>
  <c r="AF2973" i="12"/>
  <c r="AF2910" i="12"/>
  <c r="H2935" i="12"/>
  <c r="AF2935" i="12" s="1"/>
  <c r="H2987" i="12"/>
  <c r="AF2987" i="12" s="1"/>
  <c r="H2891" i="12"/>
  <c r="AF2891" i="12" s="1"/>
  <c r="AF3067" i="12"/>
  <c r="AF2917" i="12"/>
  <c r="H2918" i="12"/>
  <c r="AF2918" i="12" s="1"/>
  <c r="H3045" i="12"/>
  <c r="AF3045" i="12" s="1"/>
  <c r="H2971" i="12"/>
  <c r="AF2971" i="12" s="1"/>
  <c r="H3017" i="12"/>
  <c r="AF3017" i="12" s="1"/>
  <c r="H3002" i="12"/>
  <c r="AF3002" i="12" s="1"/>
  <c r="H3027" i="12"/>
  <c r="AF3027" i="12" s="1"/>
  <c r="H3092" i="12"/>
  <c r="AF3092" i="12" s="1"/>
  <c r="H3014" i="12"/>
  <c r="AF3014" i="12" s="1"/>
  <c r="AF3102" i="12"/>
  <c r="H3160" i="12"/>
  <c r="AF3160" i="12" s="1"/>
  <c r="H2938" i="12"/>
  <c r="AF2938" i="12" s="1"/>
  <c r="H3001" i="12"/>
  <c r="AF3001" i="12" s="1"/>
  <c r="H2931" i="12"/>
  <c r="AF2931" i="12" s="1"/>
  <c r="H2985" i="12"/>
  <c r="AF2985" i="12" s="1"/>
  <c r="AF2962" i="12"/>
  <c r="AF3082" i="12"/>
  <c r="AF2944" i="12"/>
  <c r="AF3077" i="12"/>
  <c r="H2957" i="12"/>
  <c r="AF2957" i="12" s="1"/>
  <c r="AF3048" i="12"/>
  <c r="H3085" i="12"/>
  <c r="AF3085" i="12" s="1"/>
  <c r="AF2928" i="12"/>
  <c r="H3043" i="12"/>
  <c r="AF3043" i="12" s="1"/>
  <c r="H3037" i="12"/>
  <c r="AF3037" i="12" s="1"/>
  <c r="H2940" i="12"/>
  <c r="AF2940" i="12" s="1"/>
  <c r="H2888" i="12"/>
  <c r="AF2888" i="12" s="1"/>
  <c r="H3051" i="12"/>
  <c r="AF3051" i="12" s="1"/>
  <c r="H3039" i="12"/>
  <c r="AF3039" i="12" s="1"/>
  <c r="H3116" i="12"/>
  <c r="AF3116" i="12" s="1"/>
  <c r="AF3028" i="12"/>
  <c r="H3071" i="12"/>
  <c r="AF3071" i="12" s="1"/>
  <c r="H3089" i="12"/>
  <c r="AF3089" i="12" s="1"/>
  <c r="H3049" i="12"/>
  <c r="AF3049" i="12" s="1"/>
  <c r="H3005" i="12"/>
  <c r="AF3005" i="12" s="1"/>
  <c r="H3066" i="12"/>
  <c r="AF3066" i="12" s="1"/>
  <c r="AF3053" i="12"/>
  <c r="AF3061" i="12"/>
  <c r="H2903" i="12"/>
  <c r="AF2903" i="12" s="1"/>
  <c r="H3081" i="12"/>
  <c r="AF3081" i="12" s="1"/>
  <c r="H3036" i="12"/>
  <c r="AF3036" i="12" s="1"/>
  <c r="H3016" i="12"/>
  <c r="AF3016" i="12" s="1"/>
  <c r="AF2886" i="12"/>
  <c r="AF2953" i="12"/>
  <c r="H3034" i="12"/>
  <c r="AF3034" i="12" s="1"/>
  <c r="AF2915" i="12"/>
  <c r="H3106" i="12"/>
  <c r="AF3106" i="12" s="1"/>
  <c r="H2885" i="12"/>
  <c r="AF2885" i="12" s="1"/>
  <c r="AF2895" i="12"/>
  <c r="H2982" i="12"/>
  <c r="AF2982" i="12" s="1"/>
  <c r="H3031" i="12"/>
  <c r="AF3031" i="12" s="1"/>
  <c r="H2924" i="12"/>
  <c r="AF2924" i="12" s="1"/>
  <c r="H2919" i="12"/>
  <c r="AF2919" i="12" s="1"/>
  <c r="H3076" i="12"/>
  <c r="AF3076" i="12" s="1"/>
  <c r="H3006" i="12"/>
  <c r="AF3006" i="12" s="1"/>
  <c r="AF3013" i="12"/>
  <c r="H3072" i="12"/>
  <c r="AF3072" i="12" s="1"/>
  <c r="H2911" i="12"/>
  <c r="AF2911" i="12" s="1"/>
  <c r="H2966" i="12"/>
  <c r="AF2966" i="12" s="1"/>
  <c r="H2964" i="12"/>
  <c r="AF2964" i="12" s="1"/>
  <c r="AF3055" i="12"/>
  <c r="H2920" i="12"/>
  <c r="AF2920" i="12" s="1"/>
  <c r="H3111" i="12"/>
  <c r="AF3111" i="12" s="1"/>
  <c r="H2984" i="12"/>
  <c r="AF2984" i="12" s="1"/>
  <c r="H3059" i="12"/>
  <c r="AF3059" i="12" s="1"/>
  <c r="AF2951" i="12"/>
  <c r="H3020" i="12"/>
  <c r="AF3020" i="12" s="1"/>
  <c r="H3164" i="12"/>
  <c r="AF3164" i="12" s="1"/>
  <c r="H3349" i="12"/>
  <c r="AF3349" i="12" s="1"/>
  <c r="H3145" i="12"/>
  <c r="AF3145" i="12" s="1"/>
  <c r="AF3035" i="12"/>
  <c r="H3139" i="12"/>
  <c r="AF3139" i="12" s="1"/>
  <c r="H3406" i="12"/>
  <c r="AF3406" i="12" s="1"/>
  <c r="H3133" i="12"/>
  <c r="AF3133" i="12" s="1"/>
  <c r="H3287" i="12"/>
  <c r="AF3287" i="12" s="1"/>
  <c r="H3231" i="12"/>
  <c r="AF3231" i="12" s="1"/>
  <c r="H3327" i="12"/>
  <c r="AF3327" i="12" s="1"/>
  <c r="H3333" i="12"/>
  <c r="AF3333" i="12" s="1"/>
  <c r="H3136" i="12"/>
  <c r="AF3136" i="12" s="1"/>
  <c r="H3341" i="12"/>
  <c r="AF3341" i="12" s="1"/>
  <c r="H3142" i="12"/>
  <c r="AF3142" i="12" s="1"/>
  <c r="AF2969" i="12"/>
  <c r="AF3173" i="12"/>
  <c r="H3249" i="12"/>
  <c r="AF3249" i="12" s="1"/>
  <c r="H3033" i="12"/>
  <c r="AF3033" i="12" s="1"/>
  <c r="H3313" i="12"/>
  <c r="AF3313" i="12" s="1"/>
  <c r="H3218" i="12"/>
  <c r="AF3218" i="12" s="1"/>
  <c r="H3248" i="12"/>
  <c r="AF3248" i="12" s="1"/>
  <c r="H3290" i="12"/>
  <c r="AF3290" i="12" s="1"/>
  <c r="AF3169" i="12"/>
  <c r="H3152" i="12"/>
  <c r="AF3152" i="12" s="1"/>
  <c r="H3246" i="12"/>
  <c r="AF3246" i="12" s="1"/>
  <c r="H3177" i="12"/>
  <c r="AF3177" i="12" s="1"/>
  <c r="H3157" i="12"/>
  <c r="AF3157" i="12" s="1"/>
  <c r="H2893" i="12"/>
  <c r="AF2893" i="12" s="1"/>
  <c r="AF3087" i="12"/>
  <c r="H3126" i="12"/>
  <c r="AF3126" i="12" s="1"/>
  <c r="H3199" i="12"/>
  <c r="AF3199" i="12" s="1"/>
  <c r="AF3198" i="12"/>
  <c r="H3283" i="12"/>
  <c r="AF3283" i="12" s="1"/>
  <c r="H3129" i="12"/>
  <c r="AF3129" i="12" s="1"/>
  <c r="H3130" i="12"/>
  <c r="AF3130" i="12" s="1"/>
  <c r="H3204" i="12"/>
  <c r="AF3204" i="12" s="1"/>
  <c r="H3134" i="12"/>
  <c r="AF3134" i="12" s="1"/>
  <c r="H3191" i="12"/>
  <c r="AF3191" i="12" s="1"/>
  <c r="H2934" i="12"/>
  <c r="AF2934" i="12" s="1"/>
  <c r="H3237" i="12"/>
  <c r="AF3237" i="12" s="1"/>
  <c r="H3285" i="12"/>
  <c r="AF3285" i="12" s="1"/>
  <c r="H3302" i="12"/>
  <c r="AF3302" i="12" s="1"/>
  <c r="H3189" i="12"/>
  <c r="AF3189" i="12" s="1"/>
  <c r="H3220" i="12"/>
  <c r="AF3220" i="12" s="1"/>
  <c r="H3056" i="12"/>
  <c r="AF3056" i="12" s="1"/>
  <c r="H3032" i="12"/>
  <c r="AF3032" i="12" s="1"/>
  <c r="H3135" i="12"/>
  <c r="AF3135" i="12" s="1"/>
  <c r="AF3183" i="12"/>
  <c r="H3312" i="12"/>
  <c r="AF3312" i="12" s="1"/>
  <c r="H3328" i="12"/>
  <c r="AF3328" i="12" s="1"/>
  <c r="H3300" i="12"/>
  <c r="AF3300" i="12" s="1"/>
  <c r="H3155" i="12"/>
  <c r="AF3155" i="12" s="1"/>
  <c r="AF3004" i="12"/>
  <c r="H3182" i="12"/>
  <c r="AF3182" i="12" s="1"/>
  <c r="H3137" i="12"/>
  <c r="AF3137" i="12" s="1"/>
  <c r="H3212" i="12"/>
  <c r="AF3212" i="12" s="1"/>
  <c r="H3146" i="12"/>
  <c r="AF3146" i="12" s="1"/>
  <c r="H3122" i="12"/>
  <c r="AF3122" i="12" s="1"/>
  <c r="AF3217" i="12"/>
  <c r="H3247" i="12"/>
  <c r="AF3247" i="12" s="1"/>
  <c r="H3276" i="12"/>
  <c r="AF3276" i="12" s="1"/>
  <c r="H3143" i="12"/>
  <c r="AF3143" i="12" s="1"/>
  <c r="H3202" i="12"/>
  <c r="AF3202" i="12" s="1"/>
  <c r="H3132" i="12"/>
  <c r="AF3132" i="12" s="1"/>
  <c r="H3211" i="12"/>
  <c r="AF3211" i="12" s="1"/>
  <c r="H3324" i="12"/>
  <c r="AF3324" i="12" s="1"/>
  <c r="H3295" i="12"/>
  <c r="AF3295" i="12" s="1"/>
  <c r="H3356" i="12"/>
  <c r="AF3356" i="12" s="1"/>
  <c r="H3319" i="12"/>
  <c r="AF3319" i="12" s="1"/>
  <c r="AF3156" i="12"/>
  <c r="H3292" i="12"/>
  <c r="AF3292" i="12" s="1"/>
  <c r="H3365" i="12"/>
  <c r="AF3365" i="12" s="1"/>
  <c r="H3124" i="12"/>
  <c r="AF3124" i="12" s="1"/>
  <c r="H3273" i="12"/>
  <c r="AF3273" i="12" s="1"/>
  <c r="H3305" i="12"/>
  <c r="AF3305" i="12" s="1"/>
  <c r="H3258" i="12"/>
  <c r="AF3258" i="12" s="1"/>
  <c r="H3344" i="12"/>
  <c r="AF3344" i="12" s="1"/>
  <c r="H3159" i="12"/>
  <c r="AF3159" i="12" s="1"/>
  <c r="H3170" i="12"/>
  <c r="AF3170" i="12" s="1"/>
  <c r="H3239" i="12"/>
  <c r="AF3239" i="12" s="1"/>
  <c r="H3162" i="12"/>
  <c r="AF3162" i="12" s="1"/>
  <c r="H3297" i="12"/>
  <c r="AF3297" i="12" s="1"/>
  <c r="H3232" i="12"/>
  <c r="AF3232" i="12" s="1"/>
  <c r="H3227" i="12"/>
  <c r="AF3227" i="12" s="1"/>
  <c r="AF3329" i="12"/>
  <c r="H3147" i="12"/>
  <c r="AF3147" i="12" s="1"/>
  <c r="AF3286" i="12"/>
  <c r="H3194" i="12"/>
  <c r="AF3194" i="12" s="1"/>
  <c r="H3409" i="12"/>
  <c r="AF3409" i="12" s="1"/>
  <c r="H3209" i="12"/>
  <c r="AF3209" i="12" s="1"/>
  <c r="H3256" i="12"/>
  <c r="AF3256" i="12" s="1"/>
  <c r="H3335" i="12"/>
  <c r="AF3335" i="12" s="1"/>
  <c r="H3176" i="12"/>
  <c r="AF3176" i="12" s="1"/>
  <c r="H3197" i="12"/>
  <c r="AF3197" i="12" s="1"/>
  <c r="H3318" i="12"/>
  <c r="AF3318" i="12" s="1"/>
  <c r="H3226" i="12"/>
  <c r="AF3226" i="12" s="1"/>
  <c r="H3178" i="12"/>
  <c r="AF3178" i="12" s="1"/>
  <c r="H3243" i="12"/>
  <c r="AF3243" i="12" s="1"/>
  <c r="H3172" i="12"/>
  <c r="AF3172" i="12" s="1"/>
  <c r="AF3196" i="12"/>
  <c r="AF3291" i="12"/>
  <c r="AF3144" i="12"/>
  <c r="H3275" i="12"/>
  <c r="AF3275" i="12" s="1"/>
  <c r="H3345" i="12"/>
  <c r="AF3345" i="12" s="1"/>
  <c r="H3252" i="12"/>
  <c r="AF3252" i="12" s="1"/>
  <c r="H3153" i="12"/>
  <c r="AF3153" i="12" s="1"/>
  <c r="H3270" i="12"/>
  <c r="AF3270" i="12" s="1"/>
  <c r="H3303" i="12"/>
  <c r="AF3303" i="12" s="1"/>
  <c r="H3314" i="12"/>
  <c r="AF3314" i="12" s="1"/>
  <c r="H3262" i="12"/>
  <c r="AF3262" i="12" s="1"/>
  <c r="H3150" i="12"/>
  <c r="AF3150" i="12" s="1"/>
  <c r="H3316" i="12"/>
  <c r="AF3316" i="12" s="1"/>
  <c r="H3120" i="12"/>
  <c r="AF3120" i="12" s="1"/>
  <c r="H3264" i="12"/>
  <c r="AF3264" i="12" s="1"/>
  <c r="H3213" i="12"/>
  <c r="AF3213" i="12" s="1"/>
  <c r="H3141" i="12"/>
  <c r="AF3141" i="12" s="1"/>
  <c r="H3317" i="12"/>
  <c r="AF3317" i="12" s="1"/>
  <c r="H3174" i="12"/>
  <c r="AF3174" i="12" s="1"/>
  <c r="H3280" i="12"/>
  <c r="AF3280" i="12" s="1"/>
  <c r="H3193" i="12"/>
  <c r="AF3193" i="12" s="1"/>
  <c r="H3175" i="12"/>
  <c r="AF3175" i="12" s="1"/>
  <c r="AF3123" i="12"/>
  <c r="H3205" i="12"/>
  <c r="AF3205" i="12" s="1"/>
  <c r="H3353" i="12"/>
  <c r="AF3353" i="12" s="1"/>
  <c r="H3240" i="12"/>
  <c r="AF3240" i="12" s="1"/>
  <c r="H3208" i="12"/>
  <c r="AF3208" i="12" s="1"/>
  <c r="AF3179" i="12"/>
  <c r="AF3321" i="12"/>
  <c r="AF3180" i="12"/>
  <c r="AF3354" i="12"/>
  <c r="AF3306" i="12"/>
  <c r="H3268" i="12"/>
  <c r="AF3268" i="12" s="1"/>
  <c r="H3320" i="12"/>
  <c r="AF3320" i="12" s="1"/>
  <c r="H3161" i="12"/>
  <c r="AF3161" i="12" s="1"/>
  <c r="H3357" i="12"/>
  <c r="AF3357" i="12" s="1"/>
  <c r="H3131" i="12"/>
  <c r="AF3131" i="12" s="1"/>
  <c r="H3299" i="12"/>
  <c r="AF3299" i="12" s="1"/>
  <c r="H3284" i="12"/>
  <c r="AF3284" i="12" s="1"/>
  <c r="AF3158" i="12"/>
  <c r="H3255" i="12"/>
  <c r="AF3255" i="12" s="1"/>
  <c r="H3346" i="12"/>
  <c r="AF3346" i="12" s="1"/>
  <c r="H3168" i="12"/>
  <c r="AF3168" i="12" s="1"/>
  <c r="H3339" i="12"/>
  <c r="AF3339" i="12" s="1"/>
  <c r="AF3250" i="12"/>
  <c r="H3171" i="12"/>
  <c r="AF3171" i="12" s="1"/>
  <c r="AF3219" i="12"/>
  <c r="H3355" i="12"/>
  <c r="AF3355" i="12" s="1"/>
  <c r="H3203" i="12"/>
  <c r="AF3203" i="12" s="1"/>
  <c r="H3154" i="12"/>
  <c r="AF3154" i="12" s="1"/>
  <c r="H3322" i="12"/>
  <c r="AF3322" i="12" s="1"/>
  <c r="AF3325" i="12"/>
  <c r="H3224" i="12"/>
  <c r="AF3224" i="12" s="1"/>
  <c r="AF3257" i="12"/>
  <c r="AF3336" i="12"/>
  <c r="H3184" i="12"/>
  <c r="AF3184" i="12" s="1"/>
  <c r="H3310" i="12"/>
  <c r="AF3310" i="12" s="1"/>
  <c r="H3167" i="12"/>
  <c r="AF3167" i="12" s="1"/>
  <c r="AF3274" i="12"/>
  <c r="H3367" i="12"/>
  <c r="AF3367" i="12" s="1"/>
  <c r="H3223" i="12"/>
  <c r="AF3223" i="12" s="1"/>
  <c r="H3282" i="12"/>
  <c r="AF3282" i="12" s="1"/>
  <c r="H3228" i="12"/>
  <c r="AF3228" i="12" s="1"/>
  <c r="H3293" i="12"/>
  <c r="AF3293" i="12" s="1"/>
  <c r="H3338" i="12"/>
  <c r="AF3338" i="12" s="1"/>
  <c r="H3331" i="12"/>
  <c r="AF3331" i="12" s="1"/>
  <c r="H3266" i="12"/>
  <c r="AF3266" i="12" s="1"/>
  <c r="H3334" i="12"/>
  <c r="AF3334" i="12" s="1"/>
  <c r="AF3288" i="12"/>
  <c r="AF3351" i="12"/>
  <c r="H3207" i="12"/>
  <c r="AF3207" i="12" s="1"/>
  <c r="AF3121" i="12"/>
  <c r="H3186" i="12"/>
  <c r="AF3186" i="12" s="1"/>
  <c r="AF3263" i="12"/>
  <c r="H3296" i="12"/>
  <c r="AF3296" i="12" s="1"/>
  <c r="H3128" i="12"/>
  <c r="AF3128" i="12" s="1"/>
  <c r="H3181" i="12"/>
  <c r="AF3181" i="12" s="1"/>
  <c r="H3315" i="12"/>
  <c r="AF3315" i="12" s="1"/>
  <c r="H3185" i="12"/>
  <c r="AF3185" i="12" s="1"/>
  <c r="H3298" i="12"/>
  <c r="AF3298" i="12" s="1"/>
  <c r="AF3229" i="12"/>
  <c r="H3307" i="12"/>
  <c r="AF3307" i="12" s="1"/>
  <c r="H3119" i="12"/>
  <c r="AF3119" i="12" s="1"/>
  <c r="H3140" i="12"/>
  <c r="AF3140" i="12" s="1"/>
  <c r="AF3254" i="12"/>
  <c r="H3230" i="12"/>
  <c r="AF3230" i="12" s="1"/>
  <c r="H3278" i="12"/>
  <c r="AF3278" i="12" s="1"/>
  <c r="AF3301" i="12"/>
  <c r="H3388" i="12"/>
  <c r="AF3388" i="12" s="1"/>
  <c r="H3225" i="12"/>
  <c r="AF3225" i="12" s="1"/>
  <c r="H3308" i="12"/>
  <c r="AF3308" i="12" s="1"/>
  <c r="H3277" i="12"/>
  <c r="AF3277" i="12" s="1"/>
  <c r="H3235" i="12"/>
  <c r="AF3235" i="12" s="1"/>
  <c r="H3340" i="12"/>
  <c r="AF3340" i="12" s="1"/>
  <c r="H3222" i="12"/>
  <c r="AF3222" i="12" s="1"/>
  <c r="H3201" i="12"/>
  <c r="AF3201" i="12" s="1"/>
  <c r="H3165" i="12"/>
  <c r="AF3165" i="12" s="1"/>
  <c r="H3200" i="12"/>
  <c r="AF3200" i="12" s="1"/>
  <c r="H3234" i="12"/>
  <c r="AF3234" i="12" s="1"/>
  <c r="H3311" i="12"/>
  <c r="AF3311" i="12" s="1"/>
  <c r="AF3326" i="12"/>
  <c r="H3271" i="12"/>
  <c r="AF3271" i="12" s="1"/>
  <c r="AF3269" i="12"/>
  <c r="AF3210" i="12"/>
  <c r="H3221" i="12"/>
  <c r="AF3221" i="12" s="1"/>
  <c r="H3265" i="12"/>
  <c r="AF3265" i="12" s="1"/>
  <c r="AF3195" i="12"/>
  <c r="H3361" i="12"/>
  <c r="AF3361" i="12" s="1"/>
  <c r="H3309" i="12"/>
  <c r="AF3309" i="12" s="1"/>
  <c r="H3241" i="12"/>
  <c r="AF3241" i="12" s="1"/>
  <c r="H3332" i="12"/>
  <c r="AF3332" i="12" s="1"/>
  <c r="H3272" i="12"/>
  <c r="AF3272" i="12" s="1"/>
  <c r="H3289" i="12"/>
  <c r="AF3289" i="12" s="1"/>
  <c r="H3375" i="12"/>
  <c r="AF3375" i="12" s="1"/>
  <c r="H3343" i="12"/>
  <c r="AF3343" i="12" s="1"/>
  <c r="AF3216" i="12"/>
  <c r="AF3330" i="12"/>
  <c r="AF3360" i="12"/>
  <c r="H3214" i="12"/>
  <c r="AF3214" i="12" s="1"/>
  <c r="H3244" i="12"/>
  <c r="AF3244" i="12" s="1"/>
  <c r="AF3251" i="12"/>
  <c r="H3281" i="12"/>
  <c r="AF3281" i="12" s="1"/>
  <c r="AF3260" i="12"/>
  <c r="H3233" i="12"/>
  <c r="AF3233" i="12" s="1"/>
  <c r="AF3294" i="12"/>
  <c r="AF3238" i="12"/>
  <c r="H3358" i="12"/>
  <c r="AF3358" i="12" s="1"/>
  <c r="H3418" i="12"/>
  <c r="AF3418" i="12" s="1"/>
  <c r="H3253" i="12"/>
  <c r="AF3253" i="12" s="1"/>
  <c r="H3449" i="12"/>
  <c r="AF3449" i="12" s="1"/>
  <c r="AF3166" i="12"/>
  <c r="H3206" i="12"/>
  <c r="AF3206" i="12" s="1"/>
  <c r="H3456" i="12"/>
  <c r="AF3456" i="12" s="1"/>
  <c r="AF3151" i="12"/>
  <c r="AF3323" i="12"/>
  <c r="H3560" i="12"/>
  <c r="AF3560" i="12" s="1"/>
  <c r="H3370" i="12"/>
  <c r="AF3370" i="12" s="1"/>
  <c r="AF3497" i="12"/>
  <c r="H3490" i="12"/>
  <c r="AF3490" i="12" s="1"/>
  <c r="H3427" i="12"/>
  <c r="AF3427" i="12" s="1"/>
  <c r="H3496" i="12"/>
  <c r="AF3496" i="12" s="1"/>
  <c r="H3474" i="12"/>
  <c r="AF3474" i="12" s="1"/>
  <c r="H3544" i="12"/>
  <c r="AF3544" i="12" s="1"/>
  <c r="H3382" i="12"/>
  <c r="AF3382" i="12" s="1"/>
  <c r="H3507" i="12"/>
  <c r="AF3507" i="12" s="1"/>
  <c r="H3386" i="12"/>
  <c r="AF3386" i="12" s="1"/>
  <c r="H3501" i="12"/>
  <c r="AF3501" i="12" s="1"/>
  <c r="H3561" i="12"/>
  <c r="AF3561" i="12" s="1"/>
  <c r="H3448" i="12"/>
  <c r="AF3448" i="12" s="1"/>
  <c r="AF3502" i="12"/>
  <c r="H3440" i="12"/>
  <c r="AF3440" i="12" s="1"/>
  <c r="H3405" i="12"/>
  <c r="AF3405" i="12" s="1"/>
  <c r="AF3499" i="12"/>
  <c r="H3563" i="12"/>
  <c r="AF3563" i="12" s="1"/>
  <c r="H3444" i="12"/>
  <c r="AF3444" i="12" s="1"/>
  <c r="H3511" i="12"/>
  <c r="AF3511" i="12" s="1"/>
  <c r="H3519" i="12"/>
  <c r="AF3519" i="12" s="1"/>
  <c r="H3437" i="12"/>
  <c r="AF3437" i="12" s="1"/>
  <c r="H3587" i="12"/>
  <c r="AF3587" i="12" s="1"/>
  <c r="H3534" i="12"/>
  <c r="AF3534" i="12" s="1"/>
  <c r="H3417" i="12"/>
  <c r="AF3417" i="12" s="1"/>
  <c r="H3457" i="12"/>
  <c r="AF3457" i="12" s="1"/>
  <c r="H3379" i="12"/>
  <c r="AF3379" i="12" s="1"/>
  <c r="H3631" i="12"/>
  <c r="AF3631" i="12" s="1"/>
  <c r="H3459" i="12"/>
  <c r="AF3459" i="12" s="1"/>
  <c r="H3514" i="12"/>
  <c r="AF3514" i="12" s="1"/>
  <c r="H3570" i="12"/>
  <c r="AF3570" i="12" s="1"/>
  <c r="H3503" i="12"/>
  <c r="AF3503" i="12" s="1"/>
  <c r="H3515" i="12"/>
  <c r="AF3515" i="12" s="1"/>
  <c r="H3569" i="12"/>
  <c r="AF3569" i="12" s="1"/>
  <c r="AF3510" i="12"/>
  <c r="H3550" i="12"/>
  <c r="AF3550" i="12" s="1"/>
  <c r="H3371" i="12"/>
  <c r="AF3371" i="12" s="1"/>
  <c r="H3438" i="12"/>
  <c r="AF3438" i="12" s="1"/>
  <c r="H3525" i="12"/>
  <c r="AF3525" i="12" s="1"/>
  <c r="H3458" i="12"/>
  <c r="AF3458" i="12" s="1"/>
  <c r="AF3450" i="12"/>
  <c r="AF3516" i="12"/>
  <c r="H3415" i="12"/>
  <c r="AF3415" i="12" s="1"/>
  <c r="AF3469" i="12"/>
  <c r="H3401" i="12"/>
  <c r="AF3401" i="12" s="1"/>
  <c r="H3506" i="12"/>
  <c r="AF3506" i="12" s="1"/>
  <c r="H3612" i="12"/>
  <c r="AF3612" i="12" s="1"/>
  <c r="H3407" i="12"/>
  <c r="AF3407" i="12" s="1"/>
  <c r="H3586" i="12"/>
  <c r="AF3586" i="12" s="1"/>
  <c r="H3583" i="12"/>
  <c r="AF3583" i="12" s="1"/>
  <c r="AF3431" i="12"/>
  <c r="H3536" i="12"/>
  <c r="AF3536" i="12" s="1"/>
  <c r="H3599" i="12"/>
  <c r="AF3599" i="12" s="1"/>
  <c r="H3492" i="12"/>
  <c r="AF3492" i="12" s="1"/>
  <c r="H3435" i="12"/>
  <c r="AF3435" i="12" s="1"/>
  <c r="H3543" i="12"/>
  <c r="AF3543" i="12" s="1"/>
  <c r="H3557" i="12"/>
  <c r="AF3557" i="12" s="1"/>
  <c r="H3363" i="12"/>
  <c r="AF3363" i="12" s="1"/>
  <c r="H3571" i="12"/>
  <c r="AF3571" i="12" s="1"/>
  <c r="H3369" i="12"/>
  <c r="AF3369" i="12" s="1"/>
  <c r="AF3489" i="12"/>
  <c r="H3396" i="12"/>
  <c r="AF3396" i="12" s="1"/>
  <c r="H3487" i="12"/>
  <c r="AF3487" i="12" s="1"/>
  <c r="H3641" i="12"/>
  <c r="AF3641" i="12" s="1"/>
  <c r="AF3368" i="12"/>
  <c r="H3493" i="12"/>
  <c r="AF3493" i="12" s="1"/>
  <c r="H3513" i="12"/>
  <c r="AF3513" i="12" s="1"/>
  <c r="H3548" i="12"/>
  <c r="AF3548" i="12" s="1"/>
  <c r="AF3420" i="12"/>
  <c r="H3399" i="12"/>
  <c r="AF3399" i="12" s="1"/>
  <c r="H3498" i="12"/>
  <c r="AF3498" i="12" s="1"/>
  <c r="H3527" i="12"/>
  <c r="AF3527" i="12" s="1"/>
  <c r="AF3559" i="12"/>
  <c r="H3462" i="12"/>
  <c r="AF3462" i="12" s="1"/>
  <c r="AF3461" i="12"/>
  <c r="AF3454" i="12"/>
  <c r="H3547" i="12"/>
  <c r="AF3547" i="12" s="1"/>
  <c r="AF3481" i="12"/>
  <c r="AF3646" i="12"/>
  <c r="H3377" i="12"/>
  <c r="AF3377" i="12" s="1"/>
  <c r="H3579" i="12"/>
  <c r="AF3579" i="12" s="1"/>
  <c r="H3546" i="12"/>
  <c r="AF3546" i="12" s="1"/>
  <c r="H3464" i="12"/>
  <c r="AF3464" i="12" s="1"/>
  <c r="H3526" i="12"/>
  <c r="AF3526" i="12" s="1"/>
  <c r="AF3484" i="12"/>
  <c r="H3530" i="12"/>
  <c r="AF3530" i="12" s="1"/>
  <c r="H3421" i="12"/>
  <c r="AF3421" i="12" s="1"/>
  <c r="AF3374" i="12"/>
  <c r="H3447" i="12"/>
  <c r="AF3447" i="12" s="1"/>
  <c r="H3428" i="12"/>
  <c r="AF3428" i="12" s="1"/>
  <c r="H3400" i="12"/>
  <c r="AF3400" i="12" s="1"/>
  <c r="H3582" i="12"/>
  <c r="AF3582" i="12" s="1"/>
  <c r="AF3483" i="12"/>
  <c r="H3588" i="12"/>
  <c r="AF3588" i="12" s="1"/>
  <c r="H3538" i="12"/>
  <c r="AF3538" i="12" s="1"/>
  <c r="H3424" i="12"/>
  <c r="AF3424" i="12" s="1"/>
  <c r="AF3640" i="12"/>
  <c r="AF3478" i="12"/>
  <c r="H3604" i="12"/>
  <c r="AF3604" i="12" s="1"/>
  <c r="H3475" i="12"/>
  <c r="AF3475" i="12" s="1"/>
  <c r="H3625" i="12"/>
  <c r="AF3625" i="12" s="1"/>
  <c r="H3523" i="12"/>
  <c r="AF3523" i="12" s="1"/>
  <c r="AF3630" i="12"/>
  <c r="H3578" i="12"/>
  <c r="AF3578" i="12" s="1"/>
  <c r="H3562" i="12"/>
  <c r="AF3562" i="12" s="1"/>
  <c r="H3553" i="12"/>
  <c r="AF3553" i="12" s="1"/>
  <c r="H3372" i="12"/>
  <c r="AF3372" i="12" s="1"/>
  <c r="AF3549" i="12"/>
  <c r="H3551" i="12"/>
  <c r="AF3551" i="12" s="1"/>
  <c r="AF3633" i="12"/>
  <c r="AF3395" i="12"/>
  <c r="H3432" i="12"/>
  <c r="AF3432" i="12" s="1"/>
  <c r="AF3576" i="12"/>
  <c r="H3607" i="12"/>
  <c r="AF3607" i="12" s="1"/>
  <c r="H3505" i="12"/>
  <c r="AF3505" i="12" s="1"/>
  <c r="H3572" i="12"/>
  <c r="AF3572" i="12" s="1"/>
  <c r="H3430" i="12"/>
  <c r="AF3430" i="12" s="1"/>
  <c r="H3394" i="12"/>
  <c r="AF3394" i="12" s="1"/>
  <c r="AF3387" i="12"/>
  <c r="H3567" i="12"/>
  <c r="AF3567" i="12" s="1"/>
  <c r="H3494" i="12"/>
  <c r="AF3494" i="12" s="1"/>
  <c r="AF3441" i="12"/>
  <c r="H3545" i="12"/>
  <c r="AF3545" i="12" s="1"/>
  <c r="H3384" i="12"/>
  <c r="AF3384" i="12" s="1"/>
  <c r="H3554" i="12"/>
  <c r="AF3554" i="12" s="1"/>
  <c r="H3517" i="12"/>
  <c r="AF3517" i="12" s="1"/>
  <c r="H3558" i="12"/>
  <c r="AF3558" i="12" s="1"/>
  <c r="AF3392" i="12"/>
  <c r="H3520" i="12"/>
  <c r="AF3520" i="12" s="1"/>
  <c r="H3537" i="12"/>
  <c r="AF3537" i="12" s="1"/>
  <c r="AF3436" i="12"/>
  <c r="H3486" i="12"/>
  <c r="AF3486" i="12" s="1"/>
  <c r="H3622" i="12"/>
  <c r="AF3622" i="12" s="1"/>
  <c r="AF3594" i="12"/>
  <c r="H3556" i="12"/>
  <c r="AF3556" i="12" s="1"/>
  <c r="H3529" i="12"/>
  <c r="AF3529" i="12" s="1"/>
  <c r="H3366" i="12"/>
  <c r="AF3366" i="12" s="1"/>
  <c r="AF3528" i="12"/>
  <c r="H3477" i="12"/>
  <c r="AF3477" i="12" s="1"/>
  <c r="H3380" i="12"/>
  <c r="AF3380" i="12" s="1"/>
  <c r="H3451" i="12"/>
  <c r="AF3451" i="12" s="1"/>
  <c r="AF3621" i="12"/>
  <c r="H3425" i="12"/>
  <c r="AF3425" i="12" s="1"/>
  <c r="H3471" i="12"/>
  <c r="AF3471" i="12" s="1"/>
  <c r="AF3542" i="12"/>
  <c r="AF3414" i="12"/>
  <c r="AF3433" i="12"/>
  <c r="H3533" i="12"/>
  <c r="AF3533" i="12" s="1"/>
  <c r="H3584" i="12"/>
  <c r="AF3584" i="12" s="1"/>
  <c r="H3482" i="12"/>
  <c r="AF3482" i="12" s="1"/>
  <c r="AF3364" i="12"/>
  <c r="H3426" i="12"/>
  <c r="AF3426" i="12" s="1"/>
  <c r="H3568" i="12"/>
  <c r="AF3568" i="12" s="1"/>
  <c r="AF3597" i="12"/>
  <c r="H3508" i="12"/>
  <c r="AF3508" i="12" s="1"/>
  <c r="H3485" i="12"/>
  <c r="AF3485" i="12" s="1"/>
  <c r="H3453" i="12"/>
  <c r="AF3453" i="12" s="1"/>
  <c r="H3460" i="12"/>
  <c r="AF3460" i="12" s="1"/>
  <c r="H3419" i="12"/>
  <c r="AF3419" i="12" s="1"/>
  <c r="H3466" i="12"/>
  <c r="AF3466" i="12" s="1"/>
  <c r="H3566" i="12"/>
  <c r="AF3566" i="12" s="1"/>
  <c r="H3383" i="12"/>
  <c r="AF3383" i="12" s="1"/>
  <c r="AF3397" i="12"/>
  <c r="H3591" i="12"/>
  <c r="AF3591" i="12" s="1"/>
  <c r="H3573" i="12"/>
  <c r="AF3573" i="12" s="1"/>
  <c r="AF3391" i="12"/>
  <c r="H3535" i="12"/>
  <c r="AF3535" i="12" s="1"/>
  <c r="H3445" i="12"/>
  <c r="AF3445" i="12" s="1"/>
  <c r="H3500" i="12"/>
  <c r="AF3500" i="12" s="1"/>
  <c r="H3636" i="12"/>
  <c r="AF3636" i="12" s="1"/>
  <c r="AF3617" i="12"/>
  <c r="AF3541" i="12"/>
  <c r="H3629" i="12"/>
  <c r="AF3629" i="12" s="1"/>
  <c r="H3413" i="12"/>
  <c r="AF3413" i="12" s="1"/>
  <c r="H3539" i="12"/>
  <c r="AF3539" i="12" s="1"/>
  <c r="H3390" i="12"/>
  <c r="AF3390" i="12" s="1"/>
  <c r="H3518" i="12"/>
  <c r="AF3518" i="12" s="1"/>
  <c r="H3412" i="12"/>
  <c r="AF3412" i="12" s="1"/>
  <c r="AF3408" i="12"/>
  <c r="AF3452" i="12"/>
  <c r="H3575" i="12"/>
  <c r="AF3575" i="12" s="1"/>
  <c r="H3590" i="12"/>
  <c r="AF3590" i="12" s="1"/>
  <c r="H3423" i="12"/>
  <c r="AF3423" i="12" s="1"/>
  <c r="H3376" i="12"/>
  <c r="AF3376" i="12" s="1"/>
  <c r="H3488" i="12"/>
  <c r="AF3488" i="12" s="1"/>
  <c r="H3564" i="12"/>
  <c r="AF3564" i="12" s="1"/>
  <c r="AF3455" i="12"/>
  <c r="H3479" i="12"/>
  <c r="AF3479" i="12" s="1"/>
  <c r="H3403" i="12"/>
  <c r="AF3403" i="12" s="1"/>
  <c r="H3509" i="12"/>
  <c r="AF3509" i="12" s="1"/>
  <c r="AF3476" i="12"/>
  <c r="AF3504" i="12"/>
  <c r="H3422" i="12"/>
  <c r="AF3422" i="12" s="1"/>
  <c r="AF3362" i="12"/>
  <c r="H3540" i="12"/>
  <c r="AF3540" i="12" s="1"/>
  <c r="AF3381" i="12"/>
  <c r="H3552" i="12"/>
  <c r="AF3552" i="12" s="1"/>
  <c r="H3470" i="12"/>
  <c r="AF3470" i="12" s="1"/>
  <c r="H3639" i="12"/>
  <c r="AF3639" i="12" s="1"/>
  <c r="H3468" i="12"/>
  <c r="AF3468" i="12" s="1"/>
  <c r="H3389" i="12"/>
  <c r="AF3389" i="12" s="1"/>
  <c r="H3574" i="12"/>
  <c r="AF3574" i="12" s="1"/>
  <c r="H3473" i="12"/>
  <c r="AF3473" i="12" s="1"/>
  <c r="AF3637" i="12"/>
  <c r="H3393" i="12"/>
  <c r="AF3393" i="12" s="1"/>
  <c r="H3416" i="12"/>
  <c r="AF3416" i="12" s="1"/>
  <c r="H3512" i="12"/>
  <c r="AF3512" i="12" s="1"/>
  <c r="H3398" i="12"/>
  <c r="AF3398" i="12" s="1"/>
  <c r="H3442" i="12"/>
  <c r="AF3442" i="12" s="1"/>
  <c r="H3524" i="12"/>
  <c r="AF3524" i="12" s="1"/>
  <c r="H3585" i="12"/>
  <c r="AF3585" i="12" s="1"/>
  <c r="H3491" i="12"/>
  <c r="AF3491" i="12" s="1"/>
  <c r="H3581" i="12"/>
  <c r="AF3581" i="12" s="1"/>
  <c r="AF3446" i="12"/>
  <c r="H3611" i="12"/>
  <c r="AF3611" i="12" s="1"/>
  <c r="H3602" i="12"/>
  <c r="AF3602" i="12" s="1"/>
  <c r="H3744" i="12"/>
  <c r="AF3744" i="12" s="1"/>
  <c r="H3429" i="12"/>
  <c r="AF3429" i="12" s="1"/>
  <c r="H3708" i="12"/>
  <c r="AF3708" i="12" s="1"/>
  <c r="H3495" i="12"/>
  <c r="AF3495" i="12" s="1"/>
  <c r="H3555" i="12"/>
  <c r="AF3555" i="12" s="1"/>
  <c r="H3606" i="12"/>
  <c r="AF3606" i="12" s="1"/>
  <c r="H3732" i="12"/>
  <c r="AF3732" i="12" s="1"/>
  <c r="H3626" i="12"/>
  <c r="AF3626" i="12" s="1"/>
  <c r="H3532" i="12"/>
  <c r="AF3532" i="12" s="1"/>
  <c r="H3531" i="12"/>
  <c r="AF3531" i="12" s="1"/>
  <c r="AF3593" i="12"/>
  <c r="AF3768" i="12"/>
  <c r="H3796" i="12"/>
  <c r="AF3796" i="12" s="1"/>
  <c r="H3614" i="12"/>
  <c r="AF3614" i="12" s="1"/>
  <c r="H3706" i="12"/>
  <c r="AF3706" i="12" s="1"/>
  <c r="H3795" i="12"/>
  <c r="AF3795" i="12" s="1"/>
  <c r="H3404" i="12"/>
  <c r="AF3404" i="12" s="1"/>
  <c r="AF3373" i="12"/>
  <c r="H3623" i="12"/>
  <c r="AF3623" i="12" s="1"/>
  <c r="H3844" i="12"/>
  <c r="AF3844" i="12" s="1"/>
  <c r="H3742" i="12"/>
  <c r="AF3742" i="12" s="1"/>
  <c r="H3695" i="12"/>
  <c r="AF3695" i="12" s="1"/>
  <c r="H3759" i="12"/>
  <c r="AF3759" i="12" s="1"/>
  <c r="H3628" i="12"/>
  <c r="AF3628" i="12" s="1"/>
  <c r="H3665" i="12"/>
  <c r="AF3665" i="12" s="1"/>
  <c r="H3711" i="12"/>
  <c r="AF3711" i="12" s="1"/>
  <c r="H3402" i="12"/>
  <c r="AF3402" i="12" s="1"/>
  <c r="H3592" i="12"/>
  <c r="AF3592" i="12" s="1"/>
  <c r="H3730" i="12"/>
  <c r="AF3730" i="12" s="1"/>
  <c r="H3812" i="12"/>
  <c r="AF3812" i="12" s="1"/>
  <c r="H3808" i="12"/>
  <c r="AF3808" i="12" s="1"/>
  <c r="AF3764" i="12"/>
  <c r="H3853" i="12"/>
  <c r="AF3853" i="12" s="1"/>
  <c r="H3672" i="12"/>
  <c r="AF3672" i="12" s="1"/>
  <c r="H3677" i="12"/>
  <c r="AF3677" i="12" s="1"/>
  <c r="H3805" i="12"/>
  <c r="AF3805" i="12" s="1"/>
  <c r="H3693" i="12"/>
  <c r="AF3693" i="12" s="1"/>
  <c r="AF3653" i="12"/>
  <c r="H3777" i="12"/>
  <c r="AF3777" i="12" s="1"/>
  <c r="AF3863" i="12"/>
  <c r="H3601" i="12"/>
  <c r="AF3601" i="12" s="1"/>
  <c r="H3827" i="12"/>
  <c r="AF3827" i="12" s="1"/>
  <c r="H3660" i="12"/>
  <c r="AF3660" i="12" s="1"/>
  <c r="H3826" i="12"/>
  <c r="AF3826" i="12" s="1"/>
  <c r="H3609" i="12"/>
  <c r="AF3609" i="12" s="1"/>
  <c r="AF3664" i="12"/>
  <c r="H3726" i="12"/>
  <c r="AF3726" i="12" s="1"/>
  <c r="AF3781" i="12"/>
  <c r="H3687" i="12"/>
  <c r="AF3687" i="12" s="1"/>
  <c r="H3683" i="12"/>
  <c r="AF3683" i="12" s="1"/>
  <c r="AF3739" i="12"/>
  <c r="H3721" i="12"/>
  <c r="AF3721" i="12" s="1"/>
  <c r="H3634" i="12"/>
  <c r="AF3634" i="12" s="1"/>
  <c r="AF3619" i="12"/>
  <c r="H3674" i="12"/>
  <c r="AF3674" i="12" s="1"/>
  <c r="H3791" i="12"/>
  <c r="AF3791" i="12" s="1"/>
  <c r="H3806" i="12"/>
  <c r="AF3806" i="12" s="1"/>
  <c r="H3648" i="12"/>
  <c r="AF3648" i="12" s="1"/>
  <c r="H3778" i="12"/>
  <c r="AF3778" i="12" s="1"/>
  <c r="H3713" i="12"/>
  <c r="AF3713" i="12" s="1"/>
  <c r="H3800" i="12"/>
  <c r="AF3800" i="12" s="1"/>
  <c r="H3598" i="12"/>
  <c r="AF3598" i="12" s="1"/>
  <c r="H3700" i="12"/>
  <c r="AF3700" i="12" s="1"/>
  <c r="H3774" i="12"/>
  <c r="AF3774" i="12" s="1"/>
  <c r="H3684" i="12"/>
  <c r="AF3684" i="12" s="1"/>
  <c r="AF3786" i="12"/>
  <c r="H3823" i="12"/>
  <c r="AF3823" i="12" s="1"/>
  <c r="H3620" i="12"/>
  <c r="AF3620" i="12" s="1"/>
  <c r="H3758" i="12"/>
  <c r="AF3758" i="12" s="1"/>
  <c r="H3785" i="12"/>
  <c r="AF3785" i="12" s="1"/>
  <c r="H3872" i="12"/>
  <c r="AF3872" i="12" s="1"/>
  <c r="H3828" i="12"/>
  <c r="AF3828" i="12" s="1"/>
  <c r="H3724" i="12"/>
  <c r="AF3724" i="12" s="1"/>
  <c r="H3846" i="12"/>
  <c r="AF3846" i="12" s="1"/>
  <c r="AF3645" i="12"/>
  <c r="AF3669" i="12"/>
  <c r="H3741" i="12"/>
  <c r="AF3741" i="12" s="1"/>
  <c r="AF3773" i="12"/>
  <c r="H3692" i="12"/>
  <c r="AF3692" i="12" s="1"/>
  <c r="H3783" i="12"/>
  <c r="AF3783" i="12" s="1"/>
  <c r="H3882" i="12"/>
  <c r="AF3882" i="12" s="1"/>
  <c r="H3818" i="12"/>
  <c r="AF3818" i="12" s="1"/>
  <c r="H3869" i="12"/>
  <c r="AF3869" i="12" s="1"/>
  <c r="AF3656" i="12"/>
  <c r="H3811" i="12"/>
  <c r="AF3811" i="12" s="1"/>
  <c r="H3715" i="12"/>
  <c r="AF3715" i="12" s="1"/>
  <c r="AF3861" i="12"/>
  <c r="AF3705" i="12"/>
  <c r="H3618" i="12"/>
  <c r="AF3618" i="12" s="1"/>
  <c r="H3729" i="12"/>
  <c r="AF3729" i="12" s="1"/>
  <c r="H3654" i="12"/>
  <c r="AF3654" i="12" s="1"/>
  <c r="H3737" i="12"/>
  <c r="AF3737" i="12" s="1"/>
  <c r="H3643" i="12"/>
  <c r="AF3643" i="12" s="1"/>
  <c r="AF3689" i="12"/>
  <c r="H3675" i="12"/>
  <c r="AF3675" i="12" s="1"/>
  <c r="H3688" i="12"/>
  <c r="AF3688" i="12" s="1"/>
  <c r="H3860" i="12"/>
  <c r="AF3860" i="12" s="1"/>
  <c r="H3635" i="12"/>
  <c r="AF3635" i="12" s="1"/>
  <c r="H3757" i="12"/>
  <c r="AF3757" i="12" s="1"/>
  <c r="H3793" i="12"/>
  <c r="AF3793" i="12" s="1"/>
  <c r="H3879" i="12"/>
  <c r="AF3879" i="12" s="1"/>
  <c r="AF3723" i="12"/>
  <c r="H3816" i="12"/>
  <c r="AF3816" i="12" s="1"/>
  <c r="AF3767" i="12"/>
  <c r="H3644" i="12"/>
  <c r="AF3644" i="12" s="1"/>
  <c r="AF3678" i="12"/>
  <c r="H3743" i="12"/>
  <c r="AF3743" i="12" s="1"/>
  <c r="H3747" i="12"/>
  <c r="AF3747" i="12" s="1"/>
  <c r="H3834" i="12"/>
  <c r="AF3834" i="12" s="1"/>
  <c r="AF3857" i="12"/>
  <c r="H3755" i="12"/>
  <c r="AF3755" i="12" s="1"/>
  <c r="H3717" i="12"/>
  <c r="AF3717" i="12" s="1"/>
  <c r="H3847" i="12"/>
  <c r="AF3847" i="12" s="1"/>
  <c r="AF3782" i="12"/>
  <c r="AF3832" i="12"/>
  <c r="H3663" i="12"/>
  <c r="AF3663" i="12" s="1"/>
  <c r="AF3776" i="12"/>
  <c r="AF3746" i="12"/>
  <c r="H3642" i="12"/>
  <c r="AF3642" i="12" s="1"/>
  <c r="H3803" i="12"/>
  <c r="AF3803" i="12" s="1"/>
  <c r="H3753" i="12"/>
  <c r="AF3753" i="12" s="1"/>
  <c r="H3819" i="12"/>
  <c r="AF3819" i="12" s="1"/>
  <c r="H3814" i="12"/>
  <c r="AF3814" i="12" s="1"/>
  <c r="H3610" i="12"/>
  <c r="AF3610" i="12" s="1"/>
  <c r="AF3798" i="12"/>
  <c r="H3666" i="12"/>
  <c r="AF3666" i="12" s="1"/>
  <c r="H3685" i="12"/>
  <c r="AF3685" i="12" s="1"/>
  <c r="AF3760" i="12"/>
  <c r="AF3605" i="12"/>
  <c r="H3632" i="12"/>
  <c r="AF3632" i="12" s="1"/>
  <c r="AF3740" i="12"/>
  <c r="AF3836" i="12"/>
  <c r="H3668" i="12"/>
  <c r="AF3668" i="12" s="1"/>
  <c r="H3801" i="12"/>
  <c r="AF3801" i="12" s="1"/>
  <c r="H3734" i="12"/>
  <c r="AF3734" i="12" s="1"/>
  <c r="H3725" i="12"/>
  <c r="AF3725" i="12" s="1"/>
  <c r="H3765" i="12"/>
  <c r="AF3765" i="12" s="1"/>
  <c r="AF3657" i="12"/>
  <c r="AF3719" i="12"/>
  <c r="H3638" i="12"/>
  <c r="AF3638" i="12" s="1"/>
  <c r="H3787" i="12"/>
  <c r="AF3787" i="12" s="1"/>
  <c r="AF3864" i="12"/>
  <c r="H3658" i="12"/>
  <c r="AF3658" i="12" s="1"/>
  <c r="H3771" i="12"/>
  <c r="AF3771" i="12" s="1"/>
  <c r="H3761" i="12"/>
  <c r="AF3761" i="12" s="1"/>
  <c r="AF3789" i="12"/>
  <c r="H3794" i="12"/>
  <c r="AF3794" i="12" s="1"/>
  <c r="H3775" i="12"/>
  <c r="AF3775" i="12" s="1"/>
  <c r="H3679" i="12"/>
  <c r="AF3679" i="12" s="1"/>
  <c r="H3673" i="12"/>
  <c r="AF3673" i="12" s="1"/>
  <c r="AF3616" i="12"/>
  <c r="AF3595" i="12"/>
  <c r="H3842" i="12"/>
  <c r="AF3842" i="12" s="1"/>
  <c r="H3876" i="12"/>
  <c r="AF3876" i="12" s="1"/>
  <c r="AF3704" i="12"/>
  <c r="AF3697" i="12"/>
  <c r="H3738" i="12"/>
  <c r="AF3738" i="12" s="1"/>
  <c r="H3649" i="12"/>
  <c r="AF3649" i="12" s="1"/>
  <c r="H3694" i="12"/>
  <c r="AF3694" i="12" s="1"/>
  <c r="H3667" i="12"/>
  <c r="AF3667" i="12" s="1"/>
  <c r="AF3874" i="12"/>
  <c r="AF3702" i="12"/>
  <c r="H3714" i="12"/>
  <c r="AF3714" i="12" s="1"/>
  <c r="H3770" i="12"/>
  <c r="AF3770" i="12" s="1"/>
  <c r="H3799" i="12"/>
  <c r="AF3799" i="12" s="1"/>
  <c r="H3820" i="12"/>
  <c r="AF3820" i="12" s="1"/>
  <c r="H3807" i="12"/>
  <c r="AF3807" i="12" s="1"/>
  <c r="AF3690" i="12"/>
  <c r="H3815" i="12"/>
  <c r="AF3815" i="12" s="1"/>
  <c r="H3810" i="12"/>
  <c r="AF3810" i="12" s="1"/>
  <c r="H3627" i="12"/>
  <c r="AF3627" i="12" s="1"/>
  <c r="AF3817" i="12"/>
  <c r="AF3720" i="12"/>
  <c r="AF3731" i="12"/>
  <c r="H3756" i="12"/>
  <c r="AF3756" i="12" s="1"/>
  <c r="AF3650" i="12"/>
  <c r="H3733" i="12"/>
  <c r="AF3733" i="12" s="1"/>
  <c r="H3850" i="12"/>
  <c r="AF3850" i="12" s="1"/>
  <c r="AF3696" i="12"/>
  <c r="AF3681" i="12"/>
  <c r="AF3728" i="12"/>
  <c r="H3712" i="12"/>
  <c r="AF3712" i="12" s="1"/>
  <c r="H3754" i="12"/>
  <c r="AF3754" i="12" s="1"/>
  <c r="H3762" i="12"/>
  <c r="AF3762" i="12" s="1"/>
  <c r="H3804" i="12"/>
  <c r="AF3804" i="12" s="1"/>
  <c r="H3855" i="12"/>
  <c r="AF3855" i="12" s="1"/>
  <c r="H3718" i="12"/>
  <c r="AF3718" i="12" s="1"/>
  <c r="H3596" i="12"/>
  <c r="AF3596" i="12" s="1"/>
  <c r="H3866" i="12"/>
  <c r="AF3866" i="12" s="1"/>
  <c r="AF3662" i="12"/>
  <c r="H3727" i="12"/>
  <c r="AF3727" i="12" s="1"/>
  <c r="H3831" i="12"/>
  <c r="AF3831" i="12" s="1"/>
  <c r="H3716" i="12"/>
  <c r="AF3716" i="12" s="1"/>
  <c r="H3600" i="12"/>
  <c r="AF3600" i="12" s="1"/>
  <c r="H3671" i="12"/>
  <c r="AF3671" i="12" s="1"/>
  <c r="H3710" i="12"/>
  <c r="AF3710" i="12" s="1"/>
  <c r="H3752" i="12"/>
  <c r="AF3752" i="12" s="1"/>
  <c r="H3655" i="12"/>
  <c r="AF3655" i="12" s="1"/>
  <c r="H3651" i="12"/>
  <c r="AF3651" i="12" s="1"/>
  <c r="H3686" i="12"/>
  <c r="AF3686" i="12" s="1"/>
  <c r="H3772" i="12"/>
  <c r="AF3772" i="12" s="1"/>
  <c r="H3624" i="12"/>
  <c r="AF3624" i="12" s="1"/>
  <c r="H3790" i="12"/>
  <c r="AF3790" i="12" s="1"/>
  <c r="H3763" i="12"/>
  <c r="AF3763" i="12" s="1"/>
  <c r="H3825" i="12"/>
  <c r="AF3825" i="12" s="1"/>
  <c r="H3707" i="12"/>
  <c r="AF3707" i="12" s="1"/>
  <c r="H3745" i="12"/>
  <c r="AF3745" i="12" s="1"/>
  <c r="AF3659" i="12"/>
  <c r="H3784" i="12"/>
  <c r="AF3784" i="12" s="1"/>
  <c r="H3647" i="12"/>
  <c r="AF3647" i="12" s="1"/>
  <c r="H3821" i="12"/>
  <c r="AF3821" i="12" s="1"/>
  <c r="H3698" i="12"/>
  <c r="AF3698" i="12" s="1"/>
  <c r="H3780" i="12"/>
  <c r="AF3780" i="12" s="1"/>
  <c r="AF3797" i="12"/>
  <c r="H3676" i="12"/>
  <c r="AF3676" i="12" s="1"/>
  <c r="H3839" i="12"/>
  <c r="AF3839" i="12" s="1"/>
  <c r="H3769" i="12"/>
  <c r="AF3769" i="12" s="1"/>
  <c r="H3868" i="12"/>
  <c r="AF3868" i="12" s="1"/>
  <c r="H3896" i="12"/>
  <c r="AF3896" i="12" s="1"/>
  <c r="H3703" i="12"/>
  <c r="AF3703" i="12" s="1"/>
  <c r="H3924" i="12"/>
  <c r="AF3924" i="12" s="1"/>
  <c r="H3910" i="12"/>
  <c r="AF3910" i="12" s="1"/>
  <c r="AF3670" i="12"/>
  <c r="H3851" i="12"/>
  <c r="AF3851" i="12" s="1"/>
  <c r="H3907" i="12"/>
  <c r="AF3907" i="12" s="1"/>
  <c r="H3898" i="12"/>
  <c r="AF3898" i="12" s="1"/>
  <c r="H3884" i="12"/>
  <c r="AF3884" i="12" s="1"/>
  <c r="H3918" i="12"/>
  <c r="AF3918" i="12" s="1"/>
  <c r="AF3848" i="12"/>
  <c r="H3889" i="12"/>
  <c r="AF3889" i="12" s="1"/>
  <c r="H3932" i="12"/>
  <c r="AF3932" i="12" s="1"/>
  <c r="H3835" i="12"/>
  <c r="AF3835" i="12" s="1"/>
  <c r="H3766" i="12"/>
  <c r="AF3766" i="12" s="1"/>
  <c r="H3838" i="12"/>
  <c r="AF3838" i="12" s="1"/>
  <c r="AF3829" i="12"/>
  <c r="H3903" i="12"/>
  <c r="AF3903" i="12" s="1"/>
  <c r="H3852" i="12"/>
  <c r="AF3852" i="12" s="1"/>
  <c r="H3809" i="12"/>
  <c r="AF3809" i="12" s="1"/>
  <c r="H3840" i="12"/>
  <c r="AF3840" i="12" s="1"/>
  <c r="H3841" i="12"/>
  <c r="AF3841" i="12" s="1"/>
  <c r="H3900" i="12"/>
  <c r="AF3900" i="12" s="1"/>
  <c r="H3881" i="12"/>
  <c r="AF3881" i="12" s="1"/>
  <c r="H3928" i="12"/>
  <c r="AF3928" i="12" s="1"/>
  <c r="AF3856" i="12"/>
  <c r="AF3912" i="12"/>
  <c r="H3871" i="12"/>
  <c r="AF3871" i="12" s="1"/>
  <c r="H3915" i="12"/>
  <c r="AF3915" i="12" s="1"/>
  <c r="H3849" i="12"/>
  <c r="AF3849" i="12" s="1"/>
  <c r="H3904" i="12"/>
  <c r="AF3904" i="12" s="1"/>
  <c r="H3885" i="12"/>
  <c r="AF3885" i="12" s="1"/>
  <c r="H3883" i="12"/>
  <c r="AF3883" i="12" s="1"/>
  <c r="H3833" i="12"/>
  <c r="AF3833" i="12" s="1"/>
  <c r="H3934" i="12"/>
  <c r="AF3934" i="12" s="1"/>
  <c r="H3890" i="12"/>
  <c r="AF3890" i="12" s="1"/>
  <c r="H3920" i="12"/>
  <c r="AF3920" i="12" s="1"/>
  <c r="H3870" i="12"/>
  <c r="AF3870" i="12" s="1"/>
  <c r="H3914" i="12"/>
  <c r="AF3914" i="12" s="1"/>
  <c r="H3911" i="12"/>
  <c r="AF3911" i="12" s="1"/>
  <c r="AF3923" i="12"/>
  <c r="AF3845" i="12"/>
  <c r="H3887" i="12"/>
  <c r="AF3887" i="12" s="1"/>
  <c r="H3893" i="12"/>
  <c r="AF3893" i="12" s="1"/>
  <c r="H3921" i="12"/>
  <c r="AF3921" i="12" s="1"/>
  <c r="H3909" i="12"/>
  <c r="AF3909" i="12" s="1"/>
  <c r="H3925" i="12"/>
  <c r="AF3925" i="12" s="1"/>
  <c r="H3837" i="12"/>
  <c r="AF3837" i="12" s="1"/>
  <c r="H3897" i="12"/>
  <c r="AF3897" i="12" s="1"/>
  <c r="H3899" i="12"/>
  <c r="AF3899" i="12" s="1"/>
  <c r="H3892" i="12"/>
  <c r="AF3892" i="12" s="1"/>
  <c r="H3865" i="12"/>
  <c r="AF3865" i="12" s="1"/>
  <c r="H3933" i="12"/>
  <c r="AF3933" i="12" s="1"/>
  <c r="H3854" i="12"/>
  <c r="AF3854" i="12" s="1"/>
  <c r="H3877" i="12"/>
  <c r="AF3877" i="12" s="1"/>
  <c r="H3830" i="12"/>
  <c r="AF3830" i="12" s="1"/>
  <c r="H3886" i="12"/>
  <c r="AF3886" i="12" s="1"/>
  <c r="H3878" i="12"/>
  <c r="AF3878" i="12" s="1"/>
  <c r="H3858" i="12"/>
  <c r="AF3858" i="12" s="1"/>
  <c r="H3927" i="12"/>
  <c r="AF3927" i="12" s="1"/>
  <c r="H3843" i="12"/>
  <c r="AF3843" i="12" s="1"/>
  <c r="H3894" i="12"/>
  <c r="AF3894" i="12" s="1"/>
  <c r="AF3895" i="12"/>
  <c r="H3930" i="12"/>
  <c r="AF3930" i="12" s="1"/>
  <c r="H3906" i="12"/>
  <c r="AF3906" i="12" s="1"/>
  <c r="H3929" i="12"/>
  <c r="AF3929" i="12" s="1"/>
  <c r="H3916" i="12"/>
  <c r="AF3916" i="12" s="1"/>
  <c r="AF3931" i="12"/>
  <c r="H3922" i="12"/>
  <c r="AF3922" i="12" s="1"/>
  <c r="H3862" i="12"/>
  <c r="AF3862" i="12" s="1"/>
  <c r="H3917" i="12"/>
  <c r="AF3917" i="12" s="1"/>
  <c r="H3908" i="12"/>
  <c r="AF3908" i="12" s="1"/>
  <c r="AF3902" i="12"/>
  <c r="H3880" i="12"/>
  <c r="AF3880" i="12" s="1"/>
  <c r="H3901" i="12"/>
  <c r="AF3901" i="12" s="1"/>
  <c r="H3905" i="12"/>
  <c r="AF3905" i="12" s="1"/>
  <c r="H3913" i="12"/>
  <c r="AF3913" i="12" s="1"/>
  <c r="H3888" i="12"/>
  <c r="AF3888" i="12" s="1"/>
  <c r="H3919" i="12"/>
  <c r="AF3919" i="12" s="1"/>
  <c r="H3873" i="12"/>
  <c r="AF3873" i="12" s="1"/>
  <c r="AA240" i="12" l="1"/>
  <c r="AA178" i="12"/>
  <c r="AA255" i="12"/>
  <c r="AA179" i="12"/>
  <c r="S212" i="12"/>
  <c r="T212" i="12" s="1"/>
  <c r="AB212" i="12" s="1"/>
  <c r="S300" i="12"/>
  <c r="T300" i="12" s="1"/>
  <c r="AB300" i="12" s="1"/>
  <c r="S167" i="12"/>
  <c r="T167" i="12" s="1"/>
  <c r="AB167" i="12" s="1"/>
  <c r="S674" i="12"/>
  <c r="T674" i="12" s="1"/>
  <c r="AB674" i="12" s="1"/>
  <c r="S887" i="12"/>
  <c r="T887" i="12" s="1"/>
  <c r="AB887" i="12" s="1"/>
  <c r="S440" i="12"/>
  <c r="T440" i="12" s="1"/>
  <c r="AB440" i="12" s="1"/>
  <c r="S1208" i="12"/>
  <c r="T1208" i="12" s="1"/>
  <c r="AB1208" i="12" s="1"/>
  <c r="S185" i="12"/>
  <c r="T185" i="12" s="1"/>
  <c r="AB185" i="12" s="1"/>
  <c r="S1649" i="12"/>
  <c r="T1649" i="12" s="1"/>
  <c r="AB1649" i="12" s="1"/>
  <c r="AC1649" i="12" s="1"/>
  <c r="AD1649" i="12" s="1"/>
  <c r="S320" i="12"/>
  <c r="T320" i="12" s="1"/>
  <c r="AB320" i="12" s="1"/>
  <c r="S217" i="12"/>
  <c r="T217" i="12" s="1"/>
  <c r="AB217" i="12" s="1"/>
  <c r="S495" i="12"/>
  <c r="T495" i="12" s="1"/>
  <c r="AB495" i="12" s="1"/>
  <c r="S143" i="12"/>
  <c r="T143" i="12" s="1"/>
  <c r="AB143" i="12" s="1"/>
  <c r="S701" i="12"/>
  <c r="T701" i="12" s="1"/>
  <c r="AB701" i="12" s="1"/>
  <c r="S191" i="12"/>
  <c r="T191" i="12" s="1"/>
  <c r="AB191" i="12" s="1"/>
  <c r="S451" i="12"/>
  <c r="T451" i="12" s="1"/>
  <c r="AB451" i="12" s="1"/>
  <c r="S365" i="12"/>
  <c r="T365" i="12" s="1"/>
  <c r="AB365" i="12" s="1"/>
  <c r="S808" i="12"/>
  <c r="T808" i="12" s="1"/>
  <c r="AB808" i="12" s="1"/>
  <c r="S1177" i="12"/>
  <c r="T1177" i="12" s="1"/>
  <c r="AB1177" i="12" s="1"/>
  <c r="S309" i="12"/>
  <c r="T309" i="12" s="1"/>
  <c r="AB309" i="12" s="1"/>
  <c r="S547" i="12"/>
  <c r="T547" i="12" s="1"/>
  <c r="AB547" i="12" s="1"/>
  <c r="AC547" i="12" s="1"/>
  <c r="AD547" i="12" s="1"/>
  <c r="S288" i="12"/>
  <c r="T288" i="12" s="1"/>
  <c r="AB288" i="12" s="1"/>
  <c r="S535" i="12"/>
  <c r="T535" i="12" s="1"/>
  <c r="AB535" i="12" s="1"/>
  <c r="S2736" i="12"/>
  <c r="T2736" i="12" s="1"/>
  <c r="AB2736" i="12" s="1"/>
  <c r="S171" i="12"/>
  <c r="T171" i="12" s="1"/>
  <c r="AB171" i="12" s="1"/>
  <c r="AC171" i="12" s="1"/>
  <c r="AD171" i="12" s="1"/>
  <c r="S724" i="12"/>
  <c r="T724" i="12" s="1"/>
  <c r="AB724" i="12" s="1"/>
  <c r="S521" i="12"/>
  <c r="T521" i="12" s="1"/>
  <c r="AB521" i="12" s="1"/>
  <c r="S875" i="12"/>
  <c r="T875" i="12" s="1"/>
  <c r="AB875" i="12" s="1"/>
  <c r="S152" i="12"/>
  <c r="T152" i="12" s="1"/>
  <c r="AB152" i="12" s="1"/>
  <c r="S461" i="12"/>
  <c r="T461" i="12" s="1"/>
  <c r="AB461" i="12" s="1"/>
  <c r="S310" i="12"/>
  <c r="T310" i="12" s="1"/>
  <c r="AB310" i="12" s="1"/>
  <c r="S510" i="12"/>
  <c r="T510" i="12" s="1"/>
  <c r="AB510" i="12" s="1"/>
  <c r="S979" i="12"/>
  <c r="T979" i="12" s="1"/>
  <c r="AB979" i="12" s="1"/>
  <c r="AC979" i="12" s="1"/>
  <c r="AD979" i="12" s="1"/>
  <c r="S256" i="12"/>
  <c r="T256" i="12" s="1"/>
  <c r="AB256" i="12" s="1"/>
  <c r="S154" i="12"/>
  <c r="T154" i="12" s="1"/>
  <c r="AB154" i="12" s="1"/>
  <c r="S338" i="12"/>
  <c r="T338" i="12" s="1"/>
  <c r="AB338" i="12" s="1"/>
  <c r="S590" i="12"/>
  <c r="T590" i="12" s="1"/>
  <c r="AB590" i="12" s="1"/>
  <c r="S1116" i="12"/>
  <c r="T1116" i="12" s="1"/>
  <c r="AB1116" i="12" s="1"/>
  <c r="S206" i="12"/>
  <c r="T206" i="12" s="1"/>
  <c r="AB206" i="12" s="1"/>
  <c r="S250" i="12"/>
  <c r="T250" i="12" s="1"/>
  <c r="AB250" i="12" s="1"/>
  <c r="S241" i="12"/>
  <c r="T241" i="12" s="1"/>
  <c r="AB241" i="12" s="1"/>
  <c r="AC241" i="12" s="1"/>
  <c r="AD241" i="12" s="1"/>
  <c r="S396" i="12"/>
  <c r="T396" i="12" s="1"/>
  <c r="AB396" i="12" s="1"/>
  <c r="S151" i="12"/>
  <c r="T151" i="12" s="1"/>
  <c r="AB151" i="12" s="1"/>
  <c r="S459" i="12"/>
  <c r="T459" i="12" s="1"/>
  <c r="AB459" i="12" s="1"/>
  <c r="S425" i="12"/>
  <c r="T425" i="12" s="1"/>
  <c r="AB425" i="12" s="1"/>
  <c r="AC425" i="12" s="1"/>
  <c r="AD425" i="12" s="1"/>
  <c r="S453" i="12"/>
  <c r="T453" i="12" s="1"/>
  <c r="AB453" i="12" s="1"/>
  <c r="S484" i="12"/>
  <c r="T484" i="12" s="1"/>
  <c r="AB484" i="12" s="1"/>
  <c r="S303" i="12"/>
  <c r="T303" i="12" s="1"/>
  <c r="AB303" i="12" s="1"/>
  <c r="S289" i="12"/>
  <c r="T289" i="12" s="1"/>
  <c r="AB289" i="12" s="1"/>
  <c r="AC289" i="12" s="1"/>
  <c r="AD289" i="12" s="1"/>
  <c r="S503" i="12"/>
  <c r="T503" i="12" s="1"/>
  <c r="AB503" i="12" s="1"/>
  <c r="S749" i="12"/>
  <c r="T749" i="12" s="1"/>
  <c r="AB749" i="12" s="1"/>
  <c r="S558" i="12"/>
  <c r="T558" i="12" s="1"/>
  <c r="AB558" i="12" s="1"/>
  <c r="S502" i="12"/>
  <c r="T502" i="12" s="1"/>
  <c r="AB502" i="12" s="1"/>
  <c r="S856" i="12"/>
  <c r="T856" i="12" s="1"/>
  <c r="AB856" i="12" s="1"/>
  <c r="S1185" i="12"/>
  <c r="T1185" i="12" s="1"/>
  <c r="AB1185" i="12" s="1"/>
  <c r="S1067" i="12"/>
  <c r="T1067" i="12" s="1"/>
  <c r="AB1067" i="12" s="1"/>
  <c r="S1871" i="12"/>
  <c r="T1871" i="12" s="1"/>
  <c r="AB1871" i="12" s="1"/>
  <c r="AC1871" i="12" s="1"/>
  <c r="AD1871" i="12" s="1"/>
  <c r="S234" i="12"/>
  <c r="T234" i="12" s="1"/>
  <c r="AB234" i="12" s="1"/>
  <c r="S372" i="12"/>
  <c r="T372" i="12" s="1"/>
  <c r="AB372" i="12" s="1"/>
  <c r="S345" i="12"/>
  <c r="T345" i="12" s="1"/>
  <c r="AB345" i="12" s="1"/>
  <c r="S265" i="12"/>
  <c r="T265" i="12" s="1"/>
  <c r="AB265" i="12" s="1"/>
  <c r="S271" i="12"/>
  <c r="T271" i="12" s="1"/>
  <c r="AB271" i="12" s="1"/>
  <c r="S391" i="12"/>
  <c r="T391" i="12" s="1"/>
  <c r="AB391" i="12" s="1"/>
  <c r="S398" i="12"/>
  <c r="T398" i="12" s="1"/>
  <c r="AB398" i="12" s="1"/>
  <c r="S579" i="12"/>
  <c r="T579" i="12" s="1"/>
  <c r="AB579" i="12" s="1"/>
  <c r="AC579" i="12" s="1"/>
  <c r="AD579" i="12" s="1"/>
  <c r="S205" i="12"/>
  <c r="T205" i="12" s="1"/>
  <c r="AB205" i="12" s="1"/>
  <c r="S417" i="12"/>
  <c r="T417" i="12" s="1"/>
  <c r="AB417" i="12" s="1"/>
  <c r="S270" i="12"/>
  <c r="T270" i="12" s="1"/>
  <c r="AB270" i="12" s="1"/>
  <c r="S664" i="12"/>
  <c r="T664" i="12" s="1"/>
  <c r="AB664" i="12" s="1"/>
  <c r="AC664" i="12" s="1"/>
  <c r="AD664" i="12" s="1"/>
  <c r="S560" i="12"/>
  <c r="T560" i="12" s="1"/>
  <c r="AB560" i="12" s="1"/>
  <c r="S688" i="12"/>
  <c r="T688" i="12" s="1"/>
  <c r="AB688" i="12" s="1"/>
  <c r="S627" i="12"/>
  <c r="T627" i="12" s="1"/>
  <c r="AB627" i="12" s="1"/>
  <c r="S765" i="12"/>
  <c r="T765" i="12" s="1"/>
  <c r="AB765" i="12" s="1"/>
  <c r="AC765" i="12" s="1"/>
  <c r="AD765" i="12" s="1"/>
  <c r="S1017" i="12"/>
  <c r="T1017" i="12" s="1"/>
  <c r="AB1017" i="12" s="1"/>
  <c r="S1325" i="12"/>
  <c r="T1325" i="12" s="1"/>
  <c r="AB1325" i="12" s="1"/>
  <c r="S2245" i="12"/>
  <c r="T2245" i="12" s="1"/>
  <c r="AB2245" i="12" s="1"/>
  <c r="S211" i="12"/>
  <c r="T211" i="12" s="1"/>
  <c r="AB211" i="12" s="1"/>
  <c r="S226" i="12"/>
  <c r="T226" i="12" s="1"/>
  <c r="AB226" i="12" s="1"/>
  <c r="S252" i="12"/>
  <c r="T252" i="12" s="1"/>
  <c r="AB252" i="12" s="1"/>
  <c r="S248" i="12"/>
  <c r="T248" i="12" s="1"/>
  <c r="AB248" i="12" s="1"/>
  <c r="S400" i="12"/>
  <c r="T400" i="12" s="1"/>
  <c r="AB400" i="12" s="1"/>
  <c r="AC400" i="12" s="1"/>
  <c r="AD400" i="12" s="1"/>
  <c r="S261" i="12"/>
  <c r="T261" i="12" s="1"/>
  <c r="AB261" i="12" s="1"/>
  <c r="S615" i="12"/>
  <c r="T615" i="12" s="1"/>
  <c r="AB615" i="12" s="1"/>
  <c r="S409" i="12"/>
  <c r="T409" i="12" s="1"/>
  <c r="AB409" i="12" s="1"/>
  <c r="S464" i="12"/>
  <c r="T464" i="12" s="1"/>
  <c r="AB464" i="12" s="1"/>
  <c r="S305" i="12"/>
  <c r="T305" i="12" s="1"/>
  <c r="AB305" i="12" s="1"/>
  <c r="S363" i="12"/>
  <c r="T363" i="12" s="1"/>
  <c r="AB363" i="12" s="1"/>
  <c r="S578" i="12"/>
  <c r="T578" i="12" s="1"/>
  <c r="AB578" i="12" s="1"/>
  <c r="S559" i="12"/>
  <c r="T559" i="12" s="1"/>
  <c r="AB559" i="12" s="1"/>
  <c r="AC559" i="12" s="1"/>
  <c r="AD559" i="12" s="1"/>
  <c r="S619" i="12"/>
  <c r="T619" i="12" s="1"/>
  <c r="AB619" i="12" s="1"/>
  <c r="S601" i="12"/>
  <c r="T601" i="12" s="1"/>
  <c r="AB601" i="12" s="1"/>
  <c r="S869" i="12"/>
  <c r="T869" i="12" s="1"/>
  <c r="AB869" i="12" s="1"/>
  <c r="S824" i="12"/>
  <c r="T824" i="12" s="1"/>
  <c r="AB824" i="12" s="1"/>
  <c r="AC824" i="12" s="1"/>
  <c r="AD824" i="12" s="1"/>
  <c r="S845" i="12"/>
  <c r="T845" i="12" s="1"/>
  <c r="AB845" i="12" s="1"/>
  <c r="S1462" i="12"/>
  <c r="T1462" i="12" s="1"/>
  <c r="AB1462" i="12" s="1"/>
  <c r="S210" i="12"/>
  <c r="T210" i="12" s="1"/>
  <c r="AB210" i="12" s="1"/>
  <c r="S243" i="12"/>
  <c r="T243" i="12" s="1"/>
  <c r="AB243" i="12" s="1"/>
  <c r="AC243" i="12" s="1"/>
  <c r="AD243" i="12" s="1"/>
  <c r="S199" i="12"/>
  <c r="T199" i="12" s="1"/>
  <c r="AB199" i="12" s="1"/>
  <c r="S251" i="12"/>
  <c r="T251" i="12" s="1"/>
  <c r="AB251" i="12" s="1"/>
  <c r="S253" i="12"/>
  <c r="T253" i="12" s="1"/>
  <c r="AB253" i="12" s="1"/>
  <c r="S209" i="12"/>
  <c r="T209" i="12" s="1"/>
  <c r="AB209" i="12" s="1"/>
  <c r="S230" i="12"/>
  <c r="T230" i="12" s="1"/>
  <c r="AB230" i="12" s="1"/>
  <c r="S422" i="12"/>
  <c r="T422" i="12" s="1"/>
  <c r="AB422" i="12" s="1"/>
  <c r="S383" i="12"/>
  <c r="T383" i="12" s="1"/>
  <c r="AB383" i="12" s="1"/>
  <c r="S306" i="12"/>
  <c r="T306" i="12" s="1"/>
  <c r="AB306" i="12" s="1"/>
  <c r="AC306" i="12" s="1"/>
  <c r="AD306" i="12" s="1"/>
  <c r="S327" i="12"/>
  <c r="T327" i="12" s="1"/>
  <c r="AB327" i="12" s="1"/>
  <c r="S831" i="12"/>
  <c r="T831" i="12" s="1"/>
  <c r="AB831" i="12" s="1"/>
  <c r="S682" i="12"/>
  <c r="T682" i="12" s="1"/>
  <c r="AB682" i="12" s="1"/>
  <c r="S625" i="12"/>
  <c r="T625" i="12" s="1"/>
  <c r="AB625" i="12" s="1"/>
  <c r="S609" i="12"/>
  <c r="T609" i="12" s="1"/>
  <c r="AB609" i="12" s="1"/>
  <c r="S697" i="12"/>
  <c r="T697" i="12" s="1"/>
  <c r="AB697" i="12" s="1"/>
  <c r="S853" i="12"/>
  <c r="T853" i="12" s="1"/>
  <c r="AB853" i="12" s="1"/>
  <c r="S1375" i="12"/>
  <c r="T1375" i="12" s="1"/>
  <c r="AB1375" i="12" s="1"/>
  <c r="AC1375" i="12" s="1"/>
  <c r="AD1375" i="12" s="1"/>
  <c r="S1286" i="12"/>
  <c r="T1286" i="12" s="1"/>
  <c r="AB1286" i="12" s="1"/>
  <c r="S262" i="12"/>
  <c r="T262" i="12" s="1"/>
  <c r="AB262" i="12" s="1"/>
  <c r="S144" i="12"/>
  <c r="T144" i="12" s="1"/>
  <c r="AB144" i="12" s="1"/>
  <c r="S164" i="12"/>
  <c r="T164" i="12" s="1"/>
  <c r="AB164" i="12" s="1"/>
  <c r="AC164" i="12" s="1"/>
  <c r="AD164" i="12" s="1"/>
  <c r="S198" i="12"/>
  <c r="T198" i="12" s="1"/>
  <c r="AB198" i="12" s="1"/>
  <c r="S412" i="12"/>
  <c r="T412" i="12" s="1"/>
  <c r="AB412" i="12" s="1"/>
  <c r="S404" i="12"/>
  <c r="T404" i="12" s="1"/>
  <c r="AB404" i="12" s="1"/>
  <c r="S462" i="12"/>
  <c r="T462" i="12" s="1"/>
  <c r="AB462" i="12" s="1"/>
  <c r="AC462" i="12" s="1"/>
  <c r="AD462" i="12" s="1"/>
  <c r="S319" i="12"/>
  <c r="T319" i="12" s="1"/>
  <c r="AB319" i="12" s="1"/>
  <c r="S146" i="12"/>
  <c r="T146" i="12" s="1"/>
  <c r="AB146" i="12" s="1"/>
  <c r="S281" i="12"/>
  <c r="T281" i="12" s="1"/>
  <c r="AB281" i="12" s="1"/>
  <c r="S438" i="12"/>
  <c r="T438" i="12" s="1"/>
  <c r="AB438" i="12" s="1"/>
  <c r="S607" i="12"/>
  <c r="T607" i="12" s="1"/>
  <c r="AB607" i="12" s="1"/>
  <c r="S528" i="12"/>
  <c r="T528" i="12" s="1"/>
  <c r="AB528" i="12" s="1"/>
  <c r="S342" i="12"/>
  <c r="T342" i="12" s="1"/>
  <c r="AB342" i="12" s="1"/>
  <c r="S470" i="12"/>
  <c r="T470" i="12" s="1"/>
  <c r="AB470" i="12" s="1"/>
  <c r="AC470" i="12" s="1"/>
  <c r="AD470" i="12" s="1"/>
  <c r="S901" i="12"/>
  <c r="T901" i="12" s="1"/>
  <c r="AB901" i="12" s="1"/>
  <c r="S867" i="12"/>
  <c r="T867" i="12" s="1"/>
  <c r="AB867" i="12" s="1"/>
  <c r="S910" i="12"/>
  <c r="T910" i="12" s="1"/>
  <c r="AB910" i="12" s="1"/>
  <c r="S1547" i="12"/>
  <c r="T1547" i="12" s="1"/>
  <c r="AB1547" i="12" s="1"/>
  <c r="S264" i="12"/>
  <c r="T264" i="12" s="1"/>
  <c r="AB264" i="12" s="1"/>
  <c r="S429" i="12"/>
  <c r="T429" i="12" s="1"/>
  <c r="AB429" i="12" s="1"/>
  <c r="S221" i="12"/>
  <c r="T221" i="12" s="1"/>
  <c r="AB221" i="12" s="1"/>
  <c r="S240" i="12"/>
  <c r="T240" i="12" s="1"/>
  <c r="AB240" i="12" s="1"/>
  <c r="AC240" i="12" s="1"/>
  <c r="AD240" i="12" s="1"/>
  <c r="S178" i="12"/>
  <c r="T178" i="12" s="1"/>
  <c r="AB178" i="12" s="1"/>
  <c r="S675" i="12"/>
  <c r="T675" i="12" s="1"/>
  <c r="AB675" i="12" s="1"/>
  <c r="S480" i="12"/>
  <c r="T480" i="12" s="1"/>
  <c r="AB480" i="12" s="1"/>
  <c r="S280" i="12"/>
  <c r="T280" i="12" s="1"/>
  <c r="AB280" i="12" s="1"/>
  <c r="AC280" i="12" s="1"/>
  <c r="AD280" i="12" s="1"/>
  <c r="S273" i="12"/>
  <c r="T273" i="12" s="1"/>
  <c r="AB273" i="12" s="1"/>
  <c r="S539" i="12"/>
  <c r="T539" i="12" s="1"/>
  <c r="AB539" i="12" s="1"/>
  <c r="S571" i="12"/>
  <c r="T571" i="12" s="1"/>
  <c r="AB571" i="12" s="1"/>
  <c r="S693" i="12"/>
  <c r="T693" i="12" s="1"/>
  <c r="AB693" i="12" s="1"/>
  <c r="AC693" i="12" s="1"/>
  <c r="AD693" i="12" s="1"/>
  <c r="S1007" i="12"/>
  <c r="T1007" i="12" s="1"/>
  <c r="AB1007" i="12" s="1"/>
  <c r="S460" i="12"/>
  <c r="T460" i="12" s="1"/>
  <c r="AB460" i="12" s="1"/>
  <c r="S509" i="12"/>
  <c r="T509" i="12" s="1"/>
  <c r="AB509" i="12" s="1"/>
  <c r="S788" i="12"/>
  <c r="T788" i="12" s="1"/>
  <c r="AB788" i="12" s="1"/>
  <c r="S974" i="12"/>
  <c r="T974" i="12" s="1"/>
  <c r="AB974" i="12" s="1"/>
  <c r="S992" i="12"/>
  <c r="T992" i="12" s="1"/>
  <c r="AB992" i="12" s="1"/>
  <c r="S1508" i="12"/>
  <c r="T1508" i="12" s="1"/>
  <c r="AB1508" i="12" s="1"/>
  <c r="S213" i="12"/>
  <c r="T213" i="12" s="1"/>
  <c r="AB213" i="12" s="1"/>
  <c r="AC213" i="12" s="1"/>
  <c r="AD213" i="12" s="1"/>
  <c r="S175" i="12"/>
  <c r="T175" i="12" s="1"/>
  <c r="AB175" i="12" s="1"/>
  <c r="S246" i="12"/>
  <c r="T246" i="12" s="1"/>
  <c r="AB246" i="12" s="1"/>
  <c r="S308" i="12"/>
  <c r="T308" i="12" s="1"/>
  <c r="AB308" i="12" s="1"/>
  <c r="S174" i="12"/>
  <c r="T174" i="12" s="1"/>
  <c r="AB174" i="12" s="1"/>
  <c r="S298" i="12"/>
  <c r="T298" i="12" s="1"/>
  <c r="AB298" i="12" s="1"/>
  <c r="S160" i="12"/>
  <c r="T160" i="12" s="1"/>
  <c r="AB160" i="12" s="1"/>
  <c r="S864" i="12"/>
  <c r="T864" i="12" s="1"/>
  <c r="AB864" i="12" s="1"/>
  <c r="S334" i="12"/>
  <c r="T334" i="12" s="1"/>
  <c r="AB334" i="12" s="1"/>
  <c r="AC334" i="12" s="1"/>
  <c r="AD334" i="12" s="1"/>
  <c r="S222" i="12"/>
  <c r="T222" i="12" s="1"/>
  <c r="AB222" i="12" s="1"/>
  <c r="S351" i="12"/>
  <c r="T351" i="12" s="1"/>
  <c r="AB351" i="12" s="1"/>
  <c r="S481" i="12"/>
  <c r="T481" i="12" s="1"/>
  <c r="AB481" i="12" s="1"/>
  <c r="S413" i="12"/>
  <c r="T413" i="12" s="1"/>
  <c r="AB413" i="12" s="1"/>
  <c r="AC413" i="12" s="1"/>
  <c r="AD413" i="12" s="1"/>
  <c r="S370" i="12"/>
  <c r="T370" i="12" s="1"/>
  <c r="AB370" i="12" s="1"/>
  <c r="S329" i="12"/>
  <c r="T329" i="12" s="1"/>
  <c r="AB329" i="12" s="1"/>
  <c r="S356" i="12"/>
  <c r="T356" i="12" s="1"/>
  <c r="AB356" i="12" s="1"/>
  <c r="S267" i="12"/>
  <c r="T267" i="12" s="1"/>
  <c r="AB267" i="12" s="1"/>
  <c r="AC267" i="12" s="1"/>
  <c r="AD267" i="12" s="1"/>
  <c r="S165" i="12"/>
  <c r="T165" i="12" s="1"/>
  <c r="AB165" i="12" s="1"/>
  <c r="S427" i="12"/>
  <c r="T427" i="12" s="1"/>
  <c r="AB427" i="12" s="1"/>
  <c r="S431" i="12"/>
  <c r="T431" i="12" s="1"/>
  <c r="AB431" i="12" s="1"/>
  <c r="S317" i="12"/>
  <c r="T317" i="12" s="1"/>
  <c r="AB317" i="12" s="1"/>
  <c r="S318" i="12"/>
  <c r="T318" i="12" s="1"/>
  <c r="AB318" i="12" s="1"/>
  <c r="S685" i="12"/>
  <c r="T685" i="12" s="1"/>
  <c r="AB685" i="12" s="1"/>
  <c r="S652" i="12"/>
  <c r="T652" i="12" s="1"/>
  <c r="AB652" i="12" s="1"/>
  <c r="S575" i="12"/>
  <c r="T575" i="12" s="1"/>
  <c r="AB575" i="12" s="1"/>
  <c r="AC575" i="12" s="1"/>
  <c r="AD575" i="12" s="1"/>
  <c r="S768" i="12"/>
  <c r="T768" i="12" s="1"/>
  <c r="AB768" i="12" s="1"/>
  <c r="S793" i="12"/>
  <c r="T793" i="12" s="1"/>
  <c r="AB793" i="12" s="1"/>
  <c r="S744" i="12"/>
  <c r="T744" i="12" s="1"/>
  <c r="AB744" i="12" s="1"/>
  <c r="S670" i="12"/>
  <c r="T670" i="12" s="1"/>
  <c r="AB670" i="12" s="1"/>
  <c r="S769" i="12"/>
  <c r="T769" i="12" s="1"/>
  <c r="AB769" i="12" s="1"/>
  <c r="S616" i="12"/>
  <c r="T616" i="12" s="1"/>
  <c r="AB616" i="12" s="1"/>
  <c r="S594" i="12"/>
  <c r="T594" i="12" s="1"/>
  <c r="AB594" i="12" s="1"/>
  <c r="S739" i="12"/>
  <c r="T739" i="12" s="1"/>
  <c r="AB739" i="12" s="1"/>
  <c r="AC739" i="12" s="1"/>
  <c r="AD739" i="12" s="1"/>
  <c r="S665" i="12"/>
  <c r="T665" i="12" s="1"/>
  <c r="AB665" i="12" s="1"/>
  <c r="S957" i="12"/>
  <c r="T957" i="12" s="1"/>
  <c r="AB957" i="12" s="1"/>
  <c r="S987" i="12"/>
  <c r="T987" i="12" s="1"/>
  <c r="AB987" i="12" s="1"/>
  <c r="S836" i="12"/>
  <c r="T836" i="12" s="1"/>
  <c r="AB836" i="12" s="1"/>
  <c r="AC836" i="12" s="1"/>
  <c r="AD836" i="12" s="1"/>
  <c r="S1307" i="12"/>
  <c r="T1307" i="12" s="1"/>
  <c r="AB1307" i="12" s="1"/>
  <c r="S1392" i="12"/>
  <c r="T1392" i="12" s="1"/>
  <c r="AB1392" i="12" s="1"/>
  <c r="S1454" i="12"/>
  <c r="T1454" i="12" s="1"/>
  <c r="AB1454" i="12" s="1"/>
  <c r="S1915" i="12"/>
  <c r="T1915" i="12" s="1"/>
  <c r="AB1915" i="12" s="1"/>
  <c r="AC1915" i="12" s="1"/>
  <c r="AD1915" i="12" s="1"/>
  <c r="S192" i="12"/>
  <c r="T192" i="12" s="1"/>
  <c r="AB192" i="12" s="1"/>
  <c r="S435" i="12"/>
  <c r="T435" i="12" s="1"/>
  <c r="AB435" i="12" s="1"/>
  <c r="S156" i="12"/>
  <c r="T156" i="12" s="1"/>
  <c r="AB156" i="12" s="1"/>
  <c r="S195" i="12"/>
  <c r="T195" i="12" s="1"/>
  <c r="AB195" i="12" s="1"/>
  <c r="S604" i="12"/>
  <c r="T604" i="12" s="1"/>
  <c r="AB604" i="12" s="1"/>
  <c r="S176" i="12"/>
  <c r="T176" i="12" s="1"/>
  <c r="AB176" i="12" s="1"/>
  <c r="S436" i="12"/>
  <c r="T436" i="12" s="1"/>
  <c r="AB436" i="12" s="1"/>
  <c r="S153" i="12"/>
  <c r="T153" i="12" s="1"/>
  <c r="AB153" i="12" s="1"/>
  <c r="AC153" i="12" s="1"/>
  <c r="AD153" i="12" s="1"/>
  <c r="S157" i="12"/>
  <c r="T157" i="12" s="1"/>
  <c r="AB157" i="12" s="1"/>
  <c r="S520" i="12"/>
  <c r="T520" i="12" s="1"/>
  <c r="AB520" i="12" s="1"/>
  <c r="S458" i="12"/>
  <c r="T458" i="12" s="1"/>
  <c r="AB458" i="12" s="1"/>
  <c r="S382" i="12"/>
  <c r="T382" i="12" s="1"/>
  <c r="AB382" i="12" s="1"/>
  <c r="S301" i="12"/>
  <c r="T301" i="12" s="1"/>
  <c r="AB301" i="12" s="1"/>
  <c r="S379" i="12"/>
  <c r="T379" i="12" s="1"/>
  <c r="AB379" i="12" s="1"/>
  <c r="S603" i="12"/>
  <c r="T603" i="12" s="1"/>
  <c r="AB603" i="12" s="1"/>
  <c r="S410" i="12"/>
  <c r="T410" i="12" s="1"/>
  <c r="AB410" i="12" s="1"/>
  <c r="AC410" i="12" s="1"/>
  <c r="AD410" i="12" s="1"/>
  <c r="S485" i="12"/>
  <c r="T485" i="12" s="1"/>
  <c r="AB485" i="12" s="1"/>
  <c r="S532" i="12"/>
  <c r="T532" i="12" s="1"/>
  <c r="AB532" i="12" s="1"/>
  <c r="S166" i="12"/>
  <c r="T166" i="12" s="1"/>
  <c r="AB166" i="12" s="1"/>
  <c r="S386" i="12"/>
  <c r="T386" i="12" s="1"/>
  <c r="AB386" i="12" s="1"/>
  <c r="AC386" i="12" s="1"/>
  <c r="AD386" i="12" s="1"/>
  <c r="S420" i="12"/>
  <c r="T420" i="12" s="1"/>
  <c r="AB420" i="12" s="1"/>
  <c r="S608" i="12"/>
  <c r="T608" i="12" s="1"/>
  <c r="AB608" i="12" s="1"/>
  <c r="S437" i="12"/>
  <c r="T437" i="12" s="1"/>
  <c r="AB437" i="12" s="1"/>
  <c r="S522" i="12"/>
  <c r="T522" i="12" s="1"/>
  <c r="AB522" i="12" s="1"/>
  <c r="AC522" i="12" s="1"/>
  <c r="AD522" i="12" s="1"/>
  <c r="S284" i="12"/>
  <c r="T284" i="12" s="1"/>
  <c r="AB284" i="12" s="1"/>
  <c r="S671" i="12"/>
  <c r="T671" i="12" s="1"/>
  <c r="AB671" i="12" s="1"/>
  <c r="S307" i="12"/>
  <c r="T307" i="12" s="1"/>
  <c r="AB307" i="12" s="1"/>
  <c r="S375" i="12"/>
  <c r="T375" i="12" s="1"/>
  <c r="AB375" i="12" s="1"/>
  <c r="S418" i="12"/>
  <c r="T418" i="12" s="1"/>
  <c r="AB418" i="12" s="1"/>
  <c r="S809" i="12"/>
  <c r="T809" i="12" s="1"/>
  <c r="AB809" i="12" s="1"/>
  <c r="S735" i="12"/>
  <c r="T735" i="12" s="1"/>
  <c r="AB735" i="12" s="1"/>
  <c r="S891" i="12"/>
  <c r="T891" i="12" s="1"/>
  <c r="AB891" i="12" s="1"/>
  <c r="AC891" i="12" s="1"/>
  <c r="AD891" i="12" s="1"/>
  <c r="S846" i="12"/>
  <c r="T846" i="12" s="1"/>
  <c r="AB846" i="12" s="1"/>
  <c r="S895" i="12"/>
  <c r="T895" i="12" s="1"/>
  <c r="AB895" i="12" s="1"/>
  <c r="S955" i="12"/>
  <c r="T955" i="12" s="1"/>
  <c r="AB955" i="12" s="1"/>
  <c r="S977" i="12"/>
  <c r="T977" i="12" s="1"/>
  <c r="AB977" i="12" s="1"/>
  <c r="S994" i="12"/>
  <c r="T994" i="12" s="1"/>
  <c r="AB994" i="12" s="1"/>
  <c r="S1237" i="12"/>
  <c r="T1237" i="12" s="1"/>
  <c r="AB1237" i="12" s="1"/>
  <c r="S1261" i="12"/>
  <c r="T1261" i="12" s="1"/>
  <c r="AB1261" i="12" s="1"/>
  <c r="S1651" i="12"/>
  <c r="T1651" i="12" s="1"/>
  <c r="AB1651" i="12" s="1"/>
  <c r="AC1651" i="12" s="1"/>
  <c r="AD1651" i="12" s="1"/>
  <c r="S189" i="12"/>
  <c r="T189" i="12" s="1"/>
  <c r="AB189" i="12" s="1"/>
  <c r="S173" i="12"/>
  <c r="T173" i="12" s="1"/>
  <c r="AB173" i="12" s="1"/>
  <c r="S161" i="12"/>
  <c r="T161" i="12" s="1"/>
  <c r="AB161" i="12" s="1"/>
  <c r="S488" i="12"/>
  <c r="T488" i="12" s="1"/>
  <c r="AB488" i="12" s="1"/>
  <c r="AC488" i="12" s="1"/>
  <c r="AD488" i="12" s="1"/>
  <c r="S381" i="12"/>
  <c r="T381" i="12" s="1"/>
  <c r="AB381" i="12" s="1"/>
  <c r="S228" i="12"/>
  <c r="T228" i="12" s="1"/>
  <c r="AB228" i="12" s="1"/>
  <c r="S184" i="12"/>
  <c r="T184" i="12" s="1"/>
  <c r="AB184" i="12" s="1"/>
  <c r="S324" i="12"/>
  <c r="T324" i="12" s="1"/>
  <c r="AB324" i="12" s="1"/>
  <c r="AC324" i="12" s="1"/>
  <c r="AD324" i="12" s="1"/>
  <c r="S245" i="12"/>
  <c r="T245" i="12" s="1"/>
  <c r="AB245" i="12" s="1"/>
  <c r="S216" i="12"/>
  <c r="T216" i="12" s="1"/>
  <c r="AB216" i="12" s="1"/>
  <c r="S346" i="12"/>
  <c r="T346" i="12" s="1"/>
  <c r="AB346" i="12" s="1"/>
  <c r="S364" i="12"/>
  <c r="T364" i="12" s="1"/>
  <c r="AB364" i="12" s="1"/>
  <c r="S341" i="12"/>
  <c r="T341" i="12" s="1"/>
  <c r="AB341" i="12" s="1"/>
  <c r="S407" i="12"/>
  <c r="T407" i="12" s="1"/>
  <c r="AB407" i="12" s="1"/>
  <c r="S290" i="12"/>
  <c r="T290" i="12" s="1"/>
  <c r="AB290" i="12" s="1"/>
  <c r="S360" i="12"/>
  <c r="T360" i="12" s="1"/>
  <c r="AB360" i="12" s="1"/>
  <c r="AC360" i="12" s="1"/>
  <c r="AD360" i="12" s="1"/>
  <c r="S445" i="12"/>
  <c r="T445" i="12" s="1"/>
  <c r="AB445" i="12" s="1"/>
  <c r="S441" i="12"/>
  <c r="T441" i="12" s="1"/>
  <c r="AB441" i="12" s="1"/>
  <c r="S224" i="12"/>
  <c r="T224" i="12" s="1"/>
  <c r="AB224" i="12" s="1"/>
  <c r="S567" i="12"/>
  <c r="T567" i="12" s="1"/>
  <c r="AB567" i="12" s="1"/>
  <c r="S617" i="12"/>
  <c r="T617" i="12" s="1"/>
  <c r="AB617" i="12" s="1"/>
  <c r="S340" i="12"/>
  <c r="T340" i="12" s="1"/>
  <c r="AB340" i="12" s="1"/>
  <c r="S656" i="12"/>
  <c r="T656" i="12" s="1"/>
  <c r="AB656" i="12" s="1"/>
  <c r="S593" i="12"/>
  <c r="T593" i="12" s="1"/>
  <c r="AB593" i="12" s="1"/>
  <c r="AC593" i="12" s="1"/>
  <c r="AD593" i="12" s="1"/>
  <c r="S852" i="12"/>
  <c r="T852" i="12" s="1"/>
  <c r="AB852" i="12" s="1"/>
  <c r="S580" i="12"/>
  <c r="T580" i="12" s="1"/>
  <c r="AB580" i="12" s="1"/>
  <c r="S595" i="12"/>
  <c r="T595" i="12" s="1"/>
  <c r="AB595" i="12" s="1"/>
  <c r="S542" i="12"/>
  <c r="T542" i="12" s="1"/>
  <c r="AB542" i="12" s="1"/>
  <c r="AC542" i="12" s="1"/>
  <c r="AD542" i="12" s="1"/>
  <c r="S282" i="12"/>
  <c r="T282" i="12" s="1"/>
  <c r="AB282" i="12" s="1"/>
  <c r="S646" i="12"/>
  <c r="T646" i="12" s="1"/>
  <c r="AB646" i="12" s="1"/>
  <c r="S742" i="12"/>
  <c r="T742" i="12" s="1"/>
  <c r="AB742" i="12" s="1"/>
  <c r="S518" i="12"/>
  <c r="T518" i="12" s="1"/>
  <c r="AB518" i="12" s="1"/>
  <c r="AC518" i="12" s="1"/>
  <c r="AD518" i="12" s="1"/>
  <c r="S844" i="12"/>
  <c r="T844" i="12" s="1"/>
  <c r="AB844" i="12" s="1"/>
  <c r="S799" i="12"/>
  <c r="T799" i="12" s="1"/>
  <c r="AB799" i="12" s="1"/>
  <c r="S980" i="12"/>
  <c r="T980" i="12" s="1"/>
  <c r="AB980" i="12" s="1"/>
  <c r="S813" i="12"/>
  <c r="T813" i="12" s="1"/>
  <c r="AB813" i="12" s="1"/>
  <c r="S1099" i="12"/>
  <c r="T1099" i="12" s="1"/>
  <c r="AB1099" i="12" s="1"/>
  <c r="S1186" i="12"/>
  <c r="T1186" i="12" s="1"/>
  <c r="AB1186" i="12" s="1"/>
  <c r="S1263" i="12"/>
  <c r="T1263" i="12" s="1"/>
  <c r="AB1263" i="12" s="1"/>
  <c r="S1628" i="12"/>
  <c r="T1628" i="12" s="1"/>
  <c r="AB1628" i="12" s="1"/>
  <c r="AC1628" i="12" s="1"/>
  <c r="AD1628" i="12" s="1"/>
  <c r="S315" i="12"/>
  <c r="T315" i="12" s="1"/>
  <c r="AB315" i="12" s="1"/>
  <c r="S204" i="12"/>
  <c r="T204" i="12" s="1"/>
  <c r="AB204" i="12" s="1"/>
  <c r="S135" i="12"/>
  <c r="T135" i="12" s="1"/>
  <c r="AB135" i="12" s="1"/>
  <c r="S388" i="12"/>
  <c r="T388" i="12" s="1"/>
  <c r="AB388" i="12" s="1"/>
  <c r="S162" i="12"/>
  <c r="T162" i="12" s="1"/>
  <c r="AB162" i="12" s="1"/>
  <c r="S145" i="12"/>
  <c r="T145" i="12" s="1"/>
  <c r="AB145" i="12" s="1"/>
  <c r="S168" i="12"/>
  <c r="T168" i="12" s="1"/>
  <c r="AB168" i="12" s="1"/>
  <c r="S236" i="12"/>
  <c r="T236" i="12" s="1"/>
  <c r="AB236" i="12" s="1"/>
  <c r="AC236" i="12" s="1"/>
  <c r="AD236" i="12" s="1"/>
  <c r="S200" i="12"/>
  <c r="T200" i="12" s="1"/>
  <c r="AB200" i="12" s="1"/>
  <c r="S378" i="12"/>
  <c r="T378" i="12" s="1"/>
  <c r="AB378" i="12" s="1"/>
  <c r="S392" i="12"/>
  <c r="T392" i="12" s="1"/>
  <c r="AB392" i="12" s="1"/>
  <c r="S357" i="12"/>
  <c r="T357" i="12" s="1"/>
  <c r="AB357" i="12" s="1"/>
  <c r="AC357" i="12" s="1"/>
  <c r="AD357" i="12" s="1"/>
  <c r="S448" i="12"/>
  <c r="T448" i="12" s="1"/>
  <c r="AB448" i="12" s="1"/>
  <c r="S433" i="12"/>
  <c r="T433" i="12" s="1"/>
  <c r="AB433" i="12" s="1"/>
  <c r="S467" i="12"/>
  <c r="T467" i="12" s="1"/>
  <c r="AB467" i="12" s="1"/>
  <c r="S367" i="12"/>
  <c r="T367" i="12" s="1"/>
  <c r="AB367" i="12" s="1"/>
  <c r="AC367" i="12" s="1"/>
  <c r="AD367" i="12" s="1"/>
  <c r="S599" i="12"/>
  <c r="T599" i="12" s="1"/>
  <c r="AB599" i="12" s="1"/>
  <c r="S471" i="12"/>
  <c r="T471" i="12" s="1"/>
  <c r="AB471" i="12" s="1"/>
  <c r="S141" i="12"/>
  <c r="T141" i="12" s="1"/>
  <c r="AB141" i="12" s="1"/>
  <c r="S371" i="12"/>
  <c r="T371" i="12" s="1"/>
  <c r="AB371" i="12" s="1"/>
  <c r="S249" i="12"/>
  <c r="T249" i="12" s="1"/>
  <c r="AB249" i="12" s="1"/>
  <c r="S576" i="12"/>
  <c r="T576" i="12" s="1"/>
  <c r="AB576" i="12" s="1"/>
  <c r="S900" i="12"/>
  <c r="T900" i="12" s="1"/>
  <c r="AB900" i="12" s="1"/>
  <c r="S885" i="12"/>
  <c r="T885" i="12" s="1"/>
  <c r="AB885" i="12" s="1"/>
  <c r="AC885" i="12" s="1"/>
  <c r="AD885" i="12" s="1"/>
  <c r="S657" i="12"/>
  <c r="T657" i="12" s="1"/>
  <c r="AB657" i="12" s="1"/>
  <c r="S708" i="12"/>
  <c r="T708" i="12" s="1"/>
  <c r="AB708" i="12" s="1"/>
  <c r="S876" i="12"/>
  <c r="T876" i="12" s="1"/>
  <c r="AB876" i="12" s="1"/>
  <c r="S499" i="12"/>
  <c r="T499" i="12" s="1"/>
  <c r="AB499" i="12" s="1"/>
  <c r="S686" i="12"/>
  <c r="T686" i="12" s="1"/>
  <c r="AB686" i="12" s="1"/>
  <c r="S588" i="12"/>
  <c r="T588" i="12" s="1"/>
  <c r="AB588" i="12" s="1"/>
  <c r="S718" i="12"/>
  <c r="T718" i="12" s="1"/>
  <c r="AB718" i="12" s="1"/>
  <c r="S680" i="12"/>
  <c r="T680" i="12" s="1"/>
  <c r="AB680" i="12" s="1"/>
  <c r="AC680" i="12" s="1"/>
  <c r="AD680" i="12" s="1"/>
  <c r="S726" i="12"/>
  <c r="T726" i="12" s="1"/>
  <c r="AB726" i="12" s="1"/>
  <c r="S850" i="12"/>
  <c r="T850" i="12" s="1"/>
  <c r="AB850" i="12" s="1"/>
  <c r="S877" i="12"/>
  <c r="T877" i="12" s="1"/>
  <c r="AB877" i="12" s="1"/>
  <c r="S969" i="12"/>
  <c r="T969" i="12" s="1"/>
  <c r="AB969" i="12" s="1"/>
  <c r="AC969" i="12" s="1"/>
  <c r="AD969" i="12" s="1"/>
  <c r="S1126" i="12"/>
  <c r="T1126" i="12" s="1"/>
  <c r="AB1126" i="12" s="1"/>
  <c r="S1027" i="12"/>
  <c r="T1027" i="12" s="1"/>
  <c r="AB1027" i="12" s="1"/>
  <c r="S1574" i="12"/>
  <c r="T1574" i="12" s="1"/>
  <c r="AB1574" i="12" s="1"/>
  <c r="S1761" i="12"/>
  <c r="T1761" i="12" s="1"/>
  <c r="AB1761" i="12" s="1"/>
  <c r="AC1761" i="12" s="1"/>
  <c r="AD1761" i="12" s="1"/>
  <c r="S529" i="12"/>
  <c r="T529" i="12" s="1"/>
  <c r="AB529" i="12" s="1"/>
  <c r="S921" i="12"/>
  <c r="T921" i="12" s="1"/>
  <c r="AB921" i="12" s="1"/>
  <c r="S497" i="12"/>
  <c r="T497" i="12" s="1"/>
  <c r="AB497" i="12" s="1"/>
  <c r="S574" i="12"/>
  <c r="T574" i="12" s="1"/>
  <c r="AB574" i="12" s="1"/>
  <c r="S874" i="12"/>
  <c r="T874" i="12" s="1"/>
  <c r="AB874" i="12" s="1"/>
  <c r="S946" i="12"/>
  <c r="T946" i="12" s="1"/>
  <c r="AB946" i="12" s="1"/>
  <c r="S704" i="12"/>
  <c r="T704" i="12" s="1"/>
  <c r="AB704" i="12" s="1"/>
  <c r="S1051" i="12"/>
  <c r="T1051" i="12" s="1"/>
  <c r="AB1051" i="12" s="1"/>
  <c r="AC1051" i="12" s="1"/>
  <c r="AD1051" i="12" s="1"/>
  <c r="S1215" i="12"/>
  <c r="T1215" i="12" s="1"/>
  <c r="AB1215" i="12" s="1"/>
  <c r="S1049" i="12"/>
  <c r="T1049" i="12" s="1"/>
  <c r="AB1049" i="12" s="1"/>
  <c r="S1543" i="12"/>
  <c r="T1543" i="12" s="1"/>
  <c r="AB1543" i="12" s="1"/>
  <c r="S1895" i="12"/>
  <c r="T1895" i="12" s="1"/>
  <c r="AB1895" i="12" s="1"/>
  <c r="S562" i="12"/>
  <c r="T562" i="12" s="1"/>
  <c r="AB562" i="12" s="1"/>
  <c r="S1308" i="12"/>
  <c r="T1308" i="12" s="1"/>
  <c r="AB1308" i="12" s="1"/>
  <c r="S1361" i="12"/>
  <c r="T1361" i="12" s="1"/>
  <c r="AB1361" i="12" s="1"/>
  <c r="S1348" i="12"/>
  <c r="T1348" i="12" s="1"/>
  <c r="AB1348" i="12" s="1"/>
  <c r="AC1348" i="12" s="1"/>
  <c r="AD1348" i="12" s="1"/>
  <c r="S2378" i="12"/>
  <c r="T2378" i="12" s="1"/>
  <c r="AB2378" i="12" s="1"/>
  <c r="S2315" i="12"/>
  <c r="T2315" i="12" s="1"/>
  <c r="AB2315" i="12" s="1"/>
  <c r="S1292" i="12"/>
  <c r="T1292" i="12" s="1"/>
  <c r="AB1292" i="12" s="1"/>
  <c r="S1716" i="12"/>
  <c r="T1716" i="12" s="1"/>
  <c r="AB1716" i="12" s="1"/>
  <c r="AC1716" i="12" s="1"/>
  <c r="AD1716" i="12" s="1"/>
  <c r="S676" i="12"/>
  <c r="T676" i="12" s="1"/>
  <c r="AB676" i="12" s="1"/>
  <c r="S924" i="12"/>
  <c r="T924" i="12" s="1"/>
  <c r="AB924" i="12" s="1"/>
  <c r="S988" i="12"/>
  <c r="T988" i="12" s="1"/>
  <c r="AB988" i="12" s="1"/>
  <c r="S1370" i="12"/>
  <c r="T1370" i="12" s="1"/>
  <c r="AB1370" i="12" s="1"/>
  <c r="AC1370" i="12" s="1"/>
  <c r="AD1370" i="12" s="1"/>
  <c r="S1315" i="12"/>
  <c r="T1315" i="12" s="1"/>
  <c r="AB1315" i="12" s="1"/>
  <c r="S1887" i="12"/>
  <c r="T1887" i="12" s="1"/>
  <c r="AB1887" i="12" s="1"/>
  <c r="S935" i="12"/>
  <c r="T935" i="12" s="1"/>
  <c r="AB935" i="12" s="1"/>
  <c r="S917" i="12"/>
  <c r="T917" i="12" s="1"/>
  <c r="AB917" i="12" s="1"/>
  <c r="S496" i="12"/>
  <c r="T496" i="12" s="1"/>
  <c r="AB496" i="12" s="1"/>
  <c r="S862" i="12"/>
  <c r="T862" i="12" s="1"/>
  <c r="AB862" i="12" s="1"/>
  <c r="S620" i="12"/>
  <c r="T620" i="12" s="1"/>
  <c r="AB620" i="12" s="1"/>
  <c r="S981" i="12"/>
  <c r="T981" i="12" s="1"/>
  <c r="AB981" i="12" s="1"/>
  <c r="AC981" i="12" s="1"/>
  <c r="AD981" i="12" s="1"/>
  <c r="S834" i="12"/>
  <c r="T834" i="12" s="1"/>
  <c r="AB834" i="12" s="1"/>
  <c r="S1137" i="12"/>
  <c r="T1137" i="12" s="1"/>
  <c r="AB1137" i="12" s="1"/>
  <c r="S1143" i="12"/>
  <c r="T1143" i="12" s="1"/>
  <c r="AB1143" i="12" s="1"/>
  <c r="S1495" i="12"/>
  <c r="T1495" i="12" s="1"/>
  <c r="AB1495" i="12" s="1"/>
  <c r="S498" i="12"/>
  <c r="T498" i="12" s="1"/>
  <c r="AB498" i="12" s="1"/>
  <c r="S642" i="12"/>
  <c r="T642" i="12" s="1"/>
  <c r="AB642" i="12" s="1"/>
  <c r="S715" i="12"/>
  <c r="T715" i="12" s="1"/>
  <c r="AB715" i="12" s="1"/>
  <c r="S581" i="12"/>
  <c r="T581" i="12" s="1"/>
  <c r="AB581" i="12" s="1"/>
  <c r="AC581" i="12" s="1"/>
  <c r="AD581" i="12" s="1"/>
  <c r="S912" i="12"/>
  <c r="T912" i="12" s="1"/>
  <c r="AB912" i="12" s="1"/>
  <c r="S1244" i="12"/>
  <c r="T1244" i="12" s="1"/>
  <c r="AB1244" i="12" s="1"/>
  <c r="S1255" i="12"/>
  <c r="T1255" i="12" s="1"/>
  <c r="AB1255" i="12" s="1"/>
  <c r="S1406" i="12"/>
  <c r="T1406" i="12" s="1"/>
  <c r="AB1406" i="12" s="1"/>
  <c r="AC1406" i="12" s="1"/>
  <c r="AD1406" i="12" s="1"/>
  <c r="S1635" i="12"/>
  <c r="T1635" i="12" s="1"/>
  <c r="AB1635" i="12" s="1"/>
  <c r="S583" i="12"/>
  <c r="T583" i="12" s="1"/>
  <c r="AB583" i="12" s="1"/>
  <c r="S611" i="12"/>
  <c r="T611" i="12" s="1"/>
  <c r="AB611" i="12" s="1"/>
  <c r="S668" i="12"/>
  <c r="T668" i="12" s="1"/>
  <c r="AB668" i="12" s="1"/>
  <c r="AC668" i="12" s="1"/>
  <c r="AD668" i="12" s="1"/>
  <c r="S848" i="12"/>
  <c r="T848" i="12" s="1"/>
  <c r="AB848" i="12" s="1"/>
  <c r="S632" i="12"/>
  <c r="T632" i="12" s="1"/>
  <c r="AB632" i="12" s="1"/>
  <c r="S925" i="12"/>
  <c r="T925" i="12" s="1"/>
  <c r="AB925" i="12" s="1"/>
  <c r="S931" i="12"/>
  <c r="T931" i="12" s="1"/>
  <c r="AB931" i="12" s="1"/>
  <c r="S1096" i="12"/>
  <c r="T1096" i="12" s="1"/>
  <c r="AB1096" i="12" s="1"/>
  <c r="S1354" i="12"/>
  <c r="T1354" i="12" s="1"/>
  <c r="AB1354" i="12" s="1"/>
  <c r="S1870" i="12"/>
  <c r="T1870" i="12" s="1"/>
  <c r="AB1870" i="12" s="1"/>
  <c r="S223" i="12"/>
  <c r="T223" i="12" s="1"/>
  <c r="AB223" i="12" s="1"/>
  <c r="AC223" i="12" s="1"/>
  <c r="AD223" i="12" s="1"/>
  <c r="S385" i="12"/>
  <c r="T385" i="12" s="1"/>
  <c r="AB385" i="12" s="1"/>
  <c r="S169" i="12"/>
  <c r="T169" i="12" s="1"/>
  <c r="AB169" i="12" s="1"/>
  <c r="S202" i="12"/>
  <c r="T202" i="12" s="1"/>
  <c r="AB202" i="12" s="1"/>
  <c r="S322" i="12"/>
  <c r="T322" i="12" s="1"/>
  <c r="AB322" i="12" s="1"/>
  <c r="S215" i="12"/>
  <c r="T215" i="12" s="1"/>
  <c r="AB215" i="12" s="1"/>
  <c r="S362" i="12"/>
  <c r="T362" i="12" s="1"/>
  <c r="AB362" i="12" s="1"/>
  <c r="S278" i="12"/>
  <c r="T278" i="12" s="1"/>
  <c r="AB278" i="12" s="1"/>
  <c r="S614" i="12"/>
  <c r="T614" i="12" s="1"/>
  <c r="AB614" i="12" s="1"/>
  <c r="AC614" i="12" s="1"/>
  <c r="AD614" i="12" s="1"/>
  <c r="S244" i="12"/>
  <c r="T244" i="12" s="1"/>
  <c r="AB244" i="12" s="1"/>
  <c r="S457" i="12"/>
  <c r="T457" i="12" s="1"/>
  <c r="AB457" i="12" s="1"/>
  <c r="S416" i="12"/>
  <c r="T416" i="12" s="1"/>
  <c r="AB416" i="12" s="1"/>
  <c r="S283" i="12"/>
  <c r="T283" i="12" s="1"/>
  <c r="AB283" i="12" s="1"/>
  <c r="AC283" i="12" s="1"/>
  <c r="AD283" i="12" s="1"/>
  <c r="S299" i="12"/>
  <c r="T299" i="12" s="1"/>
  <c r="AB299" i="12" s="1"/>
  <c r="S634" i="12"/>
  <c r="T634" i="12" s="1"/>
  <c r="AB634" i="12" s="1"/>
  <c r="S493" i="12"/>
  <c r="T493" i="12" s="1"/>
  <c r="AB493" i="12" s="1"/>
  <c r="AC493" i="12" s="1"/>
  <c r="AD493" i="12" s="1"/>
  <c r="S347" i="12"/>
  <c r="T347" i="12" s="1"/>
  <c r="AB347" i="12" s="1"/>
  <c r="AC347" i="12" s="1"/>
  <c r="AD347" i="12" s="1"/>
  <c r="S291" i="12"/>
  <c r="T291" i="12" s="1"/>
  <c r="AB291" i="12" s="1"/>
  <c r="S186" i="12"/>
  <c r="T186" i="12" s="1"/>
  <c r="AB186" i="12" s="1"/>
  <c r="S469" i="12"/>
  <c r="T469" i="12" s="1"/>
  <c r="AB469" i="12" s="1"/>
  <c r="S751" i="12"/>
  <c r="T751" i="12" s="1"/>
  <c r="AB751" i="12" s="1"/>
  <c r="S659" i="12"/>
  <c r="T659" i="12" s="1"/>
  <c r="AB659" i="12" s="1"/>
  <c r="S552" i="12"/>
  <c r="T552" i="12" s="1"/>
  <c r="AB552" i="12" s="1"/>
  <c r="S839" i="12"/>
  <c r="T839" i="12" s="1"/>
  <c r="AB839" i="12" s="1"/>
  <c r="S336" i="12"/>
  <c r="T336" i="12" s="1"/>
  <c r="AB336" i="12" s="1"/>
  <c r="AC336" i="12" s="1"/>
  <c r="AD336" i="12" s="1"/>
  <c r="S508" i="12"/>
  <c r="T508" i="12" s="1"/>
  <c r="AB508" i="12" s="1"/>
  <c r="S399" i="12"/>
  <c r="T399" i="12" s="1"/>
  <c r="AB399" i="12" s="1"/>
  <c r="S565" i="12"/>
  <c r="T565" i="12" s="1"/>
  <c r="AB565" i="12" s="1"/>
  <c r="S564" i="12"/>
  <c r="T564" i="12" s="1"/>
  <c r="AB564" i="12" s="1"/>
  <c r="S557" i="12"/>
  <c r="T557" i="12" s="1"/>
  <c r="AB557" i="12" s="1"/>
  <c r="S513" i="12"/>
  <c r="T513" i="12" s="1"/>
  <c r="AB513" i="12" s="1"/>
  <c r="S817" i="12"/>
  <c r="T817" i="12" s="1"/>
  <c r="AB817" i="12" s="1"/>
  <c r="AC817" i="12" s="1"/>
  <c r="AD817" i="12" s="1"/>
  <c r="S794" i="12"/>
  <c r="T794" i="12" s="1"/>
  <c r="AB794" i="12" s="1"/>
  <c r="AC794" i="12" s="1"/>
  <c r="AD794" i="12" s="1"/>
  <c r="S690" i="12"/>
  <c r="T690" i="12" s="1"/>
  <c r="AB690" i="12" s="1"/>
  <c r="S728" i="12"/>
  <c r="T728" i="12" s="1"/>
  <c r="AB728" i="12" s="1"/>
  <c r="S907" i="12"/>
  <c r="T907" i="12" s="1"/>
  <c r="AB907" i="12" s="1"/>
  <c r="S1142" i="12"/>
  <c r="T1142" i="12" s="1"/>
  <c r="AB1142" i="12" s="1"/>
  <c r="AC1142" i="12" s="1"/>
  <c r="AD1142" i="12" s="1"/>
  <c r="S1139" i="12"/>
  <c r="T1139" i="12" s="1"/>
  <c r="AB1139" i="12" s="1"/>
  <c r="S958" i="12"/>
  <c r="T958" i="12" s="1"/>
  <c r="AB958" i="12" s="1"/>
  <c r="S878" i="12"/>
  <c r="T878" i="12" s="1"/>
  <c r="AB878" i="12" s="1"/>
  <c r="S1070" i="12"/>
  <c r="T1070" i="12" s="1"/>
  <c r="AB1070" i="12" s="1"/>
  <c r="S1311" i="12"/>
  <c r="T1311" i="12" s="1"/>
  <c r="AB1311" i="12" s="1"/>
  <c r="S1228" i="12"/>
  <c r="T1228" i="12" s="1"/>
  <c r="AB1228" i="12" s="1"/>
  <c r="S1482" i="12"/>
  <c r="T1482" i="12" s="1"/>
  <c r="AB1482" i="12" s="1"/>
  <c r="S1660" i="12"/>
  <c r="T1660" i="12" s="1"/>
  <c r="AB1660" i="12" s="1"/>
  <c r="S1736" i="12"/>
  <c r="T1736" i="12" s="1"/>
  <c r="AB1736" i="12" s="1"/>
  <c r="S2137" i="12"/>
  <c r="T2137" i="12" s="1"/>
  <c r="AB2137" i="12" s="1"/>
  <c r="S328" i="12"/>
  <c r="T328" i="12" s="1"/>
  <c r="AB328" i="12" s="1"/>
  <c r="AC328" i="12" s="1"/>
  <c r="AD328" i="12" s="1"/>
  <c r="S339" i="12"/>
  <c r="T339" i="12" s="1"/>
  <c r="AB339" i="12" s="1"/>
  <c r="AC339" i="12" s="1"/>
  <c r="AD339" i="12" s="1"/>
  <c r="S207" i="12"/>
  <c r="T207" i="12" s="1"/>
  <c r="AB207" i="12" s="1"/>
  <c r="S316" i="12"/>
  <c r="T316" i="12" s="1"/>
  <c r="AB316" i="12" s="1"/>
  <c r="S179" i="12"/>
  <c r="T179" i="12" s="1"/>
  <c r="AB179" i="12" s="1"/>
  <c r="S180" i="12"/>
  <c r="T180" i="12" s="1"/>
  <c r="AB180" i="12" s="1"/>
  <c r="S237" i="12"/>
  <c r="T237" i="12" s="1"/>
  <c r="AB237" i="12" s="1"/>
  <c r="S238" i="12"/>
  <c r="T238" i="12" s="1"/>
  <c r="AB238" i="12" s="1"/>
  <c r="S208" i="12"/>
  <c r="T208" i="12" s="1"/>
  <c r="AB208" i="12" s="1"/>
  <c r="S181" i="12"/>
  <c r="T181" i="12" s="1"/>
  <c r="AB181" i="12" s="1"/>
  <c r="AC181" i="12" s="1"/>
  <c r="AD181" i="12" s="1"/>
  <c r="S442" i="12"/>
  <c r="T442" i="12" s="1"/>
  <c r="AB442" i="12" s="1"/>
  <c r="S343" i="12"/>
  <c r="T343" i="12" s="1"/>
  <c r="AB343" i="12" s="1"/>
  <c r="S478" i="12"/>
  <c r="T478" i="12" s="1"/>
  <c r="AB478" i="12" s="1"/>
  <c r="S553" i="12"/>
  <c r="T553" i="12" s="1"/>
  <c r="AB553" i="12" s="1"/>
  <c r="AC553" i="12" s="1"/>
  <c r="AD553" i="12" s="1"/>
  <c r="S366" i="12"/>
  <c r="T366" i="12" s="1"/>
  <c r="AB366" i="12" s="1"/>
  <c r="S138" i="12"/>
  <c r="T138" i="12" s="1"/>
  <c r="AB138" i="12" s="1"/>
  <c r="S492" i="12"/>
  <c r="T492" i="12" s="1"/>
  <c r="AB492" i="12" s="1"/>
  <c r="S394" i="12"/>
  <c r="T394" i="12" s="1"/>
  <c r="AB394" i="12" s="1"/>
  <c r="AC394" i="12" s="1"/>
  <c r="AD394" i="12" s="1"/>
  <c r="S242" i="12"/>
  <c r="T242" i="12" s="1"/>
  <c r="AB242" i="12" s="1"/>
  <c r="S465" i="12"/>
  <c r="T465" i="12" s="1"/>
  <c r="AB465" i="12" s="1"/>
  <c r="S452" i="12"/>
  <c r="T452" i="12" s="1"/>
  <c r="AB452" i="12" s="1"/>
  <c r="S294" i="12"/>
  <c r="T294" i="12" s="1"/>
  <c r="AB294" i="12" s="1"/>
  <c r="S598" i="12"/>
  <c r="T598" i="12" s="1"/>
  <c r="AB598" i="12" s="1"/>
  <c r="S702" i="12"/>
  <c r="T702" i="12" s="1"/>
  <c r="AB702" i="12" s="1"/>
  <c r="S293" i="12"/>
  <c r="T293" i="12" s="1"/>
  <c r="AB293" i="12" s="1"/>
  <c r="S639" i="12"/>
  <c r="T639" i="12" s="1"/>
  <c r="AB639" i="12" s="1"/>
  <c r="AC639" i="12" s="1"/>
  <c r="AD639" i="12" s="1"/>
  <c r="S472" i="12"/>
  <c r="T472" i="12" s="1"/>
  <c r="AB472" i="12" s="1"/>
  <c r="S545" i="12"/>
  <c r="T545" i="12" s="1"/>
  <c r="AB545" i="12" s="1"/>
  <c r="S333" i="12"/>
  <c r="T333" i="12" s="1"/>
  <c r="AB333" i="12" s="1"/>
  <c r="S551" i="12"/>
  <c r="T551" i="12" s="1"/>
  <c r="AB551" i="12" s="1"/>
  <c r="S655" i="12"/>
  <c r="T655" i="12" s="1"/>
  <c r="AB655" i="12" s="1"/>
  <c r="S919" i="12"/>
  <c r="T919" i="12" s="1"/>
  <c r="AB919" i="12" s="1"/>
  <c r="S918" i="12"/>
  <c r="T918" i="12" s="1"/>
  <c r="AB918" i="12" s="1"/>
  <c r="S587" i="12"/>
  <c r="T587" i="12" s="1"/>
  <c r="AB587" i="12" s="1"/>
  <c r="AC587" i="12" s="1"/>
  <c r="AD587" i="12" s="1"/>
  <c r="S762" i="12"/>
  <c r="T762" i="12" s="1"/>
  <c r="AB762" i="12" s="1"/>
  <c r="S821" i="12"/>
  <c r="T821" i="12" s="1"/>
  <c r="AB821" i="12" s="1"/>
  <c r="S1119" i="12"/>
  <c r="T1119" i="12" s="1"/>
  <c r="AB1119" i="12" s="1"/>
  <c r="S995" i="12"/>
  <c r="T995" i="12" s="1"/>
  <c r="AB995" i="12" s="1"/>
  <c r="AC995" i="12" s="1"/>
  <c r="AD995" i="12" s="1"/>
  <c r="S897" i="12"/>
  <c r="T897" i="12" s="1"/>
  <c r="AB897" i="12" s="1"/>
  <c r="S748" i="12"/>
  <c r="T748" i="12" s="1"/>
  <c r="AB748" i="12" s="1"/>
  <c r="S1218" i="12"/>
  <c r="T1218" i="12" s="1"/>
  <c r="AB1218" i="12" s="1"/>
  <c r="S1250" i="12"/>
  <c r="T1250" i="12" s="1"/>
  <c r="AB1250" i="12" s="1"/>
  <c r="AC1250" i="12" s="1"/>
  <c r="AD1250" i="12" s="1"/>
  <c r="S1340" i="12"/>
  <c r="T1340" i="12" s="1"/>
  <c r="AB1340" i="12" s="1"/>
  <c r="S1260" i="12"/>
  <c r="T1260" i="12" s="1"/>
  <c r="AB1260" i="12" s="1"/>
  <c r="S1493" i="12"/>
  <c r="T1493" i="12" s="1"/>
  <c r="AB1493" i="12" s="1"/>
  <c r="S1753" i="12"/>
  <c r="T1753" i="12" s="1"/>
  <c r="AB1753" i="12" s="1"/>
  <c r="S2138" i="12"/>
  <c r="T2138" i="12" s="1"/>
  <c r="AB2138" i="12" s="1"/>
  <c r="S406" i="12"/>
  <c r="T406" i="12" s="1"/>
  <c r="AB406" i="12" s="1"/>
  <c r="S266" i="12"/>
  <c r="T266" i="12" s="1"/>
  <c r="AB266" i="12" s="1"/>
  <c r="AC266" i="12" s="1"/>
  <c r="AD266" i="12" s="1"/>
  <c r="S233" i="12"/>
  <c r="T233" i="12" s="1"/>
  <c r="AB233" i="12" s="1"/>
  <c r="AC233" i="12" s="1"/>
  <c r="AD233" i="12" s="1"/>
  <c r="S268" i="12"/>
  <c r="T268" i="12" s="1"/>
  <c r="AB268" i="12" s="1"/>
  <c r="S227" i="12"/>
  <c r="T227" i="12" s="1"/>
  <c r="AB227" i="12" s="1"/>
  <c r="S163" i="12"/>
  <c r="T163" i="12" s="1"/>
  <c r="AB163" i="12" s="1"/>
  <c r="S137" i="12"/>
  <c r="T137" i="12" s="1"/>
  <c r="AB137" i="12" s="1"/>
  <c r="S142" i="12"/>
  <c r="T142" i="12" s="1"/>
  <c r="AB142" i="12" s="1"/>
  <c r="S477" i="12"/>
  <c r="T477" i="12" s="1"/>
  <c r="AB477" i="12" s="1"/>
  <c r="S247" i="12"/>
  <c r="T247" i="12" s="1"/>
  <c r="AB247" i="12" s="1"/>
  <c r="S707" i="12"/>
  <c r="T707" i="12" s="1"/>
  <c r="AB707" i="12" s="1"/>
  <c r="AC707" i="12" s="1"/>
  <c r="AD707" i="12" s="1"/>
  <c r="S531" i="12"/>
  <c r="T531" i="12" s="1"/>
  <c r="AB531" i="12" s="1"/>
  <c r="S373" i="12"/>
  <c r="T373" i="12" s="1"/>
  <c r="AB373" i="12" s="1"/>
  <c r="S443" i="12"/>
  <c r="T443" i="12" s="1"/>
  <c r="AB443" i="12" s="1"/>
  <c r="S325" i="12"/>
  <c r="T325" i="12" s="1"/>
  <c r="AB325" i="12" s="1"/>
  <c r="AC325" i="12" s="1"/>
  <c r="AD325" i="12" s="1"/>
  <c r="S369" i="12"/>
  <c r="T369" i="12" s="1"/>
  <c r="AB369" i="12" s="1"/>
  <c r="S543" i="12"/>
  <c r="T543" i="12" s="1"/>
  <c r="AB543" i="12" s="1"/>
  <c r="S483" i="12"/>
  <c r="T483" i="12" s="1"/>
  <c r="AB483" i="12" s="1"/>
  <c r="S466" i="12"/>
  <c r="T466" i="12" s="1"/>
  <c r="AB466" i="12" s="1"/>
  <c r="AC466" i="12" s="1"/>
  <c r="AD466" i="12" s="1"/>
  <c r="S387" i="12"/>
  <c r="T387" i="12" s="1"/>
  <c r="AB387" i="12" s="1"/>
  <c r="S311" i="12"/>
  <c r="T311" i="12" s="1"/>
  <c r="AB311" i="12" s="1"/>
  <c r="S767" i="12"/>
  <c r="T767" i="12" s="1"/>
  <c r="AB767" i="12" s="1"/>
  <c r="S582" i="12"/>
  <c r="T582" i="12" s="1"/>
  <c r="AB582" i="12" s="1"/>
  <c r="S476" i="12"/>
  <c r="T476" i="12" s="1"/>
  <c r="AB476" i="12" s="1"/>
  <c r="S626" i="12"/>
  <c r="T626" i="12" s="1"/>
  <c r="AB626" i="12" s="1"/>
  <c r="S621" i="12"/>
  <c r="T621" i="12" s="1"/>
  <c r="AB621" i="12" s="1"/>
  <c r="S658" i="12"/>
  <c r="T658" i="12" s="1"/>
  <c r="AB658" i="12" s="1"/>
  <c r="AC658" i="12" s="1"/>
  <c r="AD658" i="12" s="1"/>
  <c r="S321" i="12"/>
  <c r="T321" i="12" s="1"/>
  <c r="AB321" i="12" s="1"/>
  <c r="S302" i="12"/>
  <c r="T302" i="12" s="1"/>
  <c r="AB302" i="12" s="1"/>
  <c r="S602" i="12"/>
  <c r="T602" i="12" s="1"/>
  <c r="AB602" i="12" s="1"/>
  <c r="S666" i="12"/>
  <c r="T666" i="12" s="1"/>
  <c r="AB666" i="12" s="1"/>
  <c r="S927" i="12"/>
  <c r="T927" i="12" s="1"/>
  <c r="AB927" i="12" s="1"/>
  <c r="S854" i="12"/>
  <c r="T854" i="12" s="1"/>
  <c r="AB854" i="12" s="1"/>
  <c r="S776" i="12"/>
  <c r="T776" i="12" s="1"/>
  <c r="AB776" i="12" s="1"/>
  <c r="AC776" i="12" s="1"/>
  <c r="AD776" i="12" s="1"/>
  <c r="S548" i="12"/>
  <c r="T548" i="12" s="1"/>
  <c r="AB548" i="12" s="1"/>
  <c r="AC548" i="12" s="1"/>
  <c r="AD548" i="12" s="1"/>
  <c r="S961" i="12"/>
  <c r="T961" i="12" s="1"/>
  <c r="AB961" i="12" s="1"/>
  <c r="S1072" i="12"/>
  <c r="T1072" i="12" s="1"/>
  <c r="AB1072" i="12" s="1"/>
  <c r="S743" i="12"/>
  <c r="T743" i="12" s="1"/>
  <c r="AB743" i="12" s="1"/>
  <c r="S1014" i="12"/>
  <c r="T1014" i="12" s="1"/>
  <c r="AB1014" i="12" s="1"/>
  <c r="AC1014" i="12" s="1"/>
  <c r="AD1014" i="12" s="1"/>
  <c r="S999" i="12"/>
  <c r="T999" i="12" s="1"/>
  <c r="AB999" i="12" s="1"/>
  <c r="S1145" i="12"/>
  <c r="T1145" i="12" s="1"/>
  <c r="AB1145" i="12" s="1"/>
  <c r="S1192" i="12"/>
  <c r="T1192" i="12" s="1"/>
  <c r="AB1192" i="12" s="1"/>
  <c r="S1388" i="12"/>
  <c r="T1388" i="12" s="1"/>
  <c r="AB1388" i="12" s="1"/>
  <c r="AC1388" i="12" s="1"/>
  <c r="AD1388" i="12" s="1"/>
  <c r="S1399" i="12"/>
  <c r="T1399" i="12" s="1"/>
  <c r="AB1399" i="12" s="1"/>
  <c r="S1549" i="12"/>
  <c r="T1549" i="12" s="1"/>
  <c r="AB1549" i="12" s="1"/>
  <c r="S1926" i="12"/>
  <c r="T1926" i="12" s="1"/>
  <c r="AB1926" i="12" s="1"/>
  <c r="S2641" i="12"/>
  <c r="T2641" i="12" s="1"/>
  <c r="AB2641" i="12" s="1"/>
  <c r="S219" i="12"/>
  <c r="T219" i="12" s="1"/>
  <c r="AB219" i="12" s="1"/>
  <c r="S196" i="12"/>
  <c r="T196" i="12" s="1"/>
  <c r="AB196" i="12" s="1"/>
  <c r="S331" i="12"/>
  <c r="T331" i="12" s="1"/>
  <c r="AB331" i="12" s="1"/>
  <c r="AC331" i="12" s="1"/>
  <c r="AD331" i="12" s="1"/>
  <c r="S194" i="12"/>
  <c r="T194" i="12" s="1"/>
  <c r="AB194" i="12" s="1"/>
  <c r="AC194" i="12" s="1"/>
  <c r="AD194" i="12" s="1"/>
  <c r="S149" i="12"/>
  <c r="T149" i="12" s="1"/>
  <c r="AB149" i="12" s="1"/>
  <c r="S258" i="12"/>
  <c r="T258" i="12" s="1"/>
  <c r="AB258" i="12" s="1"/>
  <c r="S348" i="12"/>
  <c r="T348" i="12" s="1"/>
  <c r="AB348" i="12" s="1"/>
  <c r="S150" i="12"/>
  <c r="T150" i="12" s="1"/>
  <c r="AB150" i="12" s="1"/>
  <c r="S507" i="12"/>
  <c r="T507" i="12" s="1"/>
  <c r="AB507" i="12" s="1"/>
  <c r="S296" i="12"/>
  <c r="T296" i="12" s="1"/>
  <c r="AB296" i="12" s="1"/>
  <c r="S259" i="12"/>
  <c r="T259" i="12" s="1"/>
  <c r="AB259" i="12" s="1"/>
  <c r="S384" i="12"/>
  <c r="T384" i="12" s="1"/>
  <c r="AB384" i="12" s="1"/>
  <c r="AC384" i="12" s="1"/>
  <c r="AD384" i="12" s="1"/>
  <c r="S260" i="12"/>
  <c r="T260" i="12" s="1"/>
  <c r="AB260" i="12" s="1"/>
  <c r="S415" i="12"/>
  <c r="T415" i="12" s="1"/>
  <c r="AB415" i="12" s="1"/>
  <c r="S439" i="12"/>
  <c r="T439" i="12" s="1"/>
  <c r="AB439" i="12" s="1"/>
  <c r="S511" i="12"/>
  <c r="T511" i="12" s="1"/>
  <c r="AB511" i="12" s="1"/>
  <c r="AC511" i="12" s="1"/>
  <c r="AD511" i="12" s="1"/>
  <c r="S515" i="12"/>
  <c r="T515" i="12" s="1"/>
  <c r="AB515" i="12" s="1"/>
  <c r="S353" i="12"/>
  <c r="T353" i="12" s="1"/>
  <c r="AB353" i="12" s="1"/>
  <c r="S605" i="12"/>
  <c r="T605" i="12" s="1"/>
  <c r="AB605" i="12" s="1"/>
  <c r="S717" i="12"/>
  <c r="T717" i="12" s="1"/>
  <c r="AB717" i="12" s="1"/>
  <c r="AC717" i="12" s="1"/>
  <c r="AD717" i="12" s="1"/>
  <c r="S428" i="12"/>
  <c r="T428" i="12" s="1"/>
  <c r="AB428" i="12" s="1"/>
  <c r="S220" i="12"/>
  <c r="T220" i="12" s="1"/>
  <c r="AB220" i="12" s="1"/>
  <c r="S649" i="12"/>
  <c r="T649" i="12" s="1"/>
  <c r="AB649" i="12" s="1"/>
  <c r="S549" i="12"/>
  <c r="T549" i="12" s="1"/>
  <c r="AB549" i="12" s="1"/>
  <c r="S424" i="12"/>
  <c r="T424" i="12" s="1"/>
  <c r="AB424" i="12" s="1"/>
  <c r="S651" i="12"/>
  <c r="T651" i="12" s="1"/>
  <c r="AB651" i="12" s="1"/>
  <c r="S679" i="12"/>
  <c r="T679" i="12" s="1"/>
  <c r="AB679" i="12" s="1"/>
  <c r="S556" i="12"/>
  <c r="T556" i="12" s="1"/>
  <c r="AB556" i="12" s="1"/>
  <c r="AC556" i="12" s="1"/>
  <c r="AD556" i="12" s="1"/>
  <c r="S504" i="12"/>
  <c r="T504" i="12" s="1"/>
  <c r="AB504" i="12" s="1"/>
  <c r="S523" i="12"/>
  <c r="T523" i="12" s="1"/>
  <c r="AB523" i="12" s="1"/>
  <c r="S612" i="12"/>
  <c r="T612" i="12" s="1"/>
  <c r="AB612" i="12" s="1"/>
  <c r="S694" i="12"/>
  <c r="T694" i="12" s="1"/>
  <c r="AB694" i="12" s="1"/>
  <c r="S926" i="12"/>
  <c r="T926" i="12" s="1"/>
  <c r="AB926" i="12" s="1"/>
  <c r="S561" i="12"/>
  <c r="T561" i="12" s="1"/>
  <c r="AB561" i="12" s="1"/>
  <c r="S512" i="12"/>
  <c r="T512" i="12" s="1"/>
  <c r="AB512" i="12" s="1"/>
  <c r="AC512" i="12" s="1"/>
  <c r="AD512" i="12" s="1"/>
  <c r="S757" i="12"/>
  <c r="T757" i="12" s="1"/>
  <c r="AB757" i="12" s="1"/>
  <c r="AC757" i="12" s="1"/>
  <c r="AD757" i="12" s="1"/>
  <c r="S1155" i="12"/>
  <c r="T1155" i="12" s="1"/>
  <c r="AB1155" i="12" s="1"/>
  <c r="S733" i="12"/>
  <c r="T733" i="12" s="1"/>
  <c r="AB733" i="12" s="1"/>
  <c r="S778" i="12"/>
  <c r="T778" i="12" s="1"/>
  <c r="AB778" i="12" s="1"/>
  <c r="S890" i="12"/>
  <c r="T890" i="12" s="1"/>
  <c r="AB890" i="12" s="1"/>
  <c r="AC890" i="12" s="1"/>
  <c r="AD890" i="12" s="1"/>
  <c r="S990" i="12"/>
  <c r="T990" i="12" s="1"/>
  <c r="AB990" i="12" s="1"/>
  <c r="S1347" i="12"/>
  <c r="T1347" i="12" s="1"/>
  <c r="AB1347" i="12" s="1"/>
  <c r="S1151" i="12"/>
  <c r="T1151" i="12" s="1"/>
  <c r="AB1151" i="12" s="1"/>
  <c r="S1191" i="12"/>
  <c r="T1191" i="12" s="1"/>
  <c r="AB1191" i="12" s="1"/>
  <c r="S1239" i="12"/>
  <c r="T1239" i="12" s="1"/>
  <c r="AB1239" i="12" s="1"/>
  <c r="S1587" i="12"/>
  <c r="T1587" i="12" s="1"/>
  <c r="AB1587" i="12" s="1"/>
  <c r="S1952" i="12"/>
  <c r="T1952" i="12" s="1"/>
  <c r="AB1952" i="12" s="1"/>
  <c r="S3094" i="12"/>
  <c r="T3094" i="12" s="1"/>
  <c r="AB3094" i="12" s="1"/>
  <c r="S134" i="12"/>
  <c r="T134" i="12" s="1"/>
  <c r="AB134" i="12" s="1"/>
  <c r="S136" i="12"/>
  <c r="T136" i="12" s="1"/>
  <c r="AB136" i="12" s="1"/>
  <c r="S401" i="12"/>
  <c r="T401" i="12" s="1"/>
  <c r="AB401" i="12" s="1"/>
  <c r="AC401" i="12" s="1"/>
  <c r="AD401" i="12" s="1"/>
  <c r="S231" i="12"/>
  <c r="T231" i="12" s="1"/>
  <c r="AB231" i="12" s="1"/>
  <c r="AC231" i="12" s="1"/>
  <c r="AD231" i="12" s="1"/>
  <c r="S133" i="12"/>
  <c r="T133" i="12" s="1"/>
  <c r="AB133" i="12" s="1"/>
  <c r="S187" i="12"/>
  <c r="T187" i="12" s="1"/>
  <c r="AB187" i="12" s="1"/>
  <c r="S225" i="12"/>
  <c r="T225" i="12" s="1"/>
  <c r="AB225" i="12" s="1"/>
  <c r="S263" i="12"/>
  <c r="T263" i="12" s="1"/>
  <c r="AB263" i="12" s="1"/>
  <c r="S158" i="12"/>
  <c r="T158" i="12" s="1"/>
  <c r="AB158" i="12" s="1"/>
  <c r="S421" i="12"/>
  <c r="T421" i="12" s="1"/>
  <c r="AB421" i="12" s="1"/>
  <c r="S255" i="12"/>
  <c r="T255" i="12" s="1"/>
  <c r="AB255" i="12" s="1"/>
  <c r="S389" i="12"/>
  <c r="T389" i="12" s="1"/>
  <c r="AB389" i="12" s="1"/>
  <c r="AC389" i="12" s="1"/>
  <c r="AD389" i="12" s="1"/>
  <c r="S350" i="12"/>
  <c r="T350" i="12" s="1"/>
  <c r="AB350" i="12" s="1"/>
  <c r="S337" i="12"/>
  <c r="T337" i="12" s="1"/>
  <c r="AB337" i="12" s="1"/>
  <c r="S326" i="12"/>
  <c r="T326" i="12" s="1"/>
  <c r="AB326" i="12" s="1"/>
  <c r="S482" i="12"/>
  <c r="T482" i="12" s="1"/>
  <c r="AB482" i="12" s="1"/>
  <c r="AC482" i="12" s="1"/>
  <c r="AD482" i="12" s="1"/>
  <c r="S454" i="12"/>
  <c r="T454" i="12" s="1"/>
  <c r="AB454" i="12" s="1"/>
  <c r="S550" i="12"/>
  <c r="T550" i="12" s="1"/>
  <c r="AB550" i="12" s="1"/>
  <c r="S759" i="12"/>
  <c r="T759" i="12" s="1"/>
  <c r="AB759" i="12" s="1"/>
  <c r="AC759" i="12" s="1"/>
  <c r="AD759" i="12" s="1"/>
  <c r="S139" i="12"/>
  <c r="T139" i="12" s="1"/>
  <c r="AB139" i="12" s="1"/>
  <c r="AC139" i="12" s="1"/>
  <c r="AD139" i="12" s="1"/>
  <c r="S335" i="12"/>
  <c r="T335" i="12" s="1"/>
  <c r="AB335" i="12" s="1"/>
  <c r="S426" i="12"/>
  <c r="T426" i="12" s="1"/>
  <c r="AB426" i="12" s="1"/>
  <c r="S631" i="12"/>
  <c r="T631" i="12" s="1"/>
  <c r="AB631" i="12" s="1"/>
  <c r="S450" i="12"/>
  <c r="T450" i="12" s="1"/>
  <c r="AB450" i="12" s="1"/>
  <c r="S777" i="12"/>
  <c r="T777" i="12" s="1"/>
  <c r="AB777" i="12" s="1"/>
  <c r="S698" i="12"/>
  <c r="T698" i="12" s="1"/>
  <c r="AB698" i="12" s="1"/>
  <c r="S681" i="12"/>
  <c r="T681" i="12" s="1"/>
  <c r="AB681" i="12" s="1"/>
  <c r="S592" i="12"/>
  <c r="T592" i="12" s="1"/>
  <c r="AB592" i="12" s="1"/>
  <c r="AC592" i="12" s="1"/>
  <c r="AD592" i="12" s="1"/>
  <c r="S517" i="12"/>
  <c r="T517" i="12" s="1"/>
  <c r="AB517" i="12" s="1"/>
  <c r="S506" i="12"/>
  <c r="T506" i="12" s="1"/>
  <c r="AB506" i="12" s="1"/>
  <c r="S585" i="12"/>
  <c r="T585" i="12" s="1"/>
  <c r="AB585" i="12" s="1"/>
  <c r="S648" i="12"/>
  <c r="T648" i="12" s="1"/>
  <c r="AB648" i="12" s="1"/>
  <c r="S763" i="12"/>
  <c r="T763" i="12" s="1"/>
  <c r="AB763" i="12" s="1"/>
  <c r="S683" i="12"/>
  <c r="T683" i="12" s="1"/>
  <c r="AB683" i="12" s="1"/>
  <c r="S589" i="12"/>
  <c r="T589" i="12" s="1"/>
  <c r="AB589" i="12" s="1"/>
  <c r="AC589" i="12" s="1"/>
  <c r="AD589" i="12" s="1"/>
  <c r="S663" i="12"/>
  <c r="T663" i="12" s="1"/>
  <c r="AB663" i="12" s="1"/>
  <c r="AC663" i="12" s="1"/>
  <c r="AD663" i="12" s="1"/>
  <c r="S932" i="12"/>
  <c r="T932" i="12" s="1"/>
  <c r="AB932" i="12" s="1"/>
  <c r="S771" i="12"/>
  <c r="T771" i="12" s="1"/>
  <c r="AB771" i="12" s="1"/>
  <c r="S781" i="12"/>
  <c r="T781" i="12" s="1"/>
  <c r="AB781" i="12" s="1"/>
  <c r="S1006" i="12"/>
  <c r="T1006" i="12" s="1"/>
  <c r="AB1006" i="12" s="1"/>
  <c r="AC1006" i="12" s="1"/>
  <c r="AD1006" i="12" s="1"/>
  <c r="S1316" i="12"/>
  <c r="T1316" i="12" s="1"/>
  <c r="AB1316" i="12" s="1"/>
  <c r="S1211" i="12"/>
  <c r="T1211" i="12" s="1"/>
  <c r="AB1211" i="12" s="1"/>
  <c r="S1123" i="12"/>
  <c r="T1123" i="12" s="1"/>
  <c r="AB1123" i="12" s="1"/>
  <c r="S1268" i="12"/>
  <c r="T1268" i="12" s="1"/>
  <c r="AB1268" i="12" s="1"/>
  <c r="AC1268" i="12" s="1"/>
  <c r="AD1268" i="12" s="1"/>
  <c r="S1638" i="12"/>
  <c r="T1638" i="12" s="1"/>
  <c r="AB1638" i="12" s="1"/>
  <c r="S1430" i="12"/>
  <c r="T1430" i="12" s="1"/>
  <c r="AB1430" i="12" s="1"/>
  <c r="S1923" i="12"/>
  <c r="T1923" i="12" s="1"/>
  <c r="AB1923" i="12" s="1"/>
  <c r="S229" i="12"/>
  <c r="T229" i="12" s="1"/>
  <c r="AB229" i="12" s="1"/>
  <c r="S269" i="12"/>
  <c r="T269" i="12" s="1"/>
  <c r="AB269" i="12" s="1"/>
  <c r="S232" i="12"/>
  <c r="T232" i="12" s="1"/>
  <c r="AB232" i="12" s="1"/>
  <c r="S491" i="12"/>
  <c r="T491" i="12" s="1"/>
  <c r="AB491" i="12" s="1"/>
  <c r="AC491" i="12" s="1"/>
  <c r="AD491" i="12" s="1"/>
  <c r="S177" i="12"/>
  <c r="T177" i="12" s="1"/>
  <c r="AB177" i="12" s="1"/>
  <c r="AC177" i="12" s="1"/>
  <c r="AD177" i="12" s="1"/>
  <c r="S274" i="12"/>
  <c r="T274" i="12" s="1"/>
  <c r="AB274" i="12" s="1"/>
  <c r="S358" i="12"/>
  <c r="T358" i="12" s="1"/>
  <c r="AB358" i="12" s="1"/>
  <c r="S525" i="12"/>
  <c r="T525" i="12" s="1"/>
  <c r="AB525" i="12" s="1"/>
  <c r="S203" i="12"/>
  <c r="T203" i="12" s="1"/>
  <c r="AB203" i="12" s="1"/>
  <c r="S193" i="12"/>
  <c r="T193" i="12" s="1"/>
  <c r="AB193" i="12" s="1"/>
  <c r="S170" i="12"/>
  <c r="T170" i="12" s="1"/>
  <c r="AB170" i="12" s="1"/>
  <c r="S344" i="12"/>
  <c r="T344" i="12" s="1"/>
  <c r="AB344" i="12" s="1"/>
  <c r="S368" i="12"/>
  <c r="T368" i="12" s="1"/>
  <c r="AB368" i="12" s="1"/>
  <c r="AC368" i="12" s="1"/>
  <c r="AD368" i="12" s="1"/>
  <c r="S330" i="12"/>
  <c r="T330" i="12" s="1"/>
  <c r="AB330" i="12" s="1"/>
  <c r="S272" i="12"/>
  <c r="T272" i="12" s="1"/>
  <c r="AB272" i="12" s="1"/>
  <c r="S527" i="12"/>
  <c r="T527" i="12" s="1"/>
  <c r="AB527" i="12" s="1"/>
  <c r="S277" i="12"/>
  <c r="T277" i="12" s="1"/>
  <c r="AB277" i="12" s="1"/>
  <c r="AC277" i="12" s="1"/>
  <c r="AD277" i="12" s="1"/>
  <c r="S377" i="12"/>
  <c r="T377" i="12" s="1"/>
  <c r="AB377" i="12" s="1"/>
  <c r="S432" i="12"/>
  <c r="T432" i="12" s="1"/>
  <c r="AB432" i="12" s="1"/>
  <c r="S354" i="12"/>
  <c r="T354" i="12" s="1"/>
  <c r="AB354" i="12" s="1"/>
  <c r="AC354" i="12" s="1"/>
  <c r="AD354" i="12" s="1"/>
  <c r="S434" i="12"/>
  <c r="T434" i="12" s="1"/>
  <c r="AB434" i="12" s="1"/>
  <c r="AC434" i="12" s="1"/>
  <c r="AD434" i="12" s="1"/>
  <c r="S304" i="12"/>
  <c r="T304" i="12" s="1"/>
  <c r="AB304" i="12" s="1"/>
  <c r="S661" i="12"/>
  <c r="T661" i="12" s="1"/>
  <c r="AB661" i="12" s="1"/>
  <c r="S447" i="12"/>
  <c r="T447" i="12" s="1"/>
  <c r="AB447" i="12" s="1"/>
  <c r="S596" i="12"/>
  <c r="T596" i="12" s="1"/>
  <c r="AB596" i="12" s="1"/>
  <c r="S568" i="12"/>
  <c r="T568" i="12" s="1"/>
  <c r="AB568" i="12" s="1"/>
  <c r="S526" i="12"/>
  <c r="T526" i="12" s="1"/>
  <c r="AB526" i="12" s="1"/>
  <c r="S699" i="12"/>
  <c r="T699" i="12" s="1"/>
  <c r="AB699" i="12" s="1"/>
  <c r="S684" i="12"/>
  <c r="T684" i="12" s="1"/>
  <c r="AB684" i="12" s="1"/>
  <c r="AC684" i="12" s="1"/>
  <c r="AD684" i="12" s="1"/>
  <c r="S573" i="12"/>
  <c r="T573" i="12" s="1"/>
  <c r="AB573" i="12" s="1"/>
  <c r="S554" i="12"/>
  <c r="T554" i="12" s="1"/>
  <c r="AB554" i="12" s="1"/>
  <c r="S898" i="12"/>
  <c r="T898" i="12" s="1"/>
  <c r="AB898" i="12" s="1"/>
  <c r="S537" i="12"/>
  <c r="T537" i="12" s="1"/>
  <c r="AB537" i="12" s="1"/>
  <c r="S669" i="12"/>
  <c r="T669" i="12" s="1"/>
  <c r="AB669" i="12" s="1"/>
  <c r="S1071" i="12"/>
  <c r="T1071" i="12" s="1"/>
  <c r="AB1071" i="12" s="1"/>
  <c r="S746" i="12"/>
  <c r="T746" i="12" s="1"/>
  <c r="AB746" i="12" s="1"/>
  <c r="AC746" i="12" s="1"/>
  <c r="AD746" i="12" s="1"/>
  <c r="S1048" i="12"/>
  <c r="T1048" i="12" s="1"/>
  <c r="AB1048" i="12" s="1"/>
  <c r="AC1048" i="12" s="1"/>
  <c r="AD1048" i="12" s="1"/>
  <c r="S1021" i="12"/>
  <c r="T1021" i="12" s="1"/>
  <c r="AB1021" i="12" s="1"/>
  <c r="S1001" i="12"/>
  <c r="T1001" i="12" s="1"/>
  <c r="AB1001" i="12" s="1"/>
  <c r="S723" i="12"/>
  <c r="T723" i="12" s="1"/>
  <c r="AB723" i="12" s="1"/>
  <c r="S1034" i="12"/>
  <c r="T1034" i="12" s="1"/>
  <c r="AB1034" i="12" s="1"/>
  <c r="AC1034" i="12" s="1"/>
  <c r="AD1034" i="12" s="1"/>
  <c r="S1332" i="12"/>
  <c r="T1332" i="12" s="1"/>
  <c r="AB1332" i="12" s="1"/>
  <c r="S1111" i="12"/>
  <c r="T1111" i="12" s="1"/>
  <c r="AB1111" i="12" s="1"/>
  <c r="S1494" i="12"/>
  <c r="T1494" i="12" s="1"/>
  <c r="AB1494" i="12" s="1"/>
  <c r="S1540" i="12"/>
  <c r="T1540" i="12" s="1"/>
  <c r="AB1540" i="12" s="1"/>
  <c r="AC1540" i="12" s="1"/>
  <c r="AD1540" i="12" s="1"/>
  <c r="S1625" i="12"/>
  <c r="T1625" i="12" s="1"/>
  <c r="AB1625" i="12" s="1"/>
  <c r="S1728" i="12"/>
  <c r="T1728" i="12" s="1"/>
  <c r="AB1728" i="12" s="1"/>
  <c r="S832" i="12"/>
  <c r="T832" i="12" s="1"/>
  <c r="AB832" i="12" s="1"/>
  <c r="S796" i="12"/>
  <c r="T796" i="12" s="1"/>
  <c r="AB796" i="12" s="1"/>
  <c r="S1046" i="12"/>
  <c r="T1046" i="12" s="1"/>
  <c r="AB1046" i="12" s="1"/>
  <c r="S1190" i="12"/>
  <c r="T1190" i="12" s="1"/>
  <c r="AB1190" i="12" s="1"/>
  <c r="S1020" i="12"/>
  <c r="T1020" i="12" s="1"/>
  <c r="AB1020" i="12" s="1"/>
  <c r="S1277" i="12"/>
  <c r="T1277" i="12" s="1"/>
  <c r="AB1277" i="12" s="1"/>
  <c r="AC1277" i="12" s="1"/>
  <c r="AD1277" i="12" s="1"/>
  <c r="S1578" i="12"/>
  <c r="T1578" i="12" s="1"/>
  <c r="AB1578" i="12" s="1"/>
  <c r="S1774" i="12"/>
  <c r="T1774" i="12" s="1"/>
  <c r="AB1774" i="12" s="1"/>
  <c r="S1914" i="12"/>
  <c r="T1914" i="12" s="1"/>
  <c r="AB1914" i="12" s="1"/>
  <c r="S155" i="12"/>
  <c r="T155" i="12" s="1"/>
  <c r="AB155" i="12" s="1"/>
  <c r="S183" i="12"/>
  <c r="T183" i="12" s="1"/>
  <c r="AB183" i="12" s="1"/>
  <c r="S218" i="12"/>
  <c r="T218" i="12" s="1"/>
  <c r="AB218" i="12" s="1"/>
  <c r="S140" i="12"/>
  <c r="T140" i="12" s="1"/>
  <c r="AB140" i="12" s="1"/>
  <c r="S159" i="12"/>
  <c r="T159" i="12" s="1"/>
  <c r="AB159" i="12" s="1"/>
  <c r="AC159" i="12" s="1"/>
  <c r="AD159" i="12" s="1"/>
  <c r="S148" i="12"/>
  <c r="T148" i="12" s="1"/>
  <c r="AB148" i="12" s="1"/>
  <c r="S214" i="12"/>
  <c r="T214" i="12" s="1"/>
  <c r="AB214" i="12" s="1"/>
  <c r="S355" i="12"/>
  <c r="T355" i="12" s="1"/>
  <c r="AB355" i="12" s="1"/>
  <c r="S235" i="12"/>
  <c r="T235" i="12" s="1"/>
  <c r="AB235" i="12" s="1"/>
  <c r="AC235" i="12" s="1"/>
  <c r="AD235" i="12" s="1"/>
  <c r="S287" i="12"/>
  <c r="T287" i="12" s="1"/>
  <c r="AB287" i="12" s="1"/>
  <c r="S446" i="12"/>
  <c r="T446" i="12" s="1"/>
  <c r="AB446" i="12" s="1"/>
  <c r="S403" i="12"/>
  <c r="T403" i="12" s="1"/>
  <c r="AB403" i="12" s="1"/>
  <c r="S444" i="12"/>
  <c r="T444" i="12" s="1"/>
  <c r="AB444" i="12" s="1"/>
  <c r="AC444" i="12" s="1"/>
  <c r="AD444" i="12" s="1"/>
  <c r="S490" i="12"/>
  <c r="T490" i="12" s="1"/>
  <c r="AB490" i="12" s="1"/>
  <c r="S489" i="12"/>
  <c r="T489" i="12" s="1"/>
  <c r="AB489" i="12" s="1"/>
  <c r="S295" i="12"/>
  <c r="T295" i="12" s="1"/>
  <c r="AB295" i="12" s="1"/>
  <c r="S474" i="12"/>
  <c r="T474" i="12" s="1"/>
  <c r="AB474" i="12" s="1"/>
  <c r="S312" i="12"/>
  <c r="T312" i="12" s="1"/>
  <c r="AB312" i="12" s="1"/>
  <c r="S486" i="12"/>
  <c r="T486" i="12" s="1"/>
  <c r="AB486" i="12" s="1"/>
  <c r="S376" i="12"/>
  <c r="T376" i="12" s="1"/>
  <c r="AB376" i="12" s="1"/>
  <c r="S390" i="12"/>
  <c r="T390" i="12" s="1"/>
  <c r="AB390" i="12" s="1"/>
  <c r="AC390" i="12" s="1"/>
  <c r="AD390" i="12" s="1"/>
  <c r="S359" i="12"/>
  <c r="T359" i="12" s="1"/>
  <c r="AB359" i="12" s="1"/>
  <c r="S524" i="12"/>
  <c r="T524" i="12" s="1"/>
  <c r="AB524" i="12" s="1"/>
  <c r="S672" i="12"/>
  <c r="T672" i="12" s="1"/>
  <c r="AB672" i="12" s="1"/>
  <c r="S734" i="12"/>
  <c r="T734" i="12" s="1"/>
  <c r="AB734" i="12" s="1"/>
  <c r="S279" i="12"/>
  <c r="T279" i="12" s="1"/>
  <c r="AB279" i="12" s="1"/>
  <c r="S332" i="12"/>
  <c r="T332" i="12" s="1"/>
  <c r="AB332" i="12" s="1"/>
  <c r="S828" i="12"/>
  <c r="T828" i="12" s="1"/>
  <c r="AB828" i="12" s="1"/>
  <c r="AC828" i="12" s="1"/>
  <c r="AD828" i="12" s="1"/>
  <c r="S703" i="12"/>
  <c r="T703" i="12" s="1"/>
  <c r="AB703" i="12" s="1"/>
  <c r="AC703" i="12" s="1"/>
  <c r="AD703" i="12" s="1"/>
  <c r="S361" i="12"/>
  <c r="T361" i="12" s="1"/>
  <c r="AB361" i="12" s="1"/>
  <c r="S275" i="12"/>
  <c r="T275" i="12" s="1"/>
  <c r="AB275" i="12" s="1"/>
  <c r="S600" i="12"/>
  <c r="T600" i="12" s="1"/>
  <c r="AB600" i="12" s="1"/>
  <c r="S805" i="12"/>
  <c r="T805" i="12" s="1"/>
  <c r="AB805" i="12" s="1"/>
  <c r="AC805" i="12" s="1"/>
  <c r="AD805" i="12" s="1"/>
  <c r="S940" i="12"/>
  <c r="T940" i="12" s="1"/>
  <c r="AB940" i="12" s="1"/>
  <c r="S807" i="12"/>
  <c r="T807" i="12" s="1"/>
  <c r="AB807" i="12" s="1"/>
  <c r="S804" i="12"/>
  <c r="T804" i="12" s="1"/>
  <c r="AB804" i="12" s="1"/>
  <c r="S962" i="12"/>
  <c r="T962" i="12" s="1"/>
  <c r="AB962" i="12" s="1"/>
  <c r="AC962" i="12" s="1"/>
  <c r="AD962" i="12" s="1"/>
  <c r="S1204" i="12"/>
  <c r="T1204" i="12" s="1"/>
  <c r="AB1204" i="12" s="1"/>
  <c r="S964" i="12"/>
  <c r="T964" i="12" s="1"/>
  <c r="AB964" i="12" s="1"/>
  <c r="S1092" i="12"/>
  <c r="T1092" i="12" s="1"/>
  <c r="AB1092" i="12" s="1"/>
  <c r="S1058" i="12"/>
  <c r="T1058" i="12" s="1"/>
  <c r="AB1058" i="12" s="1"/>
  <c r="S1223" i="12"/>
  <c r="T1223" i="12" s="1"/>
  <c r="AB1223" i="12" s="1"/>
  <c r="S1200" i="12"/>
  <c r="T1200" i="12" s="1"/>
  <c r="AB1200" i="12" s="1"/>
  <c r="S1374" i="12"/>
  <c r="T1374" i="12" s="1"/>
  <c r="AB1374" i="12" s="1"/>
  <c r="AC1374" i="12" s="1"/>
  <c r="AD1374" i="12" s="1"/>
  <c r="S1641" i="12"/>
  <c r="T1641" i="12" s="1"/>
  <c r="AB1641" i="12" s="1"/>
  <c r="AC1641" i="12" s="1"/>
  <c r="AD1641" i="12" s="1"/>
  <c r="S1623" i="12"/>
  <c r="T1623" i="12" s="1"/>
  <c r="AB1623" i="12" s="1"/>
  <c r="S2064" i="12"/>
  <c r="T2064" i="12" s="1"/>
  <c r="AB2064" i="12" s="1"/>
  <c r="S473" i="12"/>
  <c r="T473" i="12" s="1"/>
  <c r="AB473" i="12" s="1"/>
  <c r="S201" i="12"/>
  <c r="T201" i="12" s="1"/>
  <c r="AB201" i="12" s="1"/>
  <c r="S188" i="12"/>
  <c r="T188" i="12" s="1"/>
  <c r="AB188" i="12" s="1"/>
  <c r="S182" i="12"/>
  <c r="T182" i="12" s="1"/>
  <c r="AB182" i="12" s="1"/>
  <c r="S323" i="12"/>
  <c r="T323" i="12" s="1"/>
  <c r="AB323" i="12" s="1"/>
  <c r="S257" i="12"/>
  <c r="T257" i="12" s="1"/>
  <c r="AB257" i="12" s="1"/>
  <c r="AC257" i="12" s="1"/>
  <c r="AD257" i="12" s="1"/>
  <c r="S239" i="12"/>
  <c r="T239" i="12" s="1"/>
  <c r="AB239" i="12" s="1"/>
  <c r="S197" i="12"/>
  <c r="T197" i="12" s="1"/>
  <c r="AB197" i="12" s="1"/>
  <c r="S172" i="12"/>
  <c r="T172" i="12" s="1"/>
  <c r="AB172" i="12" s="1"/>
  <c r="S254" i="12"/>
  <c r="T254" i="12" s="1"/>
  <c r="AB254" i="12" s="1"/>
  <c r="AC254" i="12" s="1"/>
  <c r="AD254" i="12" s="1"/>
  <c r="S455" i="12"/>
  <c r="T455" i="12" s="1"/>
  <c r="AB455" i="12" s="1"/>
  <c r="S423" i="12"/>
  <c r="T423" i="12" s="1"/>
  <c r="AB423" i="12" s="1"/>
  <c r="S393" i="12"/>
  <c r="T393" i="12" s="1"/>
  <c r="AB393" i="12" s="1"/>
  <c r="AC393" i="12" s="1"/>
  <c r="AD393" i="12" s="1"/>
  <c r="S190" i="12"/>
  <c r="T190" i="12" s="1"/>
  <c r="AB190" i="12" s="1"/>
  <c r="AC190" i="12" s="1"/>
  <c r="AD190" i="12" s="1"/>
  <c r="S397" i="12"/>
  <c r="T397" i="12" s="1"/>
  <c r="AB397" i="12" s="1"/>
  <c r="S147" i="12"/>
  <c r="T147" i="12" s="1"/>
  <c r="AB147" i="12" s="1"/>
  <c r="S505" i="12"/>
  <c r="T505" i="12" s="1"/>
  <c r="AB505" i="12" s="1"/>
  <c r="S479" i="12"/>
  <c r="T479" i="12" s="1"/>
  <c r="AB479" i="12" s="1"/>
  <c r="S577" i="12"/>
  <c r="T577" i="12" s="1"/>
  <c r="AB577" i="12" s="1"/>
  <c r="S534" i="12"/>
  <c r="T534" i="12" s="1"/>
  <c r="AB534" i="12" s="1"/>
  <c r="S468" i="12"/>
  <c r="T468" i="12" s="1"/>
  <c r="AB468" i="12" s="1"/>
  <c r="S313" i="12"/>
  <c r="T313" i="12" s="1"/>
  <c r="AB313" i="12" s="1"/>
  <c r="AC313" i="12" s="1"/>
  <c r="AD313" i="12" s="1"/>
  <c r="S519" i="12"/>
  <c r="T519" i="12" s="1"/>
  <c r="AB519" i="12" s="1"/>
  <c r="S622" i="12"/>
  <c r="T622" i="12" s="1"/>
  <c r="AB622" i="12" s="1"/>
  <c r="S544" i="12"/>
  <c r="T544" i="12" s="1"/>
  <c r="AB544" i="12" s="1"/>
  <c r="S647" i="12"/>
  <c r="T647" i="12" s="1"/>
  <c r="AB647" i="12" s="1"/>
  <c r="S374" i="12"/>
  <c r="T374" i="12" s="1"/>
  <c r="AB374" i="12" s="1"/>
  <c r="S725" i="12"/>
  <c r="T725" i="12" s="1"/>
  <c r="AB725" i="12" s="1"/>
  <c r="S764" i="12"/>
  <c r="T764" i="12" s="1"/>
  <c r="AB764" i="12" s="1"/>
  <c r="AC764" i="12" s="1"/>
  <c r="AD764" i="12" s="1"/>
  <c r="S563" i="12"/>
  <c r="T563" i="12" s="1"/>
  <c r="AB563" i="12" s="1"/>
  <c r="AC563" i="12" s="1"/>
  <c r="AD563" i="12" s="1"/>
  <c r="S349" i="12"/>
  <c r="T349" i="12" s="1"/>
  <c r="AB349" i="12" s="1"/>
  <c r="S540" i="12"/>
  <c r="T540" i="12" s="1"/>
  <c r="AB540" i="12" s="1"/>
  <c r="S840" i="12"/>
  <c r="T840" i="12" s="1"/>
  <c r="AB840" i="12" s="1"/>
  <c r="S833" i="12"/>
  <c r="T833" i="12" s="1"/>
  <c r="AB833" i="12" s="1"/>
  <c r="AC833" i="12" s="1"/>
  <c r="AD833" i="12" s="1"/>
  <c r="S849" i="12"/>
  <c r="T849" i="12" s="1"/>
  <c r="AB849" i="12" s="1"/>
  <c r="S1091" i="12"/>
  <c r="T1091" i="12" s="1"/>
  <c r="AB1091" i="12" s="1"/>
  <c r="S1041" i="12"/>
  <c r="T1041" i="12" s="1"/>
  <c r="AB1041" i="12" s="1"/>
  <c r="S1037" i="12"/>
  <c r="T1037" i="12" s="1"/>
  <c r="AB1037" i="12" s="1"/>
  <c r="S1054" i="12"/>
  <c r="T1054" i="12" s="1"/>
  <c r="AB1054" i="12" s="1"/>
  <c r="S963" i="12"/>
  <c r="T963" i="12" s="1"/>
  <c r="AB963" i="12" s="1"/>
  <c r="S1134" i="12"/>
  <c r="T1134" i="12" s="1"/>
  <c r="AB1134" i="12" s="1"/>
  <c r="S1136" i="12"/>
  <c r="T1136" i="12" s="1"/>
  <c r="AB1136" i="12" s="1"/>
  <c r="S1127" i="12"/>
  <c r="T1127" i="12" s="1"/>
  <c r="AB1127" i="12" s="1"/>
  <c r="S1273" i="12"/>
  <c r="T1273" i="12" s="1"/>
  <c r="AB1273" i="12" s="1"/>
  <c r="S1565" i="12"/>
  <c r="T1565" i="12" s="1"/>
  <c r="AB1565" i="12" s="1"/>
  <c r="AC1565" i="12" s="1"/>
  <c r="AD1565" i="12" s="1"/>
  <c r="S1737" i="12"/>
  <c r="T1737" i="12" s="1"/>
  <c r="AB1737" i="12" s="1"/>
  <c r="AC1737" i="12" s="1"/>
  <c r="AD1737" i="12" s="1"/>
  <c r="S1875" i="12"/>
  <c r="T1875" i="12" s="1"/>
  <c r="AB1875" i="12" s="1"/>
  <c r="S487" i="12"/>
  <c r="T487" i="12" s="1"/>
  <c r="AB487" i="12" s="1"/>
  <c r="S624" i="12"/>
  <c r="T624" i="12" s="1"/>
  <c r="AB624" i="12" s="1"/>
  <c r="S538" i="12"/>
  <c r="T538" i="12" s="1"/>
  <c r="AB538" i="12" s="1"/>
  <c r="S597" i="12"/>
  <c r="T597" i="12" s="1"/>
  <c r="AB597" i="12" s="1"/>
  <c r="S696" i="12"/>
  <c r="T696" i="12" s="1"/>
  <c r="AB696" i="12" s="1"/>
  <c r="S843" i="12"/>
  <c r="T843" i="12" s="1"/>
  <c r="AB843" i="12" s="1"/>
  <c r="S956" i="12"/>
  <c r="T956" i="12" s="1"/>
  <c r="AB956" i="12" s="1"/>
  <c r="AC956" i="12" s="1"/>
  <c r="AD956" i="12" s="1"/>
  <c r="S730" i="12"/>
  <c r="T730" i="12" s="1"/>
  <c r="AB730" i="12" s="1"/>
  <c r="S667" i="12"/>
  <c r="T667" i="12" s="1"/>
  <c r="AB667" i="12" s="1"/>
  <c r="S591" i="12"/>
  <c r="T591" i="12" s="1"/>
  <c r="AB591" i="12" s="1"/>
  <c r="S747" i="12"/>
  <c r="T747" i="12" s="1"/>
  <c r="AB747" i="12" s="1"/>
  <c r="AC747" i="12" s="1"/>
  <c r="AD747" i="12" s="1"/>
  <c r="S906" i="12"/>
  <c r="T906" i="12" s="1"/>
  <c r="AB906" i="12" s="1"/>
  <c r="S837" i="12"/>
  <c r="T837" i="12" s="1"/>
  <c r="AB837" i="12" s="1"/>
  <c r="S1124" i="12"/>
  <c r="T1124" i="12" s="1"/>
  <c r="AB1124" i="12" s="1"/>
  <c r="S1011" i="12"/>
  <c r="T1011" i="12" s="1"/>
  <c r="AB1011" i="12" s="1"/>
  <c r="AC1011" i="12" s="1"/>
  <c r="AD1011" i="12" s="1"/>
  <c r="S941" i="12"/>
  <c r="T941" i="12" s="1"/>
  <c r="AB941" i="12" s="1"/>
  <c r="S815" i="12"/>
  <c r="T815" i="12" s="1"/>
  <c r="AB815" i="12" s="1"/>
  <c r="S1160" i="12"/>
  <c r="T1160" i="12" s="1"/>
  <c r="AB1160" i="12" s="1"/>
  <c r="S783" i="12"/>
  <c r="T783" i="12" s="1"/>
  <c r="AB783" i="12" s="1"/>
  <c r="S1209" i="12"/>
  <c r="T1209" i="12" s="1"/>
  <c r="AB1209" i="12" s="1"/>
  <c r="S1000" i="12"/>
  <c r="T1000" i="12" s="1"/>
  <c r="AB1000" i="12" s="1"/>
  <c r="S1158" i="12"/>
  <c r="T1158" i="12" s="1"/>
  <c r="AB1158" i="12" s="1"/>
  <c r="S1019" i="12"/>
  <c r="T1019" i="12" s="1"/>
  <c r="AB1019" i="12" s="1"/>
  <c r="AC1019" i="12" s="1"/>
  <c r="AD1019" i="12" s="1"/>
  <c r="S1422" i="12"/>
  <c r="T1422" i="12" s="1"/>
  <c r="AB1422" i="12" s="1"/>
  <c r="S1159" i="12"/>
  <c r="T1159" i="12" s="1"/>
  <c r="AB1159" i="12" s="1"/>
  <c r="S1078" i="12"/>
  <c r="T1078" i="12" s="1"/>
  <c r="AB1078" i="12" s="1"/>
  <c r="S1296" i="12"/>
  <c r="T1296" i="12" s="1"/>
  <c r="AB1296" i="12" s="1"/>
  <c r="S1293" i="12"/>
  <c r="T1293" i="12" s="1"/>
  <c r="AB1293" i="12" s="1"/>
  <c r="S1299" i="12"/>
  <c r="T1299" i="12" s="1"/>
  <c r="AB1299" i="12" s="1"/>
  <c r="S1490" i="12"/>
  <c r="T1490" i="12" s="1"/>
  <c r="AB1490" i="12" s="1"/>
  <c r="AC1490" i="12" s="1"/>
  <c r="AD1490" i="12" s="1"/>
  <c r="S1243" i="12"/>
  <c r="T1243" i="12" s="1"/>
  <c r="AB1243" i="12" s="1"/>
  <c r="AC1243" i="12" s="1"/>
  <c r="AD1243" i="12" s="1"/>
  <c r="S1396" i="12"/>
  <c r="T1396" i="12" s="1"/>
  <c r="AB1396" i="12" s="1"/>
  <c r="S1517" i="12"/>
  <c r="T1517" i="12" s="1"/>
  <c r="AB1517" i="12" s="1"/>
  <c r="S1505" i="12"/>
  <c r="T1505" i="12" s="1"/>
  <c r="AB1505" i="12" s="1"/>
  <c r="S1463" i="12"/>
  <c r="T1463" i="12" s="1"/>
  <c r="AB1463" i="12" s="1"/>
  <c r="AC1463" i="12" s="1"/>
  <c r="AD1463" i="12" s="1"/>
  <c r="S1812" i="12"/>
  <c r="T1812" i="12" s="1"/>
  <c r="AB1812" i="12" s="1"/>
  <c r="S1936" i="12"/>
  <c r="T1936" i="12" s="1"/>
  <c r="AB1936" i="12" s="1"/>
  <c r="S1905" i="12"/>
  <c r="T1905" i="12" s="1"/>
  <c r="AB1905" i="12" s="1"/>
  <c r="S1882" i="12"/>
  <c r="T1882" i="12" s="1"/>
  <c r="AB1882" i="12" s="1"/>
  <c r="AC1882" i="12" s="1"/>
  <c r="AD1882" i="12" s="1"/>
  <c r="S2152" i="12"/>
  <c r="T2152" i="12" s="1"/>
  <c r="AB2152" i="12" s="1"/>
  <c r="S2755" i="12"/>
  <c r="T2755" i="12" s="1"/>
  <c r="AB2755" i="12" s="1"/>
  <c r="S1068" i="12"/>
  <c r="T1068" i="12" s="1"/>
  <c r="AB1068" i="12" s="1"/>
  <c r="S1320" i="12"/>
  <c r="T1320" i="12" s="1"/>
  <c r="AB1320" i="12" s="1"/>
  <c r="S1334" i="12"/>
  <c r="T1334" i="12" s="1"/>
  <c r="AB1334" i="12" s="1"/>
  <c r="S1410" i="12"/>
  <c r="T1410" i="12" s="1"/>
  <c r="AB1410" i="12" s="1"/>
  <c r="S1470" i="12"/>
  <c r="T1470" i="12" s="1"/>
  <c r="AB1470" i="12" s="1"/>
  <c r="AC1470" i="12" s="1"/>
  <c r="AD1470" i="12" s="1"/>
  <c r="S1556" i="12"/>
  <c r="T1556" i="12" s="1"/>
  <c r="AB1556" i="12" s="1"/>
  <c r="AC1556" i="12" s="1"/>
  <c r="AD1556" i="12" s="1"/>
  <c r="S1532" i="12"/>
  <c r="T1532" i="12" s="1"/>
  <c r="AB1532" i="12" s="1"/>
  <c r="S1461" i="12"/>
  <c r="T1461" i="12" s="1"/>
  <c r="AB1461" i="12" s="1"/>
  <c r="S1678" i="12"/>
  <c r="T1678" i="12" s="1"/>
  <c r="AB1678" i="12" s="1"/>
  <c r="S1806" i="12"/>
  <c r="T1806" i="12" s="1"/>
  <c r="AB1806" i="12" s="1"/>
  <c r="S1819" i="12"/>
  <c r="T1819" i="12" s="1"/>
  <c r="AB1819" i="12" s="1"/>
  <c r="S1908" i="12"/>
  <c r="T1908" i="12" s="1"/>
  <c r="AB1908" i="12" s="1"/>
  <c r="S1943" i="12"/>
  <c r="T1943" i="12" s="1"/>
  <c r="AB1943" i="12" s="1"/>
  <c r="S2156" i="12"/>
  <c r="T2156" i="12" s="1"/>
  <c r="AB2156" i="12" s="1"/>
  <c r="AC2156" i="12" s="1"/>
  <c r="AD2156" i="12" s="1"/>
  <c r="S3647" i="12"/>
  <c r="T3647" i="12" s="1"/>
  <c r="AB3647" i="12" s="1"/>
  <c r="S3007" i="12"/>
  <c r="T3007" i="12" s="1"/>
  <c r="AB3007" i="12" s="1"/>
  <c r="S2715" i="12"/>
  <c r="T2715" i="12" s="1"/>
  <c r="AB2715" i="12" s="1"/>
  <c r="S2379" i="12"/>
  <c r="T2379" i="12" s="1"/>
  <c r="AB2379" i="12" s="1"/>
  <c r="AC2379" i="12" s="1"/>
  <c r="AD2379" i="12" s="1"/>
  <c r="S2316" i="12"/>
  <c r="T2316" i="12" s="1"/>
  <c r="AB2316" i="12" s="1"/>
  <c r="S2243" i="12"/>
  <c r="T2243" i="12" s="1"/>
  <c r="AB2243" i="12" s="1"/>
  <c r="S2199" i="12"/>
  <c r="T2199" i="12" s="1"/>
  <c r="AB2199" i="12" s="1"/>
  <c r="AC2199" i="12" s="1"/>
  <c r="AD2199" i="12" s="1"/>
  <c r="S1992" i="12"/>
  <c r="T1992" i="12" s="1"/>
  <c r="AB1992" i="12" s="1"/>
  <c r="AC1992" i="12" s="1"/>
  <c r="AD1992" i="12" s="1"/>
  <c r="S1993" i="12"/>
  <c r="T1993" i="12" s="1"/>
  <c r="AB1993" i="12" s="1"/>
  <c r="S1977" i="12"/>
  <c r="T1977" i="12" s="1"/>
  <c r="AB1977" i="12" s="1"/>
  <c r="S2013" i="12"/>
  <c r="T2013" i="12" s="1"/>
  <c r="AB2013" i="12" s="1"/>
  <c r="S1765" i="12"/>
  <c r="T1765" i="12" s="1"/>
  <c r="AB1765" i="12" s="1"/>
  <c r="S1612" i="12"/>
  <c r="T1612" i="12" s="1"/>
  <c r="AB1612" i="12" s="1"/>
  <c r="S1781" i="12"/>
  <c r="T1781" i="12" s="1"/>
  <c r="AB1781" i="12" s="1"/>
  <c r="S1983" i="12"/>
  <c r="T1983" i="12" s="1"/>
  <c r="AB1983" i="12" s="1"/>
  <c r="S1792" i="12"/>
  <c r="T1792" i="12" s="1"/>
  <c r="AB1792" i="12" s="1"/>
  <c r="AC1792" i="12" s="1"/>
  <c r="AD1792" i="12" s="1"/>
  <c r="S1859" i="12"/>
  <c r="T1859" i="12" s="1"/>
  <c r="AB1859" i="12" s="1"/>
  <c r="S1727" i="12"/>
  <c r="T1727" i="12" s="1"/>
  <c r="AB1727" i="12" s="1"/>
  <c r="S1913" i="12"/>
  <c r="T1913" i="12" s="1"/>
  <c r="AB1913" i="12" s="1"/>
  <c r="S1710" i="12"/>
  <c r="T1710" i="12" s="1"/>
  <c r="AB1710" i="12" s="1"/>
  <c r="S1711" i="12"/>
  <c r="T1711" i="12" s="1"/>
  <c r="AB1711" i="12" s="1"/>
  <c r="S1644" i="12"/>
  <c r="T1644" i="12" s="1"/>
  <c r="AB1644" i="12" s="1"/>
  <c r="S1762" i="12"/>
  <c r="T1762" i="12" s="1"/>
  <c r="AB1762" i="12" s="1"/>
  <c r="S1606" i="12"/>
  <c r="T1606" i="12" s="1"/>
  <c r="AB1606" i="12" s="1"/>
  <c r="AC1606" i="12" s="1"/>
  <c r="AD1606" i="12" s="1"/>
  <c r="S1709" i="12"/>
  <c r="T1709" i="12" s="1"/>
  <c r="AB1709" i="12" s="1"/>
  <c r="S1803" i="12"/>
  <c r="T1803" i="12" s="1"/>
  <c r="AB1803" i="12" s="1"/>
  <c r="S1717" i="12"/>
  <c r="T1717" i="12" s="1"/>
  <c r="AB1717" i="12" s="1"/>
  <c r="S1616" i="12"/>
  <c r="T1616" i="12" s="1"/>
  <c r="AB1616" i="12" s="1"/>
  <c r="AC1616" i="12" s="1"/>
  <c r="AD1616" i="12" s="1"/>
  <c r="S1450" i="12"/>
  <c r="T1450" i="12" s="1"/>
  <c r="AB1450" i="12" s="1"/>
  <c r="S1594" i="12"/>
  <c r="T1594" i="12" s="1"/>
  <c r="AB1594" i="12" s="1"/>
  <c r="S1504" i="12"/>
  <c r="T1504" i="12" s="1"/>
  <c r="AB1504" i="12" s="1"/>
  <c r="S1580" i="12"/>
  <c r="T1580" i="12" s="1"/>
  <c r="AB1580" i="12" s="1"/>
  <c r="AC1580" i="12" s="1"/>
  <c r="AD1580" i="12" s="1"/>
  <c r="S1615" i="12"/>
  <c r="T1615" i="12" s="1"/>
  <c r="AB1615" i="12" s="1"/>
  <c r="S1533" i="12"/>
  <c r="T1533" i="12" s="1"/>
  <c r="AB1533" i="12" s="1"/>
  <c r="S1525" i="12"/>
  <c r="T1525" i="12" s="1"/>
  <c r="AB1525" i="12" s="1"/>
  <c r="S1457" i="12"/>
  <c r="T1457" i="12" s="1"/>
  <c r="AB1457" i="12" s="1"/>
  <c r="S1557" i="12"/>
  <c r="T1557" i="12" s="1"/>
  <c r="AB1557" i="12" s="1"/>
  <c r="S1449" i="12"/>
  <c r="T1449" i="12" s="1"/>
  <c r="AB1449" i="12" s="1"/>
  <c r="S1393" i="12"/>
  <c r="T1393" i="12" s="1"/>
  <c r="AB1393" i="12" s="1"/>
  <c r="AC1393" i="12" s="1"/>
  <c r="AD1393" i="12" s="1"/>
  <c r="S1232" i="12"/>
  <c r="T1232" i="12" s="1"/>
  <c r="AB1232" i="12" s="1"/>
  <c r="AC1232" i="12" s="1"/>
  <c r="AD1232" i="12" s="1"/>
  <c r="S1227" i="12"/>
  <c r="T1227" i="12" s="1"/>
  <c r="AB1227" i="12" s="1"/>
  <c r="S1473" i="12"/>
  <c r="T1473" i="12" s="1"/>
  <c r="AB1473" i="12" s="1"/>
  <c r="S1326" i="12"/>
  <c r="T1326" i="12" s="1"/>
  <c r="AB1326" i="12" s="1"/>
  <c r="S1383" i="12"/>
  <c r="T1383" i="12" s="1"/>
  <c r="AB1383" i="12" s="1"/>
  <c r="S1236" i="12"/>
  <c r="T1236" i="12" s="1"/>
  <c r="AB1236" i="12" s="1"/>
  <c r="S1480" i="12"/>
  <c r="T1480" i="12" s="1"/>
  <c r="AB1480" i="12" s="1"/>
  <c r="S1421" i="12"/>
  <c r="T1421" i="12" s="1"/>
  <c r="AB1421" i="12" s="1"/>
  <c r="S1380" i="12"/>
  <c r="T1380" i="12" s="1"/>
  <c r="AB1380" i="12" s="1"/>
  <c r="AC1380" i="12" s="1"/>
  <c r="AD1380" i="12" s="1"/>
  <c r="S1411" i="12"/>
  <c r="T1411" i="12" s="1"/>
  <c r="AB1411" i="12" s="1"/>
  <c r="S1024" i="12"/>
  <c r="T1024" i="12" s="1"/>
  <c r="AB1024" i="12" s="1"/>
  <c r="S1358" i="12"/>
  <c r="T1358" i="12" s="1"/>
  <c r="AB1358" i="12" s="1"/>
  <c r="S1129" i="12"/>
  <c r="T1129" i="12" s="1"/>
  <c r="AB1129" i="12" s="1"/>
  <c r="AC1129" i="12" s="1"/>
  <c r="AD1129" i="12" s="1"/>
  <c r="S1149" i="12"/>
  <c r="T1149" i="12" s="1"/>
  <c r="AB1149" i="12" s="1"/>
  <c r="S1343" i="12"/>
  <c r="T1343" i="12" s="1"/>
  <c r="AB1343" i="12" s="1"/>
  <c r="S951" i="12"/>
  <c r="T951" i="12" s="1"/>
  <c r="AB951" i="12" s="1"/>
  <c r="S1118" i="12"/>
  <c r="T1118" i="12" s="1"/>
  <c r="AB1118" i="12" s="1"/>
  <c r="AC1118" i="12" s="1"/>
  <c r="AD1118" i="12" s="1"/>
  <c r="S1238" i="12"/>
  <c r="T1238" i="12" s="1"/>
  <c r="AB1238" i="12" s="1"/>
  <c r="S959" i="12"/>
  <c r="T959" i="12" s="1"/>
  <c r="AB959" i="12" s="1"/>
  <c r="S1256" i="12"/>
  <c r="T1256" i="12" s="1"/>
  <c r="AB1256" i="12" s="1"/>
  <c r="S1060" i="12"/>
  <c r="T1060" i="12" s="1"/>
  <c r="AB1060" i="12" s="1"/>
  <c r="S1300" i="12"/>
  <c r="T1300" i="12" s="1"/>
  <c r="AB1300" i="12" s="1"/>
  <c r="S1385" i="12"/>
  <c r="T1385" i="12" s="1"/>
  <c r="AB1385" i="12" s="1"/>
  <c r="S943" i="12"/>
  <c r="T943" i="12" s="1"/>
  <c r="AB943" i="12" s="1"/>
  <c r="S922" i="12"/>
  <c r="T922" i="12" s="1"/>
  <c r="AB922" i="12" s="1"/>
  <c r="AC922" i="12" s="1"/>
  <c r="AD922" i="12" s="1"/>
  <c r="S1102" i="12"/>
  <c r="T1102" i="12" s="1"/>
  <c r="AB1102" i="12" s="1"/>
  <c r="S1056" i="12"/>
  <c r="T1056" i="12" s="1"/>
  <c r="AB1056" i="12" s="1"/>
  <c r="S1106" i="12"/>
  <c r="T1106" i="12" s="1"/>
  <c r="AB1106" i="12" s="1"/>
  <c r="S972" i="12"/>
  <c r="T972" i="12" s="1"/>
  <c r="AB972" i="12" s="1"/>
  <c r="S1087" i="12"/>
  <c r="T1087" i="12" s="1"/>
  <c r="AB1087" i="12" s="1"/>
  <c r="S1117" i="12"/>
  <c r="T1117" i="12" s="1"/>
  <c r="AB1117" i="12" s="1"/>
  <c r="S996" i="12"/>
  <c r="T996" i="12" s="1"/>
  <c r="AB996" i="12" s="1"/>
  <c r="AC996" i="12" s="1"/>
  <c r="AD996" i="12" s="1"/>
  <c r="S1035" i="12"/>
  <c r="T1035" i="12" s="1"/>
  <c r="AB1035" i="12" s="1"/>
  <c r="AC1035" i="12" s="1"/>
  <c r="AD1035" i="12" s="1"/>
  <c r="S1013" i="12"/>
  <c r="T1013" i="12" s="1"/>
  <c r="AB1013" i="12" s="1"/>
  <c r="S861" i="12"/>
  <c r="T861" i="12" s="1"/>
  <c r="AB861" i="12" s="1"/>
  <c r="S750" i="12"/>
  <c r="T750" i="12" s="1"/>
  <c r="AB750" i="12" s="1"/>
  <c r="S711" i="12"/>
  <c r="T711" i="12" s="1"/>
  <c r="AB711" i="12" s="1"/>
  <c r="AC711" i="12" s="1"/>
  <c r="AD711" i="12" s="1"/>
  <c r="S514" i="12"/>
  <c r="T514" i="12" s="1"/>
  <c r="AB514" i="12" s="1"/>
  <c r="S896" i="12"/>
  <c r="T896" i="12" s="1"/>
  <c r="AB896" i="12" s="1"/>
  <c r="S755" i="12"/>
  <c r="T755" i="12" s="1"/>
  <c r="AB755" i="12" s="1"/>
  <c r="S754" i="12"/>
  <c r="T754" i="12" s="1"/>
  <c r="AB754" i="12" s="1"/>
  <c r="AC754" i="12" s="1"/>
  <c r="AD754" i="12" s="1"/>
  <c r="S814" i="12"/>
  <c r="T814" i="12" s="1"/>
  <c r="AB814" i="12" s="1"/>
  <c r="S801" i="12"/>
  <c r="T801" i="12" s="1"/>
  <c r="AB801" i="12" s="1"/>
  <c r="S555" i="12"/>
  <c r="T555" i="12" s="1"/>
  <c r="AB555" i="12" s="1"/>
  <c r="S533" i="12"/>
  <c r="T533" i="12" s="1"/>
  <c r="AB533" i="12" s="1"/>
  <c r="S810" i="12"/>
  <c r="T810" i="12" s="1"/>
  <c r="AB810" i="12" s="1"/>
  <c r="S673" i="12"/>
  <c r="T673" i="12" s="1"/>
  <c r="AB673" i="12" s="1"/>
  <c r="S3074" i="12"/>
  <c r="T3074" i="12" s="1"/>
  <c r="AB3074" i="12" s="1"/>
  <c r="AC3074" i="12" s="1"/>
  <c r="AD3074" i="12" s="1"/>
  <c r="S2731" i="12"/>
  <c r="T2731" i="12" s="1"/>
  <c r="AB2731" i="12" s="1"/>
  <c r="AC2731" i="12" s="1"/>
  <c r="AD2731" i="12" s="1"/>
  <c r="S2282" i="12"/>
  <c r="T2282" i="12" s="1"/>
  <c r="AB2282" i="12" s="1"/>
  <c r="S2448" i="12"/>
  <c r="T2448" i="12" s="1"/>
  <c r="AB2448" i="12" s="1"/>
  <c r="S2252" i="12"/>
  <c r="T2252" i="12" s="1"/>
  <c r="AB2252" i="12" s="1"/>
  <c r="S2109" i="12"/>
  <c r="T2109" i="12" s="1"/>
  <c r="AB2109" i="12" s="1"/>
  <c r="S2136" i="12"/>
  <c r="T2136" i="12" s="1"/>
  <c r="AB2136" i="12" s="1"/>
  <c r="S2031" i="12"/>
  <c r="T2031" i="12" s="1"/>
  <c r="AB2031" i="12" s="1"/>
  <c r="S1988" i="12"/>
  <c r="T1988" i="12" s="1"/>
  <c r="AB1988" i="12" s="1"/>
  <c r="S1949" i="12"/>
  <c r="T1949" i="12" s="1"/>
  <c r="AB1949" i="12" s="1"/>
  <c r="AC1949" i="12" s="1"/>
  <c r="AD1949" i="12" s="1"/>
  <c r="S1878" i="12"/>
  <c r="T1878" i="12" s="1"/>
  <c r="AB1878" i="12" s="1"/>
  <c r="S1611" i="12"/>
  <c r="T1611" i="12" s="1"/>
  <c r="AB1611" i="12" s="1"/>
  <c r="S1763" i="12"/>
  <c r="T1763" i="12" s="1"/>
  <c r="AB1763" i="12" s="1"/>
  <c r="S1836" i="12"/>
  <c r="T1836" i="12" s="1"/>
  <c r="AB1836" i="12" s="1"/>
  <c r="AC1836" i="12" s="1"/>
  <c r="AD1836" i="12" s="1"/>
  <c r="S1886" i="12"/>
  <c r="T1886" i="12" s="1"/>
  <c r="AB1886" i="12" s="1"/>
  <c r="S1851" i="12"/>
  <c r="T1851" i="12" s="1"/>
  <c r="AB1851" i="12" s="1"/>
  <c r="S1779" i="12"/>
  <c r="T1779" i="12" s="1"/>
  <c r="AB1779" i="12" s="1"/>
  <c r="AC1779" i="12" s="1"/>
  <c r="AD1779" i="12" s="1"/>
  <c r="S1865" i="12"/>
  <c r="T1865" i="12" s="1"/>
  <c r="AB1865" i="12" s="1"/>
  <c r="AC1865" i="12" s="1"/>
  <c r="AD1865" i="12" s="1"/>
  <c r="S1805" i="12"/>
  <c r="T1805" i="12" s="1"/>
  <c r="AB1805" i="12" s="1"/>
  <c r="S1784" i="12"/>
  <c r="T1784" i="12" s="1"/>
  <c r="AB1784" i="12" s="1"/>
  <c r="S1786" i="12"/>
  <c r="T1786" i="12" s="1"/>
  <c r="AB1786" i="12" s="1"/>
  <c r="S1813" i="12"/>
  <c r="T1813" i="12" s="1"/>
  <c r="AB1813" i="12" s="1"/>
  <c r="S1824" i="12"/>
  <c r="T1824" i="12" s="1"/>
  <c r="AB1824" i="12" s="1"/>
  <c r="S1614" i="12"/>
  <c r="T1614" i="12" s="1"/>
  <c r="AB1614" i="12" s="1"/>
  <c r="S3038" i="12"/>
  <c r="T3038" i="12" s="1"/>
  <c r="AB3038" i="12" s="1"/>
  <c r="S2602" i="12"/>
  <c r="T2602" i="12" s="1"/>
  <c r="AB2602" i="12" s="1"/>
  <c r="AC2602" i="12" s="1"/>
  <c r="AD2602" i="12" s="1"/>
  <c r="S2516" i="12"/>
  <c r="T2516" i="12" s="1"/>
  <c r="AB2516" i="12" s="1"/>
  <c r="S2300" i="12"/>
  <c r="T2300" i="12" s="1"/>
  <c r="AB2300" i="12" s="1"/>
  <c r="S2188" i="12"/>
  <c r="T2188" i="12" s="1"/>
  <c r="AB2188" i="12" s="1"/>
  <c r="S2033" i="12"/>
  <c r="T2033" i="12" s="1"/>
  <c r="AB2033" i="12" s="1"/>
  <c r="S1982" i="12"/>
  <c r="T1982" i="12" s="1"/>
  <c r="AB1982" i="12" s="1"/>
  <c r="S1986" i="12"/>
  <c r="T1986" i="12" s="1"/>
  <c r="AB1986" i="12" s="1"/>
  <c r="S2049" i="12"/>
  <c r="T2049" i="12" s="1"/>
  <c r="AB2049" i="12" s="1"/>
  <c r="AC2049" i="12" s="1"/>
  <c r="AD2049" i="12" s="1"/>
  <c r="S1917" i="12"/>
  <c r="T1917" i="12" s="1"/>
  <c r="AB1917" i="12" s="1"/>
  <c r="AC1917" i="12" s="1"/>
  <c r="AD1917" i="12" s="1"/>
  <c r="S1742" i="12"/>
  <c r="T1742" i="12" s="1"/>
  <c r="AB1742" i="12" s="1"/>
  <c r="S1770" i="12"/>
  <c r="T1770" i="12" s="1"/>
  <c r="AB1770" i="12" s="1"/>
  <c r="S2052" i="12"/>
  <c r="T2052" i="12" s="1"/>
  <c r="AB2052" i="12" s="1"/>
  <c r="S1828" i="12"/>
  <c r="T1828" i="12" s="1"/>
  <c r="AB1828" i="12" s="1"/>
  <c r="AC1828" i="12" s="1"/>
  <c r="AD1828" i="12" s="1"/>
  <c r="S1759" i="12"/>
  <c r="T1759" i="12" s="1"/>
  <c r="AB1759" i="12" s="1"/>
  <c r="S1766" i="12"/>
  <c r="T1766" i="12" s="1"/>
  <c r="AB1766" i="12" s="1"/>
  <c r="S1674" i="12"/>
  <c r="T1674" i="12" s="1"/>
  <c r="AB1674" i="12" s="1"/>
  <c r="S1668" i="12"/>
  <c r="T1668" i="12" s="1"/>
  <c r="AB1668" i="12" s="1"/>
  <c r="AC1668" i="12" s="1"/>
  <c r="AD1668" i="12" s="1"/>
  <c r="S1743" i="12"/>
  <c r="T1743" i="12" s="1"/>
  <c r="AB1743" i="12" s="1"/>
  <c r="S1814" i="12"/>
  <c r="T1814" i="12" s="1"/>
  <c r="AB1814" i="12" s="1"/>
  <c r="S1804" i="12"/>
  <c r="T1804" i="12" s="1"/>
  <c r="AB1804" i="12" s="1"/>
  <c r="S1731" i="12"/>
  <c r="T1731" i="12" s="1"/>
  <c r="AB1731" i="12" s="1"/>
  <c r="S1632" i="12"/>
  <c r="T1632" i="12" s="1"/>
  <c r="AB1632" i="12" s="1"/>
  <c r="S1647" i="12"/>
  <c r="T1647" i="12" s="1"/>
  <c r="AB1647" i="12" s="1"/>
  <c r="S1513" i="12"/>
  <c r="T1513" i="12" s="1"/>
  <c r="AB1513" i="12" s="1"/>
  <c r="AC1513" i="12" s="1"/>
  <c r="AD1513" i="12" s="1"/>
  <c r="S1656" i="12"/>
  <c r="T1656" i="12" s="1"/>
  <c r="AB1656" i="12" s="1"/>
  <c r="AC1656" i="12" s="1"/>
  <c r="AD1656" i="12" s="1"/>
  <c r="S1696" i="12"/>
  <c r="T1696" i="12" s="1"/>
  <c r="AB1696" i="12" s="1"/>
  <c r="S1469" i="12"/>
  <c r="T1469" i="12" s="1"/>
  <c r="AB1469" i="12" s="1"/>
  <c r="S1700" i="12"/>
  <c r="T1700" i="12" s="1"/>
  <c r="AB1700" i="12" s="1"/>
  <c r="S1466" i="12"/>
  <c r="T1466" i="12" s="1"/>
  <c r="AB1466" i="12" s="1"/>
  <c r="S1524" i="12"/>
  <c r="T1524" i="12" s="1"/>
  <c r="AB1524" i="12" s="1"/>
  <c r="S1579" i="12"/>
  <c r="T1579" i="12" s="1"/>
  <c r="AB1579" i="12" s="1"/>
  <c r="S1637" i="12"/>
  <c r="T1637" i="12" s="1"/>
  <c r="AB1637" i="12" s="1"/>
  <c r="S1697" i="12"/>
  <c r="T1697" i="12" s="1"/>
  <c r="AB1697" i="12" s="1"/>
  <c r="AC1697" i="12" s="1"/>
  <c r="AD1697" i="12" s="1"/>
  <c r="S1427" i="12"/>
  <c r="T1427" i="12" s="1"/>
  <c r="AB1427" i="12" s="1"/>
  <c r="S1426" i="12"/>
  <c r="T1426" i="12" s="1"/>
  <c r="AB1426" i="12" s="1"/>
  <c r="S1335" i="12"/>
  <c r="T1335" i="12" s="1"/>
  <c r="AB1335" i="12" s="1"/>
  <c r="S1324" i="12"/>
  <c r="T1324" i="12" s="1"/>
  <c r="AB1324" i="12" s="1"/>
  <c r="AC1324" i="12" s="1"/>
  <c r="AD1324" i="12" s="1"/>
  <c r="S1333" i="12"/>
  <c r="T1333" i="12" s="1"/>
  <c r="AB1333" i="12" s="1"/>
  <c r="S1459" i="12"/>
  <c r="T1459" i="12" s="1"/>
  <c r="AB1459" i="12" s="1"/>
  <c r="S1477" i="12"/>
  <c r="T1477" i="12" s="1"/>
  <c r="AB1477" i="12" s="1"/>
  <c r="AC1477" i="12" s="1"/>
  <c r="AD1477" i="12" s="1"/>
  <c r="S1259" i="12"/>
  <c r="T1259" i="12" s="1"/>
  <c r="AB1259" i="12" s="1"/>
  <c r="AC1259" i="12" s="1"/>
  <c r="AD1259" i="12" s="1"/>
  <c r="S1428" i="12"/>
  <c r="T1428" i="12" s="1"/>
  <c r="AB1428" i="12" s="1"/>
  <c r="S1371" i="12"/>
  <c r="T1371" i="12" s="1"/>
  <c r="AB1371" i="12" s="1"/>
  <c r="S1306" i="12"/>
  <c r="T1306" i="12" s="1"/>
  <c r="AB1306" i="12" s="1"/>
  <c r="S1258" i="12"/>
  <c r="T1258" i="12" s="1"/>
  <c r="AB1258" i="12" s="1"/>
  <c r="S1337" i="12"/>
  <c r="T1337" i="12" s="1"/>
  <c r="AB1337" i="12" s="1"/>
  <c r="S1384" i="12"/>
  <c r="T1384" i="12" s="1"/>
  <c r="AB1384" i="12" s="1"/>
  <c r="S1166" i="12"/>
  <c r="T1166" i="12" s="1"/>
  <c r="AB1166" i="12" s="1"/>
  <c r="S1154" i="12"/>
  <c r="T1154" i="12" s="1"/>
  <c r="AB1154" i="12" s="1"/>
  <c r="AC1154" i="12" s="1"/>
  <c r="AD1154" i="12" s="1"/>
  <c r="S1062" i="12"/>
  <c r="T1062" i="12" s="1"/>
  <c r="AB1062" i="12" s="1"/>
  <c r="S1025" i="12"/>
  <c r="T1025" i="12" s="1"/>
  <c r="AB1025" i="12" s="1"/>
  <c r="S1053" i="12"/>
  <c r="T1053" i="12" s="1"/>
  <c r="AB1053" i="12" s="1"/>
  <c r="S1093" i="12"/>
  <c r="T1093" i="12" s="1"/>
  <c r="AB1093" i="12" s="1"/>
  <c r="S1433" i="12"/>
  <c r="T1433" i="12" s="1"/>
  <c r="AB1433" i="12" s="1"/>
  <c r="S1105" i="12"/>
  <c r="T1105" i="12" s="1"/>
  <c r="AB1105" i="12" s="1"/>
  <c r="S1409" i="12"/>
  <c r="T1409" i="12" s="1"/>
  <c r="AB1409" i="12" s="1"/>
  <c r="AC1409" i="12" s="1"/>
  <c r="AD1409" i="12" s="1"/>
  <c r="S1135" i="12"/>
  <c r="T1135" i="12" s="1"/>
  <c r="AB1135" i="12" s="1"/>
  <c r="AC1135" i="12" s="1"/>
  <c r="AD1135" i="12" s="1"/>
  <c r="S1065" i="12"/>
  <c r="T1065" i="12" s="1"/>
  <c r="AB1065" i="12" s="1"/>
  <c r="S1202" i="12"/>
  <c r="T1202" i="12" s="1"/>
  <c r="AB1202" i="12" s="1"/>
  <c r="S1130" i="12"/>
  <c r="T1130" i="12" s="1"/>
  <c r="AB1130" i="12" s="1"/>
  <c r="S1055" i="12"/>
  <c r="T1055" i="12" s="1"/>
  <c r="AB1055" i="12" s="1"/>
  <c r="AC1055" i="12" s="1"/>
  <c r="AD1055" i="12" s="1"/>
  <c r="S945" i="12"/>
  <c r="T945" i="12" s="1"/>
  <c r="AB945" i="12" s="1"/>
  <c r="S939" i="12"/>
  <c r="T939" i="12" s="1"/>
  <c r="AB939" i="12" s="1"/>
  <c r="S736" i="12"/>
  <c r="T736" i="12" s="1"/>
  <c r="AB736" i="12" s="1"/>
  <c r="S1002" i="12"/>
  <c r="T1002" i="12" s="1"/>
  <c r="AB1002" i="12" s="1"/>
  <c r="AC1002" i="12" s="1"/>
  <c r="AD1002" i="12" s="1"/>
  <c r="S1023" i="12"/>
  <c r="T1023" i="12" s="1"/>
  <c r="AB1023" i="12" s="1"/>
  <c r="S944" i="12"/>
  <c r="T944" i="12" s="1"/>
  <c r="AB944" i="12" s="1"/>
  <c r="S1115" i="12"/>
  <c r="T1115" i="12" s="1"/>
  <c r="AB1115" i="12" s="1"/>
  <c r="S792" i="12"/>
  <c r="T792" i="12" s="1"/>
  <c r="AB792" i="12" s="1"/>
  <c r="S1112" i="12"/>
  <c r="T1112" i="12" s="1"/>
  <c r="AB1112" i="12" s="1"/>
  <c r="S1226" i="12"/>
  <c r="T1226" i="12" s="1"/>
  <c r="AB1226" i="12" s="1"/>
  <c r="S948" i="12"/>
  <c r="T948" i="12" s="1"/>
  <c r="AB948" i="12" s="1"/>
  <c r="AC948" i="12" s="1"/>
  <c r="AD948" i="12" s="1"/>
  <c r="S915" i="12"/>
  <c r="T915" i="12" s="1"/>
  <c r="AB915" i="12" s="1"/>
  <c r="AC915" i="12" s="1"/>
  <c r="AD915" i="12" s="1"/>
  <c r="S905" i="12"/>
  <c r="T905" i="12" s="1"/>
  <c r="AB905" i="12" s="1"/>
  <c r="S882" i="12"/>
  <c r="T882" i="12" s="1"/>
  <c r="AB882" i="12" s="1"/>
  <c r="S937" i="12"/>
  <c r="T937" i="12" s="1"/>
  <c r="AB937" i="12" s="1"/>
  <c r="S753" i="12"/>
  <c r="T753" i="12" s="1"/>
  <c r="AB753" i="12" s="1"/>
  <c r="S1086" i="12"/>
  <c r="T1086" i="12" s="1"/>
  <c r="AB1086" i="12" s="1"/>
  <c r="S883" i="12"/>
  <c r="T883" i="12" s="1"/>
  <c r="AB883" i="12" s="1"/>
  <c r="S911" i="12"/>
  <c r="T911" i="12" s="1"/>
  <c r="AB911" i="12" s="1"/>
  <c r="S993" i="12"/>
  <c r="T993" i="12" s="1"/>
  <c r="AB993" i="12" s="1"/>
  <c r="S643" i="12"/>
  <c r="T643" i="12" s="1"/>
  <c r="AB643" i="12" s="1"/>
  <c r="S816" i="12"/>
  <c r="T816" i="12" s="1"/>
  <c r="AB816" i="12" s="1"/>
  <c r="S819" i="12"/>
  <c r="T819" i="12" s="1"/>
  <c r="AB819" i="12" s="1"/>
  <c r="S3071" i="12"/>
  <c r="T3071" i="12" s="1"/>
  <c r="AB3071" i="12" s="1"/>
  <c r="AC3071" i="12" s="1"/>
  <c r="AD3071" i="12" s="1"/>
  <c r="S2617" i="12"/>
  <c r="T2617" i="12" s="1"/>
  <c r="AB2617" i="12" s="1"/>
  <c r="S2435" i="12"/>
  <c r="T2435" i="12" s="1"/>
  <c r="AB2435" i="12" s="1"/>
  <c r="S2328" i="12"/>
  <c r="T2328" i="12" s="1"/>
  <c r="AB2328" i="12" s="1"/>
  <c r="AC2328" i="12" s="1"/>
  <c r="AD2328" i="12" s="1"/>
  <c r="S2213" i="12"/>
  <c r="T2213" i="12" s="1"/>
  <c r="AB2213" i="12" s="1"/>
  <c r="AC2213" i="12" s="1"/>
  <c r="AD2213" i="12" s="1"/>
  <c r="S2100" i="12"/>
  <c r="T2100" i="12" s="1"/>
  <c r="AB2100" i="12" s="1"/>
  <c r="S1976" i="12"/>
  <c r="T1976" i="12" s="1"/>
  <c r="AB1976" i="12" s="1"/>
  <c r="S1856" i="12"/>
  <c r="T1856" i="12" s="1"/>
  <c r="AB1856" i="12" s="1"/>
  <c r="S2039" i="12"/>
  <c r="T2039" i="12" s="1"/>
  <c r="AB2039" i="12" s="1"/>
  <c r="S1881" i="12"/>
  <c r="T1881" i="12" s="1"/>
  <c r="AB1881" i="12" s="1"/>
  <c r="S1669" i="12"/>
  <c r="T1669" i="12" s="1"/>
  <c r="AB1669" i="12" s="1"/>
  <c r="S2048" i="12"/>
  <c r="T2048" i="12" s="1"/>
  <c r="AB2048" i="12" s="1"/>
  <c r="S1855" i="12"/>
  <c r="T1855" i="12" s="1"/>
  <c r="AB1855" i="12" s="1"/>
  <c r="AC1855" i="12" s="1"/>
  <c r="AD1855" i="12" s="1"/>
  <c r="S1744" i="12"/>
  <c r="T1744" i="12" s="1"/>
  <c r="AB1744" i="12" s="1"/>
  <c r="S1890" i="12"/>
  <c r="T1890" i="12" s="1"/>
  <c r="AB1890" i="12" s="1"/>
  <c r="S1771" i="12"/>
  <c r="T1771" i="12" s="1"/>
  <c r="AB1771" i="12" s="1"/>
  <c r="S1754" i="12"/>
  <c r="T1754" i="12" s="1"/>
  <c r="AB1754" i="12" s="1"/>
  <c r="S1790" i="12"/>
  <c r="T1790" i="12" s="1"/>
  <c r="AB1790" i="12" s="1"/>
  <c r="S1787" i="12"/>
  <c r="T1787" i="12" s="1"/>
  <c r="AB1787" i="12" s="1"/>
  <c r="S1617" i="12"/>
  <c r="T1617" i="12" s="1"/>
  <c r="AB1617" i="12" s="1"/>
  <c r="AC1617" i="12" s="1"/>
  <c r="AD1617" i="12" s="1"/>
  <c r="S1677" i="12"/>
  <c r="T1677" i="12" s="1"/>
  <c r="AB1677" i="12" s="1"/>
  <c r="AC1677" i="12" s="1"/>
  <c r="AD1677" i="12" s="1"/>
  <c r="S1833" i="12"/>
  <c r="T1833" i="12" s="1"/>
  <c r="AB1833" i="12" s="1"/>
  <c r="S1734" i="12"/>
  <c r="T1734" i="12" s="1"/>
  <c r="AB1734" i="12" s="1"/>
  <c r="S1526" i="12"/>
  <c r="T1526" i="12" s="1"/>
  <c r="AB1526" i="12" s="1"/>
  <c r="S1662" i="12"/>
  <c r="T1662" i="12" s="1"/>
  <c r="AB1662" i="12" s="1"/>
  <c r="AC1662" i="12" s="1"/>
  <c r="AD1662" i="12" s="1"/>
  <c r="S1646" i="12"/>
  <c r="T1646" i="12" s="1"/>
  <c r="AB1646" i="12" s="1"/>
  <c r="S1631" i="12"/>
  <c r="T1631" i="12" s="1"/>
  <c r="AB1631" i="12" s="1"/>
  <c r="S1867" i="12"/>
  <c r="T1867" i="12" s="1"/>
  <c r="AB1867" i="12" s="1"/>
  <c r="S1613" i="12"/>
  <c r="T1613" i="12" s="1"/>
  <c r="AB1613" i="12" s="1"/>
  <c r="AC1613" i="12" s="1"/>
  <c r="AD1613" i="12" s="1"/>
  <c r="S1512" i="12"/>
  <c r="T1512" i="12" s="1"/>
  <c r="AB1512" i="12" s="1"/>
  <c r="S1654" i="12"/>
  <c r="T1654" i="12" s="1"/>
  <c r="AB1654" i="12" s="1"/>
  <c r="S1683" i="12"/>
  <c r="T1683" i="12" s="1"/>
  <c r="AB1683" i="12" s="1"/>
  <c r="S1577" i="12"/>
  <c r="T1577" i="12" s="1"/>
  <c r="AB1577" i="12" s="1"/>
  <c r="S1402" i="12"/>
  <c r="T1402" i="12" s="1"/>
  <c r="AB1402" i="12" s="1"/>
  <c r="S1567" i="12"/>
  <c r="T1567" i="12" s="1"/>
  <c r="AB1567" i="12" s="1"/>
  <c r="S1445" i="12"/>
  <c r="T1445" i="12" s="1"/>
  <c r="AB1445" i="12" s="1"/>
  <c r="AC1445" i="12" s="1"/>
  <c r="AD1445" i="12" s="1"/>
  <c r="S1562" i="12"/>
  <c r="T1562" i="12" s="1"/>
  <c r="AB1562" i="12" s="1"/>
  <c r="AC1562" i="12" s="1"/>
  <c r="AD1562" i="12" s="1"/>
  <c r="S1265" i="12"/>
  <c r="T1265" i="12" s="1"/>
  <c r="AB1265" i="12" s="1"/>
  <c r="S1496" i="12"/>
  <c r="T1496" i="12" s="1"/>
  <c r="AB1496" i="12" s="1"/>
  <c r="S1291" i="12"/>
  <c r="T1291" i="12" s="1"/>
  <c r="AB1291" i="12" s="1"/>
  <c r="S1270" i="12"/>
  <c r="T1270" i="12" s="1"/>
  <c r="AB1270" i="12" s="1"/>
  <c r="S1331" i="12"/>
  <c r="T1331" i="12" s="1"/>
  <c r="AB1331" i="12" s="1"/>
  <c r="S1401" i="12"/>
  <c r="T1401" i="12" s="1"/>
  <c r="AB1401" i="12" s="1"/>
  <c r="S1464" i="12"/>
  <c r="T1464" i="12" s="1"/>
  <c r="AB1464" i="12" s="1"/>
  <c r="S1280" i="12"/>
  <c r="T1280" i="12" s="1"/>
  <c r="AB1280" i="12" s="1"/>
  <c r="AC1280" i="12" s="1"/>
  <c r="AD1280" i="12" s="1"/>
  <c r="S1400" i="12"/>
  <c r="T1400" i="12" s="1"/>
  <c r="AB1400" i="12" s="1"/>
  <c r="S1344" i="12"/>
  <c r="T1344" i="12" s="1"/>
  <c r="AB1344" i="12" s="1"/>
  <c r="S1362" i="12"/>
  <c r="T1362" i="12" s="1"/>
  <c r="AB1362" i="12" s="1"/>
  <c r="S1301" i="12"/>
  <c r="T1301" i="12" s="1"/>
  <c r="AB1301" i="12" s="1"/>
  <c r="AC1301" i="12" s="1"/>
  <c r="AD1301" i="12" s="1"/>
  <c r="S1262" i="12"/>
  <c r="T1262" i="12" s="1"/>
  <c r="AB1262" i="12" s="1"/>
  <c r="S1234" i="12"/>
  <c r="T1234" i="12" s="1"/>
  <c r="AB1234" i="12" s="1"/>
  <c r="S1081" i="12"/>
  <c r="T1081" i="12" s="1"/>
  <c r="AB1081" i="12" s="1"/>
  <c r="AC1081" i="12" s="1"/>
  <c r="AD1081" i="12" s="1"/>
  <c r="S1338" i="12"/>
  <c r="T1338" i="12" s="1"/>
  <c r="AB1338" i="12" s="1"/>
  <c r="AC1338" i="12" s="1"/>
  <c r="AD1338" i="12" s="1"/>
  <c r="S960" i="12"/>
  <c r="T960" i="12" s="1"/>
  <c r="AB960" i="12" s="1"/>
  <c r="S1275" i="12"/>
  <c r="T1275" i="12" s="1"/>
  <c r="AB1275" i="12" s="1"/>
  <c r="S1213" i="12"/>
  <c r="T1213" i="12" s="1"/>
  <c r="AB1213" i="12" s="1"/>
  <c r="S1264" i="12"/>
  <c r="T1264" i="12" s="1"/>
  <c r="AB1264" i="12" s="1"/>
  <c r="S1156" i="12"/>
  <c r="T1156" i="12" s="1"/>
  <c r="AB1156" i="12" s="1"/>
  <c r="S1318" i="12"/>
  <c r="T1318" i="12" s="1"/>
  <c r="AB1318" i="12" s="1"/>
  <c r="S1052" i="12"/>
  <c r="T1052" i="12" s="1"/>
  <c r="AB1052" i="12" s="1"/>
  <c r="S1379" i="12"/>
  <c r="T1379" i="12" s="1"/>
  <c r="AB1379" i="12" s="1"/>
  <c r="AC1379" i="12" s="1"/>
  <c r="AD1379" i="12" s="1"/>
  <c r="S986" i="12"/>
  <c r="T986" i="12" s="1"/>
  <c r="AB986" i="12" s="1"/>
  <c r="S984" i="12"/>
  <c r="T984" i="12" s="1"/>
  <c r="AB984" i="12" s="1"/>
  <c r="S825" i="12"/>
  <c r="T825" i="12" s="1"/>
  <c r="AB825" i="12" s="1"/>
  <c r="S806" i="12"/>
  <c r="T806" i="12" s="1"/>
  <c r="AB806" i="12" s="1"/>
  <c r="S1181" i="12"/>
  <c r="T1181" i="12" s="1"/>
  <c r="AB1181" i="12" s="1"/>
  <c r="S756" i="12"/>
  <c r="T756" i="12" s="1"/>
  <c r="AB756" i="12" s="1"/>
  <c r="S966" i="12"/>
  <c r="T966" i="12" s="1"/>
  <c r="AB966" i="12" s="1"/>
  <c r="AC966" i="12" s="1"/>
  <c r="AD966" i="12" s="1"/>
  <c r="S870" i="12"/>
  <c r="T870" i="12" s="1"/>
  <c r="AB870" i="12" s="1"/>
  <c r="AC870" i="12" s="1"/>
  <c r="AD870" i="12" s="1"/>
  <c r="S780" i="12"/>
  <c r="T780" i="12" s="1"/>
  <c r="AB780" i="12" s="1"/>
  <c r="S838" i="12"/>
  <c r="T838" i="12" s="1"/>
  <c r="AB838" i="12" s="1"/>
  <c r="S1012" i="12"/>
  <c r="T1012" i="12" s="1"/>
  <c r="AB1012" i="12" s="1"/>
  <c r="S758" i="12"/>
  <c r="T758" i="12" s="1"/>
  <c r="AB758" i="12" s="1"/>
  <c r="AC758" i="12" s="1"/>
  <c r="AD758" i="12" s="1"/>
  <c r="S795" i="12"/>
  <c r="T795" i="12" s="1"/>
  <c r="AB795" i="12" s="1"/>
  <c r="S916" i="12"/>
  <c r="T916" i="12" s="1"/>
  <c r="AB916" i="12" s="1"/>
  <c r="S760" i="12"/>
  <c r="T760" i="12" s="1"/>
  <c r="AB760" i="12" s="1"/>
  <c r="S1103" i="12"/>
  <c r="T1103" i="12" s="1"/>
  <c r="AB1103" i="12" s="1"/>
  <c r="AC1103" i="12" s="1"/>
  <c r="AD1103" i="12" s="1"/>
  <c r="S584" i="12"/>
  <c r="T584" i="12" s="1"/>
  <c r="AB584" i="12" s="1"/>
  <c r="S835" i="12"/>
  <c r="T835" i="12" s="1"/>
  <c r="AB835" i="12" s="1"/>
  <c r="S822" i="12"/>
  <c r="T822" i="12" s="1"/>
  <c r="AB822" i="12" s="1"/>
  <c r="S773" i="12"/>
  <c r="T773" i="12" s="1"/>
  <c r="AB773" i="12" s="1"/>
  <c r="S841" i="12"/>
  <c r="T841" i="12" s="1"/>
  <c r="AB841" i="12" s="1"/>
  <c r="S727" i="12"/>
  <c r="T727" i="12" s="1"/>
  <c r="AB727" i="12" s="1"/>
  <c r="S638" i="12"/>
  <c r="T638" i="12" s="1"/>
  <c r="AB638" i="12" s="1"/>
  <c r="AC638" i="12" s="1"/>
  <c r="AD638" i="12" s="1"/>
  <c r="S731" i="12"/>
  <c r="T731" i="12" s="1"/>
  <c r="AB731" i="12" s="1"/>
  <c r="AC731" i="12" s="1"/>
  <c r="AD731" i="12" s="1"/>
  <c r="S2946" i="12"/>
  <c r="T2946" i="12" s="1"/>
  <c r="AB2946" i="12" s="1"/>
  <c r="S2562" i="12"/>
  <c r="T2562" i="12" s="1"/>
  <c r="AB2562" i="12" s="1"/>
  <c r="S2345" i="12"/>
  <c r="T2345" i="12" s="1"/>
  <c r="AB2345" i="12" s="1"/>
  <c r="S1970" i="12"/>
  <c r="T1970" i="12" s="1"/>
  <c r="AB1970" i="12" s="1"/>
  <c r="S2155" i="12"/>
  <c r="T2155" i="12" s="1"/>
  <c r="AB2155" i="12" s="1"/>
  <c r="S2090" i="12"/>
  <c r="T2090" i="12" s="1"/>
  <c r="AB2090" i="12" s="1"/>
  <c r="S2083" i="12"/>
  <c r="T2083" i="12" s="1"/>
  <c r="AB2083" i="12" s="1"/>
  <c r="S1877" i="12"/>
  <c r="T1877" i="12" s="1"/>
  <c r="AB1877" i="12" s="1"/>
  <c r="AC1877" i="12" s="1"/>
  <c r="AD1877" i="12" s="1"/>
  <c r="S1940" i="12"/>
  <c r="T1940" i="12" s="1"/>
  <c r="AB1940" i="12" s="1"/>
  <c r="S1864" i="12"/>
  <c r="T1864" i="12" s="1"/>
  <c r="AB1864" i="12" s="1"/>
  <c r="S1850" i="12"/>
  <c r="T1850" i="12" s="1"/>
  <c r="AB1850" i="12" s="1"/>
  <c r="S1780" i="12"/>
  <c r="T1780" i="12" s="1"/>
  <c r="AB1780" i="12" s="1"/>
  <c r="AC1780" i="12" s="1"/>
  <c r="AD1780" i="12" s="1"/>
  <c r="S1902" i="12"/>
  <c r="T1902" i="12" s="1"/>
  <c r="AB1902" i="12" s="1"/>
  <c r="S1659" i="12"/>
  <c r="T1659" i="12" s="1"/>
  <c r="AB1659" i="12" s="1"/>
  <c r="S1909" i="12"/>
  <c r="T1909" i="12" s="1"/>
  <c r="AB1909" i="12" s="1"/>
  <c r="S1843" i="12"/>
  <c r="T1843" i="12" s="1"/>
  <c r="AB1843" i="12" s="1"/>
  <c r="AC1843" i="12" s="1"/>
  <c r="AD1843" i="12" s="1"/>
  <c r="S1764" i="12"/>
  <c r="T1764" i="12" s="1"/>
  <c r="AB1764" i="12" s="1"/>
  <c r="S1633" i="12"/>
  <c r="T1633" i="12" s="1"/>
  <c r="AB1633" i="12" s="1"/>
  <c r="S1795" i="12"/>
  <c r="T1795" i="12" s="1"/>
  <c r="AB1795" i="12" s="1"/>
  <c r="S1693" i="12"/>
  <c r="T1693" i="12" s="1"/>
  <c r="AB1693" i="12" s="1"/>
  <c r="S1698" i="12"/>
  <c r="T1698" i="12" s="1"/>
  <c r="AB1698" i="12" s="1"/>
  <c r="S1718" i="12"/>
  <c r="T1718" i="12" s="1"/>
  <c r="AB1718" i="12" s="1"/>
  <c r="S1897" i="12"/>
  <c r="T1897" i="12" s="1"/>
  <c r="AB1897" i="12" s="1"/>
  <c r="S1435" i="12"/>
  <c r="T1435" i="12" s="1"/>
  <c r="AB1435" i="12" s="1"/>
  <c r="AC1435" i="12" s="1"/>
  <c r="AD1435" i="12" s="1"/>
  <c r="S1415" i="12"/>
  <c r="T1415" i="12" s="1"/>
  <c r="AB1415" i="12" s="1"/>
  <c r="S1739" i="12"/>
  <c r="T1739" i="12" s="1"/>
  <c r="AB1739" i="12" s="1"/>
  <c r="S1447" i="12"/>
  <c r="T1447" i="12" s="1"/>
  <c r="AB1447" i="12" s="1"/>
  <c r="S1645" i="12"/>
  <c r="T1645" i="12" s="1"/>
  <c r="AB1645" i="12" s="1"/>
  <c r="S1590" i="12"/>
  <c r="T1590" i="12" s="1"/>
  <c r="AB1590" i="12" s="1"/>
  <c r="S1434" i="12"/>
  <c r="T1434" i="12" s="1"/>
  <c r="AB1434" i="12" s="1"/>
  <c r="S1538" i="12"/>
  <c r="T1538" i="12" s="1"/>
  <c r="AB1538" i="12" s="1"/>
  <c r="AC1538" i="12" s="1"/>
  <c r="AD1538" i="12" s="1"/>
  <c r="S1444" i="12"/>
  <c r="T1444" i="12" s="1"/>
  <c r="AB1444" i="12" s="1"/>
  <c r="AC1444" i="12" s="1"/>
  <c r="AD1444" i="12" s="1"/>
  <c r="S1456" i="12"/>
  <c r="T1456" i="12" s="1"/>
  <c r="AB1456" i="12" s="1"/>
  <c r="S1809" i="12"/>
  <c r="T1809" i="12" s="1"/>
  <c r="AB1809" i="12" s="1"/>
  <c r="S1510" i="12"/>
  <c r="T1510" i="12" s="1"/>
  <c r="AB1510" i="12" s="1"/>
  <c r="S1436" i="12"/>
  <c r="T1436" i="12" s="1"/>
  <c r="AB1436" i="12" s="1"/>
  <c r="AC1436" i="12" s="1"/>
  <c r="AD1436" i="12" s="1"/>
  <c r="S1453" i="12"/>
  <c r="T1453" i="12" s="1"/>
  <c r="AB1453" i="12" s="1"/>
  <c r="S1498" i="12"/>
  <c r="T1498" i="12" s="1"/>
  <c r="AB1498" i="12" s="1"/>
  <c r="S1282" i="12"/>
  <c r="T1282" i="12" s="1"/>
  <c r="AB1282" i="12" s="1"/>
  <c r="S1317" i="12"/>
  <c r="T1317" i="12" s="1"/>
  <c r="AB1317" i="12" s="1"/>
  <c r="AC1317" i="12" s="1"/>
  <c r="AD1317" i="12" s="1"/>
  <c r="S1563" i="12"/>
  <c r="T1563" i="12" s="1"/>
  <c r="AB1563" i="12" s="1"/>
  <c r="S1310" i="12"/>
  <c r="T1310" i="12" s="1"/>
  <c r="AB1310" i="12" s="1"/>
  <c r="S1229" i="12"/>
  <c r="T1229" i="12" s="1"/>
  <c r="AB1229" i="12" s="1"/>
  <c r="S1349" i="12"/>
  <c r="T1349" i="12" s="1"/>
  <c r="AB1349" i="12" s="1"/>
  <c r="S1098" i="12"/>
  <c r="T1098" i="12" s="1"/>
  <c r="AB1098" i="12" s="1"/>
  <c r="S1528" i="12"/>
  <c r="T1528" i="12" s="1"/>
  <c r="AB1528" i="12" s="1"/>
  <c r="S1281" i="12"/>
  <c r="T1281" i="12" s="1"/>
  <c r="AB1281" i="12" s="1"/>
  <c r="S1248" i="12"/>
  <c r="T1248" i="12" s="1"/>
  <c r="AB1248" i="12" s="1"/>
  <c r="AC1248" i="12" s="1"/>
  <c r="AD1248" i="12" s="1"/>
  <c r="S1351" i="12"/>
  <c r="T1351" i="12" s="1"/>
  <c r="AB1351" i="12" s="1"/>
  <c r="S1176" i="12"/>
  <c r="T1176" i="12" s="1"/>
  <c r="AB1176" i="12" s="1"/>
  <c r="S1285" i="12"/>
  <c r="T1285" i="12" s="1"/>
  <c r="AB1285" i="12" s="1"/>
  <c r="S1205" i="12"/>
  <c r="T1205" i="12" s="1"/>
  <c r="AB1205" i="12" s="1"/>
  <c r="S1360" i="12"/>
  <c r="T1360" i="12" s="1"/>
  <c r="AB1360" i="12" s="1"/>
  <c r="S1133" i="12"/>
  <c r="T1133" i="12" s="1"/>
  <c r="AB1133" i="12" s="1"/>
  <c r="S1045" i="12"/>
  <c r="T1045" i="12" s="1"/>
  <c r="AB1045" i="12" s="1"/>
  <c r="S1077" i="12"/>
  <c r="T1077" i="12" s="1"/>
  <c r="AB1077" i="12" s="1"/>
  <c r="AC1077" i="12" s="1"/>
  <c r="AD1077" i="12" s="1"/>
  <c r="S1221" i="12"/>
  <c r="T1221" i="12" s="1"/>
  <c r="AB1221" i="12" s="1"/>
  <c r="S2779" i="12"/>
  <c r="T2779" i="12" s="1"/>
  <c r="AB2779" i="12" s="1"/>
  <c r="S2633" i="12"/>
  <c r="T2633" i="12" s="1"/>
  <c r="AB2633" i="12" s="1"/>
  <c r="S2239" i="12"/>
  <c r="T2239" i="12" s="1"/>
  <c r="AB2239" i="12" s="1"/>
  <c r="AC2239" i="12" s="1"/>
  <c r="AD2239" i="12" s="1"/>
  <c r="S2296" i="12"/>
  <c r="T2296" i="12" s="1"/>
  <c r="AB2296" i="12" s="1"/>
  <c r="S2111" i="12"/>
  <c r="T2111" i="12" s="1"/>
  <c r="AB2111" i="12" s="1"/>
  <c r="S1924" i="12"/>
  <c r="T1924" i="12" s="1"/>
  <c r="AB1924" i="12" s="1"/>
  <c r="AC1924" i="12" s="1"/>
  <c r="AD1924" i="12" s="1"/>
  <c r="S2158" i="12"/>
  <c r="T2158" i="12" s="1"/>
  <c r="AB2158" i="12" s="1"/>
  <c r="AC2158" i="12" s="1"/>
  <c r="AD2158" i="12" s="1"/>
  <c r="S2010" i="12"/>
  <c r="T2010" i="12" s="1"/>
  <c r="AB2010" i="12" s="1"/>
  <c r="S2032" i="12"/>
  <c r="T2032" i="12" s="1"/>
  <c r="AB2032" i="12" s="1"/>
  <c r="S1919" i="12"/>
  <c r="T1919" i="12" s="1"/>
  <c r="AB1919" i="12" s="1"/>
  <c r="S1862" i="12"/>
  <c r="T1862" i="12" s="1"/>
  <c r="AB1862" i="12" s="1"/>
  <c r="S1800" i="12"/>
  <c r="T1800" i="12" s="1"/>
  <c r="AB1800" i="12" s="1"/>
  <c r="S1883" i="12"/>
  <c r="T1883" i="12" s="1"/>
  <c r="AB1883" i="12" s="1"/>
  <c r="S1620" i="12"/>
  <c r="T1620" i="12" s="1"/>
  <c r="AB1620" i="12" s="1"/>
  <c r="S1751" i="12"/>
  <c r="T1751" i="12" s="1"/>
  <c r="AB1751" i="12" s="1"/>
  <c r="AC1751" i="12" s="1"/>
  <c r="AD1751" i="12" s="1"/>
  <c r="S1888" i="12"/>
  <c r="T1888" i="12" s="1"/>
  <c r="AB1888" i="12" s="1"/>
  <c r="S1832" i="12"/>
  <c r="T1832" i="12" s="1"/>
  <c r="AB1832" i="12" s="1"/>
  <c r="S1661" i="12"/>
  <c r="T1661" i="12" s="1"/>
  <c r="AB1661" i="12" s="1"/>
  <c r="S1723" i="12"/>
  <c r="T1723" i="12" s="1"/>
  <c r="AB1723" i="12" s="1"/>
  <c r="S1694" i="12"/>
  <c r="T1694" i="12" s="1"/>
  <c r="AB1694" i="12" s="1"/>
  <c r="S1713" i="12"/>
  <c r="T1713" i="12" s="1"/>
  <c r="AB1713" i="12" s="1"/>
  <c r="S1630" i="12"/>
  <c r="T1630" i="12" s="1"/>
  <c r="AB1630" i="12" s="1"/>
  <c r="AC1630" i="12" s="1"/>
  <c r="AD1630" i="12" s="1"/>
  <c r="S1679" i="12"/>
  <c r="T1679" i="12" s="1"/>
  <c r="AB1679" i="12" s="1"/>
  <c r="AC1679" i="12" s="1"/>
  <c r="AD1679" i="12" s="1"/>
  <c r="S1722" i="12"/>
  <c r="T1722" i="12" s="1"/>
  <c r="AB1722" i="12" s="1"/>
  <c r="S1582" i="12"/>
  <c r="T1582" i="12" s="1"/>
  <c r="AB1582" i="12" s="1"/>
  <c r="S1443" i="12"/>
  <c r="T1443" i="12" s="1"/>
  <c r="AB1443" i="12" s="1"/>
  <c r="S1476" i="12"/>
  <c r="T1476" i="12" s="1"/>
  <c r="AB1476" i="12" s="1"/>
  <c r="AC1476" i="12" s="1"/>
  <c r="AD1476" i="12" s="1"/>
  <c r="S1655" i="12"/>
  <c r="T1655" i="12" s="1"/>
  <c r="AB1655" i="12" s="1"/>
  <c r="S1487" i="12"/>
  <c r="T1487" i="12" s="1"/>
  <c r="AB1487" i="12" s="1"/>
  <c r="S1585" i="12"/>
  <c r="T1585" i="12" s="1"/>
  <c r="AB1585" i="12" s="1"/>
  <c r="S1572" i="12"/>
  <c r="T1572" i="12" s="1"/>
  <c r="AB1572" i="12" s="1"/>
  <c r="AC1572" i="12" s="1"/>
  <c r="AD1572" i="12" s="1"/>
  <c r="S1596" i="12"/>
  <c r="T1596" i="12" s="1"/>
  <c r="AB1596" i="12" s="1"/>
  <c r="S1811" i="12"/>
  <c r="T1811" i="12" s="1"/>
  <c r="AB1811" i="12" s="1"/>
  <c r="S1643" i="12"/>
  <c r="T1643" i="12" s="1"/>
  <c r="AB1643" i="12" s="1"/>
  <c r="S1485" i="12"/>
  <c r="T1485" i="12" s="1"/>
  <c r="AB1485" i="12" s="1"/>
  <c r="S1584" i="12"/>
  <c r="T1584" i="12" s="1"/>
  <c r="AB1584" i="12" s="1"/>
  <c r="S1387" i="12"/>
  <c r="T1387" i="12" s="1"/>
  <c r="AB1387" i="12" s="1"/>
  <c r="S1609" i="12"/>
  <c r="T1609" i="12" s="1"/>
  <c r="AB1609" i="12" s="1"/>
  <c r="AC1609" i="12" s="1"/>
  <c r="AD1609" i="12" s="1"/>
  <c r="S1330" i="12"/>
  <c r="T1330" i="12" s="1"/>
  <c r="AB1330" i="12" s="1"/>
  <c r="AC1330" i="12" s="1"/>
  <c r="AD1330" i="12" s="1"/>
  <c r="S1274" i="12"/>
  <c r="T1274" i="12" s="1"/>
  <c r="AB1274" i="12" s="1"/>
  <c r="S1440" i="12"/>
  <c r="T1440" i="12" s="1"/>
  <c r="AB1440" i="12" s="1"/>
  <c r="S1128" i="12"/>
  <c r="T1128" i="12" s="1"/>
  <c r="AB1128" i="12" s="1"/>
  <c r="S1506" i="12"/>
  <c r="T1506" i="12" s="1"/>
  <c r="AB1506" i="12" s="1"/>
  <c r="S1294" i="12"/>
  <c r="T1294" i="12" s="1"/>
  <c r="AB1294" i="12" s="1"/>
  <c r="S1269" i="12"/>
  <c r="T1269" i="12" s="1"/>
  <c r="AB1269" i="12" s="1"/>
  <c r="S1509" i="12"/>
  <c r="T1509" i="12" s="1"/>
  <c r="AB1509" i="12" s="1"/>
  <c r="S1544" i="12"/>
  <c r="T1544" i="12" s="1"/>
  <c r="AB1544" i="12" s="1"/>
  <c r="AC1544" i="12" s="1"/>
  <c r="AD1544" i="12" s="1"/>
  <c r="S1403" i="12"/>
  <c r="T1403" i="12" s="1"/>
  <c r="AB1403" i="12" s="1"/>
  <c r="S1373" i="12"/>
  <c r="T1373" i="12" s="1"/>
  <c r="AB1373" i="12" s="1"/>
  <c r="S1008" i="12"/>
  <c r="T1008" i="12" s="1"/>
  <c r="AB1008" i="12" s="1"/>
  <c r="S1061" i="12"/>
  <c r="T1061" i="12" s="1"/>
  <c r="AB1061" i="12" s="1"/>
  <c r="AC1061" i="12" s="1"/>
  <c r="AD1061" i="12" s="1"/>
  <c r="S1278" i="12"/>
  <c r="T1278" i="12" s="1"/>
  <c r="AB1278" i="12" s="1"/>
  <c r="S1284" i="12"/>
  <c r="T1284" i="12" s="1"/>
  <c r="AB1284" i="12" s="1"/>
  <c r="S1150" i="12"/>
  <c r="T1150" i="12" s="1"/>
  <c r="AB1150" i="12" s="1"/>
  <c r="AC1150" i="12" s="1"/>
  <c r="AD1150" i="12" s="1"/>
  <c r="S1288" i="12"/>
  <c r="T1288" i="12" s="1"/>
  <c r="AB1288" i="12" s="1"/>
  <c r="AC1288" i="12" s="1"/>
  <c r="AD1288" i="12" s="1"/>
  <c r="S2869" i="12"/>
  <c r="T2869" i="12" s="1"/>
  <c r="AB2869" i="12" s="1"/>
  <c r="S2598" i="12"/>
  <c r="T2598" i="12" s="1"/>
  <c r="AB2598" i="12" s="1"/>
  <c r="S2349" i="12"/>
  <c r="T2349" i="12" s="1"/>
  <c r="AB2349" i="12" s="1"/>
  <c r="S2091" i="12"/>
  <c r="T2091" i="12" s="1"/>
  <c r="AB2091" i="12" s="1"/>
  <c r="S2169" i="12"/>
  <c r="T2169" i="12" s="1"/>
  <c r="AB2169" i="12" s="1"/>
  <c r="S1979" i="12"/>
  <c r="T1979" i="12" s="1"/>
  <c r="AB1979" i="12" s="1"/>
  <c r="S1946" i="12"/>
  <c r="T1946" i="12" s="1"/>
  <c r="AB1946" i="12" s="1"/>
  <c r="S1921" i="12"/>
  <c r="T1921" i="12" s="1"/>
  <c r="AB1921" i="12" s="1"/>
  <c r="AC1921" i="12" s="1"/>
  <c r="AD1921" i="12" s="1"/>
  <c r="S1998" i="12"/>
  <c r="T1998" i="12" s="1"/>
  <c r="AB1998" i="12" s="1"/>
  <c r="S1830" i="12"/>
  <c r="T1830" i="12" s="1"/>
  <c r="AB1830" i="12" s="1"/>
  <c r="S1858" i="12"/>
  <c r="T1858" i="12" s="1"/>
  <c r="AB1858" i="12" s="1"/>
  <c r="S1821" i="12"/>
  <c r="T1821" i="12" s="1"/>
  <c r="AB1821" i="12" s="1"/>
  <c r="S1782" i="12"/>
  <c r="T1782" i="12" s="1"/>
  <c r="AB1782" i="12" s="1"/>
  <c r="S1963" i="12"/>
  <c r="T1963" i="12" s="1"/>
  <c r="AB1963" i="12" s="1"/>
  <c r="S1735" i="12"/>
  <c r="T1735" i="12" s="1"/>
  <c r="AB1735" i="12" s="1"/>
  <c r="AC1735" i="12" s="1"/>
  <c r="AD1735" i="12" s="1"/>
  <c r="S1845" i="12"/>
  <c r="T1845" i="12" s="1"/>
  <c r="AB1845" i="12" s="1"/>
  <c r="AC1845" i="12" s="1"/>
  <c r="AD1845" i="12" s="1"/>
  <c r="S1838" i="12"/>
  <c r="T1838" i="12" s="1"/>
  <c r="AB1838" i="12" s="1"/>
  <c r="S1872" i="12"/>
  <c r="T1872" i="12" s="1"/>
  <c r="AB1872" i="12" s="1"/>
  <c r="S1676" i="12"/>
  <c r="T1676" i="12" s="1"/>
  <c r="AB1676" i="12" s="1"/>
  <c r="S1933" i="12"/>
  <c r="T1933" i="12" s="1"/>
  <c r="AB1933" i="12" s="1"/>
  <c r="AC1933" i="12" s="1"/>
  <c r="AD1933" i="12" s="1"/>
  <c r="S1793" i="12"/>
  <c r="T1793" i="12" s="1"/>
  <c r="AB1793" i="12" s="1"/>
  <c r="S1752" i="12"/>
  <c r="T1752" i="12" s="1"/>
  <c r="AB1752" i="12" s="1"/>
  <c r="S1835" i="12"/>
  <c r="T1835" i="12" s="1"/>
  <c r="AB1835" i="12" s="1"/>
  <c r="S1672" i="12"/>
  <c r="T1672" i="12" s="1"/>
  <c r="AB1672" i="12" s="1"/>
  <c r="AC1672" i="12" s="1"/>
  <c r="AD1672" i="12" s="1"/>
  <c r="S1414" i="12"/>
  <c r="T1414" i="12" s="1"/>
  <c r="AB1414" i="12" s="1"/>
  <c r="S1599" i="12"/>
  <c r="T1599" i="12" s="1"/>
  <c r="AB1599" i="12" s="1"/>
  <c r="S1576" i="12"/>
  <c r="T1576" i="12" s="1"/>
  <c r="AB1576" i="12" s="1"/>
  <c r="S1624" i="12"/>
  <c r="T1624" i="12" s="1"/>
  <c r="AB1624" i="12" s="1"/>
  <c r="S1640" i="12"/>
  <c r="T1640" i="12" s="1"/>
  <c r="AB1640" i="12" s="1"/>
  <c r="S1603" i="12"/>
  <c r="T1603" i="12" s="1"/>
  <c r="AB1603" i="12" s="1"/>
  <c r="S1502" i="12"/>
  <c r="T1502" i="12" s="1"/>
  <c r="AB1502" i="12" s="1"/>
  <c r="AC1502" i="12" s="1"/>
  <c r="AD1502" i="12" s="1"/>
  <c r="S1417" i="12"/>
  <c r="T1417" i="12" s="1"/>
  <c r="AB1417" i="12" s="1"/>
  <c r="AC1417" i="12" s="1"/>
  <c r="AD1417" i="12" s="1"/>
  <c r="S1707" i="12"/>
  <c r="T1707" i="12" s="1"/>
  <c r="AB1707" i="12" s="1"/>
  <c r="S1605" i="12"/>
  <c r="T1605" i="12" s="1"/>
  <c r="AB1605" i="12" s="1"/>
  <c r="S1511" i="12"/>
  <c r="T1511" i="12" s="1"/>
  <c r="AB1511" i="12" s="1"/>
  <c r="S1276" i="12"/>
  <c r="T1276" i="12" s="1"/>
  <c r="AB1276" i="12" s="1"/>
  <c r="S1352" i="12"/>
  <c r="T1352" i="12" s="1"/>
  <c r="AB1352" i="12" s="1"/>
  <c r="S1600" i="12"/>
  <c r="T1600" i="12" s="1"/>
  <c r="AB1600" i="12" s="1"/>
  <c r="S1312" i="12"/>
  <c r="T1312" i="12" s="1"/>
  <c r="AB1312" i="12" s="1"/>
  <c r="S1321" i="12"/>
  <c r="T1321" i="12" s="1"/>
  <c r="AB1321" i="12" s="1"/>
  <c r="AC1321" i="12" s="1"/>
  <c r="AD1321" i="12" s="1"/>
  <c r="S1460" i="12"/>
  <c r="T1460" i="12" s="1"/>
  <c r="AB1460" i="12" s="1"/>
  <c r="S1336" i="12"/>
  <c r="T1336" i="12" s="1"/>
  <c r="AB1336" i="12" s="1"/>
  <c r="S1484" i="12"/>
  <c r="T1484" i="12" s="1"/>
  <c r="AB1484" i="12" s="1"/>
  <c r="S1353" i="12"/>
  <c r="T1353" i="12" s="1"/>
  <c r="AB1353" i="12" s="1"/>
  <c r="AC1353" i="12" s="1"/>
  <c r="AD1353" i="12" s="1"/>
  <c r="S1022" i="12"/>
  <c r="T1022" i="12" s="1"/>
  <c r="AB1022" i="12" s="1"/>
  <c r="S1245" i="12"/>
  <c r="T1245" i="12" s="1"/>
  <c r="AB1245" i="12" s="1"/>
  <c r="S1681" i="12"/>
  <c r="T1681" i="12" s="1"/>
  <c r="AB1681" i="12" s="1"/>
  <c r="AC1681" i="12" s="1"/>
  <c r="AD1681" i="12" s="1"/>
  <c r="S1304" i="12"/>
  <c r="T1304" i="12" s="1"/>
  <c r="AB1304" i="12" s="1"/>
  <c r="AC1304" i="12" s="1"/>
  <c r="AD1304" i="12" s="1"/>
  <c r="S1175" i="12"/>
  <c r="T1175" i="12" s="1"/>
  <c r="AB1175" i="12" s="1"/>
  <c r="S1147" i="12"/>
  <c r="T1147" i="12" s="1"/>
  <c r="AB1147" i="12" s="1"/>
  <c r="S1182" i="12"/>
  <c r="T1182" i="12" s="1"/>
  <c r="AB1182" i="12" s="1"/>
  <c r="S1064" i="12"/>
  <c r="T1064" i="12" s="1"/>
  <c r="AB1064" i="12" s="1"/>
  <c r="S1161" i="12"/>
  <c r="T1161" i="12" s="1"/>
  <c r="AB1161" i="12" s="1"/>
  <c r="S1016" i="12"/>
  <c r="T1016" i="12" s="1"/>
  <c r="AB1016" i="12" s="1"/>
  <c r="S1028" i="12"/>
  <c r="T1028" i="12" s="1"/>
  <c r="AB1028" i="12" s="1"/>
  <c r="S1224" i="12"/>
  <c r="T1224" i="12" s="1"/>
  <c r="AB1224" i="12" s="1"/>
  <c r="AC1224" i="12" s="1"/>
  <c r="AD1224" i="12" s="1"/>
  <c r="S1085" i="12"/>
  <c r="T1085" i="12" s="1"/>
  <c r="AB1085" i="12" s="1"/>
  <c r="S3932" i="12"/>
  <c r="T3932" i="12" s="1"/>
  <c r="AB3932" i="12" s="1"/>
  <c r="S2764" i="12"/>
  <c r="T2764" i="12" s="1"/>
  <c r="AB2764" i="12" s="1"/>
  <c r="S2423" i="12"/>
  <c r="T2423" i="12" s="1"/>
  <c r="AB2423" i="12" s="1"/>
  <c r="S2339" i="12"/>
  <c r="T2339" i="12" s="1"/>
  <c r="AB2339" i="12" s="1"/>
  <c r="S2105" i="12"/>
  <c r="T2105" i="12" s="1"/>
  <c r="AB2105" i="12" s="1"/>
  <c r="S2208" i="12"/>
  <c r="T2208" i="12" s="1"/>
  <c r="AB2208" i="12" s="1"/>
  <c r="AC2208" i="12" s="1"/>
  <c r="AD2208" i="12" s="1"/>
  <c r="S2150" i="12"/>
  <c r="T2150" i="12" s="1"/>
  <c r="AB2150" i="12" s="1"/>
  <c r="AC2150" i="12" s="1"/>
  <c r="AD2150" i="12" s="1"/>
  <c r="S2130" i="12"/>
  <c r="T2130" i="12" s="1"/>
  <c r="AB2130" i="12" s="1"/>
  <c r="S1898" i="12"/>
  <c r="T1898" i="12" s="1"/>
  <c r="AB1898" i="12" s="1"/>
  <c r="S2005" i="12"/>
  <c r="T2005" i="12" s="1"/>
  <c r="AB2005" i="12" s="1"/>
  <c r="S1866" i="12"/>
  <c r="T1866" i="12" s="1"/>
  <c r="AB1866" i="12" s="1"/>
  <c r="AC1866" i="12" s="1"/>
  <c r="AD1866" i="12" s="1"/>
  <c r="S1937" i="12"/>
  <c r="T1937" i="12" s="1"/>
  <c r="AB1937" i="12" s="1"/>
  <c r="S1791" i="12"/>
  <c r="T1791" i="12" s="1"/>
  <c r="AB1791" i="12" s="1"/>
  <c r="S1777" i="12"/>
  <c r="T1777" i="12" s="1"/>
  <c r="AB1777" i="12" s="1"/>
  <c r="S1802" i="12"/>
  <c r="T1802" i="12" s="1"/>
  <c r="AB1802" i="12" s="1"/>
  <c r="AC1802" i="12" s="1"/>
  <c r="AD1802" i="12" s="1"/>
  <c r="S1931" i="12"/>
  <c r="T1931" i="12" s="1"/>
  <c r="AB1931" i="12" s="1"/>
  <c r="S1730" i="12"/>
  <c r="T1730" i="12" s="1"/>
  <c r="AB1730" i="12" s="1"/>
  <c r="S1817" i="12"/>
  <c r="T1817" i="12" s="1"/>
  <c r="AB1817" i="12" s="1"/>
  <c r="S1747" i="12"/>
  <c r="T1747" i="12" s="1"/>
  <c r="AB1747" i="12" s="1"/>
  <c r="S1714" i="12"/>
  <c r="T1714" i="12" s="1"/>
  <c r="AB1714" i="12" s="1"/>
  <c r="S1860" i="12"/>
  <c r="T1860" i="12" s="1"/>
  <c r="AB1860" i="12" s="1"/>
  <c r="S1725" i="12"/>
  <c r="T1725" i="12" s="1"/>
  <c r="AB1725" i="12" s="1"/>
  <c r="AC1725" i="12" s="1"/>
  <c r="AD1725" i="12" s="1"/>
  <c r="S1889" i="12"/>
  <c r="T1889" i="12" s="1"/>
  <c r="AB1889" i="12" s="1"/>
  <c r="AC1889" i="12" s="1"/>
  <c r="AD1889" i="12" s="1"/>
  <c r="S1775" i="12"/>
  <c r="T1775" i="12" s="1"/>
  <c r="AB1775" i="12" s="1"/>
  <c r="S1516" i="12"/>
  <c r="T1516" i="12" s="1"/>
  <c r="AB1516" i="12" s="1"/>
  <c r="S1536" i="12"/>
  <c r="T1536" i="12" s="1"/>
  <c r="AB1536" i="12" s="1"/>
  <c r="S1488" i="12"/>
  <c r="T1488" i="12" s="1"/>
  <c r="AB1488" i="12" s="1"/>
  <c r="S1554" i="12"/>
  <c r="T1554" i="12" s="1"/>
  <c r="AB1554" i="12" s="1"/>
  <c r="S1522" i="12"/>
  <c r="T1522" i="12" s="1"/>
  <c r="AB1522" i="12" s="1"/>
  <c r="S1555" i="12"/>
  <c r="T1555" i="12" s="1"/>
  <c r="AB1555" i="12" s="1"/>
  <c r="S1568" i="12"/>
  <c r="T1568" i="12" s="1"/>
  <c r="AB1568" i="12" s="1"/>
  <c r="AC1568" i="12" s="1"/>
  <c r="AD1568" i="12" s="1"/>
  <c r="S1602" i="12"/>
  <c r="T1602" i="12" s="1"/>
  <c r="AB1602" i="12" s="1"/>
  <c r="S1545" i="12"/>
  <c r="T1545" i="12" s="1"/>
  <c r="AB1545" i="12" s="1"/>
  <c r="S1561" i="12"/>
  <c r="T1561" i="12" s="1"/>
  <c r="AB1561" i="12" s="1"/>
  <c r="S1586" i="12"/>
  <c r="T1586" i="12" s="1"/>
  <c r="AB1586" i="12" s="1"/>
  <c r="AC1586" i="12" s="1"/>
  <c r="AD1586" i="12" s="1"/>
  <c r="S1419" i="12"/>
  <c r="T1419" i="12" s="1"/>
  <c r="AB1419" i="12" s="1"/>
  <c r="S1489" i="12"/>
  <c r="T1489" i="12" s="1"/>
  <c r="AB1489" i="12" s="1"/>
  <c r="S1235" i="12"/>
  <c r="T1235" i="12" s="1"/>
  <c r="AB1235" i="12" s="1"/>
  <c r="AC1235" i="12" s="1"/>
  <c r="AD1235" i="12" s="1"/>
  <c r="S1566" i="12"/>
  <c r="T1566" i="12" s="1"/>
  <c r="AB1566" i="12" s="1"/>
  <c r="AC1566" i="12" s="1"/>
  <c r="AD1566" i="12" s="1"/>
  <c r="S1242" i="12"/>
  <c r="T1242" i="12" s="1"/>
  <c r="AB1242" i="12" s="1"/>
  <c r="S1364" i="12"/>
  <c r="T1364" i="12" s="1"/>
  <c r="AB1364" i="12" s="1"/>
  <c r="S1389" i="12"/>
  <c r="T1389" i="12" s="1"/>
  <c r="AB1389" i="12" s="1"/>
  <c r="S1314" i="12"/>
  <c r="T1314" i="12" s="1"/>
  <c r="AB1314" i="12" s="1"/>
  <c r="S1439" i="12"/>
  <c r="T1439" i="12" s="1"/>
  <c r="AB1439" i="12" s="1"/>
  <c r="S1458" i="12"/>
  <c r="T1458" i="12" s="1"/>
  <c r="AB1458" i="12" s="1"/>
  <c r="S1266" i="12"/>
  <c r="T1266" i="12" s="1"/>
  <c r="AB1266" i="12" s="1"/>
  <c r="S1451" i="12"/>
  <c r="T1451" i="12" s="1"/>
  <c r="AB1451" i="12" s="1"/>
  <c r="AC1451" i="12" s="1"/>
  <c r="AD1451" i="12" s="1"/>
  <c r="S1474" i="12"/>
  <c r="T1474" i="12" s="1"/>
  <c r="AB1474" i="12" s="1"/>
  <c r="S1366" i="12"/>
  <c r="T1366" i="12" s="1"/>
  <c r="AB1366" i="12" s="1"/>
  <c r="S1171" i="12"/>
  <c r="T1171" i="12" s="1"/>
  <c r="AB1171" i="12" s="1"/>
  <c r="S1169" i="12"/>
  <c r="T1169" i="12" s="1"/>
  <c r="AB1169" i="12" s="1"/>
  <c r="S1206" i="12"/>
  <c r="T1206" i="12" s="1"/>
  <c r="AB1206" i="12" s="1"/>
  <c r="S1295" i="12"/>
  <c r="T1295" i="12" s="1"/>
  <c r="AB1295" i="12" s="1"/>
  <c r="S1359" i="12"/>
  <c r="T1359" i="12" s="1"/>
  <c r="AB1359" i="12" s="1"/>
  <c r="AC1359" i="12" s="1"/>
  <c r="AD1359" i="12" s="1"/>
  <c r="S1038" i="12"/>
  <c r="T1038" i="12" s="1"/>
  <c r="AB1038" i="12" s="1"/>
  <c r="AC1038" i="12" s="1"/>
  <c r="AD1038" i="12" s="1"/>
  <c r="S1083" i="12"/>
  <c r="T1083" i="12" s="1"/>
  <c r="AB1083" i="12" s="1"/>
  <c r="S1233" i="12"/>
  <c r="T1233" i="12" s="1"/>
  <c r="AB1233" i="12" s="1"/>
  <c r="S1195" i="12"/>
  <c r="T1195" i="12" s="1"/>
  <c r="AB1195" i="12" s="1"/>
  <c r="S1066" i="12"/>
  <c r="T1066" i="12" s="1"/>
  <c r="AB1066" i="12" s="1"/>
  <c r="AC1066" i="12" s="1"/>
  <c r="AD1066" i="12" s="1"/>
  <c r="S1090" i="12"/>
  <c r="T1090" i="12" s="1"/>
  <c r="AB1090" i="12" s="1"/>
  <c r="S1097" i="12"/>
  <c r="T1097" i="12" s="1"/>
  <c r="AB1097" i="12" s="1"/>
  <c r="S1089" i="12"/>
  <c r="T1089" i="12" s="1"/>
  <c r="AB1089" i="12" s="1"/>
  <c r="S920" i="12"/>
  <c r="T920" i="12" s="1"/>
  <c r="AB920" i="12" s="1"/>
  <c r="AC920" i="12" s="1"/>
  <c r="AD920" i="12" s="1"/>
  <c r="S933" i="12"/>
  <c r="T933" i="12" s="1"/>
  <c r="AB933" i="12" s="1"/>
  <c r="S881" i="12"/>
  <c r="T881" i="12" s="1"/>
  <c r="AB881" i="12" s="1"/>
  <c r="S1203" i="12"/>
  <c r="T1203" i="12" s="1"/>
  <c r="AB1203" i="12" s="1"/>
  <c r="S802" i="12"/>
  <c r="T802" i="12" s="1"/>
  <c r="AB802" i="12" s="1"/>
  <c r="S827" i="12"/>
  <c r="T827" i="12" s="1"/>
  <c r="AB827" i="12" s="1"/>
  <c r="S857" i="12"/>
  <c r="T857" i="12" s="1"/>
  <c r="AB857" i="12" s="1"/>
  <c r="S942" i="12"/>
  <c r="T942" i="12" s="1"/>
  <c r="AB942" i="12" s="1"/>
  <c r="S1222" i="12"/>
  <c r="T1222" i="12" s="1"/>
  <c r="AB1222" i="12" s="1"/>
  <c r="AC1222" i="12" s="1"/>
  <c r="AD1222" i="12" s="1"/>
  <c r="S1101" i="12"/>
  <c r="T1101" i="12" s="1"/>
  <c r="AB1101" i="12" s="1"/>
  <c r="S1121" i="12"/>
  <c r="T1121" i="12" s="1"/>
  <c r="AB1121" i="12" s="1"/>
  <c r="S938" i="12"/>
  <c r="T938" i="12" s="1"/>
  <c r="AB938" i="12" s="1"/>
  <c r="S991" i="12"/>
  <c r="T991" i="12" s="1"/>
  <c r="AB991" i="12" s="1"/>
  <c r="S613" i="12"/>
  <c r="T613" i="12" s="1"/>
  <c r="AB613" i="12" s="1"/>
  <c r="S714" i="12"/>
  <c r="T714" i="12" s="1"/>
  <c r="AB714" i="12" s="1"/>
  <c r="S803" i="12"/>
  <c r="T803" i="12" s="1"/>
  <c r="AB803" i="12" s="1"/>
  <c r="S494" i="12"/>
  <c r="T494" i="12" s="1"/>
  <c r="AB494" i="12" s="1"/>
  <c r="AC494" i="12" s="1"/>
  <c r="AD494" i="12" s="1"/>
  <c r="S677" i="12"/>
  <c r="T677" i="12" s="1"/>
  <c r="AB677" i="12" s="1"/>
  <c r="S644" i="12"/>
  <c r="T644" i="12" s="1"/>
  <c r="AB644" i="12" s="1"/>
  <c r="S913" i="12"/>
  <c r="T913" i="12" s="1"/>
  <c r="AB913" i="12" s="1"/>
  <c r="S785" i="12"/>
  <c r="T785" i="12" s="1"/>
  <c r="AB785" i="12" s="1"/>
  <c r="AC785" i="12" s="1"/>
  <c r="AD785" i="12" s="1"/>
  <c r="S820" i="12"/>
  <c r="T820" i="12" s="1"/>
  <c r="AB820" i="12" s="1"/>
  <c r="S893" i="12"/>
  <c r="T893" i="12" s="1"/>
  <c r="AB893" i="12" s="1"/>
  <c r="S3728" i="12"/>
  <c r="T3728" i="12" s="1"/>
  <c r="AB3728" i="12" s="1"/>
  <c r="S2790" i="12"/>
  <c r="T2790" i="12" s="1"/>
  <c r="AB2790" i="12" s="1"/>
  <c r="AC2790" i="12" s="1"/>
  <c r="AD2790" i="12" s="1"/>
  <c r="S2525" i="12"/>
  <c r="T2525" i="12" s="1"/>
  <c r="AB2525" i="12" s="1"/>
  <c r="S2323" i="12"/>
  <c r="T2323" i="12" s="1"/>
  <c r="AB2323" i="12" s="1"/>
  <c r="S2214" i="12"/>
  <c r="T2214" i="12" s="1"/>
  <c r="AB2214" i="12" s="1"/>
  <c r="S2181" i="12"/>
  <c r="T2181" i="12" s="1"/>
  <c r="AB2181" i="12" s="1"/>
  <c r="S2163" i="12"/>
  <c r="T2163" i="12" s="1"/>
  <c r="AB2163" i="12" s="1"/>
  <c r="S1873" i="12"/>
  <c r="T1873" i="12" s="1"/>
  <c r="AB1873" i="12" s="1"/>
  <c r="S1903" i="12"/>
  <c r="T1903" i="12" s="1"/>
  <c r="AB1903" i="12" s="1"/>
  <c r="S1879" i="12"/>
  <c r="T1879" i="12" s="1"/>
  <c r="AB1879" i="12" s="1"/>
  <c r="AC1879" i="12" s="1"/>
  <c r="AD1879" i="12" s="1"/>
  <c r="S1778" i="12"/>
  <c r="T1778" i="12" s="1"/>
  <c r="AB1778" i="12" s="1"/>
  <c r="S1900" i="12"/>
  <c r="T1900" i="12" s="1"/>
  <c r="AB1900" i="12" s="1"/>
  <c r="S1776" i="12"/>
  <c r="T1776" i="12" s="1"/>
  <c r="AB1776" i="12" s="1"/>
  <c r="S1741" i="12"/>
  <c r="T1741" i="12" s="1"/>
  <c r="AB1741" i="12" s="1"/>
  <c r="S1807" i="12"/>
  <c r="T1807" i="12" s="1"/>
  <c r="AB1807" i="12" s="1"/>
  <c r="S1987" i="12"/>
  <c r="T1987" i="12" s="1"/>
  <c r="AB1987" i="12" s="1"/>
  <c r="S1768" i="12"/>
  <c r="T1768" i="12" s="1"/>
  <c r="AB1768" i="12" s="1"/>
  <c r="AC1768" i="12" s="1"/>
  <c r="AD1768" i="12" s="1"/>
  <c r="S1951" i="12"/>
  <c r="T1951" i="12" s="1"/>
  <c r="AB1951" i="12" s="1"/>
  <c r="AC1951" i="12" s="1"/>
  <c r="AD1951" i="12" s="1"/>
  <c r="S1666" i="12"/>
  <c r="T1666" i="12" s="1"/>
  <c r="AB1666" i="12" s="1"/>
  <c r="S1664" i="12"/>
  <c r="T1664" i="12" s="1"/>
  <c r="AB1664" i="12" s="1"/>
  <c r="S1852" i="12"/>
  <c r="T1852" i="12" s="1"/>
  <c r="AB1852" i="12" s="1"/>
  <c r="S1670" i="12"/>
  <c r="T1670" i="12" s="1"/>
  <c r="AB1670" i="12" s="1"/>
  <c r="AC1670" i="12" s="1"/>
  <c r="AD1670" i="12" s="1"/>
  <c r="S1695" i="12"/>
  <c r="T1695" i="12" s="1"/>
  <c r="AB1695" i="12" s="1"/>
  <c r="S1834" i="12"/>
  <c r="T1834" i="12" s="1"/>
  <c r="AB1834" i="12" s="1"/>
  <c r="S1560" i="12"/>
  <c r="T1560" i="12" s="1"/>
  <c r="AB1560" i="12" s="1"/>
  <c r="S1552" i="12"/>
  <c r="T1552" i="12" s="1"/>
  <c r="AB1552" i="12" s="1"/>
  <c r="AC1552" i="12" s="1"/>
  <c r="AD1552" i="12" s="1"/>
  <c r="S1521" i="12"/>
  <c r="T1521" i="12" s="1"/>
  <c r="AB1521" i="12" s="1"/>
  <c r="S1575" i="12"/>
  <c r="T1575" i="12" s="1"/>
  <c r="AB1575" i="12" s="1"/>
  <c r="S1420" i="12"/>
  <c r="T1420" i="12" s="1"/>
  <c r="AB1420" i="12" s="1"/>
  <c r="S1539" i="12"/>
  <c r="T1539" i="12" s="1"/>
  <c r="AB1539" i="12" s="1"/>
  <c r="S1381" i="12"/>
  <c r="T1381" i="12" s="1"/>
  <c r="AB1381" i="12" s="1"/>
  <c r="S1405" i="12"/>
  <c r="T1405" i="12" s="1"/>
  <c r="AB1405" i="12" s="1"/>
  <c r="S1397" i="12"/>
  <c r="T1397" i="12" s="1"/>
  <c r="AB1397" i="12" s="1"/>
  <c r="S1658" i="12"/>
  <c r="T1658" i="12" s="1"/>
  <c r="AB1658" i="12" s="1"/>
  <c r="AC1658" i="12" s="1"/>
  <c r="AD1658" i="12" s="1"/>
  <c r="S1627" i="12"/>
  <c r="T1627" i="12" s="1"/>
  <c r="AB1627" i="12" s="1"/>
  <c r="S1491" i="12"/>
  <c r="T1491" i="12" s="1"/>
  <c r="AB1491" i="12" s="1"/>
  <c r="S1425" i="12"/>
  <c r="T1425" i="12" s="1"/>
  <c r="AB1425" i="12" s="1"/>
  <c r="S1376" i="12"/>
  <c r="T1376" i="12" s="1"/>
  <c r="AB1376" i="12" s="1"/>
  <c r="S1551" i="12"/>
  <c r="T1551" i="12" s="1"/>
  <c r="AB1551" i="12" s="1"/>
  <c r="S1595" i="12"/>
  <c r="T1595" i="12" s="1"/>
  <c r="AB1595" i="12" s="1"/>
  <c r="S1537" i="12"/>
  <c r="T1537" i="12" s="1"/>
  <c r="AB1537" i="12" s="1"/>
  <c r="S1520" i="12"/>
  <c r="T1520" i="12" s="1"/>
  <c r="AB1520" i="12" s="1"/>
  <c r="S3542" i="12"/>
  <c r="T3542" i="12" s="1"/>
  <c r="AB3542" i="12" s="1"/>
  <c r="S2840" i="12"/>
  <c r="T2840" i="12" s="1"/>
  <c r="AB2840" i="12" s="1"/>
  <c r="S2569" i="12"/>
  <c r="T2569" i="12" s="1"/>
  <c r="AB2569" i="12" s="1"/>
  <c r="S2366" i="12"/>
  <c r="T2366" i="12" s="1"/>
  <c r="AB2366" i="12" s="1"/>
  <c r="AC2366" i="12" s="1"/>
  <c r="AD2366" i="12" s="1"/>
  <c r="S2370" i="12"/>
  <c r="T2370" i="12" s="1"/>
  <c r="AB2370" i="12" s="1"/>
  <c r="S2166" i="12"/>
  <c r="T2166" i="12" s="1"/>
  <c r="AB2166" i="12" s="1"/>
  <c r="S2131" i="12"/>
  <c r="T2131" i="12" s="1"/>
  <c r="AB2131" i="12" s="1"/>
  <c r="S1938" i="12"/>
  <c r="T1938" i="12" s="1"/>
  <c r="AB1938" i="12" s="1"/>
  <c r="AC1938" i="12" s="1"/>
  <c r="AD1938" i="12" s="1"/>
  <c r="S1827" i="12"/>
  <c r="T1827" i="12" s="1"/>
  <c r="AB1827" i="12" s="1"/>
  <c r="S2065" i="12"/>
  <c r="T2065" i="12" s="1"/>
  <c r="AB2065" i="12" s="1"/>
  <c r="S1757" i="12"/>
  <c r="T1757" i="12" s="1"/>
  <c r="AB1757" i="12" s="1"/>
  <c r="S1733" i="12"/>
  <c r="T1733" i="12" s="1"/>
  <c r="AB1733" i="12" s="1"/>
  <c r="S1950" i="12"/>
  <c r="T1950" i="12" s="1"/>
  <c r="AB1950" i="12" s="1"/>
  <c r="S1969" i="12"/>
  <c r="T1969" i="12" s="1"/>
  <c r="AB1969" i="12" s="1"/>
  <c r="S1760" i="12"/>
  <c r="T1760" i="12" s="1"/>
  <c r="AB1760" i="12" s="1"/>
  <c r="S1996" i="12"/>
  <c r="T1996" i="12" s="1"/>
  <c r="AB1996" i="12" s="1"/>
  <c r="AC1996" i="12" s="1"/>
  <c r="AD1996" i="12" s="1"/>
  <c r="S1837" i="12"/>
  <c r="T1837" i="12" s="1"/>
  <c r="AB1837" i="12" s="1"/>
  <c r="S1789" i="12"/>
  <c r="T1789" i="12" s="1"/>
  <c r="AB1789" i="12" s="1"/>
  <c r="S1785" i="12"/>
  <c r="T1785" i="12" s="1"/>
  <c r="AB1785" i="12" s="1"/>
  <c r="S1607" i="12"/>
  <c r="T1607" i="12" s="1"/>
  <c r="AB1607" i="12" s="1"/>
  <c r="S1745" i="12"/>
  <c r="T1745" i="12" s="1"/>
  <c r="AB1745" i="12" s="1"/>
  <c r="S1610" i="12"/>
  <c r="T1610" i="12" s="1"/>
  <c r="AB1610" i="12" s="1"/>
  <c r="S1687" i="12"/>
  <c r="T1687" i="12" s="1"/>
  <c r="AB1687" i="12" s="1"/>
  <c r="AC1687" i="12" s="1"/>
  <c r="AD1687" i="12" s="1"/>
  <c r="S1636" i="12"/>
  <c r="T1636" i="12" s="1"/>
  <c r="AB1636" i="12" s="1"/>
  <c r="AC1636" i="12" s="1"/>
  <c r="AD1636" i="12" s="1"/>
  <c r="S1622" i="12"/>
  <c r="T1622" i="12" s="1"/>
  <c r="AB1622" i="12" s="1"/>
  <c r="S1368" i="12"/>
  <c r="T1368" i="12" s="1"/>
  <c r="AB1368" i="12" s="1"/>
  <c r="S1619" i="12"/>
  <c r="T1619" i="12" s="1"/>
  <c r="AB1619" i="12" s="1"/>
  <c r="S1686" i="12"/>
  <c r="T1686" i="12" s="1"/>
  <c r="AB1686" i="12" s="1"/>
  <c r="AC1686" i="12" s="1"/>
  <c r="AD1686" i="12" s="1"/>
  <c r="S1412" i="12"/>
  <c r="T1412" i="12" s="1"/>
  <c r="AB1412" i="12" s="1"/>
  <c r="S1581" i="12"/>
  <c r="T1581" i="12" s="1"/>
  <c r="AB1581" i="12" s="1"/>
  <c r="S1514" i="12"/>
  <c r="T1514" i="12" s="1"/>
  <c r="AB1514" i="12" s="1"/>
  <c r="S1593" i="12"/>
  <c r="T1593" i="12" s="1"/>
  <c r="AB1593" i="12" s="1"/>
  <c r="AC1593" i="12" s="1"/>
  <c r="AD1593" i="12" s="1"/>
  <c r="S1527" i="12"/>
  <c r="T1527" i="12" s="1"/>
  <c r="AB1527" i="12" s="1"/>
  <c r="S1564" i="12"/>
  <c r="T1564" i="12" s="1"/>
  <c r="AB1564" i="12" s="1"/>
  <c r="S1667" i="12"/>
  <c r="T1667" i="12" s="1"/>
  <c r="AB1667" i="12" s="1"/>
  <c r="S1849" i="12"/>
  <c r="T1849" i="12" s="1"/>
  <c r="AB1849" i="12" s="1"/>
  <c r="S1404" i="12"/>
  <c r="T1404" i="12" s="1"/>
  <c r="AB1404" i="12" s="1"/>
  <c r="AC1404" i="12" s="1"/>
  <c r="AD1404" i="12" s="1"/>
  <c r="S1231" i="12"/>
  <c r="T1231" i="12" s="1"/>
  <c r="AB1231" i="12" s="1"/>
  <c r="S1257" i="12"/>
  <c r="T1257" i="12" s="1"/>
  <c r="AB1257" i="12" s="1"/>
  <c r="AC1257" i="12" s="1"/>
  <c r="AD1257" i="12" s="1"/>
  <c r="S1492" i="12"/>
  <c r="T1492" i="12" s="1"/>
  <c r="AB1492" i="12" s="1"/>
  <c r="AC1492" i="12" s="1"/>
  <c r="AD1492" i="12" s="1"/>
  <c r="S1377" i="12"/>
  <c r="T1377" i="12" s="1"/>
  <c r="AB1377" i="12" s="1"/>
  <c r="S1465" i="12"/>
  <c r="T1465" i="12" s="1"/>
  <c r="AB1465" i="12" s="1"/>
  <c r="S1588" i="12"/>
  <c r="T1588" i="12" s="1"/>
  <c r="AB1588" i="12" s="1"/>
  <c r="S1365" i="12"/>
  <c r="T1365" i="12" s="1"/>
  <c r="AB1365" i="12" s="1"/>
  <c r="S1378" i="12"/>
  <c r="T1378" i="12" s="1"/>
  <c r="AB1378" i="12" s="1"/>
  <c r="S1346" i="12"/>
  <c r="T1346" i="12" s="1"/>
  <c r="AB1346" i="12" s="1"/>
  <c r="S1478" i="12"/>
  <c r="T1478" i="12" s="1"/>
  <c r="AB1478" i="12" s="1"/>
  <c r="S1501" i="12"/>
  <c r="T1501" i="12" s="1"/>
  <c r="AB1501" i="12" s="1"/>
  <c r="AC1501" i="12" s="1"/>
  <c r="AD1501" i="12" s="1"/>
  <c r="S1350" i="12"/>
  <c r="T1350" i="12" s="1"/>
  <c r="AB1350" i="12" s="1"/>
  <c r="S1107" i="12"/>
  <c r="T1107" i="12" s="1"/>
  <c r="AB1107" i="12" s="1"/>
  <c r="S1075" i="12"/>
  <c r="T1075" i="12" s="1"/>
  <c r="AB1075" i="12" s="1"/>
  <c r="S1164" i="12"/>
  <c r="T1164" i="12" s="1"/>
  <c r="AB1164" i="12" s="1"/>
  <c r="AC1164" i="12" s="1"/>
  <c r="AD1164" i="12" s="1"/>
  <c r="S1030" i="12"/>
  <c r="T1030" i="12" s="1"/>
  <c r="AB1030" i="12" s="1"/>
  <c r="AC1030" i="12" s="1"/>
  <c r="AD1030" i="12" s="1"/>
  <c r="S1104" i="12"/>
  <c r="T1104" i="12" s="1"/>
  <c r="AB1104" i="12" s="1"/>
  <c r="S1120" i="12"/>
  <c r="T1120" i="12" s="1"/>
  <c r="AB1120" i="12" s="1"/>
  <c r="S1044" i="12"/>
  <c r="T1044" i="12" s="1"/>
  <c r="AB1044" i="12" s="1"/>
  <c r="AC1044" i="12" s="1"/>
  <c r="AD1044" i="12" s="1"/>
  <c r="S1032" i="12"/>
  <c r="T1032" i="12" s="1"/>
  <c r="AB1032" i="12" s="1"/>
  <c r="S1138" i="12"/>
  <c r="T1138" i="12" s="1"/>
  <c r="AB1138" i="12" s="1"/>
  <c r="S1253" i="12"/>
  <c r="T1253" i="12" s="1"/>
  <c r="AB1253" i="12" s="1"/>
  <c r="S1084" i="12"/>
  <c r="T1084" i="12" s="1"/>
  <c r="AB1084" i="12" s="1"/>
  <c r="S1167" i="12"/>
  <c r="T1167" i="12" s="1"/>
  <c r="AB1167" i="12" s="1"/>
  <c r="S1201" i="12"/>
  <c r="T1201" i="12" s="1"/>
  <c r="AB1201" i="12" s="1"/>
  <c r="S789" i="12"/>
  <c r="T789" i="12" s="1"/>
  <c r="AB789" i="12" s="1"/>
  <c r="S1114" i="12"/>
  <c r="T1114" i="12" s="1"/>
  <c r="AB1114" i="12" s="1"/>
  <c r="AC1114" i="12" s="1"/>
  <c r="AD1114" i="12" s="1"/>
  <c r="S779" i="12"/>
  <c r="T779" i="12" s="1"/>
  <c r="AB779" i="12" s="1"/>
  <c r="S982" i="12"/>
  <c r="T982" i="12" s="1"/>
  <c r="AB982" i="12" s="1"/>
  <c r="S770" i="12"/>
  <c r="T770" i="12" s="1"/>
  <c r="AB770" i="12" s="1"/>
  <c r="S934" i="12"/>
  <c r="T934" i="12" s="1"/>
  <c r="AB934" i="12" s="1"/>
  <c r="S1031" i="12"/>
  <c r="T1031" i="12" s="1"/>
  <c r="AB1031" i="12" s="1"/>
  <c r="S894" i="12"/>
  <c r="T894" i="12" s="1"/>
  <c r="AB894" i="12" s="1"/>
  <c r="S983" i="12"/>
  <c r="T983" i="12" s="1"/>
  <c r="AB983" i="12" s="1"/>
  <c r="AC983" i="12" s="1"/>
  <c r="AD983" i="12" s="1"/>
  <c r="S1178" i="12"/>
  <c r="T1178" i="12" s="1"/>
  <c r="AB1178" i="12" s="1"/>
  <c r="AC1178" i="12" s="1"/>
  <c r="AD1178" i="12" s="1"/>
  <c r="S989" i="12"/>
  <c r="T989" i="12" s="1"/>
  <c r="AB989" i="12" s="1"/>
  <c r="S928" i="12"/>
  <c r="T928" i="12" s="1"/>
  <c r="AB928" i="12" s="1"/>
  <c r="S787" i="12"/>
  <c r="T787" i="12" s="1"/>
  <c r="AB787" i="12" s="1"/>
  <c r="S706" i="12"/>
  <c r="T706" i="12" s="1"/>
  <c r="AB706" i="12" s="1"/>
  <c r="AC706" i="12" s="1"/>
  <c r="AD706" i="12" s="1"/>
  <c r="S908" i="12"/>
  <c r="T908" i="12" s="1"/>
  <c r="AB908" i="12" s="1"/>
  <c r="AC908" i="12" s="1"/>
  <c r="AD908" i="12" s="1"/>
  <c r="S761" i="12"/>
  <c r="T761" i="12" s="1"/>
  <c r="AB761" i="12" s="1"/>
  <c r="S709" i="12"/>
  <c r="T709" i="12" s="1"/>
  <c r="AB709" i="12" s="1"/>
  <c r="S971" i="12"/>
  <c r="T971" i="12" s="1"/>
  <c r="AB971" i="12" s="1"/>
  <c r="AC971" i="12" s="1"/>
  <c r="AD971" i="12" s="1"/>
  <c r="S653" i="12"/>
  <c r="T653" i="12" s="1"/>
  <c r="AB653" i="12" s="1"/>
  <c r="S719" i="12"/>
  <c r="T719" i="12" s="1"/>
  <c r="AB719" i="12" s="1"/>
  <c r="S606" i="12"/>
  <c r="T606" i="12" s="1"/>
  <c r="AB606" i="12" s="1"/>
  <c r="S713" i="12"/>
  <c r="T713" i="12" s="1"/>
  <c r="AB713" i="12" s="1"/>
  <c r="S636" i="12"/>
  <c r="T636" i="12" s="1"/>
  <c r="AB636" i="12" s="1"/>
  <c r="AC636" i="12" s="1"/>
  <c r="AD636" i="12" s="1"/>
  <c r="S3290" i="12"/>
  <c r="T3290" i="12" s="1"/>
  <c r="AB3290" i="12" s="1"/>
  <c r="S2663" i="12"/>
  <c r="T2663" i="12" s="1"/>
  <c r="AB2663" i="12" s="1"/>
  <c r="AC2663" i="12" s="1"/>
  <c r="AD2663" i="12" s="1"/>
  <c r="S2626" i="12"/>
  <c r="T2626" i="12" s="1"/>
  <c r="AB2626" i="12" s="1"/>
  <c r="AC2626" i="12" s="1"/>
  <c r="AD2626" i="12" s="1"/>
  <c r="S2250" i="12"/>
  <c r="T2250" i="12" s="1"/>
  <c r="AB2250" i="12" s="1"/>
  <c r="S2224" i="12"/>
  <c r="T2224" i="12" s="1"/>
  <c r="AB2224" i="12" s="1"/>
  <c r="S2212" i="12"/>
  <c r="T2212" i="12" s="1"/>
  <c r="AB2212" i="12" s="1"/>
  <c r="S2104" i="12"/>
  <c r="T2104" i="12" s="1"/>
  <c r="AB2104" i="12" s="1"/>
  <c r="S2045" i="12"/>
  <c r="T2045" i="12" s="1"/>
  <c r="AB2045" i="12" s="1"/>
  <c r="AC2045" i="12" s="1"/>
  <c r="AD2045" i="12" s="1"/>
  <c r="S1826" i="12"/>
  <c r="T1826" i="12" s="1"/>
  <c r="AB1826" i="12" s="1"/>
  <c r="S1844" i="12"/>
  <c r="T1844" i="12" s="1"/>
  <c r="AB1844" i="12" s="1"/>
  <c r="S1726" i="12"/>
  <c r="T1726" i="12" s="1"/>
  <c r="AB1726" i="12" s="1"/>
  <c r="AC1726" i="12" s="1"/>
  <c r="AD1726" i="12" s="1"/>
  <c r="S1874" i="12"/>
  <c r="T1874" i="12" s="1"/>
  <c r="AB1874" i="12" s="1"/>
  <c r="S2036" i="12"/>
  <c r="T2036" i="12" s="1"/>
  <c r="AB2036" i="12" s="1"/>
  <c r="S1995" i="12"/>
  <c r="T1995" i="12" s="1"/>
  <c r="AB1995" i="12" s="1"/>
  <c r="S1719" i="12"/>
  <c r="T1719" i="12" s="1"/>
  <c r="AB1719" i="12" s="1"/>
  <c r="AC1719" i="12" s="1"/>
  <c r="AD1719" i="12" s="1"/>
  <c r="S1891" i="12"/>
  <c r="T1891" i="12" s="1"/>
  <c r="AB1891" i="12" s="1"/>
  <c r="AC1891" i="12" s="1"/>
  <c r="AD1891" i="12" s="1"/>
  <c r="S1911" i="12"/>
  <c r="T1911" i="12" s="1"/>
  <c r="AB1911" i="12" s="1"/>
  <c r="S1799" i="12"/>
  <c r="T1799" i="12" s="1"/>
  <c r="AB1799" i="12" s="1"/>
  <c r="AC1799" i="12" s="1"/>
  <c r="AD1799" i="12" s="1"/>
  <c r="S1639" i="12"/>
  <c r="T1639" i="12" s="1"/>
  <c r="AB1639" i="12" s="1"/>
  <c r="AC1639" i="12" s="1"/>
  <c r="AD1639" i="12" s="1"/>
  <c r="S1684" i="12"/>
  <c r="T1684" i="12" s="1"/>
  <c r="AB1684" i="12" s="1"/>
  <c r="S1904" i="12"/>
  <c r="T1904" i="12" s="1"/>
  <c r="AB1904" i="12" s="1"/>
  <c r="S1692" i="12"/>
  <c r="T1692" i="12" s="1"/>
  <c r="AB1692" i="12" s="1"/>
  <c r="S1854" i="12"/>
  <c r="T1854" i="12" s="1"/>
  <c r="AB1854" i="12" s="1"/>
  <c r="S1621" i="12"/>
  <c r="T1621" i="12" s="1"/>
  <c r="AB1621" i="12" s="1"/>
  <c r="AC1621" i="12" s="1"/>
  <c r="AD1621" i="12" s="1"/>
  <c r="S1531" i="12"/>
  <c r="T1531" i="12" s="1"/>
  <c r="AB1531" i="12" s="1"/>
  <c r="S1431" i="12"/>
  <c r="T1431" i="12" s="1"/>
  <c r="AB1431" i="12" s="1"/>
  <c r="S1657" i="12"/>
  <c r="T1657" i="12" s="1"/>
  <c r="AB1657" i="12" s="1"/>
  <c r="AC1657" i="12" s="1"/>
  <c r="AD1657" i="12" s="1"/>
  <c r="S1534" i="12"/>
  <c r="T1534" i="12" s="1"/>
  <c r="AB1534" i="12" s="1"/>
  <c r="S1706" i="12"/>
  <c r="T1706" i="12" s="1"/>
  <c r="AB1706" i="12" s="1"/>
  <c r="S1673" i="12"/>
  <c r="T1673" i="12" s="1"/>
  <c r="AB1673" i="12" s="1"/>
  <c r="S1705" i="12"/>
  <c r="T1705" i="12" s="1"/>
  <c r="AB1705" i="12" s="1"/>
  <c r="S1591" i="12"/>
  <c r="T1591" i="12" s="1"/>
  <c r="AB1591" i="12" s="1"/>
  <c r="AC1591" i="12" s="1"/>
  <c r="AD1591" i="12" s="1"/>
  <c r="S1604" i="12"/>
  <c r="T1604" i="12" s="1"/>
  <c r="AB1604" i="12" s="1"/>
  <c r="S1558" i="12"/>
  <c r="T1558" i="12" s="1"/>
  <c r="AB1558" i="12" s="1"/>
  <c r="AC1558" i="12" s="1"/>
  <c r="AD1558" i="12" s="1"/>
  <c r="S1732" i="12"/>
  <c r="T1732" i="12" s="1"/>
  <c r="AB1732" i="12" s="1"/>
  <c r="AC1732" i="12" s="1"/>
  <c r="AD1732" i="12" s="1"/>
  <c r="S1500" i="12"/>
  <c r="T1500" i="12" s="1"/>
  <c r="AB1500" i="12" s="1"/>
  <c r="S1529" i="12"/>
  <c r="T1529" i="12" s="1"/>
  <c r="AB1529" i="12" s="1"/>
  <c r="S1571" i="12"/>
  <c r="T1571" i="12" s="1"/>
  <c r="AB1571" i="12" s="1"/>
  <c r="S1468" i="12"/>
  <c r="T1468" i="12" s="1"/>
  <c r="AB1468" i="12" s="1"/>
  <c r="AC1468" i="12" s="1"/>
  <c r="AD1468" i="12" s="1"/>
  <c r="S1247" i="12"/>
  <c r="T1247" i="12" s="1"/>
  <c r="AB1247" i="12" s="1"/>
  <c r="AC1247" i="12" s="1"/>
  <c r="AD1247" i="12" s="1"/>
  <c r="S1424" i="12"/>
  <c r="T1424" i="12" s="1"/>
  <c r="AB1424" i="12" s="1"/>
  <c r="S1467" i="12"/>
  <c r="T1467" i="12" s="1"/>
  <c r="AB1467" i="12" s="1"/>
  <c r="S1395" i="12"/>
  <c r="T1395" i="12" s="1"/>
  <c r="AB1395" i="12" s="1"/>
  <c r="AC1395" i="12" s="1"/>
  <c r="AD1395" i="12" s="1"/>
  <c r="S1441" i="12"/>
  <c r="T1441" i="12" s="1"/>
  <c r="AB1441" i="12" s="1"/>
  <c r="S1475" i="12"/>
  <c r="T1475" i="12" s="1"/>
  <c r="AB1475" i="12" s="1"/>
  <c r="S1386" i="12"/>
  <c r="T1386" i="12" s="1"/>
  <c r="AB1386" i="12" s="1"/>
  <c r="S1413" i="12"/>
  <c r="T1413" i="12" s="1"/>
  <c r="AB1413" i="12" s="1"/>
  <c r="S1398" i="12"/>
  <c r="T1398" i="12" s="1"/>
  <c r="AB1398" i="12" s="1"/>
  <c r="AC1398" i="12" s="1"/>
  <c r="AD1398" i="12" s="1"/>
  <c r="S1290" i="12"/>
  <c r="T1290" i="12" s="1"/>
  <c r="AB1290" i="12" s="1"/>
  <c r="S1004" i="12"/>
  <c r="T1004" i="12" s="1"/>
  <c r="AB1004" i="12" s="1"/>
  <c r="AC1004" i="12" s="1"/>
  <c r="AD1004" i="12" s="1"/>
  <c r="S1125" i="12"/>
  <c r="T1125" i="12" s="1"/>
  <c r="AB1125" i="12" s="1"/>
  <c r="AC1125" i="12" s="1"/>
  <c r="AD1125" i="12" s="1"/>
  <c r="S1194" i="12"/>
  <c r="T1194" i="12" s="1"/>
  <c r="AB1194" i="12" s="1"/>
  <c r="S1050" i="12"/>
  <c r="T1050" i="12" s="1"/>
  <c r="AB1050" i="12" s="1"/>
  <c r="S1199" i="12"/>
  <c r="T1199" i="12" s="1"/>
  <c r="AB1199" i="12" s="1"/>
  <c r="S1029" i="12"/>
  <c r="T1029" i="12" s="1"/>
  <c r="AB1029" i="12" s="1"/>
  <c r="S968" i="12"/>
  <c r="T968" i="12" s="1"/>
  <c r="AB968" i="12" s="1"/>
  <c r="S1180" i="12"/>
  <c r="T1180" i="12" s="1"/>
  <c r="AB1180" i="12" s="1"/>
  <c r="S1042" i="12"/>
  <c r="T1042" i="12" s="1"/>
  <c r="AB1042" i="12" s="1"/>
  <c r="S1132" i="12"/>
  <c r="T1132" i="12" s="1"/>
  <c r="AB1132" i="12" s="1"/>
  <c r="AC1132" i="12" s="1"/>
  <c r="AD1132" i="12" s="1"/>
  <c r="S1108" i="12"/>
  <c r="T1108" i="12" s="1"/>
  <c r="AB1108" i="12" s="1"/>
  <c r="S967" i="12"/>
  <c r="T967" i="12" s="1"/>
  <c r="AB967" i="12" s="1"/>
  <c r="S1220" i="12"/>
  <c r="T1220" i="12" s="1"/>
  <c r="AB1220" i="12" s="1"/>
  <c r="S903" i="12"/>
  <c r="T903" i="12" s="1"/>
  <c r="AB903" i="12" s="1"/>
  <c r="AC903" i="12" s="1"/>
  <c r="AD903" i="12" s="1"/>
  <c r="S973" i="12"/>
  <c r="T973" i="12" s="1"/>
  <c r="AB973" i="12" s="1"/>
  <c r="AC973" i="12" s="1"/>
  <c r="AD973" i="12" s="1"/>
  <c r="S1184" i="12"/>
  <c r="T1184" i="12" s="1"/>
  <c r="AB1184" i="12" s="1"/>
  <c r="S949" i="12"/>
  <c r="T949" i="12" s="1"/>
  <c r="AB949" i="12" s="1"/>
  <c r="AC949" i="12" s="1"/>
  <c r="AD949" i="12" s="1"/>
  <c r="S851" i="12"/>
  <c r="T851" i="12" s="1"/>
  <c r="AB851" i="12" s="1"/>
  <c r="AC851" i="12" s="1"/>
  <c r="AD851" i="12" s="1"/>
  <c r="S1225" i="12"/>
  <c r="T1225" i="12" s="1"/>
  <c r="AB1225" i="12" s="1"/>
  <c r="S1026" i="12"/>
  <c r="T1026" i="12" s="1"/>
  <c r="AB1026" i="12" s="1"/>
  <c r="S1003" i="12"/>
  <c r="T1003" i="12" s="1"/>
  <c r="AB1003" i="12" s="1"/>
  <c r="S923" i="12"/>
  <c r="T923" i="12" s="1"/>
  <c r="AB923" i="12" s="1"/>
  <c r="S978" i="12"/>
  <c r="T978" i="12" s="1"/>
  <c r="AB978" i="12" s="1"/>
  <c r="AC978" i="12" s="1"/>
  <c r="AD978" i="12" s="1"/>
  <c r="S872" i="12"/>
  <c r="T872" i="12" s="1"/>
  <c r="AB872" i="12" s="1"/>
  <c r="S772" i="12"/>
  <c r="T772" i="12" s="1"/>
  <c r="AB772" i="12" s="1"/>
  <c r="S811" i="12"/>
  <c r="T811" i="12" s="1"/>
  <c r="AB811" i="12" s="1"/>
  <c r="AC811" i="12" s="1"/>
  <c r="AD811" i="12" s="1"/>
  <c r="S536" i="12"/>
  <c r="T536" i="12" s="1"/>
  <c r="AB536" i="12" s="1"/>
  <c r="S3298" i="12"/>
  <c r="T3298" i="12" s="1"/>
  <c r="AB3298" i="12" s="1"/>
  <c r="S2734" i="12"/>
  <c r="T2734" i="12" s="1"/>
  <c r="AB2734" i="12" s="1"/>
  <c r="S2353" i="12"/>
  <c r="T2353" i="12" s="1"/>
  <c r="AB2353" i="12" s="1"/>
  <c r="S2325" i="12"/>
  <c r="T2325" i="12" s="1"/>
  <c r="AB2325" i="12" s="1"/>
  <c r="AC2325" i="12" s="1"/>
  <c r="AD2325" i="12" s="1"/>
  <c r="S2267" i="12"/>
  <c r="T2267" i="12" s="1"/>
  <c r="AB2267" i="12" s="1"/>
  <c r="S2132" i="12"/>
  <c r="T2132" i="12" s="1"/>
  <c r="AB2132" i="12" s="1"/>
  <c r="AC2132" i="12" s="1"/>
  <c r="AD2132" i="12" s="1"/>
  <c r="S2159" i="12"/>
  <c r="T2159" i="12" s="1"/>
  <c r="AB2159" i="12" s="1"/>
  <c r="AC2159" i="12" s="1"/>
  <c r="AD2159" i="12" s="1"/>
  <c r="S1863" i="12"/>
  <c r="T1863" i="12" s="1"/>
  <c r="AB1863" i="12" s="1"/>
  <c r="S2029" i="12"/>
  <c r="T2029" i="12" s="1"/>
  <c r="AB2029" i="12" s="1"/>
  <c r="S1893" i="12"/>
  <c r="T1893" i="12" s="1"/>
  <c r="AB1893" i="12" s="1"/>
  <c r="S1642" i="12"/>
  <c r="T1642" i="12" s="1"/>
  <c r="AB1642" i="12" s="1"/>
  <c r="AC1642" i="12" s="1"/>
  <c r="AD1642" i="12" s="1"/>
  <c r="S1820" i="12"/>
  <c r="T1820" i="12" s="1"/>
  <c r="AB1820" i="12" s="1"/>
  <c r="AC1820" i="12" s="1"/>
  <c r="AD1820" i="12" s="1"/>
  <c r="S1738" i="12"/>
  <c r="T1738" i="12" s="1"/>
  <c r="AB1738" i="12" s="1"/>
  <c r="S1794" i="12"/>
  <c r="T1794" i="12" s="1"/>
  <c r="AB1794" i="12" s="1"/>
  <c r="S1876" i="12"/>
  <c r="T1876" i="12" s="1"/>
  <c r="AB1876" i="12" s="1"/>
  <c r="AC1876" i="12" s="1"/>
  <c r="AD1876" i="12" s="1"/>
  <c r="S1928" i="12"/>
  <c r="T1928" i="12" s="1"/>
  <c r="AB1928" i="12" s="1"/>
  <c r="S1724" i="12"/>
  <c r="T1724" i="12" s="1"/>
  <c r="AB1724" i="12" s="1"/>
  <c r="S1796" i="12"/>
  <c r="T1796" i="12" s="1"/>
  <c r="AB1796" i="12" s="1"/>
  <c r="S1720" i="12"/>
  <c r="T1720" i="12" s="1"/>
  <c r="AB1720" i="12" s="1"/>
  <c r="S1831" i="12"/>
  <c r="T1831" i="12" s="1"/>
  <c r="AB1831" i="12" s="1"/>
  <c r="AC1831" i="12" s="1"/>
  <c r="AD1831" i="12" s="1"/>
  <c r="S1769" i="12"/>
  <c r="T1769" i="12" s="1"/>
  <c r="AB1769" i="12" s="1"/>
  <c r="S1816" i="12"/>
  <c r="T1816" i="12" s="1"/>
  <c r="AB1816" i="12" s="1"/>
  <c r="AC1816" i="12" s="1"/>
  <c r="AD1816" i="12" s="1"/>
  <c r="S1755" i="12"/>
  <c r="T1755" i="12" s="1"/>
  <c r="AB1755" i="12" s="1"/>
  <c r="AC1755" i="12" s="1"/>
  <c r="AD1755" i="12" s="1"/>
  <c r="S1601" i="12"/>
  <c r="T1601" i="12" s="1"/>
  <c r="AB1601" i="12" s="1"/>
  <c r="S1810" i="12"/>
  <c r="T1810" i="12" s="1"/>
  <c r="AB1810" i="12" s="1"/>
  <c r="S1650" i="12"/>
  <c r="T1650" i="12" s="1"/>
  <c r="AB1650" i="12" s="1"/>
  <c r="S1682" i="12"/>
  <c r="T1682" i="12" s="1"/>
  <c r="AB1682" i="12" s="1"/>
  <c r="S1583" i="12"/>
  <c r="T1583" i="12" s="1"/>
  <c r="AB1583" i="12" s="1"/>
  <c r="AC1583" i="12" s="1"/>
  <c r="AD1583" i="12" s="1"/>
  <c r="S1535" i="12"/>
  <c r="T1535" i="12" s="1"/>
  <c r="AB1535" i="12" s="1"/>
  <c r="S1715" i="12"/>
  <c r="T1715" i="12" s="1"/>
  <c r="AB1715" i="12" s="1"/>
  <c r="S1598" i="12"/>
  <c r="T1598" i="12" s="1"/>
  <c r="AB1598" i="12" s="1"/>
  <c r="AC1598" i="12" s="1"/>
  <c r="AD1598" i="12" s="1"/>
  <c r="S1648" i="12"/>
  <c r="T1648" i="12" s="1"/>
  <c r="AB1648" i="12" s="1"/>
  <c r="S1708" i="12"/>
  <c r="T1708" i="12" s="1"/>
  <c r="AB1708" i="12" s="1"/>
  <c r="S1429" i="12"/>
  <c r="T1429" i="12" s="1"/>
  <c r="AB1429" i="12" s="1"/>
  <c r="S1626" i="12"/>
  <c r="T1626" i="12" s="1"/>
  <c r="AB1626" i="12" s="1"/>
  <c r="AC1626" i="12" s="1"/>
  <c r="AD1626" i="12" s="1"/>
  <c r="S1546" i="12"/>
  <c r="T1546" i="12" s="1"/>
  <c r="AB1546" i="12" s="1"/>
  <c r="S1246" i="12"/>
  <c r="T1246" i="12" s="1"/>
  <c r="AB1246" i="12" s="1"/>
  <c r="S1530" i="12"/>
  <c r="T1530" i="12" s="1"/>
  <c r="AB1530" i="12" s="1"/>
  <c r="AC1530" i="12" s="1"/>
  <c r="AD1530" i="12" s="1"/>
  <c r="S1442" i="12"/>
  <c r="T1442" i="12" s="1"/>
  <c r="AB1442" i="12" s="1"/>
  <c r="AC1442" i="12" s="1"/>
  <c r="AD1442" i="12" s="1"/>
  <c r="S1418" i="12"/>
  <c r="T1418" i="12" s="1"/>
  <c r="AB1418" i="12" s="1"/>
  <c r="S1391" i="12"/>
  <c r="T1391" i="12" s="1"/>
  <c r="AB1391" i="12" s="1"/>
  <c r="S1302" i="12"/>
  <c r="T1302" i="12" s="1"/>
  <c r="AB1302" i="12" s="1"/>
  <c r="S1309" i="12"/>
  <c r="T1309" i="12" s="1"/>
  <c r="AB1309" i="12" s="1"/>
  <c r="S1279" i="12"/>
  <c r="T1279" i="12" s="1"/>
  <c r="AB1279" i="12" s="1"/>
  <c r="AC1279" i="12" s="1"/>
  <c r="AD1279" i="12" s="1"/>
  <c r="S1297" i="12"/>
  <c r="T1297" i="12" s="1"/>
  <c r="AB1297" i="12" s="1"/>
  <c r="S1341" i="12"/>
  <c r="T1341" i="12" s="1"/>
  <c r="AB1341" i="12" s="1"/>
  <c r="S1553" i="12"/>
  <c r="T1553" i="12" s="1"/>
  <c r="AB1553" i="12" s="1"/>
  <c r="AC1553" i="12" s="1"/>
  <c r="AD1553" i="12" s="1"/>
  <c r="S1481" i="12"/>
  <c r="T1481" i="12" s="1"/>
  <c r="AB1481" i="12" s="1"/>
  <c r="S1355" i="12"/>
  <c r="T1355" i="12" s="1"/>
  <c r="AB1355" i="12" s="1"/>
  <c r="S1289" i="12"/>
  <c r="T1289" i="12" s="1"/>
  <c r="AB1289" i="12" s="1"/>
  <c r="S1252" i="12"/>
  <c r="T1252" i="12" s="1"/>
  <c r="AB1252" i="12" s="1"/>
  <c r="S1110" i="12"/>
  <c r="T1110" i="12" s="1"/>
  <c r="AB1110" i="12" s="1"/>
  <c r="AC1110" i="12" s="1"/>
  <c r="AD1110" i="12" s="1"/>
  <c r="S1153" i="12"/>
  <c r="T1153" i="12" s="1"/>
  <c r="AB1153" i="12" s="1"/>
  <c r="S1179" i="12"/>
  <c r="T1179" i="12" s="1"/>
  <c r="AB1179" i="12" s="1"/>
  <c r="AC1179" i="12" s="1"/>
  <c r="AD1179" i="12" s="1"/>
  <c r="S1157" i="12"/>
  <c r="T1157" i="12" s="1"/>
  <c r="AB1157" i="12" s="1"/>
  <c r="AC1157" i="12" s="1"/>
  <c r="AD1157" i="12" s="1"/>
  <c r="S1448" i="12"/>
  <c r="T1448" i="12" s="1"/>
  <c r="AB1448" i="12" s="1"/>
  <c r="S1369" i="12"/>
  <c r="T1369" i="12" s="1"/>
  <c r="AB1369" i="12" s="1"/>
  <c r="S1187" i="12"/>
  <c r="T1187" i="12" s="1"/>
  <c r="AB1187" i="12" s="1"/>
  <c r="S1328" i="12"/>
  <c r="T1328" i="12" s="1"/>
  <c r="AB1328" i="12" s="1"/>
  <c r="AC1328" i="12" s="1"/>
  <c r="AD1328" i="12" s="1"/>
  <c r="S1219" i="12"/>
  <c r="T1219" i="12" s="1"/>
  <c r="AB1219" i="12" s="1"/>
  <c r="AC1219" i="12" s="1"/>
  <c r="AD1219" i="12" s="1"/>
  <c r="S1382" i="12"/>
  <c r="T1382" i="12" s="1"/>
  <c r="AB1382" i="12" s="1"/>
  <c r="S1394" i="12"/>
  <c r="T1394" i="12" s="1"/>
  <c r="AB1394" i="12" s="1"/>
  <c r="S1251" i="12"/>
  <c r="T1251" i="12" s="1"/>
  <c r="AB1251" i="12" s="1"/>
  <c r="AC1251" i="12" s="1"/>
  <c r="AD1251" i="12" s="1"/>
  <c r="S1446" i="12"/>
  <c r="T1446" i="12" s="1"/>
  <c r="AB1446" i="12" s="1"/>
  <c r="S1592" i="12"/>
  <c r="T1592" i="12" s="1"/>
  <c r="AB1592" i="12" s="1"/>
  <c r="S1542" i="12"/>
  <c r="T1542" i="12" s="1"/>
  <c r="AB1542" i="12" s="1"/>
  <c r="S1472" i="12"/>
  <c r="T1472" i="12" s="1"/>
  <c r="AB1472" i="12" s="1"/>
  <c r="S1367" i="12"/>
  <c r="T1367" i="12" s="1"/>
  <c r="AB1367" i="12" s="1"/>
  <c r="AC1367" i="12" s="1"/>
  <c r="AD1367" i="12" s="1"/>
  <c r="S1497" i="12"/>
  <c r="T1497" i="12" s="1"/>
  <c r="AB1497" i="12" s="1"/>
  <c r="S1721" i="12"/>
  <c r="T1721" i="12" s="1"/>
  <c r="AB1721" i="12" s="1"/>
  <c r="AC1721" i="12" s="1"/>
  <c r="AD1721" i="12" s="1"/>
  <c r="S1749" i="12"/>
  <c r="T1749" i="12" s="1"/>
  <c r="AB1749" i="12" s="1"/>
  <c r="AC1749" i="12" s="1"/>
  <c r="AD1749" i="12" s="1"/>
  <c r="S1758" i="12"/>
  <c r="T1758" i="12" s="1"/>
  <c r="AB1758" i="12" s="1"/>
  <c r="S2037" i="12"/>
  <c r="T2037" i="12" s="1"/>
  <c r="AB2037" i="12" s="1"/>
  <c r="S2187" i="12"/>
  <c r="T2187" i="12" s="1"/>
  <c r="AB2187" i="12" s="1"/>
  <c r="S3067" i="12"/>
  <c r="T3067" i="12" s="1"/>
  <c r="AB3067" i="12" s="1"/>
  <c r="S654" i="12"/>
  <c r="T654" i="12" s="1"/>
  <c r="AB654" i="12" s="1"/>
  <c r="S641" i="12"/>
  <c r="T641" i="12" s="1"/>
  <c r="AB641" i="12" s="1"/>
  <c r="S449" i="12"/>
  <c r="T449" i="12" s="1"/>
  <c r="AB449" i="12" s="1"/>
  <c r="S586" i="12"/>
  <c r="T586" i="12" s="1"/>
  <c r="AB586" i="12" s="1"/>
  <c r="AC586" i="12" s="1"/>
  <c r="AD586" i="12" s="1"/>
  <c r="S650" i="12"/>
  <c r="T650" i="12" s="1"/>
  <c r="AB650" i="12" s="1"/>
  <c r="S678" i="12"/>
  <c r="T678" i="12" s="1"/>
  <c r="AB678" i="12" s="1"/>
  <c r="S722" i="12"/>
  <c r="T722" i="12" s="1"/>
  <c r="AB722" i="12" s="1"/>
  <c r="S868" i="12"/>
  <c r="T868" i="12" s="1"/>
  <c r="AB868" i="12" s="1"/>
  <c r="AC868" i="12" s="1"/>
  <c r="AD868" i="12" s="1"/>
  <c r="S858" i="12"/>
  <c r="T858" i="12" s="1"/>
  <c r="AB858" i="12" s="1"/>
  <c r="S892" i="12"/>
  <c r="T892" i="12" s="1"/>
  <c r="AB892" i="12" s="1"/>
  <c r="S738" i="12"/>
  <c r="T738" i="12" s="1"/>
  <c r="AB738" i="12" s="1"/>
  <c r="AC738" i="12" s="1"/>
  <c r="AD738" i="12" s="1"/>
  <c r="S830" i="12"/>
  <c r="T830" i="12" s="1"/>
  <c r="AB830" i="12" s="1"/>
  <c r="AC830" i="12" s="1"/>
  <c r="AD830" i="12" s="1"/>
  <c r="S863" i="12"/>
  <c r="T863" i="12" s="1"/>
  <c r="AB863" i="12" s="1"/>
  <c r="S886" i="12"/>
  <c r="T886" i="12" s="1"/>
  <c r="AB886" i="12" s="1"/>
  <c r="S889" i="12"/>
  <c r="T889" i="12" s="1"/>
  <c r="AB889" i="12" s="1"/>
  <c r="S721" i="12"/>
  <c r="T721" i="12" s="1"/>
  <c r="AB721" i="12" s="1"/>
  <c r="S790" i="12"/>
  <c r="T790" i="12" s="1"/>
  <c r="AB790" i="12" s="1"/>
  <c r="AC790" i="12" s="1"/>
  <c r="AD790" i="12" s="1"/>
  <c r="S997" i="12"/>
  <c r="T997" i="12" s="1"/>
  <c r="AB997" i="12" s="1"/>
  <c r="S975" i="12"/>
  <c r="T975" i="12" s="1"/>
  <c r="AB975" i="12" s="1"/>
  <c r="S965" i="12"/>
  <c r="T965" i="12" s="1"/>
  <c r="AB965" i="12" s="1"/>
  <c r="AC965" i="12" s="1"/>
  <c r="AD965" i="12" s="1"/>
  <c r="S1015" i="12"/>
  <c r="T1015" i="12" s="1"/>
  <c r="AB1015" i="12" s="1"/>
  <c r="S1059" i="12"/>
  <c r="T1059" i="12" s="1"/>
  <c r="AB1059" i="12" s="1"/>
  <c r="S1313" i="12"/>
  <c r="T1313" i="12" s="1"/>
  <c r="AB1313" i="12" s="1"/>
  <c r="S1109" i="12"/>
  <c r="T1109" i="12" s="1"/>
  <c r="AB1109" i="12" s="1"/>
  <c r="S1193" i="12"/>
  <c r="T1193" i="12" s="1"/>
  <c r="AB1193" i="12" s="1"/>
  <c r="AC1193" i="12" s="1"/>
  <c r="AD1193" i="12" s="1"/>
  <c r="S1080" i="12"/>
  <c r="T1080" i="12" s="1"/>
  <c r="AB1080" i="12" s="1"/>
  <c r="S1172" i="12"/>
  <c r="T1172" i="12" s="1"/>
  <c r="AB1172" i="12" s="1"/>
  <c r="AC1172" i="12" s="1"/>
  <c r="AD1172" i="12" s="1"/>
  <c r="S1271" i="12"/>
  <c r="T1271" i="12" s="1"/>
  <c r="AB1271" i="12" s="1"/>
  <c r="AC1271" i="12" s="1"/>
  <c r="AD1271" i="12" s="1"/>
  <c r="S1541" i="12"/>
  <c r="T1541" i="12" s="1"/>
  <c r="AB1541" i="12" s="1"/>
  <c r="S1305" i="12"/>
  <c r="T1305" i="12" s="1"/>
  <c r="AB1305" i="12" s="1"/>
  <c r="S1372" i="12"/>
  <c r="T1372" i="12" s="1"/>
  <c r="AB1372" i="12" s="1"/>
  <c r="S1704" i="12"/>
  <c r="T1704" i="12" s="1"/>
  <c r="AB1704" i="12" s="1"/>
  <c r="AC1704" i="12" s="1"/>
  <c r="AD1704" i="12" s="1"/>
  <c r="S1797" i="12"/>
  <c r="T1797" i="12" s="1"/>
  <c r="AB1797" i="12" s="1"/>
  <c r="AC1797" i="12" s="1"/>
  <c r="AD1797" i="12" s="1"/>
  <c r="S1671" i="12"/>
  <c r="T1671" i="12" s="1"/>
  <c r="AB1671" i="12" s="1"/>
  <c r="S1519" i="12"/>
  <c r="T1519" i="12" s="1"/>
  <c r="AB1519" i="12" s="1"/>
  <c r="S1408" i="12"/>
  <c r="T1408" i="12" s="1"/>
  <c r="AB1408" i="12" s="1"/>
  <c r="AC1408" i="12" s="1"/>
  <c r="AD1408" i="12" s="1"/>
  <c r="S1740" i="12"/>
  <c r="T1740" i="12" s="1"/>
  <c r="AB1740" i="12" s="1"/>
  <c r="S1783" i="12"/>
  <c r="T1783" i="12" s="1"/>
  <c r="AB1783" i="12" s="1"/>
  <c r="S1729" i="12"/>
  <c r="T1729" i="12" s="1"/>
  <c r="AB1729" i="12" s="1"/>
  <c r="S1822" i="12"/>
  <c r="T1822" i="12" s="1"/>
  <c r="AB1822" i="12" s="1"/>
  <c r="S2371" i="12"/>
  <c r="T2371" i="12" s="1"/>
  <c r="AB2371" i="12" s="1"/>
  <c r="AC2371" i="12" s="1"/>
  <c r="AD2371" i="12" s="1"/>
  <c r="S3125" i="12"/>
  <c r="T3125" i="12" s="1"/>
  <c r="AB3125" i="12" s="1"/>
  <c r="S546" i="12"/>
  <c r="T546" i="12" s="1"/>
  <c r="AB546" i="12" s="1"/>
  <c r="AC546" i="12" s="1"/>
  <c r="AD546" i="12" s="1"/>
  <c r="S695" i="12"/>
  <c r="T695" i="12" s="1"/>
  <c r="AB695" i="12" s="1"/>
  <c r="AC695" i="12" s="1"/>
  <c r="AD695" i="12" s="1"/>
  <c r="S745" i="12"/>
  <c r="T745" i="12" s="1"/>
  <c r="AB745" i="12" s="1"/>
  <c r="S888" i="12"/>
  <c r="T888" i="12" s="1"/>
  <c r="AB888" i="12" s="1"/>
  <c r="S866" i="12"/>
  <c r="T866" i="12" s="1"/>
  <c r="AB866" i="12" s="1"/>
  <c r="S635" i="12"/>
  <c r="T635" i="12" s="1"/>
  <c r="AB635" i="12" s="1"/>
  <c r="S826" i="12"/>
  <c r="T826" i="12" s="1"/>
  <c r="AB826" i="12" s="1"/>
  <c r="AC826" i="12" s="1"/>
  <c r="AD826" i="12" s="1"/>
  <c r="S842" i="12"/>
  <c r="T842" i="12" s="1"/>
  <c r="AB842" i="12" s="1"/>
  <c r="S929" i="12"/>
  <c r="T929" i="12" s="1"/>
  <c r="AB929" i="12" s="1"/>
  <c r="S884" i="12"/>
  <c r="T884" i="12" s="1"/>
  <c r="AB884" i="12" s="1"/>
  <c r="S741" i="12"/>
  <c r="T741" i="12" s="1"/>
  <c r="AB741" i="12" s="1"/>
  <c r="S786" i="12"/>
  <c r="T786" i="12" s="1"/>
  <c r="AB786" i="12" s="1"/>
  <c r="S1063" i="12"/>
  <c r="T1063" i="12" s="1"/>
  <c r="AB1063" i="12" s="1"/>
  <c r="S930" i="12"/>
  <c r="T930" i="12" s="1"/>
  <c r="AB930" i="12" s="1"/>
  <c r="AC930" i="12" s="1"/>
  <c r="AD930" i="12" s="1"/>
  <c r="S1088" i="12"/>
  <c r="T1088" i="12" s="1"/>
  <c r="AB1088" i="12" s="1"/>
  <c r="AC1088" i="12" s="1"/>
  <c r="AD1088" i="12" s="1"/>
  <c r="S1163" i="12"/>
  <c r="T1163" i="12" s="1"/>
  <c r="AB1163" i="12" s="1"/>
  <c r="S1357" i="12"/>
  <c r="T1357" i="12" s="1"/>
  <c r="AB1357" i="12" s="1"/>
  <c r="AC1357" i="12" s="1"/>
  <c r="AD1357" i="12" s="1"/>
  <c r="S1043" i="12"/>
  <c r="T1043" i="12" s="1"/>
  <c r="AB1043" i="12" s="1"/>
  <c r="AC1043" i="12" s="1"/>
  <c r="AD1043" i="12" s="1"/>
  <c r="S1168" i="12"/>
  <c r="T1168" i="12" s="1"/>
  <c r="AB1168" i="12" s="1"/>
  <c r="S1040" i="12"/>
  <c r="T1040" i="12" s="1"/>
  <c r="AB1040" i="12" s="1"/>
  <c r="S1039" i="12"/>
  <c r="T1039" i="12" s="1"/>
  <c r="AB1039" i="12" s="1"/>
  <c r="S1009" i="12"/>
  <c r="T1009" i="12" s="1"/>
  <c r="AB1009" i="12" s="1"/>
  <c r="S1287" i="12"/>
  <c r="T1287" i="12" s="1"/>
  <c r="AB1287" i="12" s="1"/>
  <c r="S1230" i="12"/>
  <c r="T1230" i="12" s="1"/>
  <c r="AB1230" i="12" s="1"/>
  <c r="S1241" i="12"/>
  <c r="T1241" i="12" s="1"/>
  <c r="AB1241" i="12" s="1"/>
  <c r="S1503" i="12"/>
  <c r="T1503" i="12" s="1"/>
  <c r="AB1503" i="12" s="1"/>
  <c r="AC1503" i="12" s="1"/>
  <c r="AD1503" i="12" s="1"/>
  <c r="S1010" i="12"/>
  <c r="T1010" i="12" s="1"/>
  <c r="AB1010" i="12" s="1"/>
  <c r="S1407" i="12"/>
  <c r="T1407" i="12" s="1"/>
  <c r="AB1407" i="12" s="1"/>
  <c r="S1690" i="12"/>
  <c r="T1690" i="12" s="1"/>
  <c r="AB1690" i="12" s="1"/>
  <c r="S1653" i="12"/>
  <c r="T1653" i="12" s="1"/>
  <c r="AB1653" i="12" s="1"/>
  <c r="S1589" i="12"/>
  <c r="T1589" i="12" s="1"/>
  <c r="AB1589" i="12" s="1"/>
  <c r="S1701" i="12"/>
  <c r="T1701" i="12" s="1"/>
  <c r="AB1701" i="12" s="1"/>
  <c r="S1815" i="12"/>
  <c r="T1815" i="12" s="1"/>
  <c r="AB1815" i="12" s="1"/>
  <c r="AC1815" i="12" s="1"/>
  <c r="AD1815" i="12" s="1"/>
  <c r="S1885" i="12"/>
  <c r="T1885" i="12" s="1"/>
  <c r="AB1885" i="12" s="1"/>
  <c r="AC1885" i="12" s="1"/>
  <c r="AD1885" i="12" s="1"/>
  <c r="S1939" i="12"/>
  <c r="T1939" i="12" s="1"/>
  <c r="AB1939" i="12" s="1"/>
  <c r="S2260" i="12"/>
  <c r="T2260" i="12" s="1"/>
  <c r="AB2260" i="12" s="1"/>
  <c r="S3537" i="12"/>
  <c r="T3537" i="12" s="1"/>
  <c r="AB3537" i="12" s="1"/>
  <c r="S662" i="12"/>
  <c r="T662" i="12" s="1"/>
  <c r="AB662" i="12" s="1"/>
  <c r="AC662" i="12" s="1"/>
  <c r="AD662" i="12" s="1"/>
  <c r="S405" i="12"/>
  <c r="T405" i="12" s="1"/>
  <c r="AB405" i="12" s="1"/>
  <c r="AC405" i="12" s="1"/>
  <c r="AD405" i="12" s="1"/>
  <c r="S456" i="12"/>
  <c r="T456" i="12" s="1"/>
  <c r="AB456" i="12" s="1"/>
  <c r="S276" i="12"/>
  <c r="T276" i="12" s="1"/>
  <c r="AB276" i="12" s="1"/>
  <c r="S352" i="12"/>
  <c r="T352" i="12" s="1"/>
  <c r="AB352" i="12" s="1"/>
  <c r="AC352" i="12" s="1"/>
  <c r="AD352" i="12" s="1"/>
  <c r="S314" i="12"/>
  <c r="T314" i="12" s="1"/>
  <c r="AB314" i="12" s="1"/>
  <c r="S285" i="12"/>
  <c r="T285" i="12" s="1"/>
  <c r="AB285" i="12" s="1"/>
  <c r="S292" i="12"/>
  <c r="T292" i="12" s="1"/>
  <c r="AB292" i="12" s="1"/>
  <c r="S430" i="12"/>
  <c r="T430" i="12" s="1"/>
  <c r="AB430" i="12" s="1"/>
  <c r="S516" i="12"/>
  <c r="T516" i="12" s="1"/>
  <c r="AB516" i="12" s="1"/>
  <c r="AC516" i="12" s="1"/>
  <c r="AD516" i="12" s="1"/>
  <c r="S700" i="12"/>
  <c r="T700" i="12" s="1"/>
  <c r="AB700" i="12" s="1"/>
  <c r="S645" i="12"/>
  <c r="T645" i="12" s="1"/>
  <c r="AB645" i="12" s="1"/>
  <c r="AC645" i="12" s="1"/>
  <c r="AD645" i="12" s="1"/>
  <c r="S859" i="12"/>
  <c r="T859" i="12" s="1"/>
  <c r="AB859" i="12" s="1"/>
  <c r="AC859" i="12" s="1"/>
  <c r="AD859" i="12" s="1"/>
  <c r="S623" i="12"/>
  <c r="T623" i="12" s="1"/>
  <c r="AB623" i="12" s="1"/>
  <c r="S618" i="12"/>
  <c r="T618" i="12" s="1"/>
  <c r="AB618" i="12" s="1"/>
  <c r="S572" i="12"/>
  <c r="T572" i="12" s="1"/>
  <c r="AB572" i="12" s="1"/>
  <c r="S692" i="12"/>
  <c r="T692" i="12" s="1"/>
  <c r="AB692" i="12" s="1"/>
  <c r="S860" i="12"/>
  <c r="T860" i="12" s="1"/>
  <c r="AB860" i="12" s="1"/>
  <c r="S610" i="12"/>
  <c r="T610" i="12" s="1"/>
  <c r="AB610" i="12" s="1"/>
  <c r="S530" i="12"/>
  <c r="T530" i="12" s="1"/>
  <c r="AB530" i="12" s="1"/>
  <c r="S829" i="12"/>
  <c r="T829" i="12" s="1"/>
  <c r="AB829" i="12" s="1"/>
  <c r="AC829" i="12" s="1"/>
  <c r="AD829" i="12" s="1"/>
  <c r="S630" i="12"/>
  <c r="T630" i="12" s="1"/>
  <c r="AB630" i="12" s="1"/>
  <c r="S791" i="12"/>
  <c r="T791" i="12" s="1"/>
  <c r="AB791" i="12" s="1"/>
  <c r="S871" i="12"/>
  <c r="T871" i="12" s="1"/>
  <c r="AB871" i="12" s="1"/>
  <c r="S691" i="12"/>
  <c r="T691" i="12" s="1"/>
  <c r="AB691" i="12" s="1"/>
  <c r="AC691" i="12" s="1"/>
  <c r="AD691" i="12" s="1"/>
  <c r="S660" i="12"/>
  <c r="T660" i="12" s="1"/>
  <c r="AB660" i="12" s="1"/>
  <c r="S880" i="12"/>
  <c r="T880" i="12" s="1"/>
  <c r="AB880" i="12" s="1"/>
  <c r="S775" i="12"/>
  <c r="T775" i="12" s="1"/>
  <c r="AB775" i="12" s="1"/>
  <c r="AC775" i="12" s="1"/>
  <c r="AD775" i="12" s="1"/>
  <c r="S823" i="12"/>
  <c r="T823" i="12" s="1"/>
  <c r="AB823" i="12" s="1"/>
  <c r="AC823" i="12" s="1"/>
  <c r="AD823" i="12" s="1"/>
  <c r="S947" i="12"/>
  <c r="T947" i="12" s="1"/>
  <c r="AB947" i="12" s="1"/>
  <c r="S904" i="12"/>
  <c r="T904" i="12" s="1"/>
  <c r="AB904" i="12" s="1"/>
  <c r="S950" i="12"/>
  <c r="T950" i="12" s="1"/>
  <c r="AB950" i="12" s="1"/>
  <c r="S985" i="12"/>
  <c r="T985" i="12" s="1"/>
  <c r="AB985" i="12" s="1"/>
  <c r="S1196" i="12"/>
  <c r="T1196" i="12" s="1"/>
  <c r="AB1196" i="12" s="1"/>
  <c r="S1047" i="12"/>
  <c r="T1047" i="12" s="1"/>
  <c r="AB1047" i="12" s="1"/>
  <c r="S1033" i="12"/>
  <c r="T1033" i="12" s="1"/>
  <c r="AB1033" i="12" s="1"/>
  <c r="S1212" i="12"/>
  <c r="T1212" i="12" s="1"/>
  <c r="AB1212" i="12" s="1"/>
  <c r="AC1212" i="12" s="1"/>
  <c r="AD1212" i="12" s="1"/>
  <c r="S1073" i="12"/>
  <c r="T1073" i="12" s="1"/>
  <c r="AB1073" i="12" s="1"/>
  <c r="S1146" i="12"/>
  <c r="T1146" i="12" s="1"/>
  <c r="AB1146" i="12" s="1"/>
  <c r="S1082" i="12"/>
  <c r="T1082" i="12" s="1"/>
  <c r="AB1082" i="12" s="1"/>
  <c r="S1162" i="12"/>
  <c r="T1162" i="12" s="1"/>
  <c r="AB1162" i="12" s="1"/>
  <c r="S1327" i="12"/>
  <c r="T1327" i="12" s="1"/>
  <c r="AB1327" i="12" s="1"/>
  <c r="S1322" i="12"/>
  <c r="T1322" i="12" s="1"/>
  <c r="AB1322" i="12" s="1"/>
  <c r="S1356" i="12"/>
  <c r="T1356" i="12" s="1"/>
  <c r="AB1356" i="12" s="1"/>
  <c r="S1131" i="12"/>
  <c r="T1131" i="12" s="1"/>
  <c r="AB1131" i="12" s="1"/>
  <c r="AC1131" i="12" s="1"/>
  <c r="AD1131" i="12" s="1"/>
  <c r="S1438" i="12"/>
  <c r="T1438" i="12" s="1"/>
  <c r="AB1438" i="12" s="1"/>
  <c r="S1390" i="12"/>
  <c r="T1390" i="12" s="1"/>
  <c r="AB1390" i="12" s="1"/>
  <c r="S1608" i="12"/>
  <c r="T1608" i="12" s="1"/>
  <c r="AB1608" i="12" s="1"/>
  <c r="S1652" i="12"/>
  <c r="T1652" i="12" s="1"/>
  <c r="AB1652" i="12" s="1"/>
  <c r="AC1652" i="12" s="1"/>
  <c r="AD1652" i="12" s="1"/>
  <c r="S1507" i="12"/>
  <c r="T1507" i="12" s="1"/>
  <c r="AB1507" i="12" s="1"/>
  <c r="AC1507" i="12" s="1"/>
  <c r="AD1507" i="12" s="1"/>
  <c r="S1699" i="12"/>
  <c r="T1699" i="12" s="1"/>
  <c r="AB1699" i="12" s="1"/>
  <c r="S1894" i="12"/>
  <c r="T1894" i="12" s="1"/>
  <c r="AB1894" i="12" s="1"/>
  <c r="S2035" i="12"/>
  <c r="T2035" i="12" s="1"/>
  <c r="AB2035" i="12" s="1"/>
  <c r="AC2035" i="12" s="1"/>
  <c r="AD2035" i="12" s="1"/>
  <c r="S2047" i="12"/>
  <c r="T2047" i="12" s="1"/>
  <c r="AB2047" i="12" s="1"/>
  <c r="S2232" i="12"/>
  <c r="T2232" i="12" s="1"/>
  <c r="AB2232" i="12" s="1"/>
  <c r="S716" i="12"/>
  <c r="T716" i="12" s="1"/>
  <c r="AB716" i="12" s="1"/>
  <c r="S729" i="12"/>
  <c r="T729" i="12" s="1"/>
  <c r="AB729" i="12" s="1"/>
  <c r="S855" i="12"/>
  <c r="T855" i="12" s="1"/>
  <c r="AB855" i="12" s="1"/>
  <c r="AC855" i="12" s="1"/>
  <c r="AD855" i="12" s="1"/>
  <c r="S720" i="12"/>
  <c r="T720" i="12" s="1"/>
  <c r="AB720" i="12" s="1"/>
  <c r="S909" i="12"/>
  <c r="T909" i="12" s="1"/>
  <c r="AB909" i="12" s="1"/>
  <c r="AC909" i="12" s="1"/>
  <c r="AD909" i="12" s="1"/>
  <c r="S899" i="12"/>
  <c r="T899" i="12" s="1"/>
  <c r="AB899" i="12" s="1"/>
  <c r="AC899" i="12" s="1"/>
  <c r="AD899" i="12" s="1"/>
  <c r="S970" i="12"/>
  <c r="T970" i="12" s="1"/>
  <c r="AB970" i="12" s="1"/>
  <c r="S1198" i="12"/>
  <c r="T1198" i="12" s="1"/>
  <c r="AB1198" i="12" s="1"/>
  <c r="S732" i="12"/>
  <c r="T732" i="12" s="1"/>
  <c r="AB732" i="12" s="1"/>
  <c r="S936" i="12"/>
  <c r="T936" i="12" s="1"/>
  <c r="AB936" i="12" s="1"/>
  <c r="S1214" i="12"/>
  <c r="T1214" i="12" s="1"/>
  <c r="AB1214" i="12" s="1"/>
  <c r="AC1214" i="12" s="1"/>
  <c r="AD1214" i="12" s="1"/>
  <c r="S873" i="12"/>
  <c r="T873" i="12" s="1"/>
  <c r="AB873" i="12" s="1"/>
  <c r="S800" i="12"/>
  <c r="T800" i="12" s="1"/>
  <c r="AB800" i="12" s="1"/>
  <c r="S1173" i="12"/>
  <c r="T1173" i="12" s="1"/>
  <c r="AB1173" i="12" s="1"/>
  <c r="AC1173" i="12" s="1"/>
  <c r="AD1173" i="12" s="1"/>
  <c r="S1189" i="12"/>
  <c r="T1189" i="12" s="1"/>
  <c r="AB1189" i="12" s="1"/>
  <c r="S1148" i="12"/>
  <c r="T1148" i="12" s="1"/>
  <c r="AB1148" i="12" s="1"/>
  <c r="S1165" i="12"/>
  <c r="T1165" i="12" s="1"/>
  <c r="AB1165" i="12" s="1"/>
  <c r="S1094" i="12"/>
  <c r="T1094" i="12" s="1"/>
  <c r="AB1094" i="12" s="1"/>
  <c r="AC1094" i="12" s="1"/>
  <c r="AD1094" i="12" s="1"/>
  <c r="S1005" i="12"/>
  <c r="T1005" i="12" s="1"/>
  <c r="AB1005" i="12" s="1"/>
  <c r="AC1005" i="12" s="1"/>
  <c r="AD1005" i="12" s="1"/>
  <c r="S1144" i="12"/>
  <c r="T1144" i="12" s="1"/>
  <c r="AB1144" i="12" s="1"/>
  <c r="S1240" i="12"/>
  <c r="T1240" i="12" s="1"/>
  <c r="AB1240" i="12" s="1"/>
  <c r="AC1240" i="12" s="1"/>
  <c r="AD1240" i="12" s="1"/>
  <c r="S1339" i="12"/>
  <c r="T1339" i="12" s="1"/>
  <c r="AB1339" i="12" s="1"/>
  <c r="AC1339" i="12" s="1"/>
  <c r="AD1339" i="12" s="1"/>
  <c r="S1471" i="12"/>
  <c r="T1471" i="12" s="1"/>
  <c r="AB1471" i="12" s="1"/>
  <c r="S1345" i="12"/>
  <c r="T1345" i="12" s="1"/>
  <c r="AB1345" i="12" s="1"/>
  <c r="S1452" i="12"/>
  <c r="T1452" i="12" s="1"/>
  <c r="AB1452" i="12" s="1"/>
  <c r="S1689" i="12"/>
  <c r="T1689" i="12" s="1"/>
  <c r="AB1689" i="12" s="1"/>
  <c r="S1569" i="12"/>
  <c r="T1569" i="12" s="1"/>
  <c r="AB1569" i="12" s="1"/>
  <c r="AC1569" i="12" s="1"/>
  <c r="AD1569" i="12" s="1"/>
  <c r="S1570" i="12"/>
  <c r="T1570" i="12" s="1"/>
  <c r="AB1570" i="12" s="1"/>
  <c r="S1839" i="12"/>
  <c r="T1839" i="12" s="1"/>
  <c r="AB1839" i="12" s="1"/>
  <c r="S1994" i="12"/>
  <c r="T1994" i="12" s="1"/>
  <c r="AB1994" i="12" s="1"/>
  <c r="AC1994" i="12" s="1"/>
  <c r="AD1994" i="12" s="1"/>
  <c r="S1756" i="12"/>
  <c r="T1756" i="12" s="1"/>
  <c r="AB1756" i="12" s="1"/>
  <c r="S1942" i="12"/>
  <c r="T1942" i="12" s="1"/>
  <c r="AB1942" i="12" s="1"/>
  <c r="S2291" i="12"/>
  <c r="T2291" i="12" s="1"/>
  <c r="AB2291" i="12" s="1"/>
  <c r="S1069" i="12"/>
  <c r="T1069" i="12" s="1"/>
  <c r="AB1069" i="12" s="1"/>
  <c r="S1479" i="12"/>
  <c r="T1479" i="12" s="1"/>
  <c r="AB1479" i="12" s="1"/>
  <c r="AC1479" i="12" s="1"/>
  <c r="AD1479" i="12" s="1"/>
  <c r="S1283" i="12"/>
  <c r="T1283" i="12" s="1"/>
  <c r="AB1283" i="12" s="1"/>
  <c r="S1550" i="12"/>
  <c r="T1550" i="12" s="1"/>
  <c r="AB1550" i="12" s="1"/>
  <c r="S1319" i="12"/>
  <c r="T1319" i="12" s="1"/>
  <c r="AB1319" i="12" s="1"/>
  <c r="AC1319" i="12" s="1"/>
  <c r="AD1319" i="12" s="1"/>
  <c r="S1416" i="12"/>
  <c r="T1416" i="12" s="1"/>
  <c r="AB1416" i="12" s="1"/>
  <c r="S1702" i="12"/>
  <c r="T1702" i="12" s="1"/>
  <c r="AB1702" i="12" s="1"/>
  <c r="S1573" i="12"/>
  <c r="T1573" i="12" s="1"/>
  <c r="AB1573" i="12" s="1"/>
  <c r="S1629" i="12"/>
  <c r="T1629" i="12" s="1"/>
  <c r="AB1629" i="12" s="1"/>
  <c r="AC1629" i="12" s="1"/>
  <c r="AD1629" i="12" s="1"/>
  <c r="S1788" i="12"/>
  <c r="T1788" i="12" s="1"/>
  <c r="AB1788" i="12" s="1"/>
  <c r="AC1788" i="12" s="1"/>
  <c r="AD1788" i="12" s="1"/>
  <c r="S1703" i="12"/>
  <c r="T1703" i="12" s="1"/>
  <c r="AB1703" i="12" s="1"/>
  <c r="S1772" i="12"/>
  <c r="T1772" i="12" s="1"/>
  <c r="AB1772" i="12" s="1"/>
  <c r="S1618" i="12"/>
  <c r="T1618" i="12" s="1"/>
  <c r="AB1618" i="12" s="1"/>
  <c r="AC1618" i="12" s="1"/>
  <c r="AD1618" i="12" s="1"/>
  <c r="S2139" i="12"/>
  <c r="T2139" i="12" s="1"/>
  <c r="AB2139" i="12" s="1"/>
  <c r="S2432" i="12"/>
  <c r="T2432" i="12" s="1"/>
  <c r="AB2432" i="12" s="1"/>
  <c r="S1141" i="12"/>
  <c r="T1141" i="12" s="1"/>
  <c r="AB1141" i="12" s="1"/>
  <c r="S1432" i="12"/>
  <c r="T1432" i="12" s="1"/>
  <c r="AB1432" i="12" s="1"/>
  <c r="S976" i="12"/>
  <c r="T976" i="12" s="1"/>
  <c r="AB976" i="12" s="1"/>
  <c r="AC976" i="12" s="1"/>
  <c r="AD976" i="12" s="1"/>
  <c r="S1249" i="12"/>
  <c r="T1249" i="12" s="1"/>
  <c r="AB1249" i="12" s="1"/>
  <c r="S1210" i="12"/>
  <c r="T1210" i="12" s="1"/>
  <c r="AB1210" i="12" s="1"/>
  <c r="AC1210" i="12" s="1"/>
  <c r="AD1210" i="12" s="1"/>
  <c r="S1423" i="12"/>
  <c r="T1423" i="12" s="1"/>
  <c r="AB1423" i="12" s="1"/>
  <c r="AC1423" i="12" s="1"/>
  <c r="AD1423" i="12" s="1"/>
  <c r="S1483" i="12"/>
  <c r="T1483" i="12" s="1"/>
  <c r="AB1483" i="12" s="1"/>
  <c r="S1329" i="12"/>
  <c r="T1329" i="12" s="1"/>
  <c r="AB1329" i="12" s="1"/>
  <c r="S1455" i="12"/>
  <c r="T1455" i="12" s="1"/>
  <c r="AB1455" i="12" s="1"/>
  <c r="S1523" i="12"/>
  <c r="T1523" i="12" s="1"/>
  <c r="AB1523" i="12" s="1"/>
  <c r="S1675" i="12"/>
  <c r="T1675" i="12" s="1"/>
  <c r="AB1675" i="12" s="1"/>
  <c r="AC1675" i="12" s="1"/>
  <c r="AD1675" i="12" s="1"/>
  <c r="S1486" i="12"/>
  <c r="T1486" i="12" s="1"/>
  <c r="AB1486" i="12" s="1"/>
  <c r="S1548" i="12"/>
  <c r="T1548" i="12" s="1"/>
  <c r="AB1548" i="12" s="1"/>
  <c r="S1801" i="12"/>
  <c r="T1801" i="12" s="1"/>
  <c r="AB1801" i="12" s="1"/>
  <c r="AC1801" i="12" s="1"/>
  <c r="AD1801" i="12" s="1"/>
  <c r="S1680" i="12"/>
  <c r="T1680" i="12" s="1"/>
  <c r="AB1680" i="12" s="1"/>
  <c r="S1910" i="12"/>
  <c r="T1910" i="12" s="1"/>
  <c r="AB1910" i="12" s="1"/>
  <c r="S1880" i="12"/>
  <c r="T1880" i="12" s="1"/>
  <c r="AB1880" i="12" s="1"/>
  <c r="S2015" i="12"/>
  <c r="T2015" i="12" s="1"/>
  <c r="AB2015" i="12" s="1"/>
  <c r="AC2015" i="12" s="1"/>
  <c r="AD2015" i="12" s="1"/>
  <c r="S2504" i="12"/>
  <c r="T2504" i="12" s="1"/>
  <c r="AB2504" i="12" s="1"/>
  <c r="AC2504" i="12" s="1"/>
  <c r="AD2504" i="12" s="1"/>
  <c r="S414" i="12"/>
  <c r="T414" i="12" s="1"/>
  <c r="AB414" i="12" s="1"/>
  <c r="S784" i="12"/>
  <c r="T784" i="12" s="1"/>
  <c r="AB784" i="12" s="1"/>
  <c r="AC784" i="12" s="1"/>
  <c r="AD784" i="12" s="1"/>
  <c r="S541" i="12"/>
  <c r="T541" i="12" s="1"/>
  <c r="AB541" i="12" s="1"/>
  <c r="AC541" i="12" s="1"/>
  <c r="AD541" i="12" s="1"/>
  <c r="S914" i="12"/>
  <c r="T914" i="12" s="1"/>
  <c r="AB914" i="12" s="1"/>
  <c r="S408" i="12"/>
  <c r="T408" i="12" s="1"/>
  <c r="AB408" i="12" s="1"/>
  <c r="S633" i="12"/>
  <c r="T633" i="12" s="1"/>
  <c r="AB633" i="12" s="1"/>
  <c r="S818" i="12"/>
  <c r="T818" i="12" s="1"/>
  <c r="AB818" i="12" s="1"/>
  <c r="S847" i="12"/>
  <c r="T847" i="12" s="1"/>
  <c r="AB847" i="12" s="1"/>
  <c r="AC847" i="12" s="1"/>
  <c r="AD847" i="12" s="1"/>
  <c r="S998" i="12"/>
  <c r="T998" i="12" s="1"/>
  <c r="AB998" i="12" s="1"/>
  <c r="S710" i="12"/>
  <c r="T710" i="12" s="1"/>
  <c r="AB710" i="12" s="1"/>
  <c r="S812" i="12"/>
  <c r="T812" i="12" s="1"/>
  <c r="AB812" i="12" s="1"/>
  <c r="AC812" i="12" s="1"/>
  <c r="AD812" i="12" s="1"/>
  <c r="S902" i="12"/>
  <c r="T902" i="12" s="1"/>
  <c r="AB902" i="12" s="1"/>
  <c r="S782" i="12"/>
  <c r="T782" i="12" s="1"/>
  <c r="AB782" i="12" s="1"/>
  <c r="S865" i="12"/>
  <c r="T865" i="12" s="1"/>
  <c r="AB865" i="12" s="1"/>
  <c r="S798" i="12"/>
  <c r="T798" i="12" s="1"/>
  <c r="AB798" i="12" s="1"/>
  <c r="S1174" i="12"/>
  <c r="T1174" i="12" s="1"/>
  <c r="AB1174" i="12" s="1"/>
  <c r="AC1174" i="12" s="1"/>
  <c r="AD1174" i="12" s="1"/>
  <c r="S1188" i="12"/>
  <c r="T1188" i="12" s="1"/>
  <c r="AB1188" i="12" s="1"/>
  <c r="S797" i="12"/>
  <c r="T797" i="12" s="1"/>
  <c r="AB797" i="12" s="1"/>
  <c r="S1100" i="12"/>
  <c r="T1100" i="12" s="1"/>
  <c r="AB1100" i="12" s="1"/>
  <c r="AC1100" i="12" s="1"/>
  <c r="AD1100" i="12" s="1"/>
  <c r="S1018" i="12"/>
  <c r="T1018" i="12" s="1"/>
  <c r="AB1018" i="12" s="1"/>
  <c r="S954" i="12"/>
  <c r="T954" i="12" s="1"/>
  <c r="AB954" i="12" s="1"/>
  <c r="S1152" i="12"/>
  <c r="T1152" i="12" s="1"/>
  <c r="AB1152" i="12" s="1"/>
  <c r="S1298" i="12"/>
  <c r="T1298" i="12" s="1"/>
  <c r="AB1298" i="12" s="1"/>
  <c r="AC1298" i="12" s="1"/>
  <c r="AD1298" i="12" s="1"/>
  <c r="S1170" i="12"/>
  <c r="T1170" i="12" s="1"/>
  <c r="AB1170" i="12" s="1"/>
  <c r="S1074" i="12"/>
  <c r="T1074" i="12" s="1"/>
  <c r="AB1074" i="12" s="1"/>
  <c r="S1217" i="12"/>
  <c r="T1217" i="12" s="1"/>
  <c r="AB1217" i="12" s="1"/>
  <c r="S1267" i="12"/>
  <c r="T1267" i="12" s="1"/>
  <c r="AB1267" i="12" s="1"/>
  <c r="AC1267" i="12" s="1"/>
  <c r="AD1267" i="12" s="1"/>
  <c r="S1437" i="12"/>
  <c r="T1437" i="12" s="1"/>
  <c r="AB1437" i="12" s="1"/>
  <c r="S1342" i="12"/>
  <c r="T1342" i="12" s="1"/>
  <c r="AB1342" i="12" s="1"/>
  <c r="S1323" i="12"/>
  <c r="T1323" i="12" s="1"/>
  <c r="AB1323" i="12" s="1"/>
  <c r="S1363" i="12"/>
  <c r="T1363" i="12" s="1"/>
  <c r="AB1363" i="12" s="1"/>
  <c r="S1499" i="12"/>
  <c r="T1499" i="12" s="1"/>
  <c r="AB1499" i="12" s="1"/>
  <c r="S1515" i="12"/>
  <c r="T1515" i="12" s="1"/>
  <c r="AB1515" i="12" s="1"/>
  <c r="S1663" i="12"/>
  <c r="T1663" i="12" s="1"/>
  <c r="AB1663" i="12" s="1"/>
  <c r="S1665" i="12"/>
  <c r="T1665" i="12" s="1"/>
  <c r="AB1665" i="12" s="1"/>
  <c r="AC1665" i="12" s="1"/>
  <c r="AD1665" i="12" s="1"/>
  <c r="S1685" i="12"/>
  <c r="T1685" i="12" s="1"/>
  <c r="AB1685" i="12" s="1"/>
  <c r="S1634" i="12"/>
  <c r="T1634" i="12" s="1"/>
  <c r="AB1634" i="12" s="1"/>
  <c r="S1748" i="12"/>
  <c r="T1748" i="12" s="1"/>
  <c r="AB1748" i="12" s="1"/>
  <c r="S1808" i="12"/>
  <c r="T1808" i="12" s="1"/>
  <c r="AB1808" i="12" s="1"/>
  <c r="S1934" i="12"/>
  <c r="T1934" i="12" s="1"/>
  <c r="AB1934" i="12" s="1"/>
  <c r="AC1934" i="12" s="1"/>
  <c r="AD1934" i="12" s="1"/>
  <c r="S2473" i="12"/>
  <c r="T2473" i="12" s="1"/>
  <c r="AB2473" i="12" s="1"/>
  <c r="S463" i="12"/>
  <c r="T463" i="12" s="1"/>
  <c r="AB463" i="12" s="1"/>
  <c r="S286" i="12"/>
  <c r="T286" i="12" s="1"/>
  <c r="AB286" i="12" s="1"/>
  <c r="AC286" i="12" s="1"/>
  <c r="AD286" i="12" s="1"/>
  <c r="S380" i="12"/>
  <c r="T380" i="12" s="1"/>
  <c r="AB380" i="12" s="1"/>
  <c r="S402" i="12"/>
  <c r="T402" i="12" s="1"/>
  <c r="AB402" i="12" s="1"/>
  <c r="S411" i="12"/>
  <c r="T411" i="12" s="1"/>
  <c r="AB411" i="12" s="1"/>
  <c r="S395" i="12"/>
  <c r="T395" i="12" s="1"/>
  <c r="AB395" i="12" s="1"/>
  <c r="AC395" i="12" s="1"/>
  <c r="AD395" i="12" s="1"/>
  <c r="S500" i="12"/>
  <c r="T500" i="12" s="1"/>
  <c r="AB500" i="12" s="1"/>
  <c r="AC500" i="12" s="1"/>
  <c r="AD500" i="12" s="1"/>
  <c r="S419" i="12"/>
  <c r="T419" i="12" s="1"/>
  <c r="AB419" i="12" s="1"/>
  <c r="S629" i="12"/>
  <c r="T629" i="12" s="1"/>
  <c r="AB629" i="12" s="1"/>
  <c r="AC629" i="12" s="1"/>
  <c r="AD629" i="12" s="1"/>
  <c r="S689" i="12"/>
  <c r="T689" i="12" s="1"/>
  <c r="AB689" i="12" s="1"/>
  <c r="AC689" i="12" s="1"/>
  <c r="AD689" i="12" s="1"/>
  <c r="S628" i="12"/>
  <c r="T628" i="12" s="1"/>
  <c r="AB628" i="12" s="1"/>
  <c r="S687" i="12"/>
  <c r="T687" i="12" s="1"/>
  <c r="AB687" i="12" s="1"/>
  <c r="S569" i="12"/>
  <c r="T569" i="12" s="1"/>
  <c r="AB569" i="12" s="1"/>
  <c r="S570" i="12"/>
  <c r="T570" i="12" s="1"/>
  <c r="AB570" i="12" s="1"/>
  <c r="S566" i="12"/>
  <c r="T566" i="12" s="1"/>
  <c r="AB566" i="12" s="1"/>
  <c r="AC566" i="12" s="1"/>
  <c r="AD566" i="12" s="1"/>
  <c r="S475" i="12"/>
  <c r="T475" i="12" s="1"/>
  <c r="AB475" i="12" s="1"/>
  <c r="S774" i="12"/>
  <c r="T774" i="12" s="1"/>
  <c r="AB774" i="12" s="1"/>
  <c r="S501" i="12"/>
  <c r="T501" i="12" s="1"/>
  <c r="AB501" i="12" s="1"/>
  <c r="AC501" i="12" s="1"/>
  <c r="AD501" i="12" s="1"/>
  <c r="S297" i="12"/>
  <c r="T297" i="12" s="1"/>
  <c r="AB297" i="12" s="1"/>
  <c r="S637" i="12"/>
  <c r="T637" i="12" s="1"/>
  <c r="AB637" i="12" s="1"/>
  <c r="S712" i="12"/>
  <c r="T712" i="12" s="1"/>
  <c r="AB712" i="12" s="1"/>
  <c r="S740" i="12"/>
  <c r="T740" i="12" s="1"/>
  <c r="AB740" i="12" s="1"/>
  <c r="S752" i="12"/>
  <c r="T752" i="12" s="1"/>
  <c r="AB752" i="12" s="1"/>
  <c r="AC752" i="12" s="1"/>
  <c r="AD752" i="12" s="1"/>
  <c r="S879" i="12"/>
  <c r="T879" i="12" s="1"/>
  <c r="AB879" i="12" s="1"/>
  <c r="S640" i="12"/>
  <c r="T640" i="12" s="1"/>
  <c r="AB640" i="12" s="1"/>
  <c r="AC640" i="12" s="1"/>
  <c r="AD640" i="12" s="1"/>
  <c r="S766" i="12"/>
  <c r="T766" i="12" s="1"/>
  <c r="AB766" i="12" s="1"/>
  <c r="AC766" i="12" s="1"/>
  <c r="AD766" i="12" s="1"/>
  <c r="S737" i="12"/>
  <c r="T737" i="12" s="1"/>
  <c r="AB737" i="12" s="1"/>
  <c r="S1036" i="12"/>
  <c r="T1036" i="12" s="1"/>
  <c r="AB1036" i="12" s="1"/>
  <c r="S953" i="12"/>
  <c r="T953" i="12" s="1"/>
  <c r="AB953" i="12" s="1"/>
  <c r="S952" i="12"/>
  <c r="T952" i="12" s="1"/>
  <c r="AB952" i="12" s="1"/>
  <c r="AC952" i="12" s="1"/>
  <c r="AD952" i="12" s="1"/>
  <c r="S1197" i="12"/>
  <c r="T1197" i="12" s="1"/>
  <c r="AB1197" i="12" s="1"/>
  <c r="AC1197" i="12" s="1"/>
  <c r="AD1197" i="12" s="1"/>
  <c r="S1079" i="12"/>
  <c r="T1079" i="12" s="1"/>
  <c r="AB1079" i="12" s="1"/>
  <c r="S705" i="12"/>
  <c r="T705" i="12" s="1"/>
  <c r="AB705" i="12" s="1"/>
  <c r="S1216" i="12"/>
  <c r="T1216" i="12" s="1"/>
  <c r="AB1216" i="12" s="1"/>
  <c r="AC1216" i="12" s="1"/>
  <c r="AD1216" i="12" s="1"/>
  <c r="S1095" i="12"/>
  <c r="T1095" i="12" s="1"/>
  <c r="AB1095" i="12" s="1"/>
  <c r="S1057" i="12"/>
  <c r="T1057" i="12" s="1"/>
  <c r="AB1057" i="12" s="1"/>
  <c r="S1076" i="12"/>
  <c r="T1076" i="12" s="1"/>
  <c r="AB1076" i="12" s="1"/>
  <c r="S1207" i="12"/>
  <c r="T1207" i="12" s="1"/>
  <c r="AB1207" i="12" s="1"/>
  <c r="S1113" i="12"/>
  <c r="T1113" i="12" s="1"/>
  <c r="AB1113" i="12" s="1"/>
  <c r="S1140" i="12"/>
  <c r="T1140" i="12" s="1"/>
  <c r="AB1140" i="12" s="1"/>
  <c r="S1122" i="12"/>
  <c r="T1122" i="12" s="1"/>
  <c r="AB1122" i="12" s="1"/>
  <c r="AC1122" i="12" s="1"/>
  <c r="AD1122" i="12" s="1"/>
  <c r="S1183" i="12"/>
  <c r="T1183" i="12" s="1"/>
  <c r="AB1183" i="12" s="1"/>
  <c r="AC1183" i="12" s="1"/>
  <c r="AD1183" i="12" s="1"/>
  <c r="S1597" i="12"/>
  <c r="T1597" i="12" s="1"/>
  <c r="AB1597" i="12" s="1"/>
  <c r="S1254" i="12"/>
  <c r="T1254" i="12" s="1"/>
  <c r="AB1254" i="12" s="1"/>
  <c r="S1272" i="12"/>
  <c r="T1272" i="12" s="1"/>
  <c r="AB1272" i="12" s="1"/>
  <c r="S1303" i="12"/>
  <c r="T1303" i="12" s="1"/>
  <c r="AB1303" i="12" s="1"/>
  <c r="S1691" i="12"/>
  <c r="T1691" i="12" s="1"/>
  <c r="AB1691" i="12" s="1"/>
  <c r="S1559" i="12"/>
  <c r="T1559" i="12" s="1"/>
  <c r="AB1559" i="12" s="1"/>
  <c r="S1518" i="12"/>
  <c r="T1518" i="12" s="1"/>
  <c r="AB1518" i="12" s="1"/>
  <c r="S1712" i="12"/>
  <c r="T1712" i="12" s="1"/>
  <c r="AB1712" i="12" s="1"/>
  <c r="AC1712" i="12" s="1"/>
  <c r="AD1712" i="12" s="1"/>
  <c r="S1798" i="12"/>
  <c r="T1798" i="12" s="1"/>
  <c r="AB1798" i="12" s="1"/>
  <c r="S1688" i="12"/>
  <c r="T1688" i="12" s="1"/>
  <c r="AB1688" i="12" s="1"/>
  <c r="S1750" i="12"/>
  <c r="T1750" i="12" s="1"/>
  <c r="AB1750" i="12" s="1"/>
  <c r="S1746" i="12"/>
  <c r="T1746" i="12" s="1"/>
  <c r="AB1746" i="12" s="1"/>
  <c r="AC1746" i="12" s="1"/>
  <c r="AD1746" i="12" s="1"/>
  <c r="S1841" i="12"/>
  <c r="T1841" i="12" s="1"/>
  <c r="AB1841" i="12" s="1"/>
  <c r="S2409" i="12"/>
  <c r="T2409" i="12" s="1"/>
  <c r="AB2409" i="12" s="1"/>
  <c r="S1959" i="12"/>
  <c r="T1959" i="12" s="1"/>
  <c r="AB1959" i="12" s="1"/>
  <c r="AC1959" i="12" s="1"/>
  <c r="AD1959" i="12" s="1"/>
  <c r="S2000" i="12"/>
  <c r="T2000" i="12" s="1"/>
  <c r="AB2000" i="12" s="1"/>
  <c r="AC2000" i="12" s="1"/>
  <c r="AD2000" i="12" s="1"/>
  <c r="S2022" i="12"/>
  <c r="T2022" i="12" s="1"/>
  <c r="AB2022" i="12" s="1"/>
  <c r="S1847" i="12"/>
  <c r="T1847" i="12" s="1"/>
  <c r="AB1847" i="12" s="1"/>
  <c r="S1857" i="12"/>
  <c r="T1857" i="12" s="1"/>
  <c r="AB1857" i="12" s="1"/>
  <c r="S2044" i="12"/>
  <c r="T2044" i="12" s="1"/>
  <c r="AB2044" i="12" s="1"/>
  <c r="S1984" i="12"/>
  <c r="T1984" i="12" s="1"/>
  <c r="AB1984" i="12" s="1"/>
  <c r="AC1984" i="12" s="1"/>
  <c r="AD1984" i="12" s="1"/>
  <c r="S1869" i="12"/>
  <c r="T1869" i="12" s="1"/>
  <c r="AB1869" i="12" s="1"/>
  <c r="S1840" i="12"/>
  <c r="T1840" i="12" s="1"/>
  <c r="AB1840" i="12" s="1"/>
  <c r="S1823" i="12"/>
  <c r="T1823" i="12" s="1"/>
  <c r="AB1823" i="12" s="1"/>
  <c r="AC1823" i="12" s="1"/>
  <c r="AD1823" i="12" s="1"/>
  <c r="S1964" i="12"/>
  <c r="T1964" i="12" s="1"/>
  <c r="AB1964" i="12" s="1"/>
  <c r="S2119" i="12"/>
  <c r="T2119" i="12" s="1"/>
  <c r="AB2119" i="12" s="1"/>
  <c r="S2101" i="12"/>
  <c r="T2101" i="12" s="1"/>
  <c r="AB2101" i="12" s="1"/>
  <c r="S2095" i="12"/>
  <c r="T2095" i="12" s="1"/>
  <c r="AB2095" i="12" s="1"/>
  <c r="S2259" i="12"/>
  <c r="T2259" i="12" s="1"/>
  <c r="AB2259" i="12" s="1"/>
  <c r="S2326" i="12"/>
  <c r="T2326" i="12" s="1"/>
  <c r="AB2326" i="12" s="1"/>
  <c r="S2413" i="12"/>
  <c r="T2413" i="12" s="1"/>
  <c r="AB2413" i="12" s="1"/>
  <c r="AC2413" i="12" s="1"/>
  <c r="AD2413" i="12" s="1"/>
  <c r="S2295" i="12"/>
  <c r="T2295" i="12" s="1"/>
  <c r="AB2295" i="12" s="1"/>
  <c r="AC2295" i="12" s="1"/>
  <c r="AD2295" i="12" s="1"/>
  <c r="S2493" i="12"/>
  <c r="T2493" i="12" s="1"/>
  <c r="AB2493" i="12" s="1"/>
  <c r="S2520" i="12"/>
  <c r="T2520" i="12" s="1"/>
  <c r="AB2520" i="12" s="1"/>
  <c r="S2732" i="12"/>
  <c r="T2732" i="12" s="1"/>
  <c r="AB2732" i="12" s="1"/>
  <c r="S2864" i="12"/>
  <c r="T2864" i="12" s="1"/>
  <c r="AB2864" i="12" s="1"/>
  <c r="AC2864" i="12" s="1"/>
  <c r="AD2864" i="12" s="1"/>
  <c r="S2987" i="12"/>
  <c r="T2987" i="12" s="1"/>
  <c r="AB2987" i="12" s="1"/>
  <c r="AC2987" i="12" s="1"/>
  <c r="AD2987" i="12" s="1"/>
  <c r="S3338" i="12"/>
  <c r="T3338" i="12" s="1"/>
  <c r="AB3338" i="12" s="1"/>
  <c r="S3610" i="12"/>
  <c r="T3610" i="12" s="1"/>
  <c r="AB3610" i="12" s="1"/>
  <c r="S1899" i="12"/>
  <c r="T1899" i="12" s="1"/>
  <c r="AB1899" i="12" s="1"/>
  <c r="AC1899" i="12" s="1"/>
  <c r="AD1899" i="12" s="1"/>
  <c r="S1927" i="12"/>
  <c r="T1927" i="12" s="1"/>
  <c r="AB1927" i="12" s="1"/>
  <c r="S2099" i="12"/>
  <c r="T2099" i="12" s="1"/>
  <c r="AB2099" i="12" s="1"/>
  <c r="S1935" i="12"/>
  <c r="T1935" i="12" s="1"/>
  <c r="AB1935" i="12" s="1"/>
  <c r="S1892" i="12"/>
  <c r="T1892" i="12" s="1"/>
  <c r="AB1892" i="12" s="1"/>
  <c r="S1954" i="12"/>
  <c r="T1954" i="12" s="1"/>
  <c r="AB1954" i="12" s="1"/>
  <c r="AC1954" i="12" s="1"/>
  <c r="AD1954" i="12" s="1"/>
  <c r="S1944" i="12"/>
  <c r="T1944" i="12" s="1"/>
  <c r="AB1944" i="12" s="1"/>
  <c r="S2122" i="12"/>
  <c r="T2122" i="12" s="1"/>
  <c r="AB2122" i="12" s="1"/>
  <c r="AC2122" i="12" s="1"/>
  <c r="AD2122" i="12" s="1"/>
  <c r="S1861" i="12"/>
  <c r="T1861" i="12" s="1"/>
  <c r="AB1861" i="12" s="1"/>
  <c r="AC1861" i="12" s="1"/>
  <c r="AD1861" i="12" s="1"/>
  <c r="S2024" i="12"/>
  <c r="T2024" i="12" s="1"/>
  <c r="AB2024" i="12" s="1"/>
  <c r="S2082" i="12"/>
  <c r="T2082" i="12" s="1"/>
  <c r="AB2082" i="12" s="1"/>
  <c r="S2261" i="12"/>
  <c r="T2261" i="12" s="1"/>
  <c r="AB2261" i="12" s="1"/>
  <c r="S2086" i="12"/>
  <c r="T2086" i="12" s="1"/>
  <c r="AB2086" i="12" s="1"/>
  <c r="S2465" i="12"/>
  <c r="T2465" i="12" s="1"/>
  <c r="AB2465" i="12" s="1"/>
  <c r="AC2465" i="12" s="1"/>
  <c r="AD2465" i="12" s="1"/>
  <c r="S2434" i="12"/>
  <c r="T2434" i="12" s="1"/>
  <c r="AB2434" i="12" s="1"/>
  <c r="S2321" i="12"/>
  <c r="T2321" i="12" s="1"/>
  <c r="AB2321" i="12" s="1"/>
  <c r="S2404" i="12"/>
  <c r="T2404" i="12" s="1"/>
  <c r="AB2404" i="12" s="1"/>
  <c r="AC2404" i="12" s="1"/>
  <c r="AD2404" i="12" s="1"/>
  <c r="S2632" i="12"/>
  <c r="T2632" i="12" s="1"/>
  <c r="AB2632" i="12" s="1"/>
  <c r="S2777" i="12"/>
  <c r="T2777" i="12" s="1"/>
  <c r="AB2777" i="12" s="1"/>
  <c r="S3010" i="12"/>
  <c r="T3010" i="12" s="1"/>
  <c r="AB3010" i="12" s="1"/>
  <c r="S3121" i="12"/>
  <c r="T3121" i="12" s="1"/>
  <c r="AB3121" i="12" s="1"/>
  <c r="AC3121" i="12" s="1"/>
  <c r="AD3121" i="12" s="1"/>
  <c r="S3699" i="12"/>
  <c r="T3699" i="12" s="1"/>
  <c r="AB3699" i="12" s="1"/>
  <c r="S1916" i="12"/>
  <c r="T1916" i="12" s="1"/>
  <c r="AB1916" i="12" s="1"/>
  <c r="S1912" i="12"/>
  <c r="T1912" i="12" s="1"/>
  <c r="AB1912" i="12" s="1"/>
  <c r="AC1912" i="12" s="1"/>
  <c r="AD1912" i="12" s="1"/>
  <c r="S1842" i="12"/>
  <c r="T1842" i="12" s="1"/>
  <c r="AB1842" i="12" s="1"/>
  <c r="AC1842" i="12" s="1"/>
  <c r="AD1842" i="12" s="1"/>
  <c r="S1906" i="12"/>
  <c r="T1906" i="12" s="1"/>
  <c r="AB1906" i="12" s="1"/>
  <c r="S2134" i="12"/>
  <c r="T2134" i="12" s="1"/>
  <c r="AB2134" i="12" s="1"/>
  <c r="S1981" i="12"/>
  <c r="T1981" i="12" s="1"/>
  <c r="AB1981" i="12" s="1"/>
  <c r="S2075" i="12"/>
  <c r="T2075" i="12" s="1"/>
  <c r="AB2075" i="12" s="1"/>
  <c r="S2062" i="12"/>
  <c r="T2062" i="12" s="1"/>
  <c r="AB2062" i="12" s="1"/>
  <c r="AC2062" i="12" s="1"/>
  <c r="AD2062" i="12" s="1"/>
  <c r="S2249" i="12"/>
  <c r="T2249" i="12" s="1"/>
  <c r="AB2249" i="12" s="1"/>
  <c r="S2272" i="12"/>
  <c r="T2272" i="12" s="1"/>
  <c r="AB2272" i="12" s="1"/>
  <c r="S2330" i="12"/>
  <c r="T2330" i="12" s="1"/>
  <c r="AB2330" i="12" s="1"/>
  <c r="AC2330" i="12" s="1"/>
  <c r="AD2330" i="12" s="1"/>
  <c r="S2299" i="12"/>
  <c r="T2299" i="12" s="1"/>
  <c r="AB2299" i="12" s="1"/>
  <c r="S2464" i="12"/>
  <c r="T2464" i="12" s="1"/>
  <c r="AB2464" i="12" s="1"/>
  <c r="S2523" i="12"/>
  <c r="T2523" i="12" s="1"/>
  <c r="AB2523" i="12" s="1"/>
  <c r="S2681" i="12"/>
  <c r="T2681" i="12" s="1"/>
  <c r="AB2681" i="12" s="1"/>
  <c r="S2870" i="12"/>
  <c r="T2870" i="12" s="1"/>
  <c r="AB2870" i="12" s="1"/>
  <c r="AC2870" i="12" s="1"/>
  <c r="AD2870" i="12" s="1"/>
  <c r="S3037" i="12"/>
  <c r="T3037" i="12" s="1"/>
  <c r="AB3037" i="12" s="1"/>
  <c r="S3262" i="12"/>
  <c r="T3262" i="12" s="1"/>
  <c r="AB3262" i="12" s="1"/>
  <c r="S3798" i="12"/>
  <c r="T3798" i="12" s="1"/>
  <c r="AB3798" i="12" s="1"/>
  <c r="AC3798" i="12" s="1"/>
  <c r="AD3798" i="12" s="1"/>
  <c r="S3791" i="12"/>
  <c r="T3791" i="12" s="1"/>
  <c r="AB3791" i="12" s="1"/>
  <c r="S1932" i="12"/>
  <c r="T1932" i="12" s="1"/>
  <c r="AB1932" i="12" s="1"/>
  <c r="S1974" i="12"/>
  <c r="T1974" i="12" s="1"/>
  <c r="AB1974" i="12" s="1"/>
  <c r="S2053" i="12"/>
  <c r="T2053" i="12" s="1"/>
  <c r="AB2053" i="12" s="1"/>
  <c r="AC2053" i="12" s="1"/>
  <c r="AD2053" i="12" s="1"/>
  <c r="S1920" i="12"/>
  <c r="T1920" i="12" s="1"/>
  <c r="AB1920" i="12" s="1"/>
  <c r="AC1920" i="12" s="1"/>
  <c r="AD1920" i="12" s="1"/>
  <c r="S2041" i="12"/>
  <c r="T2041" i="12" s="1"/>
  <c r="AB2041" i="12" s="1"/>
  <c r="S2020" i="12"/>
  <c r="T2020" i="12" s="1"/>
  <c r="AB2020" i="12" s="1"/>
  <c r="S2034" i="12"/>
  <c r="T2034" i="12" s="1"/>
  <c r="AB2034" i="12" s="1"/>
  <c r="AC2034" i="12" s="1"/>
  <c r="AD2034" i="12" s="1"/>
  <c r="S2057" i="12"/>
  <c r="T2057" i="12" s="1"/>
  <c r="AB2057" i="12" s="1"/>
  <c r="S1972" i="12"/>
  <c r="T1972" i="12" s="1"/>
  <c r="AB1972" i="12" s="1"/>
  <c r="S2110" i="12"/>
  <c r="T2110" i="12" s="1"/>
  <c r="AB2110" i="12" s="1"/>
  <c r="S2154" i="12"/>
  <c r="T2154" i="12" s="1"/>
  <c r="AB2154" i="12" s="1"/>
  <c r="S2060" i="12"/>
  <c r="T2060" i="12" s="1"/>
  <c r="AB2060" i="12" s="1"/>
  <c r="S2279" i="12"/>
  <c r="T2279" i="12" s="1"/>
  <c r="AB2279" i="12" s="1"/>
  <c r="AC2279" i="12" s="1"/>
  <c r="AD2279" i="12" s="1"/>
  <c r="S2185" i="12"/>
  <c r="T2185" i="12" s="1"/>
  <c r="AB2185" i="12" s="1"/>
  <c r="AC2185" i="12" s="1"/>
  <c r="AD2185" i="12" s="1"/>
  <c r="S2331" i="12"/>
  <c r="T2331" i="12" s="1"/>
  <c r="AB2331" i="12" s="1"/>
  <c r="AC2331" i="12" s="1"/>
  <c r="AD2331" i="12" s="1"/>
  <c r="S2517" i="12"/>
  <c r="T2517" i="12" s="1"/>
  <c r="AB2517" i="12" s="1"/>
  <c r="S2411" i="12"/>
  <c r="T2411" i="12" s="1"/>
  <c r="AB2411" i="12" s="1"/>
  <c r="S2688" i="12"/>
  <c r="T2688" i="12" s="1"/>
  <c r="AB2688" i="12" s="1"/>
  <c r="S2861" i="12"/>
  <c r="T2861" i="12" s="1"/>
  <c r="AB2861" i="12" s="1"/>
  <c r="S2918" i="12"/>
  <c r="T2918" i="12" s="1"/>
  <c r="AB2918" i="12" s="1"/>
  <c r="AC2918" i="12" s="1"/>
  <c r="AD2918" i="12" s="1"/>
  <c r="S3241" i="12"/>
  <c r="T3241" i="12" s="1"/>
  <c r="AB3241" i="12" s="1"/>
  <c r="S1767" i="12"/>
  <c r="T1767" i="12" s="1"/>
  <c r="AB1767" i="12" s="1"/>
  <c r="S2030" i="12"/>
  <c r="T2030" i="12" s="1"/>
  <c r="AB2030" i="12" s="1"/>
  <c r="AC2030" i="12" s="1"/>
  <c r="AD2030" i="12" s="1"/>
  <c r="S1989" i="12"/>
  <c r="T1989" i="12" s="1"/>
  <c r="AB1989" i="12" s="1"/>
  <c r="S2006" i="12"/>
  <c r="T2006" i="12" s="1"/>
  <c r="AB2006" i="12" s="1"/>
  <c r="S1956" i="12"/>
  <c r="T1956" i="12" s="1"/>
  <c r="AB1956" i="12" s="1"/>
  <c r="S2040" i="12"/>
  <c r="T2040" i="12" s="1"/>
  <c r="AB2040" i="12" s="1"/>
  <c r="AC2040" i="12" s="1"/>
  <c r="AD2040" i="12" s="1"/>
  <c r="S1925" i="12"/>
  <c r="T1925" i="12" s="1"/>
  <c r="AB1925" i="12" s="1"/>
  <c r="AC1925" i="12" s="1"/>
  <c r="AD1925" i="12" s="1"/>
  <c r="S1930" i="12"/>
  <c r="T1930" i="12" s="1"/>
  <c r="AB1930" i="12" s="1"/>
  <c r="S2174" i="12"/>
  <c r="T2174" i="12" s="1"/>
  <c r="AB2174" i="12" s="1"/>
  <c r="AC2174" i="12" s="1"/>
  <c r="AD2174" i="12" s="1"/>
  <c r="S1957" i="12"/>
  <c r="T1957" i="12" s="1"/>
  <c r="AB1957" i="12" s="1"/>
  <c r="AC1957" i="12" s="1"/>
  <c r="AD1957" i="12" s="1"/>
  <c r="S2071" i="12"/>
  <c r="T2071" i="12" s="1"/>
  <c r="AB2071" i="12" s="1"/>
  <c r="S2178" i="12"/>
  <c r="T2178" i="12" s="1"/>
  <c r="AB2178" i="12" s="1"/>
  <c r="S2117" i="12"/>
  <c r="T2117" i="12" s="1"/>
  <c r="AB2117" i="12" s="1"/>
  <c r="S2277" i="12"/>
  <c r="T2277" i="12" s="1"/>
  <c r="AB2277" i="12" s="1"/>
  <c r="S2458" i="12"/>
  <c r="T2458" i="12" s="1"/>
  <c r="AB2458" i="12" s="1"/>
  <c r="AC2458" i="12" s="1"/>
  <c r="AD2458" i="12" s="1"/>
  <c r="S2410" i="12"/>
  <c r="T2410" i="12" s="1"/>
  <c r="AB2410" i="12" s="1"/>
  <c r="S2604" i="12"/>
  <c r="T2604" i="12" s="1"/>
  <c r="AB2604" i="12" s="1"/>
  <c r="S2794" i="12"/>
  <c r="T2794" i="12" s="1"/>
  <c r="AB2794" i="12" s="1"/>
  <c r="AC2794" i="12" s="1"/>
  <c r="AD2794" i="12" s="1"/>
  <c r="S2989" i="12"/>
  <c r="T2989" i="12" s="1"/>
  <c r="AB2989" i="12" s="1"/>
  <c r="S2897" i="12"/>
  <c r="T2897" i="12" s="1"/>
  <c r="AB2897" i="12" s="1"/>
  <c r="S3625" i="12"/>
  <c r="T3625" i="12" s="1"/>
  <c r="AB3625" i="12" s="1"/>
  <c r="S1773" i="12"/>
  <c r="T1773" i="12" s="1"/>
  <c r="AB1773" i="12" s="1"/>
  <c r="S1818" i="12"/>
  <c r="T1818" i="12" s="1"/>
  <c r="AB1818" i="12" s="1"/>
  <c r="AC1818" i="12" s="1"/>
  <c r="AD1818" i="12" s="1"/>
  <c r="S1846" i="12"/>
  <c r="T1846" i="12" s="1"/>
  <c r="AB1846" i="12" s="1"/>
  <c r="S1991" i="12"/>
  <c r="T1991" i="12" s="1"/>
  <c r="AB1991" i="12" s="1"/>
  <c r="AC1991" i="12" s="1"/>
  <c r="AD1991" i="12" s="1"/>
  <c r="S1922" i="12"/>
  <c r="T1922" i="12" s="1"/>
  <c r="AB1922" i="12" s="1"/>
  <c r="AC1922" i="12" s="1"/>
  <c r="AD1922" i="12" s="1"/>
  <c r="S2012" i="12"/>
  <c r="T2012" i="12" s="1"/>
  <c r="AB2012" i="12" s="1"/>
  <c r="S1968" i="12"/>
  <c r="T1968" i="12" s="1"/>
  <c r="AB1968" i="12" s="1"/>
  <c r="S1884" i="12"/>
  <c r="T1884" i="12" s="1"/>
  <c r="AB1884" i="12" s="1"/>
  <c r="S1853" i="12"/>
  <c r="T1853" i="12" s="1"/>
  <c r="AB1853" i="12" s="1"/>
  <c r="AC1853" i="12" s="1"/>
  <c r="AD1853" i="12" s="1"/>
  <c r="S2120" i="12"/>
  <c r="T2120" i="12" s="1"/>
  <c r="AB2120" i="12" s="1"/>
  <c r="AC2120" i="12" s="1"/>
  <c r="AD2120" i="12" s="1"/>
  <c r="S2043" i="12"/>
  <c r="T2043" i="12" s="1"/>
  <c r="AB2043" i="12" s="1"/>
  <c r="S2070" i="12"/>
  <c r="T2070" i="12" s="1"/>
  <c r="AB2070" i="12" s="1"/>
  <c r="S2258" i="12"/>
  <c r="T2258" i="12" s="1"/>
  <c r="AB2258" i="12" s="1"/>
  <c r="AC2258" i="12" s="1"/>
  <c r="AD2258" i="12" s="1"/>
  <c r="S2004" i="12"/>
  <c r="T2004" i="12" s="1"/>
  <c r="AB2004" i="12" s="1"/>
  <c r="S2290" i="12"/>
  <c r="T2290" i="12" s="1"/>
  <c r="AB2290" i="12" s="1"/>
  <c r="S2266" i="12"/>
  <c r="T2266" i="12" s="1"/>
  <c r="AB2266" i="12" s="1"/>
  <c r="S2406" i="12"/>
  <c r="T2406" i="12" s="1"/>
  <c r="AB2406" i="12" s="1"/>
  <c r="S2414" i="12"/>
  <c r="T2414" i="12" s="1"/>
  <c r="AB2414" i="12" s="1"/>
  <c r="AC2414" i="12" s="1"/>
  <c r="AD2414" i="12" s="1"/>
  <c r="S2478" i="12"/>
  <c r="T2478" i="12" s="1"/>
  <c r="AB2478" i="12" s="1"/>
  <c r="S2577" i="12"/>
  <c r="T2577" i="12" s="1"/>
  <c r="AB2577" i="12" s="1"/>
  <c r="AC2577" i="12" s="1"/>
  <c r="AD2577" i="12" s="1"/>
  <c r="S2721" i="12"/>
  <c r="T2721" i="12" s="1"/>
  <c r="AB2721" i="12" s="1"/>
  <c r="AC2721" i="12" s="1"/>
  <c r="AD2721" i="12" s="1"/>
  <c r="S2934" i="12"/>
  <c r="T2934" i="12" s="1"/>
  <c r="AB2934" i="12" s="1"/>
  <c r="S3334" i="12"/>
  <c r="T3334" i="12" s="1"/>
  <c r="AB3334" i="12" s="1"/>
  <c r="S3391" i="12"/>
  <c r="T3391" i="12" s="1"/>
  <c r="AB3391" i="12" s="1"/>
  <c r="S1985" i="12"/>
  <c r="T1985" i="12" s="1"/>
  <c r="AB1985" i="12" s="1"/>
  <c r="S1961" i="12"/>
  <c r="T1961" i="12" s="1"/>
  <c r="AB1961" i="12" s="1"/>
  <c r="AC1961" i="12" s="1"/>
  <c r="AD1961" i="12" s="1"/>
  <c r="S1868" i="12"/>
  <c r="T1868" i="12" s="1"/>
  <c r="AB1868" i="12" s="1"/>
  <c r="S1918" i="12"/>
  <c r="T1918" i="12" s="1"/>
  <c r="AB1918" i="12" s="1"/>
  <c r="S2063" i="12"/>
  <c r="T2063" i="12" s="1"/>
  <c r="AB2063" i="12" s="1"/>
  <c r="AC2063" i="12" s="1"/>
  <c r="AD2063" i="12" s="1"/>
  <c r="S2051" i="12"/>
  <c r="T2051" i="12" s="1"/>
  <c r="AB2051" i="12" s="1"/>
  <c r="S2096" i="12"/>
  <c r="T2096" i="12" s="1"/>
  <c r="AB2096" i="12" s="1"/>
  <c r="S2072" i="12"/>
  <c r="T2072" i="12" s="1"/>
  <c r="AB2072" i="12" s="1"/>
  <c r="S2254" i="12"/>
  <c r="T2254" i="12" s="1"/>
  <c r="AB2254" i="12" s="1"/>
  <c r="AC2254" i="12" s="1"/>
  <c r="AD2254" i="12" s="1"/>
  <c r="S2256" i="12"/>
  <c r="T2256" i="12" s="1"/>
  <c r="AB2256" i="12" s="1"/>
  <c r="AC2256" i="12" s="1"/>
  <c r="AD2256" i="12" s="1"/>
  <c r="S2342" i="12"/>
  <c r="T2342" i="12" s="1"/>
  <c r="AB2342" i="12" s="1"/>
  <c r="AC2342" i="12" s="1"/>
  <c r="AD2342" i="12" s="1"/>
  <c r="S2402" i="12"/>
  <c r="T2402" i="12" s="1"/>
  <c r="AB2402" i="12" s="1"/>
  <c r="AC2402" i="12" s="1"/>
  <c r="AD2402" i="12" s="1"/>
  <c r="S2440" i="12"/>
  <c r="T2440" i="12" s="1"/>
  <c r="AB2440" i="12" s="1"/>
  <c r="AC2440" i="12" s="1"/>
  <c r="AD2440" i="12" s="1"/>
  <c r="S2545" i="12"/>
  <c r="T2545" i="12" s="1"/>
  <c r="AB2545" i="12" s="1"/>
  <c r="S2526" i="12"/>
  <c r="T2526" i="12" s="1"/>
  <c r="AB2526" i="12" s="1"/>
  <c r="S2719" i="12"/>
  <c r="T2719" i="12" s="1"/>
  <c r="AB2719" i="12" s="1"/>
  <c r="S3036" i="12"/>
  <c r="T3036" i="12" s="1"/>
  <c r="AB3036" i="12" s="1"/>
  <c r="S2932" i="12"/>
  <c r="T2932" i="12" s="1"/>
  <c r="AB2932" i="12" s="1"/>
  <c r="AC2932" i="12" s="1"/>
  <c r="AD2932" i="12" s="1"/>
  <c r="S3536" i="12"/>
  <c r="T3536" i="12" s="1"/>
  <c r="AB3536" i="12" s="1"/>
  <c r="S2998" i="12"/>
  <c r="T2998" i="12" s="1"/>
  <c r="AB2998" i="12" s="1"/>
  <c r="S3600" i="12"/>
  <c r="T3600" i="12" s="1"/>
  <c r="AB3600" i="12" s="1"/>
  <c r="AC3600" i="12" s="1"/>
  <c r="AD3600" i="12" s="1"/>
  <c r="S2391" i="12"/>
  <c r="T2391" i="12" s="1"/>
  <c r="AB2391" i="12" s="1"/>
  <c r="S2502" i="12"/>
  <c r="T2502" i="12" s="1"/>
  <c r="AB2502" i="12" s="1"/>
  <c r="S2570" i="12"/>
  <c r="T2570" i="12" s="1"/>
  <c r="AB2570" i="12" s="1"/>
  <c r="S2639" i="12"/>
  <c r="T2639" i="12" s="1"/>
  <c r="AB2639" i="12" s="1"/>
  <c r="S2877" i="12"/>
  <c r="T2877" i="12" s="1"/>
  <c r="AB2877" i="12" s="1"/>
  <c r="S3322" i="12"/>
  <c r="T3322" i="12" s="1"/>
  <c r="AB3322" i="12" s="1"/>
  <c r="AC3322" i="12" s="1"/>
  <c r="AD3322" i="12" s="1"/>
  <c r="S3430" i="12"/>
  <c r="T3430" i="12" s="1"/>
  <c r="AB3430" i="12" s="1"/>
  <c r="AC3430" i="12" s="1"/>
  <c r="AD3430" i="12" s="1"/>
  <c r="S2151" i="12"/>
  <c r="T2151" i="12" s="1"/>
  <c r="AB2151" i="12" s="1"/>
  <c r="AC2151" i="12" s="1"/>
  <c r="AD2151" i="12" s="1"/>
  <c r="S2230" i="12"/>
  <c r="T2230" i="12" s="1"/>
  <c r="AB2230" i="12" s="1"/>
  <c r="S2223" i="12"/>
  <c r="T2223" i="12" s="1"/>
  <c r="AB2223" i="12" s="1"/>
  <c r="S2231" i="12"/>
  <c r="T2231" i="12" s="1"/>
  <c r="AB2231" i="12" s="1"/>
  <c r="S2361" i="12"/>
  <c r="T2361" i="12" s="1"/>
  <c r="AB2361" i="12" s="1"/>
  <c r="AC2361" i="12" s="1"/>
  <c r="AD2361" i="12" s="1"/>
  <c r="S2386" i="12"/>
  <c r="T2386" i="12" s="1"/>
  <c r="AB2386" i="12" s="1"/>
  <c r="AC2386" i="12" s="1"/>
  <c r="AD2386" i="12" s="1"/>
  <c r="S2441" i="12"/>
  <c r="T2441" i="12" s="1"/>
  <c r="AB2441" i="12" s="1"/>
  <c r="S2606" i="12"/>
  <c r="T2606" i="12" s="1"/>
  <c r="AB2606" i="12" s="1"/>
  <c r="S2875" i="12"/>
  <c r="T2875" i="12" s="1"/>
  <c r="AB2875" i="12" s="1"/>
  <c r="AC2875" i="12" s="1"/>
  <c r="AD2875" i="12" s="1"/>
  <c r="S3045" i="12"/>
  <c r="T3045" i="12" s="1"/>
  <c r="AB3045" i="12" s="1"/>
  <c r="S2925" i="12"/>
  <c r="T2925" i="12" s="1"/>
  <c r="AB2925" i="12" s="1"/>
  <c r="S3650" i="12"/>
  <c r="T3650" i="12" s="1"/>
  <c r="AB3650" i="12" s="1"/>
  <c r="S3306" i="12"/>
  <c r="T3306" i="12" s="1"/>
  <c r="AB3306" i="12" s="1"/>
  <c r="S3196" i="12"/>
  <c r="T3196" i="12" s="1"/>
  <c r="AB3196" i="12" s="1"/>
  <c r="AC3196" i="12" s="1"/>
  <c r="AD3196" i="12" s="1"/>
  <c r="S3256" i="12"/>
  <c r="T3256" i="12" s="1"/>
  <c r="AB3256" i="12" s="1"/>
  <c r="S3582" i="12"/>
  <c r="T3582" i="12" s="1"/>
  <c r="AB3582" i="12" s="1"/>
  <c r="AC3582" i="12" s="1"/>
  <c r="AD3582" i="12" s="1"/>
  <c r="S3715" i="12"/>
  <c r="T3715" i="12" s="1"/>
  <c r="AB3715" i="12" s="1"/>
  <c r="AC3715" i="12" s="1"/>
  <c r="AD3715" i="12" s="1"/>
  <c r="S3712" i="12"/>
  <c r="T3712" i="12" s="1"/>
  <c r="AB3712" i="12" s="1"/>
  <c r="S2558" i="12"/>
  <c r="T2558" i="12" s="1"/>
  <c r="AB2558" i="12" s="1"/>
  <c r="S2584" i="12"/>
  <c r="T2584" i="12" s="1"/>
  <c r="AB2584" i="12" s="1"/>
  <c r="S2507" i="12"/>
  <c r="T2507" i="12" s="1"/>
  <c r="AB2507" i="12" s="1"/>
  <c r="S2628" i="12"/>
  <c r="T2628" i="12" s="1"/>
  <c r="AB2628" i="12" s="1"/>
  <c r="AC2628" i="12" s="1"/>
  <c r="AD2628" i="12" s="1"/>
  <c r="S2618" i="12"/>
  <c r="T2618" i="12" s="1"/>
  <c r="AB2618" i="12" s="1"/>
  <c r="S2693" i="12"/>
  <c r="T2693" i="12" s="1"/>
  <c r="AB2693" i="12" s="1"/>
  <c r="S2823" i="12"/>
  <c r="T2823" i="12" s="1"/>
  <c r="AB2823" i="12" s="1"/>
  <c r="AC2823" i="12" s="1"/>
  <c r="AD2823" i="12" s="1"/>
  <c r="S2992" i="12"/>
  <c r="T2992" i="12" s="1"/>
  <c r="AB2992" i="12" s="1"/>
  <c r="S3065" i="12"/>
  <c r="T3065" i="12" s="1"/>
  <c r="AB3065" i="12" s="1"/>
  <c r="S2940" i="12"/>
  <c r="T2940" i="12" s="1"/>
  <c r="AB2940" i="12" s="1"/>
  <c r="S2880" i="12"/>
  <c r="T2880" i="12" s="1"/>
  <c r="AB2880" i="12" s="1"/>
  <c r="AC2880" i="12" s="1"/>
  <c r="AD2880" i="12" s="1"/>
  <c r="S3245" i="12"/>
  <c r="T3245" i="12" s="1"/>
  <c r="AB3245" i="12" s="1"/>
  <c r="AC3245" i="12" s="1"/>
  <c r="AD3245" i="12" s="1"/>
  <c r="S3211" i="12"/>
  <c r="T3211" i="12" s="1"/>
  <c r="AB3211" i="12" s="1"/>
  <c r="AC3211" i="12" s="1"/>
  <c r="AD3211" i="12" s="1"/>
  <c r="S3607" i="12"/>
  <c r="T3607" i="12" s="1"/>
  <c r="AB3607" i="12" s="1"/>
  <c r="AC3607" i="12" s="1"/>
  <c r="AD3607" i="12" s="1"/>
  <c r="S3426" i="12"/>
  <c r="T3426" i="12" s="1"/>
  <c r="AB3426" i="12" s="1"/>
  <c r="AC3426" i="12" s="1"/>
  <c r="AD3426" i="12" s="1"/>
  <c r="S3717" i="12"/>
  <c r="T3717" i="12" s="1"/>
  <c r="AB3717" i="12" s="1"/>
  <c r="S3913" i="12"/>
  <c r="T3913" i="12" s="1"/>
  <c r="AB3913" i="12" s="1"/>
  <c r="S3307" i="12"/>
  <c r="T3307" i="12" s="1"/>
  <c r="AB3307" i="12" s="1"/>
  <c r="S3255" i="12"/>
  <c r="T3255" i="12" s="1"/>
  <c r="AB3255" i="12" s="1"/>
  <c r="S3490" i="12"/>
  <c r="T3490" i="12" s="1"/>
  <c r="AB3490" i="12" s="1"/>
  <c r="AC3490" i="12" s="1"/>
  <c r="AD3490" i="12" s="1"/>
  <c r="S3425" i="12"/>
  <c r="T3425" i="12" s="1"/>
  <c r="AB3425" i="12" s="1"/>
  <c r="S3790" i="12"/>
  <c r="T3790" i="12" s="1"/>
  <c r="AB3790" i="12" s="1"/>
  <c r="S3915" i="12"/>
  <c r="T3915" i="12" s="1"/>
  <c r="AB3915" i="12" s="1"/>
  <c r="AC3915" i="12" s="1"/>
  <c r="AD3915" i="12" s="1"/>
  <c r="S3016" i="12"/>
  <c r="T3016" i="12" s="1"/>
  <c r="AB3016" i="12" s="1"/>
  <c r="S3092" i="12"/>
  <c r="T3092" i="12" s="1"/>
  <c r="AB3092" i="12" s="1"/>
  <c r="S3313" i="12"/>
  <c r="T3313" i="12" s="1"/>
  <c r="AB3313" i="12" s="1"/>
  <c r="S3342" i="12"/>
  <c r="T3342" i="12" s="1"/>
  <c r="AB3342" i="12" s="1"/>
  <c r="S3556" i="12"/>
  <c r="T3556" i="12" s="1"/>
  <c r="AB3556" i="12" s="1"/>
  <c r="S3532" i="12"/>
  <c r="T3532" i="12" s="1"/>
  <c r="AB3532" i="12" s="1"/>
  <c r="S3808" i="12"/>
  <c r="T3808" i="12" s="1"/>
  <c r="AB3808" i="12" s="1"/>
  <c r="AC3808" i="12" s="1"/>
  <c r="AD3808" i="12" s="1"/>
  <c r="S3916" i="12"/>
  <c r="T3916" i="12" s="1"/>
  <c r="AB3916" i="12" s="1"/>
  <c r="AC3916" i="12" s="1"/>
  <c r="AD3916" i="12" s="1"/>
  <c r="S2620" i="12"/>
  <c r="T2620" i="12" s="1"/>
  <c r="AB2620" i="12" s="1"/>
  <c r="S2417" i="12"/>
  <c r="T2417" i="12" s="1"/>
  <c r="AB2417" i="12" s="1"/>
  <c r="S2748" i="12"/>
  <c r="T2748" i="12" s="1"/>
  <c r="AB2748" i="12" s="1"/>
  <c r="S2599" i="12"/>
  <c r="T2599" i="12" s="1"/>
  <c r="AB2599" i="12" s="1"/>
  <c r="AC2599" i="12" s="1"/>
  <c r="AD2599" i="12" s="1"/>
  <c r="S2698" i="12"/>
  <c r="T2698" i="12" s="1"/>
  <c r="AB2698" i="12" s="1"/>
  <c r="S2657" i="12"/>
  <c r="T2657" i="12" s="1"/>
  <c r="AB2657" i="12" s="1"/>
  <c r="S2985" i="12"/>
  <c r="T2985" i="12" s="1"/>
  <c r="AB2985" i="12" s="1"/>
  <c r="S2836" i="12"/>
  <c r="T2836" i="12" s="1"/>
  <c r="AB2836" i="12" s="1"/>
  <c r="AC2836" i="12" s="1"/>
  <c r="AD2836" i="12" s="1"/>
  <c r="S3000" i="12"/>
  <c r="T3000" i="12" s="1"/>
  <c r="AB3000" i="12" s="1"/>
  <c r="S3029" i="12"/>
  <c r="T3029" i="12" s="1"/>
  <c r="AB3029" i="12" s="1"/>
  <c r="S3219" i="12"/>
  <c r="T3219" i="12" s="1"/>
  <c r="AB3219" i="12" s="1"/>
  <c r="S3232" i="12"/>
  <c r="T3232" i="12" s="1"/>
  <c r="AB3232" i="12" s="1"/>
  <c r="S3175" i="12"/>
  <c r="T3175" i="12" s="1"/>
  <c r="AB3175" i="12" s="1"/>
  <c r="AC3175" i="12" s="1"/>
  <c r="AD3175" i="12" s="1"/>
  <c r="S3399" i="12"/>
  <c r="T3399" i="12" s="1"/>
  <c r="AB3399" i="12" s="1"/>
  <c r="S3508" i="12"/>
  <c r="T3508" i="12" s="1"/>
  <c r="AB3508" i="12" s="1"/>
  <c r="AC3508" i="12" s="1"/>
  <c r="AD3508" i="12" s="1"/>
  <c r="S3877" i="12"/>
  <c r="T3877" i="12" s="1"/>
  <c r="AB3877" i="12" s="1"/>
  <c r="AC3877" i="12" s="1"/>
  <c r="AD3877" i="12" s="1"/>
  <c r="S2344" i="12"/>
  <c r="T2344" i="12" s="1"/>
  <c r="AB2344" i="12" s="1"/>
  <c r="S2600" i="12"/>
  <c r="T2600" i="12" s="1"/>
  <c r="AB2600" i="12" s="1"/>
  <c r="S2587" i="12"/>
  <c r="T2587" i="12" s="1"/>
  <c r="AB2587" i="12" s="1"/>
  <c r="S2538" i="12"/>
  <c r="T2538" i="12" s="1"/>
  <c r="AB2538" i="12" s="1"/>
  <c r="S2650" i="12"/>
  <c r="T2650" i="12" s="1"/>
  <c r="AB2650" i="12" s="1"/>
  <c r="AC2650" i="12" s="1"/>
  <c r="AD2650" i="12" s="1"/>
  <c r="S2549" i="12"/>
  <c r="T2549" i="12" s="1"/>
  <c r="AB2549" i="12" s="1"/>
  <c r="S2738" i="12"/>
  <c r="T2738" i="12" s="1"/>
  <c r="AB2738" i="12" s="1"/>
  <c r="S3035" i="12"/>
  <c r="T3035" i="12" s="1"/>
  <c r="AB3035" i="12" s="1"/>
  <c r="AC3035" i="12" s="1"/>
  <c r="AD3035" i="12" s="1"/>
  <c r="S2980" i="12"/>
  <c r="T2980" i="12" s="1"/>
  <c r="AB2980" i="12" s="1"/>
  <c r="S3046" i="12"/>
  <c r="T3046" i="12" s="1"/>
  <c r="AB3046" i="12" s="1"/>
  <c r="S3018" i="12"/>
  <c r="T3018" i="12" s="1"/>
  <c r="AB3018" i="12" s="1"/>
  <c r="S3329" i="12"/>
  <c r="T3329" i="12" s="1"/>
  <c r="AB3329" i="12" s="1"/>
  <c r="AC3329" i="12" s="1"/>
  <c r="AD3329" i="12" s="1"/>
  <c r="S3371" i="12"/>
  <c r="T3371" i="12" s="1"/>
  <c r="AB3371" i="12" s="1"/>
  <c r="AC3371" i="12" s="1"/>
  <c r="AD3371" i="12" s="1"/>
  <c r="S3389" i="12"/>
  <c r="T3389" i="12" s="1"/>
  <c r="AB3389" i="12" s="1"/>
  <c r="AC3389" i="12" s="1"/>
  <c r="AD3389" i="12" s="1"/>
  <c r="S3398" i="12"/>
  <c r="T3398" i="12" s="1"/>
  <c r="AB3398" i="12" s="1"/>
  <c r="AC3398" i="12" s="1"/>
  <c r="AD3398" i="12" s="1"/>
  <c r="S3652" i="12"/>
  <c r="T3652" i="12" s="1"/>
  <c r="AB3652" i="12" s="1"/>
  <c r="AC3652" i="12" s="1"/>
  <c r="AD3652" i="12" s="1"/>
  <c r="S2408" i="12"/>
  <c r="T2408" i="12" s="1"/>
  <c r="AB2408" i="12" s="1"/>
  <c r="S2718" i="12"/>
  <c r="T2718" i="12" s="1"/>
  <c r="AB2718" i="12" s="1"/>
  <c r="S2546" i="12"/>
  <c r="T2546" i="12" s="1"/>
  <c r="AB2546" i="12" s="1"/>
  <c r="S2707" i="12"/>
  <c r="T2707" i="12" s="1"/>
  <c r="AB2707" i="12" s="1"/>
  <c r="S2640" i="12"/>
  <c r="T2640" i="12" s="1"/>
  <c r="AB2640" i="12" s="1"/>
  <c r="AC2640" i="12" s="1"/>
  <c r="AD2640" i="12" s="1"/>
  <c r="S2914" i="12"/>
  <c r="T2914" i="12" s="1"/>
  <c r="AB2914" i="12" s="1"/>
  <c r="S2935" i="12"/>
  <c r="T2935" i="12" s="1"/>
  <c r="AB2935" i="12" s="1"/>
  <c r="S3078" i="12"/>
  <c r="T3078" i="12" s="1"/>
  <c r="AB3078" i="12" s="1"/>
  <c r="AC3078" i="12" s="1"/>
  <c r="AD3078" i="12" s="1"/>
  <c r="S2933" i="12"/>
  <c r="T2933" i="12" s="1"/>
  <c r="AB2933" i="12" s="1"/>
  <c r="S3418" i="12"/>
  <c r="T3418" i="12" s="1"/>
  <c r="AB3418" i="12" s="1"/>
  <c r="S3267" i="12"/>
  <c r="T3267" i="12" s="1"/>
  <c r="AB3267" i="12" s="1"/>
  <c r="S3217" i="12"/>
  <c r="T3217" i="12" s="1"/>
  <c r="AB3217" i="12" s="1"/>
  <c r="S3581" i="12"/>
  <c r="T3581" i="12" s="1"/>
  <c r="AB3581" i="12" s="1"/>
  <c r="AC3581" i="12" s="1"/>
  <c r="AD3581" i="12" s="1"/>
  <c r="S3481" i="12"/>
  <c r="T3481" i="12" s="1"/>
  <c r="AB3481" i="12" s="1"/>
  <c r="S3737" i="12"/>
  <c r="T3737" i="12" s="1"/>
  <c r="AB3737" i="12" s="1"/>
  <c r="AC3737" i="12" s="1"/>
  <c r="AD3737" i="12" s="1"/>
  <c r="S2257" i="12"/>
  <c r="T2257" i="12" s="1"/>
  <c r="AB2257" i="12" s="1"/>
  <c r="AC2257" i="12" s="1"/>
  <c r="AD2257" i="12" s="1"/>
  <c r="S2079" i="12"/>
  <c r="T2079" i="12" s="1"/>
  <c r="AB2079" i="12" s="1"/>
  <c r="S2348" i="12"/>
  <c r="T2348" i="12" s="1"/>
  <c r="AB2348" i="12" s="1"/>
  <c r="S2398" i="12"/>
  <c r="T2398" i="12" s="1"/>
  <c r="AB2398" i="12" s="1"/>
  <c r="S2500" i="12"/>
  <c r="T2500" i="12" s="1"/>
  <c r="AB2500" i="12" s="1"/>
  <c r="AC2500" i="12" s="1"/>
  <c r="AD2500" i="12" s="1"/>
  <c r="S2499" i="12"/>
  <c r="T2499" i="12" s="1"/>
  <c r="AB2499" i="12" s="1"/>
  <c r="AC2499" i="12" s="1"/>
  <c r="AD2499" i="12" s="1"/>
  <c r="S2518" i="12"/>
  <c r="T2518" i="12" s="1"/>
  <c r="AB2518" i="12" s="1"/>
  <c r="S2763" i="12"/>
  <c r="T2763" i="12" s="1"/>
  <c r="AB2763" i="12" s="1"/>
  <c r="S2550" i="12"/>
  <c r="T2550" i="12" s="1"/>
  <c r="AB2550" i="12" s="1"/>
  <c r="AC2550" i="12" s="1"/>
  <c r="AD2550" i="12" s="1"/>
  <c r="S2773" i="12"/>
  <c r="T2773" i="12" s="1"/>
  <c r="AB2773" i="12" s="1"/>
  <c r="S2521" i="12"/>
  <c r="T2521" i="12" s="1"/>
  <c r="AB2521" i="12" s="1"/>
  <c r="S2912" i="12"/>
  <c r="T2912" i="12" s="1"/>
  <c r="AB2912" i="12" s="1"/>
  <c r="S2699" i="12"/>
  <c r="T2699" i="12" s="1"/>
  <c r="AB2699" i="12" s="1"/>
  <c r="S3112" i="12"/>
  <c r="T3112" i="12" s="1"/>
  <c r="AB3112" i="12" s="1"/>
  <c r="AC3112" i="12" s="1"/>
  <c r="AD3112" i="12" s="1"/>
  <c r="S3080" i="12"/>
  <c r="T3080" i="12" s="1"/>
  <c r="AB3080" i="12" s="1"/>
  <c r="S3132" i="12"/>
  <c r="T3132" i="12" s="1"/>
  <c r="AB3132" i="12" s="1"/>
  <c r="AC3132" i="12" s="1"/>
  <c r="AD3132" i="12" s="1"/>
  <c r="S3294" i="12"/>
  <c r="T3294" i="12" s="1"/>
  <c r="AB3294" i="12" s="1"/>
  <c r="AC3294" i="12" s="1"/>
  <c r="AD3294" i="12" s="1"/>
  <c r="S3311" i="12"/>
  <c r="T3311" i="12" s="1"/>
  <c r="AB3311" i="12" s="1"/>
  <c r="S3535" i="12"/>
  <c r="T3535" i="12" s="1"/>
  <c r="AB3535" i="12" s="1"/>
  <c r="S3454" i="12"/>
  <c r="T3454" i="12" s="1"/>
  <c r="AB3454" i="12" s="1"/>
  <c r="S3888" i="12"/>
  <c r="T3888" i="12" s="1"/>
  <c r="AB3888" i="12" s="1"/>
  <c r="S3889" i="12"/>
  <c r="T3889" i="12" s="1"/>
  <c r="AB3889" i="12" s="1"/>
  <c r="AC3889" i="12" s="1"/>
  <c r="AD3889" i="12" s="1"/>
  <c r="S3770" i="12"/>
  <c r="T3770" i="12" s="1"/>
  <c r="AB3770" i="12" s="1"/>
  <c r="S3687" i="12"/>
  <c r="T3687" i="12" s="1"/>
  <c r="AB3687" i="12" s="1"/>
  <c r="S3702" i="12"/>
  <c r="T3702" i="12" s="1"/>
  <c r="AB3702" i="12" s="1"/>
  <c r="AC3702" i="12" s="1"/>
  <c r="AD3702" i="12" s="1"/>
  <c r="S3744" i="12"/>
  <c r="T3744" i="12" s="1"/>
  <c r="AB3744" i="12" s="1"/>
  <c r="S3658" i="12"/>
  <c r="T3658" i="12" s="1"/>
  <c r="AB3658" i="12" s="1"/>
  <c r="S3545" i="12"/>
  <c r="T3545" i="12" s="1"/>
  <c r="AB3545" i="12" s="1"/>
  <c r="S3401" i="12"/>
  <c r="T3401" i="12" s="1"/>
  <c r="AB3401" i="12" s="1"/>
  <c r="AC3401" i="12" s="1"/>
  <c r="AD3401" i="12" s="1"/>
  <c r="S3531" i="12"/>
  <c r="T3531" i="12" s="1"/>
  <c r="AB3531" i="12" s="1"/>
  <c r="AC3531" i="12" s="1"/>
  <c r="AD3531" i="12" s="1"/>
  <c r="S3651" i="12"/>
  <c r="T3651" i="12" s="1"/>
  <c r="AB3651" i="12" s="1"/>
  <c r="AC3651" i="12" s="1"/>
  <c r="AD3651" i="12" s="1"/>
  <c r="S3496" i="12"/>
  <c r="T3496" i="12" s="1"/>
  <c r="AB3496" i="12" s="1"/>
  <c r="AC3496" i="12" s="1"/>
  <c r="AD3496" i="12" s="1"/>
  <c r="S3487" i="12"/>
  <c r="T3487" i="12" s="1"/>
  <c r="AB3487" i="12" s="1"/>
  <c r="AC3487" i="12" s="1"/>
  <c r="AD3487" i="12" s="1"/>
  <c r="S3620" i="12"/>
  <c r="T3620" i="12" s="1"/>
  <c r="AB3620" i="12" s="1"/>
  <c r="S3520" i="12"/>
  <c r="T3520" i="12" s="1"/>
  <c r="AB3520" i="12" s="1"/>
  <c r="S3376" i="12"/>
  <c r="T3376" i="12" s="1"/>
  <c r="AB3376" i="12" s="1"/>
  <c r="S3145" i="12"/>
  <c r="T3145" i="12" s="1"/>
  <c r="AB3145" i="12" s="1"/>
  <c r="S3170" i="12"/>
  <c r="T3170" i="12" s="1"/>
  <c r="AB3170" i="12" s="1"/>
  <c r="AC3170" i="12" s="1"/>
  <c r="AD3170" i="12" s="1"/>
  <c r="S3381" i="12"/>
  <c r="T3381" i="12" s="1"/>
  <c r="AB3381" i="12" s="1"/>
  <c r="S3197" i="12"/>
  <c r="T3197" i="12" s="1"/>
  <c r="AB3197" i="12" s="1"/>
  <c r="S3168" i="12"/>
  <c r="T3168" i="12" s="1"/>
  <c r="AB3168" i="12" s="1"/>
  <c r="AC3168" i="12" s="1"/>
  <c r="AD3168" i="12" s="1"/>
  <c r="S3291" i="12"/>
  <c r="T3291" i="12" s="1"/>
  <c r="AB3291" i="12" s="1"/>
  <c r="S2984" i="12"/>
  <c r="T2984" i="12" s="1"/>
  <c r="AB2984" i="12" s="1"/>
  <c r="S3130" i="12"/>
  <c r="T3130" i="12" s="1"/>
  <c r="AB3130" i="12" s="1"/>
  <c r="S3041" i="12"/>
  <c r="T3041" i="12" s="1"/>
  <c r="AB3041" i="12" s="1"/>
  <c r="S2920" i="12"/>
  <c r="T2920" i="12" s="1"/>
  <c r="AB2920" i="12" s="1"/>
  <c r="S3008" i="12"/>
  <c r="T3008" i="12" s="1"/>
  <c r="AB3008" i="12" s="1"/>
  <c r="S3101" i="12"/>
  <c r="T3101" i="12" s="1"/>
  <c r="AB3101" i="12" s="1"/>
  <c r="AC3101" i="12" s="1"/>
  <c r="AD3101" i="12" s="1"/>
  <c r="S3019" i="12"/>
  <c r="T3019" i="12" s="1"/>
  <c r="AB3019" i="12" s="1"/>
  <c r="AC3019" i="12" s="1"/>
  <c r="AD3019" i="12" s="1"/>
  <c r="S3021" i="12"/>
  <c r="T3021" i="12" s="1"/>
  <c r="AB3021" i="12" s="1"/>
  <c r="S2939" i="12"/>
  <c r="T2939" i="12" s="1"/>
  <c r="AB2939" i="12" s="1"/>
  <c r="S2927" i="12"/>
  <c r="T2927" i="12" s="1"/>
  <c r="AB2927" i="12" s="1"/>
  <c r="S3015" i="12"/>
  <c r="T3015" i="12" s="1"/>
  <c r="AB3015" i="12" s="1"/>
  <c r="AC3015" i="12" s="1"/>
  <c r="AD3015" i="12" s="1"/>
  <c r="S3111" i="12"/>
  <c r="T3111" i="12" s="1"/>
  <c r="AB3111" i="12" s="1"/>
  <c r="AC3111" i="12" s="1"/>
  <c r="AD3111" i="12" s="1"/>
  <c r="S2872" i="12"/>
  <c r="T2872" i="12" s="1"/>
  <c r="AB2872" i="12" s="1"/>
  <c r="S2785" i="12"/>
  <c r="T2785" i="12" s="1"/>
  <c r="AB2785" i="12" s="1"/>
  <c r="S2828" i="12"/>
  <c r="T2828" i="12" s="1"/>
  <c r="AB2828" i="12" s="1"/>
  <c r="AC2828" i="12" s="1"/>
  <c r="AD2828" i="12" s="1"/>
  <c r="S3050" i="12"/>
  <c r="T3050" i="12" s="1"/>
  <c r="AB3050" i="12" s="1"/>
  <c r="S2668" i="12"/>
  <c r="T2668" i="12" s="1"/>
  <c r="AB2668" i="12" s="1"/>
  <c r="S2767" i="12"/>
  <c r="T2767" i="12" s="1"/>
  <c r="AB2767" i="12" s="1"/>
  <c r="S2878" i="12"/>
  <c r="T2878" i="12" s="1"/>
  <c r="AB2878" i="12" s="1"/>
  <c r="S2834" i="12"/>
  <c r="T2834" i="12" s="1"/>
  <c r="AB2834" i="12" s="1"/>
  <c r="S2810" i="12"/>
  <c r="T2810" i="12" s="1"/>
  <c r="AB2810" i="12" s="1"/>
  <c r="S2654" i="12"/>
  <c r="T2654" i="12" s="1"/>
  <c r="AB2654" i="12" s="1"/>
  <c r="AC2654" i="12" s="1"/>
  <c r="AD2654" i="12" s="1"/>
  <c r="S2733" i="12"/>
  <c r="T2733" i="12" s="1"/>
  <c r="AB2733" i="12" s="1"/>
  <c r="AC2733" i="12" s="1"/>
  <c r="AD2733" i="12" s="1"/>
  <c r="S2750" i="12"/>
  <c r="T2750" i="12" s="1"/>
  <c r="AB2750" i="12" s="1"/>
  <c r="S2555" i="12"/>
  <c r="T2555" i="12" s="1"/>
  <c r="AB2555" i="12" s="1"/>
  <c r="S2642" i="12"/>
  <c r="T2642" i="12" s="1"/>
  <c r="AB2642" i="12" s="1"/>
  <c r="S2530" i="12"/>
  <c r="T2530" i="12" s="1"/>
  <c r="AB2530" i="12" s="1"/>
  <c r="S2611" i="12"/>
  <c r="T2611" i="12" s="1"/>
  <c r="AB2611" i="12" s="1"/>
  <c r="S2576" i="12"/>
  <c r="T2576" i="12" s="1"/>
  <c r="AB2576" i="12" s="1"/>
  <c r="S2585" i="12"/>
  <c r="T2585" i="12" s="1"/>
  <c r="AB2585" i="12" s="1"/>
  <c r="S2536" i="12"/>
  <c r="T2536" i="12" s="1"/>
  <c r="AB2536" i="12" s="1"/>
  <c r="AC2536" i="12" s="1"/>
  <c r="AD2536" i="12" s="1"/>
  <c r="S2491" i="12"/>
  <c r="T2491" i="12" s="1"/>
  <c r="AB2491" i="12" s="1"/>
  <c r="S2439" i="12"/>
  <c r="T2439" i="12" s="1"/>
  <c r="AB2439" i="12" s="1"/>
  <c r="S2456" i="12"/>
  <c r="T2456" i="12" s="1"/>
  <c r="AB2456" i="12" s="1"/>
  <c r="S2461" i="12"/>
  <c r="T2461" i="12" s="1"/>
  <c r="AB2461" i="12" s="1"/>
  <c r="AC2461" i="12" s="1"/>
  <c r="AD2461" i="12" s="1"/>
  <c r="S2568" i="12"/>
  <c r="T2568" i="12" s="1"/>
  <c r="AB2568" i="12" s="1"/>
  <c r="AC2568" i="12" s="1"/>
  <c r="AD2568" i="12" s="1"/>
  <c r="S2457" i="12"/>
  <c r="T2457" i="12" s="1"/>
  <c r="AB2457" i="12" s="1"/>
  <c r="S2229" i="12"/>
  <c r="T2229" i="12" s="1"/>
  <c r="AB2229" i="12" s="1"/>
  <c r="AC2229" i="12" s="1"/>
  <c r="AD2229" i="12" s="1"/>
  <c r="S2294" i="12"/>
  <c r="T2294" i="12" s="1"/>
  <c r="AB2294" i="12" s="1"/>
  <c r="AC2294" i="12" s="1"/>
  <c r="AD2294" i="12" s="1"/>
  <c r="S2357" i="12"/>
  <c r="T2357" i="12" s="1"/>
  <c r="AB2357" i="12" s="1"/>
  <c r="S2301" i="12"/>
  <c r="T2301" i="12" s="1"/>
  <c r="AB2301" i="12" s="1"/>
  <c r="S2273" i="12"/>
  <c r="T2273" i="12" s="1"/>
  <c r="AB2273" i="12" s="1"/>
  <c r="S2373" i="12"/>
  <c r="T2373" i="12" s="1"/>
  <c r="AB2373" i="12" s="1"/>
  <c r="S2372" i="12"/>
  <c r="T2372" i="12" s="1"/>
  <c r="AB2372" i="12" s="1"/>
  <c r="AC2372" i="12" s="1"/>
  <c r="AD2372" i="12" s="1"/>
  <c r="S2319" i="12"/>
  <c r="T2319" i="12" s="1"/>
  <c r="AB2319" i="12" s="1"/>
  <c r="S2171" i="12"/>
  <c r="T2171" i="12" s="1"/>
  <c r="AB2171" i="12" s="1"/>
  <c r="S2192" i="12"/>
  <c r="T2192" i="12" s="1"/>
  <c r="AB2192" i="12" s="1"/>
  <c r="AC2192" i="12" s="1"/>
  <c r="AD2192" i="12" s="1"/>
  <c r="S2145" i="12"/>
  <c r="T2145" i="12" s="1"/>
  <c r="AB2145" i="12" s="1"/>
  <c r="S2179" i="12"/>
  <c r="T2179" i="12" s="1"/>
  <c r="AB2179" i="12" s="1"/>
  <c r="S2175" i="12"/>
  <c r="T2175" i="12" s="1"/>
  <c r="AB2175" i="12" s="1"/>
  <c r="S2242" i="12"/>
  <c r="T2242" i="12" s="1"/>
  <c r="AB2242" i="12" s="1"/>
  <c r="S2237" i="12"/>
  <c r="T2237" i="12" s="1"/>
  <c r="AB2237" i="12" s="1"/>
  <c r="AC2237" i="12" s="1"/>
  <c r="AD2237" i="12" s="1"/>
  <c r="S2097" i="12"/>
  <c r="T2097" i="12" s="1"/>
  <c r="AB2097" i="12" s="1"/>
  <c r="AC2097" i="12" s="1"/>
  <c r="AD2097" i="12" s="1"/>
  <c r="S2019" i="12"/>
  <c r="T2019" i="12" s="1"/>
  <c r="AB2019" i="12" s="1"/>
  <c r="AC2019" i="12" s="1"/>
  <c r="AD2019" i="12" s="1"/>
  <c r="S2125" i="12"/>
  <c r="T2125" i="12" s="1"/>
  <c r="AB2125" i="12" s="1"/>
  <c r="AC2125" i="12" s="1"/>
  <c r="AD2125" i="12" s="1"/>
  <c r="S2116" i="12"/>
  <c r="T2116" i="12" s="1"/>
  <c r="AB2116" i="12" s="1"/>
  <c r="S2143" i="12"/>
  <c r="T2143" i="12" s="1"/>
  <c r="AB2143" i="12" s="1"/>
  <c r="S2140" i="12"/>
  <c r="T2140" i="12" s="1"/>
  <c r="AB2140" i="12" s="1"/>
  <c r="S2162" i="12"/>
  <c r="T2162" i="12" s="1"/>
  <c r="AB2162" i="12" s="1"/>
  <c r="AC2162" i="12" s="1"/>
  <c r="AD2162" i="12" s="1"/>
  <c r="S2167" i="12"/>
  <c r="T2167" i="12" s="1"/>
  <c r="AB2167" i="12" s="1"/>
  <c r="AC2167" i="12" s="1"/>
  <c r="AD2167" i="12" s="1"/>
  <c r="S2018" i="12"/>
  <c r="T2018" i="12" s="1"/>
  <c r="AB2018" i="12" s="1"/>
  <c r="S2093" i="12"/>
  <c r="T2093" i="12" s="1"/>
  <c r="AB2093" i="12" s="1"/>
  <c r="S2061" i="12"/>
  <c r="T2061" i="12" s="1"/>
  <c r="AB2061" i="12" s="1"/>
  <c r="AC2061" i="12" s="1"/>
  <c r="AD2061" i="12" s="1"/>
  <c r="S1947" i="12"/>
  <c r="T1947" i="12" s="1"/>
  <c r="AB1947" i="12" s="1"/>
  <c r="S3912" i="12"/>
  <c r="T3912" i="12" s="1"/>
  <c r="AB3912" i="12" s="1"/>
  <c r="S3866" i="12"/>
  <c r="T3866" i="12" s="1"/>
  <c r="AB3866" i="12" s="1"/>
  <c r="S3662" i="12"/>
  <c r="T3662" i="12" s="1"/>
  <c r="AB3662" i="12" s="1"/>
  <c r="S3763" i="12"/>
  <c r="T3763" i="12" s="1"/>
  <c r="AB3763" i="12" s="1"/>
  <c r="AC3763" i="12" s="1"/>
  <c r="AD3763" i="12" s="1"/>
  <c r="S3654" i="12"/>
  <c r="T3654" i="12" s="1"/>
  <c r="AB3654" i="12" s="1"/>
  <c r="AC3654" i="12" s="1"/>
  <c r="AD3654" i="12" s="1"/>
  <c r="S3704" i="12"/>
  <c r="T3704" i="12" s="1"/>
  <c r="AB3704" i="12" s="1"/>
  <c r="AC3704" i="12" s="1"/>
  <c r="AD3704" i="12" s="1"/>
  <c r="S3507" i="12"/>
  <c r="T3507" i="12" s="1"/>
  <c r="AB3507" i="12" s="1"/>
  <c r="AC3507" i="12" s="1"/>
  <c r="AD3507" i="12" s="1"/>
  <c r="S3456" i="12"/>
  <c r="T3456" i="12" s="1"/>
  <c r="AB3456" i="12" s="1"/>
  <c r="S3558" i="12"/>
  <c r="T3558" i="12" s="1"/>
  <c r="AB3558" i="12" s="1"/>
  <c r="S3576" i="12"/>
  <c r="T3576" i="12" s="1"/>
  <c r="AB3576" i="12" s="1"/>
  <c r="S3464" i="12"/>
  <c r="T3464" i="12" s="1"/>
  <c r="AB3464" i="12" s="1"/>
  <c r="S3641" i="12"/>
  <c r="T3641" i="12" s="1"/>
  <c r="AB3641" i="12" s="1"/>
  <c r="AC3641" i="12" s="1"/>
  <c r="AD3641" i="12" s="1"/>
  <c r="S3562" i="12"/>
  <c r="T3562" i="12" s="1"/>
  <c r="AB3562" i="12" s="1"/>
  <c r="S3429" i="12"/>
  <c r="T3429" i="12" s="1"/>
  <c r="AB3429" i="12" s="1"/>
  <c r="S3360" i="12"/>
  <c r="T3360" i="12" s="1"/>
  <c r="AB3360" i="12" s="1"/>
  <c r="AC3360" i="12" s="1"/>
  <c r="AD3360" i="12" s="1"/>
  <c r="S3300" i="12"/>
  <c r="T3300" i="12" s="1"/>
  <c r="AB3300" i="12" s="1"/>
  <c r="S3210" i="12"/>
  <c r="T3210" i="12" s="1"/>
  <c r="AB3210" i="12" s="1"/>
  <c r="S3325" i="12"/>
  <c r="T3325" i="12" s="1"/>
  <c r="AB3325" i="12" s="1"/>
  <c r="S3393" i="12"/>
  <c r="T3393" i="12" s="1"/>
  <c r="AB3393" i="12" s="1"/>
  <c r="AC3393" i="12" s="1"/>
  <c r="AD3393" i="12" s="1"/>
  <c r="S3165" i="12"/>
  <c r="T3165" i="12" s="1"/>
  <c r="AB3165" i="12" s="1"/>
  <c r="S3233" i="12"/>
  <c r="T3233" i="12" s="1"/>
  <c r="AB3233" i="12" s="1"/>
  <c r="AC3233" i="12" s="1"/>
  <c r="AD3233" i="12" s="1"/>
  <c r="S3150" i="12"/>
  <c r="T3150" i="12" s="1"/>
  <c r="AB3150" i="12" s="1"/>
  <c r="AC3150" i="12" s="1"/>
  <c r="AD3150" i="12" s="1"/>
  <c r="S3352" i="12"/>
  <c r="T3352" i="12" s="1"/>
  <c r="AB3352" i="12" s="1"/>
  <c r="AC3352" i="12" s="1"/>
  <c r="AD3352" i="12" s="1"/>
  <c r="S2926" i="12"/>
  <c r="T2926" i="12" s="1"/>
  <c r="AB2926" i="12" s="1"/>
  <c r="S3083" i="12"/>
  <c r="T3083" i="12" s="1"/>
  <c r="AB3083" i="12" s="1"/>
  <c r="S3034" i="12"/>
  <c r="T3034" i="12" s="1"/>
  <c r="AB3034" i="12" s="1"/>
  <c r="S2896" i="12"/>
  <c r="T2896" i="12" s="1"/>
  <c r="AB2896" i="12" s="1"/>
  <c r="S2948" i="12"/>
  <c r="T2948" i="12" s="1"/>
  <c r="AB2948" i="12" s="1"/>
  <c r="AC2948" i="12" s="1"/>
  <c r="AD2948" i="12" s="1"/>
  <c r="S2945" i="12"/>
  <c r="T2945" i="12" s="1"/>
  <c r="AB2945" i="12" s="1"/>
  <c r="S2961" i="12"/>
  <c r="T2961" i="12" s="1"/>
  <c r="AB2961" i="12" s="1"/>
  <c r="S2801" i="12"/>
  <c r="T2801" i="12" s="1"/>
  <c r="AB2801" i="12" s="1"/>
  <c r="AC2801" i="12" s="1"/>
  <c r="AD2801" i="12" s="1"/>
  <c r="S2991" i="12"/>
  <c r="T2991" i="12" s="1"/>
  <c r="AB2991" i="12" s="1"/>
  <c r="S3069" i="12"/>
  <c r="T3069" i="12" s="1"/>
  <c r="AB3069" i="12" s="1"/>
  <c r="S2915" i="12"/>
  <c r="T2915" i="12" s="1"/>
  <c r="AB2915" i="12" s="1"/>
  <c r="S2962" i="12"/>
  <c r="T2962" i="12" s="1"/>
  <c r="AB2962" i="12" s="1"/>
  <c r="S2792" i="12"/>
  <c r="T2792" i="12" s="1"/>
  <c r="AB2792" i="12" s="1"/>
  <c r="AC2792" i="12" s="1"/>
  <c r="AD2792" i="12" s="1"/>
  <c r="S2874" i="12"/>
  <c r="T2874" i="12" s="1"/>
  <c r="AB2874" i="12" s="1"/>
  <c r="AC2874" i="12" s="1"/>
  <c r="AD2874" i="12" s="1"/>
  <c r="S2844" i="12"/>
  <c r="T2844" i="12" s="1"/>
  <c r="AB2844" i="12" s="1"/>
  <c r="AC2844" i="12" s="1"/>
  <c r="AD2844" i="12" s="1"/>
  <c r="S2800" i="12"/>
  <c r="T2800" i="12" s="1"/>
  <c r="AB2800" i="12" s="1"/>
  <c r="AC2800" i="12" s="1"/>
  <c r="AD2800" i="12" s="1"/>
  <c r="S2806" i="12"/>
  <c r="T2806" i="12" s="1"/>
  <c r="AB2806" i="12" s="1"/>
  <c r="S2860" i="12"/>
  <c r="T2860" i="12" s="1"/>
  <c r="AB2860" i="12" s="1"/>
  <c r="S2835" i="12"/>
  <c r="T2835" i="12" s="1"/>
  <c r="AB2835" i="12" s="1"/>
  <c r="S2659" i="12"/>
  <c r="T2659" i="12" s="1"/>
  <c r="AB2659" i="12" s="1"/>
  <c r="AC2659" i="12" s="1"/>
  <c r="AD2659" i="12" s="1"/>
  <c r="S2658" i="12"/>
  <c r="T2658" i="12" s="1"/>
  <c r="AB2658" i="12" s="1"/>
  <c r="AC2658" i="12" s="1"/>
  <c r="AD2658" i="12" s="1"/>
  <c r="S2592" i="12"/>
  <c r="T2592" i="12" s="1"/>
  <c r="AB2592" i="12" s="1"/>
  <c r="S2725" i="12"/>
  <c r="T2725" i="12" s="1"/>
  <c r="AB2725" i="12" s="1"/>
  <c r="S2648" i="12"/>
  <c r="T2648" i="12" s="1"/>
  <c r="AB2648" i="12" s="1"/>
  <c r="AC2648" i="12" s="1"/>
  <c r="AD2648" i="12" s="1"/>
  <c r="S2593" i="12"/>
  <c r="T2593" i="12" s="1"/>
  <c r="AB2593" i="12" s="1"/>
  <c r="S2619" i="12"/>
  <c r="T2619" i="12" s="1"/>
  <c r="AB2619" i="12" s="1"/>
  <c r="S2529" i="12"/>
  <c r="T2529" i="12" s="1"/>
  <c r="AB2529" i="12" s="1"/>
  <c r="S2565" i="12"/>
  <c r="T2565" i="12" s="1"/>
  <c r="AB2565" i="12" s="1"/>
  <c r="S2540" i="12"/>
  <c r="T2540" i="12" s="1"/>
  <c r="AB2540" i="12" s="1"/>
  <c r="AC2540" i="12" s="1"/>
  <c r="AD2540" i="12" s="1"/>
  <c r="S2508" i="12"/>
  <c r="T2508" i="12" s="1"/>
  <c r="AB2508" i="12" s="1"/>
  <c r="AC2508" i="12" s="1"/>
  <c r="AD2508" i="12" s="1"/>
  <c r="S2496" i="12"/>
  <c r="T2496" i="12" s="1"/>
  <c r="AB2496" i="12" s="1"/>
  <c r="AC2496" i="12" s="1"/>
  <c r="AD2496" i="12" s="1"/>
  <c r="S2624" i="12"/>
  <c r="T2624" i="12" s="1"/>
  <c r="AB2624" i="12" s="1"/>
  <c r="AC2624" i="12" s="1"/>
  <c r="AD2624" i="12" s="1"/>
  <c r="S2477" i="12"/>
  <c r="T2477" i="12" s="1"/>
  <c r="AB2477" i="12" s="1"/>
  <c r="S2613" i="12"/>
  <c r="T2613" i="12" s="1"/>
  <c r="AB2613" i="12" s="1"/>
  <c r="S2489" i="12"/>
  <c r="T2489" i="12" s="1"/>
  <c r="AB2489" i="12" s="1"/>
  <c r="S2396" i="12"/>
  <c r="T2396" i="12" s="1"/>
  <c r="AB2396" i="12" s="1"/>
  <c r="S2333" i="12"/>
  <c r="T2333" i="12" s="1"/>
  <c r="AB2333" i="12" s="1"/>
  <c r="AC2333" i="12" s="1"/>
  <c r="AD2333" i="12" s="1"/>
  <c r="S2472" i="12"/>
  <c r="T2472" i="12" s="1"/>
  <c r="AB2472" i="12" s="1"/>
  <c r="S2363" i="12"/>
  <c r="T2363" i="12" s="1"/>
  <c r="AB2363" i="12" s="1"/>
  <c r="S2200" i="12"/>
  <c r="T2200" i="12" s="1"/>
  <c r="AB2200" i="12" s="1"/>
  <c r="AC2200" i="12" s="1"/>
  <c r="AD2200" i="12" s="1"/>
  <c r="S2388" i="12"/>
  <c r="T2388" i="12" s="1"/>
  <c r="AB2388" i="12" s="1"/>
  <c r="S2346" i="12"/>
  <c r="T2346" i="12" s="1"/>
  <c r="AB2346" i="12" s="1"/>
  <c r="S2329" i="12"/>
  <c r="T2329" i="12" s="1"/>
  <c r="AB2329" i="12" s="1"/>
  <c r="S2303" i="12"/>
  <c r="T2303" i="12" s="1"/>
  <c r="AB2303" i="12" s="1"/>
  <c r="AC2303" i="12" s="1"/>
  <c r="AD2303" i="12" s="1"/>
  <c r="S2228" i="12"/>
  <c r="T2228" i="12" s="1"/>
  <c r="AB2228" i="12" s="1"/>
  <c r="S2106" i="12"/>
  <c r="T2106" i="12" s="1"/>
  <c r="AB2106" i="12" s="1"/>
  <c r="AC2106" i="12" s="1"/>
  <c r="AD2106" i="12" s="1"/>
  <c r="S2310" i="12"/>
  <c r="T2310" i="12" s="1"/>
  <c r="AB2310" i="12" s="1"/>
  <c r="AC2310" i="12" s="1"/>
  <c r="AD2310" i="12" s="1"/>
  <c r="S2058" i="12"/>
  <c r="T2058" i="12" s="1"/>
  <c r="AB2058" i="12" s="1"/>
  <c r="AC2058" i="12" s="1"/>
  <c r="AD2058" i="12" s="1"/>
  <c r="S2219" i="12"/>
  <c r="T2219" i="12" s="1"/>
  <c r="AB2219" i="12" s="1"/>
  <c r="S2211" i="12"/>
  <c r="T2211" i="12" s="1"/>
  <c r="AB2211" i="12" s="1"/>
  <c r="S2067" i="12"/>
  <c r="T2067" i="12" s="1"/>
  <c r="AB2067" i="12" s="1"/>
  <c r="S2127" i="12"/>
  <c r="T2127" i="12" s="1"/>
  <c r="AB2127" i="12" s="1"/>
  <c r="S2084" i="12"/>
  <c r="T2084" i="12" s="1"/>
  <c r="AB2084" i="12" s="1"/>
  <c r="AC2084" i="12" s="1"/>
  <c r="AD2084" i="12" s="1"/>
  <c r="S2121" i="12"/>
  <c r="T2121" i="12" s="1"/>
  <c r="AB2121" i="12" s="1"/>
  <c r="S2118" i="12"/>
  <c r="T2118" i="12" s="1"/>
  <c r="AB2118" i="12" s="1"/>
  <c r="S2098" i="12"/>
  <c r="T2098" i="12" s="1"/>
  <c r="AB2098" i="12" s="1"/>
  <c r="AC2098" i="12" s="1"/>
  <c r="AD2098" i="12" s="1"/>
  <c r="S2080" i="12"/>
  <c r="T2080" i="12" s="1"/>
  <c r="AB2080" i="12" s="1"/>
  <c r="S2124" i="12"/>
  <c r="T2124" i="12" s="1"/>
  <c r="AB2124" i="12" s="1"/>
  <c r="S1907" i="12"/>
  <c r="T1907" i="12" s="1"/>
  <c r="AB1907" i="12" s="1"/>
  <c r="S2068" i="12"/>
  <c r="T2068" i="12" s="1"/>
  <c r="AB2068" i="12" s="1"/>
  <c r="S2103" i="12"/>
  <c r="T2103" i="12" s="1"/>
  <c r="AB2103" i="12" s="1"/>
  <c r="AC2103" i="12" s="1"/>
  <c r="AD2103" i="12" s="1"/>
  <c r="S2017" i="12"/>
  <c r="T2017" i="12" s="1"/>
  <c r="AB2017" i="12" s="1"/>
  <c r="S3891" i="12"/>
  <c r="T3891" i="12" s="1"/>
  <c r="AB3891" i="12" s="1"/>
  <c r="AC3891" i="12" s="1"/>
  <c r="AD3891" i="12" s="1"/>
  <c r="S3703" i="12"/>
  <c r="T3703" i="12" s="1"/>
  <c r="AB3703" i="12" s="1"/>
  <c r="AC3703" i="12" s="1"/>
  <c r="AD3703" i="12" s="1"/>
  <c r="S3869" i="12"/>
  <c r="T3869" i="12" s="1"/>
  <c r="AB3869" i="12" s="1"/>
  <c r="S3767" i="12"/>
  <c r="T3767" i="12" s="1"/>
  <c r="AB3767" i="12" s="1"/>
  <c r="S3745" i="12"/>
  <c r="T3745" i="12" s="1"/>
  <c r="AB3745" i="12" s="1"/>
  <c r="S3628" i="12"/>
  <c r="T3628" i="12" s="1"/>
  <c r="AB3628" i="12" s="1"/>
  <c r="AC3628" i="12" s="1"/>
  <c r="AD3628" i="12" s="1"/>
  <c r="S3664" i="12"/>
  <c r="T3664" i="12" s="1"/>
  <c r="AB3664" i="12" s="1"/>
  <c r="S3518" i="12"/>
  <c r="T3518" i="12" s="1"/>
  <c r="AB3518" i="12" s="1"/>
  <c r="S3501" i="12"/>
  <c r="T3501" i="12" s="1"/>
  <c r="AB3501" i="12" s="1"/>
  <c r="S3638" i="12"/>
  <c r="T3638" i="12" s="1"/>
  <c r="AB3638" i="12" s="1"/>
  <c r="AC3638" i="12" s="1"/>
  <c r="AD3638" i="12" s="1"/>
  <c r="S3467" i="12"/>
  <c r="T3467" i="12" s="1"/>
  <c r="AB3467" i="12" s="1"/>
  <c r="S3433" i="12"/>
  <c r="T3433" i="12" s="1"/>
  <c r="AB3433" i="12" s="1"/>
  <c r="S3609" i="12"/>
  <c r="T3609" i="12" s="1"/>
  <c r="AB3609" i="12" s="1"/>
  <c r="S3613" i="12"/>
  <c r="T3613" i="12" s="1"/>
  <c r="AB3613" i="12" s="1"/>
  <c r="S3227" i="12"/>
  <c r="T3227" i="12" s="1"/>
  <c r="AB3227" i="12" s="1"/>
  <c r="AC3227" i="12" s="1"/>
  <c r="AD3227" i="12" s="1"/>
  <c r="S3351" i="12"/>
  <c r="T3351" i="12" s="1"/>
  <c r="AB3351" i="12" s="1"/>
  <c r="S3182" i="12"/>
  <c r="T3182" i="12" s="1"/>
  <c r="AB3182" i="12" s="1"/>
  <c r="AC3182" i="12" s="1"/>
  <c r="AD3182" i="12" s="1"/>
  <c r="S3243" i="12"/>
  <c r="T3243" i="12" s="1"/>
  <c r="AB3243" i="12" s="1"/>
  <c r="AC3243" i="12" s="1"/>
  <c r="AD3243" i="12" s="1"/>
  <c r="S3171" i="12"/>
  <c r="T3171" i="12" s="1"/>
  <c r="AB3171" i="12" s="1"/>
  <c r="S3272" i="12"/>
  <c r="T3272" i="12" s="1"/>
  <c r="AB3272" i="12" s="1"/>
  <c r="S3362" i="12"/>
  <c r="T3362" i="12" s="1"/>
  <c r="AB3362" i="12" s="1"/>
  <c r="S3223" i="12"/>
  <c r="T3223" i="12" s="1"/>
  <c r="AB3223" i="12" s="1"/>
  <c r="S2994" i="12"/>
  <c r="T2994" i="12" s="1"/>
  <c r="AB2994" i="12" s="1"/>
  <c r="AC2994" i="12" s="1"/>
  <c r="AD2994" i="12" s="1"/>
  <c r="S3051" i="12"/>
  <c r="T3051" i="12" s="1"/>
  <c r="AB3051" i="12" s="1"/>
  <c r="S3058" i="12"/>
  <c r="T3058" i="12" s="1"/>
  <c r="AB3058" i="12" s="1"/>
  <c r="S2899" i="12"/>
  <c r="T2899" i="12" s="1"/>
  <c r="AB2899" i="12" s="1"/>
  <c r="AC2899" i="12" s="1"/>
  <c r="AD2899" i="12" s="1"/>
  <c r="S3100" i="12"/>
  <c r="T3100" i="12" s="1"/>
  <c r="AB3100" i="12" s="1"/>
  <c r="S3113" i="12"/>
  <c r="T3113" i="12" s="1"/>
  <c r="AB3113" i="12" s="1"/>
  <c r="S2895" i="12"/>
  <c r="T2895" i="12" s="1"/>
  <c r="AB2895" i="12" s="1"/>
  <c r="S2950" i="12"/>
  <c r="T2950" i="12" s="1"/>
  <c r="AB2950" i="12" s="1"/>
  <c r="AC2950" i="12" s="1"/>
  <c r="AD2950" i="12" s="1"/>
  <c r="S2922" i="12"/>
  <c r="T2922" i="12" s="1"/>
  <c r="AB2922" i="12" s="1"/>
  <c r="AC2922" i="12" s="1"/>
  <c r="AD2922" i="12" s="1"/>
  <c r="S2957" i="12"/>
  <c r="T2957" i="12" s="1"/>
  <c r="AB2957" i="12" s="1"/>
  <c r="AC2957" i="12" s="1"/>
  <c r="AD2957" i="12" s="1"/>
  <c r="S3055" i="12"/>
  <c r="T3055" i="12" s="1"/>
  <c r="AB3055" i="12" s="1"/>
  <c r="AC3055" i="12" s="1"/>
  <c r="AD3055" i="12" s="1"/>
  <c r="S2971" i="12"/>
  <c r="T2971" i="12" s="1"/>
  <c r="AB2971" i="12" s="1"/>
  <c r="AC2971" i="12" s="1"/>
  <c r="AD2971" i="12" s="1"/>
  <c r="S2876" i="12"/>
  <c r="T2876" i="12" s="1"/>
  <c r="AB2876" i="12" s="1"/>
  <c r="S2964" i="12"/>
  <c r="T2964" i="12" s="1"/>
  <c r="AB2964" i="12" s="1"/>
  <c r="S2781" i="12"/>
  <c r="T2781" i="12" s="1"/>
  <c r="AB2781" i="12" s="1"/>
  <c r="S2829" i="12"/>
  <c r="T2829" i="12" s="1"/>
  <c r="AB2829" i="12" s="1"/>
  <c r="S2787" i="12"/>
  <c r="T2787" i="12" s="1"/>
  <c r="AB2787" i="12" s="1"/>
  <c r="AC2787" i="12" s="1"/>
  <c r="AD2787" i="12" s="1"/>
  <c r="S2677" i="12"/>
  <c r="T2677" i="12" s="1"/>
  <c r="AB2677" i="12" s="1"/>
  <c r="S2846" i="12"/>
  <c r="T2846" i="12" s="1"/>
  <c r="AB2846" i="12" s="1"/>
  <c r="S2855" i="12"/>
  <c r="T2855" i="12" s="1"/>
  <c r="AB2855" i="12" s="1"/>
  <c r="AC2855" i="12" s="1"/>
  <c r="AD2855" i="12" s="1"/>
  <c r="S2656" i="12"/>
  <c r="T2656" i="12" s="1"/>
  <c r="AB2656" i="12" s="1"/>
  <c r="S2643" i="12"/>
  <c r="T2643" i="12" s="1"/>
  <c r="AB2643" i="12" s="1"/>
  <c r="S3887" i="12"/>
  <c r="T3887" i="12" s="1"/>
  <c r="AB3887" i="12" s="1"/>
  <c r="S3760" i="12"/>
  <c r="T3760" i="12" s="1"/>
  <c r="AB3760" i="12" s="1"/>
  <c r="S3832" i="12"/>
  <c r="T3832" i="12" s="1"/>
  <c r="AB3832" i="12" s="1"/>
  <c r="S3731" i="12"/>
  <c r="T3731" i="12" s="1"/>
  <c r="AB3731" i="12" s="1"/>
  <c r="AC3731" i="12" s="1"/>
  <c r="AD3731" i="12" s="1"/>
  <c r="S3816" i="12"/>
  <c r="T3816" i="12" s="1"/>
  <c r="AB3816" i="12" s="1"/>
  <c r="AC3816" i="12" s="1"/>
  <c r="AD3816" i="12" s="1"/>
  <c r="S3615" i="12"/>
  <c r="T3615" i="12" s="1"/>
  <c r="AB3615" i="12" s="1"/>
  <c r="AC3615" i="12" s="1"/>
  <c r="AD3615" i="12" s="1"/>
  <c r="S3491" i="12"/>
  <c r="T3491" i="12" s="1"/>
  <c r="AB3491" i="12" s="1"/>
  <c r="S3584" i="12"/>
  <c r="T3584" i="12" s="1"/>
  <c r="AB3584" i="12" s="1"/>
  <c r="S3444" i="12"/>
  <c r="T3444" i="12" s="1"/>
  <c r="AB3444" i="12" s="1"/>
  <c r="S3453" i="12"/>
  <c r="T3453" i="12" s="1"/>
  <c r="AB3453" i="12" s="1"/>
  <c r="AC3453" i="12" s="1"/>
  <c r="AD3453" i="12" s="1"/>
  <c r="S3517" i="12"/>
  <c r="T3517" i="12" s="1"/>
  <c r="AB3517" i="12" s="1"/>
  <c r="AC3517" i="12" s="1"/>
  <c r="AD3517" i="12" s="1"/>
  <c r="S3458" i="12"/>
  <c r="T3458" i="12" s="1"/>
  <c r="AB3458" i="12" s="1"/>
  <c r="S3417" i="12"/>
  <c r="T3417" i="12" s="1"/>
  <c r="AB3417" i="12" s="1"/>
  <c r="S3525" i="12"/>
  <c r="T3525" i="12" s="1"/>
  <c r="AB3525" i="12" s="1"/>
  <c r="AC3525" i="12" s="1"/>
  <c r="AD3525" i="12" s="1"/>
  <c r="S3315" i="12"/>
  <c r="T3315" i="12" s="1"/>
  <c r="AB3315" i="12" s="1"/>
  <c r="S3331" i="12"/>
  <c r="T3331" i="12" s="1"/>
  <c r="AB3331" i="12" s="1"/>
  <c r="S3347" i="12"/>
  <c r="T3347" i="12" s="1"/>
  <c r="AB3347" i="12" s="1"/>
  <c r="S3238" i="12"/>
  <c r="T3238" i="12" s="1"/>
  <c r="AB3238" i="12" s="1"/>
  <c r="S3212" i="12"/>
  <c r="T3212" i="12" s="1"/>
  <c r="AB3212" i="12" s="1"/>
  <c r="AC3212" i="12" s="1"/>
  <c r="AD3212" i="12" s="1"/>
  <c r="S3263" i="12"/>
  <c r="T3263" i="12" s="1"/>
  <c r="AB3263" i="12" s="1"/>
  <c r="S3276" i="12"/>
  <c r="T3276" i="12" s="1"/>
  <c r="AB3276" i="12" s="1"/>
  <c r="AC3276" i="12" s="1"/>
  <c r="AD3276" i="12" s="1"/>
  <c r="S3216" i="12"/>
  <c r="T3216" i="12" s="1"/>
  <c r="AB3216" i="12" s="1"/>
  <c r="AC3216" i="12" s="1"/>
  <c r="AD3216" i="12" s="1"/>
  <c r="S3358" i="12"/>
  <c r="T3358" i="12" s="1"/>
  <c r="AB3358" i="12" s="1"/>
  <c r="S3251" i="12"/>
  <c r="T3251" i="12" s="1"/>
  <c r="AB3251" i="12" s="1"/>
  <c r="S2956" i="12"/>
  <c r="T2956" i="12" s="1"/>
  <c r="AB2956" i="12" s="1"/>
  <c r="S3061" i="12"/>
  <c r="T3061" i="12" s="1"/>
  <c r="AB3061" i="12" s="1"/>
  <c r="S2997" i="12"/>
  <c r="T2997" i="12" s="1"/>
  <c r="AB2997" i="12" s="1"/>
  <c r="AC2997" i="12" s="1"/>
  <c r="AD2997" i="12" s="1"/>
  <c r="S3056" i="12"/>
  <c r="T3056" i="12" s="1"/>
  <c r="AB3056" i="12" s="1"/>
  <c r="S3108" i="12"/>
  <c r="T3108" i="12" s="1"/>
  <c r="AB3108" i="12" s="1"/>
  <c r="S3032" i="12"/>
  <c r="T3032" i="12" s="1"/>
  <c r="AB3032" i="12" s="1"/>
  <c r="AC3032" i="12" s="1"/>
  <c r="AD3032" i="12" s="1"/>
  <c r="S2982" i="12"/>
  <c r="T2982" i="12" s="1"/>
  <c r="AB2982" i="12" s="1"/>
  <c r="S2811" i="12"/>
  <c r="T2811" i="12" s="1"/>
  <c r="AB2811" i="12" s="1"/>
  <c r="S3103" i="12"/>
  <c r="T3103" i="12" s="1"/>
  <c r="AB3103" i="12" s="1"/>
  <c r="S2802" i="12"/>
  <c r="T2802" i="12" s="1"/>
  <c r="AB2802" i="12" s="1"/>
  <c r="AC2802" i="12" s="1"/>
  <c r="AD2802" i="12" s="1"/>
  <c r="S2819" i="12"/>
  <c r="T2819" i="12" s="1"/>
  <c r="AB2819" i="12" s="1"/>
  <c r="AC2819" i="12" s="1"/>
  <c r="AD2819" i="12" s="1"/>
  <c r="S2936" i="12"/>
  <c r="T2936" i="12" s="1"/>
  <c r="AB2936" i="12" s="1"/>
  <c r="S2866" i="12"/>
  <c r="T2866" i="12" s="1"/>
  <c r="AB2866" i="12" s="1"/>
  <c r="AC2866" i="12" s="1"/>
  <c r="AD2866" i="12" s="1"/>
  <c r="S2770" i="12"/>
  <c r="T2770" i="12" s="1"/>
  <c r="AB2770" i="12" s="1"/>
  <c r="AC2770" i="12" s="1"/>
  <c r="AD2770" i="12" s="1"/>
  <c r="S2674" i="12"/>
  <c r="T2674" i="12" s="1"/>
  <c r="AB2674" i="12" s="1"/>
  <c r="S2722" i="12"/>
  <c r="T2722" i="12" s="1"/>
  <c r="AB2722" i="12" s="1"/>
  <c r="S2817" i="12"/>
  <c r="T2817" i="12" s="1"/>
  <c r="AB2817" i="12" s="1"/>
  <c r="S2833" i="12"/>
  <c r="T2833" i="12" s="1"/>
  <c r="AB2833" i="12" s="1"/>
  <c r="S2655" i="12"/>
  <c r="T2655" i="12" s="1"/>
  <c r="AB2655" i="12" s="1"/>
  <c r="AC2655" i="12" s="1"/>
  <c r="AD2655" i="12" s="1"/>
  <c r="S2702" i="12"/>
  <c r="T2702" i="12" s="1"/>
  <c r="AB2702" i="12" s="1"/>
  <c r="S2666" i="12"/>
  <c r="T2666" i="12" s="1"/>
  <c r="AB2666" i="12" s="1"/>
  <c r="S2691" i="12"/>
  <c r="T2691" i="12" s="1"/>
  <c r="AB2691" i="12" s="1"/>
  <c r="AC2691" i="12" s="1"/>
  <c r="AD2691" i="12" s="1"/>
  <c r="S2685" i="12"/>
  <c r="T2685" i="12" s="1"/>
  <c r="AB2685" i="12" s="1"/>
  <c r="S2539" i="12"/>
  <c r="T2539" i="12" s="1"/>
  <c r="AB2539" i="12" s="1"/>
  <c r="S2551" i="12"/>
  <c r="T2551" i="12" s="1"/>
  <c r="AB2551" i="12" s="1"/>
  <c r="S2547" i="12"/>
  <c r="T2547" i="12" s="1"/>
  <c r="AB2547" i="12" s="1"/>
  <c r="S2532" i="12"/>
  <c r="T2532" i="12" s="1"/>
  <c r="AB2532" i="12" s="1"/>
  <c r="AC2532" i="12" s="1"/>
  <c r="AD2532" i="12" s="1"/>
  <c r="S2711" i="12"/>
  <c r="T2711" i="12" s="1"/>
  <c r="AB2711" i="12" s="1"/>
  <c r="S2476" i="12"/>
  <c r="T2476" i="12" s="1"/>
  <c r="AB2476" i="12" s="1"/>
  <c r="AC2476" i="12" s="1"/>
  <c r="AD2476" i="12" s="1"/>
  <c r="S2419" i="12"/>
  <c r="T2419" i="12" s="1"/>
  <c r="AB2419" i="12" s="1"/>
  <c r="AC2419" i="12" s="1"/>
  <c r="AD2419" i="12" s="1"/>
  <c r="S2535" i="12"/>
  <c r="T2535" i="12" s="1"/>
  <c r="AB2535" i="12" s="1"/>
  <c r="S2601" i="12"/>
  <c r="T2601" i="12" s="1"/>
  <c r="AB2601" i="12" s="1"/>
  <c r="S2495" i="12"/>
  <c r="T2495" i="12" s="1"/>
  <c r="AB2495" i="12" s="1"/>
  <c r="S2244" i="12"/>
  <c r="T2244" i="12" s="1"/>
  <c r="AB2244" i="12" s="1"/>
  <c r="AC2244" i="12" s="1"/>
  <c r="AD2244" i="12" s="1"/>
  <c r="S2486" i="12"/>
  <c r="T2486" i="12" s="1"/>
  <c r="AB2486" i="12" s="1"/>
  <c r="AC2486" i="12" s="1"/>
  <c r="AD2486" i="12" s="1"/>
  <c r="S2306" i="12"/>
  <c r="T2306" i="12" s="1"/>
  <c r="AB2306" i="12" s="1"/>
  <c r="S2420" i="12"/>
  <c r="T2420" i="12" s="1"/>
  <c r="AB2420" i="12" s="1"/>
  <c r="S2318" i="12"/>
  <c r="T2318" i="12" s="1"/>
  <c r="AB2318" i="12" s="1"/>
  <c r="AC2318" i="12" s="1"/>
  <c r="AD2318" i="12" s="1"/>
  <c r="S2376" i="12"/>
  <c r="T2376" i="12" s="1"/>
  <c r="AB2376" i="12" s="1"/>
  <c r="S2384" i="12"/>
  <c r="T2384" i="12" s="1"/>
  <c r="AB2384" i="12" s="1"/>
  <c r="S2336" i="12"/>
  <c r="T2336" i="12" s="1"/>
  <c r="AB2336" i="12" s="1"/>
  <c r="S2364" i="12"/>
  <c r="T2364" i="12" s="1"/>
  <c r="AB2364" i="12" s="1"/>
  <c r="S2399" i="12"/>
  <c r="T2399" i="12" s="1"/>
  <c r="AB2399" i="12" s="1"/>
  <c r="AC2399" i="12" s="1"/>
  <c r="AD2399" i="12" s="1"/>
  <c r="S2215" i="12"/>
  <c r="T2215" i="12" s="1"/>
  <c r="AB2215" i="12" s="1"/>
  <c r="S2198" i="12"/>
  <c r="T2198" i="12" s="1"/>
  <c r="AB2198" i="12" s="1"/>
  <c r="AC2198" i="12" s="1"/>
  <c r="AD2198" i="12" s="1"/>
  <c r="S2183" i="12"/>
  <c r="T2183" i="12" s="1"/>
  <c r="AB2183" i="12" s="1"/>
  <c r="AC2183" i="12" s="1"/>
  <c r="AD2183" i="12" s="1"/>
  <c r="S2141" i="12"/>
  <c r="T2141" i="12" s="1"/>
  <c r="AB2141" i="12" s="1"/>
  <c r="S2236" i="12"/>
  <c r="T2236" i="12" s="1"/>
  <c r="AB2236" i="12" s="1"/>
  <c r="S2194" i="12"/>
  <c r="T2194" i="12" s="1"/>
  <c r="AB2194" i="12" s="1"/>
  <c r="S2177" i="12"/>
  <c r="T2177" i="12" s="1"/>
  <c r="AB2177" i="12" s="1"/>
  <c r="S2197" i="12"/>
  <c r="T2197" i="12" s="1"/>
  <c r="AB2197" i="12" s="1"/>
  <c r="AC2197" i="12" s="1"/>
  <c r="AD2197" i="12" s="1"/>
  <c r="S2280" i="12"/>
  <c r="T2280" i="12" s="1"/>
  <c r="AB2280" i="12" s="1"/>
  <c r="S2147" i="12"/>
  <c r="T2147" i="12" s="1"/>
  <c r="AB2147" i="12" s="1"/>
  <c r="S2085" i="12"/>
  <c r="T2085" i="12" s="1"/>
  <c r="AB2085" i="12" s="1"/>
  <c r="AC2085" i="12" s="1"/>
  <c r="AD2085" i="12" s="1"/>
  <c r="S2108" i="12"/>
  <c r="T2108" i="12" s="1"/>
  <c r="AB2108" i="12" s="1"/>
  <c r="S1825" i="12"/>
  <c r="T1825" i="12" s="1"/>
  <c r="AB1825" i="12" s="1"/>
  <c r="S2073" i="12"/>
  <c r="T2073" i="12" s="1"/>
  <c r="AB2073" i="12" s="1"/>
  <c r="S1962" i="12"/>
  <c r="T1962" i="12" s="1"/>
  <c r="AB1962" i="12" s="1"/>
  <c r="AC1962" i="12" s="1"/>
  <c r="AD1962" i="12" s="1"/>
  <c r="S2027" i="12"/>
  <c r="T2027" i="12" s="1"/>
  <c r="AB2027" i="12" s="1"/>
  <c r="S2078" i="12"/>
  <c r="T2078" i="12" s="1"/>
  <c r="AB2078" i="12" s="1"/>
  <c r="S1929" i="12"/>
  <c r="T1929" i="12" s="1"/>
  <c r="AB1929" i="12" s="1"/>
  <c r="AC1929" i="12" s="1"/>
  <c r="AD1929" i="12" s="1"/>
  <c r="S3890" i="12"/>
  <c r="T3890" i="12" s="1"/>
  <c r="AB3890" i="12" s="1"/>
  <c r="AC3890" i="12" s="1"/>
  <c r="AD3890" i="12" s="1"/>
  <c r="S3706" i="12"/>
  <c r="T3706" i="12" s="1"/>
  <c r="AB3706" i="12" s="1"/>
  <c r="S3757" i="12"/>
  <c r="T3757" i="12" s="1"/>
  <c r="AB3757" i="12" s="1"/>
  <c r="S3833" i="12"/>
  <c r="T3833" i="12" s="1"/>
  <c r="AB3833" i="12" s="1"/>
  <c r="S3682" i="12"/>
  <c r="T3682" i="12" s="1"/>
  <c r="AB3682" i="12" s="1"/>
  <c r="S3781" i="12"/>
  <c r="T3781" i="12" s="1"/>
  <c r="AB3781" i="12" s="1"/>
  <c r="AC3781" i="12" s="1"/>
  <c r="AD3781" i="12" s="1"/>
  <c r="S3385" i="12"/>
  <c r="T3385" i="12" s="1"/>
  <c r="AB3385" i="12" s="1"/>
  <c r="S3595" i="12"/>
  <c r="T3595" i="12" s="1"/>
  <c r="AB3595" i="12" s="1"/>
  <c r="S3541" i="12"/>
  <c r="T3541" i="12" s="1"/>
  <c r="AB3541" i="12" s="1"/>
  <c r="AC3541" i="12" s="1"/>
  <c r="AD3541" i="12" s="1"/>
  <c r="S3618" i="12"/>
  <c r="T3618" i="12" s="1"/>
  <c r="AB3618" i="12" s="1"/>
  <c r="S3459" i="12"/>
  <c r="T3459" i="12" s="1"/>
  <c r="AB3459" i="12" s="1"/>
  <c r="S3450" i="12"/>
  <c r="T3450" i="12" s="1"/>
  <c r="AB3450" i="12" s="1"/>
  <c r="S3434" i="12"/>
  <c r="T3434" i="12" s="1"/>
  <c r="AB3434" i="12" s="1"/>
  <c r="S3185" i="12"/>
  <c r="T3185" i="12" s="1"/>
  <c r="AB3185" i="12" s="1"/>
  <c r="AC3185" i="12" s="1"/>
  <c r="AD3185" i="12" s="1"/>
  <c r="S3413" i="12"/>
  <c r="T3413" i="12" s="1"/>
  <c r="AB3413" i="12" s="1"/>
  <c r="S3309" i="12"/>
  <c r="T3309" i="12" s="1"/>
  <c r="AB3309" i="12" s="1"/>
  <c r="AC3309" i="12" s="1"/>
  <c r="AD3309" i="12" s="1"/>
  <c r="S3356" i="12"/>
  <c r="T3356" i="12" s="1"/>
  <c r="AB3356" i="12" s="1"/>
  <c r="AC3356" i="12" s="1"/>
  <c r="AD3356" i="12" s="1"/>
  <c r="S3354" i="12"/>
  <c r="T3354" i="12" s="1"/>
  <c r="AB3354" i="12" s="1"/>
  <c r="S3380" i="12"/>
  <c r="T3380" i="12" s="1"/>
  <c r="AB3380" i="12" s="1"/>
  <c r="S3363" i="12"/>
  <c r="T3363" i="12" s="1"/>
  <c r="AB3363" i="12" s="1"/>
  <c r="S3195" i="12"/>
  <c r="T3195" i="12" s="1"/>
  <c r="AB3195" i="12" s="1"/>
  <c r="AC3195" i="12" s="1"/>
  <c r="AD3195" i="12" s="1"/>
  <c r="S3247" i="12"/>
  <c r="T3247" i="12" s="1"/>
  <c r="AB3247" i="12" s="1"/>
  <c r="AC3247" i="12" s="1"/>
  <c r="AD3247" i="12" s="1"/>
  <c r="S3091" i="12"/>
  <c r="T3091" i="12" s="1"/>
  <c r="AB3091" i="12" s="1"/>
  <c r="S3299" i="12"/>
  <c r="T3299" i="12" s="1"/>
  <c r="AB3299" i="12" s="1"/>
  <c r="AC3299" i="12" s="1"/>
  <c r="AD3299" i="12" s="1"/>
  <c r="S3033" i="12"/>
  <c r="T3033" i="12" s="1"/>
  <c r="AB3033" i="12" s="1"/>
  <c r="AC3033" i="12" s="1"/>
  <c r="AD3033" i="12" s="1"/>
  <c r="S3068" i="12"/>
  <c r="T3068" i="12" s="1"/>
  <c r="AB3068" i="12" s="1"/>
  <c r="S2856" i="12"/>
  <c r="T2856" i="12" s="1"/>
  <c r="AB2856" i="12" s="1"/>
  <c r="S3076" i="12"/>
  <c r="T3076" i="12" s="1"/>
  <c r="AB3076" i="12" s="1"/>
  <c r="S2990" i="12"/>
  <c r="T2990" i="12" s="1"/>
  <c r="AB2990" i="12" s="1"/>
  <c r="S3114" i="12"/>
  <c r="T3114" i="12" s="1"/>
  <c r="AB3114" i="12" s="1"/>
  <c r="AC3114" i="12" s="1"/>
  <c r="AD3114" i="12" s="1"/>
  <c r="S3077" i="12"/>
  <c r="T3077" i="12" s="1"/>
  <c r="AB3077" i="12" s="1"/>
  <c r="S3102" i="12"/>
  <c r="T3102" i="12" s="1"/>
  <c r="AB3102" i="12" s="1"/>
  <c r="S3120" i="12"/>
  <c r="T3120" i="12" s="1"/>
  <c r="AB3120" i="12" s="1"/>
  <c r="AC3120" i="12" s="1"/>
  <c r="AD3120" i="12" s="1"/>
  <c r="S3012" i="12"/>
  <c r="T3012" i="12" s="1"/>
  <c r="AB3012" i="12" s="1"/>
  <c r="S2778" i="12"/>
  <c r="T2778" i="12" s="1"/>
  <c r="AB2778" i="12" s="1"/>
  <c r="S2928" i="12"/>
  <c r="T2928" i="12" s="1"/>
  <c r="AB2928" i="12" s="1"/>
  <c r="S2841" i="12"/>
  <c r="T2841" i="12" s="1"/>
  <c r="AB2841" i="12" s="1"/>
  <c r="S2929" i="12"/>
  <c r="T2929" i="12" s="1"/>
  <c r="AB2929" i="12" s="1"/>
  <c r="S2713" i="12"/>
  <c r="T2713" i="12" s="1"/>
  <c r="AB2713" i="12" s="1"/>
  <c r="S2862" i="12"/>
  <c r="T2862" i="12" s="1"/>
  <c r="AB2862" i="12" s="1"/>
  <c r="S2857" i="12"/>
  <c r="T2857" i="12" s="1"/>
  <c r="AB2857" i="12" s="1"/>
  <c r="AC2857" i="12" s="1"/>
  <c r="AD2857" i="12" s="1"/>
  <c r="S2603" i="12"/>
  <c r="T2603" i="12" s="1"/>
  <c r="AB2603" i="12" s="1"/>
  <c r="S2753" i="12"/>
  <c r="T2753" i="12" s="1"/>
  <c r="AB2753" i="12" s="1"/>
  <c r="S2743" i="12"/>
  <c r="T2743" i="12" s="1"/>
  <c r="AB2743" i="12" s="1"/>
  <c r="S2751" i="12"/>
  <c r="T2751" i="12" s="1"/>
  <c r="AB2751" i="12" s="1"/>
  <c r="AC2751" i="12" s="1"/>
  <c r="AD2751" i="12" s="1"/>
  <c r="S2774" i="12"/>
  <c r="T2774" i="12" s="1"/>
  <c r="AB2774" i="12" s="1"/>
  <c r="AC2774" i="12" s="1"/>
  <c r="AD2774" i="12" s="1"/>
  <c r="S2653" i="12"/>
  <c r="T2653" i="12" s="1"/>
  <c r="AB2653" i="12" s="1"/>
  <c r="S2634" i="12"/>
  <c r="T2634" i="12" s="1"/>
  <c r="AB2634" i="12" s="1"/>
  <c r="AC2634" i="12" s="1"/>
  <c r="AD2634" i="12" s="1"/>
  <c r="S2729" i="12"/>
  <c r="T2729" i="12" s="1"/>
  <c r="AB2729" i="12" s="1"/>
  <c r="AC2729" i="12" s="1"/>
  <c r="AD2729" i="12" s="1"/>
  <c r="S2694" i="12"/>
  <c r="T2694" i="12" s="1"/>
  <c r="AB2694" i="12" s="1"/>
  <c r="S2524" i="12"/>
  <c r="T2524" i="12" s="1"/>
  <c r="AB2524" i="12" s="1"/>
  <c r="S2622" i="12"/>
  <c r="T2622" i="12" s="1"/>
  <c r="AB2622" i="12" s="1"/>
  <c r="S2563" i="12"/>
  <c r="T2563" i="12" s="1"/>
  <c r="AB2563" i="12" s="1"/>
  <c r="S2541" i="12"/>
  <c r="T2541" i="12" s="1"/>
  <c r="AB2541" i="12" s="1"/>
  <c r="S2412" i="12"/>
  <c r="T2412" i="12" s="1"/>
  <c r="AB2412" i="12" s="1"/>
  <c r="S2479" i="12"/>
  <c r="T2479" i="12" s="1"/>
  <c r="AB2479" i="12" s="1"/>
  <c r="S2506" i="12"/>
  <c r="T2506" i="12" s="1"/>
  <c r="AB2506" i="12" s="1"/>
  <c r="AC2506" i="12" s="1"/>
  <c r="AD2506" i="12" s="1"/>
  <c r="S2466" i="12"/>
  <c r="T2466" i="12" s="1"/>
  <c r="AB2466" i="12" s="1"/>
  <c r="S2433" i="12"/>
  <c r="T2433" i="12" s="1"/>
  <c r="AB2433" i="12" s="1"/>
  <c r="S2356" i="12"/>
  <c r="T2356" i="12" s="1"/>
  <c r="AB2356" i="12" s="1"/>
  <c r="S2485" i="12"/>
  <c r="T2485" i="12" s="1"/>
  <c r="AB2485" i="12" s="1"/>
  <c r="S2445" i="12"/>
  <c r="T2445" i="12" s="1"/>
  <c r="AB2445" i="12" s="1"/>
  <c r="AC2445" i="12" s="1"/>
  <c r="AD2445" i="12" s="1"/>
  <c r="S2312" i="12"/>
  <c r="T2312" i="12" s="1"/>
  <c r="AB2312" i="12" s="1"/>
  <c r="S2314" i="12"/>
  <c r="T2314" i="12" s="1"/>
  <c r="AB2314" i="12" s="1"/>
  <c r="AC2314" i="12" s="1"/>
  <c r="AD2314" i="12" s="1"/>
  <c r="S2351" i="12"/>
  <c r="T2351" i="12" s="1"/>
  <c r="AB2351" i="12" s="1"/>
  <c r="AC2351" i="12" s="1"/>
  <c r="AD2351" i="12" s="1"/>
  <c r="S2255" i="12"/>
  <c r="T2255" i="12" s="1"/>
  <c r="AB2255" i="12" s="1"/>
  <c r="S2327" i="12"/>
  <c r="T2327" i="12" s="1"/>
  <c r="AB2327" i="12" s="1"/>
  <c r="S2368" i="12"/>
  <c r="T2368" i="12" s="1"/>
  <c r="AB2368" i="12" s="1"/>
  <c r="S2240" i="12"/>
  <c r="T2240" i="12" s="1"/>
  <c r="AB2240" i="12" s="1"/>
  <c r="AC2240" i="12" s="1"/>
  <c r="AD2240" i="12" s="1"/>
  <c r="S2397" i="12"/>
  <c r="T2397" i="12" s="1"/>
  <c r="AB2397" i="12" s="1"/>
  <c r="AC2397" i="12" s="1"/>
  <c r="AD2397" i="12" s="1"/>
  <c r="S2289" i="12"/>
  <c r="T2289" i="12" s="1"/>
  <c r="AB2289" i="12" s="1"/>
  <c r="S2270" i="12"/>
  <c r="T2270" i="12" s="1"/>
  <c r="AB2270" i="12" s="1"/>
  <c r="S2193" i="12"/>
  <c r="T2193" i="12" s="1"/>
  <c r="AB2193" i="12" s="1"/>
  <c r="AC2193" i="12" s="1"/>
  <c r="AD2193" i="12" s="1"/>
  <c r="S2026" i="12"/>
  <c r="T2026" i="12" s="1"/>
  <c r="AB2026" i="12" s="1"/>
  <c r="S2114" i="12"/>
  <c r="T2114" i="12" s="1"/>
  <c r="AB2114" i="12" s="1"/>
  <c r="S2207" i="12"/>
  <c r="T2207" i="12" s="1"/>
  <c r="AB2207" i="12" s="1"/>
  <c r="S2107" i="12"/>
  <c r="T2107" i="12" s="1"/>
  <c r="AB2107" i="12" s="1"/>
  <c r="S1973" i="12"/>
  <c r="T1973" i="12" s="1"/>
  <c r="AB1973" i="12" s="1"/>
  <c r="AC1973" i="12" s="1"/>
  <c r="AD1973" i="12" s="1"/>
  <c r="S1955" i="12"/>
  <c r="T1955" i="12" s="1"/>
  <c r="AB1955" i="12" s="1"/>
  <c r="S2069" i="12"/>
  <c r="T2069" i="12" s="1"/>
  <c r="AB2069" i="12" s="1"/>
  <c r="AC2069" i="12" s="1"/>
  <c r="AD2069" i="12" s="1"/>
  <c r="S2133" i="12"/>
  <c r="T2133" i="12" s="1"/>
  <c r="AB2133" i="12" s="1"/>
  <c r="AC2133" i="12" s="1"/>
  <c r="AD2133" i="12" s="1"/>
  <c r="S2081" i="12"/>
  <c r="T2081" i="12" s="1"/>
  <c r="AB2081" i="12" s="1"/>
  <c r="S1945" i="12"/>
  <c r="T1945" i="12" s="1"/>
  <c r="AB1945" i="12" s="1"/>
  <c r="S2113" i="12"/>
  <c r="T2113" i="12" s="1"/>
  <c r="AB2113" i="12" s="1"/>
  <c r="S1829" i="12"/>
  <c r="T1829" i="12" s="1"/>
  <c r="AB1829" i="12" s="1"/>
  <c r="S3921" i="12"/>
  <c r="T3921" i="12" s="1"/>
  <c r="AB3921" i="12" s="1"/>
  <c r="AC3921" i="12" s="1"/>
  <c r="AD3921" i="12" s="1"/>
  <c r="S3681" i="12"/>
  <c r="T3681" i="12" s="1"/>
  <c r="AB3681" i="12" s="1"/>
  <c r="S3836" i="12"/>
  <c r="T3836" i="12" s="1"/>
  <c r="AB3836" i="12" s="1"/>
  <c r="S3874" i="12"/>
  <c r="T3874" i="12" s="1"/>
  <c r="AB3874" i="12" s="1"/>
  <c r="AC3874" i="12" s="1"/>
  <c r="AD3874" i="12" s="1"/>
  <c r="S3858" i="12"/>
  <c r="T3858" i="12" s="1"/>
  <c r="AB3858" i="12" s="1"/>
  <c r="S3725" i="12"/>
  <c r="T3725" i="12" s="1"/>
  <c r="AB3725" i="12" s="1"/>
  <c r="S3552" i="12"/>
  <c r="T3552" i="12" s="1"/>
  <c r="AB3552" i="12" s="1"/>
  <c r="S3404" i="12"/>
  <c r="T3404" i="12" s="1"/>
  <c r="AB3404" i="12" s="1"/>
  <c r="AC3404" i="12" s="1"/>
  <c r="AD3404" i="12" s="1"/>
  <c r="S3441" i="12"/>
  <c r="T3441" i="12" s="1"/>
  <c r="AB3441" i="12" s="1"/>
  <c r="AC3441" i="12" s="1"/>
  <c r="AD3441" i="12" s="1"/>
  <c r="S3424" i="12"/>
  <c r="T3424" i="12" s="1"/>
  <c r="AB3424" i="12" s="1"/>
  <c r="S3511" i="12"/>
  <c r="T3511" i="12" s="1"/>
  <c r="AB3511" i="12" s="1"/>
  <c r="AC3511" i="12" s="1"/>
  <c r="AD3511" i="12" s="1"/>
  <c r="S3524" i="12"/>
  <c r="T3524" i="12" s="1"/>
  <c r="AB3524" i="12" s="1"/>
  <c r="AC3524" i="12" s="1"/>
  <c r="AD3524" i="12" s="1"/>
  <c r="S3590" i="12"/>
  <c r="T3590" i="12" s="1"/>
  <c r="AB3590" i="12" s="1"/>
  <c r="S3194" i="12"/>
  <c r="T3194" i="12" s="1"/>
  <c r="AB3194" i="12" s="1"/>
  <c r="S3254" i="12"/>
  <c r="T3254" i="12" s="1"/>
  <c r="AB3254" i="12" s="1"/>
  <c r="S3377" i="12"/>
  <c r="T3377" i="12" s="1"/>
  <c r="AB3377" i="12" s="1"/>
  <c r="S3349" i="12"/>
  <c r="T3349" i="12" s="1"/>
  <c r="AB3349" i="12" s="1"/>
  <c r="S3183" i="12"/>
  <c r="T3183" i="12" s="1"/>
  <c r="AB3183" i="12" s="1"/>
  <c r="S3205" i="12"/>
  <c r="T3205" i="12" s="1"/>
  <c r="AB3205" i="12" s="1"/>
  <c r="S3337" i="12"/>
  <c r="T3337" i="12" s="1"/>
  <c r="AB3337" i="12" s="1"/>
  <c r="AC3337" i="12" s="1"/>
  <c r="AD3337" i="12" s="1"/>
  <c r="S3198" i="12"/>
  <c r="T3198" i="12" s="1"/>
  <c r="AB3198" i="12" s="1"/>
  <c r="S3224" i="12"/>
  <c r="T3224" i="12" s="1"/>
  <c r="AB3224" i="12" s="1"/>
  <c r="S3047" i="12"/>
  <c r="T3047" i="12" s="1"/>
  <c r="AB3047" i="12" s="1"/>
  <c r="S3097" i="12"/>
  <c r="T3097" i="12" s="1"/>
  <c r="AB3097" i="12" s="1"/>
  <c r="S2943" i="12"/>
  <c r="T2943" i="12" s="1"/>
  <c r="AB2943" i="12" s="1"/>
  <c r="AC2943" i="12" s="1"/>
  <c r="AD2943" i="12" s="1"/>
  <c r="S2988" i="12"/>
  <c r="T2988" i="12" s="1"/>
  <c r="AB2988" i="12" s="1"/>
  <c r="AC2988" i="12" s="1"/>
  <c r="AD2988" i="12" s="1"/>
  <c r="S2902" i="12"/>
  <c r="T2902" i="12" s="1"/>
  <c r="AB2902" i="12" s="1"/>
  <c r="AC2902" i="12" s="1"/>
  <c r="AD2902" i="12" s="1"/>
  <c r="S2970" i="12"/>
  <c r="T2970" i="12" s="1"/>
  <c r="AB2970" i="12" s="1"/>
  <c r="AC2970" i="12" s="1"/>
  <c r="AD2970" i="12" s="1"/>
  <c r="S2917" i="12"/>
  <c r="T2917" i="12" s="1"/>
  <c r="AB2917" i="12" s="1"/>
  <c r="S2949" i="12"/>
  <c r="T2949" i="12" s="1"/>
  <c r="AB2949" i="12" s="1"/>
  <c r="S3124" i="12"/>
  <c r="T3124" i="12" s="1"/>
  <c r="AB3124" i="12" s="1"/>
  <c r="S2930" i="12"/>
  <c r="T2930" i="12" s="1"/>
  <c r="AB2930" i="12" s="1"/>
  <c r="AC2930" i="12" s="1"/>
  <c r="AD2930" i="12" s="1"/>
  <c r="S3043" i="12"/>
  <c r="T3043" i="12" s="1"/>
  <c r="AB3043" i="12" s="1"/>
  <c r="AC3043" i="12" s="1"/>
  <c r="AD3043" i="12" s="1"/>
  <c r="S2772" i="12"/>
  <c r="T2772" i="12" s="1"/>
  <c r="AB2772" i="12" s="1"/>
  <c r="S2837" i="12"/>
  <c r="T2837" i="12" s="1"/>
  <c r="AB2837" i="12" s="1"/>
  <c r="S2825" i="12"/>
  <c r="T2825" i="12" s="1"/>
  <c r="AB2825" i="12" s="1"/>
  <c r="AC2825" i="12" s="1"/>
  <c r="AD2825" i="12" s="1"/>
  <c r="S2791" i="12"/>
  <c r="T2791" i="12" s="1"/>
  <c r="AB2791" i="12" s="1"/>
  <c r="S2735" i="12"/>
  <c r="T2735" i="12" s="1"/>
  <c r="AB2735" i="12" s="1"/>
  <c r="S2968" i="12"/>
  <c r="T2968" i="12" s="1"/>
  <c r="AB2968" i="12" s="1"/>
  <c r="S2784" i="12"/>
  <c r="T2784" i="12" s="1"/>
  <c r="AB2784" i="12" s="1"/>
  <c r="S2682" i="12"/>
  <c r="T2682" i="12" s="1"/>
  <c r="AB2682" i="12" s="1"/>
  <c r="S2670" i="12"/>
  <c r="T2670" i="12" s="1"/>
  <c r="AB2670" i="12" s="1"/>
  <c r="S2676" i="12"/>
  <c r="T2676" i="12" s="1"/>
  <c r="AB2676" i="12" s="1"/>
  <c r="AC2676" i="12" s="1"/>
  <c r="AD2676" i="12" s="1"/>
  <c r="S2675" i="12"/>
  <c r="T2675" i="12" s="1"/>
  <c r="AB2675" i="12" s="1"/>
  <c r="AC2675" i="12" s="1"/>
  <c r="AD2675" i="12" s="1"/>
  <c r="S2672" i="12"/>
  <c r="T2672" i="12" s="1"/>
  <c r="AB2672" i="12" s="1"/>
  <c r="S2712" i="12"/>
  <c r="T2712" i="12" s="1"/>
  <c r="AB2712" i="12" s="1"/>
  <c r="S2664" i="12"/>
  <c r="T2664" i="12" s="1"/>
  <c r="AB2664" i="12" s="1"/>
  <c r="S2717" i="12"/>
  <c r="T2717" i="12" s="1"/>
  <c r="AB2717" i="12" s="1"/>
  <c r="S2560" i="12"/>
  <c r="T2560" i="12" s="1"/>
  <c r="AB2560" i="12" s="1"/>
  <c r="S2612" i="12"/>
  <c r="T2612" i="12" s="1"/>
  <c r="AB2612" i="12" s="1"/>
  <c r="S2630" i="12"/>
  <c r="T2630" i="12" s="1"/>
  <c r="AB2630" i="12" s="1"/>
  <c r="AC2630" i="12" s="1"/>
  <c r="AD2630" i="12" s="1"/>
  <c r="S2531" i="12"/>
  <c r="T2531" i="12" s="1"/>
  <c r="AB2531" i="12" s="1"/>
  <c r="AC2531" i="12" s="1"/>
  <c r="AD2531" i="12" s="1"/>
  <c r="S2579" i="12"/>
  <c r="T2579" i="12" s="1"/>
  <c r="AB2579" i="12" s="1"/>
  <c r="S2534" i="12"/>
  <c r="T2534" i="12" s="1"/>
  <c r="AB2534" i="12" s="1"/>
  <c r="S2631" i="12"/>
  <c r="T2631" i="12" s="1"/>
  <c r="AB2631" i="12" s="1"/>
  <c r="S2481" i="12"/>
  <c r="T2481" i="12" s="1"/>
  <c r="AB2481" i="12" s="1"/>
  <c r="AC2481" i="12" s="1"/>
  <c r="AD2481" i="12" s="1"/>
  <c r="S2566" i="12"/>
  <c r="T2566" i="12" s="1"/>
  <c r="AB2566" i="12" s="1"/>
  <c r="AC2566" i="12" s="1"/>
  <c r="AD2566" i="12" s="1"/>
  <c r="S2469" i="12"/>
  <c r="T2469" i="12" s="1"/>
  <c r="AB2469" i="12" s="1"/>
  <c r="AC2469" i="12" s="1"/>
  <c r="AD2469" i="12" s="1"/>
  <c r="S2425" i="12"/>
  <c r="T2425" i="12" s="1"/>
  <c r="AB2425" i="12" s="1"/>
  <c r="AC2425" i="12" s="1"/>
  <c r="AD2425" i="12" s="1"/>
  <c r="S2369" i="12"/>
  <c r="T2369" i="12" s="1"/>
  <c r="AB2369" i="12" s="1"/>
  <c r="AC2369" i="12" s="1"/>
  <c r="AD2369" i="12" s="1"/>
  <c r="S2487" i="12"/>
  <c r="T2487" i="12" s="1"/>
  <c r="AB2487" i="12" s="1"/>
  <c r="S2527" i="12"/>
  <c r="T2527" i="12" s="1"/>
  <c r="AB2527" i="12" s="1"/>
  <c r="S2297" i="12"/>
  <c r="T2297" i="12" s="1"/>
  <c r="AB2297" i="12" s="1"/>
  <c r="S2227" i="12"/>
  <c r="T2227" i="12" s="1"/>
  <c r="AB2227" i="12" s="1"/>
  <c r="S2436" i="12"/>
  <c r="T2436" i="12" s="1"/>
  <c r="AB2436" i="12" s="1"/>
  <c r="S2307" i="12"/>
  <c r="T2307" i="12" s="1"/>
  <c r="AB2307" i="12" s="1"/>
  <c r="S2324" i="12"/>
  <c r="T2324" i="12" s="1"/>
  <c r="AB2324" i="12" s="1"/>
  <c r="AC2324" i="12" s="1"/>
  <c r="AD2324" i="12" s="1"/>
  <c r="S2365" i="12"/>
  <c r="T2365" i="12" s="1"/>
  <c r="AB2365" i="12" s="1"/>
  <c r="AC2365" i="12" s="1"/>
  <c r="AD2365" i="12" s="1"/>
  <c r="S2195" i="12"/>
  <c r="T2195" i="12" s="1"/>
  <c r="AB2195" i="12" s="1"/>
  <c r="S2265" i="12"/>
  <c r="T2265" i="12" s="1"/>
  <c r="AB2265" i="12" s="1"/>
  <c r="S2222" i="12"/>
  <c r="T2222" i="12" s="1"/>
  <c r="AB2222" i="12" s="1"/>
  <c r="S2341" i="12"/>
  <c r="T2341" i="12" s="1"/>
  <c r="AB2341" i="12" s="1"/>
  <c r="S2292" i="12"/>
  <c r="T2292" i="12" s="1"/>
  <c r="AB2292" i="12" s="1"/>
  <c r="AC2292" i="12" s="1"/>
  <c r="AD2292" i="12" s="1"/>
  <c r="S2161" i="12"/>
  <c r="T2161" i="12" s="1"/>
  <c r="AB2161" i="12" s="1"/>
  <c r="AC2161" i="12" s="1"/>
  <c r="AD2161" i="12" s="1"/>
  <c r="S2094" i="12"/>
  <c r="T2094" i="12" s="1"/>
  <c r="AB2094" i="12" s="1"/>
  <c r="AC2094" i="12" s="1"/>
  <c r="AD2094" i="12" s="1"/>
  <c r="S2160" i="12"/>
  <c r="T2160" i="12" s="1"/>
  <c r="AB2160" i="12" s="1"/>
  <c r="AC2160" i="12" s="1"/>
  <c r="AD2160" i="12" s="1"/>
  <c r="S2184" i="12"/>
  <c r="T2184" i="12" s="1"/>
  <c r="AB2184" i="12" s="1"/>
  <c r="S2002" i="12"/>
  <c r="T2002" i="12" s="1"/>
  <c r="AB2002" i="12" s="1"/>
  <c r="S1958" i="12"/>
  <c r="T1958" i="12" s="1"/>
  <c r="AB1958" i="12" s="1"/>
  <c r="S1971" i="12"/>
  <c r="T1971" i="12" s="1"/>
  <c r="AB1971" i="12" s="1"/>
  <c r="AC1971" i="12" s="1"/>
  <c r="AD1971" i="12" s="1"/>
  <c r="S2153" i="12"/>
  <c r="T2153" i="12" s="1"/>
  <c r="AB2153" i="12" s="1"/>
  <c r="AC2153" i="12" s="1"/>
  <c r="AD2153" i="12" s="1"/>
  <c r="S2135" i="12"/>
  <c r="T2135" i="12" s="1"/>
  <c r="AB2135" i="12" s="1"/>
  <c r="S2115" i="12"/>
  <c r="T2115" i="12" s="1"/>
  <c r="AB2115" i="12" s="1"/>
  <c r="AC2115" i="12" s="1"/>
  <c r="AD2115" i="12" s="1"/>
  <c r="S2038" i="12"/>
  <c r="T2038" i="12" s="1"/>
  <c r="AB2038" i="12" s="1"/>
  <c r="AC2038" i="12" s="1"/>
  <c r="AD2038" i="12" s="1"/>
  <c r="S2056" i="12"/>
  <c r="T2056" i="12" s="1"/>
  <c r="AB2056" i="12" s="1"/>
  <c r="S3881" i="12"/>
  <c r="T3881" i="12" s="1"/>
  <c r="AB3881" i="12" s="1"/>
  <c r="S3696" i="12"/>
  <c r="T3696" i="12" s="1"/>
  <c r="AB3696" i="12" s="1"/>
  <c r="S3795" i="12"/>
  <c r="T3795" i="12" s="1"/>
  <c r="AB3795" i="12" s="1"/>
  <c r="S3799" i="12"/>
  <c r="T3799" i="12" s="1"/>
  <c r="AB3799" i="12" s="1"/>
  <c r="AC3799" i="12" s="1"/>
  <c r="AD3799" i="12" s="1"/>
  <c r="S3730" i="12"/>
  <c r="T3730" i="12" s="1"/>
  <c r="AB3730" i="12" s="1"/>
  <c r="S3637" i="12"/>
  <c r="T3637" i="12" s="1"/>
  <c r="AB3637" i="12" s="1"/>
  <c r="AC3637" i="12" s="1"/>
  <c r="AD3637" i="12" s="1"/>
  <c r="S3593" i="12"/>
  <c r="T3593" i="12" s="1"/>
  <c r="AB3593" i="12" s="1"/>
  <c r="AC3593" i="12" s="1"/>
  <c r="AD3593" i="12" s="1"/>
  <c r="S3597" i="12"/>
  <c r="T3597" i="12" s="1"/>
  <c r="AB3597" i="12" s="1"/>
  <c r="S3572" i="12"/>
  <c r="T3572" i="12" s="1"/>
  <c r="AB3572" i="12" s="1"/>
  <c r="S3569" i="12"/>
  <c r="T3569" i="12" s="1"/>
  <c r="AB3569" i="12" s="1"/>
  <c r="S3388" i="12"/>
  <c r="T3388" i="12" s="1"/>
  <c r="AB3388" i="12" s="1"/>
  <c r="S3419" i="12"/>
  <c r="T3419" i="12" s="1"/>
  <c r="AB3419" i="12" s="1"/>
  <c r="AC3419" i="12" s="1"/>
  <c r="AD3419" i="12" s="1"/>
  <c r="S3502" i="12"/>
  <c r="T3502" i="12" s="1"/>
  <c r="AB3502" i="12" s="1"/>
  <c r="S3350" i="12"/>
  <c r="T3350" i="12" s="1"/>
  <c r="AB3350" i="12" s="1"/>
  <c r="S3264" i="12"/>
  <c r="T3264" i="12" s="1"/>
  <c r="AB3264" i="12" s="1"/>
  <c r="AC3264" i="12" s="1"/>
  <c r="AD3264" i="12" s="1"/>
  <c r="S3230" i="12"/>
  <c r="T3230" i="12" s="1"/>
  <c r="AB3230" i="12" s="1"/>
  <c r="S3131" i="12"/>
  <c r="T3131" i="12" s="1"/>
  <c r="AB3131" i="12" s="1"/>
  <c r="S3274" i="12"/>
  <c r="T3274" i="12" s="1"/>
  <c r="AB3274" i="12" s="1"/>
  <c r="S3203" i="12"/>
  <c r="T3203" i="12" s="1"/>
  <c r="AB3203" i="12" s="1"/>
  <c r="AC3203" i="12" s="1"/>
  <c r="AD3203" i="12" s="1"/>
  <c r="S3191" i="12"/>
  <c r="T3191" i="12" s="1"/>
  <c r="AB3191" i="12" s="1"/>
  <c r="AC3191" i="12" s="1"/>
  <c r="AD3191" i="12" s="1"/>
  <c r="S3128" i="12"/>
  <c r="T3128" i="12" s="1"/>
  <c r="AB3128" i="12" s="1"/>
  <c r="AC3128" i="12" s="1"/>
  <c r="AD3128" i="12" s="1"/>
  <c r="S3303" i="12"/>
  <c r="T3303" i="12" s="1"/>
  <c r="AB3303" i="12" s="1"/>
  <c r="AC3303" i="12" s="1"/>
  <c r="AD3303" i="12" s="1"/>
  <c r="S3011" i="12"/>
  <c r="T3011" i="12" s="1"/>
  <c r="AB3011" i="12" s="1"/>
  <c r="AC3011" i="12" s="1"/>
  <c r="AD3011" i="12" s="1"/>
  <c r="S2898" i="12"/>
  <c r="T2898" i="12" s="1"/>
  <c r="AB2898" i="12" s="1"/>
  <c r="S3030" i="12"/>
  <c r="T3030" i="12" s="1"/>
  <c r="AB3030" i="12" s="1"/>
  <c r="S2979" i="12"/>
  <c r="T2979" i="12" s="1"/>
  <c r="AB2979" i="12" s="1"/>
  <c r="S2867" i="12"/>
  <c r="T2867" i="12" s="1"/>
  <c r="AB2867" i="12" s="1"/>
  <c r="S2955" i="12"/>
  <c r="T2955" i="12" s="1"/>
  <c r="AB2955" i="12" s="1"/>
  <c r="AC2955" i="12" s="1"/>
  <c r="AD2955" i="12" s="1"/>
  <c r="S3164" i="12"/>
  <c r="T3164" i="12" s="1"/>
  <c r="AB3164" i="12" s="1"/>
  <c r="S3081" i="12"/>
  <c r="T3081" i="12" s="1"/>
  <c r="AB3081" i="12" s="1"/>
  <c r="S3014" i="12"/>
  <c r="T3014" i="12" s="1"/>
  <c r="AB3014" i="12" s="1"/>
  <c r="AC3014" i="12" s="1"/>
  <c r="AD3014" i="12" s="1"/>
  <c r="S2966" i="12"/>
  <c r="T2966" i="12" s="1"/>
  <c r="AB2966" i="12" s="1"/>
  <c r="S3001" i="12"/>
  <c r="T3001" i="12" s="1"/>
  <c r="AB3001" i="12" s="1"/>
  <c r="S3064" i="12"/>
  <c r="T3064" i="12" s="1"/>
  <c r="AB3064" i="12" s="1"/>
  <c r="S2821" i="12"/>
  <c r="T2821" i="12" s="1"/>
  <c r="AB2821" i="12" s="1"/>
  <c r="S2762" i="12"/>
  <c r="T2762" i="12" s="1"/>
  <c r="AB2762" i="12" s="1"/>
  <c r="AC2762" i="12" s="1"/>
  <c r="AD2762" i="12" s="1"/>
  <c r="S2885" i="12"/>
  <c r="T2885" i="12" s="1"/>
  <c r="AB2885" i="12" s="1"/>
  <c r="AC2885" i="12" s="1"/>
  <c r="AD2885" i="12" s="1"/>
  <c r="S2858" i="12"/>
  <c r="T2858" i="12" s="1"/>
  <c r="AB2858" i="12" s="1"/>
  <c r="AC2858" i="12" s="1"/>
  <c r="AD2858" i="12" s="1"/>
  <c r="S2768" i="12"/>
  <c r="T2768" i="12" s="1"/>
  <c r="AB2768" i="12" s="1"/>
  <c r="AC2768" i="12" s="1"/>
  <c r="AD2768" i="12" s="1"/>
  <c r="S2873" i="12"/>
  <c r="T2873" i="12" s="1"/>
  <c r="AB2873" i="12" s="1"/>
  <c r="S2679" i="12"/>
  <c r="T2679" i="12" s="1"/>
  <c r="AB2679" i="12" s="1"/>
  <c r="S2671" i="12"/>
  <c r="T2671" i="12" s="1"/>
  <c r="AB2671" i="12" s="1"/>
  <c r="S2742" i="12"/>
  <c r="T2742" i="12" s="1"/>
  <c r="AB2742" i="12" s="1"/>
  <c r="AC2742" i="12" s="1"/>
  <c r="AD2742" i="12" s="1"/>
  <c r="S2690" i="12"/>
  <c r="T2690" i="12" s="1"/>
  <c r="AB2690" i="12" s="1"/>
  <c r="AC2690" i="12" s="1"/>
  <c r="AD2690" i="12" s="1"/>
  <c r="S2741" i="12"/>
  <c r="T2741" i="12" s="1"/>
  <c r="AB2741" i="12" s="1"/>
  <c r="S2669" i="12"/>
  <c r="T2669" i="12" s="1"/>
  <c r="AB2669" i="12" s="1"/>
  <c r="S2678" i="12"/>
  <c r="T2678" i="12" s="1"/>
  <c r="AB2678" i="12" s="1"/>
  <c r="AC2678" i="12" s="1"/>
  <c r="AD2678" i="12" s="1"/>
  <c r="S2574" i="12"/>
  <c r="T2574" i="12" s="1"/>
  <c r="AB2574" i="12" s="1"/>
  <c r="S2582" i="12"/>
  <c r="T2582" i="12" s="1"/>
  <c r="AB2582" i="12" s="1"/>
  <c r="S2543" i="12"/>
  <c r="T2543" i="12" s="1"/>
  <c r="AB2543" i="12" s="1"/>
  <c r="S2480" i="12"/>
  <c r="T2480" i="12" s="1"/>
  <c r="AB2480" i="12" s="1"/>
  <c r="S2607" i="12"/>
  <c r="T2607" i="12" s="1"/>
  <c r="AB2607" i="12" s="1"/>
  <c r="S2490" i="12"/>
  <c r="T2490" i="12" s="1"/>
  <c r="AB2490" i="12" s="1"/>
  <c r="AC2490" i="12" s="1"/>
  <c r="AD2490" i="12" s="1"/>
  <c r="S2572" i="12"/>
  <c r="T2572" i="12" s="1"/>
  <c r="AB2572" i="12" s="1"/>
  <c r="AC2572" i="12" s="1"/>
  <c r="AD2572" i="12" s="1"/>
  <c r="S2621" i="12"/>
  <c r="T2621" i="12" s="1"/>
  <c r="AB2621" i="12" s="1"/>
  <c r="AC2621" i="12" s="1"/>
  <c r="AD2621" i="12" s="1"/>
  <c r="S2455" i="12"/>
  <c r="T2455" i="12" s="1"/>
  <c r="AB2455" i="12" s="1"/>
  <c r="AC2455" i="12" s="1"/>
  <c r="AD2455" i="12" s="1"/>
  <c r="S2583" i="12"/>
  <c r="T2583" i="12" s="1"/>
  <c r="AB2583" i="12" s="1"/>
  <c r="S2460" i="12"/>
  <c r="T2460" i="12" s="1"/>
  <c r="AB2460" i="12" s="1"/>
  <c r="S2446" i="12"/>
  <c r="T2446" i="12" s="1"/>
  <c r="AB2446" i="12" s="1"/>
  <c r="S2381" i="12"/>
  <c r="T2381" i="12" s="1"/>
  <c r="AB2381" i="12" s="1"/>
  <c r="AC2381" i="12" s="1"/>
  <c r="AD2381" i="12" s="1"/>
  <c r="S2271" i="12"/>
  <c r="T2271" i="12" s="1"/>
  <c r="AB2271" i="12" s="1"/>
  <c r="S2377" i="12"/>
  <c r="T2377" i="12" s="1"/>
  <c r="AB2377" i="12" s="1"/>
  <c r="AC2377" i="12" s="1"/>
  <c r="AD2377" i="12" s="1"/>
  <c r="S2400" i="12"/>
  <c r="T2400" i="12" s="1"/>
  <c r="AB2400" i="12" s="1"/>
  <c r="AC2400" i="12" s="1"/>
  <c r="AD2400" i="12" s="1"/>
  <c r="S2375" i="12"/>
  <c r="T2375" i="12" s="1"/>
  <c r="AB2375" i="12" s="1"/>
  <c r="S2332" i="12"/>
  <c r="T2332" i="12" s="1"/>
  <c r="AB2332" i="12" s="1"/>
  <c r="S2205" i="12"/>
  <c r="T2205" i="12" s="1"/>
  <c r="AB2205" i="12" s="1"/>
  <c r="S2225" i="12"/>
  <c r="T2225" i="12" s="1"/>
  <c r="AB2225" i="12" s="1"/>
  <c r="AC2225" i="12" s="1"/>
  <c r="AD2225" i="12" s="1"/>
  <c r="S2286" i="12"/>
  <c r="T2286" i="12" s="1"/>
  <c r="AB2286" i="12" s="1"/>
  <c r="S2218" i="12"/>
  <c r="T2218" i="12" s="1"/>
  <c r="AB2218" i="12" s="1"/>
  <c r="AC2218" i="12" s="1"/>
  <c r="AD2218" i="12" s="1"/>
  <c r="S2283" i="12"/>
  <c r="T2283" i="12" s="1"/>
  <c r="AB2283" i="12" s="1"/>
  <c r="AC2283" i="12" s="1"/>
  <c r="AD2283" i="12" s="1"/>
  <c r="S2380" i="12"/>
  <c r="T2380" i="12" s="1"/>
  <c r="AB2380" i="12" s="1"/>
  <c r="AC2380" i="12" s="1"/>
  <c r="AD2380" i="12" s="1"/>
  <c r="S2382" i="12"/>
  <c r="T2382" i="12" s="1"/>
  <c r="AB2382" i="12" s="1"/>
  <c r="AC2382" i="12" s="1"/>
  <c r="AD2382" i="12" s="1"/>
  <c r="S2269" i="12"/>
  <c r="T2269" i="12" s="1"/>
  <c r="AB2269" i="12" s="1"/>
  <c r="S2302" i="12"/>
  <c r="T2302" i="12" s="1"/>
  <c r="AB2302" i="12" s="1"/>
  <c r="S2092" i="12"/>
  <c r="T2092" i="12" s="1"/>
  <c r="AB2092" i="12" s="1"/>
  <c r="S2238" i="12"/>
  <c r="T2238" i="12" s="1"/>
  <c r="AB2238" i="12" s="1"/>
  <c r="AC2238" i="12" s="1"/>
  <c r="AD2238" i="12" s="1"/>
  <c r="S2050" i="12"/>
  <c r="T2050" i="12" s="1"/>
  <c r="AB2050" i="12" s="1"/>
  <c r="S2059" i="12"/>
  <c r="T2059" i="12" s="1"/>
  <c r="AB2059" i="12" s="1"/>
  <c r="S2008" i="12"/>
  <c r="T2008" i="12" s="1"/>
  <c r="AB2008" i="12" s="1"/>
  <c r="AC2008" i="12" s="1"/>
  <c r="AD2008" i="12" s="1"/>
  <c r="S1965" i="12"/>
  <c r="T1965" i="12" s="1"/>
  <c r="AB1965" i="12" s="1"/>
  <c r="S1960" i="12"/>
  <c r="T1960" i="12" s="1"/>
  <c r="AB1960" i="12" s="1"/>
  <c r="S2023" i="12"/>
  <c r="T2023" i="12" s="1"/>
  <c r="AB2023" i="12" s="1"/>
  <c r="S2046" i="12"/>
  <c r="T2046" i="12" s="1"/>
  <c r="AB2046" i="12" s="1"/>
  <c r="S1941" i="12"/>
  <c r="T1941" i="12" s="1"/>
  <c r="AB1941" i="12" s="1"/>
  <c r="AC1941" i="12" s="1"/>
  <c r="AD1941" i="12" s="1"/>
  <c r="S2009" i="12"/>
  <c r="T2009" i="12" s="1"/>
  <c r="AB2009" i="12" s="1"/>
  <c r="AC2009" i="12" s="1"/>
  <c r="AD2009" i="12" s="1"/>
  <c r="S3926" i="12"/>
  <c r="T3926" i="12" s="1"/>
  <c r="AB3926" i="12" s="1"/>
  <c r="S3837" i="12"/>
  <c r="T3837" i="12" s="1"/>
  <c r="AB3837" i="12" s="1"/>
  <c r="AC3837" i="12" s="1"/>
  <c r="AD3837" i="12" s="1"/>
  <c r="S3724" i="12"/>
  <c r="T3724" i="12" s="1"/>
  <c r="AB3724" i="12" s="1"/>
  <c r="S3601" i="12"/>
  <c r="T3601" i="12" s="1"/>
  <c r="AB3601" i="12" s="1"/>
  <c r="AC3601" i="12" s="1"/>
  <c r="AD3601" i="12" s="1"/>
  <c r="S3676" i="12"/>
  <c r="T3676" i="12" s="1"/>
  <c r="AB3676" i="12" s="1"/>
  <c r="S3796" i="12"/>
  <c r="T3796" i="12" s="1"/>
  <c r="AB3796" i="12" s="1"/>
  <c r="AC3796" i="12" s="1"/>
  <c r="AD3796" i="12" s="1"/>
  <c r="S3485" i="12"/>
  <c r="T3485" i="12" s="1"/>
  <c r="AB3485" i="12" s="1"/>
  <c r="AC3485" i="12" s="1"/>
  <c r="AD3485" i="12" s="1"/>
  <c r="S3457" i="12"/>
  <c r="T3457" i="12" s="1"/>
  <c r="AB3457" i="12" s="1"/>
  <c r="S3384" i="12"/>
  <c r="T3384" i="12" s="1"/>
  <c r="AB3384" i="12" s="1"/>
  <c r="S3577" i="12"/>
  <c r="T3577" i="12" s="1"/>
  <c r="AB3577" i="12" s="1"/>
  <c r="AC3577" i="12" s="1"/>
  <c r="AD3577" i="12" s="1"/>
  <c r="S3452" i="12"/>
  <c r="T3452" i="12" s="1"/>
  <c r="AB3452" i="12" s="1"/>
  <c r="S3526" i="12"/>
  <c r="T3526" i="12" s="1"/>
  <c r="AB3526" i="12" s="1"/>
  <c r="S3310" i="12"/>
  <c r="T3310" i="12" s="1"/>
  <c r="AB3310" i="12" s="1"/>
  <c r="S3269" i="12"/>
  <c r="T3269" i="12" s="1"/>
  <c r="AB3269" i="12" s="1"/>
  <c r="S3153" i="12"/>
  <c r="T3153" i="12" s="1"/>
  <c r="AB3153" i="12" s="1"/>
  <c r="AC3153" i="12" s="1"/>
  <c r="AD3153" i="12" s="1"/>
  <c r="S3163" i="12"/>
  <c r="T3163" i="12" s="1"/>
  <c r="AB3163" i="12" s="1"/>
  <c r="AC3163" i="12" s="1"/>
  <c r="AD3163" i="12" s="1"/>
  <c r="S3375" i="12"/>
  <c r="T3375" i="12" s="1"/>
  <c r="AB3375" i="12" s="1"/>
  <c r="AC3375" i="12" s="1"/>
  <c r="AD3375" i="12" s="1"/>
  <c r="S3316" i="12"/>
  <c r="T3316" i="12" s="1"/>
  <c r="AB3316" i="12" s="1"/>
  <c r="AC3316" i="12" s="1"/>
  <c r="AD3316" i="12" s="1"/>
  <c r="S3193" i="12"/>
  <c r="T3193" i="12" s="1"/>
  <c r="AB3193" i="12" s="1"/>
  <c r="S3367" i="12"/>
  <c r="T3367" i="12" s="1"/>
  <c r="AB3367" i="12" s="1"/>
  <c r="S3328" i="12"/>
  <c r="T3328" i="12" s="1"/>
  <c r="AB3328" i="12" s="1"/>
  <c r="S3095" i="12"/>
  <c r="T3095" i="12" s="1"/>
  <c r="AB3095" i="12" s="1"/>
  <c r="S3024" i="12"/>
  <c r="T3024" i="12" s="1"/>
  <c r="AB3024" i="12" s="1"/>
  <c r="AC3024" i="12" s="1"/>
  <c r="AD3024" i="12" s="1"/>
  <c r="S2923" i="12"/>
  <c r="T2923" i="12" s="1"/>
  <c r="AB2923" i="12" s="1"/>
  <c r="S3020" i="12"/>
  <c r="T3020" i="12" s="1"/>
  <c r="AB3020" i="12" s="1"/>
  <c r="S3017" i="12"/>
  <c r="T3017" i="12" s="1"/>
  <c r="AB3017" i="12" s="1"/>
  <c r="AC3017" i="12" s="1"/>
  <c r="AD3017" i="12" s="1"/>
  <c r="S3006" i="12"/>
  <c r="T3006" i="12" s="1"/>
  <c r="AB3006" i="12" s="1"/>
  <c r="S2983" i="12"/>
  <c r="T2983" i="12" s="1"/>
  <c r="AB2983" i="12" s="1"/>
  <c r="S2965" i="12"/>
  <c r="T2965" i="12" s="1"/>
  <c r="AB2965" i="12" s="1"/>
  <c r="S3107" i="12"/>
  <c r="T3107" i="12" s="1"/>
  <c r="AB3107" i="12" s="1"/>
  <c r="AC3107" i="12" s="1"/>
  <c r="AD3107" i="12" s="1"/>
  <c r="S2889" i="12"/>
  <c r="T2889" i="12" s="1"/>
  <c r="AB2889" i="12" s="1"/>
  <c r="AC2889" i="12" s="1"/>
  <c r="AD2889" i="12" s="1"/>
  <c r="S3115" i="12"/>
  <c r="T3115" i="12" s="1"/>
  <c r="AB3115" i="12" s="1"/>
  <c r="AC3115" i="12" s="1"/>
  <c r="AD3115" i="12" s="1"/>
  <c r="S3090" i="12"/>
  <c r="T3090" i="12" s="1"/>
  <c r="AB3090" i="12" s="1"/>
  <c r="AC3090" i="12" s="1"/>
  <c r="AD3090" i="12" s="1"/>
  <c r="S2938" i="12"/>
  <c r="T2938" i="12" s="1"/>
  <c r="AB2938" i="12" s="1"/>
  <c r="AC2938" i="12" s="1"/>
  <c r="AD2938" i="12" s="1"/>
  <c r="S2783" i="12"/>
  <c r="T2783" i="12" s="1"/>
  <c r="AB2783" i="12" s="1"/>
  <c r="AC2783" i="12" s="1"/>
  <c r="AD2783" i="12" s="1"/>
  <c r="S2942" i="12"/>
  <c r="T2942" i="12" s="1"/>
  <c r="AB2942" i="12" s="1"/>
  <c r="S2815" i="12"/>
  <c r="T2815" i="12" s="1"/>
  <c r="AB2815" i="12" s="1"/>
  <c r="S2771" i="12"/>
  <c r="T2771" i="12" s="1"/>
  <c r="AB2771" i="12" s="1"/>
  <c r="S2814" i="12"/>
  <c r="T2814" i="12" s="1"/>
  <c r="AB2814" i="12" s="1"/>
  <c r="AC2814" i="12" s="1"/>
  <c r="AD2814" i="12" s="1"/>
  <c r="S2805" i="12"/>
  <c r="T2805" i="12" s="1"/>
  <c r="AB2805" i="12" s="1"/>
  <c r="S2839" i="12"/>
  <c r="T2839" i="12" s="1"/>
  <c r="AB2839" i="12" s="1"/>
  <c r="S2649" i="12"/>
  <c r="T2649" i="12" s="1"/>
  <c r="AB2649" i="12" s="1"/>
  <c r="AC2649" i="12" s="1"/>
  <c r="AD2649" i="12" s="1"/>
  <c r="S2744" i="12"/>
  <c r="T2744" i="12" s="1"/>
  <c r="AB2744" i="12" s="1"/>
  <c r="S2705" i="12"/>
  <c r="T2705" i="12" s="1"/>
  <c r="AB2705" i="12" s="1"/>
  <c r="S2689" i="12"/>
  <c r="T2689" i="12" s="1"/>
  <c r="AB2689" i="12" s="1"/>
  <c r="S2782" i="12"/>
  <c r="T2782" i="12" s="1"/>
  <c r="AB2782" i="12" s="1"/>
  <c r="S2752" i="12"/>
  <c r="T2752" i="12" s="1"/>
  <c r="AB2752" i="12" s="1"/>
  <c r="S2501" i="12"/>
  <c r="T2501" i="12" s="1"/>
  <c r="AB2501" i="12" s="1"/>
  <c r="AC2501" i="12" s="1"/>
  <c r="AD2501" i="12" s="1"/>
  <c r="S2553" i="12"/>
  <c r="T2553" i="12" s="1"/>
  <c r="AB2553" i="12" s="1"/>
  <c r="AC2553" i="12" s="1"/>
  <c r="AD2553" i="12" s="1"/>
  <c r="S2596" i="12"/>
  <c r="T2596" i="12" s="1"/>
  <c r="AB2596" i="12" s="1"/>
  <c r="AC2596" i="12" s="1"/>
  <c r="AD2596" i="12" s="1"/>
  <c r="S2544" i="12"/>
  <c r="T2544" i="12" s="1"/>
  <c r="AB2544" i="12" s="1"/>
  <c r="S2696" i="12"/>
  <c r="T2696" i="12" s="1"/>
  <c r="AB2696" i="12" s="1"/>
  <c r="S2629" i="12"/>
  <c r="T2629" i="12" s="1"/>
  <c r="AB2629" i="12" s="1"/>
  <c r="S2615" i="12"/>
  <c r="T2615" i="12" s="1"/>
  <c r="AB2615" i="12" s="1"/>
  <c r="AC2615" i="12" s="1"/>
  <c r="AD2615" i="12" s="1"/>
  <c r="S2284" i="12"/>
  <c r="T2284" i="12" s="1"/>
  <c r="AB2284" i="12" s="1"/>
  <c r="AC2284" i="12" s="1"/>
  <c r="AD2284" i="12" s="1"/>
  <c r="S2594" i="12"/>
  <c r="T2594" i="12" s="1"/>
  <c r="AB2594" i="12" s="1"/>
  <c r="S2597" i="12"/>
  <c r="T2597" i="12" s="1"/>
  <c r="AB2597" i="12" s="1"/>
  <c r="AC2597" i="12" s="1"/>
  <c r="AD2597" i="12" s="1"/>
  <c r="S2512" i="12"/>
  <c r="T2512" i="12" s="1"/>
  <c r="AB2512" i="12" s="1"/>
  <c r="AC2512" i="12" s="1"/>
  <c r="AD2512" i="12" s="1"/>
  <c r="S2443" i="12"/>
  <c r="T2443" i="12" s="1"/>
  <c r="AB2443" i="12" s="1"/>
  <c r="S2449" i="12"/>
  <c r="T2449" i="12" s="1"/>
  <c r="AB2449" i="12" s="1"/>
  <c r="S2362" i="12"/>
  <c r="T2362" i="12" s="1"/>
  <c r="AB2362" i="12" s="1"/>
  <c r="S2437" i="12"/>
  <c r="T2437" i="12" s="1"/>
  <c r="AB2437" i="12" s="1"/>
  <c r="S2427" i="12"/>
  <c r="T2427" i="12" s="1"/>
  <c r="AB2427" i="12" s="1"/>
  <c r="S2354" i="12"/>
  <c r="T2354" i="12" s="1"/>
  <c r="AB2354" i="12" s="1"/>
  <c r="S2355" i="12"/>
  <c r="T2355" i="12" s="1"/>
  <c r="AB2355" i="12" s="1"/>
  <c r="AC2355" i="12" s="1"/>
  <c r="AD2355" i="12" s="1"/>
  <c r="S2313" i="12"/>
  <c r="T2313" i="12" s="1"/>
  <c r="AB2313" i="12" s="1"/>
  <c r="AC2313" i="12" s="1"/>
  <c r="AD2313" i="12" s="1"/>
  <c r="S2253" i="12"/>
  <c r="T2253" i="12" s="1"/>
  <c r="AB2253" i="12" s="1"/>
  <c r="S2209" i="12"/>
  <c r="T2209" i="12" s="1"/>
  <c r="AB2209" i="12" s="1"/>
  <c r="S2182" i="12"/>
  <c r="T2182" i="12" s="1"/>
  <c r="AB2182" i="12" s="1"/>
  <c r="S2191" i="12"/>
  <c r="T2191" i="12" s="1"/>
  <c r="AB2191" i="12" s="1"/>
  <c r="S2337" i="12"/>
  <c r="T2337" i="12" s="1"/>
  <c r="AB2337" i="12" s="1"/>
  <c r="AC2337" i="12" s="1"/>
  <c r="AD2337" i="12" s="1"/>
  <c r="S2129" i="12"/>
  <c r="T2129" i="12" s="1"/>
  <c r="AB2129" i="12" s="1"/>
  <c r="S2025" i="12"/>
  <c r="T2025" i="12" s="1"/>
  <c r="AB2025" i="12" s="1"/>
  <c r="S2172" i="12"/>
  <c r="T2172" i="12" s="1"/>
  <c r="AB2172" i="12" s="1"/>
  <c r="AC2172" i="12" s="1"/>
  <c r="AD2172" i="12" s="1"/>
  <c r="S2016" i="12"/>
  <c r="T2016" i="12" s="1"/>
  <c r="AB2016" i="12" s="1"/>
  <c r="S2234" i="12"/>
  <c r="T2234" i="12" s="1"/>
  <c r="AB2234" i="12" s="1"/>
  <c r="S1980" i="12"/>
  <c r="T1980" i="12" s="1"/>
  <c r="AB1980" i="12" s="1"/>
  <c r="S2021" i="12"/>
  <c r="T2021" i="12" s="1"/>
  <c r="AB2021" i="12" s="1"/>
  <c r="AC2021" i="12" s="1"/>
  <c r="AD2021" i="12" s="1"/>
  <c r="S1999" i="12"/>
  <c r="T1999" i="12" s="1"/>
  <c r="AB1999" i="12" s="1"/>
  <c r="AC1999" i="12" s="1"/>
  <c r="AD1999" i="12" s="1"/>
  <c r="S1990" i="12"/>
  <c r="T1990" i="12" s="1"/>
  <c r="AB1990" i="12" s="1"/>
  <c r="S2102" i="12"/>
  <c r="T2102" i="12" s="1"/>
  <c r="AB2102" i="12" s="1"/>
  <c r="AC2102" i="12" s="1"/>
  <c r="AD2102" i="12" s="1"/>
  <c r="S2003" i="12"/>
  <c r="T2003" i="12" s="1"/>
  <c r="AB2003" i="12" s="1"/>
  <c r="AC2003" i="12" s="1"/>
  <c r="AD2003" i="12" s="1"/>
  <c r="S2054" i="12"/>
  <c r="T2054" i="12" s="1"/>
  <c r="AB2054" i="12" s="1"/>
  <c r="S1953" i="12"/>
  <c r="T1953" i="12" s="1"/>
  <c r="AB1953" i="12" s="1"/>
  <c r="S1848" i="12"/>
  <c r="T1848" i="12" s="1"/>
  <c r="AB1848" i="12" s="1"/>
  <c r="S3880" i="12"/>
  <c r="T3880" i="12" s="1"/>
  <c r="AB3880" i="12" s="1"/>
  <c r="S3850" i="12"/>
  <c r="T3850" i="12" s="1"/>
  <c r="AB3850" i="12" s="1"/>
  <c r="AC3850" i="12" s="1"/>
  <c r="AD3850" i="12" s="1"/>
  <c r="S3623" i="12"/>
  <c r="T3623" i="12" s="1"/>
  <c r="AB3623" i="12" s="1"/>
  <c r="S3723" i="12"/>
  <c r="T3723" i="12" s="1"/>
  <c r="AB3723" i="12" s="1"/>
  <c r="S3616" i="12"/>
  <c r="T3616" i="12" s="1"/>
  <c r="AB3616" i="12" s="1"/>
  <c r="AC3616" i="12" s="1"/>
  <c r="AD3616" i="12" s="1"/>
  <c r="S3680" i="12"/>
  <c r="T3680" i="12" s="1"/>
  <c r="AB3680" i="12" s="1"/>
  <c r="S3807" i="12"/>
  <c r="T3807" i="12" s="1"/>
  <c r="AB3807" i="12" s="1"/>
  <c r="S3596" i="12"/>
  <c r="T3596" i="12" s="1"/>
  <c r="AB3596" i="12" s="1"/>
  <c r="S3439" i="12"/>
  <c r="T3439" i="12" s="1"/>
  <c r="AB3439" i="12" s="1"/>
  <c r="S3587" i="12"/>
  <c r="T3587" i="12" s="1"/>
  <c r="AB3587" i="12" s="1"/>
  <c r="AC3587" i="12" s="1"/>
  <c r="AD3587" i="12" s="1"/>
  <c r="S3379" i="12"/>
  <c r="T3379" i="12" s="1"/>
  <c r="AB3379" i="12" s="1"/>
  <c r="S3446" i="12"/>
  <c r="T3446" i="12" s="1"/>
  <c r="AB3446" i="12" s="1"/>
  <c r="AC3446" i="12" s="1"/>
  <c r="AD3446" i="12" s="1"/>
  <c r="S3394" i="12"/>
  <c r="T3394" i="12" s="1"/>
  <c r="AB3394" i="12" s="1"/>
  <c r="AC3394" i="12" s="1"/>
  <c r="AD3394" i="12" s="1"/>
  <c r="S3447" i="12"/>
  <c r="T3447" i="12" s="1"/>
  <c r="AB3447" i="12" s="1"/>
  <c r="AC3447" i="12" s="1"/>
  <c r="AD3447" i="12" s="1"/>
  <c r="S3279" i="12"/>
  <c r="T3279" i="12" s="1"/>
  <c r="AB3279" i="12" s="1"/>
  <c r="S3201" i="12"/>
  <c r="T3201" i="12" s="1"/>
  <c r="AB3201" i="12" s="1"/>
  <c r="S3302" i="12"/>
  <c r="T3302" i="12" s="1"/>
  <c r="AB3302" i="12" s="1"/>
  <c r="AC3302" i="12" s="1"/>
  <c r="AD3302" i="12" s="1"/>
  <c r="S3207" i="12"/>
  <c r="T3207" i="12" s="1"/>
  <c r="AB3207" i="12" s="1"/>
  <c r="S3242" i="12"/>
  <c r="T3242" i="12" s="1"/>
  <c r="AB3242" i="12" s="1"/>
  <c r="S3218" i="12"/>
  <c r="T3218" i="12" s="1"/>
  <c r="AB3218" i="12" s="1"/>
  <c r="S3250" i="12"/>
  <c r="T3250" i="12" s="1"/>
  <c r="AB3250" i="12" s="1"/>
  <c r="AC3250" i="12" s="1"/>
  <c r="AD3250" i="12" s="1"/>
  <c r="S3118" i="12"/>
  <c r="T3118" i="12" s="1"/>
  <c r="AB3118" i="12" s="1"/>
  <c r="S3028" i="12"/>
  <c r="T3028" i="12" s="1"/>
  <c r="AB3028" i="12" s="1"/>
  <c r="S2892" i="12"/>
  <c r="T2892" i="12" s="1"/>
  <c r="AB2892" i="12" s="1"/>
  <c r="S3070" i="12"/>
  <c r="T3070" i="12" s="1"/>
  <c r="AB3070" i="12" s="1"/>
  <c r="S3151" i="12"/>
  <c r="T3151" i="12" s="1"/>
  <c r="AB3151" i="12" s="1"/>
  <c r="S2909" i="12"/>
  <c r="T2909" i="12" s="1"/>
  <c r="AB2909" i="12" s="1"/>
  <c r="AC2909" i="12" s="1"/>
  <c r="AD2909" i="12" s="1"/>
  <c r="S2960" i="12"/>
  <c r="T2960" i="12" s="1"/>
  <c r="AB2960" i="12" s="1"/>
  <c r="AC2960" i="12" s="1"/>
  <c r="AD2960" i="12" s="1"/>
  <c r="S3143" i="12"/>
  <c r="T3143" i="12" s="1"/>
  <c r="AB3143" i="12" s="1"/>
  <c r="AC3143" i="12" s="1"/>
  <c r="AD3143" i="12" s="1"/>
  <c r="S2959" i="12"/>
  <c r="T2959" i="12" s="1"/>
  <c r="AB2959" i="12" s="1"/>
  <c r="AC2959" i="12" s="1"/>
  <c r="AD2959" i="12" s="1"/>
  <c r="S3082" i="12"/>
  <c r="T3082" i="12" s="1"/>
  <c r="AB3082" i="12" s="1"/>
  <c r="S3117" i="12"/>
  <c r="T3117" i="12" s="1"/>
  <c r="AB3117" i="12" s="1"/>
  <c r="S3042" i="12"/>
  <c r="T3042" i="12" s="1"/>
  <c r="AB3042" i="12" s="1"/>
  <c r="S2900" i="12"/>
  <c r="T2900" i="12" s="1"/>
  <c r="AB2900" i="12" s="1"/>
  <c r="AC2900" i="12" s="1"/>
  <c r="AD2900" i="12" s="1"/>
  <c r="S2813" i="12"/>
  <c r="T2813" i="12" s="1"/>
  <c r="AB2813" i="12" s="1"/>
  <c r="S2832" i="12"/>
  <c r="T2832" i="12" s="1"/>
  <c r="AB2832" i="12" s="1"/>
  <c r="S2871" i="12"/>
  <c r="T2871" i="12" s="1"/>
  <c r="AB2871" i="12" s="1"/>
  <c r="AC2871" i="12" s="1"/>
  <c r="AD2871" i="12" s="1"/>
  <c r="S2827" i="12"/>
  <c r="T2827" i="12" s="1"/>
  <c r="AB2827" i="12" s="1"/>
  <c r="S2812" i="12"/>
  <c r="T2812" i="12" s="1"/>
  <c r="AB2812" i="12" s="1"/>
  <c r="S2804" i="12"/>
  <c r="T2804" i="12" s="1"/>
  <c r="AB2804" i="12" s="1"/>
  <c r="S2854" i="12"/>
  <c r="T2854" i="12" s="1"/>
  <c r="AB2854" i="12" s="1"/>
  <c r="AC2854" i="12" s="1"/>
  <c r="AD2854" i="12" s="1"/>
  <c r="S2850" i="12"/>
  <c r="T2850" i="12" s="1"/>
  <c r="AB2850" i="12" s="1"/>
  <c r="AC2850" i="12" s="1"/>
  <c r="AD2850" i="12" s="1"/>
  <c r="S2703" i="12"/>
  <c r="T2703" i="12" s="1"/>
  <c r="AB2703" i="12" s="1"/>
  <c r="AC2703" i="12" s="1"/>
  <c r="AD2703" i="12" s="1"/>
  <c r="S2588" i="12"/>
  <c r="T2588" i="12" s="1"/>
  <c r="AB2588" i="12" s="1"/>
  <c r="AC2588" i="12" s="1"/>
  <c r="AD2588" i="12" s="1"/>
  <c r="S2816" i="12"/>
  <c r="T2816" i="12" s="1"/>
  <c r="AB2816" i="12" s="1"/>
  <c r="AC2816" i="12" s="1"/>
  <c r="AD2816" i="12" s="1"/>
  <c r="S2692" i="12"/>
  <c r="T2692" i="12" s="1"/>
  <c r="AB2692" i="12" s="1"/>
  <c r="S2661" i="12"/>
  <c r="T2661" i="12" s="1"/>
  <c r="AB2661" i="12" s="1"/>
  <c r="S2749" i="12"/>
  <c r="T2749" i="12" s="1"/>
  <c r="AB2749" i="12" s="1"/>
  <c r="S2571" i="12"/>
  <c r="T2571" i="12" s="1"/>
  <c r="AB2571" i="12" s="1"/>
  <c r="S2638" i="12"/>
  <c r="T2638" i="12" s="1"/>
  <c r="AB2638" i="12" s="1"/>
  <c r="AC2638" i="12" s="1"/>
  <c r="AD2638" i="12" s="1"/>
  <c r="S2528" i="12"/>
  <c r="T2528" i="12" s="1"/>
  <c r="AB2528" i="12" s="1"/>
  <c r="S2609" i="12"/>
  <c r="T2609" i="12" s="1"/>
  <c r="AB2609" i="12" s="1"/>
  <c r="AC2609" i="12" s="1"/>
  <c r="AD2609" i="12" s="1"/>
  <c r="S2746" i="12"/>
  <c r="T2746" i="12" s="1"/>
  <c r="AB2746" i="12" s="1"/>
  <c r="AC2746" i="12" s="1"/>
  <c r="AD2746" i="12" s="1"/>
  <c r="S2610" i="12"/>
  <c r="T2610" i="12" s="1"/>
  <c r="AB2610" i="12" s="1"/>
  <c r="S2646" i="12"/>
  <c r="T2646" i="12" s="1"/>
  <c r="AB2646" i="12" s="1"/>
  <c r="S2494" i="12"/>
  <c r="T2494" i="12" s="1"/>
  <c r="AB2494" i="12" s="1"/>
  <c r="S2580" i="12"/>
  <c r="T2580" i="12" s="1"/>
  <c r="AB2580" i="12" s="1"/>
  <c r="S2470" i="12"/>
  <c r="T2470" i="12" s="1"/>
  <c r="AB2470" i="12" s="1"/>
  <c r="AC2470" i="12" s="1"/>
  <c r="AD2470" i="12" s="1"/>
  <c r="S2519" i="12"/>
  <c r="T2519" i="12" s="1"/>
  <c r="AB2519" i="12" s="1"/>
  <c r="S2484" i="12"/>
  <c r="T2484" i="12" s="1"/>
  <c r="AB2484" i="12" s="1"/>
  <c r="AC2484" i="12" s="1"/>
  <c r="AD2484" i="12" s="1"/>
  <c r="S2426" i="12"/>
  <c r="T2426" i="12" s="1"/>
  <c r="AB2426" i="12" s="1"/>
  <c r="AC2426" i="12" s="1"/>
  <c r="AD2426" i="12" s="1"/>
  <c r="S2492" i="12"/>
  <c r="T2492" i="12" s="1"/>
  <c r="AB2492" i="12" s="1"/>
  <c r="S2340" i="12"/>
  <c r="T2340" i="12" s="1"/>
  <c r="AB2340" i="12" s="1"/>
  <c r="S2498" i="12"/>
  <c r="T2498" i="12" s="1"/>
  <c r="AB2498" i="12" s="1"/>
  <c r="S2424" i="12"/>
  <c r="T2424" i="12" s="1"/>
  <c r="AB2424" i="12" s="1"/>
  <c r="AC2424" i="12" s="1"/>
  <c r="AD2424" i="12" s="1"/>
  <c r="S2385" i="12"/>
  <c r="T2385" i="12" s="1"/>
  <c r="AB2385" i="12" s="1"/>
  <c r="AC2385" i="12" s="1"/>
  <c r="AD2385" i="12" s="1"/>
  <c r="S2293" i="12"/>
  <c r="T2293" i="12" s="1"/>
  <c r="AB2293" i="12" s="1"/>
  <c r="S2285" i="12"/>
  <c r="T2285" i="12" s="1"/>
  <c r="AB2285" i="12" s="1"/>
  <c r="S2201" i="12"/>
  <c r="T2201" i="12" s="1"/>
  <c r="AB2201" i="12" s="1"/>
  <c r="AC2201" i="12" s="1"/>
  <c r="AD2201" i="12" s="1"/>
  <c r="S2221" i="12"/>
  <c r="T2221" i="12" s="1"/>
  <c r="AB2221" i="12" s="1"/>
  <c r="S2176" i="12"/>
  <c r="T2176" i="12" s="1"/>
  <c r="AB2176" i="12" s="1"/>
  <c r="S2281" i="12"/>
  <c r="T2281" i="12" s="1"/>
  <c r="AB2281" i="12" s="1"/>
  <c r="S2126" i="12"/>
  <c r="T2126" i="12" s="1"/>
  <c r="AB2126" i="12" s="1"/>
  <c r="S2077" i="12"/>
  <c r="T2077" i="12" s="1"/>
  <c r="AB2077" i="12" s="1"/>
  <c r="AC2077" i="12" s="1"/>
  <c r="AD2077" i="12" s="1"/>
  <c r="S2275" i="12"/>
  <c r="T2275" i="12" s="1"/>
  <c r="AB2275" i="12" s="1"/>
  <c r="AC2275" i="12" s="1"/>
  <c r="AD2275" i="12" s="1"/>
  <c r="S2190" i="12"/>
  <c r="T2190" i="12" s="1"/>
  <c r="AB2190" i="12" s="1"/>
  <c r="AC2190" i="12" s="1"/>
  <c r="AD2190" i="12" s="1"/>
  <c r="S2128" i="12"/>
  <c r="T2128" i="12" s="1"/>
  <c r="AB2128" i="12" s="1"/>
  <c r="AC2128" i="12" s="1"/>
  <c r="AD2128" i="12" s="1"/>
  <c r="S2251" i="12"/>
  <c r="T2251" i="12" s="1"/>
  <c r="AB2251" i="12" s="1"/>
  <c r="S2206" i="12"/>
  <c r="T2206" i="12" s="1"/>
  <c r="AB2206" i="12" s="1"/>
  <c r="S1896" i="12"/>
  <c r="T1896" i="12" s="1"/>
  <c r="AB1896" i="12" s="1"/>
  <c r="S2112" i="12"/>
  <c r="T2112" i="12" s="1"/>
  <c r="AB2112" i="12" s="1"/>
  <c r="S2189" i="12"/>
  <c r="T2189" i="12" s="1"/>
  <c r="AB2189" i="12" s="1"/>
  <c r="AC2189" i="12" s="1"/>
  <c r="AD2189" i="12" s="1"/>
  <c r="S2001" i="12"/>
  <c r="T2001" i="12" s="1"/>
  <c r="AB2001" i="12" s="1"/>
  <c r="S2074" i="12"/>
  <c r="T2074" i="12" s="1"/>
  <c r="AB2074" i="12" s="1"/>
  <c r="S1978" i="12"/>
  <c r="T1978" i="12" s="1"/>
  <c r="AB1978" i="12" s="1"/>
  <c r="AC1978" i="12" s="1"/>
  <c r="AD1978" i="12" s="1"/>
  <c r="S3895" i="12"/>
  <c r="T3895" i="12" s="1"/>
  <c r="AB3895" i="12" s="1"/>
  <c r="S3718" i="12"/>
  <c r="T3718" i="12" s="1"/>
  <c r="AB3718" i="12" s="1"/>
  <c r="S3826" i="12"/>
  <c r="T3826" i="12" s="1"/>
  <c r="AB3826" i="12" s="1"/>
  <c r="S3801" i="12"/>
  <c r="T3801" i="12" s="1"/>
  <c r="AB3801" i="12" s="1"/>
  <c r="AC3801" i="12" s="1"/>
  <c r="AD3801" i="12" s="1"/>
  <c r="S3849" i="12"/>
  <c r="T3849" i="12" s="1"/>
  <c r="AB3849" i="12" s="1"/>
  <c r="AC3849" i="12" s="1"/>
  <c r="AD3849" i="12" s="1"/>
  <c r="S3817" i="12"/>
  <c r="T3817" i="12" s="1"/>
  <c r="AB3817" i="12" s="1"/>
  <c r="S3747" i="12"/>
  <c r="T3747" i="12" s="1"/>
  <c r="AB3747" i="12" s="1"/>
  <c r="AC3747" i="12" s="1"/>
  <c r="AD3747" i="12" s="1"/>
  <c r="S3599" i="12"/>
  <c r="T3599" i="12" s="1"/>
  <c r="AB3599" i="12" s="1"/>
  <c r="AC3599" i="12" s="1"/>
  <c r="AD3599" i="12" s="1"/>
  <c r="S3386" i="12"/>
  <c r="T3386" i="12" s="1"/>
  <c r="AB3386" i="12" s="1"/>
  <c r="S3633" i="12"/>
  <c r="T3633" i="12" s="1"/>
  <c r="AB3633" i="12" s="1"/>
  <c r="S3431" i="12"/>
  <c r="T3431" i="12" s="1"/>
  <c r="AB3431" i="12" s="1"/>
  <c r="S3591" i="12"/>
  <c r="T3591" i="12" s="1"/>
  <c r="AB3591" i="12" s="1"/>
  <c r="S3627" i="12"/>
  <c r="T3627" i="12" s="1"/>
  <c r="AB3627" i="12" s="1"/>
  <c r="AC3627" i="12" s="1"/>
  <c r="AD3627" i="12" s="1"/>
  <c r="S3374" i="12"/>
  <c r="T3374" i="12" s="1"/>
  <c r="AB3374" i="12" s="1"/>
  <c r="S3340" i="12"/>
  <c r="T3340" i="12" s="1"/>
  <c r="AB3340" i="12" s="1"/>
  <c r="S3324" i="12"/>
  <c r="T3324" i="12" s="1"/>
  <c r="AB3324" i="12" s="1"/>
  <c r="AC3324" i="12" s="1"/>
  <c r="AD3324" i="12" s="1"/>
  <c r="S3266" i="12"/>
  <c r="T3266" i="12" s="1"/>
  <c r="AB3266" i="12" s="1"/>
  <c r="S3231" i="12"/>
  <c r="T3231" i="12" s="1"/>
  <c r="AB3231" i="12" s="1"/>
  <c r="S3357" i="12"/>
  <c r="T3357" i="12" s="1"/>
  <c r="AB3357" i="12" s="1"/>
  <c r="S3199" i="12"/>
  <c r="T3199" i="12" s="1"/>
  <c r="AB3199" i="12" s="1"/>
  <c r="S3179" i="12"/>
  <c r="T3179" i="12" s="1"/>
  <c r="AB3179" i="12" s="1"/>
  <c r="AC3179" i="12" s="1"/>
  <c r="AD3179" i="12" s="1"/>
  <c r="S3273" i="12"/>
  <c r="T3273" i="12" s="1"/>
  <c r="AB3273" i="12" s="1"/>
  <c r="AC3273" i="12" s="1"/>
  <c r="AD3273" i="12" s="1"/>
  <c r="S3122" i="12"/>
  <c r="T3122" i="12" s="1"/>
  <c r="AB3122" i="12" s="1"/>
  <c r="AC3122" i="12" s="1"/>
  <c r="AD3122" i="12" s="1"/>
  <c r="S2944" i="12"/>
  <c r="T2944" i="12" s="1"/>
  <c r="AB2944" i="12" s="1"/>
  <c r="AC2944" i="12" s="1"/>
  <c r="AD2944" i="12" s="1"/>
  <c r="S3087" i="12"/>
  <c r="T3087" i="12" s="1"/>
  <c r="AB3087" i="12" s="1"/>
  <c r="AC3087" i="12" s="1"/>
  <c r="AD3087" i="12" s="1"/>
  <c r="S2890" i="12"/>
  <c r="T2890" i="12" s="1"/>
  <c r="AB2890" i="12" s="1"/>
  <c r="S2903" i="12"/>
  <c r="T2903" i="12" s="1"/>
  <c r="AB2903" i="12" s="1"/>
  <c r="S2882" i="12"/>
  <c r="T2882" i="12" s="1"/>
  <c r="AB2882" i="12" s="1"/>
  <c r="AC2882" i="12" s="1"/>
  <c r="AD2882" i="12" s="1"/>
  <c r="S2972" i="12"/>
  <c r="T2972" i="12" s="1"/>
  <c r="AB2972" i="12" s="1"/>
  <c r="S3110" i="12"/>
  <c r="T3110" i="12" s="1"/>
  <c r="AB3110" i="12" s="1"/>
  <c r="S2999" i="12"/>
  <c r="T2999" i="12" s="1"/>
  <c r="AB2999" i="12" s="1"/>
  <c r="AC2999" i="12" s="1"/>
  <c r="AD2999" i="12" s="1"/>
  <c r="S3062" i="12"/>
  <c r="T3062" i="12" s="1"/>
  <c r="AB3062" i="12" s="1"/>
  <c r="AC3062" i="12" s="1"/>
  <c r="AD3062" i="12" s="1"/>
  <c r="S2803" i="12"/>
  <c r="T2803" i="12" s="1"/>
  <c r="AB2803" i="12" s="1"/>
  <c r="S3169" i="12"/>
  <c r="T3169" i="12" s="1"/>
  <c r="AB3169" i="12" s="1"/>
  <c r="S2906" i="12"/>
  <c r="T2906" i="12" s="1"/>
  <c r="AB2906" i="12" s="1"/>
  <c r="S2868" i="12"/>
  <c r="T2868" i="12" s="1"/>
  <c r="AB2868" i="12" s="1"/>
  <c r="S2761" i="12"/>
  <c r="T2761" i="12" s="1"/>
  <c r="AB2761" i="12" s="1"/>
  <c r="AC2761" i="12" s="1"/>
  <c r="AD2761" i="12" s="1"/>
  <c r="S2859" i="12"/>
  <c r="T2859" i="12" s="1"/>
  <c r="AB2859" i="12" s="1"/>
  <c r="S2796" i="12"/>
  <c r="T2796" i="12" s="1"/>
  <c r="AB2796" i="12" s="1"/>
  <c r="AC2796" i="12" s="1"/>
  <c r="AD2796" i="12" s="1"/>
  <c r="S2845" i="12"/>
  <c r="T2845" i="12" s="1"/>
  <c r="AB2845" i="12" s="1"/>
  <c r="AC2845" i="12" s="1"/>
  <c r="AD2845" i="12" s="1"/>
  <c r="S2820" i="12"/>
  <c r="T2820" i="12" s="1"/>
  <c r="AB2820" i="12" s="1"/>
  <c r="S2838" i="12"/>
  <c r="T2838" i="12" s="1"/>
  <c r="AB2838" i="12" s="1"/>
  <c r="S2754" i="12"/>
  <c r="T2754" i="12" s="1"/>
  <c r="AB2754" i="12" s="1"/>
  <c r="S2589" i="12"/>
  <c r="T2589" i="12" s="1"/>
  <c r="AB2589" i="12" s="1"/>
  <c r="S2842" i="12"/>
  <c r="T2842" i="12" s="1"/>
  <c r="AB2842" i="12" s="1"/>
  <c r="AC2842" i="12" s="1"/>
  <c r="AD2842" i="12" s="1"/>
  <c r="S3893" i="12"/>
  <c r="T3893" i="12" s="1"/>
  <c r="AB3893" i="12" s="1"/>
  <c r="S3851" i="12"/>
  <c r="T3851" i="12" s="1"/>
  <c r="AB3851" i="12" s="1"/>
  <c r="S3668" i="12"/>
  <c r="T3668" i="12" s="1"/>
  <c r="AB3668" i="12" s="1"/>
  <c r="AC3668" i="12" s="1"/>
  <c r="AD3668" i="12" s="1"/>
  <c r="S3765" i="12"/>
  <c r="T3765" i="12" s="1"/>
  <c r="AB3765" i="12" s="1"/>
  <c r="S3619" i="12"/>
  <c r="T3619" i="12" s="1"/>
  <c r="AB3619" i="12" s="1"/>
  <c r="AC3619" i="12" s="1"/>
  <c r="AD3619" i="12" s="1"/>
  <c r="S3673" i="12"/>
  <c r="T3673" i="12" s="1"/>
  <c r="AB3673" i="12" s="1"/>
  <c r="S3845" i="12"/>
  <c r="T3845" i="12" s="1"/>
  <c r="AB3845" i="12" s="1"/>
  <c r="AC3845" i="12" s="1"/>
  <c r="AD3845" i="12" s="1"/>
  <c r="S3727" i="12"/>
  <c r="T3727" i="12" s="1"/>
  <c r="AB3727" i="12" s="1"/>
  <c r="AC3727" i="12" s="1"/>
  <c r="AD3727" i="12" s="1"/>
  <c r="S3483" i="12"/>
  <c r="T3483" i="12" s="1"/>
  <c r="AB3483" i="12" s="1"/>
  <c r="AC3483" i="12" s="1"/>
  <c r="AD3483" i="12" s="1"/>
  <c r="S3410" i="12"/>
  <c r="T3410" i="12" s="1"/>
  <c r="AB3410" i="12" s="1"/>
  <c r="S3482" i="12"/>
  <c r="T3482" i="12" s="1"/>
  <c r="AB3482" i="12" s="1"/>
  <c r="AC3482" i="12" s="1"/>
  <c r="AD3482" i="12" s="1"/>
  <c r="S3421" i="12"/>
  <c r="T3421" i="12" s="1"/>
  <c r="AB3421" i="12" s="1"/>
  <c r="S3523" i="12"/>
  <c r="T3523" i="12" s="1"/>
  <c r="AB3523" i="12" s="1"/>
  <c r="S3289" i="12"/>
  <c r="T3289" i="12" s="1"/>
  <c r="AB3289" i="12" s="1"/>
  <c r="S3162" i="12"/>
  <c r="T3162" i="12" s="1"/>
  <c r="AB3162" i="12" s="1"/>
  <c r="S3305" i="12"/>
  <c r="T3305" i="12" s="1"/>
  <c r="AB3305" i="12" s="1"/>
  <c r="AC3305" i="12" s="1"/>
  <c r="AD3305" i="12" s="1"/>
  <c r="S3166" i="12"/>
  <c r="T3166" i="12" s="1"/>
  <c r="AB3166" i="12" s="1"/>
  <c r="S3304" i="12"/>
  <c r="T3304" i="12" s="1"/>
  <c r="AB3304" i="12" s="1"/>
  <c r="AC3304" i="12" s="1"/>
  <c r="AD3304" i="12" s="1"/>
  <c r="S3292" i="12"/>
  <c r="T3292" i="12" s="1"/>
  <c r="AB3292" i="12" s="1"/>
  <c r="AC3292" i="12" s="1"/>
  <c r="AD3292" i="12" s="1"/>
  <c r="S3395" i="12"/>
  <c r="T3395" i="12" s="1"/>
  <c r="AB3395" i="12" s="1"/>
  <c r="S3126" i="12"/>
  <c r="T3126" i="12" s="1"/>
  <c r="AB3126" i="12" s="1"/>
  <c r="S3040" i="12"/>
  <c r="T3040" i="12" s="1"/>
  <c r="AB3040" i="12" s="1"/>
  <c r="S2967" i="12"/>
  <c r="T2967" i="12" s="1"/>
  <c r="AB2967" i="12" s="1"/>
  <c r="AC2967" i="12" s="1"/>
  <c r="AD2967" i="12" s="1"/>
  <c r="S3260" i="12"/>
  <c r="T3260" i="12" s="1"/>
  <c r="AB3260" i="12" s="1"/>
  <c r="AC3260" i="12" s="1"/>
  <c r="AD3260" i="12" s="1"/>
  <c r="S3004" i="12"/>
  <c r="T3004" i="12" s="1"/>
  <c r="AB3004" i="12" s="1"/>
  <c r="AC3004" i="12" s="1"/>
  <c r="AD3004" i="12" s="1"/>
  <c r="S3059" i="12"/>
  <c r="T3059" i="12" s="1"/>
  <c r="AB3059" i="12" s="1"/>
  <c r="AC3059" i="12" s="1"/>
  <c r="AD3059" i="12" s="1"/>
  <c r="S2978" i="12"/>
  <c r="T2978" i="12" s="1"/>
  <c r="AB2978" i="12" s="1"/>
  <c r="AC2978" i="12" s="1"/>
  <c r="AD2978" i="12" s="1"/>
  <c r="S2947" i="12"/>
  <c r="T2947" i="12" s="1"/>
  <c r="AB2947" i="12" s="1"/>
  <c r="AC2947" i="12" s="1"/>
  <c r="AD2947" i="12" s="1"/>
  <c r="S2919" i="12"/>
  <c r="T2919" i="12" s="1"/>
  <c r="AB2919" i="12" s="1"/>
  <c r="S3052" i="12"/>
  <c r="T3052" i="12" s="1"/>
  <c r="AB3052" i="12" s="1"/>
  <c r="S2951" i="12"/>
  <c r="T2951" i="12" s="1"/>
  <c r="AB2951" i="12" s="1"/>
  <c r="AC2951" i="12" s="1"/>
  <c r="AD2951" i="12" s="1"/>
  <c r="S3053" i="12"/>
  <c r="T3053" i="12" s="1"/>
  <c r="AB3053" i="12" s="1"/>
  <c r="AC3053" i="12" s="1"/>
  <c r="AD3053" i="12" s="1"/>
  <c r="S3023" i="12"/>
  <c r="T3023" i="12" s="1"/>
  <c r="AB3023" i="12" s="1"/>
  <c r="S2765" i="12"/>
  <c r="T2765" i="12" s="1"/>
  <c r="AB2765" i="12" s="1"/>
  <c r="AC2765" i="12" s="1"/>
  <c r="AD2765" i="12" s="1"/>
  <c r="S2830" i="12"/>
  <c r="T2830" i="12" s="1"/>
  <c r="AB2830" i="12" s="1"/>
  <c r="AC2830" i="12" s="1"/>
  <c r="AD2830" i="12" s="1"/>
  <c r="S2780" i="12"/>
  <c r="T2780" i="12" s="1"/>
  <c r="AB2780" i="12" s="1"/>
  <c r="S2973" i="12"/>
  <c r="T2973" i="12" s="1"/>
  <c r="AB2973" i="12" s="1"/>
  <c r="S2808" i="12"/>
  <c r="T2808" i="12" s="1"/>
  <c r="AB2808" i="12" s="1"/>
  <c r="S2786" i="12"/>
  <c r="T2786" i="12" s="1"/>
  <c r="AB2786" i="12" s="1"/>
  <c r="S2849" i="12"/>
  <c r="T2849" i="12" s="1"/>
  <c r="AB2849" i="12" s="1"/>
  <c r="AC2849" i="12" s="1"/>
  <c r="AD2849" i="12" s="1"/>
  <c r="S2799" i="12"/>
  <c r="T2799" i="12" s="1"/>
  <c r="AB2799" i="12" s="1"/>
  <c r="AC2799" i="12" s="1"/>
  <c r="AD2799" i="12" s="1"/>
  <c r="S2788" i="12"/>
  <c r="T2788" i="12" s="1"/>
  <c r="AB2788" i="12" s="1"/>
  <c r="AC2788" i="12" s="1"/>
  <c r="AD2788" i="12" s="1"/>
  <c r="S2760" i="12"/>
  <c r="T2760" i="12" s="1"/>
  <c r="AB2760" i="12" s="1"/>
  <c r="AC2760" i="12" s="1"/>
  <c r="AD2760" i="12" s="1"/>
  <c r="S2798" i="12"/>
  <c r="T2798" i="12" s="1"/>
  <c r="AB2798" i="12" s="1"/>
  <c r="S2747" i="12"/>
  <c r="T2747" i="12" s="1"/>
  <c r="AB2747" i="12" s="1"/>
  <c r="S2710" i="12"/>
  <c r="T2710" i="12" s="1"/>
  <c r="AB2710" i="12" s="1"/>
  <c r="S2847" i="12"/>
  <c r="T2847" i="12" s="1"/>
  <c r="AB2847" i="12" s="1"/>
  <c r="S2467" i="12"/>
  <c r="T2467" i="12" s="1"/>
  <c r="AB2467" i="12" s="1"/>
  <c r="S2662" i="12"/>
  <c r="T2662" i="12" s="1"/>
  <c r="AB2662" i="12" s="1"/>
  <c r="S2554" i="12"/>
  <c r="T2554" i="12" s="1"/>
  <c r="AB2554" i="12" s="1"/>
  <c r="AC2554" i="12" s="1"/>
  <c r="AD2554" i="12" s="1"/>
  <c r="S2635" i="12"/>
  <c r="T2635" i="12" s="1"/>
  <c r="AB2635" i="12" s="1"/>
  <c r="AC2635" i="12" s="1"/>
  <c r="AD2635" i="12" s="1"/>
  <c r="S2608" i="12"/>
  <c r="T2608" i="12" s="1"/>
  <c r="AB2608" i="12" s="1"/>
  <c r="S2483" i="12"/>
  <c r="T2483" i="12" s="1"/>
  <c r="AB2483" i="12" s="1"/>
  <c r="S2645" i="12"/>
  <c r="T2645" i="12" s="1"/>
  <c r="AB2645" i="12" s="1"/>
  <c r="S2468" i="12"/>
  <c r="T2468" i="12" s="1"/>
  <c r="AB2468" i="12" s="1"/>
  <c r="AC2468" i="12" s="1"/>
  <c r="AD2468" i="12" s="1"/>
  <c r="S2515" i="12"/>
  <c r="T2515" i="12" s="1"/>
  <c r="AB2515" i="12" s="1"/>
  <c r="AC2515" i="12" s="1"/>
  <c r="AD2515" i="12" s="1"/>
  <c r="S2561" i="12"/>
  <c r="T2561" i="12" s="1"/>
  <c r="AB2561" i="12" s="1"/>
  <c r="S2359" i="12"/>
  <c r="T2359" i="12" s="1"/>
  <c r="AB2359" i="12" s="1"/>
  <c r="AC2359" i="12" s="1"/>
  <c r="AD2359" i="12" s="1"/>
  <c r="S2317" i="12"/>
  <c r="T2317" i="12" s="1"/>
  <c r="AB2317" i="12" s="1"/>
  <c r="AC2317" i="12" s="1"/>
  <c r="AD2317" i="12" s="1"/>
  <c r="S2401" i="12"/>
  <c r="T2401" i="12" s="1"/>
  <c r="AB2401" i="12" s="1"/>
  <c r="S2451" i="12"/>
  <c r="T2451" i="12" s="1"/>
  <c r="AB2451" i="12" s="1"/>
  <c r="S2463" i="12"/>
  <c r="T2463" i="12" s="1"/>
  <c r="AB2463" i="12" s="1"/>
  <c r="S2308" i="12"/>
  <c r="T2308" i="12" s="1"/>
  <c r="AB2308" i="12" s="1"/>
  <c r="S2298" i="12"/>
  <c r="T2298" i="12" s="1"/>
  <c r="AB2298" i="12" s="1"/>
  <c r="AC2298" i="12" s="1"/>
  <c r="AD2298" i="12" s="1"/>
  <c r="S2360" i="12"/>
  <c r="T2360" i="12" s="1"/>
  <c r="AB2360" i="12" s="1"/>
  <c r="S2202" i="12"/>
  <c r="T2202" i="12" s="1"/>
  <c r="AB2202" i="12" s="1"/>
  <c r="S2347" i="12"/>
  <c r="T2347" i="12" s="1"/>
  <c r="AB2347" i="12" s="1"/>
  <c r="AC2347" i="12" s="1"/>
  <c r="AD2347" i="12" s="1"/>
  <c r="S2204" i="12"/>
  <c r="T2204" i="12" s="1"/>
  <c r="AB2204" i="12" s="1"/>
  <c r="S2338" i="12"/>
  <c r="T2338" i="12" s="1"/>
  <c r="AB2338" i="12" s="1"/>
  <c r="S2246" i="12"/>
  <c r="T2246" i="12" s="1"/>
  <c r="AB2246" i="12" s="1"/>
  <c r="S2392" i="12"/>
  <c r="T2392" i="12" s="1"/>
  <c r="AB2392" i="12" s="1"/>
  <c r="S2210" i="12"/>
  <c r="T2210" i="12" s="1"/>
  <c r="AB2210" i="12" s="1"/>
  <c r="S2216" i="12"/>
  <c r="T2216" i="12" s="1"/>
  <c r="AB2216" i="12" s="1"/>
  <c r="S2089" i="12"/>
  <c r="T2089" i="12" s="1"/>
  <c r="AB2089" i="12" s="1"/>
  <c r="AC2089" i="12" s="1"/>
  <c r="AD2089" i="12" s="1"/>
  <c r="S2148" i="12"/>
  <c r="T2148" i="12" s="1"/>
  <c r="AB2148" i="12" s="1"/>
  <c r="AC2148" i="12" s="1"/>
  <c r="AD2148" i="12" s="1"/>
  <c r="S2157" i="12"/>
  <c r="T2157" i="12" s="1"/>
  <c r="AB2157" i="12" s="1"/>
  <c r="S1966" i="12"/>
  <c r="T1966" i="12" s="1"/>
  <c r="AB1966" i="12" s="1"/>
  <c r="S2170" i="12"/>
  <c r="T2170" i="12" s="1"/>
  <c r="AB2170" i="12" s="1"/>
  <c r="S2168" i="12"/>
  <c r="T2168" i="12" s="1"/>
  <c r="AB2168" i="12" s="1"/>
  <c r="AC2168" i="12" s="1"/>
  <c r="AD2168" i="12" s="1"/>
  <c r="S1948" i="12"/>
  <c r="T1948" i="12" s="1"/>
  <c r="AB1948" i="12" s="1"/>
  <c r="AC1948" i="12" s="1"/>
  <c r="AD1948" i="12" s="1"/>
  <c r="S1967" i="12"/>
  <c r="T1967" i="12" s="1"/>
  <c r="AB1967" i="12" s="1"/>
  <c r="S2007" i="12"/>
  <c r="T2007" i="12" s="1"/>
  <c r="AB2007" i="12" s="1"/>
  <c r="S2087" i="12"/>
  <c r="T2087" i="12" s="1"/>
  <c r="AB2087" i="12" s="1"/>
  <c r="AC2087" i="12" s="1"/>
  <c r="AD2087" i="12" s="1"/>
  <c r="S2014" i="12"/>
  <c r="T2014" i="12" s="1"/>
  <c r="AB2014" i="12" s="1"/>
  <c r="S1901" i="12"/>
  <c r="T1901" i="12" s="1"/>
  <c r="AB1901" i="12" s="1"/>
  <c r="S3892" i="12"/>
  <c r="T3892" i="12" s="1"/>
  <c r="AB3892" i="12" s="1"/>
  <c r="S3843" i="12"/>
  <c r="T3843" i="12" s="1"/>
  <c r="AB3843" i="12" s="1"/>
  <c r="S3734" i="12"/>
  <c r="T3734" i="12" s="1"/>
  <c r="AB3734" i="12" s="1"/>
  <c r="AC3734" i="12" s="1"/>
  <c r="AD3734" i="12" s="1"/>
  <c r="S3721" i="12"/>
  <c r="T3721" i="12" s="1"/>
  <c r="AB3721" i="12" s="1"/>
  <c r="S3594" i="12"/>
  <c r="T3594" i="12" s="1"/>
  <c r="AB3594" i="12" s="1"/>
  <c r="AC3594" i="12" s="1"/>
  <c r="AD3594" i="12" s="1"/>
  <c r="S3629" i="12"/>
  <c r="T3629" i="12" s="1"/>
  <c r="AB3629" i="12" s="1"/>
  <c r="AC3629" i="12" s="1"/>
  <c r="AD3629" i="12" s="1"/>
  <c r="S3779" i="12"/>
  <c r="T3779" i="12" s="1"/>
  <c r="AB3779" i="12" s="1"/>
  <c r="S3553" i="12"/>
  <c r="T3553" i="12" s="1"/>
  <c r="AB3553" i="12" s="1"/>
  <c r="S3606" i="12"/>
  <c r="T3606" i="12" s="1"/>
  <c r="AB3606" i="12" s="1"/>
  <c r="S3392" i="12"/>
  <c r="T3392" i="12" s="1"/>
  <c r="AB3392" i="12" s="1"/>
  <c r="S3364" i="12"/>
  <c r="T3364" i="12" s="1"/>
  <c r="AB3364" i="12" s="1"/>
  <c r="AC3364" i="12" s="1"/>
  <c r="AD3364" i="12" s="1"/>
  <c r="S3534" i="12"/>
  <c r="T3534" i="12" s="1"/>
  <c r="AB3534" i="12" s="1"/>
  <c r="S3494" i="12"/>
  <c r="T3494" i="12" s="1"/>
  <c r="AB3494" i="12" s="1"/>
  <c r="S3477" i="12"/>
  <c r="T3477" i="12" s="1"/>
  <c r="AB3477" i="12" s="1"/>
  <c r="AC3477" i="12" s="1"/>
  <c r="AD3477" i="12" s="1"/>
  <c r="S3209" i="12"/>
  <c r="T3209" i="12" s="1"/>
  <c r="AB3209" i="12" s="1"/>
  <c r="S3208" i="12"/>
  <c r="T3208" i="12" s="1"/>
  <c r="AB3208" i="12" s="1"/>
  <c r="AC3208" i="12" s="1"/>
  <c r="AD3208" i="12" s="1"/>
  <c r="S3154" i="12"/>
  <c r="T3154" i="12" s="1"/>
  <c r="AB3154" i="12" s="1"/>
  <c r="S3409" i="12"/>
  <c r="T3409" i="12" s="1"/>
  <c r="AB3409" i="12" s="1"/>
  <c r="AC3409" i="12" s="1"/>
  <c r="AD3409" i="12" s="1"/>
  <c r="S3323" i="12"/>
  <c r="T3323" i="12" s="1"/>
  <c r="AB3323" i="12" s="1"/>
  <c r="AC3323" i="12" s="1"/>
  <c r="AD3323" i="12" s="1"/>
  <c r="S3420" i="12"/>
  <c r="T3420" i="12" s="1"/>
  <c r="AB3420" i="12" s="1"/>
  <c r="S3295" i="12"/>
  <c r="T3295" i="12" s="1"/>
  <c r="AB3295" i="12" s="1"/>
  <c r="AC3295" i="12" s="1"/>
  <c r="AD3295" i="12" s="1"/>
  <c r="S2893" i="12"/>
  <c r="T2893" i="12" s="1"/>
  <c r="AB2893" i="12" s="1"/>
  <c r="AC2893" i="12" s="1"/>
  <c r="AD2893" i="12" s="1"/>
  <c r="S3109" i="12"/>
  <c r="T3109" i="12" s="1"/>
  <c r="AB3109" i="12" s="1"/>
  <c r="AC3109" i="12" s="1"/>
  <c r="AD3109" i="12" s="1"/>
  <c r="S3188" i="12"/>
  <c r="T3188" i="12" s="1"/>
  <c r="AB3188" i="12" s="1"/>
  <c r="S2910" i="12"/>
  <c r="T2910" i="12" s="1"/>
  <c r="AB2910" i="12" s="1"/>
  <c r="S3088" i="12"/>
  <c r="T3088" i="12" s="1"/>
  <c r="AB3088" i="12" s="1"/>
  <c r="AC3088" i="12" s="1"/>
  <c r="AD3088" i="12" s="1"/>
  <c r="S3133" i="12"/>
  <c r="T3133" i="12" s="1"/>
  <c r="AB3133" i="12" s="1"/>
  <c r="AC3133" i="12" s="1"/>
  <c r="AD3133" i="12" s="1"/>
  <c r="S3106" i="12"/>
  <c r="T3106" i="12" s="1"/>
  <c r="AB3106" i="12" s="1"/>
  <c r="S2958" i="12"/>
  <c r="T2958" i="12" s="1"/>
  <c r="AB2958" i="12" s="1"/>
  <c r="AC2958" i="12" s="1"/>
  <c r="AD2958" i="12" s="1"/>
  <c r="S3098" i="12"/>
  <c r="T3098" i="12" s="1"/>
  <c r="AB3098" i="12" s="1"/>
  <c r="AC3098" i="12" s="1"/>
  <c r="AD3098" i="12" s="1"/>
  <c r="S3060" i="12"/>
  <c r="T3060" i="12" s="1"/>
  <c r="AB3060" i="12" s="1"/>
  <c r="S2907" i="12"/>
  <c r="T2907" i="12" s="1"/>
  <c r="AB2907" i="12" s="1"/>
  <c r="S2963" i="12"/>
  <c r="T2963" i="12" s="1"/>
  <c r="AB2963" i="12" s="1"/>
  <c r="S2795" i="12"/>
  <c r="T2795" i="12" s="1"/>
  <c r="AB2795" i="12" s="1"/>
  <c r="S3085" i="12"/>
  <c r="T3085" i="12" s="1"/>
  <c r="AB3085" i="12" s="1"/>
  <c r="AC3085" i="12" s="1"/>
  <c r="AD3085" i="12" s="1"/>
  <c r="S2848" i="12"/>
  <c r="T2848" i="12" s="1"/>
  <c r="AB2848" i="12" s="1"/>
  <c r="AC2848" i="12" s="1"/>
  <c r="AD2848" i="12" s="1"/>
  <c r="S3022" i="12"/>
  <c r="T3022" i="12" s="1"/>
  <c r="AB3022" i="12" s="1"/>
  <c r="AC3022" i="12" s="1"/>
  <c r="AD3022" i="12" s="1"/>
  <c r="S2831" i="12"/>
  <c r="T2831" i="12" s="1"/>
  <c r="AB2831" i="12" s="1"/>
  <c r="AC2831" i="12" s="1"/>
  <c r="AD2831" i="12" s="1"/>
  <c r="S2865" i="12"/>
  <c r="T2865" i="12" s="1"/>
  <c r="AB2865" i="12" s="1"/>
  <c r="AC2865" i="12" s="1"/>
  <c r="AD2865" i="12" s="1"/>
  <c r="S2863" i="12"/>
  <c r="T2863" i="12" s="1"/>
  <c r="AB2863" i="12" s="1"/>
  <c r="S2706" i="12"/>
  <c r="T2706" i="12" s="1"/>
  <c r="AB2706" i="12" s="1"/>
  <c r="S2904" i="12"/>
  <c r="T2904" i="12" s="1"/>
  <c r="AB2904" i="12" s="1"/>
  <c r="AC2904" i="12" s="1"/>
  <c r="AD2904" i="12" s="1"/>
  <c r="S2684" i="12"/>
  <c r="T2684" i="12" s="1"/>
  <c r="AB2684" i="12" s="1"/>
  <c r="AC2684" i="12" s="1"/>
  <c r="AD2684" i="12" s="1"/>
  <c r="S2740" i="12"/>
  <c r="T2740" i="12" s="1"/>
  <c r="AB2740" i="12" s="1"/>
  <c r="S2714" i="12"/>
  <c r="T2714" i="12" s="1"/>
  <c r="AB2714" i="12" s="1"/>
  <c r="S2695" i="12"/>
  <c r="T2695" i="12" s="1"/>
  <c r="AB2695" i="12" s="1"/>
  <c r="AC2695" i="12" s="1"/>
  <c r="AD2695" i="12" s="1"/>
  <c r="S2683" i="12"/>
  <c r="T2683" i="12" s="1"/>
  <c r="AB2683" i="12" s="1"/>
  <c r="S2575" i="12"/>
  <c r="T2575" i="12" s="1"/>
  <c r="AB2575" i="12" s="1"/>
  <c r="S2510" i="12"/>
  <c r="T2510" i="12" s="1"/>
  <c r="AB2510" i="12" s="1"/>
  <c r="S2709" i="12"/>
  <c r="T2709" i="12" s="1"/>
  <c r="AB2709" i="12" s="1"/>
  <c r="S2627" i="12"/>
  <c r="T2627" i="12" s="1"/>
  <c r="AB2627" i="12" s="1"/>
  <c r="AC2627" i="12" s="1"/>
  <c r="AD2627" i="12" s="1"/>
  <c r="S2509" i="12"/>
  <c r="T2509" i="12" s="1"/>
  <c r="AB2509" i="12" s="1"/>
  <c r="AC2509" i="12" s="1"/>
  <c r="AD2509" i="12" s="1"/>
  <c r="S2573" i="12"/>
  <c r="T2573" i="12" s="1"/>
  <c r="AB2573" i="12" s="1"/>
  <c r="AC2573" i="12" s="1"/>
  <c r="AD2573" i="12" s="1"/>
  <c r="S2450" i="12"/>
  <c r="T2450" i="12" s="1"/>
  <c r="AB2450" i="12" s="1"/>
  <c r="AC2450" i="12" s="1"/>
  <c r="AD2450" i="12" s="1"/>
  <c r="S2438" i="12"/>
  <c r="T2438" i="12" s="1"/>
  <c r="AB2438" i="12" s="1"/>
  <c r="AC2438" i="12" s="1"/>
  <c r="AD2438" i="12" s="1"/>
  <c r="S2533" i="12"/>
  <c r="T2533" i="12" s="1"/>
  <c r="AB2533" i="12" s="1"/>
  <c r="S2548" i="12"/>
  <c r="T2548" i="12" s="1"/>
  <c r="AB2548" i="12" s="1"/>
  <c r="S2416" i="12"/>
  <c r="T2416" i="12" s="1"/>
  <c r="AB2416" i="12" s="1"/>
  <c r="S2311" i="12"/>
  <c r="T2311" i="12" s="1"/>
  <c r="AB2311" i="12" s="1"/>
  <c r="S2335" i="12"/>
  <c r="T2335" i="12" s="1"/>
  <c r="AB2335" i="12" s="1"/>
  <c r="S2421" i="12"/>
  <c r="T2421" i="12" s="1"/>
  <c r="AB2421" i="12" s="1"/>
  <c r="S2428" i="12"/>
  <c r="T2428" i="12" s="1"/>
  <c r="AB2428" i="12" s="1"/>
  <c r="AC2428" i="12" s="1"/>
  <c r="AD2428" i="12" s="1"/>
  <c r="S2322" i="12"/>
  <c r="T2322" i="12" s="1"/>
  <c r="AB2322" i="12" s="1"/>
  <c r="S2387" i="12"/>
  <c r="T2387" i="12" s="1"/>
  <c r="AB2387" i="12" s="1"/>
  <c r="S2309" i="12"/>
  <c r="T2309" i="12" s="1"/>
  <c r="AB2309" i="12" s="1"/>
  <c r="S2405" i="12"/>
  <c r="T2405" i="12" s="1"/>
  <c r="AB2405" i="12" s="1"/>
  <c r="AC2405" i="12" s="1"/>
  <c r="AD2405" i="12" s="1"/>
  <c r="S2287" i="12"/>
  <c r="T2287" i="12" s="1"/>
  <c r="AB2287" i="12" s="1"/>
  <c r="AC2287" i="12" s="1"/>
  <c r="AD2287" i="12" s="1"/>
  <c r="S2220" i="12"/>
  <c r="T2220" i="12" s="1"/>
  <c r="AB2220" i="12" s="1"/>
  <c r="AC2220" i="12" s="1"/>
  <c r="AD2220" i="12" s="1"/>
  <c r="S2247" i="12"/>
  <c r="T2247" i="12" s="1"/>
  <c r="AB2247" i="12" s="1"/>
  <c r="AC2247" i="12" s="1"/>
  <c r="AD2247" i="12" s="1"/>
  <c r="S2196" i="12"/>
  <c r="T2196" i="12" s="1"/>
  <c r="AB2196" i="12" s="1"/>
  <c r="AC2196" i="12" s="1"/>
  <c r="AD2196" i="12" s="1"/>
  <c r="S2268" i="12"/>
  <c r="T2268" i="12" s="1"/>
  <c r="AB2268" i="12" s="1"/>
  <c r="AC2268" i="12" s="1"/>
  <c r="AD2268" i="12" s="1"/>
  <c r="S2248" i="12"/>
  <c r="T2248" i="12" s="1"/>
  <c r="AB2248" i="12" s="1"/>
  <c r="S2278" i="12"/>
  <c r="T2278" i="12" s="1"/>
  <c r="AB2278" i="12" s="1"/>
  <c r="S2180" i="12"/>
  <c r="T2180" i="12" s="1"/>
  <c r="AB2180" i="12" s="1"/>
  <c r="S2165" i="12"/>
  <c r="T2165" i="12" s="1"/>
  <c r="AB2165" i="12" s="1"/>
  <c r="AC2165" i="12" s="1"/>
  <c r="AD2165" i="12" s="1"/>
  <c r="S2028" i="12"/>
  <c r="T2028" i="12" s="1"/>
  <c r="AB2028" i="12" s="1"/>
  <c r="S2076" i="12"/>
  <c r="T2076" i="12" s="1"/>
  <c r="AB2076" i="12" s="1"/>
  <c r="S2276" i="12"/>
  <c r="T2276" i="12" s="1"/>
  <c r="AB2276" i="12" s="1"/>
  <c r="AC2276" i="12" s="1"/>
  <c r="AD2276" i="12" s="1"/>
  <c r="S2123" i="12"/>
  <c r="T2123" i="12" s="1"/>
  <c r="AB2123" i="12" s="1"/>
  <c r="S2144" i="12"/>
  <c r="T2144" i="12" s="1"/>
  <c r="AB2144" i="12" s="1"/>
  <c r="S2011" i="12"/>
  <c r="T2011" i="12" s="1"/>
  <c r="AB2011" i="12" s="1"/>
  <c r="S2164" i="12"/>
  <c r="T2164" i="12" s="1"/>
  <c r="AB2164" i="12" s="1"/>
  <c r="S2042" i="12"/>
  <c r="T2042" i="12" s="1"/>
  <c r="AB2042" i="12" s="1"/>
  <c r="AC2042" i="12" s="1"/>
  <c r="AD2042" i="12" s="1"/>
  <c r="S1975" i="12"/>
  <c r="T1975" i="12" s="1"/>
  <c r="AB1975" i="12" s="1"/>
  <c r="AC1975" i="12" s="1"/>
  <c r="AD1975" i="12" s="1"/>
  <c r="S1997" i="12"/>
  <c r="T1997" i="12" s="1"/>
  <c r="AB1997" i="12" s="1"/>
  <c r="AC1997" i="12" s="1"/>
  <c r="AD1997" i="12" s="1"/>
  <c r="S2418" i="12"/>
  <c r="T2418" i="12" s="1"/>
  <c r="AB2418" i="12" s="1"/>
  <c r="AC2418" i="12" s="1"/>
  <c r="AD2418" i="12" s="1"/>
  <c r="S2415" i="12"/>
  <c r="T2415" i="12" s="1"/>
  <c r="AB2415" i="12" s="1"/>
  <c r="AC2415" i="12" s="1"/>
  <c r="AD2415" i="12" s="1"/>
  <c r="S2637" i="12"/>
  <c r="T2637" i="12" s="1"/>
  <c r="AB2637" i="12" s="1"/>
  <c r="S2616" i="12"/>
  <c r="T2616" i="12" s="1"/>
  <c r="AB2616" i="12" s="1"/>
  <c r="S2564" i="12"/>
  <c r="T2564" i="12" s="1"/>
  <c r="AB2564" i="12" s="1"/>
  <c r="AC2564" i="12" s="1"/>
  <c r="AD2564" i="12" s="1"/>
  <c r="S2720" i="12"/>
  <c r="T2720" i="12" s="1"/>
  <c r="AB2720" i="12" s="1"/>
  <c r="AC2720" i="12" s="1"/>
  <c r="AD2720" i="12" s="1"/>
  <c r="S2651" i="12"/>
  <c r="T2651" i="12" s="1"/>
  <c r="AB2651" i="12" s="1"/>
  <c r="S2826" i="12"/>
  <c r="T2826" i="12" s="1"/>
  <c r="AB2826" i="12" s="1"/>
  <c r="S2843" i="12"/>
  <c r="T2843" i="12" s="1"/>
  <c r="AB2843" i="12" s="1"/>
  <c r="AC2843" i="12" s="1"/>
  <c r="AD2843" i="12" s="1"/>
  <c r="S2953" i="12"/>
  <c r="T2953" i="12" s="1"/>
  <c r="AB2953" i="12" s="1"/>
  <c r="S3002" i="12"/>
  <c r="T3002" i="12" s="1"/>
  <c r="AB3002" i="12" s="1"/>
  <c r="S2996" i="12"/>
  <c r="T2996" i="12" s="1"/>
  <c r="AB2996" i="12" s="1"/>
  <c r="S3355" i="12"/>
  <c r="T3355" i="12" s="1"/>
  <c r="AB3355" i="12" s="1"/>
  <c r="S3271" i="12"/>
  <c r="T3271" i="12" s="1"/>
  <c r="AB3271" i="12" s="1"/>
  <c r="AC3271" i="12" s="1"/>
  <c r="AD3271" i="12" s="1"/>
  <c r="S3568" i="12"/>
  <c r="T3568" i="12" s="1"/>
  <c r="AB3568" i="12" s="1"/>
  <c r="S3566" i="12"/>
  <c r="T3566" i="12" s="1"/>
  <c r="AB3566" i="12" s="1"/>
  <c r="AC3566" i="12" s="1"/>
  <c r="AD3566" i="12" s="1"/>
  <c r="S3738" i="12"/>
  <c r="T3738" i="12" s="1"/>
  <c r="AB3738" i="12" s="1"/>
  <c r="AC3738" i="12" s="1"/>
  <c r="AD3738" i="12" s="1"/>
  <c r="S2514" i="12"/>
  <c r="T2514" i="12" s="1"/>
  <c r="AB2514" i="12" s="1"/>
  <c r="S2511" i="12"/>
  <c r="T2511" i="12" s="1"/>
  <c r="AB2511" i="12" s="1"/>
  <c r="S2513" i="12"/>
  <c r="T2513" i="12" s="1"/>
  <c r="AB2513" i="12" s="1"/>
  <c r="S2625" i="12"/>
  <c r="T2625" i="12" s="1"/>
  <c r="AB2625" i="12" s="1"/>
  <c r="S2567" i="12"/>
  <c r="T2567" i="12" s="1"/>
  <c r="AB2567" i="12" s="1"/>
  <c r="AC2567" i="12" s="1"/>
  <c r="AD2567" i="12" s="1"/>
  <c r="S2700" i="12"/>
  <c r="T2700" i="12" s="1"/>
  <c r="AB2700" i="12" s="1"/>
  <c r="S2697" i="12"/>
  <c r="T2697" i="12" s="1"/>
  <c r="AB2697" i="12" s="1"/>
  <c r="S2739" i="12"/>
  <c r="T2739" i="12" s="1"/>
  <c r="AB2739" i="12" s="1"/>
  <c r="AC2739" i="12" s="1"/>
  <c r="AD2739" i="12" s="1"/>
  <c r="S2822" i="12"/>
  <c r="T2822" i="12" s="1"/>
  <c r="AB2822" i="12" s="1"/>
  <c r="S2881" i="12"/>
  <c r="T2881" i="12" s="1"/>
  <c r="AB2881" i="12" s="1"/>
  <c r="S3054" i="12"/>
  <c r="T3054" i="12" s="1"/>
  <c r="AB3054" i="12" s="1"/>
  <c r="S3075" i="12"/>
  <c r="T3075" i="12" s="1"/>
  <c r="AB3075" i="12" s="1"/>
  <c r="AC3075" i="12" s="1"/>
  <c r="AD3075" i="12" s="1"/>
  <c r="S3189" i="12"/>
  <c r="T3189" i="12" s="1"/>
  <c r="AB3189" i="12" s="1"/>
  <c r="AC3189" i="12" s="1"/>
  <c r="AD3189" i="12" s="1"/>
  <c r="S3345" i="12"/>
  <c r="T3345" i="12" s="1"/>
  <c r="AB3345" i="12" s="1"/>
  <c r="AC3345" i="12" s="1"/>
  <c r="AD3345" i="12" s="1"/>
  <c r="S3608" i="12"/>
  <c r="T3608" i="12" s="1"/>
  <c r="AB3608" i="12" s="1"/>
  <c r="AC3608" i="12" s="1"/>
  <c r="AD3608" i="12" s="1"/>
  <c r="S3416" i="12"/>
  <c r="T3416" i="12" s="1"/>
  <c r="AB3416" i="12" s="1"/>
  <c r="AC3416" i="12" s="1"/>
  <c r="AD3416" i="12" s="1"/>
  <c r="S3755" i="12"/>
  <c r="T3755" i="12" s="1"/>
  <c r="AB3755" i="12" s="1"/>
  <c r="AC3755" i="12" s="1"/>
  <c r="AD3755" i="12" s="1"/>
  <c r="S2454" i="12"/>
  <c r="T2454" i="12" s="1"/>
  <c r="AB2454" i="12" s="1"/>
  <c r="S2431" i="12"/>
  <c r="T2431" i="12" s="1"/>
  <c r="AB2431" i="12" s="1"/>
  <c r="S2595" i="12"/>
  <c r="T2595" i="12" s="1"/>
  <c r="AB2595" i="12" s="1"/>
  <c r="S2605" i="12"/>
  <c r="T2605" i="12" s="1"/>
  <c r="AB2605" i="12" s="1"/>
  <c r="AC2605" i="12" s="1"/>
  <c r="AD2605" i="12" s="1"/>
  <c r="S2557" i="12"/>
  <c r="T2557" i="12" s="1"/>
  <c r="AB2557" i="12" s="1"/>
  <c r="S2680" i="12"/>
  <c r="T2680" i="12" s="1"/>
  <c r="AB2680" i="12" s="1"/>
  <c r="S2756" i="12"/>
  <c r="T2756" i="12" s="1"/>
  <c r="AB2756" i="12" s="1"/>
  <c r="AC2756" i="12" s="1"/>
  <c r="AD2756" i="12" s="1"/>
  <c r="S2879" i="12"/>
  <c r="T2879" i="12" s="1"/>
  <c r="AB2879" i="12" s="1"/>
  <c r="S3119" i="12"/>
  <c r="T3119" i="12" s="1"/>
  <c r="AB3119" i="12" s="1"/>
  <c r="S3073" i="12"/>
  <c r="T3073" i="12" s="1"/>
  <c r="AB3073" i="12" s="1"/>
  <c r="S2937" i="12"/>
  <c r="T2937" i="12" s="1"/>
  <c r="AB2937" i="12" s="1"/>
  <c r="S3180" i="12"/>
  <c r="T3180" i="12" s="1"/>
  <c r="AB3180" i="12" s="1"/>
  <c r="AC3180" i="12" s="1"/>
  <c r="AD3180" i="12" s="1"/>
  <c r="S3213" i="12"/>
  <c r="T3213" i="12" s="1"/>
  <c r="AB3213" i="12" s="1"/>
  <c r="AC3213" i="12" s="1"/>
  <c r="AD3213" i="12" s="1"/>
  <c r="S3353" i="12"/>
  <c r="T3353" i="12" s="1"/>
  <c r="AB3353" i="12" s="1"/>
  <c r="AC3353" i="12" s="1"/>
  <c r="AD3353" i="12" s="1"/>
  <c r="S3579" i="12"/>
  <c r="T3579" i="12" s="1"/>
  <c r="AB3579" i="12" s="1"/>
  <c r="AC3579" i="12" s="1"/>
  <c r="AD3579" i="12" s="1"/>
  <c r="S3726" i="12"/>
  <c r="T3726" i="12" s="1"/>
  <c r="AB3726" i="12" s="1"/>
  <c r="S3800" i="12"/>
  <c r="T3800" i="12" s="1"/>
  <c r="AB3800" i="12" s="1"/>
  <c r="S2235" i="12"/>
  <c r="T2235" i="12" s="1"/>
  <c r="AB2235" i="12" s="1"/>
  <c r="S2264" i="12"/>
  <c r="T2264" i="12" s="1"/>
  <c r="AB2264" i="12" s="1"/>
  <c r="AC2264" i="12" s="1"/>
  <c r="AD2264" i="12" s="1"/>
  <c r="S2305" i="12"/>
  <c r="T2305" i="12" s="1"/>
  <c r="AB2305" i="12" s="1"/>
  <c r="AC2305" i="12" s="1"/>
  <c r="AD2305" i="12" s="1"/>
  <c r="S2320" i="12"/>
  <c r="T2320" i="12" s="1"/>
  <c r="AB2320" i="12" s="1"/>
  <c r="S2444" i="12"/>
  <c r="T2444" i="12" s="1"/>
  <c r="AB2444" i="12" s="1"/>
  <c r="S2537" i="12"/>
  <c r="T2537" i="12" s="1"/>
  <c r="AB2537" i="12" s="1"/>
  <c r="AC2537" i="12" s="1"/>
  <c r="AD2537" i="12" s="1"/>
  <c r="S2522" i="12"/>
  <c r="T2522" i="12" s="1"/>
  <c r="AB2522" i="12" s="1"/>
  <c r="S2556" i="12"/>
  <c r="T2556" i="12" s="1"/>
  <c r="AB2556" i="12" s="1"/>
  <c r="AC2556" i="12" s="1"/>
  <c r="AD2556" i="12" s="1"/>
  <c r="S2665" i="12"/>
  <c r="T2665" i="12" s="1"/>
  <c r="AB2665" i="12" s="1"/>
  <c r="S2614" i="12"/>
  <c r="T2614" i="12" s="1"/>
  <c r="AB2614" i="12" s="1"/>
  <c r="S2708" i="12"/>
  <c r="T2708" i="12" s="1"/>
  <c r="AB2708" i="12" s="1"/>
  <c r="AC2708" i="12" s="1"/>
  <c r="AD2708" i="12" s="1"/>
  <c r="S2757" i="12"/>
  <c r="T2757" i="12" s="1"/>
  <c r="AB2757" i="12" s="1"/>
  <c r="S2667" i="12"/>
  <c r="T2667" i="12" s="1"/>
  <c r="AB2667" i="12" s="1"/>
  <c r="AC2667" i="12" s="1"/>
  <c r="AD2667" i="12" s="1"/>
  <c r="S2952" i="12"/>
  <c r="T2952" i="12" s="1"/>
  <c r="AB2952" i="12" s="1"/>
  <c r="AC2952" i="12" s="1"/>
  <c r="AD2952" i="12" s="1"/>
  <c r="S3105" i="12"/>
  <c r="T3105" i="12" s="1"/>
  <c r="AB3105" i="12" s="1"/>
  <c r="S3127" i="12"/>
  <c r="T3127" i="12" s="1"/>
  <c r="AB3127" i="12" s="1"/>
  <c r="S3259" i="12"/>
  <c r="T3259" i="12" s="1"/>
  <c r="AB3259" i="12" s="1"/>
  <c r="S3265" i="12"/>
  <c r="T3265" i="12" s="1"/>
  <c r="AB3265" i="12" s="1"/>
  <c r="S3547" i="12"/>
  <c r="T3547" i="12" s="1"/>
  <c r="AB3547" i="12" s="1"/>
  <c r="S3567" i="12"/>
  <c r="T3567" i="12" s="1"/>
  <c r="AB3567" i="12" s="1"/>
  <c r="S3844" i="12"/>
  <c r="T3844" i="12" s="1"/>
  <c r="AB3844" i="12" s="1"/>
  <c r="AC3844" i="12" s="1"/>
  <c r="AD3844" i="12" s="1"/>
  <c r="S3830" i="12"/>
  <c r="T3830" i="12" s="1"/>
  <c r="AB3830" i="12" s="1"/>
  <c r="AC3830" i="12" s="1"/>
  <c r="AD3830" i="12" s="1"/>
  <c r="AC321" i="12"/>
  <c r="AD321" i="12" s="1"/>
  <c r="AC133" i="12"/>
  <c r="AD133" i="12" s="1"/>
  <c r="AA492" i="12"/>
  <c r="Z492" i="12"/>
  <c r="AC473" i="12"/>
  <c r="AD473" i="12" s="1"/>
  <c r="AA434" i="12"/>
  <c r="Z434" i="12"/>
  <c r="AA190" i="12"/>
  <c r="Z190" i="12"/>
  <c r="AA468" i="12"/>
  <c r="Z468" i="12"/>
  <c r="Z318" i="12"/>
  <c r="AA318" i="12"/>
  <c r="Z438" i="12"/>
  <c r="AA438" i="12"/>
  <c r="AA182" i="12"/>
  <c r="Z182" i="12"/>
  <c r="AA357" i="12"/>
  <c r="Z357" i="12"/>
  <c r="Z547" i="12"/>
  <c r="AA547" i="12"/>
  <c r="Z358" i="12"/>
  <c r="AA358" i="12"/>
  <c r="AA287" i="12"/>
  <c r="Z287" i="12"/>
  <c r="AC201" i="12"/>
  <c r="AD201" i="12" s="1"/>
  <c r="AC388" i="12"/>
  <c r="AD388" i="12" s="1"/>
  <c r="Z354" i="12"/>
  <c r="AA354" i="12"/>
  <c r="Z155" i="12"/>
  <c r="AA155" i="12"/>
  <c r="Z421" i="12"/>
  <c r="AA421" i="12"/>
  <c r="AA246" i="12"/>
  <c r="Z246" i="12"/>
  <c r="Z487" i="12"/>
  <c r="AA487" i="12"/>
  <c r="Z185" i="12"/>
  <c r="AA185" i="12"/>
  <c r="AA456" i="12"/>
  <c r="Z456" i="12"/>
  <c r="AA653" i="12"/>
  <c r="Z653" i="12"/>
  <c r="Z268" i="12"/>
  <c r="AA268" i="12"/>
  <c r="AA488" i="12"/>
  <c r="Z488" i="12"/>
  <c r="Z359" i="12"/>
  <c r="AA359" i="12"/>
  <c r="Z442" i="12"/>
  <c r="AA442" i="12"/>
  <c r="Z333" i="12"/>
  <c r="AA333" i="12"/>
  <c r="AA536" i="12"/>
  <c r="Z536" i="12"/>
  <c r="AA896" i="12"/>
  <c r="Z896" i="12"/>
  <c r="Z929" i="12"/>
  <c r="AA929" i="12"/>
  <c r="Z396" i="12"/>
  <c r="AA396" i="12"/>
  <c r="AA441" i="12"/>
  <c r="Z441" i="12"/>
  <c r="AA674" i="12"/>
  <c r="Z674" i="12"/>
  <c r="Z564" i="12"/>
  <c r="AA564" i="12"/>
  <c r="Z341" i="12"/>
  <c r="AA341" i="12"/>
  <c r="Z649" i="12"/>
  <c r="AA649" i="12"/>
  <c r="Z510" i="12"/>
  <c r="AA510" i="12"/>
  <c r="Z583" i="12"/>
  <c r="AA583" i="12"/>
  <c r="AA628" i="12"/>
  <c r="Z628" i="12"/>
  <c r="Z843" i="12"/>
  <c r="AA843" i="12"/>
  <c r="Z791" i="12"/>
  <c r="AA791" i="12"/>
  <c r="Z880" i="12"/>
  <c r="AA880" i="12"/>
  <c r="AA927" i="12"/>
  <c r="Z927" i="12"/>
  <c r="Z675" i="12"/>
  <c r="AA675" i="12"/>
  <c r="Z734" i="12"/>
  <c r="AA734" i="12"/>
  <c r="AA558" i="12"/>
  <c r="Z558" i="12"/>
  <c r="Z593" i="12"/>
  <c r="AA593" i="12"/>
  <c r="AA777" i="12"/>
  <c r="Z777" i="12"/>
  <c r="Z1000" i="12"/>
  <c r="AA1000" i="12"/>
  <c r="AA661" i="12"/>
  <c r="Z661" i="12"/>
  <c r="AA731" i="12"/>
  <c r="Z731" i="12"/>
  <c r="AA1055" i="12"/>
  <c r="Z1055" i="12"/>
  <c r="Z994" i="12"/>
  <c r="AA994" i="12"/>
  <c r="Z764" i="12"/>
  <c r="AA764" i="12"/>
  <c r="AA754" i="12"/>
  <c r="Z754" i="12"/>
  <c r="Z772" i="12"/>
  <c r="AA772" i="12"/>
  <c r="Z836" i="12"/>
  <c r="AA836" i="12"/>
  <c r="AA999" i="12"/>
  <c r="Z999" i="12"/>
  <c r="AA1020" i="12"/>
  <c r="Z1020" i="12"/>
  <c r="Z958" i="12"/>
  <c r="AA958" i="12"/>
  <c r="AA982" i="12"/>
  <c r="Z982" i="12"/>
  <c r="AA1122" i="12"/>
  <c r="Z1122" i="12"/>
  <c r="Z952" i="12"/>
  <c r="AA952" i="12"/>
  <c r="Z1136" i="12"/>
  <c r="AA1136" i="12"/>
  <c r="Z1139" i="12"/>
  <c r="AA1139" i="12"/>
  <c r="Z922" i="12"/>
  <c r="AA922" i="12"/>
  <c r="AA1218" i="12"/>
  <c r="Z1218" i="12"/>
  <c r="Z1024" i="12"/>
  <c r="AA1024" i="12"/>
  <c r="Z1124" i="12"/>
  <c r="AA1124" i="12"/>
  <c r="Z997" i="12"/>
  <c r="AA997" i="12"/>
  <c r="AA1196" i="12"/>
  <c r="Z1196" i="12"/>
  <c r="Z1090" i="12"/>
  <c r="AA1090" i="12"/>
  <c r="Z1081" i="12"/>
  <c r="AA1081" i="12"/>
  <c r="Z1213" i="12"/>
  <c r="AA1213" i="12"/>
  <c r="Z961" i="12"/>
  <c r="AA961" i="12"/>
  <c r="Z1154" i="12"/>
  <c r="AA1154" i="12"/>
  <c r="AA1084" i="12"/>
  <c r="Z1084" i="12"/>
  <c r="Z1484" i="12"/>
  <c r="AA1484" i="12"/>
  <c r="Z1478" i="12"/>
  <c r="AA1478" i="12"/>
  <c r="AA1489" i="12"/>
  <c r="Z1489" i="12"/>
  <c r="AA1149" i="12"/>
  <c r="Z1149" i="12"/>
  <c r="Z1433" i="12"/>
  <c r="AA1433" i="12"/>
  <c r="Z1260" i="12"/>
  <c r="AA1260" i="12"/>
  <c r="AC262" i="12"/>
  <c r="AD262" i="12" s="1"/>
  <c r="AC503" i="12"/>
  <c r="AD503" i="12" s="1"/>
  <c r="AC374" i="12"/>
  <c r="AD374" i="12" s="1"/>
  <c r="AC215" i="12"/>
  <c r="AD215" i="12" s="1"/>
  <c r="Z244" i="12"/>
  <c r="AA244" i="12"/>
  <c r="Z165" i="12"/>
  <c r="AA165" i="12"/>
  <c r="AC184" i="12"/>
  <c r="AD184" i="12" s="1"/>
  <c r="Z426" i="12"/>
  <c r="AA426" i="12"/>
  <c r="AC299" i="12"/>
  <c r="AD299" i="12" s="1"/>
  <c r="Z205" i="12"/>
  <c r="AA205" i="12"/>
  <c r="AC211" i="12"/>
  <c r="AD211" i="12" s="1"/>
  <c r="AA280" i="12"/>
  <c r="Z280" i="12"/>
  <c r="AA266" i="12"/>
  <c r="Z266" i="12"/>
  <c r="Z499" i="12"/>
  <c r="AA499" i="12"/>
  <c r="AA181" i="12"/>
  <c r="Z181" i="12"/>
  <c r="AA366" i="12"/>
  <c r="Z366" i="12"/>
  <c r="Z187" i="12"/>
  <c r="AA187" i="12"/>
  <c r="Z327" i="12"/>
  <c r="AA327" i="12"/>
  <c r="AA497" i="12"/>
  <c r="Z497" i="12"/>
  <c r="AA329" i="12"/>
  <c r="Z329" i="12"/>
  <c r="Z471" i="12"/>
  <c r="AA471" i="12"/>
  <c r="AA184" i="12"/>
  <c r="Z184" i="12"/>
  <c r="Z423" i="12"/>
  <c r="AA423" i="12"/>
  <c r="AA418" i="12"/>
  <c r="Z418" i="12"/>
  <c r="Z435" i="12"/>
  <c r="AA435" i="12"/>
  <c r="AA655" i="12"/>
  <c r="Z655" i="12"/>
  <c r="Z602" i="12"/>
  <c r="AA602" i="12"/>
  <c r="AA364" i="12"/>
  <c r="Z364" i="12"/>
  <c r="Z464" i="12"/>
  <c r="AA464" i="12"/>
  <c r="AA749" i="12"/>
  <c r="Z749" i="12"/>
  <c r="AA701" i="12"/>
  <c r="Z701" i="12"/>
  <c r="Z427" i="12"/>
  <c r="AA427" i="12"/>
  <c r="Z580" i="12"/>
  <c r="AA580" i="12"/>
  <c r="Z648" i="12"/>
  <c r="AA648" i="12"/>
  <c r="Z574" i="12"/>
  <c r="AA574" i="12"/>
  <c r="AA700" i="12"/>
  <c r="Z700" i="12"/>
  <c r="AA891" i="12"/>
  <c r="Z891" i="12"/>
  <c r="Z813" i="12"/>
  <c r="AA813" i="12"/>
  <c r="AA916" i="12"/>
  <c r="Z916" i="12"/>
  <c r="AA935" i="12"/>
  <c r="Z935" i="12"/>
  <c r="Z906" i="12"/>
  <c r="AA906" i="12"/>
  <c r="AA732" i="12"/>
  <c r="Z732" i="12"/>
  <c r="Z505" i="12"/>
  <c r="AA505" i="12"/>
  <c r="Z541" i="12"/>
  <c r="AA541" i="12"/>
  <c r="AC178" i="12"/>
  <c r="AD178" i="12" s="1"/>
  <c r="AC141" i="12"/>
  <c r="AD141" i="12" s="1"/>
  <c r="AC207" i="12"/>
  <c r="AD207" i="12" s="1"/>
  <c r="Z261" i="12"/>
  <c r="AA261" i="12"/>
  <c r="AC471" i="12"/>
  <c r="AD471" i="12" s="1"/>
  <c r="AA324" i="12"/>
  <c r="Z324" i="12"/>
  <c r="Z194" i="12"/>
  <c r="AA194" i="12"/>
  <c r="AA687" i="12"/>
  <c r="Z687" i="12"/>
  <c r="AA241" i="12"/>
  <c r="Z241" i="12"/>
  <c r="AA641" i="12"/>
  <c r="Z641" i="12"/>
  <c r="AA232" i="12"/>
  <c r="Z232" i="12"/>
  <c r="Z466" i="12"/>
  <c r="AA466" i="12"/>
  <c r="AA600" i="12"/>
  <c r="Z600" i="12"/>
  <c r="Z311" i="12"/>
  <c r="AA311" i="12"/>
  <c r="Z419" i="12"/>
  <c r="AA419" i="12"/>
  <c r="AA290" i="12"/>
  <c r="Z290" i="12"/>
  <c r="AA399" i="12"/>
  <c r="Z399" i="12"/>
  <c r="AA283" i="12"/>
  <c r="Z283" i="12"/>
  <c r="AA681" i="12"/>
  <c r="Z681" i="12"/>
  <c r="AA716" i="12"/>
  <c r="Z716" i="12"/>
  <c r="Z673" i="12"/>
  <c r="AA673" i="12"/>
  <c r="AA417" i="12"/>
  <c r="Z417" i="12"/>
  <c r="AA482" i="12"/>
  <c r="Z482" i="12"/>
  <c r="AA582" i="12"/>
  <c r="Z582" i="12"/>
  <c r="Z559" i="12"/>
  <c r="AA559" i="12"/>
  <c r="Z317" i="12"/>
  <c r="AA317" i="12"/>
  <c r="AA579" i="12"/>
  <c r="Z579" i="12"/>
  <c r="Z617" i="12"/>
  <c r="AA617" i="12"/>
  <c r="AA691" i="12"/>
  <c r="Z691" i="12"/>
  <c r="Z692" i="12"/>
  <c r="AA692" i="12"/>
  <c r="AA851" i="12"/>
  <c r="Z851" i="12"/>
  <c r="Z722" i="12"/>
  <c r="AA722" i="12"/>
  <c r="AA872" i="12"/>
  <c r="Z872" i="12"/>
  <c r="AA805" i="12"/>
  <c r="Z805" i="12"/>
  <c r="Z717" i="12"/>
  <c r="AA717" i="12"/>
  <c r="AA706" i="12"/>
  <c r="Z706" i="12"/>
  <c r="Z601" i="12"/>
  <c r="AA601" i="12"/>
  <c r="AA662" i="12"/>
  <c r="Z662" i="12"/>
  <c r="AA860" i="12"/>
  <c r="Z860" i="12"/>
  <c r="Z881" i="12"/>
  <c r="AA881" i="12"/>
  <c r="AA822" i="12"/>
  <c r="Z822" i="12"/>
  <c r="Z834" i="12"/>
  <c r="AA834" i="12"/>
  <c r="AA925" i="12"/>
  <c r="Z925" i="12"/>
  <c r="AA1013" i="12"/>
  <c r="Z1013" i="12"/>
  <c r="Z970" i="12"/>
  <c r="AA970" i="12"/>
  <c r="AA909" i="12"/>
  <c r="Z909" i="12"/>
  <c r="AA917" i="12"/>
  <c r="Z917" i="12"/>
  <c r="AA846" i="12"/>
  <c r="Z846" i="12"/>
  <c r="Z1107" i="12"/>
  <c r="AA1107" i="12"/>
  <c r="Z951" i="12"/>
  <c r="AA951" i="12"/>
  <c r="Z1175" i="12"/>
  <c r="AA1175" i="12"/>
  <c r="Z1293" i="12"/>
  <c r="AA1293" i="12"/>
  <c r="Z1117" i="12"/>
  <c r="AA1117" i="12"/>
  <c r="AA1075" i="12"/>
  <c r="Z1075" i="12"/>
  <c r="AA1193" i="12"/>
  <c r="Z1193" i="12"/>
  <c r="AA1133" i="12"/>
  <c r="Z1133" i="12"/>
  <c r="Z1089" i="12"/>
  <c r="AA1089" i="12"/>
  <c r="Z1152" i="12"/>
  <c r="AA1152" i="12"/>
  <c r="Z1125" i="12"/>
  <c r="AA1125" i="12"/>
  <c r="Z1181" i="12"/>
  <c r="AA1181" i="12"/>
  <c r="AA998" i="12"/>
  <c r="Z998" i="12"/>
  <c r="Z1346" i="12"/>
  <c r="AA1346" i="12"/>
  <c r="AA971" i="12"/>
  <c r="Z971" i="12"/>
  <c r="Z1141" i="12"/>
  <c r="AA1141" i="12"/>
  <c r="AC459" i="12"/>
  <c r="AD459" i="12" s="1"/>
  <c r="AA151" i="12"/>
  <c r="Z151" i="12"/>
  <c r="AC225" i="12"/>
  <c r="AD225" i="12" s="1"/>
  <c r="AC174" i="12"/>
  <c r="AD174" i="12" s="1"/>
  <c r="AC411" i="12"/>
  <c r="AD411" i="12" s="1"/>
  <c r="AA210" i="12"/>
  <c r="Z210" i="12"/>
  <c r="AA258" i="12"/>
  <c r="Z258" i="12"/>
  <c r="Z218" i="12"/>
  <c r="AA218" i="12"/>
  <c r="Z308" i="12"/>
  <c r="AA308" i="12"/>
  <c r="AA200" i="12"/>
  <c r="Z200" i="12"/>
  <c r="AA597" i="12"/>
  <c r="Z597" i="12"/>
  <c r="Z400" i="12"/>
  <c r="AA400" i="12"/>
  <c r="Z472" i="12"/>
  <c r="AA472" i="12"/>
  <c r="Z460" i="12"/>
  <c r="AA460" i="12"/>
  <c r="Z401" i="12"/>
  <c r="AA401" i="12"/>
  <c r="Z294" i="12"/>
  <c r="AA294" i="12"/>
  <c r="AA494" i="12"/>
  <c r="Z494" i="12"/>
  <c r="AA436" i="12"/>
  <c r="Z436" i="12"/>
  <c r="Z225" i="12"/>
  <c r="AA225" i="12"/>
  <c r="Z363" i="12"/>
  <c r="AA363" i="12"/>
  <c r="Z519" i="12"/>
  <c r="AA519" i="12"/>
  <c r="AA669" i="12"/>
  <c r="Z669" i="12"/>
  <c r="AC188" i="12"/>
  <c r="AD188" i="12" s="1"/>
  <c r="AC182" i="12"/>
  <c r="AD182" i="12" s="1"/>
  <c r="AC172" i="12"/>
  <c r="AD172" i="12" s="1"/>
  <c r="AC185" i="12"/>
  <c r="AD185" i="12" s="1"/>
  <c r="AC484" i="12"/>
  <c r="AD484" i="12" s="1"/>
  <c r="AC651" i="12"/>
  <c r="AD651" i="12" s="1"/>
  <c r="AA140" i="12"/>
  <c r="Z140" i="12"/>
  <c r="AA150" i="12"/>
  <c r="Z150" i="12"/>
  <c r="AC202" i="12"/>
  <c r="AD202" i="12" s="1"/>
  <c r="AC419" i="12"/>
  <c r="AD419" i="12" s="1"/>
  <c r="AC251" i="12"/>
  <c r="AD251" i="12" s="1"/>
  <c r="Z259" i="12"/>
  <c r="AA259" i="12"/>
  <c r="AA160" i="12"/>
  <c r="Z160" i="12"/>
  <c r="AA462" i="12"/>
  <c r="Z462" i="12"/>
  <c r="Z467" i="12"/>
  <c r="AA467" i="12"/>
  <c r="Z485" i="12"/>
  <c r="AA485" i="12"/>
  <c r="AA432" i="12"/>
  <c r="Z432" i="12"/>
  <c r="AA413" i="12"/>
  <c r="Z413" i="12"/>
  <c r="AA383" i="12"/>
  <c r="Z383" i="12"/>
  <c r="AA313" i="12"/>
  <c r="Z313" i="12"/>
  <c r="AC195" i="12"/>
  <c r="AD195" i="12" s="1"/>
  <c r="AC520" i="12"/>
  <c r="AD520" i="12" s="1"/>
  <c r="AC382" i="12"/>
  <c r="AD382" i="12" s="1"/>
  <c r="AC379" i="12"/>
  <c r="AD379" i="12" s="1"/>
  <c r="AC499" i="12"/>
  <c r="AD499" i="12" s="1"/>
  <c r="AC791" i="12"/>
  <c r="AD791" i="12" s="1"/>
  <c r="AC967" i="12"/>
  <c r="AD967" i="12" s="1"/>
  <c r="AC1180" i="12"/>
  <c r="AD1180" i="12" s="1"/>
  <c r="AC1475" i="12"/>
  <c r="AD1475" i="12" s="1"/>
  <c r="Z146" i="12"/>
  <c r="AA146" i="12"/>
  <c r="AA223" i="12"/>
  <c r="Z223" i="12"/>
  <c r="AC197" i="12"/>
  <c r="AD197" i="12" s="1"/>
  <c r="AC319" i="12"/>
  <c r="AD319" i="12" s="1"/>
  <c r="AC142" i="12"/>
  <c r="AD142" i="12" s="1"/>
  <c r="AC362" i="12"/>
  <c r="AD362" i="12" s="1"/>
  <c r="AC244" i="12"/>
  <c r="AD244" i="12" s="1"/>
  <c r="AC158" i="12"/>
  <c r="AD158" i="12" s="1"/>
  <c r="AC263" i="12"/>
  <c r="AD263" i="12" s="1"/>
  <c r="AC380" i="12"/>
  <c r="AD380" i="12" s="1"/>
  <c r="AC467" i="12"/>
  <c r="AD467" i="12" s="1"/>
  <c r="AC179" i="12"/>
  <c r="AD179" i="12" s="1"/>
  <c r="AC180" i="12"/>
  <c r="AD180" i="12" s="1"/>
  <c r="AC237" i="12"/>
  <c r="AD237" i="12" s="1"/>
  <c r="AC432" i="12"/>
  <c r="AD432" i="12" s="1"/>
  <c r="AC437" i="12"/>
  <c r="AD437" i="12" s="1"/>
  <c r="AC672" i="12"/>
  <c r="AD672" i="12" s="1"/>
  <c r="AC528" i="12"/>
  <c r="AD528" i="12" s="1"/>
  <c r="AC681" i="12"/>
  <c r="AD681" i="12" s="1"/>
  <c r="AC1031" i="12"/>
  <c r="AD1031" i="12" s="1"/>
  <c r="AC1084" i="12"/>
  <c r="AD1084" i="12" s="1"/>
  <c r="AA444" i="12"/>
  <c r="Z444" i="12"/>
  <c r="AA183" i="12"/>
  <c r="Z183" i="12"/>
  <c r="Z284" i="12"/>
  <c r="AA284" i="12"/>
  <c r="AC198" i="12"/>
  <c r="AD198" i="12" s="1"/>
  <c r="Z449" i="12"/>
  <c r="AA449" i="12"/>
  <c r="Z342" i="12"/>
  <c r="AA342" i="12"/>
  <c r="AA370" i="12"/>
  <c r="Z370" i="12"/>
  <c r="Z302" i="12"/>
  <c r="AA302" i="12"/>
  <c r="Z459" i="12"/>
  <c r="AA459" i="12"/>
  <c r="Z433" i="12"/>
  <c r="AA433" i="12"/>
  <c r="AA295" i="12"/>
  <c r="Z295" i="12"/>
  <c r="AA198" i="12"/>
  <c r="Z198" i="12"/>
  <c r="Z448" i="12"/>
  <c r="AA448" i="12"/>
  <c r="AA300" i="12"/>
  <c r="Z300" i="12"/>
  <c r="Z445" i="12"/>
  <c r="AA445" i="12"/>
  <c r="Z630" i="12"/>
  <c r="AA630" i="12"/>
  <c r="Z293" i="12"/>
  <c r="AA293" i="12"/>
  <c r="Z657" i="12"/>
  <c r="AA657" i="12"/>
  <c r="AA522" i="12"/>
  <c r="Z522" i="12"/>
  <c r="Z524" i="12"/>
  <c r="AA524" i="12"/>
  <c r="AA646" i="12"/>
  <c r="Z646" i="12"/>
  <c r="Z508" i="12"/>
  <c r="AA508" i="12"/>
  <c r="AA353" i="12"/>
  <c r="Z353" i="12"/>
  <c r="Z296" i="12"/>
  <c r="AA296" i="12"/>
  <c r="Z588" i="12"/>
  <c r="AA588" i="12"/>
  <c r="Z563" i="12"/>
  <c r="AA563" i="12"/>
  <c r="AA347" i="12"/>
  <c r="Z347" i="12"/>
  <c r="Z410" i="12"/>
  <c r="AA410" i="12"/>
  <c r="AA647" i="12"/>
  <c r="Z647" i="12"/>
  <c r="Z663" i="12"/>
  <c r="AA663" i="12"/>
  <c r="AA745" i="12"/>
  <c r="Z745" i="12"/>
  <c r="AA613" i="12"/>
  <c r="Z613" i="12"/>
  <c r="Z762" i="12"/>
  <c r="AA762" i="12"/>
  <c r="AA756" i="12"/>
  <c r="Z756" i="12"/>
  <c r="AA723" i="12"/>
  <c r="Z723" i="12"/>
  <c r="Z587" i="12"/>
  <c r="AA587" i="12"/>
  <c r="Z778" i="12"/>
  <c r="AA778" i="12"/>
  <c r="Z592" i="12"/>
  <c r="AA592" i="12"/>
  <c r="AA928" i="12"/>
  <c r="Z928" i="12"/>
  <c r="Z619" i="12"/>
  <c r="AA619" i="12"/>
  <c r="Z719" i="12"/>
  <c r="AA719" i="12"/>
  <c r="Z775" i="12"/>
  <c r="AA775" i="12"/>
  <c r="AA725" i="12"/>
  <c r="Z725" i="12"/>
  <c r="Z991" i="12"/>
  <c r="AA991" i="12"/>
  <c r="Z996" i="12"/>
  <c r="AA996" i="12"/>
  <c r="Z957" i="12"/>
  <c r="AA957" i="12"/>
  <c r="AA938" i="12"/>
  <c r="Z938" i="12"/>
  <c r="Z879" i="12"/>
  <c r="AA879" i="12"/>
  <c r="AA1214" i="12"/>
  <c r="Z1214" i="12"/>
  <c r="Z882" i="12"/>
  <c r="AA882" i="12"/>
  <c r="AA771" i="12"/>
  <c r="Z771" i="12"/>
  <c r="AA954" i="12"/>
  <c r="Z954" i="12"/>
  <c r="Z1202" i="12"/>
  <c r="AA1202" i="12"/>
  <c r="AC189" i="12"/>
  <c r="AD189" i="12" s="1"/>
  <c r="AC173" i="12"/>
  <c r="AD173" i="12" s="1"/>
  <c r="AC407" i="12"/>
  <c r="AD407" i="12" s="1"/>
  <c r="AC768" i="12"/>
  <c r="AD768" i="12" s="1"/>
  <c r="AC3888" i="12"/>
  <c r="AD3888" i="12" s="1"/>
  <c r="AA389" i="12"/>
  <c r="Z389" i="12"/>
  <c r="AC222" i="12"/>
  <c r="AD222" i="12" s="1"/>
  <c r="Z385" i="12"/>
  <c r="AA385" i="12"/>
  <c r="AC469" i="12"/>
  <c r="AD469" i="12" s="1"/>
  <c r="AC135" i="12"/>
  <c r="AD135" i="12" s="1"/>
  <c r="AC392" i="12"/>
  <c r="AD392" i="12" s="1"/>
  <c r="AC576" i="12"/>
  <c r="AD576" i="12" s="1"/>
  <c r="AC229" i="12"/>
  <c r="AD229" i="12" s="1"/>
  <c r="AC385" i="12"/>
  <c r="AD385" i="12" s="1"/>
  <c r="AC196" i="12"/>
  <c r="AD196" i="12" s="1"/>
  <c r="AA375" i="12"/>
  <c r="Z375" i="12"/>
  <c r="Z204" i="12"/>
  <c r="AA204" i="12"/>
  <c r="Z306" i="12"/>
  <c r="AA306" i="12"/>
  <c r="Z316" i="12"/>
  <c r="AA316" i="12"/>
  <c r="Z475" i="12"/>
  <c r="AA475" i="12"/>
  <c r="AA905" i="12"/>
  <c r="Z905" i="12"/>
  <c r="AA348" i="12"/>
  <c r="Z348" i="12"/>
  <c r="AA402" i="12"/>
  <c r="Z402" i="12"/>
  <c r="AA384" i="12"/>
  <c r="Z384" i="12"/>
  <c r="Z429" i="12"/>
  <c r="AA429" i="12"/>
  <c r="AA388" i="12"/>
  <c r="Z388" i="12"/>
  <c r="Z553" i="12"/>
  <c r="AA553" i="12"/>
  <c r="AA789" i="12"/>
  <c r="Z789" i="12"/>
  <c r="AC270" i="12"/>
  <c r="AD270" i="12" s="1"/>
  <c r="AA343" i="12"/>
  <c r="Z343" i="12"/>
  <c r="Z157" i="12"/>
  <c r="AA157" i="12"/>
  <c r="AC239" i="12"/>
  <c r="AD239" i="12" s="1"/>
  <c r="AA315" i="12"/>
  <c r="Z315" i="12"/>
  <c r="AC152" i="12"/>
  <c r="AD152" i="12" s="1"/>
  <c r="AC445" i="12"/>
  <c r="AD445" i="12" s="1"/>
  <c r="AC359" i="12"/>
  <c r="AD359" i="12" s="1"/>
  <c r="AC281" i="12"/>
  <c r="AD281" i="12" s="1"/>
  <c r="AC151" i="12"/>
  <c r="AD151" i="12" s="1"/>
  <c r="AA145" i="12"/>
  <c r="Z145" i="12"/>
  <c r="AC255" i="12"/>
  <c r="AD255" i="12" s="1"/>
  <c r="AC612" i="12"/>
  <c r="AD612" i="12" s="1"/>
  <c r="AC284" i="12"/>
  <c r="AD284" i="12" s="1"/>
  <c r="AC249" i="12"/>
  <c r="AD249" i="12" s="1"/>
  <c r="Z222" i="12"/>
  <c r="AA222" i="12"/>
  <c r="AC291" i="12"/>
  <c r="AD291" i="12" s="1"/>
  <c r="AC622" i="12"/>
  <c r="AD622" i="12" s="1"/>
  <c r="Z382" i="12"/>
  <c r="AA382" i="12"/>
  <c r="AA411" i="12"/>
  <c r="Z411" i="12"/>
  <c r="Z292" i="12"/>
  <c r="AA292" i="12"/>
  <c r="Z173" i="12"/>
  <c r="AA173" i="12"/>
  <c r="AA481" i="12"/>
  <c r="Z481" i="12"/>
  <c r="AA144" i="12"/>
  <c r="Z144" i="12"/>
  <c r="AA361" i="12"/>
  <c r="Z361" i="12"/>
  <c r="AA480" i="12"/>
  <c r="Z480" i="12"/>
  <c r="Z407" i="12"/>
  <c r="AA407" i="12"/>
  <c r="AA167" i="12"/>
  <c r="Z167" i="12"/>
  <c r="AA414" i="12"/>
  <c r="Z414" i="12"/>
  <c r="Z800" i="12"/>
  <c r="AA800" i="12"/>
  <c r="AA671" i="12"/>
  <c r="Z671" i="12"/>
  <c r="AA554" i="12"/>
  <c r="Z554" i="12"/>
  <c r="AA689" i="12"/>
  <c r="Z689" i="12"/>
  <c r="Z575" i="12"/>
  <c r="AA575" i="12"/>
  <c r="Z391" i="12"/>
  <c r="AA391" i="12"/>
  <c r="Z695" i="12"/>
  <c r="AA695" i="12"/>
  <c r="Z565" i="12"/>
  <c r="AA565" i="12"/>
  <c r="AA606" i="12"/>
  <c r="Z606" i="12"/>
  <c r="Z495" i="12"/>
  <c r="AA495" i="12"/>
  <c r="Z299" i="12"/>
  <c r="AA299" i="12"/>
  <c r="Z484" i="12"/>
  <c r="AA484" i="12"/>
  <c r="AA515" i="12"/>
  <c r="Z515" i="12"/>
  <c r="Z755" i="12"/>
  <c r="AA755" i="12"/>
  <c r="Z589" i="12"/>
  <c r="AA589" i="12"/>
  <c r="AA542" i="12"/>
  <c r="Z542" i="12"/>
  <c r="Z678" i="12"/>
  <c r="AA678" i="12"/>
  <c r="AA639" i="12"/>
  <c r="Z639" i="12"/>
  <c r="Z677" i="12"/>
  <c r="AA677" i="12"/>
  <c r="AA842" i="12"/>
  <c r="Z842" i="12"/>
  <c r="Z709" i="12"/>
  <c r="AA709" i="12"/>
  <c r="Z635" i="12"/>
  <c r="AA635" i="12"/>
  <c r="Z857" i="12"/>
  <c r="AA857" i="12"/>
  <c r="AA788" i="12"/>
  <c r="Z788" i="12"/>
  <c r="AA683" i="12"/>
  <c r="Z683" i="12"/>
  <c r="AA838" i="12"/>
  <c r="Z838" i="12"/>
  <c r="AA962" i="12"/>
  <c r="Z962" i="12"/>
  <c r="Z986" i="12"/>
  <c r="AA986" i="12"/>
  <c r="Z799" i="12"/>
  <c r="AA799" i="12"/>
  <c r="AA714" i="12"/>
  <c r="Z714" i="12"/>
  <c r="AA1028" i="12"/>
  <c r="Z1028" i="12"/>
  <c r="Z1059" i="12"/>
  <c r="AA1059" i="12"/>
  <c r="Z953" i="12"/>
  <c r="AA953" i="12"/>
  <c r="Z743" i="12"/>
  <c r="AA743" i="12"/>
  <c r="Z844" i="12"/>
  <c r="AA844" i="12"/>
  <c r="AA729" i="12"/>
  <c r="Z729" i="12"/>
  <c r="Z733" i="12"/>
  <c r="AA733" i="12"/>
  <c r="AA1128" i="12"/>
  <c r="Z1128" i="12"/>
  <c r="Z1194" i="12"/>
  <c r="AA1194" i="12"/>
  <c r="Z1182" i="12"/>
  <c r="AA1182" i="12"/>
  <c r="AA1239" i="12"/>
  <c r="Z1239" i="12"/>
  <c r="AC210" i="12"/>
  <c r="AD210" i="12" s="1"/>
  <c r="AC209" i="12"/>
  <c r="AD209" i="12" s="1"/>
  <c r="AC293" i="12"/>
  <c r="AD293" i="12" s="1"/>
  <c r="AC176" i="12"/>
  <c r="AD176" i="12" s="1"/>
  <c r="AC175" i="12"/>
  <c r="AD175" i="12" s="1"/>
  <c r="AA215" i="12"/>
  <c r="Z215" i="12"/>
  <c r="Z153" i="12"/>
  <c r="AA153" i="12"/>
  <c r="AA309" i="12"/>
  <c r="Z309" i="12"/>
  <c r="Z520" i="12"/>
  <c r="AA520" i="12"/>
  <c r="Z312" i="12"/>
  <c r="AA312" i="12"/>
  <c r="AA233" i="12"/>
  <c r="Z233" i="12"/>
  <c r="AA337" i="12"/>
  <c r="Z337" i="12"/>
  <c r="AA332" i="12"/>
  <c r="Z332" i="12"/>
  <c r="Z412" i="12"/>
  <c r="AA412" i="12"/>
  <c r="AA596" i="12"/>
  <c r="Z596" i="12"/>
  <c r="AA275" i="12"/>
  <c r="Z275" i="12"/>
  <c r="Z362" i="12"/>
  <c r="AA362" i="12"/>
  <c r="AA569" i="12"/>
  <c r="Z569" i="12"/>
  <c r="Z310" i="12"/>
  <c r="AA310" i="12"/>
  <c r="AA612" i="12"/>
  <c r="Z612" i="12"/>
  <c r="AA682" i="12"/>
  <c r="Z682" i="12"/>
  <c r="Z548" i="12"/>
  <c r="AA548" i="12"/>
  <c r="Z301" i="12"/>
  <c r="AA301" i="12"/>
  <c r="Z463" i="12"/>
  <c r="AA463" i="12"/>
  <c r="AA304" i="12"/>
  <c r="Z304" i="12"/>
  <c r="AA758" i="12"/>
  <c r="Z758" i="12"/>
  <c r="AA368" i="12"/>
  <c r="Z368" i="12"/>
  <c r="Z489" i="12"/>
  <c r="AA489" i="12"/>
  <c r="Z409" i="12"/>
  <c r="AA409" i="12"/>
  <c r="Z512" i="12"/>
  <c r="AA512" i="12"/>
  <c r="Z514" i="12"/>
  <c r="AA514" i="12"/>
  <c r="AA457" i="12"/>
  <c r="Z457" i="12"/>
  <c r="Z885" i="12"/>
  <c r="AA885" i="12"/>
  <c r="AA670" i="12"/>
  <c r="Z670" i="12"/>
  <c r="Z513" i="12"/>
  <c r="AA513" i="12"/>
  <c r="Z667" i="12"/>
  <c r="AA667" i="12"/>
  <c r="AA924" i="12"/>
  <c r="Z924" i="12"/>
  <c r="AA840" i="12"/>
  <c r="Z840" i="12"/>
  <c r="Z573" i="12"/>
  <c r="AA573" i="12"/>
  <c r="AA608" i="12"/>
  <c r="Z608" i="12"/>
  <c r="AA911" i="12"/>
  <c r="Z911" i="12"/>
  <c r="Z808" i="12"/>
  <c r="AA808" i="12"/>
  <c r="Z703" i="12"/>
  <c r="AA703" i="12"/>
  <c r="AA910" i="12"/>
  <c r="Z910" i="12"/>
  <c r="Z989" i="12"/>
  <c r="AA989" i="12"/>
  <c r="Z988" i="12"/>
  <c r="AA988" i="12"/>
  <c r="AA783" i="12"/>
  <c r="Z783" i="12"/>
  <c r="AA854" i="12"/>
  <c r="Z854" i="12"/>
  <c r="Z782" i="12"/>
  <c r="AA782" i="12"/>
  <c r="Z1088" i="12"/>
  <c r="AA1088" i="12"/>
  <c r="AA950" i="12"/>
  <c r="Z950" i="12"/>
  <c r="AA804" i="12"/>
  <c r="Z804" i="12"/>
  <c r="Z1002" i="12"/>
  <c r="AA1002" i="12"/>
  <c r="Z908" i="12"/>
  <c r="AA908" i="12"/>
  <c r="Z767" i="12"/>
  <c r="AA767" i="12"/>
  <c r="Z1015" i="12"/>
  <c r="AA1015" i="12"/>
  <c r="AA1129" i="12"/>
  <c r="Z1129" i="12"/>
  <c r="AA1249" i="12"/>
  <c r="Z1249" i="12"/>
  <c r="AA1285" i="12"/>
  <c r="Z1285" i="12"/>
  <c r="AA1021" i="12"/>
  <c r="Z1021" i="12"/>
  <c r="AA1142" i="12"/>
  <c r="Z1142" i="12"/>
  <c r="Z1206" i="12"/>
  <c r="AA1206" i="12"/>
  <c r="Z1051" i="12"/>
  <c r="AA1051" i="12"/>
  <c r="AA1097" i="12"/>
  <c r="Z1097" i="12"/>
  <c r="Z1160" i="12"/>
  <c r="AA1160" i="12"/>
  <c r="AA1150" i="12"/>
  <c r="Z1150" i="12"/>
  <c r="AA1011" i="12"/>
  <c r="Z1011" i="12"/>
  <c r="AA1029" i="12"/>
  <c r="Z1029" i="12"/>
  <c r="AA1155" i="12"/>
  <c r="Z1155" i="12"/>
  <c r="Z1207" i="12"/>
  <c r="AA1207" i="12"/>
  <c r="AA1406" i="12"/>
  <c r="Z1406" i="12"/>
  <c r="Z1426" i="12"/>
  <c r="AA1426" i="12"/>
  <c r="Z1520" i="12"/>
  <c r="AA1520" i="12"/>
  <c r="AA1527" i="12"/>
  <c r="Z1527" i="12"/>
  <c r="Z1583" i="12"/>
  <c r="AA1583" i="12"/>
  <c r="AA1377" i="12"/>
  <c r="Z1377" i="12"/>
  <c r="AA1290" i="12"/>
  <c r="Z1290" i="12"/>
  <c r="AA1434" i="12"/>
  <c r="Z1434" i="12"/>
  <c r="Z1259" i="12"/>
  <c r="AA1259" i="12"/>
  <c r="AA1582" i="12"/>
  <c r="Z1582" i="12"/>
  <c r="Z1560" i="12"/>
  <c r="AA1560" i="12"/>
  <c r="Z1151" i="12"/>
  <c r="AA1151" i="12"/>
  <c r="Z1474" i="12"/>
  <c r="AA1474" i="12"/>
  <c r="AA1628" i="12"/>
  <c r="Z1628" i="12"/>
  <c r="AA1667" i="12"/>
  <c r="Z1667" i="12"/>
  <c r="Z1469" i="12"/>
  <c r="AA1469" i="12"/>
  <c r="AA1673" i="12"/>
  <c r="Z1673" i="12"/>
  <c r="Z1514" i="12"/>
  <c r="AA1514" i="12"/>
  <c r="AA1375" i="12"/>
  <c r="Z1375" i="12"/>
  <c r="Z1693" i="12"/>
  <c r="AA1693" i="12"/>
  <c r="AA1525" i="12"/>
  <c r="Z1525" i="12"/>
  <c r="Z1787" i="12"/>
  <c r="AA1787" i="12"/>
  <c r="AA1458" i="12"/>
  <c r="Z1458" i="12"/>
  <c r="AA1522" i="12"/>
  <c r="Z1522" i="12"/>
  <c r="AA1658" i="12"/>
  <c r="Z1658" i="12"/>
  <c r="Z1721" i="12"/>
  <c r="AA1721" i="12"/>
  <c r="Z1625" i="12"/>
  <c r="AA1625" i="12"/>
  <c r="AA1769" i="12"/>
  <c r="Z1769" i="12"/>
  <c r="AA1685" i="12"/>
  <c r="Z1685" i="12"/>
  <c r="Z1754" i="12"/>
  <c r="AA1754" i="12"/>
  <c r="AA1677" i="12"/>
  <c r="Z1677" i="12"/>
  <c r="AA1669" i="12"/>
  <c r="Z1669" i="12"/>
  <c r="Z1934" i="12"/>
  <c r="AA1934" i="12"/>
  <c r="Z365" i="12"/>
  <c r="AA365" i="12"/>
  <c r="Z135" i="12"/>
  <c r="AA135" i="12"/>
  <c r="AC208" i="12"/>
  <c r="AD208" i="12" s="1"/>
  <c r="AC220" i="12"/>
  <c r="AD220" i="12" s="1"/>
  <c r="AC340" i="12"/>
  <c r="AD340" i="12" s="1"/>
  <c r="AC217" i="12"/>
  <c r="AD217" i="12" s="1"/>
  <c r="AC372" i="12"/>
  <c r="AD372" i="12" s="1"/>
  <c r="AC204" i="12"/>
  <c r="AD204" i="12" s="1"/>
  <c r="AA393" i="12"/>
  <c r="Z393" i="12"/>
  <c r="Z465" i="12"/>
  <c r="AA465" i="12"/>
  <c r="AA390" i="12"/>
  <c r="Z390" i="12"/>
  <c r="AA320" i="12"/>
  <c r="Z320" i="12"/>
  <c r="AA523" i="12"/>
  <c r="Z523" i="12"/>
  <c r="AA196" i="12"/>
  <c r="Z196" i="12"/>
  <c r="AA243" i="12"/>
  <c r="Z243" i="12"/>
  <c r="Z478" i="12"/>
  <c r="AA478" i="12"/>
  <c r="Z408" i="12"/>
  <c r="AA408" i="12"/>
  <c r="Z590" i="12"/>
  <c r="AA590" i="12"/>
  <c r="AA420" i="12"/>
  <c r="Z420" i="12"/>
  <c r="AA810" i="12"/>
  <c r="Z810" i="12"/>
  <c r="AA614" i="12"/>
  <c r="Z614" i="12"/>
  <c r="AA507" i="12"/>
  <c r="Z507" i="12"/>
  <c r="Z704" i="12"/>
  <c r="AA704" i="12"/>
  <c r="AA443" i="12"/>
  <c r="Z443" i="12"/>
  <c r="AA386" i="12"/>
  <c r="Z386" i="12"/>
  <c r="AA502" i="12"/>
  <c r="Z502" i="12"/>
  <c r="Z652" i="12"/>
  <c r="AA652" i="12"/>
  <c r="Z626" i="12"/>
  <c r="AA626" i="12"/>
  <c r="Z500" i="12"/>
  <c r="AA500" i="12"/>
  <c r="AA461" i="12"/>
  <c r="Z461" i="12"/>
  <c r="Z521" i="12"/>
  <c r="AA521" i="12"/>
  <c r="AA526" i="12"/>
  <c r="Z526" i="12"/>
  <c r="Z415" i="12"/>
  <c r="AA415" i="12"/>
  <c r="Z781" i="12"/>
  <c r="AA781" i="12"/>
  <c r="Z738" i="12"/>
  <c r="AA738" i="12"/>
  <c r="Z832" i="12"/>
  <c r="AA832" i="12"/>
  <c r="AA939" i="12"/>
  <c r="Z939" i="12"/>
  <c r="AA862" i="12"/>
  <c r="Z862" i="12"/>
  <c r="AA892" i="12"/>
  <c r="Z892" i="12"/>
  <c r="Z623" i="12"/>
  <c r="AA623" i="12"/>
  <c r="AA858" i="12"/>
  <c r="Z858" i="12"/>
  <c r="Z742" i="12"/>
  <c r="AA742" i="12"/>
  <c r="AA736" i="12"/>
  <c r="Z736" i="12"/>
  <c r="Z577" i="12"/>
  <c r="AA577" i="12"/>
  <c r="AA907" i="12"/>
  <c r="Z907" i="12"/>
  <c r="Z1110" i="12"/>
  <c r="AA1110" i="12"/>
  <c r="Z1066" i="12"/>
  <c r="AA1066" i="12"/>
  <c r="AA761" i="12"/>
  <c r="Z761" i="12"/>
  <c r="Z902" i="12"/>
  <c r="AA902" i="12"/>
  <c r="Z1126" i="12"/>
  <c r="AA1126" i="12"/>
  <c r="AA985" i="12"/>
  <c r="Z985" i="12"/>
  <c r="Z1219" i="12"/>
  <c r="AA1219" i="12"/>
  <c r="AA1188" i="12"/>
  <c r="Z1188" i="12"/>
  <c r="AA871" i="12"/>
  <c r="Z871" i="12"/>
  <c r="AA806" i="12"/>
  <c r="Z806" i="12"/>
  <c r="AA766" i="12"/>
  <c r="Z766" i="12"/>
  <c r="AA945" i="12"/>
  <c r="Z945" i="12"/>
  <c r="AA1047" i="12"/>
  <c r="Z1047" i="12"/>
  <c r="AA1228" i="12"/>
  <c r="Z1228" i="12"/>
  <c r="AA1161" i="12"/>
  <c r="Z1161" i="12"/>
  <c r="AA1357" i="12"/>
  <c r="Z1357" i="12"/>
  <c r="Z1156" i="12"/>
  <c r="AA1156" i="12"/>
  <c r="AA1144" i="12"/>
  <c r="Z1144" i="12"/>
  <c r="Z1344" i="12"/>
  <c r="AA1344" i="12"/>
  <c r="Z1177" i="12"/>
  <c r="AA1177" i="12"/>
  <c r="AA1165" i="12"/>
  <c r="Z1165" i="12"/>
  <c r="Z1060" i="12"/>
  <c r="AA1060" i="12"/>
  <c r="Z1455" i="12"/>
  <c r="AA1455" i="12"/>
  <c r="Z1094" i="12"/>
  <c r="AA1094" i="12"/>
  <c r="AA1212" i="12"/>
  <c r="Z1212" i="12"/>
  <c r="AA1062" i="12"/>
  <c r="Z1062" i="12"/>
  <c r="Z1231" i="12"/>
  <c r="AA1231" i="12"/>
  <c r="Z1402" i="12"/>
  <c r="AA1402" i="12"/>
  <c r="Z1388" i="12"/>
  <c r="AA1388" i="12"/>
  <c r="Z1448" i="12"/>
  <c r="AA1448" i="12"/>
  <c r="AA1409" i="12"/>
  <c r="Z1409" i="12"/>
  <c r="AA1576" i="12"/>
  <c r="Z1576" i="12"/>
  <c r="Z1353" i="12"/>
  <c r="AA1353" i="12"/>
  <c r="Z1337" i="12"/>
  <c r="AA1337" i="12"/>
  <c r="AA1311" i="12"/>
  <c r="Z1311" i="12"/>
  <c r="AA1379" i="12"/>
  <c r="Z1379" i="12"/>
  <c r="AA1546" i="12"/>
  <c r="Z1546" i="12"/>
  <c r="Z1298" i="12"/>
  <c r="AA1298" i="12"/>
  <c r="AA1575" i="12"/>
  <c r="Z1575" i="12"/>
  <c r="Z1507" i="12"/>
  <c r="AA1507" i="12"/>
  <c r="Z1554" i="12"/>
  <c r="AA1554" i="12"/>
  <c r="Z1559" i="12"/>
  <c r="AA1559" i="12"/>
  <c r="Z1606" i="12"/>
  <c r="AA1606" i="12"/>
  <c r="Z1456" i="12"/>
  <c r="AA1456" i="12"/>
  <c r="Z1418" i="12"/>
  <c r="AA1418" i="12"/>
  <c r="Z1591" i="12"/>
  <c r="AA1591" i="12"/>
  <c r="Z1513" i="12"/>
  <c r="AA1513" i="12"/>
  <c r="AA1656" i="12"/>
  <c r="Z1656" i="12"/>
  <c r="Z1674" i="12"/>
  <c r="AA1674" i="12"/>
  <c r="AA1701" i="12"/>
  <c r="Z1701" i="12"/>
  <c r="Z1668" i="12"/>
  <c r="AA1668" i="12"/>
  <c r="Z1782" i="12"/>
  <c r="AA1782" i="12"/>
  <c r="AA1651" i="12"/>
  <c r="Z1651" i="12"/>
  <c r="Z1822" i="12"/>
  <c r="AA1822" i="12"/>
  <c r="Z1608" i="12"/>
  <c r="AA1608" i="12"/>
  <c r="AA1715" i="12"/>
  <c r="Z1715" i="12"/>
  <c r="AA1764" i="12"/>
  <c r="Z1764" i="12"/>
  <c r="Z1678" i="12"/>
  <c r="AA1678" i="12"/>
  <c r="AA1845" i="12"/>
  <c r="Z1845" i="12"/>
  <c r="AA1921" i="12"/>
  <c r="Z1921" i="12"/>
  <c r="Z1884" i="12"/>
  <c r="AA1884" i="12"/>
  <c r="AA1852" i="12"/>
  <c r="Z1852" i="12"/>
  <c r="Z1925" i="12"/>
  <c r="AA1925" i="12"/>
  <c r="Z1992" i="12"/>
  <c r="AA1992" i="12"/>
  <c r="Z1767" i="12"/>
  <c r="AA1767" i="12"/>
  <c r="Z1922" i="12"/>
  <c r="AA1922" i="12"/>
  <c r="AA1919" i="12"/>
  <c r="Z1919" i="12"/>
  <c r="AA1909" i="12"/>
  <c r="Z1909" i="12"/>
  <c r="AA1858" i="12"/>
  <c r="Z1858" i="12"/>
  <c r="Z1937" i="12"/>
  <c r="AA1937" i="12"/>
  <c r="AA1731" i="12"/>
  <c r="Z1731" i="12"/>
  <c r="Z1998" i="12"/>
  <c r="AA1998" i="12"/>
  <c r="AA2099" i="12"/>
  <c r="Z2099" i="12"/>
  <c r="Z1979" i="12"/>
  <c r="AA1979" i="12"/>
  <c r="AA2059" i="12"/>
  <c r="Z2059" i="12"/>
  <c r="Z2040" i="12"/>
  <c r="AA2040" i="12"/>
  <c r="Z2113" i="12"/>
  <c r="AA2113" i="12"/>
  <c r="Z2105" i="12"/>
  <c r="AA2105" i="12"/>
  <c r="Z2120" i="12"/>
  <c r="AA2120" i="12"/>
  <c r="Z2145" i="12"/>
  <c r="AA2145" i="12"/>
  <c r="Z1988" i="12"/>
  <c r="AA1988" i="12"/>
  <c r="AA1968" i="12"/>
  <c r="Z1968" i="12"/>
  <c r="Z2254" i="12"/>
  <c r="AA2254" i="12"/>
  <c r="AA2229" i="12"/>
  <c r="Z2229" i="12"/>
  <c r="Z2297" i="12"/>
  <c r="AA2297" i="12"/>
  <c r="Z2244" i="12"/>
  <c r="AA2244" i="12"/>
  <c r="Z2371" i="12"/>
  <c r="AA2371" i="12"/>
  <c r="AA2281" i="12"/>
  <c r="Z2281" i="12"/>
  <c r="Z2083" i="12"/>
  <c r="AA2083" i="12"/>
  <c r="AA2269" i="12"/>
  <c r="Z2269" i="12"/>
  <c r="Z2218" i="12"/>
  <c r="AA2218" i="12"/>
  <c r="AA2393" i="12"/>
  <c r="Z2393" i="12"/>
  <c r="AA2479" i="12"/>
  <c r="Z2479" i="12"/>
  <c r="AA2327" i="12"/>
  <c r="Z2327" i="12"/>
  <c r="Z2340" i="12"/>
  <c r="AA2340" i="12"/>
  <c r="Z2275" i="12"/>
  <c r="AA2275" i="12"/>
  <c r="AA2386" i="12"/>
  <c r="Z2386" i="12"/>
  <c r="AA2466" i="12"/>
  <c r="Z2466" i="12"/>
  <c r="Z2427" i="12"/>
  <c r="AA2427" i="12"/>
  <c r="AA2488" i="12"/>
  <c r="Z2488" i="12"/>
  <c r="Z2468" i="12"/>
  <c r="AA2468" i="12"/>
  <c r="AA2476" i="12"/>
  <c r="Z2476" i="12"/>
  <c r="AA2557" i="12"/>
  <c r="Z2557" i="12"/>
  <c r="Z2606" i="12"/>
  <c r="AA2606" i="12"/>
  <c r="Z2510" i="12"/>
  <c r="AA2510" i="12"/>
  <c r="AA2513" i="12"/>
  <c r="Z2513" i="12"/>
  <c r="AA2554" i="12"/>
  <c r="Z2554" i="12"/>
  <c r="Z2536" i="12"/>
  <c r="AA2536" i="12"/>
  <c r="Z2712" i="12"/>
  <c r="AA2712" i="12"/>
  <c r="AA2582" i="12"/>
  <c r="Z2582" i="12"/>
  <c r="Z2670" i="12"/>
  <c r="AA2670" i="12"/>
  <c r="Z2473" i="12"/>
  <c r="AA2473" i="12"/>
  <c r="AA2663" i="12"/>
  <c r="Z2663" i="12"/>
  <c r="AA2721" i="12"/>
  <c r="Z2721" i="12"/>
  <c r="Z2697" i="12"/>
  <c r="AA2697" i="12"/>
  <c r="Z2744" i="12"/>
  <c r="AA2744" i="12"/>
  <c r="AA2683" i="12"/>
  <c r="Z2683" i="12"/>
  <c r="AA2734" i="12"/>
  <c r="Z2734" i="12"/>
  <c r="Z2711" i="12"/>
  <c r="AA2711" i="12"/>
  <c r="AA2789" i="12"/>
  <c r="Z2789" i="12"/>
  <c r="AA2842" i="12"/>
  <c r="Z2842" i="12"/>
  <c r="AA2771" i="12"/>
  <c r="Z2771" i="12"/>
  <c r="AA2855" i="12"/>
  <c r="Z2855" i="12"/>
  <c r="Z2794" i="12"/>
  <c r="AA2794" i="12"/>
  <c r="AA2869" i="12"/>
  <c r="Z2869" i="12"/>
  <c r="AA2857" i="12"/>
  <c r="Z2857" i="12"/>
  <c r="Z2778" i="12"/>
  <c r="AA2778" i="12"/>
  <c r="Z2767" i="12"/>
  <c r="AA2767" i="12"/>
  <c r="AA2910" i="12"/>
  <c r="Z2910" i="12"/>
  <c r="AA2877" i="12"/>
  <c r="Z2877" i="12"/>
  <c r="AA3111" i="12"/>
  <c r="Z3111" i="12"/>
  <c r="AA2905" i="12"/>
  <c r="Z2905" i="12"/>
  <c r="Z2917" i="12"/>
  <c r="AA2917" i="12"/>
  <c r="AA3081" i="12"/>
  <c r="Z3081" i="12"/>
  <c r="AA3075" i="12"/>
  <c r="Z3075" i="12"/>
  <c r="AA3128" i="12"/>
  <c r="Z3128" i="12"/>
  <c r="AA3036" i="12"/>
  <c r="Z3036" i="12"/>
  <c r="Z2951" i="12"/>
  <c r="AA2951" i="12"/>
  <c r="Z2957" i="12"/>
  <c r="AA2957" i="12"/>
  <c r="AA2938" i="12"/>
  <c r="Z2938" i="12"/>
  <c r="Z3251" i="12"/>
  <c r="AA3251" i="12"/>
  <c r="AA3150" i="12"/>
  <c r="Z3150" i="12"/>
  <c r="Z3238" i="12"/>
  <c r="AA3238" i="12"/>
  <c r="Z3351" i="12"/>
  <c r="AA3351" i="12"/>
  <c r="AA3275" i="12"/>
  <c r="Z3275" i="12"/>
  <c r="Z3408" i="12"/>
  <c r="AA3408" i="12"/>
  <c r="AA3199" i="12"/>
  <c r="Z3199" i="12"/>
  <c r="Z3297" i="12"/>
  <c r="AA3297" i="12"/>
  <c r="AA3339" i="12"/>
  <c r="Z3339" i="12"/>
  <c r="Z3388" i="12"/>
  <c r="AA3388" i="12"/>
  <c r="AA3249" i="12"/>
  <c r="Z3249" i="12"/>
  <c r="AA3290" i="12"/>
  <c r="Z3290" i="12"/>
  <c r="AA3316" i="12"/>
  <c r="Z3316" i="12"/>
  <c r="AA3148" i="12"/>
  <c r="Z3148" i="12"/>
  <c r="Z3234" i="12"/>
  <c r="AA3234" i="12"/>
  <c r="Z3161" i="12"/>
  <c r="AA3161" i="12"/>
  <c r="Z3270" i="12"/>
  <c r="AA3270" i="12"/>
  <c r="AA3209" i="12"/>
  <c r="Z3209" i="12"/>
  <c r="AA3603" i="12"/>
  <c r="Z3603" i="12"/>
  <c r="AA3522" i="12"/>
  <c r="Z3522" i="12"/>
  <c r="Z3536" i="12"/>
  <c r="AA3536" i="12"/>
  <c r="AA3494" i="12"/>
  <c r="Z3494" i="12"/>
  <c r="AA3406" i="12"/>
  <c r="Z3406" i="12"/>
  <c r="AA3459" i="12"/>
  <c r="Z3459" i="12"/>
  <c r="AA3441" i="12"/>
  <c r="Z3441" i="12"/>
  <c r="Z3444" i="12"/>
  <c r="AA3444" i="12"/>
  <c r="AA3553" i="12"/>
  <c r="Z3553" i="12"/>
  <c r="AA3502" i="12"/>
  <c r="Z3502" i="12"/>
  <c r="AA3367" i="12"/>
  <c r="Z3367" i="12"/>
  <c r="AA3440" i="12"/>
  <c r="Z3440" i="12"/>
  <c r="Z3547" i="12"/>
  <c r="AA3547" i="12"/>
  <c r="Z3742" i="12"/>
  <c r="AA3742" i="12"/>
  <c r="AA3791" i="12"/>
  <c r="Z3791" i="12"/>
  <c r="AA3593" i="12"/>
  <c r="Z3593" i="12"/>
  <c r="AA3702" i="12"/>
  <c r="Z3702" i="12"/>
  <c r="Z3677" i="12"/>
  <c r="AA3677" i="12"/>
  <c r="AA3674" i="12"/>
  <c r="Z3674" i="12"/>
  <c r="Z3627" i="12"/>
  <c r="AA3627" i="12"/>
  <c r="Z3864" i="12"/>
  <c r="AA3864" i="12"/>
  <c r="Z3711" i="12"/>
  <c r="AA3711" i="12"/>
  <c r="AA3699" i="12"/>
  <c r="Z3699" i="12"/>
  <c r="AA3751" i="12"/>
  <c r="Z3751" i="12"/>
  <c r="AA3814" i="12"/>
  <c r="Z3814" i="12"/>
  <c r="Z3766" i="12"/>
  <c r="AA3766" i="12"/>
  <c r="AA3654" i="12"/>
  <c r="Z3654" i="12"/>
  <c r="Z3749" i="12"/>
  <c r="AA3749" i="12"/>
  <c r="Z3662" i="12"/>
  <c r="AA3662" i="12"/>
  <c r="Z3892" i="12"/>
  <c r="AA3892" i="12"/>
  <c r="Z3827" i="12"/>
  <c r="AA3827" i="12"/>
  <c r="Z3833" i="12"/>
  <c r="AA3833" i="12"/>
  <c r="AA3900" i="12"/>
  <c r="Z3900" i="12"/>
  <c r="AA3913" i="12"/>
  <c r="Z3913" i="12"/>
  <c r="AC134" i="12"/>
  <c r="AD134" i="12" s="1"/>
  <c r="Z203" i="12"/>
  <c r="AA203" i="12"/>
  <c r="AC247" i="12"/>
  <c r="AD247" i="12" s="1"/>
  <c r="AC259" i="12"/>
  <c r="AD259" i="12" s="1"/>
  <c r="AC451" i="12"/>
  <c r="AD451" i="12" s="1"/>
  <c r="AC308" i="12"/>
  <c r="AD308" i="12" s="1"/>
  <c r="AC282" i="12"/>
  <c r="AD282" i="12" s="1"/>
  <c r="AC285" i="12"/>
  <c r="AD285" i="12" s="1"/>
  <c r="AC446" i="12"/>
  <c r="AD446" i="12" s="1"/>
  <c r="AC381" i="12"/>
  <c r="AD381" i="12" s="1"/>
  <c r="AC611" i="12"/>
  <c r="AD611" i="12" s="1"/>
  <c r="AC383" i="12"/>
  <c r="AD383" i="12" s="1"/>
  <c r="AC678" i="12"/>
  <c r="AD678" i="12" s="1"/>
  <c r="AC795" i="12"/>
  <c r="AD795" i="12" s="1"/>
  <c r="AC578" i="12"/>
  <c r="AD578" i="12" s="1"/>
  <c r="AC688" i="12"/>
  <c r="AD688" i="12" s="1"/>
  <c r="AC742" i="12"/>
  <c r="AD742" i="12" s="1"/>
  <c r="AC635" i="12"/>
  <c r="AD635" i="12" s="1"/>
  <c r="AC701" i="12"/>
  <c r="AD701" i="12" s="1"/>
  <c r="AC992" i="12"/>
  <c r="AD992" i="12" s="1"/>
  <c r="AC602" i="12"/>
  <c r="AD602" i="12" s="1"/>
  <c r="AC715" i="12"/>
  <c r="AD715" i="12" s="1"/>
  <c r="AC798" i="12"/>
  <c r="AD798" i="12" s="1"/>
  <c r="AC616" i="12"/>
  <c r="AD616" i="12" s="1"/>
  <c r="AC712" i="12"/>
  <c r="AD712" i="12" s="1"/>
  <c r="AC977" i="12"/>
  <c r="AD977" i="12" s="1"/>
  <c r="AC782" i="12"/>
  <c r="AD782" i="12" s="1"/>
  <c r="AC1221" i="12"/>
  <c r="AD1221" i="12" s="1"/>
  <c r="AC893" i="12"/>
  <c r="AD893" i="12" s="1"/>
  <c r="AC1076" i="12"/>
  <c r="AD1076" i="12" s="1"/>
  <c r="AC1189" i="12"/>
  <c r="AD1189" i="12" s="1"/>
  <c r="AC1111" i="12"/>
  <c r="AD1111" i="12" s="1"/>
  <c r="AC1153" i="12"/>
  <c r="AD1153" i="12" s="1"/>
  <c r="AC931" i="12"/>
  <c r="AD931" i="12" s="1"/>
  <c r="AC756" i="12"/>
  <c r="AD756" i="12" s="1"/>
  <c r="AC1166" i="12"/>
  <c r="AD1166" i="12" s="1"/>
  <c r="AC1253" i="12"/>
  <c r="AD1253" i="12" s="1"/>
  <c r="AC1231" i="12"/>
  <c r="AD1231" i="12" s="1"/>
  <c r="AC1300" i="12"/>
  <c r="AD1300" i="12" s="1"/>
  <c r="AC1284" i="12"/>
  <c r="AD1284" i="12" s="1"/>
  <c r="AC1362" i="12"/>
  <c r="AD1362" i="12" s="1"/>
  <c r="AC1130" i="12"/>
  <c r="AD1130" i="12" s="1"/>
  <c r="AC1366" i="12"/>
  <c r="AD1366" i="12" s="1"/>
  <c r="AC1427" i="12"/>
  <c r="AD1427" i="12" s="1"/>
  <c r="AC1305" i="12"/>
  <c r="AD1305" i="12" s="1"/>
  <c r="AC1377" i="12"/>
  <c r="AD1377" i="12" s="1"/>
  <c r="AC1524" i="12"/>
  <c r="AD1524" i="12" s="1"/>
  <c r="AC1497" i="12"/>
  <c r="AD1497" i="12" s="1"/>
  <c r="AC1346" i="12"/>
  <c r="AD1346" i="12" s="1"/>
  <c r="AC1554" i="12"/>
  <c r="AD1554" i="12" s="1"/>
  <c r="AC1425" i="12"/>
  <c r="AD1425" i="12" s="1"/>
  <c r="AC1293" i="12"/>
  <c r="AD1293" i="12" s="1"/>
  <c r="AC1685" i="12"/>
  <c r="AD1685" i="12" s="1"/>
  <c r="AC1728" i="12"/>
  <c r="AD1728" i="12" s="1"/>
  <c r="AC1486" i="12"/>
  <c r="AD1486" i="12" s="1"/>
  <c r="AC1645" i="12"/>
  <c r="AD1645" i="12" s="1"/>
  <c r="AC1518" i="12"/>
  <c r="AD1518" i="12" s="1"/>
  <c r="AC1555" i="12"/>
  <c r="AD1555" i="12" s="1"/>
  <c r="AC1643" i="12"/>
  <c r="AD1643" i="12" s="1"/>
  <c r="AC1664" i="12"/>
  <c r="AD1664" i="12" s="1"/>
  <c r="AC1734" i="12"/>
  <c r="AD1734" i="12" s="1"/>
  <c r="AC1824" i="12"/>
  <c r="AD1824" i="12" s="1"/>
  <c r="AC1743" i="12"/>
  <c r="AD1743" i="12" s="1"/>
  <c r="AC1905" i="12"/>
  <c r="AD1905" i="12" s="1"/>
  <c r="AC1850" i="12"/>
  <c r="AD1850" i="12" s="1"/>
  <c r="AC1887" i="12"/>
  <c r="AD1887" i="12" s="1"/>
  <c r="AC1958" i="12"/>
  <c r="AD1958" i="12" s="1"/>
  <c r="AC1838" i="12"/>
  <c r="AD1838" i="12" s="1"/>
  <c r="AC1952" i="12"/>
  <c r="AD1952" i="12" s="1"/>
  <c r="AC1936" i="12"/>
  <c r="AD1936" i="12" s="1"/>
  <c r="AC1981" i="12"/>
  <c r="AD1981" i="12" s="1"/>
  <c r="AC1873" i="12"/>
  <c r="AD1873" i="12" s="1"/>
  <c r="AC2101" i="12"/>
  <c r="AD2101" i="12" s="1"/>
  <c r="AC2048" i="12"/>
  <c r="AD2048" i="12" s="1"/>
  <c r="AC1918" i="12"/>
  <c r="AD1918" i="12" s="1"/>
  <c r="AC2104" i="12"/>
  <c r="AD2104" i="12" s="1"/>
  <c r="AC2056" i="12"/>
  <c r="AD2056" i="12" s="1"/>
  <c r="AC2070" i="12"/>
  <c r="AD2070" i="12" s="1"/>
  <c r="AC2073" i="12"/>
  <c r="AD2073" i="12" s="1"/>
  <c r="AC2249" i="12"/>
  <c r="AD2249" i="12" s="1"/>
  <c r="AC2096" i="12"/>
  <c r="AD2096" i="12" s="1"/>
  <c r="AC2163" i="12"/>
  <c r="AD2163" i="12" s="1"/>
  <c r="AC2357" i="12"/>
  <c r="AD2357" i="12" s="1"/>
  <c r="AC2345" i="12"/>
  <c r="AD2345" i="12" s="1"/>
  <c r="AC2339" i="12"/>
  <c r="AD2339" i="12" s="1"/>
  <c r="AC2446" i="12"/>
  <c r="AD2446" i="12" s="1"/>
  <c r="AC2441" i="12"/>
  <c r="AD2441" i="12" s="1"/>
  <c r="AC2522" i="12"/>
  <c r="AD2522" i="12" s="1"/>
  <c r="AC2570" i="12"/>
  <c r="AD2570" i="12" s="1"/>
  <c r="AC2679" i="12"/>
  <c r="AD2679" i="12" s="1"/>
  <c r="AC2692" i="12"/>
  <c r="AD2692" i="12" s="1"/>
  <c r="AC2717" i="12"/>
  <c r="AD2717" i="12" s="1"/>
  <c r="AC3001" i="12"/>
  <c r="AD3001" i="12" s="1"/>
  <c r="AC2815" i="12"/>
  <c r="AD2815" i="12" s="1"/>
  <c r="AC3060" i="12"/>
  <c r="AD3060" i="12" s="1"/>
  <c r="AC2982" i="12"/>
  <c r="AD2982" i="12" s="1"/>
  <c r="AC2966" i="12"/>
  <c r="AD2966" i="12" s="1"/>
  <c r="AC2996" i="12"/>
  <c r="AD2996" i="12" s="1"/>
  <c r="AC3028" i="12"/>
  <c r="AD3028" i="12" s="1"/>
  <c r="AC3266" i="12"/>
  <c r="AD3266" i="12" s="1"/>
  <c r="AC3331" i="12"/>
  <c r="AD3331" i="12" s="1"/>
  <c r="AC3145" i="12"/>
  <c r="AD3145" i="12" s="1"/>
  <c r="AC3421" i="12"/>
  <c r="AD3421" i="12" s="1"/>
  <c r="AC3197" i="12"/>
  <c r="AD3197" i="12" s="1"/>
  <c r="AC3385" i="12"/>
  <c r="AD3385" i="12" s="1"/>
  <c r="AC3562" i="12"/>
  <c r="AD3562" i="12" s="1"/>
  <c r="AC3558" i="12"/>
  <c r="AD3558" i="12" s="1"/>
  <c r="AC3609" i="12"/>
  <c r="AD3609" i="12" s="1"/>
  <c r="AC3597" i="12"/>
  <c r="AD3597" i="12" s="1"/>
  <c r="AC3832" i="12"/>
  <c r="AD3832" i="12" s="1"/>
  <c r="AA220" i="12"/>
  <c r="Z220" i="12"/>
  <c r="AC348" i="12"/>
  <c r="AD348" i="12" s="1"/>
  <c r="AC439" i="12"/>
  <c r="AD439" i="12" s="1"/>
  <c r="AA133" i="12"/>
  <c r="Z133" i="12"/>
  <c r="AC140" i="12"/>
  <c r="AD140" i="12" s="1"/>
  <c r="S2149" i="12"/>
  <c r="T2149" i="12" s="1"/>
  <c r="AB2149" i="12" s="1"/>
  <c r="S2055" i="12"/>
  <c r="T2055" i="12" s="1"/>
  <c r="AB2055" i="12" s="1"/>
  <c r="S2233" i="12"/>
  <c r="T2233" i="12" s="1"/>
  <c r="AB2233" i="12" s="1"/>
  <c r="S2226" i="12"/>
  <c r="T2226" i="12" s="1"/>
  <c r="AB2226" i="12" s="1"/>
  <c r="S2262" i="12"/>
  <c r="T2262" i="12" s="1"/>
  <c r="AB2262" i="12" s="1"/>
  <c r="S2217" i="12"/>
  <c r="T2217" i="12" s="1"/>
  <c r="AB2217" i="12" s="1"/>
  <c r="S2173" i="12"/>
  <c r="T2173" i="12" s="1"/>
  <c r="AB2173" i="12" s="1"/>
  <c r="S2263" i="12"/>
  <c r="T2263" i="12" s="1"/>
  <c r="AB2263" i="12" s="1"/>
  <c r="S2274" i="12"/>
  <c r="T2274" i="12" s="1"/>
  <c r="AB2274" i="12" s="1"/>
  <c r="S2393" i="12"/>
  <c r="T2393" i="12" s="1"/>
  <c r="AB2393" i="12" s="1"/>
  <c r="S2383" i="12"/>
  <c r="T2383" i="12" s="1"/>
  <c r="AB2383" i="12" s="1"/>
  <c r="S2334" i="12"/>
  <c r="T2334" i="12" s="1"/>
  <c r="AB2334" i="12" s="1"/>
  <c r="S2304" i="12"/>
  <c r="T2304" i="12" s="1"/>
  <c r="AB2304" i="12" s="1"/>
  <c r="S2350" i="12"/>
  <c r="T2350" i="12" s="1"/>
  <c r="AB2350" i="12" s="1"/>
  <c r="S2471" i="12"/>
  <c r="T2471" i="12" s="1"/>
  <c r="AB2471" i="12" s="1"/>
  <c r="S2453" i="12"/>
  <c r="T2453" i="12" s="1"/>
  <c r="AB2453" i="12" s="1"/>
  <c r="S2459" i="12"/>
  <c r="T2459" i="12" s="1"/>
  <c r="AB2459" i="12" s="1"/>
  <c r="S2389" i="12"/>
  <c r="T2389" i="12" s="1"/>
  <c r="AB2389" i="12" s="1"/>
  <c r="S2395" i="12"/>
  <c r="T2395" i="12" s="1"/>
  <c r="AB2395" i="12" s="1"/>
  <c r="S2390" i="12"/>
  <c r="T2390" i="12" s="1"/>
  <c r="AB2390" i="12" s="1"/>
  <c r="S2462" i="12"/>
  <c r="T2462" i="12" s="1"/>
  <c r="AB2462" i="12" s="1"/>
  <c r="S2623" i="12"/>
  <c r="T2623" i="12" s="1"/>
  <c r="AB2623" i="12" s="1"/>
  <c r="S2422" i="12"/>
  <c r="T2422" i="12" s="1"/>
  <c r="AB2422" i="12" s="1"/>
  <c r="S2591" i="12"/>
  <c r="T2591" i="12" s="1"/>
  <c r="AB2591" i="12" s="1"/>
  <c r="S2482" i="12"/>
  <c r="T2482" i="12" s="1"/>
  <c r="AB2482" i="12" s="1"/>
  <c r="S2552" i="12"/>
  <c r="T2552" i="12" s="1"/>
  <c r="AB2552" i="12" s="1"/>
  <c r="S2542" i="12"/>
  <c r="T2542" i="12" s="1"/>
  <c r="AB2542" i="12" s="1"/>
  <c r="S2673" i="12"/>
  <c r="T2673" i="12" s="1"/>
  <c r="AB2673" i="12" s="1"/>
  <c r="S2403" i="12"/>
  <c r="T2403" i="12" s="1"/>
  <c r="AB2403" i="12" s="1"/>
  <c r="S2644" i="12"/>
  <c r="T2644" i="12" s="1"/>
  <c r="AB2644" i="12" s="1"/>
  <c r="S2586" i="12"/>
  <c r="T2586" i="12" s="1"/>
  <c r="AB2586" i="12" s="1"/>
  <c r="S2737" i="12"/>
  <c r="T2737" i="12" s="1"/>
  <c r="AB2737" i="12" s="1"/>
  <c r="S2660" i="12"/>
  <c r="T2660" i="12" s="1"/>
  <c r="AB2660" i="12" s="1"/>
  <c r="S2818" i="12"/>
  <c r="T2818" i="12" s="1"/>
  <c r="AB2818" i="12" s="1"/>
  <c r="S2723" i="12"/>
  <c r="T2723" i="12" s="1"/>
  <c r="AB2723" i="12" s="1"/>
  <c r="S2686" i="12"/>
  <c r="T2686" i="12" s="1"/>
  <c r="AB2686" i="12" s="1"/>
  <c r="S2687" i="12"/>
  <c r="T2687" i="12" s="1"/>
  <c r="AB2687" i="12" s="1"/>
  <c r="S2652" i="12"/>
  <c r="T2652" i="12" s="1"/>
  <c r="AB2652" i="12" s="1"/>
  <c r="S2759" i="12"/>
  <c r="T2759" i="12" s="1"/>
  <c r="AB2759" i="12" s="1"/>
  <c r="S2888" i="12"/>
  <c r="T2888" i="12" s="1"/>
  <c r="AB2888" i="12" s="1"/>
  <c r="S2775" i="12"/>
  <c r="T2775" i="12" s="1"/>
  <c r="AB2775" i="12" s="1"/>
  <c r="S2793" i="12"/>
  <c r="T2793" i="12" s="1"/>
  <c r="AB2793" i="12" s="1"/>
  <c r="S2701" i="12"/>
  <c r="T2701" i="12" s="1"/>
  <c r="AB2701" i="12" s="1"/>
  <c r="S2887" i="12"/>
  <c r="T2887" i="12" s="1"/>
  <c r="AB2887" i="12" s="1"/>
  <c r="S2807" i="12"/>
  <c r="T2807" i="12" s="1"/>
  <c r="AB2807" i="12" s="1"/>
  <c r="S2905" i="12"/>
  <c r="T2905" i="12" s="1"/>
  <c r="AB2905" i="12" s="1"/>
  <c r="S2809" i="12"/>
  <c r="T2809" i="12" s="1"/>
  <c r="AB2809" i="12" s="1"/>
  <c r="S3096" i="12"/>
  <c r="T3096" i="12" s="1"/>
  <c r="AB3096" i="12" s="1"/>
  <c r="S3149" i="12"/>
  <c r="T3149" i="12" s="1"/>
  <c r="AB3149" i="12" s="1"/>
  <c r="S2993" i="12"/>
  <c r="T2993" i="12" s="1"/>
  <c r="AB2993" i="12" s="1"/>
  <c r="S3066" i="12"/>
  <c r="T3066" i="12" s="1"/>
  <c r="AB3066" i="12" s="1"/>
  <c r="S3057" i="12"/>
  <c r="T3057" i="12" s="1"/>
  <c r="AB3057" i="12" s="1"/>
  <c r="S2913" i="12"/>
  <c r="T2913" i="12" s="1"/>
  <c r="AB2913" i="12" s="1"/>
  <c r="S3157" i="12"/>
  <c r="T3157" i="12" s="1"/>
  <c r="AB3157" i="12" s="1"/>
  <c r="S3049" i="12"/>
  <c r="T3049" i="12" s="1"/>
  <c r="AB3049" i="12" s="1"/>
  <c r="S3048" i="12"/>
  <c r="T3048" i="12" s="1"/>
  <c r="AB3048" i="12" s="1"/>
  <c r="S3013" i="12"/>
  <c r="T3013" i="12" s="1"/>
  <c r="AB3013" i="12" s="1"/>
  <c r="S3104" i="12"/>
  <c r="T3104" i="12" s="1"/>
  <c r="AB3104" i="12" s="1"/>
  <c r="S3086" i="12"/>
  <c r="T3086" i="12" s="1"/>
  <c r="AB3086" i="12" s="1"/>
  <c r="S2883" i="12"/>
  <c r="T2883" i="12" s="1"/>
  <c r="AB2883" i="12" s="1"/>
  <c r="S3341" i="12"/>
  <c r="T3341" i="12" s="1"/>
  <c r="AB3341" i="12" s="1"/>
  <c r="S3009" i="12"/>
  <c r="T3009" i="12" s="1"/>
  <c r="AB3009" i="12" s="1"/>
  <c r="S3026" i="12"/>
  <c r="T3026" i="12" s="1"/>
  <c r="AB3026" i="12" s="1"/>
  <c r="S3152" i="12"/>
  <c r="T3152" i="12" s="1"/>
  <c r="AB3152" i="12" s="1"/>
  <c r="S3285" i="12"/>
  <c r="T3285" i="12" s="1"/>
  <c r="AB3285" i="12" s="1"/>
  <c r="S3228" i="12"/>
  <c r="T3228" i="12" s="1"/>
  <c r="AB3228" i="12" s="1"/>
  <c r="S3320" i="12"/>
  <c r="T3320" i="12" s="1"/>
  <c r="AB3320" i="12" s="1"/>
  <c r="S3202" i="12"/>
  <c r="T3202" i="12" s="1"/>
  <c r="AB3202" i="12" s="1"/>
  <c r="S3234" i="12"/>
  <c r="T3234" i="12" s="1"/>
  <c r="AB3234" i="12" s="1"/>
  <c r="S3206" i="12"/>
  <c r="T3206" i="12" s="1"/>
  <c r="AB3206" i="12" s="1"/>
  <c r="S3343" i="12"/>
  <c r="T3343" i="12" s="1"/>
  <c r="AB3343" i="12" s="1"/>
  <c r="S3296" i="12"/>
  <c r="T3296" i="12" s="1"/>
  <c r="AB3296" i="12" s="1"/>
  <c r="S3146" i="12"/>
  <c r="T3146" i="12" s="1"/>
  <c r="AB3146" i="12" s="1"/>
  <c r="S3135" i="12"/>
  <c r="T3135" i="12" s="1"/>
  <c r="AB3135" i="12" s="1"/>
  <c r="S3173" i="12"/>
  <c r="T3173" i="12" s="1"/>
  <c r="AB3173" i="12" s="1"/>
  <c r="S3284" i="12"/>
  <c r="T3284" i="12" s="1"/>
  <c r="AB3284" i="12" s="1"/>
  <c r="S3137" i="12"/>
  <c r="T3137" i="12" s="1"/>
  <c r="AB3137" i="12" s="1"/>
  <c r="S3282" i="12"/>
  <c r="T3282" i="12" s="1"/>
  <c r="AB3282" i="12" s="1"/>
  <c r="S3432" i="12"/>
  <c r="T3432" i="12" s="1"/>
  <c r="AB3432" i="12" s="1"/>
  <c r="S3586" i="12"/>
  <c r="T3586" i="12" s="1"/>
  <c r="AB3586" i="12" s="1"/>
  <c r="S3492" i="12"/>
  <c r="T3492" i="12" s="1"/>
  <c r="AB3492" i="12" s="1"/>
  <c r="S3570" i="12"/>
  <c r="T3570" i="12" s="1"/>
  <c r="AB3570" i="12" s="1"/>
  <c r="S3472" i="12"/>
  <c r="T3472" i="12" s="1"/>
  <c r="AB3472" i="12" s="1"/>
  <c r="S3634" i="12"/>
  <c r="T3634" i="12" s="1"/>
  <c r="AB3634" i="12" s="1"/>
  <c r="S3408" i="12"/>
  <c r="T3408" i="12" s="1"/>
  <c r="AB3408" i="12" s="1"/>
  <c r="S3468" i="12"/>
  <c r="T3468" i="12" s="1"/>
  <c r="AB3468" i="12" s="1"/>
  <c r="S3383" i="12"/>
  <c r="T3383" i="12" s="1"/>
  <c r="AB3383" i="12" s="1"/>
  <c r="S3493" i="12"/>
  <c r="T3493" i="12" s="1"/>
  <c r="AB3493" i="12" s="1"/>
  <c r="S3621" i="12"/>
  <c r="T3621" i="12" s="1"/>
  <c r="AB3621" i="12" s="1"/>
  <c r="S3522" i="12"/>
  <c r="T3522" i="12" s="1"/>
  <c r="AB3522" i="12" s="1"/>
  <c r="S3366" i="12"/>
  <c r="T3366" i="12" s="1"/>
  <c r="AB3366" i="12" s="1"/>
  <c r="S3648" i="12"/>
  <c r="T3648" i="12" s="1"/>
  <c r="AB3648" i="12" s="1"/>
  <c r="S3560" i="12"/>
  <c r="T3560" i="12" s="1"/>
  <c r="AB3560" i="12" s="1"/>
  <c r="S3846" i="12"/>
  <c r="T3846" i="12" s="1"/>
  <c r="AB3846" i="12" s="1"/>
  <c r="S3743" i="12"/>
  <c r="T3743" i="12" s="1"/>
  <c r="AB3743" i="12" s="1"/>
  <c r="S3788" i="12"/>
  <c r="T3788" i="12" s="1"/>
  <c r="AB3788" i="12" s="1"/>
  <c r="S3716" i="12"/>
  <c r="T3716" i="12" s="1"/>
  <c r="AB3716" i="12" s="1"/>
  <c r="S3690" i="12"/>
  <c r="T3690" i="12" s="1"/>
  <c r="AB3690" i="12" s="1"/>
  <c r="S3842" i="12"/>
  <c r="T3842" i="12" s="1"/>
  <c r="AB3842" i="12" s="1"/>
  <c r="S3749" i="12"/>
  <c r="T3749" i="12" s="1"/>
  <c r="AB3749" i="12" s="1"/>
  <c r="S3679" i="12"/>
  <c r="T3679" i="12" s="1"/>
  <c r="AB3679" i="12" s="1"/>
  <c r="S3848" i="12"/>
  <c r="T3848" i="12" s="1"/>
  <c r="AB3848" i="12" s="1"/>
  <c r="S3864" i="12"/>
  <c r="T3864" i="12" s="1"/>
  <c r="AB3864" i="12" s="1"/>
  <c r="S3804" i="12"/>
  <c r="T3804" i="12" s="1"/>
  <c r="AB3804" i="12" s="1"/>
  <c r="S3840" i="12"/>
  <c r="T3840" i="12" s="1"/>
  <c r="AB3840" i="12" s="1"/>
  <c r="S3839" i="12"/>
  <c r="T3839" i="12" s="1"/>
  <c r="AB3839" i="12" s="1"/>
  <c r="S3698" i="12"/>
  <c r="T3698" i="12" s="1"/>
  <c r="AB3698" i="12" s="1"/>
  <c r="S3860" i="12"/>
  <c r="T3860" i="12" s="1"/>
  <c r="AB3860" i="12" s="1"/>
  <c r="S3905" i="12"/>
  <c r="T3905" i="12" s="1"/>
  <c r="AB3905" i="12" s="1"/>
  <c r="S3920" i="12"/>
  <c r="T3920" i="12" s="1"/>
  <c r="AB3920" i="12" s="1"/>
  <c r="S3900" i="12"/>
  <c r="T3900" i="12" s="1"/>
  <c r="AB3900" i="12" s="1"/>
  <c r="S3933" i="12"/>
  <c r="T3933" i="12" s="1"/>
  <c r="AB3933" i="12" s="1"/>
  <c r="AA1208" i="12"/>
  <c r="Z1208" i="12"/>
  <c r="Z1040" i="12"/>
  <c r="AA1040" i="12"/>
  <c r="Z1190" i="12"/>
  <c r="AA1190" i="12"/>
  <c r="Z1187" i="12"/>
  <c r="AA1187" i="12"/>
  <c r="AA1095" i="12"/>
  <c r="Z1095" i="12"/>
  <c r="Z1056" i="12"/>
  <c r="AA1056" i="12"/>
  <c r="Z1183" i="12"/>
  <c r="AA1183" i="12"/>
  <c r="Z921" i="12"/>
  <c r="AA921" i="12"/>
  <c r="Z964" i="12"/>
  <c r="AA964" i="12"/>
  <c r="AA1078" i="12"/>
  <c r="Z1078" i="12"/>
  <c r="Z1270" i="12"/>
  <c r="AA1270" i="12"/>
  <c r="Z1446" i="12"/>
  <c r="AA1446" i="12"/>
  <c r="Z1460" i="12"/>
  <c r="AA1460" i="12"/>
  <c r="AA1601" i="12"/>
  <c r="Z1601" i="12"/>
  <c r="AA1523" i="12"/>
  <c r="Z1523" i="12"/>
  <c r="AA1421" i="12"/>
  <c r="Z1421" i="12"/>
  <c r="Z1233" i="12"/>
  <c r="AA1233" i="12"/>
  <c r="AA1403" i="12"/>
  <c r="Z1403" i="12"/>
  <c r="Z1490" i="12"/>
  <c r="AA1490" i="12"/>
  <c r="Z1100" i="12"/>
  <c r="AA1100" i="12"/>
  <c r="AA1423" i="12"/>
  <c r="Z1423" i="12"/>
  <c r="Z1457" i="12"/>
  <c r="AA1457" i="12"/>
  <c r="AA1356" i="12"/>
  <c r="Z1356" i="12"/>
  <c r="Z1341" i="12"/>
  <c r="AA1341" i="12"/>
  <c r="Z1593" i="12"/>
  <c r="AA1593" i="12"/>
  <c r="AA1566" i="12"/>
  <c r="Z1566" i="12"/>
  <c r="AA1453" i="12"/>
  <c r="Z1453" i="12"/>
  <c r="Z1711" i="12"/>
  <c r="AA1711" i="12"/>
  <c r="AA1415" i="12"/>
  <c r="Z1415" i="12"/>
  <c r="AA1462" i="12"/>
  <c r="Z1462" i="12"/>
  <c r="AA1569" i="12"/>
  <c r="Z1569" i="12"/>
  <c r="AA1533" i="12"/>
  <c r="Z1533" i="12"/>
  <c r="Z1745" i="12"/>
  <c r="AA1745" i="12"/>
  <c r="Z1398" i="12"/>
  <c r="AA1398" i="12"/>
  <c r="Z1586" i="12"/>
  <c r="AA1586" i="12"/>
  <c r="Z1498" i="12"/>
  <c r="AA1498" i="12"/>
  <c r="Z1735" i="12"/>
  <c r="AA1735" i="12"/>
  <c r="AA1815" i="12"/>
  <c r="Z1815" i="12"/>
  <c r="Z1719" i="12"/>
  <c r="AA1719" i="12"/>
  <c r="AA1792" i="12"/>
  <c r="Z1792" i="12"/>
  <c r="Z1659" i="12"/>
  <c r="AA1659" i="12"/>
  <c r="Z1759" i="12"/>
  <c r="AA1759" i="12"/>
  <c r="AA1634" i="12"/>
  <c r="Z1634" i="12"/>
  <c r="AA1895" i="12"/>
  <c r="Z1895" i="12"/>
  <c r="AA1808" i="12"/>
  <c r="Z1808" i="12"/>
  <c r="Z1790" i="12"/>
  <c r="AA1790" i="12"/>
  <c r="AA1804" i="12"/>
  <c r="Z1804" i="12"/>
  <c r="Z1913" i="12"/>
  <c r="AA1913" i="12"/>
  <c r="AA1699" i="12"/>
  <c r="Z1699" i="12"/>
  <c r="AA1911" i="12"/>
  <c r="Z1911" i="12"/>
  <c r="AA2026" i="12"/>
  <c r="Z2026" i="12"/>
  <c r="Z1872" i="12"/>
  <c r="AA1872" i="12"/>
  <c r="Z1899" i="12"/>
  <c r="AA1899" i="12"/>
  <c r="Z2031" i="12"/>
  <c r="AA2031" i="12"/>
  <c r="AA1941" i="12"/>
  <c r="Z1941" i="12"/>
  <c r="AA1857" i="12"/>
  <c r="Z1857" i="12"/>
  <c r="AA2081" i="12"/>
  <c r="Z2081" i="12"/>
  <c r="AA2108" i="12"/>
  <c r="Z2108" i="12"/>
  <c r="Z1906" i="12"/>
  <c r="AA1906" i="12"/>
  <c r="Z2156" i="12"/>
  <c r="AA2156" i="12"/>
  <c r="AA2122" i="12"/>
  <c r="Z2122" i="12"/>
  <c r="AA2106" i="12"/>
  <c r="Z2106" i="12"/>
  <c r="Z2280" i="12"/>
  <c r="AA2280" i="12"/>
  <c r="AA2272" i="12"/>
  <c r="Z2272" i="12"/>
  <c r="AA2125" i="12"/>
  <c r="Z2125" i="12"/>
  <c r="AA2119" i="12"/>
  <c r="Z2119" i="12"/>
  <c r="AA2139" i="12"/>
  <c r="Z2139" i="12"/>
  <c r="AA1999" i="12"/>
  <c r="Z1999" i="12"/>
  <c r="AA2354" i="12"/>
  <c r="Z2354" i="12"/>
  <c r="AA2169" i="12"/>
  <c r="Z2169" i="12"/>
  <c r="Z2213" i="12"/>
  <c r="AA2213" i="12"/>
  <c r="AA2179" i="12"/>
  <c r="Z2179" i="12"/>
  <c r="AA2350" i="12"/>
  <c r="Z2350" i="12"/>
  <c r="Z2259" i="12"/>
  <c r="AA2259" i="12"/>
  <c r="Z2228" i="12"/>
  <c r="AA2228" i="12"/>
  <c r="AA2432" i="12"/>
  <c r="Z2432" i="12"/>
  <c r="Z2372" i="12"/>
  <c r="AA2372" i="12"/>
  <c r="Z2469" i="12"/>
  <c r="AA2469" i="12"/>
  <c r="Z2334" i="12"/>
  <c r="AA2334" i="12"/>
  <c r="AA2368" i="12"/>
  <c r="Z2368" i="12"/>
  <c r="AA2319" i="12"/>
  <c r="Z2319" i="12"/>
  <c r="Z2470" i="12"/>
  <c r="AA2470" i="12"/>
  <c r="Z2497" i="12"/>
  <c r="AA2497" i="12"/>
  <c r="Z2511" i="12"/>
  <c r="AA2511" i="12"/>
  <c r="AA2454" i="12"/>
  <c r="Z2454" i="12"/>
  <c r="AA2452" i="12"/>
  <c r="Z2452" i="12"/>
  <c r="Z2426" i="12"/>
  <c r="AA2426" i="12"/>
  <c r="AA2565" i="12"/>
  <c r="Z2565" i="12"/>
  <c r="Z2501" i="12"/>
  <c r="AA2501" i="12"/>
  <c r="Z2558" i="12"/>
  <c r="AA2558" i="12"/>
  <c r="Z2633" i="12"/>
  <c r="AA2633" i="12"/>
  <c r="Z2597" i="12"/>
  <c r="AA2597" i="12"/>
  <c r="Z2624" i="12"/>
  <c r="AA2624" i="12"/>
  <c r="Z2621" i="12"/>
  <c r="AA2621" i="12"/>
  <c r="Z2626" i="12"/>
  <c r="AA2626" i="12"/>
  <c r="AA2755" i="12"/>
  <c r="Z2755" i="12"/>
  <c r="AA2602" i="12"/>
  <c r="Z2602" i="12"/>
  <c r="AA2801" i="12"/>
  <c r="Z2801" i="12"/>
  <c r="Z2707" i="12"/>
  <c r="AA2707" i="12"/>
  <c r="Z2720" i="12"/>
  <c r="AA2720" i="12"/>
  <c r="Z2797" i="12"/>
  <c r="AA2797" i="12"/>
  <c r="Z2780" i="12"/>
  <c r="AA2780" i="12"/>
  <c r="AA2814" i="12"/>
  <c r="Z2814" i="12"/>
  <c r="Z2667" i="12"/>
  <c r="AA2667" i="12"/>
  <c r="AA2860" i="12"/>
  <c r="Z2860" i="12"/>
  <c r="Z2807" i="12"/>
  <c r="AA2807" i="12"/>
  <c r="AA2812" i="12"/>
  <c r="Z2812" i="12"/>
  <c r="Z2824" i="12"/>
  <c r="AA2824" i="12"/>
  <c r="Z2576" i="12"/>
  <c r="AA2576" i="12"/>
  <c r="AA2852" i="12"/>
  <c r="Z2852" i="12"/>
  <c r="Z2821" i="12"/>
  <c r="AA2821" i="12"/>
  <c r="Z2858" i="12"/>
  <c r="AA2858" i="12"/>
  <c r="Z2863" i="12"/>
  <c r="AA2863" i="12"/>
  <c r="AA2966" i="12"/>
  <c r="Z2966" i="12"/>
  <c r="AA2853" i="12"/>
  <c r="Z2853" i="12"/>
  <c r="Z3008" i="12"/>
  <c r="AA3008" i="12"/>
  <c r="Z2897" i="12"/>
  <c r="AA2897" i="12"/>
  <c r="Z2998" i="12"/>
  <c r="AA2998" i="12"/>
  <c r="AA3071" i="12"/>
  <c r="Z3071" i="12"/>
  <c r="AA2909" i="12"/>
  <c r="Z2909" i="12"/>
  <c r="Z2911" i="12"/>
  <c r="AA2911" i="12"/>
  <c r="AA2949" i="12"/>
  <c r="Z2949" i="12"/>
  <c r="AA3005" i="12"/>
  <c r="Z3005" i="12"/>
  <c r="Z3092" i="12"/>
  <c r="AA3092" i="12"/>
  <c r="Z3042" i="12"/>
  <c r="AA3042" i="12"/>
  <c r="AA3285" i="12"/>
  <c r="Z3285" i="12"/>
  <c r="AA3309" i="12"/>
  <c r="Z3309" i="12"/>
  <c r="Z3342" i="12"/>
  <c r="AA3342" i="12"/>
  <c r="AA3354" i="12"/>
  <c r="Z3354" i="12"/>
  <c r="AA3134" i="12"/>
  <c r="Z3134" i="12"/>
  <c r="Z3266" i="12"/>
  <c r="AA3266" i="12"/>
  <c r="AA3205" i="12"/>
  <c r="Z3205" i="12"/>
  <c r="Z3377" i="12"/>
  <c r="AA3377" i="12"/>
  <c r="AA3124" i="12"/>
  <c r="Z3124" i="12"/>
  <c r="Z3302" i="12"/>
  <c r="AA3302" i="12"/>
  <c r="Z3409" i="12"/>
  <c r="AA3409" i="12"/>
  <c r="Z3237" i="12"/>
  <c r="AA3237" i="12"/>
  <c r="AA3196" i="12"/>
  <c r="Z3196" i="12"/>
  <c r="AA3244" i="12"/>
  <c r="Z3244" i="12"/>
  <c r="Z3389" i="12"/>
  <c r="AA3389" i="12"/>
  <c r="AA3180" i="12"/>
  <c r="Z3180" i="12"/>
  <c r="AA3236" i="12"/>
  <c r="Z3236" i="12"/>
  <c r="AA3383" i="12"/>
  <c r="Z3383" i="12"/>
  <c r="Z3382" i="12"/>
  <c r="AA3382" i="12"/>
  <c r="Z3485" i="12"/>
  <c r="AA3485" i="12"/>
  <c r="AA3451" i="12"/>
  <c r="Z3451" i="12"/>
  <c r="Z3550" i="12"/>
  <c r="AA3550" i="12"/>
  <c r="AA3516" i="12"/>
  <c r="Z3516" i="12"/>
  <c r="AA3566" i="12"/>
  <c r="Z3566" i="12"/>
  <c r="AA3560" i="12"/>
  <c r="Z3560" i="12"/>
  <c r="AA3496" i="12"/>
  <c r="Z3496" i="12"/>
  <c r="AA3439" i="12"/>
  <c r="Z3439" i="12"/>
  <c r="Z3576" i="12"/>
  <c r="AA3576" i="12"/>
  <c r="AA3559" i="12"/>
  <c r="Z3559" i="12"/>
  <c r="AA3495" i="12"/>
  <c r="Z3495" i="12"/>
  <c r="AA3585" i="12"/>
  <c r="Z3585" i="12"/>
  <c r="Z3670" i="12"/>
  <c r="AA3670" i="12"/>
  <c r="Z3468" i="12"/>
  <c r="AA3468" i="12"/>
  <c r="AA3639" i="12"/>
  <c r="Z3639" i="12"/>
  <c r="AA3690" i="12"/>
  <c r="Z3690" i="12"/>
  <c r="Z3676" i="12"/>
  <c r="AA3676" i="12"/>
  <c r="Z3657" i="12"/>
  <c r="AA3657" i="12"/>
  <c r="Z3703" i="12"/>
  <c r="AA3703" i="12"/>
  <c r="Z3759" i="12"/>
  <c r="AA3759" i="12"/>
  <c r="Z3744" i="12"/>
  <c r="AA3744" i="12"/>
  <c r="AA3852" i="12"/>
  <c r="Z3852" i="12"/>
  <c r="AA3800" i="12"/>
  <c r="Z3800" i="12"/>
  <c r="AA3828" i="12"/>
  <c r="Z3828" i="12"/>
  <c r="Z3718" i="12"/>
  <c r="AA3718" i="12"/>
  <c r="Z3854" i="12"/>
  <c r="AA3854" i="12"/>
  <c r="Z3860" i="12"/>
  <c r="AA3860" i="12"/>
  <c r="Z3768" i="12"/>
  <c r="AA3768" i="12"/>
  <c r="Z3894" i="12"/>
  <c r="AA3894" i="12"/>
  <c r="Z3830" i="12"/>
  <c r="AA3830" i="12"/>
  <c r="Z3895" i="12"/>
  <c r="AA3895" i="12"/>
  <c r="AA3834" i="12"/>
  <c r="Z3834" i="12"/>
  <c r="Z3886" i="12"/>
  <c r="AA3886" i="12"/>
  <c r="AC227" i="12"/>
  <c r="AD227" i="12" s="1"/>
  <c r="AC212" i="12"/>
  <c r="AD212" i="12" s="1"/>
  <c r="AA202" i="12"/>
  <c r="Z202" i="12"/>
  <c r="AC192" i="12"/>
  <c r="AD192" i="12" s="1"/>
  <c r="AC421" i="12"/>
  <c r="AD421" i="12" s="1"/>
  <c r="AC376" i="12"/>
  <c r="AD376" i="12" s="1"/>
  <c r="AC309" i="12"/>
  <c r="AD309" i="12" s="1"/>
  <c r="AC550" i="12"/>
  <c r="AD550" i="12" s="1"/>
  <c r="AC438" i="12"/>
  <c r="AD438" i="12" s="1"/>
  <c r="AC275" i="12"/>
  <c r="AD275" i="12" s="1"/>
  <c r="AC303" i="12"/>
  <c r="AD303" i="12" s="1"/>
  <c r="AC590" i="12"/>
  <c r="AD590" i="12" s="1"/>
  <c r="AC442" i="12"/>
  <c r="AD442" i="12" s="1"/>
  <c r="AC595" i="12"/>
  <c r="AD595" i="12" s="1"/>
  <c r="AC538" i="12"/>
  <c r="AD538" i="12" s="1"/>
  <c r="AC615" i="12"/>
  <c r="AD615" i="12" s="1"/>
  <c r="AC669" i="12"/>
  <c r="AD669" i="12" s="1"/>
  <c r="AC627" i="12"/>
  <c r="AD627" i="12" s="1"/>
  <c r="AC544" i="12"/>
  <c r="AD544" i="12" s="1"/>
  <c r="AC562" i="12"/>
  <c r="AD562" i="12" s="1"/>
  <c r="AC599" i="12"/>
  <c r="AD599" i="12" s="1"/>
  <c r="AC845" i="12"/>
  <c r="AD845" i="12" s="1"/>
  <c r="AC907" i="12"/>
  <c r="AD907" i="12" s="1"/>
  <c r="AC750" i="12"/>
  <c r="AD750" i="12" s="1"/>
  <c r="AC813" i="12"/>
  <c r="AD813" i="12" s="1"/>
  <c r="AC914" i="12"/>
  <c r="AD914" i="12" s="1"/>
  <c r="AC866" i="12"/>
  <c r="AD866" i="12" s="1"/>
  <c r="AC917" i="12"/>
  <c r="AD917" i="12" s="1"/>
  <c r="AC879" i="12"/>
  <c r="AD879" i="12" s="1"/>
  <c r="AC1041" i="12"/>
  <c r="AD1041" i="12" s="1"/>
  <c r="AC964" i="12"/>
  <c r="AD964" i="12" s="1"/>
  <c r="AC1141" i="12"/>
  <c r="AD1141" i="12" s="1"/>
  <c r="AC720" i="12"/>
  <c r="AD720" i="12" s="1"/>
  <c r="AC736" i="12"/>
  <c r="AD736" i="12" s="1"/>
  <c r="AC1169" i="12"/>
  <c r="AD1169" i="12" s="1"/>
  <c r="AC1089" i="12"/>
  <c r="AD1089" i="12" s="1"/>
  <c r="AC947" i="12"/>
  <c r="AD947" i="12" s="1"/>
  <c r="AC1101" i="12"/>
  <c r="AD1101" i="12" s="1"/>
  <c r="AC937" i="12"/>
  <c r="AD937" i="12" s="1"/>
  <c r="AC1080" i="12"/>
  <c r="AD1080" i="12" s="1"/>
  <c r="AC1263" i="12"/>
  <c r="AD1263" i="12" s="1"/>
  <c r="AC1249" i="12"/>
  <c r="AD1249" i="12" s="1"/>
  <c r="AC1278" i="12"/>
  <c r="AD1278" i="12" s="1"/>
  <c r="AC1226" i="12"/>
  <c r="AD1226" i="12" s="1"/>
  <c r="AC1026" i="12"/>
  <c r="AD1026" i="12" s="1"/>
  <c r="AC1360" i="12"/>
  <c r="AD1360" i="12" s="1"/>
  <c r="AC1170" i="12"/>
  <c r="AD1170" i="12" s="1"/>
  <c r="AC1013" i="12"/>
  <c r="AD1013" i="12" s="1"/>
  <c r="AC1209" i="12"/>
  <c r="AD1209" i="12" s="1"/>
  <c r="AC1102" i="12"/>
  <c r="AD1102" i="12" s="1"/>
  <c r="AC1255" i="12"/>
  <c r="AD1255" i="12" s="1"/>
  <c r="AC1506" i="12"/>
  <c r="AD1506" i="12" s="1"/>
  <c r="AC1604" i="12"/>
  <c r="AD1604" i="12" s="1"/>
  <c r="AC1516" i="12"/>
  <c r="AD1516" i="12" s="1"/>
  <c r="AC1481" i="12"/>
  <c r="AD1481" i="12" s="1"/>
  <c r="AC1412" i="12"/>
  <c r="AD1412" i="12" s="1"/>
  <c r="AC1452" i="12"/>
  <c r="AD1452" i="12" s="1"/>
  <c r="AC1428" i="12"/>
  <c r="AD1428" i="12" s="1"/>
  <c r="AC1400" i="12"/>
  <c r="AD1400" i="12" s="1"/>
  <c r="AC1285" i="12"/>
  <c r="AD1285" i="12" s="1"/>
  <c r="AC1543" i="12"/>
  <c r="AD1543" i="12" s="1"/>
  <c r="AC1521" i="12"/>
  <c r="AD1521" i="12" s="1"/>
  <c r="AC1570" i="12"/>
  <c r="AD1570" i="12" s="1"/>
  <c r="AC1537" i="12"/>
  <c r="AD1537" i="12" s="1"/>
  <c r="AC1821" i="12"/>
  <c r="AD1821" i="12" s="1"/>
  <c r="AC1698" i="12"/>
  <c r="AD1698" i="12" s="1"/>
  <c r="AC1758" i="12"/>
  <c r="AD1758" i="12" s="1"/>
  <c r="AC1581" i="12"/>
  <c r="AD1581" i="12" s="1"/>
  <c r="AC1549" i="12"/>
  <c r="AD1549" i="12" s="1"/>
  <c r="AC1700" i="12"/>
  <c r="AD1700" i="12" s="1"/>
  <c r="AC1695" i="12"/>
  <c r="AD1695" i="12" s="1"/>
  <c r="AC1747" i="12"/>
  <c r="AD1747" i="12" s="1"/>
  <c r="AC1869" i="12"/>
  <c r="AD1869" i="12" s="1"/>
  <c r="AC1777" i="12"/>
  <c r="AD1777" i="12" s="1"/>
  <c r="AC1980" i="12"/>
  <c r="AD1980" i="12" s="1"/>
  <c r="AC1884" i="12"/>
  <c r="AD1884" i="12" s="1"/>
  <c r="AC1990" i="12"/>
  <c r="AD1990" i="12" s="1"/>
  <c r="AC1878" i="12"/>
  <c r="AD1878" i="12" s="1"/>
  <c r="AC1847" i="12"/>
  <c r="AD1847" i="12" s="1"/>
  <c r="AC1943" i="12"/>
  <c r="AD1943" i="12" s="1"/>
  <c r="AC2081" i="12"/>
  <c r="AD2081" i="12" s="1"/>
  <c r="AC1832" i="12"/>
  <c r="AD1832" i="12" s="1"/>
  <c r="AC2026" i="12"/>
  <c r="AD2026" i="12" s="1"/>
  <c r="AC2112" i="12"/>
  <c r="AD2112" i="12" s="1"/>
  <c r="AC2018" i="12"/>
  <c r="AD2018" i="12" s="1"/>
  <c r="AC2136" i="12"/>
  <c r="AD2136" i="12" s="1"/>
  <c r="AC2211" i="12"/>
  <c r="AD2211" i="12" s="1"/>
  <c r="AC2195" i="12"/>
  <c r="AD2195" i="12" s="1"/>
  <c r="AC2144" i="12"/>
  <c r="AD2144" i="12" s="1"/>
  <c r="AC2105" i="12"/>
  <c r="AD2105" i="12" s="1"/>
  <c r="AC2272" i="12"/>
  <c r="AD2272" i="12" s="1"/>
  <c r="AC2306" i="12"/>
  <c r="AD2306" i="12" s="1"/>
  <c r="AC2194" i="12"/>
  <c r="AD2194" i="12" s="1"/>
  <c r="AC2291" i="12"/>
  <c r="AD2291" i="12" s="1"/>
  <c r="AC2384" i="12"/>
  <c r="AD2384" i="12" s="1"/>
  <c r="AC2417" i="12"/>
  <c r="AD2417" i="12" s="1"/>
  <c r="AC2520" i="12"/>
  <c r="AD2520" i="12" s="1"/>
  <c r="AC2346" i="12"/>
  <c r="AD2346" i="12" s="1"/>
  <c r="AC2420" i="12"/>
  <c r="AD2420" i="12" s="1"/>
  <c r="AC2617" i="12"/>
  <c r="AD2617" i="12" s="1"/>
  <c r="AC2662" i="12"/>
  <c r="AD2662" i="12" s="1"/>
  <c r="AC2535" i="12"/>
  <c r="AD2535" i="12" s="1"/>
  <c r="AC2582" i="12"/>
  <c r="AD2582" i="12" s="1"/>
  <c r="AC2719" i="12"/>
  <c r="AD2719" i="12" s="1"/>
  <c r="AC2664" i="12"/>
  <c r="AD2664" i="12" s="1"/>
  <c r="AC2738" i="12"/>
  <c r="AD2738" i="12" s="1"/>
  <c r="AC2722" i="12"/>
  <c r="AD2722" i="12" s="1"/>
  <c r="AC2785" i="12"/>
  <c r="AD2785" i="12" s="1"/>
  <c r="AC2767" i="12"/>
  <c r="AD2767" i="12" s="1"/>
  <c r="AC2803" i="12"/>
  <c r="AD2803" i="12" s="1"/>
  <c r="AC2834" i="12"/>
  <c r="AD2834" i="12" s="1"/>
  <c r="AC2896" i="12"/>
  <c r="AD2896" i="12" s="1"/>
  <c r="AC3082" i="12"/>
  <c r="AD3082" i="12" s="1"/>
  <c r="AC3164" i="12"/>
  <c r="AD3164" i="12" s="1"/>
  <c r="AC2984" i="12"/>
  <c r="AD2984" i="12" s="1"/>
  <c r="AC3021" i="12"/>
  <c r="AD3021" i="12" s="1"/>
  <c r="AC3118" i="12"/>
  <c r="AD3118" i="12" s="1"/>
  <c r="AC3307" i="12"/>
  <c r="AD3307" i="12" s="1"/>
  <c r="AC3267" i="12"/>
  <c r="AD3267" i="12" s="1"/>
  <c r="AC3357" i="12"/>
  <c r="AD3357" i="12" s="1"/>
  <c r="AC3274" i="12"/>
  <c r="AD3274" i="12" s="1"/>
  <c r="AC3124" i="12"/>
  <c r="AD3124" i="12" s="1"/>
  <c r="AC3536" i="12"/>
  <c r="AD3536" i="12" s="1"/>
  <c r="AC3556" i="12"/>
  <c r="AD3556" i="12" s="1"/>
  <c r="AC3377" i="12"/>
  <c r="AD3377" i="12" s="1"/>
  <c r="AC3456" i="12"/>
  <c r="AD3456" i="12" s="1"/>
  <c r="AC3613" i="12"/>
  <c r="AD3613" i="12" s="1"/>
  <c r="AC3650" i="12"/>
  <c r="AD3650" i="12" s="1"/>
  <c r="AC3687" i="12"/>
  <c r="AD3687" i="12" s="1"/>
  <c r="AC3757" i="12"/>
  <c r="AD3757" i="12" s="1"/>
  <c r="AC3658" i="12"/>
  <c r="AD3658" i="12" s="1"/>
  <c r="AC477" i="12"/>
  <c r="AD477" i="12" s="1"/>
  <c r="Z172" i="12"/>
  <c r="AA172" i="12"/>
  <c r="AA219" i="12"/>
  <c r="Z219" i="12"/>
  <c r="AC234" i="12"/>
  <c r="AD234" i="12" s="1"/>
  <c r="AC461" i="12"/>
  <c r="AD461" i="12" s="1"/>
  <c r="AC147" i="12"/>
  <c r="AD147" i="12" s="1"/>
  <c r="AA162" i="12"/>
  <c r="Z162" i="12"/>
  <c r="AC264" i="12"/>
  <c r="AD264" i="12" s="1"/>
  <c r="AC145" i="12"/>
  <c r="AD145" i="12" s="1"/>
  <c r="AA1957" i="12"/>
  <c r="Z1957" i="12"/>
  <c r="AA1789" i="12"/>
  <c r="Z1789" i="12"/>
  <c r="AA1896" i="12"/>
  <c r="Z1896" i="12"/>
  <c r="AA1923" i="12"/>
  <c r="Z1923" i="12"/>
  <c r="AA1645" i="12"/>
  <c r="Z1645" i="12"/>
  <c r="AA1821" i="12"/>
  <c r="Z1821" i="12"/>
  <c r="AA1885" i="12"/>
  <c r="Z1885" i="12"/>
  <c r="Z1751" i="12"/>
  <c r="AA1751" i="12"/>
  <c r="Z1970" i="12"/>
  <c r="AA1970" i="12"/>
  <c r="Z2000" i="12"/>
  <c r="AA2000" i="12"/>
  <c r="Z2014" i="12"/>
  <c r="AA2014" i="12"/>
  <c r="AA1948" i="12"/>
  <c r="Z1948" i="12"/>
  <c r="Z1966" i="12"/>
  <c r="AA1966" i="12"/>
  <c r="Z2112" i="12"/>
  <c r="AA2112" i="12"/>
  <c r="Z2043" i="12"/>
  <c r="AA2043" i="12"/>
  <c r="Z2114" i="12"/>
  <c r="AA2114" i="12"/>
  <c r="Z2165" i="12"/>
  <c r="AA2165" i="12"/>
  <c r="AA2067" i="12"/>
  <c r="Z2067" i="12"/>
  <c r="AA2068" i="12"/>
  <c r="Z2068" i="12"/>
  <c r="Z2163" i="12"/>
  <c r="AA2163" i="12"/>
  <c r="AA2142" i="12"/>
  <c r="Z2142" i="12"/>
  <c r="AA1951" i="12"/>
  <c r="Z1951" i="12"/>
  <c r="AA2288" i="12"/>
  <c r="Z2288" i="12"/>
  <c r="Z2004" i="12"/>
  <c r="AA2004" i="12"/>
  <c r="AA2277" i="12"/>
  <c r="Z2277" i="12"/>
  <c r="Z2240" i="12"/>
  <c r="AA2240" i="12"/>
  <c r="Z2237" i="12"/>
  <c r="AA2237" i="12"/>
  <c r="AA2181" i="12"/>
  <c r="Z2181" i="12"/>
  <c r="AA2317" i="12"/>
  <c r="Z2317" i="12"/>
  <c r="Z2212" i="12"/>
  <c r="AA2212" i="12"/>
  <c r="AA2175" i="12"/>
  <c r="Z2175" i="12"/>
  <c r="Z2411" i="12"/>
  <c r="AA2411" i="12"/>
  <c r="AA2381" i="12"/>
  <c r="Z2381" i="12"/>
  <c r="AA2215" i="12"/>
  <c r="Z2215" i="12"/>
  <c r="AA2301" i="12"/>
  <c r="Z2301" i="12"/>
  <c r="AA2199" i="12"/>
  <c r="Z2199" i="12"/>
  <c r="Z2356" i="12"/>
  <c r="AA2356" i="12"/>
  <c r="Z2437" i="12"/>
  <c r="AA2437" i="12"/>
  <c r="Z2477" i="12"/>
  <c r="AA2477" i="12"/>
  <c r="Z2413" i="12"/>
  <c r="AA2413" i="12"/>
  <c r="AA2428" i="12"/>
  <c r="Z2428" i="12"/>
  <c r="Z2410" i="12"/>
  <c r="AA2410" i="12"/>
  <c r="AA2407" i="12"/>
  <c r="Z2407" i="12"/>
  <c r="Z2605" i="12"/>
  <c r="AA2605" i="12"/>
  <c r="Z2493" i="12"/>
  <c r="AA2493" i="12"/>
  <c r="Z2415" i="12"/>
  <c r="AA2415" i="12"/>
  <c r="Z2540" i="12"/>
  <c r="AA2540" i="12"/>
  <c r="AA2577" i="12"/>
  <c r="Z2577" i="12"/>
  <c r="AA2598" i="12"/>
  <c r="Z2598" i="12"/>
  <c r="Z2634" i="12"/>
  <c r="AA2634" i="12"/>
  <c r="Z2543" i="12"/>
  <c r="AA2543" i="12"/>
  <c r="AA2669" i="12"/>
  <c r="Z2669" i="12"/>
  <c r="Z2443" i="12"/>
  <c r="AA2443" i="12"/>
  <c r="AA2754" i="12"/>
  <c r="Z2754" i="12"/>
  <c r="Z2600" i="12"/>
  <c r="AA2600" i="12"/>
  <c r="Z2678" i="12"/>
  <c r="AA2678" i="12"/>
  <c r="Z2656" i="12"/>
  <c r="AA2656" i="12"/>
  <c r="AA2757" i="12"/>
  <c r="Z2757" i="12"/>
  <c r="Z2735" i="12"/>
  <c r="AA2735" i="12"/>
  <c r="Z2687" i="12"/>
  <c r="AA2687" i="12"/>
  <c r="Z2847" i="12"/>
  <c r="AA2847" i="12"/>
  <c r="AA2843" i="12"/>
  <c r="Z2843" i="12"/>
  <c r="AA2791" i="12"/>
  <c r="Z2791" i="12"/>
  <c r="Z2896" i="12"/>
  <c r="AA2896" i="12"/>
  <c r="AA2693" i="12"/>
  <c r="Z2693" i="12"/>
  <c r="Z2978" i="12"/>
  <c r="AA2978" i="12"/>
  <c r="AA2832" i="12"/>
  <c r="Z2832" i="12"/>
  <c r="AA2848" i="12"/>
  <c r="Z2848" i="12"/>
  <c r="Z2796" i="12"/>
  <c r="AA2796" i="12"/>
  <c r="AA2945" i="12"/>
  <c r="Z2945" i="12"/>
  <c r="Z2838" i="12"/>
  <c r="AA2838" i="12"/>
  <c r="AA2946" i="12"/>
  <c r="Z2946" i="12"/>
  <c r="AA3035" i="12"/>
  <c r="Z3035" i="12"/>
  <c r="AA3057" i="12"/>
  <c r="Z3057" i="12"/>
  <c r="Z2993" i="12"/>
  <c r="AA2993" i="12"/>
  <c r="Z3133" i="12"/>
  <c r="AA3133" i="12"/>
  <c r="AA2988" i="12"/>
  <c r="Z2988" i="12"/>
  <c r="AA3114" i="12"/>
  <c r="Z3114" i="12"/>
  <c r="Z2955" i="12"/>
  <c r="AA2955" i="12"/>
  <c r="Z3162" i="12"/>
  <c r="AA3162" i="12"/>
  <c r="Z2901" i="12"/>
  <c r="AA2901" i="12"/>
  <c r="Z3046" i="12"/>
  <c r="AA3046" i="12"/>
  <c r="Z3403" i="12"/>
  <c r="AA3403" i="12"/>
  <c r="Z3338" i="12"/>
  <c r="AA3338" i="12"/>
  <c r="Z3398" i="12"/>
  <c r="AA3398" i="12"/>
  <c r="Z2941" i="12"/>
  <c r="AA2941" i="12"/>
  <c r="AA3308" i="12"/>
  <c r="Z3308" i="12"/>
  <c r="AA3269" i="12"/>
  <c r="Z3269" i="12"/>
  <c r="AA3233" i="12"/>
  <c r="Z3233" i="12"/>
  <c r="AA3267" i="12"/>
  <c r="Z3267" i="12"/>
  <c r="Z3310" i="12"/>
  <c r="AA3310" i="12"/>
  <c r="Z3329" i="12"/>
  <c r="AA3329" i="12"/>
  <c r="Z3213" i="12"/>
  <c r="AA3213" i="12"/>
  <c r="AA3185" i="12"/>
  <c r="Z3185" i="12"/>
  <c r="Z3140" i="12"/>
  <c r="AA3140" i="12"/>
  <c r="AA3340" i="12"/>
  <c r="Z3340" i="12"/>
  <c r="AA3192" i="12"/>
  <c r="Z3192" i="12"/>
  <c r="Z3223" i="12"/>
  <c r="AA3223" i="12"/>
  <c r="AA3262" i="12"/>
  <c r="Z3262" i="12"/>
  <c r="Z3427" i="12"/>
  <c r="AA3427" i="12"/>
  <c r="AA3558" i="12"/>
  <c r="Z3558" i="12"/>
  <c r="AA3454" i="12"/>
  <c r="Z3454" i="12"/>
  <c r="AA3442" i="12"/>
  <c r="Z3442" i="12"/>
  <c r="Z3423" i="12"/>
  <c r="AA3423" i="12"/>
  <c r="Z3526" i="12"/>
  <c r="AA3526" i="12"/>
  <c r="Z3537" i="12"/>
  <c r="AA3537" i="12"/>
  <c r="Z3520" i="12"/>
  <c r="AA3520" i="12"/>
  <c r="AA3554" i="12"/>
  <c r="Z3554" i="12"/>
  <c r="Z3588" i="12"/>
  <c r="AA3588" i="12"/>
  <c r="AA3574" i="12"/>
  <c r="Z3574" i="12"/>
  <c r="Z3567" i="12"/>
  <c r="AA3567" i="12"/>
  <c r="AA3501" i="12"/>
  <c r="Z3501" i="12"/>
  <c r="AA3483" i="12"/>
  <c r="Z3483" i="12"/>
  <c r="AA3428" i="12"/>
  <c r="Z3428" i="12"/>
  <c r="Z3636" i="12"/>
  <c r="AA3636" i="12"/>
  <c r="Z3825" i="12"/>
  <c r="AA3825" i="12"/>
  <c r="AA3725" i="12"/>
  <c r="Z3725" i="12"/>
  <c r="AA3760" i="12"/>
  <c r="Z3760" i="12"/>
  <c r="AA3815" i="12"/>
  <c r="Z3815" i="12"/>
  <c r="Z3698" i="12"/>
  <c r="AA3698" i="12"/>
  <c r="AA3719" i="12"/>
  <c r="Z3719" i="12"/>
  <c r="Z3673" i="12"/>
  <c r="AA3673" i="12"/>
  <c r="AA3779" i="12"/>
  <c r="Z3779" i="12"/>
  <c r="Z3767" i="12"/>
  <c r="AA3767" i="12"/>
  <c r="Z3804" i="12"/>
  <c r="AA3804" i="12"/>
  <c r="Z3869" i="12"/>
  <c r="AA3869" i="12"/>
  <c r="AA3788" i="12"/>
  <c r="Z3788" i="12"/>
  <c r="AA3811" i="12"/>
  <c r="Z3811" i="12"/>
  <c r="AA3907" i="12"/>
  <c r="Z3907" i="12"/>
  <c r="AA3911" i="12"/>
  <c r="Z3911" i="12"/>
  <c r="AA3924" i="12"/>
  <c r="Z3924" i="12"/>
  <c r="Z3888" i="12"/>
  <c r="AA3888" i="12"/>
  <c r="Z3904" i="12"/>
  <c r="AA3904" i="12"/>
  <c r="Z257" i="12"/>
  <c r="AA257" i="12"/>
  <c r="AC199" i="12"/>
  <c r="AD199" i="12" s="1"/>
  <c r="AC571" i="12"/>
  <c r="AD571" i="12" s="1"/>
  <c r="AC454" i="12"/>
  <c r="AD454" i="12" s="1"/>
  <c r="AC218" i="12"/>
  <c r="AD218" i="12" s="1"/>
  <c r="AC644" i="12"/>
  <c r="AD644" i="12" s="1"/>
  <c r="AC323" i="12"/>
  <c r="AD323" i="12" s="1"/>
  <c r="AC464" i="12"/>
  <c r="AD464" i="12" s="1"/>
  <c r="AC302" i="12"/>
  <c r="AD302" i="12" s="1"/>
  <c r="AC624" i="12"/>
  <c r="AD624" i="12" s="1"/>
  <c r="AC523" i="12"/>
  <c r="AD523" i="12" s="1"/>
  <c r="AC529" i="12"/>
  <c r="AD529" i="12" s="1"/>
  <c r="AC732" i="12"/>
  <c r="AD732" i="12" s="1"/>
  <c r="AC825" i="12"/>
  <c r="AD825" i="12" s="1"/>
  <c r="AC740" i="12"/>
  <c r="AD740" i="12" s="1"/>
  <c r="AC531" i="12"/>
  <c r="AD531" i="12" s="1"/>
  <c r="AC552" i="12"/>
  <c r="AD552" i="12" s="1"/>
  <c r="AC535" i="12"/>
  <c r="AD535" i="12" s="1"/>
  <c r="AC634" i="12"/>
  <c r="AD634" i="12" s="1"/>
  <c r="AC1204" i="12"/>
  <c r="AD1204" i="12" s="1"/>
  <c r="AC737" i="12"/>
  <c r="AD737" i="12" s="1"/>
  <c r="AC935" i="12"/>
  <c r="AD935" i="12" s="1"/>
  <c r="AC802" i="12"/>
  <c r="AD802" i="12" s="1"/>
  <c r="AC799" i="12"/>
  <c r="AD799" i="12" s="1"/>
  <c r="AC946" i="12"/>
  <c r="AD946" i="12" s="1"/>
  <c r="AC690" i="12"/>
  <c r="AD690" i="12" s="1"/>
  <c r="AC883" i="12"/>
  <c r="AD883" i="12" s="1"/>
  <c r="AC896" i="12"/>
  <c r="AD896" i="12" s="1"/>
  <c r="AC1023" i="12"/>
  <c r="AD1023" i="12" s="1"/>
  <c r="AC1327" i="12"/>
  <c r="AD1327" i="12" s="1"/>
  <c r="AC1009" i="12"/>
  <c r="AD1009" i="12" s="1"/>
  <c r="AC933" i="12"/>
  <c r="AD933" i="12" s="1"/>
  <c r="AC1029" i="12"/>
  <c r="AD1029" i="12" s="1"/>
  <c r="AC1168" i="12"/>
  <c r="AD1168" i="12" s="1"/>
  <c r="AC991" i="12"/>
  <c r="AD991" i="12" s="1"/>
  <c r="AC924" i="12"/>
  <c r="AD924" i="12" s="1"/>
  <c r="AC1087" i="12"/>
  <c r="AD1087" i="12" s="1"/>
  <c r="AC1059" i="12"/>
  <c r="AD1059" i="12" s="1"/>
  <c r="AC1067" i="12"/>
  <c r="AD1067" i="12" s="1"/>
  <c r="AC1115" i="12"/>
  <c r="AD1115" i="12" s="1"/>
  <c r="AC1482" i="12"/>
  <c r="AD1482" i="12" s="1"/>
  <c r="AC1336" i="12"/>
  <c r="AD1336" i="12" s="1"/>
  <c r="AC1252" i="12"/>
  <c r="AD1252" i="12" s="1"/>
  <c r="AC1108" i="12"/>
  <c r="AD1108" i="12" s="1"/>
  <c r="AC1176" i="12"/>
  <c r="AD1176" i="12" s="1"/>
  <c r="AC1289" i="12"/>
  <c r="AD1289" i="12" s="1"/>
  <c r="AC1443" i="12"/>
  <c r="AD1443" i="12" s="1"/>
  <c r="AC1392" i="12"/>
  <c r="AD1392" i="12" s="1"/>
  <c r="AC1523" i="12"/>
  <c r="AD1523" i="12" s="1"/>
  <c r="AC1401" i="12"/>
  <c r="AD1401" i="12" s="1"/>
  <c r="AC1488" i="12"/>
  <c r="AD1488" i="12" s="1"/>
  <c r="AC1290" i="12"/>
  <c r="AD1290" i="12" s="1"/>
  <c r="AC1419" i="12"/>
  <c r="AD1419" i="12" s="1"/>
  <c r="AC1462" i="12"/>
  <c r="AD1462" i="12" s="1"/>
  <c r="AC1684" i="12"/>
  <c r="AD1684" i="12" s="1"/>
  <c r="AC1880" i="12"/>
  <c r="AD1880" i="12" s="1"/>
  <c r="AC1594" i="12"/>
  <c r="AD1594" i="12" s="1"/>
  <c r="AC1576" i="12"/>
  <c r="AD1576" i="12" s="1"/>
  <c r="AC1822" i="12"/>
  <c r="AD1822" i="12" s="1"/>
  <c r="AC1790" i="12"/>
  <c r="AD1790" i="12" s="1"/>
  <c r="AC1599" i="12"/>
  <c r="AD1599" i="12" s="1"/>
  <c r="AC1669" i="12"/>
  <c r="AD1669" i="12" s="1"/>
  <c r="AC1942" i="12"/>
  <c r="AD1942" i="12" s="1"/>
  <c r="AC1692" i="12"/>
  <c r="AD1692" i="12" s="1"/>
  <c r="AC1717" i="12"/>
  <c r="AD1717" i="12" s="1"/>
  <c r="AC1968" i="12"/>
  <c r="AD1968" i="12" s="1"/>
  <c r="AC1757" i="12"/>
  <c r="AD1757" i="12" s="1"/>
  <c r="AC1868" i="12"/>
  <c r="AD1868" i="12" s="1"/>
  <c r="AC2044" i="12"/>
  <c r="AD2044" i="12" s="1"/>
  <c r="AC1895" i="12"/>
  <c r="AD1895" i="12" s="1"/>
  <c r="AC2022" i="12"/>
  <c r="AD2022" i="12" s="1"/>
  <c r="AC1989" i="12"/>
  <c r="AD1989" i="12" s="1"/>
  <c r="AC2124" i="12"/>
  <c r="AD2124" i="12" s="1"/>
  <c r="AC1960" i="12"/>
  <c r="AD1960" i="12" s="1"/>
  <c r="AC2002" i="12"/>
  <c r="AD2002" i="12" s="1"/>
  <c r="AC2219" i="12"/>
  <c r="AD2219" i="12" s="1"/>
  <c r="AC2250" i="12"/>
  <c r="AD2250" i="12" s="1"/>
  <c r="AC2261" i="12"/>
  <c r="AD2261" i="12" s="1"/>
  <c r="AC2248" i="12"/>
  <c r="AD2248" i="12" s="1"/>
  <c r="AC2221" i="12"/>
  <c r="AD2221" i="12" s="1"/>
  <c r="AC2353" i="12"/>
  <c r="AD2353" i="12" s="1"/>
  <c r="AC2252" i="12"/>
  <c r="AD2252" i="12" s="1"/>
  <c r="AC2246" i="12"/>
  <c r="AD2246" i="12" s="1"/>
  <c r="AC2511" i="12"/>
  <c r="AD2511" i="12" s="1"/>
  <c r="AC2376" i="12"/>
  <c r="AD2376" i="12" s="1"/>
  <c r="AC2370" i="12"/>
  <c r="AD2370" i="12" s="1"/>
  <c r="AC2432" i="12"/>
  <c r="AD2432" i="12" s="1"/>
  <c r="AC2534" i="12"/>
  <c r="AD2534" i="12" s="1"/>
  <c r="AC2356" i="12"/>
  <c r="AD2356" i="12" s="1"/>
  <c r="AC2494" i="12"/>
  <c r="AD2494" i="12" s="1"/>
  <c r="AC2527" i="12"/>
  <c r="AD2527" i="12" s="1"/>
  <c r="AC2593" i="12"/>
  <c r="AD2593" i="12" s="1"/>
  <c r="AC2693" i="12"/>
  <c r="AD2693" i="12" s="1"/>
  <c r="AC2647" i="12"/>
  <c r="AD2647" i="12" s="1"/>
  <c r="AC2558" i="12"/>
  <c r="AD2558" i="12" s="1"/>
  <c r="AC2740" i="12"/>
  <c r="AD2740" i="12" s="1"/>
  <c r="AC2778" i="12"/>
  <c r="AD2778" i="12" s="1"/>
  <c r="AC2735" i="12"/>
  <c r="AD2735" i="12" s="1"/>
  <c r="AC2705" i="12"/>
  <c r="AD2705" i="12" s="1"/>
  <c r="AC2946" i="12"/>
  <c r="AD2946" i="12" s="1"/>
  <c r="AC3058" i="12"/>
  <c r="AD3058" i="12" s="1"/>
  <c r="AC3103" i="12"/>
  <c r="AD3103" i="12" s="1"/>
  <c r="AC3042" i="12"/>
  <c r="AD3042" i="12" s="1"/>
  <c r="AC3070" i="12"/>
  <c r="AD3070" i="12" s="1"/>
  <c r="AC3131" i="12"/>
  <c r="AD3131" i="12" s="1"/>
  <c r="AC3351" i="12"/>
  <c r="AD3351" i="12" s="1"/>
  <c r="AC3272" i="12"/>
  <c r="AD3272" i="12" s="1"/>
  <c r="AC3165" i="12"/>
  <c r="AD3165" i="12" s="1"/>
  <c r="AC3291" i="12"/>
  <c r="AD3291" i="12" s="1"/>
  <c r="AC3534" i="12"/>
  <c r="AD3534" i="12" s="1"/>
  <c r="AC3418" i="12"/>
  <c r="AD3418" i="12" s="1"/>
  <c r="AC3518" i="12"/>
  <c r="AD3518" i="12" s="1"/>
  <c r="AC3817" i="12"/>
  <c r="AD3817" i="12" s="1"/>
  <c r="AC3791" i="12"/>
  <c r="AD3791" i="12" s="1"/>
  <c r="AA154" i="12"/>
  <c r="Z154" i="12"/>
  <c r="Z161" i="12"/>
  <c r="AA161" i="12"/>
  <c r="AC253" i="12"/>
  <c r="AD253" i="12" s="1"/>
  <c r="AA251" i="12"/>
  <c r="Z251" i="12"/>
  <c r="AA176" i="12"/>
  <c r="Z176" i="12"/>
  <c r="AC269" i="12"/>
  <c r="AD269" i="12" s="1"/>
  <c r="AA281" i="12"/>
  <c r="Z281" i="12"/>
  <c r="AC447" i="12"/>
  <c r="AD447" i="12" s="1"/>
  <c r="AC295" i="12"/>
  <c r="AD295" i="12" s="1"/>
  <c r="Z622" i="12"/>
  <c r="AA622" i="12"/>
  <c r="AA335" i="12"/>
  <c r="Z335" i="12"/>
  <c r="AA607" i="12"/>
  <c r="Z607" i="12"/>
  <c r="AA634" i="12"/>
  <c r="Z634" i="12"/>
  <c r="AA654" i="12"/>
  <c r="Z654" i="12"/>
  <c r="AA656" i="12"/>
  <c r="Z656" i="12"/>
  <c r="AA269" i="12"/>
  <c r="Z269" i="12"/>
  <c r="AA458" i="12"/>
  <c r="Z458" i="12"/>
  <c r="Z620" i="12"/>
  <c r="AA620" i="12"/>
  <c r="AA455" i="12"/>
  <c r="Z455" i="12"/>
  <c r="AA446" i="12"/>
  <c r="Z446" i="12"/>
  <c r="AA376" i="12"/>
  <c r="Z376" i="12"/>
  <c r="AA571" i="12"/>
  <c r="Z571" i="12"/>
  <c r="AA599" i="12"/>
  <c r="Z599" i="12"/>
  <c r="Z556" i="12"/>
  <c r="AA556" i="12"/>
  <c r="Z803" i="12"/>
  <c r="AA803" i="12"/>
  <c r="Z740" i="12"/>
  <c r="AA740" i="12"/>
  <c r="Z899" i="12"/>
  <c r="AA899" i="12"/>
  <c r="Z819" i="12"/>
  <c r="AA819" i="12"/>
  <c r="Z769" i="12"/>
  <c r="AA769" i="12"/>
  <c r="Z794" i="12"/>
  <c r="AA794" i="12"/>
  <c r="AA551" i="12"/>
  <c r="Z551" i="12"/>
  <c r="Z501" i="12"/>
  <c r="AA501" i="12"/>
  <c r="Z793" i="12"/>
  <c r="AA793" i="12"/>
  <c r="Z943" i="12"/>
  <c r="AA943" i="12"/>
  <c r="Z540" i="12"/>
  <c r="AA540" i="12"/>
  <c r="AA895" i="12"/>
  <c r="Z895" i="12"/>
  <c r="Z966" i="12"/>
  <c r="AA966" i="12"/>
  <c r="AA1167" i="12"/>
  <c r="Z1167" i="12"/>
  <c r="AA707" i="12"/>
  <c r="Z707" i="12"/>
  <c r="Z785" i="12"/>
  <c r="AA785" i="12"/>
  <c r="Z824" i="12"/>
  <c r="AA824" i="12"/>
  <c r="Z1109" i="12"/>
  <c r="AA1109" i="12"/>
  <c r="Z960" i="12"/>
  <c r="AA960" i="12"/>
  <c r="AA936" i="12"/>
  <c r="Z936" i="12"/>
  <c r="Z959" i="12"/>
  <c r="AA959" i="12"/>
  <c r="Z811" i="12"/>
  <c r="AA811" i="12"/>
  <c r="AA1184" i="12"/>
  <c r="Z1184" i="12"/>
  <c r="Z974" i="12"/>
  <c r="AA974" i="12"/>
  <c r="Z972" i="12"/>
  <c r="AA972" i="12"/>
  <c r="Z1264" i="12"/>
  <c r="AA1264" i="12"/>
  <c r="AA1168" i="12"/>
  <c r="Z1168" i="12"/>
  <c r="AA1174" i="12"/>
  <c r="Z1174" i="12"/>
  <c r="Z1023" i="12"/>
  <c r="AA1023" i="12"/>
  <c r="Z1130" i="12"/>
  <c r="AA1130" i="12"/>
  <c r="AA1339" i="12"/>
  <c r="Z1339" i="12"/>
  <c r="Z1076" i="12"/>
  <c r="AA1076" i="12"/>
  <c r="Z1309" i="12"/>
  <c r="AA1309" i="12"/>
  <c r="AA1061" i="12"/>
  <c r="Z1061" i="12"/>
  <c r="AA1209" i="12"/>
  <c r="Z1209" i="12"/>
  <c r="AA1046" i="12"/>
  <c r="Z1046" i="12"/>
  <c r="Z1092" i="12"/>
  <c r="AA1092" i="12"/>
  <c r="AA1173" i="12"/>
  <c r="Z1173" i="12"/>
  <c r="Z1334" i="12"/>
  <c r="AA1334" i="12"/>
  <c r="Z1229" i="12"/>
  <c r="AA1229" i="12"/>
  <c r="Z1419" i="12"/>
  <c r="AA1419" i="12"/>
  <c r="Z1140" i="12"/>
  <c r="AA1140" i="12"/>
  <c r="AA1485" i="12"/>
  <c r="Z1485" i="12"/>
  <c r="AA1355" i="12"/>
  <c r="Z1355" i="12"/>
  <c r="AA1430" i="12"/>
  <c r="Z1430" i="12"/>
  <c r="AA1450" i="12"/>
  <c r="Z1450" i="12"/>
  <c r="AA1358" i="12"/>
  <c r="Z1358" i="12"/>
  <c r="AA1347" i="12"/>
  <c r="Z1347" i="12"/>
  <c r="Z1372" i="12"/>
  <c r="AA1372" i="12"/>
  <c r="Z1303" i="12"/>
  <c r="AA1303" i="12"/>
  <c r="Z1394" i="12"/>
  <c r="AA1394" i="12"/>
  <c r="AA1509" i="12"/>
  <c r="Z1509" i="12"/>
  <c r="AA1543" i="12"/>
  <c r="Z1543" i="12"/>
  <c r="AA1461" i="12"/>
  <c r="Z1461" i="12"/>
  <c r="Z1599" i="12"/>
  <c r="AA1599" i="12"/>
  <c r="AA1391" i="12"/>
  <c r="Z1391" i="12"/>
  <c r="Z1475" i="12"/>
  <c r="AA1475" i="12"/>
  <c r="Z1595" i="12"/>
  <c r="AA1595" i="12"/>
  <c r="Z1642" i="12"/>
  <c r="AA1642" i="12"/>
  <c r="AA1483" i="12"/>
  <c r="Z1483" i="12"/>
  <c r="AA1429" i="12"/>
  <c r="Z1429" i="12"/>
  <c r="Z1676" i="12"/>
  <c r="AA1676" i="12"/>
  <c r="Z1810" i="12"/>
  <c r="AA1810" i="12"/>
  <c r="AA1768" i="12"/>
  <c r="Z1768" i="12"/>
  <c r="AA1850" i="12"/>
  <c r="Z1850" i="12"/>
  <c r="Z1772" i="12"/>
  <c r="AA1772" i="12"/>
  <c r="Z1670" i="12"/>
  <c r="AA1670" i="12"/>
  <c r="Z1633" i="12"/>
  <c r="AA1633" i="12"/>
  <c r="Z1780" i="12"/>
  <c r="AA1780" i="12"/>
  <c r="AA1797" i="12"/>
  <c r="Z1797" i="12"/>
  <c r="Z1936" i="12"/>
  <c r="AA1936" i="12"/>
  <c r="Z1945" i="12"/>
  <c r="AA1945" i="12"/>
  <c r="AA1876" i="12"/>
  <c r="Z1876" i="12"/>
  <c r="AA1824" i="12"/>
  <c r="Z1824" i="12"/>
  <c r="AA1887" i="12"/>
  <c r="Z1887" i="12"/>
  <c r="Z1736" i="12"/>
  <c r="AA1736" i="12"/>
  <c r="AA1942" i="12"/>
  <c r="Z1942" i="12"/>
  <c r="AA1836" i="12"/>
  <c r="Z1836" i="12"/>
  <c r="AA1859" i="12"/>
  <c r="Z1859" i="12"/>
  <c r="Z1843" i="12"/>
  <c r="AA1843" i="12"/>
  <c r="Z1961" i="12"/>
  <c r="AA1961" i="12"/>
  <c r="Z2041" i="12"/>
  <c r="AA2041" i="12"/>
  <c r="Z1939" i="12"/>
  <c r="AA1939" i="12"/>
  <c r="AA2053" i="12"/>
  <c r="Z2053" i="12"/>
  <c r="Z1924" i="12"/>
  <c r="AA1924" i="12"/>
  <c r="AA2127" i="12"/>
  <c r="Z2127" i="12"/>
  <c r="AA2073" i="12"/>
  <c r="Z2073" i="12"/>
  <c r="AA2098" i="12"/>
  <c r="Z2098" i="12"/>
  <c r="AA2102" i="12"/>
  <c r="Z2102" i="12"/>
  <c r="AA2132" i="12"/>
  <c r="Z2132" i="12"/>
  <c r="Z1952" i="12"/>
  <c r="AA1952" i="12"/>
  <c r="AA2121" i="12"/>
  <c r="Z2121" i="12"/>
  <c r="AA2168" i="12"/>
  <c r="Z2168" i="12"/>
  <c r="AA2137" i="12"/>
  <c r="Z2137" i="12"/>
  <c r="Z2222" i="12"/>
  <c r="AA2222" i="12"/>
  <c r="AA2360" i="12"/>
  <c r="Z2360" i="12"/>
  <c r="AA2255" i="12"/>
  <c r="Z2255" i="12"/>
  <c r="AA2239" i="12"/>
  <c r="Z2239" i="12"/>
  <c r="Z2292" i="12"/>
  <c r="AA2292" i="12"/>
  <c r="Z2210" i="12"/>
  <c r="AA2210" i="12"/>
  <c r="AA2201" i="12"/>
  <c r="Z2201" i="12"/>
  <c r="AA2348" i="12"/>
  <c r="Z2348" i="12"/>
  <c r="Z2310" i="12"/>
  <c r="AA2310" i="12"/>
  <c r="AA2355" i="12"/>
  <c r="Z2355" i="12"/>
  <c r="Z2326" i="12"/>
  <c r="AA2326" i="12"/>
  <c r="AA2362" i="12"/>
  <c r="Z2362" i="12"/>
  <c r="Z2351" i="12"/>
  <c r="AA2351" i="12"/>
  <c r="Z2343" i="12"/>
  <c r="AA2343" i="12"/>
  <c r="AA2457" i="12"/>
  <c r="Z2457" i="12"/>
  <c r="AA2408" i="12"/>
  <c r="Z2408" i="12"/>
  <c r="AA2467" i="12"/>
  <c r="Z2467" i="12"/>
  <c r="Z2486" i="12"/>
  <c r="AA2486" i="12"/>
  <c r="Z2424" i="12"/>
  <c r="AA2424" i="12"/>
  <c r="AA2369" i="12"/>
  <c r="Z2369" i="12"/>
  <c r="AA2525" i="12"/>
  <c r="Z2525" i="12"/>
  <c r="AA2617" i="12"/>
  <c r="Z2617" i="12"/>
  <c r="AA2556" i="12"/>
  <c r="Z2556" i="12"/>
  <c r="Z2570" i="12"/>
  <c r="AA2570" i="12"/>
  <c r="AA2614" i="12"/>
  <c r="Z2614" i="12"/>
  <c r="AA2575" i="12"/>
  <c r="Z2575" i="12"/>
  <c r="AA2615" i="12"/>
  <c r="Z2615" i="12"/>
  <c r="Z2640" i="12"/>
  <c r="AA2640" i="12"/>
  <c r="AA2583" i="12"/>
  <c r="Z2583" i="12"/>
  <c r="Z2586" i="12"/>
  <c r="AA2586" i="12"/>
  <c r="AA2646" i="12"/>
  <c r="Z2646" i="12"/>
  <c r="AA2725" i="12"/>
  <c r="Z2725" i="12"/>
  <c r="Z2684" i="12"/>
  <c r="AA2684" i="12"/>
  <c r="Z2716" i="12"/>
  <c r="AA2716" i="12"/>
  <c r="Z2692" i="12"/>
  <c r="AA2692" i="12"/>
  <c r="Z2710" i="12"/>
  <c r="AA2710" i="12"/>
  <c r="AA2654" i="12"/>
  <c r="Z2654" i="12"/>
  <c r="Z2879" i="12"/>
  <c r="AA2879" i="12"/>
  <c r="Z2829" i="12"/>
  <c r="AA2829" i="12"/>
  <c r="Z2880" i="12"/>
  <c r="AA2880" i="12"/>
  <c r="Z2872" i="12"/>
  <c r="AA2872" i="12"/>
  <c r="Z2657" i="12"/>
  <c r="AA2657" i="12"/>
  <c r="Z3052" i="12"/>
  <c r="AA3052" i="12"/>
  <c r="Z3018" i="12"/>
  <c r="AA3018" i="12"/>
  <c r="AA3093" i="12"/>
  <c r="Z3093" i="12"/>
  <c r="AA2839" i="12"/>
  <c r="Z2839" i="12"/>
  <c r="AA3034" i="12"/>
  <c r="Z3034" i="12"/>
  <c r="Z2777" i="12"/>
  <c r="AA2777" i="12"/>
  <c r="Z3021" i="12"/>
  <c r="AA3021" i="12"/>
  <c r="Z3033" i="12"/>
  <c r="AA3033" i="12"/>
  <c r="AA3090" i="12"/>
  <c r="Z3090" i="12"/>
  <c r="AA2902" i="12"/>
  <c r="Z2902" i="12"/>
  <c r="Z3141" i="12"/>
  <c r="AA3141" i="12"/>
  <c r="AA3073" i="12"/>
  <c r="Z3073" i="12"/>
  <c r="AA2932" i="12"/>
  <c r="Z2932" i="12"/>
  <c r="Z3067" i="12"/>
  <c r="AA3067" i="12"/>
  <c r="AA2960" i="12"/>
  <c r="Z2960" i="12"/>
  <c r="AA3056" i="12"/>
  <c r="Z3056" i="12"/>
  <c r="AA3029" i="12"/>
  <c r="Z3029" i="12"/>
  <c r="AA2943" i="12"/>
  <c r="Z2943" i="12"/>
  <c r="AA3110" i="12"/>
  <c r="Z3110" i="12"/>
  <c r="AA3177" i="12"/>
  <c r="Z3177" i="12"/>
  <c r="AA3050" i="12"/>
  <c r="Z3050" i="12"/>
  <c r="Z3263" i="12"/>
  <c r="AA3263" i="12"/>
  <c r="AA3258" i="12"/>
  <c r="Z3258" i="12"/>
  <c r="Z3305" i="12"/>
  <c r="AA3305" i="12"/>
  <c r="AA3304" i="12"/>
  <c r="Z3304" i="12"/>
  <c r="AA3143" i="12"/>
  <c r="Z3143" i="12"/>
  <c r="AA3157" i="12"/>
  <c r="Z3157" i="12"/>
  <c r="Z3243" i="12"/>
  <c r="AA3243" i="12"/>
  <c r="Z3325" i="12"/>
  <c r="AA3325" i="12"/>
  <c r="AA3334" i="12"/>
  <c r="Z3334" i="12"/>
  <c r="Z3130" i="12"/>
  <c r="AA3130" i="12"/>
  <c r="Z3396" i="12"/>
  <c r="AA3396" i="12"/>
  <c r="Z3156" i="12"/>
  <c r="AA3156" i="12"/>
  <c r="AA3582" i="12"/>
  <c r="Z3582" i="12"/>
  <c r="AA3653" i="12"/>
  <c r="Z3653" i="12"/>
  <c r="AA3217" i="12"/>
  <c r="Z3217" i="12"/>
  <c r="Z3476" i="12"/>
  <c r="AA3476" i="12"/>
  <c r="AA3478" i="12"/>
  <c r="Z3478" i="12"/>
  <c r="Z3535" i="12"/>
  <c r="AA3535" i="12"/>
  <c r="AA3541" i="12"/>
  <c r="Z3541" i="12"/>
  <c r="Z3473" i="12"/>
  <c r="AA3473" i="12"/>
  <c r="Z3412" i="12"/>
  <c r="AA3412" i="12"/>
  <c r="AA3575" i="12"/>
  <c r="Z3575" i="12"/>
  <c r="Z3646" i="12"/>
  <c r="AA3646" i="12"/>
  <c r="Z3488" i="12"/>
  <c r="AA3488" i="12"/>
  <c r="AA3580" i="12"/>
  <c r="Z3580" i="12"/>
  <c r="AA3573" i="12"/>
  <c r="Z3573" i="12"/>
  <c r="Z3386" i="12"/>
  <c r="AA3386" i="12"/>
  <c r="Z3591" i="12"/>
  <c r="AA3591" i="12"/>
  <c r="Z3602" i="12"/>
  <c r="AA3602" i="12"/>
  <c r="Z3722" i="12"/>
  <c r="AA3722" i="12"/>
  <c r="AA3615" i="12"/>
  <c r="Z3615" i="12"/>
  <c r="AA3842" i="12"/>
  <c r="Z3842" i="12"/>
  <c r="AA3784" i="12"/>
  <c r="Z3784" i="12"/>
  <c r="Z3638" i="12"/>
  <c r="AA3638" i="12"/>
  <c r="AA3789" i="12"/>
  <c r="Z3789" i="12"/>
  <c r="Z3862" i="12"/>
  <c r="AA3862" i="12"/>
  <c r="Z3695" i="12"/>
  <c r="AA3695" i="12"/>
  <c r="Z3717" i="12"/>
  <c r="AA3717" i="12"/>
  <c r="Z3625" i="12"/>
  <c r="AA3625" i="12"/>
  <c r="Z3730" i="12"/>
  <c r="AA3730" i="12"/>
  <c r="Z3870" i="12"/>
  <c r="AA3870" i="12"/>
  <c r="Z3776" i="12"/>
  <c r="AA3776" i="12"/>
  <c r="Z3732" i="12"/>
  <c r="AA3732" i="12"/>
  <c r="AA3781" i="12"/>
  <c r="Z3781" i="12"/>
  <c r="AA3883" i="12"/>
  <c r="Z3883" i="12"/>
  <c r="Z3928" i="12"/>
  <c r="AA3928" i="12"/>
  <c r="Z3891" i="12"/>
  <c r="AA3891" i="12"/>
  <c r="AA262" i="12"/>
  <c r="Z262" i="12"/>
  <c r="AA263" i="12"/>
  <c r="Z263" i="12"/>
  <c r="AC465" i="12"/>
  <c r="AD465" i="12" s="1"/>
  <c r="AC332" i="12"/>
  <c r="AD332" i="12" s="1"/>
  <c r="AC489" i="12"/>
  <c r="AD489" i="12" s="1"/>
  <c r="AC557" i="12"/>
  <c r="AD557" i="12" s="1"/>
  <c r="AC355" i="12"/>
  <c r="AD355" i="12" s="1"/>
  <c r="AC609" i="12"/>
  <c r="AD609" i="12" s="1"/>
  <c r="AC416" i="12"/>
  <c r="AD416" i="12" s="1"/>
  <c r="AC276" i="12"/>
  <c r="AD276" i="12" s="1"/>
  <c r="AC268" i="12"/>
  <c r="AD268" i="12" s="1"/>
  <c r="AC377" i="12"/>
  <c r="AD377" i="12" s="1"/>
  <c r="AC338" i="12"/>
  <c r="AD338" i="12" s="1"/>
  <c r="AC685" i="12"/>
  <c r="AD685" i="12" s="1"/>
  <c r="AC620" i="12"/>
  <c r="AD620" i="12" s="1"/>
  <c r="AC632" i="12"/>
  <c r="AD632" i="12" s="1"/>
  <c r="AC564" i="12"/>
  <c r="AD564" i="12" s="1"/>
  <c r="AC583" i="12"/>
  <c r="AD583" i="12" s="1"/>
  <c r="AC509" i="12"/>
  <c r="AD509" i="12" s="1"/>
  <c r="AC744" i="12"/>
  <c r="AD744" i="12" s="1"/>
  <c r="AC708" i="12"/>
  <c r="AD708" i="12" s="1"/>
  <c r="AC596" i="12"/>
  <c r="AD596" i="12" s="1"/>
  <c r="AC577" i="12"/>
  <c r="AD577" i="12" s="1"/>
  <c r="AC745" i="12"/>
  <c r="AD745" i="12" s="1"/>
  <c r="AC534" i="12"/>
  <c r="AD534" i="12" s="1"/>
  <c r="AC1236" i="12"/>
  <c r="AD1236" i="12" s="1"/>
  <c r="AC887" i="12"/>
  <c r="AD887" i="12" s="1"/>
  <c r="AC793" i="12"/>
  <c r="AD793" i="12" s="1"/>
  <c r="AC898" i="12"/>
  <c r="AD898" i="12" s="1"/>
  <c r="AC865" i="12"/>
  <c r="AD865" i="12" s="1"/>
  <c r="AC877" i="12"/>
  <c r="AD877" i="12" s="1"/>
  <c r="AC743" i="12"/>
  <c r="AD743" i="12" s="1"/>
  <c r="AC755" i="12"/>
  <c r="AD755" i="12" s="1"/>
  <c r="AC955" i="12"/>
  <c r="AD955" i="12" s="1"/>
  <c r="AC970" i="12"/>
  <c r="AD970" i="12" s="1"/>
  <c r="AC1145" i="12"/>
  <c r="AD1145" i="12" s="1"/>
  <c r="AC932" i="12"/>
  <c r="AD932" i="12" s="1"/>
  <c r="AC1039" i="12"/>
  <c r="AD1039" i="12" s="1"/>
  <c r="AC1062" i="12"/>
  <c r="AD1062" i="12" s="1"/>
  <c r="AC953" i="12"/>
  <c r="AD953" i="12" s="1"/>
  <c r="AC1149" i="12"/>
  <c r="AD1149" i="12" s="1"/>
  <c r="AC1091" i="12"/>
  <c r="AD1091" i="12" s="1"/>
  <c r="AC1265" i="12"/>
  <c r="AD1265" i="12" s="1"/>
  <c r="AC1345" i="12"/>
  <c r="AD1345" i="12" s="1"/>
  <c r="AC1361" i="12"/>
  <c r="AD1361" i="12" s="1"/>
  <c r="AC1158" i="12"/>
  <c r="AD1158" i="12" s="1"/>
  <c r="AC1449" i="12"/>
  <c r="AD1449" i="12" s="1"/>
  <c r="AC1515" i="12"/>
  <c r="AD1515" i="12" s="1"/>
  <c r="AC1494" i="12"/>
  <c r="AD1494" i="12" s="1"/>
  <c r="AC1441" i="12"/>
  <c r="AD1441" i="12" s="1"/>
  <c r="AC1517" i="12"/>
  <c r="AD1517" i="12" s="1"/>
  <c r="AC1307" i="12"/>
  <c r="AD1307" i="12" s="1"/>
  <c r="AC1282" i="12"/>
  <c r="AD1282" i="12" s="1"/>
  <c r="AC1390" i="12"/>
  <c r="AD1390" i="12" s="1"/>
  <c r="AC1453" i="12"/>
  <c r="AD1453" i="12" s="1"/>
  <c r="AC1748" i="12"/>
  <c r="AD1748" i="12" s="1"/>
  <c r="AC1707" i="12"/>
  <c r="AD1707" i="12" s="1"/>
  <c r="AC1535" i="12"/>
  <c r="AD1535" i="12" s="1"/>
  <c r="AC1702" i="12"/>
  <c r="AD1702" i="12" s="1"/>
  <c r="AC1514" i="12"/>
  <c r="AD1514" i="12" s="1"/>
  <c r="AC1648" i="12"/>
  <c r="AD1648" i="12" s="1"/>
  <c r="AC1810" i="12"/>
  <c r="AD1810" i="12" s="1"/>
  <c r="AC1774" i="12"/>
  <c r="AD1774" i="12" s="1"/>
  <c r="AC1739" i="12"/>
  <c r="AD1739" i="12" s="1"/>
  <c r="AC1633" i="12"/>
  <c r="AD1633" i="12" s="1"/>
  <c r="AC1722" i="12"/>
  <c r="AD1722" i="12" s="1"/>
  <c r="AC1701" i="12"/>
  <c r="AD1701" i="12" s="1"/>
  <c r="AC1906" i="12"/>
  <c r="AD1906" i="12" s="1"/>
  <c r="AC2036" i="12"/>
  <c r="AD2036" i="12" s="1"/>
  <c r="AC1795" i="12"/>
  <c r="AD1795" i="12" s="1"/>
  <c r="AC1864" i="12"/>
  <c r="AD1864" i="12" s="1"/>
  <c r="AC1837" i="12"/>
  <c r="AD1837" i="12" s="1"/>
  <c r="AC1860" i="12"/>
  <c r="AD1860" i="12" s="1"/>
  <c r="AC1976" i="12"/>
  <c r="AD1976" i="12" s="1"/>
  <c r="AC2054" i="12"/>
  <c r="AD2054" i="12" s="1"/>
  <c r="AC2031" i="12"/>
  <c r="AD2031" i="12" s="1"/>
  <c r="AC1862" i="12"/>
  <c r="AD1862" i="12" s="1"/>
  <c r="AC2095" i="12"/>
  <c r="AD2095" i="12" s="1"/>
  <c r="AC2067" i="12"/>
  <c r="AD2067" i="12" s="1"/>
  <c r="AC2178" i="12"/>
  <c r="AD2178" i="12" s="1"/>
  <c r="AC2170" i="12"/>
  <c r="AD2170" i="12" s="1"/>
  <c r="AC2278" i="12"/>
  <c r="AD2278" i="12" s="1"/>
  <c r="AC2205" i="12"/>
  <c r="AD2205" i="12" s="1"/>
  <c r="AC2320" i="12"/>
  <c r="AD2320" i="12" s="1"/>
  <c r="AC2232" i="12"/>
  <c r="AD2232" i="12" s="1"/>
  <c r="AC2344" i="12"/>
  <c r="AD2344" i="12" s="1"/>
  <c r="AC2391" i="12"/>
  <c r="AD2391" i="12" s="1"/>
  <c r="AC2362" i="12"/>
  <c r="AD2362" i="12" s="1"/>
  <c r="AC2487" i="12"/>
  <c r="AD2487" i="12" s="1"/>
  <c r="AC2463" i="12"/>
  <c r="AD2463" i="12" s="1"/>
  <c r="AC2613" i="12"/>
  <c r="AD2613" i="12" s="1"/>
  <c r="AC2715" i="12"/>
  <c r="AD2715" i="12" s="1"/>
  <c r="AC2541" i="12"/>
  <c r="AD2541" i="12" s="1"/>
  <c r="AC2651" i="12"/>
  <c r="AD2651" i="12" s="1"/>
  <c r="AC2539" i="12"/>
  <c r="AD2539" i="12" s="1"/>
  <c r="AC2525" i="12"/>
  <c r="AD2525" i="12" s="1"/>
  <c r="AC2669" i="12"/>
  <c r="AD2669" i="12" s="1"/>
  <c r="AC2685" i="12"/>
  <c r="AD2685" i="12" s="1"/>
  <c r="AC2877" i="12"/>
  <c r="AD2877" i="12" s="1"/>
  <c r="AC2841" i="12"/>
  <c r="AD2841" i="12" s="1"/>
  <c r="AC2895" i="12"/>
  <c r="AD2895" i="12" s="1"/>
  <c r="AC2879" i="12"/>
  <c r="AD2879" i="12" s="1"/>
  <c r="AC3036" i="12"/>
  <c r="AD3036" i="12" s="1"/>
  <c r="AC2925" i="12"/>
  <c r="AD2925" i="12" s="1"/>
  <c r="AC2983" i="12"/>
  <c r="AD2983" i="12" s="1"/>
  <c r="AC3056" i="12"/>
  <c r="AD3056" i="12" s="1"/>
  <c r="AC3034" i="12"/>
  <c r="AD3034" i="12" s="1"/>
  <c r="AC2942" i="12"/>
  <c r="AD2942" i="12" s="1"/>
  <c r="AC3016" i="12"/>
  <c r="AD3016" i="12" s="1"/>
  <c r="AC2906" i="12"/>
  <c r="AD2906" i="12" s="1"/>
  <c r="AC3110" i="12"/>
  <c r="AD3110" i="12" s="1"/>
  <c r="AC3051" i="12"/>
  <c r="AD3051" i="12" s="1"/>
  <c r="AC3207" i="12"/>
  <c r="AD3207" i="12" s="1"/>
  <c r="AC3306" i="12"/>
  <c r="AD3306" i="12" s="1"/>
  <c r="AC3290" i="12"/>
  <c r="AD3290" i="12" s="1"/>
  <c r="AC3219" i="12"/>
  <c r="AD3219" i="12" s="1"/>
  <c r="AC3429" i="12"/>
  <c r="AD3429" i="12" s="1"/>
  <c r="AC3454" i="12"/>
  <c r="AD3454" i="12" s="1"/>
  <c r="AC3567" i="12"/>
  <c r="AD3567" i="12" s="1"/>
  <c r="AC3434" i="12"/>
  <c r="AD3434" i="12" s="1"/>
  <c r="AC3362" i="12"/>
  <c r="AD3362" i="12" s="1"/>
  <c r="AC3552" i="12"/>
  <c r="AD3552" i="12" s="1"/>
  <c r="AC3553" i="12"/>
  <c r="AD3553" i="12" s="1"/>
  <c r="AC3770" i="12"/>
  <c r="AD3770" i="12" s="1"/>
  <c r="AA230" i="12"/>
  <c r="Z230" i="12"/>
  <c r="AC150" i="12"/>
  <c r="AD150" i="12" s="1"/>
  <c r="AC356" i="12"/>
  <c r="AD356" i="12" s="1"/>
  <c r="AC298" i="12"/>
  <c r="AD298" i="12" s="1"/>
  <c r="Z217" i="12"/>
  <c r="AA217" i="12"/>
  <c r="AC187" i="12"/>
  <c r="AD187" i="12" s="1"/>
  <c r="S3495" i="12"/>
  <c r="T3495" i="12" s="1"/>
  <c r="AB3495" i="12" s="1"/>
  <c r="S3474" i="12"/>
  <c r="T3474" i="12" s="1"/>
  <c r="AB3474" i="12" s="1"/>
  <c r="S3500" i="12"/>
  <c r="T3500" i="12" s="1"/>
  <c r="AB3500" i="12" s="1"/>
  <c r="S3720" i="12"/>
  <c r="T3720" i="12" s="1"/>
  <c r="AB3720" i="12" s="1"/>
  <c r="S3786" i="12"/>
  <c r="T3786" i="12" s="1"/>
  <c r="AB3786" i="12" s="1"/>
  <c r="S3803" i="12"/>
  <c r="T3803" i="12" s="1"/>
  <c r="AB3803" i="12" s="1"/>
  <c r="S3761" i="12"/>
  <c r="T3761" i="12" s="1"/>
  <c r="AB3761" i="12" s="1"/>
  <c r="S3878" i="12"/>
  <c r="T3878" i="12" s="1"/>
  <c r="AB3878" i="12" s="1"/>
  <c r="S3742" i="12"/>
  <c r="T3742" i="12" s="1"/>
  <c r="AB3742" i="12" s="1"/>
  <c r="S3697" i="12"/>
  <c r="T3697" i="12" s="1"/>
  <c r="AB3697" i="12" s="1"/>
  <c r="S3784" i="12"/>
  <c r="T3784" i="12" s="1"/>
  <c r="AB3784" i="12" s="1"/>
  <c r="S3733" i="12"/>
  <c r="T3733" i="12" s="1"/>
  <c r="AB3733" i="12" s="1"/>
  <c r="S3667" i="12"/>
  <c r="T3667" i="12" s="1"/>
  <c r="AB3667" i="12" s="1"/>
  <c r="S3820" i="12"/>
  <c r="T3820" i="12" s="1"/>
  <c r="AB3820" i="12" s="1"/>
  <c r="S3752" i="12"/>
  <c r="T3752" i="12" s="1"/>
  <c r="AB3752" i="12" s="1"/>
  <c r="S3886" i="12"/>
  <c r="T3886" i="12" s="1"/>
  <c r="AB3886" i="12" s="1"/>
  <c r="S3656" i="12"/>
  <c r="T3656" i="12" s="1"/>
  <c r="AB3656" i="12" s="1"/>
  <c r="S3917" i="12"/>
  <c r="T3917" i="12" s="1"/>
  <c r="AB3917" i="12" s="1"/>
  <c r="S3918" i="12"/>
  <c r="T3918" i="12" s="1"/>
  <c r="AB3918" i="12" s="1"/>
  <c r="S3924" i="12"/>
  <c r="T3924" i="12" s="1"/>
  <c r="AB3924" i="12" s="1"/>
  <c r="S3903" i="12"/>
  <c r="T3903" i="12" s="1"/>
  <c r="AB3903" i="12" s="1"/>
  <c r="Z1401" i="12"/>
  <c r="AA1401" i="12"/>
  <c r="AA1350" i="12"/>
  <c r="Z1350" i="12"/>
  <c r="AA1266" i="12"/>
  <c r="Z1266" i="12"/>
  <c r="Z1230" i="12"/>
  <c r="AA1230" i="12"/>
  <c r="Z1381" i="12"/>
  <c r="AA1381" i="12"/>
  <c r="AA1400" i="12"/>
  <c r="Z1400" i="12"/>
  <c r="AA1295" i="12"/>
  <c r="Z1295" i="12"/>
  <c r="AA1495" i="12"/>
  <c r="Z1495" i="12"/>
  <c r="AA1752" i="12"/>
  <c r="Z1752" i="12"/>
  <c r="AA1665" i="12"/>
  <c r="Z1665" i="12"/>
  <c r="Z1587" i="12"/>
  <c r="AA1587" i="12"/>
  <c r="Z1610" i="12"/>
  <c r="AA1610" i="12"/>
  <c r="AA1572" i="12"/>
  <c r="Z1572" i="12"/>
  <c r="Z1681" i="12"/>
  <c r="AA1681" i="12"/>
  <c r="Z1585" i="12"/>
  <c r="AA1585" i="12"/>
  <c r="Z1556" i="12"/>
  <c r="AA1556" i="12"/>
  <c r="Z1603" i="12"/>
  <c r="AA1603" i="12"/>
  <c r="Z1648" i="12"/>
  <c r="AA1648" i="12"/>
  <c r="Z1770" i="12"/>
  <c r="AA1770" i="12"/>
  <c r="AA1734" i="12"/>
  <c r="Z1734" i="12"/>
  <c r="Z1806" i="12"/>
  <c r="AA1806" i="12"/>
  <c r="AA1776" i="12"/>
  <c r="Z1776" i="12"/>
  <c r="Z1644" i="12"/>
  <c r="AA1644" i="12"/>
  <c r="AA1756" i="12"/>
  <c r="Z1756" i="12"/>
  <c r="AA1690" i="12"/>
  <c r="Z1690" i="12"/>
  <c r="AA1684" i="12"/>
  <c r="Z1684" i="12"/>
  <c r="Z1917" i="12"/>
  <c r="AA1917" i="12"/>
  <c r="Z1724" i="12"/>
  <c r="AA1724" i="12"/>
  <c r="AA1874" i="12"/>
  <c r="Z1874" i="12"/>
  <c r="Z1903" i="12"/>
  <c r="AA1903" i="12"/>
  <c r="AA1889" i="12"/>
  <c r="Z1889" i="12"/>
  <c r="Z1747" i="12"/>
  <c r="AA1747" i="12"/>
  <c r="Z1910" i="12"/>
  <c r="AA1910" i="12"/>
  <c r="Z1963" i="12"/>
  <c r="AA1963" i="12"/>
  <c r="AA1877" i="12"/>
  <c r="Z1877" i="12"/>
  <c r="Z1947" i="12"/>
  <c r="AA1947" i="12"/>
  <c r="AA1944" i="12"/>
  <c r="Z1944" i="12"/>
  <c r="AA1935" i="12"/>
  <c r="Z1935" i="12"/>
  <c r="Z1953" i="12"/>
  <c r="AA1953" i="12"/>
  <c r="AA2147" i="12"/>
  <c r="Z2147" i="12"/>
  <c r="Z2047" i="12"/>
  <c r="AA2047" i="12"/>
  <c r="AA2143" i="12"/>
  <c r="Z2143" i="12"/>
  <c r="Z1962" i="12"/>
  <c r="AA1962" i="12"/>
  <c r="AA1971" i="12"/>
  <c r="Z1971" i="12"/>
  <c r="AA2266" i="12"/>
  <c r="Z2266" i="12"/>
  <c r="AA1987" i="12"/>
  <c r="Z1987" i="12"/>
  <c r="AA2028" i="12"/>
  <c r="Z2028" i="12"/>
  <c r="AA2149" i="12"/>
  <c r="Z2149" i="12"/>
  <c r="AA2136" i="12"/>
  <c r="Z2136" i="12"/>
  <c r="Z2134" i="12"/>
  <c r="AA2134" i="12"/>
  <c r="AA2115" i="12"/>
  <c r="Z2115" i="12"/>
  <c r="AA2250" i="12"/>
  <c r="Z2250" i="12"/>
  <c r="Z2190" i="12"/>
  <c r="AA2190" i="12"/>
  <c r="Z2352" i="12"/>
  <c r="AA2352" i="12"/>
  <c r="Z2306" i="12"/>
  <c r="AA2306" i="12"/>
  <c r="AA2256" i="12"/>
  <c r="Z2256" i="12"/>
  <c r="Z2161" i="12"/>
  <c r="AA2161" i="12"/>
  <c r="Z2219" i="12"/>
  <c r="AA2219" i="12"/>
  <c r="Z2187" i="12"/>
  <c r="AA2187" i="12"/>
  <c r="Z2464" i="12"/>
  <c r="AA2464" i="12"/>
  <c r="AA2391" i="12"/>
  <c r="Z2391" i="12"/>
  <c r="Z2313" i="12"/>
  <c r="AA2313" i="12"/>
  <c r="AA2249" i="12"/>
  <c r="Z2249" i="12"/>
  <c r="AA2481" i="12"/>
  <c r="Z2481" i="12"/>
  <c r="AA2446" i="12"/>
  <c r="Z2446" i="12"/>
  <c r="AA2462" i="12"/>
  <c r="Z2462" i="12"/>
  <c r="AA2400" i="12"/>
  <c r="Z2400" i="12"/>
  <c r="Z2438" i="12"/>
  <c r="AA2438" i="12"/>
  <c r="Z2422" i="12"/>
  <c r="AA2422" i="12"/>
  <c r="AA2485" i="12"/>
  <c r="Z2485" i="12"/>
  <c r="Z2611" i="12"/>
  <c r="AA2611" i="12"/>
  <c r="AA2578" i="12"/>
  <c r="Z2578" i="12"/>
  <c r="Z2608" i="12"/>
  <c r="AA2608" i="12"/>
  <c r="Z2524" i="12"/>
  <c r="AA2524" i="12"/>
  <c r="AA2555" i="12"/>
  <c r="Z2555" i="12"/>
  <c r="AA2589" i="12"/>
  <c r="Z2589" i="12"/>
  <c r="Z2551" i="12"/>
  <c r="AA2551" i="12"/>
  <c r="AA2512" i="12"/>
  <c r="Z2512" i="12"/>
  <c r="AA2695" i="12"/>
  <c r="Z2695" i="12"/>
  <c r="AA2632" i="12"/>
  <c r="Z2632" i="12"/>
  <c r="AA2671" i="12"/>
  <c r="Z2671" i="12"/>
  <c r="AA2717" i="12"/>
  <c r="Z2717" i="12"/>
  <c r="AA2731" i="12"/>
  <c r="Z2731" i="12"/>
  <c r="AA2642" i="12"/>
  <c r="Z2642" i="12"/>
  <c r="Z2737" i="12"/>
  <c r="AA2737" i="12"/>
  <c r="Z2593" i="12"/>
  <c r="AA2593" i="12"/>
  <c r="AA2769" i="12"/>
  <c r="Z2769" i="12"/>
  <c r="AA2772" i="12"/>
  <c r="Z2772" i="12"/>
  <c r="Z2702" i="12"/>
  <c r="AA2702" i="12"/>
  <c r="Z2784" i="12"/>
  <c r="AA2784" i="12"/>
  <c r="Z2811" i="12"/>
  <c r="AA2811" i="12"/>
  <c r="Z2808" i="12"/>
  <c r="AA2808" i="12"/>
  <c r="AA2981" i="12"/>
  <c r="Z2981" i="12"/>
  <c r="AA3113" i="12"/>
  <c r="Z3113" i="12"/>
  <c r="Z2968" i="12"/>
  <c r="AA2968" i="12"/>
  <c r="AA2958" i="12"/>
  <c r="Z2958" i="12"/>
  <c r="Z3006" i="12"/>
  <c r="AA3006" i="12"/>
  <c r="AA2954" i="12"/>
  <c r="Z2954" i="12"/>
  <c r="Z3083" i="12"/>
  <c r="AA3083" i="12"/>
  <c r="AA3064" i="12"/>
  <c r="Z3064" i="12"/>
  <c r="AA3127" i="12"/>
  <c r="Z3127" i="12"/>
  <c r="Z2937" i="12"/>
  <c r="AA2937" i="12"/>
  <c r="AA3068" i="12"/>
  <c r="Z3068" i="12"/>
  <c r="Z2994" i="12"/>
  <c r="AA2994" i="12"/>
  <c r="Z2898" i="12"/>
  <c r="AA2898" i="12"/>
  <c r="AA2893" i="12"/>
  <c r="Z2893" i="12"/>
  <c r="Z2926" i="12"/>
  <c r="AA2926" i="12"/>
  <c r="AA3146" i="12"/>
  <c r="Z3146" i="12"/>
  <c r="AA3256" i="12"/>
  <c r="Z3256" i="12"/>
  <c r="Z2928" i="12"/>
  <c r="AA2928" i="12"/>
  <c r="AA2939" i="12"/>
  <c r="Z2939" i="12"/>
  <c r="Z3224" i="12"/>
  <c r="AA3224" i="12"/>
  <c r="AA3074" i="12"/>
  <c r="Z3074" i="12"/>
  <c r="AA3300" i="12"/>
  <c r="Z3300" i="12"/>
  <c r="Z3181" i="12"/>
  <c r="AA3181" i="12"/>
  <c r="AA3212" i="12"/>
  <c r="Z3212" i="12"/>
  <c r="AA3183" i="12"/>
  <c r="Z3183" i="12"/>
  <c r="Z3326" i="12"/>
  <c r="AA3326" i="12"/>
  <c r="Z3343" i="12"/>
  <c r="AA3343" i="12"/>
  <c r="Z3323" i="12"/>
  <c r="AA3323" i="12"/>
  <c r="AA3288" i="12"/>
  <c r="Z3288" i="12"/>
  <c r="Z3299" i="12"/>
  <c r="AA3299" i="12"/>
  <c r="AA3200" i="12"/>
  <c r="Z3200" i="12"/>
  <c r="AA3400" i="12"/>
  <c r="Z3400" i="12"/>
  <c r="Z3402" i="12"/>
  <c r="AA3402" i="12"/>
  <c r="Z3349" i="12"/>
  <c r="AA3349" i="12"/>
  <c r="Z3462" i="12"/>
  <c r="AA3462" i="12"/>
  <c r="Z3360" i="12"/>
  <c r="AA3360" i="12"/>
  <c r="Z3518" i="12"/>
  <c r="AA3518" i="12"/>
  <c r="AA3592" i="12"/>
  <c r="Z3592" i="12"/>
  <c r="AA3517" i="12"/>
  <c r="Z3517" i="12"/>
  <c r="Z3525" i="12"/>
  <c r="AA3525" i="12"/>
  <c r="Z3498" i="12"/>
  <c r="AA3498" i="12"/>
  <c r="AA3450" i="12"/>
  <c r="Z3450" i="12"/>
  <c r="Z3446" i="12"/>
  <c r="AA3446" i="12"/>
  <c r="AA3414" i="12"/>
  <c r="Z3414" i="12"/>
  <c r="Z3633" i="12"/>
  <c r="AA3633" i="12"/>
  <c r="Z3569" i="12"/>
  <c r="AA3569" i="12"/>
  <c r="Z3381" i="12"/>
  <c r="AA3381" i="12"/>
  <c r="Z3598" i="12"/>
  <c r="AA3598" i="12"/>
  <c r="Z3500" i="12"/>
  <c r="AA3500" i="12"/>
  <c r="AA3822" i="12"/>
  <c r="Z3822" i="12"/>
  <c r="AA3821" i="12"/>
  <c r="Z3821" i="12"/>
  <c r="AA3795" i="12"/>
  <c r="Z3795" i="12"/>
  <c r="AA3741" i="12"/>
  <c r="Z3741" i="12"/>
  <c r="Z3620" i="12"/>
  <c r="AA3620" i="12"/>
  <c r="AA3631" i="12"/>
  <c r="Z3631" i="12"/>
  <c r="AA3663" i="12"/>
  <c r="Z3663" i="12"/>
  <c r="Z3840" i="12"/>
  <c r="AA3840" i="12"/>
  <c r="Z3819" i="12"/>
  <c r="AA3819" i="12"/>
  <c r="Z3630" i="12"/>
  <c r="AA3630" i="12"/>
  <c r="AA3783" i="12"/>
  <c r="Z3783" i="12"/>
  <c r="Z3782" i="12"/>
  <c r="AA3782" i="12"/>
  <c r="Z3710" i="12"/>
  <c r="AA3710" i="12"/>
  <c r="AA3605" i="12"/>
  <c r="Z3605" i="12"/>
  <c r="AA3859" i="12"/>
  <c r="Z3859" i="12"/>
  <c r="AA3865" i="12"/>
  <c r="Z3865" i="12"/>
  <c r="AA3934" i="12"/>
  <c r="Z3934" i="12"/>
  <c r="Z3926" i="12"/>
  <c r="AA3926" i="12"/>
  <c r="AA3912" i="12"/>
  <c r="Z3912" i="12"/>
  <c r="AC250" i="12"/>
  <c r="AD250" i="12" s="1"/>
  <c r="Z191" i="12"/>
  <c r="AA191" i="12"/>
  <c r="AA422" i="12"/>
  <c r="Z422" i="12"/>
  <c r="Z249" i="12"/>
  <c r="AA249" i="12"/>
  <c r="AC458" i="12"/>
  <c r="AD458" i="12" s="1"/>
  <c r="AC549" i="12"/>
  <c r="AD549" i="12" s="1"/>
  <c r="AC650" i="12"/>
  <c r="AD650" i="12" s="1"/>
  <c r="AC414" i="12"/>
  <c r="AD414" i="12" s="1"/>
  <c r="AC424" i="12"/>
  <c r="AD424" i="12" s="1"/>
  <c r="AC294" i="12"/>
  <c r="AD294" i="12" s="1"/>
  <c r="AC423" i="12"/>
  <c r="AD423" i="12" s="1"/>
  <c r="AC417" i="12"/>
  <c r="AD417" i="12" s="1"/>
  <c r="AC862" i="12"/>
  <c r="AD862" i="12" s="1"/>
  <c r="AC597" i="12"/>
  <c r="AD597" i="12" s="1"/>
  <c r="AC892" i="12"/>
  <c r="AD892" i="12" s="1"/>
  <c r="AC818" i="12"/>
  <c r="AD818" i="12" s="1"/>
  <c r="AC897" i="12"/>
  <c r="AD897" i="12" s="1"/>
  <c r="AC1095" i="12"/>
  <c r="AD1095" i="12" s="1"/>
  <c r="AC869" i="12"/>
  <c r="AD869" i="12" s="1"/>
  <c r="AC699" i="12"/>
  <c r="AD699" i="12" s="1"/>
  <c r="AC696" i="12"/>
  <c r="AD696" i="12" s="1"/>
  <c r="AC822" i="12"/>
  <c r="AD822" i="12" s="1"/>
  <c r="AC853" i="12"/>
  <c r="AD853" i="12" s="1"/>
  <c r="AC748" i="12"/>
  <c r="AD748" i="12" s="1"/>
  <c r="AC714" i="12"/>
  <c r="AD714" i="12" s="1"/>
  <c r="AC895" i="12"/>
  <c r="AD895" i="12" s="1"/>
  <c r="AC726" i="12"/>
  <c r="AD726" i="12" s="1"/>
  <c r="AC941" i="12"/>
  <c r="AD941" i="12" s="1"/>
  <c r="AC721" i="12"/>
  <c r="AD721" i="12" s="1"/>
  <c r="AC961" i="12"/>
  <c r="AD961" i="12" s="1"/>
  <c r="AC1027" i="12"/>
  <c r="AD1027" i="12" s="1"/>
  <c r="AC1075" i="12"/>
  <c r="AD1075" i="12" s="1"/>
  <c r="AC786" i="12"/>
  <c r="AD786" i="12" s="1"/>
  <c r="AC986" i="12"/>
  <c r="AD986" i="12" s="1"/>
  <c r="AC926" i="12"/>
  <c r="AD926" i="12" s="1"/>
  <c r="AC934" i="12"/>
  <c r="AD934" i="12" s="1"/>
  <c r="AC1171" i="12"/>
  <c r="AD1171" i="12" s="1"/>
  <c r="AC1138" i="12"/>
  <c r="AD1138" i="12" s="1"/>
  <c r="AC1112" i="12"/>
  <c r="AD1112" i="12" s="1"/>
  <c r="AC1085" i="12"/>
  <c r="AD1085" i="12" s="1"/>
  <c r="AC1148" i="12"/>
  <c r="AD1148" i="12" s="1"/>
  <c r="AC1369" i="12"/>
  <c r="AD1369" i="12" s="1"/>
  <c r="AC1227" i="12"/>
  <c r="AD1227" i="12" s="1"/>
  <c r="AC1024" i="12"/>
  <c r="AD1024" i="12" s="1"/>
  <c r="AC1233" i="12"/>
  <c r="AD1233" i="12" s="1"/>
  <c r="AC1238" i="12"/>
  <c r="AD1238" i="12" s="1"/>
  <c r="AC1134" i="12"/>
  <c r="AD1134" i="12" s="1"/>
  <c r="AC1119" i="12"/>
  <c r="AD1119" i="12" s="1"/>
  <c r="AC1411" i="12"/>
  <c r="AD1411" i="12" s="1"/>
  <c r="AC1430" i="12"/>
  <c r="AD1430" i="12" s="1"/>
  <c r="AC1520" i="12"/>
  <c r="AD1520" i="12" s="1"/>
  <c r="AC1433" i="12"/>
  <c r="AD1433" i="12" s="1"/>
  <c r="AC1294" i="12"/>
  <c r="AD1294" i="12" s="1"/>
  <c r="AC1418" i="12"/>
  <c r="AD1418" i="12" s="1"/>
  <c r="AC1460" i="12"/>
  <c r="AD1460" i="12" s="1"/>
  <c r="AC1487" i="12"/>
  <c r="AD1487" i="12" s="1"/>
  <c r="AC1770" i="12"/>
  <c r="AD1770" i="12" s="1"/>
  <c r="AC1703" i="12"/>
  <c r="AD1703" i="12" s="1"/>
  <c r="AC1635" i="12"/>
  <c r="AD1635" i="12" s="1"/>
  <c r="AC1571" i="12"/>
  <c r="AD1571" i="12" s="1"/>
  <c r="AC1647" i="12"/>
  <c r="AD1647" i="12" s="1"/>
  <c r="AC1585" i="12"/>
  <c r="AD1585" i="12" s="1"/>
  <c r="AC1666" i="12"/>
  <c r="AD1666" i="12" s="1"/>
  <c r="AC1808" i="12"/>
  <c r="AD1808" i="12" s="1"/>
  <c r="AC1650" i="12"/>
  <c r="AD1650" i="12" s="1"/>
  <c r="AC1914" i="12"/>
  <c r="AD1914" i="12" s="1"/>
  <c r="AC1786" i="12"/>
  <c r="AD1786" i="12" s="1"/>
  <c r="AC1729" i="12"/>
  <c r="AD1729" i="12" s="1"/>
  <c r="AC1736" i="12"/>
  <c r="AD1736" i="12" s="1"/>
  <c r="AC1798" i="12"/>
  <c r="AD1798" i="12" s="1"/>
  <c r="AC1964" i="12"/>
  <c r="AD1964" i="12" s="1"/>
  <c r="AC1950" i="12"/>
  <c r="AD1950" i="12" s="1"/>
  <c r="AC1919" i="12"/>
  <c r="AD1919" i="12" s="1"/>
  <c r="AC1759" i="12"/>
  <c r="AD1759" i="12" s="1"/>
  <c r="AC1787" i="12"/>
  <c r="AD1787" i="12" s="1"/>
  <c r="AC2033" i="12"/>
  <c r="AD2033" i="12" s="1"/>
  <c r="AC1987" i="12"/>
  <c r="AD1987" i="12" s="1"/>
  <c r="AC1947" i="12"/>
  <c r="AD1947" i="12" s="1"/>
  <c r="AC2110" i="12"/>
  <c r="AD2110" i="12" s="1"/>
  <c r="AC2117" i="12"/>
  <c r="AD2117" i="12" s="1"/>
  <c r="AC2139" i="12"/>
  <c r="AD2139" i="12" s="1"/>
  <c r="AC1969" i="12"/>
  <c r="AD1969" i="12" s="1"/>
  <c r="AC2180" i="12"/>
  <c r="AD2180" i="12" s="1"/>
  <c r="AC2182" i="12"/>
  <c r="AD2182" i="12" s="1"/>
  <c r="AC2083" i="12"/>
  <c r="AD2083" i="12" s="1"/>
  <c r="AC2118" i="12"/>
  <c r="AD2118" i="12" s="1"/>
  <c r="AC2171" i="12"/>
  <c r="AD2171" i="12" s="1"/>
  <c r="AC2308" i="12"/>
  <c r="AD2308" i="12" s="1"/>
  <c r="AC2222" i="12"/>
  <c r="AD2222" i="12" s="1"/>
  <c r="AC2260" i="12"/>
  <c r="AD2260" i="12" s="1"/>
  <c r="AC2388" i="12"/>
  <c r="AD2388" i="12" s="1"/>
  <c r="AC2340" i="12"/>
  <c r="AD2340" i="12" s="1"/>
  <c r="AC2477" i="12"/>
  <c r="AD2477" i="12" s="1"/>
  <c r="AC2437" i="12"/>
  <c r="AD2437" i="12" s="1"/>
  <c r="AC2412" i="12"/>
  <c r="AD2412" i="12" s="1"/>
  <c r="AC2608" i="12"/>
  <c r="AD2608" i="12" s="1"/>
  <c r="AC2641" i="12"/>
  <c r="AD2641" i="12" s="1"/>
  <c r="AC2755" i="12"/>
  <c r="AD2755" i="12" s="1"/>
  <c r="AC2610" i="12"/>
  <c r="AD2610" i="12" s="1"/>
  <c r="AC2795" i="12"/>
  <c r="AD2795" i="12" s="1"/>
  <c r="AC2817" i="12"/>
  <c r="AD2817" i="12" s="1"/>
  <c r="AC2863" i="12"/>
  <c r="AD2863" i="12" s="1"/>
  <c r="AC2646" i="12"/>
  <c r="AD2646" i="12" s="1"/>
  <c r="AC2672" i="12"/>
  <c r="AD2672" i="12" s="1"/>
  <c r="AC2791" i="12"/>
  <c r="AD2791" i="12" s="1"/>
  <c r="AC2872" i="12"/>
  <c r="AD2872" i="12" s="1"/>
  <c r="AC2869" i="12"/>
  <c r="AD2869" i="12" s="1"/>
  <c r="AC2821" i="12"/>
  <c r="AD2821" i="12" s="1"/>
  <c r="AC2965" i="12"/>
  <c r="AD2965" i="12" s="1"/>
  <c r="AC2939" i="12"/>
  <c r="AD2939" i="12" s="1"/>
  <c r="AC2846" i="12"/>
  <c r="AD2846" i="12" s="1"/>
  <c r="AC3010" i="12"/>
  <c r="AD3010" i="12" s="1"/>
  <c r="AC3106" i="12"/>
  <c r="AD3106" i="12" s="1"/>
  <c r="AC3126" i="12"/>
  <c r="AD3126" i="12" s="1"/>
  <c r="AC2964" i="12"/>
  <c r="AD2964" i="12" s="1"/>
  <c r="AC3054" i="12"/>
  <c r="AD3054" i="12" s="1"/>
  <c r="AC3183" i="12"/>
  <c r="AD3183" i="12" s="1"/>
  <c r="AC3313" i="12"/>
  <c r="AD3313" i="12" s="1"/>
  <c r="AC3338" i="12"/>
  <c r="AD3338" i="12" s="1"/>
  <c r="AC3127" i="12"/>
  <c r="AD3127" i="12" s="1"/>
  <c r="AC3130" i="12"/>
  <c r="AD3130" i="12" s="1"/>
  <c r="AC3311" i="12"/>
  <c r="AD3311" i="12" s="1"/>
  <c r="AC3342" i="12"/>
  <c r="AD3342" i="12" s="1"/>
  <c r="AC3125" i="12"/>
  <c r="AD3125" i="12" s="1"/>
  <c r="AC3347" i="12"/>
  <c r="AD3347" i="12" s="1"/>
  <c r="AC3444" i="12"/>
  <c r="AD3444" i="12" s="1"/>
  <c r="AC3459" i="12"/>
  <c r="AD3459" i="12" s="1"/>
  <c r="AC3526" i="12"/>
  <c r="AD3526" i="12" s="1"/>
  <c r="AC3662" i="12"/>
  <c r="AD3662" i="12" s="1"/>
  <c r="AC3673" i="12"/>
  <c r="AD3673" i="12" s="1"/>
  <c r="AC3744" i="12"/>
  <c r="AD3744" i="12" s="1"/>
  <c r="AC3887" i="12"/>
  <c r="AD3887" i="12" s="1"/>
  <c r="AC312" i="12"/>
  <c r="AD312" i="12" s="1"/>
  <c r="Z214" i="12"/>
  <c r="AA214" i="12"/>
  <c r="AC148" i="12"/>
  <c r="AD148" i="12" s="1"/>
  <c r="AC157" i="12"/>
  <c r="AD157" i="12" s="1"/>
  <c r="AC398" i="12"/>
  <c r="AD398" i="12" s="1"/>
  <c r="AC301" i="12"/>
  <c r="AD301" i="12" s="1"/>
  <c r="AA159" i="12"/>
  <c r="Z159" i="12"/>
  <c r="AC166" i="12"/>
  <c r="AD166" i="12" s="1"/>
  <c r="AC300" i="12"/>
  <c r="AD300" i="12" s="1"/>
  <c r="Z234" i="12"/>
  <c r="AA234" i="12"/>
  <c r="Z152" i="12"/>
  <c r="AA152" i="12"/>
  <c r="AA904" i="12"/>
  <c r="Z904" i="12"/>
  <c r="Z883" i="12"/>
  <c r="AA883" i="12"/>
  <c r="Z586" i="12"/>
  <c r="AA586" i="12"/>
  <c r="AA876" i="12"/>
  <c r="Z876" i="12"/>
  <c r="Z760" i="12"/>
  <c r="AA760" i="12"/>
  <c r="Z1170" i="12"/>
  <c r="AA1170" i="12"/>
  <c r="Z992" i="12"/>
  <c r="AA992" i="12"/>
  <c r="Z877" i="12"/>
  <c r="AA877" i="12"/>
  <c r="AA770" i="12"/>
  <c r="Z770" i="12"/>
  <c r="Z890" i="12"/>
  <c r="AA890" i="12"/>
  <c r="Z1221" i="12"/>
  <c r="AA1221" i="12"/>
  <c r="AA955" i="12"/>
  <c r="Z955" i="12"/>
  <c r="Z983" i="12"/>
  <c r="AA983" i="12"/>
  <c r="Z1001" i="12"/>
  <c r="AA1001" i="12"/>
  <c r="AA1116" i="12"/>
  <c r="Z1116" i="12"/>
  <c r="AA1143" i="12"/>
  <c r="Z1143" i="12"/>
  <c r="AA981" i="12"/>
  <c r="Z981" i="12"/>
  <c r="Z1153" i="12"/>
  <c r="AA1153" i="12"/>
  <c r="Z1159" i="12"/>
  <c r="AA1159" i="12"/>
  <c r="AA1163" i="12"/>
  <c r="Z1163" i="12"/>
  <c r="Z1057" i="12"/>
  <c r="AA1057" i="12"/>
  <c r="AA1261" i="12"/>
  <c r="Z1261" i="12"/>
  <c r="Z1068" i="12"/>
  <c r="AA1068" i="12"/>
  <c r="Z1063" i="12"/>
  <c r="AA1063" i="12"/>
  <c r="AA987" i="12"/>
  <c r="Z987" i="12"/>
  <c r="Z1026" i="12"/>
  <c r="AA1026" i="12"/>
  <c r="Z1171" i="12"/>
  <c r="AA1171" i="12"/>
  <c r="Z931" i="12"/>
  <c r="AA931" i="12"/>
  <c r="AA1242" i="12"/>
  <c r="Z1242" i="12"/>
  <c r="Z1361" i="12"/>
  <c r="AA1361" i="12"/>
  <c r="Z1436" i="12"/>
  <c r="AA1436" i="12"/>
  <c r="AA1428" i="12"/>
  <c r="Z1428" i="12"/>
  <c r="Z1385" i="12"/>
  <c r="AA1385" i="12"/>
  <c r="Z1308" i="12"/>
  <c r="AA1308" i="12"/>
  <c r="Z1333" i="12"/>
  <c r="AA1333" i="12"/>
  <c r="AA1257" i="12"/>
  <c r="Z1257" i="12"/>
  <c r="Z1413" i="12"/>
  <c r="AA1413" i="12"/>
  <c r="AA1380" i="12"/>
  <c r="Z1380" i="12"/>
  <c r="Z1301" i="12"/>
  <c r="AA1301" i="12"/>
  <c r="Z1316" i="12"/>
  <c r="AA1316" i="12"/>
  <c r="AA1386" i="12"/>
  <c r="Z1386" i="12"/>
  <c r="AA1312" i="12"/>
  <c r="Z1312" i="12"/>
  <c r="AA1317" i="12"/>
  <c r="Z1317" i="12"/>
  <c r="AA1647" i="12"/>
  <c r="Z1647" i="12"/>
  <c r="AA1740" i="12"/>
  <c r="Z1740" i="12"/>
  <c r="Z1613" i="12"/>
  <c r="AA1613" i="12"/>
  <c r="Z1407" i="12"/>
  <c r="AA1407" i="12"/>
  <c r="Z1512" i="12"/>
  <c r="AA1512" i="12"/>
  <c r="Z1538" i="12"/>
  <c r="AA1538" i="12"/>
  <c r="AA1818" i="12"/>
  <c r="Z1818" i="12"/>
  <c r="AA1700" i="12"/>
  <c r="Z1700" i="12"/>
  <c r="AA1425" i="12"/>
  <c r="Z1425" i="12"/>
  <c r="Z1588" i="12"/>
  <c r="AA1588" i="12"/>
  <c r="Z1696" i="12"/>
  <c r="AA1696" i="12"/>
  <c r="AA1548" i="12"/>
  <c r="Z1548" i="12"/>
  <c r="AA1837" i="12"/>
  <c r="Z1837" i="12"/>
  <c r="Z1738" i="12"/>
  <c r="AA1738" i="12"/>
  <c r="AA1800" i="12"/>
  <c r="Z1800" i="12"/>
  <c r="Z1778" i="12"/>
  <c r="AA1778" i="12"/>
  <c r="AA1814" i="12"/>
  <c r="Z1814" i="12"/>
  <c r="AA1788" i="12"/>
  <c r="Z1788" i="12"/>
  <c r="AA1811" i="12"/>
  <c r="Z1811" i="12"/>
  <c r="Z2050" i="12"/>
  <c r="AA2050" i="12"/>
  <c r="AA1871" i="12"/>
  <c r="Z1871" i="12"/>
  <c r="Z1890" i="12"/>
  <c r="AA1890" i="12"/>
  <c r="Z1833" i="12"/>
  <c r="AA1833" i="12"/>
  <c r="AA1744" i="12"/>
  <c r="Z1744" i="12"/>
  <c r="AA1803" i="12"/>
  <c r="Z1803" i="12"/>
  <c r="AA1873" i="12"/>
  <c r="Z1873" i="12"/>
  <c r="Z1839" i="12"/>
  <c r="AA1839" i="12"/>
  <c r="Z1882" i="12"/>
  <c r="AA1882" i="12"/>
  <c r="AA2144" i="12"/>
  <c r="Z2144" i="12"/>
  <c r="Z1750" i="12"/>
  <c r="AA1750" i="12"/>
  <c r="AA1950" i="12"/>
  <c r="Z1950" i="12"/>
  <c r="Z1920" i="12"/>
  <c r="AA1920" i="12"/>
  <c r="AA2006" i="12"/>
  <c r="Z2006" i="12"/>
  <c r="Z2141" i="12"/>
  <c r="AA2141" i="12"/>
  <c r="AA2095" i="12"/>
  <c r="Z2095" i="12"/>
  <c r="Z1918" i="12"/>
  <c r="AA1918" i="12"/>
  <c r="AA2162" i="12"/>
  <c r="Z2162" i="12"/>
  <c r="AA2214" i="12"/>
  <c r="Z2214" i="12"/>
  <c r="Z2116" i="12"/>
  <c r="AA2116" i="12"/>
  <c r="Z2107" i="12"/>
  <c r="AA2107" i="12"/>
  <c r="Z2123" i="12"/>
  <c r="AA2123" i="12"/>
  <c r="AA2135" i="12"/>
  <c r="Z2135" i="12"/>
  <c r="Z2056" i="12"/>
  <c r="AA2056" i="12"/>
  <c r="AA2176" i="12"/>
  <c r="Z2176" i="12"/>
  <c r="AA2194" i="12"/>
  <c r="Z2194" i="12"/>
  <c r="Z2078" i="12"/>
  <c r="AA2078" i="12"/>
  <c r="Z2154" i="12"/>
  <c r="AA2154" i="12"/>
  <c r="Z2335" i="12"/>
  <c r="AA2335" i="12"/>
  <c r="Z2192" i="12"/>
  <c r="AA2192" i="12"/>
  <c r="AA2383" i="12"/>
  <c r="Z2383" i="12"/>
  <c r="AA2376" i="12"/>
  <c r="Z2376" i="12"/>
  <c r="AA2508" i="12"/>
  <c r="Z2508" i="12"/>
  <c r="Z2390" i="12"/>
  <c r="AA2390" i="12"/>
  <c r="AA2399" i="12"/>
  <c r="Z2399" i="12"/>
  <c r="Z2480" i="12"/>
  <c r="AA2480" i="12"/>
  <c r="Z2456" i="12"/>
  <c r="AA2456" i="12"/>
  <c r="AA2518" i="12"/>
  <c r="Z2518" i="12"/>
  <c r="AA2520" i="12"/>
  <c r="Z2520" i="12"/>
  <c r="AA2430" i="12"/>
  <c r="Z2430" i="12"/>
  <c r="Z2384" i="12"/>
  <c r="AA2384" i="12"/>
  <c r="Z2207" i="12"/>
  <c r="AA2207" i="12"/>
  <c r="AA2507" i="12"/>
  <c r="Z2507" i="12"/>
  <c r="Z2417" i="12"/>
  <c r="AA2417" i="12"/>
  <c r="AA2538" i="12"/>
  <c r="Z2538" i="12"/>
  <c r="AA2630" i="12"/>
  <c r="Z2630" i="12"/>
  <c r="AA2552" i="12"/>
  <c r="Z2552" i="12"/>
  <c r="Z2571" i="12"/>
  <c r="AA2571" i="12"/>
  <c r="Z2627" i="12"/>
  <c r="AA2627" i="12"/>
  <c r="AA2590" i="12"/>
  <c r="Z2590" i="12"/>
  <c r="Z2594" i="12"/>
  <c r="AA2594" i="12"/>
  <c r="AA2572" i="12"/>
  <c r="Z2572" i="12"/>
  <c r="AA2604" i="12"/>
  <c r="Z2604" i="12"/>
  <c r="AA2761" i="12"/>
  <c r="Z2761" i="12"/>
  <c r="AA2714" i="12"/>
  <c r="Z2714" i="12"/>
  <c r="Z2698" i="12"/>
  <c r="AA2698" i="12"/>
  <c r="AA2688" i="12"/>
  <c r="Z2688" i="12"/>
  <c r="AA2653" i="12"/>
  <c r="Z2653" i="12"/>
  <c r="Z2701" i="12"/>
  <c r="AA2701" i="12"/>
  <c r="AA2738" i="12"/>
  <c r="Z2738" i="12"/>
  <c r="AA2649" i="12"/>
  <c r="Z2649" i="12"/>
  <c r="Z2815" i="12"/>
  <c r="AA2815" i="12"/>
  <c r="Z2677" i="12"/>
  <c r="AA2677" i="12"/>
  <c r="Z2788" i="12"/>
  <c r="AA2788" i="12"/>
  <c r="AA2835" i="12"/>
  <c r="Z2835" i="12"/>
  <c r="Z2793" i="12"/>
  <c r="AA2793" i="12"/>
  <c r="AA3017" i="12"/>
  <c r="Z3017" i="12"/>
  <c r="Z2827" i="12"/>
  <c r="AA2827" i="12"/>
  <c r="AA3118" i="12"/>
  <c r="Z3118" i="12"/>
  <c r="AA2997" i="12"/>
  <c r="Z2997" i="12"/>
  <c r="Z2986" i="12"/>
  <c r="AA2986" i="12"/>
  <c r="Z3011" i="12"/>
  <c r="AA3011" i="12"/>
  <c r="Z3031" i="12"/>
  <c r="AA3031" i="12"/>
  <c r="AA3102" i="12"/>
  <c r="Z3102" i="12"/>
  <c r="Z2944" i="12"/>
  <c r="AA2944" i="12"/>
  <c r="Z3048" i="12"/>
  <c r="AA3048" i="12"/>
  <c r="AA3063" i="12"/>
  <c r="Z3063" i="12"/>
  <c r="AA3058" i="12"/>
  <c r="Z3058" i="12"/>
  <c r="AA3037" i="12"/>
  <c r="Z3037" i="12"/>
  <c r="AA3051" i="12"/>
  <c r="Z3051" i="12"/>
  <c r="Z2976" i="12"/>
  <c r="AA2976" i="12"/>
  <c r="AA3039" i="12"/>
  <c r="Z3039" i="12"/>
  <c r="AA3195" i="12"/>
  <c r="Z3195" i="12"/>
  <c r="Z3023" i="12"/>
  <c r="AA3023" i="12"/>
  <c r="AA2915" i="12"/>
  <c r="Z2915" i="12"/>
  <c r="AA3228" i="12"/>
  <c r="Z3228" i="12"/>
  <c r="AA3007" i="12"/>
  <c r="Z3007" i="12"/>
  <c r="AA3173" i="12"/>
  <c r="Z3173" i="12"/>
  <c r="Z3152" i="12"/>
  <c r="AA3152" i="12"/>
  <c r="AA3179" i="12"/>
  <c r="Z3179" i="12"/>
  <c r="Z3286" i="12"/>
  <c r="AA3286" i="12"/>
  <c r="Z3123" i="12"/>
  <c r="AA3123" i="12"/>
  <c r="Z3418" i="12"/>
  <c r="AA3418" i="12"/>
  <c r="Z3355" i="12"/>
  <c r="AA3355" i="12"/>
  <c r="Z3281" i="12"/>
  <c r="AA3281" i="12"/>
  <c r="AA3255" i="12"/>
  <c r="Z3255" i="12"/>
  <c r="Z3242" i="12"/>
  <c r="AA3242" i="12"/>
  <c r="AA3303" i="12"/>
  <c r="Z3303" i="12"/>
  <c r="AA3318" i="12"/>
  <c r="Z3318" i="12"/>
  <c r="Z3154" i="12"/>
  <c r="AA3154" i="12"/>
  <c r="Z3513" i="12"/>
  <c r="AA3513" i="12"/>
  <c r="AA3392" i="12"/>
  <c r="Z3392" i="12"/>
  <c r="Z3539" i="12"/>
  <c r="AA3539" i="12"/>
  <c r="AA3430" i="12"/>
  <c r="Z3430" i="12"/>
  <c r="AA3369" i="12"/>
  <c r="Z3369" i="12"/>
  <c r="AA3530" i="12"/>
  <c r="Z3530" i="12"/>
  <c r="Z3589" i="12"/>
  <c r="AA3589" i="12"/>
  <c r="Z3532" i="12"/>
  <c r="AA3532" i="12"/>
  <c r="Z3397" i="12"/>
  <c r="AA3397" i="12"/>
  <c r="Z3597" i="12"/>
  <c r="AA3597" i="12"/>
  <c r="AA3491" i="12"/>
  <c r="Z3491" i="12"/>
  <c r="Z3431" i="12"/>
  <c r="AA3431" i="12"/>
  <c r="AA3470" i="12"/>
  <c r="Z3470" i="12"/>
  <c r="Z3797" i="12"/>
  <c r="AA3797" i="12"/>
  <c r="Z3763" i="12"/>
  <c r="AA3763" i="12"/>
  <c r="Z3623" i="12"/>
  <c r="AA3623" i="12"/>
  <c r="Z3664" i="12"/>
  <c r="AA3664" i="12"/>
  <c r="AA3608" i="12"/>
  <c r="Z3608" i="12"/>
  <c r="AA3877" i="12"/>
  <c r="Z3877" i="12"/>
  <c r="Z3680" i="12"/>
  <c r="AA3680" i="12"/>
  <c r="AA3758" i="12"/>
  <c r="Z3758" i="12"/>
  <c r="AA3666" i="12"/>
  <c r="Z3666" i="12"/>
  <c r="Z3691" i="12"/>
  <c r="AA3691" i="12"/>
  <c r="Z3875" i="12"/>
  <c r="AA3875" i="12"/>
  <c r="Z3773" i="12"/>
  <c r="AA3773" i="12"/>
  <c r="AA3832" i="12"/>
  <c r="Z3832" i="12"/>
  <c r="Z3610" i="12"/>
  <c r="AA3610" i="12"/>
  <c r="Z3847" i="12"/>
  <c r="AA3847" i="12"/>
  <c r="AA3704" i="12"/>
  <c r="Z3704" i="12"/>
  <c r="Z3884" i="12"/>
  <c r="AA3884" i="12"/>
  <c r="Z3914" i="12"/>
  <c r="AA3914" i="12"/>
  <c r="AA3848" i="12"/>
  <c r="Z3848" i="12"/>
  <c r="AA3908" i="12"/>
  <c r="Z3908" i="12"/>
  <c r="Z3878" i="12"/>
  <c r="AA3878" i="12"/>
  <c r="AC365" i="12"/>
  <c r="AD365" i="12" s="1"/>
  <c r="AC617" i="12"/>
  <c r="AD617" i="12" s="1"/>
  <c r="AC515" i="12"/>
  <c r="AD515" i="12" s="1"/>
  <c r="AC353" i="12"/>
  <c r="AD353" i="12" s="1"/>
  <c r="AC342" i="12"/>
  <c r="AD342" i="12" s="1"/>
  <c r="AC519" i="12"/>
  <c r="AD519" i="12" s="1"/>
  <c r="AC647" i="12"/>
  <c r="AD647" i="12" s="1"/>
  <c r="AC288" i="12"/>
  <c r="AD288" i="12" s="1"/>
  <c r="AC449" i="12"/>
  <c r="AD449" i="12" s="1"/>
  <c r="AC507" i="12"/>
  <c r="AD507" i="12" s="1"/>
  <c r="AC369" i="12"/>
  <c r="AD369" i="12" s="1"/>
  <c r="AC524" i="12"/>
  <c r="AD524" i="12" s="1"/>
  <c r="AC719" i="12"/>
  <c r="AD719" i="12" s="1"/>
  <c r="AC514" i="12"/>
  <c r="AD514" i="12" s="1"/>
  <c r="AC621" i="12"/>
  <c r="AD621" i="12" s="1"/>
  <c r="AC806" i="12"/>
  <c r="AD806" i="12" s="1"/>
  <c r="AC618" i="12"/>
  <c r="AD618" i="12" s="1"/>
  <c r="AC936" i="12"/>
  <c r="AD936" i="12" s="1"/>
  <c r="AC751" i="12"/>
  <c r="AD751" i="12" s="1"/>
  <c r="AC591" i="12"/>
  <c r="AD591" i="12" s="1"/>
  <c r="AC709" i="12"/>
  <c r="AD709" i="12" s="1"/>
  <c r="AC900" i="12"/>
  <c r="AD900" i="12" s="1"/>
  <c r="AC527" i="12"/>
  <c r="AD527" i="12" s="1"/>
  <c r="AC749" i="12"/>
  <c r="AD749" i="12" s="1"/>
  <c r="AC850" i="12"/>
  <c r="AD850" i="12" s="1"/>
  <c r="AC724" i="12"/>
  <c r="AD724" i="12" s="1"/>
  <c r="AC875" i="12"/>
  <c r="AD875" i="12" s="1"/>
  <c r="AC763" i="12"/>
  <c r="AD763" i="12" s="1"/>
  <c r="AC867" i="12"/>
  <c r="AD867" i="12" s="1"/>
  <c r="AC814" i="12"/>
  <c r="AD814" i="12" s="1"/>
  <c r="AC787" i="12"/>
  <c r="AD787" i="12" s="1"/>
  <c r="AC846" i="12"/>
  <c r="AD846" i="12" s="1"/>
  <c r="AC944" i="12"/>
  <c r="AD944" i="12" s="1"/>
  <c r="AC1049" i="12"/>
  <c r="AD1049" i="12" s="1"/>
  <c r="AC1022" i="12"/>
  <c r="AD1022" i="12" s="1"/>
  <c r="AC954" i="12"/>
  <c r="AD954" i="12" s="1"/>
  <c r="AC1020" i="12"/>
  <c r="AD1020" i="12" s="1"/>
  <c r="AC968" i="12"/>
  <c r="AD968" i="12" s="1"/>
  <c r="AC1046" i="12"/>
  <c r="AD1046" i="12" s="1"/>
  <c r="AC1070" i="12"/>
  <c r="AD1070" i="12" s="1"/>
  <c r="AC1123" i="12"/>
  <c r="AD1123" i="12" s="1"/>
  <c r="AC1223" i="12"/>
  <c r="AD1223" i="12" s="1"/>
  <c r="AC1146" i="12"/>
  <c r="AD1146" i="12" s="1"/>
  <c r="AC1074" i="12"/>
  <c r="AD1074" i="12" s="1"/>
  <c r="AC1175" i="12"/>
  <c r="AD1175" i="12" s="1"/>
  <c r="AC1260" i="12"/>
  <c r="AD1260" i="12" s="1"/>
  <c r="AC1299" i="12"/>
  <c r="AD1299" i="12" s="1"/>
  <c r="AC1273" i="12"/>
  <c r="AD1273" i="12" s="1"/>
  <c r="AC1414" i="12"/>
  <c r="AD1414" i="12" s="1"/>
  <c r="AC1508" i="12"/>
  <c r="AD1508" i="12" s="1"/>
  <c r="AC1396" i="12"/>
  <c r="AD1396" i="12" s="1"/>
  <c r="AC1450" i="12"/>
  <c r="AD1450" i="12" s="1"/>
  <c r="AC1432" i="12"/>
  <c r="AD1432" i="12" s="1"/>
  <c r="AC1331" i="12"/>
  <c r="AD1331" i="12" s="1"/>
  <c r="AC1578" i="12"/>
  <c r="AD1578" i="12" s="1"/>
  <c r="AC1333" i="12"/>
  <c r="AD1333" i="12" s="1"/>
  <c r="AC1597" i="12"/>
  <c r="AD1597" i="12" s="1"/>
  <c r="AC1731" i="12"/>
  <c r="AD1731" i="12" s="1"/>
  <c r="AC1500" i="12"/>
  <c r="AD1500" i="12" s="1"/>
  <c r="AC1504" i="12"/>
  <c r="AD1504" i="12" s="1"/>
  <c r="AC1575" i="12"/>
  <c r="AD1575" i="12" s="1"/>
  <c r="AC1615" i="12"/>
  <c r="AD1615" i="12" s="1"/>
  <c r="AC1439" i="12"/>
  <c r="AD1439" i="12" s="1"/>
  <c r="AC1709" i="12"/>
  <c r="AD1709" i="12" s="1"/>
  <c r="AC1653" i="12"/>
  <c r="AD1653" i="12" s="1"/>
  <c r="AC1807" i="12"/>
  <c r="AD1807" i="12" s="1"/>
  <c r="AC1730" i="12"/>
  <c r="AD1730" i="12" s="1"/>
  <c r="AC1491" i="12"/>
  <c r="AD1491" i="12" s="1"/>
  <c r="AC1752" i="12"/>
  <c r="AD1752" i="12" s="1"/>
  <c r="AC1805" i="12"/>
  <c r="AD1805" i="12" s="1"/>
  <c r="AC1769" i="12"/>
  <c r="AD1769" i="12" s="1"/>
  <c r="AC1908" i="12"/>
  <c r="AD1908" i="12" s="1"/>
  <c r="AC1776" i="12"/>
  <c r="AD1776" i="12" s="1"/>
  <c r="AC1796" i="12"/>
  <c r="AD1796" i="12" s="1"/>
  <c r="AC1888" i="12"/>
  <c r="AD1888" i="12" s="1"/>
  <c r="AC1940" i="12"/>
  <c r="AD1940" i="12" s="1"/>
  <c r="AC1928" i="12"/>
  <c r="AD1928" i="12" s="1"/>
  <c r="AC1848" i="12"/>
  <c r="AD1848" i="12" s="1"/>
  <c r="AC2050" i="12"/>
  <c r="AD2050" i="12" s="1"/>
  <c r="AC2051" i="12"/>
  <c r="AD2051" i="12" s="1"/>
  <c r="AC1932" i="12"/>
  <c r="AD1932" i="12" s="1"/>
  <c r="AC2074" i="12"/>
  <c r="AD2074" i="12" s="1"/>
  <c r="AC2024" i="12"/>
  <c r="AD2024" i="12" s="1"/>
  <c r="AC2065" i="12"/>
  <c r="AD2065" i="12" s="1"/>
  <c r="AC2131" i="12"/>
  <c r="AD2131" i="12" s="1"/>
  <c r="AC2143" i="12"/>
  <c r="AD2143" i="12" s="1"/>
  <c r="AC2130" i="12"/>
  <c r="AD2130" i="12" s="1"/>
  <c r="AC2023" i="12"/>
  <c r="AD2023" i="12" s="1"/>
  <c r="AC2191" i="12"/>
  <c r="AD2191" i="12" s="1"/>
  <c r="AC2140" i="12"/>
  <c r="AD2140" i="12" s="1"/>
  <c r="AC2227" i="12"/>
  <c r="AD2227" i="12" s="1"/>
  <c r="AC2236" i="12"/>
  <c r="AD2236" i="12" s="1"/>
  <c r="AC2290" i="12"/>
  <c r="AD2290" i="12" s="1"/>
  <c r="AC2231" i="12"/>
  <c r="AD2231" i="12" s="1"/>
  <c r="AC2129" i="12"/>
  <c r="AD2129" i="12" s="1"/>
  <c r="AC2316" i="12"/>
  <c r="AD2316" i="12" s="1"/>
  <c r="AC2315" i="12"/>
  <c r="AD2315" i="12" s="1"/>
  <c r="AC2348" i="12"/>
  <c r="AD2348" i="12" s="1"/>
  <c r="AC2398" i="12"/>
  <c r="AD2398" i="12" s="1"/>
  <c r="AC2443" i="12"/>
  <c r="AD2443" i="12" s="1"/>
  <c r="AC2483" i="12"/>
  <c r="AD2483" i="12" s="1"/>
  <c r="AC2637" i="12"/>
  <c r="AD2637" i="12" s="1"/>
  <c r="AC2521" i="12"/>
  <c r="AD2521" i="12" s="1"/>
  <c r="AC2600" i="12"/>
  <c r="AD2600" i="12" s="1"/>
  <c r="AC2633" i="12"/>
  <c r="AD2633" i="12" s="1"/>
  <c r="AC2598" i="12"/>
  <c r="AD2598" i="12" s="1"/>
  <c r="AC2829" i="12"/>
  <c r="AD2829" i="12" s="1"/>
  <c r="AC2741" i="12"/>
  <c r="AD2741" i="12" s="1"/>
  <c r="AC2699" i="12"/>
  <c r="AD2699" i="12" s="1"/>
  <c r="AC2607" i="12"/>
  <c r="AD2607" i="12" s="1"/>
  <c r="AC2533" i="12"/>
  <c r="AD2533" i="12" s="1"/>
  <c r="AC2665" i="12"/>
  <c r="AD2665" i="12" s="1"/>
  <c r="AC2688" i="12"/>
  <c r="AD2688" i="12" s="1"/>
  <c r="AC2718" i="12"/>
  <c r="AD2718" i="12" s="1"/>
  <c r="AC2861" i="12"/>
  <c r="AD2861" i="12" s="1"/>
  <c r="AC2805" i="12"/>
  <c r="AD2805" i="12" s="1"/>
  <c r="AC2771" i="12"/>
  <c r="AD2771" i="12" s="1"/>
  <c r="AC3012" i="12"/>
  <c r="AD3012" i="12" s="1"/>
  <c r="AC3038" i="12"/>
  <c r="AD3038" i="12" s="1"/>
  <c r="AC2804" i="12"/>
  <c r="AD2804" i="12" s="1"/>
  <c r="AC2777" i="12"/>
  <c r="AD2777" i="12" s="1"/>
  <c r="AC3064" i="12"/>
  <c r="AD3064" i="12" s="1"/>
  <c r="AC3097" i="12"/>
  <c r="AD3097" i="12" s="1"/>
  <c r="AC2915" i="12"/>
  <c r="AD2915" i="12" s="1"/>
  <c r="AC2992" i="12"/>
  <c r="AD2992" i="12" s="1"/>
  <c r="AC3029" i="12"/>
  <c r="AD3029" i="12" s="1"/>
  <c r="AC3046" i="12"/>
  <c r="AD3046" i="12" s="1"/>
  <c r="AC2912" i="12"/>
  <c r="AD2912" i="12" s="1"/>
  <c r="AC3350" i="12"/>
  <c r="AD3350" i="12" s="1"/>
  <c r="AC3210" i="12"/>
  <c r="AD3210" i="12" s="1"/>
  <c r="AC3545" i="12"/>
  <c r="AD3545" i="12" s="1"/>
  <c r="AC3596" i="12"/>
  <c r="AD3596" i="12" s="1"/>
  <c r="AC3833" i="12"/>
  <c r="AD3833" i="12" s="1"/>
  <c r="AC3681" i="12"/>
  <c r="AD3681" i="12" s="1"/>
  <c r="AA479" i="12"/>
  <c r="Z479" i="12"/>
  <c r="AC457" i="12"/>
  <c r="AD457" i="12" s="1"/>
  <c r="AA248" i="12"/>
  <c r="Z248" i="12"/>
  <c r="AC463" i="12"/>
  <c r="AD463" i="12" s="1"/>
  <c r="AC169" i="12"/>
  <c r="AD169" i="12" s="1"/>
  <c r="AC481" i="12"/>
  <c r="AD481" i="12" s="1"/>
  <c r="Z250" i="12"/>
  <c r="AA250" i="12"/>
  <c r="Z195" i="12"/>
  <c r="AA195" i="12"/>
  <c r="AC375" i="12"/>
  <c r="AD375" i="12" s="1"/>
  <c r="S3655" i="12"/>
  <c r="T3655" i="12" s="1"/>
  <c r="AB3655" i="12" s="1"/>
  <c r="S3838" i="12"/>
  <c r="T3838" i="12" s="1"/>
  <c r="AB3838" i="12" s="1"/>
  <c r="S3670" i="12"/>
  <c r="T3670" i="12" s="1"/>
  <c r="AB3670" i="12" s="1"/>
  <c r="S3872" i="12"/>
  <c r="T3872" i="12" s="1"/>
  <c r="AB3872" i="12" s="1"/>
  <c r="S3827" i="12"/>
  <c r="T3827" i="12" s="1"/>
  <c r="AB3827" i="12" s="1"/>
  <c r="S3689" i="12"/>
  <c r="T3689" i="12" s="1"/>
  <c r="AB3689" i="12" s="1"/>
  <c r="S3782" i="12"/>
  <c r="T3782" i="12" s="1"/>
  <c r="AB3782" i="12" s="1"/>
  <c r="S3775" i="12"/>
  <c r="T3775" i="12" s="1"/>
  <c r="AB3775" i="12" s="1"/>
  <c r="S3852" i="12"/>
  <c r="T3852" i="12" s="1"/>
  <c r="AB3852" i="12" s="1"/>
  <c r="S3931" i="12"/>
  <c r="T3931" i="12" s="1"/>
  <c r="AB3931" i="12" s="1"/>
  <c r="S3879" i="12"/>
  <c r="T3879" i="12" s="1"/>
  <c r="AB3879" i="12" s="1"/>
  <c r="Z1166" i="12"/>
  <c r="AA1166" i="12"/>
  <c r="AA1102" i="12"/>
  <c r="Z1102" i="12"/>
  <c r="Z1038" i="12"/>
  <c r="AA1038" i="12"/>
  <c r="Z1349" i="12"/>
  <c r="AA1349" i="12"/>
  <c r="Z1254" i="12"/>
  <c r="AA1254" i="12"/>
  <c r="AA1445" i="12"/>
  <c r="Z1445" i="12"/>
  <c r="Z1203" i="12"/>
  <c r="AA1203" i="12"/>
  <c r="Z1079" i="12"/>
  <c r="AA1079" i="12"/>
  <c r="AA1335" i="12"/>
  <c r="Z1335" i="12"/>
  <c r="Z1307" i="12"/>
  <c r="AA1307" i="12"/>
  <c r="AA1373" i="12"/>
  <c r="Z1373" i="12"/>
  <c r="Z1360" i="12"/>
  <c r="AA1360" i="12"/>
  <c r="AA1470" i="12"/>
  <c r="Z1470" i="12"/>
  <c r="AA1321" i="12"/>
  <c r="Z1321" i="12"/>
  <c r="Z1472" i="12"/>
  <c r="AA1472" i="12"/>
  <c r="Z1443" i="12"/>
  <c r="AA1443" i="12"/>
  <c r="AA1438" i="12"/>
  <c r="Z1438" i="12"/>
  <c r="Z1422" i="12"/>
  <c r="AA1422" i="12"/>
  <c r="AA1774" i="12"/>
  <c r="Z1774" i="12"/>
  <c r="Z1534" i="12"/>
  <c r="AA1534" i="12"/>
  <c r="AA1414" i="12"/>
  <c r="Z1414" i="12"/>
  <c r="Z1622" i="12"/>
  <c r="AA1622" i="12"/>
  <c r="AA1497" i="12"/>
  <c r="Z1497" i="12"/>
  <c r="AA1510" i="12"/>
  <c r="Z1510" i="12"/>
  <c r="AA1618" i="12"/>
  <c r="Z1618" i="12"/>
  <c r="AA1609" i="12"/>
  <c r="Z1609" i="12"/>
  <c r="AA1541" i="12"/>
  <c r="Z1541" i="12"/>
  <c r="Z1640" i="12"/>
  <c r="AA1640" i="12"/>
  <c r="Z1565" i="12"/>
  <c r="AA1565" i="12"/>
  <c r="Z1675" i="12"/>
  <c r="AA1675" i="12"/>
  <c r="Z1795" i="12"/>
  <c r="AA1795" i="12"/>
  <c r="Z1771" i="12"/>
  <c r="AA1771" i="12"/>
  <c r="AA1793" i="12"/>
  <c r="Z1793" i="12"/>
  <c r="Z1714" i="12"/>
  <c r="AA1714" i="12"/>
  <c r="AA1798" i="12"/>
  <c r="Z1798" i="12"/>
  <c r="Z1775" i="12"/>
  <c r="AA1775" i="12"/>
  <c r="Z1892" i="12"/>
  <c r="AA1892" i="12"/>
  <c r="Z1781" i="12"/>
  <c r="AA1781" i="12"/>
  <c r="AA1831" i="12"/>
  <c r="Z1831" i="12"/>
  <c r="AA1855" i="12"/>
  <c r="Z1855" i="12"/>
  <c r="Z1894" i="12"/>
  <c r="AA1894" i="12"/>
  <c r="Z1765" i="12"/>
  <c r="AA1765" i="12"/>
  <c r="AA1958" i="12"/>
  <c r="Z1958" i="12"/>
  <c r="Z1954" i="12"/>
  <c r="AA1954" i="12"/>
  <c r="Z1989" i="12"/>
  <c r="AA1989" i="12"/>
  <c r="Z2072" i="12"/>
  <c r="AA2072" i="12"/>
  <c r="Z2027" i="12"/>
  <c r="AA2027" i="12"/>
  <c r="Z2033" i="12"/>
  <c r="AA2033" i="12"/>
  <c r="AA1912" i="12"/>
  <c r="Z1912" i="12"/>
  <c r="AA2111" i="12"/>
  <c r="Z2111" i="12"/>
  <c r="Z2051" i="12"/>
  <c r="AA2051" i="12"/>
  <c r="AA2118" i="12"/>
  <c r="Z2118" i="12"/>
  <c r="Z2020" i="12"/>
  <c r="AA2020" i="12"/>
  <c r="AA2100" i="12"/>
  <c r="Z2100" i="12"/>
  <c r="AA2170" i="12"/>
  <c r="Z2170" i="12"/>
  <c r="Z2287" i="12"/>
  <c r="AA2287" i="12"/>
  <c r="Z1978" i="12"/>
  <c r="AA1978" i="12"/>
  <c r="AA2186" i="12"/>
  <c r="Z2186" i="12"/>
  <c r="AA2202" i="12"/>
  <c r="Z2202" i="12"/>
  <c r="Z2089" i="12"/>
  <c r="AA2089" i="12"/>
  <c r="AA2260" i="12"/>
  <c r="Z2260" i="12"/>
  <c r="Z2191" i="12"/>
  <c r="AA2191" i="12"/>
  <c r="AA2385" i="12"/>
  <c r="Z2385" i="12"/>
  <c r="AA2167" i="12"/>
  <c r="Z2167" i="12"/>
  <c r="Z2252" i="12"/>
  <c r="AA2252" i="12"/>
  <c r="AA2264" i="12"/>
  <c r="Z2264" i="12"/>
  <c r="AA2294" i="12"/>
  <c r="Z2294" i="12"/>
  <c r="Z2220" i="12"/>
  <c r="AA2220" i="12"/>
  <c r="Z2517" i="12"/>
  <c r="AA2517" i="12"/>
  <c r="Z2271" i="12"/>
  <c r="AA2271" i="12"/>
  <c r="AA2307" i="12"/>
  <c r="Z2307" i="12"/>
  <c r="AA2357" i="12"/>
  <c r="Z2357" i="12"/>
  <c r="Z2433" i="12"/>
  <c r="AA2433" i="12"/>
  <c r="AA2324" i="12"/>
  <c r="Z2324" i="12"/>
  <c r="Z2599" i="12"/>
  <c r="AA2599" i="12"/>
  <c r="AA2291" i="12"/>
  <c r="Z2291" i="12"/>
  <c r="AA2353" i="12"/>
  <c r="Z2353" i="12"/>
  <c r="AA2230" i="12"/>
  <c r="Z2230" i="12"/>
  <c r="AA2445" i="12"/>
  <c r="Z2445" i="12"/>
  <c r="AA2444" i="12"/>
  <c r="Z2444" i="12"/>
  <c r="Z2542" i="12"/>
  <c r="AA2542" i="12"/>
  <c r="Z2527" i="12"/>
  <c r="AA2527" i="12"/>
  <c r="AA2420" i="12"/>
  <c r="Z2420" i="12"/>
  <c r="Z2622" i="12"/>
  <c r="AA2622" i="12"/>
  <c r="AA2579" i="12"/>
  <c r="Z2579" i="12"/>
  <c r="AA2531" i="12"/>
  <c r="Z2531" i="12"/>
  <c r="Z2603" i="12"/>
  <c r="AA2603" i="12"/>
  <c r="Z2658" i="12"/>
  <c r="AA2658" i="12"/>
  <c r="AA2496" i="12"/>
  <c r="Z2496" i="12"/>
  <c r="AA2729" i="12"/>
  <c r="Z2729" i="12"/>
  <c r="AA2718" i="12"/>
  <c r="Z2718" i="12"/>
  <c r="Z2659" i="12"/>
  <c r="AA2659" i="12"/>
  <c r="Z2641" i="12"/>
  <c r="AA2641" i="12"/>
  <c r="AA2647" i="12"/>
  <c r="Z2647" i="12"/>
  <c r="AA2588" i="12"/>
  <c r="Z2588" i="12"/>
  <c r="Z2833" i="12"/>
  <c r="AA2833" i="12"/>
  <c r="AA2856" i="12"/>
  <c r="Z2856" i="12"/>
  <c r="AA2747" i="12"/>
  <c r="Z2747" i="12"/>
  <c r="Z2874" i="12"/>
  <c r="AA2874" i="12"/>
  <c r="Z2764" i="12"/>
  <c r="AA2764" i="12"/>
  <c r="Z2805" i="12"/>
  <c r="AA2805" i="12"/>
  <c r="AA2802" i="12"/>
  <c r="Z2802" i="12"/>
  <c r="Z3101" i="12"/>
  <c r="AA3101" i="12"/>
  <c r="Z2766" i="12"/>
  <c r="AA2766" i="12"/>
  <c r="AA2826" i="12"/>
  <c r="Z2826" i="12"/>
  <c r="AA3012" i="12"/>
  <c r="Z3012" i="12"/>
  <c r="AA3155" i="12"/>
  <c r="Z3155" i="12"/>
  <c r="AA3107" i="12"/>
  <c r="Z3107" i="12"/>
  <c r="Z2934" i="12"/>
  <c r="AA2934" i="12"/>
  <c r="AA3086" i="12"/>
  <c r="Z3086" i="12"/>
  <c r="AA3082" i="12"/>
  <c r="Z3082" i="12"/>
  <c r="Z3059" i="12"/>
  <c r="AA3059" i="12"/>
  <c r="AA2907" i="12"/>
  <c r="Z2907" i="12"/>
  <c r="AA3089" i="12"/>
  <c r="Z3089" i="12"/>
  <c r="Z3163" i="12"/>
  <c r="AA3163" i="12"/>
  <c r="AA3069" i="12"/>
  <c r="Z3069" i="12"/>
  <c r="Z2984" i="12"/>
  <c r="AA2984" i="12"/>
  <c r="AA3100" i="12"/>
  <c r="Z3100" i="12"/>
  <c r="AA3333" i="12"/>
  <c r="Z3333" i="12"/>
  <c r="AA3015" i="12"/>
  <c r="Z3015" i="12"/>
  <c r="AA3131" i="12"/>
  <c r="Z3131" i="12"/>
  <c r="Z3261" i="12"/>
  <c r="AA3261" i="12"/>
  <c r="AA3094" i="12"/>
  <c r="Z3094" i="12"/>
  <c r="Z3144" i="12"/>
  <c r="AA3144" i="12"/>
  <c r="AA3197" i="12"/>
  <c r="Z3197" i="12"/>
  <c r="AA3278" i="12"/>
  <c r="Z3278" i="12"/>
  <c r="Z3184" i="12"/>
  <c r="AA3184" i="12"/>
  <c r="AA3356" i="12"/>
  <c r="Z3356" i="12"/>
  <c r="AA3317" i="12"/>
  <c r="Z3317" i="12"/>
  <c r="Z3404" i="12"/>
  <c r="AA3404" i="12"/>
  <c r="Z3225" i="12"/>
  <c r="AA3225" i="12"/>
  <c r="AA3250" i="12"/>
  <c r="Z3250" i="12"/>
  <c r="AA3327" i="12"/>
  <c r="Z3327" i="12"/>
  <c r="AA3364" i="12"/>
  <c r="Z3364" i="12"/>
  <c r="Z3332" i="12"/>
  <c r="AA3332" i="12"/>
  <c r="AA3295" i="12"/>
  <c r="Z3295" i="12"/>
  <c r="Z3549" i="12"/>
  <c r="AA3549" i="12"/>
  <c r="Z3528" i="12"/>
  <c r="AA3528" i="12"/>
  <c r="AA3449" i="12"/>
  <c r="Z3449" i="12"/>
  <c r="AA3456" i="12"/>
  <c r="Z3456" i="12"/>
  <c r="Z3438" i="12"/>
  <c r="AA3438" i="12"/>
  <c r="AA3586" i="12"/>
  <c r="Z3586" i="12"/>
  <c r="AA3371" i="12"/>
  <c r="Z3371" i="12"/>
  <c r="Z3531" i="12"/>
  <c r="AA3531" i="12"/>
  <c r="AA3493" i="12"/>
  <c r="Z3493" i="12"/>
  <c r="Z3533" i="12"/>
  <c r="AA3533" i="12"/>
  <c r="AA3429" i="12"/>
  <c r="Z3429" i="12"/>
  <c r="Z3613" i="12"/>
  <c r="AA3613" i="12"/>
  <c r="Z3556" i="12"/>
  <c r="AA3556" i="12"/>
  <c r="Z3641" i="12"/>
  <c r="AA3641" i="12"/>
  <c r="AA3365" i="12"/>
  <c r="Z3365" i="12"/>
  <c r="Z3601" i="12"/>
  <c r="AA3601" i="12"/>
  <c r="Z3845" i="12"/>
  <c r="AA3845" i="12"/>
  <c r="AA3678" i="12"/>
  <c r="Z3678" i="12"/>
  <c r="AA3836" i="12"/>
  <c r="Z3836" i="12"/>
  <c r="Z3747" i="12"/>
  <c r="AA3747" i="12"/>
  <c r="AA3801" i="12"/>
  <c r="Z3801" i="12"/>
  <c r="AA3810" i="12"/>
  <c r="Z3810" i="12"/>
  <c r="Z3734" i="12"/>
  <c r="AA3734" i="12"/>
  <c r="AA3809" i="12"/>
  <c r="Z3809" i="12"/>
  <c r="AA3838" i="12"/>
  <c r="Z3838" i="12"/>
  <c r="Z3762" i="12"/>
  <c r="AA3762" i="12"/>
  <c r="Z3887" i="12"/>
  <c r="AA3887" i="12"/>
  <c r="Z3707" i="12"/>
  <c r="AA3707" i="12"/>
  <c r="AA3910" i="12"/>
  <c r="Z3910" i="12"/>
  <c r="Z3918" i="12"/>
  <c r="AA3918" i="12"/>
  <c r="Z3906" i="12"/>
  <c r="AA3906" i="12"/>
  <c r="Z3885" i="12"/>
  <c r="AA3885" i="12"/>
  <c r="Z3889" i="12"/>
  <c r="AA3889" i="12"/>
  <c r="AA3916" i="12"/>
  <c r="Z3916" i="12"/>
  <c r="AC200" i="12"/>
  <c r="AD200" i="12" s="1"/>
  <c r="AA189" i="12"/>
  <c r="Z189" i="12"/>
  <c r="AC490" i="12"/>
  <c r="AD490" i="12" s="1"/>
  <c r="AC378" i="12"/>
  <c r="AD378" i="12" s="1"/>
  <c r="AC245" i="12"/>
  <c r="AD245" i="12" s="1"/>
  <c r="AC396" i="12"/>
  <c r="AD396" i="12" s="1"/>
  <c r="AC406" i="12"/>
  <c r="AD406" i="12" s="1"/>
  <c r="AC363" i="12"/>
  <c r="AD363" i="12" s="1"/>
  <c r="AC474" i="12"/>
  <c r="AD474" i="12" s="1"/>
  <c r="AC366" i="12"/>
  <c r="AD366" i="12" s="1"/>
  <c r="AC307" i="12"/>
  <c r="AD307" i="12" s="1"/>
  <c r="AC305" i="12"/>
  <c r="AD305" i="12" s="1"/>
  <c r="AC329" i="12"/>
  <c r="AD329" i="12" s="1"/>
  <c r="AC856" i="12"/>
  <c r="AD856" i="12" s="1"/>
  <c r="AC536" i="12"/>
  <c r="AD536" i="12" s="1"/>
  <c r="AC762" i="12"/>
  <c r="AD762" i="12" s="1"/>
  <c r="AC980" i="12"/>
  <c r="AD980" i="12" s="1"/>
  <c r="AC337" i="12"/>
  <c r="AD337" i="12" s="1"/>
  <c r="AC530" i="12"/>
  <c r="AD530" i="12" s="1"/>
  <c r="AC533" i="12"/>
  <c r="AD533" i="12" s="1"/>
  <c r="AC972" i="12"/>
  <c r="AD972" i="12" s="1"/>
  <c r="AC287" i="12"/>
  <c r="AD287" i="12" s="1"/>
  <c r="AC839" i="12"/>
  <c r="AD839" i="12" s="1"/>
  <c r="AC666" i="12"/>
  <c r="AD666" i="12" s="1"/>
  <c r="AC649" i="12"/>
  <c r="AD649" i="12" s="1"/>
  <c r="AC588" i="12"/>
  <c r="AD588" i="12" s="1"/>
  <c r="AC974" i="12"/>
  <c r="AD974" i="12" s="1"/>
  <c r="AC1057" i="12"/>
  <c r="AD1057" i="12" s="1"/>
  <c r="AC710" i="12"/>
  <c r="AD710" i="12" s="1"/>
  <c r="AC832" i="12"/>
  <c r="AD832" i="12" s="1"/>
  <c r="AC770" i="12"/>
  <c r="AD770" i="12" s="1"/>
  <c r="AC788" i="12"/>
  <c r="AD788" i="12" s="1"/>
  <c r="AC939" i="12"/>
  <c r="AD939" i="12" s="1"/>
  <c r="AC929" i="12"/>
  <c r="AD929" i="12" s="1"/>
  <c r="AC1025" i="12"/>
  <c r="AD1025" i="12" s="1"/>
  <c r="AC808" i="12"/>
  <c r="AD808" i="12" s="1"/>
  <c r="AC1069" i="12"/>
  <c r="AD1069" i="12" s="1"/>
  <c r="AC1160" i="12"/>
  <c r="AD1160" i="12" s="1"/>
  <c r="AC1096" i="12"/>
  <c r="AD1096" i="12" s="1"/>
  <c r="AC1208" i="12"/>
  <c r="AD1208" i="12" s="1"/>
  <c r="AC1015" i="12"/>
  <c r="AD1015" i="12" s="1"/>
  <c r="AC1140" i="12"/>
  <c r="AD1140" i="12" s="1"/>
  <c r="AC1116" i="12"/>
  <c r="AD1116" i="12" s="1"/>
  <c r="AC1133" i="12"/>
  <c r="AD1133" i="12" s="1"/>
  <c r="AC1190" i="12"/>
  <c r="AD1190" i="12" s="1"/>
  <c r="AC1220" i="12"/>
  <c r="AD1220" i="12" s="1"/>
  <c r="AC1050" i="12"/>
  <c r="AD1050" i="12" s="1"/>
  <c r="AC1225" i="12"/>
  <c r="AD1225" i="12" s="1"/>
  <c r="AC1008" i="12"/>
  <c r="AD1008" i="12" s="1"/>
  <c r="AC1063" i="12"/>
  <c r="AD1063" i="12" s="1"/>
  <c r="AC1064" i="12"/>
  <c r="AD1064" i="12" s="1"/>
  <c r="AC1286" i="12"/>
  <c r="AD1286" i="12" s="1"/>
  <c r="AC1296" i="12"/>
  <c r="AD1296" i="12" s="1"/>
  <c r="AC1522" i="12"/>
  <c r="AD1522" i="12" s="1"/>
  <c r="AC1234" i="12"/>
  <c r="AD1234" i="12" s="1"/>
  <c r="AC1413" i="12"/>
  <c r="AD1413" i="12" s="1"/>
  <c r="AC1533" i="12"/>
  <c r="AD1533" i="12" s="1"/>
  <c r="AC1527" i="12"/>
  <c r="AD1527" i="12" s="1"/>
  <c r="AC1456" i="12"/>
  <c r="AD1456" i="12" s="1"/>
  <c r="AC1386" i="12"/>
  <c r="AD1386" i="12" s="1"/>
  <c r="AC1561" i="12"/>
  <c r="AD1561" i="12" s="1"/>
  <c r="AC1534" i="12"/>
  <c r="AD1534" i="12" s="1"/>
  <c r="AC1448" i="12"/>
  <c r="AD1448" i="12" s="1"/>
  <c r="AC1627" i="12"/>
  <c r="AD1627" i="12" s="1"/>
  <c r="AC1705" i="12"/>
  <c r="AD1705" i="12" s="1"/>
  <c r="AC1505" i="12"/>
  <c r="AD1505" i="12" s="1"/>
  <c r="AC1691" i="12"/>
  <c r="AD1691" i="12" s="1"/>
  <c r="AC1674" i="12"/>
  <c r="AD1674" i="12" s="1"/>
  <c r="AC1638" i="12"/>
  <c r="AD1638" i="12" s="1"/>
  <c r="AC1546" i="12"/>
  <c r="AD1546" i="12" s="1"/>
  <c r="AC1711" i="12"/>
  <c r="AD1711" i="12" s="1"/>
  <c r="AC1771" i="12"/>
  <c r="AD1771" i="12" s="1"/>
  <c r="AC1775" i="12"/>
  <c r="AD1775" i="12" s="1"/>
  <c r="AC1760" i="12"/>
  <c r="AD1760" i="12" s="1"/>
  <c r="AC1839" i="12"/>
  <c r="AD1839" i="12" s="1"/>
  <c r="AC1883" i="12"/>
  <c r="AD1883" i="12" s="1"/>
  <c r="AC1814" i="12"/>
  <c r="AD1814" i="12" s="1"/>
  <c r="AC1927" i="12"/>
  <c r="AD1927" i="12" s="1"/>
  <c r="AC1988" i="12"/>
  <c r="AD1988" i="12" s="1"/>
  <c r="AC2075" i="12"/>
  <c r="AD2075" i="12" s="1"/>
  <c r="AC2082" i="12"/>
  <c r="AD2082" i="12" s="1"/>
  <c r="AC2134" i="12"/>
  <c r="AD2134" i="12" s="1"/>
  <c r="AC2123" i="12"/>
  <c r="AD2123" i="12" s="1"/>
  <c r="AC2068" i="12"/>
  <c r="AD2068" i="12" s="1"/>
  <c r="AC2277" i="12"/>
  <c r="AD2277" i="12" s="1"/>
  <c r="AC2204" i="12"/>
  <c r="AD2204" i="12" s="1"/>
  <c r="AC2188" i="12"/>
  <c r="AD2188" i="12" s="1"/>
  <c r="AC2273" i="12"/>
  <c r="AD2273" i="12" s="1"/>
  <c r="AC2360" i="12"/>
  <c r="AD2360" i="12" s="1"/>
  <c r="AC2184" i="12"/>
  <c r="AD2184" i="12" s="1"/>
  <c r="AC2406" i="12"/>
  <c r="AD2406" i="12" s="1"/>
  <c r="AC2435" i="12"/>
  <c r="AD2435" i="12" s="1"/>
  <c r="AC2464" i="12"/>
  <c r="AD2464" i="12" s="1"/>
  <c r="AC2451" i="12"/>
  <c r="AD2451" i="12" s="1"/>
  <c r="AC2518" i="12"/>
  <c r="AD2518" i="12" s="1"/>
  <c r="AC2575" i="12"/>
  <c r="AD2575" i="12" s="1"/>
  <c r="AC2460" i="12"/>
  <c r="AD2460" i="12" s="1"/>
  <c r="AC2543" i="12"/>
  <c r="AD2543" i="12" s="1"/>
  <c r="AC2579" i="12"/>
  <c r="AD2579" i="12" s="1"/>
  <c r="AC2616" i="12"/>
  <c r="AD2616" i="12" s="1"/>
  <c r="AC2571" i="12"/>
  <c r="AD2571" i="12" s="1"/>
  <c r="AC2580" i="12"/>
  <c r="AD2580" i="12" s="1"/>
  <c r="AC2707" i="12"/>
  <c r="AD2707" i="12" s="1"/>
  <c r="AC2747" i="12"/>
  <c r="AD2747" i="12" s="1"/>
  <c r="AC2736" i="12"/>
  <c r="AD2736" i="12" s="1"/>
  <c r="AC2820" i="12"/>
  <c r="AD2820" i="12" s="1"/>
  <c r="AC2779" i="12"/>
  <c r="AD2779" i="12" s="1"/>
  <c r="AC2808" i="12"/>
  <c r="AD2808" i="12" s="1"/>
  <c r="AC2827" i="12"/>
  <c r="AD2827" i="12" s="1"/>
  <c r="AC2838" i="12"/>
  <c r="AD2838" i="12" s="1"/>
  <c r="AC3102" i="12"/>
  <c r="AD3102" i="12" s="1"/>
  <c r="AC2990" i="12"/>
  <c r="AD2990" i="12" s="1"/>
  <c r="AC3000" i="12"/>
  <c r="AD3000" i="12" s="1"/>
  <c r="AC3100" i="12"/>
  <c r="AD3100" i="12" s="1"/>
  <c r="AC2945" i="12"/>
  <c r="AD2945" i="12" s="1"/>
  <c r="AC3269" i="12"/>
  <c r="AD3269" i="12" s="1"/>
  <c r="AC2919" i="12"/>
  <c r="AD2919" i="12" s="1"/>
  <c r="AC3199" i="12"/>
  <c r="AD3199" i="12" s="1"/>
  <c r="AC3502" i="12"/>
  <c r="AD3502" i="12" s="1"/>
  <c r="AC3395" i="12"/>
  <c r="AD3395" i="12" s="1"/>
  <c r="AC3623" i="12"/>
  <c r="AD3623" i="12" s="1"/>
  <c r="AC3767" i="12"/>
  <c r="AD3767" i="12" s="1"/>
  <c r="AC3807" i="12"/>
  <c r="AD3807" i="12" s="1"/>
  <c r="AC420" i="12"/>
  <c r="AD420" i="12" s="1"/>
  <c r="Z180" i="12"/>
  <c r="AA180" i="12"/>
  <c r="AC154" i="12"/>
  <c r="AD154" i="12" s="1"/>
  <c r="AA137" i="12"/>
  <c r="Z137" i="12"/>
  <c r="AC433" i="12"/>
  <c r="AD433" i="12" s="1"/>
  <c r="AA237" i="12"/>
  <c r="Z237" i="12"/>
  <c r="AC186" i="12"/>
  <c r="AD186" i="12" s="1"/>
  <c r="Z254" i="12"/>
  <c r="AA254" i="12"/>
  <c r="AC162" i="12"/>
  <c r="AD162" i="12" s="1"/>
  <c r="AC138" i="12"/>
  <c r="AD138" i="12" s="1"/>
  <c r="Z699" i="12"/>
  <c r="AA699" i="12"/>
  <c r="Z591" i="12"/>
  <c r="AA591" i="12"/>
  <c r="AA694" i="12"/>
  <c r="Z694" i="12"/>
  <c r="Z330" i="12"/>
  <c r="AA330" i="12"/>
  <c r="AA531" i="12"/>
  <c r="Z531" i="12"/>
  <c r="Z684" i="12"/>
  <c r="AA684" i="12"/>
  <c r="Z518" i="12"/>
  <c r="AA518" i="12"/>
  <c r="Z576" i="12"/>
  <c r="AA576" i="12"/>
  <c r="Z611" i="12"/>
  <c r="AA611" i="12"/>
  <c r="Z537" i="12"/>
  <c r="AA537" i="12"/>
  <c r="AA562" i="12"/>
  <c r="Z562" i="12"/>
  <c r="AA818" i="12"/>
  <c r="Z818" i="12"/>
  <c r="AA728" i="12"/>
  <c r="Z728" i="12"/>
  <c r="Z874" i="12"/>
  <c r="AA874" i="12"/>
  <c r="Z727" i="12"/>
  <c r="AA727" i="12"/>
  <c r="AA918" i="12"/>
  <c r="Z918" i="12"/>
  <c r="Z747" i="12"/>
  <c r="AA747" i="12"/>
  <c r="AA666" i="12"/>
  <c r="Z666" i="12"/>
  <c r="Z680" i="12"/>
  <c r="AA680" i="12"/>
  <c r="AA859" i="12"/>
  <c r="Z859" i="12"/>
  <c r="Z875" i="12"/>
  <c r="AA875" i="12"/>
  <c r="AA604" i="12"/>
  <c r="Z604" i="12"/>
  <c r="AA884" i="12"/>
  <c r="Z884" i="12"/>
  <c r="AA839" i="12"/>
  <c r="Z839" i="12"/>
  <c r="AA1135" i="12"/>
  <c r="Z1135" i="12"/>
  <c r="Z1003" i="12"/>
  <c r="AA1003" i="12"/>
  <c r="Z848" i="12"/>
  <c r="AA848" i="12"/>
  <c r="AA787" i="12"/>
  <c r="Z787" i="12"/>
  <c r="AA888" i="12"/>
  <c r="Z888" i="12"/>
  <c r="AA1091" i="12"/>
  <c r="Z1091" i="12"/>
  <c r="AA969" i="12"/>
  <c r="Z969" i="12"/>
  <c r="Z1103" i="12"/>
  <c r="AA1103" i="12"/>
  <c r="Z1101" i="12"/>
  <c r="AA1101" i="12"/>
  <c r="AA984" i="12"/>
  <c r="Z984" i="12"/>
  <c r="Z1134" i="12"/>
  <c r="AA1134" i="12"/>
  <c r="Z1042" i="12"/>
  <c r="AA1042" i="12"/>
  <c r="Z1010" i="12"/>
  <c r="AA1010" i="12"/>
  <c r="Z1137" i="12"/>
  <c r="AA1137" i="12"/>
  <c r="Z1210" i="12"/>
  <c r="AA1210" i="12"/>
  <c r="AA1279" i="12"/>
  <c r="Z1279" i="12"/>
  <c r="AA1033" i="12"/>
  <c r="Z1033" i="12"/>
  <c r="AA956" i="12"/>
  <c r="Z956" i="12"/>
  <c r="AA1053" i="12"/>
  <c r="Z1053" i="12"/>
  <c r="AA1108" i="12"/>
  <c r="Z1108" i="12"/>
  <c r="AA1052" i="12"/>
  <c r="Z1052" i="12"/>
  <c r="AA1069" i="12"/>
  <c r="Z1069" i="12"/>
  <c r="AA1067" i="12"/>
  <c r="Z1067" i="12"/>
  <c r="AA1073" i="12"/>
  <c r="Z1073" i="12"/>
  <c r="AA1322" i="12"/>
  <c r="Z1322" i="12"/>
  <c r="AA1313" i="12"/>
  <c r="Z1313" i="12"/>
  <c r="AA1491" i="12"/>
  <c r="Z1491" i="12"/>
  <c r="AA1354" i="12"/>
  <c r="Z1354" i="12"/>
  <c r="AA1121" i="12"/>
  <c r="Z1121" i="12"/>
  <c r="Z1447" i="12"/>
  <c r="AA1447" i="12"/>
  <c r="Z1336" i="12"/>
  <c r="AA1336" i="12"/>
  <c r="AA1305" i="12"/>
  <c r="Z1305" i="12"/>
  <c r="Z1332" i="12"/>
  <c r="AA1332" i="12"/>
  <c r="Z1466" i="12"/>
  <c r="AA1466" i="12"/>
  <c r="Z1390" i="12"/>
  <c r="AA1390" i="12"/>
  <c r="Z1274" i="12"/>
  <c r="AA1274" i="12"/>
  <c r="Z1387" i="12"/>
  <c r="AA1387" i="12"/>
  <c r="Z1467" i="12"/>
  <c r="AA1467" i="12"/>
  <c r="AA1439" i="12"/>
  <c r="Z1439" i="12"/>
  <c r="Z1652" i="12"/>
  <c r="AA1652" i="12"/>
  <c r="AA1570" i="12"/>
  <c r="Z1570" i="12"/>
  <c r="AA1471" i="12"/>
  <c r="Z1471" i="12"/>
  <c r="Z1653" i="12"/>
  <c r="AA1653" i="12"/>
  <c r="Z1620" i="12"/>
  <c r="AA1620" i="12"/>
  <c r="AA1516" i="12"/>
  <c r="Z1516" i="12"/>
  <c r="Z1786" i="12"/>
  <c r="AA1786" i="12"/>
  <c r="Z1679" i="12"/>
  <c r="AA1679" i="12"/>
  <c r="Z1494" i="12"/>
  <c r="AA1494" i="12"/>
  <c r="AA1737" i="12"/>
  <c r="Z1737" i="12"/>
  <c r="Z1621" i="12"/>
  <c r="AA1621" i="12"/>
  <c r="Z1796" i="12"/>
  <c r="AA1796" i="12"/>
  <c r="Z1840" i="12"/>
  <c r="AA1840" i="12"/>
  <c r="Z1753" i="12"/>
  <c r="AA1753" i="12"/>
  <c r="AA1691" i="12"/>
  <c r="Z1691" i="12"/>
  <c r="Z1662" i="12"/>
  <c r="AA1662" i="12"/>
  <c r="AA1689" i="12"/>
  <c r="Z1689" i="12"/>
  <c r="AA1863" i="12"/>
  <c r="Z1863" i="12"/>
  <c r="AA2009" i="12"/>
  <c r="Z2009" i="12"/>
  <c r="Z1718" i="12"/>
  <c r="AA1718" i="12"/>
  <c r="AA1762" i="12"/>
  <c r="Z1762" i="12"/>
  <c r="AA1974" i="12"/>
  <c r="Z1974" i="12"/>
  <c r="AA1893" i="12"/>
  <c r="Z1893" i="12"/>
  <c r="AA1847" i="12"/>
  <c r="Z1847" i="12"/>
  <c r="Z1965" i="12"/>
  <c r="AA1965" i="12"/>
  <c r="AA1986" i="12"/>
  <c r="Z1986" i="12"/>
  <c r="AA1846" i="12"/>
  <c r="Z1846" i="12"/>
  <c r="Z2001" i="12"/>
  <c r="AA2001" i="12"/>
  <c r="AA2013" i="12"/>
  <c r="Z2013" i="12"/>
  <c r="AA1741" i="12"/>
  <c r="Z1741" i="12"/>
  <c r="Z2155" i="12"/>
  <c r="AA2155" i="12"/>
  <c r="Z2077" i="12"/>
  <c r="AA2077" i="12"/>
  <c r="AA2094" i="12"/>
  <c r="Z2094" i="12"/>
  <c r="AA2085" i="12"/>
  <c r="Z2085" i="12"/>
  <c r="AA2023" i="12"/>
  <c r="Z2023" i="12"/>
  <c r="AA2092" i="12"/>
  <c r="Z2092" i="12"/>
  <c r="AA2226" i="12"/>
  <c r="Z2226" i="12"/>
  <c r="AA2188" i="12"/>
  <c r="Z2188" i="12"/>
  <c r="AA2011" i="12"/>
  <c r="Z2011" i="12"/>
  <c r="AA2082" i="12"/>
  <c r="Z2082" i="12"/>
  <c r="AA2054" i="12"/>
  <c r="Z2054" i="12"/>
  <c r="AA2126" i="12"/>
  <c r="Z2126" i="12"/>
  <c r="Z2177" i="12"/>
  <c r="AA2177" i="12"/>
  <c r="AA2184" i="12"/>
  <c r="Z2184" i="12"/>
  <c r="Z2336" i="12"/>
  <c r="AA2336" i="12"/>
  <c r="Z2286" i="12"/>
  <c r="AA2286" i="12"/>
  <c r="AA2233" i="12"/>
  <c r="Z2233" i="12"/>
  <c r="Z2257" i="12"/>
  <c r="AA2257" i="12"/>
  <c r="Z2373" i="12"/>
  <c r="AA2373" i="12"/>
  <c r="Z2394" i="12"/>
  <c r="AA2394" i="12"/>
  <c r="AA2205" i="12"/>
  <c r="Z2205" i="12"/>
  <c r="AA2337" i="12"/>
  <c r="Z2337" i="12"/>
  <c r="Z2484" i="12"/>
  <c r="AA2484" i="12"/>
  <c r="AA2245" i="12"/>
  <c r="Z2245" i="12"/>
  <c r="AA2308" i="12"/>
  <c r="Z2308" i="12"/>
  <c r="Z2299" i="12"/>
  <c r="AA2299" i="12"/>
  <c r="AA2535" i="12"/>
  <c r="Z2535" i="12"/>
  <c r="Z2323" i="12"/>
  <c r="AA2323" i="12"/>
  <c r="AA2338" i="12"/>
  <c r="Z2338" i="12"/>
  <c r="Z2500" i="12"/>
  <c r="AA2500" i="12"/>
  <c r="AA2298" i="12"/>
  <c r="Z2298" i="12"/>
  <c r="AA2349" i="12"/>
  <c r="Z2349" i="12"/>
  <c r="Z2516" i="12"/>
  <c r="AA2516" i="12"/>
  <c r="AA2320" i="12"/>
  <c r="Z2320" i="12"/>
  <c r="AA2465" i="12"/>
  <c r="Z2465" i="12"/>
  <c r="Z2609" i="12"/>
  <c r="AA2609" i="12"/>
  <c r="Z2592" i="12"/>
  <c r="AA2592" i="12"/>
  <c r="AA2742" i="12"/>
  <c r="Z2742" i="12"/>
  <c r="AA2628" i="12"/>
  <c r="Z2628" i="12"/>
  <c r="AA2759" i="12"/>
  <c r="Z2759" i="12"/>
  <c r="Z2561" i="12"/>
  <c r="AA2561" i="12"/>
  <c r="Z2685" i="12"/>
  <c r="AA2685" i="12"/>
  <c r="Z2650" i="12"/>
  <c r="AA2650" i="12"/>
  <c r="Z2728" i="12"/>
  <c r="AA2728" i="12"/>
  <c r="Z2770" i="12"/>
  <c r="AA2770" i="12"/>
  <c r="Z2682" i="12"/>
  <c r="AA2682" i="12"/>
  <c r="AA2722" i="12"/>
  <c r="Z2722" i="12"/>
  <c r="AA2779" i="12"/>
  <c r="Z2779" i="12"/>
  <c r="AA2823" i="12"/>
  <c r="Z2823" i="12"/>
  <c r="AA2709" i="12"/>
  <c r="Z2709" i="12"/>
  <c r="AA2875" i="12"/>
  <c r="Z2875" i="12"/>
  <c r="AA2862" i="12"/>
  <c r="Z2862" i="12"/>
  <c r="Z2774" i="12"/>
  <c r="AA2774" i="12"/>
  <c r="Z2873" i="12"/>
  <c r="AA2873" i="12"/>
  <c r="Z3060" i="12"/>
  <c r="AA3060" i="12"/>
  <c r="Z2782" i="12"/>
  <c r="AA2782" i="12"/>
  <c r="Z2763" i="12"/>
  <c r="AA2763" i="12"/>
  <c r="Z3104" i="12"/>
  <c r="AA3104" i="12"/>
  <c r="Z2849" i="12"/>
  <c r="AA2849" i="12"/>
  <c r="Z2999" i="12"/>
  <c r="AA2999" i="12"/>
  <c r="AA3117" i="12"/>
  <c r="Z3117" i="12"/>
  <c r="Z3105" i="12"/>
  <c r="AA3105" i="12"/>
  <c r="Z3004" i="12"/>
  <c r="AA3004" i="12"/>
  <c r="AA2982" i="12"/>
  <c r="Z2982" i="12"/>
  <c r="Z3080" i="12"/>
  <c r="AA3080" i="12"/>
  <c r="Z2891" i="12"/>
  <c r="AA2891" i="12"/>
  <c r="AA2983" i="12"/>
  <c r="Z2983" i="12"/>
  <c r="AA3084" i="12"/>
  <c r="Z3084" i="12"/>
  <c r="Z2967" i="12"/>
  <c r="AA2967" i="12"/>
  <c r="AA2970" i="12"/>
  <c r="Z2970" i="12"/>
  <c r="AA3132" i="12"/>
  <c r="Z3132" i="12"/>
  <c r="Z3122" i="12"/>
  <c r="AA3122" i="12"/>
  <c r="Z3247" i="12"/>
  <c r="AA3247" i="12"/>
  <c r="Z3119" i="12"/>
  <c r="AA3119" i="12"/>
  <c r="Z3248" i="12"/>
  <c r="AA3248" i="12"/>
  <c r="Z3218" i="12"/>
  <c r="AA3218" i="12"/>
  <c r="Z3252" i="12"/>
  <c r="AA3252" i="12"/>
  <c r="Z3190" i="12"/>
  <c r="AA3190" i="12"/>
  <c r="Z3276" i="12"/>
  <c r="AA3276" i="12"/>
  <c r="AA3306" i="12"/>
  <c r="Z3306" i="12"/>
  <c r="AA3352" i="12"/>
  <c r="Z3352" i="12"/>
  <c r="AA3219" i="12"/>
  <c r="Z3219" i="12"/>
  <c r="AA3372" i="12"/>
  <c r="Z3372" i="12"/>
  <c r="Z3437" i="12"/>
  <c r="AA3437" i="12"/>
  <c r="AA3271" i="12"/>
  <c r="Z3271" i="12"/>
  <c r="AA3142" i="12"/>
  <c r="Z3142" i="12"/>
  <c r="AA3175" i="12"/>
  <c r="Z3175" i="12"/>
  <c r="AA3319" i="12"/>
  <c r="Z3319" i="12"/>
  <c r="AA3405" i="12"/>
  <c r="Z3405" i="12"/>
  <c r="AA3562" i="12"/>
  <c r="Z3562" i="12"/>
  <c r="Z3492" i="12"/>
  <c r="AA3492" i="12"/>
  <c r="AA3519" i="12"/>
  <c r="Z3519" i="12"/>
  <c r="AA3420" i="12"/>
  <c r="Z3420" i="12"/>
  <c r="AA3421" i="12"/>
  <c r="Z3421" i="12"/>
  <c r="AA3482" i="12"/>
  <c r="Z3482" i="12"/>
  <c r="AA3368" i="12"/>
  <c r="Z3368" i="12"/>
  <c r="AA3506" i="12"/>
  <c r="Z3506" i="12"/>
  <c r="Z3614" i="12"/>
  <c r="AA3614" i="12"/>
  <c r="AA3508" i="12"/>
  <c r="Z3508" i="12"/>
  <c r="AA3434" i="12"/>
  <c r="Z3434" i="12"/>
  <c r="Z3523" i="12"/>
  <c r="AA3523" i="12"/>
  <c r="Z3672" i="12"/>
  <c r="AA3672" i="12"/>
  <c r="AA3527" i="12"/>
  <c r="Z3527" i="12"/>
  <c r="Z3658" i="12"/>
  <c r="AA3658" i="12"/>
  <c r="Z3609" i="12"/>
  <c r="AA3609" i="12"/>
  <c r="Z3761" i="12"/>
  <c r="AA3761" i="12"/>
  <c r="Z3686" i="12"/>
  <c r="AA3686" i="12"/>
  <c r="Z3818" i="12"/>
  <c r="AA3818" i="12"/>
  <c r="Z3857" i="12"/>
  <c r="AA3857" i="12"/>
  <c r="Z3855" i="12"/>
  <c r="AA3855" i="12"/>
  <c r="Z3705" i="12"/>
  <c r="AA3705" i="12"/>
  <c r="Z3774" i="12"/>
  <c r="AA3774" i="12"/>
  <c r="Z3684" i="12"/>
  <c r="AA3684" i="12"/>
  <c r="AA3733" i="12"/>
  <c r="Z3733" i="12"/>
  <c r="AA3723" i="12"/>
  <c r="Z3723" i="12"/>
  <c r="Z3668" i="12"/>
  <c r="AA3668" i="12"/>
  <c r="AA3868" i="12"/>
  <c r="Z3868" i="12"/>
  <c r="AA3915" i="12"/>
  <c r="Z3915" i="12"/>
  <c r="AA3909" i="12"/>
  <c r="Z3909" i="12"/>
  <c r="Z3917" i="12"/>
  <c r="AA3917" i="12"/>
  <c r="Z3849" i="12"/>
  <c r="AA3849" i="12"/>
  <c r="AA3896" i="12"/>
  <c r="Z3896" i="12"/>
  <c r="AA231" i="12"/>
  <c r="Z231" i="12"/>
  <c r="AC232" i="12"/>
  <c r="AD232" i="12" s="1"/>
  <c r="Z298" i="12"/>
  <c r="AA298" i="12"/>
  <c r="AC326" i="12"/>
  <c r="AD326" i="12" s="1"/>
  <c r="AC487" i="12"/>
  <c r="AD487" i="12" s="1"/>
  <c r="AC603" i="12"/>
  <c r="AD603" i="12" s="1"/>
  <c r="AC436" i="12"/>
  <c r="AD436" i="12" s="1"/>
  <c r="AC316" i="12"/>
  <c r="AD316" i="12" s="1"/>
  <c r="AC351" i="12"/>
  <c r="AD351" i="12" s="1"/>
  <c r="AC694" i="12"/>
  <c r="AD694" i="12" s="1"/>
  <c r="AC370" i="12"/>
  <c r="AD370" i="12" s="1"/>
  <c r="AC358" i="12"/>
  <c r="AD358" i="12" s="1"/>
  <c r="AC364" i="12"/>
  <c r="AD364" i="12" s="1"/>
  <c r="AC580" i="12"/>
  <c r="AD580" i="12" s="1"/>
  <c r="AC655" i="12"/>
  <c r="AD655" i="12" s="1"/>
  <c r="AC560" i="12"/>
  <c r="AD560" i="12" s="1"/>
  <c r="AC272" i="12"/>
  <c r="AD272" i="12" s="1"/>
  <c r="AC582" i="12"/>
  <c r="AD582" i="12" s="1"/>
  <c r="AC837" i="12"/>
  <c r="AD837" i="12" s="1"/>
  <c r="AC661" i="12"/>
  <c r="AD661" i="12" s="1"/>
  <c r="AC665" i="12"/>
  <c r="AD665" i="12" s="1"/>
  <c r="AC923" i="12"/>
  <c r="AD923" i="12" s="1"/>
  <c r="AC728" i="12"/>
  <c r="AD728" i="12" s="1"/>
  <c r="AC871" i="12"/>
  <c r="AD871" i="12" s="1"/>
  <c r="AC880" i="12"/>
  <c r="AD880" i="12" s="1"/>
  <c r="AC985" i="12"/>
  <c r="AD985" i="12" s="1"/>
  <c r="AC840" i="12"/>
  <c r="AD840" i="12" s="1"/>
  <c r="AC894" i="12"/>
  <c r="AD894" i="12" s="1"/>
  <c r="AC807" i="12"/>
  <c r="AD807" i="12" s="1"/>
  <c r="AC994" i="12"/>
  <c r="AD994" i="12" s="1"/>
  <c r="AC1207" i="12"/>
  <c r="AD1207" i="12" s="1"/>
  <c r="AC1104" i="12"/>
  <c r="AD1104" i="12" s="1"/>
  <c r="AC960" i="12"/>
  <c r="AD960" i="12" s="1"/>
  <c r="AC1206" i="12"/>
  <c r="AD1206" i="12" s="1"/>
  <c r="AC878" i="12"/>
  <c r="AD878" i="12" s="1"/>
  <c r="AC1162" i="12"/>
  <c r="AD1162" i="12" s="1"/>
  <c r="AC982" i="12"/>
  <c r="AD982" i="12" s="1"/>
  <c r="AC997" i="12"/>
  <c r="AD997" i="12" s="1"/>
  <c r="AC1230" i="12"/>
  <c r="AD1230" i="12" s="1"/>
  <c r="AC1097" i="12"/>
  <c r="AD1097" i="12" s="1"/>
  <c r="AC843" i="12"/>
  <c r="AD843" i="12" s="1"/>
  <c r="AC1185" i="12"/>
  <c r="AD1185" i="12" s="1"/>
  <c r="AC1199" i="12"/>
  <c r="AD1199" i="12" s="1"/>
  <c r="AC1072" i="12"/>
  <c r="AD1072" i="12" s="1"/>
  <c r="AC1350" i="12"/>
  <c r="AD1350" i="12" s="1"/>
  <c r="AC1335" i="12"/>
  <c r="AD1335" i="12" s="1"/>
  <c r="AC1407" i="12"/>
  <c r="AD1407" i="12" s="1"/>
  <c r="AC1275" i="12"/>
  <c r="AD1275" i="12" s="1"/>
  <c r="AC1262" i="12"/>
  <c r="AD1262" i="12" s="1"/>
  <c r="AC1509" i="12"/>
  <c r="AD1509" i="12" s="1"/>
  <c r="AC1310" i="12"/>
  <c r="AD1310" i="12" s="1"/>
  <c r="AC1592" i="12"/>
  <c r="AD1592" i="12" s="1"/>
  <c r="AC1387" i="12"/>
  <c r="AD1387" i="12" s="1"/>
  <c r="AC1421" i="12"/>
  <c r="AD1421" i="12" s="1"/>
  <c r="AC1229" i="12"/>
  <c r="AD1229" i="12" s="1"/>
  <c r="AC1637" i="12"/>
  <c r="AD1637" i="12" s="1"/>
  <c r="AC1391" i="12"/>
  <c r="AD1391" i="12" s="1"/>
  <c r="AC1584" i="12"/>
  <c r="AD1584" i="12" s="1"/>
  <c r="AC1673" i="12"/>
  <c r="AD1673" i="12" s="1"/>
  <c r="AC1676" i="12"/>
  <c r="AD1676" i="12" s="1"/>
  <c r="AC1589" i="12"/>
  <c r="AD1589" i="12" s="1"/>
  <c r="AC1510" i="12"/>
  <c r="AD1510" i="12" s="1"/>
  <c r="AC1663" i="12"/>
  <c r="AD1663" i="12" s="1"/>
  <c r="AC1602" i="12"/>
  <c r="AD1602" i="12" s="1"/>
  <c r="AC1595" i="12"/>
  <c r="AD1595" i="12" s="1"/>
  <c r="AC1708" i="12"/>
  <c r="AD1708" i="12" s="1"/>
  <c r="AC1600" i="12"/>
  <c r="AD1600" i="12" s="1"/>
  <c r="AC1590" i="12"/>
  <c r="AD1590" i="12" s="1"/>
  <c r="AC1791" i="12"/>
  <c r="AD1791" i="12" s="1"/>
  <c r="AC1744" i="12"/>
  <c r="AD1744" i="12" s="1"/>
  <c r="AC1825" i="12"/>
  <c r="AD1825" i="12" s="1"/>
  <c r="AC1742" i="12"/>
  <c r="AD1742" i="12" s="1"/>
  <c r="AC1738" i="12"/>
  <c r="AD1738" i="12" s="1"/>
  <c r="AC1694" i="12"/>
  <c r="AD1694" i="12" s="1"/>
  <c r="AC1901" i="12"/>
  <c r="AD1901" i="12" s="1"/>
  <c r="AC2043" i="12"/>
  <c r="AD2043" i="12" s="1"/>
  <c r="AC1867" i="12"/>
  <c r="AD1867" i="12" s="1"/>
  <c r="AC1923" i="12"/>
  <c r="AD1923" i="12" s="1"/>
  <c r="AC1857" i="12"/>
  <c r="AD1857" i="12" s="1"/>
  <c r="AC2029" i="12"/>
  <c r="AD2029" i="12" s="1"/>
  <c r="AC2012" i="12"/>
  <c r="AD2012" i="12" s="1"/>
  <c r="AC2064" i="12"/>
  <c r="AD2064" i="12" s="1"/>
  <c r="AC2071" i="12"/>
  <c r="AD2071" i="12" s="1"/>
  <c r="AC2090" i="12"/>
  <c r="AD2090" i="12" s="1"/>
  <c r="AC2228" i="12"/>
  <c r="AD2228" i="12" s="1"/>
  <c r="AC2289" i="12"/>
  <c r="AD2289" i="12" s="1"/>
  <c r="AC2113" i="12"/>
  <c r="AD2113" i="12" s="1"/>
  <c r="AC2259" i="12"/>
  <c r="AD2259" i="12" s="1"/>
  <c r="AC2301" i="12"/>
  <c r="AD2301" i="12" s="1"/>
  <c r="AC2326" i="12"/>
  <c r="AD2326" i="12" s="1"/>
  <c r="AC2243" i="12"/>
  <c r="AD2243" i="12" s="1"/>
  <c r="AC2309" i="12"/>
  <c r="AD2309" i="12" s="1"/>
  <c r="AC2302" i="12"/>
  <c r="AD2302" i="12" s="1"/>
  <c r="AC2513" i="12"/>
  <c r="AD2513" i="12" s="1"/>
  <c r="AC2523" i="12"/>
  <c r="AD2523" i="12" s="1"/>
  <c r="AC2427" i="12"/>
  <c r="AD2427" i="12" s="1"/>
  <c r="AC2498" i="12"/>
  <c r="AD2498" i="12" s="1"/>
  <c r="AC2436" i="12"/>
  <c r="AD2436" i="12" s="1"/>
  <c r="AC2620" i="12"/>
  <c r="AD2620" i="12" s="1"/>
  <c r="AC2562" i="12"/>
  <c r="AD2562" i="12" s="1"/>
  <c r="AC2563" i="12"/>
  <c r="AD2563" i="12" s="1"/>
  <c r="AC2639" i="12"/>
  <c r="AD2639" i="12" s="1"/>
  <c r="AC2625" i="12"/>
  <c r="AD2625" i="12" s="1"/>
  <c r="AC2603" i="12"/>
  <c r="AD2603" i="12" s="1"/>
  <c r="AC2668" i="12"/>
  <c r="AD2668" i="12" s="1"/>
  <c r="AC2748" i="12"/>
  <c r="AD2748" i="12" s="1"/>
  <c r="AC2862" i="12"/>
  <c r="AD2862" i="12" s="1"/>
  <c r="AC2878" i="12"/>
  <c r="AD2878" i="12" s="1"/>
  <c r="AC2972" i="12"/>
  <c r="AD2972" i="12" s="1"/>
  <c r="AC2968" i="12"/>
  <c r="AD2968" i="12" s="1"/>
  <c r="AC2781" i="12"/>
  <c r="AD2781" i="12" s="1"/>
  <c r="AC2956" i="12"/>
  <c r="AD2956" i="12" s="1"/>
  <c r="AC2940" i="12"/>
  <c r="AD2940" i="12" s="1"/>
  <c r="AC3119" i="12"/>
  <c r="AD3119" i="12" s="1"/>
  <c r="AC2935" i="12"/>
  <c r="AD2935" i="12" s="1"/>
  <c r="AC3095" i="12"/>
  <c r="AD3095" i="12" s="1"/>
  <c r="AC3083" i="12"/>
  <c r="AD3083" i="12" s="1"/>
  <c r="AC3223" i="12"/>
  <c r="AD3223" i="12" s="1"/>
  <c r="AC3399" i="12"/>
  <c r="AD3399" i="12" s="1"/>
  <c r="AC3340" i="12"/>
  <c r="AD3340" i="12" s="1"/>
  <c r="AC3169" i="12"/>
  <c r="AD3169" i="12" s="1"/>
  <c r="AC3386" i="12"/>
  <c r="AD3386" i="12" s="1"/>
  <c r="AC3467" i="12"/>
  <c r="AD3467" i="12" s="1"/>
  <c r="AC3376" i="12"/>
  <c r="AD3376" i="12" s="1"/>
  <c r="AC3591" i="12"/>
  <c r="AD3591" i="12" s="1"/>
  <c r="AC3576" i="12"/>
  <c r="AD3576" i="12" s="1"/>
  <c r="AC3724" i="12"/>
  <c r="AD3724" i="12" s="1"/>
  <c r="AC3699" i="12"/>
  <c r="AD3699" i="12" s="1"/>
  <c r="AC3869" i="12"/>
  <c r="AD3869" i="12" s="1"/>
  <c r="AC3795" i="12"/>
  <c r="AD3795" i="12" s="1"/>
  <c r="AC3843" i="12"/>
  <c r="AD3843" i="12" s="1"/>
  <c r="AC3717" i="12"/>
  <c r="AD3717" i="12" s="1"/>
  <c r="Z356" i="12"/>
  <c r="AA356" i="12"/>
  <c r="AC341" i="12"/>
  <c r="AD341" i="12" s="1"/>
  <c r="AC163" i="12"/>
  <c r="AD163" i="12" s="1"/>
  <c r="AC242" i="12"/>
  <c r="AD242" i="12" s="1"/>
  <c r="AA141" i="12"/>
  <c r="Z141" i="12"/>
  <c r="AC430" i="12"/>
  <c r="AD430" i="12" s="1"/>
  <c r="AC137" i="12"/>
  <c r="AD137" i="12" s="1"/>
  <c r="S3449" i="12"/>
  <c r="T3449" i="12" s="1"/>
  <c r="AB3449" i="12" s="1"/>
  <c r="S3550" i="12"/>
  <c r="T3550" i="12" s="1"/>
  <c r="AB3550" i="12" s="1"/>
  <c r="S3455" i="12"/>
  <c r="T3455" i="12" s="1"/>
  <c r="AB3455" i="12" s="1"/>
  <c r="S3460" i="12"/>
  <c r="T3460" i="12" s="1"/>
  <c r="AB3460" i="12" s="1"/>
  <c r="S3640" i="12"/>
  <c r="T3640" i="12" s="1"/>
  <c r="AB3640" i="12" s="1"/>
  <c r="S3565" i="12"/>
  <c r="T3565" i="12" s="1"/>
  <c r="AB3565" i="12" s="1"/>
  <c r="S3617" i="12"/>
  <c r="T3617" i="12" s="1"/>
  <c r="AB3617" i="12" s="1"/>
  <c r="S3776" i="12"/>
  <c r="T3776" i="12" s="1"/>
  <c r="AB3776" i="12" s="1"/>
  <c r="S3758" i="12"/>
  <c r="T3758" i="12" s="1"/>
  <c r="AB3758" i="12" s="1"/>
  <c r="S3659" i="12"/>
  <c r="T3659" i="12" s="1"/>
  <c r="AB3659" i="12" s="1"/>
  <c r="S3746" i="12"/>
  <c r="T3746" i="12" s="1"/>
  <c r="AB3746" i="12" s="1"/>
  <c r="S3635" i="12"/>
  <c r="T3635" i="12" s="1"/>
  <c r="AB3635" i="12" s="1"/>
  <c r="S3612" i="12"/>
  <c r="T3612" i="12" s="1"/>
  <c r="AB3612" i="12" s="1"/>
  <c r="S3713" i="12"/>
  <c r="T3713" i="12" s="1"/>
  <c r="AB3713" i="12" s="1"/>
  <c r="S3685" i="12"/>
  <c r="T3685" i="12" s="1"/>
  <c r="AB3685" i="12" s="1"/>
  <c r="S3871" i="12"/>
  <c r="T3871" i="12" s="1"/>
  <c r="AB3871" i="12" s="1"/>
  <c r="S3753" i="12"/>
  <c r="T3753" i="12" s="1"/>
  <c r="AB3753" i="12" s="1"/>
  <c r="S3787" i="12"/>
  <c r="T3787" i="12" s="1"/>
  <c r="AB3787" i="12" s="1"/>
  <c r="S3825" i="12"/>
  <c r="T3825" i="12" s="1"/>
  <c r="AB3825" i="12" s="1"/>
  <c r="S3622" i="12"/>
  <c r="T3622" i="12" s="1"/>
  <c r="AB3622" i="12" s="1"/>
  <c r="S3792" i="12"/>
  <c r="T3792" i="12" s="1"/>
  <c r="AB3792" i="12" s="1"/>
  <c r="S3748" i="12"/>
  <c r="T3748" i="12" s="1"/>
  <c r="AB3748" i="12" s="1"/>
  <c r="S3705" i="12"/>
  <c r="T3705" i="12" s="1"/>
  <c r="AB3705" i="12" s="1"/>
  <c r="S3927" i="12"/>
  <c r="T3927" i="12" s="1"/>
  <c r="AB3927" i="12" s="1"/>
  <c r="S3870" i="12"/>
  <c r="T3870" i="12" s="1"/>
  <c r="AB3870" i="12" s="1"/>
  <c r="S3923" i="12"/>
  <c r="T3923" i="12" s="1"/>
  <c r="AB3923" i="12" s="1"/>
  <c r="AA286" i="12"/>
  <c r="Z286" i="12"/>
  <c r="Z276" i="12"/>
  <c r="AA276" i="12"/>
  <c r="AA351" i="12"/>
  <c r="Z351" i="12"/>
  <c r="AA585" i="12"/>
  <c r="Z585" i="12"/>
  <c r="Z624" i="12"/>
  <c r="AA624" i="12"/>
  <c r="AA528" i="12"/>
  <c r="Z528" i="12"/>
  <c r="AA557" i="12"/>
  <c r="Z557" i="12"/>
  <c r="AA633" i="12"/>
  <c r="Z633" i="12"/>
  <c r="AA493" i="12"/>
  <c r="Z493" i="12"/>
  <c r="Z594" i="12"/>
  <c r="AA594" i="12"/>
  <c r="Z693" i="12"/>
  <c r="AA693" i="12"/>
  <c r="AA272" i="12"/>
  <c r="Z272" i="12"/>
  <c r="AA744" i="12"/>
  <c r="Z744" i="12"/>
  <c r="Z650" i="12"/>
  <c r="AA650" i="12"/>
  <c r="AA561" i="12"/>
  <c r="Z561" i="12"/>
  <c r="AA746" i="12"/>
  <c r="Z746" i="12"/>
  <c r="Z855" i="12"/>
  <c r="AA855" i="12"/>
  <c r="AA850" i="12"/>
  <c r="Z850" i="12"/>
  <c r="AA759" i="12"/>
  <c r="Z759" i="12"/>
  <c r="Z889" i="12"/>
  <c r="AA889" i="12"/>
  <c r="Z796" i="12"/>
  <c r="AA796" i="12"/>
  <c r="Z1083" i="12"/>
  <c r="AA1083" i="12"/>
  <c r="Z835" i="12"/>
  <c r="AA835" i="12"/>
  <c r="AA887" i="12"/>
  <c r="Z887" i="12"/>
  <c r="Z715" i="12"/>
  <c r="AA715" i="12"/>
  <c r="Z795" i="12"/>
  <c r="AA795" i="12"/>
  <c r="AA712" i="12"/>
  <c r="Z712" i="12"/>
  <c r="Z718" i="12"/>
  <c r="AA718" i="12"/>
  <c r="Z867" i="12"/>
  <c r="AA867" i="12"/>
  <c r="Z1041" i="12"/>
  <c r="AA1041" i="12"/>
  <c r="Z1049" i="12"/>
  <c r="AA1049" i="12"/>
  <c r="Z784" i="12"/>
  <c r="AA784" i="12"/>
  <c r="AA768" i="12"/>
  <c r="Z768" i="12"/>
  <c r="AA993" i="12"/>
  <c r="Z993" i="12"/>
  <c r="AA861" i="12"/>
  <c r="Z861" i="12"/>
  <c r="Z968" i="12"/>
  <c r="AA968" i="12"/>
  <c r="AA831" i="12"/>
  <c r="Z831" i="12"/>
  <c r="AA1164" i="12"/>
  <c r="Z1164" i="12"/>
  <c r="Z1019" i="12"/>
  <c r="AA1019" i="12"/>
  <c r="Z1043" i="12"/>
  <c r="AA1043" i="12"/>
  <c r="Z1340" i="12"/>
  <c r="AA1340" i="12"/>
  <c r="AA1179" i="12"/>
  <c r="Z1179" i="12"/>
  <c r="AA1211" i="12"/>
  <c r="Z1211" i="12"/>
  <c r="Z1319" i="12"/>
  <c r="AA1319" i="12"/>
  <c r="Z1037" i="12"/>
  <c r="AA1037" i="12"/>
  <c r="Z1324" i="12"/>
  <c r="AA1324" i="12"/>
  <c r="Z932" i="12"/>
  <c r="AA932" i="12"/>
  <c r="Z1058" i="12"/>
  <c r="AA1058" i="12"/>
  <c r="Z1225" i="12"/>
  <c r="AA1225" i="12"/>
  <c r="Z1115" i="12"/>
  <c r="AA1115" i="12"/>
  <c r="Z1191" i="12"/>
  <c r="AA1191" i="12"/>
  <c r="Z1201" i="12"/>
  <c r="AA1201" i="12"/>
  <c r="Z1036" i="12"/>
  <c r="AA1036" i="12"/>
  <c r="Z1132" i="12"/>
  <c r="AA1132" i="12"/>
  <c r="AA1327" i="12"/>
  <c r="Z1327" i="12"/>
  <c r="Z1592" i="12"/>
  <c r="AA1592" i="12"/>
  <c r="AA1247" i="12"/>
  <c r="Z1247" i="12"/>
  <c r="Z1440" i="12"/>
  <c r="AA1440" i="12"/>
  <c r="Z1476" i="12"/>
  <c r="AA1476" i="12"/>
  <c r="AA1310" i="12"/>
  <c r="Z1310" i="12"/>
  <c r="AA1370" i="12"/>
  <c r="Z1370" i="12"/>
  <c r="Z1378" i="12"/>
  <c r="AA1378" i="12"/>
  <c r="Z1454" i="12"/>
  <c r="AA1454" i="12"/>
  <c r="Z1437" i="12"/>
  <c r="AA1437" i="12"/>
  <c r="AA1235" i="12"/>
  <c r="Z1235" i="12"/>
  <c r="AA1389" i="12"/>
  <c r="Z1389" i="12"/>
  <c r="Z1473" i="12"/>
  <c r="AA1473" i="12"/>
  <c r="Z1481" i="12"/>
  <c r="AA1481" i="12"/>
  <c r="AA1631" i="12"/>
  <c r="Z1631" i="12"/>
  <c r="AA1589" i="12"/>
  <c r="Z1589" i="12"/>
  <c r="Z1532" i="12"/>
  <c r="AA1532" i="12"/>
  <c r="Z1632" i="12"/>
  <c r="AA1632" i="12"/>
  <c r="AA1697" i="12"/>
  <c r="Z1697" i="12"/>
  <c r="AA1420" i="12"/>
  <c r="Z1420" i="12"/>
  <c r="AA1511" i="12"/>
  <c r="Z1511" i="12"/>
  <c r="Z1600" i="12"/>
  <c r="AA1600" i="12"/>
  <c r="Z1395" i="12"/>
  <c r="AA1395" i="12"/>
  <c r="AA1722" i="12"/>
  <c r="Z1722" i="12"/>
  <c r="AA1594" i="12"/>
  <c r="Z1594" i="12"/>
  <c r="AA1760" i="12"/>
  <c r="Z1760" i="12"/>
  <c r="Z1816" i="12"/>
  <c r="AA1816" i="12"/>
  <c r="AA1688" i="12"/>
  <c r="Z1688" i="12"/>
  <c r="Z1698" i="12"/>
  <c r="AA1698" i="12"/>
  <c r="Z1729" i="12"/>
  <c r="AA1729" i="12"/>
  <c r="AA1619" i="12"/>
  <c r="Z1619" i="12"/>
  <c r="Z1723" i="12"/>
  <c r="AA1723" i="12"/>
  <c r="AA1956" i="12"/>
  <c r="Z1956" i="12"/>
  <c r="Z1717" i="12"/>
  <c r="AA1717" i="12"/>
  <c r="Z1612" i="12"/>
  <c r="AA1612" i="12"/>
  <c r="AA1705" i="12"/>
  <c r="Z1705" i="12"/>
  <c r="Z1763" i="12"/>
  <c r="AA1763" i="12"/>
  <c r="AA1943" i="12"/>
  <c r="Z1943" i="12"/>
  <c r="AA1996" i="12"/>
  <c r="Z1996" i="12"/>
  <c r="Z1933" i="12"/>
  <c r="AA1933" i="12"/>
  <c r="AA2002" i="12"/>
  <c r="Z2002" i="12"/>
  <c r="Z1866" i="12"/>
  <c r="AA1866" i="12"/>
  <c r="AA1861" i="12"/>
  <c r="Z1861" i="12"/>
  <c r="Z1902" i="12"/>
  <c r="AA1902" i="12"/>
  <c r="AA1946" i="12"/>
  <c r="Z1946" i="12"/>
  <c r="Z2130" i="12"/>
  <c r="AA2130" i="12"/>
  <c r="AA2066" i="12"/>
  <c r="Z2066" i="12"/>
  <c r="Z1981" i="12"/>
  <c r="AA1981" i="12"/>
  <c r="Z2070" i="12"/>
  <c r="AA2070" i="12"/>
  <c r="AA2042" i="12"/>
  <c r="Z2042" i="12"/>
  <c r="Z2038" i="12"/>
  <c r="AA2038" i="12"/>
  <c r="Z2174" i="12"/>
  <c r="AA2174" i="12"/>
  <c r="AA2148" i="12"/>
  <c r="Z2148" i="12"/>
  <c r="Z2061" i="12"/>
  <c r="AA2061" i="12"/>
  <c r="Z2060" i="12"/>
  <c r="AA2060" i="12"/>
  <c r="Z2090" i="12"/>
  <c r="AA2090" i="12"/>
  <c r="AA2180" i="12"/>
  <c r="Z2180" i="12"/>
  <c r="AA2151" i="12"/>
  <c r="Z2151" i="12"/>
  <c r="Z2203" i="12"/>
  <c r="AA2203" i="12"/>
  <c r="Z2261" i="12"/>
  <c r="AA2261" i="12"/>
  <c r="AA2279" i="12"/>
  <c r="Z2279" i="12"/>
  <c r="AA2325" i="12"/>
  <c r="Z2325" i="12"/>
  <c r="AA2231" i="12"/>
  <c r="Z2231" i="12"/>
  <c r="Z2361" i="12"/>
  <c r="AA2361" i="12"/>
  <c r="Z2374" i="12"/>
  <c r="AA2374" i="12"/>
  <c r="Z2382" i="12"/>
  <c r="AA2382" i="12"/>
  <c r="Z2273" i="12"/>
  <c r="AA2273" i="12"/>
  <c r="Z2367" i="12"/>
  <c r="AA2367" i="12"/>
  <c r="AA2314" i="12"/>
  <c r="Z2314" i="12"/>
  <c r="Z2330" i="12"/>
  <c r="AA2330" i="12"/>
  <c r="AA2262" i="12"/>
  <c r="Z2262" i="12"/>
  <c r="AA2495" i="12"/>
  <c r="Z2495" i="12"/>
  <c r="Z2421" i="12"/>
  <c r="AA2421" i="12"/>
  <c r="Z2504" i="12"/>
  <c r="AA2504" i="12"/>
  <c r="AA2378" i="12"/>
  <c r="Z2378" i="12"/>
  <c r="AA2441" i="12"/>
  <c r="Z2441" i="12"/>
  <c r="AA2620" i="12"/>
  <c r="Z2620" i="12"/>
  <c r="AA2405" i="12"/>
  <c r="Z2405" i="12"/>
  <c r="Z2487" i="12"/>
  <c r="AA2487" i="12"/>
  <c r="Z2564" i="12"/>
  <c r="AA2564" i="12"/>
  <c r="Z2601" i="12"/>
  <c r="AA2601" i="12"/>
  <c r="AA2587" i="12"/>
  <c r="Z2587" i="12"/>
  <c r="Z2613" i="12"/>
  <c r="AA2613" i="12"/>
  <c r="Z2625" i="12"/>
  <c r="AA2625" i="12"/>
  <c r="AA2574" i="12"/>
  <c r="Z2574" i="12"/>
  <c r="Z2758" i="12"/>
  <c r="AA2758" i="12"/>
  <c r="Z2745" i="12"/>
  <c r="AA2745" i="12"/>
  <c r="AA2723" i="12"/>
  <c r="Z2723" i="12"/>
  <c r="Z2751" i="12"/>
  <c r="AA2751" i="12"/>
  <c r="AA2644" i="12"/>
  <c r="Z2644" i="12"/>
  <c r="Z2837" i="12"/>
  <c r="AA2837" i="12"/>
  <c r="AA2661" i="12"/>
  <c r="Z2661" i="12"/>
  <c r="AA2868" i="12"/>
  <c r="Z2868" i="12"/>
  <c r="Z2690" i="12"/>
  <c r="AA2690" i="12"/>
  <c r="Z2765" i="12"/>
  <c r="AA2765" i="12"/>
  <c r="AA2786" i="12"/>
  <c r="Z2786" i="12"/>
  <c r="Z2762" i="12"/>
  <c r="AA2762" i="12"/>
  <c r="AA2820" i="12"/>
  <c r="Z2820" i="12"/>
  <c r="AA2800" i="12"/>
  <c r="Z2800" i="12"/>
  <c r="Z2851" i="12"/>
  <c r="AA2851" i="12"/>
  <c r="Z2919" i="12"/>
  <c r="AA2919" i="12"/>
  <c r="AA2889" i="12"/>
  <c r="Z2889" i="12"/>
  <c r="Z2810" i="12"/>
  <c r="AA2810" i="12"/>
  <c r="AA3170" i="12"/>
  <c r="Z3170" i="12"/>
  <c r="AA2971" i="12"/>
  <c r="Z2971" i="12"/>
  <c r="AA3065" i="12"/>
  <c r="Z3065" i="12"/>
  <c r="AA3038" i="12"/>
  <c r="Z3038" i="12"/>
  <c r="AA2924" i="12"/>
  <c r="Z2924" i="12"/>
  <c r="Z2947" i="12"/>
  <c r="AA2947" i="12"/>
  <c r="AA3239" i="12"/>
  <c r="Z3239" i="12"/>
  <c r="AA2942" i="12"/>
  <c r="Z2942" i="12"/>
  <c r="Z2885" i="12"/>
  <c r="AA2885" i="12"/>
  <c r="AA3047" i="12"/>
  <c r="Z3047" i="12"/>
  <c r="AA2916" i="12"/>
  <c r="Z2916" i="12"/>
  <c r="AA3138" i="12"/>
  <c r="Z3138" i="12"/>
  <c r="Z3222" i="12"/>
  <c r="AA3222" i="12"/>
  <c r="AA3291" i="12"/>
  <c r="Z3291" i="12"/>
  <c r="AA3136" i="12"/>
  <c r="Z3136" i="12"/>
  <c r="Z3215" i="12"/>
  <c r="AA3215" i="12"/>
  <c r="Z3292" i="12"/>
  <c r="AA3292" i="12"/>
  <c r="AA3137" i="12"/>
  <c r="Z3137" i="12"/>
  <c r="Z3312" i="12"/>
  <c r="AA3312" i="12"/>
  <c r="AA3164" i="12"/>
  <c r="Z3164" i="12"/>
  <c r="Z3259" i="12"/>
  <c r="AA3259" i="12"/>
  <c r="AA3168" i="12"/>
  <c r="Z3168" i="12"/>
  <c r="AA3172" i="12"/>
  <c r="Z3172" i="12"/>
  <c r="AA3314" i="12"/>
  <c r="Z3314" i="12"/>
  <c r="Z3307" i="12"/>
  <c r="AA3307" i="12"/>
  <c r="Z3390" i="12"/>
  <c r="AA3390" i="12"/>
  <c r="AA3186" i="12"/>
  <c r="Z3186" i="12"/>
  <c r="AA3274" i="12"/>
  <c r="Z3274" i="12"/>
  <c r="Z3393" i="12"/>
  <c r="AA3393" i="12"/>
  <c r="AA3572" i="12"/>
  <c r="Z3572" i="12"/>
  <c r="Z3507" i="12"/>
  <c r="AA3507" i="12"/>
  <c r="Z3413" i="12"/>
  <c r="AA3413" i="12"/>
  <c r="Z3524" i="12"/>
  <c r="AA3524" i="12"/>
  <c r="AA3571" i="12"/>
  <c r="Z3571" i="12"/>
  <c r="Z3426" i="12"/>
  <c r="AA3426" i="12"/>
  <c r="Z3634" i="12"/>
  <c r="AA3634" i="12"/>
  <c r="AA3415" i="12"/>
  <c r="Z3415" i="12"/>
  <c r="AA3448" i="12"/>
  <c r="Z3448" i="12"/>
  <c r="Z3514" i="12"/>
  <c r="AA3514" i="12"/>
  <c r="Z3583" i="12"/>
  <c r="AA3583" i="12"/>
  <c r="AA3395" i="12"/>
  <c r="Z3395" i="12"/>
  <c r="AA3466" i="12"/>
  <c r="Z3466" i="12"/>
  <c r="Z3651" i="12"/>
  <c r="AA3651" i="12"/>
  <c r="Z3555" i="12"/>
  <c r="AA3555" i="12"/>
  <c r="AA3708" i="12"/>
  <c r="Z3708" i="12"/>
  <c r="Z3612" i="12"/>
  <c r="AA3612" i="12"/>
  <c r="Z3785" i="12"/>
  <c r="AA3785" i="12"/>
  <c r="Z3796" i="12"/>
  <c r="AA3796" i="12"/>
  <c r="AA3790" i="12"/>
  <c r="Z3790" i="12"/>
  <c r="Z3687" i="12"/>
  <c r="AA3687" i="12"/>
  <c r="Z3594" i="12"/>
  <c r="AA3594" i="12"/>
  <c r="AA3629" i="12"/>
  <c r="Z3629" i="12"/>
  <c r="AA3644" i="12"/>
  <c r="Z3644" i="12"/>
  <c r="AA3743" i="12"/>
  <c r="Z3743" i="12"/>
  <c r="Z3640" i="12"/>
  <c r="AA3640" i="12"/>
  <c r="Z3728" i="12"/>
  <c r="AA3728" i="12"/>
  <c r="AA3643" i="12"/>
  <c r="Z3643" i="12"/>
  <c r="AA3879" i="12"/>
  <c r="Z3879" i="12"/>
  <c r="AA3929" i="12"/>
  <c r="Z3929" i="12"/>
  <c r="AA3843" i="12"/>
  <c r="Z3843" i="12"/>
  <c r="Z3856" i="12"/>
  <c r="AA3856" i="12"/>
  <c r="AA3890" i="12"/>
  <c r="Z3890" i="12"/>
  <c r="Z3925" i="12"/>
  <c r="AA3925" i="12"/>
  <c r="AC193" i="12"/>
  <c r="AD193" i="12" s="1"/>
  <c r="AC265" i="12"/>
  <c r="AD265" i="12" s="1"/>
  <c r="AC349" i="12"/>
  <c r="AD349" i="12" s="1"/>
  <c r="AC346" i="12"/>
  <c r="AD346" i="12" s="1"/>
  <c r="AC279" i="12"/>
  <c r="AD279" i="12" s="1"/>
  <c r="AC648" i="12"/>
  <c r="AD648" i="12" s="1"/>
  <c r="AC344" i="12"/>
  <c r="AD344" i="12" s="1"/>
  <c r="AC350" i="12"/>
  <c r="AD350" i="12" s="1"/>
  <c r="AC475" i="12"/>
  <c r="AD475" i="12" s="1"/>
  <c r="AC273" i="12"/>
  <c r="AD273" i="12" s="1"/>
  <c r="AC686" i="12"/>
  <c r="AD686" i="12" s="1"/>
  <c r="AC274" i="12"/>
  <c r="AD274" i="12" s="1"/>
  <c r="AC543" i="12"/>
  <c r="AD543" i="12" s="1"/>
  <c r="AC568" i="12"/>
  <c r="AD568" i="12" s="1"/>
  <c r="AC835" i="12"/>
  <c r="AD835" i="12" s="1"/>
  <c r="AC630" i="12"/>
  <c r="AD630" i="12" s="1"/>
  <c r="AC408" i="12"/>
  <c r="AD408" i="12" s="1"/>
  <c r="AC619" i="12"/>
  <c r="AD619" i="12" s="1"/>
  <c r="AC608" i="12"/>
  <c r="AD608" i="12" s="1"/>
  <c r="AC498" i="12"/>
  <c r="AD498" i="12" s="1"/>
  <c r="AC702" i="12"/>
  <c r="AD702" i="12" s="1"/>
  <c r="AC796" i="12"/>
  <c r="AD796" i="12" s="1"/>
  <c r="AC901" i="12"/>
  <c r="AD901" i="12" s="1"/>
  <c r="AC773" i="12"/>
  <c r="AD773" i="12" s="1"/>
  <c r="AC727" i="12"/>
  <c r="AD727" i="12" s="1"/>
  <c r="AC804" i="12"/>
  <c r="AD804" i="12" s="1"/>
  <c r="AC831" i="12"/>
  <c r="AD831" i="12" s="1"/>
  <c r="AC841" i="12"/>
  <c r="AD841" i="12" s="1"/>
  <c r="AC928" i="12"/>
  <c r="AD928" i="12" s="1"/>
  <c r="AC1016" i="12"/>
  <c r="AD1016" i="12" s="1"/>
  <c r="AC1144" i="12"/>
  <c r="AD1144" i="12" s="1"/>
  <c r="AC1001" i="12"/>
  <c r="AD1001" i="12" s="1"/>
  <c r="AC1186" i="12"/>
  <c r="AD1186" i="12" s="1"/>
  <c r="AC1073" i="12"/>
  <c r="AD1073" i="12" s="1"/>
  <c r="AC1155" i="12"/>
  <c r="AD1155" i="12" s="1"/>
  <c r="AC1033" i="12"/>
  <c r="AD1033" i="12" s="1"/>
  <c r="AC1082" i="12"/>
  <c r="AD1082" i="12" s="1"/>
  <c r="AC783" i="12"/>
  <c r="AD783" i="12" s="1"/>
  <c r="AC1194" i="12"/>
  <c r="AD1194" i="12" s="1"/>
  <c r="AC1291" i="12"/>
  <c r="AD1291" i="12" s="1"/>
  <c r="AC1159" i="12"/>
  <c r="AD1159" i="12" s="1"/>
  <c r="AC1215" i="12"/>
  <c r="AD1215" i="12" s="1"/>
  <c r="AC1302" i="12"/>
  <c r="AD1302" i="12" s="1"/>
  <c r="AC1313" i="12"/>
  <c r="AD1313" i="12" s="1"/>
  <c r="AC1465" i="12"/>
  <c r="AD1465" i="12" s="1"/>
  <c r="AC1385" i="12"/>
  <c r="AD1385" i="12" s="1"/>
  <c r="AC1309" i="12"/>
  <c r="AD1309" i="12" s="1"/>
  <c r="AC1371" i="12"/>
  <c r="AD1371" i="12" s="1"/>
  <c r="AC1261" i="12"/>
  <c r="AD1261" i="12" s="1"/>
  <c r="AC1272" i="12"/>
  <c r="AD1272" i="12" s="1"/>
  <c r="AC1434" i="12"/>
  <c r="AD1434" i="12" s="1"/>
  <c r="AC1466" i="12"/>
  <c r="AD1466" i="12" s="1"/>
  <c r="AC1467" i="12"/>
  <c r="AD1467" i="12" s="1"/>
  <c r="AC1496" i="12"/>
  <c r="AD1496" i="12" s="1"/>
  <c r="AC1536" i="12"/>
  <c r="AD1536" i="12" s="1"/>
  <c r="AC1655" i="12"/>
  <c r="AD1655" i="12" s="1"/>
  <c r="AC1817" i="12"/>
  <c r="AD1817" i="12" s="1"/>
  <c r="AC1608" i="12"/>
  <c r="AD1608" i="12" s="1"/>
  <c r="AC1625" i="12"/>
  <c r="AD1625" i="12" s="1"/>
  <c r="AC1619" i="12"/>
  <c r="AD1619" i="12" s="1"/>
  <c r="AC1587" i="12"/>
  <c r="AD1587" i="12" s="1"/>
  <c r="AC1525" i="12"/>
  <c r="AD1525" i="12" s="1"/>
  <c r="AC1714" i="12"/>
  <c r="AD1714" i="12" s="1"/>
  <c r="AC1614" i="12"/>
  <c r="AD1614" i="12" s="1"/>
  <c r="AC1573" i="12"/>
  <c r="AD1573" i="12" s="1"/>
  <c r="AC1833" i="12"/>
  <c r="AD1833" i="12" s="1"/>
  <c r="AC1785" i="12"/>
  <c r="AD1785" i="12" s="1"/>
  <c r="AC1813" i="12"/>
  <c r="AD1813" i="12" s="1"/>
  <c r="AC1800" i="12"/>
  <c r="AD1800" i="12" s="1"/>
  <c r="AC1783" i="12"/>
  <c r="AD1783" i="12" s="1"/>
  <c r="AC1910" i="12"/>
  <c r="AD1910" i="12" s="1"/>
  <c r="AC1904" i="12"/>
  <c r="AD1904" i="12" s="1"/>
  <c r="AC1913" i="12"/>
  <c r="AD1913" i="12" s="1"/>
  <c r="AC1840" i="12"/>
  <c r="AD1840" i="12" s="1"/>
  <c r="AC1897" i="12"/>
  <c r="AD1897" i="12" s="1"/>
  <c r="AC1966" i="12"/>
  <c r="AD1966" i="12" s="1"/>
  <c r="AC2155" i="12"/>
  <c r="AD2155" i="12" s="1"/>
  <c r="AC2092" i="12"/>
  <c r="AD2092" i="12" s="1"/>
  <c r="AC2109" i="12"/>
  <c r="AD2109" i="12" s="1"/>
  <c r="AC2166" i="12"/>
  <c r="AD2166" i="12" s="1"/>
  <c r="AC2207" i="12"/>
  <c r="AD2207" i="12" s="1"/>
  <c r="AC2206" i="12"/>
  <c r="AD2206" i="12" s="1"/>
  <c r="AC2215" i="12"/>
  <c r="AD2215" i="12" s="1"/>
  <c r="AC2187" i="12"/>
  <c r="AD2187" i="12" s="1"/>
  <c r="AC2181" i="12"/>
  <c r="AD2181" i="12" s="1"/>
  <c r="AC2265" i="12"/>
  <c r="AD2265" i="12" s="1"/>
  <c r="AC2336" i="12"/>
  <c r="AD2336" i="12" s="1"/>
  <c r="AC2387" i="12"/>
  <c r="AD2387" i="12" s="1"/>
  <c r="AC2409" i="12"/>
  <c r="AD2409" i="12" s="1"/>
  <c r="AC2363" i="12"/>
  <c r="AD2363" i="12" s="1"/>
  <c r="AC2510" i="12"/>
  <c r="AD2510" i="12" s="1"/>
  <c r="AC2411" i="12"/>
  <c r="AD2411" i="12" s="1"/>
  <c r="AC2401" i="12"/>
  <c r="AD2401" i="12" s="1"/>
  <c r="AC2560" i="12"/>
  <c r="AD2560" i="12" s="1"/>
  <c r="AC2584" i="12"/>
  <c r="AD2584" i="12" s="1"/>
  <c r="AC2595" i="12"/>
  <c r="AD2595" i="12" s="1"/>
  <c r="AC2612" i="12"/>
  <c r="AD2612" i="12" s="1"/>
  <c r="AC2674" i="12"/>
  <c r="AD2674" i="12" s="1"/>
  <c r="AC2725" i="12"/>
  <c r="AD2725" i="12" s="1"/>
  <c r="AC2643" i="12"/>
  <c r="AD2643" i="12" s="1"/>
  <c r="AC2526" i="12"/>
  <c r="AD2526" i="12" s="1"/>
  <c r="AC2683" i="12"/>
  <c r="AD2683" i="12" s="1"/>
  <c r="AC2666" i="12"/>
  <c r="AD2666" i="12" s="1"/>
  <c r="AC2743" i="12"/>
  <c r="AD2743" i="12" s="1"/>
  <c r="AC2763" i="12"/>
  <c r="AD2763" i="12" s="1"/>
  <c r="AC2920" i="12"/>
  <c r="AD2920" i="12" s="1"/>
  <c r="AC2840" i="12"/>
  <c r="AD2840" i="12" s="1"/>
  <c r="AC2917" i="12"/>
  <c r="AD2917" i="12" s="1"/>
  <c r="AC2773" i="12"/>
  <c r="AD2773" i="12" s="1"/>
  <c r="AC2903" i="12"/>
  <c r="AD2903" i="12" s="1"/>
  <c r="AC3008" i="12"/>
  <c r="AD3008" i="12" s="1"/>
  <c r="AC3092" i="12"/>
  <c r="AD3092" i="12" s="1"/>
  <c r="AC2782" i="12"/>
  <c r="AD2782" i="12" s="1"/>
  <c r="AC3076" i="12"/>
  <c r="AD3076" i="12" s="1"/>
  <c r="AC3045" i="12"/>
  <c r="AD3045" i="12" s="1"/>
  <c r="AC3020" i="12"/>
  <c r="AD3020" i="12" s="1"/>
  <c r="AC3188" i="12"/>
  <c r="AD3188" i="12" s="1"/>
  <c r="AC3209" i="12"/>
  <c r="AD3209" i="12" s="1"/>
  <c r="AC3238" i="12"/>
  <c r="AD3238" i="12" s="1"/>
  <c r="AC3205" i="12"/>
  <c r="AD3205" i="12" s="1"/>
  <c r="AC3162" i="12"/>
  <c r="AD3162" i="12" s="1"/>
  <c r="AC3413" i="12"/>
  <c r="AD3413" i="12" s="1"/>
  <c r="AC3520" i="12"/>
  <c r="AD3520" i="12" s="1"/>
  <c r="AC3433" i="12"/>
  <c r="AD3433" i="12" s="1"/>
  <c r="AC3425" i="12"/>
  <c r="AD3425" i="12" s="1"/>
  <c r="AC3450" i="12"/>
  <c r="AD3450" i="12" s="1"/>
  <c r="AC3494" i="12"/>
  <c r="AD3494" i="12" s="1"/>
  <c r="AC3664" i="12"/>
  <c r="AD3664" i="12" s="1"/>
  <c r="AC3706" i="12"/>
  <c r="AD3706" i="12" s="1"/>
  <c r="AC3800" i="12"/>
  <c r="AD3800" i="12" s="1"/>
  <c r="AC3826" i="12"/>
  <c r="AD3826" i="12" s="1"/>
  <c r="AC3723" i="12"/>
  <c r="AD3723" i="12" s="1"/>
  <c r="Z177" i="12"/>
  <c r="AA177" i="12"/>
  <c r="AC248" i="12"/>
  <c r="AD248" i="12" s="1"/>
  <c r="Z277" i="12"/>
  <c r="AA277" i="12"/>
  <c r="Z314" i="12"/>
  <c r="AA314" i="12"/>
  <c r="Z238" i="12"/>
  <c r="AA238" i="12"/>
  <c r="AC219" i="12"/>
  <c r="AD219" i="12" s="1"/>
  <c r="AC450" i="12"/>
  <c r="AD450" i="12" s="1"/>
  <c r="Z228" i="12"/>
  <c r="AA228" i="12"/>
  <c r="Z164" i="12"/>
  <c r="AA164" i="12"/>
  <c r="AC226" i="12"/>
  <c r="AD226" i="12" s="1"/>
  <c r="S3129" i="12"/>
  <c r="T3129" i="12" s="1"/>
  <c r="AB3129" i="12" s="1"/>
  <c r="S3339" i="12"/>
  <c r="T3339" i="12" s="1"/>
  <c r="AB3339" i="12" s="1"/>
  <c r="S3270" i="12"/>
  <c r="T3270" i="12" s="1"/>
  <c r="AB3270" i="12" s="1"/>
  <c r="S3280" i="12"/>
  <c r="T3280" i="12" s="1"/>
  <c r="AB3280" i="12" s="1"/>
  <c r="S3275" i="12"/>
  <c r="T3275" i="12" s="1"/>
  <c r="AB3275" i="12" s="1"/>
  <c r="S3123" i="12"/>
  <c r="T3123" i="12" s="1"/>
  <c r="AB3123" i="12" s="1"/>
  <c r="S3390" i="12"/>
  <c r="T3390" i="12" s="1"/>
  <c r="AB3390" i="12" s="1"/>
  <c r="S3248" i="12"/>
  <c r="T3248" i="12" s="1"/>
  <c r="AB3248" i="12" s="1"/>
  <c r="S3244" i="12"/>
  <c r="T3244" i="12" s="1"/>
  <c r="AB3244" i="12" s="1"/>
  <c r="S3268" i="12"/>
  <c r="T3268" i="12" s="1"/>
  <c r="AB3268" i="12" s="1"/>
  <c r="S3235" i="12"/>
  <c r="T3235" i="12" s="1"/>
  <c r="AB3235" i="12" s="1"/>
  <c r="S3330" i="12"/>
  <c r="T3330" i="12" s="1"/>
  <c r="AB3330" i="12" s="1"/>
  <c r="S3437" i="12"/>
  <c r="T3437" i="12" s="1"/>
  <c r="AB3437" i="12" s="1"/>
  <c r="S3486" i="12"/>
  <c r="T3486" i="12" s="1"/>
  <c r="AB3486" i="12" s="1"/>
  <c r="S3373" i="12"/>
  <c r="T3373" i="12" s="1"/>
  <c r="AB3373" i="12" s="1"/>
  <c r="S3372" i="12"/>
  <c r="T3372" i="12" s="1"/>
  <c r="AB3372" i="12" s="1"/>
  <c r="S3546" i="12"/>
  <c r="T3546" i="12" s="1"/>
  <c r="AB3546" i="12" s="1"/>
  <c r="S3489" i="12"/>
  <c r="T3489" i="12" s="1"/>
  <c r="AB3489" i="12" s="1"/>
  <c r="S3382" i="12"/>
  <c r="T3382" i="12" s="1"/>
  <c r="AB3382" i="12" s="1"/>
  <c r="S3506" i="12"/>
  <c r="T3506" i="12" s="1"/>
  <c r="AB3506" i="12" s="1"/>
  <c r="S3479" i="12"/>
  <c r="T3479" i="12" s="1"/>
  <c r="AB3479" i="12" s="1"/>
  <c r="S3461" i="12"/>
  <c r="T3461" i="12" s="1"/>
  <c r="AB3461" i="12" s="1"/>
  <c r="S3527" i="12"/>
  <c r="T3527" i="12" s="1"/>
  <c r="AB3527" i="12" s="1"/>
  <c r="S3646" i="12"/>
  <c r="T3646" i="12" s="1"/>
  <c r="AB3646" i="12" s="1"/>
  <c r="S3644" i="12"/>
  <c r="T3644" i="12" s="1"/>
  <c r="AB3644" i="12" s="1"/>
  <c r="S3436" i="12"/>
  <c r="T3436" i="12" s="1"/>
  <c r="AB3436" i="12" s="1"/>
  <c r="S3583" i="12"/>
  <c r="T3583" i="12" s="1"/>
  <c r="AB3583" i="12" s="1"/>
  <c r="S3539" i="12"/>
  <c r="T3539" i="12" s="1"/>
  <c r="AB3539" i="12" s="1"/>
  <c r="S3834" i="12"/>
  <c r="T3834" i="12" s="1"/>
  <c r="AB3834" i="12" s="1"/>
  <c r="S3809" i="12"/>
  <c r="T3809" i="12" s="1"/>
  <c r="AB3809" i="12" s="1"/>
  <c r="S3736" i="12"/>
  <c r="T3736" i="12" s="1"/>
  <c r="AB3736" i="12" s="1"/>
  <c r="S3669" i="12"/>
  <c r="T3669" i="12" s="1"/>
  <c r="AB3669" i="12" s="1"/>
  <c r="S3709" i="12"/>
  <c r="T3709" i="12" s="1"/>
  <c r="AB3709" i="12" s="1"/>
  <c r="S3875" i="12"/>
  <c r="T3875" i="12" s="1"/>
  <c r="AB3875" i="12" s="1"/>
  <c r="S3711" i="12"/>
  <c r="T3711" i="12" s="1"/>
  <c r="AB3711" i="12" s="1"/>
  <c r="S3785" i="12"/>
  <c r="T3785" i="12" s="1"/>
  <c r="AB3785" i="12" s="1"/>
  <c r="S3739" i="12"/>
  <c r="T3739" i="12" s="1"/>
  <c r="AB3739" i="12" s="1"/>
  <c r="S3666" i="12"/>
  <c r="T3666" i="12" s="1"/>
  <c r="AB3666" i="12" s="1"/>
  <c r="S3684" i="12"/>
  <c r="T3684" i="12" s="1"/>
  <c r="AB3684" i="12" s="1"/>
  <c r="S3751" i="12"/>
  <c r="T3751" i="12" s="1"/>
  <c r="AB3751" i="12" s="1"/>
  <c r="S3814" i="12"/>
  <c r="T3814" i="12" s="1"/>
  <c r="AB3814" i="12" s="1"/>
  <c r="S3691" i="12"/>
  <c r="T3691" i="12" s="1"/>
  <c r="AB3691" i="12" s="1"/>
  <c r="S3663" i="12"/>
  <c r="T3663" i="12" s="1"/>
  <c r="AB3663" i="12" s="1"/>
  <c r="S3710" i="12"/>
  <c r="T3710" i="12" s="1"/>
  <c r="AB3710" i="12" s="1"/>
  <c r="S3922" i="12"/>
  <c r="T3922" i="12" s="1"/>
  <c r="AB3922" i="12" s="1"/>
  <c r="S3876" i="12"/>
  <c r="T3876" i="12" s="1"/>
  <c r="AB3876" i="12" s="1"/>
  <c r="S3896" i="12"/>
  <c r="T3896" i="12" s="1"/>
  <c r="AB3896" i="12" s="1"/>
  <c r="AC206" i="12"/>
  <c r="AD206" i="12" s="1"/>
  <c r="AC510" i="12"/>
  <c r="AD510" i="12" s="1"/>
  <c r="Z282" i="12"/>
  <c r="AA282" i="12"/>
  <c r="AC216" i="12"/>
  <c r="AD216" i="12" s="1"/>
  <c r="AC565" i="12"/>
  <c r="AD565" i="12" s="1"/>
  <c r="AC146" i="12"/>
  <c r="AD146" i="12" s="1"/>
  <c r="AA208" i="12"/>
  <c r="Z208" i="12"/>
  <c r="Z447" i="12"/>
  <c r="AA447" i="12"/>
  <c r="Z394" i="12"/>
  <c r="AA394" i="12"/>
  <c r="AA490" i="12"/>
  <c r="Z490" i="12"/>
  <c r="Z406" i="12"/>
  <c r="AA406" i="12"/>
  <c r="Z483" i="12"/>
  <c r="AA483" i="12"/>
  <c r="Z279" i="12"/>
  <c r="AA279" i="12"/>
  <c r="AA346" i="12"/>
  <c r="Z346" i="12"/>
  <c r="AA321" i="12"/>
  <c r="Z321" i="12"/>
  <c r="Z645" i="12"/>
  <c r="AA645" i="12"/>
  <c r="Z278" i="12"/>
  <c r="AA278" i="12"/>
  <c r="AA517" i="12"/>
  <c r="Z517" i="12"/>
  <c r="AA534" i="12"/>
  <c r="Z534" i="12"/>
  <c r="Z529" i="12"/>
  <c r="AA529" i="12"/>
  <c r="AA552" i="12"/>
  <c r="Z552" i="12"/>
  <c r="Z690" i="12"/>
  <c r="AA690" i="12"/>
  <c r="AA668" i="12"/>
  <c r="Z668" i="12"/>
  <c r="AA629" i="12"/>
  <c r="Z629" i="12"/>
  <c r="AA474" i="12"/>
  <c r="Z474" i="12"/>
  <c r="AA603" i="12"/>
  <c r="Z603" i="12"/>
  <c r="AA550" i="12"/>
  <c r="Z550" i="12"/>
  <c r="AA632" i="12"/>
  <c r="Z632" i="12"/>
  <c r="AA802" i="12"/>
  <c r="Z802" i="12"/>
  <c r="Z581" i="12"/>
  <c r="AA581" i="12"/>
  <c r="AA605" i="12"/>
  <c r="Z605" i="12"/>
  <c r="Z763" i="12"/>
  <c r="AA763" i="12"/>
  <c r="Z780" i="12"/>
  <c r="AA780" i="12"/>
  <c r="Z726" i="12"/>
  <c r="AA726" i="12"/>
  <c r="Z847" i="12"/>
  <c r="AA847" i="12"/>
  <c r="Z708" i="12"/>
  <c r="AA708" i="12"/>
  <c r="Z903" i="12"/>
  <c r="AA903" i="12"/>
  <c r="Z720" i="12"/>
  <c r="AA720" i="12"/>
  <c r="Z815" i="12"/>
  <c r="AA815" i="12"/>
  <c r="AA773" i="12"/>
  <c r="Z773" i="12"/>
  <c r="Z821" i="12"/>
  <c r="AA821" i="12"/>
  <c r="AA530" i="12"/>
  <c r="Z530" i="12"/>
  <c r="Z897" i="12"/>
  <c r="AA897" i="12"/>
  <c r="Z973" i="12"/>
  <c r="AA973" i="12"/>
  <c r="AA798" i="12"/>
  <c r="Z798" i="12"/>
  <c r="Z915" i="12"/>
  <c r="AA915" i="12"/>
  <c r="AA849" i="12"/>
  <c r="Z849" i="12"/>
  <c r="AA833" i="12"/>
  <c r="Z833" i="12"/>
  <c r="AA926" i="12"/>
  <c r="Z926" i="12"/>
  <c r="Z886" i="12"/>
  <c r="AA886" i="12"/>
  <c r="Z1200" i="12"/>
  <c r="AA1200" i="12"/>
  <c r="Z947" i="12"/>
  <c r="AA947" i="12"/>
  <c r="Z814" i="12"/>
  <c r="AA814" i="12"/>
  <c r="Z863" i="12"/>
  <c r="AA863" i="12"/>
  <c r="Z1195" i="12"/>
  <c r="AA1195" i="12"/>
  <c r="AA1112" i="12"/>
  <c r="Z1112" i="12"/>
  <c r="AA1009" i="12"/>
  <c r="Z1009" i="12"/>
  <c r="AA1204" i="12"/>
  <c r="Z1204" i="12"/>
  <c r="Z1297" i="12"/>
  <c r="AA1297" i="12"/>
  <c r="AA1220" i="12"/>
  <c r="Z1220" i="12"/>
  <c r="AA1359" i="12"/>
  <c r="Z1359" i="12"/>
  <c r="AA1035" i="12"/>
  <c r="Z1035" i="12"/>
  <c r="AA1267" i="12"/>
  <c r="Z1267" i="12"/>
  <c r="AA1227" i="12"/>
  <c r="Z1227" i="12"/>
  <c r="Z1082" i="12"/>
  <c r="AA1082" i="12"/>
  <c r="AA1265" i="12"/>
  <c r="Z1265" i="12"/>
  <c r="AA1185" i="12"/>
  <c r="Z1185" i="12"/>
  <c r="AA1198" i="12"/>
  <c r="Z1198" i="12"/>
  <c r="Z1368" i="12"/>
  <c r="AA1368" i="12"/>
  <c r="Z1367" i="12"/>
  <c r="AA1367" i="12"/>
  <c r="AA1410" i="12"/>
  <c r="Z1410" i="12"/>
  <c r="Z1351" i="12"/>
  <c r="AA1351" i="12"/>
  <c r="Z1238" i="12"/>
  <c r="AA1238" i="12"/>
  <c r="Z1258" i="12"/>
  <c r="AA1258" i="12"/>
  <c r="Z1515" i="12"/>
  <c r="AA1515" i="12"/>
  <c r="Z1278" i="12"/>
  <c r="AA1278" i="12"/>
  <c r="AA1286" i="12"/>
  <c r="Z1286" i="12"/>
  <c r="Z1396" i="12"/>
  <c r="AA1396" i="12"/>
  <c r="Z1482" i="12"/>
  <c r="AA1482" i="12"/>
  <c r="AA1251" i="12"/>
  <c r="Z1251" i="12"/>
  <c r="AA1364" i="12"/>
  <c r="Z1364" i="12"/>
  <c r="Z1477" i="12"/>
  <c r="AA1477" i="12"/>
  <c r="Z1463" i="12"/>
  <c r="AA1463" i="12"/>
  <c r="AA1584" i="12"/>
  <c r="Z1584" i="12"/>
  <c r="AA1487" i="12"/>
  <c r="Z1487" i="12"/>
  <c r="Z1408" i="12"/>
  <c r="AA1408" i="12"/>
  <c r="Z1526" i="12"/>
  <c r="AA1526" i="12"/>
  <c r="AA1535" i="12"/>
  <c r="Z1535" i="12"/>
  <c r="AA1552" i="12"/>
  <c r="Z1552" i="12"/>
  <c r="Z1382" i="12"/>
  <c r="AA1382" i="12"/>
  <c r="AA1692" i="12"/>
  <c r="Z1692" i="12"/>
  <c r="AA1564" i="12"/>
  <c r="Z1564" i="12"/>
  <c r="Z1431" i="12"/>
  <c r="AA1431" i="12"/>
  <c r="Z1680" i="12"/>
  <c r="AA1680" i="12"/>
  <c r="Z1779" i="12"/>
  <c r="AA1779" i="12"/>
  <c r="Z1886" i="12"/>
  <c r="AA1886" i="12"/>
  <c r="Z1732" i="12"/>
  <c r="AA1732" i="12"/>
  <c r="AA1727" i="12"/>
  <c r="Z1727" i="12"/>
  <c r="Z1710" i="12"/>
  <c r="AA1710" i="12"/>
  <c r="Z1730" i="12"/>
  <c r="AA1730" i="12"/>
  <c r="AA1785" i="12"/>
  <c r="Z1785" i="12"/>
  <c r="AA2062" i="12"/>
  <c r="Z2062" i="12"/>
  <c r="Z1823" i="12"/>
  <c r="AA1823" i="12"/>
  <c r="Z1617" i="12"/>
  <c r="AA1617" i="12"/>
  <c r="AA1755" i="12"/>
  <c r="Z1755" i="12"/>
  <c r="AA1749" i="12"/>
  <c r="Z1749" i="12"/>
  <c r="AA1802" i="12"/>
  <c r="Z1802" i="12"/>
  <c r="AA1832" i="12"/>
  <c r="Z1832" i="12"/>
  <c r="AA2025" i="12"/>
  <c r="Z2025" i="12"/>
  <c r="Z1964" i="12"/>
  <c r="AA1964" i="12"/>
  <c r="Z1928" i="12"/>
  <c r="AA1928" i="12"/>
  <c r="Z2036" i="12"/>
  <c r="AA2036" i="12"/>
  <c r="Z2034" i="12"/>
  <c r="AA2034" i="12"/>
  <c r="Z1915" i="12"/>
  <c r="AA1915" i="12"/>
  <c r="Z2152" i="12"/>
  <c r="AA2152" i="12"/>
  <c r="Z2012" i="12"/>
  <c r="AA2012" i="12"/>
  <c r="Z2039" i="12"/>
  <c r="AA2039" i="12"/>
  <c r="Z2140" i="12"/>
  <c r="AA2140" i="12"/>
  <c r="Z2091" i="12"/>
  <c r="AA2091" i="12"/>
  <c r="AA2204" i="12"/>
  <c r="Z2204" i="12"/>
  <c r="Z2124" i="12"/>
  <c r="AA2124" i="12"/>
  <c r="AA1949" i="12"/>
  <c r="Z1949" i="12"/>
  <c r="AA2164" i="12"/>
  <c r="Z2164" i="12"/>
  <c r="AA2133" i="12"/>
  <c r="Z2133" i="12"/>
  <c r="Z2159" i="12"/>
  <c r="AA2159" i="12"/>
  <c r="AA2243" i="12"/>
  <c r="Z2243" i="12"/>
  <c r="Z2227" i="12"/>
  <c r="AA2227" i="12"/>
  <c r="Z2071" i="12"/>
  <c r="AA2071" i="12"/>
  <c r="AA2195" i="12"/>
  <c r="Z2195" i="12"/>
  <c r="AA2172" i="12"/>
  <c r="Z2172" i="12"/>
  <c r="Z2370" i="12"/>
  <c r="AA2370" i="12"/>
  <c r="AA2198" i="12"/>
  <c r="Z2198" i="12"/>
  <c r="Z2304" i="12"/>
  <c r="AA2304" i="12"/>
  <c r="AA2344" i="12"/>
  <c r="Z2344" i="12"/>
  <c r="Z2375" i="12"/>
  <c r="AA2375" i="12"/>
  <c r="AA2318" i="12"/>
  <c r="Z2318" i="12"/>
  <c r="Z2402" i="12"/>
  <c r="AA2402" i="12"/>
  <c r="Z2380" i="12"/>
  <c r="AA2380" i="12"/>
  <c r="Z2295" i="12"/>
  <c r="AA2295" i="12"/>
  <c r="Z2341" i="12"/>
  <c r="AA2341" i="12"/>
  <c r="Z2502" i="12"/>
  <c r="AA2502" i="12"/>
  <c r="Z2460" i="12"/>
  <c r="AA2460" i="12"/>
  <c r="Z2483" i="12"/>
  <c r="AA2483" i="12"/>
  <c r="Z2302" i="12"/>
  <c r="AA2302" i="12"/>
  <c r="AA2550" i="12"/>
  <c r="Z2550" i="12"/>
  <c r="AA2425" i="12"/>
  <c r="Z2425" i="12"/>
  <c r="AA2283" i="12"/>
  <c r="Z2283" i="12"/>
  <c r="Z2429" i="12"/>
  <c r="AA2429" i="12"/>
  <c r="AA2305" i="12"/>
  <c r="Z2305" i="12"/>
  <c r="Z2619" i="12"/>
  <c r="AA2619" i="12"/>
  <c r="AA2610" i="12"/>
  <c r="Z2610" i="12"/>
  <c r="AA2530" i="12"/>
  <c r="Z2530" i="12"/>
  <c r="AA2560" i="12"/>
  <c r="Z2560" i="12"/>
  <c r="Z2676" i="12"/>
  <c r="AA2676" i="12"/>
  <c r="AA2655" i="12"/>
  <c r="Z2655" i="12"/>
  <c r="Z2559" i="12"/>
  <c r="AA2559" i="12"/>
  <c r="Z2760" i="12"/>
  <c r="AA2760" i="12"/>
  <c r="AA2749" i="12"/>
  <c r="Z2749" i="12"/>
  <c r="AA2746" i="12"/>
  <c r="Z2746" i="12"/>
  <c r="Z2756" i="12"/>
  <c r="AA2756" i="12"/>
  <c r="AA2727" i="12"/>
  <c r="Z2727" i="12"/>
  <c r="Z2865" i="12"/>
  <c r="AA2865" i="12"/>
  <c r="Z2726" i="12"/>
  <c r="AA2726" i="12"/>
  <c r="Z2841" i="12"/>
  <c r="AA2841" i="12"/>
  <c r="Z2679" i="12"/>
  <c r="AA2679" i="12"/>
  <c r="AA2813" i="12"/>
  <c r="Z2813" i="12"/>
  <c r="Z2822" i="12"/>
  <c r="AA2822" i="12"/>
  <c r="AA2969" i="12"/>
  <c r="Z2969" i="12"/>
  <c r="AA2992" i="12"/>
  <c r="Z2992" i="12"/>
  <c r="AA3066" i="12"/>
  <c r="Z3066" i="12"/>
  <c r="Z3000" i="12"/>
  <c r="AA3000" i="12"/>
  <c r="Z2895" i="12"/>
  <c r="AA2895" i="12"/>
  <c r="Z2952" i="12"/>
  <c r="AA2952" i="12"/>
  <c r="Z2995" i="12"/>
  <c r="AA2995" i="12"/>
  <c r="AA2961" i="12"/>
  <c r="Z2961" i="12"/>
  <c r="Z3054" i="12"/>
  <c r="AA3054" i="12"/>
  <c r="Z2965" i="12"/>
  <c r="AA2965" i="12"/>
  <c r="Z3106" i="12"/>
  <c r="AA3106" i="12"/>
  <c r="Z2930" i="12"/>
  <c r="AA2930" i="12"/>
  <c r="AA3032" i="12"/>
  <c r="Z3032" i="12"/>
  <c r="AA3109" i="12"/>
  <c r="Z3109" i="12"/>
  <c r="AA3088" i="12"/>
  <c r="Z3088" i="12"/>
  <c r="Z2921" i="12"/>
  <c r="AA2921" i="12"/>
  <c r="Z3121" i="12"/>
  <c r="AA3121" i="12"/>
  <c r="AA3264" i="12"/>
  <c r="Z3264" i="12"/>
  <c r="AA2935" i="12"/>
  <c r="Z2935" i="12"/>
  <c r="AA3216" i="12"/>
  <c r="Z3216" i="12"/>
  <c r="Z3231" i="12"/>
  <c r="AA3231" i="12"/>
  <c r="AA3230" i="12"/>
  <c r="Z3230" i="12"/>
  <c r="Z3135" i="12"/>
  <c r="AA3135" i="12"/>
  <c r="AA3187" i="12"/>
  <c r="Z3187" i="12"/>
  <c r="Z3279" i="12"/>
  <c r="AA3279" i="12"/>
  <c r="AA3210" i="12"/>
  <c r="Z3210" i="12"/>
  <c r="AA3139" i="12"/>
  <c r="Z3139" i="12"/>
  <c r="AA3366" i="12"/>
  <c r="Z3366" i="12"/>
  <c r="Z3301" i="12"/>
  <c r="AA3301" i="12"/>
  <c r="AA3153" i="12"/>
  <c r="Z3153" i="12"/>
  <c r="Z3193" i="12"/>
  <c r="AA3193" i="12"/>
  <c r="AA3346" i="12"/>
  <c r="Z3346" i="12"/>
  <c r="Z3391" i="12"/>
  <c r="AA3391" i="12"/>
  <c r="Z3417" i="12"/>
  <c r="AA3417" i="12"/>
  <c r="Z3399" i="12"/>
  <c r="AA3399" i="12"/>
  <c r="Z3283" i="12"/>
  <c r="AA3283" i="12"/>
  <c r="Z3472" i="12"/>
  <c r="AA3472" i="12"/>
  <c r="Z3564" i="12"/>
  <c r="AA3564" i="12"/>
  <c r="Z3375" i="12"/>
  <c r="AA3375" i="12"/>
  <c r="Z3577" i="12"/>
  <c r="AA3577" i="12"/>
  <c r="Z3505" i="12"/>
  <c r="AA3505" i="12"/>
  <c r="AA3465" i="12"/>
  <c r="Z3465" i="12"/>
  <c r="Z3433" i="12"/>
  <c r="AA3433" i="12"/>
  <c r="Z3544" i="12"/>
  <c r="AA3544" i="12"/>
  <c r="AA3401" i="12"/>
  <c r="Z3401" i="12"/>
  <c r="AA3416" i="12"/>
  <c r="Z3416" i="12"/>
  <c r="Z3487" i="12"/>
  <c r="AA3487" i="12"/>
  <c r="Z3750" i="12"/>
  <c r="AA3750" i="12"/>
  <c r="Z3685" i="12"/>
  <c r="AA3685" i="12"/>
  <c r="Z3665" i="12"/>
  <c r="AA3665" i="12"/>
  <c r="Z3712" i="12"/>
  <c r="AA3712" i="12"/>
  <c r="Z3858" i="12"/>
  <c r="AA3858" i="12"/>
  <c r="AA3647" i="12"/>
  <c r="Z3647" i="12"/>
  <c r="AA3701" i="12"/>
  <c r="Z3701" i="12"/>
  <c r="AA3780" i="12"/>
  <c r="Z3780" i="12"/>
  <c r="AA3649" i="12"/>
  <c r="Z3649" i="12"/>
  <c r="AA3661" i="12"/>
  <c r="Z3661" i="12"/>
  <c r="Z3798" i="12"/>
  <c r="AA3798" i="12"/>
  <c r="AA3736" i="12"/>
  <c r="Z3736" i="12"/>
  <c r="AA3721" i="12"/>
  <c r="Z3721" i="12"/>
  <c r="Z3861" i="12"/>
  <c r="AA3861" i="12"/>
  <c r="AA3688" i="12"/>
  <c r="Z3688" i="12"/>
  <c r="Z3823" i="12"/>
  <c r="AA3823" i="12"/>
  <c r="Z3754" i="12"/>
  <c r="AA3754" i="12"/>
  <c r="AA3748" i="12"/>
  <c r="Z3748" i="12"/>
  <c r="AA3837" i="12"/>
  <c r="Z3837" i="12"/>
  <c r="Z3835" i="12"/>
  <c r="AA3835" i="12"/>
  <c r="AA3922" i="12"/>
  <c r="Z3922" i="12"/>
  <c r="AA221" i="12"/>
  <c r="Z221" i="12"/>
  <c r="AC428" i="12"/>
  <c r="AD428" i="12" s="1"/>
  <c r="AC333" i="12"/>
  <c r="AD333" i="12" s="1"/>
  <c r="AC335" i="12"/>
  <c r="AD335" i="12" s="1"/>
  <c r="AC570" i="12"/>
  <c r="AD570" i="12" s="1"/>
  <c r="AC820" i="12"/>
  <c r="AD820" i="12" s="1"/>
  <c r="AC573" i="12"/>
  <c r="AD573" i="12" s="1"/>
  <c r="AC322" i="12"/>
  <c r="AD322" i="12" s="1"/>
  <c r="AC387" i="12"/>
  <c r="AD387" i="12" s="1"/>
  <c r="AC789" i="12"/>
  <c r="AD789" i="12" s="1"/>
  <c r="AC642" i="12"/>
  <c r="AD642" i="12" s="1"/>
  <c r="AC777" i="12"/>
  <c r="AD777" i="12" s="1"/>
  <c r="AC704" i="12"/>
  <c r="AD704" i="12" s="1"/>
  <c r="AC429" i="12"/>
  <c r="AD429" i="12" s="1"/>
  <c r="AC330" i="12"/>
  <c r="AD330" i="12" s="1"/>
  <c r="AC545" i="12"/>
  <c r="AD545" i="12" s="1"/>
  <c r="AC558" i="12"/>
  <c r="AD558" i="12" s="1"/>
  <c r="AC526" i="12"/>
  <c r="AD526" i="12" s="1"/>
  <c r="AC659" i="12"/>
  <c r="AD659" i="12" s="1"/>
  <c r="AC815" i="12"/>
  <c r="AD815" i="12" s="1"/>
  <c r="AC767" i="12"/>
  <c r="AD767" i="12" s="1"/>
  <c r="AC1010" i="12"/>
  <c r="AD1010" i="12" s="1"/>
  <c r="AC984" i="12"/>
  <c r="AD984" i="12" s="1"/>
  <c r="AC792" i="12"/>
  <c r="AD792" i="12" s="1"/>
  <c r="AC803" i="12"/>
  <c r="AD803" i="12" s="1"/>
  <c r="AC904" i="12"/>
  <c r="AD904" i="12" s="1"/>
  <c r="AC848" i="12"/>
  <c r="AD848" i="12" s="1"/>
  <c r="AC925" i="12"/>
  <c r="AD925" i="12" s="1"/>
  <c r="AC1139" i="12"/>
  <c r="AD1139" i="12" s="1"/>
  <c r="AC1107" i="12"/>
  <c r="AD1107" i="12" s="1"/>
  <c r="AC1098" i="12"/>
  <c r="AD1098" i="12" s="1"/>
  <c r="AC1136" i="12"/>
  <c r="AD1136" i="12" s="1"/>
  <c r="AC854" i="12"/>
  <c r="AD854" i="12" s="1"/>
  <c r="AC987" i="12"/>
  <c r="AD987" i="12" s="1"/>
  <c r="AC942" i="12"/>
  <c r="AD942" i="12" s="1"/>
  <c r="AC1200" i="12"/>
  <c r="AD1200" i="12" s="1"/>
  <c r="AC1127" i="12"/>
  <c r="AD1127" i="12" s="1"/>
  <c r="AC1205" i="12"/>
  <c r="AD1205" i="12" s="1"/>
  <c r="AC730" i="12"/>
  <c r="AD730" i="12" s="1"/>
  <c r="AC1143" i="12"/>
  <c r="AD1143" i="12" s="1"/>
  <c r="AC1269" i="12"/>
  <c r="AD1269" i="12" s="1"/>
  <c r="AC1093" i="12"/>
  <c r="AD1093" i="12" s="1"/>
  <c r="AC1211" i="12"/>
  <c r="AD1211" i="12" s="1"/>
  <c r="AC1312" i="12"/>
  <c r="AD1312" i="12" s="1"/>
  <c r="AC1121" i="12"/>
  <c r="AD1121" i="12" s="1"/>
  <c r="AC1053" i="12"/>
  <c r="AD1053" i="12" s="1"/>
  <c r="AC1213" i="12"/>
  <c r="AD1213" i="12" s="1"/>
  <c r="AC1329" i="12"/>
  <c r="AD1329" i="12" s="1"/>
  <c r="AC1326" i="12"/>
  <c r="AD1326" i="12" s="1"/>
  <c r="AC1281" i="12"/>
  <c r="AD1281" i="12" s="1"/>
  <c r="AC1337" i="12"/>
  <c r="AD1337" i="12" s="1"/>
  <c r="AC1405" i="12"/>
  <c r="AD1405" i="12" s="1"/>
  <c r="AC1237" i="12"/>
  <c r="AD1237" i="12" s="1"/>
  <c r="AC1399" i="12"/>
  <c r="AD1399" i="12" s="1"/>
  <c r="AC1323" i="12"/>
  <c r="AD1323" i="12" s="1"/>
  <c r="AC1431" i="12"/>
  <c r="AD1431" i="12" s="1"/>
  <c r="AC1455" i="12"/>
  <c r="AD1455" i="12" s="1"/>
  <c r="AC1471" i="12"/>
  <c r="AD1471" i="12" s="1"/>
  <c r="AC1563" i="12"/>
  <c r="AD1563" i="12" s="1"/>
  <c r="AC1560" i="12"/>
  <c r="AD1560" i="12" s="1"/>
  <c r="AC1782" i="12"/>
  <c r="AD1782" i="12" s="1"/>
  <c r="AC1690" i="12"/>
  <c r="AD1690" i="12" s="1"/>
  <c r="AC1688" i="12"/>
  <c r="AD1688" i="12" s="1"/>
  <c r="AC1511" i="12"/>
  <c r="AD1511" i="12" s="1"/>
  <c r="AC1773" i="12"/>
  <c r="AD1773" i="12" s="1"/>
  <c r="AC1603" i="12"/>
  <c r="AD1603" i="12" s="1"/>
  <c r="AC1564" i="12"/>
  <c r="AD1564" i="12" s="1"/>
  <c r="AC1498" i="12"/>
  <c r="AD1498" i="12" s="1"/>
  <c r="AC1763" i="12"/>
  <c r="AD1763" i="12" s="1"/>
  <c r="AC1854" i="12"/>
  <c r="AD1854" i="12" s="1"/>
  <c r="AC1926" i="12"/>
  <c r="AD1926" i="12" s="1"/>
  <c r="AC1830" i="12"/>
  <c r="AD1830" i="12" s="1"/>
  <c r="AC1886" i="12"/>
  <c r="AD1886" i="12" s="1"/>
  <c r="AC1809" i="12"/>
  <c r="AD1809" i="12" s="1"/>
  <c r="AC1900" i="12"/>
  <c r="AD1900" i="12" s="1"/>
  <c r="AC1930" i="12"/>
  <c r="AD1930" i="12" s="1"/>
  <c r="AC1753" i="12"/>
  <c r="AD1753" i="12" s="1"/>
  <c r="AC1727" i="12"/>
  <c r="AD1727" i="12" s="1"/>
  <c r="AC1896" i="12"/>
  <c r="AD1896" i="12" s="1"/>
  <c r="AC2046" i="12"/>
  <c r="AD2046" i="12" s="1"/>
  <c r="AC1892" i="12"/>
  <c r="AD1892" i="12" s="1"/>
  <c r="AC2004" i="12"/>
  <c r="AD2004" i="12" s="1"/>
  <c r="AC1986" i="12"/>
  <c r="AD1986" i="12" s="1"/>
  <c r="AC2072" i="12"/>
  <c r="AD2072" i="12" s="1"/>
  <c r="AC2107" i="12"/>
  <c r="AD2107" i="12" s="1"/>
  <c r="AC2078" i="12"/>
  <c r="AD2078" i="12" s="1"/>
  <c r="AC2080" i="12"/>
  <c r="AD2080" i="12" s="1"/>
  <c r="AC2119" i="12"/>
  <c r="AD2119" i="12" s="1"/>
  <c r="AC2286" i="12"/>
  <c r="AD2286" i="12" s="1"/>
  <c r="AC2216" i="12"/>
  <c r="AD2216" i="12" s="1"/>
  <c r="AC2214" i="12"/>
  <c r="AD2214" i="12" s="1"/>
  <c r="AC2270" i="12"/>
  <c r="AD2270" i="12" s="1"/>
  <c r="AC2364" i="12"/>
  <c r="AD2364" i="12" s="1"/>
  <c r="AC2373" i="12"/>
  <c r="AD2373" i="12" s="1"/>
  <c r="AC2307" i="12"/>
  <c r="AD2307" i="12" s="1"/>
  <c r="AC2375" i="12"/>
  <c r="AD2375" i="12" s="1"/>
  <c r="AC2299" i="12"/>
  <c r="AD2299" i="12" s="1"/>
  <c r="AC2392" i="12"/>
  <c r="AD2392" i="12" s="1"/>
  <c r="AC2467" i="12"/>
  <c r="AD2467" i="12" s="1"/>
  <c r="AC2466" i="12"/>
  <c r="AD2466" i="12" s="1"/>
  <c r="AC2507" i="12"/>
  <c r="AD2507" i="12" s="1"/>
  <c r="AC2592" i="12"/>
  <c r="AD2592" i="12" s="1"/>
  <c r="AC2574" i="12"/>
  <c r="AD2574" i="12" s="1"/>
  <c r="AC2565" i="12"/>
  <c r="AD2565" i="12" s="1"/>
  <c r="AC2569" i="12"/>
  <c r="AD2569" i="12" s="1"/>
  <c r="AC2585" i="12"/>
  <c r="AD2585" i="12" s="1"/>
  <c r="AC2618" i="12"/>
  <c r="AD2618" i="12" s="1"/>
  <c r="AC2656" i="12"/>
  <c r="AD2656" i="12" s="1"/>
  <c r="AC2694" i="12"/>
  <c r="AD2694" i="12" s="1"/>
  <c r="AC2757" i="12"/>
  <c r="AD2757" i="12" s="1"/>
  <c r="AC2752" i="12"/>
  <c r="AD2752" i="12" s="1"/>
  <c r="AC2661" i="12"/>
  <c r="AD2661" i="12" s="1"/>
  <c r="AC2953" i="12"/>
  <c r="AD2953" i="12" s="1"/>
  <c r="AC2786" i="12"/>
  <c r="AD2786" i="12" s="1"/>
  <c r="AC2961" i="12"/>
  <c r="AD2961" i="12" s="1"/>
  <c r="AC3061" i="12"/>
  <c r="AD3061" i="12" s="1"/>
  <c r="AC2980" i="12"/>
  <c r="AD2980" i="12" s="1"/>
  <c r="AC3037" i="12"/>
  <c r="AD3037" i="12" s="1"/>
  <c r="AC2936" i="12"/>
  <c r="AD2936" i="12" s="1"/>
  <c r="AC2898" i="12"/>
  <c r="AD2898" i="12" s="1"/>
  <c r="AC2998" i="12"/>
  <c r="AD2998" i="12" s="1"/>
  <c r="AC3047" i="12"/>
  <c r="AD3047" i="12" s="1"/>
  <c r="AC3068" i="12"/>
  <c r="AD3068" i="12" s="1"/>
  <c r="AC3201" i="12"/>
  <c r="AD3201" i="12" s="1"/>
  <c r="AC3259" i="12"/>
  <c r="AD3259" i="12" s="1"/>
  <c r="AC3241" i="12"/>
  <c r="AD3241" i="12" s="1"/>
  <c r="AC3349" i="12"/>
  <c r="AD3349" i="12" s="1"/>
  <c r="AC3392" i="12"/>
  <c r="AD3392" i="12" s="1"/>
  <c r="AC3532" i="12"/>
  <c r="AD3532" i="12" s="1"/>
  <c r="AC3417" i="12"/>
  <c r="AD3417" i="12" s="1"/>
  <c r="AC3728" i="12"/>
  <c r="AD3728" i="12" s="1"/>
  <c r="AC3790" i="12"/>
  <c r="AD3790" i="12" s="1"/>
  <c r="AC3851" i="12"/>
  <c r="AD3851" i="12" s="1"/>
  <c r="AC3858" i="12"/>
  <c r="AD3858" i="12" s="1"/>
  <c r="AC3712" i="12"/>
  <c r="AD3712" i="12" s="1"/>
  <c r="AC3912" i="12"/>
  <c r="AD3912" i="12" s="1"/>
  <c r="AC3932" i="12"/>
  <c r="AD3932" i="12" s="1"/>
  <c r="AC214" i="12"/>
  <c r="AD214" i="12" s="1"/>
  <c r="Z344" i="12"/>
  <c r="AA344" i="12"/>
  <c r="AA224" i="12"/>
  <c r="Z224" i="12"/>
  <c r="Z206" i="12"/>
  <c r="AA206" i="12"/>
  <c r="AA334" i="12"/>
  <c r="Z334" i="12"/>
  <c r="AC296" i="12"/>
  <c r="AD296" i="12" s="1"/>
  <c r="S2066" i="12"/>
  <c r="T2066" i="12" s="1"/>
  <c r="AB2066" i="12" s="1"/>
  <c r="S2088" i="12"/>
  <c r="T2088" i="12" s="1"/>
  <c r="AB2088" i="12" s="1"/>
  <c r="S2142" i="12"/>
  <c r="T2142" i="12" s="1"/>
  <c r="AB2142" i="12" s="1"/>
  <c r="S2352" i="12"/>
  <c r="T2352" i="12" s="1"/>
  <c r="AB2352" i="12" s="1"/>
  <c r="S2146" i="12"/>
  <c r="T2146" i="12" s="1"/>
  <c r="AB2146" i="12" s="1"/>
  <c r="S2241" i="12"/>
  <c r="T2241" i="12" s="1"/>
  <c r="AB2241" i="12" s="1"/>
  <c r="S2203" i="12"/>
  <c r="T2203" i="12" s="1"/>
  <c r="AB2203" i="12" s="1"/>
  <c r="S2288" i="12"/>
  <c r="T2288" i="12" s="1"/>
  <c r="AB2288" i="12" s="1"/>
  <c r="S2186" i="12"/>
  <c r="T2186" i="12" s="1"/>
  <c r="AB2186" i="12" s="1"/>
  <c r="S2358" i="12"/>
  <c r="T2358" i="12" s="1"/>
  <c r="AB2358" i="12" s="1"/>
  <c r="S2394" i="12"/>
  <c r="T2394" i="12" s="1"/>
  <c r="AB2394" i="12" s="1"/>
  <c r="S2503" i="12"/>
  <c r="T2503" i="12" s="1"/>
  <c r="AB2503" i="12" s="1"/>
  <c r="S2505" i="12"/>
  <c r="T2505" i="12" s="1"/>
  <c r="AB2505" i="12" s="1"/>
  <c r="S2343" i="12"/>
  <c r="T2343" i="12" s="1"/>
  <c r="AB2343" i="12" s="1"/>
  <c r="S2374" i="12"/>
  <c r="T2374" i="12" s="1"/>
  <c r="AB2374" i="12" s="1"/>
  <c r="S2488" i="12"/>
  <c r="T2488" i="12" s="1"/>
  <c r="AB2488" i="12" s="1"/>
  <c r="S2429" i="12"/>
  <c r="T2429" i="12" s="1"/>
  <c r="AB2429" i="12" s="1"/>
  <c r="S2430" i="12"/>
  <c r="T2430" i="12" s="1"/>
  <c r="AB2430" i="12" s="1"/>
  <c r="S2452" i="12"/>
  <c r="T2452" i="12" s="1"/>
  <c r="AB2452" i="12" s="1"/>
  <c r="S2447" i="12"/>
  <c r="T2447" i="12" s="1"/>
  <c r="AB2447" i="12" s="1"/>
  <c r="S2442" i="12"/>
  <c r="T2442" i="12" s="1"/>
  <c r="AB2442" i="12" s="1"/>
  <c r="S2497" i="12"/>
  <c r="T2497" i="12" s="1"/>
  <c r="AB2497" i="12" s="1"/>
  <c r="S2636" i="12"/>
  <c r="T2636" i="12" s="1"/>
  <c r="AB2636" i="12" s="1"/>
  <c r="S2407" i="12"/>
  <c r="T2407" i="12" s="1"/>
  <c r="AB2407" i="12" s="1"/>
  <c r="S2367" i="12"/>
  <c r="T2367" i="12" s="1"/>
  <c r="AB2367" i="12" s="1"/>
  <c r="S2474" i="12"/>
  <c r="T2474" i="12" s="1"/>
  <c r="AB2474" i="12" s="1"/>
  <c r="S2475" i="12"/>
  <c r="T2475" i="12" s="1"/>
  <c r="AB2475" i="12" s="1"/>
  <c r="S2578" i="12"/>
  <c r="T2578" i="12" s="1"/>
  <c r="AB2578" i="12" s="1"/>
  <c r="S2559" i="12"/>
  <c r="T2559" i="12" s="1"/>
  <c r="AB2559" i="12" s="1"/>
  <c r="S2727" i="12"/>
  <c r="T2727" i="12" s="1"/>
  <c r="AB2727" i="12" s="1"/>
  <c r="S2590" i="12"/>
  <c r="T2590" i="12" s="1"/>
  <c r="AB2590" i="12" s="1"/>
  <c r="S2581" i="12"/>
  <c r="T2581" i="12" s="1"/>
  <c r="AB2581" i="12" s="1"/>
  <c r="S2724" i="12"/>
  <c r="T2724" i="12" s="1"/>
  <c r="AB2724" i="12" s="1"/>
  <c r="S2716" i="12"/>
  <c r="T2716" i="12" s="1"/>
  <c r="AB2716" i="12" s="1"/>
  <c r="S2704" i="12"/>
  <c r="T2704" i="12" s="1"/>
  <c r="AB2704" i="12" s="1"/>
  <c r="S2730" i="12"/>
  <c r="T2730" i="12" s="1"/>
  <c r="AB2730" i="12" s="1"/>
  <c r="S2728" i="12"/>
  <c r="T2728" i="12" s="1"/>
  <c r="AB2728" i="12" s="1"/>
  <c r="S2853" i="12"/>
  <c r="T2853" i="12" s="1"/>
  <c r="AB2853" i="12" s="1"/>
  <c r="S2776" i="12"/>
  <c r="T2776" i="12" s="1"/>
  <c r="AB2776" i="12" s="1"/>
  <c r="S2851" i="12"/>
  <c r="T2851" i="12" s="1"/>
  <c r="AB2851" i="12" s="1"/>
  <c r="S2745" i="12"/>
  <c r="T2745" i="12" s="1"/>
  <c r="AB2745" i="12" s="1"/>
  <c r="S2726" i="12"/>
  <c r="T2726" i="12" s="1"/>
  <c r="AB2726" i="12" s="1"/>
  <c r="S2789" i="12"/>
  <c r="T2789" i="12" s="1"/>
  <c r="AB2789" i="12" s="1"/>
  <c r="S2797" i="12"/>
  <c r="T2797" i="12" s="1"/>
  <c r="AB2797" i="12" s="1"/>
  <c r="S2921" i="12"/>
  <c r="T2921" i="12" s="1"/>
  <c r="AB2921" i="12" s="1"/>
  <c r="S2758" i="12"/>
  <c r="T2758" i="12" s="1"/>
  <c r="AB2758" i="12" s="1"/>
  <c r="S2769" i="12"/>
  <c r="T2769" i="12" s="1"/>
  <c r="AB2769" i="12" s="1"/>
  <c r="S2766" i="12"/>
  <c r="T2766" i="12" s="1"/>
  <c r="AB2766" i="12" s="1"/>
  <c r="S2954" i="12"/>
  <c r="T2954" i="12" s="1"/>
  <c r="AB2954" i="12" s="1"/>
  <c r="S2891" i="12"/>
  <c r="T2891" i="12" s="1"/>
  <c r="AB2891" i="12" s="1"/>
  <c r="S3039" i="12"/>
  <c r="T3039" i="12" s="1"/>
  <c r="AB3039" i="12" s="1"/>
  <c r="S2995" i="12"/>
  <c r="T2995" i="12" s="1"/>
  <c r="AB2995" i="12" s="1"/>
  <c r="S2916" i="12"/>
  <c r="T2916" i="12" s="1"/>
  <c r="AB2916" i="12" s="1"/>
  <c r="S2901" i="12"/>
  <c r="T2901" i="12" s="1"/>
  <c r="AB2901" i="12" s="1"/>
  <c r="S3160" i="12"/>
  <c r="T3160" i="12" s="1"/>
  <c r="AB3160" i="12" s="1"/>
  <c r="S2924" i="12"/>
  <c r="T2924" i="12" s="1"/>
  <c r="AB2924" i="12" s="1"/>
  <c r="S3148" i="12"/>
  <c r="T3148" i="12" s="1"/>
  <c r="AB3148" i="12" s="1"/>
  <c r="S3174" i="12"/>
  <c r="T3174" i="12" s="1"/>
  <c r="AB3174" i="12" s="1"/>
  <c r="S2931" i="12"/>
  <c r="T2931" i="12" s="1"/>
  <c r="AB2931" i="12" s="1"/>
  <c r="S3161" i="12"/>
  <c r="T3161" i="12" s="1"/>
  <c r="AB3161" i="12" s="1"/>
  <c r="S3249" i="12"/>
  <c r="T3249" i="12" s="1"/>
  <c r="AB3249" i="12" s="1"/>
  <c r="S3192" i="12"/>
  <c r="T3192" i="12" s="1"/>
  <c r="AB3192" i="12" s="1"/>
  <c r="S3116" i="12"/>
  <c r="T3116" i="12" s="1"/>
  <c r="AB3116" i="12" s="1"/>
  <c r="S3093" i="12"/>
  <c r="T3093" i="12" s="1"/>
  <c r="AB3093" i="12" s="1"/>
  <c r="S3283" i="12"/>
  <c r="T3283" i="12" s="1"/>
  <c r="AB3283" i="12" s="1"/>
  <c r="S3252" i="12"/>
  <c r="T3252" i="12" s="1"/>
  <c r="AB3252" i="12" s="1"/>
  <c r="S3172" i="12"/>
  <c r="T3172" i="12" s="1"/>
  <c r="AB3172" i="12" s="1"/>
  <c r="S3327" i="12"/>
  <c r="T3327" i="12" s="1"/>
  <c r="AB3327" i="12" s="1"/>
  <c r="S3138" i="12"/>
  <c r="T3138" i="12" s="1"/>
  <c r="AB3138" i="12" s="1"/>
  <c r="S3144" i="12"/>
  <c r="T3144" i="12" s="1"/>
  <c r="AB3144" i="12" s="1"/>
  <c r="S3278" i="12"/>
  <c r="T3278" i="12" s="1"/>
  <c r="AB3278" i="12" s="1"/>
  <c r="S3229" i="12"/>
  <c r="T3229" i="12" s="1"/>
  <c r="AB3229" i="12" s="1"/>
  <c r="S3333" i="12"/>
  <c r="T3333" i="12" s="1"/>
  <c r="AB3333" i="12" s="1"/>
  <c r="S3190" i="12"/>
  <c r="T3190" i="12" s="1"/>
  <c r="AB3190" i="12" s="1"/>
  <c r="S3319" i="12"/>
  <c r="T3319" i="12" s="1"/>
  <c r="AB3319" i="12" s="1"/>
  <c r="S3346" i="12"/>
  <c r="T3346" i="12" s="1"/>
  <c r="AB3346" i="12" s="1"/>
  <c r="S3136" i="12"/>
  <c r="T3136" i="12" s="1"/>
  <c r="AB3136" i="12" s="1"/>
  <c r="S3604" i="12"/>
  <c r="T3604" i="12" s="1"/>
  <c r="AB3604" i="12" s="1"/>
  <c r="S3575" i="12"/>
  <c r="T3575" i="12" s="1"/>
  <c r="AB3575" i="12" s="1"/>
  <c r="S3440" i="12"/>
  <c r="T3440" i="12" s="1"/>
  <c r="AB3440" i="12" s="1"/>
  <c r="S3473" i="12"/>
  <c r="T3473" i="12" s="1"/>
  <c r="AB3473" i="12" s="1"/>
  <c r="S3544" i="12"/>
  <c r="T3544" i="12" s="1"/>
  <c r="AB3544" i="12" s="1"/>
  <c r="S3462" i="12"/>
  <c r="T3462" i="12" s="1"/>
  <c r="AB3462" i="12" s="1"/>
  <c r="S3512" i="12"/>
  <c r="T3512" i="12" s="1"/>
  <c r="AB3512" i="12" s="1"/>
  <c r="S3571" i="12"/>
  <c r="T3571" i="12" s="1"/>
  <c r="AB3571" i="12" s="1"/>
  <c r="S3548" i="12"/>
  <c r="T3548" i="12" s="1"/>
  <c r="AB3548" i="12" s="1"/>
  <c r="S3406" i="12"/>
  <c r="T3406" i="12" s="1"/>
  <c r="AB3406" i="12" s="1"/>
  <c r="S3435" i="12"/>
  <c r="T3435" i="12" s="1"/>
  <c r="AB3435" i="12" s="1"/>
  <c r="S3510" i="12"/>
  <c r="T3510" i="12" s="1"/>
  <c r="AB3510" i="12" s="1"/>
  <c r="S3519" i="12"/>
  <c r="T3519" i="12" s="1"/>
  <c r="AB3519" i="12" s="1"/>
  <c r="S3549" i="12"/>
  <c r="T3549" i="12" s="1"/>
  <c r="AB3549" i="12" s="1"/>
  <c r="S3427" i="12"/>
  <c r="T3427" i="12" s="1"/>
  <c r="AB3427" i="12" s="1"/>
  <c r="S3370" i="12"/>
  <c r="T3370" i="12" s="1"/>
  <c r="AB3370" i="12" s="1"/>
  <c r="S3580" i="12"/>
  <c r="T3580" i="12" s="1"/>
  <c r="AB3580" i="12" s="1"/>
  <c r="S3835" i="12"/>
  <c r="T3835" i="12" s="1"/>
  <c r="AB3835" i="12" s="1"/>
  <c r="S3777" i="12"/>
  <c r="T3777" i="12" s="1"/>
  <c r="AB3777" i="12" s="1"/>
  <c r="S3768" i="12"/>
  <c r="T3768" i="12" s="1"/>
  <c r="AB3768" i="12" s="1"/>
  <c r="S3862" i="12"/>
  <c r="T3862" i="12" s="1"/>
  <c r="AB3862" i="12" s="1"/>
  <c r="S3750" i="12"/>
  <c r="T3750" i="12" s="1"/>
  <c r="AB3750" i="12" s="1"/>
  <c r="S3729" i="12"/>
  <c r="T3729" i="12" s="1"/>
  <c r="AB3729" i="12" s="1"/>
  <c r="S3824" i="12"/>
  <c r="T3824" i="12" s="1"/>
  <c r="AB3824" i="12" s="1"/>
  <c r="S3810" i="12"/>
  <c r="T3810" i="12" s="1"/>
  <c r="AB3810" i="12" s="1"/>
  <c r="S3686" i="12"/>
  <c r="T3686" i="12" s="1"/>
  <c r="AB3686" i="12" s="1"/>
  <c r="S3867" i="12"/>
  <c r="T3867" i="12" s="1"/>
  <c r="AB3867" i="12" s="1"/>
  <c r="S3818" i="12"/>
  <c r="T3818" i="12" s="1"/>
  <c r="AB3818" i="12" s="1"/>
  <c r="S3925" i="12"/>
  <c r="T3925" i="12" s="1"/>
  <c r="AB3925" i="12" s="1"/>
  <c r="S3735" i="12"/>
  <c r="T3735" i="12" s="1"/>
  <c r="AB3735" i="12" s="1"/>
  <c r="S3678" i="12"/>
  <c r="T3678" i="12" s="1"/>
  <c r="AB3678" i="12" s="1"/>
  <c r="S3766" i="12"/>
  <c r="T3766" i="12" s="1"/>
  <c r="AB3766" i="12" s="1"/>
  <c r="S3868" i="12"/>
  <c r="T3868" i="12" s="1"/>
  <c r="AB3868" i="12" s="1"/>
  <c r="S3928" i="12"/>
  <c r="T3928" i="12" s="1"/>
  <c r="AB3928" i="12" s="1"/>
  <c r="S3902" i="12"/>
  <c r="T3902" i="12" s="1"/>
  <c r="AB3902" i="12" s="1"/>
  <c r="Z186" i="12"/>
  <c r="AA186" i="12"/>
  <c r="AC418" i="12"/>
  <c r="AD418" i="12" s="1"/>
  <c r="Z265" i="12"/>
  <c r="AA265" i="12"/>
  <c r="AA336" i="12"/>
  <c r="Z336" i="12"/>
  <c r="AA303" i="12"/>
  <c r="Z303" i="12"/>
  <c r="AA328" i="12"/>
  <c r="Z328" i="12"/>
  <c r="AA273" i="12"/>
  <c r="Z273" i="12"/>
  <c r="Z392" i="12"/>
  <c r="AA392" i="12"/>
  <c r="Z477" i="12"/>
  <c r="AA477" i="12"/>
  <c r="AA369" i="12"/>
  <c r="Z369" i="12"/>
  <c r="AA197" i="12"/>
  <c r="Z197" i="12"/>
  <c r="AA618" i="12"/>
  <c r="Z618" i="12"/>
  <c r="Z615" i="12"/>
  <c r="AA615" i="12"/>
  <c r="Z326" i="12"/>
  <c r="AA326" i="12"/>
  <c r="Z404" i="12"/>
  <c r="AA404" i="12"/>
  <c r="AA568" i="12"/>
  <c r="Z568" i="12"/>
  <c r="Z516" i="12"/>
  <c r="AA516" i="12"/>
  <c r="AA584" i="12"/>
  <c r="Z584" i="12"/>
  <c r="AA504" i="12"/>
  <c r="Z504" i="12"/>
  <c r="Z644" i="12"/>
  <c r="AA644" i="12"/>
  <c r="AA696" i="12"/>
  <c r="Z696" i="12"/>
  <c r="Z305" i="12"/>
  <c r="AA305" i="12"/>
  <c r="Z609" i="12"/>
  <c r="AA609" i="12"/>
  <c r="Z660" i="12"/>
  <c r="AA660" i="12"/>
  <c r="Z786" i="12"/>
  <c r="AA786" i="12"/>
  <c r="Z345" i="12"/>
  <c r="AA345" i="12"/>
  <c r="AA533" i="12"/>
  <c r="Z533" i="12"/>
  <c r="Z621" i="12"/>
  <c r="AA621" i="12"/>
  <c r="AA525" i="12"/>
  <c r="Z525" i="12"/>
  <c r="AA750" i="12"/>
  <c r="Z750" i="12"/>
  <c r="Z555" i="12"/>
  <c r="AA555" i="12"/>
  <c r="Z870" i="12"/>
  <c r="AA870" i="12"/>
  <c r="Z737" i="12"/>
  <c r="AA737" i="12"/>
  <c r="Z894" i="12"/>
  <c r="AA894" i="12"/>
  <c r="AA659" i="12"/>
  <c r="Z659" i="12"/>
  <c r="Z713" i="12"/>
  <c r="AA713" i="12"/>
  <c r="AA866" i="12"/>
  <c r="Z866" i="12"/>
  <c r="AA823" i="12"/>
  <c r="Z823" i="12"/>
  <c r="Z616" i="12"/>
  <c r="AA616" i="12"/>
  <c r="Z893" i="12"/>
  <c r="AA893" i="12"/>
  <c r="AA937" i="12"/>
  <c r="Z937" i="12"/>
  <c r="Z792" i="12"/>
  <c r="AA792" i="12"/>
  <c r="AA901" i="12"/>
  <c r="Z901" i="12"/>
  <c r="Z948" i="12"/>
  <c r="AA948" i="12"/>
  <c r="Z990" i="12"/>
  <c r="AA990" i="12"/>
  <c r="Z978" i="12"/>
  <c r="AA978" i="12"/>
  <c r="Z919" i="12"/>
  <c r="AA919" i="12"/>
  <c r="Z1148" i="12"/>
  <c r="AA1148" i="12"/>
  <c r="AA868" i="12"/>
  <c r="Z868" i="12"/>
  <c r="AA702" i="12"/>
  <c r="Z702" i="12"/>
  <c r="Z923" i="12"/>
  <c r="AA923" i="12"/>
  <c r="Z1240" i="12"/>
  <c r="AA1240" i="12"/>
  <c r="AA1077" i="12"/>
  <c r="Z1077" i="12"/>
  <c r="Z1302" i="12"/>
  <c r="AA1302" i="12"/>
  <c r="Z1027" i="12"/>
  <c r="AA1027" i="12"/>
  <c r="AA1014" i="12"/>
  <c r="Z1014" i="12"/>
  <c r="Z1315" i="12"/>
  <c r="AA1315" i="12"/>
  <c r="Z1178" i="12"/>
  <c r="AA1178" i="12"/>
  <c r="AA1131" i="12"/>
  <c r="Z1131" i="12"/>
  <c r="Z1180" i="12"/>
  <c r="AA1180" i="12"/>
  <c r="AA1234" i="12"/>
  <c r="Z1234" i="12"/>
  <c r="Z1162" i="12"/>
  <c r="AA1162" i="12"/>
  <c r="Z1197" i="12"/>
  <c r="AA1197" i="12"/>
  <c r="AA1025" i="12"/>
  <c r="Z1025" i="12"/>
  <c r="AA1176" i="12"/>
  <c r="Z1176" i="12"/>
  <c r="Z1243" i="12"/>
  <c r="AA1243" i="12"/>
  <c r="AA1580" i="12"/>
  <c r="Z1580" i="12"/>
  <c r="Z1399" i="12"/>
  <c r="AA1399" i="12"/>
  <c r="Z1248" i="12"/>
  <c r="AA1248" i="12"/>
  <c r="AA1314" i="12"/>
  <c r="Z1314" i="12"/>
  <c r="AA1318" i="12"/>
  <c r="Z1318" i="12"/>
  <c r="AA1330" i="12"/>
  <c r="Z1330" i="12"/>
  <c r="AA1283" i="12"/>
  <c r="Z1283" i="12"/>
  <c r="AA1237" i="12"/>
  <c r="Z1237" i="12"/>
  <c r="Z1250" i="12"/>
  <c r="AA1250" i="12"/>
  <c r="Z1291" i="12"/>
  <c r="AA1291" i="12"/>
  <c r="AA1393" i="12"/>
  <c r="Z1393" i="12"/>
  <c r="Z1352" i="12"/>
  <c r="AA1352" i="12"/>
  <c r="AA1558" i="12"/>
  <c r="Z1558" i="12"/>
  <c r="Z1573" i="12"/>
  <c r="AA1573" i="12"/>
  <c r="AA1537" i="12"/>
  <c r="Z1537" i="12"/>
  <c r="Z1486" i="12"/>
  <c r="AA1486" i="12"/>
  <c r="AA1496" i="12"/>
  <c r="Z1496" i="12"/>
  <c r="AA1577" i="12"/>
  <c r="Z1577" i="12"/>
  <c r="Z1493" i="12"/>
  <c r="AA1493" i="12"/>
  <c r="Z1518" i="12"/>
  <c r="AA1518" i="12"/>
  <c r="AA1664" i="12"/>
  <c r="Z1664" i="12"/>
  <c r="AA1713" i="12"/>
  <c r="Z1713" i="12"/>
  <c r="Z1598" i="12"/>
  <c r="AA1598" i="12"/>
  <c r="AA1536" i="12"/>
  <c r="Z1536" i="12"/>
  <c r="Z1682" i="12"/>
  <c r="AA1682" i="12"/>
  <c r="AA1627" i="12"/>
  <c r="Z1627" i="12"/>
  <c r="Z1643" i="12"/>
  <c r="AA1643" i="12"/>
  <c r="Z1820" i="12"/>
  <c r="AA1820" i="12"/>
  <c r="AA1629" i="12"/>
  <c r="Z1629" i="12"/>
  <c r="Z1657" i="12"/>
  <c r="AA1657" i="12"/>
  <c r="Z1706" i="12"/>
  <c r="AA1706" i="12"/>
  <c r="AA1702" i="12"/>
  <c r="Z1702" i="12"/>
  <c r="Z1624" i="12"/>
  <c r="AA1624" i="12"/>
  <c r="Z1905" i="12"/>
  <c r="AA1905" i="12"/>
  <c r="AA1879" i="12"/>
  <c r="Z1879" i="12"/>
  <c r="Z1630" i="12"/>
  <c r="AA1630" i="12"/>
  <c r="Z1849" i="12"/>
  <c r="AA1849" i="12"/>
  <c r="AA1746" i="12"/>
  <c r="Z1746" i="12"/>
  <c r="Z1983" i="12"/>
  <c r="AA1983" i="12"/>
  <c r="Z1995" i="12"/>
  <c r="AA1995" i="12"/>
  <c r="Z2019" i="12"/>
  <c r="AA2019" i="12"/>
  <c r="Z2087" i="12"/>
  <c r="AA2087" i="12"/>
  <c r="Z2008" i="12"/>
  <c r="AA2008" i="12"/>
  <c r="AA1870" i="12"/>
  <c r="Z1870" i="12"/>
  <c r="Z2037" i="12"/>
  <c r="AA2037" i="12"/>
  <c r="AA1990" i="12"/>
  <c r="Z1990" i="12"/>
  <c r="Z1891" i="12"/>
  <c r="AA1891" i="12"/>
  <c r="AA1993" i="12"/>
  <c r="Z1993" i="12"/>
  <c r="Z1853" i="12"/>
  <c r="AA1853" i="12"/>
  <c r="AA2096" i="12"/>
  <c r="Z2096" i="12"/>
  <c r="AA2015" i="12"/>
  <c r="Z2015" i="12"/>
  <c r="AA2101" i="12"/>
  <c r="Z2101" i="12"/>
  <c r="AA2079" i="12"/>
  <c r="Z2079" i="12"/>
  <c r="Z2097" i="12"/>
  <c r="AA2097" i="12"/>
  <c r="AA2104" i="12"/>
  <c r="Z2104" i="12"/>
  <c r="Z2057" i="12"/>
  <c r="AA2057" i="12"/>
  <c r="Z2117" i="12"/>
  <c r="AA2117" i="12"/>
  <c r="AA2289" i="12"/>
  <c r="Z2289" i="12"/>
  <c r="Z2221" i="12"/>
  <c r="AA2221" i="12"/>
  <c r="AA2206" i="12"/>
  <c r="Z2206" i="12"/>
  <c r="AA2086" i="12"/>
  <c r="Z2086" i="12"/>
  <c r="Z2258" i="12"/>
  <c r="AA2258" i="12"/>
  <c r="AA2251" i="12"/>
  <c r="Z2251" i="12"/>
  <c r="AA2472" i="12"/>
  <c r="Z2472" i="12"/>
  <c r="AA2397" i="12"/>
  <c r="Z2397" i="12"/>
  <c r="AA2331" i="12"/>
  <c r="Z2331" i="12"/>
  <c r="AA2366" i="12"/>
  <c r="Z2366" i="12"/>
  <c r="AA2514" i="12"/>
  <c r="Z2514" i="12"/>
  <c r="AA2365" i="12"/>
  <c r="Z2365" i="12"/>
  <c r="AA2293" i="12"/>
  <c r="Z2293" i="12"/>
  <c r="AA2490" i="12"/>
  <c r="Z2490" i="12"/>
  <c r="AA2423" i="12"/>
  <c r="Z2423" i="12"/>
  <c r="AA2509" i="12"/>
  <c r="Z2509" i="12"/>
  <c r="Z2315" i="12"/>
  <c r="AA2315" i="12"/>
  <c r="AA2431" i="12"/>
  <c r="Z2431" i="12"/>
  <c r="Z2522" i="12"/>
  <c r="AA2522" i="12"/>
  <c r="AA2474" i="12"/>
  <c r="Z2474" i="12"/>
  <c r="Z2440" i="12"/>
  <c r="AA2440" i="12"/>
  <c r="AA2506" i="12"/>
  <c r="Z2506" i="12"/>
  <c r="Z2450" i="12"/>
  <c r="AA2450" i="12"/>
  <c r="AA2637" i="12"/>
  <c r="Z2637" i="12"/>
  <c r="AA2596" i="12"/>
  <c r="Z2596" i="12"/>
  <c r="AA2635" i="12"/>
  <c r="Z2635" i="12"/>
  <c r="Z2562" i="12"/>
  <c r="AA2562" i="12"/>
  <c r="Z2541" i="12"/>
  <c r="AA2541" i="12"/>
  <c r="AA2736" i="12"/>
  <c r="Z2736" i="12"/>
  <c r="AA2689" i="12"/>
  <c r="Z2689" i="12"/>
  <c r="AA2681" i="12"/>
  <c r="Z2681" i="12"/>
  <c r="AA2648" i="12"/>
  <c r="Z2648" i="12"/>
  <c r="Z2704" i="12"/>
  <c r="AA2704" i="12"/>
  <c r="AA2741" i="12"/>
  <c r="Z2741" i="12"/>
  <c r="Z2696" i="12"/>
  <c r="AA2696" i="12"/>
  <c r="Z2803" i="12"/>
  <c r="AA2803" i="12"/>
  <c r="Z2783" i="12"/>
  <c r="AA2783" i="12"/>
  <c r="AA2739" i="12"/>
  <c r="Z2739" i="12"/>
  <c r="AA2733" i="12"/>
  <c r="Z2733" i="12"/>
  <c r="Z2871" i="12"/>
  <c r="AA2871" i="12"/>
  <c r="Z2867" i="12"/>
  <c r="AA2867" i="12"/>
  <c r="AA3026" i="12"/>
  <c r="Z3026" i="12"/>
  <c r="Z2953" i="12"/>
  <c r="AA2953" i="12"/>
  <c r="AA2883" i="12"/>
  <c r="Z2883" i="12"/>
  <c r="AA3165" i="12"/>
  <c r="Z3165" i="12"/>
  <c r="AA2985" i="12"/>
  <c r="Z2985" i="12"/>
  <c r="Z3043" i="12"/>
  <c r="AA3043" i="12"/>
  <c r="Z2972" i="12"/>
  <c r="AA2972" i="12"/>
  <c r="Z3009" i="12"/>
  <c r="AA3009" i="12"/>
  <c r="AA3028" i="12"/>
  <c r="Z3028" i="12"/>
  <c r="AA3070" i="12"/>
  <c r="Z3070" i="12"/>
  <c r="Z2933" i="12"/>
  <c r="AA2933" i="12"/>
  <c r="Z2927" i="12"/>
  <c r="AA2927" i="12"/>
  <c r="Z2962" i="12"/>
  <c r="AA2962" i="12"/>
  <c r="AA2888" i="12"/>
  <c r="Z2888" i="12"/>
  <c r="AA2964" i="12"/>
  <c r="Z2964" i="12"/>
  <c r="Z2892" i="12"/>
  <c r="AA2892" i="12"/>
  <c r="AA2922" i="12"/>
  <c r="Z2922" i="12"/>
  <c r="Z3359" i="12"/>
  <c r="AA3359" i="12"/>
  <c r="Z3098" i="12"/>
  <c r="AA3098" i="12"/>
  <c r="AA3194" i="12"/>
  <c r="Z3194" i="12"/>
  <c r="Z3203" i="12"/>
  <c r="AA3203" i="12"/>
  <c r="AA3407" i="12"/>
  <c r="Z3407" i="12"/>
  <c r="AA3178" i="12"/>
  <c r="Z3178" i="12"/>
  <c r="AA3240" i="12"/>
  <c r="Z3240" i="12"/>
  <c r="AA3324" i="12"/>
  <c r="Z3324" i="12"/>
  <c r="Z3232" i="12"/>
  <c r="AA3232" i="12"/>
  <c r="AA3260" i="12"/>
  <c r="Z3260" i="12"/>
  <c r="Z3315" i="12"/>
  <c r="AA3315" i="12"/>
  <c r="AA3328" i="12"/>
  <c r="Z3328" i="12"/>
  <c r="AA3245" i="12"/>
  <c r="Z3245" i="12"/>
  <c r="Z3330" i="12"/>
  <c r="AA3330" i="12"/>
  <c r="AA3341" i="12"/>
  <c r="Z3341" i="12"/>
  <c r="AA3484" i="12"/>
  <c r="Z3484" i="12"/>
  <c r="AA3410" i="12"/>
  <c r="Z3410" i="12"/>
  <c r="AA3452" i="12"/>
  <c r="Z3452" i="12"/>
  <c r="AA3385" i="12"/>
  <c r="Z3385" i="12"/>
  <c r="AA3486" i="12"/>
  <c r="Z3486" i="12"/>
  <c r="AA3538" i="12"/>
  <c r="Z3538" i="12"/>
  <c r="Z3461" i="12"/>
  <c r="AA3461" i="12"/>
  <c r="Z3436" i="12"/>
  <c r="AA3436" i="12"/>
  <c r="Z3460" i="12"/>
  <c r="AA3460" i="12"/>
  <c r="AA3565" i="12"/>
  <c r="Z3565" i="12"/>
  <c r="AA3443" i="12"/>
  <c r="Z3443" i="12"/>
  <c r="Z3604" i="12"/>
  <c r="AA3604" i="12"/>
  <c r="Z3475" i="12"/>
  <c r="AA3475" i="12"/>
  <c r="Z3534" i="12"/>
  <c r="AA3534" i="12"/>
  <c r="Z3546" i="12"/>
  <c r="AA3546" i="12"/>
  <c r="Z3455" i="12"/>
  <c r="AA3455" i="12"/>
  <c r="Z3715" i="12"/>
  <c r="AA3715" i="12"/>
  <c r="AA3660" i="12"/>
  <c r="Z3660" i="12"/>
  <c r="AA3689" i="12"/>
  <c r="Z3689" i="12"/>
  <c r="Z3697" i="12"/>
  <c r="AA3697" i="12"/>
  <c r="AA3851" i="12"/>
  <c r="Z3851" i="12"/>
  <c r="Z3817" i="12"/>
  <c r="AA3817" i="12"/>
  <c r="Z3844" i="12"/>
  <c r="AA3844" i="12"/>
  <c r="AA3628" i="12"/>
  <c r="Z3628" i="12"/>
  <c r="Z3805" i="12"/>
  <c r="AA3805" i="12"/>
  <c r="Z3808" i="12"/>
  <c r="AA3808" i="12"/>
  <c r="AA3770" i="12"/>
  <c r="Z3770" i="12"/>
  <c r="Z3807" i="12"/>
  <c r="AA3807" i="12"/>
  <c r="Z3850" i="12"/>
  <c r="AA3850" i="12"/>
  <c r="AA3787" i="12"/>
  <c r="Z3787" i="12"/>
  <c r="AA3919" i="12"/>
  <c r="Z3919" i="12"/>
  <c r="AA3606" i="12"/>
  <c r="Z3606" i="12"/>
  <c r="Z3769" i="12"/>
  <c r="AA3769" i="12"/>
  <c r="Z3867" i="12"/>
  <c r="AA3867" i="12"/>
  <c r="Z3880" i="12"/>
  <c r="AA3880" i="12"/>
  <c r="AA3897" i="12"/>
  <c r="Z3897" i="12"/>
  <c r="AC170" i="12"/>
  <c r="AD170" i="12" s="1"/>
  <c r="AC271" i="12"/>
  <c r="AD271" i="12" s="1"/>
  <c r="AA264" i="12"/>
  <c r="Z264" i="12"/>
  <c r="AC873" i="12"/>
  <c r="AD873" i="12" s="1"/>
  <c r="AC311" i="12"/>
  <c r="AD311" i="12" s="1"/>
  <c r="AC455" i="12"/>
  <c r="AD455" i="12" s="1"/>
  <c r="AC676" i="12"/>
  <c r="AD676" i="12" s="1"/>
  <c r="AC292" i="12"/>
  <c r="AD292" i="12" s="1"/>
  <c r="AC403" i="12"/>
  <c r="AD403" i="12" s="1"/>
  <c r="AC532" i="12"/>
  <c r="AD532" i="12" s="1"/>
  <c r="AC660" i="12"/>
  <c r="AD660" i="12" s="1"/>
  <c r="AC478" i="12"/>
  <c r="AD478" i="12" s="1"/>
  <c r="AC633" i="12"/>
  <c r="AD633" i="12" s="1"/>
  <c r="AC594" i="12"/>
  <c r="AD594" i="12" s="1"/>
  <c r="AC889" i="12"/>
  <c r="AD889" i="12" s="1"/>
  <c r="AC671" i="12"/>
  <c r="AD671" i="12" s="1"/>
  <c r="AC697" i="12"/>
  <c r="AD697" i="12" s="1"/>
  <c r="AC646" i="12"/>
  <c r="AD646" i="12" s="1"/>
  <c r="AC540" i="12"/>
  <c r="AD540" i="12" s="1"/>
  <c r="AC852" i="12"/>
  <c r="AD852" i="12" s="1"/>
  <c r="AC781" i="12"/>
  <c r="AD781" i="12" s="1"/>
  <c r="AC927" i="12"/>
  <c r="AD927" i="12" s="1"/>
  <c r="AC989" i="12"/>
  <c r="AD989" i="12" s="1"/>
  <c r="AC705" i="12"/>
  <c r="AD705" i="12" s="1"/>
  <c r="AC945" i="12"/>
  <c r="AD945" i="12" s="1"/>
  <c r="AC1007" i="12"/>
  <c r="AD1007" i="12" s="1"/>
  <c r="AC753" i="12"/>
  <c r="AD753" i="12" s="1"/>
  <c r="AC872" i="12"/>
  <c r="AD872" i="12" s="1"/>
  <c r="AC821" i="12"/>
  <c r="AD821" i="12" s="1"/>
  <c r="AC761" i="12"/>
  <c r="AD761" i="12" s="1"/>
  <c r="AC905" i="12"/>
  <c r="AD905" i="12" s="1"/>
  <c r="AC963" i="12"/>
  <c r="AD963" i="12" s="1"/>
  <c r="AC1167" i="12"/>
  <c r="AD1167" i="12" s="1"/>
  <c r="AC1042" i="12"/>
  <c r="AD1042" i="12" s="1"/>
  <c r="AC943" i="12"/>
  <c r="AD943" i="12" s="1"/>
  <c r="AC1036" i="12"/>
  <c r="AD1036" i="12" s="1"/>
  <c r="AC957" i="12"/>
  <c r="AD957" i="12" s="1"/>
  <c r="AC1322" i="12"/>
  <c r="AD1322" i="12" s="1"/>
  <c r="AC1181" i="12"/>
  <c r="AD1181" i="12" s="1"/>
  <c r="AC1003" i="12"/>
  <c r="AD1003" i="12" s="1"/>
  <c r="AC1126" i="12"/>
  <c r="AD1126" i="12" s="1"/>
  <c r="AC1365" i="12"/>
  <c r="AD1365" i="12" s="1"/>
  <c r="AC1217" i="12"/>
  <c r="AD1217" i="12" s="1"/>
  <c r="AC1274" i="12"/>
  <c r="AD1274" i="12" s="1"/>
  <c r="AC1306" i="12"/>
  <c r="AD1306" i="12" s="1"/>
  <c r="AC1228" i="12"/>
  <c r="AD1228" i="12" s="1"/>
  <c r="AC1137" i="12"/>
  <c r="AD1137" i="12" s="1"/>
  <c r="AC1332" i="12"/>
  <c r="AD1332" i="12" s="1"/>
  <c r="AC1295" i="12"/>
  <c r="AD1295" i="12" s="1"/>
  <c r="AC1364" i="12"/>
  <c r="AD1364" i="12" s="1"/>
  <c r="AC1258" i="12"/>
  <c r="AD1258" i="12" s="1"/>
  <c r="AC1342" i="12"/>
  <c r="AD1342" i="12" s="1"/>
  <c r="AC1415" i="12"/>
  <c r="AD1415" i="12" s="1"/>
  <c r="AC1318" i="12"/>
  <c r="AD1318" i="12" s="1"/>
  <c r="AC1429" i="12"/>
  <c r="AD1429" i="12" s="1"/>
  <c r="AC1368" i="12"/>
  <c r="AD1368" i="12" s="1"/>
  <c r="AC1426" i="12"/>
  <c r="AD1426" i="12" s="1"/>
  <c r="AC1256" i="12"/>
  <c r="AD1256" i="12" s="1"/>
  <c r="AC1611" i="12"/>
  <c r="AD1611" i="12" s="1"/>
  <c r="AC1660" i="12"/>
  <c r="AD1660" i="12" s="1"/>
  <c r="AC1756" i="12"/>
  <c r="AD1756" i="12" s="1"/>
  <c r="AC1559" i="12"/>
  <c r="AD1559" i="12" s="1"/>
  <c r="AC1631" i="12"/>
  <c r="AD1631" i="12" s="1"/>
  <c r="AC1784" i="12"/>
  <c r="AD1784" i="12" s="1"/>
  <c r="AC1495" i="12"/>
  <c r="AD1495" i="12" s="1"/>
  <c r="AC1539" i="12"/>
  <c r="AD1539" i="12" s="1"/>
  <c r="AC1706" i="12"/>
  <c r="AD1706" i="12" s="1"/>
  <c r="AC1851" i="12"/>
  <c r="AD1851" i="12" s="1"/>
  <c r="AC1846" i="12"/>
  <c r="AD1846" i="12" s="1"/>
  <c r="AC1713" i="12"/>
  <c r="AD1713" i="12" s="1"/>
  <c r="AC1620" i="12"/>
  <c r="AD1620" i="12" s="1"/>
  <c r="AC1859" i="12"/>
  <c r="AD1859" i="12" s="1"/>
  <c r="AC1849" i="12"/>
  <c r="AD1849" i="12" s="1"/>
  <c r="AC2016" i="12"/>
  <c r="AD2016" i="12" s="1"/>
  <c r="AC1931" i="12"/>
  <c r="AD1931" i="12" s="1"/>
  <c r="AC1781" i="12"/>
  <c r="AD1781" i="12" s="1"/>
  <c r="AC1955" i="12"/>
  <c r="AD1955" i="12" s="1"/>
  <c r="AC1946" i="12"/>
  <c r="AD1946" i="12" s="1"/>
  <c r="AC2014" i="12"/>
  <c r="AD2014" i="12" s="1"/>
  <c r="AC1979" i="12"/>
  <c r="AD1979" i="12" s="1"/>
  <c r="AC1907" i="12"/>
  <c r="AD1907" i="12" s="1"/>
  <c r="AC2027" i="12"/>
  <c r="AD2027" i="12" s="1"/>
  <c r="AC2169" i="12"/>
  <c r="AD2169" i="12" s="1"/>
  <c r="AC2164" i="12"/>
  <c r="AD2164" i="12" s="1"/>
  <c r="AC2176" i="12"/>
  <c r="AD2176" i="12" s="1"/>
  <c r="AC2091" i="12"/>
  <c r="AD2091" i="12" s="1"/>
  <c r="AC2079" i="12"/>
  <c r="AD2079" i="12" s="1"/>
  <c r="AC2209" i="12"/>
  <c r="AD2209" i="12" s="1"/>
  <c r="AC2145" i="12"/>
  <c r="AD2145" i="12" s="1"/>
  <c r="AC2086" i="12"/>
  <c r="AD2086" i="12" s="1"/>
  <c r="AC2322" i="12"/>
  <c r="AD2322" i="12" s="1"/>
  <c r="AC2341" i="12"/>
  <c r="AD2341" i="12" s="1"/>
  <c r="AC2311" i="12"/>
  <c r="AD2311" i="12" s="1"/>
  <c r="AC2293" i="12"/>
  <c r="AD2293" i="12" s="1"/>
  <c r="AC2456" i="12"/>
  <c r="AD2456" i="12" s="1"/>
  <c r="AC2332" i="12"/>
  <c r="AD2332" i="12" s="1"/>
  <c r="AC2329" i="12"/>
  <c r="AD2329" i="12" s="1"/>
  <c r="AC2338" i="12"/>
  <c r="AD2338" i="12" s="1"/>
  <c r="AC2449" i="12"/>
  <c r="AD2449" i="12" s="1"/>
  <c r="AC2457" i="12"/>
  <c r="AD2457" i="12" s="1"/>
  <c r="AC2517" i="12"/>
  <c r="AD2517" i="12" s="1"/>
  <c r="AC2473" i="12"/>
  <c r="AD2473" i="12" s="1"/>
  <c r="AC2611" i="12"/>
  <c r="AD2611" i="12" s="1"/>
  <c r="AC2576" i="12"/>
  <c r="AD2576" i="12" s="1"/>
  <c r="AC2530" i="12"/>
  <c r="AD2530" i="12" s="1"/>
  <c r="AC2604" i="12"/>
  <c r="AD2604" i="12" s="1"/>
  <c r="AC2491" i="12"/>
  <c r="AD2491" i="12" s="1"/>
  <c r="AC2545" i="12"/>
  <c r="AD2545" i="12" s="1"/>
  <c r="AC2583" i="12"/>
  <c r="AD2583" i="12" s="1"/>
  <c r="AC2671" i="12"/>
  <c r="AD2671" i="12" s="1"/>
  <c r="AC2680" i="12"/>
  <c r="AD2680" i="12" s="1"/>
  <c r="AC2764" i="12"/>
  <c r="AD2764" i="12" s="1"/>
  <c r="AC2700" i="12"/>
  <c r="AD2700" i="12" s="1"/>
  <c r="AC2867" i="12"/>
  <c r="AD2867" i="12" s="1"/>
  <c r="AC2780" i="12"/>
  <c r="AD2780" i="12" s="1"/>
  <c r="AC2826" i="12"/>
  <c r="AD2826" i="12" s="1"/>
  <c r="AC2991" i="12"/>
  <c r="AD2991" i="12" s="1"/>
  <c r="AC3105" i="12"/>
  <c r="AD3105" i="12" s="1"/>
  <c r="AC2881" i="12"/>
  <c r="AD2881" i="12" s="1"/>
  <c r="AC2927" i="12"/>
  <c r="AD2927" i="12" s="1"/>
  <c r="AC3094" i="12"/>
  <c r="AD3094" i="12" s="1"/>
  <c r="AC3069" i="12"/>
  <c r="AD3069" i="12" s="1"/>
  <c r="AC3410" i="12"/>
  <c r="AD3410" i="12" s="1"/>
  <c r="AC3289" i="12"/>
  <c r="AD3289" i="12" s="1"/>
  <c r="AC3232" i="12"/>
  <c r="AD3232" i="12" s="1"/>
  <c r="AC3230" i="12"/>
  <c r="AD3230" i="12" s="1"/>
  <c r="AC3251" i="12"/>
  <c r="AD3251" i="12" s="1"/>
  <c r="AC3452" i="12"/>
  <c r="AD3452" i="12" s="1"/>
  <c r="AC3384" i="12"/>
  <c r="AD3384" i="12" s="1"/>
  <c r="AC3569" i="12"/>
  <c r="AD3569" i="12" s="1"/>
  <c r="AC3491" i="12"/>
  <c r="AD3491" i="12" s="1"/>
  <c r="AC3464" i="12"/>
  <c r="AD3464" i="12" s="1"/>
  <c r="AC3431" i="12"/>
  <c r="AD3431" i="12" s="1"/>
  <c r="AC3779" i="12"/>
  <c r="AD3779" i="12" s="1"/>
  <c r="AC3726" i="12"/>
  <c r="AD3726" i="12" s="1"/>
  <c r="AC3696" i="12"/>
  <c r="AD3696" i="12" s="1"/>
  <c r="AC3725" i="12"/>
  <c r="AD3725" i="12" s="1"/>
  <c r="AC3881" i="12"/>
  <c r="AD3881" i="12" s="1"/>
  <c r="AC3895" i="12"/>
  <c r="AD3895" i="12" s="1"/>
  <c r="AA270" i="12"/>
  <c r="Z270" i="12"/>
  <c r="AA340" i="12"/>
  <c r="Z340" i="12"/>
  <c r="AA211" i="12"/>
  <c r="Z211" i="12"/>
  <c r="AA136" i="12"/>
  <c r="Z136" i="12"/>
  <c r="Z451" i="12"/>
  <c r="AA451" i="12"/>
  <c r="Z213" i="12"/>
  <c r="AA213" i="12"/>
  <c r="AC165" i="12"/>
  <c r="AD165" i="12" s="1"/>
  <c r="Z307" i="12"/>
  <c r="AA307" i="12"/>
  <c r="AC149" i="12"/>
  <c r="AD149" i="12" s="1"/>
  <c r="S3221" i="12"/>
  <c r="T3221" i="12" s="1"/>
  <c r="AB3221" i="12" s="1"/>
  <c r="S3411" i="12"/>
  <c r="T3411" i="12" s="1"/>
  <c r="AB3411" i="12" s="1"/>
  <c r="S3167" i="12"/>
  <c r="T3167" i="12" s="1"/>
  <c r="AB3167" i="12" s="1"/>
  <c r="S3222" i="12"/>
  <c r="T3222" i="12" s="1"/>
  <c r="AB3222" i="12" s="1"/>
  <c r="S3158" i="12"/>
  <c r="T3158" i="12" s="1"/>
  <c r="AB3158" i="12" s="1"/>
  <c r="S3414" i="12"/>
  <c r="T3414" i="12" s="1"/>
  <c r="AB3414" i="12" s="1"/>
  <c r="S3529" i="12"/>
  <c r="T3529" i="12" s="1"/>
  <c r="AB3529" i="12" s="1"/>
  <c r="S3528" i="12"/>
  <c r="T3528" i="12" s="1"/>
  <c r="AB3528" i="12" s="1"/>
  <c r="S3515" i="12"/>
  <c r="T3515" i="12" s="1"/>
  <c r="AB3515" i="12" s="1"/>
  <c r="S3443" i="12"/>
  <c r="T3443" i="12" s="1"/>
  <c r="AB3443" i="12" s="1"/>
  <c r="S3639" i="12"/>
  <c r="T3639" i="12" s="1"/>
  <c r="AB3639" i="12" s="1"/>
  <c r="S3603" i="12"/>
  <c r="T3603" i="12" s="1"/>
  <c r="AB3603" i="12" s="1"/>
  <c r="S3448" i="12"/>
  <c r="T3448" i="12" s="1"/>
  <c r="AB3448" i="12" s="1"/>
  <c r="S3505" i="12"/>
  <c r="T3505" i="12" s="1"/>
  <c r="AB3505" i="12" s="1"/>
  <c r="S3611" i="12"/>
  <c r="T3611" i="12" s="1"/>
  <c r="AB3611" i="12" s="1"/>
  <c r="S3557" i="12"/>
  <c r="T3557" i="12" s="1"/>
  <c r="AB3557" i="12" s="1"/>
  <c r="S3451" i="12"/>
  <c r="T3451" i="12" s="1"/>
  <c r="AB3451" i="12" s="1"/>
  <c r="S3592" i="12"/>
  <c r="T3592" i="12" s="1"/>
  <c r="AB3592" i="12" s="1"/>
  <c r="S3397" i="12"/>
  <c r="T3397" i="12" s="1"/>
  <c r="AB3397" i="12" s="1"/>
  <c r="S3369" i="12"/>
  <c r="T3369" i="12" s="1"/>
  <c r="AB3369" i="12" s="1"/>
  <c r="S3533" i="12"/>
  <c r="T3533" i="12" s="1"/>
  <c r="AB3533" i="12" s="1"/>
  <c r="S3585" i="12"/>
  <c r="T3585" i="12" s="1"/>
  <c r="AB3585" i="12" s="1"/>
  <c r="S3714" i="12"/>
  <c r="T3714" i="12" s="1"/>
  <c r="AB3714" i="12" s="1"/>
  <c r="S3773" i="12"/>
  <c r="T3773" i="12" s="1"/>
  <c r="AB3773" i="12" s="1"/>
  <c r="S3700" i="12"/>
  <c r="T3700" i="12" s="1"/>
  <c r="AB3700" i="12" s="1"/>
  <c r="S3861" i="12"/>
  <c r="T3861" i="12" s="1"/>
  <c r="AB3861" i="12" s="1"/>
  <c r="S3812" i="12"/>
  <c r="T3812" i="12" s="1"/>
  <c r="AB3812" i="12" s="1"/>
  <c r="S3806" i="12"/>
  <c r="T3806" i="12" s="1"/>
  <c r="AB3806" i="12" s="1"/>
  <c r="S3692" i="12"/>
  <c r="T3692" i="12" s="1"/>
  <c r="AB3692" i="12" s="1"/>
  <c r="S3847" i="12"/>
  <c r="T3847" i="12" s="1"/>
  <c r="AB3847" i="12" s="1"/>
  <c r="S3672" i="12"/>
  <c r="T3672" i="12" s="1"/>
  <c r="AB3672" i="12" s="1"/>
  <c r="S3856" i="12"/>
  <c r="T3856" i="12" s="1"/>
  <c r="AB3856" i="12" s="1"/>
  <c r="S3783" i="12"/>
  <c r="T3783" i="12" s="1"/>
  <c r="AB3783" i="12" s="1"/>
  <c r="S3885" i="12"/>
  <c r="T3885" i="12" s="1"/>
  <c r="AB3885" i="12" s="1"/>
  <c r="S3823" i="12"/>
  <c r="T3823" i="12" s="1"/>
  <c r="AB3823" i="12" s="1"/>
  <c r="S3677" i="12"/>
  <c r="T3677" i="12" s="1"/>
  <c r="AB3677" i="12" s="1"/>
  <c r="S3778" i="12"/>
  <c r="T3778" i="12" s="1"/>
  <c r="AB3778" i="12" s="1"/>
  <c r="S3901" i="12"/>
  <c r="T3901" i="12" s="1"/>
  <c r="AB3901" i="12" s="1"/>
  <c r="S3897" i="12"/>
  <c r="T3897" i="12" s="1"/>
  <c r="AB3897" i="12" s="1"/>
  <c r="S3909" i="12"/>
  <c r="T3909" i="12" s="1"/>
  <c r="AB3909" i="12" s="1"/>
  <c r="Z1098" i="12"/>
  <c r="AA1098" i="12"/>
  <c r="Z1236" i="12"/>
  <c r="AA1236" i="12"/>
  <c r="Z1071" i="12"/>
  <c r="AA1071" i="12"/>
  <c r="AA1366" i="12"/>
  <c r="Z1366" i="12"/>
  <c r="AA1338" i="12"/>
  <c r="Z1338" i="12"/>
  <c r="Z1113" i="12"/>
  <c r="AA1113" i="12"/>
  <c r="Z1288" i="12"/>
  <c r="AA1288" i="12"/>
  <c r="AA1146" i="12"/>
  <c r="Z1146" i="12"/>
  <c r="Z1224" i="12"/>
  <c r="AA1224" i="12"/>
  <c r="AA1343" i="12"/>
  <c r="Z1343" i="12"/>
  <c r="Z1329" i="12"/>
  <c r="AA1329" i="12"/>
  <c r="AA1205" i="12"/>
  <c r="Z1205" i="12"/>
  <c r="AA1087" i="12"/>
  <c r="Z1087" i="12"/>
  <c r="AA1306" i="12"/>
  <c r="Z1306" i="12"/>
  <c r="Z1499" i="12"/>
  <c r="AA1499" i="12"/>
  <c r="AA1505" i="12"/>
  <c r="Z1505" i="12"/>
  <c r="AA1468" i="12"/>
  <c r="Z1468" i="12"/>
  <c r="Z1435" i="12"/>
  <c r="AA1435" i="12"/>
  <c r="Z1405" i="12"/>
  <c r="AA1405" i="12"/>
  <c r="Z1192" i="12"/>
  <c r="AA1192" i="12"/>
  <c r="AA1289" i="12"/>
  <c r="Z1289" i="12"/>
  <c r="Z1320" i="12"/>
  <c r="AA1320" i="12"/>
  <c r="AA1479" i="12"/>
  <c r="Z1479" i="12"/>
  <c r="Z1383" i="12"/>
  <c r="AA1383" i="12"/>
  <c r="AA1300" i="12"/>
  <c r="Z1300" i="12"/>
  <c r="Z1417" i="12"/>
  <c r="AA1417" i="12"/>
  <c r="AA1465" i="12"/>
  <c r="Z1465" i="12"/>
  <c r="AA1539" i="12"/>
  <c r="Z1539" i="12"/>
  <c r="Z1524" i="12"/>
  <c r="AA1524" i="12"/>
  <c r="Z1567" i="12"/>
  <c r="AA1567" i="12"/>
  <c r="AA1650" i="12"/>
  <c r="Z1650" i="12"/>
  <c r="Z1500" i="12"/>
  <c r="AA1500" i="12"/>
  <c r="Z1574" i="12"/>
  <c r="AA1574" i="12"/>
  <c r="AA1563" i="12"/>
  <c r="Z1563" i="12"/>
  <c r="AA1517" i="12"/>
  <c r="Z1517" i="12"/>
  <c r="Z1492" i="12"/>
  <c r="AA1492" i="12"/>
  <c r="AA1597" i="12"/>
  <c r="Z1597" i="12"/>
  <c r="AA1557" i="12"/>
  <c r="Z1557" i="12"/>
  <c r="Z1561" i="12"/>
  <c r="AA1561" i="12"/>
  <c r="Z1783" i="12"/>
  <c r="AA1783" i="12"/>
  <c r="AA1638" i="12"/>
  <c r="Z1638" i="12"/>
  <c r="Z1605" i="12"/>
  <c r="AA1605" i="12"/>
  <c r="Z1728" i="12"/>
  <c r="AA1728" i="12"/>
  <c r="Z1639" i="12"/>
  <c r="AA1639" i="12"/>
  <c r="AA1661" i="12"/>
  <c r="Z1661" i="12"/>
  <c r="AA1709" i="12"/>
  <c r="Z1709" i="12"/>
  <c r="AA1666" i="12"/>
  <c r="Z1666" i="12"/>
  <c r="AA1834" i="12"/>
  <c r="Z1834" i="12"/>
  <c r="AA1867" i="12"/>
  <c r="Z1867" i="12"/>
  <c r="Z1841" i="12"/>
  <c r="AA1841" i="12"/>
  <c r="Z1743" i="12"/>
  <c r="AA1743" i="12"/>
  <c r="AA1973" i="12"/>
  <c r="Z1973" i="12"/>
  <c r="Z1980" i="12"/>
  <c r="AA1980" i="12"/>
  <c r="Z2016" i="12"/>
  <c r="AA2016" i="12"/>
  <c r="AA2045" i="12"/>
  <c r="Z2045" i="12"/>
  <c r="Z2065" i="12"/>
  <c r="AA2065" i="12"/>
  <c r="Z1829" i="12"/>
  <c r="AA1829" i="12"/>
  <c r="Z2017" i="12"/>
  <c r="AA2017" i="12"/>
  <c r="AA2024" i="12"/>
  <c r="Z2024" i="12"/>
  <c r="Z1926" i="12"/>
  <c r="AA1926" i="12"/>
  <c r="Z1888" i="12"/>
  <c r="AA1888" i="12"/>
  <c r="Z1916" i="12"/>
  <c r="AA1916" i="12"/>
  <c r="AA1927" i="12"/>
  <c r="Z1927" i="12"/>
  <c r="Z2160" i="12"/>
  <c r="AA2160" i="12"/>
  <c r="Z2076" i="12"/>
  <c r="AA2076" i="12"/>
  <c r="Z2234" i="12"/>
  <c r="AA2234" i="12"/>
  <c r="Z2138" i="12"/>
  <c r="AA2138" i="12"/>
  <c r="Z2029" i="12"/>
  <c r="AA2029" i="12"/>
  <c r="AA2035" i="12"/>
  <c r="Z2035" i="12"/>
  <c r="AA2225" i="12"/>
  <c r="Z2225" i="12"/>
  <c r="AA2103" i="12"/>
  <c r="Z2103" i="12"/>
  <c r="Z2388" i="12"/>
  <c r="AA2388" i="12"/>
  <c r="Z2267" i="12"/>
  <c r="AA2267" i="12"/>
  <c r="Z2236" i="12"/>
  <c r="AA2236" i="12"/>
  <c r="AA2157" i="12"/>
  <c r="Z2157" i="12"/>
  <c r="AA2285" i="12"/>
  <c r="Z2285" i="12"/>
  <c r="Z2183" i="12"/>
  <c r="AA2183" i="12"/>
  <c r="Z2414" i="12"/>
  <c r="AA2414" i="12"/>
  <c r="AA2396" i="12"/>
  <c r="Z2396" i="12"/>
  <c r="AA2377" i="12"/>
  <c r="Z2377" i="12"/>
  <c r="Z2387" i="12"/>
  <c r="AA2387" i="12"/>
  <c r="AA2296" i="12"/>
  <c r="Z2296" i="12"/>
  <c r="AA2193" i="12"/>
  <c r="Z2193" i="12"/>
  <c r="Z2248" i="12"/>
  <c r="AA2248" i="12"/>
  <c r="AA2435" i="12"/>
  <c r="Z2435" i="12"/>
  <c r="AA2482" i="12"/>
  <c r="Z2482" i="12"/>
  <c r="Z2491" i="12"/>
  <c r="AA2491" i="12"/>
  <c r="Z2300" i="12"/>
  <c r="AA2300" i="12"/>
  <c r="Z2416" i="12"/>
  <c r="AA2416" i="12"/>
  <c r="AA2533" i="12"/>
  <c r="Z2533" i="12"/>
  <c r="Z2439" i="12"/>
  <c r="AA2439" i="12"/>
  <c r="Z2461" i="12"/>
  <c r="AA2461" i="12"/>
  <c r="Z2505" i="12"/>
  <c r="AA2505" i="12"/>
  <c r="AA2573" i="12"/>
  <c r="Z2573" i="12"/>
  <c r="Z2553" i="12"/>
  <c r="AA2553" i="12"/>
  <c r="AA2638" i="12"/>
  <c r="Z2638" i="12"/>
  <c r="AA2545" i="12"/>
  <c r="Z2545" i="12"/>
  <c r="AA2584" i="12"/>
  <c r="Z2584" i="12"/>
  <c r="Z2705" i="12"/>
  <c r="AA2705" i="12"/>
  <c r="Z2629" i="12"/>
  <c r="AA2629" i="12"/>
  <c r="Z2724" i="12"/>
  <c r="AA2724" i="12"/>
  <c r="AA2732" i="12"/>
  <c r="Z2732" i="12"/>
  <c r="AA2752" i="12"/>
  <c r="Z2752" i="12"/>
  <c r="Z2686" i="12"/>
  <c r="AA2686" i="12"/>
  <c r="Z2694" i="12"/>
  <c r="AA2694" i="12"/>
  <c r="AA2730" i="12"/>
  <c r="Z2730" i="12"/>
  <c r="AA2798" i="12"/>
  <c r="Z2798" i="12"/>
  <c r="Z2840" i="12"/>
  <c r="AA2840" i="12"/>
  <c r="Z2595" i="12"/>
  <c r="AA2595" i="12"/>
  <c r="AA2664" i="12"/>
  <c r="Z2664" i="12"/>
  <c r="AA2831" i="12"/>
  <c r="Z2831" i="12"/>
  <c r="Z2850" i="12"/>
  <c r="AA2850" i="12"/>
  <c r="Z3116" i="12"/>
  <c r="AA3116" i="12"/>
  <c r="Z2923" i="12"/>
  <c r="AA2923" i="12"/>
  <c r="AA3085" i="12"/>
  <c r="Z3085" i="12"/>
  <c r="AA2790" i="12"/>
  <c r="Z2790" i="12"/>
  <c r="Z2913" i="12"/>
  <c r="AA2913" i="12"/>
  <c r="Z2929" i="12"/>
  <c r="AA2929" i="12"/>
  <c r="Z2900" i="12"/>
  <c r="AA2900" i="12"/>
  <c r="AA2977" i="12"/>
  <c r="Z2977" i="12"/>
  <c r="AA2920" i="12"/>
  <c r="Z2920" i="12"/>
  <c r="Z3208" i="12"/>
  <c r="AA3208" i="12"/>
  <c r="AA2963" i="12"/>
  <c r="Z2963" i="12"/>
  <c r="Z3040" i="12"/>
  <c r="AA3040" i="12"/>
  <c r="AA3099" i="12"/>
  <c r="Z3099" i="12"/>
  <c r="Z2936" i="12"/>
  <c r="AA2936" i="12"/>
  <c r="AA2899" i="12"/>
  <c r="Z2899" i="12"/>
  <c r="AA2886" i="12"/>
  <c r="Z2886" i="12"/>
  <c r="AA3062" i="12"/>
  <c r="Z3062" i="12"/>
  <c r="AA2918" i="12"/>
  <c r="Z2918" i="12"/>
  <c r="Z2989" i="12"/>
  <c r="AA2989" i="12"/>
  <c r="AA2882" i="12"/>
  <c r="Z2882" i="12"/>
  <c r="Z3254" i="12"/>
  <c r="AA3254" i="12"/>
  <c r="AA3336" i="12"/>
  <c r="Z3336" i="12"/>
  <c r="Z3182" i="12"/>
  <c r="AA3182" i="12"/>
  <c r="Z3347" i="12"/>
  <c r="AA3347" i="12"/>
  <c r="AA3294" i="12"/>
  <c r="Z3294" i="12"/>
  <c r="AA3189" i="12"/>
  <c r="Z3189" i="12"/>
  <c r="AA3265" i="12"/>
  <c r="Z3265" i="12"/>
  <c r="AA3331" i="12"/>
  <c r="Z3331" i="12"/>
  <c r="AA3277" i="12"/>
  <c r="Z3277" i="12"/>
  <c r="AA3188" i="12"/>
  <c r="Z3188" i="12"/>
  <c r="Z3126" i="12"/>
  <c r="AA3126" i="12"/>
  <c r="AA3257" i="12"/>
  <c r="Z3257" i="12"/>
  <c r="AA3282" i="12"/>
  <c r="Z3282" i="12"/>
  <c r="AA3458" i="12"/>
  <c r="Z3458" i="12"/>
  <c r="Z3584" i="12"/>
  <c r="AA3584" i="12"/>
  <c r="Z3425" i="12"/>
  <c r="AA3425" i="12"/>
  <c r="AA3464" i="12"/>
  <c r="Z3464" i="12"/>
  <c r="Z3587" i="12"/>
  <c r="AA3587" i="12"/>
  <c r="AA3596" i="12"/>
  <c r="Z3596" i="12"/>
  <c r="AA3551" i="12"/>
  <c r="Z3551" i="12"/>
  <c r="Z3511" i="12"/>
  <c r="AA3511" i="12"/>
  <c r="AA3529" i="12"/>
  <c r="Z3529" i="12"/>
  <c r="Z3557" i="12"/>
  <c r="AA3557" i="12"/>
  <c r="Z3477" i="12"/>
  <c r="AA3477" i="12"/>
  <c r="Z3648" i="12"/>
  <c r="AA3648" i="12"/>
  <c r="AA3570" i="12"/>
  <c r="Z3570" i="12"/>
  <c r="Z3635" i="12"/>
  <c r="AA3635" i="12"/>
  <c r="AA3453" i="12"/>
  <c r="Z3453" i="12"/>
  <c r="Z3543" i="12"/>
  <c r="AA3543" i="12"/>
  <c r="Z3652" i="12"/>
  <c r="AA3652" i="12"/>
  <c r="Z3693" i="12"/>
  <c r="AA3693" i="12"/>
  <c r="Z3692" i="12"/>
  <c r="AA3692" i="12"/>
  <c r="Z3786" i="12"/>
  <c r="AA3786" i="12"/>
  <c r="AA3755" i="12"/>
  <c r="Z3755" i="12"/>
  <c r="Z3764" i="12"/>
  <c r="AA3764" i="12"/>
  <c r="AA3729" i="12"/>
  <c r="Z3729" i="12"/>
  <c r="AA3675" i="12"/>
  <c r="Z3675" i="12"/>
  <c r="AA3696" i="12"/>
  <c r="Z3696" i="12"/>
  <c r="Z3740" i="12"/>
  <c r="AA3740" i="12"/>
  <c r="Z3794" i="12"/>
  <c r="AA3794" i="12"/>
  <c r="Z3921" i="12"/>
  <c r="AA3921" i="12"/>
  <c r="AA3621" i="12"/>
  <c r="Z3621" i="12"/>
  <c r="AA3902" i="12"/>
  <c r="Z3902" i="12"/>
  <c r="Z3726" i="12"/>
  <c r="AA3726" i="12"/>
  <c r="Z3920" i="12"/>
  <c r="AA3920" i="12"/>
  <c r="Z3903" i="12"/>
  <c r="AA3903" i="12"/>
  <c r="AA3923" i="12"/>
  <c r="Z3923" i="12"/>
  <c r="AA3898" i="12"/>
  <c r="Z3898" i="12"/>
  <c r="AC238" i="12"/>
  <c r="AD238" i="12" s="1"/>
  <c r="AC460" i="12"/>
  <c r="AD460" i="12" s="1"/>
  <c r="AC156" i="12"/>
  <c r="AD156" i="12" s="1"/>
  <c r="AC415" i="12"/>
  <c r="AD415" i="12" s="1"/>
  <c r="AC456" i="12"/>
  <c r="AD456" i="12" s="1"/>
  <c r="AC555" i="12"/>
  <c r="AD555" i="12" s="1"/>
  <c r="AC513" i="12"/>
  <c r="AD513" i="12" s="1"/>
  <c r="AC343" i="12"/>
  <c r="AD343" i="12" s="1"/>
  <c r="AC304" i="12"/>
  <c r="AD304" i="12" s="1"/>
  <c r="AC537" i="12"/>
  <c r="AD537" i="12" s="1"/>
  <c r="AC485" i="12"/>
  <c r="AD485" i="12" s="1"/>
  <c r="AC623" i="12"/>
  <c r="AD623" i="12" s="1"/>
  <c r="AC881" i="12"/>
  <c r="AD881" i="12" s="1"/>
  <c r="AC521" i="12"/>
  <c r="AD521" i="12" s="1"/>
  <c r="AC525" i="12"/>
  <c r="AD525" i="12" s="1"/>
  <c r="AC610" i="12"/>
  <c r="AD610" i="12" s="1"/>
  <c r="AC584" i="12"/>
  <c r="AD584" i="12" s="1"/>
  <c r="AC607" i="12"/>
  <c r="AD607" i="12" s="1"/>
  <c r="AC539" i="12"/>
  <c r="AD539" i="12" s="1"/>
  <c r="AC844" i="12"/>
  <c r="AD844" i="12" s="1"/>
  <c r="AC677" i="12"/>
  <c r="AD677" i="12" s="1"/>
  <c r="AC698" i="12"/>
  <c r="AD698" i="12" s="1"/>
  <c r="AC625" i="12"/>
  <c r="AD625" i="12" s="1"/>
  <c r="AC958" i="12"/>
  <c r="AD958" i="12" s="1"/>
  <c r="AC771" i="12"/>
  <c r="AD771" i="12" s="1"/>
  <c r="AC769" i="12"/>
  <c r="AD769" i="12" s="1"/>
  <c r="AC882" i="12"/>
  <c r="AD882" i="12" s="1"/>
  <c r="AC990" i="12"/>
  <c r="AD990" i="12" s="1"/>
  <c r="AC906" i="12"/>
  <c r="AD906" i="12" s="1"/>
  <c r="AC950" i="12"/>
  <c r="AD950" i="12" s="1"/>
  <c r="AC888" i="12"/>
  <c r="AD888" i="12" s="1"/>
  <c r="AC780" i="12"/>
  <c r="AD780" i="12" s="1"/>
  <c r="AC819" i="12"/>
  <c r="AD819" i="12" s="1"/>
  <c r="AC1000" i="12"/>
  <c r="AD1000" i="12" s="1"/>
  <c r="AC1165" i="12"/>
  <c r="AD1165" i="12" s="1"/>
  <c r="AC1083" i="12"/>
  <c r="AD1083" i="12" s="1"/>
  <c r="AC1068" i="12"/>
  <c r="AD1068" i="12" s="1"/>
  <c r="AC1028" i="12"/>
  <c r="AD1028" i="12" s="1"/>
  <c r="AC1188" i="12"/>
  <c r="AD1188" i="12" s="1"/>
  <c r="AC1045" i="12"/>
  <c r="AD1045" i="12" s="1"/>
  <c r="AC1078" i="12"/>
  <c r="AD1078" i="12" s="1"/>
  <c r="AC863" i="12"/>
  <c r="AD863" i="12" s="1"/>
  <c r="AC1244" i="12"/>
  <c r="AD1244" i="12" s="1"/>
  <c r="AC1363" i="12"/>
  <c r="AD1363" i="12" s="1"/>
  <c r="AC1161" i="12"/>
  <c r="AD1161" i="12" s="1"/>
  <c r="AC1340" i="12"/>
  <c r="AD1340" i="12" s="1"/>
  <c r="AC1292" i="12"/>
  <c r="AD1292" i="12" s="1"/>
  <c r="AC1184" i="12"/>
  <c r="AD1184" i="12" s="1"/>
  <c r="AC1099" i="12"/>
  <c r="AD1099" i="12" s="1"/>
  <c r="AC1032" i="12"/>
  <c r="AD1032" i="12" s="1"/>
  <c r="AC1334" i="12"/>
  <c r="AD1334" i="12" s="1"/>
  <c r="AC1354" i="12"/>
  <c r="AD1354" i="12" s="1"/>
  <c r="AC1440" i="12"/>
  <c r="AD1440" i="12" s="1"/>
  <c r="AC1410" i="12"/>
  <c r="AD1410" i="12" s="1"/>
  <c r="AC1424" i="12"/>
  <c r="AD1424" i="12" s="1"/>
  <c r="AC1551" i="12"/>
  <c r="AD1551" i="12" s="1"/>
  <c r="AC1485" i="12"/>
  <c r="AD1485" i="12" s="1"/>
  <c r="AC1311" i="12"/>
  <c r="AD1311" i="12" s="1"/>
  <c r="AC1464" i="12"/>
  <c r="AD1464" i="12" s="1"/>
  <c r="AC1457" i="12"/>
  <c r="AD1457" i="12" s="1"/>
  <c r="AC1528" i="12"/>
  <c r="AD1528" i="12" s="1"/>
  <c r="AC1667" i="12"/>
  <c r="AD1667" i="12" s="1"/>
  <c r="AC1601" i="12"/>
  <c r="AD1601" i="12" s="1"/>
  <c r="AC1632" i="12"/>
  <c r="AD1632" i="12" s="1"/>
  <c r="AC1689" i="12"/>
  <c r="AD1689" i="12" s="1"/>
  <c r="AC1547" i="12"/>
  <c r="AD1547" i="12" s="1"/>
  <c r="AC1499" i="12"/>
  <c r="AD1499" i="12" s="1"/>
  <c r="AC1579" i="12"/>
  <c r="AD1579" i="12" s="1"/>
  <c r="AC1827" i="12"/>
  <c r="AD1827" i="12" s="1"/>
  <c r="AC1767" i="12"/>
  <c r="AD1767" i="12" s="1"/>
  <c r="AC1596" i="12"/>
  <c r="AD1596" i="12" s="1"/>
  <c r="AC1545" i="12"/>
  <c r="AD1545" i="12" s="1"/>
  <c r="AC1764" i="12"/>
  <c r="AD1764" i="12" s="1"/>
  <c r="AC1723" i="12"/>
  <c r="AD1723" i="12" s="1"/>
  <c r="AC1898" i="12"/>
  <c r="AD1898" i="12" s="1"/>
  <c r="AC1778" i="12"/>
  <c r="AD1778" i="12" s="1"/>
  <c r="AC1835" i="12"/>
  <c r="AD1835" i="12" s="1"/>
  <c r="AC1733" i="12"/>
  <c r="AD1733" i="12" s="1"/>
  <c r="AC1977" i="12"/>
  <c r="AD1977" i="12" s="1"/>
  <c r="AC1812" i="12"/>
  <c r="AD1812" i="12" s="1"/>
  <c r="AC1834" i="12"/>
  <c r="AD1834" i="12" s="1"/>
  <c r="AC1874" i="12"/>
  <c r="AD1874" i="12" s="1"/>
  <c r="AC2007" i="12"/>
  <c r="AD2007" i="12" s="1"/>
  <c r="AC1983" i="12"/>
  <c r="AD1983" i="12" s="1"/>
  <c r="AC1985" i="12"/>
  <c r="AD1985" i="12" s="1"/>
  <c r="AC1939" i="12"/>
  <c r="AD1939" i="12" s="1"/>
  <c r="AC2039" i="12"/>
  <c r="AD2039" i="12" s="1"/>
  <c r="AC2108" i="12"/>
  <c r="AD2108" i="12" s="1"/>
  <c r="AC2057" i="12"/>
  <c r="AD2057" i="12" s="1"/>
  <c r="AC2059" i="12"/>
  <c r="AD2059" i="12" s="1"/>
  <c r="AC2138" i="12"/>
  <c r="AD2138" i="12" s="1"/>
  <c r="AC2230" i="12"/>
  <c r="AD2230" i="12" s="1"/>
  <c r="AC2060" i="12"/>
  <c r="AD2060" i="12" s="1"/>
  <c r="AC2281" i="12"/>
  <c r="AD2281" i="12" s="1"/>
  <c r="AC2271" i="12"/>
  <c r="AD2271" i="12" s="1"/>
  <c r="AC2223" i="12"/>
  <c r="AD2223" i="12" s="1"/>
  <c r="AC2495" i="12"/>
  <c r="AD2495" i="12" s="1"/>
  <c r="AC2354" i="12"/>
  <c r="AD2354" i="12" s="1"/>
  <c r="AC2312" i="12"/>
  <c r="AD2312" i="12" s="1"/>
  <c r="AC2502" i="12"/>
  <c r="AD2502" i="12" s="1"/>
  <c r="AC2478" i="12"/>
  <c r="AD2478" i="12" s="1"/>
  <c r="AC2421" i="12"/>
  <c r="AD2421" i="12" s="1"/>
  <c r="AC2589" i="12"/>
  <c r="AD2589" i="12" s="1"/>
  <c r="AC2587" i="12"/>
  <c r="AD2587" i="12" s="1"/>
  <c r="AC2645" i="12"/>
  <c r="AD2645" i="12" s="1"/>
  <c r="AC2434" i="12"/>
  <c r="AD2434" i="12" s="1"/>
  <c r="AC2546" i="12"/>
  <c r="AD2546" i="12" s="1"/>
  <c r="AC2642" i="12"/>
  <c r="AD2642" i="12" s="1"/>
  <c r="AC2601" i="12"/>
  <c r="AD2601" i="12" s="1"/>
  <c r="AC2689" i="12"/>
  <c r="AD2689" i="12" s="1"/>
  <c r="AC2709" i="12"/>
  <c r="AD2709" i="12" s="1"/>
  <c r="AC2710" i="12"/>
  <c r="AD2710" i="12" s="1"/>
  <c r="AC2753" i="12"/>
  <c r="AD2753" i="12" s="1"/>
  <c r="AC2749" i="12"/>
  <c r="AD2749" i="12" s="1"/>
  <c r="AC2856" i="12"/>
  <c r="AD2856" i="12" s="1"/>
  <c r="AC2772" i="12"/>
  <c r="AD2772" i="12" s="1"/>
  <c r="AC2839" i="12"/>
  <c r="AD2839" i="12" s="1"/>
  <c r="AC2832" i="12"/>
  <c r="AD2832" i="12" s="1"/>
  <c r="AC2813" i="12"/>
  <c r="AD2813" i="12" s="1"/>
  <c r="AC2868" i="12"/>
  <c r="AD2868" i="12" s="1"/>
  <c r="AC2989" i="12"/>
  <c r="AD2989" i="12" s="1"/>
  <c r="AC3065" i="12"/>
  <c r="AD3065" i="12" s="1"/>
  <c r="AC3007" i="12"/>
  <c r="AD3007" i="12" s="1"/>
  <c r="AC3002" i="12"/>
  <c r="AD3002" i="12" s="1"/>
  <c r="AC3052" i="12"/>
  <c r="AD3052" i="12" s="1"/>
  <c r="AC3077" i="12"/>
  <c r="AD3077" i="12" s="1"/>
  <c r="AC2973" i="12"/>
  <c r="AD2973" i="12" s="1"/>
  <c r="AC3218" i="12"/>
  <c r="AD3218" i="12" s="1"/>
  <c r="AC3381" i="12"/>
  <c r="AD3381" i="12" s="1"/>
  <c r="AC3325" i="12"/>
  <c r="AD3325" i="12" s="1"/>
  <c r="AC3380" i="12"/>
  <c r="AD3380" i="12" s="1"/>
  <c r="AC3367" i="12"/>
  <c r="AD3367" i="12" s="1"/>
  <c r="AC3537" i="12"/>
  <c r="AD3537" i="12" s="1"/>
  <c r="AC3458" i="12"/>
  <c r="AD3458" i="12" s="1"/>
  <c r="AC3523" i="12"/>
  <c r="AD3523" i="12" s="1"/>
  <c r="AC3363" i="12"/>
  <c r="AD3363" i="12" s="1"/>
  <c r="AC3618" i="12"/>
  <c r="AD3618" i="12" s="1"/>
  <c r="AC3866" i="12"/>
  <c r="AD3866" i="12" s="1"/>
  <c r="AC3682" i="12"/>
  <c r="AD3682" i="12" s="1"/>
  <c r="AC3745" i="12"/>
  <c r="AD3745" i="12" s="1"/>
  <c r="AC3760" i="12"/>
  <c r="AD3760" i="12" s="1"/>
  <c r="AC3926" i="12"/>
  <c r="AD3926" i="12" s="1"/>
  <c r="AA171" i="12"/>
  <c r="Z171" i="12"/>
  <c r="Z288" i="12"/>
  <c r="AA288" i="12"/>
  <c r="AC155" i="12"/>
  <c r="AD155" i="12" s="1"/>
  <c r="Z319" i="12"/>
  <c r="AA319" i="12"/>
  <c r="AC441" i="12"/>
  <c r="AD441" i="12" s="1"/>
  <c r="AA207" i="12"/>
  <c r="Z207" i="12"/>
  <c r="AA235" i="12"/>
  <c r="Z235" i="12"/>
  <c r="AC143" i="12"/>
  <c r="AD143" i="12" s="1"/>
  <c r="Z142" i="12"/>
  <c r="AA142" i="12"/>
  <c r="AC261" i="12"/>
  <c r="AD261" i="12" s="1"/>
  <c r="AC427" i="12"/>
  <c r="AD427" i="12" s="1"/>
  <c r="AC290" i="12"/>
  <c r="AD290" i="12" s="1"/>
  <c r="AC224" i="12"/>
  <c r="AD224" i="12" s="1"/>
  <c r="Z192" i="12"/>
  <c r="AA192" i="12"/>
  <c r="Z428" i="12"/>
  <c r="AA428" i="12"/>
  <c r="AC256" i="12"/>
  <c r="AD256" i="12" s="1"/>
  <c r="AA267" i="12"/>
  <c r="Z267" i="12"/>
  <c r="AC327" i="12"/>
  <c r="AD327" i="12" s="1"/>
  <c r="Z242" i="12"/>
  <c r="AA242" i="12"/>
  <c r="AA491" i="12"/>
  <c r="Z491" i="12"/>
  <c r="AA291" i="12"/>
  <c r="Z291" i="12"/>
  <c r="Z437" i="12"/>
  <c r="AA437" i="12"/>
  <c r="Z470" i="12"/>
  <c r="AA470" i="12"/>
  <c r="Z355" i="12"/>
  <c r="AA355" i="12"/>
  <c r="AA271" i="12"/>
  <c r="Z271" i="12"/>
  <c r="Z285" i="12"/>
  <c r="AA285" i="12"/>
  <c r="Z236" i="12"/>
  <c r="AA236" i="12"/>
  <c r="Z486" i="12"/>
  <c r="AA486" i="12"/>
  <c r="Z439" i="12"/>
  <c r="AA439" i="12"/>
  <c r="AA338" i="12"/>
  <c r="Z338" i="12"/>
  <c r="Z546" i="12"/>
  <c r="AA546" i="12"/>
  <c r="Z642" i="12"/>
  <c r="AA642" i="12"/>
  <c r="AA509" i="12"/>
  <c r="Z509" i="12"/>
  <c r="AA913" i="12"/>
  <c r="Z913" i="12"/>
  <c r="AA735" i="12"/>
  <c r="Z735" i="12"/>
  <c r="Z643" i="12"/>
  <c r="AA643" i="12"/>
  <c r="Z538" i="12"/>
  <c r="AA538" i="12"/>
  <c r="AA367" i="12"/>
  <c r="Z367" i="12"/>
  <c r="Z397" i="12"/>
  <c r="AA397" i="12"/>
  <c r="AA496" i="12"/>
  <c r="Z496" i="12"/>
  <c r="AA637" i="12"/>
  <c r="Z637" i="12"/>
  <c r="AA535" i="12"/>
  <c r="Z535" i="12"/>
  <c r="Z289" i="12"/>
  <c r="AA289" i="12"/>
  <c r="AA801" i="12"/>
  <c r="Z801" i="12"/>
  <c r="AA572" i="12"/>
  <c r="Z572" i="12"/>
  <c r="AA560" i="12"/>
  <c r="Z560" i="12"/>
  <c r="Z566" i="12"/>
  <c r="AA566" i="12"/>
  <c r="AA830" i="12"/>
  <c r="Z830" i="12"/>
  <c r="AA873" i="12"/>
  <c r="Z873" i="12"/>
  <c r="Z710" i="12"/>
  <c r="AA710" i="12"/>
  <c r="Z914" i="12"/>
  <c r="AA914" i="12"/>
  <c r="Z852" i="12"/>
  <c r="AA852" i="12"/>
  <c r="Z790" i="12"/>
  <c r="AA790" i="12"/>
  <c r="Z751" i="12"/>
  <c r="AA751" i="12"/>
  <c r="Z697" i="12"/>
  <c r="AA697" i="12"/>
  <c r="Z827" i="12"/>
  <c r="AA827" i="12"/>
  <c r="AA933" i="12"/>
  <c r="Z933" i="12"/>
  <c r="Z900" i="12"/>
  <c r="AA900" i="12"/>
  <c r="AA1217" i="12"/>
  <c r="Z1217" i="12"/>
  <c r="Z975" i="12"/>
  <c r="AA975" i="12"/>
  <c r="AA1006" i="12"/>
  <c r="Z1006" i="12"/>
  <c r="AA1065" i="12"/>
  <c r="Z1065" i="12"/>
  <c r="Z864" i="12"/>
  <c r="AA864" i="12"/>
  <c r="Z1199" i="12"/>
  <c r="AA1199" i="12"/>
  <c r="Z1064" i="12"/>
  <c r="AA1064" i="12"/>
  <c r="AA853" i="12"/>
  <c r="Z853" i="12"/>
  <c r="Z1118" i="12"/>
  <c r="AA1118" i="12"/>
  <c r="AA1123" i="12"/>
  <c r="Z1123" i="12"/>
  <c r="AA1111" i="12"/>
  <c r="Z1111" i="12"/>
  <c r="Z1281" i="12"/>
  <c r="AA1281" i="12"/>
  <c r="AA1127" i="12"/>
  <c r="Z1127" i="12"/>
  <c r="Z1272" i="12"/>
  <c r="AA1272" i="12"/>
  <c r="AA1012" i="12"/>
  <c r="Z1012" i="12"/>
  <c r="AA1093" i="12"/>
  <c r="Z1093" i="12"/>
  <c r="Z1189" i="12"/>
  <c r="AA1189" i="12"/>
  <c r="AA1222" i="12"/>
  <c r="Z1222" i="12"/>
  <c r="AA1114" i="12"/>
  <c r="Z1114" i="12"/>
  <c r="AA1050" i="12"/>
  <c r="Z1050" i="12"/>
  <c r="Z1345" i="12"/>
  <c r="AA1345" i="12"/>
  <c r="AA1256" i="12"/>
  <c r="Z1256" i="12"/>
  <c r="Z1223" i="12"/>
  <c r="AA1223" i="12"/>
  <c r="AA1104" i="12"/>
  <c r="Z1104" i="12"/>
  <c r="AA1502" i="12"/>
  <c r="Z1502" i="12"/>
  <c r="Z1412" i="12"/>
  <c r="AA1412" i="12"/>
  <c r="AA1241" i="12"/>
  <c r="Z1241" i="12"/>
  <c r="AA1287" i="12"/>
  <c r="Z1287" i="12"/>
  <c r="AA1282" i="12"/>
  <c r="Z1282" i="12"/>
  <c r="Z1280" i="12"/>
  <c r="AA1280" i="12"/>
  <c r="Z1374" i="12"/>
  <c r="AA1374" i="12"/>
  <c r="AA1545" i="12"/>
  <c r="Z1545" i="12"/>
  <c r="Z1292" i="12"/>
  <c r="AA1292" i="12"/>
  <c r="AA1323" i="12"/>
  <c r="Z1323" i="12"/>
  <c r="Z1411" i="12"/>
  <c r="AA1411" i="12"/>
  <c r="AA1464" i="12"/>
  <c r="Z1464" i="12"/>
  <c r="AA1441" i="12"/>
  <c r="Z1441" i="12"/>
  <c r="Z1687" i="12"/>
  <c r="AA1687" i="12"/>
  <c r="AA1614" i="12"/>
  <c r="Z1614" i="12"/>
  <c r="Z1707" i="12"/>
  <c r="AA1707" i="12"/>
  <c r="Z1602" i="12"/>
  <c r="AA1602" i="12"/>
  <c r="Z1604" i="12"/>
  <c r="AA1604" i="12"/>
  <c r="AA1550" i="12"/>
  <c r="Z1550" i="12"/>
  <c r="AA1579" i="12"/>
  <c r="Z1579" i="12"/>
  <c r="Z1636" i="12"/>
  <c r="AA1636" i="12"/>
  <c r="AA1641" i="12"/>
  <c r="Z1641" i="12"/>
  <c r="AA1427" i="12"/>
  <c r="Z1427" i="12"/>
  <c r="Z1611" i="12"/>
  <c r="AA1611" i="12"/>
  <c r="AA1683" i="12"/>
  <c r="Z1683" i="12"/>
  <c r="AA1649" i="12"/>
  <c r="Z1649" i="12"/>
  <c r="AA1869" i="12"/>
  <c r="Z1869" i="12"/>
  <c r="Z1733" i="12"/>
  <c r="AA1733" i="12"/>
  <c r="AA1914" i="12"/>
  <c r="Z1914" i="12"/>
  <c r="Z1686" i="12"/>
  <c r="AA1686" i="12"/>
  <c r="Z1616" i="12"/>
  <c r="AA1616" i="12"/>
  <c r="AA1794" i="12"/>
  <c r="Z1794" i="12"/>
  <c r="Z1615" i="12"/>
  <c r="AA1615" i="12"/>
  <c r="Z2005" i="12"/>
  <c r="AA2005" i="12"/>
  <c r="Z1848" i="12"/>
  <c r="AA1848" i="12"/>
  <c r="AA1862" i="12"/>
  <c r="Z1862" i="12"/>
  <c r="AA1931" i="12"/>
  <c r="Z1931" i="12"/>
  <c r="AA1805" i="12"/>
  <c r="Z1805" i="12"/>
  <c r="Z1830" i="12"/>
  <c r="AA1830" i="12"/>
  <c r="AA1901" i="12"/>
  <c r="Z1901" i="12"/>
  <c r="AA1959" i="12"/>
  <c r="Z1959" i="12"/>
  <c r="AA1761" i="12"/>
  <c r="Z1761" i="12"/>
  <c r="AA1932" i="12"/>
  <c r="Z1932" i="12"/>
  <c r="AA1904" i="12"/>
  <c r="Z1904" i="12"/>
  <c r="Z1960" i="12"/>
  <c r="AA1960" i="12"/>
  <c r="Z1969" i="12"/>
  <c r="AA1969" i="12"/>
  <c r="Z1860" i="12"/>
  <c r="AA1860" i="12"/>
  <c r="AA1985" i="12"/>
  <c r="Z1985" i="12"/>
  <c r="AA1940" i="12"/>
  <c r="Z1940" i="12"/>
  <c r="AA1930" i="12"/>
  <c r="Z1930" i="12"/>
  <c r="Z2109" i="12"/>
  <c r="AA2109" i="12"/>
  <c r="Z2110" i="12"/>
  <c r="AA2110" i="12"/>
  <c r="Z2242" i="12"/>
  <c r="AA2242" i="12"/>
  <c r="AA2158" i="12"/>
  <c r="Z2158" i="12"/>
  <c r="Z2049" i="12"/>
  <c r="AA2049" i="12"/>
  <c r="Z1955" i="12"/>
  <c r="AA1955" i="12"/>
  <c r="AA2182" i="12"/>
  <c r="Z2182" i="12"/>
  <c r="AA2063" i="12"/>
  <c r="Z2063" i="12"/>
  <c r="AA2276" i="12"/>
  <c r="Z2276" i="12"/>
  <c r="AA2209" i="12"/>
  <c r="Z2209" i="12"/>
  <c r="AA2284" i="12"/>
  <c r="Z2284" i="12"/>
  <c r="Z2309" i="12"/>
  <c r="AA2309" i="12"/>
  <c r="AA2268" i="12"/>
  <c r="Z2268" i="12"/>
  <c r="AA2455" i="12"/>
  <c r="Z2455" i="12"/>
  <c r="Z2311" i="12"/>
  <c r="AA2311" i="12"/>
  <c r="AA2290" i="12"/>
  <c r="Z2290" i="12"/>
  <c r="AA2358" i="12"/>
  <c r="Z2358" i="12"/>
  <c r="Z2270" i="12"/>
  <c r="AA2270" i="12"/>
  <c r="AA2392" i="12"/>
  <c r="Z2392" i="12"/>
  <c r="AA2329" i="12"/>
  <c r="Z2329" i="12"/>
  <c r="Z2463" i="12"/>
  <c r="AA2463" i="12"/>
  <c r="AA2519" i="12"/>
  <c r="Z2519" i="12"/>
  <c r="AA2406" i="12"/>
  <c r="Z2406" i="12"/>
  <c r="AA2401" i="12"/>
  <c r="Z2401" i="12"/>
  <c r="AA2389" i="12"/>
  <c r="Z2389" i="12"/>
  <c r="Z2478" i="12"/>
  <c r="AA2478" i="12"/>
  <c r="AA2453" i="12"/>
  <c r="Z2453" i="12"/>
  <c r="AA2451" i="12"/>
  <c r="Z2451" i="12"/>
  <c r="Z2459" i="12"/>
  <c r="AA2459" i="12"/>
  <c r="Z2532" i="12"/>
  <c r="AA2532" i="12"/>
  <c r="Z2651" i="12"/>
  <c r="AA2651" i="12"/>
  <c r="AA2521" i="12"/>
  <c r="Z2521" i="12"/>
  <c r="AA2403" i="12"/>
  <c r="Z2403" i="12"/>
  <c r="Z2591" i="12"/>
  <c r="AA2591" i="12"/>
  <c r="AA2523" i="12"/>
  <c r="Z2523" i="12"/>
  <c r="AA2668" i="12"/>
  <c r="Z2668" i="12"/>
  <c r="AA2672" i="12"/>
  <c r="Z2672" i="12"/>
  <c r="AA2743" i="12"/>
  <c r="Z2743" i="12"/>
  <c r="AA2666" i="12"/>
  <c r="Z2666" i="12"/>
  <c r="AA2675" i="12"/>
  <c r="Z2675" i="12"/>
  <c r="Z2703" i="12"/>
  <c r="AA2703" i="12"/>
  <c r="AA2662" i="12"/>
  <c r="Z2662" i="12"/>
  <c r="AA2773" i="12"/>
  <c r="Z2773" i="12"/>
  <c r="Z2792" i="12"/>
  <c r="AA2792" i="12"/>
  <c r="Z2818" i="12"/>
  <c r="AA2818" i="12"/>
  <c r="Z2799" i="12"/>
  <c r="AA2799" i="12"/>
  <c r="AA2845" i="12"/>
  <c r="Z2845" i="12"/>
  <c r="AA3024" i="12"/>
  <c r="Z3024" i="12"/>
  <c r="AA2887" i="12"/>
  <c r="Z2887" i="12"/>
  <c r="Z2884" i="12"/>
  <c r="AA2884" i="12"/>
  <c r="AA2975" i="12"/>
  <c r="Z2975" i="12"/>
  <c r="Z2878" i="12"/>
  <c r="AA2878" i="12"/>
  <c r="Z2859" i="12"/>
  <c r="AA2859" i="12"/>
  <c r="Z3108" i="12"/>
  <c r="AA3108" i="12"/>
  <c r="AA3078" i="12"/>
  <c r="Z3078" i="12"/>
  <c r="AA2904" i="12"/>
  <c r="Z2904" i="12"/>
  <c r="Z2894" i="12"/>
  <c r="AA2894" i="12"/>
  <c r="Z3167" i="12"/>
  <c r="AA3167" i="12"/>
  <c r="AA3001" i="12"/>
  <c r="Z3001" i="12"/>
  <c r="AA3095" i="12"/>
  <c r="Z3095" i="12"/>
  <c r="AA3091" i="12"/>
  <c r="Z3091" i="12"/>
  <c r="AA2959" i="12"/>
  <c r="Z2959" i="12"/>
  <c r="Z3087" i="12"/>
  <c r="AA3087" i="12"/>
  <c r="Z3079" i="12"/>
  <c r="AA3079" i="12"/>
  <c r="Z3096" i="12"/>
  <c r="AA3096" i="12"/>
  <c r="Z3022" i="12"/>
  <c r="AA3022" i="12"/>
  <c r="Z2912" i="12"/>
  <c r="AA2912" i="12"/>
  <c r="AA3045" i="12"/>
  <c r="Z3045" i="12"/>
  <c r="Z3358" i="12"/>
  <c r="AA3358" i="12"/>
  <c r="AA3235" i="12"/>
  <c r="Z3235" i="12"/>
  <c r="AA3220" i="12"/>
  <c r="Z3220" i="12"/>
  <c r="Z3241" i="12"/>
  <c r="AA3241" i="12"/>
  <c r="Z3202" i="12"/>
  <c r="AA3202" i="12"/>
  <c r="Z3198" i="12"/>
  <c r="AA3198" i="12"/>
  <c r="AA3171" i="12"/>
  <c r="Z3171" i="12"/>
  <c r="Z3145" i="12"/>
  <c r="AA3145" i="12"/>
  <c r="AA3125" i="12"/>
  <c r="Z3125" i="12"/>
  <c r="AA3129" i="12"/>
  <c r="Z3129" i="12"/>
  <c r="Z3353" i="12"/>
  <c r="AA3353" i="12"/>
  <c r="Z3490" i="12"/>
  <c r="AA3490" i="12"/>
  <c r="Z3149" i="12"/>
  <c r="AA3149" i="12"/>
  <c r="Z3376" i="12"/>
  <c r="AA3376" i="12"/>
  <c r="Z3419" i="12"/>
  <c r="AA3419" i="12"/>
  <c r="Z3489" i="12"/>
  <c r="AA3489" i="12"/>
  <c r="AA3510" i="12"/>
  <c r="Z3510" i="12"/>
  <c r="AA3411" i="12"/>
  <c r="Z3411" i="12"/>
  <c r="AA3394" i="12"/>
  <c r="Z3394" i="12"/>
  <c r="Z3374" i="12"/>
  <c r="AA3374" i="12"/>
  <c r="Z3380" i="12"/>
  <c r="AA3380" i="12"/>
  <c r="Z3447" i="12"/>
  <c r="AA3447" i="12"/>
  <c r="Z3445" i="12"/>
  <c r="AA3445" i="12"/>
  <c r="AA3378" i="12"/>
  <c r="Z3378" i="12"/>
  <c r="Z3568" i="12"/>
  <c r="AA3568" i="12"/>
  <c r="AA3579" i="12"/>
  <c r="Z3579" i="12"/>
  <c r="Z3422" i="12"/>
  <c r="AA3422" i="12"/>
  <c r="Z3645" i="12"/>
  <c r="AA3645" i="12"/>
  <c r="Z3618" i="12"/>
  <c r="AA3618" i="12"/>
  <c r="AA3727" i="12"/>
  <c r="Z3727" i="12"/>
  <c r="AA3753" i="12"/>
  <c r="Z3753" i="12"/>
  <c r="AA3706" i="12"/>
  <c r="Z3706" i="12"/>
  <c r="Z3799" i="12"/>
  <c r="AA3799" i="12"/>
  <c r="AA3829" i="12"/>
  <c r="Z3829" i="12"/>
  <c r="AA3777" i="12"/>
  <c r="Z3777" i="12"/>
  <c r="Z3626" i="12"/>
  <c r="AA3626" i="12"/>
  <c r="AA3595" i="12"/>
  <c r="Z3595" i="12"/>
  <c r="Z3683" i="12"/>
  <c r="AA3683" i="12"/>
  <c r="AA3813" i="12"/>
  <c r="Z3813" i="12"/>
  <c r="AA3802" i="12"/>
  <c r="Z3802" i="12"/>
  <c r="AA3872" i="12"/>
  <c r="Z3872" i="12"/>
  <c r="AA3739" i="12"/>
  <c r="Z3739" i="12"/>
  <c r="Z3713" i="12"/>
  <c r="AA3713" i="12"/>
  <c r="AA3826" i="12"/>
  <c r="Z3826" i="12"/>
  <c r="Z3932" i="12"/>
  <c r="AA3932" i="12"/>
  <c r="Z3882" i="12"/>
  <c r="AA3882" i="12"/>
  <c r="Z3899" i="12"/>
  <c r="AA3899" i="12"/>
  <c r="Z3881" i="12"/>
  <c r="AA3881" i="12"/>
  <c r="Z134" i="12"/>
  <c r="AA134" i="12"/>
  <c r="AC258" i="12"/>
  <c r="AD258" i="12" s="1"/>
  <c r="AC317" i="12"/>
  <c r="AD317" i="12" s="1"/>
  <c r="AC397" i="12"/>
  <c r="AD397" i="12" s="1"/>
  <c r="AC373" i="12"/>
  <c r="AD373" i="12" s="1"/>
  <c r="AC1079" i="12"/>
  <c r="AD1079" i="12" s="1"/>
  <c r="AC472" i="12"/>
  <c r="AD472" i="12" s="1"/>
  <c r="AC643" i="12"/>
  <c r="AD643" i="12" s="1"/>
  <c r="AC435" i="12"/>
  <c r="AD435" i="12" s="1"/>
  <c r="AC252" i="12"/>
  <c r="AD252" i="12" s="1"/>
  <c r="AC486" i="12"/>
  <c r="AD486" i="12" s="1"/>
  <c r="AC628" i="12"/>
  <c r="AD628" i="12" s="1"/>
  <c r="AC778" i="12"/>
  <c r="AD778" i="12" s="1"/>
  <c r="AC797" i="12"/>
  <c r="AD797" i="12" s="1"/>
  <c r="AC700" i="12"/>
  <c r="AD700" i="12" s="1"/>
  <c r="AC626" i="12"/>
  <c r="AD626" i="12" s="1"/>
  <c r="AC886" i="12"/>
  <c r="AD886" i="12" s="1"/>
  <c r="AC554" i="12"/>
  <c r="AD554" i="12" s="1"/>
  <c r="AC657" i="12"/>
  <c r="AD657" i="12" s="1"/>
  <c r="AC606" i="12"/>
  <c r="AD606" i="12" s="1"/>
  <c r="AC876" i="12"/>
  <c r="AD876" i="12" s="1"/>
  <c r="AC601" i="12"/>
  <c r="AD601" i="12" s="1"/>
  <c r="AC585" i="12"/>
  <c r="AD585" i="12" s="1"/>
  <c r="AC741" i="12"/>
  <c r="AD741" i="12" s="1"/>
  <c r="AC884" i="12"/>
  <c r="AD884" i="12" s="1"/>
  <c r="AC733" i="12"/>
  <c r="AD733" i="12" s="1"/>
  <c r="AC1021" i="12"/>
  <c r="AD1021" i="12" s="1"/>
  <c r="AC725" i="12"/>
  <c r="AD725" i="12" s="1"/>
  <c r="AC800" i="12"/>
  <c r="AD800" i="12" s="1"/>
  <c r="AC1054" i="12"/>
  <c r="AD1054" i="12" s="1"/>
  <c r="AC1192" i="12"/>
  <c r="AD1192" i="12" s="1"/>
  <c r="AC1187" i="12"/>
  <c r="AD1187" i="12" s="1"/>
  <c r="AC1109" i="12"/>
  <c r="AD1109" i="12" s="1"/>
  <c r="AC975" i="12"/>
  <c r="AD975" i="12" s="1"/>
  <c r="AC801" i="12"/>
  <c r="AD801" i="12" s="1"/>
  <c r="AC1052" i="12"/>
  <c r="AD1052" i="12" s="1"/>
  <c r="AC1092" i="12"/>
  <c r="AD1092" i="12" s="1"/>
  <c r="AC1381" i="12"/>
  <c r="AD1381" i="12" s="1"/>
  <c r="AC1090" i="12"/>
  <c r="AD1090" i="12" s="1"/>
  <c r="AC1218" i="12"/>
  <c r="AD1218" i="12" s="1"/>
  <c r="AC1283" i="12"/>
  <c r="AD1283" i="12" s="1"/>
  <c r="AC1246" i="12"/>
  <c r="AD1246" i="12" s="1"/>
  <c r="AC1303" i="12"/>
  <c r="AD1303" i="12" s="1"/>
  <c r="AC1182" i="12"/>
  <c r="AD1182" i="12" s="1"/>
  <c r="AC1242" i="12"/>
  <c r="AD1242" i="12" s="1"/>
  <c r="AC1152" i="12"/>
  <c r="AD1152" i="12" s="1"/>
  <c r="AC1344" i="12"/>
  <c r="AD1344" i="12" s="1"/>
  <c r="AC1372" i="12"/>
  <c r="AD1372" i="12" s="1"/>
  <c r="AC1473" i="12"/>
  <c r="AD1473" i="12" s="1"/>
  <c r="AC1422" i="12"/>
  <c r="AD1422" i="12" s="1"/>
  <c r="AC1416" i="12"/>
  <c r="AD1416" i="12" s="1"/>
  <c r="AC1459" i="12"/>
  <c r="AD1459" i="12" s="1"/>
  <c r="AC1454" i="12"/>
  <c r="AD1454" i="12" s="1"/>
  <c r="AC1548" i="12"/>
  <c r="AD1548" i="12" s="1"/>
  <c r="AC1531" i="12"/>
  <c r="AD1531" i="12" s="1"/>
  <c r="AC1382" i="12"/>
  <c r="AD1382" i="12" s="1"/>
  <c r="AC1519" i="12"/>
  <c r="AD1519" i="12" s="1"/>
  <c r="AC1316" i="12"/>
  <c r="AD1316" i="12" s="1"/>
  <c r="AC1678" i="12"/>
  <c r="AD1678" i="12" s="1"/>
  <c r="AC1610" i="12"/>
  <c r="AD1610" i="12" s="1"/>
  <c r="AC1483" i="12"/>
  <c r="AD1483" i="12" s="1"/>
  <c r="AC1806" i="12"/>
  <c r="AD1806" i="12" s="1"/>
  <c r="AC1710" i="12"/>
  <c r="AD1710" i="12" s="1"/>
  <c r="AC1624" i="12"/>
  <c r="AD1624" i="12" s="1"/>
  <c r="AC1644" i="12"/>
  <c r="AD1644" i="12" s="1"/>
  <c r="AC1588" i="12"/>
  <c r="AD1588" i="12" s="1"/>
  <c r="AC1789" i="12"/>
  <c r="AD1789" i="12" s="1"/>
  <c r="AC1640" i="12"/>
  <c r="AD1640" i="12" s="1"/>
  <c r="AC1740" i="12"/>
  <c r="AD1740" i="12" s="1"/>
  <c r="AC1819" i="12"/>
  <c r="AD1819" i="12" s="1"/>
  <c r="AC1903" i="12"/>
  <c r="AD1903" i="12" s="1"/>
  <c r="AC1762" i="12"/>
  <c r="AD1762" i="12" s="1"/>
  <c r="AC1766" i="12"/>
  <c r="AD1766" i="12" s="1"/>
  <c r="AC1803" i="12"/>
  <c r="AD1803" i="12" s="1"/>
  <c r="AC1909" i="12"/>
  <c r="AD1909" i="12" s="1"/>
  <c r="AC1911" i="12"/>
  <c r="AD1911" i="12" s="1"/>
  <c r="AC1956" i="12"/>
  <c r="AD1956" i="12" s="1"/>
  <c r="AC2025" i="12"/>
  <c r="AD2025" i="12" s="1"/>
  <c r="AC1953" i="12"/>
  <c r="AD1953" i="12" s="1"/>
  <c r="AC1965" i="12"/>
  <c r="AD1965" i="12" s="1"/>
  <c r="AC1829" i="12"/>
  <c r="AD1829" i="12" s="1"/>
  <c r="AC2028" i="12"/>
  <c r="AD2028" i="12" s="1"/>
  <c r="AC2135" i="12"/>
  <c r="AD2135" i="12" s="1"/>
  <c r="AC2126" i="12"/>
  <c r="AD2126" i="12" s="1"/>
  <c r="AC2152" i="12"/>
  <c r="AD2152" i="12" s="1"/>
  <c r="AC2099" i="12"/>
  <c r="AD2099" i="12" s="1"/>
  <c r="AC2147" i="12"/>
  <c r="AD2147" i="12" s="1"/>
  <c r="AC2137" i="12"/>
  <c r="AD2137" i="12" s="1"/>
  <c r="AC2076" i="12"/>
  <c r="AD2076" i="12" s="1"/>
  <c r="AC2154" i="12"/>
  <c r="AD2154" i="12" s="1"/>
  <c r="AC2179" i="12"/>
  <c r="AD2179" i="12" s="1"/>
  <c r="AC2235" i="12"/>
  <c r="AD2235" i="12" s="1"/>
  <c r="AC2266" i="12"/>
  <c r="AD2266" i="12" s="1"/>
  <c r="AC2245" i="12"/>
  <c r="AD2245" i="12" s="1"/>
  <c r="AC2177" i="12"/>
  <c r="AD2177" i="12" s="1"/>
  <c r="AC2431" i="12"/>
  <c r="AD2431" i="12" s="1"/>
  <c r="AC2378" i="12"/>
  <c r="AD2378" i="12" s="1"/>
  <c r="AC2416" i="12"/>
  <c r="AD2416" i="12" s="1"/>
  <c r="AC2335" i="12"/>
  <c r="AD2335" i="12" s="1"/>
  <c r="AC2448" i="12"/>
  <c r="AD2448" i="12" s="1"/>
  <c r="AC2423" i="12"/>
  <c r="AD2423" i="12" s="1"/>
  <c r="AC2519" i="12"/>
  <c r="AD2519" i="12" s="1"/>
  <c r="AC2479" i="12"/>
  <c r="AD2479" i="12" s="1"/>
  <c r="AC2629" i="12"/>
  <c r="AD2629" i="12" s="1"/>
  <c r="AC2557" i="12"/>
  <c r="AD2557" i="12" s="1"/>
  <c r="AC2547" i="12"/>
  <c r="AD2547" i="12" s="1"/>
  <c r="AC2551" i="12"/>
  <c r="AD2551" i="12" s="1"/>
  <c r="AC2485" i="12"/>
  <c r="AD2485" i="12" s="1"/>
  <c r="AC2657" i="12"/>
  <c r="AD2657" i="12" s="1"/>
  <c r="AC2524" i="12"/>
  <c r="AD2524" i="12" s="1"/>
  <c r="AC2706" i="12"/>
  <c r="AD2706" i="12" s="1"/>
  <c r="AC2677" i="12"/>
  <c r="AD2677" i="12" s="1"/>
  <c r="AC2711" i="12"/>
  <c r="AD2711" i="12" s="1"/>
  <c r="AC2837" i="12"/>
  <c r="AD2837" i="12" s="1"/>
  <c r="AC2744" i="12"/>
  <c r="AD2744" i="12" s="1"/>
  <c r="AC2822" i="12"/>
  <c r="AD2822" i="12" s="1"/>
  <c r="AC2681" i="12"/>
  <c r="AD2681" i="12" s="1"/>
  <c r="AC2963" i="12"/>
  <c r="AD2963" i="12" s="1"/>
  <c r="AC2892" i="12"/>
  <c r="AD2892" i="12" s="1"/>
  <c r="AC2926" i="12"/>
  <c r="AD2926" i="12" s="1"/>
  <c r="AC3073" i="12"/>
  <c r="AD3073" i="12" s="1"/>
  <c r="AC3018" i="12"/>
  <c r="AD3018" i="12" s="1"/>
  <c r="AC3166" i="12"/>
  <c r="AD3166" i="12" s="1"/>
  <c r="AC3108" i="12"/>
  <c r="AD3108" i="12" s="1"/>
  <c r="AC2933" i="12"/>
  <c r="AD2933" i="12" s="1"/>
  <c r="AC3050" i="12"/>
  <c r="AD3050" i="12" s="1"/>
  <c r="AC3091" i="12"/>
  <c r="AD3091" i="12" s="1"/>
  <c r="AC3117" i="12"/>
  <c r="AD3117" i="12" s="1"/>
  <c r="AC3300" i="12"/>
  <c r="AD3300" i="12" s="1"/>
  <c r="AC3242" i="12"/>
  <c r="AD3242" i="12" s="1"/>
  <c r="AC3255" i="12"/>
  <c r="AD3255" i="12" s="1"/>
  <c r="AC3298" i="12"/>
  <c r="AD3298" i="12" s="1"/>
  <c r="AC3424" i="12"/>
  <c r="AD3424" i="12" s="1"/>
  <c r="AC3647" i="12"/>
  <c r="AD3647" i="12" s="1"/>
  <c r="AC3457" i="12"/>
  <c r="AD3457" i="12" s="1"/>
  <c r="AC3610" i="12"/>
  <c r="AD3610" i="12" s="1"/>
  <c r="AC3730" i="12"/>
  <c r="AD3730" i="12" s="1"/>
  <c r="AC3880" i="12"/>
  <c r="AD3880" i="12" s="1"/>
  <c r="AC3721" i="12"/>
  <c r="AD3721" i="12" s="1"/>
  <c r="AC3633" i="12"/>
  <c r="AD3633" i="12" s="1"/>
  <c r="AC3718" i="12"/>
  <c r="AD3718" i="12" s="1"/>
  <c r="Z212" i="12"/>
  <c r="AA212" i="12"/>
  <c r="AC310" i="12"/>
  <c r="AD310" i="12" s="1"/>
  <c r="Z158" i="12"/>
  <c r="AA158" i="12"/>
  <c r="AC492" i="12"/>
  <c r="AD492" i="12" s="1"/>
  <c r="AA229" i="12"/>
  <c r="Z229" i="12"/>
  <c r="AC136" i="12"/>
  <c r="AD136" i="12" s="1"/>
  <c r="Z297" i="12"/>
  <c r="AA297" i="12"/>
  <c r="AC391" i="12"/>
  <c r="AD391" i="12" s="1"/>
  <c r="S3215" i="12"/>
  <c r="T3215" i="12" s="1"/>
  <c r="AB3215" i="12" s="1"/>
  <c r="S3277" i="12"/>
  <c r="T3277" i="12" s="1"/>
  <c r="AB3277" i="12" s="1"/>
  <c r="S3237" i="12"/>
  <c r="T3237" i="12" s="1"/>
  <c r="AB3237" i="12" s="1"/>
  <c r="S3225" i="12"/>
  <c r="T3225" i="12" s="1"/>
  <c r="AB3225" i="12" s="1"/>
  <c r="S3134" i="12"/>
  <c r="T3134" i="12" s="1"/>
  <c r="AB3134" i="12" s="1"/>
  <c r="S3184" i="12"/>
  <c r="T3184" i="12" s="1"/>
  <c r="AB3184" i="12" s="1"/>
  <c r="S3293" i="12"/>
  <c r="T3293" i="12" s="1"/>
  <c r="AB3293" i="12" s="1"/>
  <c r="S3236" i="12"/>
  <c r="T3236" i="12" s="1"/>
  <c r="AB3236" i="12" s="1"/>
  <c r="S3142" i="12"/>
  <c r="T3142" i="12" s="1"/>
  <c r="AB3142" i="12" s="1"/>
  <c r="S3214" i="12"/>
  <c r="T3214" i="12" s="1"/>
  <c r="AB3214" i="12" s="1"/>
  <c r="S3318" i="12"/>
  <c r="T3318" i="12" s="1"/>
  <c r="AB3318" i="12" s="1"/>
  <c r="S3177" i="12"/>
  <c r="T3177" i="12" s="1"/>
  <c r="AB3177" i="12" s="1"/>
  <c r="S3288" i="12"/>
  <c r="T3288" i="12" s="1"/>
  <c r="AB3288" i="12" s="1"/>
  <c r="S3368" i="12"/>
  <c r="T3368" i="12" s="1"/>
  <c r="AB3368" i="12" s="1"/>
  <c r="S3504" i="12"/>
  <c r="T3504" i="12" s="1"/>
  <c r="AB3504" i="12" s="1"/>
  <c r="S3475" i="12"/>
  <c r="T3475" i="12" s="1"/>
  <c r="AB3475" i="12" s="1"/>
  <c r="S3497" i="12"/>
  <c r="T3497" i="12" s="1"/>
  <c r="AB3497" i="12" s="1"/>
  <c r="S3605" i="12"/>
  <c r="T3605" i="12" s="1"/>
  <c r="AB3605" i="12" s="1"/>
  <c r="S3551" i="12"/>
  <c r="T3551" i="12" s="1"/>
  <c r="AB3551" i="12" s="1"/>
  <c r="S3564" i="12"/>
  <c r="T3564" i="12" s="1"/>
  <c r="AB3564" i="12" s="1"/>
  <c r="S3642" i="12"/>
  <c r="T3642" i="12" s="1"/>
  <c r="AB3642" i="12" s="1"/>
  <c r="S3361" i="12"/>
  <c r="T3361" i="12" s="1"/>
  <c r="AB3361" i="12" s="1"/>
  <c r="S3578" i="12"/>
  <c r="T3578" i="12" s="1"/>
  <c r="AB3578" i="12" s="1"/>
  <c r="S3573" i="12"/>
  <c r="T3573" i="12" s="1"/>
  <c r="AB3573" i="12" s="1"/>
  <c r="S3387" i="12"/>
  <c r="T3387" i="12" s="1"/>
  <c r="AB3387" i="12" s="1"/>
  <c r="S3499" i="12"/>
  <c r="T3499" i="12" s="1"/>
  <c r="AB3499" i="12" s="1"/>
  <c r="S3359" i="12"/>
  <c r="T3359" i="12" s="1"/>
  <c r="AB3359" i="12" s="1"/>
  <c r="S3630" i="12"/>
  <c r="T3630" i="12" s="1"/>
  <c r="AB3630" i="12" s="1"/>
  <c r="S3764" i="12"/>
  <c r="T3764" i="12" s="1"/>
  <c r="AB3764" i="12" s="1"/>
  <c r="S3470" i="12"/>
  <c r="T3470" i="12" s="1"/>
  <c r="AB3470" i="12" s="1"/>
  <c r="S3759" i="12"/>
  <c r="T3759" i="12" s="1"/>
  <c r="AB3759" i="12" s="1"/>
  <c r="S3797" i="12"/>
  <c r="T3797" i="12" s="1"/>
  <c r="AB3797" i="12" s="1"/>
  <c r="S3694" i="12"/>
  <c r="T3694" i="12" s="1"/>
  <c r="AB3694" i="12" s="1"/>
  <c r="S3831" i="12"/>
  <c r="T3831" i="12" s="1"/>
  <c r="AB3831" i="12" s="1"/>
  <c r="S3695" i="12"/>
  <c r="T3695" i="12" s="1"/>
  <c r="AB3695" i="12" s="1"/>
  <c r="S3863" i="12"/>
  <c r="T3863" i="12" s="1"/>
  <c r="AB3863" i="12" s="1"/>
  <c r="S3815" i="12"/>
  <c r="T3815" i="12" s="1"/>
  <c r="AB3815" i="12" s="1"/>
  <c r="S3740" i="12"/>
  <c r="T3740" i="12" s="1"/>
  <c r="AB3740" i="12" s="1"/>
  <c r="S3853" i="12"/>
  <c r="T3853" i="12" s="1"/>
  <c r="AB3853" i="12" s="1"/>
  <c r="S3855" i="12"/>
  <c r="T3855" i="12" s="1"/>
  <c r="AB3855" i="12" s="1"/>
  <c r="S3660" i="12"/>
  <c r="T3660" i="12" s="1"/>
  <c r="AB3660" i="12" s="1"/>
  <c r="S3701" i="12"/>
  <c r="T3701" i="12" s="1"/>
  <c r="AB3701" i="12" s="1"/>
  <c r="S3708" i="12"/>
  <c r="T3708" i="12" s="1"/>
  <c r="AB3708" i="12" s="1"/>
  <c r="S3794" i="12"/>
  <c r="T3794" i="12" s="1"/>
  <c r="AB3794" i="12" s="1"/>
  <c r="S3882" i="12"/>
  <c r="T3882" i="12" s="1"/>
  <c r="AB3882" i="12" s="1"/>
  <c r="S3732" i="12"/>
  <c r="T3732" i="12" s="1"/>
  <c r="AB3732" i="12" s="1"/>
  <c r="S3910" i="12"/>
  <c r="T3910" i="12" s="1"/>
  <c r="AB3910" i="12" s="1"/>
  <c r="S3908" i="12"/>
  <c r="T3908" i="12" s="1"/>
  <c r="AB3908" i="12" s="1"/>
  <c r="S3934" i="12"/>
  <c r="T3934" i="12" s="1"/>
  <c r="AB3934" i="12" s="1"/>
  <c r="Z631" i="12"/>
  <c r="AA631" i="12"/>
  <c r="Z753" i="12"/>
  <c r="AA753" i="12"/>
  <c r="Z360" i="12"/>
  <c r="AA360" i="12"/>
  <c r="Z543" i="12"/>
  <c r="AA543" i="12"/>
  <c r="Z567" i="12"/>
  <c r="AA567" i="12"/>
  <c r="Z430" i="12"/>
  <c r="AA430" i="12"/>
  <c r="Z476" i="12"/>
  <c r="AA476" i="12"/>
  <c r="AA837" i="12"/>
  <c r="Z837" i="12"/>
  <c r="Z450" i="12"/>
  <c r="AA450" i="12"/>
  <c r="AA349" i="12"/>
  <c r="Z349" i="12"/>
  <c r="AA440" i="12"/>
  <c r="Z440" i="12"/>
  <c r="Z741" i="12"/>
  <c r="AA741" i="12"/>
  <c r="Z610" i="12"/>
  <c r="AA610" i="12"/>
  <c r="AA688" i="12"/>
  <c r="Z688" i="12"/>
  <c r="AA595" i="12"/>
  <c r="Z595" i="12"/>
  <c r="AA979" i="12"/>
  <c r="Z979" i="12"/>
  <c r="Z527" i="12"/>
  <c r="AA527" i="12"/>
  <c r="Z774" i="12"/>
  <c r="AA774" i="12"/>
  <c r="Z865" i="12"/>
  <c r="AA865" i="12"/>
  <c r="Z570" i="12"/>
  <c r="AA570" i="12"/>
  <c r="Z698" i="12"/>
  <c r="AA698" i="12"/>
  <c r="AA549" i="12"/>
  <c r="Z549" i="12"/>
  <c r="AA807" i="12"/>
  <c r="Z807" i="12"/>
  <c r="Z856" i="12"/>
  <c r="AA856" i="12"/>
  <c r="AA965" i="12"/>
  <c r="Z965" i="12"/>
  <c r="AA809" i="12"/>
  <c r="Z809" i="12"/>
  <c r="Z1045" i="12"/>
  <c r="AA1045" i="12"/>
  <c r="Z1074" i="12"/>
  <c r="AA1074" i="12"/>
  <c r="Z1138" i="12"/>
  <c r="AA1138" i="12"/>
  <c r="AA1158" i="12"/>
  <c r="Z1158" i="12"/>
  <c r="Z977" i="12"/>
  <c r="AA977" i="12"/>
  <c r="Z1008" i="12"/>
  <c r="AA1008" i="12"/>
  <c r="Z920" i="12"/>
  <c r="AA920" i="12"/>
  <c r="AA869" i="12"/>
  <c r="Z869" i="12"/>
  <c r="AA934" i="12"/>
  <c r="Z934" i="12"/>
  <c r="Z1328" i="12"/>
  <c r="AA1328" i="12"/>
  <c r="Z1086" i="12"/>
  <c r="AA1086" i="12"/>
  <c r="Z1032" i="12"/>
  <c r="AA1032" i="12"/>
  <c r="Z1294" i="12"/>
  <c r="AA1294" i="12"/>
  <c r="Z1157" i="12"/>
  <c r="AA1157" i="12"/>
  <c r="Z1022" i="12"/>
  <c r="AA1022" i="12"/>
  <c r="AA1085" i="12"/>
  <c r="Z1085" i="12"/>
  <c r="Z1169" i="12"/>
  <c r="AA1169" i="12"/>
  <c r="Z1072" i="12"/>
  <c r="AA1072" i="12"/>
  <c r="Z1268" i="12"/>
  <c r="AA1268" i="12"/>
  <c r="AA1348" i="12"/>
  <c r="Z1348" i="12"/>
  <c r="AA1018" i="12"/>
  <c r="Z1018" i="12"/>
  <c r="Z1215" i="12"/>
  <c r="AA1215" i="12"/>
  <c r="AA1216" i="12"/>
  <c r="Z1216" i="12"/>
  <c r="AA1048" i="12"/>
  <c r="Z1048" i="12"/>
  <c r="Z1555" i="12"/>
  <c r="AA1555" i="12"/>
  <c r="AA1442" i="12"/>
  <c r="Z1442" i="12"/>
  <c r="AA1296" i="12"/>
  <c r="Z1296" i="12"/>
  <c r="AA1276" i="12"/>
  <c r="Z1276" i="12"/>
  <c r="Z1459" i="12"/>
  <c r="AA1459" i="12"/>
  <c r="Z1096" i="12"/>
  <c r="AA1096" i="12"/>
  <c r="Z1262" i="12"/>
  <c r="AA1262" i="12"/>
  <c r="AA1531" i="12"/>
  <c r="Z1531" i="12"/>
  <c r="Z1299" i="12"/>
  <c r="AA1299" i="12"/>
  <c r="AA1263" i="12"/>
  <c r="Z1263" i="12"/>
  <c r="Z1501" i="12"/>
  <c r="AA1501" i="12"/>
  <c r="AA1578" i="12"/>
  <c r="Z1578" i="12"/>
  <c r="Z1444" i="12"/>
  <c r="AA1444" i="12"/>
  <c r="Z1547" i="12"/>
  <c r="AA1547" i="12"/>
  <c r="Z1553" i="12"/>
  <c r="AA1553" i="12"/>
  <c r="AA1506" i="12"/>
  <c r="Z1506" i="12"/>
  <c r="AA1551" i="12"/>
  <c r="Z1551" i="12"/>
  <c r="Z1384" i="12"/>
  <c r="AA1384" i="12"/>
  <c r="Z1544" i="12"/>
  <c r="AA1544" i="12"/>
  <c r="Z1519" i="12"/>
  <c r="AA1519" i="12"/>
  <c r="Z1671" i="12"/>
  <c r="AA1671" i="12"/>
  <c r="Z1637" i="12"/>
  <c r="AA1637" i="12"/>
  <c r="Z1529" i="12"/>
  <c r="AA1529" i="12"/>
  <c r="Z1626" i="12"/>
  <c r="AA1626" i="12"/>
  <c r="AA1635" i="12"/>
  <c r="Z1635" i="12"/>
  <c r="Z1725" i="12"/>
  <c r="AA1725" i="12"/>
  <c r="Z1864" i="12"/>
  <c r="AA1864" i="12"/>
  <c r="Z1784" i="12"/>
  <c r="AA1784" i="12"/>
  <c r="AA1865" i="12"/>
  <c r="Z1865" i="12"/>
  <c r="Z1766" i="12"/>
  <c r="AA1766" i="12"/>
  <c r="AA1900" i="12"/>
  <c r="Z1900" i="12"/>
  <c r="AA1897" i="12"/>
  <c r="Z1897" i="12"/>
  <c r="AA1826" i="12"/>
  <c r="Z1826" i="12"/>
  <c r="Z1694" i="12"/>
  <c r="AA1694" i="12"/>
  <c r="AA1898" i="12"/>
  <c r="Z1898" i="12"/>
  <c r="Z1720" i="12"/>
  <c r="AA1720" i="12"/>
  <c r="AA1851" i="12"/>
  <c r="Z1851" i="12"/>
  <c r="Z1704" i="12"/>
  <c r="AA1704" i="12"/>
  <c r="AA2058" i="12"/>
  <c r="Z2058" i="12"/>
  <c r="AA1997" i="12"/>
  <c r="Z1997" i="12"/>
  <c r="Z1748" i="12"/>
  <c r="AA1748" i="12"/>
  <c r="AA1777" i="12"/>
  <c r="Z1777" i="12"/>
  <c r="AA1875" i="12"/>
  <c r="Z1875" i="12"/>
  <c r="AA2044" i="12"/>
  <c r="Z2044" i="12"/>
  <c r="AA2018" i="12"/>
  <c r="Z2018" i="12"/>
  <c r="AA1975" i="12"/>
  <c r="Z1975" i="12"/>
  <c r="AA2046" i="12"/>
  <c r="Z2046" i="12"/>
  <c r="Z1929" i="12"/>
  <c r="AA1929" i="12"/>
  <c r="Z2007" i="12"/>
  <c r="AA2007" i="12"/>
  <c r="Z2064" i="12"/>
  <c r="AA2064" i="12"/>
  <c r="AA2274" i="12"/>
  <c r="Z2274" i="12"/>
  <c r="AA2075" i="12"/>
  <c r="Z2075" i="12"/>
  <c r="AA2278" i="12"/>
  <c r="Z2278" i="12"/>
  <c r="Z2080" i="12"/>
  <c r="AA2080" i="12"/>
  <c r="Z2166" i="12"/>
  <c r="AA2166" i="12"/>
  <c r="Z2010" i="12"/>
  <c r="AA2010" i="12"/>
  <c r="Z2303" i="12"/>
  <c r="AA2303" i="12"/>
  <c r="Z2235" i="12"/>
  <c r="AA2235" i="12"/>
  <c r="AA2196" i="12"/>
  <c r="Z2196" i="12"/>
  <c r="Z2241" i="12"/>
  <c r="AA2241" i="12"/>
  <c r="AA2217" i="12"/>
  <c r="Z2217" i="12"/>
  <c r="Z2342" i="12"/>
  <c r="AA2342" i="12"/>
  <c r="Z2208" i="12"/>
  <c r="AA2208" i="12"/>
  <c r="AA2339" i="12"/>
  <c r="Z2339" i="12"/>
  <c r="Z2359" i="12"/>
  <c r="AA2359" i="12"/>
  <c r="Z2395" i="12"/>
  <c r="AA2395" i="12"/>
  <c r="AA2246" i="12"/>
  <c r="Z2246" i="12"/>
  <c r="Z2379" i="12"/>
  <c r="AA2379" i="12"/>
  <c r="Z2363" i="12"/>
  <c r="AA2363" i="12"/>
  <c r="AA2316" i="12"/>
  <c r="Z2316" i="12"/>
  <c r="AA2489" i="12"/>
  <c r="Z2489" i="12"/>
  <c r="AA2471" i="12"/>
  <c r="Z2471" i="12"/>
  <c r="Z2499" i="12"/>
  <c r="AA2499" i="12"/>
  <c r="Z2503" i="12"/>
  <c r="AA2503" i="12"/>
  <c r="AA2312" i="12"/>
  <c r="Z2312" i="12"/>
  <c r="Z2447" i="12"/>
  <c r="AA2447" i="12"/>
  <c r="AA2529" i="12"/>
  <c r="Z2529" i="12"/>
  <c r="Z2475" i="12"/>
  <c r="AA2475" i="12"/>
  <c r="Z2404" i="12"/>
  <c r="AA2404" i="12"/>
  <c r="Z2607" i="12"/>
  <c r="AA2607" i="12"/>
  <c r="Z2534" i="12"/>
  <c r="AA2534" i="12"/>
  <c r="AA2549" i="12"/>
  <c r="Z2549" i="12"/>
  <c r="AA2546" i="12"/>
  <c r="Z2546" i="12"/>
  <c r="Z2526" i="12"/>
  <c r="AA2526" i="12"/>
  <c r="AA2566" i="12"/>
  <c r="Z2566" i="12"/>
  <c r="Z2750" i="12"/>
  <c r="AA2750" i="12"/>
  <c r="Z2660" i="12"/>
  <c r="AA2660" i="12"/>
  <c r="Z2645" i="12"/>
  <c r="AA2645" i="12"/>
  <c r="Z2568" i="12"/>
  <c r="AA2568" i="12"/>
  <c r="Z2740" i="12"/>
  <c r="AA2740" i="12"/>
  <c r="Z2706" i="12"/>
  <c r="AA2706" i="12"/>
  <c r="AA2715" i="12"/>
  <c r="Z2715" i="12"/>
  <c r="Z2781" i="12"/>
  <c r="AA2781" i="12"/>
  <c r="AA2836" i="12"/>
  <c r="Z2836" i="12"/>
  <c r="Z2828" i="12"/>
  <c r="AA2828" i="12"/>
  <c r="Z2787" i="12"/>
  <c r="AA2787" i="12"/>
  <c r="AA2864" i="12"/>
  <c r="Z2864" i="12"/>
  <c r="Z2816" i="12"/>
  <c r="AA2816" i="12"/>
  <c r="AA2991" i="12"/>
  <c r="Z2991" i="12"/>
  <c r="AA3112" i="12"/>
  <c r="Z3112" i="12"/>
  <c r="Z3030" i="12"/>
  <c r="AA3030" i="12"/>
  <c r="AA2870" i="12"/>
  <c r="Z2870" i="12"/>
  <c r="Z2819" i="12"/>
  <c r="AA2819" i="12"/>
  <c r="Z3003" i="12"/>
  <c r="AA3003" i="12"/>
  <c r="AA3115" i="12"/>
  <c r="Z3115" i="12"/>
  <c r="Z3027" i="12"/>
  <c r="AA3027" i="12"/>
  <c r="AA3014" i="12"/>
  <c r="Z3014" i="12"/>
  <c r="Z2974" i="12"/>
  <c r="AA2974" i="12"/>
  <c r="Z2881" i="12"/>
  <c r="AA2881" i="12"/>
  <c r="AA3002" i="12"/>
  <c r="Z3002" i="12"/>
  <c r="AA2980" i="12"/>
  <c r="Z2980" i="12"/>
  <c r="AA3044" i="12"/>
  <c r="Z3044" i="12"/>
  <c r="AA3010" i="12"/>
  <c r="Z3010" i="12"/>
  <c r="AA3176" i="12"/>
  <c r="Z3176" i="12"/>
  <c r="AA3103" i="12"/>
  <c r="Z3103" i="12"/>
  <c r="Z3055" i="12"/>
  <c r="AA3055" i="12"/>
  <c r="AA3053" i="12"/>
  <c r="Z3053" i="12"/>
  <c r="AA2940" i="12"/>
  <c r="Z2940" i="12"/>
  <c r="AA3207" i="12"/>
  <c r="Z3207" i="12"/>
  <c r="Z3214" i="12"/>
  <c r="AA3214" i="12"/>
  <c r="Z3311" i="12"/>
  <c r="AA3311" i="12"/>
  <c r="Z3253" i="12"/>
  <c r="AA3253" i="12"/>
  <c r="AA3166" i="12"/>
  <c r="Z3166" i="12"/>
  <c r="AA3211" i="12"/>
  <c r="Z3211" i="12"/>
  <c r="AA3201" i="12"/>
  <c r="Z3201" i="12"/>
  <c r="Z3287" i="12"/>
  <c r="AA3287" i="12"/>
  <c r="Z3361" i="12"/>
  <c r="AA3361" i="12"/>
  <c r="Z3370" i="12"/>
  <c r="AA3370" i="12"/>
  <c r="Z3344" i="12"/>
  <c r="AA3344" i="12"/>
  <c r="AA3296" i="12"/>
  <c r="Z3296" i="12"/>
  <c r="Z3227" i="12"/>
  <c r="AA3227" i="12"/>
  <c r="Z3563" i="12"/>
  <c r="AA3563" i="12"/>
  <c r="Z3545" i="12"/>
  <c r="AA3545" i="12"/>
  <c r="AA3632" i="12"/>
  <c r="Z3632" i="12"/>
  <c r="Z3474" i="12"/>
  <c r="AA3474" i="12"/>
  <c r="Z3481" i="12"/>
  <c r="AA3481" i="12"/>
  <c r="AA3611" i="12"/>
  <c r="Z3611" i="12"/>
  <c r="AA3480" i="12"/>
  <c r="Z3480" i="12"/>
  <c r="AA3384" i="12"/>
  <c r="Z3384" i="12"/>
  <c r="Z3581" i="12"/>
  <c r="AA3581" i="12"/>
  <c r="Z3457" i="12"/>
  <c r="AA3457" i="12"/>
  <c r="Z3561" i="12"/>
  <c r="AA3561" i="12"/>
  <c r="Z3637" i="12"/>
  <c r="AA3637" i="12"/>
  <c r="AA3619" i="12"/>
  <c r="Z3619" i="12"/>
  <c r="AA3656" i="12"/>
  <c r="Z3656" i="12"/>
  <c r="AA3373" i="12"/>
  <c r="Z3373" i="12"/>
  <c r="AA3624" i="12"/>
  <c r="Z3624" i="12"/>
  <c r="AA3778" i="12"/>
  <c r="Z3778" i="12"/>
  <c r="AA3659" i="12"/>
  <c r="Z3659" i="12"/>
  <c r="AA3738" i="12"/>
  <c r="Z3738" i="12"/>
  <c r="AA3792" i="12"/>
  <c r="Z3792" i="12"/>
  <c r="Z3642" i="12"/>
  <c r="AA3642" i="12"/>
  <c r="AA3655" i="12"/>
  <c r="Z3655" i="12"/>
  <c r="Z3714" i="12"/>
  <c r="AA3714" i="12"/>
  <c r="AA3839" i="12"/>
  <c r="Z3839" i="12"/>
  <c r="Z3745" i="12"/>
  <c r="AA3745" i="12"/>
  <c r="Z3873" i="12"/>
  <c r="AA3873" i="12"/>
  <c r="Z3731" i="12"/>
  <c r="AA3731" i="12"/>
  <c r="Z3756" i="12"/>
  <c r="AA3756" i="12"/>
  <c r="AA3775" i="12"/>
  <c r="Z3775" i="12"/>
  <c r="Z3599" i="12"/>
  <c r="AA3599" i="12"/>
  <c r="Z3737" i="12"/>
  <c r="AA3737" i="12"/>
  <c r="AA3863" i="12"/>
  <c r="Z3863" i="12"/>
  <c r="Z3905" i="12"/>
  <c r="AA3905" i="12"/>
  <c r="AA3933" i="12"/>
  <c r="Z3933" i="12"/>
  <c r="Z3893" i="12"/>
  <c r="AA3893" i="12"/>
  <c r="AC483" i="12"/>
  <c r="AD483" i="12" s="1"/>
  <c r="AC183" i="12"/>
  <c r="AD183" i="12" s="1"/>
  <c r="Z379" i="12"/>
  <c r="AA379" i="12"/>
  <c r="AC230" i="12"/>
  <c r="AD230" i="12" s="1"/>
  <c r="AA256" i="12"/>
  <c r="Z256" i="12"/>
  <c r="AC569" i="12"/>
  <c r="AD569" i="12" s="1"/>
  <c r="AC508" i="12"/>
  <c r="AD508" i="12" s="1"/>
  <c r="AC495" i="12"/>
  <c r="AD495" i="12" s="1"/>
  <c r="AC452" i="12"/>
  <c r="AD452" i="12" s="1"/>
  <c r="AC682" i="12"/>
  <c r="AD682" i="12" s="1"/>
  <c r="AC315" i="12"/>
  <c r="AD315" i="12" s="1"/>
  <c r="AC426" i="12"/>
  <c r="AD426" i="12" s="1"/>
  <c r="AC551" i="12"/>
  <c r="AD551" i="12" s="1"/>
  <c r="AC314" i="12"/>
  <c r="AD314" i="12" s="1"/>
  <c r="AC567" i="12"/>
  <c r="AD567" i="12" s="1"/>
  <c r="AC653" i="12"/>
  <c r="AD653" i="12" s="1"/>
  <c r="AC561" i="12"/>
  <c r="AD561" i="12" s="1"/>
  <c r="AC604" i="12"/>
  <c r="AD604" i="12" s="1"/>
  <c r="AC497" i="12"/>
  <c r="AD497" i="12" s="1"/>
  <c r="AC631" i="12"/>
  <c r="AD631" i="12" s="1"/>
  <c r="AC504" i="12"/>
  <c r="AD504" i="12" s="1"/>
  <c r="AC667" i="12"/>
  <c r="AD667" i="12" s="1"/>
  <c r="AC574" i="12"/>
  <c r="AD574" i="12" s="1"/>
  <c r="AC502" i="12"/>
  <c r="AD502" i="12" s="1"/>
  <c r="AC734" i="12"/>
  <c r="AD734" i="12" s="1"/>
  <c r="AC718" i="12"/>
  <c r="AD718" i="12" s="1"/>
  <c r="AC827" i="12"/>
  <c r="AD827" i="12" s="1"/>
  <c r="AC1018" i="12"/>
  <c r="AD1018" i="12" s="1"/>
  <c r="AC605" i="12"/>
  <c r="AD605" i="12" s="1"/>
  <c r="AC735" i="12"/>
  <c r="AD735" i="12" s="1"/>
  <c r="AC849" i="12"/>
  <c r="AD849" i="12" s="1"/>
  <c r="AC938" i="12"/>
  <c r="AD938" i="12" s="1"/>
  <c r="AC816" i="12"/>
  <c r="AD816" i="12" s="1"/>
  <c r="AC874" i="12"/>
  <c r="AD874" i="12" s="1"/>
  <c r="AC959" i="12"/>
  <c r="AD959" i="12" s="1"/>
  <c r="AC1147" i="12"/>
  <c r="AD1147" i="12" s="1"/>
  <c r="AC1128" i="12"/>
  <c r="AD1128" i="12" s="1"/>
  <c r="AC1198" i="12"/>
  <c r="AD1198" i="12" s="1"/>
  <c r="AC1017" i="12"/>
  <c r="AD1017" i="12" s="1"/>
  <c r="AC1060" i="12"/>
  <c r="AD1060" i="12" s="1"/>
  <c r="AC1058" i="12"/>
  <c r="AD1058" i="12" s="1"/>
  <c r="AC940" i="12"/>
  <c r="AD940" i="12" s="1"/>
  <c r="AC921" i="12"/>
  <c r="AD921" i="12" s="1"/>
  <c r="AC861" i="12"/>
  <c r="AD861" i="12" s="1"/>
  <c r="AC951" i="12"/>
  <c r="AD951" i="12" s="1"/>
  <c r="AC1047" i="12"/>
  <c r="AD1047" i="12" s="1"/>
  <c r="AC1349" i="12"/>
  <c r="AD1349" i="12" s="1"/>
  <c r="AC1376" i="12"/>
  <c r="AD1376" i="12" s="1"/>
  <c r="AC1320" i="12"/>
  <c r="AD1320" i="12" s="1"/>
  <c r="AC1241" i="12"/>
  <c r="AD1241" i="12" s="1"/>
  <c r="AC1276" i="12"/>
  <c r="AD1276" i="12" s="1"/>
  <c r="AC1201" i="12"/>
  <c r="AD1201" i="12" s="1"/>
  <c r="AC1325" i="12"/>
  <c r="AD1325" i="12" s="1"/>
  <c r="AC1163" i="12"/>
  <c r="AD1163" i="12" s="1"/>
  <c r="AC1352" i="12"/>
  <c r="AD1352" i="12" s="1"/>
  <c r="AC1314" i="12"/>
  <c r="AD1314" i="12" s="1"/>
  <c r="AC1484" i="12"/>
  <c r="AD1484" i="12" s="1"/>
  <c r="AC1532" i="12"/>
  <c r="AD1532" i="12" s="1"/>
  <c r="AC1383" i="12"/>
  <c r="AD1383" i="12" s="1"/>
  <c r="AC1446" i="12"/>
  <c r="AD1446" i="12" s="1"/>
  <c r="AC1264" i="12"/>
  <c r="AD1264" i="12" s="1"/>
  <c r="AC1557" i="12"/>
  <c r="AD1557" i="12" s="1"/>
  <c r="AC1550" i="12"/>
  <c r="AD1550" i="12" s="1"/>
  <c r="AC1266" i="12"/>
  <c r="AD1266" i="12" s="1"/>
  <c r="AC1574" i="12"/>
  <c r="AD1574" i="12" s="1"/>
  <c r="AC1622" i="12"/>
  <c r="AD1622" i="12" s="1"/>
  <c r="AC1659" i="12"/>
  <c r="AD1659" i="12" s="1"/>
  <c r="AC1654" i="12"/>
  <c r="AD1654" i="12" s="1"/>
  <c r="AC1607" i="12"/>
  <c r="AD1607" i="12" s="1"/>
  <c r="AC1696" i="12"/>
  <c r="AD1696" i="12" s="1"/>
  <c r="AC1420" i="12"/>
  <c r="AD1420" i="12" s="1"/>
  <c r="AC1542" i="12"/>
  <c r="AD1542" i="12" s="1"/>
  <c r="AC1567" i="12"/>
  <c r="AD1567" i="12" s="1"/>
  <c r="AC1646" i="12"/>
  <c r="AD1646" i="12" s="1"/>
  <c r="AC1870" i="12"/>
  <c r="AD1870" i="12" s="1"/>
  <c r="AC1754" i="12"/>
  <c r="AD1754" i="12" s="1"/>
  <c r="AC1720" i="12"/>
  <c r="AD1720" i="12" s="1"/>
  <c r="AC1750" i="12"/>
  <c r="AD1750" i="12" s="1"/>
  <c r="AC1841" i="12"/>
  <c r="AD1841" i="12" s="1"/>
  <c r="AC1793" i="12"/>
  <c r="AD1793" i="12" s="1"/>
  <c r="AC1972" i="12"/>
  <c r="AD1972" i="12" s="1"/>
  <c r="AC1890" i="12"/>
  <c r="AD1890" i="12" s="1"/>
  <c r="AC2001" i="12"/>
  <c r="AD2001" i="12" s="1"/>
  <c r="AC1945" i="12"/>
  <c r="AD1945" i="12" s="1"/>
  <c r="AC2111" i="12"/>
  <c r="AD2111" i="12" s="1"/>
  <c r="AC1967" i="12"/>
  <c r="AD1967" i="12" s="1"/>
  <c r="AC2047" i="12"/>
  <c r="AD2047" i="12" s="1"/>
  <c r="AC2032" i="12"/>
  <c r="AD2032" i="12" s="1"/>
  <c r="AC2010" i="12"/>
  <c r="AD2010" i="12" s="1"/>
  <c r="AC2127" i="12"/>
  <c r="AD2127" i="12" s="1"/>
  <c r="AC2116" i="12"/>
  <c r="AD2116" i="12" s="1"/>
  <c r="AC2175" i="12"/>
  <c r="AD2175" i="12" s="1"/>
  <c r="AC2282" i="12"/>
  <c r="AD2282" i="12" s="1"/>
  <c r="AC2242" i="12"/>
  <c r="AD2242" i="12" s="1"/>
  <c r="AC2349" i="12"/>
  <c r="AD2349" i="12" s="1"/>
  <c r="AC2300" i="12"/>
  <c r="AD2300" i="12" s="1"/>
  <c r="AC2296" i="12"/>
  <c r="AD2296" i="12" s="1"/>
  <c r="AC2396" i="12"/>
  <c r="AD2396" i="12" s="1"/>
  <c r="AC2492" i="12"/>
  <c r="AD2492" i="12" s="1"/>
  <c r="AC2514" i="12"/>
  <c r="AD2514" i="12" s="1"/>
  <c r="AC2493" i="12"/>
  <c r="AD2493" i="12" s="1"/>
  <c r="AC2433" i="12"/>
  <c r="AD2433" i="12" s="1"/>
  <c r="AC2489" i="12"/>
  <c r="AD2489" i="12" s="1"/>
  <c r="AC2529" i="12"/>
  <c r="AD2529" i="12" s="1"/>
  <c r="AC2544" i="12"/>
  <c r="AD2544" i="12" s="1"/>
  <c r="AC2548" i="12"/>
  <c r="AD2548" i="12" s="1"/>
  <c r="AC2619" i="12"/>
  <c r="AD2619" i="12" s="1"/>
  <c r="AC2561" i="12"/>
  <c r="AD2561" i="12" s="1"/>
  <c r="AC2754" i="12"/>
  <c r="AD2754" i="12" s="1"/>
  <c r="AC2698" i="12"/>
  <c r="AD2698" i="12" s="1"/>
  <c r="AC2670" i="12"/>
  <c r="AD2670" i="12" s="1"/>
  <c r="AC2713" i="12"/>
  <c r="AD2713" i="12" s="1"/>
  <c r="AC2859" i="12"/>
  <c r="AD2859" i="12" s="1"/>
  <c r="AC2876" i="12"/>
  <c r="AD2876" i="12" s="1"/>
  <c r="AC2873" i="12"/>
  <c r="AD2873" i="12" s="1"/>
  <c r="AC2812" i="12"/>
  <c r="AD2812" i="12" s="1"/>
  <c r="AC2835" i="12"/>
  <c r="AD2835" i="12" s="1"/>
  <c r="AC3006" i="12"/>
  <c r="AD3006" i="12" s="1"/>
  <c r="AC2928" i="12"/>
  <c r="AD2928" i="12" s="1"/>
  <c r="AC3080" i="12"/>
  <c r="AD3080" i="12" s="1"/>
  <c r="AC2985" i="12"/>
  <c r="AD2985" i="12" s="1"/>
  <c r="AC3081" i="12"/>
  <c r="AD3081" i="12" s="1"/>
  <c r="AC3023" i="12"/>
  <c r="AD3023" i="12" s="1"/>
  <c r="AC3030" i="12"/>
  <c r="AD3030" i="12" s="1"/>
  <c r="AC3154" i="12"/>
  <c r="AD3154" i="12" s="1"/>
  <c r="AC3198" i="12"/>
  <c r="AD3198" i="12" s="1"/>
  <c r="AC3358" i="12"/>
  <c r="AD3358" i="12" s="1"/>
  <c r="AC3374" i="12"/>
  <c r="AD3374" i="12" s="1"/>
  <c r="AC3310" i="12"/>
  <c r="AD3310" i="12" s="1"/>
  <c r="AC3217" i="12"/>
  <c r="AD3217" i="12" s="1"/>
  <c r="AC3231" i="12"/>
  <c r="AD3231" i="12" s="1"/>
  <c r="AC3254" i="12"/>
  <c r="AD3254" i="12" s="1"/>
  <c r="AC3193" i="12"/>
  <c r="AD3193" i="12" s="1"/>
  <c r="AC3224" i="12"/>
  <c r="AD3224" i="12" s="1"/>
  <c r="AC3568" i="12"/>
  <c r="AD3568" i="12" s="1"/>
  <c r="AC3439" i="12"/>
  <c r="AD3439" i="12" s="1"/>
  <c r="AC3620" i="12"/>
  <c r="AD3620" i="12" s="1"/>
  <c r="AC3584" i="12"/>
  <c r="AD3584" i="12" s="1"/>
  <c r="AC3542" i="12"/>
  <c r="AD3542" i="12" s="1"/>
  <c r="AC3388" i="12"/>
  <c r="AD3388" i="12" s="1"/>
  <c r="AC3595" i="12"/>
  <c r="AD3595" i="12" s="1"/>
  <c r="AC3680" i="12"/>
  <c r="AD3680" i="12" s="1"/>
  <c r="AC160" i="12"/>
  <c r="AD160" i="12" s="1"/>
  <c r="AA188" i="12"/>
  <c r="Z188" i="12"/>
  <c r="AA431" i="12"/>
  <c r="Z431" i="12"/>
  <c r="AA274" i="12"/>
  <c r="Z274" i="12"/>
  <c r="AC246" i="12"/>
  <c r="AD246" i="12" s="1"/>
  <c r="AA193" i="12"/>
  <c r="Z193" i="12"/>
  <c r="AC412" i="12"/>
  <c r="AD412" i="12" s="1"/>
  <c r="AA239" i="12"/>
  <c r="Z239" i="12"/>
  <c r="Z201" i="12"/>
  <c r="AA201" i="12"/>
  <c r="AC278" i="12"/>
  <c r="AD278" i="12" s="1"/>
  <c r="AC203" i="12"/>
  <c r="AD203" i="12" s="1"/>
  <c r="AC476" i="12"/>
  <c r="AD476" i="12" s="1"/>
  <c r="S3312" i="12"/>
  <c r="T3312" i="12" s="1"/>
  <c r="AB3312" i="12" s="1"/>
  <c r="S3287" i="12"/>
  <c r="T3287" i="12" s="1"/>
  <c r="AB3287" i="12" s="1"/>
  <c r="S3204" i="12"/>
  <c r="T3204" i="12" s="1"/>
  <c r="AB3204" i="12" s="1"/>
  <c r="S3156" i="12"/>
  <c r="T3156" i="12" s="1"/>
  <c r="AB3156" i="12" s="1"/>
  <c r="S3281" i="12"/>
  <c r="T3281" i="12" s="1"/>
  <c r="AB3281" i="12" s="1"/>
  <c r="S3257" i="12"/>
  <c r="T3257" i="12" s="1"/>
  <c r="AB3257" i="12" s="1"/>
  <c r="S3187" i="12"/>
  <c r="T3187" i="12" s="1"/>
  <c r="AB3187" i="12" s="1"/>
  <c r="S3186" i="12"/>
  <c r="T3186" i="12" s="1"/>
  <c r="AB3186" i="12" s="1"/>
  <c r="S3326" i="12"/>
  <c r="T3326" i="12" s="1"/>
  <c r="AB3326" i="12" s="1"/>
  <c r="S3442" i="12"/>
  <c r="T3442" i="12" s="1"/>
  <c r="AB3442" i="12" s="1"/>
  <c r="S3614" i="12"/>
  <c r="T3614" i="12" s="1"/>
  <c r="AB3614" i="12" s="1"/>
  <c r="S3286" i="12"/>
  <c r="T3286" i="12" s="1"/>
  <c r="AB3286" i="12" s="1"/>
  <c r="S3561" i="12"/>
  <c r="T3561" i="12" s="1"/>
  <c r="AB3561" i="12" s="1"/>
  <c r="S3636" i="12"/>
  <c r="T3636" i="12" s="1"/>
  <c r="AB3636" i="12" s="1"/>
  <c r="S3484" i="12"/>
  <c r="T3484" i="12" s="1"/>
  <c r="AB3484" i="12" s="1"/>
  <c r="S3602" i="12"/>
  <c r="T3602" i="12" s="1"/>
  <c r="AB3602" i="12" s="1"/>
  <c r="S3632" i="12"/>
  <c r="T3632" i="12" s="1"/>
  <c r="AB3632" i="12" s="1"/>
  <c r="S3438" i="12"/>
  <c r="T3438" i="12" s="1"/>
  <c r="AB3438" i="12" s="1"/>
  <c r="S3480" i="12"/>
  <c r="T3480" i="12" s="1"/>
  <c r="AB3480" i="12" s="1"/>
  <c r="S3543" i="12"/>
  <c r="T3543" i="12" s="1"/>
  <c r="AB3543" i="12" s="1"/>
  <c r="S3402" i="12"/>
  <c r="T3402" i="12" s="1"/>
  <c r="AB3402" i="12" s="1"/>
  <c r="S3463" i="12"/>
  <c r="T3463" i="12" s="1"/>
  <c r="AB3463" i="12" s="1"/>
  <c r="S3412" i="12"/>
  <c r="T3412" i="12" s="1"/>
  <c r="AB3412" i="12" s="1"/>
  <c r="S3631" i="12"/>
  <c r="T3631" i="12" s="1"/>
  <c r="AB3631" i="12" s="1"/>
  <c r="S3598" i="12"/>
  <c r="T3598" i="12" s="1"/>
  <c r="AB3598" i="12" s="1"/>
  <c r="S3563" i="12"/>
  <c r="T3563" i="12" s="1"/>
  <c r="AB3563" i="12" s="1"/>
  <c r="S3707" i="12"/>
  <c r="T3707" i="12" s="1"/>
  <c r="AB3707" i="12" s="1"/>
  <c r="S3498" i="12"/>
  <c r="T3498" i="12" s="1"/>
  <c r="AB3498" i="12" s="1"/>
  <c r="S3780" i="12"/>
  <c r="T3780" i="12" s="1"/>
  <c r="AB3780" i="12" s="1"/>
  <c r="S3675" i="12"/>
  <c r="T3675" i="12" s="1"/>
  <c r="AB3675" i="12" s="1"/>
  <c r="S3805" i="12"/>
  <c r="T3805" i="12" s="1"/>
  <c r="AB3805" i="12" s="1"/>
  <c r="S3813" i="12"/>
  <c r="T3813" i="12" s="1"/>
  <c r="AB3813" i="12" s="1"/>
  <c r="S3865" i="12"/>
  <c r="T3865" i="12" s="1"/>
  <c r="AB3865" i="12" s="1"/>
  <c r="S3819" i="12"/>
  <c r="T3819" i="12" s="1"/>
  <c r="AB3819" i="12" s="1"/>
  <c r="S3789" i="12"/>
  <c r="T3789" i="12" s="1"/>
  <c r="AB3789" i="12" s="1"/>
  <c r="S3769" i="12"/>
  <c r="T3769" i="12" s="1"/>
  <c r="AB3769" i="12" s="1"/>
  <c r="S3657" i="12"/>
  <c r="T3657" i="12" s="1"/>
  <c r="AB3657" i="12" s="1"/>
  <c r="S3841" i="12"/>
  <c r="T3841" i="12" s="1"/>
  <c r="AB3841" i="12" s="1"/>
  <c r="S3649" i="12"/>
  <c r="T3649" i="12" s="1"/>
  <c r="AB3649" i="12" s="1"/>
  <c r="S3821" i="12"/>
  <c r="T3821" i="12" s="1"/>
  <c r="AB3821" i="12" s="1"/>
  <c r="S3894" i="12"/>
  <c r="T3894" i="12" s="1"/>
  <c r="AB3894" i="12" s="1"/>
  <c r="S3906" i="12"/>
  <c r="T3906" i="12" s="1"/>
  <c r="AB3906" i="12" s="1"/>
  <c r="S3898" i="12"/>
  <c r="T3898" i="12" s="1"/>
  <c r="AB3898" i="12" s="1"/>
  <c r="S3930" i="12"/>
  <c r="T3930" i="12" s="1"/>
  <c r="AB3930" i="12" s="1"/>
  <c r="S3884" i="12"/>
  <c r="T3884" i="12" s="1"/>
  <c r="AB3884" i="12" s="1"/>
  <c r="AC453" i="12"/>
  <c r="AD453" i="12" s="1"/>
  <c r="AC399" i="12"/>
  <c r="AD399" i="12" s="1"/>
  <c r="Z163" i="12"/>
  <c r="AA163" i="12"/>
  <c r="AC167" i="12"/>
  <c r="AD167" i="12" s="1"/>
  <c r="AC228" i="12"/>
  <c r="AD228" i="12" s="1"/>
  <c r="Z174" i="12"/>
  <c r="AA174" i="12"/>
  <c r="Z322" i="12"/>
  <c r="AA322" i="12"/>
  <c r="AA453" i="12"/>
  <c r="Z453" i="12"/>
  <c r="AA636" i="12"/>
  <c r="Z636" i="12"/>
  <c r="AA395" i="12"/>
  <c r="Z395" i="12"/>
  <c r="Z454" i="12"/>
  <c r="AA454" i="12"/>
  <c r="AA664" i="12"/>
  <c r="Z664" i="12"/>
  <c r="Z378" i="12"/>
  <c r="AA378" i="12"/>
  <c r="AA331" i="12"/>
  <c r="Z331" i="12"/>
  <c r="AA473" i="12"/>
  <c r="Z473" i="12"/>
  <c r="AA416" i="12"/>
  <c r="Z416" i="12"/>
  <c r="Z545" i="12"/>
  <c r="AA545" i="12"/>
  <c r="AA638" i="12"/>
  <c r="Z638" i="12"/>
  <c r="Z665" i="12"/>
  <c r="AA665" i="12"/>
  <c r="Z676" i="12"/>
  <c r="AA676" i="12"/>
  <c r="Z640" i="12"/>
  <c r="AA640" i="12"/>
  <c r="AA377" i="12"/>
  <c r="Z377" i="12"/>
  <c r="AA679" i="12"/>
  <c r="Z679" i="12"/>
  <c r="AA578" i="12"/>
  <c r="Z578" i="12"/>
  <c r="AA372" i="12"/>
  <c r="Z372" i="12"/>
  <c r="Z452" i="12"/>
  <c r="AA452" i="12"/>
  <c r="Z544" i="12"/>
  <c r="AA544" i="12"/>
  <c r="Z469" i="12"/>
  <c r="AA469" i="12"/>
  <c r="Z398" i="12"/>
  <c r="AA398" i="12"/>
  <c r="AA425" i="12"/>
  <c r="Z425" i="12"/>
  <c r="Z826" i="12"/>
  <c r="AA826" i="12"/>
  <c r="AA686" i="12"/>
  <c r="Z686" i="12"/>
  <c r="AA625" i="12"/>
  <c r="Z625" i="12"/>
  <c r="AA757" i="12"/>
  <c r="Z757" i="12"/>
  <c r="AA829" i="12"/>
  <c r="Z829" i="12"/>
  <c r="Z845" i="12"/>
  <c r="AA845" i="12"/>
  <c r="Z820" i="12"/>
  <c r="AA820" i="12"/>
  <c r="AA765" i="12"/>
  <c r="Z765" i="12"/>
  <c r="Z724" i="12"/>
  <c r="AA724" i="12"/>
  <c r="Z817" i="12"/>
  <c r="AA817" i="12"/>
  <c r="AA776" i="12"/>
  <c r="Z776" i="12"/>
  <c r="Z779" i="12"/>
  <c r="AA779" i="12"/>
  <c r="AA711" i="12"/>
  <c r="Z711" i="12"/>
  <c r="Z949" i="12"/>
  <c r="AA949" i="12"/>
  <c r="AA912" i="12"/>
  <c r="Z912" i="12"/>
  <c r="AA1119" i="12"/>
  <c r="Z1119" i="12"/>
  <c r="Z946" i="12"/>
  <c r="AA946" i="12"/>
  <c r="AA1031" i="12"/>
  <c r="Z1031" i="12"/>
  <c r="AA963" i="12"/>
  <c r="Z963" i="12"/>
  <c r="Z944" i="12"/>
  <c r="AA944" i="12"/>
  <c r="AA1120" i="12"/>
  <c r="Z1120" i="12"/>
  <c r="Z1105" i="12"/>
  <c r="AA1105" i="12"/>
  <c r="AA828" i="12"/>
  <c r="Z828" i="12"/>
  <c r="Z995" i="12"/>
  <c r="AA995" i="12"/>
  <c r="Z1054" i="12"/>
  <c r="AA1054" i="12"/>
  <c r="AA1172" i="12"/>
  <c r="Z1172" i="12"/>
  <c r="Z1070" i="12"/>
  <c r="AA1070" i="12"/>
  <c r="AA1246" i="12"/>
  <c r="Z1246" i="12"/>
  <c r="Z1147" i="12"/>
  <c r="AA1147" i="12"/>
  <c r="Z1007" i="12"/>
  <c r="AA1007" i="12"/>
  <c r="AA1039" i="12"/>
  <c r="Z1039" i="12"/>
  <c r="Z1145" i="12"/>
  <c r="AA1145" i="12"/>
  <c r="AA1186" i="12"/>
  <c r="Z1186" i="12"/>
  <c r="AA1245" i="12"/>
  <c r="Z1245" i="12"/>
  <c r="AA1255" i="12"/>
  <c r="Z1255" i="12"/>
  <c r="AA930" i="12"/>
  <c r="Z930" i="12"/>
  <c r="Z1326" i="12"/>
  <c r="AA1326" i="12"/>
  <c r="AA1080" i="12"/>
  <c r="Z1080" i="12"/>
  <c r="AA1016" i="12"/>
  <c r="Z1016" i="12"/>
  <c r="Z1568" i="12"/>
  <c r="AA1568" i="12"/>
  <c r="Z1269" i="12"/>
  <c r="AA1269" i="12"/>
  <c r="Z1277" i="12"/>
  <c r="AA1277" i="12"/>
  <c r="Z1253" i="12"/>
  <c r="AA1253" i="12"/>
  <c r="Z1416" i="12"/>
  <c r="AA1416" i="12"/>
  <c r="Z1452" i="12"/>
  <c r="AA1452" i="12"/>
  <c r="Z1271" i="12"/>
  <c r="AA1271" i="12"/>
  <c r="AA1571" i="12"/>
  <c r="Z1571" i="12"/>
  <c r="AA1376" i="12"/>
  <c r="Z1376" i="12"/>
  <c r="AA1232" i="12"/>
  <c r="Z1232" i="12"/>
  <c r="AA1432" i="12"/>
  <c r="Z1432" i="12"/>
  <c r="Z1449" i="12"/>
  <c r="AA1449" i="12"/>
  <c r="Z1542" i="12"/>
  <c r="AA1542" i="12"/>
  <c r="AA1581" i="12"/>
  <c r="Z1581" i="12"/>
  <c r="AA1590" i="12"/>
  <c r="Z1590" i="12"/>
  <c r="AA1488" i="12"/>
  <c r="Z1488" i="12"/>
  <c r="AA1712" i="12"/>
  <c r="Z1712" i="12"/>
  <c r="Z1504" i="12"/>
  <c r="AA1504" i="12"/>
  <c r="Z1646" i="12"/>
  <c r="AA1646" i="12"/>
  <c r="AA1654" i="12"/>
  <c r="Z1654" i="12"/>
  <c r="AA1663" i="12"/>
  <c r="Z1663" i="12"/>
  <c r="AA1540" i="12"/>
  <c r="Z1540" i="12"/>
  <c r="AA1596" i="12"/>
  <c r="Z1596" i="12"/>
  <c r="Z1708" i="12"/>
  <c r="AA1708" i="12"/>
  <c r="AA1655" i="12"/>
  <c r="Z1655" i="12"/>
  <c r="AA1807" i="12"/>
  <c r="Z1807" i="12"/>
  <c r="Z1907" i="12"/>
  <c r="AA1907" i="12"/>
  <c r="AA1854" i="12"/>
  <c r="Z1854" i="12"/>
  <c r="AA1881" i="12"/>
  <c r="Z1881" i="12"/>
  <c r="Z1726" i="12"/>
  <c r="AA1726" i="12"/>
  <c r="Z1825" i="12"/>
  <c r="AA1825" i="12"/>
  <c r="AA1758" i="12"/>
  <c r="Z1758" i="12"/>
  <c r="Z1835" i="12"/>
  <c r="AA1835" i="12"/>
  <c r="AA1791" i="12"/>
  <c r="Z1791" i="12"/>
  <c r="Z1844" i="12"/>
  <c r="AA1844" i="12"/>
  <c r="AA1809" i="12"/>
  <c r="Z1809" i="12"/>
  <c r="Z1856" i="12"/>
  <c r="AA1856" i="12"/>
  <c r="Z1817" i="12"/>
  <c r="AA1817" i="12"/>
  <c r="AA2052" i="12"/>
  <c r="Z2052" i="12"/>
  <c r="AA1967" i="12"/>
  <c r="Z1967" i="12"/>
  <c r="Z1868" i="12"/>
  <c r="AA1868" i="12"/>
  <c r="AA1842" i="12"/>
  <c r="Z1842" i="12"/>
  <c r="Z2048" i="12"/>
  <c r="AA2048" i="12"/>
  <c r="Z1880" i="12"/>
  <c r="AA1880" i="12"/>
  <c r="AA2003" i="12"/>
  <c r="Z2003" i="12"/>
  <c r="AA2128" i="12"/>
  <c r="Z2128" i="12"/>
  <c r="Z2074" i="12"/>
  <c r="AA2074" i="12"/>
  <c r="AA2055" i="12"/>
  <c r="Z2055" i="12"/>
  <c r="Z1938" i="12"/>
  <c r="AA1938" i="12"/>
  <c r="AA1982" i="12"/>
  <c r="Z1982" i="12"/>
  <c r="AA2211" i="12"/>
  <c r="Z2211" i="12"/>
  <c r="Z2153" i="12"/>
  <c r="AA2153" i="12"/>
  <c r="Z2216" i="12"/>
  <c r="AA2216" i="12"/>
  <c r="AA2247" i="12"/>
  <c r="Z2247" i="12"/>
  <c r="AA2129" i="12"/>
  <c r="Z2129" i="12"/>
  <c r="AA2146" i="12"/>
  <c r="Z2146" i="12"/>
  <c r="AA2322" i="12"/>
  <c r="Z2322" i="12"/>
  <c r="Z2200" i="12"/>
  <c r="AA2200" i="12"/>
  <c r="AA2238" i="12"/>
  <c r="Z2238" i="12"/>
  <c r="AA2263" i="12"/>
  <c r="Z2263" i="12"/>
  <c r="AA2265" i="12"/>
  <c r="Z2265" i="12"/>
  <c r="Z2171" i="12"/>
  <c r="AA2171" i="12"/>
  <c r="Z2189" i="12"/>
  <c r="AA2189" i="12"/>
  <c r="AA2173" i="12"/>
  <c r="Z2173" i="12"/>
  <c r="AA2442" i="12"/>
  <c r="Z2442" i="12"/>
  <c r="AA2345" i="12"/>
  <c r="Z2345" i="12"/>
  <c r="Z2347" i="12"/>
  <c r="AA2347" i="12"/>
  <c r="AA2321" i="12"/>
  <c r="Z2321" i="12"/>
  <c r="Z2333" i="12"/>
  <c r="AA2333" i="12"/>
  <c r="Z2436" i="12"/>
  <c r="AA2436" i="12"/>
  <c r="Z2623" i="12"/>
  <c r="AA2623" i="12"/>
  <c r="Z2458" i="12"/>
  <c r="AA2458" i="12"/>
  <c r="AA2449" i="12"/>
  <c r="Z2449" i="12"/>
  <c r="AA2585" i="12"/>
  <c r="Z2585" i="12"/>
  <c r="AA2224" i="12"/>
  <c r="Z2224" i="12"/>
  <c r="Z2636" i="12"/>
  <c r="AA2636" i="12"/>
  <c r="Z2616" i="12"/>
  <c r="AA2616" i="12"/>
  <c r="AA2418" i="12"/>
  <c r="Z2418" i="12"/>
  <c r="Z2328" i="12"/>
  <c r="AA2328" i="12"/>
  <c r="Z2563" i="12"/>
  <c r="AA2563" i="12"/>
  <c r="AA2581" i="12"/>
  <c r="Z2581" i="12"/>
  <c r="Z2537" i="12"/>
  <c r="AA2537" i="12"/>
  <c r="AA2719" i="12"/>
  <c r="Z2719" i="12"/>
  <c r="AA2548" i="12"/>
  <c r="Z2548" i="12"/>
  <c r="Z2631" i="12"/>
  <c r="AA2631" i="12"/>
  <c r="AA2708" i="12"/>
  <c r="Z2708" i="12"/>
  <c r="AA2691" i="12"/>
  <c r="Z2691" i="12"/>
  <c r="AA2866" i="12"/>
  <c r="Z2866" i="12"/>
  <c r="AA2713" i="12"/>
  <c r="Z2713" i="12"/>
  <c r="AA2665" i="12"/>
  <c r="Z2665" i="12"/>
  <c r="Z2844" i="12"/>
  <c r="AA2844" i="12"/>
  <c r="AA2699" i="12"/>
  <c r="Z2699" i="12"/>
  <c r="Z2834" i="12"/>
  <c r="AA2834" i="12"/>
  <c r="Z2854" i="12"/>
  <c r="AA2854" i="12"/>
  <c r="AA2768" i="12"/>
  <c r="Z2768" i="12"/>
  <c r="AA2804" i="12"/>
  <c r="Z2804" i="12"/>
  <c r="AA2809" i="12"/>
  <c r="Z2809" i="12"/>
  <c r="AA2830" i="12"/>
  <c r="Z2830" i="12"/>
  <c r="AA3049" i="12"/>
  <c r="Z3049" i="12"/>
  <c r="AA2906" i="12"/>
  <c r="Z2906" i="12"/>
  <c r="Z2776" i="12"/>
  <c r="AA2776" i="12"/>
  <c r="Z2775" i="12"/>
  <c r="AA2775" i="12"/>
  <c r="AA2846" i="12"/>
  <c r="Z2846" i="12"/>
  <c r="AA2948" i="12"/>
  <c r="Z2948" i="12"/>
  <c r="AA3041" i="12"/>
  <c r="Z3041" i="12"/>
  <c r="AA3025" i="12"/>
  <c r="Z3025" i="12"/>
  <c r="AA3077" i="12"/>
  <c r="Z3077" i="12"/>
  <c r="AA2908" i="12"/>
  <c r="Z2908" i="12"/>
  <c r="AA2979" i="12"/>
  <c r="Z2979" i="12"/>
  <c r="AA3076" i="12"/>
  <c r="Z3076" i="12"/>
  <c r="Z2973" i="12"/>
  <c r="AA2973" i="12"/>
  <c r="AA3097" i="12"/>
  <c r="Z3097" i="12"/>
  <c r="AA2987" i="12"/>
  <c r="Z2987" i="12"/>
  <c r="Z3013" i="12"/>
  <c r="AA3013" i="12"/>
  <c r="Z3272" i="12"/>
  <c r="AA3272" i="12"/>
  <c r="AA3206" i="12"/>
  <c r="Z3206" i="12"/>
  <c r="Z3322" i="12"/>
  <c r="AA3322" i="12"/>
  <c r="AA2996" i="12"/>
  <c r="Z2996" i="12"/>
  <c r="AA3293" i="12"/>
  <c r="Z3293" i="12"/>
  <c r="Z3348" i="12"/>
  <c r="AA3348" i="12"/>
  <c r="Z3273" i="12"/>
  <c r="AA3273" i="12"/>
  <c r="AA3147" i="12"/>
  <c r="Z3147" i="12"/>
  <c r="Z3335" i="12"/>
  <c r="AA3335" i="12"/>
  <c r="AA3268" i="12"/>
  <c r="Z3268" i="12"/>
  <c r="AA3246" i="12"/>
  <c r="Z3246" i="12"/>
  <c r="AA3159" i="12"/>
  <c r="Z3159" i="12"/>
  <c r="AA3313" i="12"/>
  <c r="Z3313" i="12"/>
  <c r="AA3226" i="12"/>
  <c r="Z3226" i="12"/>
  <c r="AA3289" i="12"/>
  <c r="Z3289" i="12"/>
  <c r="Z3169" i="12"/>
  <c r="AA3169" i="12"/>
  <c r="AA3229" i="12"/>
  <c r="Z3229" i="12"/>
  <c r="Z3435" i="12"/>
  <c r="AA3435" i="12"/>
  <c r="Z3463" i="12"/>
  <c r="AA3463" i="12"/>
  <c r="Z3590" i="12"/>
  <c r="AA3590" i="12"/>
  <c r="AA3387" i="12"/>
  <c r="Z3387" i="12"/>
  <c r="Z3504" i="12"/>
  <c r="AA3504" i="12"/>
  <c r="Z3379" i="12"/>
  <c r="AA3379" i="12"/>
  <c r="Z3479" i="12"/>
  <c r="AA3479" i="12"/>
  <c r="Z3600" i="12"/>
  <c r="AA3600" i="12"/>
  <c r="Z3503" i="12"/>
  <c r="AA3503" i="12"/>
  <c r="Z3540" i="12"/>
  <c r="AA3540" i="12"/>
  <c r="AA3509" i="12"/>
  <c r="Z3509" i="12"/>
  <c r="AA3616" i="12"/>
  <c r="Z3616" i="12"/>
  <c r="AA3357" i="12"/>
  <c r="Z3357" i="12"/>
  <c r="AA3846" i="12"/>
  <c r="Z3846" i="12"/>
  <c r="Z3499" i="12"/>
  <c r="AA3499" i="12"/>
  <c r="Z3469" i="12"/>
  <c r="AA3469" i="12"/>
  <c r="Z3671" i="12"/>
  <c r="AA3671" i="12"/>
  <c r="Z3874" i="12"/>
  <c r="AA3874" i="12"/>
  <c r="AA3724" i="12"/>
  <c r="Z3724" i="12"/>
  <c r="AA3820" i="12"/>
  <c r="Z3820" i="12"/>
  <c r="Z3679" i="12"/>
  <c r="AA3679" i="12"/>
  <c r="Z3667" i="12"/>
  <c r="AA3667" i="12"/>
  <c r="AA3793" i="12"/>
  <c r="Z3793" i="12"/>
  <c r="AA3853" i="12"/>
  <c r="Z3853" i="12"/>
  <c r="AA3876" i="12"/>
  <c r="Z3876" i="12"/>
  <c r="Z3681" i="12"/>
  <c r="AA3681" i="12"/>
  <c r="AA3771" i="12"/>
  <c r="Z3771" i="12"/>
  <c r="Z3700" i="12"/>
  <c r="AA3700" i="12"/>
  <c r="Z3650" i="12"/>
  <c r="AA3650" i="12"/>
  <c r="AA3806" i="12"/>
  <c r="Z3806" i="12"/>
  <c r="AA3735" i="12"/>
  <c r="Z3735" i="12"/>
  <c r="AA3772" i="12"/>
  <c r="Z3772" i="12"/>
  <c r="AA3930" i="12"/>
  <c r="Z3930" i="12"/>
  <c r="AA3901" i="12"/>
  <c r="Z3901" i="12"/>
  <c r="Z3866" i="12"/>
  <c r="AA3866" i="12"/>
  <c r="Z352" i="12"/>
  <c r="AA352" i="12"/>
  <c r="AA350" i="12"/>
  <c r="Z350" i="12"/>
  <c r="AC191" i="12"/>
  <c r="AD191" i="12" s="1"/>
  <c r="AC168" i="12"/>
  <c r="AD168" i="12" s="1"/>
  <c r="AC440" i="12"/>
  <c r="AD440" i="12" s="1"/>
  <c r="AC361" i="12"/>
  <c r="AD361" i="12" s="1"/>
  <c r="AC402" i="12"/>
  <c r="AD402" i="12" s="1"/>
  <c r="AC205" i="12"/>
  <c r="AD205" i="12" s="1"/>
  <c r="AC431" i="12"/>
  <c r="AD431" i="12" s="1"/>
  <c r="AC683" i="12"/>
  <c r="AD683" i="12" s="1"/>
  <c r="AC443" i="12"/>
  <c r="AD443" i="12" s="1"/>
  <c r="AC480" i="12"/>
  <c r="AD480" i="12" s="1"/>
  <c r="AC318" i="12"/>
  <c r="AD318" i="12" s="1"/>
  <c r="AC910" i="12"/>
  <c r="AD910" i="12" s="1"/>
  <c r="AC716" i="12"/>
  <c r="AD716" i="12" s="1"/>
  <c r="AC713" i="12"/>
  <c r="AD713" i="12" s="1"/>
  <c r="AC496" i="12"/>
  <c r="AD496" i="12" s="1"/>
  <c r="AC902" i="12"/>
  <c r="AD902" i="12" s="1"/>
  <c r="AC673" i="12"/>
  <c r="AD673" i="12" s="1"/>
  <c r="AC641" i="12"/>
  <c r="AD641" i="12" s="1"/>
  <c r="AC517" i="12"/>
  <c r="AD517" i="12" s="1"/>
  <c r="AC674" i="12"/>
  <c r="AD674" i="12" s="1"/>
  <c r="AC506" i="12"/>
  <c r="AD506" i="12" s="1"/>
  <c r="AC598" i="12"/>
  <c r="AD598" i="12" s="1"/>
  <c r="AC723" i="12"/>
  <c r="AD723" i="12" s="1"/>
  <c r="AC675" i="12"/>
  <c r="AD675" i="12" s="1"/>
  <c r="AC842" i="12"/>
  <c r="AD842" i="12" s="1"/>
  <c r="AC858" i="12"/>
  <c r="AD858" i="12" s="1"/>
  <c r="AC722" i="12"/>
  <c r="AD722" i="12" s="1"/>
  <c r="AC652" i="12"/>
  <c r="AD652" i="12" s="1"/>
  <c r="AC810" i="12"/>
  <c r="AD810" i="12" s="1"/>
  <c r="AC760" i="12"/>
  <c r="AD760" i="12" s="1"/>
  <c r="AC774" i="12"/>
  <c r="AD774" i="12" s="1"/>
  <c r="AC860" i="12"/>
  <c r="AD860" i="12" s="1"/>
  <c r="AC1071" i="12"/>
  <c r="AD1071" i="12" s="1"/>
  <c r="AC1156" i="12"/>
  <c r="AD1156" i="12" s="1"/>
  <c r="AC1191" i="12"/>
  <c r="AD1191" i="12" s="1"/>
  <c r="AC1124" i="12"/>
  <c r="AD1124" i="12" s="1"/>
  <c r="AC1065" i="12"/>
  <c r="AD1065" i="12" s="1"/>
  <c r="AC838" i="12"/>
  <c r="AD838" i="12" s="1"/>
  <c r="AC988" i="12"/>
  <c r="AD988" i="12" s="1"/>
  <c r="AC1056" i="12"/>
  <c r="AD1056" i="12" s="1"/>
  <c r="AC1037" i="12"/>
  <c r="AD1037" i="12" s="1"/>
  <c r="AC1287" i="12"/>
  <c r="AD1287" i="12" s="1"/>
  <c r="AC1373" i="12"/>
  <c r="AD1373" i="12" s="1"/>
  <c r="AC1245" i="12"/>
  <c r="AD1245" i="12" s="1"/>
  <c r="AC1351" i="12"/>
  <c r="AD1351" i="12" s="1"/>
  <c r="AC1270" i="12"/>
  <c r="AD1270" i="12" s="1"/>
  <c r="AC1239" i="12"/>
  <c r="AD1239" i="12" s="1"/>
  <c r="AC1254" i="12"/>
  <c r="AD1254" i="12" s="1"/>
  <c r="AC1106" i="12"/>
  <c r="AD1106" i="12" s="1"/>
  <c r="AC1378" i="12"/>
  <c r="AD1378" i="12" s="1"/>
  <c r="AC1469" i="12"/>
  <c r="AD1469" i="12" s="1"/>
  <c r="AC1403" i="12"/>
  <c r="AD1403" i="12" s="1"/>
  <c r="AC1474" i="12"/>
  <c r="AD1474" i="12" s="1"/>
  <c r="AC1458" i="12"/>
  <c r="AD1458" i="12" s="1"/>
  <c r="AC1447" i="12"/>
  <c r="AD1447" i="12" s="1"/>
  <c r="AC1480" i="12"/>
  <c r="AD1480" i="12" s="1"/>
  <c r="AC1526" i="12"/>
  <c r="AD1526" i="12" s="1"/>
  <c r="AC1384" i="12"/>
  <c r="AD1384" i="12" s="1"/>
  <c r="AC1529" i="12"/>
  <c r="AD1529" i="12" s="1"/>
  <c r="AC1347" i="12"/>
  <c r="AD1347" i="12" s="1"/>
  <c r="AC1680" i="12"/>
  <c r="AD1680" i="12" s="1"/>
  <c r="AC1671" i="12"/>
  <c r="AD1671" i="12" s="1"/>
  <c r="AC1683" i="12"/>
  <c r="AD1683" i="12" s="1"/>
  <c r="AC1472" i="12"/>
  <c r="AD1472" i="12" s="1"/>
  <c r="AC1852" i="12"/>
  <c r="AD1852" i="12" s="1"/>
  <c r="AC1541" i="12"/>
  <c r="AD1541" i="12" s="1"/>
  <c r="AC1605" i="12"/>
  <c r="AD1605" i="12" s="1"/>
  <c r="AC1826" i="12"/>
  <c r="AD1826" i="12" s="1"/>
  <c r="AC1623" i="12"/>
  <c r="AD1623" i="12" s="1"/>
  <c r="AC1493" i="12"/>
  <c r="AD1493" i="12" s="1"/>
  <c r="AC1715" i="12"/>
  <c r="AD1715" i="12" s="1"/>
  <c r="AC1724" i="12"/>
  <c r="AD1724" i="12" s="1"/>
  <c r="AC1489" i="12"/>
  <c r="AD1489" i="12" s="1"/>
  <c r="AC1856" i="12"/>
  <c r="AD1856" i="12" s="1"/>
  <c r="AC1881" i="12"/>
  <c r="AD1881" i="12" s="1"/>
  <c r="AC1765" i="12"/>
  <c r="AD1765" i="12" s="1"/>
  <c r="AC1804" i="12"/>
  <c r="AD1804" i="12" s="1"/>
  <c r="AC1858" i="12"/>
  <c r="AD1858" i="12" s="1"/>
  <c r="AC1772" i="12"/>
  <c r="AD1772" i="12" s="1"/>
  <c r="AC1916" i="12"/>
  <c r="AD1916" i="12" s="1"/>
  <c r="AC1875" i="12"/>
  <c r="AD1875" i="12" s="1"/>
  <c r="AC1944" i="12"/>
  <c r="AD1944" i="12" s="1"/>
  <c r="AC1937" i="12"/>
  <c r="AD1937" i="12" s="1"/>
  <c r="AC1963" i="12"/>
  <c r="AD1963" i="12" s="1"/>
  <c r="AC1844" i="12"/>
  <c r="AD1844" i="12" s="1"/>
  <c r="AC1893" i="12"/>
  <c r="AD1893" i="12" s="1"/>
  <c r="AC2052" i="12"/>
  <c r="AD2052" i="12" s="1"/>
  <c r="AC1970" i="12"/>
  <c r="AD1970" i="12" s="1"/>
  <c r="AC2017" i="12"/>
  <c r="AD2017" i="12" s="1"/>
  <c r="AC1982" i="12"/>
  <c r="AD1982" i="12" s="1"/>
  <c r="AC1993" i="12"/>
  <c r="AD1993" i="12" s="1"/>
  <c r="AC2020" i="12"/>
  <c r="AD2020" i="12" s="1"/>
  <c r="AC1894" i="12"/>
  <c r="AD1894" i="12" s="1"/>
  <c r="AC2100" i="12"/>
  <c r="AD2100" i="12" s="1"/>
  <c r="AC2157" i="12"/>
  <c r="AD2157" i="12" s="1"/>
  <c r="AC2210" i="12"/>
  <c r="AD2210" i="12" s="1"/>
  <c r="AC2269" i="12"/>
  <c r="AD2269" i="12" s="1"/>
  <c r="AC2255" i="12"/>
  <c r="AD2255" i="12" s="1"/>
  <c r="AC2267" i="12"/>
  <c r="AD2267" i="12" s="1"/>
  <c r="AC2251" i="12"/>
  <c r="AD2251" i="12" s="1"/>
  <c r="AC2253" i="12"/>
  <c r="AD2253" i="12" s="1"/>
  <c r="AC2280" i="12"/>
  <c r="AD2280" i="12" s="1"/>
  <c r="AC2368" i="12"/>
  <c r="AD2368" i="12" s="1"/>
  <c r="AC2297" i="12"/>
  <c r="AD2297" i="12" s="1"/>
  <c r="AC2321" i="12"/>
  <c r="AD2321" i="12" s="1"/>
  <c r="AC2480" i="12"/>
  <c r="AD2480" i="12" s="1"/>
  <c r="AC2454" i="12"/>
  <c r="AD2454" i="12" s="1"/>
  <c r="AC2439" i="12"/>
  <c r="AD2439" i="12" s="1"/>
  <c r="AC2472" i="12"/>
  <c r="AD2472" i="12" s="1"/>
  <c r="AC2516" i="12"/>
  <c r="AD2516" i="12" s="1"/>
  <c r="AC2538" i="12"/>
  <c r="AD2538" i="12" s="1"/>
  <c r="AC2528" i="12"/>
  <c r="AD2528" i="12" s="1"/>
  <c r="AC2712" i="12"/>
  <c r="AD2712" i="12" s="1"/>
  <c r="AC2606" i="12"/>
  <c r="AD2606" i="12" s="1"/>
  <c r="AC2614" i="12"/>
  <c r="AD2614" i="12" s="1"/>
  <c r="AC2697" i="12"/>
  <c r="AD2697" i="12" s="1"/>
  <c r="AC2734" i="12"/>
  <c r="AD2734" i="12" s="1"/>
  <c r="AC2696" i="12"/>
  <c r="AD2696" i="12" s="1"/>
  <c r="AC2750" i="12"/>
  <c r="AD2750" i="12" s="1"/>
  <c r="AC2653" i="12"/>
  <c r="AD2653" i="12" s="1"/>
  <c r="AC2833" i="12"/>
  <c r="AD2833" i="12" s="1"/>
  <c r="AC2979" i="12"/>
  <c r="AD2979" i="12" s="1"/>
  <c r="AC2847" i="12"/>
  <c r="AD2847" i="12" s="1"/>
  <c r="AC2810" i="12"/>
  <c r="AD2810" i="12" s="1"/>
  <c r="AC2962" i="12"/>
  <c r="AD2962" i="12" s="1"/>
  <c r="AC2949" i="12"/>
  <c r="AD2949" i="12" s="1"/>
  <c r="AC2910" i="12"/>
  <c r="AD2910" i="12" s="1"/>
  <c r="AC3067" i="12"/>
  <c r="AD3067" i="12" s="1"/>
  <c r="AC2890" i="12"/>
  <c r="AD2890" i="12" s="1"/>
  <c r="AC2914" i="12"/>
  <c r="AD2914" i="12" s="1"/>
  <c r="AC2923" i="12"/>
  <c r="AD2923" i="12" s="1"/>
  <c r="AC2907" i="12"/>
  <c r="AD2907" i="12" s="1"/>
  <c r="AC3113" i="12"/>
  <c r="AD3113" i="12" s="1"/>
  <c r="AC3263" i="12"/>
  <c r="AD3263" i="12" s="1"/>
  <c r="AC3194" i="12"/>
  <c r="AD3194" i="12" s="1"/>
  <c r="AC3328" i="12"/>
  <c r="AD3328" i="12" s="1"/>
  <c r="AC3354" i="12"/>
  <c r="AD3354" i="12" s="1"/>
  <c r="AC3379" i="12"/>
  <c r="AD3379" i="12" s="1"/>
  <c r="AC3171" i="12"/>
  <c r="AD3171" i="12" s="1"/>
  <c r="AC3572" i="12"/>
  <c r="AD3572" i="12" s="1"/>
  <c r="AC3420" i="12"/>
  <c r="AD3420" i="12" s="1"/>
  <c r="AC3606" i="12"/>
  <c r="AD3606" i="12" s="1"/>
  <c r="AC3676" i="12"/>
  <c r="AD3676" i="12" s="1"/>
  <c r="AC3836" i="12"/>
  <c r="AD3836" i="12" s="1"/>
  <c r="AC3913" i="12"/>
  <c r="AD3913" i="12" s="1"/>
  <c r="AC221" i="12"/>
  <c r="AD221" i="12" s="1"/>
  <c r="AC479" i="12"/>
  <c r="AD479" i="12" s="1"/>
  <c r="AA169" i="12"/>
  <c r="Z169" i="12"/>
  <c r="S2852" i="12"/>
  <c r="T2852" i="12" s="1"/>
  <c r="AB2852" i="12" s="1"/>
  <c r="S2908" i="12"/>
  <c r="T2908" i="12" s="1"/>
  <c r="AB2908" i="12" s="1"/>
  <c r="S3005" i="12"/>
  <c r="T3005" i="12" s="1"/>
  <c r="AB3005" i="12" s="1"/>
  <c r="S2894" i="12"/>
  <c r="T2894" i="12" s="1"/>
  <c r="AB2894" i="12" s="1"/>
  <c r="S3099" i="12"/>
  <c r="T3099" i="12" s="1"/>
  <c r="AB3099" i="12" s="1"/>
  <c r="S3140" i="12"/>
  <c r="T3140" i="12" s="1"/>
  <c r="AB3140" i="12" s="1"/>
  <c r="S2886" i="12"/>
  <c r="T2886" i="12" s="1"/>
  <c r="AB2886" i="12" s="1"/>
  <c r="S2911" i="12"/>
  <c r="T2911" i="12" s="1"/>
  <c r="AB2911" i="12" s="1"/>
  <c r="S2976" i="12"/>
  <c r="T2976" i="12" s="1"/>
  <c r="AB2976" i="12" s="1"/>
  <c r="S3003" i="12"/>
  <c r="T3003" i="12" s="1"/>
  <c r="AB3003" i="12" s="1"/>
  <c r="S2975" i="12"/>
  <c r="T2975" i="12" s="1"/>
  <c r="AB2975" i="12" s="1"/>
  <c r="S3044" i="12"/>
  <c r="T3044" i="12" s="1"/>
  <c r="AB3044" i="12" s="1"/>
  <c r="S3155" i="12"/>
  <c r="T3155" i="12" s="1"/>
  <c r="AB3155" i="12" s="1"/>
  <c r="S3063" i="12"/>
  <c r="T3063" i="12" s="1"/>
  <c r="AB3063" i="12" s="1"/>
  <c r="S3200" i="12"/>
  <c r="T3200" i="12" s="1"/>
  <c r="AB3200" i="12" s="1"/>
  <c r="S3344" i="12"/>
  <c r="T3344" i="12" s="1"/>
  <c r="AB3344" i="12" s="1"/>
  <c r="S2974" i="12"/>
  <c r="T2974" i="12" s="1"/>
  <c r="AB2974" i="12" s="1"/>
  <c r="S3176" i="12"/>
  <c r="T3176" i="12" s="1"/>
  <c r="AB3176" i="12" s="1"/>
  <c r="S3332" i="12"/>
  <c r="T3332" i="12" s="1"/>
  <c r="AB3332" i="12" s="1"/>
  <c r="S3261" i="12"/>
  <c r="T3261" i="12" s="1"/>
  <c r="AB3261" i="12" s="1"/>
  <c r="S3220" i="12"/>
  <c r="T3220" i="12" s="1"/>
  <c r="AB3220" i="12" s="1"/>
  <c r="S3239" i="12"/>
  <c r="T3239" i="12" s="1"/>
  <c r="AB3239" i="12" s="1"/>
  <c r="S3314" i="12"/>
  <c r="T3314" i="12" s="1"/>
  <c r="AB3314" i="12" s="1"/>
  <c r="S3422" i="12"/>
  <c r="T3422" i="12" s="1"/>
  <c r="AB3422" i="12" s="1"/>
  <c r="S3301" i="12"/>
  <c r="T3301" i="12" s="1"/>
  <c r="AB3301" i="12" s="1"/>
  <c r="S3226" i="12"/>
  <c r="T3226" i="12" s="1"/>
  <c r="AB3226" i="12" s="1"/>
  <c r="S3321" i="12"/>
  <c r="T3321" i="12" s="1"/>
  <c r="AB3321" i="12" s="1"/>
  <c r="S3139" i="12"/>
  <c r="T3139" i="12" s="1"/>
  <c r="AB3139" i="12" s="1"/>
  <c r="S3297" i="12"/>
  <c r="T3297" i="12" s="1"/>
  <c r="AB3297" i="12" s="1"/>
  <c r="S3503" i="12"/>
  <c r="T3503" i="12" s="1"/>
  <c r="AB3503" i="12" s="1"/>
  <c r="S3466" i="12"/>
  <c r="T3466" i="12" s="1"/>
  <c r="AB3466" i="12" s="1"/>
  <c r="S3335" i="12"/>
  <c r="T3335" i="12" s="1"/>
  <c r="AB3335" i="12" s="1"/>
  <c r="S3469" i="12"/>
  <c r="T3469" i="12" s="1"/>
  <c r="AB3469" i="12" s="1"/>
  <c r="S3555" i="12"/>
  <c r="T3555" i="12" s="1"/>
  <c r="AB3555" i="12" s="1"/>
  <c r="S3589" i="12"/>
  <c r="T3589" i="12" s="1"/>
  <c r="AB3589" i="12" s="1"/>
  <c r="S3516" i="12"/>
  <c r="T3516" i="12" s="1"/>
  <c r="AB3516" i="12" s="1"/>
  <c r="S3396" i="12"/>
  <c r="T3396" i="12" s="1"/>
  <c r="AB3396" i="12" s="1"/>
  <c r="S3471" i="12"/>
  <c r="T3471" i="12" s="1"/>
  <c r="AB3471" i="12" s="1"/>
  <c r="S3530" i="12"/>
  <c r="T3530" i="12" s="1"/>
  <c r="AB3530" i="12" s="1"/>
  <c r="S3554" i="12"/>
  <c r="T3554" i="12" s="1"/>
  <c r="AB3554" i="12" s="1"/>
  <c r="S3445" i="12"/>
  <c r="T3445" i="12" s="1"/>
  <c r="AB3445" i="12" s="1"/>
  <c r="S3509" i="12"/>
  <c r="T3509" i="12" s="1"/>
  <c r="AB3509" i="12" s="1"/>
  <c r="S3465" i="12"/>
  <c r="T3465" i="12" s="1"/>
  <c r="AB3465" i="12" s="1"/>
  <c r="S3400" i="12"/>
  <c r="T3400" i="12" s="1"/>
  <c r="AB3400" i="12" s="1"/>
  <c r="S3540" i="12"/>
  <c r="T3540" i="12" s="1"/>
  <c r="AB3540" i="12" s="1"/>
  <c r="S3378" i="12"/>
  <c r="T3378" i="12" s="1"/>
  <c r="AB3378" i="12" s="1"/>
  <c r="S3771" i="12"/>
  <c r="T3771" i="12" s="1"/>
  <c r="AB3771" i="12" s="1"/>
  <c r="S3624" i="12"/>
  <c r="T3624" i="12" s="1"/>
  <c r="AB3624" i="12" s="1"/>
  <c r="S3693" i="12"/>
  <c r="T3693" i="12" s="1"/>
  <c r="AB3693" i="12" s="1"/>
  <c r="S3661" i="12"/>
  <c r="T3661" i="12" s="1"/>
  <c r="AB3661" i="12" s="1"/>
  <c r="S3762" i="12"/>
  <c r="T3762" i="12" s="1"/>
  <c r="AB3762" i="12" s="1"/>
  <c r="S3859" i="12"/>
  <c r="T3859" i="12" s="1"/>
  <c r="AB3859" i="12" s="1"/>
  <c r="S3828" i="12"/>
  <c r="T3828" i="12" s="1"/>
  <c r="AB3828" i="12" s="1"/>
  <c r="S3854" i="12"/>
  <c r="T3854" i="12" s="1"/>
  <c r="AB3854" i="12" s="1"/>
  <c r="S3722" i="12"/>
  <c r="T3722" i="12" s="1"/>
  <c r="AB3722" i="12" s="1"/>
  <c r="S3653" i="12"/>
  <c r="T3653" i="12" s="1"/>
  <c r="AB3653" i="12" s="1"/>
  <c r="S3793" i="12"/>
  <c r="T3793" i="12" s="1"/>
  <c r="AB3793" i="12" s="1"/>
  <c r="S3756" i="12"/>
  <c r="T3756" i="12" s="1"/>
  <c r="AB3756" i="12" s="1"/>
  <c r="S3741" i="12"/>
  <c r="T3741" i="12" s="1"/>
  <c r="AB3741" i="12" s="1"/>
  <c r="S3774" i="12"/>
  <c r="T3774" i="12" s="1"/>
  <c r="AB3774" i="12" s="1"/>
  <c r="S3811" i="12"/>
  <c r="T3811" i="12" s="1"/>
  <c r="AB3811" i="12" s="1"/>
  <c r="S3899" i="12"/>
  <c r="T3899" i="12" s="1"/>
  <c r="AB3899" i="12" s="1"/>
  <c r="S3929" i="12"/>
  <c r="T3929" i="12" s="1"/>
  <c r="AB3929" i="12" s="1"/>
  <c r="S3857" i="12"/>
  <c r="T3857" i="12" s="1"/>
  <c r="AB3857" i="12" s="1"/>
  <c r="S3911" i="12"/>
  <c r="T3911" i="12" s="1"/>
  <c r="AB3911" i="12" s="1"/>
  <c r="AC409" i="12"/>
  <c r="AD409" i="12" s="1"/>
  <c r="Z245" i="12"/>
  <c r="AA245" i="12"/>
  <c r="Z156" i="12"/>
  <c r="AA156" i="12"/>
  <c r="Z260" i="12"/>
  <c r="AA260" i="12"/>
  <c r="AA253" i="12"/>
  <c r="Z253" i="12"/>
  <c r="AC144" i="12"/>
  <c r="AD144" i="12" s="1"/>
  <c r="Z339" i="12"/>
  <c r="AA339" i="12"/>
  <c r="Z209" i="12"/>
  <c r="AA209" i="12"/>
  <c r="Z149" i="12"/>
  <c r="AA149" i="12"/>
  <c r="Z405" i="12"/>
  <c r="AA405" i="12"/>
  <c r="AA503" i="12"/>
  <c r="Z503" i="12"/>
  <c r="AA227" i="12"/>
  <c r="Z227" i="12"/>
  <c r="AA380" i="12"/>
  <c r="Z380" i="12"/>
  <c r="Z424" i="12"/>
  <c r="AA424" i="12"/>
  <c r="AA403" i="12"/>
  <c r="Z403" i="12"/>
  <c r="AA325" i="12"/>
  <c r="Z325" i="12"/>
  <c r="Z498" i="12"/>
  <c r="AA498" i="12"/>
  <c r="AA651" i="12"/>
  <c r="Z651" i="12"/>
  <c r="Z685" i="12"/>
  <c r="AA685" i="12"/>
  <c r="AA705" i="12"/>
  <c r="Z705" i="12"/>
  <c r="AA374" i="12"/>
  <c r="Z374" i="12"/>
  <c r="AA371" i="12"/>
  <c r="Z371" i="12"/>
  <c r="AA598" i="12"/>
  <c r="Z598" i="12"/>
  <c r="AA511" i="12"/>
  <c r="Z511" i="12"/>
  <c r="Z373" i="12"/>
  <c r="AA373" i="12"/>
  <c r="Z841" i="12"/>
  <c r="AA841" i="12"/>
  <c r="Z506" i="12"/>
  <c r="AA506" i="12"/>
  <c r="Z381" i="12"/>
  <c r="AA381" i="12"/>
  <c r="AA539" i="12"/>
  <c r="Z539" i="12"/>
  <c r="AA323" i="12"/>
  <c r="Z323" i="12"/>
  <c r="Z898" i="12"/>
  <c r="AA898" i="12"/>
  <c r="Z532" i="12"/>
  <c r="AA532" i="12"/>
  <c r="AA672" i="12"/>
  <c r="Z672" i="12"/>
  <c r="Z627" i="12"/>
  <c r="AA627" i="12"/>
  <c r="AA878" i="12"/>
  <c r="Z878" i="12"/>
  <c r="Z721" i="12"/>
  <c r="AA721" i="12"/>
  <c r="AA748" i="12"/>
  <c r="Z748" i="12"/>
  <c r="Z797" i="12"/>
  <c r="AA797" i="12"/>
  <c r="Z752" i="12"/>
  <c r="AA752" i="12"/>
  <c r="AA730" i="12"/>
  <c r="Z730" i="12"/>
  <c r="Z658" i="12"/>
  <c r="AA658" i="12"/>
  <c r="AA976" i="12"/>
  <c r="Z976" i="12"/>
  <c r="AA942" i="12"/>
  <c r="Z942" i="12"/>
  <c r="Z941" i="12"/>
  <c r="AA941" i="12"/>
  <c r="AA825" i="12"/>
  <c r="Z825" i="12"/>
  <c r="AA1106" i="12"/>
  <c r="Z1106" i="12"/>
  <c r="Z1099" i="12"/>
  <c r="AA1099" i="12"/>
  <c r="AA967" i="12"/>
  <c r="Z967" i="12"/>
  <c r="AA1004" i="12"/>
  <c r="Z1004" i="12"/>
  <c r="AA1044" i="12"/>
  <c r="Z1044" i="12"/>
  <c r="AA812" i="12"/>
  <c r="Z812" i="12"/>
  <c r="AA816" i="12"/>
  <c r="Z816" i="12"/>
  <c r="Z739" i="12"/>
  <c r="AA739" i="12"/>
  <c r="Z980" i="12"/>
  <c r="AA980" i="12"/>
  <c r="Z940" i="12"/>
  <c r="AA940" i="12"/>
  <c r="Z1284" i="12"/>
  <c r="AA1284" i="12"/>
  <c r="AA1362" i="12"/>
  <c r="Z1362" i="12"/>
  <c r="AA1304" i="12"/>
  <c r="Z1304" i="12"/>
  <c r="AA1017" i="12"/>
  <c r="Z1017" i="12"/>
  <c r="Z1034" i="12"/>
  <c r="AA1034" i="12"/>
  <c r="Z1226" i="12"/>
  <c r="AA1226" i="12"/>
  <c r="AA1030" i="12"/>
  <c r="Z1030" i="12"/>
  <c r="Z1273" i="12"/>
  <c r="AA1273" i="12"/>
  <c r="AA1365" i="12"/>
  <c r="Z1365" i="12"/>
  <c r="Z1275" i="12"/>
  <c r="AA1275" i="12"/>
  <c r="Z1005" i="12"/>
  <c r="AA1005" i="12"/>
  <c r="AA1252" i="12"/>
  <c r="Z1252" i="12"/>
  <c r="AA1331" i="12"/>
  <c r="Z1331" i="12"/>
  <c r="Z1342" i="12"/>
  <c r="AA1342" i="12"/>
  <c r="Z1451" i="12"/>
  <c r="AA1451" i="12"/>
  <c r="AA1244" i="12"/>
  <c r="Z1244" i="12"/>
  <c r="Z1508" i="12"/>
  <c r="AA1508" i="12"/>
  <c r="Z1392" i="12"/>
  <c r="AA1392" i="12"/>
  <c r="AA1528" i="12"/>
  <c r="Z1528" i="12"/>
  <c r="Z1480" i="12"/>
  <c r="AA1480" i="12"/>
  <c r="Z1363" i="12"/>
  <c r="AA1363" i="12"/>
  <c r="Z1369" i="12"/>
  <c r="AA1369" i="12"/>
  <c r="Z1325" i="12"/>
  <c r="AA1325" i="12"/>
  <c r="Z1424" i="12"/>
  <c r="AA1424" i="12"/>
  <c r="Z1521" i="12"/>
  <c r="AA1521" i="12"/>
  <c r="Z1404" i="12"/>
  <c r="AA1404" i="12"/>
  <c r="Z1397" i="12"/>
  <c r="AA1397" i="12"/>
  <c r="Z1695" i="12"/>
  <c r="AA1695" i="12"/>
  <c r="Z1562" i="12"/>
  <c r="AA1562" i="12"/>
  <c r="Z1703" i="12"/>
  <c r="AA1703" i="12"/>
  <c r="Z1739" i="12"/>
  <c r="AA1739" i="12"/>
  <c r="Z1371" i="12"/>
  <c r="AA1371" i="12"/>
  <c r="Z1623" i="12"/>
  <c r="AA1623" i="12"/>
  <c r="Z1549" i="12"/>
  <c r="AA1549" i="12"/>
  <c r="Z1716" i="12"/>
  <c r="AA1716" i="12"/>
  <c r="Z1530" i="12"/>
  <c r="AA1530" i="12"/>
  <c r="AA1503" i="12"/>
  <c r="Z1503" i="12"/>
  <c r="Z1607" i="12"/>
  <c r="AA1607" i="12"/>
  <c r="AA1799" i="12"/>
  <c r="Z1799" i="12"/>
  <c r="Z1801" i="12"/>
  <c r="AA1801" i="12"/>
  <c r="AA1660" i="12"/>
  <c r="Z1660" i="12"/>
  <c r="AA1773" i="12"/>
  <c r="Z1773" i="12"/>
  <c r="Z1672" i="12"/>
  <c r="AA1672" i="12"/>
  <c r="AA1878" i="12"/>
  <c r="Z1878" i="12"/>
  <c r="AA1828" i="12"/>
  <c r="Z1828" i="12"/>
  <c r="AA1838" i="12"/>
  <c r="Z1838" i="12"/>
  <c r="Z1757" i="12"/>
  <c r="AA1757" i="12"/>
  <c r="Z1908" i="12"/>
  <c r="AA1908" i="12"/>
  <c r="Z1813" i="12"/>
  <c r="AA1813" i="12"/>
  <c r="Z1742" i="12"/>
  <c r="AA1742" i="12"/>
  <c r="AA1819" i="12"/>
  <c r="Z1819" i="12"/>
  <c r="Z1812" i="12"/>
  <c r="AA1812" i="12"/>
  <c r="Z1976" i="12"/>
  <c r="AA1976" i="12"/>
  <c r="Z2093" i="12"/>
  <c r="AA2093" i="12"/>
  <c r="AA1977" i="12"/>
  <c r="Z1977" i="12"/>
  <c r="AA1827" i="12"/>
  <c r="Z1827" i="12"/>
  <c r="AA2021" i="12"/>
  <c r="Z2021" i="12"/>
  <c r="Z2022" i="12"/>
  <c r="AA2022" i="12"/>
  <c r="Z1994" i="12"/>
  <c r="AA1994" i="12"/>
  <c r="Z2032" i="12"/>
  <c r="AA2032" i="12"/>
  <c r="Z1883" i="12"/>
  <c r="AA1883" i="12"/>
  <c r="AA2030" i="12"/>
  <c r="Z2030" i="12"/>
  <c r="AA1984" i="12"/>
  <c r="Z1984" i="12"/>
  <c r="Z1991" i="12"/>
  <c r="AA1991" i="12"/>
  <c r="Z2253" i="12"/>
  <c r="AA2253" i="12"/>
  <c r="AA2069" i="12"/>
  <c r="Z2069" i="12"/>
  <c r="AA2088" i="12"/>
  <c r="Z2088" i="12"/>
  <c r="AA1972" i="12"/>
  <c r="Z1972" i="12"/>
  <c r="AA2131" i="12"/>
  <c r="Z2131" i="12"/>
  <c r="AA2282" i="12"/>
  <c r="Z2282" i="12"/>
  <c r="Z2150" i="12"/>
  <c r="AA2150" i="12"/>
  <c r="AA2084" i="12"/>
  <c r="Z2084" i="12"/>
  <c r="Z2232" i="12"/>
  <c r="AA2232" i="12"/>
  <c r="Z2178" i="12"/>
  <c r="AA2178" i="12"/>
  <c r="Z2185" i="12"/>
  <c r="AA2185" i="12"/>
  <c r="AA2223" i="12"/>
  <c r="Z2223" i="12"/>
  <c r="Z2197" i="12"/>
  <c r="AA2197" i="12"/>
  <c r="Z2398" i="12"/>
  <c r="AA2398" i="12"/>
  <c r="AA2494" i="12"/>
  <c r="Z2494" i="12"/>
  <c r="AA2409" i="12"/>
  <c r="Z2409" i="12"/>
  <c r="Z2332" i="12"/>
  <c r="AA2332" i="12"/>
  <c r="AA2419" i="12"/>
  <c r="Z2419" i="12"/>
  <c r="Z2346" i="12"/>
  <c r="AA2346" i="12"/>
  <c r="AA2412" i="12"/>
  <c r="Z2412" i="12"/>
  <c r="Z2492" i="12"/>
  <c r="AA2492" i="12"/>
  <c r="AA2364" i="12"/>
  <c r="Z2364" i="12"/>
  <c r="AA2434" i="12"/>
  <c r="Z2434" i="12"/>
  <c r="AA2515" i="12"/>
  <c r="Z2515" i="12"/>
  <c r="AA2448" i="12"/>
  <c r="Z2448" i="12"/>
  <c r="Z2544" i="12"/>
  <c r="AA2544" i="12"/>
  <c r="AA2528" i="12"/>
  <c r="Z2528" i="12"/>
  <c r="AA2612" i="12"/>
  <c r="Z2612" i="12"/>
  <c r="AA2498" i="12"/>
  <c r="Z2498" i="12"/>
  <c r="AA2539" i="12"/>
  <c r="Z2539" i="12"/>
  <c r="AA2580" i="12"/>
  <c r="Z2580" i="12"/>
  <c r="Z2547" i="12"/>
  <c r="AA2547" i="12"/>
  <c r="AA2569" i="12"/>
  <c r="Z2569" i="12"/>
  <c r="AA2639" i="12"/>
  <c r="Z2639" i="12"/>
  <c r="AA2618" i="12"/>
  <c r="Z2618" i="12"/>
  <c r="Z2753" i="12"/>
  <c r="AA2753" i="12"/>
  <c r="Z2700" i="12"/>
  <c r="AA2700" i="12"/>
  <c r="AA2567" i="12"/>
  <c r="Z2567" i="12"/>
  <c r="Z2652" i="12"/>
  <c r="AA2652" i="12"/>
  <c r="AA2680" i="12"/>
  <c r="Z2680" i="12"/>
  <c r="Z2673" i="12"/>
  <c r="AA2673" i="12"/>
  <c r="AA2674" i="12"/>
  <c r="Z2674" i="12"/>
  <c r="Z2643" i="12"/>
  <c r="AA2643" i="12"/>
  <c r="Z2876" i="12"/>
  <c r="AA2876" i="12"/>
  <c r="AA2861" i="12"/>
  <c r="Z2861" i="12"/>
  <c r="Z2795" i="12"/>
  <c r="AA2795" i="12"/>
  <c r="AA2817" i="12"/>
  <c r="Z2817" i="12"/>
  <c r="AA2785" i="12"/>
  <c r="Z2785" i="12"/>
  <c r="AA3061" i="12"/>
  <c r="Z3061" i="12"/>
  <c r="Z2825" i="12"/>
  <c r="AA2825" i="12"/>
  <c r="Z2748" i="12"/>
  <c r="AA2748" i="12"/>
  <c r="AA2925" i="12"/>
  <c r="Z2925" i="12"/>
  <c r="Z2806" i="12"/>
  <c r="AA2806" i="12"/>
  <c r="AA3020" i="12"/>
  <c r="Z3020" i="12"/>
  <c r="AA2914" i="12"/>
  <c r="Z2914" i="12"/>
  <c r="AA2903" i="12"/>
  <c r="Z2903" i="12"/>
  <c r="Z2890" i="12"/>
  <c r="AA2890" i="12"/>
  <c r="AA3016" i="12"/>
  <c r="Z3016" i="12"/>
  <c r="Z2950" i="12"/>
  <c r="AA2950" i="12"/>
  <c r="AA2990" i="12"/>
  <c r="Z2990" i="12"/>
  <c r="Z2931" i="12"/>
  <c r="AA2931" i="12"/>
  <c r="AA2956" i="12"/>
  <c r="Z2956" i="12"/>
  <c r="AA3019" i="12"/>
  <c r="Z3019" i="12"/>
  <c r="AA3120" i="12"/>
  <c r="Z3120" i="12"/>
  <c r="Z3160" i="12"/>
  <c r="AA3160" i="12"/>
  <c r="AA3320" i="12"/>
  <c r="Z3320" i="12"/>
  <c r="AA3072" i="12"/>
  <c r="Z3072" i="12"/>
  <c r="AA3191" i="12"/>
  <c r="Z3191" i="12"/>
  <c r="AA3221" i="12"/>
  <c r="Z3221" i="12"/>
  <c r="Z3298" i="12"/>
  <c r="AA3298" i="12"/>
  <c r="Z3337" i="12"/>
  <c r="AA3337" i="12"/>
  <c r="Z3151" i="12"/>
  <c r="AA3151" i="12"/>
  <c r="AA3158" i="12"/>
  <c r="Z3158" i="12"/>
  <c r="Z3174" i="12"/>
  <c r="AA3174" i="12"/>
  <c r="Z3280" i="12"/>
  <c r="AA3280" i="12"/>
  <c r="AA3284" i="12"/>
  <c r="Z3284" i="12"/>
  <c r="Z3321" i="12"/>
  <c r="AA3321" i="12"/>
  <c r="AA3363" i="12"/>
  <c r="Z3363" i="12"/>
  <c r="Z3345" i="12"/>
  <c r="AA3345" i="12"/>
  <c r="Z3204" i="12"/>
  <c r="AA3204" i="12"/>
  <c r="AA3350" i="12"/>
  <c r="Z3350" i="12"/>
  <c r="AA3542" i="12"/>
  <c r="Z3542" i="12"/>
  <c r="Z3548" i="12"/>
  <c r="AA3548" i="12"/>
  <c r="AA3432" i="12"/>
  <c r="Z3432" i="12"/>
  <c r="AA3617" i="12"/>
  <c r="Z3617" i="12"/>
  <c r="Z3607" i="12"/>
  <c r="AA3607" i="12"/>
  <c r="AA3471" i="12"/>
  <c r="Z3471" i="12"/>
  <c r="Z3467" i="12"/>
  <c r="AA3467" i="12"/>
  <c r="AA3552" i="12"/>
  <c r="Z3552" i="12"/>
  <c r="Z3497" i="12"/>
  <c r="AA3497" i="12"/>
  <c r="AA3515" i="12"/>
  <c r="Z3515" i="12"/>
  <c r="AA3424" i="12"/>
  <c r="Z3424" i="12"/>
  <c r="Z3578" i="12"/>
  <c r="AA3578" i="12"/>
  <c r="Z3521" i="12"/>
  <c r="AA3521" i="12"/>
  <c r="Z3841" i="12"/>
  <c r="AA3841" i="12"/>
  <c r="AA3512" i="12"/>
  <c r="Z3512" i="12"/>
  <c r="AA3362" i="12"/>
  <c r="Z3362" i="12"/>
  <c r="AA3816" i="12"/>
  <c r="Z3816" i="12"/>
  <c r="Z3682" i="12"/>
  <c r="AA3682" i="12"/>
  <c r="Z3803" i="12"/>
  <c r="AA3803" i="12"/>
  <c r="Z3694" i="12"/>
  <c r="AA3694" i="12"/>
  <c r="Z3716" i="12"/>
  <c r="AA3716" i="12"/>
  <c r="Z3765" i="12"/>
  <c r="AA3765" i="12"/>
  <c r="AA3752" i="12"/>
  <c r="Z3752" i="12"/>
  <c r="Z3669" i="12"/>
  <c r="AA3669" i="12"/>
  <c r="Z3622" i="12"/>
  <c r="AA3622" i="12"/>
  <c r="Z3720" i="12"/>
  <c r="AA3720" i="12"/>
  <c r="Z3757" i="12"/>
  <c r="AA3757" i="12"/>
  <c r="AA3746" i="12"/>
  <c r="Z3746" i="12"/>
  <c r="Z3709" i="12"/>
  <c r="AA3709" i="12"/>
  <c r="AA3812" i="12"/>
  <c r="Z3812" i="12"/>
  <c r="Z3824" i="12"/>
  <c r="AA3824" i="12"/>
  <c r="Z3831" i="12"/>
  <c r="AA3831" i="12"/>
  <c r="Z3931" i="12"/>
  <c r="AA3931" i="12"/>
  <c r="AA3927" i="12"/>
  <c r="Z3927" i="12"/>
  <c r="Z3871" i="12"/>
  <c r="AA3871" i="12"/>
  <c r="AC297" i="12"/>
  <c r="AD297" i="12" s="1"/>
  <c r="AC468" i="12"/>
  <c r="AD468" i="12" s="1"/>
  <c r="AC505" i="12"/>
  <c r="AD505" i="12" s="1"/>
  <c r="AC161" i="12"/>
  <c r="AD161" i="12" s="1"/>
  <c r="AC371" i="12"/>
  <c r="AD371" i="12" s="1"/>
  <c r="AC345" i="12"/>
  <c r="AD345" i="12" s="1"/>
  <c r="AC600" i="12"/>
  <c r="AD600" i="12" s="1"/>
  <c r="AC320" i="12"/>
  <c r="AD320" i="12" s="1"/>
  <c r="AC448" i="12"/>
  <c r="AD448" i="12" s="1"/>
  <c r="AC422" i="12"/>
  <c r="AD422" i="12" s="1"/>
  <c r="AC613" i="12"/>
  <c r="AD613" i="12" s="1"/>
  <c r="AC656" i="12"/>
  <c r="AD656" i="12" s="1"/>
  <c r="AC654" i="12"/>
  <c r="AD654" i="12" s="1"/>
  <c r="AC670" i="12"/>
  <c r="AD670" i="12" s="1"/>
  <c r="AC834" i="12"/>
  <c r="AD834" i="12" s="1"/>
  <c r="AC572" i="12"/>
  <c r="AD572" i="12" s="1"/>
  <c r="AC916" i="12"/>
  <c r="AD916" i="12" s="1"/>
  <c r="AC687" i="12"/>
  <c r="AD687" i="12" s="1"/>
  <c r="AC692" i="12"/>
  <c r="AD692" i="12" s="1"/>
  <c r="AC911" i="12"/>
  <c r="AD911" i="12" s="1"/>
  <c r="AC637" i="12"/>
  <c r="AD637" i="12" s="1"/>
  <c r="AC919" i="12"/>
  <c r="AD919" i="12" s="1"/>
  <c r="AC998" i="12"/>
  <c r="AD998" i="12" s="1"/>
  <c r="AC809" i="12"/>
  <c r="AD809" i="12" s="1"/>
  <c r="AC779" i="12"/>
  <c r="AD779" i="12" s="1"/>
  <c r="AC679" i="12"/>
  <c r="AD679" i="12" s="1"/>
  <c r="AC912" i="12"/>
  <c r="AD912" i="12" s="1"/>
  <c r="AC1086" i="12"/>
  <c r="AD1086" i="12" s="1"/>
  <c r="AC993" i="12"/>
  <c r="AD993" i="12" s="1"/>
  <c r="AC729" i="12"/>
  <c r="AD729" i="12" s="1"/>
  <c r="AC772" i="12"/>
  <c r="AD772" i="12" s="1"/>
  <c r="AC864" i="12"/>
  <c r="AD864" i="12" s="1"/>
  <c r="AC1120" i="12"/>
  <c r="AD1120" i="12" s="1"/>
  <c r="AC1151" i="12"/>
  <c r="AD1151" i="12" s="1"/>
  <c r="AC918" i="12"/>
  <c r="AD918" i="12" s="1"/>
  <c r="AC1105" i="12"/>
  <c r="AD1105" i="12" s="1"/>
  <c r="AC1203" i="12"/>
  <c r="AD1203" i="12" s="1"/>
  <c r="AC999" i="12"/>
  <c r="AD999" i="12" s="1"/>
  <c r="AC1195" i="12"/>
  <c r="AD1195" i="12" s="1"/>
  <c r="AC913" i="12"/>
  <c r="AD913" i="12" s="1"/>
  <c r="AC1196" i="12"/>
  <c r="AD1196" i="12" s="1"/>
  <c r="AC1012" i="12"/>
  <c r="AD1012" i="12" s="1"/>
  <c r="AC857" i="12"/>
  <c r="AD857" i="12" s="1"/>
  <c r="AC1117" i="12"/>
  <c r="AD1117" i="12" s="1"/>
  <c r="AC1040" i="12"/>
  <c r="AD1040" i="12" s="1"/>
  <c r="AC1297" i="12"/>
  <c r="AD1297" i="12" s="1"/>
  <c r="AC1358" i="12"/>
  <c r="AD1358" i="12" s="1"/>
  <c r="AC1355" i="12"/>
  <c r="AD1355" i="12" s="1"/>
  <c r="AC1177" i="12"/>
  <c r="AD1177" i="12" s="1"/>
  <c r="AC1113" i="12"/>
  <c r="AD1113" i="12" s="1"/>
  <c r="AC1308" i="12"/>
  <c r="AD1308" i="12" s="1"/>
  <c r="AC1343" i="12"/>
  <c r="AD1343" i="12" s="1"/>
  <c r="AC1315" i="12"/>
  <c r="AD1315" i="12" s="1"/>
  <c r="AC1356" i="12"/>
  <c r="AD1356" i="12" s="1"/>
  <c r="AC1202" i="12"/>
  <c r="AD1202" i="12" s="1"/>
  <c r="AC1461" i="12"/>
  <c r="AD1461" i="12" s="1"/>
  <c r="AC1397" i="12"/>
  <c r="AD1397" i="12" s="1"/>
  <c r="AC1438" i="12"/>
  <c r="AD1438" i="12" s="1"/>
  <c r="AC1478" i="12"/>
  <c r="AD1478" i="12" s="1"/>
  <c r="AC1402" i="12"/>
  <c r="AD1402" i="12" s="1"/>
  <c r="AC1394" i="12"/>
  <c r="AD1394" i="12" s="1"/>
  <c r="AC1582" i="12"/>
  <c r="AD1582" i="12" s="1"/>
  <c r="AC1389" i="12"/>
  <c r="AD1389" i="12" s="1"/>
  <c r="AC1341" i="12"/>
  <c r="AD1341" i="12" s="1"/>
  <c r="AC1437" i="12"/>
  <c r="AD1437" i="12" s="1"/>
  <c r="AC1661" i="12"/>
  <c r="AD1661" i="12" s="1"/>
  <c r="AC1699" i="12"/>
  <c r="AD1699" i="12" s="1"/>
  <c r="AC1512" i="12"/>
  <c r="AD1512" i="12" s="1"/>
  <c r="AC1741" i="12"/>
  <c r="AD1741" i="12" s="1"/>
  <c r="AC1682" i="12"/>
  <c r="AD1682" i="12" s="1"/>
  <c r="AC1693" i="12"/>
  <c r="AD1693" i="12" s="1"/>
  <c r="AC1718" i="12"/>
  <c r="AD1718" i="12" s="1"/>
  <c r="AC1577" i="12"/>
  <c r="AD1577" i="12" s="1"/>
  <c r="AC1634" i="12"/>
  <c r="AD1634" i="12" s="1"/>
  <c r="AC1811" i="12"/>
  <c r="AD1811" i="12" s="1"/>
  <c r="AC1935" i="12"/>
  <c r="AD1935" i="12" s="1"/>
  <c r="AC1612" i="12"/>
  <c r="AD1612" i="12" s="1"/>
  <c r="AC1794" i="12"/>
  <c r="AD1794" i="12" s="1"/>
  <c r="AC1745" i="12"/>
  <c r="AD1745" i="12" s="1"/>
  <c r="AC1872" i="12"/>
  <c r="AD1872" i="12" s="1"/>
  <c r="AC2041" i="12"/>
  <c r="AD2041" i="12" s="1"/>
  <c r="AC2013" i="12"/>
  <c r="AD2013" i="12" s="1"/>
  <c r="AC1902" i="12"/>
  <c r="AD1902" i="12" s="1"/>
  <c r="AC1863" i="12"/>
  <c r="AD1863" i="12" s="1"/>
  <c r="AC2006" i="12"/>
  <c r="AD2006" i="12" s="1"/>
  <c r="AC2121" i="12"/>
  <c r="AD2121" i="12" s="1"/>
  <c r="AC2037" i="12"/>
  <c r="AD2037" i="12" s="1"/>
  <c r="AC2005" i="12"/>
  <c r="AD2005" i="12" s="1"/>
  <c r="AC1998" i="12"/>
  <c r="AD1998" i="12" s="1"/>
  <c r="AC2011" i="12"/>
  <c r="AD2011" i="12" s="1"/>
  <c r="AC1995" i="12"/>
  <c r="AD1995" i="12" s="1"/>
  <c r="AC1974" i="12"/>
  <c r="AD1974" i="12" s="1"/>
  <c r="AC2141" i="12"/>
  <c r="AD2141" i="12" s="1"/>
  <c r="AC2093" i="12"/>
  <c r="AD2093" i="12" s="1"/>
  <c r="AC2114" i="12"/>
  <c r="AD2114" i="12" s="1"/>
  <c r="AC2202" i="12"/>
  <c r="AD2202" i="12" s="1"/>
  <c r="AC2224" i="12"/>
  <c r="AD2224" i="12" s="1"/>
  <c r="AC2285" i="12"/>
  <c r="AD2285" i="12" s="1"/>
  <c r="AC2234" i="12"/>
  <c r="AD2234" i="12" s="1"/>
  <c r="AC2212" i="12"/>
  <c r="AD2212" i="12" s="1"/>
  <c r="AC2319" i="12"/>
  <c r="AD2319" i="12" s="1"/>
  <c r="AC2327" i="12"/>
  <c r="AD2327" i="12" s="1"/>
  <c r="AC2323" i="12"/>
  <c r="AD2323" i="12" s="1"/>
  <c r="AC2410" i="12"/>
  <c r="AD2410" i="12" s="1"/>
  <c r="AC2408" i="12"/>
  <c r="AD2408" i="12" s="1"/>
  <c r="AC2444" i="12"/>
  <c r="AD2444" i="12" s="1"/>
  <c r="AC2549" i="12"/>
  <c r="AD2549" i="12" s="1"/>
  <c r="AC2594" i="12"/>
  <c r="AD2594" i="12" s="1"/>
  <c r="AC2622" i="12"/>
  <c r="AD2622" i="12" s="1"/>
  <c r="AC2555" i="12"/>
  <c r="AD2555" i="12" s="1"/>
  <c r="AC2631" i="12"/>
  <c r="AD2631" i="12" s="1"/>
  <c r="AC2632" i="12"/>
  <c r="AD2632" i="12" s="1"/>
  <c r="AC2806" i="12"/>
  <c r="AD2806" i="12" s="1"/>
  <c r="AC2702" i="12"/>
  <c r="AD2702" i="12" s="1"/>
  <c r="AC2682" i="12"/>
  <c r="AD2682" i="12" s="1"/>
  <c r="AC2732" i="12"/>
  <c r="AD2732" i="12" s="1"/>
  <c r="AC2714" i="12"/>
  <c r="AD2714" i="12" s="1"/>
  <c r="AC2798" i="12"/>
  <c r="AD2798" i="12" s="1"/>
  <c r="AC2784" i="12"/>
  <c r="AD2784" i="12" s="1"/>
  <c r="AC2811" i="12"/>
  <c r="AD2811" i="12" s="1"/>
  <c r="AC2860" i="12"/>
  <c r="AD2860" i="12" s="1"/>
  <c r="AC2897" i="12"/>
  <c r="AD2897" i="12" s="1"/>
  <c r="AC2929" i="12"/>
  <c r="AD2929" i="12" s="1"/>
  <c r="AC3040" i="12"/>
  <c r="AD3040" i="12" s="1"/>
  <c r="AC2937" i="12"/>
  <c r="AD2937" i="12" s="1"/>
  <c r="AC3041" i="12"/>
  <c r="AD3041" i="12" s="1"/>
  <c r="AC2934" i="12"/>
  <c r="AD2934" i="12" s="1"/>
  <c r="AC3256" i="12"/>
  <c r="AD3256" i="12" s="1"/>
  <c r="AC3262" i="12"/>
  <c r="AD3262" i="12" s="1"/>
  <c r="AC3151" i="12"/>
  <c r="AD3151" i="12" s="1"/>
  <c r="AC3265" i="12"/>
  <c r="AD3265" i="12" s="1"/>
  <c r="AC3334" i="12"/>
  <c r="AD3334" i="12" s="1"/>
  <c r="AC3391" i="12"/>
  <c r="AD3391" i="12" s="1"/>
  <c r="AC3355" i="12"/>
  <c r="AD3355" i="12" s="1"/>
  <c r="AC3279" i="12"/>
  <c r="AD3279" i="12" s="1"/>
  <c r="AC3315" i="12"/>
  <c r="AD3315" i="12" s="1"/>
  <c r="AC3590" i="12"/>
  <c r="AD3590" i="12" s="1"/>
  <c r="AC3501" i="12"/>
  <c r="AD3501" i="12" s="1"/>
  <c r="AC3535" i="12"/>
  <c r="AD3535" i="12" s="1"/>
  <c r="AC3625" i="12"/>
  <c r="AD3625" i="12" s="1"/>
  <c r="AC3547" i="12"/>
  <c r="AD3547" i="12" s="1"/>
  <c r="AC3481" i="12"/>
  <c r="AD3481" i="12" s="1"/>
  <c r="AC3765" i="12"/>
  <c r="AD3765" i="12" s="1"/>
  <c r="AC3893" i="12"/>
  <c r="AD3893" i="12" s="1"/>
  <c r="AC3892" i="12"/>
  <c r="AD3892" i="12" s="1"/>
  <c r="AA216" i="12"/>
  <c r="Z216" i="12"/>
  <c r="AC404" i="12"/>
  <c r="AD404" i="12" s="1"/>
  <c r="Z148" i="12"/>
  <c r="AA148" i="12"/>
  <c r="AA168" i="12"/>
  <c r="Z168" i="12"/>
  <c r="AC260" i="12"/>
  <c r="AD260" i="12" s="1"/>
  <c r="Z147" i="12"/>
  <c r="AA147" i="12"/>
  <c r="S2824" i="12"/>
  <c r="T2824" i="12" s="1"/>
  <c r="AB2824" i="12" s="1"/>
  <c r="S2977" i="12"/>
  <c r="T2977" i="12" s="1"/>
  <c r="AB2977" i="12" s="1"/>
  <c r="S3079" i="12"/>
  <c r="T3079" i="12" s="1"/>
  <c r="AB3079" i="12" s="1"/>
  <c r="S3025" i="12"/>
  <c r="T3025" i="12" s="1"/>
  <c r="AB3025" i="12" s="1"/>
  <c r="S2981" i="12"/>
  <c r="T2981" i="12" s="1"/>
  <c r="AB2981" i="12" s="1"/>
  <c r="S2884" i="12"/>
  <c r="T2884" i="12" s="1"/>
  <c r="AB2884" i="12" s="1"/>
  <c r="S3084" i="12"/>
  <c r="T3084" i="12" s="1"/>
  <c r="AB3084" i="12" s="1"/>
  <c r="S2941" i="12"/>
  <c r="T2941" i="12" s="1"/>
  <c r="AB2941" i="12" s="1"/>
  <c r="S2986" i="12"/>
  <c r="T2986" i="12" s="1"/>
  <c r="AB2986" i="12" s="1"/>
  <c r="S3031" i="12"/>
  <c r="T3031" i="12" s="1"/>
  <c r="AB3031" i="12" s="1"/>
  <c r="S3027" i="12"/>
  <c r="T3027" i="12" s="1"/>
  <c r="AB3027" i="12" s="1"/>
  <c r="S3089" i="12"/>
  <c r="T3089" i="12" s="1"/>
  <c r="AB3089" i="12" s="1"/>
  <c r="S3178" i="12"/>
  <c r="T3178" i="12" s="1"/>
  <c r="AB3178" i="12" s="1"/>
  <c r="S2969" i="12"/>
  <c r="T2969" i="12" s="1"/>
  <c r="AB2969" i="12" s="1"/>
  <c r="S3246" i="12"/>
  <c r="T3246" i="12" s="1"/>
  <c r="AB3246" i="12" s="1"/>
  <c r="S3181" i="12"/>
  <c r="T3181" i="12" s="1"/>
  <c r="AB3181" i="12" s="1"/>
  <c r="S3072" i="12"/>
  <c r="T3072" i="12" s="1"/>
  <c r="AB3072" i="12" s="1"/>
  <c r="S3147" i="12"/>
  <c r="T3147" i="12" s="1"/>
  <c r="AB3147" i="12" s="1"/>
  <c r="S3141" i="12"/>
  <c r="T3141" i="12" s="1"/>
  <c r="AB3141" i="12" s="1"/>
  <c r="S3365" i="12"/>
  <c r="T3365" i="12" s="1"/>
  <c r="AB3365" i="12" s="1"/>
  <c r="S3308" i="12"/>
  <c r="T3308" i="12" s="1"/>
  <c r="AB3308" i="12" s="1"/>
  <c r="S3317" i="12"/>
  <c r="T3317" i="12" s="1"/>
  <c r="AB3317" i="12" s="1"/>
  <c r="S3159" i="12"/>
  <c r="T3159" i="12" s="1"/>
  <c r="AB3159" i="12" s="1"/>
  <c r="S3253" i="12"/>
  <c r="T3253" i="12" s="1"/>
  <c r="AB3253" i="12" s="1"/>
  <c r="S3348" i="12"/>
  <c r="T3348" i="12" s="1"/>
  <c r="AB3348" i="12" s="1"/>
  <c r="S3336" i="12"/>
  <c r="T3336" i="12" s="1"/>
  <c r="AB3336" i="12" s="1"/>
  <c r="S3258" i="12"/>
  <c r="T3258" i="12" s="1"/>
  <c r="AB3258" i="12" s="1"/>
  <c r="S3403" i="12"/>
  <c r="T3403" i="12" s="1"/>
  <c r="AB3403" i="12" s="1"/>
  <c r="S3476" i="12"/>
  <c r="T3476" i="12" s="1"/>
  <c r="AB3476" i="12" s="1"/>
  <c r="S3240" i="12"/>
  <c r="T3240" i="12" s="1"/>
  <c r="AB3240" i="12" s="1"/>
  <c r="S3514" i="12"/>
  <c r="T3514" i="12" s="1"/>
  <c r="AB3514" i="12" s="1"/>
  <c r="S3415" i="12"/>
  <c r="T3415" i="12" s="1"/>
  <c r="AB3415" i="12" s="1"/>
  <c r="S3588" i="12"/>
  <c r="T3588" i="12" s="1"/>
  <c r="AB3588" i="12" s="1"/>
  <c r="S3538" i="12"/>
  <c r="T3538" i="12" s="1"/>
  <c r="AB3538" i="12" s="1"/>
  <c r="S3513" i="12"/>
  <c r="T3513" i="12" s="1"/>
  <c r="AB3513" i="12" s="1"/>
  <c r="S3478" i="12"/>
  <c r="T3478" i="12" s="1"/>
  <c r="AB3478" i="12" s="1"/>
  <c r="S3521" i="12"/>
  <c r="T3521" i="12" s="1"/>
  <c r="AB3521" i="12" s="1"/>
  <c r="S3574" i="12"/>
  <c r="T3574" i="12" s="1"/>
  <c r="AB3574" i="12" s="1"/>
  <c r="S3405" i="12"/>
  <c r="T3405" i="12" s="1"/>
  <c r="AB3405" i="12" s="1"/>
  <c r="S3407" i="12"/>
  <c r="T3407" i="12" s="1"/>
  <c r="AB3407" i="12" s="1"/>
  <c r="S3645" i="12"/>
  <c r="T3645" i="12" s="1"/>
  <c r="AB3645" i="12" s="1"/>
  <c r="S3559" i="12"/>
  <c r="T3559" i="12" s="1"/>
  <c r="AB3559" i="12" s="1"/>
  <c r="S3428" i="12"/>
  <c r="T3428" i="12" s="1"/>
  <c r="AB3428" i="12" s="1"/>
  <c r="S3488" i="12"/>
  <c r="T3488" i="12" s="1"/>
  <c r="AB3488" i="12" s="1"/>
  <c r="S3643" i="12"/>
  <c r="T3643" i="12" s="1"/>
  <c r="AB3643" i="12" s="1"/>
  <c r="S3423" i="12"/>
  <c r="T3423" i="12" s="1"/>
  <c r="AB3423" i="12" s="1"/>
  <c r="S3802" i="12"/>
  <c r="T3802" i="12" s="1"/>
  <c r="AB3802" i="12" s="1"/>
  <c r="S3626" i="12"/>
  <c r="T3626" i="12" s="1"/>
  <c r="AB3626" i="12" s="1"/>
  <c r="S3671" i="12"/>
  <c r="T3671" i="12" s="1"/>
  <c r="AB3671" i="12" s="1"/>
  <c r="S3683" i="12"/>
  <c r="T3683" i="12" s="1"/>
  <c r="AB3683" i="12" s="1"/>
  <c r="S3873" i="12"/>
  <c r="T3873" i="12" s="1"/>
  <c r="AB3873" i="12" s="1"/>
  <c r="S3674" i="12"/>
  <c r="T3674" i="12" s="1"/>
  <c r="AB3674" i="12" s="1"/>
  <c r="S3754" i="12"/>
  <c r="T3754" i="12" s="1"/>
  <c r="AB3754" i="12" s="1"/>
  <c r="S3665" i="12"/>
  <c r="T3665" i="12" s="1"/>
  <c r="AB3665" i="12" s="1"/>
  <c r="S3719" i="12"/>
  <c r="T3719" i="12" s="1"/>
  <c r="AB3719" i="12" s="1"/>
  <c r="S3829" i="12"/>
  <c r="T3829" i="12" s="1"/>
  <c r="AB3829" i="12" s="1"/>
  <c r="S3914" i="12"/>
  <c r="T3914" i="12" s="1"/>
  <c r="AB3914" i="12" s="1"/>
  <c r="S3772" i="12"/>
  <c r="T3772" i="12" s="1"/>
  <c r="AB3772" i="12" s="1"/>
  <c r="S3822" i="12"/>
  <c r="T3822" i="12" s="1"/>
  <c r="AB3822" i="12" s="1"/>
  <c r="S3688" i="12"/>
  <c r="T3688" i="12" s="1"/>
  <c r="AB3688" i="12" s="1"/>
  <c r="S3904" i="12"/>
  <c r="T3904" i="12" s="1"/>
  <c r="AB3904" i="12" s="1"/>
  <c r="S3907" i="12"/>
  <c r="T3907" i="12" s="1"/>
  <c r="AB3907" i="12" s="1"/>
  <c r="S3883" i="12"/>
  <c r="T3883" i="12" s="1"/>
  <c r="AB3883" i="12" s="1"/>
  <c r="S3919" i="12"/>
  <c r="T3919" i="12" s="1"/>
  <c r="AB3919" i="12" s="1"/>
  <c r="AE3535" i="12" l="1"/>
  <c r="AG3535" i="12"/>
  <c r="AE1012" i="12"/>
  <c r="AG1012" i="12"/>
  <c r="AG1478" i="12"/>
  <c r="AE1478" i="12"/>
  <c r="AE1195" i="12"/>
  <c r="AG1195" i="12"/>
  <c r="AG912" i="12"/>
  <c r="AE912" i="12"/>
  <c r="AE572" i="12"/>
  <c r="AG572" i="12"/>
  <c r="AG409" i="12"/>
  <c r="AE409" i="12"/>
  <c r="AG3067" i="12"/>
  <c r="AE3067" i="12"/>
  <c r="AE2480" i="12"/>
  <c r="AG2480" i="12"/>
  <c r="AE1982" i="12"/>
  <c r="AG1982" i="12"/>
  <c r="AG1373" i="12"/>
  <c r="AE1373" i="12"/>
  <c r="AG246" i="12"/>
  <c r="AE246" i="12"/>
  <c r="AG3652" i="12"/>
  <c r="AE3652" i="12"/>
  <c r="AG3081" i="12"/>
  <c r="AE3081" i="12"/>
  <c r="AE2649" i="12"/>
  <c r="AG2649" i="12"/>
  <c r="AG1266" i="12"/>
  <c r="AE1266" i="12"/>
  <c r="AG1198" i="12"/>
  <c r="AE1198" i="12"/>
  <c r="AE3610" i="12"/>
  <c r="AG3610" i="12"/>
  <c r="AG2744" i="12"/>
  <c r="AE2744" i="12"/>
  <c r="AG2629" i="12"/>
  <c r="AE2629" i="12"/>
  <c r="AG2431" i="12"/>
  <c r="AE2431" i="12"/>
  <c r="AG2152" i="12"/>
  <c r="AE2152" i="12"/>
  <c r="AG1182" i="12"/>
  <c r="AE1182" i="12"/>
  <c r="AG1006" i="12"/>
  <c r="AE1006" i="12"/>
  <c r="AG725" i="12"/>
  <c r="AE725" i="12"/>
  <c r="AE606" i="12"/>
  <c r="AG606" i="12"/>
  <c r="AE589" i="12"/>
  <c r="AG589" i="12"/>
  <c r="AE224" i="12"/>
  <c r="AG224" i="12"/>
  <c r="AG3381" i="12"/>
  <c r="AE3381" i="12"/>
  <c r="AG2710" i="12"/>
  <c r="AE2710" i="12"/>
  <c r="AG2379" i="12"/>
  <c r="AE2379" i="12"/>
  <c r="AE1983" i="12"/>
  <c r="AG1983" i="12"/>
  <c r="AE1579" i="12"/>
  <c r="AG1579" i="12"/>
  <c r="AG1103" i="12"/>
  <c r="AE1103" i="12"/>
  <c r="AG525" i="12"/>
  <c r="AE525" i="12"/>
  <c r="AE3895" i="12"/>
  <c r="AG3895" i="12"/>
  <c r="AE3511" i="12"/>
  <c r="AG3511" i="12"/>
  <c r="AE2943" i="12"/>
  <c r="AG2943" i="12"/>
  <c r="AG1306" i="12"/>
  <c r="AE1306" i="12"/>
  <c r="AG2794" i="12"/>
  <c r="AE2794" i="12"/>
  <c r="AG2307" i="12"/>
  <c r="AE2307" i="12"/>
  <c r="AG1828" i="12"/>
  <c r="AE1828" i="12"/>
  <c r="AE904" i="12"/>
  <c r="AG904" i="12"/>
  <c r="AE629" i="12"/>
  <c r="AG629" i="12"/>
  <c r="AG3706" i="12"/>
  <c r="AE3706" i="12"/>
  <c r="AG3045" i="12"/>
  <c r="AE3045" i="12"/>
  <c r="AE2844" i="12"/>
  <c r="AG2844" i="12"/>
  <c r="AE2526" i="12"/>
  <c r="AG2526" i="12"/>
  <c r="AG1785" i="12"/>
  <c r="AE1785" i="12"/>
  <c r="AG1619" i="12"/>
  <c r="AE1619" i="12"/>
  <c r="AE1019" i="12"/>
  <c r="AG1019" i="12"/>
  <c r="AG835" i="12"/>
  <c r="AE835" i="12"/>
  <c r="AG341" i="12"/>
  <c r="AE341" i="12"/>
  <c r="AE1595" i="12"/>
  <c r="AG1595" i="12"/>
  <c r="AG1637" i="12"/>
  <c r="AE1637" i="12"/>
  <c r="AG1222" i="12"/>
  <c r="AE1222" i="12"/>
  <c r="AG694" i="12"/>
  <c r="AE694" i="12"/>
  <c r="AG154" i="12"/>
  <c r="AE154" i="12"/>
  <c r="AE3213" i="12"/>
  <c r="AG3213" i="12"/>
  <c r="AE3087" i="12"/>
  <c r="AG3087" i="12"/>
  <c r="AG2068" i="12"/>
  <c r="AE2068" i="12"/>
  <c r="AG1771" i="12"/>
  <c r="AE1771" i="12"/>
  <c r="AG1505" i="12"/>
  <c r="AE1505" i="12"/>
  <c r="AE1479" i="12"/>
  <c r="AG1479" i="12"/>
  <c r="AE1116" i="12"/>
  <c r="AG1116" i="12"/>
  <c r="AG3651" i="12"/>
  <c r="AE3651" i="12"/>
  <c r="AG3350" i="12"/>
  <c r="AE3350" i="12"/>
  <c r="AG2915" i="12"/>
  <c r="AE2915" i="12"/>
  <c r="AG1848" i="12"/>
  <c r="AE1848" i="12"/>
  <c r="AG1802" i="12"/>
  <c r="AE1802" i="12"/>
  <c r="AG1450" i="12"/>
  <c r="AE1450" i="12"/>
  <c r="AG342" i="12"/>
  <c r="AE342" i="12"/>
  <c r="AE3010" i="12"/>
  <c r="AG3010" i="12"/>
  <c r="AE2477" i="12"/>
  <c r="AG2477" i="12"/>
  <c r="AE1964" i="12"/>
  <c r="AG1964" i="12"/>
  <c r="AG1257" i="12"/>
  <c r="AE1257" i="12"/>
  <c r="AG699" i="12"/>
  <c r="AE699" i="12"/>
  <c r="AG597" i="12"/>
  <c r="AE597" i="12"/>
  <c r="AE3219" i="12"/>
  <c r="AG3219" i="12"/>
  <c r="AG2983" i="12"/>
  <c r="AE2983" i="12"/>
  <c r="AE2720" i="12"/>
  <c r="AG2720" i="12"/>
  <c r="AE1864" i="12"/>
  <c r="AG1864" i="12"/>
  <c r="AE887" i="12"/>
  <c r="AG887" i="12"/>
  <c r="AG620" i="12"/>
  <c r="AE620" i="12"/>
  <c r="AG447" i="12"/>
  <c r="AE447" i="12"/>
  <c r="AG2874" i="12"/>
  <c r="AE2874" i="12"/>
  <c r="AE2703" i="12"/>
  <c r="AG2703" i="12"/>
  <c r="AG2469" i="12"/>
  <c r="AE2469" i="12"/>
  <c r="AE1836" i="12"/>
  <c r="AG1836" i="12"/>
  <c r="AG935" i="12"/>
  <c r="AE935" i="12"/>
  <c r="AE477" i="12"/>
  <c r="AG477" i="12"/>
  <c r="AE3180" i="12"/>
  <c r="AG3180" i="12"/>
  <c r="AE2605" i="12"/>
  <c r="AG2605" i="12"/>
  <c r="AE1360" i="12"/>
  <c r="AG1360" i="12"/>
  <c r="AG1169" i="12"/>
  <c r="AE1169" i="12"/>
  <c r="AE511" i="12"/>
  <c r="AG511" i="12"/>
  <c r="AG3597" i="12"/>
  <c r="AE3597" i="12"/>
  <c r="AE3197" i="12"/>
  <c r="AG3197" i="12"/>
  <c r="AE3043" i="12"/>
  <c r="AG3043" i="12"/>
  <c r="AE2441" i="12"/>
  <c r="AG2441" i="12"/>
  <c r="AE1824" i="12"/>
  <c r="AG1824" i="12"/>
  <c r="AE1503" i="12"/>
  <c r="AG1503" i="12"/>
  <c r="AE1284" i="12"/>
  <c r="AG1284" i="12"/>
  <c r="AG334" i="12"/>
  <c r="AE334" i="12"/>
  <c r="AG217" i="12"/>
  <c r="AE217" i="12"/>
  <c r="AG173" i="12"/>
  <c r="AE173" i="12"/>
  <c r="AE1031" i="12"/>
  <c r="AG1031" i="12"/>
  <c r="AG382" i="12"/>
  <c r="AE382" i="12"/>
  <c r="AG651" i="12"/>
  <c r="AE651" i="12"/>
  <c r="AG1865" i="12"/>
  <c r="AE1865" i="12"/>
  <c r="AE2929" i="12"/>
  <c r="AG2929" i="12"/>
  <c r="AE2093" i="12"/>
  <c r="AG2093" i="12"/>
  <c r="AG2811" i="12"/>
  <c r="AE2811" i="12"/>
  <c r="AG3893" i="12"/>
  <c r="AE3893" i="12"/>
  <c r="AG2784" i="12"/>
  <c r="AE2784" i="12"/>
  <c r="AG1995" i="12"/>
  <c r="AE1995" i="12"/>
  <c r="AE1580" i="12"/>
  <c r="AG1580" i="12"/>
  <c r="AE679" i="12"/>
  <c r="AG679" i="12"/>
  <c r="AG3194" i="12"/>
  <c r="AE3194" i="12"/>
  <c r="AG2910" i="12"/>
  <c r="AE2910" i="12"/>
  <c r="AG1474" i="12"/>
  <c r="AE1474" i="12"/>
  <c r="AE1287" i="12"/>
  <c r="AG1287" i="12"/>
  <c r="AG1124" i="12"/>
  <c r="AE1124" i="12"/>
  <c r="AE443" i="12"/>
  <c r="AG443" i="12"/>
  <c r="AG2985" i="12"/>
  <c r="AE2985" i="12"/>
  <c r="AE1793" i="12"/>
  <c r="AG1793" i="12"/>
  <c r="AE1352" i="12"/>
  <c r="AG1352" i="12"/>
  <c r="AE1128" i="12"/>
  <c r="AG1128" i="12"/>
  <c r="AG718" i="12"/>
  <c r="AE718" i="12"/>
  <c r="AG561" i="12"/>
  <c r="AE561" i="12"/>
  <c r="AE3457" i="12"/>
  <c r="AG3457" i="12"/>
  <c r="AG3242" i="12"/>
  <c r="AE3242" i="12"/>
  <c r="AG2837" i="12"/>
  <c r="AE2837" i="12"/>
  <c r="AE2177" i="12"/>
  <c r="AG2177" i="12"/>
  <c r="AE2126" i="12"/>
  <c r="AG2126" i="12"/>
  <c r="AG1303" i="12"/>
  <c r="AE1303" i="12"/>
  <c r="AG801" i="12"/>
  <c r="AE801" i="12"/>
  <c r="AG778" i="12"/>
  <c r="AE778" i="12"/>
  <c r="AE290" i="12"/>
  <c r="AG290" i="12"/>
  <c r="AE2709" i="12"/>
  <c r="AG2709" i="12"/>
  <c r="AG2059" i="12"/>
  <c r="AE2059" i="12"/>
  <c r="AE2007" i="12"/>
  <c r="AG2007" i="12"/>
  <c r="AE1499" i="12"/>
  <c r="AG1499" i="12"/>
  <c r="AG1078" i="12"/>
  <c r="AE1078" i="12"/>
  <c r="AG2332" i="12"/>
  <c r="AE2332" i="12"/>
  <c r="AE1849" i="12"/>
  <c r="AG1849" i="12"/>
  <c r="AG1756" i="12"/>
  <c r="AE1756" i="12"/>
  <c r="AE633" i="12"/>
  <c r="AG633" i="12"/>
  <c r="AG311" i="12"/>
  <c r="AE311" i="12"/>
  <c r="AE3858" i="12"/>
  <c r="AG3858" i="12"/>
  <c r="AG3201" i="12"/>
  <c r="AE3201" i="12"/>
  <c r="AG2752" i="12"/>
  <c r="AE2752" i="12"/>
  <c r="AE2373" i="12"/>
  <c r="AG2373" i="12"/>
  <c r="AG1854" i="12"/>
  <c r="AE1854" i="12"/>
  <c r="AE1053" i="12"/>
  <c r="AG1053" i="12"/>
  <c r="AE1200" i="12"/>
  <c r="AG1200" i="12"/>
  <c r="AE659" i="12"/>
  <c r="AG659" i="12"/>
  <c r="AG3076" i="12"/>
  <c r="AE3076" i="12"/>
  <c r="AG2265" i="12"/>
  <c r="AE2265" i="12"/>
  <c r="AG1815" i="12"/>
  <c r="AE1815" i="12"/>
  <c r="AE1625" i="12"/>
  <c r="AG1625" i="12"/>
  <c r="AG783" i="12"/>
  <c r="AE783" i="12"/>
  <c r="AE1144" i="12"/>
  <c r="AG1144" i="12"/>
  <c r="AE759" i="12"/>
  <c r="AG759" i="12"/>
  <c r="AG384" i="12"/>
  <c r="AE384" i="12"/>
  <c r="AE2229" i="12"/>
  <c r="AG2229" i="12"/>
  <c r="AE1602" i="12"/>
  <c r="AG1602" i="12"/>
  <c r="AG1229" i="12"/>
  <c r="AE1229" i="12"/>
  <c r="AE1100" i="12"/>
  <c r="AG1100" i="12"/>
  <c r="AG232" i="12"/>
  <c r="AE232" i="12"/>
  <c r="AG3102" i="12"/>
  <c r="AE3102" i="12"/>
  <c r="AG2123" i="12"/>
  <c r="AE2123" i="12"/>
  <c r="AG1456" i="12"/>
  <c r="AE1456" i="12"/>
  <c r="AG1140" i="12"/>
  <c r="AE1140" i="12"/>
  <c r="AG406" i="12"/>
  <c r="AE406" i="12"/>
  <c r="AE3185" i="12"/>
  <c r="AG3185" i="12"/>
  <c r="AG2637" i="12"/>
  <c r="AE2637" i="12"/>
  <c r="AE1396" i="12"/>
  <c r="AG1396" i="12"/>
  <c r="AE1048" i="12"/>
  <c r="AG1048" i="12"/>
  <c r="AG353" i="12"/>
  <c r="AE353" i="12"/>
  <c r="AE3459" i="12"/>
  <c r="AG3459" i="12"/>
  <c r="AG3130" i="12"/>
  <c r="AE3130" i="12"/>
  <c r="AG2846" i="12"/>
  <c r="AE2846" i="12"/>
  <c r="AE2355" i="12"/>
  <c r="AG2355" i="12"/>
  <c r="AG1798" i="12"/>
  <c r="AE1798" i="12"/>
  <c r="AG3600" i="12"/>
  <c r="AE3600" i="12"/>
  <c r="AG3409" i="12"/>
  <c r="AE3409" i="12"/>
  <c r="AE1517" i="12"/>
  <c r="AG1517" i="12"/>
  <c r="AG1236" i="12"/>
  <c r="AE1236" i="12"/>
  <c r="AE233" i="12"/>
  <c r="AG233" i="12"/>
  <c r="AE3291" i="12"/>
  <c r="AG3291" i="12"/>
  <c r="AG2865" i="12"/>
  <c r="AE2865" i="12"/>
  <c r="AE2558" i="12"/>
  <c r="AG2558" i="12"/>
  <c r="AG1725" i="12"/>
  <c r="AE1725" i="12"/>
  <c r="AG1108" i="12"/>
  <c r="AE1108" i="12"/>
  <c r="AG3658" i="12"/>
  <c r="AE3658" i="12"/>
  <c r="AE2802" i="12"/>
  <c r="AG2802" i="12"/>
  <c r="AE2468" i="12"/>
  <c r="AG2468" i="12"/>
  <c r="AG2218" i="12"/>
  <c r="AE2218" i="12"/>
  <c r="AG575" i="12"/>
  <c r="AE575" i="12"/>
  <c r="AE538" i="12"/>
  <c r="AG538" i="12"/>
  <c r="AG550" i="12"/>
  <c r="AE550" i="12"/>
  <c r="AE3715" i="12"/>
  <c r="AG3715" i="12"/>
  <c r="AG3421" i="12"/>
  <c r="AE3421" i="12"/>
  <c r="AG2324" i="12"/>
  <c r="AE2324" i="12"/>
  <c r="AG1981" i="12"/>
  <c r="AE1981" i="12"/>
  <c r="AG1486" i="12"/>
  <c r="AE1486" i="12"/>
  <c r="AE715" i="12"/>
  <c r="AG715" i="12"/>
  <c r="AG383" i="12"/>
  <c r="AE383" i="12"/>
  <c r="AG209" i="12"/>
  <c r="AE209" i="12"/>
  <c r="AE189" i="12"/>
  <c r="AG189" i="12"/>
  <c r="AE681" i="12"/>
  <c r="AG681" i="12"/>
  <c r="AG520" i="12"/>
  <c r="AE520" i="12"/>
  <c r="AE484" i="12"/>
  <c r="AG484" i="12"/>
  <c r="AG459" i="12"/>
  <c r="AE459" i="12"/>
  <c r="AG388" i="12"/>
  <c r="AE388" i="12"/>
  <c r="AE422" i="12"/>
  <c r="AG422" i="12"/>
  <c r="AE3625" i="12"/>
  <c r="AG3625" i="12"/>
  <c r="AG2380" i="12"/>
  <c r="AE2380" i="12"/>
  <c r="AE3508" i="12"/>
  <c r="AG3508" i="12"/>
  <c r="AG1902" i="12"/>
  <c r="AE1902" i="12"/>
  <c r="AE3315" i="12"/>
  <c r="AG3315" i="12"/>
  <c r="AE2537" i="12"/>
  <c r="AG2537" i="12"/>
  <c r="AE1912" i="12"/>
  <c r="AG1912" i="12"/>
  <c r="AG1438" i="12"/>
  <c r="AE1438" i="12"/>
  <c r="AG2934" i="12"/>
  <c r="AE2934" i="12"/>
  <c r="AG2011" i="12"/>
  <c r="AE2011" i="12"/>
  <c r="AG1634" i="12"/>
  <c r="AE1634" i="12"/>
  <c r="AG1397" i="12"/>
  <c r="AE1397" i="12"/>
  <c r="AG3263" i="12"/>
  <c r="AE3263" i="12"/>
  <c r="AG2938" i="12"/>
  <c r="AE2938" i="12"/>
  <c r="AG1191" i="12"/>
  <c r="AE1191" i="12"/>
  <c r="AG683" i="12"/>
  <c r="AE683" i="12"/>
  <c r="AE3294" i="12"/>
  <c r="AG3294" i="12"/>
  <c r="AG3080" i="12"/>
  <c r="AE3080" i="12"/>
  <c r="AE2303" i="12"/>
  <c r="AG2303" i="12"/>
  <c r="AG2172" i="12"/>
  <c r="AE2172" i="12"/>
  <c r="AE1841" i="12"/>
  <c r="AG1841" i="12"/>
  <c r="AE1348" i="12"/>
  <c r="AG1348" i="12"/>
  <c r="AG1147" i="12"/>
  <c r="AE1147" i="12"/>
  <c r="AE367" i="12"/>
  <c r="AG367" i="12"/>
  <c r="AG183" i="12"/>
  <c r="AE183" i="12"/>
  <c r="AE3647" i="12"/>
  <c r="AG3647" i="12"/>
  <c r="AG3300" i="12"/>
  <c r="AE3300" i="12"/>
  <c r="AG2245" i="12"/>
  <c r="AE2245" i="12"/>
  <c r="AE2135" i="12"/>
  <c r="AG2135" i="12"/>
  <c r="AG1640" i="12"/>
  <c r="AE1640" i="12"/>
  <c r="AE975" i="12"/>
  <c r="AG975" i="12"/>
  <c r="AG427" i="12"/>
  <c r="AE427" i="12"/>
  <c r="AE2932" i="12"/>
  <c r="AG2932" i="12"/>
  <c r="AE2057" i="12"/>
  <c r="AG2057" i="12"/>
  <c r="AE1197" i="12"/>
  <c r="AG1197" i="12"/>
  <c r="AG2671" i="12"/>
  <c r="AE2671" i="12"/>
  <c r="AE2576" i="12"/>
  <c r="AG2576" i="12"/>
  <c r="AG2456" i="12"/>
  <c r="AE2456" i="12"/>
  <c r="AG1318" i="12"/>
  <c r="AE1318" i="12"/>
  <c r="AE781" i="12"/>
  <c r="AG781" i="12"/>
  <c r="AG3851" i="12"/>
  <c r="AE3851" i="12"/>
  <c r="AE2364" i="12"/>
  <c r="AG2364" i="12"/>
  <c r="AG1753" i="12"/>
  <c r="AE1753" i="12"/>
  <c r="AG1121" i="12"/>
  <c r="AE1121" i="12"/>
  <c r="AG2902" i="12"/>
  <c r="AE2902" i="12"/>
  <c r="AE2166" i="12"/>
  <c r="AG2166" i="12"/>
  <c r="AE1913" i="12"/>
  <c r="AG1913" i="12"/>
  <c r="AE1833" i="12"/>
  <c r="AG1833" i="12"/>
  <c r="AE1608" i="12"/>
  <c r="AG1608" i="12"/>
  <c r="AE796" i="12"/>
  <c r="AG796" i="12"/>
  <c r="AE389" i="12"/>
  <c r="AG389" i="12"/>
  <c r="AG3309" i="12"/>
  <c r="AE3309" i="12"/>
  <c r="AG3119" i="12"/>
  <c r="AE3119" i="12"/>
  <c r="AG2639" i="12"/>
  <c r="AE2639" i="12"/>
  <c r="AG2276" i="12"/>
  <c r="AE2276" i="12"/>
  <c r="AG1421" i="12"/>
  <c r="AE1421" i="12"/>
  <c r="AG1104" i="12"/>
  <c r="AE1104" i="12"/>
  <c r="AE560" i="12"/>
  <c r="AG560" i="12"/>
  <c r="AE3616" i="12"/>
  <c r="AG3616" i="12"/>
  <c r="AE2838" i="12"/>
  <c r="AG2838" i="12"/>
  <c r="AG2134" i="12"/>
  <c r="AE2134" i="12"/>
  <c r="AG1527" i="12"/>
  <c r="AE1527" i="12"/>
  <c r="AG980" i="12"/>
  <c r="AE980" i="12"/>
  <c r="AE481" i="12"/>
  <c r="AG481" i="12"/>
  <c r="AG3271" i="12"/>
  <c r="AE3271" i="12"/>
  <c r="AG2490" i="12"/>
  <c r="AE2490" i="12"/>
  <c r="AE1508" i="12"/>
  <c r="AG1508" i="12"/>
  <c r="AG1146" i="12"/>
  <c r="AE1146" i="12"/>
  <c r="AE148" i="12"/>
  <c r="AG148" i="12"/>
  <c r="AG3477" i="12"/>
  <c r="AE3477" i="12"/>
  <c r="AG3127" i="12"/>
  <c r="AE3127" i="12"/>
  <c r="AG2340" i="12"/>
  <c r="AE2340" i="12"/>
  <c r="AG1148" i="12"/>
  <c r="AE1148" i="12"/>
  <c r="AE458" i="12"/>
  <c r="AG458" i="12"/>
  <c r="AG3607" i="12"/>
  <c r="AE3607" i="12"/>
  <c r="AG2095" i="12"/>
  <c r="AE2095" i="12"/>
  <c r="AG1441" i="12"/>
  <c r="AE1441" i="12"/>
  <c r="AE755" i="12"/>
  <c r="AG755" i="12"/>
  <c r="AE534" i="12"/>
  <c r="AG534" i="12"/>
  <c r="AG332" i="12"/>
  <c r="AE332" i="12"/>
  <c r="AE2577" i="12"/>
  <c r="AG2577" i="12"/>
  <c r="AG2240" i="12"/>
  <c r="AE2240" i="12"/>
  <c r="AE1468" i="12"/>
  <c r="AG1468" i="12"/>
  <c r="AE1301" i="12"/>
  <c r="AG1301" i="12"/>
  <c r="AG1059" i="12"/>
  <c r="AE1059" i="12"/>
  <c r="AG454" i="12"/>
  <c r="AE454" i="12"/>
  <c r="AG2967" i="12"/>
  <c r="AE2967" i="12"/>
  <c r="AG2738" i="12"/>
  <c r="AE2738" i="12"/>
  <c r="AG2194" i="12"/>
  <c r="AE2194" i="12"/>
  <c r="AG1847" i="12"/>
  <c r="AE1847" i="12"/>
  <c r="AG866" i="12"/>
  <c r="AE866" i="12"/>
  <c r="AE2692" i="12"/>
  <c r="AG2692" i="12"/>
  <c r="AE1936" i="12"/>
  <c r="AG1936" i="12"/>
  <c r="AG1076" i="12"/>
  <c r="AE1076" i="12"/>
  <c r="AE210" i="12"/>
  <c r="AG210" i="12"/>
  <c r="AG213" i="12"/>
  <c r="AE213" i="12"/>
  <c r="AG270" i="12"/>
  <c r="AE270" i="12"/>
  <c r="AE263" i="12"/>
  <c r="AG263" i="12"/>
  <c r="AG405" i="12"/>
  <c r="AE405" i="12"/>
  <c r="AG195" i="12"/>
  <c r="AE195" i="12"/>
  <c r="AE185" i="12"/>
  <c r="AG185" i="12"/>
  <c r="AG141" i="12"/>
  <c r="AE141" i="12"/>
  <c r="AE2952" i="12"/>
  <c r="AG2952" i="12"/>
  <c r="AG2655" i="12"/>
  <c r="AE2655" i="12"/>
  <c r="AG2189" i="12"/>
  <c r="AE2189" i="12"/>
  <c r="AG1916" i="12"/>
  <c r="AE1916" i="12"/>
  <c r="AE1156" i="12"/>
  <c r="AG1156" i="12"/>
  <c r="AE3542" i="12"/>
  <c r="AG3542" i="12"/>
  <c r="AE2918" i="12"/>
  <c r="AG2918" i="12"/>
  <c r="AE2870" i="12"/>
  <c r="AG2870" i="12"/>
  <c r="AE2175" i="12"/>
  <c r="AG2175" i="12"/>
  <c r="AE2111" i="12"/>
  <c r="AG2111" i="12"/>
  <c r="AG1370" i="12"/>
  <c r="AE1370" i="12"/>
  <c r="AG959" i="12"/>
  <c r="AE959" i="12"/>
  <c r="AG315" i="12"/>
  <c r="AE315" i="12"/>
  <c r="AE2208" i="12"/>
  <c r="AG2208" i="12"/>
  <c r="AG2028" i="12"/>
  <c r="AE2028" i="12"/>
  <c r="AE1656" i="12"/>
  <c r="AG1656" i="12"/>
  <c r="AE1109" i="12"/>
  <c r="AG1109" i="12"/>
  <c r="AG155" i="12"/>
  <c r="AE155" i="12"/>
  <c r="AG2973" i="12"/>
  <c r="AE2973" i="12"/>
  <c r="AG2813" i="12"/>
  <c r="AE2813" i="12"/>
  <c r="AE2087" i="12"/>
  <c r="AG2087" i="12"/>
  <c r="AG1250" i="12"/>
  <c r="AE1250" i="12"/>
  <c r="AG521" i="12"/>
  <c r="AE521" i="12"/>
  <c r="AE456" i="12"/>
  <c r="AG456" i="12"/>
  <c r="AG3881" i="12"/>
  <c r="AE3881" i="12"/>
  <c r="AE2780" i="12"/>
  <c r="AG2780" i="12"/>
  <c r="AE2708" i="12"/>
  <c r="AG2708" i="12"/>
  <c r="AG1217" i="12"/>
  <c r="AE1217" i="12"/>
  <c r="AG821" i="12"/>
  <c r="AE821" i="12"/>
  <c r="AG852" i="12"/>
  <c r="AE852" i="12"/>
  <c r="AE3790" i="12"/>
  <c r="AG3790" i="12"/>
  <c r="AG3037" i="12"/>
  <c r="AE3037" i="12"/>
  <c r="AE2317" i="12"/>
  <c r="AG2317" i="12"/>
  <c r="AE1690" i="12"/>
  <c r="AG1690" i="12"/>
  <c r="AG206" i="12"/>
  <c r="AE206" i="12"/>
  <c r="AG226" i="12"/>
  <c r="AE226" i="12"/>
  <c r="AG3494" i="12"/>
  <c r="AE3494" i="12"/>
  <c r="AE3276" i="12"/>
  <c r="AG3276" i="12"/>
  <c r="AG2904" i="12"/>
  <c r="AE2904" i="12"/>
  <c r="AG1240" i="12"/>
  <c r="AE1240" i="12"/>
  <c r="AE518" i="12"/>
  <c r="AG518" i="12"/>
  <c r="AG346" i="12"/>
  <c r="AE346" i="12"/>
  <c r="AG2563" i="12"/>
  <c r="AE2563" i="12"/>
  <c r="AE2259" i="12"/>
  <c r="AG2259" i="12"/>
  <c r="AG1350" i="12"/>
  <c r="AE1350" i="12"/>
  <c r="AG663" i="12"/>
  <c r="AE663" i="12"/>
  <c r="AG3524" i="12"/>
  <c r="AE3524" i="12"/>
  <c r="AG3033" i="12"/>
  <c r="AE3033" i="12"/>
  <c r="AG2827" i="12"/>
  <c r="AE2827" i="12"/>
  <c r="AE1746" i="12"/>
  <c r="AG1746" i="12"/>
  <c r="AG1627" i="12"/>
  <c r="AE1627" i="12"/>
  <c r="AG1533" i="12"/>
  <c r="AE1533" i="12"/>
  <c r="AG1063" i="12"/>
  <c r="AE1063" i="12"/>
  <c r="AE762" i="12"/>
  <c r="AG762" i="12"/>
  <c r="AG2533" i="12"/>
  <c r="AE2533" i="12"/>
  <c r="AE2483" i="12"/>
  <c r="AG2483" i="12"/>
  <c r="AG2131" i="12"/>
  <c r="AE2131" i="12"/>
  <c r="AG1500" i="12"/>
  <c r="AE1500" i="12"/>
  <c r="AE1538" i="12"/>
  <c r="AG1538" i="12"/>
  <c r="AE514" i="12"/>
  <c r="AG514" i="12"/>
  <c r="AE3444" i="12"/>
  <c r="AG3444" i="12"/>
  <c r="AG3338" i="12"/>
  <c r="AE3338" i="12"/>
  <c r="AE2731" i="12"/>
  <c r="AG2731" i="12"/>
  <c r="AG2083" i="12"/>
  <c r="AE2083" i="12"/>
  <c r="AG1987" i="12"/>
  <c r="AE1987" i="12"/>
  <c r="AE1565" i="12"/>
  <c r="AG1565" i="12"/>
  <c r="AE1460" i="12"/>
  <c r="AG1460" i="12"/>
  <c r="AE726" i="12"/>
  <c r="AG726" i="12"/>
  <c r="AG417" i="12"/>
  <c r="AE417" i="12"/>
  <c r="AE3553" i="12"/>
  <c r="AG3553" i="12"/>
  <c r="AG3036" i="12"/>
  <c r="AE3036" i="12"/>
  <c r="AG2539" i="12"/>
  <c r="AE2539" i="12"/>
  <c r="AE2125" i="12"/>
  <c r="AG2125" i="12"/>
  <c r="AG1494" i="12"/>
  <c r="AE1494" i="12"/>
  <c r="AG745" i="12"/>
  <c r="AE745" i="12"/>
  <c r="AG338" i="12"/>
  <c r="AE338" i="12"/>
  <c r="AG1330" i="12"/>
  <c r="AE1330" i="12"/>
  <c r="AG1204" i="12"/>
  <c r="AE1204" i="12"/>
  <c r="AG3267" i="12"/>
  <c r="AE3267" i="12"/>
  <c r="AG2893" i="12"/>
  <c r="AE2893" i="12"/>
  <c r="AE2306" i="12"/>
  <c r="AG2306" i="12"/>
  <c r="AE1973" i="12"/>
  <c r="AG1973" i="12"/>
  <c r="AE720" i="12"/>
  <c r="AG720" i="12"/>
  <c r="AG2765" i="12"/>
  <c r="AE2765" i="12"/>
  <c r="AG2679" i="12"/>
  <c r="AE2679" i="12"/>
  <c r="AE2056" i="12"/>
  <c r="AG2056" i="12"/>
  <c r="AE1664" i="12"/>
  <c r="AG1664" i="12"/>
  <c r="AG1524" i="12"/>
  <c r="AE1524" i="12"/>
  <c r="AG893" i="12"/>
  <c r="AE893" i="12"/>
  <c r="AE220" i="12"/>
  <c r="AG220" i="12"/>
  <c r="AG249" i="12"/>
  <c r="AE249" i="12"/>
  <c r="AG1395" i="12"/>
  <c r="AE1395" i="12"/>
  <c r="AE172" i="12"/>
  <c r="AG172" i="12"/>
  <c r="AG277" i="12"/>
  <c r="AE277" i="12"/>
  <c r="AE215" i="12"/>
  <c r="AG215" i="12"/>
  <c r="AG834" i="12"/>
  <c r="AE834" i="12"/>
  <c r="AG2760" i="12"/>
  <c r="AE2760" i="12"/>
  <c r="AG2739" i="12"/>
  <c r="AE2739" i="12"/>
  <c r="AG2410" i="12"/>
  <c r="AE2410" i="12"/>
  <c r="AG1712" i="12"/>
  <c r="AE1712" i="12"/>
  <c r="AE1358" i="12"/>
  <c r="AG1358" i="12"/>
  <c r="AG371" i="12"/>
  <c r="AE371" i="12"/>
  <c r="AG2729" i="12"/>
  <c r="AE2729" i="12"/>
  <c r="AG2528" i="12"/>
  <c r="AE2528" i="12"/>
  <c r="AE2210" i="12"/>
  <c r="AG2210" i="12"/>
  <c r="AG1772" i="12"/>
  <c r="AE1772" i="12"/>
  <c r="AE1071" i="12"/>
  <c r="AG1071" i="12"/>
  <c r="AG476" i="12"/>
  <c r="AE476" i="12"/>
  <c r="AG3584" i="12"/>
  <c r="AE3584" i="12"/>
  <c r="AG2859" i="12"/>
  <c r="AE2859" i="12"/>
  <c r="AE2062" i="12"/>
  <c r="AG2062" i="12"/>
  <c r="AG1550" i="12"/>
  <c r="AE1550" i="12"/>
  <c r="AG682" i="12"/>
  <c r="AE682" i="12"/>
  <c r="AE2677" i="12"/>
  <c r="AG2677" i="12"/>
  <c r="AE2266" i="12"/>
  <c r="AG2266" i="12"/>
  <c r="AG1842" i="12"/>
  <c r="AE1842" i="12"/>
  <c r="AG1422" i="12"/>
  <c r="AE1422" i="12"/>
  <c r="AG243" i="12"/>
  <c r="AE243" i="12"/>
  <c r="AE2930" i="12"/>
  <c r="AG2930" i="12"/>
  <c r="AE2601" i="12"/>
  <c r="AG2601" i="12"/>
  <c r="AG1874" i="12"/>
  <c r="AE1874" i="12"/>
  <c r="AG1689" i="12"/>
  <c r="AE1689" i="12"/>
  <c r="AE1485" i="12"/>
  <c r="AG1485" i="12"/>
  <c r="AE1099" i="12"/>
  <c r="AG1099" i="12"/>
  <c r="AG881" i="12"/>
  <c r="AE881" i="12"/>
  <c r="AG3725" i="12"/>
  <c r="AE3725" i="12"/>
  <c r="AE3071" i="12"/>
  <c r="AG3071" i="12"/>
  <c r="AE2695" i="12"/>
  <c r="AG2695" i="12"/>
  <c r="AG1611" i="12"/>
  <c r="AE1611" i="12"/>
  <c r="AG1365" i="12"/>
  <c r="AE1365" i="12"/>
  <c r="AG872" i="12"/>
  <c r="AE872" i="12"/>
  <c r="AE3728" i="12"/>
  <c r="AG3728" i="12"/>
  <c r="AE2694" i="12"/>
  <c r="AG2694" i="12"/>
  <c r="AG1782" i="12"/>
  <c r="AE1782" i="12"/>
  <c r="AE987" i="12"/>
  <c r="AG987" i="12"/>
  <c r="AG322" i="12"/>
  <c r="AE322" i="12"/>
  <c r="AG248" i="12"/>
  <c r="AE248" i="12"/>
  <c r="AE3162" i="12"/>
  <c r="AG3162" i="12"/>
  <c r="AE2782" i="12"/>
  <c r="AG2782" i="12"/>
  <c r="AG2187" i="12"/>
  <c r="AE2187" i="12"/>
  <c r="AG1272" i="12"/>
  <c r="AE1272" i="12"/>
  <c r="AG1215" i="12"/>
  <c r="AE1215" i="12"/>
  <c r="AG1033" i="12"/>
  <c r="AE1033" i="12"/>
  <c r="AG983" i="12"/>
  <c r="AE983" i="12"/>
  <c r="AE3717" i="12"/>
  <c r="AG3717" i="12"/>
  <c r="AG2562" i="12"/>
  <c r="AE2562" i="12"/>
  <c r="AG2113" i="12"/>
  <c r="AE2113" i="12"/>
  <c r="AE1510" i="12"/>
  <c r="AG1510" i="12"/>
  <c r="AG1178" i="12"/>
  <c r="AE1178" i="12"/>
  <c r="AG1097" i="12"/>
  <c r="AE1097" i="12"/>
  <c r="AG728" i="12"/>
  <c r="AE728" i="12"/>
  <c r="AG655" i="12"/>
  <c r="AE655" i="12"/>
  <c r="AG3395" i="12"/>
  <c r="AE3395" i="12"/>
  <c r="AE2919" i="12"/>
  <c r="AG2919" i="12"/>
  <c r="AE2808" i="12"/>
  <c r="AG2808" i="12"/>
  <c r="AE1814" i="12"/>
  <c r="AG1814" i="12"/>
  <c r="AG1413" i="12"/>
  <c r="AE1413" i="12"/>
  <c r="AE1208" i="12"/>
  <c r="AG1208" i="12"/>
  <c r="AE649" i="12"/>
  <c r="AG649" i="12"/>
  <c r="AG548" i="12"/>
  <c r="AE548" i="12"/>
  <c r="AG2607" i="12"/>
  <c r="AE2607" i="12"/>
  <c r="AE2065" i="12"/>
  <c r="AG2065" i="12"/>
  <c r="AE1704" i="12"/>
  <c r="AG1704" i="12"/>
  <c r="AG1414" i="12"/>
  <c r="AE1414" i="12"/>
  <c r="AG903" i="12"/>
  <c r="AE903" i="12"/>
  <c r="AE617" i="12"/>
  <c r="AG617" i="12"/>
  <c r="AG3496" i="12"/>
  <c r="AE3496" i="12"/>
  <c r="AE2504" i="12"/>
  <c r="AG2504" i="12"/>
  <c r="AG2182" i="12"/>
  <c r="AE2182" i="12"/>
  <c r="AG1418" i="12"/>
  <c r="AE1418" i="12"/>
  <c r="AG3295" i="12"/>
  <c r="AE3295" i="12"/>
  <c r="AG2651" i="12"/>
  <c r="AE2651" i="12"/>
  <c r="AG2320" i="12"/>
  <c r="AE2320" i="12"/>
  <c r="AE1651" i="12"/>
  <c r="AG1651" i="12"/>
  <c r="AG1393" i="12"/>
  <c r="AE1393" i="12"/>
  <c r="AE577" i="12"/>
  <c r="AG577" i="12"/>
  <c r="AE377" i="12"/>
  <c r="AG377" i="12"/>
  <c r="AG3791" i="12"/>
  <c r="AE3791" i="12"/>
  <c r="AG3165" i="12"/>
  <c r="AE3165" i="12"/>
  <c r="AG3103" i="12"/>
  <c r="AE3103" i="12"/>
  <c r="AG2866" i="12"/>
  <c r="AE2866" i="12"/>
  <c r="AG1576" i="12"/>
  <c r="AE1576" i="12"/>
  <c r="AE634" i="12"/>
  <c r="AG634" i="12"/>
  <c r="AG2115" i="12"/>
  <c r="AE2115" i="12"/>
  <c r="AE1878" i="12"/>
  <c r="AG1878" i="12"/>
  <c r="AG1516" i="12"/>
  <c r="AE1516" i="12"/>
  <c r="AG579" i="12"/>
  <c r="AE579" i="12"/>
  <c r="AG376" i="12"/>
  <c r="AE376" i="12"/>
  <c r="AE3145" i="12"/>
  <c r="AG3145" i="12"/>
  <c r="AE2843" i="12"/>
  <c r="AG2843" i="12"/>
  <c r="AG2163" i="12"/>
  <c r="AE2163" i="12"/>
  <c r="AG1643" i="12"/>
  <c r="AE1643" i="12"/>
  <c r="AG1728" i="12"/>
  <c r="AE1728" i="12"/>
  <c r="AG717" i="12"/>
  <c r="AE717" i="12"/>
  <c r="AE381" i="12"/>
  <c r="AG381" i="12"/>
  <c r="AG208" i="12"/>
  <c r="AE208" i="12"/>
  <c r="AE254" i="12"/>
  <c r="AG254" i="12"/>
  <c r="AE392" i="12"/>
  <c r="AG392" i="12"/>
  <c r="AG672" i="12"/>
  <c r="AE672" i="12"/>
  <c r="AE257" i="12"/>
  <c r="AG257" i="12"/>
  <c r="AE178" i="12"/>
  <c r="AG178" i="12"/>
  <c r="AG374" i="12"/>
  <c r="AE374" i="12"/>
  <c r="AG1661" i="12"/>
  <c r="AE1661" i="12"/>
  <c r="AG2714" i="12"/>
  <c r="AE2714" i="12"/>
  <c r="AG2297" i="12"/>
  <c r="AE2297" i="12"/>
  <c r="AG1135" i="12"/>
  <c r="AE1135" i="12"/>
  <c r="AG205" i="12"/>
  <c r="AE205" i="12"/>
  <c r="AE203" i="12"/>
  <c r="AG203" i="12"/>
  <c r="AE3620" i="12"/>
  <c r="AG3620" i="12"/>
  <c r="AE3374" i="12"/>
  <c r="AG3374" i="12"/>
  <c r="AE2675" i="12"/>
  <c r="AG2675" i="12"/>
  <c r="AG2296" i="12"/>
  <c r="AE2296" i="12"/>
  <c r="AG1557" i="12"/>
  <c r="AE1557" i="12"/>
  <c r="AE2892" i="12"/>
  <c r="AG2892" i="12"/>
  <c r="AE2706" i="12"/>
  <c r="AG2706" i="12"/>
  <c r="AG2190" i="12"/>
  <c r="AE2190" i="12"/>
  <c r="AG1909" i="12"/>
  <c r="AE1909" i="12"/>
  <c r="AG1473" i="12"/>
  <c r="AE1473" i="12"/>
  <c r="AE593" i="12"/>
  <c r="AG593" i="12"/>
  <c r="AE177" i="12"/>
  <c r="AG177" i="12"/>
  <c r="AG658" i="12"/>
  <c r="AE658" i="12"/>
  <c r="AG3364" i="12"/>
  <c r="AE3364" i="12"/>
  <c r="AG2642" i="12"/>
  <c r="AE2642" i="12"/>
  <c r="AE2271" i="12"/>
  <c r="AG2271" i="12"/>
  <c r="AG1834" i="12"/>
  <c r="AE1834" i="12"/>
  <c r="AG1184" i="12"/>
  <c r="AE1184" i="12"/>
  <c r="AG698" i="12"/>
  <c r="AE698" i="12"/>
  <c r="AE623" i="12"/>
  <c r="AG623" i="12"/>
  <c r="AG3696" i="12"/>
  <c r="AE3696" i="12"/>
  <c r="AE3452" i="12"/>
  <c r="AG3452" i="12"/>
  <c r="AG3014" i="12"/>
  <c r="AE3014" i="12"/>
  <c r="AE2440" i="12"/>
  <c r="AG2440" i="12"/>
  <c r="AE1984" i="12"/>
  <c r="AG1984" i="12"/>
  <c r="AG1477" i="12"/>
  <c r="AE1477" i="12"/>
  <c r="AE3426" i="12"/>
  <c r="AG3426" i="12"/>
  <c r="AE1560" i="12"/>
  <c r="AG1560" i="12"/>
  <c r="AG784" i="12"/>
  <c r="AE784" i="12"/>
  <c r="AE3035" i="12"/>
  <c r="AG3035" i="12"/>
  <c r="AG2674" i="12"/>
  <c r="AE2674" i="12"/>
  <c r="AG2215" i="12"/>
  <c r="AE2215" i="12"/>
  <c r="AG1562" i="12"/>
  <c r="AE1562" i="12"/>
  <c r="AG928" i="12"/>
  <c r="AE928" i="12"/>
  <c r="AG3376" i="12"/>
  <c r="AE3376" i="12"/>
  <c r="AE2620" i="12"/>
  <c r="AG2620" i="12"/>
  <c r="AG2337" i="12"/>
  <c r="AE2337" i="12"/>
  <c r="AE2289" i="12"/>
  <c r="AG2289" i="12"/>
  <c r="AG1825" i="12"/>
  <c r="AE1825" i="12"/>
  <c r="AE1118" i="12"/>
  <c r="AG1118" i="12"/>
  <c r="AG1122" i="12"/>
  <c r="AE1122" i="12"/>
  <c r="AG923" i="12"/>
  <c r="AE923" i="12"/>
  <c r="AG436" i="12"/>
  <c r="AE436" i="12"/>
  <c r="AE236" i="12"/>
  <c r="AG236" i="12"/>
  <c r="AG3430" i="12"/>
  <c r="AE3430" i="12"/>
  <c r="AE3269" i="12"/>
  <c r="AG3269" i="12"/>
  <c r="AG1889" i="12"/>
  <c r="AE1889" i="12"/>
  <c r="AE1234" i="12"/>
  <c r="AG1234" i="12"/>
  <c r="AG1096" i="12"/>
  <c r="AE1096" i="12"/>
  <c r="AE3250" i="12"/>
  <c r="AG3250" i="12"/>
  <c r="AE2777" i="12"/>
  <c r="AG2777" i="12"/>
  <c r="AG2861" i="12"/>
  <c r="AE2861" i="12"/>
  <c r="AE2699" i="12"/>
  <c r="AG2699" i="12"/>
  <c r="AG2342" i="12"/>
  <c r="AE2342" i="12"/>
  <c r="AE1888" i="12"/>
  <c r="AG1888" i="12"/>
  <c r="AG1172" i="12"/>
  <c r="AE1172" i="12"/>
  <c r="AG954" i="12"/>
  <c r="AE954" i="12"/>
  <c r="AE787" i="12"/>
  <c r="AG787" i="12"/>
  <c r="AE719" i="12"/>
  <c r="AG719" i="12"/>
  <c r="AE3347" i="12"/>
  <c r="AG3347" i="12"/>
  <c r="AG2192" i="12"/>
  <c r="AE2192" i="12"/>
  <c r="AE2180" i="12"/>
  <c r="AG2180" i="12"/>
  <c r="AG711" i="12"/>
  <c r="AE711" i="12"/>
  <c r="AG2541" i="12"/>
  <c r="AE2541" i="12"/>
  <c r="AE2397" i="12"/>
  <c r="AG2397" i="12"/>
  <c r="AG1319" i="12"/>
  <c r="AE1319" i="12"/>
  <c r="AE596" i="12"/>
  <c r="AG596" i="12"/>
  <c r="AG268" i="12"/>
  <c r="AE268" i="12"/>
  <c r="AE3817" i="12"/>
  <c r="AG3817" i="12"/>
  <c r="AG3059" i="12"/>
  <c r="AE3059" i="12"/>
  <c r="AE2705" i="12"/>
  <c r="AG2705" i="12"/>
  <c r="AG2377" i="12"/>
  <c r="AE2377" i="12"/>
  <c r="AE2353" i="12"/>
  <c r="AG2353" i="12"/>
  <c r="AE1501" i="12"/>
  <c r="AG1501" i="12"/>
  <c r="AG535" i="12"/>
  <c r="AE535" i="12"/>
  <c r="AE368" i="12"/>
  <c r="AG368" i="12"/>
  <c r="AE145" i="12"/>
  <c r="AG145" i="12"/>
  <c r="AG3536" i="12"/>
  <c r="AE3536" i="12"/>
  <c r="AG1726" i="12"/>
  <c r="AE1726" i="12"/>
  <c r="AE1604" i="12"/>
  <c r="AG1604" i="12"/>
  <c r="AE1226" i="12"/>
  <c r="AG1226" i="12"/>
  <c r="AE2966" i="12"/>
  <c r="AG2966" i="12"/>
  <c r="AE2971" i="12"/>
  <c r="AG2971" i="12"/>
  <c r="AE2283" i="12"/>
  <c r="AG2283" i="12"/>
  <c r="AE1838" i="12"/>
  <c r="AG1838" i="12"/>
  <c r="AE1636" i="12"/>
  <c r="AG1636" i="12"/>
  <c r="AG1253" i="12"/>
  <c r="AE1253" i="12"/>
  <c r="AG446" i="12"/>
  <c r="AE446" i="12"/>
  <c r="AE445" i="12"/>
  <c r="AG445" i="12"/>
  <c r="AE135" i="12"/>
  <c r="AG135" i="12"/>
  <c r="AG410" i="12"/>
  <c r="AE410" i="12"/>
  <c r="AG503" i="12"/>
  <c r="AE503" i="12"/>
  <c r="AG1105" i="12"/>
  <c r="AE1105" i="12"/>
  <c r="AE2157" i="12"/>
  <c r="AG2157" i="12"/>
  <c r="AE2631" i="12"/>
  <c r="AG2631" i="12"/>
  <c r="AG1718" i="12"/>
  <c r="AE1718" i="12"/>
  <c r="AE918" i="12"/>
  <c r="AG918" i="12"/>
  <c r="AE654" i="12"/>
  <c r="AG654" i="12"/>
  <c r="AE221" i="12"/>
  <c r="AG221" i="12"/>
  <c r="AG3541" i="12"/>
  <c r="AE3541" i="12"/>
  <c r="AG2516" i="12"/>
  <c r="AE2516" i="12"/>
  <c r="AG2368" i="12"/>
  <c r="AE2368" i="12"/>
  <c r="AE2100" i="12"/>
  <c r="AG2100" i="12"/>
  <c r="AG1378" i="12"/>
  <c r="AE1378" i="12"/>
  <c r="AE402" i="12"/>
  <c r="AG402" i="12"/>
  <c r="AG453" i="12"/>
  <c r="AE453" i="12"/>
  <c r="AE3191" i="12"/>
  <c r="AG3191" i="12"/>
  <c r="AG2544" i="12"/>
  <c r="AE2544" i="12"/>
  <c r="AG2369" i="12"/>
  <c r="AE2369" i="12"/>
  <c r="AE2001" i="12"/>
  <c r="AG2001" i="12"/>
  <c r="AG639" i="12"/>
  <c r="AE639" i="12"/>
  <c r="AG391" i="12"/>
  <c r="AE391" i="12"/>
  <c r="AG3718" i="12"/>
  <c r="AE3718" i="12"/>
  <c r="AG2524" i="12"/>
  <c r="AE2524" i="12"/>
  <c r="AG2235" i="12"/>
  <c r="AE2235" i="12"/>
  <c r="AG1853" i="12"/>
  <c r="AE1853" i="12"/>
  <c r="AE1288" i="12"/>
  <c r="AG1288" i="12"/>
  <c r="AE554" i="12"/>
  <c r="AG554" i="12"/>
  <c r="AG3264" i="12"/>
  <c r="AE3264" i="12"/>
  <c r="AG3055" i="12"/>
  <c r="AE3055" i="12"/>
  <c r="AG2281" i="12"/>
  <c r="AE2281" i="12"/>
  <c r="AG1292" i="12"/>
  <c r="AE1292" i="12"/>
  <c r="AE888" i="12"/>
  <c r="AG888" i="12"/>
  <c r="AE491" i="12"/>
  <c r="AG491" i="12"/>
  <c r="AG156" i="12"/>
  <c r="AE156" i="12"/>
  <c r="AE3251" i="12"/>
  <c r="AG3251" i="12"/>
  <c r="AG2927" i="12"/>
  <c r="AE2927" i="12"/>
  <c r="AG2473" i="12"/>
  <c r="AE2473" i="12"/>
  <c r="AG1979" i="12"/>
  <c r="AE1979" i="12"/>
  <c r="AE1620" i="12"/>
  <c r="AG1620" i="12"/>
  <c r="AG540" i="12"/>
  <c r="AE540" i="12"/>
  <c r="AG241" i="12"/>
  <c r="AE241" i="12"/>
  <c r="AG3061" i="12"/>
  <c r="AE3061" i="12"/>
  <c r="AG1564" i="12"/>
  <c r="AE1564" i="12"/>
  <c r="AG1507" i="12"/>
  <c r="AE1507" i="12"/>
  <c r="AE984" i="12"/>
  <c r="AG984" i="12"/>
  <c r="AG545" i="12"/>
  <c r="AE545" i="12"/>
  <c r="AE3483" i="12"/>
  <c r="AG3483" i="12"/>
  <c r="AG2411" i="12"/>
  <c r="AE2411" i="12"/>
  <c r="AG706" i="12"/>
  <c r="AE706" i="12"/>
  <c r="AG498" i="12"/>
  <c r="AE498" i="12"/>
  <c r="AG274" i="12"/>
  <c r="AE274" i="12"/>
  <c r="AG265" i="12"/>
  <c r="AE265" i="12"/>
  <c r="AE3467" i="12"/>
  <c r="AG3467" i="12"/>
  <c r="AE2951" i="12"/>
  <c r="AG2951" i="12"/>
  <c r="AE2436" i="12"/>
  <c r="AG2436" i="12"/>
  <c r="AG2287" i="12"/>
  <c r="AE2287" i="12"/>
  <c r="AG1768" i="12"/>
  <c r="AE1768" i="12"/>
  <c r="AG1744" i="12"/>
  <c r="AE1744" i="12"/>
  <c r="AE3502" i="12"/>
  <c r="AG3502" i="12"/>
  <c r="AE2945" i="12"/>
  <c r="AG2945" i="12"/>
  <c r="AE770" i="12"/>
  <c r="AG770" i="12"/>
  <c r="AG856" i="12"/>
  <c r="AE856" i="12"/>
  <c r="AG2398" i="12"/>
  <c r="AE2398" i="12"/>
  <c r="AG2236" i="12"/>
  <c r="AE2236" i="12"/>
  <c r="AG2863" i="12"/>
  <c r="AE2863" i="12"/>
  <c r="AE1969" i="12"/>
  <c r="AG1969" i="12"/>
  <c r="AG294" i="12"/>
  <c r="AE294" i="12"/>
  <c r="AG3593" i="12"/>
  <c r="AE3593" i="12"/>
  <c r="AE2715" i="12"/>
  <c r="AG2715" i="12"/>
  <c r="AE2205" i="12"/>
  <c r="AG2205" i="12"/>
  <c r="AG2008" i="12"/>
  <c r="AE2008" i="12"/>
  <c r="AE1707" i="12"/>
  <c r="AG1707" i="12"/>
  <c r="AG870" i="12"/>
  <c r="AE870" i="12"/>
  <c r="AG708" i="12"/>
  <c r="AE708" i="12"/>
  <c r="AG276" i="12"/>
  <c r="AE276" i="12"/>
  <c r="AE269" i="12"/>
  <c r="AG269" i="12"/>
  <c r="AE3849" i="12"/>
  <c r="AG3849" i="12"/>
  <c r="AE2382" i="12"/>
  <c r="AG2382" i="12"/>
  <c r="AE1154" i="12"/>
  <c r="AG1154" i="12"/>
  <c r="AG280" i="12"/>
  <c r="AE280" i="12"/>
  <c r="AE199" i="12"/>
  <c r="AG199" i="12"/>
  <c r="AG264" i="12"/>
  <c r="AE264" i="12"/>
  <c r="AE3299" i="12"/>
  <c r="AG3299" i="12"/>
  <c r="AG2520" i="12"/>
  <c r="AE2520" i="12"/>
  <c r="AG1747" i="12"/>
  <c r="AE1747" i="12"/>
  <c r="AG1521" i="12"/>
  <c r="AE1521" i="12"/>
  <c r="AG1278" i="12"/>
  <c r="AE1278" i="12"/>
  <c r="AE2982" i="12"/>
  <c r="AG2982" i="12"/>
  <c r="AE2761" i="12"/>
  <c r="AG2761" i="12"/>
  <c r="AG2597" i="12"/>
  <c r="AE2597" i="12"/>
  <c r="AG1166" i="12"/>
  <c r="AE1166" i="12"/>
  <c r="AE1221" i="12"/>
  <c r="AG1221" i="12"/>
  <c r="AE285" i="12"/>
  <c r="AG285" i="12"/>
  <c r="AG612" i="12"/>
  <c r="AE612" i="12"/>
  <c r="AE469" i="12"/>
  <c r="AG469" i="12"/>
  <c r="AG262" i="12"/>
  <c r="AE262" i="12"/>
  <c r="AG2538" i="12"/>
  <c r="AE2538" i="12"/>
  <c r="AE260" i="12"/>
  <c r="AG260" i="12"/>
  <c r="AE2058" i="12"/>
  <c r="AG2058" i="12"/>
  <c r="AG1338" i="12"/>
  <c r="AE1338" i="12"/>
  <c r="AG1014" i="12"/>
  <c r="AE1014" i="12"/>
  <c r="AG2937" i="12"/>
  <c r="AE2937" i="12"/>
  <c r="AE2224" i="12"/>
  <c r="AG2224" i="12"/>
  <c r="AG998" i="12"/>
  <c r="AE998" i="12"/>
  <c r="AG656" i="12"/>
  <c r="AE656" i="12"/>
  <c r="AG470" i="12"/>
  <c r="AE470" i="12"/>
  <c r="AE144" i="12"/>
  <c r="AG144" i="12"/>
  <c r="AE3913" i="12"/>
  <c r="AG3913" i="12"/>
  <c r="AG2472" i="12"/>
  <c r="AE2472" i="12"/>
  <c r="AE2280" i="12"/>
  <c r="AG2280" i="12"/>
  <c r="AG1605" i="12"/>
  <c r="AE1605" i="12"/>
  <c r="AG1384" i="12"/>
  <c r="AE1384" i="12"/>
  <c r="AE1106" i="12"/>
  <c r="AG1106" i="12"/>
  <c r="AE496" i="12"/>
  <c r="AG496" i="12"/>
  <c r="AG693" i="12"/>
  <c r="AE693" i="12"/>
  <c r="AG160" i="12"/>
  <c r="AE160" i="12"/>
  <c r="AG3358" i="12"/>
  <c r="AE3358" i="12"/>
  <c r="AG1890" i="12"/>
  <c r="AE1890" i="12"/>
  <c r="AE948" i="12"/>
  <c r="AG948" i="12"/>
  <c r="AE2970" i="12"/>
  <c r="AG2970" i="12"/>
  <c r="AE2179" i="12"/>
  <c r="AG2179" i="12"/>
  <c r="AG1316" i="12"/>
  <c r="AE1316" i="12"/>
  <c r="AG1372" i="12"/>
  <c r="AE1372" i="12"/>
  <c r="AE327" i="12"/>
  <c r="AG327" i="12"/>
  <c r="AG3523" i="12"/>
  <c r="AE3523" i="12"/>
  <c r="AE3353" i="12"/>
  <c r="AG3353" i="12"/>
  <c r="AG2842" i="12"/>
  <c r="AE2842" i="12"/>
  <c r="AG2201" i="12"/>
  <c r="AE2201" i="12"/>
  <c r="AG1424" i="12"/>
  <c r="AE1424" i="12"/>
  <c r="AE1340" i="12"/>
  <c r="AG1340" i="12"/>
  <c r="AG950" i="12"/>
  <c r="AE950" i="12"/>
  <c r="AG485" i="12"/>
  <c r="AE485" i="12"/>
  <c r="AE159" i="12"/>
  <c r="AG159" i="12"/>
  <c r="AG3179" i="12"/>
  <c r="AE3179" i="12"/>
  <c r="AE2602" i="12"/>
  <c r="AG2602" i="12"/>
  <c r="AG2257" i="12"/>
  <c r="AE2257" i="12"/>
  <c r="AG2014" i="12"/>
  <c r="AE2014" i="12"/>
  <c r="AG1713" i="12"/>
  <c r="AE1713" i="12"/>
  <c r="AE1342" i="12"/>
  <c r="AG1342" i="12"/>
  <c r="AE1224" i="12"/>
  <c r="AG1224" i="12"/>
  <c r="AG646" i="12"/>
  <c r="AE646" i="12"/>
  <c r="AE3011" i="12"/>
  <c r="AG3011" i="12"/>
  <c r="AG1603" i="12"/>
  <c r="AE1603" i="12"/>
  <c r="AG1563" i="12"/>
  <c r="AE1563" i="12"/>
  <c r="AG1136" i="12"/>
  <c r="AE1136" i="12"/>
  <c r="AE758" i="12"/>
  <c r="AG758" i="12"/>
  <c r="AG820" i="12"/>
  <c r="AE820" i="12"/>
  <c r="AG3238" i="12"/>
  <c r="AE3238" i="12"/>
  <c r="AG2510" i="12"/>
  <c r="AE2510" i="12"/>
  <c r="AG2077" i="12"/>
  <c r="AE2077" i="12"/>
  <c r="AG1910" i="12"/>
  <c r="AE1910" i="12"/>
  <c r="AE1371" i="12"/>
  <c r="AG1371" i="12"/>
  <c r="AG841" i="12"/>
  <c r="AE841" i="12"/>
  <c r="AE608" i="12"/>
  <c r="AG608" i="12"/>
  <c r="AG686" i="12"/>
  <c r="AE686" i="12"/>
  <c r="AG193" i="12"/>
  <c r="AE193" i="12"/>
  <c r="AE3781" i="12"/>
  <c r="AG3781" i="12"/>
  <c r="AE3223" i="12"/>
  <c r="AG3223" i="12"/>
  <c r="AE2366" i="12"/>
  <c r="AG2366" i="12"/>
  <c r="AG1857" i="12"/>
  <c r="AE1857" i="12"/>
  <c r="AE1310" i="12"/>
  <c r="AG1310" i="12"/>
  <c r="AE707" i="12"/>
  <c r="AG707" i="12"/>
  <c r="AE3163" i="12"/>
  <c r="AG3163" i="12"/>
  <c r="AG2256" i="12"/>
  <c r="AE2256" i="12"/>
  <c r="AG832" i="12"/>
  <c r="AE832" i="12"/>
  <c r="AG839" i="12"/>
  <c r="AE839" i="12"/>
  <c r="AE329" i="12"/>
  <c r="AG329" i="12"/>
  <c r="AG463" i="12"/>
  <c r="AE463" i="12"/>
  <c r="AE2199" i="12"/>
  <c r="AG2199" i="12"/>
  <c r="AG1730" i="12"/>
  <c r="AE1730" i="12"/>
  <c r="AE3887" i="12"/>
  <c r="AG3887" i="12"/>
  <c r="AG2817" i="12"/>
  <c r="AE2817" i="12"/>
  <c r="AE2139" i="12"/>
  <c r="AG2139" i="12"/>
  <c r="AE1433" i="12"/>
  <c r="AG1433" i="12"/>
  <c r="AE1138" i="12"/>
  <c r="AG1138" i="12"/>
  <c r="AE466" i="12"/>
  <c r="AG466" i="12"/>
  <c r="AG356" i="12"/>
  <c r="AE356" i="12"/>
  <c r="AG3306" i="12"/>
  <c r="AE3306" i="12"/>
  <c r="AG2278" i="12"/>
  <c r="AE2278" i="12"/>
  <c r="AG1810" i="12"/>
  <c r="AE1810" i="12"/>
  <c r="AG932" i="12"/>
  <c r="AE932" i="12"/>
  <c r="AG501" i="12"/>
  <c r="AE501" i="12"/>
  <c r="AE3755" i="12"/>
  <c r="AG3755" i="12"/>
  <c r="AE3272" i="12"/>
  <c r="AG3272" i="12"/>
  <c r="AG2593" i="12"/>
  <c r="AE2593" i="12"/>
  <c r="AE2221" i="12"/>
  <c r="AG2221" i="12"/>
  <c r="AG1868" i="12"/>
  <c r="AE1868" i="12"/>
  <c r="AE1692" i="12"/>
  <c r="AG1692" i="12"/>
  <c r="AE1336" i="12"/>
  <c r="AG1336" i="12"/>
  <c r="AG523" i="12"/>
  <c r="AE523" i="12"/>
  <c r="AG2947" i="12"/>
  <c r="AE2947" i="12"/>
  <c r="AG2417" i="12"/>
  <c r="AE2417" i="12"/>
  <c r="AG1695" i="12"/>
  <c r="AE1695" i="12"/>
  <c r="AE1249" i="12"/>
  <c r="AG1249" i="12"/>
  <c r="AE192" i="12"/>
  <c r="AG192" i="12"/>
  <c r="AG3331" i="12"/>
  <c r="AE3331" i="12"/>
  <c r="AG2994" i="12"/>
  <c r="AE2994" i="12"/>
  <c r="AE2385" i="12"/>
  <c r="AG2385" i="12"/>
  <c r="AG1408" i="12"/>
  <c r="AE1408" i="12"/>
  <c r="AE756" i="12"/>
  <c r="AG756" i="12"/>
  <c r="AG701" i="12"/>
  <c r="AE701" i="12"/>
  <c r="AE282" i="12"/>
  <c r="AG282" i="12"/>
  <c r="AE255" i="12"/>
  <c r="AG255" i="12"/>
  <c r="AG244" i="12"/>
  <c r="AE244" i="12"/>
  <c r="AG188" i="12"/>
  <c r="AE188" i="12"/>
  <c r="AE211" i="12"/>
  <c r="AG211" i="12"/>
  <c r="AE1297" i="12"/>
  <c r="AG1297" i="12"/>
  <c r="AG3334" i="12"/>
  <c r="AE3334" i="12"/>
  <c r="AE2202" i="12"/>
  <c r="AG2202" i="12"/>
  <c r="AG2121" i="12"/>
  <c r="AE2121" i="12"/>
  <c r="AG919" i="12"/>
  <c r="AE919" i="12"/>
  <c r="AG613" i="12"/>
  <c r="AE613" i="12"/>
  <c r="AG161" i="12"/>
  <c r="AE161" i="12"/>
  <c r="AG3801" i="12"/>
  <c r="AE3801" i="12"/>
  <c r="AE2962" i="12"/>
  <c r="AG2962" i="12"/>
  <c r="AG2750" i="12"/>
  <c r="AE2750" i="12"/>
  <c r="AG2333" i="12"/>
  <c r="AE2333" i="12"/>
  <c r="AG1056" i="12"/>
  <c r="AE1056" i="12"/>
  <c r="AE826" i="12"/>
  <c r="AG826" i="12"/>
  <c r="AG723" i="12"/>
  <c r="AE723" i="12"/>
  <c r="AG713" i="12"/>
  <c r="AE713" i="12"/>
  <c r="AE3921" i="12"/>
  <c r="AG3921" i="12"/>
  <c r="AG2835" i="12"/>
  <c r="AE2835" i="12"/>
  <c r="AE1654" i="12"/>
  <c r="AG1654" i="12"/>
  <c r="AG1446" i="12"/>
  <c r="AE1446" i="12"/>
  <c r="AG861" i="12"/>
  <c r="AE861" i="12"/>
  <c r="AG938" i="12"/>
  <c r="AE938" i="12"/>
  <c r="AE667" i="12"/>
  <c r="AG667" i="12"/>
  <c r="AG2796" i="12"/>
  <c r="AE2796" i="12"/>
  <c r="AE1644" i="12"/>
  <c r="AG1644" i="12"/>
  <c r="AG1044" i="12"/>
  <c r="AE1044" i="12"/>
  <c r="AE435" i="12"/>
  <c r="AG435" i="12"/>
  <c r="AE258" i="12"/>
  <c r="AG258" i="12"/>
  <c r="AG3926" i="12"/>
  <c r="AE3926" i="12"/>
  <c r="AE3627" i="12"/>
  <c r="AG3627" i="12"/>
  <c r="AG2839" i="12"/>
  <c r="AE2839" i="12"/>
  <c r="AE2151" i="12"/>
  <c r="AG2151" i="12"/>
  <c r="AE1444" i="12"/>
  <c r="AG1444" i="12"/>
  <c r="AE1161" i="12"/>
  <c r="AG1161" i="12"/>
  <c r="AE1088" i="12"/>
  <c r="AG1088" i="12"/>
  <c r="AE906" i="12"/>
  <c r="AG906" i="12"/>
  <c r="AG844" i="12"/>
  <c r="AE844" i="12"/>
  <c r="AE3175" i="12"/>
  <c r="AG3175" i="12"/>
  <c r="AE2858" i="12"/>
  <c r="AG2858" i="12"/>
  <c r="AG2583" i="12"/>
  <c r="AE2583" i="12"/>
  <c r="AG1946" i="12"/>
  <c r="AE1946" i="12"/>
  <c r="AG1256" i="12"/>
  <c r="AE1256" i="12"/>
  <c r="AE1258" i="12"/>
  <c r="AG1258" i="12"/>
  <c r="AG1042" i="12"/>
  <c r="AE1042" i="12"/>
  <c r="AE3532" i="12"/>
  <c r="AG3532" i="12"/>
  <c r="AE2792" i="12"/>
  <c r="AG2792" i="12"/>
  <c r="AE2214" i="12"/>
  <c r="AG2214" i="12"/>
  <c r="AE3189" i="12"/>
  <c r="AG3189" i="12"/>
  <c r="AG2363" i="12"/>
  <c r="AE2363" i="12"/>
  <c r="AE2193" i="12"/>
  <c r="AG2193" i="12"/>
  <c r="AG2155" i="12"/>
  <c r="AE2155" i="12"/>
  <c r="AG831" i="12"/>
  <c r="AE831" i="12"/>
  <c r="AE619" i="12"/>
  <c r="AG619" i="12"/>
  <c r="AG273" i="12"/>
  <c r="AE273" i="12"/>
  <c r="AG3808" i="12"/>
  <c r="AE3808" i="12"/>
  <c r="AG2302" i="12"/>
  <c r="AE2302" i="12"/>
  <c r="AG2090" i="12"/>
  <c r="AE2090" i="12"/>
  <c r="AE1923" i="12"/>
  <c r="AG1923" i="12"/>
  <c r="AG2435" i="12"/>
  <c r="AE2435" i="12"/>
  <c r="AG2400" i="12"/>
  <c r="AE2400" i="12"/>
  <c r="AE1883" i="12"/>
  <c r="AG1883" i="12"/>
  <c r="AG1522" i="12"/>
  <c r="AE1522" i="12"/>
  <c r="AE1160" i="12"/>
  <c r="AG1160" i="12"/>
  <c r="AE2899" i="12"/>
  <c r="AG2899" i="12"/>
  <c r="AG2988" i="12"/>
  <c r="AE2988" i="12"/>
  <c r="AE2227" i="12"/>
  <c r="AG2227" i="12"/>
  <c r="AG1796" i="12"/>
  <c r="AE1796" i="12"/>
  <c r="AG1123" i="12"/>
  <c r="AE1123" i="12"/>
  <c r="AG867" i="12"/>
  <c r="AE867" i="12"/>
  <c r="AG591" i="12"/>
  <c r="AE591" i="12"/>
  <c r="AE369" i="12"/>
  <c r="AG369" i="12"/>
  <c r="AG300" i="12"/>
  <c r="AE300" i="12"/>
  <c r="AG3183" i="12"/>
  <c r="AE3183" i="12"/>
  <c r="AG2795" i="12"/>
  <c r="AE2795" i="12"/>
  <c r="AG2148" i="12"/>
  <c r="AE2148" i="12"/>
  <c r="AG1914" i="12"/>
  <c r="AE1914" i="12"/>
  <c r="AE1540" i="12"/>
  <c r="AG1540" i="12"/>
  <c r="AG748" i="12"/>
  <c r="AE748" i="12"/>
  <c r="AG386" i="12"/>
  <c r="AE386" i="12"/>
  <c r="AG1686" i="12"/>
  <c r="AE1686" i="12"/>
  <c r="AE1247" i="12"/>
  <c r="AG1247" i="12"/>
  <c r="AG956" i="12"/>
  <c r="AE956" i="12"/>
  <c r="AG744" i="12"/>
  <c r="AE744" i="12"/>
  <c r="AE3133" i="12"/>
  <c r="AG3133" i="12"/>
  <c r="AE2999" i="12"/>
  <c r="AG2999" i="12"/>
  <c r="AG2573" i="12"/>
  <c r="AE2573" i="12"/>
  <c r="AG2370" i="12"/>
  <c r="AE2370" i="12"/>
  <c r="AE2248" i="12"/>
  <c r="AG2248" i="12"/>
  <c r="AE2103" i="12"/>
  <c r="AG2103" i="12"/>
  <c r="AE1942" i="12"/>
  <c r="AG1942" i="12"/>
  <c r="AE1401" i="12"/>
  <c r="AG1401" i="12"/>
  <c r="AE883" i="12"/>
  <c r="AG883" i="12"/>
  <c r="AG531" i="12"/>
  <c r="AE531" i="12"/>
  <c r="AG2896" i="12"/>
  <c r="AE2896" i="12"/>
  <c r="AE1700" i="12"/>
  <c r="AG1700" i="12"/>
  <c r="AG1263" i="12"/>
  <c r="AE1263" i="12"/>
  <c r="AE3844" i="12"/>
  <c r="AG3844" i="12"/>
  <c r="AG3060" i="12"/>
  <c r="AE3060" i="12"/>
  <c r="AE1933" i="12"/>
  <c r="AG1933" i="12"/>
  <c r="AE1293" i="12"/>
  <c r="AG1293" i="12"/>
  <c r="AG931" i="12"/>
  <c r="AE931" i="12"/>
  <c r="AG638" i="12"/>
  <c r="AE638" i="12"/>
  <c r="AE1577" i="12"/>
  <c r="AG1577" i="12"/>
  <c r="AE2653" i="12"/>
  <c r="AG2653" i="12"/>
  <c r="AG1120" i="12"/>
  <c r="AE1120" i="12"/>
  <c r="AG637" i="12"/>
  <c r="AE637" i="12"/>
  <c r="AG505" i="12"/>
  <c r="AE505" i="12"/>
  <c r="AG3836" i="12"/>
  <c r="AE3836" i="12"/>
  <c r="AG3416" i="12"/>
  <c r="AE3416" i="12"/>
  <c r="AE1893" i="12"/>
  <c r="AG1893" i="12"/>
  <c r="AE833" i="12"/>
  <c r="AG833" i="12"/>
  <c r="AG716" i="12"/>
  <c r="AE716" i="12"/>
  <c r="AE2127" i="12"/>
  <c r="AG2127" i="12"/>
  <c r="AE1754" i="12"/>
  <c r="AG1754" i="12"/>
  <c r="AG1639" i="12"/>
  <c r="AE1639" i="12"/>
  <c r="AG921" i="12"/>
  <c r="AE921" i="12"/>
  <c r="AE849" i="12"/>
  <c r="AG849" i="12"/>
  <c r="AE3633" i="12"/>
  <c r="AG3633" i="12"/>
  <c r="AE2448" i="12"/>
  <c r="AG2448" i="12"/>
  <c r="AG1953" i="12"/>
  <c r="AE1953" i="12"/>
  <c r="AG915" i="12"/>
  <c r="AE915" i="12"/>
  <c r="AE626" i="12"/>
  <c r="AG626" i="12"/>
  <c r="AG643" i="12"/>
  <c r="AE643" i="12"/>
  <c r="AG3638" i="12"/>
  <c r="AE3638" i="12"/>
  <c r="AG3052" i="12"/>
  <c r="AE3052" i="12"/>
  <c r="AE2772" i="12"/>
  <c r="AG2772" i="12"/>
  <c r="AG2108" i="12"/>
  <c r="AE2108" i="12"/>
  <c r="AE1271" i="12"/>
  <c r="AG1271" i="12"/>
  <c r="AG990" i="12"/>
  <c r="AE990" i="12"/>
  <c r="AE3230" i="12"/>
  <c r="AG3230" i="12"/>
  <c r="AE2545" i="12"/>
  <c r="AG2545" i="12"/>
  <c r="AG1955" i="12"/>
  <c r="AE1955" i="12"/>
  <c r="AG1364" i="12"/>
  <c r="AE1364" i="12"/>
  <c r="AE1055" i="12"/>
  <c r="AG1055" i="12"/>
  <c r="AG945" i="12"/>
  <c r="AE945" i="12"/>
  <c r="AG2961" i="12"/>
  <c r="AE2961" i="12"/>
  <c r="AG2216" i="12"/>
  <c r="AE2216" i="12"/>
  <c r="AE1269" i="12"/>
  <c r="AG1269" i="12"/>
  <c r="AE3433" i="12"/>
  <c r="AG3433" i="12"/>
  <c r="AE2763" i="12"/>
  <c r="AG2763" i="12"/>
  <c r="AE804" i="12"/>
  <c r="AG804" i="12"/>
  <c r="AE475" i="12"/>
  <c r="AG475" i="12"/>
  <c r="AG3795" i="12"/>
  <c r="AE3795" i="12"/>
  <c r="AE3441" i="12"/>
  <c r="AG3441" i="12"/>
  <c r="AG2756" i="12"/>
  <c r="AE2756" i="12"/>
  <c r="AE2621" i="12"/>
  <c r="AG2621" i="12"/>
  <c r="AG2309" i="12"/>
  <c r="AE2309" i="12"/>
  <c r="AG1867" i="12"/>
  <c r="AE1867" i="12"/>
  <c r="AE1617" i="12"/>
  <c r="AG1617" i="12"/>
  <c r="AG364" i="12"/>
  <c r="AE364" i="12"/>
  <c r="AG3000" i="12"/>
  <c r="AE3000" i="12"/>
  <c r="AG2820" i="12"/>
  <c r="AE2820" i="12"/>
  <c r="AE2406" i="12"/>
  <c r="AG2406" i="12"/>
  <c r="AG2273" i="12"/>
  <c r="AE2273" i="12"/>
  <c r="AG490" i="12"/>
  <c r="AE490" i="12"/>
  <c r="AE3577" i="12"/>
  <c r="AG3577" i="12"/>
  <c r="AG1597" i="12"/>
  <c r="AE1597" i="12"/>
  <c r="AG1299" i="12"/>
  <c r="AE1299" i="12"/>
  <c r="AG1070" i="12"/>
  <c r="AE1070" i="12"/>
  <c r="AG763" i="12"/>
  <c r="AE763" i="12"/>
  <c r="AG751" i="12"/>
  <c r="AE751" i="12"/>
  <c r="AG306" i="12"/>
  <c r="AE306" i="12"/>
  <c r="AG166" i="12"/>
  <c r="AE166" i="12"/>
  <c r="AG2610" i="12"/>
  <c r="AE2610" i="12"/>
  <c r="AE2412" i="12"/>
  <c r="AG2412" i="12"/>
  <c r="AE1780" i="12"/>
  <c r="AG1780" i="12"/>
  <c r="AG680" i="12"/>
  <c r="AE680" i="12"/>
  <c r="AG250" i="12"/>
  <c r="AE250" i="12"/>
  <c r="AE3434" i="12"/>
  <c r="AG3434" i="12"/>
  <c r="AE2553" i="12"/>
  <c r="AG2553" i="12"/>
  <c r="AG1145" i="12"/>
  <c r="AE1145" i="12"/>
  <c r="AG509" i="12"/>
  <c r="AE509" i="12"/>
  <c r="AG3227" i="12"/>
  <c r="AE3227" i="12"/>
  <c r="AE3111" i="12"/>
  <c r="AG3111" i="12"/>
  <c r="AE2527" i="12"/>
  <c r="AG2527" i="12"/>
  <c r="AG2261" i="12"/>
  <c r="AE2261" i="12"/>
  <c r="AE2124" i="12"/>
  <c r="AG2124" i="12"/>
  <c r="AE1642" i="12"/>
  <c r="AG1642" i="12"/>
  <c r="AE1523" i="12"/>
  <c r="AG1523" i="12"/>
  <c r="AG1110" i="12"/>
  <c r="AE1110" i="12"/>
  <c r="AE690" i="12"/>
  <c r="AG690" i="12"/>
  <c r="AG147" i="12"/>
  <c r="AE147" i="12"/>
  <c r="AE2834" i="12"/>
  <c r="AG2834" i="12"/>
  <c r="AG2630" i="12"/>
  <c r="AE2630" i="12"/>
  <c r="AE1991" i="12"/>
  <c r="AG1991" i="12"/>
  <c r="AE1957" i="12"/>
  <c r="AG1957" i="12"/>
  <c r="AE1543" i="12"/>
  <c r="AG1543" i="12"/>
  <c r="AE3088" i="12"/>
  <c r="AG3088" i="12"/>
  <c r="AG977" i="12"/>
  <c r="AE977" i="12"/>
  <c r="AE635" i="12"/>
  <c r="AG635" i="12"/>
  <c r="AE222" i="12"/>
  <c r="AG222" i="12"/>
  <c r="AG2632" i="12"/>
  <c r="AE2632" i="12"/>
  <c r="AG1461" i="12"/>
  <c r="AE1461" i="12"/>
  <c r="AE3265" i="12"/>
  <c r="AG3265" i="12"/>
  <c r="AE1794" i="12"/>
  <c r="AG1794" i="12"/>
  <c r="AG1117" i="12"/>
  <c r="AE1117" i="12"/>
  <c r="AE468" i="12"/>
  <c r="AG468" i="12"/>
  <c r="AG3171" i="12"/>
  <c r="AE3171" i="12"/>
  <c r="AG2439" i="12"/>
  <c r="AE2439" i="12"/>
  <c r="AG1852" i="12"/>
  <c r="AE1852" i="12"/>
  <c r="AE1626" i="12"/>
  <c r="AG1626" i="12"/>
  <c r="AE988" i="12"/>
  <c r="AG988" i="12"/>
  <c r="AG910" i="12"/>
  <c r="AE910" i="12"/>
  <c r="AE3224" i="12"/>
  <c r="AG3224" i="12"/>
  <c r="AE2158" i="12"/>
  <c r="AG2158" i="12"/>
  <c r="AG1823" i="12"/>
  <c r="AE1823" i="12"/>
  <c r="AG1870" i="12"/>
  <c r="AE1870" i="12"/>
  <c r="AE1598" i="12"/>
  <c r="AG1598" i="12"/>
  <c r="AE1201" i="12"/>
  <c r="AG1201" i="12"/>
  <c r="AG940" i="12"/>
  <c r="AE940" i="12"/>
  <c r="AG2335" i="12"/>
  <c r="AE2335" i="12"/>
  <c r="AG2154" i="12"/>
  <c r="AE2154" i="12"/>
  <c r="AE2025" i="12"/>
  <c r="AG2025" i="12"/>
  <c r="AE1762" i="12"/>
  <c r="AG1762" i="12"/>
  <c r="AE1382" i="12"/>
  <c r="AG1382" i="12"/>
  <c r="AG741" i="12"/>
  <c r="AE741" i="12"/>
  <c r="AE143" i="12"/>
  <c r="AG143" i="12"/>
  <c r="AG3404" i="12"/>
  <c r="AE3404" i="12"/>
  <c r="AG3002" i="12"/>
  <c r="AE3002" i="12"/>
  <c r="AG2284" i="12"/>
  <c r="AE2284" i="12"/>
  <c r="AG2060" i="12"/>
  <c r="AE2060" i="12"/>
  <c r="AG2039" i="12"/>
  <c r="AE2039" i="12"/>
  <c r="AE1871" i="12"/>
  <c r="AG1871" i="12"/>
  <c r="AG1410" i="12"/>
  <c r="AE1410" i="12"/>
  <c r="AE304" i="12"/>
  <c r="AG304" i="12"/>
  <c r="AE3779" i="12"/>
  <c r="AG3779" i="12"/>
  <c r="AE3243" i="12"/>
  <c r="AG3243" i="12"/>
  <c r="AG2341" i="12"/>
  <c r="AE2341" i="12"/>
  <c r="AG2164" i="12"/>
  <c r="AE2164" i="12"/>
  <c r="AE1003" i="12"/>
  <c r="AG1003" i="12"/>
  <c r="AG697" i="12"/>
  <c r="AE697" i="12"/>
  <c r="AG292" i="12"/>
  <c r="AE292" i="12"/>
  <c r="AE2467" i="12"/>
  <c r="AG2467" i="12"/>
  <c r="AG2004" i="12"/>
  <c r="AE2004" i="12"/>
  <c r="AG1471" i="12"/>
  <c r="AE1471" i="12"/>
  <c r="AE1235" i="12"/>
  <c r="AG1235" i="12"/>
  <c r="AG434" i="12"/>
  <c r="AE434" i="12"/>
  <c r="AG3520" i="12"/>
  <c r="AE3520" i="12"/>
  <c r="AE3022" i="12"/>
  <c r="AG3022" i="12"/>
  <c r="AE2684" i="12"/>
  <c r="AG2684" i="12"/>
  <c r="AG1792" i="12"/>
  <c r="AE1792" i="12"/>
  <c r="AG1385" i="12"/>
  <c r="AE1385" i="12"/>
  <c r="AE137" i="12"/>
  <c r="AG137" i="12"/>
  <c r="AE3062" i="12"/>
  <c r="AG3062" i="12"/>
  <c r="AG2663" i="12"/>
  <c r="AE2663" i="12"/>
  <c r="AG2243" i="12"/>
  <c r="AE2243" i="12"/>
  <c r="AG2043" i="12"/>
  <c r="AE2043" i="12"/>
  <c r="AE1262" i="12"/>
  <c r="AG1262" i="12"/>
  <c r="AG982" i="12"/>
  <c r="AE982" i="12"/>
  <c r="AE920" i="12"/>
  <c r="AG920" i="12"/>
  <c r="AG395" i="12"/>
  <c r="AE395" i="12"/>
  <c r="AG3816" i="12"/>
  <c r="AE3816" i="12"/>
  <c r="AG2188" i="12"/>
  <c r="AE2188" i="12"/>
  <c r="AE1057" i="12"/>
  <c r="AG1057" i="12"/>
  <c r="AE307" i="12"/>
  <c r="AG307" i="12"/>
  <c r="AE3581" i="12"/>
  <c r="AG3581" i="12"/>
  <c r="AE2598" i="12"/>
  <c r="AG2598" i="12"/>
  <c r="AE1653" i="12"/>
  <c r="AG1653" i="12"/>
  <c r="AE1038" i="12"/>
  <c r="AG1038" i="12"/>
  <c r="AG875" i="12"/>
  <c r="AE875" i="12"/>
  <c r="AE2572" i="12"/>
  <c r="AG2572" i="12"/>
  <c r="AE2437" i="12"/>
  <c r="AG2437" i="12"/>
  <c r="AG2222" i="12"/>
  <c r="AE2222" i="12"/>
  <c r="AE1787" i="12"/>
  <c r="AG1787" i="12"/>
  <c r="AG1647" i="12"/>
  <c r="AE1647" i="12"/>
  <c r="AG934" i="12"/>
  <c r="AE934" i="12"/>
  <c r="AG811" i="12"/>
  <c r="AE811" i="12"/>
  <c r="AE424" i="12"/>
  <c r="AG424" i="12"/>
  <c r="AG3567" i="12"/>
  <c r="AE3567" i="12"/>
  <c r="AG3207" i="12"/>
  <c r="AE3207" i="12"/>
  <c r="AE2841" i="12"/>
  <c r="AG2841" i="12"/>
  <c r="AG2501" i="12"/>
  <c r="AE2501" i="12"/>
  <c r="AG2170" i="12"/>
  <c r="AE2170" i="12"/>
  <c r="AG996" i="12"/>
  <c r="AE996" i="12"/>
  <c r="AG583" i="12"/>
  <c r="AE583" i="12"/>
  <c r="AE3641" i="12"/>
  <c r="AG3641" i="12"/>
  <c r="AG2946" i="12"/>
  <c r="AE2946" i="12"/>
  <c r="AG1669" i="12"/>
  <c r="AE1669" i="12"/>
  <c r="AG563" i="12"/>
  <c r="AE563" i="12"/>
  <c r="AG302" i="12"/>
  <c r="AE302" i="12"/>
  <c r="AE461" i="12"/>
  <c r="AG461" i="12"/>
  <c r="AE3650" i="12"/>
  <c r="AG3650" i="12"/>
  <c r="AE2535" i="12"/>
  <c r="AG2535" i="12"/>
  <c r="AE2384" i="12"/>
  <c r="AG2384" i="12"/>
  <c r="AE1285" i="12"/>
  <c r="AG1285" i="12"/>
  <c r="AE1102" i="12"/>
  <c r="AG1102" i="12"/>
  <c r="AE964" i="12"/>
  <c r="AG964" i="12"/>
  <c r="AE303" i="12"/>
  <c r="AG303" i="12"/>
  <c r="AG212" i="12"/>
  <c r="AE212" i="12"/>
  <c r="AE3352" i="12"/>
  <c r="AG3352" i="12"/>
  <c r="AE3004" i="12"/>
  <c r="AG3004" i="12"/>
  <c r="AG2073" i="12"/>
  <c r="AE2073" i="12"/>
  <c r="AE1066" i="12"/>
  <c r="AG1066" i="12"/>
  <c r="AE712" i="12"/>
  <c r="AG712" i="12"/>
  <c r="AE742" i="12"/>
  <c r="AG742" i="12"/>
  <c r="AE451" i="12"/>
  <c r="AG451" i="12"/>
  <c r="AE142" i="12"/>
  <c r="AG142" i="12"/>
  <c r="AE791" i="12"/>
  <c r="AG791" i="12"/>
  <c r="AG202" i="12"/>
  <c r="AE202" i="12"/>
  <c r="AE411" i="12"/>
  <c r="AG411" i="12"/>
  <c r="AG473" i="12"/>
  <c r="AE473" i="12"/>
  <c r="AG2734" i="12"/>
  <c r="AE2734" i="12"/>
  <c r="AG2454" i="12"/>
  <c r="AE2454" i="12"/>
  <c r="AE1881" i="12"/>
  <c r="AG1881" i="12"/>
  <c r="AG1480" i="12"/>
  <c r="AE1480" i="12"/>
  <c r="AE1219" i="12"/>
  <c r="AG1219" i="12"/>
  <c r="AG774" i="12"/>
  <c r="AE774" i="12"/>
  <c r="AE3337" i="12"/>
  <c r="AG3337" i="12"/>
  <c r="AE2790" i="12"/>
  <c r="AG2790" i="12"/>
  <c r="AE2433" i="12"/>
  <c r="AG2433" i="12"/>
  <c r="AE2242" i="12"/>
  <c r="AG2242" i="12"/>
  <c r="AE1646" i="12"/>
  <c r="AG1646" i="12"/>
  <c r="AG1276" i="12"/>
  <c r="AE1276" i="12"/>
  <c r="AE1058" i="12"/>
  <c r="AG1058" i="12"/>
  <c r="AG567" i="12"/>
  <c r="AE567" i="12"/>
  <c r="AG2963" i="12"/>
  <c r="AE2963" i="12"/>
  <c r="AG2485" i="12"/>
  <c r="AE2485" i="12"/>
  <c r="AG1710" i="12"/>
  <c r="AE1710" i="12"/>
  <c r="AE1030" i="12"/>
  <c r="AG1030" i="12"/>
  <c r="AE3760" i="12"/>
  <c r="AG3760" i="12"/>
  <c r="AE3007" i="12"/>
  <c r="AG3007" i="12"/>
  <c r="AE2330" i="12"/>
  <c r="AG2330" i="12"/>
  <c r="AG1939" i="12"/>
  <c r="AE1939" i="12"/>
  <c r="AG1977" i="12"/>
  <c r="AE1977" i="12"/>
  <c r="AE1596" i="12"/>
  <c r="AG1596" i="12"/>
  <c r="AG1404" i="12"/>
  <c r="AE1404" i="12"/>
  <c r="AE1081" i="12"/>
  <c r="AG1081" i="12"/>
  <c r="AG607" i="12"/>
  <c r="AE607" i="12"/>
  <c r="AG343" i="12"/>
  <c r="AE343" i="12"/>
  <c r="AE240" i="12"/>
  <c r="AG240" i="12"/>
  <c r="AE3517" i="12"/>
  <c r="AG3517" i="12"/>
  <c r="AG2991" i="12"/>
  <c r="AE2991" i="12"/>
  <c r="AG2764" i="12"/>
  <c r="AE2764" i="12"/>
  <c r="AG2499" i="12"/>
  <c r="AE2499" i="12"/>
  <c r="AG2322" i="12"/>
  <c r="AE2322" i="12"/>
  <c r="AG1568" i="12"/>
  <c r="AE1568" i="12"/>
  <c r="AE1417" i="12"/>
  <c r="AG1417" i="12"/>
  <c r="AG1181" i="12"/>
  <c r="AE1181" i="12"/>
  <c r="AG676" i="12"/>
  <c r="AE676" i="12"/>
  <c r="AE418" i="12"/>
  <c r="AG418" i="12"/>
  <c r="AG2618" i="12"/>
  <c r="AE2618" i="12"/>
  <c r="AG2470" i="12"/>
  <c r="AE2470" i="12"/>
  <c r="AG1941" i="12"/>
  <c r="AE1941" i="12"/>
  <c r="AG1809" i="12"/>
  <c r="AE1809" i="12"/>
  <c r="AG1455" i="12"/>
  <c r="AE1455" i="12"/>
  <c r="AE3798" i="12"/>
  <c r="AG3798" i="12"/>
  <c r="AE3594" i="12"/>
  <c r="AG3594" i="12"/>
  <c r="AG2903" i="12"/>
  <c r="AE2903" i="12"/>
  <c r="AG1996" i="12"/>
  <c r="AE1996" i="12"/>
  <c r="AE1467" i="12"/>
  <c r="AG1467" i="12"/>
  <c r="AE1465" i="12"/>
  <c r="AG1465" i="12"/>
  <c r="AG1186" i="12"/>
  <c r="AE1186" i="12"/>
  <c r="AG430" i="12"/>
  <c r="AE430" i="12"/>
  <c r="AG3083" i="12"/>
  <c r="AE3083" i="12"/>
  <c r="AG2880" i="12"/>
  <c r="AE2880" i="12"/>
  <c r="AG2161" i="12"/>
  <c r="AE2161" i="12"/>
  <c r="AE1280" i="12"/>
  <c r="AG1280" i="12"/>
  <c r="AG894" i="12"/>
  <c r="AE894" i="12"/>
  <c r="AE3767" i="12"/>
  <c r="AG3767" i="12"/>
  <c r="AE2579" i="12"/>
  <c r="AG2579" i="12"/>
  <c r="AG2097" i="12"/>
  <c r="AE2097" i="12"/>
  <c r="AE1674" i="12"/>
  <c r="AG1674" i="12"/>
  <c r="AE808" i="12"/>
  <c r="AG808" i="12"/>
  <c r="AG847" i="12"/>
  <c r="AE847" i="12"/>
  <c r="AG3545" i="12"/>
  <c r="AE3545" i="12"/>
  <c r="AG3098" i="12"/>
  <c r="AE3098" i="12"/>
  <c r="AE2316" i="12"/>
  <c r="AG2316" i="12"/>
  <c r="AG2191" i="12"/>
  <c r="AE2191" i="12"/>
  <c r="AG1932" i="12"/>
  <c r="AE1932" i="12"/>
  <c r="AG1709" i="12"/>
  <c r="AE1709" i="12"/>
  <c r="AG449" i="12"/>
  <c r="AE449" i="12"/>
  <c r="AG2964" i="12"/>
  <c r="AE2964" i="12"/>
  <c r="AE2110" i="12"/>
  <c r="AG2110" i="12"/>
  <c r="AE1233" i="12"/>
  <c r="AG1233" i="12"/>
  <c r="AG969" i="12"/>
  <c r="AE969" i="12"/>
  <c r="AG822" i="12"/>
  <c r="AE822" i="12"/>
  <c r="AE747" i="12"/>
  <c r="AG747" i="12"/>
  <c r="AE3034" i="12"/>
  <c r="AG3034" i="12"/>
  <c r="AG2877" i="12"/>
  <c r="AE2877" i="12"/>
  <c r="AG2613" i="12"/>
  <c r="AE2613" i="12"/>
  <c r="AE2391" i="12"/>
  <c r="AG2391" i="12"/>
  <c r="AE2054" i="12"/>
  <c r="AG2054" i="12"/>
  <c r="AG1514" i="12"/>
  <c r="AE1514" i="12"/>
  <c r="AG1390" i="12"/>
  <c r="AE1390" i="12"/>
  <c r="AG1158" i="12"/>
  <c r="AE1158" i="12"/>
  <c r="AG1142" i="12"/>
  <c r="AE1142" i="12"/>
  <c r="AE962" i="12"/>
  <c r="AG962" i="12"/>
  <c r="AE898" i="12"/>
  <c r="AG898" i="12"/>
  <c r="AE564" i="12"/>
  <c r="AG564" i="12"/>
  <c r="AG3518" i="12"/>
  <c r="AE3518" i="12"/>
  <c r="AE2220" i="12"/>
  <c r="AG2220" i="12"/>
  <c r="AG1797" i="12"/>
  <c r="AE1797" i="12"/>
  <c r="AG946" i="12"/>
  <c r="AE946" i="12"/>
  <c r="AE825" i="12"/>
  <c r="AG825" i="12"/>
  <c r="AG464" i="12"/>
  <c r="AE464" i="12"/>
  <c r="AG234" i="12"/>
  <c r="AE234" i="12"/>
  <c r="AG3482" i="12"/>
  <c r="AE3482" i="12"/>
  <c r="AE2662" i="12"/>
  <c r="AG2662" i="12"/>
  <c r="AE1549" i="12"/>
  <c r="AG1549" i="12"/>
  <c r="AE1400" i="12"/>
  <c r="AG1400" i="12"/>
  <c r="AE750" i="12"/>
  <c r="AG750" i="12"/>
  <c r="AG352" i="12"/>
  <c r="AE352" i="12"/>
  <c r="AG227" i="12"/>
  <c r="AE227" i="12"/>
  <c r="AG3702" i="12"/>
  <c r="AE3702" i="12"/>
  <c r="AG3112" i="12"/>
  <c r="AE3112" i="12"/>
  <c r="AG1887" i="12"/>
  <c r="AE1887" i="12"/>
  <c r="AG1554" i="12"/>
  <c r="AE1554" i="12"/>
  <c r="AG1463" i="12"/>
  <c r="AE1463" i="12"/>
  <c r="AE616" i="12"/>
  <c r="AG616" i="12"/>
  <c r="AE688" i="12"/>
  <c r="AG688" i="12"/>
  <c r="AG180" i="12"/>
  <c r="AE180" i="12"/>
  <c r="AE319" i="12"/>
  <c r="AG319" i="12"/>
  <c r="AG805" i="12"/>
  <c r="AE805" i="12"/>
  <c r="AG223" i="12"/>
  <c r="AE223" i="12"/>
  <c r="AG1343" i="12"/>
  <c r="AE1343" i="12"/>
  <c r="AG772" i="12"/>
  <c r="AE772" i="12"/>
  <c r="AE448" i="12"/>
  <c r="AG448" i="12"/>
  <c r="AE1856" i="12"/>
  <c r="AG1856" i="12"/>
  <c r="AE1270" i="12"/>
  <c r="AG1270" i="12"/>
  <c r="AE838" i="12"/>
  <c r="AG838" i="12"/>
  <c r="AG760" i="12"/>
  <c r="AE760" i="12"/>
  <c r="AG168" i="12"/>
  <c r="AE168" i="12"/>
  <c r="AG3193" i="12"/>
  <c r="AE3193" i="12"/>
  <c r="AE3030" i="12"/>
  <c r="AG3030" i="12"/>
  <c r="AE2282" i="12"/>
  <c r="AG2282" i="12"/>
  <c r="AG1652" i="12"/>
  <c r="AE1652" i="12"/>
  <c r="AE1060" i="12"/>
  <c r="AG1060" i="12"/>
  <c r="AG735" i="12"/>
  <c r="AE735" i="12"/>
  <c r="AG3108" i="12"/>
  <c r="AE3108" i="12"/>
  <c r="AG1125" i="12"/>
  <c r="AE1125" i="12"/>
  <c r="AG1079" i="12"/>
  <c r="AE1079" i="12"/>
  <c r="AE3850" i="12"/>
  <c r="AG3850" i="12"/>
  <c r="AE3114" i="12"/>
  <c r="AG3114" i="12"/>
  <c r="AE2550" i="12"/>
  <c r="AG2550" i="12"/>
  <c r="AE2312" i="12"/>
  <c r="AG2312" i="12"/>
  <c r="AE1733" i="12"/>
  <c r="AG1733" i="12"/>
  <c r="AE1440" i="12"/>
  <c r="AG1440" i="12"/>
  <c r="AE769" i="12"/>
  <c r="AG769" i="12"/>
  <c r="AG581" i="12"/>
  <c r="AE581" i="12"/>
  <c r="AE149" i="12"/>
  <c r="AG149" i="12"/>
  <c r="AE2197" i="12"/>
  <c r="AG2197" i="12"/>
  <c r="AG1851" i="12"/>
  <c r="AE1851" i="12"/>
  <c r="AE1621" i="12"/>
  <c r="AG1621" i="12"/>
  <c r="AG1332" i="12"/>
  <c r="AE1332" i="12"/>
  <c r="AE2955" i="12"/>
  <c r="AG2955" i="12"/>
  <c r="AG2953" i="12"/>
  <c r="AE2953" i="12"/>
  <c r="AE2585" i="12"/>
  <c r="AG2585" i="12"/>
  <c r="AE2314" i="12"/>
  <c r="AG2314" i="12"/>
  <c r="AG2119" i="12"/>
  <c r="AE2119" i="12"/>
  <c r="AG1892" i="12"/>
  <c r="AE1892" i="12"/>
  <c r="AG1886" i="12"/>
  <c r="AE1886" i="12"/>
  <c r="AG1139" i="12"/>
  <c r="AE1139" i="12"/>
  <c r="AE146" i="12"/>
  <c r="AG146" i="12"/>
  <c r="AG3599" i="12"/>
  <c r="AE3599" i="12"/>
  <c r="AG1921" i="12"/>
  <c r="AE1921" i="12"/>
  <c r="AG775" i="12"/>
  <c r="AE775" i="12"/>
  <c r="AG727" i="12"/>
  <c r="AE727" i="12"/>
  <c r="AG344" i="12"/>
  <c r="AE344" i="12"/>
  <c r="AE3699" i="12"/>
  <c r="AG3699" i="12"/>
  <c r="AE3247" i="12"/>
  <c r="AG3247" i="12"/>
  <c r="AE3024" i="12"/>
  <c r="AG3024" i="12"/>
  <c r="AG2523" i="12"/>
  <c r="AE2523" i="12"/>
  <c r="AE2064" i="12"/>
  <c r="AG2064" i="12"/>
  <c r="AE1584" i="12"/>
  <c r="AG1584" i="12"/>
  <c r="AG840" i="12"/>
  <c r="AE840" i="12"/>
  <c r="AG433" i="12"/>
  <c r="AE433" i="12"/>
  <c r="AE3212" i="12"/>
  <c r="AG3212" i="12"/>
  <c r="AE2831" i="12"/>
  <c r="AG2831" i="12"/>
  <c r="AE2543" i="12"/>
  <c r="AG2543" i="12"/>
  <c r="AG2476" i="12"/>
  <c r="AE2476" i="12"/>
  <c r="AG1927" i="12"/>
  <c r="AE1927" i="12"/>
  <c r="AG1436" i="12"/>
  <c r="AE1436" i="12"/>
  <c r="AG1268" i="12"/>
  <c r="AE1268" i="12"/>
  <c r="AG200" i="12"/>
  <c r="AE200" i="12"/>
  <c r="AG3398" i="12"/>
  <c r="AE3398" i="12"/>
  <c r="AG3012" i="12"/>
  <c r="AE3012" i="12"/>
  <c r="AE2347" i="12"/>
  <c r="AG2347" i="12"/>
  <c r="AE2268" i="12"/>
  <c r="AG2268" i="12"/>
  <c r="AE2051" i="12"/>
  <c r="AG2051" i="12"/>
  <c r="AG1578" i="12"/>
  <c r="AE1578" i="12"/>
  <c r="AG618" i="12"/>
  <c r="AE618" i="12"/>
  <c r="AG288" i="12"/>
  <c r="AE288" i="12"/>
  <c r="AE3662" i="12"/>
  <c r="AG3662" i="12"/>
  <c r="AG3311" i="12"/>
  <c r="AE3311" i="12"/>
  <c r="AE2869" i="12"/>
  <c r="AG2869" i="12"/>
  <c r="AE1650" i="12"/>
  <c r="AG1650" i="12"/>
  <c r="AG1024" i="12"/>
  <c r="AE1024" i="12"/>
  <c r="AE818" i="12"/>
  <c r="AG818" i="12"/>
  <c r="AG2685" i="12"/>
  <c r="AE2685" i="12"/>
  <c r="AG2344" i="12"/>
  <c r="AE2344" i="12"/>
  <c r="AG1361" i="12"/>
  <c r="AE1361" i="12"/>
  <c r="AE1149" i="12"/>
  <c r="AG1149" i="12"/>
  <c r="AG2536" i="12"/>
  <c r="AE2536" i="12"/>
  <c r="AE2042" i="12"/>
  <c r="AG2042" i="12"/>
  <c r="AE1443" i="12"/>
  <c r="AG1443" i="12"/>
  <c r="AE1150" i="12"/>
  <c r="AG1150" i="12"/>
  <c r="AG1168" i="12"/>
  <c r="AE1168" i="12"/>
  <c r="AE732" i="12"/>
  <c r="AG732" i="12"/>
  <c r="AG482" i="12"/>
  <c r="AE482" i="12"/>
  <c r="AG3613" i="12"/>
  <c r="AE3613" i="12"/>
  <c r="AG2767" i="12"/>
  <c r="AE2767" i="12"/>
  <c r="AG2617" i="12"/>
  <c r="AE2617" i="12"/>
  <c r="AG2195" i="12"/>
  <c r="AE2195" i="12"/>
  <c r="AE1992" i="12"/>
  <c r="AG1992" i="12"/>
  <c r="AE1581" i="12"/>
  <c r="AG1581" i="12"/>
  <c r="AE1232" i="12"/>
  <c r="AG1232" i="12"/>
  <c r="AG3385" i="12"/>
  <c r="AE3385" i="12"/>
  <c r="AE2357" i="12"/>
  <c r="AG2357" i="12"/>
  <c r="AE2101" i="12"/>
  <c r="AG2101" i="12"/>
  <c r="AG1552" i="12"/>
  <c r="AE1552" i="12"/>
  <c r="AE1366" i="12"/>
  <c r="AG1366" i="12"/>
  <c r="AG790" i="12"/>
  <c r="AE790" i="12"/>
  <c r="AG578" i="12"/>
  <c r="AE578" i="12"/>
  <c r="AG3888" i="12"/>
  <c r="AE3888" i="12"/>
  <c r="AG179" i="12"/>
  <c r="AE179" i="12"/>
  <c r="AG174" i="12"/>
  <c r="AE174" i="12"/>
  <c r="AE1315" i="12"/>
  <c r="AG1315" i="12"/>
  <c r="AE2923" i="12"/>
  <c r="AG2923" i="12"/>
  <c r="AG729" i="12"/>
  <c r="AE729" i="12"/>
  <c r="AE1489" i="12"/>
  <c r="AG1489" i="12"/>
  <c r="AE1351" i="12"/>
  <c r="AG1351" i="12"/>
  <c r="AE810" i="12"/>
  <c r="AG810" i="12"/>
  <c r="AG191" i="12"/>
  <c r="AE191" i="12"/>
  <c r="AE3254" i="12"/>
  <c r="AG3254" i="12"/>
  <c r="AE2889" i="12"/>
  <c r="AG2889" i="12"/>
  <c r="AG2200" i="12"/>
  <c r="AE2200" i="12"/>
  <c r="AE973" i="12"/>
  <c r="AG973" i="12"/>
  <c r="AG605" i="12"/>
  <c r="AE605" i="12"/>
  <c r="AG492" i="12"/>
  <c r="AE492" i="12"/>
  <c r="AG3166" i="12"/>
  <c r="AE3166" i="12"/>
  <c r="AE2399" i="12"/>
  <c r="AG2399" i="12"/>
  <c r="AG2137" i="12"/>
  <c r="AE2137" i="12"/>
  <c r="AG1054" i="12"/>
  <c r="AE1054" i="12"/>
  <c r="AE601" i="12"/>
  <c r="AG601" i="12"/>
  <c r="AG3745" i="12"/>
  <c r="AE3745" i="12"/>
  <c r="AE2587" i="12"/>
  <c r="AG2587" i="12"/>
  <c r="AE2354" i="12"/>
  <c r="AG2354" i="12"/>
  <c r="AG976" i="12"/>
  <c r="AE976" i="12"/>
  <c r="AE3289" i="12"/>
  <c r="AG3289" i="12"/>
  <c r="AG2086" i="12"/>
  <c r="AE2086" i="12"/>
  <c r="AE546" i="12"/>
  <c r="AG546" i="12"/>
  <c r="AG3349" i="12"/>
  <c r="AE3349" i="12"/>
  <c r="AE2998" i="12"/>
  <c r="AG2998" i="12"/>
  <c r="AE2828" i="12"/>
  <c r="AG2828" i="12"/>
  <c r="AG2569" i="12"/>
  <c r="AE2569" i="12"/>
  <c r="AE2392" i="12"/>
  <c r="AG2392" i="12"/>
  <c r="AG2046" i="12"/>
  <c r="AE2046" i="12"/>
  <c r="AG730" i="12"/>
  <c r="AE730" i="12"/>
  <c r="AG777" i="12"/>
  <c r="AE777" i="12"/>
  <c r="AE559" i="12"/>
  <c r="AG559" i="12"/>
  <c r="AG565" i="12"/>
  <c r="AE565" i="12"/>
  <c r="AG3115" i="12"/>
  <c r="AE3115" i="12"/>
  <c r="AG2666" i="12"/>
  <c r="AE2666" i="12"/>
  <c r="AE360" i="12"/>
  <c r="AG360" i="12"/>
  <c r="AG2968" i="12"/>
  <c r="AE2968" i="12"/>
  <c r="AG2515" i="12"/>
  <c r="AE2515" i="12"/>
  <c r="AE2133" i="12"/>
  <c r="AG2133" i="12"/>
  <c r="AG1586" i="12"/>
  <c r="AE1586" i="12"/>
  <c r="AG3316" i="12"/>
  <c r="AE3316" i="12"/>
  <c r="AG2819" i="12"/>
  <c r="AE2819" i="12"/>
  <c r="AG2277" i="12"/>
  <c r="AE2277" i="12"/>
  <c r="AG2030" i="12"/>
  <c r="AE2030" i="12"/>
  <c r="AE1760" i="12"/>
  <c r="AG1760" i="12"/>
  <c r="AE1025" i="12"/>
  <c r="AG1025" i="12"/>
  <c r="AG313" i="12"/>
  <c r="AE313" i="12"/>
  <c r="AE3453" i="12"/>
  <c r="AG3453" i="12"/>
  <c r="AE3046" i="12"/>
  <c r="AG3046" i="12"/>
  <c r="AG2600" i="12"/>
  <c r="AE2600" i="12"/>
  <c r="AG2129" i="12"/>
  <c r="AE2129" i="12"/>
  <c r="AE2021" i="12"/>
  <c r="AG2021" i="12"/>
  <c r="AG1769" i="12"/>
  <c r="AE1769" i="12"/>
  <c r="AE2404" i="12"/>
  <c r="AG2404" i="12"/>
  <c r="AG2308" i="12"/>
  <c r="AE2308" i="12"/>
  <c r="AG1919" i="12"/>
  <c r="AE1919" i="12"/>
  <c r="AE1635" i="12"/>
  <c r="AG1635" i="12"/>
  <c r="AG1411" i="12"/>
  <c r="AE1411" i="12"/>
  <c r="AE3490" i="12"/>
  <c r="AG3490" i="12"/>
  <c r="AG3085" i="12"/>
  <c r="AE3085" i="12"/>
  <c r="AG2650" i="12"/>
  <c r="AE2650" i="12"/>
  <c r="AG2295" i="12"/>
  <c r="AE2295" i="12"/>
  <c r="AE1164" i="12"/>
  <c r="AG1164" i="12"/>
  <c r="AG283" i="12"/>
  <c r="AE283" i="12"/>
  <c r="AE2885" i="12"/>
  <c r="AG2885" i="12"/>
  <c r="AE2494" i="12"/>
  <c r="AG2494" i="12"/>
  <c r="AG1891" i="12"/>
  <c r="AE1891" i="12"/>
  <c r="AE1629" i="12"/>
  <c r="AG1629" i="12"/>
  <c r="AG1029" i="12"/>
  <c r="AE1029" i="12"/>
  <c r="AG746" i="12"/>
  <c r="AE746" i="12"/>
  <c r="AE2509" i="12"/>
  <c r="AG2509" i="12"/>
  <c r="AE2291" i="12"/>
  <c r="AG2291" i="12"/>
  <c r="AE2211" i="12"/>
  <c r="AG2211" i="12"/>
  <c r="AG1758" i="12"/>
  <c r="AE1758" i="12"/>
  <c r="AG1428" i="12"/>
  <c r="AE1428" i="12"/>
  <c r="AE1013" i="12"/>
  <c r="AG1013" i="12"/>
  <c r="AG1101" i="12"/>
  <c r="AE1101" i="12"/>
  <c r="AE1339" i="12"/>
  <c r="AG1339" i="12"/>
  <c r="AE3601" i="12"/>
  <c r="AG3601" i="12"/>
  <c r="AG2628" i="12"/>
  <c r="AE2628" i="12"/>
  <c r="AE795" i="12"/>
  <c r="AG795" i="12"/>
  <c r="AE247" i="12"/>
  <c r="AG247" i="12"/>
  <c r="AE175" i="12"/>
  <c r="AG175" i="12"/>
  <c r="AG291" i="12"/>
  <c r="AE291" i="12"/>
  <c r="AE196" i="12"/>
  <c r="AG196" i="12"/>
  <c r="AG328" i="12"/>
  <c r="AE328" i="12"/>
  <c r="AG390" i="12"/>
  <c r="AE390" i="12"/>
  <c r="AG133" i="12"/>
  <c r="AE133" i="12"/>
  <c r="AE1582" i="12"/>
  <c r="AG1582" i="12"/>
  <c r="AG2855" i="12"/>
  <c r="AE2855" i="12"/>
  <c r="AG3501" i="12"/>
  <c r="AE3501" i="12"/>
  <c r="AE2212" i="12"/>
  <c r="AG2212" i="12"/>
  <c r="AE1935" i="12"/>
  <c r="AG1935" i="12"/>
  <c r="AE1196" i="12"/>
  <c r="AG1196" i="12"/>
  <c r="AG993" i="12"/>
  <c r="AE993" i="12"/>
  <c r="AE687" i="12"/>
  <c r="AG687" i="12"/>
  <c r="AG2847" i="12"/>
  <c r="AE2847" i="12"/>
  <c r="AG2614" i="12"/>
  <c r="AE2614" i="12"/>
  <c r="AG1937" i="12"/>
  <c r="AE1937" i="12"/>
  <c r="AG1724" i="12"/>
  <c r="AE1724" i="12"/>
  <c r="AE1251" i="12"/>
  <c r="AG1251" i="12"/>
  <c r="AE1388" i="12"/>
  <c r="AG1388" i="12"/>
  <c r="AG652" i="12"/>
  <c r="AE652" i="12"/>
  <c r="AE3168" i="12"/>
  <c r="AG3168" i="12"/>
  <c r="AE2873" i="12"/>
  <c r="AG2873" i="12"/>
  <c r="AG2754" i="12"/>
  <c r="AE2754" i="12"/>
  <c r="AE2514" i="12"/>
  <c r="AG2514" i="12"/>
  <c r="AG1320" i="12"/>
  <c r="AE1320" i="12"/>
  <c r="AG1018" i="12"/>
  <c r="AE1018" i="12"/>
  <c r="AG3018" i="12"/>
  <c r="AE3018" i="12"/>
  <c r="AG2547" i="12"/>
  <c r="AE2547" i="12"/>
  <c r="AE2416" i="12"/>
  <c r="AG2416" i="12"/>
  <c r="AG2147" i="12"/>
  <c r="AE2147" i="12"/>
  <c r="AG1806" i="12"/>
  <c r="AE1806" i="12"/>
  <c r="AG1210" i="12"/>
  <c r="AE1210" i="12"/>
  <c r="AE547" i="12"/>
  <c r="AG547" i="12"/>
  <c r="AG3682" i="12"/>
  <c r="AE3682" i="12"/>
  <c r="AE2589" i="12"/>
  <c r="AG2589" i="12"/>
  <c r="AG1083" i="12"/>
  <c r="AE1083" i="12"/>
  <c r="AG3464" i="12"/>
  <c r="AE3464" i="12"/>
  <c r="AG3121" i="12"/>
  <c r="AE3121" i="12"/>
  <c r="AG2338" i="12"/>
  <c r="AE2338" i="12"/>
  <c r="AG2016" i="12"/>
  <c r="AE2016" i="12"/>
  <c r="AG905" i="12"/>
  <c r="AE905" i="12"/>
  <c r="AG889" i="12"/>
  <c r="AE889" i="12"/>
  <c r="AG738" i="12"/>
  <c r="AE738" i="12"/>
  <c r="AG3912" i="12"/>
  <c r="AE3912" i="12"/>
  <c r="AE3241" i="12"/>
  <c r="AG3241" i="12"/>
  <c r="AE2898" i="12"/>
  <c r="AG2898" i="12"/>
  <c r="AE2565" i="12"/>
  <c r="AG2565" i="12"/>
  <c r="AG2299" i="12"/>
  <c r="AE2299" i="12"/>
  <c r="AE1511" i="12"/>
  <c r="AG1511" i="12"/>
  <c r="AG1329" i="12"/>
  <c r="AE1329" i="12"/>
  <c r="AG1205" i="12"/>
  <c r="AE1205" i="12"/>
  <c r="AE333" i="12"/>
  <c r="AG333" i="12"/>
  <c r="AG216" i="12"/>
  <c r="AE216" i="12"/>
  <c r="AE3845" i="12"/>
  <c r="AG3845" i="12"/>
  <c r="AE1248" i="12"/>
  <c r="AG1248" i="12"/>
  <c r="AE242" i="12"/>
  <c r="AG242" i="12"/>
  <c r="AE3015" i="12"/>
  <c r="AG3015" i="12"/>
  <c r="AG2418" i="12"/>
  <c r="AE2418" i="12"/>
  <c r="AG2012" i="12"/>
  <c r="AE2012" i="12"/>
  <c r="AE1275" i="12"/>
  <c r="AG1275" i="12"/>
  <c r="AG582" i="12"/>
  <c r="AE582" i="12"/>
  <c r="AG3211" i="12"/>
  <c r="AE3211" i="12"/>
  <c r="AG2783" i="12"/>
  <c r="AE2783" i="12"/>
  <c r="AE2128" i="12"/>
  <c r="AG2128" i="12"/>
  <c r="AE1630" i="12"/>
  <c r="AG1630" i="12"/>
  <c r="AG1043" i="12"/>
  <c r="AE1043" i="12"/>
  <c r="AE474" i="12"/>
  <c r="AG474" i="12"/>
  <c r="AE3763" i="12"/>
  <c r="AG3763" i="12"/>
  <c r="AE3487" i="12"/>
  <c r="AG3487" i="12"/>
  <c r="AG3029" i="12"/>
  <c r="AE3029" i="12"/>
  <c r="AE2770" i="12"/>
  <c r="AG2770" i="12"/>
  <c r="AG2521" i="12"/>
  <c r="AE2521" i="12"/>
  <c r="AE2231" i="12"/>
  <c r="AG2231" i="12"/>
  <c r="AE1615" i="12"/>
  <c r="AG1615" i="12"/>
  <c r="AG1259" i="12"/>
  <c r="AE1259" i="12"/>
  <c r="AE1049" i="12"/>
  <c r="AG1049" i="12"/>
  <c r="AG2237" i="12"/>
  <c r="AE2237" i="12"/>
  <c r="AE1947" i="12"/>
  <c r="AG1947" i="12"/>
  <c r="AG1703" i="12"/>
  <c r="AE1703" i="12"/>
  <c r="AG941" i="12"/>
  <c r="AE941" i="12"/>
  <c r="AG3615" i="12"/>
  <c r="AE3615" i="12"/>
  <c r="AG3051" i="12"/>
  <c r="AE3051" i="12"/>
  <c r="AG2487" i="12"/>
  <c r="AE2487" i="12"/>
  <c r="AG1860" i="12"/>
  <c r="AE1860" i="12"/>
  <c r="AG1307" i="12"/>
  <c r="AE1307" i="12"/>
  <c r="AG3447" i="12"/>
  <c r="AE3447" i="12"/>
  <c r="AE3131" i="12"/>
  <c r="AG3131" i="12"/>
  <c r="AG2638" i="12"/>
  <c r="AE2638" i="12"/>
  <c r="AG1628" i="12"/>
  <c r="AE1628" i="12"/>
  <c r="AE1599" i="12"/>
  <c r="AG1599" i="12"/>
  <c r="AE1462" i="12"/>
  <c r="AG1462" i="12"/>
  <c r="AG933" i="12"/>
  <c r="AE933" i="12"/>
  <c r="AG2496" i="12"/>
  <c r="AE2496" i="12"/>
  <c r="AE1777" i="12"/>
  <c r="AG1777" i="12"/>
  <c r="AG1698" i="12"/>
  <c r="AE1698" i="12"/>
  <c r="AG947" i="12"/>
  <c r="AE947" i="12"/>
  <c r="AE830" i="12"/>
  <c r="AG830" i="12"/>
  <c r="AE438" i="12"/>
  <c r="AG438" i="12"/>
  <c r="AE1905" i="12"/>
  <c r="AG1905" i="12"/>
  <c r="AE1451" i="12"/>
  <c r="AG1451" i="12"/>
  <c r="AG176" i="12"/>
  <c r="AE176" i="12"/>
  <c r="AE184" i="12"/>
  <c r="AG184" i="12"/>
  <c r="AE1998" i="12"/>
  <c r="AG1998" i="12"/>
  <c r="AG2549" i="12"/>
  <c r="AE2549" i="12"/>
  <c r="AG1308" i="12"/>
  <c r="AE1308" i="12"/>
  <c r="AG2444" i="12"/>
  <c r="AE2444" i="12"/>
  <c r="AG2141" i="12"/>
  <c r="AE2141" i="12"/>
  <c r="AG1394" i="12"/>
  <c r="AE1394" i="12"/>
  <c r="AG3590" i="12"/>
  <c r="AE3590" i="12"/>
  <c r="AG2860" i="12"/>
  <c r="AE2860" i="12"/>
  <c r="AE2234" i="12"/>
  <c r="AG2234" i="12"/>
  <c r="AE1863" i="12"/>
  <c r="AG1863" i="12"/>
  <c r="AE1402" i="12"/>
  <c r="AG1402" i="12"/>
  <c r="AG913" i="12"/>
  <c r="AE913" i="12"/>
  <c r="AG1086" i="12"/>
  <c r="AE1086" i="12"/>
  <c r="AE916" i="12"/>
  <c r="AG916" i="12"/>
  <c r="AE600" i="12"/>
  <c r="AG600" i="12"/>
  <c r="AE2606" i="12"/>
  <c r="AG2606" i="12"/>
  <c r="AE1994" i="12"/>
  <c r="AG1994" i="12"/>
  <c r="AE1245" i="12"/>
  <c r="AG1245" i="12"/>
  <c r="AG722" i="12"/>
  <c r="AE722" i="12"/>
  <c r="AG3595" i="12"/>
  <c r="AE3595" i="12"/>
  <c r="AG3023" i="12"/>
  <c r="AE3023" i="12"/>
  <c r="AG2876" i="12"/>
  <c r="AE2876" i="12"/>
  <c r="AE2561" i="12"/>
  <c r="AG2561" i="12"/>
  <c r="AG2500" i="12"/>
  <c r="AE2500" i="12"/>
  <c r="AE1542" i="12"/>
  <c r="AG1542" i="12"/>
  <c r="AE1574" i="12"/>
  <c r="AG1574" i="12"/>
  <c r="AG1376" i="12"/>
  <c r="AE1376" i="12"/>
  <c r="AE230" i="12"/>
  <c r="AG230" i="12"/>
  <c r="AE2557" i="12"/>
  <c r="AG2557" i="12"/>
  <c r="AG2378" i="12"/>
  <c r="AE2378" i="12"/>
  <c r="AG2099" i="12"/>
  <c r="AE2099" i="12"/>
  <c r="AG1911" i="12"/>
  <c r="AE1911" i="12"/>
  <c r="AG1732" i="12"/>
  <c r="AE1732" i="12"/>
  <c r="AE1454" i="12"/>
  <c r="AG1454" i="12"/>
  <c r="AE800" i="12"/>
  <c r="AG800" i="12"/>
  <c r="AG797" i="12"/>
  <c r="AE797" i="12"/>
  <c r="AE614" i="12"/>
  <c r="AG614" i="12"/>
  <c r="AG2989" i="12"/>
  <c r="AE2989" i="12"/>
  <c r="AE2421" i="12"/>
  <c r="AG2421" i="12"/>
  <c r="AG1457" i="12"/>
  <c r="AE1457" i="12"/>
  <c r="AG1334" i="12"/>
  <c r="AE1334" i="12"/>
  <c r="AG1165" i="12"/>
  <c r="AE1165" i="12"/>
  <c r="AE3491" i="12"/>
  <c r="AG3491" i="12"/>
  <c r="AE2948" i="12"/>
  <c r="AG2948" i="12"/>
  <c r="AG1228" i="12"/>
  <c r="AE1228" i="12"/>
  <c r="AE2574" i="12"/>
  <c r="AG2574" i="12"/>
  <c r="AE2375" i="12"/>
  <c r="AG2375" i="12"/>
  <c r="AE2078" i="12"/>
  <c r="AG2078" i="12"/>
  <c r="AE1926" i="12"/>
  <c r="AG1926" i="12"/>
  <c r="AE848" i="12"/>
  <c r="AG848" i="12"/>
  <c r="AG428" i="12"/>
  <c r="AE428" i="12"/>
  <c r="AE3800" i="12"/>
  <c r="AG3800" i="12"/>
  <c r="AG2053" i="12"/>
  <c r="AE2053" i="12"/>
  <c r="AE1897" i="12"/>
  <c r="AG1897" i="12"/>
  <c r="AG1813" i="12"/>
  <c r="AE1813" i="12"/>
  <c r="AG1194" i="12"/>
  <c r="AE1194" i="12"/>
  <c r="AE773" i="12"/>
  <c r="AG773" i="12"/>
  <c r="AE630" i="12"/>
  <c r="AG630" i="12"/>
  <c r="AG163" i="12"/>
  <c r="AE163" i="12"/>
  <c r="AE3182" i="12"/>
  <c r="AG3182" i="12"/>
  <c r="AE2972" i="12"/>
  <c r="AG2972" i="12"/>
  <c r="AG2603" i="12"/>
  <c r="AE2603" i="12"/>
  <c r="AG2035" i="12"/>
  <c r="AE2035" i="12"/>
  <c r="AG1708" i="12"/>
  <c r="AE1708" i="12"/>
  <c r="AG1206" i="12"/>
  <c r="AE1206" i="12"/>
  <c r="AE880" i="12"/>
  <c r="AG880" i="12"/>
  <c r="AE695" i="12"/>
  <c r="AG695" i="12"/>
  <c r="AE413" i="12"/>
  <c r="AG413" i="12"/>
  <c r="AE3345" i="12"/>
  <c r="AG3345" i="12"/>
  <c r="AE2460" i="12"/>
  <c r="AG2460" i="12"/>
  <c r="AG1775" i="12"/>
  <c r="AE1775" i="12"/>
  <c r="AG1386" i="12"/>
  <c r="AE1386" i="12"/>
  <c r="AG929" i="12"/>
  <c r="AE929" i="12"/>
  <c r="AG3681" i="12"/>
  <c r="AE3681" i="12"/>
  <c r="AE3210" i="12"/>
  <c r="AG3210" i="12"/>
  <c r="AG2992" i="12"/>
  <c r="AE2992" i="12"/>
  <c r="AG1432" i="12"/>
  <c r="AE1432" i="12"/>
  <c r="AE749" i="12"/>
  <c r="AG749" i="12"/>
  <c r="AG519" i="12"/>
  <c r="AE519" i="12"/>
  <c r="AE2615" i="12"/>
  <c r="AG2615" i="12"/>
  <c r="AG1369" i="12"/>
  <c r="AE1369" i="12"/>
  <c r="AG892" i="12"/>
  <c r="AE892" i="12"/>
  <c r="AE549" i="12"/>
  <c r="AG549" i="12"/>
  <c r="AG1978" i="12"/>
  <c r="AE1978" i="12"/>
  <c r="AG1837" i="12"/>
  <c r="AE1837" i="12"/>
  <c r="AE1633" i="12"/>
  <c r="AG1633" i="12"/>
  <c r="AE557" i="12"/>
  <c r="AG557" i="12"/>
  <c r="AG295" i="12"/>
  <c r="AE295" i="12"/>
  <c r="AG3070" i="12"/>
  <c r="AE3070" i="12"/>
  <c r="AG2849" i="12"/>
  <c r="AE2849" i="12"/>
  <c r="AG1419" i="12"/>
  <c r="AE1419" i="12"/>
  <c r="AG1067" i="12"/>
  <c r="AE1067" i="12"/>
  <c r="AG1009" i="12"/>
  <c r="AE1009" i="12"/>
  <c r="AG644" i="12"/>
  <c r="AE644" i="12"/>
  <c r="AG2081" i="12"/>
  <c r="AE2081" i="12"/>
  <c r="AG1821" i="12"/>
  <c r="AE1821" i="12"/>
  <c r="AG1089" i="12"/>
  <c r="AE1089" i="12"/>
  <c r="AG879" i="12"/>
  <c r="AE879" i="12"/>
  <c r="AE2658" i="12"/>
  <c r="AG2658" i="12"/>
  <c r="AE1743" i="12"/>
  <c r="AG1743" i="12"/>
  <c r="AE1497" i="12"/>
  <c r="AG1497" i="12"/>
  <c r="AG1362" i="12"/>
  <c r="AE1362" i="12"/>
  <c r="AG1111" i="12"/>
  <c r="AE1111" i="12"/>
  <c r="AG407" i="12"/>
  <c r="AE407" i="12"/>
  <c r="AE3892" i="12"/>
  <c r="AG3892" i="12"/>
  <c r="AC3671" i="12"/>
  <c r="AD3671" i="12" s="1"/>
  <c r="AE2327" i="12"/>
  <c r="AG2327" i="12"/>
  <c r="AC3883" i="12"/>
  <c r="AD3883" i="12" s="1"/>
  <c r="AE3107" i="12"/>
  <c r="AG3107" i="12"/>
  <c r="AG965" i="12"/>
  <c r="AE965" i="12"/>
  <c r="AC3772" i="12"/>
  <c r="AD3772" i="12" s="1"/>
  <c r="AE3279" i="12"/>
  <c r="AG3279" i="12"/>
  <c r="AG2408" i="12"/>
  <c r="AE2408" i="12"/>
  <c r="AE2013" i="12"/>
  <c r="AG2013" i="12"/>
  <c r="AG1435" i="12"/>
  <c r="AE1435" i="12"/>
  <c r="AG911" i="12"/>
  <c r="AE911" i="12"/>
  <c r="AC3407" i="12"/>
  <c r="AD3407" i="12" s="1"/>
  <c r="AE2555" i="12"/>
  <c r="AG2555" i="12"/>
  <c r="AE2238" i="12"/>
  <c r="AG2238" i="12"/>
  <c r="AG2041" i="12"/>
  <c r="AE2041" i="12"/>
  <c r="AG1389" i="12"/>
  <c r="AE1389" i="12"/>
  <c r="AG444" i="12"/>
  <c r="AE444" i="12"/>
  <c r="AC3574" i="12"/>
  <c r="AD3574" i="12" s="1"/>
  <c r="AC2884" i="12"/>
  <c r="AD2884" i="12" s="1"/>
  <c r="AE2622" i="12"/>
  <c r="AG2622" i="12"/>
  <c r="AG1872" i="12"/>
  <c r="AE1872" i="12"/>
  <c r="AG1512" i="12"/>
  <c r="AE1512" i="12"/>
  <c r="AE779" i="12"/>
  <c r="AG779" i="12"/>
  <c r="AC3828" i="12"/>
  <c r="AD3828" i="12" s="1"/>
  <c r="AC3396" i="12"/>
  <c r="AD3396" i="12" s="1"/>
  <c r="AC3220" i="12"/>
  <c r="AD3220" i="12" s="1"/>
  <c r="AC3099" i="12"/>
  <c r="AD3099" i="12" s="1"/>
  <c r="AE3531" i="12"/>
  <c r="AG3531" i="12"/>
  <c r="AE3303" i="12"/>
  <c r="AG3303" i="12"/>
  <c r="AG2325" i="12"/>
  <c r="AE2325" i="12"/>
  <c r="AG2253" i="12"/>
  <c r="AE2253" i="12"/>
  <c r="AE1970" i="12"/>
  <c r="AG1970" i="12"/>
  <c r="AE1875" i="12"/>
  <c r="AG1875" i="12"/>
  <c r="AE1526" i="12"/>
  <c r="AG1526" i="12"/>
  <c r="AE1469" i="12"/>
  <c r="AG1469" i="12"/>
  <c r="AE506" i="12"/>
  <c r="AG506" i="12"/>
  <c r="AG167" i="12"/>
  <c r="AE167" i="12"/>
  <c r="AC3769" i="12"/>
  <c r="AD3769" i="12" s="1"/>
  <c r="AC3543" i="12"/>
  <c r="AD3543" i="12" s="1"/>
  <c r="AC3156" i="12"/>
  <c r="AD3156" i="12" s="1"/>
  <c r="AE3738" i="12"/>
  <c r="AG3738" i="12"/>
  <c r="AE3439" i="12"/>
  <c r="AG3439" i="12"/>
  <c r="AE3006" i="12"/>
  <c r="AG3006" i="12"/>
  <c r="AE2690" i="12"/>
  <c r="AG2690" i="12"/>
  <c r="AG2032" i="12"/>
  <c r="AE2032" i="12"/>
  <c r="AG1720" i="12"/>
  <c r="AE1720" i="12"/>
  <c r="AG1696" i="12"/>
  <c r="AE1696" i="12"/>
  <c r="AG1383" i="12"/>
  <c r="AE1383" i="12"/>
  <c r="AG1077" i="12"/>
  <c r="AE1077" i="12"/>
  <c r="AG1047" i="12"/>
  <c r="AE1047" i="12"/>
  <c r="AG734" i="12"/>
  <c r="AE734" i="12"/>
  <c r="AG551" i="12"/>
  <c r="AE551" i="12"/>
  <c r="AE569" i="12"/>
  <c r="AG569" i="12"/>
  <c r="AC3882" i="12"/>
  <c r="AD3882" i="12" s="1"/>
  <c r="AC3764" i="12"/>
  <c r="AD3764" i="12" s="1"/>
  <c r="AC3288" i="12"/>
  <c r="AD3288" i="12" s="1"/>
  <c r="AG2864" i="12"/>
  <c r="AE2864" i="12"/>
  <c r="AG1531" i="12"/>
  <c r="AE1531" i="12"/>
  <c r="AG1283" i="12"/>
  <c r="AE1283" i="12"/>
  <c r="AE261" i="12"/>
  <c r="AG261" i="12"/>
  <c r="AG3065" i="12"/>
  <c r="AE3065" i="12"/>
  <c r="AG1985" i="12"/>
  <c r="AE1985" i="12"/>
  <c r="AE1764" i="12"/>
  <c r="AG1764" i="12"/>
  <c r="AE1311" i="12"/>
  <c r="AG1311" i="12"/>
  <c r="AE677" i="12"/>
  <c r="AG677" i="12"/>
  <c r="AE460" i="12"/>
  <c r="AG460" i="12"/>
  <c r="AC3823" i="12"/>
  <c r="AD3823" i="12" s="1"/>
  <c r="AC3397" i="12"/>
  <c r="AD3397" i="12" s="1"/>
  <c r="AC3167" i="12"/>
  <c r="AD3167" i="12" s="1"/>
  <c r="AE2721" i="12"/>
  <c r="AG2721" i="12"/>
  <c r="AC3824" i="12"/>
  <c r="AD3824" i="12" s="1"/>
  <c r="AC3571" i="12"/>
  <c r="AD3571" i="12" s="1"/>
  <c r="AC3138" i="12"/>
  <c r="AD3138" i="12" s="1"/>
  <c r="AC2916" i="12"/>
  <c r="AD2916" i="12" s="1"/>
  <c r="AC2728" i="12"/>
  <c r="AD2728" i="12" s="1"/>
  <c r="AC2442" i="12"/>
  <c r="AD2442" i="12" s="1"/>
  <c r="AC2146" i="12"/>
  <c r="AD2146" i="12" s="1"/>
  <c r="AC3666" i="12"/>
  <c r="AD3666" i="12" s="1"/>
  <c r="AC3461" i="12"/>
  <c r="AD3461" i="12" s="1"/>
  <c r="AC3123" i="12"/>
  <c r="AD3123" i="12" s="1"/>
  <c r="AE219" i="12"/>
  <c r="AG219" i="12"/>
  <c r="AG3413" i="12"/>
  <c r="AE3413" i="12"/>
  <c r="AE3092" i="12"/>
  <c r="AG3092" i="12"/>
  <c r="AG2840" i="12"/>
  <c r="AE2840" i="12"/>
  <c r="AG2560" i="12"/>
  <c r="AE2560" i="12"/>
  <c r="AG2387" i="12"/>
  <c r="AE2387" i="12"/>
  <c r="AG2092" i="12"/>
  <c r="AE2092" i="12"/>
  <c r="AE1840" i="12"/>
  <c r="AG1840" i="12"/>
  <c r="AG1800" i="12"/>
  <c r="AE1800" i="12"/>
  <c r="AG1614" i="12"/>
  <c r="AE1614" i="12"/>
  <c r="AG1655" i="12"/>
  <c r="AE1655" i="12"/>
  <c r="AG1324" i="12"/>
  <c r="AE1324" i="12"/>
  <c r="AG1291" i="12"/>
  <c r="AE1291" i="12"/>
  <c r="AE966" i="12"/>
  <c r="AG966" i="12"/>
  <c r="AE689" i="12"/>
  <c r="AG689" i="12"/>
  <c r="AE279" i="12"/>
  <c r="AG279" i="12"/>
  <c r="AC3713" i="12"/>
  <c r="AD3713" i="12" s="1"/>
  <c r="AE3843" i="12"/>
  <c r="AG3843" i="12"/>
  <c r="AE3576" i="12"/>
  <c r="AG3576" i="12"/>
  <c r="AE3340" i="12"/>
  <c r="AG3340" i="12"/>
  <c r="AG3078" i="12"/>
  <c r="AE3078" i="12"/>
  <c r="AG2787" i="12"/>
  <c r="AE2787" i="12"/>
  <c r="AG2301" i="12"/>
  <c r="AE2301" i="12"/>
  <c r="AG2071" i="12"/>
  <c r="AE2071" i="12"/>
  <c r="AE2029" i="12"/>
  <c r="AG2029" i="12"/>
  <c r="AG1694" i="12"/>
  <c r="AE1694" i="12"/>
  <c r="AE1600" i="12"/>
  <c r="AG1600" i="12"/>
  <c r="AG1387" i="12"/>
  <c r="AE1387" i="12"/>
  <c r="AE1407" i="12"/>
  <c r="AG1407" i="12"/>
  <c r="AE1183" i="12"/>
  <c r="AG1183" i="12"/>
  <c r="AE997" i="12"/>
  <c r="AG997" i="12"/>
  <c r="AG994" i="12"/>
  <c r="AE994" i="12"/>
  <c r="AE871" i="12"/>
  <c r="AG871" i="12"/>
  <c r="AE603" i="12"/>
  <c r="AG603" i="12"/>
  <c r="AE162" i="12"/>
  <c r="AG162" i="12"/>
  <c r="AG3623" i="12"/>
  <c r="AE3623" i="12"/>
  <c r="AG3273" i="12"/>
  <c r="AE3273" i="12"/>
  <c r="AG2823" i="12"/>
  <c r="AE2823" i="12"/>
  <c r="AE2571" i="12"/>
  <c r="AG2571" i="12"/>
  <c r="AG2518" i="12"/>
  <c r="AE2518" i="12"/>
  <c r="AG2298" i="12"/>
  <c r="AE2298" i="12"/>
  <c r="AG2204" i="12"/>
  <c r="AE2204" i="12"/>
  <c r="AG2075" i="12"/>
  <c r="AE2075" i="12"/>
  <c r="AG1448" i="12"/>
  <c r="AE1448" i="12"/>
  <c r="AE1286" i="12"/>
  <c r="AG1286" i="12"/>
  <c r="AG1133" i="12"/>
  <c r="AE1133" i="12"/>
  <c r="AE1069" i="12"/>
  <c r="AG1069" i="12"/>
  <c r="AG788" i="12"/>
  <c r="AE788" i="12"/>
  <c r="AE588" i="12"/>
  <c r="AG588" i="12"/>
  <c r="AG530" i="12"/>
  <c r="AE530" i="12"/>
  <c r="AG245" i="12"/>
  <c r="AE245" i="12"/>
  <c r="AC3852" i="12"/>
  <c r="AD3852" i="12" s="1"/>
  <c r="AE3233" i="12"/>
  <c r="AG3233" i="12"/>
  <c r="AG2718" i="12"/>
  <c r="AE2718" i="12"/>
  <c r="AC3697" i="12"/>
  <c r="AD3697" i="12" s="1"/>
  <c r="AG331" i="12"/>
  <c r="AE331" i="12"/>
  <c r="AG3305" i="12"/>
  <c r="AE3305" i="12"/>
  <c r="AG3053" i="12"/>
  <c r="AE3053" i="12"/>
  <c r="AE2669" i="12"/>
  <c r="AG2669" i="12"/>
  <c r="AE2362" i="12"/>
  <c r="AG2362" i="12"/>
  <c r="AG2183" i="12"/>
  <c r="AE2183" i="12"/>
  <c r="AG2067" i="12"/>
  <c r="AE2067" i="12"/>
  <c r="AE2040" i="12"/>
  <c r="AG2040" i="12"/>
  <c r="AG1906" i="12"/>
  <c r="AE1906" i="12"/>
  <c r="AE1502" i="12"/>
  <c r="AG1502" i="12"/>
  <c r="AG1423" i="12"/>
  <c r="AE1423" i="12"/>
  <c r="AG1265" i="12"/>
  <c r="AE1265" i="12"/>
  <c r="AE952" i="12"/>
  <c r="AG952" i="12"/>
  <c r="AE970" i="12"/>
  <c r="AG970" i="12"/>
  <c r="AE632" i="12"/>
  <c r="AG632" i="12"/>
  <c r="AG416" i="12"/>
  <c r="AE416" i="12"/>
  <c r="AE235" i="12"/>
  <c r="AG235" i="12"/>
  <c r="AE3889" i="12"/>
  <c r="AG3889" i="12"/>
  <c r="AG3418" i="12"/>
  <c r="AE3418" i="12"/>
  <c r="AG2922" i="12"/>
  <c r="AE2922" i="12"/>
  <c r="AE2778" i="12"/>
  <c r="AG2778" i="12"/>
  <c r="AG2693" i="12"/>
  <c r="AE2693" i="12"/>
  <c r="AG2511" i="12"/>
  <c r="AE2511" i="12"/>
  <c r="AE2019" i="12"/>
  <c r="AG2019" i="12"/>
  <c r="AG2022" i="12"/>
  <c r="AE2022" i="12"/>
  <c r="AG1922" i="12"/>
  <c r="AE1922" i="12"/>
  <c r="AE1641" i="12"/>
  <c r="AG1641" i="12"/>
  <c r="AG1880" i="12"/>
  <c r="AE1880" i="12"/>
  <c r="AG1488" i="12"/>
  <c r="AE1488" i="12"/>
  <c r="AG1176" i="12"/>
  <c r="AE1176" i="12"/>
  <c r="AG1115" i="12"/>
  <c r="AE1115" i="12"/>
  <c r="AG924" i="12"/>
  <c r="AE924" i="12"/>
  <c r="AE1023" i="12"/>
  <c r="AG1023" i="12"/>
  <c r="AE802" i="12"/>
  <c r="AG802" i="12"/>
  <c r="AG740" i="12"/>
  <c r="AE740" i="12"/>
  <c r="AE218" i="12"/>
  <c r="AG218" i="12"/>
  <c r="AE3687" i="12"/>
  <c r="AG3687" i="12"/>
  <c r="AE3389" i="12"/>
  <c r="AG3389" i="12"/>
  <c r="AE3208" i="12"/>
  <c r="AG3208" i="12"/>
  <c r="AG3164" i="12"/>
  <c r="AE3164" i="12"/>
  <c r="AE2803" i="12"/>
  <c r="AG2803" i="12"/>
  <c r="AE2582" i="12"/>
  <c r="AG2582" i="12"/>
  <c r="AE2105" i="12"/>
  <c r="AG2105" i="12"/>
  <c r="AE2018" i="12"/>
  <c r="AG2018" i="12"/>
  <c r="AE1657" i="12"/>
  <c r="AG1657" i="12"/>
  <c r="AG1799" i="12"/>
  <c r="AE1799" i="12"/>
  <c r="AE1452" i="12"/>
  <c r="AG1452" i="12"/>
  <c r="AE1209" i="12"/>
  <c r="AG1209" i="12"/>
  <c r="AG736" i="12"/>
  <c r="AE736" i="12"/>
  <c r="AG640" i="12"/>
  <c r="AE640" i="12"/>
  <c r="AE442" i="12"/>
  <c r="AG442" i="12"/>
  <c r="AG309" i="12"/>
  <c r="AE309" i="12"/>
  <c r="AC3933" i="12"/>
  <c r="AD3933" i="12" s="1"/>
  <c r="AC3788" i="12"/>
  <c r="AD3788" i="12" s="1"/>
  <c r="AC3586" i="12"/>
  <c r="AD3586" i="12" s="1"/>
  <c r="AC3152" i="12"/>
  <c r="AD3152" i="12" s="1"/>
  <c r="AC3096" i="12"/>
  <c r="AD3096" i="12" s="1"/>
  <c r="AC2737" i="12"/>
  <c r="AD2737" i="12" s="1"/>
  <c r="AC2453" i="12"/>
  <c r="AD2453" i="12" s="1"/>
  <c r="AE140" i="12"/>
  <c r="AG140" i="12"/>
  <c r="AG3832" i="12"/>
  <c r="AE3832" i="12"/>
  <c r="AG3619" i="12"/>
  <c r="AE3619" i="12"/>
  <c r="AG3203" i="12"/>
  <c r="AE3203" i="12"/>
  <c r="AG2996" i="12"/>
  <c r="AE2996" i="12"/>
  <c r="AG2815" i="12"/>
  <c r="AE2815" i="12"/>
  <c r="AG2717" i="12"/>
  <c r="AE2717" i="12"/>
  <c r="AG2556" i="12"/>
  <c r="AE2556" i="12"/>
  <c r="AG2609" i="12"/>
  <c r="AE2609" i="12"/>
  <c r="AG2361" i="12"/>
  <c r="AE2361" i="12"/>
  <c r="AG2150" i="12"/>
  <c r="AE2150" i="12"/>
  <c r="AG1866" i="12"/>
  <c r="AE1866" i="12"/>
  <c r="AE1920" i="12"/>
  <c r="AG1920" i="12"/>
  <c r="AE1734" i="12"/>
  <c r="AG1734" i="12"/>
  <c r="AG1665" i="12"/>
  <c r="AE1665" i="12"/>
  <c r="AE1425" i="12"/>
  <c r="AG1425" i="12"/>
  <c r="AE1377" i="12"/>
  <c r="AG1377" i="12"/>
  <c r="AG979" i="12"/>
  <c r="AE979" i="12"/>
  <c r="AG782" i="12"/>
  <c r="AE782" i="12"/>
  <c r="AG602" i="12"/>
  <c r="AE602" i="12"/>
  <c r="AG340" i="12"/>
  <c r="AE340" i="12"/>
  <c r="AG622" i="12"/>
  <c r="AE622" i="12"/>
  <c r="AG576" i="12"/>
  <c r="AE576" i="12"/>
  <c r="AG768" i="12"/>
  <c r="AE768" i="12"/>
  <c r="AE432" i="12"/>
  <c r="AG432" i="12"/>
  <c r="AE158" i="12"/>
  <c r="AG158" i="12"/>
  <c r="AG499" i="12"/>
  <c r="AE499" i="12"/>
  <c r="AG419" i="12"/>
  <c r="AE419" i="12"/>
  <c r="AG225" i="12"/>
  <c r="AE225" i="12"/>
  <c r="AE267" i="12"/>
  <c r="AG267" i="12"/>
  <c r="AC3246" i="12"/>
  <c r="AD3246" i="12" s="1"/>
  <c r="AG2319" i="12"/>
  <c r="AE2319" i="12"/>
  <c r="AC3476" i="12"/>
  <c r="AD3476" i="12" s="1"/>
  <c r="AE3040" i="12"/>
  <c r="AG3040" i="12"/>
  <c r="AC3336" i="12"/>
  <c r="AD3336" i="12" s="1"/>
  <c r="AE1811" i="12"/>
  <c r="AG1811" i="12"/>
  <c r="AC2941" i="12"/>
  <c r="AD2941" i="12" s="1"/>
  <c r="AE3547" i="12"/>
  <c r="AG3547" i="12"/>
  <c r="AE692" i="12"/>
  <c r="AG692" i="12"/>
  <c r="AC3665" i="12"/>
  <c r="AD3665" i="12" s="1"/>
  <c r="AC3317" i="12"/>
  <c r="AD3317" i="12" s="1"/>
  <c r="AE3391" i="12"/>
  <c r="AG3391" i="12"/>
  <c r="AE3041" i="12"/>
  <c r="AG3041" i="12"/>
  <c r="AE2702" i="12"/>
  <c r="AG2702" i="12"/>
  <c r="AG2323" i="12"/>
  <c r="AE2323" i="12"/>
  <c r="AG2285" i="12"/>
  <c r="AE2285" i="12"/>
  <c r="AE2006" i="12"/>
  <c r="AG2006" i="12"/>
  <c r="AG1355" i="12"/>
  <c r="AE1355" i="12"/>
  <c r="AC3754" i="12"/>
  <c r="AD3754" i="12" s="1"/>
  <c r="AC3521" i="12"/>
  <c r="AD3521" i="12" s="1"/>
  <c r="AC3308" i="12"/>
  <c r="AD3308" i="12" s="1"/>
  <c r="AC2981" i="12"/>
  <c r="AD2981" i="12" s="1"/>
  <c r="AC3859" i="12"/>
  <c r="AD3859" i="12" s="1"/>
  <c r="AC3516" i="12"/>
  <c r="AD3516" i="12" s="1"/>
  <c r="AC3261" i="12"/>
  <c r="AD3261" i="12" s="1"/>
  <c r="AC2894" i="12"/>
  <c r="AD2894" i="12" s="1"/>
  <c r="AC3789" i="12"/>
  <c r="AD3789" i="12" s="1"/>
  <c r="AC3480" i="12"/>
  <c r="AD3480" i="12" s="1"/>
  <c r="AC3204" i="12"/>
  <c r="AD3204" i="12" s="1"/>
  <c r="AC3794" i="12"/>
  <c r="AD3794" i="12" s="1"/>
  <c r="AC3630" i="12"/>
  <c r="AD3630" i="12" s="1"/>
  <c r="AC3177" i="12"/>
  <c r="AD3177" i="12" s="1"/>
  <c r="AC3885" i="12"/>
  <c r="AD3885" i="12" s="1"/>
  <c r="AC3592" i="12"/>
  <c r="AD3592" i="12" s="1"/>
  <c r="AC3411" i="12"/>
  <c r="AD3411" i="12" s="1"/>
  <c r="AC3729" i="12"/>
  <c r="AD3729" i="12" s="1"/>
  <c r="AC3512" i="12"/>
  <c r="AD3512" i="12" s="1"/>
  <c r="AC3327" i="12"/>
  <c r="AD3327" i="12" s="1"/>
  <c r="AC2995" i="12"/>
  <c r="AD2995" i="12" s="1"/>
  <c r="AC2730" i="12"/>
  <c r="AD2730" i="12" s="1"/>
  <c r="AC2447" i="12"/>
  <c r="AD2447" i="12" s="1"/>
  <c r="AC2352" i="12"/>
  <c r="AD2352" i="12" s="1"/>
  <c r="AC3739" i="12"/>
  <c r="AD3739" i="12" s="1"/>
  <c r="AC3479" i="12"/>
  <c r="AD3479" i="12" s="1"/>
  <c r="AC3275" i="12"/>
  <c r="AD3275" i="12" s="1"/>
  <c r="AC3612" i="12"/>
  <c r="AD3612" i="12" s="1"/>
  <c r="AC3775" i="12"/>
  <c r="AD3775" i="12" s="1"/>
  <c r="AC3742" i="12"/>
  <c r="AD3742" i="12" s="1"/>
  <c r="AC3900" i="12"/>
  <c r="AD3900" i="12" s="1"/>
  <c r="AC3743" i="12"/>
  <c r="AD3743" i="12" s="1"/>
  <c r="AC3432" i="12"/>
  <c r="AD3432" i="12" s="1"/>
  <c r="AC3026" i="12"/>
  <c r="AD3026" i="12" s="1"/>
  <c r="AC2809" i="12"/>
  <c r="AD2809" i="12" s="1"/>
  <c r="AC2586" i="12"/>
  <c r="AD2586" i="12" s="1"/>
  <c r="AC2471" i="12"/>
  <c r="AD2471" i="12" s="1"/>
  <c r="AC3025" i="12"/>
  <c r="AD3025" i="12" s="1"/>
  <c r="AE1745" i="12"/>
  <c r="AG1745" i="12"/>
  <c r="AG394" i="12"/>
  <c r="AE394" i="12"/>
  <c r="AC3762" i="12"/>
  <c r="AD3762" i="12" s="1"/>
  <c r="AC3589" i="12"/>
  <c r="AD3589" i="12" s="1"/>
  <c r="AC3332" i="12"/>
  <c r="AD3332" i="12" s="1"/>
  <c r="AC3005" i="12"/>
  <c r="AD3005" i="12" s="1"/>
  <c r="AE3796" i="12"/>
  <c r="AG3796" i="12"/>
  <c r="AE3113" i="12"/>
  <c r="AG3113" i="12"/>
  <c r="AE2696" i="12"/>
  <c r="AG2696" i="12"/>
  <c r="AG2251" i="12"/>
  <c r="AE2251" i="12"/>
  <c r="AG2122" i="12"/>
  <c r="AE2122" i="12"/>
  <c r="AE2052" i="12"/>
  <c r="AG2052" i="12"/>
  <c r="AE1472" i="12"/>
  <c r="AG1472" i="12"/>
  <c r="AE674" i="12"/>
  <c r="AG674" i="12"/>
  <c r="AC3819" i="12"/>
  <c r="AD3819" i="12" s="1"/>
  <c r="AC3438" i="12"/>
  <c r="AD3438" i="12" s="1"/>
  <c r="AC3287" i="12"/>
  <c r="AD3287" i="12" s="1"/>
  <c r="AE3747" i="12"/>
  <c r="AG3747" i="12"/>
  <c r="AG3568" i="12"/>
  <c r="AE3568" i="12"/>
  <c r="AG3310" i="12"/>
  <c r="AE3310" i="12"/>
  <c r="AE2493" i="12"/>
  <c r="AG2493" i="12"/>
  <c r="AG2300" i="12"/>
  <c r="AE2300" i="12"/>
  <c r="AE2047" i="12"/>
  <c r="AG2047" i="12"/>
  <c r="AG1915" i="12"/>
  <c r="AE1915" i="12"/>
  <c r="AG1607" i="12"/>
  <c r="AE1607" i="12"/>
  <c r="AG1532" i="12"/>
  <c r="AE1532" i="12"/>
  <c r="AG951" i="12"/>
  <c r="AE951" i="12"/>
  <c r="AG1017" i="12"/>
  <c r="AE1017" i="12"/>
  <c r="AE502" i="12"/>
  <c r="AG502" i="12"/>
  <c r="AG855" i="12"/>
  <c r="AE855" i="12"/>
  <c r="AG426" i="12"/>
  <c r="AE426" i="12"/>
  <c r="AC3708" i="12"/>
  <c r="AD3708" i="12" s="1"/>
  <c r="AC3359" i="12"/>
  <c r="AD3359" i="12" s="1"/>
  <c r="AC3318" i="12"/>
  <c r="AD3318" i="12" s="1"/>
  <c r="AG136" i="12"/>
  <c r="AE136" i="12"/>
  <c r="AG3837" i="12"/>
  <c r="AE3837" i="12"/>
  <c r="AE3393" i="12"/>
  <c r="AG3393" i="12"/>
  <c r="AE2479" i="12"/>
  <c r="AG2479" i="12"/>
  <c r="AE1803" i="12"/>
  <c r="AG1803" i="12"/>
  <c r="AE1483" i="12"/>
  <c r="AG1483" i="12"/>
  <c r="AG1548" i="12"/>
  <c r="AE1548" i="12"/>
  <c r="AG1344" i="12"/>
  <c r="AE1344" i="12"/>
  <c r="AG1218" i="12"/>
  <c r="AE1218" i="12"/>
  <c r="AG373" i="12"/>
  <c r="AE373" i="12"/>
  <c r="AE3077" i="12"/>
  <c r="AG3077" i="12"/>
  <c r="AG2413" i="12"/>
  <c r="AE2413" i="12"/>
  <c r="AE2247" i="12"/>
  <c r="AG2247" i="12"/>
  <c r="AG2069" i="12"/>
  <c r="AE2069" i="12"/>
  <c r="AG1545" i="12"/>
  <c r="AE1545" i="12"/>
  <c r="AE1632" i="12"/>
  <c r="AG1632" i="12"/>
  <c r="AE1354" i="12"/>
  <c r="AG1354" i="12"/>
  <c r="AE1045" i="12"/>
  <c r="AG1045" i="12"/>
  <c r="AE882" i="12"/>
  <c r="AG882" i="12"/>
  <c r="AE357" i="12"/>
  <c r="AG357" i="12"/>
  <c r="AE238" i="12"/>
  <c r="AG238" i="12"/>
  <c r="AC3783" i="12"/>
  <c r="AD3783" i="12" s="1"/>
  <c r="AC3451" i="12"/>
  <c r="AD3451" i="12" s="1"/>
  <c r="AC3221" i="12"/>
  <c r="AD3221" i="12" s="1"/>
  <c r="AG2826" i="12"/>
  <c r="AE2826" i="12"/>
  <c r="AG2659" i="12"/>
  <c r="AE2659" i="12"/>
  <c r="AE1959" i="12"/>
  <c r="AG1959" i="12"/>
  <c r="AE1818" i="12"/>
  <c r="AG1818" i="12"/>
  <c r="AG1495" i="12"/>
  <c r="AE1495" i="12"/>
  <c r="AG1719" i="12"/>
  <c r="AE1719" i="12"/>
  <c r="AG1002" i="12"/>
  <c r="AE1002" i="12"/>
  <c r="AE963" i="12"/>
  <c r="AG963" i="12"/>
  <c r="AC3750" i="12"/>
  <c r="AD3750" i="12" s="1"/>
  <c r="AC3462" i="12"/>
  <c r="AD3462" i="12" s="1"/>
  <c r="AC3172" i="12"/>
  <c r="AD3172" i="12" s="1"/>
  <c r="AC3039" i="12"/>
  <c r="AD3039" i="12" s="1"/>
  <c r="AC2704" i="12"/>
  <c r="AD2704" i="12" s="1"/>
  <c r="AC2452" i="12"/>
  <c r="AD2452" i="12" s="1"/>
  <c r="AC2142" i="12"/>
  <c r="AD2142" i="12" s="1"/>
  <c r="AG214" i="12"/>
  <c r="AE214" i="12"/>
  <c r="AE2270" i="12"/>
  <c r="AG2270" i="12"/>
  <c r="AE2107" i="12"/>
  <c r="AG2107" i="12"/>
  <c r="AG1431" i="12"/>
  <c r="AE1431" i="12"/>
  <c r="AG1326" i="12"/>
  <c r="AE1326" i="12"/>
  <c r="AE767" i="12"/>
  <c r="AG767" i="12"/>
  <c r="AG429" i="12"/>
  <c r="AE429" i="12"/>
  <c r="AC3785" i="12"/>
  <c r="AD3785" i="12" s="1"/>
  <c r="AC3506" i="12"/>
  <c r="AD3506" i="12" s="1"/>
  <c r="AC3280" i="12"/>
  <c r="AD3280" i="12" s="1"/>
  <c r="AG3826" i="12"/>
  <c r="AE3826" i="12"/>
  <c r="AE3425" i="12"/>
  <c r="AG3425" i="12"/>
  <c r="AG3020" i="12"/>
  <c r="AE3020" i="12"/>
  <c r="AE3008" i="12"/>
  <c r="AG3008" i="12"/>
  <c r="AG2920" i="12"/>
  <c r="AE2920" i="12"/>
  <c r="AG2643" i="12"/>
  <c r="AE2643" i="12"/>
  <c r="AG2401" i="12"/>
  <c r="AE2401" i="12"/>
  <c r="AG2336" i="12"/>
  <c r="AE2336" i="12"/>
  <c r="AE2254" i="12"/>
  <c r="AG2254" i="12"/>
  <c r="AG1714" i="12"/>
  <c r="AE1714" i="12"/>
  <c r="AG1536" i="12"/>
  <c r="AE1536" i="12"/>
  <c r="AE1261" i="12"/>
  <c r="AG1261" i="12"/>
  <c r="AE1302" i="12"/>
  <c r="AG1302" i="12"/>
  <c r="AG901" i="12"/>
  <c r="AE901" i="12"/>
  <c r="AG324" i="12"/>
  <c r="AE324" i="12"/>
  <c r="AC3635" i="12"/>
  <c r="AD3635" i="12" s="1"/>
  <c r="AE3591" i="12"/>
  <c r="AG3591" i="12"/>
  <c r="AE2781" i="12"/>
  <c r="AG2781" i="12"/>
  <c r="AE2878" i="12"/>
  <c r="AG2878" i="12"/>
  <c r="AG2625" i="12"/>
  <c r="AE2625" i="12"/>
  <c r="AG2427" i="12"/>
  <c r="AE2427" i="12"/>
  <c r="AG1738" i="12"/>
  <c r="AE1738" i="12"/>
  <c r="AG1673" i="12"/>
  <c r="AE1673" i="12"/>
  <c r="AE1592" i="12"/>
  <c r="AG1592" i="12"/>
  <c r="AG1335" i="12"/>
  <c r="AE1335" i="12"/>
  <c r="AG1185" i="12"/>
  <c r="AE1185" i="12"/>
  <c r="AE812" i="12"/>
  <c r="AG812" i="12"/>
  <c r="AG358" i="12"/>
  <c r="AE358" i="12"/>
  <c r="AE487" i="12"/>
  <c r="AG487" i="12"/>
  <c r="AG420" i="12"/>
  <c r="AE420" i="12"/>
  <c r="AG3637" i="12"/>
  <c r="AE3637" i="12"/>
  <c r="AG3260" i="12"/>
  <c r="AE3260" i="12"/>
  <c r="AG2960" i="12"/>
  <c r="AE2960" i="12"/>
  <c r="AG2648" i="12"/>
  <c r="AE2648" i="12"/>
  <c r="AE2451" i="12"/>
  <c r="AG2451" i="12"/>
  <c r="AE2184" i="12"/>
  <c r="AG2184" i="12"/>
  <c r="AG1988" i="12"/>
  <c r="AE1988" i="12"/>
  <c r="AE1513" i="12"/>
  <c r="AG1513" i="12"/>
  <c r="AG1534" i="12"/>
  <c r="AE1534" i="12"/>
  <c r="AE1064" i="12"/>
  <c r="AG1064" i="12"/>
  <c r="AE776" i="12"/>
  <c r="AG776" i="12"/>
  <c r="AG337" i="12"/>
  <c r="AE337" i="12"/>
  <c r="AG366" i="12"/>
  <c r="AE366" i="12"/>
  <c r="AG378" i="12"/>
  <c r="AE378" i="12"/>
  <c r="AC3782" i="12"/>
  <c r="AD3782" i="12" s="1"/>
  <c r="AG169" i="12"/>
  <c r="AE169" i="12"/>
  <c r="AE2688" i="12"/>
  <c r="AG2688" i="12"/>
  <c r="AE2741" i="12"/>
  <c r="AG2741" i="12"/>
  <c r="AG1670" i="12"/>
  <c r="AE1670" i="12"/>
  <c r="AG1175" i="12"/>
  <c r="AE1175" i="12"/>
  <c r="AE899" i="12"/>
  <c r="AG899" i="12"/>
  <c r="AE515" i="12"/>
  <c r="AG515" i="12"/>
  <c r="AG398" i="12"/>
  <c r="AE398" i="12"/>
  <c r="AG3125" i="12"/>
  <c r="AE3125" i="12"/>
  <c r="AE2872" i="12"/>
  <c r="AG2872" i="12"/>
  <c r="AE2624" i="12"/>
  <c r="AG2624" i="12"/>
  <c r="AE1294" i="12"/>
  <c r="AG1294" i="12"/>
  <c r="AE1380" i="12"/>
  <c r="AG1380" i="12"/>
  <c r="AE926" i="12"/>
  <c r="AG926" i="12"/>
  <c r="AC3878" i="12"/>
  <c r="AD3878" i="12" s="1"/>
  <c r="AG3429" i="12"/>
  <c r="AE3429" i="12"/>
  <c r="AE2942" i="12"/>
  <c r="AG2942" i="12"/>
  <c r="AE2879" i="12"/>
  <c r="AG2879" i="12"/>
  <c r="AE2310" i="12"/>
  <c r="AG2310" i="12"/>
  <c r="AE1801" i="12"/>
  <c r="AG1801" i="12"/>
  <c r="AG1774" i="12"/>
  <c r="AE1774" i="12"/>
  <c r="AG1530" i="12"/>
  <c r="AE1530" i="12"/>
  <c r="AG1375" i="12"/>
  <c r="AE1375" i="12"/>
  <c r="AE1193" i="12"/>
  <c r="AG1193" i="12"/>
  <c r="AG824" i="12"/>
  <c r="AE824" i="12"/>
  <c r="AC3920" i="12"/>
  <c r="AD3920" i="12" s="1"/>
  <c r="AC3846" i="12"/>
  <c r="AD3846" i="12" s="1"/>
  <c r="AC3282" i="12"/>
  <c r="AD3282" i="12" s="1"/>
  <c r="AC3009" i="12"/>
  <c r="AD3009" i="12" s="1"/>
  <c r="AC2905" i="12"/>
  <c r="AD2905" i="12" s="1"/>
  <c r="AC2644" i="12"/>
  <c r="AD2644" i="12" s="1"/>
  <c r="AC2350" i="12"/>
  <c r="AD2350" i="12" s="1"/>
  <c r="AE190" i="12"/>
  <c r="AG190" i="12"/>
  <c r="AE237" i="12"/>
  <c r="AG237" i="12"/>
  <c r="AE425" i="12"/>
  <c r="AG425" i="12"/>
  <c r="AG379" i="12"/>
  <c r="AE379" i="12"/>
  <c r="AG541" i="12"/>
  <c r="AE541" i="12"/>
  <c r="AE299" i="12"/>
  <c r="AG299" i="12"/>
  <c r="AE201" i="12"/>
  <c r="AG201" i="12"/>
  <c r="AG2594" i="12"/>
  <c r="AE2594" i="12"/>
  <c r="AE1668" i="12"/>
  <c r="AG1668" i="12"/>
  <c r="AG286" i="12"/>
  <c r="AE286" i="12"/>
  <c r="AC3873" i="12"/>
  <c r="AD3873" i="12" s="1"/>
  <c r="AC3141" i="12"/>
  <c r="AD3141" i="12" s="1"/>
  <c r="AC3661" i="12"/>
  <c r="AD3661" i="12" s="1"/>
  <c r="AC3555" i="12"/>
  <c r="AD3555" i="12" s="1"/>
  <c r="AC3176" i="12"/>
  <c r="AD3176" i="12" s="1"/>
  <c r="AC2908" i="12"/>
  <c r="AD2908" i="12" s="1"/>
  <c r="AG3676" i="12"/>
  <c r="AE3676" i="12"/>
  <c r="AG3170" i="12"/>
  <c r="AE3170" i="12"/>
  <c r="AG2979" i="12"/>
  <c r="AE2979" i="12"/>
  <c r="AE2313" i="12"/>
  <c r="AG2313" i="12"/>
  <c r="AG2267" i="12"/>
  <c r="AE2267" i="12"/>
  <c r="AG1894" i="12"/>
  <c r="AE1894" i="12"/>
  <c r="AE1749" i="12"/>
  <c r="AG1749" i="12"/>
  <c r="AG1715" i="12"/>
  <c r="AE1715" i="12"/>
  <c r="AG1683" i="12"/>
  <c r="AE1683" i="12"/>
  <c r="AG868" i="12"/>
  <c r="AE868" i="12"/>
  <c r="AE858" i="12"/>
  <c r="AG858" i="12"/>
  <c r="AG517" i="12"/>
  <c r="AE517" i="12"/>
  <c r="AG139" i="12"/>
  <c r="AE139" i="12"/>
  <c r="AE399" i="12"/>
  <c r="AG399" i="12"/>
  <c r="AC3865" i="12"/>
  <c r="AD3865" i="12" s="1"/>
  <c r="AC3632" i="12"/>
  <c r="AD3632" i="12" s="1"/>
  <c r="AC3312" i="12"/>
  <c r="AD3312" i="12" s="1"/>
  <c r="AC3701" i="12"/>
  <c r="AD3701" i="12" s="1"/>
  <c r="AC3499" i="12"/>
  <c r="AD3499" i="12" s="1"/>
  <c r="AC3214" i="12"/>
  <c r="AD3214" i="12" s="1"/>
  <c r="AG3566" i="12"/>
  <c r="AE3566" i="12"/>
  <c r="AE3117" i="12"/>
  <c r="AG3117" i="12"/>
  <c r="AG3073" i="12"/>
  <c r="AE3073" i="12"/>
  <c r="AG2681" i="12"/>
  <c r="AE2681" i="12"/>
  <c r="AE2657" i="12"/>
  <c r="AG2657" i="12"/>
  <c r="AE2519" i="12"/>
  <c r="AG2519" i="12"/>
  <c r="AG1917" i="12"/>
  <c r="AE1917" i="12"/>
  <c r="AG1766" i="12"/>
  <c r="AE1766" i="12"/>
  <c r="AE1789" i="12"/>
  <c r="AG1789" i="12"/>
  <c r="AE1610" i="12"/>
  <c r="AG1610" i="12"/>
  <c r="AG1152" i="12"/>
  <c r="AE1152" i="12"/>
  <c r="AE1090" i="12"/>
  <c r="AG1090" i="12"/>
  <c r="AG1279" i="12"/>
  <c r="AE1279" i="12"/>
  <c r="AG585" i="12"/>
  <c r="AE585" i="12"/>
  <c r="AE886" i="12"/>
  <c r="AG886" i="12"/>
  <c r="AE628" i="12"/>
  <c r="AG628" i="12"/>
  <c r="AG256" i="12"/>
  <c r="AE256" i="12"/>
  <c r="AG3734" i="12"/>
  <c r="AE3734" i="12"/>
  <c r="AG3525" i="12"/>
  <c r="AE3525" i="12"/>
  <c r="AG3380" i="12"/>
  <c r="AE3380" i="12"/>
  <c r="AG2868" i="12"/>
  <c r="AE2868" i="12"/>
  <c r="AG2856" i="12"/>
  <c r="AE2856" i="12"/>
  <c r="AE2546" i="12"/>
  <c r="AG2546" i="12"/>
  <c r="AG2481" i="12"/>
  <c r="AE2481" i="12"/>
  <c r="AG2495" i="12"/>
  <c r="AE2495" i="12"/>
  <c r="AG2045" i="12"/>
  <c r="AE2045" i="12"/>
  <c r="AE1558" i="12"/>
  <c r="AG1558" i="12"/>
  <c r="AG1551" i="12"/>
  <c r="AE1551" i="12"/>
  <c r="AG1188" i="12"/>
  <c r="AE1188" i="12"/>
  <c r="AE1000" i="12"/>
  <c r="AG1000" i="12"/>
  <c r="AE539" i="12"/>
  <c r="AG539" i="12"/>
  <c r="AG513" i="12"/>
  <c r="AE513" i="12"/>
  <c r="AC3856" i="12"/>
  <c r="AD3856" i="12" s="1"/>
  <c r="AC3557" i="12"/>
  <c r="AD3557" i="12" s="1"/>
  <c r="AG3799" i="12"/>
  <c r="AE3799" i="12"/>
  <c r="AE3569" i="12"/>
  <c r="AG3569" i="12"/>
  <c r="AE3232" i="12"/>
  <c r="AG3232" i="12"/>
  <c r="AG2881" i="12"/>
  <c r="AE2881" i="12"/>
  <c r="AG2680" i="12"/>
  <c r="AE2680" i="12"/>
  <c r="AG2491" i="12"/>
  <c r="AE2491" i="12"/>
  <c r="AG2517" i="12"/>
  <c r="AE2517" i="12"/>
  <c r="AE2293" i="12"/>
  <c r="AG2293" i="12"/>
  <c r="AE2145" i="12"/>
  <c r="AG2145" i="12"/>
  <c r="AG2169" i="12"/>
  <c r="AE2169" i="12"/>
  <c r="AE1613" i="12"/>
  <c r="AG1613" i="12"/>
  <c r="AG1368" i="12"/>
  <c r="AE1368" i="12"/>
  <c r="AE957" i="12"/>
  <c r="AG957" i="12"/>
  <c r="AG764" i="12"/>
  <c r="AE764" i="12"/>
  <c r="AE478" i="12"/>
  <c r="AG478" i="12"/>
  <c r="AE455" i="12"/>
  <c r="AG455" i="12"/>
  <c r="AC3862" i="12"/>
  <c r="AD3862" i="12" s="1"/>
  <c r="AC3544" i="12"/>
  <c r="AD3544" i="12" s="1"/>
  <c r="AC3252" i="12"/>
  <c r="AD3252" i="12" s="1"/>
  <c r="AC2891" i="12"/>
  <c r="AD2891" i="12" s="1"/>
  <c r="AC2716" i="12"/>
  <c r="AD2716" i="12" s="1"/>
  <c r="AC2430" i="12"/>
  <c r="AD2430" i="12" s="1"/>
  <c r="AC2088" i="12"/>
  <c r="AD2088" i="12" s="1"/>
  <c r="AG3932" i="12"/>
  <c r="AE3932" i="12"/>
  <c r="AG3417" i="12"/>
  <c r="AE3417" i="12"/>
  <c r="AE3356" i="12"/>
  <c r="AG3356" i="12"/>
  <c r="AE3032" i="12"/>
  <c r="AG3032" i="12"/>
  <c r="AE2786" i="12"/>
  <c r="AG2786" i="12"/>
  <c r="AG2746" i="12"/>
  <c r="AE2746" i="12"/>
  <c r="AE2592" i="12"/>
  <c r="AG2592" i="12"/>
  <c r="AG2061" i="12"/>
  <c r="AE2061" i="12"/>
  <c r="AE2072" i="12"/>
  <c r="AG2072" i="12"/>
  <c r="AE1896" i="12"/>
  <c r="AG1896" i="12"/>
  <c r="AG1323" i="12"/>
  <c r="AE1323" i="12"/>
  <c r="AE854" i="12"/>
  <c r="AG854" i="12"/>
  <c r="AG803" i="12"/>
  <c r="AE803" i="12"/>
  <c r="AG815" i="12"/>
  <c r="AE815" i="12"/>
  <c r="AG704" i="12"/>
  <c r="AE704" i="12"/>
  <c r="AG570" i="12"/>
  <c r="AE570" i="12"/>
  <c r="AG510" i="12"/>
  <c r="AE510" i="12"/>
  <c r="AC3711" i="12"/>
  <c r="AD3711" i="12" s="1"/>
  <c r="AC3382" i="12"/>
  <c r="AD3382" i="12" s="1"/>
  <c r="AC3270" i="12"/>
  <c r="AD3270" i="12" s="1"/>
  <c r="AC3746" i="12"/>
  <c r="AD3746" i="12" s="1"/>
  <c r="AC3689" i="12"/>
  <c r="AD3689" i="12" s="1"/>
  <c r="AG164" i="12"/>
  <c r="AE164" i="12"/>
  <c r="AE3833" i="12"/>
  <c r="AG3833" i="12"/>
  <c r="AE3153" i="12"/>
  <c r="AG3153" i="12"/>
  <c r="AE3097" i="12"/>
  <c r="AG3097" i="12"/>
  <c r="AE2771" i="12"/>
  <c r="AG2771" i="12"/>
  <c r="AG2857" i="12"/>
  <c r="AE2857" i="12"/>
  <c r="AG2829" i="12"/>
  <c r="AE2829" i="12"/>
  <c r="AG2140" i="12"/>
  <c r="AE2140" i="12"/>
  <c r="AG2165" i="12"/>
  <c r="AE2165" i="12"/>
  <c r="AG1928" i="12"/>
  <c r="AE1928" i="12"/>
  <c r="AE1805" i="12"/>
  <c r="AG1805" i="12"/>
  <c r="AE1731" i="12"/>
  <c r="AG1731" i="12"/>
  <c r="AG1157" i="12"/>
  <c r="AE1157" i="12"/>
  <c r="AG527" i="12"/>
  <c r="AE527" i="12"/>
  <c r="AG668" i="12"/>
  <c r="AE668" i="12"/>
  <c r="AG507" i="12"/>
  <c r="AE507" i="12"/>
  <c r="AG157" i="12"/>
  <c r="AE157" i="12"/>
  <c r="AE3526" i="12"/>
  <c r="AG3526" i="12"/>
  <c r="AG3342" i="12"/>
  <c r="AE3342" i="12"/>
  <c r="AG3313" i="12"/>
  <c r="AE3313" i="12"/>
  <c r="AG2791" i="12"/>
  <c r="AE2791" i="12"/>
  <c r="AE2627" i="12"/>
  <c r="AG2627" i="12"/>
  <c r="AG2094" i="12"/>
  <c r="AE2094" i="12"/>
  <c r="AE1681" i="12"/>
  <c r="AG1681" i="12"/>
  <c r="AG1571" i="12"/>
  <c r="AE1571" i="12"/>
  <c r="AG1119" i="12"/>
  <c r="AE1119" i="12"/>
  <c r="AG1243" i="12"/>
  <c r="AE1243" i="12"/>
  <c r="AG986" i="12"/>
  <c r="AE986" i="12"/>
  <c r="AG721" i="12"/>
  <c r="AE721" i="12"/>
  <c r="AE853" i="12"/>
  <c r="AG853" i="12"/>
  <c r="AE794" i="12"/>
  <c r="AG794" i="12"/>
  <c r="AE862" i="12"/>
  <c r="AG862" i="12"/>
  <c r="AE414" i="12"/>
  <c r="AG414" i="12"/>
  <c r="AC3761" i="12"/>
  <c r="AD3761" i="12" s="1"/>
  <c r="AG609" i="12"/>
  <c r="AE609" i="12"/>
  <c r="AE2740" i="12"/>
  <c r="AG2740" i="12"/>
  <c r="AE2534" i="12"/>
  <c r="AG2534" i="12"/>
  <c r="AE2318" i="12"/>
  <c r="AG2318" i="12"/>
  <c r="AE1895" i="12"/>
  <c r="AG1895" i="12"/>
  <c r="AG1717" i="12"/>
  <c r="AE1717" i="12"/>
  <c r="AE1684" i="12"/>
  <c r="AG1684" i="12"/>
  <c r="AG836" i="12"/>
  <c r="AE836" i="12"/>
  <c r="AG3731" i="12"/>
  <c r="AE3731" i="12"/>
  <c r="AE3082" i="12"/>
  <c r="AG3082" i="12"/>
  <c r="AE2420" i="12"/>
  <c r="AG2420" i="12"/>
  <c r="AG2144" i="12"/>
  <c r="AE2144" i="12"/>
  <c r="AE2112" i="12"/>
  <c r="AG2112" i="12"/>
  <c r="AE1869" i="12"/>
  <c r="AG1869" i="12"/>
  <c r="AG1412" i="12"/>
  <c r="AE1412" i="12"/>
  <c r="AG907" i="12"/>
  <c r="AE907" i="12"/>
  <c r="AG544" i="12"/>
  <c r="AE544" i="12"/>
  <c r="AE590" i="12"/>
  <c r="AG590" i="12"/>
  <c r="AC3905" i="12"/>
  <c r="AD3905" i="12" s="1"/>
  <c r="AC3560" i="12"/>
  <c r="AD3560" i="12" s="1"/>
  <c r="AC3137" i="12"/>
  <c r="AD3137" i="12" s="1"/>
  <c r="AC3341" i="12"/>
  <c r="AD3341" i="12" s="1"/>
  <c r="AC2807" i="12"/>
  <c r="AD2807" i="12" s="1"/>
  <c r="AC2403" i="12"/>
  <c r="AD2403" i="12" s="1"/>
  <c r="AC2304" i="12"/>
  <c r="AD2304" i="12" s="1"/>
  <c r="AE3737" i="12"/>
  <c r="AG3737" i="12"/>
  <c r="AG2944" i="12"/>
  <c r="AE2944" i="12"/>
  <c r="AE3001" i="12"/>
  <c r="AG3001" i="12"/>
  <c r="AE2676" i="12"/>
  <c r="AG2676" i="12"/>
  <c r="AG2508" i="12"/>
  <c r="AE2508" i="12"/>
  <c r="AE2063" i="12"/>
  <c r="AG2063" i="12"/>
  <c r="AG1761" i="12"/>
  <c r="AE1761" i="12"/>
  <c r="AG1305" i="12"/>
  <c r="AE1305" i="12"/>
  <c r="AG1300" i="12"/>
  <c r="AE1300" i="12"/>
  <c r="AE1114" i="12"/>
  <c r="AG1114" i="12"/>
  <c r="AE293" i="12"/>
  <c r="AG293" i="12"/>
  <c r="AG401" i="12"/>
  <c r="AE401" i="12"/>
  <c r="AE171" i="12"/>
  <c r="AG171" i="12"/>
  <c r="AG2762" i="12"/>
  <c r="AE2762" i="12"/>
  <c r="AG1202" i="12"/>
  <c r="AE1202" i="12"/>
  <c r="AC3513" i="12"/>
  <c r="AD3513" i="12" s="1"/>
  <c r="AC3079" i="12"/>
  <c r="AD3079" i="12" s="1"/>
  <c r="AC3683" i="12"/>
  <c r="AD3683" i="12" s="1"/>
  <c r="AC3538" i="12"/>
  <c r="AD3538" i="12" s="1"/>
  <c r="AC3147" i="12"/>
  <c r="AD3147" i="12" s="1"/>
  <c r="AC2977" i="12"/>
  <c r="AD2977" i="12" s="1"/>
  <c r="AC3911" i="12"/>
  <c r="AD3911" i="12" s="1"/>
  <c r="AC3693" i="12"/>
  <c r="AD3693" i="12" s="1"/>
  <c r="AC3469" i="12"/>
  <c r="AD3469" i="12" s="1"/>
  <c r="AC2974" i="12"/>
  <c r="AD2974" i="12" s="1"/>
  <c r="AC2852" i="12"/>
  <c r="AD2852" i="12" s="1"/>
  <c r="AC3813" i="12"/>
  <c r="AD3813" i="12" s="1"/>
  <c r="AC3602" i="12"/>
  <c r="AD3602" i="12" s="1"/>
  <c r="AC3660" i="12"/>
  <c r="AD3660" i="12" s="1"/>
  <c r="AC3387" i="12"/>
  <c r="AD3387" i="12" s="1"/>
  <c r="AC3142" i="12"/>
  <c r="AD3142" i="12" s="1"/>
  <c r="AC3672" i="12"/>
  <c r="AD3672" i="12" s="1"/>
  <c r="AC3611" i="12"/>
  <c r="AD3611" i="12" s="1"/>
  <c r="AC3768" i="12"/>
  <c r="AD3768" i="12" s="1"/>
  <c r="AC3473" i="12"/>
  <c r="AD3473" i="12" s="1"/>
  <c r="AC3283" i="12"/>
  <c r="AD3283" i="12" s="1"/>
  <c r="AC2954" i="12"/>
  <c r="AD2954" i="12" s="1"/>
  <c r="AC2724" i="12"/>
  <c r="AD2724" i="12" s="1"/>
  <c r="AC2429" i="12"/>
  <c r="AD2429" i="12" s="1"/>
  <c r="AC2066" i="12"/>
  <c r="AD2066" i="12" s="1"/>
  <c r="AC3875" i="12"/>
  <c r="AD3875" i="12" s="1"/>
  <c r="AC3489" i="12"/>
  <c r="AD3489" i="12" s="1"/>
  <c r="AC3339" i="12"/>
  <c r="AD3339" i="12" s="1"/>
  <c r="AC3923" i="12"/>
  <c r="AD3923" i="12" s="1"/>
  <c r="AC3659" i="12"/>
  <c r="AD3659" i="12" s="1"/>
  <c r="AC3827" i="12"/>
  <c r="AD3827" i="12" s="1"/>
  <c r="AC3803" i="12"/>
  <c r="AD3803" i="12" s="1"/>
  <c r="AE150" i="12"/>
  <c r="AG150" i="12"/>
  <c r="AE3552" i="12"/>
  <c r="AG3552" i="12"/>
  <c r="AG3322" i="12"/>
  <c r="AE3322" i="12"/>
  <c r="AE3019" i="12"/>
  <c r="AG3019" i="12"/>
  <c r="AG2895" i="12"/>
  <c r="AE2895" i="12"/>
  <c r="AG2525" i="12"/>
  <c r="AE2525" i="12"/>
  <c r="AG2386" i="12"/>
  <c r="AE2386" i="12"/>
  <c r="AE2120" i="12"/>
  <c r="AG2120" i="12"/>
  <c r="AE1976" i="12"/>
  <c r="AG1976" i="12"/>
  <c r="AE1924" i="12"/>
  <c r="AG1924" i="12"/>
  <c r="AE1535" i="12"/>
  <c r="AG1535" i="12"/>
  <c r="AG1091" i="12"/>
  <c r="AE1091" i="12"/>
  <c r="AE955" i="12"/>
  <c r="AG955" i="12"/>
  <c r="AG793" i="12"/>
  <c r="AE793" i="12"/>
  <c r="AG685" i="12"/>
  <c r="AE685" i="12"/>
  <c r="AG355" i="12"/>
  <c r="AE355" i="12"/>
  <c r="AE3534" i="12"/>
  <c r="AG3534" i="12"/>
  <c r="AE3351" i="12"/>
  <c r="AG3351" i="12"/>
  <c r="AG3058" i="12"/>
  <c r="AE3058" i="12"/>
  <c r="AE2445" i="12"/>
  <c r="AG2445" i="12"/>
  <c r="AE2246" i="12"/>
  <c r="AG2246" i="12"/>
  <c r="AE2250" i="12"/>
  <c r="AG2250" i="12"/>
  <c r="AG2044" i="12"/>
  <c r="AE2044" i="12"/>
  <c r="AG1843" i="12"/>
  <c r="AE1843" i="12"/>
  <c r="AG1593" i="12"/>
  <c r="AE1593" i="12"/>
  <c r="AE1094" i="12"/>
  <c r="AG1094" i="12"/>
  <c r="AE991" i="12"/>
  <c r="AG991" i="12"/>
  <c r="AE896" i="12"/>
  <c r="AG896" i="12"/>
  <c r="AE737" i="12"/>
  <c r="AG737" i="12"/>
  <c r="AG624" i="12"/>
  <c r="AE624" i="12"/>
  <c r="AG571" i="12"/>
  <c r="AE571" i="12"/>
  <c r="AE3124" i="12"/>
  <c r="AG3124" i="12"/>
  <c r="AE3307" i="12"/>
  <c r="AG3307" i="12"/>
  <c r="AG2785" i="12"/>
  <c r="AE2785" i="12"/>
  <c r="AG2346" i="12"/>
  <c r="AE2346" i="12"/>
  <c r="AG2305" i="12"/>
  <c r="AE2305" i="12"/>
  <c r="AE1649" i="12"/>
  <c r="AG1649" i="12"/>
  <c r="AE1721" i="12"/>
  <c r="AG1721" i="12"/>
  <c r="AE1481" i="12"/>
  <c r="AG1481" i="12"/>
  <c r="AE1170" i="12"/>
  <c r="AG1170" i="12"/>
  <c r="AG1080" i="12"/>
  <c r="AE1080" i="12"/>
  <c r="AE978" i="12"/>
  <c r="AG978" i="12"/>
  <c r="AE917" i="12"/>
  <c r="AG917" i="12"/>
  <c r="AG845" i="12"/>
  <c r="AE845" i="12"/>
  <c r="AE627" i="12"/>
  <c r="AG627" i="12"/>
  <c r="AE421" i="12"/>
  <c r="AG421" i="12"/>
  <c r="AC3860" i="12"/>
  <c r="AD3860" i="12" s="1"/>
  <c r="AC3648" i="12"/>
  <c r="AD3648" i="12" s="1"/>
  <c r="AC3284" i="12"/>
  <c r="AD3284" i="12" s="1"/>
  <c r="AC2883" i="12"/>
  <c r="AD2883" i="12" s="1"/>
  <c r="AC2887" i="12"/>
  <c r="AD2887" i="12" s="1"/>
  <c r="AC2673" i="12"/>
  <c r="AD2673" i="12" s="1"/>
  <c r="AC2334" i="12"/>
  <c r="AD2334" i="12" s="1"/>
  <c r="AE439" i="12"/>
  <c r="AG439" i="12"/>
  <c r="AE3266" i="12"/>
  <c r="AG3266" i="12"/>
  <c r="AE2768" i="12"/>
  <c r="AG2768" i="12"/>
  <c r="AG2678" i="12"/>
  <c r="AE2678" i="12"/>
  <c r="AG2570" i="12"/>
  <c r="AE2570" i="12"/>
  <c r="AG2446" i="12"/>
  <c r="AE2446" i="12"/>
  <c r="AG2168" i="12"/>
  <c r="AE2168" i="12"/>
  <c r="AG2070" i="12"/>
  <c r="AE2070" i="12"/>
  <c r="AE1876" i="12"/>
  <c r="AG1876" i="12"/>
  <c r="AG1958" i="12"/>
  <c r="AE1958" i="12"/>
  <c r="AG1346" i="12"/>
  <c r="AE1346" i="12"/>
  <c r="AG1427" i="12"/>
  <c r="AE1427" i="12"/>
  <c r="AE1231" i="12"/>
  <c r="AG1231" i="12"/>
  <c r="AG992" i="12"/>
  <c r="AE992" i="12"/>
  <c r="AG678" i="12"/>
  <c r="AE678" i="12"/>
  <c r="AE308" i="12"/>
  <c r="AG308" i="12"/>
  <c r="AG152" i="12"/>
  <c r="AE152" i="12"/>
  <c r="AG1084" i="12"/>
  <c r="AE1084" i="12"/>
  <c r="AG182" i="12"/>
  <c r="AE182" i="12"/>
  <c r="AE207" i="12"/>
  <c r="AG207" i="12"/>
  <c r="AC3478" i="12"/>
  <c r="AD3478" i="12" s="1"/>
  <c r="AG1845" i="12"/>
  <c r="AE1845" i="12"/>
  <c r="AC3624" i="12"/>
  <c r="AD3624" i="12" s="1"/>
  <c r="AC3344" i="12"/>
  <c r="AD3344" i="12" s="1"/>
  <c r="AE3606" i="12"/>
  <c r="AG3606" i="12"/>
  <c r="AE2907" i="12"/>
  <c r="AG2907" i="12"/>
  <c r="AG2833" i="12"/>
  <c r="AE2833" i="12"/>
  <c r="AG2697" i="12"/>
  <c r="AE2697" i="12"/>
  <c r="AE2321" i="12"/>
  <c r="AG2321" i="12"/>
  <c r="AE1493" i="12"/>
  <c r="AG1493" i="12"/>
  <c r="AG1254" i="12"/>
  <c r="AE1254" i="12"/>
  <c r="AE641" i="12"/>
  <c r="AG641" i="12"/>
  <c r="AC3805" i="12"/>
  <c r="AD3805" i="12" s="1"/>
  <c r="AC3484" i="12"/>
  <c r="AD3484" i="12" s="1"/>
  <c r="AG2814" i="12"/>
  <c r="AE2814" i="12"/>
  <c r="AG2634" i="12"/>
  <c r="AE2634" i="12"/>
  <c r="AE2349" i="12"/>
  <c r="AG2349" i="12"/>
  <c r="AE1967" i="12"/>
  <c r="AG1967" i="12"/>
  <c r="AE1929" i="12"/>
  <c r="AG1929" i="12"/>
  <c r="AG1556" i="12"/>
  <c r="AE1556" i="12"/>
  <c r="AG1566" i="12"/>
  <c r="AE1566" i="12"/>
  <c r="AG1484" i="12"/>
  <c r="AE1484" i="12"/>
  <c r="AG731" i="12"/>
  <c r="AE731" i="12"/>
  <c r="AE574" i="12"/>
  <c r="AG574" i="12"/>
  <c r="AG556" i="12"/>
  <c r="AE556" i="12"/>
  <c r="AC3855" i="12"/>
  <c r="AD3855" i="12" s="1"/>
  <c r="AC3573" i="12"/>
  <c r="AD3573" i="12" s="1"/>
  <c r="AC3236" i="12"/>
  <c r="AD3236" i="12" s="1"/>
  <c r="AE3721" i="12"/>
  <c r="AG3721" i="12"/>
  <c r="AG3629" i="12"/>
  <c r="AE3629" i="12"/>
  <c r="AE3091" i="12"/>
  <c r="AG3091" i="12"/>
  <c r="AE2926" i="12"/>
  <c r="AG2926" i="12"/>
  <c r="AE2822" i="12"/>
  <c r="AG2822" i="12"/>
  <c r="AG2568" i="12"/>
  <c r="AE2568" i="12"/>
  <c r="AG2425" i="12"/>
  <c r="AE2425" i="12"/>
  <c r="AG2213" i="12"/>
  <c r="AE2213" i="12"/>
  <c r="AG1956" i="12"/>
  <c r="AE1956" i="12"/>
  <c r="AG1588" i="12"/>
  <c r="AE1588" i="12"/>
  <c r="AE1687" i="12"/>
  <c r="AG1687" i="12"/>
  <c r="AG1459" i="12"/>
  <c r="AE1459" i="12"/>
  <c r="AG1242" i="12"/>
  <c r="AE1242" i="12"/>
  <c r="AG1381" i="12"/>
  <c r="AE1381" i="12"/>
  <c r="AG1187" i="12"/>
  <c r="AE1187" i="12"/>
  <c r="AG486" i="12"/>
  <c r="AE486" i="12"/>
  <c r="AG397" i="12"/>
  <c r="AE397" i="12"/>
  <c r="AE354" i="12"/>
  <c r="AG354" i="12"/>
  <c r="AG3866" i="12"/>
  <c r="AE3866" i="12"/>
  <c r="AG3458" i="12"/>
  <c r="AE3458" i="12"/>
  <c r="AG3120" i="12"/>
  <c r="AE3120" i="12"/>
  <c r="AG3074" i="12"/>
  <c r="AE3074" i="12"/>
  <c r="AG2749" i="12"/>
  <c r="AE2749" i="12"/>
  <c r="AE2434" i="12"/>
  <c r="AG2434" i="12"/>
  <c r="AG2484" i="12"/>
  <c r="AE2484" i="12"/>
  <c r="AE2239" i="12"/>
  <c r="AG2239" i="12"/>
  <c r="AG1961" i="12"/>
  <c r="AE1961" i="12"/>
  <c r="AG1835" i="12"/>
  <c r="AE1835" i="12"/>
  <c r="AG1767" i="12"/>
  <c r="AE1767" i="12"/>
  <c r="AG1601" i="12"/>
  <c r="AE1601" i="12"/>
  <c r="AG1032" i="12"/>
  <c r="AE1032" i="12"/>
  <c r="AG1363" i="12"/>
  <c r="AE1363" i="12"/>
  <c r="AG1028" i="12"/>
  <c r="AE1028" i="12"/>
  <c r="AE819" i="12"/>
  <c r="AG819" i="12"/>
  <c r="AG771" i="12"/>
  <c r="AE771" i="12"/>
  <c r="AE555" i="12"/>
  <c r="AG555" i="12"/>
  <c r="AC3847" i="12"/>
  <c r="AD3847" i="12" s="1"/>
  <c r="AC3505" i="12"/>
  <c r="AD3505" i="12" s="1"/>
  <c r="AG3726" i="12"/>
  <c r="AE3726" i="12"/>
  <c r="AG3384" i="12"/>
  <c r="AE3384" i="12"/>
  <c r="AG3105" i="12"/>
  <c r="AE3105" i="12"/>
  <c r="AE2854" i="12"/>
  <c r="AG2854" i="12"/>
  <c r="AE2626" i="12"/>
  <c r="AG2626" i="12"/>
  <c r="AG2457" i="12"/>
  <c r="AE2457" i="12"/>
  <c r="AG2196" i="12"/>
  <c r="AE2196" i="12"/>
  <c r="AE2209" i="12"/>
  <c r="AG2209" i="12"/>
  <c r="AG2167" i="12"/>
  <c r="AE2167" i="12"/>
  <c r="AG1781" i="12"/>
  <c r="AE1781" i="12"/>
  <c r="AG1784" i="12"/>
  <c r="AE1784" i="12"/>
  <c r="AG1660" i="12"/>
  <c r="AE1660" i="12"/>
  <c r="AG1429" i="12"/>
  <c r="AE1429" i="12"/>
  <c r="AG1295" i="12"/>
  <c r="AE1295" i="12"/>
  <c r="AE1126" i="12"/>
  <c r="AG1126" i="12"/>
  <c r="AG1036" i="12"/>
  <c r="AE1036" i="12"/>
  <c r="AE761" i="12"/>
  <c r="AG761" i="12"/>
  <c r="AE705" i="12"/>
  <c r="AG705" i="12"/>
  <c r="AE908" i="12"/>
  <c r="AG908" i="12"/>
  <c r="AG660" i="12"/>
  <c r="AE660" i="12"/>
  <c r="AC3902" i="12"/>
  <c r="AD3902" i="12" s="1"/>
  <c r="AC3777" i="12"/>
  <c r="AD3777" i="12" s="1"/>
  <c r="AC3440" i="12"/>
  <c r="AD3440" i="12" s="1"/>
  <c r="AC3093" i="12"/>
  <c r="AD3093" i="12" s="1"/>
  <c r="AC2766" i="12"/>
  <c r="AD2766" i="12" s="1"/>
  <c r="AC2581" i="12"/>
  <c r="AD2581" i="12" s="1"/>
  <c r="AC2488" i="12"/>
  <c r="AD2488" i="12" s="1"/>
  <c r="AG296" i="12"/>
  <c r="AE296" i="12"/>
  <c r="AE3375" i="12"/>
  <c r="AG3375" i="12"/>
  <c r="AG2936" i="12"/>
  <c r="AE2936" i="12"/>
  <c r="AG2691" i="12"/>
  <c r="AE2691" i="12"/>
  <c r="AG2531" i="12"/>
  <c r="AE2531" i="12"/>
  <c r="AG2102" i="12"/>
  <c r="AE2102" i="12"/>
  <c r="AE1727" i="12"/>
  <c r="AG1727" i="12"/>
  <c r="AG1830" i="12"/>
  <c r="AE1830" i="12"/>
  <c r="AG1773" i="12"/>
  <c r="AE1773" i="12"/>
  <c r="AG1399" i="12"/>
  <c r="AE1399" i="12"/>
  <c r="AE1213" i="12"/>
  <c r="AG1213" i="12"/>
  <c r="AE1143" i="12"/>
  <c r="AG1143" i="12"/>
  <c r="AG792" i="12"/>
  <c r="AE792" i="12"/>
  <c r="AC3709" i="12"/>
  <c r="AD3709" i="12" s="1"/>
  <c r="AC3546" i="12"/>
  <c r="AD3546" i="12" s="1"/>
  <c r="AC3129" i="12"/>
  <c r="AD3129" i="12" s="1"/>
  <c r="AG2836" i="12"/>
  <c r="AE2836" i="12"/>
  <c r="AE2725" i="12"/>
  <c r="AG2725" i="12"/>
  <c r="AE2461" i="12"/>
  <c r="AG2461" i="12"/>
  <c r="AE2372" i="12"/>
  <c r="AG2372" i="12"/>
  <c r="AE2207" i="12"/>
  <c r="AG2207" i="12"/>
  <c r="AG1904" i="12"/>
  <c r="AE1904" i="12"/>
  <c r="AE1525" i="12"/>
  <c r="AG1525" i="12"/>
  <c r="AE1496" i="12"/>
  <c r="AG1496" i="12"/>
  <c r="AG408" i="12"/>
  <c r="AE408" i="12"/>
  <c r="AC3870" i="12"/>
  <c r="AD3870" i="12" s="1"/>
  <c r="AC3758" i="12"/>
  <c r="AD3758" i="12" s="1"/>
  <c r="AG3302" i="12"/>
  <c r="AE3302" i="12"/>
  <c r="AE2950" i="12"/>
  <c r="AG2950" i="12"/>
  <c r="AG1742" i="12"/>
  <c r="AE1742" i="12"/>
  <c r="AG1162" i="12"/>
  <c r="AE1162" i="12"/>
  <c r="AE807" i="12"/>
  <c r="AG807" i="12"/>
  <c r="AE272" i="12"/>
  <c r="AG272" i="12"/>
  <c r="AE500" i="12"/>
  <c r="AG500" i="12"/>
  <c r="AG186" i="12"/>
  <c r="AE186" i="12"/>
  <c r="AG2736" i="12"/>
  <c r="AE2736" i="12"/>
  <c r="AG2616" i="12"/>
  <c r="AE2616" i="12"/>
  <c r="AE2464" i="12"/>
  <c r="AG2464" i="12"/>
  <c r="AE2294" i="12"/>
  <c r="AG2294" i="12"/>
  <c r="AG2185" i="12"/>
  <c r="AE2185" i="12"/>
  <c r="AE1691" i="12"/>
  <c r="AG1691" i="12"/>
  <c r="AC3872" i="12"/>
  <c r="AD3872" i="12" s="1"/>
  <c r="AG3596" i="12"/>
  <c r="AE3596" i="12"/>
  <c r="AG3064" i="12"/>
  <c r="AE3064" i="12"/>
  <c r="AG2805" i="12"/>
  <c r="AE2805" i="12"/>
  <c r="AE2443" i="12"/>
  <c r="AG2443" i="12"/>
  <c r="AG2290" i="12"/>
  <c r="AE2290" i="12"/>
  <c r="AG2024" i="12"/>
  <c r="AE2024" i="12"/>
  <c r="AG1940" i="12"/>
  <c r="AE1940" i="12"/>
  <c r="AE1439" i="12"/>
  <c r="AG1439" i="12"/>
  <c r="AG1074" i="12"/>
  <c r="AE1074" i="12"/>
  <c r="AE754" i="12"/>
  <c r="AG754" i="12"/>
  <c r="AE814" i="12"/>
  <c r="AG814" i="12"/>
  <c r="AE900" i="12"/>
  <c r="AG900" i="12"/>
  <c r="AG806" i="12"/>
  <c r="AE806" i="12"/>
  <c r="AG365" i="12"/>
  <c r="AE365" i="12"/>
  <c r="AE3401" i="12"/>
  <c r="AG3401" i="12"/>
  <c r="AE3360" i="12"/>
  <c r="AG3360" i="12"/>
  <c r="AG3292" i="12"/>
  <c r="AE3292" i="12"/>
  <c r="AG3109" i="12"/>
  <c r="AE3109" i="12"/>
  <c r="AE2672" i="12"/>
  <c r="AG2672" i="12"/>
  <c r="AE2755" i="12"/>
  <c r="AG2755" i="12"/>
  <c r="AG2388" i="12"/>
  <c r="AE2388" i="12"/>
  <c r="AG2171" i="12"/>
  <c r="AE2171" i="12"/>
  <c r="AE2117" i="12"/>
  <c r="AG2117" i="12"/>
  <c r="AE1971" i="12"/>
  <c r="AG1971" i="12"/>
  <c r="AE1736" i="12"/>
  <c r="AG1736" i="12"/>
  <c r="AG1808" i="12"/>
  <c r="AE1808" i="12"/>
  <c r="AG1353" i="12"/>
  <c r="AE1353" i="12"/>
  <c r="AE786" i="12"/>
  <c r="AG786" i="12"/>
  <c r="AG897" i="12"/>
  <c r="AE897" i="12"/>
  <c r="AG650" i="12"/>
  <c r="AE650" i="12"/>
  <c r="AC3903" i="12"/>
  <c r="AD3903" i="12" s="1"/>
  <c r="AC3786" i="12"/>
  <c r="AD3786" i="12" s="1"/>
  <c r="AC3698" i="12"/>
  <c r="AD3698" i="12" s="1"/>
  <c r="AC3366" i="12"/>
  <c r="AD3366" i="12" s="1"/>
  <c r="AC3173" i="12"/>
  <c r="AD3173" i="12" s="1"/>
  <c r="AC3086" i="12"/>
  <c r="AD3086" i="12" s="1"/>
  <c r="AC2701" i="12"/>
  <c r="AD2701" i="12" s="1"/>
  <c r="AC2542" i="12"/>
  <c r="AD2542" i="12" s="1"/>
  <c r="AC2383" i="12"/>
  <c r="AD2383" i="12" s="1"/>
  <c r="AC3365" i="12"/>
  <c r="AD3365" i="12" s="1"/>
  <c r="AC3072" i="12"/>
  <c r="AD3072" i="12" s="1"/>
  <c r="AC3857" i="12"/>
  <c r="AD3857" i="12" s="1"/>
  <c r="AC3335" i="12"/>
  <c r="AD3335" i="12" s="1"/>
  <c r="AG3379" i="12"/>
  <c r="AE3379" i="12"/>
  <c r="AG3132" i="12"/>
  <c r="AE3132" i="12"/>
  <c r="AG2255" i="12"/>
  <c r="AE2255" i="12"/>
  <c r="AE2020" i="12"/>
  <c r="AG2020" i="12"/>
  <c r="AG1858" i="12"/>
  <c r="AE1858" i="12"/>
  <c r="AE1671" i="12"/>
  <c r="AG1671" i="12"/>
  <c r="AE1447" i="12"/>
  <c r="AG1447" i="12"/>
  <c r="AG1367" i="12"/>
  <c r="AE1367" i="12"/>
  <c r="AG1065" i="12"/>
  <c r="AE1065" i="12"/>
  <c r="AG785" i="12"/>
  <c r="AE785" i="12"/>
  <c r="AG318" i="12"/>
  <c r="AE318" i="12"/>
  <c r="AE361" i="12"/>
  <c r="AG361" i="12"/>
  <c r="AC3919" i="12"/>
  <c r="AD3919" i="12" s="1"/>
  <c r="AC3626" i="12"/>
  <c r="AD3626" i="12" s="1"/>
  <c r="AC3415" i="12"/>
  <c r="AD3415" i="12" s="1"/>
  <c r="AC3181" i="12"/>
  <c r="AD3181" i="12" s="1"/>
  <c r="AC3929" i="12"/>
  <c r="AD3929" i="12" s="1"/>
  <c r="AC3771" i="12"/>
  <c r="AD3771" i="12" s="1"/>
  <c r="AC3466" i="12"/>
  <c r="AD3466" i="12" s="1"/>
  <c r="AC3200" i="12"/>
  <c r="AD3200" i="12" s="1"/>
  <c r="AC3675" i="12"/>
  <c r="AD3675" i="12" s="1"/>
  <c r="AC3636" i="12"/>
  <c r="AD3636" i="12" s="1"/>
  <c r="AC3853" i="12"/>
  <c r="AD3853" i="12" s="1"/>
  <c r="AC3578" i="12"/>
  <c r="AD3578" i="12" s="1"/>
  <c r="AC3293" i="12"/>
  <c r="AD3293" i="12" s="1"/>
  <c r="AC3692" i="12"/>
  <c r="AD3692" i="12" s="1"/>
  <c r="AC3448" i="12"/>
  <c r="AD3448" i="12" s="1"/>
  <c r="AC3928" i="12"/>
  <c r="AD3928" i="12" s="1"/>
  <c r="AC3835" i="12"/>
  <c r="AD3835" i="12" s="1"/>
  <c r="AC3575" i="12"/>
  <c r="AD3575" i="12" s="1"/>
  <c r="AC3116" i="12"/>
  <c r="AD3116" i="12" s="1"/>
  <c r="AC2769" i="12"/>
  <c r="AD2769" i="12" s="1"/>
  <c r="AC2590" i="12"/>
  <c r="AD2590" i="12" s="1"/>
  <c r="AC2374" i="12"/>
  <c r="AD2374" i="12" s="1"/>
  <c r="AC3669" i="12"/>
  <c r="AD3669" i="12" s="1"/>
  <c r="AC3372" i="12"/>
  <c r="AD3372" i="12" s="1"/>
  <c r="AC3927" i="12"/>
  <c r="AD3927" i="12" s="1"/>
  <c r="AC3776" i="12"/>
  <c r="AD3776" i="12" s="1"/>
  <c r="AC3670" i="12"/>
  <c r="AD3670" i="12" s="1"/>
  <c r="AC3924" i="12"/>
  <c r="AD3924" i="12" s="1"/>
  <c r="AC3720" i="12"/>
  <c r="AD3720" i="12" s="1"/>
  <c r="AC3839" i="12"/>
  <c r="AD3839" i="12" s="1"/>
  <c r="AC3522" i="12"/>
  <c r="AD3522" i="12" s="1"/>
  <c r="AC3135" i="12"/>
  <c r="AD3135" i="12" s="1"/>
  <c r="AC3104" i="12"/>
  <c r="AD3104" i="12" s="1"/>
  <c r="AC2793" i="12"/>
  <c r="AD2793" i="12" s="1"/>
  <c r="AC2552" i="12"/>
  <c r="AD2552" i="12" s="1"/>
  <c r="AC2393" i="12"/>
  <c r="AD2393" i="12" s="1"/>
  <c r="AC3802" i="12"/>
  <c r="AD3802" i="12" s="1"/>
  <c r="AC3899" i="12"/>
  <c r="AD3899" i="12" s="1"/>
  <c r="AC3378" i="12"/>
  <c r="AD3378" i="12" s="1"/>
  <c r="AC3503" i="12"/>
  <c r="AD3503" i="12" s="1"/>
  <c r="AC3063" i="12"/>
  <c r="AD3063" i="12" s="1"/>
  <c r="AG479" i="12"/>
  <c r="AE479" i="12"/>
  <c r="AG3420" i="12"/>
  <c r="AE3420" i="12"/>
  <c r="AE3354" i="12"/>
  <c r="AG3354" i="12"/>
  <c r="AG2949" i="12"/>
  <c r="AE2949" i="12"/>
  <c r="AE2428" i="12"/>
  <c r="AG2428" i="12"/>
  <c r="AE2269" i="12"/>
  <c r="AG2269" i="12"/>
  <c r="AG1993" i="12"/>
  <c r="AE1993" i="12"/>
  <c r="AE1844" i="12"/>
  <c r="AG1844" i="12"/>
  <c r="AE1804" i="12"/>
  <c r="AG1804" i="12"/>
  <c r="AG1623" i="12"/>
  <c r="AE1623" i="12"/>
  <c r="AE1680" i="12"/>
  <c r="AG1680" i="12"/>
  <c r="AE1239" i="12"/>
  <c r="AG1239" i="12"/>
  <c r="AG1061" i="12"/>
  <c r="AE1061" i="12"/>
  <c r="AG1004" i="12"/>
  <c r="AE1004" i="12"/>
  <c r="AE860" i="12"/>
  <c r="AG860" i="12"/>
  <c r="AG842" i="12"/>
  <c r="AE842" i="12"/>
  <c r="AG673" i="12"/>
  <c r="AE673" i="12"/>
  <c r="AE480" i="12"/>
  <c r="AG480" i="12"/>
  <c r="AG440" i="12"/>
  <c r="AE440" i="12"/>
  <c r="AC3884" i="12"/>
  <c r="AD3884" i="12" s="1"/>
  <c r="AC3780" i="12"/>
  <c r="AD3780" i="12" s="1"/>
  <c r="AC3561" i="12"/>
  <c r="AD3561" i="12" s="1"/>
  <c r="AG2619" i="12"/>
  <c r="AE2619" i="12"/>
  <c r="AG1948" i="12"/>
  <c r="AE1948" i="12"/>
  <c r="AE1934" i="12"/>
  <c r="AG1934" i="12"/>
  <c r="AG1314" i="12"/>
  <c r="AE1314" i="12"/>
  <c r="AG1241" i="12"/>
  <c r="AE1241" i="12"/>
  <c r="AC3740" i="12"/>
  <c r="AD3740" i="12" s="1"/>
  <c r="AC3361" i="12"/>
  <c r="AD3361" i="12" s="1"/>
  <c r="AC3184" i="12"/>
  <c r="AD3184" i="12" s="1"/>
  <c r="AG3880" i="12"/>
  <c r="AE3880" i="12"/>
  <c r="AE3424" i="12"/>
  <c r="AG3424" i="12"/>
  <c r="AE2871" i="12"/>
  <c r="AG2871" i="12"/>
  <c r="AG2423" i="12"/>
  <c r="AE2423" i="12"/>
  <c r="AG1903" i="12"/>
  <c r="AE1903" i="12"/>
  <c r="AE1678" i="12"/>
  <c r="AG1678" i="12"/>
  <c r="AE1416" i="12"/>
  <c r="AG1416" i="12"/>
  <c r="AE1011" i="12"/>
  <c r="AG1011" i="12"/>
  <c r="AE1092" i="12"/>
  <c r="AG1092" i="12"/>
  <c r="AE891" i="12"/>
  <c r="AG891" i="12"/>
  <c r="AE876" i="12"/>
  <c r="AG876" i="12"/>
  <c r="AG700" i="12"/>
  <c r="AE700" i="12"/>
  <c r="AG252" i="12"/>
  <c r="AE252" i="12"/>
  <c r="AE317" i="12"/>
  <c r="AG317" i="12"/>
  <c r="AG3618" i="12"/>
  <c r="AE3618" i="12"/>
  <c r="AG3579" i="12"/>
  <c r="AE3579" i="12"/>
  <c r="AG3216" i="12"/>
  <c r="AE3216" i="12"/>
  <c r="AE2753" i="12"/>
  <c r="AG2753" i="12"/>
  <c r="AG2645" i="12"/>
  <c r="AE2645" i="12"/>
  <c r="AG2478" i="12"/>
  <c r="AE2478" i="12"/>
  <c r="AG2244" i="12"/>
  <c r="AE2244" i="12"/>
  <c r="AG2230" i="12"/>
  <c r="AE2230" i="12"/>
  <c r="AE1778" i="12"/>
  <c r="AG1778" i="12"/>
  <c r="AG1827" i="12"/>
  <c r="AE1827" i="12"/>
  <c r="AG1667" i="12"/>
  <c r="AE1667" i="12"/>
  <c r="AE1244" i="12"/>
  <c r="AG1244" i="12"/>
  <c r="AE780" i="12"/>
  <c r="AG780" i="12"/>
  <c r="AG958" i="12"/>
  <c r="AE958" i="12"/>
  <c r="AG584" i="12"/>
  <c r="AE584" i="12"/>
  <c r="AC3806" i="12"/>
  <c r="AD3806" i="12" s="1"/>
  <c r="AC3603" i="12"/>
  <c r="AD3603" i="12" s="1"/>
  <c r="AE165" i="12"/>
  <c r="AG165" i="12"/>
  <c r="AG3410" i="12"/>
  <c r="AE3410" i="12"/>
  <c r="AE2867" i="12"/>
  <c r="AG2867" i="12"/>
  <c r="AG2604" i="12"/>
  <c r="AE2604" i="12"/>
  <c r="AE2079" i="12"/>
  <c r="AG2079" i="12"/>
  <c r="AE2027" i="12"/>
  <c r="AG2027" i="12"/>
  <c r="AG1931" i="12"/>
  <c r="AE1931" i="12"/>
  <c r="AG1951" i="12"/>
  <c r="AE1951" i="12"/>
  <c r="AG1631" i="12"/>
  <c r="AE1631" i="12"/>
  <c r="AG1470" i="12"/>
  <c r="AE1470" i="12"/>
  <c r="AG995" i="12"/>
  <c r="AE995" i="12"/>
  <c r="AG890" i="12"/>
  <c r="AE890" i="12"/>
  <c r="AG989" i="12"/>
  <c r="AE989" i="12"/>
  <c r="AE532" i="12"/>
  <c r="AG532" i="12"/>
  <c r="AG873" i="12"/>
  <c r="AE873" i="12"/>
  <c r="AC3868" i="12"/>
  <c r="AD3868" i="12" s="1"/>
  <c r="AC3580" i="12"/>
  <c r="AD3580" i="12" s="1"/>
  <c r="AC3604" i="12"/>
  <c r="AD3604" i="12" s="1"/>
  <c r="AC3192" i="12"/>
  <c r="AD3192" i="12" s="1"/>
  <c r="AC2758" i="12"/>
  <c r="AD2758" i="12" s="1"/>
  <c r="AC2727" i="12"/>
  <c r="AD2727" i="12" s="1"/>
  <c r="AC2343" i="12"/>
  <c r="AD2343" i="12" s="1"/>
  <c r="AG194" i="12"/>
  <c r="AE194" i="12"/>
  <c r="AE3712" i="12"/>
  <c r="AG3712" i="12"/>
  <c r="AE3392" i="12"/>
  <c r="AG3392" i="12"/>
  <c r="AG3394" i="12"/>
  <c r="AE3394" i="12"/>
  <c r="AG2656" i="12"/>
  <c r="AE2656" i="12"/>
  <c r="AE2507" i="12"/>
  <c r="AG2507" i="12"/>
  <c r="AE1954" i="12"/>
  <c r="AG1954" i="12"/>
  <c r="AE1616" i="12"/>
  <c r="AG1616" i="12"/>
  <c r="AG1237" i="12"/>
  <c r="AE1237" i="12"/>
  <c r="AG1098" i="12"/>
  <c r="AE1098" i="12"/>
  <c r="AG642" i="12"/>
  <c r="AE642" i="12"/>
  <c r="AG335" i="12"/>
  <c r="AE335" i="12"/>
  <c r="AC3896" i="12"/>
  <c r="AD3896" i="12" s="1"/>
  <c r="AC3736" i="12"/>
  <c r="AD3736" i="12" s="1"/>
  <c r="AC3373" i="12"/>
  <c r="AD3373" i="12" s="1"/>
  <c r="AG3205" i="12"/>
  <c r="AE3205" i="12"/>
  <c r="AG2512" i="12"/>
  <c r="AE2512" i="12"/>
  <c r="AE2132" i="12"/>
  <c r="AG2132" i="12"/>
  <c r="AE1966" i="12"/>
  <c r="AG1966" i="12"/>
  <c r="AG1925" i="12"/>
  <c r="AE1925" i="12"/>
  <c r="AG1587" i="12"/>
  <c r="AE1587" i="12"/>
  <c r="AG1309" i="12"/>
  <c r="AE1309" i="12"/>
  <c r="AG981" i="12"/>
  <c r="AE981" i="12"/>
  <c r="AG349" i="12"/>
  <c r="AE349" i="12"/>
  <c r="AC3705" i="12"/>
  <c r="AD3705" i="12" s="1"/>
  <c r="AC3617" i="12"/>
  <c r="AD3617" i="12" s="1"/>
  <c r="AE3095" i="12"/>
  <c r="AG3095" i="12"/>
  <c r="AE2862" i="12"/>
  <c r="AG2862" i="12"/>
  <c r="AG1509" i="12"/>
  <c r="AE1509" i="12"/>
  <c r="AE878" i="12"/>
  <c r="AG878" i="12"/>
  <c r="AG370" i="12"/>
  <c r="AE370" i="12"/>
  <c r="AE326" i="12"/>
  <c r="AG326" i="12"/>
  <c r="AG3890" i="12"/>
  <c r="AE3890" i="12"/>
  <c r="AE2747" i="12"/>
  <c r="AG2747" i="12"/>
  <c r="AG2360" i="12"/>
  <c r="AE2360" i="12"/>
  <c r="AE1949" i="12"/>
  <c r="AG1949" i="12"/>
  <c r="AE1711" i="12"/>
  <c r="AG1711" i="12"/>
  <c r="AE1561" i="12"/>
  <c r="AG1561" i="12"/>
  <c r="AG1277" i="12"/>
  <c r="AE1277" i="12"/>
  <c r="AG1008" i="12"/>
  <c r="AE1008" i="12"/>
  <c r="AG1015" i="12"/>
  <c r="AE1015" i="12"/>
  <c r="AE710" i="12"/>
  <c r="AG710" i="12"/>
  <c r="AG666" i="12"/>
  <c r="AE666" i="12"/>
  <c r="AC3838" i="12"/>
  <c r="AD3838" i="12" s="1"/>
  <c r="AG3608" i="12"/>
  <c r="AE3608" i="12"/>
  <c r="AE2912" i="12"/>
  <c r="AG2912" i="12"/>
  <c r="AG2959" i="12"/>
  <c r="AE2959" i="12"/>
  <c r="AG2665" i="12"/>
  <c r="AE2665" i="12"/>
  <c r="AE2633" i="12"/>
  <c r="AG2633" i="12"/>
  <c r="AG2225" i="12"/>
  <c r="AE2225" i="12"/>
  <c r="AE2074" i="12"/>
  <c r="AG2074" i="12"/>
  <c r="AE1737" i="12"/>
  <c r="AG1737" i="12"/>
  <c r="AE1333" i="12"/>
  <c r="AG1333" i="12"/>
  <c r="AG1321" i="12"/>
  <c r="AE1321" i="12"/>
  <c r="AE922" i="12"/>
  <c r="AG922" i="12"/>
  <c r="AG493" i="12"/>
  <c r="AE493" i="12"/>
  <c r="AE621" i="12"/>
  <c r="AG621" i="12"/>
  <c r="AG339" i="12"/>
  <c r="AE339" i="12"/>
  <c r="AE2939" i="12"/>
  <c r="AG2939" i="12"/>
  <c r="AG2641" i="12"/>
  <c r="AE2641" i="12"/>
  <c r="AG2118" i="12"/>
  <c r="AE2118" i="12"/>
  <c r="AG2033" i="12"/>
  <c r="AE2033" i="12"/>
  <c r="AE1729" i="12"/>
  <c r="AG1729" i="12"/>
  <c r="AE1553" i="12"/>
  <c r="AG1553" i="12"/>
  <c r="AG1520" i="12"/>
  <c r="AE1520" i="12"/>
  <c r="AG1134" i="12"/>
  <c r="AE1134" i="12"/>
  <c r="AG1085" i="12"/>
  <c r="AE1085" i="12"/>
  <c r="AE1075" i="12"/>
  <c r="AG1075" i="12"/>
  <c r="AG1035" i="12"/>
  <c r="AE1035" i="12"/>
  <c r="AE817" i="12"/>
  <c r="AG817" i="12"/>
  <c r="AE423" i="12"/>
  <c r="AG423" i="12"/>
  <c r="AC3918" i="12"/>
  <c r="AD3918" i="12" s="1"/>
  <c r="AC3500" i="12"/>
  <c r="AD3500" i="12" s="1"/>
  <c r="AG2788" i="12"/>
  <c r="AE2788" i="12"/>
  <c r="AE2463" i="12"/>
  <c r="AG2463" i="12"/>
  <c r="AG1701" i="12"/>
  <c r="AE1701" i="12"/>
  <c r="AE2997" i="12"/>
  <c r="AG2997" i="12"/>
  <c r="AG2816" i="12"/>
  <c r="AE2816" i="12"/>
  <c r="AG2198" i="12"/>
  <c r="AE2198" i="12"/>
  <c r="AE1997" i="12"/>
  <c r="AG1997" i="12"/>
  <c r="AE1675" i="12"/>
  <c r="AG1675" i="12"/>
  <c r="AG1790" i="12"/>
  <c r="AE1790" i="12"/>
  <c r="AE1398" i="12"/>
  <c r="AG1398" i="12"/>
  <c r="AE3274" i="12"/>
  <c r="AG3274" i="12"/>
  <c r="AE2722" i="12"/>
  <c r="AG2722" i="12"/>
  <c r="AG2026" i="12"/>
  <c r="AE2026" i="12"/>
  <c r="AG1899" i="12"/>
  <c r="AE1899" i="12"/>
  <c r="AG1779" i="12"/>
  <c r="AE1779" i="12"/>
  <c r="AG937" i="12"/>
  <c r="AE937" i="12"/>
  <c r="AG1141" i="12"/>
  <c r="AE1141" i="12"/>
  <c r="AE669" i="12"/>
  <c r="AG669" i="12"/>
  <c r="AC3840" i="12"/>
  <c r="AD3840" i="12" s="1"/>
  <c r="AC3621" i="12"/>
  <c r="AD3621" i="12" s="1"/>
  <c r="AC3146" i="12"/>
  <c r="AD3146" i="12" s="1"/>
  <c r="AC3013" i="12"/>
  <c r="AD3013" i="12" s="1"/>
  <c r="AC2775" i="12"/>
  <c r="AD2775" i="12" s="1"/>
  <c r="AC2482" i="12"/>
  <c r="AD2482" i="12" s="1"/>
  <c r="AC2274" i="12"/>
  <c r="AD2274" i="12" s="1"/>
  <c r="AG348" i="12"/>
  <c r="AE348" i="12"/>
  <c r="AE3485" i="12"/>
  <c r="AG3485" i="12"/>
  <c r="AG2850" i="12"/>
  <c r="AE2850" i="12"/>
  <c r="AG2875" i="12"/>
  <c r="AE2875" i="12"/>
  <c r="AE2426" i="12"/>
  <c r="AG2426" i="12"/>
  <c r="AE2003" i="12"/>
  <c r="AG2003" i="12"/>
  <c r="AG1873" i="12"/>
  <c r="AE1873" i="12"/>
  <c r="AG1820" i="12"/>
  <c r="AE1820" i="12"/>
  <c r="AG1189" i="12"/>
  <c r="AE1189" i="12"/>
  <c r="AG266" i="12"/>
  <c r="AE266" i="12"/>
  <c r="AE151" i="12"/>
  <c r="AG151" i="12"/>
  <c r="AG362" i="12"/>
  <c r="AE362" i="12"/>
  <c r="AG1475" i="12"/>
  <c r="AE1475" i="12"/>
  <c r="AG2365" i="12"/>
  <c r="AE2365" i="12"/>
  <c r="AE2798" i="12"/>
  <c r="AG2798" i="12"/>
  <c r="AE3765" i="12"/>
  <c r="AG3765" i="12"/>
  <c r="AG684" i="12"/>
  <c r="AE684" i="12"/>
  <c r="AC3907" i="12"/>
  <c r="AD3907" i="12" s="1"/>
  <c r="AC3423" i="12"/>
  <c r="AD3423" i="12" s="1"/>
  <c r="AC3240" i="12"/>
  <c r="AD3240" i="12" s="1"/>
  <c r="AC2969" i="12"/>
  <c r="AD2969" i="12" s="1"/>
  <c r="AC3811" i="12"/>
  <c r="AD3811" i="12" s="1"/>
  <c r="AC3540" i="12"/>
  <c r="AD3540" i="12" s="1"/>
  <c r="AC3297" i="12"/>
  <c r="AD3297" i="12" s="1"/>
  <c r="AC3155" i="12"/>
  <c r="AD3155" i="12" s="1"/>
  <c r="AC3930" i="12"/>
  <c r="AD3930" i="12" s="1"/>
  <c r="AC3498" i="12"/>
  <c r="AD3498" i="12" s="1"/>
  <c r="AC3286" i="12"/>
  <c r="AD3286" i="12" s="1"/>
  <c r="AC3815" i="12"/>
  <c r="AD3815" i="12" s="1"/>
  <c r="AC3642" i="12"/>
  <c r="AD3642" i="12" s="1"/>
  <c r="AC3134" i="12"/>
  <c r="AD3134" i="12" s="1"/>
  <c r="AC3812" i="12"/>
  <c r="AD3812" i="12" s="1"/>
  <c r="AC3639" i="12"/>
  <c r="AD3639" i="12" s="1"/>
  <c r="AC3766" i="12"/>
  <c r="AD3766" i="12" s="1"/>
  <c r="AC3370" i="12"/>
  <c r="AD3370" i="12" s="1"/>
  <c r="AC3136" i="12"/>
  <c r="AD3136" i="12" s="1"/>
  <c r="AC3249" i="12"/>
  <c r="AD3249" i="12" s="1"/>
  <c r="AC2921" i="12"/>
  <c r="AD2921" i="12" s="1"/>
  <c r="AC2559" i="12"/>
  <c r="AD2559" i="12" s="1"/>
  <c r="AC2505" i="12"/>
  <c r="AD2505" i="12" s="1"/>
  <c r="AC3876" i="12"/>
  <c r="AD3876" i="12" s="1"/>
  <c r="AC3809" i="12"/>
  <c r="AD3809" i="12" s="1"/>
  <c r="AC3486" i="12"/>
  <c r="AD3486" i="12" s="1"/>
  <c r="AC3748" i="12"/>
  <c r="AD3748" i="12" s="1"/>
  <c r="AC3565" i="12"/>
  <c r="AD3565" i="12" s="1"/>
  <c r="AC3655" i="12"/>
  <c r="AD3655" i="12" s="1"/>
  <c r="AC3917" i="12"/>
  <c r="AD3917" i="12" s="1"/>
  <c r="AC3474" i="12"/>
  <c r="AD3474" i="12" s="1"/>
  <c r="AC3804" i="12"/>
  <c r="AD3804" i="12" s="1"/>
  <c r="AC3493" i="12"/>
  <c r="AD3493" i="12" s="1"/>
  <c r="AC3296" i="12"/>
  <c r="AD3296" i="12" s="1"/>
  <c r="AC3048" i="12"/>
  <c r="AD3048" i="12" s="1"/>
  <c r="AC2888" i="12"/>
  <c r="AD2888" i="12" s="1"/>
  <c r="AC2591" i="12"/>
  <c r="AD2591" i="12" s="1"/>
  <c r="AC2263" i="12"/>
  <c r="AD2263" i="12" s="1"/>
  <c r="AE1180" i="12"/>
  <c r="AG1180" i="12"/>
  <c r="AC2824" i="12"/>
  <c r="AD2824" i="12" s="1"/>
  <c r="AE1755" i="12"/>
  <c r="AG1755" i="12"/>
  <c r="AC3514" i="12"/>
  <c r="AD3514" i="12" s="1"/>
  <c r="AC3904" i="12"/>
  <c r="AD3904" i="12" s="1"/>
  <c r="AC3400" i="12"/>
  <c r="AD3400" i="12" s="1"/>
  <c r="AC3044" i="12"/>
  <c r="AD3044" i="12" s="1"/>
  <c r="AE3572" i="12"/>
  <c r="AG3572" i="12"/>
  <c r="AG1765" i="12"/>
  <c r="AE1765" i="12"/>
  <c r="AG1347" i="12"/>
  <c r="AE1347" i="12"/>
  <c r="AG1458" i="12"/>
  <c r="AE1458" i="12"/>
  <c r="AG1037" i="12"/>
  <c r="AE1037" i="12"/>
  <c r="AC3707" i="12"/>
  <c r="AD3707" i="12" s="1"/>
  <c r="AC3614" i="12"/>
  <c r="AD3614" i="12" s="1"/>
  <c r="AG278" i="12"/>
  <c r="AE278" i="12"/>
  <c r="AE3388" i="12"/>
  <c r="AG3388" i="12"/>
  <c r="AE2812" i="12"/>
  <c r="AG2812" i="12"/>
  <c r="AE2713" i="12"/>
  <c r="AG2713" i="12"/>
  <c r="AE2548" i="12"/>
  <c r="AG2548" i="12"/>
  <c r="AE2492" i="12"/>
  <c r="AG2492" i="12"/>
  <c r="AE2116" i="12"/>
  <c r="AG2116" i="12"/>
  <c r="AG1945" i="12"/>
  <c r="AE1945" i="12"/>
  <c r="AG504" i="12"/>
  <c r="AE504" i="12"/>
  <c r="AE522" i="12"/>
  <c r="AG522" i="12"/>
  <c r="AC3863" i="12"/>
  <c r="AD3863" i="12" s="1"/>
  <c r="AC3564" i="12"/>
  <c r="AD3564" i="12" s="1"/>
  <c r="AC3225" i="12"/>
  <c r="AD3225" i="12" s="1"/>
  <c r="AE310" i="12"/>
  <c r="AG310" i="12"/>
  <c r="AG3730" i="12"/>
  <c r="AE3730" i="12"/>
  <c r="AG3371" i="12"/>
  <c r="AE3371" i="12"/>
  <c r="AE3050" i="12"/>
  <c r="AG3050" i="12"/>
  <c r="AG2551" i="12"/>
  <c r="AE2551" i="12"/>
  <c r="AE2076" i="12"/>
  <c r="AG2076" i="12"/>
  <c r="AE1829" i="12"/>
  <c r="AG1829" i="12"/>
  <c r="AG1882" i="12"/>
  <c r="AE1882" i="12"/>
  <c r="AG1819" i="12"/>
  <c r="AE1819" i="12"/>
  <c r="AG1624" i="12"/>
  <c r="AE1624" i="12"/>
  <c r="AE1052" i="12"/>
  <c r="AG1052" i="12"/>
  <c r="AG1192" i="12"/>
  <c r="AE1192" i="12"/>
  <c r="AG1021" i="12"/>
  <c r="AE1021" i="12"/>
  <c r="AG566" i="12"/>
  <c r="AE566" i="12"/>
  <c r="AE3916" i="12"/>
  <c r="AG3916" i="12"/>
  <c r="AE3363" i="12"/>
  <c r="AG3363" i="12"/>
  <c r="AG3537" i="12"/>
  <c r="AE3537" i="12"/>
  <c r="AE3325" i="12"/>
  <c r="AG3325" i="12"/>
  <c r="AG2502" i="12"/>
  <c r="AE2502" i="12"/>
  <c r="AG2223" i="12"/>
  <c r="AE2223" i="12"/>
  <c r="AG2138" i="12"/>
  <c r="AE2138" i="12"/>
  <c r="AG1877" i="12"/>
  <c r="AE1877" i="12"/>
  <c r="AG1528" i="12"/>
  <c r="AE1528" i="12"/>
  <c r="AE1068" i="12"/>
  <c r="AG1068" i="12"/>
  <c r="AG739" i="12"/>
  <c r="AE739" i="12"/>
  <c r="AE610" i="12"/>
  <c r="AG610" i="12"/>
  <c r="AE537" i="12"/>
  <c r="AG537" i="12"/>
  <c r="AE415" i="12"/>
  <c r="AG415" i="12"/>
  <c r="AC3861" i="12"/>
  <c r="AD3861" i="12" s="1"/>
  <c r="AC3443" i="12"/>
  <c r="AD3443" i="12" s="1"/>
  <c r="AG325" i="12"/>
  <c r="AE325" i="12"/>
  <c r="AE3069" i="12"/>
  <c r="AG3069" i="12"/>
  <c r="AG2987" i="12"/>
  <c r="AE2987" i="12"/>
  <c r="AG2530" i="12"/>
  <c r="AE2530" i="12"/>
  <c r="AG2449" i="12"/>
  <c r="AE2449" i="12"/>
  <c r="AE2311" i="12"/>
  <c r="AG2311" i="12"/>
  <c r="AE2091" i="12"/>
  <c r="AG2091" i="12"/>
  <c r="AE1907" i="12"/>
  <c r="AG1907" i="12"/>
  <c r="AE1846" i="12"/>
  <c r="AG1846" i="12"/>
  <c r="AE1672" i="12"/>
  <c r="AG1672" i="12"/>
  <c r="AE1137" i="12"/>
  <c r="AG1137" i="12"/>
  <c r="AG766" i="12"/>
  <c r="AE766" i="12"/>
  <c r="AG943" i="12"/>
  <c r="AE943" i="12"/>
  <c r="AE927" i="12"/>
  <c r="AG927" i="12"/>
  <c r="AG671" i="12"/>
  <c r="AE671" i="12"/>
  <c r="AE403" i="12"/>
  <c r="AG403" i="12"/>
  <c r="AC3678" i="12"/>
  <c r="AD3678" i="12" s="1"/>
  <c r="AC3427" i="12"/>
  <c r="AD3427" i="12" s="1"/>
  <c r="AC3346" i="12"/>
  <c r="AD3346" i="12" s="1"/>
  <c r="AC3161" i="12"/>
  <c r="AD3161" i="12" s="1"/>
  <c r="AC2797" i="12"/>
  <c r="AD2797" i="12" s="1"/>
  <c r="AC2578" i="12"/>
  <c r="AD2578" i="12" s="1"/>
  <c r="AC2503" i="12"/>
  <c r="AD2503" i="12" s="1"/>
  <c r="AE3329" i="12"/>
  <c r="AG3329" i="12"/>
  <c r="AG3068" i="12"/>
  <c r="AE3068" i="12"/>
  <c r="AE2980" i="12"/>
  <c r="AG2980" i="12"/>
  <c r="AG2661" i="12"/>
  <c r="AE2661" i="12"/>
  <c r="AG2466" i="12"/>
  <c r="AE2466" i="12"/>
  <c r="AG2286" i="12"/>
  <c r="AE2286" i="12"/>
  <c r="AG1986" i="12"/>
  <c r="AE1986" i="12"/>
  <c r="AE1930" i="12"/>
  <c r="AG1930" i="12"/>
  <c r="AG1572" i="12"/>
  <c r="AE1572" i="12"/>
  <c r="AG1405" i="12"/>
  <c r="AE1405" i="12"/>
  <c r="AG1107" i="12"/>
  <c r="AE1107" i="12"/>
  <c r="AG526" i="12"/>
  <c r="AE526" i="12"/>
  <c r="AG789" i="12"/>
  <c r="AE789" i="12"/>
  <c r="AC3922" i="12"/>
  <c r="AD3922" i="12" s="1"/>
  <c r="AC3834" i="12"/>
  <c r="AD3834" i="12" s="1"/>
  <c r="AC3437" i="12"/>
  <c r="AD3437" i="12" s="1"/>
  <c r="AG2773" i="12"/>
  <c r="AE2773" i="12"/>
  <c r="AG2612" i="12"/>
  <c r="AE2612" i="12"/>
  <c r="AG2181" i="12"/>
  <c r="AE2181" i="12"/>
  <c r="AE1466" i="12"/>
  <c r="AG1466" i="12"/>
  <c r="AE1214" i="12"/>
  <c r="AG1214" i="12"/>
  <c r="AG1082" i="12"/>
  <c r="AE1082" i="12"/>
  <c r="AG1001" i="12"/>
  <c r="AE1001" i="12"/>
  <c r="AE702" i="12"/>
  <c r="AG702" i="12"/>
  <c r="AE350" i="12"/>
  <c r="AG350" i="12"/>
  <c r="AC3792" i="12"/>
  <c r="AD3792" i="12" s="1"/>
  <c r="AC3640" i="12"/>
  <c r="AD3640" i="12" s="1"/>
  <c r="AE3869" i="12"/>
  <c r="AG3869" i="12"/>
  <c r="AG3386" i="12"/>
  <c r="AE3386" i="12"/>
  <c r="AE3323" i="12"/>
  <c r="AG3323" i="12"/>
  <c r="AE2935" i="12"/>
  <c r="AG2935" i="12"/>
  <c r="AG1663" i="12"/>
  <c r="AE1663" i="12"/>
  <c r="AG1391" i="12"/>
  <c r="AE1391" i="12"/>
  <c r="AG843" i="12"/>
  <c r="AE843" i="12"/>
  <c r="AG587" i="12"/>
  <c r="AE587" i="12"/>
  <c r="AG231" i="12"/>
  <c r="AE231" i="12"/>
  <c r="AE3807" i="12"/>
  <c r="AG3807" i="12"/>
  <c r="AE3100" i="12"/>
  <c r="AG3100" i="12"/>
  <c r="AG1609" i="12"/>
  <c r="AE1609" i="12"/>
  <c r="AE1705" i="12"/>
  <c r="AG1705" i="12"/>
  <c r="AE1225" i="12"/>
  <c r="AG1225" i="12"/>
  <c r="AG536" i="12"/>
  <c r="AE536" i="12"/>
  <c r="AG363" i="12"/>
  <c r="AE363" i="12"/>
  <c r="AG375" i="12"/>
  <c r="AE375" i="12"/>
  <c r="AG457" i="12"/>
  <c r="AE457" i="12"/>
  <c r="AG3587" i="12"/>
  <c r="AE3587" i="12"/>
  <c r="AG2909" i="12"/>
  <c r="AE2909" i="12"/>
  <c r="AG2804" i="12"/>
  <c r="AE2804" i="12"/>
  <c r="AE2774" i="12"/>
  <c r="AG2774" i="12"/>
  <c r="AG2800" i="12"/>
  <c r="AE2800" i="12"/>
  <c r="AG2348" i="12"/>
  <c r="AE2348" i="12"/>
  <c r="AG2331" i="12"/>
  <c r="AE2331" i="12"/>
  <c r="AE2023" i="12"/>
  <c r="AG2023" i="12"/>
  <c r="AG2015" i="12"/>
  <c r="AE2015" i="12"/>
  <c r="AE1752" i="12"/>
  <c r="AG1752" i="12"/>
  <c r="AE1575" i="12"/>
  <c r="AG1575" i="12"/>
  <c r="AG1273" i="12"/>
  <c r="AE1273" i="12"/>
  <c r="AG1046" i="12"/>
  <c r="AE1046" i="12"/>
  <c r="AG1022" i="12"/>
  <c r="AE1022" i="12"/>
  <c r="AG709" i="12"/>
  <c r="AE709" i="12"/>
  <c r="AG647" i="12"/>
  <c r="AE647" i="12"/>
  <c r="AE312" i="12"/>
  <c r="AG312" i="12"/>
  <c r="AG3245" i="12"/>
  <c r="AE3245" i="12"/>
  <c r="AE3054" i="12"/>
  <c r="AG3054" i="12"/>
  <c r="AG2965" i="12"/>
  <c r="AE2965" i="12"/>
  <c r="AE2646" i="12"/>
  <c r="AG2646" i="12"/>
  <c r="AE2414" i="12"/>
  <c r="AG2414" i="12"/>
  <c r="AG2275" i="12"/>
  <c r="AE2275" i="12"/>
  <c r="AG2156" i="12"/>
  <c r="AE2156" i="12"/>
  <c r="AG1786" i="12"/>
  <c r="AE1786" i="12"/>
  <c r="AG1770" i="12"/>
  <c r="AE1770" i="12"/>
  <c r="AG1430" i="12"/>
  <c r="AE1430" i="12"/>
  <c r="AG1238" i="12"/>
  <c r="AE1238" i="12"/>
  <c r="AG1112" i="12"/>
  <c r="AE1112" i="12"/>
  <c r="AG1027" i="12"/>
  <c r="AE1027" i="12"/>
  <c r="AE645" i="12"/>
  <c r="AG645" i="12"/>
  <c r="AE696" i="12"/>
  <c r="AG696" i="12"/>
  <c r="AG664" i="12"/>
  <c r="AE664" i="12"/>
  <c r="AC3656" i="12"/>
  <c r="AD3656" i="12" s="1"/>
  <c r="AC3495" i="12"/>
  <c r="AD3495" i="12" s="1"/>
  <c r="AG3727" i="12"/>
  <c r="AE3727" i="12"/>
  <c r="AE3362" i="12"/>
  <c r="AG3362" i="12"/>
  <c r="AG3290" i="12"/>
  <c r="AE3290" i="12"/>
  <c r="AG3101" i="12"/>
  <c r="AE3101" i="12"/>
  <c r="AE1722" i="12"/>
  <c r="AG1722" i="12"/>
  <c r="AG1648" i="12"/>
  <c r="AE1648" i="12"/>
  <c r="AG1748" i="12"/>
  <c r="AE1748" i="12"/>
  <c r="AG1132" i="12"/>
  <c r="AE1132" i="12"/>
  <c r="AG743" i="12"/>
  <c r="AE743" i="12"/>
  <c r="AG489" i="12"/>
  <c r="AE489" i="12"/>
  <c r="AE253" i="12"/>
  <c r="AG253" i="12"/>
  <c r="AG3304" i="12"/>
  <c r="AE3304" i="12"/>
  <c r="AG2532" i="12"/>
  <c r="AE2532" i="12"/>
  <c r="AG2432" i="12"/>
  <c r="AE2432" i="12"/>
  <c r="AE2252" i="12"/>
  <c r="AG2252" i="12"/>
  <c r="AG2219" i="12"/>
  <c r="AE2219" i="12"/>
  <c r="AE1757" i="12"/>
  <c r="AG1757" i="12"/>
  <c r="AE1252" i="12"/>
  <c r="AG1252" i="12"/>
  <c r="AE1131" i="12"/>
  <c r="AG1131" i="12"/>
  <c r="AE529" i="12"/>
  <c r="AG529" i="12"/>
  <c r="AG3122" i="12"/>
  <c r="AE3122" i="12"/>
  <c r="AG3075" i="12"/>
  <c r="AE3075" i="12"/>
  <c r="AG2136" i="12"/>
  <c r="AE2136" i="12"/>
  <c r="AG1990" i="12"/>
  <c r="AE1990" i="12"/>
  <c r="AE1359" i="12"/>
  <c r="AG1359" i="12"/>
  <c r="AE1179" i="12"/>
  <c r="AG1179" i="12"/>
  <c r="AG553" i="12"/>
  <c r="AE553" i="12"/>
  <c r="AE615" i="12"/>
  <c r="AG615" i="12"/>
  <c r="AE275" i="12"/>
  <c r="AG275" i="12"/>
  <c r="AC3864" i="12"/>
  <c r="AD3864" i="12" s="1"/>
  <c r="AC3383" i="12"/>
  <c r="AD3383" i="12" s="1"/>
  <c r="AC3343" i="12"/>
  <c r="AD3343" i="12" s="1"/>
  <c r="AC3049" i="12"/>
  <c r="AD3049" i="12" s="1"/>
  <c r="AC2759" i="12"/>
  <c r="AD2759" i="12" s="1"/>
  <c r="AC2422" i="12"/>
  <c r="AD2422" i="12" s="1"/>
  <c r="AC2173" i="12"/>
  <c r="AD2173" i="12" s="1"/>
  <c r="AE3582" i="12"/>
  <c r="AG3582" i="12"/>
  <c r="AE2522" i="12"/>
  <c r="AG2522" i="12"/>
  <c r="AG2339" i="12"/>
  <c r="AE2339" i="12"/>
  <c r="AE1850" i="12"/>
  <c r="AG1850" i="12"/>
  <c r="AG1555" i="12"/>
  <c r="AE1555" i="12"/>
  <c r="AE259" i="12"/>
  <c r="AG259" i="12"/>
  <c r="AG281" i="12"/>
  <c r="AE281" i="12"/>
  <c r="AG239" i="12"/>
  <c r="AE239" i="12"/>
  <c r="AE3151" i="12"/>
  <c r="AG3151" i="12"/>
  <c r="AE1040" i="12"/>
  <c r="AG1040" i="12"/>
  <c r="AG1697" i="12"/>
  <c r="AE1697" i="12"/>
  <c r="AC3774" i="12"/>
  <c r="AD3774" i="12" s="1"/>
  <c r="AC3139" i="12"/>
  <c r="AD3139" i="12" s="1"/>
  <c r="AE3328" i="12"/>
  <c r="AG3328" i="12"/>
  <c r="AG2914" i="12"/>
  <c r="AE2914" i="12"/>
  <c r="AG1963" i="12"/>
  <c r="AE1963" i="12"/>
  <c r="AG1826" i="12"/>
  <c r="AE1826" i="12"/>
  <c r="AE675" i="12"/>
  <c r="AG675" i="12"/>
  <c r="AG902" i="12"/>
  <c r="AE902" i="12"/>
  <c r="AC3898" i="12"/>
  <c r="AD3898" i="12" s="1"/>
  <c r="AC3688" i="12"/>
  <c r="AD3688" i="12" s="1"/>
  <c r="AC3488" i="12"/>
  <c r="AD3488" i="12" s="1"/>
  <c r="AC3403" i="12"/>
  <c r="AD3403" i="12" s="1"/>
  <c r="AC3089" i="12"/>
  <c r="AD3089" i="12" s="1"/>
  <c r="AC3741" i="12"/>
  <c r="AD3741" i="12" s="1"/>
  <c r="AC3465" i="12"/>
  <c r="AD3465" i="12" s="1"/>
  <c r="AC3321" i="12"/>
  <c r="AD3321" i="12" s="1"/>
  <c r="AC2975" i="12"/>
  <c r="AD2975" i="12" s="1"/>
  <c r="AC3906" i="12"/>
  <c r="AD3906" i="12" s="1"/>
  <c r="AC3563" i="12"/>
  <c r="AD3563" i="12" s="1"/>
  <c r="AC3442" i="12"/>
  <c r="AD3442" i="12" s="1"/>
  <c r="AC3695" i="12"/>
  <c r="AD3695" i="12" s="1"/>
  <c r="AC3551" i="12"/>
  <c r="AD3551" i="12" s="1"/>
  <c r="AC3237" i="12"/>
  <c r="AD3237" i="12" s="1"/>
  <c r="AC3700" i="12"/>
  <c r="AD3700" i="12" s="1"/>
  <c r="AC3515" i="12"/>
  <c r="AD3515" i="12" s="1"/>
  <c r="AC3735" i="12"/>
  <c r="AD3735" i="12" s="1"/>
  <c r="AC3549" i="12"/>
  <c r="AD3549" i="12" s="1"/>
  <c r="AC3319" i="12"/>
  <c r="AD3319" i="12" s="1"/>
  <c r="AC2931" i="12"/>
  <c r="AD2931" i="12" s="1"/>
  <c r="AC2789" i="12"/>
  <c r="AD2789" i="12" s="1"/>
  <c r="AC2475" i="12"/>
  <c r="AD2475" i="12" s="1"/>
  <c r="AC2394" i="12"/>
  <c r="AD2394" i="12" s="1"/>
  <c r="AC3710" i="12"/>
  <c r="AD3710" i="12" s="1"/>
  <c r="AC3539" i="12"/>
  <c r="AD3539" i="12" s="1"/>
  <c r="AC3330" i="12"/>
  <c r="AD3330" i="12" s="1"/>
  <c r="AC3622" i="12"/>
  <c r="AD3622" i="12" s="1"/>
  <c r="AC3460" i="12"/>
  <c r="AD3460" i="12" s="1"/>
  <c r="AC3886" i="12"/>
  <c r="AD3886" i="12" s="1"/>
  <c r="AC3848" i="12"/>
  <c r="AD3848" i="12" s="1"/>
  <c r="AC3468" i="12"/>
  <c r="AD3468" i="12" s="1"/>
  <c r="AC3206" i="12"/>
  <c r="AD3206" i="12" s="1"/>
  <c r="AC3157" i="12"/>
  <c r="AD3157" i="12" s="1"/>
  <c r="AC2652" i="12"/>
  <c r="AD2652" i="12" s="1"/>
  <c r="AC2623" i="12"/>
  <c r="AD2623" i="12" s="1"/>
  <c r="AC2217" i="12"/>
  <c r="AD2217" i="12" s="1"/>
  <c r="AG204" i="12"/>
  <c r="AE204" i="12"/>
  <c r="AE359" i="12"/>
  <c r="AG359" i="12"/>
  <c r="AE198" i="12"/>
  <c r="AG198" i="12"/>
  <c r="AG528" i="12"/>
  <c r="AE528" i="12"/>
  <c r="AG467" i="12"/>
  <c r="AE467" i="12"/>
  <c r="AE967" i="12"/>
  <c r="AG967" i="12"/>
  <c r="AG3017" i="12"/>
  <c r="AE3017" i="12"/>
  <c r="AG1699" i="12"/>
  <c r="AE1699" i="12"/>
  <c r="AE3628" i="12"/>
  <c r="AG3628" i="12"/>
  <c r="AC3822" i="12"/>
  <c r="AD3822" i="12" s="1"/>
  <c r="AC3428" i="12"/>
  <c r="AD3428" i="12" s="1"/>
  <c r="AC3258" i="12"/>
  <c r="AD3258" i="12" s="1"/>
  <c r="AC3027" i="12"/>
  <c r="AD3027" i="12" s="1"/>
  <c r="AE3668" i="12"/>
  <c r="AG3668" i="12"/>
  <c r="AE3256" i="12"/>
  <c r="AG3256" i="12"/>
  <c r="AG2732" i="12"/>
  <c r="AE2732" i="12"/>
  <c r="AE2153" i="12"/>
  <c r="AG2153" i="12"/>
  <c r="AE2005" i="12"/>
  <c r="AG2005" i="12"/>
  <c r="AE1693" i="12"/>
  <c r="AG1693" i="12"/>
  <c r="AE1341" i="12"/>
  <c r="AG1341" i="12"/>
  <c r="AG670" i="12"/>
  <c r="AE670" i="12"/>
  <c r="AC3756" i="12"/>
  <c r="AD3756" i="12" s="1"/>
  <c r="AC3509" i="12"/>
  <c r="AD3509" i="12" s="1"/>
  <c r="AC3226" i="12"/>
  <c r="AD3226" i="12" s="1"/>
  <c r="AC3003" i="12"/>
  <c r="AD3003" i="12" s="1"/>
  <c r="AC3894" i="12"/>
  <c r="AD3894" i="12" s="1"/>
  <c r="AC3598" i="12"/>
  <c r="AD3598" i="12" s="1"/>
  <c r="AC3326" i="12"/>
  <c r="AD3326" i="12" s="1"/>
  <c r="AE3198" i="12"/>
  <c r="AG3198" i="12"/>
  <c r="AE2751" i="12"/>
  <c r="AG2751" i="12"/>
  <c r="AE1567" i="12"/>
  <c r="AG1567" i="12"/>
  <c r="AE1304" i="12"/>
  <c r="AG1304" i="12"/>
  <c r="AG631" i="12"/>
  <c r="AE631" i="12"/>
  <c r="AE653" i="12"/>
  <c r="AG653" i="12"/>
  <c r="AG452" i="12"/>
  <c r="AE452" i="12"/>
  <c r="AG483" i="12"/>
  <c r="AE483" i="12"/>
  <c r="AC3831" i="12"/>
  <c r="AD3831" i="12" s="1"/>
  <c r="AC3605" i="12"/>
  <c r="AD3605" i="12" s="1"/>
  <c r="AC3277" i="12"/>
  <c r="AD3277" i="12" s="1"/>
  <c r="AC3909" i="12"/>
  <c r="AD3909" i="12" s="1"/>
  <c r="AC3773" i="12"/>
  <c r="AD3773" i="12" s="1"/>
  <c r="AC3528" i="12"/>
  <c r="AD3528" i="12" s="1"/>
  <c r="AC3925" i="12"/>
  <c r="AD3925" i="12" s="1"/>
  <c r="AC3519" i="12"/>
  <c r="AD3519" i="12" s="1"/>
  <c r="AC3190" i="12"/>
  <c r="AD3190" i="12" s="1"/>
  <c r="AC3174" i="12"/>
  <c r="AD3174" i="12" s="1"/>
  <c r="AC2726" i="12"/>
  <c r="AD2726" i="12" s="1"/>
  <c r="AC2474" i="12"/>
  <c r="AD2474" i="12" s="1"/>
  <c r="AC2358" i="12"/>
  <c r="AD2358" i="12" s="1"/>
  <c r="AC3663" i="12"/>
  <c r="AD3663" i="12" s="1"/>
  <c r="AC3583" i="12"/>
  <c r="AD3583" i="12" s="1"/>
  <c r="AC3235" i="12"/>
  <c r="AD3235" i="12" s="1"/>
  <c r="AE3664" i="12"/>
  <c r="AG3664" i="12"/>
  <c r="AG2825" i="12"/>
  <c r="AE2825" i="12"/>
  <c r="AE2743" i="12"/>
  <c r="AG2743" i="12"/>
  <c r="AG2596" i="12"/>
  <c r="AE2596" i="12"/>
  <c r="AG2084" i="12"/>
  <c r="AE2084" i="12"/>
  <c r="AE1861" i="12"/>
  <c r="AG1861" i="12"/>
  <c r="AE1662" i="12"/>
  <c r="AG1662" i="12"/>
  <c r="AE1434" i="12"/>
  <c r="AG1434" i="12"/>
  <c r="AE1159" i="12"/>
  <c r="AG1159" i="12"/>
  <c r="AG829" i="12"/>
  <c r="AE829" i="12"/>
  <c r="AC3825" i="12"/>
  <c r="AD3825" i="12" s="1"/>
  <c r="AC3455" i="12"/>
  <c r="AD3455" i="12" s="1"/>
  <c r="AE3399" i="12"/>
  <c r="AG3399" i="12"/>
  <c r="AE2465" i="12"/>
  <c r="AG2465" i="12"/>
  <c r="AE1791" i="12"/>
  <c r="AG1791" i="12"/>
  <c r="AE1174" i="12"/>
  <c r="AG1174" i="12"/>
  <c r="AG960" i="12"/>
  <c r="AE960" i="12"/>
  <c r="AG665" i="12"/>
  <c r="AE665" i="12"/>
  <c r="AE351" i="12"/>
  <c r="AG351" i="12"/>
  <c r="AE2707" i="12"/>
  <c r="AG2707" i="12"/>
  <c r="AG2567" i="12"/>
  <c r="AE2567" i="12"/>
  <c r="AE2328" i="12"/>
  <c r="AG2328" i="12"/>
  <c r="AG1716" i="12"/>
  <c r="AE1716" i="12"/>
  <c r="AE1544" i="12"/>
  <c r="AG1544" i="12"/>
  <c r="AG1357" i="12"/>
  <c r="AE1357" i="12"/>
  <c r="AE1050" i="12"/>
  <c r="AG1050" i="12"/>
  <c r="AG287" i="12"/>
  <c r="AE287" i="12"/>
  <c r="AC3752" i="12"/>
  <c r="AD3752" i="12" s="1"/>
  <c r="AE187" i="12"/>
  <c r="AG187" i="12"/>
  <c r="AE3110" i="12"/>
  <c r="AG3110" i="12"/>
  <c r="AE3056" i="12"/>
  <c r="AG3056" i="12"/>
  <c r="AE2424" i="12"/>
  <c r="AG2424" i="12"/>
  <c r="AE2264" i="12"/>
  <c r="AG2264" i="12"/>
  <c r="AE1862" i="12"/>
  <c r="AG1862" i="12"/>
  <c r="AE1453" i="12"/>
  <c r="AG1453" i="12"/>
  <c r="AE1317" i="12"/>
  <c r="AG1317" i="12"/>
  <c r="AE953" i="12"/>
  <c r="AG953" i="12"/>
  <c r="AG909" i="12"/>
  <c r="AE909" i="12"/>
  <c r="AE3830" i="12"/>
  <c r="AG3830" i="12"/>
  <c r="AE2106" i="12"/>
  <c r="AG2106" i="12"/>
  <c r="AE1968" i="12"/>
  <c r="AG1968" i="12"/>
  <c r="AG1822" i="12"/>
  <c r="AE1822" i="12"/>
  <c r="AE1392" i="12"/>
  <c r="AG1392" i="12"/>
  <c r="AG691" i="12"/>
  <c r="AE691" i="12"/>
  <c r="AE3456" i="12"/>
  <c r="AG3456" i="12"/>
  <c r="AG3357" i="12"/>
  <c r="AE3357" i="12"/>
  <c r="AE3118" i="12"/>
  <c r="AG3118" i="12"/>
  <c r="AE2882" i="12"/>
  <c r="AG2882" i="12"/>
  <c r="AG2450" i="12"/>
  <c r="AE2450" i="12"/>
  <c r="AE2162" i="12"/>
  <c r="AG2162" i="12"/>
  <c r="AE1832" i="12"/>
  <c r="AG1832" i="12"/>
  <c r="AE1506" i="12"/>
  <c r="AG1506" i="12"/>
  <c r="AE1026" i="12"/>
  <c r="AG1026" i="12"/>
  <c r="AE914" i="12"/>
  <c r="AG914" i="12"/>
  <c r="AE599" i="12"/>
  <c r="AG599" i="12"/>
  <c r="AC3679" i="12"/>
  <c r="AD3679" i="12" s="1"/>
  <c r="AC3408" i="12"/>
  <c r="AD3408" i="12" s="1"/>
  <c r="AC3234" i="12"/>
  <c r="AD3234" i="12" s="1"/>
  <c r="AC2913" i="12"/>
  <c r="AD2913" i="12" s="1"/>
  <c r="AC2687" i="12"/>
  <c r="AD2687" i="12" s="1"/>
  <c r="AC2462" i="12"/>
  <c r="AD2462" i="12" s="1"/>
  <c r="AC2262" i="12"/>
  <c r="AD2262" i="12" s="1"/>
  <c r="AG3609" i="12"/>
  <c r="AE3609" i="12"/>
  <c r="AG3028" i="12"/>
  <c r="AE3028" i="12"/>
  <c r="AE2640" i="12"/>
  <c r="AG2640" i="12"/>
  <c r="AG2345" i="12"/>
  <c r="AE2345" i="12"/>
  <c r="AG2096" i="12"/>
  <c r="AE2096" i="12"/>
  <c r="AE2104" i="12"/>
  <c r="AG2104" i="12"/>
  <c r="AE1518" i="12"/>
  <c r="AG1518" i="12"/>
  <c r="AE1685" i="12"/>
  <c r="AG1685" i="12"/>
  <c r="AE828" i="12"/>
  <c r="AG828" i="12"/>
  <c r="AG611" i="12"/>
  <c r="AE611" i="12"/>
  <c r="AE2733" i="12"/>
  <c r="AG2733" i="12"/>
  <c r="AG2806" i="12"/>
  <c r="AE2806" i="12"/>
  <c r="AC3643" i="12"/>
  <c r="AD3643" i="12" s="1"/>
  <c r="AE3262" i="12"/>
  <c r="AG3262" i="12"/>
  <c r="AC3559" i="12"/>
  <c r="AD3559" i="12" s="1"/>
  <c r="AG3090" i="12"/>
  <c r="AE3090" i="12"/>
  <c r="AG2114" i="12"/>
  <c r="AE2114" i="12"/>
  <c r="AE297" i="12"/>
  <c r="AG297" i="12"/>
  <c r="AC3793" i="12"/>
  <c r="AD3793" i="12" s="1"/>
  <c r="AC3301" i="12"/>
  <c r="AD3301" i="12" s="1"/>
  <c r="AE3507" i="12"/>
  <c r="AG3507" i="12"/>
  <c r="AE2890" i="12"/>
  <c r="AG2890" i="12"/>
  <c r="AG2900" i="12"/>
  <c r="AE2900" i="12"/>
  <c r="AE1529" i="12"/>
  <c r="AG1529" i="12"/>
  <c r="AC3821" i="12"/>
  <c r="AD3821" i="12" s="1"/>
  <c r="AC3186" i="12"/>
  <c r="AD3186" i="12" s="1"/>
  <c r="AG3231" i="12"/>
  <c r="AE3231" i="12"/>
  <c r="AG3154" i="12"/>
  <c r="AE3154" i="12"/>
  <c r="AG2670" i="12"/>
  <c r="AE2670" i="12"/>
  <c r="AG2529" i="12"/>
  <c r="AE2529" i="12"/>
  <c r="AE2396" i="12"/>
  <c r="AG2396" i="12"/>
  <c r="AE2371" i="12"/>
  <c r="AG2371" i="12"/>
  <c r="AE1816" i="12"/>
  <c r="AG1816" i="12"/>
  <c r="AG1659" i="12"/>
  <c r="AE1659" i="12"/>
  <c r="AE1264" i="12"/>
  <c r="AG1264" i="12"/>
  <c r="AG1163" i="12"/>
  <c r="AE1163" i="12"/>
  <c r="AG1349" i="12"/>
  <c r="AE1349" i="12"/>
  <c r="AE874" i="12"/>
  <c r="AG874" i="12"/>
  <c r="AG827" i="12"/>
  <c r="AE827" i="12"/>
  <c r="AE497" i="12"/>
  <c r="AG497" i="12"/>
  <c r="AG495" i="12"/>
  <c r="AE495" i="12"/>
  <c r="AC3934" i="12"/>
  <c r="AD3934" i="12" s="1"/>
  <c r="AC3694" i="12"/>
  <c r="AD3694" i="12" s="1"/>
  <c r="AC3497" i="12"/>
  <c r="AD3497" i="12" s="1"/>
  <c r="AC3215" i="12"/>
  <c r="AD3215" i="12" s="1"/>
  <c r="AE3298" i="12"/>
  <c r="AG3298" i="12"/>
  <c r="AE2933" i="12"/>
  <c r="AG2933" i="12"/>
  <c r="AG2830" i="12"/>
  <c r="AE2830" i="12"/>
  <c r="AG2711" i="12"/>
  <c r="AE2711" i="12"/>
  <c r="AG1831" i="12"/>
  <c r="AE1831" i="12"/>
  <c r="AE1519" i="12"/>
  <c r="AG1519" i="12"/>
  <c r="AG733" i="12"/>
  <c r="AE733" i="12"/>
  <c r="AE703" i="12"/>
  <c r="AG703" i="12"/>
  <c r="AG3367" i="12"/>
  <c r="AE3367" i="12"/>
  <c r="AE2832" i="12"/>
  <c r="AG2832" i="12"/>
  <c r="AE1812" i="12"/>
  <c r="AG1812" i="12"/>
  <c r="AG1898" i="12"/>
  <c r="AE1898" i="12"/>
  <c r="AE863" i="12"/>
  <c r="AG863" i="12"/>
  <c r="AG625" i="12"/>
  <c r="AE625" i="12"/>
  <c r="AC3897" i="12"/>
  <c r="AD3897" i="12" s="1"/>
  <c r="AC3714" i="12"/>
  <c r="AD3714" i="12" s="1"/>
  <c r="AC3529" i="12"/>
  <c r="AD3529" i="12" s="1"/>
  <c r="AE3891" i="12"/>
  <c r="AG3891" i="12"/>
  <c r="AE3431" i="12"/>
  <c r="AG3431" i="12"/>
  <c r="AE3094" i="12"/>
  <c r="AG3094" i="12"/>
  <c r="AG2700" i="12"/>
  <c r="AE2700" i="12"/>
  <c r="AG2742" i="12"/>
  <c r="AE2742" i="12"/>
  <c r="AG2176" i="12"/>
  <c r="AE2176" i="12"/>
  <c r="AE1885" i="12"/>
  <c r="AG1885" i="12"/>
  <c r="AE1445" i="12"/>
  <c r="AG1445" i="12"/>
  <c r="AE1415" i="12"/>
  <c r="AG1415" i="12"/>
  <c r="AG271" i="12"/>
  <c r="AE271" i="12"/>
  <c r="AC3818" i="12"/>
  <c r="AD3818" i="12" s="1"/>
  <c r="AC3510" i="12"/>
  <c r="AD3510" i="12" s="1"/>
  <c r="AC3333" i="12"/>
  <c r="AD3333" i="12" s="1"/>
  <c r="AC3148" i="12"/>
  <c r="AD3148" i="12" s="1"/>
  <c r="AC2745" i="12"/>
  <c r="AD2745" i="12" s="1"/>
  <c r="AC2367" i="12"/>
  <c r="AD2367" i="12" s="1"/>
  <c r="AC2186" i="12"/>
  <c r="AD2186" i="12" s="1"/>
  <c r="AE3047" i="12"/>
  <c r="AG3047" i="12"/>
  <c r="AG2419" i="12"/>
  <c r="AE2419" i="12"/>
  <c r="AE1855" i="12"/>
  <c r="AG1855" i="12"/>
  <c r="AG1374" i="12"/>
  <c r="AE1374" i="12"/>
  <c r="AE1476" i="12"/>
  <c r="AG1476" i="12"/>
  <c r="AG1312" i="12"/>
  <c r="AE1312" i="12"/>
  <c r="AG1127" i="12"/>
  <c r="AE1127" i="12"/>
  <c r="AE558" i="12"/>
  <c r="AG558" i="12"/>
  <c r="AG387" i="12"/>
  <c r="AE387" i="12"/>
  <c r="AC3691" i="12"/>
  <c r="AD3691" i="12" s="1"/>
  <c r="AC3436" i="12"/>
  <c r="AD3436" i="12" s="1"/>
  <c r="AC3268" i="12"/>
  <c r="AD3268" i="12" s="1"/>
  <c r="AE450" i="12"/>
  <c r="AG450" i="12"/>
  <c r="AG3915" i="12"/>
  <c r="AE3915" i="12"/>
  <c r="AG3446" i="12"/>
  <c r="AE3446" i="12"/>
  <c r="AE3209" i="12"/>
  <c r="AG3209" i="12"/>
  <c r="AG2595" i="12"/>
  <c r="AE2595" i="12"/>
  <c r="AG2038" i="12"/>
  <c r="AE2038" i="12"/>
  <c r="AG1379" i="12"/>
  <c r="AE1379" i="12"/>
  <c r="AG1313" i="12"/>
  <c r="AE1313" i="12"/>
  <c r="AE1034" i="12"/>
  <c r="AG1034" i="12"/>
  <c r="AE1155" i="12"/>
  <c r="AG1155" i="12"/>
  <c r="AG1016" i="12"/>
  <c r="AE1016" i="12"/>
  <c r="AE568" i="12"/>
  <c r="AG568" i="12"/>
  <c r="AC3787" i="12"/>
  <c r="AD3787" i="12" s="1"/>
  <c r="AC3550" i="12"/>
  <c r="AD3550" i="12" s="1"/>
  <c r="AG3654" i="12"/>
  <c r="AE3654" i="12"/>
  <c r="AG3169" i="12"/>
  <c r="AE3169" i="12"/>
  <c r="AE2940" i="12"/>
  <c r="AG2940" i="12"/>
  <c r="AG2748" i="12"/>
  <c r="AE2748" i="12"/>
  <c r="AE2513" i="12"/>
  <c r="AG2513" i="12"/>
  <c r="AE2351" i="12"/>
  <c r="AG2351" i="12"/>
  <c r="AE2228" i="12"/>
  <c r="AG2228" i="12"/>
  <c r="AE2159" i="12"/>
  <c r="AG2159" i="12"/>
  <c r="AE1901" i="12"/>
  <c r="AG1901" i="12"/>
  <c r="AG1677" i="12"/>
  <c r="AE1677" i="12"/>
  <c r="AE1589" i="12"/>
  <c r="AG1589" i="12"/>
  <c r="AG1328" i="12"/>
  <c r="AE1328" i="12"/>
  <c r="AG1072" i="12"/>
  <c r="AE1072" i="12"/>
  <c r="AG985" i="12"/>
  <c r="AE985" i="12"/>
  <c r="AG661" i="12"/>
  <c r="AE661" i="12"/>
  <c r="AG765" i="12"/>
  <c r="AE765" i="12"/>
  <c r="AG316" i="12"/>
  <c r="AE316" i="12"/>
  <c r="AG2990" i="12"/>
  <c r="AE2990" i="12"/>
  <c r="AE2580" i="12"/>
  <c r="AG2580" i="12"/>
  <c r="AE2082" i="12"/>
  <c r="AG2082" i="12"/>
  <c r="AE1975" i="12"/>
  <c r="AG1975" i="12"/>
  <c r="AE1839" i="12"/>
  <c r="AG1839" i="12"/>
  <c r="AG1546" i="12"/>
  <c r="AE1546" i="12"/>
  <c r="AG1606" i="12"/>
  <c r="AE1606" i="12"/>
  <c r="AE1296" i="12"/>
  <c r="AG1296" i="12"/>
  <c r="AG1220" i="12"/>
  <c r="AE1220" i="12"/>
  <c r="AG1212" i="12"/>
  <c r="AE1212" i="12"/>
  <c r="AG885" i="12"/>
  <c r="AE885" i="12"/>
  <c r="AG974" i="12"/>
  <c r="AE974" i="12"/>
  <c r="AG972" i="12"/>
  <c r="AE972" i="12"/>
  <c r="AG396" i="12"/>
  <c r="AE396" i="12"/>
  <c r="AG2315" i="12"/>
  <c r="AE2315" i="12"/>
  <c r="AG2130" i="12"/>
  <c r="AE2130" i="12"/>
  <c r="AE1491" i="12"/>
  <c r="AG1491" i="12"/>
  <c r="AG1504" i="12"/>
  <c r="AE1504" i="12"/>
  <c r="AG1331" i="12"/>
  <c r="AE1331" i="12"/>
  <c r="AE1591" i="12"/>
  <c r="AG1591" i="12"/>
  <c r="AG1223" i="12"/>
  <c r="AE1223" i="12"/>
  <c r="AE1051" i="12"/>
  <c r="AG1051" i="12"/>
  <c r="AE462" i="12"/>
  <c r="AG462" i="12"/>
  <c r="AE3195" i="12"/>
  <c r="AG3195" i="12"/>
  <c r="AE2848" i="12"/>
  <c r="AG2848" i="12"/>
  <c r="AG2599" i="12"/>
  <c r="AE2599" i="12"/>
  <c r="AG2260" i="12"/>
  <c r="AE2260" i="12"/>
  <c r="AG1759" i="12"/>
  <c r="AE1759" i="12"/>
  <c r="AG1490" i="12"/>
  <c r="AE1490" i="12"/>
  <c r="AG1487" i="12"/>
  <c r="AE1487" i="12"/>
  <c r="AG851" i="12"/>
  <c r="AE851" i="12"/>
  <c r="AC3820" i="12"/>
  <c r="AD3820" i="12" s="1"/>
  <c r="AG3770" i="12"/>
  <c r="AE3770" i="12"/>
  <c r="AG3150" i="12"/>
  <c r="AE3150" i="12"/>
  <c r="AE2906" i="12"/>
  <c r="AG2906" i="12"/>
  <c r="AE2486" i="12"/>
  <c r="AG2486" i="12"/>
  <c r="AG2279" i="12"/>
  <c r="AE2279" i="12"/>
  <c r="AE1795" i="12"/>
  <c r="AG1795" i="12"/>
  <c r="AE1938" i="12"/>
  <c r="AG1938" i="12"/>
  <c r="AG1702" i="12"/>
  <c r="AE1702" i="12"/>
  <c r="AE1515" i="12"/>
  <c r="AG1515" i="12"/>
  <c r="AE1345" i="12"/>
  <c r="AG1345" i="12"/>
  <c r="AG1062" i="12"/>
  <c r="AE1062" i="12"/>
  <c r="AG877" i="12"/>
  <c r="AE877" i="12"/>
  <c r="AE465" i="12"/>
  <c r="AG465" i="12"/>
  <c r="AG3419" i="12"/>
  <c r="AE3419" i="12"/>
  <c r="AG2957" i="12"/>
  <c r="AE2957" i="12"/>
  <c r="AG2978" i="12"/>
  <c r="AE2978" i="12"/>
  <c r="AE2654" i="12"/>
  <c r="AG2654" i="12"/>
  <c r="AE2376" i="12"/>
  <c r="AG2376" i="12"/>
  <c r="AG2002" i="12"/>
  <c r="AE2002" i="12"/>
  <c r="AE1989" i="12"/>
  <c r="AG1989" i="12"/>
  <c r="AG1879" i="12"/>
  <c r="AE1879" i="12"/>
  <c r="AE1290" i="12"/>
  <c r="AG1290" i="12"/>
  <c r="AE949" i="12"/>
  <c r="AG949" i="12"/>
  <c r="AE552" i="12"/>
  <c r="AG552" i="12"/>
  <c r="AG512" i="12"/>
  <c r="AE512" i="12"/>
  <c r="AG323" i="12"/>
  <c r="AE323" i="12"/>
  <c r="AE153" i="12"/>
  <c r="AG153" i="12"/>
  <c r="AE3703" i="12"/>
  <c r="AG3703" i="12"/>
  <c r="AG3377" i="12"/>
  <c r="AE3377" i="12"/>
  <c r="AE3128" i="12"/>
  <c r="AG3128" i="12"/>
  <c r="AE3021" i="12"/>
  <c r="AG3021" i="12"/>
  <c r="AG2664" i="12"/>
  <c r="AE2664" i="12"/>
  <c r="AG2554" i="12"/>
  <c r="AE2554" i="12"/>
  <c r="AE2359" i="12"/>
  <c r="AG2359" i="12"/>
  <c r="AG2049" i="12"/>
  <c r="AE2049" i="12"/>
  <c r="AE1884" i="12"/>
  <c r="AG1884" i="12"/>
  <c r="AE1537" i="12"/>
  <c r="AG1537" i="12"/>
  <c r="AG1255" i="12"/>
  <c r="AE1255" i="12"/>
  <c r="AG1041" i="12"/>
  <c r="AE1041" i="12"/>
  <c r="AG662" i="12"/>
  <c r="AE662" i="12"/>
  <c r="AG752" i="12"/>
  <c r="AE752" i="12"/>
  <c r="AE336" i="12"/>
  <c r="AG336" i="12"/>
  <c r="AC3749" i="12"/>
  <c r="AD3749" i="12" s="1"/>
  <c r="AC3634" i="12"/>
  <c r="AD3634" i="12" s="1"/>
  <c r="AC3202" i="12"/>
  <c r="AD3202" i="12" s="1"/>
  <c r="AC3057" i="12"/>
  <c r="AD3057" i="12" s="1"/>
  <c r="AC2686" i="12"/>
  <c r="AD2686" i="12" s="1"/>
  <c r="AC2390" i="12"/>
  <c r="AD2390" i="12" s="1"/>
  <c r="AC2226" i="12"/>
  <c r="AD2226" i="12" s="1"/>
  <c r="AG3704" i="12"/>
  <c r="AE3704" i="12"/>
  <c r="AG3558" i="12"/>
  <c r="AE3558" i="12"/>
  <c r="AG3196" i="12"/>
  <c r="AE3196" i="12"/>
  <c r="AG2958" i="12"/>
  <c r="AE2958" i="12"/>
  <c r="AE2415" i="12"/>
  <c r="AG2415" i="12"/>
  <c r="AE2249" i="12"/>
  <c r="AG2249" i="12"/>
  <c r="AG1918" i="12"/>
  <c r="AE1918" i="12"/>
  <c r="AE1952" i="12"/>
  <c r="AG1952" i="12"/>
  <c r="AG1645" i="12"/>
  <c r="AE1645" i="12"/>
  <c r="AG1492" i="12"/>
  <c r="AE1492" i="12"/>
  <c r="AE1130" i="12"/>
  <c r="AG1130" i="12"/>
  <c r="AG1267" i="12"/>
  <c r="AE1267" i="12"/>
  <c r="AG798" i="12"/>
  <c r="AE798" i="12"/>
  <c r="AE372" i="12"/>
  <c r="AG372" i="12"/>
  <c r="AG284" i="12"/>
  <c r="AE284" i="12"/>
  <c r="AE181" i="12"/>
  <c r="AG181" i="12"/>
  <c r="AG385" i="12"/>
  <c r="AE385" i="12"/>
  <c r="AG380" i="12"/>
  <c r="AE380" i="12"/>
  <c r="AG197" i="12"/>
  <c r="AE197" i="12"/>
  <c r="AE471" i="12"/>
  <c r="AG471" i="12"/>
  <c r="AE1974" i="12"/>
  <c r="AG1974" i="12"/>
  <c r="AG809" i="12"/>
  <c r="AE809" i="12"/>
  <c r="AE999" i="12"/>
  <c r="AG999" i="12"/>
  <c r="AC3031" i="12"/>
  <c r="AD3031" i="12" s="1"/>
  <c r="AE2667" i="12"/>
  <c r="AG2667" i="12"/>
  <c r="AE1682" i="12"/>
  <c r="AG1682" i="12"/>
  <c r="AC3445" i="12"/>
  <c r="AD3445" i="12" s="1"/>
  <c r="AC2976" i="12"/>
  <c r="AD2976" i="12" s="1"/>
  <c r="AE2712" i="12"/>
  <c r="AG2712" i="12"/>
  <c r="AC3631" i="12"/>
  <c r="AD3631" i="12" s="1"/>
  <c r="AC3914" i="12"/>
  <c r="AD3914" i="12" s="1"/>
  <c r="AC3645" i="12"/>
  <c r="AD3645" i="12" s="1"/>
  <c r="AC3348" i="12"/>
  <c r="AD3348" i="12" s="1"/>
  <c r="AC2986" i="12"/>
  <c r="AD2986" i="12" s="1"/>
  <c r="AC3653" i="12"/>
  <c r="AD3653" i="12" s="1"/>
  <c r="AC3554" i="12"/>
  <c r="AD3554" i="12" s="1"/>
  <c r="AC3422" i="12"/>
  <c r="AD3422" i="12" s="1"/>
  <c r="AC2911" i="12"/>
  <c r="AD2911" i="12" s="1"/>
  <c r="AC3649" i="12"/>
  <c r="AD3649" i="12" s="1"/>
  <c r="AC3412" i="12"/>
  <c r="AD3412" i="12" s="1"/>
  <c r="AC3187" i="12"/>
  <c r="AD3187" i="12" s="1"/>
  <c r="AC3908" i="12"/>
  <c r="AD3908" i="12" s="1"/>
  <c r="AC3797" i="12"/>
  <c r="AD3797" i="12" s="1"/>
  <c r="AC3475" i="12"/>
  <c r="AD3475" i="12" s="1"/>
  <c r="AC3901" i="12"/>
  <c r="AD3901" i="12" s="1"/>
  <c r="AC3585" i="12"/>
  <c r="AD3585" i="12" s="1"/>
  <c r="AC3414" i="12"/>
  <c r="AD3414" i="12" s="1"/>
  <c r="AC3867" i="12"/>
  <c r="AD3867" i="12" s="1"/>
  <c r="AC3435" i="12"/>
  <c r="AD3435" i="12" s="1"/>
  <c r="AC3229" i="12"/>
  <c r="AD3229" i="12" s="1"/>
  <c r="AC2924" i="12"/>
  <c r="AD2924" i="12" s="1"/>
  <c r="AC2851" i="12"/>
  <c r="AD2851" i="12" s="1"/>
  <c r="AC2407" i="12"/>
  <c r="AD2407" i="12" s="1"/>
  <c r="AC2288" i="12"/>
  <c r="AD2288" i="12" s="1"/>
  <c r="AC3814" i="12"/>
  <c r="AD3814" i="12" s="1"/>
  <c r="AC3644" i="12"/>
  <c r="AD3644" i="12" s="1"/>
  <c r="AC3244" i="12"/>
  <c r="AD3244" i="12" s="1"/>
  <c r="AC3753" i="12"/>
  <c r="AD3753" i="12" s="1"/>
  <c r="AC3449" i="12"/>
  <c r="AD3449" i="12" s="1"/>
  <c r="AC3667" i="12"/>
  <c r="AD3667" i="12" s="1"/>
  <c r="AC3842" i="12"/>
  <c r="AD3842" i="12" s="1"/>
  <c r="AC3472" i="12"/>
  <c r="AD3472" i="12" s="1"/>
  <c r="AC3320" i="12"/>
  <c r="AD3320" i="12" s="1"/>
  <c r="AC3066" i="12"/>
  <c r="AD3066" i="12" s="1"/>
  <c r="AC2723" i="12"/>
  <c r="AD2723" i="12" s="1"/>
  <c r="AC2395" i="12"/>
  <c r="AD2395" i="12" s="1"/>
  <c r="AC2233" i="12"/>
  <c r="AD2233" i="12" s="1"/>
  <c r="AC3674" i="12"/>
  <c r="AD3674" i="12" s="1"/>
  <c r="AG2085" i="12"/>
  <c r="AE2085" i="12"/>
  <c r="AE864" i="12"/>
  <c r="AG864" i="12"/>
  <c r="AC3178" i="12"/>
  <c r="AD3178" i="12" s="1"/>
  <c r="AG1437" i="12"/>
  <c r="AE1437" i="12"/>
  <c r="AG3481" i="12"/>
  <c r="AE3481" i="12"/>
  <c r="AE1442" i="12"/>
  <c r="AG1442" i="12"/>
  <c r="AG857" i="12"/>
  <c r="AE857" i="12"/>
  <c r="AE345" i="12"/>
  <c r="AG345" i="12"/>
  <c r="AC3253" i="12"/>
  <c r="AD3253" i="12" s="1"/>
  <c r="AE1151" i="12"/>
  <c r="AG1151" i="12"/>
  <c r="AC3722" i="12"/>
  <c r="AD3722" i="12" s="1"/>
  <c r="AC3530" i="12"/>
  <c r="AD3530" i="12" s="1"/>
  <c r="AC3314" i="12"/>
  <c r="AD3314" i="12" s="1"/>
  <c r="AC2886" i="12"/>
  <c r="AD2886" i="12" s="1"/>
  <c r="AE2810" i="12"/>
  <c r="AG2810" i="12"/>
  <c r="AG2801" i="12"/>
  <c r="AE2801" i="12"/>
  <c r="AG2540" i="12"/>
  <c r="AE2540" i="12"/>
  <c r="AG2405" i="12"/>
  <c r="AE2405" i="12"/>
  <c r="AG2017" i="12"/>
  <c r="AE2017" i="12"/>
  <c r="AG1944" i="12"/>
  <c r="AE1944" i="12"/>
  <c r="AE1541" i="12"/>
  <c r="AG1541" i="12"/>
  <c r="AG1403" i="12"/>
  <c r="AE1403" i="12"/>
  <c r="AE598" i="12"/>
  <c r="AG598" i="12"/>
  <c r="AE431" i="12"/>
  <c r="AG431" i="12"/>
  <c r="AE228" i="12"/>
  <c r="AG228" i="12"/>
  <c r="AC3841" i="12"/>
  <c r="AD3841" i="12" s="1"/>
  <c r="AC3463" i="12"/>
  <c r="AD3463" i="12" s="1"/>
  <c r="AC3257" i="12"/>
  <c r="AD3257" i="12" s="1"/>
  <c r="AG412" i="12"/>
  <c r="AE412" i="12"/>
  <c r="AE3680" i="12"/>
  <c r="AG3680" i="12"/>
  <c r="AG3217" i="12"/>
  <c r="AE3217" i="12"/>
  <c r="AG2928" i="12"/>
  <c r="AE2928" i="12"/>
  <c r="AG2698" i="12"/>
  <c r="AE2698" i="12"/>
  <c r="AE2489" i="12"/>
  <c r="AG2489" i="12"/>
  <c r="AG2258" i="12"/>
  <c r="AE2258" i="12"/>
  <c r="AE2010" i="12"/>
  <c r="AG2010" i="12"/>
  <c r="AG1972" i="12"/>
  <c r="AE1972" i="12"/>
  <c r="AE1750" i="12"/>
  <c r="AG1750" i="12"/>
  <c r="AG1420" i="12"/>
  <c r="AE1420" i="12"/>
  <c r="AE1622" i="12"/>
  <c r="AG1622" i="12"/>
  <c r="AE1325" i="12"/>
  <c r="AG1325" i="12"/>
  <c r="AG816" i="12"/>
  <c r="AE816" i="12"/>
  <c r="AG604" i="12"/>
  <c r="AE604" i="12"/>
  <c r="AE314" i="12"/>
  <c r="AG314" i="12"/>
  <c r="AG508" i="12"/>
  <c r="AE508" i="12"/>
  <c r="AC3910" i="12"/>
  <c r="AD3910" i="12" s="1"/>
  <c r="AC3759" i="12"/>
  <c r="AD3759" i="12" s="1"/>
  <c r="AC3504" i="12"/>
  <c r="AD3504" i="12" s="1"/>
  <c r="AG3877" i="12"/>
  <c r="AE3877" i="12"/>
  <c r="AG3255" i="12"/>
  <c r="AE3255" i="12"/>
  <c r="AG2402" i="12"/>
  <c r="AE2402" i="12"/>
  <c r="AE1965" i="12"/>
  <c r="AG1965" i="12"/>
  <c r="AG1740" i="12"/>
  <c r="AE1740" i="12"/>
  <c r="AG1679" i="12"/>
  <c r="AE1679" i="12"/>
  <c r="AE1246" i="12"/>
  <c r="AG1246" i="12"/>
  <c r="AE884" i="12"/>
  <c r="AG884" i="12"/>
  <c r="AE657" i="12"/>
  <c r="AG657" i="12"/>
  <c r="AE472" i="12"/>
  <c r="AG472" i="12"/>
  <c r="AG347" i="12"/>
  <c r="AE347" i="12"/>
  <c r="AG441" i="12"/>
  <c r="AE441" i="12"/>
  <c r="AE3218" i="12"/>
  <c r="AG3218" i="12"/>
  <c r="AG2689" i="12"/>
  <c r="AE2689" i="12"/>
  <c r="AG1962" i="12"/>
  <c r="AE1962" i="12"/>
  <c r="AE1999" i="12"/>
  <c r="AG1999" i="12"/>
  <c r="AE1723" i="12"/>
  <c r="AG1723" i="12"/>
  <c r="AE1547" i="12"/>
  <c r="AG1547" i="12"/>
  <c r="AE1464" i="12"/>
  <c r="AG1464" i="12"/>
  <c r="AE1005" i="12"/>
  <c r="AG1005" i="12"/>
  <c r="AE516" i="12"/>
  <c r="AG516" i="12"/>
  <c r="AC3778" i="12"/>
  <c r="AD3778" i="12" s="1"/>
  <c r="AC3533" i="12"/>
  <c r="AD3533" i="12" s="1"/>
  <c r="AC3158" i="12"/>
  <c r="AD3158" i="12" s="1"/>
  <c r="AE2611" i="12"/>
  <c r="AG2611" i="12"/>
  <c r="AE2329" i="12"/>
  <c r="AG2329" i="12"/>
  <c r="AG2089" i="12"/>
  <c r="AE2089" i="12"/>
  <c r="AG1706" i="12"/>
  <c r="AE1706" i="12"/>
  <c r="AE1409" i="12"/>
  <c r="AG1409" i="12"/>
  <c r="AE753" i="12"/>
  <c r="AG753" i="12"/>
  <c r="AG170" i="12"/>
  <c r="AE170" i="12"/>
  <c r="AC3686" i="12"/>
  <c r="AD3686" i="12" s="1"/>
  <c r="AC3406" i="12"/>
  <c r="AD3406" i="12" s="1"/>
  <c r="AC3278" i="12"/>
  <c r="AD3278" i="12" s="1"/>
  <c r="AC3160" i="12"/>
  <c r="AD3160" i="12" s="1"/>
  <c r="AC2776" i="12"/>
  <c r="AD2776" i="12" s="1"/>
  <c r="AC2636" i="12"/>
  <c r="AD2636" i="12" s="1"/>
  <c r="AC2203" i="12"/>
  <c r="AD2203" i="12" s="1"/>
  <c r="AG2080" i="12"/>
  <c r="AE2080" i="12"/>
  <c r="AG1900" i="12"/>
  <c r="AE1900" i="12"/>
  <c r="AG1763" i="12"/>
  <c r="AE1763" i="12"/>
  <c r="AG1688" i="12"/>
  <c r="AE1688" i="12"/>
  <c r="AG1337" i="12"/>
  <c r="AE1337" i="12"/>
  <c r="AE1211" i="12"/>
  <c r="AG1211" i="12"/>
  <c r="AE925" i="12"/>
  <c r="AG925" i="12"/>
  <c r="AG1010" i="12"/>
  <c r="AE1010" i="12"/>
  <c r="AC3751" i="12"/>
  <c r="AD3751" i="12" s="1"/>
  <c r="AC3646" i="12"/>
  <c r="AD3646" i="12" s="1"/>
  <c r="AC3248" i="12"/>
  <c r="AD3248" i="12" s="1"/>
  <c r="AG289" i="12"/>
  <c r="AE289" i="12"/>
  <c r="AE3723" i="12"/>
  <c r="AG3723" i="12"/>
  <c r="AG3450" i="12"/>
  <c r="AE3450" i="12"/>
  <c r="AE3324" i="12"/>
  <c r="AG3324" i="12"/>
  <c r="AE3188" i="12"/>
  <c r="AG3188" i="12"/>
  <c r="AG2917" i="12"/>
  <c r="AE2917" i="12"/>
  <c r="AG2683" i="12"/>
  <c r="AE2683" i="12"/>
  <c r="AG2584" i="12"/>
  <c r="AE2584" i="12"/>
  <c r="AG2409" i="12"/>
  <c r="AE2409" i="12"/>
  <c r="AE2206" i="12"/>
  <c r="AG2206" i="12"/>
  <c r="AE2109" i="12"/>
  <c r="AG2109" i="12"/>
  <c r="AG1783" i="12"/>
  <c r="AE1783" i="12"/>
  <c r="AE1573" i="12"/>
  <c r="AG1573" i="12"/>
  <c r="AG1817" i="12"/>
  <c r="AE1817" i="12"/>
  <c r="AG1406" i="12"/>
  <c r="AE1406" i="12"/>
  <c r="AG1129" i="12"/>
  <c r="AE1129" i="12"/>
  <c r="AE1073" i="12"/>
  <c r="AG1073" i="12"/>
  <c r="AG930" i="12"/>
  <c r="AE930" i="12"/>
  <c r="AE543" i="12"/>
  <c r="AG543" i="12"/>
  <c r="AE648" i="12"/>
  <c r="AG648" i="12"/>
  <c r="AC3871" i="12"/>
  <c r="AD3871" i="12" s="1"/>
  <c r="AG3724" i="12"/>
  <c r="AE3724" i="12"/>
  <c r="AG3143" i="12"/>
  <c r="AE3143" i="12"/>
  <c r="AG2956" i="12"/>
  <c r="AE2956" i="12"/>
  <c r="AE2845" i="12"/>
  <c r="AG2845" i="12"/>
  <c r="AE2668" i="12"/>
  <c r="AG2668" i="12"/>
  <c r="AG2498" i="12"/>
  <c r="AE2498" i="12"/>
  <c r="AG2506" i="12"/>
  <c r="AE2506" i="12"/>
  <c r="AE2326" i="12"/>
  <c r="AG2326" i="12"/>
  <c r="AG2160" i="12"/>
  <c r="AE2160" i="12"/>
  <c r="AE1735" i="12"/>
  <c r="AG1735" i="12"/>
  <c r="AG1590" i="12"/>
  <c r="AE1590" i="12"/>
  <c r="AG1676" i="12"/>
  <c r="AE1676" i="12"/>
  <c r="AE1199" i="12"/>
  <c r="AG1199" i="12"/>
  <c r="AG1230" i="12"/>
  <c r="AE1230" i="12"/>
  <c r="AG1207" i="12"/>
  <c r="AE1207" i="12"/>
  <c r="AG837" i="12"/>
  <c r="AE837" i="12"/>
  <c r="AG580" i="12"/>
  <c r="AE580" i="12"/>
  <c r="AE138" i="12"/>
  <c r="AG138" i="12"/>
  <c r="AE3874" i="12"/>
  <c r="AG3874" i="12"/>
  <c r="AE3199" i="12"/>
  <c r="AG3199" i="12"/>
  <c r="AG2779" i="12"/>
  <c r="AE2779" i="12"/>
  <c r="AE2564" i="12"/>
  <c r="AG2564" i="12"/>
  <c r="AG2575" i="12"/>
  <c r="AE2575" i="12"/>
  <c r="AG2381" i="12"/>
  <c r="AE2381" i="12"/>
  <c r="AG2098" i="12"/>
  <c r="AE2098" i="12"/>
  <c r="AG2009" i="12"/>
  <c r="AE2009" i="12"/>
  <c r="AE1638" i="12"/>
  <c r="AG1638" i="12"/>
  <c r="AG1618" i="12"/>
  <c r="AE1618" i="12"/>
  <c r="AE1216" i="12"/>
  <c r="AG1216" i="12"/>
  <c r="AE1190" i="12"/>
  <c r="AG1190" i="12"/>
  <c r="AG939" i="12"/>
  <c r="AE939" i="12"/>
  <c r="AE859" i="12"/>
  <c r="AG859" i="12"/>
  <c r="AG533" i="12"/>
  <c r="AE533" i="12"/>
  <c r="AE305" i="12"/>
  <c r="AG305" i="12"/>
  <c r="AC3879" i="12"/>
  <c r="AD3879" i="12" s="1"/>
  <c r="AG3038" i="12"/>
  <c r="AE3038" i="12"/>
  <c r="AG2799" i="12"/>
  <c r="AE2799" i="12"/>
  <c r="AG2588" i="12"/>
  <c r="AE2588" i="12"/>
  <c r="AG2143" i="12"/>
  <c r="AE2143" i="12"/>
  <c r="AE1776" i="12"/>
  <c r="AG1776" i="12"/>
  <c r="AE968" i="12"/>
  <c r="AG968" i="12"/>
  <c r="AG944" i="12"/>
  <c r="AE944" i="12"/>
  <c r="AE724" i="12"/>
  <c r="AG724" i="12"/>
  <c r="AE3744" i="12"/>
  <c r="AG3744" i="12"/>
  <c r="AG3126" i="12"/>
  <c r="AE3126" i="12"/>
  <c r="AG2821" i="12"/>
  <c r="AE2821" i="12"/>
  <c r="AE2608" i="12"/>
  <c r="AG2608" i="12"/>
  <c r="AG2635" i="12"/>
  <c r="AE2635" i="12"/>
  <c r="AE2000" i="12"/>
  <c r="AG2000" i="12"/>
  <c r="AG1666" i="12"/>
  <c r="AE1666" i="12"/>
  <c r="AG1569" i="12"/>
  <c r="AE1569" i="12"/>
  <c r="AE1171" i="12"/>
  <c r="AG1171" i="12"/>
  <c r="AG971" i="12"/>
  <c r="AE971" i="12"/>
  <c r="AG895" i="12"/>
  <c r="AE895" i="12"/>
  <c r="AE869" i="12"/>
  <c r="AG869" i="12"/>
  <c r="AE542" i="12"/>
  <c r="AG542" i="12"/>
  <c r="AC3733" i="12"/>
  <c r="AD3733" i="12" s="1"/>
  <c r="AG298" i="12"/>
  <c r="AE298" i="12"/>
  <c r="AG3454" i="12"/>
  <c r="AE3454" i="12"/>
  <c r="AE3016" i="12"/>
  <c r="AG3016" i="12"/>
  <c r="AG2925" i="12"/>
  <c r="AE2925" i="12"/>
  <c r="AE2566" i="12"/>
  <c r="AG2566" i="12"/>
  <c r="AE2455" i="12"/>
  <c r="AG2455" i="12"/>
  <c r="AG2232" i="12"/>
  <c r="AE2232" i="12"/>
  <c r="AE2178" i="12"/>
  <c r="AG2178" i="12"/>
  <c r="AG2031" i="12"/>
  <c r="AE2031" i="12"/>
  <c r="AG2036" i="12"/>
  <c r="AE2036" i="12"/>
  <c r="AG1739" i="12"/>
  <c r="AE1739" i="12"/>
  <c r="AE1583" i="12"/>
  <c r="AG1583" i="12"/>
  <c r="AE1282" i="12"/>
  <c r="AG1282" i="12"/>
  <c r="AG1449" i="12"/>
  <c r="AE1449" i="12"/>
  <c r="AG1298" i="12"/>
  <c r="AE1298" i="12"/>
  <c r="AG1039" i="12"/>
  <c r="AE1039" i="12"/>
  <c r="AG865" i="12"/>
  <c r="AE865" i="12"/>
  <c r="AG586" i="12"/>
  <c r="AE586" i="12"/>
  <c r="AG636" i="12"/>
  <c r="AE636" i="12"/>
  <c r="AE3042" i="12"/>
  <c r="AG3042" i="12"/>
  <c r="AG2735" i="12"/>
  <c r="AE2735" i="12"/>
  <c r="AE2647" i="12"/>
  <c r="AG2647" i="12"/>
  <c r="AE2356" i="12"/>
  <c r="AG2356" i="12"/>
  <c r="AE1960" i="12"/>
  <c r="AG1960" i="12"/>
  <c r="AG1594" i="12"/>
  <c r="AE1594" i="12"/>
  <c r="AE1289" i="12"/>
  <c r="AG1289" i="12"/>
  <c r="AE1482" i="12"/>
  <c r="AG1482" i="12"/>
  <c r="AE1087" i="12"/>
  <c r="AG1087" i="12"/>
  <c r="AG1327" i="12"/>
  <c r="AE1327" i="12"/>
  <c r="AG799" i="12"/>
  <c r="AE799" i="12"/>
  <c r="AG757" i="12"/>
  <c r="AE757" i="12"/>
  <c r="AE3757" i="12"/>
  <c r="AG3757" i="12"/>
  <c r="AG3556" i="12"/>
  <c r="AE3556" i="12"/>
  <c r="AE2984" i="12"/>
  <c r="AG2984" i="12"/>
  <c r="AG2719" i="12"/>
  <c r="AE2719" i="12"/>
  <c r="AE2438" i="12"/>
  <c r="AG2438" i="12"/>
  <c r="AE2272" i="12"/>
  <c r="AG2272" i="12"/>
  <c r="AE1943" i="12"/>
  <c r="AG1943" i="12"/>
  <c r="AG1980" i="12"/>
  <c r="AE1980" i="12"/>
  <c r="AG1570" i="12"/>
  <c r="AE1570" i="12"/>
  <c r="AE813" i="12"/>
  <c r="AG813" i="12"/>
  <c r="AE562" i="12"/>
  <c r="AG562" i="12"/>
  <c r="AE595" i="12"/>
  <c r="AG595" i="12"/>
  <c r="AC3690" i="12"/>
  <c r="AD3690" i="12" s="1"/>
  <c r="AC3570" i="12"/>
  <c r="AD3570" i="12" s="1"/>
  <c r="AC3228" i="12"/>
  <c r="AD3228" i="12" s="1"/>
  <c r="AC2993" i="12"/>
  <c r="AD2993" i="12" s="1"/>
  <c r="AC2818" i="12"/>
  <c r="AD2818" i="12" s="1"/>
  <c r="AC2389" i="12"/>
  <c r="AD2389" i="12" s="1"/>
  <c r="AC2055" i="12"/>
  <c r="AD2055" i="12" s="1"/>
  <c r="AG488" i="12"/>
  <c r="AE488" i="12"/>
  <c r="AG321" i="12"/>
  <c r="AE321" i="12"/>
  <c r="AC3588" i="12"/>
  <c r="AD3588" i="12" s="1"/>
  <c r="AG1356" i="12"/>
  <c r="AE1356" i="12"/>
  <c r="AG2458" i="12"/>
  <c r="AE2458" i="12"/>
  <c r="AE1612" i="12"/>
  <c r="AG1612" i="12"/>
  <c r="AE1203" i="12"/>
  <c r="AG1203" i="12"/>
  <c r="AG320" i="12"/>
  <c r="AE320" i="12"/>
  <c r="AG2897" i="12"/>
  <c r="AE2897" i="12"/>
  <c r="AG2037" i="12"/>
  <c r="AE2037" i="12"/>
  <c r="AE1113" i="12"/>
  <c r="AG1113" i="12"/>
  <c r="AC3829" i="12"/>
  <c r="AD3829" i="12" s="1"/>
  <c r="AG404" i="12"/>
  <c r="AE404" i="12"/>
  <c r="AG3355" i="12"/>
  <c r="AE3355" i="12"/>
  <c r="AG2682" i="12"/>
  <c r="AE2682" i="12"/>
  <c r="AE1741" i="12"/>
  <c r="AG1741" i="12"/>
  <c r="AG1177" i="12"/>
  <c r="AE1177" i="12"/>
  <c r="AC3719" i="12"/>
  <c r="AD3719" i="12" s="1"/>
  <c r="AC3405" i="12"/>
  <c r="AD3405" i="12" s="1"/>
  <c r="AC3159" i="12"/>
  <c r="AD3159" i="12" s="1"/>
  <c r="AC3084" i="12"/>
  <c r="AD3084" i="12" s="1"/>
  <c r="AC3854" i="12"/>
  <c r="AD3854" i="12" s="1"/>
  <c r="AC3471" i="12"/>
  <c r="AD3471" i="12" s="1"/>
  <c r="AC3239" i="12"/>
  <c r="AD3239" i="12" s="1"/>
  <c r="AC3140" i="12"/>
  <c r="AD3140" i="12" s="1"/>
  <c r="AC3657" i="12"/>
  <c r="AD3657" i="12" s="1"/>
  <c r="AC3402" i="12"/>
  <c r="AD3402" i="12" s="1"/>
  <c r="AC3281" i="12"/>
  <c r="AD3281" i="12" s="1"/>
  <c r="AC3732" i="12"/>
  <c r="AD3732" i="12" s="1"/>
  <c r="AC3470" i="12"/>
  <c r="AD3470" i="12" s="1"/>
  <c r="AC3368" i="12"/>
  <c r="AD3368" i="12" s="1"/>
  <c r="AC3677" i="12"/>
  <c r="AD3677" i="12" s="1"/>
  <c r="AC3369" i="12"/>
  <c r="AD3369" i="12" s="1"/>
  <c r="AC3222" i="12"/>
  <c r="AD3222" i="12" s="1"/>
  <c r="AE1859" i="12"/>
  <c r="AG1859" i="12"/>
  <c r="AE1539" i="12"/>
  <c r="AG1539" i="12"/>
  <c r="AE1559" i="12"/>
  <c r="AG1559" i="12"/>
  <c r="AE1426" i="12"/>
  <c r="AG1426" i="12"/>
  <c r="AG1274" i="12"/>
  <c r="AE1274" i="12"/>
  <c r="AE1322" i="12"/>
  <c r="AG1322" i="12"/>
  <c r="AG1167" i="12"/>
  <c r="AE1167" i="12"/>
  <c r="AG1007" i="12"/>
  <c r="AE1007" i="12"/>
  <c r="AE592" i="12"/>
  <c r="AG592" i="12"/>
  <c r="AG594" i="12"/>
  <c r="AE594" i="12"/>
  <c r="AG400" i="12"/>
  <c r="AE400" i="12"/>
  <c r="AG494" i="12"/>
  <c r="AE494" i="12"/>
  <c r="AG393" i="12"/>
  <c r="AE393" i="12"/>
  <c r="AC3810" i="12"/>
  <c r="AD3810" i="12" s="1"/>
  <c r="AC3548" i="12"/>
  <c r="AD3548" i="12" s="1"/>
  <c r="AC3144" i="12"/>
  <c r="AD3144" i="12" s="1"/>
  <c r="AC2901" i="12"/>
  <c r="AD2901" i="12" s="1"/>
  <c r="AC2853" i="12"/>
  <c r="AD2853" i="12" s="1"/>
  <c r="AC2497" i="12"/>
  <c r="AD2497" i="12" s="1"/>
  <c r="AC2241" i="12"/>
  <c r="AD2241" i="12" s="1"/>
  <c r="AG3259" i="12"/>
  <c r="AE3259" i="12"/>
  <c r="AG2757" i="12"/>
  <c r="AE2757" i="12"/>
  <c r="AG1788" i="12"/>
  <c r="AE1788" i="12"/>
  <c r="AE1498" i="12"/>
  <c r="AG1498" i="12"/>
  <c r="AG1658" i="12"/>
  <c r="AE1658" i="12"/>
  <c r="AG1281" i="12"/>
  <c r="AE1281" i="12"/>
  <c r="AG1093" i="12"/>
  <c r="AE1093" i="12"/>
  <c r="AE942" i="12"/>
  <c r="AG942" i="12"/>
  <c r="AG823" i="12"/>
  <c r="AE823" i="12"/>
  <c r="AE330" i="12"/>
  <c r="AG330" i="12"/>
  <c r="AG573" i="12"/>
  <c r="AE573" i="12"/>
  <c r="AC3684" i="12"/>
  <c r="AD3684" i="12" s="1"/>
  <c r="AC3527" i="12"/>
  <c r="AD3527" i="12" s="1"/>
  <c r="AC3390" i="12"/>
  <c r="AD3390" i="12" s="1"/>
  <c r="AC3685" i="12"/>
  <c r="AD3685" i="12" s="1"/>
  <c r="AC3931" i="12"/>
  <c r="AD3931" i="12" s="1"/>
  <c r="AG2050" i="12"/>
  <c r="AE2050" i="12"/>
  <c r="AE1908" i="12"/>
  <c r="AG1908" i="12"/>
  <c r="AG1807" i="12"/>
  <c r="AE1807" i="12"/>
  <c r="AG1260" i="12"/>
  <c r="AE1260" i="12"/>
  <c r="AG1173" i="12"/>
  <c r="AE1173" i="12"/>
  <c r="AG1020" i="12"/>
  <c r="AE1020" i="12"/>
  <c r="AG846" i="12"/>
  <c r="AE846" i="12"/>
  <c r="AG850" i="12"/>
  <c r="AE850" i="12"/>
  <c r="AG936" i="12"/>
  <c r="AE936" i="12"/>
  <c r="AG524" i="12"/>
  <c r="AE524" i="12"/>
  <c r="AG301" i="12"/>
  <c r="AE301" i="12"/>
  <c r="AG3673" i="12"/>
  <c r="AE3673" i="12"/>
  <c r="AG3106" i="12"/>
  <c r="AE3106" i="12"/>
  <c r="AE2292" i="12"/>
  <c r="AG2292" i="12"/>
  <c r="AG2034" i="12"/>
  <c r="AE2034" i="12"/>
  <c r="AE1950" i="12"/>
  <c r="AG1950" i="12"/>
  <c r="AE1751" i="12"/>
  <c r="AG1751" i="12"/>
  <c r="AE1585" i="12"/>
  <c r="AG1585" i="12"/>
  <c r="AG1227" i="12"/>
  <c r="AE1227" i="12"/>
  <c r="AG961" i="12"/>
  <c r="AE961" i="12"/>
  <c r="AE714" i="12"/>
  <c r="AG714" i="12"/>
  <c r="AG1095" i="12"/>
  <c r="AE1095" i="12"/>
  <c r="AC3784" i="12"/>
  <c r="AD3784" i="12" s="1"/>
  <c r="AC3716" i="12"/>
  <c r="AD3716" i="12" s="1"/>
  <c r="AC3492" i="12"/>
  <c r="AD3492" i="12" s="1"/>
  <c r="AC3285" i="12"/>
  <c r="AD3285" i="12" s="1"/>
  <c r="AC3149" i="12"/>
  <c r="AD3149" i="12" s="1"/>
  <c r="AC2660" i="12"/>
  <c r="AD2660" i="12" s="1"/>
  <c r="AC2459" i="12"/>
  <c r="AD2459" i="12" s="1"/>
  <c r="AC2149" i="12"/>
  <c r="AD2149" i="12" s="1"/>
  <c r="AE3562" i="12"/>
  <c r="AG3562" i="12"/>
  <c r="AG2174" i="12"/>
  <c r="AE2174" i="12"/>
  <c r="AG2048" i="12"/>
  <c r="AE2048" i="12"/>
  <c r="AE1153" i="12"/>
  <c r="AG1153" i="12"/>
  <c r="AE134" i="12"/>
  <c r="AG134" i="12"/>
  <c r="AE229" i="12"/>
  <c r="AG229" i="12"/>
  <c r="AG437" i="12"/>
  <c r="AE437" i="12"/>
  <c r="AG251" i="12"/>
  <c r="AE251" i="12"/>
  <c r="AH3892" i="12" l="1"/>
  <c r="AH773" i="12"/>
  <c r="AH1926" i="12"/>
  <c r="AH1542" i="12"/>
  <c r="AH1994" i="12"/>
  <c r="AH2234" i="12"/>
  <c r="AH1998" i="12"/>
  <c r="AH3131" i="12"/>
  <c r="AJ3131" i="12" s="1"/>
  <c r="D809" i="13" s="1"/>
  <c r="AH2770" i="12"/>
  <c r="AH1248" i="12"/>
  <c r="AI1248" i="12" s="1"/>
  <c r="C2692" i="13" s="1"/>
  <c r="AH2565" i="12"/>
  <c r="AJ2565" i="12" s="1"/>
  <c r="D1375" i="13" s="1"/>
  <c r="AH2494" i="12"/>
  <c r="AI2494" i="12" s="1"/>
  <c r="C1446" i="13" s="1"/>
  <c r="AH2828" i="12"/>
  <c r="AH2587" i="12"/>
  <c r="AH247" i="12"/>
  <c r="AH1851" i="12"/>
  <c r="AJ1851" i="12" s="1"/>
  <c r="D2089" i="13" s="1"/>
  <c r="AH1652" i="12"/>
  <c r="AH352" i="12"/>
  <c r="AH1489" i="12"/>
  <c r="AH1142" i="12"/>
  <c r="AH1419" i="12"/>
  <c r="AH163" i="12"/>
  <c r="AH428" i="12"/>
  <c r="AJ428" i="12" s="1"/>
  <c r="D3512" i="13" s="1"/>
  <c r="AH1376" i="12"/>
  <c r="AI1376" i="12" s="1"/>
  <c r="C2564" i="13" s="1"/>
  <c r="AH722" i="12"/>
  <c r="AH1308" i="12"/>
  <c r="AH1628" i="12"/>
  <c r="AH3615" i="12"/>
  <c r="AH905" i="12"/>
  <c r="AH1320" i="12"/>
  <c r="AH1724" i="12"/>
  <c r="AH291" i="12"/>
  <c r="AJ291" i="12" s="1"/>
  <c r="D3649" i="13" s="1"/>
  <c r="AH3085" i="12"/>
  <c r="AH2030" i="12"/>
  <c r="AH976" i="12"/>
  <c r="AJ976" i="12" s="1"/>
  <c r="D2964" i="13" s="1"/>
  <c r="AH3166" i="12"/>
  <c r="AI3166" i="12" s="1"/>
  <c r="C774" i="13" s="1"/>
  <c r="AH3888" i="12"/>
  <c r="AH2344" i="12"/>
  <c r="AH288" i="12"/>
  <c r="AH200" i="12"/>
  <c r="AJ200" i="12" s="1"/>
  <c r="D3740" i="13" s="1"/>
  <c r="AH433" i="12"/>
  <c r="AH344" i="12"/>
  <c r="AH1892" i="12"/>
  <c r="AH1709" i="12"/>
  <c r="AH3083" i="12"/>
  <c r="AH1181" i="12"/>
  <c r="AH996" i="12"/>
  <c r="AJ996" i="12" s="1"/>
  <c r="D2944" i="13" s="1"/>
  <c r="AH934" i="12"/>
  <c r="AI934" i="12" s="1"/>
  <c r="C3006" i="13" s="1"/>
  <c r="AH1992" i="12"/>
  <c r="AJ1992" i="12" s="1"/>
  <c r="D1948" i="13" s="1"/>
  <c r="AH1150" i="12"/>
  <c r="AH818" i="12"/>
  <c r="AH1584" i="12"/>
  <c r="AH2314" i="12"/>
  <c r="AH149" i="12"/>
  <c r="AH3850" i="12"/>
  <c r="AH3030" i="12"/>
  <c r="AI3030" i="12" s="1"/>
  <c r="C910" i="13" s="1"/>
  <c r="AH1400" i="12"/>
  <c r="AJ1400" i="12" s="1"/>
  <c r="D2540" i="13" s="1"/>
  <c r="AH1385" i="12"/>
  <c r="AH2004" i="12"/>
  <c r="AI2004" i="12" s="1"/>
  <c r="C1936" i="13" s="1"/>
  <c r="AH3404" i="12"/>
  <c r="AJ3404" i="12" s="1"/>
  <c r="D536" i="13" s="1"/>
  <c r="AH940" i="12"/>
  <c r="AH306" i="12"/>
  <c r="AH3021" i="12"/>
  <c r="AH949" i="12"/>
  <c r="AJ949" i="12" s="1"/>
  <c r="D2991" i="13" s="1"/>
  <c r="AH1938" i="12"/>
  <c r="AJ1938" i="12" s="1"/>
  <c r="D2002" i="13" s="1"/>
  <c r="AH2273" i="12"/>
  <c r="AH879" i="12"/>
  <c r="AH2849" i="12"/>
  <c r="AH892" i="12"/>
  <c r="AH3681" i="12"/>
  <c r="AJ3681" i="12" s="1"/>
  <c r="D259" i="13" s="1"/>
  <c r="AH1165" i="12"/>
  <c r="AJ1165" i="12" s="1"/>
  <c r="D2775" i="13" s="1"/>
  <c r="AH2549" i="12"/>
  <c r="AI2549" i="12" s="1"/>
  <c r="C1391" i="13" s="1"/>
  <c r="AH947" i="12"/>
  <c r="AI947" i="12" s="1"/>
  <c r="C2993" i="13" s="1"/>
  <c r="AH2638" i="12"/>
  <c r="AH941" i="12"/>
  <c r="AH2521" i="12"/>
  <c r="AH2299" i="12"/>
  <c r="AH2016" i="12"/>
  <c r="AH864" i="12"/>
  <c r="AH2579" i="12"/>
  <c r="AJ2579" i="12" s="1"/>
  <c r="D1361" i="13" s="1"/>
  <c r="AH3760" i="12"/>
  <c r="AJ3760" i="12" s="1"/>
  <c r="D180" i="13" s="1"/>
  <c r="AH1646" i="12"/>
  <c r="AJ1646" i="12" s="1"/>
  <c r="D2294" i="13" s="1"/>
  <c r="AH1881" i="12"/>
  <c r="AI1881" i="12" s="1"/>
  <c r="C2059" i="13" s="1"/>
  <c r="AH451" i="12"/>
  <c r="AJ451" i="12" s="1"/>
  <c r="D3489" i="13" s="1"/>
  <c r="AH303" i="12"/>
  <c r="AH1787" i="12"/>
  <c r="AH3581" i="12"/>
  <c r="AH1262" i="12"/>
  <c r="AI1262" i="12" s="1"/>
  <c r="C2678" i="13" s="1"/>
  <c r="AH2684" i="12"/>
  <c r="AI2684" i="12" s="1"/>
  <c r="C1256" i="13" s="1"/>
  <c r="AH1598" i="12"/>
  <c r="AH3441" i="12"/>
  <c r="AH1271" i="12"/>
  <c r="AH2653" i="12"/>
  <c r="AH2248" i="12"/>
  <c r="AJ2248" i="12" s="1"/>
  <c r="D1692" i="13" s="1"/>
  <c r="AH2899" i="12"/>
  <c r="AI2899" i="12" s="1"/>
  <c r="C1041" i="13" s="1"/>
  <c r="AH3189" i="12"/>
  <c r="AJ3189" i="12" s="1"/>
  <c r="D751" i="13" s="1"/>
  <c r="AH2151" i="12"/>
  <c r="AI2151" i="12" s="1"/>
  <c r="C1789" i="13" s="1"/>
  <c r="AH1336" i="12"/>
  <c r="AH2139" i="12"/>
  <c r="AH3781" i="12"/>
  <c r="AH159" i="12"/>
  <c r="AH285" i="12"/>
  <c r="AH2207" i="12"/>
  <c r="AH2041" i="12"/>
  <c r="AJ2041" i="12" s="1"/>
  <c r="D1899" i="13" s="1"/>
  <c r="AH1362" i="12"/>
  <c r="AI1362" i="12" s="1"/>
  <c r="C2578" i="13" s="1"/>
  <c r="AH644" i="12"/>
  <c r="AH2603" i="12"/>
  <c r="AJ2603" i="12" s="1"/>
  <c r="D1337" i="13" s="1"/>
  <c r="AH2989" i="12"/>
  <c r="AJ2989" i="12" s="1"/>
  <c r="D951" i="13" s="1"/>
  <c r="AH2378" i="12"/>
  <c r="AH2876" i="12"/>
  <c r="AH1394" i="12"/>
  <c r="AH933" i="12"/>
  <c r="AI933" i="12" s="1"/>
  <c r="C3007" i="13" s="1"/>
  <c r="AH1860" i="12"/>
  <c r="AH3912" i="12"/>
  <c r="AH1083" i="12"/>
  <c r="AH2547" i="12"/>
  <c r="AH652" i="12"/>
  <c r="AH993" i="12"/>
  <c r="AH390" i="12"/>
  <c r="AI390" i="12" s="1"/>
  <c r="C3550" i="13" s="1"/>
  <c r="AH2308" i="12"/>
  <c r="AI2308" i="12" s="1"/>
  <c r="C1632" i="13" s="1"/>
  <c r="AH313" i="12"/>
  <c r="AI313" i="12" s="1"/>
  <c r="C3627" i="13" s="1"/>
  <c r="AH777" i="12"/>
  <c r="AH1054" i="12"/>
  <c r="AH2767" i="12"/>
  <c r="AH2536" i="12"/>
  <c r="AH251" i="12"/>
  <c r="AH1210" i="12"/>
  <c r="AH1937" i="12"/>
  <c r="AI1937" i="12" s="1"/>
  <c r="C2003" i="13" s="1"/>
  <c r="AH3501" i="12"/>
  <c r="AI3501" i="12" s="1"/>
  <c r="C439" i="13" s="1"/>
  <c r="AH1428" i="12"/>
  <c r="AJ1428" i="12" s="1"/>
  <c r="D2512" i="13" s="1"/>
  <c r="AH1891" i="12"/>
  <c r="AI1891" i="12" s="1"/>
  <c r="C2049" i="13" s="1"/>
  <c r="AH2129" i="12"/>
  <c r="AJ2129" i="12" s="1"/>
  <c r="D1811" i="13" s="1"/>
  <c r="AH2277" i="12"/>
  <c r="AH2666" i="12"/>
  <c r="AH2569" i="12"/>
  <c r="AH492" i="12"/>
  <c r="AJ492" i="12" s="1"/>
  <c r="D3448" i="13" s="1"/>
  <c r="AH578" i="12"/>
  <c r="AI578" i="12" s="1"/>
  <c r="C3362" i="13" s="1"/>
  <c r="AH1168" i="12"/>
  <c r="AH2685" i="12"/>
  <c r="AH618" i="12"/>
  <c r="AH1268" i="12"/>
  <c r="AH840" i="12"/>
  <c r="AI840" i="12" s="1"/>
  <c r="C3100" i="13" s="1"/>
  <c r="AH727" i="12"/>
  <c r="AJ727" i="12" s="1"/>
  <c r="D3213" i="13" s="1"/>
  <c r="AH2119" i="12"/>
  <c r="AI2119" i="12" s="1"/>
  <c r="C1821" i="13" s="1"/>
  <c r="AH946" i="12"/>
  <c r="AJ946" i="12" s="1"/>
  <c r="D2994" i="13" s="1"/>
  <c r="AH1158" i="12"/>
  <c r="AH1932" i="12"/>
  <c r="AH2097" i="12"/>
  <c r="AH430" i="12"/>
  <c r="AH1455" i="12"/>
  <c r="AH343" i="12"/>
  <c r="AH1276" i="12"/>
  <c r="AJ1276" i="12" s="1"/>
  <c r="D2664" i="13" s="1"/>
  <c r="AH1480" i="12"/>
  <c r="AI1480" i="12" s="1"/>
  <c r="C2460" i="13" s="1"/>
  <c r="AH212" i="12"/>
  <c r="AJ212" i="12" s="1"/>
  <c r="D3728" i="13" s="1"/>
  <c r="AH2170" i="12"/>
  <c r="AI2170" i="12" s="1"/>
  <c r="C1770" i="13" s="1"/>
  <c r="AH1647" i="12"/>
  <c r="AJ1647" i="12" s="1"/>
  <c r="D2293" i="13" s="1"/>
  <c r="AH982" i="12"/>
  <c r="AH1792" i="12"/>
  <c r="AH1461" i="12"/>
  <c r="AH751" i="12"/>
  <c r="AJ751" i="12" s="1"/>
  <c r="D3189" i="13" s="1"/>
  <c r="AH2756" i="12"/>
  <c r="AI2756" i="12" s="1"/>
  <c r="C1184" i="13" s="1"/>
  <c r="AH2216" i="12"/>
  <c r="AH990" i="12"/>
  <c r="AH915" i="12"/>
  <c r="AH1120" i="12"/>
  <c r="AH3183" i="12"/>
  <c r="AI3183" i="12" s="1"/>
  <c r="C757" i="13" s="1"/>
  <c r="AH2988" i="12"/>
  <c r="AI2988" i="12" s="1"/>
  <c r="C952" i="13" s="1"/>
  <c r="AH2090" i="12"/>
  <c r="AJ2090" i="12" s="1"/>
  <c r="D1850" i="13" s="1"/>
  <c r="AH2363" i="12"/>
  <c r="AJ2363" i="12" s="1"/>
  <c r="D1577" i="13" s="1"/>
  <c r="AH1946" i="12"/>
  <c r="AH3801" i="12"/>
  <c r="AH523" i="12"/>
  <c r="AH501" i="12"/>
  <c r="AH839" i="12"/>
  <c r="AH2077" i="12"/>
  <c r="AH3179" i="12"/>
  <c r="AJ3179" i="12" s="1"/>
  <c r="D761" i="13" s="1"/>
  <c r="AH1890" i="12"/>
  <c r="AJ1890" i="12" s="1"/>
  <c r="D2050" i="13" s="1"/>
  <c r="AH2937" i="12"/>
  <c r="AI2937" i="12" s="1"/>
  <c r="C1003" i="13" s="1"/>
  <c r="AH612" i="12"/>
  <c r="AJ612" i="12" s="1"/>
  <c r="D3328" i="13" s="1"/>
  <c r="AH1521" i="12"/>
  <c r="AJ1521" i="12" s="1"/>
  <c r="D2419" i="13" s="1"/>
  <c r="AH856" i="12"/>
  <c r="AH545" i="12"/>
  <c r="AH1979" i="12"/>
  <c r="AH2281" i="12"/>
  <c r="AJ2281" i="12" s="1"/>
  <c r="D1659" i="13" s="1"/>
  <c r="AH407" i="12"/>
  <c r="AI407" i="12" s="1"/>
  <c r="C3533" i="13" s="1"/>
  <c r="AH1821" i="12"/>
  <c r="AH295" i="12"/>
  <c r="AH1386" i="12"/>
  <c r="AH1708" i="12"/>
  <c r="AH1194" i="12"/>
  <c r="AI1194" i="12" s="1"/>
  <c r="C2746" i="13" s="1"/>
  <c r="AH1457" i="12"/>
  <c r="AJ1457" i="12" s="1"/>
  <c r="D2483" i="13" s="1"/>
  <c r="AH1911" i="12"/>
  <c r="AI1911" i="12" s="1"/>
  <c r="C2029" i="13" s="1"/>
  <c r="AH2500" i="12"/>
  <c r="AI2500" i="12" s="1"/>
  <c r="C1440" i="13" s="1"/>
  <c r="AH2860" i="12"/>
  <c r="AH3447" i="12"/>
  <c r="AH3029" i="12"/>
  <c r="AH3211" i="12"/>
  <c r="AH3121" i="12"/>
  <c r="AH2147" i="12"/>
  <c r="AH2847" i="12"/>
  <c r="AJ2847" i="12" s="1"/>
  <c r="D1093" i="13" s="1"/>
  <c r="AH3316" i="12"/>
  <c r="AJ3316" i="12" s="1"/>
  <c r="D624" i="13" s="1"/>
  <c r="AH565" i="12"/>
  <c r="AJ565" i="12" s="1"/>
  <c r="D3375" i="13" s="1"/>
  <c r="AH3745" i="12"/>
  <c r="AJ3745" i="12" s="1"/>
  <c r="D195" i="13" s="1"/>
  <c r="AH3108" i="12"/>
  <c r="AI3108" i="12" s="1"/>
  <c r="C832" i="13" s="1"/>
  <c r="AH760" i="12"/>
  <c r="AH805" i="12"/>
  <c r="AH3112" i="12"/>
  <c r="AH3482" i="12"/>
  <c r="AI3482" i="12" s="1"/>
  <c r="C458" i="13" s="1"/>
  <c r="AH3545" i="12"/>
  <c r="AH1996" i="12"/>
  <c r="AH2618" i="12"/>
  <c r="AH2764" i="12"/>
  <c r="AH2485" i="12"/>
  <c r="AH473" i="12"/>
  <c r="AH2946" i="12"/>
  <c r="AJ2946" i="12" s="1"/>
  <c r="D994" i="13" s="1"/>
  <c r="AH3567" i="12"/>
  <c r="AJ3567" i="12" s="1"/>
  <c r="D373" i="13" s="1"/>
  <c r="AH2188" i="12"/>
  <c r="AI2188" i="12" s="1"/>
  <c r="C1752" i="13" s="1"/>
  <c r="AH2663" i="12"/>
  <c r="AH434" i="12"/>
  <c r="AH2164" i="12"/>
  <c r="AH2060" i="12"/>
  <c r="AH977" i="12"/>
  <c r="AH3227" i="12"/>
  <c r="AH1597" i="12"/>
  <c r="AJ1597" i="12" s="1"/>
  <c r="D2343" i="13" s="1"/>
  <c r="AH1364" i="12"/>
  <c r="AH3052" i="12"/>
  <c r="AH3416" i="12"/>
  <c r="AI3416" i="12" s="1"/>
  <c r="C524" i="13" s="1"/>
  <c r="AH931" i="12"/>
  <c r="AI931" i="12" s="1"/>
  <c r="C3009" i="13" s="1"/>
  <c r="AH531" i="12"/>
  <c r="AH867" i="12"/>
  <c r="AH844" i="12"/>
  <c r="AH3926" i="12"/>
  <c r="AJ3926" i="12" s="1"/>
  <c r="D14" i="13" s="1"/>
  <c r="AH861" i="12"/>
  <c r="AI861" i="12" s="1"/>
  <c r="C3079" i="13" s="1"/>
  <c r="AH1056" i="12"/>
  <c r="AH2121" i="12"/>
  <c r="AH3306" i="12"/>
  <c r="AH1730" i="12"/>
  <c r="AH1713" i="12"/>
  <c r="AH1316" i="12"/>
  <c r="AJ1316" i="12" s="1"/>
  <c r="D2624" i="13" s="1"/>
  <c r="AH470" i="12"/>
  <c r="AI470" i="12" s="1"/>
  <c r="C3470" i="13" s="1"/>
  <c r="AH2597" i="12"/>
  <c r="AH264" i="12"/>
  <c r="AH708" i="12"/>
  <c r="AH1744" i="12"/>
  <c r="AH498" i="12"/>
  <c r="AH3061" i="12"/>
  <c r="AH156" i="12"/>
  <c r="AH2369" i="12"/>
  <c r="AI2369" i="12" s="1"/>
  <c r="C1571" i="13" s="1"/>
  <c r="AH2516" i="12"/>
  <c r="AI2516" i="12" s="1"/>
  <c r="C1424" i="13" s="1"/>
  <c r="AH1105" i="12"/>
  <c r="AH2192" i="12"/>
  <c r="AJ2192" i="12" s="1"/>
  <c r="D1748" i="13" s="1"/>
  <c r="AH3430" i="12"/>
  <c r="AJ3430" i="12" s="1"/>
  <c r="D510" i="13" s="1"/>
  <c r="AH2337" i="12"/>
  <c r="AH784" i="12"/>
  <c r="AH3696" i="12"/>
  <c r="AH658" i="12"/>
  <c r="AI658" i="12" s="1"/>
  <c r="C3282" i="13" s="1"/>
  <c r="AH1557" i="12"/>
  <c r="AH2297" i="12"/>
  <c r="AH320" i="12"/>
  <c r="AH3450" i="12"/>
  <c r="AH2034" i="12"/>
  <c r="AH846" i="12"/>
  <c r="AH1017" i="12"/>
  <c r="AJ1017" i="12" s="1"/>
  <c r="D2923" i="13" s="1"/>
  <c r="AH3310" i="12"/>
  <c r="AI3310" i="12" s="1"/>
  <c r="C630" i="13" s="1"/>
  <c r="AH798" i="12"/>
  <c r="AJ798" i="12" s="1"/>
  <c r="D3142" i="13" s="1"/>
  <c r="AH3718" i="12"/>
  <c r="AH954" i="12"/>
  <c r="AH1096" i="12"/>
  <c r="AH1122" i="12"/>
  <c r="AH1562" i="12"/>
  <c r="AH1834" i="12"/>
  <c r="AH1909" i="12"/>
  <c r="AI1909" i="12" s="1"/>
  <c r="C2031" i="13" s="1"/>
  <c r="AH1728" i="12"/>
  <c r="AJ1728" i="12" s="1"/>
  <c r="D2212" i="13" s="1"/>
  <c r="AH2182" i="12"/>
  <c r="AJ2182" i="12" s="1"/>
  <c r="D1758" i="13" s="1"/>
  <c r="AH2607" i="12"/>
  <c r="AJ2607" i="12" s="1"/>
  <c r="D1333" i="13" s="1"/>
  <c r="AH3395" i="12"/>
  <c r="AJ3395" i="12" s="1"/>
  <c r="D545" i="13" s="1"/>
  <c r="AH248" i="12"/>
  <c r="AH1611" i="12"/>
  <c r="AH1874" i="12"/>
  <c r="AH682" i="12"/>
  <c r="AI682" i="12" s="1"/>
  <c r="C3258" i="13" s="1"/>
  <c r="AH2760" i="12"/>
  <c r="AI2760" i="12" s="1"/>
  <c r="C1180" i="13" s="1"/>
  <c r="AH893" i="12"/>
  <c r="AH1987" i="12"/>
  <c r="AH2131" i="12"/>
  <c r="AH2827" i="12"/>
  <c r="AH3881" i="12"/>
  <c r="AJ3881" i="12" s="1"/>
  <c r="D59" i="13" s="1"/>
  <c r="AH2967" i="12"/>
  <c r="AJ2967" i="12" s="1"/>
  <c r="D973" i="13" s="1"/>
  <c r="AH3127" i="12"/>
  <c r="AI3127" i="12" s="1"/>
  <c r="C813" i="13" s="1"/>
  <c r="AH980" i="12"/>
  <c r="AJ980" i="12" s="1"/>
  <c r="D2960" i="13" s="1"/>
  <c r="AH2276" i="12"/>
  <c r="AH1318" i="12"/>
  <c r="AH1147" i="12"/>
  <c r="AH729" i="12"/>
  <c r="AH2195" i="12"/>
  <c r="AH1024" i="12"/>
  <c r="AH1927" i="12"/>
  <c r="AJ1927" i="12" s="1"/>
  <c r="D2013" i="13" s="1"/>
  <c r="AH1921" i="12"/>
  <c r="AI1921" i="12" s="1"/>
  <c r="C2019" i="13" s="1"/>
  <c r="AH581" i="12"/>
  <c r="AI581" i="12" s="1"/>
  <c r="C3359" i="13" s="1"/>
  <c r="AH1079" i="12"/>
  <c r="AI1079" i="12" s="1"/>
  <c r="C2861" i="13" s="1"/>
  <c r="AH3193" i="12"/>
  <c r="AJ3193" i="12" s="1"/>
  <c r="D747" i="13" s="1"/>
  <c r="AH1343" i="12"/>
  <c r="AH1554" i="12"/>
  <c r="AH1514" i="12"/>
  <c r="AH969" i="12"/>
  <c r="AJ969" i="12" s="1"/>
  <c r="D2971" i="13" s="1"/>
  <c r="AH1941" i="12"/>
  <c r="AJ1941" i="12" s="1"/>
  <c r="D1999" i="13" s="1"/>
  <c r="AH2322" i="12"/>
  <c r="AH2454" i="12"/>
  <c r="AH563" i="12"/>
  <c r="AH2222" i="12"/>
  <c r="AH2043" i="12"/>
  <c r="AJ2043" i="12" s="1"/>
  <c r="D1897" i="13" s="1"/>
  <c r="AH697" i="12"/>
  <c r="AI697" i="12" s="1"/>
  <c r="C3243" i="13" s="1"/>
  <c r="AH1870" i="12"/>
  <c r="AI1870" i="12" s="1"/>
  <c r="C2070" i="13" s="1"/>
  <c r="AH2439" i="12"/>
  <c r="AJ2439" i="12" s="1"/>
  <c r="D1501" i="13" s="1"/>
  <c r="AH680" i="12"/>
  <c r="AH1070" i="12"/>
  <c r="AH3000" i="12"/>
  <c r="AH3795" i="12"/>
  <c r="AH945" i="12"/>
  <c r="AH2108" i="12"/>
  <c r="AH2370" i="12"/>
  <c r="AI2370" i="12" s="1"/>
  <c r="C1570" i="13" s="1"/>
  <c r="AH386" i="12"/>
  <c r="AJ386" i="12" s="1"/>
  <c r="D3554" i="13" s="1"/>
  <c r="AH3808" i="12"/>
  <c r="AI3808" i="12" s="1"/>
  <c r="C132" i="13" s="1"/>
  <c r="AH2839" i="12"/>
  <c r="AJ2839" i="12" s="1"/>
  <c r="D1101" i="13" s="1"/>
  <c r="AH723" i="12"/>
  <c r="AI723" i="12" s="1"/>
  <c r="C3217" i="13" s="1"/>
  <c r="AH613" i="12"/>
  <c r="AH244" i="12"/>
  <c r="AH3331" i="12"/>
  <c r="AH1810" i="12"/>
  <c r="AI1810" i="12" s="1"/>
  <c r="C2130" i="13" s="1"/>
  <c r="AH2817" i="12"/>
  <c r="AJ2817" i="12" s="1"/>
  <c r="D1123" i="13" s="1"/>
  <c r="AH2866" i="12"/>
  <c r="AH2320" i="12"/>
  <c r="AH895" i="12"/>
  <c r="AH2821" i="12"/>
  <c r="AH2588" i="12"/>
  <c r="AH637" i="12"/>
  <c r="AI637" i="12" s="1"/>
  <c r="C3303" i="13" s="1"/>
  <c r="AH3060" i="12"/>
  <c r="AI3060" i="12" s="1"/>
  <c r="C880" i="13" s="1"/>
  <c r="AH956" i="12"/>
  <c r="AH2795" i="12"/>
  <c r="AH1256" i="12"/>
  <c r="AH1044" i="12"/>
  <c r="AH2835" i="12"/>
  <c r="AH1193" i="12"/>
  <c r="AH1693" i="12"/>
  <c r="AH2256" i="12"/>
  <c r="AI2256" i="12" s="1"/>
  <c r="C1684" i="13" s="1"/>
  <c r="AH193" i="12"/>
  <c r="AI193" i="12" s="1"/>
  <c r="C3747" i="13" s="1"/>
  <c r="AH3238" i="12"/>
  <c r="AI3238" i="12" s="1"/>
  <c r="C702" i="13" s="1"/>
  <c r="AH485" i="12"/>
  <c r="AI485" i="12" s="1"/>
  <c r="C3455" i="13" s="1"/>
  <c r="AH160" i="12"/>
  <c r="AI160" i="12" s="1"/>
  <c r="C3780" i="13" s="1"/>
  <c r="AH2003" i="12"/>
  <c r="AH1020" i="12"/>
  <c r="AH1073" i="12"/>
  <c r="AH1111" i="12"/>
  <c r="AI1111" i="12" s="1"/>
  <c r="C2829" i="13" s="1"/>
  <c r="AH2081" i="12"/>
  <c r="AI2081" i="12" s="1"/>
  <c r="C1859" i="13" s="1"/>
  <c r="AH519" i="12"/>
  <c r="AH1775" i="12"/>
  <c r="AH2035" i="12"/>
  <c r="AH1813" i="12"/>
  <c r="AH2099" i="12"/>
  <c r="AJ2099" i="12" s="1"/>
  <c r="D1841" i="13" s="1"/>
  <c r="AH3590" i="12"/>
  <c r="AJ3590" i="12" s="1"/>
  <c r="D350" i="13" s="1"/>
  <c r="AH176" i="12"/>
  <c r="AI176" i="12" s="1"/>
  <c r="C3764" i="13" s="1"/>
  <c r="AH2496" i="12"/>
  <c r="AI2496" i="12" s="1"/>
  <c r="C1444" i="13" s="1"/>
  <c r="AH1307" i="12"/>
  <c r="AH2237" i="12"/>
  <c r="AH582" i="12"/>
  <c r="AH216" i="12"/>
  <c r="AH3464" i="12"/>
  <c r="AH133" i="12"/>
  <c r="AH2628" i="12"/>
  <c r="AJ2628" i="12" s="1"/>
  <c r="D1312" i="13" s="1"/>
  <c r="AH283" i="12"/>
  <c r="AI283" i="12" s="1"/>
  <c r="C3657" i="13" s="1"/>
  <c r="AH1919" i="12"/>
  <c r="AH1586" i="12"/>
  <c r="AI1586" i="12" s="1"/>
  <c r="C2354" i="13" s="1"/>
  <c r="AH1267" i="12"/>
  <c r="AJ1267" i="12" s="1"/>
  <c r="D2673" i="13" s="1"/>
  <c r="AH2958" i="12"/>
  <c r="AH1202" i="12"/>
  <c r="AI1202" i="12" s="1"/>
  <c r="C2738" i="13" s="1"/>
  <c r="AH1761" i="12"/>
  <c r="AH897" i="12"/>
  <c r="AJ897" i="12" s="1"/>
  <c r="D3043" i="13" s="1"/>
  <c r="AH2388" i="12"/>
  <c r="AI2388" i="12" s="1"/>
  <c r="C1552" i="13" s="1"/>
  <c r="AH806" i="12"/>
  <c r="AH2290" i="12"/>
  <c r="AH385" i="12"/>
  <c r="AH1645" i="12"/>
  <c r="AH3704" i="12"/>
  <c r="AH1490" i="12"/>
  <c r="AJ1490" i="12" s="1"/>
  <c r="D2450" i="13" s="1"/>
  <c r="AH1223" i="12"/>
  <c r="AJ1223" i="12" s="1"/>
  <c r="D2717" i="13" s="1"/>
  <c r="AH972" i="12"/>
  <c r="AJ972" i="12" s="1"/>
  <c r="D2968" i="13" s="1"/>
  <c r="AH985" i="12"/>
  <c r="AH1016" i="12"/>
  <c r="AH3446" i="12"/>
  <c r="AH2084" i="12"/>
  <c r="AH678" i="12"/>
  <c r="AJ678" i="12" s="1"/>
  <c r="D3262" i="13" s="1"/>
  <c r="AH2168" i="12"/>
  <c r="AH803" i="12"/>
  <c r="AJ803" i="12" s="1"/>
  <c r="D3137" i="13" s="1"/>
  <c r="AH1338" i="12"/>
  <c r="AJ1338" i="12" s="1"/>
  <c r="D2602" i="13" s="1"/>
  <c r="AH2520" i="12"/>
  <c r="AI2520" i="12" s="1"/>
  <c r="C1420" i="13" s="1"/>
  <c r="AH3593" i="12"/>
  <c r="AJ3593" i="12" s="1"/>
  <c r="D347" i="13" s="1"/>
  <c r="AH265" i="12"/>
  <c r="AJ265" i="12" s="1"/>
  <c r="D3675" i="13" s="1"/>
  <c r="AH1507" i="12"/>
  <c r="AH2927" i="12"/>
  <c r="AH3264" i="12"/>
  <c r="AH639" i="12"/>
  <c r="AI639" i="12" s="1"/>
  <c r="C3301" i="13" s="1"/>
  <c r="AH1253" i="12"/>
  <c r="AJ1253" i="12" s="1"/>
  <c r="D2687" i="13" s="1"/>
  <c r="AH1726" i="12"/>
  <c r="AH711" i="12"/>
  <c r="AH1889" i="12"/>
  <c r="AH1825" i="12"/>
  <c r="AH2674" i="12"/>
  <c r="AI2674" i="12" s="1"/>
  <c r="C1266" i="13" s="1"/>
  <c r="AH3014" i="12"/>
  <c r="AI3014" i="12" s="1"/>
  <c r="C926" i="13" s="1"/>
  <c r="AH2642" i="12"/>
  <c r="AJ2642" i="12" s="1"/>
  <c r="D1298" i="13" s="1"/>
  <c r="AH205" i="12"/>
  <c r="AI205" i="12" s="1"/>
  <c r="C3735" i="13" s="1"/>
  <c r="AH672" i="12"/>
  <c r="AH2163" i="12"/>
  <c r="AH1393" i="12"/>
  <c r="AH2698" i="12"/>
  <c r="AH1162" i="12"/>
  <c r="AH3349" i="12"/>
  <c r="AH2200" i="12"/>
  <c r="AI2200" i="12" s="1"/>
  <c r="C1740" i="13" s="1"/>
  <c r="AH1552" i="12"/>
  <c r="AJ1552" i="12" s="1"/>
  <c r="D2388" i="13" s="1"/>
  <c r="AH2617" i="12"/>
  <c r="AI2617" i="12" s="1"/>
  <c r="C1323" i="13" s="1"/>
  <c r="AH1925" i="12"/>
  <c r="AJ1925" i="12" s="1"/>
  <c r="D2015" i="13" s="1"/>
  <c r="AH764" i="12"/>
  <c r="AJ764" i="12" s="1"/>
  <c r="D3176" i="13" s="1"/>
  <c r="AH2491" i="12"/>
  <c r="AH1427" i="12"/>
  <c r="AI1427" i="12" s="1"/>
  <c r="C2513" i="13" s="1"/>
  <c r="AH2678" i="12"/>
  <c r="AH903" i="12"/>
  <c r="AI903" i="12" s="1"/>
  <c r="C3037" i="13" s="1"/>
  <c r="AH1413" i="12"/>
  <c r="AI1413" i="12" s="1"/>
  <c r="C2527" i="13" s="1"/>
  <c r="AH1178" i="12"/>
  <c r="AH1272" i="12"/>
  <c r="AH881" i="12"/>
  <c r="AH1422" i="12"/>
  <c r="AH3584" i="12"/>
  <c r="AI3584" i="12" s="1"/>
  <c r="C356" i="13" s="1"/>
  <c r="AH2679" i="12"/>
  <c r="AJ2679" i="12" s="1"/>
  <c r="D1261" i="13" s="1"/>
  <c r="AH1330" i="12"/>
  <c r="AJ1330" i="12" s="1"/>
  <c r="D2610" i="13" s="1"/>
  <c r="AH417" i="12"/>
  <c r="AJ417" i="12" s="1"/>
  <c r="D3523" i="13" s="1"/>
  <c r="AH1063" i="12"/>
  <c r="AH1350" i="12"/>
  <c r="AH3494" i="12"/>
  <c r="AH821" i="12"/>
  <c r="AH1302" i="12"/>
  <c r="AI1302" i="12" s="1"/>
  <c r="C2638" i="13" s="1"/>
  <c r="AH182" i="12"/>
  <c r="AH1346" i="12"/>
  <c r="AJ1346" i="12" s="1"/>
  <c r="D2594" i="13" s="1"/>
  <c r="AH524" i="12"/>
  <c r="AJ524" i="12" s="1"/>
  <c r="D3416" i="13" s="1"/>
  <c r="AH1408" i="12"/>
  <c r="AH2947" i="12"/>
  <c r="AI2947" i="12" s="1"/>
  <c r="C993" i="13" s="1"/>
  <c r="AH1910" i="12"/>
  <c r="AJ1910" i="12" s="1"/>
  <c r="D2030" i="13" s="1"/>
  <c r="AH1603" i="12"/>
  <c r="AH2842" i="12"/>
  <c r="AH1605" i="12"/>
  <c r="AH1191" i="12"/>
  <c r="AJ1191" i="12" s="1"/>
  <c r="D2749" i="13" s="1"/>
  <c r="AH388" i="12"/>
  <c r="AI388" i="12" s="1"/>
  <c r="C3552" i="13" s="1"/>
  <c r="AH575" i="12"/>
  <c r="AH2865" i="12"/>
  <c r="AH1229" i="12"/>
  <c r="AH1815" i="12"/>
  <c r="AH2752" i="12"/>
  <c r="AI2752" i="12" s="1"/>
  <c r="C1188" i="13" s="1"/>
  <c r="AH1078" i="12"/>
  <c r="AI1078" i="12" s="1"/>
  <c r="C2862" i="13" s="1"/>
  <c r="AH1303" i="12"/>
  <c r="AI1303" i="12" s="1"/>
  <c r="C2637" i="13" s="1"/>
  <c r="AH2910" i="12"/>
  <c r="AJ2910" i="12" s="1"/>
  <c r="D1030" i="13" s="1"/>
  <c r="AH2476" i="12"/>
  <c r="AH2523" i="12"/>
  <c r="AH3599" i="12"/>
  <c r="AH2953" i="12"/>
  <c r="AH315" i="12"/>
  <c r="AH405" i="12"/>
  <c r="AH866" i="12"/>
  <c r="AI866" i="12" s="1"/>
  <c r="C3074" i="13" s="1"/>
  <c r="AH1095" i="12"/>
  <c r="AI1095" i="12" s="1"/>
  <c r="C2845" i="13" s="1"/>
  <c r="AH1125" i="12"/>
  <c r="AI1125" i="12" s="1"/>
  <c r="C2815" i="13" s="1"/>
  <c r="AH168" i="12"/>
  <c r="AI168" i="12" s="1"/>
  <c r="C3772" i="13" s="1"/>
  <c r="AH223" i="12"/>
  <c r="AJ223" i="12" s="1"/>
  <c r="D3717" i="13" s="1"/>
  <c r="AH1887" i="12"/>
  <c r="AH3518" i="12"/>
  <c r="AJ3518" i="12" s="1"/>
  <c r="D422" i="13" s="1"/>
  <c r="AH3098" i="12"/>
  <c r="AH894" i="12"/>
  <c r="AI894" i="12" s="1"/>
  <c r="C3046" i="13" s="1"/>
  <c r="AH2470" i="12"/>
  <c r="AI2470" i="12" s="1"/>
  <c r="C1470" i="13" s="1"/>
  <c r="AH2499" i="12"/>
  <c r="AH1404" i="12"/>
  <c r="AH1710" i="12"/>
  <c r="AH2734" i="12"/>
  <c r="AH1669" i="12"/>
  <c r="AJ1669" i="12" s="1"/>
  <c r="D2271" i="13" s="1"/>
  <c r="AH3207" i="12"/>
  <c r="AJ3207" i="12" s="1"/>
  <c r="D733" i="13" s="1"/>
  <c r="AH2243" i="12"/>
  <c r="AI2243" i="12" s="1"/>
  <c r="C1697" i="13" s="1"/>
  <c r="AH3520" i="12"/>
  <c r="AJ3520" i="12" s="1"/>
  <c r="D420" i="13" s="1"/>
  <c r="AH2039" i="12"/>
  <c r="AH1823" i="12"/>
  <c r="AH3171" i="12"/>
  <c r="AH147" i="12"/>
  <c r="AH1299" i="12"/>
  <c r="AJ1299" i="12" s="1"/>
  <c r="D2641" i="13" s="1"/>
  <c r="AH364" i="12"/>
  <c r="AH638" i="12"/>
  <c r="AJ638" i="12" s="1"/>
  <c r="D3302" i="13" s="1"/>
  <c r="AH2896" i="12"/>
  <c r="AJ2896" i="12" s="1"/>
  <c r="D1044" i="13" s="1"/>
  <c r="AH2573" i="12"/>
  <c r="AJ2573" i="12" s="1"/>
  <c r="D1367" i="13" s="1"/>
  <c r="AH748" i="12"/>
  <c r="AI748" i="12" s="1"/>
  <c r="C3192" i="13" s="1"/>
  <c r="AH591" i="12"/>
  <c r="AI591" i="12" s="1"/>
  <c r="C3349" i="13" s="1"/>
  <c r="AH1522" i="12"/>
  <c r="AH273" i="12"/>
  <c r="AH938" i="12"/>
  <c r="AH919" i="12"/>
  <c r="AJ919" i="12" s="1"/>
  <c r="D3021" i="13" s="1"/>
  <c r="AH1278" i="12"/>
  <c r="AJ1278" i="12" s="1"/>
  <c r="D2662" i="13" s="1"/>
  <c r="AH2008" i="12"/>
  <c r="AH2398" i="12"/>
  <c r="AH3496" i="12"/>
  <c r="AH1292" i="12"/>
  <c r="AH2524" i="12"/>
  <c r="AI2524" i="12" s="1"/>
  <c r="C1416" i="13" s="1"/>
  <c r="AH453" i="12"/>
  <c r="AI453" i="12" s="1"/>
  <c r="C3487" i="13" s="1"/>
  <c r="AH1319" i="12"/>
  <c r="AJ1319" i="12" s="1"/>
  <c r="D2621" i="13" s="1"/>
  <c r="AH1868" i="12"/>
  <c r="AJ1868" i="12" s="1"/>
  <c r="D2072" i="13" s="1"/>
  <c r="AH2278" i="12"/>
  <c r="AH686" i="12"/>
  <c r="AH820" i="12"/>
  <c r="AH950" i="12"/>
  <c r="AH1372" i="12"/>
  <c r="AH693" i="12"/>
  <c r="AH1166" i="12"/>
  <c r="AJ1166" i="12" s="1"/>
  <c r="D2774" i="13" s="1"/>
  <c r="AH276" i="12"/>
  <c r="AJ276" i="12" s="1"/>
  <c r="D3664" i="13" s="1"/>
  <c r="AH294" i="12"/>
  <c r="AI294" i="12" s="1"/>
  <c r="C3646" i="13" s="1"/>
  <c r="AH274" i="12"/>
  <c r="AI274" i="12" s="1"/>
  <c r="C3666" i="13" s="1"/>
  <c r="AH1564" i="12"/>
  <c r="AJ1564" i="12" s="1"/>
  <c r="D2376" i="13" s="1"/>
  <c r="AH3607" i="12"/>
  <c r="AH923" i="12"/>
  <c r="AJ923" i="12" s="1"/>
  <c r="D3017" i="13" s="1"/>
  <c r="AH928" i="12"/>
  <c r="AH1477" i="12"/>
  <c r="AI1477" i="12" s="1"/>
  <c r="C2463" i="13" s="1"/>
  <c r="AH1184" i="12"/>
  <c r="AI1184" i="12" s="1"/>
  <c r="C2756" i="13" s="1"/>
  <c r="AH3791" i="12"/>
  <c r="AH1418" i="12"/>
  <c r="AH334" i="12"/>
  <c r="AH728" i="12"/>
  <c r="AH1033" i="12"/>
  <c r="AJ1033" i="12" s="1"/>
  <c r="D2907" i="13" s="1"/>
  <c r="AH2368" i="12"/>
  <c r="AJ2368" i="12" s="1"/>
  <c r="D1572" i="13" s="1"/>
  <c r="AH2469" i="12"/>
  <c r="AI2469" i="12" s="1"/>
  <c r="C1471" i="13" s="1"/>
  <c r="AH2983" i="12"/>
  <c r="AJ2983" i="12" s="1"/>
  <c r="D957" i="13" s="1"/>
  <c r="AH342" i="12"/>
  <c r="AH1222" i="12"/>
  <c r="AH2794" i="12"/>
  <c r="AH1006" i="12"/>
  <c r="AH1266" i="12"/>
  <c r="AJ1266" i="12" s="1"/>
  <c r="D2674" i="13" s="1"/>
  <c r="AH3067" i="12"/>
  <c r="AH1753" i="12"/>
  <c r="AI1753" i="12" s="1"/>
  <c r="C2187" i="13" s="1"/>
  <c r="AH3300" i="12"/>
  <c r="AI3300" i="12" s="1"/>
  <c r="C640" i="13" s="1"/>
  <c r="AH2209" i="12"/>
  <c r="AI2209" i="12" s="1"/>
  <c r="C1731" i="13" s="1"/>
  <c r="AH1752" i="12"/>
  <c r="AJ1752" i="12" s="1"/>
  <c r="D2188" i="13" s="1"/>
  <c r="AH2935" i="12"/>
  <c r="AI2935" i="12" s="1"/>
  <c r="C1005" i="13" s="1"/>
  <c r="AH2577" i="12"/>
  <c r="AH1608" i="12"/>
  <c r="AH2932" i="12"/>
  <c r="AH3294" i="12"/>
  <c r="AI3294" i="12" s="1"/>
  <c r="C646" i="13" s="1"/>
  <c r="AH3625" i="12"/>
  <c r="AI3625" i="12" s="1"/>
  <c r="C315" i="13" s="1"/>
  <c r="AH3536" i="12"/>
  <c r="AH3059" i="12"/>
  <c r="AH2342" i="12"/>
  <c r="AH3364" i="12"/>
  <c r="AH1135" i="12"/>
  <c r="AI1135" i="12" s="1"/>
  <c r="C2805" i="13" s="1"/>
  <c r="AH1576" i="12"/>
  <c r="AI1576" i="12" s="1"/>
  <c r="C2364" i="13" s="1"/>
  <c r="AH1634" i="12"/>
  <c r="AJ1634" i="12" s="1"/>
  <c r="D2306" i="13" s="1"/>
  <c r="AH3421" i="12"/>
  <c r="AI3421" i="12" s="1"/>
  <c r="C519" i="13" s="1"/>
  <c r="AH3658" i="12"/>
  <c r="AH3377" i="12"/>
  <c r="AH1879" i="12"/>
  <c r="AH2279" i="12"/>
  <c r="AH1458" i="12"/>
  <c r="AH2697" i="12"/>
  <c r="AH3417" i="12"/>
  <c r="AJ3417" i="12" s="1"/>
  <c r="D523" i="13" s="1"/>
  <c r="AH1607" i="12"/>
  <c r="AI1607" i="12" s="1"/>
  <c r="C2333" i="13" s="1"/>
  <c r="AH1435" i="12"/>
  <c r="AH284" i="12"/>
  <c r="AJ284" i="12" s="1"/>
  <c r="D3656" i="13" s="1"/>
  <c r="AH1918" i="12"/>
  <c r="AJ1918" i="12" s="1"/>
  <c r="D2022" i="13" s="1"/>
  <c r="AH2596" i="12"/>
  <c r="AH1084" i="12"/>
  <c r="AI1084" i="12" s="1"/>
  <c r="C2856" i="13" s="1"/>
  <c r="AH1958" i="12"/>
  <c r="AH2319" i="12"/>
  <c r="AJ2319" i="12" s="1"/>
  <c r="D1621" i="13" s="1"/>
  <c r="AH1347" i="12"/>
  <c r="AJ1347" i="12" s="1"/>
  <c r="D2593" i="13" s="1"/>
  <c r="AH2833" i="12"/>
  <c r="AH510" i="12"/>
  <c r="AH3932" i="12"/>
  <c r="AH3849" i="12"/>
  <c r="AH2715" i="12"/>
  <c r="AJ2715" i="12" s="1"/>
  <c r="D1225" i="13" s="1"/>
  <c r="AH770" i="12"/>
  <c r="AI770" i="12" s="1"/>
  <c r="C3170" i="13" s="1"/>
  <c r="AH3467" i="12"/>
  <c r="AI3467" i="12" s="1"/>
  <c r="C473" i="13" s="1"/>
  <c r="AH984" i="12"/>
  <c r="AJ984" i="12" s="1"/>
  <c r="D2956" i="13" s="1"/>
  <c r="AH1604" i="12"/>
  <c r="AH1234" i="12"/>
  <c r="AH1118" i="12"/>
  <c r="AH2440" i="12"/>
  <c r="AH2271" i="12"/>
  <c r="AI2271" i="12" s="1"/>
  <c r="C1669" i="13" s="1"/>
  <c r="AH203" i="12"/>
  <c r="AH257" i="12"/>
  <c r="AI257" i="12" s="1"/>
  <c r="C3683" i="13" s="1"/>
  <c r="AH577" i="12"/>
  <c r="AJ577" i="12" s="1"/>
  <c r="D3363" i="13" s="1"/>
  <c r="AH2504" i="12"/>
  <c r="AJ2504" i="12" s="1"/>
  <c r="D1436" i="13" s="1"/>
  <c r="AH2695" i="12"/>
  <c r="AI2695" i="12" s="1"/>
  <c r="C1245" i="13" s="1"/>
  <c r="AH2601" i="12"/>
  <c r="AJ2601" i="12" s="1"/>
  <c r="D1339" i="13" s="1"/>
  <c r="AH2483" i="12"/>
  <c r="AH456" i="12"/>
  <c r="AH1656" i="12"/>
  <c r="AH2870" i="12"/>
  <c r="AJ2870" i="12" s="1"/>
  <c r="D1070" i="13" s="1"/>
  <c r="AH2729" i="12"/>
  <c r="AI2729" i="12" s="1"/>
  <c r="C1211" i="13" s="1"/>
  <c r="AH3267" i="12"/>
  <c r="AH3036" i="12"/>
  <c r="AH2533" i="12"/>
  <c r="AH3524" i="12"/>
  <c r="AH2904" i="12"/>
  <c r="AI2904" i="12" s="1"/>
  <c r="C1036" i="13" s="1"/>
  <c r="AH521" i="12"/>
  <c r="AI521" i="12" s="1"/>
  <c r="C3419" i="13" s="1"/>
  <c r="AH2028" i="12"/>
  <c r="AI2028" i="12" s="1"/>
  <c r="C1912" i="13" s="1"/>
  <c r="AH1059" i="12"/>
  <c r="AJ1059" i="12" s="1"/>
  <c r="D2881" i="13" s="1"/>
  <c r="AH1441" i="12"/>
  <c r="AH2134" i="12"/>
  <c r="AH3119" i="12"/>
  <c r="AH2902" i="12"/>
  <c r="AH3263" i="12"/>
  <c r="AH1981" i="12"/>
  <c r="AH981" i="12"/>
  <c r="AJ981" i="12" s="1"/>
  <c r="D2959" i="13" s="1"/>
  <c r="AH2196" i="12"/>
  <c r="AJ2196" i="12" s="1"/>
  <c r="D1744" i="13" s="1"/>
  <c r="AH731" i="12"/>
  <c r="AH2814" i="12"/>
  <c r="AI2814" i="12" s="1"/>
  <c r="C1126" i="13" s="1"/>
  <c r="AH2420" i="12"/>
  <c r="AJ2420" i="12" s="1"/>
  <c r="D1520" i="13" s="1"/>
  <c r="AH2534" i="12"/>
  <c r="AH426" i="12"/>
  <c r="AI426" i="12" s="1"/>
  <c r="C3514" i="13" s="1"/>
  <c r="AH1655" i="12"/>
  <c r="AH1699" i="12"/>
  <c r="AI1699" i="12" s="1"/>
  <c r="C2241" i="13" s="1"/>
  <c r="AH704" i="12"/>
  <c r="AJ704" i="12" s="1"/>
  <c r="D3236" i="13" s="1"/>
  <c r="AH1614" i="12"/>
  <c r="AH3413" i="12"/>
  <c r="AH353" i="12"/>
  <c r="AH2123" i="12"/>
  <c r="AH3242" i="12"/>
  <c r="AJ3242" i="12" s="1"/>
  <c r="D698" i="13" s="1"/>
  <c r="AH1995" i="12"/>
  <c r="AJ1995" i="12" s="1"/>
  <c r="D1945" i="13" s="1"/>
  <c r="AH382" i="12"/>
  <c r="AI382" i="12" s="1"/>
  <c r="C3558" i="13" s="1"/>
  <c r="AH620" i="12"/>
  <c r="AJ620" i="12" s="1"/>
  <c r="D3320" i="13" s="1"/>
  <c r="AH1257" i="12"/>
  <c r="AH2915" i="12"/>
  <c r="AH835" i="12"/>
  <c r="AH387" i="12"/>
  <c r="AH3017" i="12"/>
  <c r="AJ3017" i="12" s="1"/>
  <c r="D923" i="13" s="1"/>
  <c r="AH1997" i="12"/>
  <c r="AH815" i="12"/>
  <c r="AJ815" i="12" s="1"/>
  <c r="D3125" i="13" s="1"/>
  <c r="AH2746" i="12"/>
  <c r="AJ2746" i="12" s="1"/>
  <c r="D1194" i="13" s="1"/>
  <c r="AH961" i="12"/>
  <c r="AJ961" i="12" s="1"/>
  <c r="D2979" i="13" s="1"/>
  <c r="AH3673" i="12"/>
  <c r="AI3673" i="12" s="1"/>
  <c r="C267" i="13" s="1"/>
  <c r="AH1260" i="12"/>
  <c r="AI1260" i="12" s="1"/>
  <c r="C2680" i="13" s="1"/>
  <c r="AH3199" i="12"/>
  <c r="AH2845" i="12"/>
  <c r="AH347" i="12"/>
  <c r="AH2402" i="12"/>
  <c r="AI2402" i="12" s="1"/>
  <c r="C1538" i="13" s="1"/>
  <c r="AH1816" i="12"/>
  <c r="AI1816" i="12" s="1"/>
  <c r="C2124" i="13" s="1"/>
  <c r="AH1305" i="12"/>
  <c r="AH1077" i="12"/>
  <c r="AH467" i="12"/>
  <c r="AH951" i="12"/>
  <c r="AH3568" i="12"/>
  <c r="AJ3568" i="12" s="1"/>
  <c r="D372" i="13" s="1"/>
  <c r="AH2089" i="12"/>
  <c r="AJ2089" i="12" s="1"/>
  <c r="D1851" i="13" s="1"/>
  <c r="AH1312" i="12"/>
  <c r="AI1312" i="12" s="1"/>
  <c r="C2628" i="13" s="1"/>
  <c r="AH2803" i="12"/>
  <c r="AI2803" i="12" s="1"/>
  <c r="C1137" i="13" s="1"/>
  <c r="AH1023" i="12"/>
  <c r="AH235" i="12"/>
  <c r="AH2387" i="12"/>
  <c r="AH134" i="12"/>
  <c r="AH1327" i="12"/>
  <c r="AH2735" i="12"/>
  <c r="AH462" i="12"/>
  <c r="AJ462" i="12" s="1"/>
  <c r="D3478" i="13" s="1"/>
  <c r="AH2159" i="12"/>
  <c r="AI2159" i="12" s="1"/>
  <c r="C1781" i="13" s="1"/>
  <c r="AH2595" i="12"/>
  <c r="AI2595" i="12" s="1"/>
  <c r="C1345" i="13" s="1"/>
  <c r="AH2176" i="12"/>
  <c r="AI2176" i="12" s="1"/>
  <c r="C1764" i="13" s="1"/>
  <c r="AH2612" i="12"/>
  <c r="AI2612" i="12" s="1"/>
  <c r="C1328" i="13" s="1"/>
  <c r="AH1553" i="12"/>
  <c r="AH1277" i="12"/>
  <c r="AI1277" i="12" s="1"/>
  <c r="C2663" i="13" s="1"/>
  <c r="AH370" i="12"/>
  <c r="AH2771" i="12"/>
  <c r="AI2771" i="12" s="1"/>
  <c r="C1169" i="13" s="1"/>
  <c r="AH373" i="12"/>
  <c r="AI373" i="12" s="1"/>
  <c r="C3567" i="13" s="1"/>
  <c r="AH3837" i="12"/>
  <c r="AH1311" i="12"/>
  <c r="AH850" i="12"/>
  <c r="AH404" i="12"/>
  <c r="AH170" i="12"/>
  <c r="AJ170" i="12" s="1"/>
  <c r="D3770" i="13" s="1"/>
  <c r="AH508" i="12"/>
  <c r="AJ508" i="12" s="1"/>
  <c r="D3432" i="13" s="1"/>
  <c r="AH1972" i="12"/>
  <c r="AI1972" i="12" s="1"/>
  <c r="C1968" i="13" s="1"/>
  <c r="AH412" i="12"/>
  <c r="AJ412" i="12" s="1"/>
  <c r="D3528" i="13" s="1"/>
  <c r="AH1127" i="12"/>
  <c r="AH1037" i="12"/>
  <c r="AH1742" i="12"/>
  <c r="AH1254" i="12"/>
  <c r="AH1368" i="12"/>
  <c r="AI1368" i="12" s="1"/>
  <c r="C2572" i="13" s="1"/>
  <c r="AH2881" i="12"/>
  <c r="AH1324" i="12"/>
  <c r="AJ1324" i="12" s="1"/>
  <c r="D2616" i="13" s="1"/>
  <c r="AH2840" i="12"/>
  <c r="AI2840" i="12" s="1"/>
  <c r="C1100" i="13" s="1"/>
  <c r="AH1356" i="12"/>
  <c r="AH2085" i="12"/>
  <c r="AJ2085" i="12" s="1"/>
  <c r="D1855" i="13" s="1"/>
  <c r="AH2742" i="12"/>
  <c r="AI2742" i="12" s="1"/>
  <c r="C1198" i="13" s="1"/>
  <c r="AH2773" i="12"/>
  <c r="AH1624" i="12"/>
  <c r="AH3730" i="12"/>
  <c r="AH2032" i="12"/>
  <c r="AJ2032" i="12" s="1"/>
  <c r="D1908" i="13" s="1"/>
  <c r="AH755" i="12"/>
  <c r="AI755" i="12" s="1"/>
  <c r="C3185" i="13" s="1"/>
  <c r="AH2166" i="12"/>
  <c r="AH1348" i="12"/>
  <c r="AH2537" i="12"/>
  <c r="AH3291" i="12"/>
  <c r="AH1662" i="12"/>
  <c r="AI1662" i="12" s="1"/>
  <c r="C2278" i="13" s="1"/>
  <c r="AH739" i="12"/>
  <c r="AJ739" i="12" s="1"/>
  <c r="D3201" i="13" s="1"/>
  <c r="AH3537" i="12"/>
  <c r="AI3537" i="12" s="1"/>
  <c r="C403" i="13" s="1"/>
  <c r="AH1819" i="12"/>
  <c r="AJ1819" i="12" s="1"/>
  <c r="D2121" i="13" s="1"/>
  <c r="AH642" i="12"/>
  <c r="AH1781" i="12"/>
  <c r="AH3384" i="12"/>
  <c r="AH1090" i="12"/>
  <c r="AH487" i="12"/>
  <c r="AH1344" i="12"/>
  <c r="AH3113" i="12"/>
  <c r="AI3113" i="12" s="1"/>
  <c r="C827" i="13" s="1"/>
  <c r="AH551" i="12"/>
  <c r="AI551" i="12" s="1"/>
  <c r="C3389" i="13" s="1"/>
  <c r="AH1097" i="12"/>
  <c r="AJ1097" i="12" s="1"/>
  <c r="D2843" i="13" s="1"/>
  <c r="AH1215" i="12"/>
  <c r="AJ1215" i="12" s="1"/>
  <c r="D2725" i="13" s="1"/>
  <c r="AH1782" i="12"/>
  <c r="AJ1782" i="12" s="1"/>
  <c r="D2158" i="13" s="1"/>
  <c r="AH3725" i="12"/>
  <c r="AH243" i="12"/>
  <c r="AJ243" i="12" s="1"/>
  <c r="D3697" i="13" s="1"/>
  <c r="AH2859" i="12"/>
  <c r="AH371" i="12"/>
  <c r="AJ371" i="12" s="1"/>
  <c r="D3569" i="13" s="1"/>
  <c r="AH277" i="12"/>
  <c r="AJ277" i="12" s="1"/>
  <c r="D3663" i="13" s="1"/>
  <c r="AH1204" i="12"/>
  <c r="AH3338" i="12"/>
  <c r="AH663" i="12"/>
  <c r="AH2037" i="12"/>
  <c r="AH321" i="12"/>
  <c r="AI321" i="12" s="1"/>
  <c r="C3619" i="13" s="1"/>
  <c r="AH372" i="12"/>
  <c r="AI372" i="12" s="1"/>
  <c r="C3568" i="13" s="1"/>
  <c r="AH2249" i="12"/>
  <c r="AJ2249" i="12" s="1"/>
  <c r="D1691" i="13" s="1"/>
  <c r="AH3915" i="12"/>
  <c r="AJ3915" i="12" s="1"/>
  <c r="D25" i="13" s="1"/>
  <c r="AH743" i="12"/>
  <c r="AH3727" i="12"/>
  <c r="AH1430" i="12"/>
  <c r="AH2804" i="12"/>
  <c r="AH1882" i="12"/>
  <c r="AI1882" i="12" s="1"/>
  <c r="C2058" i="13" s="1"/>
  <c r="AH1098" i="12"/>
  <c r="AH2167" i="12"/>
  <c r="AJ2167" i="12" s="1"/>
  <c r="D1773" i="13" s="1"/>
  <c r="AH3726" i="12"/>
  <c r="AJ3726" i="12" s="1"/>
  <c r="D214" i="13" s="1"/>
  <c r="AH1431" i="12"/>
  <c r="AH1545" i="12"/>
  <c r="AI1545" i="12" s="1"/>
  <c r="C2395" i="13" s="1"/>
  <c r="AH1548" i="12"/>
  <c r="AI1548" i="12" s="1"/>
  <c r="C2392" i="13" s="1"/>
  <c r="AH3547" i="12"/>
  <c r="AH1482" i="12"/>
  <c r="AH271" i="12"/>
  <c r="AH1082" i="12"/>
  <c r="AJ1082" i="12" s="1"/>
  <c r="D2858" i="13" s="1"/>
  <c r="AH666" i="12"/>
  <c r="AJ666" i="12" s="1"/>
  <c r="D3274" i="13" s="1"/>
  <c r="AH2360" i="12"/>
  <c r="AH2634" i="12"/>
  <c r="AH1047" i="12"/>
  <c r="AH1547" i="12"/>
  <c r="AH472" i="12"/>
  <c r="AJ472" i="12" s="1"/>
  <c r="D3468" i="13" s="1"/>
  <c r="AH2928" i="12"/>
  <c r="AJ2928" i="12" s="1"/>
  <c r="D1012" i="13" s="1"/>
  <c r="AH197" i="12"/>
  <c r="AJ197" i="12" s="1"/>
  <c r="D3743" i="13" s="1"/>
  <c r="AH3196" i="12"/>
  <c r="AJ3196" i="12" s="1"/>
  <c r="D744" i="13" s="1"/>
  <c r="AH1163" i="12"/>
  <c r="AH3154" i="12"/>
  <c r="AH528" i="12"/>
  <c r="AH2252" i="12"/>
  <c r="AH2512" i="12"/>
  <c r="AI2512" i="12" s="1"/>
  <c r="C1428" i="13" s="1"/>
  <c r="AH1940" i="12"/>
  <c r="AH2762" i="12"/>
  <c r="AJ2762" i="12" s="1"/>
  <c r="D1178" i="13" s="1"/>
  <c r="AH2517" i="12"/>
  <c r="AI2517" i="12" s="1"/>
  <c r="C1423" i="13" s="1"/>
  <c r="AH2092" i="12"/>
  <c r="AH2253" i="12"/>
  <c r="AJ2253" i="12" s="1"/>
  <c r="D1687" i="13" s="1"/>
  <c r="AH3744" i="12"/>
  <c r="AJ3744" i="12" s="1"/>
  <c r="D196" i="13" s="1"/>
  <c r="AH595" i="12"/>
  <c r="AH2138" i="12"/>
  <c r="AI2138" i="12" s="1"/>
  <c r="C1802" i="13" s="1"/>
  <c r="AH1021" i="12"/>
  <c r="AH2551" i="12"/>
  <c r="AJ2551" i="12" s="1"/>
  <c r="D1389" i="13" s="1"/>
  <c r="AH1015" i="12"/>
  <c r="AJ1015" i="12" s="1"/>
  <c r="D2925" i="13" s="1"/>
  <c r="AH3890" i="12"/>
  <c r="AH1295" i="12"/>
  <c r="AH2457" i="12"/>
  <c r="AH1484" i="12"/>
  <c r="AH1396" i="12"/>
  <c r="AH1849" i="12"/>
  <c r="AI1849" i="12" s="1"/>
  <c r="C2091" i="13" s="1"/>
  <c r="AH1287" i="12"/>
  <c r="AI1287" i="12" s="1"/>
  <c r="C2653" i="13" s="1"/>
  <c r="AH3197" i="12"/>
  <c r="AJ3197" i="12" s="1"/>
  <c r="D743" i="13" s="1"/>
  <c r="AH1864" i="12"/>
  <c r="AH2477" i="12"/>
  <c r="AH606" i="12"/>
  <c r="AH3610" i="12"/>
  <c r="AH1982" i="12"/>
  <c r="AI1982" i="12" s="1"/>
  <c r="C1958" i="13" s="1"/>
  <c r="AH1012" i="12"/>
  <c r="AH1171" i="12"/>
  <c r="AI1171" i="12" s="1"/>
  <c r="C2769" i="13" s="1"/>
  <c r="AH3016" i="12"/>
  <c r="AI3016" i="12" s="1"/>
  <c r="C924" i="13" s="1"/>
  <c r="AH1230" i="12"/>
  <c r="AH2498" i="12"/>
  <c r="AJ2498" i="12" s="1"/>
  <c r="D1442" i="13" s="1"/>
  <c r="AH828" i="12"/>
  <c r="AI828" i="12" s="1"/>
  <c r="C3112" i="13" s="1"/>
  <c r="AH1945" i="12"/>
  <c r="AH1429" i="12"/>
  <c r="AH911" i="12"/>
  <c r="AH1602" i="12"/>
  <c r="AI1602" i="12" s="1"/>
  <c r="C2338" i="13" s="1"/>
  <c r="AH1499" i="12"/>
  <c r="AI1499" i="12" s="1"/>
  <c r="C2441" i="13" s="1"/>
  <c r="AH2126" i="12"/>
  <c r="AH1352" i="12"/>
  <c r="AH2929" i="12"/>
  <c r="AH1284" i="12"/>
  <c r="AH2703" i="12"/>
  <c r="AJ2703" i="12" s="1"/>
  <c r="D1237" i="13" s="1"/>
  <c r="AH3219" i="12"/>
  <c r="AJ3219" i="12" s="1"/>
  <c r="D721" i="13" s="1"/>
  <c r="AH2844" i="12"/>
  <c r="AJ2844" i="12" s="1"/>
  <c r="D1096" i="13" s="1"/>
  <c r="AH3130" i="12"/>
  <c r="AJ3130" i="12" s="1"/>
  <c r="D810" i="13" s="1"/>
  <c r="AH1140" i="12"/>
  <c r="AH3076" i="12"/>
  <c r="AH1865" i="12"/>
  <c r="AH2874" i="12"/>
  <c r="AH597" i="12"/>
  <c r="AH1802" i="12"/>
  <c r="AH1771" i="12"/>
  <c r="AI1771" i="12" s="1"/>
  <c r="C2169" i="13" s="1"/>
  <c r="AH3045" i="12"/>
  <c r="AJ3045" i="12" s="1"/>
  <c r="D895" i="13" s="1"/>
  <c r="AH2710" i="12"/>
  <c r="AJ2710" i="12" s="1"/>
  <c r="D1230" i="13" s="1"/>
  <c r="AH2152" i="12"/>
  <c r="AJ2152" i="12" s="1"/>
  <c r="D1788" i="13" s="1"/>
  <c r="AH852" i="12"/>
  <c r="AJ852" i="12" s="1"/>
  <c r="D3088" i="13" s="1"/>
  <c r="AH1250" i="12"/>
  <c r="AH195" i="12"/>
  <c r="AJ195" i="12" s="1"/>
  <c r="D3745" i="13" s="1"/>
  <c r="AH3511" i="12"/>
  <c r="AH936" i="12"/>
  <c r="AJ936" i="12" s="1"/>
  <c r="D3004" i="13" s="1"/>
  <c r="AH2050" i="12"/>
  <c r="AI2050" i="12" s="1"/>
  <c r="C1890" i="13" s="1"/>
  <c r="AH1379" i="12"/>
  <c r="AH2900" i="12"/>
  <c r="AH829" i="12"/>
  <c r="AH2825" i="12"/>
  <c r="AH483" i="12"/>
  <c r="AJ483" i="12" s="1"/>
  <c r="D3457" i="13" s="1"/>
  <c r="AH204" i="12"/>
  <c r="AI204" i="12" s="1"/>
  <c r="C3736" i="13" s="1"/>
  <c r="AH2181" i="12"/>
  <c r="AI2181" i="12" s="1"/>
  <c r="C1759" i="13" s="1"/>
  <c r="AH1877" i="12"/>
  <c r="AJ1877" i="12" s="1"/>
  <c r="D2063" i="13" s="1"/>
  <c r="AH566" i="12"/>
  <c r="AH1509" i="12"/>
  <c r="AH1587" i="12"/>
  <c r="AH335" i="12"/>
  <c r="AH3394" i="12"/>
  <c r="AJ3394" i="12" s="1"/>
  <c r="D546" i="13" s="1"/>
  <c r="AH3292" i="12"/>
  <c r="AH1074" i="12"/>
  <c r="AJ1074" i="12" s="1"/>
  <c r="D2866" i="13" s="1"/>
  <c r="AH3596" i="12"/>
  <c r="AI3596" i="12" s="1"/>
  <c r="C344" i="13" s="1"/>
  <c r="AH186" i="12"/>
  <c r="AI186" i="12" s="1"/>
  <c r="C3754" i="13" s="1"/>
  <c r="AH1473" i="12"/>
  <c r="AJ1473" i="12" s="1"/>
  <c r="D2467" i="13" s="1"/>
  <c r="AH374" i="12"/>
  <c r="AJ374" i="12" s="1"/>
  <c r="D3566" i="13" s="1"/>
  <c r="AH717" i="12"/>
  <c r="AH1516" i="12"/>
  <c r="AH2562" i="12"/>
  <c r="AH1836" i="12"/>
  <c r="AJ1836" i="12" s="1"/>
  <c r="D2104" i="13" s="1"/>
  <c r="AH2720" i="12"/>
  <c r="AI2720" i="12" s="1"/>
  <c r="C1220" i="13" s="1"/>
  <c r="AH3010" i="12"/>
  <c r="AH1579" i="12"/>
  <c r="AH2480" i="12"/>
  <c r="AH3535" i="12"/>
  <c r="AH3355" i="12"/>
  <c r="AJ3355" i="12" s="1"/>
  <c r="D585" i="13" s="1"/>
  <c r="AH799" i="12"/>
  <c r="AJ799" i="12" s="1"/>
  <c r="D3141" i="13" s="1"/>
  <c r="AH1449" i="12"/>
  <c r="AI1449" i="12" s="1"/>
  <c r="C2491" i="13" s="1"/>
  <c r="AH2143" i="12"/>
  <c r="AJ2143" i="12" s="1"/>
  <c r="D1797" i="13" s="1"/>
  <c r="AH939" i="12"/>
  <c r="AH2575" i="12"/>
  <c r="AH1207" i="12"/>
  <c r="AH2506" i="12"/>
  <c r="AH1783" i="12"/>
  <c r="AH441" i="12"/>
  <c r="AH2017" i="12"/>
  <c r="AI2017" i="12" s="1"/>
  <c r="C1923" i="13" s="1"/>
  <c r="AH1255" i="12"/>
  <c r="AJ1255" i="12" s="1"/>
  <c r="D2685" i="13" s="1"/>
  <c r="AH3419" i="12"/>
  <c r="AJ3419" i="12" s="1"/>
  <c r="D521" i="13" s="1"/>
  <c r="AH1487" i="12"/>
  <c r="AI1487" i="12" s="1"/>
  <c r="C2453" i="13" s="1"/>
  <c r="AH396" i="12"/>
  <c r="AI396" i="12" s="1"/>
  <c r="C3544" i="13" s="1"/>
  <c r="AH1663" i="12"/>
  <c r="AH943" i="12"/>
  <c r="AI943" i="12" s="1"/>
  <c r="C2997" i="13" s="1"/>
  <c r="AH2449" i="12"/>
  <c r="AH684" i="12"/>
  <c r="AI684" i="12" s="1"/>
  <c r="C3256" i="13" s="1"/>
  <c r="AH1189" i="12"/>
  <c r="AJ1189" i="12" s="1"/>
  <c r="D2751" i="13" s="1"/>
  <c r="AH348" i="12"/>
  <c r="AH1141" i="12"/>
  <c r="AH1790" i="12"/>
  <c r="AH2788" i="12"/>
  <c r="AH1134" i="12"/>
  <c r="AH339" i="12"/>
  <c r="AI339" i="12" s="1"/>
  <c r="C3601" i="13" s="1"/>
  <c r="AH2225" i="12"/>
  <c r="AI2225" i="12" s="1"/>
  <c r="C1715" i="13" s="1"/>
  <c r="AH1314" i="12"/>
  <c r="AI1314" i="12" s="1"/>
  <c r="C2626" i="13" s="1"/>
  <c r="AH1623" i="12"/>
  <c r="AH3420" i="12"/>
  <c r="AH2102" i="12"/>
  <c r="AH1767" i="12"/>
  <c r="AH3120" i="12"/>
  <c r="AI3120" i="12" s="1"/>
  <c r="C820" i="13" s="1"/>
  <c r="AH1242" i="12"/>
  <c r="AH571" i="12"/>
  <c r="AJ571" i="12" s="1"/>
  <c r="D3369" i="13" s="1"/>
  <c r="AH2044" i="12"/>
  <c r="AI2044" i="12" s="1"/>
  <c r="C1896" i="13" s="1"/>
  <c r="AH685" i="12"/>
  <c r="AI685" i="12" s="1"/>
  <c r="C3255" i="13" s="1"/>
  <c r="AH2386" i="12"/>
  <c r="AI2386" i="12" s="1"/>
  <c r="C1554" i="13" s="1"/>
  <c r="AH544" i="12"/>
  <c r="AJ544" i="12" s="1"/>
  <c r="D3396" i="13" s="1"/>
  <c r="AH3731" i="12"/>
  <c r="AH609" i="12"/>
  <c r="AH1243" i="12"/>
  <c r="AH3342" i="12"/>
  <c r="AJ3342" i="12" s="1"/>
  <c r="D598" i="13" s="1"/>
  <c r="AH2856" i="12"/>
  <c r="AJ2856" i="12" s="1"/>
  <c r="D1084" i="13" s="1"/>
  <c r="AH585" i="12"/>
  <c r="AH1683" i="12"/>
  <c r="AH3676" i="12"/>
  <c r="AH1530" i="12"/>
  <c r="AH366" i="12"/>
  <c r="AI366" i="12" s="1"/>
  <c r="C3574" i="13" s="1"/>
  <c r="AH1536" i="12"/>
  <c r="AI1536" i="12" s="1"/>
  <c r="C2404" i="13" s="1"/>
  <c r="AH3020" i="12"/>
  <c r="AJ3020" i="12" s="1"/>
  <c r="D920" i="13" s="1"/>
  <c r="AH2826" i="12"/>
  <c r="AI2826" i="12" s="1"/>
  <c r="C1114" i="13" s="1"/>
  <c r="AH1115" i="12"/>
  <c r="AH2511" i="12"/>
  <c r="AH2067" i="12"/>
  <c r="AH3273" i="12"/>
  <c r="AH3078" i="12"/>
  <c r="AH1283" i="12"/>
  <c r="AH2649" i="12"/>
  <c r="AJ2649" i="12" s="1"/>
  <c r="D1291" i="13" s="1"/>
  <c r="AH2095" i="12"/>
  <c r="AI2095" i="12" s="1"/>
  <c r="C1845" i="13" s="1"/>
  <c r="AH1146" i="12"/>
  <c r="AJ1146" i="12" s="1"/>
  <c r="D2794" i="13" s="1"/>
  <c r="AH3309" i="12"/>
  <c r="AI3309" i="12" s="1"/>
  <c r="C631" i="13" s="1"/>
  <c r="AH1121" i="12"/>
  <c r="AJ1121" i="12" s="1"/>
  <c r="D2819" i="13" s="1"/>
  <c r="AH2671" i="12"/>
  <c r="AH2245" i="12"/>
  <c r="AJ2245" i="12" s="1"/>
  <c r="D1695" i="13" s="1"/>
  <c r="AH2172" i="12"/>
  <c r="AH1397" i="12"/>
  <c r="AJ1397" i="12" s="1"/>
  <c r="D2543" i="13" s="1"/>
  <c r="AH1902" i="12"/>
  <c r="AJ1902" i="12" s="1"/>
  <c r="D2038" i="13" s="1"/>
  <c r="AH520" i="12"/>
  <c r="AH2324" i="12"/>
  <c r="AH1236" i="12"/>
  <c r="AH1195" i="12"/>
  <c r="AH1814" i="12"/>
  <c r="AJ1814" i="12" s="1"/>
  <c r="D2126" i="13" s="1"/>
  <c r="AH1510" i="12"/>
  <c r="AI1510" i="12" s="1"/>
  <c r="C2430" i="13" s="1"/>
  <c r="AH3728" i="12"/>
  <c r="AJ3728" i="12" s="1"/>
  <c r="D212" i="13" s="1"/>
  <c r="AH1099" i="12"/>
  <c r="AJ1099" i="12" s="1"/>
  <c r="D2841" i="13" s="1"/>
  <c r="AH726" i="12"/>
  <c r="AH514" i="12"/>
  <c r="AH2259" i="12"/>
  <c r="AH263" i="12"/>
  <c r="AH458" i="12"/>
  <c r="AJ458" i="12" s="1"/>
  <c r="D3482" i="13" s="1"/>
  <c r="AH560" i="12"/>
  <c r="AH796" i="12"/>
  <c r="AI796" i="12" s="1"/>
  <c r="C3144" i="13" s="1"/>
  <c r="AH2364" i="12"/>
  <c r="AJ2364" i="12" s="1"/>
  <c r="D1576" i="13" s="1"/>
  <c r="AH2057" i="12"/>
  <c r="AI2057" i="12" s="1"/>
  <c r="C1883" i="13" s="1"/>
  <c r="AH1365" i="12"/>
  <c r="AJ1365" i="12" s="1"/>
  <c r="D2575" i="13" s="1"/>
  <c r="AH1689" i="12"/>
  <c r="AJ1689" i="12" s="1"/>
  <c r="D2251" i="13" s="1"/>
  <c r="AH1772" i="12"/>
  <c r="AH2739" i="12"/>
  <c r="AH1494" i="12"/>
  <c r="AH1500" i="12"/>
  <c r="AI1500" i="12" s="1"/>
  <c r="C2440" i="13" s="1"/>
  <c r="AH346" i="12"/>
  <c r="AI346" i="12" s="1"/>
  <c r="C3594" i="13" s="1"/>
  <c r="AH927" i="12"/>
  <c r="AH1420" i="12"/>
  <c r="AH3217" i="12"/>
  <c r="AH380" i="12"/>
  <c r="AH1492" i="12"/>
  <c r="AJ1492" i="12" s="1"/>
  <c r="D2448" i="13" s="1"/>
  <c r="AH3558" i="12"/>
  <c r="AJ3558" i="12" s="1"/>
  <c r="D382" i="13" s="1"/>
  <c r="AH1313" i="12"/>
  <c r="AI1313" i="12" s="1"/>
  <c r="C2627" i="13" s="1"/>
  <c r="AH1374" i="12"/>
  <c r="AJ1374" i="12" s="1"/>
  <c r="D2566" i="13" s="1"/>
  <c r="AH2700" i="12"/>
  <c r="AH1528" i="12"/>
  <c r="AH1765" i="12"/>
  <c r="AH1309" i="12"/>
  <c r="AH2656" i="12"/>
  <c r="AH1808" i="12"/>
  <c r="AH3109" i="12"/>
  <c r="AJ3109" i="12" s="1"/>
  <c r="D831" i="13" s="1"/>
  <c r="AH3064" i="12"/>
  <c r="AJ3064" i="12" s="1"/>
  <c r="D876" i="13" s="1"/>
  <c r="AH2736" i="12"/>
  <c r="AI2736" i="12" s="1"/>
  <c r="C1204" i="13" s="1"/>
  <c r="AH3302" i="12"/>
  <c r="AJ3302" i="12" s="1"/>
  <c r="D638" i="13" s="1"/>
  <c r="AH660" i="12"/>
  <c r="AI660" i="12" s="1"/>
  <c r="C3280" i="13" s="1"/>
  <c r="AH1660" i="12"/>
  <c r="AH2311" i="12"/>
  <c r="AI2311" i="12" s="1"/>
  <c r="C1629" i="13" s="1"/>
  <c r="AH1680" i="12"/>
  <c r="AH3354" i="12"/>
  <c r="AI3354" i="12" s="1"/>
  <c r="C586" i="13" s="1"/>
  <c r="AH1456" i="12"/>
  <c r="AJ1456" i="12" s="1"/>
  <c r="D2484" i="13" s="1"/>
  <c r="AH384" i="12"/>
  <c r="AH311" i="12"/>
  <c r="AH2059" i="12"/>
  <c r="AH2837" i="12"/>
  <c r="AH2985" i="12"/>
  <c r="AI2985" i="12" s="1"/>
  <c r="C955" i="13" s="1"/>
  <c r="AH651" i="12"/>
  <c r="AI651" i="12" s="1"/>
  <c r="C3289" i="13" s="1"/>
  <c r="AH1566" i="12"/>
  <c r="AI1566" i="12" s="1"/>
  <c r="C2374" i="13" s="1"/>
  <c r="AH152" i="12"/>
  <c r="AJ152" i="12" s="1"/>
  <c r="D3788" i="13" s="1"/>
  <c r="AH2508" i="12"/>
  <c r="AH3799" i="12"/>
  <c r="AH214" i="12"/>
  <c r="AH855" i="12"/>
  <c r="AH2300" i="12"/>
  <c r="AJ2300" i="12" s="1"/>
  <c r="D1640" i="13" s="1"/>
  <c r="AH1800" i="12"/>
  <c r="AH1696" i="12"/>
  <c r="AI1696" i="12" s="1"/>
  <c r="C2244" i="13" s="1"/>
  <c r="AH2325" i="12"/>
  <c r="AJ2325" i="12" s="1"/>
  <c r="D1615" i="13" s="1"/>
  <c r="AH1009" i="12"/>
  <c r="AJ1009" i="12" s="1"/>
  <c r="D2931" i="13" s="1"/>
  <c r="AH1837" i="12"/>
  <c r="AJ1837" i="12" s="1"/>
  <c r="D2103" i="13" s="1"/>
  <c r="AH1432" i="12"/>
  <c r="AJ1432" i="12" s="1"/>
  <c r="D2508" i="13" s="1"/>
  <c r="AH2053" i="12"/>
  <c r="AH1228" i="12"/>
  <c r="AH3023" i="12"/>
  <c r="AH1086" i="12"/>
  <c r="AJ1086" i="12" s="1"/>
  <c r="D2854" i="13" s="1"/>
  <c r="AH2141" i="12"/>
  <c r="AJ2141" i="12" s="1"/>
  <c r="D1799" i="13" s="1"/>
  <c r="AH2487" i="12"/>
  <c r="AH1259" i="12"/>
  <c r="AH2012" i="12"/>
  <c r="AH1205" i="12"/>
  <c r="AH738" i="12"/>
  <c r="AI738" i="12" s="1"/>
  <c r="C3202" i="13" s="1"/>
  <c r="AH3018" i="12"/>
  <c r="AJ3018" i="12" s="1"/>
  <c r="D922" i="13" s="1"/>
  <c r="AH328" i="12"/>
  <c r="AI328" i="12" s="1"/>
  <c r="C3612" i="13" s="1"/>
  <c r="AH746" i="12"/>
  <c r="AI746" i="12" s="1"/>
  <c r="C3194" i="13" s="1"/>
  <c r="AH2295" i="12"/>
  <c r="AH2515" i="12"/>
  <c r="AH730" i="12"/>
  <c r="AH2086" i="12"/>
  <c r="AH2137" i="12"/>
  <c r="AH174" i="12"/>
  <c r="AH3613" i="12"/>
  <c r="AI3613" i="12" s="1"/>
  <c r="C327" i="13" s="1"/>
  <c r="AH3311" i="12"/>
  <c r="AI3311" i="12" s="1"/>
  <c r="C629" i="13" s="1"/>
  <c r="AH3012" i="12"/>
  <c r="AI3012" i="12" s="1"/>
  <c r="C928" i="13" s="1"/>
  <c r="AH1139" i="12"/>
  <c r="AI1139" i="12" s="1"/>
  <c r="C2801" i="13" s="1"/>
  <c r="AH1332" i="12"/>
  <c r="AJ1332" i="12" s="1"/>
  <c r="D2608" i="13" s="1"/>
  <c r="AH735" i="12"/>
  <c r="AH3702" i="12"/>
  <c r="AJ3702" i="12" s="1"/>
  <c r="D238" i="13" s="1"/>
  <c r="AH234" i="12"/>
  <c r="AH2613" i="12"/>
  <c r="AJ2613" i="12" s="1"/>
  <c r="D1327" i="13" s="1"/>
  <c r="AH2964" i="12"/>
  <c r="AI2964" i="12" s="1"/>
  <c r="C976" i="13" s="1"/>
  <c r="AH847" i="12"/>
  <c r="AH2161" i="12"/>
  <c r="AH2903" i="12"/>
  <c r="AH2991" i="12"/>
  <c r="AH1977" i="12"/>
  <c r="AH2963" i="12"/>
  <c r="AJ2963" i="12" s="1"/>
  <c r="D977" i="13" s="1"/>
  <c r="AH2073" i="12"/>
  <c r="AJ2073" i="12" s="1"/>
  <c r="D1867" i="13" s="1"/>
  <c r="AH875" i="12"/>
  <c r="AI875" i="12" s="1"/>
  <c r="C3065" i="13" s="1"/>
  <c r="AH3816" i="12"/>
  <c r="AH2341" i="12"/>
  <c r="AH2284" i="12"/>
  <c r="AH2154" i="12"/>
  <c r="AH1117" i="12"/>
  <c r="AI1117" i="12" s="1"/>
  <c r="C2823" i="13" s="1"/>
  <c r="AH1110" i="12"/>
  <c r="AH509" i="12"/>
  <c r="AJ509" i="12" s="1"/>
  <c r="D3431" i="13" s="1"/>
  <c r="AH2610" i="12"/>
  <c r="AJ2610" i="12" s="1"/>
  <c r="D1330" i="13" s="1"/>
  <c r="AH1867" i="12"/>
  <c r="AI1867" i="12" s="1"/>
  <c r="C2073" i="13" s="1"/>
  <c r="AH1955" i="12"/>
  <c r="AJ1955" i="12" s="1"/>
  <c r="D1985" i="13" s="1"/>
  <c r="AH3638" i="12"/>
  <c r="AJ3638" i="12" s="1"/>
  <c r="D302" i="13" s="1"/>
  <c r="AH921" i="12"/>
  <c r="AH3836" i="12"/>
  <c r="AH1914" i="12"/>
  <c r="AH1123" i="12"/>
  <c r="AJ1123" i="12" s="1"/>
  <c r="D2817" i="13" s="1"/>
  <c r="AH2400" i="12"/>
  <c r="AI2400" i="12" s="1"/>
  <c r="C1540" i="13" s="1"/>
  <c r="AH831" i="12"/>
  <c r="AH1042" i="12"/>
  <c r="AH1446" i="12"/>
  <c r="AH2333" i="12"/>
  <c r="AH701" i="12"/>
  <c r="AI701" i="12" s="1"/>
  <c r="C3239" i="13" s="1"/>
  <c r="AH1695" i="12"/>
  <c r="AJ1695" i="12" s="1"/>
  <c r="D2245" i="13" s="1"/>
  <c r="AH2593" i="12"/>
  <c r="AJ2593" i="12" s="1"/>
  <c r="D1347" i="13" s="1"/>
  <c r="AH356" i="12"/>
  <c r="AI356" i="12" s="1"/>
  <c r="C3584" i="13" s="1"/>
  <c r="AH841" i="12"/>
  <c r="AH1136" i="12"/>
  <c r="AH2014" i="12"/>
  <c r="AH1424" i="12"/>
  <c r="AH1124" i="12"/>
  <c r="AH2784" i="12"/>
  <c r="AH3350" i="12"/>
  <c r="AI3350" i="12" s="1"/>
  <c r="C590" i="13" s="1"/>
  <c r="AH525" i="12"/>
  <c r="AJ525" i="12" s="1"/>
  <c r="D3415" i="13" s="1"/>
  <c r="AH2744" i="12"/>
  <c r="AI2744" i="12" s="1"/>
  <c r="C1196" i="13" s="1"/>
  <c r="AH1373" i="12"/>
  <c r="AI1373" i="12" s="1"/>
  <c r="C2567" i="13" s="1"/>
  <c r="AH1478" i="12"/>
  <c r="AI1478" i="12" s="1"/>
  <c r="C2462" i="13" s="1"/>
  <c r="AH1784" i="12"/>
  <c r="AH3105" i="12"/>
  <c r="AI3105" i="12" s="1"/>
  <c r="C835" i="13" s="1"/>
  <c r="AH1556" i="12"/>
  <c r="AH2070" i="12"/>
  <c r="AJ2070" i="12" s="1"/>
  <c r="D1870" i="13" s="1"/>
  <c r="AH917" i="12"/>
  <c r="AJ917" i="12" s="1"/>
  <c r="D3023" i="13" s="1"/>
  <c r="AH991" i="12"/>
  <c r="AH1535" i="12"/>
  <c r="AH401" i="12"/>
  <c r="AH2413" i="12"/>
  <c r="AH1720" i="12"/>
  <c r="AI1720" i="12" s="1"/>
  <c r="C2220" i="13" s="1"/>
  <c r="AH167" i="12"/>
  <c r="AI167" i="12" s="1"/>
  <c r="C3773" i="13" s="1"/>
  <c r="AH1067" i="12"/>
  <c r="AI1067" i="12" s="1"/>
  <c r="C2873" i="13" s="1"/>
  <c r="AH1978" i="12"/>
  <c r="AJ1978" i="12" s="1"/>
  <c r="D1962" i="13" s="1"/>
  <c r="AH2992" i="12"/>
  <c r="AH797" i="12"/>
  <c r="AH3595" i="12"/>
  <c r="AH913" i="12"/>
  <c r="AH2444" i="12"/>
  <c r="AI2444" i="12" s="1"/>
  <c r="C1496" i="13" s="1"/>
  <c r="AH3051" i="12"/>
  <c r="AH1043" i="12"/>
  <c r="AJ1043" i="12" s="1"/>
  <c r="D2897" i="13" s="1"/>
  <c r="AH2418" i="12"/>
  <c r="AJ2418" i="12" s="1"/>
  <c r="D1522" i="13" s="1"/>
  <c r="AH1329" i="12"/>
  <c r="AJ1329" i="12" s="1"/>
  <c r="D2611" i="13" s="1"/>
  <c r="AH889" i="12"/>
  <c r="AJ889" i="12" s="1"/>
  <c r="D3051" i="13" s="1"/>
  <c r="AH3682" i="12"/>
  <c r="AJ3682" i="12" s="1"/>
  <c r="D258" i="13" s="1"/>
  <c r="AH1018" i="12"/>
  <c r="AH1101" i="12"/>
  <c r="AH1029" i="12"/>
  <c r="AH2650" i="12"/>
  <c r="AI2650" i="12" s="1"/>
  <c r="C1290" i="13" s="1"/>
  <c r="AH1769" i="12"/>
  <c r="AI1769" i="12" s="1"/>
  <c r="C2171" i="13" s="1"/>
  <c r="AH2968" i="12"/>
  <c r="AH2046" i="12"/>
  <c r="AH191" i="12"/>
  <c r="AH179" i="12"/>
  <c r="AH3385" i="12"/>
  <c r="AJ3385" i="12" s="1"/>
  <c r="D555" i="13" s="1"/>
  <c r="AH482" i="12"/>
  <c r="AI482" i="12" s="1"/>
  <c r="C3458" i="13" s="1"/>
  <c r="AH1361" i="12"/>
  <c r="AJ1361" i="12" s="1"/>
  <c r="D2579" i="13" s="1"/>
  <c r="AH3398" i="12"/>
  <c r="AJ3398" i="12" s="1"/>
  <c r="D542" i="13" s="1"/>
  <c r="AH1886" i="12"/>
  <c r="AH180" i="12"/>
  <c r="AH227" i="12"/>
  <c r="AH464" i="12"/>
  <c r="AH2877" i="12"/>
  <c r="AH449" i="12"/>
  <c r="AH2880" i="12"/>
  <c r="AJ2880" i="12" s="1"/>
  <c r="D1060" i="13" s="1"/>
  <c r="AH676" i="12"/>
  <c r="AJ676" i="12" s="1"/>
  <c r="D3264" i="13" s="1"/>
  <c r="AH1939" i="12"/>
  <c r="AI1939" i="12" s="1"/>
  <c r="C2001" i="13" s="1"/>
  <c r="AH567" i="12"/>
  <c r="AI567" i="12" s="1"/>
  <c r="C3373" i="13" s="1"/>
  <c r="AH774" i="12"/>
  <c r="AJ774" i="12" s="1"/>
  <c r="D3166" i="13" s="1"/>
  <c r="AH202" i="12"/>
  <c r="AH583" i="12"/>
  <c r="AI583" i="12" s="1"/>
  <c r="C3357" i="13" s="1"/>
  <c r="AH811" i="12"/>
  <c r="AH395" i="12"/>
  <c r="AJ395" i="12" s="1"/>
  <c r="D3545" i="13" s="1"/>
  <c r="AH1471" i="12"/>
  <c r="AI1471" i="12" s="1"/>
  <c r="C2469" i="13" s="1"/>
  <c r="AH3002" i="12"/>
  <c r="AH2335" i="12"/>
  <c r="AH910" i="12"/>
  <c r="AH1145" i="12"/>
  <c r="AH166" i="12"/>
  <c r="AH490" i="12"/>
  <c r="AI490" i="12" s="1"/>
  <c r="C3450" i="13" s="1"/>
  <c r="AH2309" i="12"/>
  <c r="AI2309" i="12" s="1"/>
  <c r="C1631" i="13" s="1"/>
  <c r="AH643" i="12"/>
  <c r="AJ643" i="12" s="1"/>
  <c r="D3297" i="13" s="1"/>
  <c r="AH1639" i="12"/>
  <c r="AH505" i="12"/>
  <c r="AH744" i="12"/>
  <c r="AH2148" i="12"/>
  <c r="AH1796" i="12"/>
  <c r="AJ1796" i="12" s="1"/>
  <c r="D2144" i="13" s="1"/>
  <c r="AH2435" i="12"/>
  <c r="AH2155" i="12"/>
  <c r="AI2155" i="12" s="1"/>
  <c r="C1785" i="13" s="1"/>
  <c r="AH2750" i="12"/>
  <c r="AJ2750" i="12" s="1"/>
  <c r="D1190" i="13" s="1"/>
  <c r="AH3334" i="12"/>
  <c r="AJ3334" i="12" s="1"/>
  <c r="D606" i="13" s="1"/>
  <c r="AH2417" i="12"/>
  <c r="AI2417" i="12" s="1"/>
  <c r="C1523" i="13" s="1"/>
  <c r="AH463" i="12"/>
  <c r="AI463" i="12" s="1"/>
  <c r="C3477" i="13" s="1"/>
  <c r="AH1857" i="12"/>
  <c r="AH1563" i="12"/>
  <c r="AH2257" i="12"/>
  <c r="AH2201" i="12"/>
  <c r="AI2201" i="12" s="1"/>
  <c r="C1739" i="13" s="1"/>
  <c r="AH1384" i="12"/>
  <c r="AI1384" i="12" s="1"/>
  <c r="C2556" i="13" s="1"/>
  <c r="AH998" i="12"/>
  <c r="AH262" i="12"/>
  <c r="AH155" i="12"/>
  <c r="AH2655" i="12"/>
  <c r="AH213" i="12"/>
  <c r="AJ213" i="12" s="1"/>
  <c r="D3727" i="13" s="1"/>
  <c r="AH2738" i="12"/>
  <c r="AI2738" i="12" s="1"/>
  <c r="C1202" i="13" s="1"/>
  <c r="AH332" i="12"/>
  <c r="AI332" i="12" s="1"/>
  <c r="C3608" i="13" s="1"/>
  <c r="AH2340" i="12"/>
  <c r="AJ2340" i="12" s="1"/>
  <c r="D1600" i="13" s="1"/>
  <c r="AH1421" i="12"/>
  <c r="AH427" i="12"/>
  <c r="AH683" i="12"/>
  <c r="AH1438" i="12"/>
  <c r="AH1546" i="12"/>
  <c r="AI1546" i="12" s="1"/>
  <c r="C2394" i="13" s="1"/>
  <c r="AH661" i="12"/>
  <c r="AH3367" i="12"/>
  <c r="AJ3367" i="12" s="1"/>
  <c r="D573" i="13" s="1"/>
  <c r="AH1349" i="12"/>
  <c r="AJ1349" i="12" s="1"/>
  <c r="D2591" i="13" s="1"/>
  <c r="AH2670" i="12"/>
  <c r="AJ2670" i="12" s="1"/>
  <c r="D1270" i="13" s="1"/>
  <c r="AH2806" i="12"/>
  <c r="AJ2806" i="12" s="1"/>
  <c r="D1134" i="13" s="1"/>
  <c r="AH2345" i="12"/>
  <c r="AJ2345" i="12" s="1"/>
  <c r="D1595" i="13" s="1"/>
  <c r="AH2914" i="12"/>
  <c r="AH281" i="12"/>
  <c r="AI281" i="12" s="1"/>
  <c r="C3659" i="13" s="1"/>
  <c r="AH489" i="12"/>
  <c r="AH1238" i="12"/>
  <c r="AI1238" i="12" s="1"/>
  <c r="C2702" i="13" s="1"/>
  <c r="AH2965" i="12"/>
  <c r="AJ2965" i="12" s="1"/>
  <c r="D975" i="13" s="1"/>
  <c r="AH1273" i="12"/>
  <c r="AH1391" i="12"/>
  <c r="AH415" i="12"/>
  <c r="AH3050" i="12"/>
  <c r="AH266" i="12"/>
  <c r="AJ266" i="12" s="1"/>
  <c r="D3674" i="13" s="1"/>
  <c r="AH1085" i="12"/>
  <c r="AJ1085" i="12" s="1"/>
  <c r="D2855" i="13" s="1"/>
  <c r="AH873" i="12"/>
  <c r="AI873" i="12" s="1"/>
  <c r="C3067" i="13" s="1"/>
  <c r="AH1931" i="12"/>
  <c r="AI1931" i="12" s="1"/>
  <c r="C2009" i="13" s="1"/>
  <c r="AH2230" i="12"/>
  <c r="AH1967" i="12"/>
  <c r="AH1493" i="12"/>
  <c r="AH1843" i="12"/>
  <c r="AH355" i="12"/>
  <c r="AI355" i="12" s="1"/>
  <c r="C3585" i="13" s="1"/>
  <c r="AH1114" i="12"/>
  <c r="AH986" i="12"/>
  <c r="AI986" i="12" s="1"/>
  <c r="C2954" i="13" s="1"/>
  <c r="AH3313" i="12"/>
  <c r="AI3313" i="12" s="1"/>
  <c r="C627" i="13" s="1"/>
  <c r="AH1917" i="12"/>
  <c r="AH868" i="12"/>
  <c r="AJ868" i="12" s="1"/>
  <c r="D3072" i="13" s="1"/>
  <c r="AH3170" i="12"/>
  <c r="AI3170" i="12" s="1"/>
  <c r="C770" i="13" s="1"/>
  <c r="AH1375" i="12"/>
  <c r="AH378" i="12"/>
  <c r="AJ378" i="12" s="1"/>
  <c r="D3562" i="13" s="1"/>
  <c r="AH358" i="12"/>
  <c r="AH2625" i="12"/>
  <c r="AJ2625" i="12" s="1"/>
  <c r="D1315" i="13" s="1"/>
  <c r="AH2659" i="12"/>
  <c r="AJ2659" i="12" s="1"/>
  <c r="D1281" i="13" s="1"/>
  <c r="AH2251" i="12"/>
  <c r="AH1355" i="12"/>
  <c r="AH576" i="12"/>
  <c r="AH1665" i="12"/>
  <c r="AH2717" i="12"/>
  <c r="AI2717" i="12" s="1"/>
  <c r="C1223" i="13" s="1"/>
  <c r="AH3164" i="12"/>
  <c r="AI3164" i="12" s="1"/>
  <c r="C776" i="13" s="1"/>
  <c r="AH924" i="12"/>
  <c r="AJ924" i="12" s="1"/>
  <c r="D3016" i="13" s="1"/>
  <c r="AH416" i="12"/>
  <c r="AI416" i="12" s="1"/>
  <c r="C3524" i="13" s="1"/>
  <c r="AH1133" i="12"/>
  <c r="AH2823" i="12"/>
  <c r="AH2787" i="12"/>
  <c r="AH3106" i="12"/>
  <c r="AH1173" i="12"/>
  <c r="AH2458" i="12"/>
  <c r="AH1706" i="12"/>
  <c r="AI1706" i="12" s="1"/>
  <c r="C2234" i="13" s="1"/>
  <c r="AH604" i="12"/>
  <c r="AI604" i="12" s="1"/>
  <c r="C3336" i="13" s="1"/>
  <c r="AH2258" i="12"/>
  <c r="AI2258" i="12" s="1"/>
  <c r="C1682" i="13" s="1"/>
  <c r="AH631" i="12"/>
  <c r="AI631" i="12" s="1"/>
  <c r="C3309" i="13" s="1"/>
  <c r="AH2502" i="12"/>
  <c r="AJ2502" i="12" s="1"/>
  <c r="D1438" i="13" s="1"/>
  <c r="AH3371" i="12"/>
  <c r="AH1237" i="12"/>
  <c r="AJ1237" i="12" s="1"/>
  <c r="D2703" i="13" s="1"/>
  <c r="AH194" i="12"/>
  <c r="AH650" i="12"/>
  <c r="AI650" i="12" s="1"/>
  <c r="C3290" i="13" s="1"/>
  <c r="AH2171" i="12"/>
  <c r="AI2171" i="12" s="1"/>
  <c r="C1769" i="13" s="1"/>
  <c r="AH365" i="12"/>
  <c r="AH2024" i="12"/>
  <c r="AH2185" i="12"/>
  <c r="AH556" i="12"/>
  <c r="AH2570" i="12"/>
  <c r="AI2570" i="12" s="1"/>
  <c r="C1370" i="13" s="1"/>
  <c r="AH1300" i="12"/>
  <c r="AI1300" i="12" s="1"/>
  <c r="C2640" i="13" s="1"/>
  <c r="AH570" i="12"/>
  <c r="AJ570" i="12" s="1"/>
  <c r="D3370" i="13" s="1"/>
  <c r="AH2061" i="12"/>
  <c r="AI2061" i="12" s="1"/>
  <c r="C1879" i="13" s="1"/>
  <c r="AH2680" i="12"/>
  <c r="AH1326" i="12"/>
  <c r="AH1218" i="12"/>
  <c r="AH136" i="12"/>
  <c r="AH1532" i="12"/>
  <c r="AI1532" i="12" s="1"/>
  <c r="C2408" i="13" s="1"/>
  <c r="AH2718" i="12"/>
  <c r="AH1291" i="12"/>
  <c r="AI1291" i="12" s="1"/>
  <c r="C2649" i="13" s="1"/>
  <c r="AH2560" i="12"/>
  <c r="AJ2560" i="12" s="1"/>
  <c r="D1380" i="13" s="1"/>
  <c r="AH734" i="12"/>
  <c r="AJ734" i="12" s="1"/>
  <c r="D3206" i="13" s="1"/>
  <c r="AH444" i="12"/>
  <c r="AJ444" i="12" s="1"/>
  <c r="D3496" i="13" s="1"/>
  <c r="AH1151" i="12"/>
  <c r="AI1151" i="12" s="1"/>
  <c r="C2789" i="13" s="1"/>
  <c r="AH3118" i="12"/>
  <c r="AH3056" i="12"/>
  <c r="AJ3056" i="12" s="1"/>
  <c r="D884" i="13" s="1"/>
  <c r="AH532" i="12"/>
  <c r="AH2027" i="12"/>
  <c r="AJ2027" i="12" s="1"/>
  <c r="D1913" i="13" s="1"/>
  <c r="AH267" i="12"/>
  <c r="AI267" i="12" s="1"/>
  <c r="C3673" i="13" s="1"/>
  <c r="AH1734" i="12"/>
  <c r="AH599" i="12"/>
  <c r="AH3830" i="12"/>
  <c r="AH1791" i="12"/>
  <c r="AH437" i="12"/>
  <c r="AJ437" i="12" s="1"/>
  <c r="D3503" i="13" s="1"/>
  <c r="AH2757" i="12"/>
  <c r="AI2757" i="12" s="1"/>
  <c r="C1183" i="13" s="1"/>
  <c r="AH393" i="12"/>
  <c r="AI393" i="12" s="1"/>
  <c r="C3547" i="13" s="1"/>
  <c r="AH1274" i="12"/>
  <c r="AI1274" i="12" s="1"/>
  <c r="C2666" i="13" s="1"/>
  <c r="AH2925" i="12"/>
  <c r="AH971" i="12"/>
  <c r="AH3126" i="12"/>
  <c r="AJ3126" i="12" s="1"/>
  <c r="D814" i="13" s="1"/>
  <c r="AH2799" i="12"/>
  <c r="AH2779" i="12"/>
  <c r="AI2779" i="12" s="1"/>
  <c r="C1161" i="13" s="1"/>
  <c r="AH930" i="12"/>
  <c r="AH1337" i="12"/>
  <c r="AI1337" i="12" s="1"/>
  <c r="C2603" i="13" s="1"/>
  <c r="AH2489" i="12"/>
  <c r="AJ2489" i="12" s="1"/>
  <c r="D1451" i="13" s="1"/>
  <c r="AH2540" i="12"/>
  <c r="AH877" i="12"/>
  <c r="AI877" i="12" s="1"/>
  <c r="C3063" i="13" s="1"/>
  <c r="AH1759" i="12"/>
  <c r="AI1759" i="12" s="1"/>
  <c r="C2181" i="13" s="1"/>
  <c r="AH974" i="12"/>
  <c r="AH1072" i="12"/>
  <c r="AI1072" i="12" s="1"/>
  <c r="C2868" i="13" s="1"/>
  <c r="AH733" i="12"/>
  <c r="AH3231" i="12"/>
  <c r="AI3231" i="12" s="1"/>
  <c r="C709" i="13" s="1"/>
  <c r="AH611" i="12"/>
  <c r="AI611" i="12" s="1"/>
  <c r="C3329" i="13" s="1"/>
  <c r="AH3028" i="12"/>
  <c r="AH3357" i="12"/>
  <c r="AH909" i="12"/>
  <c r="AH670" i="12"/>
  <c r="AH1555" i="12"/>
  <c r="AH1990" i="12"/>
  <c r="AJ1990" i="12" s="1"/>
  <c r="D1950" i="13" s="1"/>
  <c r="AH2219" i="12"/>
  <c r="AI2219" i="12" s="1"/>
  <c r="C1721" i="13" s="1"/>
  <c r="AH1132" i="12"/>
  <c r="AI1132" i="12" s="1"/>
  <c r="C2808" i="13" s="1"/>
  <c r="AH2286" i="12"/>
  <c r="AH766" i="12"/>
  <c r="AH2530" i="12"/>
  <c r="AH1820" i="12"/>
  <c r="AH937" i="12"/>
  <c r="AJ937" i="12" s="1"/>
  <c r="D3003" i="13" s="1"/>
  <c r="AH1520" i="12"/>
  <c r="AH1616" i="12"/>
  <c r="AJ1616" i="12" s="1"/>
  <c r="D2324" i="13" s="1"/>
  <c r="AH989" i="12"/>
  <c r="AI989" i="12" s="1"/>
  <c r="C2951" i="13" s="1"/>
  <c r="AH958" i="12"/>
  <c r="AH2478" i="12"/>
  <c r="AJ2478" i="12" s="1"/>
  <c r="D1462" i="13" s="1"/>
  <c r="AH700" i="12"/>
  <c r="AJ700" i="12" s="1"/>
  <c r="D3240" i="13" s="1"/>
  <c r="AH2423" i="12"/>
  <c r="AH673" i="12"/>
  <c r="AJ673" i="12" s="1"/>
  <c r="D3267" i="13" s="1"/>
  <c r="AH479" i="12"/>
  <c r="AH1858" i="12"/>
  <c r="AJ1858" i="12" s="1"/>
  <c r="D2082" i="13" s="1"/>
  <c r="AH1904" i="12"/>
  <c r="AJ1904" i="12" s="1"/>
  <c r="D2036" i="13" s="1"/>
  <c r="AH1835" i="12"/>
  <c r="AH3458" i="12"/>
  <c r="AH1459" i="12"/>
  <c r="AH624" i="12"/>
  <c r="AH793" i="12"/>
  <c r="AJ793" i="12" s="1"/>
  <c r="D3147" i="13" s="1"/>
  <c r="AH2525" i="12"/>
  <c r="AJ2525" i="12" s="1"/>
  <c r="D1415" i="13" s="1"/>
  <c r="AH907" i="12"/>
  <c r="AJ907" i="12" s="1"/>
  <c r="D3033" i="13" s="1"/>
  <c r="AH836" i="12"/>
  <c r="AJ836" i="12" s="1"/>
  <c r="D3104" i="13" s="1"/>
  <c r="AH1119" i="12"/>
  <c r="AH1928" i="12"/>
  <c r="AH1188" i="12"/>
  <c r="AI1188" i="12" s="1"/>
  <c r="C2752" i="13" s="1"/>
  <c r="AH2868" i="12"/>
  <c r="AH1279" i="12"/>
  <c r="AJ1279" i="12" s="1"/>
  <c r="D2661" i="13" s="1"/>
  <c r="AH1774" i="12"/>
  <c r="AH1175" i="12"/>
  <c r="AJ1175" i="12" s="1"/>
  <c r="D2765" i="13" s="1"/>
  <c r="AH337" i="12"/>
  <c r="AJ337" i="12" s="1"/>
  <c r="D3603" i="13" s="1"/>
  <c r="AH2648" i="12"/>
  <c r="AJ2648" i="12" s="1"/>
  <c r="D1292" i="13" s="1"/>
  <c r="AH1185" i="12"/>
  <c r="AI1185" i="12" s="1"/>
  <c r="C2755" i="13" s="1"/>
  <c r="AH1714" i="12"/>
  <c r="AJ1714" i="12" s="1"/>
  <c r="D2226" i="13" s="1"/>
  <c r="AH225" i="12"/>
  <c r="AH340" i="12"/>
  <c r="AJ340" i="12" s="1"/>
  <c r="D3600" i="13" s="1"/>
  <c r="AH2996" i="12"/>
  <c r="AH1799" i="12"/>
  <c r="AI1799" i="12" s="1"/>
  <c r="C2141" i="13" s="1"/>
  <c r="AH1176" i="12"/>
  <c r="AJ1176" i="12" s="1"/>
  <c r="D2764" i="13" s="1"/>
  <c r="AH2693" i="12"/>
  <c r="AH2183" i="12"/>
  <c r="AH1448" i="12"/>
  <c r="AH3623" i="12"/>
  <c r="AH1387" i="12"/>
  <c r="AI1387" i="12" s="1"/>
  <c r="C2553" i="13" s="1"/>
  <c r="AH1531" i="12"/>
  <c r="AJ1531" i="12" s="1"/>
  <c r="D2409" i="13" s="1"/>
  <c r="AH572" i="12"/>
  <c r="AI572" i="12" s="1"/>
  <c r="C3368" i="13" s="1"/>
  <c r="AH447" i="12"/>
  <c r="AJ447" i="12" s="1"/>
  <c r="D3493" i="13" s="1"/>
  <c r="AH699" i="12"/>
  <c r="AH1848" i="12"/>
  <c r="AH2068" i="12"/>
  <c r="AH341" i="12"/>
  <c r="AH823" i="12"/>
  <c r="AI823" i="12" s="1"/>
  <c r="C3117" i="13" s="1"/>
  <c r="AH3259" i="12"/>
  <c r="AH494" i="12"/>
  <c r="AJ494" i="12" s="1"/>
  <c r="D3446" i="13" s="1"/>
  <c r="AH2329" i="12"/>
  <c r="AJ2329" i="12" s="1"/>
  <c r="D1611" i="13" s="1"/>
  <c r="AH3877" i="12"/>
  <c r="AJ3877" i="12" s="1"/>
  <c r="D63" i="13" s="1"/>
  <c r="AH2801" i="12"/>
  <c r="AJ2801" i="12" s="1"/>
  <c r="D1139" i="13" s="1"/>
  <c r="AH2049" i="12"/>
  <c r="AI2049" i="12" s="1"/>
  <c r="C1891" i="13" s="1"/>
  <c r="AH2002" i="12"/>
  <c r="AH1062" i="12"/>
  <c r="AI1062" i="12" s="1"/>
  <c r="C2878" i="13" s="1"/>
  <c r="AH2260" i="12"/>
  <c r="AH1331" i="12"/>
  <c r="AI1331" i="12" s="1"/>
  <c r="C2609" i="13" s="1"/>
  <c r="AH885" i="12"/>
  <c r="AI885" i="12" s="1"/>
  <c r="C3055" i="13" s="1"/>
  <c r="AH1328" i="12"/>
  <c r="AH2748" i="12"/>
  <c r="AH625" i="12"/>
  <c r="AH1659" i="12"/>
  <c r="AH2567" i="12"/>
  <c r="AJ2567" i="12" s="1"/>
  <c r="D1373" i="13" s="1"/>
  <c r="AH664" i="12"/>
  <c r="AJ664" i="12" s="1"/>
  <c r="D3276" i="13" s="1"/>
  <c r="AH1786" i="12"/>
  <c r="AI1786" i="12" s="1"/>
  <c r="C2154" i="13" s="1"/>
  <c r="AH2015" i="12"/>
  <c r="AI2015" i="12" s="1"/>
  <c r="C1925" i="13" s="1"/>
  <c r="AH3587" i="12"/>
  <c r="AH789" i="12"/>
  <c r="AH2466" i="12"/>
  <c r="AH2987" i="12"/>
  <c r="AH1873" i="12"/>
  <c r="AJ1873" i="12" s="1"/>
  <c r="D2067" i="13" s="1"/>
  <c r="AH326" i="12"/>
  <c r="AH890" i="12"/>
  <c r="AJ890" i="12" s="1"/>
  <c r="D3050" i="13" s="1"/>
  <c r="AH2604" i="12"/>
  <c r="AI2604" i="12" s="1"/>
  <c r="C1336" i="13" s="1"/>
  <c r="AH2645" i="12"/>
  <c r="AJ2645" i="12" s="1"/>
  <c r="D1295" i="13" s="1"/>
  <c r="AH1948" i="12"/>
  <c r="AJ1948" i="12" s="1"/>
  <c r="D1992" i="13" s="1"/>
  <c r="AH842" i="12"/>
  <c r="AJ842" i="12" s="1"/>
  <c r="D3098" i="13" s="1"/>
  <c r="AH2691" i="12"/>
  <c r="AH771" i="12"/>
  <c r="AJ771" i="12" s="1"/>
  <c r="D3169" i="13" s="1"/>
  <c r="AH1961" i="12"/>
  <c r="AH3866" i="12"/>
  <c r="AI3866" i="12" s="1"/>
  <c r="C74" i="13" s="1"/>
  <c r="AH2895" i="12"/>
  <c r="AJ2895" i="12" s="1"/>
  <c r="D1045" i="13" s="1"/>
  <c r="AH1412" i="12"/>
  <c r="AH1571" i="12"/>
  <c r="AH157" i="12"/>
  <c r="AH2165" i="12"/>
  <c r="AH164" i="12"/>
  <c r="AJ164" i="12" s="1"/>
  <c r="D3776" i="13" s="1"/>
  <c r="AH1670" i="12"/>
  <c r="AJ1670" i="12" s="1"/>
  <c r="D2270" i="13" s="1"/>
  <c r="AH2960" i="12"/>
  <c r="AI2960" i="12" s="1"/>
  <c r="C980" i="13" s="1"/>
  <c r="AH1335" i="12"/>
  <c r="AI1335" i="12" s="1"/>
  <c r="C2605" i="13" s="1"/>
  <c r="AH3826" i="12"/>
  <c r="AH1002" i="12"/>
  <c r="AH2323" i="12"/>
  <c r="AH419" i="12"/>
  <c r="AH602" i="12"/>
  <c r="AJ602" i="12" s="1"/>
  <c r="D3338" i="13" s="1"/>
  <c r="AH1866" i="12"/>
  <c r="AH3203" i="12"/>
  <c r="AJ3203" i="12" s="1"/>
  <c r="D737" i="13" s="1"/>
  <c r="AH1488" i="12"/>
  <c r="AJ1488" i="12" s="1"/>
  <c r="D2452" i="13" s="1"/>
  <c r="AH245" i="12"/>
  <c r="AI245" i="12" s="1"/>
  <c r="C3695" i="13" s="1"/>
  <c r="AH2075" i="12"/>
  <c r="AI2075" i="12" s="1"/>
  <c r="C1865" i="13" s="1"/>
  <c r="AH2864" i="12"/>
  <c r="AJ2864" i="12" s="1"/>
  <c r="D1076" i="13" s="1"/>
  <c r="AH1970" i="12"/>
  <c r="AH2629" i="12"/>
  <c r="AJ2629" i="12" s="1"/>
  <c r="D1311" i="13" s="1"/>
  <c r="AH246" i="12"/>
  <c r="AH400" i="12"/>
  <c r="AI400" i="12" s="1"/>
  <c r="C3540" i="13" s="1"/>
  <c r="AH586" i="12"/>
  <c r="AI586" i="12" s="1"/>
  <c r="C3354" i="13" s="1"/>
  <c r="AH2036" i="12"/>
  <c r="AH3454" i="12"/>
  <c r="AH1569" i="12"/>
  <c r="AH1590" i="12"/>
  <c r="AH2956" i="12"/>
  <c r="AJ2956" i="12" s="1"/>
  <c r="D984" i="13" s="1"/>
  <c r="AH1129" i="12"/>
  <c r="AJ1129" i="12" s="1"/>
  <c r="D2811" i="13" s="1"/>
  <c r="AH2584" i="12"/>
  <c r="AJ2584" i="12" s="1"/>
  <c r="D1356" i="13" s="1"/>
  <c r="AH1763" i="12"/>
  <c r="AI1763" i="12" s="1"/>
  <c r="C2177" i="13" s="1"/>
  <c r="AH857" i="12"/>
  <c r="AH323" i="12"/>
  <c r="AH3150" i="12"/>
  <c r="AH2599" i="12"/>
  <c r="AH1504" i="12"/>
  <c r="AI1504" i="12" s="1"/>
  <c r="C2436" i="13" s="1"/>
  <c r="AH1212" i="12"/>
  <c r="AH1831" i="12"/>
  <c r="AI1831" i="12" s="1"/>
  <c r="C2109" i="13" s="1"/>
  <c r="AH3090" i="12"/>
  <c r="AJ3090" i="12" s="1"/>
  <c r="D850" i="13" s="1"/>
  <c r="AH691" i="12"/>
  <c r="AJ691" i="12" s="1"/>
  <c r="D3249" i="13" s="1"/>
  <c r="AH198" i="12"/>
  <c r="AJ198" i="12" s="1"/>
  <c r="D3742" i="13" s="1"/>
  <c r="AH3075" i="12"/>
  <c r="AI3075" i="12" s="1"/>
  <c r="C865" i="13" s="1"/>
  <c r="AH2432" i="12"/>
  <c r="AH1648" i="12"/>
  <c r="AI1648" i="12" s="1"/>
  <c r="C2292" i="13" s="1"/>
  <c r="AH2156" i="12"/>
  <c r="AH647" i="12"/>
  <c r="AI647" i="12" s="1"/>
  <c r="C3293" i="13" s="1"/>
  <c r="AH457" i="12"/>
  <c r="AI457" i="12" s="1"/>
  <c r="C3483" i="13" s="1"/>
  <c r="AH3386" i="12"/>
  <c r="AH526" i="12"/>
  <c r="AH2661" i="12"/>
  <c r="AH1899" i="12"/>
  <c r="AH2198" i="12"/>
  <c r="AJ2198" i="12" s="1"/>
  <c r="D1742" i="13" s="1"/>
  <c r="AH2959" i="12"/>
  <c r="AI2959" i="12" s="1"/>
  <c r="C981" i="13" s="1"/>
  <c r="AH995" i="12"/>
  <c r="AJ995" i="12" s="1"/>
  <c r="D2945" i="13" s="1"/>
  <c r="AH2619" i="12"/>
  <c r="AI2619" i="12" s="1"/>
  <c r="C1321" i="13" s="1"/>
  <c r="AH1993" i="12"/>
  <c r="AH318" i="12"/>
  <c r="AH2255" i="12"/>
  <c r="AH2672" i="12"/>
  <c r="AH814" i="12"/>
  <c r="AI814" i="12" s="1"/>
  <c r="C3126" i="13" s="1"/>
  <c r="AH2950" i="12"/>
  <c r="AH2936" i="12"/>
  <c r="AI2936" i="12" s="1"/>
  <c r="C1004" i="13" s="1"/>
  <c r="AH1588" i="12"/>
  <c r="AI1588" i="12" s="1"/>
  <c r="C2352" i="13" s="1"/>
  <c r="AH3629" i="12"/>
  <c r="AH845" i="12"/>
  <c r="AJ845" i="12" s="1"/>
  <c r="D3095" i="13" s="1"/>
  <c r="AH2305" i="12"/>
  <c r="AJ2305" i="12" s="1"/>
  <c r="D1635" i="13" s="1"/>
  <c r="AH1091" i="12"/>
  <c r="AJ1091" i="12" s="1"/>
  <c r="D2849" i="13" s="1"/>
  <c r="AH1717" i="12"/>
  <c r="AJ1717" i="12" s="1"/>
  <c r="D2223" i="13" s="1"/>
  <c r="AH507" i="12"/>
  <c r="AH2140" i="12"/>
  <c r="AI2140" i="12" s="1"/>
  <c r="C1800" i="13" s="1"/>
  <c r="AH3569" i="12"/>
  <c r="AJ3569" i="12" s="1"/>
  <c r="D371" i="13" s="1"/>
  <c r="AH3525" i="12"/>
  <c r="AH1152" i="12"/>
  <c r="AH3073" i="12"/>
  <c r="AH1894" i="12"/>
  <c r="AH541" i="12"/>
  <c r="AI541" i="12" s="1"/>
  <c r="C3399" i="13" s="1"/>
  <c r="AH3260" i="12"/>
  <c r="AJ3260" i="12" s="1"/>
  <c r="D680" i="13" s="1"/>
  <c r="AH2336" i="12"/>
  <c r="AI2336" i="12" s="1"/>
  <c r="C1604" i="13" s="1"/>
  <c r="AH1483" i="12"/>
  <c r="AI1483" i="12" s="1"/>
  <c r="C2457" i="13" s="1"/>
  <c r="AH499" i="12"/>
  <c r="AH782" i="12"/>
  <c r="AH2150" i="12"/>
  <c r="AH3619" i="12"/>
  <c r="AH309" i="12"/>
  <c r="AJ309" i="12" s="1"/>
  <c r="D3631" i="13" s="1"/>
  <c r="AH1880" i="12"/>
  <c r="AH2922" i="12"/>
  <c r="AI2922" i="12" s="1"/>
  <c r="C1018" i="13" s="1"/>
  <c r="AH1265" i="12"/>
  <c r="AJ1265" i="12" s="1"/>
  <c r="D2675" i="13" s="1"/>
  <c r="AH530" i="12"/>
  <c r="AI530" i="12" s="1"/>
  <c r="C3410" i="13" s="1"/>
  <c r="AH2204" i="12"/>
  <c r="AI2204" i="12" s="1"/>
  <c r="C1736" i="13" s="1"/>
  <c r="AH1694" i="12"/>
  <c r="AI1694" i="12" s="1"/>
  <c r="C2246" i="13" s="1"/>
  <c r="AH1512" i="12"/>
  <c r="AH965" i="12"/>
  <c r="AJ965" i="12" s="1"/>
  <c r="D2975" i="13" s="1"/>
  <c r="AH656" i="12"/>
  <c r="AH2538" i="12"/>
  <c r="AI2538" i="12" s="1"/>
  <c r="C1402" i="13" s="1"/>
  <c r="AH870" i="12"/>
  <c r="AJ870" i="12" s="1"/>
  <c r="D3070" i="13" s="1"/>
  <c r="AH2863" i="12"/>
  <c r="AH1768" i="12"/>
  <c r="AH706" i="12"/>
  <c r="AH241" i="12"/>
  <c r="AH1853" i="12"/>
  <c r="AI1853" i="12" s="1"/>
  <c r="C2087" i="13" s="1"/>
  <c r="AH2544" i="12"/>
  <c r="AJ2544" i="12" s="1"/>
  <c r="D1396" i="13" s="1"/>
  <c r="AH3541" i="12"/>
  <c r="AJ3541" i="12" s="1"/>
  <c r="D399" i="13" s="1"/>
  <c r="AH503" i="12"/>
  <c r="AI503" i="12" s="1"/>
  <c r="C3437" i="13" s="1"/>
  <c r="AH268" i="12"/>
  <c r="AH2861" i="12"/>
  <c r="AH2296" i="12"/>
  <c r="AH2714" i="12"/>
  <c r="AH1093" i="12"/>
  <c r="AJ1093" i="12" s="1"/>
  <c r="D2847" i="13" s="1"/>
  <c r="AH594" i="12"/>
  <c r="AH3556" i="12"/>
  <c r="AJ3556" i="12" s="1"/>
  <c r="D384" i="13" s="1"/>
  <c r="AH1594" i="12"/>
  <c r="AJ1594" i="12" s="1"/>
  <c r="D2346" i="13" s="1"/>
  <c r="AH865" i="12"/>
  <c r="AI865" i="12" s="1"/>
  <c r="C3075" i="13" s="1"/>
  <c r="AH2031" i="12"/>
  <c r="AI2031" i="12" s="1"/>
  <c r="C1909" i="13" s="1"/>
  <c r="AH298" i="12"/>
  <c r="AJ298" i="12" s="1"/>
  <c r="D3642" i="13" s="1"/>
  <c r="AH1666" i="12"/>
  <c r="AH944" i="12"/>
  <c r="AI944" i="12" s="1"/>
  <c r="C2996" i="13" s="1"/>
  <c r="AH2009" i="12"/>
  <c r="AH3143" i="12"/>
  <c r="AJ3143" i="12" s="1"/>
  <c r="D797" i="13" s="1"/>
  <c r="AH1406" i="12"/>
  <c r="AI1406" i="12" s="1"/>
  <c r="C2534" i="13" s="1"/>
  <c r="AH2683" i="12"/>
  <c r="AH1900" i="12"/>
  <c r="AH1962" i="12"/>
  <c r="AH1403" i="12"/>
  <c r="AJ1403" i="12" s="1"/>
  <c r="D2537" i="13" s="1"/>
  <c r="AH752" i="12"/>
  <c r="AJ752" i="12" s="1"/>
  <c r="D3188" i="13" s="1"/>
  <c r="AH2554" i="12"/>
  <c r="AI2554" i="12" s="1"/>
  <c r="C1386" i="13" s="1"/>
  <c r="AH512" i="12"/>
  <c r="AI512" i="12" s="1"/>
  <c r="C3428" i="13" s="1"/>
  <c r="AH3770" i="12"/>
  <c r="AI3770" i="12" s="1"/>
  <c r="C170" i="13" s="1"/>
  <c r="AH1220" i="12"/>
  <c r="AH2990" i="12"/>
  <c r="AH1677" i="12"/>
  <c r="AH3169" i="12"/>
  <c r="AH287" i="12"/>
  <c r="AJ287" i="12" s="1"/>
  <c r="D3653" i="13" s="1"/>
  <c r="AH3122" i="12"/>
  <c r="AH2532" i="12"/>
  <c r="AJ2532" i="12" s="1"/>
  <c r="D1408" i="13" s="1"/>
  <c r="AH2275" i="12"/>
  <c r="AJ2275" i="12" s="1"/>
  <c r="D1665" i="13" s="1"/>
  <c r="AH709" i="12"/>
  <c r="AI709" i="12" s="1"/>
  <c r="C3231" i="13" s="1"/>
  <c r="AH2331" i="12"/>
  <c r="AJ2331" i="12" s="1"/>
  <c r="D1609" i="13" s="1"/>
  <c r="AH375" i="12"/>
  <c r="AI375" i="12" s="1"/>
  <c r="C3565" i="13" s="1"/>
  <c r="AH231" i="12"/>
  <c r="AH1107" i="12"/>
  <c r="AI1107" i="12" s="1"/>
  <c r="C2833" i="13" s="1"/>
  <c r="AH325" i="12"/>
  <c r="AH1475" i="12"/>
  <c r="AI1475" i="12" s="1"/>
  <c r="C2465" i="13" s="1"/>
  <c r="AH2026" i="12"/>
  <c r="AI2026" i="12" s="1"/>
  <c r="C1914" i="13" s="1"/>
  <c r="AH2816" i="12"/>
  <c r="AH2033" i="12"/>
  <c r="AH1321" i="12"/>
  <c r="AH1470" i="12"/>
  <c r="AH3410" i="12"/>
  <c r="AI3410" i="12" s="1"/>
  <c r="C530" i="13" s="1"/>
  <c r="AH1667" i="12"/>
  <c r="AJ1667" i="12" s="1"/>
  <c r="D2273" i="13" s="1"/>
  <c r="AH3216" i="12"/>
  <c r="AJ3216" i="12" s="1"/>
  <c r="D724" i="13" s="1"/>
  <c r="AH3880" i="12"/>
  <c r="AI3880" i="12" s="1"/>
  <c r="C60" i="13" s="1"/>
  <c r="AH1004" i="12"/>
  <c r="AH785" i="12"/>
  <c r="AH3132" i="12"/>
  <c r="AH1399" i="12"/>
  <c r="AH1028" i="12"/>
  <c r="AJ1028" i="12" s="1"/>
  <c r="D2912" i="13" s="1"/>
  <c r="AH2484" i="12"/>
  <c r="AH397" i="12"/>
  <c r="AJ397" i="12" s="1"/>
  <c r="D3543" i="13" s="1"/>
  <c r="AH1956" i="12"/>
  <c r="AJ1956" i="12" s="1"/>
  <c r="D1984" i="13" s="1"/>
  <c r="AH2094" i="12"/>
  <c r="AJ2094" i="12" s="1"/>
  <c r="D1846" i="13" s="1"/>
  <c r="AH668" i="12"/>
  <c r="AI668" i="12" s="1"/>
  <c r="C3272" i="13" s="1"/>
  <c r="AH2829" i="12"/>
  <c r="AI2829" i="12" s="1"/>
  <c r="C1111" i="13" s="1"/>
  <c r="AH2045" i="12"/>
  <c r="AH3734" i="12"/>
  <c r="AI3734" i="12" s="1"/>
  <c r="C206" i="13" s="1"/>
  <c r="AH139" i="12"/>
  <c r="AH2267" i="12"/>
  <c r="AI2267" i="12" s="1"/>
  <c r="C1673" i="13" s="1"/>
  <c r="AH379" i="12"/>
  <c r="AI379" i="12" s="1"/>
  <c r="C3561" i="13" s="1"/>
  <c r="AH1534" i="12"/>
  <c r="AH3637" i="12"/>
  <c r="AH1673" i="12"/>
  <c r="AH324" i="12"/>
  <c r="AH2401" i="12"/>
  <c r="AJ2401" i="12" s="1"/>
  <c r="D1539" i="13" s="1"/>
  <c r="AH1495" i="12"/>
  <c r="AI1495" i="12" s="1"/>
  <c r="C2445" i="13" s="1"/>
  <c r="AH979" i="12"/>
  <c r="AJ979" i="12" s="1"/>
  <c r="D2961" i="13" s="1"/>
  <c r="AH2361" i="12"/>
  <c r="AJ2361" i="12" s="1"/>
  <c r="D1579" i="13" s="1"/>
  <c r="AH3832" i="12"/>
  <c r="AH740" i="12"/>
  <c r="AH3418" i="12"/>
  <c r="AH1423" i="12"/>
  <c r="AH3053" i="12"/>
  <c r="AI3053" i="12" s="1"/>
  <c r="C887" i="13" s="1"/>
  <c r="AH2298" i="12"/>
  <c r="AJ2298" i="12" s="1"/>
  <c r="D1642" i="13" s="1"/>
  <c r="AH1872" i="12"/>
  <c r="AI1872" i="12" s="1"/>
  <c r="C2068" i="13" s="1"/>
  <c r="AH3647" i="12"/>
  <c r="AI3647" i="12" s="1"/>
  <c r="C293" i="13" s="1"/>
  <c r="AH189" i="12"/>
  <c r="AJ189" i="12" s="1"/>
  <c r="D3751" i="13" s="1"/>
  <c r="AH3715" i="12"/>
  <c r="AJ3715" i="12" s="1"/>
  <c r="D225" i="13" s="1"/>
  <c r="AH1048" i="12"/>
  <c r="AI1048" i="12" s="1"/>
  <c r="C2892" i="13" s="1"/>
  <c r="AH1144" i="12"/>
  <c r="AH1053" i="12"/>
  <c r="AI1053" i="12" s="1"/>
  <c r="C2887" i="13" s="1"/>
  <c r="AH290" i="12"/>
  <c r="AH3457" i="12"/>
  <c r="AJ3457" i="12" s="1"/>
  <c r="D483" i="13" s="1"/>
  <c r="AH280" i="12"/>
  <c r="AI280" i="12" s="1"/>
  <c r="C3660" i="13" s="1"/>
  <c r="AH2236" i="12"/>
  <c r="AH2287" i="12"/>
  <c r="AH2411" i="12"/>
  <c r="AH540" i="12"/>
  <c r="AH2235" i="12"/>
  <c r="AJ2235" i="12" s="1"/>
  <c r="D1705" i="13" s="1"/>
  <c r="AH410" i="12"/>
  <c r="AJ410" i="12" s="1"/>
  <c r="D3530" i="13" s="1"/>
  <c r="AH535" i="12"/>
  <c r="AJ535" i="12" s="1"/>
  <c r="D3405" i="13" s="1"/>
  <c r="AH436" i="12"/>
  <c r="AJ436" i="12" s="1"/>
  <c r="D3504" i="13" s="1"/>
  <c r="AH3376" i="12"/>
  <c r="AH698" i="12"/>
  <c r="AH1661" i="12"/>
  <c r="AH579" i="12"/>
  <c r="AH3165" i="12"/>
  <c r="AJ3165" i="12" s="1"/>
  <c r="D775" i="13" s="1"/>
  <c r="AH3295" i="12"/>
  <c r="AH2113" i="12"/>
  <c r="AI2113" i="12" s="1"/>
  <c r="C1827" i="13" s="1"/>
  <c r="AH872" i="12"/>
  <c r="AI872" i="12" s="1"/>
  <c r="C3068" i="13" s="1"/>
  <c r="AH2410" i="12"/>
  <c r="AI2410" i="12" s="1"/>
  <c r="C1530" i="13" s="1"/>
  <c r="AH249" i="12"/>
  <c r="AJ249" i="12" s="1"/>
  <c r="D3691" i="13" s="1"/>
  <c r="AH745" i="12"/>
  <c r="AJ745" i="12" s="1"/>
  <c r="D3195" i="13" s="1"/>
  <c r="AH1627" i="12"/>
  <c r="AH2563" i="12"/>
  <c r="AJ2563" i="12" s="1"/>
  <c r="D1377" i="13" s="1"/>
  <c r="AH206" i="12"/>
  <c r="AH2973" i="12"/>
  <c r="AJ2973" i="12" s="1"/>
  <c r="D967" i="13" s="1"/>
  <c r="AH2048" i="12"/>
  <c r="AI2048" i="12" s="1"/>
  <c r="C1892" i="13" s="1"/>
  <c r="AH1281" i="12"/>
  <c r="AH1570" i="12"/>
  <c r="AH1039" i="12"/>
  <c r="AH533" i="12"/>
  <c r="AH2098" i="12"/>
  <c r="AJ2098" i="12" s="1"/>
  <c r="D1842" i="13" s="1"/>
  <c r="AH580" i="12"/>
  <c r="AJ580" i="12" s="1"/>
  <c r="D3360" i="13" s="1"/>
  <c r="AH2160" i="12"/>
  <c r="AJ2160" i="12" s="1"/>
  <c r="D1780" i="13" s="1"/>
  <c r="AH3724" i="12"/>
  <c r="AJ3724" i="12" s="1"/>
  <c r="D216" i="13" s="1"/>
  <c r="AH1817" i="12"/>
  <c r="AH2917" i="12"/>
  <c r="AH2080" i="12"/>
  <c r="AJ2080" i="12" s="1"/>
  <c r="D1860" i="13" s="1"/>
  <c r="AH2689" i="12"/>
  <c r="AH1679" i="12"/>
  <c r="AI1679" i="12" s="1"/>
  <c r="C2261" i="13" s="1"/>
  <c r="AH3481" i="12"/>
  <c r="AH662" i="12"/>
  <c r="AJ662" i="12" s="1"/>
  <c r="D3278" i="13" s="1"/>
  <c r="AH2664" i="12"/>
  <c r="AI2664" i="12" s="1"/>
  <c r="C1276" i="13" s="1"/>
  <c r="AH2978" i="12"/>
  <c r="AJ2978" i="12" s="1"/>
  <c r="D962" i="13" s="1"/>
  <c r="AH1702" i="12"/>
  <c r="AJ1702" i="12" s="1"/>
  <c r="D2238" i="13" s="1"/>
  <c r="AH2130" i="12"/>
  <c r="AI2130" i="12" s="1"/>
  <c r="C1810" i="13" s="1"/>
  <c r="AH316" i="12"/>
  <c r="AI316" i="12" s="1"/>
  <c r="C3624" i="13" s="1"/>
  <c r="AH3654" i="12"/>
  <c r="AJ3654" i="12" s="1"/>
  <c r="D286" i="13" s="1"/>
  <c r="AH3094" i="12"/>
  <c r="AH2830" i="12"/>
  <c r="AI2830" i="12" s="1"/>
  <c r="C1110" i="13" s="1"/>
  <c r="AH827" i="12"/>
  <c r="AI827" i="12" s="1"/>
  <c r="C3113" i="13" s="1"/>
  <c r="AH1822" i="12"/>
  <c r="AH665" i="12"/>
  <c r="AH1826" i="12"/>
  <c r="AJ1826" i="12" s="1"/>
  <c r="D2114" i="13" s="1"/>
  <c r="AH3304" i="12"/>
  <c r="AH3101" i="12"/>
  <c r="AJ3101" i="12" s="1"/>
  <c r="D839" i="13" s="1"/>
  <c r="AH1027" i="12"/>
  <c r="AJ1027" i="12" s="1"/>
  <c r="D2913" i="13" s="1"/>
  <c r="AH1022" i="12"/>
  <c r="AI1022" i="12" s="1"/>
  <c r="C2918" i="13" s="1"/>
  <c r="AH2348" i="12"/>
  <c r="AJ2348" i="12" s="1"/>
  <c r="D1592" i="13" s="1"/>
  <c r="AH363" i="12"/>
  <c r="AH587" i="12"/>
  <c r="AH1405" i="12"/>
  <c r="AH3068" i="12"/>
  <c r="AH362" i="12"/>
  <c r="AJ362" i="12" s="1"/>
  <c r="D3578" i="13" s="1"/>
  <c r="AH2875" i="12"/>
  <c r="AH1035" i="12"/>
  <c r="AI1035" i="12" s="1"/>
  <c r="C2905" i="13" s="1"/>
  <c r="AH2118" i="12"/>
  <c r="AJ2118" i="12" s="1"/>
  <c r="D1822" i="13" s="1"/>
  <c r="AH3608" i="12"/>
  <c r="AJ3608" i="12" s="1"/>
  <c r="D332" i="13" s="1"/>
  <c r="AH1631" i="12"/>
  <c r="AJ1631" i="12" s="1"/>
  <c r="D2309" i="13" s="1"/>
  <c r="AH1827" i="12"/>
  <c r="AJ1827" i="12" s="1"/>
  <c r="D2113" i="13" s="1"/>
  <c r="AH3579" i="12"/>
  <c r="AH1061" i="12"/>
  <c r="AI1061" i="12" s="1"/>
  <c r="C2879" i="13" s="1"/>
  <c r="AH1065" i="12"/>
  <c r="AI1065" i="12" s="1"/>
  <c r="C2875" i="13" s="1"/>
  <c r="AH3379" i="12"/>
  <c r="AI3379" i="12" s="1"/>
  <c r="C561" i="13" s="1"/>
  <c r="AH1773" i="12"/>
  <c r="AI1773" i="12" s="1"/>
  <c r="C2167" i="13" s="1"/>
  <c r="AH296" i="12"/>
  <c r="AH1363" i="12"/>
  <c r="AH486" i="12"/>
  <c r="AH2213" i="12"/>
  <c r="AH2785" i="12"/>
  <c r="AI2785" i="12" s="1"/>
  <c r="C1155" i="13" s="1"/>
  <c r="AH2144" i="12"/>
  <c r="AI2144" i="12" s="1"/>
  <c r="C1796" i="13" s="1"/>
  <c r="AH527" i="12"/>
  <c r="AJ527" i="12" s="1"/>
  <c r="D3413" i="13" s="1"/>
  <c r="AH2857" i="12"/>
  <c r="AJ2857" i="12" s="1"/>
  <c r="D1083" i="13" s="1"/>
  <c r="AH3356" i="12"/>
  <c r="AH2495" i="12"/>
  <c r="AH256" i="12"/>
  <c r="AI256" i="12" s="1"/>
  <c r="C3684" i="13" s="1"/>
  <c r="AH3566" i="12"/>
  <c r="AH517" i="12"/>
  <c r="AJ517" i="12" s="1"/>
  <c r="D3423" i="13" s="1"/>
  <c r="AH824" i="12"/>
  <c r="AI824" i="12" s="1"/>
  <c r="C3116" i="13" s="1"/>
  <c r="AH3125" i="12"/>
  <c r="AJ3125" i="12" s="1"/>
  <c r="D815" i="13" s="1"/>
  <c r="AH169" i="12"/>
  <c r="AJ169" i="12" s="1"/>
  <c r="D3771" i="13" s="1"/>
  <c r="AH420" i="12"/>
  <c r="AJ420" i="12" s="1"/>
  <c r="D3520" i="13" s="1"/>
  <c r="AH1738" i="12"/>
  <c r="AJ1738" i="12" s="1"/>
  <c r="D2202" i="13" s="1"/>
  <c r="AH901" i="12"/>
  <c r="AJ901" i="12" s="1"/>
  <c r="D3039" i="13" s="1"/>
  <c r="AH2643" i="12"/>
  <c r="AI2643" i="12" s="1"/>
  <c r="C1297" i="13" s="1"/>
  <c r="AH2609" i="12"/>
  <c r="AJ2609" i="12" s="1"/>
  <c r="D1331" i="13" s="1"/>
  <c r="AH640" i="12"/>
  <c r="AI640" i="12" s="1"/>
  <c r="C3300" i="13" s="1"/>
  <c r="AH1922" i="12"/>
  <c r="AJ1922" i="12" s="1"/>
  <c r="D2018" i="13" s="1"/>
  <c r="AH3305" i="12"/>
  <c r="AJ3305" i="12" s="1"/>
  <c r="D635" i="13" s="1"/>
  <c r="AH279" i="12"/>
  <c r="AH1840" i="12"/>
  <c r="AJ1840" i="12" s="1"/>
  <c r="D2100" i="13" s="1"/>
  <c r="AH1985" i="12"/>
  <c r="AI1985" i="12" s="1"/>
  <c r="C1955" i="13" s="1"/>
  <c r="AH383" i="12"/>
  <c r="AH1798" i="12"/>
  <c r="AI1798" i="12" s="1"/>
  <c r="C2142" i="13" s="1"/>
  <c r="AH2637" i="12"/>
  <c r="AI2637" i="12" s="1"/>
  <c r="C1303" i="13" s="1"/>
  <c r="AH2332" i="12"/>
  <c r="AJ2332" i="12" s="1"/>
  <c r="D1608" i="13" s="1"/>
  <c r="AH801" i="12"/>
  <c r="AJ801" i="12" s="1"/>
  <c r="D3139" i="13" s="1"/>
  <c r="AH718" i="12"/>
  <c r="AH694" i="12"/>
  <c r="AI694" i="12" s="1"/>
  <c r="C3246" i="13" s="1"/>
  <c r="AH2174" i="12"/>
  <c r="AH1658" i="12"/>
  <c r="AH1007" i="12"/>
  <c r="AI1007" i="12" s="1"/>
  <c r="C2933" i="13" s="1"/>
  <c r="AH2682" i="12"/>
  <c r="AH1980" i="12"/>
  <c r="AJ1980" i="12" s="1"/>
  <c r="D1960" i="13" s="1"/>
  <c r="AH757" i="12"/>
  <c r="AJ757" i="12" s="1"/>
  <c r="D3183" i="13" s="1"/>
  <c r="AH1298" i="12"/>
  <c r="AH2232" i="12"/>
  <c r="AJ2232" i="12" s="1"/>
  <c r="D1708" i="13" s="1"/>
  <c r="AH2635" i="12"/>
  <c r="AJ2635" i="12" s="1"/>
  <c r="D1305" i="13" s="1"/>
  <c r="AH2381" i="12"/>
  <c r="AH837" i="12"/>
  <c r="AJ837" i="12" s="1"/>
  <c r="D3103" i="13" s="1"/>
  <c r="AH1010" i="12"/>
  <c r="AH1740" i="12"/>
  <c r="AI1740" i="12" s="1"/>
  <c r="C2200" i="13" s="1"/>
  <c r="AH1944" i="12"/>
  <c r="AJ1944" i="12" s="1"/>
  <c r="D1996" i="13" s="1"/>
  <c r="AH1437" i="12"/>
  <c r="AH2529" i="12"/>
  <c r="AJ2529" i="12" s="1"/>
  <c r="D1411" i="13" s="1"/>
  <c r="AH2096" i="12"/>
  <c r="AH2450" i="12"/>
  <c r="AH1357" i="12"/>
  <c r="AI1357" i="12" s="1"/>
  <c r="C2583" i="13" s="1"/>
  <c r="AH960" i="12"/>
  <c r="AJ960" i="12" s="1"/>
  <c r="D2980" i="13" s="1"/>
  <c r="AH2732" i="12"/>
  <c r="AJ2732" i="12" s="1"/>
  <c r="D1208" i="13" s="1"/>
  <c r="AH1963" i="12"/>
  <c r="AJ1963" i="12" s="1"/>
  <c r="D1977" i="13" s="1"/>
  <c r="AH239" i="12"/>
  <c r="AH553" i="12"/>
  <c r="AJ553" i="12" s="1"/>
  <c r="D3387" i="13" s="1"/>
  <c r="AH3290" i="12"/>
  <c r="AH1112" i="12"/>
  <c r="AH1046" i="12"/>
  <c r="AJ1046" i="12" s="1"/>
  <c r="D2894" i="13" s="1"/>
  <c r="AH2800" i="12"/>
  <c r="AH536" i="12"/>
  <c r="AI536" i="12" s="1"/>
  <c r="C3404" i="13" s="1"/>
  <c r="AH843" i="12"/>
  <c r="AJ843" i="12" s="1"/>
  <c r="D3097" i="13" s="1"/>
  <c r="AH1572" i="12"/>
  <c r="AJ1572" i="12" s="1"/>
  <c r="D2368" i="13" s="1"/>
  <c r="AH671" i="12"/>
  <c r="AJ671" i="12" s="1"/>
  <c r="D3269" i="13" s="1"/>
  <c r="AH2850" i="12"/>
  <c r="AJ2850" i="12" s="1"/>
  <c r="D1090" i="13" s="1"/>
  <c r="AH1701" i="12"/>
  <c r="AH2641" i="12"/>
  <c r="AJ2641" i="12" s="1"/>
  <c r="D1299" i="13" s="1"/>
  <c r="AH1951" i="12"/>
  <c r="AH3618" i="12"/>
  <c r="AI3618" i="12" s="1"/>
  <c r="C322" i="13" s="1"/>
  <c r="AH2949" i="12"/>
  <c r="AI2949" i="12" s="1"/>
  <c r="C991" i="13" s="1"/>
  <c r="AH408" i="12"/>
  <c r="AH2836" i="12"/>
  <c r="AI2836" i="12" s="1"/>
  <c r="C1104" i="13" s="1"/>
  <c r="AH1830" i="12"/>
  <c r="AH1032" i="12"/>
  <c r="AJ1032" i="12" s="1"/>
  <c r="D2908" i="13" s="1"/>
  <c r="AH2749" i="12"/>
  <c r="AI2749" i="12" s="1"/>
  <c r="C1191" i="13" s="1"/>
  <c r="AH1187" i="12"/>
  <c r="AJ1187" i="12" s="1"/>
  <c r="D2753" i="13" s="1"/>
  <c r="AH2425" i="12"/>
  <c r="AI2425" i="12" s="1"/>
  <c r="C1515" i="13" s="1"/>
  <c r="AH1080" i="12"/>
  <c r="AI1080" i="12" s="1"/>
  <c r="C2860" i="13" s="1"/>
  <c r="AH1593" i="12"/>
  <c r="AH513" i="12"/>
  <c r="AJ513" i="12" s="1"/>
  <c r="D3427" i="13" s="1"/>
  <c r="AH2481" i="12"/>
  <c r="AH1766" i="12"/>
  <c r="AH2979" i="12"/>
  <c r="AI2979" i="12" s="1"/>
  <c r="C961" i="13" s="1"/>
  <c r="AH286" i="12"/>
  <c r="AH2122" i="12"/>
  <c r="AJ2122" i="12" s="1"/>
  <c r="D1818" i="13" s="1"/>
  <c r="AH394" i="12"/>
  <c r="AI394" i="12" s="1"/>
  <c r="C3546" i="13" s="1"/>
  <c r="AH768" i="12"/>
  <c r="AJ768" i="12" s="1"/>
  <c r="D3172" i="13" s="1"/>
  <c r="AH2556" i="12"/>
  <c r="AJ2556" i="12" s="1"/>
  <c r="D1384" i="13" s="1"/>
  <c r="AH2301" i="12"/>
  <c r="AI2301" i="12" s="1"/>
  <c r="C1639" i="13" s="1"/>
  <c r="AH3065" i="12"/>
  <c r="AE3422" i="12"/>
  <c r="AG3422" i="12"/>
  <c r="AG2390" i="12"/>
  <c r="AE2390" i="12"/>
  <c r="AE3925" i="12"/>
  <c r="AG3925" i="12"/>
  <c r="AE3894" i="12"/>
  <c r="AG3894" i="12"/>
  <c r="AE3330" i="12"/>
  <c r="AG3330" i="12"/>
  <c r="AG3642" i="12"/>
  <c r="AE3642" i="12"/>
  <c r="AE2552" i="12"/>
  <c r="AG2552" i="12"/>
  <c r="AE3857" i="12"/>
  <c r="AG3857" i="12"/>
  <c r="AE2883" i="12"/>
  <c r="AG2883" i="12"/>
  <c r="AE2724" i="12"/>
  <c r="AG2724" i="12"/>
  <c r="AG3905" i="12"/>
  <c r="AE3905" i="12"/>
  <c r="AE3754" i="12"/>
  <c r="AG3754" i="12"/>
  <c r="AE2389" i="12"/>
  <c r="AG2389" i="12"/>
  <c r="AG3653" i="12"/>
  <c r="AE3653" i="12"/>
  <c r="AE3178" i="12"/>
  <c r="AG3178" i="12"/>
  <c r="AE3472" i="12"/>
  <c r="AG3472" i="12"/>
  <c r="AG2686" i="12"/>
  <c r="AE2686" i="12"/>
  <c r="AE3787" i="12"/>
  <c r="AG3787" i="12"/>
  <c r="AE3003" i="12"/>
  <c r="AG3003" i="12"/>
  <c r="AE3539" i="12"/>
  <c r="AG3539" i="12"/>
  <c r="AE3700" i="12"/>
  <c r="AG3700" i="12"/>
  <c r="AG2422" i="12"/>
  <c r="AE2422" i="12"/>
  <c r="AG2793" i="12"/>
  <c r="AE2793" i="12"/>
  <c r="AG3372" i="12"/>
  <c r="AE3372" i="12"/>
  <c r="AE3072" i="12"/>
  <c r="AG3072" i="12"/>
  <c r="AG3129" i="12"/>
  <c r="AE3129" i="12"/>
  <c r="AE2581" i="12"/>
  <c r="AG2581" i="12"/>
  <c r="AE3803" i="12"/>
  <c r="AG3803" i="12"/>
  <c r="AE3602" i="12"/>
  <c r="AG3602" i="12"/>
  <c r="AE3775" i="12"/>
  <c r="AG3775" i="12"/>
  <c r="AE3480" i="12"/>
  <c r="AG3480" i="12"/>
  <c r="AE2737" i="12"/>
  <c r="AG2737" i="12"/>
  <c r="AE3697" i="12"/>
  <c r="AG3697" i="12"/>
  <c r="AE3574" i="12"/>
  <c r="AG3574" i="12"/>
  <c r="AE3671" i="12"/>
  <c r="AG3671" i="12"/>
  <c r="AE3814" i="12"/>
  <c r="AG3814" i="12"/>
  <c r="AE3684" i="12"/>
  <c r="AG3684" i="12"/>
  <c r="AE3471" i="12"/>
  <c r="AG3471" i="12"/>
  <c r="AE3842" i="12"/>
  <c r="AG3842" i="12"/>
  <c r="AE3057" i="12"/>
  <c r="AG3057" i="12"/>
  <c r="AE2186" i="12"/>
  <c r="AG2186" i="12"/>
  <c r="AG3301" i="12"/>
  <c r="AE3301" i="12"/>
  <c r="AG3226" i="12"/>
  <c r="AE3226" i="12"/>
  <c r="AE2652" i="12"/>
  <c r="AG2652" i="12"/>
  <c r="AG3104" i="12"/>
  <c r="AE3104" i="12"/>
  <c r="AG3293" i="12"/>
  <c r="AE3293" i="12"/>
  <c r="AE3415" i="12"/>
  <c r="AG3415" i="12"/>
  <c r="AG3505" i="12"/>
  <c r="AE3505" i="12"/>
  <c r="AE3827" i="12"/>
  <c r="AG3827" i="12"/>
  <c r="AE3813" i="12"/>
  <c r="AG3813" i="12"/>
  <c r="AG2088" i="12"/>
  <c r="AE2088" i="12"/>
  <c r="AE3172" i="12"/>
  <c r="AG3172" i="12"/>
  <c r="AG3612" i="12"/>
  <c r="AE3612" i="12"/>
  <c r="AG3246" i="12"/>
  <c r="AE3246" i="12"/>
  <c r="AE3096" i="12"/>
  <c r="AG3096" i="12"/>
  <c r="AE3229" i="12"/>
  <c r="AG3229" i="12"/>
  <c r="AE3509" i="12"/>
  <c r="AG3509" i="12"/>
  <c r="AE2578" i="12"/>
  <c r="AG2578" i="12"/>
  <c r="AG3804" i="12"/>
  <c r="AE3804" i="12"/>
  <c r="AG3286" i="12"/>
  <c r="AE3286" i="12"/>
  <c r="AG3578" i="12"/>
  <c r="AE3578" i="12"/>
  <c r="AG3648" i="12"/>
  <c r="AE3648" i="12"/>
  <c r="AE3283" i="12"/>
  <c r="AG3283" i="12"/>
  <c r="AE2852" i="12"/>
  <c r="AG2852" i="12"/>
  <c r="AG3701" i="12"/>
  <c r="AE3701" i="12"/>
  <c r="AG2350" i="12"/>
  <c r="AE2350" i="12"/>
  <c r="AE3462" i="12"/>
  <c r="AG3462" i="12"/>
  <c r="AE3025" i="12"/>
  <c r="AG3025" i="12"/>
  <c r="AE3663" i="12"/>
  <c r="AG3663" i="12"/>
  <c r="AE3756" i="12"/>
  <c r="AG3756" i="12"/>
  <c r="AE3551" i="12"/>
  <c r="AG3551" i="12"/>
  <c r="AE3834" i="12"/>
  <c r="AG3834" i="12"/>
  <c r="AE3474" i="12"/>
  <c r="AG3474" i="12"/>
  <c r="AG2921" i="12"/>
  <c r="AE2921" i="12"/>
  <c r="AG3498" i="12"/>
  <c r="AE3498" i="12"/>
  <c r="AE2374" i="12"/>
  <c r="AG2374" i="12"/>
  <c r="AE3709" i="12"/>
  <c r="AG3709" i="12"/>
  <c r="AG3860" i="12"/>
  <c r="AE3860" i="12"/>
  <c r="AE2974" i="12"/>
  <c r="AG2974" i="12"/>
  <c r="AG2644" i="12"/>
  <c r="AE2644" i="12"/>
  <c r="AG3750" i="12"/>
  <c r="AE3750" i="12"/>
  <c r="AE3318" i="12"/>
  <c r="AG3318" i="12"/>
  <c r="AE3677" i="12"/>
  <c r="AG3677" i="12"/>
  <c r="AG3829" i="12"/>
  <c r="AE3829" i="12"/>
  <c r="AE3449" i="12"/>
  <c r="AG3449" i="12"/>
  <c r="AE3695" i="12"/>
  <c r="AG3695" i="12"/>
  <c r="AE3495" i="12"/>
  <c r="AG3495" i="12"/>
  <c r="AG3917" i="12"/>
  <c r="AE3917" i="12"/>
  <c r="AE3249" i="12"/>
  <c r="AG3249" i="12"/>
  <c r="AE2590" i="12"/>
  <c r="AG2590" i="12"/>
  <c r="AG2908" i="12"/>
  <c r="AE2908" i="12"/>
  <c r="AG3586" i="12"/>
  <c r="AE3586" i="12"/>
  <c r="AG2497" i="12"/>
  <c r="AE2497" i="12"/>
  <c r="AE3841" i="12"/>
  <c r="AG3841" i="12"/>
  <c r="AG3631" i="12"/>
  <c r="AE3631" i="12"/>
  <c r="AG3897" i="12"/>
  <c r="AE3897" i="12"/>
  <c r="AE3442" i="12"/>
  <c r="AG3442" i="12"/>
  <c r="AE3688" i="12"/>
  <c r="AG3688" i="12"/>
  <c r="AE3656" i="12"/>
  <c r="AG3656" i="12"/>
  <c r="AG3136" i="12"/>
  <c r="AE3136" i="12"/>
  <c r="AE2727" i="12"/>
  <c r="AG2727" i="12"/>
  <c r="AE2769" i="12"/>
  <c r="AG2769" i="12"/>
  <c r="AG3636" i="12"/>
  <c r="AE3636" i="12"/>
  <c r="AG3632" i="12"/>
  <c r="AE3632" i="12"/>
  <c r="AE3438" i="12"/>
  <c r="AG3438" i="12"/>
  <c r="AG3788" i="12"/>
  <c r="AE3788" i="12"/>
  <c r="AE3852" i="12"/>
  <c r="AG3852" i="12"/>
  <c r="AG3828" i="12"/>
  <c r="AE3828" i="12"/>
  <c r="AG3690" i="12"/>
  <c r="AE3690" i="12"/>
  <c r="AE3753" i="12"/>
  <c r="AG3753" i="12"/>
  <c r="AE3694" i="12"/>
  <c r="AG3694" i="12"/>
  <c r="AE3186" i="12"/>
  <c r="AG3186" i="12"/>
  <c r="AE2474" i="12"/>
  <c r="AG2474" i="12"/>
  <c r="AG3258" i="12"/>
  <c r="AE3258" i="12"/>
  <c r="AE3563" i="12"/>
  <c r="AG3563" i="12"/>
  <c r="AG2824" i="12"/>
  <c r="AE2824" i="12"/>
  <c r="AE3063" i="12"/>
  <c r="AG3063" i="12"/>
  <c r="AG3009" i="12"/>
  <c r="AE3009" i="12"/>
  <c r="AG3708" i="12"/>
  <c r="AE3708" i="12"/>
  <c r="AE3854" i="12"/>
  <c r="AG3854" i="12"/>
  <c r="AG3159" i="12"/>
  <c r="AE3159" i="12"/>
  <c r="AE3674" i="12"/>
  <c r="AG3674" i="12"/>
  <c r="AE2475" i="12"/>
  <c r="AG2475" i="12"/>
  <c r="AG3732" i="12"/>
  <c r="AE3732" i="12"/>
  <c r="AE3149" i="12"/>
  <c r="AG3149" i="12"/>
  <c r="AG3649" i="12"/>
  <c r="AE3649" i="12"/>
  <c r="AG3934" i="12"/>
  <c r="AE3934" i="12"/>
  <c r="AE3346" i="12"/>
  <c r="AG3346" i="12"/>
  <c r="AG3373" i="12"/>
  <c r="AE3373" i="12"/>
  <c r="AG2701" i="12"/>
  <c r="AE2701" i="12"/>
  <c r="AE3777" i="12"/>
  <c r="AG3777" i="12"/>
  <c r="AE3555" i="12"/>
  <c r="AG3555" i="12"/>
  <c r="AE3282" i="12"/>
  <c r="AG3282" i="12"/>
  <c r="AE3516" i="12"/>
  <c r="AG3516" i="12"/>
  <c r="AE3156" i="12"/>
  <c r="AG3156" i="12"/>
  <c r="AE3772" i="12"/>
  <c r="AG3772" i="12"/>
  <c r="AE2149" i="12"/>
  <c r="AG2149" i="12"/>
  <c r="AE3470" i="12"/>
  <c r="AG3470" i="12"/>
  <c r="AE3343" i="12"/>
  <c r="AG3343" i="12"/>
  <c r="AE2241" i="12"/>
  <c r="AG2241" i="12"/>
  <c r="AE2976" i="12"/>
  <c r="AG2976" i="12"/>
  <c r="AG2262" i="12"/>
  <c r="AE2262" i="12"/>
  <c r="AE3455" i="12"/>
  <c r="AG3455" i="12"/>
  <c r="AE3297" i="12"/>
  <c r="AG3297" i="12"/>
  <c r="AE2775" i="12"/>
  <c r="AG2775" i="12"/>
  <c r="AE3736" i="12"/>
  <c r="AG3736" i="12"/>
  <c r="AE3720" i="12"/>
  <c r="AG3720" i="12"/>
  <c r="AE3086" i="12"/>
  <c r="AG3086" i="12"/>
  <c r="AG3902" i="12"/>
  <c r="AE3902" i="12"/>
  <c r="AG3252" i="12"/>
  <c r="AE3252" i="12"/>
  <c r="AE3783" i="12"/>
  <c r="AG3783" i="12"/>
  <c r="AE2352" i="12"/>
  <c r="AG2352" i="12"/>
  <c r="AG3138" i="12"/>
  <c r="AE3138" i="12"/>
  <c r="AG3288" i="12"/>
  <c r="AE3288" i="12"/>
  <c r="AE3158" i="12"/>
  <c r="AG3158" i="12"/>
  <c r="AG3445" i="12"/>
  <c r="AE3445" i="12"/>
  <c r="AG2462" i="12"/>
  <c r="AE2462" i="12"/>
  <c r="AE2975" i="12"/>
  <c r="AG2975" i="12"/>
  <c r="AE3564" i="12"/>
  <c r="AG3564" i="12"/>
  <c r="AG2263" i="12"/>
  <c r="AE2263" i="12"/>
  <c r="AE3748" i="12"/>
  <c r="AG3748" i="12"/>
  <c r="AE3540" i="12"/>
  <c r="AG3540" i="12"/>
  <c r="AE3013" i="12"/>
  <c r="AG3013" i="12"/>
  <c r="AG3924" i="12"/>
  <c r="AE3924" i="12"/>
  <c r="AG3173" i="12"/>
  <c r="AE3173" i="12"/>
  <c r="AG3672" i="12"/>
  <c r="AE3672" i="12"/>
  <c r="AE3544" i="12"/>
  <c r="AG3544" i="12"/>
  <c r="AG3026" i="12"/>
  <c r="AE3026" i="12"/>
  <c r="AG2447" i="12"/>
  <c r="AE2447" i="12"/>
  <c r="AG3177" i="12"/>
  <c r="AE3177" i="12"/>
  <c r="AG3571" i="12"/>
  <c r="AE3571" i="12"/>
  <c r="AE2687" i="12"/>
  <c r="AG2687" i="12"/>
  <c r="AG3831" i="12"/>
  <c r="AE3831" i="12"/>
  <c r="AG3863" i="12"/>
  <c r="AE3863" i="12"/>
  <c r="AE2591" i="12"/>
  <c r="AG2591" i="12"/>
  <c r="AE3486" i="12"/>
  <c r="AG3486" i="12"/>
  <c r="AG3811" i="12"/>
  <c r="AE3811" i="12"/>
  <c r="AG3835" i="12"/>
  <c r="AE3835" i="12"/>
  <c r="AG3862" i="12"/>
  <c r="AE3862" i="12"/>
  <c r="AE3332" i="12"/>
  <c r="AG3332" i="12"/>
  <c r="AG3432" i="12"/>
  <c r="AE3432" i="12"/>
  <c r="AE2730" i="12"/>
  <c r="AG2730" i="12"/>
  <c r="AG3336" i="12"/>
  <c r="AE3336" i="12"/>
  <c r="AG3713" i="12"/>
  <c r="AE3713" i="12"/>
  <c r="AG3769" i="12"/>
  <c r="AE3769" i="12"/>
  <c r="AE2055" i="12"/>
  <c r="AG2055" i="12"/>
  <c r="AG2288" i="12"/>
  <c r="AE2288" i="12"/>
  <c r="AE3554" i="12"/>
  <c r="AG3554" i="12"/>
  <c r="AE2969" i="12"/>
  <c r="AG2969" i="12"/>
  <c r="AG3758" i="12"/>
  <c r="AE3758" i="12"/>
  <c r="AE2334" i="12"/>
  <c r="AG2334" i="12"/>
  <c r="AE2142" i="12"/>
  <c r="AG2142" i="12"/>
  <c r="AG3589" i="12"/>
  <c r="AE3589" i="12"/>
  <c r="AE3743" i="12"/>
  <c r="AG3743" i="12"/>
  <c r="AE3123" i="12"/>
  <c r="AG3123" i="12"/>
  <c r="AG3549" i="12"/>
  <c r="AE3549" i="12"/>
  <c r="AE3443" i="12"/>
  <c r="AG3443" i="12"/>
  <c r="AG3812" i="12"/>
  <c r="AE3812" i="12"/>
  <c r="AG3184" i="12"/>
  <c r="AE3184" i="12"/>
  <c r="AE2673" i="12"/>
  <c r="AG2673" i="12"/>
  <c r="AE3147" i="12"/>
  <c r="AG3147" i="12"/>
  <c r="AE3270" i="12"/>
  <c r="AG3270" i="12"/>
  <c r="AE3785" i="12"/>
  <c r="AG3785" i="12"/>
  <c r="AE2452" i="12"/>
  <c r="AG2452" i="12"/>
  <c r="AE3492" i="12"/>
  <c r="AG3492" i="12"/>
  <c r="AE3759" i="12"/>
  <c r="AG3759" i="12"/>
  <c r="AG3234" i="12"/>
  <c r="AE3234" i="12"/>
  <c r="AE3735" i="12"/>
  <c r="AG3735" i="12"/>
  <c r="AE3044" i="12"/>
  <c r="AG3044" i="12"/>
  <c r="AE3048" i="12"/>
  <c r="AG3048" i="12"/>
  <c r="AG3361" i="12"/>
  <c r="AE3361" i="12"/>
  <c r="AE3802" i="12"/>
  <c r="AG3802" i="12"/>
  <c r="AG3382" i="12"/>
  <c r="AE3382" i="12"/>
  <c r="AE3856" i="12"/>
  <c r="AG3856" i="12"/>
  <c r="AE3818" i="12"/>
  <c r="AG3818" i="12"/>
  <c r="AG3685" i="12"/>
  <c r="AE3685" i="12"/>
  <c r="AE3390" i="12"/>
  <c r="AG3390" i="12"/>
  <c r="AG2203" i="12"/>
  <c r="AE2203" i="12"/>
  <c r="AE3031" i="12"/>
  <c r="AG3031" i="12"/>
  <c r="AE3622" i="12"/>
  <c r="AG3622" i="12"/>
  <c r="AG3741" i="12"/>
  <c r="AE3741" i="12"/>
  <c r="AE3792" i="12"/>
  <c r="AG3792" i="12"/>
  <c r="AG3838" i="12"/>
  <c r="AE3838" i="12"/>
  <c r="AG2393" i="12"/>
  <c r="AE2393" i="12"/>
  <c r="AG3929" i="12"/>
  <c r="AE3929" i="12"/>
  <c r="AE3335" i="12"/>
  <c r="AG3335" i="12"/>
  <c r="AE3786" i="12"/>
  <c r="AG3786" i="12"/>
  <c r="AE3573" i="12"/>
  <c r="AG3573" i="12"/>
  <c r="AG2429" i="12"/>
  <c r="AE2429" i="12"/>
  <c r="AG3711" i="12"/>
  <c r="AE3711" i="12"/>
  <c r="AG3521" i="12"/>
  <c r="AE3521" i="12"/>
  <c r="AG3285" i="12"/>
  <c r="AE3285" i="12"/>
  <c r="AG3368" i="12"/>
  <c r="AE3368" i="12"/>
  <c r="AE2886" i="12"/>
  <c r="AG2886" i="12"/>
  <c r="AE3749" i="12"/>
  <c r="AG3749" i="12"/>
  <c r="AI1328" i="12"/>
  <c r="C2612" i="13" s="1"/>
  <c r="AJ1328" i="12"/>
  <c r="D2612" i="13" s="1"/>
  <c r="AE2853" i="12"/>
  <c r="AG2853" i="12"/>
  <c r="AG3281" i="12"/>
  <c r="AE3281" i="12"/>
  <c r="AE2660" i="12"/>
  <c r="AG2660" i="12"/>
  <c r="AG3657" i="12"/>
  <c r="AE3657" i="12"/>
  <c r="AG3719" i="12"/>
  <c r="AE3719" i="12"/>
  <c r="AJ930" i="12"/>
  <c r="D3010" i="13" s="1"/>
  <c r="AI930" i="12"/>
  <c r="C3010" i="13" s="1"/>
  <c r="AI347" i="12"/>
  <c r="C3593" i="13" s="1"/>
  <c r="AJ347" i="12"/>
  <c r="D3593" i="13" s="1"/>
  <c r="AE3722" i="12"/>
  <c r="AG3722" i="12"/>
  <c r="AG3320" i="12"/>
  <c r="AE3320" i="12"/>
  <c r="AJ1379" i="12"/>
  <c r="D2561" i="13" s="1"/>
  <c r="AI1379" i="12"/>
  <c r="C2561" i="13" s="1"/>
  <c r="AE3510" i="12"/>
  <c r="AG3510" i="12"/>
  <c r="AJ3028" i="12"/>
  <c r="D912" i="13" s="1"/>
  <c r="AI3028" i="12"/>
  <c r="C912" i="13" s="1"/>
  <c r="AE3679" i="12"/>
  <c r="AG3679" i="12"/>
  <c r="AE3235" i="12"/>
  <c r="AG3235" i="12"/>
  <c r="AE3519" i="12"/>
  <c r="AG3519" i="12"/>
  <c r="AG3326" i="12"/>
  <c r="AE3326" i="12"/>
  <c r="AI528" i="12"/>
  <c r="C3412" i="13" s="1"/>
  <c r="AJ528" i="12"/>
  <c r="D3412" i="13" s="1"/>
  <c r="AE3710" i="12"/>
  <c r="AG3710" i="12"/>
  <c r="AE3515" i="12"/>
  <c r="AG3515" i="12"/>
  <c r="AG3898" i="12"/>
  <c r="AE3898" i="12"/>
  <c r="AE3774" i="12"/>
  <c r="AG3774" i="12"/>
  <c r="AJ1430" i="12"/>
  <c r="D2510" i="13" s="1"/>
  <c r="AI1430" i="12"/>
  <c r="C2510" i="13" s="1"/>
  <c r="AI2804" i="12"/>
  <c r="C1136" i="13" s="1"/>
  <c r="AJ2804" i="12"/>
  <c r="D1136" i="13" s="1"/>
  <c r="AI1663" i="12"/>
  <c r="C2277" i="13" s="1"/>
  <c r="AJ1663" i="12"/>
  <c r="D2277" i="13" s="1"/>
  <c r="AE3437" i="12"/>
  <c r="AG3437" i="12"/>
  <c r="AG2503" i="12"/>
  <c r="AE2503" i="12"/>
  <c r="AG3861" i="12"/>
  <c r="AE3861" i="12"/>
  <c r="AI1021" i="12"/>
  <c r="C2919" i="13" s="1"/>
  <c r="AJ1021" i="12"/>
  <c r="D2919" i="13" s="1"/>
  <c r="AG2559" i="12"/>
  <c r="AE2559" i="12"/>
  <c r="AG3134" i="12"/>
  <c r="AE3134" i="12"/>
  <c r="AG2482" i="12"/>
  <c r="AE2482" i="12"/>
  <c r="AE3500" i="12"/>
  <c r="AG3500" i="12"/>
  <c r="AI1520" i="12"/>
  <c r="C2420" i="13" s="1"/>
  <c r="AJ1520" i="12"/>
  <c r="D2420" i="13" s="1"/>
  <c r="AJ3890" i="12"/>
  <c r="D50" i="13" s="1"/>
  <c r="AI3890" i="12"/>
  <c r="C50" i="13" s="1"/>
  <c r="AG3705" i="12"/>
  <c r="AE3705" i="12"/>
  <c r="AJ2512" i="12"/>
  <c r="D1428" i="13" s="1"/>
  <c r="AJ194" i="12"/>
  <c r="D3746" i="13" s="1"/>
  <c r="AI194" i="12"/>
  <c r="C3746" i="13" s="1"/>
  <c r="AE3806" i="12"/>
  <c r="AG3806" i="12"/>
  <c r="AJ2230" i="12"/>
  <c r="D1710" i="13" s="1"/>
  <c r="AI2230" i="12"/>
  <c r="C1710" i="13" s="1"/>
  <c r="AG3740" i="12"/>
  <c r="AE3740" i="12"/>
  <c r="AE3884" i="12"/>
  <c r="AG3884" i="12"/>
  <c r="AJ1742" i="12"/>
  <c r="D2198" i="13" s="1"/>
  <c r="AI1742" i="12"/>
  <c r="C2198" i="13" s="1"/>
  <c r="AJ2102" i="12"/>
  <c r="D1838" i="13" s="1"/>
  <c r="AI2102" i="12"/>
  <c r="C1838" i="13" s="1"/>
  <c r="AE2766" i="12"/>
  <c r="AG2766" i="12"/>
  <c r="AJ1254" i="12"/>
  <c r="D2686" i="13" s="1"/>
  <c r="AI1254" i="12"/>
  <c r="C2686" i="13" s="1"/>
  <c r="AE3624" i="12"/>
  <c r="AG3624" i="12"/>
  <c r="AJ2168" i="12"/>
  <c r="D1772" i="13" s="1"/>
  <c r="AI2168" i="12"/>
  <c r="C1772" i="13" s="1"/>
  <c r="AI1091" i="12"/>
  <c r="C2849" i="13" s="1"/>
  <c r="AE3339" i="12"/>
  <c r="AG3339" i="12"/>
  <c r="AE3473" i="12"/>
  <c r="AG3473" i="12"/>
  <c r="AE3538" i="12"/>
  <c r="AG3538" i="12"/>
  <c r="AE3560" i="12"/>
  <c r="AG3560" i="12"/>
  <c r="AJ1188" i="12"/>
  <c r="D2752" i="13" s="1"/>
  <c r="AJ2868" i="12"/>
  <c r="D1072" i="13" s="1"/>
  <c r="AI2868" i="12"/>
  <c r="C1072" i="13" s="1"/>
  <c r="AE3312" i="12"/>
  <c r="AG3312" i="12"/>
  <c r="AI1683" i="12"/>
  <c r="C2257" i="13" s="1"/>
  <c r="AJ1683" i="12"/>
  <c r="D2257" i="13" s="1"/>
  <c r="AJ3676" i="12"/>
  <c r="D264" i="13" s="1"/>
  <c r="AI3676" i="12"/>
  <c r="C264" i="13" s="1"/>
  <c r="AI1002" i="12"/>
  <c r="C2938" i="13" s="1"/>
  <c r="AJ1002" i="12"/>
  <c r="D2938" i="13" s="1"/>
  <c r="AG3451" i="12"/>
  <c r="AE3451" i="12"/>
  <c r="AE3359" i="12"/>
  <c r="AG3359" i="12"/>
  <c r="AE3287" i="12"/>
  <c r="AG3287" i="12"/>
  <c r="AE3900" i="12"/>
  <c r="AG3900" i="12"/>
  <c r="AE3885" i="12"/>
  <c r="AG3885" i="12"/>
  <c r="AE3261" i="12"/>
  <c r="AG3261" i="12"/>
  <c r="AI576" i="12"/>
  <c r="C3364" i="13" s="1"/>
  <c r="AJ576" i="12"/>
  <c r="D3364" i="13" s="1"/>
  <c r="AJ1665" i="12"/>
  <c r="D2275" i="13" s="1"/>
  <c r="AI1665" i="12"/>
  <c r="C2275" i="13" s="1"/>
  <c r="AI2298" i="12"/>
  <c r="C1642" i="13" s="1"/>
  <c r="AI1800" i="12"/>
  <c r="C2140" i="13" s="1"/>
  <c r="AJ1800" i="12"/>
  <c r="D2140" i="13" s="1"/>
  <c r="AI1077" i="12"/>
  <c r="C2863" i="13" s="1"/>
  <c r="AJ1077" i="12"/>
  <c r="D2863" i="13" s="1"/>
  <c r="AG3396" i="12"/>
  <c r="AE3396" i="12"/>
  <c r="AI879" i="12"/>
  <c r="C3061" i="13" s="1"/>
  <c r="AJ879" i="12"/>
  <c r="D3061" i="13" s="1"/>
  <c r="AJ2849" i="12"/>
  <c r="D1091" i="13" s="1"/>
  <c r="AI2849" i="12"/>
  <c r="C1091" i="13" s="1"/>
  <c r="AJ892" i="12"/>
  <c r="D3048" i="13" s="1"/>
  <c r="AI892" i="12"/>
  <c r="C3048" i="13" s="1"/>
  <c r="AI2638" i="12"/>
  <c r="C1302" i="13" s="1"/>
  <c r="AJ2638" i="12"/>
  <c r="D1302" i="13" s="1"/>
  <c r="AJ941" i="12"/>
  <c r="D2999" i="13" s="1"/>
  <c r="AI941" i="12"/>
  <c r="C2999" i="13" s="1"/>
  <c r="AJ2521" i="12"/>
  <c r="D1419" i="13" s="1"/>
  <c r="AI2521" i="12"/>
  <c r="C1419" i="13" s="1"/>
  <c r="AI2299" i="12"/>
  <c r="C1641" i="13" s="1"/>
  <c r="AJ2299" i="12"/>
  <c r="D1641" i="13" s="1"/>
  <c r="AJ2016" i="12"/>
  <c r="D1924" i="13" s="1"/>
  <c r="AI2016" i="12"/>
  <c r="C1924" i="13" s="1"/>
  <c r="AI1210" i="12"/>
  <c r="C2730" i="13" s="1"/>
  <c r="AJ1210" i="12"/>
  <c r="D2730" i="13" s="1"/>
  <c r="AJ2277" i="12"/>
  <c r="D1663" i="13" s="1"/>
  <c r="AI2277" i="12"/>
  <c r="C1663" i="13" s="1"/>
  <c r="AJ2666" i="12"/>
  <c r="D1274" i="13" s="1"/>
  <c r="AI2666" i="12"/>
  <c r="C1274" i="13" s="1"/>
  <c r="AI2569" i="12"/>
  <c r="C1371" i="13" s="1"/>
  <c r="AJ2569" i="12"/>
  <c r="D1371" i="13" s="1"/>
  <c r="AJ1168" i="12"/>
  <c r="D2772" i="13" s="1"/>
  <c r="AI1168" i="12"/>
  <c r="C2772" i="13" s="1"/>
  <c r="AI2685" i="12"/>
  <c r="C1255" i="13" s="1"/>
  <c r="AJ2685" i="12"/>
  <c r="D1255" i="13" s="1"/>
  <c r="AI618" i="12"/>
  <c r="C3322" i="13" s="1"/>
  <c r="AJ618" i="12"/>
  <c r="D3322" i="13" s="1"/>
  <c r="AI1268" i="12"/>
  <c r="C2672" i="13" s="1"/>
  <c r="AJ1268" i="12"/>
  <c r="D2672" i="13" s="1"/>
  <c r="AJ840" i="12"/>
  <c r="D3100" i="13" s="1"/>
  <c r="AJ1158" i="12"/>
  <c r="D2782" i="13" s="1"/>
  <c r="AI1158" i="12"/>
  <c r="C2782" i="13" s="1"/>
  <c r="AI1932" i="12"/>
  <c r="C2008" i="13" s="1"/>
  <c r="AJ1932" i="12"/>
  <c r="D2008" i="13" s="1"/>
  <c r="AI2097" i="12"/>
  <c r="C1843" i="13" s="1"/>
  <c r="AJ2097" i="12"/>
  <c r="D1843" i="13" s="1"/>
  <c r="AI430" i="12"/>
  <c r="C3510" i="13" s="1"/>
  <c r="AJ430" i="12"/>
  <c r="D3510" i="13" s="1"/>
  <c r="AI1455" i="12"/>
  <c r="C2485" i="13" s="1"/>
  <c r="AJ1455" i="12"/>
  <c r="D2485" i="13" s="1"/>
  <c r="AJ343" i="12"/>
  <c r="D3597" i="13" s="1"/>
  <c r="AI343" i="12"/>
  <c r="C3597" i="13" s="1"/>
  <c r="AJ982" i="12"/>
  <c r="D2958" i="13" s="1"/>
  <c r="AI982" i="12"/>
  <c r="C2958" i="13" s="1"/>
  <c r="AJ1792" i="12"/>
  <c r="D2148" i="13" s="1"/>
  <c r="AI1792" i="12"/>
  <c r="C2148" i="13" s="1"/>
  <c r="AI1461" i="12"/>
  <c r="C2479" i="13" s="1"/>
  <c r="AJ1461" i="12"/>
  <c r="D2479" i="13" s="1"/>
  <c r="AJ2216" i="12"/>
  <c r="D1724" i="13" s="1"/>
  <c r="AI2216" i="12"/>
  <c r="C1724" i="13" s="1"/>
  <c r="AJ990" i="12"/>
  <c r="D2950" i="13" s="1"/>
  <c r="AI990" i="12"/>
  <c r="C2950" i="13" s="1"/>
  <c r="AI915" i="12"/>
  <c r="C3025" i="13" s="1"/>
  <c r="AJ915" i="12"/>
  <c r="D3025" i="13" s="1"/>
  <c r="AI1120" i="12"/>
  <c r="C2820" i="13" s="1"/>
  <c r="AJ1120" i="12"/>
  <c r="D2820" i="13" s="1"/>
  <c r="AJ3183" i="12"/>
  <c r="D757" i="13" s="1"/>
  <c r="AI1946" i="12"/>
  <c r="C1994" i="13" s="1"/>
  <c r="AJ1946" i="12"/>
  <c r="D1994" i="13" s="1"/>
  <c r="AJ3801" i="12"/>
  <c r="D139" i="13" s="1"/>
  <c r="AI3801" i="12"/>
  <c r="C139" i="13" s="1"/>
  <c r="AJ523" i="12"/>
  <c r="D3417" i="13" s="1"/>
  <c r="AI523" i="12"/>
  <c r="C3417" i="13" s="1"/>
  <c r="AJ501" i="12"/>
  <c r="D3439" i="13" s="1"/>
  <c r="AI501" i="12"/>
  <c r="C3439" i="13" s="1"/>
  <c r="AJ839" i="12"/>
  <c r="D3101" i="13" s="1"/>
  <c r="AI839" i="12"/>
  <c r="C3101" i="13" s="1"/>
  <c r="AI2077" i="12"/>
  <c r="C1863" i="13" s="1"/>
  <c r="AJ2077" i="12"/>
  <c r="D1863" i="13" s="1"/>
  <c r="AI1890" i="12"/>
  <c r="C2050" i="13" s="1"/>
  <c r="AJ856" i="12"/>
  <c r="D3084" i="13" s="1"/>
  <c r="AI856" i="12"/>
  <c r="C3084" i="13" s="1"/>
  <c r="AI545" i="12"/>
  <c r="C3395" i="13" s="1"/>
  <c r="AJ545" i="12"/>
  <c r="D3395" i="13" s="1"/>
  <c r="AJ1979" i="12"/>
  <c r="D1961" i="13" s="1"/>
  <c r="AI1979" i="12"/>
  <c r="C1961" i="13" s="1"/>
  <c r="AJ3718" i="12"/>
  <c r="D222" i="13" s="1"/>
  <c r="AI3718" i="12"/>
  <c r="C222" i="13" s="1"/>
  <c r="AI954" i="12"/>
  <c r="C2986" i="13" s="1"/>
  <c r="AJ954" i="12"/>
  <c r="D2986" i="13" s="1"/>
  <c r="AJ1096" i="12"/>
  <c r="D2844" i="13" s="1"/>
  <c r="AI1096" i="12"/>
  <c r="C2844" i="13" s="1"/>
  <c r="AI1122" i="12"/>
  <c r="C2818" i="13" s="1"/>
  <c r="AJ1122" i="12"/>
  <c r="D2818" i="13" s="1"/>
  <c r="AJ1562" i="12"/>
  <c r="D2378" i="13" s="1"/>
  <c r="AI1562" i="12"/>
  <c r="C2378" i="13" s="1"/>
  <c r="AJ1834" i="12"/>
  <c r="D2106" i="13" s="1"/>
  <c r="AI1834" i="12"/>
  <c r="C2106" i="13" s="1"/>
  <c r="AI2182" i="12"/>
  <c r="C1758" i="13" s="1"/>
  <c r="AJ248" i="12"/>
  <c r="D3692" i="13" s="1"/>
  <c r="AI248" i="12"/>
  <c r="C3692" i="13" s="1"/>
  <c r="AJ1611" i="12"/>
  <c r="D2329" i="13" s="1"/>
  <c r="AI1611" i="12"/>
  <c r="C2329" i="13" s="1"/>
  <c r="AI1874" i="12"/>
  <c r="C2066" i="13" s="1"/>
  <c r="AJ1874" i="12"/>
  <c r="D2066" i="13" s="1"/>
  <c r="AJ893" i="12"/>
  <c r="D3047" i="13" s="1"/>
  <c r="AI893" i="12"/>
  <c r="C3047" i="13" s="1"/>
  <c r="AJ1987" i="12"/>
  <c r="D1953" i="13" s="1"/>
  <c r="AI1987" i="12"/>
  <c r="C1953" i="13" s="1"/>
  <c r="AI2131" i="12"/>
  <c r="C1809" i="13" s="1"/>
  <c r="AJ2131" i="12"/>
  <c r="D1809" i="13" s="1"/>
  <c r="AJ2827" i="12"/>
  <c r="D1113" i="13" s="1"/>
  <c r="AI2827" i="12"/>
  <c r="C1113" i="13" s="1"/>
  <c r="AJ2276" i="12"/>
  <c r="D1664" i="13" s="1"/>
  <c r="AI2276" i="12"/>
  <c r="C1664" i="13" s="1"/>
  <c r="AJ1318" i="12"/>
  <c r="D2622" i="13" s="1"/>
  <c r="AI1318" i="12"/>
  <c r="C2622" i="13" s="1"/>
  <c r="AI1147" i="12"/>
  <c r="C2793" i="13" s="1"/>
  <c r="AJ1147" i="12"/>
  <c r="D2793" i="13" s="1"/>
  <c r="AI575" i="12"/>
  <c r="C3365" i="13" s="1"/>
  <c r="AJ575" i="12"/>
  <c r="D3365" i="13" s="1"/>
  <c r="AJ2865" i="12"/>
  <c r="D1075" i="13" s="1"/>
  <c r="AI2865" i="12"/>
  <c r="C1075" i="13" s="1"/>
  <c r="AI1229" i="12"/>
  <c r="C2711" i="13" s="1"/>
  <c r="AJ1229" i="12"/>
  <c r="D2711" i="13" s="1"/>
  <c r="AI1815" i="12"/>
  <c r="C2125" i="13" s="1"/>
  <c r="AJ1815" i="12"/>
  <c r="D2125" i="13" s="1"/>
  <c r="AI334" i="12"/>
  <c r="C3606" i="13" s="1"/>
  <c r="AJ334" i="12"/>
  <c r="D3606" i="13" s="1"/>
  <c r="AJ342" i="12"/>
  <c r="D3598" i="13" s="1"/>
  <c r="AI342" i="12"/>
  <c r="C3598" i="13" s="1"/>
  <c r="AI1222" i="12"/>
  <c r="C2718" i="13" s="1"/>
  <c r="AJ1222" i="12"/>
  <c r="D2718" i="13" s="1"/>
  <c r="AJ2794" i="12"/>
  <c r="D1146" i="13" s="1"/>
  <c r="AI2794" i="12"/>
  <c r="C1146" i="13" s="1"/>
  <c r="AI1006" i="12"/>
  <c r="C2934" i="13" s="1"/>
  <c r="AJ1006" i="12"/>
  <c r="D2934" i="13" s="1"/>
  <c r="AJ3067" i="12"/>
  <c r="D873" i="13" s="1"/>
  <c r="AI3067" i="12"/>
  <c r="C873" i="13" s="1"/>
  <c r="AJ2036" i="12"/>
  <c r="D1904" i="13" s="1"/>
  <c r="AI2036" i="12"/>
  <c r="C1904" i="13" s="1"/>
  <c r="AJ3259" i="12"/>
  <c r="D681" i="13" s="1"/>
  <c r="AI3259" i="12"/>
  <c r="C681" i="13" s="1"/>
  <c r="AJ2034" i="12"/>
  <c r="D1906" i="13" s="1"/>
  <c r="AI2034" i="12"/>
  <c r="C1906" i="13" s="1"/>
  <c r="AJ404" i="12"/>
  <c r="D3536" i="13" s="1"/>
  <c r="AI404" i="12"/>
  <c r="C3536" i="13" s="1"/>
  <c r="AE2993" i="12"/>
  <c r="AG2993" i="12"/>
  <c r="AI1403" i="12"/>
  <c r="C2537" i="13" s="1"/>
  <c r="AH3562" i="12"/>
  <c r="AJ1281" i="12"/>
  <c r="D2659" i="13" s="1"/>
  <c r="AI1281" i="12"/>
  <c r="C2659" i="13" s="1"/>
  <c r="AE3222" i="12"/>
  <c r="AG3222" i="12"/>
  <c r="AJ321" i="12"/>
  <c r="D3619" i="13" s="1"/>
  <c r="AI2925" i="12"/>
  <c r="C1015" i="13" s="1"/>
  <c r="AJ2925" i="12"/>
  <c r="D1015" i="13" s="1"/>
  <c r="AI2799" i="12"/>
  <c r="C1141" i="13" s="1"/>
  <c r="AJ2799" i="12"/>
  <c r="D1141" i="13" s="1"/>
  <c r="AE3160" i="12"/>
  <c r="AG3160" i="12"/>
  <c r="AE3463" i="12"/>
  <c r="AG3463" i="12"/>
  <c r="AE3414" i="12"/>
  <c r="AG3414" i="12"/>
  <c r="AG3914" i="12"/>
  <c r="AE3914" i="12"/>
  <c r="AE3820" i="12"/>
  <c r="AG3820" i="12"/>
  <c r="AG3436" i="12"/>
  <c r="AE3436" i="12"/>
  <c r="AI2700" i="12"/>
  <c r="C1240" i="13" s="1"/>
  <c r="AJ2700" i="12"/>
  <c r="D1240" i="13" s="1"/>
  <c r="AJ1659" i="12"/>
  <c r="D2281" i="13" s="1"/>
  <c r="AI1659" i="12"/>
  <c r="C2281" i="13" s="1"/>
  <c r="AI483" i="12"/>
  <c r="C3457" i="13" s="1"/>
  <c r="AG3206" i="12"/>
  <c r="AE3206" i="12"/>
  <c r="AH229" i="12"/>
  <c r="AH1498" i="12"/>
  <c r="AH2438" i="12"/>
  <c r="AH1087" i="12"/>
  <c r="AH3042" i="12"/>
  <c r="AH1583" i="12"/>
  <c r="AH1216" i="12"/>
  <c r="AH1199" i="12"/>
  <c r="AH2668" i="12"/>
  <c r="AH2206" i="12"/>
  <c r="AH3723" i="12"/>
  <c r="AH1464" i="12"/>
  <c r="AH999" i="12"/>
  <c r="AH552" i="12"/>
  <c r="AH3195" i="12"/>
  <c r="AH1296" i="12"/>
  <c r="AH1901" i="12"/>
  <c r="AH1855" i="12"/>
  <c r="AH863" i="12"/>
  <c r="AH297" i="12"/>
  <c r="AH2882" i="12"/>
  <c r="AH2106" i="12"/>
  <c r="AH2424" i="12"/>
  <c r="AH1544" i="12"/>
  <c r="AH1174" i="12"/>
  <c r="AH1434" i="12"/>
  <c r="AH1341" i="12"/>
  <c r="AH1850" i="12"/>
  <c r="AH3054" i="12"/>
  <c r="AH1575" i="12"/>
  <c r="AH1705" i="12"/>
  <c r="AH702" i="12"/>
  <c r="AH1930" i="12"/>
  <c r="AH2091" i="12"/>
  <c r="AH522" i="12"/>
  <c r="AH3388" i="12"/>
  <c r="AH3572" i="12"/>
  <c r="AH2798" i="12"/>
  <c r="AH1675" i="12"/>
  <c r="AH621" i="12"/>
  <c r="AH2633" i="12"/>
  <c r="AH317" i="12"/>
  <c r="AH1678" i="12"/>
  <c r="AH1239" i="12"/>
  <c r="AH786" i="12"/>
  <c r="AH2755" i="12"/>
  <c r="AH900" i="12"/>
  <c r="AH2443" i="12"/>
  <c r="AH2464" i="12"/>
  <c r="AH761" i="12"/>
  <c r="AH1929" i="12"/>
  <c r="AH896" i="12"/>
  <c r="AH2445" i="12"/>
  <c r="AH3019" i="12"/>
  <c r="AH293" i="12"/>
  <c r="AH3001" i="12"/>
  <c r="AH2318" i="12"/>
  <c r="AH853" i="12"/>
  <c r="AH2627" i="12"/>
  <c r="AH854" i="12"/>
  <c r="AH3032" i="12"/>
  <c r="AH1613" i="12"/>
  <c r="AH3232" i="12"/>
  <c r="AH2657" i="12"/>
  <c r="AH1668" i="12"/>
  <c r="AH190" i="12"/>
  <c r="AH2942" i="12"/>
  <c r="AH1513" i="12"/>
  <c r="AH2696" i="12"/>
  <c r="AH1745" i="12"/>
  <c r="AH2006" i="12"/>
  <c r="AH692" i="12"/>
  <c r="AH2582" i="12"/>
  <c r="AH802" i="12"/>
  <c r="AH3889" i="12"/>
  <c r="AH1502" i="12"/>
  <c r="AH588" i="12"/>
  <c r="AH871" i="12"/>
  <c r="AH2029" i="12"/>
  <c r="AH219" i="12"/>
  <c r="AH677" i="12"/>
  <c r="AH3738" i="12"/>
  <c r="AH1875" i="12"/>
  <c r="AH2013" i="12"/>
  <c r="AH880" i="12"/>
  <c r="AH630" i="12"/>
  <c r="AH848" i="12"/>
  <c r="AH1454" i="12"/>
  <c r="AH1574" i="12"/>
  <c r="AH1245" i="12"/>
  <c r="AH1863" i="12"/>
  <c r="AH2128" i="12"/>
  <c r="AH242" i="12"/>
  <c r="AH2514" i="12"/>
  <c r="AH175" i="12"/>
  <c r="AH3490" i="12"/>
  <c r="AH2354" i="12"/>
  <c r="AH1351" i="12"/>
  <c r="AH1581" i="12"/>
  <c r="AH2197" i="12"/>
  <c r="AH3114" i="12"/>
  <c r="AH2282" i="12"/>
  <c r="AH448" i="12"/>
  <c r="AH616" i="12"/>
  <c r="AH750" i="12"/>
  <c r="AH747" i="12"/>
  <c r="AH1417" i="12"/>
  <c r="AH3007" i="12"/>
  <c r="AH142" i="12"/>
  <c r="AH461" i="12"/>
  <c r="AH2598" i="12"/>
  <c r="AH2467" i="12"/>
  <c r="AH304" i="12"/>
  <c r="AH143" i="12"/>
  <c r="AH1201" i="12"/>
  <c r="AH1626" i="12"/>
  <c r="AH1991" i="12"/>
  <c r="AH2124" i="12"/>
  <c r="AH3434" i="12"/>
  <c r="AH2406" i="12"/>
  <c r="AH2127" i="12"/>
  <c r="AH3844" i="12"/>
  <c r="AH2103" i="12"/>
  <c r="AH1247" i="12"/>
  <c r="AH1444" i="12"/>
  <c r="AH1644" i="12"/>
  <c r="AH3921" i="12"/>
  <c r="AH211" i="12"/>
  <c r="AH2385" i="12"/>
  <c r="AH1433" i="12"/>
  <c r="AH3223" i="12"/>
  <c r="AH3011" i="12"/>
  <c r="AH3353" i="12"/>
  <c r="AH2280" i="12"/>
  <c r="AH2382" i="12"/>
  <c r="AH2205" i="12"/>
  <c r="AH2951" i="12"/>
  <c r="AH402" i="12"/>
  <c r="AH918" i="12"/>
  <c r="AH445" i="12"/>
  <c r="AH1226" i="12"/>
  <c r="AH2353" i="12"/>
  <c r="AH2397" i="12"/>
  <c r="AH1984" i="12"/>
  <c r="AH3620" i="12"/>
  <c r="AH178" i="12"/>
  <c r="AH1878" i="12"/>
  <c r="AH377" i="12"/>
  <c r="AH3717" i="12"/>
  <c r="AH2210" i="12"/>
  <c r="AH2306" i="12"/>
  <c r="AH2125" i="12"/>
  <c r="AH518" i="12"/>
  <c r="AH2317" i="12"/>
  <c r="AH1109" i="12"/>
  <c r="AH2175" i="12"/>
  <c r="AH2952" i="12"/>
  <c r="AH210" i="12"/>
  <c r="AH534" i="12"/>
  <c r="AH1913" i="12"/>
  <c r="AH975" i="12"/>
  <c r="AH1912" i="12"/>
  <c r="AH715" i="12"/>
  <c r="AH2355" i="12"/>
  <c r="AH3185" i="12"/>
  <c r="AH1128" i="12"/>
  <c r="AH2093" i="12"/>
  <c r="AH511" i="12"/>
  <c r="AH1479" i="12"/>
  <c r="AH2526" i="12"/>
  <c r="AH1983" i="12"/>
  <c r="AE3810" i="12"/>
  <c r="AG3810" i="12"/>
  <c r="AJ2458" i="12"/>
  <c r="D1482" i="13" s="1"/>
  <c r="AI2458" i="12"/>
  <c r="C1482" i="13" s="1"/>
  <c r="AJ2381" i="12"/>
  <c r="D1559" i="13" s="1"/>
  <c r="AI2381" i="12"/>
  <c r="C1559" i="13" s="1"/>
  <c r="AE3871" i="12"/>
  <c r="AG3871" i="12"/>
  <c r="AE3778" i="12"/>
  <c r="AG3778" i="12"/>
  <c r="AI2260" i="12"/>
  <c r="C1680" i="13" s="1"/>
  <c r="AJ2260" i="12"/>
  <c r="D1680" i="13" s="1"/>
  <c r="AH1559" i="12"/>
  <c r="AG3144" i="12"/>
  <c r="AE3144" i="12"/>
  <c r="AJ2037" i="12"/>
  <c r="D1903" i="13" s="1"/>
  <c r="AI2037" i="12"/>
  <c r="C1903" i="13" s="1"/>
  <c r="AI971" i="12"/>
  <c r="C2969" i="13" s="1"/>
  <c r="AJ971" i="12"/>
  <c r="D2969" i="13" s="1"/>
  <c r="AH1227" i="12"/>
  <c r="AH301" i="12"/>
  <c r="AH1807" i="12"/>
  <c r="AH573" i="12"/>
  <c r="AH1788" i="12"/>
  <c r="AH1167" i="12"/>
  <c r="AH1177" i="12"/>
  <c r="AH2897" i="12"/>
  <c r="AH488" i="12"/>
  <c r="AH2719" i="12"/>
  <c r="AH636" i="12"/>
  <c r="AH1739" i="12"/>
  <c r="AH3038" i="12"/>
  <c r="AH1618" i="12"/>
  <c r="AH1676" i="12"/>
  <c r="AH2409" i="12"/>
  <c r="AH289" i="12"/>
  <c r="AH1688" i="12"/>
  <c r="AH3255" i="12"/>
  <c r="AH816" i="12"/>
  <c r="AH2405" i="12"/>
  <c r="AH809" i="12"/>
  <c r="AH1041" i="12"/>
  <c r="AH2957" i="12"/>
  <c r="AH851" i="12"/>
  <c r="AH2315" i="12"/>
  <c r="AH1606" i="12"/>
  <c r="AH765" i="12"/>
  <c r="AH2038" i="12"/>
  <c r="AH2419" i="12"/>
  <c r="AH1898" i="12"/>
  <c r="AH2711" i="12"/>
  <c r="AH495" i="12"/>
  <c r="AH2114" i="12"/>
  <c r="AH3609" i="12"/>
  <c r="AH1716" i="12"/>
  <c r="AH452" i="12"/>
  <c r="AH902" i="12"/>
  <c r="AH1697" i="12"/>
  <c r="AH2339" i="12"/>
  <c r="AH2136" i="12"/>
  <c r="AH1748" i="12"/>
  <c r="AH1770" i="12"/>
  <c r="AH3245" i="12"/>
  <c r="AH2909" i="12"/>
  <c r="AH1609" i="12"/>
  <c r="AH1001" i="12"/>
  <c r="AH1986" i="12"/>
  <c r="AH2223" i="12"/>
  <c r="AH1192" i="12"/>
  <c r="AH504" i="12"/>
  <c r="AH278" i="12"/>
  <c r="AH2365" i="12"/>
  <c r="AH1779" i="12"/>
  <c r="AH493" i="12"/>
  <c r="AH2665" i="12"/>
  <c r="AH1008" i="12"/>
  <c r="AH349" i="12"/>
  <c r="AH3205" i="12"/>
  <c r="AH584" i="12"/>
  <c r="AH2244" i="12"/>
  <c r="AH252" i="12"/>
  <c r="AH1903" i="12"/>
  <c r="AH1241" i="12"/>
  <c r="AH440" i="12"/>
  <c r="AH1367" i="12"/>
  <c r="AH1353" i="12"/>
  <c r="AH2805" i="12"/>
  <c r="AH2616" i="12"/>
  <c r="AH792" i="12"/>
  <c r="AH2531" i="12"/>
  <c r="AH1036" i="12"/>
  <c r="AH1601" i="12"/>
  <c r="AH3074" i="12"/>
  <c r="AH1381" i="12"/>
  <c r="AH2568" i="12"/>
  <c r="AH1845" i="12"/>
  <c r="AH992" i="12"/>
  <c r="AH2446" i="12"/>
  <c r="AH2346" i="12"/>
  <c r="AH3058" i="12"/>
  <c r="AH3322" i="12"/>
  <c r="AH2944" i="12"/>
  <c r="AH721" i="12"/>
  <c r="AH2791" i="12"/>
  <c r="AH1157" i="12"/>
  <c r="AH1323" i="12"/>
  <c r="AH2169" i="12"/>
  <c r="AH1551" i="12"/>
  <c r="AH3380" i="12"/>
  <c r="AH2681" i="12"/>
  <c r="AH1715" i="12"/>
  <c r="AH2594" i="12"/>
  <c r="AH3429" i="12"/>
  <c r="AH398" i="12"/>
  <c r="AH1988" i="12"/>
  <c r="AH2427" i="12"/>
  <c r="AH2920" i="12"/>
  <c r="AH429" i="12"/>
  <c r="AH1719" i="12"/>
  <c r="AH2069" i="12"/>
  <c r="AH1915" i="12"/>
  <c r="AH2285" i="12"/>
  <c r="AH622" i="12"/>
  <c r="AH2815" i="12"/>
  <c r="AH736" i="12"/>
  <c r="AH2022" i="12"/>
  <c r="AH1906" i="12"/>
  <c r="AH331" i="12"/>
  <c r="AH788" i="12"/>
  <c r="AH2518" i="12"/>
  <c r="AH994" i="12"/>
  <c r="AH2071" i="12"/>
  <c r="AH1383" i="12"/>
  <c r="AH1389" i="12"/>
  <c r="AH2408" i="12"/>
  <c r="AH1089" i="12"/>
  <c r="AH3070" i="12"/>
  <c r="AH1369" i="12"/>
  <c r="AH929" i="12"/>
  <c r="AH1206" i="12"/>
  <c r="AH1334" i="12"/>
  <c r="AH1732" i="12"/>
  <c r="AH1698" i="12"/>
  <c r="AH1703" i="12"/>
  <c r="AH2783" i="12"/>
  <c r="AH2338" i="12"/>
  <c r="AH1806" i="12"/>
  <c r="AH2754" i="12"/>
  <c r="AH2614" i="12"/>
  <c r="AH2855" i="12"/>
  <c r="AH1758" i="12"/>
  <c r="AH1411" i="12"/>
  <c r="AH2600" i="12"/>
  <c r="AH2819" i="12"/>
  <c r="AH3115" i="12"/>
  <c r="AH605" i="12"/>
  <c r="AH790" i="12"/>
  <c r="AH1578" i="12"/>
  <c r="AH1436" i="12"/>
  <c r="AH775" i="12"/>
  <c r="AH772" i="12"/>
  <c r="AH1463" i="12"/>
  <c r="AH1797" i="12"/>
  <c r="AH1390" i="12"/>
  <c r="AH822" i="12"/>
  <c r="AH2191" i="12"/>
  <c r="AH1186" i="12"/>
  <c r="AH1809" i="12"/>
  <c r="AH1568" i="12"/>
  <c r="AH607" i="12"/>
  <c r="AH302" i="12"/>
  <c r="AH2501" i="12"/>
  <c r="AH292" i="12"/>
  <c r="AH1410" i="12"/>
  <c r="AH741" i="12"/>
  <c r="AH1852" i="12"/>
  <c r="AH2632" i="12"/>
  <c r="AH2630" i="12"/>
  <c r="AH2261" i="12"/>
  <c r="AH250" i="12"/>
  <c r="AH763" i="12"/>
  <c r="AH2820" i="12"/>
  <c r="AH2961" i="12"/>
  <c r="AH1953" i="12"/>
  <c r="AH716" i="12"/>
  <c r="AH1263" i="12"/>
  <c r="AH1686" i="12"/>
  <c r="AH300" i="12"/>
  <c r="AH2302" i="12"/>
  <c r="AH2583" i="12"/>
  <c r="AH2796" i="12"/>
  <c r="AH713" i="12"/>
  <c r="AH161" i="12"/>
  <c r="AH188" i="12"/>
  <c r="AH2994" i="12"/>
  <c r="AH932" i="12"/>
  <c r="AH832" i="12"/>
  <c r="AH2510" i="12"/>
  <c r="AH646" i="12"/>
  <c r="AH3523" i="12"/>
  <c r="AH3358" i="12"/>
  <c r="AH2472" i="12"/>
  <c r="AH1014" i="12"/>
  <c r="AH1747" i="12"/>
  <c r="AH2473" i="12"/>
  <c r="AH3055" i="12"/>
  <c r="AH391" i="12"/>
  <c r="AH1378" i="12"/>
  <c r="AH1718" i="12"/>
  <c r="AH446" i="12"/>
  <c r="AH2377" i="12"/>
  <c r="AH2541" i="12"/>
  <c r="AH1172" i="12"/>
  <c r="AH2215" i="12"/>
  <c r="AH2190" i="12"/>
  <c r="AH1643" i="12"/>
  <c r="AH2115" i="12"/>
  <c r="AH548" i="12"/>
  <c r="AH655" i="12"/>
  <c r="AH983" i="12"/>
  <c r="AH322" i="12"/>
  <c r="AH1550" i="12"/>
  <c r="AH2528" i="12"/>
  <c r="AH834" i="12"/>
  <c r="AH1524" i="12"/>
  <c r="AH2893" i="12"/>
  <c r="AH2539" i="12"/>
  <c r="AH2083" i="12"/>
  <c r="AH3033" i="12"/>
  <c r="AH1240" i="12"/>
  <c r="AH3037" i="12"/>
  <c r="AH141" i="12"/>
  <c r="AH1076" i="12"/>
  <c r="AH454" i="12"/>
  <c r="AH3477" i="12"/>
  <c r="AH1527" i="12"/>
  <c r="AH2639" i="12"/>
  <c r="AH2456" i="12"/>
  <c r="AH1640" i="12"/>
  <c r="AH2938" i="12"/>
  <c r="AH459" i="12"/>
  <c r="AH1486" i="12"/>
  <c r="AH2218" i="12"/>
  <c r="AH2846" i="12"/>
  <c r="AH406" i="12"/>
  <c r="AH2265" i="12"/>
  <c r="AH3201" i="12"/>
  <c r="AH3194" i="12"/>
  <c r="AH1169" i="12"/>
  <c r="AH1450" i="12"/>
  <c r="AH1505" i="12"/>
  <c r="AH1637" i="12"/>
  <c r="AH1306" i="12"/>
  <c r="AH2379" i="12"/>
  <c r="AH1182" i="12"/>
  <c r="AH409" i="12"/>
  <c r="AG3548" i="12"/>
  <c r="AE3548" i="12"/>
  <c r="AE3369" i="12"/>
  <c r="AG3369" i="12"/>
  <c r="AG3140" i="12"/>
  <c r="AE3140" i="12"/>
  <c r="AI595" i="12"/>
  <c r="C3345" i="13" s="1"/>
  <c r="AJ595" i="12"/>
  <c r="D3345" i="13" s="1"/>
  <c r="AJ1482" i="12"/>
  <c r="D2458" i="13" s="1"/>
  <c r="AI1482" i="12"/>
  <c r="C2458" i="13" s="1"/>
  <c r="AJ3199" i="12"/>
  <c r="D741" i="13" s="1"/>
  <c r="AI3199" i="12"/>
  <c r="C741" i="13" s="1"/>
  <c r="AI2845" i="12"/>
  <c r="C1095" i="13" s="1"/>
  <c r="AJ2845" i="12"/>
  <c r="D1095" i="13" s="1"/>
  <c r="AI1073" i="12"/>
  <c r="C2867" i="13" s="1"/>
  <c r="AJ1073" i="12"/>
  <c r="D2867" i="13" s="1"/>
  <c r="AG3278" i="12"/>
  <c r="AE3278" i="12"/>
  <c r="AI1547" i="12"/>
  <c r="C2393" i="13" s="1"/>
  <c r="AJ1547" i="12"/>
  <c r="D2393" i="13" s="1"/>
  <c r="AJ864" i="12"/>
  <c r="D3076" i="13" s="1"/>
  <c r="AI864" i="12"/>
  <c r="C3076" i="13" s="1"/>
  <c r="AG3585" i="12"/>
  <c r="AE3585" i="12"/>
  <c r="AG2911" i="12"/>
  <c r="AE2911" i="12"/>
  <c r="AI3021" i="12"/>
  <c r="C919" i="13" s="1"/>
  <c r="AJ3021" i="12"/>
  <c r="D919" i="13" s="1"/>
  <c r="AI1938" i="12"/>
  <c r="C2002" i="13" s="1"/>
  <c r="AE3550" i="12"/>
  <c r="AG3550" i="12"/>
  <c r="AE3691" i="12"/>
  <c r="AG3691" i="12"/>
  <c r="AJ3094" i="12"/>
  <c r="D846" i="13" s="1"/>
  <c r="AI3094" i="12"/>
  <c r="C846" i="13" s="1"/>
  <c r="AE3821" i="12"/>
  <c r="AG3821" i="12"/>
  <c r="AI599" i="12"/>
  <c r="C3341" i="13" s="1"/>
  <c r="AJ599" i="12"/>
  <c r="D3341" i="13" s="1"/>
  <c r="AJ3118" i="12"/>
  <c r="D822" i="13" s="1"/>
  <c r="AI3118" i="12"/>
  <c r="C822" i="13" s="1"/>
  <c r="AJ3830" i="12"/>
  <c r="D110" i="13" s="1"/>
  <c r="AI3830" i="12"/>
  <c r="C110" i="13" s="1"/>
  <c r="AJ1791" i="12"/>
  <c r="D2149" i="13" s="1"/>
  <c r="AI1791" i="12"/>
  <c r="C2149" i="13" s="1"/>
  <c r="AE3583" i="12"/>
  <c r="AG3583" i="12"/>
  <c r="AG3598" i="12"/>
  <c r="AE3598" i="12"/>
  <c r="AJ1693" i="12"/>
  <c r="D2247" i="13" s="1"/>
  <c r="AI1693" i="12"/>
  <c r="C2247" i="13" s="1"/>
  <c r="AG3428" i="12"/>
  <c r="AE3428" i="12"/>
  <c r="AG3468" i="12"/>
  <c r="AE3468" i="12"/>
  <c r="AG2394" i="12"/>
  <c r="AE2394" i="12"/>
  <c r="AE3321" i="12"/>
  <c r="AG3321" i="12"/>
  <c r="AE3383" i="12"/>
  <c r="AG3383" i="12"/>
  <c r="AJ2252" i="12"/>
  <c r="D1688" i="13" s="1"/>
  <c r="AI2252" i="12"/>
  <c r="C1688" i="13" s="1"/>
  <c r="AI927" i="12"/>
  <c r="C3013" i="13" s="1"/>
  <c r="AJ927" i="12"/>
  <c r="D3013" i="13" s="1"/>
  <c r="AI415" i="12"/>
  <c r="C3525" i="13" s="1"/>
  <c r="AJ415" i="12"/>
  <c r="D3525" i="13" s="1"/>
  <c r="AJ3050" i="12"/>
  <c r="D890" i="13" s="1"/>
  <c r="AI3050" i="12"/>
  <c r="C890" i="13" s="1"/>
  <c r="AE3655" i="12"/>
  <c r="AG3655" i="12"/>
  <c r="AI2003" i="12"/>
  <c r="C1937" i="13" s="1"/>
  <c r="AJ2003" i="12"/>
  <c r="D1937" i="13" s="1"/>
  <c r="AI1997" i="12"/>
  <c r="C1943" i="13" s="1"/>
  <c r="AJ1997" i="12"/>
  <c r="D1943" i="13" s="1"/>
  <c r="AG3918" i="12"/>
  <c r="AE3918" i="12"/>
  <c r="AI1553" i="12"/>
  <c r="C2387" i="13" s="1"/>
  <c r="AJ1553" i="12"/>
  <c r="D2387" i="13" s="1"/>
  <c r="AI326" i="12"/>
  <c r="C3614" i="13" s="1"/>
  <c r="AJ326" i="12"/>
  <c r="D3614" i="13" s="1"/>
  <c r="AE2343" i="12"/>
  <c r="AG2343" i="12"/>
  <c r="AJ532" i="12"/>
  <c r="D3408" i="13" s="1"/>
  <c r="AI532" i="12"/>
  <c r="C3408" i="13" s="1"/>
  <c r="AI1680" i="12"/>
  <c r="C2260" i="13" s="1"/>
  <c r="AJ1680" i="12"/>
  <c r="D2260" i="13" s="1"/>
  <c r="AG3181" i="12"/>
  <c r="AE3181" i="12"/>
  <c r="AJ2672" i="12"/>
  <c r="D1268" i="13" s="1"/>
  <c r="AI2672" i="12"/>
  <c r="C1268" i="13" s="1"/>
  <c r="AJ2950" i="12"/>
  <c r="D990" i="13" s="1"/>
  <c r="AI2950" i="12"/>
  <c r="C990" i="13" s="1"/>
  <c r="AI2207" i="12"/>
  <c r="C1733" i="13" s="1"/>
  <c r="AJ2207" i="12"/>
  <c r="D1733" i="13" s="1"/>
  <c r="AG3093" i="12"/>
  <c r="AE3093" i="12"/>
  <c r="AG3855" i="12"/>
  <c r="AE3855" i="12"/>
  <c r="AI1967" i="12"/>
  <c r="C1973" i="13" s="1"/>
  <c r="AJ1967" i="12"/>
  <c r="D1973" i="13" s="1"/>
  <c r="AJ1493" i="12"/>
  <c r="D2447" i="13" s="1"/>
  <c r="AI1493" i="12"/>
  <c r="C2447" i="13" s="1"/>
  <c r="AE2887" i="12"/>
  <c r="AG2887" i="12"/>
  <c r="AI991" i="12"/>
  <c r="C2949" i="13" s="1"/>
  <c r="AJ991" i="12"/>
  <c r="D2949" i="13" s="1"/>
  <c r="AJ1535" i="12"/>
  <c r="D2405" i="13" s="1"/>
  <c r="AI1535" i="12"/>
  <c r="C2405" i="13" s="1"/>
  <c r="AE3489" i="12"/>
  <c r="AG3489" i="12"/>
  <c r="AG3768" i="12"/>
  <c r="AE3768" i="12"/>
  <c r="AG3683" i="12"/>
  <c r="AE3683" i="12"/>
  <c r="AI1114" i="12"/>
  <c r="C2826" i="13" s="1"/>
  <c r="AJ1114" i="12"/>
  <c r="D2826" i="13" s="1"/>
  <c r="AI2534" i="12"/>
  <c r="C1406" i="13" s="1"/>
  <c r="AJ2534" i="12"/>
  <c r="D1406" i="13" s="1"/>
  <c r="AJ3356" i="12"/>
  <c r="D584" i="13" s="1"/>
  <c r="AI3356" i="12"/>
  <c r="C584" i="13" s="1"/>
  <c r="AJ1090" i="12"/>
  <c r="D2850" i="13" s="1"/>
  <c r="AI1090" i="12"/>
  <c r="C2850" i="13" s="1"/>
  <c r="AI1193" i="12"/>
  <c r="C2747" i="13" s="1"/>
  <c r="AJ1193" i="12"/>
  <c r="D2747" i="13" s="1"/>
  <c r="AE3782" i="12"/>
  <c r="AG3782" i="12"/>
  <c r="AJ487" i="12"/>
  <c r="D3453" i="13" s="1"/>
  <c r="AI487" i="12"/>
  <c r="C3453" i="13" s="1"/>
  <c r="AE3742" i="12"/>
  <c r="AG3742" i="12"/>
  <c r="AI3547" i="12"/>
  <c r="C393" i="13" s="1"/>
  <c r="AJ3547" i="12"/>
  <c r="D393" i="13" s="1"/>
  <c r="AI1734" i="12"/>
  <c r="C2206" i="13" s="1"/>
  <c r="AJ1734" i="12"/>
  <c r="D2206" i="13" s="1"/>
  <c r="AJ1023" i="12"/>
  <c r="D2917" i="13" s="1"/>
  <c r="AI1023" i="12"/>
  <c r="C2917" i="13" s="1"/>
  <c r="AI235" i="12"/>
  <c r="C3705" i="13" s="1"/>
  <c r="AJ235" i="12"/>
  <c r="D3705" i="13" s="1"/>
  <c r="AJ279" i="12"/>
  <c r="D3661" i="13" s="1"/>
  <c r="AI279" i="12"/>
  <c r="C3661" i="13" s="1"/>
  <c r="AI1311" i="12"/>
  <c r="C2629" i="13" s="1"/>
  <c r="AJ1311" i="12"/>
  <c r="D2629" i="13" s="1"/>
  <c r="AJ1970" i="12"/>
  <c r="D1970" i="13" s="1"/>
  <c r="AI1970" i="12"/>
  <c r="C1970" i="13" s="1"/>
  <c r="AI3892" i="12"/>
  <c r="C48" i="13" s="1"/>
  <c r="AJ3892" i="12"/>
  <c r="D48" i="13" s="1"/>
  <c r="AJ773" i="12"/>
  <c r="D3167" i="13" s="1"/>
  <c r="AI773" i="12"/>
  <c r="C3167" i="13" s="1"/>
  <c r="AJ1926" i="12"/>
  <c r="D2014" i="13" s="1"/>
  <c r="AI1926" i="12"/>
  <c r="C2014" i="13" s="1"/>
  <c r="AI1542" i="12"/>
  <c r="C2398" i="13" s="1"/>
  <c r="AJ1542" i="12"/>
  <c r="D2398" i="13" s="1"/>
  <c r="AJ1994" i="12"/>
  <c r="D1946" i="13" s="1"/>
  <c r="AI1994" i="12"/>
  <c r="C1946" i="13" s="1"/>
  <c r="AI2234" i="12"/>
  <c r="C1706" i="13" s="1"/>
  <c r="AJ2234" i="12"/>
  <c r="D1706" i="13" s="1"/>
  <c r="AJ1998" i="12"/>
  <c r="D1942" i="13" s="1"/>
  <c r="AI1998" i="12"/>
  <c r="C1942" i="13" s="1"/>
  <c r="AJ2770" i="12"/>
  <c r="D1170" i="13" s="1"/>
  <c r="AI2770" i="12"/>
  <c r="C1170" i="13" s="1"/>
  <c r="AJ247" i="12"/>
  <c r="D3693" i="13" s="1"/>
  <c r="AI247" i="12"/>
  <c r="C3693" i="13" s="1"/>
  <c r="AI2828" i="12"/>
  <c r="C1112" i="13" s="1"/>
  <c r="AJ2828" i="12"/>
  <c r="D1112" i="13" s="1"/>
  <c r="AJ2587" i="12"/>
  <c r="D1353" i="13" s="1"/>
  <c r="AI2587" i="12"/>
  <c r="C1353" i="13" s="1"/>
  <c r="AJ1489" i="12"/>
  <c r="D2451" i="13" s="1"/>
  <c r="AI1489" i="12"/>
  <c r="C2451" i="13" s="1"/>
  <c r="AI1992" i="12"/>
  <c r="C1948" i="13" s="1"/>
  <c r="AI1150" i="12"/>
  <c r="C2790" i="13" s="1"/>
  <c r="AJ1150" i="12"/>
  <c r="D2790" i="13" s="1"/>
  <c r="AJ818" i="12"/>
  <c r="D3122" i="13" s="1"/>
  <c r="AI818" i="12"/>
  <c r="C3122" i="13" s="1"/>
  <c r="AJ1584" i="12"/>
  <c r="D2356" i="13" s="1"/>
  <c r="AI1584" i="12"/>
  <c r="C2356" i="13" s="1"/>
  <c r="AJ2314" i="12"/>
  <c r="D1626" i="13" s="1"/>
  <c r="AI2314" i="12"/>
  <c r="C1626" i="13" s="1"/>
  <c r="AI149" i="12"/>
  <c r="C3791" i="13" s="1"/>
  <c r="AJ149" i="12"/>
  <c r="D3791" i="13" s="1"/>
  <c r="AI3850" i="12"/>
  <c r="C90" i="13" s="1"/>
  <c r="AJ3850" i="12"/>
  <c r="D90" i="13" s="1"/>
  <c r="AI1400" i="12"/>
  <c r="C2540" i="13" s="1"/>
  <c r="AI3760" i="12"/>
  <c r="C180" i="13" s="1"/>
  <c r="AI1646" i="12"/>
  <c r="C2294" i="13" s="1"/>
  <c r="AJ303" i="12"/>
  <c r="D3637" i="13" s="1"/>
  <c r="AI303" i="12"/>
  <c r="C3637" i="13" s="1"/>
  <c r="AI1787" i="12"/>
  <c r="C2153" i="13" s="1"/>
  <c r="AJ1787" i="12"/>
  <c r="D2153" i="13" s="1"/>
  <c r="AJ3581" i="12"/>
  <c r="D359" i="13" s="1"/>
  <c r="AI3581" i="12"/>
  <c r="C359" i="13" s="1"/>
  <c r="AI1598" i="12"/>
  <c r="C2342" i="13" s="1"/>
  <c r="AJ1598" i="12"/>
  <c r="D2342" i="13" s="1"/>
  <c r="AJ3441" i="12"/>
  <c r="D499" i="13" s="1"/>
  <c r="AI3441" i="12"/>
  <c r="C499" i="13" s="1"/>
  <c r="AI1271" i="12"/>
  <c r="C2669" i="13" s="1"/>
  <c r="AJ1271" i="12"/>
  <c r="D2669" i="13" s="1"/>
  <c r="AI2653" i="12"/>
  <c r="C1287" i="13" s="1"/>
  <c r="AJ2653" i="12"/>
  <c r="D1287" i="13" s="1"/>
  <c r="AJ1336" i="12"/>
  <c r="D2604" i="13" s="1"/>
  <c r="AI1336" i="12"/>
  <c r="C2604" i="13" s="1"/>
  <c r="AI2139" i="12"/>
  <c r="C1801" i="13" s="1"/>
  <c r="AJ2139" i="12"/>
  <c r="D1801" i="13" s="1"/>
  <c r="AI3781" i="12"/>
  <c r="C159" i="13" s="1"/>
  <c r="AJ3781" i="12"/>
  <c r="D159" i="13" s="1"/>
  <c r="AJ159" i="12"/>
  <c r="D3781" i="13" s="1"/>
  <c r="AI159" i="12"/>
  <c r="C3781" i="13" s="1"/>
  <c r="AJ285" i="12"/>
  <c r="D3655" i="13" s="1"/>
  <c r="AI285" i="12"/>
  <c r="C3655" i="13" s="1"/>
  <c r="AJ3849" i="12"/>
  <c r="D91" i="13" s="1"/>
  <c r="AI3849" i="12"/>
  <c r="C91" i="13" s="1"/>
  <c r="AJ1604" i="12"/>
  <c r="D2336" i="13" s="1"/>
  <c r="AI1604" i="12"/>
  <c r="C2336" i="13" s="1"/>
  <c r="AI1234" i="12"/>
  <c r="C2706" i="13" s="1"/>
  <c r="AJ1234" i="12"/>
  <c r="D2706" i="13" s="1"/>
  <c r="AI1118" i="12"/>
  <c r="C2822" i="13" s="1"/>
  <c r="AJ1118" i="12"/>
  <c r="D2822" i="13" s="1"/>
  <c r="AJ2440" i="12"/>
  <c r="D1500" i="13" s="1"/>
  <c r="AI2440" i="12"/>
  <c r="C1500" i="13" s="1"/>
  <c r="AI203" i="12"/>
  <c r="C3737" i="13" s="1"/>
  <c r="AJ203" i="12"/>
  <c r="D3737" i="13" s="1"/>
  <c r="AJ2483" i="12"/>
  <c r="D1457" i="13" s="1"/>
  <c r="AI2483" i="12"/>
  <c r="C1457" i="13" s="1"/>
  <c r="AJ456" i="12"/>
  <c r="D3484" i="13" s="1"/>
  <c r="AI456" i="12"/>
  <c r="C3484" i="13" s="1"/>
  <c r="AJ1656" i="12"/>
  <c r="D2284" i="13" s="1"/>
  <c r="AI1656" i="12"/>
  <c r="C2284" i="13" s="1"/>
  <c r="AI2166" i="12"/>
  <c r="C1774" i="13" s="1"/>
  <c r="AJ2166" i="12"/>
  <c r="D1774" i="13" s="1"/>
  <c r="AI1348" i="12"/>
  <c r="C2592" i="13" s="1"/>
  <c r="AJ1348" i="12"/>
  <c r="D2592" i="13" s="1"/>
  <c r="AI2537" i="12"/>
  <c r="C1403" i="13" s="1"/>
  <c r="AJ2537" i="12"/>
  <c r="D1403" i="13" s="1"/>
  <c r="AI3291" i="12"/>
  <c r="C649" i="13" s="1"/>
  <c r="AJ3291" i="12"/>
  <c r="D649" i="13" s="1"/>
  <c r="AJ2126" i="12"/>
  <c r="D1814" i="13" s="1"/>
  <c r="AI2126" i="12"/>
  <c r="C1814" i="13" s="1"/>
  <c r="AJ1352" i="12"/>
  <c r="D2588" i="13" s="1"/>
  <c r="AI1352" i="12"/>
  <c r="C2588" i="13" s="1"/>
  <c r="AJ2929" i="12"/>
  <c r="D1011" i="13" s="1"/>
  <c r="AI2929" i="12"/>
  <c r="C1011" i="13" s="1"/>
  <c r="AJ1284" i="12"/>
  <c r="D2656" i="13" s="1"/>
  <c r="AI1284" i="12"/>
  <c r="C2656" i="13" s="1"/>
  <c r="AI3219" i="12"/>
  <c r="C721" i="13" s="1"/>
  <c r="AE3248" i="12"/>
  <c r="AG3248" i="12"/>
  <c r="AG2407" i="12"/>
  <c r="AE2407" i="12"/>
  <c r="AG3901" i="12"/>
  <c r="AE3901" i="12"/>
  <c r="AI3419" i="12"/>
  <c r="C521" i="13" s="1"/>
  <c r="AJ661" i="12"/>
  <c r="D3279" i="13" s="1"/>
  <c r="AI661" i="12"/>
  <c r="C3279" i="13" s="1"/>
  <c r="AJ387" i="12"/>
  <c r="D3553" i="13" s="1"/>
  <c r="AI387" i="12"/>
  <c r="C3553" i="13" s="1"/>
  <c r="AJ271" i="12"/>
  <c r="D3669" i="13" s="1"/>
  <c r="AI271" i="12"/>
  <c r="C3669" i="13" s="1"/>
  <c r="AI3357" i="12"/>
  <c r="C583" i="13" s="1"/>
  <c r="AJ3357" i="12"/>
  <c r="D583" i="13" s="1"/>
  <c r="AI909" i="12"/>
  <c r="C3031" i="13" s="1"/>
  <c r="AJ909" i="12"/>
  <c r="D3031" i="13" s="1"/>
  <c r="AG3528" i="12"/>
  <c r="AE3528" i="12"/>
  <c r="AE3822" i="12"/>
  <c r="AG3822" i="12"/>
  <c r="AG3848" i="12"/>
  <c r="AE3848" i="12"/>
  <c r="AE3237" i="12"/>
  <c r="AG3237" i="12"/>
  <c r="AG3465" i="12"/>
  <c r="AE3465" i="12"/>
  <c r="AG3864" i="12"/>
  <c r="AE3864" i="12"/>
  <c r="AI2432" i="12"/>
  <c r="C1508" i="13" s="1"/>
  <c r="AJ2432" i="12"/>
  <c r="D1508" i="13" s="1"/>
  <c r="AI3587" i="12"/>
  <c r="C353" i="13" s="1"/>
  <c r="AJ3587" i="12"/>
  <c r="D353" i="13" s="1"/>
  <c r="AG3922" i="12"/>
  <c r="AE3922" i="12"/>
  <c r="AJ2286" i="12"/>
  <c r="D1654" i="13" s="1"/>
  <c r="AI2286" i="12"/>
  <c r="C1654" i="13" s="1"/>
  <c r="AE2797" i="12"/>
  <c r="AG2797" i="12"/>
  <c r="AJ2449" i="12"/>
  <c r="D1491" i="13" s="1"/>
  <c r="AI2449" i="12"/>
  <c r="C1491" i="13" s="1"/>
  <c r="AJ3371" i="12"/>
  <c r="D569" i="13" s="1"/>
  <c r="AI3371" i="12"/>
  <c r="C569" i="13" s="1"/>
  <c r="AJ1945" i="12"/>
  <c r="D1995" i="13" s="1"/>
  <c r="AI1945" i="12"/>
  <c r="C1995" i="13" s="1"/>
  <c r="AG3614" i="12"/>
  <c r="AE3614" i="12"/>
  <c r="AE3400" i="12"/>
  <c r="AG3400" i="12"/>
  <c r="AG2888" i="12"/>
  <c r="AE2888" i="12"/>
  <c r="AG3565" i="12"/>
  <c r="AE3565" i="12"/>
  <c r="AG3815" i="12"/>
  <c r="AE3815" i="12"/>
  <c r="AI1899" i="12"/>
  <c r="C2041" i="13" s="1"/>
  <c r="AJ1899" i="12"/>
  <c r="D2041" i="13" s="1"/>
  <c r="AJ370" i="12"/>
  <c r="D3570" i="13" s="1"/>
  <c r="AI370" i="12"/>
  <c r="C3570" i="13" s="1"/>
  <c r="AJ958" i="12"/>
  <c r="D2982" i="13" s="1"/>
  <c r="AI958" i="12"/>
  <c r="C2982" i="13" s="1"/>
  <c r="AJ2423" i="12"/>
  <c r="D1517" i="13" s="1"/>
  <c r="AI2423" i="12"/>
  <c r="C1517" i="13" s="1"/>
  <c r="AI1623" i="12"/>
  <c r="C2317" i="13" s="1"/>
  <c r="AJ1623" i="12"/>
  <c r="D2317" i="13" s="1"/>
  <c r="AI3420" i="12"/>
  <c r="C520" i="13" s="1"/>
  <c r="AJ3420" i="12"/>
  <c r="D520" i="13" s="1"/>
  <c r="AG3670" i="12"/>
  <c r="AE3670" i="12"/>
  <c r="AG3116" i="12"/>
  <c r="AE3116" i="12"/>
  <c r="AG3853" i="12"/>
  <c r="AE3853" i="12"/>
  <c r="AG3366" i="12"/>
  <c r="AE3366" i="12"/>
  <c r="AI1808" i="12"/>
  <c r="C2132" i="13" s="1"/>
  <c r="AJ1808" i="12"/>
  <c r="D2132" i="13" s="1"/>
  <c r="AI2691" i="12"/>
  <c r="C1249" i="13" s="1"/>
  <c r="AJ2691" i="12"/>
  <c r="D1249" i="13" s="1"/>
  <c r="AG3440" i="12"/>
  <c r="AE3440" i="12"/>
  <c r="AG3847" i="12"/>
  <c r="AE3847" i="12"/>
  <c r="AI1767" i="12"/>
  <c r="C2173" i="13" s="1"/>
  <c r="AJ1767" i="12"/>
  <c r="D2173" i="13" s="1"/>
  <c r="AJ3120" i="12"/>
  <c r="D820" i="13" s="1"/>
  <c r="AJ1242" i="12"/>
  <c r="D2698" i="13" s="1"/>
  <c r="AI1242" i="12"/>
  <c r="C2698" i="13" s="1"/>
  <c r="AI556" i="12"/>
  <c r="C3384" i="13" s="1"/>
  <c r="AJ556" i="12"/>
  <c r="D3384" i="13" s="1"/>
  <c r="AG3478" i="12"/>
  <c r="AE3478" i="12"/>
  <c r="AE3875" i="12"/>
  <c r="AG3875" i="12"/>
  <c r="AE3611" i="12"/>
  <c r="AG3611" i="12"/>
  <c r="AG3079" i="12"/>
  <c r="AE3079" i="12"/>
  <c r="AI3799" i="12"/>
  <c r="C141" i="13" s="1"/>
  <c r="AJ3799" i="12"/>
  <c r="D141" i="13" s="1"/>
  <c r="AI3525" i="12"/>
  <c r="C415" i="13" s="1"/>
  <c r="AJ3525" i="12"/>
  <c r="D415" i="13" s="1"/>
  <c r="AJ1152" i="12"/>
  <c r="D2788" i="13" s="1"/>
  <c r="AI1152" i="12"/>
  <c r="C2788" i="13" s="1"/>
  <c r="AI3073" i="12"/>
  <c r="C867" i="13" s="1"/>
  <c r="AJ3073" i="12"/>
  <c r="D867" i="13" s="1"/>
  <c r="AG3865" i="12"/>
  <c r="AE3865" i="12"/>
  <c r="AE3176" i="12"/>
  <c r="AG3176" i="12"/>
  <c r="AJ1375" i="12"/>
  <c r="D2565" i="13" s="1"/>
  <c r="AI1375" i="12"/>
  <c r="C2565" i="13" s="1"/>
  <c r="AG3878" i="12"/>
  <c r="AE3878" i="12"/>
  <c r="AI378" i="12"/>
  <c r="C3562" i="13" s="1"/>
  <c r="AI358" i="12"/>
  <c r="C3582" i="13" s="1"/>
  <c r="AJ358" i="12"/>
  <c r="D3582" i="13" s="1"/>
  <c r="AG2704" i="12"/>
  <c r="AE2704" i="12"/>
  <c r="AG3819" i="12"/>
  <c r="AE3819" i="12"/>
  <c r="AG2471" i="12"/>
  <c r="AE2471" i="12"/>
  <c r="AG2995" i="12"/>
  <c r="AE2995" i="12"/>
  <c r="AE3630" i="12"/>
  <c r="AG3630" i="12"/>
  <c r="AE3859" i="12"/>
  <c r="AG3859" i="12"/>
  <c r="AI2323" i="12"/>
  <c r="C1617" i="13" s="1"/>
  <c r="AJ2323" i="12"/>
  <c r="D1617" i="13" s="1"/>
  <c r="AG2941" i="12"/>
  <c r="AE2941" i="12"/>
  <c r="AI225" i="12"/>
  <c r="C3715" i="13" s="1"/>
  <c r="AJ225" i="12"/>
  <c r="D3715" i="13" s="1"/>
  <c r="AI2996" i="12"/>
  <c r="C944" i="13" s="1"/>
  <c r="AJ2996" i="12"/>
  <c r="D944" i="13" s="1"/>
  <c r="AG3152" i="12"/>
  <c r="AE3152" i="12"/>
  <c r="AI2092" i="12"/>
  <c r="C1848" i="13" s="1"/>
  <c r="AJ2092" i="12"/>
  <c r="D1848" i="13" s="1"/>
  <c r="AG3461" i="12"/>
  <c r="AE3461" i="12"/>
  <c r="AG3824" i="12"/>
  <c r="AE3824" i="12"/>
  <c r="AG3764" i="12"/>
  <c r="AE3764" i="12"/>
  <c r="AE3543" i="12"/>
  <c r="AG3543" i="12"/>
  <c r="AJ1821" i="12"/>
  <c r="D2119" i="13" s="1"/>
  <c r="AI1821" i="12"/>
  <c r="C2119" i="13" s="1"/>
  <c r="AJ295" i="12"/>
  <c r="D3645" i="13" s="1"/>
  <c r="AI295" i="12"/>
  <c r="C3645" i="13" s="1"/>
  <c r="AI1386" i="12"/>
  <c r="C2554" i="13" s="1"/>
  <c r="AJ1386" i="12"/>
  <c r="D2554" i="13" s="1"/>
  <c r="AJ1708" i="12"/>
  <c r="D2232" i="13" s="1"/>
  <c r="AI1708" i="12"/>
  <c r="C2232" i="13" s="1"/>
  <c r="AJ2860" i="12"/>
  <c r="D1080" i="13" s="1"/>
  <c r="AI2860" i="12"/>
  <c r="C1080" i="13" s="1"/>
  <c r="AI3447" i="12"/>
  <c r="C493" i="13" s="1"/>
  <c r="AJ3447" i="12"/>
  <c r="D493" i="13" s="1"/>
  <c r="AJ3029" i="12"/>
  <c r="D911" i="13" s="1"/>
  <c r="AI3029" i="12"/>
  <c r="C911" i="13" s="1"/>
  <c r="AJ3211" i="12"/>
  <c r="D729" i="13" s="1"/>
  <c r="AI3211" i="12"/>
  <c r="C729" i="13" s="1"/>
  <c r="AI3121" i="12"/>
  <c r="C819" i="13" s="1"/>
  <c r="AJ3121" i="12"/>
  <c r="D819" i="13" s="1"/>
  <c r="AJ2147" i="12"/>
  <c r="D1793" i="13" s="1"/>
  <c r="AI2147" i="12"/>
  <c r="C1793" i="13" s="1"/>
  <c r="AI565" i="12"/>
  <c r="C3375" i="13" s="1"/>
  <c r="AJ729" i="12"/>
  <c r="D3211" i="13" s="1"/>
  <c r="AI729" i="12"/>
  <c r="C3211" i="13" s="1"/>
  <c r="AI2195" i="12"/>
  <c r="C1745" i="13" s="1"/>
  <c r="AJ2195" i="12"/>
  <c r="D1745" i="13" s="1"/>
  <c r="AJ1024" i="12"/>
  <c r="D2916" i="13" s="1"/>
  <c r="AI1024" i="12"/>
  <c r="C2916" i="13" s="1"/>
  <c r="AJ581" i="12"/>
  <c r="D3359" i="13" s="1"/>
  <c r="AI1343" i="12"/>
  <c r="C2597" i="13" s="1"/>
  <c r="AJ1343" i="12"/>
  <c r="D2597" i="13" s="1"/>
  <c r="AI1554" i="12"/>
  <c r="C2386" i="13" s="1"/>
  <c r="AJ1554" i="12"/>
  <c r="D2386" i="13" s="1"/>
  <c r="AJ1514" i="12"/>
  <c r="D2426" i="13" s="1"/>
  <c r="AI1514" i="12"/>
  <c r="C2426" i="13" s="1"/>
  <c r="AI1941" i="12"/>
  <c r="C1999" i="13" s="1"/>
  <c r="AI2322" i="12"/>
  <c r="C1618" i="13" s="1"/>
  <c r="AJ2322" i="12"/>
  <c r="D1618" i="13" s="1"/>
  <c r="AJ2454" i="12"/>
  <c r="D1486" i="13" s="1"/>
  <c r="AI2454" i="12"/>
  <c r="C1486" i="13" s="1"/>
  <c r="AJ563" i="12"/>
  <c r="D3377" i="13" s="1"/>
  <c r="AI563" i="12"/>
  <c r="C3377" i="13" s="1"/>
  <c r="AJ2222" i="12"/>
  <c r="D1718" i="13" s="1"/>
  <c r="AI2222" i="12"/>
  <c r="C1718" i="13" s="1"/>
  <c r="AI2043" i="12"/>
  <c r="C1897" i="13" s="1"/>
  <c r="AI680" i="12"/>
  <c r="C3260" i="13" s="1"/>
  <c r="AJ680" i="12"/>
  <c r="D3260" i="13" s="1"/>
  <c r="AI1070" i="12"/>
  <c r="C2870" i="13" s="1"/>
  <c r="AJ1070" i="12"/>
  <c r="D2870" i="13" s="1"/>
  <c r="AI3000" i="12"/>
  <c r="C940" i="13" s="1"/>
  <c r="AJ3000" i="12"/>
  <c r="D940" i="13" s="1"/>
  <c r="AJ3795" i="12"/>
  <c r="D145" i="13" s="1"/>
  <c r="AI3795" i="12"/>
  <c r="C145" i="13" s="1"/>
  <c r="AJ945" i="12"/>
  <c r="D2995" i="13" s="1"/>
  <c r="AI945" i="12"/>
  <c r="C2995" i="13" s="1"/>
  <c r="AI2108" i="12"/>
  <c r="C1832" i="13" s="1"/>
  <c r="AJ2108" i="12"/>
  <c r="D1832" i="13" s="1"/>
  <c r="AJ613" i="12"/>
  <c r="D3327" i="13" s="1"/>
  <c r="AI613" i="12"/>
  <c r="C3327" i="13" s="1"/>
  <c r="AI244" i="12"/>
  <c r="C3696" i="13" s="1"/>
  <c r="AJ244" i="12"/>
  <c r="D3696" i="13" s="1"/>
  <c r="AI3331" i="12"/>
  <c r="C609" i="13" s="1"/>
  <c r="AJ3331" i="12"/>
  <c r="D609" i="13" s="1"/>
  <c r="AJ2520" i="12"/>
  <c r="D1420" i="13" s="1"/>
  <c r="AJ1507" i="12"/>
  <c r="D2433" i="13" s="1"/>
  <c r="AI1507" i="12"/>
  <c r="C2433" i="13" s="1"/>
  <c r="AJ2927" i="12"/>
  <c r="D1013" i="13" s="1"/>
  <c r="AI2927" i="12"/>
  <c r="C1013" i="13" s="1"/>
  <c r="AJ3264" i="12"/>
  <c r="D676" i="13" s="1"/>
  <c r="AI3264" i="12"/>
  <c r="C676" i="13" s="1"/>
  <c r="AI1726" i="12"/>
  <c r="C2214" i="13" s="1"/>
  <c r="AJ1726" i="12"/>
  <c r="D2214" i="13" s="1"/>
  <c r="AJ711" i="12"/>
  <c r="D3229" i="13" s="1"/>
  <c r="AI711" i="12"/>
  <c r="C3229" i="13" s="1"/>
  <c r="AJ1889" i="12"/>
  <c r="D2051" i="13" s="1"/>
  <c r="AI1889" i="12"/>
  <c r="C2051" i="13" s="1"/>
  <c r="AI1825" i="12"/>
  <c r="C2115" i="13" s="1"/>
  <c r="AJ1825" i="12"/>
  <c r="D2115" i="13" s="1"/>
  <c r="AI672" i="12"/>
  <c r="C3268" i="13" s="1"/>
  <c r="AJ672" i="12"/>
  <c r="D3268" i="13" s="1"/>
  <c r="AI2163" i="12"/>
  <c r="C1777" i="13" s="1"/>
  <c r="AJ2163" i="12"/>
  <c r="D1777" i="13" s="1"/>
  <c r="AJ1393" i="12"/>
  <c r="D2547" i="13" s="1"/>
  <c r="AI1393" i="12"/>
  <c r="C2547" i="13" s="1"/>
  <c r="AJ3496" i="12"/>
  <c r="D444" i="13" s="1"/>
  <c r="AI3496" i="12"/>
  <c r="C444" i="13" s="1"/>
  <c r="AJ728" i="12"/>
  <c r="D3212" i="13" s="1"/>
  <c r="AI728" i="12"/>
  <c r="C3212" i="13" s="1"/>
  <c r="AI1033" i="12"/>
  <c r="C2907" i="13" s="1"/>
  <c r="AI3267" i="12"/>
  <c r="C673" i="13" s="1"/>
  <c r="AJ3267" i="12"/>
  <c r="D673" i="13" s="1"/>
  <c r="AJ3036" i="12"/>
  <c r="D904" i="13" s="1"/>
  <c r="AI3036" i="12"/>
  <c r="C904" i="13" s="1"/>
  <c r="AJ2533" i="12"/>
  <c r="D1407" i="13" s="1"/>
  <c r="AI2533" i="12"/>
  <c r="C1407" i="13" s="1"/>
  <c r="AI3524" i="12"/>
  <c r="C416" i="13" s="1"/>
  <c r="AJ3524" i="12"/>
  <c r="D416" i="13" s="1"/>
  <c r="AJ1441" i="12"/>
  <c r="D2499" i="13" s="1"/>
  <c r="AI1441" i="12"/>
  <c r="C2499" i="13" s="1"/>
  <c r="AJ2134" i="12"/>
  <c r="D1806" i="13" s="1"/>
  <c r="AI2134" i="12"/>
  <c r="C1806" i="13" s="1"/>
  <c r="AJ3119" i="12"/>
  <c r="D821" i="13" s="1"/>
  <c r="AI3119" i="12"/>
  <c r="C821" i="13" s="1"/>
  <c r="AI2902" i="12"/>
  <c r="C1038" i="13" s="1"/>
  <c r="AJ2902" i="12"/>
  <c r="D1038" i="13" s="1"/>
  <c r="AI3263" i="12"/>
  <c r="C677" i="13" s="1"/>
  <c r="AJ3263" i="12"/>
  <c r="D677" i="13" s="1"/>
  <c r="AI1981" i="12"/>
  <c r="C1959" i="13" s="1"/>
  <c r="AJ1981" i="12"/>
  <c r="D1959" i="13" s="1"/>
  <c r="AI1140" i="12"/>
  <c r="C2800" i="13" s="1"/>
  <c r="AJ1140" i="12"/>
  <c r="D2800" i="13" s="1"/>
  <c r="AI3076" i="12"/>
  <c r="C864" i="13" s="1"/>
  <c r="AJ3076" i="12"/>
  <c r="D864" i="13" s="1"/>
  <c r="AI1865" i="12"/>
  <c r="C2075" i="13" s="1"/>
  <c r="AJ1865" i="12"/>
  <c r="D2075" i="13" s="1"/>
  <c r="AI2874" i="12"/>
  <c r="C1066" i="13" s="1"/>
  <c r="AJ2874" i="12"/>
  <c r="D1066" i="13" s="1"/>
  <c r="AI597" i="12"/>
  <c r="C3343" i="13" s="1"/>
  <c r="AJ597" i="12"/>
  <c r="D3343" i="13" s="1"/>
  <c r="AI1802" i="12"/>
  <c r="C2138" i="13" s="1"/>
  <c r="AJ1802" i="12"/>
  <c r="D2138" i="13" s="1"/>
  <c r="AI2710" i="12"/>
  <c r="C1230" i="13" s="1"/>
  <c r="AH3081" i="12"/>
  <c r="AI1590" i="12"/>
  <c r="C2350" i="13" s="1"/>
  <c r="AJ1590" i="12"/>
  <c r="D2350" i="13" s="1"/>
  <c r="AE3406" i="12"/>
  <c r="AG3406" i="12"/>
  <c r="AI2698" i="12"/>
  <c r="C1242" i="13" s="1"/>
  <c r="AJ2698" i="12"/>
  <c r="D1242" i="13" s="1"/>
  <c r="AI2540" i="12"/>
  <c r="C1400" i="13" s="1"/>
  <c r="AJ2540" i="12"/>
  <c r="D1400" i="13" s="1"/>
  <c r="AE3253" i="12"/>
  <c r="AG3253" i="12"/>
  <c r="AH1153" i="12"/>
  <c r="AH1585" i="12"/>
  <c r="AH1908" i="12"/>
  <c r="AH330" i="12"/>
  <c r="AH1322" i="12"/>
  <c r="AH1741" i="12"/>
  <c r="AH562" i="12"/>
  <c r="AH2984" i="12"/>
  <c r="AH1289" i="12"/>
  <c r="AH724" i="12"/>
  <c r="AH1638" i="12"/>
  <c r="AH3874" i="12"/>
  <c r="AH2611" i="12"/>
  <c r="AH1723" i="12"/>
  <c r="AH657" i="12"/>
  <c r="AH1325" i="12"/>
  <c r="AH228" i="12"/>
  <c r="AH2712" i="12"/>
  <c r="AH1974" i="12"/>
  <c r="AH2415" i="12"/>
  <c r="AH3128" i="12"/>
  <c r="AH1290" i="12"/>
  <c r="AH1795" i="12"/>
  <c r="AH1051" i="12"/>
  <c r="AH2228" i="12"/>
  <c r="AH3047" i="12"/>
  <c r="AH3431" i="12"/>
  <c r="AH1812" i="12"/>
  <c r="AH497" i="12"/>
  <c r="AH2371" i="12"/>
  <c r="AH1529" i="12"/>
  <c r="AH1685" i="12"/>
  <c r="AH914" i="12"/>
  <c r="AH3110" i="12"/>
  <c r="AH2328" i="12"/>
  <c r="AH2465" i="12"/>
  <c r="AH1861" i="12"/>
  <c r="AH653" i="12"/>
  <c r="AH2005" i="12"/>
  <c r="AH359" i="12"/>
  <c r="AH675" i="12"/>
  <c r="AH1040" i="12"/>
  <c r="AH2522" i="12"/>
  <c r="AH312" i="12"/>
  <c r="AH3100" i="12"/>
  <c r="AH3323" i="12"/>
  <c r="AH537" i="12"/>
  <c r="AH1052" i="12"/>
  <c r="AH2426" i="12"/>
  <c r="AH423" i="12"/>
  <c r="AH1729" i="12"/>
  <c r="AH922" i="12"/>
  <c r="AH1954" i="12"/>
  <c r="AH2079" i="12"/>
  <c r="AH480" i="12"/>
  <c r="AH1447" i="12"/>
  <c r="AH754" i="12"/>
  <c r="AH2372" i="12"/>
  <c r="AH1143" i="12"/>
  <c r="AH1126" i="12"/>
  <c r="AH2822" i="12"/>
  <c r="AH2349" i="12"/>
  <c r="AH2321" i="12"/>
  <c r="AH1231" i="12"/>
  <c r="AH978" i="12"/>
  <c r="AH1094" i="12"/>
  <c r="AH3351" i="12"/>
  <c r="AH1924" i="12"/>
  <c r="AH3552" i="12"/>
  <c r="AH3737" i="12"/>
  <c r="AH590" i="12"/>
  <c r="AH3082" i="12"/>
  <c r="AH2740" i="12"/>
  <c r="AH1731" i="12"/>
  <c r="AH3097" i="12"/>
  <c r="AH1896" i="12"/>
  <c r="AH2145" i="12"/>
  <c r="AH1558" i="12"/>
  <c r="AH1749" i="12"/>
  <c r="AH201" i="12"/>
  <c r="AH515" i="12"/>
  <c r="AH2184" i="12"/>
  <c r="AH1261" i="12"/>
  <c r="AH3008" i="12"/>
  <c r="AH767" i="12"/>
  <c r="AH238" i="12"/>
  <c r="AH2247" i="12"/>
  <c r="AH1803" i="12"/>
  <c r="AH2047" i="12"/>
  <c r="AH3796" i="12"/>
  <c r="AH1920" i="12"/>
  <c r="AH1209" i="12"/>
  <c r="AH2019" i="12"/>
  <c r="AH2040" i="12"/>
  <c r="AH1069" i="12"/>
  <c r="AH2571" i="12"/>
  <c r="AH997" i="12"/>
  <c r="AH689" i="12"/>
  <c r="AH1764" i="12"/>
  <c r="AH779" i="12"/>
  <c r="AH3279" i="12"/>
  <c r="AH2615" i="12"/>
  <c r="AH2078" i="12"/>
  <c r="AH2606" i="12"/>
  <c r="AH184" i="12"/>
  <c r="AH1777" i="12"/>
  <c r="AH1947" i="12"/>
  <c r="AH3845" i="12"/>
  <c r="AH2898" i="12"/>
  <c r="AH2873" i="12"/>
  <c r="AH1582" i="12"/>
  <c r="AH795" i="12"/>
  <c r="AH2211" i="12"/>
  <c r="AH2885" i="12"/>
  <c r="AH1635" i="12"/>
  <c r="AH3046" i="12"/>
  <c r="AH2998" i="12"/>
  <c r="AH973" i="12"/>
  <c r="AH1366" i="12"/>
  <c r="AH1443" i="12"/>
  <c r="AH2051" i="12"/>
  <c r="AH2064" i="12"/>
  <c r="AH2585" i="12"/>
  <c r="AH1549" i="12"/>
  <c r="AH2220" i="12"/>
  <c r="AH2316" i="12"/>
  <c r="AH3767" i="12"/>
  <c r="AH1465" i="12"/>
  <c r="AH1081" i="12"/>
  <c r="AH1030" i="12"/>
  <c r="AH2242" i="12"/>
  <c r="AH742" i="12"/>
  <c r="AH964" i="12"/>
  <c r="AH2841" i="12"/>
  <c r="AH307" i="12"/>
  <c r="AH3022" i="12"/>
  <c r="AH1871" i="12"/>
  <c r="AH1382" i="12"/>
  <c r="AH222" i="12"/>
  <c r="AH2834" i="12"/>
  <c r="AH2527" i="12"/>
  <c r="AH2448" i="12"/>
  <c r="AH833" i="12"/>
  <c r="AH1577" i="12"/>
  <c r="AH1700" i="12"/>
  <c r="AH369" i="12"/>
  <c r="AH1160" i="12"/>
  <c r="AH2214" i="12"/>
  <c r="AH2858" i="12"/>
  <c r="AH667" i="12"/>
  <c r="AH1692" i="12"/>
  <c r="AH1224" i="12"/>
  <c r="AH327" i="12"/>
  <c r="AH3913" i="12"/>
  <c r="AH1221" i="12"/>
  <c r="AH269" i="12"/>
  <c r="AH2945" i="12"/>
  <c r="AH2100" i="12"/>
  <c r="AH2631" i="12"/>
  <c r="AH2705" i="12"/>
  <c r="AH1888" i="12"/>
  <c r="AH2706" i="12"/>
  <c r="AH634" i="12"/>
  <c r="AH649" i="12"/>
  <c r="AH987" i="12"/>
  <c r="AH3071" i="12"/>
  <c r="AH2930" i="12"/>
  <c r="AH2062" i="12"/>
  <c r="AH215" i="12"/>
  <c r="AH1664" i="12"/>
  <c r="AH2731" i="12"/>
  <c r="AH3790" i="12"/>
  <c r="AH2918" i="12"/>
  <c r="AH185" i="12"/>
  <c r="AH1936" i="12"/>
  <c r="AH148" i="12"/>
  <c r="AH2576" i="12"/>
  <c r="AH2135" i="12"/>
  <c r="AH1841" i="12"/>
  <c r="AH3315" i="12"/>
  <c r="AH484" i="12"/>
  <c r="AH2468" i="12"/>
  <c r="AH233" i="12"/>
  <c r="AH2229" i="12"/>
  <c r="AH3858" i="12"/>
  <c r="AH2007" i="12"/>
  <c r="AH2177" i="12"/>
  <c r="AH1793" i="12"/>
  <c r="AH679" i="12"/>
  <c r="AH1503" i="12"/>
  <c r="AH1360" i="12"/>
  <c r="AH1595" i="12"/>
  <c r="AH2943" i="12"/>
  <c r="AG3879" i="12"/>
  <c r="AE3879" i="12"/>
  <c r="AJ2009" i="12"/>
  <c r="D1931" i="13" s="1"/>
  <c r="AI2009" i="12"/>
  <c r="C1931" i="13" s="1"/>
  <c r="AJ2683" i="12"/>
  <c r="D1257" i="13" s="1"/>
  <c r="AI2683" i="12"/>
  <c r="C1257" i="13" s="1"/>
  <c r="AG3646" i="12"/>
  <c r="AE3646" i="12"/>
  <c r="AE3686" i="12"/>
  <c r="AG3686" i="12"/>
  <c r="AG3504" i="12"/>
  <c r="AE3504" i="12"/>
  <c r="AG2851" i="12"/>
  <c r="AE2851" i="12"/>
  <c r="AG3475" i="12"/>
  <c r="AE3475" i="12"/>
  <c r="AE3202" i="12"/>
  <c r="AG3202" i="12"/>
  <c r="AI3377" i="12"/>
  <c r="C563" i="13" s="1"/>
  <c r="AJ3377" i="12"/>
  <c r="D563" i="13" s="1"/>
  <c r="AI972" i="12"/>
  <c r="C2968" i="13" s="1"/>
  <c r="AJ2084" i="12"/>
  <c r="D1856" i="13" s="1"/>
  <c r="AI2084" i="12"/>
  <c r="C1856" i="13" s="1"/>
  <c r="AG2358" i="12"/>
  <c r="AE2358" i="12"/>
  <c r="AG3773" i="12"/>
  <c r="AE3773" i="12"/>
  <c r="AG3886" i="12"/>
  <c r="AE3886" i="12"/>
  <c r="AG2789" i="12"/>
  <c r="AE2789" i="12"/>
  <c r="AJ3122" i="12"/>
  <c r="D818" i="13" s="1"/>
  <c r="AI3122" i="12"/>
  <c r="C818" i="13" s="1"/>
  <c r="AI2156" i="12"/>
  <c r="C1784" i="13" s="1"/>
  <c r="AJ2156" i="12"/>
  <c r="D1784" i="13" s="1"/>
  <c r="AI3386" i="12"/>
  <c r="C554" i="13" s="1"/>
  <c r="AJ3386" i="12"/>
  <c r="D554" i="13" s="1"/>
  <c r="AI789" i="12"/>
  <c r="C3151" i="13" s="1"/>
  <c r="AJ789" i="12"/>
  <c r="D3151" i="13" s="1"/>
  <c r="AJ2466" i="12"/>
  <c r="D1474" i="13" s="1"/>
  <c r="AI2466" i="12"/>
  <c r="C1474" i="13" s="1"/>
  <c r="AG3161" i="12"/>
  <c r="AE3161" i="12"/>
  <c r="AJ766" i="12"/>
  <c r="D3174" i="13" s="1"/>
  <c r="AI766" i="12"/>
  <c r="C3174" i="13" s="1"/>
  <c r="AJ2530" i="12"/>
  <c r="D1410" i="13" s="1"/>
  <c r="AI2530" i="12"/>
  <c r="C1410" i="13" s="1"/>
  <c r="AI1624" i="12"/>
  <c r="C2316" i="13" s="1"/>
  <c r="AJ1624" i="12"/>
  <c r="D2316" i="13" s="1"/>
  <c r="AJ3730" i="12"/>
  <c r="D210" i="13" s="1"/>
  <c r="AI3730" i="12"/>
  <c r="C210" i="13" s="1"/>
  <c r="AE3707" i="12"/>
  <c r="AG3707" i="12"/>
  <c r="AG3904" i="12"/>
  <c r="AE3904" i="12"/>
  <c r="AE3240" i="12"/>
  <c r="AG3240" i="12"/>
  <c r="AJ2875" i="12"/>
  <c r="D1065" i="13" s="1"/>
  <c r="AI2875" i="12"/>
  <c r="C1065" i="13" s="1"/>
  <c r="AG3146" i="12"/>
  <c r="AE3146" i="12"/>
  <c r="AJ2816" i="12"/>
  <c r="D1124" i="13" s="1"/>
  <c r="AI2816" i="12"/>
  <c r="C1124" i="13" s="1"/>
  <c r="AJ2033" i="12"/>
  <c r="D1907" i="13" s="1"/>
  <c r="AI2033" i="12"/>
  <c r="C1907" i="13" s="1"/>
  <c r="AI1321" i="12"/>
  <c r="C2619" i="13" s="1"/>
  <c r="AJ1321" i="12"/>
  <c r="D2619" i="13" s="1"/>
  <c r="AJ1309" i="12"/>
  <c r="D2631" i="13" s="1"/>
  <c r="AI1309" i="12"/>
  <c r="C2631" i="13" s="1"/>
  <c r="AE2758" i="12"/>
  <c r="AG2758" i="12"/>
  <c r="AI673" i="12"/>
  <c r="C3267" i="13" s="1"/>
  <c r="AJ479" i="12"/>
  <c r="D3461" i="13" s="1"/>
  <c r="AI479" i="12"/>
  <c r="C3461" i="13" s="1"/>
  <c r="AE3776" i="12"/>
  <c r="AG3776" i="12"/>
  <c r="AG3575" i="12"/>
  <c r="AE3575" i="12"/>
  <c r="AG3626" i="12"/>
  <c r="AE3626" i="12"/>
  <c r="AE3698" i="12"/>
  <c r="AG3698" i="12"/>
  <c r="AJ3292" i="12"/>
  <c r="D648" i="13" s="1"/>
  <c r="AI3292" i="12"/>
  <c r="C648" i="13" s="1"/>
  <c r="AJ1295" i="12"/>
  <c r="D2645" i="13" s="1"/>
  <c r="AI1295" i="12"/>
  <c r="C2645" i="13" s="1"/>
  <c r="AI2457" i="12"/>
  <c r="C1483" i="13" s="1"/>
  <c r="AJ2457" i="12"/>
  <c r="D1483" i="13" s="1"/>
  <c r="AI1835" i="12"/>
  <c r="C2105" i="13" s="1"/>
  <c r="AJ1835" i="12"/>
  <c r="D2105" i="13" s="1"/>
  <c r="AI3458" i="12"/>
  <c r="C482" i="13" s="1"/>
  <c r="AJ3458" i="12"/>
  <c r="D482" i="13" s="1"/>
  <c r="AJ1459" i="12"/>
  <c r="D2481" i="13" s="1"/>
  <c r="AI1459" i="12"/>
  <c r="C2481" i="13" s="1"/>
  <c r="AJ2634" i="12"/>
  <c r="D1306" i="13" s="1"/>
  <c r="AI2634" i="12"/>
  <c r="C1306" i="13" s="1"/>
  <c r="AJ2697" i="12"/>
  <c r="D1243" i="13" s="1"/>
  <c r="AI2697" i="12"/>
  <c r="C1243" i="13" s="1"/>
  <c r="AI2678" i="12"/>
  <c r="C1262" i="13" s="1"/>
  <c r="AJ2678" i="12"/>
  <c r="D1262" i="13" s="1"/>
  <c r="AG3284" i="12"/>
  <c r="AE3284" i="12"/>
  <c r="AJ1593" i="12"/>
  <c r="D2347" i="13" s="1"/>
  <c r="AI1593" i="12"/>
  <c r="C2347" i="13" s="1"/>
  <c r="AG2066" i="12"/>
  <c r="AE2066" i="12"/>
  <c r="AG3469" i="12"/>
  <c r="AE3469" i="12"/>
  <c r="AG3513" i="12"/>
  <c r="AE3513" i="12"/>
  <c r="AI1305" i="12"/>
  <c r="C2635" i="13" s="1"/>
  <c r="AJ1305" i="12"/>
  <c r="D2635" i="13" s="1"/>
  <c r="AE2304" i="12"/>
  <c r="AG2304" i="12"/>
  <c r="AJ3731" i="12"/>
  <c r="D209" i="13" s="1"/>
  <c r="AI3731" i="12"/>
  <c r="C209" i="13" s="1"/>
  <c r="AJ609" i="12"/>
  <c r="D3331" i="13" s="1"/>
  <c r="AI609" i="12"/>
  <c r="C3331" i="13" s="1"/>
  <c r="AI1243" i="12"/>
  <c r="C2697" i="13" s="1"/>
  <c r="AJ1243" i="12"/>
  <c r="D2697" i="13" s="1"/>
  <c r="AJ510" i="12"/>
  <c r="D3430" i="13" s="1"/>
  <c r="AI510" i="12"/>
  <c r="C3430" i="13" s="1"/>
  <c r="AJ3932" i="12"/>
  <c r="D8" i="13" s="1"/>
  <c r="AI3932" i="12"/>
  <c r="C8" i="13" s="1"/>
  <c r="AE3557" i="12"/>
  <c r="AG3557" i="12"/>
  <c r="AJ2045" i="12"/>
  <c r="D1895" i="13" s="1"/>
  <c r="AI2045" i="12"/>
  <c r="C1895" i="13" s="1"/>
  <c r="AJ1894" i="12"/>
  <c r="D2046" i="13" s="1"/>
  <c r="AI1894" i="12"/>
  <c r="C2046" i="13" s="1"/>
  <c r="AG2905" i="12"/>
  <c r="AE2905" i="12"/>
  <c r="AJ1530" i="12"/>
  <c r="D2410" i="13" s="1"/>
  <c r="AI1530" i="12"/>
  <c r="C2410" i="13" s="1"/>
  <c r="AJ1326" i="12"/>
  <c r="D2614" i="13" s="1"/>
  <c r="AI1326" i="12"/>
  <c r="C2614" i="13" s="1"/>
  <c r="AE3039" i="12"/>
  <c r="AG3039" i="12"/>
  <c r="AI2413" i="12"/>
  <c r="C1527" i="13" s="1"/>
  <c r="AJ2413" i="12"/>
  <c r="D1527" i="13" s="1"/>
  <c r="AJ855" i="12"/>
  <c r="D3085" i="13" s="1"/>
  <c r="AI855" i="12"/>
  <c r="C3085" i="13" s="1"/>
  <c r="AI2300" i="12"/>
  <c r="C1640" i="13" s="1"/>
  <c r="AG3005" i="12"/>
  <c r="AE3005" i="12"/>
  <c r="AG2586" i="12"/>
  <c r="AE2586" i="12"/>
  <c r="AE3327" i="12"/>
  <c r="AG3327" i="12"/>
  <c r="AG3794" i="12"/>
  <c r="AE3794" i="12"/>
  <c r="AG2981" i="12"/>
  <c r="AE2981" i="12"/>
  <c r="AJ419" i="12"/>
  <c r="D3521" i="13" s="1"/>
  <c r="AI419" i="12"/>
  <c r="C3521" i="13" s="1"/>
  <c r="AJ1866" i="12"/>
  <c r="D2074" i="13" s="1"/>
  <c r="AI1866" i="12"/>
  <c r="C2074" i="13" s="1"/>
  <c r="AI1115" i="12"/>
  <c r="C2825" i="13" s="1"/>
  <c r="AJ1115" i="12"/>
  <c r="D2825" i="13" s="1"/>
  <c r="AI2511" i="12"/>
  <c r="C1429" i="13" s="1"/>
  <c r="AJ2511" i="12"/>
  <c r="D1429" i="13" s="1"/>
  <c r="AI2067" i="12"/>
  <c r="C1873" i="13" s="1"/>
  <c r="AJ2067" i="12"/>
  <c r="D1873" i="13" s="1"/>
  <c r="AI2718" i="12"/>
  <c r="C1222" i="13" s="1"/>
  <c r="AJ2718" i="12"/>
  <c r="D1222" i="13" s="1"/>
  <c r="AJ1133" i="12"/>
  <c r="D2807" i="13" s="1"/>
  <c r="AI1133" i="12"/>
  <c r="C2807" i="13" s="1"/>
  <c r="AJ2823" i="12"/>
  <c r="D1117" i="13" s="1"/>
  <c r="AI2823" i="12"/>
  <c r="C1117" i="13" s="1"/>
  <c r="AJ2787" i="12"/>
  <c r="D1153" i="13" s="1"/>
  <c r="AI2787" i="12"/>
  <c r="C1153" i="13" s="1"/>
  <c r="AI2387" i="12"/>
  <c r="C1553" i="13" s="1"/>
  <c r="AJ2387" i="12"/>
  <c r="D1553" i="13" s="1"/>
  <c r="AG3666" i="12"/>
  <c r="AE3666" i="12"/>
  <c r="AG3882" i="12"/>
  <c r="AE3882" i="12"/>
  <c r="AJ1720" i="12"/>
  <c r="D2220" i="13" s="1"/>
  <c r="AJ1512" i="12"/>
  <c r="D2428" i="13" s="1"/>
  <c r="AI1512" i="12"/>
  <c r="C2428" i="13" s="1"/>
  <c r="AJ2081" i="12"/>
  <c r="D1859" i="13" s="1"/>
  <c r="AJ519" i="12"/>
  <c r="D3421" i="13" s="1"/>
  <c r="AI519" i="12"/>
  <c r="C3421" i="13" s="1"/>
  <c r="AI1775" i="12"/>
  <c r="C2165" i="13" s="1"/>
  <c r="AJ1775" i="12"/>
  <c r="D2165" i="13" s="1"/>
  <c r="AJ2035" i="12"/>
  <c r="D1905" i="13" s="1"/>
  <c r="AI2035" i="12"/>
  <c r="C1905" i="13" s="1"/>
  <c r="AJ1813" i="12"/>
  <c r="D2127" i="13" s="1"/>
  <c r="AI1813" i="12"/>
  <c r="C2127" i="13" s="1"/>
  <c r="AI1307" i="12"/>
  <c r="C2633" i="13" s="1"/>
  <c r="AJ1307" i="12"/>
  <c r="D2633" i="13" s="1"/>
  <c r="AJ2237" i="12"/>
  <c r="D1703" i="13" s="1"/>
  <c r="AI2237" i="12"/>
  <c r="C1703" i="13" s="1"/>
  <c r="AJ582" i="12"/>
  <c r="D3358" i="13" s="1"/>
  <c r="AI582" i="12"/>
  <c r="C3358" i="13" s="1"/>
  <c r="AJ216" i="12"/>
  <c r="D3724" i="13" s="1"/>
  <c r="AI216" i="12"/>
  <c r="C3724" i="13" s="1"/>
  <c r="AJ3464" i="12"/>
  <c r="D476" i="13" s="1"/>
  <c r="AI3464" i="12"/>
  <c r="C476" i="13" s="1"/>
  <c r="AJ133" i="12"/>
  <c r="D3807" i="13" s="1"/>
  <c r="AI133" i="12"/>
  <c r="C3807" i="13" s="1"/>
  <c r="AJ283" i="12"/>
  <c r="D3657" i="13" s="1"/>
  <c r="AI1919" i="12"/>
  <c r="C2021" i="13" s="1"/>
  <c r="AJ1919" i="12"/>
  <c r="D2021" i="13" s="1"/>
  <c r="AJ3349" i="12"/>
  <c r="D591" i="13" s="1"/>
  <c r="AI3349" i="12"/>
  <c r="C591" i="13" s="1"/>
  <c r="AI2476" i="12"/>
  <c r="C1464" i="13" s="1"/>
  <c r="AJ2476" i="12"/>
  <c r="D1464" i="13" s="1"/>
  <c r="AJ2523" i="12"/>
  <c r="D1417" i="13" s="1"/>
  <c r="AI2523" i="12"/>
  <c r="C1417" i="13" s="1"/>
  <c r="AJ3599" i="12"/>
  <c r="D341" i="13" s="1"/>
  <c r="AI3599" i="12"/>
  <c r="C341" i="13" s="1"/>
  <c r="AJ2953" i="12"/>
  <c r="D987" i="13" s="1"/>
  <c r="AI2953" i="12"/>
  <c r="C987" i="13" s="1"/>
  <c r="AJ1125" i="12"/>
  <c r="D2815" i="13" s="1"/>
  <c r="AI1887" i="12"/>
  <c r="C2053" i="13" s="1"/>
  <c r="AJ1887" i="12"/>
  <c r="D2053" i="13" s="1"/>
  <c r="AI3518" i="12"/>
  <c r="C422" i="13" s="1"/>
  <c r="AI3098" i="12"/>
  <c r="C842" i="13" s="1"/>
  <c r="AJ3098" i="12"/>
  <c r="D842" i="13" s="1"/>
  <c r="AI2499" i="12"/>
  <c r="C1441" i="13" s="1"/>
  <c r="AJ2499" i="12"/>
  <c r="D1441" i="13" s="1"/>
  <c r="AJ1404" i="12"/>
  <c r="D2536" i="13" s="1"/>
  <c r="AI1404" i="12"/>
  <c r="C2536" i="13" s="1"/>
  <c r="AI1710" i="12"/>
  <c r="C2230" i="13" s="1"/>
  <c r="AJ1710" i="12"/>
  <c r="D2230" i="13" s="1"/>
  <c r="AJ2734" i="12"/>
  <c r="D1206" i="13" s="1"/>
  <c r="AI2734" i="12"/>
  <c r="C1206" i="13" s="1"/>
  <c r="AI1669" i="12"/>
  <c r="C2271" i="13" s="1"/>
  <c r="AJ2039" i="12"/>
  <c r="D1901" i="13" s="1"/>
  <c r="AI2039" i="12"/>
  <c r="C1901" i="13" s="1"/>
  <c r="AJ1823" i="12"/>
  <c r="D2117" i="13" s="1"/>
  <c r="AI1823" i="12"/>
  <c r="C2117" i="13" s="1"/>
  <c r="AJ3171" i="12"/>
  <c r="D769" i="13" s="1"/>
  <c r="AI3171" i="12"/>
  <c r="C769" i="13" s="1"/>
  <c r="AI147" i="12"/>
  <c r="C3793" i="13" s="1"/>
  <c r="AJ147" i="12"/>
  <c r="D3793" i="13" s="1"/>
  <c r="AI364" i="12"/>
  <c r="C3576" i="13" s="1"/>
  <c r="AJ364" i="12"/>
  <c r="D3576" i="13" s="1"/>
  <c r="AI2573" i="12"/>
  <c r="C1367" i="13" s="1"/>
  <c r="AI1522" i="12"/>
  <c r="C2418" i="13" s="1"/>
  <c r="AJ1522" i="12"/>
  <c r="D2418" i="13" s="1"/>
  <c r="AI273" i="12"/>
  <c r="C3667" i="13" s="1"/>
  <c r="AJ273" i="12"/>
  <c r="D3667" i="13" s="1"/>
  <c r="AI938" i="12"/>
  <c r="C3002" i="13" s="1"/>
  <c r="AJ938" i="12"/>
  <c r="D3002" i="13" s="1"/>
  <c r="AJ2278" i="12"/>
  <c r="D1662" i="13" s="1"/>
  <c r="AI2278" i="12"/>
  <c r="C1662" i="13" s="1"/>
  <c r="AJ686" i="12"/>
  <c r="D3254" i="13" s="1"/>
  <c r="AI686" i="12"/>
  <c r="C3254" i="13" s="1"/>
  <c r="AI820" i="12"/>
  <c r="C3120" i="13" s="1"/>
  <c r="AJ820" i="12"/>
  <c r="D3120" i="13" s="1"/>
  <c r="AJ950" i="12"/>
  <c r="D2990" i="13" s="1"/>
  <c r="AI950" i="12"/>
  <c r="C2990" i="13" s="1"/>
  <c r="AJ1372" i="12"/>
  <c r="D2568" i="13" s="1"/>
  <c r="AI1372" i="12"/>
  <c r="C2568" i="13" s="1"/>
  <c r="AI693" i="12"/>
  <c r="C3247" i="13" s="1"/>
  <c r="AJ693" i="12"/>
  <c r="D3247" i="13" s="1"/>
  <c r="AJ294" i="12"/>
  <c r="D3646" i="13" s="1"/>
  <c r="AJ3536" i="12"/>
  <c r="D404" i="13" s="1"/>
  <c r="AI3536" i="12"/>
  <c r="C404" i="13" s="1"/>
  <c r="AJ3059" i="12"/>
  <c r="D881" i="13" s="1"/>
  <c r="AI3059" i="12"/>
  <c r="C881" i="13" s="1"/>
  <c r="AI2342" i="12"/>
  <c r="C1598" i="13" s="1"/>
  <c r="AJ2342" i="12"/>
  <c r="D1598" i="13" s="1"/>
  <c r="AJ3364" i="12"/>
  <c r="D576" i="13" s="1"/>
  <c r="AI3364" i="12"/>
  <c r="C576" i="13" s="1"/>
  <c r="AI3725" i="12"/>
  <c r="C215" i="13" s="1"/>
  <c r="AJ3725" i="12"/>
  <c r="D215" i="13" s="1"/>
  <c r="AI243" i="12"/>
  <c r="C3697" i="13" s="1"/>
  <c r="AI2859" i="12"/>
  <c r="C1081" i="13" s="1"/>
  <c r="AJ2859" i="12"/>
  <c r="D1081" i="13" s="1"/>
  <c r="AJ1204" i="12"/>
  <c r="D2736" i="13" s="1"/>
  <c r="AI1204" i="12"/>
  <c r="C2736" i="13" s="1"/>
  <c r="AI3338" i="12"/>
  <c r="C602" i="13" s="1"/>
  <c r="AJ3338" i="12"/>
  <c r="D602" i="13" s="1"/>
  <c r="AJ663" i="12"/>
  <c r="D3277" i="13" s="1"/>
  <c r="AI663" i="12"/>
  <c r="C3277" i="13" s="1"/>
  <c r="AI1250" i="12"/>
  <c r="C2690" i="13" s="1"/>
  <c r="AJ1250" i="12"/>
  <c r="D2690" i="13" s="1"/>
  <c r="AI2671" i="12"/>
  <c r="C1269" i="13" s="1"/>
  <c r="AJ2671" i="12"/>
  <c r="D1269" i="13" s="1"/>
  <c r="AI2172" i="12"/>
  <c r="C1768" i="13" s="1"/>
  <c r="AJ2172" i="12"/>
  <c r="D1768" i="13" s="1"/>
  <c r="AI520" i="12"/>
  <c r="C3420" i="13" s="1"/>
  <c r="AJ520" i="12"/>
  <c r="D3420" i="13" s="1"/>
  <c r="AI2324" i="12"/>
  <c r="C1616" i="13" s="1"/>
  <c r="AJ2324" i="12"/>
  <c r="D1616" i="13" s="1"/>
  <c r="AJ1236" i="12"/>
  <c r="D2704" i="13" s="1"/>
  <c r="AI1236" i="12"/>
  <c r="C2704" i="13" s="1"/>
  <c r="AJ384" i="12"/>
  <c r="D3556" i="13" s="1"/>
  <c r="AI384" i="12"/>
  <c r="C3556" i="13" s="1"/>
  <c r="AI311" i="12"/>
  <c r="C3629" i="13" s="1"/>
  <c r="AJ311" i="12"/>
  <c r="D3629" i="13" s="1"/>
  <c r="AI2059" i="12"/>
  <c r="C1881" i="13" s="1"/>
  <c r="AJ2059" i="12"/>
  <c r="D1881" i="13" s="1"/>
  <c r="AJ2837" i="12"/>
  <c r="D1103" i="13" s="1"/>
  <c r="AI2837" i="12"/>
  <c r="C1103" i="13" s="1"/>
  <c r="AJ699" i="12"/>
  <c r="D3241" i="13" s="1"/>
  <c r="AI699" i="12"/>
  <c r="C3241" i="13" s="1"/>
  <c r="AJ1848" i="12"/>
  <c r="D2092" i="13" s="1"/>
  <c r="AI1848" i="12"/>
  <c r="C2092" i="13" s="1"/>
  <c r="AJ2068" i="12"/>
  <c r="D1872" i="13" s="1"/>
  <c r="AI2068" i="12"/>
  <c r="C1872" i="13" s="1"/>
  <c r="AI341" i="12"/>
  <c r="C3599" i="13" s="1"/>
  <c r="AJ341" i="12"/>
  <c r="D3599" i="13" s="1"/>
  <c r="AH3706" i="12"/>
  <c r="AH3381" i="12"/>
  <c r="AH2431" i="12"/>
  <c r="AH3652" i="12"/>
  <c r="AH912" i="12"/>
  <c r="AI1900" i="12"/>
  <c r="C2040" i="13" s="1"/>
  <c r="AJ1900" i="12"/>
  <c r="D2040" i="13" s="1"/>
  <c r="AE3667" i="12"/>
  <c r="AG3667" i="12"/>
  <c r="AI2958" i="12"/>
  <c r="C982" i="13" s="1"/>
  <c r="AJ2958" i="12"/>
  <c r="D982" i="13" s="1"/>
  <c r="AI1879" i="12"/>
  <c r="C2061" i="13" s="1"/>
  <c r="AJ1879" i="12"/>
  <c r="D2061" i="13" s="1"/>
  <c r="AI2279" i="12"/>
  <c r="C1661" i="13" s="1"/>
  <c r="AJ2279" i="12"/>
  <c r="D1661" i="13" s="1"/>
  <c r="AJ985" i="12"/>
  <c r="D2955" i="13" s="1"/>
  <c r="AI985" i="12"/>
  <c r="C2955" i="13" s="1"/>
  <c r="AJ2900" i="12"/>
  <c r="D1040" i="13" s="1"/>
  <c r="AI2900" i="12"/>
  <c r="C1040" i="13" s="1"/>
  <c r="AE3559" i="12"/>
  <c r="AG3559" i="12"/>
  <c r="AI1826" i="12"/>
  <c r="C2114" i="13" s="1"/>
  <c r="AH1751" i="12"/>
  <c r="AH1203" i="12"/>
  <c r="AH813" i="12"/>
  <c r="AH305" i="12"/>
  <c r="AH138" i="12"/>
  <c r="AH1735" i="12"/>
  <c r="AH1999" i="12"/>
  <c r="AH884" i="12"/>
  <c r="AH1622" i="12"/>
  <c r="AH431" i="12"/>
  <c r="AH345" i="12"/>
  <c r="AH471" i="12"/>
  <c r="AH1537" i="12"/>
  <c r="AH465" i="12"/>
  <c r="AH1839" i="12"/>
  <c r="AH2351" i="12"/>
  <c r="AH568" i="12"/>
  <c r="AH3209" i="12"/>
  <c r="AH558" i="12"/>
  <c r="AH1415" i="12"/>
  <c r="AH3891" i="12"/>
  <c r="AH2832" i="12"/>
  <c r="AH2933" i="12"/>
  <c r="AH2396" i="12"/>
  <c r="AH1518" i="12"/>
  <c r="AH1026" i="12"/>
  <c r="AH3456" i="12"/>
  <c r="AH953" i="12"/>
  <c r="AH187" i="12"/>
  <c r="AH3399" i="12"/>
  <c r="AH2153" i="12"/>
  <c r="AH3628" i="12"/>
  <c r="AH3151" i="12"/>
  <c r="AH3582" i="12"/>
  <c r="AH275" i="12"/>
  <c r="AH1722" i="12"/>
  <c r="AH696" i="12"/>
  <c r="AH2023" i="12"/>
  <c r="AH3807" i="12"/>
  <c r="AH1214" i="12"/>
  <c r="AH610" i="12"/>
  <c r="AH3325" i="12"/>
  <c r="AH2116" i="12"/>
  <c r="AH817" i="12"/>
  <c r="AH2912" i="12"/>
  <c r="AH1561" i="12"/>
  <c r="AH878" i="12"/>
  <c r="AH2507" i="12"/>
  <c r="AH780" i="12"/>
  <c r="AH876" i="12"/>
  <c r="AH2871" i="12"/>
  <c r="AH1934" i="12"/>
  <c r="AH1804" i="12"/>
  <c r="AH1671" i="12"/>
  <c r="AH1736" i="12"/>
  <c r="AH2461" i="12"/>
  <c r="AH1213" i="12"/>
  <c r="AH555" i="12"/>
  <c r="AH2926" i="12"/>
  <c r="AH574" i="12"/>
  <c r="AH207" i="12"/>
  <c r="AH3307" i="12"/>
  <c r="AH3534" i="12"/>
  <c r="AH1976" i="12"/>
  <c r="AH150" i="12"/>
  <c r="AH1805" i="12"/>
  <c r="AH3153" i="12"/>
  <c r="AH2072" i="12"/>
  <c r="AH455" i="12"/>
  <c r="AH2293" i="12"/>
  <c r="AH1610" i="12"/>
  <c r="AH3117" i="12"/>
  <c r="AH399" i="12"/>
  <c r="AH299" i="12"/>
  <c r="AH926" i="12"/>
  <c r="AH899" i="12"/>
  <c r="AH2451" i="12"/>
  <c r="AH812" i="12"/>
  <c r="AH2878" i="12"/>
  <c r="AH1818" i="12"/>
  <c r="AH357" i="12"/>
  <c r="AH2479" i="12"/>
  <c r="AH674" i="12"/>
  <c r="AH2702" i="12"/>
  <c r="AH1811" i="12"/>
  <c r="AH1452" i="12"/>
  <c r="AH3208" i="12"/>
  <c r="AH632" i="12"/>
  <c r="AH1183" i="12"/>
  <c r="AH966" i="12"/>
  <c r="AH2721" i="12"/>
  <c r="AH2238" i="12"/>
  <c r="AH557" i="12"/>
  <c r="AH2375" i="12"/>
  <c r="AH2421" i="12"/>
  <c r="AH2561" i="12"/>
  <c r="AH600" i="12"/>
  <c r="AH3487" i="12"/>
  <c r="AH3241" i="12"/>
  <c r="AH2416" i="12"/>
  <c r="AH3168" i="12"/>
  <c r="AH687" i="12"/>
  <c r="AH2291" i="12"/>
  <c r="AH3453" i="12"/>
  <c r="AH559" i="12"/>
  <c r="AH601" i="12"/>
  <c r="AH2923" i="12"/>
  <c r="AH2042" i="12"/>
  <c r="AH1650" i="12"/>
  <c r="AH2268" i="12"/>
  <c r="AH769" i="12"/>
  <c r="AH2662" i="12"/>
  <c r="AH2054" i="12"/>
  <c r="AH1233" i="12"/>
  <c r="AH1467" i="12"/>
  <c r="AH2433" i="12"/>
  <c r="AH712" i="12"/>
  <c r="AH1102" i="12"/>
  <c r="AH2437" i="12"/>
  <c r="AH1057" i="12"/>
  <c r="AH1003" i="12"/>
  <c r="AH1762" i="12"/>
  <c r="AH635" i="12"/>
  <c r="AH3111" i="12"/>
  <c r="AH1780" i="12"/>
  <c r="AH475" i="12"/>
  <c r="AH1055" i="12"/>
  <c r="AH2772" i="12"/>
  <c r="AH3633" i="12"/>
  <c r="AH1893" i="12"/>
  <c r="AH2792" i="12"/>
  <c r="AH3175" i="12"/>
  <c r="AH3627" i="12"/>
  <c r="AH826" i="12"/>
  <c r="AH255" i="12"/>
  <c r="AH192" i="12"/>
  <c r="AH3887" i="12"/>
  <c r="AH3163" i="12"/>
  <c r="AH1342" i="12"/>
  <c r="AH144" i="12"/>
  <c r="AH2058" i="12"/>
  <c r="AH3299" i="12"/>
  <c r="AH3502" i="12"/>
  <c r="AH3251" i="12"/>
  <c r="AH554" i="12"/>
  <c r="AH2001" i="12"/>
  <c r="AH2157" i="12"/>
  <c r="AH1636" i="12"/>
  <c r="AH2180" i="12"/>
  <c r="AH3269" i="12"/>
  <c r="AH2289" i="12"/>
  <c r="AH3035" i="12"/>
  <c r="AH3452" i="12"/>
  <c r="AH2892" i="12"/>
  <c r="AH392" i="12"/>
  <c r="AH2843" i="12"/>
  <c r="AH1651" i="12"/>
  <c r="AH617" i="12"/>
  <c r="AH1208" i="12"/>
  <c r="AH2056" i="12"/>
  <c r="AH3553" i="12"/>
  <c r="AH762" i="12"/>
  <c r="AH3276" i="12"/>
  <c r="AH2208" i="12"/>
  <c r="AH3542" i="12"/>
  <c r="AH2692" i="12"/>
  <c r="AH1301" i="12"/>
  <c r="AH2838" i="12"/>
  <c r="AH2802" i="12"/>
  <c r="AH3459" i="12"/>
  <c r="AH659" i="12"/>
  <c r="AH1580" i="12"/>
  <c r="AH1824" i="12"/>
  <c r="AH2605" i="12"/>
  <c r="AI3511" i="12"/>
  <c r="C429" i="13" s="1"/>
  <c r="AJ3511" i="12"/>
  <c r="D429" i="13" s="1"/>
  <c r="AJ320" i="12"/>
  <c r="D3620" i="13" s="1"/>
  <c r="AI320" i="12"/>
  <c r="C3620" i="13" s="1"/>
  <c r="AJ1570" i="12"/>
  <c r="D2370" i="13" s="1"/>
  <c r="AI1570" i="12"/>
  <c r="C2370" i="13" s="1"/>
  <c r="AE3733" i="12"/>
  <c r="AG3733" i="12"/>
  <c r="AI1817" i="12"/>
  <c r="C2123" i="13" s="1"/>
  <c r="AJ1817" i="12"/>
  <c r="D2123" i="13" s="1"/>
  <c r="AJ1962" i="12"/>
  <c r="D1978" i="13" s="1"/>
  <c r="AI1962" i="12"/>
  <c r="C1978" i="13" s="1"/>
  <c r="AJ3217" i="12"/>
  <c r="D723" i="13" s="1"/>
  <c r="AI3217" i="12"/>
  <c r="C723" i="13" s="1"/>
  <c r="AJ857" i="12"/>
  <c r="D3083" i="13" s="1"/>
  <c r="AI857" i="12"/>
  <c r="C3083" i="13" s="1"/>
  <c r="AE2233" i="12"/>
  <c r="AG2233" i="12"/>
  <c r="AG2924" i="12"/>
  <c r="AE2924" i="12"/>
  <c r="AE3634" i="12"/>
  <c r="AG3634" i="12"/>
  <c r="AJ974" i="12"/>
  <c r="D2966" i="13" s="1"/>
  <c r="AI974" i="12"/>
  <c r="C2966" i="13" s="1"/>
  <c r="AJ3446" i="12"/>
  <c r="D494" i="13" s="1"/>
  <c r="AI3446" i="12"/>
  <c r="C494" i="13" s="1"/>
  <c r="AG2367" i="12"/>
  <c r="AE2367" i="12"/>
  <c r="AE3752" i="12"/>
  <c r="AG3752" i="12"/>
  <c r="AJ2596" i="12"/>
  <c r="D1344" i="13" s="1"/>
  <c r="AI2596" i="12"/>
  <c r="C1344" i="13" s="1"/>
  <c r="AE2217" i="12"/>
  <c r="AG2217" i="12"/>
  <c r="AJ3304" i="12"/>
  <c r="D636" i="13" s="1"/>
  <c r="AI3304" i="12"/>
  <c r="C636" i="13" s="1"/>
  <c r="AI231" i="12"/>
  <c r="C3709" i="13" s="1"/>
  <c r="AJ231" i="12"/>
  <c r="D3709" i="13" s="1"/>
  <c r="AI526" i="12"/>
  <c r="C3414" i="13" s="1"/>
  <c r="AJ526" i="12"/>
  <c r="D3414" i="13" s="1"/>
  <c r="AI2661" i="12"/>
  <c r="C1279" i="13" s="1"/>
  <c r="AJ2661" i="12"/>
  <c r="D1279" i="13" s="1"/>
  <c r="AJ2987" i="12"/>
  <c r="D953" i="13" s="1"/>
  <c r="AI2987" i="12"/>
  <c r="C953" i="13" s="1"/>
  <c r="AI1037" i="12"/>
  <c r="C2903" i="13" s="1"/>
  <c r="AJ1037" i="12"/>
  <c r="D2903" i="13" s="1"/>
  <c r="AE3514" i="12"/>
  <c r="AG3514" i="12"/>
  <c r="AE3296" i="12"/>
  <c r="AG3296" i="12"/>
  <c r="AE3370" i="12"/>
  <c r="AG3370" i="12"/>
  <c r="AE3423" i="12"/>
  <c r="AG3423" i="12"/>
  <c r="AE3621" i="12"/>
  <c r="AG3621" i="12"/>
  <c r="AJ1509" i="12"/>
  <c r="D2431" i="13" s="1"/>
  <c r="AI1509" i="12"/>
  <c r="C2431" i="13" s="1"/>
  <c r="AJ1587" i="12"/>
  <c r="D2353" i="13" s="1"/>
  <c r="AI1587" i="12"/>
  <c r="C2353" i="13" s="1"/>
  <c r="AE3896" i="12"/>
  <c r="AG3896" i="12"/>
  <c r="AI2656" i="12"/>
  <c r="C1284" i="13" s="1"/>
  <c r="AJ2656" i="12"/>
  <c r="D1284" i="13" s="1"/>
  <c r="AE3192" i="12"/>
  <c r="AG3192" i="12"/>
  <c r="AG3927" i="12"/>
  <c r="AE3927" i="12"/>
  <c r="AG3675" i="12"/>
  <c r="AE3675" i="12"/>
  <c r="AG3919" i="12"/>
  <c r="AE3919" i="12"/>
  <c r="AG3365" i="12"/>
  <c r="AE3365" i="12"/>
  <c r="AG3872" i="12"/>
  <c r="AE3872" i="12"/>
  <c r="AG3870" i="12"/>
  <c r="AE3870" i="12"/>
  <c r="AI1399" i="12"/>
  <c r="C2541" i="13" s="1"/>
  <c r="AJ1399" i="12"/>
  <c r="D2541" i="13" s="1"/>
  <c r="AI1429" i="12"/>
  <c r="C2511" i="13" s="1"/>
  <c r="AJ1429" i="12"/>
  <c r="D2511" i="13" s="1"/>
  <c r="AJ1961" i="12"/>
  <c r="D1979" i="13" s="1"/>
  <c r="AI1961" i="12"/>
  <c r="C1979" i="13" s="1"/>
  <c r="AI731" i="12"/>
  <c r="C3209" i="13" s="1"/>
  <c r="AJ731" i="12"/>
  <c r="D3209" i="13" s="1"/>
  <c r="AJ2833" i="12"/>
  <c r="D1107" i="13" s="1"/>
  <c r="AI2833" i="12"/>
  <c r="C1107" i="13" s="1"/>
  <c r="AJ182" i="12"/>
  <c r="D3758" i="13" s="1"/>
  <c r="AI182" i="12"/>
  <c r="C3758" i="13" s="1"/>
  <c r="AI1843" i="12"/>
  <c r="C2097" i="13" s="1"/>
  <c r="AJ1843" i="12"/>
  <c r="D2097" i="13" s="1"/>
  <c r="AE3142" i="12"/>
  <c r="AG3142" i="12"/>
  <c r="AG3693" i="12"/>
  <c r="AE3693" i="12"/>
  <c r="AI1761" i="12"/>
  <c r="C2179" i="13" s="1"/>
  <c r="AJ1761" i="12"/>
  <c r="D2179" i="13" s="1"/>
  <c r="AG2403" i="12"/>
  <c r="AE2403" i="12"/>
  <c r="AG3761" i="12"/>
  <c r="AE3761" i="12"/>
  <c r="AJ1119" i="12"/>
  <c r="D2821" i="13" s="1"/>
  <c r="AI1119" i="12"/>
  <c r="C2821" i="13" s="1"/>
  <c r="AI1928" i="12"/>
  <c r="C2012" i="13" s="1"/>
  <c r="AJ1928" i="12"/>
  <c r="D2012" i="13" s="1"/>
  <c r="AJ2495" i="12"/>
  <c r="D1445" i="13" s="1"/>
  <c r="AI2495" i="12"/>
  <c r="C1445" i="13" s="1"/>
  <c r="AJ256" i="12"/>
  <c r="D3684" i="13" s="1"/>
  <c r="AI3566" i="12"/>
  <c r="C374" i="13" s="1"/>
  <c r="AJ3566" i="12"/>
  <c r="D374" i="13" s="1"/>
  <c r="AI139" i="12"/>
  <c r="C3801" i="13" s="1"/>
  <c r="AJ139" i="12"/>
  <c r="D3801" i="13" s="1"/>
  <c r="AG3661" i="12"/>
  <c r="AE3661" i="12"/>
  <c r="AJ1774" i="12"/>
  <c r="D2166" i="13" s="1"/>
  <c r="AI1774" i="12"/>
  <c r="C2166" i="13" s="1"/>
  <c r="AI1431" i="12"/>
  <c r="C2509" i="13" s="1"/>
  <c r="AJ1431" i="12"/>
  <c r="D2509" i="13" s="1"/>
  <c r="AG2809" i="12"/>
  <c r="AE2809" i="12"/>
  <c r="AE3275" i="12"/>
  <c r="AG3275" i="12"/>
  <c r="AE3512" i="12"/>
  <c r="AG3512" i="12"/>
  <c r="AE3204" i="12"/>
  <c r="AG3204" i="12"/>
  <c r="AE3308" i="12"/>
  <c r="AG3308" i="12"/>
  <c r="AJ499" i="12"/>
  <c r="D3441" i="13" s="1"/>
  <c r="AI499" i="12"/>
  <c r="C3441" i="13" s="1"/>
  <c r="AJ782" i="12"/>
  <c r="D3158" i="13" s="1"/>
  <c r="AI782" i="12"/>
  <c r="C3158" i="13" s="1"/>
  <c r="AI2150" i="12"/>
  <c r="C1790" i="13" s="1"/>
  <c r="AJ2150" i="12"/>
  <c r="D1790" i="13" s="1"/>
  <c r="AJ3619" i="12"/>
  <c r="D321" i="13" s="1"/>
  <c r="AI3619" i="12"/>
  <c r="C321" i="13" s="1"/>
  <c r="AI2693" i="12"/>
  <c r="C1247" i="13" s="1"/>
  <c r="AJ2693" i="12"/>
  <c r="D1247" i="13" s="1"/>
  <c r="AJ2183" i="12"/>
  <c r="D1757" i="13" s="1"/>
  <c r="AI2183" i="12"/>
  <c r="C1757" i="13" s="1"/>
  <c r="AI3273" i="12"/>
  <c r="C667" i="13" s="1"/>
  <c r="AJ3273" i="12"/>
  <c r="D667" i="13" s="1"/>
  <c r="AJ3078" i="12"/>
  <c r="D862" i="13" s="1"/>
  <c r="AI3078" i="12"/>
  <c r="C862" i="13" s="1"/>
  <c r="AG2146" i="12"/>
  <c r="AE2146" i="12"/>
  <c r="AG3167" i="12"/>
  <c r="AE3167" i="12"/>
  <c r="AJ3065" i="12"/>
  <c r="D875" i="13" s="1"/>
  <c r="AI3065" i="12"/>
  <c r="C875" i="13" s="1"/>
  <c r="AJ1362" i="12"/>
  <c r="D2578" i="13" s="1"/>
  <c r="AJ644" i="12"/>
  <c r="D3296" i="13" s="1"/>
  <c r="AI644" i="12"/>
  <c r="C3296" i="13" s="1"/>
  <c r="AI2378" i="12"/>
  <c r="C1562" i="13" s="1"/>
  <c r="AJ2378" i="12"/>
  <c r="D1562" i="13" s="1"/>
  <c r="AJ2876" i="12"/>
  <c r="D1064" i="13" s="1"/>
  <c r="AI2876" i="12"/>
  <c r="C1064" i="13" s="1"/>
  <c r="AJ1394" i="12"/>
  <c r="D2546" i="13" s="1"/>
  <c r="AI1394" i="12"/>
  <c r="C2546" i="13" s="1"/>
  <c r="AI1860" i="12"/>
  <c r="C2080" i="13" s="1"/>
  <c r="AJ1860" i="12"/>
  <c r="D2080" i="13" s="1"/>
  <c r="AJ3912" i="12"/>
  <c r="D28" i="13" s="1"/>
  <c r="AI3912" i="12"/>
  <c r="C28" i="13" s="1"/>
  <c r="AI1083" i="12"/>
  <c r="C2857" i="13" s="1"/>
  <c r="AJ1083" i="12"/>
  <c r="D2857" i="13" s="1"/>
  <c r="AI2547" i="12"/>
  <c r="C1393" i="13" s="1"/>
  <c r="AJ2547" i="12"/>
  <c r="D1393" i="13" s="1"/>
  <c r="AJ652" i="12"/>
  <c r="D3288" i="13" s="1"/>
  <c r="AI652" i="12"/>
  <c r="C3288" i="13" s="1"/>
  <c r="AJ993" i="12"/>
  <c r="D2947" i="13" s="1"/>
  <c r="AI993" i="12"/>
  <c r="C2947" i="13" s="1"/>
  <c r="AJ313" i="12"/>
  <c r="D3627" i="13" s="1"/>
  <c r="AJ777" i="12"/>
  <c r="D3163" i="13" s="1"/>
  <c r="AI777" i="12"/>
  <c r="C3163" i="13" s="1"/>
  <c r="AJ1054" i="12"/>
  <c r="D2886" i="13" s="1"/>
  <c r="AI1054" i="12"/>
  <c r="C2886" i="13" s="1"/>
  <c r="AJ2767" i="12"/>
  <c r="D1173" i="13" s="1"/>
  <c r="AI2767" i="12"/>
  <c r="C1173" i="13" s="1"/>
  <c r="AJ2536" i="12"/>
  <c r="D1404" i="13" s="1"/>
  <c r="AI2536" i="12"/>
  <c r="C1404" i="13" s="1"/>
  <c r="AJ760" i="12"/>
  <c r="D3180" i="13" s="1"/>
  <c r="AI760" i="12"/>
  <c r="C3180" i="13" s="1"/>
  <c r="AJ805" i="12"/>
  <c r="D3135" i="13" s="1"/>
  <c r="AI805" i="12"/>
  <c r="C3135" i="13" s="1"/>
  <c r="AI3112" i="12"/>
  <c r="C828" i="13" s="1"/>
  <c r="AJ3112" i="12"/>
  <c r="D828" i="13" s="1"/>
  <c r="AJ3545" i="12"/>
  <c r="D395" i="13" s="1"/>
  <c r="AI3545" i="12"/>
  <c r="C395" i="13" s="1"/>
  <c r="AI1996" i="12"/>
  <c r="C1944" i="13" s="1"/>
  <c r="AJ1996" i="12"/>
  <c r="D1944" i="13" s="1"/>
  <c r="AJ2618" i="12"/>
  <c r="D1322" i="13" s="1"/>
  <c r="AI2618" i="12"/>
  <c r="C1322" i="13" s="1"/>
  <c r="AI2764" i="12"/>
  <c r="C1176" i="13" s="1"/>
  <c r="AJ2764" i="12"/>
  <c r="D1176" i="13" s="1"/>
  <c r="AI2485" i="12"/>
  <c r="C1455" i="13" s="1"/>
  <c r="AJ2485" i="12"/>
  <c r="D1455" i="13" s="1"/>
  <c r="AJ473" i="12"/>
  <c r="D3467" i="13" s="1"/>
  <c r="AI473" i="12"/>
  <c r="C3467" i="13" s="1"/>
  <c r="AI2663" i="12"/>
  <c r="C1277" i="13" s="1"/>
  <c r="AJ2663" i="12"/>
  <c r="D1277" i="13" s="1"/>
  <c r="AI434" i="12"/>
  <c r="C3506" i="13" s="1"/>
  <c r="AJ434" i="12"/>
  <c r="D3506" i="13" s="1"/>
  <c r="AI2164" i="12"/>
  <c r="C1776" i="13" s="1"/>
  <c r="AJ2164" i="12"/>
  <c r="D1776" i="13" s="1"/>
  <c r="AI2060" i="12"/>
  <c r="C1880" i="13" s="1"/>
  <c r="AJ2060" i="12"/>
  <c r="D1880" i="13" s="1"/>
  <c r="AI977" i="12"/>
  <c r="C2963" i="13" s="1"/>
  <c r="AJ977" i="12"/>
  <c r="D2963" i="13" s="1"/>
  <c r="AI3227" i="12"/>
  <c r="C713" i="13" s="1"/>
  <c r="AJ3227" i="12"/>
  <c r="D713" i="13" s="1"/>
  <c r="AJ1364" i="12"/>
  <c r="D2576" i="13" s="1"/>
  <c r="AI1364" i="12"/>
  <c r="C2576" i="13" s="1"/>
  <c r="AJ3052" i="12"/>
  <c r="D888" i="13" s="1"/>
  <c r="AI3052" i="12"/>
  <c r="C888" i="13" s="1"/>
  <c r="AI531" i="12"/>
  <c r="C3409" i="13" s="1"/>
  <c r="AJ531" i="12"/>
  <c r="D3409" i="13" s="1"/>
  <c r="AJ867" i="12"/>
  <c r="D3073" i="13" s="1"/>
  <c r="AI867" i="12"/>
  <c r="C3073" i="13" s="1"/>
  <c r="AJ844" i="12"/>
  <c r="D3096" i="13" s="1"/>
  <c r="AI844" i="12"/>
  <c r="C3096" i="13" s="1"/>
  <c r="AJ1056" i="12"/>
  <c r="D2884" i="13" s="1"/>
  <c r="AI1056" i="12"/>
  <c r="C2884" i="13" s="1"/>
  <c r="AI2121" i="12"/>
  <c r="C1819" i="13" s="1"/>
  <c r="AJ2121" i="12"/>
  <c r="D1819" i="13" s="1"/>
  <c r="AJ3306" i="12"/>
  <c r="D634" i="13" s="1"/>
  <c r="AI3306" i="12"/>
  <c r="C634" i="13" s="1"/>
  <c r="AI1730" i="12"/>
  <c r="C2210" i="13" s="1"/>
  <c r="AJ1730" i="12"/>
  <c r="D2210" i="13" s="1"/>
  <c r="AI1713" i="12"/>
  <c r="C2227" i="13" s="1"/>
  <c r="AJ1713" i="12"/>
  <c r="D2227" i="13" s="1"/>
  <c r="AI2597" i="12"/>
  <c r="C1343" i="13" s="1"/>
  <c r="AJ2597" i="12"/>
  <c r="D1343" i="13" s="1"/>
  <c r="AI264" i="12"/>
  <c r="C3676" i="13" s="1"/>
  <c r="AJ264" i="12"/>
  <c r="D3676" i="13" s="1"/>
  <c r="AI708" i="12"/>
  <c r="C3232" i="13" s="1"/>
  <c r="AJ708" i="12"/>
  <c r="D3232" i="13" s="1"/>
  <c r="AI1744" i="12"/>
  <c r="C2196" i="13" s="1"/>
  <c r="AJ1744" i="12"/>
  <c r="D2196" i="13" s="1"/>
  <c r="AJ498" i="12"/>
  <c r="D3442" i="13" s="1"/>
  <c r="AI498" i="12"/>
  <c r="C3442" i="13" s="1"/>
  <c r="AJ3061" i="12"/>
  <c r="D879" i="13" s="1"/>
  <c r="AI3061" i="12"/>
  <c r="C879" i="13" s="1"/>
  <c r="AI156" i="12"/>
  <c r="C3784" i="13" s="1"/>
  <c r="AJ156" i="12"/>
  <c r="D3784" i="13" s="1"/>
  <c r="AI1105" i="12"/>
  <c r="C2835" i="13" s="1"/>
  <c r="AJ1105" i="12"/>
  <c r="D2835" i="13" s="1"/>
  <c r="AJ2337" i="12"/>
  <c r="D1603" i="13" s="1"/>
  <c r="AI2337" i="12"/>
  <c r="C1603" i="13" s="1"/>
  <c r="AJ784" i="12"/>
  <c r="D3156" i="13" s="1"/>
  <c r="AI784" i="12"/>
  <c r="C3156" i="13" s="1"/>
  <c r="AI3696" i="12"/>
  <c r="C244" i="13" s="1"/>
  <c r="AJ3696" i="12"/>
  <c r="D244" i="13" s="1"/>
  <c r="AJ1557" i="12"/>
  <c r="D2383" i="13" s="1"/>
  <c r="AI1557" i="12"/>
  <c r="C2383" i="13" s="1"/>
  <c r="AI2297" i="12"/>
  <c r="C1643" i="13" s="1"/>
  <c r="AJ2297" i="12"/>
  <c r="D1643" i="13" s="1"/>
  <c r="AI2866" i="12"/>
  <c r="C1074" i="13" s="1"/>
  <c r="AJ2866" i="12"/>
  <c r="D1074" i="13" s="1"/>
  <c r="AI2320" i="12"/>
  <c r="C1620" i="13" s="1"/>
  <c r="AJ2320" i="12"/>
  <c r="D1620" i="13" s="1"/>
  <c r="AI1178" i="12"/>
  <c r="C2762" i="13" s="1"/>
  <c r="AJ1178" i="12"/>
  <c r="D2762" i="13" s="1"/>
  <c r="AJ1272" i="12"/>
  <c r="D2668" i="13" s="1"/>
  <c r="AI1272" i="12"/>
  <c r="C2668" i="13" s="1"/>
  <c r="AJ881" i="12"/>
  <c r="D3059" i="13" s="1"/>
  <c r="AI881" i="12"/>
  <c r="C3059" i="13" s="1"/>
  <c r="AI1422" i="12"/>
  <c r="C2518" i="13" s="1"/>
  <c r="AJ1422" i="12"/>
  <c r="D2518" i="13" s="1"/>
  <c r="AJ3584" i="12"/>
  <c r="D356" i="13" s="1"/>
  <c r="AI417" i="12"/>
  <c r="C3523" i="13" s="1"/>
  <c r="AJ1063" i="12"/>
  <c r="D2877" i="13" s="1"/>
  <c r="AI1063" i="12"/>
  <c r="C2877" i="13" s="1"/>
  <c r="AI1350" i="12"/>
  <c r="C2590" i="13" s="1"/>
  <c r="AJ1350" i="12"/>
  <c r="D2590" i="13" s="1"/>
  <c r="AJ3494" i="12"/>
  <c r="D446" i="13" s="1"/>
  <c r="AI3494" i="12"/>
  <c r="C446" i="13" s="1"/>
  <c r="AJ821" i="12"/>
  <c r="D3119" i="13" s="1"/>
  <c r="AI821" i="12"/>
  <c r="C3119" i="13" s="1"/>
  <c r="AJ315" i="12"/>
  <c r="D3625" i="13" s="1"/>
  <c r="AI315" i="12"/>
  <c r="C3625" i="13" s="1"/>
  <c r="AJ405" i="12"/>
  <c r="D3535" i="13" s="1"/>
  <c r="AI405" i="12"/>
  <c r="C3535" i="13" s="1"/>
  <c r="AI3607" i="12"/>
  <c r="C333" i="13" s="1"/>
  <c r="AJ3607" i="12"/>
  <c r="D333" i="13" s="1"/>
  <c r="AJ3658" i="12"/>
  <c r="D282" i="13" s="1"/>
  <c r="AI3658" i="12"/>
  <c r="C282" i="13" s="1"/>
  <c r="AJ353" i="12"/>
  <c r="D3587" i="13" s="1"/>
  <c r="AI353" i="12"/>
  <c r="C3587" i="13" s="1"/>
  <c r="AI2123" i="12"/>
  <c r="C1817" i="13" s="1"/>
  <c r="AJ2123" i="12"/>
  <c r="D1817" i="13" s="1"/>
  <c r="AI3242" i="12"/>
  <c r="C698" i="13" s="1"/>
  <c r="AJ1257" i="12"/>
  <c r="D2683" i="13" s="1"/>
  <c r="AI1257" i="12"/>
  <c r="C2683" i="13" s="1"/>
  <c r="AJ2915" i="12"/>
  <c r="D1025" i="13" s="1"/>
  <c r="AI2915" i="12"/>
  <c r="C1025" i="13" s="1"/>
  <c r="AI835" i="12"/>
  <c r="C3105" i="13" s="1"/>
  <c r="AJ835" i="12"/>
  <c r="D3105" i="13" s="1"/>
  <c r="AI2629" i="12"/>
  <c r="C1311" i="13" s="1"/>
  <c r="AJ246" i="12"/>
  <c r="D3694" i="13" s="1"/>
  <c r="AI246" i="12"/>
  <c r="C3694" i="13" s="1"/>
  <c r="AI1666" i="12"/>
  <c r="C2274" i="13" s="1"/>
  <c r="AJ1666" i="12"/>
  <c r="D2274" i="13" s="1"/>
  <c r="AI850" i="12"/>
  <c r="C3090" i="13" s="1"/>
  <c r="AJ850" i="12"/>
  <c r="D3090" i="13" s="1"/>
  <c r="AE3931" i="12"/>
  <c r="AG3931" i="12"/>
  <c r="AG2818" i="12"/>
  <c r="AE2818" i="12"/>
  <c r="AJ1039" i="12"/>
  <c r="D2901" i="13" s="1"/>
  <c r="AI1039" i="12"/>
  <c r="C2901" i="13" s="1"/>
  <c r="AJ533" i="12"/>
  <c r="D3407" i="13" s="1"/>
  <c r="AI533" i="12"/>
  <c r="C3407" i="13" s="1"/>
  <c r="AJ2917" i="12"/>
  <c r="D1023" i="13" s="1"/>
  <c r="AI2917" i="12"/>
  <c r="C1023" i="13" s="1"/>
  <c r="AE3751" i="12"/>
  <c r="AG3751" i="12"/>
  <c r="AI170" i="12"/>
  <c r="C3770" i="13" s="1"/>
  <c r="AG3533" i="12"/>
  <c r="AE3533" i="12"/>
  <c r="AI1420" i="12"/>
  <c r="C2520" i="13" s="1"/>
  <c r="AJ1420" i="12"/>
  <c r="D2520" i="13" s="1"/>
  <c r="AE3797" i="12"/>
  <c r="AG3797" i="12"/>
  <c r="AI3196" i="12"/>
  <c r="C744" i="13" s="1"/>
  <c r="AI1016" i="12"/>
  <c r="C2924" i="13" s="1"/>
  <c r="AJ1016" i="12"/>
  <c r="D2924" i="13" s="1"/>
  <c r="AJ1127" i="12"/>
  <c r="D2813" i="13" s="1"/>
  <c r="AI1127" i="12"/>
  <c r="C2813" i="13" s="1"/>
  <c r="AE3529" i="12"/>
  <c r="AG3529" i="12"/>
  <c r="AG3909" i="12"/>
  <c r="AE3909" i="12"/>
  <c r="AE3460" i="12"/>
  <c r="AG3460" i="12"/>
  <c r="AG2931" i="12"/>
  <c r="AE2931" i="12"/>
  <c r="AG3089" i="12"/>
  <c r="AE3089" i="12"/>
  <c r="AI239" i="12"/>
  <c r="C3701" i="13" s="1"/>
  <c r="AJ239" i="12"/>
  <c r="D3701" i="13" s="1"/>
  <c r="AG2173" i="12"/>
  <c r="AE2173" i="12"/>
  <c r="AH1950" i="12"/>
  <c r="AH942" i="12"/>
  <c r="AH1426" i="12"/>
  <c r="AH1612" i="12"/>
  <c r="AH3757" i="12"/>
  <c r="AH1960" i="12"/>
  <c r="AH2178" i="12"/>
  <c r="AH2000" i="12"/>
  <c r="AH968" i="12"/>
  <c r="AH1246" i="12"/>
  <c r="AH598" i="12"/>
  <c r="AH2810" i="12"/>
  <c r="AH1130" i="12"/>
  <c r="AH1884" i="12"/>
  <c r="AH3703" i="12"/>
  <c r="AH1989" i="12"/>
  <c r="AH2486" i="12"/>
  <c r="AH1591" i="12"/>
  <c r="AH1975" i="12"/>
  <c r="AH2513" i="12"/>
  <c r="AH1445" i="12"/>
  <c r="AH3298" i="12"/>
  <c r="AH874" i="12"/>
  <c r="AH2890" i="12"/>
  <c r="AH3262" i="12"/>
  <c r="AH2104" i="12"/>
  <c r="AH1506" i="12"/>
  <c r="AH1317" i="12"/>
  <c r="AH2707" i="12"/>
  <c r="AH1304" i="12"/>
  <c r="AH615" i="12"/>
  <c r="AH529" i="12"/>
  <c r="AH645" i="12"/>
  <c r="AH3869" i="12"/>
  <c r="AH1466" i="12"/>
  <c r="AH1137" i="12"/>
  <c r="AH310" i="12"/>
  <c r="AH2492" i="12"/>
  <c r="AH151" i="12"/>
  <c r="AH2722" i="12"/>
  <c r="AH2997" i="12"/>
  <c r="AH1333" i="12"/>
  <c r="AH1711" i="12"/>
  <c r="AH2867" i="12"/>
  <c r="AH1244" i="12"/>
  <c r="AH2753" i="12"/>
  <c r="AH891" i="12"/>
  <c r="AH3424" i="12"/>
  <c r="AH1844" i="12"/>
  <c r="AH1971" i="12"/>
  <c r="AH3360" i="12"/>
  <c r="AH1439" i="12"/>
  <c r="AH500" i="12"/>
  <c r="AH2725" i="12"/>
  <c r="AH3375" i="12"/>
  <c r="AH2626" i="12"/>
  <c r="AH1687" i="12"/>
  <c r="AH3091" i="12"/>
  <c r="AH2768" i="12"/>
  <c r="AH1170" i="12"/>
  <c r="AH3124" i="12"/>
  <c r="AH2120" i="12"/>
  <c r="AH3526" i="12"/>
  <c r="AH3833" i="12"/>
  <c r="AH478" i="12"/>
  <c r="AH1789" i="12"/>
  <c r="AH1380" i="12"/>
  <c r="AH2781" i="12"/>
  <c r="AH3425" i="12"/>
  <c r="AH1959" i="12"/>
  <c r="AH882" i="12"/>
  <c r="AH3077" i="12"/>
  <c r="AH3393" i="12"/>
  <c r="AH502" i="12"/>
  <c r="AH2493" i="12"/>
  <c r="AH1472" i="12"/>
  <c r="AH3041" i="12"/>
  <c r="AH3389" i="12"/>
  <c r="AH970" i="12"/>
  <c r="AH3233" i="12"/>
  <c r="AH1286" i="12"/>
  <c r="AH1407" i="12"/>
  <c r="AH569" i="12"/>
  <c r="AH3303" i="12"/>
  <c r="AH2555" i="12"/>
  <c r="AH1633" i="12"/>
  <c r="AH749" i="12"/>
  <c r="AH2460" i="12"/>
  <c r="AH1897" i="12"/>
  <c r="AH2574" i="12"/>
  <c r="AH916" i="12"/>
  <c r="AH1451" i="12"/>
  <c r="AH1049" i="12"/>
  <c r="AH3763" i="12"/>
  <c r="AH1275" i="12"/>
  <c r="AH333" i="12"/>
  <c r="AH3601" i="12"/>
  <c r="AH2509" i="12"/>
  <c r="AH1164" i="12"/>
  <c r="AH2133" i="12"/>
  <c r="AH546" i="12"/>
  <c r="AH2889" i="12"/>
  <c r="AH1315" i="12"/>
  <c r="AH2101" i="12"/>
  <c r="AH2869" i="12"/>
  <c r="AH2347" i="12"/>
  <c r="AH2543" i="12"/>
  <c r="AH3024" i="12"/>
  <c r="AH146" i="12"/>
  <c r="AH2955" i="12"/>
  <c r="AH1440" i="12"/>
  <c r="AH564" i="12"/>
  <c r="AH2391" i="12"/>
  <c r="AH2110" i="12"/>
  <c r="AH1280" i="12"/>
  <c r="AH1596" i="12"/>
  <c r="AH2790" i="12"/>
  <c r="AH1066" i="12"/>
  <c r="AH1285" i="12"/>
  <c r="AH2572" i="12"/>
  <c r="AH2025" i="12"/>
  <c r="AH2158" i="12"/>
  <c r="AH468" i="12"/>
  <c r="AH690" i="12"/>
  <c r="AH2412" i="12"/>
  <c r="AH1617" i="12"/>
  <c r="AH804" i="12"/>
  <c r="AH849" i="12"/>
  <c r="AH2999" i="12"/>
  <c r="AH1540" i="12"/>
  <c r="AH1883" i="12"/>
  <c r="AH619" i="12"/>
  <c r="AH3532" i="12"/>
  <c r="AH282" i="12"/>
  <c r="AH1249" i="12"/>
  <c r="AH2221" i="12"/>
  <c r="AH707" i="12"/>
  <c r="AH608" i="12"/>
  <c r="AH758" i="12"/>
  <c r="AH1340" i="12"/>
  <c r="AH496" i="12"/>
  <c r="AH260" i="12"/>
  <c r="AH1969" i="12"/>
  <c r="AH1288" i="12"/>
  <c r="AH1838" i="12"/>
  <c r="AH145" i="12"/>
  <c r="AH3817" i="12"/>
  <c r="AH2699" i="12"/>
  <c r="AH254" i="12"/>
  <c r="AH3145" i="12"/>
  <c r="AH2694" i="12"/>
  <c r="AH1358" i="12"/>
  <c r="AH172" i="12"/>
  <c r="AH3444" i="12"/>
  <c r="AH2087" i="12"/>
  <c r="AH1156" i="12"/>
  <c r="AH1468" i="12"/>
  <c r="AH1508" i="12"/>
  <c r="AH3616" i="12"/>
  <c r="AH389" i="12"/>
  <c r="AH1197" i="12"/>
  <c r="AH2303" i="12"/>
  <c r="AH3508" i="12"/>
  <c r="AH681" i="12"/>
  <c r="AH1517" i="12"/>
  <c r="AH759" i="12"/>
  <c r="AH1200" i="12"/>
  <c r="AH633" i="12"/>
  <c r="AH2709" i="12"/>
  <c r="AH443" i="12"/>
  <c r="AH2441" i="12"/>
  <c r="AH3180" i="12"/>
  <c r="AH3087" i="12"/>
  <c r="AH629" i="12"/>
  <c r="AH3895" i="12"/>
  <c r="AH224" i="12"/>
  <c r="AI1195" i="12"/>
  <c r="C2745" i="13" s="1"/>
  <c r="AJ1195" i="12"/>
  <c r="D2745" i="13" s="1"/>
  <c r="AJ2689" i="12"/>
  <c r="D1251" i="13" s="1"/>
  <c r="AI2689" i="12"/>
  <c r="C1251" i="13" s="1"/>
  <c r="AI380" i="12"/>
  <c r="C3560" i="13" s="1"/>
  <c r="AJ380" i="12"/>
  <c r="D3560" i="13" s="1"/>
  <c r="AI2002" i="12"/>
  <c r="C1938" i="13" s="1"/>
  <c r="AJ2002" i="12"/>
  <c r="D1938" i="13" s="1"/>
  <c r="AG2745" i="12"/>
  <c r="AE2745" i="12"/>
  <c r="AG3714" i="12"/>
  <c r="AE3714" i="12"/>
  <c r="AG3215" i="12"/>
  <c r="AE3215" i="12"/>
  <c r="AG3643" i="12"/>
  <c r="AE3643" i="12"/>
  <c r="AJ2096" i="12"/>
  <c r="D1844" i="13" s="1"/>
  <c r="AI2096" i="12"/>
  <c r="C1844" i="13" s="1"/>
  <c r="AG2913" i="12"/>
  <c r="AE2913" i="12"/>
  <c r="AG3825" i="12"/>
  <c r="AE3825" i="12"/>
  <c r="AG2726" i="12"/>
  <c r="AE2726" i="12"/>
  <c r="AG3277" i="12"/>
  <c r="AE3277" i="12"/>
  <c r="AE2623" i="12"/>
  <c r="AG2623" i="12"/>
  <c r="AG3319" i="12"/>
  <c r="AE3319" i="12"/>
  <c r="AG3403" i="12"/>
  <c r="AE3403" i="12"/>
  <c r="AJ2914" i="12"/>
  <c r="D1026" i="13" s="1"/>
  <c r="AI2914" i="12"/>
  <c r="C1026" i="13" s="1"/>
  <c r="AI553" i="12"/>
  <c r="C3387" i="13" s="1"/>
  <c r="AJ3290" i="12"/>
  <c r="D650" i="13" s="1"/>
  <c r="AI3290" i="12"/>
  <c r="C650" i="13" s="1"/>
  <c r="AI363" i="12"/>
  <c r="C3577" i="13" s="1"/>
  <c r="AJ363" i="12"/>
  <c r="D3577" i="13" s="1"/>
  <c r="AI587" i="12"/>
  <c r="C3353" i="13" s="1"/>
  <c r="AJ587" i="12"/>
  <c r="D3353" i="13" s="1"/>
  <c r="AE3640" i="12"/>
  <c r="AG3640" i="12"/>
  <c r="AG3427" i="12"/>
  <c r="AE3427" i="12"/>
  <c r="AE3225" i="12"/>
  <c r="AG3225" i="12"/>
  <c r="AI1458" i="12"/>
  <c r="C2482" i="13" s="1"/>
  <c r="AJ1458" i="12"/>
  <c r="D2482" i="13" s="1"/>
  <c r="AE3493" i="12"/>
  <c r="AG3493" i="12"/>
  <c r="AG3809" i="12"/>
  <c r="AE3809" i="12"/>
  <c r="AE3766" i="12"/>
  <c r="AG3766" i="12"/>
  <c r="AG3930" i="12"/>
  <c r="AE3930" i="12"/>
  <c r="AG3907" i="12"/>
  <c r="AE3907" i="12"/>
  <c r="AG3840" i="12"/>
  <c r="AE3840" i="12"/>
  <c r="AJ1701" i="12"/>
  <c r="D2239" i="13" s="1"/>
  <c r="AI1701" i="12"/>
  <c r="C2239" i="13" s="1"/>
  <c r="AI2641" i="12"/>
  <c r="C1299" i="13" s="1"/>
  <c r="AJ335" i="12"/>
  <c r="D3605" i="13" s="1"/>
  <c r="AI335" i="12"/>
  <c r="C3605" i="13" s="1"/>
  <c r="AG3604" i="12"/>
  <c r="AE3604" i="12"/>
  <c r="AJ1470" i="12"/>
  <c r="D2470" i="13" s="1"/>
  <c r="AI1470" i="12"/>
  <c r="C2470" i="13" s="1"/>
  <c r="AJ1993" i="12"/>
  <c r="D1947" i="13" s="1"/>
  <c r="AI1993" i="12"/>
  <c r="C1947" i="13" s="1"/>
  <c r="AG3503" i="12"/>
  <c r="AE3503" i="12"/>
  <c r="AG3135" i="12"/>
  <c r="AE3135" i="12"/>
  <c r="AG3928" i="12"/>
  <c r="AE3928" i="12"/>
  <c r="AG3200" i="12"/>
  <c r="AE3200" i="12"/>
  <c r="AE2383" i="12"/>
  <c r="AG2383" i="12"/>
  <c r="AG3903" i="12"/>
  <c r="AE3903" i="12"/>
  <c r="AJ1940" i="12"/>
  <c r="D2000" i="13" s="1"/>
  <c r="AI1940" i="12"/>
  <c r="C2000" i="13" s="1"/>
  <c r="AJ408" i="12"/>
  <c r="D3532" i="13" s="1"/>
  <c r="AI408" i="12"/>
  <c r="C3532" i="13" s="1"/>
  <c r="AJ296" i="12"/>
  <c r="D3644" i="13" s="1"/>
  <c r="AI296" i="12"/>
  <c r="C3644" i="13" s="1"/>
  <c r="AI1660" i="12"/>
  <c r="C2280" i="13" s="1"/>
  <c r="AJ1660" i="12"/>
  <c r="D2280" i="13" s="1"/>
  <c r="AI3629" i="12"/>
  <c r="C311" i="13" s="1"/>
  <c r="AJ3629" i="12"/>
  <c r="D311" i="13" s="1"/>
  <c r="AI1484" i="12"/>
  <c r="C2456" i="13" s="1"/>
  <c r="AJ1484" i="12"/>
  <c r="D2456" i="13" s="1"/>
  <c r="AE3484" i="12"/>
  <c r="AG3484" i="12"/>
  <c r="AJ1958" i="12"/>
  <c r="D1982" i="13" s="1"/>
  <c r="AI1958" i="12"/>
  <c r="C1982" i="13" s="1"/>
  <c r="AJ685" i="12"/>
  <c r="D3255" i="13" s="1"/>
  <c r="AE3387" i="12"/>
  <c r="AG3387" i="12"/>
  <c r="AE3911" i="12"/>
  <c r="AG3911" i="12"/>
  <c r="AG2807" i="12"/>
  <c r="AE2807" i="12"/>
  <c r="AI1412" i="12"/>
  <c r="C2528" i="13" s="1"/>
  <c r="AJ1412" i="12"/>
  <c r="D2528" i="13" s="1"/>
  <c r="AI1571" i="12"/>
  <c r="C2369" i="13" s="1"/>
  <c r="AJ1571" i="12"/>
  <c r="D2369" i="13" s="1"/>
  <c r="AI157" i="12"/>
  <c r="C3783" i="13" s="1"/>
  <c r="AJ157" i="12"/>
  <c r="D3783" i="13" s="1"/>
  <c r="AI2165" i="12"/>
  <c r="C1775" i="13" s="1"/>
  <c r="AJ2165" i="12"/>
  <c r="D1775" i="13" s="1"/>
  <c r="AE2430" i="12"/>
  <c r="AG2430" i="12"/>
  <c r="AJ2491" i="12"/>
  <c r="D1449" i="13" s="1"/>
  <c r="AI2491" i="12"/>
  <c r="C1449" i="13" s="1"/>
  <c r="AJ2481" i="12"/>
  <c r="D1459" i="13" s="1"/>
  <c r="AI2481" i="12"/>
  <c r="C1459" i="13" s="1"/>
  <c r="AI1766" i="12"/>
  <c r="C2174" i="13" s="1"/>
  <c r="AJ1766" i="12"/>
  <c r="D2174" i="13" s="1"/>
  <c r="AG3214" i="12"/>
  <c r="AE3214" i="12"/>
  <c r="AI517" i="12"/>
  <c r="C3423" i="13" s="1"/>
  <c r="AG3141" i="12"/>
  <c r="AE3141" i="12"/>
  <c r="AJ3826" i="12"/>
  <c r="D114" i="13" s="1"/>
  <c r="AI3826" i="12"/>
  <c r="C114" i="13" s="1"/>
  <c r="AI3837" i="12"/>
  <c r="C103" i="13" s="1"/>
  <c r="AJ3837" i="12"/>
  <c r="D103" i="13" s="1"/>
  <c r="AE3479" i="12"/>
  <c r="AG3479" i="12"/>
  <c r="AG3729" i="12"/>
  <c r="AE3729" i="12"/>
  <c r="AI3832" i="12"/>
  <c r="C108" i="13" s="1"/>
  <c r="AJ3832" i="12"/>
  <c r="D108" i="13" s="1"/>
  <c r="AE3933" i="12"/>
  <c r="AG3933" i="12"/>
  <c r="AI1448" i="12"/>
  <c r="C2492" i="13" s="1"/>
  <c r="AJ1448" i="12"/>
  <c r="D2492" i="13" s="1"/>
  <c r="AJ3623" i="12"/>
  <c r="D317" i="13" s="1"/>
  <c r="AI3623" i="12"/>
  <c r="C317" i="13" s="1"/>
  <c r="AG2442" i="12"/>
  <c r="AE2442" i="12"/>
  <c r="AG3397" i="12"/>
  <c r="AE3397" i="12"/>
  <c r="AE3407" i="12"/>
  <c r="AG3407" i="12"/>
  <c r="AI1009" i="12"/>
  <c r="C2931" i="13" s="1"/>
  <c r="AI2053" i="12"/>
  <c r="C1887" i="13" s="1"/>
  <c r="AJ2053" i="12"/>
  <c r="D1887" i="13" s="1"/>
  <c r="AI1228" i="12"/>
  <c r="C2712" i="13" s="1"/>
  <c r="AJ1228" i="12"/>
  <c r="D2712" i="13" s="1"/>
  <c r="AJ3023" i="12"/>
  <c r="D917" i="13" s="1"/>
  <c r="AI3023" i="12"/>
  <c r="C917" i="13" s="1"/>
  <c r="AI2487" i="12"/>
  <c r="C1453" i="13" s="1"/>
  <c r="AJ2487" i="12"/>
  <c r="D1453" i="13" s="1"/>
  <c r="AJ1259" i="12"/>
  <c r="D2681" i="13" s="1"/>
  <c r="AI1259" i="12"/>
  <c r="C2681" i="13" s="1"/>
  <c r="AI2012" i="12"/>
  <c r="C1928" i="13" s="1"/>
  <c r="AJ2012" i="12"/>
  <c r="D1928" i="13" s="1"/>
  <c r="AI1205" i="12"/>
  <c r="C2735" i="13" s="1"/>
  <c r="AJ1205" i="12"/>
  <c r="D2735" i="13" s="1"/>
  <c r="AJ2295" i="12"/>
  <c r="D1645" i="13" s="1"/>
  <c r="AI2295" i="12"/>
  <c r="C1645" i="13" s="1"/>
  <c r="AI2515" i="12"/>
  <c r="C1425" i="13" s="1"/>
  <c r="AJ2515" i="12"/>
  <c r="D1425" i="13" s="1"/>
  <c r="AI730" i="12"/>
  <c r="C3210" i="13" s="1"/>
  <c r="AJ730" i="12"/>
  <c r="D3210" i="13" s="1"/>
  <c r="AJ2086" i="12"/>
  <c r="D1854" i="13" s="1"/>
  <c r="AI2086" i="12"/>
  <c r="C1854" i="13" s="1"/>
  <c r="AI2137" i="12"/>
  <c r="C1803" i="13" s="1"/>
  <c r="AJ2137" i="12"/>
  <c r="D1803" i="13" s="1"/>
  <c r="AI174" i="12"/>
  <c r="C3766" i="13" s="1"/>
  <c r="AJ174" i="12"/>
  <c r="D3766" i="13" s="1"/>
  <c r="AJ3012" i="12"/>
  <c r="D928" i="13" s="1"/>
  <c r="AJ735" i="12"/>
  <c r="D3205" i="13" s="1"/>
  <c r="AI735" i="12"/>
  <c r="C3205" i="13" s="1"/>
  <c r="AI234" i="12"/>
  <c r="C3706" i="13" s="1"/>
  <c r="AJ234" i="12"/>
  <c r="D3706" i="13" s="1"/>
  <c r="AJ847" i="12"/>
  <c r="D3093" i="13" s="1"/>
  <c r="AI847" i="12"/>
  <c r="C3093" i="13" s="1"/>
  <c r="AI2161" i="12"/>
  <c r="C1779" i="13" s="1"/>
  <c r="AJ2161" i="12"/>
  <c r="D1779" i="13" s="1"/>
  <c r="AJ2903" i="12"/>
  <c r="D1037" i="13" s="1"/>
  <c r="AI2903" i="12"/>
  <c r="C1037" i="13" s="1"/>
  <c r="AI2991" i="12"/>
  <c r="C949" i="13" s="1"/>
  <c r="AJ2991" i="12"/>
  <c r="D949" i="13" s="1"/>
  <c r="AJ1977" i="12"/>
  <c r="D1963" i="13" s="1"/>
  <c r="AI1977" i="12"/>
  <c r="C1963" i="13" s="1"/>
  <c r="AI3816" i="12"/>
  <c r="C124" i="13" s="1"/>
  <c r="AJ3816" i="12"/>
  <c r="D124" i="13" s="1"/>
  <c r="AI2341" i="12"/>
  <c r="C1599" i="13" s="1"/>
  <c r="AJ2341" i="12"/>
  <c r="D1599" i="13" s="1"/>
  <c r="AI2284" i="12"/>
  <c r="C1656" i="13" s="1"/>
  <c r="AJ2284" i="12"/>
  <c r="D1656" i="13" s="1"/>
  <c r="AJ2154" i="12"/>
  <c r="D1786" i="13" s="1"/>
  <c r="AI2154" i="12"/>
  <c r="C1786" i="13" s="1"/>
  <c r="AI1110" i="12"/>
  <c r="C2830" i="13" s="1"/>
  <c r="AJ1110" i="12"/>
  <c r="D2830" i="13" s="1"/>
  <c r="AJ1867" i="12"/>
  <c r="D2073" i="13" s="1"/>
  <c r="AJ921" i="12"/>
  <c r="D3019" i="13" s="1"/>
  <c r="AI921" i="12"/>
  <c r="C3019" i="13" s="1"/>
  <c r="AI3836" i="12"/>
  <c r="C104" i="13" s="1"/>
  <c r="AJ3836" i="12"/>
  <c r="D104" i="13" s="1"/>
  <c r="AJ1914" i="12"/>
  <c r="D2026" i="13" s="1"/>
  <c r="AI1914" i="12"/>
  <c r="C2026" i="13" s="1"/>
  <c r="AI831" i="12"/>
  <c r="C3109" i="13" s="1"/>
  <c r="AJ831" i="12"/>
  <c r="D3109" i="13" s="1"/>
  <c r="AI1042" i="12"/>
  <c r="C2898" i="13" s="1"/>
  <c r="AJ1042" i="12"/>
  <c r="D2898" i="13" s="1"/>
  <c r="AJ1446" i="12"/>
  <c r="D2494" i="13" s="1"/>
  <c r="AI1446" i="12"/>
  <c r="C2494" i="13" s="1"/>
  <c r="AJ2333" i="12"/>
  <c r="D1607" i="13" s="1"/>
  <c r="AI2333" i="12"/>
  <c r="C1607" i="13" s="1"/>
  <c r="AJ841" i="12"/>
  <c r="D3099" i="13" s="1"/>
  <c r="AI841" i="12"/>
  <c r="C3099" i="13" s="1"/>
  <c r="AI1136" i="12"/>
  <c r="C2804" i="13" s="1"/>
  <c r="AJ1136" i="12"/>
  <c r="D2804" i="13" s="1"/>
  <c r="AI2014" i="12"/>
  <c r="C1926" i="13" s="1"/>
  <c r="AJ2014" i="12"/>
  <c r="D1926" i="13" s="1"/>
  <c r="AI1424" i="12"/>
  <c r="C2516" i="13" s="1"/>
  <c r="AJ1424" i="12"/>
  <c r="D2516" i="13" s="1"/>
  <c r="AI656" i="12"/>
  <c r="C3284" i="13" s="1"/>
  <c r="AJ656" i="12"/>
  <c r="D3284" i="13" s="1"/>
  <c r="AI2863" i="12"/>
  <c r="C1077" i="13" s="1"/>
  <c r="AJ2863" i="12"/>
  <c r="D1077" i="13" s="1"/>
  <c r="AJ1768" i="12"/>
  <c r="D2172" i="13" s="1"/>
  <c r="AI1768" i="12"/>
  <c r="C2172" i="13" s="1"/>
  <c r="AI706" i="12"/>
  <c r="C3234" i="13" s="1"/>
  <c r="AJ706" i="12"/>
  <c r="D3234" i="13" s="1"/>
  <c r="AI241" i="12"/>
  <c r="C3699" i="13" s="1"/>
  <c r="AJ241" i="12"/>
  <c r="D3699" i="13" s="1"/>
  <c r="AJ268" i="12"/>
  <c r="D3672" i="13" s="1"/>
  <c r="AI268" i="12"/>
  <c r="C3672" i="13" s="1"/>
  <c r="AJ2861" i="12"/>
  <c r="D1079" i="13" s="1"/>
  <c r="AI2861" i="12"/>
  <c r="C1079" i="13" s="1"/>
  <c r="AJ2296" i="12"/>
  <c r="D1644" i="13" s="1"/>
  <c r="AI2296" i="12"/>
  <c r="C1644" i="13" s="1"/>
  <c r="AJ2714" i="12"/>
  <c r="D1226" i="13" s="1"/>
  <c r="AI2714" i="12"/>
  <c r="C1226" i="13" s="1"/>
  <c r="AH208" i="12"/>
  <c r="AH376" i="12"/>
  <c r="AH3103" i="12"/>
  <c r="AH2651" i="12"/>
  <c r="AH1414" i="12"/>
  <c r="AH2187" i="12"/>
  <c r="AH1842" i="12"/>
  <c r="AH476" i="12"/>
  <c r="AH1712" i="12"/>
  <c r="AH1395" i="12"/>
  <c r="AH2765" i="12"/>
  <c r="AH338" i="12"/>
  <c r="AH1533" i="12"/>
  <c r="AH226" i="12"/>
  <c r="AH1217" i="12"/>
  <c r="AH2813" i="12"/>
  <c r="AH959" i="12"/>
  <c r="AH1916" i="12"/>
  <c r="AH1847" i="12"/>
  <c r="AH2240" i="12"/>
  <c r="AH2490" i="12"/>
  <c r="AH3080" i="12"/>
  <c r="AH2011" i="12"/>
  <c r="AH2380" i="12"/>
  <c r="AH1108" i="12"/>
  <c r="AH3409" i="12"/>
  <c r="AH3102" i="12"/>
  <c r="AH1756" i="12"/>
  <c r="AI1124" i="12"/>
  <c r="C2816" i="13" s="1"/>
  <c r="AJ1124" i="12"/>
  <c r="D2816" i="13" s="1"/>
  <c r="AJ2784" i="12"/>
  <c r="D1156" i="13" s="1"/>
  <c r="AI2784" i="12"/>
  <c r="C1156" i="13" s="1"/>
  <c r="AJ2744" i="12"/>
  <c r="D1196" i="13" s="1"/>
  <c r="AJ1569" i="12"/>
  <c r="D2371" i="13" s="1"/>
  <c r="AI1569" i="12"/>
  <c r="C2371" i="13" s="1"/>
  <c r="AH2356" i="12"/>
  <c r="AH542" i="12"/>
  <c r="AH1776" i="12"/>
  <c r="AH859" i="12"/>
  <c r="AH2326" i="12"/>
  <c r="AH1573" i="12"/>
  <c r="AH3188" i="12"/>
  <c r="AH753" i="12"/>
  <c r="AH1750" i="12"/>
  <c r="AH3680" i="12"/>
  <c r="AH1442" i="12"/>
  <c r="AH1682" i="12"/>
  <c r="AH153" i="12"/>
  <c r="AH2906" i="12"/>
  <c r="AH2082" i="12"/>
  <c r="AH1155" i="12"/>
  <c r="AH1885" i="12"/>
  <c r="AH703" i="12"/>
  <c r="AH3507" i="12"/>
  <c r="AH1832" i="12"/>
  <c r="AH1392" i="12"/>
  <c r="AH1453" i="12"/>
  <c r="AH351" i="12"/>
  <c r="AH2743" i="12"/>
  <c r="AH1567" i="12"/>
  <c r="AH3256" i="12"/>
  <c r="AH1131" i="12"/>
  <c r="AH253" i="12"/>
  <c r="AH2414" i="12"/>
  <c r="AH2980" i="12"/>
  <c r="AH1672" i="12"/>
  <c r="AH3069" i="12"/>
  <c r="AH1068" i="12"/>
  <c r="AH3363" i="12"/>
  <c r="AH2548" i="12"/>
  <c r="AH1755" i="12"/>
  <c r="AH3485" i="12"/>
  <c r="AH3274" i="12"/>
  <c r="AH1075" i="12"/>
  <c r="AH1737" i="12"/>
  <c r="AH1949" i="12"/>
  <c r="AH2862" i="12"/>
  <c r="AH1092" i="12"/>
  <c r="AH860" i="12"/>
  <c r="AH361" i="12"/>
  <c r="AH2020" i="12"/>
  <c r="AH2117" i="12"/>
  <c r="AH3401" i="12"/>
  <c r="AH1691" i="12"/>
  <c r="AH272" i="12"/>
  <c r="AH2854" i="12"/>
  <c r="AH819" i="12"/>
  <c r="AH2239" i="12"/>
  <c r="AH354" i="12"/>
  <c r="AH2907" i="12"/>
  <c r="AH3266" i="12"/>
  <c r="AH1481" i="12"/>
  <c r="AH2063" i="12"/>
  <c r="AH1684" i="12"/>
  <c r="AH414" i="12"/>
  <c r="AH2592" i="12"/>
  <c r="AH628" i="12"/>
  <c r="AH2313" i="12"/>
  <c r="AH1801" i="12"/>
  <c r="AH1294" i="12"/>
  <c r="AH776" i="12"/>
  <c r="AH3591" i="12"/>
  <c r="AH2254" i="12"/>
  <c r="AH2107" i="12"/>
  <c r="AH1045" i="12"/>
  <c r="AH2052" i="12"/>
  <c r="AH3391" i="12"/>
  <c r="AH3040" i="12"/>
  <c r="AH158" i="12"/>
  <c r="AH1657" i="12"/>
  <c r="AH3687" i="12"/>
  <c r="AH2778" i="12"/>
  <c r="AH952" i="12"/>
  <c r="AH2362" i="12"/>
  <c r="AH3340" i="12"/>
  <c r="AH261" i="12"/>
  <c r="AH2690" i="12"/>
  <c r="AH506" i="12"/>
  <c r="AH3531" i="12"/>
  <c r="AH2622" i="12"/>
  <c r="AH3107" i="12"/>
  <c r="AH1497" i="12"/>
  <c r="AH3345" i="12"/>
  <c r="AH2972" i="12"/>
  <c r="AH614" i="12"/>
  <c r="AH2557" i="12"/>
  <c r="AH1905" i="12"/>
  <c r="AH1462" i="12"/>
  <c r="AH474" i="12"/>
  <c r="AH2589" i="12"/>
  <c r="AH1388" i="12"/>
  <c r="AH1196" i="12"/>
  <c r="AH1339" i="12"/>
  <c r="AH2404" i="12"/>
  <c r="AH1025" i="12"/>
  <c r="AH3254" i="12"/>
  <c r="AH2357" i="12"/>
  <c r="AH1149" i="12"/>
  <c r="AH2831" i="12"/>
  <c r="AH3247" i="12"/>
  <c r="AH1733" i="12"/>
  <c r="AH838" i="12"/>
  <c r="AH319" i="12"/>
  <c r="AH898" i="12"/>
  <c r="AH418" i="12"/>
  <c r="AH3337" i="12"/>
  <c r="AH411" i="12"/>
  <c r="AH2384" i="12"/>
  <c r="AH3641" i="12"/>
  <c r="AH424" i="12"/>
  <c r="AH3062" i="12"/>
  <c r="AH1235" i="12"/>
  <c r="AH3224" i="12"/>
  <c r="AH3088" i="12"/>
  <c r="AH3577" i="12"/>
  <c r="AH2763" i="12"/>
  <c r="AH1293" i="12"/>
  <c r="AH883" i="12"/>
  <c r="AH3133" i="12"/>
  <c r="AH906" i="12"/>
  <c r="AH258" i="12"/>
  <c r="AH2202" i="12"/>
  <c r="AH2199" i="12"/>
  <c r="AH1310" i="12"/>
  <c r="AH2179" i="12"/>
  <c r="AH1106" i="12"/>
  <c r="AH2761" i="12"/>
  <c r="AH199" i="12"/>
  <c r="AH491" i="12"/>
  <c r="AH2283" i="12"/>
  <c r="AH368" i="12"/>
  <c r="AH3347" i="12"/>
  <c r="AH236" i="12"/>
  <c r="AH2620" i="12"/>
  <c r="AH1560" i="12"/>
  <c r="AH623" i="12"/>
  <c r="AH177" i="12"/>
  <c r="AI1814" i="12"/>
  <c r="C2126" i="13" s="1"/>
  <c r="AI726" i="12"/>
  <c r="C3214" i="13" s="1"/>
  <c r="AJ726" i="12"/>
  <c r="D3214" i="13" s="1"/>
  <c r="AI514" i="12"/>
  <c r="C3426" i="13" s="1"/>
  <c r="AJ514" i="12"/>
  <c r="D3426" i="13" s="1"/>
  <c r="AI2259" i="12"/>
  <c r="C1681" i="13" s="1"/>
  <c r="AJ2259" i="12"/>
  <c r="D1681" i="13" s="1"/>
  <c r="AI263" i="12"/>
  <c r="C3677" i="13" s="1"/>
  <c r="AJ263" i="12"/>
  <c r="D3677" i="13" s="1"/>
  <c r="AJ560" i="12"/>
  <c r="D3380" i="13" s="1"/>
  <c r="AI560" i="12"/>
  <c r="C3380" i="13" s="1"/>
  <c r="AJ2057" i="12"/>
  <c r="D1883" i="13" s="1"/>
  <c r="AI189" i="12"/>
  <c r="C3751" i="13" s="1"/>
  <c r="AJ1144" i="12"/>
  <c r="D2796" i="13" s="1"/>
  <c r="AI1144" i="12"/>
  <c r="C2796" i="13" s="1"/>
  <c r="AJ290" i="12"/>
  <c r="D3650" i="13" s="1"/>
  <c r="AI290" i="12"/>
  <c r="C3650" i="13" s="1"/>
  <c r="AH1031" i="12"/>
  <c r="AH3043" i="12"/>
  <c r="AH477" i="12"/>
  <c r="AH887" i="12"/>
  <c r="AH1964" i="12"/>
  <c r="AH3213" i="12"/>
  <c r="AH1019" i="12"/>
  <c r="AH904" i="12"/>
  <c r="AH589" i="12"/>
  <c r="AE3716" i="12"/>
  <c r="AG3716" i="12"/>
  <c r="AG3784" i="12"/>
  <c r="AE3784" i="12"/>
  <c r="AI594" i="12"/>
  <c r="C3346" i="13" s="1"/>
  <c r="AJ594" i="12"/>
  <c r="D3346" i="13" s="1"/>
  <c r="AE3228" i="12"/>
  <c r="AG3228" i="12"/>
  <c r="AJ939" i="12"/>
  <c r="D3001" i="13" s="1"/>
  <c r="AI939" i="12"/>
  <c r="C3001" i="13" s="1"/>
  <c r="AI2575" i="12"/>
  <c r="C1365" i="13" s="1"/>
  <c r="AJ2575" i="12"/>
  <c r="D1365" i="13" s="1"/>
  <c r="AI1207" i="12"/>
  <c r="C2733" i="13" s="1"/>
  <c r="AJ1207" i="12"/>
  <c r="D2733" i="13" s="1"/>
  <c r="AI2506" i="12"/>
  <c r="C1434" i="13" s="1"/>
  <c r="AJ2506" i="12"/>
  <c r="D1434" i="13" s="1"/>
  <c r="AE2636" i="12"/>
  <c r="AG2636" i="12"/>
  <c r="AG3314" i="12"/>
  <c r="AE3314" i="12"/>
  <c r="AI3481" i="12"/>
  <c r="C459" i="13" s="1"/>
  <c r="AJ3481" i="12"/>
  <c r="D459" i="13" s="1"/>
  <c r="AE2723" i="12"/>
  <c r="AG2723" i="12"/>
  <c r="AG3244" i="12"/>
  <c r="AE3244" i="12"/>
  <c r="AG3435" i="12"/>
  <c r="AE3435" i="12"/>
  <c r="AE3187" i="12"/>
  <c r="AG3187" i="12"/>
  <c r="AE3348" i="12"/>
  <c r="AG3348" i="12"/>
  <c r="AJ385" i="12"/>
  <c r="D3555" i="13" s="1"/>
  <c r="AI385" i="12"/>
  <c r="C3555" i="13" s="1"/>
  <c r="AJ1645" i="12"/>
  <c r="D2295" i="13" s="1"/>
  <c r="AI1645" i="12"/>
  <c r="C2295" i="13" s="1"/>
  <c r="AI3704" i="12"/>
  <c r="C236" i="13" s="1"/>
  <c r="AJ3704" i="12"/>
  <c r="D236" i="13" s="1"/>
  <c r="AJ323" i="12"/>
  <c r="D3617" i="13" s="1"/>
  <c r="AI323" i="12"/>
  <c r="C3617" i="13" s="1"/>
  <c r="AJ3150" i="12"/>
  <c r="D790" i="13" s="1"/>
  <c r="AI3150" i="12"/>
  <c r="C790" i="13" s="1"/>
  <c r="AI2599" i="12"/>
  <c r="C1341" i="13" s="1"/>
  <c r="AJ2599" i="12"/>
  <c r="D1341" i="13" s="1"/>
  <c r="AJ1504" i="12"/>
  <c r="D2436" i="13" s="1"/>
  <c r="AJ1212" i="12"/>
  <c r="D2728" i="13" s="1"/>
  <c r="AI1212" i="12"/>
  <c r="C2728" i="13" s="1"/>
  <c r="AG3148" i="12"/>
  <c r="AE3148" i="12"/>
  <c r="AJ733" i="12"/>
  <c r="D3207" i="13" s="1"/>
  <c r="AI733" i="12"/>
  <c r="C3207" i="13" s="1"/>
  <c r="AG3497" i="12"/>
  <c r="AE3497" i="12"/>
  <c r="AI1163" i="12"/>
  <c r="C2777" i="13" s="1"/>
  <c r="AJ1163" i="12"/>
  <c r="D2777" i="13" s="1"/>
  <c r="AI3154" i="12"/>
  <c r="C786" i="13" s="1"/>
  <c r="AJ3154" i="12"/>
  <c r="D786" i="13" s="1"/>
  <c r="AI1822" i="12"/>
  <c r="C2118" i="13" s="1"/>
  <c r="AJ1822" i="12"/>
  <c r="D2118" i="13" s="1"/>
  <c r="AI665" i="12"/>
  <c r="C3275" i="13" s="1"/>
  <c r="AJ665" i="12"/>
  <c r="D3275" i="13" s="1"/>
  <c r="AJ829" i="12"/>
  <c r="D3111" i="13" s="1"/>
  <c r="AI829" i="12"/>
  <c r="C3111" i="13" s="1"/>
  <c r="AI2825" i="12"/>
  <c r="C1115" i="13" s="1"/>
  <c r="AJ2825" i="12"/>
  <c r="D1115" i="13" s="1"/>
  <c r="AG3174" i="12"/>
  <c r="AE3174" i="12"/>
  <c r="AG3605" i="12"/>
  <c r="AE3605" i="12"/>
  <c r="AG3488" i="12"/>
  <c r="AE3488" i="12"/>
  <c r="AE2759" i="12"/>
  <c r="AG2759" i="12"/>
  <c r="AI489" i="12"/>
  <c r="C3451" i="13" s="1"/>
  <c r="AJ489" i="12"/>
  <c r="D3451" i="13" s="1"/>
  <c r="AJ1112" i="12"/>
  <c r="D2828" i="13" s="1"/>
  <c r="AI1112" i="12"/>
  <c r="C2828" i="13" s="1"/>
  <c r="AI1046" i="12"/>
  <c r="C2894" i="13" s="1"/>
  <c r="AJ2800" i="12"/>
  <c r="D1140" i="13" s="1"/>
  <c r="AI2800" i="12"/>
  <c r="C1140" i="13" s="1"/>
  <c r="AJ1405" i="12"/>
  <c r="D2535" i="13" s="1"/>
  <c r="AI1405" i="12"/>
  <c r="C2535" i="13" s="1"/>
  <c r="AI3068" i="12"/>
  <c r="C872" i="13" s="1"/>
  <c r="AJ3068" i="12"/>
  <c r="D872" i="13" s="1"/>
  <c r="AE3678" i="12"/>
  <c r="AG3678" i="12"/>
  <c r="AI325" i="12"/>
  <c r="C3615" i="13" s="1"/>
  <c r="AJ325" i="12"/>
  <c r="D3615" i="13" s="1"/>
  <c r="AI1528" i="12"/>
  <c r="C2412" i="13" s="1"/>
  <c r="AJ1528" i="12"/>
  <c r="D2412" i="13" s="1"/>
  <c r="AE3876" i="12"/>
  <c r="AG3876" i="12"/>
  <c r="AG3639" i="12"/>
  <c r="AE3639" i="12"/>
  <c r="AE3155" i="12"/>
  <c r="AG3155" i="12"/>
  <c r="AI348" i="12"/>
  <c r="C3592" i="13" s="1"/>
  <c r="AJ348" i="12"/>
  <c r="D3592" i="13" s="1"/>
  <c r="AJ2360" i="12"/>
  <c r="D1580" i="13" s="1"/>
  <c r="AI2360" i="12"/>
  <c r="C1580" i="13" s="1"/>
  <c r="AI642" i="12"/>
  <c r="C3298" i="13" s="1"/>
  <c r="AJ642" i="12"/>
  <c r="D3298" i="13" s="1"/>
  <c r="AE3580" i="12"/>
  <c r="AG3580" i="12"/>
  <c r="AJ3579" i="12"/>
  <c r="D361" i="13" s="1"/>
  <c r="AI3579" i="12"/>
  <c r="C361" i="13" s="1"/>
  <c r="AG3561" i="12"/>
  <c r="AE3561" i="12"/>
  <c r="AI1004" i="12"/>
  <c r="C2936" i="13" s="1"/>
  <c r="AJ1004" i="12"/>
  <c r="D2936" i="13" s="1"/>
  <c r="AG3378" i="12"/>
  <c r="AE3378" i="12"/>
  <c r="AG3522" i="12"/>
  <c r="AE3522" i="12"/>
  <c r="AG3669" i="12"/>
  <c r="AE3669" i="12"/>
  <c r="AG3448" i="12"/>
  <c r="AE3448" i="12"/>
  <c r="AE3466" i="12"/>
  <c r="AG3466" i="12"/>
  <c r="AI318" i="12"/>
  <c r="C3622" i="13" s="1"/>
  <c r="AJ318" i="12"/>
  <c r="D3622" i="13" s="1"/>
  <c r="AJ2255" i="12"/>
  <c r="D1685" i="13" s="1"/>
  <c r="AI2255" i="12"/>
  <c r="C1685" i="13" s="1"/>
  <c r="AG2542" i="12"/>
  <c r="AE2542" i="12"/>
  <c r="AI365" i="12"/>
  <c r="C3575" i="13" s="1"/>
  <c r="AJ365" i="12"/>
  <c r="D3575" i="13" s="1"/>
  <c r="AI2024" i="12"/>
  <c r="C1916" i="13" s="1"/>
  <c r="AJ2024" i="12"/>
  <c r="D1916" i="13" s="1"/>
  <c r="AI2185" i="12"/>
  <c r="C1755" i="13" s="1"/>
  <c r="AJ2185" i="12"/>
  <c r="D1755" i="13" s="1"/>
  <c r="AI1830" i="12"/>
  <c r="C2110" i="13" s="1"/>
  <c r="AJ1830" i="12"/>
  <c r="D2110" i="13" s="1"/>
  <c r="AG2488" i="12"/>
  <c r="AE2488" i="12"/>
  <c r="AI1784" i="12"/>
  <c r="C2156" i="13" s="1"/>
  <c r="AJ1784" i="12"/>
  <c r="D2156" i="13" s="1"/>
  <c r="AI2484" i="12"/>
  <c r="C1456" i="13" s="1"/>
  <c r="AJ2484" i="12"/>
  <c r="D1456" i="13" s="1"/>
  <c r="AG3805" i="12"/>
  <c r="AE3805" i="12"/>
  <c r="AI624" i="12"/>
  <c r="C3316" i="13" s="1"/>
  <c r="AJ624" i="12"/>
  <c r="D3316" i="13" s="1"/>
  <c r="AG3659" i="12"/>
  <c r="AE3659" i="12"/>
  <c r="AE2954" i="12"/>
  <c r="AG2954" i="12"/>
  <c r="AE3660" i="12"/>
  <c r="AG3660" i="12"/>
  <c r="AE2977" i="12"/>
  <c r="AG2977" i="12"/>
  <c r="AJ2508" i="12"/>
  <c r="D1432" i="13" s="1"/>
  <c r="AI2508" i="12"/>
  <c r="C1432" i="13" s="1"/>
  <c r="AG3341" i="12"/>
  <c r="AE3341" i="12"/>
  <c r="AI507" i="12"/>
  <c r="C3433" i="13" s="1"/>
  <c r="AJ507" i="12"/>
  <c r="D3433" i="13" s="1"/>
  <c r="AG3689" i="12"/>
  <c r="AE3689" i="12"/>
  <c r="AI2746" i="12"/>
  <c r="C1194" i="13" s="1"/>
  <c r="AE2716" i="12"/>
  <c r="AG2716" i="12"/>
  <c r="AJ2680" i="12"/>
  <c r="D1260" i="13" s="1"/>
  <c r="AI2680" i="12"/>
  <c r="C1260" i="13" s="1"/>
  <c r="AI1917" i="12"/>
  <c r="C2023" i="13" s="1"/>
  <c r="AJ1917" i="12"/>
  <c r="D2023" i="13" s="1"/>
  <c r="AG3499" i="12"/>
  <c r="AE3499" i="12"/>
  <c r="AE3873" i="12"/>
  <c r="AG3873" i="12"/>
  <c r="AG3846" i="12"/>
  <c r="AE3846" i="12"/>
  <c r="AE3635" i="12"/>
  <c r="AG3635" i="12"/>
  <c r="AG3280" i="12"/>
  <c r="AE3280" i="12"/>
  <c r="AJ1218" i="12"/>
  <c r="D2722" i="13" s="1"/>
  <c r="AI1218" i="12"/>
  <c r="C2722" i="13" s="1"/>
  <c r="AI136" i="12"/>
  <c r="C3804" i="13" s="1"/>
  <c r="AJ136" i="12"/>
  <c r="D3804" i="13" s="1"/>
  <c r="AI951" i="12"/>
  <c r="C2989" i="13" s="1"/>
  <c r="AJ951" i="12"/>
  <c r="D2989" i="13" s="1"/>
  <c r="AG3762" i="12"/>
  <c r="AE3762" i="12"/>
  <c r="AG3739" i="12"/>
  <c r="AE3739" i="12"/>
  <c r="AG3411" i="12"/>
  <c r="AE3411" i="12"/>
  <c r="AG3789" i="12"/>
  <c r="AE3789" i="12"/>
  <c r="AE3317" i="12"/>
  <c r="AG3317" i="12"/>
  <c r="AE3476" i="12"/>
  <c r="AG3476" i="12"/>
  <c r="AI309" i="12"/>
  <c r="C3631" i="13" s="1"/>
  <c r="AJ1880" i="12"/>
  <c r="D2060" i="13" s="1"/>
  <c r="AI1880" i="12"/>
  <c r="C2060" i="13" s="1"/>
  <c r="AJ245" i="12"/>
  <c r="D3695" i="13" s="1"/>
  <c r="AJ1655" i="12"/>
  <c r="D2285" i="13" s="1"/>
  <c r="AI1655" i="12"/>
  <c r="C2285" i="13" s="1"/>
  <c r="AE2728" i="12"/>
  <c r="AG2728" i="12"/>
  <c r="AE3823" i="12"/>
  <c r="AG3823" i="12"/>
  <c r="AJ1283" i="12"/>
  <c r="D2657" i="13" s="1"/>
  <c r="AI1283" i="12"/>
  <c r="C2657" i="13" s="1"/>
  <c r="AI734" i="12"/>
  <c r="C3206" i="13" s="1"/>
  <c r="AG3099" i="12"/>
  <c r="AE3099" i="12"/>
  <c r="AG2884" i="12"/>
  <c r="AE2884" i="12"/>
  <c r="AJ911" i="12"/>
  <c r="D3029" i="13" s="1"/>
  <c r="AI911" i="12"/>
  <c r="C3029" i="13" s="1"/>
  <c r="AG3883" i="12"/>
  <c r="AE3883" i="12"/>
  <c r="AI1978" i="12"/>
  <c r="C1962" i="13" s="1"/>
  <c r="AJ2992" i="12"/>
  <c r="D948" i="13" s="1"/>
  <c r="AI2992" i="12"/>
  <c r="C948" i="13" s="1"/>
  <c r="AI797" i="12"/>
  <c r="C3143" i="13" s="1"/>
  <c r="AJ797" i="12"/>
  <c r="D3143" i="13" s="1"/>
  <c r="AI3595" i="12"/>
  <c r="C345" i="13" s="1"/>
  <c r="AJ3595" i="12"/>
  <c r="D345" i="13" s="1"/>
  <c r="AJ913" i="12"/>
  <c r="D3027" i="13" s="1"/>
  <c r="AI913" i="12"/>
  <c r="C3027" i="13" s="1"/>
  <c r="AI3051" i="12"/>
  <c r="C889" i="13" s="1"/>
  <c r="AJ3051" i="12"/>
  <c r="D889" i="13" s="1"/>
  <c r="AI1329" i="12"/>
  <c r="C2611" i="13" s="1"/>
  <c r="AI1018" i="12"/>
  <c r="C2922" i="13" s="1"/>
  <c r="AJ1018" i="12"/>
  <c r="D2922" i="13" s="1"/>
  <c r="AI1101" i="12"/>
  <c r="C2839" i="13" s="1"/>
  <c r="AJ1101" i="12"/>
  <c r="D2839" i="13" s="1"/>
  <c r="AJ1029" i="12"/>
  <c r="D2911" i="13" s="1"/>
  <c r="AI1029" i="12"/>
  <c r="C2911" i="13" s="1"/>
  <c r="AJ1769" i="12"/>
  <c r="D2171" i="13" s="1"/>
  <c r="AJ2968" i="12"/>
  <c r="D972" i="13" s="1"/>
  <c r="AI2968" i="12"/>
  <c r="C972" i="13" s="1"/>
  <c r="AJ2046" i="12"/>
  <c r="D1894" i="13" s="1"/>
  <c r="AI2046" i="12"/>
  <c r="C1894" i="13" s="1"/>
  <c r="AJ191" i="12"/>
  <c r="D3749" i="13" s="1"/>
  <c r="AI191" i="12"/>
  <c r="C3749" i="13" s="1"/>
  <c r="AJ179" i="12"/>
  <c r="D3761" i="13" s="1"/>
  <c r="AI179" i="12"/>
  <c r="C3761" i="13" s="1"/>
  <c r="AI1886" i="12"/>
  <c r="C2054" i="13" s="1"/>
  <c r="AJ1886" i="12"/>
  <c r="D2054" i="13" s="1"/>
  <c r="AI180" i="12"/>
  <c r="C3760" i="13" s="1"/>
  <c r="AJ180" i="12"/>
  <c r="D3760" i="13" s="1"/>
  <c r="AI227" i="12"/>
  <c r="C3713" i="13" s="1"/>
  <c r="AJ227" i="12"/>
  <c r="D3713" i="13" s="1"/>
  <c r="AJ464" i="12"/>
  <c r="D3476" i="13" s="1"/>
  <c r="AI464" i="12"/>
  <c r="C3476" i="13" s="1"/>
  <c r="AI2877" i="12"/>
  <c r="C1063" i="13" s="1"/>
  <c r="AJ2877" i="12"/>
  <c r="D1063" i="13" s="1"/>
  <c r="AJ449" i="12"/>
  <c r="D3491" i="13" s="1"/>
  <c r="AI449" i="12"/>
  <c r="C3491" i="13" s="1"/>
  <c r="AJ1939" i="12"/>
  <c r="D2001" i="13" s="1"/>
  <c r="AI202" i="12"/>
  <c r="C3738" i="13" s="1"/>
  <c r="AJ202" i="12"/>
  <c r="D3738" i="13" s="1"/>
  <c r="AJ811" i="12"/>
  <c r="D3129" i="13" s="1"/>
  <c r="AI811" i="12"/>
  <c r="C3129" i="13" s="1"/>
  <c r="AJ1471" i="12"/>
  <c r="D2469" i="13" s="1"/>
  <c r="AJ3002" i="12"/>
  <c r="D938" i="13" s="1"/>
  <c r="AI3002" i="12"/>
  <c r="C938" i="13" s="1"/>
  <c r="AI2335" i="12"/>
  <c r="C1605" i="13" s="1"/>
  <c r="AJ2335" i="12"/>
  <c r="D1605" i="13" s="1"/>
  <c r="AI910" i="12"/>
  <c r="C3030" i="13" s="1"/>
  <c r="AJ910" i="12"/>
  <c r="D3030" i="13" s="1"/>
  <c r="AJ1145" i="12"/>
  <c r="D2795" i="13" s="1"/>
  <c r="AI1145" i="12"/>
  <c r="C2795" i="13" s="1"/>
  <c r="AJ166" i="12"/>
  <c r="D3774" i="13" s="1"/>
  <c r="AI166" i="12"/>
  <c r="C3774" i="13" s="1"/>
  <c r="AI1639" i="12"/>
  <c r="C2301" i="13" s="1"/>
  <c r="AJ1639" i="12"/>
  <c r="D2301" i="13" s="1"/>
  <c r="AI505" i="12"/>
  <c r="C3435" i="13" s="1"/>
  <c r="AJ505" i="12"/>
  <c r="D3435" i="13" s="1"/>
  <c r="AI744" i="12"/>
  <c r="C3196" i="13" s="1"/>
  <c r="AJ744" i="12"/>
  <c r="D3196" i="13" s="1"/>
  <c r="AJ2148" i="12"/>
  <c r="D1792" i="13" s="1"/>
  <c r="AI2148" i="12"/>
  <c r="C1792" i="13" s="1"/>
  <c r="AI2435" i="12"/>
  <c r="C1505" i="13" s="1"/>
  <c r="AJ2435" i="12"/>
  <c r="D1505" i="13" s="1"/>
  <c r="AI3334" i="12"/>
  <c r="C606" i="13" s="1"/>
  <c r="AJ1857" i="12"/>
  <c r="D2083" i="13" s="1"/>
  <c r="AI1857" i="12"/>
  <c r="C2083" i="13" s="1"/>
  <c r="AI1563" i="12"/>
  <c r="C2377" i="13" s="1"/>
  <c r="AJ1563" i="12"/>
  <c r="D2377" i="13" s="1"/>
  <c r="AI2257" i="12"/>
  <c r="C1683" i="13" s="1"/>
  <c r="AJ2257" i="12"/>
  <c r="D1683" i="13" s="1"/>
  <c r="AI998" i="12"/>
  <c r="C2942" i="13" s="1"/>
  <c r="AJ998" i="12"/>
  <c r="D2942" i="13" s="1"/>
  <c r="AI262" i="12"/>
  <c r="C3678" i="13" s="1"/>
  <c r="AJ262" i="12"/>
  <c r="D3678" i="13" s="1"/>
  <c r="AI2236" i="12"/>
  <c r="C1704" i="13" s="1"/>
  <c r="AJ2236" i="12"/>
  <c r="D1704" i="13" s="1"/>
  <c r="AI2287" i="12"/>
  <c r="C1653" i="13" s="1"/>
  <c r="AJ2287" i="12"/>
  <c r="D1653" i="13" s="1"/>
  <c r="AI2411" i="12"/>
  <c r="C1529" i="13" s="1"/>
  <c r="AJ2411" i="12"/>
  <c r="D1529" i="13" s="1"/>
  <c r="AJ540" i="12"/>
  <c r="D3400" i="13" s="1"/>
  <c r="AI540" i="12"/>
  <c r="C3400" i="13" s="1"/>
  <c r="AJ3376" i="12"/>
  <c r="D564" i="13" s="1"/>
  <c r="AI3376" i="12"/>
  <c r="C564" i="13" s="1"/>
  <c r="AI698" i="12"/>
  <c r="C3242" i="13" s="1"/>
  <c r="AJ698" i="12"/>
  <c r="D3242" i="13" s="1"/>
  <c r="AI1661" i="12"/>
  <c r="C2279" i="13" s="1"/>
  <c r="AJ1661" i="12"/>
  <c r="D2279" i="13" s="1"/>
  <c r="AI579" i="12"/>
  <c r="C3361" i="13" s="1"/>
  <c r="AJ579" i="12"/>
  <c r="D3361" i="13" s="1"/>
  <c r="AJ3295" i="12"/>
  <c r="D645" i="13" s="1"/>
  <c r="AI3295" i="12"/>
  <c r="C645" i="13" s="1"/>
  <c r="AJ2410" i="12"/>
  <c r="D1530" i="13" s="1"/>
  <c r="AI1627" i="12"/>
  <c r="C2313" i="13" s="1"/>
  <c r="AJ1627" i="12"/>
  <c r="D2313" i="13" s="1"/>
  <c r="AI2563" i="12"/>
  <c r="C1377" i="13" s="1"/>
  <c r="AI206" i="12"/>
  <c r="C3734" i="13" s="1"/>
  <c r="AJ206" i="12"/>
  <c r="D3734" i="13" s="1"/>
  <c r="AH1370" i="12"/>
  <c r="AH2189" i="12"/>
  <c r="AH270" i="12"/>
  <c r="AH2194" i="12"/>
  <c r="AH1148" i="12"/>
  <c r="AH3271" i="12"/>
  <c r="AH1104" i="12"/>
  <c r="AH3851" i="12"/>
  <c r="AH183" i="12"/>
  <c r="AH2934" i="12"/>
  <c r="AH209" i="12"/>
  <c r="AH550" i="12"/>
  <c r="AH1725" i="12"/>
  <c r="AH3600" i="12"/>
  <c r="AH232" i="12"/>
  <c r="AH783" i="12"/>
  <c r="AH1854" i="12"/>
  <c r="AH778" i="12"/>
  <c r="AH561" i="12"/>
  <c r="AH3893" i="12"/>
  <c r="AH173" i="12"/>
  <c r="AH935" i="12"/>
  <c r="AH3651" i="12"/>
  <c r="AH154" i="12"/>
  <c r="AH1619" i="12"/>
  <c r="AH1828" i="12"/>
  <c r="AH1103" i="12"/>
  <c r="AE3239" i="12"/>
  <c r="AG3239" i="12"/>
  <c r="AJ2682" i="12"/>
  <c r="D1258" i="13" s="1"/>
  <c r="AI2682" i="12"/>
  <c r="C1258" i="13" s="1"/>
  <c r="AI2174" i="12"/>
  <c r="C1766" i="13" s="1"/>
  <c r="AJ2174" i="12"/>
  <c r="D1766" i="13" s="1"/>
  <c r="AE3908" i="12"/>
  <c r="AG3908" i="12"/>
  <c r="AJ1356" i="12"/>
  <c r="D2584" i="13" s="1"/>
  <c r="AI1356" i="12"/>
  <c r="C2584" i="13" s="1"/>
  <c r="AI1783" i="12"/>
  <c r="C2157" i="13" s="1"/>
  <c r="AJ1783" i="12"/>
  <c r="D2157" i="13" s="1"/>
  <c r="AH2292" i="12"/>
  <c r="AH1539" i="12"/>
  <c r="AH1943" i="12"/>
  <c r="AH2647" i="12"/>
  <c r="AH2455" i="12"/>
  <c r="AH869" i="12"/>
  <c r="AH2608" i="12"/>
  <c r="AH648" i="12"/>
  <c r="AH3324" i="12"/>
  <c r="AH925" i="12"/>
  <c r="AH1409" i="12"/>
  <c r="AH516" i="12"/>
  <c r="AH3218" i="12"/>
  <c r="AH1541" i="12"/>
  <c r="AH2667" i="12"/>
  <c r="AH336" i="12"/>
  <c r="AH2359" i="12"/>
  <c r="AH2376" i="12"/>
  <c r="AH1345" i="12"/>
  <c r="AH2580" i="12"/>
  <c r="AH1589" i="12"/>
  <c r="AH2940" i="12"/>
  <c r="AH1034" i="12"/>
  <c r="AH450" i="12"/>
  <c r="AH1476" i="12"/>
  <c r="AH2162" i="12"/>
  <c r="AH1862" i="12"/>
  <c r="AH1050" i="12"/>
  <c r="AH2751" i="12"/>
  <c r="AH3668" i="12"/>
  <c r="AH967" i="12"/>
  <c r="AH3328" i="12"/>
  <c r="AH259" i="12"/>
  <c r="AH1179" i="12"/>
  <c r="AH1252" i="12"/>
  <c r="AH3362" i="12"/>
  <c r="AH2646" i="12"/>
  <c r="AH1846" i="12"/>
  <c r="AH3916" i="12"/>
  <c r="AH1829" i="12"/>
  <c r="AH2713" i="12"/>
  <c r="AH669" i="12"/>
  <c r="AH1398" i="12"/>
  <c r="AH2463" i="12"/>
  <c r="AH2939" i="12"/>
  <c r="AH2074" i="12"/>
  <c r="AH3095" i="12"/>
  <c r="AH1966" i="12"/>
  <c r="AH3392" i="12"/>
  <c r="AH165" i="12"/>
  <c r="AH1011" i="12"/>
  <c r="AH2269" i="12"/>
  <c r="AH807" i="12"/>
  <c r="AH1496" i="12"/>
  <c r="AH908" i="12"/>
  <c r="AH3721" i="12"/>
  <c r="AH3606" i="12"/>
  <c r="AH1876" i="12"/>
  <c r="AH439" i="12"/>
  <c r="AH421" i="12"/>
  <c r="AH1721" i="12"/>
  <c r="AH2250" i="12"/>
  <c r="AH171" i="12"/>
  <c r="AH1869" i="12"/>
  <c r="AH862" i="12"/>
  <c r="AH1681" i="12"/>
  <c r="AH957" i="12"/>
  <c r="AH539" i="12"/>
  <c r="AH2546" i="12"/>
  <c r="AH886" i="12"/>
  <c r="AH858" i="12"/>
  <c r="AH425" i="12"/>
  <c r="AH2310" i="12"/>
  <c r="AH2624" i="12"/>
  <c r="AH2741" i="12"/>
  <c r="AH1064" i="12"/>
  <c r="AH1592" i="12"/>
  <c r="AH2270" i="12"/>
  <c r="AH1354" i="12"/>
  <c r="AH432" i="12"/>
  <c r="AH1377" i="12"/>
  <c r="AH140" i="12"/>
  <c r="AH2018" i="12"/>
  <c r="AH218" i="12"/>
  <c r="AH2669" i="12"/>
  <c r="AH162" i="12"/>
  <c r="AH1600" i="12"/>
  <c r="AH3576" i="12"/>
  <c r="AH3092" i="12"/>
  <c r="AH3006" i="12"/>
  <c r="AH1469" i="12"/>
  <c r="AH1743" i="12"/>
  <c r="AH413" i="12"/>
  <c r="AH3182" i="12"/>
  <c r="AH3800" i="12"/>
  <c r="AH2948" i="12"/>
  <c r="AH230" i="12"/>
  <c r="AH438" i="12"/>
  <c r="AH1599" i="12"/>
  <c r="AH1615" i="12"/>
  <c r="AH1251" i="12"/>
  <c r="AH1935" i="12"/>
  <c r="AH196" i="12"/>
  <c r="AH1760" i="12"/>
  <c r="AH3289" i="12"/>
  <c r="AH2399" i="12"/>
  <c r="AH3662" i="12"/>
  <c r="AH3212" i="12"/>
  <c r="AH3699" i="12"/>
  <c r="AH1621" i="12"/>
  <c r="AH2312" i="12"/>
  <c r="AH1060" i="12"/>
  <c r="AH1270" i="12"/>
  <c r="AH962" i="12"/>
  <c r="AH808" i="12"/>
  <c r="AH3594" i="12"/>
  <c r="AH3517" i="12"/>
  <c r="AH3004" i="12"/>
  <c r="AH2535" i="12"/>
  <c r="AH1038" i="12"/>
  <c r="AH137" i="12"/>
  <c r="AH3243" i="12"/>
  <c r="AH1794" i="12"/>
  <c r="AH1543" i="12"/>
  <c r="AH1523" i="12"/>
  <c r="AH3433" i="12"/>
  <c r="AH2545" i="12"/>
  <c r="AH1933" i="12"/>
  <c r="AH1401" i="12"/>
  <c r="AH1258" i="12"/>
  <c r="AH1088" i="12"/>
  <c r="AH435" i="12"/>
  <c r="AH1654" i="12"/>
  <c r="AH756" i="12"/>
  <c r="AH3272" i="12"/>
  <c r="AH466" i="12"/>
  <c r="AH1371" i="12"/>
  <c r="AH2970" i="12"/>
  <c r="AH2982" i="12"/>
  <c r="AH1707" i="12"/>
  <c r="AH888" i="12"/>
  <c r="AH3191" i="12"/>
  <c r="AH221" i="12"/>
  <c r="AH2971" i="12"/>
  <c r="AH596" i="12"/>
  <c r="AH719" i="12"/>
  <c r="AH2777" i="12"/>
  <c r="AH3426" i="12"/>
  <c r="AH593" i="12"/>
  <c r="AH2675" i="12"/>
  <c r="AH381" i="12"/>
  <c r="AH1704" i="12"/>
  <c r="AH2808" i="12"/>
  <c r="AH2782" i="12"/>
  <c r="AH1485" i="12"/>
  <c r="AH2266" i="12"/>
  <c r="AH1071" i="12"/>
  <c r="AH720" i="12"/>
  <c r="AH1460" i="12"/>
  <c r="AH1538" i="12"/>
  <c r="AH2708" i="12"/>
  <c r="AJ2577" i="12"/>
  <c r="D1363" i="13" s="1"/>
  <c r="AI2577" i="12"/>
  <c r="C1363" i="13" s="1"/>
  <c r="AI1608" i="12"/>
  <c r="C2332" i="13" s="1"/>
  <c r="AJ1608" i="12"/>
  <c r="D2332" i="13" s="1"/>
  <c r="AI2932" i="12"/>
  <c r="C1008" i="13" s="1"/>
  <c r="AJ2932" i="12"/>
  <c r="D1008" i="13" s="1"/>
  <c r="AJ3625" i="12"/>
  <c r="D315" i="13" s="1"/>
  <c r="AI1396" i="12"/>
  <c r="C2544" i="13" s="1"/>
  <c r="AJ1396" i="12"/>
  <c r="D2544" i="13" s="1"/>
  <c r="AI1864" i="12"/>
  <c r="C2076" i="13" s="1"/>
  <c r="AJ1864" i="12"/>
  <c r="D2076" i="13" s="1"/>
  <c r="AJ2477" i="12"/>
  <c r="D1463" i="13" s="1"/>
  <c r="AI2477" i="12"/>
  <c r="C1463" i="13" s="1"/>
  <c r="AI606" i="12"/>
  <c r="C3334" i="13" s="1"/>
  <c r="AJ606" i="12"/>
  <c r="D3334" i="13" s="1"/>
  <c r="AJ3610" i="12"/>
  <c r="D330" i="13" s="1"/>
  <c r="AI3610" i="12"/>
  <c r="C330" i="13" s="1"/>
  <c r="AI1012" i="12"/>
  <c r="C2928" i="13" s="1"/>
  <c r="AJ1012" i="12"/>
  <c r="D2928" i="13" s="1"/>
  <c r="AJ944" i="12"/>
  <c r="D2996" i="13" s="1"/>
  <c r="AE3084" i="12"/>
  <c r="AG3084" i="12"/>
  <c r="AI1010" i="12"/>
  <c r="C2930" i="13" s="1"/>
  <c r="AJ1010" i="12"/>
  <c r="D2930" i="13" s="1"/>
  <c r="AG2395" i="12"/>
  <c r="AE2395" i="12"/>
  <c r="AI2748" i="12"/>
  <c r="C1192" i="13" s="1"/>
  <c r="AJ2748" i="12"/>
  <c r="D1192" i="13" s="1"/>
  <c r="AJ251" i="12"/>
  <c r="D3689" i="13" s="1"/>
  <c r="AI251" i="12"/>
  <c r="C3689" i="13" s="1"/>
  <c r="AE2459" i="12"/>
  <c r="AG2459" i="12"/>
  <c r="AI3106" i="12"/>
  <c r="C834" i="13" s="1"/>
  <c r="AJ3106" i="12"/>
  <c r="D834" i="13" s="1"/>
  <c r="AJ1658" i="12"/>
  <c r="D2282" i="13" s="1"/>
  <c r="AI1658" i="12"/>
  <c r="C2282" i="13" s="1"/>
  <c r="AG3402" i="12"/>
  <c r="AE3402" i="12"/>
  <c r="AE3405" i="12"/>
  <c r="AG3405" i="12"/>
  <c r="AG3588" i="12"/>
  <c r="AE3588" i="12"/>
  <c r="AJ2735" i="12"/>
  <c r="D1205" i="13" s="1"/>
  <c r="AI2735" i="12"/>
  <c r="C1205" i="13" s="1"/>
  <c r="AJ2821" i="12"/>
  <c r="D1119" i="13" s="1"/>
  <c r="AI2821" i="12"/>
  <c r="C1119" i="13" s="1"/>
  <c r="AI1230" i="12"/>
  <c r="C2710" i="13" s="1"/>
  <c r="AJ1230" i="12"/>
  <c r="D2710" i="13" s="1"/>
  <c r="AE2776" i="12"/>
  <c r="AG2776" i="12"/>
  <c r="AJ441" i="12"/>
  <c r="D3499" i="13" s="1"/>
  <c r="AI441" i="12"/>
  <c r="C3499" i="13" s="1"/>
  <c r="AI1437" i="12"/>
  <c r="C2503" i="13" s="1"/>
  <c r="AJ1437" i="12"/>
  <c r="D2503" i="13" s="1"/>
  <c r="AG3066" i="12"/>
  <c r="AE3066" i="12"/>
  <c r="AE3644" i="12"/>
  <c r="AG3644" i="12"/>
  <c r="AE3867" i="12"/>
  <c r="AG3867" i="12"/>
  <c r="AE3412" i="12"/>
  <c r="AG3412" i="12"/>
  <c r="AG3645" i="12"/>
  <c r="AE3645" i="12"/>
  <c r="AG2226" i="12"/>
  <c r="AE2226" i="12"/>
  <c r="AI1220" i="12"/>
  <c r="C2720" i="13" s="1"/>
  <c r="AJ1220" i="12"/>
  <c r="D2720" i="13" s="1"/>
  <c r="AI2990" i="12"/>
  <c r="C950" i="13" s="1"/>
  <c r="AJ2990" i="12"/>
  <c r="D950" i="13" s="1"/>
  <c r="AI1677" i="12"/>
  <c r="C2263" i="13" s="1"/>
  <c r="AJ1677" i="12"/>
  <c r="D2263" i="13" s="1"/>
  <c r="AI3169" i="12"/>
  <c r="C771" i="13" s="1"/>
  <c r="AJ3169" i="12"/>
  <c r="D771" i="13" s="1"/>
  <c r="AE3268" i="12"/>
  <c r="AG3268" i="12"/>
  <c r="AE3333" i="12"/>
  <c r="AG3333" i="12"/>
  <c r="AI625" i="12"/>
  <c r="C3315" i="13" s="1"/>
  <c r="AJ625" i="12"/>
  <c r="D3315" i="13" s="1"/>
  <c r="AE3793" i="12"/>
  <c r="AG3793" i="12"/>
  <c r="AG3408" i="12"/>
  <c r="AE3408" i="12"/>
  <c r="AI2450" i="12"/>
  <c r="C1490" i="13" s="1"/>
  <c r="AJ2450" i="12"/>
  <c r="D1490" i="13" s="1"/>
  <c r="AG3190" i="12"/>
  <c r="AE3190" i="12"/>
  <c r="AI670" i="12"/>
  <c r="C3270" i="13" s="1"/>
  <c r="AJ670" i="12"/>
  <c r="D3270" i="13" s="1"/>
  <c r="AE3027" i="12"/>
  <c r="AG3027" i="12"/>
  <c r="AJ467" i="12"/>
  <c r="D3473" i="13" s="1"/>
  <c r="AI467" i="12"/>
  <c r="C3473" i="13" s="1"/>
  <c r="AG3157" i="12"/>
  <c r="AE3157" i="12"/>
  <c r="AE3906" i="12"/>
  <c r="AG3906" i="12"/>
  <c r="AG3139" i="12"/>
  <c r="AE3139" i="12"/>
  <c r="AI1555" i="12"/>
  <c r="C2385" i="13" s="1"/>
  <c r="AJ1555" i="12"/>
  <c r="D2385" i="13" s="1"/>
  <c r="AE3049" i="12"/>
  <c r="AG3049" i="12"/>
  <c r="AI743" i="12"/>
  <c r="C3197" i="13" s="1"/>
  <c r="AJ743" i="12"/>
  <c r="D3197" i="13" s="1"/>
  <c r="AJ3727" i="12"/>
  <c r="D213" i="13" s="1"/>
  <c r="AI3727" i="12"/>
  <c r="C213" i="13" s="1"/>
  <c r="AI1273" i="12"/>
  <c r="C2667" i="13" s="1"/>
  <c r="AJ1273" i="12"/>
  <c r="D2667" i="13" s="1"/>
  <c r="AJ1391" i="12"/>
  <c r="D2549" i="13" s="1"/>
  <c r="AI1391" i="12"/>
  <c r="C2549" i="13" s="1"/>
  <c r="AI2773" i="12"/>
  <c r="C1167" i="13" s="1"/>
  <c r="AJ2773" i="12"/>
  <c r="D1167" i="13" s="1"/>
  <c r="AI1572" i="12"/>
  <c r="C2368" i="13" s="1"/>
  <c r="AI566" i="12"/>
  <c r="C3374" i="13" s="1"/>
  <c r="AJ566" i="12"/>
  <c r="D3374" i="13" s="1"/>
  <c r="AJ1765" i="12"/>
  <c r="D2175" i="13" s="1"/>
  <c r="AI1765" i="12"/>
  <c r="C2175" i="13" s="1"/>
  <c r="AG2505" i="12"/>
  <c r="AE2505" i="12"/>
  <c r="AJ1820" i="12"/>
  <c r="D2120" i="13" s="1"/>
  <c r="AI1820" i="12"/>
  <c r="C2120" i="13" s="1"/>
  <c r="AG2274" i="12"/>
  <c r="AE2274" i="12"/>
  <c r="AJ1141" i="12"/>
  <c r="D2799" i="13" s="1"/>
  <c r="AI1141" i="12"/>
  <c r="C2799" i="13" s="1"/>
  <c r="AJ1790" i="12"/>
  <c r="D2150" i="13" s="1"/>
  <c r="AI1790" i="12"/>
  <c r="C2150" i="13" s="1"/>
  <c r="AI2788" i="12"/>
  <c r="C1152" i="13" s="1"/>
  <c r="AJ2788" i="12"/>
  <c r="D1152" i="13" s="1"/>
  <c r="AJ1134" i="12"/>
  <c r="D2806" i="13" s="1"/>
  <c r="AI1134" i="12"/>
  <c r="C2806" i="13" s="1"/>
  <c r="AE3617" i="12"/>
  <c r="AG3617" i="12"/>
  <c r="AJ1098" i="12"/>
  <c r="D2842" i="13" s="1"/>
  <c r="AI1098" i="12"/>
  <c r="C2842" i="13" s="1"/>
  <c r="AE3868" i="12"/>
  <c r="AG3868" i="12"/>
  <c r="AI1951" i="12"/>
  <c r="C1989" i="13" s="1"/>
  <c r="AJ1951" i="12"/>
  <c r="D1989" i="13" s="1"/>
  <c r="AE3603" i="12"/>
  <c r="AG3603" i="12"/>
  <c r="AG3780" i="12"/>
  <c r="AE3780" i="12"/>
  <c r="AJ1061" i="12"/>
  <c r="D2879" i="13" s="1"/>
  <c r="AG3899" i="12"/>
  <c r="AE3899" i="12"/>
  <c r="AG3839" i="12"/>
  <c r="AE3839" i="12"/>
  <c r="AG3692" i="12"/>
  <c r="AE3692" i="12"/>
  <c r="AE3771" i="12"/>
  <c r="AG3771" i="12"/>
  <c r="AI785" i="12"/>
  <c r="C3155" i="13" s="1"/>
  <c r="AJ785" i="12"/>
  <c r="D3155" i="13" s="1"/>
  <c r="AJ3132" i="12"/>
  <c r="D808" i="13" s="1"/>
  <c r="AI3132" i="12"/>
  <c r="C808" i="13" s="1"/>
  <c r="AI806" i="12"/>
  <c r="C3134" i="13" s="1"/>
  <c r="AJ806" i="12"/>
  <c r="D3134" i="13" s="1"/>
  <c r="AJ2290" i="12"/>
  <c r="D1650" i="13" s="1"/>
  <c r="AI2290" i="12"/>
  <c r="C1650" i="13" s="1"/>
  <c r="AI1162" i="12"/>
  <c r="C2778" i="13" s="1"/>
  <c r="AJ1162" i="12"/>
  <c r="D2778" i="13" s="1"/>
  <c r="AE3546" i="12"/>
  <c r="AG3546" i="12"/>
  <c r="AI1781" i="12"/>
  <c r="C2159" i="13" s="1"/>
  <c r="AJ1781" i="12"/>
  <c r="D2159" i="13" s="1"/>
  <c r="AI3384" i="12"/>
  <c r="C556" i="13" s="1"/>
  <c r="AJ3384" i="12"/>
  <c r="D556" i="13" s="1"/>
  <c r="AI1363" i="12"/>
  <c r="C2577" i="13" s="1"/>
  <c r="AJ1363" i="12"/>
  <c r="D2577" i="13" s="1"/>
  <c r="AJ486" i="12"/>
  <c r="D3454" i="13" s="1"/>
  <c r="AI486" i="12"/>
  <c r="C3454" i="13" s="1"/>
  <c r="AI2213" i="12"/>
  <c r="C1727" i="13" s="1"/>
  <c r="AJ2213" i="12"/>
  <c r="D1727" i="13" s="1"/>
  <c r="AG3236" i="12"/>
  <c r="AE3236" i="12"/>
  <c r="AJ1556" i="12"/>
  <c r="D2384" i="13" s="1"/>
  <c r="AI1556" i="12"/>
  <c r="C2384" i="13" s="1"/>
  <c r="AE3344" i="12"/>
  <c r="AG3344" i="12"/>
  <c r="AE3923" i="12"/>
  <c r="AG3923" i="12"/>
  <c r="AI401" i="12"/>
  <c r="C3539" i="13" s="1"/>
  <c r="AJ401" i="12"/>
  <c r="D3539" i="13" s="1"/>
  <c r="AE3137" i="12"/>
  <c r="AG3137" i="12"/>
  <c r="AI2094" i="12"/>
  <c r="C1846" i="13" s="1"/>
  <c r="AE3746" i="12"/>
  <c r="AG3746" i="12"/>
  <c r="AE2891" i="12"/>
  <c r="AG2891" i="12"/>
  <c r="AI2881" i="12"/>
  <c r="C1059" i="13" s="1"/>
  <c r="AJ2881" i="12"/>
  <c r="D1059" i="13" s="1"/>
  <c r="AI585" i="12"/>
  <c r="C3355" i="13" s="1"/>
  <c r="AJ585" i="12"/>
  <c r="D3355" i="13" s="1"/>
  <c r="AJ286" i="12"/>
  <c r="D3654" i="13" s="1"/>
  <c r="AI286" i="12"/>
  <c r="C3654" i="13" s="1"/>
  <c r="AG3920" i="12"/>
  <c r="AE3920" i="12"/>
  <c r="AJ1534" i="12"/>
  <c r="D2406" i="13" s="1"/>
  <c r="AI1534" i="12"/>
  <c r="C2406" i="13" s="1"/>
  <c r="AJ3637" i="12"/>
  <c r="D303" i="13" s="1"/>
  <c r="AI3637" i="12"/>
  <c r="C303" i="13" s="1"/>
  <c r="AJ1673" i="12"/>
  <c r="D2267" i="13" s="1"/>
  <c r="AI1673" i="12"/>
  <c r="C2267" i="13" s="1"/>
  <c r="AI324" i="12"/>
  <c r="C3616" i="13" s="1"/>
  <c r="AJ324" i="12"/>
  <c r="D3616" i="13" s="1"/>
  <c r="AE3506" i="12"/>
  <c r="AG3506" i="12"/>
  <c r="AJ214" i="12"/>
  <c r="D3726" i="13" s="1"/>
  <c r="AI214" i="12"/>
  <c r="C3726" i="13" s="1"/>
  <c r="AG3221" i="12"/>
  <c r="AE3221" i="12"/>
  <c r="AI1344" i="12"/>
  <c r="C2596" i="13" s="1"/>
  <c r="AJ1344" i="12"/>
  <c r="D2596" i="13" s="1"/>
  <c r="AI2251" i="12"/>
  <c r="C1689" i="13" s="1"/>
  <c r="AJ2251" i="12"/>
  <c r="D1689" i="13" s="1"/>
  <c r="AG3592" i="12"/>
  <c r="AE3592" i="12"/>
  <c r="AE2894" i="12"/>
  <c r="AG2894" i="12"/>
  <c r="AJ1355" i="12"/>
  <c r="D2585" i="13" s="1"/>
  <c r="AI1355" i="12"/>
  <c r="C2585" i="13" s="1"/>
  <c r="AG3665" i="12"/>
  <c r="AE3665" i="12"/>
  <c r="AI768" i="12"/>
  <c r="C3172" i="13" s="1"/>
  <c r="AG2453" i="12"/>
  <c r="AE2453" i="12"/>
  <c r="AI740" i="12"/>
  <c r="C3200" i="13" s="1"/>
  <c r="AJ740" i="12"/>
  <c r="D3200" i="13" s="1"/>
  <c r="AI3418" i="12"/>
  <c r="C522" i="13" s="1"/>
  <c r="AJ3418" i="12"/>
  <c r="D522" i="13" s="1"/>
  <c r="AI1423" i="12"/>
  <c r="C2517" i="13" s="1"/>
  <c r="AJ1423" i="12"/>
  <c r="D2517" i="13" s="1"/>
  <c r="AJ3053" i="12"/>
  <c r="D887" i="13" s="1"/>
  <c r="AJ530" i="12"/>
  <c r="D3410" i="13" s="1"/>
  <c r="AI1614" i="12"/>
  <c r="C2326" i="13" s="1"/>
  <c r="AJ1614" i="12"/>
  <c r="D2326" i="13" s="1"/>
  <c r="AI3413" i="12"/>
  <c r="C527" i="13" s="1"/>
  <c r="AJ3413" i="12"/>
  <c r="D527" i="13" s="1"/>
  <c r="AE2916" i="12"/>
  <c r="AG2916" i="12"/>
  <c r="AI1047" i="12"/>
  <c r="C2893" i="13" s="1"/>
  <c r="AJ1047" i="12"/>
  <c r="D2893" i="13" s="1"/>
  <c r="AG3220" i="12"/>
  <c r="AE3220" i="12"/>
  <c r="AI1435" i="12"/>
  <c r="C2505" i="13" s="1"/>
  <c r="AJ1435" i="12"/>
  <c r="D2505" i="13" s="1"/>
  <c r="AI1419" i="12"/>
  <c r="C2521" i="13" s="1"/>
  <c r="AJ1419" i="12"/>
  <c r="D2521" i="13" s="1"/>
  <c r="AI163" i="12"/>
  <c r="C3777" i="13" s="1"/>
  <c r="AJ163" i="12"/>
  <c r="D3777" i="13" s="1"/>
  <c r="AI722" i="12"/>
  <c r="C3218" i="13" s="1"/>
  <c r="AJ722" i="12"/>
  <c r="D3218" i="13" s="1"/>
  <c r="AJ1308" i="12"/>
  <c r="D2632" i="13" s="1"/>
  <c r="AI1308" i="12"/>
  <c r="C2632" i="13" s="1"/>
  <c r="AJ1628" i="12"/>
  <c r="D2312" i="13" s="1"/>
  <c r="AI1628" i="12"/>
  <c r="C2312" i="13" s="1"/>
  <c r="AI3615" i="12"/>
  <c r="C325" i="13" s="1"/>
  <c r="AJ3615" i="12"/>
  <c r="D325" i="13" s="1"/>
  <c r="AJ905" i="12"/>
  <c r="D3035" i="13" s="1"/>
  <c r="AI905" i="12"/>
  <c r="C3035" i="13" s="1"/>
  <c r="AJ1320" i="12"/>
  <c r="D2620" i="13" s="1"/>
  <c r="AI1320" i="12"/>
  <c r="C2620" i="13" s="1"/>
  <c r="AJ1724" i="12"/>
  <c r="D2216" i="13" s="1"/>
  <c r="AI1724" i="12"/>
  <c r="C2216" i="13" s="1"/>
  <c r="AJ3085" i="12"/>
  <c r="D855" i="13" s="1"/>
  <c r="AI3085" i="12"/>
  <c r="C855" i="13" s="1"/>
  <c r="AJ2030" i="12"/>
  <c r="D1910" i="13" s="1"/>
  <c r="AI2030" i="12"/>
  <c r="C1910" i="13" s="1"/>
  <c r="AJ3888" i="12"/>
  <c r="D52" i="13" s="1"/>
  <c r="AI3888" i="12"/>
  <c r="C52" i="13" s="1"/>
  <c r="AI2344" i="12"/>
  <c r="C1596" i="13" s="1"/>
  <c r="AJ2344" i="12"/>
  <c r="D1596" i="13" s="1"/>
  <c r="AJ288" i="12"/>
  <c r="D3652" i="13" s="1"/>
  <c r="AI288" i="12"/>
  <c r="C3652" i="13" s="1"/>
  <c r="AJ433" i="12"/>
  <c r="D3507" i="13" s="1"/>
  <c r="AI433" i="12"/>
  <c r="C3507" i="13" s="1"/>
  <c r="AI344" i="12"/>
  <c r="C3596" i="13" s="1"/>
  <c r="AJ344" i="12"/>
  <c r="D3596" i="13" s="1"/>
  <c r="AJ1892" i="12"/>
  <c r="D2048" i="13" s="1"/>
  <c r="AI1892" i="12"/>
  <c r="C2048" i="13" s="1"/>
  <c r="AJ1652" i="12"/>
  <c r="D2288" i="13" s="1"/>
  <c r="AI1652" i="12"/>
  <c r="C2288" i="13" s="1"/>
  <c r="AI352" i="12"/>
  <c r="C3588" i="13" s="1"/>
  <c r="AJ352" i="12"/>
  <c r="D3588" i="13" s="1"/>
  <c r="AJ1142" i="12"/>
  <c r="D2798" i="13" s="1"/>
  <c r="AI1142" i="12"/>
  <c r="C2798" i="13" s="1"/>
  <c r="AJ1709" i="12"/>
  <c r="D2231" i="13" s="1"/>
  <c r="AI1709" i="12"/>
  <c r="C2231" i="13" s="1"/>
  <c r="AI3083" i="12"/>
  <c r="C857" i="13" s="1"/>
  <c r="AJ3083" i="12"/>
  <c r="D857" i="13" s="1"/>
  <c r="AJ1181" i="12"/>
  <c r="D2759" i="13" s="1"/>
  <c r="AI1181" i="12"/>
  <c r="C2759" i="13" s="1"/>
  <c r="AJ1385" i="12"/>
  <c r="D2555" i="13" s="1"/>
  <c r="AI1385" i="12"/>
  <c r="C2555" i="13" s="1"/>
  <c r="AJ940" i="12"/>
  <c r="D3000" i="13" s="1"/>
  <c r="AI940" i="12"/>
  <c r="C3000" i="13" s="1"/>
  <c r="AJ306" i="12"/>
  <c r="D3634" i="13" s="1"/>
  <c r="AI306" i="12"/>
  <c r="C3634" i="13" s="1"/>
  <c r="AI2273" i="12"/>
  <c r="C1667" i="13" s="1"/>
  <c r="AJ2273" i="12"/>
  <c r="D1667" i="13" s="1"/>
  <c r="AJ956" i="12"/>
  <c r="D2984" i="13" s="1"/>
  <c r="AI956" i="12"/>
  <c r="C2984" i="13" s="1"/>
  <c r="AJ2795" i="12"/>
  <c r="D1145" i="13" s="1"/>
  <c r="AI2795" i="12"/>
  <c r="C1145" i="13" s="1"/>
  <c r="AI1256" i="12"/>
  <c r="C2684" i="13" s="1"/>
  <c r="AJ1256" i="12"/>
  <c r="D2684" i="13" s="1"/>
  <c r="AI1044" i="12"/>
  <c r="C2896" i="13" s="1"/>
  <c r="AJ1044" i="12"/>
  <c r="D2896" i="13" s="1"/>
  <c r="AJ2835" i="12"/>
  <c r="D1105" i="13" s="1"/>
  <c r="AI2835" i="12"/>
  <c r="C1105" i="13" s="1"/>
  <c r="AJ1408" i="12"/>
  <c r="D2532" i="13" s="1"/>
  <c r="AI1408" i="12"/>
  <c r="C2532" i="13" s="1"/>
  <c r="AI1603" i="12"/>
  <c r="C2337" i="13" s="1"/>
  <c r="AJ1603" i="12"/>
  <c r="D2337" i="13" s="1"/>
  <c r="AJ2842" i="12"/>
  <c r="D1098" i="13" s="1"/>
  <c r="AI2842" i="12"/>
  <c r="C1098" i="13" s="1"/>
  <c r="AJ1605" i="12"/>
  <c r="D2335" i="13" s="1"/>
  <c r="AI1605" i="12"/>
  <c r="C2335" i="13" s="1"/>
  <c r="AJ2008" i="12"/>
  <c r="D1932" i="13" s="1"/>
  <c r="AI2008" i="12"/>
  <c r="C1932" i="13" s="1"/>
  <c r="AI2398" i="12"/>
  <c r="C1542" i="13" s="1"/>
  <c r="AJ2398" i="12"/>
  <c r="D1542" i="13" s="1"/>
  <c r="AI1292" i="12"/>
  <c r="C2648" i="13" s="1"/>
  <c r="AJ1292" i="12"/>
  <c r="D2648" i="13" s="1"/>
  <c r="AJ928" i="12"/>
  <c r="D3012" i="13" s="1"/>
  <c r="AI928" i="12"/>
  <c r="C3012" i="13" s="1"/>
  <c r="AJ717" i="12"/>
  <c r="D3223" i="13" s="1"/>
  <c r="AI717" i="12"/>
  <c r="C3223" i="13" s="1"/>
  <c r="AI1516" i="12"/>
  <c r="C2424" i="13" s="1"/>
  <c r="AJ1516" i="12"/>
  <c r="D2424" i="13" s="1"/>
  <c r="AJ3791" i="12"/>
  <c r="D149" i="13" s="1"/>
  <c r="AI3791" i="12"/>
  <c r="C149" i="13" s="1"/>
  <c r="AJ1418" i="12"/>
  <c r="D2522" i="13" s="1"/>
  <c r="AI1418" i="12"/>
  <c r="C2522" i="13" s="1"/>
  <c r="AJ2562" i="12"/>
  <c r="D1378" i="13" s="1"/>
  <c r="AI2562" i="12"/>
  <c r="C1378" i="13" s="1"/>
  <c r="AJ1772" i="12"/>
  <c r="D2168" i="13" s="1"/>
  <c r="AI1772" i="12"/>
  <c r="C2168" i="13" s="1"/>
  <c r="AJ2739" i="12"/>
  <c r="D1201" i="13" s="1"/>
  <c r="AI2739" i="12"/>
  <c r="C1201" i="13" s="1"/>
  <c r="AI1494" i="12"/>
  <c r="C2446" i="13" s="1"/>
  <c r="AJ1494" i="12"/>
  <c r="D2446" i="13" s="1"/>
  <c r="AJ155" i="12"/>
  <c r="D3785" i="13" s="1"/>
  <c r="AI155" i="12"/>
  <c r="C3785" i="13" s="1"/>
  <c r="AI2655" i="12"/>
  <c r="C1285" i="13" s="1"/>
  <c r="AJ2655" i="12"/>
  <c r="D1285" i="13" s="1"/>
  <c r="AI1421" i="12"/>
  <c r="C2519" i="13" s="1"/>
  <c r="AJ1421" i="12"/>
  <c r="D2519" i="13" s="1"/>
  <c r="AJ427" i="12"/>
  <c r="D3513" i="13" s="1"/>
  <c r="AI427" i="12"/>
  <c r="C3513" i="13" s="1"/>
  <c r="AJ683" i="12"/>
  <c r="D3257" i="13" s="1"/>
  <c r="AI683" i="12"/>
  <c r="C3257" i="13" s="1"/>
  <c r="AJ1438" i="12"/>
  <c r="D2502" i="13" s="1"/>
  <c r="AI1438" i="12"/>
  <c r="C2502" i="13" s="1"/>
  <c r="AI383" i="12"/>
  <c r="C3557" i="13" s="1"/>
  <c r="AJ383" i="12"/>
  <c r="D3557" i="13" s="1"/>
  <c r="AI718" i="12"/>
  <c r="C3222" i="13" s="1"/>
  <c r="AJ718" i="12"/>
  <c r="D3222" i="13" s="1"/>
  <c r="AH1474" i="12"/>
  <c r="AH2811" i="12"/>
  <c r="AH217" i="12"/>
  <c r="AH3597" i="12"/>
  <c r="AH1785" i="12"/>
  <c r="AH2307" i="12"/>
  <c r="AH725" i="12"/>
  <c r="AH1198" i="12"/>
  <c r="AI134" i="12"/>
  <c r="C3806" i="13" s="1"/>
  <c r="AJ134" i="12"/>
  <c r="D3806" i="13" s="1"/>
  <c r="AJ3454" i="12"/>
  <c r="D486" i="13" s="1"/>
  <c r="AI3454" i="12"/>
  <c r="C486" i="13" s="1"/>
  <c r="AJ865" i="12"/>
  <c r="D3075" i="13" s="1"/>
  <c r="AJ846" i="12"/>
  <c r="D3094" i="13" s="1"/>
  <c r="AI846" i="12"/>
  <c r="C3094" i="13" s="1"/>
  <c r="AJ1298" i="12"/>
  <c r="D2642" i="13" s="1"/>
  <c r="AI1298" i="12"/>
  <c r="C2642" i="13" s="1"/>
  <c r="AG3910" i="12"/>
  <c r="AE3910" i="12"/>
  <c r="AE2986" i="12"/>
  <c r="AG2986" i="12"/>
  <c r="AJ1020" i="12"/>
  <c r="D2920" i="13" s="1"/>
  <c r="AI1020" i="12"/>
  <c r="C2920" i="13" s="1"/>
  <c r="AJ1173" i="12"/>
  <c r="D2767" i="13" s="1"/>
  <c r="AI1173" i="12"/>
  <c r="C2767" i="13" s="1"/>
  <c r="AE3527" i="12"/>
  <c r="AG3527" i="12"/>
  <c r="AG2901" i="12"/>
  <c r="AE2901" i="12"/>
  <c r="AE3570" i="12"/>
  <c r="AG3570" i="12"/>
  <c r="AI1327" i="12"/>
  <c r="C2613" i="13" s="1"/>
  <c r="AJ1327" i="12"/>
  <c r="D2613" i="13" s="1"/>
  <c r="AJ895" i="12"/>
  <c r="D3045" i="13" s="1"/>
  <c r="AI895" i="12"/>
  <c r="C3045" i="13" s="1"/>
  <c r="AI2588" i="12"/>
  <c r="C1352" i="13" s="1"/>
  <c r="AJ2588" i="12"/>
  <c r="D1352" i="13" s="1"/>
  <c r="AI3450" i="12"/>
  <c r="C490" i="13" s="1"/>
  <c r="AJ3450" i="12"/>
  <c r="D490" i="13" s="1"/>
  <c r="AG3257" i="12"/>
  <c r="AE3257" i="12"/>
  <c r="AG3530" i="12"/>
  <c r="AE3530" i="12"/>
  <c r="AH714" i="12"/>
  <c r="AH592" i="12"/>
  <c r="AH1859" i="12"/>
  <c r="AH1113" i="12"/>
  <c r="AH2272" i="12"/>
  <c r="AH1282" i="12"/>
  <c r="AH2566" i="12"/>
  <c r="AH1190" i="12"/>
  <c r="AH2564" i="12"/>
  <c r="AH543" i="12"/>
  <c r="AH2109" i="12"/>
  <c r="AH1211" i="12"/>
  <c r="AH1005" i="12"/>
  <c r="AH1965" i="12"/>
  <c r="AH314" i="12"/>
  <c r="AH2010" i="12"/>
  <c r="AH181" i="12"/>
  <c r="AH1952" i="12"/>
  <c r="AH2654" i="12"/>
  <c r="AH1515" i="12"/>
  <c r="AH2848" i="12"/>
  <c r="AH1491" i="12"/>
  <c r="AH1519" i="12"/>
  <c r="AH1264" i="12"/>
  <c r="AH2733" i="12"/>
  <c r="AH2640" i="12"/>
  <c r="AH1968" i="12"/>
  <c r="AH2264" i="12"/>
  <c r="AH1159" i="12"/>
  <c r="AH3664" i="12"/>
  <c r="AH3198" i="12"/>
  <c r="AH1359" i="12"/>
  <c r="AH1757" i="12"/>
  <c r="AH2774" i="12"/>
  <c r="AH1225" i="12"/>
  <c r="AH350" i="12"/>
  <c r="AH3329" i="12"/>
  <c r="AH403" i="12"/>
  <c r="AH1907" i="12"/>
  <c r="AH2076" i="12"/>
  <c r="AH2812" i="12"/>
  <c r="AH1180" i="12"/>
  <c r="AH3765" i="12"/>
  <c r="AH710" i="12"/>
  <c r="AH2747" i="12"/>
  <c r="AH2132" i="12"/>
  <c r="AH3712" i="12"/>
  <c r="AH1778" i="12"/>
  <c r="AH1416" i="12"/>
  <c r="AH2428" i="12"/>
  <c r="AH2294" i="12"/>
  <c r="AH1525" i="12"/>
  <c r="AH1727" i="12"/>
  <c r="AH705" i="12"/>
  <c r="AH2434" i="12"/>
  <c r="AH641" i="12"/>
  <c r="AH308" i="12"/>
  <c r="AH627" i="12"/>
  <c r="AH1649" i="12"/>
  <c r="AH737" i="12"/>
  <c r="AH2246" i="12"/>
  <c r="AH955" i="12"/>
  <c r="AH2676" i="12"/>
  <c r="AH2112" i="12"/>
  <c r="AH1895" i="12"/>
  <c r="AH794" i="12"/>
  <c r="AH2786" i="12"/>
  <c r="AH1000" i="12"/>
  <c r="AH2519" i="12"/>
  <c r="AH237" i="12"/>
  <c r="AH2879" i="12"/>
  <c r="AH2872" i="12"/>
  <c r="AH2688" i="12"/>
  <c r="AH963" i="12"/>
  <c r="AH1632" i="12"/>
  <c r="AH3747" i="12"/>
  <c r="AH1425" i="12"/>
  <c r="AH442" i="12"/>
  <c r="AH2105" i="12"/>
  <c r="AH1641" i="12"/>
  <c r="AH603" i="12"/>
  <c r="AH3843" i="12"/>
  <c r="AH460" i="12"/>
  <c r="AH3439" i="12"/>
  <c r="AH1526" i="12"/>
  <c r="AH2327" i="12"/>
  <c r="AH2658" i="12"/>
  <c r="AH549" i="12"/>
  <c r="AH3210" i="12"/>
  <c r="AH695" i="12"/>
  <c r="AH3491" i="12"/>
  <c r="AH800" i="12"/>
  <c r="AH1402" i="12"/>
  <c r="AH830" i="12"/>
  <c r="AH2231" i="12"/>
  <c r="AH1630" i="12"/>
  <c r="AH3015" i="12"/>
  <c r="AH1511" i="12"/>
  <c r="AH547" i="12"/>
  <c r="AH2212" i="12"/>
  <c r="AH1013" i="12"/>
  <c r="AH1629" i="12"/>
  <c r="AH2021" i="12"/>
  <c r="AH360" i="12"/>
  <c r="AH2392" i="12"/>
  <c r="AH810" i="12"/>
  <c r="AH1232" i="12"/>
  <c r="AH732" i="12"/>
  <c r="AH2550" i="12"/>
  <c r="AH1856" i="12"/>
  <c r="AH688" i="12"/>
  <c r="AH825" i="12"/>
  <c r="AH3034" i="12"/>
  <c r="AH1674" i="12"/>
  <c r="AH3798" i="12"/>
  <c r="AH240" i="12"/>
  <c r="AH2330" i="12"/>
  <c r="AH1058" i="12"/>
  <c r="AH1219" i="12"/>
  <c r="AH791" i="12"/>
  <c r="AH3352" i="12"/>
  <c r="AH3650" i="12"/>
  <c r="AH1653" i="12"/>
  <c r="AH920" i="12"/>
  <c r="AH3779" i="12"/>
  <c r="AH988" i="12"/>
  <c r="AH3265" i="12"/>
  <c r="AH1957" i="12"/>
  <c r="AH1642" i="12"/>
  <c r="AH2553" i="12"/>
  <c r="AH2621" i="12"/>
  <c r="AH1269" i="12"/>
  <c r="AH3230" i="12"/>
  <c r="AH626" i="12"/>
  <c r="AH1754" i="12"/>
  <c r="AH1942" i="12"/>
  <c r="AH2227" i="12"/>
  <c r="AH1923" i="12"/>
  <c r="AH2193" i="12"/>
  <c r="AH1161" i="12"/>
  <c r="AH2962" i="12"/>
  <c r="AH1297" i="12"/>
  <c r="AH3755" i="12"/>
  <c r="AH1138" i="12"/>
  <c r="AH329" i="12"/>
  <c r="AH2366" i="12"/>
  <c r="AH2602" i="12"/>
  <c r="AH948" i="12"/>
  <c r="AH2224" i="12"/>
  <c r="AH469" i="12"/>
  <c r="AH1154" i="12"/>
  <c r="AH2436" i="12"/>
  <c r="AH3483" i="12"/>
  <c r="AH1620" i="12"/>
  <c r="AH654" i="12"/>
  <c r="AH135" i="12"/>
  <c r="AH2966" i="12"/>
  <c r="AH1501" i="12"/>
  <c r="AH787" i="12"/>
  <c r="AH3250" i="12"/>
  <c r="AH3374" i="12"/>
  <c r="AH2065" i="12"/>
  <c r="AH2919" i="12"/>
  <c r="AH3162" i="12"/>
  <c r="AH2677" i="12"/>
  <c r="AH220" i="12"/>
  <c r="AH1973" i="12"/>
  <c r="AH1565" i="12"/>
  <c r="AH1746" i="12"/>
  <c r="AH1690" i="12"/>
  <c r="AH2780" i="12"/>
  <c r="AH2111" i="12"/>
  <c r="AH481" i="12"/>
  <c r="AH1833" i="12"/>
  <c r="AH781" i="12"/>
  <c r="AH367" i="12"/>
  <c r="AH422" i="12"/>
  <c r="AH538" i="12"/>
  <c r="AH2558" i="12"/>
  <c r="AH1100" i="12"/>
  <c r="AH1625" i="12"/>
  <c r="AH2373" i="12"/>
  <c r="AJ3010" i="12"/>
  <c r="D930" i="13" s="1"/>
  <c r="AI3010" i="12"/>
  <c r="C930" i="13" s="1"/>
  <c r="AH1116" i="12"/>
  <c r="AI1579" i="12"/>
  <c r="C2361" i="13" s="1"/>
  <c r="AJ1579" i="12"/>
  <c r="D2361" i="13" s="1"/>
  <c r="AI2480" i="12"/>
  <c r="C1460" i="13" s="1"/>
  <c r="AJ2480" i="12"/>
  <c r="D1460" i="13" s="1"/>
  <c r="AI3535" i="12"/>
  <c r="C405" i="13" s="1"/>
  <c r="AJ3535" i="12"/>
  <c r="D405" i="13" s="1"/>
  <c r="AI291" i="12" l="1"/>
  <c r="C3649" i="13" s="1"/>
  <c r="AJ903" i="12"/>
  <c r="D3037" i="13" s="1"/>
  <c r="AJ866" i="12"/>
  <c r="D3074" i="13" s="1"/>
  <c r="AJ400" i="12"/>
  <c r="D3540" i="13" s="1"/>
  <c r="AI815" i="12"/>
  <c r="C3125" i="13" s="1"/>
  <c r="AI1324" i="12"/>
  <c r="C2616" i="13" s="1"/>
  <c r="AI2613" i="12"/>
  <c r="C1327" i="13" s="1"/>
  <c r="AJ3231" i="12"/>
  <c r="D709" i="13" s="1"/>
  <c r="AI395" i="12"/>
  <c r="C3545" i="13" s="1"/>
  <c r="AJ933" i="12"/>
  <c r="D3007" i="13" s="1"/>
  <c r="AJ1706" i="12"/>
  <c r="D2234" i="13" s="1"/>
  <c r="AI803" i="12"/>
  <c r="C3137" i="13" s="1"/>
  <c r="AJ1331" i="12"/>
  <c r="D2609" i="13" s="1"/>
  <c r="AJ2201" i="12"/>
  <c r="D1739" i="13" s="1"/>
  <c r="AJ2155" i="12"/>
  <c r="D1785" i="13" s="1"/>
  <c r="AJ658" i="12"/>
  <c r="D3282" i="13" s="1"/>
  <c r="AI1597" i="12"/>
  <c r="C2343" i="13" s="1"/>
  <c r="AJ1799" i="12"/>
  <c r="D2141" i="13" s="1"/>
  <c r="AJ1500" i="12"/>
  <c r="D2440" i="13" s="1"/>
  <c r="AJ1238" i="12"/>
  <c r="D2702" i="13" s="1"/>
  <c r="AJ684" i="12"/>
  <c r="D3256" i="13" s="1"/>
  <c r="AJ1602" i="12"/>
  <c r="D2338" i="13" s="1"/>
  <c r="AI2551" i="12"/>
  <c r="C1389" i="13" s="1"/>
  <c r="AI2319" i="12"/>
  <c r="C1621" i="13" s="1"/>
  <c r="AI1043" i="12"/>
  <c r="C2897" i="13" s="1"/>
  <c r="AJ1740" i="12"/>
  <c r="D2200" i="13" s="1"/>
  <c r="AJ2369" i="12"/>
  <c r="D1571" i="13" s="1"/>
  <c r="AJ3482" i="12"/>
  <c r="D458" i="13" s="1"/>
  <c r="AI3109" i="12"/>
  <c r="C831" i="13" s="1"/>
  <c r="AJ1477" i="12"/>
  <c r="D2463" i="13" s="1"/>
  <c r="AI1851" i="12"/>
  <c r="C2089" i="13" s="1"/>
  <c r="AI200" i="12"/>
  <c r="C3740" i="13" s="1"/>
  <c r="AI2070" i="12"/>
  <c r="C1870" i="13" s="1"/>
  <c r="AJ3294" i="12"/>
  <c r="D646" i="13" s="1"/>
  <c r="AJ536" i="12"/>
  <c r="D3404" i="13" s="1"/>
  <c r="AJ2200" i="12"/>
  <c r="D1740" i="13" s="1"/>
  <c r="AI1836" i="12"/>
  <c r="C2104" i="13" s="1"/>
  <c r="AJ796" i="12"/>
  <c r="D3144" i="13" s="1"/>
  <c r="AJ1699" i="12"/>
  <c r="D2241" i="13" s="1"/>
  <c r="AI3926" i="12"/>
  <c r="C14" i="13" s="1"/>
  <c r="AJ894" i="12"/>
  <c r="D3046" i="13" s="1"/>
  <c r="AI1927" i="12"/>
  <c r="C2013" i="13" s="1"/>
  <c r="AI2847" i="12"/>
  <c r="C1093" i="13" s="1"/>
  <c r="AI3417" i="12"/>
  <c r="C523" i="13" s="1"/>
  <c r="AI949" i="12"/>
  <c r="C2991" i="13" s="1"/>
  <c r="AI897" i="12"/>
  <c r="C3043" i="13" s="1"/>
  <c r="AI2880" i="12"/>
  <c r="C1060" i="13" s="1"/>
  <c r="AJ3613" i="12"/>
  <c r="D327" i="13" s="1"/>
  <c r="AJ3113" i="12"/>
  <c r="D827" i="13" s="1"/>
  <c r="AI3131" i="12"/>
  <c r="C809" i="13" s="1"/>
  <c r="AI1616" i="12"/>
  <c r="C2324" i="13" s="1"/>
  <c r="AJ2402" i="12"/>
  <c r="D1538" i="13" s="1"/>
  <c r="AI1123" i="12"/>
  <c r="C2817" i="13" s="1"/>
  <c r="AI919" i="12"/>
  <c r="C3021" i="13" s="1"/>
  <c r="AJ986" i="12"/>
  <c r="D2954" i="13" s="1"/>
  <c r="AI1082" i="12"/>
  <c r="C2858" i="13" s="1"/>
  <c r="AI2870" i="12"/>
  <c r="C1070" i="13" s="1"/>
  <c r="AJ257" i="12"/>
  <c r="D3683" i="13" s="1"/>
  <c r="AJ1262" i="12"/>
  <c r="D2678" i="13" s="1"/>
  <c r="AI2027" i="12"/>
  <c r="C1913" i="13" s="1"/>
  <c r="AI492" i="12"/>
  <c r="C3448" i="13" s="1"/>
  <c r="AJ1937" i="12"/>
  <c r="D2003" i="13" s="1"/>
  <c r="AI936" i="12"/>
  <c r="C3004" i="13" s="1"/>
  <c r="AJ2140" i="12"/>
  <c r="D1800" i="13" s="1"/>
  <c r="AI509" i="12"/>
  <c r="C3431" i="13" s="1"/>
  <c r="AI3143" i="12"/>
  <c r="C797" i="13" s="1"/>
  <c r="AI638" i="12"/>
  <c r="C3302" i="13" s="1"/>
  <c r="AJ647" i="12"/>
  <c r="D3293" i="13" s="1"/>
  <c r="AJ1696" i="12"/>
  <c r="D2244" i="13" s="1"/>
  <c r="AI2625" i="12"/>
  <c r="C1315" i="13" s="1"/>
  <c r="AJ1475" i="12"/>
  <c r="D2465" i="13" s="1"/>
  <c r="AI2281" i="12"/>
  <c r="C1659" i="13" s="1"/>
  <c r="AI751" i="12"/>
  <c r="C3189" i="13" s="1"/>
  <c r="AI1276" i="12"/>
  <c r="C2664" i="13" s="1"/>
  <c r="AJ3618" i="12"/>
  <c r="D322" i="13" s="1"/>
  <c r="AI1980" i="12"/>
  <c r="C1960" i="13" s="1"/>
  <c r="AJ3350" i="12"/>
  <c r="D590" i="13" s="1"/>
  <c r="AI1858" i="12"/>
  <c r="C2082" i="13" s="1"/>
  <c r="AI3367" i="12"/>
  <c r="C573" i="13" s="1"/>
  <c r="AI371" i="12"/>
  <c r="C3569" i="13" s="1"/>
  <c r="AI1166" i="12"/>
  <c r="C2774" i="13" s="1"/>
  <c r="AJ2936" i="12"/>
  <c r="D1004" i="13" s="1"/>
  <c r="AJ639" i="12"/>
  <c r="D3301" i="13" s="1"/>
  <c r="AI2579" i="12"/>
  <c r="C1361" i="13" s="1"/>
  <c r="AJ2771" i="12"/>
  <c r="D1169" i="13" s="1"/>
  <c r="AI1191" i="12"/>
  <c r="C2749" i="13" s="1"/>
  <c r="AJ682" i="12"/>
  <c r="D3258" i="13" s="1"/>
  <c r="AI3179" i="12"/>
  <c r="C761" i="13" s="1"/>
  <c r="AJ2650" i="12"/>
  <c r="D1290" i="13" s="1"/>
  <c r="AJ2922" i="12"/>
  <c r="D1018" i="13" s="1"/>
  <c r="AI571" i="12"/>
  <c r="C3369" i="13" s="1"/>
  <c r="AI494" i="12"/>
  <c r="C3446" i="13" s="1"/>
  <c r="AJ1753" i="12"/>
  <c r="D2187" i="13" s="1"/>
  <c r="AJ1872" i="12"/>
  <c r="D2068" i="13" s="1"/>
  <c r="AJ2267" i="12"/>
  <c r="D1673" i="13" s="1"/>
  <c r="AI890" i="12"/>
  <c r="C3050" i="13" s="1"/>
  <c r="AJ2256" i="12"/>
  <c r="D1684" i="13" s="1"/>
  <c r="AI981" i="12"/>
  <c r="C2959" i="13" s="1"/>
  <c r="AI2649" i="12"/>
  <c r="C1291" i="13" s="1"/>
  <c r="AJ1171" i="12"/>
  <c r="D2769" i="13" s="1"/>
  <c r="AJ1909" i="12"/>
  <c r="D2031" i="13" s="1"/>
  <c r="AI2122" i="12"/>
  <c r="C1818" i="13" s="1"/>
  <c r="AI3457" i="12"/>
  <c r="C483" i="13" s="1"/>
  <c r="AJ2538" i="12"/>
  <c r="D1402" i="13" s="1"/>
  <c r="AI1086" i="12"/>
  <c r="C2854" i="13" s="1"/>
  <c r="AI2762" i="12"/>
  <c r="C1178" i="13" s="1"/>
  <c r="AI1346" i="12"/>
  <c r="C2594" i="13" s="1"/>
  <c r="AJ3866" i="12"/>
  <c r="D74" i="13" s="1"/>
  <c r="AJ1035" i="12"/>
  <c r="D2905" i="13" s="1"/>
  <c r="AI3556" i="12"/>
  <c r="C384" i="13" s="1"/>
  <c r="AI1397" i="12"/>
  <c r="C2543" i="13" s="1"/>
  <c r="AJ1111" i="12"/>
  <c r="D2829" i="13" s="1"/>
  <c r="AI3342" i="12"/>
  <c r="C598" i="13" s="1"/>
  <c r="AI1074" i="12"/>
  <c r="C2866" i="13" s="1"/>
  <c r="AJ3354" i="12"/>
  <c r="D586" i="13" s="1"/>
  <c r="AI462" i="12"/>
  <c r="C3478" i="13" s="1"/>
  <c r="AJ2017" i="12"/>
  <c r="D1923" i="13" s="1"/>
  <c r="AI2973" i="12"/>
  <c r="C967" i="13" s="1"/>
  <c r="AJ2113" i="12"/>
  <c r="D1827" i="13" s="1"/>
  <c r="AI397" i="12"/>
  <c r="C3543" i="13" s="1"/>
  <c r="AJ650" i="12"/>
  <c r="D3290" i="13" s="1"/>
  <c r="AI2032" i="12"/>
  <c r="C1908" i="13" s="1"/>
  <c r="AJ1291" i="12"/>
  <c r="D2649" i="13" s="1"/>
  <c r="AI1175" i="12"/>
  <c r="C2765" i="13" s="1"/>
  <c r="AI2628" i="12"/>
  <c r="C1312" i="13" s="1"/>
  <c r="AI3203" i="12"/>
  <c r="C737" i="13" s="1"/>
  <c r="AI2532" i="12"/>
  <c r="C1408" i="13" s="1"/>
  <c r="AJ1771" i="12"/>
  <c r="D2169" i="13" s="1"/>
  <c r="AJ1810" i="12"/>
  <c r="D2130" i="13" s="1"/>
  <c r="AJ2370" i="12"/>
  <c r="D1570" i="13" s="1"/>
  <c r="AI969" i="12"/>
  <c r="C2971" i="13" s="1"/>
  <c r="AI2041" i="12"/>
  <c r="C1899" i="13" s="1"/>
  <c r="AJ3030" i="12"/>
  <c r="D910" i="13" s="1"/>
  <c r="AI2167" i="12"/>
  <c r="C1773" i="13" s="1"/>
  <c r="AJ3075" i="12"/>
  <c r="D865" i="13" s="1"/>
  <c r="AI2073" i="12"/>
  <c r="C1867" i="13" s="1"/>
  <c r="AJ470" i="12"/>
  <c r="D3470" i="13" s="1"/>
  <c r="AJ1449" i="12"/>
  <c r="D2491" i="13" s="1"/>
  <c r="AJ1759" i="12"/>
  <c r="D2181" i="13" s="1"/>
  <c r="AI2732" i="12"/>
  <c r="C1208" i="13" s="1"/>
  <c r="AJ2960" i="12"/>
  <c r="D980" i="13" s="1"/>
  <c r="AI764" i="12"/>
  <c r="C3176" i="13" s="1"/>
  <c r="AJ1287" i="12"/>
  <c r="D2653" i="13" s="1"/>
  <c r="AI2635" i="12"/>
  <c r="C1305" i="13" s="1"/>
  <c r="AJ1048" i="12"/>
  <c r="D2892" i="13" s="1"/>
  <c r="AI2249" i="12"/>
  <c r="C1691" i="13" s="1"/>
  <c r="AJ512" i="12"/>
  <c r="D3428" i="13" s="1"/>
  <c r="AI1827" i="12"/>
  <c r="C2113" i="13" s="1"/>
  <c r="AI979" i="12"/>
  <c r="C2961" i="13" s="1"/>
  <c r="AJ1376" i="12"/>
  <c r="D2564" i="13" s="1"/>
  <c r="AJ463" i="12"/>
  <c r="D3477" i="13" s="1"/>
  <c r="AJ2308" i="12"/>
  <c r="D1632" i="13" s="1"/>
  <c r="AI924" i="12"/>
  <c r="C3016" i="13" s="1"/>
  <c r="AI2642" i="12"/>
  <c r="C1298" i="13" s="1"/>
  <c r="AJ1911" i="12"/>
  <c r="D2029" i="13" s="1"/>
  <c r="AI2844" i="12"/>
  <c r="C1096" i="13" s="1"/>
  <c r="AJ2336" i="12"/>
  <c r="D1604" i="13" s="1"/>
  <c r="AJ2181" i="12"/>
  <c r="D1759" i="13" s="1"/>
  <c r="AJ2243" i="12"/>
  <c r="D1697" i="13" s="1"/>
  <c r="AJ396" i="12"/>
  <c r="D3544" i="13" s="1"/>
  <c r="AI2420" i="12"/>
  <c r="C1520" i="13" s="1"/>
  <c r="AJ2469" i="12"/>
  <c r="D1471" i="13" s="1"/>
  <c r="AJ3166" i="12"/>
  <c r="D774" i="13" s="1"/>
  <c r="AJ1313" i="12"/>
  <c r="D2627" i="13" s="1"/>
  <c r="AI535" i="12"/>
  <c r="C3405" i="13" s="1"/>
  <c r="AJ1067" i="12"/>
  <c r="D2873" i="13" s="1"/>
  <c r="AI1634" i="12"/>
  <c r="C2306" i="13" s="1"/>
  <c r="AJ3108" i="12"/>
  <c r="D832" i="13" s="1"/>
  <c r="AJ176" i="12"/>
  <c r="D3764" i="13" s="1"/>
  <c r="AJ1870" i="12"/>
  <c r="D2070" i="13" s="1"/>
  <c r="AJ1548" i="12"/>
  <c r="D2392" i="13" s="1"/>
  <c r="AJ2829" i="12"/>
  <c r="D1111" i="13" s="1"/>
  <c r="AI2593" i="12"/>
  <c r="C1347" i="13" s="1"/>
  <c r="AI197" i="12"/>
  <c r="C3743" i="13" s="1"/>
  <c r="AI570" i="12"/>
  <c r="C3370" i="13" s="1"/>
  <c r="AI1121" i="12"/>
  <c r="C2819" i="13" s="1"/>
  <c r="AI3020" i="12"/>
  <c r="C920" i="13" s="1"/>
  <c r="AI544" i="12"/>
  <c r="C3396" i="13" s="1"/>
  <c r="AI451" i="12"/>
  <c r="C3489" i="13" s="1"/>
  <c r="AJ2935" i="12"/>
  <c r="D1005" i="13" s="1"/>
  <c r="AJ2309" i="12"/>
  <c r="D1631" i="13" s="1"/>
  <c r="AI1361" i="12"/>
  <c r="C2579" i="13" s="1"/>
  <c r="AI1319" i="12"/>
  <c r="C2621" i="13" s="1"/>
  <c r="AI3404" i="12"/>
  <c r="C536" i="13" s="1"/>
  <c r="AJ3170" i="12"/>
  <c r="D770" i="13" s="1"/>
  <c r="AJ2612" i="12"/>
  <c r="D1328" i="13" s="1"/>
  <c r="AJ1312" i="12"/>
  <c r="D2628" i="13" s="1"/>
  <c r="AI3430" i="12"/>
  <c r="C510" i="13" s="1"/>
  <c r="AI3567" i="12"/>
  <c r="C373" i="13" s="1"/>
  <c r="AJ2028" i="12"/>
  <c r="D1912" i="13" s="1"/>
  <c r="AI3728" i="12"/>
  <c r="C212" i="13" s="1"/>
  <c r="AI3541" i="12"/>
  <c r="C399" i="13" s="1"/>
  <c r="AI1432" i="12"/>
  <c r="C2508" i="13" s="1"/>
  <c r="AJ382" i="12"/>
  <c r="D3558" i="13" s="1"/>
  <c r="AI842" i="12"/>
  <c r="C3098" i="13" s="1"/>
  <c r="AI2160" i="12"/>
  <c r="C1780" i="13" s="1"/>
  <c r="AI1267" i="12"/>
  <c r="C2673" i="13" s="1"/>
  <c r="AI700" i="12"/>
  <c r="C3240" i="13" s="1"/>
  <c r="AI2601" i="12"/>
  <c r="C1339" i="13" s="1"/>
  <c r="AJ1303" i="12"/>
  <c r="D2637" i="13" s="1"/>
  <c r="AI3395" i="12"/>
  <c r="C545" i="13" s="1"/>
  <c r="AI2129" i="12"/>
  <c r="C1811" i="13" s="1"/>
  <c r="AI1910" i="12"/>
  <c r="C2030" i="13" s="1"/>
  <c r="AJ1694" i="12"/>
  <c r="D2246" i="13" s="1"/>
  <c r="AJ2049" i="12"/>
  <c r="D1891" i="13" s="1"/>
  <c r="AJ1566" i="12"/>
  <c r="D2374" i="13" s="1"/>
  <c r="AI1332" i="12"/>
  <c r="C2608" i="13" s="1"/>
  <c r="AJ3310" i="12"/>
  <c r="D630" i="13" s="1"/>
  <c r="AJ393" i="12"/>
  <c r="D3547" i="13" s="1"/>
  <c r="AI1223" i="12"/>
  <c r="C2717" i="13" s="1"/>
  <c r="AI223" i="12"/>
  <c r="C3717" i="13" s="1"/>
  <c r="AI2502" i="12"/>
  <c r="C1438" i="13" s="1"/>
  <c r="AI1521" i="12"/>
  <c r="C2419" i="13" s="1"/>
  <c r="AI1647" i="12"/>
  <c r="C2293" i="13" s="1"/>
  <c r="AJ2225" i="12"/>
  <c r="D1715" i="13" s="1"/>
  <c r="AJ1972" i="12"/>
  <c r="D1968" i="13" s="1"/>
  <c r="AI2345" i="12"/>
  <c r="C1595" i="13" s="1"/>
  <c r="AI995" i="12"/>
  <c r="C2945" i="13" s="1"/>
  <c r="AJ375" i="12"/>
  <c r="D3565" i="13" s="1"/>
  <c r="AI852" i="12"/>
  <c r="C3088" i="13" s="1"/>
  <c r="AI265" i="12"/>
  <c r="C3675" i="13" s="1"/>
  <c r="AJ3467" i="12"/>
  <c r="D473" i="13" s="1"/>
  <c r="AJ2494" i="12"/>
  <c r="D1446" i="13" s="1"/>
  <c r="AJ828" i="12"/>
  <c r="D3112" i="13" s="1"/>
  <c r="AI2332" i="12"/>
  <c r="C1608" i="13" s="1"/>
  <c r="AJ332" i="12"/>
  <c r="D3608" i="13" s="1"/>
  <c r="AJ3060" i="12"/>
  <c r="D880" i="13" s="1"/>
  <c r="AJ934" i="12"/>
  <c r="D3006" i="13" s="1"/>
  <c r="AJ2742" i="12"/>
  <c r="D1198" i="13" s="1"/>
  <c r="AJ1478" i="12"/>
  <c r="D2462" i="13" s="1"/>
  <c r="AI3216" i="12"/>
  <c r="C724" i="13" s="1"/>
  <c r="AJ931" i="12"/>
  <c r="D3009" i="13" s="1"/>
  <c r="AI1564" i="12"/>
  <c r="C2376" i="13" s="1"/>
  <c r="AJ1786" i="12"/>
  <c r="D2154" i="13" s="1"/>
  <c r="AJ1151" i="12"/>
  <c r="D2789" i="13" s="1"/>
  <c r="AI3744" i="12"/>
  <c r="C196" i="13" s="1"/>
  <c r="AI1918" i="12"/>
  <c r="C2022" i="13" s="1"/>
  <c r="AI3638" i="12"/>
  <c r="C302" i="13" s="1"/>
  <c r="AJ1022" i="12"/>
  <c r="D2918" i="13" s="1"/>
  <c r="AJ3537" i="12"/>
  <c r="D403" i="13" s="1"/>
  <c r="AJ591" i="12"/>
  <c r="D3349" i="13" s="1"/>
  <c r="AI2584" i="12"/>
  <c r="C1356" i="13" s="1"/>
  <c r="AI3189" i="12"/>
  <c r="C751" i="13" s="1"/>
  <c r="AJ2549" i="12"/>
  <c r="D1391" i="13" s="1"/>
  <c r="AI1689" i="12"/>
  <c r="C2251" i="13" s="1"/>
  <c r="AI374" i="12"/>
  <c r="C3566" i="13" s="1"/>
  <c r="AI774" i="12"/>
  <c r="C3166" i="13" s="1"/>
  <c r="AI3682" i="12"/>
  <c r="C258" i="13" s="1"/>
  <c r="AJ660" i="12"/>
  <c r="D3280" i="13" s="1"/>
  <c r="AI1714" i="12"/>
  <c r="C2226" i="13" s="1"/>
  <c r="AI1782" i="12"/>
  <c r="C2158" i="13" s="1"/>
  <c r="AJ160" i="12"/>
  <c r="D3780" i="13" s="1"/>
  <c r="AJ723" i="12"/>
  <c r="D3217" i="13" s="1"/>
  <c r="AI3193" i="12"/>
  <c r="C747" i="13" s="1"/>
  <c r="AJ2119" i="12"/>
  <c r="D1821" i="13" s="1"/>
  <c r="AJ1260" i="12"/>
  <c r="D2680" i="13" s="1"/>
  <c r="AI745" i="12"/>
  <c r="C3195" i="13" s="1"/>
  <c r="AJ328" i="12"/>
  <c r="D3612" i="13" s="1"/>
  <c r="AI1330" i="12"/>
  <c r="C2610" i="13" s="1"/>
  <c r="AI2989" i="12"/>
  <c r="C951" i="13" s="1"/>
  <c r="AI907" i="12"/>
  <c r="C3033" i="13" s="1"/>
  <c r="AJ572" i="12"/>
  <c r="D3368" i="13" s="1"/>
  <c r="AJ3127" i="12"/>
  <c r="D813" i="13" s="1"/>
  <c r="AI2090" i="12"/>
  <c r="C1850" i="13" s="1"/>
  <c r="AJ2301" i="12"/>
  <c r="D1639" i="13" s="1"/>
  <c r="AI996" i="12"/>
  <c r="C2944" i="13" s="1"/>
  <c r="AI1017" i="12"/>
  <c r="C2923" i="13" s="1"/>
  <c r="AI2645" i="12"/>
  <c r="C1295" i="13" s="1"/>
  <c r="AI2715" i="12"/>
  <c r="C1225" i="13" s="1"/>
  <c r="AI1428" i="12"/>
  <c r="C2512" i="13" s="1"/>
  <c r="AJ2258" i="12"/>
  <c r="D1682" i="13" s="1"/>
  <c r="AJ1495" i="12"/>
  <c r="D2445" i="13" s="1"/>
  <c r="AJ1510" i="12"/>
  <c r="D2430" i="13" s="1"/>
  <c r="AI3101" i="12"/>
  <c r="C839" i="13" s="1"/>
  <c r="AI3608" i="12"/>
  <c r="C332" i="13" s="1"/>
  <c r="AJ3238" i="12"/>
  <c r="D702" i="13" s="1"/>
  <c r="AJ1194" i="12"/>
  <c r="D2746" i="13" s="1"/>
  <c r="AJ2736" i="12"/>
  <c r="D1204" i="13" s="1"/>
  <c r="AI2248" i="12"/>
  <c r="C1692" i="13" s="1"/>
  <c r="AI266" i="12"/>
  <c r="C3674" i="13" s="1"/>
  <c r="AI961" i="12"/>
  <c r="C2979" i="13" s="1"/>
  <c r="AI612" i="12"/>
  <c r="C3328" i="13" s="1"/>
  <c r="AI2498" i="12"/>
  <c r="C1442" i="13" s="1"/>
  <c r="AJ1185" i="12"/>
  <c r="D2755" i="13" s="1"/>
  <c r="AI3877" i="12"/>
  <c r="C63" i="13" s="1"/>
  <c r="AJ3808" i="12"/>
  <c r="D132" i="13" s="1"/>
  <c r="AI664" i="12"/>
  <c r="C3276" i="13" s="1"/>
  <c r="AJ2937" i="12"/>
  <c r="D1003" i="13" s="1"/>
  <c r="AI3681" i="12"/>
  <c r="C259" i="13" s="1"/>
  <c r="AI1631" i="12"/>
  <c r="C2309" i="13" s="1"/>
  <c r="AI2648" i="12"/>
  <c r="C1292" i="13" s="1"/>
  <c r="AI2928" i="12"/>
  <c r="C1012" i="13" s="1"/>
  <c r="AJ186" i="12"/>
  <c r="D3754" i="13" s="1"/>
  <c r="AJ2595" i="12"/>
  <c r="D1345" i="13" s="1"/>
  <c r="AI2504" i="12"/>
  <c r="C1436" i="13" s="1"/>
  <c r="AJ1248" i="12"/>
  <c r="D2692" i="13" s="1"/>
  <c r="AI3881" i="12"/>
  <c r="C59" i="13" s="1"/>
  <c r="AI2806" i="12"/>
  <c r="C1134" i="13" s="1"/>
  <c r="AJ453" i="12"/>
  <c r="D3487" i="13" s="1"/>
  <c r="AJ1387" i="12"/>
  <c r="D2553" i="13" s="1"/>
  <c r="AI2670" i="12"/>
  <c r="C1270" i="13" s="1"/>
  <c r="AJ709" i="12"/>
  <c r="D3231" i="13" s="1"/>
  <c r="AI691" i="12"/>
  <c r="C3249" i="13" s="1"/>
  <c r="AI1097" i="12"/>
  <c r="C2843" i="13" s="1"/>
  <c r="AJ274" i="12"/>
  <c r="D3666" i="13" s="1"/>
  <c r="AJ2617" i="12"/>
  <c r="D1323" i="13" s="1"/>
  <c r="AJ2959" i="12"/>
  <c r="D981" i="13" s="1"/>
  <c r="AJ485" i="12"/>
  <c r="D3455" i="13" s="1"/>
  <c r="AI3260" i="12"/>
  <c r="C680" i="13" s="1"/>
  <c r="AI1995" i="12"/>
  <c r="C1945" i="13" s="1"/>
  <c r="AI3745" i="12"/>
  <c r="C195" i="13" s="1"/>
  <c r="AJ2209" i="12"/>
  <c r="D1731" i="13" s="1"/>
  <c r="AI212" i="12"/>
  <c r="C3728" i="13" s="1"/>
  <c r="AJ3416" i="12"/>
  <c r="D524" i="13" s="1"/>
  <c r="AJ1079" i="12"/>
  <c r="D2861" i="13" s="1"/>
  <c r="AI3018" i="12"/>
  <c r="C922" i="13" s="1"/>
  <c r="AI889" i="12"/>
  <c r="C3051" i="13" s="1"/>
  <c r="AJ2075" i="12"/>
  <c r="D1865" i="13" s="1"/>
  <c r="AI164" i="12"/>
  <c r="C3776" i="13" s="1"/>
  <c r="AJ2985" i="12"/>
  <c r="D955" i="13" s="1"/>
  <c r="AI1146" i="12"/>
  <c r="C2794" i="13" s="1"/>
  <c r="AJ770" i="12"/>
  <c r="D3170" i="13" s="1"/>
  <c r="AI2978" i="12"/>
  <c r="C962" i="13" s="1"/>
  <c r="AJ1891" i="12"/>
  <c r="D2049" i="13" s="1"/>
  <c r="AJ697" i="12"/>
  <c r="D3243" i="13" s="1"/>
  <c r="AJ490" i="12"/>
  <c r="D3450" i="13" s="1"/>
  <c r="AJ2738" i="12"/>
  <c r="D1202" i="13" s="1"/>
  <c r="AJ668" i="12"/>
  <c r="D3272" i="13" s="1"/>
  <c r="AI2525" i="12"/>
  <c r="C1415" i="13" s="1"/>
  <c r="AI799" i="12"/>
  <c r="C3141" i="13" s="1"/>
  <c r="AI1667" i="12"/>
  <c r="C2273" i="13" s="1"/>
  <c r="AI2946" i="12"/>
  <c r="C994" i="13" s="1"/>
  <c r="AJ1576" i="12"/>
  <c r="D2364" i="13" s="1"/>
  <c r="AI3207" i="12"/>
  <c r="C733" i="13" s="1"/>
  <c r="AI3590" i="12"/>
  <c r="C350" i="13" s="1"/>
  <c r="AJ521" i="12"/>
  <c r="D3419" i="13" s="1"/>
  <c r="AJ3014" i="12"/>
  <c r="D926" i="13" s="1"/>
  <c r="AI1955" i="12"/>
  <c r="C1985" i="13" s="1"/>
  <c r="AI1948" i="12"/>
  <c r="C1992" i="13" s="1"/>
  <c r="AJ1586" i="12"/>
  <c r="D2354" i="13" s="1"/>
  <c r="AI2565" i="12"/>
  <c r="C1375" i="13" s="1"/>
  <c r="AI1752" i="12"/>
  <c r="C2188" i="13" s="1"/>
  <c r="AI198" i="12"/>
  <c r="C3742" i="13" s="1"/>
  <c r="AJ1078" i="12"/>
  <c r="D2862" i="13" s="1"/>
  <c r="AI2331" i="12"/>
  <c r="C1609" i="13" s="1"/>
  <c r="AI1316" i="12"/>
  <c r="C2624" i="13" s="1"/>
  <c r="AJ1536" i="12"/>
  <c r="D2404" i="13" s="1"/>
  <c r="AI2152" i="12"/>
  <c r="C1788" i="13" s="1"/>
  <c r="AJ3164" i="12"/>
  <c r="D776" i="13" s="1"/>
  <c r="AJ372" i="12"/>
  <c r="D3568" i="13" s="1"/>
  <c r="AI727" i="12"/>
  <c r="C3213" i="13" s="1"/>
  <c r="AJ482" i="12"/>
  <c r="D3458" i="13" s="1"/>
  <c r="AI1365" i="12"/>
  <c r="C2575" i="13" s="1"/>
  <c r="AJ2554" i="12"/>
  <c r="D1386" i="13" s="1"/>
  <c r="AI2232" i="12"/>
  <c r="C1708" i="13" s="1"/>
  <c r="AI410" i="12"/>
  <c r="C3530" i="13" s="1"/>
  <c r="AJ2417" i="12"/>
  <c r="D1523" i="13" s="1"/>
  <c r="AI3715" i="12"/>
  <c r="C225" i="13" s="1"/>
  <c r="AJ1139" i="12"/>
  <c r="D2801" i="13" s="1"/>
  <c r="AI2085" i="12"/>
  <c r="C1855" i="13" s="1"/>
  <c r="AI2089" i="12"/>
  <c r="C1851" i="13" s="1"/>
  <c r="AJ3673" i="12"/>
  <c r="D267" i="13" s="1"/>
  <c r="AJ2031" i="12"/>
  <c r="D1909" i="13" s="1"/>
  <c r="AI1473" i="12"/>
  <c r="C2467" i="13" s="1"/>
  <c r="AJ2947" i="12"/>
  <c r="D993" i="13" s="1"/>
  <c r="AI3558" i="12"/>
  <c r="C382" i="13" s="1"/>
  <c r="AI2192" i="12"/>
  <c r="C1748" i="13" s="1"/>
  <c r="AJ167" i="12"/>
  <c r="D3773" i="13" s="1"/>
  <c r="AJ748" i="12"/>
  <c r="D3192" i="13" s="1"/>
  <c r="AI2839" i="12"/>
  <c r="C1101" i="13" s="1"/>
  <c r="AI3302" i="12"/>
  <c r="C638" i="13" s="1"/>
  <c r="AI2478" i="12"/>
  <c r="C1462" i="13" s="1"/>
  <c r="AJ1881" i="12"/>
  <c r="D2059" i="13" s="1"/>
  <c r="AJ339" i="12"/>
  <c r="D3601" i="13" s="1"/>
  <c r="AJ1373" i="12"/>
  <c r="D2567" i="13" s="1"/>
  <c r="AI2544" i="12"/>
  <c r="C1396" i="13" s="1"/>
  <c r="AI1695" i="12"/>
  <c r="C2245" i="13" s="1"/>
  <c r="AI1027" i="12"/>
  <c r="C2913" i="13" s="1"/>
  <c r="AJ651" i="12"/>
  <c r="D3289" i="13" s="1"/>
  <c r="AJ1300" i="12"/>
  <c r="D2640" i="13" s="1"/>
  <c r="AI1990" i="12"/>
  <c r="C1950" i="13" s="1"/>
  <c r="AJ2004" i="12"/>
  <c r="D1936" i="13" s="1"/>
  <c r="AJ567" i="12"/>
  <c r="D3373" i="13" s="1"/>
  <c r="AI508" i="12"/>
  <c r="C3432" i="13" s="1"/>
  <c r="AJ2386" i="12"/>
  <c r="D1554" i="13" s="1"/>
  <c r="AI1925" i="12"/>
  <c r="C2015" i="13" s="1"/>
  <c r="AI580" i="12"/>
  <c r="C3360" i="13" s="1"/>
  <c r="AJ631" i="12"/>
  <c r="D3309" i="13" s="1"/>
  <c r="AI1215" i="12"/>
  <c r="C2725" i="13" s="1"/>
  <c r="AI1490" i="12"/>
  <c r="C2450" i="13" s="1"/>
  <c r="AI2801" i="12"/>
  <c r="C1139" i="13" s="1"/>
  <c r="AI3593" i="12"/>
  <c r="C347" i="13" s="1"/>
  <c r="AJ2695" i="12"/>
  <c r="D1245" i="13" s="1"/>
  <c r="AJ2899" i="12"/>
  <c r="D1041" i="13" s="1"/>
  <c r="AJ2170" i="12"/>
  <c r="D1770" i="13" s="1"/>
  <c r="AI444" i="12"/>
  <c r="C3496" i="13" s="1"/>
  <c r="AJ2204" i="12"/>
  <c r="D1736" i="13" s="1"/>
  <c r="AI2556" i="12"/>
  <c r="C1384" i="13" s="1"/>
  <c r="AJ1849" i="12"/>
  <c r="D2091" i="13" s="1"/>
  <c r="AJ2757" i="12"/>
  <c r="D1183" i="13" s="1"/>
  <c r="AI2963" i="12"/>
  <c r="C977" i="13" s="1"/>
  <c r="AI1837" i="12"/>
  <c r="C2103" i="13" s="1"/>
  <c r="AJ877" i="12"/>
  <c r="D3063" i="13" s="1"/>
  <c r="AJ3309" i="12"/>
  <c r="D631" i="13" s="1"/>
  <c r="AJ168" i="12"/>
  <c r="D3772" i="13" s="1"/>
  <c r="AI1457" i="12"/>
  <c r="C2483" i="13" s="1"/>
  <c r="AJ1487" i="12"/>
  <c r="D2453" i="13" s="1"/>
  <c r="AI2607" i="12"/>
  <c r="C1333" i="13" s="1"/>
  <c r="AJ1545" i="12"/>
  <c r="D2395" i="13" s="1"/>
  <c r="AI428" i="12"/>
  <c r="C3512" i="13" s="1"/>
  <c r="AI1531" i="12"/>
  <c r="C2409" i="13" s="1"/>
  <c r="AI868" i="12"/>
  <c r="C3072" i="13" s="1"/>
  <c r="AI1085" i="12"/>
  <c r="C2855" i="13" s="1"/>
  <c r="AI1670" i="12"/>
  <c r="C2270" i="13" s="1"/>
  <c r="AI2679" i="12"/>
  <c r="C1261" i="13" s="1"/>
  <c r="AI2368" i="12"/>
  <c r="C1572" i="13" s="1"/>
  <c r="AJ2988" i="12"/>
  <c r="D952" i="13" s="1"/>
  <c r="AI1165" i="12"/>
  <c r="C2775" i="13" s="1"/>
  <c r="AI845" i="12"/>
  <c r="C3095" i="13" s="1"/>
  <c r="AJ2637" i="12"/>
  <c r="D1303" i="13" s="1"/>
  <c r="AJ637" i="12"/>
  <c r="D3303" i="13" s="1"/>
  <c r="AI976" i="12"/>
  <c r="C2964" i="13" s="1"/>
  <c r="AI960" i="12"/>
  <c r="C2980" i="13" s="1"/>
  <c r="AI249" i="12"/>
  <c r="C3691" i="13" s="1"/>
  <c r="AJ2176" i="12"/>
  <c r="D1764" i="13" s="1"/>
  <c r="AJ390" i="12"/>
  <c r="D3550" i="13" s="1"/>
  <c r="AI2603" i="12"/>
  <c r="C1337" i="13" s="1"/>
  <c r="AJ2814" i="12"/>
  <c r="D1126" i="13" s="1"/>
  <c r="AI739" i="12"/>
  <c r="C3201" i="13" s="1"/>
  <c r="AJ204" i="12"/>
  <c r="D3736" i="13" s="1"/>
  <c r="AI1129" i="12"/>
  <c r="C2811" i="13" s="1"/>
  <c r="AI2253" i="12"/>
  <c r="C1687" i="13" s="1"/>
  <c r="AI284" i="12"/>
  <c r="C3656" i="13" s="1"/>
  <c r="AI2967" i="12"/>
  <c r="C973" i="13" s="1"/>
  <c r="AJ1062" i="12"/>
  <c r="D2878" i="13" s="1"/>
  <c r="AI2198" i="12"/>
  <c r="C1742" i="13" s="1"/>
  <c r="AJ640" i="12"/>
  <c r="D3300" i="13" s="1"/>
  <c r="AJ2144" i="12"/>
  <c r="D1796" i="13" s="1"/>
  <c r="AJ2219" i="12"/>
  <c r="D1721" i="13" s="1"/>
  <c r="AJ2830" i="12"/>
  <c r="D1110" i="13" s="1"/>
  <c r="AJ1337" i="12"/>
  <c r="D2603" i="13" s="1"/>
  <c r="AJ873" i="12"/>
  <c r="D3067" i="13" s="1"/>
  <c r="AJ1831" i="12"/>
  <c r="D2109" i="13" s="1"/>
  <c r="AJ2836" i="12"/>
  <c r="D1104" i="13" s="1"/>
  <c r="AI1840" i="12"/>
  <c r="C2100" i="13" s="1"/>
  <c r="AI513" i="12"/>
  <c r="C3427" i="13" s="1"/>
  <c r="AJ694" i="12"/>
  <c r="D3246" i="13" s="1"/>
  <c r="AI2529" i="12"/>
  <c r="C1411" i="13" s="1"/>
  <c r="AI1738" i="12"/>
  <c r="C2202" i="13" s="1"/>
  <c r="AJ1985" i="12"/>
  <c r="D1955" i="13" s="1"/>
  <c r="AI2850" i="12"/>
  <c r="C1090" i="13" s="1"/>
  <c r="AI2080" i="12"/>
  <c r="C1860" i="13" s="1"/>
  <c r="AJ3410" i="12"/>
  <c r="D530" i="13" s="1"/>
  <c r="AJ3734" i="12"/>
  <c r="D206" i="13" s="1"/>
  <c r="AJ2570" i="12"/>
  <c r="D1370" i="13" s="1"/>
  <c r="AI3056" i="12"/>
  <c r="C884" i="13" s="1"/>
  <c r="AI1873" i="12"/>
  <c r="C2067" i="13" s="1"/>
  <c r="AI2235" i="12"/>
  <c r="C1705" i="13" s="1"/>
  <c r="AI1717" i="12"/>
  <c r="C2223" i="13" s="1"/>
  <c r="AI771" i="12"/>
  <c r="C3169" i="13" s="1"/>
  <c r="AJ2779" i="12"/>
  <c r="D1161" i="13" s="1"/>
  <c r="AJ1798" i="12"/>
  <c r="D2142" i="13" s="1"/>
  <c r="AJ1853" i="12"/>
  <c r="D2087" i="13" s="1"/>
  <c r="AJ316" i="12"/>
  <c r="D3624" i="13" s="1"/>
  <c r="AI287" i="12"/>
  <c r="C3653" i="13" s="1"/>
  <c r="AJ1546" i="12"/>
  <c r="D2394" i="13" s="1"/>
  <c r="AI1702" i="12"/>
  <c r="C2238" i="13" s="1"/>
  <c r="AJ3313" i="12"/>
  <c r="D627" i="13" s="1"/>
  <c r="AI1552" i="12"/>
  <c r="C2388" i="13" s="1"/>
  <c r="AJ2151" i="12"/>
  <c r="D1789" i="13" s="1"/>
  <c r="AI676" i="12"/>
  <c r="C3264" i="13" s="1"/>
  <c r="AI152" i="12"/>
  <c r="C3788" i="13" s="1"/>
  <c r="AI386" i="12"/>
  <c r="C3554" i="13" s="1"/>
  <c r="AJ2500" i="12"/>
  <c r="D1440" i="13" s="1"/>
  <c r="AI798" i="12"/>
  <c r="C3142" i="13" s="1"/>
  <c r="AJ388" i="12"/>
  <c r="D3552" i="13" s="1"/>
  <c r="AI1728" i="12"/>
  <c r="C2212" i="13" s="1"/>
  <c r="AJ3501" i="12"/>
  <c r="D439" i="13" s="1"/>
  <c r="AJ1384" i="12"/>
  <c r="D2556" i="13" s="1"/>
  <c r="AI2610" i="12"/>
  <c r="C1330" i="13" s="1"/>
  <c r="AI525" i="12"/>
  <c r="C3415" i="13" s="1"/>
  <c r="AI836" i="12"/>
  <c r="C3104" i="13" s="1"/>
  <c r="AI2118" i="12"/>
  <c r="C1822" i="13" s="1"/>
  <c r="AI1253" i="12"/>
  <c r="C2687" i="13" s="1"/>
  <c r="AI980" i="12"/>
  <c r="C2960" i="13" s="1"/>
  <c r="AI946" i="12"/>
  <c r="C2994" i="13" s="1"/>
  <c r="AI2864" i="12"/>
  <c r="C1076" i="13" s="1"/>
  <c r="AJ2026" i="12"/>
  <c r="D1914" i="13" s="1"/>
  <c r="AJ3016" i="12"/>
  <c r="D924" i="13" s="1"/>
  <c r="AJ1095" i="12"/>
  <c r="D2845" i="13" s="1"/>
  <c r="AI643" i="12"/>
  <c r="C3297" i="13" s="1"/>
  <c r="AJ3596" i="12"/>
  <c r="D344" i="13" s="1"/>
  <c r="AJ2756" i="12"/>
  <c r="D1184" i="13" s="1"/>
  <c r="AI2305" i="12"/>
  <c r="C1635" i="13" s="1"/>
  <c r="AI3915" i="12"/>
  <c r="C25" i="13" s="1"/>
  <c r="AI3724" i="12"/>
  <c r="C216" i="13" s="1"/>
  <c r="AI1594" i="12"/>
  <c r="C2346" i="13" s="1"/>
  <c r="AI901" i="12"/>
  <c r="C3039" i="13" s="1"/>
  <c r="AI3726" i="12"/>
  <c r="C214" i="13" s="1"/>
  <c r="AI662" i="12"/>
  <c r="C3278" i="13" s="1"/>
  <c r="AI1922" i="12"/>
  <c r="C2018" i="13" s="1"/>
  <c r="AI1279" i="12"/>
  <c r="C2661" i="13" s="1"/>
  <c r="AJ824" i="12"/>
  <c r="D3116" i="13" s="1"/>
  <c r="AI3126" i="12"/>
  <c r="C814" i="13" s="1"/>
  <c r="AJ1065" i="12"/>
  <c r="D2875" i="13" s="1"/>
  <c r="AI1187" i="12"/>
  <c r="C2753" i="13" s="1"/>
  <c r="AJ872" i="12"/>
  <c r="D3068" i="13" s="1"/>
  <c r="AI1956" i="12"/>
  <c r="C1984" i="13" s="1"/>
  <c r="AI704" i="12"/>
  <c r="C3236" i="13" s="1"/>
  <c r="AJ1413" i="12"/>
  <c r="D2527" i="13" s="1"/>
  <c r="AI577" i="12"/>
  <c r="C3363" i="13" s="1"/>
  <c r="AJ2684" i="12"/>
  <c r="D1256" i="13" s="1"/>
  <c r="AI2329" i="12"/>
  <c r="C1611" i="13" s="1"/>
  <c r="AI2340" i="12"/>
  <c r="C1600" i="13" s="1"/>
  <c r="AI2750" i="12"/>
  <c r="C1190" i="13" s="1"/>
  <c r="AI2364" i="12"/>
  <c r="C1576" i="13" s="1"/>
  <c r="AI1819" i="12"/>
  <c r="C2121" i="13" s="1"/>
  <c r="AJ827" i="12"/>
  <c r="D3113" i="13" s="1"/>
  <c r="AJ2171" i="12"/>
  <c r="D1769" i="13" s="1"/>
  <c r="AJ356" i="12"/>
  <c r="D3584" i="13" s="1"/>
  <c r="AI1488" i="12"/>
  <c r="C2452" i="13" s="1"/>
  <c r="AI1902" i="12"/>
  <c r="C2038" i="13" s="1"/>
  <c r="AJ2015" i="12"/>
  <c r="D1925" i="13" s="1"/>
  <c r="AJ2803" i="12"/>
  <c r="D1137" i="13" s="1"/>
  <c r="AI2363" i="12"/>
  <c r="C1577" i="13" s="1"/>
  <c r="AJ1480" i="12"/>
  <c r="D2460" i="13" s="1"/>
  <c r="AJ578" i="12"/>
  <c r="D3362" i="13" s="1"/>
  <c r="AJ947" i="12"/>
  <c r="D2993" i="13" s="1"/>
  <c r="AI2965" i="12"/>
  <c r="C975" i="13" s="1"/>
  <c r="AI1059" i="12"/>
  <c r="C2881" i="13" s="1"/>
  <c r="AJ193" i="12"/>
  <c r="D3747" i="13" s="1"/>
  <c r="AJ1588" i="12"/>
  <c r="D2352" i="13" s="1"/>
  <c r="AJ2760" i="12"/>
  <c r="D1180" i="13" s="1"/>
  <c r="AJ1184" i="12"/>
  <c r="D2756" i="13" s="1"/>
  <c r="AJ2388" i="12"/>
  <c r="D1552" i="13" s="1"/>
  <c r="AJ1274" i="12"/>
  <c r="D2666" i="13" s="1"/>
  <c r="AI2143" i="12"/>
  <c r="C1797" i="13" s="1"/>
  <c r="AI1347" i="12"/>
  <c r="C2593" i="13" s="1"/>
  <c r="AI870" i="12"/>
  <c r="C3070" i="13" s="1"/>
  <c r="AI1963" i="12"/>
  <c r="C1977" i="13" s="1"/>
  <c r="AJ2470" i="12"/>
  <c r="D1470" i="13" s="1"/>
  <c r="AI3130" i="12"/>
  <c r="C810" i="13" s="1"/>
  <c r="AI3316" i="12"/>
  <c r="C624" i="13" s="1"/>
  <c r="AJ407" i="12"/>
  <c r="D3533" i="13" s="1"/>
  <c r="AJ2050" i="12"/>
  <c r="D1890" i="13" s="1"/>
  <c r="AJ746" i="12"/>
  <c r="D3194" i="13" s="1"/>
  <c r="AJ373" i="12"/>
  <c r="D3567" i="13" s="1"/>
  <c r="AJ394" i="12"/>
  <c r="D3546" i="13" s="1"/>
  <c r="AI2817" i="12"/>
  <c r="C1123" i="13" s="1"/>
  <c r="AI2439" i="12"/>
  <c r="C1501" i="13" s="1"/>
  <c r="AJ1921" i="12"/>
  <c r="D2019" i="13" s="1"/>
  <c r="AJ611" i="12"/>
  <c r="D3329" i="13" s="1"/>
  <c r="AI2418" i="12"/>
  <c r="C1522" i="13" s="1"/>
  <c r="AI524" i="12"/>
  <c r="C3416" i="13" s="1"/>
  <c r="AJ2840" i="12"/>
  <c r="D1100" i="13" s="1"/>
  <c r="AI2361" i="12"/>
  <c r="C1579" i="13" s="1"/>
  <c r="AJ2044" i="12"/>
  <c r="D1896" i="13" s="1"/>
  <c r="AJ3421" i="12"/>
  <c r="D519" i="13" s="1"/>
  <c r="AI1176" i="12"/>
  <c r="C2764" i="13" s="1"/>
  <c r="AJ2496" i="12"/>
  <c r="D1444" i="13" s="1"/>
  <c r="AJ989" i="12"/>
  <c r="D2951" i="13" s="1"/>
  <c r="AI2895" i="12"/>
  <c r="C1045" i="13" s="1"/>
  <c r="AJ2826" i="12"/>
  <c r="D1114" i="13" s="1"/>
  <c r="AI1868" i="12"/>
  <c r="C2072" i="13" s="1"/>
  <c r="AI2896" i="12"/>
  <c r="C1044" i="13" s="1"/>
  <c r="AJ416" i="12"/>
  <c r="D3524" i="13" s="1"/>
  <c r="AI1189" i="12"/>
  <c r="C2751" i="13" s="1"/>
  <c r="AJ2964" i="12"/>
  <c r="D976" i="13" s="1"/>
  <c r="AJ2516" i="12"/>
  <c r="D1424" i="13" s="1"/>
  <c r="AJ861" i="12"/>
  <c r="D3079" i="13" s="1"/>
  <c r="AJ2188" i="12"/>
  <c r="D1752" i="13" s="1"/>
  <c r="AI1456" i="12"/>
  <c r="C2484" i="13" s="1"/>
  <c r="AI277" i="12"/>
  <c r="C3663" i="13" s="1"/>
  <c r="AI917" i="12"/>
  <c r="C3023" i="13" s="1"/>
  <c r="AJ3770" i="12"/>
  <c r="D170" i="13" s="1"/>
  <c r="AI3398" i="12"/>
  <c r="C542" i="13" s="1"/>
  <c r="AJ457" i="12"/>
  <c r="D3483" i="13" s="1"/>
  <c r="AI1338" i="12"/>
  <c r="C2602" i="13" s="1"/>
  <c r="AJ280" i="12"/>
  <c r="D3660" i="13" s="1"/>
  <c r="AJ3300" i="12"/>
  <c r="D640" i="13" s="1"/>
  <c r="AI2560" i="12"/>
  <c r="C1380" i="13" s="1"/>
  <c r="AI2325" i="12"/>
  <c r="C1615" i="13" s="1"/>
  <c r="AJ1763" i="12"/>
  <c r="D2177" i="13" s="1"/>
  <c r="AJ1483" i="12"/>
  <c r="D2457" i="13" s="1"/>
  <c r="AI2910" i="12"/>
  <c r="C1030" i="13" s="1"/>
  <c r="AI3305" i="12"/>
  <c r="C635" i="13" s="1"/>
  <c r="AI1015" i="12"/>
  <c r="C2925" i="13" s="1"/>
  <c r="AI1374" i="12"/>
  <c r="C2566" i="13" s="1"/>
  <c r="AJ205" i="12"/>
  <c r="D3735" i="13" s="1"/>
  <c r="AI420" i="12"/>
  <c r="C3520" i="13" s="1"/>
  <c r="AH3933" i="12"/>
  <c r="AI2857" i="12"/>
  <c r="C1083" i="13" s="1"/>
  <c r="AJ2949" i="12"/>
  <c r="D991" i="13" s="1"/>
  <c r="AH2505" i="12"/>
  <c r="AI2505" i="12" s="1"/>
  <c r="C1435" i="13" s="1"/>
  <c r="AJ3379" i="12"/>
  <c r="D561" i="13" s="1"/>
  <c r="AH3530" i="12"/>
  <c r="AI3530" i="12" s="1"/>
  <c r="C410" i="13" s="1"/>
  <c r="AH3220" i="12"/>
  <c r="AJ3220" i="12" s="1"/>
  <c r="D720" i="13" s="1"/>
  <c r="AH3402" i="12"/>
  <c r="AJ3402" i="12" s="1"/>
  <c r="D538" i="13" s="1"/>
  <c r="AH2430" i="12"/>
  <c r="AI213" i="12"/>
  <c r="C3727" i="13" s="1"/>
  <c r="AJ2979" i="12"/>
  <c r="D961" i="13" s="1"/>
  <c r="AI2956" i="12"/>
  <c r="C984" i="13" s="1"/>
  <c r="AI3654" i="12"/>
  <c r="C286" i="13" s="1"/>
  <c r="AI3165" i="12"/>
  <c r="C775" i="13" s="1"/>
  <c r="AJ2444" i="12"/>
  <c r="D1496" i="13" s="1"/>
  <c r="AI1299" i="12"/>
  <c r="C2641" i="13" s="1"/>
  <c r="AI602" i="12"/>
  <c r="C3338" i="13" s="1"/>
  <c r="AI1093" i="12"/>
  <c r="C2847" i="13" s="1"/>
  <c r="AJ583" i="12"/>
  <c r="D3357" i="13" s="1"/>
  <c r="AI3385" i="12"/>
  <c r="C555" i="13" s="1"/>
  <c r="AI1028" i="12"/>
  <c r="C2912" i="13" s="1"/>
  <c r="AI2245" i="12"/>
  <c r="C1695" i="13" s="1"/>
  <c r="AI2099" i="12"/>
  <c r="C1841" i="13" s="1"/>
  <c r="AI362" i="12"/>
  <c r="C3578" i="13" s="1"/>
  <c r="AI2703" i="12"/>
  <c r="C1237" i="13" s="1"/>
  <c r="AJ1662" i="12"/>
  <c r="D2278" i="13" s="1"/>
  <c r="AJ1007" i="12"/>
  <c r="D2933" i="13" s="1"/>
  <c r="AJ1357" i="12"/>
  <c r="D2583" i="13" s="1"/>
  <c r="AI1796" i="12"/>
  <c r="C2144" i="13" s="1"/>
  <c r="AI793" i="12"/>
  <c r="C3147" i="13" s="1"/>
  <c r="AH2623" i="12"/>
  <c r="AJ2623" i="12" s="1"/>
  <c r="D1317" i="13" s="1"/>
  <c r="AI2098" i="12"/>
  <c r="C1842" i="13" s="1"/>
  <c r="AI2567" i="12"/>
  <c r="C1373" i="13" s="1"/>
  <c r="AI1492" i="12"/>
  <c r="C2448" i="13" s="1"/>
  <c r="AI2401" i="12"/>
  <c r="C1539" i="13" s="1"/>
  <c r="AJ3105" i="12"/>
  <c r="D835" i="13" s="1"/>
  <c r="AJ1882" i="12"/>
  <c r="D2058" i="13" s="1"/>
  <c r="AI3017" i="12"/>
  <c r="C923" i="13" s="1"/>
  <c r="AJ2785" i="12"/>
  <c r="D1155" i="13" s="1"/>
  <c r="AJ1302" i="12"/>
  <c r="D2638" i="13" s="1"/>
  <c r="AJ814" i="12"/>
  <c r="D3126" i="13" s="1"/>
  <c r="AI1266" i="12"/>
  <c r="C2674" i="13" s="1"/>
  <c r="AJ1982" i="12"/>
  <c r="D1958" i="13" s="1"/>
  <c r="AI923" i="12"/>
  <c r="C3017" i="13" s="1"/>
  <c r="AJ1072" i="12"/>
  <c r="D2868" i="13" s="1"/>
  <c r="AJ1202" i="12"/>
  <c r="D2738" i="13" s="1"/>
  <c r="AJ2138" i="12"/>
  <c r="D1802" i="13" s="1"/>
  <c r="AJ738" i="12"/>
  <c r="D3202" i="13" s="1"/>
  <c r="AJ2674" i="12"/>
  <c r="D1266" i="13" s="1"/>
  <c r="AJ943" i="12"/>
  <c r="D2997" i="13" s="1"/>
  <c r="AJ2311" i="12"/>
  <c r="D1629" i="13" s="1"/>
  <c r="AI752" i="12"/>
  <c r="C3188" i="13" s="1"/>
  <c r="AJ1053" i="12"/>
  <c r="D2887" i="13" s="1"/>
  <c r="AJ541" i="12"/>
  <c r="D3399" i="13" s="1"/>
  <c r="AI678" i="12"/>
  <c r="C3262" i="13" s="1"/>
  <c r="AI937" i="12"/>
  <c r="C3003" i="13" s="1"/>
  <c r="AJ823" i="12"/>
  <c r="D3117" i="13" s="1"/>
  <c r="AI3702" i="12"/>
  <c r="C238" i="13" s="1"/>
  <c r="AI3394" i="12"/>
  <c r="C546" i="13" s="1"/>
  <c r="AJ1107" i="12"/>
  <c r="D2833" i="13" s="1"/>
  <c r="AJ1427" i="12"/>
  <c r="D2513" i="13" s="1"/>
  <c r="AI340" i="12"/>
  <c r="C3600" i="13" s="1"/>
  <c r="AJ1648" i="12"/>
  <c r="D2292" i="13" s="1"/>
  <c r="AJ2752" i="12"/>
  <c r="D1188" i="13" s="1"/>
  <c r="AJ1532" i="12"/>
  <c r="D2408" i="13" s="1"/>
  <c r="AI2609" i="12"/>
  <c r="C1331" i="13" s="1"/>
  <c r="AI458" i="12"/>
  <c r="C3482" i="13" s="1"/>
  <c r="AI3355" i="12"/>
  <c r="C585" i="13" s="1"/>
  <c r="AJ2717" i="12"/>
  <c r="D1223" i="13" s="1"/>
  <c r="AI1237" i="12"/>
  <c r="C2703" i="13" s="1"/>
  <c r="AJ1368" i="12"/>
  <c r="D2572" i="13" s="1"/>
  <c r="AI3568" i="12"/>
  <c r="C372" i="13" s="1"/>
  <c r="AI437" i="12"/>
  <c r="C3503" i="13" s="1"/>
  <c r="AJ1117" i="12"/>
  <c r="D2823" i="13" s="1"/>
  <c r="AJ1084" i="12"/>
  <c r="D2856" i="13" s="1"/>
  <c r="AJ281" i="12"/>
  <c r="D3659" i="13" s="1"/>
  <c r="AJ1135" i="12"/>
  <c r="D2805" i="13" s="1"/>
  <c r="AJ2904" i="12"/>
  <c r="D1036" i="13" s="1"/>
  <c r="AJ426" i="12"/>
  <c r="D3514" i="13" s="1"/>
  <c r="AJ1277" i="12"/>
  <c r="D2663" i="13" s="1"/>
  <c r="AJ2271" i="12"/>
  <c r="D1669" i="13" s="1"/>
  <c r="AJ2524" i="12"/>
  <c r="D1416" i="13" s="1"/>
  <c r="AI965" i="12"/>
  <c r="C2975" i="13" s="1"/>
  <c r="AJ355" i="12"/>
  <c r="D3585" i="13" s="1"/>
  <c r="AJ701" i="12"/>
  <c r="D3239" i="13" s="1"/>
  <c r="AI195" i="12"/>
  <c r="C3745" i="13" s="1"/>
  <c r="AJ366" i="12"/>
  <c r="D3574" i="13" s="1"/>
  <c r="AI472" i="12"/>
  <c r="C3468" i="13" s="1"/>
  <c r="AH3705" i="12"/>
  <c r="AH3134" i="12"/>
  <c r="AJ3134" i="12" s="1"/>
  <c r="D806" i="13" s="1"/>
  <c r="AH3575" i="12"/>
  <c r="AH3805" i="12"/>
  <c r="AJ3805" i="12" s="1"/>
  <c r="D135" i="13" s="1"/>
  <c r="AH2488" i="12"/>
  <c r="AH3561" i="12"/>
  <c r="AJ3561" i="12" s="1"/>
  <c r="D379" i="13" s="1"/>
  <c r="AH3719" i="12"/>
  <c r="AJ3719" i="12" s="1"/>
  <c r="D221" i="13" s="1"/>
  <c r="AJ2130" i="12"/>
  <c r="D1810" i="13" s="1"/>
  <c r="AH3740" i="12"/>
  <c r="AH2789" i="12"/>
  <c r="AJ2789" i="12" s="1"/>
  <c r="D1151" i="13" s="1"/>
  <c r="AH3157" i="12"/>
  <c r="AH3408" i="12"/>
  <c r="AJ3408" i="12" s="1"/>
  <c r="D532" i="13" s="1"/>
  <c r="AI1032" i="12"/>
  <c r="C2908" i="13" s="1"/>
  <c r="AJ2729" i="12"/>
  <c r="D1211" i="13" s="1"/>
  <c r="AI984" i="12"/>
  <c r="C2956" i="13" s="1"/>
  <c r="AJ755" i="12"/>
  <c r="D3185" i="13" s="1"/>
  <c r="AJ1679" i="12"/>
  <c r="D2261" i="13" s="1"/>
  <c r="AI837" i="12"/>
  <c r="C3103" i="13" s="1"/>
  <c r="AI3045" i="12"/>
  <c r="C895" i="13" s="1"/>
  <c r="AI2196" i="12"/>
  <c r="C1744" i="13" s="1"/>
  <c r="AI3090" i="12"/>
  <c r="C850" i="13" s="1"/>
  <c r="AI2489" i="12"/>
  <c r="C1451" i="13" s="1"/>
  <c r="AI1099" i="12"/>
  <c r="C2841" i="13" s="1"/>
  <c r="AI2659" i="12"/>
  <c r="C1281" i="13" s="1"/>
  <c r="AI1349" i="12"/>
  <c r="C2591" i="13" s="1"/>
  <c r="AJ2720" i="12"/>
  <c r="D1220" i="13" s="1"/>
  <c r="AJ346" i="12"/>
  <c r="D3594" i="13" s="1"/>
  <c r="AI1278" i="12"/>
  <c r="C2662" i="13" s="1"/>
  <c r="AI1877" i="12"/>
  <c r="C2063" i="13" s="1"/>
  <c r="AI3197" i="12"/>
  <c r="C743" i="13" s="1"/>
  <c r="AI412" i="12"/>
  <c r="C3528" i="13" s="1"/>
  <c r="AJ1499" i="12"/>
  <c r="D2441" i="13" s="1"/>
  <c r="AJ1816" i="12"/>
  <c r="D2124" i="13" s="1"/>
  <c r="AJ2619" i="12"/>
  <c r="D1321" i="13" s="1"/>
  <c r="AJ1406" i="12"/>
  <c r="D2534" i="13" s="1"/>
  <c r="AJ1607" i="12"/>
  <c r="D2333" i="13" s="1"/>
  <c r="AI436" i="12"/>
  <c r="C3504" i="13" s="1"/>
  <c r="AI447" i="12"/>
  <c r="C3493" i="13" s="1"/>
  <c r="AI1255" i="12"/>
  <c r="C2685" i="13" s="1"/>
  <c r="AI801" i="12"/>
  <c r="C3139" i="13" s="1"/>
  <c r="AI1265" i="12"/>
  <c r="C2675" i="13" s="1"/>
  <c r="AJ1335" i="12"/>
  <c r="D2605" i="13" s="1"/>
  <c r="AJ3880" i="12"/>
  <c r="D60" i="13" s="1"/>
  <c r="AJ2604" i="12"/>
  <c r="D1336" i="13" s="1"/>
  <c r="AI337" i="12"/>
  <c r="C3603" i="13" s="1"/>
  <c r="AI2856" i="12"/>
  <c r="C1084" i="13" s="1"/>
  <c r="AI843" i="12"/>
  <c r="C3097" i="13" s="1"/>
  <c r="AJ1080" i="12"/>
  <c r="D2860" i="13" s="1"/>
  <c r="AJ267" i="12"/>
  <c r="D3673" i="13" s="1"/>
  <c r="AJ604" i="12"/>
  <c r="D3336" i="13" s="1"/>
  <c r="AI2983" i="12"/>
  <c r="C957" i="13" s="1"/>
  <c r="AI1904" i="12"/>
  <c r="C2036" i="13" s="1"/>
  <c r="AJ1931" i="12"/>
  <c r="D2009" i="13" s="1"/>
  <c r="AJ1132" i="12"/>
  <c r="D2808" i="13" s="1"/>
  <c r="AJ2400" i="12"/>
  <c r="D1540" i="13" s="1"/>
  <c r="AJ875" i="12"/>
  <c r="D3065" i="13" s="1"/>
  <c r="AJ3311" i="12"/>
  <c r="D629" i="13" s="1"/>
  <c r="AI2141" i="12"/>
  <c r="C1799" i="13" s="1"/>
  <c r="AI620" i="12"/>
  <c r="C3320" i="13" s="1"/>
  <c r="AI666" i="12"/>
  <c r="C3274" i="13" s="1"/>
  <c r="AJ885" i="12"/>
  <c r="D3055" i="13" s="1"/>
  <c r="AJ2095" i="12"/>
  <c r="D1845" i="13" s="1"/>
  <c r="AI3064" i="12"/>
  <c r="C876" i="13" s="1"/>
  <c r="AJ2159" i="12"/>
  <c r="D1781" i="13" s="1"/>
  <c r="AJ2048" i="12"/>
  <c r="D1892" i="13" s="1"/>
  <c r="AJ2517" i="12"/>
  <c r="D1423" i="13" s="1"/>
  <c r="AJ503" i="12"/>
  <c r="D3437" i="13" s="1"/>
  <c r="AI1944" i="12"/>
  <c r="C1996" i="13" s="1"/>
  <c r="AJ551" i="12"/>
  <c r="D3389" i="13" s="1"/>
  <c r="AJ379" i="12"/>
  <c r="D3561" i="13" s="1"/>
  <c r="AI2348" i="12"/>
  <c r="C1592" i="13" s="1"/>
  <c r="AI276" i="12"/>
  <c r="C3664" i="13" s="1"/>
  <c r="AI3520" i="12"/>
  <c r="C420" i="13" s="1"/>
  <c r="AJ1314" i="12"/>
  <c r="D2626" i="13" s="1"/>
  <c r="AI3569" i="12"/>
  <c r="C371" i="13" s="1"/>
  <c r="AJ3647" i="12"/>
  <c r="D293" i="13" s="1"/>
  <c r="AJ1773" i="12"/>
  <c r="D2167" i="13" s="1"/>
  <c r="AI2275" i="12"/>
  <c r="C1665" i="13" s="1"/>
  <c r="AJ586" i="12"/>
  <c r="D3354" i="13" s="1"/>
  <c r="AJ2061" i="12"/>
  <c r="D1879" i="13" s="1"/>
  <c r="AJ2749" i="12"/>
  <c r="D1191" i="13" s="1"/>
  <c r="AI298" i="12"/>
  <c r="C3642" i="13" s="1"/>
  <c r="AJ2425" i="12"/>
  <c r="D1515" i="13" s="1"/>
  <c r="AI3125" i="12"/>
  <c r="C815" i="13" s="1"/>
  <c r="AI527" i="12"/>
  <c r="C3413" i="13" s="1"/>
  <c r="AH3497" i="12"/>
  <c r="AI3497" i="12" s="1"/>
  <c r="C443" i="13" s="1"/>
  <c r="AH3786" i="12"/>
  <c r="AI3786" i="12" s="1"/>
  <c r="C154" i="13" s="1"/>
  <c r="AH3031" i="12"/>
  <c r="AJ3031" i="12" s="1"/>
  <c r="D909" i="13" s="1"/>
  <c r="AH3785" i="12"/>
  <c r="AH3123" i="12"/>
  <c r="AI3123" i="12" s="1"/>
  <c r="C817" i="13" s="1"/>
  <c r="AH3013" i="12"/>
  <c r="AI3013" i="12" s="1"/>
  <c r="C927" i="13" s="1"/>
  <c r="AH3158" i="12"/>
  <c r="AI3158" i="12" s="1"/>
  <c r="C782" i="13" s="1"/>
  <c r="AH3720" i="12"/>
  <c r="AH3343" i="12"/>
  <c r="AJ3343" i="12" s="1"/>
  <c r="D597" i="13" s="1"/>
  <c r="AH2886" i="12"/>
  <c r="AJ2886" i="12" s="1"/>
  <c r="D1054" i="13" s="1"/>
  <c r="AH3818" i="12"/>
  <c r="AJ3818" i="12" s="1"/>
  <c r="D122" i="13" s="1"/>
  <c r="AH2334" i="12"/>
  <c r="AH2591" i="12"/>
  <c r="AJ2591" i="12" s="1"/>
  <c r="D1349" i="13" s="1"/>
  <c r="AH3544" i="12"/>
  <c r="AH3564" i="12"/>
  <c r="AJ3564" i="12" s="1"/>
  <c r="D376" i="13" s="1"/>
  <c r="AH3783" i="12"/>
  <c r="AJ3783" i="12" s="1"/>
  <c r="D157" i="13" s="1"/>
  <c r="AH3455" i="12"/>
  <c r="AJ3455" i="12" s="1"/>
  <c r="D485" i="13" s="1"/>
  <c r="AH3156" i="12"/>
  <c r="AI3156" i="12" s="1"/>
  <c r="C784" i="13" s="1"/>
  <c r="AH3694" i="12"/>
  <c r="AI3694" i="12" s="1"/>
  <c r="C246" i="13" s="1"/>
  <c r="AH3495" i="12"/>
  <c r="AH2974" i="12"/>
  <c r="AJ2974" i="12" s="1"/>
  <c r="D966" i="13" s="1"/>
  <c r="AH3551" i="12"/>
  <c r="AH3283" i="12"/>
  <c r="AJ3283" i="12" s="1"/>
  <c r="D657" i="13" s="1"/>
  <c r="AH3096" i="12"/>
  <c r="AJ3096" i="12" s="1"/>
  <c r="D844" i="13" s="1"/>
  <c r="AH3415" i="12"/>
  <c r="AI3415" i="12" s="1"/>
  <c r="C525" i="13" s="1"/>
  <c r="AH3842" i="12"/>
  <c r="AJ3842" i="12" s="1"/>
  <c r="D98" i="13" s="1"/>
  <c r="AH3480" i="12"/>
  <c r="AJ3480" i="12" s="1"/>
  <c r="D460" i="13" s="1"/>
  <c r="AI671" i="12"/>
  <c r="C3269" i="13" s="1"/>
  <c r="AH3777" i="12"/>
  <c r="AI3777" i="12" s="1"/>
  <c r="C163" i="13" s="1"/>
  <c r="AH2475" i="12"/>
  <c r="AI2475" i="12" s="1"/>
  <c r="C1465" i="13" s="1"/>
  <c r="AH3178" i="12"/>
  <c r="AJ3178" i="12" s="1"/>
  <c r="D762" i="13" s="1"/>
  <c r="AH3797" i="12"/>
  <c r="AH3667" i="12"/>
  <c r="AI3667" i="12" s="1"/>
  <c r="C273" i="13" s="1"/>
  <c r="AH2552" i="12"/>
  <c r="AJ2552" i="12" s="1"/>
  <c r="D1388" i="13" s="1"/>
  <c r="AH3563" i="12"/>
  <c r="AJ3563" i="12" s="1"/>
  <c r="D377" i="13" s="1"/>
  <c r="AH3852" i="12"/>
  <c r="AH3451" i="12"/>
  <c r="AI3451" i="12" s="1"/>
  <c r="C489" i="13" s="1"/>
  <c r="AH2453" i="12"/>
  <c r="AH3692" i="12"/>
  <c r="AI3692" i="12" s="1"/>
  <c r="C248" i="13" s="1"/>
  <c r="AH3739" i="12"/>
  <c r="AJ3739" i="12" s="1"/>
  <c r="D201" i="13" s="1"/>
  <c r="AH3280" i="12"/>
  <c r="AJ3280" i="12" s="1"/>
  <c r="D660" i="13" s="1"/>
  <c r="AH3522" i="12"/>
  <c r="AJ3522" i="12" s="1"/>
  <c r="D418" i="13" s="1"/>
  <c r="AH3639" i="12"/>
  <c r="AJ3639" i="12" s="1"/>
  <c r="D301" i="13" s="1"/>
  <c r="AH3488" i="12"/>
  <c r="AH3146" i="12"/>
  <c r="AI3146" i="12" s="1"/>
  <c r="C794" i="13" s="1"/>
  <c r="AH2851" i="12"/>
  <c r="AJ2851" i="12" s="1"/>
  <c r="D1089" i="13" s="1"/>
  <c r="AH3670" i="12"/>
  <c r="AI3670" i="12" s="1"/>
  <c r="C270" i="13" s="1"/>
  <c r="AH3815" i="12"/>
  <c r="AI3815" i="12" s="1"/>
  <c r="C125" i="13" s="1"/>
  <c r="AH3848" i="12"/>
  <c r="AJ3848" i="12" s="1"/>
  <c r="D92" i="13" s="1"/>
  <c r="AH3468" i="12"/>
  <c r="AI3468" i="12" s="1"/>
  <c r="C472" i="13" s="1"/>
  <c r="AH2226" i="12"/>
  <c r="AI2226" i="12" s="1"/>
  <c r="C1714" i="13" s="1"/>
  <c r="AH3883" i="12"/>
  <c r="AH3846" i="12"/>
  <c r="AI3846" i="12" s="1"/>
  <c r="C94" i="13" s="1"/>
  <c r="AH3784" i="12"/>
  <c r="AJ3784" i="12" s="1"/>
  <c r="D156" i="13" s="1"/>
  <c r="AH3666" i="12"/>
  <c r="AI3666" i="12" s="1"/>
  <c r="C274" i="13" s="1"/>
  <c r="AH2586" i="12"/>
  <c r="AH3904" i="12"/>
  <c r="AI3904" i="12" s="1"/>
  <c r="C36" i="13" s="1"/>
  <c r="AH3886" i="12"/>
  <c r="AJ3886" i="12" s="1"/>
  <c r="D54" i="13" s="1"/>
  <c r="AH3646" i="12"/>
  <c r="AI3646" i="12" s="1"/>
  <c r="C294" i="13" s="1"/>
  <c r="AH3847" i="12"/>
  <c r="AH3614" i="12"/>
  <c r="AJ3614" i="12" s="1"/>
  <c r="D326" i="13" s="1"/>
  <c r="AH3922" i="12"/>
  <c r="AH3093" i="12"/>
  <c r="AJ3093" i="12" s="1"/>
  <c r="D847" i="13" s="1"/>
  <c r="AH3598" i="12"/>
  <c r="AH3548" i="12"/>
  <c r="AJ3548" i="12" s="1"/>
  <c r="D392" i="13" s="1"/>
  <c r="AJ2643" i="12"/>
  <c r="D1297" i="13" s="1"/>
  <c r="AH3656" i="12"/>
  <c r="AI3656" i="12" s="1"/>
  <c r="C284" i="13" s="1"/>
  <c r="AH3677" i="12"/>
  <c r="AH3462" i="12"/>
  <c r="AJ3462" i="12" s="1"/>
  <c r="D478" i="13" s="1"/>
  <c r="AH3671" i="12"/>
  <c r="AH2581" i="12"/>
  <c r="AI2581" i="12" s="1"/>
  <c r="C1359" i="13" s="1"/>
  <c r="AH3003" i="12"/>
  <c r="AH2905" i="12"/>
  <c r="AI2905" i="12" s="1"/>
  <c r="C1035" i="13" s="1"/>
  <c r="AH2066" i="12"/>
  <c r="AJ2066" i="12" s="1"/>
  <c r="D1874" i="13" s="1"/>
  <c r="AH2358" i="12"/>
  <c r="AI2358" i="12" s="1"/>
  <c r="C1582" i="13" s="1"/>
  <c r="AH3766" i="12"/>
  <c r="AH3142" i="12"/>
  <c r="AI3142" i="12" s="1"/>
  <c r="C798" i="13" s="1"/>
  <c r="AH3722" i="12"/>
  <c r="AI3722" i="12" s="1"/>
  <c r="C218" i="13" s="1"/>
  <c r="AH3908" i="12"/>
  <c r="AI3908" i="12" s="1"/>
  <c r="C32" i="13" s="1"/>
  <c r="AH2853" i="12"/>
  <c r="AH3214" i="12"/>
  <c r="AJ3214" i="12" s="1"/>
  <c r="D726" i="13" s="1"/>
  <c r="AH3930" i="12"/>
  <c r="AI3930" i="12" s="1"/>
  <c r="C10" i="13" s="1"/>
  <c r="AH3277" i="12"/>
  <c r="AJ3277" i="12" s="1"/>
  <c r="D663" i="13" s="1"/>
  <c r="AH2173" i="12"/>
  <c r="AI2173" i="12" s="1"/>
  <c r="C1767" i="13" s="1"/>
  <c r="AH3533" i="12"/>
  <c r="AJ3533" i="12" s="1"/>
  <c r="D407" i="13" s="1"/>
  <c r="AH2818" i="12"/>
  <c r="AJ2818" i="12" s="1"/>
  <c r="D1122" i="13" s="1"/>
  <c r="AH3693" i="12"/>
  <c r="AJ3693" i="12" s="1"/>
  <c r="D247" i="13" s="1"/>
  <c r="AH3365" i="12"/>
  <c r="AI3365" i="12" s="1"/>
  <c r="C575" i="13" s="1"/>
  <c r="AH3707" i="12"/>
  <c r="AI3707" i="12" s="1"/>
  <c r="C233" i="13" s="1"/>
  <c r="AH3202" i="12"/>
  <c r="AJ3202" i="12" s="1"/>
  <c r="D738" i="13" s="1"/>
  <c r="AH3655" i="12"/>
  <c r="AJ3655" i="12" s="1"/>
  <c r="D285" i="13" s="1"/>
  <c r="AH3383" i="12"/>
  <c r="AH3583" i="12"/>
  <c r="AJ3583" i="12" s="1"/>
  <c r="D357" i="13" s="1"/>
  <c r="AH3821" i="12"/>
  <c r="AJ3821" i="12" s="1"/>
  <c r="D119" i="13" s="1"/>
  <c r="AH3885" i="12"/>
  <c r="AJ3885" i="12" s="1"/>
  <c r="D55" i="13" s="1"/>
  <c r="AH3929" i="12"/>
  <c r="AH3589" i="12"/>
  <c r="AJ3589" i="12" s="1"/>
  <c r="D351" i="13" s="1"/>
  <c r="AH3769" i="12"/>
  <c r="AI3769" i="12" s="1"/>
  <c r="C171" i="13" s="1"/>
  <c r="AH3811" i="12"/>
  <c r="AI3811" i="12" s="1"/>
  <c r="C129" i="13" s="1"/>
  <c r="AH2447" i="12"/>
  <c r="AH3138" i="12"/>
  <c r="AI3138" i="12" s="1"/>
  <c r="C802" i="13" s="1"/>
  <c r="AH3806" i="12"/>
  <c r="AJ3806" i="12" s="1"/>
  <c r="D134" i="13" s="1"/>
  <c r="AH3475" i="12"/>
  <c r="AI3475" i="12" s="1"/>
  <c r="C465" i="13" s="1"/>
  <c r="AH3879" i="12"/>
  <c r="AJ3879" i="12" s="1"/>
  <c r="D61" i="13" s="1"/>
  <c r="AH3461" i="12"/>
  <c r="AI3461" i="12" s="1"/>
  <c r="C479" i="13" s="1"/>
  <c r="AH3819" i="12"/>
  <c r="AJ3819" i="12" s="1"/>
  <c r="D121" i="13" s="1"/>
  <c r="AH3478" i="12"/>
  <c r="AI3478" i="12" s="1"/>
  <c r="C462" i="13" s="1"/>
  <c r="AH3116" i="12"/>
  <c r="AH2394" i="12"/>
  <c r="AJ2394" i="12" s="1"/>
  <c r="D1546" i="13" s="1"/>
  <c r="AH3735" i="12"/>
  <c r="AJ3735" i="12" s="1"/>
  <c r="D205" i="13" s="1"/>
  <c r="AH2673" i="12"/>
  <c r="AI2673" i="12" s="1"/>
  <c r="C1267" i="13" s="1"/>
  <c r="AH2142" i="12"/>
  <c r="AJ2142" i="12" s="1"/>
  <c r="D1798" i="13" s="1"/>
  <c r="AH3711" i="12"/>
  <c r="AI3711" i="12" s="1"/>
  <c r="C229" i="13" s="1"/>
  <c r="AH3812" i="12"/>
  <c r="AJ3812" i="12" s="1"/>
  <c r="D128" i="13" s="1"/>
  <c r="AH3758" i="12"/>
  <c r="AI3758" i="12" s="1"/>
  <c r="C182" i="13" s="1"/>
  <c r="AH3863" i="12"/>
  <c r="AH3200" i="12"/>
  <c r="AJ3200" i="12" s="1"/>
  <c r="D740" i="13" s="1"/>
  <c r="AH3403" i="12"/>
  <c r="AH2913" i="12"/>
  <c r="AI2913" i="12" s="1"/>
  <c r="C1027" i="13" s="1"/>
  <c r="AH3167" i="12"/>
  <c r="AJ3167" i="12" s="1"/>
  <c r="D773" i="13" s="1"/>
  <c r="AH3927" i="12"/>
  <c r="AI3927" i="12" s="1"/>
  <c r="C13" i="13" s="1"/>
  <c r="AH3039" i="12"/>
  <c r="AI3039" i="12" s="1"/>
  <c r="C901" i="13" s="1"/>
  <c r="AH3698" i="12"/>
  <c r="AJ3698" i="12" s="1"/>
  <c r="D242" i="13" s="1"/>
  <c r="AH3822" i="12"/>
  <c r="AH3550" i="12"/>
  <c r="AI3550" i="12" s="1"/>
  <c r="C390" i="13" s="1"/>
  <c r="AH3144" i="12"/>
  <c r="AJ3144" i="12" s="1"/>
  <c r="D796" i="13" s="1"/>
  <c r="AH3359" i="12"/>
  <c r="AJ3359" i="12" s="1"/>
  <c r="D581" i="13" s="1"/>
  <c r="AH3774" i="12"/>
  <c r="AI3774" i="12" s="1"/>
  <c r="C166" i="13" s="1"/>
  <c r="AH3679" i="12"/>
  <c r="AJ3679" i="12" s="1"/>
  <c r="D261" i="13" s="1"/>
  <c r="AH2429" i="12"/>
  <c r="AJ2429" i="12" s="1"/>
  <c r="D1511" i="13" s="1"/>
  <c r="AH3741" i="12"/>
  <c r="AI3741" i="12" s="1"/>
  <c r="C199" i="13" s="1"/>
  <c r="AH3382" i="12"/>
  <c r="AH3432" i="12"/>
  <c r="AI3432" i="12" s="1"/>
  <c r="C508" i="13" s="1"/>
  <c r="AH3831" i="12"/>
  <c r="AH3173" i="12"/>
  <c r="AI3173" i="12" s="1"/>
  <c r="C767" i="13" s="1"/>
  <c r="AH2462" i="12"/>
  <c r="AI2462" i="12" s="1"/>
  <c r="C1478" i="13" s="1"/>
  <c r="AH3902" i="12"/>
  <c r="AJ3902" i="12" s="1"/>
  <c r="D38" i="13" s="1"/>
  <c r="AH3137" i="12"/>
  <c r="AJ3137" i="12" s="1"/>
  <c r="D803" i="13" s="1"/>
  <c r="AH3617" i="12"/>
  <c r="AI3617" i="12" s="1"/>
  <c r="C323" i="13" s="1"/>
  <c r="AH3906" i="12"/>
  <c r="AH3268" i="12"/>
  <c r="AI3268" i="12" s="1"/>
  <c r="C672" i="13" s="1"/>
  <c r="AH3405" i="12"/>
  <c r="AI3405" i="12" s="1"/>
  <c r="C535" i="13" s="1"/>
  <c r="AH3823" i="12"/>
  <c r="AJ3823" i="12" s="1"/>
  <c r="D117" i="13" s="1"/>
  <c r="AH3635" i="12"/>
  <c r="AJ3635" i="12" s="1"/>
  <c r="D305" i="13" s="1"/>
  <c r="AH2716" i="12"/>
  <c r="AI2716" i="12" s="1"/>
  <c r="C1224" i="13" s="1"/>
  <c r="AH2807" i="12"/>
  <c r="AI2807" i="12" s="1"/>
  <c r="C1133" i="13" s="1"/>
  <c r="AH3928" i="12"/>
  <c r="AI3928" i="12" s="1"/>
  <c r="C12" i="13" s="1"/>
  <c r="AH3840" i="12"/>
  <c r="AH3319" i="12"/>
  <c r="AI3319" i="12" s="1"/>
  <c r="C621" i="13" s="1"/>
  <c r="AH2146" i="12"/>
  <c r="AJ2146" i="12" s="1"/>
  <c r="D1794" i="13" s="1"/>
  <c r="AH2403" i="12"/>
  <c r="AI2403" i="12" s="1"/>
  <c r="C1537" i="13" s="1"/>
  <c r="AH3573" i="12"/>
  <c r="AI3573" i="12" s="1"/>
  <c r="C367" i="13" s="1"/>
  <c r="AH3622" i="12"/>
  <c r="AJ3622" i="12" s="1"/>
  <c r="D318" i="13" s="1"/>
  <c r="AH3802" i="12"/>
  <c r="AI3802" i="12" s="1"/>
  <c r="C138" i="13" s="1"/>
  <c r="AH2452" i="12"/>
  <c r="AI2452" i="12" s="1"/>
  <c r="C1488" i="13" s="1"/>
  <c r="AH3554" i="12"/>
  <c r="AH3332" i="12"/>
  <c r="AI3332" i="12" s="1"/>
  <c r="C608" i="13" s="1"/>
  <c r="AH2687" i="12"/>
  <c r="AJ2687" i="12" s="1"/>
  <c r="D1253" i="13" s="1"/>
  <c r="AH3086" i="12"/>
  <c r="AJ3086" i="12" s="1"/>
  <c r="D854" i="13" s="1"/>
  <c r="AH2241" i="12"/>
  <c r="AI2241" i="12" s="1"/>
  <c r="C1699" i="13" s="1"/>
  <c r="AH3555" i="12"/>
  <c r="AJ3555" i="12" s="1"/>
  <c r="D385" i="13" s="1"/>
  <c r="AH2374" i="12"/>
  <c r="AI2374" i="12" s="1"/>
  <c r="C1566" i="13" s="1"/>
  <c r="AH3025" i="12"/>
  <c r="AJ3025" i="12" s="1"/>
  <c r="D915" i="13" s="1"/>
  <c r="AH3172" i="12"/>
  <c r="AH2652" i="12"/>
  <c r="AJ2652" i="12" s="1"/>
  <c r="D1288" i="13" s="1"/>
  <c r="AH3560" i="12"/>
  <c r="AH3368" i="12"/>
  <c r="AJ3368" i="12" s="1"/>
  <c r="D572" i="13" s="1"/>
  <c r="AJ2664" i="12"/>
  <c r="D1276" i="13" s="1"/>
  <c r="AI757" i="12"/>
  <c r="C3183" i="13" s="1"/>
  <c r="AH2916" i="12"/>
  <c r="AJ2916" i="12" s="1"/>
  <c r="D1024" i="13" s="1"/>
  <c r="AH2894" i="12"/>
  <c r="AJ2894" i="12" s="1"/>
  <c r="D1046" i="13" s="1"/>
  <c r="AH3506" i="12"/>
  <c r="AI3506" i="12" s="1"/>
  <c r="C434" i="13" s="1"/>
  <c r="AH3746" i="12"/>
  <c r="AJ3746" i="12" s="1"/>
  <c r="D194" i="13" s="1"/>
  <c r="AH3603" i="12"/>
  <c r="AI3603" i="12" s="1"/>
  <c r="C337" i="13" s="1"/>
  <c r="AH3412" i="12"/>
  <c r="AJ3412" i="12" s="1"/>
  <c r="D528" i="13" s="1"/>
  <c r="AH2459" i="12"/>
  <c r="AI2459" i="12" s="1"/>
  <c r="C1481" i="13" s="1"/>
  <c r="AH2343" i="12"/>
  <c r="AJ2343" i="12" s="1"/>
  <c r="D1597" i="13" s="1"/>
  <c r="AH3321" i="12"/>
  <c r="AJ3321" i="12" s="1"/>
  <c r="D619" i="13" s="1"/>
  <c r="AH3778" i="12"/>
  <c r="AI3778" i="12" s="1"/>
  <c r="C162" i="13" s="1"/>
  <c r="AH2993" i="12"/>
  <c r="AH3900" i="12"/>
  <c r="AJ3900" i="12" s="1"/>
  <c r="D40" i="13" s="1"/>
  <c r="AH2559" i="12"/>
  <c r="AH3814" i="12"/>
  <c r="AI3814" i="12" s="1"/>
  <c r="C126" i="13" s="1"/>
  <c r="AH3803" i="12"/>
  <c r="AI3803" i="12" s="1"/>
  <c r="C137" i="13" s="1"/>
  <c r="AH3539" i="12"/>
  <c r="AI3539" i="12" s="1"/>
  <c r="C401" i="13" s="1"/>
  <c r="AH3754" i="12"/>
  <c r="AI3754" i="12" s="1"/>
  <c r="C186" i="13" s="1"/>
  <c r="AH3894" i="12"/>
  <c r="AJ3894" i="12" s="1"/>
  <c r="D46" i="13" s="1"/>
  <c r="AH3339" i="12"/>
  <c r="AH3373" i="12"/>
  <c r="AJ3373" i="12" s="1"/>
  <c r="D567" i="13" s="1"/>
  <c r="AH3159" i="12"/>
  <c r="AH3750" i="12"/>
  <c r="AI3750" i="12" s="1"/>
  <c r="C190" i="13" s="1"/>
  <c r="AH3701" i="12"/>
  <c r="AH2686" i="12"/>
  <c r="AJ2686" i="12" s="1"/>
  <c r="D1254" i="13" s="1"/>
  <c r="AH2758" i="12"/>
  <c r="AJ2758" i="12" s="1"/>
  <c r="D1182" i="13" s="1"/>
  <c r="AH2797" i="12"/>
  <c r="AJ2797" i="12" s="1"/>
  <c r="D1143" i="13" s="1"/>
  <c r="AH3206" i="12"/>
  <c r="AH3861" i="12"/>
  <c r="AJ3861" i="12" s="1"/>
  <c r="D79" i="13" s="1"/>
  <c r="AH3486" i="12"/>
  <c r="AJ3486" i="12" s="1"/>
  <c r="D454" i="13" s="1"/>
  <c r="AH2352" i="12"/>
  <c r="AI2352" i="12" s="1"/>
  <c r="C1588" i="13" s="1"/>
  <c r="AH3297" i="12"/>
  <c r="AJ3297" i="12" s="1"/>
  <c r="D643" i="13" s="1"/>
  <c r="AH3672" i="12"/>
  <c r="AJ3672" i="12" s="1"/>
  <c r="D268" i="13" s="1"/>
  <c r="AH3884" i="12"/>
  <c r="AJ3884" i="12" s="1"/>
  <c r="D56" i="13" s="1"/>
  <c r="AH3690" i="12"/>
  <c r="AI3690" i="12" s="1"/>
  <c r="C250" i="13" s="1"/>
  <c r="AH2497" i="12"/>
  <c r="AH3578" i="12"/>
  <c r="AJ3578" i="12" s="1"/>
  <c r="D362" i="13" s="1"/>
  <c r="AH3612" i="12"/>
  <c r="AJ3612" i="12" s="1"/>
  <c r="D328" i="13" s="1"/>
  <c r="AH3104" i="12"/>
  <c r="AI3104" i="12" s="1"/>
  <c r="C836" i="13" s="1"/>
  <c r="AI169" i="12"/>
  <c r="C3771" i="13" s="1"/>
  <c r="AH3645" i="12"/>
  <c r="AJ3645" i="12" s="1"/>
  <c r="D295" i="13" s="1"/>
  <c r="AH3689" i="12"/>
  <c r="AI3689" i="12" s="1"/>
  <c r="C251" i="13" s="1"/>
  <c r="AH3314" i="12"/>
  <c r="AJ3314" i="12" s="1"/>
  <c r="D626" i="13" s="1"/>
  <c r="AH3911" i="12"/>
  <c r="AJ3911" i="12" s="1"/>
  <c r="D29" i="13" s="1"/>
  <c r="AH3484" i="12"/>
  <c r="AI3484" i="12" s="1"/>
  <c r="C456" i="13" s="1"/>
  <c r="AH3529" i="12"/>
  <c r="AJ3529" i="12" s="1"/>
  <c r="D411" i="13" s="1"/>
  <c r="AH2233" i="12"/>
  <c r="AI2233" i="12" s="1"/>
  <c r="C1707" i="13" s="1"/>
  <c r="AH3733" i="12"/>
  <c r="AI3733" i="12" s="1"/>
  <c r="C207" i="13" s="1"/>
  <c r="AH3559" i="12"/>
  <c r="AJ3559" i="12" s="1"/>
  <c r="D381" i="13" s="1"/>
  <c r="AH3772" i="12"/>
  <c r="AJ3772" i="12" s="1"/>
  <c r="D168" i="13" s="1"/>
  <c r="AH3252" i="12"/>
  <c r="AI3252" i="12" s="1"/>
  <c r="C688" i="13" s="1"/>
  <c r="AH2262" i="12"/>
  <c r="AH3649" i="12"/>
  <c r="AI3649" i="12" s="1"/>
  <c r="C291" i="13" s="1"/>
  <c r="AH3009" i="12"/>
  <c r="AJ3009" i="12" s="1"/>
  <c r="D931" i="13" s="1"/>
  <c r="AH3860" i="12"/>
  <c r="AI3860" i="12" s="1"/>
  <c r="C80" i="13" s="1"/>
  <c r="AH3729" i="12"/>
  <c r="AI3729" i="12" s="1"/>
  <c r="C211" i="13" s="1"/>
  <c r="AH3903" i="12"/>
  <c r="AI3903" i="12" s="1"/>
  <c r="C37" i="13" s="1"/>
  <c r="AH3809" i="12"/>
  <c r="AI3809" i="12" s="1"/>
  <c r="C131" i="13" s="1"/>
  <c r="AH3825" i="12"/>
  <c r="AJ3825" i="12" s="1"/>
  <c r="D115" i="13" s="1"/>
  <c r="AH3714" i="12"/>
  <c r="AH3089" i="12"/>
  <c r="AJ3089" i="12" s="1"/>
  <c r="D851" i="13" s="1"/>
  <c r="AH3239" i="12"/>
  <c r="AH3479" i="12"/>
  <c r="AJ3479" i="12" s="1"/>
  <c r="D461" i="13" s="1"/>
  <c r="AH2383" i="12"/>
  <c r="AI2383" i="12" s="1"/>
  <c r="C1557" i="13" s="1"/>
  <c r="AH3493" i="12"/>
  <c r="AI3493" i="12" s="1"/>
  <c r="C447" i="13" s="1"/>
  <c r="AH3204" i="12"/>
  <c r="AJ3204" i="12" s="1"/>
  <c r="D736" i="13" s="1"/>
  <c r="AH3370" i="12"/>
  <c r="AJ3370" i="12" s="1"/>
  <c r="D570" i="13" s="1"/>
  <c r="AH3463" i="12"/>
  <c r="AH3716" i="12"/>
  <c r="AJ3716" i="12" s="1"/>
  <c r="D224" i="13" s="1"/>
  <c r="AH3346" i="12"/>
  <c r="AJ3346" i="12" s="1"/>
  <c r="D594" i="13" s="1"/>
  <c r="AH3854" i="12"/>
  <c r="AJ3854" i="12" s="1"/>
  <c r="D86" i="13" s="1"/>
  <c r="AH3186" i="12"/>
  <c r="AI3186" i="12" s="1"/>
  <c r="C754" i="13" s="1"/>
  <c r="AH3834" i="12"/>
  <c r="AI3834" i="12" s="1"/>
  <c r="C106" i="13" s="1"/>
  <c r="AH2852" i="12"/>
  <c r="AJ2852" i="12" s="1"/>
  <c r="D1088" i="13" s="1"/>
  <c r="AH3229" i="12"/>
  <c r="AJ3229" i="12" s="1"/>
  <c r="D711" i="13" s="1"/>
  <c r="AH3057" i="12"/>
  <c r="AJ3057" i="12" s="1"/>
  <c r="D883" i="13" s="1"/>
  <c r="AH2737" i="12"/>
  <c r="AJ2737" i="12" s="1"/>
  <c r="D1203" i="13" s="1"/>
  <c r="AH3472" i="12"/>
  <c r="AI3472" i="12" s="1"/>
  <c r="C468" i="13" s="1"/>
  <c r="AH3857" i="12"/>
  <c r="AI3857" i="12" s="1"/>
  <c r="C83" i="13" s="1"/>
  <c r="AH3914" i="12"/>
  <c r="AJ3914" i="12" s="1"/>
  <c r="D26" i="13" s="1"/>
  <c r="AH3648" i="12"/>
  <c r="AJ3648" i="12" s="1"/>
  <c r="D292" i="13" s="1"/>
  <c r="AH3246" i="12"/>
  <c r="AJ3246" i="12" s="1"/>
  <c r="D694" i="13" s="1"/>
  <c r="AH3293" i="12"/>
  <c r="AI3293" i="12" s="1"/>
  <c r="C647" i="13" s="1"/>
  <c r="AH2422" i="12"/>
  <c r="AH3653" i="12"/>
  <c r="AI3653" i="12" s="1"/>
  <c r="C287" i="13" s="1"/>
  <c r="AH3642" i="12"/>
  <c r="AJ3642" i="12" s="1"/>
  <c r="D298" i="13" s="1"/>
  <c r="AH3344" i="12"/>
  <c r="AI3344" i="12" s="1"/>
  <c r="C596" i="13" s="1"/>
  <c r="AH3546" i="12"/>
  <c r="AI3546" i="12" s="1"/>
  <c r="C394" i="13" s="1"/>
  <c r="AH3771" i="12"/>
  <c r="AJ3771" i="12" s="1"/>
  <c r="D169" i="13" s="1"/>
  <c r="AH3049" i="12"/>
  <c r="AJ3049" i="12" s="1"/>
  <c r="D891" i="13" s="1"/>
  <c r="AH3867" i="12"/>
  <c r="AI3867" i="12" s="1"/>
  <c r="C73" i="13" s="1"/>
  <c r="AH3580" i="12"/>
  <c r="AH3155" i="12"/>
  <c r="AI3155" i="12" s="1"/>
  <c r="C785" i="13" s="1"/>
  <c r="AH2759" i="12"/>
  <c r="AH3348" i="12"/>
  <c r="AJ3348" i="12" s="1"/>
  <c r="D592" i="13" s="1"/>
  <c r="AH3761" i="12"/>
  <c r="AI3761" i="12" s="1"/>
  <c r="C179" i="13" s="1"/>
  <c r="AH3919" i="12"/>
  <c r="AI3919" i="12" s="1"/>
  <c r="C21" i="13" s="1"/>
  <c r="AH3436" i="12"/>
  <c r="AJ3436" i="12" s="1"/>
  <c r="D504" i="13" s="1"/>
  <c r="AH3236" i="12"/>
  <c r="AI3236" i="12" s="1"/>
  <c r="C704" i="13" s="1"/>
  <c r="AH3839" i="12"/>
  <c r="AH2274" i="12"/>
  <c r="AJ2274" i="12" s="1"/>
  <c r="D1666" i="13" s="1"/>
  <c r="AH3139" i="12"/>
  <c r="AI3139" i="12" s="1"/>
  <c r="C801" i="13" s="1"/>
  <c r="AH3066" i="12"/>
  <c r="AJ3066" i="12" s="1"/>
  <c r="D874" i="13" s="1"/>
  <c r="AH3588" i="12"/>
  <c r="AJ3588" i="12" s="1"/>
  <c r="D352" i="13" s="1"/>
  <c r="AH3762" i="12"/>
  <c r="AI3762" i="12" s="1"/>
  <c r="C178" i="13" s="1"/>
  <c r="AH3341" i="12"/>
  <c r="AI3341" i="12" s="1"/>
  <c r="C599" i="13" s="1"/>
  <c r="AH3378" i="12"/>
  <c r="AI3378" i="12" s="1"/>
  <c r="C562" i="13" s="1"/>
  <c r="AH3605" i="12"/>
  <c r="AH3435" i="12"/>
  <c r="AJ3435" i="12" s="1"/>
  <c r="D505" i="13" s="1"/>
  <c r="AH3925" i="12"/>
  <c r="AH2203" i="12"/>
  <c r="AJ2203" i="12" s="1"/>
  <c r="D1737" i="13" s="1"/>
  <c r="AH3835" i="12"/>
  <c r="AI3835" i="12" s="1"/>
  <c r="C105" i="13" s="1"/>
  <c r="AH3177" i="12"/>
  <c r="AI3177" i="12" s="1"/>
  <c r="C763" i="13" s="1"/>
  <c r="AH3288" i="12"/>
  <c r="AJ3288" i="12" s="1"/>
  <c r="D652" i="13" s="1"/>
  <c r="AH2701" i="12"/>
  <c r="AJ2701" i="12" s="1"/>
  <c r="D1239" i="13" s="1"/>
  <c r="AH3258" i="12"/>
  <c r="AH3788" i="12"/>
  <c r="AJ3788" i="12" s="1"/>
  <c r="D152" i="13" s="1"/>
  <c r="AH2921" i="12"/>
  <c r="AJ2921" i="12" s="1"/>
  <c r="D1019" i="13" s="1"/>
  <c r="AH2350" i="12"/>
  <c r="AI2350" i="12" s="1"/>
  <c r="C1590" i="13" s="1"/>
  <c r="AH3301" i="12"/>
  <c r="AI3301" i="12" s="1"/>
  <c r="C639" i="13" s="1"/>
  <c r="AH3129" i="12"/>
  <c r="AJ3129" i="12" s="1"/>
  <c r="D811" i="13" s="1"/>
  <c r="AH2390" i="12"/>
  <c r="AJ2390" i="12" s="1"/>
  <c r="D1550" i="13" s="1"/>
  <c r="AH2891" i="12"/>
  <c r="AI2891" i="12" s="1"/>
  <c r="C1049" i="13" s="1"/>
  <c r="AH3923" i="12"/>
  <c r="AH3793" i="12"/>
  <c r="AJ3793" i="12" s="1"/>
  <c r="D147" i="13" s="1"/>
  <c r="AI3374" i="12"/>
  <c r="C566" i="13" s="1"/>
  <c r="AJ3374" i="12"/>
  <c r="D566" i="13" s="1"/>
  <c r="AJ481" i="12"/>
  <c r="D3459" i="13" s="1"/>
  <c r="AI481" i="12"/>
  <c r="C3459" i="13" s="1"/>
  <c r="AJ1161" i="12"/>
  <c r="D2779" i="13" s="1"/>
  <c r="AI1161" i="12"/>
  <c r="C2779" i="13" s="1"/>
  <c r="AI3747" i="12"/>
  <c r="C193" i="13" s="1"/>
  <c r="AJ3747" i="12"/>
  <c r="D193" i="13" s="1"/>
  <c r="AI710" i="12"/>
  <c r="C3230" i="13" s="1"/>
  <c r="AJ710" i="12"/>
  <c r="D3230" i="13" s="1"/>
  <c r="AJ2264" i="12"/>
  <c r="D1676" i="13" s="1"/>
  <c r="AI2264" i="12"/>
  <c r="C1676" i="13" s="1"/>
  <c r="AJ1211" i="12"/>
  <c r="D2729" i="13" s="1"/>
  <c r="AI1211" i="12"/>
  <c r="C2729" i="13" s="1"/>
  <c r="AJ2811" i="12"/>
  <c r="D1129" i="13" s="1"/>
  <c r="AI2811" i="12"/>
  <c r="C1129" i="13" s="1"/>
  <c r="AI593" i="12"/>
  <c r="C3347" i="13" s="1"/>
  <c r="AJ593" i="12"/>
  <c r="D3347" i="13" s="1"/>
  <c r="AI1654" i="12"/>
  <c r="C2286" i="13" s="1"/>
  <c r="AJ1654" i="12"/>
  <c r="D2286" i="13" s="1"/>
  <c r="AJ3517" i="12"/>
  <c r="D423" i="13" s="1"/>
  <c r="AI3517" i="12"/>
  <c r="C423" i="13" s="1"/>
  <c r="AI1251" i="12"/>
  <c r="C2689" i="13" s="1"/>
  <c r="AJ1251" i="12"/>
  <c r="D2689" i="13" s="1"/>
  <c r="AI2669" i="12"/>
  <c r="C1271" i="13" s="1"/>
  <c r="AJ2669" i="12"/>
  <c r="D1271" i="13" s="1"/>
  <c r="AJ2546" i="12"/>
  <c r="D1394" i="13" s="1"/>
  <c r="AI2546" i="12"/>
  <c r="C1394" i="13" s="1"/>
  <c r="AJ807" i="12"/>
  <c r="D3133" i="13" s="1"/>
  <c r="AI807" i="12"/>
  <c r="C3133" i="13" s="1"/>
  <c r="AJ2646" i="12"/>
  <c r="D1294" i="13" s="1"/>
  <c r="AI2646" i="12"/>
  <c r="C1294" i="13" s="1"/>
  <c r="AI1589" i="12"/>
  <c r="C2351" i="13" s="1"/>
  <c r="AJ1589" i="12"/>
  <c r="D2351" i="13" s="1"/>
  <c r="AI2455" i="12"/>
  <c r="C1485" i="13" s="1"/>
  <c r="AJ2455" i="12"/>
  <c r="D1485" i="13" s="1"/>
  <c r="AI935" i="12"/>
  <c r="C3005" i="13" s="1"/>
  <c r="AJ935" i="12"/>
  <c r="D3005" i="13" s="1"/>
  <c r="AI3271" i="12"/>
  <c r="C669" i="13" s="1"/>
  <c r="AJ3271" i="12"/>
  <c r="D669" i="13" s="1"/>
  <c r="AJ2283" i="12"/>
  <c r="D1657" i="13" s="1"/>
  <c r="AI2283" i="12"/>
  <c r="C1657" i="13" s="1"/>
  <c r="AJ3088" i="12"/>
  <c r="D852" i="13" s="1"/>
  <c r="AI3088" i="12"/>
  <c r="C852" i="13" s="1"/>
  <c r="AJ1149" i="12"/>
  <c r="D2791" i="13" s="1"/>
  <c r="AI1149" i="12"/>
  <c r="C2791" i="13" s="1"/>
  <c r="AI1497" i="12"/>
  <c r="C2443" i="13" s="1"/>
  <c r="AJ1497" i="12"/>
  <c r="D2443" i="13" s="1"/>
  <c r="AI2052" i="12"/>
  <c r="C1888" i="13" s="1"/>
  <c r="AJ2052" i="12"/>
  <c r="D1888" i="13" s="1"/>
  <c r="AJ2907" i="12"/>
  <c r="D1033" i="13" s="1"/>
  <c r="AI2907" i="12"/>
  <c r="C1033" i="13" s="1"/>
  <c r="AJ1075" i="12"/>
  <c r="D2865" i="13" s="1"/>
  <c r="AI1075" i="12"/>
  <c r="C2865" i="13" s="1"/>
  <c r="AJ351" i="12"/>
  <c r="D3589" i="13" s="1"/>
  <c r="AI351" i="12"/>
  <c r="C3589" i="13" s="1"/>
  <c r="AJ3188" i="12"/>
  <c r="D752" i="13" s="1"/>
  <c r="AI3188" i="12"/>
  <c r="C752" i="13" s="1"/>
  <c r="AI1847" i="12"/>
  <c r="C2093" i="13" s="1"/>
  <c r="AJ1847" i="12"/>
  <c r="D2093" i="13" s="1"/>
  <c r="AI3103" i="12"/>
  <c r="C837" i="13" s="1"/>
  <c r="AJ3103" i="12"/>
  <c r="D837" i="13" s="1"/>
  <c r="AJ2441" i="12"/>
  <c r="D1499" i="13" s="1"/>
  <c r="AI2441" i="12"/>
  <c r="C1499" i="13" s="1"/>
  <c r="AI2087" i="12"/>
  <c r="C1853" i="13" s="1"/>
  <c r="AJ2087" i="12"/>
  <c r="D1853" i="13" s="1"/>
  <c r="AJ758" i="12"/>
  <c r="D3182" i="13" s="1"/>
  <c r="AI758" i="12"/>
  <c r="C3182" i="13" s="1"/>
  <c r="AI468" i="12"/>
  <c r="C3472" i="13" s="1"/>
  <c r="AJ468" i="12"/>
  <c r="D3472" i="13" s="1"/>
  <c r="AI2543" i="12"/>
  <c r="C1397" i="13" s="1"/>
  <c r="AJ2543" i="12"/>
  <c r="D1397" i="13" s="1"/>
  <c r="AI916" i="12"/>
  <c r="C3024" i="13" s="1"/>
  <c r="AJ916" i="12"/>
  <c r="D3024" i="13" s="1"/>
  <c r="AJ2493" i="12"/>
  <c r="D1447" i="13" s="1"/>
  <c r="AI2493" i="12"/>
  <c r="C1447" i="13" s="1"/>
  <c r="AI2768" i="12"/>
  <c r="C1172" i="13" s="1"/>
  <c r="AJ2768" i="12"/>
  <c r="D1172" i="13" s="1"/>
  <c r="AJ1711" i="12"/>
  <c r="D2229" i="13" s="1"/>
  <c r="AI1711" i="12"/>
  <c r="C2229" i="13" s="1"/>
  <c r="AJ1506" i="12"/>
  <c r="D2434" i="13" s="1"/>
  <c r="AI1506" i="12"/>
  <c r="C2434" i="13" s="1"/>
  <c r="AJ598" i="12"/>
  <c r="D3342" i="13" s="1"/>
  <c r="AI598" i="12"/>
  <c r="C3342" i="13" s="1"/>
  <c r="AI2802" i="12"/>
  <c r="C1138" i="13" s="1"/>
  <c r="AJ2802" i="12"/>
  <c r="D1138" i="13" s="1"/>
  <c r="AJ3452" i="12"/>
  <c r="D488" i="13" s="1"/>
  <c r="AI3452" i="12"/>
  <c r="C488" i="13" s="1"/>
  <c r="AI3887" i="12"/>
  <c r="C53" i="13" s="1"/>
  <c r="AJ3887" i="12"/>
  <c r="D53" i="13" s="1"/>
  <c r="AI1003" i="12"/>
  <c r="C2937" i="13" s="1"/>
  <c r="AJ1003" i="12"/>
  <c r="D2937" i="13" s="1"/>
  <c r="AJ559" i="12"/>
  <c r="D3381" i="13" s="1"/>
  <c r="AI559" i="12"/>
  <c r="C3381" i="13" s="1"/>
  <c r="AJ1183" i="12"/>
  <c r="D2757" i="13" s="1"/>
  <c r="AI1183" i="12"/>
  <c r="C2757" i="13" s="1"/>
  <c r="AJ399" i="12"/>
  <c r="D3541" i="13" s="1"/>
  <c r="AI399" i="12"/>
  <c r="C3541" i="13" s="1"/>
  <c r="AI1213" i="12"/>
  <c r="C2727" i="13" s="1"/>
  <c r="AJ1213" i="12"/>
  <c r="D2727" i="13" s="1"/>
  <c r="AI610" i="12"/>
  <c r="C3330" i="13" s="1"/>
  <c r="AJ610" i="12"/>
  <c r="D3330" i="13" s="1"/>
  <c r="AJ1518" i="12"/>
  <c r="D2422" i="13" s="1"/>
  <c r="AI1518" i="12"/>
  <c r="C2422" i="13" s="1"/>
  <c r="AJ1622" i="12"/>
  <c r="D2318" i="13" s="1"/>
  <c r="AI1622" i="12"/>
  <c r="C2318" i="13" s="1"/>
  <c r="AH3005" i="12"/>
  <c r="AH3513" i="12"/>
  <c r="AI3858" i="12"/>
  <c r="C82" i="13" s="1"/>
  <c r="AJ3858" i="12"/>
  <c r="D82" i="13" s="1"/>
  <c r="AI215" i="12"/>
  <c r="C3725" i="13" s="1"/>
  <c r="AJ215" i="12"/>
  <c r="D3725" i="13" s="1"/>
  <c r="AJ327" i="12"/>
  <c r="D3613" i="13" s="1"/>
  <c r="AI327" i="12"/>
  <c r="C3613" i="13" s="1"/>
  <c r="AJ1871" i="12"/>
  <c r="D2069" i="13" s="1"/>
  <c r="AI1871" i="12"/>
  <c r="C2069" i="13" s="1"/>
  <c r="AI2051" i="12"/>
  <c r="C1889" i="13" s="1"/>
  <c r="AJ2051" i="12"/>
  <c r="D1889" i="13" s="1"/>
  <c r="AJ184" i="12"/>
  <c r="D3756" i="13" s="1"/>
  <c r="AI184" i="12"/>
  <c r="C3756" i="13" s="1"/>
  <c r="AJ2047" i="12"/>
  <c r="D1893" i="13" s="1"/>
  <c r="AI2047" i="12"/>
  <c r="C1893" i="13" s="1"/>
  <c r="AI2740" i="12"/>
  <c r="C1200" i="13" s="1"/>
  <c r="AJ2740" i="12"/>
  <c r="D1200" i="13" s="1"/>
  <c r="AJ754" i="12"/>
  <c r="D3186" i="13" s="1"/>
  <c r="AI754" i="12"/>
  <c r="C3186" i="13" s="1"/>
  <c r="AJ675" i="12"/>
  <c r="D3265" i="13" s="1"/>
  <c r="AI675" i="12"/>
  <c r="C3265" i="13" s="1"/>
  <c r="AI2228" i="12"/>
  <c r="C1712" i="13" s="1"/>
  <c r="AJ2228" i="12"/>
  <c r="D1712" i="13" s="1"/>
  <c r="AJ1289" i="12"/>
  <c r="D2651" i="13" s="1"/>
  <c r="AI1289" i="12"/>
  <c r="C2651" i="13" s="1"/>
  <c r="AH3764" i="12"/>
  <c r="AH3152" i="12"/>
  <c r="AH2995" i="12"/>
  <c r="AH3366" i="12"/>
  <c r="AH3864" i="12"/>
  <c r="AJ409" i="12"/>
  <c r="D3531" i="13" s="1"/>
  <c r="AI409" i="12"/>
  <c r="C3531" i="13" s="1"/>
  <c r="AJ2938" i="12"/>
  <c r="D1002" i="13" s="1"/>
  <c r="AI2938" i="12"/>
  <c r="C1002" i="13" s="1"/>
  <c r="AI834" i="12"/>
  <c r="C3106" i="13" s="1"/>
  <c r="AJ834" i="12"/>
  <c r="D3106" i="13" s="1"/>
  <c r="AI1378" i="12"/>
  <c r="C2562" i="13" s="1"/>
  <c r="AJ1378" i="12"/>
  <c r="D2562" i="13" s="1"/>
  <c r="AJ713" i="12"/>
  <c r="D3227" i="13" s="1"/>
  <c r="AI713" i="12"/>
  <c r="C3227" i="13" s="1"/>
  <c r="AI1852" i="12"/>
  <c r="C2088" i="13" s="1"/>
  <c r="AJ1852" i="12"/>
  <c r="D2088" i="13" s="1"/>
  <c r="AI775" i="12"/>
  <c r="C3165" i="13" s="1"/>
  <c r="AJ775" i="12"/>
  <c r="D3165" i="13" s="1"/>
  <c r="AI1703" i="12"/>
  <c r="C2237" i="13" s="1"/>
  <c r="AJ1703" i="12"/>
  <c r="D2237" i="13" s="1"/>
  <c r="AJ331" i="12"/>
  <c r="D3609" i="13" s="1"/>
  <c r="AI331" i="12"/>
  <c r="C3609" i="13" s="1"/>
  <c r="AJ2594" i="12"/>
  <c r="D1346" i="13" s="1"/>
  <c r="AI2594" i="12"/>
  <c r="C1346" i="13" s="1"/>
  <c r="AJ1845" i="12"/>
  <c r="D2095" i="13" s="1"/>
  <c r="AI1845" i="12"/>
  <c r="C2095" i="13" s="1"/>
  <c r="AJ2244" i="12"/>
  <c r="D1696" i="13" s="1"/>
  <c r="AI2244" i="12"/>
  <c r="C1696" i="13" s="1"/>
  <c r="AI2909" i="12"/>
  <c r="C1031" i="13" s="1"/>
  <c r="AJ2909" i="12"/>
  <c r="D1031" i="13" s="1"/>
  <c r="AI2038" i="12"/>
  <c r="C1902" i="13" s="1"/>
  <c r="AJ2038" i="12"/>
  <c r="D1902" i="13" s="1"/>
  <c r="AI3038" i="12"/>
  <c r="C902" i="13" s="1"/>
  <c r="AJ3038" i="12"/>
  <c r="D902" i="13" s="1"/>
  <c r="AJ1479" i="12"/>
  <c r="D2461" i="13" s="1"/>
  <c r="AI1479" i="12"/>
  <c r="C2461" i="13" s="1"/>
  <c r="AJ518" i="12"/>
  <c r="D3422" i="13" s="1"/>
  <c r="AI518" i="12"/>
  <c r="C3422" i="13" s="1"/>
  <c r="AI2951" i="12"/>
  <c r="C989" i="13" s="1"/>
  <c r="AJ2951" i="12"/>
  <c r="D989" i="13" s="1"/>
  <c r="AJ2127" i="12"/>
  <c r="D1813" i="13" s="1"/>
  <c r="AI2127" i="12"/>
  <c r="C1813" i="13" s="1"/>
  <c r="AI750" i="12"/>
  <c r="C3190" i="13" s="1"/>
  <c r="AJ750" i="12"/>
  <c r="D3190" i="13" s="1"/>
  <c r="AI1574" i="12"/>
  <c r="C2366" i="13" s="1"/>
  <c r="AJ1574" i="12"/>
  <c r="D2366" i="13" s="1"/>
  <c r="AJ2582" i="12"/>
  <c r="D1358" i="13" s="1"/>
  <c r="AI2582" i="12"/>
  <c r="C1358" i="13" s="1"/>
  <c r="AI2318" i="12"/>
  <c r="C1622" i="13" s="1"/>
  <c r="AJ2318" i="12"/>
  <c r="D1622" i="13" s="1"/>
  <c r="AI2633" i="12"/>
  <c r="C1307" i="13" s="1"/>
  <c r="AJ2633" i="12"/>
  <c r="D1307" i="13" s="1"/>
  <c r="AJ1174" i="12"/>
  <c r="D2766" i="13" s="1"/>
  <c r="AI1174" i="12"/>
  <c r="C2766" i="13" s="1"/>
  <c r="AJ2668" i="12"/>
  <c r="D1272" i="13" s="1"/>
  <c r="AI2668" i="12"/>
  <c r="C1272" i="13" s="1"/>
  <c r="AH2482" i="12"/>
  <c r="AH3320" i="12"/>
  <c r="AH3657" i="12"/>
  <c r="AH3285" i="12"/>
  <c r="AH2393" i="12"/>
  <c r="AH3685" i="12"/>
  <c r="AH3713" i="12"/>
  <c r="AH3026" i="12"/>
  <c r="AH2263" i="12"/>
  <c r="AH3632" i="12"/>
  <c r="AH3897" i="12"/>
  <c r="AH3917" i="12"/>
  <c r="AH2644" i="12"/>
  <c r="AH3505" i="12"/>
  <c r="AH3372" i="12"/>
  <c r="AI3015" i="12"/>
  <c r="C925" i="13" s="1"/>
  <c r="AJ3015" i="12"/>
  <c r="D925" i="13" s="1"/>
  <c r="AI2966" i="12"/>
  <c r="C974" i="13" s="1"/>
  <c r="AJ2966" i="12"/>
  <c r="D974" i="13" s="1"/>
  <c r="AI135" i="12"/>
  <c r="C3805" i="13" s="1"/>
  <c r="AJ135" i="12"/>
  <c r="D3805" i="13" s="1"/>
  <c r="AI732" i="12"/>
  <c r="C3208" i="13" s="1"/>
  <c r="AJ732" i="12"/>
  <c r="D3208" i="13" s="1"/>
  <c r="AI737" i="12"/>
  <c r="C3203" i="13" s="1"/>
  <c r="AJ737" i="12"/>
  <c r="D3203" i="13" s="1"/>
  <c r="AI654" i="12"/>
  <c r="C3286" i="13" s="1"/>
  <c r="AJ654" i="12"/>
  <c r="D3286" i="13" s="1"/>
  <c r="AJ1653" i="12"/>
  <c r="D2287" i="13" s="1"/>
  <c r="AI1653" i="12"/>
  <c r="C2287" i="13" s="1"/>
  <c r="AJ3491" i="12"/>
  <c r="D449" i="13" s="1"/>
  <c r="AI3491" i="12"/>
  <c r="C449" i="13" s="1"/>
  <c r="AJ1649" i="12"/>
  <c r="D2291" i="13" s="1"/>
  <c r="AI1649" i="12"/>
  <c r="C2291" i="13" s="1"/>
  <c r="AI3765" i="12"/>
  <c r="C175" i="13" s="1"/>
  <c r="AJ3765" i="12"/>
  <c r="D175" i="13" s="1"/>
  <c r="AJ1968" i="12"/>
  <c r="D1972" i="13" s="1"/>
  <c r="AI1968" i="12"/>
  <c r="C1972" i="13" s="1"/>
  <c r="AI2109" i="12"/>
  <c r="C1831" i="13" s="1"/>
  <c r="AJ2109" i="12"/>
  <c r="D1831" i="13" s="1"/>
  <c r="AH3527" i="12"/>
  <c r="AJ1474" i="12"/>
  <c r="D2466" i="13" s="1"/>
  <c r="AI1474" i="12"/>
  <c r="C2466" i="13" s="1"/>
  <c r="AH3027" i="12"/>
  <c r="AH2776" i="12"/>
  <c r="AH3084" i="12"/>
  <c r="AI3426" i="12"/>
  <c r="C514" i="13" s="1"/>
  <c r="AJ3426" i="12"/>
  <c r="D514" i="13" s="1"/>
  <c r="AI435" i="12"/>
  <c r="C3505" i="13" s="1"/>
  <c r="AJ435" i="12"/>
  <c r="D3505" i="13" s="1"/>
  <c r="AI3594" i="12"/>
  <c r="C346" i="13" s="1"/>
  <c r="AJ3594" i="12"/>
  <c r="D346" i="13" s="1"/>
  <c r="AJ1615" i="12"/>
  <c r="D2325" i="13" s="1"/>
  <c r="AI1615" i="12"/>
  <c r="C2325" i="13" s="1"/>
  <c r="AI218" i="12"/>
  <c r="C3722" i="13" s="1"/>
  <c r="AJ218" i="12"/>
  <c r="D3722" i="13" s="1"/>
  <c r="AJ539" i="12"/>
  <c r="D3401" i="13" s="1"/>
  <c r="AI539" i="12"/>
  <c r="C3401" i="13" s="1"/>
  <c r="AJ2269" i="12"/>
  <c r="D1671" i="13" s="1"/>
  <c r="AI2269" i="12"/>
  <c r="C1671" i="13" s="1"/>
  <c r="AI3362" i="12"/>
  <c r="C578" i="13" s="1"/>
  <c r="AJ3362" i="12"/>
  <c r="D578" i="13" s="1"/>
  <c r="AI2580" i="12"/>
  <c r="C1360" i="13" s="1"/>
  <c r="AJ2580" i="12"/>
  <c r="D1360" i="13" s="1"/>
  <c r="AJ2647" i="12"/>
  <c r="D1293" i="13" s="1"/>
  <c r="AI2647" i="12"/>
  <c r="C1293" i="13" s="1"/>
  <c r="AI173" i="12"/>
  <c r="C3767" i="13" s="1"/>
  <c r="AJ173" i="12"/>
  <c r="D3767" i="13" s="1"/>
  <c r="AI1148" i="12"/>
  <c r="C2792" i="13" s="1"/>
  <c r="AJ1148" i="12"/>
  <c r="D2792" i="13" s="1"/>
  <c r="AH3317" i="12"/>
  <c r="AH3873" i="12"/>
  <c r="AH2954" i="12"/>
  <c r="AH3466" i="12"/>
  <c r="AH3678" i="12"/>
  <c r="AI491" i="12"/>
  <c r="C3449" i="13" s="1"/>
  <c r="AJ491" i="12"/>
  <c r="D3449" i="13" s="1"/>
  <c r="AJ3224" i="12"/>
  <c r="D716" i="13" s="1"/>
  <c r="AI3224" i="12"/>
  <c r="C716" i="13" s="1"/>
  <c r="AJ2357" i="12"/>
  <c r="D1583" i="13" s="1"/>
  <c r="AI2357" i="12"/>
  <c r="C1583" i="13" s="1"/>
  <c r="AJ3107" i="12"/>
  <c r="D833" i="13" s="1"/>
  <c r="AI3107" i="12"/>
  <c r="C833" i="13" s="1"/>
  <c r="AI1045" i="12"/>
  <c r="C2895" i="13" s="1"/>
  <c r="AJ1045" i="12"/>
  <c r="D2895" i="13" s="1"/>
  <c r="AJ354" i="12"/>
  <c r="D3586" i="13" s="1"/>
  <c r="AI354" i="12"/>
  <c r="C3586" i="13" s="1"/>
  <c r="AJ3274" i="12"/>
  <c r="D666" i="13" s="1"/>
  <c r="AI3274" i="12"/>
  <c r="C666" i="13" s="1"/>
  <c r="AI1453" i="12"/>
  <c r="C2487" i="13" s="1"/>
  <c r="AJ1453" i="12"/>
  <c r="D2487" i="13" s="1"/>
  <c r="AI1573" i="12"/>
  <c r="C2367" i="13" s="1"/>
  <c r="AJ1573" i="12"/>
  <c r="D2367" i="13" s="1"/>
  <c r="AI1916" i="12"/>
  <c r="C2024" i="13" s="1"/>
  <c r="AJ1916" i="12"/>
  <c r="D2024" i="13" s="1"/>
  <c r="AI376" i="12"/>
  <c r="C3564" i="13" s="1"/>
  <c r="AJ376" i="12"/>
  <c r="D3564" i="13" s="1"/>
  <c r="AI443" i="12"/>
  <c r="C3497" i="13" s="1"/>
  <c r="AJ443" i="12"/>
  <c r="D3497" i="13" s="1"/>
  <c r="AI3444" i="12"/>
  <c r="C496" i="13" s="1"/>
  <c r="AJ3444" i="12"/>
  <c r="D496" i="13" s="1"/>
  <c r="AI608" i="12"/>
  <c r="C3332" i="13" s="1"/>
  <c r="AJ608" i="12"/>
  <c r="D3332" i="13" s="1"/>
  <c r="AJ2158" i="12"/>
  <c r="D1782" i="13" s="1"/>
  <c r="AI2158" i="12"/>
  <c r="C1782" i="13" s="1"/>
  <c r="AI2347" i="12"/>
  <c r="C1593" i="13" s="1"/>
  <c r="AJ2347" i="12"/>
  <c r="D1593" i="13" s="1"/>
  <c r="AI2574" i="12"/>
  <c r="C1366" i="13" s="1"/>
  <c r="AJ2574" i="12"/>
  <c r="D1366" i="13" s="1"/>
  <c r="AI502" i="12"/>
  <c r="C3438" i="13" s="1"/>
  <c r="AJ502" i="12"/>
  <c r="D3438" i="13" s="1"/>
  <c r="AI3091" i="12"/>
  <c r="C849" i="13" s="1"/>
  <c r="AJ3091" i="12"/>
  <c r="D849" i="13" s="1"/>
  <c r="AI1333" i="12"/>
  <c r="C2607" i="13" s="1"/>
  <c r="AJ1333" i="12"/>
  <c r="D2607" i="13" s="1"/>
  <c r="AJ2104" i="12"/>
  <c r="D1836" i="13" s="1"/>
  <c r="AI2104" i="12"/>
  <c r="C1836" i="13" s="1"/>
  <c r="AJ1246" i="12"/>
  <c r="D2694" i="13" s="1"/>
  <c r="AI1246" i="12"/>
  <c r="C2694" i="13" s="1"/>
  <c r="AJ2173" i="12"/>
  <c r="D1767" i="13" s="1"/>
  <c r="AJ2838" i="12"/>
  <c r="D1102" i="13" s="1"/>
  <c r="AI2838" i="12"/>
  <c r="C1102" i="13" s="1"/>
  <c r="AI3035" i="12"/>
  <c r="C905" i="13" s="1"/>
  <c r="AJ3035" i="12"/>
  <c r="D905" i="13" s="1"/>
  <c r="AJ192" i="12"/>
  <c r="D3748" i="13" s="1"/>
  <c r="AI192" i="12"/>
  <c r="C3748" i="13" s="1"/>
  <c r="AI1057" i="12"/>
  <c r="C2883" i="13" s="1"/>
  <c r="AJ1057" i="12"/>
  <c r="D2883" i="13" s="1"/>
  <c r="AJ3453" i="12"/>
  <c r="D487" i="13" s="1"/>
  <c r="AI3453" i="12"/>
  <c r="C487" i="13" s="1"/>
  <c r="AI632" i="12"/>
  <c r="C3308" i="13" s="1"/>
  <c r="AJ632" i="12"/>
  <c r="D3308" i="13" s="1"/>
  <c r="AJ3117" i="12"/>
  <c r="D823" i="13" s="1"/>
  <c r="AI3117" i="12"/>
  <c r="C823" i="13" s="1"/>
  <c r="AJ2461" i="12"/>
  <c r="D1479" i="13" s="1"/>
  <c r="AI2461" i="12"/>
  <c r="C1479" i="13" s="1"/>
  <c r="AJ1214" i="12"/>
  <c r="D2726" i="13" s="1"/>
  <c r="AI1214" i="12"/>
  <c r="C2726" i="13" s="1"/>
  <c r="AJ2396" i="12"/>
  <c r="D1544" i="13" s="1"/>
  <c r="AI2396" i="12"/>
  <c r="C1544" i="13" s="1"/>
  <c r="AJ884" i="12"/>
  <c r="D3056" i="13" s="1"/>
  <c r="AI884" i="12"/>
  <c r="C3056" i="13" s="1"/>
  <c r="AI2229" i="12"/>
  <c r="C1711" i="13" s="1"/>
  <c r="AJ2229" i="12"/>
  <c r="D1711" i="13" s="1"/>
  <c r="AI2062" i="12"/>
  <c r="C1878" i="13" s="1"/>
  <c r="AJ2062" i="12"/>
  <c r="D1878" i="13" s="1"/>
  <c r="AI1224" i="12"/>
  <c r="C2716" i="13" s="1"/>
  <c r="AJ1224" i="12"/>
  <c r="D2716" i="13" s="1"/>
  <c r="AJ3022" i="12"/>
  <c r="D918" i="13" s="1"/>
  <c r="AI3022" i="12"/>
  <c r="C918" i="13" s="1"/>
  <c r="AI1443" i="12"/>
  <c r="C2497" i="13" s="1"/>
  <c r="AJ1443" i="12"/>
  <c r="D2497" i="13" s="1"/>
  <c r="AJ2606" i="12"/>
  <c r="D1334" i="13" s="1"/>
  <c r="AI2606" i="12"/>
  <c r="C1334" i="13" s="1"/>
  <c r="AI1803" i="12"/>
  <c r="C2137" i="13" s="1"/>
  <c r="AJ1803" i="12"/>
  <c r="D2137" i="13" s="1"/>
  <c r="AJ3082" i="12"/>
  <c r="D858" i="13" s="1"/>
  <c r="AI3082" i="12"/>
  <c r="C858" i="13" s="1"/>
  <c r="AJ1447" i="12"/>
  <c r="D2493" i="13" s="1"/>
  <c r="AI1447" i="12"/>
  <c r="C2493" i="13" s="1"/>
  <c r="AI359" i="12"/>
  <c r="C3581" i="13" s="1"/>
  <c r="AJ359" i="12"/>
  <c r="D3581" i="13" s="1"/>
  <c r="AJ1051" i="12"/>
  <c r="D2889" i="13" s="1"/>
  <c r="AI1051" i="12"/>
  <c r="C2889" i="13" s="1"/>
  <c r="AI2984" i="12"/>
  <c r="C956" i="13" s="1"/>
  <c r="AJ2984" i="12"/>
  <c r="D956" i="13" s="1"/>
  <c r="AJ3383" i="12"/>
  <c r="D557" i="13" s="1"/>
  <c r="AI3383" i="12"/>
  <c r="C557" i="13" s="1"/>
  <c r="AJ1182" i="12"/>
  <c r="D2758" i="13" s="1"/>
  <c r="AI1182" i="12"/>
  <c r="C2758" i="13" s="1"/>
  <c r="AI1640" i="12"/>
  <c r="C2300" i="13" s="1"/>
  <c r="AJ1640" i="12"/>
  <c r="D2300" i="13" s="1"/>
  <c r="AJ2528" i="12"/>
  <c r="D1412" i="13" s="1"/>
  <c r="AI2528" i="12"/>
  <c r="C1412" i="13" s="1"/>
  <c r="AI391" i="12"/>
  <c r="C3549" i="13" s="1"/>
  <c r="AJ391" i="12"/>
  <c r="D3549" i="13" s="1"/>
  <c r="AI2796" i="12"/>
  <c r="C1144" i="13" s="1"/>
  <c r="AJ2796" i="12"/>
  <c r="D1144" i="13" s="1"/>
  <c r="AI741" i="12"/>
  <c r="C3199" i="13" s="1"/>
  <c r="AJ741" i="12"/>
  <c r="D3199" i="13" s="1"/>
  <c r="AJ1436" i="12"/>
  <c r="D2504" i="13" s="1"/>
  <c r="AI1436" i="12"/>
  <c r="C2504" i="13" s="1"/>
  <c r="AJ1698" i="12"/>
  <c r="D2242" i="13" s="1"/>
  <c r="AI1698" i="12"/>
  <c r="C2242" i="13" s="1"/>
  <c r="AJ1906" i="12"/>
  <c r="D2034" i="13" s="1"/>
  <c r="AI1906" i="12"/>
  <c r="C2034" i="13" s="1"/>
  <c r="AI1715" i="12"/>
  <c r="C2225" i="13" s="1"/>
  <c r="AJ1715" i="12"/>
  <c r="D2225" i="13" s="1"/>
  <c r="AI2568" i="12"/>
  <c r="C1372" i="13" s="1"/>
  <c r="AJ2568" i="12"/>
  <c r="D1372" i="13" s="1"/>
  <c r="AI584" i="12"/>
  <c r="C3356" i="13" s="1"/>
  <c r="AJ584" i="12"/>
  <c r="D3356" i="13" s="1"/>
  <c r="AI3245" i="12"/>
  <c r="C695" i="13" s="1"/>
  <c r="AJ3245" i="12"/>
  <c r="D695" i="13" s="1"/>
  <c r="AJ765" i="12"/>
  <c r="D3175" i="13" s="1"/>
  <c r="AI765" i="12"/>
  <c r="C3175" i="13" s="1"/>
  <c r="AI1739" i="12"/>
  <c r="C2201" i="13" s="1"/>
  <c r="AJ1739" i="12"/>
  <c r="D2201" i="13" s="1"/>
  <c r="AJ511" i="12"/>
  <c r="D3429" i="13" s="1"/>
  <c r="AI511" i="12"/>
  <c r="C3429" i="13" s="1"/>
  <c r="AJ2125" i="12"/>
  <c r="D1815" i="13" s="1"/>
  <c r="AI2125" i="12"/>
  <c r="C1815" i="13" s="1"/>
  <c r="AJ2205" i="12"/>
  <c r="D1735" i="13" s="1"/>
  <c r="AI2205" i="12"/>
  <c r="C1735" i="13" s="1"/>
  <c r="AJ2406" i="12"/>
  <c r="D1534" i="13" s="1"/>
  <c r="AI2406" i="12"/>
  <c r="C1534" i="13" s="1"/>
  <c r="AJ616" i="12"/>
  <c r="D3324" i="13" s="1"/>
  <c r="AI616" i="12"/>
  <c r="C3324" i="13" s="1"/>
  <c r="AJ1454" i="12"/>
  <c r="D2486" i="13" s="1"/>
  <c r="AI1454" i="12"/>
  <c r="C2486" i="13" s="1"/>
  <c r="AJ692" i="12"/>
  <c r="D3248" i="13" s="1"/>
  <c r="AI692" i="12"/>
  <c r="C3248" i="13" s="1"/>
  <c r="AJ3001" i="12"/>
  <c r="D939" i="13" s="1"/>
  <c r="AI3001" i="12"/>
  <c r="C939" i="13" s="1"/>
  <c r="AJ621" i="12"/>
  <c r="D3319" i="13" s="1"/>
  <c r="AI621" i="12"/>
  <c r="C3319" i="13" s="1"/>
  <c r="AJ1544" i="12"/>
  <c r="D2396" i="13" s="1"/>
  <c r="AI1544" i="12"/>
  <c r="C2396" i="13" s="1"/>
  <c r="AI1199" i="12"/>
  <c r="C2741" i="13" s="1"/>
  <c r="AJ1199" i="12"/>
  <c r="D2741" i="13" s="1"/>
  <c r="AI3486" i="12"/>
  <c r="C454" i="13" s="1"/>
  <c r="AI3297" i="12"/>
  <c r="C643" i="13" s="1"/>
  <c r="AJ422" i="12"/>
  <c r="D3518" i="13" s="1"/>
  <c r="AI422" i="12"/>
  <c r="C3518" i="13" s="1"/>
  <c r="AI1116" i="12"/>
  <c r="C2824" i="13" s="1"/>
  <c r="AJ1116" i="12"/>
  <c r="D2824" i="13" s="1"/>
  <c r="AI2111" i="12"/>
  <c r="C1829" i="13" s="1"/>
  <c r="AJ2111" i="12"/>
  <c r="D1829" i="13" s="1"/>
  <c r="AI920" i="12"/>
  <c r="C3020" i="13" s="1"/>
  <c r="AJ920" i="12"/>
  <c r="D3020" i="13" s="1"/>
  <c r="AI800" i="12"/>
  <c r="C3140" i="13" s="1"/>
  <c r="AJ800" i="12"/>
  <c r="D3140" i="13" s="1"/>
  <c r="AI2780" i="12"/>
  <c r="C1160" i="13" s="1"/>
  <c r="AJ2780" i="12"/>
  <c r="D1160" i="13" s="1"/>
  <c r="AJ2193" i="12"/>
  <c r="D1747" i="13" s="1"/>
  <c r="AI2193" i="12"/>
  <c r="C1747" i="13" s="1"/>
  <c r="AI1232" i="12"/>
  <c r="C2708" i="13" s="1"/>
  <c r="AJ1232" i="12"/>
  <c r="D2708" i="13" s="1"/>
  <c r="AJ1632" i="12"/>
  <c r="D2308" i="13" s="1"/>
  <c r="AI1632" i="12"/>
  <c r="C2308" i="13" s="1"/>
  <c r="AI1690" i="12"/>
  <c r="C2250" i="13" s="1"/>
  <c r="AJ1690" i="12"/>
  <c r="D2250" i="13" s="1"/>
  <c r="AJ1620" i="12"/>
  <c r="D2320" i="13" s="1"/>
  <c r="AI1620" i="12"/>
  <c r="C2320" i="13" s="1"/>
  <c r="AJ1923" i="12"/>
  <c r="D2017" i="13" s="1"/>
  <c r="AI1923" i="12"/>
  <c r="C2017" i="13" s="1"/>
  <c r="AI3650" i="12"/>
  <c r="C290" i="13" s="1"/>
  <c r="AJ3650" i="12"/>
  <c r="D290" i="13" s="1"/>
  <c r="AI810" i="12"/>
  <c r="C3130" i="13" s="1"/>
  <c r="AJ810" i="12"/>
  <c r="D3130" i="13" s="1"/>
  <c r="AI695" i="12"/>
  <c r="C3245" i="13" s="1"/>
  <c r="AJ695" i="12"/>
  <c r="D3245" i="13" s="1"/>
  <c r="AI963" i="12"/>
  <c r="C2977" i="13" s="1"/>
  <c r="AJ963" i="12"/>
  <c r="D2977" i="13" s="1"/>
  <c r="AJ627" i="12"/>
  <c r="D3313" i="13" s="1"/>
  <c r="AI627" i="12"/>
  <c r="C3313" i="13" s="1"/>
  <c r="AJ1180" i="12"/>
  <c r="D2760" i="13" s="1"/>
  <c r="AI1180" i="12"/>
  <c r="C2760" i="13" s="1"/>
  <c r="AJ2640" i="12"/>
  <c r="D1300" i="13" s="1"/>
  <c r="AI2640" i="12"/>
  <c r="C1300" i="13" s="1"/>
  <c r="AI543" i="12"/>
  <c r="C3397" i="13" s="1"/>
  <c r="AJ543" i="12"/>
  <c r="D3397" i="13" s="1"/>
  <c r="AI2777" i="12"/>
  <c r="C1163" i="13" s="1"/>
  <c r="AJ2777" i="12"/>
  <c r="D1163" i="13" s="1"/>
  <c r="AI1088" i="12"/>
  <c r="C2852" i="13" s="1"/>
  <c r="AJ1088" i="12"/>
  <c r="D2852" i="13" s="1"/>
  <c r="AJ808" i="12"/>
  <c r="D3132" i="13" s="1"/>
  <c r="AI808" i="12"/>
  <c r="C3132" i="13" s="1"/>
  <c r="AJ1599" i="12"/>
  <c r="D2341" i="13" s="1"/>
  <c r="AI1599" i="12"/>
  <c r="C2341" i="13" s="1"/>
  <c r="AI2018" i="12"/>
  <c r="C1922" i="13" s="1"/>
  <c r="AJ2018" i="12"/>
  <c r="D1922" i="13" s="1"/>
  <c r="AI957" i="12"/>
  <c r="C2983" i="13" s="1"/>
  <c r="AJ957" i="12"/>
  <c r="D2983" i="13" s="1"/>
  <c r="AI1011" i="12"/>
  <c r="C2929" i="13" s="1"/>
  <c r="AJ1011" i="12"/>
  <c r="D2929" i="13" s="1"/>
  <c r="AJ1252" i="12"/>
  <c r="D2688" i="13" s="1"/>
  <c r="AI1252" i="12"/>
  <c r="C2688" i="13" s="1"/>
  <c r="AJ1345" i="12"/>
  <c r="D2595" i="13" s="1"/>
  <c r="AI1345" i="12"/>
  <c r="C2595" i="13" s="1"/>
  <c r="AJ1943" i="12"/>
  <c r="D1997" i="13" s="1"/>
  <c r="AI1943" i="12"/>
  <c r="C1997" i="13" s="1"/>
  <c r="AI3893" i="12"/>
  <c r="C47" i="13" s="1"/>
  <c r="AJ3893" i="12"/>
  <c r="D47" i="13" s="1"/>
  <c r="AI2194" i="12"/>
  <c r="C1746" i="13" s="1"/>
  <c r="AJ2194" i="12"/>
  <c r="D1746" i="13" s="1"/>
  <c r="AH2884" i="12"/>
  <c r="AH3789" i="12"/>
  <c r="AH3659" i="12"/>
  <c r="AH3448" i="12"/>
  <c r="AH3148" i="12"/>
  <c r="AJ199" i="12"/>
  <c r="D3741" i="13" s="1"/>
  <c r="AI199" i="12"/>
  <c r="C3741" i="13" s="1"/>
  <c r="AI1235" i="12"/>
  <c r="C2705" i="13" s="1"/>
  <c r="AJ1235" i="12"/>
  <c r="D2705" i="13" s="1"/>
  <c r="AI3254" i="12"/>
  <c r="C686" i="13" s="1"/>
  <c r="AJ3254" i="12"/>
  <c r="D686" i="13" s="1"/>
  <c r="AJ2622" i="12"/>
  <c r="D1318" i="13" s="1"/>
  <c r="AI2622" i="12"/>
  <c r="C1318" i="13" s="1"/>
  <c r="AJ2107" i="12"/>
  <c r="D1833" i="13" s="1"/>
  <c r="AI2107" i="12"/>
  <c r="C1833" i="13" s="1"/>
  <c r="AI2239" i="12"/>
  <c r="C1701" i="13" s="1"/>
  <c r="AJ2239" i="12"/>
  <c r="D1701" i="13" s="1"/>
  <c r="AJ3485" i="12"/>
  <c r="D455" i="13" s="1"/>
  <c r="AI3485" i="12"/>
  <c r="C455" i="13" s="1"/>
  <c r="AI1392" i="12"/>
  <c r="C2548" i="13" s="1"/>
  <c r="AJ1392" i="12"/>
  <c r="D2548" i="13" s="1"/>
  <c r="AJ2326" i="12"/>
  <c r="D1614" i="13" s="1"/>
  <c r="AI2326" i="12"/>
  <c r="C1614" i="13" s="1"/>
  <c r="AJ959" i="12"/>
  <c r="D2981" i="13" s="1"/>
  <c r="AI959" i="12"/>
  <c r="C2981" i="13" s="1"/>
  <c r="AI208" i="12"/>
  <c r="C3732" i="13" s="1"/>
  <c r="AJ208" i="12"/>
  <c r="D3732" i="13" s="1"/>
  <c r="AH3387" i="12"/>
  <c r="AJ2709" i="12"/>
  <c r="D1231" i="13" s="1"/>
  <c r="AI2709" i="12"/>
  <c r="C1231" i="13" s="1"/>
  <c r="AJ172" i="12"/>
  <c r="D3768" i="13" s="1"/>
  <c r="AI172" i="12"/>
  <c r="C3768" i="13" s="1"/>
  <c r="AJ707" i="12"/>
  <c r="D3233" i="13" s="1"/>
  <c r="AI707" i="12"/>
  <c r="C3233" i="13" s="1"/>
  <c r="AI2025" i="12"/>
  <c r="C1915" i="13" s="1"/>
  <c r="AJ2025" i="12"/>
  <c r="D1915" i="13" s="1"/>
  <c r="AI2869" i="12"/>
  <c r="C1071" i="13" s="1"/>
  <c r="AJ2869" i="12"/>
  <c r="D1071" i="13" s="1"/>
  <c r="AJ1897" i="12"/>
  <c r="D2043" i="13" s="1"/>
  <c r="AI1897" i="12"/>
  <c r="C2043" i="13" s="1"/>
  <c r="AI3393" i="12"/>
  <c r="C547" i="13" s="1"/>
  <c r="AJ3393" i="12"/>
  <c r="D547" i="13" s="1"/>
  <c r="AI1687" i="12"/>
  <c r="C2253" i="13" s="1"/>
  <c r="AJ1687" i="12"/>
  <c r="D2253" i="13" s="1"/>
  <c r="AJ2997" i="12"/>
  <c r="D943" i="13" s="1"/>
  <c r="AI2997" i="12"/>
  <c r="C943" i="13" s="1"/>
  <c r="AI3262" i="12"/>
  <c r="C678" i="13" s="1"/>
  <c r="AJ3262" i="12"/>
  <c r="D678" i="13" s="1"/>
  <c r="AI968" i="12"/>
  <c r="C2972" i="13" s="1"/>
  <c r="AJ968" i="12"/>
  <c r="D2972" i="13" s="1"/>
  <c r="AH3192" i="12"/>
  <c r="AH3621" i="12"/>
  <c r="AI1301" i="12"/>
  <c r="C2639" i="13" s="1"/>
  <c r="AJ1301" i="12"/>
  <c r="D2639" i="13" s="1"/>
  <c r="AI2289" i="12"/>
  <c r="C1651" i="13" s="1"/>
  <c r="AJ2289" i="12"/>
  <c r="D1651" i="13" s="1"/>
  <c r="AJ255" i="12"/>
  <c r="D3685" i="13" s="1"/>
  <c r="AI255" i="12"/>
  <c r="C3685" i="13" s="1"/>
  <c r="AI2437" i="12"/>
  <c r="C1503" i="13" s="1"/>
  <c r="AJ2437" i="12"/>
  <c r="D1503" i="13" s="1"/>
  <c r="AI2291" i="12"/>
  <c r="C1649" i="13" s="1"/>
  <c r="AJ2291" i="12"/>
  <c r="D1649" i="13" s="1"/>
  <c r="AI3208" i="12"/>
  <c r="C732" i="13" s="1"/>
  <c r="AJ3208" i="12"/>
  <c r="D732" i="13" s="1"/>
  <c r="AI1610" i="12"/>
  <c r="C2330" i="13" s="1"/>
  <c r="AJ1610" i="12"/>
  <c r="D2330" i="13" s="1"/>
  <c r="AJ1736" i="12"/>
  <c r="D2204" i="13" s="1"/>
  <c r="AI1736" i="12"/>
  <c r="C2204" i="13" s="1"/>
  <c r="AJ3807" i="12"/>
  <c r="D133" i="13" s="1"/>
  <c r="AI3807" i="12"/>
  <c r="C133" i="13" s="1"/>
  <c r="AJ2933" i="12"/>
  <c r="D1007" i="13" s="1"/>
  <c r="AI2933" i="12"/>
  <c r="C1007" i="13" s="1"/>
  <c r="AI1999" i="12"/>
  <c r="C1941" i="13" s="1"/>
  <c r="AJ1999" i="12"/>
  <c r="D1941" i="13" s="1"/>
  <c r="AH3469" i="12"/>
  <c r="AH3773" i="12"/>
  <c r="AI233" i="12"/>
  <c r="C3707" i="13" s="1"/>
  <c r="AJ233" i="12"/>
  <c r="D3707" i="13" s="1"/>
  <c r="AI2930" i="12"/>
  <c r="C1010" i="13" s="1"/>
  <c r="AJ2930" i="12"/>
  <c r="D1010" i="13" s="1"/>
  <c r="AI1692" i="12"/>
  <c r="C2248" i="13" s="1"/>
  <c r="AJ1692" i="12"/>
  <c r="D2248" i="13" s="1"/>
  <c r="AI307" i="12"/>
  <c r="C3633" i="13" s="1"/>
  <c r="AJ307" i="12"/>
  <c r="D3633" i="13" s="1"/>
  <c r="AI1366" i="12"/>
  <c r="C2574" i="13" s="1"/>
  <c r="AJ1366" i="12"/>
  <c r="D2574" i="13" s="1"/>
  <c r="AI2078" i="12"/>
  <c r="C1862" i="13" s="1"/>
  <c r="AJ2078" i="12"/>
  <c r="D1862" i="13" s="1"/>
  <c r="AJ2247" i="12"/>
  <c r="D1693" i="13" s="1"/>
  <c r="AI2247" i="12"/>
  <c r="C1693" i="13" s="1"/>
  <c r="AJ590" i="12"/>
  <c r="D3350" i="13" s="1"/>
  <c r="AI590" i="12"/>
  <c r="C3350" i="13" s="1"/>
  <c r="AI480" i="12"/>
  <c r="C3460" i="13" s="1"/>
  <c r="AJ480" i="12"/>
  <c r="D3460" i="13" s="1"/>
  <c r="AJ2005" i="12"/>
  <c r="D1935" i="13" s="1"/>
  <c r="AI2005" i="12"/>
  <c r="C1935" i="13" s="1"/>
  <c r="AI1795" i="12"/>
  <c r="C2145" i="13" s="1"/>
  <c r="AJ1795" i="12"/>
  <c r="D2145" i="13" s="1"/>
  <c r="AI562" i="12"/>
  <c r="C3378" i="13" s="1"/>
  <c r="AJ562" i="12"/>
  <c r="D3378" i="13" s="1"/>
  <c r="AH3406" i="12"/>
  <c r="AH3824" i="12"/>
  <c r="AH2471" i="12"/>
  <c r="AH3878" i="12"/>
  <c r="AH3440" i="12"/>
  <c r="AH3853" i="12"/>
  <c r="AH3465" i="12"/>
  <c r="AI2379" i="12"/>
  <c r="C1561" i="13" s="1"/>
  <c r="AJ2379" i="12"/>
  <c r="D1561" i="13" s="1"/>
  <c r="AI2456" i="12"/>
  <c r="C1484" i="13" s="1"/>
  <c r="AJ2456" i="12"/>
  <c r="D1484" i="13" s="1"/>
  <c r="AI1550" i="12"/>
  <c r="C2390" i="13" s="1"/>
  <c r="AJ1550" i="12"/>
  <c r="D2390" i="13" s="1"/>
  <c r="AJ3055" i="12"/>
  <c r="D885" i="13" s="1"/>
  <c r="AI3055" i="12"/>
  <c r="C885" i="13" s="1"/>
  <c r="AI2583" i="12"/>
  <c r="C1357" i="13" s="1"/>
  <c r="AJ2583" i="12"/>
  <c r="D1357" i="13" s="1"/>
  <c r="AI1410" i="12"/>
  <c r="C2530" i="13" s="1"/>
  <c r="AJ1410" i="12"/>
  <c r="D2530" i="13" s="1"/>
  <c r="AJ1578" i="12"/>
  <c r="D2362" i="13" s="1"/>
  <c r="AI1578" i="12"/>
  <c r="C2362" i="13" s="1"/>
  <c r="AI1732" i="12"/>
  <c r="C2208" i="13" s="1"/>
  <c r="AJ1732" i="12"/>
  <c r="D2208" i="13" s="1"/>
  <c r="AJ2022" i="12"/>
  <c r="D1918" i="13" s="1"/>
  <c r="AI2022" i="12"/>
  <c r="C1918" i="13" s="1"/>
  <c r="AJ2681" i="12"/>
  <c r="D1259" i="13" s="1"/>
  <c r="AI2681" i="12"/>
  <c r="C1259" i="13" s="1"/>
  <c r="AI1381" i="12"/>
  <c r="C2559" i="13" s="1"/>
  <c r="AJ1381" i="12"/>
  <c r="D2559" i="13" s="1"/>
  <c r="AJ3205" i="12"/>
  <c r="D735" i="13" s="1"/>
  <c r="AI3205" i="12"/>
  <c r="C735" i="13" s="1"/>
  <c r="AJ1770" i="12"/>
  <c r="D2170" i="13" s="1"/>
  <c r="AI1770" i="12"/>
  <c r="C2170" i="13" s="1"/>
  <c r="AJ1606" i="12"/>
  <c r="D2334" i="13" s="1"/>
  <c r="AI1606" i="12"/>
  <c r="C2334" i="13" s="1"/>
  <c r="AJ636" i="12"/>
  <c r="D3304" i="13" s="1"/>
  <c r="AI636" i="12"/>
  <c r="C3304" i="13" s="1"/>
  <c r="AI2093" i="12"/>
  <c r="C1847" i="13" s="1"/>
  <c r="AJ2093" i="12"/>
  <c r="D1847" i="13" s="1"/>
  <c r="AJ2306" i="12"/>
  <c r="D1634" i="13" s="1"/>
  <c r="AI2306" i="12"/>
  <c r="C1634" i="13" s="1"/>
  <c r="AJ2382" i="12"/>
  <c r="D1558" i="13" s="1"/>
  <c r="AI2382" i="12"/>
  <c r="C1558" i="13" s="1"/>
  <c r="AJ3434" i="12"/>
  <c r="D506" i="13" s="1"/>
  <c r="AI3434" i="12"/>
  <c r="C506" i="13" s="1"/>
  <c r="AJ448" i="12"/>
  <c r="D3492" i="13" s="1"/>
  <c r="AI448" i="12"/>
  <c r="C3492" i="13" s="1"/>
  <c r="AI848" i="12"/>
  <c r="C3092" i="13" s="1"/>
  <c r="AJ848" i="12"/>
  <c r="D3092" i="13" s="1"/>
  <c r="AI2006" i="12"/>
  <c r="C1934" i="13" s="1"/>
  <c r="AJ2006" i="12"/>
  <c r="D1934" i="13" s="1"/>
  <c r="AJ293" i="12"/>
  <c r="D3647" i="13" s="1"/>
  <c r="AI293" i="12"/>
  <c r="C3647" i="13" s="1"/>
  <c r="AJ1675" i="12"/>
  <c r="D2265" i="13" s="1"/>
  <c r="AI1675" i="12"/>
  <c r="C2265" i="13" s="1"/>
  <c r="AI2424" i="12"/>
  <c r="C1516" i="13" s="1"/>
  <c r="AJ2424" i="12"/>
  <c r="D1516" i="13" s="1"/>
  <c r="AJ1216" i="12"/>
  <c r="D2724" i="13" s="1"/>
  <c r="AI1216" i="12"/>
  <c r="C2724" i="13" s="1"/>
  <c r="AH2503" i="12"/>
  <c r="AH3898" i="12"/>
  <c r="AH3521" i="12"/>
  <c r="AH3838" i="12"/>
  <c r="AH3234" i="12"/>
  <c r="AH3184" i="12"/>
  <c r="AH3336" i="12"/>
  <c r="AH3934" i="12"/>
  <c r="AH3708" i="12"/>
  <c r="AH3636" i="12"/>
  <c r="AH3631" i="12"/>
  <c r="AH2793" i="12"/>
  <c r="AI329" i="12"/>
  <c r="C3611" i="13" s="1"/>
  <c r="AJ329" i="12"/>
  <c r="D3611" i="13" s="1"/>
  <c r="AJ1746" i="12"/>
  <c r="D2194" i="13" s="1"/>
  <c r="AI1746" i="12"/>
  <c r="C2194" i="13" s="1"/>
  <c r="AJ3483" i="12"/>
  <c r="D457" i="13" s="1"/>
  <c r="AI3483" i="12"/>
  <c r="C457" i="13" s="1"/>
  <c r="AI2227" i="12"/>
  <c r="C1713" i="13" s="1"/>
  <c r="AJ2227" i="12"/>
  <c r="D1713" i="13" s="1"/>
  <c r="AI3352" i="12"/>
  <c r="C588" i="13" s="1"/>
  <c r="AJ3352" i="12"/>
  <c r="D588" i="13" s="1"/>
  <c r="AI2392" i="12"/>
  <c r="C1548" i="13" s="1"/>
  <c r="AJ2392" i="12"/>
  <c r="D1548" i="13" s="1"/>
  <c r="AJ3210" i="12"/>
  <c r="D730" i="13" s="1"/>
  <c r="AI3210" i="12"/>
  <c r="C730" i="13" s="1"/>
  <c r="AI2688" i="12"/>
  <c r="C1252" i="13" s="1"/>
  <c r="AJ2688" i="12"/>
  <c r="D1252" i="13" s="1"/>
  <c r="AI308" i="12"/>
  <c r="C3632" i="13" s="1"/>
  <c r="AJ308" i="12"/>
  <c r="D3632" i="13" s="1"/>
  <c r="AJ2812" i="12"/>
  <c r="D1128" i="13" s="1"/>
  <c r="AI2812" i="12"/>
  <c r="C1128" i="13" s="1"/>
  <c r="AI2733" i="12"/>
  <c r="C1207" i="13" s="1"/>
  <c r="AJ2733" i="12"/>
  <c r="D1207" i="13" s="1"/>
  <c r="AJ2564" i="12"/>
  <c r="D1376" i="13" s="1"/>
  <c r="AI2564" i="12"/>
  <c r="C1376" i="13" s="1"/>
  <c r="AJ3506" i="12"/>
  <c r="D434" i="13" s="1"/>
  <c r="AI719" i="12"/>
  <c r="C3221" i="13" s="1"/>
  <c r="AJ719" i="12"/>
  <c r="D3221" i="13" s="1"/>
  <c r="AJ1258" i="12"/>
  <c r="D2682" i="13" s="1"/>
  <c r="AI1258" i="12"/>
  <c r="C2682" i="13" s="1"/>
  <c r="AJ962" i="12"/>
  <c r="D2978" i="13" s="1"/>
  <c r="AI962" i="12"/>
  <c r="C2978" i="13" s="1"/>
  <c r="AJ438" i="12"/>
  <c r="D3502" i="13" s="1"/>
  <c r="AI438" i="12"/>
  <c r="C3502" i="13" s="1"/>
  <c r="AJ140" i="12"/>
  <c r="D3800" i="13" s="1"/>
  <c r="AI140" i="12"/>
  <c r="C3800" i="13" s="1"/>
  <c r="AJ1681" i="12"/>
  <c r="D2259" i="13" s="1"/>
  <c r="AI1681" i="12"/>
  <c r="C2259" i="13" s="1"/>
  <c r="AI165" i="12"/>
  <c r="C3775" i="13" s="1"/>
  <c r="AJ165" i="12"/>
  <c r="D3775" i="13" s="1"/>
  <c r="AI1179" i="12"/>
  <c r="C2761" i="13" s="1"/>
  <c r="AJ1179" i="12"/>
  <c r="D2761" i="13" s="1"/>
  <c r="AI2376" i="12"/>
  <c r="C1564" i="13" s="1"/>
  <c r="AJ2376" i="12"/>
  <c r="D1564" i="13" s="1"/>
  <c r="AJ1539" i="12"/>
  <c r="D2401" i="13" s="1"/>
  <c r="AI1539" i="12"/>
  <c r="C2401" i="13" s="1"/>
  <c r="AJ561" i="12"/>
  <c r="D3379" i="13" s="1"/>
  <c r="AI561" i="12"/>
  <c r="C3379" i="13" s="1"/>
  <c r="AJ270" i="12"/>
  <c r="D3670" i="13" s="1"/>
  <c r="AI270" i="12"/>
  <c r="C3670" i="13" s="1"/>
  <c r="AI2761" i="12"/>
  <c r="C1179" i="13" s="1"/>
  <c r="AJ2761" i="12"/>
  <c r="D1179" i="13" s="1"/>
  <c r="AI3062" i="12"/>
  <c r="C878" i="13" s="1"/>
  <c r="AJ3062" i="12"/>
  <c r="D878" i="13" s="1"/>
  <c r="AI1025" i="12"/>
  <c r="C2915" i="13" s="1"/>
  <c r="AJ1025" i="12"/>
  <c r="D2915" i="13" s="1"/>
  <c r="AJ3531" i="12"/>
  <c r="D409" i="13" s="1"/>
  <c r="AI3531" i="12"/>
  <c r="C409" i="13" s="1"/>
  <c r="AI2254" i="12"/>
  <c r="C1686" i="13" s="1"/>
  <c r="AJ2254" i="12"/>
  <c r="D1686" i="13" s="1"/>
  <c r="AI819" i="12"/>
  <c r="C3121" i="13" s="1"/>
  <c r="AJ819" i="12"/>
  <c r="D3121" i="13" s="1"/>
  <c r="AJ1755" i="12"/>
  <c r="D2185" i="13" s="1"/>
  <c r="AI1755" i="12"/>
  <c r="C2185" i="13" s="1"/>
  <c r="AI1832" i="12"/>
  <c r="C2108" i="13" s="1"/>
  <c r="AJ1832" i="12"/>
  <c r="D2108" i="13" s="1"/>
  <c r="AI859" i="12"/>
  <c r="C3081" i="13" s="1"/>
  <c r="AJ859" i="12"/>
  <c r="D3081" i="13" s="1"/>
  <c r="AI2813" i="12"/>
  <c r="C1127" i="13" s="1"/>
  <c r="AJ2813" i="12"/>
  <c r="D1127" i="13" s="1"/>
  <c r="AH2726" i="12"/>
  <c r="AH3215" i="12"/>
  <c r="AI633" i="12"/>
  <c r="C3307" i="13" s="1"/>
  <c r="AJ633" i="12"/>
  <c r="D3307" i="13" s="1"/>
  <c r="AI1358" i="12"/>
  <c r="C2582" i="13" s="1"/>
  <c r="AJ1358" i="12"/>
  <c r="D2582" i="13" s="1"/>
  <c r="AI2221" i="12"/>
  <c r="C1719" i="13" s="1"/>
  <c r="AJ2221" i="12"/>
  <c r="D1719" i="13" s="1"/>
  <c r="AI2572" i="12"/>
  <c r="C1368" i="13" s="1"/>
  <c r="AJ2572" i="12"/>
  <c r="D1368" i="13" s="1"/>
  <c r="AJ2101" i="12"/>
  <c r="D1839" i="13" s="1"/>
  <c r="AI2101" i="12"/>
  <c r="C1839" i="13" s="1"/>
  <c r="AJ2460" i="12"/>
  <c r="D1480" i="13" s="1"/>
  <c r="AI2460" i="12"/>
  <c r="C1480" i="13" s="1"/>
  <c r="AI3077" i="12"/>
  <c r="C863" i="13" s="1"/>
  <c r="AJ3077" i="12"/>
  <c r="D863" i="13" s="1"/>
  <c r="AJ2626" i="12"/>
  <c r="D1314" i="13" s="1"/>
  <c r="AI2626" i="12"/>
  <c r="C1314" i="13" s="1"/>
  <c r="AI2722" i="12"/>
  <c r="C1218" i="13" s="1"/>
  <c r="AJ2722" i="12"/>
  <c r="D1218" i="13" s="1"/>
  <c r="AI2890" i="12"/>
  <c r="C1050" i="13" s="1"/>
  <c r="AJ2890" i="12"/>
  <c r="D1050" i="13" s="1"/>
  <c r="AJ2000" i="12"/>
  <c r="D1940" i="13" s="1"/>
  <c r="AI2000" i="12"/>
  <c r="C1940" i="13" s="1"/>
  <c r="AH2367" i="12"/>
  <c r="AI2692" i="12"/>
  <c r="C1248" i="13" s="1"/>
  <c r="AJ2692" i="12"/>
  <c r="D1248" i="13" s="1"/>
  <c r="AJ3269" i="12"/>
  <c r="D671" i="13" s="1"/>
  <c r="AI3269" i="12"/>
  <c r="C671" i="13" s="1"/>
  <c r="AI826" i="12"/>
  <c r="C3114" i="13" s="1"/>
  <c r="AJ826" i="12"/>
  <c r="D3114" i="13" s="1"/>
  <c r="AI1102" i="12"/>
  <c r="C2838" i="13" s="1"/>
  <c r="AJ1102" i="12"/>
  <c r="D2838" i="13" s="1"/>
  <c r="AI687" i="12"/>
  <c r="C3253" i="13" s="1"/>
  <c r="AJ687" i="12"/>
  <c r="D3253" i="13" s="1"/>
  <c r="AI1452" i="12"/>
  <c r="C2488" i="13" s="1"/>
  <c r="AJ1452" i="12"/>
  <c r="D2488" i="13" s="1"/>
  <c r="AI2293" i="12"/>
  <c r="C1647" i="13" s="1"/>
  <c r="AJ2293" i="12"/>
  <c r="D1647" i="13" s="1"/>
  <c r="AJ1671" i="12"/>
  <c r="D2269" i="13" s="1"/>
  <c r="AI1671" i="12"/>
  <c r="C2269" i="13" s="1"/>
  <c r="AI2023" i="12"/>
  <c r="C1917" i="13" s="1"/>
  <c r="AJ2023" i="12"/>
  <c r="D1917" i="13" s="1"/>
  <c r="AI2832" i="12"/>
  <c r="C1108" i="13" s="1"/>
  <c r="AJ2832" i="12"/>
  <c r="D1108" i="13" s="1"/>
  <c r="AJ1735" i="12"/>
  <c r="D2205" i="13" s="1"/>
  <c r="AI1735" i="12"/>
  <c r="C2205" i="13" s="1"/>
  <c r="AJ2468" i="12"/>
  <c r="D1472" i="13" s="1"/>
  <c r="AI2468" i="12"/>
  <c r="C1472" i="13" s="1"/>
  <c r="AJ3071" i="12"/>
  <c r="D869" i="13" s="1"/>
  <c r="AI3071" i="12"/>
  <c r="C869" i="13" s="1"/>
  <c r="AJ667" i="12"/>
  <c r="D3273" i="13" s="1"/>
  <c r="AI667" i="12"/>
  <c r="C3273" i="13" s="1"/>
  <c r="AI2841" i="12"/>
  <c r="C1099" i="13" s="1"/>
  <c r="AJ2841" i="12"/>
  <c r="D1099" i="13" s="1"/>
  <c r="AJ973" i="12"/>
  <c r="D2967" i="13" s="1"/>
  <c r="AI973" i="12"/>
  <c r="C2967" i="13" s="1"/>
  <c r="AI2615" i="12"/>
  <c r="C1325" i="13" s="1"/>
  <c r="AJ2615" i="12"/>
  <c r="D1325" i="13" s="1"/>
  <c r="AI238" i="12"/>
  <c r="C3702" i="13" s="1"/>
  <c r="AJ238" i="12"/>
  <c r="D3702" i="13" s="1"/>
  <c r="AI3737" i="12"/>
  <c r="C203" i="13" s="1"/>
  <c r="AJ3737" i="12"/>
  <c r="D203" i="13" s="1"/>
  <c r="AI2079" i="12"/>
  <c r="C1861" i="13" s="1"/>
  <c r="AJ2079" i="12"/>
  <c r="D1861" i="13" s="1"/>
  <c r="AJ653" i="12"/>
  <c r="D3287" i="13" s="1"/>
  <c r="AI653" i="12"/>
  <c r="C3287" i="13" s="1"/>
  <c r="AJ1290" i="12"/>
  <c r="D2650" i="13" s="1"/>
  <c r="AI1290" i="12"/>
  <c r="C2650" i="13" s="1"/>
  <c r="AI1741" i="12"/>
  <c r="C2199" i="13" s="1"/>
  <c r="AJ1741" i="12"/>
  <c r="D2199" i="13" s="1"/>
  <c r="AI1306" i="12"/>
  <c r="C2634" i="13" s="1"/>
  <c r="AJ1306" i="12"/>
  <c r="D2634" i="13" s="1"/>
  <c r="AI2639" i="12"/>
  <c r="C1301" i="13" s="1"/>
  <c r="AJ2639" i="12"/>
  <c r="D1301" i="13" s="1"/>
  <c r="AI322" i="12"/>
  <c r="C3618" i="13" s="1"/>
  <c r="AJ322" i="12"/>
  <c r="D3618" i="13" s="1"/>
  <c r="AJ2473" i="12"/>
  <c r="D1467" i="13" s="1"/>
  <c r="AI2473" i="12"/>
  <c r="C1467" i="13" s="1"/>
  <c r="AI2302" i="12"/>
  <c r="C1638" i="13" s="1"/>
  <c r="AJ2302" i="12"/>
  <c r="D1638" i="13" s="1"/>
  <c r="AI292" i="12"/>
  <c r="C3648" i="13" s="1"/>
  <c r="AJ292" i="12"/>
  <c r="D3648" i="13" s="1"/>
  <c r="AJ790" i="12"/>
  <c r="D3150" i="13" s="1"/>
  <c r="AI790" i="12"/>
  <c r="C3150" i="13" s="1"/>
  <c r="AJ1334" i="12"/>
  <c r="D2606" i="13" s="1"/>
  <c r="AI1334" i="12"/>
  <c r="C2606" i="13" s="1"/>
  <c r="AJ736" i="12"/>
  <c r="D3204" i="13" s="1"/>
  <c r="AI736" i="12"/>
  <c r="C3204" i="13" s="1"/>
  <c r="AJ3380" i="12"/>
  <c r="D560" i="13" s="1"/>
  <c r="AI3380" i="12"/>
  <c r="C560" i="13" s="1"/>
  <c r="AJ3074" i="12"/>
  <c r="D866" i="13" s="1"/>
  <c r="AI3074" i="12"/>
  <c r="C866" i="13" s="1"/>
  <c r="AJ349" i="12"/>
  <c r="D3591" i="13" s="1"/>
  <c r="AI349" i="12"/>
  <c r="C3591" i="13" s="1"/>
  <c r="AI1748" i="12"/>
  <c r="C2192" i="13" s="1"/>
  <c r="AJ1748" i="12"/>
  <c r="D2192" i="13" s="1"/>
  <c r="AI2315" i="12"/>
  <c r="C1625" i="13" s="1"/>
  <c r="AJ2315" i="12"/>
  <c r="D1625" i="13" s="1"/>
  <c r="AI2719" i="12"/>
  <c r="C1221" i="13" s="1"/>
  <c r="AJ2719" i="12"/>
  <c r="D1221" i="13" s="1"/>
  <c r="AJ1128" i="12"/>
  <c r="D2812" i="13" s="1"/>
  <c r="AI1128" i="12"/>
  <c r="C2812" i="13" s="1"/>
  <c r="AJ2210" i="12"/>
  <c r="D1730" i="13" s="1"/>
  <c r="AI2210" i="12"/>
  <c r="C1730" i="13" s="1"/>
  <c r="AJ2280" i="12"/>
  <c r="D1660" i="13" s="1"/>
  <c r="AI2280" i="12"/>
  <c r="C1660" i="13" s="1"/>
  <c r="AI2124" i="12"/>
  <c r="C1816" i="13" s="1"/>
  <c r="AJ2124" i="12"/>
  <c r="D1816" i="13" s="1"/>
  <c r="AJ2282" i="12"/>
  <c r="D1658" i="13" s="1"/>
  <c r="AI2282" i="12"/>
  <c r="C1658" i="13" s="1"/>
  <c r="AI630" i="12"/>
  <c r="C3310" i="13" s="1"/>
  <c r="AJ630" i="12"/>
  <c r="D3310" i="13" s="1"/>
  <c r="AJ1745" i="12"/>
  <c r="D2195" i="13" s="1"/>
  <c r="AI1745" i="12"/>
  <c r="C2195" i="13" s="1"/>
  <c r="AI3019" i="12"/>
  <c r="C921" i="13" s="1"/>
  <c r="AJ3019" i="12"/>
  <c r="D921" i="13" s="1"/>
  <c r="AI2798" i="12"/>
  <c r="C1142" i="13" s="1"/>
  <c r="AJ2798" i="12"/>
  <c r="D1142" i="13" s="1"/>
  <c r="AI2106" i="12"/>
  <c r="C1834" i="13" s="1"/>
  <c r="AJ2106" i="12"/>
  <c r="D1834" i="13" s="1"/>
  <c r="AI1583" i="12"/>
  <c r="C2357" i="13" s="1"/>
  <c r="AJ1583" i="12"/>
  <c r="D2357" i="13" s="1"/>
  <c r="AI2993" i="12"/>
  <c r="C947" i="13" s="1"/>
  <c r="AJ2993" i="12"/>
  <c r="D947" i="13" s="1"/>
  <c r="AI3900" i="12"/>
  <c r="C40" i="13" s="1"/>
  <c r="AI3560" i="12"/>
  <c r="C380" i="13" s="1"/>
  <c r="AJ3560" i="12"/>
  <c r="D380" i="13" s="1"/>
  <c r="AI2334" i="12"/>
  <c r="C1606" i="13" s="1"/>
  <c r="AJ2334" i="12"/>
  <c r="D1606" i="13" s="1"/>
  <c r="AJ3544" i="12"/>
  <c r="D396" i="13" s="1"/>
  <c r="AI3544" i="12"/>
  <c r="C396" i="13" s="1"/>
  <c r="AI3783" i="12"/>
  <c r="C157" i="13" s="1"/>
  <c r="AI3495" i="12"/>
  <c r="C445" i="13" s="1"/>
  <c r="AJ3495" i="12"/>
  <c r="D445" i="13" s="1"/>
  <c r="AJ3551" i="12"/>
  <c r="D389" i="13" s="1"/>
  <c r="AI3551" i="12"/>
  <c r="C389" i="13" s="1"/>
  <c r="AJ2436" i="12"/>
  <c r="D1504" i="13" s="1"/>
  <c r="AI2436" i="12"/>
  <c r="C1504" i="13" s="1"/>
  <c r="AI549" i="12"/>
  <c r="C3391" i="13" s="1"/>
  <c r="AJ549" i="12"/>
  <c r="D3391" i="13" s="1"/>
  <c r="AJ2872" i="12"/>
  <c r="D1068" i="13" s="1"/>
  <c r="AI2872" i="12"/>
  <c r="C1068" i="13" s="1"/>
  <c r="AI641" i="12"/>
  <c r="C3299" i="13" s="1"/>
  <c r="AJ641" i="12"/>
  <c r="D3299" i="13" s="1"/>
  <c r="AI2076" i="12"/>
  <c r="C1864" i="13" s="1"/>
  <c r="AJ2076" i="12"/>
  <c r="D1864" i="13" s="1"/>
  <c r="AI1264" i="12"/>
  <c r="C2676" i="13" s="1"/>
  <c r="AJ1264" i="12"/>
  <c r="D2676" i="13" s="1"/>
  <c r="AI1190" i="12"/>
  <c r="C2750" i="13" s="1"/>
  <c r="AJ1190" i="12"/>
  <c r="D2750" i="13" s="1"/>
  <c r="AH3592" i="12"/>
  <c r="AH3190" i="12"/>
  <c r="AI2708" i="12"/>
  <c r="C1232" i="13" s="1"/>
  <c r="AJ2708" i="12"/>
  <c r="D1232" i="13" s="1"/>
  <c r="AI596" i="12"/>
  <c r="C3344" i="13" s="1"/>
  <c r="AJ596" i="12"/>
  <c r="D3344" i="13" s="1"/>
  <c r="AI1401" i="12"/>
  <c r="C2539" i="13" s="1"/>
  <c r="AJ1401" i="12"/>
  <c r="D2539" i="13" s="1"/>
  <c r="AI1270" i="12"/>
  <c r="C2670" i="13" s="1"/>
  <c r="AJ1270" i="12"/>
  <c r="D2670" i="13" s="1"/>
  <c r="AJ230" i="12"/>
  <c r="D3710" i="13" s="1"/>
  <c r="AI230" i="12"/>
  <c r="C3710" i="13" s="1"/>
  <c r="AI1377" i="12"/>
  <c r="C2563" i="13" s="1"/>
  <c r="AJ1377" i="12"/>
  <c r="D2563" i="13" s="1"/>
  <c r="AJ862" i="12"/>
  <c r="D3078" i="13" s="1"/>
  <c r="AI862" i="12"/>
  <c r="C3078" i="13" s="1"/>
  <c r="AI3392" i="12"/>
  <c r="C548" i="13" s="1"/>
  <c r="AJ3392" i="12"/>
  <c r="D548" i="13" s="1"/>
  <c r="AI259" i="12"/>
  <c r="C3681" i="13" s="1"/>
  <c r="AJ259" i="12"/>
  <c r="D3681" i="13" s="1"/>
  <c r="AJ2359" i="12"/>
  <c r="D1581" i="13" s="1"/>
  <c r="AI2359" i="12"/>
  <c r="C1581" i="13" s="1"/>
  <c r="AI2292" i="12"/>
  <c r="C1648" i="13" s="1"/>
  <c r="AJ2292" i="12"/>
  <c r="D1648" i="13" s="1"/>
  <c r="AI778" i="12"/>
  <c r="C3162" i="13" s="1"/>
  <c r="AJ778" i="12"/>
  <c r="D3162" i="13" s="1"/>
  <c r="AI2189" i="12"/>
  <c r="C1751" i="13" s="1"/>
  <c r="AJ2189" i="12"/>
  <c r="D1751" i="13" s="1"/>
  <c r="AH3099" i="12"/>
  <c r="AH3411" i="12"/>
  <c r="AH3499" i="12"/>
  <c r="AH3669" i="12"/>
  <c r="AI1106" i="12"/>
  <c r="C2834" i="13" s="1"/>
  <c r="AJ1106" i="12"/>
  <c r="D2834" i="13" s="1"/>
  <c r="AI424" i="12"/>
  <c r="C3516" i="13" s="1"/>
  <c r="AJ424" i="12"/>
  <c r="D3516" i="13" s="1"/>
  <c r="AI2404" i="12"/>
  <c r="C1536" i="13" s="1"/>
  <c r="AJ2404" i="12"/>
  <c r="D1536" i="13" s="1"/>
  <c r="AI506" i="12"/>
  <c r="C3434" i="13" s="1"/>
  <c r="AJ506" i="12"/>
  <c r="D3434" i="13" s="1"/>
  <c r="AI3591" i="12"/>
  <c r="C349" i="13" s="1"/>
  <c r="AJ3591" i="12"/>
  <c r="D349" i="13" s="1"/>
  <c r="AI2854" i="12"/>
  <c r="C1086" i="13" s="1"/>
  <c r="AJ2854" i="12"/>
  <c r="D1086" i="13" s="1"/>
  <c r="AJ2548" i="12"/>
  <c r="D1392" i="13" s="1"/>
  <c r="AI2548" i="12"/>
  <c r="C1392" i="13" s="1"/>
  <c r="AI3507" i="12"/>
  <c r="C433" i="13" s="1"/>
  <c r="AJ3507" i="12"/>
  <c r="D433" i="13" s="1"/>
  <c r="AJ1776" i="12"/>
  <c r="D2164" i="13" s="1"/>
  <c r="AI1776" i="12"/>
  <c r="C2164" i="13" s="1"/>
  <c r="AJ1217" i="12"/>
  <c r="D2723" i="13" s="1"/>
  <c r="AI1217" i="12"/>
  <c r="C2723" i="13" s="1"/>
  <c r="AJ3766" i="12"/>
  <c r="D174" i="13" s="1"/>
  <c r="AI3766" i="12"/>
  <c r="C174" i="13" s="1"/>
  <c r="AJ1200" i="12"/>
  <c r="D2740" i="13" s="1"/>
  <c r="AI1200" i="12"/>
  <c r="C2740" i="13" s="1"/>
  <c r="AJ2694" i="12"/>
  <c r="D1246" i="13" s="1"/>
  <c r="AI2694" i="12"/>
  <c r="C1246" i="13" s="1"/>
  <c r="AJ1249" i="12"/>
  <c r="D2691" i="13" s="1"/>
  <c r="AI1249" i="12"/>
  <c r="C2691" i="13" s="1"/>
  <c r="AJ1285" i="12"/>
  <c r="D2655" i="13" s="1"/>
  <c r="AI1285" i="12"/>
  <c r="C2655" i="13" s="1"/>
  <c r="AI1315" i="12"/>
  <c r="C2625" i="13" s="1"/>
  <c r="AJ1315" i="12"/>
  <c r="D2625" i="13" s="1"/>
  <c r="AJ749" i="12"/>
  <c r="D3191" i="13" s="1"/>
  <c r="AI749" i="12"/>
  <c r="C3191" i="13" s="1"/>
  <c r="AI882" i="12"/>
  <c r="C3058" i="13" s="1"/>
  <c r="AJ882" i="12"/>
  <c r="D3058" i="13" s="1"/>
  <c r="AI3375" i="12"/>
  <c r="C565" i="13" s="1"/>
  <c r="AJ3375" i="12"/>
  <c r="D565" i="13" s="1"/>
  <c r="AI151" i="12"/>
  <c r="C3789" i="13" s="1"/>
  <c r="AJ151" i="12"/>
  <c r="D3789" i="13" s="1"/>
  <c r="AJ874" i="12"/>
  <c r="D3066" i="13" s="1"/>
  <c r="AI874" i="12"/>
  <c r="C3066" i="13" s="1"/>
  <c r="AI2178" i="12"/>
  <c r="C1762" i="13" s="1"/>
  <c r="AJ2178" i="12"/>
  <c r="D1762" i="13" s="1"/>
  <c r="AJ3542" i="12"/>
  <c r="D398" i="13" s="1"/>
  <c r="AI3542" i="12"/>
  <c r="C398" i="13" s="1"/>
  <c r="AJ2180" i="12"/>
  <c r="D1760" i="13" s="1"/>
  <c r="AI2180" i="12"/>
  <c r="C1760" i="13" s="1"/>
  <c r="AJ3627" i="12"/>
  <c r="D313" i="13" s="1"/>
  <c r="AI3627" i="12"/>
  <c r="C313" i="13" s="1"/>
  <c r="AI712" i="12"/>
  <c r="C3228" i="13" s="1"/>
  <c r="AJ712" i="12"/>
  <c r="D3228" i="13" s="1"/>
  <c r="AJ3168" i="12"/>
  <c r="D772" i="13" s="1"/>
  <c r="AI3168" i="12"/>
  <c r="C772" i="13" s="1"/>
  <c r="AI1811" i="12"/>
  <c r="C2129" i="13" s="1"/>
  <c r="AJ1811" i="12"/>
  <c r="D2129" i="13" s="1"/>
  <c r="AI455" i="12"/>
  <c r="C3485" i="13" s="1"/>
  <c r="AJ455" i="12"/>
  <c r="D3485" i="13" s="1"/>
  <c r="AI1804" i="12"/>
  <c r="C2136" i="13" s="1"/>
  <c r="AJ1804" i="12"/>
  <c r="D2136" i="13" s="1"/>
  <c r="AJ696" i="12"/>
  <c r="D3244" i="13" s="1"/>
  <c r="AI696" i="12"/>
  <c r="C3244" i="13" s="1"/>
  <c r="AJ3891" i="12"/>
  <c r="D49" i="13" s="1"/>
  <c r="AI3891" i="12"/>
  <c r="C49" i="13" s="1"/>
  <c r="AJ138" i="12"/>
  <c r="D3802" i="13" s="1"/>
  <c r="AI138" i="12"/>
  <c r="C3802" i="13" s="1"/>
  <c r="AJ484" i="12"/>
  <c r="D3456" i="13" s="1"/>
  <c r="AI484" i="12"/>
  <c r="C3456" i="13" s="1"/>
  <c r="AI987" i="12"/>
  <c r="C2953" i="13" s="1"/>
  <c r="AJ987" i="12"/>
  <c r="D2953" i="13" s="1"/>
  <c r="AI2858" i="12"/>
  <c r="C1082" i="13" s="1"/>
  <c r="AJ2858" i="12"/>
  <c r="D1082" i="13" s="1"/>
  <c r="AI964" i="12"/>
  <c r="C2976" i="13" s="1"/>
  <c r="AJ964" i="12"/>
  <c r="D2976" i="13" s="1"/>
  <c r="AJ2998" i="12"/>
  <c r="D942" i="13" s="1"/>
  <c r="AI2998" i="12"/>
  <c r="C942" i="13" s="1"/>
  <c r="AJ3279" i="12"/>
  <c r="D661" i="13" s="1"/>
  <c r="AI3279" i="12"/>
  <c r="C661" i="13" s="1"/>
  <c r="AJ767" i="12"/>
  <c r="D3173" i="13" s="1"/>
  <c r="AI767" i="12"/>
  <c r="C3173" i="13" s="1"/>
  <c r="AI3552" i="12"/>
  <c r="C388" i="13" s="1"/>
  <c r="AJ3552" i="12"/>
  <c r="D388" i="13" s="1"/>
  <c r="AJ1954" i="12"/>
  <c r="D1986" i="13" s="1"/>
  <c r="AI1954" i="12"/>
  <c r="C1986" i="13" s="1"/>
  <c r="AI1861" i="12"/>
  <c r="C2079" i="13" s="1"/>
  <c r="AJ1861" i="12"/>
  <c r="D2079" i="13" s="1"/>
  <c r="AJ3128" i="12"/>
  <c r="D812" i="13" s="1"/>
  <c r="AI3128" i="12"/>
  <c r="C812" i="13" s="1"/>
  <c r="AJ1322" i="12"/>
  <c r="D2618" i="13" s="1"/>
  <c r="AI1322" i="12"/>
  <c r="C2618" i="13" s="1"/>
  <c r="AJ3116" i="12"/>
  <c r="D824" i="13" s="1"/>
  <c r="AI3116" i="12"/>
  <c r="C824" i="13" s="1"/>
  <c r="AJ1637" i="12"/>
  <c r="D2303" i="13" s="1"/>
  <c r="AI1637" i="12"/>
  <c r="C2303" i="13" s="1"/>
  <c r="AI1527" i="12"/>
  <c r="C2413" i="13" s="1"/>
  <c r="AJ1527" i="12"/>
  <c r="D2413" i="13" s="1"/>
  <c r="AI983" i="12"/>
  <c r="C2957" i="13" s="1"/>
  <c r="AJ983" i="12"/>
  <c r="D2957" i="13" s="1"/>
  <c r="AI1747" i="12"/>
  <c r="C2193" i="13" s="1"/>
  <c r="AJ1747" i="12"/>
  <c r="D2193" i="13" s="1"/>
  <c r="AJ300" i="12"/>
  <c r="D3640" i="13" s="1"/>
  <c r="AI300" i="12"/>
  <c r="C3640" i="13" s="1"/>
  <c r="AJ2501" i="12"/>
  <c r="D1439" i="13" s="1"/>
  <c r="AI2501" i="12"/>
  <c r="C1439" i="13" s="1"/>
  <c r="AI605" i="12"/>
  <c r="C3335" i="13" s="1"/>
  <c r="AJ605" i="12"/>
  <c r="D3335" i="13" s="1"/>
  <c r="AI1206" i="12"/>
  <c r="C2734" i="13" s="1"/>
  <c r="AJ1206" i="12"/>
  <c r="D2734" i="13" s="1"/>
  <c r="AI2815" i="12"/>
  <c r="C1125" i="13" s="1"/>
  <c r="AJ2815" i="12"/>
  <c r="D1125" i="13" s="1"/>
  <c r="AI1551" i="12"/>
  <c r="C2389" i="13" s="1"/>
  <c r="AJ1551" i="12"/>
  <c r="D2389" i="13" s="1"/>
  <c r="AI1601" i="12"/>
  <c r="C2339" i="13" s="1"/>
  <c r="AJ1601" i="12"/>
  <c r="D2339" i="13" s="1"/>
  <c r="AI1008" i="12"/>
  <c r="C2932" i="13" s="1"/>
  <c r="AJ1008" i="12"/>
  <c r="D2932" i="13" s="1"/>
  <c r="AI2136" i="12"/>
  <c r="C1804" i="13" s="1"/>
  <c r="AJ2136" i="12"/>
  <c r="D1804" i="13" s="1"/>
  <c r="AJ851" i="12"/>
  <c r="D3089" i="13" s="1"/>
  <c r="AI851" i="12"/>
  <c r="C3089" i="13" s="1"/>
  <c r="AI488" i="12"/>
  <c r="C3452" i="13" s="1"/>
  <c r="AJ488" i="12"/>
  <c r="D3452" i="13" s="1"/>
  <c r="AJ3185" i="12"/>
  <c r="D755" i="13" s="1"/>
  <c r="AI3185" i="12"/>
  <c r="C755" i="13" s="1"/>
  <c r="AJ3717" i="12"/>
  <c r="D223" i="13" s="1"/>
  <c r="AI3717" i="12"/>
  <c r="C223" i="13" s="1"/>
  <c r="AI3353" i="12"/>
  <c r="C587" i="13" s="1"/>
  <c r="AJ3353" i="12"/>
  <c r="D587" i="13" s="1"/>
  <c r="AJ1991" i="12"/>
  <c r="D1949" i="13" s="1"/>
  <c r="AI1991" i="12"/>
  <c r="C1949" i="13" s="1"/>
  <c r="AJ3114" i="12"/>
  <c r="D826" i="13" s="1"/>
  <c r="AI3114" i="12"/>
  <c r="C826" i="13" s="1"/>
  <c r="AI880" i="12"/>
  <c r="C3060" i="13" s="1"/>
  <c r="AJ880" i="12"/>
  <c r="D3060" i="13" s="1"/>
  <c r="AJ2696" i="12"/>
  <c r="D1244" i="13" s="1"/>
  <c r="AI2696" i="12"/>
  <c r="C1244" i="13" s="1"/>
  <c r="AI2445" i="12"/>
  <c r="C1495" i="13" s="1"/>
  <c r="AJ2445" i="12"/>
  <c r="D1495" i="13" s="1"/>
  <c r="AI3572" i="12"/>
  <c r="C368" i="13" s="1"/>
  <c r="AJ3572" i="12"/>
  <c r="D368" i="13" s="1"/>
  <c r="AJ2882" i="12"/>
  <c r="D1058" i="13" s="1"/>
  <c r="AI2882" i="12"/>
  <c r="C1058" i="13" s="1"/>
  <c r="AJ3042" i="12"/>
  <c r="D898" i="13" s="1"/>
  <c r="AI3042" i="12"/>
  <c r="C898" i="13" s="1"/>
  <c r="AJ3740" i="12"/>
  <c r="D200" i="13" s="1"/>
  <c r="AI3740" i="12"/>
  <c r="C200" i="13" s="1"/>
  <c r="AI3705" i="12"/>
  <c r="C235" i="13" s="1"/>
  <c r="AJ3705" i="12"/>
  <c r="D235" i="13" s="1"/>
  <c r="AJ3863" i="12"/>
  <c r="D77" i="13" s="1"/>
  <c r="AI3863" i="12"/>
  <c r="C77" i="13" s="1"/>
  <c r="AI2262" i="12"/>
  <c r="C1678" i="13" s="1"/>
  <c r="AJ2262" i="12"/>
  <c r="D1678" i="13" s="1"/>
  <c r="AJ2422" i="12"/>
  <c r="D1518" i="13" s="1"/>
  <c r="AI2422" i="12"/>
  <c r="C1518" i="13" s="1"/>
  <c r="AJ1100" i="12"/>
  <c r="D2840" i="13" s="1"/>
  <c r="AI1100" i="12"/>
  <c r="C2840" i="13" s="1"/>
  <c r="AI1565" i="12"/>
  <c r="C2375" i="13" s="1"/>
  <c r="AJ1565" i="12"/>
  <c r="D2375" i="13" s="1"/>
  <c r="AJ360" i="12"/>
  <c r="D3580" i="13" s="1"/>
  <c r="AI360" i="12"/>
  <c r="C3580" i="13" s="1"/>
  <c r="AI1754" i="12"/>
  <c r="C2186" i="13" s="1"/>
  <c r="AJ1754" i="12"/>
  <c r="D2186" i="13" s="1"/>
  <c r="AI2658" i="12"/>
  <c r="C1282" i="13" s="1"/>
  <c r="AJ2658" i="12"/>
  <c r="D1282" i="13" s="1"/>
  <c r="AJ1907" i="12"/>
  <c r="D2033" i="13" s="1"/>
  <c r="AI1907" i="12"/>
  <c r="C2033" i="13" s="1"/>
  <c r="AJ1538" i="12"/>
  <c r="D2402" i="13" s="1"/>
  <c r="AI1538" i="12"/>
  <c r="C2402" i="13" s="1"/>
  <c r="AI2971" i="12"/>
  <c r="C969" i="13" s="1"/>
  <c r="AJ2971" i="12"/>
  <c r="D969" i="13" s="1"/>
  <c r="AI1933" i="12"/>
  <c r="C2007" i="13" s="1"/>
  <c r="AJ1933" i="12"/>
  <c r="D2007" i="13" s="1"/>
  <c r="AJ1060" i="12"/>
  <c r="D2880" i="13" s="1"/>
  <c r="AI1060" i="12"/>
  <c r="C2880" i="13" s="1"/>
  <c r="AI2948" i="12"/>
  <c r="C992" i="13" s="1"/>
  <c r="AJ2948" i="12"/>
  <c r="D992" i="13" s="1"/>
  <c r="AJ432" i="12"/>
  <c r="D3508" i="13" s="1"/>
  <c r="AI432" i="12"/>
  <c r="C3508" i="13" s="1"/>
  <c r="AI1869" i="12"/>
  <c r="C2071" i="13" s="1"/>
  <c r="AJ1869" i="12"/>
  <c r="D2071" i="13" s="1"/>
  <c r="AJ1966" i="12"/>
  <c r="D1974" i="13" s="1"/>
  <c r="AI1966" i="12"/>
  <c r="C1974" i="13" s="1"/>
  <c r="AJ3328" i="12"/>
  <c r="D612" i="13" s="1"/>
  <c r="AI3328" i="12"/>
  <c r="C612" i="13" s="1"/>
  <c r="AJ336" i="12"/>
  <c r="D3604" i="13" s="1"/>
  <c r="AI336" i="12"/>
  <c r="C3604" i="13" s="1"/>
  <c r="AI1854" i="12"/>
  <c r="C2086" i="13" s="1"/>
  <c r="AJ1854" i="12"/>
  <c r="D2086" i="13" s="1"/>
  <c r="AI1370" i="12"/>
  <c r="C2570" i="13" s="1"/>
  <c r="AJ1370" i="12"/>
  <c r="D2570" i="13" s="1"/>
  <c r="AI3580" i="12"/>
  <c r="C360" i="13" s="1"/>
  <c r="AJ3580" i="12"/>
  <c r="D360" i="13" s="1"/>
  <c r="AJ2759" i="12"/>
  <c r="D1181" i="13" s="1"/>
  <c r="AI2759" i="12"/>
  <c r="C1181" i="13" s="1"/>
  <c r="AI2179" i="12"/>
  <c r="C1761" i="13" s="1"/>
  <c r="AJ2179" i="12"/>
  <c r="D1761" i="13" s="1"/>
  <c r="AI3641" i="12"/>
  <c r="C299" i="13" s="1"/>
  <c r="AJ3641" i="12"/>
  <c r="D299" i="13" s="1"/>
  <c r="AJ1339" i="12"/>
  <c r="D2601" i="13" s="1"/>
  <c r="AI1339" i="12"/>
  <c r="C2601" i="13" s="1"/>
  <c r="AJ2690" i="12"/>
  <c r="D1250" i="13" s="1"/>
  <c r="AI2690" i="12"/>
  <c r="C1250" i="13" s="1"/>
  <c r="AI776" i="12"/>
  <c r="C3164" i="13" s="1"/>
  <c r="AJ776" i="12"/>
  <c r="D3164" i="13" s="1"/>
  <c r="AI272" i="12"/>
  <c r="C3668" i="13" s="1"/>
  <c r="AJ272" i="12"/>
  <c r="D3668" i="13" s="1"/>
  <c r="AI3363" i="12"/>
  <c r="C577" i="13" s="1"/>
  <c r="AJ3363" i="12"/>
  <c r="D577" i="13" s="1"/>
  <c r="AJ703" i="12"/>
  <c r="D3237" i="13" s="1"/>
  <c r="AI703" i="12"/>
  <c r="C3237" i="13" s="1"/>
  <c r="AJ542" i="12"/>
  <c r="D3398" i="13" s="1"/>
  <c r="AI542" i="12"/>
  <c r="C3398" i="13" s="1"/>
  <c r="AI226" i="12"/>
  <c r="C3714" i="13" s="1"/>
  <c r="AJ226" i="12"/>
  <c r="D3714" i="13" s="1"/>
  <c r="AJ3714" i="12"/>
  <c r="D226" i="13" s="1"/>
  <c r="AI3714" i="12"/>
  <c r="C226" i="13" s="1"/>
  <c r="AJ759" i="12"/>
  <c r="D3181" i="13" s="1"/>
  <c r="AI759" i="12"/>
  <c r="C3181" i="13" s="1"/>
  <c r="AJ3145" i="12"/>
  <c r="D795" i="13" s="1"/>
  <c r="AI3145" i="12"/>
  <c r="C795" i="13" s="1"/>
  <c r="AI282" i="12"/>
  <c r="C3658" i="13" s="1"/>
  <c r="AJ282" i="12"/>
  <c r="D3658" i="13" s="1"/>
  <c r="AJ1066" i="12"/>
  <c r="D2874" i="13" s="1"/>
  <c r="AI1066" i="12"/>
  <c r="C2874" i="13" s="1"/>
  <c r="AI2889" i="12"/>
  <c r="C1051" i="13" s="1"/>
  <c r="AJ2889" i="12"/>
  <c r="D1051" i="13" s="1"/>
  <c r="AJ1633" i="12"/>
  <c r="D2307" i="13" s="1"/>
  <c r="AI1633" i="12"/>
  <c r="C2307" i="13" s="1"/>
  <c r="AJ1959" i="12"/>
  <c r="D1981" i="13" s="1"/>
  <c r="AI1959" i="12"/>
  <c r="C1981" i="13" s="1"/>
  <c r="AJ2725" i="12"/>
  <c r="D1215" i="13" s="1"/>
  <c r="AI2725" i="12"/>
  <c r="C1215" i="13" s="1"/>
  <c r="AJ2492" i="12"/>
  <c r="D1448" i="13" s="1"/>
  <c r="AI2492" i="12"/>
  <c r="C1448" i="13" s="1"/>
  <c r="AJ3298" i="12"/>
  <c r="D642" i="13" s="1"/>
  <c r="AI3298" i="12"/>
  <c r="C642" i="13" s="1"/>
  <c r="AI1960" i="12"/>
  <c r="C1980" i="13" s="1"/>
  <c r="AJ1960" i="12"/>
  <c r="D1980" i="13" s="1"/>
  <c r="AJ2208" i="12"/>
  <c r="D1732" i="13" s="1"/>
  <c r="AI2208" i="12"/>
  <c r="C1732" i="13" s="1"/>
  <c r="AJ1636" i="12"/>
  <c r="D2304" i="13" s="1"/>
  <c r="AI1636" i="12"/>
  <c r="C2304" i="13" s="1"/>
  <c r="AJ3175" i="12"/>
  <c r="D765" i="13" s="1"/>
  <c r="AI3175" i="12"/>
  <c r="C765" i="13" s="1"/>
  <c r="AJ2433" i="12"/>
  <c r="D1507" i="13" s="1"/>
  <c r="AI2433" i="12"/>
  <c r="C1507" i="13" s="1"/>
  <c r="AI2416" i="12"/>
  <c r="C1524" i="13" s="1"/>
  <c r="AJ2416" i="12"/>
  <c r="D1524" i="13" s="1"/>
  <c r="AI2702" i="12"/>
  <c r="C1238" i="13" s="1"/>
  <c r="AJ2702" i="12"/>
  <c r="D1238" i="13" s="1"/>
  <c r="AI2072" i="12"/>
  <c r="C1868" i="13" s="1"/>
  <c r="AJ2072" i="12"/>
  <c r="D1868" i="13" s="1"/>
  <c r="AJ1934" i="12"/>
  <c r="D2006" i="13" s="1"/>
  <c r="AI1934" i="12"/>
  <c r="C2006" i="13" s="1"/>
  <c r="AJ1722" i="12"/>
  <c r="D2218" i="13" s="1"/>
  <c r="AI1722" i="12"/>
  <c r="C2218" i="13" s="1"/>
  <c r="AI1415" i="12"/>
  <c r="C2525" i="13" s="1"/>
  <c r="AJ1415" i="12"/>
  <c r="D2525" i="13" s="1"/>
  <c r="AJ305" i="12"/>
  <c r="D3635" i="13" s="1"/>
  <c r="AI305" i="12"/>
  <c r="C3635" i="13" s="1"/>
  <c r="AJ3315" i="12"/>
  <c r="D625" i="13" s="1"/>
  <c r="AI3315" i="12"/>
  <c r="C625" i="13" s="1"/>
  <c r="AJ649" i="12"/>
  <c r="D3291" i="13" s="1"/>
  <c r="AI649" i="12"/>
  <c r="C3291" i="13" s="1"/>
  <c r="AJ2214" i="12"/>
  <c r="D1726" i="13" s="1"/>
  <c r="AI2214" i="12"/>
  <c r="C1726" i="13" s="1"/>
  <c r="AI742" i="12"/>
  <c r="C3198" i="13" s="1"/>
  <c r="AJ742" i="12"/>
  <c r="D3198" i="13" s="1"/>
  <c r="AI3046" i="12"/>
  <c r="C894" i="13" s="1"/>
  <c r="AJ3046" i="12"/>
  <c r="D894" i="13" s="1"/>
  <c r="AJ779" i="12"/>
  <c r="D3161" i="13" s="1"/>
  <c r="AI779" i="12"/>
  <c r="C3161" i="13" s="1"/>
  <c r="AI3008" i="12"/>
  <c r="C932" i="13" s="1"/>
  <c r="AJ3008" i="12"/>
  <c r="D932" i="13" s="1"/>
  <c r="AI1924" i="12"/>
  <c r="C2016" i="13" s="1"/>
  <c r="AJ1924" i="12"/>
  <c r="D2016" i="13" s="1"/>
  <c r="AJ922" i="12"/>
  <c r="D3018" i="13" s="1"/>
  <c r="AI922" i="12"/>
  <c r="C3018" i="13" s="1"/>
  <c r="AI2465" i="12"/>
  <c r="C1475" i="13" s="1"/>
  <c r="AJ2465" i="12"/>
  <c r="D1475" i="13" s="1"/>
  <c r="AJ2415" i="12"/>
  <c r="D1525" i="13" s="1"/>
  <c r="AI2415" i="12"/>
  <c r="C1525" i="13" s="1"/>
  <c r="AI330" i="12"/>
  <c r="C3610" i="13" s="1"/>
  <c r="AJ330" i="12"/>
  <c r="D3610" i="13" s="1"/>
  <c r="AH3237" i="12"/>
  <c r="AH2887" i="12"/>
  <c r="AI1505" i="12"/>
  <c r="C2435" i="13" s="1"/>
  <c r="AJ1505" i="12"/>
  <c r="D2435" i="13" s="1"/>
  <c r="AI3477" i="12"/>
  <c r="C463" i="13" s="1"/>
  <c r="AJ3477" i="12"/>
  <c r="D463" i="13" s="1"/>
  <c r="AJ655" i="12"/>
  <c r="D3285" i="13" s="1"/>
  <c r="AI655" i="12"/>
  <c r="C3285" i="13" s="1"/>
  <c r="AJ1014" i="12"/>
  <c r="D2926" i="13" s="1"/>
  <c r="AI1014" i="12"/>
  <c r="C2926" i="13" s="1"/>
  <c r="AJ1686" i="12"/>
  <c r="D2254" i="13" s="1"/>
  <c r="AI1686" i="12"/>
  <c r="C2254" i="13" s="1"/>
  <c r="AI302" i="12"/>
  <c r="C3638" i="13" s="1"/>
  <c r="AJ302" i="12"/>
  <c r="D3638" i="13" s="1"/>
  <c r="AJ3115" i="12"/>
  <c r="D825" i="13" s="1"/>
  <c r="AI3115" i="12"/>
  <c r="C825" i="13" s="1"/>
  <c r="AJ929" i="12"/>
  <c r="D3011" i="13" s="1"/>
  <c r="AI929" i="12"/>
  <c r="C3011" i="13" s="1"/>
  <c r="AJ622" i="12"/>
  <c r="D3318" i="13" s="1"/>
  <c r="AI622" i="12"/>
  <c r="C3318" i="13" s="1"/>
  <c r="AJ2169" i="12"/>
  <c r="D1771" i="13" s="1"/>
  <c r="AI2169" i="12"/>
  <c r="C1771" i="13" s="1"/>
  <c r="AJ1036" i="12"/>
  <c r="D2904" i="13" s="1"/>
  <c r="AI1036" i="12"/>
  <c r="C2904" i="13" s="1"/>
  <c r="AJ2665" i="12"/>
  <c r="D1275" i="13" s="1"/>
  <c r="AI2665" i="12"/>
  <c r="C1275" i="13" s="1"/>
  <c r="AI2339" i="12"/>
  <c r="C1601" i="13" s="1"/>
  <c r="AJ2339" i="12"/>
  <c r="D1601" i="13" s="1"/>
  <c r="AJ2957" i="12"/>
  <c r="D983" i="13" s="1"/>
  <c r="AI2957" i="12"/>
  <c r="C983" i="13" s="1"/>
  <c r="AI2897" i="12"/>
  <c r="C1043" i="13" s="1"/>
  <c r="AJ2897" i="12"/>
  <c r="D1043" i="13" s="1"/>
  <c r="AH3871" i="12"/>
  <c r="AI2355" i="12"/>
  <c r="C1585" i="13" s="1"/>
  <c r="AJ2355" i="12"/>
  <c r="D1585" i="13" s="1"/>
  <c r="AJ377" i="12"/>
  <c r="D3563" i="13" s="1"/>
  <c r="AI377" i="12"/>
  <c r="C3563" i="13" s="1"/>
  <c r="AJ3011" i="12"/>
  <c r="D929" i="13" s="1"/>
  <c r="AI3011" i="12"/>
  <c r="C929" i="13" s="1"/>
  <c r="AJ1626" i="12"/>
  <c r="D2314" i="13" s="1"/>
  <c r="AI1626" i="12"/>
  <c r="C2314" i="13" s="1"/>
  <c r="AJ2197" i="12"/>
  <c r="D1743" i="13" s="1"/>
  <c r="AI2197" i="12"/>
  <c r="C1743" i="13" s="1"/>
  <c r="AJ2013" i="12"/>
  <c r="D1927" i="13" s="1"/>
  <c r="AI2013" i="12"/>
  <c r="C1927" i="13" s="1"/>
  <c r="AJ1513" i="12"/>
  <c r="D2427" i="13" s="1"/>
  <c r="AI1513" i="12"/>
  <c r="C2427" i="13" s="1"/>
  <c r="AI896" i="12"/>
  <c r="C3044" i="13" s="1"/>
  <c r="AJ896" i="12"/>
  <c r="D3044" i="13" s="1"/>
  <c r="AI3388" i="12"/>
  <c r="C552" i="13" s="1"/>
  <c r="AJ3388" i="12"/>
  <c r="D552" i="13" s="1"/>
  <c r="AJ297" i="12"/>
  <c r="D3643" i="13" s="1"/>
  <c r="AI297" i="12"/>
  <c r="C3643" i="13" s="1"/>
  <c r="AI1087" i="12"/>
  <c r="C2853" i="13" s="1"/>
  <c r="AJ1087" i="12"/>
  <c r="D2853" i="13" s="1"/>
  <c r="AH3287" i="12"/>
  <c r="AH3312" i="12"/>
  <c r="AH3538" i="12"/>
  <c r="AH3624" i="12"/>
  <c r="AH2766" i="12"/>
  <c r="AH3437" i="12"/>
  <c r="AH3515" i="12"/>
  <c r="AH3792" i="12"/>
  <c r="AH3856" i="12"/>
  <c r="AH3759" i="12"/>
  <c r="AH2730" i="12"/>
  <c r="AH2975" i="12"/>
  <c r="AH3516" i="12"/>
  <c r="AH3753" i="12"/>
  <c r="AH2769" i="12"/>
  <c r="AH3841" i="12"/>
  <c r="AH3695" i="12"/>
  <c r="AH3756" i="12"/>
  <c r="AH3471" i="12"/>
  <c r="AH3775" i="12"/>
  <c r="AI1642" i="12"/>
  <c r="C2298" i="13" s="1"/>
  <c r="AJ1642" i="12"/>
  <c r="D2298" i="13" s="1"/>
  <c r="AJ791" i="12"/>
  <c r="D3149" i="13" s="1"/>
  <c r="AI791" i="12"/>
  <c r="C3149" i="13" s="1"/>
  <c r="AJ1973" i="12"/>
  <c r="D1967" i="13" s="1"/>
  <c r="AI1973" i="12"/>
  <c r="C1967" i="13" s="1"/>
  <c r="AI1219" i="12"/>
  <c r="C2721" i="13" s="1"/>
  <c r="AJ1219" i="12"/>
  <c r="D2721" i="13" s="1"/>
  <c r="AJ2879" i="12"/>
  <c r="D1061" i="13" s="1"/>
  <c r="AI2879" i="12"/>
  <c r="C1061" i="13" s="1"/>
  <c r="AJ1519" i="12"/>
  <c r="D2421" i="13" s="1"/>
  <c r="AI1519" i="12"/>
  <c r="C2421" i="13" s="1"/>
  <c r="AJ2373" i="12"/>
  <c r="D1567" i="13" s="1"/>
  <c r="AI2373" i="12"/>
  <c r="C1567" i="13" s="1"/>
  <c r="AI469" i="12"/>
  <c r="C3471" i="13" s="1"/>
  <c r="AJ469" i="12"/>
  <c r="D3471" i="13" s="1"/>
  <c r="AJ1058" i="12"/>
  <c r="D2882" i="13" s="1"/>
  <c r="AI1058" i="12"/>
  <c r="C2882" i="13" s="1"/>
  <c r="AJ2327" i="12"/>
  <c r="D1613" i="13" s="1"/>
  <c r="AI2327" i="12"/>
  <c r="C1613" i="13" s="1"/>
  <c r="AI705" i="12"/>
  <c r="C3235" i="13" s="1"/>
  <c r="AJ705" i="12"/>
  <c r="D3235" i="13" s="1"/>
  <c r="AI1491" i="12"/>
  <c r="C2449" i="13" s="1"/>
  <c r="AJ1491" i="12"/>
  <c r="D2449" i="13" s="1"/>
  <c r="AJ2453" i="12"/>
  <c r="D1487" i="13" s="1"/>
  <c r="AI2453" i="12"/>
  <c r="C1487" i="13" s="1"/>
  <c r="AI1460" i="12"/>
  <c r="C2480" i="13" s="1"/>
  <c r="AJ1460" i="12"/>
  <c r="D2480" i="13" s="1"/>
  <c r="AI221" i="12"/>
  <c r="C3719" i="13" s="1"/>
  <c r="AJ221" i="12"/>
  <c r="D3719" i="13" s="1"/>
  <c r="AI2545" i="12"/>
  <c r="C1395" i="13" s="1"/>
  <c r="AJ2545" i="12"/>
  <c r="D1395" i="13" s="1"/>
  <c r="AJ2312" i="12"/>
  <c r="D1628" i="13" s="1"/>
  <c r="AI2312" i="12"/>
  <c r="C1628" i="13" s="1"/>
  <c r="AJ3800" i="12"/>
  <c r="D140" i="13" s="1"/>
  <c r="AI3800" i="12"/>
  <c r="C140" i="13" s="1"/>
  <c r="AJ1354" i="12"/>
  <c r="D2586" i="13" s="1"/>
  <c r="AI1354" i="12"/>
  <c r="C2586" i="13" s="1"/>
  <c r="AI171" i="12"/>
  <c r="C3769" i="13" s="1"/>
  <c r="AJ171" i="12"/>
  <c r="D3769" i="13" s="1"/>
  <c r="AJ3095" i="12"/>
  <c r="D845" i="13" s="1"/>
  <c r="AI3095" i="12"/>
  <c r="C845" i="13" s="1"/>
  <c r="AI967" i="12"/>
  <c r="C2973" i="13" s="1"/>
  <c r="AJ967" i="12"/>
  <c r="D2973" i="13" s="1"/>
  <c r="AJ2667" i="12"/>
  <c r="D1273" i="13" s="1"/>
  <c r="AI2667" i="12"/>
  <c r="C1273" i="13" s="1"/>
  <c r="AJ783" i="12"/>
  <c r="D3157" i="13" s="1"/>
  <c r="AI783" i="12"/>
  <c r="C3157" i="13" s="1"/>
  <c r="AJ3488" i="12"/>
  <c r="D452" i="13" s="1"/>
  <c r="AI3488" i="12"/>
  <c r="C452" i="13" s="1"/>
  <c r="AJ589" i="12"/>
  <c r="D3351" i="13" s="1"/>
  <c r="AI589" i="12"/>
  <c r="C3351" i="13" s="1"/>
  <c r="AJ1310" i="12"/>
  <c r="D2630" i="13" s="1"/>
  <c r="AI1310" i="12"/>
  <c r="C2630" i="13" s="1"/>
  <c r="AI2384" i="12"/>
  <c r="C1556" i="13" s="1"/>
  <c r="AJ2384" i="12"/>
  <c r="D1556" i="13" s="1"/>
  <c r="AJ1196" i="12"/>
  <c r="D2744" i="13" s="1"/>
  <c r="AI1196" i="12"/>
  <c r="C2744" i="13" s="1"/>
  <c r="AJ261" i="12"/>
  <c r="D3679" i="13" s="1"/>
  <c r="AI261" i="12"/>
  <c r="C3679" i="13" s="1"/>
  <c r="AI1294" i="12"/>
  <c r="C2646" i="13" s="1"/>
  <c r="AJ1294" i="12"/>
  <c r="D2646" i="13" s="1"/>
  <c r="AI1691" i="12"/>
  <c r="C2249" i="13" s="1"/>
  <c r="AJ1691" i="12"/>
  <c r="D2249" i="13" s="1"/>
  <c r="AJ1068" i="12"/>
  <c r="D2872" i="13" s="1"/>
  <c r="AI1068" i="12"/>
  <c r="C2872" i="13" s="1"/>
  <c r="AJ1885" i="12"/>
  <c r="D2055" i="13" s="1"/>
  <c r="AI1885" i="12"/>
  <c r="C2055" i="13" s="1"/>
  <c r="AJ2356" i="12"/>
  <c r="D1584" i="13" s="1"/>
  <c r="AI2356" i="12"/>
  <c r="C1584" i="13" s="1"/>
  <c r="AI1533" i="12"/>
  <c r="C2407" i="13" s="1"/>
  <c r="AJ1533" i="12"/>
  <c r="D2407" i="13" s="1"/>
  <c r="AH3640" i="12"/>
  <c r="AI1517" i="12"/>
  <c r="C2423" i="13" s="1"/>
  <c r="AJ1517" i="12"/>
  <c r="D2423" i="13" s="1"/>
  <c r="AJ254" i="12"/>
  <c r="D3686" i="13" s="1"/>
  <c r="AI254" i="12"/>
  <c r="C3686" i="13" s="1"/>
  <c r="AI3532" i="12"/>
  <c r="C408" i="13" s="1"/>
  <c r="AJ3532" i="12"/>
  <c r="D408" i="13" s="1"/>
  <c r="AI2790" i="12"/>
  <c r="C1150" i="13" s="1"/>
  <c r="AJ2790" i="12"/>
  <c r="D1150" i="13" s="1"/>
  <c r="AJ546" i="12"/>
  <c r="D3394" i="13" s="1"/>
  <c r="AI546" i="12"/>
  <c r="C3394" i="13" s="1"/>
  <c r="AI2555" i="12"/>
  <c r="C1385" i="13" s="1"/>
  <c r="AJ2555" i="12"/>
  <c r="D1385" i="13" s="1"/>
  <c r="AJ3425" i="12"/>
  <c r="D515" i="13" s="1"/>
  <c r="AI3425" i="12"/>
  <c r="C515" i="13" s="1"/>
  <c r="AJ500" i="12"/>
  <c r="D3440" i="13" s="1"/>
  <c r="AI500" i="12"/>
  <c r="C3440" i="13" s="1"/>
  <c r="AI310" i="12"/>
  <c r="C3630" i="13" s="1"/>
  <c r="AJ310" i="12"/>
  <c r="D3630" i="13" s="1"/>
  <c r="AJ1445" i="12"/>
  <c r="D2495" i="13" s="1"/>
  <c r="AI1445" i="12"/>
  <c r="C2495" i="13" s="1"/>
  <c r="AI3757" i="12"/>
  <c r="C183" i="13" s="1"/>
  <c r="AJ3757" i="12"/>
  <c r="D183" i="13" s="1"/>
  <c r="AH3751" i="12"/>
  <c r="AH3931" i="12"/>
  <c r="AH3308" i="12"/>
  <c r="AH3896" i="12"/>
  <c r="AH3423" i="12"/>
  <c r="AH2217" i="12"/>
  <c r="AJ3276" i="12"/>
  <c r="D664" i="13" s="1"/>
  <c r="AI3276" i="12"/>
  <c r="C664" i="13" s="1"/>
  <c r="AI2157" i="12"/>
  <c r="C1783" i="13" s="1"/>
  <c r="AJ2157" i="12"/>
  <c r="D1783" i="13" s="1"/>
  <c r="AJ2792" i="12"/>
  <c r="D1148" i="13" s="1"/>
  <c r="AI2792" i="12"/>
  <c r="C1148" i="13" s="1"/>
  <c r="AI1467" i="12"/>
  <c r="C2473" i="13" s="1"/>
  <c r="AJ1467" i="12"/>
  <c r="D2473" i="13" s="1"/>
  <c r="AJ3241" i="12"/>
  <c r="D699" i="13" s="1"/>
  <c r="AI3241" i="12"/>
  <c r="C699" i="13" s="1"/>
  <c r="AJ674" i="12"/>
  <c r="D3266" i="13" s="1"/>
  <c r="AI674" i="12"/>
  <c r="C3266" i="13" s="1"/>
  <c r="AJ3153" i="12"/>
  <c r="D787" i="13" s="1"/>
  <c r="AI3153" i="12"/>
  <c r="C787" i="13" s="1"/>
  <c r="AI2871" i="12"/>
  <c r="C1069" i="13" s="1"/>
  <c r="AJ2871" i="12"/>
  <c r="D1069" i="13" s="1"/>
  <c r="AI275" i="12"/>
  <c r="C3665" i="13" s="1"/>
  <c r="AJ275" i="12"/>
  <c r="D3665" i="13" s="1"/>
  <c r="AI558" i="12"/>
  <c r="C3382" i="13" s="1"/>
  <c r="AJ558" i="12"/>
  <c r="D3382" i="13" s="1"/>
  <c r="AJ813" i="12"/>
  <c r="D3127" i="13" s="1"/>
  <c r="AI813" i="12"/>
  <c r="C3127" i="13" s="1"/>
  <c r="AJ1841" i="12"/>
  <c r="D2099" i="13" s="1"/>
  <c r="AI1841" i="12"/>
  <c r="C2099" i="13" s="1"/>
  <c r="AI634" i="12"/>
  <c r="C3306" i="13" s="1"/>
  <c r="AJ634" i="12"/>
  <c r="D3306" i="13" s="1"/>
  <c r="AJ1160" i="12"/>
  <c r="D2780" i="13" s="1"/>
  <c r="AI1160" i="12"/>
  <c r="C2780" i="13" s="1"/>
  <c r="AI2242" i="12"/>
  <c r="C1698" i="13" s="1"/>
  <c r="AJ2242" i="12"/>
  <c r="D1698" i="13" s="1"/>
  <c r="AJ1635" i="12"/>
  <c r="D2305" i="13" s="1"/>
  <c r="AI1635" i="12"/>
  <c r="C2305" i="13" s="1"/>
  <c r="AI1764" i="12"/>
  <c r="C2176" i="13" s="1"/>
  <c r="AJ1764" i="12"/>
  <c r="D2176" i="13" s="1"/>
  <c r="AJ1261" i="12"/>
  <c r="D2679" i="13" s="1"/>
  <c r="AI1261" i="12"/>
  <c r="C2679" i="13" s="1"/>
  <c r="AI3351" i="12"/>
  <c r="C589" i="13" s="1"/>
  <c r="AJ3351" i="12"/>
  <c r="D589" i="13" s="1"/>
  <c r="AI1729" i="12"/>
  <c r="C2211" i="13" s="1"/>
  <c r="AJ1729" i="12"/>
  <c r="D2211" i="13" s="1"/>
  <c r="AJ2328" i="12"/>
  <c r="D1612" i="13" s="1"/>
  <c r="AI2328" i="12"/>
  <c r="C1612" i="13" s="1"/>
  <c r="AJ1974" i="12"/>
  <c r="D1966" i="13" s="1"/>
  <c r="AI1974" i="12"/>
  <c r="C1966" i="13" s="1"/>
  <c r="AJ1908" i="12"/>
  <c r="D2032" i="13" s="1"/>
  <c r="AI1908" i="12"/>
  <c r="C2032" i="13" s="1"/>
  <c r="AI1450" i="12"/>
  <c r="C2490" i="13" s="1"/>
  <c r="AJ1450" i="12"/>
  <c r="D2490" i="13" s="1"/>
  <c r="AI454" i="12"/>
  <c r="C3486" i="13" s="1"/>
  <c r="AJ454" i="12"/>
  <c r="D3486" i="13" s="1"/>
  <c r="AI548" i="12"/>
  <c r="C3392" i="13" s="1"/>
  <c r="AJ548" i="12"/>
  <c r="D3392" i="13" s="1"/>
  <c r="AI2472" i="12"/>
  <c r="C1468" i="13" s="1"/>
  <c r="AJ2472" i="12"/>
  <c r="D1468" i="13" s="1"/>
  <c r="AI1263" i="12"/>
  <c r="C2677" i="13" s="1"/>
  <c r="AJ1263" i="12"/>
  <c r="D2677" i="13" s="1"/>
  <c r="AI607" i="12"/>
  <c r="C3333" i="13" s="1"/>
  <c r="AJ607" i="12"/>
  <c r="D3333" i="13" s="1"/>
  <c r="AJ2819" i="12"/>
  <c r="D1121" i="13" s="1"/>
  <c r="AI2819" i="12"/>
  <c r="C1121" i="13" s="1"/>
  <c r="AI1369" i="12"/>
  <c r="C2571" i="13" s="1"/>
  <c r="AJ1369" i="12"/>
  <c r="D2571" i="13" s="1"/>
  <c r="AI2285" i="12"/>
  <c r="C1655" i="13" s="1"/>
  <c r="AJ2285" i="12"/>
  <c r="D1655" i="13" s="1"/>
  <c r="AI1323" i="12"/>
  <c r="C2617" i="13" s="1"/>
  <c r="AJ1323" i="12"/>
  <c r="D2617" i="13" s="1"/>
  <c r="AI2531" i="12"/>
  <c r="C1409" i="13" s="1"/>
  <c r="AJ2531" i="12"/>
  <c r="D1409" i="13" s="1"/>
  <c r="AJ493" i="12"/>
  <c r="D3447" i="13" s="1"/>
  <c r="AI493" i="12"/>
  <c r="C3447" i="13" s="1"/>
  <c r="AI1697" i="12"/>
  <c r="C2243" i="13" s="1"/>
  <c r="AJ1697" i="12"/>
  <c r="D2243" i="13" s="1"/>
  <c r="AI1041" i="12"/>
  <c r="C2899" i="13" s="1"/>
  <c r="AJ1041" i="12"/>
  <c r="D2899" i="13" s="1"/>
  <c r="AJ1177" i="12"/>
  <c r="D2763" i="13" s="1"/>
  <c r="AI1177" i="12"/>
  <c r="C2763" i="13" s="1"/>
  <c r="AI715" i="12"/>
  <c r="C3225" i="13" s="1"/>
  <c r="AJ715" i="12"/>
  <c r="D3225" i="13" s="1"/>
  <c r="AI1878" i="12"/>
  <c r="C2062" i="13" s="1"/>
  <c r="AJ1878" i="12"/>
  <c r="D2062" i="13" s="1"/>
  <c r="AI3223" i="12"/>
  <c r="C717" i="13" s="1"/>
  <c r="AJ3223" i="12"/>
  <c r="D717" i="13" s="1"/>
  <c r="AJ1201" i="12"/>
  <c r="D2739" i="13" s="1"/>
  <c r="AI1201" i="12"/>
  <c r="C2739" i="13" s="1"/>
  <c r="AI1581" i="12"/>
  <c r="C2359" i="13" s="1"/>
  <c r="AJ1581" i="12"/>
  <c r="D2359" i="13" s="1"/>
  <c r="AJ1875" i="12"/>
  <c r="D2065" i="13" s="1"/>
  <c r="AI1875" i="12"/>
  <c r="C2065" i="13" s="1"/>
  <c r="AI2942" i="12"/>
  <c r="C998" i="13" s="1"/>
  <c r="AJ2942" i="12"/>
  <c r="D998" i="13" s="1"/>
  <c r="AI1929" i="12"/>
  <c r="C2011" i="13" s="1"/>
  <c r="AJ1929" i="12"/>
  <c r="D2011" i="13" s="1"/>
  <c r="AJ522" i="12"/>
  <c r="D3418" i="13" s="1"/>
  <c r="AI522" i="12"/>
  <c r="C3418" i="13" s="1"/>
  <c r="AJ863" i="12"/>
  <c r="D3077" i="13" s="1"/>
  <c r="AI863" i="12"/>
  <c r="C3077" i="13" s="1"/>
  <c r="AJ2438" i="12"/>
  <c r="D1502" i="13" s="1"/>
  <c r="AI2438" i="12"/>
  <c r="C1502" i="13" s="1"/>
  <c r="AH3414" i="12"/>
  <c r="AH3222" i="12"/>
  <c r="AI2559" i="12"/>
  <c r="C1381" i="13" s="1"/>
  <c r="AJ2559" i="12"/>
  <c r="D1381" i="13" s="1"/>
  <c r="AJ3382" i="12"/>
  <c r="D558" i="13" s="1"/>
  <c r="AI3382" i="12"/>
  <c r="C558" i="13" s="1"/>
  <c r="AJ3831" i="12"/>
  <c r="D109" i="13" s="1"/>
  <c r="AI3831" i="12"/>
  <c r="C109" i="13" s="1"/>
  <c r="AJ2462" i="12"/>
  <c r="D1478" i="13" s="1"/>
  <c r="AJ2497" i="12"/>
  <c r="D1443" i="13" s="1"/>
  <c r="AI2497" i="12"/>
  <c r="C1443" i="13" s="1"/>
  <c r="AJ1895" i="12"/>
  <c r="D2045" i="13" s="1"/>
  <c r="AI1895" i="12"/>
  <c r="C2045" i="13" s="1"/>
  <c r="AJ1942" i="12"/>
  <c r="D1998" i="13" s="1"/>
  <c r="AI1942" i="12"/>
  <c r="C1998" i="13" s="1"/>
  <c r="AJ1154" i="12"/>
  <c r="D2786" i="13" s="1"/>
  <c r="AI1154" i="12"/>
  <c r="C2786" i="13" s="1"/>
  <c r="AI2021" i="12"/>
  <c r="C1919" i="13" s="1"/>
  <c r="AJ2021" i="12"/>
  <c r="D1919" i="13" s="1"/>
  <c r="AI2434" i="12"/>
  <c r="C1506" i="13" s="1"/>
  <c r="AJ2434" i="12"/>
  <c r="D1506" i="13" s="1"/>
  <c r="AJ2566" i="12"/>
  <c r="D1374" i="13" s="1"/>
  <c r="AI2566" i="12"/>
  <c r="C1374" i="13" s="1"/>
  <c r="AJ220" i="12"/>
  <c r="D3720" i="13" s="1"/>
  <c r="AI220" i="12"/>
  <c r="C3720" i="13" s="1"/>
  <c r="AJ626" i="12"/>
  <c r="D3314" i="13" s="1"/>
  <c r="AI626" i="12"/>
  <c r="C3314" i="13" s="1"/>
  <c r="AJ1629" i="12"/>
  <c r="D2311" i="13" s="1"/>
  <c r="AI1629" i="12"/>
  <c r="C2311" i="13" s="1"/>
  <c r="AJ237" i="12"/>
  <c r="D3703" i="13" s="1"/>
  <c r="AI237" i="12"/>
  <c r="C3703" i="13" s="1"/>
  <c r="AJ403" i="12"/>
  <c r="D3537" i="13" s="1"/>
  <c r="AI403" i="12"/>
  <c r="C3537" i="13" s="1"/>
  <c r="AJ1282" i="12"/>
  <c r="D2658" i="13" s="1"/>
  <c r="AI1282" i="12"/>
  <c r="C2658" i="13" s="1"/>
  <c r="AI1625" i="12"/>
  <c r="C2315" i="13" s="1"/>
  <c r="AJ1625" i="12"/>
  <c r="D2315" i="13" s="1"/>
  <c r="AI2677" i="12"/>
  <c r="C1263" i="13" s="1"/>
  <c r="AJ2677" i="12"/>
  <c r="D1263" i="13" s="1"/>
  <c r="AI2224" i="12"/>
  <c r="C1716" i="13" s="1"/>
  <c r="AJ2224" i="12"/>
  <c r="D1716" i="13" s="1"/>
  <c r="AI3230" i="12"/>
  <c r="C710" i="13" s="1"/>
  <c r="AJ3230" i="12"/>
  <c r="D710" i="13" s="1"/>
  <c r="AJ2330" i="12"/>
  <c r="D1610" i="13" s="1"/>
  <c r="AI2330" i="12"/>
  <c r="C1610" i="13" s="1"/>
  <c r="AJ1013" i="12"/>
  <c r="D2927" i="13" s="1"/>
  <c r="AI1013" i="12"/>
  <c r="C2927" i="13" s="1"/>
  <c r="AJ1526" i="12"/>
  <c r="D2414" i="13" s="1"/>
  <c r="AI1526" i="12"/>
  <c r="C2414" i="13" s="1"/>
  <c r="AI2519" i="12"/>
  <c r="C1421" i="13" s="1"/>
  <c r="AJ2519" i="12"/>
  <c r="D1421" i="13" s="1"/>
  <c r="AI1727" i="12"/>
  <c r="C2213" i="13" s="1"/>
  <c r="AJ1727" i="12"/>
  <c r="D2213" i="13" s="1"/>
  <c r="AJ3329" i="12"/>
  <c r="D611" i="13" s="1"/>
  <c r="AI3329" i="12"/>
  <c r="C611" i="13" s="1"/>
  <c r="AJ2848" i="12"/>
  <c r="D1092" i="13" s="1"/>
  <c r="AI2848" i="12"/>
  <c r="C1092" i="13" s="1"/>
  <c r="AJ2272" i="12"/>
  <c r="D1668" i="13" s="1"/>
  <c r="AI2272" i="12"/>
  <c r="C1668" i="13" s="1"/>
  <c r="AH3868" i="12"/>
  <c r="AH3333" i="12"/>
  <c r="AH3644" i="12"/>
  <c r="AI720" i="12"/>
  <c r="C3220" i="13" s="1"/>
  <c r="AJ720" i="12"/>
  <c r="D3220" i="13" s="1"/>
  <c r="AJ3191" i="12"/>
  <c r="D749" i="13" s="1"/>
  <c r="AI3191" i="12"/>
  <c r="C749" i="13" s="1"/>
  <c r="AI3433" i="12"/>
  <c r="C507" i="13" s="1"/>
  <c r="AJ3433" i="12"/>
  <c r="D507" i="13" s="1"/>
  <c r="AJ1621" i="12"/>
  <c r="D2319" i="13" s="1"/>
  <c r="AI1621" i="12"/>
  <c r="C2319" i="13" s="1"/>
  <c r="AJ3182" i="12"/>
  <c r="D758" i="13" s="1"/>
  <c r="AI3182" i="12"/>
  <c r="C758" i="13" s="1"/>
  <c r="AI2270" i="12"/>
  <c r="C1670" i="13" s="1"/>
  <c r="AJ2270" i="12"/>
  <c r="D1670" i="13" s="1"/>
  <c r="AJ2250" i="12"/>
  <c r="D1690" i="13" s="1"/>
  <c r="AI2250" i="12"/>
  <c r="C1690" i="13" s="1"/>
  <c r="AI2074" i="12"/>
  <c r="C1866" i="13" s="1"/>
  <c r="AJ2074" i="12"/>
  <c r="D1866" i="13" s="1"/>
  <c r="AI3668" i="12"/>
  <c r="C272" i="13" s="1"/>
  <c r="AJ3668" i="12"/>
  <c r="D272" i="13" s="1"/>
  <c r="AJ1541" i="12"/>
  <c r="D2399" i="13" s="1"/>
  <c r="AI1541" i="12"/>
  <c r="C2399" i="13" s="1"/>
  <c r="AJ232" i="12"/>
  <c r="D3708" i="13" s="1"/>
  <c r="AI232" i="12"/>
  <c r="C3708" i="13" s="1"/>
  <c r="AH3187" i="12"/>
  <c r="AH3228" i="12"/>
  <c r="AI904" i="12"/>
  <c r="C3036" i="13" s="1"/>
  <c r="AJ904" i="12"/>
  <c r="D3036" i="13" s="1"/>
  <c r="AI2199" i="12"/>
  <c r="C1741" i="13" s="1"/>
  <c r="AJ2199" i="12"/>
  <c r="D1741" i="13" s="1"/>
  <c r="AJ411" i="12"/>
  <c r="D3529" i="13" s="1"/>
  <c r="AI411" i="12"/>
  <c r="C3529" i="13" s="1"/>
  <c r="AI1388" i="12"/>
  <c r="C2552" i="13" s="1"/>
  <c r="AJ1388" i="12"/>
  <c r="D2552" i="13" s="1"/>
  <c r="AI3340" i="12"/>
  <c r="C600" i="13" s="1"/>
  <c r="AJ3340" i="12"/>
  <c r="D600" i="13" s="1"/>
  <c r="AJ1801" i="12"/>
  <c r="D2139" i="13" s="1"/>
  <c r="AI1801" i="12"/>
  <c r="C2139" i="13" s="1"/>
  <c r="AI3401" i="12"/>
  <c r="C539" i="13" s="1"/>
  <c r="AJ3401" i="12"/>
  <c r="D539" i="13" s="1"/>
  <c r="AJ3069" i="12"/>
  <c r="D871" i="13" s="1"/>
  <c r="AI3069" i="12"/>
  <c r="C871" i="13" s="1"/>
  <c r="AJ1155" i="12"/>
  <c r="D2785" i="13" s="1"/>
  <c r="AI1155" i="12"/>
  <c r="C2785" i="13" s="1"/>
  <c r="AI1756" i="12"/>
  <c r="C2184" i="13" s="1"/>
  <c r="AJ1756" i="12"/>
  <c r="D2184" i="13" s="1"/>
  <c r="AJ338" i="12"/>
  <c r="D3602" i="13" s="1"/>
  <c r="AI338" i="12"/>
  <c r="C3602" i="13" s="1"/>
  <c r="AH2745" i="12"/>
  <c r="AJ681" i="12"/>
  <c r="D3259" i="13" s="1"/>
  <c r="AI681" i="12"/>
  <c r="C3259" i="13" s="1"/>
  <c r="AI2699" i="12"/>
  <c r="C1241" i="13" s="1"/>
  <c r="AJ2699" i="12"/>
  <c r="D1241" i="13" s="1"/>
  <c r="AI619" i="12"/>
  <c r="C3321" i="13" s="1"/>
  <c r="AJ619" i="12"/>
  <c r="D3321" i="13" s="1"/>
  <c r="AJ1596" i="12"/>
  <c r="D2344" i="13" s="1"/>
  <c r="AI1596" i="12"/>
  <c r="C2344" i="13" s="1"/>
  <c r="AJ2133" i="12"/>
  <c r="D1807" i="13" s="1"/>
  <c r="AI2133" i="12"/>
  <c r="C1807" i="13" s="1"/>
  <c r="AI3303" i="12"/>
  <c r="C637" i="13" s="1"/>
  <c r="AJ3303" i="12"/>
  <c r="D637" i="13" s="1"/>
  <c r="AI2781" i="12"/>
  <c r="C1159" i="13" s="1"/>
  <c r="AJ2781" i="12"/>
  <c r="D1159" i="13" s="1"/>
  <c r="AJ1439" i="12"/>
  <c r="D2501" i="13" s="1"/>
  <c r="AI1439" i="12"/>
  <c r="C2501" i="13" s="1"/>
  <c r="AI1137" i="12"/>
  <c r="C2803" i="13" s="1"/>
  <c r="AJ1137" i="12"/>
  <c r="D2803" i="13" s="1"/>
  <c r="AJ2513" i="12"/>
  <c r="D1427" i="13" s="1"/>
  <c r="AI2513" i="12"/>
  <c r="C1427" i="13" s="1"/>
  <c r="AI1612" i="12"/>
  <c r="C2328" i="13" s="1"/>
  <c r="AJ1612" i="12"/>
  <c r="D2328" i="13" s="1"/>
  <c r="AH2931" i="12"/>
  <c r="AH3675" i="12"/>
  <c r="AJ762" i="12"/>
  <c r="D3178" i="13" s="1"/>
  <c r="AI762" i="12"/>
  <c r="C3178" i="13" s="1"/>
  <c r="AI2001" i="12"/>
  <c r="C1939" i="13" s="1"/>
  <c r="AJ2001" i="12"/>
  <c r="D1939" i="13" s="1"/>
  <c r="AI1893" i="12"/>
  <c r="C2047" i="13" s="1"/>
  <c r="AJ1893" i="12"/>
  <c r="D2047" i="13" s="1"/>
  <c r="AJ1233" i="12"/>
  <c r="D2707" i="13" s="1"/>
  <c r="AI1233" i="12"/>
  <c r="C2707" i="13" s="1"/>
  <c r="AJ3487" i="12"/>
  <c r="D453" i="13" s="1"/>
  <c r="AI3487" i="12"/>
  <c r="C453" i="13" s="1"/>
  <c r="AI2479" i="12"/>
  <c r="C1461" i="13" s="1"/>
  <c r="AJ2479" i="12"/>
  <c r="D1461" i="13" s="1"/>
  <c r="AI1805" i="12"/>
  <c r="C2135" i="13" s="1"/>
  <c r="AJ1805" i="12"/>
  <c r="D2135" i="13" s="1"/>
  <c r="AJ876" i="12"/>
  <c r="D3064" i="13" s="1"/>
  <c r="AI876" i="12"/>
  <c r="C3064" i="13" s="1"/>
  <c r="AI3582" i="12"/>
  <c r="C358" i="13" s="1"/>
  <c r="AJ3582" i="12"/>
  <c r="D358" i="13" s="1"/>
  <c r="AJ3209" i="12"/>
  <c r="D731" i="13" s="1"/>
  <c r="AI3209" i="12"/>
  <c r="C731" i="13" s="1"/>
  <c r="AI1203" i="12"/>
  <c r="C2737" i="13" s="1"/>
  <c r="AJ1203" i="12"/>
  <c r="D2737" i="13" s="1"/>
  <c r="AJ912" i="12"/>
  <c r="D3028" i="13" s="1"/>
  <c r="AI912" i="12"/>
  <c r="C3028" i="13" s="1"/>
  <c r="AI2135" i="12"/>
  <c r="C1805" i="13" s="1"/>
  <c r="AJ2135" i="12"/>
  <c r="D1805" i="13" s="1"/>
  <c r="AI2706" i="12"/>
  <c r="C1234" i="13" s="1"/>
  <c r="AJ2706" i="12"/>
  <c r="D1234" i="13" s="1"/>
  <c r="AJ369" i="12"/>
  <c r="D3571" i="13" s="1"/>
  <c r="AI369" i="12"/>
  <c r="C3571" i="13" s="1"/>
  <c r="AI1030" i="12"/>
  <c r="C2910" i="13" s="1"/>
  <c r="AJ1030" i="12"/>
  <c r="D2910" i="13" s="1"/>
  <c r="AI2885" i="12"/>
  <c r="C1055" i="13" s="1"/>
  <c r="AJ2885" i="12"/>
  <c r="D1055" i="13" s="1"/>
  <c r="AI689" i="12"/>
  <c r="C3251" i="13" s="1"/>
  <c r="AJ689" i="12"/>
  <c r="D3251" i="13" s="1"/>
  <c r="AJ2184" i="12"/>
  <c r="D1756" i="13" s="1"/>
  <c r="AI2184" i="12"/>
  <c r="C1756" i="13" s="1"/>
  <c r="AJ1094" i="12"/>
  <c r="D2846" i="13" s="1"/>
  <c r="AI1094" i="12"/>
  <c r="C2846" i="13" s="1"/>
  <c r="AJ423" i="12"/>
  <c r="D3517" i="13" s="1"/>
  <c r="AI423" i="12"/>
  <c r="C3517" i="13" s="1"/>
  <c r="AJ3110" i="12"/>
  <c r="D830" i="13" s="1"/>
  <c r="AI3110" i="12"/>
  <c r="C830" i="13" s="1"/>
  <c r="AJ2712" i="12"/>
  <c r="D1228" i="13" s="1"/>
  <c r="AI2712" i="12"/>
  <c r="C1228" i="13" s="1"/>
  <c r="AI1585" i="12"/>
  <c r="C2355" i="13" s="1"/>
  <c r="AJ1585" i="12"/>
  <c r="D2355" i="13" s="1"/>
  <c r="AH3176" i="12"/>
  <c r="AH3782" i="12"/>
  <c r="AH3691" i="12"/>
  <c r="AJ1169" i="12"/>
  <c r="D2771" i="13" s="1"/>
  <c r="AI1169" i="12"/>
  <c r="C2771" i="13" s="1"/>
  <c r="AI1076" i="12"/>
  <c r="C2864" i="13" s="1"/>
  <c r="AJ1076" i="12"/>
  <c r="D2864" i="13" s="1"/>
  <c r="AI2115" i="12"/>
  <c r="C1825" i="13" s="1"/>
  <c r="AJ2115" i="12"/>
  <c r="D1825" i="13" s="1"/>
  <c r="AJ3358" i="12"/>
  <c r="D582" i="13" s="1"/>
  <c r="AI3358" i="12"/>
  <c r="C582" i="13" s="1"/>
  <c r="AI716" i="12"/>
  <c r="C3224" i="13" s="1"/>
  <c r="AJ716" i="12"/>
  <c r="D3224" i="13" s="1"/>
  <c r="AI1568" i="12"/>
  <c r="C2372" i="13" s="1"/>
  <c r="AJ1568" i="12"/>
  <c r="D2372" i="13" s="1"/>
  <c r="AI2600" i="12"/>
  <c r="C1340" i="13" s="1"/>
  <c r="AJ2600" i="12"/>
  <c r="D1340" i="13" s="1"/>
  <c r="AJ3070" i="12"/>
  <c r="D870" i="13" s="1"/>
  <c r="AI3070" i="12"/>
  <c r="C870" i="13" s="1"/>
  <c r="AI1915" i="12"/>
  <c r="C2025" i="13" s="1"/>
  <c r="AJ1915" i="12"/>
  <c r="D2025" i="13" s="1"/>
  <c r="AJ1157" i="12"/>
  <c r="D2783" i="13" s="1"/>
  <c r="AI1157" i="12"/>
  <c r="C2783" i="13" s="1"/>
  <c r="AJ792" i="12"/>
  <c r="D3148" i="13" s="1"/>
  <c r="AI792" i="12"/>
  <c r="C3148" i="13" s="1"/>
  <c r="AI1779" i="12"/>
  <c r="C2161" i="13" s="1"/>
  <c r="AJ1779" i="12"/>
  <c r="D2161" i="13" s="1"/>
  <c r="AJ902" i="12"/>
  <c r="D3038" i="13" s="1"/>
  <c r="AI902" i="12"/>
  <c r="C3038" i="13" s="1"/>
  <c r="AJ809" i="12"/>
  <c r="D3131" i="13" s="1"/>
  <c r="AI809" i="12"/>
  <c r="C3131" i="13" s="1"/>
  <c r="AJ1167" i="12"/>
  <c r="D2773" i="13" s="1"/>
  <c r="AI1167" i="12"/>
  <c r="C2773" i="13" s="1"/>
  <c r="AI1912" i="12"/>
  <c r="C2028" i="13" s="1"/>
  <c r="AJ1912" i="12"/>
  <c r="D2028" i="13" s="1"/>
  <c r="AJ178" i="12"/>
  <c r="D3762" i="13" s="1"/>
  <c r="AI178" i="12"/>
  <c r="C3762" i="13" s="1"/>
  <c r="AI1433" i="12"/>
  <c r="C2507" i="13" s="1"/>
  <c r="AJ1433" i="12"/>
  <c r="D2507" i="13" s="1"/>
  <c r="AI143" i="12"/>
  <c r="C3797" i="13" s="1"/>
  <c r="AJ143" i="12"/>
  <c r="D3797" i="13" s="1"/>
  <c r="AI1351" i="12"/>
  <c r="C2589" i="13" s="1"/>
  <c r="AJ1351" i="12"/>
  <c r="D2589" i="13" s="1"/>
  <c r="AJ3738" i="12"/>
  <c r="D202" i="13" s="1"/>
  <c r="AI3738" i="12"/>
  <c r="C202" i="13" s="1"/>
  <c r="AI190" i="12"/>
  <c r="C3750" i="13" s="1"/>
  <c r="AJ190" i="12"/>
  <c r="D3750" i="13" s="1"/>
  <c r="AJ761" i="12"/>
  <c r="D3179" i="13" s="1"/>
  <c r="AI761" i="12"/>
  <c r="C3179" i="13" s="1"/>
  <c r="AJ2091" i="12"/>
  <c r="D1849" i="13" s="1"/>
  <c r="AI2091" i="12"/>
  <c r="C1849" i="13" s="1"/>
  <c r="AJ1855" i="12"/>
  <c r="D2085" i="13" s="1"/>
  <c r="AI1855" i="12"/>
  <c r="C2085" i="13" s="1"/>
  <c r="AI1498" i="12"/>
  <c r="C2442" i="13" s="1"/>
  <c r="AJ1498" i="12"/>
  <c r="D2442" i="13" s="1"/>
  <c r="AH3473" i="12"/>
  <c r="AH3710" i="12"/>
  <c r="AH3510" i="12"/>
  <c r="AH2660" i="12"/>
  <c r="AH3492" i="12"/>
  <c r="AH3443" i="12"/>
  <c r="AH2969" i="12"/>
  <c r="AH2976" i="12"/>
  <c r="AH3282" i="12"/>
  <c r="AH3149" i="12"/>
  <c r="AH3063" i="12"/>
  <c r="AH2727" i="12"/>
  <c r="AH3449" i="12"/>
  <c r="AH3709" i="12"/>
  <c r="AH3663" i="12"/>
  <c r="AH3684" i="12"/>
  <c r="AH3602" i="12"/>
  <c r="AH3700" i="12"/>
  <c r="AH2389" i="12"/>
  <c r="AH3330" i="12"/>
  <c r="AJ3162" i="12"/>
  <c r="D778" i="13" s="1"/>
  <c r="AI3162" i="12"/>
  <c r="C778" i="13" s="1"/>
  <c r="AJ2212" i="12"/>
  <c r="D1728" i="13" s="1"/>
  <c r="AI2212" i="12"/>
  <c r="C1728" i="13" s="1"/>
  <c r="AI1525" i="12"/>
  <c r="C2415" i="13" s="1"/>
  <c r="AJ1525" i="12"/>
  <c r="D2415" i="13" s="1"/>
  <c r="AJ1113" i="12"/>
  <c r="D2827" i="13" s="1"/>
  <c r="AI1113" i="12"/>
  <c r="C2827" i="13" s="1"/>
  <c r="AJ1198" i="12"/>
  <c r="D2742" i="13" s="1"/>
  <c r="AI1198" i="12"/>
  <c r="C2742" i="13" s="1"/>
  <c r="AJ3839" i="12"/>
  <c r="D101" i="13" s="1"/>
  <c r="AI3839" i="12"/>
  <c r="C101" i="13" s="1"/>
  <c r="AI3588" i="12"/>
  <c r="C352" i="13" s="1"/>
  <c r="AJ1071" i="12"/>
  <c r="D2869" i="13" s="1"/>
  <c r="AI1071" i="12"/>
  <c r="C2869" i="13" s="1"/>
  <c r="AJ888" i="12"/>
  <c r="D3052" i="13" s="1"/>
  <c r="AI888" i="12"/>
  <c r="C3052" i="13" s="1"/>
  <c r="AI1523" i="12"/>
  <c r="C2417" i="13" s="1"/>
  <c r="AJ1523" i="12"/>
  <c r="D2417" i="13" s="1"/>
  <c r="AJ3699" i="12"/>
  <c r="D241" i="13" s="1"/>
  <c r="AI3699" i="12"/>
  <c r="C241" i="13" s="1"/>
  <c r="AJ413" i="12"/>
  <c r="D3527" i="13" s="1"/>
  <c r="AI413" i="12"/>
  <c r="C3527" i="13" s="1"/>
  <c r="AJ1592" i="12"/>
  <c r="D2348" i="13" s="1"/>
  <c r="AI1592" i="12"/>
  <c r="C2348" i="13" s="1"/>
  <c r="AI1721" i="12"/>
  <c r="C2219" i="13" s="1"/>
  <c r="AJ1721" i="12"/>
  <c r="D2219" i="13" s="1"/>
  <c r="AI2939" i="12"/>
  <c r="C1001" i="13" s="1"/>
  <c r="AJ2939" i="12"/>
  <c r="D1001" i="13" s="1"/>
  <c r="AI2751" i="12"/>
  <c r="C1189" i="13" s="1"/>
  <c r="AJ2751" i="12"/>
  <c r="D1189" i="13" s="1"/>
  <c r="AI3218" i="12"/>
  <c r="C722" i="13" s="1"/>
  <c r="AJ3218" i="12"/>
  <c r="D722" i="13" s="1"/>
  <c r="AI3239" i="12"/>
  <c r="C701" i="13" s="1"/>
  <c r="AJ3239" i="12"/>
  <c r="D701" i="13" s="1"/>
  <c r="AJ3600" i="12"/>
  <c r="D340" i="13" s="1"/>
  <c r="AI3600" i="12"/>
  <c r="C340" i="13" s="1"/>
  <c r="AJ3605" i="12"/>
  <c r="D335" i="13" s="1"/>
  <c r="AI3605" i="12"/>
  <c r="C335" i="13" s="1"/>
  <c r="AI1019" i="12"/>
  <c r="C2921" i="13" s="1"/>
  <c r="AJ1019" i="12"/>
  <c r="D2921" i="13" s="1"/>
  <c r="AI2202" i="12"/>
  <c r="C1738" i="13" s="1"/>
  <c r="AJ2202" i="12"/>
  <c r="D1738" i="13" s="1"/>
  <c r="AI3337" i="12"/>
  <c r="C603" i="13" s="1"/>
  <c r="AJ3337" i="12"/>
  <c r="D603" i="13" s="1"/>
  <c r="AI2589" i="12"/>
  <c r="C1351" i="13" s="1"/>
  <c r="AJ2589" i="12"/>
  <c r="D1351" i="13" s="1"/>
  <c r="AI2362" i="12"/>
  <c r="C1578" i="13" s="1"/>
  <c r="AJ2362" i="12"/>
  <c r="D1578" i="13" s="1"/>
  <c r="AI2313" i="12"/>
  <c r="C1627" i="13" s="1"/>
  <c r="AJ2313" i="12"/>
  <c r="D1627" i="13" s="1"/>
  <c r="AJ2117" i="12"/>
  <c r="D1823" i="13" s="1"/>
  <c r="AI2117" i="12"/>
  <c r="C1823" i="13" s="1"/>
  <c r="AI1672" i="12"/>
  <c r="C2268" i="13" s="1"/>
  <c r="AJ1672" i="12"/>
  <c r="D2268" i="13" s="1"/>
  <c r="AI2082" i="12"/>
  <c r="C1858" i="13" s="1"/>
  <c r="AJ2082" i="12"/>
  <c r="D1858" i="13" s="1"/>
  <c r="AJ3102" i="12"/>
  <c r="D838" i="13" s="1"/>
  <c r="AI3102" i="12"/>
  <c r="C838" i="13" s="1"/>
  <c r="AI2765" i="12"/>
  <c r="C1175" i="13" s="1"/>
  <c r="AJ2765" i="12"/>
  <c r="D1175" i="13" s="1"/>
  <c r="AI3508" i="12"/>
  <c r="C432" i="13" s="1"/>
  <c r="AJ3508" i="12"/>
  <c r="D432" i="13" s="1"/>
  <c r="AI3817" i="12"/>
  <c r="C123" i="13" s="1"/>
  <c r="AJ3817" i="12"/>
  <c r="D123" i="13" s="1"/>
  <c r="AJ1883" i="12"/>
  <c r="D2057" i="13" s="1"/>
  <c r="AI1883" i="12"/>
  <c r="C2057" i="13" s="1"/>
  <c r="AI1280" i="12"/>
  <c r="C2660" i="13" s="1"/>
  <c r="AJ1280" i="12"/>
  <c r="D2660" i="13" s="1"/>
  <c r="AJ1164" i="12"/>
  <c r="D2776" i="13" s="1"/>
  <c r="AI1164" i="12"/>
  <c r="C2776" i="13" s="1"/>
  <c r="AJ569" i="12"/>
  <c r="D3371" i="13" s="1"/>
  <c r="AI569" i="12"/>
  <c r="C3371" i="13" s="1"/>
  <c r="AI1380" i="12"/>
  <c r="C2560" i="13" s="1"/>
  <c r="AJ1380" i="12"/>
  <c r="D2560" i="13" s="1"/>
  <c r="AI3360" i="12"/>
  <c r="C580" i="13" s="1"/>
  <c r="AJ3360" i="12"/>
  <c r="D580" i="13" s="1"/>
  <c r="AI1466" i="12"/>
  <c r="C2474" i="13" s="1"/>
  <c r="AJ1466" i="12"/>
  <c r="D2474" i="13" s="1"/>
  <c r="AJ1975" i="12"/>
  <c r="D1965" i="13" s="1"/>
  <c r="AI1975" i="12"/>
  <c r="C1965" i="13" s="1"/>
  <c r="AI1426" i="12"/>
  <c r="C2514" i="13" s="1"/>
  <c r="AJ1426" i="12"/>
  <c r="D2514" i="13" s="1"/>
  <c r="AI3553" i="12"/>
  <c r="C387" i="13" s="1"/>
  <c r="AJ3553" i="12"/>
  <c r="D387" i="13" s="1"/>
  <c r="AI554" i="12"/>
  <c r="C3386" i="13" s="1"/>
  <c r="AJ554" i="12"/>
  <c r="D3386" i="13" s="1"/>
  <c r="AJ3633" i="12"/>
  <c r="D307" i="13" s="1"/>
  <c r="AI3633" i="12"/>
  <c r="C307" i="13" s="1"/>
  <c r="AJ2054" i="12"/>
  <c r="D1886" i="13" s="1"/>
  <c r="AI2054" i="12"/>
  <c r="C1886" i="13" s="1"/>
  <c r="AI600" i="12"/>
  <c r="C3340" i="13" s="1"/>
  <c r="AJ600" i="12"/>
  <c r="D3340" i="13" s="1"/>
  <c r="AI357" i="12"/>
  <c r="C3583" i="13" s="1"/>
  <c r="AJ357" i="12"/>
  <c r="D3583" i="13" s="1"/>
  <c r="AI150" i="12"/>
  <c r="C3790" i="13" s="1"/>
  <c r="AJ150" i="12"/>
  <c r="D3790" i="13" s="1"/>
  <c r="AI780" i="12"/>
  <c r="C3160" i="13" s="1"/>
  <c r="AJ780" i="12"/>
  <c r="D3160" i="13" s="1"/>
  <c r="AJ3151" i="12"/>
  <c r="D789" i="13" s="1"/>
  <c r="AI3151" i="12"/>
  <c r="C789" i="13" s="1"/>
  <c r="AJ568" i="12"/>
  <c r="D3372" i="13" s="1"/>
  <c r="AI568" i="12"/>
  <c r="C3372" i="13" s="1"/>
  <c r="AI1751" i="12"/>
  <c r="C2189" i="13" s="1"/>
  <c r="AJ1751" i="12"/>
  <c r="D2189" i="13" s="1"/>
  <c r="AJ3652" i="12"/>
  <c r="D288" i="13" s="1"/>
  <c r="AI3652" i="12"/>
  <c r="C288" i="13" s="1"/>
  <c r="AH2981" i="12"/>
  <c r="AJ2943" i="12"/>
  <c r="D997" i="13" s="1"/>
  <c r="AI2943" i="12"/>
  <c r="C997" i="13" s="1"/>
  <c r="AJ2576" i="12"/>
  <c r="D1364" i="13" s="1"/>
  <c r="AI2576" i="12"/>
  <c r="C1364" i="13" s="1"/>
  <c r="AJ1888" i="12"/>
  <c r="D2052" i="13" s="1"/>
  <c r="AI1888" i="12"/>
  <c r="C2052" i="13" s="1"/>
  <c r="AI1700" i="12"/>
  <c r="C2240" i="13" s="1"/>
  <c r="AJ1700" i="12"/>
  <c r="D2240" i="13" s="1"/>
  <c r="AJ1081" i="12"/>
  <c r="D2859" i="13" s="1"/>
  <c r="AI1081" i="12"/>
  <c r="C2859" i="13" s="1"/>
  <c r="AJ2211" i="12"/>
  <c r="D1729" i="13" s="1"/>
  <c r="AI2211" i="12"/>
  <c r="C1729" i="13" s="1"/>
  <c r="AJ997" i="12"/>
  <c r="D2943" i="13" s="1"/>
  <c r="AI997" i="12"/>
  <c r="C2943" i="13" s="1"/>
  <c r="AI515" i="12"/>
  <c r="C3425" i="13" s="1"/>
  <c r="AJ515" i="12"/>
  <c r="D3425" i="13" s="1"/>
  <c r="AI978" i="12"/>
  <c r="C2962" i="13" s="1"/>
  <c r="AJ978" i="12"/>
  <c r="D2962" i="13" s="1"/>
  <c r="AI2426" i="12"/>
  <c r="C1514" i="13" s="1"/>
  <c r="AJ2426" i="12"/>
  <c r="D1514" i="13" s="1"/>
  <c r="AJ914" i="12"/>
  <c r="D3026" i="13" s="1"/>
  <c r="AI914" i="12"/>
  <c r="C3026" i="13" s="1"/>
  <c r="AI228" i="12"/>
  <c r="C3712" i="13" s="1"/>
  <c r="AJ228" i="12"/>
  <c r="D3712" i="13" s="1"/>
  <c r="AI1153" i="12"/>
  <c r="C2787" i="13" s="1"/>
  <c r="AJ1153" i="12"/>
  <c r="D2787" i="13" s="1"/>
  <c r="AH2941" i="12"/>
  <c r="AH3865" i="12"/>
  <c r="AH3565" i="12"/>
  <c r="AH3901" i="12"/>
  <c r="AH3683" i="12"/>
  <c r="AH3181" i="12"/>
  <c r="AH2911" i="12"/>
  <c r="AH3278" i="12"/>
  <c r="AJ3194" i="12"/>
  <c r="D746" i="13" s="1"/>
  <c r="AI3194" i="12"/>
  <c r="C746" i="13" s="1"/>
  <c r="AI141" i="12"/>
  <c r="C3799" i="13" s="1"/>
  <c r="AJ141" i="12"/>
  <c r="D3799" i="13" s="1"/>
  <c r="AJ1643" i="12"/>
  <c r="D2297" i="13" s="1"/>
  <c r="AI1643" i="12"/>
  <c r="C2297" i="13" s="1"/>
  <c r="AI3523" i="12"/>
  <c r="C417" i="13" s="1"/>
  <c r="AJ3523" i="12"/>
  <c r="D417" i="13" s="1"/>
  <c r="AI1953" i="12"/>
  <c r="C1987" i="13" s="1"/>
  <c r="AJ1953" i="12"/>
  <c r="D1987" i="13" s="1"/>
  <c r="AI1809" i="12"/>
  <c r="C2131" i="13" s="1"/>
  <c r="AJ1809" i="12"/>
  <c r="D2131" i="13" s="1"/>
  <c r="AJ1411" i="12"/>
  <c r="D2529" i="13" s="1"/>
  <c r="AI1411" i="12"/>
  <c r="C2529" i="13" s="1"/>
  <c r="AJ1089" i="12"/>
  <c r="D2851" i="13" s="1"/>
  <c r="AI1089" i="12"/>
  <c r="C2851" i="13" s="1"/>
  <c r="AJ2069" i="12"/>
  <c r="D1871" i="13" s="1"/>
  <c r="AI2069" i="12"/>
  <c r="C1871" i="13" s="1"/>
  <c r="AI2791" i="12"/>
  <c r="C1149" i="13" s="1"/>
  <c r="AJ2791" i="12"/>
  <c r="D1149" i="13" s="1"/>
  <c r="AI2616" i="12"/>
  <c r="C1324" i="13" s="1"/>
  <c r="AJ2616" i="12"/>
  <c r="D1324" i="13" s="1"/>
  <c r="AJ2365" i="12"/>
  <c r="D1575" i="13" s="1"/>
  <c r="AI2365" i="12"/>
  <c r="C1575" i="13" s="1"/>
  <c r="AJ452" i="12"/>
  <c r="D3488" i="13" s="1"/>
  <c r="AI452" i="12"/>
  <c r="C3488" i="13" s="1"/>
  <c r="AJ2405" i="12"/>
  <c r="D1535" i="13" s="1"/>
  <c r="AI2405" i="12"/>
  <c r="C1535" i="13" s="1"/>
  <c r="AJ1788" i="12"/>
  <c r="D2152" i="13" s="1"/>
  <c r="AI1788" i="12"/>
  <c r="C2152" i="13" s="1"/>
  <c r="AI975" i="12"/>
  <c r="C2965" i="13" s="1"/>
  <c r="AJ975" i="12"/>
  <c r="D2965" i="13" s="1"/>
  <c r="AI3620" i="12"/>
  <c r="C320" i="13" s="1"/>
  <c r="AJ3620" i="12"/>
  <c r="D320" i="13" s="1"/>
  <c r="AJ2385" i="12"/>
  <c r="D1555" i="13" s="1"/>
  <c r="AI2385" i="12"/>
  <c r="C1555" i="13" s="1"/>
  <c r="AI304" i="12"/>
  <c r="C3636" i="13" s="1"/>
  <c r="AJ304" i="12"/>
  <c r="D3636" i="13" s="1"/>
  <c r="AJ2354" i="12"/>
  <c r="D1586" i="13" s="1"/>
  <c r="AI2354" i="12"/>
  <c r="C1586" i="13" s="1"/>
  <c r="AJ677" i="12"/>
  <c r="D3263" i="13" s="1"/>
  <c r="AI677" i="12"/>
  <c r="C3263" i="13" s="1"/>
  <c r="AI1668" i="12"/>
  <c r="C2272" i="13" s="1"/>
  <c r="AJ1668" i="12"/>
  <c r="D2272" i="13" s="1"/>
  <c r="AI2464" i="12"/>
  <c r="C1476" i="13" s="1"/>
  <c r="AJ2464" i="12"/>
  <c r="D1476" i="13" s="1"/>
  <c r="AI1930" i="12"/>
  <c r="C2010" i="13" s="1"/>
  <c r="AJ1930" i="12"/>
  <c r="D2010" i="13" s="1"/>
  <c r="AI1901" i="12"/>
  <c r="C2039" i="13" s="1"/>
  <c r="AJ1901" i="12"/>
  <c r="D2039" i="13" s="1"/>
  <c r="AJ229" i="12"/>
  <c r="D3711" i="13" s="1"/>
  <c r="AI229" i="12"/>
  <c r="C3711" i="13" s="1"/>
  <c r="AI3463" i="12"/>
  <c r="C477" i="13" s="1"/>
  <c r="AJ3463" i="12"/>
  <c r="D477" i="13" s="1"/>
  <c r="AH3396" i="12"/>
  <c r="AH3281" i="12"/>
  <c r="AH3549" i="12"/>
  <c r="AH3924" i="12"/>
  <c r="AH3445" i="12"/>
  <c r="AH3732" i="12"/>
  <c r="AH2824" i="12"/>
  <c r="AH3828" i="12"/>
  <c r="AH3136" i="12"/>
  <c r="AH3586" i="12"/>
  <c r="AH3829" i="12"/>
  <c r="AH3286" i="12"/>
  <c r="AI948" i="12"/>
  <c r="C2992" i="13" s="1"/>
  <c r="AJ948" i="12"/>
  <c r="D2992" i="13" s="1"/>
  <c r="AI3439" i="12"/>
  <c r="C501" i="13" s="1"/>
  <c r="AJ3439" i="12"/>
  <c r="D501" i="13" s="1"/>
  <c r="AI350" i="12"/>
  <c r="C3590" i="13" s="1"/>
  <c r="AJ350" i="12"/>
  <c r="D3590" i="13" s="1"/>
  <c r="AJ2919" i="12"/>
  <c r="D1021" i="13" s="1"/>
  <c r="AI2919" i="12"/>
  <c r="C1021" i="13" s="1"/>
  <c r="AJ2621" i="12"/>
  <c r="D1319" i="13" s="1"/>
  <c r="AI2621" i="12"/>
  <c r="C1319" i="13" s="1"/>
  <c r="AJ547" i="12"/>
  <c r="D3393" i="13" s="1"/>
  <c r="AI547" i="12"/>
  <c r="C3393" i="13" s="1"/>
  <c r="AI460" i="12"/>
  <c r="C3480" i="13" s="1"/>
  <c r="AJ460" i="12"/>
  <c r="D3480" i="13" s="1"/>
  <c r="AI2786" i="12"/>
  <c r="C1154" i="13" s="1"/>
  <c r="AJ2786" i="12"/>
  <c r="D1154" i="13" s="1"/>
  <c r="AJ2294" i="12"/>
  <c r="D1646" i="13" s="1"/>
  <c r="AI2294" i="12"/>
  <c r="C1646" i="13" s="1"/>
  <c r="AI1225" i="12"/>
  <c r="C2715" i="13" s="1"/>
  <c r="AJ1225" i="12"/>
  <c r="D2715" i="13" s="1"/>
  <c r="AJ2654" i="12"/>
  <c r="D1286" i="13" s="1"/>
  <c r="AI2654" i="12"/>
  <c r="C1286" i="13" s="1"/>
  <c r="AJ1859" i="12"/>
  <c r="D2081" i="13" s="1"/>
  <c r="AI1859" i="12"/>
  <c r="C2081" i="13" s="1"/>
  <c r="AH2986" i="12"/>
  <c r="AI725" i="12"/>
  <c r="C3215" i="13" s="1"/>
  <c r="AJ725" i="12"/>
  <c r="D3215" i="13" s="1"/>
  <c r="AJ2266" i="12"/>
  <c r="D1674" i="13" s="1"/>
  <c r="AI2266" i="12"/>
  <c r="C1674" i="13" s="1"/>
  <c r="AI1707" i="12"/>
  <c r="C2233" i="13" s="1"/>
  <c r="AJ1707" i="12"/>
  <c r="D2233" i="13" s="1"/>
  <c r="AJ1543" i="12"/>
  <c r="D2397" i="13" s="1"/>
  <c r="AI1543" i="12"/>
  <c r="C2397" i="13" s="1"/>
  <c r="AJ3212" i="12"/>
  <c r="D728" i="13" s="1"/>
  <c r="AI3212" i="12"/>
  <c r="C728" i="13" s="1"/>
  <c r="AI1743" i="12"/>
  <c r="C2197" i="13" s="1"/>
  <c r="AJ1743" i="12"/>
  <c r="D2197" i="13" s="1"/>
  <c r="AJ1064" i="12"/>
  <c r="D2876" i="13" s="1"/>
  <c r="AI1064" i="12"/>
  <c r="C2876" i="13" s="1"/>
  <c r="AI421" i="12"/>
  <c r="C3519" i="13" s="1"/>
  <c r="AJ421" i="12"/>
  <c r="D3519" i="13" s="1"/>
  <c r="AJ2463" i="12"/>
  <c r="D1477" i="13" s="1"/>
  <c r="AI2463" i="12"/>
  <c r="C1477" i="13" s="1"/>
  <c r="AJ1050" i="12"/>
  <c r="D2890" i="13" s="1"/>
  <c r="AI1050" i="12"/>
  <c r="C2890" i="13" s="1"/>
  <c r="AJ516" i="12"/>
  <c r="D3424" i="13" s="1"/>
  <c r="AI516" i="12"/>
  <c r="C3424" i="13" s="1"/>
  <c r="AJ1725" i="12"/>
  <c r="D2215" i="13" s="1"/>
  <c r="AI1725" i="12"/>
  <c r="C2215" i="13" s="1"/>
  <c r="AH3876" i="12"/>
  <c r="AH2636" i="12"/>
  <c r="AI3213" i="12"/>
  <c r="C727" i="13" s="1"/>
  <c r="AJ3213" i="12"/>
  <c r="D727" i="13" s="1"/>
  <c r="AJ177" i="12"/>
  <c r="D3763" i="13" s="1"/>
  <c r="AI177" i="12"/>
  <c r="C3763" i="13" s="1"/>
  <c r="AI258" i="12"/>
  <c r="C3682" i="13" s="1"/>
  <c r="AJ258" i="12"/>
  <c r="D3682" i="13" s="1"/>
  <c r="AI418" i="12"/>
  <c r="C3522" i="13" s="1"/>
  <c r="AJ418" i="12"/>
  <c r="D3522" i="13" s="1"/>
  <c r="AJ474" i="12"/>
  <c r="D3466" i="13" s="1"/>
  <c r="AI474" i="12"/>
  <c r="C3466" i="13" s="1"/>
  <c r="AI952" i="12"/>
  <c r="C2988" i="13" s="1"/>
  <c r="AJ952" i="12"/>
  <c r="D2988" i="13" s="1"/>
  <c r="AJ628" i="12"/>
  <c r="D3312" i="13" s="1"/>
  <c r="AI628" i="12"/>
  <c r="C3312" i="13" s="1"/>
  <c r="AJ2020" i="12"/>
  <c r="D1920" i="13" s="1"/>
  <c r="AI2020" i="12"/>
  <c r="C1920" i="13" s="1"/>
  <c r="AI2980" i="12"/>
  <c r="C960" i="13" s="1"/>
  <c r="AJ2980" i="12"/>
  <c r="D960" i="13" s="1"/>
  <c r="AI2906" i="12"/>
  <c r="C1034" i="13" s="1"/>
  <c r="AJ2906" i="12"/>
  <c r="D1034" i="13" s="1"/>
  <c r="AJ3409" i="12"/>
  <c r="D531" i="13" s="1"/>
  <c r="AI3409" i="12"/>
  <c r="C531" i="13" s="1"/>
  <c r="AI1395" i="12"/>
  <c r="C2545" i="13" s="1"/>
  <c r="AJ1395" i="12"/>
  <c r="D2545" i="13" s="1"/>
  <c r="AI3403" i="12"/>
  <c r="C537" i="13" s="1"/>
  <c r="AJ3403" i="12"/>
  <c r="D537" i="13" s="1"/>
  <c r="AJ2303" i="12"/>
  <c r="D1637" i="13" s="1"/>
  <c r="AI2303" i="12"/>
  <c r="C1637" i="13" s="1"/>
  <c r="AI145" i="12"/>
  <c r="C3795" i="13" s="1"/>
  <c r="AJ145" i="12"/>
  <c r="D3795" i="13" s="1"/>
  <c r="AI1540" i="12"/>
  <c r="C2400" i="13" s="1"/>
  <c r="AJ1540" i="12"/>
  <c r="D2400" i="13" s="1"/>
  <c r="AJ2110" i="12"/>
  <c r="D1830" i="13" s="1"/>
  <c r="AI2110" i="12"/>
  <c r="C1830" i="13" s="1"/>
  <c r="AI2509" i="12"/>
  <c r="C1431" i="13" s="1"/>
  <c r="AJ2509" i="12"/>
  <c r="D1431" i="13" s="1"/>
  <c r="AJ1407" i="12"/>
  <c r="D2533" i="13" s="1"/>
  <c r="AI1407" i="12"/>
  <c r="C2533" i="13" s="1"/>
  <c r="AJ1789" i="12"/>
  <c r="D2151" i="13" s="1"/>
  <c r="AI1789" i="12"/>
  <c r="C2151" i="13" s="1"/>
  <c r="AJ1971" i="12"/>
  <c r="D1969" i="13" s="1"/>
  <c r="AI1971" i="12"/>
  <c r="C1969" i="13" s="1"/>
  <c r="AJ3869" i="12"/>
  <c r="D71" i="13" s="1"/>
  <c r="AI3869" i="12"/>
  <c r="C71" i="13" s="1"/>
  <c r="AI1591" i="12"/>
  <c r="C2349" i="13" s="1"/>
  <c r="AJ1591" i="12"/>
  <c r="D2349" i="13" s="1"/>
  <c r="AI942" i="12"/>
  <c r="C2998" i="13" s="1"/>
  <c r="AJ942" i="12"/>
  <c r="D2998" i="13" s="1"/>
  <c r="AJ2056" i="12"/>
  <c r="D1884" i="13" s="1"/>
  <c r="AI2056" i="12"/>
  <c r="C1884" i="13" s="1"/>
  <c r="AI3251" i="12"/>
  <c r="C689" i="13" s="1"/>
  <c r="AJ3251" i="12"/>
  <c r="D689" i="13" s="1"/>
  <c r="AI2772" i="12"/>
  <c r="C1168" i="13" s="1"/>
  <c r="AJ2772" i="12"/>
  <c r="D1168" i="13" s="1"/>
  <c r="AI2662" i="12"/>
  <c r="C1278" i="13" s="1"/>
  <c r="AJ2662" i="12"/>
  <c r="D1278" i="13" s="1"/>
  <c r="AJ2561" i="12"/>
  <c r="D1379" i="13" s="1"/>
  <c r="AI2561" i="12"/>
  <c r="C1379" i="13" s="1"/>
  <c r="AJ1818" i="12"/>
  <c r="D2122" i="13" s="1"/>
  <c r="AI1818" i="12"/>
  <c r="C2122" i="13" s="1"/>
  <c r="AJ1976" i="12"/>
  <c r="D1964" i="13" s="1"/>
  <c r="AI1976" i="12"/>
  <c r="C1964" i="13" s="1"/>
  <c r="AJ2507" i="12"/>
  <c r="D1433" i="13" s="1"/>
  <c r="AI2507" i="12"/>
  <c r="C1433" i="13" s="1"/>
  <c r="AJ3628" i="12"/>
  <c r="D312" i="13" s="1"/>
  <c r="AI3628" i="12"/>
  <c r="C312" i="13" s="1"/>
  <c r="AI2351" i="12"/>
  <c r="C1589" i="13" s="1"/>
  <c r="AJ2351" i="12"/>
  <c r="D1589" i="13" s="1"/>
  <c r="AJ2431" i="12"/>
  <c r="D1509" i="13" s="1"/>
  <c r="AI2431" i="12"/>
  <c r="C1509" i="13" s="1"/>
  <c r="AJ1595" i="12"/>
  <c r="D2345" i="13" s="1"/>
  <c r="AI1595" i="12"/>
  <c r="C2345" i="13" s="1"/>
  <c r="AI148" i="12"/>
  <c r="C3792" i="13" s="1"/>
  <c r="AJ148" i="12"/>
  <c r="D3792" i="13" s="1"/>
  <c r="AJ2705" i="12"/>
  <c r="D1235" i="13" s="1"/>
  <c r="AI2705" i="12"/>
  <c r="C1235" i="13" s="1"/>
  <c r="AI1577" i="12"/>
  <c r="C2363" i="13" s="1"/>
  <c r="AJ1577" i="12"/>
  <c r="D2363" i="13" s="1"/>
  <c r="AJ1465" i="12"/>
  <c r="D2475" i="13" s="1"/>
  <c r="AI1465" i="12"/>
  <c r="C2475" i="13" s="1"/>
  <c r="AJ795" i="12"/>
  <c r="D3145" i="13" s="1"/>
  <c r="AI795" i="12"/>
  <c r="C3145" i="13" s="1"/>
  <c r="AJ2571" i="12"/>
  <c r="D1369" i="13" s="1"/>
  <c r="AI2571" i="12"/>
  <c r="C1369" i="13" s="1"/>
  <c r="AI201" i="12"/>
  <c r="C3739" i="13" s="1"/>
  <c r="AJ201" i="12"/>
  <c r="D3739" i="13" s="1"/>
  <c r="AJ1231" i="12"/>
  <c r="D2709" i="13" s="1"/>
  <c r="AI1231" i="12"/>
  <c r="C2709" i="13" s="1"/>
  <c r="AJ1052" i="12"/>
  <c r="D2888" i="13" s="1"/>
  <c r="AI1052" i="12"/>
  <c r="C2888" i="13" s="1"/>
  <c r="AJ1685" i="12"/>
  <c r="D2255" i="13" s="1"/>
  <c r="AI1685" i="12"/>
  <c r="C2255" i="13" s="1"/>
  <c r="AI1325" i="12"/>
  <c r="C2615" i="13" s="1"/>
  <c r="AJ1325" i="12"/>
  <c r="D2615" i="13" s="1"/>
  <c r="AI3822" i="12"/>
  <c r="C118" i="13" s="1"/>
  <c r="AJ3822" i="12"/>
  <c r="D118" i="13" s="1"/>
  <c r="AJ3201" i="12"/>
  <c r="D739" i="13" s="1"/>
  <c r="AI3201" i="12"/>
  <c r="C739" i="13" s="1"/>
  <c r="AI3037" i="12"/>
  <c r="C903" i="13" s="1"/>
  <c r="AJ3037" i="12"/>
  <c r="D903" i="13" s="1"/>
  <c r="AI2190" i="12"/>
  <c r="C1750" i="13" s="1"/>
  <c r="AJ2190" i="12"/>
  <c r="D1750" i="13" s="1"/>
  <c r="AJ646" i="12"/>
  <c r="D3294" i="13" s="1"/>
  <c r="AI646" i="12"/>
  <c r="C3294" i="13" s="1"/>
  <c r="AI2961" i="12"/>
  <c r="C979" i="13" s="1"/>
  <c r="AJ2961" i="12"/>
  <c r="D979" i="13" s="1"/>
  <c r="AI1186" i="12"/>
  <c r="C2754" i="13" s="1"/>
  <c r="AJ1186" i="12"/>
  <c r="D2754" i="13" s="1"/>
  <c r="AJ1758" i="12"/>
  <c r="D2182" i="13" s="1"/>
  <c r="AI1758" i="12"/>
  <c r="C2182" i="13" s="1"/>
  <c r="AJ2408" i="12"/>
  <c r="D1532" i="13" s="1"/>
  <c r="AI2408" i="12"/>
  <c r="C1532" i="13" s="1"/>
  <c r="AJ1719" i="12"/>
  <c r="D2221" i="13" s="1"/>
  <c r="AI1719" i="12"/>
  <c r="C2221" i="13" s="1"/>
  <c r="AI721" i="12"/>
  <c r="C3219" i="13" s="1"/>
  <c r="AJ721" i="12"/>
  <c r="D3219" i="13" s="1"/>
  <c r="AI2805" i="12"/>
  <c r="C1135" i="13" s="1"/>
  <c r="AJ2805" i="12"/>
  <c r="D1135" i="13" s="1"/>
  <c r="AJ278" i="12"/>
  <c r="D3662" i="13" s="1"/>
  <c r="AI278" i="12"/>
  <c r="C3662" i="13" s="1"/>
  <c r="AI1716" i="12"/>
  <c r="C2224" i="13" s="1"/>
  <c r="AJ1716" i="12"/>
  <c r="D2224" i="13" s="1"/>
  <c r="AJ816" i="12"/>
  <c r="D3124" i="13" s="1"/>
  <c r="AI816" i="12"/>
  <c r="C3124" i="13" s="1"/>
  <c r="AJ573" i="12"/>
  <c r="D3367" i="13" s="1"/>
  <c r="AI573" i="12"/>
  <c r="C3367" i="13" s="1"/>
  <c r="AI1913" i="12"/>
  <c r="C2027" i="13" s="1"/>
  <c r="AJ1913" i="12"/>
  <c r="D2027" i="13" s="1"/>
  <c r="AI1984" i="12"/>
  <c r="C1956" i="13" s="1"/>
  <c r="AJ1984" i="12"/>
  <c r="D1956" i="13" s="1"/>
  <c r="AI211" i="12"/>
  <c r="C3729" i="13" s="1"/>
  <c r="AJ211" i="12"/>
  <c r="D3729" i="13" s="1"/>
  <c r="AI2467" i="12"/>
  <c r="C1473" i="13" s="1"/>
  <c r="AJ2467" i="12"/>
  <c r="D1473" i="13" s="1"/>
  <c r="AI3490" i="12"/>
  <c r="C450" i="13" s="1"/>
  <c r="AJ3490" i="12"/>
  <c r="D450" i="13" s="1"/>
  <c r="AI219" i="12"/>
  <c r="C3721" i="13" s="1"/>
  <c r="AJ219" i="12"/>
  <c r="D3721" i="13" s="1"/>
  <c r="AI2657" i="12"/>
  <c r="C1283" i="13" s="1"/>
  <c r="AJ2657" i="12"/>
  <c r="D1283" i="13" s="1"/>
  <c r="AI2443" i="12"/>
  <c r="C1497" i="13" s="1"/>
  <c r="AJ2443" i="12"/>
  <c r="D1497" i="13" s="1"/>
  <c r="AJ702" i="12"/>
  <c r="D3238" i="13" s="1"/>
  <c r="AI702" i="12"/>
  <c r="C3238" i="13" s="1"/>
  <c r="AI1296" i="12"/>
  <c r="C2644" i="13" s="1"/>
  <c r="AJ1296" i="12"/>
  <c r="D2644" i="13" s="1"/>
  <c r="AI3339" i="12"/>
  <c r="C601" i="13" s="1"/>
  <c r="AJ3339" i="12"/>
  <c r="D601" i="13" s="1"/>
  <c r="AJ3554" i="12"/>
  <c r="D386" i="13" s="1"/>
  <c r="AI3554" i="12"/>
  <c r="C386" i="13" s="1"/>
  <c r="AJ3332" i="12"/>
  <c r="D608" i="13" s="1"/>
  <c r="AJ2241" i="12"/>
  <c r="D1699" i="13" s="1"/>
  <c r="AJ3172" i="12"/>
  <c r="D768" i="13" s="1"/>
  <c r="AI3172" i="12"/>
  <c r="C768" i="13" s="1"/>
  <c r="AJ3803" i="12"/>
  <c r="D137" i="13" s="1"/>
  <c r="AJ1269" i="12"/>
  <c r="D2671" i="13" s="1"/>
  <c r="AI1269" i="12"/>
  <c r="C2671" i="13" s="1"/>
  <c r="AJ240" i="12"/>
  <c r="D3700" i="13" s="1"/>
  <c r="AI240" i="12"/>
  <c r="C3700" i="13" s="1"/>
  <c r="AI1000" i="12"/>
  <c r="C2940" i="13" s="1"/>
  <c r="AJ1000" i="12"/>
  <c r="D2940" i="13" s="1"/>
  <c r="AI1515" i="12"/>
  <c r="C2425" i="13" s="1"/>
  <c r="AJ1515" i="12"/>
  <c r="D2425" i="13" s="1"/>
  <c r="AJ2558" i="12"/>
  <c r="D1382" i="13" s="1"/>
  <c r="AI2558" i="12"/>
  <c r="C1382" i="13" s="1"/>
  <c r="AJ2602" i="12"/>
  <c r="D1338" i="13" s="1"/>
  <c r="AI2602" i="12"/>
  <c r="C1338" i="13" s="1"/>
  <c r="AI3798" i="12"/>
  <c r="C142" i="13" s="1"/>
  <c r="AJ3798" i="12"/>
  <c r="D142" i="13" s="1"/>
  <c r="AI538" i="12"/>
  <c r="C3402" i="13" s="1"/>
  <c r="AJ538" i="12"/>
  <c r="D3402" i="13" s="1"/>
  <c r="AI2065" i="12"/>
  <c r="C1875" i="13" s="1"/>
  <c r="AJ2065" i="12"/>
  <c r="D1875" i="13" s="1"/>
  <c r="AI2366" i="12"/>
  <c r="C1574" i="13" s="1"/>
  <c r="AJ2366" i="12"/>
  <c r="D1574" i="13" s="1"/>
  <c r="AJ2553" i="12"/>
  <c r="D1387" i="13" s="1"/>
  <c r="AI2553" i="12"/>
  <c r="C1387" i="13" s="1"/>
  <c r="AI1674" i="12"/>
  <c r="C2266" i="13" s="1"/>
  <c r="AJ1674" i="12"/>
  <c r="D2266" i="13" s="1"/>
  <c r="AJ1511" i="12"/>
  <c r="D2429" i="13" s="1"/>
  <c r="AI1511" i="12"/>
  <c r="C2429" i="13" s="1"/>
  <c r="AJ3843" i="12"/>
  <c r="D97" i="13" s="1"/>
  <c r="AI3843" i="12"/>
  <c r="C97" i="13" s="1"/>
  <c r="AJ794" i="12"/>
  <c r="D3146" i="13" s="1"/>
  <c r="AI794" i="12"/>
  <c r="C3146" i="13" s="1"/>
  <c r="AJ2428" i="12"/>
  <c r="D1512" i="13" s="1"/>
  <c r="AI2428" i="12"/>
  <c r="C1512" i="13" s="1"/>
  <c r="AJ2774" i="12"/>
  <c r="D1166" i="13" s="1"/>
  <c r="AI2774" i="12"/>
  <c r="C1166" i="13" s="1"/>
  <c r="AI1952" i="12"/>
  <c r="C1988" i="13" s="1"/>
  <c r="AJ1952" i="12"/>
  <c r="D1988" i="13" s="1"/>
  <c r="AI592" i="12"/>
  <c r="C3348" i="13" s="1"/>
  <c r="AJ592" i="12"/>
  <c r="D3348" i="13" s="1"/>
  <c r="AH3910" i="12"/>
  <c r="AJ2307" i="12"/>
  <c r="D1633" i="13" s="1"/>
  <c r="AI2307" i="12"/>
  <c r="C1633" i="13" s="1"/>
  <c r="AH3899" i="12"/>
  <c r="AH2395" i="12"/>
  <c r="AI1485" i="12"/>
  <c r="C2455" i="13" s="1"/>
  <c r="AJ1485" i="12"/>
  <c r="D2455" i="13" s="1"/>
  <c r="AJ2982" i="12"/>
  <c r="D958" i="13" s="1"/>
  <c r="AI2982" i="12"/>
  <c r="C958" i="13" s="1"/>
  <c r="AI1794" i="12"/>
  <c r="C2146" i="13" s="1"/>
  <c r="AJ1794" i="12"/>
  <c r="D2146" i="13" s="1"/>
  <c r="AJ3662" i="12"/>
  <c r="D278" i="13" s="1"/>
  <c r="AI3662" i="12"/>
  <c r="C278" i="13" s="1"/>
  <c r="AI1469" i="12"/>
  <c r="C2471" i="13" s="1"/>
  <c r="AJ1469" i="12"/>
  <c r="D2471" i="13" s="1"/>
  <c r="AI2741" i="12"/>
  <c r="C1199" i="13" s="1"/>
  <c r="AJ2741" i="12"/>
  <c r="D1199" i="13" s="1"/>
  <c r="AI439" i="12"/>
  <c r="C3501" i="13" s="1"/>
  <c r="AJ439" i="12"/>
  <c r="D3501" i="13" s="1"/>
  <c r="AJ1398" i="12"/>
  <c r="D2542" i="13" s="1"/>
  <c r="AI1398" i="12"/>
  <c r="C2542" i="13" s="1"/>
  <c r="AI1862" i="12"/>
  <c r="C2078" i="13" s="1"/>
  <c r="AJ1862" i="12"/>
  <c r="D2078" i="13" s="1"/>
  <c r="AJ1409" i="12"/>
  <c r="D2531" i="13" s="1"/>
  <c r="AI1409" i="12"/>
  <c r="C2531" i="13" s="1"/>
  <c r="AJ550" i="12"/>
  <c r="D3390" i="13" s="1"/>
  <c r="AI550" i="12"/>
  <c r="C3390" i="13" s="1"/>
  <c r="AH2542" i="12"/>
  <c r="AH3174" i="12"/>
  <c r="AH3244" i="12"/>
  <c r="AJ1964" i="12"/>
  <c r="D1976" i="13" s="1"/>
  <c r="AI1964" i="12"/>
  <c r="C1976" i="13" s="1"/>
  <c r="AJ623" i="12"/>
  <c r="D3317" i="13" s="1"/>
  <c r="AI623" i="12"/>
  <c r="C3317" i="13" s="1"/>
  <c r="AJ906" i="12"/>
  <c r="D3034" i="13" s="1"/>
  <c r="AI906" i="12"/>
  <c r="C3034" i="13" s="1"/>
  <c r="AJ898" i="12"/>
  <c r="D3042" i="13" s="1"/>
  <c r="AI898" i="12"/>
  <c r="C3042" i="13" s="1"/>
  <c r="AI1462" i="12"/>
  <c r="C2478" i="13" s="1"/>
  <c r="AJ1462" i="12"/>
  <c r="D2478" i="13" s="1"/>
  <c r="AJ2778" i="12"/>
  <c r="D1162" i="13" s="1"/>
  <c r="AI2778" i="12"/>
  <c r="C1162" i="13" s="1"/>
  <c r="AJ2592" i="12"/>
  <c r="D1348" i="13" s="1"/>
  <c r="AI2592" i="12"/>
  <c r="C1348" i="13" s="1"/>
  <c r="AJ361" i="12"/>
  <c r="D3579" i="13" s="1"/>
  <c r="AI361" i="12"/>
  <c r="C3579" i="13" s="1"/>
  <c r="AI2414" i="12"/>
  <c r="C1526" i="13" s="1"/>
  <c r="AJ2414" i="12"/>
  <c r="D1526" i="13" s="1"/>
  <c r="AJ153" i="12"/>
  <c r="D3787" i="13" s="1"/>
  <c r="AI153" i="12"/>
  <c r="C3787" i="13" s="1"/>
  <c r="AI1108" i="12"/>
  <c r="C2832" i="13" s="1"/>
  <c r="AJ1108" i="12"/>
  <c r="D2832" i="13" s="1"/>
  <c r="AI1712" i="12"/>
  <c r="C2228" i="13" s="1"/>
  <c r="AJ1712" i="12"/>
  <c r="D2228" i="13" s="1"/>
  <c r="AH3407" i="12"/>
  <c r="AJ1197" i="12"/>
  <c r="D2743" i="13" s="1"/>
  <c r="AI1197" i="12"/>
  <c r="C2743" i="13" s="1"/>
  <c r="AJ1838" i="12"/>
  <c r="D2102" i="13" s="1"/>
  <c r="AI1838" i="12"/>
  <c r="C2102" i="13" s="1"/>
  <c r="AJ2999" i="12"/>
  <c r="D941" i="13" s="1"/>
  <c r="AI2999" i="12"/>
  <c r="C941" i="13" s="1"/>
  <c r="AJ2391" i="12"/>
  <c r="D1549" i="13" s="1"/>
  <c r="AI2391" i="12"/>
  <c r="C1549" i="13" s="1"/>
  <c r="AI3601" i="12"/>
  <c r="C339" i="13" s="1"/>
  <c r="AJ3601" i="12"/>
  <c r="D339" i="13" s="1"/>
  <c r="AJ1286" i="12"/>
  <c r="D2654" i="13" s="1"/>
  <c r="AI1286" i="12"/>
  <c r="C2654" i="13" s="1"/>
  <c r="AJ478" i="12"/>
  <c r="D3462" i="13" s="1"/>
  <c r="AI478" i="12"/>
  <c r="C3462" i="13" s="1"/>
  <c r="AJ1844" i="12"/>
  <c r="D2096" i="13" s="1"/>
  <c r="AI1844" i="12"/>
  <c r="C2096" i="13" s="1"/>
  <c r="AJ645" i="12"/>
  <c r="D3295" i="13" s="1"/>
  <c r="AI645" i="12"/>
  <c r="C3295" i="13" s="1"/>
  <c r="AJ2486" i="12"/>
  <c r="D1454" i="13" s="1"/>
  <c r="AI2486" i="12"/>
  <c r="C1454" i="13" s="1"/>
  <c r="AI1950" i="12"/>
  <c r="C1990" i="13" s="1"/>
  <c r="AJ1950" i="12"/>
  <c r="D1990" i="13" s="1"/>
  <c r="AH3460" i="12"/>
  <c r="AH3512" i="12"/>
  <c r="AH3296" i="12"/>
  <c r="AJ1208" i="12"/>
  <c r="D2732" i="13" s="1"/>
  <c r="AI1208" i="12"/>
  <c r="C2732" i="13" s="1"/>
  <c r="AJ3502" i="12"/>
  <c r="D438" i="13" s="1"/>
  <c r="AI3502" i="12"/>
  <c r="C438" i="13" s="1"/>
  <c r="AI1055" i="12"/>
  <c r="C2885" i="13" s="1"/>
  <c r="AJ1055" i="12"/>
  <c r="D2885" i="13" s="1"/>
  <c r="AJ769" i="12"/>
  <c r="D3171" i="13" s="1"/>
  <c r="AI769" i="12"/>
  <c r="C3171" i="13" s="1"/>
  <c r="AI2421" i="12"/>
  <c r="C1519" i="13" s="1"/>
  <c r="AJ2421" i="12"/>
  <c r="D1519" i="13" s="1"/>
  <c r="AI2878" i="12"/>
  <c r="C1062" i="13" s="1"/>
  <c r="AJ2878" i="12"/>
  <c r="D1062" i="13" s="1"/>
  <c r="AI3534" i="12"/>
  <c r="C406" i="13" s="1"/>
  <c r="AJ3534" i="12"/>
  <c r="D406" i="13" s="1"/>
  <c r="AJ878" i="12"/>
  <c r="D3062" i="13" s="1"/>
  <c r="AI878" i="12"/>
  <c r="C3062" i="13" s="1"/>
  <c r="AI2153" i="12"/>
  <c r="C1787" i="13" s="1"/>
  <c r="AJ2153" i="12"/>
  <c r="D1787" i="13" s="1"/>
  <c r="AI1839" i="12"/>
  <c r="C2101" i="13" s="1"/>
  <c r="AJ1839" i="12"/>
  <c r="D2101" i="13" s="1"/>
  <c r="AI3381" i="12"/>
  <c r="C559" i="13" s="1"/>
  <c r="AJ3381" i="12"/>
  <c r="D559" i="13" s="1"/>
  <c r="AH3882" i="12"/>
  <c r="AH3794" i="12"/>
  <c r="AH3284" i="12"/>
  <c r="AH3626" i="12"/>
  <c r="AH3161" i="12"/>
  <c r="AH3504" i="12"/>
  <c r="AI1360" i="12"/>
  <c r="C2580" i="13" s="1"/>
  <c r="AJ1360" i="12"/>
  <c r="D2580" i="13" s="1"/>
  <c r="AI1936" i="12"/>
  <c r="C2004" i="13" s="1"/>
  <c r="AJ1936" i="12"/>
  <c r="D2004" i="13" s="1"/>
  <c r="AJ2631" i="12"/>
  <c r="D1309" i="13" s="1"/>
  <c r="AI2631" i="12"/>
  <c r="C1309" i="13" s="1"/>
  <c r="AJ833" i="12"/>
  <c r="D3107" i="13" s="1"/>
  <c r="AI833" i="12"/>
  <c r="C3107" i="13" s="1"/>
  <c r="AJ3767" i="12"/>
  <c r="D173" i="13" s="1"/>
  <c r="AI3767" i="12"/>
  <c r="C173" i="13" s="1"/>
  <c r="AJ1582" i="12"/>
  <c r="D2358" i="13" s="1"/>
  <c r="AI1582" i="12"/>
  <c r="C2358" i="13" s="1"/>
  <c r="AJ1069" i="12"/>
  <c r="D2871" i="13" s="1"/>
  <c r="AI1069" i="12"/>
  <c r="C2871" i="13" s="1"/>
  <c r="AI1749" i="12"/>
  <c r="C2191" i="13" s="1"/>
  <c r="AJ1749" i="12"/>
  <c r="D2191" i="13" s="1"/>
  <c r="AI2321" i="12"/>
  <c r="C1619" i="13" s="1"/>
  <c r="AJ2321" i="12"/>
  <c r="D1619" i="13" s="1"/>
  <c r="AI537" i="12"/>
  <c r="C3403" i="13" s="1"/>
  <c r="AJ537" i="12"/>
  <c r="D3403" i="13" s="1"/>
  <c r="AJ1529" i="12"/>
  <c r="D2411" i="13" s="1"/>
  <c r="AI1529" i="12"/>
  <c r="C2411" i="13" s="1"/>
  <c r="AI657" i="12"/>
  <c r="C3283" i="13" s="1"/>
  <c r="AJ657" i="12"/>
  <c r="D3283" i="13" s="1"/>
  <c r="AH3253" i="12"/>
  <c r="AH2704" i="12"/>
  <c r="AH3079" i="12"/>
  <c r="AH2888" i="12"/>
  <c r="AH3528" i="12"/>
  <c r="AH2407" i="12"/>
  <c r="AH3768" i="12"/>
  <c r="AH3855" i="12"/>
  <c r="AH3918" i="12"/>
  <c r="AH3428" i="12"/>
  <c r="AH3585" i="12"/>
  <c r="AH3140" i="12"/>
  <c r="AI2265" i="12"/>
  <c r="C1675" i="13" s="1"/>
  <c r="AJ2265" i="12"/>
  <c r="D1675" i="13" s="1"/>
  <c r="AI1240" i="12"/>
  <c r="C2700" i="13" s="1"/>
  <c r="AJ1240" i="12"/>
  <c r="D2700" i="13" s="1"/>
  <c r="AI2215" i="12"/>
  <c r="C1725" i="13" s="1"/>
  <c r="AJ2215" i="12"/>
  <c r="D1725" i="13" s="1"/>
  <c r="AJ2510" i="12"/>
  <c r="D1430" i="13" s="1"/>
  <c r="AI2510" i="12"/>
  <c r="C1430" i="13" s="1"/>
  <c r="AJ2820" i="12"/>
  <c r="D1120" i="13" s="1"/>
  <c r="AI2820" i="12"/>
  <c r="C1120" i="13" s="1"/>
  <c r="AI2191" i="12"/>
  <c r="C1749" i="13" s="1"/>
  <c r="AJ2191" i="12"/>
  <c r="D1749" i="13" s="1"/>
  <c r="AI2855" i="12"/>
  <c r="C1085" i="13" s="1"/>
  <c r="AJ2855" i="12"/>
  <c r="D1085" i="13" s="1"/>
  <c r="AI1389" i="12"/>
  <c r="C2551" i="13" s="1"/>
  <c r="AJ1389" i="12"/>
  <c r="D2551" i="13" s="1"/>
  <c r="AI429" i="12"/>
  <c r="C3511" i="13" s="1"/>
  <c r="AJ429" i="12"/>
  <c r="D3511" i="13" s="1"/>
  <c r="AI2944" i="12"/>
  <c r="C996" i="13" s="1"/>
  <c r="AJ2944" i="12"/>
  <c r="D996" i="13" s="1"/>
  <c r="AI1353" i="12"/>
  <c r="C2587" i="13" s="1"/>
  <c r="AJ1353" i="12"/>
  <c r="D2587" i="13" s="1"/>
  <c r="AI504" i="12"/>
  <c r="C3436" i="13" s="1"/>
  <c r="AJ504" i="12"/>
  <c r="D3436" i="13" s="1"/>
  <c r="AJ3609" i="12"/>
  <c r="D331" i="13" s="1"/>
  <c r="AI3609" i="12"/>
  <c r="C331" i="13" s="1"/>
  <c r="AI3255" i="12"/>
  <c r="C685" i="13" s="1"/>
  <c r="AJ3255" i="12"/>
  <c r="D685" i="13" s="1"/>
  <c r="AI1807" i="12"/>
  <c r="C2133" i="13" s="1"/>
  <c r="AJ1807" i="12"/>
  <c r="D2133" i="13" s="1"/>
  <c r="AI534" i="12"/>
  <c r="C3406" i="13" s="1"/>
  <c r="AJ534" i="12"/>
  <c r="D3406" i="13" s="1"/>
  <c r="AI2397" i="12"/>
  <c r="C1543" i="13" s="1"/>
  <c r="AJ2397" i="12"/>
  <c r="D1543" i="13" s="1"/>
  <c r="AI3921" i="12"/>
  <c r="C19" i="13" s="1"/>
  <c r="AJ3921" i="12"/>
  <c r="D19" i="13" s="1"/>
  <c r="AI2598" i="12"/>
  <c r="C1342" i="13" s="1"/>
  <c r="AJ2598" i="12"/>
  <c r="D1342" i="13" s="1"/>
  <c r="AJ175" i="12"/>
  <c r="D3765" i="13" s="1"/>
  <c r="AI175" i="12"/>
  <c r="C3765" i="13" s="1"/>
  <c r="AI2029" i="12"/>
  <c r="C1911" i="13" s="1"/>
  <c r="AJ2029" i="12"/>
  <c r="D1911" i="13" s="1"/>
  <c r="AJ3232" i="12"/>
  <c r="D708" i="13" s="1"/>
  <c r="AI3232" i="12"/>
  <c r="C708" i="13" s="1"/>
  <c r="AI900" i="12"/>
  <c r="C3040" i="13" s="1"/>
  <c r="AJ900" i="12"/>
  <c r="D3040" i="13" s="1"/>
  <c r="AJ1705" i="12"/>
  <c r="D2235" i="13" s="1"/>
  <c r="AI1705" i="12"/>
  <c r="C2235" i="13" s="1"/>
  <c r="AI3195" i="12"/>
  <c r="C745" i="13" s="1"/>
  <c r="AJ3195" i="12"/>
  <c r="D745" i="13" s="1"/>
  <c r="AH3326" i="12"/>
  <c r="AH3361" i="12"/>
  <c r="AH2288" i="12"/>
  <c r="AH3862" i="12"/>
  <c r="AH3571" i="12"/>
  <c r="AH2908" i="12"/>
  <c r="AH3498" i="12"/>
  <c r="AH3804" i="12"/>
  <c r="AH2088" i="12"/>
  <c r="AH3226" i="12"/>
  <c r="AH3905" i="12"/>
  <c r="AI181" i="12"/>
  <c r="C3759" i="13" s="1"/>
  <c r="AJ181" i="12"/>
  <c r="D3759" i="13" s="1"/>
  <c r="AI1785" i="12"/>
  <c r="C2155" i="13" s="1"/>
  <c r="AJ1785" i="12"/>
  <c r="D2155" i="13" s="1"/>
  <c r="AI3906" i="12"/>
  <c r="C34" i="13" s="1"/>
  <c r="AJ3906" i="12"/>
  <c r="D34" i="13" s="1"/>
  <c r="AJ3405" i="12"/>
  <c r="D535" i="13" s="1"/>
  <c r="AJ2782" i="12"/>
  <c r="D1158" i="13" s="1"/>
  <c r="AI2782" i="12"/>
  <c r="C1158" i="13" s="1"/>
  <c r="AJ2970" i="12"/>
  <c r="D970" i="13" s="1"/>
  <c r="AI2970" i="12"/>
  <c r="C970" i="13" s="1"/>
  <c r="AI3243" i="12"/>
  <c r="C697" i="13" s="1"/>
  <c r="AJ3243" i="12"/>
  <c r="D697" i="13" s="1"/>
  <c r="AI2399" i="12"/>
  <c r="C1541" i="13" s="1"/>
  <c r="AJ2399" i="12"/>
  <c r="D1541" i="13" s="1"/>
  <c r="AJ3006" i="12"/>
  <c r="D934" i="13" s="1"/>
  <c r="AI3006" i="12"/>
  <c r="C934" i="13" s="1"/>
  <c r="AI2624" i="12"/>
  <c r="C1316" i="13" s="1"/>
  <c r="AJ2624" i="12"/>
  <c r="D1316" i="13" s="1"/>
  <c r="AJ1876" i="12"/>
  <c r="D2064" i="13" s="1"/>
  <c r="AI1876" i="12"/>
  <c r="C2064" i="13" s="1"/>
  <c r="AI669" i="12"/>
  <c r="C3271" i="13" s="1"/>
  <c r="AJ669" i="12"/>
  <c r="D3271" i="13" s="1"/>
  <c r="AI2162" i="12"/>
  <c r="C1778" i="13" s="1"/>
  <c r="AJ2162" i="12"/>
  <c r="D1778" i="13" s="1"/>
  <c r="AJ925" i="12"/>
  <c r="D3015" i="13" s="1"/>
  <c r="AI925" i="12"/>
  <c r="C3015" i="13" s="1"/>
  <c r="AJ1103" i="12"/>
  <c r="D2837" i="13" s="1"/>
  <c r="AI1103" i="12"/>
  <c r="C2837" i="13" s="1"/>
  <c r="AJ209" i="12"/>
  <c r="D3731" i="13" s="1"/>
  <c r="AI209" i="12"/>
  <c r="C3731" i="13" s="1"/>
  <c r="AI3635" i="12"/>
  <c r="C305" i="13" s="1"/>
  <c r="AI887" i="12"/>
  <c r="C3053" i="13" s="1"/>
  <c r="AJ887" i="12"/>
  <c r="D3053" i="13" s="1"/>
  <c r="AI1560" i="12"/>
  <c r="C2380" i="13" s="1"/>
  <c r="AJ1560" i="12"/>
  <c r="D2380" i="13" s="1"/>
  <c r="AI3133" i="12"/>
  <c r="C807" i="13" s="1"/>
  <c r="AJ3133" i="12"/>
  <c r="D807" i="13" s="1"/>
  <c r="AJ319" i="12"/>
  <c r="D3621" i="13" s="1"/>
  <c r="AI319" i="12"/>
  <c r="C3621" i="13" s="1"/>
  <c r="AJ1905" i="12"/>
  <c r="D2035" i="13" s="1"/>
  <c r="AI1905" i="12"/>
  <c r="C2035" i="13" s="1"/>
  <c r="AJ3687" i="12"/>
  <c r="D253" i="13" s="1"/>
  <c r="AI3687" i="12"/>
  <c r="C253" i="13" s="1"/>
  <c r="AI414" i="12"/>
  <c r="C3526" i="13" s="1"/>
  <c r="AJ414" i="12"/>
  <c r="D3526" i="13" s="1"/>
  <c r="AI860" i="12"/>
  <c r="C3080" i="13" s="1"/>
  <c r="AJ860" i="12"/>
  <c r="D3080" i="13" s="1"/>
  <c r="AJ253" i="12"/>
  <c r="D3687" i="13" s="1"/>
  <c r="AI253" i="12"/>
  <c r="C3687" i="13" s="1"/>
  <c r="AJ1682" i="12"/>
  <c r="D2258" i="13" s="1"/>
  <c r="AI1682" i="12"/>
  <c r="C2258" i="13" s="1"/>
  <c r="AI2380" i="12"/>
  <c r="C1560" i="13" s="1"/>
  <c r="AJ2380" i="12"/>
  <c r="D1560" i="13" s="1"/>
  <c r="AI476" i="12"/>
  <c r="C3464" i="13" s="1"/>
  <c r="AJ476" i="12"/>
  <c r="D3464" i="13" s="1"/>
  <c r="AJ3840" i="12"/>
  <c r="D100" i="13" s="1"/>
  <c r="AI3840" i="12"/>
  <c r="C100" i="13" s="1"/>
  <c r="AI224" i="12"/>
  <c r="C3716" i="13" s="1"/>
  <c r="AJ224" i="12"/>
  <c r="D3716" i="13" s="1"/>
  <c r="AI389" i="12"/>
  <c r="C3551" i="13" s="1"/>
  <c r="AJ389" i="12"/>
  <c r="D3551" i="13" s="1"/>
  <c r="AI1288" i="12"/>
  <c r="C2652" i="13" s="1"/>
  <c r="AJ1288" i="12"/>
  <c r="D2652" i="13" s="1"/>
  <c r="AJ849" i="12"/>
  <c r="D3091" i="13" s="1"/>
  <c r="AI849" i="12"/>
  <c r="C3091" i="13" s="1"/>
  <c r="AI564" i="12"/>
  <c r="C3376" i="13" s="1"/>
  <c r="AJ564" i="12"/>
  <c r="D3376" i="13" s="1"/>
  <c r="AJ333" i="12"/>
  <c r="D3607" i="13" s="1"/>
  <c r="AI333" i="12"/>
  <c r="C3607" i="13" s="1"/>
  <c r="AI3233" i="12"/>
  <c r="C707" i="13" s="1"/>
  <c r="AJ3233" i="12"/>
  <c r="D707" i="13" s="1"/>
  <c r="AI3833" i="12"/>
  <c r="C107" i="13" s="1"/>
  <c r="AJ3833" i="12"/>
  <c r="D107" i="13" s="1"/>
  <c r="AJ3424" i="12"/>
  <c r="D516" i="13" s="1"/>
  <c r="AI3424" i="12"/>
  <c r="C516" i="13" s="1"/>
  <c r="AI529" i="12"/>
  <c r="C3411" i="13" s="1"/>
  <c r="AJ529" i="12"/>
  <c r="D3411" i="13" s="1"/>
  <c r="AI1989" i="12"/>
  <c r="C1951" i="13" s="1"/>
  <c r="AJ1989" i="12"/>
  <c r="D1951" i="13" s="1"/>
  <c r="AI2605" i="12"/>
  <c r="C1335" i="13" s="1"/>
  <c r="AJ2605" i="12"/>
  <c r="D1335" i="13" s="1"/>
  <c r="AJ617" i="12"/>
  <c r="D3323" i="13" s="1"/>
  <c r="AI617" i="12"/>
  <c r="C3323" i="13" s="1"/>
  <c r="AI3299" i="12"/>
  <c r="C641" i="13" s="1"/>
  <c r="AJ3299" i="12"/>
  <c r="D641" i="13" s="1"/>
  <c r="AJ475" i="12"/>
  <c r="D3465" i="13" s="1"/>
  <c r="AI475" i="12"/>
  <c r="C3465" i="13" s="1"/>
  <c r="AI2268" i="12"/>
  <c r="C1672" i="13" s="1"/>
  <c r="AJ2268" i="12"/>
  <c r="D1672" i="13" s="1"/>
  <c r="AJ2375" i="12"/>
  <c r="D1565" i="13" s="1"/>
  <c r="AI2375" i="12"/>
  <c r="C1565" i="13" s="1"/>
  <c r="AJ812" i="12"/>
  <c r="D3128" i="13" s="1"/>
  <c r="AI812" i="12"/>
  <c r="C3128" i="13" s="1"/>
  <c r="AJ3307" i="12"/>
  <c r="D633" i="13" s="1"/>
  <c r="AI3307" i="12"/>
  <c r="C633" i="13" s="1"/>
  <c r="AI1561" i="12"/>
  <c r="C2379" i="13" s="1"/>
  <c r="AJ1561" i="12"/>
  <c r="D2379" i="13" s="1"/>
  <c r="AJ3399" i="12"/>
  <c r="D541" i="13" s="1"/>
  <c r="AI3399" i="12"/>
  <c r="C541" i="13" s="1"/>
  <c r="AI465" i="12"/>
  <c r="C3475" i="13" s="1"/>
  <c r="AJ465" i="12"/>
  <c r="D3475" i="13" s="1"/>
  <c r="AI3706" i="12"/>
  <c r="C234" i="13" s="1"/>
  <c r="AJ3706" i="12"/>
  <c r="D234" i="13" s="1"/>
  <c r="AJ1503" i="12"/>
  <c r="D2437" i="13" s="1"/>
  <c r="AI1503" i="12"/>
  <c r="C2437" i="13" s="1"/>
  <c r="AI185" i="12"/>
  <c r="C3755" i="13" s="1"/>
  <c r="AJ185" i="12"/>
  <c r="D3755" i="13" s="1"/>
  <c r="AJ2100" i="12"/>
  <c r="D1840" i="13" s="1"/>
  <c r="AI2100" i="12"/>
  <c r="C1840" i="13" s="1"/>
  <c r="AI2448" i="12"/>
  <c r="C1492" i="13" s="1"/>
  <c r="AJ2448" i="12"/>
  <c r="D1492" i="13" s="1"/>
  <c r="AI2316" i="12"/>
  <c r="C1624" i="13" s="1"/>
  <c r="AJ2316" i="12"/>
  <c r="D1624" i="13" s="1"/>
  <c r="AJ2873" i="12"/>
  <c r="D1067" i="13" s="1"/>
  <c r="AI2873" i="12"/>
  <c r="C1067" i="13" s="1"/>
  <c r="AI2040" i="12"/>
  <c r="C1900" i="13" s="1"/>
  <c r="AJ2040" i="12"/>
  <c r="D1900" i="13" s="1"/>
  <c r="AI1558" i="12"/>
  <c r="C2382" i="13" s="1"/>
  <c r="AJ1558" i="12"/>
  <c r="D2382" i="13" s="1"/>
  <c r="AI2349" i="12"/>
  <c r="C1591" i="13" s="1"/>
  <c r="AJ2349" i="12"/>
  <c r="D1591" i="13" s="1"/>
  <c r="AJ3323" i="12"/>
  <c r="D617" i="13" s="1"/>
  <c r="AI3323" i="12"/>
  <c r="C617" i="13" s="1"/>
  <c r="AJ2371" i="12"/>
  <c r="D1569" i="13" s="1"/>
  <c r="AI2371" i="12"/>
  <c r="C1569" i="13" s="1"/>
  <c r="AJ1723" i="12"/>
  <c r="D2217" i="13" s="1"/>
  <c r="AI1723" i="12"/>
  <c r="C2217" i="13" s="1"/>
  <c r="AJ3081" i="12"/>
  <c r="D859" i="13" s="1"/>
  <c r="AI3081" i="12"/>
  <c r="C859" i="13" s="1"/>
  <c r="AJ406" i="12"/>
  <c r="D3534" i="13" s="1"/>
  <c r="AI406" i="12"/>
  <c r="C3534" i="13" s="1"/>
  <c r="AI3033" i="12"/>
  <c r="C907" i="13" s="1"/>
  <c r="AJ3033" i="12"/>
  <c r="D907" i="13" s="1"/>
  <c r="AJ1172" i="12"/>
  <c r="D2768" i="13" s="1"/>
  <c r="AI1172" i="12"/>
  <c r="C2768" i="13" s="1"/>
  <c r="AI832" i="12"/>
  <c r="C3108" i="13" s="1"/>
  <c r="AJ832" i="12"/>
  <c r="D3108" i="13" s="1"/>
  <c r="AJ763" i="12"/>
  <c r="D3177" i="13" s="1"/>
  <c r="AI763" i="12"/>
  <c r="C3177" i="13" s="1"/>
  <c r="AI822" i="12"/>
  <c r="C3118" i="13" s="1"/>
  <c r="AJ822" i="12"/>
  <c r="D3118" i="13" s="1"/>
  <c r="AJ2614" i="12"/>
  <c r="D1326" i="13" s="1"/>
  <c r="AI2614" i="12"/>
  <c r="C1326" i="13" s="1"/>
  <c r="AI1383" i="12"/>
  <c r="C2557" i="13" s="1"/>
  <c r="AJ1383" i="12"/>
  <c r="D2557" i="13" s="1"/>
  <c r="AI2920" i="12"/>
  <c r="C1020" i="13" s="1"/>
  <c r="AJ2920" i="12"/>
  <c r="D1020" i="13" s="1"/>
  <c r="AJ3322" i="12"/>
  <c r="D618" i="13" s="1"/>
  <c r="AI3322" i="12"/>
  <c r="C618" i="13" s="1"/>
  <c r="AJ1367" i="12"/>
  <c r="D2573" i="13" s="1"/>
  <c r="AI1367" i="12"/>
  <c r="C2573" i="13" s="1"/>
  <c r="AJ1192" i="12"/>
  <c r="D2748" i="13" s="1"/>
  <c r="AI1192" i="12"/>
  <c r="C2748" i="13" s="1"/>
  <c r="AJ2114" i="12"/>
  <c r="D1826" i="13" s="1"/>
  <c r="AI2114" i="12"/>
  <c r="C1826" i="13" s="1"/>
  <c r="AI1688" i="12"/>
  <c r="C2252" i="13" s="1"/>
  <c r="AJ1688" i="12"/>
  <c r="D2252" i="13" s="1"/>
  <c r="AJ301" i="12"/>
  <c r="D3639" i="13" s="1"/>
  <c r="AI301" i="12"/>
  <c r="C3639" i="13" s="1"/>
  <c r="AJ210" i="12"/>
  <c r="D3730" i="13" s="1"/>
  <c r="AI210" i="12"/>
  <c r="C3730" i="13" s="1"/>
  <c r="AI2353" i="12"/>
  <c r="C1587" i="13" s="1"/>
  <c r="AJ2353" i="12"/>
  <c r="D1587" i="13" s="1"/>
  <c r="AI1644" i="12"/>
  <c r="C2296" i="13" s="1"/>
  <c r="AJ1644" i="12"/>
  <c r="D2296" i="13" s="1"/>
  <c r="AJ461" i="12"/>
  <c r="D3479" i="13" s="1"/>
  <c r="AI461" i="12"/>
  <c r="C3479" i="13" s="1"/>
  <c r="AI2514" i="12"/>
  <c r="C1426" i="13" s="1"/>
  <c r="AJ2514" i="12"/>
  <c r="D1426" i="13" s="1"/>
  <c r="AJ871" i="12"/>
  <c r="D3069" i="13" s="1"/>
  <c r="AI871" i="12"/>
  <c r="C3069" i="13" s="1"/>
  <c r="AI1613" i="12"/>
  <c r="C2327" i="13" s="1"/>
  <c r="AJ1613" i="12"/>
  <c r="D2327" i="13" s="1"/>
  <c r="AI2755" i="12"/>
  <c r="C1185" i="13" s="1"/>
  <c r="AJ2755" i="12"/>
  <c r="D1185" i="13" s="1"/>
  <c r="AI1575" i="12"/>
  <c r="C2365" i="13" s="1"/>
  <c r="AJ1575" i="12"/>
  <c r="D2365" i="13" s="1"/>
  <c r="AI552" i="12"/>
  <c r="C3388" i="13" s="1"/>
  <c r="AJ552" i="12"/>
  <c r="D3388" i="13" s="1"/>
  <c r="AJ3206" i="12"/>
  <c r="D734" i="13" s="1"/>
  <c r="AI3206" i="12"/>
  <c r="C734" i="13" s="1"/>
  <c r="AJ3562" i="12"/>
  <c r="D378" i="13" s="1"/>
  <c r="AI3562" i="12"/>
  <c r="C378" i="13" s="1"/>
  <c r="AJ2853" i="12"/>
  <c r="D1087" i="13" s="1"/>
  <c r="AI2853" i="12"/>
  <c r="C1087" i="13" s="1"/>
  <c r="AI3785" i="12"/>
  <c r="C155" i="13" s="1"/>
  <c r="AJ3785" i="12"/>
  <c r="D155" i="13" s="1"/>
  <c r="AJ3720" i="12"/>
  <c r="D220" i="13" s="1"/>
  <c r="AI3720" i="12"/>
  <c r="C220" i="13" s="1"/>
  <c r="AI3852" i="12"/>
  <c r="C88" i="13" s="1"/>
  <c r="AJ3852" i="12"/>
  <c r="D88" i="13" s="1"/>
  <c r="AI3677" i="12"/>
  <c r="C263" i="13" s="1"/>
  <c r="AJ3677" i="12"/>
  <c r="D263" i="13" s="1"/>
  <c r="AJ3671" i="12"/>
  <c r="D269" i="13" s="1"/>
  <c r="AI3671" i="12"/>
  <c r="C269" i="13" s="1"/>
  <c r="AJ3003" i="12"/>
  <c r="D937" i="13" s="1"/>
  <c r="AI3003" i="12"/>
  <c r="C937" i="13" s="1"/>
  <c r="AI3925" i="12"/>
  <c r="C15" i="13" s="1"/>
  <c r="AJ3925" i="12"/>
  <c r="D15" i="13" s="1"/>
  <c r="AJ1757" i="12"/>
  <c r="D2183" i="13" s="1"/>
  <c r="AI1757" i="12"/>
  <c r="C2183" i="13" s="1"/>
  <c r="AI3250" i="12"/>
  <c r="C690" i="13" s="1"/>
  <c r="AJ3250" i="12"/>
  <c r="D690" i="13" s="1"/>
  <c r="AJ1957" i="12"/>
  <c r="D1983" i="13" s="1"/>
  <c r="AI1957" i="12"/>
  <c r="C1983" i="13" s="1"/>
  <c r="AI1630" i="12"/>
  <c r="C2310" i="13" s="1"/>
  <c r="AJ1630" i="12"/>
  <c r="D2310" i="13" s="1"/>
  <c r="AJ2112" i="12"/>
  <c r="D1828" i="13" s="1"/>
  <c r="AI2112" i="12"/>
  <c r="C1828" i="13" s="1"/>
  <c r="AI1778" i="12"/>
  <c r="C2162" i="13" s="1"/>
  <c r="AJ1778" i="12"/>
  <c r="D2162" i="13" s="1"/>
  <c r="AJ1359" i="12"/>
  <c r="D2581" i="13" s="1"/>
  <c r="AI1359" i="12"/>
  <c r="C2581" i="13" s="1"/>
  <c r="AJ2010" i="12"/>
  <c r="D1930" i="13" s="1"/>
  <c r="AI2010" i="12"/>
  <c r="C1930" i="13" s="1"/>
  <c r="AI3157" i="12"/>
  <c r="C783" i="13" s="1"/>
  <c r="AJ3157" i="12"/>
  <c r="D783" i="13" s="1"/>
  <c r="AI2808" i="12"/>
  <c r="C1132" i="13" s="1"/>
  <c r="AJ2808" i="12"/>
  <c r="D1132" i="13" s="1"/>
  <c r="AI1371" i="12"/>
  <c r="C2569" i="13" s="1"/>
  <c r="AJ1371" i="12"/>
  <c r="D2569" i="13" s="1"/>
  <c r="AI137" i="12"/>
  <c r="C3803" i="13" s="1"/>
  <c r="AJ137" i="12"/>
  <c r="D3803" i="13" s="1"/>
  <c r="AJ3289" i="12"/>
  <c r="D651" i="13" s="1"/>
  <c r="AI3289" i="12"/>
  <c r="C651" i="13" s="1"/>
  <c r="AJ3092" i="12"/>
  <c r="D848" i="13" s="1"/>
  <c r="AI3092" i="12"/>
  <c r="C848" i="13" s="1"/>
  <c r="AI2310" i="12"/>
  <c r="C1630" i="13" s="1"/>
  <c r="AJ2310" i="12"/>
  <c r="D1630" i="13" s="1"/>
  <c r="AI3606" i="12"/>
  <c r="C334" i="13" s="1"/>
  <c r="AJ3606" i="12"/>
  <c r="D334" i="13" s="1"/>
  <c r="AJ2713" i="12"/>
  <c r="D1227" i="13" s="1"/>
  <c r="AI2713" i="12"/>
  <c r="C1227" i="13" s="1"/>
  <c r="AI1476" i="12"/>
  <c r="C2464" i="13" s="1"/>
  <c r="AJ1476" i="12"/>
  <c r="D2464" i="13" s="1"/>
  <c r="AJ3324" i="12"/>
  <c r="D616" i="13" s="1"/>
  <c r="AI3324" i="12"/>
  <c r="C616" i="13" s="1"/>
  <c r="AI1828" i="12"/>
  <c r="C2112" i="13" s="1"/>
  <c r="AJ1828" i="12"/>
  <c r="D2112" i="13" s="1"/>
  <c r="AI2934" i="12"/>
  <c r="C1006" i="13" s="1"/>
  <c r="AJ2934" i="12"/>
  <c r="D1006" i="13" s="1"/>
  <c r="AJ2488" i="12"/>
  <c r="D1452" i="13" s="1"/>
  <c r="AI2488" i="12"/>
  <c r="C1452" i="13" s="1"/>
  <c r="AI477" i="12"/>
  <c r="C3463" i="13" s="1"/>
  <c r="AJ477" i="12"/>
  <c r="D3463" i="13" s="1"/>
  <c r="AJ2620" i="12"/>
  <c r="D1320" i="13" s="1"/>
  <c r="AI2620" i="12"/>
  <c r="C1320" i="13" s="1"/>
  <c r="AJ883" i="12"/>
  <c r="D3057" i="13" s="1"/>
  <c r="AI883" i="12"/>
  <c r="C3057" i="13" s="1"/>
  <c r="AI838" i="12"/>
  <c r="C3102" i="13" s="1"/>
  <c r="AJ838" i="12"/>
  <c r="D3102" i="13" s="1"/>
  <c r="AI2557" i="12"/>
  <c r="C1383" i="13" s="1"/>
  <c r="AJ2557" i="12"/>
  <c r="D1383" i="13" s="1"/>
  <c r="AI1657" i="12"/>
  <c r="C2283" i="13" s="1"/>
  <c r="AJ1657" i="12"/>
  <c r="D2283" i="13" s="1"/>
  <c r="AI1684" i="12"/>
  <c r="C2256" i="13" s="1"/>
  <c r="AJ1684" i="12"/>
  <c r="D2256" i="13" s="1"/>
  <c r="AJ1092" i="12"/>
  <c r="D2848" i="13" s="1"/>
  <c r="AI1092" i="12"/>
  <c r="C2848" i="13" s="1"/>
  <c r="AI1131" i="12"/>
  <c r="C2809" i="13" s="1"/>
  <c r="AJ1131" i="12"/>
  <c r="D2809" i="13" s="1"/>
  <c r="AJ1442" i="12"/>
  <c r="D2498" i="13" s="1"/>
  <c r="AI1442" i="12"/>
  <c r="C2498" i="13" s="1"/>
  <c r="AJ2011" i="12"/>
  <c r="D1929" i="13" s="1"/>
  <c r="AI2011" i="12"/>
  <c r="C1929" i="13" s="1"/>
  <c r="AJ1842" i="12"/>
  <c r="D2098" i="13" s="1"/>
  <c r="AI1842" i="12"/>
  <c r="C2098" i="13" s="1"/>
  <c r="AH3225" i="12"/>
  <c r="AJ3895" i="12"/>
  <c r="D45" i="13" s="1"/>
  <c r="AI3895" i="12"/>
  <c r="C45" i="13" s="1"/>
  <c r="AI3616" i="12"/>
  <c r="C324" i="13" s="1"/>
  <c r="AJ3616" i="12"/>
  <c r="D324" i="13" s="1"/>
  <c r="AI1969" i="12"/>
  <c r="C1971" i="13" s="1"/>
  <c r="AJ1969" i="12"/>
  <c r="D1971" i="13" s="1"/>
  <c r="AI804" i="12"/>
  <c r="C3136" i="13" s="1"/>
  <c r="AJ804" i="12"/>
  <c r="D3136" i="13" s="1"/>
  <c r="AI1440" i="12"/>
  <c r="C2500" i="13" s="1"/>
  <c r="AJ1440" i="12"/>
  <c r="D2500" i="13" s="1"/>
  <c r="AJ1275" i="12"/>
  <c r="D2665" i="13" s="1"/>
  <c r="AI1275" i="12"/>
  <c r="C2665" i="13" s="1"/>
  <c r="AJ970" i="12"/>
  <c r="D2970" i="13" s="1"/>
  <c r="AI970" i="12"/>
  <c r="C2970" i="13" s="1"/>
  <c r="AI3526" i="12"/>
  <c r="C414" i="13" s="1"/>
  <c r="AJ3526" i="12"/>
  <c r="D414" i="13" s="1"/>
  <c r="AI891" i="12"/>
  <c r="C3049" i="13" s="1"/>
  <c r="AJ891" i="12"/>
  <c r="D3049" i="13" s="1"/>
  <c r="AJ615" i="12"/>
  <c r="D3325" i="13" s="1"/>
  <c r="AI615" i="12"/>
  <c r="C3325" i="13" s="1"/>
  <c r="AI3703" i="12"/>
  <c r="C237" i="13" s="1"/>
  <c r="AJ3703" i="12"/>
  <c r="D237" i="13" s="1"/>
  <c r="AH3275" i="12"/>
  <c r="AH3514" i="12"/>
  <c r="AH3752" i="12"/>
  <c r="AH3634" i="12"/>
  <c r="AI1824" i="12"/>
  <c r="C2116" i="13" s="1"/>
  <c r="AJ1824" i="12"/>
  <c r="D2116" i="13" s="1"/>
  <c r="AI1651" i="12"/>
  <c r="C2289" i="13" s="1"/>
  <c r="AJ1651" i="12"/>
  <c r="D2289" i="13" s="1"/>
  <c r="AI2058" i="12"/>
  <c r="C1882" i="13" s="1"/>
  <c r="AJ2058" i="12"/>
  <c r="D1882" i="13" s="1"/>
  <c r="AI1780" i="12"/>
  <c r="C2160" i="13" s="1"/>
  <c r="AJ1780" i="12"/>
  <c r="D2160" i="13" s="1"/>
  <c r="AI1650" i="12"/>
  <c r="C2290" i="13" s="1"/>
  <c r="AJ1650" i="12"/>
  <c r="D2290" i="13" s="1"/>
  <c r="AJ557" i="12"/>
  <c r="D3383" i="13" s="1"/>
  <c r="AI557" i="12"/>
  <c r="C3383" i="13" s="1"/>
  <c r="AI2451" i="12"/>
  <c r="C1489" i="13" s="1"/>
  <c r="AJ2451" i="12"/>
  <c r="D1489" i="13" s="1"/>
  <c r="AI207" i="12"/>
  <c r="C3733" i="13" s="1"/>
  <c r="AJ207" i="12"/>
  <c r="D3733" i="13" s="1"/>
  <c r="AI2912" i="12"/>
  <c r="C1028" i="13" s="1"/>
  <c r="AJ2912" i="12"/>
  <c r="D1028" i="13" s="1"/>
  <c r="AJ187" i="12"/>
  <c r="D3753" i="13" s="1"/>
  <c r="AI187" i="12"/>
  <c r="C3753" i="13" s="1"/>
  <c r="AI1537" i="12"/>
  <c r="C2403" i="13" s="1"/>
  <c r="AJ1537" i="12"/>
  <c r="D2403" i="13" s="1"/>
  <c r="AI3575" i="12"/>
  <c r="C365" i="13" s="1"/>
  <c r="AJ3575" i="12"/>
  <c r="D365" i="13" s="1"/>
  <c r="AJ679" i="12"/>
  <c r="D3261" i="13" s="1"/>
  <c r="AI679" i="12"/>
  <c r="C3261" i="13" s="1"/>
  <c r="AI2918" i="12"/>
  <c r="C1022" i="13" s="1"/>
  <c r="AJ2918" i="12"/>
  <c r="D1022" i="13" s="1"/>
  <c r="AJ2945" i="12"/>
  <c r="D995" i="13" s="1"/>
  <c r="AI2945" i="12"/>
  <c r="C995" i="13" s="1"/>
  <c r="AJ2527" i="12"/>
  <c r="D1413" i="13" s="1"/>
  <c r="AI2527" i="12"/>
  <c r="C1413" i="13" s="1"/>
  <c r="AI2220" i="12"/>
  <c r="C1720" i="13" s="1"/>
  <c r="AJ2220" i="12"/>
  <c r="D1720" i="13" s="1"/>
  <c r="AI2898" i="12"/>
  <c r="C1042" i="13" s="1"/>
  <c r="AJ2898" i="12"/>
  <c r="D1042" i="13" s="1"/>
  <c r="AI2019" i="12"/>
  <c r="C1921" i="13" s="1"/>
  <c r="AJ2019" i="12"/>
  <c r="D1921" i="13" s="1"/>
  <c r="AI2145" i="12"/>
  <c r="C1795" i="13" s="1"/>
  <c r="AJ2145" i="12"/>
  <c r="D1795" i="13" s="1"/>
  <c r="AJ2822" i="12"/>
  <c r="D1118" i="13" s="1"/>
  <c r="AI2822" i="12"/>
  <c r="C1118" i="13" s="1"/>
  <c r="AJ3100" i="12"/>
  <c r="D840" i="13" s="1"/>
  <c r="AI3100" i="12"/>
  <c r="C840" i="13" s="1"/>
  <c r="AI497" i="12"/>
  <c r="C3443" i="13" s="1"/>
  <c r="AJ497" i="12"/>
  <c r="D3443" i="13" s="1"/>
  <c r="AJ2611" i="12"/>
  <c r="D1329" i="13" s="1"/>
  <c r="AI2611" i="12"/>
  <c r="C1329" i="13" s="1"/>
  <c r="AJ2846" i="12"/>
  <c r="D1094" i="13" s="1"/>
  <c r="AI2846" i="12"/>
  <c r="C1094" i="13" s="1"/>
  <c r="AJ2083" i="12"/>
  <c r="D1857" i="13" s="1"/>
  <c r="AI2083" i="12"/>
  <c r="C1857" i="13" s="1"/>
  <c r="AI2541" i="12"/>
  <c r="C1399" i="13" s="1"/>
  <c r="AJ2541" i="12"/>
  <c r="D1399" i="13" s="1"/>
  <c r="AJ932" i="12"/>
  <c r="D3008" i="13" s="1"/>
  <c r="AI932" i="12"/>
  <c r="C3008" i="13" s="1"/>
  <c r="AI250" i="12"/>
  <c r="C3690" i="13" s="1"/>
  <c r="AJ250" i="12"/>
  <c r="D3690" i="13" s="1"/>
  <c r="AI1390" i="12"/>
  <c r="C2550" i="13" s="1"/>
  <c r="AJ1390" i="12"/>
  <c r="D2550" i="13" s="1"/>
  <c r="AJ2754" i="12"/>
  <c r="D1186" i="13" s="1"/>
  <c r="AI2754" i="12"/>
  <c r="C1186" i="13" s="1"/>
  <c r="AJ2071" i="12"/>
  <c r="D1869" i="13" s="1"/>
  <c r="AI2071" i="12"/>
  <c r="C1869" i="13" s="1"/>
  <c r="AI2427" i="12"/>
  <c r="C1513" i="13" s="1"/>
  <c r="AJ2427" i="12"/>
  <c r="D1513" i="13" s="1"/>
  <c r="AJ3058" i="12"/>
  <c r="D882" i="13" s="1"/>
  <c r="AI3058" i="12"/>
  <c r="C882" i="13" s="1"/>
  <c r="AI440" i="12"/>
  <c r="C3500" i="13" s="1"/>
  <c r="AJ440" i="12"/>
  <c r="D3500" i="13" s="1"/>
  <c r="AJ2223" i="12"/>
  <c r="D1717" i="13" s="1"/>
  <c r="AI2223" i="12"/>
  <c r="C1717" i="13" s="1"/>
  <c r="AJ495" i="12"/>
  <c r="D3445" i="13" s="1"/>
  <c r="AI495" i="12"/>
  <c r="C3445" i="13" s="1"/>
  <c r="AJ289" i="12"/>
  <c r="D3651" i="13" s="1"/>
  <c r="AI289" i="12"/>
  <c r="C3651" i="13" s="1"/>
  <c r="AI1227" i="12"/>
  <c r="C2713" i="13" s="1"/>
  <c r="AJ1227" i="12"/>
  <c r="D2713" i="13" s="1"/>
  <c r="AI2952" i="12"/>
  <c r="C988" i="13" s="1"/>
  <c r="AJ2952" i="12"/>
  <c r="D988" i="13" s="1"/>
  <c r="AI1226" i="12"/>
  <c r="C2714" i="13" s="1"/>
  <c r="AJ1226" i="12"/>
  <c r="D2714" i="13" s="1"/>
  <c r="AJ1444" i="12"/>
  <c r="D2496" i="13" s="1"/>
  <c r="AI1444" i="12"/>
  <c r="C2496" i="13" s="1"/>
  <c r="AJ142" i="12"/>
  <c r="D3798" i="13" s="1"/>
  <c r="AI142" i="12"/>
  <c r="C3798" i="13" s="1"/>
  <c r="AJ242" i="12"/>
  <c r="D3698" i="13" s="1"/>
  <c r="AI242" i="12"/>
  <c r="C3698" i="13" s="1"/>
  <c r="AI588" i="12"/>
  <c r="C3352" i="13" s="1"/>
  <c r="AJ588" i="12"/>
  <c r="D3352" i="13" s="1"/>
  <c r="AJ3032" i="12"/>
  <c r="D908" i="13" s="1"/>
  <c r="AI3032" i="12"/>
  <c r="C908" i="13" s="1"/>
  <c r="AJ786" i="12"/>
  <c r="D3154" i="13" s="1"/>
  <c r="AI786" i="12"/>
  <c r="C3154" i="13" s="1"/>
  <c r="AI3054" i="12"/>
  <c r="C886" i="13" s="1"/>
  <c r="AJ3054" i="12"/>
  <c r="D886" i="13" s="1"/>
  <c r="AJ999" i="12"/>
  <c r="D2941" i="13" s="1"/>
  <c r="AI999" i="12"/>
  <c r="C2941" i="13" s="1"/>
  <c r="AH3820" i="12"/>
  <c r="AH3160" i="12"/>
  <c r="AI3258" i="12"/>
  <c r="C682" i="13" s="1"/>
  <c r="AJ3258" i="12"/>
  <c r="D682" i="13" s="1"/>
  <c r="AI2921" i="12"/>
  <c r="C1019" i="13" s="1"/>
  <c r="AJ1416" i="12"/>
  <c r="D2524" i="13" s="1"/>
  <c r="AI1416" i="12"/>
  <c r="C2524" i="13" s="1"/>
  <c r="AI714" i="12"/>
  <c r="C3226" i="13" s="1"/>
  <c r="AJ714" i="12"/>
  <c r="D3226" i="13" s="1"/>
  <c r="AI367" i="12"/>
  <c r="C3573" i="13" s="1"/>
  <c r="AJ367" i="12"/>
  <c r="D3573" i="13" s="1"/>
  <c r="AJ1138" i="12"/>
  <c r="D2802" i="13" s="1"/>
  <c r="AI1138" i="12"/>
  <c r="C2802" i="13" s="1"/>
  <c r="AI825" i="12"/>
  <c r="C3115" i="13" s="1"/>
  <c r="AJ825" i="12"/>
  <c r="D3115" i="13" s="1"/>
  <c r="AI1641" i="12"/>
  <c r="C2299" i="13" s="1"/>
  <c r="AJ1641" i="12"/>
  <c r="D2299" i="13" s="1"/>
  <c r="AI781" i="12"/>
  <c r="C3159" i="13" s="1"/>
  <c r="AJ781" i="12"/>
  <c r="D3159" i="13" s="1"/>
  <c r="AI787" i="12"/>
  <c r="C3153" i="13" s="1"/>
  <c r="AJ787" i="12"/>
  <c r="D3153" i="13" s="1"/>
  <c r="AI3755" i="12"/>
  <c r="C185" i="13" s="1"/>
  <c r="AJ3755" i="12"/>
  <c r="D185" i="13" s="1"/>
  <c r="AJ3265" i="12"/>
  <c r="D675" i="13" s="1"/>
  <c r="AI3265" i="12"/>
  <c r="C675" i="13" s="1"/>
  <c r="AJ688" i="12"/>
  <c r="D3252" i="13" s="1"/>
  <c r="AI688" i="12"/>
  <c r="C3252" i="13" s="1"/>
  <c r="AI2231" i="12"/>
  <c r="C1709" i="13" s="1"/>
  <c r="AJ2231" i="12"/>
  <c r="D1709" i="13" s="1"/>
  <c r="AJ2105" i="12"/>
  <c r="D1835" i="13" s="1"/>
  <c r="AI2105" i="12"/>
  <c r="C1835" i="13" s="1"/>
  <c r="AI2676" i="12"/>
  <c r="C1264" i="13" s="1"/>
  <c r="AJ2676" i="12"/>
  <c r="D1264" i="13" s="1"/>
  <c r="AI3712" i="12"/>
  <c r="C228" i="13" s="1"/>
  <c r="AJ3712" i="12"/>
  <c r="D228" i="13" s="1"/>
  <c r="AJ3198" i="12"/>
  <c r="D742" i="13" s="1"/>
  <c r="AI3198" i="12"/>
  <c r="C742" i="13" s="1"/>
  <c r="AJ314" i="12"/>
  <c r="D3626" i="13" s="1"/>
  <c r="AI314" i="12"/>
  <c r="C3626" i="13" s="1"/>
  <c r="AH3570" i="12"/>
  <c r="AJ1704" i="12"/>
  <c r="D2236" i="13" s="1"/>
  <c r="AI1704" i="12"/>
  <c r="C2236" i="13" s="1"/>
  <c r="AJ466" i="12"/>
  <c r="D3474" i="13" s="1"/>
  <c r="AI466" i="12"/>
  <c r="C3474" i="13" s="1"/>
  <c r="AI1038" i="12"/>
  <c r="C2902" i="13" s="1"/>
  <c r="AJ1038" i="12"/>
  <c r="D2902" i="13" s="1"/>
  <c r="AI1760" i="12"/>
  <c r="C2180" i="13" s="1"/>
  <c r="AJ1760" i="12"/>
  <c r="D2180" i="13" s="1"/>
  <c r="AJ3576" i="12"/>
  <c r="D364" i="13" s="1"/>
  <c r="AI3576" i="12"/>
  <c r="C364" i="13" s="1"/>
  <c r="AI425" i="12"/>
  <c r="C3515" i="13" s="1"/>
  <c r="AJ425" i="12"/>
  <c r="D3515" i="13" s="1"/>
  <c r="AJ3721" i="12"/>
  <c r="D219" i="13" s="1"/>
  <c r="AI3721" i="12"/>
  <c r="C219" i="13" s="1"/>
  <c r="AI1829" i="12"/>
  <c r="C2111" i="13" s="1"/>
  <c r="AJ1829" i="12"/>
  <c r="D2111" i="13" s="1"/>
  <c r="AJ450" i="12"/>
  <c r="D3490" i="13" s="1"/>
  <c r="AI450" i="12"/>
  <c r="C3490" i="13" s="1"/>
  <c r="AJ648" i="12"/>
  <c r="D3292" i="13" s="1"/>
  <c r="AI648" i="12"/>
  <c r="C3292" i="13" s="1"/>
  <c r="AI1619" i="12"/>
  <c r="C2321" i="13" s="1"/>
  <c r="AJ1619" i="12"/>
  <c r="D2321" i="13" s="1"/>
  <c r="AJ183" i="12"/>
  <c r="D3757" i="13" s="1"/>
  <c r="AI183" i="12"/>
  <c r="C3757" i="13" s="1"/>
  <c r="AH2728" i="12"/>
  <c r="AH2977" i="12"/>
  <c r="AH2723" i="12"/>
  <c r="AJ3043" i="12"/>
  <c r="D897" i="13" s="1"/>
  <c r="AI3043" i="12"/>
  <c r="C897" i="13" s="1"/>
  <c r="AI236" i="12"/>
  <c r="C3704" i="13" s="1"/>
  <c r="AJ236" i="12"/>
  <c r="D3704" i="13" s="1"/>
  <c r="AI1293" i="12"/>
  <c r="C2647" i="13" s="1"/>
  <c r="AJ1293" i="12"/>
  <c r="D2647" i="13" s="1"/>
  <c r="AI1733" i="12"/>
  <c r="C2207" i="13" s="1"/>
  <c r="AJ1733" i="12"/>
  <c r="D2207" i="13" s="1"/>
  <c r="AI614" i="12"/>
  <c r="C3326" i="13" s="1"/>
  <c r="AJ614" i="12"/>
  <c r="D3326" i="13" s="1"/>
  <c r="AJ158" i="12"/>
  <c r="D3782" i="13" s="1"/>
  <c r="AI158" i="12"/>
  <c r="C3782" i="13" s="1"/>
  <c r="AI2063" i="12"/>
  <c r="C1877" i="13" s="1"/>
  <c r="AJ2063" i="12"/>
  <c r="D1877" i="13" s="1"/>
  <c r="AI2862" i="12"/>
  <c r="C1078" i="13" s="1"/>
  <c r="AJ2862" i="12"/>
  <c r="D1078" i="13" s="1"/>
  <c r="AJ3256" i="12"/>
  <c r="D684" i="13" s="1"/>
  <c r="AI3256" i="12"/>
  <c r="C684" i="13" s="1"/>
  <c r="AJ3680" i="12"/>
  <c r="D260" i="13" s="1"/>
  <c r="AI3680" i="12"/>
  <c r="C260" i="13" s="1"/>
  <c r="AJ3080" i="12"/>
  <c r="D860" i="13" s="1"/>
  <c r="AI3080" i="12"/>
  <c r="C860" i="13" s="1"/>
  <c r="AJ2187" i="12"/>
  <c r="D1753" i="13" s="1"/>
  <c r="AI2187" i="12"/>
  <c r="C1753" i="13" s="1"/>
  <c r="AH3397" i="12"/>
  <c r="AH3141" i="12"/>
  <c r="AH3135" i="12"/>
  <c r="AH3643" i="12"/>
  <c r="AJ629" i="12"/>
  <c r="D3311" i="13" s="1"/>
  <c r="AI629" i="12"/>
  <c r="C3311" i="13" s="1"/>
  <c r="AJ1508" i="12"/>
  <c r="D2432" i="13" s="1"/>
  <c r="AI1508" i="12"/>
  <c r="C2432" i="13" s="1"/>
  <c r="AJ260" i="12"/>
  <c r="D3680" i="13" s="1"/>
  <c r="AI260" i="12"/>
  <c r="C3680" i="13" s="1"/>
  <c r="AJ1617" i="12"/>
  <c r="D2323" i="13" s="1"/>
  <c r="AI1617" i="12"/>
  <c r="C2323" i="13" s="1"/>
  <c r="AI2955" i="12"/>
  <c r="C985" i="13" s="1"/>
  <c r="AJ2955" i="12"/>
  <c r="D985" i="13" s="1"/>
  <c r="AJ3763" i="12"/>
  <c r="D177" i="13" s="1"/>
  <c r="AI3763" i="12"/>
  <c r="C177" i="13" s="1"/>
  <c r="AI3389" i="12"/>
  <c r="C551" i="13" s="1"/>
  <c r="AJ3389" i="12"/>
  <c r="D551" i="13" s="1"/>
  <c r="AI2120" i="12"/>
  <c r="C1820" i="13" s="1"/>
  <c r="AJ2120" i="12"/>
  <c r="D1820" i="13" s="1"/>
  <c r="AJ2753" i="12"/>
  <c r="D1187" i="13" s="1"/>
  <c r="AI2753" i="12"/>
  <c r="C1187" i="13" s="1"/>
  <c r="AJ1304" i="12"/>
  <c r="D2636" i="13" s="1"/>
  <c r="AI1304" i="12"/>
  <c r="C2636" i="13" s="1"/>
  <c r="AJ1884" i="12"/>
  <c r="D2056" i="13" s="1"/>
  <c r="AI1884" i="12"/>
  <c r="C2056" i="13" s="1"/>
  <c r="AH3909" i="12"/>
  <c r="AH2809" i="12"/>
  <c r="AH3870" i="12"/>
  <c r="AH2924" i="12"/>
  <c r="AI1580" i="12"/>
  <c r="C2360" i="13" s="1"/>
  <c r="AJ1580" i="12"/>
  <c r="D2360" i="13" s="1"/>
  <c r="AJ2843" i="12"/>
  <c r="D1097" i="13" s="1"/>
  <c r="AI2843" i="12"/>
  <c r="C1097" i="13" s="1"/>
  <c r="AI144" i="12"/>
  <c r="C3796" i="13" s="1"/>
  <c r="AJ144" i="12"/>
  <c r="D3796" i="13" s="1"/>
  <c r="AJ3111" i="12"/>
  <c r="D829" i="13" s="1"/>
  <c r="AI3111" i="12"/>
  <c r="C829" i="13" s="1"/>
  <c r="AI2042" i="12"/>
  <c r="C1898" i="13" s="1"/>
  <c r="AJ2042" i="12"/>
  <c r="D1898" i="13" s="1"/>
  <c r="AI2238" i="12"/>
  <c r="C1702" i="13" s="1"/>
  <c r="AJ2238" i="12"/>
  <c r="D1702" i="13" s="1"/>
  <c r="AJ899" i="12"/>
  <c r="D3041" i="13" s="1"/>
  <c r="AI899" i="12"/>
  <c r="C3041" i="13" s="1"/>
  <c r="AI574" i="12"/>
  <c r="C3366" i="13" s="1"/>
  <c r="AJ574" i="12"/>
  <c r="D3366" i="13" s="1"/>
  <c r="AI817" i="12"/>
  <c r="C3123" i="13" s="1"/>
  <c r="AJ817" i="12"/>
  <c r="D3123" i="13" s="1"/>
  <c r="AJ953" i="12"/>
  <c r="D2987" i="13" s="1"/>
  <c r="AI953" i="12"/>
  <c r="C2987" i="13" s="1"/>
  <c r="AI471" i="12"/>
  <c r="C3469" i="13" s="1"/>
  <c r="AJ471" i="12"/>
  <c r="D3469" i="13" s="1"/>
  <c r="AH3327" i="12"/>
  <c r="AH3557" i="12"/>
  <c r="AH2304" i="12"/>
  <c r="AH3240" i="12"/>
  <c r="AH3686" i="12"/>
  <c r="AI1793" i="12"/>
  <c r="C2147" i="13" s="1"/>
  <c r="AJ1793" i="12"/>
  <c r="D2147" i="13" s="1"/>
  <c r="AJ3790" i="12"/>
  <c r="D150" i="13" s="1"/>
  <c r="AI3790" i="12"/>
  <c r="C150" i="13" s="1"/>
  <c r="AI269" i="12"/>
  <c r="C3671" i="13" s="1"/>
  <c r="AJ269" i="12"/>
  <c r="D3671" i="13" s="1"/>
  <c r="AJ2834" i="12"/>
  <c r="D1106" i="13" s="1"/>
  <c r="AI2834" i="12"/>
  <c r="C1106" i="13" s="1"/>
  <c r="AI1549" i="12"/>
  <c r="C2391" i="13" s="1"/>
  <c r="AJ1549" i="12"/>
  <c r="D2391" i="13" s="1"/>
  <c r="AI3845" i="12"/>
  <c r="C95" i="13" s="1"/>
  <c r="AJ3845" i="12"/>
  <c r="D95" i="13" s="1"/>
  <c r="AJ1209" i="12"/>
  <c r="D2731" i="13" s="1"/>
  <c r="AI1209" i="12"/>
  <c r="C2731" i="13" s="1"/>
  <c r="AJ1896" i="12"/>
  <c r="D2044" i="13" s="1"/>
  <c r="AI1896" i="12"/>
  <c r="C2044" i="13" s="1"/>
  <c r="AJ1126" i="12"/>
  <c r="D2814" i="13" s="1"/>
  <c r="AI1126" i="12"/>
  <c r="C2814" i="13" s="1"/>
  <c r="AI312" i="12"/>
  <c r="C3628" i="13" s="1"/>
  <c r="AJ312" i="12"/>
  <c r="D3628" i="13" s="1"/>
  <c r="AJ1812" i="12"/>
  <c r="D2128" i="13" s="1"/>
  <c r="AI1812" i="12"/>
  <c r="C2128" i="13" s="1"/>
  <c r="AJ3874" i="12"/>
  <c r="D66" i="13" s="1"/>
  <c r="AI3874" i="12"/>
  <c r="C66" i="13" s="1"/>
  <c r="AH3543" i="12"/>
  <c r="AH3859" i="12"/>
  <c r="AH3611" i="12"/>
  <c r="AH3400" i="12"/>
  <c r="AH3742" i="12"/>
  <c r="AH3489" i="12"/>
  <c r="AH3369" i="12"/>
  <c r="AJ2218" i="12"/>
  <c r="D1722" i="13" s="1"/>
  <c r="AI2218" i="12"/>
  <c r="C1722" i="13" s="1"/>
  <c r="AI2539" i="12"/>
  <c r="C1401" i="13" s="1"/>
  <c r="AJ2539" i="12"/>
  <c r="D1401" i="13" s="1"/>
  <c r="AJ2377" i="12"/>
  <c r="D1563" i="13" s="1"/>
  <c r="AI2377" i="12"/>
  <c r="C1563" i="13" s="1"/>
  <c r="AJ2994" i="12"/>
  <c r="D946" i="13" s="1"/>
  <c r="AI2994" i="12"/>
  <c r="C946" i="13" s="1"/>
  <c r="AJ2261" i="12"/>
  <c r="D1679" i="13" s="1"/>
  <c r="AI2261" i="12"/>
  <c r="C1679" i="13" s="1"/>
  <c r="AJ1797" i="12"/>
  <c r="D2143" i="13" s="1"/>
  <c r="AI1797" i="12"/>
  <c r="C2143" i="13" s="1"/>
  <c r="AI1806" i="12"/>
  <c r="C2134" i="13" s="1"/>
  <c r="AJ1806" i="12"/>
  <c r="D2134" i="13" s="1"/>
  <c r="AI994" i="12"/>
  <c r="C2946" i="13" s="1"/>
  <c r="AJ994" i="12"/>
  <c r="D2946" i="13" s="1"/>
  <c r="AJ1988" i="12"/>
  <c r="D1952" i="13" s="1"/>
  <c r="AI1988" i="12"/>
  <c r="C1952" i="13" s="1"/>
  <c r="AJ2346" i="12"/>
  <c r="D1594" i="13" s="1"/>
  <c r="AI2346" i="12"/>
  <c r="C1594" i="13" s="1"/>
  <c r="AJ1241" i="12"/>
  <c r="D2699" i="13" s="1"/>
  <c r="AI1241" i="12"/>
  <c r="C2699" i="13" s="1"/>
  <c r="AI1986" i="12"/>
  <c r="C1954" i="13" s="1"/>
  <c r="AJ1986" i="12"/>
  <c r="D1954" i="13" s="1"/>
  <c r="AJ2711" i="12"/>
  <c r="D1229" i="13" s="1"/>
  <c r="AI2711" i="12"/>
  <c r="C1229" i="13" s="1"/>
  <c r="AI2409" i="12"/>
  <c r="C1531" i="13" s="1"/>
  <c r="AJ2409" i="12"/>
  <c r="D1531" i="13" s="1"/>
  <c r="AH3810" i="12"/>
  <c r="AI2175" i="12"/>
  <c r="C1765" i="13" s="1"/>
  <c r="AJ2175" i="12"/>
  <c r="D1765" i="13" s="1"/>
  <c r="AI445" i="12"/>
  <c r="C3495" i="13" s="1"/>
  <c r="AJ445" i="12"/>
  <c r="D3495" i="13" s="1"/>
  <c r="AI1247" i="12"/>
  <c r="C2693" i="13" s="1"/>
  <c r="AJ1247" i="12"/>
  <c r="D2693" i="13" s="1"/>
  <c r="AI3007" i="12"/>
  <c r="C933" i="13" s="1"/>
  <c r="AJ3007" i="12"/>
  <c r="D933" i="13" s="1"/>
  <c r="AJ2128" i="12"/>
  <c r="D1812" i="13" s="1"/>
  <c r="AI2128" i="12"/>
  <c r="C1812" i="13" s="1"/>
  <c r="AJ1502" i="12"/>
  <c r="D2438" i="13" s="1"/>
  <c r="AI1502" i="12"/>
  <c r="C2438" i="13" s="1"/>
  <c r="AJ854" i="12"/>
  <c r="D3086" i="13" s="1"/>
  <c r="AI854" i="12"/>
  <c r="C3086" i="13" s="1"/>
  <c r="AI1239" i="12"/>
  <c r="C2701" i="13" s="1"/>
  <c r="AJ1239" i="12"/>
  <c r="D2701" i="13" s="1"/>
  <c r="AI1850" i="12"/>
  <c r="C2090" i="13" s="1"/>
  <c r="AJ1850" i="12"/>
  <c r="D2090" i="13" s="1"/>
  <c r="AJ1464" i="12"/>
  <c r="D2476" i="13" s="1"/>
  <c r="AI1464" i="12"/>
  <c r="C2476" i="13" s="1"/>
  <c r="AH3500" i="12"/>
  <c r="AH3519" i="12"/>
  <c r="AH3335" i="12"/>
  <c r="AH3048" i="12"/>
  <c r="AH3270" i="12"/>
  <c r="AH3743" i="12"/>
  <c r="AH2055" i="12"/>
  <c r="AH3540" i="12"/>
  <c r="AH3736" i="12"/>
  <c r="AH3470" i="12"/>
  <c r="AH3674" i="12"/>
  <c r="AH3688" i="12"/>
  <c r="AH2590" i="12"/>
  <c r="AH3318" i="12"/>
  <c r="AH2578" i="12"/>
  <c r="AH3813" i="12"/>
  <c r="AH3574" i="12"/>
  <c r="AH3787" i="12"/>
  <c r="AH2724" i="12"/>
  <c r="AJ3034" i="12"/>
  <c r="D906" i="13" s="1"/>
  <c r="AI3034" i="12"/>
  <c r="C906" i="13" s="1"/>
  <c r="AJ1833" i="12"/>
  <c r="D2107" i="13" s="1"/>
  <c r="AI1833" i="12"/>
  <c r="C2107" i="13" s="1"/>
  <c r="AJ1501" i="12"/>
  <c r="D2439" i="13" s="1"/>
  <c r="AI1501" i="12"/>
  <c r="C2439" i="13" s="1"/>
  <c r="AI1297" i="12"/>
  <c r="C2643" i="13" s="1"/>
  <c r="AJ1297" i="12"/>
  <c r="D2643" i="13" s="1"/>
  <c r="AJ988" i="12"/>
  <c r="D2952" i="13" s="1"/>
  <c r="AI988" i="12"/>
  <c r="C2952" i="13" s="1"/>
  <c r="AJ1856" i="12"/>
  <c r="D2084" i="13" s="1"/>
  <c r="AI1856" i="12"/>
  <c r="C2084" i="13" s="1"/>
  <c r="AI830" i="12"/>
  <c r="C3110" i="13" s="1"/>
  <c r="AJ830" i="12"/>
  <c r="D3110" i="13" s="1"/>
  <c r="AJ442" i="12"/>
  <c r="D3498" i="13" s="1"/>
  <c r="AI442" i="12"/>
  <c r="C3498" i="13" s="1"/>
  <c r="AJ955" i="12"/>
  <c r="D2985" i="13" s="1"/>
  <c r="AI955" i="12"/>
  <c r="C2985" i="13" s="1"/>
  <c r="AI2132" i="12"/>
  <c r="C1808" i="13" s="1"/>
  <c r="AJ2132" i="12"/>
  <c r="D1808" i="13" s="1"/>
  <c r="AI3664" i="12"/>
  <c r="C276" i="13" s="1"/>
  <c r="AJ3664" i="12"/>
  <c r="D276" i="13" s="1"/>
  <c r="AI1965" i="12"/>
  <c r="C1975" i="13" s="1"/>
  <c r="AJ1965" i="12"/>
  <c r="D1975" i="13" s="1"/>
  <c r="AH3257" i="12"/>
  <c r="AH2901" i="12"/>
  <c r="AI3597" i="12"/>
  <c r="C343" i="13" s="1"/>
  <c r="AJ3597" i="12"/>
  <c r="D343" i="13" s="1"/>
  <c r="AH3665" i="12"/>
  <c r="AH3221" i="12"/>
  <c r="AH3920" i="12"/>
  <c r="AH3780" i="12"/>
  <c r="AJ2226" i="12"/>
  <c r="D1714" i="13" s="1"/>
  <c r="AI381" i="12"/>
  <c r="C3559" i="13" s="1"/>
  <c r="AJ381" i="12"/>
  <c r="D3559" i="13" s="1"/>
  <c r="AJ3272" i="12"/>
  <c r="D668" i="13" s="1"/>
  <c r="AI3272" i="12"/>
  <c r="C668" i="13" s="1"/>
  <c r="AI2535" i="12"/>
  <c r="C1405" i="13" s="1"/>
  <c r="AJ2535" i="12"/>
  <c r="D1405" i="13" s="1"/>
  <c r="AJ196" i="12"/>
  <c r="D3744" i="13" s="1"/>
  <c r="AI196" i="12"/>
  <c r="C3744" i="13" s="1"/>
  <c r="AJ1600" i="12"/>
  <c r="D2340" i="13" s="1"/>
  <c r="AI1600" i="12"/>
  <c r="C2340" i="13" s="1"/>
  <c r="AJ858" i="12"/>
  <c r="D3082" i="13" s="1"/>
  <c r="AI858" i="12"/>
  <c r="C3082" i="13" s="1"/>
  <c r="AI908" i="12"/>
  <c r="C3032" i="13" s="1"/>
  <c r="AJ908" i="12"/>
  <c r="D3032" i="13" s="1"/>
  <c r="AJ3916" i="12"/>
  <c r="D24" i="13" s="1"/>
  <c r="AI3916" i="12"/>
  <c r="C24" i="13" s="1"/>
  <c r="AJ1034" i="12"/>
  <c r="D2906" i="13" s="1"/>
  <c r="AI1034" i="12"/>
  <c r="C2906" i="13" s="1"/>
  <c r="AI2608" i="12"/>
  <c r="C1332" i="13" s="1"/>
  <c r="AJ2608" i="12"/>
  <c r="D1332" i="13" s="1"/>
  <c r="AI154" i="12"/>
  <c r="C3786" i="13" s="1"/>
  <c r="AJ154" i="12"/>
  <c r="D3786" i="13" s="1"/>
  <c r="AI3851" i="12"/>
  <c r="C89" i="13" s="1"/>
  <c r="AJ3851" i="12"/>
  <c r="D89" i="13" s="1"/>
  <c r="AJ3883" i="12"/>
  <c r="D57" i="13" s="1"/>
  <c r="AI3883" i="12"/>
  <c r="C57" i="13" s="1"/>
  <c r="AJ1031" i="12"/>
  <c r="D2909" i="13" s="1"/>
  <c r="AI1031" i="12"/>
  <c r="C2909" i="13" s="1"/>
  <c r="AI3347" i="12"/>
  <c r="C593" i="13" s="1"/>
  <c r="AJ3347" i="12"/>
  <c r="D593" i="13" s="1"/>
  <c r="AI2763" i="12"/>
  <c r="C1177" i="13" s="1"/>
  <c r="AJ2763" i="12"/>
  <c r="D1177" i="13" s="1"/>
  <c r="AI3247" i="12"/>
  <c r="C693" i="13" s="1"/>
  <c r="AJ3247" i="12"/>
  <c r="D693" i="13" s="1"/>
  <c r="AJ2972" i="12"/>
  <c r="D968" i="13" s="1"/>
  <c r="AI2972" i="12"/>
  <c r="C968" i="13" s="1"/>
  <c r="AI3040" i="12"/>
  <c r="C900" i="13" s="1"/>
  <c r="AJ3040" i="12"/>
  <c r="D900" i="13" s="1"/>
  <c r="AI1481" i="12"/>
  <c r="C2459" i="13" s="1"/>
  <c r="AJ1481" i="12"/>
  <c r="D2459" i="13" s="1"/>
  <c r="AJ1949" i="12"/>
  <c r="D1991" i="13" s="1"/>
  <c r="AI1949" i="12"/>
  <c r="C1991" i="13" s="1"/>
  <c r="AI1567" i="12"/>
  <c r="C2373" i="13" s="1"/>
  <c r="AJ1567" i="12"/>
  <c r="D2373" i="13" s="1"/>
  <c r="AJ1750" i="12"/>
  <c r="D2190" i="13" s="1"/>
  <c r="AI1750" i="12"/>
  <c r="C2190" i="13" s="1"/>
  <c r="AJ2490" i="12"/>
  <c r="D1450" i="13" s="1"/>
  <c r="AI2490" i="12"/>
  <c r="C1450" i="13" s="1"/>
  <c r="AJ1414" i="12"/>
  <c r="D2526" i="13" s="1"/>
  <c r="AI1414" i="12"/>
  <c r="C2526" i="13" s="1"/>
  <c r="AI3933" i="12"/>
  <c r="C7" i="13" s="1"/>
  <c r="AJ3933" i="12"/>
  <c r="D7" i="13" s="1"/>
  <c r="AI2430" i="12"/>
  <c r="C1510" i="13" s="1"/>
  <c r="AJ2430" i="12"/>
  <c r="D1510" i="13" s="1"/>
  <c r="AJ3087" i="12"/>
  <c r="D853" i="13" s="1"/>
  <c r="AI3087" i="12"/>
  <c r="C853" i="13" s="1"/>
  <c r="AI1468" i="12"/>
  <c r="C2472" i="13" s="1"/>
  <c r="AJ1468" i="12"/>
  <c r="D2472" i="13" s="1"/>
  <c r="AI496" i="12"/>
  <c r="C3444" i="13" s="1"/>
  <c r="AJ496" i="12"/>
  <c r="D3444" i="13" s="1"/>
  <c r="AJ2412" i="12"/>
  <c r="D1528" i="13" s="1"/>
  <c r="AI2412" i="12"/>
  <c r="C1528" i="13" s="1"/>
  <c r="AI146" i="12"/>
  <c r="C3794" i="13" s="1"/>
  <c r="AJ146" i="12"/>
  <c r="D3794" i="13" s="1"/>
  <c r="AJ1049" i="12"/>
  <c r="D2891" i="13" s="1"/>
  <c r="AI1049" i="12"/>
  <c r="C2891" i="13" s="1"/>
  <c r="AI3041" i="12"/>
  <c r="C899" i="13" s="1"/>
  <c r="AJ3041" i="12"/>
  <c r="D899" i="13" s="1"/>
  <c r="AI3124" i="12"/>
  <c r="C816" i="13" s="1"/>
  <c r="AJ3124" i="12"/>
  <c r="D816" i="13" s="1"/>
  <c r="AI1244" i="12"/>
  <c r="C2696" i="13" s="1"/>
  <c r="AJ1244" i="12"/>
  <c r="D2696" i="13" s="1"/>
  <c r="AJ2707" i="12"/>
  <c r="D1233" i="13" s="1"/>
  <c r="AI2707" i="12"/>
  <c r="C1233" i="13" s="1"/>
  <c r="AI1130" i="12"/>
  <c r="C2810" i="13" s="1"/>
  <c r="AJ1130" i="12"/>
  <c r="D2810" i="13" s="1"/>
  <c r="AI3797" i="12"/>
  <c r="C143" i="13" s="1"/>
  <c r="AJ3797" i="12"/>
  <c r="D143" i="13" s="1"/>
  <c r="AI659" i="12"/>
  <c r="C3281" i="13" s="1"/>
  <c r="AJ659" i="12"/>
  <c r="D3281" i="13" s="1"/>
  <c r="AJ392" i="12"/>
  <c r="D3548" i="13" s="1"/>
  <c r="AI392" i="12"/>
  <c r="C3548" i="13" s="1"/>
  <c r="AI1342" i="12"/>
  <c r="C2598" i="13" s="1"/>
  <c r="AJ1342" i="12"/>
  <c r="D2598" i="13" s="1"/>
  <c r="AI635" i="12"/>
  <c r="C3305" i="13" s="1"/>
  <c r="AJ635" i="12"/>
  <c r="D3305" i="13" s="1"/>
  <c r="AJ2923" i="12"/>
  <c r="D1017" i="13" s="1"/>
  <c r="AI2923" i="12"/>
  <c r="C1017" i="13" s="1"/>
  <c r="AJ2721" i="12"/>
  <c r="D1219" i="13" s="1"/>
  <c r="AI2721" i="12"/>
  <c r="C1219" i="13" s="1"/>
  <c r="AI926" i="12"/>
  <c r="C3014" i="13" s="1"/>
  <c r="AJ926" i="12"/>
  <c r="D3014" i="13" s="1"/>
  <c r="AI2926" i="12"/>
  <c r="C1014" i="13" s="1"/>
  <c r="AJ2926" i="12"/>
  <c r="D1014" i="13" s="1"/>
  <c r="AI2116" i="12"/>
  <c r="C1824" i="13" s="1"/>
  <c r="AJ2116" i="12"/>
  <c r="D1824" i="13" s="1"/>
  <c r="AI3456" i="12"/>
  <c r="C484" i="13" s="1"/>
  <c r="AJ3456" i="12"/>
  <c r="D484" i="13" s="1"/>
  <c r="AI345" i="12"/>
  <c r="C3595" i="13" s="1"/>
  <c r="AJ345" i="12"/>
  <c r="D3595" i="13" s="1"/>
  <c r="AI2586" i="12"/>
  <c r="C1354" i="13" s="1"/>
  <c r="AJ2586" i="12"/>
  <c r="D1354" i="13" s="1"/>
  <c r="AJ2177" i="12"/>
  <c r="D1763" i="13" s="1"/>
  <c r="AI2177" i="12"/>
  <c r="C1763" i="13" s="1"/>
  <c r="AJ2731" i="12"/>
  <c r="D1209" i="13" s="1"/>
  <c r="AI2731" i="12"/>
  <c r="C1209" i="13" s="1"/>
  <c r="AJ1221" i="12"/>
  <c r="D2719" i="13" s="1"/>
  <c r="AI1221" i="12"/>
  <c r="C2719" i="13" s="1"/>
  <c r="AJ222" i="12"/>
  <c r="D3718" i="13" s="1"/>
  <c r="AI222" i="12"/>
  <c r="C3718" i="13" s="1"/>
  <c r="AJ2585" i="12"/>
  <c r="D1355" i="13" s="1"/>
  <c r="AI2585" i="12"/>
  <c r="C1355" i="13" s="1"/>
  <c r="AI1947" i="12"/>
  <c r="C1993" i="13" s="1"/>
  <c r="AJ1947" i="12"/>
  <c r="D1993" i="13" s="1"/>
  <c r="AJ1920" i="12"/>
  <c r="D2020" i="13" s="1"/>
  <c r="AI1920" i="12"/>
  <c r="C2020" i="13" s="1"/>
  <c r="AI3097" i="12"/>
  <c r="C843" i="13" s="1"/>
  <c r="AJ3097" i="12"/>
  <c r="D843" i="13" s="1"/>
  <c r="AI1143" i="12"/>
  <c r="C2797" i="13" s="1"/>
  <c r="AJ1143" i="12"/>
  <c r="D2797" i="13" s="1"/>
  <c r="AJ2522" i="12"/>
  <c r="D1418" i="13" s="1"/>
  <c r="AI2522" i="12"/>
  <c r="C1418" i="13" s="1"/>
  <c r="AJ3431" i="12"/>
  <c r="D509" i="13" s="1"/>
  <c r="AI3431" i="12"/>
  <c r="C509" i="13" s="1"/>
  <c r="AI1638" i="12"/>
  <c r="C2302" i="13" s="1"/>
  <c r="AJ1638" i="12"/>
  <c r="D2302" i="13" s="1"/>
  <c r="AI3847" i="12"/>
  <c r="C93" i="13" s="1"/>
  <c r="AJ3847" i="12"/>
  <c r="D93" i="13" s="1"/>
  <c r="AI3922" i="12"/>
  <c r="C18" i="13" s="1"/>
  <c r="AJ3922" i="12"/>
  <c r="D18" i="13" s="1"/>
  <c r="AI3598" i="12"/>
  <c r="C342" i="13" s="1"/>
  <c r="AJ3598" i="12"/>
  <c r="D342" i="13" s="1"/>
  <c r="AJ1486" i="12"/>
  <c r="D2454" i="13" s="1"/>
  <c r="AI1486" i="12"/>
  <c r="C2454" i="13" s="1"/>
  <c r="AJ2893" i="12"/>
  <c r="D1047" i="13" s="1"/>
  <c r="AI2893" i="12"/>
  <c r="C1047" i="13" s="1"/>
  <c r="AJ446" i="12"/>
  <c r="D3494" i="13" s="1"/>
  <c r="AI446" i="12"/>
  <c r="C3494" i="13" s="1"/>
  <c r="AJ188" i="12"/>
  <c r="D3752" i="13" s="1"/>
  <c r="AI188" i="12"/>
  <c r="C3752" i="13" s="1"/>
  <c r="AI2630" i="12"/>
  <c r="C1310" i="13" s="1"/>
  <c r="AJ2630" i="12"/>
  <c r="D1310" i="13" s="1"/>
  <c r="AI1463" i="12"/>
  <c r="C2477" i="13" s="1"/>
  <c r="AJ1463" i="12"/>
  <c r="D2477" i="13" s="1"/>
  <c r="AI2338" i="12"/>
  <c r="C1602" i="13" s="1"/>
  <c r="AJ2338" i="12"/>
  <c r="D1602" i="13" s="1"/>
  <c r="AJ2518" i="12"/>
  <c r="D1422" i="13" s="1"/>
  <c r="AI2518" i="12"/>
  <c r="C1422" i="13" s="1"/>
  <c r="AJ398" i="12"/>
  <c r="D3542" i="13" s="1"/>
  <c r="AI398" i="12"/>
  <c r="C3542" i="13" s="1"/>
  <c r="AI2446" i="12"/>
  <c r="C1494" i="13" s="1"/>
  <c r="AJ2446" i="12"/>
  <c r="D1494" i="13" s="1"/>
  <c r="AJ1903" i="12"/>
  <c r="D2037" i="13" s="1"/>
  <c r="AI1903" i="12"/>
  <c r="C2037" i="13" s="1"/>
  <c r="AJ1001" i="12"/>
  <c r="D2939" i="13" s="1"/>
  <c r="AI1001" i="12"/>
  <c r="C2939" i="13" s="1"/>
  <c r="AI1898" i="12"/>
  <c r="C2042" i="13" s="1"/>
  <c r="AJ1898" i="12"/>
  <c r="D2042" i="13" s="1"/>
  <c r="AJ1676" i="12"/>
  <c r="D2264" i="13" s="1"/>
  <c r="AI1676" i="12"/>
  <c r="C2264" i="13" s="1"/>
  <c r="AJ1983" i="12"/>
  <c r="D1957" i="13" s="1"/>
  <c r="AI1983" i="12"/>
  <c r="C1957" i="13" s="1"/>
  <c r="AJ1109" i="12"/>
  <c r="D2831" i="13" s="1"/>
  <c r="AI1109" i="12"/>
  <c r="C2831" i="13" s="1"/>
  <c r="AI918" i="12"/>
  <c r="C3022" i="13" s="1"/>
  <c r="AJ918" i="12"/>
  <c r="D3022" i="13" s="1"/>
  <c r="AJ2103" i="12"/>
  <c r="D1837" i="13" s="1"/>
  <c r="AI2103" i="12"/>
  <c r="C1837" i="13" s="1"/>
  <c r="AI1417" i="12"/>
  <c r="C2523" i="13" s="1"/>
  <c r="AJ1417" i="12"/>
  <c r="D2523" i="13" s="1"/>
  <c r="AJ1863" i="12"/>
  <c r="D2077" i="13" s="1"/>
  <c r="AI1863" i="12"/>
  <c r="C2077" i="13" s="1"/>
  <c r="AJ3889" i="12"/>
  <c r="D51" i="13" s="1"/>
  <c r="AI3889" i="12"/>
  <c r="C51" i="13" s="1"/>
  <c r="AI2627" i="12"/>
  <c r="C1313" i="13" s="1"/>
  <c r="AJ2627" i="12"/>
  <c r="D1313" i="13" s="1"/>
  <c r="AI1678" i="12"/>
  <c r="C2262" i="13" s="1"/>
  <c r="AJ1678" i="12"/>
  <c r="D2262" i="13" s="1"/>
  <c r="AI1341" i="12"/>
  <c r="C2599" i="13" s="1"/>
  <c r="AJ1341" i="12"/>
  <c r="D2599" i="13" s="1"/>
  <c r="AI3723" i="12"/>
  <c r="C217" i="13" s="1"/>
  <c r="AJ3723" i="12"/>
  <c r="D217" i="13" s="1"/>
  <c r="AI3929" i="12"/>
  <c r="C11" i="13" s="1"/>
  <c r="AJ3929" i="12"/>
  <c r="D11" i="13" s="1"/>
  <c r="AJ2447" i="12"/>
  <c r="D1493" i="13" s="1"/>
  <c r="AI2447" i="12"/>
  <c r="C1493" i="13" s="1"/>
  <c r="AI3159" i="12"/>
  <c r="C781" i="13" s="1"/>
  <c r="AJ3159" i="12"/>
  <c r="D781" i="13" s="1"/>
  <c r="AJ3701" i="12"/>
  <c r="D239" i="13" s="1"/>
  <c r="AI3701" i="12"/>
  <c r="C239" i="13" s="1"/>
  <c r="AI603" i="12"/>
  <c r="C3337" i="13" s="1"/>
  <c r="AJ603" i="12"/>
  <c r="D3337" i="13" s="1"/>
  <c r="AI2962" i="12"/>
  <c r="C978" i="13" s="1"/>
  <c r="AJ2962" i="12"/>
  <c r="D978" i="13" s="1"/>
  <c r="AI3779" i="12"/>
  <c r="C161" i="13" s="1"/>
  <c r="AJ3779" i="12"/>
  <c r="D161" i="13" s="1"/>
  <c r="AJ2550" i="12"/>
  <c r="D1390" i="13" s="1"/>
  <c r="AI2550" i="12"/>
  <c r="C1390" i="13" s="1"/>
  <c r="AJ1402" i="12"/>
  <c r="D2538" i="13" s="1"/>
  <c r="AI1402" i="12"/>
  <c r="C2538" i="13" s="1"/>
  <c r="AI1425" i="12"/>
  <c r="C2515" i="13" s="1"/>
  <c r="AJ1425" i="12"/>
  <c r="D2515" i="13" s="1"/>
  <c r="AI2246" i="12"/>
  <c r="C1694" i="13" s="1"/>
  <c r="AJ2246" i="12"/>
  <c r="D1694" i="13" s="1"/>
  <c r="AI2747" i="12"/>
  <c r="C1193" i="13" s="1"/>
  <c r="AJ2747" i="12"/>
  <c r="D1193" i="13" s="1"/>
  <c r="AJ1159" i="12"/>
  <c r="D2781" i="13" s="1"/>
  <c r="AI1159" i="12"/>
  <c r="C2781" i="13" s="1"/>
  <c r="AJ1005" i="12"/>
  <c r="D2935" i="13" s="1"/>
  <c r="AI1005" i="12"/>
  <c r="C2935" i="13" s="1"/>
  <c r="AI217" i="12"/>
  <c r="C3723" i="13" s="1"/>
  <c r="AJ217" i="12"/>
  <c r="D3723" i="13" s="1"/>
  <c r="AI3923" i="12"/>
  <c r="C17" i="13" s="1"/>
  <c r="AJ3923" i="12"/>
  <c r="D17" i="13" s="1"/>
  <c r="AI2675" i="12"/>
  <c r="C1265" i="13" s="1"/>
  <c r="AJ2675" i="12"/>
  <c r="D1265" i="13" s="1"/>
  <c r="AI756" i="12"/>
  <c r="C3184" i="13" s="1"/>
  <c r="AJ756" i="12"/>
  <c r="D3184" i="13" s="1"/>
  <c r="AJ3004" i="12"/>
  <c r="D936" i="13" s="1"/>
  <c r="AI3004" i="12"/>
  <c r="C936" i="13" s="1"/>
  <c r="AI1935" i="12"/>
  <c r="C2005" i="13" s="1"/>
  <c r="AJ1935" i="12"/>
  <c r="D2005" i="13" s="1"/>
  <c r="AJ162" i="12"/>
  <c r="D3778" i="13" s="1"/>
  <c r="AI162" i="12"/>
  <c r="C3778" i="13" s="1"/>
  <c r="AJ886" i="12"/>
  <c r="D3054" i="13" s="1"/>
  <c r="AI886" i="12"/>
  <c r="C3054" i="13" s="1"/>
  <c r="AI1496" i="12"/>
  <c r="C2444" i="13" s="1"/>
  <c r="AJ1496" i="12"/>
  <c r="D2444" i="13" s="1"/>
  <c r="AI1846" i="12"/>
  <c r="C2094" i="13" s="1"/>
  <c r="AJ1846" i="12"/>
  <c r="D2094" i="13" s="1"/>
  <c r="AI2940" i="12"/>
  <c r="C1000" i="13" s="1"/>
  <c r="AJ2940" i="12"/>
  <c r="D1000" i="13" s="1"/>
  <c r="AJ869" i="12"/>
  <c r="D3071" i="13" s="1"/>
  <c r="AI869" i="12"/>
  <c r="C3071" i="13" s="1"/>
  <c r="AI3651" i="12"/>
  <c r="C289" i="13" s="1"/>
  <c r="AJ3651" i="12"/>
  <c r="D289" i="13" s="1"/>
  <c r="AJ1104" i="12"/>
  <c r="D2836" i="13" s="1"/>
  <c r="AI1104" i="12"/>
  <c r="C2836" i="13" s="1"/>
  <c r="AH3476" i="12"/>
  <c r="AH3660" i="12"/>
  <c r="AI368" i="12"/>
  <c r="C3572" i="13" s="1"/>
  <c r="AJ368" i="12"/>
  <c r="D3572" i="13" s="1"/>
  <c r="AI3577" i="12"/>
  <c r="C363" i="13" s="1"/>
  <c r="AJ3577" i="12"/>
  <c r="D363" i="13" s="1"/>
  <c r="AI2831" i="12"/>
  <c r="C1109" i="13" s="1"/>
  <c r="AJ2831" i="12"/>
  <c r="D1109" i="13" s="1"/>
  <c r="AI3345" i="12"/>
  <c r="C595" i="13" s="1"/>
  <c r="AJ3345" i="12"/>
  <c r="D595" i="13" s="1"/>
  <c r="AJ3391" i="12"/>
  <c r="D549" i="13" s="1"/>
  <c r="AI3391" i="12"/>
  <c r="C549" i="13" s="1"/>
  <c r="AI3266" i="12"/>
  <c r="C674" i="13" s="1"/>
  <c r="AJ3266" i="12"/>
  <c r="D674" i="13" s="1"/>
  <c r="AJ1737" i="12"/>
  <c r="D2203" i="13" s="1"/>
  <c r="AI1737" i="12"/>
  <c r="C2203" i="13" s="1"/>
  <c r="AI2743" i="12"/>
  <c r="C1197" i="13" s="1"/>
  <c r="AJ2743" i="12"/>
  <c r="D1197" i="13" s="1"/>
  <c r="AJ753" i="12"/>
  <c r="D3187" i="13" s="1"/>
  <c r="AI753" i="12"/>
  <c r="C3187" i="13" s="1"/>
  <c r="AI2240" i="12"/>
  <c r="C1700" i="13" s="1"/>
  <c r="AJ2240" i="12"/>
  <c r="D1700" i="13" s="1"/>
  <c r="AJ2651" i="12"/>
  <c r="D1289" i="13" s="1"/>
  <c r="AI2651" i="12"/>
  <c r="C1289" i="13" s="1"/>
  <c r="AH2442" i="12"/>
  <c r="AH3503" i="12"/>
  <c r="AH3604" i="12"/>
  <c r="AH3907" i="12"/>
  <c r="AH3427" i="12"/>
  <c r="AJ3180" i="12"/>
  <c r="D760" i="13" s="1"/>
  <c r="AI3180" i="12"/>
  <c r="C760" i="13" s="1"/>
  <c r="AI1156" i="12"/>
  <c r="C2784" i="13" s="1"/>
  <c r="AJ1156" i="12"/>
  <c r="D2784" i="13" s="1"/>
  <c r="AI1340" i="12"/>
  <c r="C2600" i="13" s="1"/>
  <c r="AJ1340" i="12"/>
  <c r="D2600" i="13" s="1"/>
  <c r="AJ690" i="12"/>
  <c r="D3250" i="13" s="1"/>
  <c r="AI690" i="12"/>
  <c r="C3250" i="13" s="1"/>
  <c r="AI3024" i="12"/>
  <c r="C916" i="13" s="1"/>
  <c r="AJ3024" i="12"/>
  <c r="D916" i="13" s="1"/>
  <c r="AI1451" i="12"/>
  <c r="C2489" i="13" s="1"/>
  <c r="AJ1451" i="12"/>
  <c r="D2489" i="13" s="1"/>
  <c r="AJ1472" i="12"/>
  <c r="D2468" i="13" s="1"/>
  <c r="AI1472" i="12"/>
  <c r="C2468" i="13" s="1"/>
  <c r="AI1170" i="12"/>
  <c r="C2770" i="13" s="1"/>
  <c r="AJ1170" i="12"/>
  <c r="D2770" i="13" s="1"/>
  <c r="AJ2867" i="12"/>
  <c r="D1073" i="13" s="1"/>
  <c r="AI2867" i="12"/>
  <c r="C1073" i="13" s="1"/>
  <c r="AI1317" i="12"/>
  <c r="C2623" i="13" s="1"/>
  <c r="AJ1317" i="12"/>
  <c r="D2623" i="13" s="1"/>
  <c r="AI2810" i="12"/>
  <c r="C1130" i="13" s="1"/>
  <c r="AJ2810" i="12"/>
  <c r="D1130" i="13" s="1"/>
  <c r="AH3661" i="12"/>
  <c r="AH3872" i="12"/>
  <c r="AI3459" i="12"/>
  <c r="C481" i="13" s="1"/>
  <c r="AJ3459" i="12"/>
  <c r="D481" i="13" s="1"/>
  <c r="AJ2892" i="12"/>
  <c r="D1048" i="13" s="1"/>
  <c r="AI2892" i="12"/>
  <c r="C1048" i="13" s="1"/>
  <c r="AJ3163" i="12"/>
  <c r="D777" i="13" s="1"/>
  <c r="AI3163" i="12"/>
  <c r="C777" i="13" s="1"/>
  <c r="AJ1762" i="12"/>
  <c r="D2178" i="13" s="1"/>
  <c r="AI1762" i="12"/>
  <c r="C2178" i="13" s="1"/>
  <c r="AI601" i="12"/>
  <c r="C3339" i="13" s="1"/>
  <c r="AJ601" i="12"/>
  <c r="D3339" i="13" s="1"/>
  <c r="AI966" i="12"/>
  <c r="C2974" i="13" s="1"/>
  <c r="AJ966" i="12"/>
  <c r="D2974" i="13" s="1"/>
  <c r="AJ299" i="12"/>
  <c r="D3641" i="13" s="1"/>
  <c r="AI299" i="12"/>
  <c r="C3641" i="13" s="1"/>
  <c r="AI555" i="12"/>
  <c r="C3385" i="13" s="1"/>
  <c r="AJ555" i="12"/>
  <c r="D3385" i="13" s="1"/>
  <c r="AJ3325" i="12"/>
  <c r="D615" i="13" s="1"/>
  <c r="AI3325" i="12"/>
  <c r="C615" i="13" s="1"/>
  <c r="AI1026" i="12"/>
  <c r="C2914" i="13" s="1"/>
  <c r="AJ1026" i="12"/>
  <c r="D2914" i="13" s="1"/>
  <c r="AI431" i="12"/>
  <c r="C3509" i="13" s="1"/>
  <c r="AJ431" i="12"/>
  <c r="D3509" i="13" s="1"/>
  <c r="AH3776" i="12"/>
  <c r="AI2007" i="12"/>
  <c r="C1933" i="13" s="1"/>
  <c r="AJ2007" i="12"/>
  <c r="D1933" i="13" s="1"/>
  <c r="AJ1664" i="12"/>
  <c r="D2276" i="13" s="1"/>
  <c r="AI1664" i="12"/>
  <c r="C2276" i="13" s="1"/>
  <c r="AI3913" i="12"/>
  <c r="C27" i="13" s="1"/>
  <c r="AJ3913" i="12"/>
  <c r="D27" i="13" s="1"/>
  <c r="AI1382" i="12"/>
  <c r="C2558" i="13" s="1"/>
  <c r="AJ1382" i="12"/>
  <c r="D2558" i="13" s="1"/>
  <c r="AI2064" i="12"/>
  <c r="C1876" i="13" s="1"/>
  <c r="AJ2064" i="12"/>
  <c r="D1876" i="13" s="1"/>
  <c r="AJ1777" i="12"/>
  <c r="D2163" i="13" s="1"/>
  <c r="AI1777" i="12"/>
  <c r="C2163" i="13" s="1"/>
  <c r="AI3796" i="12"/>
  <c r="C144" i="13" s="1"/>
  <c r="AJ3796" i="12"/>
  <c r="D144" i="13" s="1"/>
  <c r="AI1731" i="12"/>
  <c r="C2209" i="13" s="1"/>
  <c r="AJ1731" i="12"/>
  <c r="D2209" i="13" s="1"/>
  <c r="AI2372" i="12"/>
  <c r="C1568" i="13" s="1"/>
  <c r="AJ2372" i="12"/>
  <c r="D1568" i="13" s="1"/>
  <c r="AJ1040" i="12"/>
  <c r="D2900" i="13" s="1"/>
  <c r="AI1040" i="12"/>
  <c r="C2900" i="13" s="1"/>
  <c r="AJ3047" i="12"/>
  <c r="D893" i="13" s="1"/>
  <c r="AI3047" i="12"/>
  <c r="C893" i="13" s="1"/>
  <c r="AI724" i="12"/>
  <c r="C3216" i="13" s="1"/>
  <c r="AJ724" i="12"/>
  <c r="D3216" i="13" s="1"/>
  <c r="AH3630" i="12"/>
  <c r="AH3875" i="12"/>
  <c r="AH3248" i="12"/>
  <c r="AI459" i="12"/>
  <c r="C3481" i="13" s="1"/>
  <c r="AJ459" i="12"/>
  <c r="D3481" i="13" s="1"/>
  <c r="AI1524" i="12"/>
  <c r="C2416" i="13" s="1"/>
  <c r="AJ1524" i="12"/>
  <c r="D2416" i="13" s="1"/>
  <c r="AJ1718" i="12"/>
  <c r="D2222" i="13" s="1"/>
  <c r="AI1718" i="12"/>
  <c r="C2222" i="13" s="1"/>
  <c r="AJ161" i="12"/>
  <c r="D3779" i="13" s="1"/>
  <c r="AI161" i="12"/>
  <c r="C3779" i="13" s="1"/>
  <c r="AJ2632" i="12"/>
  <c r="D1308" i="13" s="1"/>
  <c r="AI2632" i="12"/>
  <c r="C1308" i="13" s="1"/>
  <c r="AJ772" i="12"/>
  <c r="D3168" i="13" s="1"/>
  <c r="AI772" i="12"/>
  <c r="C3168" i="13" s="1"/>
  <c r="AI2783" i="12"/>
  <c r="C1157" i="13" s="1"/>
  <c r="AJ2783" i="12"/>
  <c r="D1157" i="13" s="1"/>
  <c r="AJ788" i="12"/>
  <c r="D3152" i="13" s="1"/>
  <c r="AI788" i="12"/>
  <c r="C3152" i="13" s="1"/>
  <c r="AI3429" i="12"/>
  <c r="C511" i="13" s="1"/>
  <c r="AJ3429" i="12"/>
  <c r="D511" i="13" s="1"/>
  <c r="AI992" i="12"/>
  <c r="C2948" i="13" s="1"/>
  <c r="AJ992" i="12"/>
  <c r="D2948" i="13" s="1"/>
  <c r="AI252" i="12"/>
  <c r="C3688" i="13" s="1"/>
  <c r="AJ252" i="12"/>
  <c r="D3688" i="13" s="1"/>
  <c r="AI1609" i="12"/>
  <c r="C2331" i="13" s="1"/>
  <c r="AJ1609" i="12"/>
  <c r="D2331" i="13" s="1"/>
  <c r="AI2419" i="12"/>
  <c r="C1521" i="13" s="1"/>
  <c r="AJ2419" i="12"/>
  <c r="D1521" i="13" s="1"/>
  <c r="AJ1618" i="12"/>
  <c r="D2322" i="13" s="1"/>
  <c r="AI1618" i="12"/>
  <c r="C2322" i="13" s="1"/>
  <c r="AI1559" i="12"/>
  <c r="C2381" i="13" s="1"/>
  <c r="AJ1559" i="12"/>
  <c r="D2381" i="13" s="1"/>
  <c r="AI2526" i="12"/>
  <c r="C1414" i="13" s="1"/>
  <c r="AJ2526" i="12"/>
  <c r="D1414" i="13" s="1"/>
  <c r="AJ2317" i="12"/>
  <c r="D1623" i="13" s="1"/>
  <c r="AI2317" i="12"/>
  <c r="C1623" i="13" s="1"/>
  <c r="AJ402" i="12"/>
  <c r="D3538" i="13" s="1"/>
  <c r="AI402" i="12"/>
  <c r="C3538" i="13" s="1"/>
  <c r="AI3844" i="12"/>
  <c r="C96" i="13" s="1"/>
  <c r="AJ3844" i="12"/>
  <c r="D96" i="13" s="1"/>
  <c r="AI747" i="12"/>
  <c r="C3193" i="13" s="1"/>
  <c r="AJ747" i="12"/>
  <c r="D3193" i="13" s="1"/>
  <c r="AI1245" i="12"/>
  <c r="C2695" i="13" s="1"/>
  <c r="AJ1245" i="12"/>
  <c r="D2695" i="13" s="1"/>
  <c r="AJ802" i="12"/>
  <c r="D3138" i="13" s="1"/>
  <c r="AI802" i="12"/>
  <c r="C3138" i="13" s="1"/>
  <c r="AI853" i="12"/>
  <c r="C3087" i="13" s="1"/>
  <c r="AJ853" i="12"/>
  <c r="D3087" i="13" s="1"/>
  <c r="AI317" i="12"/>
  <c r="C3623" i="13" s="1"/>
  <c r="AJ317" i="12"/>
  <c r="D3623" i="13" s="1"/>
  <c r="AI1434" i="12"/>
  <c r="C2506" i="13" s="1"/>
  <c r="AJ1434" i="12"/>
  <c r="D2506" i="13" s="1"/>
  <c r="AI2206" i="12"/>
  <c r="C1734" i="13" s="1"/>
  <c r="AJ2206" i="12"/>
  <c r="D1734" i="13" s="1"/>
  <c r="AH3261" i="12"/>
  <c r="AH3235" i="12"/>
  <c r="AH3749" i="12"/>
  <c r="AH3390" i="12"/>
  <c r="AH3044" i="12"/>
  <c r="AH3147" i="12"/>
  <c r="AH3748" i="12"/>
  <c r="AH2775" i="12"/>
  <c r="AH2149" i="12"/>
  <c r="AH2474" i="12"/>
  <c r="AH3438" i="12"/>
  <c r="AH3442" i="12"/>
  <c r="AH3249" i="12"/>
  <c r="AH3474" i="12"/>
  <c r="AH3509" i="12"/>
  <c r="AH3827" i="12"/>
  <c r="AH2186" i="12"/>
  <c r="AH3697" i="12"/>
  <c r="AH3072" i="12"/>
  <c r="AH2883" i="12"/>
  <c r="AH3422" i="12"/>
  <c r="AJ3777" i="12" l="1"/>
  <c r="D163" i="13" s="1"/>
  <c r="AI2274" i="12"/>
  <c r="C1666" i="13" s="1"/>
  <c r="AI2591" i="12"/>
  <c r="C1349" i="13" s="1"/>
  <c r="AJ3432" i="12"/>
  <c r="D508" i="13" s="1"/>
  <c r="AI3089" i="12"/>
  <c r="C851" i="13" s="1"/>
  <c r="AI3578" i="12"/>
  <c r="C362" i="13" s="1"/>
  <c r="AJ3451" i="12"/>
  <c r="D489" i="13" s="1"/>
  <c r="AI3614" i="12"/>
  <c r="C326" i="13" s="1"/>
  <c r="AI3435" i="12"/>
  <c r="C505" i="13" s="1"/>
  <c r="AJ3319" i="12"/>
  <c r="D621" i="13" s="1"/>
  <c r="AI3134" i="12"/>
  <c r="C806" i="13" s="1"/>
  <c r="AJ3814" i="12"/>
  <c r="D126" i="13" s="1"/>
  <c r="AJ3173" i="12"/>
  <c r="D767" i="13" s="1"/>
  <c r="AJ3692" i="12"/>
  <c r="D248" i="13" s="1"/>
  <c r="AI3479" i="12"/>
  <c r="C461" i="13" s="1"/>
  <c r="AI2203" i="12"/>
  <c r="C1737" i="13" s="1"/>
  <c r="AI3283" i="12"/>
  <c r="C657" i="13" s="1"/>
  <c r="AI3408" i="12"/>
  <c r="C532" i="13" s="1"/>
  <c r="AI2758" i="12"/>
  <c r="C1182" i="13" s="1"/>
  <c r="AJ3802" i="12"/>
  <c r="D138" i="13" s="1"/>
  <c r="AJ2807" i="12"/>
  <c r="D1133" i="13" s="1"/>
  <c r="AI3886" i="12"/>
  <c r="C54" i="13" s="1"/>
  <c r="AJ3013" i="12"/>
  <c r="D927" i="13" s="1"/>
  <c r="AI3462" i="12"/>
  <c r="C478" i="13" s="1"/>
  <c r="AJ3146" i="12"/>
  <c r="D794" i="13" s="1"/>
  <c r="AI2974" i="12"/>
  <c r="C966" i="13" s="1"/>
  <c r="AJ3268" i="12"/>
  <c r="D672" i="13" s="1"/>
  <c r="AI2789" i="12"/>
  <c r="C1151" i="13" s="1"/>
  <c r="AI3373" i="12"/>
  <c r="C567" i="13" s="1"/>
  <c r="AI2652" i="12"/>
  <c r="C1288" i="13" s="1"/>
  <c r="AI3788" i="12"/>
  <c r="C152" i="13" s="1"/>
  <c r="AI3200" i="12"/>
  <c r="C740" i="13" s="1"/>
  <c r="AJ3155" i="12"/>
  <c r="D785" i="13" s="1"/>
  <c r="AI3719" i="12"/>
  <c r="C221" i="13" s="1"/>
  <c r="AI3806" i="12"/>
  <c r="C134" i="13" s="1"/>
  <c r="AI3009" i="12"/>
  <c r="C931" i="13" s="1"/>
  <c r="AI3784" i="12"/>
  <c r="C156" i="13" s="1"/>
  <c r="AJ2374" i="12"/>
  <c r="D1566" i="13" s="1"/>
  <c r="AI2146" i="12"/>
  <c r="C1794" i="13" s="1"/>
  <c r="AJ2475" i="12"/>
  <c r="D1465" i="13" s="1"/>
  <c r="AI3144" i="12"/>
  <c r="C796" i="13" s="1"/>
  <c r="AI3359" i="12"/>
  <c r="C581" i="13" s="1"/>
  <c r="AJ2403" i="12"/>
  <c r="D1537" i="13" s="1"/>
  <c r="AJ3475" i="12"/>
  <c r="D465" i="13" s="1"/>
  <c r="AJ3666" i="12"/>
  <c r="D274" i="13" s="1"/>
  <c r="AJ3158" i="12"/>
  <c r="D782" i="13" s="1"/>
  <c r="AI3894" i="12"/>
  <c r="C46" i="13" s="1"/>
  <c r="AJ2581" i="12"/>
  <c r="D1359" i="13" s="1"/>
  <c r="AJ2505" i="12"/>
  <c r="D1435" i="13" s="1"/>
  <c r="AJ2913" i="12"/>
  <c r="D1027" i="13" s="1"/>
  <c r="AJ2452" i="12"/>
  <c r="D1488" i="13" s="1"/>
  <c r="AI3368" i="12"/>
  <c r="C572" i="13" s="1"/>
  <c r="AI3563" i="12"/>
  <c r="C377" i="13" s="1"/>
  <c r="AI3861" i="12"/>
  <c r="C79" i="13" s="1"/>
  <c r="AJ3142" i="12"/>
  <c r="D798" i="13" s="1"/>
  <c r="AJ3138" i="12"/>
  <c r="D802" i="13" s="1"/>
  <c r="AJ3550" i="12"/>
  <c r="D390" i="13" s="1"/>
  <c r="AI3793" i="12"/>
  <c r="C147" i="13" s="1"/>
  <c r="AJ3123" i="12"/>
  <c r="D817" i="13" s="1"/>
  <c r="AJ3846" i="12"/>
  <c r="D94" i="13" s="1"/>
  <c r="AJ3177" i="12"/>
  <c r="D763" i="13" s="1"/>
  <c r="AI3343" i="12"/>
  <c r="C597" i="13" s="1"/>
  <c r="AI3280" i="12"/>
  <c r="C660" i="13" s="1"/>
  <c r="AJ3904" i="12"/>
  <c r="D36" i="13" s="1"/>
  <c r="AI3622" i="12"/>
  <c r="C318" i="13" s="1"/>
  <c r="AJ2905" i="12"/>
  <c r="D1035" i="13" s="1"/>
  <c r="AI3348" i="12"/>
  <c r="C592" i="13" s="1"/>
  <c r="AJ3761" i="12"/>
  <c r="D179" i="13" s="1"/>
  <c r="AI3879" i="12"/>
  <c r="C61" i="13" s="1"/>
  <c r="AJ3301" i="12"/>
  <c r="D639" i="13" s="1"/>
  <c r="AJ3835" i="12"/>
  <c r="D105" i="13" s="1"/>
  <c r="AJ3573" i="12"/>
  <c r="D367" i="13" s="1"/>
  <c r="AJ2383" i="12"/>
  <c r="D1557" i="13" s="1"/>
  <c r="AJ3815" i="12"/>
  <c r="D125" i="13" s="1"/>
  <c r="AI3739" i="12"/>
  <c r="C201" i="13" s="1"/>
  <c r="AJ3729" i="12"/>
  <c r="D211" i="13" s="1"/>
  <c r="AI3167" i="12"/>
  <c r="C773" i="13" s="1"/>
  <c r="AI3096" i="12"/>
  <c r="C844" i="13" s="1"/>
  <c r="AJ3365" i="12"/>
  <c r="D575" i="13" s="1"/>
  <c r="AI3561" i="12"/>
  <c r="C379" i="13" s="1"/>
  <c r="AJ3530" i="12"/>
  <c r="D410" i="13" s="1"/>
  <c r="AJ3903" i="12"/>
  <c r="D37" i="13" s="1"/>
  <c r="AI3672" i="12"/>
  <c r="C268" i="13" s="1"/>
  <c r="AJ3461" i="12"/>
  <c r="D479" i="13" s="1"/>
  <c r="AI2686" i="12"/>
  <c r="C1254" i="13" s="1"/>
  <c r="AJ3493" i="12"/>
  <c r="D447" i="13" s="1"/>
  <c r="AJ3539" i="12"/>
  <c r="D401" i="13" s="1"/>
  <c r="AI3902" i="12"/>
  <c r="C38" i="13" s="1"/>
  <c r="AJ3415" i="12"/>
  <c r="D525" i="13" s="1"/>
  <c r="AJ3927" i="12"/>
  <c r="D13" i="13" s="1"/>
  <c r="AJ3919" i="12"/>
  <c r="D21" i="13" s="1"/>
  <c r="AI3648" i="12"/>
  <c r="C292" i="13" s="1"/>
  <c r="AI3220" i="12"/>
  <c r="C720" i="13" s="1"/>
  <c r="AI3137" i="12"/>
  <c r="C803" i="13" s="1"/>
  <c r="AJ3809" i="12"/>
  <c r="D131" i="13" s="1"/>
  <c r="AJ3039" i="12"/>
  <c r="D901" i="13" s="1"/>
  <c r="AI3204" i="12"/>
  <c r="C736" i="13" s="1"/>
  <c r="AJ3769" i="12"/>
  <c r="D171" i="13" s="1"/>
  <c r="AJ3754" i="12"/>
  <c r="D186" i="13" s="1"/>
  <c r="AI2886" i="12"/>
  <c r="C1054" i="13" s="1"/>
  <c r="AI2390" i="12"/>
  <c r="C1550" i="13" s="1"/>
  <c r="AJ3786" i="12"/>
  <c r="D154" i="13" s="1"/>
  <c r="AI2623" i="12"/>
  <c r="C1317" i="13" s="1"/>
  <c r="AI3288" i="12"/>
  <c r="C652" i="13" s="1"/>
  <c r="AI3522" i="12"/>
  <c r="C418" i="13" s="1"/>
  <c r="AJ2891" i="12"/>
  <c r="D1049" i="13" s="1"/>
  <c r="AI3031" i="12"/>
  <c r="C909" i="13" s="1"/>
  <c r="AJ3928" i="12"/>
  <c r="D12" i="13" s="1"/>
  <c r="AJ3741" i="12"/>
  <c r="D199" i="13" s="1"/>
  <c r="AI3639" i="12"/>
  <c r="C301" i="13" s="1"/>
  <c r="AJ3646" i="12"/>
  <c r="D294" i="13" s="1"/>
  <c r="AI2701" i="12"/>
  <c r="C1239" i="13" s="1"/>
  <c r="AI3402" i="12"/>
  <c r="C538" i="13" s="1"/>
  <c r="AJ3656" i="12"/>
  <c r="D284" i="13" s="1"/>
  <c r="AI3698" i="12"/>
  <c r="C242" i="13" s="1"/>
  <c r="AJ3811" i="12"/>
  <c r="D129" i="13" s="1"/>
  <c r="AJ3617" i="12"/>
  <c r="D323" i="13" s="1"/>
  <c r="AI2797" i="12"/>
  <c r="C1143" i="13" s="1"/>
  <c r="AI3025" i="12"/>
  <c r="C915" i="13" s="1"/>
  <c r="AJ3758" i="12"/>
  <c r="D182" i="13" s="1"/>
  <c r="AI3825" i="12"/>
  <c r="C115" i="13" s="1"/>
  <c r="AJ3867" i="12"/>
  <c r="D73" i="13" s="1"/>
  <c r="AJ3378" i="12"/>
  <c r="D562" i="13" s="1"/>
  <c r="AJ3236" i="12"/>
  <c r="D704" i="13" s="1"/>
  <c r="AJ3778" i="12"/>
  <c r="D162" i="13" s="1"/>
  <c r="AI3655" i="12"/>
  <c r="C285" i="13" s="1"/>
  <c r="AJ3694" i="12"/>
  <c r="D246" i="13" s="1"/>
  <c r="AI2894" i="12"/>
  <c r="C1046" i="13" s="1"/>
  <c r="AJ3341" i="12"/>
  <c r="D599" i="13" s="1"/>
  <c r="AI3049" i="12"/>
  <c r="C891" i="13" s="1"/>
  <c r="AI3246" i="12"/>
  <c r="C694" i="13" s="1"/>
  <c r="AI2552" i="12"/>
  <c r="C1388" i="13" s="1"/>
  <c r="AI2916" i="12"/>
  <c r="C1024" i="13" s="1"/>
  <c r="AI3202" i="12"/>
  <c r="C738" i="13" s="1"/>
  <c r="AI3321" i="12"/>
  <c r="C619" i="13" s="1"/>
  <c r="AI2429" i="12"/>
  <c r="C1511" i="13" s="1"/>
  <c r="AI3436" i="12"/>
  <c r="C504" i="13" s="1"/>
  <c r="AI3819" i="12"/>
  <c r="C121" i="13" s="1"/>
  <c r="AI2066" i="12"/>
  <c r="C1874" i="13" s="1"/>
  <c r="AI3842" i="12"/>
  <c r="C98" i="13" s="1"/>
  <c r="AJ3156" i="12"/>
  <c r="D784" i="13" s="1"/>
  <c r="AJ3468" i="12"/>
  <c r="D472" i="13" s="1"/>
  <c r="AI3812" i="12"/>
  <c r="C128" i="13" s="1"/>
  <c r="AI3884" i="12"/>
  <c r="C56" i="13" s="1"/>
  <c r="AJ3478" i="12"/>
  <c r="D462" i="13" s="1"/>
  <c r="AI3370" i="12"/>
  <c r="C570" i="13" s="1"/>
  <c r="AJ3293" i="12"/>
  <c r="D647" i="13" s="1"/>
  <c r="AJ2358" i="12"/>
  <c r="D1582" i="13" s="1"/>
  <c r="AJ3690" i="12"/>
  <c r="D250" i="13" s="1"/>
  <c r="AI3818" i="12"/>
  <c r="C122" i="13" s="1"/>
  <c r="AJ3252" i="12"/>
  <c r="D688" i="13" s="1"/>
  <c r="AI3480" i="12"/>
  <c r="C460" i="13" s="1"/>
  <c r="AI3772" i="12"/>
  <c r="C168" i="13" s="1"/>
  <c r="AI3612" i="12"/>
  <c r="C328" i="13" s="1"/>
  <c r="AJ3649" i="12"/>
  <c r="D291" i="13" s="1"/>
  <c r="AI3642" i="12"/>
  <c r="C298" i="13" s="1"/>
  <c r="AJ3722" i="12"/>
  <c r="D218" i="13" s="1"/>
  <c r="AI2394" i="12"/>
  <c r="C1546" i="13" s="1"/>
  <c r="AJ3139" i="12"/>
  <c r="D801" i="13" s="1"/>
  <c r="AJ3603" i="12"/>
  <c r="D337" i="13" s="1"/>
  <c r="AI3746" i="12"/>
  <c r="C194" i="13" s="1"/>
  <c r="AI2687" i="12"/>
  <c r="C1253" i="13" s="1"/>
  <c r="AI2851" i="12"/>
  <c r="C1089" i="13" s="1"/>
  <c r="AI3735" i="12"/>
  <c r="C205" i="13" s="1"/>
  <c r="AJ3750" i="12"/>
  <c r="D190" i="13" s="1"/>
  <c r="AJ3344" i="12"/>
  <c r="D596" i="13" s="1"/>
  <c r="AI3178" i="12"/>
  <c r="C762" i="13" s="1"/>
  <c r="AJ3104" i="12"/>
  <c r="D836" i="13" s="1"/>
  <c r="AJ2350" i="12"/>
  <c r="D1590" i="13" s="1"/>
  <c r="AI3805" i="12"/>
  <c r="C135" i="13" s="1"/>
  <c r="AJ3860" i="12"/>
  <c r="D80" i="13" s="1"/>
  <c r="AJ3670" i="12"/>
  <c r="D270" i="13" s="1"/>
  <c r="AI3564" i="12"/>
  <c r="C376" i="13" s="1"/>
  <c r="AI3885" i="12"/>
  <c r="C55" i="13" s="1"/>
  <c r="AI3823" i="12"/>
  <c r="C117" i="13" s="1"/>
  <c r="AI3086" i="12"/>
  <c r="C854" i="13" s="1"/>
  <c r="AI3066" i="12"/>
  <c r="C874" i="13" s="1"/>
  <c r="AI3093" i="12"/>
  <c r="C847" i="13" s="1"/>
  <c r="AI3821" i="12"/>
  <c r="C119" i="13" s="1"/>
  <c r="AI2818" i="12"/>
  <c r="C1122" i="13" s="1"/>
  <c r="AI3533" i="12"/>
  <c r="C407" i="13" s="1"/>
  <c r="AJ3707" i="12"/>
  <c r="D233" i="13" s="1"/>
  <c r="AI3583" i="12"/>
  <c r="C357" i="13" s="1"/>
  <c r="AI3914" i="12"/>
  <c r="C26" i="13" s="1"/>
  <c r="AI3229" i="12"/>
  <c r="C711" i="13" s="1"/>
  <c r="AI3548" i="12"/>
  <c r="C392" i="13" s="1"/>
  <c r="AI3129" i="12"/>
  <c r="C811" i="13" s="1"/>
  <c r="AJ3497" i="12"/>
  <c r="D443" i="13" s="1"/>
  <c r="AI3214" i="12"/>
  <c r="C726" i="13" s="1"/>
  <c r="AI3589" i="12"/>
  <c r="C351" i="13" s="1"/>
  <c r="AI3679" i="12"/>
  <c r="C261" i="13" s="1"/>
  <c r="AJ3762" i="12"/>
  <c r="D178" i="13" s="1"/>
  <c r="AJ3711" i="12"/>
  <c r="D229" i="13" s="1"/>
  <c r="AI3455" i="12"/>
  <c r="C485" i="13" s="1"/>
  <c r="AJ2716" i="12"/>
  <c r="D1224" i="13" s="1"/>
  <c r="AI2343" i="12"/>
  <c r="C1597" i="13" s="1"/>
  <c r="AI3555" i="12"/>
  <c r="C385" i="13" s="1"/>
  <c r="AI3771" i="12"/>
  <c r="C169" i="13" s="1"/>
  <c r="AJ3667" i="12"/>
  <c r="D273" i="13" s="1"/>
  <c r="AI3848" i="12"/>
  <c r="C92" i="13" s="1"/>
  <c r="AI2852" i="12"/>
  <c r="C1088" i="13" s="1"/>
  <c r="AJ3653" i="12"/>
  <c r="D287" i="13" s="1"/>
  <c r="AI3346" i="12"/>
  <c r="C594" i="13" s="1"/>
  <c r="AI3412" i="12"/>
  <c r="C528" i="13" s="1"/>
  <c r="AJ3689" i="12"/>
  <c r="D251" i="13" s="1"/>
  <c r="AJ3908" i="12"/>
  <c r="D32" i="13" s="1"/>
  <c r="AJ2673" i="12"/>
  <c r="D1267" i="13" s="1"/>
  <c r="AI3854" i="12"/>
  <c r="C86" i="13" s="1"/>
  <c r="AJ3546" i="12"/>
  <c r="D394" i="13" s="1"/>
  <c r="AI2142" i="12"/>
  <c r="C1798" i="13" s="1"/>
  <c r="AJ3186" i="12"/>
  <c r="D754" i="13" s="1"/>
  <c r="AI3314" i="12"/>
  <c r="C626" i="13" s="1"/>
  <c r="AI2737" i="12"/>
  <c r="C1203" i="13" s="1"/>
  <c r="AJ3774" i="12"/>
  <c r="D166" i="13" s="1"/>
  <c r="AI3277" i="12"/>
  <c r="C663" i="13" s="1"/>
  <c r="AJ2459" i="12"/>
  <c r="D1481" i="13" s="1"/>
  <c r="AJ3857" i="12"/>
  <c r="D83" i="13" s="1"/>
  <c r="AJ2352" i="12"/>
  <c r="D1588" i="13" s="1"/>
  <c r="AI3693" i="12"/>
  <c r="C247" i="13" s="1"/>
  <c r="AJ3930" i="12"/>
  <c r="D10" i="13" s="1"/>
  <c r="AJ3472" i="12"/>
  <c r="D468" i="13" s="1"/>
  <c r="AJ3834" i="12"/>
  <c r="D106" i="13" s="1"/>
  <c r="AI3645" i="12"/>
  <c r="C295" i="13" s="1"/>
  <c r="AI3716" i="12"/>
  <c r="C224" i="13" s="1"/>
  <c r="AI3057" i="12"/>
  <c r="C883" i="13" s="1"/>
  <c r="AJ3733" i="12"/>
  <c r="D207" i="13" s="1"/>
  <c r="AI3529" i="12"/>
  <c r="C411" i="13" s="1"/>
  <c r="AJ3484" i="12"/>
  <c r="D456" i="13" s="1"/>
  <c r="AI3911" i="12"/>
  <c r="C29" i="13" s="1"/>
  <c r="AI3559" i="12"/>
  <c r="C381" i="13" s="1"/>
  <c r="AJ2233" i="12"/>
  <c r="D1707" i="13" s="1"/>
  <c r="AJ3660" i="12"/>
  <c r="D280" i="13" s="1"/>
  <c r="AI3660" i="12"/>
  <c r="C280" i="13" s="1"/>
  <c r="AJ3780" i="12"/>
  <c r="D160" i="13" s="1"/>
  <c r="AI3780" i="12"/>
  <c r="C160" i="13" s="1"/>
  <c r="AI2724" i="12"/>
  <c r="C1216" i="13" s="1"/>
  <c r="AJ2724" i="12"/>
  <c r="D1216" i="13" s="1"/>
  <c r="AI3335" i="12"/>
  <c r="C605" i="13" s="1"/>
  <c r="AJ3335" i="12"/>
  <c r="D605" i="13" s="1"/>
  <c r="AI2809" i="12"/>
  <c r="C1131" i="13" s="1"/>
  <c r="AJ2809" i="12"/>
  <c r="D1131" i="13" s="1"/>
  <c r="AI2908" i="12"/>
  <c r="C1032" i="13" s="1"/>
  <c r="AJ2908" i="12"/>
  <c r="D1032" i="13" s="1"/>
  <c r="AJ2888" i="12"/>
  <c r="D1052" i="13" s="1"/>
  <c r="AI2888" i="12"/>
  <c r="C1052" i="13" s="1"/>
  <c r="AJ3794" i="12"/>
  <c r="D146" i="13" s="1"/>
  <c r="AI3794" i="12"/>
  <c r="C146" i="13" s="1"/>
  <c r="AJ3829" i="12"/>
  <c r="D111" i="13" s="1"/>
  <c r="AI3829" i="12"/>
  <c r="C111" i="13" s="1"/>
  <c r="AI3709" i="12"/>
  <c r="C231" i="13" s="1"/>
  <c r="AJ3709" i="12"/>
  <c r="D231" i="13" s="1"/>
  <c r="AI3308" i="12"/>
  <c r="C632" i="13" s="1"/>
  <c r="AJ3308" i="12"/>
  <c r="D632" i="13" s="1"/>
  <c r="AI3841" i="12"/>
  <c r="C99" i="13" s="1"/>
  <c r="AJ3841" i="12"/>
  <c r="D99" i="13" s="1"/>
  <c r="AI3592" i="12"/>
  <c r="C348" i="13" s="1"/>
  <c r="AJ3592" i="12"/>
  <c r="D348" i="13" s="1"/>
  <c r="AI3215" i="12"/>
  <c r="C725" i="13" s="1"/>
  <c r="AJ3215" i="12"/>
  <c r="D725" i="13" s="1"/>
  <c r="AJ3372" i="12"/>
  <c r="D568" i="13" s="1"/>
  <c r="AI3372" i="12"/>
  <c r="C568" i="13" s="1"/>
  <c r="AI3513" i="12"/>
  <c r="C427" i="13" s="1"/>
  <c r="AJ3513" i="12"/>
  <c r="D427" i="13" s="1"/>
  <c r="AJ3147" i="12"/>
  <c r="D793" i="13" s="1"/>
  <c r="AI3147" i="12"/>
  <c r="C793" i="13" s="1"/>
  <c r="AJ3476" i="12"/>
  <c r="D464" i="13" s="1"/>
  <c r="AI3476" i="12"/>
  <c r="C464" i="13" s="1"/>
  <c r="AJ3920" i="12"/>
  <c r="D20" i="13" s="1"/>
  <c r="AI3920" i="12"/>
  <c r="C20" i="13" s="1"/>
  <c r="AI3787" i="12"/>
  <c r="C153" i="13" s="1"/>
  <c r="AJ3787" i="12"/>
  <c r="D153" i="13" s="1"/>
  <c r="AI3519" i="12"/>
  <c r="C421" i="13" s="1"/>
  <c r="AJ3519" i="12"/>
  <c r="D421" i="13" s="1"/>
  <c r="AI3909" i="12"/>
  <c r="C31" i="13" s="1"/>
  <c r="AJ3909" i="12"/>
  <c r="D31" i="13" s="1"/>
  <c r="AI3571" i="12"/>
  <c r="C369" i="13" s="1"/>
  <c r="AJ3571" i="12"/>
  <c r="D369" i="13" s="1"/>
  <c r="AJ3079" i="12"/>
  <c r="D861" i="13" s="1"/>
  <c r="AI3079" i="12"/>
  <c r="C861" i="13" s="1"/>
  <c r="AJ3882" i="12"/>
  <c r="D58" i="13" s="1"/>
  <c r="AI3882" i="12"/>
  <c r="C58" i="13" s="1"/>
  <c r="AI3407" i="12"/>
  <c r="C533" i="13" s="1"/>
  <c r="AJ3407" i="12"/>
  <c r="D533" i="13" s="1"/>
  <c r="AJ3586" i="12"/>
  <c r="D354" i="13" s="1"/>
  <c r="AI3586" i="12"/>
  <c r="C354" i="13" s="1"/>
  <c r="AI3278" i="12"/>
  <c r="C662" i="13" s="1"/>
  <c r="AJ3278" i="12"/>
  <c r="D662" i="13" s="1"/>
  <c r="AI3449" i="12"/>
  <c r="C491" i="13" s="1"/>
  <c r="AJ3449" i="12"/>
  <c r="D491" i="13" s="1"/>
  <c r="AJ3931" i="12"/>
  <c r="D9" i="13" s="1"/>
  <c r="AI3931" i="12"/>
  <c r="C9" i="13" s="1"/>
  <c r="AJ2769" i="12"/>
  <c r="D1171" i="13" s="1"/>
  <c r="AI2769" i="12"/>
  <c r="C1171" i="13" s="1"/>
  <c r="AI3669" i="12"/>
  <c r="C271" i="13" s="1"/>
  <c r="AJ3669" i="12"/>
  <c r="D271" i="13" s="1"/>
  <c r="AI2726" i="12"/>
  <c r="C1214" i="13" s="1"/>
  <c r="AJ2726" i="12"/>
  <c r="D1214" i="13" s="1"/>
  <c r="AJ3505" i="12"/>
  <c r="D435" i="13" s="1"/>
  <c r="AI3505" i="12"/>
  <c r="C435" i="13" s="1"/>
  <c r="AI3005" i="12"/>
  <c r="C935" i="13" s="1"/>
  <c r="AJ3005" i="12"/>
  <c r="D935" i="13" s="1"/>
  <c r="AI3748" i="12"/>
  <c r="C192" i="13" s="1"/>
  <c r="AJ3748" i="12"/>
  <c r="D192" i="13" s="1"/>
  <c r="AI3422" i="12"/>
  <c r="C518" i="13" s="1"/>
  <c r="AJ3422" i="12"/>
  <c r="D518" i="13" s="1"/>
  <c r="AI3044" i="12"/>
  <c r="C896" i="13" s="1"/>
  <c r="AJ3044" i="12"/>
  <c r="D896" i="13" s="1"/>
  <c r="AI3221" i="12"/>
  <c r="C719" i="13" s="1"/>
  <c r="AJ3221" i="12"/>
  <c r="D719" i="13" s="1"/>
  <c r="AI3574" i="12"/>
  <c r="C366" i="13" s="1"/>
  <c r="AJ3574" i="12"/>
  <c r="D366" i="13" s="1"/>
  <c r="AJ3500" i="12"/>
  <c r="D440" i="13" s="1"/>
  <c r="AI3500" i="12"/>
  <c r="C440" i="13" s="1"/>
  <c r="AI3634" i="12"/>
  <c r="C306" i="13" s="1"/>
  <c r="AJ3634" i="12"/>
  <c r="D306" i="13" s="1"/>
  <c r="AJ3862" i="12"/>
  <c r="D78" i="13" s="1"/>
  <c r="AI3862" i="12"/>
  <c r="C78" i="13" s="1"/>
  <c r="AI2704" i="12"/>
  <c r="C1236" i="13" s="1"/>
  <c r="AJ2704" i="12"/>
  <c r="D1236" i="13" s="1"/>
  <c r="AJ3136" i="12"/>
  <c r="D804" i="13" s="1"/>
  <c r="AI3136" i="12"/>
  <c r="C804" i="13" s="1"/>
  <c r="AI2911" i="12"/>
  <c r="C1029" i="13" s="1"/>
  <c r="AJ2911" i="12"/>
  <c r="D1029" i="13" s="1"/>
  <c r="AI2727" i="12"/>
  <c r="C1213" i="13" s="1"/>
  <c r="AJ2727" i="12"/>
  <c r="D1213" i="13" s="1"/>
  <c r="AJ3691" i="12"/>
  <c r="D249" i="13" s="1"/>
  <c r="AI3691" i="12"/>
  <c r="C249" i="13" s="1"/>
  <c r="AI3751" i="12"/>
  <c r="C189" i="13" s="1"/>
  <c r="AJ3751" i="12"/>
  <c r="D189" i="13" s="1"/>
  <c r="AI3753" i="12"/>
  <c r="C187" i="13" s="1"/>
  <c r="AJ3753" i="12"/>
  <c r="D187" i="13" s="1"/>
  <c r="AI3499" i="12"/>
  <c r="C441" i="13" s="1"/>
  <c r="AJ3499" i="12"/>
  <c r="D441" i="13" s="1"/>
  <c r="AI3084" i="12"/>
  <c r="C856" i="13" s="1"/>
  <c r="AJ3084" i="12"/>
  <c r="D856" i="13" s="1"/>
  <c r="AJ2644" i="12"/>
  <c r="D1296" i="13" s="1"/>
  <c r="AI2644" i="12"/>
  <c r="C1296" i="13" s="1"/>
  <c r="AJ3665" i="12"/>
  <c r="D275" i="13" s="1"/>
  <c r="AI3665" i="12"/>
  <c r="C275" i="13" s="1"/>
  <c r="AI3813" i="12"/>
  <c r="C127" i="13" s="1"/>
  <c r="AJ3813" i="12"/>
  <c r="D127" i="13" s="1"/>
  <c r="AJ3686" i="12"/>
  <c r="D254" i="13" s="1"/>
  <c r="AI3686" i="12"/>
  <c r="C254" i="13" s="1"/>
  <c r="AJ3752" i="12"/>
  <c r="D188" i="13" s="1"/>
  <c r="AI3752" i="12"/>
  <c r="C188" i="13" s="1"/>
  <c r="AI2288" i="12"/>
  <c r="C1652" i="13" s="1"/>
  <c r="AJ2288" i="12"/>
  <c r="D1652" i="13" s="1"/>
  <c r="AI3253" i="12"/>
  <c r="C687" i="13" s="1"/>
  <c r="AJ3253" i="12"/>
  <c r="D687" i="13" s="1"/>
  <c r="AJ2395" i="12"/>
  <c r="D1545" i="13" s="1"/>
  <c r="AI2395" i="12"/>
  <c r="C1545" i="13" s="1"/>
  <c r="AJ3828" i="12"/>
  <c r="D112" i="13" s="1"/>
  <c r="AI3828" i="12"/>
  <c r="C112" i="13" s="1"/>
  <c r="AJ3181" i="12"/>
  <c r="D759" i="13" s="1"/>
  <c r="AI3181" i="12"/>
  <c r="C759" i="13" s="1"/>
  <c r="AJ2981" i="12"/>
  <c r="D959" i="13" s="1"/>
  <c r="AI2981" i="12"/>
  <c r="C959" i="13" s="1"/>
  <c r="AJ3063" i="12"/>
  <c r="D877" i="13" s="1"/>
  <c r="AI3063" i="12"/>
  <c r="C877" i="13" s="1"/>
  <c r="AI3782" i="12"/>
  <c r="C158" i="13" s="1"/>
  <c r="AJ3782" i="12"/>
  <c r="D158" i="13" s="1"/>
  <c r="AJ3516" i="12"/>
  <c r="D424" i="13" s="1"/>
  <c r="AI3516" i="12"/>
  <c r="C424" i="13" s="1"/>
  <c r="AJ3411" i="12"/>
  <c r="D529" i="13" s="1"/>
  <c r="AI3411" i="12"/>
  <c r="C529" i="13" s="1"/>
  <c r="AJ3773" i="12"/>
  <c r="D167" i="13" s="1"/>
  <c r="AI3773" i="12"/>
  <c r="C167" i="13" s="1"/>
  <c r="AJ3387" i="12"/>
  <c r="D553" i="13" s="1"/>
  <c r="AI3387" i="12"/>
  <c r="C553" i="13" s="1"/>
  <c r="AI2776" i="12"/>
  <c r="C1164" i="13" s="1"/>
  <c r="AJ2776" i="12"/>
  <c r="D1164" i="13" s="1"/>
  <c r="AI3917" i="12"/>
  <c r="C23" i="13" s="1"/>
  <c r="AJ3917" i="12"/>
  <c r="D23" i="13" s="1"/>
  <c r="AJ3864" i="12"/>
  <c r="D76" i="13" s="1"/>
  <c r="AI3864" i="12"/>
  <c r="C76" i="13" s="1"/>
  <c r="AI3072" i="12"/>
  <c r="C868" i="13" s="1"/>
  <c r="AJ3072" i="12"/>
  <c r="D868" i="13" s="1"/>
  <c r="AI2578" i="12"/>
  <c r="C1362" i="13" s="1"/>
  <c r="AJ2578" i="12"/>
  <c r="D1362" i="13" s="1"/>
  <c r="AI3369" i="12"/>
  <c r="C571" i="13" s="1"/>
  <c r="AJ3369" i="12"/>
  <c r="D571" i="13" s="1"/>
  <c r="AI3240" i="12"/>
  <c r="C700" i="13" s="1"/>
  <c r="AJ3240" i="12"/>
  <c r="D700" i="13" s="1"/>
  <c r="AJ2723" i="12"/>
  <c r="D1217" i="13" s="1"/>
  <c r="AI2723" i="12"/>
  <c r="C1217" i="13" s="1"/>
  <c r="AJ3514" i="12"/>
  <c r="D426" i="13" s="1"/>
  <c r="AI3514" i="12"/>
  <c r="C426" i="13" s="1"/>
  <c r="AI3361" i="12"/>
  <c r="C579" i="13" s="1"/>
  <c r="AJ3361" i="12"/>
  <c r="D579" i="13" s="1"/>
  <c r="AJ3899" i="12"/>
  <c r="D41" i="13" s="1"/>
  <c r="AI3899" i="12"/>
  <c r="C41" i="13" s="1"/>
  <c r="AJ2824" i="12"/>
  <c r="D1116" i="13" s="1"/>
  <c r="AI2824" i="12"/>
  <c r="C1116" i="13" s="1"/>
  <c r="AJ3683" i="12"/>
  <c r="D257" i="13" s="1"/>
  <c r="AI3683" i="12"/>
  <c r="C257" i="13" s="1"/>
  <c r="AI3149" i="12"/>
  <c r="C791" i="13" s="1"/>
  <c r="AJ3149" i="12"/>
  <c r="D791" i="13" s="1"/>
  <c r="AI3176" i="12"/>
  <c r="C764" i="13" s="1"/>
  <c r="AJ3176" i="12"/>
  <c r="D764" i="13" s="1"/>
  <c r="AJ3228" i="12"/>
  <c r="D712" i="13" s="1"/>
  <c r="AI3228" i="12"/>
  <c r="C712" i="13" s="1"/>
  <c r="AI2975" i="12"/>
  <c r="C965" i="13" s="1"/>
  <c r="AJ2975" i="12"/>
  <c r="D965" i="13" s="1"/>
  <c r="AI3099" i="12"/>
  <c r="C841" i="13" s="1"/>
  <c r="AJ3099" i="12"/>
  <c r="D841" i="13" s="1"/>
  <c r="AI2793" i="12"/>
  <c r="C1147" i="13" s="1"/>
  <c r="AJ2793" i="12"/>
  <c r="D1147" i="13" s="1"/>
  <c r="AI3465" i="12"/>
  <c r="C475" i="13" s="1"/>
  <c r="AJ3465" i="12"/>
  <c r="D475" i="13" s="1"/>
  <c r="AI3469" i="12"/>
  <c r="C471" i="13" s="1"/>
  <c r="AJ3469" i="12"/>
  <c r="D471" i="13" s="1"/>
  <c r="AJ3027" i="12"/>
  <c r="D913" i="13" s="1"/>
  <c r="AI3027" i="12"/>
  <c r="C913" i="13" s="1"/>
  <c r="AI3897" i="12"/>
  <c r="C43" i="13" s="1"/>
  <c r="AJ3897" i="12"/>
  <c r="D43" i="13" s="1"/>
  <c r="AJ3366" i="12"/>
  <c r="D574" i="13" s="1"/>
  <c r="AI3366" i="12"/>
  <c r="C574" i="13" s="1"/>
  <c r="AI3318" i="12"/>
  <c r="C622" i="13" s="1"/>
  <c r="AJ3318" i="12"/>
  <c r="D622" i="13" s="1"/>
  <c r="AI3489" i="12"/>
  <c r="C451" i="13" s="1"/>
  <c r="AJ3489" i="12"/>
  <c r="D451" i="13" s="1"/>
  <c r="AI2304" i="12"/>
  <c r="C1636" i="13" s="1"/>
  <c r="AJ2304" i="12"/>
  <c r="D1636" i="13" s="1"/>
  <c r="AI2977" i="12"/>
  <c r="C963" i="13" s="1"/>
  <c r="AJ2977" i="12"/>
  <c r="D963" i="13" s="1"/>
  <c r="AI3275" i="12"/>
  <c r="C665" i="13" s="1"/>
  <c r="AJ3275" i="12"/>
  <c r="D665" i="13" s="1"/>
  <c r="AJ3326" i="12"/>
  <c r="D614" i="13" s="1"/>
  <c r="AI3326" i="12"/>
  <c r="C614" i="13" s="1"/>
  <c r="AJ3732" i="12"/>
  <c r="D208" i="13" s="1"/>
  <c r="AI3732" i="12"/>
  <c r="C208" i="13" s="1"/>
  <c r="AJ3901" i="12"/>
  <c r="D39" i="13" s="1"/>
  <c r="AI3901" i="12"/>
  <c r="C39" i="13" s="1"/>
  <c r="AI3282" i="12"/>
  <c r="C658" i="13" s="1"/>
  <c r="AJ3282" i="12"/>
  <c r="D658" i="13" s="1"/>
  <c r="AJ3675" i="12"/>
  <c r="D265" i="13" s="1"/>
  <c r="AI3675" i="12"/>
  <c r="C265" i="13" s="1"/>
  <c r="AI3187" i="12"/>
  <c r="C753" i="13" s="1"/>
  <c r="AJ3187" i="12"/>
  <c r="D753" i="13" s="1"/>
  <c r="AI2730" i="12"/>
  <c r="C1210" i="13" s="1"/>
  <c r="AJ2730" i="12"/>
  <c r="D1210" i="13" s="1"/>
  <c r="AI3631" i="12"/>
  <c r="C309" i="13" s="1"/>
  <c r="AJ3631" i="12"/>
  <c r="D309" i="13" s="1"/>
  <c r="AI3853" i="12"/>
  <c r="C87" i="13" s="1"/>
  <c r="AJ3853" i="12"/>
  <c r="D87" i="13" s="1"/>
  <c r="AI3678" i="12"/>
  <c r="C262" i="13" s="1"/>
  <c r="AJ3678" i="12"/>
  <c r="D262" i="13" s="1"/>
  <c r="AI3632" i="12"/>
  <c r="C308" i="13" s="1"/>
  <c r="AJ3632" i="12"/>
  <c r="D308" i="13" s="1"/>
  <c r="AI2995" i="12"/>
  <c r="C945" i="13" s="1"/>
  <c r="AJ2995" i="12"/>
  <c r="D945" i="13" s="1"/>
  <c r="AI3907" i="12"/>
  <c r="C33" i="13" s="1"/>
  <c r="AJ3907" i="12"/>
  <c r="D33" i="13" s="1"/>
  <c r="AJ2901" i="12"/>
  <c r="D1039" i="13" s="1"/>
  <c r="AI2901" i="12"/>
  <c r="C1039" i="13" s="1"/>
  <c r="AI2590" i="12"/>
  <c r="C1350" i="13" s="1"/>
  <c r="AJ2590" i="12"/>
  <c r="D1350" i="13" s="1"/>
  <c r="AI3742" i="12"/>
  <c r="C198" i="13" s="1"/>
  <c r="AJ3742" i="12"/>
  <c r="D198" i="13" s="1"/>
  <c r="AI3557" i="12"/>
  <c r="C383" i="13" s="1"/>
  <c r="AJ3557" i="12"/>
  <c r="D383" i="13" s="1"/>
  <c r="AJ2728" i="12"/>
  <c r="D1212" i="13" s="1"/>
  <c r="AI2728" i="12"/>
  <c r="C1212" i="13" s="1"/>
  <c r="AJ2986" i="12"/>
  <c r="D954" i="13" s="1"/>
  <c r="AI2986" i="12"/>
  <c r="C954" i="13" s="1"/>
  <c r="AJ3445" i="12"/>
  <c r="D495" i="13" s="1"/>
  <c r="AI3445" i="12"/>
  <c r="C495" i="13" s="1"/>
  <c r="AI3565" i="12"/>
  <c r="C375" i="13" s="1"/>
  <c r="AJ3565" i="12"/>
  <c r="D375" i="13" s="1"/>
  <c r="AJ2976" i="12"/>
  <c r="D964" i="13" s="1"/>
  <c r="AI2976" i="12"/>
  <c r="C964" i="13" s="1"/>
  <c r="AJ2931" i="12"/>
  <c r="D1009" i="13" s="1"/>
  <c r="AI2931" i="12"/>
  <c r="C1009" i="13" s="1"/>
  <c r="AI3759" i="12"/>
  <c r="C181" i="13" s="1"/>
  <c r="AJ3759" i="12"/>
  <c r="D181" i="13" s="1"/>
  <c r="AJ3636" i="12"/>
  <c r="D304" i="13" s="1"/>
  <c r="AI3636" i="12"/>
  <c r="C304" i="13" s="1"/>
  <c r="AI3440" i="12"/>
  <c r="C500" i="13" s="1"/>
  <c r="AJ3440" i="12"/>
  <c r="D500" i="13" s="1"/>
  <c r="AJ3466" i="12"/>
  <c r="D474" i="13" s="1"/>
  <c r="AI3466" i="12"/>
  <c r="C474" i="13" s="1"/>
  <c r="AJ2263" i="12"/>
  <c r="D1677" i="13" s="1"/>
  <c r="AI2263" i="12"/>
  <c r="C1677" i="13" s="1"/>
  <c r="AI3152" i="12"/>
  <c r="C788" i="13" s="1"/>
  <c r="AJ3152" i="12"/>
  <c r="D788" i="13" s="1"/>
  <c r="AI3235" i="12"/>
  <c r="C705" i="13" s="1"/>
  <c r="AJ3235" i="12"/>
  <c r="D705" i="13" s="1"/>
  <c r="AJ3261" i="12"/>
  <c r="D679" i="13" s="1"/>
  <c r="AI3261" i="12"/>
  <c r="C679" i="13" s="1"/>
  <c r="AI3827" i="12"/>
  <c r="C113" i="13" s="1"/>
  <c r="AJ3827" i="12"/>
  <c r="D113" i="13" s="1"/>
  <c r="AJ3604" i="12"/>
  <c r="D336" i="13" s="1"/>
  <c r="AI3604" i="12"/>
  <c r="C336" i="13" s="1"/>
  <c r="AI3257" i="12"/>
  <c r="C683" i="13" s="1"/>
  <c r="AJ3257" i="12"/>
  <c r="D683" i="13" s="1"/>
  <c r="AI3688" i="12"/>
  <c r="C252" i="13" s="1"/>
  <c r="AJ3688" i="12"/>
  <c r="D252" i="13" s="1"/>
  <c r="AI3810" i="12"/>
  <c r="C130" i="13" s="1"/>
  <c r="AJ3810" i="12"/>
  <c r="D130" i="13" s="1"/>
  <c r="AI3400" i="12"/>
  <c r="C540" i="13" s="1"/>
  <c r="AJ3400" i="12"/>
  <c r="D540" i="13" s="1"/>
  <c r="AJ3327" i="12"/>
  <c r="D613" i="13" s="1"/>
  <c r="AI3327" i="12"/>
  <c r="C613" i="13" s="1"/>
  <c r="AI3910" i="12"/>
  <c r="C30" i="13" s="1"/>
  <c r="AJ3910" i="12"/>
  <c r="D30" i="13" s="1"/>
  <c r="AI3924" i="12"/>
  <c r="C16" i="13" s="1"/>
  <c r="AJ3924" i="12"/>
  <c r="D16" i="13" s="1"/>
  <c r="AJ3865" i="12"/>
  <c r="D75" i="13" s="1"/>
  <c r="AI3865" i="12"/>
  <c r="C75" i="13" s="1"/>
  <c r="AI2969" i="12"/>
  <c r="C971" i="13" s="1"/>
  <c r="AJ2969" i="12"/>
  <c r="D971" i="13" s="1"/>
  <c r="AJ3856" i="12"/>
  <c r="D84" i="13" s="1"/>
  <c r="AI3856" i="12"/>
  <c r="C84" i="13" s="1"/>
  <c r="AI2887" i="12"/>
  <c r="C1053" i="13" s="1"/>
  <c r="AJ2887" i="12"/>
  <c r="D1053" i="13" s="1"/>
  <c r="AI3708" i="12"/>
  <c r="C232" i="13" s="1"/>
  <c r="AJ3708" i="12"/>
  <c r="D232" i="13" s="1"/>
  <c r="AI3878" i="12"/>
  <c r="C62" i="13" s="1"/>
  <c r="AJ3878" i="12"/>
  <c r="D62" i="13" s="1"/>
  <c r="AJ2954" i="12"/>
  <c r="D986" i="13" s="1"/>
  <c r="AI2954" i="12"/>
  <c r="C986" i="13" s="1"/>
  <c r="AI3527" i="12"/>
  <c r="C413" i="13" s="1"/>
  <c r="AJ3527" i="12"/>
  <c r="D413" i="13" s="1"/>
  <c r="AI3026" i="12"/>
  <c r="C914" i="13" s="1"/>
  <c r="AJ3026" i="12"/>
  <c r="D914" i="13" s="1"/>
  <c r="AJ3764" i="12"/>
  <c r="D176" i="13" s="1"/>
  <c r="AI3764" i="12"/>
  <c r="C176" i="13" s="1"/>
  <c r="AI3427" i="12"/>
  <c r="C513" i="13" s="1"/>
  <c r="AJ3427" i="12"/>
  <c r="D513" i="13" s="1"/>
  <c r="AJ3776" i="12"/>
  <c r="D164" i="13" s="1"/>
  <c r="AI3776" i="12"/>
  <c r="C164" i="13" s="1"/>
  <c r="AI3509" i="12"/>
  <c r="C431" i="13" s="1"/>
  <c r="AJ3509" i="12"/>
  <c r="D431" i="13" s="1"/>
  <c r="AI3503" i="12"/>
  <c r="C437" i="13" s="1"/>
  <c r="AJ3503" i="12"/>
  <c r="D437" i="13" s="1"/>
  <c r="AI3674" i="12"/>
  <c r="C266" i="13" s="1"/>
  <c r="AJ3674" i="12"/>
  <c r="D266" i="13" s="1"/>
  <c r="AI3611" i="12"/>
  <c r="C329" i="13" s="1"/>
  <c r="AJ3611" i="12"/>
  <c r="D329" i="13" s="1"/>
  <c r="AI3643" i="12"/>
  <c r="C297" i="13" s="1"/>
  <c r="AJ3643" i="12"/>
  <c r="D297" i="13" s="1"/>
  <c r="AJ3140" i="12"/>
  <c r="D800" i="13" s="1"/>
  <c r="AI3140" i="12"/>
  <c r="C800" i="13" s="1"/>
  <c r="AJ3296" i="12"/>
  <c r="D644" i="13" s="1"/>
  <c r="AI3296" i="12"/>
  <c r="C644" i="13" s="1"/>
  <c r="AJ3549" i="12"/>
  <c r="D391" i="13" s="1"/>
  <c r="AI3549" i="12"/>
  <c r="C391" i="13" s="1"/>
  <c r="AJ2941" i="12"/>
  <c r="D999" i="13" s="1"/>
  <c r="AI2941" i="12"/>
  <c r="C999" i="13" s="1"/>
  <c r="AJ3443" i="12"/>
  <c r="D497" i="13" s="1"/>
  <c r="AI3443" i="12"/>
  <c r="C497" i="13" s="1"/>
  <c r="AI3792" i="12"/>
  <c r="C148" i="13" s="1"/>
  <c r="AJ3792" i="12"/>
  <c r="D148" i="13" s="1"/>
  <c r="AI3871" i="12"/>
  <c r="C69" i="13" s="1"/>
  <c r="AJ3871" i="12"/>
  <c r="D69" i="13" s="1"/>
  <c r="AI3237" i="12"/>
  <c r="C703" i="13" s="1"/>
  <c r="AJ3237" i="12"/>
  <c r="D703" i="13" s="1"/>
  <c r="AI3934" i="12"/>
  <c r="C6" i="13" s="1"/>
  <c r="AJ3934" i="12"/>
  <c r="D6" i="13" s="1"/>
  <c r="AJ2471" i="12"/>
  <c r="D1469" i="13" s="1"/>
  <c r="AI2471" i="12"/>
  <c r="C1469" i="13" s="1"/>
  <c r="AJ3873" i="12"/>
  <c r="D67" i="13" s="1"/>
  <c r="AI3873" i="12"/>
  <c r="C67" i="13" s="1"/>
  <c r="AJ3713" i="12"/>
  <c r="D227" i="13" s="1"/>
  <c r="AI3713" i="12"/>
  <c r="C227" i="13" s="1"/>
  <c r="AJ3697" i="12"/>
  <c r="D243" i="13" s="1"/>
  <c r="AI3697" i="12"/>
  <c r="C243" i="13" s="1"/>
  <c r="AJ2186" i="12"/>
  <c r="D1754" i="13" s="1"/>
  <c r="AI2186" i="12"/>
  <c r="C1754" i="13" s="1"/>
  <c r="AI3474" i="12"/>
  <c r="C466" i="13" s="1"/>
  <c r="AJ3474" i="12"/>
  <c r="D466" i="13" s="1"/>
  <c r="AI2442" i="12"/>
  <c r="C1498" i="13" s="1"/>
  <c r="AJ2442" i="12"/>
  <c r="D1498" i="13" s="1"/>
  <c r="AI3470" i="12"/>
  <c r="C470" i="13" s="1"/>
  <c r="AJ3470" i="12"/>
  <c r="D470" i="13" s="1"/>
  <c r="AJ3859" i="12"/>
  <c r="D81" i="13" s="1"/>
  <c r="AI3859" i="12"/>
  <c r="C81" i="13" s="1"/>
  <c r="AI3135" i="12"/>
  <c r="C805" i="13" s="1"/>
  <c r="AJ3135" i="12"/>
  <c r="D805" i="13" s="1"/>
  <c r="AJ3585" i="12"/>
  <c r="D355" i="13" s="1"/>
  <c r="AI3585" i="12"/>
  <c r="C355" i="13" s="1"/>
  <c r="AI3512" i="12"/>
  <c r="C428" i="13" s="1"/>
  <c r="AJ3512" i="12"/>
  <c r="D428" i="13" s="1"/>
  <c r="AI3281" i="12"/>
  <c r="C659" i="13" s="1"/>
  <c r="AJ3281" i="12"/>
  <c r="D659" i="13" s="1"/>
  <c r="AI3492" i="12"/>
  <c r="C448" i="13" s="1"/>
  <c r="AJ3492" i="12"/>
  <c r="D448" i="13" s="1"/>
  <c r="AJ3640" i="12"/>
  <c r="D300" i="13" s="1"/>
  <c r="AI3640" i="12"/>
  <c r="C300" i="13" s="1"/>
  <c r="AI3515" i="12"/>
  <c r="C425" i="13" s="1"/>
  <c r="AJ3515" i="12"/>
  <c r="D425" i="13" s="1"/>
  <c r="AJ2367" i="12"/>
  <c r="D1573" i="13" s="1"/>
  <c r="AI2367" i="12"/>
  <c r="C1573" i="13" s="1"/>
  <c r="AJ3336" i="12"/>
  <c r="D604" i="13" s="1"/>
  <c r="AI3336" i="12"/>
  <c r="C604" i="13" s="1"/>
  <c r="AJ3824" i="12"/>
  <c r="D116" i="13" s="1"/>
  <c r="AI3824" i="12"/>
  <c r="C116" i="13" s="1"/>
  <c r="AI3317" i="12"/>
  <c r="C623" i="13" s="1"/>
  <c r="AJ3317" i="12"/>
  <c r="D623" i="13" s="1"/>
  <c r="AI3685" i="12"/>
  <c r="C255" i="13" s="1"/>
  <c r="AJ3685" i="12"/>
  <c r="D255" i="13" s="1"/>
  <c r="AI2883" i="12"/>
  <c r="C1057" i="13" s="1"/>
  <c r="AJ2883" i="12"/>
  <c r="D1057" i="13" s="1"/>
  <c r="AI3249" i="12"/>
  <c r="C691" i="13" s="1"/>
  <c r="AJ3249" i="12"/>
  <c r="D691" i="13" s="1"/>
  <c r="AJ3736" i="12"/>
  <c r="D204" i="13" s="1"/>
  <c r="AI3736" i="12"/>
  <c r="C204" i="13" s="1"/>
  <c r="AJ3543" i="12"/>
  <c r="D397" i="13" s="1"/>
  <c r="AI3543" i="12"/>
  <c r="C397" i="13" s="1"/>
  <c r="AI3141" i="12"/>
  <c r="C799" i="13" s="1"/>
  <c r="AJ3141" i="12"/>
  <c r="D799" i="13" s="1"/>
  <c r="AI3428" i="12"/>
  <c r="C512" i="13" s="1"/>
  <c r="AJ3428" i="12"/>
  <c r="D512" i="13" s="1"/>
  <c r="AJ3460" i="12"/>
  <c r="D480" i="13" s="1"/>
  <c r="AI3460" i="12"/>
  <c r="C480" i="13" s="1"/>
  <c r="AI3244" i="12"/>
  <c r="C696" i="13" s="1"/>
  <c r="AJ3244" i="12"/>
  <c r="D696" i="13" s="1"/>
  <c r="AJ3396" i="12"/>
  <c r="D544" i="13" s="1"/>
  <c r="AI3396" i="12"/>
  <c r="C544" i="13" s="1"/>
  <c r="AJ3330" i="12"/>
  <c r="D610" i="13" s="1"/>
  <c r="AI3330" i="12"/>
  <c r="C610" i="13" s="1"/>
  <c r="AJ2660" i="12"/>
  <c r="D1280" i="13" s="1"/>
  <c r="AI2660" i="12"/>
  <c r="C1280" i="13" s="1"/>
  <c r="AJ3437" i="12"/>
  <c r="D503" i="13" s="1"/>
  <c r="AI3437" i="12"/>
  <c r="C503" i="13" s="1"/>
  <c r="AI3184" i="12"/>
  <c r="C756" i="13" s="1"/>
  <c r="AJ3184" i="12"/>
  <c r="D756" i="13" s="1"/>
  <c r="AI3406" i="12"/>
  <c r="C534" i="13" s="1"/>
  <c r="AJ3406" i="12"/>
  <c r="D534" i="13" s="1"/>
  <c r="AI3148" i="12"/>
  <c r="C792" i="13" s="1"/>
  <c r="AJ3148" i="12"/>
  <c r="D792" i="13" s="1"/>
  <c r="AJ2393" i="12"/>
  <c r="D1547" i="13" s="1"/>
  <c r="AI2393" i="12"/>
  <c r="C1547" i="13" s="1"/>
  <c r="AJ3540" i="12"/>
  <c r="D400" i="13" s="1"/>
  <c r="AI3540" i="12"/>
  <c r="C400" i="13" s="1"/>
  <c r="AI3397" i="12"/>
  <c r="C543" i="13" s="1"/>
  <c r="AJ3397" i="12"/>
  <c r="D543" i="13" s="1"/>
  <c r="AI3905" i="12"/>
  <c r="C35" i="13" s="1"/>
  <c r="AJ3905" i="12"/>
  <c r="D35" i="13" s="1"/>
  <c r="AI3918" i="12"/>
  <c r="C22" i="13" s="1"/>
  <c r="AJ3918" i="12"/>
  <c r="D22" i="13" s="1"/>
  <c r="AJ3174" i="12"/>
  <c r="D766" i="13" s="1"/>
  <c r="AI3174" i="12"/>
  <c r="C766" i="13" s="1"/>
  <c r="AI2389" i="12"/>
  <c r="C1551" i="13" s="1"/>
  <c r="AJ2389" i="12"/>
  <c r="D1551" i="13" s="1"/>
  <c r="AJ3510" i="12"/>
  <c r="D430" i="13" s="1"/>
  <c r="AI3510" i="12"/>
  <c r="C430" i="13" s="1"/>
  <c r="AI2766" i="12"/>
  <c r="C1174" i="13" s="1"/>
  <c r="AJ2766" i="12"/>
  <c r="D1174" i="13" s="1"/>
  <c r="AI3234" i="12"/>
  <c r="C706" i="13" s="1"/>
  <c r="AJ3234" i="12"/>
  <c r="D706" i="13" s="1"/>
  <c r="AJ3621" i="12"/>
  <c r="D319" i="13" s="1"/>
  <c r="AI3621" i="12"/>
  <c r="C319" i="13" s="1"/>
  <c r="AI3448" i="12"/>
  <c r="C492" i="13" s="1"/>
  <c r="AJ3448" i="12"/>
  <c r="D492" i="13" s="1"/>
  <c r="AJ3285" i="12"/>
  <c r="D655" i="13" s="1"/>
  <c r="AI3285" i="12"/>
  <c r="C655" i="13" s="1"/>
  <c r="AJ3442" i="12"/>
  <c r="D498" i="13" s="1"/>
  <c r="AI3442" i="12"/>
  <c r="C498" i="13" s="1"/>
  <c r="AI2055" i="12"/>
  <c r="C1885" i="13" s="1"/>
  <c r="AJ2055" i="12"/>
  <c r="D1885" i="13" s="1"/>
  <c r="AI3160" i="12"/>
  <c r="C780" i="13" s="1"/>
  <c r="AJ3160" i="12"/>
  <c r="D780" i="13" s="1"/>
  <c r="AI3225" i="12"/>
  <c r="C715" i="13" s="1"/>
  <c r="AJ3225" i="12"/>
  <c r="D715" i="13" s="1"/>
  <c r="AJ3226" i="12"/>
  <c r="D714" i="13" s="1"/>
  <c r="AI3226" i="12"/>
  <c r="C714" i="13" s="1"/>
  <c r="AI3855" i="12"/>
  <c r="C85" i="13" s="1"/>
  <c r="AJ3855" i="12"/>
  <c r="D85" i="13" s="1"/>
  <c r="AI3504" i="12"/>
  <c r="C436" i="13" s="1"/>
  <c r="AJ3504" i="12"/>
  <c r="D436" i="13" s="1"/>
  <c r="AI2542" i="12"/>
  <c r="C1398" i="13" s="1"/>
  <c r="AJ2542" i="12"/>
  <c r="D1398" i="13" s="1"/>
  <c r="AJ2636" i="12"/>
  <c r="D1304" i="13" s="1"/>
  <c r="AI2636" i="12"/>
  <c r="C1304" i="13" s="1"/>
  <c r="AJ3700" i="12"/>
  <c r="D240" i="13" s="1"/>
  <c r="AI3700" i="12"/>
  <c r="C240" i="13" s="1"/>
  <c r="AJ3710" i="12"/>
  <c r="D230" i="13" s="1"/>
  <c r="AI3710" i="12"/>
  <c r="C230" i="13" s="1"/>
  <c r="AJ3644" i="12"/>
  <c r="D296" i="13" s="1"/>
  <c r="AI3644" i="12"/>
  <c r="C296" i="13" s="1"/>
  <c r="AJ3775" i="12"/>
  <c r="D165" i="13" s="1"/>
  <c r="AI3775" i="12"/>
  <c r="C165" i="13" s="1"/>
  <c r="AJ3624" i="12"/>
  <c r="D316" i="13" s="1"/>
  <c r="AI3624" i="12"/>
  <c r="C316" i="13" s="1"/>
  <c r="AI3838" i="12"/>
  <c r="C102" i="13" s="1"/>
  <c r="AJ3838" i="12"/>
  <c r="D102" i="13" s="1"/>
  <c r="AJ3192" i="12"/>
  <c r="D748" i="13" s="1"/>
  <c r="AI3192" i="12"/>
  <c r="C748" i="13" s="1"/>
  <c r="AI3659" i="12"/>
  <c r="C281" i="13" s="1"/>
  <c r="AJ3659" i="12"/>
  <c r="D281" i="13" s="1"/>
  <c r="AI3657" i="12"/>
  <c r="C283" i="13" s="1"/>
  <c r="AJ3657" i="12"/>
  <c r="D283" i="13" s="1"/>
  <c r="AI3749" i="12"/>
  <c r="C191" i="13" s="1"/>
  <c r="AJ3749" i="12"/>
  <c r="D191" i="13" s="1"/>
  <c r="AI3248" i="12"/>
  <c r="C692" i="13" s="1"/>
  <c r="AJ3248" i="12"/>
  <c r="D692" i="13" s="1"/>
  <c r="AJ3872" i="12"/>
  <c r="D68" i="13" s="1"/>
  <c r="AI3872" i="12"/>
  <c r="C68" i="13" s="1"/>
  <c r="AI3743" i="12"/>
  <c r="C197" i="13" s="1"/>
  <c r="AJ3743" i="12"/>
  <c r="D197" i="13" s="1"/>
  <c r="AJ3820" i="12"/>
  <c r="D120" i="13" s="1"/>
  <c r="AI3820" i="12"/>
  <c r="C120" i="13" s="1"/>
  <c r="AI2088" i="12"/>
  <c r="C1852" i="13" s="1"/>
  <c r="AJ2088" i="12"/>
  <c r="D1852" i="13" s="1"/>
  <c r="AI3768" i="12"/>
  <c r="C172" i="13" s="1"/>
  <c r="AJ3768" i="12"/>
  <c r="D172" i="13" s="1"/>
  <c r="AI3161" i="12"/>
  <c r="C779" i="13" s="1"/>
  <c r="AJ3161" i="12"/>
  <c r="D779" i="13" s="1"/>
  <c r="AI3876" i="12"/>
  <c r="C64" i="13" s="1"/>
  <c r="AJ3876" i="12"/>
  <c r="D64" i="13" s="1"/>
  <c r="AI3602" i="12"/>
  <c r="C338" i="13" s="1"/>
  <c r="AJ3602" i="12"/>
  <c r="D338" i="13" s="1"/>
  <c r="AJ3473" i="12"/>
  <c r="D467" i="13" s="1"/>
  <c r="AI3473" i="12"/>
  <c r="C467" i="13" s="1"/>
  <c r="AI2745" i="12"/>
  <c r="C1195" i="13" s="1"/>
  <c r="AJ2745" i="12"/>
  <c r="D1195" i="13" s="1"/>
  <c r="AI3333" i="12"/>
  <c r="C607" i="13" s="1"/>
  <c r="AJ3333" i="12"/>
  <c r="D607" i="13" s="1"/>
  <c r="AI3222" i="12"/>
  <c r="C718" i="13" s="1"/>
  <c r="AJ3222" i="12"/>
  <c r="D718" i="13" s="1"/>
  <c r="AI2217" i="12"/>
  <c r="C1723" i="13" s="1"/>
  <c r="AJ2217" i="12"/>
  <c r="D1723" i="13" s="1"/>
  <c r="AI3471" i="12"/>
  <c r="C469" i="13" s="1"/>
  <c r="AJ3471" i="12"/>
  <c r="D469" i="13" s="1"/>
  <c r="AJ3538" i="12"/>
  <c r="D402" i="13" s="1"/>
  <c r="AI3538" i="12"/>
  <c r="C402" i="13" s="1"/>
  <c r="AI3521" i="12"/>
  <c r="C419" i="13" s="1"/>
  <c r="AJ3521" i="12"/>
  <c r="D419" i="13" s="1"/>
  <c r="AJ3789" i="12"/>
  <c r="D151" i="13" s="1"/>
  <c r="AI3789" i="12"/>
  <c r="C151" i="13" s="1"/>
  <c r="AJ3320" i="12"/>
  <c r="D620" i="13" s="1"/>
  <c r="AI3320" i="12"/>
  <c r="C620" i="13" s="1"/>
  <c r="AJ3390" i="12"/>
  <c r="D550" i="13" s="1"/>
  <c r="AI3390" i="12"/>
  <c r="C550" i="13" s="1"/>
  <c r="AI3438" i="12"/>
  <c r="C502" i="13" s="1"/>
  <c r="AJ3438" i="12"/>
  <c r="D502" i="13" s="1"/>
  <c r="AI3630" i="12"/>
  <c r="C310" i="13" s="1"/>
  <c r="AJ3630" i="12"/>
  <c r="D310" i="13" s="1"/>
  <c r="AI2149" i="12"/>
  <c r="C1791" i="13" s="1"/>
  <c r="AJ2149" i="12"/>
  <c r="D1791" i="13" s="1"/>
  <c r="AI3661" i="12"/>
  <c r="C279" i="13" s="1"/>
  <c r="AJ3661" i="12"/>
  <c r="D279" i="13" s="1"/>
  <c r="AI3270" i="12"/>
  <c r="C670" i="13" s="1"/>
  <c r="AJ3270" i="12"/>
  <c r="D670" i="13" s="1"/>
  <c r="AI2924" i="12"/>
  <c r="C1016" i="13" s="1"/>
  <c r="AJ2924" i="12"/>
  <c r="D1016" i="13" s="1"/>
  <c r="AJ3804" i="12"/>
  <c r="D136" i="13" s="1"/>
  <c r="AI3804" i="12"/>
  <c r="C136" i="13" s="1"/>
  <c r="AI2407" i="12"/>
  <c r="C1533" i="13" s="1"/>
  <c r="AJ2407" i="12"/>
  <c r="D1533" i="13" s="1"/>
  <c r="AJ3626" i="12"/>
  <c r="D314" i="13" s="1"/>
  <c r="AI3626" i="12"/>
  <c r="C314" i="13" s="1"/>
  <c r="AI3684" i="12"/>
  <c r="C256" i="13" s="1"/>
  <c r="AJ3684" i="12"/>
  <c r="D256" i="13" s="1"/>
  <c r="AJ3868" i="12"/>
  <c r="D72" i="13" s="1"/>
  <c r="AI3868" i="12"/>
  <c r="C72" i="13" s="1"/>
  <c r="AI3414" i="12"/>
  <c r="C526" i="13" s="1"/>
  <c r="AJ3414" i="12"/>
  <c r="D526" i="13" s="1"/>
  <c r="AJ3423" i="12"/>
  <c r="D517" i="13" s="1"/>
  <c r="AI3423" i="12"/>
  <c r="C517" i="13" s="1"/>
  <c r="AI3756" i="12"/>
  <c r="C184" i="13" s="1"/>
  <c r="AJ3756" i="12"/>
  <c r="D184" i="13" s="1"/>
  <c r="AI3312" i="12"/>
  <c r="C628" i="13" s="1"/>
  <c r="AJ3312" i="12"/>
  <c r="D628" i="13" s="1"/>
  <c r="AI3898" i="12"/>
  <c r="C42" i="13" s="1"/>
  <c r="AJ3898" i="12"/>
  <c r="D42" i="13" s="1"/>
  <c r="AI2884" i="12"/>
  <c r="C1056" i="13" s="1"/>
  <c r="AJ2884" i="12"/>
  <c r="D1056" i="13" s="1"/>
  <c r="AJ2482" i="12"/>
  <c r="D1458" i="13" s="1"/>
  <c r="AI2482" i="12"/>
  <c r="C1458" i="13" s="1"/>
  <c r="AJ3875" i="12"/>
  <c r="D65" i="13" s="1"/>
  <c r="AI3875" i="12"/>
  <c r="C65" i="13" s="1"/>
  <c r="AI2474" i="12"/>
  <c r="C1466" i="13" s="1"/>
  <c r="AJ2474" i="12"/>
  <c r="D1466" i="13" s="1"/>
  <c r="AI2775" i="12"/>
  <c r="C1165" i="13" s="1"/>
  <c r="AJ2775" i="12"/>
  <c r="D1165" i="13" s="1"/>
  <c r="AI3048" i="12"/>
  <c r="C892" i="13" s="1"/>
  <c r="AJ3048" i="12"/>
  <c r="D892" i="13" s="1"/>
  <c r="AJ3870" i="12"/>
  <c r="D70" i="13" s="1"/>
  <c r="AI3870" i="12"/>
  <c r="C70" i="13" s="1"/>
  <c r="AI3570" i="12"/>
  <c r="C370" i="13" s="1"/>
  <c r="AJ3570" i="12"/>
  <c r="D370" i="13" s="1"/>
  <c r="AI3498" i="12"/>
  <c r="C442" i="13" s="1"/>
  <c r="AJ3498" i="12"/>
  <c r="D442" i="13" s="1"/>
  <c r="AJ3528" i="12"/>
  <c r="D412" i="13" s="1"/>
  <c r="AI3528" i="12"/>
  <c r="C412" i="13" s="1"/>
  <c r="AJ3284" i="12"/>
  <c r="D656" i="13" s="1"/>
  <c r="AI3284" i="12"/>
  <c r="C656" i="13" s="1"/>
  <c r="AJ3286" i="12"/>
  <c r="D654" i="13" s="1"/>
  <c r="AI3286" i="12"/>
  <c r="C654" i="13" s="1"/>
  <c r="AI3663" i="12"/>
  <c r="C277" i="13" s="1"/>
  <c r="AJ3663" i="12"/>
  <c r="D277" i="13" s="1"/>
  <c r="AJ3896" i="12"/>
  <c r="D44" i="13" s="1"/>
  <c r="AI3896" i="12"/>
  <c r="C44" i="13" s="1"/>
  <c r="AJ3695" i="12"/>
  <c r="D245" i="13" s="1"/>
  <c r="AI3695" i="12"/>
  <c r="C245" i="13" s="1"/>
  <c r="AJ3287" i="12"/>
  <c r="D653" i="13" s="1"/>
  <c r="AI3287" i="12"/>
  <c r="C653" i="13" s="1"/>
  <c r="AJ3190" i="12"/>
  <c r="D750" i="13" s="1"/>
  <c r="AI3190" i="12"/>
  <c r="C750" i="13" s="1"/>
  <c r="AI2503" i="12"/>
  <c r="C1437" i="13" s="1"/>
  <c r="AJ2503" i="12"/>
  <c r="D1437" i="13" s="1"/>
  <c r="C40" i="12" l="1"/>
  <c r="F129" i="7" s="1"/>
  <c r="C41" i="12"/>
  <c r="F130" i="7" s="1"/>
</calcChain>
</file>

<file path=xl/sharedStrings.xml><?xml version="1.0" encoding="utf-8"?>
<sst xmlns="http://schemas.openxmlformats.org/spreadsheetml/2006/main" count="1091" uniqueCount="689">
  <si>
    <t>Name</t>
  </si>
  <si>
    <t>Remarks</t>
  </si>
  <si>
    <t>AGND</t>
  </si>
  <si>
    <t>Pin</t>
  </si>
  <si>
    <t>Purpose</t>
  </si>
  <si>
    <t>Validation Options</t>
  </si>
  <si>
    <t>Open</t>
  </si>
  <si>
    <t>Connection For Functional Use</t>
  </si>
  <si>
    <t>Comments</t>
  </si>
  <si>
    <t>Power Stage</t>
  </si>
  <si>
    <t>Vin</t>
  </si>
  <si>
    <t>SW</t>
  </si>
  <si>
    <t>GND</t>
  </si>
  <si>
    <t>BOOT</t>
  </si>
  <si>
    <t>Input power to the power stage</t>
  </si>
  <si>
    <t>Thermal Pad</t>
  </si>
  <si>
    <t>Reasoning</t>
  </si>
  <si>
    <t>Sensing and Control</t>
  </si>
  <si>
    <t>Configuration</t>
  </si>
  <si>
    <t>Controller</t>
  </si>
  <si>
    <t>Misc</t>
  </si>
  <si>
    <t>8, 9, 10, 11, 12</t>
  </si>
  <si>
    <t>N/A</t>
  </si>
  <si>
    <t>21, 22, 23, 24, 25</t>
  </si>
  <si>
    <t>Placement or Routing?</t>
  </si>
  <si>
    <t>Routing</t>
  </si>
  <si>
    <t>Placement</t>
  </si>
  <si>
    <t>Have a large solid ground plane for GND</t>
  </si>
  <si>
    <t>Have a large solid ground plane for AGND to minimize impedance of the plane.</t>
  </si>
  <si>
    <t>PGND</t>
  </si>
  <si>
    <t>Cin, Cout, L, IC</t>
  </si>
  <si>
    <t>Place the power components (including input/output capacitors, output inductor, and IC device) on one side of the PCB (solder side). At least one or two inner layers/planes should be inserted, connecting to power ground, in order to shield and isolate the small signal traces from noisy power lines.</t>
  </si>
  <si>
    <t>Ensure to provide GND vias for each decoupling capacitor and make the loop as small as possible</t>
  </si>
  <si>
    <t>If this loop area is large, it can sometimes manifest as ground bounce leading to load regulation issues.</t>
  </si>
  <si>
    <t>It is necessary that the LC resonance of ferrite bead-cap is away from the LC resonance of inductor-Cout. If they resonate at the same frequency then a huge amount of noise can be passed through to the output.</t>
  </si>
  <si>
    <t>This filter cap along with the series resistor helps filter the noise on the RSP, RSN pins. If the resistor use is 0 ohms, then this filter does not have much effect. Having the Cfilt lower than the mentioned equation ensures that the phase shift imposed by the feedback signal by the filter at the control loop cross over frequency is minimal while at the same time maximizing the filtering effect.</t>
  </si>
  <si>
    <t>This resistor helps to break the net – so that during routing the RSP pin is connected to the remote end of the load rather than the Vout at the output of the buck converter. Also this resistor in combination with the capacitor across the RSP-RSN nets can serve as a filter to filter out the high frequency noise on the RS, RSN lines. Please see note on filter capacitor selection.</t>
  </si>
  <si>
    <t>Cin</t>
  </si>
  <si>
    <t>Cout</t>
  </si>
  <si>
    <t>Output filters made of 1uF, 10uF and 100uF capacitors without capacitors between those values often have inter-capacitor resonances that result in noise peaks between the two capacitors internal self-resonance frequencies.</t>
  </si>
  <si>
    <t>Complete</t>
  </si>
  <si>
    <t>Not Applicable</t>
  </si>
  <si>
    <t>Status</t>
  </si>
  <si>
    <t>VDD, BP, VIN, GND, AGND, PGND</t>
  </si>
  <si>
    <t>Power ground pad</t>
  </si>
  <si>
    <t>Design Calculations</t>
  </si>
  <si>
    <t>Parameter</t>
  </si>
  <si>
    <t>Input</t>
  </si>
  <si>
    <t>Recommended</t>
  </si>
  <si>
    <t>Selected Value</t>
  </si>
  <si>
    <t>Calculated with Selected Value</t>
  </si>
  <si>
    <t>Units</t>
  </si>
  <si>
    <t>Description</t>
  </si>
  <si>
    <t>Choose Device</t>
  </si>
  <si>
    <t>Part number</t>
  </si>
  <si>
    <t>Select IC part number</t>
  </si>
  <si>
    <t>Key</t>
  </si>
  <si>
    <t>V</t>
  </si>
  <si>
    <t>User Entered Value</t>
  </si>
  <si>
    <t>Vin_min_IC</t>
  </si>
  <si>
    <t>IC rated minimum input voltage with internal bias</t>
  </si>
  <si>
    <t>Fixed IC Parameter</t>
  </si>
  <si>
    <t>Vin_max_IC</t>
  </si>
  <si>
    <t>IC rated maximum input voltage</t>
  </si>
  <si>
    <t>Calculated Parameter</t>
  </si>
  <si>
    <t>Vref</t>
  </si>
  <si>
    <t>Internal voltage reference</t>
  </si>
  <si>
    <t>Recommended Component Value</t>
  </si>
  <si>
    <t>Io_max_IC</t>
  </si>
  <si>
    <t>A</t>
  </si>
  <si>
    <t>IC rated maximum output current</t>
  </si>
  <si>
    <t>Design Caution</t>
  </si>
  <si>
    <t>Vreg</t>
  </si>
  <si>
    <t>Internal Vreg regulator output voltage</t>
  </si>
  <si>
    <t>Design Warning</t>
  </si>
  <si>
    <t>EN_rise</t>
  </si>
  <si>
    <t>EN rising voltage threshold</t>
  </si>
  <si>
    <t>Calculated component values summary</t>
  </si>
  <si>
    <t>EN_fall</t>
  </si>
  <si>
    <t>Lout</t>
  </si>
  <si>
    <t>µH</t>
  </si>
  <si>
    <t>OCF_response</t>
  </si>
  <si>
    <t>Over current fault response</t>
  </si>
  <si>
    <t>µF</t>
  </si>
  <si>
    <t>OVF_response</t>
  </si>
  <si>
    <t>Over voltage fault response</t>
  </si>
  <si>
    <t>OC_clamp</t>
  </si>
  <si>
    <t>Valley current limit maximum clamp</t>
  </si>
  <si>
    <t>Rfb_b</t>
  </si>
  <si>
    <t>kΩ</t>
  </si>
  <si>
    <t>Rfb_t</t>
  </si>
  <si>
    <t>ton_min_max</t>
  </si>
  <si>
    <t>ns</t>
  </si>
  <si>
    <t>Worst case minimum on-time</t>
  </si>
  <si>
    <t>Cff</t>
  </si>
  <si>
    <t>pF</t>
  </si>
  <si>
    <t>toff_min_max</t>
  </si>
  <si>
    <t>Worst case minimum off-time</t>
  </si>
  <si>
    <t>Css</t>
  </si>
  <si>
    <t>nF</t>
  </si>
  <si>
    <t>Rdson_HS</t>
  </si>
  <si>
    <t>mΩ</t>
  </si>
  <si>
    <t>High-side FET Rdson</t>
  </si>
  <si>
    <t>Cvcc</t>
  </si>
  <si>
    <t>Rdson_LS</t>
  </si>
  <si>
    <t>Low-side FET Rdson</t>
  </si>
  <si>
    <t>Cboot</t>
  </si>
  <si>
    <t>Input System Parameters</t>
  </si>
  <si>
    <t>Rpg</t>
  </si>
  <si>
    <t>Vin_min</t>
  </si>
  <si>
    <t>Minimum input voltage</t>
  </si>
  <si>
    <t>Vin_nom</t>
  </si>
  <si>
    <t>Nominal input voltage</t>
  </si>
  <si>
    <t>Vin_max</t>
  </si>
  <si>
    <t>Maximum input voltage</t>
  </si>
  <si>
    <t>Vout</t>
  </si>
  <si>
    <t>Output voltage</t>
  </si>
  <si>
    <t>Iout</t>
  </si>
  <si>
    <t>Maximum output current</t>
  </si>
  <si>
    <t>Select the Switching Frequency (RT pin)</t>
  </si>
  <si>
    <t>fsw_max_ton</t>
  </si>
  <si>
    <t>kHz</t>
  </si>
  <si>
    <t>Maximum fsw limited by Vin_max and minimum on-time</t>
  </si>
  <si>
    <t>fsw_max_toff</t>
  </si>
  <si>
    <t>Maximum fsw allowed limited by Vin_min and minimum off-time (Depends on inductor DCR and includes 2x multiplier on resistance for margin)</t>
  </si>
  <si>
    <t>fsw_select</t>
  </si>
  <si>
    <t>Select the fsw option (must be between 200 KHz and 1 MHz)</t>
  </si>
  <si>
    <t>Calculated R_rt</t>
  </si>
  <si>
    <t>Recommended RT resistor to AGND</t>
  </si>
  <si>
    <t>R_rt</t>
  </si>
  <si>
    <t>Selected RT resistor value</t>
  </si>
  <si>
    <t>fsw_calculated</t>
  </si>
  <si>
    <t>Switching frequency chosen based on R_rt</t>
  </si>
  <si>
    <t>Choose the Output Inductor (Lout)</t>
  </si>
  <si>
    <t>The inductance is selected based on a p-p ripple current target. Smaller L reduces solution size while larger L reduces AC loss.</t>
  </si>
  <si>
    <t>Kind</t>
  </si>
  <si>
    <t>Target ripple/Iout ratio (typically between 0.2 to 0.4)</t>
  </si>
  <si>
    <t>L_target</t>
  </si>
  <si>
    <t>Target inductor value</t>
  </si>
  <si>
    <t>L_min</t>
  </si>
  <si>
    <t>Minimum recommended inductance (ripple = 50% Iout_max_IC)</t>
  </si>
  <si>
    <t>L_max</t>
  </si>
  <si>
    <t>Maximum recommended inductance (ripple = 10% Iout_max_IC)</t>
  </si>
  <si>
    <t>Selected inductance</t>
  </si>
  <si>
    <t>DCR</t>
  </si>
  <si>
    <t>DC resistance of selected inductor</t>
  </si>
  <si>
    <t>Tol_L</t>
  </si>
  <si>
    <t>Tolerance of inductance for selected inductor</t>
  </si>
  <si>
    <t>Iripple_max</t>
  </si>
  <si>
    <t>Inductor ripple current at Vin_max (includes Tol_L, used for DC ripple calculations)</t>
  </si>
  <si>
    <t>Ipeak</t>
  </si>
  <si>
    <t>Full load peak current at Vin_max</t>
  </si>
  <si>
    <t>Irms</t>
  </si>
  <si>
    <t>Inductor rms current at Vin_max</t>
  </si>
  <si>
    <t>Iripple_min</t>
  </si>
  <si>
    <t>Inductor ripple current at Vin_min (includes Tol_L)</t>
  </si>
  <si>
    <t>Ivalley</t>
  </si>
  <si>
    <t>Full load valley current at Vin_min (used for I_lim calculations)</t>
  </si>
  <si>
    <t>Choose the Output Capacitor (Cout)</t>
  </si>
  <si>
    <t>Io_step</t>
  </si>
  <si>
    <t>Iout load transient step</t>
  </si>
  <si>
    <t>dVo_trans</t>
  </si>
  <si>
    <t>Target Vout overshoot/undershoot after load step</t>
  </si>
  <si>
    <t>dVo_dc</t>
  </si>
  <si>
    <t>Target steady state Vout voltage ripple</t>
  </si>
  <si>
    <t>Cout_ripple</t>
  </si>
  <si>
    <t>Min Cout for DC ripple requirement (ignores ESR)</t>
  </si>
  <si>
    <t>Cout_undershoot</t>
  </si>
  <si>
    <t>Min Cout for undershoot requirement</t>
  </si>
  <si>
    <t>Cout_overshoot</t>
  </si>
  <si>
    <t>Min Cout for overshoot requirement</t>
  </si>
  <si>
    <t>Cout_stability</t>
  </si>
  <si>
    <t>Min Cout for stability (f_LC &lt; fsw/30)</t>
  </si>
  <si>
    <t>Cout_min</t>
  </si>
  <si>
    <t>Recommended min Cout (must include any derating due to DC/AC bias, temp and/or tolerance)</t>
  </si>
  <si>
    <t>Cout_max</t>
  </si>
  <si>
    <t>Max Cout for stability (f_LC &gt; fsw/100) (Exceeding this may be ok but further validation is required)</t>
  </si>
  <si>
    <t>ESR_trans</t>
  </si>
  <si>
    <t>Max ESR to meet load step transient requirement</t>
  </si>
  <si>
    <t>ESR_ripple</t>
  </si>
  <si>
    <t>Max ESR to meet ripple requirement</t>
  </si>
  <si>
    <t>ESR_max</t>
  </si>
  <si>
    <t>Nominal value of single ceramic output capacitor</t>
  </si>
  <si>
    <t>ESR of output single ceramic output capacitor</t>
  </si>
  <si>
    <t>Effective Cout (If red, not enough capacitance. If yellow, there may be too much capacitance for loop stability)</t>
  </si>
  <si>
    <t>ESR</t>
  </si>
  <si>
    <t>Effective ESR</t>
  </si>
  <si>
    <t>Vo_undershoot</t>
  </si>
  <si>
    <t>mV</t>
  </si>
  <si>
    <t>Estimated undershoot</t>
  </si>
  <si>
    <t>Vo_overshoot</t>
  </si>
  <si>
    <t>Estimated overshoot</t>
  </si>
  <si>
    <t>Vo_ripple</t>
  </si>
  <si>
    <t>Estimated capacitive + resistive DC ripple (ignores ESL)</t>
  </si>
  <si>
    <t>f_LC</t>
  </si>
  <si>
    <t>LC resonant frequency 
(if yellow, feedforward cap recommended)</t>
  </si>
  <si>
    <t>f_ESR</t>
  </si>
  <si>
    <t>ESR zero frequency 
(if yellow, ESR zero may affect loop stability)</t>
  </si>
  <si>
    <t>Choose the Input Capacitor (Cin)</t>
  </si>
  <si>
    <t>The input capacitance is deteremind based on the input ripple requirements. Additional bulk input capacitance may be needed for transients. 0.1µF high frequency bypass capacitors are also required.</t>
  </si>
  <si>
    <t>Vi_ripple_rec</t>
  </si>
  <si>
    <t>Recommended DC input voltage ripple (2% min Vin)</t>
  </si>
  <si>
    <t>Vi_ripple_target</t>
  </si>
  <si>
    <t>Target DC input voltage ripple</t>
  </si>
  <si>
    <t>Q_input</t>
  </si>
  <si>
    <t>µC</t>
  </si>
  <si>
    <t>Charge per switching cycle (Vin_min)</t>
  </si>
  <si>
    <t>Cin_min</t>
  </si>
  <si>
    <r>
      <t xml:space="preserve">Minimum input capacitance required </t>
    </r>
    <r>
      <rPr>
        <b/>
        <sz val="11"/>
        <color theme="1"/>
        <rFont val="Arial"/>
        <family val="2"/>
      </rPr>
      <t>(include derating)</t>
    </r>
  </si>
  <si>
    <r>
      <t xml:space="preserve">Effective input ceramic cap used </t>
    </r>
    <r>
      <rPr>
        <b/>
        <sz val="11"/>
        <color theme="1"/>
        <rFont val="Arial"/>
        <family val="2"/>
      </rPr>
      <t>(include derating)</t>
    </r>
  </si>
  <si>
    <t>Vi_ripple</t>
  </si>
  <si>
    <t>Input DC ripple</t>
  </si>
  <si>
    <t>Iin_rms</t>
  </si>
  <si>
    <t>Input RMS current</t>
  </si>
  <si>
    <t>Bottom feedback resistor (1k-20k recommended)</t>
  </si>
  <si>
    <t>Selected bottom feedback resistor</t>
  </si>
  <si>
    <t>Calculated top resistor</t>
  </si>
  <si>
    <t>Selected top resistor</t>
  </si>
  <si>
    <t>Vout_calc</t>
  </si>
  <si>
    <t>Calculated Vout (yellow if not within 1% of target Vout)</t>
  </si>
  <si>
    <t>At least 1 µF required</t>
  </si>
  <si>
    <t>Selected Cbp6</t>
  </si>
  <si>
    <t>Cvbst_rec</t>
  </si>
  <si>
    <t>At least 0.1µF required</t>
  </si>
  <si>
    <t>Cvbst</t>
  </si>
  <si>
    <t>Selected Cboot</t>
  </si>
  <si>
    <t>Rpg_rec</t>
  </si>
  <si>
    <t>1k-100k recommended</t>
  </si>
  <si>
    <t>Selected Rpg</t>
  </si>
  <si>
    <t>Part #</t>
  </si>
  <si>
    <t>VIN_min</t>
  </si>
  <si>
    <t>VIN_max</t>
  </si>
  <si>
    <t>Io,rated</t>
  </si>
  <si>
    <t>Fsw_1</t>
  </si>
  <si>
    <t>Fsw_2</t>
  </si>
  <si>
    <t>Fsw_3</t>
  </si>
  <si>
    <t>OC clamp</t>
  </si>
  <si>
    <t>tonmin</t>
  </si>
  <si>
    <t>OC Fault</t>
  </si>
  <si>
    <t>OV Fault</t>
  </si>
  <si>
    <t>VREG LDO Voltage</t>
  </si>
  <si>
    <t>VIN_min_bias</t>
  </si>
  <si>
    <t>toffmin</t>
  </si>
  <si>
    <t>R_HS</t>
  </si>
  <si>
    <t>R_LS</t>
  </si>
  <si>
    <t>OC gain</t>
  </si>
  <si>
    <t>I_ss</t>
  </si>
  <si>
    <t>FCCM</t>
  </si>
  <si>
    <t>VCC LDO Voltage</t>
  </si>
  <si>
    <t>TPS548620</t>
  </si>
  <si>
    <t>Hiccup</t>
  </si>
  <si>
    <t>Latch Off</t>
  </si>
  <si>
    <t>TPS548A28</t>
  </si>
  <si>
    <t>TPS548A29</t>
  </si>
  <si>
    <t>TPS548B28</t>
  </si>
  <si>
    <t>TPS548B29</t>
  </si>
  <si>
    <t>TPS54J060</t>
  </si>
  <si>
    <t>TPS54J061</t>
  </si>
  <si>
    <t>TPS54JA20</t>
  </si>
  <si>
    <t>TPS54JB20</t>
  </si>
  <si>
    <t>Selected device</t>
  </si>
  <si>
    <t>fsw options</t>
  </si>
  <si>
    <t>LL options</t>
  </si>
  <si>
    <t>FSW(kHz)</t>
  </si>
  <si>
    <t>Mode</t>
  </si>
  <si>
    <r>
      <t>RMODE(k</t>
    </r>
    <r>
      <rPr>
        <sz val="11"/>
        <color theme="1"/>
        <rFont val="Arial"/>
        <family val="2"/>
      </rPr>
      <t>Ω</t>
    </r>
    <r>
      <rPr>
        <sz val="11"/>
        <color theme="1"/>
        <rFont val="Calibri"/>
        <family val="2"/>
      </rPr>
      <t>)</t>
    </r>
  </si>
  <si>
    <t>Connect to AGND</t>
  </si>
  <si>
    <t>DCM</t>
  </si>
  <si>
    <t>Connect to VCC</t>
  </si>
  <si>
    <t>Recommended Component Values from Calculator</t>
  </si>
  <si>
    <t>Component units</t>
  </si>
  <si>
    <t>uF</t>
  </si>
  <si>
    <t>TPS543B20</t>
  </si>
  <si>
    <t>TPS543C20</t>
  </si>
  <si>
    <t>TPS543C20A</t>
  </si>
  <si>
    <t>Fsw</t>
  </si>
  <si>
    <t>SS Time</t>
  </si>
  <si>
    <t>OPEN</t>
  </si>
  <si>
    <t>Cramp</t>
  </si>
  <si>
    <t>body_brake_sel</t>
  </si>
  <si>
    <t>api_threshold_sel</t>
  </si>
  <si>
    <t>api_mode_sel</t>
  </si>
  <si>
    <t>res values</t>
  </si>
  <si>
    <t>search column</t>
  </si>
  <si>
    <t>API Threshold</t>
  </si>
  <si>
    <t>BB Threshold</t>
  </si>
  <si>
    <t>Select the Asynchronous Pulse Injection (API) mode (On/Off)</t>
  </si>
  <si>
    <t>R_mode</t>
  </si>
  <si>
    <t>Recommended R_mode resistor value</t>
  </si>
  <si>
    <t>API setting</t>
  </si>
  <si>
    <t>BB setting</t>
  </si>
  <si>
    <t>Enabled</t>
  </si>
  <si>
    <t>Disabled</t>
  </si>
  <si>
    <t>Select the Mode (Mode pin) (Reference table to the right for possible modes)</t>
  </si>
  <si>
    <t>Select the Soft-Start time (SS pin)</t>
  </si>
  <si>
    <t>soft_start_sel</t>
  </si>
  <si>
    <t>ms</t>
  </si>
  <si>
    <t>Select the Soft Start time</t>
  </si>
  <si>
    <t>R_ss</t>
  </si>
  <si>
    <t>R_ss_rec</t>
  </si>
  <si>
    <t>soft_start</t>
  </si>
  <si>
    <t>Select the Ramp Capacitor (RAMP pin)</t>
  </si>
  <si>
    <t>C_ramp_sel</t>
  </si>
  <si>
    <t>R_ramp_rec</t>
  </si>
  <si>
    <t>R_ramp</t>
  </si>
  <si>
    <t>C_ramp</t>
  </si>
  <si>
    <t>Ramp capacitance chosen based on R_ramp</t>
  </si>
  <si>
    <t>Chosen R_mode</t>
  </si>
  <si>
    <t>R_mode_rec</t>
  </si>
  <si>
    <t>api_mode</t>
  </si>
  <si>
    <t>body_brake</t>
  </si>
  <si>
    <t>api_threshold</t>
  </si>
  <si>
    <t>Chosen R_ss</t>
  </si>
  <si>
    <t>API mode chosen based on R_mode</t>
  </si>
  <si>
    <t>Body Brake mode chosen based on R_mode</t>
  </si>
  <si>
    <t>Recommended R_ss resistor value</t>
  </si>
  <si>
    <t>Soft Start time chosen based on R_ss</t>
  </si>
  <si>
    <t>Select the API threshold voltage (must be set to N/A if API is set to Off)</t>
  </si>
  <si>
    <t>Select the Body Brake mode (On/Off) (must be set to disabled unless API is enabled)</t>
  </si>
  <si>
    <t>N_Cout_electro</t>
  </si>
  <si>
    <t>Cout_derate_electro</t>
  </si>
  <si>
    <t>Cout_nom_ceramic</t>
  </si>
  <si>
    <t>Cout_nom_electro</t>
  </si>
  <si>
    <t>ESR__nom_electro</t>
  </si>
  <si>
    <t>ESR_nom_ceramic</t>
  </si>
  <si>
    <t>N_Cout_ceramic</t>
  </si>
  <si>
    <t>Cout_derate_ceramic</t>
  </si>
  <si>
    <t>Nominal value of single electrolytic output capacitor</t>
  </si>
  <si>
    <t>ESR of output single electrolytic output capacitor</t>
  </si>
  <si>
    <t>Number of electrolytic output capacitors</t>
  </si>
  <si>
    <t>Remaining electrolytic output capacitance after derating due to DC/AC bias, temp and/or tolerance</t>
  </si>
  <si>
    <t>Remaining ceramic output capacitance after derating due to DC/AC bias, temp and/or tolerance</t>
  </si>
  <si>
    <t>Number of ceramic output capacitors</t>
  </si>
  <si>
    <t>H Gain</t>
  </si>
  <si>
    <t>H_Gain</t>
  </si>
  <si>
    <t>Vout to FB ratio</t>
  </si>
  <si>
    <t>Duty_cycle</t>
  </si>
  <si>
    <t>Ratio of the feedback resistor divider</t>
  </si>
  <si>
    <t>Duty cycle based on Vin and Vout</t>
  </si>
  <si>
    <t>Ctop</t>
  </si>
  <si>
    <t>C_top</t>
  </si>
  <si>
    <t>Selected C_top value, enter 0 if unused</t>
  </si>
  <si>
    <t>F_cramp</t>
  </si>
  <si>
    <t>F_ctop</t>
  </si>
  <si>
    <t>Hz</t>
  </si>
  <si>
    <t>Calculated C_ramp zero</t>
  </si>
  <si>
    <t>Calculated C_top zero</t>
  </si>
  <si>
    <t>LC Pole</t>
  </si>
  <si>
    <t>LC_Pole</t>
  </si>
  <si>
    <t>ESR_Pole</t>
  </si>
  <si>
    <t>RL_Cout_Pole</t>
  </si>
  <si>
    <t>Note: just click on E6 then Sort (under "Data" tab) Largest to Smallest</t>
  </si>
  <si>
    <t>Converter Gain</t>
  </si>
  <si>
    <t>Converter Phase</t>
  </si>
  <si>
    <t>Frequency</t>
  </si>
  <si>
    <t>User Parameters:</t>
  </si>
  <si>
    <t>Unit</t>
  </si>
  <si>
    <t>L</t>
  </si>
  <si>
    <t>uH</t>
  </si>
  <si>
    <t>Ohm</t>
  </si>
  <si>
    <t>RL</t>
  </si>
  <si>
    <t>Rtop</t>
  </si>
  <si>
    <t>Kohm</t>
  </si>
  <si>
    <t>Rbot</t>
  </si>
  <si>
    <t>KOhm</t>
  </si>
  <si>
    <t>Ccomp1</t>
  </si>
  <si>
    <t>Ccomp2</t>
  </si>
  <si>
    <t>Rcomp1</t>
  </si>
  <si>
    <t>Pole/Zero Calculation</t>
  </si>
  <si>
    <t>ESR Zero</t>
  </si>
  <si>
    <t>Controller Parameters:</t>
  </si>
  <si>
    <t>Current Sense Gain--Ri</t>
  </si>
  <si>
    <t>V/A</t>
  </si>
  <si>
    <t>Gm Error Amplifier Gain</t>
  </si>
  <si>
    <t>uA/V</t>
  </si>
  <si>
    <t>Modulator Gain Calculation</t>
  </si>
  <si>
    <t>Compensation Slope Amplitude--Ve</t>
  </si>
  <si>
    <t>Valley Current Slope Amplitude--Sf/Fsw</t>
  </si>
  <si>
    <t>Modulator Gain--Fm</t>
  </si>
  <si>
    <t>No Unit</t>
  </si>
  <si>
    <t>He Sampling Equation</t>
  </si>
  <si>
    <t>Qz</t>
  </si>
  <si>
    <t>Wn</t>
  </si>
  <si>
    <t>He(s)</t>
  </si>
  <si>
    <t>He(s) = 1+s/(wn*Qz)+s^2/(wn^2)</t>
  </si>
  <si>
    <t>Zo(s) = (RL+ESR*RL*C*s)/(1+C*s*(ESR+RL))</t>
  </si>
  <si>
    <t>ZL(s) =DCR + s*L</t>
  </si>
  <si>
    <t>Zin(s) = ZL(s) + Zo(s)</t>
  </si>
  <si>
    <t>TF_d_IL_op (s) = Vin/Zin(s)</t>
  </si>
  <si>
    <t>TF_IL_cl(s)=FM*He(s)*Ri*TF_d_IL_op(s)</t>
  </si>
  <si>
    <t>TF_d_Vo_op(s) = TF_d_IL_op(s)*Zo(s)</t>
  </si>
  <si>
    <t>TF_Vc_Vo_cl(s) = FM*TF_Vo_op(s)/(1+TF_IL_cl(s))</t>
  </si>
  <si>
    <t>Comp (s) = (Rcomp*Ccomp1*s+1)/[(Ccomp1+Comp2)*s*(Rcomp*(Ccomp1*Ccomp2)*s/(Comp1+Comp2)+1)]</t>
  </si>
  <si>
    <t>TF_VL_no_CL(s)=(Rbot/(Rbot+Rtop))*Gm*Comp(s)*FM*TF_d_Vo_op(s)</t>
  </si>
  <si>
    <t>Con_LG(s) = TF_VL_no_CL(s)/(1+TF_IL_cl(s)</t>
  </si>
  <si>
    <t>Frequency Range</t>
  </si>
  <si>
    <t>Zo(s)</t>
  </si>
  <si>
    <t>Inductor impedance</t>
  </si>
  <si>
    <t>Input impedance</t>
  </si>
  <si>
    <t>Open loop duty to inductor TF</t>
  </si>
  <si>
    <t xml:space="preserve">Current loop </t>
  </si>
  <si>
    <t>Gain of Current Loop</t>
  </si>
  <si>
    <t>Phase of Current loop</t>
  </si>
  <si>
    <t>Open Loop duty to output TF</t>
  </si>
  <si>
    <t>Control to Output TF with Current Loop close</t>
  </si>
  <si>
    <t>Gain TF_Vc_Vo_cl(s)</t>
  </si>
  <si>
    <t>Phase TF_Vc_Vo_cl(s)</t>
  </si>
  <si>
    <t>Compensation Network</t>
  </si>
  <si>
    <t>Voltage Loop no Current Loop</t>
  </si>
  <si>
    <t>Gain Voltage Loop No Current Loop</t>
  </si>
  <si>
    <t>Phase Voltage Loop No Current Loop</t>
  </si>
  <si>
    <t>Converter Loop TF</t>
  </si>
  <si>
    <t>Legend</t>
  </si>
  <si>
    <t>Note: See the guidelines on row 46 below</t>
  </si>
  <si>
    <t>User Input</t>
  </si>
  <si>
    <t>Calculation</t>
  </si>
  <si>
    <t>Pin-Strap Resistor Selection</t>
  </si>
  <si>
    <t>Pin-Strap Resistor</t>
  </si>
  <si>
    <t>Input Voltage</t>
  </si>
  <si>
    <t>Output Voltage</t>
  </si>
  <si>
    <t>Output Current</t>
  </si>
  <si>
    <t>Output Load Step Size</t>
  </si>
  <si>
    <t>Istep</t>
  </si>
  <si>
    <t>Average Over-Current Limit</t>
  </si>
  <si>
    <t>Iocp</t>
  </si>
  <si>
    <r>
      <t>R</t>
    </r>
    <r>
      <rPr>
        <vertAlign val="subscript"/>
        <sz val="12"/>
        <color theme="1"/>
        <rFont val="Calibri"/>
        <family val="2"/>
        <scheme val="minor"/>
      </rPr>
      <t>ILIM</t>
    </r>
  </si>
  <si>
    <t>K</t>
  </si>
  <si>
    <t>Reference Voltage for output resistor divider network</t>
  </si>
  <si>
    <r>
      <t>R</t>
    </r>
    <r>
      <rPr>
        <vertAlign val="subscript"/>
        <sz val="12"/>
        <color theme="1"/>
        <rFont val="Calibri"/>
        <family val="2"/>
        <scheme val="minor"/>
      </rPr>
      <t>VSEL</t>
    </r>
  </si>
  <si>
    <t xml:space="preserve">Inductor </t>
  </si>
  <si>
    <t xml:space="preserve">Inductor DCR </t>
  </si>
  <si>
    <t>mOhm</t>
  </si>
  <si>
    <t>Switching Frequency</t>
  </si>
  <si>
    <r>
      <t>R</t>
    </r>
    <r>
      <rPr>
        <vertAlign val="subscript"/>
        <sz val="12"/>
        <color theme="1"/>
        <rFont val="Calibri"/>
        <family val="2"/>
        <scheme val="minor"/>
      </rPr>
      <t>T</t>
    </r>
  </si>
  <si>
    <t>Output Capacitior  POSCAP/SP</t>
  </si>
  <si>
    <t>Cout_Poscap</t>
  </si>
  <si>
    <t>Output Capacitor  POSCAP/SP ESR</t>
  </si>
  <si>
    <t>ESR_Poscap</t>
  </si>
  <si>
    <t>Output Capacitior Ceramic</t>
  </si>
  <si>
    <t>Cout_Ceramic</t>
  </si>
  <si>
    <t>Output Capacitor Ceramic  ESR</t>
  </si>
  <si>
    <t>ESR_Ceramic</t>
  </si>
  <si>
    <t>Load Resistance</t>
  </si>
  <si>
    <t>Feedback Resistor divider--Top</t>
  </si>
  <si>
    <t>Feedback Resistor divider--Bottom</t>
  </si>
  <si>
    <t>Rbot Selection</t>
  </si>
  <si>
    <t>Inductor Ripple Current</t>
  </si>
  <si>
    <t>Vout to FB Ratio</t>
  </si>
  <si>
    <t>Duty Cycle</t>
  </si>
  <si>
    <t>FB Resistor Ratio</t>
  </si>
  <si>
    <t>Soft Start Time</t>
  </si>
  <si>
    <t>Tss</t>
  </si>
  <si>
    <r>
      <t>R</t>
    </r>
    <r>
      <rPr>
        <vertAlign val="subscript"/>
        <sz val="11"/>
        <color theme="1"/>
        <rFont val="Calibri"/>
        <family val="2"/>
        <scheme val="minor"/>
      </rPr>
      <t>SS</t>
    </r>
  </si>
  <si>
    <t>Modulator Ramp Capacitor</t>
  </si>
  <si>
    <r>
      <t>R</t>
    </r>
    <r>
      <rPr>
        <vertAlign val="subscript"/>
        <sz val="12"/>
        <color theme="1"/>
        <rFont val="Calibri"/>
        <family val="2"/>
        <scheme val="minor"/>
      </rPr>
      <t>RAMP</t>
    </r>
  </si>
  <si>
    <t>Enter "0" if don't use Ctop</t>
  </si>
  <si>
    <t>Calculate Cramp Zero Frequency</t>
  </si>
  <si>
    <t>Fcramp</t>
  </si>
  <si>
    <t>Calculate Ctop Zero Frequency</t>
  </si>
  <si>
    <t>Fctop</t>
  </si>
  <si>
    <t>Load Transient Understhoot Voltage</t>
  </si>
  <si>
    <t>Vus</t>
  </si>
  <si>
    <t>Load Transient Oversthoot Voltage</t>
  </si>
  <si>
    <t>Vos</t>
  </si>
  <si>
    <t>RL*Cout Pole</t>
  </si>
  <si>
    <t>Calculation Fc and Phase Margin:</t>
  </si>
  <si>
    <t>Cross Frequency</t>
  </si>
  <si>
    <t>Phase Margin</t>
  </si>
  <si>
    <t>Degree</t>
  </si>
  <si>
    <t>Switching Cycle Period</t>
  </si>
  <si>
    <t>Ts</t>
  </si>
  <si>
    <t>s</t>
  </si>
  <si>
    <t>On-Time</t>
  </si>
  <si>
    <t>Desgin Guidelines Notes:</t>
  </si>
  <si>
    <r>
      <t xml:space="preserve">1. </t>
    </r>
    <r>
      <rPr>
        <b/>
        <u/>
        <sz val="11"/>
        <color rgb="FF0070C0"/>
        <rFont val="Calibri"/>
        <family val="2"/>
        <scheme val="minor"/>
      </rPr>
      <t>Output Capacitor:</t>
    </r>
    <r>
      <rPr>
        <sz val="11"/>
        <color theme="1"/>
        <rFont val="Calibri"/>
        <family val="2"/>
        <scheme val="minor"/>
      </rPr>
      <t xml:space="preserve"> The ceramic output capacitor have potential derate by 50% due to DC bias, AC ripple and temperature variation. For example, 100uF ceramic capacitor has much less capacitance at hot temperature and marginal lower (2uF) at cold temperature in comparison with the value at room temperature. The POSCAP/SP ESR value is listed typically as a maximum value on the datasheet. It is best to use 50% of datasheet value for typical value. Please check with capacitor manafacture datasheet.</t>
    </r>
  </si>
  <si>
    <t>Note: enters the equilvalent ESR for the ceramic cap or POSPCAP. For example, 2mOHM ESR for each cap for 2 caps then entering 1mOHM. In the case of NO POSCAP in the design, enters small value such as 1nF and 1u_ESR. DO NOT enter "0" value.</t>
  </si>
  <si>
    <r>
      <t>2.</t>
    </r>
    <r>
      <rPr>
        <b/>
        <u/>
        <sz val="11"/>
        <color rgb="FF0070C0"/>
        <rFont val="Calibri"/>
        <family val="2"/>
        <scheme val="minor"/>
      </rPr>
      <t xml:space="preserve"> Phase Margin:</t>
    </r>
    <r>
      <rPr>
        <sz val="11"/>
        <color theme="1"/>
        <rFont val="Calibri"/>
        <family val="2"/>
        <scheme val="minor"/>
      </rPr>
      <t xml:space="preserve"> The main advantage of this ACM topology makes the phase flat region about 1 decade after the LC output filter frequency.  The following guidelines will help to achieve this flat margin region.</t>
    </r>
  </si>
  <si>
    <r>
      <t xml:space="preserve">2a) </t>
    </r>
    <r>
      <rPr>
        <u/>
        <sz val="11"/>
        <color rgb="FFFF0000"/>
        <rFont val="Calibri"/>
        <family val="2"/>
        <scheme val="minor"/>
      </rPr>
      <t>Lowest LC filter frequency or largest output capacitiance</t>
    </r>
    <r>
      <rPr>
        <sz val="11"/>
        <color rgb="FFFF0000"/>
        <rFont val="Calibri"/>
        <family val="2"/>
        <scheme val="minor"/>
      </rPr>
      <t>:</t>
    </r>
    <r>
      <rPr>
        <sz val="11"/>
        <color theme="1"/>
        <rFont val="Calibri"/>
        <family val="2"/>
        <scheme val="minor"/>
      </rPr>
      <t xml:space="preserve"> being as an internal compensation IC, the lowest LC filter frequency is 4KHz. 4kHz can be observe from the bode plot below and treats as the first zero frequency in the system.  From 4KHz frequency value, the maximum output capacitance can be calculate by given an inductance value selection. The converter can run into unstable operation when the LC filter frequency below 4kHz since there are not enough zeros in the system to compensate for the LC double poles 180 degree phase drop. </t>
    </r>
  </si>
  <si>
    <r>
      <t xml:space="preserve">2b) </t>
    </r>
    <r>
      <rPr>
        <u/>
        <sz val="11"/>
        <color rgb="FFFF0000"/>
        <rFont val="Calibri"/>
        <family val="2"/>
        <scheme val="minor"/>
      </rPr>
      <t>How to select Cramp value from cell C28:</t>
    </r>
    <r>
      <rPr>
        <sz val="11"/>
        <color theme="1"/>
        <rFont val="Calibri"/>
        <family val="2"/>
        <scheme val="minor"/>
      </rPr>
      <t xml:space="preserve"> The Cramp value with a 300kOhm internal resistor gives the second zero for the system. It is recommended to select this Cramp zero frequency (cell C30) about 3X to 4X of LC filter frequency. This Cramp zero is selectable from C28 and calculate value in C30.  This Cramp second zero and first zero at 4KHz will help to compensate the phase of double poles.  </t>
    </r>
  </si>
  <si>
    <r>
      <t xml:space="preserve">2c) </t>
    </r>
    <r>
      <rPr>
        <u/>
        <sz val="11"/>
        <color rgb="FFFF0000"/>
        <rFont val="Calibri"/>
        <family val="2"/>
        <scheme val="minor"/>
      </rPr>
      <t>Feedforward Zero location:</t>
    </r>
    <r>
      <rPr>
        <sz val="11"/>
        <color theme="1"/>
        <rFont val="Calibri"/>
        <family val="2"/>
        <scheme val="minor"/>
      </rPr>
      <t xml:space="preserve"> In the case of needing more phase margin beside Cramp zero, Ctop (Cell 29) can use to design to boost the phase margin. The best frequency location to place this zero is close at the cross-over frequency since the phase starts one decade early and optimum 45 degree phase boost at the cross-over frequency location. Cell C31 will calculate this frequency with given C29.</t>
    </r>
  </si>
  <si>
    <r>
      <t xml:space="preserve">2d) </t>
    </r>
    <r>
      <rPr>
        <u/>
        <sz val="11"/>
        <color rgb="FFFF0000"/>
        <rFont val="Calibri"/>
        <family val="2"/>
        <scheme val="minor"/>
      </rPr>
      <t>What the best phase margin deisgn for:</t>
    </r>
    <r>
      <rPr>
        <sz val="11"/>
        <color theme="1"/>
        <rFont val="Calibri"/>
        <family val="2"/>
        <scheme val="minor"/>
      </rPr>
      <t xml:space="preserve"> from the theory, the phase margin higher than zero degree is considered a stable system. However, the lower value of phase margin such as 10 degree, the response of a system will have more ringing results before the output voltage settling down after the disburtance such as a load step. The classic value to use is 60 degree phase margin.  However, customer can also accept 45 degree phase marign. </t>
    </r>
  </si>
  <si>
    <t>For more details on the number of ringing versus degree of phase margin, please see this link.</t>
  </si>
  <si>
    <t xml:space="preserve">This link will help to understand more about the advantage of this flat phase margin on the stability of converter. </t>
  </si>
  <si>
    <r>
      <t xml:space="preserve">3. </t>
    </r>
    <r>
      <rPr>
        <b/>
        <u/>
        <sz val="11"/>
        <color rgb="FF0070C0"/>
        <rFont val="Calibri"/>
        <family val="2"/>
        <scheme val="minor"/>
      </rPr>
      <t>The cross-over frequency:</t>
    </r>
    <r>
      <rPr>
        <sz val="11"/>
        <color theme="1"/>
        <rFont val="Calibri"/>
        <family val="2"/>
        <scheme val="minor"/>
      </rPr>
      <t xml:space="preserve"> from the sampling theory, the bandwidth should not design higher than one-half of switching frequency. The cross-over frequency in this family is calculated based upon the selection of Cramp zero value when the Ctop is not used. The higher frequency of Cramp zero value relative to LC frequency produces a lower of the cross-over frequency because this Cramp zero far away from the LC filter frequency.</t>
    </r>
  </si>
  <si>
    <t>From the analysis and results, it is best to limit the cross-over frequency less than 1/3 of Fsw due to the temperature variation of the LC filter frequency and phase starting to drop at this frequency. To be convervative or avoiding the phase dropping region, it is best to design the cross-over frequency around 1/5 of Fsw or the cross-over frequency is at the middle of flat phase region.</t>
  </si>
  <si>
    <t>Internal Integrator Parameters</t>
  </si>
  <si>
    <t>Diff Integrator Gain</t>
  </si>
  <si>
    <t>Rk1</t>
  </si>
  <si>
    <t>Rk2</t>
  </si>
  <si>
    <t>Rint</t>
  </si>
  <si>
    <t>Cint</t>
  </si>
  <si>
    <t>Control Loop Gain</t>
  </si>
  <si>
    <t>Rn1</t>
  </si>
  <si>
    <t>Rn2</t>
  </si>
  <si>
    <t>Kctlr =(Rn2+Rn1)/Rn2</t>
  </si>
  <si>
    <t>Transient Feed Forward Loop</t>
  </si>
  <si>
    <t>Kddap</t>
  </si>
  <si>
    <t>Ktff_gain = Kctlr*Kddap</t>
  </si>
  <si>
    <t>Rhpf (TFF resistor)</t>
  </si>
  <si>
    <t>Chpf (TFF capacitor)</t>
  </si>
  <si>
    <t>Modulator Ramp Resistance</t>
  </si>
  <si>
    <t>Rramp</t>
  </si>
  <si>
    <t>Rdc (high pass filter)</t>
  </si>
  <si>
    <t>Cdc (high pass filter)</t>
  </si>
  <si>
    <t>Vpwm</t>
  </si>
  <si>
    <t>Slope Compensation</t>
  </si>
  <si>
    <t>Slope Capacitor = 1/2 of Cramp</t>
  </si>
  <si>
    <t>Slope Resistor</t>
  </si>
  <si>
    <t>Vramp_avg = Vpwm/2*Ton/Tsw</t>
  </si>
  <si>
    <t>Modulation Gain</t>
  </si>
  <si>
    <t>Ksl: slope compensation factor</t>
  </si>
  <si>
    <t>FM</t>
  </si>
  <si>
    <t>Sample and Hold:</t>
  </si>
  <si>
    <t>Numerator: (0.5-D)+2*D*Ksl*Tsw</t>
  </si>
  <si>
    <t>Denominator: Vpwm+1.29*Vramp_avg</t>
  </si>
  <si>
    <t>Current Sense Gain</t>
  </si>
  <si>
    <t>Kid</t>
  </si>
  <si>
    <t>Vref integrator voltage equation</t>
  </si>
  <si>
    <t>Vctrl--Control voltage equation</t>
  </si>
  <si>
    <t>Transient Feedfoward Function:</t>
  </si>
  <si>
    <t>Vramp: Numerator</t>
  </si>
  <si>
    <t>Vramp: Denominator</t>
  </si>
  <si>
    <t>Vramp = Numerator/Denominator</t>
  </si>
  <si>
    <t>Vslope Compensation</t>
  </si>
  <si>
    <t>Vref_int(s) = H*(Rk1+Rk2)/(Rk1+s*Cint*Rint*(2*Rk1+Rk2))</t>
  </si>
  <si>
    <t>Vctrl=((Rn2+Rn1)/Rn2)*(Vref_int(s)-H)</t>
  </si>
  <si>
    <t>Ztop = Rtop/(1+s*Rtop*Ctop)</t>
  </si>
  <si>
    <t>H(s)=Rbot/(Rbot+Ztop)</t>
  </si>
  <si>
    <t>Final H to use</t>
  </si>
  <si>
    <t>Mag</t>
  </si>
  <si>
    <t>Phase</t>
  </si>
  <si>
    <t>Vramp+Vslope</t>
  </si>
  <si>
    <t xml:space="preserve">  -s*Tsw</t>
  </si>
  <si>
    <t xml:space="preserve">  e^(-s*Tsw)</t>
  </si>
  <si>
    <t xml:space="preserve"> 1-e^(-s*Tsw)</t>
  </si>
  <si>
    <t xml:space="preserve"> s*Tsw+e^(-s*Tsw)-1</t>
  </si>
  <si>
    <t>POSCAP/SP Impedance</t>
  </si>
  <si>
    <t>Ceramic Cap Impedance</t>
  </si>
  <si>
    <t>Zcout(s)</t>
  </si>
  <si>
    <t>FM*Hsh(s)</t>
  </si>
  <si>
    <t>1+FM*Hsh*(Vramp+Vslope)</t>
  </si>
  <si>
    <t>TFloop1*Gid*Zout</t>
  </si>
  <si>
    <t>Vctrl-Vtff</t>
  </si>
  <si>
    <t>1+ TFloop1*Gid*Kid</t>
  </si>
  <si>
    <t>Pin Strap Tolerance:</t>
  </si>
  <si>
    <t>http://www.ti.com/lit/an/slva381b/slva381b.pdf</t>
  </si>
  <si>
    <t>http://e2e.ti.com/blogs_/b/powerhouse/archive/2018/03/02/maintain-a-constant-phase-margin-in-a-synchronous-buck-converter</t>
  </si>
  <si>
    <t>Dec-2019:</t>
  </si>
  <si>
    <t xml:space="preserve"> Updated the design guidelines notes on starting on the row A46</t>
  </si>
  <si>
    <t xml:space="preserve">Jan-2018: </t>
  </si>
  <si>
    <t>First version of tool.</t>
  </si>
  <si>
    <t>R_bot</t>
  </si>
  <si>
    <t>R_bot_rec</t>
  </si>
  <si>
    <t>R_top_target</t>
  </si>
  <si>
    <t>R_top</t>
  </si>
  <si>
    <t>Cbp_rec</t>
  </si>
  <si>
    <t>Cbp</t>
  </si>
  <si>
    <t>FB_res_divider</t>
  </si>
  <si>
    <t>LC pole location</t>
  </si>
  <si>
    <t>ESR pole location</t>
  </si>
  <si>
    <t>RL_Cout pole location</t>
  </si>
  <si>
    <t>Phase margin</t>
  </si>
  <si>
    <t>Crossover Frequency</t>
  </si>
  <si>
    <t>Misc. Components</t>
  </si>
  <si>
    <t>Select the Reference Voltage (VSEL pin)</t>
  </si>
  <si>
    <t>VSEL_sel</t>
  </si>
  <si>
    <t>R_vsel_rec</t>
  </si>
  <si>
    <t>VSEL</t>
  </si>
  <si>
    <t>Select the reference voltage</t>
  </si>
  <si>
    <t>Select the C_ramp value</t>
  </si>
  <si>
    <t>Recommended R_ramp resistor value</t>
  </si>
  <si>
    <t>Chosen R_ramp</t>
  </si>
  <si>
    <t>Recommended R_vsel resistor value</t>
  </si>
  <si>
    <t>Chosen R_vsel</t>
  </si>
  <si>
    <t>Reference voltage chosen based on R_vsel</t>
  </si>
  <si>
    <t>EN pin resistor divider</t>
  </si>
  <si>
    <t>EN pin input</t>
  </si>
  <si>
    <t>Select source for EN pin</t>
  </si>
  <si>
    <t>EN pin voltage level</t>
  </si>
  <si>
    <t>EN pin voltage level (Only used when using external input to EN pin)</t>
  </si>
  <si>
    <t>Vstart_target</t>
  </si>
  <si>
    <t>Target turn on voltage set by EN resistor divider</t>
  </si>
  <si>
    <t>Ren_b_rec</t>
  </si>
  <si>
    <t>Ren_b</t>
  </si>
  <si>
    <t>Selected bottom resistor (1k-100k recommended)</t>
  </si>
  <si>
    <t>Ren_b_eff</t>
  </si>
  <si>
    <t>Effective bottom resistance including 6-MΩ internal pull-down resistance on EN pin</t>
  </si>
  <si>
    <t>Ren_t_calc</t>
  </si>
  <si>
    <t>Ren_t</t>
  </si>
  <si>
    <t>EN pin max V</t>
  </si>
  <si>
    <t>Maxiumum voltage on EN pin (Red if above absolute max)</t>
  </si>
  <si>
    <t>Vstart_typ</t>
  </si>
  <si>
    <t>Estimated typical turn on voltage with selected resistors
(Red if below Vin_min, Yellow if near Vin_min)</t>
  </si>
  <si>
    <t>Vstop_typ</t>
  </si>
  <si>
    <t>Estimated typical turn off voltage with selected resistors</t>
  </si>
  <si>
    <t>Select the Current Limit Resistor (ILIM pin)</t>
  </si>
  <si>
    <t>Ilim_sel</t>
  </si>
  <si>
    <t>R_ilim_rec</t>
  </si>
  <si>
    <t>R_ilim_sel</t>
  </si>
  <si>
    <t>Ilim</t>
  </si>
  <si>
    <t>Recommended R_ilim resistor value</t>
  </si>
  <si>
    <t>Chosen R_ilim</t>
  </si>
  <si>
    <t>Select the Average Over-Current Limit</t>
  </si>
  <si>
    <t>Determine feedback network values (FB resistor divider)</t>
  </si>
  <si>
    <t>Determine compensation network values</t>
  </si>
  <si>
    <t>Current limit chosen based on R_ilim</t>
  </si>
  <si>
    <t>Ensure that the feedback divider network gives the appropriate Vout based on the Vref chosen</t>
  </si>
  <si>
    <t>RSP, RSN</t>
  </si>
  <si>
    <t>1, 2</t>
  </si>
  <si>
    <t>Ensure that you have a cap (e.g. 1nF) in parallel between the RSP and RSN pins. This is a placeholder and can be populated and value adjusted if you see noise issues.</t>
  </si>
  <si>
    <t>If the application has ferrite beads, ensure that the output is taken after the ferrite bead. This will adjust the converter for the DC drop across the ferrite bead.</t>
  </si>
  <si>
    <t>You can use a 10 to 100 ohm resistor in series with the trace connecting from the Vout at the remote end to the RSP pin of the IC. You can use a 0 ohm resistor if you don’t want to use the filter cap between the RSP,RSN nets.</t>
  </si>
  <si>
    <t>Connect a Cfilter of 1nF typical between the RSP- RSN pins close to the IC.
The Cfilt should be lower than the value mentioned in the equation below.
Cfilt = 1 / (2*PI*R*Fsw)
R = Series resistance on RSP line + Series resistance on RSN line
Fsw = switching frequency.</t>
  </si>
  <si>
    <t xml:space="preserve">When trying to achieve lowest noise, consider adding at least 1X100uF and 1X47uF  and 1x10uF and 1x1uF ceramic capacitor as part of the output capacitor bank – to ensure that there are not gaps due to capacitor self resonances. </t>
  </si>
  <si>
    <t xml:space="preserve">0402 0 to 2 Ohm resistor in series with Boot Capacitor – this is a good practice and is preferable at least during prototyping. </t>
  </si>
  <si>
    <t>The boot capacitor should be at least 25V rated, X5R. Preferable to use a 0603.</t>
  </si>
  <si>
    <t xml:space="preserve">Snubber Capacitor: 1.0nF 0603 minimum 25V </t>
  </si>
  <si>
    <t>Snubber Resistor: 0805 1-ohm resistor from SW to PGND “Snubber”</t>
  </si>
  <si>
    <t>Add a placeholder for a resistor between SS pin to ground atleast during prototyping.  Because if the inrush current is high and you wanted to add a soft-start time, shorting it to ground will not give flexibility to adjust the soft start time.</t>
  </si>
  <si>
    <t>SS</t>
  </si>
  <si>
    <t>2.2nF-10nF 0402 minimum 25V input capacitor from PVIN to PGND to minimize high-frequency ringing energy.  Recommended to have a placeholder on prototype as a knob for helping lower noise.</t>
  </si>
  <si>
    <t>The capacitor should be able to give minimum ripple voltage desired for the application. Use WEBENCH to calculate the input capacitance</t>
  </si>
  <si>
    <t>PVIN</t>
  </si>
  <si>
    <t>A minimum of 16V, X5R rated capacitor is recommended.</t>
  </si>
  <si>
    <t>Do not use 10V rated capacitors. The DC bias loss of capacitance on a 10V cap operating at 5.1V output is pretty severe and could compromise the stability of the LDO.</t>
  </si>
  <si>
    <t>BP</t>
  </si>
  <si>
    <t>EN</t>
  </si>
  <si>
    <t>The recommended max voltage on the EN pin is only 5.5V. It cannot be connected to PVIN directly (unless PVIN max is below 5.5V)</t>
  </si>
  <si>
    <t>Use recommended RILIM value from the "Device Calculator Tab"</t>
  </si>
  <si>
    <t>ILIM</t>
  </si>
  <si>
    <t>Have a 100k resistor connected between the pin to BP</t>
  </si>
  <si>
    <t>PGD</t>
  </si>
  <si>
    <t>Bootstrap pin for the internal flying high-side driver.</t>
  </si>
  <si>
    <t>Output capacitance</t>
  </si>
  <si>
    <t>Output of converted power.</t>
  </si>
  <si>
    <t>Open-drain power-good status signal</t>
  </si>
  <si>
    <t>The enable pin turns on the switcher.</t>
  </si>
  <si>
    <t>Current protection pin</t>
  </si>
  <si>
    <t>Connect a resistor from this pin to AGND to select soft-start time.</t>
  </si>
  <si>
    <t>Output of the 5 V on board regulator.</t>
  </si>
  <si>
    <t>The RSN pin should be directly tied to the load GND rather than the IC GND.</t>
  </si>
  <si>
    <t>If it is not properly routed, it moves the regulation differential voltage from the differential voltage across the load, to the differential voltage from the supply voltage at the load to the ground at the IC.  Depending on the differential voltage between the ground at the IC, the ground at the output capacitors and the ground at the load, it could introduce several possible problems related to output voltage regulation.
DC set-point errors due to ground drop from the current flowing through the ground resistance
AC regulation (noise/stability) issues due to dynamic voltages between the grounds
AC and DC coupling between that supply and another supply whose ground currents flow through the same path between the IC ground and the load’s ground.
The 2 AC issues are low probability unless there is a high-current converter that shares a ground return path with this converter, but it is effectively disabling the benefits of the remote sense amplifier.</t>
  </si>
  <si>
    <t>It would be better for the local sense to be after the capacitors from the first output voltage node to ground rather than closer to the inductor.- Means do not take the remote sense output from the inductor – but rather from the capacitor</t>
  </si>
  <si>
    <t>Route the RSP and RSN nets directly to either the load sense points (+ and –) or the output bulk capacitors.</t>
  </si>
  <si>
    <t>It is essential to route the RSP and RSN pins as a pair of diff-traces in Kelvin-sense fashion. Try to match the length of the traces.</t>
  </si>
  <si>
    <t>Having the remote sense trace (RSP) running very close to the SW node or under the SW node without shielding could introduce AC coupling from SW into the RSP node, which could affect regulation. It is ok to route the RSP and RSN lines around the inductor – creating a longer RS, RSN lines than creating a shorter line but it is above the SW node.</t>
  </si>
  <si>
    <t>The Switch Node has a very high AC voltage amplitude and very fast dV/dt, which can inject noise into the sense lines and potentially introduce both noise and regulation error.  As a result, I would normally recommend routing the sense lines around the inductor.</t>
  </si>
  <si>
    <t>The RSP and RSN pins operate as inputs to a remote sense differential amplifier that operates with very high impedance. Mismatches could manifest in remote sense voltage errors.</t>
  </si>
  <si>
    <t>Can add some greater noise immunity against the SW radiating noise across the inductor.</t>
  </si>
  <si>
    <t>Add a space between SW and VOUT node</t>
  </si>
  <si>
    <t>The PCB trace defined as switch node, which connects the SW pins and up-stream of the output inductor should be as short and wide as possible. In web orderable EVM design, the SW trace width is 400mil. Use separate via or trace to connect SW node to snubber and bootstrap capacitor. Do not combine these connections.</t>
  </si>
  <si>
    <t xml:space="preserve">GND is the round return for the controller. This pin should be connected using a short trace from the pin to the Thermal pad beneath the IC. No other power plane connection should be made between GND and PGND or AGND. </t>
  </si>
  <si>
    <t>The number of thermal vias needed to support 25-A thermal operation should be as many as possible; in the EVM design orderable on the Web, a total of 23 thermal vias are used. The more, the thermal vias, the better.</t>
  </si>
  <si>
    <t>A 100nF capacitor should be connected between PVIN and GND. The bottom plate of the capacitor should be connected to GND directly. The GND should be connected using a short trace between the pin and the Thermal pad only.</t>
  </si>
  <si>
    <t xml:space="preserve">AGND should be connected to thermal pad using a short trace. 
No other power plane connection should be made between AGND and PGND or GND.  </t>
  </si>
  <si>
    <t xml:space="preserve">If you draw the return current flow into PGND, it should not cross the AGND copper pour. </t>
  </si>
  <si>
    <t>If the high current path through PGND interferes with AGND, it will cause noise to couple into AGND and cause controller to malfunction.</t>
  </si>
  <si>
    <t xml:space="preserve">It is absolutely critical that PGND (pins 13, 14, 15, 16, 17, 18, 19, and 20) be connected directly to the thermal pad underneath the device via traces or plane. </t>
  </si>
  <si>
    <t>Add a large PGND ground plane.</t>
  </si>
  <si>
    <t>Place the VIN decoupling capacitors (uF capacitor bank) as close to the PVIN and PGND as possible to minimize the input AC current loop</t>
  </si>
  <si>
    <t>The high frequency decoupling capacitor (1 nF to 0.1 µF) should be placed next to the PVIN pin and PGND pin as close as the spacing rule allows</t>
  </si>
  <si>
    <t>This helps suppressing the switch node ringing.</t>
  </si>
  <si>
    <t>Place VDD and BP decoupling capacitors as close to the device pins as possible</t>
  </si>
  <si>
    <t>VDD, BP</t>
  </si>
  <si>
    <t>VDD, BP, PVIN</t>
  </si>
  <si>
    <t>VDD, PVIN</t>
  </si>
  <si>
    <t>Do not use PVIN plane connection for VDD. VDD needs to be tapped off from PVIN with separate trace connection.</t>
  </si>
  <si>
    <t>RAMP, RSP, RSN, ILIM, MODE, VSEL, RT</t>
  </si>
  <si>
    <t>All sensitive analog traces and components such as RAMP, RSP, RSN, ILIM, MODE, VSEL and RT should be placed away from any high voltage switch node (itself and others), such as SW and BOOT to avoid noise coupling</t>
  </si>
  <si>
    <t>MODE, VSEL, ILIM, RAMP, RT</t>
  </si>
  <si>
    <t>In addition, MODE, VSEL, ILIM, RAMP and RT programming resistors should be placed near the device/pins.</t>
  </si>
  <si>
    <t>SYNC, VSHARE, ISHARE</t>
  </si>
  <si>
    <t>VSHARE, ISHARE</t>
  </si>
  <si>
    <t>For 2-phase configurations, Use caution when routing of the SYNC, VSHARE and ISHARE traces. The SYNC trace carries a switching clock signal that is rail-to-rail and should be routed away from sensitive analog signals, including the VSHARE, ISHARE, RT, and FB signals</t>
  </si>
  <si>
    <t>The SYNC signal can couple into VSHARE and ISHARE if routed closely because the SYNC signal is a switching clock signal.</t>
  </si>
  <si>
    <t>The VSHARE and ISHARE traces should also be kept away from fast switching voltages or currents formed by the PVIN, AVIN, SW, BOOT, and BP pins.</t>
  </si>
  <si>
    <t>Output of converted power</t>
  </si>
  <si>
    <t>Ground return for the controller</t>
  </si>
  <si>
    <t>GND return for internal analog circuits.</t>
  </si>
  <si>
    <t>These ground pins are connected to the return of the internal low-side MOSFET</t>
  </si>
  <si>
    <t>All</t>
  </si>
  <si>
    <t>Dual Phase Routing</t>
  </si>
  <si>
    <t>It is best to keep the two phases as similar as possible and to minimize impedance differences between their power stages and the load to minimize how much correction the ISHARE loop need to impose on the PWM scheme to correct for phase to phase current imbalance.</t>
  </si>
  <si>
    <t>Keep the layouts of the 2 phases same, helps minimize the correction the ISHARE loop need to impose on the PWM scheme to correct for phase to phase current imbalance.</t>
  </si>
  <si>
    <t>Krdson_Iocp</t>
  </si>
  <si>
    <t>Ω</t>
  </si>
  <si>
    <t>Krdson_IOCP</t>
  </si>
  <si>
    <t>K*Rdson for IOCP calculatoin</t>
  </si>
  <si>
    <t>The output capacitance is deteremind based on the output ripple, transient and stability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</si>
</sst>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
    <numFmt numFmtId="166" formatCode="0.0000"/>
    <numFmt numFmtId="167" formatCode="0.00000"/>
    <numFmt numFmtId="168" formatCode="0.000E+00"/>
    <numFmt numFmtId="169" formatCode="0.00000000"/>
    <numFmt numFmtId="170" formatCode="0.000000"/>
  </numFmts>
  <fonts count="32" x14ac:knownFonts="1">
    <font>
      <sz val="11"/>
      <color theme="1"/>
      <name val="Calibri"/>
      <family val="2"/>
      <scheme val="minor"/>
    </font>
    <font>
      <sz val="10"/>
      <color theme="1"/>
      <name val="Calibri"/>
      <family val="2"/>
      <scheme val="minor"/>
    </font>
    <font>
      <sz val="10"/>
      <name val="Arial"/>
      <family val="2"/>
    </font>
    <font>
      <u/>
      <sz val="11"/>
      <color theme="10"/>
      <name val="Calibri"/>
      <family val="2"/>
      <scheme val="minor"/>
    </font>
    <font>
      <sz val="11"/>
      <color theme="0"/>
      <name val="Calibri"/>
      <family val="2"/>
      <scheme val="minor"/>
    </font>
    <font>
      <sz val="11"/>
      <name val="Calibri"/>
      <family val="2"/>
      <scheme val="minor"/>
    </font>
    <font>
      <sz val="11"/>
      <color theme="1"/>
      <name val="Calibri"/>
      <family val="2"/>
      <scheme val="minor"/>
    </font>
    <font>
      <b/>
      <u/>
      <sz val="18"/>
      <color rgb="FFFF0000"/>
      <name val="Arial"/>
      <family val="2"/>
    </font>
    <font>
      <sz val="11"/>
      <color theme="1"/>
      <name val="Arial"/>
      <family val="2"/>
    </font>
    <font>
      <b/>
      <sz val="11"/>
      <name val="Arial"/>
      <family val="2"/>
    </font>
    <font>
      <b/>
      <sz val="12"/>
      <color rgb="FFFF0000"/>
      <name val="Arial"/>
      <family val="2"/>
    </font>
    <font>
      <sz val="12"/>
      <color theme="1"/>
      <name val="Arial"/>
      <family val="2"/>
    </font>
    <font>
      <b/>
      <sz val="11"/>
      <color theme="1"/>
      <name val="Arial"/>
      <family val="2"/>
    </font>
    <font>
      <b/>
      <sz val="14"/>
      <color theme="0"/>
      <name val="Arial"/>
      <family val="2"/>
    </font>
    <font>
      <sz val="10"/>
      <color theme="1"/>
      <name val="Arial"/>
      <family val="2"/>
    </font>
    <font>
      <sz val="12"/>
      <color rgb="FFCC9900"/>
      <name val="Arial"/>
      <family val="2"/>
    </font>
    <font>
      <sz val="12"/>
      <color rgb="FFFF0000"/>
      <name val="Arial"/>
      <family val="2"/>
    </font>
    <font>
      <b/>
      <sz val="14"/>
      <color rgb="FFFF0000"/>
      <name val="Arial"/>
      <family val="2"/>
    </font>
    <font>
      <sz val="11"/>
      <color theme="0"/>
      <name val="Arial"/>
      <family val="2"/>
    </font>
    <font>
      <sz val="10"/>
      <name val="Arial"/>
      <family val="2"/>
    </font>
    <font>
      <sz val="10"/>
      <color indexed="8"/>
      <name val="Arial"/>
      <family val="2"/>
    </font>
    <font>
      <sz val="10"/>
      <color indexed="12"/>
      <name val="Arial"/>
      <family val="2"/>
    </font>
    <font>
      <sz val="11"/>
      <color theme="1"/>
      <name val="Calibri"/>
      <family val="2"/>
    </font>
    <font>
      <sz val="11"/>
      <color rgb="FFFF0000"/>
      <name val="Calibri"/>
      <family val="2"/>
      <scheme val="minor"/>
    </font>
    <font>
      <b/>
      <sz val="11"/>
      <color theme="1"/>
      <name val="Calibri"/>
      <family val="2"/>
      <scheme val="minor"/>
    </font>
    <font>
      <sz val="10"/>
      <color theme="1"/>
      <name val="Arial Black"/>
      <family val="2"/>
    </font>
    <font>
      <b/>
      <sz val="14"/>
      <color theme="1"/>
      <name val="Calibri"/>
      <family val="2"/>
      <scheme val="minor"/>
    </font>
    <font>
      <b/>
      <sz val="11"/>
      <color rgb="FFFF0000"/>
      <name val="Calibri"/>
      <family val="2"/>
      <scheme val="minor"/>
    </font>
    <font>
      <vertAlign val="subscript"/>
      <sz val="12"/>
      <color theme="1"/>
      <name val="Calibri"/>
      <family val="2"/>
      <scheme val="minor"/>
    </font>
    <font>
      <vertAlign val="subscript"/>
      <sz val="11"/>
      <color theme="1"/>
      <name val="Calibri"/>
      <family val="2"/>
      <scheme val="minor"/>
    </font>
    <font>
      <b/>
      <u/>
      <sz val="11"/>
      <color rgb="FF0070C0"/>
      <name val="Calibri"/>
      <family val="2"/>
      <scheme val="minor"/>
    </font>
    <font>
      <u/>
      <sz val="11"/>
      <color rgb="FFFF000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1"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8F573"/>
        <bgColor indexed="64"/>
      </patternFill>
    </fill>
    <fill>
      <patternFill patternType="solid">
        <fgColor rgb="FFFFCCC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6"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25">
    <xf numFmtId="0" fontId="0" fillId="0" borderId="0"/>
    <xf numFmtId="0" fontId="2" fillId="0" borderId="0"/>
    <xf numFmtId="0" fontId="3" fillId="0" borderId="0" applyNumberFormat="0" applyFill="0" applyBorder="0" applyAlignment="0" applyProtection="0"/>
    <xf numFmtId="9" fontId="6"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1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247">
    <xf numFmtId="0" fontId="0" fillId="0" borderId="0" xfId="0"/>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left" vertical="top"/>
    </xf>
    <xf numFmtId="0" fontId="5" fillId="0" borderId="0" xfId="0" applyFont="1" applyAlignment="1">
      <alignment wrapText="1"/>
    </xf>
    <xf numFmtId="0" fontId="0" fillId="0" borderId="0" xfId="0" applyAlignment="1">
      <alignment wrapText="1"/>
    </xf>
    <xf numFmtId="0" fontId="0" fillId="0" borderId="0" xfId="0" applyAlignment="1">
      <alignment vertical="top"/>
    </xf>
    <xf numFmtId="0" fontId="5" fillId="0" borderId="0" xfId="0" applyFont="1" applyAlignment="1">
      <alignment horizontal="left" vertical="top"/>
    </xf>
    <xf numFmtId="0" fontId="5" fillId="0" borderId="0" xfId="0" applyFont="1" applyAlignment="1">
      <alignment horizontal="left" vertical="top" wrapText="1"/>
    </xf>
    <xf numFmtId="0" fontId="5" fillId="0" borderId="0" xfId="0" applyFont="1" applyAlignment="1">
      <alignment vertical="top" wrapText="1"/>
    </xf>
    <xf numFmtId="0" fontId="5" fillId="0" borderId="0" xfId="0" applyFont="1"/>
    <xf numFmtId="0" fontId="8" fillId="4" borderId="0" xfId="0" applyFont="1" applyFill="1" applyAlignment="1">
      <alignment horizontal="center" vertical="center"/>
    </xf>
    <xf numFmtId="0" fontId="9" fillId="0" borderId="17" xfId="0" applyFont="1" applyBorder="1" applyAlignment="1">
      <alignment horizontal="left" vertical="center" wrapText="1"/>
    </xf>
    <xf numFmtId="0" fontId="11" fillId="4" borderId="0" xfId="0" applyFont="1" applyFill="1" applyAlignment="1">
      <alignment horizontal="center" vertical="center"/>
    </xf>
    <xf numFmtId="0" fontId="8" fillId="0" borderId="21" xfId="0" applyFont="1" applyBorder="1" applyAlignment="1">
      <alignment horizontal="left" vertical="center" wrapText="1"/>
    </xf>
    <xf numFmtId="0" fontId="8" fillId="5" borderId="22" xfId="0" applyFont="1" applyFill="1" applyBorder="1" applyAlignment="1" applyProtection="1">
      <alignment horizontal="center" vertical="center"/>
      <protection locked="0"/>
    </xf>
    <xf numFmtId="0" fontId="12" fillId="0" borderId="22" xfId="0" applyFont="1" applyBorder="1" applyAlignment="1">
      <alignment horizontal="left" vertical="center" wrapText="1"/>
    </xf>
    <xf numFmtId="0" fontId="8" fillId="0" borderId="23" xfId="0" applyFont="1" applyBorder="1" applyAlignment="1">
      <alignment horizontal="left" vertical="center" wrapText="1"/>
    </xf>
    <xf numFmtId="0" fontId="13" fillId="6" borderId="1" xfId="0" applyFont="1" applyFill="1" applyBorder="1" applyAlignment="1">
      <alignment horizontal="center" vertical="center"/>
    </xf>
    <xf numFmtId="0" fontId="8" fillId="7" borderId="8" xfId="0" applyFont="1" applyFill="1" applyBorder="1" applyAlignment="1">
      <alignment horizontal="center" vertical="center"/>
    </xf>
    <xf numFmtId="0" fontId="8" fillId="4" borderId="8" xfId="0" applyFont="1" applyFill="1" applyBorder="1" applyAlignment="1">
      <alignment horizontal="center" vertical="center"/>
    </xf>
    <xf numFmtId="0" fontId="8" fillId="0" borderId="1" xfId="0" applyFont="1" applyBorder="1" applyAlignment="1">
      <alignment horizontal="left" vertical="center" wrapText="1"/>
    </xf>
    <xf numFmtId="0" fontId="11" fillId="5" borderId="1" xfId="0" applyFont="1" applyFill="1" applyBorder="1" applyAlignment="1">
      <alignment horizontal="left" vertical="center"/>
    </xf>
    <xf numFmtId="0" fontId="14" fillId="4" borderId="0" xfId="0" applyFont="1" applyFill="1" applyAlignment="1">
      <alignment horizontal="center" vertical="center"/>
    </xf>
    <xf numFmtId="0" fontId="8" fillId="0" borderId="25" xfId="0" applyFont="1" applyBorder="1" applyAlignment="1">
      <alignment horizontal="left" vertical="center" wrapText="1"/>
    </xf>
    <xf numFmtId="0" fontId="11" fillId="7" borderId="1" xfId="0" applyFont="1" applyFill="1" applyBorder="1" applyAlignment="1">
      <alignment horizontal="left" vertical="center"/>
    </xf>
    <xf numFmtId="0" fontId="11" fillId="8" borderId="1" xfId="0" applyFont="1" applyFill="1" applyBorder="1" applyAlignment="1">
      <alignment horizontal="left" vertical="center"/>
    </xf>
    <xf numFmtId="0" fontId="11" fillId="9" borderId="1" xfId="0" applyFont="1" applyFill="1" applyBorder="1" applyAlignment="1">
      <alignment horizontal="left" vertical="center"/>
    </xf>
    <xf numFmtId="0" fontId="15" fillId="10" borderId="1" xfId="0" applyFont="1" applyFill="1" applyBorder="1" applyAlignment="1">
      <alignment horizontal="left" vertical="center"/>
    </xf>
    <xf numFmtId="0" fontId="16" fillId="11" borderId="1" xfId="0" applyFont="1" applyFill="1" applyBorder="1" applyAlignment="1">
      <alignment horizontal="left" vertical="center"/>
    </xf>
    <xf numFmtId="0" fontId="8" fillId="9" borderId="1" xfId="0" applyFont="1" applyFill="1" applyBorder="1" applyAlignment="1">
      <alignment horizontal="center" vertical="center"/>
    </xf>
    <xf numFmtId="0" fontId="8" fillId="0" borderId="26" xfId="0" applyFont="1" applyBorder="1" applyAlignment="1">
      <alignment horizontal="left" vertical="center" wrapText="1"/>
    </xf>
    <xf numFmtId="0" fontId="8" fillId="9" borderId="11" xfId="0" applyFont="1" applyFill="1" applyBorder="1" applyAlignment="1">
      <alignment horizontal="center" vertical="center"/>
    </xf>
    <xf numFmtId="0" fontId="8" fillId="0" borderId="27" xfId="0" applyFont="1" applyBorder="1" applyAlignment="1">
      <alignment horizontal="left" vertical="center" wrapText="1"/>
    </xf>
    <xf numFmtId="0" fontId="8" fillId="5" borderId="1" xfId="0" applyFont="1" applyFill="1" applyBorder="1" applyAlignment="1" applyProtection="1">
      <alignment horizontal="center" vertical="center"/>
      <protection locked="0"/>
    </xf>
    <xf numFmtId="0" fontId="8" fillId="4" borderId="0" xfId="0" applyFont="1" applyFill="1" applyAlignment="1">
      <alignment horizontal="center" vertical="center" wrapText="1"/>
    </xf>
    <xf numFmtId="0" fontId="8" fillId="4" borderId="12" xfId="0" applyFont="1" applyFill="1" applyBorder="1" applyAlignment="1">
      <alignment horizontal="center" vertical="center"/>
    </xf>
    <xf numFmtId="0" fontId="8" fillId="0" borderId="22" xfId="0" applyFont="1" applyBorder="1" applyAlignment="1">
      <alignment horizontal="left" vertical="center" wrapText="1"/>
    </xf>
    <xf numFmtId="0" fontId="8" fillId="4" borderId="0" xfId="0" applyFont="1" applyFill="1" applyAlignment="1">
      <alignment horizontal="left" vertical="center" wrapText="1"/>
    </xf>
    <xf numFmtId="0" fontId="8" fillId="0" borderId="28" xfId="0" applyFont="1" applyBorder="1" applyAlignment="1">
      <alignment horizontal="left" vertical="center" wrapText="1"/>
    </xf>
    <xf numFmtId="0" fontId="8" fillId="0" borderId="15" xfId="0" applyFont="1" applyBorder="1" applyAlignment="1">
      <alignment horizontal="left" vertical="center" wrapText="1"/>
    </xf>
    <xf numFmtId="0" fontId="8" fillId="4" borderId="8"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164" fontId="8" fillId="4" borderId="0" xfId="0" applyNumberFormat="1" applyFont="1" applyFill="1" applyAlignment="1">
      <alignment horizontal="center" vertical="center"/>
    </xf>
    <xf numFmtId="49" fontId="8" fillId="4" borderId="0" xfId="0" applyNumberFormat="1" applyFont="1" applyFill="1" applyAlignment="1">
      <alignment horizontal="center" vertical="center"/>
    </xf>
    <xf numFmtId="164" fontId="8" fillId="9" borderId="1" xfId="0" applyNumberFormat="1" applyFont="1" applyFill="1" applyBorder="1" applyAlignment="1">
      <alignment horizontal="center" vertical="center"/>
    </xf>
    <xf numFmtId="0" fontId="17" fillId="4" borderId="0" xfId="0" applyFont="1" applyFill="1" applyAlignment="1">
      <alignment horizontal="center" vertical="center" wrapText="1"/>
    </xf>
    <xf numFmtId="9" fontId="8" fillId="5" borderId="1" xfId="3" applyFont="1" applyFill="1" applyBorder="1" applyAlignment="1" applyProtection="1">
      <alignment horizontal="center" vertical="center"/>
      <protection locked="0"/>
    </xf>
    <xf numFmtId="164" fontId="8" fillId="8" borderId="1" xfId="0" applyNumberFormat="1" applyFont="1" applyFill="1" applyBorder="1" applyAlignment="1">
      <alignment horizontal="center" vertical="center"/>
    </xf>
    <xf numFmtId="164" fontId="8" fillId="8" borderId="15" xfId="0" applyNumberFormat="1" applyFont="1" applyFill="1" applyBorder="1" applyAlignment="1">
      <alignment horizontal="center" vertical="center"/>
    </xf>
    <xf numFmtId="0" fontId="8" fillId="0" borderId="24" xfId="0" applyFont="1" applyBorder="1" applyAlignment="1">
      <alignment horizontal="left" vertical="center" wrapText="1"/>
    </xf>
    <xf numFmtId="164" fontId="8" fillId="5" borderId="1" xfId="0" applyNumberFormat="1" applyFont="1" applyFill="1" applyBorder="1" applyAlignment="1" applyProtection="1">
      <alignment horizontal="center" vertical="center"/>
      <protection locked="0"/>
    </xf>
    <xf numFmtId="164" fontId="8" fillId="5" borderId="15" xfId="0" applyNumberFormat="1" applyFont="1" applyFill="1" applyBorder="1" applyAlignment="1" applyProtection="1">
      <alignment horizontal="center" vertical="center"/>
      <protection locked="0"/>
    </xf>
    <xf numFmtId="49" fontId="11" fillId="4" borderId="0" xfId="0" applyNumberFormat="1" applyFont="1" applyFill="1" applyAlignment="1">
      <alignment horizontal="center" vertical="center"/>
    </xf>
    <xf numFmtId="165" fontId="8" fillId="8" borderId="1" xfId="0" applyNumberFormat="1" applyFont="1" applyFill="1" applyBorder="1" applyAlignment="1">
      <alignment horizontal="center" vertical="center"/>
    </xf>
    <xf numFmtId="165" fontId="8" fillId="9" borderId="1" xfId="0" applyNumberFormat="1" applyFont="1" applyFill="1" applyBorder="1" applyAlignment="1">
      <alignment horizontal="center" vertical="center"/>
    </xf>
    <xf numFmtId="0" fontId="8" fillId="4" borderId="0" xfId="0" applyFont="1" applyFill="1" applyAlignment="1">
      <alignment horizontal="left" vertical="center"/>
    </xf>
    <xf numFmtId="9" fontId="8" fillId="5" borderId="1" xfId="0" applyNumberFormat="1" applyFont="1" applyFill="1" applyBorder="1" applyAlignment="1" applyProtection="1">
      <alignment horizontal="center" vertical="center"/>
      <protection locked="0"/>
    </xf>
    <xf numFmtId="0" fontId="8" fillId="8" borderId="1" xfId="0" applyFont="1" applyFill="1" applyBorder="1" applyAlignment="1">
      <alignment horizontal="center" vertical="center"/>
    </xf>
    <xf numFmtId="0" fontId="8" fillId="5" borderId="1" xfId="0" applyFont="1" applyFill="1" applyBorder="1" applyAlignment="1" applyProtection="1">
      <alignment horizontal="center" vertical="center" wrapText="1"/>
      <protection locked="0"/>
    </xf>
    <xf numFmtId="165" fontId="8" fillId="9" borderId="1" xfId="0" applyNumberFormat="1" applyFont="1" applyFill="1" applyBorder="1" applyAlignment="1">
      <alignment horizontal="center" vertical="center" wrapText="1"/>
    </xf>
    <xf numFmtId="165" fontId="8" fillId="8" borderId="1" xfId="0" applyNumberFormat="1" applyFont="1" applyFill="1" applyBorder="1" applyAlignment="1">
      <alignment horizontal="center" vertical="center" wrapText="1"/>
    </xf>
    <xf numFmtId="0" fontId="8" fillId="4" borderId="0" xfId="0" applyFont="1" applyFill="1" applyAlignment="1">
      <alignment vertical="center" wrapText="1"/>
    </xf>
    <xf numFmtId="0" fontId="8" fillId="4" borderId="11" xfId="0" applyFont="1" applyFill="1" applyBorder="1" applyAlignment="1">
      <alignment horizontal="center" vertical="center"/>
    </xf>
    <xf numFmtId="0" fontId="8" fillId="5" borderId="11" xfId="0" applyFont="1" applyFill="1" applyBorder="1" applyAlignment="1" applyProtection="1">
      <alignment horizontal="center" vertical="center" wrapText="1"/>
      <protection locked="0"/>
    </xf>
    <xf numFmtId="0" fontId="8" fillId="0" borderId="11" xfId="0" applyFont="1" applyBorder="1" applyAlignment="1">
      <alignment horizontal="left" vertical="center" wrapText="1"/>
    </xf>
    <xf numFmtId="2" fontId="8" fillId="4" borderId="0" xfId="0" applyNumberFormat="1" applyFont="1" applyFill="1" applyAlignment="1">
      <alignment horizontal="center" vertical="center"/>
    </xf>
    <xf numFmtId="0" fontId="18" fillId="4" borderId="0" xfId="0" applyFont="1" applyFill="1" applyAlignment="1" applyProtection="1">
      <alignment horizontal="center" vertical="center"/>
      <protection hidden="1"/>
    </xf>
    <xf numFmtId="0" fontId="20" fillId="0" borderId="0" xfId="6" applyFont="1" applyAlignment="1" applyProtection="1">
      <alignment vertical="center"/>
      <protection locked="0"/>
    </xf>
    <xf numFmtId="0" fontId="2" fillId="0" borderId="0" xfId="0" applyFont="1" applyAlignment="1" applyProtection="1">
      <alignment vertical="center"/>
      <protection hidden="1"/>
    </xf>
    <xf numFmtId="0" fontId="21" fillId="0" borderId="0" xfId="6" applyFont="1" applyAlignment="1" applyProtection="1">
      <alignment vertical="center"/>
      <protection locked="0"/>
    </xf>
    <xf numFmtId="164" fontId="21" fillId="0" borderId="0" xfId="6" applyNumberFormat="1" applyFont="1" applyAlignment="1" applyProtection="1">
      <alignment vertical="center"/>
      <protection locked="0"/>
    </xf>
    <xf numFmtId="164" fontId="2" fillId="0" borderId="0" xfId="0" applyNumberFormat="1" applyFont="1" applyAlignment="1" applyProtection="1">
      <alignment vertical="center"/>
      <protection hidden="1"/>
    </xf>
    <xf numFmtId="0" fontId="19" fillId="0" borderId="0" xfId="15"/>
    <xf numFmtId="0" fontId="5" fillId="0" borderId="0" xfId="0" applyFont="1" applyProtection="1">
      <protection hidden="1"/>
    </xf>
    <xf numFmtId="0" fontId="2" fillId="0" borderId="0" xfId="14"/>
    <xf numFmtId="0" fontId="1" fillId="0" borderId="0" xfId="12" applyFont="1" applyAlignment="1">
      <alignment vertical="center"/>
    </xf>
    <xf numFmtId="0" fontId="0" fillId="0" borderId="0" xfId="0" applyAlignment="1" applyProtection="1">
      <alignment vertical="center"/>
      <protection hidden="1"/>
    </xf>
    <xf numFmtId="0" fontId="0" fillId="0" borderId="0" xfId="0" applyAlignment="1">
      <alignment vertical="center"/>
    </xf>
    <xf numFmtId="2" fontId="0" fillId="0" borderId="0" xfId="0" applyNumberFormat="1" applyAlignment="1" applyProtection="1">
      <alignment vertical="center"/>
      <protection hidden="1"/>
    </xf>
    <xf numFmtId="11" fontId="0" fillId="0" borderId="0" xfId="0" applyNumberFormat="1" applyAlignment="1" applyProtection="1">
      <alignment vertical="center"/>
      <protection hidden="1"/>
    </xf>
    <xf numFmtId="165"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8" borderId="1" xfId="0" applyFill="1" applyBorder="1" applyAlignment="1" applyProtection="1">
      <alignment horizontal="left" vertical="center"/>
      <protection locked="0"/>
    </xf>
    <xf numFmtId="0" fontId="21" fillId="0" borderId="0" xfId="0" applyFont="1" applyAlignment="1" applyProtection="1">
      <alignment horizontal="center" vertical="center"/>
      <protection locked="0"/>
    </xf>
    <xf numFmtId="165" fontId="0" fillId="0" borderId="0" xfId="0" applyNumberFormat="1" applyAlignment="1" applyProtection="1">
      <alignment horizontal="center" vertical="center"/>
      <protection hidden="1"/>
    </xf>
    <xf numFmtId="0" fontId="20" fillId="0" borderId="0" xfId="0" applyFont="1" applyAlignment="1" applyProtection="1">
      <alignment vertical="center"/>
      <protection locked="0"/>
    </xf>
    <xf numFmtId="0" fontId="21" fillId="0" borderId="0" xfId="0" applyFont="1" applyAlignment="1" applyProtection="1">
      <alignment vertical="center"/>
      <protection locked="0"/>
    </xf>
    <xf numFmtId="164" fontId="21" fillId="0" borderId="0" xfId="0" applyNumberFormat="1" applyFont="1" applyAlignment="1" applyProtection="1">
      <alignment vertical="center"/>
      <protection locked="0"/>
    </xf>
    <xf numFmtId="0" fontId="0" fillId="0" borderId="0" xfId="0"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11" fontId="0" fillId="0" borderId="0" xfId="0" applyNumberFormat="1" applyAlignment="1" applyProtection="1">
      <alignment horizontal="left" vertical="top"/>
      <protection hidden="1"/>
    </xf>
    <xf numFmtId="0" fontId="0" fillId="0" borderId="1" xfId="0" applyBorder="1" applyAlignment="1" applyProtection="1">
      <alignment vertical="top" wrapText="1"/>
      <protection locked="0"/>
    </xf>
    <xf numFmtId="0" fontId="0" fillId="0" borderId="0" xfId="0" applyAlignment="1" applyProtection="1">
      <alignment wrapText="1"/>
      <protection locked="0"/>
    </xf>
    <xf numFmtId="0" fontId="0" fillId="0" borderId="0" xfId="0" applyProtection="1">
      <protection locked="0"/>
    </xf>
    <xf numFmtId="0" fontId="1" fillId="0" borderId="1" xfId="0" applyFont="1" applyBorder="1" applyAlignment="1" applyProtection="1">
      <alignment horizontal="left" vertical="top" wrapText="1"/>
      <protection locked="0"/>
    </xf>
    <xf numFmtId="0" fontId="1" fillId="0" borderId="0" xfId="0" applyFont="1" applyAlignment="1" applyProtection="1">
      <alignment wrapText="1"/>
      <protection locked="0"/>
    </xf>
    <xf numFmtId="0" fontId="0" fillId="0" borderId="1" xfId="0" applyBorder="1" applyAlignment="1" applyProtection="1">
      <alignment horizontal="left" vertical="top" wrapText="1"/>
      <protection locked="0"/>
    </xf>
    <xf numFmtId="0" fontId="3" fillId="0" borderId="0" xfId="2" quotePrefix="1" applyFill="1" applyBorder="1" applyAlignment="1" applyProtection="1">
      <alignment wrapText="1"/>
      <protection locked="0"/>
    </xf>
    <xf numFmtId="1" fontId="8" fillId="9" borderId="12" xfId="0" applyNumberFormat="1" applyFont="1" applyFill="1" applyBorder="1" applyAlignment="1">
      <alignment horizontal="center" vertical="center"/>
    </xf>
    <xf numFmtId="1" fontId="8" fillId="9" borderId="29" xfId="0" applyNumberFormat="1" applyFont="1" applyFill="1" applyBorder="1" applyAlignment="1">
      <alignment horizontal="center" vertical="center"/>
    </xf>
    <xf numFmtId="165" fontId="8" fillId="9" borderId="22" xfId="0" applyNumberFormat="1" applyFont="1" applyFill="1" applyBorder="1" applyAlignment="1">
      <alignment horizontal="center" vertical="center"/>
    </xf>
    <xf numFmtId="0" fontId="8" fillId="0" borderId="35" xfId="0" applyFont="1" applyBorder="1" applyAlignment="1">
      <alignment horizontal="left" vertical="center" wrapText="1"/>
    </xf>
    <xf numFmtId="0" fontId="8" fillId="0" borderId="30" xfId="0" applyFont="1" applyBorder="1" applyAlignment="1">
      <alignment horizontal="left" vertical="center" wrapText="1"/>
    </xf>
    <xf numFmtId="164" fontId="8" fillId="8"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xf>
    <xf numFmtId="1" fontId="8" fillId="9" borderId="1" xfId="0" applyNumberFormat="1" applyFont="1" applyFill="1" applyBorder="1" applyAlignment="1">
      <alignment horizontal="center" vertical="center" wrapText="1"/>
    </xf>
    <xf numFmtId="2" fontId="8" fillId="9" borderId="1" xfId="0" applyNumberFormat="1" applyFont="1" applyFill="1" applyBorder="1" applyAlignment="1">
      <alignment horizontal="center" vertical="center" wrapText="1"/>
    </xf>
    <xf numFmtId="0" fontId="8" fillId="4" borderId="15" xfId="0" applyFont="1" applyFill="1" applyBorder="1" applyAlignment="1">
      <alignment horizontal="center" vertical="center"/>
    </xf>
    <xf numFmtId="0" fontId="8" fillId="0" borderId="1" xfId="0" applyFont="1" applyBorder="1" applyAlignment="1">
      <alignment horizontal="center" vertical="center"/>
    </xf>
    <xf numFmtId="0" fontId="8" fillId="4" borderId="34" xfId="0" applyFont="1" applyFill="1" applyBorder="1" applyAlignment="1">
      <alignment horizontal="center" vertical="center"/>
    </xf>
    <xf numFmtId="166" fontId="8" fillId="8" borderId="1" xfId="0" applyNumberFormat="1" applyFont="1" applyFill="1" applyBorder="1" applyAlignment="1">
      <alignment horizontal="center" vertical="center" wrapText="1"/>
    </xf>
    <xf numFmtId="0" fontId="8" fillId="4" borderId="22" xfId="0" applyFont="1" applyFill="1" applyBorder="1" applyAlignment="1">
      <alignment horizontal="center" vertical="center"/>
    </xf>
    <xf numFmtId="0" fontId="8" fillId="0" borderId="1" xfId="0" applyFont="1" applyBorder="1" applyAlignment="1">
      <alignment horizontal="center" vertical="center" wrapText="1"/>
    </xf>
    <xf numFmtId="0" fontId="8" fillId="4" borderId="8" xfId="0" applyFont="1" applyFill="1" applyBorder="1" applyAlignment="1" applyProtection="1">
      <alignment horizontal="center" vertical="center"/>
      <protection locked="0"/>
    </xf>
    <xf numFmtId="0" fontId="4" fillId="2" borderId="11"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1" xfId="0" applyFont="1" applyFill="1" applyBorder="1" applyAlignment="1">
      <alignment vertical="center" wrapText="1"/>
    </xf>
    <xf numFmtId="0" fontId="1" fillId="0" borderId="0" xfId="0" applyFont="1" applyAlignment="1">
      <alignment wrapText="1"/>
    </xf>
    <xf numFmtId="0" fontId="1" fillId="0" borderId="0" xfId="0" applyFont="1"/>
    <xf numFmtId="0" fontId="0" fillId="0" borderId="15" xfId="0" applyBorder="1" applyAlignment="1">
      <alignment horizontal="left" vertical="top" wrapText="1"/>
    </xf>
    <xf numFmtId="0" fontId="0" fillId="0" borderId="1" xfId="0" applyBorder="1" applyAlignment="1">
      <alignment horizontal="center" vertical="center" wrapText="1"/>
    </xf>
    <xf numFmtId="0" fontId="1" fillId="0" borderId="0" xfId="0" applyFont="1" applyAlignment="1">
      <alignment horizontal="left" vertical="top"/>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5" fillId="0" borderId="0" xfId="0" applyFont="1" applyAlignment="1" applyProtection="1">
      <alignment wrapText="1"/>
      <protection locked="0"/>
    </xf>
    <xf numFmtId="0" fontId="2" fillId="0" borderId="0" xfId="15" applyFont="1"/>
    <xf numFmtId="1" fontId="8" fillId="9" borderId="1" xfId="0" applyNumberFormat="1" applyFont="1" applyFill="1" applyBorder="1" applyAlignment="1">
      <alignment horizontal="center" vertical="center"/>
    </xf>
    <xf numFmtId="0" fontId="8" fillId="0" borderId="33" xfId="0" applyFont="1" applyBorder="1" applyAlignment="1">
      <alignment horizontal="left" vertical="center" wrapText="1"/>
    </xf>
    <xf numFmtId="0" fontId="8" fillId="5" borderId="34" xfId="0" applyFont="1" applyFill="1" applyBorder="1" applyAlignment="1" applyProtection="1">
      <alignment horizontal="center" vertical="center"/>
      <protection locked="0"/>
    </xf>
    <xf numFmtId="0" fontId="8" fillId="0" borderId="34" xfId="0" applyFont="1" applyBorder="1" applyAlignment="1">
      <alignment horizontal="left" vertical="center" wrapText="1"/>
    </xf>
    <xf numFmtId="1" fontId="8" fillId="4" borderId="1" xfId="0" applyNumberFormat="1" applyFont="1" applyFill="1" applyBorder="1" applyAlignment="1">
      <alignment horizontal="center" vertical="center"/>
    </xf>
    <xf numFmtId="1" fontId="8" fillId="4" borderId="11" xfId="0" applyNumberFormat="1" applyFont="1" applyFill="1" applyBorder="1" applyAlignment="1">
      <alignment horizontal="center" vertical="center"/>
    </xf>
    <xf numFmtId="11" fontId="0" fillId="0" borderId="0" xfId="0" applyNumberFormat="1" applyAlignment="1" applyProtection="1">
      <alignment horizontal="left" vertical="center"/>
      <protection hidden="1"/>
    </xf>
    <xf numFmtId="2" fontId="0" fillId="0" borderId="0" xfId="0" applyNumberFormat="1" applyAlignment="1" applyProtection="1">
      <alignment horizontal="left" vertical="center"/>
      <protection hidden="1"/>
    </xf>
    <xf numFmtId="0" fontId="0" fillId="0" borderId="0" xfId="0" applyAlignment="1">
      <alignment horizontal="left"/>
    </xf>
    <xf numFmtId="1" fontId="0" fillId="0" borderId="0" xfId="0" applyNumberFormat="1" applyAlignment="1" applyProtection="1">
      <alignment horizontal="left" vertical="center"/>
      <protection hidden="1"/>
    </xf>
    <xf numFmtId="1" fontId="0" fillId="0" borderId="0" xfId="0" applyNumberFormat="1" applyAlignment="1">
      <alignment horizontal="left"/>
    </xf>
    <xf numFmtId="0" fontId="8" fillId="8" borderId="11" xfId="0" applyFont="1" applyFill="1" applyBorder="1" applyAlignment="1">
      <alignment horizontal="center" vertical="center"/>
    </xf>
    <xf numFmtId="0" fontId="0" fillId="0" borderId="0" xfId="0" applyAlignment="1">
      <alignment horizontal="right"/>
    </xf>
    <xf numFmtId="0" fontId="8" fillId="4" borderId="1" xfId="0" applyFont="1" applyFill="1" applyBorder="1" applyAlignment="1" applyProtection="1">
      <alignment horizontal="center" vertical="center"/>
      <protection locked="0"/>
    </xf>
    <xf numFmtId="0" fontId="8" fillId="4" borderId="11" xfId="0" applyFont="1" applyFill="1" applyBorder="1" applyAlignment="1" applyProtection="1">
      <alignment horizontal="center" vertical="center"/>
      <protection locked="0"/>
    </xf>
    <xf numFmtId="1" fontId="8" fillId="4" borderId="15" xfId="0" applyNumberFormat="1" applyFont="1" applyFill="1" applyBorder="1" applyAlignment="1">
      <alignment horizontal="center" vertical="center"/>
    </xf>
    <xf numFmtId="0" fontId="8" fillId="8" borderId="15" xfId="0" applyFont="1" applyFill="1" applyBorder="1" applyAlignment="1">
      <alignment horizontal="center" vertical="center"/>
    </xf>
    <xf numFmtId="1" fontId="8" fillId="4" borderId="22" xfId="0" applyNumberFormat="1" applyFont="1" applyFill="1" applyBorder="1" applyAlignment="1">
      <alignment horizontal="center" vertical="center"/>
    </xf>
    <xf numFmtId="2" fontId="8" fillId="4" borderId="1" xfId="0" applyNumberFormat="1" applyFont="1" applyFill="1" applyBorder="1" applyAlignment="1">
      <alignment horizontal="center" vertical="center" wrapText="1"/>
    </xf>
    <xf numFmtId="0" fontId="8" fillId="4" borderId="1" xfId="0" applyFont="1" applyFill="1" applyBorder="1" applyAlignment="1" applyProtection="1">
      <alignment horizontal="center" vertical="center" wrapText="1"/>
      <protection locked="0"/>
    </xf>
    <xf numFmtId="166" fontId="8" fillId="4" borderId="1" xfId="0" applyNumberFormat="1" applyFont="1" applyFill="1" applyBorder="1" applyAlignment="1">
      <alignment horizontal="center" vertical="center" wrapText="1"/>
    </xf>
    <xf numFmtId="1" fontId="8" fillId="4" borderId="1" xfId="0" applyNumberFormat="1" applyFont="1" applyFill="1" applyBorder="1" applyAlignment="1">
      <alignment horizontal="center" vertical="center" wrapText="1"/>
    </xf>
    <xf numFmtId="2" fontId="8" fillId="5" borderId="1" xfId="0" applyNumberFormat="1" applyFont="1" applyFill="1" applyBorder="1" applyAlignment="1" applyProtection="1">
      <alignment horizontal="center" vertical="center" wrapText="1"/>
      <protection locked="0"/>
    </xf>
    <xf numFmtId="1" fontId="8" fillId="8" borderId="1" xfId="0" applyNumberFormat="1" applyFont="1" applyFill="1" applyBorder="1" applyAlignment="1">
      <alignment horizontal="center" vertical="center"/>
    </xf>
    <xf numFmtId="164" fontId="0" fillId="0" borderId="0" xfId="0" applyNumberFormat="1"/>
    <xf numFmtId="0" fontId="25" fillId="0" borderId="0" xfId="0" applyFont="1" applyProtection="1">
      <protection locked="0"/>
    </xf>
    <xf numFmtId="0" fontId="26" fillId="0" borderId="0" xfId="0" applyFont="1" applyAlignment="1" applyProtection="1">
      <alignment horizontal="center"/>
      <protection locked="0"/>
    </xf>
    <xf numFmtId="0" fontId="27" fillId="0" borderId="0" xfId="0" applyFont="1" applyProtection="1">
      <protection locked="0"/>
    </xf>
    <xf numFmtId="0" fontId="0" fillId="12" borderId="0" xfId="0" applyFill="1" applyAlignment="1" applyProtection="1">
      <alignment horizontal="center" vertical="center"/>
      <protection locked="0"/>
    </xf>
    <xf numFmtId="0" fontId="0" fillId="13" borderId="0" xfId="0" applyFill="1" applyAlignment="1" applyProtection="1">
      <alignment horizontal="center" vertical="center"/>
      <protection locked="0"/>
    </xf>
    <xf numFmtId="0" fontId="0" fillId="14" borderId="0" xfId="0" applyFill="1" applyAlignment="1" applyProtection="1">
      <alignment horizontal="center" vertical="center"/>
      <protection locked="0"/>
    </xf>
    <xf numFmtId="0" fontId="26" fillId="0" borderId="0" xfId="0" applyFont="1" applyProtection="1">
      <protection locked="0"/>
    </xf>
    <xf numFmtId="0" fontId="0" fillId="12" borderId="0" xfId="0" applyFill="1" applyProtection="1">
      <protection locked="0"/>
    </xf>
    <xf numFmtId="0" fontId="0" fillId="14" borderId="0" xfId="0" applyFill="1" applyProtection="1">
      <protection locked="0"/>
    </xf>
    <xf numFmtId="165" fontId="0" fillId="14" borderId="0" xfId="0" applyNumberFormat="1" applyFill="1" applyProtection="1">
      <protection locked="0"/>
    </xf>
    <xf numFmtId="164" fontId="0" fillId="14" borderId="0" xfId="0" applyNumberFormat="1" applyFill="1" applyProtection="1">
      <protection locked="0"/>
    </xf>
    <xf numFmtId="0" fontId="0" fillId="13" borderId="0" xfId="0" applyFill="1"/>
    <xf numFmtId="2" fontId="0" fillId="13" borderId="0" xfId="0" applyNumberFormat="1" applyFill="1"/>
    <xf numFmtId="166" fontId="0" fillId="0" borderId="0" xfId="0" applyNumberFormat="1" applyProtection="1">
      <protection locked="0"/>
    </xf>
    <xf numFmtId="168" fontId="0" fillId="14" borderId="0" xfId="0" applyNumberFormat="1" applyFill="1" applyProtection="1">
      <protection locked="0"/>
    </xf>
    <xf numFmtId="1" fontId="0" fillId="13" borderId="0" xfId="0" applyNumberFormat="1" applyFill="1" applyProtection="1">
      <protection locked="0"/>
    </xf>
    <xf numFmtId="1" fontId="0" fillId="13" borderId="0" xfId="0" applyNumberFormat="1" applyFill="1" applyAlignment="1" applyProtection="1">
      <alignment horizontal="right"/>
      <protection locked="0"/>
    </xf>
    <xf numFmtId="1" fontId="0" fillId="13" borderId="0" xfId="0" applyNumberFormat="1" applyFill="1"/>
    <xf numFmtId="0" fontId="26" fillId="0" borderId="0" xfId="0" applyFont="1" applyAlignment="1" applyProtection="1">
      <alignment wrapText="1"/>
      <protection locked="0"/>
    </xf>
    <xf numFmtId="0" fontId="0" fillId="13" borderId="38" xfId="0" applyFill="1" applyBorder="1"/>
    <xf numFmtId="2" fontId="0" fillId="13" borderId="39" xfId="0" applyNumberFormat="1" applyFill="1" applyBorder="1"/>
    <xf numFmtId="168" fontId="0" fillId="0" borderId="0" xfId="0" applyNumberFormat="1" applyProtection="1">
      <protection locked="0"/>
    </xf>
    <xf numFmtId="0" fontId="24" fillId="0" borderId="0" xfId="0" applyFont="1" applyProtection="1">
      <protection locked="0"/>
    </xf>
    <xf numFmtId="0" fontId="0" fillId="0" borderId="0" xfId="0" applyAlignment="1" applyProtection="1">
      <alignment horizontal="left" vertical="top"/>
      <protection locked="0"/>
    </xf>
    <xf numFmtId="0" fontId="3" fillId="0" borderId="0" xfId="2" applyAlignment="1" applyProtection="1">
      <alignment horizontal="left" vertical="top"/>
      <protection locked="0"/>
    </xf>
    <xf numFmtId="1" fontId="0" fillId="0" borderId="0" xfId="0" applyNumberFormat="1"/>
    <xf numFmtId="166" fontId="0" fillId="0" borderId="0" xfId="0" applyNumberFormat="1"/>
    <xf numFmtId="168" fontId="0" fillId="0" borderId="0" xfId="0" applyNumberFormat="1"/>
    <xf numFmtId="11" fontId="0" fillId="0" borderId="0" xfId="0" applyNumberFormat="1"/>
    <xf numFmtId="169" fontId="0" fillId="0" borderId="0" xfId="0" applyNumberFormat="1"/>
    <xf numFmtId="170" fontId="0" fillId="0" borderId="0" xfId="0" applyNumberFormat="1"/>
    <xf numFmtId="2" fontId="0" fillId="0" borderId="0" xfId="0" applyNumberFormat="1"/>
    <xf numFmtId="2" fontId="8" fillId="8" borderId="1" xfId="0" applyNumberFormat="1" applyFont="1" applyFill="1" applyBorder="1" applyAlignment="1">
      <alignment horizontal="center" vertical="center" wrapText="1"/>
    </xf>
    <xf numFmtId="1" fontId="8" fillId="8" borderId="1" xfId="0" applyNumberFormat="1" applyFont="1" applyFill="1" applyBorder="1" applyAlignment="1">
      <alignment horizontal="center" vertical="center" wrapText="1"/>
    </xf>
    <xf numFmtId="167" fontId="8" fillId="8" borderId="1" xfId="0" applyNumberFormat="1" applyFont="1" applyFill="1" applyBorder="1" applyAlignment="1">
      <alignment horizontal="center" vertical="center"/>
    </xf>
    <xf numFmtId="2" fontId="8" fillId="8" borderId="1" xfId="0" applyNumberFormat="1" applyFont="1" applyFill="1" applyBorder="1" applyAlignment="1">
      <alignment horizontal="center" vertical="center"/>
    </xf>
    <xf numFmtId="1" fontId="8" fillId="0" borderId="1" xfId="0" applyNumberFormat="1" applyFont="1" applyBorder="1" applyAlignment="1">
      <alignment horizontal="center" vertical="center" wrapText="1"/>
    </xf>
    <xf numFmtId="1" fontId="18" fillId="0" borderId="1" xfId="0" applyNumberFormat="1" applyFont="1" applyBorder="1" applyAlignment="1">
      <alignment horizontal="center" vertical="center" wrapText="1"/>
    </xf>
    <xf numFmtId="2" fontId="8" fillId="8" borderId="15" xfId="0" applyNumberFormat="1" applyFont="1" applyFill="1" applyBorder="1" applyAlignment="1">
      <alignment horizontal="center" vertical="center"/>
    </xf>
    <xf numFmtId="2" fontId="8" fillId="9" borderId="1" xfId="0" applyNumberFormat="1" applyFont="1" applyFill="1" applyBorder="1" applyAlignment="1">
      <alignment horizontal="center" vertical="center"/>
    </xf>
    <xf numFmtId="2" fontId="0" fillId="12" borderId="0" xfId="0" applyNumberFormat="1" applyFill="1" applyProtection="1">
      <protection locked="0"/>
    </xf>
    <xf numFmtId="0" fontId="0" fillId="0" borderId="1" xfId="0" applyBorder="1" applyAlignment="1">
      <alignment horizontal="center" vertical="top" wrapText="1"/>
    </xf>
    <xf numFmtId="2" fontId="0" fillId="0" borderId="1" xfId="0" applyNumberFormat="1" applyBorder="1" applyAlignment="1">
      <alignment horizontal="center" vertical="top" wrapText="1"/>
    </xf>
    <xf numFmtId="2" fontId="8" fillId="5" borderId="1" xfId="0" applyNumberFormat="1" applyFont="1" applyFill="1" applyBorder="1" applyAlignment="1" applyProtection="1">
      <alignment horizontal="center" vertical="center"/>
      <protection locked="0"/>
    </xf>
    <xf numFmtId="165" fontId="8" fillId="5" borderId="1" xfId="0" applyNumberFormat="1" applyFont="1" applyFill="1" applyBorder="1" applyAlignment="1" applyProtection="1">
      <alignment horizontal="center" vertical="center"/>
      <protection locked="0"/>
    </xf>
    <xf numFmtId="0" fontId="10" fillId="4" borderId="18" xfId="0" applyFont="1" applyFill="1" applyBorder="1" applyAlignment="1">
      <alignment vertical="center" wrapText="1"/>
    </xf>
    <xf numFmtId="0" fontId="10" fillId="4" borderId="19" xfId="0" applyFont="1" applyFill="1" applyBorder="1" applyAlignment="1">
      <alignment vertical="center" wrapText="1"/>
    </xf>
    <xf numFmtId="0" fontId="10" fillId="4" borderId="20" xfId="0" applyFont="1" applyFill="1" applyBorder="1" applyAlignment="1">
      <alignment vertical="center" wrapText="1"/>
    </xf>
    <xf numFmtId="0" fontId="8" fillId="4" borderId="31"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32" xfId="0" applyFont="1" applyFill="1" applyBorder="1" applyAlignment="1">
      <alignment horizontal="left" vertical="center" wrapText="1"/>
    </xf>
    <xf numFmtId="0" fontId="10" fillId="4" borderId="4" xfId="0" applyFont="1" applyFill="1" applyBorder="1" applyAlignment="1">
      <alignment vertical="center" wrapText="1"/>
    </xf>
    <xf numFmtId="0" fontId="10" fillId="4" borderId="5" xfId="0" applyFont="1" applyFill="1" applyBorder="1" applyAlignment="1">
      <alignment vertical="center" wrapText="1"/>
    </xf>
    <xf numFmtId="0" fontId="10" fillId="4" borderId="6" xfId="0" applyFont="1" applyFill="1" applyBorder="1" applyAlignment="1">
      <alignment vertical="center" wrapText="1"/>
    </xf>
    <xf numFmtId="0" fontId="7" fillId="0" borderId="16" xfId="0" applyFont="1" applyBorder="1" applyAlignment="1">
      <alignment horizontal="center" vertical="center"/>
    </xf>
    <xf numFmtId="0" fontId="10" fillId="0" borderId="18" xfId="0" applyFont="1" applyBorder="1" applyAlignment="1">
      <alignment vertical="center" wrapText="1"/>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8" xfId="0" applyFont="1" applyBorder="1" applyAlignment="1">
      <alignment horizontal="left"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18" xfId="4" applyFont="1" applyBorder="1" applyAlignment="1">
      <alignment vertical="center" wrapText="1"/>
    </xf>
    <xf numFmtId="0" fontId="10" fillId="0" borderId="19" xfId="4" applyFont="1" applyBorder="1" applyAlignment="1">
      <alignment vertical="center" wrapText="1"/>
    </xf>
    <xf numFmtId="0" fontId="10" fillId="0" borderId="20" xfId="4" applyFont="1" applyBorder="1" applyAlignment="1">
      <alignment vertical="center" wrapText="1"/>
    </xf>
    <xf numFmtId="0" fontId="10" fillId="4" borderId="4" xfId="4" applyFont="1" applyFill="1" applyBorder="1" applyAlignment="1">
      <alignment vertical="center" wrapText="1"/>
    </xf>
    <xf numFmtId="0" fontId="10" fillId="4" borderId="5" xfId="4" applyFont="1" applyFill="1" applyBorder="1" applyAlignment="1">
      <alignment vertical="center" wrapText="1"/>
    </xf>
    <xf numFmtId="0" fontId="10" fillId="4" borderId="6" xfId="4" applyFont="1" applyFill="1" applyBorder="1" applyAlignment="1">
      <alignment vertical="center" wrapText="1"/>
    </xf>
    <xf numFmtId="0" fontId="10" fillId="4" borderId="36" xfId="4" applyFont="1" applyFill="1" applyBorder="1" applyAlignment="1">
      <alignment vertical="center" wrapText="1"/>
    </xf>
    <xf numFmtId="0" fontId="10" fillId="4" borderId="0" xfId="4" applyFont="1" applyFill="1" applyAlignment="1">
      <alignment vertical="center" wrapText="1"/>
    </xf>
    <xf numFmtId="0" fontId="10" fillId="4" borderId="37" xfId="4" applyFont="1" applyFill="1" applyBorder="1" applyAlignment="1">
      <alignment vertical="center" wrapText="1"/>
    </xf>
    <xf numFmtId="0" fontId="10" fillId="4" borderId="18" xfId="4" applyFont="1" applyFill="1" applyBorder="1" applyAlignment="1">
      <alignment vertical="center" wrapText="1"/>
    </xf>
    <xf numFmtId="0" fontId="10" fillId="4" borderId="19" xfId="4" applyFont="1" applyFill="1" applyBorder="1" applyAlignment="1">
      <alignment vertical="center" wrapText="1"/>
    </xf>
    <xf numFmtId="0" fontId="10" fillId="4" borderId="20" xfId="4" applyFont="1" applyFill="1" applyBorder="1" applyAlignment="1">
      <alignment vertical="center" wrapText="1"/>
    </xf>
    <xf numFmtId="0" fontId="4" fillId="3" borderId="1" xfId="0" applyFont="1" applyFill="1" applyBorder="1" applyAlignment="1">
      <alignment horizontal="center" vertical="top" wrapText="1"/>
    </xf>
    <xf numFmtId="0" fontId="4" fillId="3" borderId="12" xfId="0" applyFont="1" applyFill="1" applyBorder="1" applyAlignment="1">
      <alignment horizontal="center" vertical="top" wrapText="1"/>
    </xf>
    <xf numFmtId="0" fontId="4" fillId="3" borderId="13" xfId="0" applyFont="1" applyFill="1" applyBorder="1" applyAlignment="1">
      <alignment horizontal="center" vertical="top" wrapText="1"/>
    </xf>
    <xf numFmtId="0" fontId="4" fillId="3" borderId="14" xfId="0" applyFont="1" applyFill="1" applyBorder="1" applyAlignment="1">
      <alignment horizontal="center" vertical="top"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pplyProtection="1">
      <alignment horizontal="left" vertical="top" wrapText="1"/>
      <protection locked="0"/>
    </xf>
  </cellXfs>
  <cellStyles count="25">
    <cellStyle name="Hyperlink" xfId="2" builtinId="8"/>
    <cellStyle name="Normal" xfId="0" builtinId="0"/>
    <cellStyle name="Normal 2" xfId="1" xr:uid="{00000000-0005-0000-0000-000002000000}"/>
    <cellStyle name="Normal 2 2" xfId="5" xr:uid="{00000000-0005-0000-0000-000003000000}"/>
    <cellStyle name="Normal 3" xfId="6" xr:uid="{00000000-0005-0000-0000-000004000000}"/>
    <cellStyle name="Normal 3 2" xfId="7" xr:uid="{00000000-0005-0000-0000-000005000000}"/>
    <cellStyle name="Normal 4" xfId="8" xr:uid="{00000000-0005-0000-0000-000006000000}"/>
    <cellStyle name="Normal 4 2" xfId="9" xr:uid="{00000000-0005-0000-0000-000007000000}"/>
    <cellStyle name="Normal 5" xfId="10" xr:uid="{00000000-0005-0000-0000-000008000000}"/>
    <cellStyle name="Normal 5 2" xfId="11" xr:uid="{00000000-0005-0000-0000-000009000000}"/>
    <cellStyle name="Normal 6" xfId="12" xr:uid="{00000000-0005-0000-0000-00000A000000}"/>
    <cellStyle name="Normal 6 2" xfId="13" xr:uid="{00000000-0005-0000-0000-00000B000000}"/>
    <cellStyle name="Normal 7" xfId="14" xr:uid="{00000000-0005-0000-0000-00000C000000}"/>
    <cellStyle name="Normal 8" xfId="4" xr:uid="{00000000-0005-0000-0000-00000D000000}"/>
    <cellStyle name="Normal 9" xfId="15" xr:uid="{00000000-0005-0000-0000-00000E000000}"/>
    <cellStyle name="Percent" xfId="3" builtinId="5"/>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34">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dxf>
    <dxf>
      <font>
        <color rgb="FF9C0006"/>
      </font>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FFF00"/>
        </patternFill>
      </fill>
    </dxf>
    <dxf>
      <numFmt numFmtId="0" formatCode="General"/>
      <fill>
        <patternFill>
          <bgColor theme="0" tint="-0.499984740745262"/>
        </patternFill>
      </fill>
    </dxf>
    <dxf>
      <font>
        <color rgb="FF9C0006"/>
      </font>
      <fill>
        <patternFill>
          <bgColor rgb="FFFFC7CE"/>
        </patternFill>
      </fill>
    </dxf>
    <dxf>
      <font>
        <color theme="0" tint="-0.499984740745262"/>
      </font>
      <fill>
        <patternFill>
          <bgColor theme="0" tint="-0.499984740745262"/>
        </patternFill>
      </fill>
    </dxf>
  </dxfs>
  <tableStyles count="0" defaultTableStyle="TableStyleMedium2" defaultPivotStyle="PivotStyleLight16"/>
  <colors>
    <mruColors>
      <color rgb="FFFF3B3B"/>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72.31434725122034</c:v>
                </c:pt>
                <c:pt idx="1">
                  <c:v>71.890179076224626</c:v>
                </c:pt>
                <c:pt idx="2">
                  <c:v>61.411885143425991</c:v>
                </c:pt>
                <c:pt idx="3">
                  <c:v>54.72618974763887</c:v>
                </c:pt>
                <c:pt idx="4">
                  <c:v>50.083443672462728</c:v>
                </c:pt>
                <c:pt idx="5">
                  <c:v>46.453146635281108</c:v>
                </c:pt>
                <c:pt idx="6">
                  <c:v>43.499288446158673</c:v>
                </c:pt>
                <c:pt idx="7">
                  <c:v>41.046687760988796</c:v>
                </c:pt>
                <c:pt idx="8">
                  <c:v>38.981216263952156</c:v>
                </c:pt>
                <c:pt idx="9">
                  <c:v>37.221702962773108</c:v>
                </c:pt>
                <c:pt idx="10">
                  <c:v>35.708031704100812</c:v>
                </c:pt>
                <c:pt idx="11">
                  <c:v>34.394575224444537</c:v>
                </c:pt>
                <c:pt idx="12">
                  <c:v>33.246076074832828</c:v>
                </c:pt>
                <c:pt idx="13">
                  <c:v>32.234891743282191</c:v>
                </c:pt>
                <c:pt idx="14">
                  <c:v>31.339079993491737</c:v>
                </c:pt>
                <c:pt idx="15">
                  <c:v>30.541031617895598</c:v>
                </c:pt>
                <c:pt idx="16">
                  <c:v>29.826473631754006</c:v>
                </c:pt>
                <c:pt idx="17">
                  <c:v>29.183730444639192</c:v>
                </c:pt>
                <c:pt idx="18">
                  <c:v>28.603168800331176</c:v>
                </c:pt>
                <c:pt idx="19">
                  <c:v>28.076776011340314</c:v>
                </c:pt>
                <c:pt idx="20">
                  <c:v>27.59783630062207</c:v>
                </c:pt>
                <c:pt idx="21">
                  <c:v>27.160680221160341</c:v>
                </c:pt>
                <c:pt idx="22">
                  <c:v>26.760489064047221</c:v>
                </c:pt>
                <c:pt idx="23">
                  <c:v>26.393141008041546</c:v>
                </c:pt>
                <c:pt idx="24">
                  <c:v>26.055089205929963</c:v>
                </c:pt>
                <c:pt idx="25">
                  <c:v>25.743264484853022</c:v>
                </c:pt>
                <c:pt idx="26">
                  <c:v>25.454997147899224</c:v>
                </c:pt>
                <c:pt idx="27">
                  <c:v>25.187953697737129</c:v>
                </c:pt>
                <c:pt idx="28">
                  <c:v>24.940085293061443</c:v>
                </c:pt>
                <c:pt idx="29">
                  <c:v>24.709585489031728</c:v>
                </c:pt>
                <c:pt idx="30">
                  <c:v>24.494855369880263</c:v>
                </c:pt>
                <c:pt idx="31">
                  <c:v>24.294474604496742</c:v>
                </c:pt>
                <c:pt idx="32">
                  <c:v>24.107177276166833</c:v>
                </c:pt>
                <c:pt idx="33">
                  <c:v>23.931831584224753</c:v>
                </c:pt>
                <c:pt idx="34">
                  <c:v>23.767422704477102</c:v>
                </c:pt>
                <c:pt idx="35">
                  <c:v>23.613038241255534</c:v>
                </c:pt>
                <c:pt idx="36">
                  <c:v>23.467855818502326</c:v>
                </c:pt>
                <c:pt idx="37">
                  <c:v>23.33113244544117</c:v>
                </c:pt>
                <c:pt idx="38">
                  <c:v>23.202195362910757</c:v>
                </c:pt>
                <c:pt idx="39">
                  <c:v>23.080434131200278</c:v>
                </c:pt>
                <c:pt idx="40">
                  <c:v>22.965293764135883</c:v>
                </c:pt>
                <c:pt idx="41">
                  <c:v>22.856268749152989</c:v>
                </c:pt>
                <c:pt idx="42">
                  <c:v>22.752897820900287</c:v>
                </c:pt>
                <c:pt idx="43">
                  <c:v>22.654759378646666</c:v>
                </c:pt>
                <c:pt idx="44">
                  <c:v>22.561467455918731</c:v>
                </c:pt>
                <c:pt idx="45">
                  <c:v>22.472668165751788</c:v>
                </c:pt>
                <c:pt idx="46">
                  <c:v>22.388036556936513</c:v>
                </c:pt>
                <c:pt idx="47">
                  <c:v>22.30727382686791</c:v>
                </c:pt>
                <c:pt idx="48">
                  <c:v>22.230104844606061</c:v>
                </c:pt>
                <c:pt idx="49">
                  <c:v>22.156275944786834</c:v>
                </c:pt>
                <c:pt idx="50">
                  <c:v>22.085552958619861</c:v>
                </c:pt>
                <c:pt idx="51">
                  <c:v>22.017719453012944</c:v>
                </c:pt>
                <c:pt idx="52">
                  <c:v>21.95257515291285</c:v>
                </c:pt>
                <c:pt idx="53">
                  <c:v>21.889934525232384</c:v>
                </c:pt>
                <c:pt idx="54">
                  <c:v>21.82962550571316</c:v>
                </c:pt>
                <c:pt idx="55">
                  <c:v>21.771488352460327</c:v>
                </c:pt>
                <c:pt idx="56">
                  <c:v>21.715374611946903</c:v>
                </c:pt>
                <c:pt idx="57">
                  <c:v>21.661146185098549</c:v>
                </c:pt>
                <c:pt idx="58">
                  <c:v>21.608674482610709</c:v>
                </c:pt>
                <c:pt idx="59">
                  <c:v>21.557839659905831</c:v>
                </c:pt>
                <c:pt idx="60">
                  <c:v>21.50852992335555</c:v>
                </c:pt>
                <c:pt idx="61">
                  <c:v>21.460640900346672</c:v>
                </c:pt>
                <c:pt idx="62">
                  <c:v>21.414075066594215</c:v>
                </c:pt>
                <c:pt idx="63">
                  <c:v>21.368741224925966</c:v>
                </c:pt>
                <c:pt idx="64">
                  <c:v>21.324554030343222</c:v>
                </c:pt>
                <c:pt idx="65">
                  <c:v>21.281433556791782</c:v>
                </c:pt>
                <c:pt idx="66">
                  <c:v>21.239304901549431</c:v>
                </c:pt>
                <c:pt idx="67">
                  <c:v>21.19809782357013</c:v>
                </c:pt>
                <c:pt idx="68">
                  <c:v>21.157746412538721</c:v>
                </c:pt>
                <c:pt idx="69">
                  <c:v>21.118188785722776</c:v>
                </c:pt>
                <c:pt idx="70">
                  <c:v>21.079366809993864</c:v>
                </c:pt>
                <c:pt idx="71">
                  <c:v>21.041225846696378</c:v>
                </c:pt>
                <c:pt idx="72">
                  <c:v>21.003714517235341</c:v>
                </c:pt>
                <c:pt idx="73">
                  <c:v>20.966784487514509</c:v>
                </c:pt>
                <c:pt idx="74">
                  <c:v>20.930390269485759</c:v>
                </c:pt>
                <c:pt idx="75">
                  <c:v>20.894489038318685</c:v>
                </c:pt>
                <c:pt idx="76">
                  <c:v>20.85904046374754</c:v>
                </c:pt>
                <c:pt idx="77">
                  <c:v>20.82400655439988</c:v>
                </c:pt>
                <c:pt idx="78">
                  <c:v>20.789351513923471</c:v>
                </c:pt>
                <c:pt idx="79">
                  <c:v>20.755041607915871</c:v>
                </c:pt>
                <c:pt idx="80">
                  <c:v>20.721045040720263</c:v>
                </c:pt>
                <c:pt idx="81">
                  <c:v>20.687331841232609</c:v>
                </c:pt>
                <c:pt idx="82">
                  <c:v>20.65387375697528</c:v>
                </c:pt>
                <c:pt idx="83">
                  <c:v>20.620644155724108</c:v>
                </c:pt>
                <c:pt idx="84">
                  <c:v>20.587617934068749</c:v>
                </c:pt>
                <c:pt idx="85">
                  <c:v>20.554771432323221</c:v>
                </c:pt>
                <c:pt idx="86">
                  <c:v>20.522082355269546</c:v>
                </c:pt>
                <c:pt idx="87">
                  <c:v>20.489529698255708</c:v>
                </c:pt>
                <c:pt idx="88">
                  <c:v>20.457093678216456</c:v>
                </c:pt>
                <c:pt idx="89">
                  <c:v>20.424755669211375</c:v>
                </c:pt>
                <c:pt idx="90">
                  <c:v>20.392498142130592</c:v>
                </c:pt>
                <c:pt idx="91">
                  <c:v>20.360304608231864</c:v>
                </c:pt>
                <c:pt idx="92">
                  <c:v>20.328159566202526</c:v>
                </c:pt>
                <c:pt idx="93">
                  <c:v>20.296048452489067</c:v>
                </c:pt>
                <c:pt idx="94">
                  <c:v>20.26395759461446</c:v>
                </c:pt>
                <c:pt idx="95">
                  <c:v>20.231874167279173</c:v>
                </c:pt>
                <c:pt idx="96">
                  <c:v>20.199786151019548</c:v>
                </c:pt>
                <c:pt idx="97">
                  <c:v>20.167682293234648</c:v>
                </c:pt>
                <c:pt idx="98">
                  <c:v>20.135552071406543</c:v>
                </c:pt>
                <c:pt idx="99">
                  <c:v>20.103385658349218</c:v>
                </c:pt>
                <c:pt idx="100">
                  <c:v>20.071173889339086</c:v>
                </c:pt>
                <c:pt idx="101">
                  <c:v>20.038908230993826</c:v>
                </c:pt>
                <c:pt idx="102">
                  <c:v>20.006580751768944</c:v>
                </c:pt>
                <c:pt idx="103">
                  <c:v>19.974184093966826</c:v>
                </c:pt>
                <c:pt idx="104">
                  <c:v>19.941711447137912</c:v>
                </c:pt>
                <c:pt idx="105">
                  <c:v>19.909156522803009</c:v>
                </c:pt>
                <c:pt idx="106">
                  <c:v>19.876513530380326</c:v>
                </c:pt>
                <c:pt idx="107">
                  <c:v>19.843777154257175</c:v>
                </c:pt>
                <c:pt idx="108">
                  <c:v>19.810942531925516</c:v>
                </c:pt>
                <c:pt idx="109">
                  <c:v>19.778005233105795</c:v>
                </c:pt>
                <c:pt idx="110">
                  <c:v>19.74496123981281</c:v>
                </c:pt>
                <c:pt idx="111">
                  <c:v>19.711806927289743</c:v>
                </c:pt>
                <c:pt idx="112">
                  <c:v>19.678539045767479</c:v>
                </c:pt>
                <c:pt idx="113">
                  <c:v>19.645154702997338</c:v>
                </c:pt>
                <c:pt idx="114">
                  <c:v>19.611651347513785</c:v>
                </c:pt>
                <c:pt idx="115">
                  <c:v>19.578026752585341</c:v>
                </c:pt>
                <c:pt idx="116">
                  <c:v>19.544279000815852</c:v>
                </c:pt>
                <c:pt idx="117">
                  <c:v>19.510406469361644</c:v>
                </c:pt>
                <c:pt idx="118">
                  <c:v>19.476407815733999</c:v>
                </c:pt>
                <c:pt idx="119">
                  <c:v>19.442281964155008</c:v>
                </c:pt>
                <c:pt idx="120">
                  <c:v>19.408028092439849</c:v>
                </c:pt>
                <c:pt idx="121">
                  <c:v>19.373645619384973</c:v>
                </c:pt>
                <c:pt idx="122">
                  <c:v>19.339134192630556</c:v>
                </c:pt>
                <c:pt idx="123">
                  <c:v>19.304493676983906</c:v>
                </c:pt>
                <c:pt idx="124">
                  <c:v>19.269724143177736</c:v>
                </c:pt>
                <c:pt idx="125">
                  <c:v>19.234825857050858</c:v>
                </c:pt>
                <c:pt idx="126">
                  <c:v>19.199799269128725</c:v>
                </c:pt>
                <c:pt idx="127">
                  <c:v>19.164645004588714</c:v>
                </c:pt>
                <c:pt idx="128">
                  <c:v>19.129363853598537</c:v>
                </c:pt>
                <c:pt idx="129">
                  <c:v>19.093956762013068</c:v>
                </c:pt>
                <c:pt idx="130">
                  <c:v>19.058424822410661</c:v>
                </c:pt>
                <c:pt idx="131">
                  <c:v>19.022769265465634</c:v>
                </c:pt>
                <c:pt idx="132">
                  <c:v>18.986991451639117</c:v>
                </c:pt>
                <c:pt idx="133">
                  <c:v>18.951092863180797</c:v>
                </c:pt>
                <c:pt idx="134">
                  <c:v>18.915075096428204</c:v>
                </c:pt>
                <c:pt idx="135">
                  <c:v>18.878939854396883</c:v>
                </c:pt>
                <c:pt idx="136">
                  <c:v>18.842688939652181</c:v>
                </c:pt>
                <c:pt idx="137">
                  <c:v>18.806324247449162</c:v>
                </c:pt>
                <c:pt idx="138">
                  <c:v>18.769847759141186</c:v>
                </c:pt>
                <c:pt idx="139">
                  <c:v>18.733261535839034</c:v>
                </c:pt>
                <c:pt idx="140">
                  <c:v>18.696567712320764</c:v>
                </c:pt>
                <c:pt idx="141">
                  <c:v>18.659768491180973</c:v>
                </c:pt>
                <c:pt idx="142">
                  <c:v>18.622866137215006</c:v>
                </c:pt>
                <c:pt idx="143">
                  <c:v>18.58586297202735</c:v>
                </c:pt>
                <c:pt idx="144">
                  <c:v>18.548761368861747</c:v>
                </c:pt>
                <c:pt idx="145">
                  <c:v>18.511563747645539</c:v>
                </c:pt>
                <c:pt idx="146">
                  <c:v>18.474272570239787</c:v>
                </c:pt>
                <c:pt idx="147">
                  <c:v>18.436890335892265</c:v>
                </c:pt>
                <c:pt idx="148">
                  <c:v>18.399419576885549</c:v>
                </c:pt>
                <c:pt idx="149">
                  <c:v>18.361862854375524</c:v>
                </c:pt>
                <c:pt idx="150">
                  <c:v>18.324222754413302</c:v>
                </c:pt>
                <c:pt idx="151">
                  <c:v>18.286501884147924</c:v>
                </c:pt>
                <c:pt idx="152">
                  <c:v>18.248702868200326</c:v>
                </c:pt>
                <c:pt idx="153">
                  <c:v>18.210828345207808</c:v>
                </c:pt>
                <c:pt idx="154">
                  <c:v>18.172880964530588</c:v>
                </c:pt>
                <c:pt idx="155">
                  <c:v>18.134863383118272</c:v>
                </c:pt>
                <c:pt idx="156">
                  <c:v>18.096778262527504</c:v>
                </c:pt>
                <c:pt idx="157">
                  <c:v>18.058628266090082</c:v>
                </c:pt>
                <c:pt idx="158">
                  <c:v>18.020416056225642</c:v>
                </c:pt>
                <c:pt idx="159">
                  <c:v>17.982144291890666</c:v>
                </c:pt>
                <c:pt idx="160">
                  <c:v>17.943815626166977</c:v>
                </c:pt>
                <c:pt idx="161">
                  <c:v>17.905432703976135</c:v>
                </c:pt>
                <c:pt idx="162">
                  <c:v>17.86699815992343</c:v>
                </c:pt>
                <c:pt idx="163">
                  <c:v>17.828514616261995</c:v>
                </c:pt>
                <c:pt idx="164">
                  <c:v>17.789984680974353</c:v>
                </c:pt>
                <c:pt idx="165">
                  <c:v>17.751410945969031</c:v>
                </c:pt>
                <c:pt idx="166">
                  <c:v>17.712795985385746</c:v>
                </c:pt>
                <c:pt idx="167">
                  <c:v>17.67414235400647</c:v>
                </c:pt>
                <c:pt idx="168">
                  <c:v>17.63545258576843</c:v>
                </c:pt>
                <c:pt idx="169">
                  <c:v>17.596729192374823</c:v>
                </c:pt>
                <c:pt idx="170">
                  <c:v>17.557974662000646</c:v>
                </c:pt>
                <c:pt idx="171">
                  <c:v>17.519191458088908</c:v>
                </c:pt>
                <c:pt idx="172">
                  <c:v>17.480382018234025</c:v>
                </c:pt>
                <c:pt idx="173">
                  <c:v>17.44154875314949</c:v>
                </c:pt>
                <c:pt idx="174">
                  <c:v>17.402694045715659</c:v>
                </c:pt>
                <c:pt idx="175">
                  <c:v>17.363820250105476</c:v>
                </c:pt>
                <c:pt idx="176">
                  <c:v>17.324929690982756</c:v>
                </c:pt>
                <c:pt idx="177">
                  <c:v>17.286024662773944</c:v>
                </c:pt>
                <c:pt idx="178">
                  <c:v>17.247107429005563</c:v>
                </c:pt>
                <c:pt idx="179">
                  <c:v>17.208180221707941</c:v>
                </c:pt>
                <c:pt idx="180">
                  <c:v>17.169245240880755</c:v>
                </c:pt>
                <c:pt idx="181">
                  <c:v>17.130304654017735</c:v>
                </c:pt>
                <c:pt idx="182">
                  <c:v>17.091360595688784</c:v>
                </c:pt>
                <c:pt idx="183">
                  <c:v>17.05241516717502</c:v>
                </c:pt>
                <c:pt idx="184">
                  <c:v>17.013470436157391</c:v>
                </c:pt>
                <c:pt idx="185">
                  <c:v>16.974528436451536</c:v>
                </c:pt>
                <c:pt idx="186">
                  <c:v>16.93559116779171</c:v>
                </c:pt>
                <c:pt idx="187">
                  <c:v>16.896660595658538</c:v>
                </c:pt>
                <c:pt idx="188">
                  <c:v>16.85773865114805</c:v>
                </c:pt>
                <c:pt idx="189">
                  <c:v>16.818827230880736</c:v>
                </c:pt>
                <c:pt idx="190">
                  <c:v>16.77992819695098</c:v>
                </c:pt>
                <c:pt idx="191">
                  <c:v>16.741043376908028</c:v>
                </c:pt>
                <c:pt idx="192">
                  <c:v>16.702174563774456</c:v>
                </c:pt>
                <c:pt idx="193">
                  <c:v>16.663323516095982</c:v>
                </c:pt>
                <c:pt idx="194">
                  <c:v>16.624491958019565</c:v>
                </c:pt>
                <c:pt idx="195">
                  <c:v>16.585681579401768</c:v>
                </c:pt>
                <c:pt idx="196">
                  <c:v>16.546894035944039</c:v>
                </c:pt>
                <c:pt idx="197">
                  <c:v>16.508130949352129</c:v>
                </c:pt>
                <c:pt idx="198">
                  <c:v>16.469393907518825</c:v>
                </c:pt>
                <c:pt idx="199">
                  <c:v>16.430684464731094</c:v>
                </c:pt>
                <c:pt idx="200">
                  <c:v>16.392004141893935</c:v>
                </c:pt>
                <c:pt idx="201">
                  <c:v>16.353354426778107</c:v>
                </c:pt>
                <c:pt idx="202">
                  <c:v>16.314736774281712</c:v>
                </c:pt>
                <c:pt idx="203">
                  <c:v>16.276152606710554</c:v>
                </c:pt>
                <c:pt idx="204">
                  <c:v>16.237603314074637</c:v>
                </c:pt>
                <c:pt idx="205">
                  <c:v>16.199090254395927</c:v>
                </c:pt>
                <c:pt idx="206">
                  <c:v>16.160614754032927</c:v>
                </c:pt>
                <c:pt idx="207">
                  <c:v>16.122178108014356</c:v>
                </c:pt>
                <c:pt idx="208">
                  <c:v>16.083781580385853</c:v>
                </c:pt>
                <c:pt idx="209">
                  <c:v>16.045426404565482</c:v>
                </c:pt>
                <c:pt idx="210">
                  <c:v>16.007113783709439</c:v>
                </c:pt>
                <c:pt idx="211">
                  <c:v>15.968844891085407</c:v>
                </c:pt>
                <c:pt idx="212">
                  <c:v>15.930620870452701</c:v>
                </c:pt>
                <c:pt idx="213">
                  <c:v>15.892442836450755</c:v>
                </c:pt>
                <c:pt idx="214">
                  <c:v>15.85431187499216</c:v>
                </c:pt>
                <c:pt idx="215">
                  <c:v>15.816229043661059</c:v>
                </c:pt>
                <c:pt idx="216">
                  <c:v>15.778195372116134</c:v>
                </c:pt>
                <c:pt idx="217">
                  <c:v>15.740211862497063</c:v>
                </c:pt>
                <c:pt idx="218">
                  <c:v>15.70227948983457</c:v>
                </c:pt>
                <c:pt idx="219">
                  <c:v>15.66439920246323</c:v>
                </c:pt>
                <c:pt idx="220">
                  <c:v>15.626571922435</c:v>
                </c:pt>
                <c:pt idx="221">
                  <c:v>15.588798545936386</c:v>
                </c:pt>
                <c:pt idx="222">
                  <c:v>15.551079943703671</c:v>
                </c:pt>
                <c:pt idx="223">
                  <c:v>15.513416961442179</c:v>
                </c:pt>
                <c:pt idx="224">
                  <c:v>15.475810420242267</c:v>
                </c:pt>
                <c:pt idx="225">
                  <c:v>15.438261116997358</c:v>
                </c:pt>
                <c:pt idx="226">
                  <c:v>15.400769824820092</c:v>
                </c:pt>
                <c:pt idx="227">
                  <c:v>15.363337293457569</c:v>
                </c:pt>
                <c:pt idx="228">
                  <c:v>15.325964249705294</c:v>
                </c:pt>
                <c:pt idx="229">
                  <c:v>15.288651397819093</c:v>
                </c:pt>
                <c:pt idx="230">
                  <c:v>15.251399419925677</c:v>
                </c:pt>
                <c:pt idx="231">
                  <c:v>15.214208976429848</c:v>
                </c:pt>
                <c:pt idx="232">
                  <c:v>15.177080706419275</c:v>
                </c:pt>
                <c:pt idx="233">
                  <c:v>15.140015228067369</c:v>
                </c:pt>
                <c:pt idx="234">
                  <c:v>15.103013139032031</c:v>
                </c:pt>
                <c:pt idx="235">
                  <c:v>15.066075016851745</c:v>
                </c:pt>
                <c:pt idx="236">
                  <c:v>15.029201419337191</c:v>
                </c:pt>
                <c:pt idx="237">
                  <c:v>14.992392884960754</c:v>
                </c:pt>
                <c:pt idx="238">
                  <c:v>14.955649933241087</c:v>
                </c:pt>
                <c:pt idx="239">
                  <c:v>14.918973065123227</c:v>
                </c:pt>
                <c:pt idx="240">
                  <c:v>14.882362763356543</c:v>
                </c:pt>
                <c:pt idx="241">
                  <c:v>14.845819492866211</c:v>
                </c:pt>
                <c:pt idx="242">
                  <c:v>14.809343701121785</c:v>
                </c:pt>
                <c:pt idx="243">
                  <c:v>14.772935818500724</c:v>
                </c:pt>
                <c:pt idx="244">
                  <c:v>14.736596258647396</c:v>
                </c:pt>
                <c:pt idx="245">
                  <c:v>14.700325418828177</c:v>
                </c:pt>
                <c:pt idx="246">
                  <c:v>14.664123680279918</c:v>
                </c:pt>
                <c:pt idx="247">
                  <c:v>14.627991408556262</c:v>
                </c:pt>
                <c:pt idx="248">
                  <c:v>14.591928953867288</c:v>
                </c:pt>
                <c:pt idx="249">
                  <c:v>14.555936651414644</c:v>
                </c:pt>
                <c:pt idx="250">
                  <c:v>14.520014821722638</c:v>
                </c:pt>
                <c:pt idx="251">
                  <c:v>14.484163770962674</c:v>
                </c:pt>
                <c:pt idx="252">
                  <c:v>14.448383791275095</c:v>
                </c:pt>
                <c:pt idx="253">
                  <c:v>14.412675161083818</c:v>
                </c:pt>
                <c:pt idx="254">
                  <c:v>14.377038145407134</c:v>
                </c:pt>
                <c:pt idx="255">
                  <c:v>14.34147299616397</c:v>
                </c:pt>
                <c:pt idx="256">
                  <c:v>14.305979952473649</c:v>
                </c:pt>
                <c:pt idx="257">
                  <c:v>14.27055924095173</c:v>
                </c:pt>
                <c:pt idx="258">
                  <c:v>14.235211076001553</c:v>
                </c:pt>
                <c:pt idx="259">
                  <c:v>14.199935660099051</c:v>
                </c:pt>
                <c:pt idx="260">
                  <c:v>14.164733184074084</c:v>
                </c:pt>
                <c:pt idx="261">
                  <c:v>14.129603827386244</c:v>
                </c:pt>
                <c:pt idx="262">
                  <c:v>14.094547758395608</c:v>
                </c:pt>
                <c:pt idx="263">
                  <c:v>14.059565134629485</c:v>
                </c:pt>
                <c:pt idx="264">
                  <c:v>14.024656103043522</c:v>
                </c:pt>
                <c:pt idx="265">
                  <c:v>13.989820800278295</c:v>
                </c:pt>
                <c:pt idx="266">
                  <c:v>13.955059352910864</c:v>
                </c:pt>
                <c:pt idx="267">
                  <c:v>13.920371877702568</c:v>
                </c:pt>
                <c:pt idx="268">
                  <c:v>13.8857584818414</c:v>
                </c:pt>
                <c:pt idx="269">
                  <c:v>13.851219263178896</c:v>
                </c:pt>
                <c:pt idx="270">
                  <c:v>13.81675431046482</c:v>
                </c:pt>
                <c:pt idx="271">
                  <c:v>13.782363703575093</c:v>
                </c:pt>
                <c:pt idx="272">
                  <c:v>13.748047513736694</c:v>
                </c:pt>
                <c:pt idx="273">
                  <c:v>13.713805803746784</c:v>
                </c:pt>
                <c:pt idx="274">
                  <c:v>13.679638628189041</c:v>
                </c:pt>
                <c:pt idx="275">
                  <c:v>13.645546033644585</c:v>
                </c:pt>
                <c:pt idx="276">
                  <c:v>13.611528058898907</c:v>
                </c:pt>
                <c:pt idx="277">
                  <c:v>13.577584735144255</c:v>
                </c:pt>
                <c:pt idx="278">
                  <c:v>13.543716086179305</c:v>
                </c:pt>
                <c:pt idx="279">
                  <c:v>13.509922128603186</c:v>
                </c:pt>
                <c:pt idx="280">
                  <c:v>13.476202872005238</c:v>
                </c:pt>
                <c:pt idx="281">
                  <c:v>13.442558319153068</c:v>
                </c:pt>
                <c:pt idx="282">
                  <c:v>13.408988466174165</c:v>
                </c:pt>
                <c:pt idx="283">
                  <c:v>13.375493302734879</c:v>
                </c:pt>
                <c:pt idx="284">
                  <c:v>13.342072812215825</c:v>
                </c:pt>
                <c:pt idx="285">
                  <c:v>13.308726971882583</c:v>
                </c:pt>
                <c:pt idx="286">
                  <c:v>13.275455753053947</c:v>
                </c:pt>
                <c:pt idx="287">
                  <c:v>13.242259121265436</c:v>
                </c:pt>
                <c:pt idx="288">
                  <c:v>13.20913703643005</c:v>
                </c:pt>
                <c:pt idx="289">
                  <c:v>13.176089452995045</c:v>
                </c:pt>
                <c:pt idx="290">
                  <c:v>13.143116320095681</c:v>
                </c:pt>
                <c:pt idx="291">
                  <c:v>13.110217581705164</c:v>
                </c:pt>
                <c:pt idx="292">
                  <c:v>13.077393176781314</c:v>
                </c:pt>
                <c:pt idx="293">
                  <c:v>13.044643039411079</c:v>
                </c:pt>
                <c:pt idx="294">
                  <c:v>13.011967098949153</c:v>
                </c:pt>
                <c:pt idx="295">
                  <c:v>12.979365280157298</c:v>
                </c:pt>
                <c:pt idx="296">
                  <c:v>12.946837503337081</c:v>
                </c:pt>
                <c:pt idx="297">
                  <c:v>12.914383684461319</c:v>
                </c:pt>
                <c:pt idx="298">
                  <c:v>12.882003735302117</c:v>
                </c:pt>
                <c:pt idx="299">
                  <c:v>12.849697563556727</c:v>
                </c:pt>
                <c:pt idx="300">
                  <c:v>12.817465072969137</c:v>
                </c:pt>
                <c:pt idx="301">
                  <c:v>12.785306163450121</c:v>
                </c:pt>
                <c:pt idx="302">
                  <c:v>12.753220731193693</c:v>
                </c:pt>
                <c:pt idx="303">
                  <c:v>12.72120866879137</c:v>
                </c:pt>
                <c:pt idx="304">
                  <c:v>12.689269865343737</c:v>
                </c:pt>
                <c:pt idx="305">
                  <c:v>12.657404206569002</c:v>
                </c:pt>
                <c:pt idx="306">
                  <c:v>12.625611574909875</c:v>
                </c:pt>
                <c:pt idx="307">
                  <c:v>12.59389184963657</c:v>
                </c:pt>
                <c:pt idx="308">
                  <c:v>12.562244906948656</c:v>
                </c:pt>
                <c:pt idx="309">
                  <c:v>12.53067062007406</c:v>
                </c:pt>
                <c:pt idx="310">
                  <c:v>12.499168859365344</c:v>
                </c:pt>
                <c:pt idx="311">
                  <c:v>12.467739492394625</c:v>
                </c:pt>
                <c:pt idx="312">
                  <c:v>12.436382384044954</c:v>
                </c:pt>
                <c:pt idx="313">
                  <c:v>12.405097396600446</c:v>
                </c:pt>
                <c:pt idx="314">
                  <c:v>12.373884389834206</c:v>
                </c:pt>
                <c:pt idx="315">
                  <c:v>12.342743221093604</c:v>
                </c:pt>
                <c:pt idx="316">
                  <c:v>12.311673745383828</c:v>
                </c:pt>
                <c:pt idx="317">
                  <c:v>12.280675815449618</c:v>
                </c:pt>
                <c:pt idx="318">
                  <c:v>12.249749281854413</c:v>
                </c:pt>
                <c:pt idx="319">
                  <c:v>12.218893993058002</c:v>
                </c:pt>
                <c:pt idx="320">
                  <c:v>12.188109795492325</c:v>
                </c:pt>
                <c:pt idx="321">
                  <c:v>12.157396533635197</c:v>
                </c:pt>
                <c:pt idx="322">
                  <c:v>12.1267540500822</c:v>
                </c:pt>
                <c:pt idx="323">
                  <c:v>12.096182185616959</c:v>
                </c:pt>
                <c:pt idx="324">
                  <c:v>12.065680779279354</c:v>
                </c:pt>
                <c:pt idx="325">
                  <c:v>12.035249668432677</c:v>
                </c:pt>
                <c:pt idx="326">
                  <c:v>12.004888688828361</c:v>
                </c:pt>
                <c:pt idx="327">
                  <c:v>11.974597674669564</c:v>
                </c:pt>
                <c:pt idx="328">
                  <c:v>11.944376458673121</c:v>
                </c:pt>
                <c:pt idx="329">
                  <c:v>11.91422487212915</c:v>
                </c:pt>
                <c:pt idx="330">
                  <c:v>11.884142744961023</c:v>
                </c:pt>
                <c:pt idx="331">
                  <c:v>11.854129905781623</c:v>
                </c:pt>
                <c:pt idx="332">
                  <c:v>11.824186181949369</c:v>
                </c:pt>
                <c:pt idx="333">
                  <c:v>11.794311399623039</c:v>
                </c:pt>
                <c:pt idx="334">
                  <c:v>11.764505383814319</c:v>
                </c:pt>
                <c:pt idx="335">
                  <c:v>11.734767958439251</c:v>
                </c:pt>
                <c:pt idx="336">
                  <c:v>11.705098946369379</c:v>
                </c:pt>
                <c:pt idx="337">
                  <c:v>11.675498169480051</c:v>
                </c:pt>
                <c:pt idx="338">
                  <c:v>11.645965448697797</c:v>
                </c:pt>
                <c:pt idx="339">
                  <c:v>11.616500604048072</c:v>
                </c:pt>
                <c:pt idx="340">
                  <c:v>11.58710345469899</c:v>
                </c:pt>
                <c:pt idx="341">
                  <c:v>11.557773819007169</c:v>
                </c:pt>
                <c:pt idx="342">
                  <c:v>11.528511514558639</c:v>
                </c:pt>
                <c:pt idx="343">
                  <c:v>11.499316358212337</c:v>
                </c:pt>
                <c:pt idx="344">
                  <c:v>11.470188166139865</c:v>
                </c:pt>
                <c:pt idx="345">
                  <c:v>11.441126753865431</c:v>
                </c:pt>
                <c:pt idx="346">
                  <c:v>11.41213193630438</c:v>
                </c:pt>
                <c:pt idx="347">
                  <c:v>11.383203527800518</c:v>
                </c:pt>
                <c:pt idx="348">
                  <c:v>11.354341342162861</c:v>
                </c:pt>
                <c:pt idx="349">
                  <c:v>11.325545192701075</c:v>
                </c:pt>
                <c:pt idx="350">
                  <c:v>11.296814892259938</c:v>
                </c:pt>
                <c:pt idx="351">
                  <c:v>11.268150253253497</c:v>
                </c:pt>
                <c:pt idx="352">
                  <c:v>11.239551087696659</c:v>
                </c:pt>
                <c:pt idx="353">
                  <c:v>11.211017207238241</c:v>
                </c:pt>
                <c:pt idx="354">
                  <c:v>11.182548423191466</c:v>
                </c:pt>
                <c:pt idx="355">
                  <c:v>11.154144546563556</c:v>
                </c:pt>
                <c:pt idx="356">
                  <c:v>11.125805388085986</c:v>
                </c:pt>
                <c:pt idx="357">
                  <c:v>11.097530758241946</c:v>
                </c:pt>
                <c:pt idx="358">
                  <c:v>11.069320467294837</c:v>
                </c:pt>
                <c:pt idx="359">
                  <c:v>11.041174325314568</c:v>
                </c:pt>
                <c:pt idx="360">
                  <c:v>11.013092142203751</c:v>
                </c:pt>
                <c:pt idx="361">
                  <c:v>10.985073727723799</c:v>
                </c:pt>
                <c:pt idx="362">
                  <c:v>10.957118891518618</c:v>
                </c:pt>
                <c:pt idx="363">
                  <c:v>10.929227443139165</c:v>
                </c:pt>
                <c:pt idx="364">
                  <c:v>10.90139919206665</c:v>
                </c:pt>
                <c:pt idx="365">
                  <c:v>10.873633947734891</c:v>
                </c:pt>
                <c:pt idx="366">
                  <c:v>10.845931519553071</c:v>
                </c:pt>
                <c:pt idx="367">
                  <c:v>10.818291716925909</c:v>
                </c:pt>
                <c:pt idx="368">
                  <c:v>10.790714349275367</c:v>
                </c:pt>
                <c:pt idx="369">
                  <c:v>10.763199226060378</c:v>
                </c:pt>
                <c:pt idx="370">
                  <c:v>10.735746156795901</c:v>
                </c:pt>
                <c:pt idx="371">
                  <c:v>10.708354951073073</c:v>
                </c:pt>
                <c:pt idx="372">
                  <c:v>10.681025418576377</c:v>
                </c:pt>
                <c:pt idx="373">
                  <c:v>10.653757369102134</c:v>
                </c:pt>
                <c:pt idx="374">
                  <c:v>10.626550612575329</c:v>
                </c:pt>
                <c:pt idx="375">
                  <c:v>10.599404959067165</c:v>
                </c:pt>
                <c:pt idx="376">
                  <c:v>10.572320218810432</c:v>
                </c:pt>
                <c:pt idx="377">
                  <c:v>10.545296202215912</c:v>
                </c:pt>
                <c:pt idx="378">
                  <c:v>10.518332719887201</c:v>
                </c:pt>
                <c:pt idx="379">
                  <c:v>10.491429582636124</c:v>
                </c:pt>
                <c:pt idx="380">
                  <c:v>10.464586601496533</c:v>
                </c:pt>
                <c:pt idx="381">
                  <c:v>10.437803587738108</c:v>
                </c:pt>
                <c:pt idx="382">
                  <c:v>10.41108035288091</c:v>
                </c:pt>
                <c:pt idx="383">
                  <c:v>10.384416708706862</c:v>
                </c:pt>
                <c:pt idx="384">
                  <c:v>10.357812467273675</c:v>
                </c:pt>
                <c:pt idx="385">
                  <c:v>10.331267440926158</c:v>
                </c:pt>
                <c:pt idx="386">
                  <c:v>10.304781442308958</c:v>
                </c:pt>
                <c:pt idx="387">
                  <c:v>10.27835428437692</c:v>
                </c:pt>
                <c:pt idx="388">
                  <c:v>10.25198578040715</c:v>
                </c:pt>
                <c:pt idx="389">
                  <c:v>10.225675744008901</c:v>
                </c:pt>
                <c:pt idx="390">
                  <c:v>10.199423989134663</c:v>
                </c:pt>
                <c:pt idx="391">
                  <c:v>10.173230330089799</c:v>
                </c:pt>
                <c:pt idx="392">
                  <c:v>10.147094581541813</c:v>
                </c:pt>
                <c:pt idx="393">
                  <c:v>10.121016558530423</c:v>
                </c:pt>
                <c:pt idx="394">
                  <c:v>10.094996076475944</c:v>
                </c:pt>
                <c:pt idx="395">
                  <c:v>10.069032951188701</c:v>
                </c:pt>
                <c:pt idx="396">
                  <c:v>10.043126998876248</c:v>
                </c:pt>
                <c:pt idx="397">
                  <c:v>10.017278036152844</c:v>
                </c:pt>
                <c:pt idx="398">
                  <c:v>9.9914858800462625</c:v>
                </c:pt>
                <c:pt idx="399">
                  <c:v>9.9657503480054697</c:v>
                </c:pt>
                <c:pt idx="400">
                  <c:v>9.9400712579085244</c:v>
                </c:pt>
                <c:pt idx="401">
                  <c:v>9.9144484280684768</c:v>
                </c:pt>
                <c:pt idx="402">
                  <c:v>9.8888816772409509</c:v>
                </c:pt>
                <c:pt idx="403">
                  <c:v>9.8633708246302874</c:v>
                </c:pt>
                <c:pt idx="404">
                  <c:v>9.8379156898957749</c:v>
                </c:pt>
                <c:pt idx="405">
                  <c:v>9.8125160931575834</c:v>
                </c:pt>
                <c:pt idx="406">
                  <c:v>9.7871718550023417</c:v>
                </c:pt>
                <c:pt idx="407">
                  <c:v>9.7618827964894166</c:v>
                </c:pt>
                <c:pt idx="408">
                  <c:v>9.7366487391547736</c:v>
                </c:pt>
                <c:pt idx="409">
                  <c:v>9.7114695050176696</c:v>
                </c:pt>
                <c:pt idx="410">
                  <c:v>9.6863449165842859</c:v>
                </c:pt>
                <c:pt idx="411">
                  <c:v>9.6612747968529415</c:v>
                </c:pt>
                <c:pt idx="412">
                  <c:v>9.6362589693183374</c:v>
                </c:pt>
                <c:pt idx="413">
                  <c:v>9.6112972579762008</c:v>
                </c:pt>
                <c:pt idx="414">
                  <c:v>9.5863894873268816</c:v>
                </c:pt>
                <c:pt idx="415">
                  <c:v>9.5615354823789964</c:v>
                </c:pt>
                <c:pt idx="416">
                  <c:v>9.5367350686543162</c:v>
                </c:pt>
                <c:pt idx="417">
                  <c:v>9.5119880721897001</c:v>
                </c:pt>
                <c:pt idx="418">
                  <c:v>9.4872943195421495</c:v>
                </c:pt>
                <c:pt idx="419">
                  <c:v>9.4626536377906696</c:v>
                </c:pt>
                <c:pt idx="420">
                  <c:v>9.4380658545394329</c:v>
                </c:pt>
                <c:pt idx="421">
                  <c:v>9.4135307979215419</c:v>
                </c:pt>
                <c:pt idx="422">
                  <c:v>9.3890482966012243</c:v>
                </c:pt>
                <c:pt idx="423">
                  <c:v>9.3646181797758707</c:v>
                </c:pt>
                <c:pt idx="424">
                  <c:v>9.3402402771794666</c:v>
                </c:pt>
                <c:pt idx="425">
                  <c:v>9.315914419084292</c:v>
                </c:pt>
                <c:pt idx="426">
                  <c:v>9.2916404363031511</c:v>
                </c:pt>
                <c:pt idx="427">
                  <c:v>9.2674181601911751</c:v>
                </c:pt>
                <c:pt idx="428">
                  <c:v>9.2432474226485581</c:v>
                </c:pt>
                <c:pt idx="429">
                  <c:v>9.2191280561213258</c:v>
                </c:pt>
                <c:pt idx="430">
                  <c:v>9.1950598936036396</c:v>
                </c:pt>
                <c:pt idx="431">
                  <c:v>9.1710427686390812</c:v>
                </c:pt>
                <c:pt idx="432">
                  <c:v>9.1470765153217695</c:v>
                </c:pt>
                <c:pt idx="433">
                  <c:v>9.1231609682985884</c:v>
                </c:pt>
                <c:pt idx="434">
                  <c:v>9.0992959627692684</c:v>
                </c:pt>
                <c:pt idx="435">
                  <c:v>9.0754813344882894</c:v>
                </c:pt>
                <c:pt idx="436">
                  <c:v>9.0517169197655196</c:v>
                </c:pt>
                <c:pt idx="437">
                  <c:v>9.0280025554673067</c:v>
                </c:pt>
                <c:pt idx="438">
                  <c:v>9.0043380790167511</c:v>
                </c:pt>
                <c:pt idx="439">
                  <c:v>8.9807233283952197</c:v>
                </c:pt>
                <c:pt idx="440">
                  <c:v>8.957158142142422</c:v>
                </c:pt>
                <c:pt idx="441">
                  <c:v>8.9336423593567211</c:v>
                </c:pt>
                <c:pt idx="442">
                  <c:v>8.9101758196964127</c:v>
                </c:pt>
                <c:pt idx="443">
                  <c:v>8.8867583633793181</c:v>
                </c:pt>
                <c:pt idx="444">
                  <c:v>8.8633898311831221</c:v>
                </c:pt>
                <c:pt idx="445">
                  <c:v>8.8400700644459516</c:v>
                </c:pt>
                <c:pt idx="446">
                  <c:v>8.8167989050664524</c:v>
                </c:pt>
                <c:pt idx="447">
                  <c:v>8.7935761955031229</c:v>
                </c:pt>
                <c:pt idx="448">
                  <c:v>8.7704017787755681</c:v>
                </c:pt>
                <c:pt idx="449">
                  <c:v>8.7472754984628835</c:v>
                </c:pt>
                <c:pt idx="450">
                  <c:v>8.7241971987049709</c:v>
                </c:pt>
                <c:pt idx="451">
                  <c:v>8.7011667242009167</c:v>
                </c:pt>
                <c:pt idx="452">
                  <c:v>8.6781839202101256</c:v>
                </c:pt>
                <c:pt idx="453">
                  <c:v>8.6552486325507783</c:v>
                </c:pt>
                <c:pt idx="454">
                  <c:v>8.6323607076000251</c:v>
                </c:pt>
                <c:pt idx="455">
                  <c:v>8.6095199922931265</c:v>
                </c:pt>
                <c:pt idx="456">
                  <c:v>8.5867263341238083</c:v>
                </c:pt>
                <c:pt idx="457">
                  <c:v>8.5639795811423678</c:v>
                </c:pt>
                <c:pt idx="458">
                  <c:v>8.541279581955898</c:v>
                </c:pt>
                <c:pt idx="459">
                  <c:v>8.5186261857276229</c:v>
                </c:pt>
                <c:pt idx="460">
                  <c:v>8.4960192421758105</c:v>
                </c:pt>
                <c:pt idx="461">
                  <c:v>8.4734586015732578</c:v>
                </c:pt>
                <c:pt idx="462">
                  <c:v>8.4509441147462301</c:v>
                </c:pt>
                <c:pt idx="463">
                  <c:v>8.4284756330739938</c:v>
                </c:pt>
                <c:pt idx="464">
                  <c:v>8.4060530084871594</c:v>
                </c:pt>
                <c:pt idx="465">
                  <c:v>8.3836760934677788</c:v>
                </c:pt>
                <c:pt idx="466">
                  <c:v>8.3613447410472368</c:v>
                </c:pt>
                <c:pt idx="467">
                  <c:v>8.339058804806287</c:v>
                </c:pt>
                <c:pt idx="468">
                  <c:v>8.3168181388730122</c:v>
                </c:pt>
                <c:pt idx="469">
                  <c:v>8.2946225979225439</c:v>
                </c:pt>
                <c:pt idx="470">
                  <c:v>8.272472037175147</c:v>
                </c:pt>
                <c:pt idx="471">
                  <c:v>8.2503663123959043</c:v>
                </c:pt>
                <c:pt idx="472">
                  <c:v>8.2283052798927141</c:v>
                </c:pt>
                <c:pt idx="473">
                  <c:v>8.206288796515631</c:v>
                </c:pt>
                <c:pt idx="474">
                  <c:v>8.1843167196551718</c:v>
                </c:pt>
                <c:pt idx="475">
                  <c:v>8.1623889072412545</c:v>
                </c:pt>
                <c:pt idx="476">
                  <c:v>8.140505217741909</c:v>
                </c:pt>
                <c:pt idx="477">
                  <c:v>8.1186655101618559</c:v>
                </c:pt>
                <c:pt idx="478">
                  <c:v>8.0968696440410639</c:v>
                </c:pt>
                <c:pt idx="479">
                  <c:v>8.0751174794535459</c:v>
                </c:pt>
                <c:pt idx="480">
                  <c:v>8.0534088770058183</c:v>
                </c:pt>
                <c:pt idx="481">
                  <c:v>8.0317436978349814</c:v>
                </c:pt>
                <c:pt idx="482">
                  <c:v>8.0101218036083637</c:v>
                </c:pt>
                <c:pt idx="483">
                  <c:v>7.9885430565208706</c:v>
                </c:pt>
                <c:pt idx="484">
                  <c:v>7.9670073192943844</c:v>
                </c:pt>
                <c:pt idx="485">
                  <c:v>7.9455144551754717</c:v>
                </c:pt>
                <c:pt idx="486">
                  <c:v>7.9240643279345511</c:v>
                </c:pt>
                <c:pt idx="487">
                  <c:v>7.9026568018634595</c:v>
                </c:pt>
                <c:pt idx="488">
                  <c:v>7.881291741774886</c:v>
                </c:pt>
                <c:pt idx="489">
                  <c:v>7.859969012999958</c:v>
                </c:pt>
                <c:pt idx="490">
                  <c:v>7.8386884813872513</c:v>
                </c:pt>
                <c:pt idx="491">
                  <c:v>7.81745001330028</c:v>
                </c:pt>
                <c:pt idx="492">
                  <c:v>7.7962534756170632</c:v>
                </c:pt>
                <c:pt idx="493">
                  <c:v>7.7750987357273456</c:v>
                </c:pt>
                <c:pt idx="494">
                  <c:v>7.7539856615313667</c:v>
                </c:pt>
                <c:pt idx="495">
                  <c:v>7.7329141214386823</c:v>
                </c:pt>
                <c:pt idx="496">
                  <c:v>7.7118839843653735</c:v>
                </c:pt>
                <c:pt idx="497">
                  <c:v>7.6908951197335078</c:v>
                </c:pt>
                <c:pt idx="498">
                  <c:v>7.6699473974684276</c:v>
                </c:pt>
                <c:pt idx="499">
                  <c:v>7.6490406879976547</c:v>
                </c:pt>
                <c:pt idx="500">
                  <c:v>7.6281748622491303</c:v>
                </c:pt>
                <c:pt idx="501">
                  <c:v>7.6073497916490416</c:v>
                </c:pt>
                <c:pt idx="502">
                  <c:v>7.5865653481203825</c:v>
                </c:pt>
                <c:pt idx="503">
                  <c:v>7.5658214040811886</c:v>
                </c:pt>
                <c:pt idx="504">
                  <c:v>7.5451178324427595</c:v>
                </c:pt>
                <c:pt idx="505">
                  <c:v>7.5244545066077384</c:v>
                </c:pt>
                <c:pt idx="506">
                  <c:v>7.5038313004685788</c:v>
                </c:pt>
                <c:pt idx="507">
                  <c:v>7.483248088405551</c:v>
                </c:pt>
                <c:pt idx="508">
                  <c:v>7.462704745284837</c:v>
                </c:pt>
                <c:pt idx="509">
                  <c:v>7.4422011464571858</c:v>
                </c:pt>
                <c:pt idx="510">
                  <c:v>7.4217371677556887</c:v>
                </c:pt>
                <c:pt idx="511">
                  <c:v>7.4013126854942559</c:v>
                </c:pt>
                <c:pt idx="512">
                  <c:v>7.3809275764653286</c:v>
                </c:pt>
                <c:pt idx="513">
                  <c:v>7.360581717938695</c:v>
                </c:pt>
                <c:pt idx="514">
                  <c:v>7.3402749876595719</c:v>
                </c:pt>
                <c:pt idx="515">
                  <c:v>7.3200072638460494</c:v>
                </c:pt>
                <c:pt idx="516">
                  <c:v>7.2997784251882063</c:v>
                </c:pt>
                <c:pt idx="517">
                  <c:v>7.2795883508455823</c:v>
                </c:pt>
                <c:pt idx="518">
                  <c:v>7.2594369204462614</c:v>
                </c:pt>
                <c:pt idx="519">
                  <c:v>7.2393240140837598</c:v>
                </c:pt>
                <c:pt idx="520">
                  <c:v>7.2192495123161926</c:v>
                </c:pt>
                <c:pt idx="521">
                  <c:v>7.19921329616432</c:v>
                </c:pt>
                <c:pt idx="522">
                  <c:v>7.1792152471090009</c:v>
                </c:pt>
                <c:pt idx="523">
                  <c:v>7.1592552470904511</c:v>
                </c:pt>
                <c:pt idx="524">
                  <c:v>7.1393331785055096</c:v>
                </c:pt>
                <c:pt idx="525">
                  <c:v>7.1194489242063455</c:v>
                </c:pt>
                <c:pt idx="526">
                  <c:v>7.0996023674981004</c:v>
                </c:pt>
                <c:pt idx="527">
                  <c:v>7.0797933921381153</c:v>
                </c:pt>
                <c:pt idx="528">
                  <c:v>7.0600218823325456</c:v>
                </c:pt>
                <c:pt idx="529">
                  <c:v>7.0402877227357603</c:v>
                </c:pt>
                <c:pt idx="530">
                  <c:v>7.0205907984482652</c:v>
                </c:pt>
                <c:pt idx="531">
                  <c:v>7.0009309950143681</c:v>
                </c:pt>
                <c:pt idx="532">
                  <c:v>6.9813081984211394</c:v>
                </c:pt>
                <c:pt idx="533">
                  <c:v>6.9617222950958464</c:v>
                </c:pt>
                <c:pt idx="534">
                  <c:v>6.9421731719046509</c:v>
                </c:pt>
                <c:pt idx="535">
                  <c:v>6.922660716150741</c:v>
                </c:pt>
                <c:pt idx="536">
                  <c:v>6.903184815571918</c:v>
                </c:pt>
                <c:pt idx="537">
                  <c:v>6.8837453583399402</c:v>
                </c:pt>
                <c:pt idx="538">
                  <c:v>6.8643422330573518</c:v>
                </c:pt>
                <c:pt idx="539">
                  <c:v>6.8449753287568829</c:v>
                </c:pt>
                <c:pt idx="540">
                  <c:v>6.8256445348991956</c:v>
                </c:pt>
                <c:pt idx="541">
                  <c:v>6.8063497413701759</c:v>
                </c:pt>
                <c:pt idx="542">
                  <c:v>6.7870908384811894</c:v>
                </c:pt>
                <c:pt idx="543">
                  <c:v>6.767867716965136</c:v>
                </c:pt>
                <c:pt idx="544">
                  <c:v>6.7486802679763089</c:v>
                </c:pt>
                <c:pt idx="545">
                  <c:v>6.7295283830872723</c:v>
                </c:pt>
                <c:pt idx="546">
                  <c:v>6.71041195428836</c:v>
                </c:pt>
                <c:pt idx="547">
                  <c:v>6.6913308739848585</c:v>
                </c:pt>
                <c:pt idx="548">
                  <c:v>6.6722850349959977</c:v>
                </c:pt>
                <c:pt idx="549">
                  <c:v>6.6532743305524136</c:v>
                </c:pt>
                <c:pt idx="550">
                  <c:v>6.6342986542952822</c:v>
                </c:pt>
                <c:pt idx="551">
                  <c:v>6.615357900274077</c:v>
                </c:pt>
                <c:pt idx="552">
                  <c:v>6.5964519629444043</c:v>
                </c:pt>
                <c:pt idx="553">
                  <c:v>6.5775807371669917</c:v>
                </c:pt>
                <c:pt idx="554">
                  <c:v>6.5587441182059161</c:v>
                </c:pt>
                <c:pt idx="555">
                  <c:v>6.5399420017264598</c:v>
                </c:pt>
                <c:pt idx="556">
                  <c:v>6.5211742837932132</c:v>
                </c:pt>
                <c:pt idx="557">
                  <c:v>6.5024408608690081</c:v>
                </c:pt>
                <c:pt idx="558">
                  <c:v>6.4837416298128243</c:v>
                </c:pt>
                <c:pt idx="559">
                  <c:v>6.4650764878781786</c:v>
                </c:pt>
                <c:pt idx="560">
                  <c:v>6.4464453327112263</c:v>
                </c:pt>
                <c:pt idx="561">
                  <c:v>6.4278480623491774</c:v>
                </c:pt>
                <c:pt idx="562">
                  <c:v>6.409284575218825</c:v>
                </c:pt>
                <c:pt idx="563">
                  <c:v>6.3907547701345333</c:v>
                </c:pt>
                <c:pt idx="564">
                  <c:v>6.3722585462964831</c:v>
                </c:pt>
                <c:pt idx="565">
                  <c:v>6.3537958032895627</c:v>
                </c:pt>
                <c:pt idx="566">
                  <c:v>6.3353664410808195</c:v>
                </c:pt>
                <c:pt idx="567">
                  <c:v>6.3169703600188978</c:v>
                </c:pt>
                <c:pt idx="568">
                  <c:v>6.2986074608310254</c:v>
                </c:pt>
                <c:pt idx="569">
                  <c:v>6.2802776446227506</c:v>
                </c:pt>
                <c:pt idx="570">
                  <c:v>6.2619808128753736</c:v>
                </c:pt>
                <c:pt idx="571">
                  <c:v>6.2437168674445118</c:v>
                </c:pt>
                <c:pt idx="572">
                  <c:v>6.2254857105584049</c:v>
                </c:pt>
                <c:pt idx="573">
                  <c:v>6.2072872448169889</c:v>
                </c:pt>
                <c:pt idx="574">
                  <c:v>6.189121373188792</c:v>
                </c:pt>
                <c:pt idx="575">
                  <c:v>6.1709879990109071</c:v>
                </c:pt>
                <c:pt idx="576">
                  <c:v>6.1528870259864821</c:v>
                </c:pt>
                <c:pt idx="577">
                  <c:v>6.13481835818334</c:v>
                </c:pt>
                <c:pt idx="578">
                  <c:v>6.1167819000320129</c:v>
                </c:pt>
                <c:pt idx="579">
                  <c:v>6.0987775563248645</c:v>
                </c:pt>
                <c:pt idx="580">
                  <c:v>6.0808052322141553</c:v>
                </c:pt>
                <c:pt idx="581">
                  <c:v>6.0628648332100568</c:v>
                </c:pt>
                <c:pt idx="582">
                  <c:v>6.0449562651800033</c:v>
                </c:pt>
                <c:pt idx="583">
                  <c:v>6.0270794343461285</c:v>
                </c:pt>
                <c:pt idx="584">
                  <c:v>6.0092342472841818</c:v>
                </c:pt>
                <c:pt idx="585">
                  <c:v>5.9914206109222521</c:v>
                </c:pt>
                <c:pt idx="586">
                  <c:v>5.9736384325386087</c:v>
                </c:pt>
                <c:pt idx="587">
                  <c:v>5.9558876197606638</c:v>
                </c:pt>
                <c:pt idx="588">
                  <c:v>5.9381680805630257</c:v>
                </c:pt>
                <c:pt idx="589">
                  <c:v>5.920479723266455</c:v>
                </c:pt>
                <c:pt idx="590">
                  <c:v>5.9028224565359242</c:v>
                </c:pt>
                <c:pt idx="591">
                  <c:v>5.8851961893791405</c:v>
                </c:pt>
                <c:pt idx="592">
                  <c:v>5.8676008311453822</c:v>
                </c:pt>
                <c:pt idx="593">
                  <c:v>5.8500362915236161</c:v>
                </c:pt>
                <c:pt idx="594">
                  <c:v>5.8325024805413115</c:v>
                </c:pt>
                <c:pt idx="595">
                  <c:v>5.8149993085624914</c:v>
                </c:pt>
                <c:pt idx="596">
                  <c:v>5.7975266862867434</c:v>
                </c:pt>
                <c:pt idx="597">
                  <c:v>5.7800845247476893</c:v>
                </c:pt>
                <c:pt idx="598">
                  <c:v>5.7626727353112113</c:v>
                </c:pt>
                <c:pt idx="599">
                  <c:v>5.7452912296741223</c:v>
                </c:pt>
                <c:pt idx="600">
                  <c:v>5.7279399198626937</c:v>
                </c:pt>
                <c:pt idx="601">
                  <c:v>5.7106187182315447</c:v>
                </c:pt>
                <c:pt idx="602">
                  <c:v>5.6933275374617311</c:v>
                </c:pt>
                <c:pt idx="603">
                  <c:v>5.676066290559235</c:v>
                </c:pt>
                <c:pt idx="604">
                  <c:v>5.6588348908543242</c:v>
                </c:pt>
                <c:pt idx="605">
                  <c:v>5.641633251999302</c:v>
                </c:pt>
                <c:pt idx="606">
                  <c:v>5.6244612879671347</c:v>
                </c:pt>
                <c:pt idx="607">
                  <c:v>5.6073189130509524</c:v>
                </c:pt>
                <c:pt idx="608">
                  <c:v>5.5902060418613209</c:v>
                </c:pt>
                <c:pt idx="609">
                  <c:v>5.5731225893261316</c:v>
                </c:pt>
                <c:pt idx="610">
                  <c:v>5.5560684706877232</c:v>
                </c:pt>
                <c:pt idx="611">
                  <c:v>5.5390436015032609</c:v>
                </c:pt>
                <c:pt idx="612">
                  <c:v>5.5220478976420857</c:v>
                </c:pt>
                <c:pt idx="613">
                  <c:v>5.5050812752845291</c:v>
                </c:pt>
                <c:pt idx="614">
                  <c:v>5.4881436509211259</c:v>
                </c:pt>
                <c:pt idx="615">
                  <c:v>5.4712349413506853</c:v>
                </c:pt>
                <c:pt idx="616">
                  <c:v>5.4543550636789782</c:v>
                </c:pt>
                <c:pt idx="617">
                  <c:v>5.4375039353176398</c:v>
                </c:pt>
                <c:pt idx="618">
                  <c:v>5.4206814739829721</c:v>
                </c:pt>
                <c:pt idx="619">
                  <c:v>5.4038875976941503</c:v>
                </c:pt>
                <c:pt idx="620">
                  <c:v>5.3871222247720016</c:v>
                </c:pt>
                <c:pt idx="621">
                  <c:v>5.3703852738379574</c:v>
                </c:pt>
                <c:pt idx="622">
                  <c:v>5.3536766638126174</c:v>
                </c:pt>
                <c:pt idx="623">
                  <c:v>5.336996313914427</c:v>
                </c:pt>
                <c:pt idx="624">
                  <c:v>5.3203441436580317</c:v>
                </c:pt>
                <c:pt idx="625">
                  <c:v>5.3037200728536344</c:v>
                </c:pt>
                <c:pt idx="626">
                  <c:v>5.2871240216052549</c:v>
                </c:pt>
                <c:pt idx="627">
                  <c:v>5.2705559103097244</c:v>
                </c:pt>
                <c:pt idx="628">
                  <c:v>5.2540156596549306</c:v>
                </c:pt>
                <c:pt idx="629">
                  <c:v>5.2375031906192344</c:v>
                </c:pt>
                <c:pt idx="630">
                  <c:v>5.2210184244696585</c:v>
                </c:pt>
                <c:pt idx="631">
                  <c:v>5.2045612827606114</c:v>
                </c:pt>
                <c:pt idx="632">
                  <c:v>5.1881316873334002</c:v>
                </c:pt>
                <c:pt idx="633">
                  <c:v>5.1717295603138425</c:v>
                </c:pt>
                <c:pt idx="634">
                  <c:v>5.1553548241117966</c:v>
                </c:pt>
                <c:pt idx="635">
                  <c:v>5.1390074014201232</c:v>
                </c:pt>
                <c:pt idx="636">
                  <c:v>5.1226872152122436</c:v>
                </c:pt>
                <c:pt idx="637">
                  <c:v>5.1063941887426614</c:v>
                </c:pt>
                <c:pt idx="638">
                  <c:v>5.0901282455441708</c:v>
                </c:pt>
                <c:pt idx="639">
                  <c:v>5.0738893094276314</c:v>
                </c:pt>
                <c:pt idx="640">
                  <c:v>5.0576773044804266</c:v>
                </c:pt>
                <c:pt idx="641">
                  <c:v>5.0414921550650513</c:v>
                </c:pt>
                <c:pt idx="642">
                  <c:v>5.0253337858184812</c:v>
                </c:pt>
                <c:pt idx="643">
                  <c:v>5.0092021216503166</c:v>
                </c:pt>
                <c:pt idx="644">
                  <c:v>4.9930970877422256</c:v>
                </c:pt>
                <c:pt idx="645">
                  <c:v>4.9770186095462252</c:v>
                </c:pt>
                <c:pt idx="646">
                  <c:v>4.9609666127839311</c:v>
                </c:pt>
                <c:pt idx="647">
                  <c:v>4.9449410234453897</c:v>
                </c:pt>
                <c:pt idx="648">
                  <c:v>4.9289417677874772</c:v>
                </c:pt>
                <c:pt idx="649">
                  <c:v>4.9129687723329765</c:v>
                </c:pt>
                <c:pt idx="650">
                  <c:v>4.8970219638699826</c:v>
                </c:pt>
                <c:pt idx="651">
                  <c:v>4.8811012694495641</c:v>
                </c:pt>
                <c:pt idx="652">
                  <c:v>4.8652066163859677</c:v>
                </c:pt>
                <c:pt idx="653">
                  <c:v>4.8493379322545458</c:v>
                </c:pt>
                <c:pt idx="654">
                  <c:v>4.8334951448910282</c:v>
                </c:pt>
                <c:pt idx="655">
                  <c:v>4.8176781823900132</c:v>
                </c:pt>
                <c:pt idx="656">
                  <c:v>4.8018869731046872</c:v>
                </c:pt>
                <c:pt idx="657">
                  <c:v>4.7861214456450636</c:v>
                </c:pt>
                <c:pt idx="658">
                  <c:v>4.7703815288764639</c:v>
                </c:pt>
                <c:pt idx="659">
                  <c:v>4.7546671519195103</c:v>
                </c:pt>
                <c:pt idx="660">
                  <c:v>4.7389782441485178</c:v>
                </c:pt>
                <c:pt idx="661">
                  <c:v>4.7233147351899998</c:v>
                </c:pt>
                <c:pt idx="662">
                  <c:v>4.7076765549221875</c:v>
                </c:pt>
                <c:pt idx="663">
                  <c:v>4.6920636334737855</c:v>
                </c:pt>
                <c:pt idx="664">
                  <c:v>4.6764759012230233</c:v>
                </c:pt>
                <c:pt idx="665">
                  <c:v>4.66091328879551</c:v>
                </c:pt>
                <c:pt idx="666">
                  <c:v>4.6453757270653293</c:v>
                </c:pt>
                <c:pt idx="667">
                  <c:v>4.629863147151938</c:v>
                </c:pt>
                <c:pt idx="668">
                  <c:v>4.6143754804202191</c:v>
                </c:pt>
                <c:pt idx="669">
                  <c:v>4.5989126584787652</c:v>
                </c:pt>
                <c:pt idx="670">
                  <c:v>4.5834746131798489</c:v>
                </c:pt>
                <c:pt idx="671">
                  <c:v>4.568061276617307</c:v>
                </c:pt>
                <c:pt idx="672">
                  <c:v>4.5526725811260418</c:v>
                </c:pt>
                <c:pt idx="673">
                  <c:v>4.5373084592808413</c:v>
                </c:pt>
                <c:pt idx="674">
                  <c:v>4.5219688438956176</c:v>
                </c:pt>
                <c:pt idx="675">
                  <c:v>4.506653668022004</c:v>
                </c:pt>
                <c:pt idx="676">
                  <c:v>4.4913628649487336</c:v>
                </c:pt>
                <c:pt idx="677">
                  <c:v>4.4760963682005395</c:v>
                </c:pt>
                <c:pt idx="678">
                  <c:v>4.4608541115365483</c:v>
                </c:pt>
                <c:pt idx="679">
                  <c:v>4.4456360289503936</c:v>
                </c:pt>
                <c:pt idx="680">
                  <c:v>4.4304420546683794</c:v>
                </c:pt>
                <c:pt idx="681">
                  <c:v>4.4152721231489762</c:v>
                </c:pt>
                <c:pt idx="682">
                  <c:v>4.4001261690811262</c:v>
                </c:pt>
                <c:pt idx="683">
                  <c:v>4.3850041273843816</c:v>
                </c:pt>
                <c:pt idx="684">
                  <c:v>4.3699059332069412</c:v>
                </c:pt>
                <c:pt idx="685">
                  <c:v>4.3548315219252913</c:v>
                </c:pt>
                <c:pt idx="686">
                  <c:v>4.339780829142688</c:v>
                </c:pt>
                <c:pt idx="687">
                  <c:v>4.3247537906888303</c:v>
                </c:pt>
                <c:pt idx="688">
                  <c:v>4.3097503426187096</c:v>
                </c:pt>
                <c:pt idx="689">
                  <c:v>4.2947704212112212</c:v>
                </c:pt>
                <c:pt idx="690">
                  <c:v>4.279813962968916</c:v>
                </c:pt>
                <c:pt idx="691">
                  <c:v>4.2648809046164065</c:v>
                </c:pt>
                <c:pt idx="692">
                  <c:v>4.2499711830999933</c:v>
                </c:pt>
                <c:pt idx="693">
                  <c:v>4.235084735586284</c:v>
                </c:pt>
                <c:pt idx="694">
                  <c:v>4.2202214994620304</c:v>
                </c:pt>
                <c:pt idx="695">
                  <c:v>4.2053814123318318</c:v>
                </c:pt>
                <c:pt idx="696">
                  <c:v>4.1905644120185306</c:v>
                </c:pt>
                <c:pt idx="697">
                  <c:v>4.1757704365618835</c:v>
                </c:pt>
                <c:pt idx="698">
                  <c:v>4.1609994242172954</c:v>
                </c:pt>
                <c:pt idx="699">
                  <c:v>4.146251313455628</c:v>
                </c:pt>
                <c:pt idx="700">
                  <c:v>4.1315260429614371</c:v>
                </c:pt>
                <c:pt idx="701">
                  <c:v>4.1168235516328817</c:v>
                </c:pt>
                <c:pt idx="702">
                  <c:v>4.1021437785804391</c:v>
                </c:pt>
                <c:pt idx="703">
                  <c:v>4.0874866631260014</c:v>
                </c:pt>
                <c:pt idx="704">
                  <c:v>4.0728521448020629</c:v>
                </c:pt>
                <c:pt idx="705">
                  <c:v>4.0582401633507077</c:v>
                </c:pt>
                <c:pt idx="706">
                  <c:v>4.0436506587234238</c:v>
                </c:pt>
                <c:pt idx="707">
                  <c:v>4.0290835710790338</c:v>
                </c:pt>
                <c:pt idx="708">
                  <c:v>4.0145388407838967</c:v>
                </c:pt>
                <c:pt idx="709">
                  <c:v>4.0000164084105903</c:v>
                </c:pt>
                <c:pt idx="710">
                  <c:v>3.9855162147372121</c:v>
                </c:pt>
                <c:pt idx="711">
                  <c:v>3.9710382007461393</c:v>
                </c:pt>
                <c:pt idx="712">
                  <c:v>3.9565823076238633</c:v>
                </c:pt>
                <c:pt idx="713">
                  <c:v>3.9421484767593085</c:v>
                </c:pt>
                <c:pt idx="714">
                  <c:v>3.9277366497439745</c:v>
                </c:pt>
                <c:pt idx="715">
                  <c:v>3.9133467683701983</c:v>
                </c:pt>
                <c:pt idx="716">
                  <c:v>3.8989787746310438</c:v>
                </c:pt>
                <c:pt idx="717">
                  <c:v>3.8846326107187461</c:v>
                </c:pt>
                <c:pt idx="718">
                  <c:v>3.870308219024563</c:v>
                </c:pt>
                <c:pt idx="719">
                  <c:v>3.8560055421376283</c:v>
                </c:pt>
                <c:pt idx="720">
                  <c:v>3.8417245228440655</c:v>
                </c:pt>
                <c:pt idx="721">
                  <c:v>3.8274651041266634</c:v>
                </c:pt>
                <c:pt idx="722">
                  <c:v>3.8132272291632923</c:v>
                </c:pt>
                <c:pt idx="723">
                  <c:v>3.7990108413268828</c:v>
                </c:pt>
                <c:pt idx="724">
                  <c:v>3.7848158841838977</c:v>
                </c:pt>
                <c:pt idx="725">
                  <c:v>3.7706423014942465</c:v>
                </c:pt>
                <c:pt idx="726">
                  <c:v>3.7564900372100718</c:v>
                </c:pt>
                <c:pt idx="727">
                  <c:v>3.7423590354747427</c:v>
                </c:pt>
                <c:pt idx="728">
                  <c:v>3.7282492406229659</c:v>
                </c:pt>
                <c:pt idx="729">
                  <c:v>3.7141605971789131</c:v>
                </c:pt>
                <c:pt idx="730">
                  <c:v>3.7000930498562177</c:v>
                </c:pt>
                <c:pt idx="731">
                  <c:v>3.6860465435569507</c:v>
                </c:pt>
                <c:pt idx="732">
                  <c:v>3.6720210233706712</c:v>
                </c:pt>
                <c:pt idx="733">
                  <c:v>3.6580164345738497</c:v>
                </c:pt>
                <c:pt idx="734">
                  <c:v>3.644032722629321</c:v>
                </c:pt>
                <c:pt idx="735">
                  <c:v>3.6300698331850545</c:v>
                </c:pt>
                <c:pt idx="736">
                  <c:v>3.6161277120738373</c:v>
                </c:pt>
                <c:pt idx="737">
                  <c:v>3.6022063053123157</c:v>
                </c:pt>
                <c:pt idx="738">
                  <c:v>3.5883055590999691</c:v>
                </c:pt>
                <c:pt idx="739">
                  <c:v>3.5744254198190295</c:v>
                </c:pt>
                <c:pt idx="740">
                  <c:v>3.560565834033115</c:v>
                </c:pt>
                <c:pt idx="741">
                  <c:v>3.5467267484871821</c:v>
                </c:pt>
                <c:pt idx="742">
                  <c:v>3.532908110105871</c:v>
                </c:pt>
                <c:pt idx="743">
                  <c:v>3.5191098659935287</c:v>
                </c:pt>
                <c:pt idx="744">
                  <c:v>3.5053319634330178</c:v>
                </c:pt>
                <c:pt idx="745">
                  <c:v>3.4915743498857976</c:v>
                </c:pt>
                <c:pt idx="746">
                  <c:v>3.4778369729899006</c:v>
                </c:pt>
                <c:pt idx="747">
                  <c:v>3.4641197805601891</c:v>
                </c:pt>
                <c:pt idx="748">
                  <c:v>3.4504227205875888</c:v>
                </c:pt>
                <c:pt idx="749">
                  <c:v>3.436745741237913</c:v>
                </c:pt>
                <c:pt idx="750">
                  <c:v>3.4230887908518493</c:v>
                </c:pt>
                <c:pt idx="751">
                  <c:v>3.409451817943197</c:v>
                </c:pt>
                <c:pt idx="752">
                  <c:v>3.3958347711992296</c:v>
                </c:pt>
                <c:pt idx="753">
                  <c:v>3.3822375994796632</c:v>
                </c:pt>
                <c:pt idx="754">
                  <c:v>3.3686602518154469</c:v>
                </c:pt>
                <c:pt idx="755">
                  <c:v>3.355102677409239</c:v>
                </c:pt>
                <c:pt idx="756">
                  <c:v>3.341564825632946</c:v>
                </c:pt>
                <c:pt idx="757">
                  <c:v>3.3280466460290423</c:v>
                </c:pt>
                <c:pt idx="758">
                  <c:v>3.3145480883083756</c:v>
                </c:pt>
                <c:pt idx="759">
                  <c:v>3.3010691023504495</c:v>
                </c:pt>
                <c:pt idx="760">
                  <c:v>3.2876096382019968</c:v>
                </c:pt>
                <c:pt idx="761">
                  <c:v>3.2741696460769436</c:v>
                </c:pt>
                <c:pt idx="762">
                  <c:v>3.2607490763549132</c:v>
                </c:pt>
                <c:pt idx="763">
                  <c:v>3.2473478795822257</c:v>
                </c:pt>
                <c:pt idx="764">
                  <c:v>3.2339660064689553</c:v>
                </c:pt>
                <c:pt idx="765">
                  <c:v>3.2206034078901782</c:v>
                </c:pt>
                <c:pt idx="766">
                  <c:v>3.2072600348841735</c:v>
                </c:pt>
                <c:pt idx="767">
                  <c:v>3.1939358386523962</c:v>
                </c:pt>
                <c:pt idx="768">
                  <c:v>3.1806307705587376</c:v>
                </c:pt>
                <c:pt idx="769">
                  <c:v>3.1673447821282812</c:v>
                </c:pt>
                <c:pt idx="770">
                  <c:v>3.1540778250478443</c:v>
                </c:pt>
                <c:pt idx="771">
                  <c:v>3.1408298511639372</c:v>
                </c:pt>
                <c:pt idx="772">
                  <c:v>3.1276008124834629</c:v>
                </c:pt>
                <c:pt idx="773">
                  <c:v>3.1143906611718242</c:v>
                </c:pt>
                <c:pt idx="774">
                  <c:v>3.101199349553529</c:v>
                </c:pt>
                <c:pt idx="775">
                  <c:v>3.0880268301105067</c:v>
                </c:pt>
                <c:pt idx="776">
                  <c:v>3.0748730554818984</c:v>
                </c:pt>
                <c:pt idx="777">
                  <c:v>3.0617379784641545</c:v>
                </c:pt>
                <c:pt idx="778">
                  <c:v>3.0486215520087541</c:v>
                </c:pt>
                <c:pt idx="779">
                  <c:v>3.0355237292233106</c:v>
                </c:pt>
                <c:pt idx="780">
                  <c:v>3.0224444633695766</c:v>
                </c:pt>
                <c:pt idx="781">
                  <c:v>3.0093837078643388</c:v>
                </c:pt>
                <c:pt idx="782">
                  <c:v>2.9963414162771063</c:v>
                </c:pt>
                <c:pt idx="783">
                  <c:v>2.9833175423308624</c:v>
                </c:pt>
                <c:pt idx="784">
                  <c:v>2.9703120399005432</c:v>
                </c:pt>
                <c:pt idx="785">
                  <c:v>2.957324863013211</c:v>
                </c:pt>
                <c:pt idx="786">
                  <c:v>2.9443559658468632</c:v>
                </c:pt>
                <c:pt idx="787">
                  <c:v>2.9314053027301741</c:v>
                </c:pt>
                <c:pt idx="788">
                  <c:v>2.9184728281416512</c:v>
                </c:pt>
                <c:pt idx="789">
                  <c:v>2.9055584967093773</c:v>
                </c:pt>
                <c:pt idx="790">
                  <c:v>2.8926622632100809</c:v>
                </c:pt>
                <c:pt idx="791">
                  <c:v>2.8797840825688752</c:v>
                </c:pt>
                <c:pt idx="792">
                  <c:v>2.8669239098583592</c:v>
                </c:pt>
                <c:pt idx="793">
                  <c:v>2.8540817002980901</c:v>
                </c:pt>
                <c:pt idx="794">
                  <c:v>2.841257409254311</c:v>
                </c:pt>
                <c:pt idx="795">
                  <c:v>2.8284509922391825</c:v>
                </c:pt>
                <c:pt idx="796">
                  <c:v>2.8156624049102859</c:v>
                </c:pt>
                <c:pt idx="797">
                  <c:v>2.8028916030696638</c:v>
                </c:pt>
                <c:pt idx="798">
                  <c:v>2.790138542663791</c:v>
                </c:pt>
                <c:pt idx="799">
                  <c:v>2.7774031797826955</c:v>
                </c:pt>
                <c:pt idx="800">
                  <c:v>2.7646854706597384</c:v>
                </c:pt>
                <c:pt idx="801">
                  <c:v>2.7519853716705374</c:v>
                </c:pt>
                <c:pt idx="802">
                  <c:v>2.7393028393327552</c:v>
                </c:pt>
                <c:pt idx="803">
                  <c:v>2.7266378303056134</c:v>
                </c:pt>
                <c:pt idx="804">
                  <c:v>2.7139903013891251</c:v>
                </c:pt>
                <c:pt idx="805">
                  <c:v>2.701360209523453</c:v>
                </c:pt>
                <c:pt idx="806">
                  <c:v>2.6887475117889634</c:v>
                </c:pt>
                <c:pt idx="807">
                  <c:v>2.6761521654049645</c:v>
                </c:pt>
                <c:pt idx="808">
                  <c:v>2.6635741277293761</c:v>
                </c:pt>
                <c:pt idx="809">
                  <c:v>2.6510133562587157</c:v>
                </c:pt>
                <c:pt idx="810">
                  <c:v>2.6384698086267249</c:v>
                </c:pt>
                <c:pt idx="811">
                  <c:v>2.6259434426043606</c:v>
                </c:pt>
                <c:pt idx="812">
                  <c:v>2.613434216099404</c:v>
                </c:pt>
                <c:pt idx="813">
                  <c:v>2.6009420871553575</c:v>
                </c:pt>
                <c:pt idx="814">
                  <c:v>2.5884670139512989</c:v>
                </c:pt>
                <c:pt idx="815">
                  <c:v>2.5760089548013521</c:v>
                </c:pt>
                <c:pt idx="816">
                  <c:v>2.5635678681542515</c:v>
                </c:pt>
                <c:pt idx="817">
                  <c:v>2.551143712592534</c:v>
                </c:pt>
                <c:pt idx="818">
                  <c:v>2.5387364468324431</c:v>
                </c:pt>
                <c:pt idx="819">
                  <c:v>2.5263460297225477</c:v>
                </c:pt>
                <c:pt idx="820">
                  <c:v>2.5139724202444071</c:v>
                </c:pt>
                <c:pt idx="821">
                  <c:v>2.5016155775112505</c:v>
                </c:pt>
                <c:pt idx="822">
                  <c:v>2.4892754607679612</c:v>
                </c:pt>
                <c:pt idx="823">
                  <c:v>2.4769520293899254</c:v>
                </c:pt>
                <c:pt idx="824">
                  <c:v>2.46464524288313</c:v>
                </c:pt>
                <c:pt idx="825">
                  <c:v>2.4523550608835727</c:v>
                </c:pt>
                <c:pt idx="826">
                  <c:v>2.4400814431565592</c:v>
                </c:pt>
                <c:pt idx="827">
                  <c:v>2.4278243495961336</c:v>
                </c:pt>
                <c:pt idx="828">
                  <c:v>2.4155837402251494</c:v>
                </c:pt>
                <c:pt idx="829">
                  <c:v>2.4033595751938601</c:v>
                </c:pt>
                <c:pt idx="830">
                  <c:v>2.391151814780375</c:v>
                </c:pt>
                <c:pt idx="831">
                  <c:v>2.3789604193895344</c:v>
                </c:pt>
                <c:pt idx="832">
                  <c:v>2.36678534955269</c:v>
                </c:pt>
                <c:pt idx="833">
                  <c:v>2.3546265659272136</c:v>
                </c:pt>
                <c:pt idx="834">
                  <c:v>2.3424840292959077</c:v>
                </c:pt>
                <c:pt idx="835">
                  <c:v>2.3303577005666991</c:v>
                </c:pt>
                <c:pt idx="836">
                  <c:v>2.3182475407719827</c:v>
                </c:pt>
                <c:pt idx="837">
                  <c:v>2.3061535110680533</c:v>
                </c:pt>
                <c:pt idx="838">
                  <c:v>2.2940755727349744</c:v>
                </c:pt>
                <c:pt idx="839">
                  <c:v>2.2820136871761396</c:v>
                </c:pt>
                <c:pt idx="840">
                  <c:v>2.2699678159172016</c:v>
                </c:pt>
                <c:pt idx="841">
                  <c:v>2.2579379206064663</c:v>
                </c:pt>
                <c:pt idx="842">
                  <c:v>2.2459239630133028</c:v>
                </c:pt>
                <c:pt idx="843">
                  <c:v>2.2339259050290408</c:v>
                </c:pt>
                <c:pt idx="844">
                  <c:v>2.2219437086652545</c:v>
                </c:pt>
                <c:pt idx="845">
                  <c:v>2.2099773360543322</c:v>
                </c:pt>
                <c:pt idx="846">
                  <c:v>2.1980267494482271</c:v>
                </c:pt>
                <c:pt idx="847">
                  <c:v>2.1860919112185679</c:v>
                </c:pt>
                <c:pt idx="848">
                  <c:v>2.1741727838557647</c:v>
                </c:pt>
                <c:pt idx="849">
                  <c:v>2.1622693299688707</c:v>
                </c:pt>
                <c:pt idx="850">
                  <c:v>2.150381512285005</c:v>
                </c:pt>
                <c:pt idx="851">
                  <c:v>2.1385092936491628</c:v>
                </c:pt>
                <c:pt idx="852">
                  <c:v>2.1266526370228953</c:v>
                </c:pt>
                <c:pt idx="853">
                  <c:v>2.1148115054852044</c:v>
                </c:pt>
                <c:pt idx="854">
                  <c:v>2.1029858622311255</c:v>
                </c:pt>
                <c:pt idx="855">
                  <c:v>2.0911756705715097</c:v>
                </c:pt>
                <c:pt idx="856">
                  <c:v>2.0793808939328091</c:v>
                </c:pt>
                <c:pt idx="857">
                  <c:v>2.0676014958563198</c:v>
                </c:pt>
                <c:pt idx="858">
                  <c:v>2.0558374399980783</c:v>
                </c:pt>
                <c:pt idx="859">
                  <c:v>2.0440886901281754</c:v>
                </c:pt>
                <c:pt idx="860">
                  <c:v>2.0323552101303073</c:v>
                </c:pt>
                <c:pt idx="861">
                  <c:v>2.0206369640016741</c:v>
                </c:pt>
                <c:pt idx="862">
                  <c:v>2.0089339158521784</c:v>
                </c:pt>
                <c:pt idx="863">
                  <c:v>1.9972460299044779</c:v>
                </c:pt>
                <c:pt idx="864">
                  <c:v>1.9855732704927291</c:v>
                </c:pt>
                <c:pt idx="865">
                  <c:v>1.9739156020629667</c:v>
                </c:pt>
                <c:pt idx="866">
                  <c:v>1.962272989172571</c:v>
                </c:pt>
                <c:pt idx="867">
                  <c:v>1.950645396489479</c:v>
                </c:pt>
                <c:pt idx="868">
                  <c:v>1.9390327887918937</c:v>
                </c:pt>
                <c:pt idx="869">
                  <c:v>1.9274351309681903</c:v>
                </c:pt>
                <c:pt idx="870">
                  <c:v>1.9158523880160139</c:v>
                </c:pt>
                <c:pt idx="871">
                  <c:v>1.904284525042639</c:v>
                </c:pt>
                <c:pt idx="872">
                  <c:v>1.8927315072634279</c:v>
                </c:pt>
                <c:pt idx="873">
                  <c:v>1.8811933000023373</c:v>
                </c:pt>
                <c:pt idx="874">
                  <c:v>1.8696698686912443</c:v>
                </c:pt>
                <c:pt idx="875">
                  <c:v>1.8581611788694006</c:v>
                </c:pt>
                <c:pt idx="876">
                  <c:v>1.8466671961834293</c:v>
                </c:pt>
                <c:pt idx="877">
                  <c:v>1.8351878863863711</c:v>
                </c:pt>
                <c:pt idx="878">
                  <c:v>1.8237232153377327</c:v>
                </c:pt>
                <c:pt idx="879">
                  <c:v>1.8122731490026589</c:v>
                </c:pt>
                <c:pt idx="880">
                  <c:v>1.8008376534522479</c:v>
                </c:pt>
                <c:pt idx="881">
                  <c:v>1.7894166948624806</c:v>
                </c:pt>
                <c:pt idx="882">
                  <c:v>1.7780102395140278</c:v>
                </c:pt>
                <c:pt idx="883">
                  <c:v>1.7666182537920347</c:v>
                </c:pt>
                <c:pt idx="884">
                  <c:v>1.755240704185534</c:v>
                </c:pt>
                <c:pt idx="885">
                  <c:v>1.7438775572870691</c:v>
                </c:pt>
                <c:pt idx="886">
                  <c:v>1.7325287797925426</c:v>
                </c:pt>
                <c:pt idx="887">
                  <c:v>1.7211943385005655</c:v>
                </c:pt>
                <c:pt idx="888">
                  <c:v>1.7098742003119636</c:v>
                </c:pt>
                <c:pt idx="889">
                  <c:v>1.6985683322302101</c:v>
                </c:pt>
                <c:pt idx="890">
                  <c:v>1.6872767013597312</c:v>
                </c:pt>
                <c:pt idx="891">
                  <c:v>1.6759992749068464</c:v>
                </c:pt>
                <c:pt idx="892">
                  <c:v>1.6647360201782877</c:v>
                </c:pt>
                <c:pt idx="893">
                  <c:v>1.6534869045818377</c:v>
                </c:pt>
                <c:pt idx="894">
                  <c:v>1.6422518956251442</c:v>
                </c:pt>
                <c:pt idx="895">
                  <c:v>1.6310309609157105</c:v>
                </c:pt>
                <c:pt idx="896">
                  <c:v>1.6198240681604692</c:v>
                </c:pt>
                <c:pt idx="897">
                  <c:v>1.6086311851656494</c:v>
                </c:pt>
                <c:pt idx="898">
                  <c:v>1.5974522798356652</c:v>
                </c:pt>
                <c:pt idx="899">
                  <c:v>1.586287320174038</c:v>
                </c:pt>
                <c:pt idx="900">
                  <c:v>1.5751362742816413</c:v>
                </c:pt>
                <c:pt idx="901">
                  <c:v>1.5639991103572048</c:v>
                </c:pt>
                <c:pt idx="902">
                  <c:v>1.5528757966968509</c:v>
                </c:pt>
                <c:pt idx="903">
                  <c:v>1.5417663016934082</c:v>
                </c:pt>
                <c:pt idx="904">
                  <c:v>1.5306705938362841</c:v>
                </c:pt>
                <c:pt idx="905">
                  <c:v>1.5195886417113322</c:v>
                </c:pt>
                <c:pt idx="906">
                  <c:v>1.5085204140000299</c:v>
                </c:pt>
                <c:pt idx="907">
                  <c:v>1.4974658794791833</c:v>
                </c:pt>
                <c:pt idx="908">
                  <c:v>1.4864250070212635</c:v>
                </c:pt>
                <c:pt idx="909">
                  <c:v>1.4753977655932207</c:v>
                </c:pt>
                <c:pt idx="910">
                  <c:v>1.4643841242563713</c:v>
                </c:pt>
                <c:pt idx="911">
                  <c:v>1.4533840521661578</c:v>
                </c:pt>
                <c:pt idx="912">
                  <c:v>1.4423975185720936</c:v>
                </c:pt>
                <c:pt idx="913">
                  <c:v>1.4314244928170037</c:v>
                </c:pt>
                <c:pt idx="914">
                  <c:v>1.4204649443365989</c:v>
                </c:pt>
                <c:pt idx="915">
                  <c:v>1.4095188426594063</c:v>
                </c:pt>
                <c:pt idx="916">
                  <c:v>1.3985861574062983</c:v>
                </c:pt>
                <c:pt idx="917">
                  <c:v>1.3876668582907143</c:v>
                </c:pt>
                <c:pt idx="918">
                  <c:v>1.3767609151170452</c:v>
                </c:pt>
                <c:pt idx="919">
                  <c:v>1.3658682977817307</c:v>
                </c:pt>
                <c:pt idx="920">
                  <c:v>1.3549889762718621</c:v>
                </c:pt>
                <c:pt idx="921">
                  <c:v>1.3441229206655612</c:v>
                </c:pt>
                <c:pt idx="922">
                  <c:v>1.3332701011313444</c:v>
                </c:pt>
                <c:pt idx="923">
                  <c:v>1.3224304879271682</c:v>
                </c:pt>
                <c:pt idx="924">
                  <c:v>1.311604051402083</c:v>
                </c:pt>
                <c:pt idx="925">
                  <c:v>1.3007907619930672</c:v>
                </c:pt>
                <c:pt idx="926">
                  <c:v>1.2899905902271369</c:v>
                </c:pt>
                <c:pt idx="927">
                  <c:v>1.2792035067198886</c:v>
                </c:pt>
                <c:pt idx="928">
                  <c:v>1.2684294821752597</c:v>
                </c:pt>
                <c:pt idx="929">
                  <c:v>1.2576684873856099</c:v>
                </c:pt>
                <c:pt idx="930">
                  <c:v>1.2469204932304963</c:v>
                </c:pt>
                <c:pt idx="931">
                  <c:v>1.2361854706778814</c:v>
                </c:pt>
                <c:pt idx="932">
                  <c:v>1.2254633907819952</c:v>
                </c:pt>
                <c:pt idx="933">
                  <c:v>1.2147542246846454</c:v>
                </c:pt>
                <c:pt idx="934">
                  <c:v>1.2040579436138878</c:v>
                </c:pt>
                <c:pt idx="935">
                  <c:v>1.1933745188840816</c:v>
                </c:pt>
                <c:pt idx="936">
                  <c:v>1.1827039218952953</c:v>
                </c:pt>
                <c:pt idx="937">
                  <c:v>1.1720461241335467</c:v>
                </c:pt>
                <c:pt idx="938">
                  <c:v>1.1614010971701616</c:v>
                </c:pt>
                <c:pt idx="939">
                  <c:v>1.1507688126612765</c:v>
                </c:pt>
                <c:pt idx="940">
                  <c:v>1.1401492423477597</c:v>
                </c:pt>
                <c:pt idx="941">
                  <c:v>1.129542358055144</c:v>
                </c:pt>
                <c:pt idx="942">
                  <c:v>1.1189481316925673</c:v>
                </c:pt>
                <c:pt idx="943">
                  <c:v>1.1083665352535623</c:v>
                </c:pt>
                <c:pt idx="944">
                  <c:v>1.0977975408145015</c:v>
                </c:pt>
                <c:pt idx="945">
                  <c:v>1.0872411205355552</c:v>
                </c:pt>
                <c:pt idx="946">
                  <c:v>1.076697246659422</c:v>
                </c:pt>
                <c:pt idx="947">
                  <c:v>1.0661658915114052</c:v>
                </c:pt>
                <c:pt idx="948">
                  <c:v>1.0556470274993504</c:v>
                </c:pt>
                <c:pt idx="949">
                  <c:v>1.0451406271130832</c:v>
                </c:pt>
                <c:pt idx="950">
                  <c:v>1.0346466629236615</c:v>
                </c:pt>
                <c:pt idx="951">
                  <c:v>1.0241651075841265</c:v>
                </c:pt>
                <c:pt idx="952">
                  <c:v>1.0136959338282876</c:v>
                </c:pt>
                <c:pt idx="953">
                  <c:v>1.0032391144712764</c:v>
                </c:pt>
                <c:pt idx="954">
                  <c:v>0.99279462240810878</c:v>
                </c:pt>
                <c:pt idx="955">
                  <c:v>0.98236243061456896</c:v>
                </c:pt>
                <c:pt idx="956">
                  <c:v>0.97194251214636651</c:v>
                </c:pt>
                <c:pt idx="957">
                  <c:v>0.96153484013846602</c:v>
                </c:pt>
                <c:pt idx="958">
                  <c:v>0.95113938780573348</c:v>
                </c:pt>
                <c:pt idx="959">
                  <c:v>0.94075612844205181</c:v>
                </c:pt>
                <c:pt idx="960">
                  <c:v>0.93038503541997075</c:v>
                </c:pt>
                <c:pt idx="961">
                  <c:v>0.9200260821907893</c:v>
                </c:pt>
                <c:pt idx="962">
                  <c:v>0.90967924228400843</c:v>
                </c:pt>
                <c:pt idx="963">
                  <c:v>0.89934448930699173</c:v>
                </c:pt>
                <c:pt idx="964">
                  <c:v>0.88902179694502936</c:v>
                </c:pt>
                <c:pt idx="965">
                  <c:v>0.87871113896089981</c:v>
                </c:pt>
                <c:pt idx="966">
                  <c:v>0.86841248919429448</c:v>
                </c:pt>
                <c:pt idx="967">
                  <c:v>0.85812582156214245</c:v>
                </c:pt>
                <c:pt idx="968">
                  <c:v>0.84785111005758751</c:v>
                </c:pt>
                <c:pt idx="969">
                  <c:v>0.83758832875059563</c:v>
                </c:pt>
                <c:pt idx="970">
                  <c:v>0.82733745178695228</c:v>
                </c:pt>
                <c:pt idx="971">
                  <c:v>0.81709845338828202</c:v>
                </c:pt>
                <c:pt idx="972">
                  <c:v>0.80687130785158767</c:v>
                </c:pt>
                <c:pt idx="973">
                  <c:v>0.79665598954950978</c:v>
                </c:pt>
                <c:pt idx="974">
                  <c:v>0.78645247292956033</c:v>
                </c:pt>
                <c:pt idx="975">
                  <c:v>0.77626073251404137</c:v>
                </c:pt>
                <c:pt idx="976">
                  <c:v>0.76608074289938444</c:v>
                </c:pt>
                <c:pt idx="977">
                  <c:v>0.75591247875666967</c:v>
                </c:pt>
                <c:pt idx="978">
                  <c:v>0.74575591483097736</c:v>
                </c:pt>
                <c:pt idx="979">
                  <c:v>0.73561102594064343</c:v>
                </c:pt>
                <c:pt idx="980">
                  <c:v>0.72547778697769394</c:v>
                </c:pt>
                <c:pt idx="981">
                  <c:v>0.71535617290741549</c:v>
                </c:pt>
                <c:pt idx="982">
                  <c:v>0.70524615876815622</c:v>
                </c:pt>
                <c:pt idx="983">
                  <c:v>0.69514771967043243</c:v>
                </c:pt>
                <c:pt idx="984">
                  <c:v>0.68506083079754498</c:v>
                </c:pt>
                <c:pt idx="985">
                  <c:v>0.67498546740494036</c:v>
                </c:pt>
                <c:pt idx="986">
                  <c:v>0.66492160481974483</c:v>
                </c:pt>
                <c:pt idx="987">
                  <c:v>0.65486921844117096</c:v>
                </c:pt>
                <c:pt idx="988">
                  <c:v>0.64482828373913104</c:v>
                </c:pt>
                <c:pt idx="989">
                  <c:v>0.63479877625534242</c:v>
                </c:pt>
                <c:pt idx="990">
                  <c:v>0.62478067160214834</c:v>
                </c:pt>
                <c:pt idx="991">
                  <c:v>0.61477394546249875</c:v>
                </c:pt>
                <c:pt idx="992">
                  <c:v>0.60477857358980325</c:v>
                </c:pt>
                <c:pt idx="993">
                  <c:v>0.59479453180773778</c:v>
                </c:pt>
                <c:pt idx="994">
                  <c:v>0.58482179600971052</c:v>
                </c:pt>
                <c:pt idx="995">
                  <c:v>0.57486034215872539</c:v>
                </c:pt>
                <c:pt idx="996">
                  <c:v>0.56491014628745606</c:v>
                </c:pt>
                <c:pt idx="997">
                  <c:v>0.55497118449778948</c:v>
                </c:pt>
                <c:pt idx="998">
                  <c:v>0.5450434329601519</c:v>
                </c:pt>
                <c:pt idx="999">
                  <c:v>0.53512686791406394</c:v>
                </c:pt>
                <c:pt idx="1000">
                  <c:v>0.52522146566728534</c:v>
                </c:pt>
                <c:pt idx="1001">
                  <c:v>0.51532720259572296</c:v>
                </c:pt>
                <c:pt idx="1002">
                  <c:v>0.50544405514372082</c:v>
                </c:pt>
                <c:pt idx="1003">
                  <c:v>0.49557199982294564</c:v>
                </c:pt>
                <c:pt idx="1004">
                  <c:v>0.48571101321242988</c:v>
                </c:pt>
                <c:pt idx="1005">
                  <c:v>0.47586107195882055</c:v>
                </c:pt>
                <c:pt idx="1006">
                  <c:v>0.46602215277586895</c:v>
                </c:pt>
                <c:pt idx="1007">
                  <c:v>0.45619423244380231</c:v>
                </c:pt>
                <c:pt idx="1008">
                  <c:v>0.44637728780937624</c:v>
                </c:pt>
                <c:pt idx="1009">
                  <c:v>0.43657129578632892</c:v>
                </c:pt>
                <c:pt idx="1010">
                  <c:v>0.42677623335376624</c:v>
                </c:pt>
                <c:pt idx="1011">
                  <c:v>0.41699207755705925</c:v>
                </c:pt>
                <c:pt idx="1012">
                  <c:v>0.40721880550678874</c:v>
                </c:pt>
                <c:pt idx="1013">
                  <c:v>0.39745639437995972</c:v>
                </c:pt>
                <c:pt idx="1014">
                  <c:v>0.38770482141768547</c:v>
                </c:pt>
                <c:pt idx="1015">
                  <c:v>0.37796406392648796</c:v>
                </c:pt>
                <c:pt idx="1016">
                  <c:v>0.36823409927791068</c:v>
                </c:pt>
                <c:pt idx="1017">
                  <c:v>0.35851490490728394</c:v>
                </c:pt>
                <c:pt idx="1018">
                  <c:v>0.34880645831509627</c:v>
                </c:pt>
                <c:pt idx="1019">
                  <c:v>0.33910873706547107</c:v>
                </c:pt>
                <c:pt idx="1020">
                  <c:v>0.3294217187862381</c:v>
                </c:pt>
                <c:pt idx="1021">
                  <c:v>0.31974538116915707</c:v>
                </c:pt>
                <c:pt idx="1022">
                  <c:v>0.31007970196927764</c:v>
                </c:pt>
                <c:pt idx="1023">
                  <c:v>0.30042465900488091</c:v>
                </c:pt>
                <c:pt idx="1024">
                  <c:v>0.29078023015715337</c:v>
                </c:pt>
                <c:pt idx="1025">
                  <c:v>0.2811463933702158</c:v>
                </c:pt>
                <c:pt idx="1026">
                  <c:v>0.27152312665037748</c:v>
                </c:pt>
                <c:pt idx="1027">
                  <c:v>0.26191040806684279</c:v>
                </c:pt>
                <c:pt idx="1028">
                  <c:v>0.25230821575038287</c:v>
                </c:pt>
                <c:pt idx="1029">
                  <c:v>0.24271652789383968</c:v>
                </c:pt>
                <c:pt idx="1030">
                  <c:v>0.23313532275191759</c:v>
                </c:pt>
                <c:pt idx="1031">
                  <c:v>0.22356457864069029</c:v>
                </c:pt>
                <c:pt idx="1032">
                  <c:v>0.21400427393736585</c:v>
                </c:pt>
                <c:pt idx="1033">
                  <c:v>0.20445438708040373</c:v>
                </c:pt>
                <c:pt idx="1034">
                  <c:v>0.19491489656894345</c:v>
                </c:pt>
                <c:pt idx="1035">
                  <c:v>0.18538578096292943</c:v>
                </c:pt>
                <c:pt idx="1036">
                  <c:v>0.17586701888250694</c:v>
                </c:pt>
                <c:pt idx="1037">
                  <c:v>0.16635858900829861</c:v>
                </c:pt>
                <c:pt idx="1038">
                  <c:v>0.15686047008070553</c:v>
                </c:pt>
                <c:pt idx="1039">
                  <c:v>0.14737264090024577</c:v>
                </c:pt>
                <c:pt idx="1040">
                  <c:v>0.13789508032661785</c:v>
                </c:pt>
                <c:pt idx="1041">
                  <c:v>0.128427767279327</c:v>
                </c:pt>
                <c:pt idx="1042">
                  <c:v>0.11897068073677267</c:v>
                </c:pt>
                <c:pt idx="1043">
                  <c:v>0.10952379973655821</c:v>
                </c:pt>
                <c:pt idx="1044">
                  <c:v>0.10008710337505705</c:v>
                </c:pt>
                <c:pt idx="1045">
                  <c:v>9.066057080696624E-2</c:v>
                </c:pt>
                <c:pt idx="1046">
                  <c:v>8.1244181245759051E-2</c:v>
                </c:pt>
                <c:pt idx="1047">
                  <c:v>7.1837913962919928E-2</c:v>
                </c:pt>
                <c:pt idx="1048">
                  <c:v>6.2441748287906162E-2</c:v>
                </c:pt>
                <c:pt idx="1049">
                  <c:v>5.3055663608042133E-2</c:v>
                </c:pt>
                <c:pt idx="1050">
                  <c:v>4.3679639368198103E-2</c:v>
                </c:pt>
                <c:pt idx="1051">
                  <c:v>3.4313655070661017E-2</c:v>
                </c:pt>
                <c:pt idx="1052">
                  <c:v>2.4957690274922013E-2</c:v>
                </c:pt>
                <c:pt idx="1053">
                  <c:v>1.561172459744347E-2</c:v>
                </c:pt>
                <c:pt idx="1054">
                  <c:v>6.2757377117813378E-3</c:v>
                </c:pt>
                <c:pt idx="1055">
                  <c:v>-3.0502906524210562E-3</c:v>
                </c:pt>
                <c:pt idx="1056">
                  <c:v>-1.2366380708244565E-2</c:v>
                </c:pt>
                <c:pt idx="1057">
                  <c:v>-2.1672552613676482E-2</c:v>
                </c:pt>
                <c:pt idx="1058">
                  <c:v>-3.096882646933441E-2</c:v>
                </c:pt>
                <c:pt idx="1059">
                  <c:v>-4.02552223212128E-2</c:v>
                </c:pt>
                <c:pt idx="1060">
                  <c:v>-4.9531760158787595E-2</c:v>
                </c:pt>
                <c:pt idx="1061">
                  <c:v>-5.8798459916425669E-2</c:v>
                </c:pt>
                <c:pt idx="1062">
                  <c:v>-6.8055341472894881E-2</c:v>
                </c:pt>
                <c:pt idx="1063">
                  <c:v>-7.7302424652256882E-2</c:v>
                </c:pt>
                <c:pt idx="1064">
                  <c:v>-8.6539729223412118E-2</c:v>
                </c:pt>
                <c:pt idx="1065">
                  <c:v>-9.5767274900502214E-2</c:v>
                </c:pt>
                <c:pt idx="1066">
                  <c:v>-0.10498508134315813</c:v>
                </c:pt>
                <c:pt idx="1067">
                  <c:v>-0.11419316815675795</c:v>
                </c:pt>
                <c:pt idx="1068">
                  <c:v>-0.12339155489214644</c:v>
                </c:pt>
                <c:pt idx="1069">
                  <c:v>-0.13258026104661735</c:v>
                </c:pt>
                <c:pt idx="1070">
                  <c:v>-0.14175930606335915</c:v>
                </c:pt>
                <c:pt idx="1071">
                  <c:v>-0.15092870933190211</c:v>
                </c:pt>
                <c:pt idx="1072">
                  <c:v>-0.16008849018847501</c:v>
                </c:pt>
                <c:pt idx="1073">
                  <c:v>-0.16923866791596995</c:v>
                </c:pt>
                <c:pt idx="1074">
                  <c:v>-0.17837926174420993</c:v>
                </c:pt>
                <c:pt idx="1075">
                  <c:v>-0.18751029084979856</c:v>
                </c:pt>
                <c:pt idx="1076">
                  <c:v>-0.19663177435711365</c:v>
                </c:pt>
                <c:pt idx="1077">
                  <c:v>-0.20574373133752125</c:v>
                </c:pt>
                <c:pt idx="1078">
                  <c:v>-0.21484618081009532</c:v>
                </c:pt>
                <c:pt idx="1079">
                  <c:v>-0.22393914174208507</c:v>
                </c:pt>
                <c:pt idx="1080">
                  <c:v>-0.2330226330480871</c:v>
                </c:pt>
                <c:pt idx="1081">
                  <c:v>-0.24209667359131745</c:v>
                </c:pt>
                <c:pt idx="1082">
                  <c:v>-0.25116128218296258</c:v>
                </c:pt>
                <c:pt idx="1083">
                  <c:v>-0.26021647758293504</c:v>
                </c:pt>
                <c:pt idx="1084">
                  <c:v>-0.26926227849958628</c:v>
                </c:pt>
                <c:pt idx="1085">
                  <c:v>-0.27829870359034814</c:v>
                </c:pt>
                <c:pt idx="1086">
                  <c:v>-0.28732577146143706</c:v>
                </c:pt>
                <c:pt idx="1087">
                  <c:v>-0.29634350066840742</c:v>
                </c:pt>
                <c:pt idx="1088">
                  <c:v>-0.30535190971590931</c:v>
                </c:pt>
                <c:pt idx="1089">
                  <c:v>-0.31435101705839874</c:v>
                </c:pt>
                <c:pt idx="1090">
                  <c:v>-0.32334084109982947</c:v>
                </c:pt>
                <c:pt idx="1091">
                  <c:v>-0.33232140019396678</c:v>
                </c:pt>
                <c:pt idx="1092">
                  <c:v>-0.34129271264467159</c:v>
                </c:pt>
                <c:pt idx="1093">
                  <c:v>-0.35025479670590837</c:v>
                </c:pt>
                <c:pt idx="1094">
                  <c:v>-0.35920767058220904</c:v>
                </c:pt>
                <c:pt idx="1095">
                  <c:v>-0.36815135242813096</c:v>
                </c:pt>
                <c:pt idx="1096">
                  <c:v>-0.37708586034951858</c:v>
                </c:pt>
                <c:pt idx="1097">
                  <c:v>-0.38601121240268405</c:v>
                </c:pt>
                <c:pt idx="1098">
                  <c:v>-0.39492742659488989</c:v>
                </c:pt>
                <c:pt idx="1099">
                  <c:v>-0.40383452088472521</c:v>
                </c:pt>
                <c:pt idx="1100">
                  <c:v>-0.41273251318210585</c:v>
                </c:pt>
                <c:pt idx="1101">
                  <c:v>-0.42162142134844471</c:v>
                </c:pt>
                <c:pt idx="1102">
                  <c:v>-0.43050126319656012</c:v>
                </c:pt>
                <c:pt idx="1103">
                  <c:v>-0.4393720564912767</c:v>
                </c:pt>
                <c:pt idx="1104">
                  <c:v>-0.4482338189495802</c:v>
                </c:pt>
                <c:pt idx="1105">
                  <c:v>-0.45708656824036054</c:v>
                </c:pt>
                <c:pt idx="1106">
                  <c:v>-0.46593032198457346</c:v>
                </c:pt>
                <c:pt idx="1107">
                  <c:v>-0.47476509775603609</c:v>
                </c:pt>
                <c:pt idx="1108">
                  <c:v>-0.48359091308086682</c:v>
                </c:pt>
                <c:pt idx="1109">
                  <c:v>-0.49240778543821917</c:v>
                </c:pt>
                <c:pt idx="1110">
                  <c:v>-0.50121573226001348</c:v>
                </c:pt>
                <c:pt idx="1111">
                  <c:v>-0.51001477093113712</c:v>
                </c:pt>
                <c:pt idx="1112">
                  <c:v>-0.51880491878978263</c:v>
                </c:pt>
                <c:pt idx="1113">
                  <c:v>-0.5275861931276945</c:v>
                </c:pt>
                <c:pt idx="1114">
                  <c:v>-0.53635861118987982</c:v>
                </c:pt>
                <c:pt idx="1115">
                  <c:v>-0.54512219017503105</c:v>
                </c:pt>
                <c:pt idx="1116">
                  <c:v>-0.55387694723596281</c:v>
                </c:pt>
                <c:pt idx="1117">
                  <c:v>-0.56262289947941735</c:v>
                </c:pt>
                <c:pt idx="1118">
                  <c:v>-0.57136006396596417</c:v>
                </c:pt>
                <c:pt idx="1119">
                  <c:v>-0.5800884577107448</c:v>
                </c:pt>
                <c:pt idx="1120">
                  <c:v>-0.58880809768322695</c:v>
                </c:pt>
                <c:pt idx="1121">
                  <c:v>-0.59751900080764908</c:v>
                </c:pt>
                <c:pt idx="1122">
                  <c:v>-0.60622118396286662</c:v>
                </c:pt>
                <c:pt idx="1123">
                  <c:v>-0.61491466398244343</c:v>
                </c:pt>
                <c:pt idx="1124">
                  <c:v>-0.62359945765536617</c:v>
                </c:pt>
                <c:pt idx="1125">
                  <c:v>-0.63227558172548004</c:v>
                </c:pt>
                <c:pt idx="1126">
                  <c:v>-0.64094305289220199</c:v>
                </c:pt>
                <c:pt idx="1127">
                  <c:v>-0.64960188781022876</c:v>
                </c:pt>
                <c:pt idx="1128">
                  <c:v>-0.65825210309022675</c:v>
                </c:pt>
                <c:pt idx="1129">
                  <c:v>-0.66689371529789643</c:v>
                </c:pt>
                <c:pt idx="1130">
                  <c:v>-0.67552674095573406</c:v>
                </c:pt>
                <c:pt idx="1131">
                  <c:v>-0.68415119654179524</c:v>
                </c:pt>
                <c:pt idx="1132">
                  <c:v>-0.69276709849039264</c:v>
                </c:pt>
                <c:pt idx="1133">
                  <c:v>-0.70137446319241836</c:v>
                </c:pt>
                <c:pt idx="1134">
                  <c:v>-0.70997330699478944</c:v>
                </c:pt>
                <c:pt idx="1135">
                  <c:v>-0.71856364620168955</c:v>
                </c:pt>
                <c:pt idx="1136">
                  <c:v>-0.72714549707337872</c:v>
                </c:pt>
                <c:pt idx="1137">
                  <c:v>-0.73571887582765549</c:v>
                </c:pt>
                <c:pt idx="1138">
                  <c:v>-0.74428379863886041</c:v>
                </c:pt>
                <c:pt idx="1139">
                  <c:v>-0.75284028163898331</c:v>
                </c:pt>
                <c:pt idx="1140">
                  <c:v>-0.76138834091717045</c:v>
                </c:pt>
                <c:pt idx="1141">
                  <c:v>-0.76992799251979149</c:v>
                </c:pt>
                <c:pt idx="1142">
                  <c:v>-0.77845925245110092</c:v>
                </c:pt>
                <c:pt idx="1143">
                  <c:v>-0.78698213667314498</c:v>
                </c:pt>
                <c:pt idx="1144">
                  <c:v>-0.7954966611056915</c:v>
                </c:pt>
                <c:pt idx="1145">
                  <c:v>-0.80400284162658742</c:v>
                </c:pt>
                <c:pt idx="1146">
                  <c:v>-0.81250069407175807</c:v>
                </c:pt>
                <c:pt idx="1147">
                  <c:v>-0.82099023423564554</c:v>
                </c:pt>
                <c:pt idx="1148">
                  <c:v>-0.82947147787091335</c:v>
                </c:pt>
                <c:pt idx="1149">
                  <c:v>-0.83794444068895135</c:v>
                </c:pt>
                <c:pt idx="1150">
                  <c:v>-0.84640913835970855</c:v>
                </c:pt>
                <c:pt idx="1151">
                  <c:v>-0.85486558651201294</c:v>
                </c:pt>
                <c:pt idx="1152">
                  <c:v>-0.86331380073366515</c:v>
                </c:pt>
                <c:pt idx="1153">
                  <c:v>-0.8717537965715374</c:v>
                </c:pt>
                <c:pt idx="1154">
                  <c:v>-0.880185589531854</c:v>
                </c:pt>
                <c:pt idx="1155">
                  <c:v>-0.88860919508001512</c:v>
                </c:pt>
                <c:pt idx="1156">
                  <c:v>-0.89702462864108568</c:v>
                </c:pt>
                <c:pt idx="1157">
                  <c:v>-0.90543190559960973</c:v>
                </c:pt>
                <c:pt idx="1158">
                  <c:v>-0.91383104130024861</c:v>
                </c:pt>
                <c:pt idx="1159">
                  <c:v>-0.92222205104682697</c:v>
                </c:pt>
                <c:pt idx="1160">
                  <c:v>-0.93060495010391586</c:v>
                </c:pt>
                <c:pt idx="1161">
                  <c:v>-0.93897975369586673</c:v>
                </c:pt>
                <c:pt idx="1162">
                  <c:v>-0.94734647700726349</c:v>
                </c:pt>
                <c:pt idx="1163">
                  <c:v>-0.9557051351832706</c:v>
                </c:pt>
                <c:pt idx="1164">
                  <c:v>-0.96405574332961919</c:v>
                </c:pt>
                <c:pt idx="1165">
                  <c:v>-0.97239831651239339</c:v>
                </c:pt>
                <c:pt idx="1166">
                  <c:v>-0.98073286975897289</c:v>
                </c:pt>
                <c:pt idx="1167">
                  <c:v>-0.98905941805690389</c:v>
                </c:pt>
                <c:pt idx="1168">
                  <c:v>-0.99737797635547887</c:v>
                </c:pt>
                <c:pt idx="1169">
                  <c:v>-1.0056885595646352</c:v>
                </c:pt>
                <c:pt idx="1170">
                  <c:v>-1.0139911825560917</c:v>
                </c:pt>
                <c:pt idx="1171">
                  <c:v>-1.0222858601624003</c:v>
                </c:pt>
                <c:pt idx="1172">
                  <c:v>-1.0305726071781103</c:v>
                </c:pt>
                <c:pt idx="1173">
                  <c:v>-1.0388514383593004</c:v>
                </c:pt>
                <c:pt idx="1174">
                  <c:v>-1.047122368423576</c:v>
                </c:pt>
                <c:pt idx="1175">
                  <c:v>-1.0553854120507173</c:v>
                </c:pt>
                <c:pt idx="1176">
                  <c:v>-1.0636405838824574</c:v>
                </c:pt>
                <c:pt idx="1177">
                  <c:v>-1.0718878985227376</c:v>
                </c:pt>
                <c:pt idx="1178">
                  <c:v>-1.0801273705376604</c:v>
                </c:pt>
                <c:pt idx="1179">
                  <c:v>-1.0883590144556563</c:v>
                </c:pt>
                <c:pt idx="1180">
                  <c:v>-1.0965828447678345</c:v>
                </c:pt>
                <c:pt idx="1181">
                  <c:v>-1.1047988759277467</c:v>
                </c:pt>
                <c:pt idx="1182">
                  <c:v>-1.1130071223518134</c:v>
                </c:pt>
                <c:pt idx="1183">
                  <c:v>-1.1212075984194052</c:v>
                </c:pt>
                <c:pt idx="1184">
                  <c:v>-1.1294003184723764</c:v>
                </c:pt>
                <c:pt idx="1185">
                  <c:v>-1.1375852968164699</c:v>
                </c:pt>
                <c:pt idx="1186">
                  <c:v>-1.1457625477200477</c:v>
                </c:pt>
                <c:pt idx="1187">
                  <c:v>-1.1539320854148101</c:v>
                </c:pt>
                <c:pt idx="1188">
                  <c:v>-1.1620939240963075</c:v>
                </c:pt>
                <c:pt idx="1189">
                  <c:v>-1.1702480779232811</c:v>
                </c:pt>
                <c:pt idx="1190">
                  <c:v>-1.1783945610183664</c:v>
                </c:pt>
                <c:pt idx="1191">
                  <c:v>-1.1865333874679012</c:v>
                </c:pt>
                <c:pt idx="1192">
                  <c:v>-1.1946645713221797</c:v>
                </c:pt>
                <c:pt idx="1193">
                  <c:v>-1.2027881265955125</c:v>
                </c:pt>
                <c:pt idx="1194">
                  <c:v>-1.2109040672660907</c:v>
                </c:pt>
                <c:pt idx="1195">
                  <c:v>-1.2190124072769273</c:v>
                </c:pt>
                <c:pt idx="1196">
                  <c:v>-1.2271131605348975</c:v>
                </c:pt>
                <c:pt idx="1197">
                  <c:v>-1.2352063409114868</c:v>
                </c:pt>
                <c:pt idx="1198">
                  <c:v>-1.2432919622428771</c:v>
                </c:pt>
                <c:pt idx="1199">
                  <c:v>-1.251370038330023</c:v>
                </c:pt>
                <c:pt idx="1200">
                  <c:v>-1.2594405829384083</c:v>
                </c:pt>
                <c:pt idx="1201">
                  <c:v>-1.267503609798678</c:v>
                </c:pt>
                <c:pt idx="1202">
                  <c:v>-1.2755591326060387</c:v>
                </c:pt>
                <c:pt idx="1203">
                  <c:v>-1.2836071650218988</c:v>
                </c:pt>
                <c:pt idx="1204">
                  <c:v>-1.2916477206717385</c:v>
                </c:pt>
                <c:pt idx="1205">
                  <c:v>-1.2996808131471715</c:v>
                </c:pt>
                <c:pt idx="1206">
                  <c:v>-1.3077064560050353</c:v>
                </c:pt>
                <c:pt idx="1207">
                  <c:v>-1.3157246627677477</c:v>
                </c:pt>
                <c:pt idx="1208">
                  <c:v>-1.3237354469232068</c:v>
                </c:pt>
                <c:pt idx="1209">
                  <c:v>-1.3317388219256443</c:v>
                </c:pt>
                <c:pt idx="1210">
                  <c:v>-1.3397348011947405</c:v>
                </c:pt>
                <c:pt idx="1211">
                  <c:v>-1.3477233981163095</c:v>
                </c:pt>
                <c:pt idx="1212">
                  <c:v>-1.355704626042491</c:v>
                </c:pt>
                <c:pt idx="1213">
                  <c:v>-1.363678498291341</c:v>
                </c:pt>
                <c:pt idx="1214">
                  <c:v>-1.3716450281473003</c:v>
                </c:pt>
                <c:pt idx="1215">
                  <c:v>-1.3796042288613535</c:v>
                </c:pt>
                <c:pt idx="1216">
                  <c:v>-1.3875561136513186</c:v>
                </c:pt>
                <c:pt idx="1217">
                  <c:v>-1.3955006957011273</c:v>
                </c:pt>
                <c:pt idx="1218">
                  <c:v>-1.4034379881616399</c:v>
                </c:pt>
                <c:pt idx="1219">
                  <c:v>-1.4113680041506926</c:v>
                </c:pt>
                <c:pt idx="1220">
                  <c:v>-1.41929075675323</c:v>
                </c:pt>
                <c:pt idx="1221">
                  <c:v>-1.4272062590206884</c:v>
                </c:pt>
                <c:pt idx="1222">
                  <c:v>-1.4351145239721825</c:v>
                </c:pt>
                <c:pt idx="1223">
                  <c:v>-1.4430155645943268</c:v>
                </c:pt>
                <c:pt idx="1224">
                  <c:v>-1.4509093938401829</c:v>
                </c:pt>
                <c:pt idx="1225">
                  <c:v>-1.4587960246310558</c:v>
                </c:pt>
                <c:pt idx="1226">
                  <c:v>-1.4666754698556685</c:v>
                </c:pt>
                <c:pt idx="1227">
                  <c:v>-1.4745477423705144</c:v>
                </c:pt>
                <c:pt idx="1228">
                  <c:v>-1.482412854999402</c:v>
                </c:pt>
                <c:pt idx="1229">
                  <c:v>-1.490270820534507</c:v>
                </c:pt>
                <c:pt idx="1230">
                  <c:v>-1.498121651735826</c:v>
                </c:pt>
                <c:pt idx="1231">
                  <c:v>-1.5059653613314283</c:v>
                </c:pt>
                <c:pt idx="1232">
                  <c:v>-1.5138019620174639</c:v>
                </c:pt>
                <c:pt idx="1233">
                  <c:v>-1.5216314664585286</c:v>
                </c:pt>
                <c:pt idx="1234">
                  <c:v>-1.5294538872875931</c:v>
                </c:pt>
                <c:pt idx="1235">
                  <c:v>-1.5372692371059127</c:v>
                </c:pt>
                <c:pt idx="1236">
                  <c:v>-1.5450775284834772</c:v>
                </c:pt>
                <c:pt idx="1237">
                  <c:v>-1.5528787739587795</c:v>
                </c:pt>
                <c:pt idx="1238">
                  <c:v>-1.560672986039322</c:v>
                </c:pt>
                <c:pt idx="1239">
                  <c:v>-1.5684601772013298</c:v>
                </c:pt>
                <c:pt idx="1240">
                  <c:v>-1.5762403598899639</c:v>
                </c:pt>
                <c:pt idx="1241">
                  <c:v>-1.5840135465196687</c:v>
                </c:pt>
                <c:pt idx="1242">
                  <c:v>-1.5917797494735375</c:v>
                </c:pt>
                <c:pt idx="1243">
                  <c:v>-1.5995389811044058</c:v>
                </c:pt>
                <c:pt idx="1244">
                  <c:v>-1.6072912537341211</c:v>
                </c:pt>
                <c:pt idx="1245">
                  <c:v>-1.6150365796543389</c:v>
                </c:pt>
                <c:pt idx="1246">
                  <c:v>-1.6227749711258261</c:v>
                </c:pt>
                <c:pt idx="1247">
                  <c:v>-1.6305064403794012</c:v>
                </c:pt>
                <c:pt idx="1248">
                  <c:v>-1.6382309996150666</c:v>
                </c:pt>
                <c:pt idx="1249">
                  <c:v>-1.6459486610031295</c:v>
                </c:pt>
                <c:pt idx="1250">
                  <c:v>-1.6536594366836503</c:v>
                </c:pt>
                <c:pt idx="1251">
                  <c:v>-1.6613633387663955</c:v>
                </c:pt>
                <c:pt idx="1252">
                  <c:v>-1.6690603793319745</c:v>
                </c:pt>
                <c:pt idx="1253">
                  <c:v>-1.676750570430009</c:v>
                </c:pt>
                <c:pt idx="1254">
                  <c:v>-1.68443392408163</c:v>
                </c:pt>
                <c:pt idx="1255">
                  <c:v>-1.6921104522776029</c:v>
                </c:pt>
                <c:pt idx="1256">
                  <c:v>-1.6997801669792878</c:v>
                </c:pt>
                <c:pt idx="1257">
                  <c:v>-1.7074430801185043</c:v>
                </c:pt>
                <c:pt idx="1258">
                  <c:v>-1.7150992035980115</c:v>
                </c:pt>
                <c:pt idx="1259">
                  <c:v>-1.7227485492909955</c:v>
                </c:pt>
                <c:pt idx="1260">
                  <c:v>-1.7303911290416978</c:v>
                </c:pt>
                <c:pt idx="1261">
                  <c:v>-1.7380269546649785</c:v>
                </c:pt>
                <c:pt idx="1262">
                  <c:v>-1.7456560379470485</c:v>
                </c:pt>
                <c:pt idx="1263">
                  <c:v>-1.7532783906450393</c:v>
                </c:pt>
                <c:pt idx="1264">
                  <c:v>-1.7608940244870199</c:v>
                </c:pt>
                <c:pt idx="1265">
                  <c:v>-1.7685029511726107</c:v>
                </c:pt>
                <c:pt idx="1266">
                  <c:v>-1.7761051823727789</c:v>
                </c:pt>
                <c:pt idx="1267">
                  <c:v>-1.7837007297298377</c:v>
                </c:pt>
                <c:pt idx="1268">
                  <c:v>-1.7912896048575373</c:v>
                </c:pt>
                <c:pt idx="1269">
                  <c:v>-1.7988718193415507</c:v>
                </c:pt>
                <c:pt idx="1270">
                  <c:v>-1.8064473847388878</c:v>
                </c:pt>
                <c:pt idx="1271">
                  <c:v>-1.8140163125786657</c:v>
                </c:pt>
                <c:pt idx="1272">
                  <c:v>-1.8215786143614308</c:v>
                </c:pt>
                <c:pt idx="1273">
                  <c:v>-1.829134301560245</c:v>
                </c:pt>
                <c:pt idx="1274">
                  <c:v>-1.8366833856198155</c:v>
                </c:pt>
                <c:pt idx="1275">
                  <c:v>-1.8442258779569487</c:v>
                </c:pt>
                <c:pt idx="1276">
                  <c:v>-1.8517617899609862</c:v>
                </c:pt>
                <c:pt idx="1277">
                  <c:v>-1.8592911329933415</c:v>
                </c:pt>
                <c:pt idx="1278">
                  <c:v>-1.8668139183878019</c:v>
                </c:pt>
                <c:pt idx="1279">
                  <c:v>-1.8743301574507445</c:v>
                </c:pt>
                <c:pt idx="1280">
                  <c:v>-1.8818398614610079</c:v>
                </c:pt>
                <c:pt idx="1281">
                  <c:v>-1.8893430416700485</c:v>
                </c:pt>
                <c:pt idx="1282">
                  <c:v>-1.8968397093019509</c:v>
                </c:pt>
                <c:pt idx="1283">
                  <c:v>-1.9043298755537483</c:v>
                </c:pt>
                <c:pt idx="1284">
                  <c:v>-1.9118135515955226</c:v>
                </c:pt>
                <c:pt idx="1285">
                  <c:v>-1.9192907485699369</c:v>
                </c:pt>
                <c:pt idx="1286">
                  <c:v>-1.9267614775927639</c:v>
                </c:pt>
                <c:pt idx="1287">
                  <c:v>-1.9342257497531266</c:v>
                </c:pt>
                <c:pt idx="1288">
                  <c:v>-1.9416835761132514</c:v>
                </c:pt>
                <c:pt idx="1289">
                  <c:v>-1.949134967708517</c:v>
                </c:pt>
                <c:pt idx="1290">
                  <c:v>-1.9565799355479727</c:v>
                </c:pt>
                <c:pt idx="1291">
                  <c:v>-1.9640184906136917</c:v>
                </c:pt>
                <c:pt idx="1292">
                  <c:v>-1.9714506438615078</c:v>
                </c:pt>
                <c:pt idx="1293">
                  <c:v>-1.9788764062212285</c:v>
                </c:pt>
                <c:pt idx="1294">
                  <c:v>-1.9862957885956545</c:v>
                </c:pt>
                <c:pt idx="1295">
                  <c:v>-1.9937088018616136</c:v>
                </c:pt>
                <c:pt idx="1296">
                  <c:v>-2.0011154568701097</c:v>
                </c:pt>
                <c:pt idx="1297">
                  <c:v>-2.0085157644457294</c:v>
                </c:pt>
                <c:pt idx="1298">
                  <c:v>-2.0159097353869382</c:v>
                </c:pt>
                <c:pt idx="1299">
                  <c:v>-2.0232973804667802</c:v>
                </c:pt>
                <c:pt idx="1300">
                  <c:v>-2.0306787104320447</c:v>
                </c:pt>
                <c:pt idx="1301">
                  <c:v>-2.0380537360039179</c:v>
                </c:pt>
                <c:pt idx="1302">
                  <c:v>-2.0454224678777266</c:v>
                </c:pt>
                <c:pt idx="1303">
                  <c:v>-2.0527849167235286</c:v>
                </c:pt>
                <c:pt idx="1304">
                  <c:v>-2.0601410931855773</c:v>
                </c:pt>
                <c:pt idx="1305">
                  <c:v>-2.0674910078825754</c:v>
                </c:pt>
                <c:pt idx="1306">
                  <c:v>-2.0748346714082673</c:v>
                </c:pt>
                <c:pt idx="1307">
                  <c:v>-2.0821720943306734</c:v>
                </c:pt>
                <c:pt idx="1308">
                  <c:v>-2.0895032871928181</c:v>
                </c:pt>
                <c:pt idx="1309">
                  <c:v>-2.0968282605124386</c:v>
                </c:pt>
                <c:pt idx="1310">
                  <c:v>-2.1041470247823986</c:v>
                </c:pt>
                <c:pt idx="1311">
                  <c:v>-2.1114595904703615</c:v>
                </c:pt>
                <c:pt idx="1312">
                  <c:v>-2.1187659680191033</c:v>
                </c:pt>
                <c:pt idx="1313">
                  <c:v>-2.126066167846445</c:v>
                </c:pt>
                <c:pt idx="1314">
                  <c:v>-2.1333602003457957</c:v>
                </c:pt>
                <c:pt idx="1315">
                  <c:v>-2.1406480758856592</c:v>
                </c:pt>
                <c:pt idx="1316">
                  <c:v>-2.1479298048096052</c:v>
                </c:pt>
                <c:pt idx="1317">
                  <c:v>-2.1552053974371566</c:v>
                </c:pt>
                <c:pt idx="1318">
                  <c:v>-2.1624748640629647</c:v>
                </c:pt>
                <c:pt idx="1319">
                  <c:v>-2.1697382149574675</c:v>
                </c:pt>
                <c:pt idx="1320">
                  <c:v>-2.1769954603666264</c:v>
                </c:pt>
                <c:pt idx="1321">
                  <c:v>-2.1842466105124196</c:v>
                </c:pt>
                <c:pt idx="1322">
                  <c:v>-2.1914916755921818</c:v>
                </c:pt>
                <c:pt idx="1323">
                  <c:v>-2.1987306657795975</c:v>
                </c:pt>
                <c:pt idx="1324">
                  <c:v>-2.2059635912239806</c:v>
                </c:pt>
                <c:pt idx="1325">
                  <c:v>-2.2131904620507967</c:v>
                </c:pt>
                <c:pt idx="1326">
                  <c:v>-2.2204112883616318</c:v>
                </c:pt>
                <c:pt idx="1327">
                  <c:v>-2.2276260802339594</c:v>
                </c:pt>
                <c:pt idx="1328">
                  <c:v>-2.2348348477218853</c:v>
                </c:pt>
                <c:pt idx="1329">
                  <c:v>-2.2420376008556793</c:v>
                </c:pt>
                <c:pt idx="1330">
                  <c:v>-2.2492343496417986</c:v>
                </c:pt>
                <c:pt idx="1331">
                  <c:v>-2.2564251040633723</c:v>
                </c:pt>
                <c:pt idx="1332">
                  <c:v>-2.2636098740799402</c:v>
                </c:pt>
                <c:pt idx="1333">
                  <c:v>-2.2707886696276849</c:v>
                </c:pt>
                <c:pt idx="1334">
                  <c:v>-2.2779615006192908</c:v>
                </c:pt>
                <c:pt idx="1335">
                  <c:v>-2.2851283769444537</c:v>
                </c:pt>
                <c:pt idx="1336">
                  <c:v>-2.2922893084693556</c:v>
                </c:pt>
                <c:pt idx="1337">
                  <c:v>-2.2994443050371647</c:v>
                </c:pt>
                <c:pt idx="1338">
                  <c:v>-2.3065933764680229</c:v>
                </c:pt>
                <c:pt idx="1339">
                  <c:v>-2.3137365325590098</c:v>
                </c:pt>
                <c:pt idx="1340">
                  <c:v>-2.3208737830842292</c:v>
                </c:pt>
                <c:pt idx="1341">
                  <c:v>-2.3280051377949857</c:v>
                </c:pt>
                <c:pt idx="1342">
                  <c:v>-2.335130606419761</c:v>
                </c:pt>
                <c:pt idx="1343">
                  <c:v>-2.3422501986643622</c:v>
                </c:pt>
                <c:pt idx="1344">
                  <c:v>-2.3493639242118096</c:v>
                </c:pt>
                <c:pt idx="1345">
                  <c:v>-2.3564717927224481</c:v>
                </c:pt>
                <c:pt idx="1346">
                  <c:v>-2.3635738138342912</c:v>
                </c:pt>
                <c:pt idx="1347">
                  <c:v>-2.3706699971630059</c:v>
                </c:pt>
                <c:pt idx="1348">
                  <c:v>-2.3777603523014976</c:v>
                </c:pt>
                <c:pt idx="1349">
                  <c:v>-2.3848448888204437</c:v>
                </c:pt>
                <c:pt idx="1350">
                  <c:v>-2.3919236162683961</c:v>
                </c:pt>
                <c:pt idx="1351">
                  <c:v>-2.3989965441714562</c:v>
                </c:pt>
                <c:pt idx="1352">
                  <c:v>-2.4060636820338539</c:v>
                </c:pt>
                <c:pt idx="1353">
                  <c:v>-2.4131250393374968</c:v>
                </c:pt>
                <c:pt idx="1354">
                  <c:v>-2.4201806255427134</c:v>
                </c:pt>
                <c:pt idx="1355">
                  <c:v>-2.4272304500871758</c:v>
                </c:pt>
                <c:pt idx="1356">
                  <c:v>-2.4342745223871871</c:v>
                </c:pt>
                <c:pt idx="1357">
                  <c:v>-2.4413128518371701</c:v>
                </c:pt>
                <c:pt idx="1358">
                  <c:v>-2.4483454478097104</c:v>
                </c:pt>
                <c:pt idx="1359">
                  <c:v>-2.4553723196557744</c:v>
                </c:pt>
                <c:pt idx="1360">
                  <c:v>-2.4623934767046309</c:v>
                </c:pt>
                <c:pt idx="1361">
                  <c:v>-2.4694089282636531</c:v>
                </c:pt>
                <c:pt idx="1362">
                  <c:v>-2.4764186836196989</c:v>
                </c:pt>
                <c:pt idx="1363">
                  <c:v>-2.4834227520368883</c:v>
                </c:pt>
                <c:pt idx="1364">
                  <c:v>-2.4904211427590597</c:v>
                </c:pt>
                <c:pt idx="1365">
                  <c:v>-2.4974138650080517</c:v>
                </c:pt>
                <c:pt idx="1366">
                  <c:v>-2.5044009279847868</c:v>
                </c:pt>
                <c:pt idx="1367">
                  <c:v>-2.511382340868785</c:v>
                </c:pt>
                <c:pt idx="1368">
                  <c:v>-2.518358112818659</c:v>
                </c:pt>
                <c:pt idx="1369">
                  <c:v>-2.5253282529717707</c:v>
                </c:pt>
                <c:pt idx="1370">
                  <c:v>-2.5322927704445681</c:v>
                </c:pt>
                <c:pt idx="1371">
                  <c:v>-2.5392516743324753</c:v>
                </c:pt>
                <c:pt idx="1372">
                  <c:v>-2.5462049737101573</c:v>
                </c:pt>
                <c:pt idx="1373">
                  <c:v>-2.55315267763112</c:v>
                </c:pt>
                <c:pt idx="1374">
                  <c:v>-2.5600947951285562</c:v>
                </c:pt>
                <c:pt idx="1375">
                  <c:v>-2.5670313352147267</c:v>
                </c:pt>
                <c:pt idx="1376">
                  <c:v>-2.5739623068812763</c:v>
                </c:pt>
                <c:pt idx="1377">
                  <c:v>-2.5808877190991613</c:v>
                </c:pt>
                <c:pt idx="1378">
                  <c:v>-2.5878075808189243</c:v>
                </c:pt>
                <c:pt idx="1379">
                  <c:v>-2.5947219009708271</c:v>
                </c:pt>
                <c:pt idx="1380">
                  <c:v>-2.6016306884641067</c:v>
                </c:pt>
                <c:pt idx="1381">
                  <c:v>-2.6085339521883064</c:v>
                </c:pt>
                <c:pt idx="1382">
                  <c:v>-2.6154317010123505</c:v>
                </c:pt>
                <c:pt idx="1383">
                  <c:v>-2.6223239437850703</c:v>
                </c:pt>
                <c:pt idx="1384">
                  <c:v>-2.6292106893350149</c:v>
                </c:pt>
                <c:pt idx="1385">
                  <c:v>-2.6360919464706161</c:v>
                </c:pt>
                <c:pt idx="1386">
                  <c:v>-2.6429677239804206</c:v>
                </c:pt>
                <c:pt idx="1387">
                  <c:v>-2.6498380306326954</c:v>
                </c:pt>
                <c:pt idx="1388">
                  <c:v>-2.656702875175887</c:v>
                </c:pt>
                <c:pt idx="1389">
                  <c:v>-2.663562266338682</c:v>
                </c:pt>
                <c:pt idx="1390">
                  <c:v>-2.6704162128298008</c:v>
                </c:pt>
                <c:pt idx="1391">
                  <c:v>-2.6772647233383919</c:v>
                </c:pt>
                <c:pt idx="1392">
                  <c:v>-2.6841078065333441</c:v>
                </c:pt>
                <c:pt idx="1393">
                  <c:v>-2.6909454710645857</c:v>
                </c:pt>
                <c:pt idx="1394">
                  <c:v>-2.697777725562005</c:v>
                </c:pt>
                <c:pt idx="1395">
                  <c:v>-2.7046045786360775</c:v>
                </c:pt>
                <c:pt idx="1396">
                  <c:v>-2.7114260388777982</c:v>
                </c:pt>
                <c:pt idx="1397">
                  <c:v>-2.7182421148585134</c:v>
                </c:pt>
                <c:pt idx="1398">
                  <c:v>-2.7250528151306779</c:v>
                </c:pt>
                <c:pt idx="1399">
                  <c:v>-2.731858148226932</c:v>
                </c:pt>
                <c:pt idx="1400">
                  <c:v>-2.7386581226608193</c:v>
                </c:pt>
                <c:pt idx="1401">
                  <c:v>-2.7454527469268259</c:v>
                </c:pt>
                <c:pt idx="1402">
                  <c:v>-2.7522420295000631</c:v>
                </c:pt>
                <c:pt idx="1403">
                  <c:v>-2.7590259788366174</c:v>
                </c:pt>
                <c:pt idx="1404">
                  <c:v>-2.7658046033734958</c:v>
                </c:pt>
                <c:pt idx="1405">
                  <c:v>-2.7725779115288236</c:v>
                </c:pt>
                <c:pt idx="1406">
                  <c:v>-2.7793459117015877</c:v>
                </c:pt>
                <c:pt idx="1407">
                  <c:v>-2.7861086122721126</c:v>
                </c:pt>
                <c:pt idx="1408">
                  <c:v>-2.7928660216017875</c:v>
                </c:pt>
                <c:pt idx="1409">
                  <c:v>-2.7996181480331033</c:v>
                </c:pt>
                <c:pt idx="1410">
                  <c:v>-2.8063649998898681</c:v>
                </c:pt>
                <c:pt idx="1411">
                  <c:v>-2.8131065854774944</c:v>
                </c:pt>
                <c:pt idx="1412">
                  <c:v>-2.8198429130825375</c:v>
                </c:pt>
                <c:pt idx="1413">
                  <c:v>-2.826573990972884</c:v>
                </c:pt>
                <c:pt idx="1414">
                  <c:v>-2.833299827398168</c:v>
                </c:pt>
                <c:pt idx="1415">
                  <c:v>-2.8400204305892212</c:v>
                </c:pt>
                <c:pt idx="1416">
                  <c:v>-2.8467358087589689</c:v>
                </c:pt>
                <c:pt idx="1417">
                  <c:v>-2.8534459701013426</c:v>
                </c:pt>
                <c:pt idx="1418">
                  <c:v>-2.8601509227925019</c:v>
                </c:pt>
                <c:pt idx="1419">
                  <c:v>-2.8668506749903107</c:v>
                </c:pt>
                <c:pt idx="1420">
                  <c:v>-2.8735452348339412</c:v>
                </c:pt>
                <c:pt idx="1421">
                  <c:v>-2.8802346104449601</c:v>
                </c:pt>
                <c:pt idx="1422">
                  <c:v>-2.8869188099265912</c:v>
                </c:pt>
                <c:pt idx="1423">
                  <c:v>-2.8935978413641026</c:v>
                </c:pt>
                <c:pt idx="1424">
                  <c:v>-2.9002717128245816</c:v>
                </c:pt>
                <c:pt idx="1425">
                  <c:v>-2.9069404323574473</c:v>
                </c:pt>
                <c:pt idx="1426">
                  <c:v>-2.9136040079938788</c:v>
                </c:pt>
                <c:pt idx="1427">
                  <c:v>-2.9202624477474566</c:v>
                </c:pt>
                <c:pt idx="1428">
                  <c:v>-2.926915759614058</c:v>
                </c:pt>
                <c:pt idx="1429">
                  <c:v>-2.9335639515714913</c:v>
                </c:pt>
                <c:pt idx="1430">
                  <c:v>-2.9402070315802193</c:v>
                </c:pt>
                <c:pt idx="1431">
                  <c:v>-2.9468450075828176</c:v>
                </c:pt>
                <c:pt idx="1432">
                  <c:v>-2.9534778875042598</c:v>
                </c:pt>
                <c:pt idx="1433">
                  <c:v>-2.9601056792520204</c:v>
                </c:pt>
                <c:pt idx="1434">
                  <c:v>-2.9667283907163773</c:v>
                </c:pt>
                <c:pt idx="1435">
                  <c:v>-2.9733460297695857</c:v>
                </c:pt>
                <c:pt idx="1436">
                  <c:v>-2.9799586042669119</c:v>
                </c:pt>
                <c:pt idx="1437">
                  <c:v>-2.9865661220462636</c:v>
                </c:pt>
                <c:pt idx="1438">
                  <c:v>-2.9931685909279722</c:v>
                </c:pt>
                <c:pt idx="1439">
                  <c:v>-2.999766018715504</c:v>
                </c:pt>
                <c:pt idx="1440">
                  <c:v>-3.0063584131946577</c:v>
                </c:pt>
                <c:pt idx="1441">
                  <c:v>-3.0129457821345476</c:v>
                </c:pt>
                <c:pt idx="1442">
                  <c:v>-3.0195281332867401</c:v>
                </c:pt>
                <c:pt idx="1443">
                  <c:v>-3.0261054743862288</c:v>
                </c:pt>
                <c:pt idx="1444">
                  <c:v>-3.0326778131505874</c:v>
                </c:pt>
                <c:pt idx="1445">
                  <c:v>-3.0392451572805297</c:v>
                </c:pt>
                <c:pt idx="1446">
                  <c:v>-3.045807514459935</c:v>
                </c:pt>
                <c:pt idx="1447">
                  <c:v>-3.05236489235577</c:v>
                </c:pt>
                <c:pt idx="1448">
                  <c:v>-3.0589172986181583</c:v>
                </c:pt>
                <c:pt idx="1449">
                  <c:v>-3.0654647408804152</c:v>
                </c:pt>
                <c:pt idx="1450">
                  <c:v>-3.0720072267591654</c:v>
                </c:pt>
                <c:pt idx="1451">
                  <c:v>-3.0785447638543979</c:v>
                </c:pt>
                <c:pt idx="1452">
                  <c:v>-3.0850773597494401</c:v>
                </c:pt>
                <c:pt idx="1453">
                  <c:v>-3.0916050220110538</c:v>
                </c:pt>
                <c:pt idx="1454">
                  <c:v>-3.0981277581891939</c:v>
                </c:pt>
                <c:pt idx="1455">
                  <c:v>-3.1046455758177505</c:v>
                </c:pt>
                <c:pt idx="1456">
                  <c:v>-3.1111584824138632</c:v>
                </c:pt>
                <c:pt idx="1457">
                  <c:v>-3.1176664854782707</c:v>
                </c:pt>
                <c:pt idx="1458">
                  <c:v>-3.1241695924956496</c:v>
                </c:pt>
                <c:pt idx="1459">
                  <c:v>-3.1306678109338626</c:v>
                </c:pt>
                <c:pt idx="1460">
                  <c:v>-3.1371611482449602</c:v>
                </c:pt>
                <c:pt idx="1461">
                  <c:v>-3.1436496118644621</c:v>
                </c:pt>
                <c:pt idx="1462">
                  <c:v>-3.1501332092119134</c:v>
                </c:pt>
                <c:pt idx="1463">
                  <c:v>-3.1566119476906391</c:v>
                </c:pt>
                <c:pt idx="1464">
                  <c:v>-3.1630858346877089</c:v>
                </c:pt>
                <c:pt idx="1465">
                  <c:v>-3.1695548775745341</c:v>
                </c:pt>
                <c:pt idx="1466">
                  <c:v>-3.1760190837061697</c:v>
                </c:pt>
                <c:pt idx="1467">
                  <c:v>-3.182478460421827</c:v>
                </c:pt>
                <c:pt idx="1468">
                  <c:v>-3.1889330150448076</c:v>
                </c:pt>
                <c:pt idx="1469">
                  <c:v>-3.1953827548824911</c:v>
                </c:pt>
                <c:pt idx="1470">
                  <c:v>-3.20182768722669</c:v>
                </c:pt>
                <c:pt idx="1471">
                  <c:v>-3.2082678193531229</c:v>
                </c:pt>
                <c:pt idx="1472">
                  <c:v>-3.2147031585217025</c:v>
                </c:pt>
                <c:pt idx="1473">
                  <c:v>-3.2211337119770183</c:v>
                </c:pt>
                <c:pt idx="1474">
                  <c:v>-3.2275594869478863</c:v>
                </c:pt>
                <c:pt idx="1475">
                  <c:v>-3.2339804906472529</c:v>
                </c:pt>
                <c:pt idx="1476">
                  <c:v>-3.2403967302725931</c:v>
                </c:pt>
                <c:pt idx="1477">
                  <c:v>-3.2468082130061529</c:v>
                </c:pt>
                <c:pt idx="1478">
                  <c:v>-3.2532149460144204</c:v>
                </c:pt>
                <c:pt idx="1479">
                  <c:v>-3.2596169364485457</c:v>
                </c:pt>
                <c:pt idx="1480">
                  <c:v>-3.2660141914440954</c:v>
                </c:pt>
                <c:pt idx="1481">
                  <c:v>-3.2724067181215997</c:v>
                </c:pt>
                <c:pt idx="1482">
                  <c:v>-3.2787945235860203</c:v>
                </c:pt>
                <c:pt idx="1483">
                  <c:v>-3.2851776149271172</c:v>
                </c:pt>
                <c:pt idx="1484">
                  <c:v>-3.2915559992194443</c:v>
                </c:pt>
                <c:pt idx="1485">
                  <c:v>-3.2979296835224776</c:v>
                </c:pt>
                <c:pt idx="1486">
                  <c:v>-3.3042986748802257</c:v>
                </c:pt>
                <c:pt idx="1487">
                  <c:v>-3.3106629803220269</c:v>
                </c:pt>
                <c:pt idx="1488">
                  <c:v>-3.3170226068618414</c:v>
                </c:pt>
                <c:pt idx="1489">
                  <c:v>-3.3233775614986136</c:v>
                </c:pt>
                <c:pt idx="1490">
                  <c:v>-3.3297278512165205</c:v>
                </c:pt>
                <c:pt idx="1491">
                  <c:v>-3.3360734829844878</c:v>
                </c:pt>
                <c:pt idx="1492">
                  <c:v>-3.3424144637570889</c:v>
                </c:pt>
                <c:pt idx="1493">
                  <c:v>-3.348750800473224</c:v>
                </c:pt>
                <c:pt idx="1494">
                  <c:v>-3.3550825000577102</c:v>
                </c:pt>
                <c:pt idx="1495">
                  <c:v>-3.361409569420224</c:v>
                </c:pt>
                <c:pt idx="1496">
                  <c:v>-3.3677320154557973</c:v>
                </c:pt>
                <c:pt idx="1497">
                  <c:v>-3.3740498450447252</c:v>
                </c:pt>
                <c:pt idx="1498">
                  <c:v>-3.3803630650527294</c:v>
                </c:pt>
                <c:pt idx="1499">
                  <c:v>-3.3866716823307645</c:v>
                </c:pt>
                <c:pt idx="1500">
                  <c:v>-3.3929757037153232</c:v>
                </c:pt>
                <c:pt idx="1501">
                  <c:v>-3.3992751360285038</c:v>
                </c:pt>
                <c:pt idx="1502">
                  <c:v>-3.4055699860774769</c:v>
                </c:pt>
                <c:pt idx="1503">
                  <c:v>-3.4118602606552981</c:v>
                </c:pt>
                <c:pt idx="1504">
                  <c:v>-3.4181459665406755</c:v>
                </c:pt>
                <c:pt idx="1505">
                  <c:v>-3.4244271104975397</c:v>
                </c:pt>
                <c:pt idx="1506">
                  <c:v>-3.4307036992759334</c:v>
                </c:pt>
                <c:pt idx="1507">
                  <c:v>-3.4369757396111518</c:v>
                </c:pt>
                <c:pt idx="1508">
                  <c:v>-3.4432432382247451</c:v>
                </c:pt>
                <c:pt idx="1509">
                  <c:v>-3.4495062018236005</c:v>
                </c:pt>
                <c:pt idx="1510">
                  <c:v>-3.455764637100426</c:v>
                </c:pt>
                <c:pt idx="1511">
                  <c:v>-3.4620185507341739</c:v>
                </c:pt>
                <c:pt idx="1512">
                  <c:v>-3.4682679493891988</c:v>
                </c:pt>
                <c:pt idx="1513">
                  <c:v>-3.4745128397161205</c:v>
                </c:pt>
                <c:pt idx="1514">
                  <c:v>-3.4807532283514941</c:v>
                </c:pt>
                <c:pt idx="1515">
                  <c:v>-3.4869891219177744</c:v>
                </c:pt>
                <c:pt idx="1516">
                  <c:v>-3.4932205270234058</c:v>
                </c:pt>
                <c:pt idx="1517">
                  <c:v>-3.4994474502629984</c:v>
                </c:pt>
                <c:pt idx="1518">
                  <c:v>-3.5056698982172696</c:v>
                </c:pt>
                <c:pt idx="1519">
                  <c:v>-3.5118878774531561</c:v>
                </c:pt>
                <c:pt idx="1520">
                  <c:v>-3.5181013945237236</c:v>
                </c:pt>
                <c:pt idx="1521">
                  <c:v>-3.524310455968175</c:v>
                </c:pt>
                <c:pt idx="1522">
                  <c:v>-3.5305150683120257</c:v>
                </c:pt>
                <c:pt idx="1523">
                  <c:v>-3.5367152380673077</c:v>
                </c:pt>
                <c:pt idx="1524">
                  <c:v>-3.5429109717321334</c:v>
                </c:pt>
                <c:pt idx="1525">
                  <c:v>-3.5491022757909167</c:v>
                </c:pt>
                <c:pt idx="1526">
                  <c:v>-3.5552891567148119</c:v>
                </c:pt>
                <c:pt idx="1527">
                  <c:v>-3.5614716209612824</c:v>
                </c:pt>
                <c:pt idx="1528">
                  <c:v>-3.5676496749739268</c:v>
                </c:pt>
                <c:pt idx="1529">
                  <c:v>-3.5738233251836067</c:v>
                </c:pt>
                <c:pt idx="1530">
                  <c:v>-3.5799925780070403</c:v>
                </c:pt>
                <c:pt idx="1531">
                  <c:v>-3.5861574398477538</c:v>
                </c:pt>
                <c:pt idx="1532">
                  <c:v>-3.5923179170961568</c:v>
                </c:pt>
                <c:pt idx="1533">
                  <c:v>-3.5984740161290047</c:v>
                </c:pt>
                <c:pt idx="1534">
                  <c:v>-3.6046257433098332</c:v>
                </c:pt>
                <c:pt idx="1535">
                  <c:v>-3.6107731049890592</c:v>
                </c:pt>
                <c:pt idx="1536">
                  <c:v>-3.6169161075037115</c:v>
                </c:pt>
                <c:pt idx="1537">
                  <c:v>-3.6230547571775817</c:v>
                </c:pt>
                <c:pt idx="1538">
                  <c:v>-3.6291890603214396</c:v>
                </c:pt>
                <c:pt idx="1539">
                  <c:v>-3.6353190232329178</c:v>
                </c:pt>
                <c:pt idx="1540">
                  <c:v>-3.6414446521965047</c:v>
                </c:pt>
                <c:pt idx="1541">
                  <c:v>-3.6475659534836224</c:v>
                </c:pt>
                <c:pt idx="1542">
                  <c:v>-3.6536829333526804</c:v>
                </c:pt>
                <c:pt idx="1543">
                  <c:v>-3.6597955980492536</c:v>
                </c:pt>
                <c:pt idx="1544">
                  <c:v>-3.665903953805687</c:v>
                </c:pt>
                <c:pt idx="1545">
                  <c:v>-3.6720080068417165</c:v>
                </c:pt>
                <c:pt idx="1546">
                  <c:v>-3.6781077633638724</c:v>
                </c:pt>
                <c:pt idx="1547">
                  <c:v>-3.6842032295661102</c:v>
                </c:pt>
                <c:pt idx="1548">
                  <c:v>-3.6902944116294045</c:v>
                </c:pt>
                <c:pt idx="1549">
                  <c:v>-3.6963813157220899</c:v>
                </c:pt>
                <c:pt idx="1550">
                  <c:v>-3.7024639479995649</c:v>
                </c:pt>
                <c:pt idx="1551">
                  <c:v>-3.7085423146047916</c:v>
                </c:pt>
                <c:pt idx="1552">
                  <c:v>-3.7146164216677109</c:v>
                </c:pt>
                <c:pt idx="1553">
                  <c:v>-3.7206862753060204</c:v>
                </c:pt>
                <c:pt idx="1554">
                  <c:v>-3.72675188162424</c:v>
                </c:pt>
                <c:pt idx="1555">
                  <c:v>-3.732813246714902</c:v>
                </c:pt>
                <c:pt idx="1556">
                  <c:v>-3.7388703766577813</c:v>
                </c:pt>
                <c:pt idx="1557">
                  <c:v>-3.7449232775199897</c:v>
                </c:pt>
                <c:pt idx="1558">
                  <c:v>-3.7509719553562775</c:v>
                </c:pt>
                <c:pt idx="1559">
                  <c:v>-3.7570164162089053</c:v>
                </c:pt>
                <c:pt idx="1560">
                  <c:v>-3.763056666107905</c:v>
                </c:pt>
                <c:pt idx="1561">
                  <c:v>-3.7690927110708285</c:v>
                </c:pt>
                <c:pt idx="1562">
                  <c:v>-3.7751245571025676</c:v>
                </c:pt>
                <c:pt idx="1563">
                  <c:v>-3.7811522101961921</c:v>
                </c:pt>
                <c:pt idx="1564">
                  <c:v>-3.787175676332275</c:v>
                </c:pt>
                <c:pt idx="1565">
                  <c:v>-3.7931949614789469</c:v>
                </c:pt>
                <c:pt idx="1566">
                  <c:v>-3.7992100715924089</c:v>
                </c:pt>
                <c:pt idx="1567">
                  <c:v>-3.8052210126167014</c:v>
                </c:pt>
                <c:pt idx="1568">
                  <c:v>-3.8112277904832847</c:v>
                </c:pt>
                <c:pt idx="1569">
                  <c:v>-3.8172304111119661</c:v>
                </c:pt>
                <c:pt idx="1570">
                  <c:v>-3.8232288804103547</c:v>
                </c:pt>
                <c:pt idx="1571">
                  <c:v>-3.829223204273748</c:v>
                </c:pt>
                <c:pt idx="1572">
                  <c:v>-3.8352133885858359</c:v>
                </c:pt>
                <c:pt idx="1573">
                  <c:v>-3.8411994392177906</c:v>
                </c:pt>
                <c:pt idx="1574">
                  <c:v>-3.8471813620292932</c:v>
                </c:pt>
                <c:pt idx="1575">
                  <c:v>-3.8531591628678963</c:v>
                </c:pt>
                <c:pt idx="1576">
                  <c:v>-3.8591328475691293</c:v>
                </c:pt>
                <c:pt idx="1577">
                  <c:v>-3.8651024219569736</c:v>
                </c:pt>
                <c:pt idx="1578">
                  <c:v>-3.8710678918432082</c:v>
                </c:pt>
                <c:pt idx="1579">
                  <c:v>-3.8770292630280911</c:v>
                </c:pt>
                <c:pt idx="1580">
                  <c:v>-3.8829865412998918</c:v>
                </c:pt>
                <c:pt idx="1581">
                  <c:v>-3.8889397324352566</c:v>
                </c:pt>
                <c:pt idx="1582">
                  <c:v>-3.894888842199093</c:v>
                </c:pt>
                <c:pt idx="1583">
                  <c:v>-3.9008338763445787</c:v>
                </c:pt>
                <c:pt idx="1584">
                  <c:v>-3.9067748406133451</c:v>
                </c:pt>
                <c:pt idx="1585">
                  <c:v>-3.9127117407351628</c:v>
                </c:pt>
                <c:pt idx="1586">
                  <c:v>-3.9186445824285281</c:v>
                </c:pt>
                <c:pt idx="1587">
                  <c:v>-3.9245733714000131</c:v>
                </c:pt>
                <c:pt idx="1588">
                  <c:v>-3.930498113345156</c:v>
                </c:pt>
                <c:pt idx="1589">
                  <c:v>-3.9364188139473888</c:v>
                </c:pt>
                <c:pt idx="1590">
                  <c:v>-3.9423354788790999</c:v>
                </c:pt>
                <c:pt idx="1591">
                  <c:v>-3.9482481138010761</c:v>
                </c:pt>
                <c:pt idx="1592">
                  <c:v>-3.9541567243627722</c:v>
                </c:pt>
                <c:pt idx="1593">
                  <c:v>-3.9600613162019975</c:v>
                </c:pt>
                <c:pt idx="1594">
                  <c:v>-3.9659618949456976</c:v>
                </c:pt>
                <c:pt idx="1595">
                  <c:v>-3.9718584662088015</c:v>
                </c:pt>
                <c:pt idx="1596">
                  <c:v>-3.9777510355955488</c:v>
                </c:pt>
                <c:pt idx="1597">
                  <c:v>-3.9836396086989017</c:v>
                </c:pt>
                <c:pt idx="1598">
                  <c:v>-3.9895241911000605</c:v>
                </c:pt>
                <c:pt idx="1599">
                  <c:v>-3.9954047883694388</c:v>
                </c:pt>
                <c:pt idx="1600">
                  <c:v>-4.0012814060661839</c:v>
                </c:pt>
                <c:pt idx="1601">
                  <c:v>-4.0071540497380829</c:v>
                </c:pt>
                <c:pt idx="1602">
                  <c:v>-4.0130227249222257</c:v>
                </c:pt>
                <c:pt idx="1603">
                  <c:v>-4.0188874371443708</c:v>
                </c:pt>
                <c:pt idx="1604">
                  <c:v>-4.024748191918941</c:v>
                </c:pt>
                <c:pt idx="1605">
                  <c:v>-4.030604994749849</c:v>
                </c:pt>
                <c:pt idx="1606">
                  <c:v>-4.0364578511294509</c:v>
                </c:pt>
                <c:pt idx="1607">
                  <c:v>-4.0423067665396708</c:v>
                </c:pt>
                <c:pt idx="1608">
                  <c:v>-4.0481517464511381</c:v>
                </c:pt>
                <c:pt idx="1609">
                  <c:v>-4.0539927963235449</c:v>
                </c:pt>
                <c:pt idx="1610">
                  <c:v>-4.0598299216058411</c:v>
                </c:pt>
                <c:pt idx="1611">
                  <c:v>-4.0656631277359878</c:v>
                </c:pt>
                <c:pt idx="1612">
                  <c:v>-4.0714924201411984</c:v>
                </c:pt>
                <c:pt idx="1613">
                  <c:v>-4.0773178042378238</c:v>
                </c:pt>
                <c:pt idx="1614">
                  <c:v>-4.0831392854313728</c:v>
                </c:pt>
                <c:pt idx="1615">
                  <c:v>-4.0889568691168723</c:v>
                </c:pt>
                <c:pt idx="1616">
                  <c:v>-4.0947705606780458</c:v>
                </c:pt>
                <c:pt idx="1617">
                  <c:v>-4.1005803654884758</c:v>
                </c:pt>
                <c:pt idx="1618">
                  <c:v>-4.1063862889109464</c:v>
                </c:pt>
                <c:pt idx="1619">
                  <c:v>-4.1121883362973941</c:v>
                </c:pt>
                <c:pt idx="1620">
                  <c:v>-4.1179865129893019</c:v>
                </c:pt>
                <c:pt idx="1621">
                  <c:v>-4.1237808243175262</c:v>
                </c:pt>
                <c:pt idx="1622">
                  <c:v>-4.1295712756022729</c:v>
                </c:pt>
                <c:pt idx="1623">
                  <c:v>-4.1353578721533326</c:v>
                </c:pt>
                <c:pt idx="1624">
                  <c:v>-4.1411406192700486</c:v>
                </c:pt>
                <c:pt idx="1625">
                  <c:v>-4.1469195222407134</c:v>
                </c:pt>
                <c:pt idx="1626">
                  <c:v>-4.1526945863443467</c:v>
                </c:pt>
                <c:pt idx="1627">
                  <c:v>-4.1584658168479374</c:v>
                </c:pt>
                <c:pt idx="1628">
                  <c:v>-4.164233219009744</c:v>
                </c:pt>
                <c:pt idx="1629">
                  <c:v>-4.1699967980762622</c:v>
                </c:pt>
                <c:pt idx="1630">
                  <c:v>-4.175756559284391</c:v>
                </c:pt>
                <c:pt idx="1631">
                  <c:v>-4.1815125078604467</c:v>
                </c:pt>
                <c:pt idx="1632">
                  <c:v>-4.1872646490207339</c:v>
                </c:pt>
                <c:pt idx="1633">
                  <c:v>-4.1930129879708709</c:v>
                </c:pt>
                <c:pt idx="1634">
                  <c:v>-4.1987575299064046</c:v>
                </c:pt>
                <c:pt idx="1635">
                  <c:v>-4.2044982800126993</c:v>
                </c:pt>
                <c:pt idx="1636">
                  <c:v>-4.2102352434648784</c:v>
                </c:pt>
                <c:pt idx="1637">
                  <c:v>-4.215968425428132</c:v>
                </c:pt>
                <c:pt idx="1638">
                  <c:v>-4.2216978310570248</c:v>
                </c:pt>
                <c:pt idx="1639">
                  <c:v>-4.227423465496277</c:v>
                </c:pt>
                <c:pt idx="1640">
                  <c:v>-4.23314533388056</c:v>
                </c:pt>
                <c:pt idx="1641">
                  <c:v>-4.2388634413345985</c:v>
                </c:pt>
                <c:pt idx="1642">
                  <c:v>-4.2445777929726729</c:v>
                </c:pt>
                <c:pt idx="1643">
                  <c:v>-4.2502883938993303</c:v>
                </c:pt>
                <c:pt idx="1644">
                  <c:v>-4.2559952492091195</c:v>
                </c:pt>
                <c:pt idx="1645">
                  <c:v>-4.2616983639864507</c:v>
                </c:pt>
                <c:pt idx="1646">
                  <c:v>-4.2673977433059456</c:v>
                </c:pt>
                <c:pt idx="1647">
                  <c:v>-4.2730933922324796</c:v>
                </c:pt>
                <c:pt idx="1648">
                  <c:v>-4.2787853158205778</c:v>
                </c:pt>
                <c:pt idx="1649">
                  <c:v>-4.2844735191154157</c:v>
                </c:pt>
                <c:pt idx="1650">
                  <c:v>-4.2901580071516792</c:v>
                </c:pt>
                <c:pt idx="1651">
                  <c:v>-4.2958387849551443</c:v>
                </c:pt>
                <c:pt idx="1652">
                  <c:v>-4.3015158575410579</c:v>
                </c:pt>
                <c:pt idx="1653">
                  <c:v>-4.3071892299148713</c:v>
                </c:pt>
                <c:pt idx="1654">
                  <c:v>-4.3128589070727461</c:v>
                </c:pt>
                <c:pt idx="1655">
                  <c:v>-4.3185248940009755</c:v>
                </c:pt>
                <c:pt idx="1656">
                  <c:v>-4.3241871956761901</c:v>
                </c:pt>
                <c:pt idx="1657">
                  <c:v>-4.3298458170650029</c:v>
                </c:pt>
                <c:pt idx="1658">
                  <c:v>-4.3355007631248625</c:v>
                </c:pt>
                <c:pt idx="1659">
                  <c:v>-4.3411520388033065</c:v>
                </c:pt>
                <c:pt idx="1660">
                  <c:v>-4.3467996490383145</c:v>
                </c:pt>
                <c:pt idx="1661">
                  <c:v>-4.3524435987585344</c:v>
                </c:pt>
                <c:pt idx="1662">
                  <c:v>-4.3580838928825685</c:v>
                </c:pt>
                <c:pt idx="1663">
                  <c:v>-4.3637205363199172</c:v>
                </c:pt>
                <c:pt idx="1664">
                  <c:v>-4.3693535339706671</c:v>
                </c:pt>
                <c:pt idx="1665">
                  <c:v>-4.3749828907247625</c:v>
                </c:pt>
                <c:pt idx="1666">
                  <c:v>-4.3806086114634804</c:v>
                </c:pt>
                <c:pt idx="1667">
                  <c:v>-4.3862307010583281</c:v>
                </c:pt>
                <c:pt idx="1668">
                  <c:v>-4.3918491643711626</c:v>
                </c:pt>
                <c:pt idx="1669">
                  <c:v>-4.3974640062549959</c:v>
                </c:pt>
                <c:pt idx="1670">
                  <c:v>-4.4030752315530606</c:v>
                </c:pt>
                <c:pt idx="1671">
                  <c:v>-4.4086828450993689</c:v>
                </c:pt>
                <c:pt idx="1672">
                  <c:v>-4.4142868517187424</c:v>
                </c:pt>
                <c:pt idx="1673">
                  <c:v>-4.4198872562265059</c:v>
                </c:pt>
                <c:pt idx="1674">
                  <c:v>-4.4254840634287014</c:v>
                </c:pt>
                <c:pt idx="1675">
                  <c:v>-4.4310772781224648</c:v>
                </c:pt>
                <c:pt idx="1676">
                  <c:v>-4.436666905095441</c:v>
                </c:pt>
                <c:pt idx="1677">
                  <c:v>-4.4422529491262104</c:v>
                </c:pt>
                <c:pt idx="1678">
                  <c:v>-4.4478354149838113</c:v>
                </c:pt>
                <c:pt idx="1679">
                  <c:v>-4.4534143074286456</c:v>
                </c:pt>
                <c:pt idx="1680">
                  <c:v>-4.458989631211792</c:v>
                </c:pt>
                <c:pt idx="1681">
                  <c:v>-4.4645613910749624</c:v>
                </c:pt>
                <c:pt idx="1682">
                  <c:v>-4.4701295917512827</c:v>
                </c:pt>
                <c:pt idx="1683">
                  <c:v>-4.4756942379642775</c:v>
                </c:pt>
                <c:pt idx="1684">
                  <c:v>-4.4812553344288357</c:v>
                </c:pt>
                <c:pt idx="1685">
                  <c:v>-4.4868128858509122</c:v>
                </c:pt>
                <c:pt idx="1686">
                  <c:v>-4.4923668969267769</c:v>
                </c:pt>
                <c:pt idx="1687">
                  <c:v>-4.4979173723446264</c:v>
                </c:pt>
                <c:pt idx="1688">
                  <c:v>-4.5034643167831083</c:v>
                </c:pt>
                <c:pt idx="1689">
                  <c:v>-4.5090077349119948</c:v>
                </c:pt>
                <c:pt idx="1690">
                  <c:v>-4.5145476313924942</c:v>
                </c:pt>
                <c:pt idx="1691">
                  <c:v>-4.5200840108766496</c:v>
                </c:pt>
                <c:pt idx="1692">
                  <c:v>-4.5256168780077211</c:v>
                </c:pt>
                <c:pt idx="1693">
                  <c:v>-4.5311462374200104</c:v>
                </c:pt>
                <c:pt idx="1694">
                  <c:v>-4.5366720937390728</c:v>
                </c:pt>
                <c:pt idx="1695">
                  <c:v>-4.5421944515818264</c:v>
                </c:pt>
                <c:pt idx="1696">
                  <c:v>-4.547713315556404</c:v>
                </c:pt>
                <c:pt idx="1697">
                  <c:v>-4.5532286902618431</c:v>
                </c:pt>
                <c:pt idx="1698">
                  <c:v>-4.5587405802886778</c:v>
                </c:pt>
                <c:pt idx="1699">
                  <c:v>-4.5642489902187515</c:v>
                </c:pt>
                <c:pt idx="1700">
                  <c:v>-4.5697539246254602</c:v>
                </c:pt>
                <c:pt idx="1701">
                  <c:v>-4.575255388072951</c:v>
                </c:pt>
                <c:pt idx="1702">
                  <c:v>-4.5807533851171387</c:v>
                </c:pt>
                <c:pt idx="1703">
                  <c:v>-4.5862479203053033</c:v>
                </c:pt>
                <c:pt idx="1704">
                  <c:v>-4.5917389981757752</c:v>
                </c:pt>
                <c:pt idx="1705">
                  <c:v>-4.5972266232589938</c:v>
                </c:pt>
                <c:pt idx="1706">
                  <c:v>-4.6027108000761494</c:v>
                </c:pt>
                <c:pt idx="1707">
                  <c:v>-4.6081915331400172</c:v>
                </c:pt>
                <c:pt idx="1708">
                  <c:v>-4.6136688269552897</c:v>
                </c:pt>
                <c:pt idx="1709">
                  <c:v>-4.6191426860176534</c:v>
                </c:pt>
                <c:pt idx="1710">
                  <c:v>-4.6246131148145473</c:v>
                </c:pt>
                <c:pt idx="1711">
                  <c:v>-4.6300801178250719</c:v>
                </c:pt>
                <c:pt idx="1712">
                  <c:v>-4.6355436995194985</c:v>
                </c:pt>
                <c:pt idx="1713">
                  <c:v>-4.6410038643603535</c:v>
                </c:pt>
                <c:pt idx="1714">
                  <c:v>-4.6464606168006632</c:v>
                </c:pt>
                <c:pt idx="1715">
                  <c:v>-4.6519139612863754</c:v>
                </c:pt>
                <c:pt idx="1716">
                  <c:v>-4.6573639022543212</c:v>
                </c:pt>
                <c:pt idx="1717">
                  <c:v>-4.6628104441330063</c:v>
                </c:pt>
                <c:pt idx="1718">
                  <c:v>-4.6682535913428227</c:v>
                </c:pt>
                <c:pt idx="1719">
                  <c:v>-4.6736933482959353</c:v>
                </c:pt>
                <c:pt idx="1720">
                  <c:v>-4.6791297193958483</c:v>
                </c:pt>
                <c:pt idx="1721">
                  <c:v>-4.6845627090383317</c:v>
                </c:pt>
                <c:pt idx="1722">
                  <c:v>-4.68999232161047</c:v>
                </c:pt>
                <c:pt idx="1723">
                  <c:v>-4.6954185614914303</c:v>
                </c:pt>
                <c:pt idx="1724">
                  <c:v>-4.7008414330522132</c:v>
                </c:pt>
                <c:pt idx="1725">
                  <c:v>-4.7062609406552474</c:v>
                </c:pt>
                <c:pt idx="1726">
                  <c:v>-4.711677088655291</c:v>
                </c:pt>
                <c:pt idx="1727">
                  <c:v>-4.7170898813986994</c:v>
                </c:pt>
                <c:pt idx="1728">
                  <c:v>-4.7224993232237376</c:v>
                </c:pt>
                <c:pt idx="1729">
                  <c:v>-4.7279054184606171</c:v>
                </c:pt>
                <c:pt idx="1730">
                  <c:v>-4.7333081714314371</c:v>
                </c:pt>
                <c:pt idx="1731">
                  <c:v>-4.7387075864504116</c:v>
                </c:pt>
                <c:pt idx="1732">
                  <c:v>-4.7441036678234614</c:v>
                </c:pt>
                <c:pt idx="1733">
                  <c:v>-4.7494964198486018</c:v>
                </c:pt>
                <c:pt idx="1734">
                  <c:v>-4.7548858468160464</c:v>
                </c:pt>
                <c:pt idx="1735">
                  <c:v>-4.7602719530076207</c:v>
                </c:pt>
                <c:pt idx="1736">
                  <c:v>-4.7656547426973681</c:v>
                </c:pt>
                <c:pt idx="1737">
                  <c:v>-4.771034220151761</c:v>
                </c:pt>
                <c:pt idx="1738">
                  <c:v>-4.7764103896287393</c:v>
                </c:pt>
                <c:pt idx="1739">
                  <c:v>-4.7817832553788273</c:v>
                </c:pt>
                <c:pt idx="1740">
                  <c:v>-4.787152821644181</c:v>
                </c:pt>
                <c:pt idx="1741">
                  <c:v>-4.7925190926598962</c:v>
                </c:pt>
                <c:pt idx="1742">
                  <c:v>-4.7978820726523148</c:v>
                </c:pt>
                <c:pt idx="1743">
                  <c:v>-4.8032417658403803</c:v>
                </c:pt>
                <c:pt idx="1744">
                  <c:v>-4.8085981764353409</c:v>
                </c:pt>
                <c:pt idx="1745">
                  <c:v>-4.8139513086405792</c:v>
                </c:pt>
                <c:pt idx="1746">
                  <c:v>-4.8193011666514805</c:v>
                </c:pt>
                <c:pt idx="1747">
                  <c:v>-4.8246477546558966</c:v>
                </c:pt>
                <c:pt idx="1748">
                  <c:v>-4.8299910768339052</c:v>
                </c:pt>
                <c:pt idx="1749">
                  <c:v>-4.835331137358164</c:v>
                </c:pt>
                <c:pt idx="1750">
                  <c:v>-4.8406679403928115</c:v>
                </c:pt>
                <c:pt idx="1751">
                  <c:v>-4.8460014900952437</c:v>
                </c:pt>
                <c:pt idx="1752">
                  <c:v>-4.8513317906146485</c:v>
                </c:pt>
                <c:pt idx="1753">
                  <c:v>-4.8566588460927544</c:v>
                </c:pt>
                <c:pt idx="1754">
                  <c:v>-4.861982660663676</c:v>
                </c:pt>
                <c:pt idx="1755">
                  <c:v>-4.8673032384539408</c:v>
                </c:pt>
                <c:pt idx="1756">
                  <c:v>-4.8726205835822336</c:v>
                </c:pt>
                <c:pt idx="1757">
                  <c:v>-4.877934700160055</c:v>
                </c:pt>
                <c:pt idx="1758">
                  <c:v>-4.8832455922910327</c:v>
                </c:pt>
                <c:pt idx="1759">
                  <c:v>-4.8885532640716338</c:v>
                </c:pt>
                <c:pt idx="1760">
                  <c:v>-4.8938577195904474</c:v>
                </c:pt>
                <c:pt idx="1761">
                  <c:v>-4.89915896292871</c:v>
                </c:pt>
                <c:pt idx="1762">
                  <c:v>-4.904456998160426</c:v>
                </c:pt>
                <c:pt idx="1763">
                  <c:v>-4.9097518293514799</c:v>
                </c:pt>
                <c:pt idx="1764">
                  <c:v>-4.9150434605609146</c:v>
                </c:pt>
                <c:pt idx="1765">
                  <c:v>-4.9203318958405511</c:v>
                </c:pt>
                <c:pt idx="1766">
                  <c:v>-4.9256171392338022</c:v>
                </c:pt>
                <c:pt idx="1767">
                  <c:v>-4.9308991947776519</c:v>
                </c:pt>
                <c:pt idx="1768">
                  <c:v>-4.9361780665014745</c:v>
                </c:pt>
                <c:pt idx="1769">
                  <c:v>-4.9414537584270155</c:v>
                </c:pt>
                <c:pt idx="1770">
                  <c:v>-4.9467262745689151</c:v>
                </c:pt>
                <c:pt idx="1771">
                  <c:v>-4.9519956189345198</c:v>
                </c:pt>
                <c:pt idx="1772">
                  <c:v>-4.9572617955236931</c:v>
                </c:pt>
                <c:pt idx="1773">
                  <c:v>-4.9625248083291726</c:v>
                </c:pt>
                <c:pt idx="1774">
                  <c:v>-4.9677846613364283</c:v>
                </c:pt>
                <c:pt idx="1775">
                  <c:v>-4.9730413585236697</c:v>
                </c:pt>
                <c:pt idx="1776">
                  <c:v>-4.9782949038616211</c:v>
                </c:pt>
                <c:pt idx="1777">
                  <c:v>-4.9835453013142965</c:v>
                </c:pt>
                <c:pt idx="1778">
                  <c:v>-4.9887925548380068</c:v>
                </c:pt>
                <c:pt idx="1779">
                  <c:v>-4.9940366683823392</c:v>
                </c:pt>
                <c:pt idx="1780">
                  <c:v>-4.9992776458893342</c:v>
                </c:pt>
                <c:pt idx="1781">
                  <c:v>-5.0045154912941339</c:v>
                </c:pt>
                <c:pt idx="1782">
                  <c:v>-5.0097502085244292</c:v>
                </c:pt>
                <c:pt idx="1783">
                  <c:v>-5.0149818015012819</c:v>
                </c:pt>
                <c:pt idx="1784">
                  <c:v>-5.0202102741382593</c:v>
                </c:pt>
                <c:pt idx="1785">
                  <c:v>-5.0254356303420247</c:v>
                </c:pt>
                <c:pt idx="1786">
                  <c:v>-5.0306578740123182</c:v>
                </c:pt>
                <c:pt idx="1787">
                  <c:v>-5.0358770090412435</c:v>
                </c:pt>
                <c:pt idx="1788">
                  <c:v>-5.0410930393146813</c:v>
                </c:pt>
                <c:pt idx="1789">
                  <c:v>-5.0463059687110867</c:v>
                </c:pt>
                <c:pt idx="1790">
                  <c:v>-5.0515158011017363</c:v>
                </c:pt>
                <c:pt idx="1791">
                  <c:v>-5.0567225403511884</c:v>
                </c:pt>
                <c:pt idx="1792">
                  <c:v>-5.0619261903170729</c:v>
                </c:pt>
                <c:pt idx="1793">
                  <c:v>-5.0671267548499443</c:v>
                </c:pt>
                <c:pt idx="1794">
                  <c:v>-5.0723242377935431</c:v>
                </c:pt>
                <c:pt idx="1795">
                  <c:v>-5.077518642984602</c:v>
                </c:pt>
                <c:pt idx="1796">
                  <c:v>-5.082709974252726</c:v>
                </c:pt>
                <c:pt idx="1797">
                  <c:v>-5.0878982354211502</c:v>
                </c:pt>
                <c:pt idx="1798">
                  <c:v>-5.0930834303059322</c:v>
                </c:pt>
                <c:pt idx="1799">
                  <c:v>-5.0982655627163442</c:v>
                </c:pt>
                <c:pt idx="1800">
                  <c:v>-5.1034446364547588</c:v>
                </c:pt>
                <c:pt idx="1801">
                  <c:v>-5.1086206553166944</c:v>
                </c:pt>
                <c:pt idx="1802">
                  <c:v>-5.113793623091051</c:v>
                </c:pt>
                <c:pt idx="1803">
                  <c:v>-5.118963543559957</c:v>
                </c:pt>
                <c:pt idx="1804">
                  <c:v>-5.1241304204983331</c:v>
                </c:pt>
                <c:pt idx="1805">
                  <c:v>-5.1292942576750065</c:v>
                </c:pt>
                <c:pt idx="1806">
                  <c:v>-5.134455058851759</c:v>
                </c:pt>
                <c:pt idx="1807">
                  <c:v>-5.1396128277832629</c:v>
                </c:pt>
                <c:pt idx="1808">
                  <c:v>-5.1447675682180325</c:v>
                </c:pt>
                <c:pt idx="1809">
                  <c:v>-5.1499192838978605</c:v>
                </c:pt>
                <c:pt idx="1810">
                  <c:v>-5.1550679785575868</c:v>
                </c:pt>
                <c:pt idx="1811">
                  <c:v>-5.1602136559253662</c:v>
                </c:pt>
                <c:pt idx="1812">
                  <c:v>-5.1653563197229113</c:v>
                </c:pt>
                <c:pt idx="1813">
                  <c:v>-5.1704959736653961</c:v>
                </c:pt>
                <c:pt idx="1814">
                  <c:v>-5.175632621461129</c:v>
                </c:pt>
                <c:pt idx="1815">
                  <c:v>-5.1807662668119416</c:v>
                </c:pt>
                <c:pt idx="1816">
                  <c:v>-5.1858969134129485</c:v>
                </c:pt>
                <c:pt idx="1817">
                  <c:v>-5.191024564953044</c:v>
                </c:pt>
                <c:pt idx="1818">
                  <c:v>-5.1961492251142545</c:v>
                </c:pt>
                <c:pt idx="1819">
                  <c:v>-5.2012708975720914</c:v>
                </c:pt>
                <c:pt idx="1820">
                  <c:v>-5.2063895859955025</c:v>
                </c:pt>
                <c:pt idx="1821">
                  <c:v>-5.2115052940470585</c:v>
                </c:pt>
                <c:pt idx="1822">
                  <c:v>-5.2166180253830818</c:v>
                </c:pt>
                <c:pt idx="1823">
                  <c:v>-5.2217277836527813</c:v>
                </c:pt>
                <c:pt idx="1824">
                  <c:v>-5.2268345724996204</c:v>
                </c:pt>
                <c:pt idx="1825">
                  <c:v>-5.2319383955599292</c:v>
                </c:pt>
                <c:pt idx="1826">
                  <c:v>-5.2370392564642421</c:v>
                </c:pt>
                <c:pt idx="1827">
                  <c:v>-5.2421371588360728</c:v>
                </c:pt>
                <c:pt idx="1828">
                  <c:v>-5.247232106293076</c:v>
                </c:pt>
                <c:pt idx="1829">
                  <c:v>-5.2523241024460585</c:v>
                </c:pt>
                <c:pt idx="1830">
                  <c:v>-5.2574131509000299</c:v>
                </c:pt>
                <c:pt idx="1831">
                  <c:v>-5.2624992552528349</c:v>
                </c:pt>
                <c:pt idx="1832">
                  <c:v>-5.2675824190966818</c:v>
                </c:pt>
                <c:pt idx="1833">
                  <c:v>-5.2726626460172312</c:v>
                </c:pt>
                <c:pt idx="1834">
                  <c:v>-5.2777399395936531</c:v>
                </c:pt>
                <c:pt idx="1835">
                  <c:v>-5.2828143033990385</c:v>
                </c:pt>
                <c:pt idx="1836">
                  <c:v>-5.2878857409999966</c:v>
                </c:pt>
                <c:pt idx="1837">
                  <c:v>-5.2929542559571088</c:v>
                </c:pt>
                <c:pt idx="1838">
                  <c:v>-5.2980198518245958</c:v>
                </c:pt>
                <c:pt idx="1839">
                  <c:v>-5.3030825321501665</c:v>
                </c:pt>
                <c:pt idx="1840">
                  <c:v>-5.3081423004757831</c:v>
                </c:pt>
                <c:pt idx="1841">
                  <c:v>-5.3131991603368478</c:v>
                </c:pt>
                <c:pt idx="1842">
                  <c:v>-5.3182531152628654</c:v>
                </c:pt>
                <c:pt idx="1843">
                  <c:v>-5.3233041687766232</c:v>
                </c:pt>
                <c:pt idx="1844">
                  <c:v>-5.3283523243952988</c:v>
                </c:pt>
                <c:pt idx="1845">
                  <c:v>-5.3333975856297853</c:v>
                </c:pt>
                <c:pt idx="1846">
                  <c:v>-5.3384399559843656</c:v>
                </c:pt>
                <c:pt idx="1847">
                  <c:v>-5.3434794389579654</c:v>
                </c:pt>
                <c:pt idx="1848">
                  <c:v>-5.348516038042761</c:v>
                </c:pt>
                <c:pt idx="1849">
                  <c:v>-5.3535497567252754</c:v>
                </c:pt>
                <c:pt idx="1850">
                  <c:v>-5.3585805984854584</c:v>
                </c:pt>
                <c:pt idx="1851">
                  <c:v>-5.3636085667975939</c:v>
                </c:pt>
                <c:pt idx="1852">
                  <c:v>-5.3686336651297841</c:v>
                </c:pt>
                <c:pt idx="1853">
                  <c:v>-5.3736558969442658</c:v>
                </c:pt>
                <c:pt idx="1854">
                  <c:v>-5.3786752656966925</c:v>
                </c:pt>
                <c:pt idx="1855">
                  <c:v>-5.3836917748373718</c:v>
                </c:pt>
                <c:pt idx="1856">
                  <c:v>-5.3887054278101507</c:v>
                </c:pt>
                <c:pt idx="1857">
                  <c:v>-5.3937162280529174</c:v>
                </c:pt>
                <c:pt idx="1858">
                  <c:v>-5.3987241789980711</c:v>
                </c:pt>
                <c:pt idx="1859">
                  <c:v>-5.4037292840713667</c:v>
                </c:pt>
                <c:pt idx="1860">
                  <c:v>-5.4087315466929731</c:v>
                </c:pt>
                <c:pt idx="1861">
                  <c:v>-5.4137309702771743</c:v>
                </c:pt>
                <c:pt idx="1862">
                  <c:v>-5.4187275582321313</c:v>
                </c:pt>
                <c:pt idx="1863">
                  <c:v>-5.4237213139603213</c:v>
                </c:pt>
                <c:pt idx="1864">
                  <c:v>-5.4287122408579833</c:v>
                </c:pt>
                <c:pt idx="1865">
                  <c:v>-5.4337003423160359</c:v>
                </c:pt>
                <c:pt idx="1866">
                  <c:v>-5.4386856217187676</c:v>
                </c:pt>
                <c:pt idx="1867">
                  <c:v>-5.4436680824453321</c:v>
                </c:pt>
                <c:pt idx="1868">
                  <c:v>-5.448647727868801</c:v>
                </c:pt>
                <c:pt idx="1869">
                  <c:v>-5.4536245613560821</c:v>
                </c:pt>
                <c:pt idx="1870">
                  <c:v>-5.4585985862684829</c:v>
                </c:pt>
                <c:pt idx="1871">
                  <c:v>-5.463569805962071</c:v>
                </c:pt>
                <c:pt idx="1872">
                  <c:v>-5.4685382237861422</c:v>
                </c:pt>
                <c:pt idx="1873">
                  <c:v>-5.4735038430849015</c:v>
                </c:pt>
                <c:pt idx="1874">
                  <c:v>-5.4784666671965105</c:v>
                </c:pt>
                <c:pt idx="1875">
                  <c:v>-5.4834266994533829</c:v>
                </c:pt>
                <c:pt idx="1876">
                  <c:v>-5.4883839431824475</c:v>
                </c:pt>
                <c:pt idx="1877">
                  <c:v>-5.4933384017046185</c:v>
                </c:pt>
                <c:pt idx="1878">
                  <c:v>-5.4982900783353204</c:v>
                </c:pt>
                <c:pt idx="1879">
                  <c:v>-5.5032389763840683</c:v>
                </c:pt>
                <c:pt idx="1880">
                  <c:v>-5.5081850991546064</c:v>
                </c:pt>
                <c:pt idx="1881">
                  <c:v>-5.5131284499453894</c:v>
                </c:pt>
                <c:pt idx="1882">
                  <c:v>-5.5180690320491532</c:v>
                </c:pt>
                <c:pt idx="1883">
                  <c:v>-5.5230068487526793</c:v>
                </c:pt>
                <c:pt idx="1884">
                  <c:v>-5.5279419033371493</c:v>
                </c:pt>
                <c:pt idx="1885">
                  <c:v>-5.5328741990785915</c:v>
                </c:pt>
                <c:pt idx="1886">
                  <c:v>-5.5378037392467858</c:v>
                </c:pt>
                <c:pt idx="1887">
                  <c:v>-5.5427305271063254</c:v>
                </c:pt>
                <c:pt idx="1888">
                  <c:v>-5.5476545659161562</c:v>
                </c:pt>
                <c:pt idx="1889">
                  <c:v>-5.5525758589295258</c:v>
                </c:pt>
                <c:pt idx="1890">
                  <c:v>-5.5574944093941161</c:v>
                </c:pt>
                <c:pt idx="1891">
                  <c:v>-5.5624102205525201</c:v>
                </c:pt>
                <c:pt idx="1892">
                  <c:v>-5.5673232956410299</c:v>
                </c:pt>
                <c:pt idx="1893">
                  <c:v>-5.5722336378909985</c:v>
                </c:pt>
                <c:pt idx="1894">
                  <c:v>-5.5771412505281148</c:v>
                </c:pt>
                <c:pt idx="1895">
                  <c:v>-5.5820461367722549</c:v>
                </c:pt>
                <c:pt idx="1896">
                  <c:v>-5.5869482998385518</c:v>
                </c:pt>
                <c:pt idx="1897">
                  <c:v>-5.5918477429358244</c:v>
                </c:pt>
                <c:pt idx="1898">
                  <c:v>-5.5967444692680335</c:v>
                </c:pt>
                <c:pt idx="1899">
                  <c:v>-5.6016384820333451</c:v>
                </c:pt>
                <c:pt idx="1900">
                  <c:v>-5.6065297844248096</c:v>
                </c:pt>
                <c:pt idx="1901">
                  <c:v>-5.6114183796296562</c:v>
                </c:pt>
                <c:pt idx="1902">
                  <c:v>-5.6163042708299784</c:v>
                </c:pt>
                <c:pt idx="1903">
                  <c:v>-5.6211874612024584</c:v>
                </c:pt>
                <c:pt idx="1904">
                  <c:v>-5.6260679539181249</c:v>
                </c:pt>
                <c:pt idx="1905">
                  <c:v>-5.6309457521431217</c:v>
                </c:pt>
                <c:pt idx="1906">
                  <c:v>-5.6358208590377679</c:v>
                </c:pt>
                <c:pt idx="1907">
                  <c:v>-5.6406932777573457</c:v>
                </c:pt>
                <c:pt idx="1908">
                  <c:v>-5.645563011451495</c:v>
                </c:pt>
                <c:pt idx="1909">
                  <c:v>-5.6504300632646673</c:v>
                </c:pt>
                <c:pt idx="1910">
                  <c:v>-5.6552944363362574</c:v>
                </c:pt>
                <c:pt idx="1911">
                  <c:v>-5.660156133800049</c:v>
                </c:pt>
                <c:pt idx="1912">
                  <c:v>-5.6650151587843283</c:v>
                </c:pt>
                <c:pt idx="1913">
                  <c:v>-5.6698715144128409</c:v>
                </c:pt>
                <c:pt idx="1914">
                  <c:v>-5.674725203803118</c:v>
                </c:pt>
                <c:pt idx="1915">
                  <c:v>-5.6795762300683439</c:v>
                </c:pt>
                <c:pt idx="1916">
                  <c:v>-5.6844245963157416</c:v>
                </c:pt>
                <c:pt idx="1917">
                  <c:v>-5.6892703056476552</c:v>
                </c:pt>
                <c:pt idx="1918">
                  <c:v>-5.6941133611611905</c:v>
                </c:pt>
                <c:pt idx="1919">
                  <c:v>-5.6989537659482794</c:v>
                </c:pt>
                <c:pt idx="1920">
                  <c:v>-5.7037915230953455</c:v>
                </c:pt>
                <c:pt idx="1921">
                  <c:v>-5.708626635683995</c:v>
                </c:pt>
                <c:pt idx="1922">
                  <c:v>-5.7134591067904257</c:v>
                </c:pt>
                <c:pt idx="1923">
                  <c:v>-5.7182889394858485</c:v>
                </c:pt>
                <c:pt idx="1924">
                  <c:v>-5.7231161368360839</c:v>
                </c:pt>
                <c:pt idx="1925">
                  <c:v>-5.7279407019020034</c:v>
                </c:pt>
                <c:pt idx="1926">
                  <c:v>-5.7327626377394978</c:v>
                </c:pt>
                <c:pt idx="1927">
                  <c:v>-5.7375819473987812</c:v>
                </c:pt>
                <c:pt idx="1928">
                  <c:v>-5.7423986339256681</c:v>
                </c:pt>
                <c:pt idx="1929">
                  <c:v>-5.747212700360155</c:v>
                </c:pt>
                <c:pt idx="1930">
                  <c:v>-5.752024149737669</c:v>
                </c:pt>
                <c:pt idx="1931">
                  <c:v>-5.7568329850886109</c:v>
                </c:pt>
                <c:pt idx="1932">
                  <c:v>-5.761639209437778</c:v>
                </c:pt>
                <c:pt idx="1933">
                  <c:v>-5.7664428258056253</c:v>
                </c:pt>
                <c:pt idx="1934">
                  <c:v>-5.7712438372067343</c:v>
                </c:pt>
                <c:pt idx="1935">
                  <c:v>-5.7760422466515866</c:v>
                </c:pt>
                <c:pt idx="1936">
                  <c:v>-5.7808380571448232</c:v>
                </c:pt>
                <c:pt idx="1937">
                  <c:v>-5.7856312716867153</c:v>
                </c:pt>
                <c:pt idx="1938">
                  <c:v>-5.790421893272061</c:v>
                </c:pt>
                <c:pt idx="1939">
                  <c:v>-5.7952099248907967</c:v>
                </c:pt>
                <c:pt idx="1940">
                  <c:v>-5.7999953695281938</c:v>
                </c:pt>
                <c:pt idx="1941">
                  <c:v>-5.8047782301640547</c:v>
                </c:pt>
                <c:pt idx="1942">
                  <c:v>-5.8095585097736748</c:v>
                </c:pt>
                <c:pt idx="1943">
                  <c:v>-5.8143362113271753</c:v>
                </c:pt>
                <c:pt idx="1944">
                  <c:v>-5.819111337789673</c:v>
                </c:pt>
                <c:pt idx="1945">
                  <c:v>-5.8238838921215805</c:v>
                </c:pt>
                <c:pt idx="1946">
                  <c:v>-5.828653877278354</c:v>
                </c:pt>
                <c:pt idx="1947">
                  <c:v>-5.8334212962104273</c:v>
                </c:pt>
                <c:pt idx="1948">
                  <c:v>-5.8381861518634413</c:v>
                </c:pt>
                <c:pt idx="1949">
                  <c:v>-5.8429484471779416</c:v>
                </c:pt>
                <c:pt idx="1950">
                  <c:v>-5.8477081850900774</c:v>
                </c:pt>
                <c:pt idx="1951">
                  <c:v>-5.852465368530785</c:v>
                </c:pt>
                <c:pt idx="1952">
                  <c:v>-5.857220000426036</c:v>
                </c:pt>
                <c:pt idx="1953">
                  <c:v>-5.8619720836974709</c:v>
                </c:pt>
                <c:pt idx="1954">
                  <c:v>-5.8667216212610924</c:v>
                </c:pt>
                <c:pt idx="1955">
                  <c:v>-5.8714686160292526</c:v>
                </c:pt>
                <c:pt idx="1956">
                  <c:v>-5.8762130709082285</c:v>
                </c:pt>
                <c:pt idx="1957">
                  <c:v>-5.8809549888005774</c:v>
                </c:pt>
                <c:pt idx="1958">
                  <c:v>-5.8856943726032407</c:v>
                </c:pt>
                <c:pt idx="1959">
                  <c:v>-5.890431225209019</c:v>
                </c:pt>
                <c:pt idx="1960">
                  <c:v>-5.8951655495054114</c:v>
                </c:pt>
                <c:pt idx="1961">
                  <c:v>-5.8998973483756769</c:v>
                </c:pt>
                <c:pt idx="1962">
                  <c:v>-5.9046266246979107</c:v>
                </c:pt>
                <c:pt idx="1963">
                  <c:v>-5.9093533813457828</c:v>
                </c:pt>
                <c:pt idx="1964">
                  <c:v>-5.9140776211879285</c:v>
                </c:pt>
                <c:pt idx="1965">
                  <c:v>-5.9187993470888625</c:v>
                </c:pt>
                <c:pt idx="1966">
                  <c:v>-5.9235185619075033</c:v>
                </c:pt>
                <c:pt idx="1967">
                  <c:v>-5.9282352684988631</c:v>
                </c:pt>
                <c:pt idx="1968">
                  <c:v>-5.9329494697128036</c:v>
                </c:pt>
                <c:pt idx="1969">
                  <c:v>-5.9376611683947509</c:v>
                </c:pt>
                <c:pt idx="1970">
                  <c:v>-5.9423703673855179</c:v>
                </c:pt>
                <c:pt idx="1971">
                  <c:v>-5.9470770695209927</c:v>
                </c:pt>
                <c:pt idx="1972">
                  <c:v>-5.9517812776326453</c:v>
                </c:pt>
                <c:pt idx="1973">
                  <c:v>-5.9564829945471489</c:v>
                </c:pt>
                <c:pt idx="1974">
                  <c:v>-5.9611822230870528</c:v>
                </c:pt>
                <c:pt idx="1975">
                  <c:v>-5.965878966069428</c:v>
                </c:pt>
                <c:pt idx="1976">
                  <c:v>-5.9705732263074758</c:v>
                </c:pt>
                <c:pt idx="1977">
                  <c:v>-5.9752650066094679</c:v>
                </c:pt>
                <c:pt idx="1978">
                  <c:v>-5.9799543097791341</c:v>
                </c:pt>
                <c:pt idx="1979">
                  <c:v>-5.9846411386157357</c:v>
                </c:pt>
                <c:pt idx="1980">
                  <c:v>-5.9893254959141098</c:v>
                </c:pt>
                <c:pt idx="1981">
                  <c:v>-5.994007384464032</c:v>
                </c:pt>
                <c:pt idx="1982">
                  <c:v>-5.9986868070512198</c:v>
                </c:pt>
                <c:pt idx="1983">
                  <c:v>-6.0033637664565305</c:v>
                </c:pt>
                <c:pt idx="1984">
                  <c:v>-6.0080382654567135</c:v>
                </c:pt>
                <c:pt idx="1985">
                  <c:v>-6.0127103068235161</c:v>
                </c:pt>
                <c:pt idx="1986">
                  <c:v>-6.0173798933245184</c:v>
                </c:pt>
                <c:pt idx="1987">
                  <c:v>-6.0220470277228468</c:v>
                </c:pt>
                <c:pt idx="1988">
                  <c:v>-6.0267117127766561</c:v>
                </c:pt>
                <c:pt idx="1989">
                  <c:v>-6.031373951240278</c:v>
                </c:pt>
                <c:pt idx="1990">
                  <c:v>-6.0360337458632021</c:v>
                </c:pt>
                <c:pt idx="1991">
                  <c:v>-6.0406910993904983</c:v>
                </c:pt>
                <c:pt idx="1992">
                  <c:v>-6.0453460145628037</c:v>
                </c:pt>
                <c:pt idx="1993">
                  <c:v>-6.0499984941163127</c:v>
                </c:pt>
                <c:pt idx="1994">
                  <c:v>-6.0546485407830408</c:v>
                </c:pt>
                <c:pt idx="1995">
                  <c:v>-6.0592961572900794</c:v>
                </c:pt>
                <c:pt idx="1996">
                  <c:v>-6.0639413463605791</c:v>
                </c:pt>
                <c:pt idx="1997">
                  <c:v>-6.0685841107130534</c:v>
                </c:pt>
                <c:pt idx="1998">
                  <c:v>-6.0732244530617177</c:v>
                </c:pt>
                <c:pt idx="1999">
                  <c:v>-6.0778623761165829</c:v>
                </c:pt>
                <c:pt idx="2000">
                  <c:v>-6.0824978825826745</c:v>
                </c:pt>
                <c:pt idx="2001">
                  <c:v>-6.0871309751614433</c:v>
                </c:pt>
                <c:pt idx="2002">
                  <c:v>-6.1333297282750285</c:v>
                </c:pt>
                <c:pt idx="2003">
                  <c:v>-6.1792900318029105</c:v>
                </c:pt>
                <c:pt idx="2004">
                  <c:v>-6.2250145163039701</c:v>
                </c:pt>
                <c:pt idx="2005">
                  <c:v>-6.2705057707129965</c:v>
                </c:pt>
                <c:pt idx="2006">
                  <c:v>-6.3157663432083089</c:v>
                </c:pt>
                <c:pt idx="2007">
                  <c:v>-6.360798742057753</c:v>
                </c:pt>
                <c:pt idx="2008">
                  <c:v>-6.4056054364414416</c:v>
                </c:pt>
                <c:pt idx="2009">
                  <c:v>-6.4501888572555561</c:v>
                </c:pt>
                <c:pt idx="2010">
                  <c:v>-6.4945513978962923</c:v>
                </c:pt>
                <c:pt idx="2011">
                  <c:v>-6.5386954150234011</c:v>
                </c:pt>
                <c:pt idx="2012">
                  <c:v>-6.5826232293050957</c:v>
                </c:pt>
                <c:pt idx="2013">
                  <c:v>-6.6263371261447626</c:v>
                </c:pt>
                <c:pt idx="2014">
                  <c:v>-6.6698393563904297</c:v>
                </c:pt>
                <c:pt idx="2015">
                  <c:v>-6.7131321370257524</c:v>
                </c:pt>
                <c:pt idx="2016">
                  <c:v>-6.7562176518450237</c:v>
                </c:pt>
                <c:pt idx="2017">
                  <c:v>-6.7990980521119182</c:v>
                </c:pt>
                <c:pt idx="2018">
                  <c:v>-6.8417754572015657</c:v>
                </c:pt>
                <c:pt idx="2019">
                  <c:v>-6.8842519552280272</c:v>
                </c:pt>
                <c:pt idx="2020">
                  <c:v>-6.9265296036567303</c:v>
                </c:pt>
                <c:pt idx="2021">
                  <c:v>-6.9686104299012888</c:v>
                </c:pt>
                <c:pt idx="2022">
                  <c:v>-7.0104964319078427</c:v>
                </c:pt>
                <c:pt idx="2023">
                  <c:v>-7.0521895787240316</c:v>
                </c:pt>
                <c:pt idx="2024">
                  <c:v>-7.0936918110555656</c:v>
                </c:pt>
                <c:pt idx="2025">
                  <c:v>-7.1350050418092135</c:v>
                </c:pt>
                <c:pt idx="2026">
                  <c:v>-7.1761311566237982</c:v>
                </c:pt>
                <c:pt idx="2027">
                  <c:v>-7.2170720143879175</c:v>
                </c:pt>
                <c:pt idx="2028">
                  <c:v>-7.257829447746361</c:v>
                </c:pt>
                <c:pt idx="2029">
                  <c:v>-7.298405263594562</c:v>
                </c:pt>
                <c:pt idx="2030">
                  <c:v>-7.3388012435622541</c:v>
                </c:pt>
                <c:pt idx="2031">
                  <c:v>-7.379019144484813</c:v>
                </c:pt>
                <c:pt idx="2032">
                  <c:v>-7.4190606988658736</c:v>
                </c:pt>
                <c:pt idx="2033">
                  <c:v>-7.4589276153267932</c:v>
                </c:pt>
                <c:pt idx="2034">
                  <c:v>-7.4986215790485113</c:v>
                </c:pt>
                <c:pt idx="2035">
                  <c:v>-7.5381442522018913</c:v>
                </c:pt>
                <c:pt idx="2036">
                  <c:v>-7.5774972743691631</c:v>
                </c:pt>
                <c:pt idx="2037">
                  <c:v>-7.6166822629553863</c:v>
                </c:pt>
                <c:pt idx="2038">
                  <c:v>-7.655700813591503</c:v>
                </c:pt>
                <c:pt idx="2039">
                  <c:v>-7.6945545005276008</c:v>
                </c:pt>
                <c:pt idx="2040">
                  <c:v>-7.7332448770181053</c:v>
                </c:pt>
                <c:pt idx="2041">
                  <c:v>-7.7717734756986001</c:v>
                </c:pt>
                <c:pt idx="2042">
                  <c:v>-7.8101418089535644</c:v>
                </c:pt>
                <c:pt idx="2043">
                  <c:v>-7.8483513692775517</c:v>
                </c:pt>
                <c:pt idx="2044">
                  <c:v>-7.8864036296265736</c:v>
                </c:pt>
                <c:pt idx="2045">
                  <c:v>-7.9243000437636137</c:v>
                </c:pt>
                <c:pt idx="2046">
                  <c:v>-7.9620420465959967</c:v>
                </c:pt>
                <c:pt idx="2047">
                  <c:v>-7.9996310545057057</c:v>
                </c:pt>
                <c:pt idx="2048">
                  <c:v>-8.0370684656717284</c:v>
                </c:pt>
                <c:pt idx="2049">
                  <c:v>-8.0743556603873223</c:v>
                </c:pt>
                <c:pt idx="2050">
                  <c:v>-8.1114940013686354</c:v>
                </c:pt>
                <c:pt idx="2051">
                  <c:v>-8.148484834058479</c:v>
                </c:pt>
                <c:pt idx="2052">
                  <c:v>-8.1853294869220488</c:v>
                </c:pt>
                <c:pt idx="2053">
                  <c:v>-8.2220292717382968</c:v>
                </c:pt>
                <c:pt idx="2054">
                  <c:v>-8.2585854838829658</c:v>
                </c:pt>
                <c:pt idx="2055">
                  <c:v>-8.2949994026086689</c:v>
                </c:pt>
                <c:pt idx="2056">
                  <c:v>-8.3312722913159849</c:v>
                </c:pt>
                <c:pt idx="2057">
                  <c:v>-8.367405397821118</c:v>
                </c:pt>
                <c:pt idx="2058">
                  <c:v>-8.4033999546175924</c:v>
                </c:pt>
                <c:pt idx="2059">
                  <c:v>-8.4392571791316779</c:v>
                </c:pt>
                <c:pt idx="2060">
                  <c:v>-8.4749782739743242</c:v>
                </c:pt>
                <c:pt idx="2061">
                  <c:v>-8.5105644271856455</c:v>
                </c:pt>
                <c:pt idx="2062">
                  <c:v>-8.546016812477145</c:v>
                </c:pt>
                <c:pt idx="2063">
                  <c:v>-8.5813365894664262</c:v>
                </c:pt>
                <c:pt idx="2064">
                  <c:v>-8.6165249039093759</c:v>
                </c:pt>
                <c:pt idx="2065">
                  <c:v>-8.6515828879261711</c:v>
                </c:pt>
                <c:pt idx="2066">
                  <c:v>-8.686511660223557</c:v>
                </c:pt>
                <c:pt idx="2067">
                  <c:v>-8.7213123263122601</c:v>
                </c:pt>
                <c:pt idx="2068">
                  <c:v>-8.7559859787202647</c:v>
                </c:pt>
                <c:pt idx="2069">
                  <c:v>-8.7905336972026422</c:v>
                </c:pt>
                <c:pt idx="2070">
                  <c:v>-8.8249565489455435</c:v>
                </c:pt>
                <c:pt idx="2071">
                  <c:v>-8.8592555887679865</c:v>
                </c:pt>
                <c:pt idx="2072">
                  <c:v>-8.8934318593179036</c:v>
                </c:pt>
                <c:pt idx="2073">
                  <c:v>-8.9274863912667577</c:v>
                </c:pt>
                <c:pt idx="2074">
                  <c:v>-8.9614202034978145</c:v>
                </c:pt>
                <c:pt idx="2075">
                  <c:v>-8.9952343032923245</c:v>
                </c:pt>
                <c:pt idx="2076">
                  <c:v>-9.0289296865117556</c:v>
                </c:pt>
                <c:pt idx="2077">
                  <c:v>-9.0625073377771024</c:v>
                </c:pt>
                <c:pt idx="2078">
                  <c:v>-9.0959682306430309</c:v>
                </c:pt>
                <c:pt idx="2079">
                  <c:v>-9.1293133277704754</c:v>
                </c:pt>
                <c:pt idx="2080">
                  <c:v>-9.1625435810961395</c:v>
                </c:pt>
                <c:pt idx="2081">
                  <c:v>-9.1956599319963512</c:v>
                </c:pt>
                <c:pt idx="2082">
                  <c:v>-9.2286633114507364</c:v>
                </c:pt>
                <c:pt idx="2083">
                  <c:v>-9.2615546402013784</c:v>
                </c:pt>
                <c:pt idx="2084">
                  <c:v>-9.2943348289089425</c:v>
                </c:pt>
                <c:pt idx="2085">
                  <c:v>-9.3270047783060299</c:v>
                </c:pt>
                <c:pt idx="2086">
                  <c:v>-9.3595653793480142</c:v>
                </c:pt>
                <c:pt idx="2087">
                  <c:v>-9.392017513361191</c:v>
                </c:pt>
                <c:pt idx="2088">
                  <c:v>-9.4243620521870994</c:v>
                </c:pt>
                <c:pt idx="2089">
                  <c:v>-9.4565998583256565</c:v>
                </c:pt>
                <c:pt idx="2090">
                  <c:v>-9.4887317850747284</c:v>
                </c:pt>
                <c:pt idx="2091">
                  <c:v>-9.520758676667251</c:v>
                </c:pt>
                <c:pt idx="2092">
                  <c:v>-9.5526813684062883</c:v>
                </c:pt>
                <c:pt idx="2093">
                  <c:v>-9.5845006867971474</c:v>
                </c:pt>
                <c:pt idx="2094">
                  <c:v>-9.6162174496776025</c:v>
                </c:pt>
                <c:pt idx="2095">
                  <c:v>-9.6478324663449175</c:v>
                </c:pt>
                <c:pt idx="2096">
                  <c:v>-9.6793465376823011</c:v>
                </c:pt>
                <c:pt idx="2097">
                  <c:v>-9.7107604562802035</c:v>
                </c:pt>
                <c:pt idx="2098">
                  <c:v>-9.742075006559368</c:v>
                </c:pt>
                <c:pt idx="2099">
                  <c:v>-9.7732909648876891</c:v>
                </c:pt>
                <c:pt idx="2100">
                  <c:v>-9.8044090996982529</c:v>
                </c:pt>
                <c:pt idx="2101">
                  <c:v>-9.8354301716026917</c:v>
                </c:pt>
                <c:pt idx="2102">
                  <c:v>-9.8663549335050718</c:v>
                </c:pt>
                <c:pt idx="2103">
                  <c:v>-9.897184130711091</c:v>
                </c:pt>
                <c:pt idx="2104">
                  <c:v>-9.9279185010380235</c:v>
                </c:pt>
                <c:pt idx="2105">
                  <c:v>-9.9585587749208706</c:v>
                </c:pt>
                <c:pt idx="2106">
                  <c:v>-9.9891056755173899</c:v>
                </c:pt>
                <c:pt idx="2107">
                  <c:v>-10.019559918810906</c:v>
                </c:pt>
                <c:pt idx="2108">
                  <c:v>-10.049922213712513</c:v>
                </c:pt>
                <c:pt idx="2109">
                  <c:v>-10.080193262160007</c:v>
                </c:pt>
                <c:pt idx="2110">
                  <c:v>-10.110373759215525</c:v>
                </c:pt>
                <c:pt idx="2111">
                  <c:v>-10.140464393162617</c:v>
                </c:pt>
                <c:pt idx="2112">
                  <c:v>-10.170465845600647</c:v>
                </c:pt>
                <c:pt idx="2113">
                  <c:v>-10.200378791537176</c:v>
                </c:pt>
                <c:pt idx="2114">
                  <c:v>-10.230203899479998</c:v>
                </c:pt>
                <c:pt idx="2115">
                  <c:v>-10.259941831526675</c:v>
                </c:pt>
                <c:pt idx="2116">
                  <c:v>-10.289593243453691</c:v>
                </c:pt>
                <c:pt idx="2117">
                  <c:v>-10.319158784802081</c:v>
                </c:pt>
                <c:pt idx="2118">
                  <c:v>-10.348639098964302</c:v>
                </c:pt>
                <c:pt idx="2119">
                  <c:v>-10.378034823267114</c:v>
                </c:pt>
                <c:pt idx="2120">
                  <c:v>-10.407346589054928</c:v>
                </c:pt>
                <c:pt idx="2121">
                  <c:v>-10.436575021771082</c:v>
                </c:pt>
                <c:pt idx="2122">
                  <c:v>-10.465720741037339</c:v>
                </c:pt>
                <c:pt idx="2123">
                  <c:v>-10.494784360733217</c:v>
                </c:pt>
                <c:pt idx="2124">
                  <c:v>-10.523766489072608</c:v>
                </c:pt>
                <c:pt idx="2125">
                  <c:v>-10.552667728680698</c:v>
                </c:pt>
                <c:pt idx="2126">
                  <c:v>-10.581488676667917</c:v>
                </c:pt>
                <c:pt idx="2127">
                  <c:v>-10.610229924704937</c:v>
                </c:pt>
                <c:pt idx="2128">
                  <c:v>-10.638892059093426</c:v>
                </c:pt>
                <c:pt idx="2129">
                  <c:v>-10.667475660839251</c:v>
                </c:pt>
                <c:pt idx="2130">
                  <c:v>-10.695981305720521</c:v>
                </c:pt>
                <c:pt idx="2131">
                  <c:v>-10.724409564359069</c:v>
                </c:pt>
                <c:pt idx="2132">
                  <c:v>-10.752761002286492</c:v>
                </c:pt>
                <c:pt idx="2133">
                  <c:v>-10.781036180011554</c:v>
                </c:pt>
                <c:pt idx="2134">
                  <c:v>-10.809235653086644</c:v>
                </c:pt>
                <c:pt idx="2135">
                  <c:v>-10.837359972171905</c:v>
                </c:pt>
                <c:pt idx="2136">
                  <c:v>-10.865409683099008</c:v>
                </c:pt>
                <c:pt idx="2137">
                  <c:v>-10.893385326934412</c:v>
                </c:pt>
                <c:pt idx="2138">
                  <c:v>-10.921287440040736</c:v>
                </c:pt>
                <c:pt idx="2139">
                  <c:v>-10.949116554137641</c:v>
                </c:pt>
                <c:pt idx="2140">
                  <c:v>-10.976873196361987</c:v>
                </c:pt>
                <c:pt idx="2141">
                  <c:v>-11.004557889326367</c:v>
                </c:pt>
                <c:pt idx="2142">
                  <c:v>-11.032171151177689</c:v>
                </c:pt>
                <c:pt idx="2143">
                  <c:v>-11.059713495653586</c:v>
                </c:pt>
                <c:pt idx="2144">
                  <c:v>-11.087185432139732</c:v>
                </c:pt>
                <c:pt idx="2145">
                  <c:v>-11.114587465724519</c:v>
                </c:pt>
                <c:pt idx="2146">
                  <c:v>-11.141920097253756</c:v>
                </c:pt>
                <c:pt idx="2147">
                  <c:v>-11.16918382338447</c:v>
                </c:pt>
                <c:pt idx="2148">
                  <c:v>-11.196379136638232</c:v>
                </c:pt>
                <c:pt idx="2149">
                  <c:v>-11.223506525452505</c:v>
                </c:pt>
                <c:pt idx="2150">
                  <c:v>-11.250566474232917</c:v>
                </c:pt>
                <c:pt idx="2151">
                  <c:v>-11.277559463402945</c:v>
                </c:pt>
                <c:pt idx="2152">
                  <c:v>-11.304485969454872</c:v>
                </c:pt>
                <c:pt idx="2153">
                  <c:v>-11.331346464997926</c:v>
                </c:pt>
                <c:pt idx="2154">
                  <c:v>-11.358141418806571</c:v>
                </c:pt>
                <c:pt idx="2155">
                  <c:v>-11.384871295869086</c:v>
                </c:pt>
                <c:pt idx="2156">
                  <c:v>-11.41153655743382</c:v>
                </c:pt>
                <c:pt idx="2157">
                  <c:v>-11.438137661055832</c:v>
                </c:pt>
                <c:pt idx="2158">
                  <c:v>-11.464675060641778</c:v>
                </c:pt>
                <c:pt idx="2159">
                  <c:v>-11.491149206495754</c:v>
                </c:pt>
                <c:pt idx="2160">
                  <c:v>-11.517560545362835</c:v>
                </c:pt>
                <c:pt idx="2161">
                  <c:v>-11.543909520473154</c:v>
                </c:pt>
                <c:pt idx="2162">
                  <c:v>-11.570196571584738</c:v>
                </c:pt>
                <c:pt idx="2163">
                  <c:v>-11.596422135025408</c:v>
                </c:pt>
                <c:pt idx="2164">
                  <c:v>-11.622586643735778</c:v>
                </c:pt>
                <c:pt idx="2165">
                  <c:v>-11.648690527308865</c:v>
                </c:pt>
                <c:pt idx="2166">
                  <c:v>-11.674734212031733</c:v>
                </c:pt>
                <c:pt idx="2167">
                  <c:v>-11.700718120925043</c:v>
                </c:pt>
                <c:pt idx="2168">
                  <c:v>-11.726642673782584</c:v>
                </c:pt>
                <c:pt idx="2169">
                  <c:v>-11.752508287210222</c:v>
                </c:pt>
                <c:pt idx="2170">
                  <c:v>-11.778315374664013</c:v>
                </c:pt>
                <c:pt idx="2171">
                  <c:v>-11.804064346488129</c:v>
                </c:pt>
                <c:pt idx="2172">
                  <c:v>-11.829755609952034</c:v>
                </c:pt>
                <c:pt idx="2173">
                  <c:v>-11.855389569286888</c:v>
                </c:pt>
                <c:pt idx="2174">
                  <c:v>-11.880966625722792</c:v>
                </c:pt>
                <c:pt idx="2175">
                  <c:v>-11.906487177523122</c:v>
                </c:pt>
                <c:pt idx="2176">
                  <c:v>-11.93195162002068</c:v>
                </c:pt>
                <c:pt idx="2177">
                  <c:v>-11.957360345651953</c:v>
                </c:pt>
                <c:pt idx="2178">
                  <c:v>-11.982713743991759</c:v>
                </c:pt>
                <c:pt idx="2179">
                  <c:v>-12.008012201786435</c:v>
                </c:pt>
                <c:pt idx="2180">
                  <c:v>-12.033256102987835</c:v>
                </c:pt>
                <c:pt idx="2181">
                  <c:v>-12.058445828785398</c:v>
                </c:pt>
                <c:pt idx="2182">
                  <c:v>-12.083581757639397</c:v>
                </c:pt>
                <c:pt idx="2183">
                  <c:v>-12.108664265312008</c:v>
                </c:pt>
                <c:pt idx="2184">
                  <c:v>-12.133693724899571</c:v>
                </c:pt>
                <c:pt idx="2185">
                  <c:v>-12.158670506863391</c:v>
                </c:pt>
                <c:pt idx="2186">
                  <c:v>-12.183594979060434</c:v>
                </c:pt>
                <c:pt idx="2187">
                  <c:v>-12.208467506773237</c:v>
                </c:pt>
                <c:pt idx="2188">
                  <c:v>-12.23328845274067</c:v>
                </c:pt>
                <c:pt idx="2189">
                  <c:v>-12.258058177186431</c:v>
                </c:pt>
                <c:pt idx="2190">
                  <c:v>-12.282777037848795</c:v>
                </c:pt>
                <c:pt idx="2191">
                  <c:v>-12.307445390008482</c:v>
                </c:pt>
                <c:pt idx="2192">
                  <c:v>-12.332063586518165</c:v>
                </c:pt>
                <c:pt idx="2193">
                  <c:v>-12.356631977829393</c:v>
                </c:pt>
                <c:pt idx="2194">
                  <c:v>-12.3811509120204</c:v>
                </c:pt>
                <c:pt idx="2195">
                  <c:v>-12.405620734823588</c:v>
                </c:pt>
                <c:pt idx="2196">
                  <c:v>-12.430041789651886</c:v>
                </c:pt>
                <c:pt idx="2197">
                  <c:v>-12.454414417625701</c:v>
                </c:pt>
                <c:pt idx="2198">
                  <c:v>-12.478738957599003</c:v>
                </c:pt>
                <c:pt idx="2199">
                  <c:v>-12.503015746184428</c:v>
                </c:pt>
                <c:pt idx="2200">
                  <c:v>-12.527245117780035</c:v>
                </c:pt>
                <c:pt idx="2201">
                  <c:v>-12.551427404593259</c:v>
                </c:pt>
                <c:pt idx="2202">
                  <c:v>-12.575562936666099</c:v>
                </c:pt>
                <c:pt idx="2203">
                  <c:v>-12.599652041900091</c:v>
                </c:pt>
                <c:pt idx="2204">
                  <c:v>-12.623695046079597</c:v>
                </c:pt>
                <c:pt idx="2205">
                  <c:v>-12.647692272896702</c:v>
                </c:pt>
                <c:pt idx="2206">
                  <c:v>-12.671644043973771</c:v>
                </c:pt>
                <c:pt idx="2207">
                  <c:v>-12.695550678887653</c:v>
                </c:pt>
                <c:pt idx="2208">
                  <c:v>-12.719412495191964</c:v>
                </c:pt>
                <c:pt idx="2209">
                  <c:v>-12.743229808439603</c:v>
                </c:pt>
                <c:pt idx="2210">
                  <c:v>-12.767002932206605</c:v>
                </c:pt>
                <c:pt idx="2211">
                  <c:v>-12.79073217811208</c:v>
                </c:pt>
                <c:pt idx="2212">
                  <c:v>-12.814417855841748</c:v>
                </c:pt>
                <c:pt idx="2213">
                  <c:v>-12.838060273168852</c:v>
                </c:pt>
                <c:pt idx="2214">
                  <c:v>-12.861659735975604</c:v>
                </c:pt>
                <c:pt idx="2215">
                  <c:v>-12.885216548273901</c:v>
                </c:pt>
                <c:pt idx="2216">
                  <c:v>-12.908731012226784</c:v>
                </c:pt>
                <c:pt idx="2217">
                  <c:v>-12.93220342816797</c:v>
                </c:pt>
                <c:pt idx="2218">
                  <c:v>-12.955634094622992</c:v>
                </c:pt>
                <c:pt idx="2219">
                  <c:v>-12.979023308328831</c:v>
                </c:pt>
                <c:pt idx="2220">
                  <c:v>-13.002371364253634</c:v>
                </c:pt>
                <c:pt idx="2221">
                  <c:v>-13.025678555616441</c:v>
                </c:pt>
                <c:pt idx="2222">
                  <c:v>-13.048945173906406</c:v>
                </c:pt>
                <c:pt idx="2223">
                  <c:v>-13.072171508901466</c:v>
                </c:pt>
                <c:pt idx="2224">
                  <c:v>-13.095357848687787</c:v>
                </c:pt>
                <c:pt idx="2225">
                  <c:v>-13.118504479678165</c:v>
                </c:pt>
                <c:pt idx="2226">
                  <c:v>-13.141611686629918</c:v>
                </c:pt>
                <c:pt idx="2227">
                  <c:v>-13.164679752663908</c:v>
                </c:pt>
                <c:pt idx="2228">
                  <c:v>-13.187708959281569</c:v>
                </c:pt>
                <c:pt idx="2229">
                  <c:v>-13.210699586383306</c:v>
                </c:pt>
                <c:pt idx="2230">
                  <c:v>-13.233651912285298</c:v>
                </c:pt>
                <c:pt idx="2231">
                  <c:v>-13.256566213737578</c:v>
                </c:pt>
                <c:pt idx="2232">
                  <c:v>-13.279442765941029</c:v>
                </c:pt>
                <c:pt idx="2233">
                  <c:v>-13.302281842563277</c:v>
                </c:pt>
                <c:pt idx="2234">
                  <c:v>-13.325083715756769</c:v>
                </c:pt>
                <c:pt idx="2235">
                  <c:v>-13.347848656174108</c:v>
                </c:pt>
                <c:pt idx="2236">
                  <c:v>-13.370576932985273</c:v>
                </c:pt>
                <c:pt idx="2237">
                  <c:v>-13.393268813893071</c:v>
                </c:pt>
                <c:pt idx="2238">
                  <c:v>-13.415924565149171</c:v>
                </c:pt>
                <c:pt idx="2239">
                  <c:v>-13.438544451570237</c:v>
                </c:pt>
                <c:pt idx="2240">
                  <c:v>-13.461128736552865</c:v>
                </c:pt>
                <c:pt idx="2241">
                  <c:v>-13.483677682089773</c:v>
                </c:pt>
                <c:pt idx="2242">
                  <c:v>-13.506191548783853</c:v>
                </c:pt>
                <c:pt idx="2243">
                  <c:v>-13.52867059586432</c:v>
                </c:pt>
                <c:pt idx="2244">
                  <c:v>-13.551115081200908</c:v>
                </c:pt>
                <c:pt idx="2245">
                  <c:v>-13.573525261318668</c:v>
                </c:pt>
                <c:pt idx="2246">
                  <c:v>-13.595901391412401</c:v>
                </c:pt>
                <c:pt idx="2247">
                  <c:v>-13.61824372536153</c:v>
                </c:pt>
                <c:pt idx="2248">
                  <c:v>-13.640552515743247</c:v>
                </c:pt>
                <c:pt idx="2249">
                  <c:v>-13.662828013847681</c:v>
                </c:pt>
                <c:pt idx="2250">
                  <c:v>-13.685070469690839</c:v>
                </c:pt>
                <c:pt idx="2251">
                  <c:v>-13.707280132028965</c:v>
                </c:pt>
                <c:pt idx="2252">
                  <c:v>-13.729457248371446</c:v>
                </c:pt>
                <c:pt idx="2253">
                  <c:v>-13.7516020649947</c:v>
                </c:pt>
                <c:pt idx="2254">
                  <c:v>-13.773714826955567</c:v>
                </c:pt>
                <c:pt idx="2255">
                  <c:v>-13.795795778103631</c:v>
                </c:pt>
                <c:pt idx="2256">
                  <c:v>-13.817845161094823</c:v>
                </c:pt>
                <c:pt idx="2257">
                  <c:v>-13.839863217404297</c:v>
                </c:pt>
                <c:pt idx="2258">
                  <c:v>-13.861850187338431</c:v>
                </c:pt>
                <c:pt idx="2259">
                  <c:v>-13.883806310048092</c:v>
                </c:pt>
                <c:pt idx="2260">
                  <c:v>-13.905731823540366</c:v>
                </c:pt>
                <c:pt idx="2261">
                  <c:v>-13.927626964691411</c:v>
                </c:pt>
                <c:pt idx="2262">
                  <c:v>-13.949491969258151</c:v>
                </c:pt>
                <c:pt idx="2263">
                  <c:v>-13.971327071890521</c:v>
                </c:pt>
                <c:pt idx="2264">
                  <c:v>-13.993132506143063</c:v>
                </c:pt>
                <c:pt idx="2265">
                  <c:v>-14.014908504486559</c:v>
                </c:pt>
                <c:pt idx="2266">
                  <c:v>-14.036655298320191</c:v>
                </c:pt>
                <c:pt idx="2267">
                  <c:v>-14.058373117982416</c:v>
                </c:pt>
                <c:pt idx="2268">
                  <c:v>-14.080062192762778</c:v>
                </c:pt>
                <c:pt idx="2269">
                  <c:v>-14.101722750912487</c:v>
                </c:pt>
                <c:pt idx="2270">
                  <c:v>-14.123355019656277</c:v>
                </c:pt>
                <c:pt idx="2271">
                  <c:v>-14.144959225203044</c:v>
                </c:pt>
                <c:pt idx="2272">
                  <c:v>-14.166535592756125</c:v>
                </c:pt>
                <c:pt idx="2273">
                  <c:v>-14.188084346525248</c:v>
                </c:pt>
                <c:pt idx="2274">
                  <c:v>-14.209605709735998</c:v>
                </c:pt>
                <c:pt idx="2275">
                  <c:v>-14.231099904641415</c:v>
                </c:pt>
                <c:pt idx="2276">
                  <c:v>-14.252567152531432</c:v>
                </c:pt>
                <c:pt idx="2277">
                  <c:v>-14.274007673743412</c:v>
                </c:pt>
                <c:pt idx="2278">
                  <c:v>-14.295421687672899</c:v>
                </c:pt>
                <c:pt idx="2279">
                  <c:v>-14.316809412783069</c:v>
                </c:pt>
                <c:pt idx="2280">
                  <c:v>-14.338171066614844</c:v>
                </c:pt>
                <c:pt idx="2281">
                  <c:v>-14.359506865797112</c:v>
                </c:pt>
                <c:pt idx="2282">
                  <c:v>-14.380817026055803</c:v>
                </c:pt>
                <c:pt idx="2283">
                  <c:v>-14.402101762224255</c:v>
                </c:pt>
                <c:pt idx="2284">
                  <c:v>-14.423361288252249</c:v>
                </c:pt>
                <c:pt idx="2285">
                  <c:v>-14.444595817216126</c:v>
                </c:pt>
                <c:pt idx="2286">
                  <c:v>-14.46580556132715</c:v>
                </c:pt>
                <c:pt idx="2287">
                  <c:v>-14.486990731941647</c:v>
                </c:pt>
                <c:pt idx="2288">
                  <c:v>-14.508151539569866</c:v>
                </c:pt>
                <c:pt idx="2289">
                  <c:v>-14.529288193884796</c:v>
                </c:pt>
                <c:pt idx="2290">
                  <c:v>-14.550400903731802</c:v>
                </c:pt>
                <c:pt idx="2291">
                  <c:v>-14.571489877137008</c:v>
                </c:pt>
                <c:pt idx="2292">
                  <c:v>-14.592555321315716</c:v>
                </c:pt>
                <c:pt idx="2293">
                  <c:v>-14.613597442682272</c:v>
                </c:pt>
                <c:pt idx="2294">
                  <c:v>-14.63461644685767</c:v>
                </c:pt>
                <c:pt idx="2295">
                  <c:v>-14.655612538678593</c:v>
                </c:pt>
                <c:pt idx="2296">
                  <c:v>-14.676585922205259</c:v>
                </c:pt>
                <c:pt idx="2297">
                  <c:v>-14.697536800730692</c:v>
                </c:pt>
                <c:pt idx="2298">
                  <c:v>-14.718465376788409</c:v>
                </c:pt>
                <c:pt idx="2299">
                  <c:v>-14.739371852160685</c:v>
                </c:pt>
                <c:pt idx="2300">
                  <c:v>-14.760256427886414</c:v>
                </c:pt>
                <c:pt idx="2301">
                  <c:v>-14.781119304269687</c:v>
                </c:pt>
                <c:pt idx="2302">
                  <c:v>-14.801960680887596</c:v>
                </c:pt>
                <c:pt idx="2303">
                  <c:v>-14.822780756597538</c:v>
                </c:pt>
                <c:pt idx="2304">
                  <c:v>-14.843579729545858</c:v>
                </c:pt>
                <c:pt idx="2305">
                  <c:v>-14.864357797174959</c:v>
                </c:pt>
                <c:pt idx="2306">
                  <c:v>-14.885115156230821</c:v>
                </c:pt>
                <c:pt idx="2307">
                  <c:v>-14.905852002771294</c:v>
                </c:pt>
                <c:pt idx="2308">
                  <c:v>-14.926568532172993</c:v>
                </c:pt>
                <c:pt idx="2309">
                  <c:v>-14.947264939138773</c:v>
                </c:pt>
                <c:pt idx="2310">
                  <c:v>-14.967941417705099</c:v>
                </c:pt>
                <c:pt idx="2311">
                  <c:v>-14.988598161249369</c:v>
                </c:pt>
                <c:pt idx="2312">
                  <c:v>-15.009235362497037</c:v>
                </c:pt>
                <c:pt idx="2313">
                  <c:v>-15.029853213529192</c:v>
                </c:pt>
                <c:pt idx="2314">
                  <c:v>-15.050451905788389</c:v>
                </c:pt>
                <c:pt idx="2315">
                  <c:v>-15.071031630087406</c:v>
                </c:pt>
                <c:pt idx="2316">
                  <c:v>-15.091592576614246</c:v>
                </c:pt>
                <c:pt idx="2317">
                  <c:v>-15.112134934940451</c:v>
                </c:pt>
                <c:pt idx="2318">
                  <c:v>-15.132658894027337</c:v>
                </c:pt>
                <c:pt idx="2319">
                  <c:v>-15.153164642232626</c:v>
                </c:pt>
                <c:pt idx="2320">
                  <c:v>-15.173652367317407</c:v>
                </c:pt>
                <c:pt idx="2321">
                  <c:v>-15.194122256452122</c:v>
                </c:pt>
                <c:pt idx="2322">
                  <c:v>-15.214574496223657</c:v>
                </c:pt>
                <c:pt idx="2323">
                  <c:v>-15.23500927264166</c:v>
                </c:pt>
                <c:pt idx="2324">
                  <c:v>-15.255426771144887</c:v>
                </c:pt>
                <c:pt idx="2325">
                  <c:v>-15.275827176607661</c:v>
                </c:pt>
                <c:pt idx="2326">
                  <c:v>-15.296210673346033</c:v>
                </c:pt>
                <c:pt idx="2327">
                  <c:v>-15.316577445123389</c:v>
                </c:pt>
                <c:pt idx="2328">
                  <c:v>-15.336927675158183</c:v>
                </c:pt>
                <c:pt idx="2329">
                  <c:v>-15.357261546128369</c:v>
                </c:pt>
                <c:pt idx="2330">
                  <c:v>-15.377579240178294</c:v>
                </c:pt>
                <c:pt idx="2331">
                  <c:v>-15.397880938924924</c:v>
                </c:pt>
                <c:pt idx="2332">
                  <c:v>-15.418166823462363</c:v>
                </c:pt>
                <c:pt idx="2333">
                  <c:v>-15.438437074370093</c:v>
                </c:pt>
                <c:pt idx="2334">
                  <c:v>-15.458691871716155</c:v>
                </c:pt>
                <c:pt idx="2335">
                  <c:v>-15.478931395064928</c:v>
                </c:pt>
                <c:pt idx="2336">
                  <c:v>-15.499155823481646</c:v>
                </c:pt>
                <c:pt idx="2337">
                  <c:v>-15.519365335538929</c:v>
                </c:pt>
                <c:pt idx="2338">
                  <c:v>-15.539560109321677</c:v>
                </c:pt>
                <c:pt idx="2339">
                  <c:v>-15.559740322432638</c:v>
                </c:pt>
                <c:pt idx="2340">
                  <c:v>-15.5799061519983</c:v>
                </c:pt>
                <c:pt idx="2341">
                  <c:v>-15.600057774674351</c:v>
                </c:pt>
                <c:pt idx="2342">
                  <c:v>-15.620195366650849</c:v>
                </c:pt>
                <c:pt idx="2343">
                  <c:v>-15.640319103657045</c:v>
                </c:pt>
                <c:pt idx="2344">
                  <c:v>-15.66042916096794</c:v>
                </c:pt>
                <c:pt idx="2345">
                  <c:v>-15.680525713408471</c:v>
                </c:pt>
                <c:pt idx="2346">
                  <c:v>-15.700608935358868</c:v>
                </c:pt>
                <c:pt idx="2347">
                  <c:v>-15.720679000760347</c:v>
                </c:pt>
                <c:pt idx="2348">
                  <c:v>-15.740736083119389</c:v>
                </c:pt>
                <c:pt idx="2349">
                  <c:v>-15.760780355513839</c:v>
                </c:pt>
                <c:pt idx="2350">
                  <c:v>-15.780811990596629</c:v>
                </c:pt>
                <c:pt idx="2351">
                  <c:v>-15.800831160601765</c:v>
                </c:pt>
                <c:pt idx="2352">
                  <c:v>-15.820838037348892</c:v>
                </c:pt>
                <c:pt idx="2353">
                  <c:v>-15.840832792247983</c:v>
                </c:pt>
                <c:pt idx="2354">
                  <c:v>-15.860815596304507</c:v>
                </c:pt>
                <c:pt idx="2355">
                  <c:v>-15.880786620123743</c:v>
                </c:pt>
                <c:pt idx="2356">
                  <c:v>-15.900746033916302</c:v>
                </c:pt>
                <c:pt idx="2357">
                  <c:v>-15.920694007501613</c:v>
                </c:pt>
                <c:pt idx="2358">
                  <c:v>-15.940630710314029</c:v>
                </c:pt>
                <c:pt idx="2359">
                  <c:v>-15.960556311405888</c:v>
                </c:pt>
                <c:pt idx="2360">
                  <c:v>-15.980470979453647</c:v>
                </c:pt>
                <c:pt idx="2361">
                  <c:v>-16.000374882761154</c:v>
                </c:pt>
                <c:pt idx="2362">
                  <c:v>-16.020268189264385</c:v>
                </c:pt>
                <c:pt idx="2363">
                  <c:v>-16.040151066536826</c:v>
                </c:pt>
                <c:pt idx="2364">
                  <c:v>-16.060023681792288</c:v>
                </c:pt>
                <c:pt idx="2365">
                  <c:v>-16.079886201890726</c:v>
                </c:pt>
                <c:pt idx="2366">
                  <c:v>-16.099738793342095</c:v>
                </c:pt>
                <c:pt idx="2367">
                  <c:v>-16.119581622309539</c:v>
                </c:pt>
                <c:pt idx="2368">
                  <c:v>-16.139414854615556</c:v>
                </c:pt>
                <c:pt idx="2369">
                  <c:v>-16.159238655744815</c:v>
                </c:pt>
                <c:pt idx="2370">
                  <c:v>-16.179053190848933</c:v>
                </c:pt>
                <c:pt idx="2371">
                  <c:v>-16.198858624750255</c:v>
                </c:pt>
                <c:pt idx="2372">
                  <c:v>-16.218655121946135</c:v>
                </c:pt>
                <c:pt idx="2373">
                  <c:v>-16.238442846612781</c:v>
                </c:pt>
                <c:pt idx="2374">
                  <c:v>-16.258221962610023</c:v>
                </c:pt>
                <c:pt idx="2375">
                  <c:v>-16.277992633483976</c:v>
                </c:pt>
                <c:pt idx="2376">
                  <c:v>-16.297755022472384</c:v>
                </c:pt>
                <c:pt idx="2377">
                  <c:v>-16.317509292507772</c:v>
                </c:pt>
                <c:pt idx="2378">
                  <c:v>-16.337255606220836</c:v>
                </c:pt>
                <c:pt idx="2379">
                  <c:v>-16.356994125945651</c:v>
                </c:pt>
                <c:pt idx="2380">
                  <c:v>-16.376725013722716</c:v>
                </c:pt>
                <c:pt idx="2381">
                  <c:v>-16.39644843130197</c:v>
                </c:pt>
                <c:pt idx="2382">
                  <c:v>-16.416164540147932</c:v>
                </c:pt>
                <c:pt idx="2383">
                  <c:v>-16.435873501442732</c:v>
                </c:pt>
                <c:pt idx="2384">
                  <c:v>-16.455575476089834</c:v>
                </c:pt>
                <c:pt idx="2385">
                  <c:v>-16.475270624717329</c:v>
                </c:pt>
                <c:pt idx="2386">
                  <c:v>-16.494959107682195</c:v>
                </c:pt>
                <c:pt idx="2387">
                  <c:v>-16.514641085073702</c:v>
                </c:pt>
                <c:pt idx="2388">
                  <c:v>-16.534316716716351</c:v>
                </c:pt>
                <c:pt idx="2389">
                  <c:v>-16.553986162174471</c:v>
                </c:pt>
                <c:pt idx="2390">
                  <c:v>-16.573649580754733</c:v>
                </c:pt>
                <c:pt idx="2391">
                  <c:v>-16.593307131509739</c:v>
                </c:pt>
                <c:pt idx="2392">
                  <c:v>-16.6129589732423</c:v>
                </c:pt>
                <c:pt idx="2393">
                  <c:v>-16.632605264507898</c:v>
                </c:pt>
                <c:pt idx="2394">
                  <c:v>-16.652246163618042</c:v>
                </c:pt>
                <c:pt idx="2395">
                  <c:v>-16.671881828644413</c:v>
                </c:pt>
                <c:pt idx="2396">
                  <c:v>-16.691512417421247</c:v>
                </c:pt>
                <c:pt idx="2397">
                  <c:v>-16.71113808754971</c:v>
                </c:pt>
                <c:pt idx="2398">
                  <c:v>-16.730758996399704</c:v>
                </c:pt>
                <c:pt idx="2399">
                  <c:v>-16.750375301114218</c:v>
                </c:pt>
                <c:pt idx="2400">
                  <c:v>-16.769987158612128</c:v>
                </c:pt>
                <c:pt idx="2401">
                  <c:v>-16.789594725591414</c:v>
                </c:pt>
                <c:pt idx="2402">
                  <c:v>-16.809198158531981</c:v>
                </c:pt>
                <c:pt idx="2403">
                  <c:v>-16.828797613699525</c:v>
                </c:pt>
                <c:pt idx="2404">
                  <c:v>-16.84839324714779</c:v>
                </c:pt>
                <c:pt idx="2405">
                  <c:v>-16.867985214722033</c:v>
                </c:pt>
                <c:pt idx="2406">
                  <c:v>-16.887573672062114</c:v>
                </c:pt>
                <c:pt idx="2407">
                  <c:v>-16.907158774605101</c:v>
                </c:pt>
                <c:pt idx="2408">
                  <c:v>-16.926740677588644</c:v>
                </c:pt>
                <c:pt idx="2409">
                  <c:v>-16.946319536053991</c:v>
                </c:pt>
                <c:pt idx="2410">
                  <c:v>-16.96589550484838</c:v>
                </c:pt>
                <c:pt idx="2411">
                  <c:v>-16.985468738628239</c:v>
                </c:pt>
                <c:pt idx="2412">
                  <c:v>-17.005039391862514</c:v>
                </c:pt>
                <c:pt idx="2413">
                  <c:v>-17.024607618834501</c:v>
                </c:pt>
                <c:pt idx="2414">
                  <c:v>-17.044173573645786</c:v>
                </c:pt>
                <c:pt idx="2415">
                  <c:v>-17.06373741021811</c:v>
                </c:pt>
                <c:pt idx="2416">
                  <c:v>-17.083299282296732</c:v>
                </c:pt>
                <c:pt idx="2417">
                  <c:v>-17.102859343452693</c:v>
                </c:pt>
                <c:pt idx="2418">
                  <c:v>-17.122417747086537</c:v>
                </c:pt>
                <c:pt idx="2419">
                  <c:v>-17.141974646429201</c:v>
                </c:pt>
                <c:pt idx="2420">
                  <c:v>-17.161530194546874</c:v>
                </c:pt>
                <c:pt idx="2421">
                  <c:v>-17.18108454434169</c:v>
                </c:pt>
                <c:pt idx="2422">
                  <c:v>-17.200637848555981</c:v>
                </c:pt>
                <c:pt idx="2423">
                  <c:v>-17.220190259773581</c:v>
                </c:pt>
                <c:pt idx="2424">
                  <c:v>-17.239741930423477</c:v>
                </c:pt>
                <c:pt idx="2425">
                  <c:v>-17.259293012781182</c:v>
                </c:pt>
                <c:pt idx="2426">
                  <c:v>-17.278843658972665</c:v>
                </c:pt>
                <c:pt idx="2427">
                  <c:v>-17.298394020975898</c:v>
                </c:pt>
                <c:pt idx="2428">
                  <c:v>-17.31794425062353</c:v>
                </c:pt>
                <c:pt idx="2429">
                  <c:v>-17.337494499605612</c:v>
                </c:pt>
                <c:pt idx="2430">
                  <c:v>-17.357044919471797</c:v>
                </c:pt>
                <c:pt idx="2431">
                  <c:v>-17.376595661634067</c:v>
                </c:pt>
                <c:pt idx="2432">
                  <c:v>-17.396146877368654</c:v>
                </c:pt>
                <c:pt idx="2433">
                  <c:v>-17.415698717819076</c:v>
                </c:pt>
                <c:pt idx="2434">
                  <c:v>-17.435251333998025</c:v>
                </c:pt>
                <c:pt idx="2435">
                  <c:v>-17.454804876789769</c:v>
                </c:pt>
                <c:pt idx="2436">
                  <c:v>-17.474359496952758</c:v>
                </c:pt>
                <c:pt idx="2437">
                  <c:v>-17.493915345121877</c:v>
                </c:pt>
                <c:pt idx="2438">
                  <c:v>-17.513472571810226</c:v>
                </c:pt>
                <c:pt idx="2439">
                  <c:v>-17.533031327412086</c:v>
                </c:pt>
                <c:pt idx="2440">
                  <c:v>-17.552591762204951</c:v>
                </c:pt>
                <c:pt idx="2441">
                  <c:v>-17.572154026351438</c:v>
                </c:pt>
                <c:pt idx="2442">
                  <c:v>-17.591718269901811</c:v>
                </c:pt>
                <c:pt idx="2443">
                  <c:v>-17.611284642796516</c:v>
                </c:pt>
                <c:pt idx="2444">
                  <c:v>-17.630853294867418</c:v>
                </c:pt>
                <c:pt idx="2445">
                  <c:v>-17.65042437584092</c:v>
                </c:pt>
                <c:pt idx="2446">
                  <c:v>-17.669998035339603</c:v>
                </c:pt>
                <c:pt idx="2447">
                  <c:v>-17.689574422884245</c:v>
                </c:pt>
                <c:pt idx="2448">
                  <c:v>-17.709153687896308</c:v>
                </c:pt>
                <c:pt idx="2449">
                  <c:v>-17.728735979699739</c:v>
                </c:pt>
                <c:pt idx="2450">
                  <c:v>-17.748321447523551</c:v>
                </c:pt>
                <c:pt idx="2451">
                  <c:v>-17.767910240502868</c:v>
                </c:pt>
                <c:pt idx="2452">
                  <c:v>-17.7875025076819</c:v>
                </c:pt>
                <c:pt idx="2453">
                  <c:v>-17.807098398015796</c:v>
                </c:pt>
                <c:pt idx="2454">
                  <c:v>-17.826698060372259</c:v>
                </c:pt>
                <c:pt idx="2455">
                  <c:v>-17.846301643533454</c:v>
                </c:pt>
                <c:pt idx="2456">
                  <c:v>-17.865909296199249</c:v>
                </c:pt>
                <c:pt idx="2457">
                  <c:v>-17.885521166987083</c:v>
                </c:pt>
                <c:pt idx="2458">
                  <c:v>-17.905137404435589</c:v>
                </c:pt>
                <c:pt idx="2459">
                  <c:v>-17.924758157006082</c:v>
                </c:pt>
                <c:pt idx="2460">
                  <c:v>-17.944383573084103</c:v>
                </c:pt>
                <c:pt idx="2461">
                  <c:v>-17.964013800981427</c:v>
                </c:pt>
                <c:pt idx="2462">
                  <c:v>-17.983648988938238</c:v>
                </c:pt>
                <c:pt idx="2463">
                  <c:v>-18.003289285124787</c:v>
                </c:pt>
                <c:pt idx="2464">
                  <c:v>-18.022934837643398</c:v>
                </c:pt>
                <c:pt idx="2465">
                  <c:v>-18.042585794529526</c:v>
                </c:pt>
                <c:pt idx="2466">
                  <c:v>-18.062242303755284</c:v>
                </c:pt>
                <c:pt idx="2467">
                  <c:v>-18.081904513228952</c:v>
                </c:pt>
                <c:pt idx="2468">
                  <c:v>-18.101572570798858</c:v>
                </c:pt>
                <c:pt idx="2469">
                  <c:v>-18.121246624253953</c:v>
                </c:pt>
                <c:pt idx="2470">
                  <c:v>-18.140926821325575</c:v>
                </c:pt>
                <c:pt idx="2471">
                  <c:v>-18.160613309690163</c:v>
                </c:pt>
                <c:pt idx="2472">
                  <c:v>-18.18030623696977</c:v>
                </c:pt>
                <c:pt idx="2473">
                  <c:v>-18.200005750734306</c:v>
                </c:pt>
                <c:pt idx="2474">
                  <c:v>-18.219711998503875</c:v>
                </c:pt>
                <c:pt idx="2475">
                  <c:v>-18.239425127748991</c:v>
                </c:pt>
                <c:pt idx="2476">
                  <c:v>-18.259145285893879</c:v>
                </c:pt>
                <c:pt idx="2477">
                  <c:v>-18.278872620316772</c:v>
                </c:pt>
                <c:pt idx="2478">
                  <c:v>-18.298607278352655</c:v>
                </c:pt>
                <c:pt idx="2479">
                  <c:v>-18.318349407294093</c:v>
                </c:pt>
                <c:pt idx="2480">
                  <c:v>-18.338099154393227</c:v>
                </c:pt>
                <c:pt idx="2481">
                  <c:v>-18.357856666863469</c:v>
                </c:pt>
                <c:pt idx="2482">
                  <c:v>-18.377622091880976</c:v>
                </c:pt>
                <c:pt idx="2483">
                  <c:v>-18.397395576585765</c:v>
                </c:pt>
                <c:pt idx="2484">
                  <c:v>-18.417177268084529</c:v>
                </c:pt>
                <c:pt idx="2485">
                  <c:v>-18.436967313450921</c:v>
                </c:pt>
                <c:pt idx="2486">
                  <c:v>-18.456765859727795</c:v>
                </c:pt>
                <c:pt idx="2487">
                  <c:v>-18.476573053928476</c:v>
                </c:pt>
                <c:pt idx="2488">
                  <c:v>-18.49638904303832</c:v>
                </c:pt>
                <c:pt idx="2489">
                  <c:v>-18.516213974016509</c:v>
                </c:pt>
                <c:pt idx="2490">
                  <c:v>-18.536047993797485</c:v>
                </c:pt>
                <c:pt idx="2491">
                  <c:v>-18.555891249291754</c:v>
                </c:pt>
                <c:pt idx="2492">
                  <c:v>-18.575743887388526</c:v>
                </c:pt>
                <c:pt idx="2493">
                  <c:v>-18.595606054956345</c:v>
                </c:pt>
                <c:pt idx="2494">
                  <c:v>-18.615477898845022</c:v>
                </c:pt>
                <c:pt idx="2495">
                  <c:v>-18.635359565886315</c:v>
                </c:pt>
                <c:pt idx="2496">
                  <c:v>-18.655251202896761</c:v>
                </c:pt>
                <c:pt idx="2497">
                  <c:v>-18.675152956677813</c:v>
                </c:pt>
                <c:pt idx="2498">
                  <c:v>-18.695064974017896</c:v>
                </c:pt>
                <c:pt idx="2499">
                  <c:v>-18.71498740169363</c:v>
                </c:pt>
                <c:pt idx="2500">
                  <c:v>-18.734920386471398</c:v>
                </c:pt>
                <c:pt idx="2501">
                  <c:v>-18.754864075108721</c:v>
                </c:pt>
                <c:pt idx="2502">
                  <c:v>-18.774818614355425</c:v>
                </c:pt>
                <c:pt idx="2503">
                  <c:v>-18.794784150955188</c:v>
                </c:pt>
                <c:pt idx="2504">
                  <c:v>-18.814760831647035</c:v>
                </c:pt>
                <c:pt idx="2505">
                  <c:v>-18.834748803166711</c:v>
                </c:pt>
                <c:pt idx="2506">
                  <c:v>-18.854748212247486</c:v>
                </c:pt>
                <c:pt idx="2507">
                  <c:v>-18.87475920562245</c:v>
                </c:pt>
                <c:pt idx="2508">
                  <c:v>-18.894781930024994</c:v>
                </c:pt>
                <c:pt idx="2509">
                  <c:v>-18.914816532190546</c:v>
                </c:pt>
                <c:pt idx="2510">
                  <c:v>-18.934863158858004</c:v>
                </c:pt>
                <c:pt idx="2511">
                  <c:v>-18.954921956770502</c:v>
                </c:pt>
                <c:pt idx="2512">
                  <c:v>-18.974993072677844</c:v>
                </c:pt>
                <c:pt idx="2513">
                  <c:v>-18.995076653336319</c:v>
                </c:pt>
                <c:pt idx="2514">
                  <c:v>-19.015172845511216</c:v>
                </c:pt>
                <c:pt idx="2515">
                  <c:v>-19.035281795977564</c:v>
                </c:pt>
                <c:pt idx="2516">
                  <c:v>-19.055403651521544</c:v>
                </c:pt>
                <c:pt idx="2517">
                  <c:v>-19.075538558941687</c:v>
                </c:pt>
                <c:pt idx="2518">
                  <c:v>-19.095686665050383</c:v>
                </c:pt>
                <c:pt idx="2519">
                  <c:v>-19.115848116674552</c:v>
                </c:pt>
                <c:pt idx="2520">
                  <c:v>-19.136023060657958</c:v>
                </c:pt>
                <c:pt idx="2521">
                  <c:v>-19.156211643861191</c:v>
                </c:pt>
                <c:pt idx="2522">
                  <c:v>-19.176414013164276</c:v>
                </c:pt>
                <c:pt idx="2523">
                  <c:v>-19.196630315466535</c:v>
                </c:pt>
                <c:pt idx="2524">
                  <c:v>-19.216860697688581</c:v>
                </c:pt>
                <c:pt idx="2525">
                  <c:v>-19.237105306774136</c:v>
                </c:pt>
                <c:pt idx="2526">
                  <c:v>-19.25736428968991</c:v>
                </c:pt>
                <c:pt idx="2527">
                  <c:v>-19.277637793427708</c:v>
                </c:pt>
                <c:pt idx="2528">
                  <c:v>-19.297925965005568</c:v>
                </c:pt>
                <c:pt idx="2529">
                  <c:v>-19.318228951468878</c:v>
                </c:pt>
                <c:pt idx="2530">
                  <c:v>-19.338546899891487</c:v>
                </c:pt>
                <c:pt idx="2531">
                  <c:v>-19.358879957376804</c:v>
                </c:pt>
                <c:pt idx="2532">
                  <c:v>-19.379228271059755</c:v>
                </c:pt>
                <c:pt idx="2533">
                  <c:v>-19.399591988107041</c:v>
                </c:pt>
                <c:pt idx="2534">
                  <c:v>-19.419971255718956</c:v>
                </c:pt>
                <c:pt idx="2535">
                  <c:v>-19.440366221130329</c:v>
                </c:pt>
                <c:pt idx="2536">
                  <c:v>-19.460777031611439</c:v>
                </c:pt>
                <c:pt idx="2537">
                  <c:v>-19.48120383446981</c:v>
                </c:pt>
                <c:pt idx="2538">
                  <c:v>-19.501646777051423</c:v>
                </c:pt>
                <c:pt idx="2539">
                  <c:v>-19.522106006741019</c:v>
                </c:pt>
                <c:pt idx="2540">
                  <c:v>-19.542581670964406</c:v>
                </c:pt>
                <c:pt idx="2541">
                  <c:v>-19.563073917188454</c:v>
                </c:pt>
                <c:pt idx="2542">
                  <c:v>-19.583582892923527</c:v>
                </c:pt>
                <c:pt idx="2543">
                  <c:v>-19.604108745723817</c:v>
                </c:pt>
                <c:pt idx="2544">
                  <c:v>-19.624651623188733</c:v>
                </c:pt>
                <c:pt idx="2545">
                  <c:v>-19.645211672964169</c:v>
                </c:pt>
                <c:pt idx="2546">
                  <c:v>-19.665789042743434</c:v>
                </c:pt>
                <c:pt idx="2547">
                  <c:v>-19.686383880269208</c:v>
                </c:pt>
                <c:pt idx="2548">
                  <c:v>-19.706996333333237</c:v>
                </c:pt>
                <c:pt idx="2549">
                  <c:v>-19.727626549779195</c:v>
                </c:pt>
                <c:pt idx="2550">
                  <c:v>-19.748274677502671</c:v>
                </c:pt>
                <c:pt idx="2551">
                  <c:v>-19.76894086445277</c:v>
                </c:pt>
                <c:pt idx="2552">
                  <c:v>-19.789625258633102</c:v>
                </c:pt>
                <c:pt idx="2553">
                  <c:v>-19.810328008103536</c:v>
                </c:pt>
                <c:pt idx="2554">
                  <c:v>-19.831049260980688</c:v>
                </c:pt>
                <c:pt idx="2555">
                  <c:v>-19.851789165439126</c:v>
                </c:pt>
                <c:pt idx="2556">
                  <c:v>-19.872547869713387</c:v>
                </c:pt>
                <c:pt idx="2557">
                  <c:v>-19.893325522097733</c:v>
                </c:pt>
                <c:pt idx="2558">
                  <c:v>-19.914122270949171</c:v>
                </c:pt>
                <c:pt idx="2559">
                  <c:v>-19.93493826468676</c:v>
                </c:pt>
                <c:pt idx="2560">
                  <c:v>-19.955773651794015</c:v>
                </c:pt>
                <c:pt idx="2561">
                  <c:v>-19.976628580819757</c:v>
                </c:pt>
                <c:pt idx="2562">
                  <c:v>-19.997503200379359</c:v>
                </c:pt>
                <c:pt idx="2563">
                  <c:v>-20.01839765915544</c:v>
                </c:pt>
                <c:pt idx="2564">
                  <c:v>-20.039312105900031</c:v>
                </c:pt>
                <c:pt idx="2565">
                  <c:v>-20.060246689435111</c:v>
                </c:pt>
                <c:pt idx="2566">
                  <c:v>-20.081201558653547</c:v>
                </c:pt>
                <c:pt idx="2567">
                  <c:v>-20.10217686252135</c:v>
                </c:pt>
                <c:pt idx="2568">
                  <c:v>-20.123172750077583</c:v>
                </c:pt>
                <c:pt idx="2569">
                  <c:v>-20.144189370436465</c:v>
                </c:pt>
                <c:pt idx="2570">
                  <c:v>-20.165226872788722</c:v>
                </c:pt>
                <c:pt idx="2571">
                  <c:v>-20.186285406401879</c:v>
                </c:pt>
                <c:pt idx="2572">
                  <c:v>-20.20736512062221</c:v>
                </c:pt>
                <c:pt idx="2573">
                  <c:v>-20.228466164876153</c:v>
                </c:pt>
                <c:pt idx="2574">
                  <c:v>-20.249588688670805</c:v>
                </c:pt>
                <c:pt idx="2575">
                  <c:v>-20.270732841595702</c:v>
                </c:pt>
                <c:pt idx="2576">
                  <c:v>-20.2918987733241</c:v>
                </c:pt>
                <c:pt idx="2577">
                  <c:v>-20.31308663361375</c:v>
                </c:pt>
                <c:pt idx="2578">
                  <c:v>-20.334296572308808</c:v>
                </c:pt>
                <c:pt idx="2579">
                  <c:v>-20.355528739340741</c:v>
                </c:pt>
                <c:pt idx="2580">
                  <c:v>-20.376783284729441</c:v>
                </c:pt>
                <c:pt idx="2581">
                  <c:v>-20.398060358584949</c:v>
                </c:pt>
                <c:pt idx="2582">
                  <c:v>-20.41936011110851</c:v>
                </c:pt>
                <c:pt idx="2583">
                  <c:v>-20.440682692593711</c:v>
                </c:pt>
                <c:pt idx="2584">
                  <c:v>-20.462028253427999</c:v>
                </c:pt>
                <c:pt idx="2585">
                  <c:v>-20.483396944094402</c:v>
                </c:pt>
                <c:pt idx="2586">
                  <c:v>-20.50478891517173</c:v>
                </c:pt>
                <c:pt idx="2587">
                  <c:v>-20.526204317337044</c:v>
                </c:pt>
                <c:pt idx="2588">
                  <c:v>-20.547643301366563</c:v>
                </c:pt>
                <c:pt idx="2589">
                  <c:v>-20.569106018136726</c:v>
                </c:pt>
                <c:pt idx="2590">
                  <c:v>-20.590592618626125</c:v>
                </c:pt>
                <c:pt idx="2591">
                  <c:v>-20.612103253916104</c:v>
                </c:pt>
                <c:pt idx="2592">
                  <c:v>-20.633638075193556</c:v>
                </c:pt>
                <c:pt idx="2593">
                  <c:v>-20.655197233750499</c:v>
                </c:pt>
                <c:pt idx="2594">
                  <c:v>-20.676780880986875</c:v>
                </c:pt>
                <c:pt idx="2595">
                  <c:v>-20.698389168410991</c:v>
                </c:pt>
                <c:pt idx="2596">
                  <c:v>-20.720022247641921</c:v>
                </c:pt>
                <c:pt idx="2597">
                  <c:v>-20.741680270410242</c:v>
                </c:pt>
                <c:pt idx="2598">
                  <c:v>-20.763363388559331</c:v>
                </c:pt>
                <c:pt idx="2599">
                  <c:v>-20.785071754047742</c:v>
                </c:pt>
                <c:pt idx="2600">
                  <c:v>-20.806805518949858</c:v>
                </c:pt>
                <c:pt idx="2601">
                  <c:v>-20.828564835457591</c:v>
                </c:pt>
                <c:pt idx="2602">
                  <c:v>-20.850349855881888</c:v>
                </c:pt>
                <c:pt idx="2603">
                  <c:v>-20.872160732654557</c:v>
                </c:pt>
                <c:pt idx="2604">
                  <c:v>-20.89399761832917</c:v>
                </c:pt>
                <c:pt idx="2605">
                  <c:v>-20.915860665583214</c:v>
                </c:pt>
                <c:pt idx="2606">
                  <c:v>-20.93775002721906</c:v>
                </c:pt>
                <c:pt idx="2607">
                  <c:v>-20.959665856166158</c:v>
                </c:pt>
                <c:pt idx="2608">
                  <c:v>-20.98160830548251</c:v>
                </c:pt>
                <c:pt idx="2609">
                  <c:v>-21.003577528355404</c:v>
                </c:pt>
                <c:pt idx="2610">
                  <c:v>-21.025573678104436</c:v>
                </c:pt>
                <c:pt idx="2611">
                  <c:v>-21.047596908182058</c:v>
                </c:pt>
                <c:pt idx="2612">
                  <c:v>-21.069647372175574</c:v>
                </c:pt>
                <c:pt idx="2613">
                  <c:v>-21.091725223808982</c:v>
                </c:pt>
                <c:pt idx="2614">
                  <c:v>-21.113830616944536</c:v>
                </c:pt>
                <c:pt idx="2615">
                  <c:v>-21.135963705584111</c:v>
                </c:pt>
                <c:pt idx="2616">
                  <c:v>-21.1581246438713</c:v>
                </c:pt>
                <c:pt idx="2617">
                  <c:v>-21.180313586093437</c:v>
                </c:pt>
                <c:pt idx="2618">
                  <c:v>-21.202530686682444</c:v>
                </c:pt>
                <c:pt idx="2619">
                  <c:v>-21.224776100217753</c:v>
                </c:pt>
                <c:pt idx="2620">
                  <c:v>-21.247049981426713</c:v>
                </c:pt>
                <c:pt idx="2621">
                  <c:v>-21.269352485188019</c:v>
                </c:pt>
                <c:pt idx="2622">
                  <c:v>-21.291683766532088</c:v>
                </c:pt>
                <c:pt idx="2623">
                  <c:v>-21.314043980643689</c:v>
                </c:pt>
                <c:pt idx="2624">
                  <c:v>-21.336433282863858</c:v>
                </c:pt>
                <c:pt idx="2625">
                  <c:v>-21.35885182869119</c:v>
                </c:pt>
                <c:pt idx="2626">
                  <c:v>-21.38129977378447</c:v>
                </c:pt>
                <c:pt idx="2627">
                  <c:v>-21.403777273964227</c:v>
                </c:pt>
                <c:pt idx="2628">
                  <c:v>-21.426284485214584</c:v>
                </c:pt>
                <c:pt idx="2629">
                  <c:v>-21.448821563685598</c:v>
                </c:pt>
                <c:pt idx="2630">
                  <c:v>-21.471388665695038</c:v>
                </c:pt>
                <c:pt idx="2631">
                  <c:v>-21.493985947730195</c:v>
                </c:pt>
                <c:pt idx="2632">
                  <c:v>-21.516613566450648</c:v>
                </c:pt>
                <c:pt idx="2633">
                  <c:v>-21.539271678689346</c:v>
                </c:pt>
                <c:pt idx="2634">
                  <c:v>-21.56196044145544</c:v>
                </c:pt>
                <c:pt idx="2635">
                  <c:v>-21.584680011936314</c:v>
                </c:pt>
                <c:pt idx="2636">
                  <c:v>-21.607430547499604</c:v>
                </c:pt>
                <c:pt idx="2637">
                  <c:v>-21.630212205695152</c:v>
                </c:pt>
                <c:pt idx="2638">
                  <c:v>-21.653025144257512</c:v>
                </c:pt>
                <c:pt idx="2639">
                  <c:v>-21.675869521108098</c:v>
                </c:pt>
                <c:pt idx="2640">
                  <c:v>-21.698745494357667</c:v>
                </c:pt>
                <c:pt idx="2641">
                  <c:v>-21.721653222307875</c:v>
                </c:pt>
                <c:pt idx="2642">
                  <c:v>-21.744592863454727</c:v>
                </c:pt>
                <c:pt idx="2643">
                  <c:v>-21.767564576489438</c:v>
                </c:pt>
                <c:pt idx="2644">
                  <c:v>-21.79056852030223</c:v>
                </c:pt>
                <c:pt idx="2645">
                  <c:v>-21.8136048539839</c:v>
                </c:pt>
                <c:pt idx="2646">
                  <c:v>-21.836673736828519</c:v>
                </c:pt>
                <c:pt idx="2647">
                  <c:v>-21.859775328335576</c:v>
                </c:pt>
                <c:pt idx="2648">
                  <c:v>-21.882909788213077</c:v>
                </c:pt>
                <c:pt idx="2649">
                  <c:v>-21.906077276379211</c:v>
                </c:pt>
                <c:pt idx="2650">
                  <c:v>-21.929277952965784</c:v>
                </c:pt>
                <c:pt idx="2651">
                  <c:v>-21.952511978319912</c:v>
                </c:pt>
                <c:pt idx="2652">
                  <c:v>-21.975779513007602</c:v>
                </c:pt>
                <c:pt idx="2653">
                  <c:v>-21.99908071781525</c:v>
                </c:pt>
                <c:pt idx="2654">
                  <c:v>-22.022415753753588</c:v>
                </c:pt>
                <c:pt idx="2655">
                  <c:v>-22.045784782059243</c:v>
                </c:pt>
                <c:pt idx="2656">
                  <c:v>-22.069187964198264</c:v>
                </c:pt>
                <c:pt idx="2657">
                  <c:v>-22.092625461868202</c:v>
                </c:pt>
                <c:pt idx="2658">
                  <c:v>-22.116097437001613</c:v>
                </c:pt>
                <c:pt idx="2659">
                  <c:v>-22.139604051768508</c:v>
                </c:pt>
                <c:pt idx="2660">
                  <c:v>-22.163145468579344</c:v>
                </c:pt>
                <c:pt idx="2661">
                  <c:v>-22.186721850087999</c:v>
                </c:pt>
                <c:pt idx="2662">
                  <c:v>-22.210333359194244</c:v>
                </c:pt>
                <c:pt idx="2663">
                  <c:v>-22.233980159047668</c:v>
                </c:pt>
                <c:pt idx="2664">
                  <c:v>-22.257662413049694</c:v>
                </c:pt>
                <c:pt idx="2665">
                  <c:v>-22.281380284857409</c:v>
                </c:pt>
                <c:pt idx="2666">
                  <c:v>-22.305133938386209</c:v>
                </c:pt>
                <c:pt idx="2667">
                  <c:v>-22.328923537813111</c:v>
                </c:pt>
                <c:pt idx="2668">
                  <c:v>-22.352749247580022</c:v>
                </c:pt>
                <c:pt idx="2669">
                  <c:v>-22.376611232396826</c:v>
                </c:pt>
                <c:pt idx="2670">
                  <c:v>-22.400509657244655</c:v>
                </c:pt>
                <c:pt idx="2671">
                  <c:v>-22.424444687379264</c:v>
                </c:pt>
                <c:pt idx="2672">
                  <c:v>-22.448416488334239</c:v>
                </c:pt>
                <c:pt idx="2673">
                  <c:v>-22.472425225924567</c:v>
                </c:pt>
                <c:pt idx="2674">
                  <c:v>-22.496471066249985</c:v>
                </c:pt>
                <c:pt idx="2675">
                  <c:v>-22.520554175698454</c:v>
                </c:pt>
                <c:pt idx="2676">
                  <c:v>-22.54467472094969</c:v>
                </c:pt>
                <c:pt idx="2677">
                  <c:v>-22.568832868978728</c:v>
                </c:pt>
                <c:pt idx="2678">
                  <c:v>-22.593028787059708</c:v>
                </c:pt>
                <c:pt idx="2679">
                  <c:v>-22.617262642768921</c:v>
                </c:pt>
                <c:pt idx="2680">
                  <c:v>-22.641534603989427</c:v>
                </c:pt>
                <c:pt idx="2681">
                  <c:v>-22.665844838913948</c:v>
                </c:pt>
                <c:pt idx="2682">
                  <c:v>-22.690193516049391</c:v>
                </c:pt>
                <c:pt idx="2683">
                  <c:v>-22.714580804219857</c:v>
                </c:pt>
                <c:pt idx="2684">
                  <c:v>-22.739006872571803</c:v>
                </c:pt>
                <c:pt idx="2685">
                  <c:v>-22.763471890576437</c:v>
                </c:pt>
                <c:pt idx="2686">
                  <c:v>-22.787976028034947</c:v>
                </c:pt>
                <c:pt idx="2687">
                  <c:v>-22.812519455081777</c:v>
                </c:pt>
                <c:pt idx="2688">
                  <c:v>-22.837102342189247</c:v>
                </c:pt>
                <c:pt idx="2689">
                  <c:v>-22.861724860171645</c:v>
                </c:pt>
                <c:pt idx="2690">
                  <c:v>-22.886387180188969</c:v>
                </c:pt>
                <c:pt idx="2691">
                  <c:v>-22.911089473751748</c:v>
                </c:pt>
                <c:pt idx="2692">
                  <c:v>-22.935831912724602</c:v>
                </c:pt>
                <c:pt idx="2693">
                  <c:v>-22.960614669331889</c:v>
                </c:pt>
                <c:pt idx="2694">
                  <c:v>-22.985437916160734</c:v>
                </c:pt>
                <c:pt idx="2695">
                  <c:v>-23.010301826166476</c:v>
                </c:pt>
                <c:pt idx="2696">
                  <c:v>-23.035206572676145</c:v>
                </c:pt>
                <c:pt idx="2697">
                  <c:v>-23.06015232939469</c:v>
                </c:pt>
                <c:pt idx="2698">
                  <c:v>-23.085139270408082</c:v>
                </c:pt>
                <c:pt idx="2699">
                  <c:v>-23.110167570188807</c:v>
                </c:pt>
                <c:pt idx="2700">
                  <c:v>-23.135237403600449</c:v>
                </c:pt>
                <c:pt idx="2701">
                  <c:v>-23.160348945902296</c:v>
                </c:pt>
                <c:pt idx="2702">
                  <c:v>-23.185502372754833</c:v>
                </c:pt>
                <c:pt idx="2703">
                  <c:v>-23.210697860223757</c:v>
                </c:pt>
                <c:pt idx="2704">
                  <c:v>-23.235935584786152</c:v>
                </c:pt>
                <c:pt idx="2705">
                  <c:v>-23.26121572333463</c:v>
                </c:pt>
                <c:pt idx="2706">
                  <c:v>-23.286538453182523</c:v>
                </c:pt>
                <c:pt idx="2707">
                  <c:v>-23.311903952069901</c:v>
                </c:pt>
                <c:pt idx="2708">
                  <c:v>-23.337312398167981</c:v>
                </c:pt>
                <c:pt idx="2709">
                  <c:v>-23.3627639700846</c:v>
                </c:pt>
                <c:pt idx="2710">
                  <c:v>-23.388258846870279</c:v>
                </c:pt>
                <c:pt idx="2711">
                  <c:v>-23.413797208022928</c:v>
                </c:pt>
                <c:pt idx="2712">
                  <c:v>-23.439379233493426</c:v>
                </c:pt>
                <c:pt idx="2713">
                  <c:v>-23.465005103691805</c:v>
                </c:pt>
                <c:pt idx="2714">
                  <c:v>-23.49067499949253</c:v>
                </c:pt>
                <c:pt idx="2715">
                  <c:v>-23.516389102240211</c:v>
                </c:pt>
                <c:pt idx="2716">
                  <c:v>-23.542147593755878</c:v>
                </c:pt>
                <c:pt idx="2717">
                  <c:v>-23.567950656341772</c:v>
                </c:pt>
                <c:pt idx="2718">
                  <c:v>-23.593798472788773</c:v>
                </c:pt>
                <c:pt idx="2719">
                  <c:v>-23.619691226381548</c:v>
                </c:pt>
                <c:pt idx="2720">
                  <c:v>-23.645629100904682</c:v>
                </c:pt>
                <c:pt idx="2721">
                  <c:v>-23.671612280649388</c:v>
                </c:pt>
                <c:pt idx="2722">
                  <c:v>-23.697640950418965</c:v>
                </c:pt>
                <c:pt idx="2723">
                  <c:v>-23.723715295536081</c:v>
                </c:pt>
                <c:pt idx="2724">
                  <c:v>-23.749835501848587</c:v>
                </c:pt>
                <c:pt idx="2725">
                  <c:v>-23.776001755736146</c:v>
                </c:pt>
                <c:pt idx="2726">
                  <c:v>-23.802214244116829</c:v>
                </c:pt>
                <c:pt idx="2727">
                  <c:v>-23.82847315445407</c:v>
                </c:pt>
                <c:pt idx="2728">
                  <c:v>-23.854778674762819</c:v>
                </c:pt>
                <c:pt idx="2729">
                  <c:v>-23.881130993617159</c:v>
                </c:pt>
                <c:pt idx="2730">
                  <c:v>-23.907530300156555</c:v>
                </c:pt>
                <c:pt idx="2731">
                  <c:v>-23.933976784093201</c:v>
                </c:pt>
                <c:pt idx="2732">
                  <c:v>-23.960470635719009</c:v>
                </c:pt>
                <c:pt idx="2733">
                  <c:v>-23.987012045912831</c:v>
                </c:pt>
                <c:pt idx="2734">
                  <c:v>-24.013601206148032</c:v>
                </c:pt>
                <c:pt idx="2735">
                  <c:v>-24.040238308498981</c:v>
                </c:pt>
                <c:pt idx="2736">
                  <c:v>-24.066923545649466</c:v>
                </c:pt>
                <c:pt idx="2737">
                  <c:v>-24.093657110900079</c:v>
                </c:pt>
                <c:pt idx="2738">
                  <c:v>-24.120439198175095</c:v>
                </c:pt>
                <c:pt idx="2739">
                  <c:v>-24.147270002031426</c:v>
                </c:pt>
                <c:pt idx="2740">
                  <c:v>-24.174149717664847</c:v>
                </c:pt>
                <c:pt idx="2741">
                  <c:v>-24.201078540919887</c:v>
                </c:pt>
                <c:pt idx="2742">
                  <c:v>-24.228056668296233</c:v>
                </c:pt>
                <c:pt idx="2743">
                  <c:v>-24.255084296957676</c:v>
                </c:pt>
                <c:pt idx="2744">
                  <c:v>-24.28216162473996</c:v>
                </c:pt>
                <c:pt idx="2745">
                  <c:v>-24.309288850159447</c:v>
                </c:pt>
                <c:pt idx="2746">
                  <c:v>-24.336466172421218</c:v>
                </c:pt>
                <c:pt idx="2747">
                  <c:v>-24.363693791427615</c:v>
                </c:pt>
                <c:pt idx="2748">
                  <c:v>-24.39097190778762</c:v>
                </c:pt>
                <c:pt idx="2749">
                  <c:v>-24.418300722824355</c:v>
                </c:pt>
                <c:pt idx="2750">
                  <c:v>-24.445680438584752</c:v>
                </c:pt>
                <c:pt idx="2751">
                  <c:v>-24.473111257848736</c:v>
                </c:pt>
                <c:pt idx="2752">
                  <c:v>-24.500593384137265</c:v>
                </c:pt>
                <c:pt idx="2753">
                  <c:v>-24.5281270217227</c:v>
                </c:pt>
                <c:pt idx="2754">
                  <c:v>-24.555712375637263</c:v>
                </c:pt>
                <c:pt idx="2755">
                  <c:v>-24.583349651682653</c:v>
                </c:pt>
                <c:pt idx="2756">
                  <c:v>-24.611039056439981</c:v>
                </c:pt>
                <c:pt idx="2757">
                  <c:v>-24.638780797278997</c:v>
                </c:pt>
                <c:pt idx="2758">
                  <c:v>-24.666575082367871</c:v>
                </c:pt>
                <c:pt idx="2759">
                  <c:v>-24.694422120682958</c:v>
                </c:pt>
                <c:pt idx="2760">
                  <c:v>-24.722322122019168</c:v>
                </c:pt>
                <c:pt idx="2761">
                  <c:v>-24.750275297000076</c:v>
                </c:pt>
                <c:pt idx="2762">
                  <c:v>-24.778281857087876</c:v>
                </c:pt>
                <c:pt idx="2763">
                  <c:v>-24.80634201459376</c:v>
                </c:pt>
                <c:pt idx="2764">
                  <c:v>-24.834455982688652</c:v>
                </c:pt>
                <c:pt idx="2765">
                  <c:v>-24.862623975413864</c:v>
                </c:pt>
                <c:pt idx="2766">
                  <c:v>-24.890846207691553</c:v>
                </c:pt>
                <c:pt idx="2767">
                  <c:v>-24.919122895335942</c:v>
                </c:pt>
                <c:pt idx="2768">
                  <c:v>-24.947454255063967</c:v>
                </c:pt>
                <c:pt idx="2769">
                  <c:v>-24.975840504506937</c:v>
                </c:pt>
                <c:pt idx="2770">
                  <c:v>-25.004281862221376</c:v>
                </c:pt>
                <c:pt idx="2771">
                  <c:v>-25.032778547700776</c:v>
                </c:pt>
                <c:pt idx="2772">
                  <c:v>-25.061330781386943</c:v>
                </c:pt>
                <c:pt idx="2773">
                  <c:v>-25.089938784681994</c:v>
                </c:pt>
                <c:pt idx="2774">
                  <c:v>-25.118602779959982</c:v>
                </c:pt>
                <c:pt idx="2775">
                  <c:v>-25.147322990578932</c:v>
                </c:pt>
                <c:pt idx="2776">
                  <c:v>-25.176099640893092</c:v>
                </c:pt>
                <c:pt idx="2777">
                  <c:v>-25.204932956265115</c:v>
                </c:pt>
                <c:pt idx="2778">
                  <c:v>-25.233823163079109</c:v>
                </c:pt>
                <c:pt idx="2779">
                  <c:v>-25.262770488751723</c:v>
                </c:pt>
                <c:pt idx="2780">
                  <c:v>-25.291775161747143</c:v>
                </c:pt>
                <c:pt idx="2781">
                  <c:v>-25.320837411587824</c:v>
                </c:pt>
                <c:pt idx="2782">
                  <c:v>-25.3499574688691</c:v>
                </c:pt>
                <c:pt idx="2783">
                  <c:v>-25.379135565271866</c:v>
                </c:pt>
                <c:pt idx="2784">
                  <c:v>-25.408371933575921</c:v>
                </c:pt>
                <c:pt idx="2785">
                  <c:v>-25.437666807673441</c:v>
                </c:pt>
                <c:pt idx="2786">
                  <c:v>-25.467020422583264</c:v>
                </c:pt>
                <c:pt idx="2787">
                  <c:v>-25.496433014464483</c:v>
                </c:pt>
                <c:pt idx="2788">
                  <c:v>-25.525904820630053</c:v>
                </c:pt>
                <c:pt idx="2789">
                  <c:v>-25.555436079561858</c:v>
                </c:pt>
                <c:pt idx="2790">
                  <c:v>-25.585027030924717</c:v>
                </c:pt>
                <c:pt idx="2791">
                  <c:v>-25.614677915581066</c:v>
                </c:pt>
                <c:pt idx="2792">
                  <c:v>-25.644388975605668</c:v>
                </c:pt>
                <c:pt idx="2793">
                  <c:v>-25.674160454300861</c:v>
                </c:pt>
                <c:pt idx="2794">
                  <c:v>-25.703992596211378</c:v>
                </c:pt>
                <c:pt idx="2795">
                  <c:v>-25.733885647139701</c:v>
                </c:pt>
                <c:pt idx="2796">
                  <c:v>-25.763839854162171</c:v>
                </c:pt>
                <c:pt idx="2797">
                  <c:v>-25.793855465643901</c:v>
                </c:pt>
                <c:pt idx="2798">
                  <c:v>-25.823932731255354</c:v>
                </c:pt>
                <c:pt idx="2799">
                  <c:v>-25.854071901988114</c:v>
                </c:pt>
                <c:pt idx="2800">
                  <c:v>-25.884273230171409</c:v>
                </c:pt>
                <c:pt idx="2801">
                  <c:v>-25.914536969488204</c:v>
                </c:pt>
                <c:pt idx="2802">
                  <c:v>-25.944863374992906</c:v>
                </c:pt>
                <c:pt idx="2803">
                  <c:v>-25.975252703127467</c:v>
                </c:pt>
                <c:pt idx="2804">
                  <c:v>-26.00570521173832</c:v>
                </c:pt>
                <c:pt idx="2805">
                  <c:v>-26.03622116009468</c:v>
                </c:pt>
                <c:pt idx="2806">
                  <c:v>-26.066800808905949</c:v>
                </c:pt>
                <c:pt idx="2807">
                  <c:v>-26.097444420338597</c:v>
                </c:pt>
                <c:pt idx="2808">
                  <c:v>-26.1281522580352</c:v>
                </c:pt>
                <c:pt idx="2809">
                  <c:v>-26.158924587132176</c:v>
                </c:pt>
                <c:pt idx="2810">
                  <c:v>-26.189761674278866</c:v>
                </c:pt>
                <c:pt idx="2811">
                  <c:v>-26.220663787655422</c:v>
                </c:pt>
                <c:pt idx="2812">
                  <c:v>-26.251631196992271</c:v>
                </c:pt>
                <c:pt idx="2813">
                  <c:v>-26.282664173589598</c:v>
                </c:pt>
                <c:pt idx="2814">
                  <c:v>-26.313762990335885</c:v>
                </c:pt>
                <c:pt idx="2815">
                  <c:v>-26.344927921728857</c:v>
                </c:pt>
                <c:pt idx="2816">
                  <c:v>-26.376159243894172</c:v>
                </c:pt>
                <c:pt idx="2817">
                  <c:v>-26.407457234606383</c:v>
                </c:pt>
                <c:pt idx="2818">
                  <c:v>-26.438822173309262</c:v>
                </c:pt>
                <c:pt idx="2819">
                  <c:v>-26.470254341136197</c:v>
                </c:pt>
                <c:pt idx="2820">
                  <c:v>-26.5017540209316</c:v>
                </c:pt>
                <c:pt idx="2821">
                  <c:v>-26.533321497272041</c:v>
                </c:pt>
                <c:pt idx="2822">
                  <c:v>-26.564957056487529</c:v>
                </c:pt>
                <c:pt idx="2823">
                  <c:v>-26.596660986683638</c:v>
                </c:pt>
                <c:pt idx="2824">
                  <c:v>-26.628433577763076</c:v>
                </c:pt>
                <c:pt idx="2825">
                  <c:v>-26.660275121448723</c:v>
                </c:pt>
                <c:pt idx="2826">
                  <c:v>-26.692185911305675</c:v>
                </c:pt>
                <c:pt idx="2827">
                  <c:v>-26.724166242764589</c:v>
                </c:pt>
                <c:pt idx="2828">
                  <c:v>-26.756216413144841</c:v>
                </c:pt>
                <c:pt idx="2829">
                  <c:v>-26.788336721677709</c:v>
                </c:pt>
                <c:pt idx="2830">
                  <c:v>-26.820527469530511</c:v>
                </c:pt>
                <c:pt idx="2831">
                  <c:v>-26.852788959831003</c:v>
                </c:pt>
                <c:pt idx="2832">
                  <c:v>-26.88512149769123</c:v>
                </c:pt>
                <c:pt idx="2833">
                  <c:v>-26.917525390232907</c:v>
                </c:pt>
                <c:pt idx="2834">
                  <c:v>-26.950000946611876</c:v>
                </c:pt>
                <c:pt idx="2835">
                  <c:v>-26.982548478044347</c:v>
                </c:pt>
                <c:pt idx="2836">
                  <c:v>-27.015168297831792</c:v>
                </c:pt>
                <c:pt idx="2837">
                  <c:v>-27.047860721387941</c:v>
                </c:pt>
                <c:pt idx="2838">
                  <c:v>-27.080626066264273</c:v>
                </c:pt>
                <c:pt idx="2839">
                  <c:v>-27.113464652177743</c:v>
                </c:pt>
                <c:pt idx="2840">
                  <c:v>-27.146376801037171</c:v>
                </c:pt>
                <c:pt idx="2841">
                  <c:v>-27.179362836971272</c:v>
                </c:pt>
                <c:pt idx="2842">
                  <c:v>-27.212423086356154</c:v>
                </c:pt>
                <c:pt idx="2843">
                  <c:v>-27.245557877843936</c:v>
                </c:pt>
                <c:pt idx="2844">
                  <c:v>-27.278767542390998</c:v>
                </c:pt>
                <c:pt idx="2845">
                  <c:v>-27.312052413287052</c:v>
                </c:pt>
                <c:pt idx="2846">
                  <c:v>-27.345412826185076</c:v>
                </c:pt>
                <c:pt idx="2847">
                  <c:v>-27.378849119129992</c:v>
                </c:pt>
                <c:pt idx="2848">
                  <c:v>-27.412361632589942</c:v>
                </c:pt>
                <c:pt idx="2849">
                  <c:v>-27.445950709486247</c:v>
                </c:pt>
                <c:pt idx="2850">
                  <c:v>-27.47961669522471</c:v>
                </c:pt>
                <c:pt idx="2851">
                  <c:v>-27.513359937726811</c:v>
                </c:pt>
                <c:pt idx="2852">
                  <c:v>-27.547180787461365</c:v>
                </c:pt>
                <c:pt idx="2853">
                  <c:v>-27.581079597477846</c:v>
                </c:pt>
                <c:pt idx="2854">
                  <c:v>-27.615056723437231</c:v>
                </c:pt>
                <c:pt idx="2855">
                  <c:v>-27.649112523647243</c:v>
                </c:pt>
                <c:pt idx="2856">
                  <c:v>-27.683247359094555</c:v>
                </c:pt>
                <c:pt idx="2857">
                  <c:v>-27.717461593479207</c:v>
                </c:pt>
                <c:pt idx="2858">
                  <c:v>-27.751755593249197</c:v>
                </c:pt>
                <c:pt idx="2859">
                  <c:v>-27.786129727635654</c:v>
                </c:pt>
                <c:pt idx="2860">
                  <c:v>-27.820584368688181</c:v>
                </c:pt>
                <c:pt idx="2861">
                  <c:v>-27.855119891310785</c:v>
                </c:pt>
                <c:pt idx="2862">
                  <c:v>-27.889736673298518</c:v>
                </c:pt>
                <c:pt idx="2863">
                  <c:v>-27.924435095374328</c:v>
                </c:pt>
                <c:pt idx="2864">
                  <c:v>-27.959215541226605</c:v>
                </c:pt>
                <c:pt idx="2865">
                  <c:v>-27.994078397547355</c:v>
                </c:pt>
                <c:pt idx="2866">
                  <c:v>-28.029024054070607</c:v>
                </c:pt>
                <c:pt idx="2867">
                  <c:v>-28.064052903611344</c:v>
                </c:pt>
                <c:pt idx="2868">
                  <c:v>-28.099165342105685</c:v>
                </c:pt>
                <c:pt idx="2869">
                  <c:v>-28.134361768650628</c:v>
                </c:pt>
                <c:pt idx="2870">
                  <c:v>-28.169642585545102</c:v>
                </c:pt>
                <c:pt idx="2871">
                  <c:v>-28.205008198331271</c:v>
                </c:pt>
                <c:pt idx="2872">
                  <c:v>-28.240459015835967</c:v>
                </c:pt>
                <c:pt idx="2873">
                  <c:v>-28.275995450214644</c:v>
                </c:pt>
                <c:pt idx="2874">
                  <c:v>-28.311617916992677</c:v>
                </c:pt>
                <c:pt idx="2875">
                  <c:v>-28.347326835110714</c:v>
                </c:pt>
                <c:pt idx="2876">
                  <c:v>-28.383122626968028</c:v>
                </c:pt>
                <c:pt idx="2877">
                  <c:v>-28.419005718468512</c:v>
                </c:pt>
                <c:pt idx="2878">
                  <c:v>-28.454976539065193</c:v>
                </c:pt>
                <c:pt idx="2879">
                  <c:v>-28.491035521807738</c:v>
                </c:pt>
                <c:pt idx="2880">
                  <c:v>-28.527183103388914</c:v>
                </c:pt>
                <c:pt idx="2881">
                  <c:v>-28.563419724192048</c:v>
                </c:pt>
                <c:pt idx="2882">
                  <c:v>-28.599745828340467</c:v>
                </c:pt>
                <c:pt idx="2883">
                  <c:v>-28.636161863745365</c:v>
                </c:pt>
                <c:pt idx="2884">
                  <c:v>-28.672668282156518</c:v>
                </c:pt>
                <c:pt idx="2885">
                  <c:v>-28.709265539212481</c:v>
                </c:pt>
                <c:pt idx="2886">
                  <c:v>-28.745954094492397</c:v>
                </c:pt>
                <c:pt idx="2887">
                  <c:v>-28.782734411567183</c:v>
                </c:pt>
                <c:pt idx="2888">
                  <c:v>-28.819606958053402</c:v>
                </c:pt>
                <c:pt idx="2889">
                  <c:v>-28.856572205666314</c:v>
                </c:pt>
                <c:pt idx="2890">
                  <c:v>-28.893630630274565</c:v>
                </c:pt>
                <c:pt idx="2891">
                  <c:v>-28.930782711955302</c:v>
                </c:pt>
                <c:pt idx="2892">
                  <c:v>-28.968028935050572</c:v>
                </c:pt>
                <c:pt idx="2893">
                  <c:v>-29.00536978822408</c:v>
                </c:pt>
                <c:pt idx="2894">
                  <c:v>-29.042805764519109</c:v>
                </c:pt>
                <c:pt idx="2895">
                  <c:v>-29.080337361416838</c:v>
                </c:pt>
                <c:pt idx="2896">
                  <c:v>-29.117965080896873</c:v>
                </c:pt>
                <c:pt idx="2897">
                  <c:v>-29.155689429496512</c:v>
                </c:pt>
                <c:pt idx="2898">
                  <c:v>-29.193510918373477</c:v>
                </c:pt>
                <c:pt idx="2899">
                  <c:v>-29.231430063366957</c:v>
                </c:pt>
                <c:pt idx="2900">
                  <c:v>-29.269447385062321</c:v>
                </c:pt>
                <c:pt idx="2901">
                  <c:v>-29.307563408854612</c:v>
                </c:pt>
                <c:pt idx="2902">
                  <c:v>-29.345778665013764</c:v>
                </c:pt>
                <c:pt idx="2903">
                  <c:v>-29.384093688751452</c:v>
                </c:pt>
                <c:pt idx="2904">
                  <c:v>-29.422509020288473</c:v>
                </c:pt>
                <c:pt idx="2905">
                  <c:v>-29.461025204922731</c:v>
                </c:pt>
                <c:pt idx="2906">
                  <c:v>-29.499642793098889</c:v>
                </c:pt>
                <c:pt idx="2907">
                  <c:v>-29.538362340479473</c:v>
                </c:pt>
                <c:pt idx="2908">
                  <c:v>-29.577184408016329</c:v>
                </c:pt>
                <c:pt idx="2909">
                  <c:v>-29.616109562023006</c:v>
                </c:pt>
                <c:pt idx="2910">
                  <c:v>-29.655138374249294</c:v>
                </c:pt>
                <c:pt idx="2911">
                  <c:v>-29.694271421956753</c:v>
                </c:pt>
                <c:pt idx="2912">
                  <c:v>-29.733509287994476</c:v>
                </c:pt>
                <c:pt idx="2913">
                  <c:v>-29.772852560877293</c:v>
                </c:pt>
                <c:pt idx="2914">
                  <c:v>-29.812301834864115</c:v>
                </c:pt>
                <c:pt idx="2915">
                  <c:v>-29.851857710038932</c:v>
                </c:pt>
                <c:pt idx="2916">
                  <c:v>-29.891520792391137</c:v>
                </c:pt>
                <c:pt idx="2917">
                  <c:v>-29.931291693900267</c:v>
                </c:pt>
                <c:pt idx="2918">
                  <c:v>-29.971171032617939</c:v>
                </c:pt>
                <c:pt idx="2919">
                  <c:v>-30.011159432755083</c:v>
                </c:pt>
                <c:pt idx="2920">
                  <c:v>-30.051257524768261</c:v>
                </c:pt>
                <c:pt idx="2921">
                  <c:v>-30.09146594544832</c:v>
                </c:pt>
                <c:pt idx="2922">
                  <c:v>-30.13178533801003</c:v>
                </c:pt>
                <c:pt idx="2923">
                  <c:v>-30.172216352183852</c:v>
                </c:pt>
                <c:pt idx="2924">
                  <c:v>-30.212759644308523</c:v>
                </c:pt>
                <c:pt idx="2925">
                  <c:v>-30.253415877426093</c:v>
                </c:pt>
                <c:pt idx="2926">
                  <c:v>-30.294185721377044</c:v>
                </c:pt>
                <c:pt idx="2927">
                  <c:v>-30.335069852899025</c:v>
                </c:pt>
                <c:pt idx="2928">
                  <c:v>-30.376068955725742</c:v>
                </c:pt>
                <c:pt idx="2929">
                  <c:v>-30.417183720687895</c:v>
                </c:pt>
                <c:pt idx="2930">
                  <c:v>-30.458414845816701</c:v>
                </c:pt>
                <c:pt idx="2931">
                  <c:v>-30.499763036446975</c:v>
                </c:pt>
                <c:pt idx="2932">
                  <c:v>-30.541229005325469</c:v>
                </c:pt>
                <c:pt idx="2933">
                  <c:v>-30.582813472717433</c:v>
                </c:pt>
                <c:pt idx="2934">
                  <c:v>-30.624517166517144</c:v>
                </c:pt>
                <c:pt idx="2935">
                  <c:v>-30.666340822360691</c:v>
                </c:pt>
                <c:pt idx="2936">
                  <c:v>-30.708285183738617</c:v>
                </c:pt>
                <c:pt idx="2937">
                  <c:v>-30.750351002113156</c:v>
                </c:pt>
                <c:pt idx="2938">
                  <c:v>-30.792539037034832</c:v>
                </c:pt>
                <c:pt idx="2939">
                  <c:v>-30.834850056264216</c:v>
                </c:pt>
                <c:pt idx="2940">
                  <c:v>-30.877284835892414</c:v>
                </c:pt>
                <c:pt idx="2941">
                  <c:v>-30.919844160466692</c:v>
                </c:pt>
                <c:pt idx="2942">
                  <c:v>-30.962528823116703</c:v>
                </c:pt>
                <c:pt idx="2943">
                  <c:v>-31.005339625683025</c:v>
                </c:pt>
                <c:pt idx="2944">
                  <c:v>-31.048277378848951</c:v>
                </c:pt>
                <c:pt idx="2945">
                  <c:v>-31.091342902273542</c:v>
                </c:pt>
                <c:pt idx="2946">
                  <c:v>-31.13453702472799</c:v>
                </c:pt>
                <c:pt idx="2947">
                  <c:v>-31.177860584233667</c:v>
                </c:pt>
                <c:pt idx="2948">
                  <c:v>-31.221314428203996</c:v>
                </c:pt>
                <c:pt idx="2949">
                  <c:v>-31.26489941358663</c:v>
                </c:pt>
                <c:pt idx="2950">
                  <c:v>-31.308616407011442</c:v>
                </c:pt>
                <c:pt idx="2951">
                  <c:v>-31.352466284937908</c:v>
                </c:pt>
                <c:pt idx="2952">
                  <c:v>-31.396449933807627</c:v>
                </c:pt>
                <c:pt idx="2953">
                  <c:v>-31.440568250199018</c:v>
                </c:pt>
                <c:pt idx="2954">
                  <c:v>-31.484822140983969</c:v>
                </c:pt>
                <c:pt idx="2955">
                  <c:v>-31.529212523488873</c:v>
                </c:pt>
                <c:pt idx="2956">
                  <c:v>-31.573740325658264</c:v>
                </c:pt>
                <c:pt idx="2957">
                  <c:v>-31.618406486220355</c:v>
                </c:pt>
                <c:pt idx="2958">
                  <c:v>-31.663211954858049</c:v>
                </c:pt>
                <c:pt idx="2959">
                  <c:v>-31.708157692380606</c:v>
                </c:pt>
                <c:pt idx="2960">
                  <c:v>-31.753244670900639</c:v>
                </c:pt>
                <c:pt idx="2961">
                  <c:v>-31.798473874013553</c:v>
                </c:pt>
                <c:pt idx="2962">
                  <c:v>-31.843846296980857</c:v>
                </c:pt>
                <c:pt idx="2963">
                  <c:v>-31.889362946916357</c:v>
                </c:pt>
                <c:pt idx="2964">
                  <c:v>-31.935024842976674</c:v>
                </c:pt>
                <c:pt idx="2965">
                  <c:v>-31.980833016555859</c:v>
                </c:pt>
                <c:pt idx="2966">
                  <c:v>-32.026788511482238</c:v>
                </c:pt>
                <c:pt idx="2967">
                  <c:v>-32.072892384220665</c:v>
                </c:pt>
                <c:pt idx="2968">
                  <c:v>-32.119145704078569</c:v>
                </c:pt>
                <c:pt idx="2969">
                  <c:v>-32.165549553415083</c:v>
                </c:pt>
                <c:pt idx="2970">
                  <c:v>-32.212105027855714</c:v>
                </c:pt>
                <c:pt idx="2971">
                  <c:v>-32.258813236510207</c:v>
                </c:pt>
                <c:pt idx="2972">
                  <c:v>-32.305675302195588</c:v>
                </c:pt>
                <c:pt idx="2973">
                  <c:v>-32.352692361663117</c:v>
                </c:pt>
                <c:pt idx="2974">
                  <c:v>-32.399865565830346</c:v>
                </c:pt>
                <c:pt idx="2975">
                  <c:v>-32.447196080017683</c:v>
                </c:pt>
                <c:pt idx="2976">
                  <c:v>-32.494685084189562</c:v>
                </c:pt>
                <c:pt idx="2977">
                  <c:v>-32.542333773201094</c:v>
                </c:pt>
                <c:pt idx="2978">
                  <c:v>-32.590143357049485</c:v>
                </c:pt>
                <c:pt idx="2979">
                  <c:v>-32.638115061130662</c:v>
                </c:pt>
                <c:pt idx="2980">
                  <c:v>-32.686250126501449</c:v>
                </c:pt>
                <c:pt idx="2981">
                  <c:v>-32.734549810147058</c:v>
                </c:pt>
                <c:pt idx="2982">
                  <c:v>-32.783015385253954</c:v>
                </c:pt>
                <c:pt idx="2983">
                  <c:v>-32.831648141489239</c:v>
                </c:pt>
                <c:pt idx="2984">
                  <c:v>-32.880449385285388</c:v>
                </c:pt>
                <c:pt idx="2985">
                  <c:v>-32.929420440130983</c:v>
                </c:pt>
                <c:pt idx="2986">
                  <c:v>-32.978562646867957</c:v>
                </c:pt>
                <c:pt idx="2987">
                  <c:v>-33.027877363995067</c:v>
                </c:pt>
                <c:pt idx="2988">
                  <c:v>-33.077365967978437</c:v>
                </c:pt>
                <c:pt idx="2989">
                  <c:v>-33.127029853567379</c:v>
                </c:pt>
                <c:pt idx="2990">
                  <c:v>-33.176870434118939</c:v>
                </c:pt>
                <c:pt idx="2991">
                  <c:v>-33.226889141928851</c:v>
                </c:pt>
                <c:pt idx="2992">
                  <c:v>-33.277087428568585</c:v>
                </c:pt>
                <c:pt idx="2993">
                  <c:v>-33.327466765231947</c:v>
                </c:pt>
                <c:pt idx="2994">
                  <c:v>-33.37802864308744</c:v>
                </c:pt>
                <c:pt idx="2995">
                  <c:v>-33.428774573640169</c:v>
                </c:pt>
                <c:pt idx="2996">
                  <c:v>-33.479706089100205</c:v>
                </c:pt>
                <c:pt idx="2997">
                  <c:v>-33.530824742760586</c:v>
                </c:pt>
                <c:pt idx="2998">
                  <c:v>-33.582132109383075</c:v>
                </c:pt>
                <c:pt idx="2999">
                  <c:v>-33.633629785592838</c:v>
                </c:pt>
                <c:pt idx="3000">
                  <c:v>-33.685319390282665</c:v>
                </c:pt>
                <c:pt idx="3001">
                  <c:v>-33.737202565025051</c:v>
                </c:pt>
                <c:pt idx="3002">
                  <c:v>-33.789280974495874</c:v>
                </c:pt>
                <c:pt idx="3003">
                  <c:v>-33.841556306905829</c:v>
                </c:pt>
                <c:pt idx="3004">
                  <c:v>-33.894030274442898</c:v>
                </c:pt>
                <c:pt idx="3005">
                  <c:v>-33.946704613725359</c:v>
                </c:pt>
                <c:pt idx="3006">
                  <c:v>-33.999581086265081</c:v>
                </c:pt>
                <c:pt idx="3007">
                  <c:v>-34.052661478941111</c:v>
                </c:pt>
                <c:pt idx="3008">
                  <c:v>-34.105947604485927</c:v>
                </c:pt>
                <c:pt idx="3009">
                  <c:v>-34.159441301981715</c:v>
                </c:pt>
                <c:pt idx="3010">
                  <c:v>-34.213144437370303</c:v>
                </c:pt>
                <c:pt idx="3011">
                  <c:v>-34.267058903973087</c:v>
                </c:pt>
                <c:pt idx="3012">
                  <c:v>-34.32118662302544</c:v>
                </c:pt>
                <c:pt idx="3013">
                  <c:v>-34.375529544223454</c:v>
                </c:pt>
                <c:pt idx="3014">
                  <c:v>-34.430089646283939</c:v>
                </c:pt>
                <c:pt idx="3015">
                  <c:v>-34.484868937517909</c:v>
                </c:pt>
                <c:pt idx="3016">
                  <c:v>-34.539869456418437</c:v>
                </c:pt>
                <c:pt idx="3017">
                  <c:v>-34.595093272264101</c:v>
                </c:pt>
                <c:pt idx="3018">
                  <c:v>-34.650542485734938</c:v>
                </c:pt>
                <c:pt idx="3019">
                  <c:v>-34.706219229546882</c:v>
                </c:pt>
                <c:pt idx="3020">
                  <c:v>-34.762125669099653</c:v>
                </c:pt>
                <c:pt idx="3021">
                  <c:v>-34.818264003142218</c:v>
                </c:pt>
                <c:pt idx="3022">
                  <c:v>-34.87463646445503</c:v>
                </c:pt>
                <c:pt idx="3023">
                  <c:v>-34.931245320549934</c:v>
                </c:pt>
                <c:pt idx="3024">
                  <c:v>-34.9880928743871</c:v>
                </c:pt>
                <c:pt idx="3025">
                  <c:v>-35.04518146511159</c:v>
                </c:pt>
                <c:pt idx="3026">
                  <c:v>-35.102513468808276</c:v>
                </c:pt>
                <c:pt idx="3027">
                  <c:v>-35.160091299276864</c:v>
                </c:pt>
                <c:pt idx="3028">
                  <c:v>-35.217917408827105</c:v>
                </c:pt>
                <c:pt idx="3029">
                  <c:v>-35.275994289095209</c:v>
                </c:pt>
                <c:pt idx="3030">
                  <c:v>-35.334324471880912</c:v>
                </c:pt>
                <c:pt idx="3031">
                  <c:v>-35.392910530008265</c:v>
                </c:pt>
                <c:pt idx="3032">
                  <c:v>-35.45175507820845</c:v>
                </c:pt>
                <c:pt idx="3033">
                  <c:v>-35.510860774027279</c:v>
                </c:pt>
                <c:pt idx="3034">
                  <c:v>-35.57023031875601</c:v>
                </c:pt>
                <c:pt idx="3035">
                  <c:v>-35.629866458388797</c:v>
                </c:pt>
                <c:pt idx="3036">
                  <c:v>-35.689771984605557</c:v>
                </c:pt>
                <c:pt idx="3037">
                  <c:v>-35.749949735782195</c:v>
                </c:pt>
                <c:pt idx="3038">
                  <c:v>-35.810402598029142</c:v>
                </c:pt>
                <c:pt idx="3039">
                  <c:v>-35.871133506257927</c:v>
                </c:pt>
                <c:pt idx="3040">
                  <c:v>-35.932145445278195</c:v>
                </c:pt>
                <c:pt idx="3041">
                  <c:v>-35.993441450926099</c:v>
                </c:pt>
                <c:pt idx="3042">
                  <c:v>-36.055024611223601</c:v>
                </c:pt>
                <c:pt idx="3043">
                  <c:v>-36.116898067571384</c:v>
                </c:pt>
                <c:pt idx="3044">
                  <c:v>-36.179065015976533</c:v>
                </c:pt>
                <c:pt idx="3045">
                  <c:v>-36.241528708313886</c:v>
                </c:pt>
                <c:pt idx="3046">
                  <c:v>-36.304292453626203</c:v>
                </c:pt>
                <c:pt idx="3047">
                  <c:v>-36.367359619460125</c:v>
                </c:pt>
                <c:pt idx="3048">
                  <c:v>-36.430733633243115</c:v>
                </c:pt>
                <c:pt idx="3049">
                  <c:v>-36.494417983699435</c:v>
                </c:pt>
                <c:pt idx="3050">
                  <c:v>-36.558416222309546</c:v>
                </c:pt>
                <c:pt idx="3051">
                  <c:v>-36.622731964812068</c:v>
                </c:pt>
                <c:pt idx="3052">
                  <c:v>-36.687368892751493</c:v>
                </c:pt>
                <c:pt idx="3053">
                  <c:v>-36.752330755072023</c:v>
                </c:pt>
                <c:pt idx="3054">
                  <c:v>-36.817621369761376</c:v>
                </c:pt>
                <c:pt idx="3055">
                  <c:v>-36.883244625542545</c:v>
                </c:pt>
                <c:pt idx="3056">
                  <c:v>-36.949204483619738</c:v>
                </c:pt>
                <c:pt idx="3057">
                  <c:v>-37.015504979477349</c:v>
                </c:pt>
                <c:pt idx="3058">
                  <c:v>-37.082150224735074</c:v>
                </c:pt>
                <c:pt idx="3059">
                  <c:v>-37.149144409062373</c:v>
                </c:pt>
                <c:pt idx="3060">
                  <c:v>-37.216491802150593</c:v>
                </c:pt>
                <c:pt idx="3061">
                  <c:v>-37.284196755751474</c:v>
                </c:pt>
                <c:pt idx="3062">
                  <c:v>-37.352263705777951</c:v>
                </c:pt>
                <c:pt idx="3063">
                  <c:v>-37.420697174473531</c:v>
                </c:pt>
                <c:pt idx="3064">
                  <c:v>-37.489501772652233</c:v>
                </c:pt>
                <c:pt idx="3065">
                  <c:v>-37.55868220201166</c:v>
                </c:pt>
                <c:pt idx="3066">
                  <c:v>-37.628243257520438</c:v>
                </c:pt>
                <c:pt idx="3067">
                  <c:v>-37.698189829887042</c:v>
                </c:pt>
                <c:pt idx="3068">
                  <c:v>-37.768526908108775</c:v>
                </c:pt>
                <c:pt idx="3069">
                  <c:v>-37.839259582106841</c:v>
                </c:pt>
                <c:pt idx="3070">
                  <c:v>-37.910393045449929</c:v>
                </c:pt>
                <c:pt idx="3071">
                  <c:v>-37.981932598170516</c:v>
                </c:pt>
                <c:pt idx="3072">
                  <c:v>-38.053883649677694</c:v>
                </c:pt>
                <c:pt idx="3073">
                  <c:v>-38.126251721769357</c:v>
                </c:pt>
                <c:pt idx="3074">
                  <c:v>-38.199042451749122</c:v>
                </c:pt>
                <c:pt idx="3075">
                  <c:v>-38.272261595653056</c:v>
                </c:pt>
                <c:pt idx="3076">
                  <c:v>-38.345915031587452</c:v>
                </c:pt>
                <c:pt idx="3077">
                  <c:v>-38.42000876318739</c:v>
                </c:pt>
                <c:pt idx="3078">
                  <c:v>-38.494548923196092</c:v>
                </c:pt>
                <c:pt idx="3079">
                  <c:v>-38.569541777174827</c:v>
                </c:pt>
                <c:pt idx="3080">
                  <c:v>-38.644993727345465</c:v>
                </c:pt>
                <c:pt idx="3081">
                  <c:v>-38.720911316573485</c:v>
                </c:pt>
                <c:pt idx="3082">
                  <c:v>-38.797301232497702</c:v>
                </c:pt>
                <c:pt idx="3083">
                  <c:v>-38.874170311810879</c:v>
                </c:pt>
                <c:pt idx="3084">
                  <c:v>-38.951525544702442</c:v>
                </c:pt>
                <c:pt idx="3085">
                  <c:v>-39.029374079464887</c:v>
                </c:pt>
                <c:pt idx="3086">
                  <c:v>-39.107723227276473</c:v>
                </c:pt>
                <c:pt idx="3087">
                  <c:v>-39.186580467164795</c:v>
                </c:pt>
                <c:pt idx="3088">
                  <c:v>-39.265953451162048</c:v>
                </c:pt>
                <c:pt idx="3089">
                  <c:v>-39.345850009658008</c:v>
                </c:pt>
                <c:pt idx="3090">
                  <c:v>-39.426278156963122</c:v>
                </c:pt>
                <c:pt idx="3091">
                  <c:v>-39.50724609708972</c:v>
                </c:pt>
                <c:pt idx="3092">
                  <c:v>-39.588762229761649</c:v>
                </c:pt>
                <c:pt idx="3093">
                  <c:v>-39.670835156664268</c:v>
                </c:pt>
                <c:pt idx="3094">
                  <c:v>-39.753473687946155</c:v>
                </c:pt>
                <c:pt idx="3095">
                  <c:v>-39.836686848983277</c:v>
                </c:pt>
                <c:pt idx="3096">
                  <c:v>-39.920483887421597</c:v>
                </c:pt>
                <c:pt idx="3097">
                  <c:v>-40.00487428050856</c:v>
                </c:pt>
                <c:pt idx="3098">
                  <c:v>-40.089867742729751</c:v>
                </c:pt>
                <c:pt idx="3099">
                  <c:v>-40.175474233765883</c:v>
                </c:pt>
                <c:pt idx="3100">
                  <c:v>-40.261703966786364</c:v>
                </c:pt>
                <c:pt idx="3101">
                  <c:v>-40.348567417096078</c:v>
                </c:pt>
                <c:pt idx="3102">
                  <c:v>-40.436075331154164</c:v>
                </c:pt>
                <c:pt idx="3103">
                  <c:v>-40.524238735984056</c:v>
                </c:pt>
                <c:pt idx="3104">
                  <c:v>-40.613068948995306</c:v>
                </c:pt>
                <c:pt idx="3105">
                  <c:v>-40.702577588238228</c:v>
                </c:pt>
                <c:pt idx="3106">
                  <c:v>-40.792776583117572</c:v>
                </c:pt>
                <c:pt idx="3107">
                  <c:v>-40.883678185584529</c:v>
                </c:pt>
                <c:pt idx="3108">
                  <c:v>-40.97529498183809</c:v>
                </c:pt>
                <c:pt idx="3109">
                  <c:v>-41.067639904562</c:v>
                </c:pt>
                <c:pt idx="3110">
                  <c:v>-41.160726245726302</c:v>
                </c:pt>
                <c:pt idx="3111">
                  <c:v>-41.25456766998532</c:v>
                </c:pt>
                <c:pt idx="3112">
                  <c:v>-41.349178228707231</c:v>
                </c:pt>
                <c:pt idx="3113">
                  <c:v>-41.444572374668816</c:v>
                </c:pt>
                <c:pt idx="3114">
                  <c:v>-41.540764977455723</c:v>
                </c:pt>
                <c:pt idx="3115">
                  <c:v>-41.637771339607795</c:v>
                </c:pt>
                <c:pt idx="3116">
                  <c:v>-41.73560721355539</c:v>
                </c:pt>
                <c:pt idx="3117">
                  <c:v>-41.834288819389428</c:v>
                </c:pt>
                <c:pt idx="3118">
                  <c:v>-41.933832863519683</c:v>
                </c:pt>
                <c:pt idx="3119">
                  <c:v>-42.034256558272915</c:v>
                </c:pt>
                <c:pt idx="3120">
                  <c:v>-42.135577642486922</c:v>
                </c:pt>
                <c:pt idx="3121">
                  <c:v>-42.237814403164755</c:v>
                </c:pt>
                <c:pt idx="3122">
                  <c:v>-42.340985698253249</c:v>
                </c:pt>
                <c:pt idx="3123">
                  <c:v>-42.445110980616569</c:v>
                </c:pt>
                <c:pt idx="3124">
                  <c:v>-42.55021032328321</c:v>
                </c:pt>
                <c:pt idx="3125">
                  <c:v>-42.656304446044324</c:v>
                </c:pt>
                <c:pt idx="3126">
                  <c:v>-42.763414743496291</c:v>
                </c:pt>
                <c:pt idx="3127">
                  <c:v>-42.871563314616779</c:v>
                </c:pt>
                <c:pt idx="3128">
                  <c:v>-42.980772993982029</c:v>
                </c:pt>
                <c:pt idx="3129">
                  <c:v>-43.091067384731865</c:v>
                </c:pt>
                <c:pt idx="3130">
                  <c:v>-43.202470893401433</c:v>
                </c:pt>
                <c:pt idx="3131">
                  <c:v>-43.315008766751014</c:v>
                </c:pt>
                <c:pt idx="3132">
                  <c:v>-43.428707130728689</c:v>
                </c:pt>
                <c:pt idx="3133">
                  <c:v>-43.543593031719652</c:v>
                </c:pt>
                <c:pt idx="3134">
                  <c:v>-43.659694480242841</c:v>
                </c:pt>
                <c:pt idx="3135">
                  <c:v>-43.777040497271912</c:v>
                </c:pt>
                <c:pt idx="3136">
                  <c:v>-43.89566116337307</c:v>
                </c:pt>
                <c:pt idx="3137">
                  <c:v>-44.015587670864235</c:v>
                </c:pt>
                <c:pt idx="3138">
                  <c:v>-44.136852379226632</c:v>
                </c:pt>
                <c:pt idx="3139">
                  <c:v>-44.259488874010955</c:v>
                </c:pt>
                <c:pt idx="3140">
                  <c:v>-44.383532029507876</c:v>
                </c:pt>
                <c:pt idx="3141">
                  <c:v>-44.509018075474636</c:v>
                </c:pt>
                <c:pt idx="3142">
                  <c:v>-44.635984668236873</c:v>
                </c:pt>
                <c:pt idx="3143">
                  <c:v>-44.764470966515489</c:v>
                </c:pt>
                <c:pt idx="3144">
                  <c:v>-44.894517712359239</c:v>
                </c:pt>
                <c:pt idx="3145">
                  <c:v>-45.026167317601278</c:v>
                </c:pt>
                <c:pt idx="3146">
                  <c:v>-45.159463956300911</c:v>
                </c:pt>
                <c:pt idx="3147">
                  <c:v>-45.29445366366879</c:v>
                </c:pt>
                <c:pt idx="3148">
                  <c:v>-45.431184442036596</c:v>
                </c:pt>
                <c:pt idx="3149">
                  <c:v>-45.56970637447634</c:v>
                </c:pt>
                <c:pt idx="3150">
                  <c:v>-45.710071746743814</c:v>
                </c:pt>
                <c:pt idx="3151">
                  <c:v>-45.852335178288435</c:v>
                </c:pt>
                <c:pt idx="3152">
                  <c:v>-45.996553763150835</c:v>
                </c:pt>
                <c:pt idx="3153">
                  <c:v>-46.142787221657954</c:v>
                </c:pt>
                <c:pt idx="3154">
                  <c:v>-46.291098063921766</c:v>
                </c:pt>
                <c:pt idx="3155">
                  <c:v>-46.441551766264595</c:v>
                </c:pt>
                <c:pt idx="3156">
                  <c:v>-46.594216961816521</c:v>
                </c:pt>
                <c:pt idx="3157">
                  <c:v>-46.749165646667507</c:v>
                </c:pt>
                <c:pt idx="3158">
                  <c:v>-46.906473403133894</c:v>
                </c:pt>
                <c:pt idx="3159">
                  <c:v>-47.066219641862659</c:v>
                </c:pt>
                <c:pt idx="3160">
                  <c:v>-47.228487864719199</c:v>
                </c:pt>
                <c:pt idx="3161">
                  <c:v>-47.39336595063557</c:v>
                </c:pt>
                <c:pt idx="3162">
                  <c:v>-47.560946466868288</c:v>
                </c:pt>
                <c:pt idx="3163">
                  <c:v>-47.731327008425836</c:v>
                </c:pt>
                <c:pt idx="3164">
                  <c:v>-47.904610568780342</c:v>
                </c:pt>
                <c:pt idx="3165">
                  <c:v>-48.080905945392509</c:v>
                </c:pt>
                <c:pt idx="3166">
                  <c:v>-48.260328184040091</c:v>
                </c:pt>
                <c:pt idx="3167">
                  <c:v>-48.442999066502907</c:v>
                </c:pt>
                <c:pt idx="3168">
                  <c:v>-48.629047646774708</c:v>
                </c:pt>
                <c:pt idx="3169">
                  <c:v>-48.818610841717003</c:v>
                </c:pt>
                <c:pt idx="3170">
                  <c:v>-49.011834082924906</c:v>
                </c:pt>
                <c:pt idx="3171">
                  <c:v>-49.208872037580548</c:v>
                </c:pt>
                <c:pt idx="3172">
                  <c:v>-49.409889407242062</c:v>
                </c:pt>
                <c:pt idx="3173">
                  <c:v>-49.615061814905069</c:v>
                </c:pt>
                <c:pt idx="3174">
                  <c:v>-49.824576792311213</c:v>
                </c:pt>
                <c:pt idx="3175">
                  <c:v>-50.0386348814013</c:v>
                </c:pt>
                <c:pt idx="3176">
                  <c:v>-50.257450866142449</c:v>
                </c:pt>
                <c:pt idx="3177">
                  <c:v>-50.48125515368136</c:v>
                </c:pt>
                <c:pt idx="3178">
                  <c:v>-50.710295327095153</c:v>
                </c:pt>
                <c:pt idx="3179">
                  <c:v>-50.944837895974011</c:v>
                </c:pt>
                <c:pt idx="3180">
                  <c:v>-51.185170275877219</c:v>
                </c:pt>
                <c:pt idx="3181">
                  <c:v>-51.431603033530507</c:v>
                </c:pt>
                <c:pt idx="3182">
                  <c:v>-51.684472441768456</c:v>
                </c:pt>
                <c:pt idx="3183">
                  <c:v>-51.944143396950324</c:v>
                </c:pt>
                <c:pt idx="3184">
                  <c:v>-52.211012762374907</c:v>
                </c:pt>
                <c:pt idx="3185">
                  <c:v>-52.485513214576081</c:v>
                </c:pt>
                <c:pt idx="3186">
                  <c:v>-52.768117686105889</c:v>
                </c:pt>
                <c:pt idx="3187">
                  <c:v>-53.059344519357658</c:v>
                </c:pt>
                <c:pt idx="3188">
                  <c:v>-53.359763472521557</c:v>
                </c:pt>
                <c:pt idx="3189">
                  <c:v>-53.670002752539901</c:v>
                </c:pt>
                <c:pt idx="3190">
                  <c:v>-53.990757293283522</c:v>
                </c:pt>
                <c:pt idx="3191">
                  <c:v>-54.322798553261045</c:v>
                </c:pt>
                <c:pt idx="3192">
                  <c:v>-54.666986180364752</c:v>
                </c:pt>
                <c:pt idx="3193">
                  <c:v>-55.024281987566823</c:v>
                </c:pt>
                <c:pt idx="3194">
                  <c:v>-55.395766811710658</c:v>
                </c:pt>
                <c:pt idx="3195">
                  <c:v>-55.782660999933604</c:v>
                </c:pt>
                <c:pt idx="3196">
                  <c:v>-56.186349502730053</c:v>
                </c:pt>
                <c:pt idx="3197">
                  <c:v>-56.608412875446767</c:v>
                </c:pt>
                <c:pt idx="3198">
                  <c:v>-57.050665940525178</c:v>
                </c:pt>
                <c:pt idx="3199">
                  <c:v>-57.515206500773992</c:v>
                </c:pt>
                <c:pt idx="3200">
                  <c:v>-58.004477412033708</c:v>
                </c:pt>
                <c:pt idx="3201">
                  <c:v>-58.521346668173905</c:v>
                </c:pt>
                <c:pt idx="3202">
                  <c:v>-59.069212159171265</c:v>
                </c:pt>
                <c:pt idx="3203">
                  <c:v>-59.65214082642558</c:v>
                </c:pt>
                <c:pt idx="3204">
                  <c:v>-60.27505672701178</c:v>
                </c:pt>
                <c:pt idx="3205">
                  <c:v>-60.944000205033291</c:v>
                </c:pt>
                <c:pt idx="3206">
                  <c:v>-61.666493091414985</c:v>
                </c:pt>
                <c:pt idx="3207">
                  <c:v>-62.452066659926935</c:v>
                </c:pt>
                <c:pt idx="3208">
                  <c:v>-63.313047973671452</c:v>
                </c:pt>
                <c:pt idx="3209">
                  <c:v>-64.265773003330906</c:v>
                </c:pt>
                <c:pt idx="3210">
                  <c:v>-65.332538684265046</c:v>
                </c:pt>
                <c:pt idx="3211">
                  <c:v>-66.54490993466014</c:v>
                </c:pt>
                <c:pt idx="3212">
                  <c:v>-67.949694945461758</c:v>
                </c:pt>
                <c:pt idx="3213">
                  <c:v>-69.620678555621339</c:v>
                </c:pt>
                <c:pt idx="3214">
                  <c:v>-71.684399560423714</c:v>
                </c:pt>
                <c:pt idx="3215">
                  <c:v>-74.386699000833204</c:v>
                </c:pt>
                <c:pt idx="3216">
                  <c:v>-78.315093340500908</c:v>
                </c:pt>
                <c:pt idx="3217">
                  <c:v>-85.648074377390714</c:v>
                </c:pt>
                <c:pt idx="3218">
                  <c:v>-95.487914092673293</c:v>
                </c:pt>
                <c:pt idx="3219">
                  <c:v>-81.35048083782965</c:v>
                </c:pt>
                <c:pt idx="3220">
                  <c:v>-76.239644040317458</c:v>
                </c:pt>
                <c:pt idx="3221">
                  <c:v>-73.051853778990349</c:v>
                </c:pt>
                <c:pt idx="3222">
                  <c:v>-70.731381767799746</c:v>
                </c:pt>
                <c:pt idx="3223">
                  <c:v>-68.907077553469819</c:v>
                </c:pt>
                <c:pt idx="3224">
                  <c:v>-67.404529404656913</c:v>
                </c:pt>
                <c:pt idx="3225">
                  <c:v>-66.127684535453511</c:v>
                </c:pt>
                <c:pt idx="3226">
                  <c:v>-65.01796763886145</c:v>
                </c:pt>
                <c:pt idx="3227">
                  <c:v>-64.037009132272445</c:v>
                </c:pt>
                <c:pt idx="3228">
                  <c:v>-63.158302922465722</c:v>
                </c:pt>
                <c:pt idx="3229">
                  <c:v>-62.362769421192851</c:v>
                </c:pt>
                <c:pt idx="3230">
                  <c:v>-61.636216637902265</c:v>
                </c:pt>
                <c:pt idx="3231">
                  <c:v>-60.967801326013401</c:v>
                </c:pt>
                <c:pt idx="3232">
                  <c:v>-60.349051815665518</c:v>
                </c:pt>
                <c:pt idx="3233">
                  <c:v>-59.773223162914242</c:v>
                </c:pt>
                <c:pt idx="3234">
                  <c:v>-59.234857592233361</c:v>
                </c:pt>
                <c:pt idx="3235">
                  <c:v>-58.729476477180221</c:v>
                </c:pt>
                <c:pt idx="3236">
                  <c:v>-58.253359279363927</c:v>
                </c:pt>
                <c:pt idx="3237">
                  <c:v>-57.803381554100106</c:v>
                </c:pt>
                <c:pt idx="3238">
                  <c:v>-57.376894040789146</c:v>
                </c:pt>
                <c:pt idx="3239">
                  <c:v>-56.971630935535515</c:v>
                </c:pt>
                <c:pt idx="3240">
                  <c:v>-56.585639281831945</c:v>
                </c:pt>
                <c:pt idx="3241">
                  <c:v>-56.217223900902667</c:v>
                </c:pt>
                <c:pt idx="3242">
                  <c:v>-55.864903930202523</c:v>
                </c:pt>
                <c:pt idx="3243">
                  <c:v>-55.527378152196448</c:v>
                </c:pt>
                <c:pt idx="3244">
                  <c:v>-55.203497062671758</c:v>
                </c:pt>
                <c:pt idx="3245">
                  <c:v>-54.892240165153424</c:v>
                </c:pt>
                <c:pt idx="3246">
                  <c:v>-54.592697360251002</c:v>
                </c:pt>
                <c:pt idx="3247">
                  <c:v>-54.304053574480889</c:v>
                </c:pt>
                <c:pt idx="3248">
                  <c:v>-54.02557597460742</c:v>
                </c:pt>
                <c:pt idx="3249">
                  <c:v>-53.756603262567154</c:v>
                </c:pt>
                <c:pt idx="3250">
                  <c:v>-53.496536657465022</c:v>
                </c:pt>
                <c:pt idx="3251">
                  <c:v>-53.244832255320496</c:v>
                </c:pt>
                <c:pt idx="3252">
                  <c:v>-53.00099452144071</c:v>
                </c:pt>
                <c:pt idx="3253">
                  <c:v>-52.764570719733072</c:v>
                </c:pt>
                <c:pt idx="3254">
                  <c:v>-52.53514612159006</c:v>
                </c:pt>
                <c:pt idx="3255">
                  <c:v>-52.312339866997405</c:v>
                </c:pt>
                <c:pt idx="3256">
                  <c:v>-52.095801374132975</c:v>
                </c:pt>
                <c:pt idx="3257">
                  <c:v>-51.885207212483166</c:v>
                </c:pt>
                <c:pt idx="3258">
                  <c:v>-51.680258369469286</c:v>
                </c:pt>
                <c:pt idx="3259">
                  <c:v>-51.480677852616765</c:v>
                </c:pt>
                <c:pt idx="3260">
                  <c:v>-51.286208579019252</c:v>
                </c:pt>
                <c:pt idx="3261">
                  <c:v>-51.096611511752634</c:v>
                </c:pt>
                <c:pt idx="3262">
                  <c:v>-50.911664009366866</c:v>
                </c:pt>
                <c:pt idx="3263">
                  <c:v>-50.731158359857183</c:v>
                </c:pt>
                <c:pt idx="3264">
                  <c:v>-50.554900474924025</c:v>
                </c:pt>
                <c:pt idx="3265">
                  <c:v>-50.382708723935785</c:v>
                </c:pt>
                <c:pt idx="3266">
                  <c:v>-50.214412890032193</c:v>
                </c:pt>
                <c:pt idx="3267">
                  <c:v>-50.049853233332357</c:v>
                </c:pt>
                <c:pt idx="3268">
                  <c:v>-49.888879648323588</c:v>
                </c:pt>
                <c:pt idx="3269">
                  <c:v>-49.731350904293521</c:v>
                </c:pt>
                <c:pt idx="3270">
                  <c:v>-49.57713395917316</c:v>
                </c:pt>
                <c:pt idx="3271">
                  <c:v>-49.426103338438054</c:v>
                </c:pt>
                <c:pt idx="3272">
                  <c:v>-49.278140571804599</c:v>
                </c:pt>
                <c:pt idx="3273">
                  <c:v>-49.133133681382198</c:v>
                </c:pt>
                <c:pt idx="3274">
                  <c:v>-48.990976715745063</c:v>
                </c:pt>
                <c:pt idx="3275">
                  <c:v>-48.851569325066507</c:v>
                </c:pt>
                <c:pt idx="3276">
                  <c:v>-48.714816373046006</c:v>
                </c:pt>
                <c:pt idx="3277">
                  <c:v>-48.580627581874182</c:v>
                </c:pt>
                <c:pt idx="3278">
                  <c:v>-48.448917206913762</c:v>
                </c:pt>
                <c:pt idx="3279">
                  <c:v>-48.31960373816338</c:v>
                </c:pt>
                <c:pt idx="3280">
                  <c:v>-48.19260962589874</c:v>
                </c:pt>
                <c:pt idx="3281">
                  <c:v>-48.067861028180744</c:v>
                </c:pt>
                <c:pt idx="3282">
                  <c:v>-47.945287578172227</c:v>
                </c:pt>
                <c:pt idx="3283">
                  <c:v>-47.824822169424564</c:v>
                </c:pt>
                <c:pt idx="3284">
                  <c:v>-47.70640075749747</c:v>
                </c:pt>
                <c:pt idx="3285">
                  <c:v>-47.589962176440764</c:v>
                </c:pt>
                <c:pt idx="3286">
                  <c:v>-47.475447968822962</c:v>
                </c:pt>
                <c:pt idx="3287">
                  <c:v>-47.362802228123812</c:v>
                </c:pt>
                <c:pt idx="3288">
                  <c:v>-47.251971452427924</c:v>
                </c:pt>
                <c:pt idx="3289">
                  <c:v>-47.142904408458179</c:v>
                </c:pt>
                <c:pt idx="3290">
                  <c:v>-47.035552005088164</c:v>
                </c:pt>
                <c:pt idx="3291">
                  <c:v>-46.929867175546967</c:v>
                </c:pt>
                <c:pt idx="3292">
                  <c:v>-46.825804767614123</c:v>
                </c:pt>
                <c:pt idx="3293">
                  <c:v>-46.723321441159165</c:v>
                </c:pt>
                <c:pt idx="3294">
                  <c:v>-46.622375572445023</c:v>
                </c:pt>
                <c:pt idx="3295">
                  <c:v>-46.522927164667969</c:v>
                </c:pt>
                <c:pt idx="3296">
                  <c:v>-46.42493776425087</c:v>
                </c:pt>
                <c:pt idx="3297">
                  <c:v>-46.328370382452135</c:v>
                </c:pt>
                <c:pt idx="3298">
                  <c:v>-46.233189421889904</c:v>
                </c:pt>
                <c:pt idx="3299">
                  <c:v>-46.139360607617263</c:v>
                </c:pt>
                <c:pt idx="3300">
                  <c:v>-46.046850922413505</c:v>
                </c:pt>
                <c:pt idx="3301">
                  <c:v>-45.955628545984297</c:v>
                </c:pt>
                <c:pt idx="3302">
                  <c:v>-45.865662797795245</c:v>
                </c:pt>
                <c:pt idx="3303">
                  <c:v>-45.77692408327583</c:v>
                </c:pt>
                <c:pt idx="3304">
                  <c:v>-45.689383843162112</c:v>
                </c:pt>
                <c:pt idx="3305">
                  <c:v>-45.60301450575848</c:v>
                </c:pt>
                <c:pt idx="3306">
                  <c:v>-45.51778944192165</c:v>
                </c:pt>
                <c:pt idx="3307">
                  <c:v>-45.433682922578726</c:v>
                </c:pt>
                <c:pt idx="3308">
                  <c:v>-45.35067007861435</c:v>
                </c:pt>
                <c:pt idx="3309">
                  <c:v>-45.26872686296695</c:v>
                </c:pt>
                <c:pt idx="3310">
                  <c:v>-45.187830014791651</c:v>
                </c:pt>
                <c:pt idx="3311">
                  <c:v>-45.107957025554271</c:v>
                </c:pt>
                <c:pt idx="3312">
                  <c:v>-45.029086106935416</c:v>
                </c:pt>
                <c:pt idx="3313">
                  <c:v>-44.95119616042718</c:v>
                </c:pt>
                <c:pt idx="3314">
                  <c:v>-44.874266748517968</c:v>
                </c:pt>
                <c:pt idx="3315">
                  <c:v>-44.79827806736715</c:v>
                </c:pt>
                <c:pt idx="3316">
                  <c:v>-44.723210920876973</c:v>
                </c:pt>
                <c:pt idx="3317">
                  <c:v>-44.649046696078074</c:v>
                </c:pt>
                <c:pt idx="3318">
                  <c:v>-44.575767339748076</c:v>
                </c:pt>
                <c:pt idx="3319">
                  <c:v>-44.503355336191611</c:v>
                </c:pt>
                <c:pt idx="3320">
                  <c:v>-44.431793686111277</c:v>
                </c:pt>
                <c:pt idx="3321">
                  <c:v>-44.361065886508541</c:v>
                </c:pt>
                <c:pt idx="3322">
                  <c:v>-44.291155911551513</c:v>
                </c:pt>
                <c:pt idx="3323">
                  <c:v>-44.222048194357157</c:v>
                </c:pt>
                <c:pt idx="3324">
                  <c:v>-44.153727609634515</c:v>
                </c:pt>
                <c:pt idx="3325">
                  <c:v>-44.08617945714159</c:v>
                </c:pt>
                <c:pt idx="3326">
                  <c:v>-44.019389445909127</c:v>
                </c:pt>
                <c:pt idx="3327">
                  <c:v>-43.953343679190127</c:v>
                </c:pt>
                <c:pt idx="3328">
                  <c:v>-43.888028640095371</c:v>
                </c:pt>
                <c:pt idx="3329">
                  <c:v>-43.823431177877232</c:v>
                </c:pt>
                <c:pt idx="3330">
                  <c:v>-43.759538494827439</c:v>
                </c:pt>
                <c:pt idx="3331">
                  <c:v>-43.696338133755347</c:v>
                </c:pt>
                <c:pt idx="3332">
                  <c:v>-43.633817966018015</c:v>
                </c:pt>
                <c:pt idx="3333">
                  <c:v>-43.571966180070028</c:v>
                </c:pt>
                <c:pt idx="3334">
                  <c:v>-43.51077127050948</c:v>
                </c:pt>
                <c:pt idx="3335">
                  <c:v>-43.450222027592524</c:v>
                </c:pt>
                <c:pt idx="3336">
                  <c:v>-43.390307527192753</c:v>
                </c:pt>
                <c:pt idx="3337">
                  <c:v>-43.331017121184928</c:v>
                </c:pt>
                <c:pt idx="3338">
                  <c:v>-43.272340428228304</c:v>
                </c:pt>
                <c:pt idx="3339">
                  <c:v>-43.21426732493255</c:v>
                </c:pt>
                <c:pt idx="3340">
                  <c:v>-43.156787937386909</c:v>
                </c:pt>
                <c:pt idx="3341">
                  <c:v>-43.099892633033924</c:v>
                </c:pt>
                <c:pt idx="3342">
                  <c:v>-43.043572012871238</c:v>
                </c:pt>
                <c:pt idx="3343">
                  <c:v>-42.987816903966696</c:v>
                </c:pt>
                <c:pt idx="3344">
                  <c:v>-42.932618352270431</c:v>
                </c:pt>
                <c:pt idx="3345">
                  <c:v>-42.877967615711057</c:v>
                </c:pt>
                <c:pt idx="3346">
                  <c:v>-42.823856157561629</c:v>
                </c:pt>
                <c:pt idx="3347">
                  <c:v>-42.770275640063176</c:v>
                </c:pt>
                <c:pt idx="3348">
                  <c:v>-42.71721791829507</c:v>
                </c:pt>
                <c:pt idx="3349">
                  <c:v>-42.66467503427846</c:v>
                </c:pt>
                <c:pt idx="3350">
                  <c:v>-42.612639211303289</c:v>
                </c:pt>
                <c:pt idx="3351">
                  <c:v>-42.561102848471002</c:v>
                </c:pt>
                <c:pt idx="3352">
                  <c:v>-42.510058515439795</c:v>
                </c:pt>
                <c:pt idx="3353">
                  <c:v>-42.459498947364011</c:v>
                </c:pt>
                <c:pt idx="3354">
                  <c:v>-42.409417040022241</c:v>
                </c:pt>
                <c:pt idx="3355">
                  <c:v>-42.359805845121599</c:v>
                </c:pt>
                <c:pt idx="3356">
                  <c:v>-42.310658565773529</c:v>
                </c:pt>
                <c:pt idx="3357">
                  <c:v>-42.261968552131961</c:v>
                </c:pt>
                <c:pt idx="3358">
                  <c:v>-42.213729297188351</c:v>
                </c:pt>
                <c:pt idx="3359">
                  <c:v>-42.165934432714863</c:v>
                </c:pt>
                <c:pt idx="3360">
                  <c:v>-42.118577725352289</c:v>
                </c:pt>
                <c:pt idx="3361">
                  <c:v>-42.071653072833726</c:v>
                </c:pt>
                <c:pt idx="3362">
                  <c:v>-42.025154500339681</c:v>
                </c:pt>
                <c:pt idx="3363">
                  <c:v>-41.979076156980184</c:v>
                </c:pt>
                <c:pt idx="3364">
                  <c:v>-41.93341231239615</c:v>
                </c:pt>
                <c:pt idx="3365">
                  <c:v>-41.888157353477666</c:v>
                </c:pt>
                <c:pt idx="3366">
                  <c:v>-41.843305781192541</c:v>
                </c:pt>
                <c:pt idx="3367">
                  <c:v>-41.79885220752206</c:v>
                </c:pt>
                <c:pt idx="3368">
                  <c:v>-41.754791352498458</c:v>
                </c:pt>
                <c:pt idx="3369">
                  <c:v>-41.7111180413415</c:v>
                </c:pt>
                <c:pt idx="3370">
                  <c:v>-41.667827201688716</c:v>
                </c:pt>
                <c:pt idx="3371">
                  <c:v>-41.624913860916344</c:v>
                </c:pt>
                <c:pt idx="3372">
                  <c:v>-41.582373143547649</c:v>
                </c:pt>
                <c:pt idx="3373">
                  <c:v>-41.540200268745167</c:v>
                </c:pt>
                <c:pt idx="3374">
                  <c:v>-41.498390547882408</c:v>
                </c:pt>
                <c:pt idx="3375">
                  <c:v>-41.456939382194975</c:v>
                </c:pt>
                <c:pt idx="3376">
                  <c:v>-41.415842260503709</c:v>
                </c:pt>
                <c:pt idx="3377">
                  <c:v>-41.375094757011794</c:v>
                </c:pt>
                <c:pt idx="3378">
                  <c:v>-41.334692529168954</c:v>
                </c:pt>
                <c:pt idx="3379">
                  <c:v>-41.294631315603922</c:v>
                </c:pt>
                <c:pt idx="3380">
                  <c:v>-41.2549069341189</c:v>
                </c:pt>
                <c:pt idx="3381">
                  <c:v>-41.215515279746953</c:v>
                </c:pt>
                <c:pt idx="3382">
                  <c:v>-41.176452322868528</c:v>
                </c:pt>
                <c:pt idx="3383">
                  <c:v>-41.137714107384646</c:v>
                </c:pt>
                <c:pt idx="3384">
                  <c:v>-41.099296748945626</c:v>
                </c:pt>
                <c:pt idx="3385">
                  <c:v>-41.061196433232929</c:v>
                </c:pt>
                <c:pt idx="3386">
                  <c:v>-41.023409414291635</c:v>
                </c:pt>
                <c:pt idx="3387">
                  <c:v>-40.985932012913473</c:v>
                </c:pt>
                <c:pt idx="3388">
                  <c:v>-40.94876061506605</c:v>
                </c:pt>
                <c:pt idx="3389">
                  <c:v>-40.911891670369286</c:v>
                </c:pt>
                <c:pt idx="3390">
                  <c:v>-40.875321690615706</c:v>
                </c:pt>
                <c:pt idx="3391">
                  <c:v>-40.839047248333237</c:v>
                </c:pt>
                <c:pt idx="3392">
                  <c:v>-40.803064975390186</c:v>
                </c:pt>
                <c:pt idx="3393">
                  <c:v>-40.767371561639123</c:v>
                </c:pt>
                <c:pt idx="3394">
                  <c:v>-40.73196375360056</c:v>
                </c:pt>
                <c:pt idx="3395">
                  <c:v>-40.696838353182358</c:v>
                </c:pt>
                <c:pt idx="3396">
                  <c:v>-40.661992216436389</c:v>
                </c:pt>
                <c:pt idx="3397">
                  <c:v>-40.627422252350279</c:v>
                </c:pt>
                <c:pt idx="3398">
                  <c:v>-40.593125421670379</c:v>
                </c:pt>
                <c:pt idx="3399">
                  <c:v>-40.559098735760479</c:v>
                </c:pt>
                <c:pt idx="3400">
                  <c:v>-40.525339255489726</c:v>
                </c:pt>
                <c:pt idx="3401">
                  <c:v>-40.491844090151744</c:v>
                </c:pt>
                <c:pt idx="3402">
                  <c:v>-40.458610396413228</c:v>
                </c:pt>
                <c:pt idx="3403">
                  <c:v>-40.425635377290675</c:v>
                </c:pt>
                <c:pt idx="3404">
                  <c:v>-40.392916281154612</c:v>
                </c:pt>
                <c:pt idx="3405">
                  <c:v>-40.360450400761096</c:v>
                </c:pt>
                <c:pt idx="3406">
                  <c:v>-40.328235072308509</c:v>
                </c:pt>
                <c:pt idx="3407">
                  <c:v>-40.296267674518937</c:v>
                </c:pt>
                <c:pt idx="3408">
                  <c:v>-40.264545627745022</c:v>
                </c:pt>
                <c:pt idx="3409">
                  <c:v>-40.233066393099115</c:v>
                </c:pt>
                <c:pt idx="3410">
                  <c:v>-40.201827471604574</c:v>
                </c:pt>
                <c:pt idx="3411">
                  <c:v>-40.170826403371848</c:v>
                </c:pt>
                <c:pt idx="3412">
                  <c:v>-40.140060766792558</c:v>
                </c:pt>
                <c:pt idx="3413">
                  <c:v>-40.109528177755287</c:v>
                </c:pt>
                <c:pt idx="3414">
                  <c:v>-40.079226288883604</c:v>
                </c:pt>
                <c:pt idx="3415">
                  <c:v>-40.049152788789627</c:v>
                </c:pt>
                <c:pt idx="3416">
                  <c:v>-40.019305401349499</c:v>
                </c:pt>
                <c:pt idx="3417">
                  <c:v>-39.989681884995953</c:v>
                </c:pt>
                <c:pt idx="3418">
                  <c:v>-39.960280032028372</c:v>
                </c:pt>
                <c:pt idx="3419">
                  <c:v>-39.931097667940712</c:v>
                </c:pt>
                <c:pt idx="3420">
                  <c:v>-39.902132650765104</c:v>
                </c:pt>
                <c:pt idx="3421">
                  <c:v>-39.873382870432806</c:v>
                </c:pt>
                <c:pt idx="3422">
                  <c:v>-39.844846248150183</c:v>
                </c:pt>
                <c:pt idx="3423">
                  <c:v>-39.81652073578973</c:v>
                </c:pt>
                <c:pt idx="3424">
                  <c:v>-39.788404315296333</c:v>
                </c:pt>
                <c:pt idx="3425">
                  <c:v>-39.760494998107461</c:v>
                </c:pt>
                <c:pt idx="3426">
                  <c:v>-39.732790824588356</c:v>
                </c:pt>
                <c:pt idx="3427">
                  <c:v>-39.705289863478804</c:v>
                </c:pt>
                <c:pt idx="3428">
                  <c:v>-39.677990211355485</c:v>
                </c:pt>
                <c:pt idx="3429">
                  <c:v>-39.650889992104879</c:v>
                </c:pt>
                <c:pt idx="3430">
                  <c:v>-39.623987356409621</c:v>
                </c:pt>
                <c:pt idx="3431">
                  <c:v>-39.597280481248177</c:v>
                </c:pt>
                <c:pt idx="3432">
                  <c:v>-39.570767569402896</c:v>
                </c:pt>
                <c:pt idx="3433">
                  <c:v>-39.544446848983654</c:v>
                </c:pt>
                <c:pt idx="3434">
                  <c:v>-39.518316572958533</c:v>
                </c:pt>
                <c:pt idx="3435">
                  <c:v>-39.492375018698624</c:v>
                </c:pt>
                <c:pt idx="3436">
                  <c:v>-39.466620487531337</c:v>
                </c:pt>
                <c:pt idx="3437">
                  <c:v>-39.441051304304423</c:v>
                </c:pt>
                <c:pt idx="3438">
                  <c:v>-39.415665816960299</c:v>
                </c:pt>
                <c:pt idx="3439">
                  <c:v>-39.390462396119233</c:v>
                </c:pt>
                <c:pt idx="3440">
                  <c:v>-39.365439434672155</c:v>
                </c:pt>
                <c:pt idx="3441">
                  <c:v>-39.340595347384337</c:v>
                </c:pt>
                <c:pt idx="3442">
                  <c:v>-39.315928570504596</c:v>
                </c:pt>
                <c:pt idx="3443">
                  <c:v>-39.291437561385614</c:v>
                </c:pt>
                <c:pt idx="3444">
                  <c:v>-39.267120798112828</c:v>
                </c:pt>
                <c:pt idx="3445">
                  <c:v>-39.242976779139454</c:v>
                </c:pt>
                <c:pt idx="3446">
                  <c:v>-39.219004022931991</c:v>
                </c:pt>
                <c:pt idx="3447">
                  <c:v>-39.195201067621525</c:v>
                </c:pt>
                <c:pt idx="3448">
                  <c:v>-39.171566470663478</c:v>
                </c:pt>
                <c:pt idx="3449">
                  <c:v>-39.148098808504841</c:v>
                </c:pt>
                <c:pt idx="3450">
                  <c:v>-39.124796676258576</c:v>
                </c:pt>
                <c:pt idx="3451">
                  <c:v>-39.101658687384521</c:v>
                </c:pt>
                <c:pt idx="3452">
                  <c:v>-39.078683473376813</c:v>
                </c:pt>
                <c:pt idx="3453">
                  <c:v>-39.055869683460045</c:v>
                </c:pt>
                <c:pt idx="3454">
                  <c:v>-39.033215984289122</c:v>
                </c:pt>
                <c:pt idx="3455">
                  <c:v>-39.010721059656973</c:v>
                </c:pt>
                <c:pt idx="3456">
                  <c:v>-38.988383610209056</c:v>
                </c:pt>
                <c:pt idx="3457">
                  <c:v>-38.966202353161016</c:v>
                </c:pt>
                <c:pt idx="3458">
                  <c:v>-38.944176022026433</c:v>
                </c:pt>
                <c:pt idx="3459">
                  <c:v>-38.922303366346398</c:v>
                </c:pt>
                <c:pt idx="3460">
                  <c:v>-38.9005831514269</c:v>
                </c:pt>
                <c:pt idx="3461">
                  <c:v>-38.879014158080892</c:v>
                </c:pt>
                <c:pt idx="3462">
                  <c:v>-38.857595182374759</c:v>
                </c:pt>
                <c:pt idx="3463">
                  <c:v>-38.836325035383204</c:v>
                </c:pt>
                <c:pt idx="3464">
                  <c:v>-38.815202542943823</c:v>
                </c:pt>
                <c:pt idx="3465">
                  <c:v>-38.794226545422241</c:v>
                </c:pt>
                <c:pt idx="3466">
                  <c:v>-38.773395897477926</c:v>
                </c:pt>
                <c:pt idx="3467">
                  <c:v>-38.752709467837121</c:v>
                </c:pt>
                <c:pt idx="3468">
                  <c:v>-38.732166139068134</c:v>
                </c:pt>
                <c:pt idx="3469">
                  <c:v>-38.711764807363636</c:v>
                </c:pt>
                <c:pt idx="3470">
                  <c:v>-38.691504382325654</c:v>
                </c:pt>
                <c:pt idx="3471">
                  <c:v>-38.671383786754809</c:v>
                </c:pt>
                <c:pt idx="3472">
                  <c:v>-38.651401956444367</c:v>
                </c:pt>
                <c:pt idx="3473">
                  <c:v>-38.631557839977773</c:v>
                </c:pt>
                <c:pt idx="3474">
                  <c:v>-38.611850398531203</c:v>
                </c:pt>
                <c:pt idx="3475">
                  <c:v>-38.592278605677862</c:v>
                </c:pt>
                <c:pt idx="3476">
                  <c:v>-38.572841447198734</c:v>
                </c:pt>
                <c:pt idx="3477">
                  <c:v>-38.553537920894357</c:v>
                </c:pt>
                <c:pt idx="3478">
                  <c:v>-38.534367036402621</c:v>
                </c:pt>
                <c:pt idx="3479">
                  <c:v>-38.515327815018416</c:v>
                </c:pt>
                <c:pt idx="3480">
                  <c:v>-38.496419289516837</c:v>
                </c:pt>
                <c:pt idx="3481">
                  <c:v>-38.477640503981419</c:v>
                </c:pt>
                <c:pt idx="3482">
                  <c:v>-38.458990513632855</c:v>
                </c:pt>
                <c:pt idx="3483">
                  <c:v>-38.440468384663355</c:v>
                </c:pt>
                <c:pt idx="3484">
                  <c:v>-38.422073194073391</c:v>
                </c:pt>
                <c:pt idx="3485">
                  <c:v>-38.403804029510638</c:v>
                </c:pt>
                <c:pt idx="3486">
                  <c:v>-38.38565998911298</c:v>
                </c:pt>
                <c:pt idx="3487">
                  <c:v>-38.367640181354282</c:v>
                </c:pt>
                <c:pt idx="3488">
                  <c:v>-38.349743724892591</c:v>
                </c:pt>
                <c:pt idx="3489">
                  <c:v>-38.331969748421301</c:v>
                </c:pt>
                <c:pt idx="3490">
                  <c:v>-38.314317390523598</c:v>
                </c:pt>
                <c:pt idx="3491">
                  <c:v>-38.296785799528365</c:v>
                </c:pt>
                <c:pt idx="3492">
                  <c:v>-38.279374133369856</c:v>
                </c:pt>
                <c:pt idx="3493">
                  <c:v>-38.262081559449655</c:v>
                </c:pt>
                <c:pt idx="3494">
                  <c:v>-38.244907254500767</c:v>
                </c:pt>
                <c:pt idx="3495">
                  <c:v>-38.227850404454614</c:v>
                </c:pt>
                <c:pt idx="3496">
                  <c:v>-38.210910204309812</c:v>
                </c:pt>
                <c:pt idx="3497">
                  <c:v>-38.194085858004421</c:v>
                </c:pt>
                <c:pt idx="3498">
                  <c:v>-38.177376578288573</c:v>
                </c:pt>
                <c:pt idx="3499">
                  <c:v>-38.160781586602432</c:v>
                </c:pt>
                <c:pt idx="3500">
                  <c:v>-38.144300112952109</c:v>
                </c:pt>
                <c:pt idx="3501">
                  <c:v>-38.127931395792068</c:v>
                </c:pt>
                <c:pt idx="3502">
                  <c:v>-38.111674681906663</c:v>
                </c:pt>
                <c:pt idx="3503">
                  <c:v>-38.095529226294978</c:v>
                </c:pt>
                <c:pt idx="3504">
                  <c:v>-38.079494292057248</c:v>
                </c:pt>
                <c:pt idx="3505">
                  <c:v>-38.063569150284088</c:v>
                </c:pt>
                <c:pt idx="3506">
                  <c:v>-38.047753079945863</c:v>
                </c:pt>
                <c:pt idx="3507">
                  <c:v>-38.032045367786196</c:v>
                </c:pt>
                <c:pt idx="3508">
                  <c:v>-38.016445308215935</c:v>
                </c:pt>
                <c:pt idx="3509">
                  <c:v>-38.000952203208918</c:v>
                </c:pt>
                <c:pt idx="3510">
                  <c:v>-37.985565362200248</c:v>
                </c:pt>
                <c:pt idx="3511">
                  <c:v>-37.970284101985612</c:v>
                </c:pt>
                <c:pt idx="3512">
                  <c:v>-37.955107746622751</c:v>
                </c:pt>
                <c:pt idx="3513">
                  <c:v>-37.94003562733473</c:v>
                </c:pt>
                <c:pt idx="3514">
                  <c:v>-37.925067082413477</c:v>
                </c:pt>
                <c:pt idx="3515">
                  <c:v>-37.910201457128082</c:v>
                </c:pt>
                <c:pt idx="3516">
                  <c:v>-37.895438103630809</c:v>
                </c:pt>
                <c:pt idx="3517">
                  <c:v>-37.880776380866791</c:v>
                </c:pt>
                <c:pt idx="3518">
                  <c:v>-37.866215654485359</c:v>
                </c:pt>
                <c:pt idx="3519">
                  <c:v>-37.851755296752636</c:v>
                </c:pt>
                <c:pt idx="3520">
                  <c:v>-37.837394686464044</c:v>
                </c:pt>
                <c:pt idx="3521">
                  <c:v>-37.823133208861769</c:v>
                </c:pt>
                <c:pt idx="3522">
                  <c:v>-37.80897025554868</c:v>
                </c:pt>
                <c:pt idx="3523">
                  <c:v>-37.794905224408296</c:v>
                </c:pt>
                <c:pt idx="3524">
                  <c:v>-37.780937519523789</c:v>
                </c:pt>
                <c:pt idx="3525">
                  <c:v>-37.767066551098175</c:v>
                </c:pt>
                <c:pt idx="3526">
                  <c:v>-37.753291735376273</c:v>
                </c:pt>
                <c:pt idx="3527">
                  <c:v>-37.739612494568419</c:v>
                </c:pt>
                <c:pt idx="3528">
                  <c:v>-37.72602825677437</c:v>
                </c:pt>
                <c:pt idx="3529">
                  <c:v>-37.712538455909581</c:v>
                </c:pt>
                <c:pt idx="3530">
                  <c:v>-37.699142531631068</c:v>
                </c:pt>
                <c:pt idx="3531">
                  <c:v>-37.685839929266699</c:v>
                </c:pt>
                <c:pt idx="3532">
                  <c:v>-37.672630099743913</c:v>
                </c:pt>
                <c:pt idx="3533">
                  <c:v>-37.659512499518698</c:v>
                </c:pt>
                <c:pt idx="3534">
                  <c:v>-37.646486590509582</c:v>
                </c:pt>
                <c:pt idx="3535">
                  <c:v>-37.633551840027508</c:v>
                </c:pt>
                <c:pt idx="3536">
                  <c:v>-37.620707720711493</c:v>
                </c:pt>
                <c:pt idx="3537">
                  <c:v>-37.6079537104617</c:v>
                </c:pt>
                <c:pt idx="3538">
                  <c:v>-37.595289292375682</c:v>
                </c:pt>
                <c:pt idx="3539">
                  <c:v>-37.582713954685516</c:v>
                </c:pt>
                <c:pt idx="3540">
                  <c:v>-37.570227190694204</c:v>
                </c:pt>
                <c:pt idx="3541">
                  <c:v>-37.55782849871531</c:v>
                </c:pt>
                <c:pt idx="3542">
                  <c:v>-37.54551738201225</c:v>
                </c:pt>
                <c:pt idx="3543">
                  <c:v>-37.53329334873775</c:v>
                </c:pt>
                <c:pt idx="3544">
                  <c:v>-37.521155911877187</c:v>
                </c:pt>
                <c:pt idx="3545">
                  <c:v>-37.509104589188958</c:v>
                </c:pt>
                <c:pt idx="3546">
                  <c:v>-37.497138903148709</c:v>
                </c:pt>
                <c:pt idx="3547">
                  <c:v>-37.485258380892844</c:v>
                </c:pt>
                <c:pt idx="3548">
                  <c:v>-37.473462554163589</c:v>
                </c:pt>
                <c:pt idx="3549">
                  <c:v>-37.461750959255042</c:v>
                </c:pt>
                <c:pt idx="3550">
                  <c:v>-37.450123136959014</c:v>
                </c:pt>
                <c:pt idx="3551">
                  <c:v>-37.438578632512481</c:v>
                </c:pt>
                <c:pt idx="3552">
                  <c:v>-37.427116995546385</c:v>
                </c:pt>
                <c:pt idx="3553">
                  <c:v>-37.415737780033744</c:v>
                </c:pt>
                <c:pt idx="3554">
                  <c:v>-37.404440544239378</c:v>
                </c:pt>
                <c:pt idx="3555">
                  <c:v>-37.393224850671011</c:v>
                </c:pt>
                <c:pt idx="3556">
                  <c:v>-37.382090266029394</c:v>
                </c:pt>
                <c:pt idx="3557">
                  <c:v>-37.371036361161039</c:v>
                </c:pt>
                <c:pt idx="3558">
                  <c:v>-37.36006271101018</c:v>
                </c:pt>
                <c:pt idx="3559">
                  <c:v>-37.349168894572067</c:v>
                </c:pt>
                <c:pt idx="3560">
                  <c:v>-37.338354494847842</c:v>
                </c:pt>
                <c:pt idx="3561">
                  <c:v>-37.327619098797634</c:v>
                </c:pt>
                <c:pt idx="3562">
                  <c:v>-37.316962297296882</c:v>
                </c:pt>
                <c:pt idx="3563">
                  <c:v>-37.306383685092193</c:v>
                </c:pt>
                <c:pt idx="3564">
                  <c:v>-37.295882860757402</c:v>
                </c:pt>
                <c:pt idx="3565">
                  <c:v>-37.285459426651641</c:v>
                </c:pt>
                <c:pt idx="3566">
                  <c:v>-37.275112988875804</c:v>
                </c:pt>
                <c:pt idx="3567">
                  <c:v>-37.264843157232171</c:v>
                </c:pt>
                <c:pt idx="3568">
                  <c:v>-37.254649545183227</c:v>
                </c:pt>
                <c:pt idx="3569">
                  <c:v>-37.244531769810479</c:v>
                </c:pt>
                <c:pt idx="3570">
                  <c:v>-37.234489451775801</c:v>
                </c:pt>
                <c:pt idx="3571">
                  <c:v>-37.22452221528097</c:v>
                </c:pt>
                <c:pt idx="3572">
                  <c:v>-37.214629688029639</c:v>
                </c:pt>
                <c:pt idx="3573">
                  <c:v>-37.204811501189539</c:v>
                </c:pt>
                <c:pt idx="3574">
                  <c:v>-37.19506728935405</c:v>
                </c:pt>
                <c:pt idx="3575">
                  <c:v>-37.18539669050503</c:v>
                </c:pt>
                <c:pt idx="3576">
                  <c:v>-37.175799345977374</c:v>
                </c:pt>
                <c:pt idx="3577">
                  <c:v>-37.166274900421953</c:v>
                </c:pt>
                <c:pt idx="3578">
                  <c:v>-37.15682300177005</c:v>
                </c:pt>
                <c:pt idx="3579">
                  <c:v>-37.147443301199047</c:v>
                </c:pt>
                <c:pt idx="3580">
                  <c:v>-37.138135453096957</c:v>
                </c:pt>
                <c:pt idx="3581">
                  <c:v>-37.128899115029</c:v>
                </c:pt>
                <c:pt idx="3582">
                  <c:v>-37.119733947703331</c:v>
                </c:pt>
                <c:pt idx="3583">
                  <c:v>-37.110639614938556</c:v>
                </c:pt>
                <c:pt idx="3584">
                  <c:v>-37.101615783630621</c:v>
                </c:pt>
                <c:pt idx="3585">
                  <c:v>-37.09266212372053</c:v>
                </c:pt>
                <c:pt idx="3586">
                  <c:v>-37.083778308162422</c:v>
                </c:pt>
                <c:pt idx="3587">
                  <c:v>-37.074964012892742</c:v>
                </c:pt>
                <c:pt idx="3588">
                  <c:v>-37.06621891679842</c:v>
                </c:pt>
                <c:pt idx="3589">
                  <c:v>-37.057542701687161</c:v>
                </c:pt>
                <c:pt idx="3590">
                  <c:v>-37.048935052256439</c:v>
                </c:pt>
                <c:pt idx="3591">
                  <c:v>-37.040395656064355</c:v>
                </c:pt>
                <c:pt idx="3592">
                  <c:v>-37.031924203500459</c:v>
                </c:pt>
                <c:pt idx="3593">
                  <c:v>-37.023520387756172</c:v>
                </c:pt>
                <c:pt idx="3594">
                  <c:v>-37.015183904796707</c:v>
                </c:pt>
                <c:pt idx="3595">
                  <c:v>-37.006914453332591</c:v>
                </c:pt>
                <c:pt idx="3596">
                  <c:v>-36.998711734792018</c:v>
                </c:pt>
                <c:pt idx="3597">
                  <c:v>-36.990575453293424</c:v>
                </c:pt>
                <c:pt idx="3598">
                  <c:v>-36.982505315618816</c:v>
                </c:pt>
                <c:pt idx="3599">
                  <c:v>-36.974501031185973</c:v>
                </c:pt>
                <c:pt idx="3600">
                  <c:v>-36.966562312022695</c:v>
                </c:pt>
                <c:pt idx="3601">
                  <c:v>-36.958688872741405</c:v>
                </c:pt>
                <c:pt idx="3602">
                  <c:v>-36.950880430512534</c:v>
                </c:pt>
                <c:pt idx="3603">
                  <c:v>-36.943136705039549</c:v>
                </c:pt>
                <c:pt idx="3604">
                  <c:v>-36.935457418533943</c:v>
                </c:pt>
                <c:pt idx="3605">
                  <c:v>-36.927842295690354</c:v>
                </c:pt>
                <c:pt idx="3606">
                  <c:v>-36.92029106366229</c:v>
                </c:pt>
                <c:pt idx="3607">
                  <c:v>-36.912803452038638</c:v>
                </c:pt>
                <c:pt idx="3608">
                  <c:v>-36.905379192818884</c:v>
                </c:pt>
                <c:pt idx="3609">
                  <c:v>-36.898018020390623</c:v>
                </c:pt>
                <c:pt idx="3610">
                  <c:v>-36.890719671505423</c:v>
                </c:pt>
                <c:pt idx="3611">
                  <c:v>-36.883483885256808</c:v>
                </c:pt>
                <c:pt idx="3612">
                  <c:v>-36.876310403057751</c:v>
                </c:pt>
                <c:pt idx="3613">
                  <c:v>-36.869198968617397</c:v>
                </c:pt>
                <c:pt idx="3614">
                  <c:v>-36.862149327920633</c:v>
                </c:pt>
                <c:pt idx="3615">
                  <c:v>-36.855161229204825</c:v>
                </c:pt>
                <c:pt idx="3616">
                  <c:v>-36.848234422939427</c:v>
                </c:pt>
                <c:pt idx="3617">
                  <c:v>-36.841368661804395</c:v>
                </c:pt>
                <c:pt idx="3618">
                  <c:v>-36.834563700669221</c:v>
                </c:pt>
                <c:pt idx="3619">
                  <c:v>-36.827819296572606</c:v>
                </c:pt>
                <c:pt idx="3620">
                  <c:v>-36.821135208702046</c:v>
                </c:pt>
                <c:pt idx="3621">
                  <c:v>-36.814511198373346</c:v>
                </c:pt>
                <c:pt idx="3622">
                  <c:v>-36.807947029011046</c:v>
                </c:pt>
                <c:pt idx="3623">
                  <c:v>-36.80144246612879</c:v>
                </c:pt>
                <c:pt idx="3624">
                  <c:v>-36.794997277310102</c:v>
                </c:pt>
                <c:pt idx="3625">
                  <c:v>-36.788611232188742</c:v>
                </c:pt>
                <c:pt idx="3626">
                  <c:v>-36.782284102429898</c:v>
                </c:pt>
                <c:pt idx="3627">
                  <c:v>-36.776015661712414</c:v>
                </c:pt>
                <c:pt idx="3628">
                  <c:v>-36.769805685709223</c:v>
                </c:pt>
                <c:pt idx="3629">
                  <c:v>-36.763653952069518</c:v>
                </c:pt>
                <c:pt idx="3630">
                  <c:v>-36.757560240400657</c:v>
                </c:pt>
                <c:pt idx="3631">
                  <c:v>-36.751524332250952</c:v>
                </c:pt>
                <c:pt idx="3632">
                  <c:v>-36.745546011091598</c:v>
                </c:pt>
                <c:pt idx="3633">
                  <c:v>-36.73962506229914</c:v>
                </c:pt>
                <c:pt idx="3634">
                  <c:v>-36.73376127313864</c:v>
                </c:pt>
                <c:pt idx="3635">
                  <c:v>-36.727954432747431</c:v>
                </c:pt>
                <c:pt idx="3636">
                  <c:v>-36.722204332116192</c:v>
                </c:pt>
                <c:pt idx="3637">
                  <c:v>-36.716510764075664</c:v>
                </c:pt>
                <c:pt idx="3638">
                  <c:v>-36.710873523277542</c:v>
                </c:pt>
                <c:pt idx="3639">
                  <c:v>-36.705292406179282</c:v>
                </c:pt>
                <c:pt idx="3640">
                  <c:v>-36.699767211029048</c:v>
                </c:pt>
                <c:pt idx="3641">
                  <c:v>-36.694297737848302</c:v>
                </c:pt>
                <c:pt idx="3642">
                  <c:v>-36.688883788418089</c:v>
                </c:pt>
                <c:pt idx="3643">
                  <c:v>-36.683525166261759</c:v>
                </c:pt>
                <c:pt idx="3644">
                  <c:v>-36.678221676631239</c:v>
                </c:pt>
                <c:pt idx="3645">
                  <c:v>-36.672973126491215</c:v>
                </c:pt>
                <c:pt idx="3646">
                  <c:v>-36.667779324504991</c:v>
                </c:pt>
                <c:pt idx="3647">
                  <c:v>-36.662640081019312</c:v>
                </c:pt>
                <c:pt idx="3648">
                  <c:v>-36.657555208049928</c:v>
                </c:pt>
                <c:pt idx="3649">
                  <c:v>-36.652524519266791</c:v>
                </c:pt>
                <c:pt idx="3650">
                  <c:v>-36.647547829981313</c:v>
                </c:pt>
                <c:pt idx="3651">
                  <c:v>-36.642624957131069</c:v>
                </c:pt>
                <c:pt idx="3652">
                  <c:v>-36.637755719266799</c:v>
                </c:pt>
                <c:pt idx="3653">
                  <c:v>-36.632939936537447</c:v>
                </c:pt>
                <c:pt idx="3654">
                  <c:v>-36.628177430678676</c:v>
                </c:pt>
                <c:pt idx="3655">
                  <c:v>-36.623468024997734</c:v>
                </c:pt>
                <c:pt idx="3656">
                  <c:v>-36.618811544361279</c:v>
                </c:pt>
                <c:pt idx="3657">
                  <c:v>-36.614207815181913</c:v>
                </c:pt>
                <c:pt idx="3658">
                  <c:v>-36.609656665405296</c:v>
                </c:pt>
                <c:pt idx="3659">
                  <c:v>-36.605157924497561</c:v>
                </c:pt>
                <c:pt idx="3660">
                  <c:v>-36.600711423432656</c:v>
                </c:pt>
                <c:pt idx="3661">
                  <c:v>-36.59631699467986</c:v>
                </c:pt>
                <c:pt idx="3662">
                  <c:v>-36.591974472191531</c:v>
                </c:pt>
                <c:pt idx="3663">
                  <c:v>-36.587683691391263</c:v>
                </c:pt>
                <c:pt idx="3664">
                  <c:v>-36.583444489160435</c:v>
                </c:pt>
                <c:pt idx="3665">
                  <c:v>-36.579256703828463</c:v>
                </c:pt>
                <c:pt idx="3666">
                  <c:v>-36.575120175159562</c:v>
                </c:pt>
                <c:pt idx="3667">
                  <c:v>-36.571034744341389</c:v>
                </c:pt>
                <c:pt idx="3668">
                  <c:v>-36.567000253973987</c:v>
                </c:pt>
                <c:pt idx="3669">
                  <c:v>-36.563016548057711</c:v>
                </c:pt>
                <c:pt idx="3670">
                  <c:v>-36.559083471982198</c:v>
                </c:pt>
                <c:pt idx="3671">
                  <c:v>-36.555200872516394</c:v>
                </c:pt>
                <c:pt idx="3672">
                  <c:v>-36.551368597795545</c:v>
                </c:pt>
                <c:pt idx="3673">
                  <c:v>-36.547586497311841</c:v>
                </c:pt>
                <c:pt idx="3674">
                  <c:v>-36.54385442190322</c:v>
                </c:pt>
                <c:pt idx="3675">
                  <c:v>-36.540172223742587</c:v>
                </c:pt>
                <c:pt idx="3676">
                  <c:v>-36.536539756327578</c:v>
                </c:pt>
                <c:pt idx="3677">
                  <c:v>-36.532956874470067</c:v>
                </c:pt>
                <c:pt idx="3678">
                  <c:v>-36.529423434285562</c:v>
                </c:pt>
                <c:pt idx="3679">
                  <c:v>-36.525939293183853</c:v>
                </c:pt>
                <c:pt idx="3680">
                  <c:v>-36.522504309857815</c:v>
                </c:pt>
                <c:pt idx="3681">
                  <c:v>-36.519118344274723</c:v>
                </c:pt>
                <c:pt idx="3682">
                  <c:v>-36.515781257665267</c:v>
                </c:pt>
                <c:pt idx="3683">
                  <c:v>-36.512492912514908</c:v>
                </c:pt>
                <c:pt idx="3684">
                  <c:v>-36.50925317255308</c:v>
                </c:pt>
                <c:pt idx="3685">
                  <c:v>-36.506061902744719</c:v>
                </c:pt>
                <c:pt idx="3686">
                  <c:v>-36.502918969280572</c:v>
                </c:pt>
                <c:pt idx="3687">
                  <c:v>-36.499824239567296</c:v>
                </c:pt>
                <c:pt idx="3688">
                  <c:v>-36.496777582218989</c:v>
                </c:pt>
                <c:pt idx="3689">
                  <c:v>-36.493778867048078</c:v>
                </c:pt>
                <c:pt idx="3690">
                  <c:v>-36.490827965055217</c:v>
                </c:pt>
                <c:pt idx="3691">
                  <c:v>-36.487924748422216</c:v>
                </c:pt>
                <c:pt idx="3692">
                  <c:v>-36.485069090501597</c:v>
                </c:pt>
                <c:pt idx="3693">
                  <c:v>-36.482260865808847</c:v>
                </c:pt>
                <c:pt idx="3694">
                  <c:v>-36.479499950012773</c:v>
                </c:pt>
                <c:pt idx="3695">
                  <c:v>-36.476786219928442</c:v>
                </c:pt>
                <c:pt idx="3696">
                  <c:v>-36.474119553507734</c:v>
                </c:pt>
                <c:pt idx="3697">
                  <c:v>-36.471499829830854</c:v>
                </c:pt>
                <c:pt idx="3698">
                  <c:v>-36.46892692909892</c:v>
                </c:pt>
                <c:pt idx="3699">
                  <c:v>-36.466400732624614</c:v>
                </c:pt>
                <c:pt idx="3700">
                  <c:v>-36.463921122825461</c:v>
                </c:pt>
                <c:pt idx="3701">
                  <c:v>-36.461487983214759</c:v>
                </c:pt>
                <c:pt idx="3702">
                  <c:v>-36.459101198393974</c:v>
                </c:pt>
                <c:pt idx="3703">
                  <c:v>-36.456760654045482</c:v>
                </c:pt>
                <c:pt idx="3704">
                  <c:v>-36.454466236923359</c:v>
                </c:pt>
                <c:pt idx="3705">
                  <c:v>-36.452217834847644</c:v>
                </c:pt>
                <c:pt idx="3706">
                  <c:v>-36.450015336695401</c:v>
                </c:pt>
                <c:pt idx="3707">
                  <c:v>-36.447858632393505</c:v>
                </c:pt>
                <c:pt idx="3708">
                  <c:v>-36.445747612911347</c:v>
                </c:pt>
                <c:pt idx="3709">
                  <c:v>-36.443682170253389</c:v>
                </c:pt>
                <c:pt idx="3710">
                  <c:v>-36.44166219745189</c:v>
                </c:pt>
                <c:pt idx="3711">
                  <c:v>-36.439687588560204</c:v>
                </c:pt>
                <c:pt idx="3712">
                  <c:v>-36.437758238644598</c:v>
                </c:pt>
                <c:pt idx="3713">
                  <c:v>-36.435874043778071</c:v>
                </c:pt>
                <c:pt idx="3714">
                  <c:v>-36.4340349010333</c:v>
                </c:pt>
                <c:pt idx="3715">
                  <c:v>-36.432240708475334</c:v>
                </c:pt>
                <c:pt idx="3716">
                  <c:v>-36.430491365155341</c:v>
                </c:pt>
                <c:pt idx="3717">
                  <c:v>-36.428786771102942</c:v>
                </c:pt>
                <c:pt idx="3718">
                  <c:v>-36.42712682732062</c:v>
                </c:pt>
                <c:pt idx="3719">
                  <c:v>-36.425511435776073</c:v>
                </c:pt>
                <c:pt idx="3720">
                  <c:v>-36.423940499396863</c:v>
                </c:pt>
                <c:pt idx="3721">
                  <c:v>-36.42241392206261</c:v>
                </c:pt>
                <c:pt idx="3722">
                  <c:v>-36.420931608599503</c:v>
                </c:pt>
                <c:pt idx="3723">
                  <c:v>-36.41949346477351</c:v>
                </c:pt>
                <c:pt idx="3724">
                  <c:v>-36.418099397284394</c:v>
                </c:pt>
                <c:pt idx="3725">
                  <c:v>-36.416749313758984</c:v>
                </c:pt>
                <c:pt idx="3726">
                  <c:v>-36.415443122745835</c:v>
                </c:pt>
                <c:pt idx="3727">
                  <c:v>-36.414180733708399</c:v>
                </c:pt>
                <c:pt idx="3728">
                  <c:v>-36.412962057019399</c:v>
                </c:pt>
                <c:pt idx="3729">
                  <c:v>-36.41178700395443</c:v>
                </c:pt>
                <c:pt idx="3730">
                  <c:v>-36.410655486686537</c:v>
                </c:pt>
                <c:pt idx="3731">
                  <c:v>-36.409567418280474</c:v>
                </c:pt>
                <c:pt idx="3732">
                  <c:v>-36.408522712685986</c:v>
                </c:pt>
                <c:pt idx="3733">
                  <c:v>-36.407521284733143</c:v>
                </c:pt>
                <c:pt idx="3734">
                  <c:v>-36.406563050126039</c:v>
                </c:pt>
                <c:pt idx="3735">
                  <c:v>-36.405647925437762</c:v>
                </c:pt>
                <c:pt idx="3736">
                  <c:v>-36.40477582810383</c:v>
                </c:pt>
                <c:pt idx="3737">
                  <c:v>-36.403946676417988</c:v>
                </c:pt>
                <c:pt idx="3738">
                  <c:v>-36.403160389525425</c:v>
                </c:pt>
                <c:pt idx="3739">
                  <c:v>-36.402416887418177</c:v>
                </c:pt>
                <c:pt idx="3740">
                  <c:v>-36.401716090930179</c:v>
                </c:pt>
                <c:pt idx="3741">
                  <c:v>-36.401057921730832</c:v>
                </c:pt>
                <c:pt idx="3742">
                  <c:v>-36.400442302320798</c:v>
                </c:pt>
                <c:pt idx="3743">
                  <c:v>-36.399869156026448</c:v>
                </c:pt>
                <c:pt idx="3744">
                  <c:v>-36.399338406994403</c:v>
                </c:pt>
                <c:pt idx="3745">
                  <c:v>-36.398849980186981</c:v>
                </c:pt>
                <c:pt idx="3746">
                  <c:v>-36.398403801376645</c:v>
                </c:pt>
                <c:pt idx="3747">
                  <c:v>-36.397999797142354</c:v>
                </c:pt>
                <c:pt idx="3748">
                  <c:v>-36.397637894862413</c:v>
                </c:pt>
                <c:pt idx="3749">
                  <c:v>-36.39731802271114</c:v>
                </c:pt>
                <c:pt idx="3750">
                  <c:v>-36.397040109654817</c:v>
                </c:pt>
                <c:pt idx="3751">
                  <c:v>-36.396804085444202</c:v>
                </c:pt>
                <c:pt idx="3752">
                  <c:v>-36.396609880612715</c:v>
                </c:pt>
                <c:pt idx="3753">
                  <c:v>-36.396457426469617</c:v>
                </c:pt>
                <c:pt idx="3754">
                  <c:v>-36.396346655096934</c:v>
                </c:pt>
                <c:pt idx="3755">
                  <c:v>-36.396277499343526</c:v>
                </c:pt>
                <c:pt idx="3756">
                  <c:v>-36.396249892821821</c:v>
                </c:pt>
                <c:pt idx="3757">
                  <c:v>-36.396263769902298</c:v>
                </c:pt>
                <c:pt idx="3758">
                  <c:v>-36.3963190657092</c:v>
                </c:pt>
                <c:pt idx="3759">
                  <c:v>-36.39641571611746</c:v>
                </c:pt>
                <c:pt idx="3760">
                  <c:v>-36.396553657745571</c:v>
                </c:pt>
                <c:pt idx="3761">
                  <c:v>-36.396732827954523</c:v>
                </c:pt>
                <c:pt idx="3762">
                  <c:v>-36.39695316484071</c:v>
                </c:pt>
                <c:pt idx="3763">
                  <c:v>-36.397214607233643</c:v>
                </c:pt>
                <c:pt idx="3764">
                  <c:v>-36.397517094690869</c:v>
                </c:pt>
                <c:pt idx="3765">
                  <c:v>-36.397860567493993</c:v>
                </c:pt>
                <c:pt idx="3766">
                  <c:v>-36.398244966644285</c:v>
                </c:pt>
                <c:pt idx="3767">
                  <c:v>-36.398670233859256</c:v>
                </c:pt>
                <c:pt idx="3768">
                  <c:v>-36.399136311568078</c:v>
                </c:pt>
                <c:pt idx="3769">
                  <c:v>-36.399643142907841</c:v>
                </c:pt>
                <c:pt idx="3770">
                  <c:v>-36.400190671719393</c:v>
                </c:pt>
                <c:pt idx="3771">
                  <c:v>-36.400778842543765</c:v>
                </c:pt>
                <c:pt idx="3772">
                  <c:v>-36.401407600617894</c:v>
                </c:pt>
                <c:pt idx="3773">
                  <c:v>-36.402076891871289</c:v>
                </c:pt>
                <c:pt idx="3774">
                  <c:v>-36.402786662921699</c:v>
                </c:pt>
                <c:pt idx="3775">
                  <c:v>-36.403536861071856</c:v>
                </c:pt>
                <c:pt idx="3776">
                  <c:v>-36.404327434305102</c:v>
                </c:pt>
                <c:pt idx="3777">
                  <c:v>-36.405158331282742</c:v>
                </c:pt>
                <c:pt idx="3778">
                  <c:v>-36.40602950133902</c:v>
                </c:pt>
                <c:pt idx="3779">
                  <c:v>-36.406940894478893</c:v>
                </c:pt>
                <c:pt idx="3780">
                  <c:v>-36.407892461373478</c:v>
                </c:pt>
                <c:pt idx="3781">
                  <c:v>-36.408884153356851</c:v>
                </c:pt>
              </c:numCache>
            </c:numRef>
          </c:yVal>
          <c:smooth val="1"/>
          <c:extLst>
            <c:ext xmlns:c16="http://schemas.microsoft.com/office/drawing/2014/chart" uri="{C3380CC4-5D6E-409C-BE32-E72D297353CC}">
              <c16:uniqueId val="{00000000-57B9-429C-A349-94EABAD60CA4}"/>
            </c:ext>
          </c:extLst>
        </c:ser>
        <c:dLbls>
          <c:showLegendKey val="0"/>
          <c:showVal val="0"/>
          <c:showCatName val="0"/>
          <c:showSerName val="0"/>
          <c:showPercent val="0"/>
          <c:showBubbleSize val="0"/>
        </c:dLbls>
        <c:axId val="320143360"/>
        <c:axId val="320145664"/>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178.04355471385111</c:v>
                </c:pt>
                <c:pt idx="1">
                  <c:v>161.02221848358934</c:v>
                </c:pt>
                <c:pt idx="2">
                  <c:v>95.800905463975184</c:v>
                </c:pt>
                <c:pt idx="3">
                  <c:v>78.601814112091333</c:v>
                </c:pt>
                <c:pt idx="4">
                  <c:v>70.460122190621902</c:v>
                </c:pt>
                <c:pt idx="5">
                  <c:v>66.622604780049016</c:v>
                </c:pt>
                <c:pt idx="6">
                  <c:v>65.32128523854611</c:v>
                </c:pt>
                <c:pt idx="7">
                  <c:v>65.55839709056194</c:v>
                </c:pt>
                <c:pt idx="8">
                  <c:v>66.729789505685076</c:v>
                </c:pt>
                <c:pt idx="9">
                  <c:v>68.460949939212568</c:v>
                </c:pt>
                <c:pt idx="10">
                  <c:v>70.515659491066927</c:v>
                </c:pt>
                <c:pt idx="11">
                  <c:v>72.742913795457952</c:v>
                </c:pt>
                <c:pt idx="12">
                  <c:v>75.045368017209469</c:v>
                </c:pt>
                <c:pt idx="13">
                  <c:v>77.360112363295357</c:v>
                </c:pt>
                <c:pt idx="14">
                  <c:v>79.646673898491102</c:v>
                </c:pt>
                <c:pt idx="15">
                  <c:v>81.879367439518333</c:v>
                </c:pt>
                <c:pt idx="16">
                  <c:v>84.042332699126405</c:v>
                </c:pt>
                <c:pt idx="17">
                  <c:v>86.126268863425878</c:v>
                </c:pt>
                <c:pt idx="18">
                  <c:v>88.126262243606533</c:v>
                </c:pt>
                <c:pt idx="19">
                  <c:v>90.040328643794396</c:v>
                </c:pt>
                <c:pt idx="20">
                  <c:v>91.868428795284444</c:v>
                </c:pt>
                <c:pt idx="21">
                  <c:v>93.611800015719666</c:v>
                </c:pt>
                <c:pt idx="22">
                  <c:v>95.272500952523117</c:v>
                </c:pt>
                <c:pt idx="23">
                  <c:v>96.853100870361828</c:v>
                </c:pt>
                <c:pt idx="24">
                  <c:v>98.356467535884022</c:v>
                </c:pt>
                <c:pt idx="25">
                  <c:v>99.785622673270225</c:v>
                </c:pt>
                <c:pt idx="26">
                  <c:v>101.14364390870499</c:v>
                </c:pt>
                <c:pt idx="27">
                  <c:v>102.43359880020351</c:v>
                </c:pt>
                <c:pt idx="28">
                  <c:v>103.65850106480707</c:v>
                </c:pt>
                <c:pt idx="29">
                  <c:v>104.82128218567605</c:v>
                </c:pt>
                <c:pt idx="30">
                  <c:v>105.92477368129677</c:v>
                </c:pt>
                <c:pt idx="31">
                  <c:v>106.97169675818566</c:v>
                </c:pt>
                <c:pt idx="32">
                  <c:v>107.96465706507318</c:v>
                </c:pt>
                <c:pt idx="33">
                  <c:v>108.90614295248028</c:v>
                </c:pt>
                <c:pt idx="34">
                  <c:v>109.79852612064626</c:v>
                </c:pt>
                <c:pt idx="35">
                  <c:v>110.64406387264349</c:v>
                </c:pt>
                <c:pt idx="36">
                  <c:v>111.44490242126328</c:v>
                </c:pt>
                <c:pt idx="37">
                  <c:v>112.20308086370879</c:v>
                </c:pt>
                <c:pt idx="38">
                  <c:v>112.92053555172005</c:v>
                </c:pt>
                <c:pt idx="39">
                  <c:v>113.59910466703248</c:v>
                </c:pt>
                <c:pt idx="40">
                  <c:v>114.24053286930858</c:v>
                </c:pt>
                <c:pt idx="41">
                  <c:v>114.84647592427531</c:v>
                </c:pt>
                <c:pt idx="42">
                  <c:v>115.41850524924568</c:v>
                </c:pt>
                <c:pt idx="43">
                  <c:v>115.95811233354964</c:v>
                </c:pt>
                <c:pt idx="44">
                  <c:v>116.46671300626581</c:v>
                </c:pt>
                <c:pt idx="45">
                  <c:v>116.94565153417022</c:v>
                </c:pt>
                <c:pt idx="46">
                  <c:v>117.39620454042438</c:v>
                </c:pt>
                <c:pt idx="47">
                  <c:v>117.81958473961213</c:v>
                </c:pt>
                <c:pt idx="48">
                  <c:v>118.21694448886596</c:v>
                </c:pt>
                <c:pt idx="49">
                  <c:v>118.58937915722231</c:v>
                </c:pt>
                <c:pt idx="50">
                  <c:v>118.93793031735741</c:v>
                </c:pt>
                <c:pt idx="51">
                  <c:v>119.26358876503238</c:v>
                </c:pt>
                <c:pt idx="52">
                  <c:v>119.56729737241534</c:v>
                </c:pt>
                <c:pt idx="53">
                  <c:v>119.84995378207516</c:v>
                </c:pt>
                <c:pt idx="54">
                  <c:v>120.1124129485454</c:v>
                </c:pt>
                <c:pt idx="55">
                  <c:v>120.35548953463196</c:v>
                </c:pt>
                <c:pt idx="56">
                  <c:v>120.57996016952237</c:v>
                </c:pt>
                <c:pt idx="57">
                  <c:v>120.78656557580231</c:v>
                </c:pt>
                <c:pt idx="58">
                  <c:v>120.97601257211414</c:v>
                </c:pt>
                <c:pt idx="59">
                  <c:v>121.14897595825398</c:v>
                </c:pt>
                <c:pt idx="60">
                  <c:v>121.30610028906702</c:v>
                </c:pt>
                <c:pt idx="61">
                  <c:v>121.44800154329502</c:v>
                </c:pt>
                <c:pt idx="62">
                  <c:v>121.57526869340413</c:v>
                </c:pt>
                <c:pt idx="63">
                  <c:v>121.68846518193996</c:v>
                </c:pt>
                <c:pt idx="64">
                  <c:v>121.78813030986505</c:v>
                </c:pt>
                <c:pt idx="65">
                  <c:v>121.87478054197112</c:v>
                </c:pt>
                <c:pt idx="66">
                  <c:v>121.94891073419851</c:v>
                </c:pt>
                <c:pt idx="67">
                  <c:v>122.01099528753547</c:v>
                </c:pt>
                <c:pt idx="68">
                  <c:v>122.06148923276898</c:v>
                </c:pt>
                <c:pt idx="69">
                  <c:v>122.1008292502643</c:v>
                </c:pt>
                <c:pt idx="70">
                  <c:v>122.12943462862283</c:v>
                </c:pt>
                <c:pt idx="71">
                  <c:v>122.1477081659028</c:v>
                </c:pt>
                <c:pt idx="72">
                  <c:v>122.15603701685389</c:v>
                </c:pt>
                <c:pt idx="73">
                  <c:v>122.15479348941527</c:v>
                </c:pt>
                <c:pt idx="74">
                  <c:v>122.14433579357893</c:v>
                </c:pt>
                <c:pt idx="75">
                  <c:v>122.12500874544685</c:v>
                </c:pt>
                <c:pt idx="76">
                  <c:v>122.0971444292812</c:v>
                </c:pt>
                <c:pt idx="77">
                  <c:v>122.06106282002273</c:v>
                </c:pt>
                <c:pt idx="78">
                  <c:v>122.01707236875102</c:v>
                </c:pt>
                <c:pt idx="79">
                  <c:v>121.96547055331342</c:v>
                </c:pt>
                <c:pt idx="80">
                  <c:v>121.90654439626503</c:v>
                </c:pt>
                <c:pt idx="81">
                  <c:v>121.84057095212074</c:v>
                </c:pt>
                <c:pt idx="82">
                  <c:v>121.76781776579686</c:v>
                </c:pt>
                <c:pt idx="83">
                  <c:v>121.6885433040203</c:v>
                </c:pt>
                <c:pt idx="84">
                  <c:v>121.60299736135654</c:v>
                </c:pt>
                <c:pt idx="85">
                  <c:v>121.51142144243479</c:v>
                </c:pt>
                <c:pt idx="86">
                  <c:v>121.41404912183788</c:v>
                </c:pt>
                <c:pt idx="87">
                  <c:v>121.31110638302687</c:v>
                </c:pt>
                <c:pt idx="88">
                  <c:v>121.20281193761221</c:v>
                </c:pt>
                <c:pt idx="89">
                  <c:v>121.08937752619413</c:v>
                </c:pt>
                <c:pt idx="90">
                  <c:v>120.97100820192009</c:v>
                </c:pt>
                <c:pt idx="91">
                  <c:v>120.84790259782444</c:v>
                </c:pt>
                <c:pt idx="92">
                  <c:v>120.72025317899234</c:v>
                </c:pt>
                <c:pt idx="93">
                  <c:v>120.58824648047737</c:v>
                </c:pt>
                <c:pt idx="94">
                  <c:v>120.45206333188756</c:v>
                </c:pt>
                <c:pt idx="95">
                  <c:v>120.31187906947413</c:v>
                </c:pt>
                <c:pt idx="96">
                  <c:v>120.16786373651233</c:v>
                </c:pt>
                <c:pt idx="97">
                  <c:v>120.02018227273635</c:v>
                </c:pt>
                <c:pt idx="98">
                  <c:v>119.86899469350512</c:v>
                </c:pt>
                <c:pt idx="99">
                  <c:v>119.71445625937623</c:v>
                </c:pt>
                <c:pt idx="100">
                  <c:v>119.55671763669415</c:v>
                </c:pt>
                <c:pt idx="101">
                  <c:v>119.39592504977399</c:v>
                </c:pt>
                <c:pt idx="102">
                  <c:v>119.23222042523592</c:v>
                </c:pt>
                <c:pt idx="103">
                  <c:v>119.06574152898109</c:v>
                </c:pt>
                <c:pt idx="104">
                  <c:v>118.89662209631632</c:v>
                </c:pt>
                <c:pt idx="105">
                  <c:v>118.72499195564626</c:v>
                </c:pt>
                <c:pt idx="106">
                  <c:v>118.55097714618435</c:v>
                </c:pt>
                <c:pt idx="107">
                  <c:v>118.37470003005458</c:v>
                </c:pt>
                <c:pt idx="108">
                  <c:v>118.19627939916997</c:v>
                </c:pt>
                <c:pt idx="109">
                  <c:v>118.01583057722766</c:v>
                </c:pt>
                <c:pt idx="110">
                  <c:v>117.83346551714351</c:v>
                </c:pt>
                <c:pt idx="111">
                  <c:v>117.649292894236</c:v>
                </c:pt>
                <c:pt idx="112">
                  <c:v>117.463418195439</c:v>
                </c:pt>
                <c:pt idx="113">
                  <c:v>117.27594380480474</c:v>
                </c:pt>
                <c:pt idx="114">
                  <c:v>117.08696908555717</c:v>
                </c:pt>
                <c:pt idx="115">
                  <c:v>116.89659045890413</c:v>
                </c:pt>
                <c:pt idx="116">
                  <c:v>116.70490147985261</c:v>
                </c:pt>
                <c:pt idx="117">
                  <c:v>116.51199291019842</c:v>
                </c:pt>
                <c:pt idx="118">
                  <c:v>116.31795278889493</c:v>
                </c:pt>
                <c:pt idx="119">
                  <c:v>116.12286649996901</c:v>
                </c:pt>
                <c:pt idx="120">
                  <c:v>115.92681683814233</c:v>
                </c:pt>
                <c:pt idx="121">
                  <c:v>115.7298840723068</c:v>
                </c:pt>
                <c:pt idx="122">
                  <c:v>115.53214600700164</c:v>
                </c:pt>
                <c:pt idx="123">
                  <c:v>115.33367804200388</c:v>
                </c:pt>
                <c:pt idx="124">
                  <c:v>115.13455323016586</c:v>
                </c:pt>
                <c:pt idx="125">
                  <c:v>114.93484233359952</c:v>
                </c:pt>
                <c:pt idx="126">
                  <c:v>114.73461387831279</c:v>
                </c:pt>
                <c:pt idx="127">
                  <c:v>114.53393420738514</c:v>
                </c:pt>
                <c:pt idx="128">
                  <c:v>114.33286753277949</c:v>
                </c:pt>
                <c:pt idx="129">
                  <c:v>114.13147598585205</c:v>
                </c:pt>
                <c:pt idx="130">
                  <c:v>113.92981966664722</c:v>
                </c:pt>
                <c:pt idx="131">
                  <c:v>113.72795669203578</c:v>
                </c:pt>
                <c:pt idx="132">
                  <c:v>113.52594324275817</c:v>
                </c:pt>
                <c:pt idx="133">
                  <c:v>113.32383360942804</c:v>
                </c:pt>
                <c:pt idx="134">
                  <c:v>113.12168023754643</c:v>
                </c:pt>
                <c:pt idx="135">
                  <c:v>112.91953377157377</c:v>
                </c:pt>
                <c:pt idx="136">
                  <c:v>112.71744309809903</c:v>
                </c:pt>
                <c:pt idx="137">
                  <c:v>112.51545538814277</c:v>
                </c:pt>
                <c:pt idx="138">
                  <c:v>112.31361613863594</c:v>
                </c:pt>
                <c:pt idx="139">
                  <c:v>112.11196921309542</c:v>
                </c:pt>
                <c:pt idx="140">
                  <c:v>111.91055688153003</c:v>
                </c:pt>
                <c:pt idx="141">
                  <c:v>111.70941985960259</c:v>
                </c:pt>
                <c:pt idx="142">
                  <c:v>111.5085973470698</c:v>
                </c:pt>
                <c:pt idx="143">
                  <c:v>111.30812706551926</c:v>
                </c:pt>
                <c:pt idx="144">
                  <c:v>111.10804529542379</c:v>
                </c:pt>
                <c:pt idx="145">
                  <c:v>110.90838691252912</c:v>
                </c:pt>
                <c:pt idx="146">
                  <c:v>110.7091854235927</c:v>
                </c:pt>
                <c:pt idx="147">
                  <c:v>110.51047300148053</c:v>
                </c:pt>
                <c:pt idx="148">
                  <c:v>110.31228051963981</c:v>
                </c:pt>
                <c:pt idx="149">
                  <c:v>110.11463758595924</c:v>
                </c:pt>
                <c:pt idx="150">
                  <c:v>109.91757257601985</c:v>
                </c:pt>
                <c:pt idx="151">
                  <c:v>109.72111266575315</c:v>
                </c:pt>
                <c:pt idx="152">
                  <c:v>109.52528386350863</c:v>
                </c:pt>
                <c:pt idx="153">
                  <c:v>109.33011104154168</c:v>
                </c:pt>
                <c:pt idx="154">
                  <c:v>109.13561796692706</c:v>
                </c:pt>
                <c:pt idx="155">
                  <c:v>108.94182733190524</c:v>
                </c:pt>
                <c:pt idx="156">
                  <c:v>108.74876078366374</c:v>
                </c:pt>
                <c:pt idx="157">
                  <c:v>108.55643895356293</c:v>
                </c:pt>
                <c:pt idx="158">
                  <c:v>108.36488148581327</c:v>
                </c:pt>
                <c:pt idx="159">
                  <c:v>108.17410706559598</c:v>
                </c:pt>
                <c:pt idx="160">
                  <c:v>107.9841334466516</c:v>
                </c:pt>
                <c:pt idx="161">
                  <c:v>107.79497747832292</c:v>
                </c:pt>
                <c:pt idx="162">
                  <c:v>107.60665513206516</c:v>
                </c:pt>
                <c:pt idx="163">
                  <c:v>107.41918152743006</c:v>
                </c:pt>
                <c:pt idx="164">
                  <c:v>107.23257095751693</c:v>
                </c:pt>
                <c:pt idx="165">
                  <c:v>107.04683691390976</c:v>
                </c:pt>
                <c:pt idx="166">
                  <c:v>106.86199211109205</c:v>
                </c:pt>
                <c:pt idx="167">
                  <c:v>106.67804851035137</c:v>
                </c:pt>
                <c:pt idx="168">
                  <c:v>106.49501734317214</c:v>
                </c:pt>
                <c:pt idx="169">
                  <c:v>106.31290913412863</c:v>
                </c:pt>
                <c:pt idx="170">
                  <c:v>106.13173372327407</c:v>
                </c:pt>
                <c:pt idx="171">
                  <c:v>105.95150028803734</c:v>
                </c:pt>
                <c:pt idx="172">
                  <c:v>105.7722173646282</c:v>
                </c:pt>
                <c:pt idx="173">
                  <c:v>105.5938928689589</c:v>
                </c:pt>
                <c:pt idx="174">
                  <c:v>105.41653411708219</c:v>
                </c:pt>
                <c:pt idx="175">
                  <c:v>105.24014784515832</c:v>
                </c:pt>
                <c:pt idx="176">
                  <c:v>105.06474022894972</c:v>
                </c:pt>
                <c:pt idx="177">
                  <c:v>104.8903169028503</c:v>
                </c:pt>
                <c:pt idx="178">
                  <c:v>104.71688297846114</c:v>
                </c:pt>
                <c:pt idx="179">
                  <c:v>104.54444306270776</c:v>
                </c:pt>
                <c:pt idx="180">
                  <c:v>104.37300127551059</c:v>
                </c:pt>
                <c:pt idx="181">
                  <c:v>104.20256126701889</c:v>
                </c:pt>
                <c:pt idx="182">
                  <c:v>104.0331262344047</c:v>
                </c:pt>
                <c:pt idx="183">
                  <c:v>103.86469893822796</c:v>
                </c:pt>
                <c:pt idx="184">
                  <c:v>103.69728171838487</c:v>
                </c:pt>
                <c:pt idx="185">
                  <c:v>103.53087650963055</c:v>
                </c:pt>
                <c:pt idx="186">
                  <c:v>103.36548485669918</c:v>
                </c:pt>
                <c:pt idx="187">
                  <c:v>103.20110792901923</c:v>
                </c:pt>
                <c:pt idx="188">
                  <c:v>103.0377465350289</c:v>
                </c:pt>
                <c:pt idx="189">
                  <c:v>102.8754011361051</c:v>
                </c:pt>
                <c:pt idx="190">
                  <c:v>102.71407186010745</c:v>
                </c:pt>
                <c:pt idx="191">
                  <c:v>102.55375851454519</c:v>
                </c:pt>
                <c:pt idx="192">
                  <c:v>102.39446059937555</c:v>
                </c:pt>
                <c:pt idx="193">
                  <c:v>102.23617731944044</c:v>
                </c:pt>
                <c:pt idx="194">
                  <c:v>102.07890759654246</c:v>
                </c:pt>
                <c:pt idx="195">
                  <c:v>101.92265008117523</c:v>
                </c:pt>
                <c:pt idx="196">
                  <c:v>101.76740316391275</c:v>
                </c:pt>
                <c:pt idx="197">
                  <c:v>101.61316498646049</c:v>
                </c:pt>
                <c:pt idx="198">
                  <c:v>101.45993345237645</c:v>
                </c:pt>
                <c:pt idx="199">
                  <c:v>101.30770623747757</c:v>
                </c:pt>
                <c:pt idx="200">
                  <c:v>101.15648079992108</c:v>
                </c:pt>
                <c:pt idx="201">
                  <c:v>101.00625438998834</c:v>
                </c:pt>
                <c:pt idx="202">
                  <c:v>100.85702405955874</c:v>
                </c:pt>
                <c:pt idx="203">
                  <c:v>100.70878667129283</c:v>
                </c:pt>
                <c:pt idx="204">
                  <c:v>100.56153890753113</c:v>
                </c:pt>
                <c:pt idx="205">
                  <c:v>100.41527727890173</c:v>
                </c:pt>
                <c:pt idx="206">
                  <c:v>100.26999813266396</c:v>
                </c:pt>
                <c:pt idx="207">
                  <c:v>100.1256976607776</c:v>
                </c:pt>
                <c:pt idx="208">
                  <c:v>99.982371907710913</c:v>
                </c:pt>
                <c:pt idx="209">
                  <c:v>99.840016777996198</c:v>
                </c:pt>
                <c:pt idx="210">
                  <c:v>99.698628043532537</c:v>
                </c:pt>
                <c:pt idx="211">
                  <c:v>99.558201350649796</c:v>
                </c:pt>
                <c:pt idx="212">
                  <c:v>99.418732226929279</c:v>
                </c:pt>
                <c:pt idx="213">
                  <c:v>99.280216087803041</c:v>
                </c:pt>
                <c:pt idx="214">
                  <c:v>99.142648242920899</c:v>
                </c:pt>
                <c:pt idx="215">
                  <c:v>99.006023902301166</c:v>
                </c:pt>
                <c:pt idx="216">
                  <c:v>98.870338182269421</c:v>
                </c:pt>
                <c:pt idx="217">
                  <c:v>98.735586111188084</c:v>
                </c:pt>
                <c:pt idx="218">
                  <c:v>98.601762634985462</c:v>
                </c:pt>
                <c:pt idx="219">
                  <c:v>98.46886262248978</c:v>
                </c:pt>
                <c:pt idx="220">
                  <c:v>98.336880870567853</c:v>
                </c:pt>
                <c:pt idx="221">
                  <c:v>98.205812109085542</c:v>
                </c:pt>
                <c:pt idx="222">
                  <c:v>98.075651005679845</c:v>
                </c:pt>
                <c:pt idx="223">
                  <c:v>97.946392170362913</c:v>
                </c:pt>
                <c:pt idx="224">
                  <c:v>97.818030159951917</c:v>
                </c:pt>
                <c:pt idx="225">
                  <c:v>97.690559482333583</c:v>
                </c:pt>
                <c:pt idx="226">
                  <c:v>97.563974600571541</c:v>
                </c:pt>
                <c:pt idx="227">
                  <c:v>97.438269936854539</c:v>
                </c:pt>
                <c:pt idx="228">
                  <c:v>97.313439876296229</c:v>
                </c:pt>
                <c:pt idx="229">
                  <c:v>97.189478770585794</c:v>
                </c:pt>
                <c:pt idx="230">
                  <c:v>97.066380941498608</c:v>
                </c:pt>
                <c:pt idx="231">
                  <c:v>96.944140684268461</c:v>
                </c:pt>
                <c:pt idx="232">
                  <c:v>96.822752270826328</c:v>
                </c:pt>
                <c:pt idx="233">
                  <c:v>96.702209952909342</c:v>
                </c:pt>
                <c:pt idx="234">
                  <c:v>96.582507965043163</c:v>
                </c:pt>
                <c:pt idx="235">
                  <c:v>96.463640527406071</c:v>
                </c:pt>
                <c:pt idx="236">
                  <c:v>96.345601848571505</c:v>
                </c:pt>
                <c:pt idx="237">
                  <c:v>96.228386128139931</c:v>
                </c:pt>
                <c:pt idx="238">
                  <c:v>96.111987559259589</c:v>
                </c:pt>
                <c:pt idx="239">
                  <c:v>95.996400331036099</c:v>
                </c:pt>
                <c:pt idx="240">
                  <c:v>95.881618630846702</c:v>
                </c:pt>
                <c:pt idx="241">
                  <c:v>95.767636646548269</c:v>
                </c:pt>
                <c:pt idx="242">
                  <c:v>95.654448568591107</c:v>
                </c:pt>
                <c:pt idx="243">
                  <c:v>95.542048592038128</c:v>
                </c:pt>
                <c:pt idx="244">
                  <c:v>95.430430918497066</c:v>
                </c:pt>
                <c:pt idx="245">
                  <c:v>95.319589757958937</c:v>
                </c:pt>
                <c:pt idx="246">
                  <c:v>95.209519330558294</c:v>
                </c:pt>
                <c:pt idx="247">
                  <c:v>95.100213868251203</c:v>
                </c:pt>
                <c:pt idx="248">
                  <c:v>94.991667616406431</c:v>
                </c:pt>
                <c:pt idx="249">
                  <c:v>94.883874835335263</c:v>
                </c:pt>
                <c:pt idx="250">
                  <c:v>94.776829801733086</c:v>
                </c:pt>
                <c:pt idx="251">
                  <c:v>94.670526810061105</c:v>
                </c:pt>
                <c:pt idx="252">
                  <c:v>94.564960173851958</c:v>
                </c:pt>
                <c:pt idx="253">
                  <c:v>94.460124226954932</c:v>
                </c:pt>
                <c:pt idx="254">
                  <c:v>94.356013324713786</c:v>
                </c:pt>
                <c:pt idx="255">
                  <c:v>94.252621845085386</c:v>
                </c:pt>
                <c:pt idx="256">
                  <c:v>94.149944189697521</c:v>
                </c:pt>
                <c:pt idx="257">
                  <c:v>94.047974784851803</c:v>
                </c:pt>
                <c:pt idx="258">
                  <c:v>93.946708082470437</c:v>
                </c:pt>
                <c:pt idx="259">
                  <c:v>93.846138560988734</c:v>
                </c:pt>
                <c:pt idx="260">
                  <c:v>93.746260726199367</c:v>
                </c:pt>
                <c:pt idx="261">
                  <c:v>93.647069112044505</c:v>
                </c:pt>
                <c:pt idx="262">
                  <c:v>93.548558281361835</c:v>
                </c:pt>
                <c:pt idx="263">
                  <c:v>93.450722826589782</c:v>
                </c:pt>
                <c:pt idx="264">
                  <c:v>93.353557370417803</c:v>
                </c:pt>
                <c:pt idx="265">
                  <c:v>93.257056566407854</c:v>
                </c:pt>
                <c:pt idx="266">
                  <c:v>93.16121509956227</c:v>
                </c:pt>
                <c:pt idx="267">
                  <c:v>93.066027686865127</c:v>
                </c:pt>
                <c:pt idx="268">
                  <c:v>92.971489077777477</c:v>
                </c:pt>
                <c:pt idx="269">
                  <c:v>92.877594054696928</c:v>
                </c:pt>
                <c:pt idx="270">
                  <c:v>92.784337433390732</c:v>
                </c:pt>
                <c:pt idx="271">
                  <c:v>92.691714063384822</c:v>
                </c:pt>
                <c:pt idx="272">
                  <c:v>92.599718828327724</c:v>
                </c:pt>
                <c:pt idx="273">
                  <c:v>92.508346646323261</c:v>
                </c:pt>
                <c:pt idx="274">
                  <c:v>92.417592470231398</c:v>
                </c:pt>
                <c:pt idx="275">
                  <c:v>92.327451287942381</c:v>
                </c:pt>
                <c:pt idx="276">
                  <c:v>92.237918122623668</c:v>
                </c:pt>
                <c:pt idx="277">
                  <c:v>92.148988032942682</c:v>
                </c:pt>
                <c:pt idx="278">
                  <c:v>92.060656113261288</c:v>
                </c:pt>
                <c:pt idx="279">
                  <c:v>91.972917493807557</c:v>
                </c:pt>
                <c:pt idx="280">
                  <c:v>91.885767340827599</c:v>
                </c:pt>
                <c:pt idx="281">
                  <c:v>91.799200856712545</c:v>
                </c:pt>
                <c:pt idx="282">
                  <c:v>91.713213280104483</c:v>
                </c:pt>
                <c:pt idx="283">
                  <c:v>91.627799885985922</c:v>
                </c:pt>
                <c:pt idx="284">
                  <c:v>91.54295598574295</c:v>
                </c:pt>
                <c:pt idx="285">
                  <c:v>91.458676927221077</c:v>
                </c:pt>
                <c:pt idx="286">
                  <c:v>91.374958094752813</c:v>
                </c:pt>
                <c:pt idx="287">
                  <c:v>91.291794909174655</c:v>
                </c:pt>
                <c:pt idx="288">
                  <c:v>91.209182827827931</c:v>
                </c:pt>
                <c:pt idx="289">
                  <c:v>91.127117344540451</c:v>
                </c:pt>
                <c:pt idx="290">
                  <c:v>91.045593989599496</c:v>
                </c:pt>
                <c:pt idx="291">
                  <c:v>90.964608329707133</c:v>
                </c:pt>
                <c:pt idx="292">
                  <c:v>90.884155967921615</c:v>
                </c:pt>
                <c:pt idx="293">
                  <c:v>90.804232543590757</c:v>
                </c:pt>
                <c:pt idx="294">
                  <c:v>90.72483373226747</c:v>
                </c:pt>
                <c:pt idx="295">
                  <c:v>90.645955245621579</c:v>
                </c:pt>
                <c:pt idx="296">
                  <c:v>90.567592831333087</c:v>
                </c:pt>
                <c:pt idx="297">
                  <c:v>90.489742272978646</c:v>
                </c:pt>
                <c:pt idx="298">
                  <c:v>90.41239938991086</c:v>
                </c:pt>
                <c:pt idx="299">
                  <c:v>90.335560037123429</c:v>
                </c:pt>
                <c:pt idx="300">
                  <c:v>90.259220105112405</c:v>
                </c:pt>
                <c:pt idx="301">
                  <c:v>90.183375519726027</c:v>
                </c:pt>
                <c:pt idx="302">
                  <c:v>90.108022242006285</c:v>
                </c:pt>
                <c:pt idx="303">
                  <c:v>90.033156268027653</c:v>
                </c:pt>
                <c:pt idx="304">
                  <c:v>89.958773628723591</c:v>
                </c:pt>
                <c:pt idx="305">
                  <c:v>89.884870389708922</c:v>
                </c:pt>
                <c:pt idx="306">
                  <c:v>89.811442651098545</c:v>
                </c:pt>
                <c:pt idx="307">
                  <c:v>89.738486547314082</c:v>
                </c:pt>
                <c:pt idx="308">
                  <c:v>89.665998246892087</c:v>
                </c:pt>
                <c:pt idx="309">
                  <c:v>89.593973952281615</c:v>
                </c:pt>
                <c:pt idx="310">
                  <c:v>89.522409899641886</c:v>
                </c:pt>
                <c:pt idx="311">
                  <c:v>89.451302358630684</c:v>
                </c:pt>
                <c:pt idx="312">
                  <c:v>89.380647632191696</c:v>
                </c:pt>
                <c:pt idx="313">
                  <c:v>89.310442056339099</c:v>
                </c:pt>
                <c:pt idx="314">
                  <c:v>89.24068199993404</c:v>
                </c:pt>
                <c:pt idx="315">
                  <c:v>89.171363864463046</c:v>
                </c:pt>
                <c:pt idx="316">
                  <c:v>89.102484083809998</c:v>
                </c:pt>
                <c:pt idx="317">
                  <c:v>89.034039124024403</c:v>
                </c:pt>
                <c:pt idx="318">
                  <c:v>88.966025483094228</c:v>
                </c:pt>
                <c:pt idx="319">
                  <c:v>88.898439690704777</c:v>
                </c:pt>
                <c:pt idx="320">
                  <c:v>88.831278308007271</c:v>
                </c:pt>
                <c:pt idx="321">
                  <c:v>88.76453792737631</c:v>
                </c:pt>
                <c:pt idx="322">
                  <c:v>88.6982151721718</c:v>
                </c:pt>
                <c:pt idx="323">
                  <c:v>88.632306696496713</c:v>
                </c:pt>
                <c:pt idx="324">
                  <c:v>88.566809184952504</c:v>
                </c:pt>
                <c:pt idx="325">
                  <c:v>88.501719352395341</c:v>
                </c:pt>
                <c:pt idx="326">
                  <c:v>88.437033943692498</c:v>
                </c:pt>
                <c:pt idx="327">
                  <c:v>88.372749733473157</c:v>
                </c:pt>
                <c:pt idx="328">
                  <c:v>88.308863525883339</c:v>
                </c:pt>
                <c:pt idx="329">
                  <c:v>88.245372154337531</c:v>
                </c:pt>
                <c:pt idx="330">
                  <c:v>88.182272481273102</c:v>
                </c:pt>
                <c:pt idx="331">
                  <c:v>88.11956139789676</c:v>
                </c:pt>
                <c:pt idx="332">
                  <c:v>88.057235823943003</c:v>
                </c:pt>
                <c:pt idx="333">
                  <c:v>87.995292707420674</c:v>
                </c:pt>
                <c:pt idx="334">
                  <c:v>87.933729024368191</c:v>
                </c:pt>
                <c:pt idx="335">
                  <c:v>87.872541778602141</c:v>
                </c:pt>
                <c:pt idx="336">
                  <c:v>87.811728001473284</c:v>
                </c:pt>
                <c:pt idx="337">
                  <c:v>87.75128475161533</c:v>
                </c:pt>
                <c:pt idx="338">
                  <c:v>87.691209114701223</c:v>
                </c:pt>
                <c:pt idx="339">
                  <c:v>87.63149820319552</c:v>
                </c:pt>
                <c:pt idx="340">
                  <c:v>87.57214915610885</c:v>
                </c:pt>
                <c:pt idx="341">
                  <c:v>87.513159138752869</c:v>
                </c:pt>
                <c:pt idx="342">
                  <c:v>87.454525342497362</c:v>
                </c:pt>
                <c:pt idx="343">
                  <c:v>87.396244984525012</c:v>
                </c:pt>
                <c:pt idx="344">
                  <c:v>87.338315307591643</c:v>
                </c:pt>
                <c:pt idx="345">
                  <c:v>87.280733579782478</c:v>
                </c:pt>
                <c:pt idx="346">
                  <c:v>87.22349709427499</c:v>
                </c:pt>
                <c:pt idx="347">
                  <c:v>87.166603169096717</c:v>
                </c:pt>
                <c:pt idx="348">
                  <c:v>87.1100491468912</c:v>
                </c:pt>
                <c:pt idx="349">
                  <c:v>87.053832394677471</c:v>
                </c:pt>
                <c:pt idx="350">
                  <c:v>86.997950303618069</c:v>
                </c:pt>
                <c:pt idx="351">
                  <c:v>86.942400288783489</c:v>
                </c:pt>
                <c:pt idx="352">
                  <c:v>86.887179788920392</c:v>
                </c:pt>
                <c:pt idx="353">
                  <c:v>86.832286266220194</c:v>
                </c:pt>
                <c:pt idx="354">
                  <c:v>86.777717206089903</c:v>
                </c:pt>
                <c:pt idx="355">
                  <c:v>86.72347011692284</c:v>
                </c:pt>
                <c:pt idx="356">
                  <c:v>86.669542529873951</c:v>
                </c:pt>
                <c:pt idx="357">
                  <c:v>86.615931998633243</c:v>
                </c:pt>
                <c:pt idx="358">
                  <c:v>86.562636099202962</c:v>
                </c:pt>
                <c:pt idx="359">
                  <c:v>86.509652429674887</c:v>
                </c:pt>
                <c:pt idx="360">
                  <c:v>86.456978610011859</c:v>
                </c:pt>
                <c:pt idx="361">
                  <c:v>86.40461228182825</c:v>
                </c:pt>
                <c:pt idx="362">
                  <c:v>86.352551108171568</c:v>
                </c:pt>
                <c:pt idx="363">
                  <c:v>86.300792773310832</c:v>
                </c:pt>
                <c:pt idx="364">
                  <c:v>86.249334982518519</c:v>
                </c:pt>
                <c:pt idx="365">
                  <c:v>86.198175461863599</c:v>
                </c:pt>
                <c:pt idx="366">
                  <c:v>86.14731195799709</c:v>
                </c:pt>
                <c:pt idx="367">
                  <c:v>86.096742237947339</c:v>
                </c:pt>
                <c:pt idx="368">
                  <c:v>86.046464088911222</c:v>
                </c:pt>
                <c:pt idx="369">
                  <c:v>85.996475318050159</c:v>
                </c:pt>
                <c:pt idx="370">
                  <c:v>85.946773752287413</c:v>
                </c:pt>
                <c:pt idx="371">
                  <c:v>85.897357238105684</c:v>
                </c:pt>
                <c:pt idx="372">
                  <c:v>85.848223641349875</c:v>
                </c:pt>
                <c:pt idx="373">
                  <c:v>85.799370847026495</c:v>
                </c:pt>
                <c:pt idx="374">
                  <c:v>85.75079675911077</c:v>
                </c:pt>
                <c:pt idx="375">
                  <c:v>85.702499300350027</c:v>
                </c:pt>
                <c:pt idx="376">
                  <c:v>85.654476412074217</c:v>
                </c:pt>
                <c:pt idx="377">
                  <c:v>85.606726054002024</c:v>
                </c:pt>
                <c:pt idx="378">
                  <c:v>85.559246204055881</c:v>
                </c:pt>
                <c:pt idx="379">
                  <c:v>85.512034858171305</c:v>
                </c:pt>
                <c:pt idx="380">
                  <c:v>85.465090030115462</c:v>
                </c:pt>
                <c:pt idx="381">
                  <c:v>85.418409751301439</c:v>
                </c:pt>
                <c:pt idx="382">
                  <c:v>85.37199207060759</c:v>
                </c:pt>
                <c:pt idx="383">
                  <c:v>85.325835054197412</c:v>
                </c:pt>
                <c:pt idx="384">
                  <c:v>85.279936785343082</c:v>
                </c:pt>
                <c:pt idx="385">
                  <c:v>85.234295364246151</c:v>
                </c:pt>
                <c:pt idx="386">
                  <c:v>85.188908907866534</c:v>
                </c:pt>
                <c:pt idx="387">
                  <c:v>85.143775549747886</c:v>
                </c:pt>
                <c:pt idx="388">
                  <c:v>85.098893439847259</c:v>
                </c:pt>
                <c:pt idx="389">
                  <c:v>85.054260744365735</c:v>
                </c:pt>
                <c:pt idx="390">
                  <c:v>85.009875645581005</c:v>
                </c:pt>
                <c:pt idx="391">
                  <c:v>84.965736341682131</c:v>
                </c:pt>
                <c:pt idx="392">
                  <c:v>84.92184104660474</c:v>
                </c:pt>
                <c:pt idx="393">
                  <c:v>84.878187989869886</c:v>
                </c:pt>
                <c:pt idx="394">
                  <c:v>84.834775416421763</c:v>
                </c:pt>
                <c:pt idx="395">
                  <c:v>84.791601586469994</c:v>
                </c:pt>
                <c:pt idx="396">
                  <c:v>84.748664775332969</c:v>
                </c:pt>
                <c:pt idx="397">
                  <c:v>84.705963273281299</c:v>
                </c:pt>
                <c:pt idx="398">
                  <c:v>84.663495385382461</c:v>
                </c:pt>
                <c:pt idx="399">
                  <c:v>84.621259431352442</c:v>
                </c:pt>
                <c:pt idx="400">
                  <c:v>84.579253745401132</c:v>
                </c:pt>
                <c:pt idx="401">
                  <c:v>84.53747667608603</c:v>
                </c:pt>
                <c:pt idx="402">
                  <c:v>84.495926586163421</c:v>
                </c:pt>
                <c:pt idx="403">
                  <c:v>84.454601852442437</c:v>
                </c:pt>
                <c:pt idx="404">
                  <c:v>84.413500865641637</c:v>
                </c:pt>
                <c:pt idx="405">
                  <c:v>84.37262203024649</c:v>
                </c:pt>
                <c:pt idx="406">
                  <c:v>84.331963764367146</c:v>
                </c:pt>
                <c:pt idx="407">
                  <c:v>84.291524499599419</c:v>
                </c:pt>
                <c:pt idx="408">
                  <c:v>84.251302680887676</c:v>
                </c:pt>
                <c:pt idx="409">
                  <c:v>84.211296766385388</c:v>
                </c:pt>
                <c:pt idx="410">
                  <c:v>84.171505227325127</c:v>
                </c:pt>
                <c:pt idx="411">
                  <c:v>84.1319265478798</c:v>
                </c:pt>
                <c:pt idx="412">
                  <c:v>84.09255922503381</c:v>
                </c:pt>
                <c:pt idx="413">
                  <c:v>84.053401768451423</c:v>
                </c:pt>
                <c:pt idx="414">
                  <c:v>84.014452700347903</c:v>
                </c:pt>
                <c:pt idx="415">
                  <c:v>83.975710555361076</c:v>
                </c:pt>
                <c:pt idx="416">
                  <c:v>83.937173880426826</c:v>
                </c:pt>
                <c:pt idx="417">
                  <c:v>83.898841234652238</c:v>
                </c:pt>
                <c:pt idx="418">
                  <c:v>83.860711189193211</c:v>
                </c:pt>
                <c:pt idx="419">
                  <c:v>83.822782327132117</c:v>
                </c:pt>
                <c:pt idx="420">
                  <c:v>83.785053243357666</c:v>
                </c:pt>
                <c:pt idx="421">
                  <c:v>83.747522544444152</c:v>
                </c:pt>
                <c:pt idx="422">
                  <c:v>83.710188848534926</c:v>
                </c:pt>
                <c:pt idx="423">
                  <c:v>83.67305078522584</c:v>
                </c:pt>
                <c:pt idx="424">
                  <c:v>83.636106995447832</c:v>
                </c:pt>
                <c:pt idx="425">
                  <c:v>83.599356131355094</c:v>
                </c:pt>
                <c:pt idx="426">
                  <c:v>83.562796856210525</c:v>
                </c:pt>
                <c:pt idx="427">
                  <c:v>83.526427844277279</c:v>
                </c:pt>
                <c:pt idx="428">
                  <c:v>83.490247780704138</c:v>
                </c:pt>
                <c:pt idx="429">
                  <c:v>83.45425536141974</c:v>
                </c:pt>
                <c:pt idx="430">
                  <c:v>83.418449293024025</c:v>
                </c:pt>
                <c:pt idx="431">
                  <c:v>83.382828292681765</c:v>
                </c:pt>
                <c:pt idx="432">
                  <c:v>83.347391088016849</c:v>
                </c:pt>
                <c:pt idx="433">
                  <c:v>83.31213641700856</c:v>
                </c:pt>
                <c:pt idx="434">
                  <c:v>83.277063027887934</c:v>
                </c:pt>
                <c:pt idx="435">
                  <c:v>83.242169679037403</c:v>
                </c:pt>
                <c:pt idx="436">
                  <c:v>83.207455138888605</c:v>
                </c:pt>
                <c:pt idx="437">
                  <c:v>83.172918185824486</c:v>
                </c:pt>
                <c:pt idx="438">
                  <c:v>83.138557608079637</c:v>
                </c:pt>
                <c:pt idx="439">
                  <c:v>83.10437220364409</c:v>
                </c:pt>
                <c:pt idx="440">
                  <c:v>83.070360780165885</c:v>
                </c:pt>
                <c:pt idx="441">
                  <c:v>83.036522154857934</c:v>
                </c:pt>
                <c:pt idx="442">
                  <c:v>83.00285515440234</c:v>
                </c:pt>
                <c:pt idx="443">
                  <c:v>82.969358614858081</c:v>
                </c:pt>
                <c:pt idx="444">
                  <c:v>82.936031381571041</c:v>
                </c:pt>
                <c:pt idx="445">
                  <c:v>82.902872309079626</c:v>
                </c:pt>
                <c:pt idx="446">
                  <c:v>82.869880261028257</c:v>
                </c:pt>
                <c:pt idx="447">
                  <c:v>82.837054110076821</c:v>
                </c:pt>
                <c:pt idx="448">
                  <c:v>82.804392737813998</c:v>
                </c:pt>
                <c:pt idx="449">
                  <c:v>82.771895034670962</c:v>
                </c:pt>
                <c:pt idx="450">
                  <c:v>82.739559899832628</c:v>
                </c:pt>
                <c:pt idx="451">
                  <c:v>82.707386241157252</c:v>
                </c:pt>
                <c:pt idx="452">
                  <c:v>82.675372975089516</c:v>
                </c:pt>
                <c:pt idx="453">
                  <c:v>82.64351902658062</c:v>
                </c:pt>
                <c:pt idx="454">
                  <c:v>82.611823329001766</c:v>
                </c:pt>
                <c:pt idx="455">
                  <c:v>82.580284824068087</c:v>
                </c:pt>
                <c:pt idx="456">
                  <c:v>82.548902461756086</c:v>
                </c:pt>
                <c:pt idx="457">
                  <c:v>82.517675200224346</c:v>
                </c:pt>
                <c:pt idx="458">
                  <c:v>82.486602005736415</c:v>
                </c:pt>
                <c:pt idx="459">
                  <c:v>82.455681852583567</c:v>
                </c:pt>
                <c:pt idx="460">
                  <c:v>82.424913723006426</c:v>
                </c:pt>
                <c:pt idx="461">
                  <c:v>82.394296607121561</c:v>
                </c:pt>
                <c:pt idx="462">
                  <c:v>82.363829502846983</c:v>
                </c:pt>
                <c:pt idx="463">
                  <c:v>82.33351141582385</c:v>
                </c:pt>
                <c:pt idx="464">
                  <c:v>82.303341359349673</c:v>
                </c:pt>
                <c:pt idx="465">
                  <c:v>82.27331835430239</c:v>
                </c:pt>
                <c:pt idx="466">
                  <c:v>82.243441429069236</c:v>
                </c:pt>
                <c:pt idx="467">
                  <c:v>82.213709619476347</c:v>
                </c:pt>
                <c:pt idx="468">
                  <c:v>82.184121968719495</c:v>
                </c:pt>
                <c:pt idx="469">
                  <c:v>82.154677527294226</c:v>
                </c:pt>
                <c:pt idx="470">
                  <c:v>82.125375352928486</c:v>
                </c:pt>
                <c:pt idx="471">
                  <c:v>82.096214510513917</c:v>
                </c:pt>
                <c:pt idx="472">
                  <c:v>82.067194072041133</c:v>
                </c:pt>
                <c:pt idx="473">
                  <c:v>82.038313116530119</c:v>
                </c:pt>
                <c:pt idx="474">
                  <c:v>82.009570729969695</c:v>
                </c:pt>
                <c:pt idx="475">
                  <c:v>81.980966005249243</c:v>
                </c:pt>
                <c:pt idx="476">
                  <c:v>81.952498042095414</c:v>
                </c:pt>
                <c:pt idx="477">
                  <c:v>81.92416594701146</c:v>
                </c:pt>
                <c:pt idx="478">
                  <c:v>81.895968833211811</c:v>
                </c:pt>
                <c:pt idx="479">
                  <c:v>81.867905820562839</c:v>
                </c:pt>
                <c:pt idx="480">
                  <c:v>81.8399760355192</c:v>
                </c:pt>
                <c:pt idx="481">
                  <c:v>81.812178611066116</c:v>
                </c:pt>
                <c:pt idx="482">
                  <c:v>81.784512686658189</c:v>
                </c:pt>
                <c:pt idx="483">
                  <c:v>81.756977408160665</c:v>
                </c:pt>
                <c:pt idx="484">
                  <c:v>81.729571927791099</c:v>
                </c:pt>
                <c:pt idx="485">
                  <c:v>81.702295404061871</c:v>
                </c:pt>
                <c:pt idx="486">
                  <c:v>81.675147001722735</c:v>
                </c:pt>
                <c:pt idx="487">
                  <c:v>81.648125891704666</c:v>
                </c:pt>
                <c:pt idx="488">
                  <c:v>81.621231251063108</c:v>
                </c:pt>
                <c:pt idx="489">
                  <c:v>81.594462262924779</c:v>
                </c:pt>
                <c:pt idx="490">
                  <c:v>81.567818116431283</c:v>
                </c:pt>
                <c:pt idx="491">
                  <c:v>81.541298006684698</c:v>
                </c:pt>
                <c:pt idx="492">
                  <c:v>81.514901134696444</c:v>
                </c:pt>
                <c:pt idx="493">
                  <c:v>81.488626707332003</c:v>
                </c:pt>
                <c:pt idx="494">
                  <c:v>81.462473937259816</c:v>
                </c:pt>
                <c:pt idx="495">
                  <c:v>81.436442042900097</c:v>
                </c:pt>
                <c:pt idx="496">
                  <c:v>81.410530248371984</c:v>
                </c:pt>
                <c:pt idx="497">
                  <c:v>81.384737783445104</c:v>
                </c:pt>
                <c:pt idx="498">
                  <c:v>81.359063883487423</c:v>
                </c:pt>
                <c:pt idx="499">
                  <c:v>81.333507789417169</c:v>
                </c:pt>
                <c:pt idx="500">
                  <c:v>81.308068747653309</c:v>
                </c:pt>
                <c:pt idx="501">
                  <c:v>81.28274601006737</c:v>
                </c:pt>
                <c:pt idx="502">
                  <c:v>81.257538833935769</c:v>
                </c:pt>
                <c:pt idx="503">
                  <c:v>81.232446481891813</c:v>
                </c:pt>
                <c:pt idx="504">
                  <c:v>81.207468221877249</c:v>
                </c:pt>
                <c:pt idx="505">
                  <c:v>81.182603327101347</c:v>
                </c:pt>
                <c:pt idx="506">
                  <c:v>81.157851075988148</c:v>
                </c:pt>
                <c:pt idx="507">
                  <c:v>81.133210752135426</c:v>
                </c:pt>
                <c:pt idx="508">
                  <c:v>81.108681644268898</c:v>
                </c:pt>
                <c:pt idx="509">
                  <c:v>81.08426304619671</c:v>
                </c:pt>
                <c:pt idx="510">
                  <c:v>81.059954256766432</c:v>
                </c:pt>
                <c:pt idx="511">
                  <c:v>81.035754579822211</c:v>
                </c:pt>
                <c:pt idx="512">
                  <c:v>81.011663324159215</c:v>
                </c:pt>
                <c:pt idx="513">
                  <c:v>80.987679803485051</c:v>
                </c:pt>
                <c:pt idx="514">
                  <c:v>80.963803336372564</c:v>
                </c:pt>
                <c:pt idx="515">
                  <c:v>80.940033246222839</c:v>
                </c:pt>
                <c:pt idx="516">
                  <c:v>80.91636886122167</c:v>
                </c:pt>
                <c:pt idx="517">
                  <c:v>80.892809514298122</c:v>
                </c:pt>
                <c:pt idx="518">
                  <c:v>80.869354543085947</c:v>
                </c:pt>
                <c:pt idx="519">
                  <c:v>80.846003289882134</c:v>
                </c:pt>
                <c:pt idx="520">
                  <c:v>80.822755101609289</c:v>
                </c:pt>
                <c:pt idx="521">
                  <c:v>80.799609329772778</c:v>
                </c:pt>
                <c:pt idx="522">
                  <c:v>80.776565330426493</c:v>
                </c:pt>
                <c:pt idx="523">
                  <c:v>80.753622464131894</c:v>
                </c:pt>
                <c:pt idx="524">
                  <c:v>80.730780095920352</c:v>
                </c:pt>
                <c:pt idx="525">
                  <c:v>80.708037595254709</c:v>
                </c:pt>
                <c:pt idx="526">
                  <c:v>80.685394335996193</c:v>
                </c:pt>
                <c:pt idx="527">
                  <c:v>80.662849696361434</c:v>
                </c:pt>
                <c:pt idx="528">
                  <c:v>80.640403058891451</c:v>
                </c:pt>
                <c:pt idx="529">
                  <c:v>80.618053810413073</c:v>
                </c:pt>
                <c:pt idx="530">
                  <c:v>80.595801342003284</c:v>
                </c:pt>
                <c:pt idx="531">
                  <c:v>80.573645048954518</c:v>
                </c:pt>
                <c:pt idx="532">
                  <c:v>80.551584330740781</c:v>
                </c:pt>
                <c:pt idx="533">
                  <c:v>80.529618590980306</c:v>
                </c:pt>
                <c:pt idx="534">
                  <c:v>80.507747237403819</c:v>
                </c:pt>
                <c:pt idx="535">
                  <c:v>80.485969681819341</c:v>
                </c:pt>
                <c:pt idx="536">
                  <c:v>80.464285340079641</c:v>
                </c:pt>
                <c:pt idx="537">
                  <c:v>80.442693632048474</c:v>
                </c:pt>
                <c:pt idx="538">
                  <c:v>80.421193981567555</c:v>
                </c:pt>
                <c:pt idx="539">
                  <c:v>80.399785816424469</c:v>
                </c:pt>
                <c:pt idx="540">
                  <c:v>80.378468568319761</c:v>
                </c:pt>
                <c:pt idx="541">
                  <c:v>80.357241672836722</c:v>
                </c:pt>
                <c:pt idx="542">
                  <c:v>80.336104569408079</c:v>
                </c:pt>
                <c:pt idx="543">
                  <c:v>80.315056701284888</c:v>
                </c:pt>
                <c:pt idx="544">
                  <c:v>80.294097515506792</c:v>
                </c:pt>
                <c:pt idx="545">
                  <c:v>80.27322646287098</c:v>
                </c:pt>
                <c:pt idx="546">
                  <c:v>80.252442997900573</c:v>
                </c:pt>
                <c:pt idx="547">
                  <c:v>80.231746578816313</c:v>
                </c:pt>
                <c:pt idx="548">
                  <c:v>80.211136667506835</c:v>
                </c:pt>
                <c:pt idx="549">
                  <c:v>80.190612729497644</c:v>
                </c:pt>
                <c:pt idx="550">
                  <c:v>80.17017423392322</c:v>
                </c:pt>
                <c:pt idx="551">
                  <c:v>80.149820653498637</c:v>
                </c:pt>
                <c:pt idx="552">
                  <c:v>80.1295514644886</c:v>
                </c:pt>
                <c:pt idx="553">
                  <c:v>80.109366146682362</c:v>
                </c:pt>
                <c:pt idx="554">
                  <c:v>80.089264183364321</c:v>
                </c:pt>
                <c:pt idx="555">
                  <c:v>80.069245061285315</c:v>
                </c:pt>
                <c:pt idx="556">
                  <c:v>80.049308270636431</c:v>
                </c:pt>
                <c:pt idx="557">
                  <c:v>80.02945330502078</c:v>
                </c:pt>
                <c:pt idx="558">
                  <c:v>80.009679661428152</c:v>
                </c:pt>
                <c:pt idx="559">
                  <c:v>79.989986840207123</c:v>
                </c:pt>
                <c:pt idx="560">
                  <c:v>79.970374345038437</c:v>
                </c:pt>
                <c:pt idx="561">
                  <c:v>79.950841682909982</c:v>
                </c:pt>
                <c:pt idx="562">
                  <c:v>79.931388364090267</c:v>
                </c:pt>
                <c:pt idx="563">
                  <c:v>79.912013902101151</c:v>
                </c:pt>
                <c:pt idx="564">
                  <c:v>79.892717813696777</c:v>
                </c:pt>
                <c:pt idx="565">
                  <c:v>79.87349961883308</c:v>
                </c:pt>
                <c:pt idx="566">
                  <c:v>79.854358840646526</c:v>
                </c:pt>
                <c:pt idx="567">
                  <c:v>79.835295005429202</c:v>
                </c:pt>
                <c:pt idx="568">
                  <c:v>79.816307642601785</c:v>
                </c:pt>
                <c:pt idx="569">
                  <c:v>79.797396284692311</c:v>
                </c:pt>
                <c:pt idx="570">
                  <c:v>79.778560467309461</c:v>
                </c:pt>
                <c:pt idx="571">
                  <c:v>79.759799729122392</c:v>
                </c:pt>
                <c:pt idx="572">
                  <c:v>79.741113611832802</c:v>
                </c:pt>
                <c:pt idx="573">
                  <c:v>79.722501660155231</c:v>
                </c:pt>
                <c:pt idx="574">
                  <c:v>79.703963421792338</c:v>
                </c:pt>
                <c:pt idx="575">
                  <c:v>79.685498447411916</c:v>
                </c:pt>
                <c:pt idx="576">
                  <c:v>79.667106290624545</c:v>
                </c:pt>
                <c:pt idx="577">
                  <c:v>79.648786507961731</c:v>
                </c:pt>
                <c:pt idx="578">
                  <c:v>79.630538658852501</c:v>
                </c:pt>
                <c:pt idx="579">
                  <c:v>79.612362305601806</c:v>
                </c:pt>
                <c:pt idx="580">
                  <c:v>79.594257013369727</c:v>
                </c:pt>
                <c:pt idx="581">
                  <c:v>79.576222350147532</c:v>
                </c:pt>
                <c:pt idx="582">
                  <c:v>79.558257886739028</c:v>
                </c:pt>
                <c:pt idx="583">
                  <c:v>79.540363196736749</c:v>
                </c:pt>
                <c:pt idx="584">
                  <c:v>79.522537856503277</c:v>
                </c:pt>
                <c:pt idx="585">
                  <c:v>79.504781445147941</c:v>
                </c:pt>
                <c:pt idx="586">
                  <c:v>79.487093544507943</c:v>
                </c:pt>
                <c:pt idx="587">
                  <c:v>79.469473739128119</c:v>
                </c:pt>
                <c:pt idx="588">
                  <c:v>79.451921616238479</c:v>
                </c:pt>
                <c:pt idx="589">
                  <c:v>79.434436765736777</c:v>
                </c:pt>
                <c:pt idx="590">
                  <c:v>79.417018780166401</c:v>
                </c:pt>
                <c:pt idx="591">
                  <c:v>79.3996672546985</c:v>
                </c:pt>
                <c:pt idx="592">
                  <c:v>79.382381787110347</c:v>
                </c:pt>
                <c:pt idx="593">
                  <c:v>79.365161977768253</c:v>
                </c:pt>
                <c:pt idx="594">
                  <c:v>79.348007429607136</c:v>
                </c:pt>
                <c:pt idx="595">
                  <c:v>79.330917748110423</c:v>
                </c:pt>
                <c:pt idx="596">
                  <c:v>79.313892541293654</c:v>
                </c:pt>
                <c:pt idx="597">
                  <c:v>79.296931419684228</c:v>
                </c:pt>
                <c:pt idx="598">
                  <c:v>79.280033996302151</c:v>
                </c:pt>
                <c:pt idx="599">
                  <c:v>79.263199886644031</c:v>
                </c:pt>
                <c:pt idx="600">
                  <c:v>79.246428708663061</c:v>
                </c:pt>
                <c:pt idx="601">
                  <c:v>79.229720082750575</c:v>
                </c:pt>
                <c:pt idx="602">
                  <c:v>79.213073631720391</c:v>
                </c:pt>
                <c:pt idx="603">
                  <c:v>79.196488980788729</c:v>
                </c:pt>
                <c:pt idx="604">
                  <c:v>79.179965757558122</c:v>
                </c:pt>
                <c:pt idx="605">
                  <c:v>79.163503591999671</c:v>
                </c:pt>
                <c:pt idx="606">
                  <c:v>79.147102116435505</c:v>
                </c:pt>
                <c:pt idx="607">
                  <c:v>79.130760965520793</c:v>
                </c:pt>
                <c:pt idx="608">
                  <c:v>79.11447977623061</c:v>
                </c:pt>
                <c:pt idx="609">
                  <c:v>79.098258187837104</c:v>
                </c:pt>
                <c:pt idx="610">
                  <c:v>79.08209584189801</c:v>
                </c:pt>
                <c:pt idx="611">
                  <c:v>79.065992382238548</c:v>
                </c:pt>
                <c:pt idx="612">
                  <c:v>79.049947454933388</c:v>
                </c:pt>
                <c:pt idx="613">
                  <c:v>79.03396070829271</c:v>
                </c:pt>
                <c:pt idx="614">
                  <c:v>79.018031792844624</c:v>
                </c:pt>
                <c:pt idx="615">
                  <c:v>79.002160361321202</c:v>
                </c:pt>
                <c:pt idx="616">
                  <c:v>78.986346068638426</c:v>
                </c:pt>
                <c:pt idx="617">
                  <c:v>78.970588571886509</c:v>
                </c:pt>
                <c:pt idx="618">
                  <c:v>78.954887530309435</c:v>
                </c:pt>
                <c:pt idx="619">
                  <c:v>78.939242605291795</c:v>
                </c:pt>
                <c:pt idx="620">
                  <c:v>78.92365346034228</c:v>
                </c:pt>
                <c:pt idx="621">
                  <c:v>78.908119761081281</c:v>
                </c:pt>
                <c:pt idx="622">
                  <c:v>78.892641175221712</c:v>
                </c:pt>
                <c:pt idx="623">
                  <c:v>78.877217372557112</c:v>
                </c:pt>
                <c:pt idx="624">
                  <c:v>78.861848024946497</c:v>
                </c:pt>
                <c:pt idx="625">
                  <c:v>78.846532806298939</c:v>
                </c:pt>
                <c:pt idx="626">
                  <c:v>78.831271392559572</c:v>
                </c:pt>
                <c:pt idx="627">
                  <c:v>78.81606346169491</c:v>
                </c:pt>
                <c:pt idx="628">
                  <c:v>78.800908693678622</c:v>
                </c:pt>
                <c:pt idx="629">
                  <c:v>78.785806770478075</c:v>
                </c:pt>
                <c:pt idx="630">
                  <c:v>78.77075737603937</c:v>
                </c:pt>
                <c:pt idx="631">
                  <c:v>78.755760196273599</c:v>
                </c:pt>
                <c:pt idx="632">
                  <c:v>78.740814919043473</c:v>
                </c:pt>
                <c:pt idx="633">
                  <c:v>78.725921234149553</c:v>
                </c:pt>
                <c:pt idx="634">
                  <c:v>78.711078833316492</c:v>
                </c:pt>
                <c:pt idx="635">
                  <c:v>78.696287410179565</c:v>
                </c:pt>
                <c:pt idx="636">
                  <c:v>78.681546660271081</c:v>
                </c:pt>
                <c:pt idx="637">
                  <c:v>78.666856281008094</c:v>
                </c:pt>
                <c:pt idx="638">
                  <c:v>78.652215971678885</c:v>
                </c:pt>
                <c:pt idx="639">
                  <c:v>78.637625433428511</c:v>
                </c:pt>
                <c:pt idx="640">
                  <c:v>78.623084369248247</c:v>
                </c:pt>
                <c:pt idx="641">
                  <c:v>78.608592483961047</c:v>
                </c:pt>
                <c:pt idx="642">
                  <c:v>78.594149484211059</c:v>
                </c:pt>
                <c:pt idx="643">
                  <c:v>78.579755078446269</c:v>
                </c:pt>
                <c:pt idx="644">
                  <c:v>78.565408976911996</c:v>
                </c:pt>
                <c:pt idx="645">
                  <c:v>78.551110891635403</c:v>
                </c:pt>
                <c:pt idx="646">
                  <c:v>78.53686053641232</c:v>
                </c:pt>
                <c:pt idx="647">
                  <c:v>78.52265762679707</c:v>
                </c:pt>
                <c:pt idx="648">
                  <c:v>78.508501880089256</c:v>
                </c:pt>
                <c:pt idx="649">
                  <c:v>78.494393015322132</c:v>
                </c:pt>
                <c:pt idx="650">
                  <c:v>78.48033075325155</c:v>
                </c:pt>
                <c:pt idx="651">
                  <c:v>78.46631481634158</c:v>
                </c:pt>
                <c:pt idx="652">
                  <c:v>78.452344928755963</c:v>
                </c:pt>
                <c:pt idx="653">
                  <c:v>78.438420816344831</c:v>
                </c:pt>
                <c:pt idx="654">
                  <c:v>78.424542206632836</c:v>
                </c:pt>
                <c:pt idx="655">
                  <c:v>78.410708828809518</c:v>
                </c:pt>
                <c:pt idx="656">
                  <c:v>78.396920413714938</c:v>
                </c:pt>
                <c:pt idx="657">
                  <c:v>78.383176693832382</c:v>
                </c:pt>
                <c:pt idx="658">
                  <c:v>78.369477403273478</c:v>
                </c:pt>
                <c:pt idx="659">
                  <c:v>78.355822277769519</c:v>
                </c:pt>
                <c:pt idx="660">
                  <c:v>78.342211054660154</c:v>
                </c:pt>
                <c:pt idx="661">
                  <c:v>78.328643472880728</c:v>
                </c:pt>
                <c:pt idx="662">
                  <c:v>78.315119272955386</c:v>
                </c:pt>
                <c:pt idx="663">
                  <c:v>78.301638196980448</c:v>
                </c:pt>
                <c:pt idx="664">
                  <c:v>78.288199988620562</c:v>
                </c:pt>
                <c:pt idx="665">
                  <c:v>78.274804393091898</c:v>
                </c:pt>
                <c:pt idx="666">
                  <c:v>78.261451157157012</c:v>
                </c:pt>
                <c:pt idx="667">
                  <c:v>78.24814002911009</c:v>
                </c:pt>
                <c:pt idx="668">
                  <c:v>78.234870758770157</c:v>
                </c:pt>
                <c:pt idx="669">
                  <c:v>78.221643097467393</c:v>
                </c:pt>
                <c:pt idx="670">
                  <c:v>78.208456798037332</c:v>
                </c:pt>
                <c:pt idx="671">
                  <c:v>78.195311614806712</c:v>
                </c:pt>
                <c:pt idx="672">
                  <c:v>78.182207303585116</c:v>
                </c:pt>
                <c:pt idx="673">
                  <c:v>78.169143621655834</c:v>
                </c:pt>
                <c:pt idx="674">
                  <c:v>78.156120327764398</c:v>
                </c:pt>
                <c:pt idx="675">
                  <c:v>78.143137182111403</c:v>
                </c:pt>
                <c:pt idx="676">
                  <c:v>78.130193946339176</c:v>
                </c:pt>
                <c:pt idx="677">
                  <c:v>78.117290383525685</c:v>
                </c:pt>
                <c:pt idx="678">
                  <c:v>78.104426258172225</c:v>
                </c:pt>
                <c:pt idx="679">
                  <c:v>78.091601336197002</c:v>
                </c:pt>
                <c:pt idx="680">
                  <c:v>78.078815384922152</c:v>
                </c:pt>
                <c:pt idx="681">
                  <c:v>78.06606817306708</c:v>
                </c:pt>
                <c:pt idx="682">
                  <c:v>78.053359470739096</c:v>
                </c:pt>
                <c:pt idx="683">
                  <c:v>78.040689049421914</c:v>
                </c:pt>
                <c:pt idx="684">
                  <c:v>78.028056681970142</c:v>
                </c:pt>
                <c:pt idx="685">
                  <c:v>78.015462142597087</c:v>
                </c:pt>
                <c:pt idx="686">
                  <c:v>78.00290520686697</c:v>
                </c:pt>
                <c:pt idx="687">
                  <c:v>77.990385651686992</c:v>
                </c:pt>
                <c:pt idx="688">
                  <c:v>77.977903255297605</c:v>
                </c:pt>
                <c:pt idx="689">
                  <c:v>77.965457797262331</c:v>
                </c:pt>
                <c:pt idx="690">
                  <c:v>77.953049058462355</c:v>
                </c:pt>
                <c:pt idx="691">
                  <c:v>77.94067682108512</c:v>
                </c:pt>
                <c:pt idx="692">
                  <c:v>77.928340868616573</c:v>
                </c:pt>
                <c:pt idx="693">
                  <c:v>77.916040985833661</c:v>
                </c:pt>
                <c:pt idx="694">
                  <c:v>77.903776958794396</c:v>
                </c:pt>
                <c:pt idx="695">
                  <c:v>77.891548574830679</c:v>
                </c:pt>
                <c:pt idx="696">
                  <c:v>77.87935562253827</c:v>
                </c:pt>
                <c:pt idx="697">
                  <c:v>77.867197891771326</c:v>
                </c:pt>
                <c:pt idx="698">
                  <c:v>77.855075173632031</c:v>
                </c:pt>
                <c:pt idx="699">
                  <c:v>77.842987260462834</c:v>
                </c:pt>
                <c:pt idx="700">
                  <c:v>77.830933945838893</c:v>
                </c:pt>
                <c:pt idx="701">
                  <c:v>77.818915024559729</c:v>
                </c:pt>
                <c:pt idx="702">
                  <c:v>77.80693029264161</c:v>
                </c:pt>
                <c:pt idx="703">
                  <c:v>77.794979547309467</c:v>
                </c:pt>
                <c:pt idx="704">
                  <c:v>77.783062586989615</c:v>
                </c:pt>
                <c:pt idx="705">
                  <c:v>77.771179211299241</c:v>
                </c:pt>
                <c:pt idx="706">
                  <c:v>77.759329221043089</c:v>
                </c:pt>
                <c:pt idx="707">
                  <c:v>77.747512418203883</c:v>
                </c:pt>
                <c:pt idx="708">
                  <c:v>77.735728605932053</c:v>
                </c:pt>
                <c:pt idx="709">
                  <c:v>77.723977588543505</c:v>
                </c:pt>
                <c:pt idx="710">
                  <c:v>77.712259171506801</c:v>
                </c:pt>
                <c:pt idx="711">
                  <c:v>77.700573161440005</c:v>
                </c:pt>
                <c:pt idx="712">
                  <c:v>77.68891936610045</c:v>
                </c:pt>
                <c:pt idx="713">
                  <c:v>77.6772975943788</c:v>
                </c:pt>
                <c:pt idx="714">
                  <c:v>77.665707656291204</c:v>
                </c:pt>
                <c:pt idx="715">
                  <c:v>77.654149362973101</c:v>
                </c:pt>
                <c:pt idx="716">
                  <c:v>77.642622526670067</c:v>
                </c:pt>
                <c:pt idx="717">
                  <c:v>77.6311269607328</c:v>
                </c:pt>
                <c:pt idx="718">
                  <c:v>77.619662479609104</c:v>
                </c:pt>
                <c:pt idx="719">
                  <c:v>77.608228898836146</c:v>
                </c:pt>
                <c:pt idx="720">
                  <c:v>77.596826035036003</c:v>
                </c:pt>
                <c:pt idx="721">
                  <c:v>77.585453705905365</c:v>
                </c:pt>
                <c:pt idx="722">
                  <c:v>77.574111730211072</c:v>
                </c:pt>
                <c:pt idx="723">
                  <c:v>77.56279992778326</c:v>
                </c:pt>
                <c:pt idx="724">
                  <c:v>77.551518119506667</c:v>
                </c:pt>
                <c:pt idx="725">
                  <c:v>77.540266127316031</c:v>
                </c:pt>
                <c:pt idx="726">
                  <c:v>77.529043774188864</c:v>
                </c:pt>
                <c:pt idx="727">
                  <c:v>77.517850884138397</c:v>
                </c:pt>
                <c:pt idx="728">
                  <c:v>77.506687282206528</c:v>
                </c:pt>
                <c:pt idx="729">
                  <c:v>77.495552794459371</c:v>
                </c:pt>
                <c:pt idx="730">
                  <c:v>77.484447247977982</c:v>
                </c:pt>
                <c:pt idx="731">
                  <c:v>77.473370470854391</c:v>
                </c:pt>
                <c:pt idx="732">
                  <c:v>77.462322292183643</c:v>
                </c:pt>
                <c:pt idx="733">
                  <c:v>77.451302542058556</c:v>
                </c:pt>
                <c:pt idx="734">
                  <c:v>77.440311051562432</c:v>
                </c:pt>
                <c:pt idx="735">
                  <c:v>77.429347652763894</c:v>
                </c:pt>
                <c:pt idx="736">
                  <c:v>77.418412178708721</c:v>
                </c:pt>
                <c:pt idx="737">
                  <c:v>77.407504463417439</c:v>
                </c:pt>
                <c:pt idx="738">
                  <c:v>77.396624341873704</c:v>
                </c:pt>
                <c:pt idx="739">
                  <c:v>77.385771650024665</c:v>
                </c:pt>
                <c:pt idx="740">
                  <c:v>77.374946224768962</c:v>
                </c:pt>
                <c:pt idx="741">
                  <c:v>77.364147903955043</c:v>
                </c:pt>
                <c:pt idx="742">
                  <c:v>77.353376526372855</c:v>
                </c:pt>
                <c:pt idx="743">
                  <c:v>77.34263193174867</c:v>
                </c:pt>
                <c:pt idx="744">
                  <c:v>77.331913960739811</c:v>
                </c:pt>
                <c:pt idx="745">
                  <c:v>77.321222454927636</c:v>
                </c:pt>
                <c:pt idx="746">
                  <c:v>77.310557256812984</c:v>
                </c:pt>
                <c:pt idx="747">
                  <c:v>77.29991820980888</c:v>
                </c:pt>
                <c:pt idx="748">
                  <c:v>77.289305158237042</c:v>
                </c:pt>
                <c:pt idx="749">
                  <c:v>77.27871794731999</c:v>
                </c:pt>
                <c:pt idx="750">
                  <c:v>77.268156423177416</c:v>
                </c:pt>
                <c:pt idx="751">
                  <c:v>77.257620432818356</c:v>
                </c:pt>
                <c:pt idx="752">
                  <c:v>77.247109824137695</c:v>
                </c:pt>
                <c:pt idx="753">
                  <c:v>77.236624445910465</c:v>
                </c:pt>
                <c:pt idx="754">
                  <c:v>77.226164147784502</c:v>
                </c:pt>
                <c:pt idx="755">
                  <c:v>77.215728780276876</c:v>
                </c:pt>
                <c:pt idx="756">
                  <c:v>77.20531819476885</c:v>
                </c:pt>
                <c:pt idx="757">
                  <c:v>77.19493224349786</c:v>
                </c:pt>
                <c:pt idx="758">
                  <c:v>77.184570779555756</c:v>
                </c:pt>
                <c:pt idx="759">
                  <c:v>77.174233656880745</c:v>
                </c:pt>
                <c:pt idx="760">
                  <c:v>77.163920730253281</c:v>
                </c:pt>
                <c:pt idx="761">
                  <c:v>77.153631855291053</c:v>
                </c:pt>
                <c:pt idx="762">
                  <c:v>77.143366888442671</c:v>
                </c:pt>
                <c:pt idx="763">
                  <c:v>77.133125686985238</c:v>
                </c:pt>
                <c:pt idx="764">
                  <c:v>77.1229081090151</c:v>
                </c:pt>
                <c:pt idx="765">
                  <c:v>77.112714013446421</c:v>
                </c:pt>
                <c:pt idx="766">
                  <c:v>77.102543260004765</c:v>
                </c:pt>
                <c:pt idx="767">
                  <c:v>77.092395709221748</c:v>
                </c:pt>
                <c:pt idx="768">
                  <c:v>77.082271222430506</c:v>
                </c:pt>
                <c:pt idx="769">
                  <c:v>77.07216966176118</c:v>
                </c:pt>
                <c:pt idx="770">
                  <c:v>77.06209089013457</c:v>
                </c:pt>
                <c:pt idx="771">
                  <c:v>77.052034771259827</c:v>
                </c:pt>
                <c:pt idx="772">
                  <c:v>77.042001169627014</c:v>
                </c:pt>
                <c:pt idx="773">
                  <c:v>77.031989950503302</c:v>
                </c:pt>
                <c:pt idx="774">
                  <c:v>77.02200097992943</c:v>
                </c:pt>
                <c:pt idx="775">
                  <c:v>77.012034124712613</c:v>
                </c:pt>
                <c:pt idx="776">
                  <c:v>77.002089252423303</c:v>
                </c:pt>
                <c:pt idx="777">
                  <c:v>76.992166231391195</c:v>
                </c:pt>
                <c:pt idx="778">
                  <c:v>76.982264930698577</c:v>
                </c:pt>
                <c:pt idx="779">
                  <c:v>76.972385220177586</c:v>
                </c:pt>
                <c:pt idx="780">
                  <c:v>76.962526970404866</c:v>
                </c:pt>
                <c:pt idx="781">
                  <c:v>76.952690052696482</c:v>
                </c:pt>
                <c:pt idx="782">
                  <c:v>76.942874339104947</c:v>
                </c:pt>
                <c:pt idx="783">
                  <c:v>76.933079702413025</c:v>
                </c:pt>
                <c:pt idx="784">
                  <c:v>76.923306016130766</c:v>
                </c:pt>
                <c:pt idx="785">
                  <c:v>76.91355315448925</c:v>
                </c:pt>
                <c:pt idx="786">
                  <c:v>76.903820992438938</c:v>
                </c:pt>
                <c:pt idx="787">
                  <c:v>76.894109405642382</c:v>
                </c:pt>
                <c:pt idx="788">
                  <c:v>76.884418270471542</c:v>
                </c:pt>
                <c:pt idx="789">
                  <c:v>76.874747464003875</c:v>
                </c:pt>
                <c:pt idx="790">
                  <c:v>76.865096864016493</c:v>
                </c:pt>
                <c:pt idx="791">
                  <c:v>76.855466348983128</c:v>
                </c:pt>
                <c:pt idx="792">
                  <c:v>76.845855798069778</c:v>
                </c:pt>
                <c:pt idx="793">
                  <c:v>76.83626509112959</c:v>
                </c:pt>
                <c:pt idx="794">
                  <c:v>76.826694108700423</c:v>
                </c:pt>
                <c:pt idx="795">
                  <c:v>76.817142731999368</c:v>
                </c:pt>
                <c:pt idx="796">
                  <c:v>76.807610842918663</c:v>
                </c:pt>
                <c:pt idx="797">
                  <c:v>76.798098324022263</c:v>
                </c:pt>
                <c:pt idx="798">
                  <c:v>76.788605058541023</c:v>
                </c:pt>
                <c:pt idx="799">
                  <c:v>76.779130930370144</c:v>
                </c:pt>
                <c:pt idx="800">
                  <c:v>76.769675824062787</c:v>
                </c:pt>
                <c:pt idx="801">
                  <c:v>76.760239624829154</c:v>
                </c:pt>
                <c:pt idx="802">
                  <c:v>76.750822218529407</c:v>
                </c:pt>
                <c:pt idx="803">
                  <c:v>76.741423491671441</c:v>
                </c:pt>
                <c:pt idx="804">
                  <c:v>76.73204333140751</c:v>
                </c:pt>
                <c:pt idx="805">
                  <c:v>76.722681625529319</c:v>
                </c:pt>
                <c:pt idx="806">
                  <c:v>76.713338262464092</c:v>
                </c:pt>
                <c:pt idx="807">
                  <c:v>76.704013131271381</c:v>
                </c:pt>
                <c:pt idx="808">
                  <c:v>76.694706121639541</c:v>
                </c:pt>
                <c:pt idx="809">
                  <c:v>76.685417123880541</c:v>
                </c:pt>
                <c:pt idx="810">
                  <c:v>76.676146028927846</c:v>
                </c:pt>
                <c:pt idx="811">
                  <c:v>76.666892728331362</c:v>
                </c:pt>
                <c:pt idx="812">
                  <c:v>76.657657114255457</c:v>
                </c:pt>
                <c:pt idx="813">
                  <c:v>76.648439079473079</c:v>
                </c:pt>
                <c:pt idx="814">
                  <c:v>76.639238517364461</c:v>
                </c:pt>
                <c:pt idx="815">
                  <c:v>76.630055321910376</c:v>
                </c:pt>
                <c:pt idx="816">
                  <c:v>76.620889387692785</c:v>
                </c:pt>
                <c:pt idx="817">
                  <c:v>76.611740609887377</c:v>
                </c:pt>
                <c:pt idx="818">
                  <c:v>76.602608884262267</c:v>
                </c:pt>
                <c:pt idx="819">
                  <c:v>76.593494107172958</c:v>
                </c:pt>
                <c:pt idx="820">
                  <c:v>76.584396175561153</c:v>
                </c:pt>
                <c:pt idx="821">
                  <c:v>76.575314986948229</c:v>
                </c:pt>
                <c:pt idx="822">
                  <c:v>76.566250439433944</c:v>
                </c:pt>
                <c:pt idx="823">
                  <c:v>76.557202431693213</c:v>
                </c:pt>
                <c:pt idx="824">
                  <c:v>76.548170862970409</c:v>
                </c:pt>
                <c:pt idx="825">
                  <c:v>76.539155633078565</c:v>
                </c:pt>
                <c:pt idx="826">
                  <c:v>76.530156642394402</c:v>
                </c:pt>
                <c:pt idx="827">
                  <c:v>76.521173791855247</c:v>
                </c:pt>
                <c:pt idx="828">
                  <c:v>76.512206982956641</c:v>
                </c:pt>
                <c:pt idx="829">
                  <c:v>76.503256117747569</c:v>
                </c:pt>
                <c:pt idx="830">
                  <c:v>76.494321098828294</c:v>
                </c:pt>
                <c:pt idx="831">
                  <c:v>76.485401829347026</c:v>
                </c:pt>
                <c:pt idx="832">
                  <c:v>76.47649821299504</c:v>
                </c:pt>
                <c:pt idx="833">
                  <c:v>76.46761015400665</c:v>
                </c:pt>
                <c:pt idx="834">
                  <c:v>76.458737557153285</c:v>
                </c:pt>
                <c:pt idx="835">
                  <c:v>76.449880327740615</c:v>
                </c:pt>
                <c:pt idx="836">
                  <c:v>76.441038371606865</c:v>
                </c:pt>
                <c:pt idx="837">
                  <c:v>76.432211595118346</c:v>
                </c:pt>
                <c:pt idx="838">
                  <c:v>76.423399905166477</c:v>
                </c:pt>
                <c:pt idx="839">
                  <c:v>76.414603209165705</c:v>
                </c:pt>
                <c:pt idx="840">
                  <c:v>76.405821415049047</c:v>
                </c:pt>
                <c:pt idx="841">
                  <c:v>76.397054431266227</c:v>
                </c:pt>
                <c:pt idx="842">
                  <c:v>76.388302166779667</c:v>
                </c:pt>
                <c:pt idx="843">
                  <c:v>76.379564531061675</c:v>
                </c:pt>
                <c:pt idx="844">
                  <c:v>76.370841434092128</c:v>
                </c:pt>
                <c:pt idx="845">
                  <c:v>76.362132786355275</c:v>
                </c:pt>
                <c:pt idx="846">
                  <c:v>76.353438498835359</c:v>
                </c:pt>
                <c:pt idx="847">
                  <c:v>76.344758483016264</c:v>
                </c:pt>
                <c:pt idx="848">
                  <c:v>76.336092650876012</c:v>
                </c:pt>
                <c:pt idx="849">
                  <c:v>76.327440914885671</c:v>
                </c:pt>
                <c:pt idx="850">
                  <c:v>76.318803188005617</c:v>
                </c:pt>
                <c:pt idx="851">
                  <c:v>76.310179383682652</c:v>
                </c:pt>
                <c:pt idx="852">
                  <c:v>76.30156941584751</c:v>
                </c:pt>
                <c:pt idx="853">
                  <c:v>76.292973198912094</c:v>
                </c:pt>
                <c:pt idx="854">
                  <c:v>76.284390647766031</c:v>
                </c:pt>
                <c:pt idx="855">
                  <c:v>76.275821677774587</c:v>
                </c:pt>
                <c:pt idx="856">
                  <c:v>76.267266204775339</c:v>
                </c:pt>
                <c:pt idx="857">
                  <c:v>76.258724145075874</c:v>
                </c:pt>
                <c:pt idx="858">
                  <c:v>76.250195415450435</c:v>
                </c:pt>
                <c:pt idx="859">
                  <c:v>76.241679933137988</c:v>
                </c:pt>
                <c:pt idx="860">
                  <c:v>76.233177615839111</c:v>
                </c:pt>
                <c:pt idx="861">
                  <c:v>76.224688381712582</c:v>
                </c:pt>
                <c:pt idx="862">
                  <c:v>76.216212149374627</c:v>
                </c:pt>
                <c:pt idx="863">
                  <c:v>76.20774883789413</c:v>
                </c:pt>
                <c:pt idx="864">
                  <c:v>76.199298366791211</c:v>
                </c:pt>
                <c:pt idx="865">
                  <c:v>76.190860656033934</c:v>
                </c:pt>
                <c:pt idx="866">
                  <c:v>76.182435626037076</c:v>
                </c:pt>
                <c:pt idx="867">
                  <c:v>76.174023197656879</c:v>
                </c:pt>
                <c:pt idx="868">
                  <c:v>76.165623292191668</c:v>
                </c:pt>
                <c:pt idx="869">
                  <c:v>76.157235831377207</c:v>
                </c:pt>
                <c:pt idx="870">
                  <c:v>76.14886073738414</c:v>
                </c:pt>
                <c:pt idx="871">
                  <c:v>76.140497932816857</c:v>
                </c:pt>
                <c:pt idx="872">
                  <c:v>76.132147340709608</c:v>
                </c:pt>
                <c:pt idx="873">
                  <c:v>76.123808884524536</c:v>
                </c:pt>
                <c:pt idx="874">
                  <c:v>76.115482488149667</c:v>
                </c:pt>
                <c:pt idx="875">
                  <c:v>76.107168075895444</c:v>
                </c:pt>
                <c:pt idx="876">
                  <c:v>76.098865572493125</c:v>
                </c:pt>
                <c:pt idx="877">
                  <c:v>76.090574903091223</c:v>
                </c:pt>
                <c:pt idx="878">
                  <c:v>76.082295993255158</c:v>
                </c:pt>
                <c:pt idx="879">
                  <c:v>76.074028768963032</c:v>
                </c:pt>
                <c:pt idx="880">
                  <c:v>76.065773156603285</c:v>
                </c:pt>
                <c:pt idx="881">
                  <c:v>76.057529082973389</c:v>
                </c:pt>
                <c:pt idx="882">
                  <c:v>76.049296475277004</c:v>
                </c:pt>
                <c:pt idx="883">
                  <c:v>76.04107526112152</c:v>
                </c:pt>
                <c:pt idx="884">
                  <c:v>76.032865368514891</c:v>
                </c:pt>
                <c:pt idx="885">
                  <c:v>76.024666725864975</c:v>
                </c:pt>
                <c:pt idx="886">
                  <c:v>76.016479261977025</c:v>
                </c:pt>
                <c:pt idx="887">
                  <c:v>76.008302906049465</c:v>
                </c:pt>
                <c:pt idx="888">
                  <c:v>76.000137587673649</c:v>
                </c:pt>
                <c:pt idx="889">
                  <c:v>75.991983236831004</c:v>
                </c:pt>
                <c:pt idx="890">
                  <c:v>75.983839783890545</c:v>
                </c:pt>
                <c:pt idx="891">
                  <c:v>75.975707159607154</c:v>
                </c:pt>
                <c:pt idx="892">
                  <c:v>75.967585295118084</c:v>
                </c:pt>
                <c:pt idx="893">
                  <c:v>75.959474121942492</c:v>
                </c:pt>
                <c:pt idx="894">
                  <c:v>75.951373571978692</c:v>
                </c:pt>
                <c:pt idx="895">
                  <c:v>75.943283577500907</c:v>
                </c:pt>
                <c:pt idx="896">
                  <c:v>75.935204071158296</c:v>
                </c:pt>
                <c:pt idx="897">
                  <c:v>75.927134985971946</c:v>
                </c:pt>
                <c:pt idx="898">
                  <c:v>75.919076255333948</c:v>
                </c:pt>
                <c:pt idx="899">
                  <c:v>75.911027813004566</c:v>
                </c:pt>
                <c:pt idx="900">
                  <c:v>75.902989593109751</c:v>
                </c:pt>
                <c:pt idx="901">
                  <c:v>75.894961530138829</c:v>
                </c:pt>
                <c:pt idx="902">
                  <c:v>75.886943558943926</c:v>
                </c:pt>
                <c:pt idx="903">
                  <c:v>75.878935614736733</c:v>
                </c:pt>
                <c:pt idx="904">
                  <c:v>75.870937633086172</c:v>
                </c:pt>
                <c:pt idx="905">
                  <c:v>75.862949549917502</c:v>
                </c:pt>
                <c:pt idx="906">
                  <c:v>75.854971301509082</c:v>
                </c:pt>
                <c:pt idx="907">
                  <c:v>75.847002824491312</c:v>
                </c:pt>
                <c:pt idx="908">
                  <c:v>75.839044055843615</c:v>
                </c:pt>
                <c:pt idx="909">
                  <c:v>75.831094932893947</c:v>
                </c:pt>
                <c:pt idx="910">
                  <c:v>75.823155393314877</c:v>
                </c:pt>
                <c:pt idx="911">
                  <c:v>75.815225375123049</c:v>
                </c:pt>
                <c:pt idx="912">
                  <c:v>75.807304816677004</c:v>
                </c:pt>
                <c:pt idx="913">
                  <c:v>75.799393656675235</c:v>
                </c:pt>
                <c:pt idx="914">
                  <c:v>75.791491834153376</c:v>
                </c:pt>
                <c:pt idx="915">
                  <c:v>75.783599288482606</c:v>
                </c:pt>
                <c:pt idx="916">
                  <c:v>75.775715959369435</c:v>
                </c:pt>
                <c:pt idx="917">
                  <c:v>75.767841786851591</c:v>
                </c:pt>
                <c:pt idx="918">
                  <c:v>75.759976711296886</c:v>
                </c:pt>
                <c:pt idx="919">
                  <c:v>75.752120673401592</c:v>
                </c:pt>
                <c:pt idx="920">
                  <c:v>75.744273614188515</c:v>
                </c:pt>
                <c:pt idx="921">
                  <c:v>75.736435475005194</c:v>
                </c:pt>
                <c:pt idx="922">
                  <c:v>75.728606197521358</c:v>
                </c:pt>
                <c:pt idx="923">
                  <c:v>75.72078572372736</c:v>
                </c:pt>
                <c:pt idx="924">
                  <c:v>75.71297399593459</c:v>
                </c:pt>
                <c:pt idx="925">
                  <c:v>75.705170956769308</c:v>
                </c:pt>
                <c:pt idx="926">
                  <c:v>75.697376549174024</c:v>
                </c:pt>
                <c:pt idx="927">
                  <c:v>75.68959071640586</c:v>
                </c:pt>
                <c:pt idx="928">
                  <c:v>75.681813402032731</c:v>
                </c:pt>
                <c:pt idx="929">
                  <c:v>75.67404454993283</c:v>
                </c:pt>
                <c:pt idx="930">
                  <c:v>75.66628410429297</c:v>
                </c:pt>
                <c:pt idx="931">
                  <c:v>75.658532009606944</c:v>
                </c:pt>
                <c:pt idx="932">
                  <c:v>75.650788210672303</c:v>
                </c:pt>
                <c:pt idx="933">
                  <c:v>75.643052652591251</c:v>
                </c:pt>
                <c:pt idx="934">
                  <c:v>75.635325280766168</c:v>
                </c:pt>
                <c:pt idx="935">
                  <c:v>75.627606040899465</c:v>
                </c:pt>
                <c:pt idx="936">
                  <c:v>75.619894878992014</c:v>
                </c:pt>
                <c:pt idx="937">
                  <c:v>75.61219174134132</c:v>
                </c:pt>
                <c:pt idx="938">
                  <c:v>75.604496574538175</c:v>
                </c:pt>
                <c:pt idx="939">
                  <c:v>75.596809325467532</c:v>
                </c:pt>
                <c:pt idx="940">
                  <c:v>75.589129941305487</c:v>
                </c:pt>
                <c:pt idx="941">
                  <c:v>75.5814583695186</c:v>
                </c:pt>
                <c:pt idx="942">
                  <c:v>75.573794557859557</c:v>
                </c:pt>
                <c:pt idx="943">
                  <c:v>75.566138454369266</c:v>
                </c:pt>
                <c:pt idx="944">
                  <c:v>75.558490007372896</c:v>
                </c:pt>
                <c:pt idx="945">
                  <c:v>75.550849165479121</c:v>
                </c:pt>
                <c:pt idx="946">
                  <c:v>75.543215877577666</c:v>
                </c:pt>
                <c:pt idx="947">
                  <c:v>75.53559009283866</c:v>
                </c:pt>
                <c:pt idx="948">
                  <c:v>75.527971760710756</c:v>
                </c:pt>
                <c:pt idx="949">
                  <c:v>75.520360830920026</c:v>
                </c:pt>
                <c:pt idx="950">
                  <c:v>75.512757253466532</c:v>
                </c:pt>
                <c:pt idx="951">
                  <c:v>75.505160978625725</c:v>
                </c:pt>
                <c:pt idx="952">
                  <c:v>75.497571956943787</c:v>
                </c:pt>
                <c:pt idx="953">
                  <c:v>75.489990139239609</c:v>
                </c:pt>
                <c:pt idx="954">
                  <c:v>75.482415476599101</c:v>
                </c:pt>
                <c:pt idx="955">
                  <c:v>75.474847920377769</c:v>
                </c:pt>
                <c:pt idx="956">
                  <c:v>75.46728742219598</c:v>
                </c:pt>
                <c:pt idx="957">
                  <c:v>75.45973393393956</c:v>
                </c:pt>
                <c:pt idx="958">
                  <c:v>75.452187407757123</c:v>
                </c:pt>
                <c:pt idx="959">
                  <c:v>75.444647796059868</c:v>
                </c:pt>
                <c:pt idx="960">
                  <c:v>75.437115051518404</c:v>
                </c:pt>
                <c:pt idx="961">
                  <c:v>75.42958912706203</c:v>
                </c:pt>
                <c:pt idx="962">
                  <c:v>75.422069975878571</c:v>
                </c:pt>
                <c:pt idx="963">
                  <c:v>75.414557551410482</c:v>
                </c:pt>
                <c:pt idx="964">
                  <c:v>75.407051807355487</c:v>
                </c:pt>
                <c:pt idx="965">
                  <c:v>75.399552697664561</c:v>
                </c:pt>
                <c:pt idx="966">
                  <c:v>75.392060176539374</c:v>
                </c:pt>
                <c:pt idx="967">
                  <c:v>75.384574198433384</c:v>
                </c:pt>
                <c:pt idx="968">
                  <c:v>75.377094718047161</c:v>
                </c:pt>
                <c:pt idx="969">
                  <c:v>75.369621690330248</c:v>
                </c:pt>
                <c:pt idx="970">
                  <c:v>75.362155070477669</c:v>
                </c:pt>
                <c:pt idx="971">
                  <c:v>75.354694813928802</c:v>
                </c:pt>
                <c:pt idx="972">
                  <c:v>75.347240876366897</c:v>
                </c:pt>
                <c:pt idx="973">
                  <c:v>75.339793213717087</c:v>
                </c:pt>
                <c:pt idx="974">
                  <c:v>75.332351782144741</c:v>
                </c:pt>
                <c:pt idx="975">
                  <c:v>75.324916538055547</c:v>
                </c:pt>
                <c:pt idx="976">
                  <c:v>75.317487438092272</c:v>
                </c:pt>
                <c:pt idx="977">
                  <c:v>75.310064439134138</c:v>
                </c:pt>
                <c:pt idx="978">
                  <c:v>75.302647498296523</c:v>
                </c:pt>
                <c:pt idx="979">
                  <c:v>75.295236572928417</c:v>
                </c:pt>
                <c:pt idx="980">
                  <c:v>75.287831620611158</c:v>
                </c:pt>
                <c:pt idx="981">
                  <c:v>75.280432599158374</c:v>
                </c:pt>
                <c:pt idx="982">
                  <c:v>75.273039466612772</c:v>
                </c:pt>
                <c:pt idx="983">
                  <c:v>75.26565218124702</c:v>
                </c:pt>
                <c:pt idx="984">
                  <c:v>75.258270701560491</c:v>
                </c:pt>
                <c:pt idx="985">
                  <c:v>75.250894986279164</c:v>
                </c:pt>
                <c:pt idx="986">
                  <c:v>75.243524994354303</c:v>
                </c:pt>
                <c:pt idx="987">
                  <c:v>75.236160684960268</c:v>
                </c:pt>
                <c:pt idx="988">
                  <c:v>75.228802017495184</c:v>
                </c:pt>
                <c:pt idx="989">
                  <c:v>75.221448951577173</c:v>
                </c:pt>
                <c:pt idx="990">
                  <c:v>75.214101447045664</c:v>
                </c:pt>
                <c:pt idx="991">
                  <c:v>75.206759463958065</c:v>
                </c:pt>
                <c:pt idx="992">
                  <c:v>75.199422962589807</c:v>
                </c:pt>
                <c:pt idx="993">
                  <c:v>75.192091903432811</c:v>
                </c:pt>
                <c:pt idx="994">
                  <c:v>75.184766247194275</c:v>
                </c:pt>
                <c:pt idx="995">
                  <c:v>75.177445954795132</c:v>
                </c:pt>
                <c:pt idx="996">
                  <c:v>75.170130987369703</c:v>
                </c:pt>
                <c:pt idx="997">
                  <c:v>75.162821306264021</c:v>
                </c:pt>
                <c:pt idx="998">
                  <c:v>75.155516873034017</c:v>
                </c:pt>
                <c:pt idx="999">
                  <c:v>75.14821764944557</c:v>
                </c:pt>
                <c:pt idx="1000">
                  <c:v>75.140923597472721</c:v>
                </c:pt>
                <c:pt idx="1001">
                  <c:v>75.13363467929635</c:v>
                </c:pt>
                <c:pt idx="1002">
                  <c:v>75.126350857303052</c:v>
                </c:pt>
                <c:pt idx="1003">
                  <c:v>75.119072094085197</c:v>
                </c:pt>
                <c:pt idx="1004">
                  <c:v>75.111798352437532</c:v>
                </c:pt>
                <c:pt idx="1005">
                  <c:v>75.104529595358187</c:v>
                </c:pt>
                <c:pt idx="1006">
                  <c:v>75.097265786046464</c:v>
                </c:pt>
                <c:pt idx="1007">
                  <c:v>75.090006887901637</c:v>
                </c:pt>
                <c:pt idx="1008">
                  <c:v>75.082752864522817</c:v>
                </c:pt>
                <c:pt idx="1009">
                  <c:v>75.075503679706486</c:v>
                </c:pt>
                <c:pt idx="1010">
                  <c:v>75.068259297446659</c:v>
                </c:pt>
                <c:pt idx="1011">
                  <c:v>75.0610196819338</c:v>
                </c:pt>
                <c:pt idx="1012">
                  <c:v>75.053784797551074</c:v>
                </c:pt>
                <c:pt idx="1013">
                  <c:v>75.046554608878026</c:v>
                </c:pt>
                <c:pt idx="1014">
                  <c:v>75.039329080685192</c:v>
                </c:pt>
                <c:pt idx="1015">
                  <c:v>75.032108177935598</c:v>
                </c:pt>
                <c:pt idx="1016">
                  <c:v>75.024891865782479</c:v>
                </c:pt>
                <c:pt idx="1017">
                  <c:v>75.017680109568545</c:v>
                </c:pt>
                <c:pt idx="1018">
                  <c:v>75.010472874824899</c:v>
                </c:pt>
                <c:pt idx="1019">
                  <c:v>75.003270127270412</c:v>
                </c:pt>
                <c:pt idx="1020">
                  <c:v>74.996071832810642</c:v>
                </c:pt>
                <c:pt idx="1021">
                  <c:v>74.988877957536218</c:v>
                </c:pt>
                <c:pt idx="1022">
                  <c:v>74.981688467721284</c:v>
                </c:pt>
                <c:pt idx="1023">
                  <c:v>74.97450332982514</c:v>
                </c:pt>
                <c:pt idx="1024">
                  <c:v>74.96732251048762</c:v>
                </c:pt>
                <c:pt idx="1025">
                  <c:v>74.960145976531862</c:v>
                </c:pt>
                <c:pt idx="1026">
                  <c:v>74.952973694959368</c:v>
                </c:pt>
                <c:pt idx="1027">
                  <c:v>74.945805632952315</c:v>
                </c:pt>
                <c:pt idx="1028">
                  <c:v>74.938641757871238</c:v>
                </c:pt>
                <c:pt idx="1029">
                  <c:v>74.931482037253758</c:v>
                </c:pt>
                <c:pt idx="1030">
                  <c:v>74.924326438813011</c:v>
                </c:pt>
                <c:pt idx="1031">
                  <c:v>74.917174930439373</c:v>
                </c:pt>
                <c:pt idx="1032">
                  <c:v>74.910027480197201</c:v>
                </c:pt>
                <c:pt idx="1033">
                  <c:v>74.902884056323785</c:v>
                </c:pt>
                <c:pt idx="1034">
                  <c:v>74.895744627229121</c:v>
                </c:pt>
                <c:pt idx="1035">
                  <c:v>74.88860916149558</c:v>
                </c:pt>
                <c:pt idx="1036">
                  <c:v>74.881477627875498</c:v>
                </c:pt>
                <c:pt idx="1037">
                  <c:v>74.874349995291595</c:v>
                </c:pt>
                <c:pt idx="1038">
                  <c:v>74.86722623283562</c:v>
                </c:pt>
                <c:pt idx="1039">
                  <c:v>74.860106309765754</c:v>
                </c:pt>
                <c:pt idx="1040">
                  <c:v>74.852990195509136</c:v>
                </c:pt>
                <c:pt idx="1041">
                  <c:v>74.845877859658103</c:v>
                </c:pt>
                <c:pt idx="1042">
                  <c:v>74.838769271970136</c:v>
                </c:pt>
                <c:pt idx="1043">
                  <c:v>74.831664402367608</c:v>
                </c:pt>
                <c:pt idx="1044">
                  <c:v>74.824563220935318</c:v>
                </c:pt>
                <c:pt idx="1045">
                  <c:v>74.817465697921335</c:v>
                </c:pt>
                <c:pt idx="1046">
                  <c:v>74.810371803735407</c:v>
                </c:pt>
                <c:pt idx="1047">
                  <c:v>74.803281508947606</c:v>
                </c:pt>
                <c:pt idx="1048">
                  <c:v>74.796194784288048</c:v>
                </c:pt>
                <c:pt idx="1049">
                  <c:v>74.789111600646194</c:v>
                </c:pt>
                <c:pt idx="1050">
                  <c:v>74.782031929068793</c:v>
                </c:pt>
                <c:pt idx="1051">
                  <c:v>74.774955740761214</c:v>
                </c:pt>
                <c:pt idx="1052">
                  <c:v>74.767883007084038</c:v>
                </c:pt>
                <c:pt idx="1053">
                  <c:v>74.760813699553452</c:v>
                </c:pt>
                <c:pt idx="1054">
                  <c:v>74.753747789841412</c:v>
                </c:pt>
                <c:pt idx="1055">
                  <c:v>74.746685249772895</c:v>
                </c:pt>
                <c:pt idx="1056">
                  <c:v>74.739626051326013</c:v>
                </c:pt>
                <c:pt idx="1057">
                  <c:v>74.732570166631589</c:v>
                </c:pt>
                <c:pt idx="1058">
                  <c:v>74.725517567970726</c:v>
                </c:pt>
                <c:pt idx="1059">
                  <c:v>74.718468227776683</c:v>
                </c:pt>
                <c:pt idx="1060">
                  <c:v>74.711422118630836</c:v>
                </c:pt>
                <c:pt idx="1061">
                  <c:v>74.704379213265184</c:v>
                </c:pt>
                <c:pt idx="1062">
                  <c:v>74.697339484558285</c:v>
                </c:pt>
                <c:pt idx="1063">
                  <c:v>74.690302905536413</c:v>
                </c:pt>
                <c:pt idx="1064">
                  <c:v>74.683269449373583</c:v>
                </c:pt>
                <c:pt idx="1065">
                  <c:v>74.676239089387281</c:v>
                </c:pt>
                <c:pt idx="1066">
                  <c:v>74.669211799042728</c:v>
                </c:pt>
                <c:pt idx="1067">
                  <c:v>74.66218755194673</c:v>
                </c:pt>
                <c:pt idx="1068">
                  <c:v>74.655166321851041</c:v>
                </c:pt>
                <c:pt idx="1069">
                  <c:v>74.648148082649158</c:v>
                </c:pt>
                <c:pt idx="1070">
                  <c:v>74.641132808377009</c:v>
                </c:pt>
                <c:pt idx="1071">
                  <c:v>74.634120473210999</c:v>
                </c:pt>
                <c:pt idx="1072">
                  <c:v>74.627111051468603</c:v>
                </c:pt>
                <c:pt idx="1073">
                  <c:v>74.620104517605867</c:v>
                </c:pt>
                <c:pt idx="1074">
                  <c:v>74.613100846218401</c:v>
                </c:pt>
                <c:pt idx="1075">
                  <c:v>74.606100012039875</c:v>
                </c:pt>
                <c:pt idx="1076">
                  <c:v>74.599101989940337</c:v>
                </c:pt>
                <c:pt idx="1077">
                  <c:v>74.592106754926917</c:v>
                </c:pt>
                <c:pt idx="1078">
                  <c:v>74.585114282143195</c:v>
                </c:pt>
                <c:pt idx="1079">
                  <c:v>74.57812454686642</c:v>
                </c:pt>
                <c:pt idx="1080">
                  <c:v>74.571137524509524</c:v>
                </c:pt>
                <c:pt idx="1081">
                  <c:v>74.564153190618057</c:v>
                </c:pt>
                <c:pt idx="1082">
                  <c:v>74.557171520870995</c:v>
                </c:pt>
                <c:pt idx="1083">
                  <c:v>74.550192491079599</c:v>
                </c:pt>
                <c:pt idx="1084">
                  <c:v>74.543216077186244</c:v>
                </c:pt>
                <c:pt idx="1085">
                  <c:v>74.536242255263986</c:v>
                </c:pt>
                <c:pt idx="1086">
                  <c:v>74.529271001516037</c:v>
                </c:pt>
                <c:pt idx="1087">
                  <c:v>74.522302292275214</c:v>
                </c:pt>
                <c:pt idx="1088">
                  <c:v>74.515336104002799</c:v>
                </c:pt>
                <c:pt idx="1089">
                  <c:v>74.508372413288029</c:v>
                </c:pt>
                <c:pt idx="1090">
                  <c:v>74.501411196847201</c:v>
                </c:pt>
                <c:pt idx="1091">
                  <c:v>74.494452431523172</c:v>
                </c:pt>
                <c:pt idx="1092">
                  <c:v>74.487496094285532</c:v>
                </c:pt>
                <c:pt idx="1093">
                  <c:v>74.480542162227977</c:v>
                </c:pt>
                <c:pt idx="1094">
                  <c:v>74.473590612568913</c:v>
                </c:pt>
                <c:pt idx="1095">
                  <c:v>74.466641422651378</c:v>
                </c:pt>
                <c:pt idx="1096">
                  <c:v>74.459694569941433</c:v>
                </c:pt>
                <c:pt idx="1097">
                  <c:v>74.452750032026245</c:v>
                </c:pt>
                <c:pt idx="1098">
                  <c:v>74.445807786617195</c:v>
                </c:pt>
                <c:pt idx="1099">
                  <c:v>74.438867811545293</c:v>
                </c:pt>
                <c:pt idx="1100">
                  <c:v>74.431930084762783</c:v>
                </c:pt>
                <c:pt idx="1101">
                  <c:v>74.424994584340794</c:v>
                </c:pt>
                <c:pt idx="1102">
                  <c:v>74.418061288471392</c:v>
                </c:pt>
                <c:pt idx="1103">
                  <c:v>74.411130175464322</c:v>
                </c:pt>
                <c:pt idx="1104">
                  <c:v>74.404201223747165</c:v>
                </c:pt>
                <c:pt idx="1105">
                  <c:v>74.39727441186534</c:v>
                </c:pt>
                <c:pt idx="1106">
                  <c:v>74.390349718480536</c:v>
                </c:pt>
                <c:pt idx="1107">
                  <c:v>74.38342712237133</c:v>
                </c:pt>
                <c:pt idx="1108">
                  <c:v>74.376506602431263</c:v>
                </c:pt>
                <c:pt idx="1109">
                  <c:v>74.369588137668657</c:v>
                </c:pt>
                <c:pt idx="1110">
                  <c:v>74.362671707205962</c:v>
                </c:pt>
                <c:pt idx="1111">
                  <c:v>74.355757290280621</c:v>
                </c:pt>
                <c:pt idx="1112">
                  <c:v>74.34884486624108</c:v>
                </c:pt>
                <c:pt idx="1113">
                  <c:v>74.3419344145493</c:v>
                </c:pt>
                <c:pt idx="1114">
                  <c:v>74.335025914778825</c:v>
                </c:pt>
                <c:pt idx="1115">
                  <c:v>74.328119346615566</c:v>
                </c:pt>
                <c:pt idx="1116">
                  <c:v>74.321214689854045</c:v>
                </c:pt>
                <c:pt idx="1117">
                  <c:v>74.314311924400485</c:v>
                </c:pt>
                <c:pt idx="1118">
                  <c:v>74.307411030269606</c:v>
                </c:pt>
                <c:pt idx="1119">
                  <c:v>74.300511987585296</c:v>
                </c:pt>
                <c:pt idx="1120">
                  <c:v>74.293614776580327</c:v>
                </c:pt>
                <c:pt idx="1121">
                  <c:v>74.286719377594082</c:v>
                </c:pt>
                <c:pt idx="1122">
                  <c:v>74.279825771074044</c:v>
                </c:pt>
                <c:pt idx="1123">
                  <c:v>74.272933937573185</c:v>
                </c:pt>
                <c:pt idx="1124">
                  <c:v>74.266043857751583</c:v>
                </c:pt>
                <c:pt idx="1125">
                  <c:v>74.259155512374321</c:v>
                </c:pt>
                <c:pt idx="1126">
                  <c:v>74.252268882311142</c:v>
                </c:pt>
                <c:pt idx="1127">
                  <c:v>74.245383948536286</c:v>
                </c:pt>
                <c:pt idx="1128">
                  <c:v>74.238500692127971</c:v>
                </c:pt>
                <c:pt idx="1129">
                  <c:v>74.231619094266691</c:v>
                </c:pt>
                <c:pt idx="1130">
                  <c:v>74.224739136237119</c:v>
                </c:pt>
                <c:pt idx="1131">
                  <c:v>74.217860799424287</c:v>
                </c:pt>
                <c:pt idx="1132">
                  <c:v>74.210984065315813</c:v>
                </c:pt>
                <c:pt idx="1133">
                  <c:v>74.204108915500541</c:v>
                </c:pt>
                <c:pt idx="1134">
                  <c:v>74.197235331667173</c:v>
                </c:pt>
                <c:pt idx="1135">
                  <c:v>74.190363295604413</c:v>
                </c:pt>
                <c:pt idx="1136">
                  <c:v>74.183492789200628</c:v>
                </c:pt>
                <c:pt idx="1137">
                  <c:v>74.176623794442861</c:v>
                </c:pt>
                <c:pt idx="1138">
                  <c:v>74.169756293416484</c:v>
                </c:pt>
                <c:pt idx="1139">
                  <c:v>74.162890268305148</c:v>
                </c:pt>
                <c:pt idx="1140">
                  <c:v>74.156025701388828</c:v>
                </c:pt>
                <c:pt idx="1141">
                  <c:v>74.14916257504504</c:v>
                </c:pt>
                <c:pt idx="1142">
                  <c:v>74.142300871747722</c:v>
                </c:pt>
                <c:pt idx="1143">
                  <c:v>74.135440574066109</c:v>
                </c:pt>
                <c:pt idx="1144">
                  <c:v>74.128581664664679</c:v>
                </c:pt>
                <c:pt idx="1145">
                  <c:v>74.121724126302979</c:v>
                </c:pt>
                <c:pt idx="1146">
                  <c:v>74.114867941834831</c:v>
                </c:pt>
                <c:pt idx="1147">
                  <c:v>74.10801309420701</c:v>
                </c:pt>
                <c:pt idx="1148">
                  <c:v>74.101159566460609</c:v>
                </c:pt>
                <c:pt idx="1149">
                  <c:v>74.094307341728268</c:v>
                </c:pt>
                <c:pt idx="1150">
                  <c:v>74.087456403236445</c:v>
                </c:pt>
                <c:pt idx="1151">
                  <c:v>74.080606734301639</c:v>
                </c:pt>
                <c:pt idx="1152">
                  <c:v>74.073758318332935</c:v>
                </c:pt>
                <c:pt idx="1153">
                  <c:v>74.066911138829965</c:v>
                </c:pt>
                <c:pt idx="1154">
                  <c:v>74.060065179381724</c:v>
                </c:pt>
                <c:pt idx="1155">
                  <c:v>74.053220423668137</c:v>
                </c:pt>
                <c:pt idx="1156">
                  <c:v>74.04637685545778</c:v>
                </c:pt>
                <c:pt idx="1157">
                  <c:v>74.039534458608927</c:v>
                </c:pt>
                <c:pt idx="1158">
                  <c:v>74.032693217067205</c:v>
                </c:pt>
                <c:pt idx="1159">
                  <c:v>74.025853114866976</c:v>
                </c:pt>
                <c:pt idx="1160">
                  <c:v>74.019014136129584</c:v>
                </c:pt>
                <c:pt idx="1161">
                  <c:v>74.012176265063601</c:v>
                </c:pt>
                <c:pt idx="1162">
                  <c:v>74.005339485964541</c:v>
                </c:pt>
                <c:pt idx="1163">
                  <c:v>73.998503783213295</c:v>
                </c:pt>
                <c:pt idx="1164">
                  <c:v>73.99166914127656</c:v>
                </c:pt>
                <c:pt idx="1165">
                  <c:v>73.984835544706797</c:v>
                </c:pt>
                <c:pt idx="1166">
                  <c:v>73.978002978140083</c:v>
                </c:pt>
                <c:pt idx="1167">
                  <c:v>73.971171426297616</c:v>
                </c:pt>
                <c:pt idx="1168">
                  <c:v>73.964340873984781</c:v>
                </c:pt>
                <c:pt idx="1169">
                  <c:v>73.957511306089103</c:v>
                </c:pt>
                <c:pt idx="1170">
                  <c:v>73.950682707582232</c:v>
                </c:pt>
                <c:pt idx="1171">
                  <c:v>73.943855063517617</c:v>
                </c:pt>
                <c:pt idx="1172">
                  <c:v>73.937028359031117</c:v>
                </c:pt>
                <c:pt idx="1173">
                  <c:v>73.930202579340033</c:v>
                </c:pt>
                <c:pt idx="1174">
                  <c:v>73.92337770974305</c:v>
                </c:pt>
                <c:pt idx="1175">
                  <c:v>73.916553735619644</c:v>
                </c:pt>
                <c:pt idx="1176">
                  <c:v>73.909730642429551</c:v>
                </c:pt>
                <c:pt idx="1177">
                  <c:v>73.902908415712062</c:v>
                </c:pt>
                <c:pt idx="1178">
                  <c:v>73.896087041086957</c:v>
                </c:pt>
                <c:pt idx="1179">
                  <c:v>73.889266504251793</c:v>
                </c:pt>
                <c:pt idx="1180">
                  <c:v>73.88244679098392</c:v>
                </c:pt>
                <c:pt idx="1181">
                  <c:v>73.875627887138663</c:v>
                </c:pt>
                <c:pt idx="1182">
                  <c:v>73.868809778648824</c:v>
                </c:pt>
                <c:pt idx="1183">
                  <c:v>73.861992451524827</c:v>
                </c:pt>
                <c:pt idx="1184">
                  <c:v>73.855175891853989</c:v>
                </c:pt>
                <c:pt idx="1185">
                  <c:v>73.848360085800905</c:v>
                </c:pt>
                <c:pt idx="1186">
                  <c:v>73.841545019605761</c:v>
                </c:pt>
                <c:pt idx="1187">
                  <c:v>73.834730679584084</c:v>
                </c:pt>
                <c:pt idx="1188">
                  <c:v>73.827917052127802</c:v>
                </c:pt>
                <c:pt idx="1189">
                  <c:v>73.821104123703421</c:v>
                </c:pt>
                <c:pt idx="1190">
                  <c:v>73.814291880852181</c:v>
                </c:pt>
                <c:pt idx="1191">
                  <c:v>73.807480310189518</c:v>
                </c:pt>
                <c:pt idx="1192">
                  <c:v>73.80066939840404</c:v>
                </c:pt>
                <c:pt idx="1193">
                  <c:v>73.793859132259271</c:v>
                </c:pt>
                <c:pt idx="1194">
                  <c:v>73.78704949859025</c:v>
                </c:pt>
                <c:pt idx="1195">
                  <c:v>73.78024048430585</c:v>
                </c:pt>
                <c:pt idx="1196">
                  <c:v>73.773432076386257</c:v>
                </c:pt>
                <c:pt idx="1197">
                  <c:v>73.76662426188436</c:v>
                </c:pt>
                <c:pt idx="1198">
                  <c:v>73.759817027924228</c:v>
                </c:pt>
                <c:pt idx="1199">
                  <c:v>73.753010361700845</c:v>
                </c:pt>
                <c:pt idx="1200">
                  <c:v>73.746204250480702</c:v>
                </c:pt>
                <c:pt idx="1201">
                  <c:v>73.739398681600122</c:v>
                </c:pt>
                <c:pt idx="1202">
                  <c:v>73.732593642465574</c:v>
                </c:pt>
                <c:pt idx="1203">
                  <c:v>73.725789120553159</c:v>
                </c:pt>
                <c:pt idx="1204">
                  <c:v>73.718985103408443</c:v>
                </c:pt>
                <c:pt idx="1205">
                  <c:v>73.712181578645826</c:v>
                </c:pt>
                <c:pt idx="1206">
                  <c:v>73.705378533948604</c:v>
                </c:pt>
                <c:pt idx="1207">
                  <c:v>73.698575957067192</c:v>
                </c:pt>
                <c:pt idx="1208">
                  <c:v>73.691773835821735</c:v>
                </c:pt>
                <c:pt idx="1209">
                  <c:v>73.684972158098276</c:v>
                </c:pt>
                <c:pt idx="1210">
                  <c:v>73.678170911849875</c:v>
                </c:pt>
                <c:pt idx="1211">
                  <c:v>73.671370085098161</c:v>
                </c:pt>
                <c:pt idx="1212">
                  <c:v>73.664569665929818</c:v>
                </c:pt>
                <c:pt idx="1213">
                  <c:v>73.657769642497811</c:v>
                </c:pt>
                <c:pt idx="1214">
                  <c:v>73.650970003020674</c:v>
                </c:pt>
                <c:pt idx="1215">
                  <c:v>73.644170735783362</c:v>
                </c:pt>
                <c:pt idx="1216">
                  <c:v>73.637371829134409</c:v>
                </c:pt>
                <c:pt idx="1217">
                  <c:v>73.630573271488672</c:v>
                </c:pt>
                <c:pt idx="1218">
                  <c:v>73.623775051323832</c:v>
                </c:pt>
                <c:pt idx="1219">
                  <c:v>73.616977157182305</c:v>
                </c:pt>
                <c:pt idx="1220">
                  <c:v>73.610179577671289</c:v>
                </c:pt>
                <c:pt idx="1221">
                  <c:v>73.603382301458879</c:v>
                </c:pt>
                <c:pt idx="1222">
                  <c:v>73.596585317278624</c:v>
                </c:pt>
                <c:pt idx="1223">
                  <c:v>73.589788613925904</c:v>
                </c:pt>
                <c:pt idx="1224">
                  <c:v>73.582992180258003</c:v>
                </c:pt>
                <c:pt idx="1225">
                  <c:v>73.576196005194802</c:v>
                </c:pt>
                <c:pt idx="1226">
                  <c:v>73.569400077717788</c:v>
                </c:pt>
                <c:pt idx="1227">
                  <c:v>73.562604386869779</c:v>
                </c:pt>
                <c:pt idx="1228">
                  <c:v>73.5558089217554</c:v>
                </c:pt>
                <c:pt idx="1229">
                  <c:v>73.549013671538475</c:v>
                </c:pt>
                <c:pt idx="1230">
                  <c:v>73.54221862544442</c:v>
                </c:pt>
                <c:pt idx="1231">
                  <c:v>73.535423772759302</c:v>
                </c:pt>
                <c:pt idx="1232">
                  <c:v>73.528629102827409</c:v>
                </c:pt>
                <c:pt idx="1233">
                  <c:v>73.521834605054096</c:v>
                </c:pt>
                <c:pt idx="1234">
                  <c:v>73.515040268902695</c:v>
                </c:pt>
                <c:pt idx="1235">
                  <c:v>73.508246083896651</c:v>
                </c:pt>
                <c:pt idx="1236">
                  <c:v>73.501452039616794</c:v>
                </c:pt>
                <c:pt idx="1237">
                  <c:v>73.494658125702742</c:v>
                </c:pt>
                <c:pt idx="1238">
                  <c:v>73.487864331852364</c:v>
                </c:pt>
                <c:pt idx="1239">
                  <c:v>73.481070647821127</c:v>
                </c:pt>
                <c:pt idx="1240">
                  <c:v>73.474277063421241</c:v>
                </c:pt>
                <c:pt idx="1241">
                  <c:v>73.467483568522411</c:v>
                </c:pt>
                <c:pt idx="1242">
                  <c:v>73.460690153051118</c:v>
                </c:pt>
                <c:pt idx="1243">
                  <c:v>73.453896806990869</c:v>
                </c:pt>
                <c:pt idx="1244">
                  <c:v>73.447103520380054</c:v>
                </c:pt>
                <c:pt idx="1245">
                  <c:v>73.440310283314545</c:v>
                </c:pt>
                <c:pt idx="1246">
                  <c:v>73.433517085943848</c:v>
                </c:pt>
                <c:pt idx="1247">
                  <c:v>73.426723918474664</c:v>
                </c:pt>
                <c:pt idx="1248">
                  <c:v>73.419930771167657</c:v>
                </c:pt>
                <c:pt idx="1249">
                  <c:v>73.413137634338653</c:v>
                </c:pt>
                <c:pt idx="1250">
                  <c:v>73.406344498357171</c:v>
                </c:pt>
                <c:pt idx="1251">
                  <c:v>73.399551353648533</c:v>
                </c:pt>
                <c:pt idx="1252">
                  <c:v>73.392758190689904</c:v>
                </c:pt>
                <c:pt idx="1253">
                  <c:v>73.385965000013584</c:v>
                </c:pt>
                <c:pt idx="1254">
                  <c:v>73.37917177220406</c:v>
                </c:pt>
                <c:pt idx="1255">
                  <c:v>73.372378497900073</c:v>
                </c:pt>
                <c:pt idx="1256">
                  <c:v>73.365585167792133</c:v>
                </c:pt>
                <c:pt idx="1257">
                  <c:v>73.358791772623292</c:v>
                </c:pt>
                <c:pt idx="1258">
                  <c:v>73.351998303189816</c:v>
                </c:pt>
                <c:pt idx="1259">
                  <c:v>73.345204750338468</c:v>
                </c:pt>
                <c:pt idx="1260">
                  <c:v>73.338411104968685</c:v>
                </c:pt>
                <c:pt idx="1261">
                  <c:v>73.331617358030897</c:v>
                </c:pt>
                <c:pt idx="1262">
                  <c:v>73.324823500527145</c:v>
                </c:pt>
                <c:pt idx="1263">
                  <c:v>73.318029523509836</c:v>
                </c:pt>
                <c:pt idx="1264">
                  <c:v>73.31123541808202</c:v>
                </c:pt>
                <c:pt idx="1265">
                  <c:v>73.304441175397017</c:v>
                </c:pt>
                <c:pt idx="1266">
                  <c:v>73.297646786658959</c:v>
                </c:pt>
                <c:pt idx="1267">
                  <c:v>73.290852243120909</c:v>
                </c:pt>
                <c:pt idx="1268">
                  <c:v>73.284057536085811</c:v>
                </c:pt>
                <c:pt idx="1269">
                  <c:v>73.277262656906046</c:v>
                </c:pt>
                <c:pt idx="1270">
                  <c:v>73.270467596982741</c:v>
                </c:pt>
                <c:pt idx="1271">
                  <c:v>73.263672347766175</c:v>
                </c:pt>
                <c:pt idx="1272">
                  <c:v>73.256876900754875</c:v>
                </c:pt>
                <c:pt idx="1273">
                  <c:v>73.250081247495871</c:v>
                </c:pt>
                <c:pt idx="1274">
                  <c:v>73.24328537958425</c:v>
                </c:pt>
                <c:pt idx="1275">
                  <c:v>73.236489288662085</c:v>
                </c:pt>
                <c:pt idx="1276">
                  <c:v>73.229692966420558</c:v>
                </c:pt>
                <c:pt idx="1277">
                  <c:v>73.222896404596511</c:v>
                </c:pt>
                <c:pt idx="1278">
                  <c:v>73.216099594974636</c:v>
                </c:pt>
                <c:pt idx="1279">
                  <c:v>73.209302529386477</c:v>
                </c:pt>
                <c:pt idx="1280">
                  <c:v>73.202505199710146</c:v>
                </c:pt>
                <c:pt idx="1281">
                  <c:v>73.195707597869784</c:v>
                </c:pt>
                <c:pt idx="1282">
                  <c:v>73.188909715835493</c:v>
                </c:pt>
                <c:pt idx="1283">
                  <c:v>73.182111545623471</c:v>
                </c:pt>
                <c:pt idx="1284">
                  <c:v>73.175313079295819</c:v>
                </c:pt>
                <c:pt idx="1285">
                  <c:v>73.168514308959587</c:v>
                </c:pt>
                <c:pt idx="1286">
                  <c:v>73.161715226766773</c:v>
                </c:pt>
                <c:pt idx="1287">
                  <c:v>73.154915824914326</c:v>
                </c:pt>
                <c:pt idx="1288">
                  <c:v>73.148116095644596</c:v>
                </c:pt>
                <c:pt idx="1289">
                  <c:v>73.141316031243733</c:v>
                </c:pt>
                <c:pt idx="1290">
                  <c:v>73.134515624041398</c:v>
                </c:pt>
                <c:pt idx="1291">
                  <c:v>73.127714866412774</c:v>
                </c:pt>
                <c:pt idx="1292">
                  <c:v>73.120913750775685</c:v>
                </c:pt>
                <c:pt idx="1293">
                  <c:v>73.114112269591729</c:v>
                </c:pt>
                <c:pt idx="1294">
                  <c:v>73.107310415365646</c:v>
                </c:pt>
                <c:pt idx="1295">
                  <c:v>73.100508180645676</c:v>
                </c:pt>
                <c:pt idx="1296">
                  <c:v>73.093705558022663</c:v>
                </c:pt>
                <c:pt idx="1297">
                  <c:v>73.086902540129572</c:v>
                </c:pt>
                <c:pt idx="1298">
                  <c:v>73.080099119642469</c:v>
                </c:pt>
                <c:pt idx="1299">
                  <c:v>73.073295289279301</c:v>
                </c:pt>
                <c:pt idx="1300">
                  <c:v>73.066491041800148</c:v>
                </c:pt>
                <c:pt idx="1301">
                  <c:v>73.05968637000656</c:v>
                </c:pt>
                <c:pt idx="1302">
                  <c:v>73.052881266741764</c:v>
                </c:pt>
                <c:pt idx="1303">
                  <c:v>73.046075724889903</c:v>
                </c:pt>
                <c:pt idx="1304">
                  <c:v>73.039269737377069</c:v>
                </c:pt>
                <c:pt idx="1305">
                  <c:v>73.032463297169812</c:v>
                </c:pt>
                <c:pt idx="1306">
                  <c:v>73.025656397274645</c:v>
                </c:pt>
                <c:pt idx="1307">
                  <c:v>73.018849030739418</c:v>
                </c:pt>
                <c:pt idx="1308">
                  <c:v>73.012041190652241</c:v>
                </c:pt>
                <c:pt idx="1309">
                  <c:v>73.005232870140546</c:v>
                </c:pt>
                <c:pt idx="1310">
                  <c:v>72.998424062372465</c:v>
                </c:pt>
                <c:pt idx="1311">
                  <c:v>72.991614760555066</c:v>
                </c:pt>
                <c:pt idx="1312">
                  <c:v>72.984804957935424</c:v>
                </c:pt>
                <c:pt idx="1313">
                  <c:v>72.977994647798951</c:v>
                </c:pt>
                <c:pt idx="1314">
                  <c:v>72.971183823470923</c:v>
                </c:pt>
                <c:pt idx="1315">
                  <c:v>72.964372478315269</c:v>
                </c:pt>
                <c:pt idx="1316">
                  <c:v>72.957560605734557</c:v>
                </c:pt>
                <c:pt idx="1317">
                  <c:v>72.950748199168999</c:v>
                </c:pt>
                <c:pt idx="1318">
                  <c:v>72.943935252098129</c:v>
                </c:pt>
                <c:pt idx="1319">
                  <c:v>72.937121758038785</c:v>
                </c:pt>
                <c:pt idx="1320">
                  <c:v>72.930307710545918</c:v>
                </c:pt>
                <c:pt idx="1321">
                  <c:v>72.923493103211953</c:v>
                </c:pt>
                <c:pt idx="1322">
                  <c:v>72.916677929666861</c:v>
                </c:pt>
                <c:pt idx="1323">
                  <c:v>72.909862183577602</c:v>
                </c:pt>
                <c:pt idx="1324">
                  <c:v>72.903045858648682</c:v>
                </c:pt>
                <c:pt idx="1325">
                  <c:v>72.896228948620788</c:v>
                </c:pt>
                <c:pt idx="1326">
                  <c:v>72.889411447271925</c:v>
                </c:pt>
                <c:pt idx="1327">
                  <c:v>72.882593348415782</c:v>
                </c:pt>
                <c:pt idx="1328">
                  <c:v>72.875774645903846</c:v>
                </c:pt>
                <c:pt idx="1329">
                  <c:v>72.868955333621543</c:v>
                </c:pt>
                <c:pt idx="1330">
                  <c:v>72.862135405491813</c:v>
                </c:pt>
                <c:pt idx="1331">
                  <c:v>72.855314855472798</c:v>
                </c:pt>
                <c:pt idx="1332">
                  <c:v>72.848493677558409</c:v>
                </c:pt>
                <c:pt idx="1333">
                  <c:v>72.841671865777144</c:v>
                </c:pt>
                <c:pt idx="1334">
                  <c:v>72.834849414193854</c:v>
                </c:pt>
                <c:pt idx="1335">
                  <c:v>72.828026316907412</c:v>
                </c:pt>
                <c:pt idx="1336">
                  <c:v>72.821202568052016</c:v>
                </c:pt>
                <c:pt idx="1337">
                  <c:v>72.81437816179627</c:v>
                </c:pt>
                <c:pt idx="1338">
                  <c:v>72.807553092343142</c:v>
                </c:pt>
                <c:pt idx="1339">
                  <c:v>72.800727353930526</c:v>
                </c:pt>
                <c:pt idx="1340">
                  <c:v>72.793900940829303</c:v>
                </c:pt>
                <c:pt idx="1341">
                  <c:v>72.787073847345042</c:v>
                </c:pt>
                <c:pt idx="1342">
                  <c:v>72.780246067817146</c:v>
                </c:pt>
                <c:pt idx="1343">
                  <c:v>72.773417596618074</c:v>
                </c:pt>
                <c:pt idx="1344">
                  <c:v>72.76658842815425</c:v>
                </c:pt>
                <c:pt idx="1345">
                  <c:v>72.759758556864284</c:v>
                </c:pt>
                <c:pt idx="1346">
                  <c:v>72.752927977221205</c:v>
                </c:pt>
                <c:pt idx="1347">
                  <c:v>72.74609668373013</c:v>
                </c:pt>
                <c:pt idx="1348">
                  <c:v>72.739264670929217</c:v>
                </c:pt>
                <c:pt idx="1349">
                  <c:v>72.732431933388696</c:v>
                </c:pt>
                <c:pt idx="1350">
                  <c:v>72.725598465711684</c:v>
                </c:pt>
                <c:pt idx="1351">
                  <c:v>72.718764262532972</c:v>
                </c:pt>
                <c:pt idx="1352">
                  <c:v>72.711929318520163</c:v>
                </c:pt>
                <c:pt idx="1353">
                  <c:v>72.705093628371756</c:v>
                </c:pt>
                <c:pt idx="1354">
                  <c:v>72.698257186819163</c:v>
                </c:pt>
                <c:pt idx="1355">
                  <c:v>72.691419988623935</c:v>
                </c:pt>
                <c:pt idx="1356">
                  <c:v>72.684582028580223</c:v>
                </c:pt>
                <c:pt idx="1357">
                  <c:v>72.677743301512322</c:v>
                </c:pt>
                <c:pt idx="1358">
                  <c:v>72.670903802277465</c:v>
                </c:pt>
                <c:pt idx="1359">
                  <c:v>72.664063525761193</c:v>
                </c:pt>
                <c:pt idx="1360">
                  <c:v>72.657222466881549</c:v>
                </c:pt>
                <c:pt idx="1361">
                  <c:v>72.650380620587129</c:v>
                </c:pt>
                <c:pt idx="1362">
                  <c:v>72.643537981855815</c:v>
                </c:pt>
                <c:pt idx="1363">
                  <c:v>72.636694545697267</c:v>
                </c:pt>
                <c:pt idx="1364">
                  <c:v>72.629850307149653</c:v>
                </c:pt>
                <c:pt idx="1365">
                  <c:v>72.623005261282856</c:v>
                </c:pt>
                <c:pt idx="1366">
                  <c:v>72.616159403194558</c:v>
                </c:pt>
                <c:pt idx="1367">
                  <c:v>72.609312728014032</c:v>
                </c:pt>
                <c:pt idx="1368">
                  <c:v>72.602465230898957</c:v>
                </c:pt>
                <c:pt idx="1369">
                  <c:v>72.595616907036316</c:v>
                </c:pt>
                <c:pt idx="1370">
                  <c:v>72.588767751643076</c:v>
                </c:pt>
                <c:pt idx="1371">
                  <c:v>72.581917759964412</c:v>
                </c:pt>
                <c:pt idx="1372">
                  <c:v>72.575066927274307</c:v>
                </c:pt>
                <c:pt idx="1373">
                  <c:v>72.568215248876442</c:v>
                </c:pt>
                <c:pt idx="1374">
                  <c:v>72.561362720102125</c:v>
                </c:pt>
                <c:pt idx="1375">
                  <c:v>72.554509336311924</c:v>
                </c:pt>
                <c:pt idx="1376">
                  <c:v>72.547655092893862</c:v>
                </c:pt>
                <c:pt idx="1377">
                  <c:v>72.54079998526521</c:v>
                </c:pt>
                <c:pt idx="1378">
                  <c:v>72.533944008870108</c:v>
                </c:pt>
                <c:pt idx="1379">
                  <c:v>72.527087159181264</c:v>
                </c:pt>
                <c:pt idx="1380">
                  <c:v>72.520229431698496</c:v>
                </c:pt>
                <c:pt idx="1381">
                  <c:v>72.513370821950261</c:v>
                </c:pt>
                <c:pt idx="1382">
                  <c:v>72.506511325491132</c:v>
                </c:pt>
                <c:pt idx="1383">
                  <c:v>72.49965093790415</c:v>
                </c:pt>
                <c:pt idx="1384">
                  <c:v>72.492789654798884</c:v>
                </c:pt>
                <c:pt idx="1385">
                  <c:v>72.485927471811692</c:v>
                </c:pt>
                <c:pt idx="1386">
                  <c:v>72.479064384606659</c:v>
                </c:pt>
                <c:pt idx="1387">
                  <c:v>72.472200388873887</c:v>
                </c:pt>
                <c:pt idx="1388">
                  <c:v>72.465335480329955</c:v>
                </c:pt>
                <c:pt idx="1389">
                  <c:v>72.458469654718826</c:v>
                </c:pt>
                <c:pt idx="1390">
                  <c:v>72.451602907810113</c:v>
                </c:pt>
                <c:pt idx="1391">
                  <c:v>72.444735235399591</c:v>
                </c:pt>
                <c:pt idx="1392">
                  <c:v>72.437866633309241</c:v>
                </c:pt>
                <c:pt idx="1393">
                  <c:v>72.43099709738641</c:v>
                </c:pt>
                <c:pt idx="1394">
                  <c:v>72.4241266235056</c:v>
                </c:pt>
                <c:pt idx="1395">
                  <c:v>72.417255207565915</c:v>
                </c:pt>
                <c:pt idx="1396">
                  <c:v>72.410382845491867</c:v>
                </c:pt>
                <c:pt idx="1397">
                  <c:v>72.403509533233787</c:v>
                </c:pt>
                <c:pt idx="1398">
                  <c:v>72.396635266767362</c:v>
                </c:pt>
                <c:pt idx="1399">
                  <c:v>72.389760042093101</c:v>
                </c:pt>
                <c:pt idx="1400">
                  <c:v>72.382883855236727</c:v>
                </c:pt>
                <c:pt idx="1401">
                  <c:v>72.376006702248532</c:v>
                </c:pt>
                <c:pt idx="1402">
                  <c:v>72.369128579204016</c:v>
                </c:pt>
                <c:pt idx="1403">
                  <c:v>72.362249482202586</c:v>
                </c:pt>
                <c:pt idx="1404">
                  <c:v>72.355369407368926</c:v>
                </c:pt>
                <c:pt idx="1405">
                  <c:v>72.348488350851795</c:v>
                </c:pt>
                <c:pt idx="1406">
                  <c:v>72.34160630882424</c:v>
                </c:pt>
                <c:pt idx="1407">
                  <c:v>72.334723277482823</c:v>
                </c:pt>
                <c:pt idx="1408">
                  <c:v>72.32783925304912</c:v>
                </c:pt>
                <c:pt idx="1409">
                  <c:v>72.320954231767345</c:v>
                </c:pt>
                <c:pt idx="1410">
                  <c:v>72.314068209906807</c:v>
                </c:pt>
                <c:pt idx="1411">
                  <c:v>72.307181183759553</c:v>
                </c:pt>
                <c:pt idx="1412">
                  <c:v>72.300293149641433</c:v>
                </c:pt>
                <c:pt idx="1413">
                  <c:v>72.293404103891092</c:v>
                </c:pt>
                <c:pt idx="1414">
                  <c:v>72.286514042871886</c:v>
                </c:pt>
                <c:pt idx="1415">
                  <c:v>72.279622962968588</c:v>
                </c:pt>
                <c:pt idx="1416">
                  <c:v>72.27273086058959</c:v>
                </c:pt>
                <c:pt idx="1417">
                  <c:v>72.265837732166986</c:v>
                </c:pt>
                <c:pt idx="1418">
                  <c:v>72.258943574154742</c:v>
                </c:pt>
                <c:pt idx="1419">
                  <c:v>72.252048383029461</c:v>
                </c:pt>
                <c:pt idx="1420">
                  <c:v>72.245152155290953</c:v>
                </c:pt>
                <c:pt idx="1421">
                  <c:v>72.238254887460855</c:v>
                </c:pt>
                <c:pt idx="1422">
                  <c:v>72.231356576083471</c:v>
                </c:pt>
                <c:pt idx="1423">
                  <c:v>72.224457217725245</c:v>
                </c:pt>
                <c:pt idx="1424">
                  <c:v>72.217556808974109</c:v>
                </c:pt>
                <c:pt idx="1425">
                  <c:v>72.210655346441129</c:v>
                </c:pt>
                <c:pt idx="1426">
                  <c:v>72.203752826758276</c:v>
                </c:pt>
                <c:pt idx="1427">
                  <c:v>72.19684924657966</c:v>
                </c:pt>
                <c:pt idx="1428">
                  <c:v>72.189944602580937</c:v>
                </c:pt>
                <c:pt idx="1429">
                  <c:v>72.183038891459034</c:v>
                </c:pt>
                <c:pt idx="1430">
                  <c:v>72.176132109932851</c:v>
                </c:pt>
                <c:pt idx="1431">
                  <c:v>72.169224254742218</c:v>
                </c:pt>
                <c:pt idx="1432">
                  <c:v>72.162315322648283</c:v>
                </c:pt>
                <c:pt idx="1433">
                  <c:v>72.155405310432926</c:v>
                </c:pt>
                <c:pt idx="1434">
                  <c:v>72.148494214899287</c:v>
                </c:pt>
                <c:pt idx="1435">
                  <c:v>72.141582032871696</c:v>
                </c:pt>
                <c:pt idx="1436">
                  <c:v>72.13466876119486</c:v>
                </c:pt>
                <c:pt idx="1437">
                  <c:v>72.127754396733721</c:v>
                </c:pt>
                <c:pt idx="1438">
                  <c:v>72.120838936374938</c:v>
                </c:pt>
                <c:pt idx="1439">
                  <c:v>72.113922377024053</c:v>
                </c:pt>
                <c:pt idx="1440">
                  <c:v>72.10700471560834</c:v>
                </c:pt>
                <c:pt idx="1441">
                  <c:v>72.10008594907427</c:v>
                </c:pt>
                <c:pt idx="1442">
                  <c:v>72.093166074389472</c:v>
                </c:pt>
                <c:pt idx="1443">
                  <c:v>72.086245088540409</c:v>
                </c:pt>
                <c:pt idx="1444">
                  <c:v>72.079322988534273</c:v>
                </c:pt>
                <c:pt idx="1445">
                  <c:v>72.072399771398196</c:v>
                </c:pt>
                <c:pt idx="1446">
                  <c:v>72.065475434178325</c:v>
                </c:pt>
                <c:pt idx="1447">
                  <c:v>72.058549973940941</c:v>
                </c:pt>
                <c:pt idx="1448">
                  <c:v>72.051623387771414</c:v>
                </c:pt>
                <c:pt idx="1449">
                  <c:v>72.044695672774978</c:v>
                </c:pt>
                <c:pt idx="1450">
                  <c:v>72.037766826075625</c:v>
                </c:pt>
                <c:pt idx="1451">
                  <c:v>72.030836844817316</c:v>
                </c:pt>
                <c:pt idx="1452">
                  <c:v>72.023905726162411</c:v>
                </c:pt>
                <c:pt idx="1453">
                  <c:v>72.016973467292758</c:v>
                </c:pt>
                <c:pt idx="1454">
                  <c:v>72.010040065408617</c:v>
                </c:pt>
                <c:pt idx="1455">
                  <c:v>72.003105517729537</c:v>
                </c:pt>
                <c:pt idx="1456">
                  <c:v>71.996169821493396</c:v>
                </c:pt>
                <c:pt idx="1457">
                  <c:v>71.989232973957243</c:v>
                </c:pt>
                <c:pt idx="1458">
                  <c:v>71.982294972396005</c:v>
                </c:pt>
                <c:pt idx="1459">
                  <c:v>71.97535581410331</c:v>
                </c:pt>
                <c:pt idx="1460">
                  <c:v>71.968415496391557</c:v>
                </c:pt>
                <c:pt idx="1461">
                  <c:v>71.961474016590344</c:v>
                </c:pt>
                <c:pt idx="1462">
                  <c:v>71.954531372048194</c:v>
                </c:pt>
                <c:pt idx="1463">
                  <c:v>71.947587560131794</c:v>
                </c:pt>
                <c:pt idx="1464">
                  <c:v>71.940642578225166</c:v>
                </c:pt>
                <c:pt idx="1465">
                  <c:v>71.93369642373078</c:v>
                </c:pt>
                <c:pt idx="1466">
                  <c:v>71.926749094068569</c:v>
                </c:pt>
                <c:pt idx="1467">
                  <c:v>71.919800586675677</c:v>
                </c:pt>
                <c:pt idx="1468">
                  <c:v>71.912850899008262</c:v>
                </c:pt>
                <c:pt idx="1469">
                  <c:v>71.905900028538341</c:v>
                </c:pt>
                <c:pt idx="1470">
                  <c:v>71.898947972756346</c:v>
                </c:pt>
                <c:pt idx="1471">
                  <c:v>71.891994729169681</c:v>
                </c:pt>
                <c:pt idx="1472">
                  <c:v>71.885040295302773</c:v>
                </c:pt>
                <c:pt idx="1473">
                  <c:v>71.878084668698264</c:v>
                </c:pt>
                <c:pt idx="1474">
                  <c:v>71.871127846914263</c:v>
                </c:pt>
                <c:pt idx="1475">
                  <c:v>71.864169827526695</c:v>
                </c:pt>
                <c:pt idx="1476">
                  <c:v>71.857210608128383</c:v>
                </c:pt>
                <c:pt idx="1477">
                  <c:v>71.850250186329049</c:v>
                </c:pt>
                <c:pt idx="1478">
                  <c:v>71.843288559754356</c:v>
                </c:pt>
                <c:pt idx="1479">
                  <c:v>71.836325726047733</c:v>
                </c:pt>
                <c:pt idx="1480">
                  <c:v>71.829361682868068</c:v>
                </c:pt>
                <c:pt idx="1481">
                  <c:v>71.822396427891064</c:v>
                </c:pt>
                <c:pt idx="1482">
                  <c:v>71.815429958808792</c:v>
                </c:pt>
                <c:pt idx="1483">
                  <c:v>71.808462273330122</c:v>
                </c:pt>
                <c:pt idx="1484">
                  <c:v>71.801493369179269</c:v>
                </c:pt>
                <c:pt idx="1485">
                  <c:v>71.794523244097007</c:v>
                </c:pt>
                <c:pt idx="1486">
                  <c:v>71.787551895839684</c:v>
                </c:pt>
                <c:pt idx="1487">
                  <c:v>71.780579322180543</c:v>
                </c:pt>
                <c:pt idx="1488">
                  <c:v>71.773605520907466</c:v>
                </c:pt>
                <c:pt idx="1489">
                  <c:v>71.766630489825232</c:v>
                </c:pt>
                <c:pt idx="1490">
                  <c:v>71.759654226753398</c:v>
                </c:pt>
                <c:pt idx="1491">
                  <c:v>71.752676729527735</c:v>
                </c:pt>
                <c:pt idx="1492">
                  <c:v>71.745697995998782</c:v>
                </c:pt>
                <c:pt idx="1493">
                  <c:v>71.738718024034156</c:v>
                </c:pt>
                <c:pt idx="1494">
                  <c:v>71.731736811514637</c:v>
                </c:pt>
                <c:pt idx="1495">
                  <c:v>71.72475435633811</c:v>
                </c:pt>
                <c:pt idx="1496">
                  <c:v>71.717770656416306</c:v>
                </c:pt>
                <c:pt idx="1497">
                  <c:v>71.710785709677182</c:v>
                </c:pt>
                <c:pt idx="1498">
                  <c:v>71.703799514063263</c:v>
                </c:pt>
                <c:pt idx="1499">
                  <c:v>71.696812067532122</c:v>
                </c:pt>
                <c:pt idx="1500">
                  <c:v>71.689823368056153</c:v>
                </c:pt>
                <c:pt idx="1501">
                  <c:v>71.682833413622177</c:v>
                </c:pt>
                <c:pt idx="1502">
                  <c:v>71.675842202232701</c:v>
                </c:pt>
                <c:pt idx="1503">
                  <c:v>71.668849731904004</c:v>
                </c:pt>
                <c:pt idx="1504">
                  <c:v>71.661856000667626</c:v>
                </c:pt>
                <c:pt idx="1505">
                  <c:v>71.654861006569092</c:v>
                </c:pt>
                <c:pt idx="1506">
                  <c:v>71.64786474766855</c:v>
                </c:pt>
                <c:pt idx="1507">
                  <c:v>71.640867222040768</c:v>
                </c:pt>
                <c:pt idx="1508">
                  <c:v>71.633868427774587</c:v>
                </c:pt>
                <c:pt idx="1509">
                  <c:v>71.626868362972672</c:v>
                </c:pt>
                <c:pt idx="1510">
                  <c:v>71.61986702575237</c:v>
                </c:pt>
                <c:pt idx="1511">
                  <c:v>71.612864414244953</c:v>
                </c:pt>
                <c:pt idx="1512">
                  <c:v>71.605860526595777</c:v>
                </c:pt>
                <c:pt idx="1513">
                  <c:v>71.59885536096381</c:v>
                </c:pt>
                <c:pt idx="1514">
                  <c:v>71.591848915521879</c:v>
                </c:pt>
                <c:pt idx="1515">
                  <c:v>71.584841188457091</c:v>
                </c:pt>
                <c:pt idx="1516">
                  <c:v>71.577832177970024</c:v>
                </c:pt>
                <c:pt idx="1517">
                  <c:v>71.570821882274316</c:v>
                </c:pt>
                <c:pt idx="1518">
                  <c:v>71.563810299597861</c:v>
                </c:pt>
                <c:pt idx="1519">
                  <c:v>71.556797428181838</c:v>
                </c:pt>
                <c:pt idx="1520">
                  <c:v>71.54978326628104</c:v>
                </c:pt>
                <c:pt idx="1521">
                  <c:v>71.54276781216285</c:v>
                </c:pt>
                <c:pt idx="1522">
                  <c:v>71.535751064108723</c:v>
                </c:pt>
                <c:pt idx="1523">
                  <c:v>71.528733020413057</c:v>
                </c:pt>
                <c:pt idx="1524">
                  <c:v>71.521713679383708</c:v>
                </c:pt>
                <c:pt idx="1525">
                  <c:v>71.514693039340983</c:v>
                </c:pt>
                <c:pt idx="1526">
                  <c:v>71.507671098618687</c:v>
                </c:pt>
                <c:pt idx="1527">
                  <c:v>71.500647855562931</c:v>
                </c:pt>
                <c:pt idx="1528">
                  <c:v>71.493623308533913</c:v>
                </c:pt>
                <c:pt idx="1529">
                  <c:v>71.486597455903379</c:v>
                </c:pt>
                <c:pt idx="1530">
                  <c:v>71.479570296056366</c:v>
                </c:pt>
                <c:pt idx="1531">
                  <c:v>71.472541827390216</c:v>
                </c:pt>
                <c:pt idx="1532">
                  <c:v>71.465512048316114</c:v>
                </c:pt>
                <c:pt idx="1533">
                  <c:v>71.458480957256128</c:v>
                </c:pt>
                <c:pt idx="1534">
                  <c:v>71.451448552645601</c:v>
                </c:pt>
                <c:pt idx="1535">
                  <c:v>71.444414832932353</c:v>
                </c:pt>
                <c:pt idx="1536">
                  <c:v>71.437379796576394</c:v>
                </c:pt>
                <c:pt idx="1537">
                  <c:v>71.430343442049775</c:v>
                </c:pt>
                <c:pt idx="1538">
                  <c:v>71.423305767837135</c:v>
                </c:pt>
                <c:pt idx="1539">
                  <c:v>71.416266772435193</c:v>
                </c:pt>
                <c:pt idx="1540">
                  <c:v>71.409226454353131</c:v>
                </c:pt>
                <c:pt idx="1541">
                  <c:v>71.402184812110704</c:v>
                </c:pt>
                <c:pt idx="1542">
                  <c:v>71.395141844241692</c:v>
                </c:pt>
                <c:pt idx="1543">
                  <c:v>71.388097549289895</c:v>
                </c:pt>
                <c:pt idx="1544">
                  <c:v>71.381051925812457</c:v>
                </c:pt>
                <c:pt idx="1545">
                  <c:v>71.374004972377122</c:v>
                </c:pt>
                <c:pt idx="1546">
                  <c:v>71.366956687563714</c:v>
                </c:pt>
                <c:pt idx="1547">
                  <c:v>71.359907069964677</c:v>
                </c:pt>
                <c:pt idx="1548">
                  <c:v>71.352856118182586</c:v>
                </c:pt>
                <c:pt idx="1549">
                  <c:v>71.345803830831954</c:v>
                </c:pt>
                <c:pt idx="1550">
                  <c:v>71.338750206539302</c:v>
                </c:pt>
                <c:pt idx="1551">
                  <c:v>71.331695243942306</c:v>
                </c:pt>
                <c:pt idx="1552">
                  <c:v>71.324638941689983</c:v>
                </c:pt>
                <c:pt idx="1553">
                  <c:v>71.317581298442121</c:v>
                </c:pt>
                <c:pt idx="1554">
                  <c:v>71.310522312870276</c:v>
                </c:pt>
                <c:pt idx="1555">
                  <c:v>71.303461983657684</c:v>
                </c:pt>
                <c:pt idx="1556">
                  <c:v>71.296400309497045</c:v>
                </c:pt>
                <c:pt idx="1557">
                  <c:v>71.289337289094433</c:v>
                </c:pt>
                <c:pt idx="1558">
                  <c:v>71.282272921164804</c:v>
                </c:pt>
                <c:pt idx="1559">
                  <c:v>71.275207204434921</c:v>
                </c:pt>
                <c:pt idx="1560">
                  <c:v>71.268140137642931</c:v>
                </c:pt>
                <c:pt idx="1561">
                  <c:v>71.261071719536531</c:v>
                </c:pt>
                <c:pt idx="1562">
                  <c:v>71.254001948875512</c:v>
                </c:pt>
                <c:pt idx="1563">
                  <c:v>71.246930824429938</c:v>
                </c:pt>
                <c:pt idx="1564">
                  <c:v>71.239858344979766</c:v>
                </c:pt>
                <c:pt idx="1565">
                  <c:v>71.232784509316502</c:v>
                </c:pt>
                <c:pt idx="1566">
                  <c:v>71.225709316241861</c:v>
                </c:pt>
                <c:pt idx="1567">
                  <c:v>71.218632764568412</c:v>
                </c:pt>
                <c:pt idx="1568">
                  <c:v>71.211554853117917</c:v>
                </c:pt>
                <c:pt idx="1569">
                  <c:v>71.20447558072398</c:v>
                </c:pt>
                <c:pt idx="1570">
                  <c:v>71.197394946229849</c:v>
                </c:pt>
                <c:pt idx="1571">
                  <c:v>71.190312948489535</c:v>
                </c:pt>
                <c:pt idx="1572">
                  <c:v>71.183229586366124</c:v>
                </c:pt>
                <c:pt idx="1573">
                  <c:v>71.176144858733863</c:v>
                </c:pt>
                <c:pt idx="1574">
                  <c:v>71.169058764477143</c:v>
                </c:pt>
                <c:pt idx="1575">
                  <c:v>71.16197130248996</c:v>
                </c:pt>
                <c:pt idx="1576">
                  <c:v>71.154882471675904</c:v>
                </c:pt>
                <c:pt idx="1577">
                  <c:v>71.147792270949935</c:v>
                </c:pt>
                <c:pt idx="1578">
                  <c:v>71.140700699235524</c:v>
                </c:pt>
                <c:pt idx="1579">
                  <c:v>71.133607755466528</c:v>
                </c:pt>
                <c:pt idx="1580">
                  <c:v>71.12651343858677</c:v>
                </c:pt>
                <c:pt idx="1581">
                  <c:v>71.119417747549093</c:v>
                </c:pt>
                <c:pt idx="1582">
                  <c:v>71.1123206813173</c:v>
                </c:pt>
                <c:pt idx="1583">
                  <c:v>71.105222238863803</c:v>
                </c:pt>
                <c:pt idx="1584">
                  <c:v>71.098122419170352</c:v>
                </c:pt>
                <c:pt idx="1585">
                  <c:v>71.091021221229028</c:v>
                </c:pt>
                <c:pt idx="1586">
                  <c:v>71.083918644041859</c:v>
                </c:pt>
                <c:pt idx="1587">
                  <c:v>71.076814686618548</c:v>
                </c:pt>
                <c:pt idx="1588">
                  <c:v>71.069709347979654</c:v>
                </c:pt>
                <c:pt idx="1589">
                  <c:v>71.062602627154234</c:v>
                </c:pt>
                <c:pt idx="1590">
                  <c:v>71.055494523181522</c:v>
                </c:pt>
                <c:pt idx="1591">
                  <c:v>71.04838503510949</c:v>
                </c:pt>
                <c:pt idx="1592">
                  <c:v>71.041274161994664</c:v>
                </c:pt>
                <c:pt idx="1593">
                  <c:v>71.034161902903961</c:v>
                </c:pt>
                <c:pt idx="1594">
                  <c:v>71.027048256911868</c:v>
                </c:pt>
                <c:pt idx="1595">
                  <c:v>71.019933223104317</c:v>
                </c:pt>
                <c:pt idx="1596">
                  <c:v>71.012816800573376</c:v>
                </c:pt>
                <c:pt idx="1597">
                  <c:v>71.005698988421955</c:v>
                </c:pt>
                <c:pt idx="1598">
                  <c:v>70.99857978576091</c:v>
                </c:pt>
                <c:pt idx="1599">
                  <c:v>70.991459191710589</c:v>
                </c:pt>
                <c:pt idx="1600">
                  <c:v>70.98433720540001</c:v>
                </c:pt>
                <c:pt idx="1601">
                  <c:v>70.97721382596724</c:v>
                </c:pt>
                <c:pt idx="1602">
                  <c:v>70.970089052557626</c:v>
                </c:pt>
                <c:pt idx="1603">
                  <c:v>70.9629628843267</c:v>
                </c:pt>
                <c:pt idx="1604">
                  <c:v>70.955835320438027</c:v>
                </c:pt>
                <c:pt idx="1605">
                  <c:v>70.94870636006398</c:v>
                </c:pt>
                <c:pt idx="1606">
                  <c:v>70.94157600238546</c:v>
                </c:pt>
                <c:pt idx="1607">
                  <c:v>70.934444246591383</c:v>
                </c:pt>
                <c:pt idx="1608">
                  <c:v>70.927311091879218</c:v>
                </c:pt>
                <c:pt idx="1609">
                  <c:v>70.920176537455859</c:v>
                </c:pt>
                <c:pt idx="1610">
                  <c:v>70.91304058253462</c:v>
                </c:pt>
                <c:pt idx="1611">
                  <c:v>70.905903226339063</c:v>
                </c:pt>
                <c:pt idx="1612">
                  <c:v>70.8987644680996</c:v>
                </c:pt>
                <c:pt idx="1613">
                  <c:v>70.891624307055721</c:v>
                </c:pt>
                <c:pt idx="1614">
                  <c:v>70.884482742454921</c:v>
                </c:pt>
                <c:pt idx="1615">
                  <c:v>70.877339773552166</c:v>
                </c:pt>
                <c:pt idx="1616">
                  <c:v>70.870195399611205</c:v>
                </c:pt>
                <c:pt idx="1617">
                  <c:v>70.863049619904032</c:v>
                </c:pt>
                <c:pt idx="1618">
                  <c:v>70.855902433709304</c:v>
                </c:pt>
                <c:pt idx="1619">
                  <c:v>70.848753840315382</c:v>
                </c:pt>
                <c:pt idx="1620">
                  <c:v>70.841603839017608</c:v>
                </c:pt>
                <c:pt idx="1621">
                  <c:v>70.83445242911904</c:v>
                </c:pt>
                <c:pt idx="1622">
                  <c:v>70.827299609931146</c:v>
                </c:pt>
                <c:pt idx="1623">
                  <c:v>70.820145380772118</c:v>
                </c:pt>
                <c:pt idx="1624">
                  <c:v>70.812989740969314</c:v>
                </c:pt>
                <c:pt idx="1625">
                  <c:v>70.805832689857226</c:v>
                </c:pt>
                <c:pt idx="1626">
                  <c:v>70.79867422677701</c:v>
                </c:pt>
                <c:pt idx="1627">
                  <c:v>70.79151435107903</c:v>
                </c:pt>
                <c:pt idx="1628">
                  <c:v>70.784353062120275</c:v>
                </c:pt>
                <c:pt idx="1629">
                  <c:v>70.777190359265461</c:v>
                </c:pt>
                <c:pt idx="1630">
                  <c:v>70.770026241887408</c:v>
                </c:pt>
                <c:pt idx="1631">
                  <c:v>70.762860709365029</c:v>
                </c:pt>
                <c:pt idx="1632">
                  <c:v>70.75569376108578</c:v>
                </c:pt>
                <c:pt idx="1633">
                  <c:v>70.748525396443924</c:v>
                </c:pt>
                <c:pt idx="1634">
                  <c:v>70.741355614841623</c:v>
                </c:pt>
                <c:pt idx="1635">
                  <c:v>70.734184415687977</c:v>
                </c:pt>
                <c:pt idx="1636">
                  <c:v>70.727011798399118</c:v>
                </c:pt>
                <c:pt idx="1637">
                  <c:v>70.719837762398654</c:v>
                </c:pt>
                <c:pt idx="1638">
                  <c:v>70.712662307117625</c:v>
                </c:pt>
                <c:pt idx="1639">
                  <c:v>70.705485431993964</c:v>
                </c:pt>
                <c:pt idx="1640">
                  <c:v>70.698307136472422</c:v>
                </c:pt>
                <c:pt idx="1641">
                  <c:v>70.691127420005131</c:v>
                </c:pt>
                <c:pt idx="1642">
                  <c:v>70.683946282051451</c:v>
                </c:pt>
                <c:pt idx="1643">
                  <c:v>70.676763722076942</c:v>
                </c:pt>
                <c:pt idx="1644">
                  <c:v>70.669579739555545</c:v>
                </c:pt>
                <c:pt idx="1645">
                  <c:v>70.66239433396639</c:v>
                </c:pt>
                <c:pt idx="1646">
                  <c:v>70.655207504796678</c:v>
                </c:pt>
                <c:pt idx="1647">
                  <c:v>70.648019251539893</c:v>
                </c:pt>
                <c:pt idx="1648">
                  <c:v>70.640829573696479</c:v>
                </c:pt>
                <c:pt idx="1649">
                  <c:v>70.633638470773988</c:v>
                </c:pt>
                <c:pt idx="1650">
                  <c:v>70.626445942286182</c:v>
                </c:pt>
                <c:pt idx="1651">
                  <c:v>70.619251987753529</c:v>
                </c:pt>
                <c:pt idx="1652">
                  <c:v>70.612056606703447</c:v>
                </c:pt>
                <c:pt idx="1653">
                  <c:v>70.60485979867012</c:v>
                </c:pt>
                <c:pt idx="1654">
                  <c:v>70.597661563193341</c:v>
                </c:pt>
                <c:pt idx="1655">
                  <c:v>70.590461899820866</c:v>
                </c:pt>
                <c:pt idx="1656">
                  <c:v>70.583260808106303</c:v>
                </c:pt>
                <c:pt idx="1657">
                  <c:v>70.576058287608944</c:v>
                </c:pt>
                <c:pt idx="1658">
                  <c:v>70.568854337895473</c:v>
                </c:pt>
                <c:pt idx="1659">
                  <c:v>70.56164895853901</c:v>
                </c:pt>
                <c:pt idx="1660">
                  <c:v>70.55444214911887</c:v>
                </c:pt>
                <c:pt idx="1661">
                  <c:v>70.547233909220211</c:v>
                </c:pt>
                <c:pt idx="1662">
                  <c:v>70.540024238435436</c:v>
                </c:pt>
                <c:pt idx="1663">
                  <c:v>70.532813136362364</c:v>
                </c:pt>
                <c:pt idx="1664">
                  <c:v>70.525600602605039</c:v>
                </c:pt>
                <c:pt idx="1665">
                  <c:v>70.518386636774366</c:v>
                </c:pt>
                <c:pt idx="1666">
                  <c:v>70.511171238487435</c:v>
                </c:pt>
                <c:pt idx="1667">
                  <c:v>70.503954407366379</c:v>
                </c:pt>
                <c:pt idx="1668">
                  <c:v>70.49673614304055</c:v>
                </c:pt>
                <c:pt idx="1669">
                  <c:v>70.489516445144758</c:v>
                </c:pt>
                <c:pt idx="1670">
                  <c:v>70.482295313320193</c:v>
                </c:pt>
                <c:pt idx="1671">
                  <c:v>70.475072747213773</c:v>
                </c:pt>
                <c:pt idx="1672">
                  <c:v>70.467848746478509</c:v>
                </c:pt>
                <c:pt idx="1673">
                  <c:v>70.460623310773343</c:v>
                </c:pt>
                <c:pt idx="1674">
                  <c:v>70.453396439762898</c:v>
                </c:pt>
                <c:pt idx="1675">
                  <c:v>70.446168133118562</c:v>
                </c:pt>
                <c:pt idx="1676">
                  <c:v>70.438938390515702</c:v>
                </c:pt>
                <c:pt idx="1677">
                  <c:v>70.431707211637757</c:v>
                </c:pt>
                <c:pt idx="1678">
                  <c:v>70.42447459617172</c:v>
                </c:pt>
                <c:pt idx="1679">
                  <c:v>70.41724054381244</c:v>
                </c:pt>
                <c:pt idx="1680">
                  <c:v>70.410005054259045</c:v>
                </c:pt>
                <c:pt idx="1681">
                  <c:v>70.402768127216589</c:v>
                </c:pt>
                <c:pt idx="1682">
                  <c:v>70.395529762395824</c:v>
                </c:pt>
                <c:pt idx="1683">
                  <c:v>70.38828995951377</c:v>
                </c:pt>
                <c:pt idx="1684">
                  <c:v>70.381048718291638</c:v>
                </c:pt>
                <c:pt idx="1685">
                  <c:v>70.373806038457786</c:v>
                </c:pt>
                <c:pt idx="1686">
                  <c:v>70.366561919744598</c:v>
                </c:pt>
                <c:pt idx="1687">
                  <c:v>70.359316361891246</c:v>
                </c:pt>
                <c:pt idx="1688">
                  <c:v>70.35206936464138</c:v>
                </c:pt>
                <c:pt idx="1689">
                  <c:v>70.344820927744891</c:v>
                </c:pt>
                <c:pt idx="1690">
                  <c:v>70.337571050956328</c:v>
                </c:pt>
                <c:pt idx="1691">
                  <c:v>70.330319734036024</c:v>
                </c:pt>
                <c:pt idx="1692">
                  <c:v>70.323066976749374</c:v>
                </c:pt>
                <c:pt idx="1693">
                  <c:v>70.315812778867397</c:v>
                </c:pt>
                <c:pt idx="1694">
                  <c:v>70.308557140166286</c:v>
                </c:pt>
                <c:pt idx="1695">
                  <c:v>70.30130006042755</c:v>
                </c:pt>
                <c:pt idx="1696">
                  <c:v>70.294041539437387</c:v>
                </c:pt>
                <c:pt idx="1697">
                  <c:v>70.28678157698802</c:v>
                </c:pt>
                <c:pt idx="1698">
                  <c:v>70.279520172876374</c:v>
                </c:pt>
                <c:pt idx="1699">
                  <c:v>70.272257326904509</c:v>
                </c:pt>
                <c:pt idx="1700">
                  <c:v>70.264993038879183</c:v>
                </c:pt>
                <c:pt idx="1701">
                  <c:v>70.257727308613624</c:v>
                </c:pt>
                <c:pt idx="1702">
                  <c:v>70.250460135924101</c:v>
                </c:pt>
                <c:pt idx="1703">
                  <c:v>70.243191520633786</c:v>
                </c:pt>
                <c:pt idx="1704">
                  <c:v>70.235921462569834</c:v>
                </c:pt>
                <c:pt idx="1705">
                  <c:v>70.228649961564244</c:v>
                </c:pt>
                <c:pt idx="1706">
                  <c:v>70.221377017454429</c:v>
                </c:pt>
                <c:pt idx="1707">
                  <c:v>70.214102630082408</c:v>
                </c:pt>
                <c:pt idx="1708">
                  <c:v>70.206826799295726</c:v>
                </c:pt>
                <c:pt idx="1709">
                  <c:v>70.199549524945652</c:v>
                </c:pt>
                <c:pt idx="1710">
                  <c:v>70.192270806889383</c:v>
                </c:pt>
                <c:pt idx="1711">
                  <c:v>70.184990644987664</c:v>
                </c:pt>
                <c:pt idx="1712">
                  <c:v>70.177709039107526</c:v>
                </c:pt>
                <c:pt idx="1713">
                  <c:v>70.17042598911992</c:v>
                </c:pt>
                <c:pt idx="1714">
                  <c:v>70.163141494899975</c:v>
                </c:pt>
                <c:pt idx="1715">
                  <c:v>70.155855556328547</c:v>
                </c:pt>
                <c:pt idx="1716">
                  <c:v>70.148568173290641</c:v>
                </c:pt>
                <c:pt idx="1717">
                  <c:v>70.141279345676182</c:v>
                </c:pt>
                <c:pt idx="1718">
                  <c:v>70.13398907337934</c:v>
                </c:pt>
                <c:pt idx="1719">
                  <c:v>70.126697356298877</c:v>
                </c:pt>
                <c:pt idx="1720">
                  <c:v>70.11940419433806</c:v>
                </c:pt>
                <c:pt idx="1721">
                  <c:v>70.112109587405442</c:v>
                </c:pt>
                <c:pt idx="1722">
                  <c:v>70.104813535413484</c:v>
                </c:pt>
                <c:pt idx="1723">
                  <c:v>70.097516038278954</c:v>
                </c:pt>
                <c:pt idx="1724">
                  <c:v>70.090217095923336</c:v>
                </c:pt>
                <c:pt idx="1725">
                  <c:v>70.08291670827245</c:v>
                </c:pt>
                <c:pt idx="1726">
                  <c:v>70.07561487525679</c:v>
                </c:pt>
                <c:pt idx="1727">
                  <c:v>70.068311596810673</c:v>
                </c:pt>
                <c:pt idx="1728">
                  <c:v>70.061006872873733</c:v>
                </c:pt>
                <c:pt idx="1729">
                  <c:v>70.053700703388614</c:v>
                </c:pt>
                <c:pt idx="1730">
                  <c:v>70.04639308830356</c:v>
                </c:pt>
                <c:pt idx="1731">
                  <c:v>70.0390840275698</c:v>
                </c:pt>
                <c:pt idx="1732">
                  <c:v>70.031773521144473</c:v>
                </c:pt>
                <c:pt idx="1733">
                  <c:v>70.024461568987491</c:v>
                </c:pt>
                <c:pt idx="1734">
                  <c:v>70.017148171063411</c:v>
                </c:pt>
                <c:pt idx="1735">
                  <c:v>70.009833327340999</c:v>
                </c:pt>
                <c:pt idx="1736">
                  <c:v>70.002517037793908</c:v>
                </c:pt>
                <c:pt idx="1737">
                  <c:v>69.995199302398206</c:v>
                </c:pt>
                <c:pt idx="1738">
                  <c:v>69.987880121136072</c:v>
                </c:pt>
                <c:pt idx="1739">
                  <c:v>69.980559493992445</c:v>
                </c:pt>
                <c:pt idx="1740">
                  <c:v>69.973237420956252</c:v>
                </c:pt>
                <c:pt idx="1741">
                  <c:v>69.965913902021867</c:v>
                </c:pt>
                <c:pt idx="1742">
                  <c:v>69.958588937185951</c:v>
                </c:pt>
                <c:pt idx="1743">
                  <c:v>69.951262526450506</c:v>
                </c:pt>
                <c:pt idx="1744">
                  <c:v>69.943934669820663</c:v>
                </c:pt>
                <c:pt idx="1745">
                  <c:v>69.93660536730566</c:v>
                </c:pt>
                <c:pt idx="1746">
                  <c:v>69.929274618918754</c:v>
                </c:pt>
                <c:pt idx="1747">
                  <c:v>69.921942424677738</c:v>
                </c:pt>
                <c:pt idx="1748">
                  <c:v>69.91460878460299</c:v>
                </c:pt>
                <c:pt idx="1749">
                  <c:v>69.90727369871999</c:v>
                </c:pt>
                <c:pt idx="1750">
                  <c:v>69.899937167056805</c:v>
                </c:pt>
                <c:pt idx="1751">
                  <c:v>69.892599189647058</c:v>
                </c:pt>
                <c:pt idx="1752">
                  <c:v>69.885259766525991</c:v>
                </c:pt>
                <c:pt idx="1753">
                  <c:v>69.877918897734446</c:v>
                </c:pt>
                <c:pt idx="1754">
                  <c:v>69.870576583316094</c:v>
                </c:pt>
                <c:pt idx="1755">
                  <c:v>69.86323282331837</c:v>
                </c:pt>
                <c:pt idx="1756">
                  <c:v>69.855887617793357</c:v>
                </c:pt>
                <c:pt idx="1757">
                  <c:v>69.848540966795298</c:v>
                </c:pt>
                <c:pt idx="1758">
                  <c:v>69.841192870383068</c:v>
                </c:pt>
                <c:pt idx="1759">
                  <c:v>69.83384332861884</c:v>
                </c:pt>
                <c:pt idx="1760">
                  <c:v>69.826492341568738</c:v>
                </c:pt>
                <c:pt idx="1761">
                  <c:v>69.819139909302322</c:v>
                </c:pt>
                <c:pt idx="1762">
                  <c:v>69.811786031892268</c:v>
                </c:pt>
                <c:pt idx="1763">
                  <c:v>69.804430709416124</c:v>
                </c:pt>
                <c:pt idx="1764">
                  <c:v>69.797073941953059</c:v>
                </c:pt>
                <c:pt idx="1765">
                  <c:v>69.789715729587527</c:v>
                </c:pt>
                <c:pt idx="1766">
                  <c:v>69.782356072405818</c:v>
                </c:pt>
                <c:pt idx="1767">
                  <c:v>69.774994970499606</c:v>
                </c:pt>
                <c:pt idx="1768">
                  <c:v>69.767632423962581</c:v>
                </c:pt>
                <c:pt idx="1769">
                  <c:v>69.760268432891863</c:v>
                </c:pt>
                <c:pt idx="1770">
                  <c:v>69.752902997388858</c:v>
                </c:pt>
                <c:pt idx="1771">
                  <c:v>69.745536117558061</c:v>
                </c:pt>
                <c:pt idx="1772">
                  <c:v>69.738167793506989</c:v>
                </c:pt>
                <c:pt idx="1773">
                  <c:v>69.730798025346616</c:v>
                </c:pt>
                <c:pt idx="1774">
                  <c:v>69.723426813191054</c:v>
                </c:pt>
                <c:pt idx="1775">
                  <c:v>69.716054157158737</c:v>
                </c:pt>
                <c:pt idx="1776">
                  <c:v>69.708680057370145</c:v>
                </c:pt>
                <c:pt idx="1777">
                  <c:v>69.70130451394958</c:v>
                </c:pt>
                <c:pt idx="1778">
                  <c:v>69.693927527024542</c:v>
                </c:pt>
                <c:pt idx="1779">
                  <c:v>69.686549096726054</c:v>
                </c:pt>
                <c:pt idx="1780">
                  <c:v>69.679169223187785</c:v>
                </c:pt>
                <c:pt idx="1781">
                  <c:v>69.671787906546896</c:v>
                </c:pt>
                <c:pt idx="1782">
                  <c:v>69.664405146943807</c:v>
                </c:pt>
                <c:pt idx="1783">
                  <c:v>69.657020944521747</c:v>
                </c:pt>
                <c:pt idx="1784">
                  <c:v>69.649635299427601</c:v>
                </c:pt>
                <c:pt idx="1785">
                  <c:v>69.642248211811108</c:v>
                </c:pt>
                <c:pt idx="1786">
                  <c:v>69.634859681825134</c:v>
                </c:pt>
                <c:pt idx="1787">
                  <c:v>69.627469709625544</c:v>
                </c:pt>
                <c:pt idx="1788">
                  <c:v>69.620078295371158</c:v>
                </c:pt>
                <c:pt idx="1789">
                  <c:v>69.612685439224123</c:v>
                </c:pt>
                <c:pt idx="1790">
                  <c:v>69.605291141349227</c:v>
                </c:pt>
                <c:pt idx="1791">
                  <c:v>69.597895401914997</c:v>
                </c:pt>
                <c:pt idx="1792">
                  <c:v>69.590498221092062</c:v>
                </c:pt>
                <c:pt idx="1793">
                  <c:v>69.583099599054435</c:v>
                </c:pt>
                <c:pt idx="1794">
                  <c:v>69.575699535979226</c:v>
                </c:pt>
                <c:pt idx="1795">
                  <c:v>69.568298032046187</c:v>
                </c:pt>
                <c:pt idx="1796">
                  <c:v>69.560895087438567</c:v>
                </c:pt>
                <c:pt idx="1797">
                  <c:v>69.553490702341776</c:v>
                </c:pt>
                <c:pt idx="1798">
                  <c:v>69.546084876943937</c:v>
                </c:pt>
                <c:pt idx="1799">
                  <c:v>69.538677611436981</c:v>
                </c:pt>
                <c:pt idx="1800">
                  <c:v>69.531268906015114</c:v>
                </c:pt>
                <c:pt idx="1801">
                  <c:v>69.523858760875356</c:v>
                </c:pt>
                <c:pt idx="1802">
                  <c:v>69.516447176217895</c:v>
                </c:pt>
                <c:pt idx="1803">
                  <c:v>69.509034152245377</c:v>
                </c:pt>
                <c:pt idx="1804">
                  <c:v>69.501619689163007</c:v>
                </c:pt>
                <c:pt idx="1805">
                  <c:v>69.494203787179174</c:v>
                </c:pt>
                <c:pt idx="1806">
                  <c:v>69.486786446504937</c:v>
                </c:pt>
                <c:pt idx="1807">
                  <c:v>69.479367667354012</c:v>
                </c:pt>
                <c:pt idx="1808">
                  <c:v>69.471947449943073</c:v>
                </c:pt>
                <c:pt idx="1809">
                  <c:v>69.464525794490385</c:v>
                </c:pt>
                <c:pt idx="1810">
                  <c:v>69.457102701219</c:v>
                </c:pt>
                <c:pt idx="1811">
                  <c:v>69.449678170352428</c:v>
                </c:pt>
                <c:pt idx="1812">
                  <c:v>69.442252202117913</c:v>
                </c:pt>
                <c:pt idx="1813">
                  <c:v>69.434824796745445</c:v>
                </c:pt>
                <c:pt idx="1814">
                  <c:v>69.427395954467258</c:v>
                </c:pt>
                <c:pt idx="1815">
                  <c:v>69.419965675517858</c:v>
                </c:pt>
                <c:pt idx="1816">
                  <c:v>69.412533960135576</c:v>
                </c:pt>
                <c:pt idx="1817">
                  <c:v>69.405100808559652</c:v>
                </c:pt>
                <c:pt idx="1818">
                  <c:v>69.397666221033262</c:v>
                </c:pt>
                <c:pt idx="1819">
                  <c:v>69.390230197801188</c:v>
                </c:pt>
                <c:pt idx="1820">
                  <c:v>69.382792739111068</c:v>
                </c:pt>
                <c:pt idx="1821">
                  <c:v>69.375353845213212</c:v>
                </c:pt>
                <c:pt idx="1822">
                  <c:v>69.367913516360318</c:v>
                </c:pt>
                <c:pt idx="1823">
                  <c:v>69.360471752807442</c:v>
                </c:pt>
                <c:pt idx="1824">
                  <c:v>69.353028554811829</c:v>
                </c:pt>
                <c:pt idx="1825">
                  <c:v>69.345583922633395</c:v>
                </c:pt>
                <c:pt idx="1826">
                  <c:v>69.338137856535241</c:v>
                </c:pt>
                <c:pt idx="1827">
                  <c:v>69.330690356781062</c:v>
                </c:pt>
                <c:pt idx="1828">
                  <c:v>69.323241423639075</c:v>
                </c:pt>
                <c:pt idx="1829">
                  <c:v>69.315791057378036</c:v>
                </c:pt>
                <c:pt idx="1830">
                  <c:v>69.30833925827055</c:v>
                </c:pt>
                <c:pt idx="1831">
                  <c:v>69.300886026590291</c:v>
                </c:pt>
                <c:pt idx="1832">
                  <c:v>69.293431362614058</c:v>
                </c:pt>
                <c:pt idx="1833">
                  <c:v>69.285975266620724</c:v>
                </c:pt>
                <c:pt idx="1834">
                  <c:v>69.278517738891594</c:v>
                </c:pt>
                <c:pt idx="1835">
                  <c:v>69.271058779709875</c:v>
                </c:pt>
                <c:pt idx="1836">
                  <c:v>69.263598389362059</c:v>
                </c:pt>
                <c:pt idx="1837">
                  <c:v>69.256136568134664</c:v>
                </c:pt>
                <c:pt idx="1838">
                  <c:v>69.248673316319568</c:v>
                </c:pt>
                <c:pt idx="1839">
                  <c:v>69.241208634208121</c:v>
                </c:pt>
                <c:pt idx="1840">
                  <c:v>69.233742522095255</c:v>
                </c:pt>
                <c:pt idx="1841">
                  <c:v>69.22627498027812</c:v>
                </c:pt>
                <c:pt idx="1842">
                  <c:v>69.218806009055143</c:v>
                </c:pt>
                <c:pt idx="1843">
                  <c:v>69.211335608728504</c:v>
                </c:pt>
                <c:pt idx="1844">
                  <c:v>69.203863779600283</c:v>
                </c:pt>
                <c:pt idx="1845">
                  <c:v>69.196390521977392</c:v>
                </c:pt>
                <c:pt idx="1846">
                  <c:v>69.188915836166544</c:v>
                </c:pt>
                <c:pt idx="1847">
                  <c:v>69.181439722477734</c:v>
                </c:pt>
                <c:pt idx="1848">
                  <c:v>69.173962181222635</c:v>
                </c:pt>
                <c:pt idx="1849">
                  <c:v>69.166483212715619</c:v>
                </c:pt>
                <c:pt idx="1850">
                  <c:v>69.159002817272608</c:v>
                </c:pt>
                <c:pt idx="1851">
                  <c:v>69.151520995210788</c:v>
                </c:pt>
                <c:pt idx="1852">
                  <c:v>69.144037746851339</c:v>
                </c:pt>
                <c:pt idx="1853">
                  <c:v>69.136553072515952</c:v>
                </c:pt>
                <c:pt idx="1854">
                  <c:v>69.129066972528562</c:v>
                </c:pt>
                <c:pt idx="1855">
                  <c:v>69.121579447215723</c:v>
                </c:pt>
                <c:pt idx="1856">
                  <c:v>69.114090496905618</c:v>
                </c:pt>
                <c:pt idx="1857">
                  <c:v>69.106600121927684</c:v>
                </c:pt>
                <c:pt idx="1858">
                  <c:v>69.099108322614839</c:v>
                </c:pt>
                <c:pt idx="1859">
                  <c:v>69.091615099300341</c:v>
                </c:pt>
                <c:pt idx="1860">
                  <c:v>69.084120452320704</c:v>
                </c:pt>
                <c:pt idx="1861">
                  <c:v>69.076624382013563</c:v>
                </c:pt>
                <c:pt idx="1862">
                  <c:v>69.069126888718756</c:v>
                </c:pt>
                <c:pt idx="1863">
                  <c:v>69.061627972778311</c:v>
                </c:pt>
                <c:pt idx="1864">
                  <c:v>69.054127634535348</c:v>
                </c:pt>
                <c:pt idx="1865">
                  <c:v>69.046625874335618</c:v>
                </c:pt>
                <c:pt idx="1866">
                  <c:v>69.039122692526277</c:v>
                </c:pt>
                <c:pt idx="1867">
                  <c:v>69.031618089456472</c:v>
                </c:pt>
                <c:pt idx="1868">
                  <c:v>69.024112065477254</c:v>
                </c:pt>
                <c:pt idx="1869">
                  <c:v>69.016604620941564</c:v>
                </c:pt>
                <c:pt idx="1870">
                  <c:v>69.009095756204061</c:v>
                </c:pt>
                <c:pt idx="1871">
                  <c:v>69.001585471620814</c:v>
                </c:pt>
                <c:pt idx="1872">
                  <c:v>68.994073767550248</c:v>
                </c:pt>
                <c:pt idx="1873">
                  <c:v>68.986560644352565</c:v>
                </c:pt>
                <c:pt idx="1874">
                  <c:v>68.979046102389333</c:v>
                </c:pt>
                <c:pt idx="1875">
                  <c:v>68.971530142024164</c:v>
                </c:pt>
                <c:pt idx="1876">
                  <c:v>68.964012763622165</c:v>
                </c:pt>
                <c:pt idx="1877">
                  <c:v>68.956493967550117</c:v>
                </c:pt>
                <c:pt idx="1878">
                  <c:v>68.948973754176862</c:v>
                </c:pt>
                <c:pt idx="1879">
                  <c:v>68.94145212387312</c:v>
                </c:pt>
                <c:pt idx="1880">
                  <c:v>68.933929077011015</c:v>
                </c:pt>
                <c:pt idx="1881">
                  <c:v>68.926404613963257</c:v>
                </c:pt>
                <c:pt idx="1882">
                  <c:v>68.918878735106418</c:v>
                </c:pt>
                <c:pt idx="1883">
                  <c:v>68.91135144081683</c:v>
                </c:pt>
                <c:pt idx="1884">
                  <c:v>68.903822731473753</c:v>
                </c:pt>
                <c:pt idx="1885">
                  <c:v>68.896292607457298</c:v>
                </c:pt>
                <c:pt idx="1886">
                  <c:v>68.888761069149069</c:v>
                </c:pt>
                <c:pt idx="1887">
                  <c:v>68.88122811693313</c:v>
                </c:pt>
                <c:pt idx="1888">
                  <c:v>68.873693751194779</c:v>
                </c:pt>
                <c:pt idx="1889">
                  <c:v>68.866157972320195</c:v>
                </c:pt>
                <c:pt idx="1890">
                  <c:v>68.85862078069853</c:v>
                </c:pt>
                <c:pt idx="1891">
                  <c:v>68.851082176718805</c:v>
                </c:pt>
                <c:pt idx="1892">
                  <c:v>68.843542160772827</c:v>
                </c:pt>
                <c:pt idx="1893">
                  <c:v>68.836000733253272</c:v>
                </c:pt>
                <c:pt idx="1894">
                  <c:v>68.828457894555498</c:v>
                </c:pt>
                <c:pt idx="1895">
                  <c:v>68.820913645074882</c:v>
                </c:pt>
                <c:pt idx="1896">
                  <c:v>68.813367985209041</c:v>
                </c:pt>
                <c:pt idx="1897">
                  <c:v>68.805820915357117</c:v>
                </c:pt>
                <c:pt idx="1898">
                  <c:v>68.79827243591977</c:v>
                </c:pt>
                <c:pt idx="1899">
                  <c:v>68.790722547298657</c:v>
                </c:pt>
                <c:pt idx="1900">
                  <c:v>68.783171249897677</c:v>
                </c:pt>
                <c:pt idx="1901">
                  <c:v>68.775618544121542</c:v>
                </c:pt>
                <c:pt idx="1902">
                  <c:v>68.768064430376569</c:v>
                </c:pt>
                <c:pt idx="1903">
                  <c:v>68.760508909070694</c:v>
                </c:pt>
                <c:pt idx="1904">
                  <c:v>68.752951980612906</c:v>
                </c:pt>
                <c:pt idx="1905">
                  <c:v>68.745393645414367</c:v>
                </c:pt>
                <c:pt idx="1906">
                  <c:v>68.737833903886553</c:v>
                </c:pt>
                <c:pt idx="1907">
                  <c:v>68.730272756443455</c:v>
                </c:pt>
                <c:pt idx="1908">
                  <c:v>68.722710203499375</c:v>
                </c:pt>
                <c:pt idx="1909">
                  <c:v>68.715146245470848</c:v>
                </c:pt>
                <c:pt idx="1910">
                  <c:v>68.707580882775346</c:v>
                </c:pt>
                <c:pt idx="1911">
                  <c:v>68.700014115831507</c:v>
                </c:pt>
                <c:pt idx="1912">
                  <c:v>68.692445945060157</c:v>
                </c:pt>
                <c:pt idx="1913">
                  <c:v>68.684876370882165</c:v>
                </c:pt>
                <c:pt idx="1914">
                  <c:v>68.677305393721028</c:v>
                </c:pt>
                <c:pt idx="1915">
                  <c:v>68.669733014000798</c:v>
                </c:pt>
                <c:pt idx="1916">
                  <c:v>68.662159232147289</c:v>
                </c:pt>
                <c:pt idx="1917">
                  <c:v>68.654584048586585</c:v>
                </c:pt>
                <c:pt idx="1918">
                  <c:v>68.647007463747045</c:v>
                </c:pt>
                <c:pt idx="1919">
                  <c:v>68.63942947805846</c:v>
                </c:pt>
                <c:pt idx="1920">
                  <c:v>68.631850091951108</c:v>
                </c:pt>
                <c:pt idx="1921">
                  <c:v>68.62426930585687</c:v>
                </c:pt>
                <c:pt idx="1922">
                  <c:v>68.616687120208709</c:v>
                </c:pt>
                <c:pt idx="1923">
                  <c:v>68.609103535441307</c:v>
                </c:pt>
                <c:pt idx="1924">
                  <c:v>68.601518551990438</c:v>
                </c:pt>
                <c:pt idx="1925">
                  <c:v>68.593932170291907</c:v>
                </c:pt>
                <c:pt idx="1926">
                  <c:v>68.586344390785172</c:v>
                </c:pt>
                <c:pt idx="1927">
                  <c:v>68.578755213907954</c:v>
                </c:pt>
                <c:pt idx="1928">
                  <c:v>68.571164640102026</c:v>
                </c:pt>
                <c:pt idx="1929">
                  <c:v>68.563572669807812</c:v>
                </c:pt>
                <c:pt idx="1930">
                  <c:v>68.555979303468632</c:v>
                </c:pt>
                <c:pt idx="1931">
                  <c:v>68.548384541528222</c:v>
                </c:pt>
                <c:pt idx="1932">
                  <c:v>68.540788384431906</c:v>
                </c:pt>
                <c:pt idx="1933">
                  <c:v>68.533190832625422</c:v>
                </c:pt>
                <c:pt idx="1934">
                  <c:v>68.525591886556256</c:v>
                </c:pt>
                <c:pt idx="1935">
                  <c:v>68.51799154667296</c:v>
                </c:pt>
                <c:pt idx="1936">
                  <c:v>68.510389813424865</c:v>
                </c:pt>
                <c:pt idx="1937">
                  <c:v>68.502786687262699</c:v>
                </c:pt>
                <c:pt idx="1938">
                  <c:v>68.495182168638564</c:v>
                </c:pt>
                <c:pt idx="1939">
                  <c:v>68.487576258004935</c:v>
                </c:pt>
                <c:pt idx="1940">
                  <c:v>68.479968955815579</c:v>
                </c:pt>
                <c:pt idx="1941">
                  <c:v>68.472360262525854</c:v>
                </c:pt>
                <c:pt idx="1942">
                  <c:v>68.464750178592169</c:v>
                </c:pt>
                <c:pt idx="1943">
                  <c:v>68.457138704470907</c:v>
                </c:pt>
                <c:pt idx="1944">
                  <c:v>68.449525840620623</c:v>
                </c:pt>
                <c:pt idx="1945">
                  <c:v>68.441911587499931</c:v>
                </c:pt>
                <c:pt idx="1946">
                  <c:v>68.434295945569659</c:v>
                </c:pt>
                <c:pt idx="1947">
                  <c:v>68.426678915291433</c:v>
                </c:pt>
                <c:pt idx="1948">
                  <c:v>68.419060497126168</c:v>
                </c:pt>
                <c:pt idx="1949">
                  <c:v>68.411440691538459</c:v>
                </c:pt>
                <c:pt idx="1950">
                  <c:v>68.403819498991879</c:v>
                </c:pt>
                <c:pt idx="1951">
                  <c:v>68.396196919951706</c:v>
                </c:pt>
                <c:pt idx="1952">
                  <c:v>68.388572954884125</c:v>
                </c:pt>
                <c:pt idx="1953">
                  <c:v>68.380947604256448</c:v>
                </c:pt>
                <c:pt idx="1954">
                  <c:v>68.373320868536851</c:v>
                </c:pt>
                <c:pt idx="1955">
                  <c:v>68.365692748194348</c:v>
                </c:pt>
                <c:pt idx="1956">
                  <c:v>68.358063243699192</c:v>
                </c:pt>
                <c:pt idx="1957">
                  <c:v>68.350432355521676</c:v>
                </c:pt>
                <c:pt idx="1958">
                  <c:v>68.34280008413441</c:v>
                </c:pt>
                <c:pt idx="1959">
                  <c:v>68.335166430009878</c:v>
                </c:pt>
                <c:pt idx="1960">
                  <c:v>68.327531393621925</c:v>
                </c:pt>
                <c:pt idx="1961">
                  <c:v>68.319894975445337</c:v>
                </c:pt>
                <c:pt idx="1962">
                  <c:v>68.312257175955594</c:v>
                </c:pt>
                <c:pt idx="1963">
                  <c:v>68.304617995628902</c:v>
                </c:pt>
                <c:pt idx="1964">
                  <c:v>68.296977434942519</c:v>
                </c:pt>
                <c:pt idx="1965">
                  <c:v>68.289335494375095</c:v>
                </c:pt>
                <c:pt idx="1966">
                  <c:v>68.281692174405322</c:v>
                </c:pt>
                <c:pt idx="1967">
                  <c:v>68.274047475512901</c:v>
                </c:pt>
                <c:pt idx="1968">
                  <c:v>68.266401398179497</c:v>
                </c:pt>
                <c:pt idx="1969">
                  <c:v>68.258753942885775</c:v>
                </c:pt>
                <c:pt idx="1970">
                  <c:v>68.251105110114267</c:v>
                </c:pt>
                <c:pt idx="1971">
                  <c:v>68.243454900348837</c:v>
                </c:pt>
                <c:pt idx="1972">
                  <c:v>68.235803314072982</c:v>
                </c:pt>
                <c:pt idx="1973">
                  <c:v>68.228150351772143</c:v>
                </c:pt>
                <c:pt idx="1974">
                  <c:v>68.220496013931523</c:v>
                </c:pt>
                <c:pt idx="1975">
                  <c:v>68.21284030103817</c:v>
                </c:pt>
                <c:pt idx="1976">
                  <c:v>68.205183213578849</c:v>
                </c:pt>
                <c:pt idx="1977">
                  <c:v>68.197524752041815</c:v>
                </c:pt>
                <c:pt idx="1978">
                  <c:v>68.189864916915951</c:v>
                </c:pt>
                <c:pt idx="1979">
                  <c:v>68.182203708690977</c:v>
                </c:pt>
                <c:pt idx="1980">
                  <c:v>68.174541127857623</c:v>
                </c:pt>
                <c:pt idx="1981">
                  <c:v>68.16687717490656</c:v>
                </c:pt>
                <c:pt idx="1982">
                  <c:v>68.159211850329385</c:v>
                </c:pt>
                <c:pt idx="1983">
                  <c:v>68.151545154619569</c:v>
                </c:pt>
                <c:pt idx="1984">
                  <c:v>68.143877088270173</c:v>
                </c:pt>
                <c:pt idx="1985">
                  <c:v>68.136207651774754</c:v>
                </c:pt>
                <c:pt idx="1986">
                  <c:v>68.128536845629057</c:v>
                </c:pt>
                <c:pt idx="1987">
                  <c:v>68.120864670327862</c:v>
                </c:pt>
                <c:pt idx="1988">
                  <c:v>68.113191126367894</c:v>
                </c:pt>
                <c:pt idx="1989">
                  <c:v>68.105516214245981</c:v>
                </c:pt>
                <c:pt idx="1990">
                  <c:v>68.09783993445977</c:v>
                </c:pt>
                <c:pt idx="1991">
                  <c:v>68.090162287507425</c:v>
                </c:pt>
                <c:pt idx="1992">
                  <c:v>68.082483273888101</c:v>
                </c:pt>
                <c:pt idx="1993">
                  <c:v>68.074802894101211</c:v>
                </c:pt>
                <c:pt idx="1994">
                  <c:v>68.067121148647956</c:v>
                </c:pt>
                <c:pt idx="1995">
                  <c:v>68.059438038028532</c:v>
                </c:pt>
                <c:pt idx="1996">
                  <c:v>68.051753562744722</c:v>
                </c:pt>
                <c:pt idx="1997">
                  <c:v>68.044067723298838</c:v>
                </c:pt>
                <c:pt idx="1998">
                  <c:v>68.036380520194186</c:v>
                </c:pt>
                <c:pt idx="1999">
                  <c:v>68.028691953934</c:v>
                </c:pt>
                <c:pt idx="2000">
                  <c:v>68.021002025022753</c:v>
                </c:pt>
                <c:pt idx="2001">
                  <c:v>68.01331073396473</c:v>
                </c:pt>
                <c:pt idx="2002">
                  <c:v>67.936323016830926</c:v>
                </c:pt>
                <c:pt idx="2003">
                  <c:v>67.85919964474526</c:v>
                </c:pt>
                <c:pt idx="2004">
                  <c:v>67.781941131816154</c:v>
                </c:pt>
                <c:pt idx="2005">
                  <c:v>67.704547997033814</c:v>
                </c:pt>
                <c:pt idx="2006">
                  <c:v>67.627020763711002</c:v>
                </c:pt>
                <c:pt idx="2007">
                  <c:v>67.549359958954497</c:v>
                </c:pt>
                <c:pt idx="2008">
                  <c:v>67.471566113159611</c:v>
                </c:pt>
                <c:pt idx="2009">
                  <c:v>67.39363975953539</c:v>
                </c:pt>
                <c:pt idx="2010">
                  <c:v>67.315581433649285</c:v>
                </c:pt>
                <c:pt idx="2011">
                  <c:v>67.237391672998598</c:v>
                </c:pt>
                <c:pt idx="2012">
                  <c:v>67.159071016602496</c:v>
                </c:pt>
                <c:pt idx="2013">
                  <c:v>67.08062000461554</c:v>
                </c:pt>
                <c:pt idx="2014">
                  <c:v>67.002039177961521</c:v>
                </c:pt>
                <c:pt idx="2015">
                  <c:v>66.923329077986679</c:v>
                </c:pt>
                <c:pt idx="2016">
                  <c:v>66.844490246131528</c:v>
                </c:pt>
                <c:pt idx="2017">
                  <c:v>66.765523223618146</c:v>
                </c:pt>
                <c:pt idx="2018">
                  <c:v>66.686428551159793</c:v>
                </c:pt>
                <c:pt idx="2019">
                  <c:v>66.607206768678495</c:v>
                </c:pt>
                <c:pt idx="2020">
                  <c:v>66.527858415044335</c:v>
                </c:pt>
                <c:pt idx="2021">
                  <c:v>66.448384027826592</c:v>
                </c:pt>
                <c:pt idx="2022">
                  <c:v>66.368784143059429</c:v>
                </c:pt>
                <c:pt idx="2023">
                  <c:v>66.289059295019555</c:v>
                </c:pt>
                <c:pt idx="2024">
                  <c:v>66.209210016018119</c:v>
                </c:pt>
                <c:pt idx="2025">
                  <c:v>66.129236836204484</c:v>
                </c:pt>
                <c:pt idx="2026">
                  <c:v>66.049140283379415</c:v>
                </c:pt>
                <c:pt idx="2027">
                  <c:v>65.968920882822403</c:v>
                </c:pt>
                <c:pt idx="2028">
                  <c:v>65.888579157126458</c:v>
                </c:pt>
                <c:pt idx="2029">
                  <c:v>65.80811562604589</c:v>
                </c:pt>
                <c:pt idx="2030">
                  <c:v>65.727530806347602</c:v>
                </c:pt>
                <c:pt idx="2031">
                  <c:v>65.646825211682156</c:v>
                </c:pt>
                <c:pt idx="2032">
                  <c:v>65.565999352451129</c:v>
                </c:pt>
                <c:pt idx="2033">
                  <c:v>65.485053735692048</c:v>
                </c:pt>
                <c:pt idx="2034">
                  <c:v>65.403988864964987</c:v>
                </c:pt>
                <c:pt idx="2035">
                  <c:v>65.322805240251341</c:v>
                </c:pt>
                <c:pt idx="2036">
                  <c:v>65.241503357857169</c:v>
                </c:pt>
                <c:pt idx="2037">
                  <c:v>65.160083710322525</c:v>
                </c:pt>
                <c:pt idx="2038">
                  <c:v>65.078546786340155</c:v>
                </c:pt>
                <c:pt idx="2039">
                  <c:v>64.996893070677132</c:v>
                </c:pt>
                <c:pt idx="2040">
                  <c:v>64.915123044105741</c:v>
                </c:pt>
                <c:pt idx="2041">
                  <c:v>64.833237183335825</c:v>
                </c:pt>
                <c:pt idx="2042">
                  <c:v>64.751235960957018</c:v>
                </c:pt>
                <c:pt idx="2043">
                  <c:v>64.669119845382838</c:v>
                </c:pt>
                <c:pt idx="2044">
                  <c:v>64.586889300799228</c:v>
                </c:pt>
                <c:pt idx="2045">
                  <c:v>64.504544787121404</c:v>
                </c:pt>
                <c:pt idx="2046">
                  <c:v>64.422086759950119</c:v>
                </c:pt>
                <c:pt idx="2047">
                  <c:v>64.339515670537395</c:v>
                </c:pt>
                <c:pt idx="2048">
                  <c:v>64.256831965750706</c:v>
                </c:pt>
                <c:pt idx="2049">
                  <c:v>64.174036088045881</c:v>
                </c:pt>
                <c:pt idx="2050">
                  <c:v>64.09112847543939</c:v>
                </c:pt>
                <c:pt idx="2051">
                  <c:v>64.008109561487586</c:v>
                </c:pt>
                <c:pt idx="2052">
                  <c:v>63.924979775266117</c:v>
                </c:pt>
                <c:pt idx="2053">
                  <c:v>63.841739541356461</c:v>
                </c:pt>
                <c:pt idx="2054">
                  <c:v>63.758389279828705</c:v>
                </c:pt>
                <c:pt idx="2055">
                  <c:v>63.674929406235364</c:v>
                </c:pt>
                <c:pt idx="2056">
                  <c:v>63.591360331599859</c:v>
                </c:pt>
                <c:pt idx="2057">
                  <c:v>63.50768246241423</c:v>
                </c:pt>
                <c:pt idx="2058">
                  <c:v>63.42389620063684</c:v>
                </c:pt>
                <c:pt idx="2059">
                  <c:v>63.340001943686296</c:v>
                </c:pt>
                <c:pt idx="2060">
                  <c:v>63.256000084449028</c:v>
                </c:pt>
                <c:pt idx="2061">
                  <c:v>63.17189101127984</c:v>
                </c:pt>
                <c:pt idx="2062">
                  <c:v>63.087675108008696</c:v>
                </c:pt>
                <c:pt idx="2063">
                  <c:v>63.003352753945521</c:v>
                </c:pt>
                <c:pt idx="2064">
                  <c:v>62.918924323891837</c:v>
                </c:pt>
                <c:pt idx="2065">
                  <c:v>62.834390188150685</c:v>
                </c:pt>
                <c:pt idx="2066">
                  <c:v>62.749750712536283</c:v>
                </c:pt>
                <c:pt idx="2067">
                  <c:v>62.665006258391969</c:v>
                </c:pt>
                <c:pt idx="2068">
                  <c:v>62.580157182599081</c:v>
                </c:pt>
                <c:pt idx="2069">
                  <c:v>62.495203837598865</c:v>
                </c:pt>
                <c:pt idx="2070">
                  <c:v>62.410146571407793</c:v>
                </c:pt>
                <c:pt idx="2071">
                  <c:v>62.324985727634122</c:v>
                </c:pt>
                <c:pt idx="2072">
                  <c:v>62.239721645499905</c:v>
                </c:pt>
                <c:pt idx="2073">
                  <c:v>62.154354659860161</c:v>
                </c:pt>
                <c:pt idx="2074">
                  <c:v>62.068885101226265</c:v>
                </c:pt>
                <c:pt idx="2075">
                  <c:v>61.98331329578496</c:v>
                </c:pt>
                <c:pt idx="2076">
                  <c:v>61.89763956542442</c:v>
                </c:pt>
                <c:pt idx="2077">
                  <c:v>61.811864227758505</c:v>
                </c:pt>
                <c:pt idx="2078">
                  <c:v>61.725987596149224</c:v>
                </c:pt>
                <c:pt idx="2079">
                  <c:v>61.640009979732369</c:v>
                </c:pt>
                <c:pt idx="2080">
                  <c:v>61.55393168344699</c:v>
                </c:pt>
                <c:pt idx="2081">
                  <c:v>61.467753008057478</c:v>
                </c:pt>
                <c:pt idx="2082">
                  <c:v>61.381474250182663</c:v>
                </c:pt>
                <c:pt idx="2083">
                  <c:v>61.295095702325312</c:v>
                </c:pt>
                <c:pt idx="2084">
                  <c:v>61.208617652898063</c:v>
                </c:pt>
                <c:pt idx="2085">
                  <c:v>61.122040386250461</c:v>
                </c:pt>
                <c:pt idx="2086">
                  <c:v>61.035364182701883</c:v>
                </c:pt>
                <c:pt idx="2087">
                  <c:v>60.948589318568253</c:v>
                </c:pt>
                <c:pt idx="2088">
                  <c:v>60.861716066192777</c:v>
                </c:pt>
                <c:pt idx="2089">
                  <c:v>60.774744693974348</c:v>
                </c:pt>
                <c:pt idx="2090">
                  <c:v>60.687675466399689</c:v>
                </c:pt>
                <c:pt idx="2091">
                  <c:v>60.600508644072796</c:v>
                </c:pt>
                <c:pt idx="2092">
                  <c:v>60.513244483745773</c:v>
                </c:pt>
                <c:pt idx="2093">
                  <c:v>60.425883238348405</c:v>
                </c:pt>
                <c:pt idx="2094">
                  <c:v>60.338425157023195</c:v>
                </c:pt>
                <c:pt idx="2095">
                  <c:v>60.250870485152447</c:v>
                </c:pt>
                <c:pt idx="2096">
                  <c:v>60.163219464389229</c:v>
                </c:pt>
                <c:pt idx="2097">
                  <c:v>60.075472332693934</c:v>
                </c:pt>
                <c:pt idx="2098">
                  <c:v>59.987629324358927</c:v>
                </c:pt>
                <c:pt idx="2099">
                  <c:v>59.899690670046191</c:v>
                </c:pt>
                <c:pt idx="2100">
                  <c:v>59.811656596815681</c:v>
                </c:pt>
                <c:pt idx="2101">
                  <c:v>59.723527328155527</c:v>
                </c:pt>
                <c:pt idx="2102">
                  <c:v>59.635303084019434</c:v>
                </c:pt>
                <c:pt idx="2103">
                  <c:v>59.546984080851857</c:v>
                </c:pt>
                <c:pt idx="2104">
                  <c:v>59.458570531623415</c:v>
                </c:pt>
                <c:pt idx="2105">
                  <c:v>59.370062645861715</c:v>
                </c:pt>
                <c:pt idx="2106">
                  <c:v>59.281460629682954</c:v>
                </c:pt>
                <c:pt idx="2107">
                  <c:v>59.192764685823285</c:v>
                </c:pt>
                <c:pt idx="2108">
                  <c:v>59.103975013670187</c:v>
                </c:pt>
                <c:pt idx="2109">
                  <c:v>59.015091809294411</c:v>
                </c:pt>
                <c:pt idx="2110">
                  <c:v>58.926115265480639</c:v>
                </c:pt>
                <c:pt idx="2111">
                  <c:v>58.837045571759965</c:v>
                </c:pt>
                <c:pt idx="2112">
                  <c:v>58.747882914439025</c:v>
                </c:pt>
                <c:pt idx="2113">
                  <c:v>58.658627476633235</c:v>
                </c:pt>
                <c:pt idx="2114">
                  <c:v>58.569279438296597</c:v>
                </c:pt>
                <c:pt idx="2115">
                  <c:v>58.479838976252239</c:v>
                </c:pt>
                <c:pt idx="2116">
                  <c:v>58.390306264223796</c:v>
                </c:pt>
                <c:pt idx="2117">
                  <c:v>58.300681472865193</c:v>
                </c:pt>
                <c:pt idx="2118">
                  <c:v>58.210964769792483</c:v>
                </c:pt>
                <c:pt idx="2119">
                  <c:v>58.121156319611657</c:v>
                </c:pt>
                <c:pt idx="2120">
                  <c:v>58.031256283952054</c:v>
                </c:pt>
                <c:pt idx="2121">
                  <c:v>57.94126482149256</c:v>
                </c:pt>
                <c:pt idx="2122">
                  <c:v>57.851182087995404</c:v>
                </c:pt>
                <c:pt idx="2123">
                  <c:v>57.761008236331683</c:v>
                </c:pt>
                <c:pt idx="2124">
                  <c:v>57.670743416514469</c:v>
                </c:pt>
                <c:pt idx="2125">
                  <c:v>57.58038777572505</c:v>
                </c:pt>
                <c:pt idx="2126">
                  <c:v>57.489941458343722</c:v>
                </c:pt>
                <c:pt idx="2127">
                  <c:v>57.399404605979299</c:v>
                </c:pt>
                <c:pt idx="2128">
                  <c:v>57.308777357495941</c:v>
                </c:pt>
                <c:pt idx="2129">
                  <c:v>57.218059849042753</c:v>
                </c:pt>
                <c:pt idx="2130">
                  <c:v>57.127252214081921</c:v>
                </c:pt>
                <c:pt idx="2131">
                  <c:v>57.036354583417399</c:v>
                </c:pt>
                <c:pt idx="2132">
                  <c:v>56.945367085222543</c:v>
                </c:pt>
                <c:pt idx="2133">
                  <c:v>56.854289845067285</c:v>
                </c:pt>
                <c:pt idx="2134">
                  <c:v>56.763122985945472</c:v>
                </c:pt>
                <c:pt idx="2135">
                  <c:v>56.671866628304436</c:v>
                </c:pt>
                <c:pt idx="2136">
                  <c:v>56.580520890070652</c:v>
                </c:pt>
                <c:pt idx="2137">
                  <c:v>56.489085886674751</c:v>
                </c:pt>
                <c:pt idx="2138">
                  <c:v>56.397561731082575</c:v>
                </c:pt>
                <c:pt idx="2139">
                  <c:v>56.305948533817926</c:v>
                </c:pt>
                <c:pt idx="2140">
                  <c:v>56.214246402990568</c:v>
                </c:pt>
                <c:pt idx="2141">
                  <c:v>56.122455444323045</c:v>
                </c:pt>
                <c:pt idx="2142">
                  <c:v>56.030575761174958</c:v>
                </c:pt>
                <c:pt idx="2143">
                  <c:v>55.93860745457004</c:v>
                </c:pt>
                <c:pt idx="2144">
                  <c:v>55.846550623220587</c:v>
                </c:pt>
                <c:pt idx="2145">
                  <c:v>55.754405363554554</c:v>
                </c:pt>
                <c:pt idx="2146">
                  <c:v>55.662171769738485</c:v>
                </c:pt>
                <c:pt idx="2147">
                  <c:v>55.569849933703345</c:v>
                </c:pt>
                <c:pt idx="2148">
                  <c:v>55.4774399451709</c:v>
                </c:pt>
                <c:pt idx="2149">
                  <c:v>55.384941891674721</c:v>
                </c:pt>
                <c:pt idx="2150">
                  <c:v>55.292355858588508</c:v>
                </c:pt>
                <c:pt idx="2151">
                  <c:v>55.199681929146365</c:v>
                </c:pt>
                <c:pt idx="2152">
                  <c:v>55.106920184469871</c:v>
                </c:pt>
                <c:pt idx="2153">
                  <c:v>55.014070703589745</c:v>
                </c:pt>
                <c:pt idx="2154">
                  <c:v>54.92113356347091</c:v>
                </c:pt>
                <c:pt idx="2155">
                  <c:v>54.828108839033504</c:v>
                </c:pt>
                <c:pt idx="2156">
                  <c:v>54.734996603179368</c:v>
                </c:pt>
                <c:pt idx="2157">
                  <c:v>54.641796926811239</c:v>
                </c:pt>
                <c:pt idx="2158">
                  <c:v>54.54850987885829</c:v>
                </c:pt>
                <c:pt idx="2159">
                  <c:v>54.455135526297497</c:v>
                </c:pt>
                <c:pt idx="2160">
                  <c:v>54.361673934176522</c:v>
                </c:pt>
                <c:pt idx="2161">
                  <c:v>54.26812516563389</c:v>
                </c:pt>
                <c:pt idx="2162">
                  <c:v>54.174489281924288</c:v>
                </c:pt>
                <c:pt idx="2163">
                  <c:v>54.0807663424374</c:v>
                </c:pt>
                <c:pt idx="2164">
                  <c:v>53.986956404721909</c:v>
                </c:pt>
                <c:pt idx="2165">
                  <c:v>53.893059524503308</c:v>
                </c:pt>
                <c:pt idx="2166">
                  <c:v>53.799075755709005</c:v>
                </c:pt>
                <c:pt idx="2167">
                  <c:v>53.705005150486549</c:v>
                </c:pt>
                <c:pt idx="2168">
                  <c:v>53.610847759227305</c:v>
                </c:pt>
                <c:pt idx="2169">
                  <c:v>53.516603630583091</c:v>
                </c:pt>
                <c:pt idx="2170">
                  <c:v>53.422272811490053</c:v>
                </c:pt>
                <c:pt idx="2171">
                  <c:v>53.327855347188489</c:v>
                </c:pt>
                <c:pt idx="2172">
                  <c:v>53.233351281239585</c:v>
                </c:pt>
                <c:pt idx="2173">
                  <c:v>53.138760655551017</c:v>
                </c:pt>
                <c:pt idx="2174">
                  <c:v>53.044083510392184</c:v>
                </c:pt>
                <c:pt idx="2175">
                  <c:v>52.949319884413633</c:v>
                </c:pt>
                <c:pt idx="2176">
                  <c:v>52.854469814670686</c:v>
                </c:pt>
                <c:pt idx="2177">
                  <c:v>52.759533336638697</c:v>
                </c:pt>
                <c:pt idx="2178">
                  <c:v>52.664510484233119</c:v>
                </c:pt>
                <c:pt idx="2179">
                  <c:v>52.569401289830196</c:v>
                </c:pt>
                <c:pt idx="2180">
                  <c:v>52.474205784282091</c:v>
                </c:pt>
                <c:pt idx="2181">
                  <c:v>52.378923996938369</c:v>
                </c:pt>
                <c:pt idx="2182">
                  <c:v>52.28355595566471</c:v>
                </c:pt>
                <c:pt idx="2183">
                  <c:v>52.18810168685831</c:v>
                </c:pt>
                <c:pt idx="2184">
                  <c:v>52.092561215468216</c:v>
                </c:pt>
                <c:pt idx="2185">
                  <c:v>51.99693456501268</c:v>
                </c:pt>
                <c:pt idx="2186">
                  <c:v>51.901221757598115</c:v>
                </c:pt>
                <c:pt idx="2187">
                  <c:v>51.805422813932914</c:v>
                </c:pt>
                <c:pt idx="2188">
                  <c:v>51.709537753348449</c:v>
                </c:pt>
                <c:pt idx="2189">
                  <c:v>51.613566593817893</c:v>
                </c:pt>
                <c:pt idx="2190">
                  <c:v>51.517509351967171</c:v>
                </c:pt>
                <c:pt idx="2191">
                  <c:v>51.421366043097443</c:v>
                </c:pt>
                <c:pt idx="2192">
                  <c:v>51.325136681200661</c:v>
                </c:pt>
                <c:pt idx="2193">
                  <c:v>51.228821278975353</c:v>
                </c:pt>
                <c:pt idx="2194">
                  <c:v>51.132419847843373</c:v>
                </c:pt>
                <c:pt idx="2195">
                  <c:v>51.035932397966178</c:v>
                </c:pt>
                <c:pt idx="2196">
                  <c:v>50.939358938262401</c:v>
                </c:pt>
                <c:pt idx="2197">
                  <c:v>50.842699476422943</c:v>
                </c:pt>
                <c:pt idx="2198">
                  <c:v>50.74595401892784</c:v>
                </c:pt>
                <c:pt idx="2199">
                  <c:v>50.64912257106031</c:v>
                </c:pt>
                <c:pt idx="2200">
                  <c:v>50.552205136923767</c:v>
                </c:pt>
                <c:pt idx="2201">
                  <c:v>50.455201719458529</c:v>
                </c:pt>
                <c:pt idx="2202">
                  <c:v>50.35811232045441</c:v>
                </c:pt>
                <c:pt idx="2203">
                  <c:v>50.260936940570382</c:v>
                </c:pt>
                <c:pt idx="2204">
                  <c:v>50.163675579345082</c:v>
                </c:pt>
                <c:pt idx="2205">
                  <c:v>50.066328235213767</c:v>
                </c:pt>
                <c:pt idx="2206">
                  <c:v>49.96889490552433</c:v>
                </c:pt>
                <c:pt idx="2207">
                  <c:v>49.871375586552041</c:v>
                </c:pt>
                <c:pt idx="2208">
                  <c:v>49.773770273513108</c:v>
                </c:pt>
                <c:pt idx="2209">
                  <c:v>49.676078960579453</c:v>
                </c:pt>
                <c:pt idx="2210">
                  <c:v>49.578301640894075</c:v>
                </c:pt>
                <c:pt idx="2211">
                  <c:v>49.480438306584411</c:v>
                </c:pt>
                <c:pt idx="2212">
                  <c:v>49.382488948777358</c:v>
                </c:pt>
                <c:pt idx="2213">
                  <c:v>49.284453557613311</c:v>
                </c:pt>
                <c:pt idx="2214">
                  <c:v>49.186332122259344</c:v>
                </c:pt>
                <c:pt idx="2215">
                  <c:v>49.08812463092459</c:v>
                </c:pt>
                <c:pt idx="2216">
                  <c:v>48.989831070873826</c:v>
                </c:pt>
                <c:pt idx="2217">
                  <c:v>48.891451428438558</c:v>
                </c:pt>
                <c:pt idx="2218">
                  <c:v>48.792985689034651</c:v>
                </c:pt>
                <c:pt idx="2219">
                  <c:v>48.694433837172852</c:v>
                </c:pt>
                <c:pt idx="2220">
                  <c:v>48.595795856474275</c:v>
                </c:pt>
                <c:pt idx="2221">
                  <c:v>48.497071729681068</c:v>
                </c:pt>
                <c:pt idx="2222">
                  <c:v>48.398261438672776</c:v>
                </c:pt>
                <c:pt idx="2223">
                  <c:v>48.29936496447629</c:v>
                </c:pt>
                <c:pt idx="2224">
                  <c:v>48.20038228728032</c:v>
                </c:pt>
                <c:pt idx="2225">
                  <c:v>48.101313386450364</c:v>
                </c:pt>
                <c:pt idx="2226">
                  <c:v>48.002158240538051</c:v>
                </c:pt>
                <c:pt idx="2227">
                  <c:v>47.902916827294121</c:v>
                </c:pt>
                <c:pt idx="2228">
                  <c:v>47.803589123683778</c:v>
                </c:pt>
                <c:pt idx="2229">
                  <c:v>47.70417510589651</c:v>
                </c:pt>
                <c:pt idx="2230">
                  <c:v>47.604674749359894</c:v>
                </c:pt>
                <c:pt idx="2231">
                  <c:v>47.505088028752105</c:v>
                </c:pt>
                <c:pt idx="2232">
                  <c:v>47.405414918012362</c:v>
                </c:pt>
                <c:pt idx="2233">
                  <c:v>47.305655390355547</c:v>
                </c:pt>
                <c:pt idx="2234">
                  <c:v>47.205809418281717</c:v>
                </c:pt>
                <c:pt idx="2235">
                  <c:v>47.105876973590718</c:v>
                </c:pt>
                <c:pt idx="2236">
                  <c:v>47.005858027392399</c:v>
                </c:pt>
                <c:pt idx="2237">
                  <c:v>46.905752550118621</c:v>
                </c:pt>
                <c:pt idx="2238">
                  <c:v>46.805560511534686</c:v>
                </c:pt>
                <c:pt idx="2239">
                  <c:v>46.70528188075221</c:v>
                </c:pt>
                <c:pt idx="2240">
                  <c:v>46.604916626239813</c:v>
                </c:pt>
                <c:pt idx="2241">
                  <c:v>46.504464715833961</c:v>
                </c:pt>
                <c:pt idx="2242">
                  <c:v>46.403926116752807</c:v>
                </c:pt>
                <c:pt idx="2243">
                  <c:v>46.303300795604244</c:v>
                </c:pt>
                <c:pt idx="2244">
                  <c:v>46.202588718399099</c:v>
                </c:pt>
                <c:pt idx="2245">
                  <c:v>46.101789850563208</c:v>
                </c:pt>
                <c:pt idx="2246">
                  <c:v>46.000904156945367</c:v>
                </c:pt>
                <c:pt idx="2247">
                  <c:v>45.899931601833117</c:v>
                </c:pt>
                <c:pt idx="2248">
                  <c:v>45.798872148958644</c:v>
                </c:pt>
                <c:pt idx="2249">
                  <c:v>45.697725761511848</c:v>
                </c:pt>
                <c:pt idx="2250">
                  <c:v>45.59649240215353</c:v>
                </c:pt>
                <c:pt idx="2251">
                  <c:v>45.495172033021845</c:v>
                </c:pt>
                <c:pt idx="2252">
                  <c:v>45.393764615746683</c:v>
                </c:pt>
                <c:pt idx="2253">
                  <c:v>45.292270111457015</c:v>
                </c:pt>
                <c:pt idx="2254">
                  <c:v>45.190688480794783</c:v>
                </c:pt>
                <c:pt idx="2255">
                  <c:v>45.089019683923297</c:v>
                </c:pt>
                <c:pt idx="2256">
                  <c:v>44.987263680538234</c:v>
                </c:pt>
                <c:pt idx="2257">
                  <c:v>44.885420429877826</c:v>
                </c:pt>
                <c:pt idx="2258">
                  <c:v>44.783489890733115</c:v>
                </c:pt>
                <c:pt idx="2259">
                  <c:v>44.681472021459008</c:v>
                </c:pt>
                <c:pt idx="2260">
                  <c:v>44.579366779983516</c:v>
                </c:pt>
                <c:pt idx="2261">
                  <c:v>44.477174123818436</c:v>
                </c:pt>
                <c:pt idx="2262">
                  <c:v>44.374894010070214</c:v>
                </c:pt>
                <c:pt idx="2263">
                  <c:v>44.272526395445816</c:v>
                </c:pt>
                <c:pt idx="2264">
                  <c:v>44.170071236269806</c:v>
                </c:pt>
                <c:pt idx="2265">
                  <c:v>44.067528488488854</c:v>
                </c:pt>
                <c:pt idx="2266">
                  <c:v>43.964898107682572</c:v>
                </c:pt>
                <c:pt idx="2267">
                  <c:v>43.862180049074105</c:v>
                </c:pt>
                <c:pt idx="2268">
                  <c:v>43.7593742675407</c:v>
                </c:pt>
                <c:pt idx="2269">
                  <c:v>43.656480717621591</c:v>
                </c:pt>
                <c:pt idx="2270">
                  <c:v>43.553499353527577</c:v>
                </c:pt>
                <c:pt idx="2271">
                  <c:v>43.450430129152927</c:v>
                </c:pt>
                <c:pt idx="2272">
                  <c:v>43.347272998083064</c:v>
                </c:pt>
                <c:pt idx="2273">
                  <c:v>43.244027913603254</c:v>
                </c:pt>
                <c:pt idx="2274">
                  <c:v>43.140694828712263</c:v>
                </c:pt>
                <c:pt idx="2275">
                  <c:v>43.037273696125126</c:v>
                </c:pt>
                <c:pt idx="2276">
                  <c:v>42.93376446828907</c:v>
                </c:pt>
                <c:pt idx="2277">
                  <c:v>42.830167097388852</c:v>
                </c:pt>
                <c:pt idx="2278">
                  <c:v>42.726481535356442</c:v>
                </c:pt>
                <c:pt idx="2279">
                  <c:v>42.622707733882422</c:v>
                </c:pt>
                <c:pt idx="2280">
                  <c:v>42.518845644423358</c:v>
                </c:pt>
                <c:pt idx="2281">
                  <c:v>42.414895218209772</c:v>
                </c:pt>
                <c:pt idx="2282">
                  <c:v>42.31085640625794</c:v>
                </c:pt>
                <c:pt idx="2283">
                  <c:v>42.206729159378739</c:v>
                </c:pt>
                <c:pt idx="2284">
                  <c:v>42.10251342818394</c:v>
                </c:pt>
                <c:pt idx="2285">
                  <c:v>41.998209163097478</c:v>
                </c:pt>
                <c:pt idx="2286">
                  <c:v>41.893816314363832</c:v>
                </c:pt>
                <c:pt idx="2287">
                  <c:v>41.789334832058522</c:v>
                </c:pt>
                <c:pt idx="2288">
                  <c:v>41.684764666092143</c:v>
                </c:pt>
                <c:pt idx="2289">
                  <c:v>41.580105766224889</c:v>
                </c:pt>
                <c:pt idx="2290">
                  <c:v>41.475358082072852</c:v>
                </c:pt>
                <c:pt idx="2291">
                  <c:v>41.37052156311519</c:v>
                </c:pt>
                <c:pt idx="2292">
                  <c:v>41.265596158705627</c:v>
                </c:pt>
                <c:pt idx="2293">
                  <c:v>41.16058181807972</c:v>
                </c:pt>
                <c:pt idx="2294">
                  <c:v>41.055478490364614</c:v>
                </c:pt>
                <c:pt idx="2295">
                  <c:v>40.9502861245847</c:v>
                </c:pt>
                <c:pt idx="2296">
                  <c:v>40.845004669673493</c:v>
                </c:pt>
                <c:pt idx="2297">
                  <c:v>40.739634074482005</c:v>
                </c:pt>
                <c:pt idx="2298">
                  <c:v>40.634174287783019</c:v>
                </c:pt>
                <c:pt idx="2299">
                  <c:v>40.528625258286475</c:v>
                </c:pt>
                <c:pt idx="2300">
                  <c:v>40.422986934642182</c:v>
                </c:pt>
                <c:pt idx="2301">
                  <c:v>40.317259265450417</c:v>
                </c:pt>
                <c:pt idx="2302">
                  <c:v>40.211442199268156</c:v>
                </c:pt>
                <c:pt idx="2303">
                  <c:v>40.105535684624314</c:v>
                </c:pt>
                <c:pt idx="2304">
                  <c:v>39.999539670018407</c:v>
                </c:pt>
                <c:pt idx="2305">
                  <c:v>39.893454103935341</c:v>
                </c:pt>
                <c:pt idx="2306">
                  <c:v>39.787278934852353</c:v>
                </c:pt>
                <c:pt idx="2307">
                  <c:v>39.681014111245972</c:v>
                </c:pt>
                <c:pt idx="2308">
                  <c:v>39.574659581601544</c:v>
                </c:pt>
                <c:pt idx="2309">
                  <c:v>39.468215294420716</c:v>
                </c:pt>
                <c:pt idx="2310">
                  <c:v>39.361681198229633</c:v>
                </c:pt>
                <c:pt idx="2311">
                  <c:v>39.255057241586726</c:v>
                </c:pt>
                <c:pt idx="2312">
                  <c:v>39.14834337309351</c:v>
                </c:pt>
                <c:pt idx="2313">
                  <c:v>39.041539541398052</c:v>
                </c:pt>
                <c:pt idx="2314">
                  <c:v>38.934645695206036</c:v>
                </c:pt>
                <c:pt idx="2315">
                  <c:v>38.827661783289329</c:v>
                </c:pt>
                <c:pt idx="2316">
                  <c:v>38.720587754491063</c:v>
                </c:pt>
                <c:pt idx="2317">
                  <c:v>38.613423557736724</c:v>
                </c:pt>
                <c:pt idx="2318">
                  <c:v>38.506169142039866</c:v>
                </c:pt>
                <c:pt idx="2319">
                  <c:v>38.398824456512564</c:v>
                </c:pt>
                <c:pt idx="2320">
                  <c:v>38.291389450369721</c:v>
                </c:pt>
                <c:pt idx="2321">
                  <c:v>38.183864072939507</c:v>
                </c:pt>
                <c:pt idx="2322">
                  <c:v>38.076248273671247</c:v>
                </c:pt>
                <c:pt idx="2323">
                  <c:v>37.968542002142065</c:v>
                </c:pt>
                <c:pt idx="2324">
                  <c:v>37.860745208066618</c:v>
                </c:pt>
                <c:pt idx="2325">
                  <c:v>37.752857841301719</c:v>
                </c:pt>
                <c:pt idx="2326">
                  <c:v>37.644879851856849</c:v>
                </c:pt>
                <c:pt idx="2327">
                  <c:v>37.536811189900654</c:v>
                </c:pt>
                <c:pt idx="2328">
                  <c:v>37.428651805770485</c:v>
                </c:pt>
                <c:pt idx="2329">
                  <c:v>37.320401649976596</c:v>
                </c:pt>
                <c:pt idx="2330">
                  <c:v>37.212060673213358</c:v>
                </c:pt>
                <c:pt idx="2331">
                  <c:v>37.103628826365131</c:v>
                </c:pt>
                <c:pt idx="2332">
                  <c:v>36.995106060514871</c:v>
                </c:pt>
                <c:pt idx="2333">
                  <c:v>36.886492326950226</c:v>
                </c:pt>
                <c:pt idx="2334">
                  <c:v>36.777787577172603</c:v>
                </c:pt>
                <c:pt idx="2335">
                  <c:v>36.668991762904625</c:v>
                </c:pt>
                <c:pt idx="2336">
                  <c:v>36.560104836097075</c:v>
                </c:pt>
                <c:pt idx="2337">
                  <c:v>36.451126748936964</c:v>
                </c:pt>
                <c:pt idx="2338">
                  <c:v>36.34205745385529</c:v>
                </c:pt>
                <c:pt idx="2339">
                  <c:v>36.232896903533245</c:v>
                </c:pt>
                <c:pt idx="2340">
                  <c:v>36.123645050911406</c:v>
                </c:pt>
                <c:pt idx="2341">
                  <c:v>36.014301849196329</c:v>
                </c:pt>
                <c:pt idx="2342">
                  <c:v>35.90486725186868</c:v>
                </c:pt>
                <c:pt idx="2343">
                  <c:v>35.795341212688911</c:v>
                </c:pt>
                <c:pt idx="2344">
                  <c:v>35.685723685708268</c:v>
                </c:pt>
                <c:pt idx="2345">
                  <c:v>35.576014625272478</c:v>
                </c:pt>
                <c:pt idx="2346">
                  <c:v>35.466213986030439</c:v>
                </c:pt>
                <c:pt idx="2347">
                  <c:v>35.356321722943299</c:v>
                </c:pt>
                <c:pt idx="2348">
                  <c:v>35.24633779128844</c:v>
                </c:pt>
                <c:pt idx="2349">
                  <c:v>35.136262146671505</c:v>
                </c:pt>
                <c:pt idx="2350">
                  <c:v>35.026094745028608</c:v>
                </c:pt>
                <c:pt idx="2351">
                  <c:v>34.915835542637701</c:v>
                </c:pt>
                <c:pt idx="2352">
                  <c:v>34.805484496124159</c:v>
                </c:pt>
                <c:pt idx="2353">
                  <c:v>34.695041562467217</c:v>
                </c:pt>
                <c:pt idx="2354">
                  <c:v>34.584506699010866</c:v>
                </c:pt>
                <c:pt idx="2355">
                  <c:v>34.473879863465413</c:v>
                </c:pt>
                <c:pt idx="2356">
                  <c:v>34.363161013920802</c:v>
                </c:pt>
                <c:pt idx="2357">
                  <c:v>34.252350108850081</c:v>
                </c:pt>
                <c:pt idx="2358">
                  <c:v>34.14144710711701</c:v>
                </c:pt>
                <c:pt idx="2359">
                  <c:v>34.030451967984767</c:v>
                </c:pt>
                <c:pt idx="2360">
                  <c:v>33.919364651121306</c:v>
                </c:pt>
                <c:pt idx="2361">
                  <c:v>33.808185116610098</c:v>
                </c:pt>
                <c:pt idx="2362">
                  <c:v>33.696913324951751</c:v>
                </c:pt>
                <c:pt idx="2363">
                  <c:v>33.585549237076471</c:v>
                </c:pt>
                <c:pt idx="2364">
                  <c:v>33.474092814347436</c:v>
                </c:pt>
                <c:pt idx="2365">
                  <c:v>33.362544018570787</c:v>
                </c:pt>
                <c:pt idx="2366">
                  <c:v>33.250902812001648</c:v>
                </c:pt>
                <c:pt idx="2367">
                  <c:v>33.139169157349642</c:v>
                </c:pt>
                <c:pt idx="2368">
                  <c:v>33.027343017788652</c:v>
                </c:pt>
                <c:pt idx="2369">
                  <c:v>32.915424356963577</c:v>
                </c:pt>
                <c:pt idx="2370">
                  <c:v>32.803413138994131</c:v>
                </c:pt>
                <c:pt idx="2371">
                  <c:v>32.691309328487684</c:v>
                </c:pt>
                <c:pt idx="2372">
                  <c:v>32.579112890540614</c:v>
                </c:pt>
                <c:pt idx="2373">
                  <c:v>32.466823790748265</c:v>
                </c:pt>
                <c:pt idx="2374">
                  <c:v>32.354441995213001</c:v>
                </c:pt>
                <c:pt idx="2375">
                  <c:v>32.241967470548403</c:v>
                </c:pt>
                <c:pt idx="2376">
                  <c:v>32.129400183887448</c:v>
                </c:pt>
                <c:pt idx="2377">
                  <c:v>32.016740102891504</c:v>
                </c:pt>
                <c:pt idx="2378">
                  <c:v>31.903987195753512</c:v>
                </c:pt>
                <c:pt idx="2379">
                  <c:v>31.791141431208967</c:v>
                </c:pt>
                <c:pt idx="2380">
                  <c:v>31.678202778539088</c:v>
                </c:pt>
                <c:pt idx="2381">
                  <c:v>31.565171207581823</c:v>
                </c:pt>
                <c:pt idx="2382">
                  <c:v>31.452046688734431</c:v>
                </c:pt>
                <c:pt idx="2383">
                  <c:v>31.338829192964248</c:v>
                </c:pt>
                <c:pt idx="2384">
                  <c:v>31.225518691813505</c:v>
                </c:pt>
                <c:pt idx="2385">
                  <c:v>31.112115157407231</c:v>
                </c:pt>
                <c:pt idx="2386">
                  <c:v>30.998618562458304</c:v>
                </c:pt>
                <c:pt idx="2387">
                  <c:v>30.885028880276856</c:v>
                </c:pt>
                <c:pt idx="2388">
                  <c:v>30.771346084776589</c:v>
                </c:pt>
                <c:pt idx="2389">
                  <c:v>30.657570150478772</c:v>
                </c:pt>
                <c:pt idx="2390">
                  <c:v>30.543701052524238</c:v>
                </c:pt>
                <c:pt idx="2391">
                  <c:v>30.429738766675406</c:v>
                </c:pt>
                <c:pt idx="2392">
                  <c:v>30.315683269325795</c:v>
                </c:pt>
                <c:pt idx="2393">
                  <c:v>30.201534537506255</c:v>
                </c:pt>
                <c:pt idx="2394">
                  <c:v>30.087292548891696</c:v>
                </c:pt>
                <c:pt idx="2395">
                  <c:v>29.97295728180719</c:v>
                </c:pt>
                <c:pt idx="2396">
                  <c:v>29.858528715236069</c:v>
                </c:pt>
                <c:pt idx="2397">
                  <c:v>29.744006828826155</c:v>
                </c:pt>
                <c:pt idx="2398">
                  <c:v>29.629391602896028</c:v>
                </c:pt>
                <c:pt idx="2399">
                  <c:v>29.514683018441772</c:v>
                </c:pt>
                <c:pt idx="2400">
                  <c:v>29.39988105714508</c:v>
                </c:pt>
                <c:pt idx="2401">
                  <c:v>29.284985701379359</c:v>
                </c:pt>
                <c:pt idx="2402">
                  <c:v>29.169996934214108</c:v>
                </c:pt>
                <c:pt idx="2403">
                  <c:v>29.054914739425246</c:v>
                </c:pt>
                <c:pt idx="2404">
                  <c:v>28.939739101499551</c:v>
                </c:pt>
                <c:pt idx="2405">
                  <c:v>28.824470005642134</c:v>
                </c:pt>
                <c:pt idx="2406">
                  <c:v>28.709107437782478</c:v>
                </c:pt>
                <c:pt idx="2407">
                  <c:v>28.593651384582472</c:v>
                </c:pt>
                <c:pt idx="2408">
                  <c:v>28.478101833441421</c:v>
                </c:pt>
                <c:pt idx="2409">
                  <c:v>28.362458772502137</c:v>
                </c:pt>
                <c:pt idx="2410">
                  <c:v>28.246722190661774</c:v>
                </c:pt>
                <c:pt idx="2411">
                  <c:v>28.130892077572351</c:v>
                </c:pt>
                <c:pt idx="2412">
                  <c:v>28.014968423651187</c:v>
                </c:pt>
                <c:pt idx="2413">
                  <c:v>27.898951220087881</c:v>
                </c:pt>
                <c:pt idx="2414">
                  <c:v>27.782840458848717</c:v>
                </c:pt>
                <c:pt idx="2415">
                  <c:v>27.666636132683536</c:v>
                </c:pt>
                <c:pt idx="2416">
                  <c:v>27.550338235133943</c:v>
                </c:pt>
                <c:pt idx="2417">
                  <c:v>27.433946760538085</c:v>
                </c:pt>
                <c:pt idx="2418">
                  <c:v>27.317461704037385</c:v>
                </c:pt>
                <c:pt idx="2419">
                  <c:v>27.200883061584225</c:v>
                </c:pt>
                <c:pt idx="2420">
                  <c:v>27.08421082994715</c:v>
                </c:pt>
                <c:pt idx="2421">
                  <c:v>26.967445006718712</c:v>
                </c:pt>
                <c:pt idx="2422">
                  <c:v>26.85058559031906</c:v>
                </c:pt>
                <c:pt idx="2423">
                  <c:v>26.733632580005604</c:v>
                </c:pt>
                <c:pt idx="2424">
                  <c:v>26.616585975878838</c:v>
                </c:pt>
                <c:pt idx="2425">
                  <c:v>26.499445778885644</c:v>
                </c:pt>
                <c:pt idx="2426">
                  <c:v>26.382211990830076</c:v>
                </c:pt>
                <c:pt idx="2427">
                  <c:v>26.264884614377088</c:v>
                </c:pt>
                <c:pt idx="2428">
                  <c:v>26.147463653057926</c:v>
                </c:pt>
                <c:pt idx="2429">
                  <c:v>26.029949111281166</c:v>
                </c:pt>
                <c:pt idx="2430">
                  <c:v>25.912340994332709</c:v>
                </c:pt>
                <c:pt idx="2431">
                  <c:v>25.794639308386962</c:v>
                </c:pt>
                <c:pt idx="2432">
                  <c:v>25.676844060510096</c:v>
                </c:pt>
                <c:pt idx="2433">
                  <c:v>25.558955258669592</c:v>
                </c:pt>
                <c:pt idx="2434">
                  <c:v>25.440972911735631</c:v>
                </c:pt>
                <c:pt idx="2435">
                  <c:v>25.322897029492665</c:v>
                </c:pt>
                <c:pt idx="2436">
                  <c:v>25.204727622641951</c:v>
                </c:pt>
                <c:pt idx="2437">
                  <c:v>25.086464702808776</c:v>
                </c:pt>
                <c:pt idx="2438">
                  <c:v>24.968108282548837</c:v>
                </c:pt>
                <c:pt idx="2439">
                  <c:v>24.849658375354693</c:v>
                </c:pt>
                <c:pt idx="2440">
                  <c:v>24.731114995661148</c:v>
                </c:pt>
                <c:pt idx="2441">
                  <c:v>24.612478158851559</c:v>
                </c:pt>
                <c:pt idx="2442">
                  <c:v>24.493747881264344</c:v>
                </c:pt>
                <c:pt idx="2443">
                  <c:v>24.374924180199795</c:v>
                </c:pt>
                <c:pt idx="2444">
                  <c:v>24.256007073922788</c:v>
                </c:pt>
                <c:pt idx="2445">
                  <c:v>24.136996581672779</c:v>
                </c:pt>
                <c:pt idx="2446">
                  <c:v>24.01789272366911</c:v>
                </c:pt>
                <c:pt idx="2447">
                  <c:v>23.898695521113474</c:v>
                </c:pt>
                <c:pt idx="2448">
                  <c:v>23.779404996200707</c:v>
                </c:pt>
                <c:pt idx="2449">
                  <c:v>23.660021172122548</c:v>
                </c:pt>
                <c:pt idx="2450">
                  <c:v>23.540544073072283</c:v>
                </c:pt>
                <c:pt idx="2451">
                  <c:v>23.420973724252907</c:v>
                </c:pt>
                <c:pt idx="2452">
                  <c:v>23.301310151881758</c:v>
                </c:pt>
                <c:pt idx="2453">
                  <c:v>23.181553383196661</c:v>
                </c:pt>
                <c:pt idx="2454">
                  <c:v>23.061703446462587</c:v>
                </c:pt>
                <c:pt idx="2455">
                  <c:v>22.941760370975338</c:v>
                </c:pt>
                <c:pt idx="2456">
                  <c:v>22.821724187070306</c:v>
                </c:pt>
                <c:pt idx="2457">
                  <c:v>22.70159492612532</c:v>
                </c:pt>
                <c:pt idx="2458">
                  <c:v>22.581372620567898</c:v>
                </c:pt>
                <c:pt idx="2459">
                  <c:v>22.46105730388274</c:v>
                </c:pt>
                <c:pt idx="2460">
                  <c:v>22.340649010612541</c:v>
                </c:pt>
                <c:pt idx="2461">
                  <c:v>22.220147776369107</c:v>
                </c:pt>
                <c:pt idx="2462">
                  <c:v>22.099553637835275</c:v>
                </c:pt>
                <c:pt idx="2463">
                  <c:v>21.978866632771883</c:v>
                </c:pt>
                <c:pt idx="2464">
                  <c:v>21.858086800024505</c:v>
                </c:pt>
                <c:pt idx="2465">
                  <c:v>21.737214179526436</c:v>
                </c:pt>
                <c:pt idx="2466">
                  <c:v>21.616248812307038</c:v>
                </c:pt>
                <c:pt idx="2467">
                  <c:v>21.495190740492639</c:v>
                </c:pt>
                <c:pt idx="2468">
                  <c:v>21.374040007321067</c:v>
                </c:pt>
                <c:pt idx="2469">
                  <c:v>21.25279665713666</c:v>
                </c:pt>
                <c:pt idx="2470">
                  <c:v>21.131460735401117</c:v>
                </c:pt>
                <c:pt idx="2471">
                  <c:v>21.010032288701087</c:v>
                </c:pt>
                <c:pt idx="2472">
                  <c:v>20.888511364746577</c:v>
                </c:pt>
                <c:pt idx="2473">
                  <c:v>20.766898012383752</c:v>
                </c:pt>
                <c:pt idx="2474">
                  <c:v>20.645192281594799</c:v>
                </c:pt>
                <c:pt idx="2475">
                  <c:v>20.523394223507388</c:v>
                </c:pt>
                <c:pt idx="2476">
                  <c:v>20.401503890395844</c:v>
                </c:pt>
                <c:pt idx="2477">
                  <c:v>20.279521335689559</c:v>
                </c:pt>
                <c:pt idx="2478">
                  <c:v>20.157446613978092</c:v>
                </c:pt>
                <c:pt idx="2479">
                  <c:v>20.03527978101398</c:v>
                </c:pt>
                <c:pt idx="2480">
                  <c:v>19.913020893720251</c:v>
                </c:pt>
                <c:pt idx="2481">
                  <c:v>19.790670010193832</c:v>
                </c:pt>
                <c:pt idx="2482">
                  <c:v>19.668227189712223</c:v>
                </c:pt>
                <c:pt idx="2483">
                  <c:v>19.545692492737789</c:v>
                </c:pt>
                <c:pt idx="2484">
                  <c:v>19.423065980922491</c:v>
                </c:pt>
                <c:pt idx="2485">
                  <c:v>19.300347717112778</c:v>
                </c:pt>
                <c:pt idx="2486">
                  <c:v>19.177537765356266</c:v>
                </c:pt>
                <c:pt idx="2487">
                  <c:v>19.054636190903604</c:v>
                </c:pt>
                <c:pt idx="2488">
                  <c:v>18.93164306021735</c:v>
                </c:pt>
                <c:pt idx="2489">
                  <c:v>18.808558440972512</c:v>
                </c:pt>
                <c:pt idx="2490">
                  <c:v>18.685382402065194</c:v>
                </c:pt>
                <c:pt idx="2491">
                  <c:v>18.562115013614786</c:v>
                </c:pt>
                <c:pt idx="2492">
                  <c:v>18.438756346969551</c:v>
                </c:pt>
                <c:pt idx="2493">
                  <c:v>18.315306474712127</c:v>
                </c:pt>
                <c:pt idx="2494">
                  <c:v>18.191765470663402</c:v>
                </c:pt>
                <c:pt idx="2495">
                  <c:v>18.068133409887125</c:v>
                </c:pt>
                <c:pt idx="2496">
                  <c:v>17.944410368693287</c:v>
                </c:pt>
                <c:pt idx="2497">
                  <c:v>17.820596424647967</c:v>
                </c:pt>
                <c:pt idx="2498">
                  <c:v>17.696691656569175</c:v>
                </c:pt>
                <c:pt idx="2499">
                  <c:v>17.572696144540284</c:v>
                </c:pt>
                <c:pt idx="2500">
                  <c:v>17.448609969908247</c:v>
                </c:pt>
                <c:pt idx="2501">
                  <c:v>17.324433215291513</c:v>
                </c:pt>
                <c:pt idx="2502">
                  <c:v>17.200165964581057</c:v>
                </c:pt>
                <c:pt idx="2503">
                  <c:v>17.075808302948957</c:v>
                </c:pt>
                <c:pt idx="2504">
                  <c:v>16.951360316849538</c:v>
                </c:pt>
                <c:pt idx="2505">
                  <c:v>16.826822094024802</c:v>
                </c:pt>
                <c:pt idx="2506">
                  <c:v>16.702193723507431</c:v>
                </c:pt>
                <c:pt idx="2507">
                  <c:v>16.577475295628602</c:v>
                </c:pt>
                <c:pt idx="2508">
                  <c:v>16.452666902017867</c:v>
                </c:pt>
                <c:pt idx="2509">
                  <c:v>16.32776863560791</c:v>
                </c:pt>
                <c:pt idx="2510">
                  <c:v>16.202780590641417</c:v>
                </c:pt>
                <c:pt idx="2511">
                  <c:v>16.077702862673103</c:v>
                </c:pt>
                <c:pt idx="2512">
                  <c:v>15.952535548573652</c:v>
                </c:pt>
                <c:pt idx="2513">
                  <c:v>15.82727874653367</c:v>
                </c:pt>
                <c:pt idx="2514">
                  <c:v>15.70193255606782</c:v>
                </c:pt>
                <c:pt idx="2515">
                  <c:v>15.576497078019068</c:v>
                </c:pt>
                <c:pt idx="2516">
                  <c:v>15.450972414561281</c:v>
                </c:pt>
                <c:pt idx="2517">
                  <c:v>15.325358669205359</c:v>
                </c:pt>
                <c:pt idx="2518">
                  <c:v>15.199655946800046</c:v>
                </c:pt>
                <c:pt idx="2519">
                  <c:v>15.073864353536836</c:v>
                </c:pt>
                <c:pt idx="2520">
                  <c:v>14.947983996954264</c:v>
                </c:pt>
                <c:pt idx="2521">
                  <c:v>14.822014985940569</c:v>
                </c:pt>
                <c:pt idx="2522">
                  <c:v>14.695957430738391</c:v>
                </c:pt>
                <c:pt idx="2523">
                  <c:v>14.569811442946182</c:v>
                </c:pt>
                <c:pt idx="2524">
                  <c:v>14.443577135523551</c:v>
                </c:pt>
                <c:pt idx="2525">
                  <c:v>14.317254622792399</c:v>
                </c:pt>
                <c:pt idx="2526">
                  <c:v>14.190844020444827</c:v>
                </c:pt>
                <c:pt idx="2527">
                  <c:v>14.064345445540331</c:v>
                </c:pt>
                <c:pt idx="2528">
                  <c:v>13.937759016514187</c:v>
                </c:pt>
                <c:pt idx="2529">
                  <c:v>13.811084853177194</c:v>
                </c:pt>
                <c:pt idx="2530">
                  <c:v>13.684323076720384</c:v>
                </c:pt>
                <c:pt idx="2531">
                  <c:v>13.55747380971836</c:v>
                </c:pt>
                <c:pt idx="2532">
                  <c:v>13.430537176131383</c:v>
                </c:pt>
                <c:pt idx="2533">
                  <c:v>13.303513301308781</c:v>
                </c:pt>
                <c:pt idx="2534">
                  <c:v>13.176402311991925</c:v>
                </c:pt>
                <c:pt idx="2535">
                  <c:v>13.049204336316528</c:v>
                </c:pt>
                <c:pt idx="2536">
                  <c:v>12.921919503816911</c:v>
                </c:pt>
                <c:pt idx="2537">
                  <c:v>12.794547945427372</c:v>
                </c:pt>
                <c:pt idx="2538">
                  <c:v>12.6670897934845</c:v>
                </c:pt>
                <c:pt idx="2539">
                  <c:v>12.539545181732551</c:v>
                </c:pt>
                <c:pt idx="2540">
                  <c:v>12.411914245321936</c:v>
                </c:pt>
                <c:pt idx="2541">
                  <c:v>12.284197120815906</c:v>
                </c:pt>
                <c:pt idx="2542">
                  <c:v>12.156393946189787</c:v>
                </c:pt>
                <c:pt idx="2543">
                  <c:v>12.028504860835666</c:v>
                </c:pt>
                <c:pt idx="2544">
                  <c:v>11.900530005563242</c:v>
                </c:pt>
                <c:pt idx="2545">
                  <c:v>11.772469522602444</c:v>
                </c:pt>
                <c:pt idx="2546">
                  <c:v>11.644323555607276</c:v>
                </c:pt>
                <c:pt idx="2547">
                  <c:v>11.516092249655246</c:v>
                </c:pt>
                <c:pt idx="2548">
                  <c:v>11.387775751252834</c:v>
                </c:pt>
                <c:pt idx="2549">
                  <c:v>11.259374208333741</c:v>
                </c:pt>
                <c:pt idx="2550">
                  <c:v>11.130887770263788</c:v>
                </c:pt>
                <c:pt idx="2551">
                  <c:v>11.002316587842934</c:v>
                </c:pt>
                <c:pt idx="2552">
                  <c:v>10.873660813305069</c:v>
                </c:pt>
                <c:pt idx="2553">
                  <c:v>10.744920600321356</c:v>
                </c:pt>
                <c:pt idx="2554">
                  <c:v>10.616096104001299</c:v>
                </c:pt>
                <c:pt idx="2555">
                  <c:v>10.48718748089634</c:v>
                </c:pt>
                <c:pt idx="2556">
                  <c:v>10.358194888999369</c:v>
                </c:pt>
                <c:pt idx="2557">
                  <c:v>10.229118487746643</c:v>
                </c:pt>
                <c:pt idx="2558">
                  <c:v>10.099958438019657</c:v>
                </c:pt>
                <c:pt idx="2559">
                  <c:v>9.9707149021478774</c:v>
                </c:pt>
                <c:pt idx="2560">
                  <c:v>9.8413880439075943</c:v>
                </c:pt>
                <c:pt idx="2561">
                  <c:v>9.7119780285254222</c:v>
                </c:pt>
                <c:pt idx="2562">
                  <c:v>9.5824850226790854</c:v>
                </c:pt>
                <c:pt idx="2563">
                  <c:v>9.4529091944984103</c:v>
                </c:pt>
                <c:pt idx="2564">
                  <c:v>9.3232507135650522</c:v>
                </c:pt>
                <c:pt idx="2565">
                  <c:v>9.1935097509170962</c:v>
                </c:pt>
                <c:pt idx="2566">
                  <c:v>9.0636864790468472</c:v>
                </c:pt>
                <c:pt idx="2567">
                  <c:v>8.933781071903228</c:v>
                </c:pt>
                <c:pt idx="2568">
                  <c:v>8.8037937048923869</c:v>
                </c:pt>
                <c:pt idx="2569">
                  <c:v>8.6737245548789019</c:v>
                </c:pt>
                <c:pt idx="2570">
                  <c:v>8.5435738001853494</c:v>
                </c:pt>
                <c:pt idx="2571">
                  <c:v>8.413341620595105</c:v>
                </c:pt>
                <c:pt idx="2572">
                  <c:v>8.2830281973504434</c:v>
                </c:pt>
                <c:pt idx="2573">
                  <c:v>8.1526337131562521</c:v>
                </c:pt>
                <c:pt idx="2574">
                  <c:v>8.0221583521762909</c:v>
                </c:pt>
                <c:pt idx="2575">
                  <c:v>7.891602300038179</c:v>
                </c:pt>
                <c:pt idx="2576">
                  <c:v>7.7609657438300514</c:v>
                </c:pt>
                <c:pt idx="2577">
                  <c:v>7.6302488721036976</c:v>
                </c:pt>
                <c:pt idx="2578">
                  <c:v>7.499451874872725</c:v>
                </c:pt>
                <c:pt idx="2579">
                  <c:v>7.3685749436132664</c:v>
                </c:pt>
                <c:pt idx="2580">
                  <c:v>7.2376182712648305</c:v>
                </c:pt>
                <c:pt idx="2581">
                  <c:v>7.1065820522302934</c:v>
                </c:pt>
                <c:pt idx="2582">
                  <c:v>6.9754664823741246</c:v>
                </c:pt>
                <c:pt idx="2583">
                  <c:v>6.8442717590237852</c:v>
                </c:pt>
                <c:pt idx="2584">
                  <c:v>6.7129980809693359</c:v>
                </c:pt>
                <c:pt idx="2585">
                  <c:v>6.5816456484636356</c:v>
                </c:pt>
                <c:pt idx="2586">
                  <c:v>6.4502146632201729</c:v>
                </c:pt>
                <c:pt idx="2587">
                  <c:v>6.3187053284152022</c:v>
                </c:pt>
                <c:pt idx="2588">
                  <c:v>6.1871178486847755</c:v>
                </c:pt>
                <c:pt idx="2589">
                  <c:v>6.0554524301263699</c:v>
                </c:pt>
                <c:pt idx="2590">
                  <c:v>5.9237092802957978</c:v>
                </c:pt>
                <c:pt idx="2591">
                  <c:v>5.7918886082099759</c:v>
                </c:pt>
                <c:pt idx="2592">
                  <c:v>5.6599906243417832</c:v>
                </c:pt>
                <c:pt idx="2593">
                  <c:v>5.5280155406233282</c:v>
                </c:pt>
                <c:pt idx="2594">
                  <c:v>5.3959635704424604</c:v>
                </c:pt>
                <c:pt idx="2595">
                  <c:v>5.263834928642372</c:v>
                </c:pt>
                <c:pt idx="2596">
                  <c:v>5.1316298315211002</c:v>
                </c:pt>
                <c:pt idx="2597">
                  <c:v>4.9993484968299393</c:v>
                </c:pt>
                <c:pt idx="2598">
                  <c:v>4.8669911437720268</c:v>
                </c:pt>
                <c:pt idx="2599">
                  <c:v>4.7345579930006716</c:v>
                </c:pt>
                <c:pt idx="2600">
                  <c:v>4.6020492666196802</c:v>
                </c:pt>
                <c:pt idx="2601">
                  <c:v>4.4694651881804832</c:v>
                </c:pt>
                <c:pt idx="2602">
                  <c:v>4.3368059826798646</c:v>
                </c:pt>
                <c:pt idx="2603">
                  <c:v>4.2040718765606755</c:v>
                </c:pt>
                <c:pt idx="2604">
                  <c:v>4.0712630977076474</c:v>
                </c:pt>
                <c:pt idx="2605">
                  <c:v>3.9383798754479802</c:v>
                </c:pt>
                <c:pt idx="2606">
                  <c:v>3.8054224405481274</c:v>
                </c:pt>
                <c:pt idx="2607">
                  <c:v>3.6723910252120548</c:v>
                </c:pt>
                <c:pt idx="2608">
                  <c:v>3.5392858630778958</c:v>
                </c:pt>
                <c:pt idx="2609">
                  <c:v>3.4061071892199268</c:v>
                </c:pt>
                <c:pt idx="2610">
                  <c:v>3.2728552401411091</c:v>
                </c:pt>
                <c:pt idx="2611">
                  <c:v>3.1395302537768344</c:v>
                </c:pt>
                <c:pt idx="2612">
                  <c:v>3.0061324694849589</c:v>
                </c:pt>
                <c:pt idx="2613">
                  <c:v>2.8726621280519153</c:v>
                </c:pt>
                <c:pt idx="2614">
                  <c:v>2.7391194716840079</c:v>
                </c:pt>
                <c:pt idx="2615">
                  <c:v>2.6055047440071184</c:v>
                </c:pt>
                <c:pt idx="2616">
                  <c:v>2.4718181900648837</c:v>
                </c:pt>
                <c:pt idx="2617">
                  <c:v>2.3380600563141996</c:v>
                </c:pt>
                <c:pt idx="2618">
                  <c:v>2.204230590623661</c:v>
                </c:pt>
                <c:pt idx="2619">
                  <c:v>2.0703300422698012</c:v>
                </c:pt>
                <c:pt idx="2620">
                  <c:v>1.9363586619369411</c:v>
                </c:pt>
                <c:pt idx="2621">
                  <c:v>1.8023167017095343</c:v>
                </c:pt>
                <c:pt idx="2622">
                  <c:v>1.6682044150715967</c:v>
                </c:pt>
                <c:pt idx="2623">
                  <c:v>1.5340220569051268</c:v>
                </c:pt>
                <c:pt idx="2624">
                  <c:v>1.3997698834842303</c:v>
                </c:pt>
                <c:pt idx="2625">
                  <c:v>1.2654481524732271</c:v>
                </c:pt>
                <c:pt idx="2626">
                  <c:v>1.1310571229216486</c:v>
                </c:pt>
                <c:pt idx="2627">
                  <c:v>0.99659705526308195</c:v>
                </c:pt>
                <c:pt idx="2628">
                  <c:v>0.86206821130982225</c:v>
                </c:pt>
                <c:pt idx="2629">
                  <c:v>0.72747085424992397</c:v>
                </c:pt>
                <c:pt idx="2630">
                  <c:v>0.59280524864310091</c:v>
                </c:pt>
                <c:pt idx="2631">
                  <c:v>0.4580716604178921</c:v>
                </c:pt>
                <c:pt idx="2632">
                  <c:v>0.32327035686525962</c:v>
                </c:pt>
                <c:pt idx="2633">
                  <c:v>0.18840160663836619</c:v>
                </c:pt>
                <c:pt idx="2634">
                  <c:v>5.3465679745763856E-2</c:v>
                </c:pt>
                <c:pt idx="2635">
                  <c:v>-8.1537152452509545E-2</c:v>
                </c:pt>
                <c:pt idx="2636">
                  <c:v>-0.2166066172474729</c:v>
                </c:pt>
                <c:pt idx="2637">
                  <c:v>-0.35174244058800136</c:v>
                </c:pt>
                <c:pt idx="2638">
                  <c:v>-0.48694434708210355</c:v>
                </c:pt>
                <c:pt idx="2639">
                  <c:v>-0.62221206000559182</c:v>
                </c:pt>
                <c:pt idx="2640">
                  <c:v>-0.75754530130106468</c:v>
                </c:pt>
                <c:pt idx="2641">
                  <c:v>-0.89294379158770909</c:v>
                </c:pt>
                <c:pt idx="2642">
                  <c:v>-1.02840725016437</c:v>
                </c:pt>
                <c:pt idx="2643">
                  <c:v>-1.1639353950115419</c:v>
                </c:pt>
                <c:pt idx="2644">
                  <c:v>-1.2995279428003284</c:v>
                </c:pt>
                <c:pt idx="2645">
                  <c:v>-1.4351846088947051</c:v>
                </c:pt>
                <c:pt idx="2646">
                  <c:v>-1.5709051073578748</c:v>
                </c:pt>
                <c:pt idx="2647">
                  <c:v>-1.7066891509569493</c:v>
                </c:pt>
                <c:pt idx="2648">
                  <c:v>-1.8425364511670448</c:v>
                </c:pt>
                <c:pt idx="2649">
                  <c:v>-1.9784467181793306</c:v>
                </c:pt>
                <c:pt idx="2650">
                  <c:v>-2.1144196609025103</c:v>
                </c:pt>
                <c:pt idx="2651">
                  <c:v>-2.2504549869722648</c:v>
                </c:pt>
                <c:pt idx="2652">
                  <c:v>-2.3865524027542251</c:v>
                </c:pt>
                <c:pt idx="2653">
                  <c:v>-2.5227116133483212</c:v>
                </c:pt>
                <c:pt idx="2654">
                  <c:v>-2.658932322599239</c:v>
                </c:pt>
                <c:pt idx="2655">
                  <c:v>-2.7952142330971519</c:v>
                </c:pt>
                <c:pt idx="2656">
                  <c:v>-2.9315570461864024</c:v>
                </c:pt>
                <c:pt idx="2657">
                  <c:v>-3.0679604619693173</c:v>
                </c:pt>
                <c:pt idx="2658">
                  <c:v>-3.204424179315859</c:v>
                </c:pt>
                <c:pt idx="2659">
                  <c:v>-3.3409478958644261</c:v>
                </c:pt>
                <c:pt idx="2660">
                  <c:v>-3.4775313080319283</c:v>
                </c:pt>
                <c:pt idx="2661">
                  <c:v>-3.6141741110200258</c:v>
                </c:pt>
                <c:pt idx="2662">
                  <c:v>-3.7508759988184046</c:v>
                </c:pt>
                <c:pt idx="2663">
                  <c:v>-3.8876366642136393</c:v>
                </c:pt>
                <c:pt idx="2664">
                  <c:v>-4.0244557987954961</c:v>
                </c:pt>
                <c:pt idx="2665">
                  <c:v>-4.1613330929623018</c:v>
                </c:pt>
                <c:pt idx="2666">
                  <c:v>-4.2982682359275106</c:v>
                </c:pt>
                <c:pt idx="2667">
                  <c:v>-4.4352609157290317</c:v>
                </c:pt>
                <c:pt idx="2668">
                  <c:v>-4.5723108192320732</c:v>
                </c:pt>
                <c:pt idx="2669">
                  <c:v>-4.7094176321382797</c:v>
                </c:pt>
                <c:pt idx="2670">
                  <c:v>-4.8465810389936737</c:v>
                </c:pt>
                <c:pt idx="2671">
                  <c:v>-4.9838007231925667</c:v>
                </c:pt>
                <c:pt idx="2672">
                  <c:v>-5.121076366986359</c:v>
                </c:pt>
                <c:pt idx="2673">
                  <c:v>-5.2584076514906535</c:v>
                </c:pt>
                <c:pt idx="2674">
                  <c:v>-5.3957942566930992</c:v>
                </c:pt>
                <c:pt idx="2675">
                  <c:v>-5.5332358614594614</c:v>
                </c:pt>
                <c:pt idx="2676">
                  <c:v>-5.6707321435407954</c:v>
                </c:pt>
                <c:pt idx="2677">
                  <c:v>-5.8082827795830694</c:v>
                </c:pt>
                <c:pt idx="2678">
                  <c:v>-5.9458874451322554</c:v>
                </c:pt>
                <c:pt idx="2679">
                  <c:v>-6.083545814642215</c:v>
                </c:pt>
                <c:pt idx="2680">
                  <c:v>-6.2212575614840731</c:v>
                </c:pt>
                <c:pt idx="2681">
                  <c:v>-6.3590223579515319</c:v>
                </c:pt>
                <c:pt idx="2682">
                  <c:v>-6.4968398752716228</c:v>
                </c:pt>
                <c:pt idx="2683">
                  <c:v>-6.6347097836089599</c:v>
                </c:pt>
                <c:pt idx="2684">
                  <c:v>-6.7726317520774186</c:v>
                </c:pt>
                <c:pt idx="2685">
                  <c:v>-6.9106054487450725</c:v>
                </c:pt>
                <c:pt idx="2686">
                  <c:v>-7.0486305406445231</c:v>
                </c:pt>
                <c:pt idx="2687">
                  <c:v>-7.186706693779338</c:v>
                </c:pt>
                <c:pt idx="2688">
                  <c:v>-7.3248335731333016</c:v>
                </c:pt>
                <c:pt idx="2689">
                  <c:v>-7.4630108426774902</c:v>
                </c:pt>
                <c:pt idx="2690">
                  <c:v>-7.6012381653831342</c:v>
                </c:pt>
                <c:pt idx="2691">
                  <c:v>-7.7395152032222114</c:v>
                </c:pt>
                <c:pt idx="2692">
                  <c:v>-7.877841617181967</c:v>
                </c:pt>
                <c:pt idx="2693">
                  <c:v>-8.0162170672724269</c:v>
                </c:pt>
                <c:pt idx="2694">
                  <c:v>-8.1546412125341856</c:v>
                </c:pt>
                <c:pt idx="2695">
                  <c:v>-8.2931137110474857</c:v>
                </c:pt>
                <c:pt idx="2696">
                  <c:v>-8.4316342199388519</c:v>
                </c:pt>
                <c:pt idx="2697">
                  <c:v>-8.5702023953947943</c:v>
                </c:pt>
                <c:pt idx="2698">
                  <c:v>-8.7088178926660245</c:v>
                </c:pt>
                <c:pt idx="2699">
                  <c:v>-8.8474803660795338</c:v>
                </c:pt>
                <c:pt idx="2700">
                  <c:v>-8.9861894690455433</c:v>
                </c:pt>
                <c:pt idx="2701">
                  <c:v>-9.1249448540675644</c:v>
                </c:pt>
                <c:pt idx="2702">
                  <c:v>-9.2637461727518708</c:v>
                </c:pt>
                <c:pt idx="2703">
                  <c:v>-9.4025930758150267</c:v>
                </c:pt>
                <c:pt idx="2704">
                  <c:v>-9.5414852130967596</c:v>
                </c:pt>
                <c:pt idx="2705">
                  <c:v>-9.6804222335650305</c:v>
                </c:pt>
                <c:pt idx="2706">
                  <c:v>-9.8194037853285661</c:v>
                </c:pt>
                <c:pt idx="2707">
                  <c:v>-9.9584295156447578</c:v>
                </c:pt>
                <c:pt idx="2708">
                  <c:v>-10.097499070929828</c:v>
                </c:pt>
                <c:pt idx="2709">
                  <c:v>-10.236612096768768</c:v>
                </c:pt>
                <c:pt idx="2710">
                  <c:v>-10.375768237924694</c:v>
                </c:pt>
                <c:pt idx="2711">
                  <c:v>-10.514967138346652</c:v>
                </c:pt>
                <c:pt idx="2712">
                  <c:v>-10.654208441183858</c:v>
                </c:pt>
                <c:pt idx="2713">
                  <c:v>-10.793491788789847</c:v>
                </c:pt>
                <c:pt idx="2714">
                  <c:v>-10.932816822738657</c:v>
                </c:pt>
                <c:pt idx="2715">
                  <c:v>-11.072183183829571</c:v>
                </c:pt>
                <c:pt idx="2716">
                  <c:v>-11.211590512099354</c:v>
                </c:pt>
                <c:pt idx="2717">
                  <c:v>-11.351038446831915</c:v>
                </c:pt>
                <c:pt idx="2718">
                  <c:v>-11.490526626569906</c:v>
                </c:pt>
                <c:pt idx="2719">
                  <c:v>-11.6300546891219</c:v>
                </c:pt>
                <c:pt idx="2720">
                  <c:v>-11.7696222715752</c:v>
                </c:pt>
                <c:pt idx="2721">
                  <c:v>-11.909229010305586</c:v>
                </c:pt>
                <c:pt idx="2722">
                  <c:v>-12.048874540986352</c:v>
                </c:pt>
                <c:pt idx="2723">
                  <c:v>-12.18855849860028</c:v>
                </c:pt>
                <c:pt idx="2724">
                  <c:v>-12.328280517450235</c:v>
                </c:pt>
                <c:pt idx="2725">
                  <c:v>-12.468040231166878</c:v>
                </c:pt>
                <c:pt idx="2726">
                  <c:v>-12.607837272723483</c:v>
                </c:pt>
                <c:pt idx="2727">
                  <c:v>-12.74767127444253</c:v>
                </c:pt>
                <c:pt idx="2728">
                  <c:v>-12.887541868008693</c:v>
                </c:pt>
                <c:pt idx="2729">
                  <c:v>-13.027448684480532</c:v>
                </c:pt>
                <c:pt idx="2730">
                  <c:v>-13.167391354297004</c:v>
                </c:pt>
                <c:pt idx="2731">
                  <c:v>-13.307369507293437</c:v>
                </c:pt>
                <c:pt idx="2732">
                  <c:v>-13.447382772707373</c:v>
                </c:pt>
                <c:pt idx="2733">
                  <c:v>-13.587430779193602</c:v>
                </c:pt>
                <c:pt idx="2734">
                  <c:v>-13.727513154833456</c:v>
                </c:pt>
                <c:pt idx="2735">
                  <c:v>-13.867629527144368</c:v>
                </c:pt>
                <c:pt idx="2736">
                  <c:v>-14.00777952309301</c:v>
                </c:pt>
                <c:pt idx="2737">
                  <c:v>-14.147962769107009</c:v>
                </c:pt>
                <c:pt idx="2738">
                  <c:v>-14.288178891082062</c:v>
                </c:pt>
                <c:pt idx="2739">
                  <c:v>-14.428427514397006</c:v>
                </c:pt>
                <c:pt idx="2740">
                  <c:v>-14.568708263923769</c:v>
                </c:pt>
                <c:pt idx="2741">
                  <c:v>-14.709020764037524</c:v>
                </c:pt>
                <c:pt idx="2742">
                  <c:v>-14.849364638629913</c:v>
                </c:pt>
                <c:pt idx="2743">
                  <c:v>-14.989739511118087</c:v>
                </c:pt>
                <c:pt idx="2744">
                  <c:v>-15.130145004458328</c:v>
                </c:pt>
                <c:pt idx="2745">
                  <c:v>-15.270580741155298</c:v>
                </c:pt>
                <c:pt idx="2746">
                  <c:v>-15.411046343275531</c:v>
                </c:pt>
                <c:pt idx="2747">
                  <c:v>-15.55154143245592</c:v>
                </c:pt>
                <c:pt idx="2748">
                  <c:v>-15.692065629920176</c:v>
                </c:pt>
                <c:pt idx="2749">
                  <c:v>-15.832618556483967</c:v>
                </c:pt>
                <c:pt idx="2750">
                  <c:v>-15.973199832571906</c:v>
                </c:pt>
                <c:pt idx="2751">
                  <c:v>-16.11380907822533</c:v>
                </c:pt>
                <c:pt idx="2752">
                  <c:v>-16.254445913116001</c:v>
                </c:pt>
                <c:pt idx="2753">
                  <c:v>-16.395109956558382</c:v>
                </c:pt>
                <c:pt idx="2754">
                  <c:v>-16.535800827517349</c:v>
                </c:pt>
                <c:pt idx="2755">
                  <c:v>-16.676518144626129</c:v>
                </c:pt>
                <c:pt idx="2756">
                  <c:v>-16.817261526191583</c:v>
                </c:pt>
                <c:pt idx="2757">
                  <c:v>-16.958030590210299</c:v>
                </c:pt>
                <c:pt idx="2758">
                  <c:v>-17.09882495437898</c:v>
                </c:pt>
                <c:pt idx="2759">
                  <c:v>-17.239644236106024</c:v>
                </c:pt>
                <c:pt idx="2760">
                  <c:v>-17.380488052522459</c:v>
                </c:pt>
                <c:pt idx="2761">
                  <c:v>-17.521356020496217</c:v>
                </c:pt>
                <c:pt idx="2762">
                  <c:v>-17.662247756642348</c:v>
                </c:pt>
                <c:pt idx="2763">
                  <c:v>-17.80316287733439</c:v>
                </c:pt>
                <c:pt idx="2764">
                  <c:v>-17.944100998717619</c:v>
                </c:pt>
                <c:pt idx="2765">
                  <c:v>-18.085061736721038</c:v>
                </c:pt>
                <c:pt idx="2766">
                  <c:v>-18.226044707067405</c:v>
                </c:pt>
                <c:pt idx="2767">
                  <c:v>-18.367049525286216</c:v>
                </c:pt>
                <c:pt idx="2768">
                  <c:v>-18.508075806728232</c:v>
                </c:pt>
                <c:pt idx="2769">
                  <c:v>-18.649123166572327</c:v>
                </c:pt>
                <c:pt idx="2770">
                  <c:v>-18.790191219842768</c:v>
                </c:pt>
                <c:pt idx="2771">
                  <c:v>-18.931279581416749</c:v>
                </c:pt>
                <c:pt idx="2772">
                  <c:v>-19.072387866039946</c:v>
                </c:pt>
                <c:pt idx="2773">
                  <c:v>-19.213515688336244</c:v>
                </c:pt>
                <c:pt idx="2774">
                  <c:v>-19.354662662821699</c:v>
                </c:pt>
                <c:pt idx="2775">
                  <c:v>-19.495828403914121</c:v>
                </c:pt>
                <c:pt idx="2776">
                  <c:v>-19.637012525947405</c:v>
                </c:pt>
                <c:pt idx="2777">
                  <c:v>-19.778214643183816</c:v>
                </c:pt>
                <c:pt idx="2778">
                  <c:v>-19.919434369823438</c:v>
                </c:pt>
                <c:pt idx="2779">
                  <c:v>-20.060671320018503</c:v>
                </c:pt>
                <c:pt idx="2780">
                  <c:v>-20.201925107885575</c:v>
                </c:pt>
                <c:pt idx="2781">
                  <c:v>-20.343195347516218</c:v>
                </c:pt>
                <c:pt idx="2782">
                  <c:v>-20.48448165299121</c:v>
                </c:pt>
                <c:pt idx="2783">
                  <c:v>-20.625783638389635</c:v>
                </c:pt>
                <c:pt idx="2784">
                  <c:v>-20.767100917804921</c:v>
                </c:pt>
                <c:pt idx="2785">
                  <c:v>-20.908433105352952</c:v>
                </c:pt>
                <c:pt idx="2786">
                  <c:v>-21.049779815187982</c:v>
                </c:pt>
                <c:pt idx="2787">
                  <c:v>-21.191140661511728</c:v>
                </c:pt>
                <c:pt idx="2788">
                  <c:v>-21.332515258586938</c:v>
                </c:pt>
                <c:pt idx="2789">
                  <c:v>-21.473903220749438</c:v>
                </c:pt>
                <c:pt idx="2790">
                  <c:v>-21.615304162420816</c:v>
                </c:pt>
                <c:pt idx="2791">
                  <c:v>-21.756717698118717</c:v>
                </c:pt>
                <c:pt idx="2792">
                  <c:v>-21.898143442470918</c:v>
                </c:pt>
                <c:pt idx="2793">
                  <c:v>-22.039581010227042</c:v>
                </c:pt>
                <c:pt idx="2794">
                  <c:v>-22.181030016269769</c:v>
                </c:pt>
                <c:pt idx="2795">
                  <c:v>-22.322490075627556</c:v>
                </c:pt>
                <c:pt idx="2796">
                  <c:v>-22.463960803487179</c:v>
                </c:pt>
                <c:pt idx="2797">
                  <c:v>-22.605441815205868</c:v>
                </c:pt>
                <c:pt idx="2798">
                  <c:v>-22.74693272632118</c:v>
                </c:pt>
                <c:pt idx="2799">
                  <c:v>-22.888433152566975</c:v>
                </c:pt>
                <c:pt idx="2800">
                  <c:v>-23.02994270988183</c:v>
                </c:pt>
                <c:pt idx="2801">
                  <c:v>-23.171461014423311</c:v>
                </c:pt>
                <c:pt idx="2802">
                  <c:v>-23.312987682579433</c:v>
                </c:pt>
                <c:pt idx="2803">
                  <c:v>-23.454522330980218</c:v>
                </c:pt>
                <c:pt idx="2804">
                  <c:v>-23.596064576510624</c:v>
                </c:pt>
                <c:pt idx="2805">
                  <c:v>-23.737614036321332</c:v>
                </c:pt>
                <c:pt idx="2806">
                  <c:v>-23.879170327843052</c:v>
                </c:pt>
                <c:pt idx="2807">
                  <c:v>-24.020733068795646</c:v>
                </c:pt>
                <c:pt idx="2808">
                  <c:v>-24.162301877201109</c:v>
                </c:pt>
                <c:pt idx="2809">
                  <c:v>-24.303876371396864</c:v>
                </c:pt>
                <c:pt idx="2810">
                  <c:v>-24.44545617004556</c:v>
                </c:pt>
                <c:pt idx="2811">
                  <c:v>-24.587040892149005</c:v>
                </c:pt>
                <c:pt idx="2812">
                  <c:v>-24.72863015705839</c:v>
                </c:pt>
                <c:pt idx="2813">
                  <c:v>-24.870223584487142</c:v>
                </c:pt>
                <c:pt idx="2814">
                  <c:v>-25.011820794522279</c:v>
                </c:pt>
                <c:pt idx="2815">
                  <c:v>-25.153421407636319</c:v>
                </c:pt>
                <c:pt idx="2816">
                  <c:v>-25.295025044699766</c:v>
                </c:pt>
                <c:pt idx="2817">
                  <c:v>-25.436631326992245</c:v>
                </c:pt>
                <c:pt idx="2818">
                  <c:v>-25.578239876213004</c:v>
                </c:pt>
                <c:pt idx="2819">
                  <c:v>-25.7198503144954</c:v>
                </c:pt>
                <c:pt idx="2820">
                  <c:v>-25.861462264416396</c:v>
                </c:pt>
                <c:pt idx="2821">
                  <c:v>-26.00307534900934</c:v>
                </c:pt>
                <c:pt idx="2822">
                  <c:v>-26.144689191773985</c:v>
                </c:pt>
                <c:pt idx="2823">
                  <c:v>-26.286303416691258</c:v>
                </c:pt>
                <c:pt idx="2824">
                  <c:v>-26.427917648231311</c:v>
                </c:pt>
                <c:pt idx="2825">
                  <c:v>-26.569531511367163</c:v>
                </c:pt>
                <c:pt idx="2826">
                  <c:v>-26.711144631585778</c:v>
                </c:pt>
                <c:pt idx="2827">
                  <c:v>-26.852756634899535</c:v>
                </c:pt>
                <c:pt idx="2828">
                  <c:v>-26.994367147856064</c:v>
                </c:pt>
                <c:pt idx="2829">
                  <c:v>-27.135975797553908</c:v>
                </c:pt>
                <c:pt idx="2830">
                  <c:v>-27.277582211648561</c:v>
                </c:pt>
                <c:pt idx="2831">
                  <c:v>-27.419186018367956</c:v>
                </c:pt>
                <c:pt idx="2832">
                  <c:v>-27.560786846521733</c:v>
                </c:pt>
                <c:pt idx="2833">
                  <c:v>-27.702384325512217</c:v>
                </c:pt>
                <c:pt idx="2834">
                  <c:v>-27.8439780853478</c:v>
                </c:pt>
                <c:pt idx="2835">
                  <c:v>-27.98556775665141</c:v>
                </c:pt>
                <c:pt idx="2836">
                  <c:v>-28.12715297067394</c:v>
                </c:pt>
                <c:pt idx="2837">
                  <c:v>-28.268733359304559</c:v>
                </c:pt>
                <c:pt idx="2838">
                  <c:v>-28.410308555079656</c:v>
                </c:pt>
                <c:pt idx="2839">
                  <c:v>-28.551878191198227</c:v>
                </c:pt>
                <c:pt idx="2840">
                  <c:v>-28.693441901527901</c:v>
                </c:pt>
                <c:pt idx="2841">
                  <c:v>-28.834999320621709</c:v>
                </c:pt>
                <c:pt idx="2842">
                  <c:v>-28.976550083722778</c:v>
                </c:pt>
                <c:pt idx="2843">
                  <c:v>-29.118093826779255</c:v>
                </c:pt>
                <c:pt idx="2844">
                  <c:v>-29.25963018645357</c:v>
                </c:pt>
                <c:pt idx="2845">
                  <c:v>-29.401158800132965</c:v>
                </c:pt>
                <c:pt idx="2846">
                  <c:v>-29.542679305942983</c:v>
                </c:pt>
                <c:pt idx="2847">
                  <c:v>-29.684191342753575</c:v>
                </c:pt>
                <c:pt idx="2848">
                  <c:v>-29.825694550192797</c:v>
                </c:pt>
                <c:pt idx="2849">
                  <c:v>-29.967188568656976</c:v>
                </c:pt>
                <c:pt idx="2850">
                  <c:v>-30.108673039320681</c:v>
                </c:pt>
                <c:pt idx="2851">
                  <c:v>-30.250147604147543</c:v>
                </c:pt>
                <c:pt idx="2852">
                  <c:v>-30.391611905899449</c:v>
                </c:pt>
                <c:pt idx="2853">
                  <c:v>-30.533065588149697</c:v>
                </c:pt>
                <c:pt idx="2854">
                  <c:v>-30.674508295289531</c:v>
                </c:pt>
                <c:pt idx="2855">
                  <c:v>-30.815939672542413</c:v>
                </c:pt>
                <c:pt idx="2856">
                  <c:v>-30.957359365971431</c:v>
                </c:pt>
                <c:pt idx="2857">
                  <c:v>-31.098767022489756</c:v>
                </c:pt>
                <c:pt idx="2858">
                  <c:v>-31.24016228987243</c:v>
                </c:pt>
                <c:pt idx="2859">
                  <c:v>-31.381544816763146</c:v>
                </c:pt>
                <c:pt idx="2860">
                  <c:v>-31.522914252688498</c:v>
                </c:pt>
                <c:pt idx="2861">
                  <c:v>-31.664270248064803</c:v>
                </c:pt>
                <c:pt idx="2862">
                  <c:v>-31.805612454208873</c:v>
                </c:pt>
                <c:pt idx="2863">
                  <c:v>-31.94694052334652</c:v>
                </c:pt>
                <c:pt idx="2864">
                  <c:v>-32.088254108626295</c:v>
                </c:pt>
                <c:pt idx="2865">
                  <c:v>-32.229552864125033</c:v>
                </c:pt>
                <c:pt idx="2866">
                  <c:v>-32.370836444857822</c:v>
                </c:pt>
                <c:pt idx="2867">
                  <c:v>-32.512104506790877</c:v>
                </c:pt>
                <c:pt idx="2868">
                  <c:v>-32.653356706847497</c:v>
                </c:pt>
                <c:pt idx="2869">
                  <c:v>-32.794592702918827</c:v>
                </c:pt>
                <c:pt idx="2870">
                  <c:v>-32.93581215387394</c:v>
                </c:pt>
                <c:pt idx="2871">
                  <c:v>-33.077014719568425</c:v>
                </c:pt>
                <c:pt idx="2872">
                  <c:v>-33.218200060853498</c:v>
                </c:pt>
                <c:pt idx="2873">
                  <c:v>-33.359367839585104</c:v>
                </c:pt>
                <c:pt idx="2874">
                  <c:v>-33.500517718634441</c:v>
                </c:pt>
                <c:pt idx="2875">
                  <c:v>-33.641649361895503</c:v>
                </c:pt>
                <c:pt idx="2876">
                  <c:v>-33.782762434293858</c:v>
                </c:pt>
                <c:pt idx="2877">
                  <c:v>-33.923856601798256</c:v>
                </c:pt>
                <c:pt idx="2878">
                  <c:v>-34.064931531425138</c:v>
                </c:pt>
                <c:pt idx="2879">
                  <c:v>-34.205986891251491</c:v>
                </c:pt>
                <c:pt idx="2880">
                  <c:v>-34.347022350422073</c:v>
                </c:pt>
                <c:pt idx="2881">
                  <c:v>-34.488037579156789</c:v>
                </c:pt>
                <c:pt idx="2882">
                  <c:v>-34.629032248762414</c:v>
                </c:pt>
                <c:pt idx="2883">
                  <c:v>-34.770006031636186</c:v>
                </c:pt>
                <c:pt idx="2884">
                  <c:v>-34.910958601281251</c:v>
                </c:pt>
                <c:pt idx="2885">
                  <c:v>-35.051889632308843</c:v>
                </c:pt>
                <c:pt idx="2886">
                  <c:v>-35.192798800449353</c:v>
                </c:pt>
                <c:pt idx="2887">
                  <c:v>-35.33368578255967</c:v>
                </c:pt>
                <c:pt idx="2888">
                  <c:v>-35.474550256633059</c:v>
                </c:pt>
                <c:pt idx="2889">
                  <c:v>-35.615391901805758</c:v>
                </c:pt>
                <c:pt idx="2890">
                  <c:v>-35.756210398364615</c:v>
                </c:pt>
                <c:pt idx="2891">
                  <c:v>-35.897005427757016</c:v>
                </c:pt>
                <c:pt idx="2892">
                  <c:v>-36.037776672596856</c:v>
                </c:pt>
                <c:pt idx="2893">
                  <c:v>-36.178523816673696</c:v>
                </c:pt>
                <c:pt idx="2894">
                  <c:v>-36.319246544959917</c:v>
                </c:pt>
                <c:pt idx="2895">
                  <c:v>-36.459944543619308</c:v>
                </c:pt>
                <c:pt idx="2896">
                  <c:v>-36.600617500011772</c:v>
                </c:pt>
                <c:pt idx="2897">
                  <c:v>-36.741265102705547</c:v>
                </c:pt>
                <c:pt idx="2898">
                  <c:v>-36.88188704148066</c:v>
                </c:pt>
                <c:pt idx="2899">
                  <c:v>-37.022483007338607</c:v>
                </c:pt>
                <c:pt idx="2900">
                  <c:v>-37.163052692508408</c:v>
                </c:pt>
                <c:pt idx="2901">
                  <c:v>-37.303595790455148</c:v>
                </c:pt>
                <c:pt idx="2902">
                  <c:v>-37.444111995885478</c:v>
                </c:pt>
                <c:pt idx="2903">
                  <c:v>-37.584601004756792</c:v>
                </c:pt>
                <c:pt idx="2904">
                  <c:v>-37.725062514282982</c:v>
                </c:pt>
                <c:pt idx="2905">
                  <c:v>-37.865496222940308</c:v>
                </c:pt>
                <c:pt idx="2906">
                  <c:v>-38.005901830476986</c:v>
                </c:pt>
                <c:pt idx="2907">
                  <c:v>-38.146279037917559</c:v>
                </c:pt>
                <c:pt idx="2908">
                  <c:v>-38.286627547572422</c:v>
                </c:pt>
                <c:pt idx="2909">
                  <c:v>-38.426947063040082</c:v>
                </c:pt>
                <c:pt idx="2910">
                  <c:v>-38.567237289218738</c:v>
                </c:pt>
                <c:pt idx="2911">
                  <c:v>-38.707497932309124</c:v>
                </c:pt>
                <c:pt idx="2912">
                  <c:v>-38.847728699822362</c:v>
                </c:pt>
                <c:pt idx="2913">
                  <c:v>-38.98792930058729</c:v>
                </c:pt>
                <c:pt idx="2914">
                  <c:v>-39.128099444754731</c:v>
                </c:pt>
                <c:pt idx="2915">
                  <c:v>-39.26823884380439</c:v>
                </c:pt>
                <c:pt idx="2916">
                  <c:v>-39.408347210551476</c:v>
                </c:pt>
                <c:pt idx="2917">
                  <c:v>-39.548424259153002</c:v>
                </c:pt>
                <c:pt idx="2918">
                  <c:v>-39.688469705113356</c:v>
                </c:pt>
                <c:pt idx="2919">
                  <c:v>-39.828483265288206</c:v>
                </c:pt>
                <c:pt idx="2920">
                  <c:v>-39.968464657895325</c:v>
                </c:pt>
                <c:pt idx="2921">
                  <c:v>-40.108413602514425</c:v>
                </c:pt>
                <c:pt idx="2922">
                  <c:v>-40.248329820096387</c:v>
                </c:pt>
                <c:pt idx="2923">
                  <c:v>-40.388213032969595</c:v>
                </c:pt>
                <c:pt idx="2924">
                  <c:v>-40.528062964841567</c:v>
                </c:pt>
                <c:pt idx="2925">
                  <c:v>-40.667879340808071</c:v>
                </c:pt>
                <c:pt idx="2926">
                  <c:v>-40.807661887356858</c:v>
                </c:pt>
                <c:pt idx="2927">
                  <c:v>-40.94741033237306</c:v>
                </c:pt>
                <c:pt idx="2928">
                  <c:v>-41.087124405144635</c:v>
                </c:pt>
                <c:pt idx="2929">
                  <c:v>-41.226803836366948</c:v>
                </c:pt>
                <c:pt idx="2930">
                  <c:v>-41.36644835814888</c:v>
                </c:pt>
                <c:pt idx="2931">
                  <c:v>-41.506057704017024</c:v>
                </c:pt>
                <c:pt idx="2932">
                  <c:v>-41.645631608920013</c:v>
                </c:pt>
                <c:pt idx="2933">
                  <c:v>-41.785169809234446</c:v>
                </c:pt>
                <c:pt idx="2934">
                  <c:v>-41.924672042769132</c:v>
                </c:pt>
                <c:pt idx="2935">
                  <c:v>-42.064138048768974</c:v>
                </c:pt>
                <c:pt idx="2936">
                  <c:v>-42.203567567921958</c:v>
                </c:pt>
                <c:pt idx="2937">
                  <c:v>-42.342960342359987</c:v>
                </c:pt>
                <c:pt idx="2938">
                  <c:v>-42.482316115666478</c:v>
                </c:pt>
                <c:pt idx="2939">
                  <c:v>-42.621634632878376</c:v>
                </c:pt>
                <c:pt idx="2940">
                  <c:v>-42.76091564049284</c:v>
                </c:pt>
                <c:pt idx="2941">
                  <c:v>-42.900158886469008</c:v>
                </c:pt>
                <c:pt idx="2942">
                  <c:v>-43.039364120233969</c:v>
                </c:pt>
                <c:pt idx="2943">
                  <c:v>-43.178531092685496</c:v>
                </c:pt>
                <c:pt idx="2944">
                  <c:v>-43.317659556196155</c:v>
                </c:pt>
                <c:pt idx="2945">
                  <c:v>-43.456749264617493</c:v>
                </c:pt>
                <c:pt idx="2946">
                  <c:v>-43.595799973283881</c:v>
                </c:pt>
                <c:pt idx="2947">
                  <c:v>-43.73481143901671</c:v>
                </c:pt>
                <c:pt idx="2948">
                  <c:v>-43.873783420125712</c:v>
                </c:pt>
                <c:pt idx="2949">
                  <c:v>-44.012715676416782</c:v>
                </c:pt>
                <c:pt idx="2950">
                  <c:v>-44.151607969189946</c:v>
                </c:pt>
                <c:pt idx="2951">
                  <c:v>-44.290460061246819</c:v>
                </c:pt>
                <c:pt idx="2952">
                  <c:v>-44.429271716894142</c:v>
                </c:pt>
                <c:pt idx="2953">
                  <c:v>-44.568042701943469</c:v>
                </c:pt>
                <c:pt idx="2954">
                  <c:v>-44.70677278371754</c:v>
                </c:pt>
                <c:pt idx="2955">
                  <c:v>-44.845461731052104</c:v>
                </c:pt>
                <c:pt idx="2956">
                  <c:v>-44.984109314298863</c:v>
                </c:pt>
                <c:pt idx="2957">
                  <c:v>-45.12271530532896</c:v>
                </c:pt>
                <c:pt idx="2958">
                  <c:v>-45.261279477535012</c:v>
                </c:pt>
                <c:pt idx="2959">
                  <c:v>-45.399801605835677</c:v>
                </c:pt>
                <c:pt idx="2960">
                  <c:v>-45.538281466673986</c:v>
                </c:pt>
                <c:pt idx="2961">
                  <c:v>-45.676718838027305</c:v>
                </c:pt>
                <c:pt idx="2962">
                  <c:v>-45.815113499402223</c:v>
                </c:pt>
                <c:pt idx="2963">
                  <c:v>-45.953465231841022</c:v>
                </c:pt>
                <c:pt idx="2964">
                  <c:v>-46.091773817924739</c:v>
                </c:pt>
                <c:pt idx="2965">
                  <c:v>-46.230039041771953</c:v>
                </c:pt>
                <c:pt idx="2966">
                  <c:v>-46.368260689045719</c:v>
                </c:pt>
                <c:pt idx="2967">
                  <c:v>-46.506438546951571</c:v>
                </c:pt>
                <c:pt idx="2968">
                  <c:v>-46.644572404241437</c:v>
                </c:pt>
                <c:pt idx="2969">
                  <c:v>-46.782662051216462</c:v>
                </c:pt>
                <c:pt idx="2970">
                  <c:v>-46.920707279726102</c:v>
                </c:pt>
                <c:pt idx="2971">
                  <c:v>-47.05870788317376</c:v>
                </c:pt>
                <c:pt idx="2972">
                  <c:v>-47.196663656516044</c:v>
                </c:pt>
                <c:pt idx="2973">
                  <c:v>-47.33457439626428</c:v>
                </c:pt>
                <c:pt idx="2974">
                  <c:v>-47.472439900488482</c:v>
                </c:pt>
                <c:pt idx="2975">
                  <c:v>-47.610259968815889</c:v>
                </c:pt>
                <c:pt idx="2976">
                  <c:v>-47.748034402435195</c:v>
                </c:pt>
                <c:pt idx="2977">
                  <c:v>-47.885763004096638</c:v>
                </c:pt>
                <c:pt idx="2978">
                  <c:v>-48.023445578112522</c:v>
                </c:pt>
                <c:pt idx="2979">
                  <c:v>-48.161081930360268</c:v>
                </c:pt>
                <c:pt idx="2980">
                  <c:v>-48.298671868282177</c:v>
                </c:pt>
                <c:pt idx="2981">
                  <c:v>-48.436215200889052</c:v>
                </c:pt>
                <c:pt idx="2982">
                  <c:v>-48.573711738757325</c:v>
                </c:pt>
                <c:pt idx="2983">
                  <c:v>-48.711161294032976</c:v>
                </c:pt>
                <c:pt idx="2984">
                  <c:v>-48.84856368043166</c:v>
                </c:pt>
                <c:pt idx="2985">
                  <c:v>-48.98591871323859</c:v>
                </c:pt>
                <c:pt idx="2986">
                  <c:v>-49.123226209312421</c:v>
                </c:pt>
                <c:pt idx="2987">
                  <c:v>-49.260485987081601</c:v>
                </c:pt>
                <c:pt idx="2988">
                  <c:v>-49.397697866548185</c:v>
                </c:pt>
                <c:pt idx="2989">
                  <c:v>-49.534861669287423</c:v>
                </c:pt>
                <c:pt idx="2990">
                  <c:v>-49.671977218447687</c:v>
                </c:pt>
                <c:pt idx="2991">
                  <c:v>-49.809044338752976</c:v>
                </c:pt>
                <c:pt idx="2992">
                  <c:v>-49.946062856500248</c:v>
                </c:pt>
                <c:pt idx="2993">
                  <c:v>-50.083032599561228</c:v>
                </c:pt>
                <c:pt idx="2994">
                  <c:v>-50.219953397384216</c:v>
                </c:pt>
                <c:pt idx="2995">
                  <c:v>-50.3568250809912</c:v>
                </c:pt>
                <c:pt idx="2996">
                  <c:v>-50.493647482980421</c:v>
                </c:pt>
                <c:pt idx="2997">
                  <c:v>-50.63042043752472</c:v>
                </c:pt>
                <c:pt idx="2998">
                  <c:v>-50.767143780373075</c:v>
                </c:pt>
                <c:pt idx="2999">
                  <c:v>-50.903817348848264</c:v>
                </c:pt>
                <c:pt idx="3000">
                  <c:v>-51.040440981850317</c:v>
                </c:pt>
                <c:pt idx="3001">
                  <c:v>-51.177014519852399</c:v>
                </c:pt>
                <c:pt idx="3002">
                  <c:v>-51.313537804902218</c:v>
                </c:pt>
                <c:pt idx="3003">
                  <c:v>-51.450010680622235</c:v>
                </c:pt>
                <c:pt idx="3004">
                  <c:v>-51.586432992208515</c:v>
                </c:pt>
                <c:pt idx="3005">
                  <c:v>-51.722804586430108</c:v>
                </c:pt>
                <c:pt idx="3006">
                  <c:v>-51.859125311628922</c:v>
                </c:pt>
                <c:pt idx="3007">
                  <c:v>-51.995395017719503</c:v>
                </c:pt>
                <c:pt idx="3008">
                  <c:v>-52.131613556186053</c:v>
                </c:pt>
                <c:pt idx="3009">
                  <c:v>-52.267780780085921</c:v>
                </c:pt>
                <c:pt idx="3010">
                  <c:v>-52.40389654404445</c:v>
                </c:pt>
                <c:pt idx="3011">
                  <c:v>-52.539960704257034</c:v>
                </c:pt>
                <c:pt idx="3012">
                  <c:v>-52.675973118485899</c:v>
                </c:pt>
                <c:pt idx="3013">
                  <c:v>-52.811933646061981</c:v>
                </c:pt>
                <c:pt idx="3014">
                  <c:v>-52.947842147881381</c:v>
                </c:pt>
                <c:pt idx="3015">
                  <c:v>-53.083698486404764</c:v>
                </c:pt>
                <c:pt idx="3016">
                  <c:v>-53.219502525657873</c:v>
                </c:pt>
                <c:pt idx="3017">
                  <c:v>-53.355254131227689</c:v>
                </c:pt>
                <c:pt idx="3018">
                  <c:v>-53.490953170263069</c:v>
                </c:pt>
                <c:pt idx="3019">
                  <c:v>-53.62659951147355</c:v>
                </c:pt>
                <c:pt idx="3020">
                  <c:v>-53.762193025125846</c:v>
                </c:pt>
                <c:pt idx="3021">
                  <c:v>-53.897733583045635</c:v>
                </c:pt>
                <c:pt idx="3022">
                  <c:v>-54.033221058612114</c:v>
                </c:pt>
                <c:pt idx="3023">
                  <c:v>-54.168655326759605</c:v>
                </c:pt>
                <c:pt idx="3024">
                  <c:v>-54.304036263975327</c:v>
                </c:pt>
                <c:pt idx="3025">
                  <c:v>-54.439363748296628</c:v>
                </c:pt>
                <c:pt idx="3026">
                  <c:v>-54.574637659309992</c:v>
                </c:pt>
                <c:pt idx="3027">
                  <c:v>-54.709857878149691</c:v>
                </c:pt>
                <c:pt idx="3028">
                  <c:v>-54.84502428749439</c:v>
                </c:pt>
                <c:pt idx="3029">
                  <c:v>-54.980136771566983</c:v>
                </c:pt>
                <c:pt idx="3030">
                  <c:v>-55.11519521613252</c:v>
                </c:pt>
                <c:pt idx="3031">
                  <c:v>-55.250199508494262</c:v>
                </c:pt>
                <c:pt idx="3032">
                  <c:v>-55.385149537494421</c:v>
                </c:pt>
                <c:pt idx="3033">
                  <c:v>-55.520045193509006</c:v>
                </c:pt>
                <c:pt idx="3034">
                  <c:v>-55.654886368449517</c:v>
                </c:pt>
                <c:pt idx="3035">
                  <c:v>-55.789672955756572</c:v>
                </c:pt>
                <c:pt idx="3036">
                  <c:v>-55.924404850400833</c:v>
                </c:pt>
                <c:pt idx="3037">
                  <c:v>-56.059081948878237</c:v>
                </c:pt>
                <c:pt idx="3038">
                  <c:v>-56.193704149211136</c:v>
                </c:pt>
                <c:pt idx="3039">
                  <c:v>-56.328271350941584</c:v>
                </c:pt>
                <c:pt idx="3040">
                  <c:v>-56.462783455131998</c:v>
                </c:pt>
                <c:pt idx="3041">
                  <c:v>-56.597240364360893</c:v>
                </c:pt>
                <c:pt idx="3042">
                  <c:v>-56.731641982721648</c:v>
                </c:pt>
                <c:pt idx="3043">
                  <c:v>-56.865988215819556</c:v>
                </c:pt>
                <c:pt idx="3044">
                  <c:v>-57.000278970767965</c:v>
                </c:pt>
                <c:pt idx="3045">
                  <c:v>-57.134514156187954</c:v>
                </c:pt>
                <c:pt idx="3046">
                  <c:v>-57.268693682203434</c:v>
                </c:pt>
                <c:pt idx="3047">
                  <c:v>-57.402817460438619</c:v>
                </c:pt>
                <c:pt idx="3048">
                  <c:v>-57.536885404017212</c:v>
                </c:pt>
                <c:pt idx="3049">
                  <c:v>-57.670897427557357</c:v>
                </c:pt>
                <c:pt idx="3050">
                  <c:v>-57.804853447169052</c:v>
                </c:pt>
                <c:pt idx="3051">
                  <c:v>-57.938753380451757</c:v>
                </c:pt>
                <c:pt idx="3052">
                  <c:v>-58.072597146492107</c:v>
                </c:pt>
                <c:pt idx="3053">
                  <c:v>-58.206384665858877</c:v>
                </c:pt>
                <c:pt idx="3054">
                  <c:v>-58.340115860601735</c:v>
                </c:pt>
                <c:pt idx="3055">
                  <c:v>-58.473790654246855</c:v>
                </c:pt>
                <c:pt idx="3056">
                  <c:v>-58.607408971794676</c:v>
                </c:pt>
                <c:pt idx="3057">
                  <c:v>-58.740970739716673</c:v>
                </c:pt>
                <c:pt idx="3058">
                  <c:v>-58.874475885950986</c:v>
                </c:pt>
                <c:pt idx="3059">
                  <c:v>-59.007924339900057</c:v>
                </c:pt>
                <c:pt idx="3060">
                  <c:v>-59.141316032428037</c:v>
                </c:pt>
                <c:pt idx="3061">
                  <c:v>-59.274650895855224</c:v>
                </c:pt>
                <c:pt idx="3062">
                  <c:v>-59.407928863956833</c:v>
                </c:pt>
                <c:pt idx="3063">
                  <c:v>-59.541149871957948</c:v>
                </c:pt>
                <c:pt idx="3064">
                  <c:v>-59.674313856532059</c:v>
                </c:pt>
                <c:pt idx="3065">
                  <c:v>-59.807420755794617</c:v>
                </c:pt>
                <c:pt idx="3066">
                  <c:v>-59.940470509302514</c:v>
                </c:pt>
                <c:pt idx="3067">
                  <c:v>-60.073463058048674</c:v>
                </c:pt>
                <c:pt idx="3068">
                  <c:v>-60.206398344457725</c:v>
                </c:pt>
                <c:pt idx="3069">
                  <c:v>-60.339276312385799</c:v>
                </c:pt>
                <c:pt idx="3070">
                  <c:v>-60.472096907112416</c:v>
                </c:pt>
                <c:pt idx="3071">
                  <c:v>-60.604860075339374</c:v>
                </c:pt>
                <c:pt idx="3072">
                  <c:v>-60.73756576518695</c:v>
                </c:pt>
                <c:pt idx="3073">
                  <c:v>-60.870213926189415</c:v>
                </c:pt>
                <c:pt idx="3074">
                  <c:v>-61.002804509290954</c:v>
                </c:pt>
                <c:pt idx="3075">
                  <c:v>-61.13533746684265</c:v>
                </c:pt>
                <c:pt idx="3076">
                  <c:v>-61.267812752598374</c:v>
                </c:pt>
                <c:pt idx="3077">
                  <c:v>-61.400230321708861</c:v>
                </c:pt>
                <c:pt idx="3078">
                  <c:v>-61.532590130723314</c:v>
                </c:pt>
                <c:pt idx="3079">
                  <c:v>-61.664892137577908</c:v>
                </c:pt>
                <c:pt idx="3080">
                  <c:v>-61.797136301596744</c:v>
                </c:pt>
                <c:pt idx="3081">
                  <c:v>-61.929322583486929</c:v>
                </c:pt>
                <c:pt idx="3082">
                  <c:v>-62.06145094533386</c:v>
                </c:pt>
                <c:pt idx="3083">
                  <c:v>-62.193521350597429</c:v>
                </c:pt>
                <c:pt idx="3084">
                  <c:v>-62.325533764107952</c:v>
                </c:pt>
                <c:pt idx="3085">
                  <c:v>-62.457488152060968</c:v>
                </c:pt>
                <c:pt idx="3086">
                  <c:v>-62.589384482015433</c:v>
                </c:pt>
                <c:pt idx="3087">
                  <c:v>-62.721222722886431</c:v>
                </c:pt>
                <c:pt idx="3088">
                  <c:v>-62.853002844943923</c:v>
                </c:pt>
                <c:pt idx="3089">
                  <c:v>-62.984724819805791</c:v>
                </c:pt>
                <c:pt idx="3090">
                  <c:v>-63.116388620436069</c:v>
                </c:pt>
                <c:pt idx="3091">
                  <c:v>-63.247994221138477</c:v>
                </c:pt>
                <c:pt idx="3092">
                  <c:v>-63.379541597552581</c:v>
                </c:pt>
                <c:pt idx="3093">
                  <c:v>-63.511030726650837</c:v>
                </c:pt>
                <c:pt idx="3094">
                  <c:v>-63.642461586732161</c:v>
                </c:pt>
                <c:pt idx="3095">
                  <c:v>-63.773834157419373</c:v>
                </c:pt>
                <c:pt idx="3096">
                  <c:v>-63.905148419652484</c:v>
                </c:pt>
                <c:pt idx="3097">
                  <c:v>-64.036404355687324</c:v>
                </c:pt>
                <c:pt idx="3098">
                  <c:v>-64.167601949087668</c:v>
                </c:pt>
                <c:pt idx="3099">
                  <c:v>-64.298741184723511</c:v>
                </c:pt>
                <c:pt idx="3100">
                  <c:v>-64.429822048764606</c:v>
                </c:pt>
                <c:pt idx="3101">
                  <c:v>-64.56084452867691</c:v>
                </c:pt>
                <c:pt idx="3102">
                  <c:v>-64.691808613217731</c:v>
                </c:pt>
                <c:pt idx="3103">
                  <c:v>-64.822714292431272</c:v>
                </c:pt>
                <c:pt idx="3104">
                  <c:v>-64.953561557643667</c:v>
                </c:pt>
                <c:pt idx="3105">
                  <c:v>-65.084350401458636</c:v>
                </c:pt>
                <c:pt idx="3106">
                  <c:v>-65.215080817752821</c:v>
                </c:pt>
                <c:pt idx="3107">
                  <c:v>-65.345752801671026</c:v>
                </c:pt>
                <c:pt idx="3108">
                  <c:v>-65.476366349621344</c:v>
                </c:pt>
                <c:pt idx="3109">
                  <c:v>-65.606921459270609</c:v>
                </c:pt>
                <c:pt idx="3110">
                  <c:v>-65.737418129539805</c:v>
                </c:pt>
                <c:pt idx="3111">
                  <c:v>-65.867856360598836</c:v>
                </c:pt>
                <c:pt idx="3112">
                  <c:v>-65.998236153862706</c:v>
                </c:pt>
                <c:pt idx="3113">
                  <c:v>-66.128557511985491</c:v>
                </c:pt>
                <c:pt idx="3114">
                  <c:v>-66.258820438856333</c:v>
                </c:pt>
                <c:pt idx="3115">
                  <c:v>-66.389024939594222</c:v>
                </c:pt>
                <c:pt idx="3116">
                  <c:v>-66.519171020544661</c:v>
                </c:pt>
                <c:pt idx="3117">
                  <c:v>-66.649258689271534</c:v>
                </c:pt>
                <c:pt idx="3118">
                  <c:v>-66.779287954555713</c:v>
                </c:pt>
                <c:pt idx="3119">
                  <c:v>-66.909258826388424</c:v>
                </c:pt>
                <c:pt idx="3120">
                  <c:v>-67.039171315965717</c:v>
                </c:pt>
                <c:pt idx="3121">
                  <c:v>-67.169025435686066</c:v>
                </c:pt>
                <c:pt idx="3122">
                  <c:v>-67.298821199142395</c:v>
                </c:pt>
                <c:pt idx="3123">
                  <c:v>-67.428558621119478</c:v>
                </c:pt>
                <c:pt idx="3124">
                  <c:v>-67.558237717587957</c:v>
                </c:pt>
                <c:pt idx="3125">
                  <c:v>-67.687858505699296</c:v>
                </c:pt>
                <c:pt idx="3126">
                  <c:v>-67.817421003781703</c:v>
                </c:pt>
                <c:pt idx="3127">
                  <c:v>-67.946925231333964</c:v>
                </c:pt>
                <c:pt idx="3128">
                  <c:v>-68.076371209021104</c:v>
                </c:pt>
                <c:pt idx="3129">
                  <c:v>-68.205758958669421</c:v>
                </c:pt>
                <c:pt idx="3130">
                  <c:v>-68.335088503261176</c:v>
                </c:pt>
                <c:pt idx="3131">
                  <c:v>-68.464359866930124</c:v>
                </c:pt>
                <c:pt idx="3132">
                  <c:v>-68.593573074955529</c:v>
                </c:pt>
                <c:pt idx="3133">
                  <c:v>-68.722728153758041</c:v>
                </c:pt>
                <c:pt idx="3134">
                  <c:v>-68.851825130894895</c:v>
                </c:pt>
                <c:pt idx="3135">
                  <c:v>-68.980864035052647</c:v>
                </c:pt>
                <c:pt idx="3136">
                  <c:v>-69.109844896045601</c:v>
                </c:pt>
                <c:pt idx="3137">
                  <c:v>-69.238767744807575</c:v>
                </c:pt>
                <c:pt idx="3138">
                  <c:v>-69.367632613388579</c:v>
                </c:pt>
                <c:pt idx="3139">
                  <c:v>-69.496439534949275</c:v>
                </c:pt>
                <c:pt idx="3140">
                  <c:v>-69.625188543755613</c:v>
                </c:pt>
                <c:pt idx="3141">
                  <c:v>-69.753879675174062</c:v>
                </c:pt>
                <c:pt idx="3142">
                  <c:v>-69.882512965666578</c:v>
                </c:pt>
                <c:pt idx="3143">
                  <c:v>-70.011088452784975</c:v>
                </c:pt>
                <c:pt idx="3144">
                  <c:v>-70.139606175166477</c:v>
                </c:pt>
                <c:pt idx="3145">
                  <c:v>-70.268066172527867</c:v>
                </c:pt>
                <c:pt idx="3146">
                  <c:v>-70.396468485661856</c:v>
                </c:pt>
                <c:pt idx="3147">
                  <c:v>-70.524813156428962</c:v>
                </c:pt>
                <c:pt idx="3148">
                  <c:v>-70.653100227755999</c:v>
                </c:pt>
                <c:pt idx="3149">
                  <c:v>-70.781329743628092</c:v>
                </c:pt>
                <c:pt idx="3150">
                  <c:v>-70.909501749084839</c:v>
                </c:pt>
                <c:pt idx="3151">
                  <c:v>-71.037616290215453</c:v>
                </c:pt>
                <c:pt idx="3152">
                  <c:v>-71.165673414152792</c:v>
                </c:pt>
                <c:pt idx="3153">
                  <c:v>-71.293673169067475</c:v>
                </c:pt>
                <c:pt idx="3154">
                  <c:v>-71.421615604165851</c:v>
                </c:pt>
                <c:pt idx="3155">
                  <c:v>-71.549500769680535</c:v>
                </c:pt>
                <c:pt idx="3156">
                  <c:v>-71.677328716869383</c:v>
                </c:pt>
                <c:pt idx="3157">
                  <c:v>-71.805099498006811</c:v>
                </c:pt>
                <c:pt idx="3158">
                  <c:v>-71.932813166380868</c:v>
                </c:pt>
                <c:pt idx="3159">
                  <c:v>-72.060469776287505</c:v>
                </c:pt>
                <c:pt idx="3160">
                  <c:v>-72.188069383025095</c:v>
                </c:pt>
                <c:pt idx="3161">
                  <c:v>-72.315612042889668</c:v>
                </c:pt>
                <c:pt idx="3162">
                  <c:v>-72.443097813168521</c:v>
                </c:pt>
                <c:pt idx="3163">
                  <c:v>-72.570526752137468</c:v>
                </c:pt>
                <c:pt idx="3164">
                  <c:v>-72.697898919053529</c:v>
                </c:pt>
                <c:pt idx="3165">
                  <c:v>-72.825214374150775</c:v>
                </c:pt>
                <c:pt idx="3166">
                  <c:v>-72.952473178634364</c:v>
                </c:pt>
                <c:pt idx="3167">
                  <c:v>-73.079675394676329</c:v>
                </c:pt>
                <c:pt idx="3168">
                  <c:v>-73.2068210854097</c:v>
                </c:pt>
                <c:pt idx="3169">
                  <c:v>-73.333910314923088</c:v>
                </c:pt>
                <c:pt idx="3170">
                  <c:v>-73.460943148257599</c:v>
                </c:pt>
                <c:pt idx="3171">
                  <c:v>-73.58791965139838</c:v>
                </c:pt>
                <c:pt idx="3172">
                  <c:v>-73.714839891271993</c:v>
                </c:pt>
                <c:pt idx="3173">
                  <c:v>-73.841703935739901</c:v>
                </c:pt>
                <c:pt idx="3174">
                  <c:v>-73.968511853594563</c:v>
                </c:pt>
                <c:pt idx="3175">
                  <c:v>-74.095263714553056</c:v>
                </c:pt>
                <c:pt idx="3176">
                  <c:v>-74.221959589252577</c:v>
                </c:pt>
                <c:pt idx="3177">
                  <c:v>-74.348599549244838</c:v>
                </c:pt>
                <c:pt idx="3178">
                  <c:v>-74.475183666991214</c:v>
                </c:pt>
                <c:pt idx="3179">
                  <c:v>-74.601712015858595</c:v>
                </c:pt>
                <c:pt idx="3180">
                  <c:v>-74.728184670111233</c:v>
                </c:pt>
                <c:pt idx="3181">
                  <c:v>-74.854601704910053</c:v>
                </c:pt>
                <c:pt idx="3182">
                  <c:v>-74.980963196302881</c:v>
                </c:pt>
                <c:pt idx="3183">
                  <c:v>-75.107269221223063</c:v>
                </c:pt>
                <c:pt idx="3184">
                  <c:v>-75.233519857482548</c:v>
                </c:pt>
                <c:pt idx="3185">
                  <c:v>-75.359715183766511</c:v>
                </c:pt>
                <c:pt idx="3186">
                  <c:v>-75.485855279628581</c:v>
                </c:pt>
                <c:pt idx="3187">
                  <c:v>-75.611940225487501</c:v>
                </c:pt>
                <c:pt idx="3188">
                  <c:v>-75.737970102618149</c:v>
                </c:pt>
                <c:pt idx="3189">
                  <c:v>-75.863944993150568</c:v>
                </c:pt>
                <c:pt idx="3190">
                  <c:v>-75.989864980063047</c:v>
                </c:pt>
                <c:pt idx="3191">
                  <c:v>-76.115730147175526</c:v>
                </c:pt>
                <c:pt idx="3192">
                  <c:v>-76.241540579147639</c:v>
                </c:pt>
                <c:pt idx="3193">
                  <c:v>-76.367296361471006</c:v>
                </c:pt>
                <c:pt idx="3194">
                  <c:v>-76.492997580466053</c:v>
                </c:pt>
                <c:pt idx="3195">
                  <c:v>-76.618644323276101</c:v>
                </c:pt>
                <c:pt idx="3196">
                  <c:v>-76.744236677861892</c:v>
                </c:pt>
                <c:pt idx="3197">
                  <c:v>-76.86977473299666</c:v>
                </c:pt>
                <c:pt idx="3198">
                  <c:v>-76.995258578262835</c:v>
                </c:pt>
                <c:pt idx="3199">
                  <c:v>-77.12068830404381</c:v>
                </c:pt>
                <c:pt idx="3200">
                  <c:v>-77.246064001522754</c:v>
                </c:pt>
                <c:pt idx="3201">
                  <c:v>-77.371385762673725</c:v>
                </c:pt>
                <c:pt idx="3202">
                  <c:v>-77.496653680260366</c:v>
                </c:pt>
                <c:pt idx="3203">
                  <c:v>-77.621867847827261</c:v>
                </c:pt>
                <c:pt idx="3204">
                  <c:v>-77.747028359699343</c:v>
                </c:pt>
                <c:pt idx="3205">
                  <c:v>-77.872135310970975</c:v>
                </c:pt>
                <c:pt idx="3206">
                  <c:v>-77.997188797507121</c:v>
                </c:pt>
                <c:pt idx="3207">
                  <c:v>-78.122188915933975</c:v>
                </c:pt>
                <c:pt idx="3208">
                  <c:v>-78.247135763637246</c:v>
                </c:pt>
                <c:pt idx="3209">
                  <c:v>-78.372029438755234</c:v>
                </c:pt>
                <c:pt idx="3210">
                  <c:v>-78.496870040173164</c:v>
                </c:pt>
                <c:pt idx="3211">
                  <c:v>-78.621657667519145</c:v>
                </c:pt>
                <c:pt idx="3212">
                  <c:v>-78.746392421163463</c:v>
                </c:pt>
                <c:pt idx="3213">
                  <c:v>-78.871074402204741</c:v>
                </c:pt>
                <c:pt idx="3214">
                  <c:v>-78.995703712474125</c:v>
                </c:pt>
                <c:pt idx="3215">
                  <c:v>-79.120280454523211</c:v>
                </c:pt>
                <c:pt idx="3216">
                  <c:v>-79.244804731627838</c:v>
                </c:pt>
                <c:pt idx="3217">
                  <c:v>-79.369276647763087</c:v>
                </c:pt>
                <c:pt idx="3218">
                  <c:v>100.50630369238711</c:v>
                </c:pt>
                <c:pt idx="3219">
                  <c:v>100.38193618336273</c:v>
                </c:pt>
                <c:pt idx="3220">
                  <c:v>100.25762071912925</c:v>
                </c:pt>
                <c:pt idx="3221">
                  <c:v>100.13335719287139</c:v>
                </c:pt>
                <c:pt idx="3222">
                  <c:v>100.00914549711274</c:v>
                </c:pt>
                <c:pt idx="3223">
                  <c:v>99.884985523678822</c:v>
                </c:pt>
                <c:pt idx="3224">
                  <c:v>99.760877163726903</c:v>
                </c:pt>
                <c:pt idx="3225">
                  <c:v>99.636820307729181</c:v>
                </c:pt>
                <c:pt idx="3226">
                  <c:v>99.512814845494702</c:v>
                </c:pt>
                <c:pt idx="3227">
                  <c:v>99.388860666162941</c:v>
                </c:pt>
                <c:pt idx="3228">
                  <c:v>99.264957658211813</c:v>
                </c:pt>
                <c:pt idx="3229">
                  <c:v>99.141105709465037</c:v>
                </c:pt>
                <c:pt idx="3230">
                  <c:v>99.017304707093714</c:v>
                </c:pt>
                <c:pt idx="3231">
                  <c:v>98.893554537619877</c:v>
                </c:pt>
                <c:pt idx="3232">
                  <c:v>98.769855086926455</c:v>
                </c:pt>
                <c:pt idx="3233">
                  <c:v>98.646206240255438</c:v>
                </c:pt>
                <c:pt idx="3234">
                  <c:v>98.52260788221831</c:v>
                </c:pt>
                <c:pt idx="3235">
                  <c:v>98.399059896797667</c:v>
                </c:pt>
                <c:pt idx="3236">
                  <c:v>98.275562167350671</c:v>
                </c:pt>
                <c:pt idx="3237">
                  <c:v>98.152114576617151</c:v>
                </c:pt>
                <c:pt idx="3238">
                  <c:v>98.02871700672226</c:v>
                </c:pt>
                <c:pt idx="3239">
                  <c:v>97.905369339179543</c:v>
                </c:pt>
                <c:pt idx="3240">
                  <c:v>97.782071454899921</c:v>
                </c:pt>
                <c:pt idx="3241">
                  <c:v>97.658823234190592</c:v>
                </c:pt>
                <c:pt idx="3242">
                  <c:v>97.535624556764716</c:v>
                </c:pt>
                <c:pt idx="3243">
                  <c:v>97.412475301742845</c:v>
                </c:pt>
                <c:pt idx="3244">
                  <c:v>97.289375347657995</c:v>
                </c:pt>
                <c:pt idx="3245">
                  <c:v>97.166324572462216</c:v>
                </c:pt>
                <c:pt idx="3246">
                  <c:v>97.043322853527073</c:v>
                </c:pt>
                <c:pt idx="3247">
                  <c:v>96.920370067652726</c:v>
                </c:pt>
                <c:pt idx="3248">
                  <c:v>96.797466091068401</c:v>
                </c:pt>
                <c:pt idx="3249">
                  <c:v>96.674610799439819</c:v>
                </c:pt>
                <c:pt idx="3250">
                  <c:v>96.551804067871672</c:v>
                </c:pt>
                <c:pt idx="3251">
                  <c:v>96.429045770914186</c:v>
                </c:pt>
                <c:pt idx="3252">
                  <c:v>96.30633578256419</c:v>
                </c:pt>
                <c:pt idx="3253">
                  <c:v>96.183673976272559</c:v>
                </c:pt>
                <c:pt idx="3254">
                  <c:v>96.061060224948022</c:v>
                </c:pt>
                <c:pt idx="3255">
                  <c:v>95.938494400960309</c:v>
                </c:pt>
                <c:pt idx="3256">
                  <c:v>95.815976376145926</c:v>
                </c:pt>
                <c:pt idx="3257">
                  <c:v>95.693506021811146</c:v>
                </c:pt>
                <c:pt idx="3258">
                  <c:v>95.571083208738045</c:v>
                </c:pt>
                <c:pt idx="3259">
                  <c:v>95.448707807187262</c:v>
                </c:pt>
                <c:pt idx="3260">
                  <c:v>95.326379686903309</c:v>
                </c:pt>
                <c:pt idx="3261">
                  <c:v>95.204098717117191</c:v>
                </c:pt>
                <c:pt idx="3262">
                  <c:v>95.08186476655392</c:v>
                </c:pt>
                <c:pt idx="3263">
                  <c:v>94.959677703433655</c:v>
                </c:pt>
                <c:pt idx="3264">
                  <c:v>94.837537395477099</c:v>
                </c:pt>
                <c:pt idx="3265">
                  <c:v>94.715443709910133</c:v>
                </c:pt>
                <c:pt idx="3266">
                  <c:v>94.593396513467653</c:v>
                </c:pt>
                <c:pt idx="3267">
                  <c:v>94.471395672397392</c:v>
                </c:pt>
                <c:pt idx="3268">
                  <c:v>94.349441052465181</c:v>
                </c:pt>
                <c:pt idx="3269">
                  <c:v>94.227532518957688</c:v>
                </c:pt>
                <c:pt idx="3270">
                  <c:v>94.105669936688116</c:v>
                </c:pt>
                <c:pt idx="3271">
                  <c:v>93.983853169999051</c:v>
                </c:pt>
                <c:pt idx="3272">
                  <c:v>93.86208208276706</c:v>
                </c:pt>
                <c:pt idx="3273">
                  <c:v>93.740356538407326</c:v>
                </c:pt>
                <c:pt idx="3274">
                  <c:v>93.618676399876776</c:v>
                </c:pt>
                <c:pt idx="3275">
                  <c:v>93.497041529679606</c:v>
                </c:pt>
                <c:pt idx="3276">
                  <c:v>93.375451789869203</c:v>
                </c:pt>
                <c:pt idx="3277">
                  <c:v>93.253907042054493</c:v>
                </c:pt>
                <c:pt idx="3278">
                  <c:v>93.13240714740239</c:v>
                </c:pt>
                <c:pt idx="3279">
                  <c:v>93.010951966642608</c:v>
                </c:pt>
                <c:pt idx="3280">
                  <c:v>92.889541360071789</c:v>
                </c:pt>
                <c:pt idx="3281">
                  <c:v>92.768175187555826</c:v>
                </c:pt>
                <c:pt idx="3282">
                  <c:v>92.646853308536635</c:v>
                </c:pt>
                <c:pt idx="3283">
                  <c:v>92.525575582034122</c:v>
                </c:pt>
                <c:pt idx="3284">
                  <c:v>92.404341866650469</c:v>
                </c:pt>
                <c:pt idx="3285">
                  <c:v>92.283152020574633</c:v>
                </c:pt>
                <c:pt idx="3286">
                  <c:v>92.162005901585928</c:v>
                </c:pt>
                <c:pt idx="3287">
                  <c:v>92.040903367057723</c:v>
                </c:pt>
                <c:pt idx="3288">
                  <c:v>91.919844273961417</c:v>
                </c:pt>
                <c:pt idx="3289">
                  <c:v>91.798828478870902</c:v>
                </c:pt>
                <c:pt idx="3290">
                  <c:v>91.677855837965652</c:v>
                </c:pt>
                <c:pt idx="3291">
                  <c:v>91.556926207034692</c:v>
                </c:pt>
                <c:pt idx="3292">
                  <c:v>91.43603944148083</c:v>
                </c:pt>
                <c:pt idx="3293">
                  <c:v>91.315195396324555</c:v>
                </c:pt>
                <c:pt idx="3294">
                  <c:v>91.194393926207368</c:v>
                </c:pt>
                <c:pt idx="3295">
                  <c:v>91.073634885395293</c:v>
                </c:pt>
                <c:pt idx="3296">
                  <c:v>90.952918127783704</c:v>
                </c:pt>
                <c:pt idx="3297">
                  <c:v>90.832243506900241</c:v>
                </c:pt>
                <c:pt idx="3298">
                  <c:v>90.711610875908903</c:v>
                </c:pt>
                <c:pt idx="3299">
                  <c:v>90.591020087613614</c:v>
                </c:pt>
                <c:pt idx="3300">
                  <c:v>90.470470994462019</c:v>
                </c:pt>
                <c:pt idx="3301">
                  <c:v>90.349963448548806</c:v>
                </c:pt>
                <c:pt idx="3302">
                  <c:v>90.229497301620114</c:v>
                </c:pt>
                <c:pt idx="3303">
                  <c:v>90.109072405076731</c:v>
                </c:pt>
                <c:pt idx="3304">
                  <c:v>89.988688609978155</c:v>
                </c:pt>
                <c:pt idx="3305">
                  <c:v>89.868345767045042</c:v>
                </c:pt>
                <c:pt idx="3306">
                  <c:v>89.748043726664605</c:v>
                </c:pt>
                <c:pt idx="3307">
                  <c:v>89.627782338892899</c:v>
                </c:pt>
                <c:pt idx="3308">
                  <c:v>89.507561453458521</c:v>
                </c:pt>
                <c:pt idx="3309">
                  <c:v>89.387380919767295</c:v>
                </c:pt>
                <c:pt idx="3310">
                  <c:v>89.267240586904052</c:v>
                </c:pt>
                <c:pt idx="3311">
                  <c:v>89.14714030363767</c:v>
                </c:pt>
                <c:pt idx="3312">
                  <c:v>89.027079918424164</c:v>
                </c:pt>
                <c:pt idx="3313">
                  <c:v>88.907059279409552</c:v>
                </c:pt>
                <c:pt idx="3314">
                  <c:v>88.787078234434944</c:v>
                </c:pt>
                <c:pt idx="3315">
                  <c:v>88.667136631037863</c:v>
                </c:pt>
                <c:pt idx="3316">
                  <c:v>88.54723431645742</c:v>
                </c:pt>
                <c:pt idx="3317">
                  <c:v>88.427371137637365</c:v>
                </c:pt>
                <c:pt idx="3318">
                  <c:v>88.307546941228651</c:v>
                </c:pt>
                <c:pt idx="3319">
                  <c:v>88.187761573594685</c:v>
                </c:pt>
                <c:pt idx="3320">
                  <c:v>88.068014880812299</c:v>
                </c:pt>
                <c:pt idx="3321">
                  <c:v>87.948306708677265</c:v>
                </c:pt>
                <c:pt idx="3322">
                  <c:v>87.828636902707004</c:v>
                </c:pt>
                <c:pt idx="3323">
                  <c:v>87.709005308143304</c:v>
                </c:pt>
                <c:pt idx="3324">
                  <c:v>87.589411769956371</c:v>
                </c:pt>
                <c:pt idx="3325">
                  <c:v>87.469856132848236</c:v>
                </c:pt>
                <c:pt idx="3326">
                  <c:v>87.350338241255727</c:v>
                </c:pt>
                <c:pt idx="3327">
                  <c:v>87.230857939353541</c:v>
                </c:pt>
                <c:pt idx="3328">
                  <c:v>87.111415071058019</c:v>
                </c:pt>
                <c:pt idx="3329">
                  <c:v>86.992009480030745</c:v>
                </c:pt>
                <c:pt idx="3330">
                  <c:v>86.872641009680734</c:v>
                </c:pt>
                <c:pt idx="3331">
                  <c:v>86.753309503168296</c:v>
                </c:pt>
                <c:pt idx="3332">
                  <c:v>86.634014803408874</c:v>
                </c:pt>
                <c:pt idx="3333">
                  <c:v>86.514756753074735</c:v>
                </c:pt>
                <c:pt idx="3334">
                  <c:v>86.395535194600001</c:v>
                </c:pt>
                <c:pt idx="3335">
                  <c:v>86.276349970182153</c:v>
                </c:pt>
                <c:pt idx="3336">
                  <c:v>86.157200921786725</c:v>
                </c:pt>
                <c:pt idx="3337">
                  <c:v>86.038087891149118</c:v>
                </c:pt>
                <c:pt idx="3338">
                  <c:v>85.919010719778242</c:v>
                </c:pt>
                <c:pt idx="3339">
                  <c:v>85.799969248960736</c:v>
                </c:pt>
                <c:pt idx="3340">
                  <c:v>85.680963319761545</c:v>
                </c:pt>
                <c:pt idx="3341">
                  <c:v>85.561992773030028</c:v>
                </c:pt>
                <c:pt idx="3342">
                  <c:v>85.443057449400712</c:v>
                </c:pt>
                <c:pt idx="3343">
                  <c:v>85.324157189297793</c:v>
                </c:pt>
                <c:pt idx="3344">
                  <c:v>85.20529183293732</c:v>
                </c:pt>
                <c:pt idx="3345">
                  <c:v>85.086461220330705</c:v>
                </c:pt>
                <c:pt idx="3346">
                  <c:v>84.967665191287509</c:v>
                </c:pt>
                <c:pt idx="3347">
                  <c:v>84.848903585419023</c:v>
                </c:pt>
                <c:pt idx="3348">
                  <c:v>84.73017624213999</c:v>
                </c:pt>
                <c:pt idx="3349">
                  <c:v>84.611483000673687</c:v>
                </c:pt>
                <c:pt idx="3350">
                  <c:v>84.492823700052242</c:v>
                </c:pt>
                <c:pt idx="3351">
                  <c:v>84.374198179121976</c:v>
                </c:pt>
                <c:pt idx="3352">
                  <c:v>84.255606276545265</c:v>
                </c:pt>
                <c:pt idx="3353">
                  <c:v>84.137047830803311</c:v>
                </c:pt>
                <c:pt idx="3354">
                  <c:v>84.018522680199368</c:v>
                </c:pt>
                <c:pt idx="3355">
                  <c:v>83.900030662862079</c:v>
                </c:pt>
                <c:pt idx="3356">
                  <c:v>83.78157161674757</c:v>
                </c:pt>
                <c:pt idx="3357">
                  <c:v>83.663145379642856</c:v>
                </c:pt>
                <c:pt idx="3358">
                  <c:v>83.544751789168274</c:v>
                </c:pt>
                <c:pt idx="3359">
                  <c:v>83.42639068278099</c:v>
                </c:pt>
                <c:pt idx="3360">
                  <c:v>83.308061897777151</c:v>
                </c:pt>
                <c:pt idx="3361">
                  <c:v>83.189765271294931</c:v>
                </c:pt>
                <c:pt idx="3362">
                  <c:v>83.071500640318021</c:v>
                </c:pt>
                <c:pt idx="3363">
                  <c:v>82.953267841677444</c:v>
                </c:pt>
                <c:pt idx="3364">
                  <c:v>82.835066712054825</c:v>
                </c:pt>
                <c:pt idx="3365">
                  <c:v>82.716897087984734</c:v>
                </c:pt>
                <c:pt idx="3366">
                  <c:v>82.598758805858466</c:v>
                </c:pt>
                <c:pt idx="3367">
                  <c:v>82.480651701926163</c:v>
                </c:pt>
                <c:pt idx="3368">
                  <c:v>82.362575612298457</c:v>
                </c:pt>
                <c:pt idx="3369">
                  <c:v>82.244530372951132</c:v>
                </c:pt>
                <c:pt idx="3370">
                  <c:v>82.126515819727189</c:v>
                </c:pt>
                <c:pt idx="3371">
                  <c:v>82.008531788338431</c:v>
                </c:pt>
                <c:pt idx="3372">
                  <c:v>81.890578114369731</c:v>
                </c:pt>
                <c:pt idx="3373">
                  <c:v>81.772654633280894</c:v>
                </c:pt>
                <c:pt idx="3374">
                  <c:v>81.65476118040911</c:v>
                </c:pt>
                <c:pt idx="3375">
                  <c:v>81.536897590972202</c:v>
                </c:pt>
                <c:pt idx="3376">
                  <c:v>81.419063700070723</c:v>
                </c:pt>
                <c:pt idx="3377">
                  <c:v>81.301259342691424</c:v>
                </c:pt>
                <c:pt idx="3378">
                  <c:v>81.183484353708366</c:v>
                </c:pt>
                <c:pt idx="3379">
                  <c:v>81.065738567886854</c:v>
                </c:pt>
                <c:pt idx="3380">
                  <c:v>80.948021819885867</c:v>
                </c:pt>
                <c:pt idx="3381">
                  <c:v>80.830333944260346</c:v>
                </c:pt>
                <c:pt idx="3382">
                  <c:v>80.712674775462844</c:v>
                </c:pt>
                <c:pt idx="3383">
                  <c:v>80.5950441478481</c:v>
                </c:pt>
                <c:pt idx="3384">
                  <c:v>80.477441895673664</c:v>
                </c:pt>
                <c:pt idx="3385">
                  <c:v>80.359867853104092</c:v>
                </c:pt>
                <c:pt idx="3386">
                  <c:v>80.242321854211781</c:v>
                </c:pt>
                <c:pt idx="3387">
                  <c:v>80.124803732980638</c:v>
                </c:pt>
                <c:pt idx="3388">
                  <c:v>80.00731332330777</c:v>
                </c:pt>
                <c:pt idx="3389">
                  <c:v>79.889850459006666</c:v>
                </c:pt>
                <c:pt idx="3390">
                  <c:v>79.772414973810001</c:v>
                </c:pt>
                <c:pt idx="3391">
                  <c:v>79.655006701370667</c:v>
                </c:pt>
                <c:pt idx="3392">
                  <c:v>79.537625475264917</c:v>
                </c:pt>
                <c:pt idx="3393">
                  <c:v>79.420271128995736</c:v>
                </c:pt>
                <c:pt idx="3394">
                  <c:v>79.302943495993546</c:v>
                </c:pt>
                <c:pt idx="3395">
                  <c:v>79.185642409620115</c:v>
                </c:pt>
                <c:pt idx="3396">
                  <c:v>79.068367703170011</c:v>
                </c:pt>
                <c:pt idx="3397">
                  <c:v>78.951119209873482</c:v>
                </c:pt>
                <c:pt idx="3398">
                  <c:v>78.833896762898078</c:v>
                </c:pt>
                <c:pt idx="3399">
                  <c:v>78.716700195352246</c:v>
                </c:pt>
                <c:pt idx="3400">
                  <c:v>78.599529340286978</c:v>
                </c:pt>
                <c:pt idx="3401">
                  <c:v>78.482384030697816</c:v>
                </c:pt>
                <c:pt idx="3402">
                  <c:v>78.365264099527664</c:v>
                </c:pt>
                <c:pt idx="3403">
                  <c:v>78.248169379668951</c:v>
                </c:pt>
                <c:pt idx="3404">
                  <c:v>78.131099703966001</c:v>
                </c:pt>
                <c:pt idx="3405">
                  <c:v>78.014054905217563</c:v>
                </c:pt>
                <c:pt idx="3406">
                  <c:v>77.89703481617893</c:v>
                </c:pt>
                <c:pt idx="3407">
                  <c:v>77.780039269562863</c:v>
                </c:pt>
                <c:pt idx="3408">
                  <c:v>77.663068098044391</c:v>
                </c:pt>
                <c:pt idx="3409">
                  <c:v>77.546121134261668</c:v>
                </c:pt>
                <c:pt idx="3410">
                  <c:v>77.429198210818058</c:v>
                </c:pt>
                <c:pt idx="3411">
                  <c:v>77.312299160284169</c:v>
                </c:pt>
                <c:pt idx="3412">
                  <c:v>77.195423815201167</c:v>
                </c:pt>
                <c:pt idx="3413">
                  <c:v>77.078572008082475</c:v>
                </c:pt>
                <c:pt idx="3414">
                  <c:v>76.961743571414999</c:v>
                </c:pt>
                <c:pt idx="3415">
                  <c:v>76.844938337663407</c:v>
                </c:pt>
                <c:pt idx="3416">
                  <c:v>76.728156139269544</c:v>
                </c:pt>
                <c:pt idx="3417">
                  <c:v>76.611396808657304</c:v>
                </c:pt>
                <c:pt idx="3418">
                  <c:v>76.494660178233161</c:v>
                </c:pt>
                <c:pt idx="3419">
                  <c:v>76.377946080388639</c:v>
                </c:pt>
                <c:pt idx="3420">
                  <c:v>76.261254347503325</c:v>
                </c:pt>
                <c:pt idx="3421">
                  <c:v>76.144584811944966</c:v>
                </c:pt>
                <c:pt idx="3422">
                  <c:v>76.02793730607408</c:v>
                </c:pt>
                <c:pt idx="3423">
                  <c:v>75.911311662244259</c:v>
                </c:pt>
                <c:pt idx="3424">
                  <c:v>75.794707712804509</c:v>
                </c:pt>
                <c:pt idx="3425">
                  <c:v>75.678125290103324</c:v>
                </c:pt>
                <c:pt idx="3426">
                  <c:v>75.561564226486524</c:v>
                </c:pt>
                <c:pt idx="3427">
                  <c:v>75.445024354303897</c:v>
                </c:pt>
                <c:pt idx="3428">
                  <c:v>75.328505505909035</c:v>
                </c:pt>
                <c:pt idx="3429">
                  <c:v>75.212007513661362</c:v>
                </c:pt>
                <c:pt idx="3430">
                  <c:v>75.0955302099281</c:v>
                </c:pt>
                <c:pt idx="3431">
                  <c:v>74.9790734270874</c:v>
                </c:pt>
                <c:pt idx="3432">
                  <c:v>74.862636997529449</c:v>
                </c:pt>
                <c:pt idx="3433">
                  <c:v>74.746220753657795</c:v>
                </c:pt>
                <c:pt idx="3434">
                  <c:v>74.629824527893845</c:v>
                </c:pt>
                <c:pt idx="3435">
                  <c:v>74.513448152675238</c:v>
                </c:pt>
                <c:pt idx="3436">
                  <c:v>74.397091460462704</c:v>
                </c:pt>
                <c:pt idx="3437">
                  <c:v>74.280754283735931</c:v>
                </c:pt>
                <c:pt idx="3438">
                  <c:v>74.164436455000526</c:v>
                </c:pt>
                <c:pt idx="3439">
                  <c:v>74.048137806788034</c:v>
                </c:pt>
                <c:pt idx="3440">
                  <c:v>73.931858171658646</c:v>
                </c:pt>
                <c:pt idx="3441">
                  <c:v>73.815597382201176</c:v>
                </c:pt>
                <c:pt idx="3442">
                  <c:v>73.699355271037518</c:v>
                </c:pt>
                <c:pt idx="3443">
                  <c:v>73.583131670823349</c:v>
                </c:pt>
                <c:pt idx="3444">
                  <c:v>73.466926414249926</c:v>
                </c:pt>
                <c:pt idx="3445">
                  <c:v>73.350739334045727</c:v>
                </c:pt>
                <c:pt idx="3446">
                  <c:v>73.234570262980341</c:v>
                </c:pt>
                <c:pt idx="3447">
                  <c:v>73.118419033862992</c:v>
                </c:pt>
                <c:pt idx="3448">
                  <c:v>73.002285479547737</c:v>
                </c:pt>
                <c:pt idx="3449">
                  <c:v>72.886169432933386</c:v>
                </c:pt>
                <c:pt idx="3450">
                  <c:v>72.770070726966011</c:v>
                </c:pt>
                <c:pt idx="3451">
                  <c:v>72.653989194640346</c:v>
                </c:pt>
                <c:pt idx="3452">
                  <c:v>72.537924669002535</c:v>
                </c:pt>
                <c:pt idx="3453">
                  <c:v>72.421876983151208</c:v>
                </c:pt>
                <c:pt idx="3454">
                  <c:v>72.305845970239062</c:v>
                </c:pt>
                <c:pt idx="3455">
                  <c:v>72.189831463476168</c:v>
                </c:pt>
                <c:pt idx="3456">
                  <c:v>72.07383329613009</c:v>
                </c:pt>
                <c:pt idx="3457">
                  <c:v>71.957851301528024</c:v>
                </c:pt>
                <c:pt idx="3458">
                  <c:v>71.841885313059947</c:v>
                </c:pt>
                <c:pt idx="3459">
                  <c:v>71.725935164179063</c:v>
                </c:pt>
                <c:pt idx="3460">
                  <c:v>71.610000688403503</c:v>
                </c:pt>
                <c:pt idx="3461">
                  <c:v>71.494081719319723</c:v>
                </c:pt>
                <c:pt idx="3462">
                  <c:v>71.378178090581784</c:v>
                </c:pt>
                <c:pt idx="3463">
                  <c:v>71.262289635915081</c:v>
                </c:pt>
                <c:pt idx="3464">
                  <c:v>71.146416189118327</c:v>
                </c:pt>
                <c:pt idx="3465">
                  <c:v>71.030557584063061</c:v>
                </c:pt>
                <c:pt idx="3466">
                  <c:v>70.914713654697508</c:v>
                </c:pt>
                <c:pt idx="3467">
                  <c:v>70.798884235047424</c:v>
                </c:pt>
                <c:pt idx="3468">
                  <c:v>70.683069159218817</c:v>
                </c:pt>
                <c:pt idx="3469">
                  <c:v>70.567268261397658</c:v>
                </c:pt>
                <c:pt idx="3470">
                  <c:v>70.451481375854001</c:v>
                </c:pt>
                <c:pt idx="3471">
                  <c:v>70.335708336942119</c:v>
                </c:pt>
                <c:pt idx="3472">
                  <c:v>70.219948979101886</c:v>
                </c:pt>
                <c:pt idx="3473">
                  <c:v>70.104203136862395</c:v>
                </c:pt>
                <c:pt idx="3474">
                  <c:v>69.988470644841769</c:v>
                </c:pt>
                <c:pt idx="3475">
                  <c:v>69.872751337749307</c:v>
                </c:pt>
                <c:pt idx="3476">
                  <c:v>69.757045050388029</c:v>
                </c:pt>
                <c:pt idx="3477">
                  <c:v>69.641351617655602</c:v>
                </c:pt>
                <c:pt idx="3478">
                  <c:v>69.525670874546449</c:v>
                </c:pt>
                <c:pt idx="3479">
                  <c:v>69.410002656151633</c:v>
                </c:pt>
                <c:pt idx="3480">
                  <c:v>69.29434679766409</c:v>
                </c:pt>
                <c:pt idx="3481">
                  <c:v>69.178703134376377</c:v>
                </c:pt>
                <c:pt idx="3482">
                  <c:v>69.063071501684774</c:v>
                </c:pt>
                <c:pt idx="3483">
                  <c:v>68.947451735091065</c:v>
                </c:pt>
                <c:pt idx="3484">
                  <c:v>68.831843670201792</c:v>
                </c:pt>
                <c:pt idx="3485">
                  <c:v>68.716247142731874</c:v>
                </c:pt>
                <c:pt idx="3486">
                  <c:v>68.600661988507099</c:v>
                </c:pt>
                <c:pt idx="3487">
                  <c:v>68.48508804346227</c:v>
                </c:pt>
                <c:pt idx="3488">
                  <c:v>68.369525143646669</c:v>
                </c:pt>
                <c:pt idx="3489">
                  <c:v>68.253973125223524</c:v>
                </c:pt>
                <c:pt idx="3490">
                  <c:v>68.138431824471084</c:v>
                </c:pt>
                <c:pt idx="3491">
                  <c:v>68.02290107778667</c:v>
                </c:pt>
                <c:pt idx="3492">
                  <c:v>67.907380721685584</c:v>
                </c:pt>
                <c:pt idx="3493">
                  <c:v>67.791870592804486</c:v>
                </c:pt>
                <c:pt idx="3494">
                  <c:v>67.676370527902137</c:v>
                </c:pt>
                <c:pt idx="3495">
                  <c:v>67.560880363860278</c:v>
                </c:pt>
                <c:pt idx="3496">
                  <c:v>67.445399937687796</c:v>
                </c:pt>
                <c:pt idx="3497">
                  <c:v>67.329929086518931</c:v>
                </c:pt>
                <c:pt idx="3498">
                  <c:v>67.214467647617482</c:v>
                </c:pt>
                <c:pt idx="3499">
                  <c:v>67.099015458376101</c:v>
                </c:pt>
                <c:pt idx="3500">
                  <c:v>66.983572356321062</c:v>
                </c:pt>
                <c:pt idx="3501">
                  <c:v>66.868138179109721</c:v>
                </c:pt>
                <c:pt idx="3502">
                  <c:v>66.752712764535204</c:v>
                </c:pt>
                <c:pt idx="3503">
                  <c:v>66.637295950527147</c:v>
                </c:pt>
                <c:pt idx="3504">
                  <c:v>66.521887575150956</c:v>
                </c:pt>
                <c:pt idx="3505">
                  <c:v>66.406487476613435</c:v>
                </c:pt>
                <c:pt idx="3506">
                  <c:v>66.291095493261253</c:v>
                </c:pt>
                <c:pt idx="3507">
                  <c:v>66.175711463583369</c:v>
                </c:pt>
                <c:pt idx="3508">
                  <c:v>66.060335226212175</c:v>
                </c:pt>
                <c:pt idx="3509">
                  <c:v>65.944966619926149</c:v>
                </c:pt>
                <c:pt idx="3510">
                  <c:v>65.829605483649246</c:v>
                </c:pt>
                <c:pt idx="3511">
                  <c:v>65.714251656454948</c:v>
                </c:pt>
                <c:pt idx="3512">
                  <c:v>65.598904977565567</c:v>
                </c:pt>
                <c:pt idx="3513">
                  <c:v>65.483565286354917</c:v>
                </c:pt>
                <c:pt idx="3514">
                  <c:v>65.368232422349095</c:v>
                </c:pt>
                <c:pt idx="3515">
                  <c:v>65.252906225228472</c:v>
                </c:pt>
                <c:pt idx="3516">
                  <c:v>65.137586534829225</c:v>
                </c:pt>
                <c:pt idx="3517">
                  <c:v>65.022273191144521</c:v>
                </c:pt>
                <c:pt idx="3518">
                  <c:v>64.906966034326445</c:v>
                </c:pt>
                <c:pt idx="3519">
                  <c:v>64.791664904686129</c:v>
                </c:pt>
                <c:pt idx="3520">
                  <c:v>64.676369642695875</c:v>
                </c:pt>
                <c:pt idx="3521">
                  <c:v>64.561080088991829</c:v>
                </c:pt>
                <c:pt idx="3522">
                  <c:v>64.445796084374621</c:v>
                </c:pt>
                <c:pt idx="3523">
                  <c:v>64.330517469809394</c:v>
                </c:pt>
                <c:pt idx="3524">
                  <c:v>64.215244086428939</c:v>
                </c:pt>
                <c:pt idx="3525">
                  <c:v>64.099975775534475</c:v>
                </c:pt>
                <c:pt idx="3526">
                  <c:v>63.984712378598161</c:v>
                </c:pt>
                <c:pt idx="3527">
                  <c:v>63.869453737262681</c:v>
                </c:pt>
                <c:pt idx="3528">
                  <c:v>63.754199693343125</c:v>
                </c:pt>
                <c:pt idx="3529">
                  <c:v>63.638950088829667</c:v>
                </c:pt>
                <c:pt idx="3530">
                  <c:v>63.523704765887842</c:v>
                </c:pt>
                <c:pt idx="3531">
                  <c:v>63.408463566861187</c:v>
                </c:pt>
                <c:pt idx="3532">
                  <c:v>63.29322633426866</c:v>
                </c:pt>
                <c:pt idx="3533">
                  <c:v>63.177992910812875</c:v>
                </c:pt>
                <c:pt idx="3534">
                  <c:v>63.062763139375285</c:v>
                </c:pt>
                <c:pt idx="3535">
                  <c:v>62.947536863020986</c:v>
                </c:pt>
                <c:pt idx="3536">
                  <c:v>62.832313924998665</c:v>
                </c:pt>
                <c:pt idx="3537">
                  <c:v>62.717094168742278</c:v>
                </c:pt>
                <c:pt idx="3538">
                  <c:v>62.601877437872986</c:v>
                </c:pt>
                <c:pt idx="3539">
                  <c:v>62.48666357619971</c:v>
                </c:pt>
                <c:pt idx="3540">
                  <c:v>62.371452427721771</c:v>
                </c:pt>
                <c:pt idx="3541">
                  <c:v>62.256243836628265</c:v>
                </c:pt>
                <c:pt idx="3542">
                  <c:v>62.141037647300799</c:v>
                </c:pt>
                <c:pt idx="3543">
                  <c:v>62.025833704316135</c:v>
                </c:pt>
                <c:pt idx="3544">
                  <c:v>61.91063185244353</c:v>
                </c:pt>
                <c:pt idx="3545">
                  <c:v>61.795431936649955</c:v>
                </c:pt>
                <c:pt idx="3546">
                  <c:v>61.680233802100332</c:v>
                </c:pt>
                <c:pt idx="3547">
                  <c:v>61.56503729415811</c:v>
                </c:pt>
                <c:pt idx="3548">
                  <c:v>61.44984225838828</c:v>
                </c:pt>
                <c:pt idx="3549">
                  <c:v>61.334648540555825</c:v>
                </c:pt>
                <c:pt idx="3550">
                  <c:v>61.219455986629384</c:v>
                </c:pt>
                <c:pt idx="3551">
                  <c:v>61.104264442783709</c:v>
                </c:pt>
                <c:pt idx="3552">
                  <c:v>60.989073755397534</c:v>
                </c:pt>
                <c:pt idx="3553">
                  <c:v>60.873883771056683</c:v>
                </c:pt>
                <c:pt idx="3554">
                  <c:v>60.758694336556275</c:v>
                </c:pt>
                <c:pt idx="3555">
                  <c:v>60.643505298900976</c:v>
                </c:pt>
                <c:pt idx="3556">
                  <c:v>60.528316505306684</c:v>
                </c:pt>
                <c:pt idx="3557">
                  <c:v>60.413127803201256</c:v>
                </c:pt>
                <c:pt idx="3558">
                  <c:v>60.29793904022744</c:v>
                </c:pt>
                <c:pt idx="3559">
                  <c:v>60.18275006424129</c:v>
                </c:pt>
                <c:pt idx="3560">
                  <c:v>60.067560723317264</c:v>
                </c:pt>
                <c:pt idx="3561">
                  <c:v>59.952370865745948</c:v>
                </c:pt>
                <c:pt idx="3562">
                  <c:v>59.837180340038223</c:v>
                </c:pt>
                <c:pt idx="3563">
                  <c:v>59.721988994924082</c:v>
                </c:pt>
                <c:pt idx="3564">
                  <c:v>59.60679667935586</c:v>
                </c:pt>
                <c:pt idx="3565">
                  <c:v>59.491603242509512</c:v>
                </c:pt>
                <c:pt idx="3566">
                  <c:v>59.376408533783575</c:v>
                </c:pt>
                <c:pt idx="3567">
                  <c:v>59.261212402804148</c:v>
                </c:pt>
                <c:pt idx="3568">
                  <c:v>59.146014699422864</c:v>
                </c:pt>
                <c:pt idx="3569">
                  <c:v>59.030815273720393</c:v>
                </c:pt>
                <c:pt idx="3570">
                  <c:v>58.915613976005702</c:v>
                </c:pt>
                <c:pt idx="3571">
                  <c:v>58.800410656820141</c:v>
                </c:pt>
                <c:pt idx="3572">
                  <c:v>58.68520516693529</c:v>
                </c:pt>
                <c:pt idx="3573">
                  <c:v>58.569997357357288</c:v>
                </c:pt>
                <c:pt idx="3574">
                  <c:v>58.454787079327275</c:v>
                </c:pt>
                <c:pt idx="3575">
                  <c:v>58.339574184321087</c:v>
                </c:pt>
                <c:pt idx="3576">
                  <c:v>58.224358524053059</c:v>
                </c:pt>
                <c:pt idx="3577">
                  <c:v>58.109139950475338</c:v>
                </c:pt>
                <c:pt idx="3578">
                  <c:v>57.99391831577929</c:v>
                </c:pt>
                <c:pt idx="3579">
                  <c:v>57.878693472398737</c:v>
                </c:pt>
                <c:pt idx="3580">
                  <c:v>57.76346527300867</c:v>
                </c:pt>
                <c:pt idx="3581">
                  <c:v>57.648233570528781</c:v>
                </c:pt>
                <c:pt idx="3582">
                  <c:v>57.532998218122508</c:v>
                </c:pt>
                <c:pt idx="3583">
                  <c:v>57.417759069199512</c:v>
                </c:pt>
                <c:pt idx="3584">
                  <c:v>57.302515977418231</c:v>
                </c:pt>
                <c:pt idx="3585">
                  <c:v>57.187268796684812</c:v>
                </c:pt>
                <c:pt idx="3586">
                  <c:v>57.072017381155348</c:v>
                </c:pt>
                <c:pt idx="3587">
                  <c:v>56.956761585237714</c:v>
                </c:pt>
                <c:pt idx="3588">
                  <c:v>56.841501263591901</c:v>
                </c:pt>
                <c:pt idx="3589">
                  <c:v>56.726236271131391</c:v>
                </c:pt>
                <c:pt idx="3590">
                  <c:v>56.610966463025306</c:v>
                </c:pt>
                <c:pt idx="3591">
                  <c:v>56.495691694699474</c:v>
                </c:pt>
                <c:pt idx="3592">
                  <c:v>56.380411821835793</c:v>
                </c:pt>
                <c:pt idx="3593">
                  <c:v>56.265126700376356</c:v>
                </c:pt>
                <c:pt idx="3594">
                  <c:v>56.149836186523032</c:v>
                </c:pt>
                <c:pt idx="3595">
                  <c:v>56.034540136738471</c:v>
                </c:pt>
                <c:pt idx="3596">
                  <c:v>55.919238407748949</c:v>
                </c:pt>
                <c:pt idx="3597">
                  <c:v>55.803930856543751</c:v>
                </c:pt>
                <c:pt idx="3598">
                  <c:v>55.688617340377164</c:v>
                </c:pt>
                <c:pt idx="3599">
                  <c:v>55.573297716771037</c:v>
                </c:pt>
                <c:pt idx="3600">
                  <c:v>55.45797184351359</c:v>
                </c:pt>
                <c:pt idx="3601">
                  <c:v>55.342639578662272</c:v>
                </c:pt>
                <c:pt idx="3602">
                  <c:v>55.227300780544851</c:v>
                </c:pt>
                <c:pt idx="3603">
                  <c:v>55.111955307760354</c:v>
                </c:pt>
                <c:pt idx="3604">
                  <c:v>54.996603019180569</c:v>
                </c:pt>
                <c:pt idx="3605">
                  <c:v>54.881243773950473</c:v>
                </c:pt>
                <c:pt idx="3606">
                  <c:v>54.765877431491596</c:v>
                </c:pt>
                <c:pt idx="3607">
                  <c:v>54.650503851499934</c:v>
                </c:pt>
                <c:pt idx="3608">
                  <c:v>54.535122893951169</c:v>
                </c:pt>
                <c:pt idx="3609">
                  <c:v>54.419734419097587</c:v>
                </c:pt>
                <c:pt idx="3610">
                  <c:v>54.304338287472518</c:v>
                </c:pt>
                <c:pt idx="3611">
                  <c:v>54.188934359892102</c:v>
                </c:pt>
                <c:pt idx="3612">
                  <c:v>54.07352249745265</c:v>
                </c:pt>
                <c:pt idx="3613">
                  <c:v>53.958102561535547</c:v>
                </c:pt>
                <c:pt idx="3614">
                  <c:v>53.842674413807345</c:v>
                </c:pt>
                <c:pt idx="3615">
                  <c:v>53.727237916219856</c:v>
                </c:pt>
                <c:pt idx="3616">
                  <c:v>53.611792931013625</c:v>
                </c:pt>
                <c:pt idx="3617">
                  <c:v>53.496339320717198</c:v>
                </c:pt>
                <c:pt idx="3618">
                  <c:v>53.380876948149549</c:v>
                </c:pt>
                <c:pt idx="3619">
                  <c:v>53.2654056764204</c:v>
                </c:pt>
                <c:pt idx="3620">
                  <c:v>53.149925368932067</c:v>
                </c:pt>
                <c:pt idx="3621">
                  <c:v>53.03443588938093</c:v>
                </c:pt>
                <c:pt idx="3622">
                  <c:v>52.918937101757571</c:v>
                </c:pt>
                <c:pt idx="3623">
                  <c:v>52.80342887034967</c:v>
                </c:pt>
                <c:pt idx="3624">
                  <c:v>52.687911059742014</c:v>
                </c:pt>
                <c:pt idx="3625">
                  <c:v>52.572383534816815</c:v>
                </c:pt>
                <c:pt idx="3626">
                  <c:v>52.45684616075787</c:v>
                </c:pt>
                <c:pt idx="3627">
                  <c:v>52.341298803049199</c:v>
                </c:pt>
                <c:pt idx="3628">
                  <c:v>52.225741327477238</c:v>
                </c:pt>
                <c:pt idx="3629">
                  <c:v>52.11017360013242</c:v>
                </c:pt>
                <c:pt idx="3630">
                  <c:v>51.994595487408525</c:v>
                </c:pt>
                <c:pt idx="3631">
                  <c:v>51.879006856006669</c:v>
                </c:pt>
                <c:pt idx="3632">
                  <c:v>51.763407572935016</c:v>
                </c:pt>
                <c:pt idx="3633">
                  <c:v>51.647797505510411</c:v>
                </c:pt>
                <c:pt idx="3634">
                  <c:v>51.532176521357876</c:v>
                </c:pt>
                <c:pt idx="3635">
                  <c:v>51.416544488415539</c:v>
                </c:pt>
                <c:pt idx="3636">
                  <c:v>51.300901274932357</c:v>
                </c:pt>
                <c:pt idx="3637">
                  <c:v>51.185246749470238</c:v>
                </c:pt>
                <c:pt idx="3638">
                  <c:v>51.069580780906605</c:v>
                </c:pt>
                <c:pt idx="3639">
                  <c:v>50.953903238435089</c:v>
                </c:pt>
                <c:pt idx="3640">
                  <c:v>50.838213991564608</c:v>
                </c:pt>
                <c:pt idx="3641">
                  <c:v>50.722512910123825</c:v>
                </c:pt>
                <c:pt idx="3642">
                  <c:v>50.606799864260367</c:v>
                </c:pt>
                <c:pt idx="3643">
                  <c:v>50.491074724443244</c:v>
                </c:pt>
                <c:pt idx="3644">
                  <c:v>50.37533736146203</c:v>
                </c:pt>
                <c:pt idx="3645">
                  <c:v>50.25958764643017</c:v>
                </c:pt>
                <c:pt idx="3646">
                  <c:v>50.143825450786579</c:v>
                </c:pt>
                <c:pt idx="3647">
                  <c:v>50.028050646293607</c:v>
                </c:pt>
                <c:pt idx="3648">
                  <c:v>49.912263105042967</c:v>
                </c:pt>
                <c:pt idx="3649">
                  <c:v>49.796462699451311</c:v>
                </c:pt>
                <c:pt idx="3650">
                  <c:v>49.680649302267931</c:v>
                </c:pt>
                <c:pt idx="3651">
                  <c:v>49.564822786569657</c:v>
                </c:pt>
                <c:pt idx="3652">
                  <c:v>49.4489830257669</c:v>
                </c:pt>
                <c:pt idx="3653">
                  <c:v>49.333129893602589</c:v>
                </c:pt>
                <c:pt idx="3654">
                  <c:v>49.217263264153843</c:v>
                </c:pt>
                <c:pt idx="3655">
                  <c:v>49.10138301183224</c:v>
                </c:pt>
                <c:pt idx="3656">
                  <c:v>48.985489011387521</c:v>
                </c:pt>
                <c:pt idx="3657">
                  <c:v>48.869581137905897</c:v>
                </c:pt>
                <c:pt idx="3658">
                  <c:v>48.753659266813713</c:v>
                </c:pt>
                <c:pt idx="3659">
                  <c:v>48.637723273876666</c:v>
                </c:pt>
                <c:pt idx="3660">
                  <c:v>48.521773035202109</c:v>
                </c:pt>
                <c:pt idx="3661">
                  <c:v>48.405808427240743</c:v>
                </c:pt>
                <c:pt idx="3662">
                  <c:v>48.289829326786204</c:v>
                </c:pt>
                <c:pt idx="3663">
                  <c:v>48.17383561097833</c:v>
                </c:pt>
                <c:pt idx="3664">
                  <c:v>48.057827157302484</c:v>
                </c:pt>
                <c:pt idx="3665">
                  <c:v>47.94180384359251</c:v>
                </c:pt>
                <c:pt idx="3666">
                  <c:v>47.825765548029366</c:v>
                </c:pt>
                <c:pt idx="3667">
                  <c:v>47.70971214914551</c:v>
                </c:pt>
                <c:pt idx="3668">
                  <c:v>47.593643525824866</c:v>
                </c:pt>
                <c:pt idx="3669">
                  <c:v>47.477559557302925</c:v>
                </c:pt>
                <c:pt idx="3670">
                  <c:v>47.36146012316815</c:v>
                </c:pt>
                <c:pt idx="3671">
                  <c:v>47.245345103366624</c:v>
                </c:pt>
                <c:pt idx="3672">
                  <c:v>47.129214378196544</c:v>
                </c:pt>
                <c:pt idx="3673">
                  <c:v>47.013067828318242</c:v>
                </c:pt>
                <c:pt idx="3674">
                  <c:v>46.896905334746201</c:v>
                </c:pt>
                <c:pt idx="3675">
                  <c:v>46.780726778856788</c:v>
                </c:pt>
                <c:pt idx="3676">
                  <c:v>46.664532042387499</c:v>
                </c:pt>
                <c:pt idx="3677">
                  <c:v>46.548321007437579</c:v>
                </c:pt>
                <c:pt idx="3678">
                  <c:v>46.432093556469361</c:v>
                </c:pt>
                <c:pt idx="3679">
                  <c:v>46.315849572310462</c:v>
                </c:pt>
                <c:pt idx="3680">
                  <c:v>46.199588938154065</c:v>
                </c:pt>
                <c:pt idx="3681">
                  <c:v>46.083311537559169</c:v>
                </c:pt>
                <c:pt idx="3682">
                  <c:v>45.967017254455961</c:v>
                </c:pt>
                <c:pt idx="3683">
                  <c:v>45.850705973141594</c:v>
                </c:pt>
                <c:pt idx="3684">
                  <c:v>45.734377578285027</c:v>
                </c:pt>
                <c:pt idx="3685">
                  <c:v>45.618031954927226</c:v>
                </c:pt>
                <c:pt idx="3686">
                  <c:v>45.501668988481789</c:v>
                </c:pt>
                <c:pt idx="3687">
                  <c:v>45.385288564735966</c:v>
                </c:pt>
                <c:pt idx="3688">
                  <c:v>45.268890569854776</c:v>
                </c:pt>
                <c:pt idx="3689">
                  <c:v>45.152474890378315</c:v>
                </c:pt>
                <c:pt idx="3690">
                  <c:v>45.036041413225377</c:v>
                </c:pt>
                <c:pt idx="3691">
                  <c:v>44.919590025692926</c:v>
                </c:pt>
                <c:pt idx="3692">
                  <c:v>44.803120615459974</c:v>
                </c:pt>
                <c:pt idx="3693">
                  <c:v>44.686633070586375</c:v>
                </c:pt>
                <c:pt idx="3694">
                  <c:v>44.57012727951431</c:v>
                </c:pt>
                <c:pt idx="3695">
                  <c:v>44.453603131070999</c:v>
                </c:pt>
                <c:pt idx="3696">
                  <c:v>44.337060514468511</c:v>
                </c:pt>
                <c:pt idx="3697">
                  <c:v>44.220499319305787</c:v>
                </c:pt>
                <c:pt idx="3698">
                  <c:v>44.10391943556894</c:v>
                </c:pt>
                <c:pt idx="3699">
                  <c:v>43.987320753632638</c:v>
                </c:pt>
                <c:pt idx="3700">
                  <c:v>43.870703164263304</c:v>
                </c:pt>
                <c:pt idx="3701">
                  <c:v>43.754066558617076</c:v>
                </c:pt>
                <c:pt idx="3702">
                  <c:v>43.637410828243461</c:v>
                </c:pt>
                <c:pt idx="3703">
                  <c:v>43.520735865085726</c:v>
                </c:pt>
                <c:pt idx="3704">
                  <c:v>43.404041561482295</c:v>
                </c:pt>
                <c:pt idx="3705">
                  <c:v>43.287327810166737</c:v>
                </c:pt>
                <c:pt idx="3706">
                  <c:v>43.170594504271456</c:v>
                </c:pt>
                <c:pt idx="3707">
                  <c:v>43.053841537327074</c:v>
                </c:pt>
                <c:pt idx="3708">
                  <c:v>42.937068803262456</c:v>
                </c:pt>
                <c:pt idx="3709">
                  <c:v>42.820276196410298</c:v>
                </c:pt>
                <c:pt idx="3710">
                  <c:v>42.703463611503281</c:v>
                </c:pt>
                <c:pt idx="3711">
                  <c:v>42.586630943679083</c:v>
                </c:pt>
                <c:pt idx="3712">
                  <c:v>42.469778088478371</c:v>
                </c:pt>
                <c:pt idx="3713">
                  <c:v>42.352904941849069</c:v>
                </c:pt>
                <c:pt idx="3714">
                  <c:v>42.236011400146594</c:v>
                </c:pt>
                <c:pt idx="3715">
                  <c:v>42.119097360132763</c:v>
                </c:pt>
                <c:pt idx="3716">
                  <c:v>42.002162718980436</c:v>
                </c:pt>
                <c:pt idx="3717">
                  <c:v>41.885207374272511</c:v>
                </c:pt>
                <c:pt idx="3718">
                  <c:v>41.768231224003728</c:v>
                </c:pt>
                <c:pt idx="3719">
                  <c:v>41.651234166582427</c:v>
                </c:pt>
                <c:pt idx="3720">
                  <c:v>41.534216100831145</c:v>
                </c:pt>
                <c:pt idx="3721">
                  <c:v>41.417176925987675</c:v>
                </c:pt>
                <c:pt idx="3722">
                  <c:v>41.300116541706245</c:v>
                </c:pt>
                <c:pt idx="3723">
                  <c:v>41.183034848060039</c:v>
                </c:pt>
                <c:pt idx="3724">
                  <c:v>41.065931745540226</c:v>
                </c:pt>
                <c:pt idx="3725">
                  <c:v>40.948807135058992</c:v>
                </c:pt>
                <c:pt idx="3726">
                  <c:v>40.831660917950153</c:v>
                </c:pt>
                <c:pt idx="3727">
                  <c:v>40.714492995968804</c:v>
                </c:pt>
                <c:pt idx="3728">
                  <c:v>40.597303271295878</c:v>
                </c:pt>
                <c:pt idx="3729">
                  <c:v>40.480091646536771</c:v>
                </c:pt>
                <c:pt idx="3730">
                  <c:v>40.362858024722506</c:v>
                </c:pt>
                <c:pt idx="3731">
                  <c:v>40.24560230931209</c:v>
                </c:pt>
                <c:pt idx="3732">
                  <c:v>40.128324404193663</c:v>
                </c:pt>
                <c:pt idx="3733">
                  <c:v>40.011024213684607</c:v>
                </c:pt>
                <c:pt idx="3734">
                  <c:v>39.893701642533429</c:v>
                </c:pt>
                <c:pt idx="3735">
                  <c:v>39.776356595921406</c:v>
                </c:pt>
                <c:pt idx="3736">
                  <c:v>39.658988979462904</c:v>
                </c:pt>
                <c:pt idx="3737">
                  <c:v>39.541598699206936</c:v>
                </c:pt>
                <c:pt idx="3738">
                  <c:v>39.424185661638077</c:v>
                </c:pt>
                <c:pt idx="3739">
                  <c:v>39.30674977367886</c:v>
                </c:pt>
                <c:pt idx="3740">
                  <c:v>39.189290942689404</c:v>
                </c:pt>
                <c:pt idx="3741">
                  <c:v>39.071809076468689</c:v>
                </c:pt>
                <c:pt idx="3742">
                  <c:v>38.954304083257405</c:v>
                </c:pt>
                <c:pt idx="3743">
                  <c:v>38.836775871737338</c:v>
                </c:pt>
                <c:pt idx="3744">
                  <c:v>38.719224351033297</c:v>
                </c:pt>
                <c:pt idx="3745">
                  <c:v>38.601649430714765</c:v>
                </c:pt>
                <c:pt idx="3746">
                  <c:v>38.48405102079505</c:v>
                </c:pt>
                <c:pt idx="3747">
                  <c:v>38.366429031736068</c:v>
                </c:pt>
                <c:pt idx="3748">
                  <c:v>38.248783374446006</c:v>
                </c:pt>
                <c:pt idx="3749">
                  <c:v>38.131113960281461</c:v>
                </c:pt>
                <c:pt idx="3750">
                  <c:v>38.013420701051032</c:v>
                </c:pt>
                <c:pt idx="3751">
                  <c:v>37.895703509011874</c:v>
                </c:pt>
                <c:pt idx="3752">
                  <c:v>37.777962296876197</c:v>
                </c:pt>
                <c:pt idx="3753">
                  <c:v>37.660196977807438</c:v>
                </c:pt>
                <c:pt idx="3754">
                  <c:v>37.542407465425725</c:v>
                </c:pt>
                <c:pt idx="3755">
                  <c:v>37.424593673804857</c:v>
                </c:pt>
                <c:pt idx="3756">
                  <c:v>37.306755517478322</c:v>
                </c:pt>
                <c:pt idx="3757">
                  <c:v>37.188892911435268</c:v>
                </c:pt>
                <c:pt idx="3758">
                  <c:v>37.071005771125321</c:v>
                </c:pt>
                <c:pt idx="3759">
                  <c:v>36.953094012459189</c:v>
                </c:pt>
                <c:pt idx="3760">
                  <c:v>36.835157551808649</c:v>
                </c:pt>
                <c:pt idx="3761">
                  <c:v>36.717196306008127</c:v>
                </c:pt>
                <c:pt idx="3762">
                  <c:v>36.59921019235609</c:v>
                </c:pt>
                <c:pt idx="3763">
                  <c:v>36.481199128616751</c:v>
                </c:pt>
                <c:pt idx="3764">
                  <c:v>36.363163033019987</c:v>
                </c:pt>
                <c:pt idx="3765">
                  <c:v>36.245101824263891</c:v>
                </c:pt>
                <c:pt idx="3766">
                  <c:v>36.127015421513484</c:v>
                </c:pt>
                <c:pt idx="3767">
                  <c:v>36.008903744405792</c:v>
                </c:pt>
                <c:pt idx="3768">
                  <c:v>35.890766713047398</c:v>
                </c:pt>
                <c:pt idx="3769">
                  <c:v>35.772604248016705</c:v>
                </c:pt>
                <c:pt idx="3770">
                  <c:v>35.654416270365878</c:v>
                </c:pt>
                <c:pt idx="3771">
                  <c:v>35.536202701621669</c:v>
                </c:pt>
                <c:pt idx="3772">
                  <c:v>35.417963463785178</c:v>
                </c:pt>
                <c:pt idx="3773">
                  <c:v>35.299698479335397</c:v>
                </c:pt>
                <c:pt idx="3774">
                  <c:v>35.18140767122793</c:v>
                </c:pt>
                <c:pt idx="3775">
                  <c:v>35.063090962897995</c:v>
                </c:pt>
                <c:pt idx="3776">
                  <c:v>34.944748278260732</c:v>
                </c:pt>
                <c:pt idx="3777">
                  <c:v>34.826379541711823</c:v>
                </c:pt>
                <c:pt idx="3778">
                  <c:v>34.70798467812925</c:v>
                </c:pt>
                <c:pt idx="3779">
                  <c:v>34.589563612874798</c:v>
                </c:pt>
                <c:pt idx="3780">
                  <c:v>34.471116271794394</c:v>
                </c:pt>
                <c:pt idx="3781">
                  <c:v>34.352642581220081</c:v>
                </c:pt>
              </c:numCache>
            </c:numRef>
          </c:yVal>
          <c:smooth val="1"/>
          <c:extLst>
            <c:ext xmlns:c16="http://schemas.microsoft.com/office/drawing/2014/chart" uri="{C3380CC4-5D6E-409C-BE32-E72D297353CC}">
              <c16:uniqueId val="{00000001-57B9-429C-A349-94EABAD60CA4}"/>
            </c:ext>
          </c:extLst>
        </c:ser>
        <c:dLbls>
          <c:showLegendKey val="0"/>
          <c:showVal val="0"/>
          <c:showCatName val="0"/>
          <c:showSerName val="0"/>
          <c:showPercent val="0"/>
          <c:showBubbleSize val="0"/>
        </c:dLbls>
        <c:axId val="322230912"/>
        <c:axId val="322228608"/>
      </c:scatterChart>
      <c:valAx>
        <c:axId val="32014336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320145664"/>
        <c:crosses val="autoZero"/>
        <c:crossBetween val="midCat"/>
      </c:valAx>
      <c:valAx>
        <c:axId val="320145664"/>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20143360"/>
        <c:crossesAt val="100"/>
        <c:crossBetween val="midCat"/>
        <c:majorUnit val="5"/>
      </c:valAx>
      <c:valAx>
        <c:axId val="322228608"/>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22230912"/>
        <c:crosses val="max"/>
        <c:crossBetween val="midCat"/>
        <c:majorUnit val="15"/>
      </c:valAx>
      <c:valAx>
        <c:axId val="322230912"/>
        <c:scaling>
          <c:logBase val="10"/>
          <c:orientation val="minMax"/>
        </c:scaling>
        <c:delete val="1"/>
        <c:axPos val="b"/>
        <c:numFmt formatCode="General" sourceLinked="1"/>
        <c:majorTickMark val="out"/>
        <c:minorTickMark val="none"/>
        <c:tickLblPos val="nextTo"/>
        <c:crossAx val="32222860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a:t>
            </a:r>
            <a:r>
              <a:rPr lang="en-US" baseline="0"/>
              <a:t>/Phase of Current Loop</a:t>
            </a:r>
            <a:endParaRPr lang="en-US"/>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Backup!$I$43:$I$123</c:f>
              <c:numCache>
                <c:formatCode>0.000</c:formatCode>
                <c:ptCount val="81"/>
                <c:pt idx="0">
                  <c:v>0.72149414681353208</c:v>
                </c:pt>
                <c:pt idx="1">
                  <c:v>0.72150238983220238</c:v>
                </c:pt>
                <c:pt idx="2">
                  <c:v>0.7223266379594151</c:v>
                </c:pt>
                <c:pt idx="3">
                  <c:v>0.72482371001435386</c:v>
                </c:pt>
                <c:pt idx="4">
                  <c:v>0.7289833283140007</c:v>
                </c:pt>
                <c:pt idx="5">
                  <c:v>0.73480224755324342</c:v>
                </c:pt>
                <c:pt idx="6">
                  <c:v>0.74227593901900257</c:v>
                </c:pt>
                <c:pt idx="7">
                  <c:v>0.7513986051879844</c:v>
                </c:pt>
                <c:pt idx="8">
                  <c:v>0.76216319832640922</c:v>
                </c:pt>
                <c:pt idx="9">
                  <c:v>0.77456144297422769</c:v>
                </c:pt>
                <c:pt idx="10">
                  <c:v>0.78858386216194321</c:v>
                </c:pt>
                <c:pt idx="11">
                  <c:v>0.80421980719573716</c:v>
                </c:pt>
                <c:pt idx="12">
                  <c:v>1.0462177691962502</c:v>
                </c:pt>
                <c:pt idx="13">
                  <c:v>1.4307549662581689</c:v>
                </c:pt>
                <c:pt idx="14">
                  <c:v>1.9349645780171976</c:v>
                </c:pt>
                <c:pt idx="15">
                  <c:v>2.5347457541441116</c:v>
                </c:pt>
                <c:pt idx="16">
                  <c:v>3.2084270723987238</c:v>
                </c:pt>
                <c:pt idx="17">
                  <c:v>3.9386470316365201</c:v>
                </c:pt>
                <c:pt idx="18">
                  <c:v>4.7127872177412424</c:v>
                </c:pt>
                <c:pt idx="19">
                  <c:v>5.5225708121976425</c:v>
                </c:pt>
                <c:pt idx="20">
                  <c:v>6.3633321810441767</c:v>
                </c:pt>
                <c:pt idx="21">
                  <c:v>16.580426982151341</c:v>
                </c:pt>
                <c:pt idx="22">
                  <c:v>15.399435463151544</c:v>
                </c:pt>
                <c:pt idx="23">
                  <c:v>9.5654981292947721</c:v>
                </c:pt>
                <c:pt idx="24">
                  <c:v>6.2655577229612547</c:v>
                </c:pt>
                <c:pt idx="25">
                  <c:v>4.0223681074978863</c:v>
                </c:pt>
                <c:pt idx="26">
                  <c:v>2.3310716073463116</c:v>
                </c:pt>
                <c:pt idx="27">
                  <c:v>0.97972019100210073</c:v>
                </c:pt>
                <c:pt idx="28">
                  <c:v>-0.13826120512694595</c:v>
                </c:pt>
                <c:pt idx="29">
                  <c:v>-1.0833588423237175</c:v>
                </c:pt>
                <c:pt idx="30">
                  <c:v>-2.5916778068982143</c:v>
                </c:pt>
                <c:pt idx="31">
                  <c:v>-3.7201694317525318</c:v>
                </c:pt>
                <c:pt idx="32">
                  <c:v>-4.5588237297507481</c:v>
                </c:pt>
                <c:pt idx="33">
                  <c:v>-5.1631693834813328</c:v>
                </c:pt>
                <c:pt idx="34">
                  <c:v>-5.5736755062009351</c:v>
                </c:pt>
                <c:pt idx="35">
                  <c:v>-5.8237322067185291</c:v>
                </c:pt>
                <c:pt idx="36">
                  <c:v>-5.9426286368373171</c:v>
                </c:pt>
                <c:pt idx="37">
                  <c:v>-5.9563184668858717</c:v>
                </c:pt>
                <c:pt idx="38">
                  <c:v>-5.8874027845228394</c:v>
                </c:pt>
                <c:pt idx="39">
                  <c:v>-5.7550327238393564</c:v>
                </c:pt>
                <c:pt idx="40">
                  <c:v>-5.5749900304683315</c:v>
                </c:pt>
                <c:pt idx="41">
                  <c:v>-5.3599650399106284</c:v>
                </c:pt>
                <c:pt idx="42">
                  <c:v>-5.1199594367272976</c:v>
                </c:pt>
                <c:pt idx="43">
                  <c:v>-4.8627315230144497</c:v>
                </c:pt>
                <c:pt idx="44">
                  <c:v>-4.5942244662512417</c:v>
                </c:pt>
                <c:pt idx="45">
                  <c:v>-4.3189450845889885</c:v>
                </c:pt>
                <c:pt idx="46">
                  <c:v>-4.0402813138546003</c:v>
                </c:pt>
                <c:pt idx="47">
                  <c:v>-3.7607589510531247</c:v>
                </c:pt>
                <c:pt idx="48">
                  <c:v>-3.4822443878474751</c:v>
                </c:pt>
                <c:pt idx="49">
                  <c:v>-3.2061021710290794</c:v>
                </c:pt>
                <c:pt idx="50">
                  <c:v>-2.9333161924131055</c:v>
                </c:pt>
                <c:pt idx="51">
                  <c:v>-2.6645822998769644</c:v>
                </c:pt>
                <c:pt idx="52">
                  <c:v>-2.4003788011607186</c:v>
                </c:pt>
                <c:pt idx="53">
                  <c:v>-2.1410200350708899</c:v>
                </c:pt>
                <c:pt idx="54">
                  <c:v>-1.8866970505652236</c:v>
                </c:pt>
                <c:pt idx="55">
                  <c:v>-1.6375085016149293</c:v>
                </c:pt>
                <c:pt idx="56">
                  <c:v>-1.3934841262169053</c:v>
                </c:pt>
                <c:pt idx="57">
                  <c:v>-1.1546026044965814</c:v>
                </c:pt>
                <c:pt idx="58">
                  <c:v>-0.92080515240290606</c:v>
                </c:pt>
                <c:pt idx="59">
                  <c:v>-0.69200587516233203</c:v>
                </c:pt>
                <c:pt idx="60">
                  <c:v>-0.46809965400708203</c:v>
                </c:pt>
                <c:pt idx="61">
                  <c:v>-0.24896815112387963</c:v>
                </c:pt>
                <c:pt idx="62">
                  <c:v>-3.4484376008620504E-2</c:v>
                </c:pt>
                <c:pt idx="63">
                  <c:v>0.17548385021401419</c:v>
                </c:pt>
                <c:pt idx="64">
                  <c:v>0.38107127626551029</c:v>
                </c:pt>
                <c:pt idx="65">
                  <c:v>0.58241325235491204</c:v>
                </c:pt>
                <c:pt idx="66">
                  <c:v>0.77964426223375427</c:v>
                </c:pt>
                <c:pt idx="67">
                  <c:v>0.9728968407071481</c:v>
                </c:pt>
                <c:pt idx="68">
                  <c:v>1.1623007881295864</c:v>
                </c:pt>
                <c:pt idx="69">
                  <c:v>1.3479826136285085</c:v>
                </c:pt>
                <c:pt idx="70">
                  <c:v>1.5300651542751291</c:v>
                </c:pt>
                <c:pt idx="71">
                  <c:v>1.7086673293078669</c:v>
                </c:pt>
                <c:pt idx="72">
                  <c:v>1.8839039976680505</c:v>
                </c:pt>
                <c:pt idx="73">
                  <c:v>2.0558858941804323</c:v>
                </c:pt>
                <c:pt idx="74">
                  <c:v>2.2247196251857786</c:v>
                </c:pt>
                <c:pt idx="75">
                  <c:v>2.3905077086889213</c:v>
                </c:pt>
                <c:pt idx="76">
                  <c:v>2.5533486473920712</c:v>
                </c:pt>
                <c:pt idx="77">
                  <c:v>2.7133370255688911</c:v>
                </c:pt>
                <c:pt idx="78">
                  <c:v>2.8705636227505615</c:v>
                </c:pt>
                <c:pt idx="79">
                  <c:v>3.025115538774537</c:v>
                </c:pt>
                <c:pt idx="80">
                  <c:v>3.1770763259862953</c:v>
                </c:pt>
              </c:numCache>
            </c:numRef>
          </c:yVal>
          <c:smooth val="1"/>
          <c:extLst>
            <c:ext xmlns:c16="http://schemas.microsoft.com/office/drawing/2014/chart" uri="{C3380CC4-5D6E-409C-BE32-E72D297353CC}">
              <c16:uniqueId val="{00000000-4092-4D8E-920F-87D4422032D9}"/>
            </c:ext>
          </c:extLst>
        </c:ser>
        <c:dLbls>
          <c:showLegendKey val="0"/>
          <c:showVal val="0"/>
          <c:showCatName val="0"/>
          <c:showSerName val="0"/>
          <c:showPercent val="0"/>
          <c:showBubbleSize val="0"/>
        </c:dLbls>
        <c:axId val="481209728"/>
        <c:axId val="48206912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Backup!$J$43:$J$123</c:f>
              <c:numCache>
                <c:formatCode>0.000</c:formatCode>
                <c:ptCount val="81"/>
                <c:pt idx="0">
                  <c:v>5.9845544155050414E-3</c:v>
                </c:pt>
                <c:pt idx="1">
                  <c:v>5.984550461396429E-2</c:v>
                </c:pt>
                <c:pt idx="2">
                  <c:v>0.59841550867406523</c:v>
                </c:pt>
                <c:pt idx="3">
                  <c:v>1.196591483880175</c:v>
                </c:pt>
                <c:pt idx="4">
                  <c:v>1.7942888304729225</c:v>
                </c:pt>
                <c:pt idx="5">
                  <c:v>2.3912693278440087</c:v>
                </c:pt>
                <c:pt idx="6">
                  <c:v>2.987296061940278</c:v>
                </c:pt>
                <c:pt idx="7">
                  <c:v>3.582133851032923</c:v>
                </c:pt>
                <c:pt idx="8">
                  <c:v>4.1755496632414575</c:v>
                </c:pt>
                <c:pt idx="9">
                  <c:v>4.767313023888061</c:v>
                </c:pt>
                <c:pt idx="10">
                  <c:v>5.3571964108468038</c:v>
                </c:pt>
                <c:pt idx="11">
                  <c:v>5.9449756361542612</c:v>
                </c:pt>
                <c:pt idx="12">
                  <c:v>11.660780079080931</c:v>
                </c:pt>
                <c:pt idx="13">
                  <c:v>16.955908463948923</c:v>
                </c:pt>
                <c:pt idx="14">
                  <c:v>21.699179950729089</c:v>
                </c:pt>
                <c:pt idx="15">
                  <c:v>25.822345777101951</c:v>
                </c:pt>
                <c:pt idx="16">
                  <c:v>29.308041320316061</c:v>
                </c:pt>
                <c:pt idx="17">
                  <c:v>32.172133719664231</c:v>
                </c:pt>
                <c:pt idx="18">
                  <c:v>34.447219400366379</c:v>
                </c:pt>
                <c:pt idx="19">
                  <c:v>36.170119892697031</c:v>
                </c:pt>
                <c:pt idx="20">
                  <c:v>37.373468861172547</c:v>
                </c:pt>
                <c:pt idx="21">
                  <c:v>15.956826732021664</c:v>
                </c:pt>
                <c:pt idx="22">
                  <c:v>-75.579109038841565</c:v>
                </c:pt>
                <c:pt idx="23">
                  <c:v>-96.242702749244415</c:v>
                </c:pt>
                <c:pt idx="24">
                  <c:v>-103.93630536629848</c:v>
                </c:pt>
                <c:pt idx="25">
                  <c:v>-109.18617369196507</c:v>
                </c:pt>
                <c:pt idx="26">
                  <c:v>-113.67016678162955</c:v>
                </c:pt>
                <c:pt idx="27">
                  <c:v>-117.84958390101947</c:v>
                </c:pt>
                <c:pt idx="28">
                  <c:v>-121.8914966767249</c:v>
                </c:pt>
                <c:pt idx="29">
                  <c:v>-125.86612125106949</c:v>
                </c:pt>
                <c:pt idx="30">
                  <c:v>-133.71914361343789</c:v>
                </c:pt>
                <c:pt idx="31">
                  <c:v>-141.48126231386169</c:v>
                </c:pt>
                <c:pt idx="32">
                  <c:v>-149.11390707638472</c:v>
                </c:pt>
                <c:pt idx="33">
                  <c:v>-156.53830136268769</c:v>
                </c:pt>
                <c:pt idx="34">
                  <c:v>-163.66654017980096</c:v>
                </c:pt>
                <c:pt idx="35">
                  <c:v>-170.42066026978753</c:v>
                </c:pt>
                <c:pt idx="36">
                  <c:v>-176.74375517267447</c:v>
                </c:pt>
                <c:pt idx="37">
                  <c:v>177.39602852050876</c:v>
                </c:pt>
                <c:pt idx="38">
                  <c:v>172.00701660118295</c:v>
                </c:pt>
                <c:pt idx="39">
                  <c:v>167.07872699540309</c:v>
                </c:pt>
                <c:pt idx="40">
                  <c:v>162.58760974877032</c:v>
                </c:pt>
                <c:pt idx="41">
                  <c:v>158.50235246936685</c:v>
                </c:pt>
                <c:pt idx="42">
                  <c:v>154.7880733053415</c:v>
                </c:pt>
                <c:pt idx="43">
                  <c:v>151.40927658299435</c:v>
                </c:pt>
                <c:pt idx="44">
                  <c:v>148.33173411545084</c:v>
                </c:pt>
                <c:pt idx="45">
                  <c:v>145.52355100492605</c:v>
                </c:pt>
                <c:pt idx="46">
                  <c:v>142.95566669731048</c:v>
                </c:pt>
                <c:pt idx="47">
                  <c:v>140.60199316413573</c:v>
                </c:pt>
                <c:pt idx="48">
                  <c:v>138.43933671700944</c:v>
                </c:pt>
                <c:pt idx="49">
                  <c:v>136.44720256153033</c:v>
                </c:pt>
                <c:pt idx="50">
                  <c:v>134.60754550628914</c:v>
                </c:pt>
                <c:pt idx="51">
                  <c:v>132.90450533185074</c:v>
                </c:pt>
                <c:pt idx="52">
                  <c:v>131.32414882406098</c:v>
                </c:pt>
                <c:pt idx="53">
                  <c:v>129.85422998817683</c:v>
                </c:pt>
                <c:pt idx="54">
                  <c:v>128.48397354303629</c:v>
                </c:pt>
                <c:pt idx="55">
                  <c:v>127.20388302897857</c:v>
                </c:pt>
                <c:pt idx="56">
                  <c:v>126.00557277309936</c:v>
                </c:pt>
                <c:pt idx="57">
                  <c:v>124.88162189448998</c:v>
                </c:pt>
                <c:pt idx="58">
                  <c:v>123.82544808458701</c:v>
                </c:pt>
                <c:pt idx="59">
                  <c:v>122.83119880215531</c:v>
                </c:pt>
                <c:pt idx="60">
                  <c:v>121.89365761770993</c:v>
                </c:pt>
                <c:pt idx="61">
                  <c:v>121.00816363134518</c:v>
                </c:pt>
                <c:pt idx="62">
                  <c:v>120.17054211415623</c:v>
                </c:pt>
                <c:pt idx="63">
                  <c:v>119.37704475465593</c:v>
                </c:pt>
                <c:pt idx="64">
                  <c:v>118.6242981107963</c:v>
                </c:pt>
                <c:pt idx="65">
                  <c:v>117.90925906732905</c:v>
                </c:pt>
                <c:pt idx="66">
                  <c:v>117.2291762744068</c:v>
                </c:pt>
                <c:pt idx="67">
                  <c:v>116.58155669649967</c:v>
                </c:pt>
                <c:pt idx="68">
                  <c:v>115.9641365323655</c:v>
                </c:pt>
                <c:pt idx="69">
                  <c:v>115.37485587911752</c:v>
                </c:pt>
                <c:pt idx="70">
                  <c:v>114.81183660871569</c:v>
                </c:pt>
                <c:pt idx="71">
                  <c:v>114.27336300580409</c:v>
                </c:pt>
                <c:pt idx="72">
                  <c:v>113.75786478384032</c:v>
                </c:pt>
                <c:pt idx="73">
                  <c:v>113.26390215381495</c:v>
                </c:pt>
                <c:pt idx="74">
                  <c:v>112.79015266822718</c:v>
                </c:pt>
                <c:pt idx="75">
                  <c:v>112.33539960374878</c:v>
                </c:pt>
                <c:pt idx="76">
                  <c:v>111.89852168043754</c:v>
                </c:pt>
                <c:pt idx="77">
                  <c:v>111.47848394442808</c:v>
                </c:pt>
                <c:pt idx="78">
                  <c:v>111.07432966563441</c:v>
                </c:pt>
                <c:pt idx="79">
                  <c:v>110.68517312283731</c:v>
                </c:pt>
                <c:pt idx="80">
                  <c:v>110.31019316622586</c:v>
                </c:pt>
              </c:numCache>
            </c:numRef>
          </c:yVal>
          <c:smooth val="1"/>
          <c:extLst>
            <c:ext xmlns:c16="http://schemas.microsoft.com/office/drawing/2014/chart" uri="{C3380CC4-5D6E-409C-BE32-E72D297353CC}">
              <c16:uniqueId val="{00000001-4092-4D8E-920F-87D4422032D9}"/>
            </c:ext>
          </c:extLst>
        </c:ser>
        <c:dLbls>
          <c:showLegendKey val="0"/>
          <c:showVal val="0"/>
          <c:showCatName val="0"/>
          <c:showSerName val="0"/>
          <c:showPercent val="0"/>
          <c:showBubbleSize val="0"/>
        </c:dLbls>
        <c:axId val="513865600"/>
        <c:axId val="493046400"/>
      </c:scatterChart>
      <c:valAx>
        <c:axId val="481209728"/>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82069120"/>
        <c:crosses val="autoZero"/>
        <c:crossBetween val="midCat"/>
        <c:minorUnit val="10"/>
      </c:valAx>
      <c:valAx>
        <c:axId val="482069120"/>
        <c:scaling>
          <c:orientation val="minMax"/>
        </c:scaling>
        <c:delete val="0"/>
        <c:axPos val="l"/>
        <c:majorGridlines/>
        <c:title>
          <c:tx>
            <c:rich>
              <a:bodyPr rot="-5400000" vert="horz"/>
              <a:lstStyle/>
              <a:p>
                <a:pPr>
                  <a:defRPr/>
                </a:pPr>
                <a:r>
                  <a:rPr lang="en-US"/>
                  <a:t>Gain(dB)</a:t>
                </a:r>
              </a:p>
            </c:rich>
          </c:tx>
          <c:overlay val="0"/>
        </c:title>
        <c:numFmt formatCode="0.000" sourceLinked="1"/>
        <c:majorTickMark val="out"/>
        <c:minorTickMark val="none"/>
        <c:tickLblPos val="nextTo"/>
        <c:crossAx val="481209728"/>
        <c:crosses val="autoZero"/>
        <c:crossBetween val="midCat"/>
      </c:valAx>
      <c:valAx>
        <c:axId val="493046400"/>
        <c:scaling>
          <c:orientation val="minMax"/>
        </c:scaling>
        <c:delete val="0"/>
        <c:axPos val="r"/>
        <c:title>
          <c:tx>
            <c:rich>
              <a:bodyPr rot="-5400000" vert="horz"/>
              <a:lstStyle/>
              <a:p>
                <a:pPr>
                  <a:defRPr/>
                </a:pPr>
                <a:r>
                  <a:rPr lang="en-US"/>
                  <a:t>Phase</a:t>
                </a:r>
                <a:r>
                  <a:rPr lang="en-US" baseline="0"/>
                  <a:t> (degree)</a:t>
                </a:r>
                <a:endParaRPr lang="en-US"/>
              </a:p>
            </c:rich>
          </c:tx>
          <c:overlay val="0"/>
        </c:title>
        <c:numFmt formatCode="0.000" sourceLinked="1"/>
        <c:majorTickMark val="out"/>
        <c:minorTickMark val="none"/>
        <c:tickLblPos val="nextTo"/>
        <c:crossAx val="513865600"/>
        <c:crosses val="max"/>
        <c:crossBetween val="midCat"/>
      </c:valAx>
      <c:valAx>
        <c:axId val="513865600"/>
        <c:scaling>
          <c:logBase val="10"/>
          <c:orientation val="minMax"/>
        </c:scaling>
        <c:delete val="1"/>
        <c:axPos val="b"/>
        <c:numFmt formatCode="General" sourceLinked="1"/>
        <c:majorTickMark val="out"/>
        <c:minorTickMark val="none"/>
        <c:tickLblPos val="nextTo"/>
        <c:crossAx val="4930464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Control</a:t>
            </a:r>
            <a:r>
              <a:rPr lang="en-US" baseline="0"/>
              <a:t> to Output </a:t>
            </a:r>
            <a:r>
              <a:rPr lang="en-US"/>
              <a:t>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Backup!$M$43:$M$123</c:f>
              <c:numCache>
                <c:formatCode>General</c:formatCode>
                <c:ptCount val="81"/>
                <c:pt idx="0">
                  <c:v>16.325726835733455</c:v>
                </c:pt>
                <c:pt idx="1">
                  <c:v>16.325724406315146</c:v>
                </c:pt>
                <c:pt idx="2">
                  <c:v>16.32548147139816</c:v>
                </c:pt>
                <c:pt idx="3">
                  <c:v>16.324745388682008</c:v>
                </c:pt>
                <c:pt idx="4">
                  <c:v>16.323518863755318</c:v>
                </c:pt>
                <c:pt idx="5">
                  <c:v>16.321802315685574</c:v>
                </c:pt>
                <c:pt idx="6">
                  <c:v>16.319596330502112</c:v>
                </c:pt>
                <c:pt idx="7">
                  <c:v>16.316901660532672</c:v>
                </c:pt>
                <c:pt idx="8">
                  <c:v>16.313719223554024</c:v>
                </c:pt>
                <c:pt idx="9">
                  <c:v>16.310050101756122</c:v>
                </c:pt>
                <c:pt idx="10">
                  <c:v>16.305895540526222</c:v>
                </c:pt>
                <c:pt idx="11">
                  <c:v>16.301256947051193</c:v>
                </c:pt>
                <c:pt idx="12">
                  <c:v>16.228670855170723</c:v>
                </c:pt>
                <c:pt idx="13">
                  <c:v>16.110349688983209</c:v>
                </c:pt>
                <c:pt idx="14">
                  <c:v>15.949982385474978</c:v>
                </c:pt>
                <c:pt idx="15">
                  <c:v>15.752208750105867</c:v>
                </c:pt>
                <c:pt idx="16">
                  <c:v>15.522222266031129</c:v>
                </c:pt>
                <c:pt idx="17">
                  <c:v>15.265394688578393</c:v>
                </c:pt>
                <c:pt idx="18">
                  <c:v>14.98696568514047</c:v>
                </c:pt>
                <c:pt idx="19">
                  <c:v>14.691817710113328</c:v>
                </c:pt>
                <c:pt idx="20">
                  <c:v>14.384336573814869</c:v>
                </c:pt>
                <c:pt idx="21">
                  <c:v>11.223086408843987</c:v>
                </c:pt>
                <c:pt idx="22">
                  <c:v>8.5636179720015733</c:v>
                </c:pt>
                <c:pt idx="23">
                  <c:v>6.4629429141220633</c:v>
                </c:pt>
                <c:pt idx="24">
                  <c:v>4.779678154701517</c:v>
                </c:pt>
                <c:pt idx="25">
                  <c:v>3.4030960077617349</c:v>
                </c:pt>
                <c:pt idx="26">
                  <c:v>2.2588716307129766</c:v>
                </c:pt>
                <c:pt idx="27">
                  <c:v>1.2969196960613949</c:v>
                </c:pt>
                <c:pt idx="28">
                  <c:v>0.48238849436609244</c:v>
                </c:pt>
                <c:pt idx="29">
                  <c:v>-0.20992946102389612</c:v>
                </c:pt>
                <c:pt idx="30">
                  <c:v>-1.3001045282381201</c:v>
                </c:pt>
                <c:pt idx="31">
                  <c:v>-2.0875912093947244</c:v>
                </c:pt>
                <c:pt idx="32">
                  <c:v>-2.665539133241202</c:v>
                </c:pt>
                <c:pt idx="33">
                  <c:v>-3.1368598796079135</c:v>
                </c:pt>
                <c:pt idx="34">
                  <c:v>-3.6354250403342321</c:v>
                </c:pt>
                <c:pt idx="35">
                  <c:v>-4.3232518848976422</c:v>
                </c:pt>
                <c:pt idx="36">
                  <c:v>-5.33887079838789</c:v>
                </c:pt>
                <c:pt idx="37">
                  <c:v>-6.718394726939608</c:v>
                </c:pt>
                <c:pt idx="38">
                  <c:v>-8.3779112263818174</c:v>
                </c:pt>
                <c:pt idx="39">
                  <c:v>-10.182405023015663</c:v>
                </c:pt>
                <c:pt idx="40">
                  <c:v>-12.017500559262526</c:v>
                </c:pt>
                <c:pt idx="41">
                  <c:v>-13.812497229652319</c:v>
                </c:pt>
                <c:pt idx="42">
                  <c:v>-15.532315241161525</c:v>
                </c:pt>
                <c:pt idx="43">
                  <c:v>-17.163605275544608</c:v>
                </c:pt>
                <c:pt idx="44">
                  <c:v>-18.704480448457335</c:v>
                </c:pt>
                <c:pt idx="45">
                  <c:v>-20.15849757771548</c:v>
                </c:pt>
                <c:pt idx="46">
                  <c:v>-21.531468971854633</c:v>
                </c:pt>
                <c:pt idx="47">
                  <c:v>-22.829868621896075</c:v>
                </c:pt>
                <c:pt idx="48">
                  <c:v>-24.060076743169194</c:v>
                </c:pt>
                <c:pt idx="49">
                  <c:v>-25.228050526999141</c:v>
                </c:pt>
                <c:pt idx="50">
                  <c:v>-26.339206385233854</c:v>
                </c:pt>
                <c:pt idx="51">
                  <c:v>-27.398403906265511</c:v>
                </c:pt>
                <c:pt idx="52">
                  <c:v>-28.409975950842984</c:v>
                </c:pt>
                <c:pt idx="53">
                  <c:v>-29.377777070442924</c:v>
                </c:pt>
                <c:pt idx="54">
                  <c:v>-30.305236615314605</c:v>
                </c:pt>
                <c:pt idx="55">
                  <c:v>-31.195410138794234</c:v>
                </c:pt>
                <c:pt idx="56">
                  <c:v>-32.051026377963588</c:v>
                </c:pt>
                <c:pt idx="57">
                  <c:v>-32.874528925475417</c:v>
                </c:pt>
                <c:pt idx="58">
                  <c:v>-33.668112592240796</c:v>
                </c:pt>
                <c:pt idx="59">
                  <c:v>-34.433754856551232</c:v>
                </c:pt>
                <c:pt idx="60">
                  <c:v>-35.173242942500437</c:v>
                </c:pt>
                <c:pt idx="61">
                  <c:v>-35.88819709508693</c:v>
                </c:pt>
                <c:pt idx="62">
                  <c:v>-36.580090586785417</c:v>
                </c:pt>
                <c:pt idx="63">
                  <c:v>-37.250266934582207</c:v>
                </c:pt>
                <c:pt idx="64">
                  <c:v>-37.899954744587482</c:v>
                </c:pt>
                <c:pt idx="65">
                  <c:v>-38.530280541570356</c:v>
                </c:pt>
                <c:pt idx="66">
                  <c:v>-39.142279886655032</c:v>
                </c:pt>
                <c:pt idx="67">
                  <c:v>-39.736907039131523</c:v>
                </c:pt>
                <c:pt idx="68">
                  <c:v>-40.315043377850408</c:v>
                </c:pt>
                <c:pt idx="69">
                  <c:v>-40.877504763426941</c:v>
                </c:pt>
                <c:pt idx="70">
                  <c:v>-41.425047993734594</c:v>
                </c:pt>
                <c:pt idx="71">
                  <c:v>-41.958376481124652</c:v>
                </c:pt>
                <c:pt idx="72">
                  <c:v>-42.478145259744913</c:v>
                </c:pt>
                <c:pt idx="73">
                  <c:v>-42.984965414600865</c:v>
                </c:pt>
                <c:pt idx="74">
                  <c:v>-43.479408010027612</c:v>
                </c:pt>
                <c:pt idx="75">
                  <c:v>-43.962007583581453</c:v>
                </c:pt>
                <c:pt idx="76">
                  <c:v>-44.433265261584808</c:v>
                </c:pt>
                <c:pt idx="77">
                  <c:v>-44.893651544372666</c:v>
                </c:pt>
                <c:pt idx="78">
                  <c:v>-45.343608802400666</c:v>
                </c:pt>
                <c:pt idx="79">
                  <c:v>-45.783553518575992</c:v>
                </c:pt>
                <c:pt idx="80">
                  <c:v>-46.213878307265539</c:v>
                </c:pt>
              </c:numCache>
            </c:numRef>
          </c:yVal>
          <c:smooth val="1"/>
          <c:extLst>
            <c:ext xmlns:c16="http://schemas.microsoft.com/office/drawing/2014/chart" uri="{C3380CC4-5D6E-409C-BE32-E72D297353CC}">
              <c16:uniqueId val="{00000000-A7AB-46AF-8DCA-9CB6E76B165B}"/>
            </c:ext>
          </c:extLst>
        </c:ser>
        <c:dLbls>
          <c:showLegendKey val="0"/>
          <c:showVal val="0"/>
          <c:showCatName val="0"/>
          <c:showSerName val="0"/>
          <c:showPercent val="0"/>
          <c:showBubbleSize val="0"/>
        </c:dLbls>
        <c:axId val="524419456"/>
        <c:axId val="52560320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Backup!$N$43:$N$123</c:f>
              <c:numCache>
                <c:formatCode>General</c:formatCode>
                <c:ptCount val="81"/>
                <c:pt idx="0">
                  <c:v>-4.4408074192727161E-3</c:v>
                </c:pt>
                <c:pt idx="1">
                  <c:v>-4.4408066111347309E-2</c:v>
                </c:pt>
                <c:pt idx="2">
                  <c:v>-0.44407258000899985</c:v>
                </c:pt>
                <c:pt idx="3">
                  <c:v>-0.88809619028195186</c:v>
                </c:pt>
                <c:pt idx="4">
                  <c:v>-1.3320218944276416</c:v>
                </c:pt>
                <c:pt idx="5">
                  <c:v>-1.775800822687702</c:v>
                </c:pt>
                <c:pt idx="6">
                  <c:v>-2.2193842051114676</c:v>
                </c:pt>
                <c:pt idx="7">
                  <c:v>-2.6627234045612682</c:v>
                </c:pt>
                <c:pt idx="8">
                  <c:v>-3.1057699494927067</c:v>
                </c:pt>
                <c:pt idx="9">
                  <c:v>-3.5484755664547776</c:v>
                </c:pt>
                <c:pt idx="10">
                  <c:v>-3.9907922122559016</c:v>
                </c:pt>
                <c:pt idx="11">
                  <c:v>-4.4326721057427898</c:v>
                </c:pt>
                <c:pt idx="12">
                  <c:v>-8.8171862774998022</c:v>
                </c:pt>
                <c:pt idx="13">
                  <c:v>-13.108540012583866</c:v>
                </c:pt>
                <c:pt idx="14">
                  <c:v>-17.267542149140834</c:v>
                </c:pt>
                <c:pt idx="15">
                  <c:v>-21.262611146257552</c:v>
                </c:pt>
                <c:pt idx="16">
                  <c:v>-25.070579296426953</c:v>
                </c:pt>
                <c:pt idx="17">
                  <c:v>-28.676582671355632</c:v>
                </c:pt>
                <c:pt idx="18">
                  <c:v>-32.073262049239197</c:v>
                </c:pt>
                <c:pt idx="19">
                  <c:v>-35.259553111020956</c:v>
                </c:pt>
                <c:pt idx="20">
                  <c:v>-38.239321524304245</c:v>
                </c:pt>
                <c:pt idx="21">
                  <c:v>-58.934874873265038</c:v>
                </c:pt>
                <c:pt idx="22">
                  <c:v>-69.926211375882232</c:v>
                </c:pt>
                <c:pt idx="23">
                  <c:v>-76.762750630923094</c:v>
                </c:pt>
                <c:pt idx="24">
                  <c:v>-81.635477855402527</c:v>
                </c:pt>
                <c:pt idx="25">
                  <c:v>-85.481866138523756</c:v>
                </c:pt>
                <c:pt idx="26">
                  <c:v>-88.761117041328745</c:v>
                </c:pt>
                <c:pt idx="27">
                  <c:v>-91.727558561069628</c:v>
                </c:pt>
                <c:pt idx="28">
                  <c:v>-94.538520918434017</c:v>
                </c:pt>
                <c:pt idx="29">
                  <c:v>-97.302017616166737</c:v>
                </c:pt>
                <c:pt idx="30">
                  <c:v>-103.00045774108526</c:v>
                </c:pt>
                <c:pt idx="31">
                  <c:v>-109.34985942553703</c:v>
                </c:pt>
                <c:pt idx="32">
                  <c:v>-116.80694488127759</c:v>
                </c:pt>
                <c:pt idx="33">
                  <c:v>-125.78200094532127</c:v>
                </c:pt>
                <c:pt idx="34">
                  <c:v>-136.52180949846263</c:v>
                </c:pt>
                <c:pt idx="35">
                  <c:v>-148.84993075612229</c:v>
                </c:pt>
                <c:pt idx="36">
                  <c:v>-161.94600827927653</c:v>
                </c:pt>
                <c:pt idx="37">
                  <c:v>-174.55723712223786</c:v>
                </c:pt>
                <c:pt idx="38">
                  <c:v>174.36305388959144</c:v>
                </c:pt>
                <c:pt idx="39">
                  <c:v>165.24045524333499</c:v>
                </c:pt>
                <c:pt idx="40">
                  <c:v>157.98712563342858</c:v>
                </c:pt>
                <c:pt idx="41">
                  <c:v>152.29435569114989</c:v>
                </c:pt>
                <c:pt idx="42">
                  <c:v>147.82828790526494</c:v>
                </c:pt>
                <c:pt idx="43">
                  <c:v>144.3055990778733</c:v>
                </c:pt>
                <c:pt idx="44">
                  <c:v>141.50657135835363</c:v>
                </c:pt>
                <c:pt idx="45">
                  <c:v>139.26646342832029</c:v>
                </c:pt>
                <c:pt idx="46">
                  <c:v>137.4627962864771</c:v>
                </c:pt>
                <c:pt idx="47">
                  <c:v>136.00418896125652</c:v>
                </c:pt>
                <c:pt idx="48">
                  <c:v>134.8218305775348</c:v>
                </c:pt>
                <c:pt idx="49">
                  <c:v>133.86329381962202</c:v>
                </c:pt>
                <c:pt idx="50">
                  <c:v>133.08812713115196</c:v>
                </c:pt>
                <c:pt idx="51">
                  <c:v>132.46472260755425</c:v>
                </c:pt>
                <c:pt idx="52">
                  <c:v>131.96807942414264</c:v>
                </c:pt>
                <c:pt idx="53">
                  <c:v>131.57819277671712</c:v>
                </c:pt>
                <c:pt idx="54">
                  <c:v>131.27888110162615</c:v>
                </c:pt>
                <c:pt idx="55">
                  <c:v>131.05692265304117</c:v>
                </c:pt>
                <c:pt idx="56">
                  <c:v>130.90141252397299</c:v>
                </c:pt>
                <c:pt idx="57">
                  <c:v>130.80327841294343</c:v>
                </c:pt>
                <c:pt idx="58">
                  <c:v>130.75491195595964</c:v>
                </c:pt>
                <c:pt idx="59">
                  <c:v>130.74988510684886</c:v>
                </c:pt>
                <c:pt idx="60">
                  <c:v>130.78272977535525</c:v>
                </c:pt>
                <c:pt idx="61">
                  <c:v>130.84876500040775</c:v>
                </c:pt>
                <c:pt idx="62">
                  <c:v>130.94396019666246</c:v>
                </c:pt>
                <c:pt idx="63">
                  <c:v>131.06482603412763</c:v>
                </c:pt>
                <c:pt idx="64">
                  <c:v>131.20832667512252</c:v>
                </c:pt>
                <c:pt idx="65">
                  <c:v>131.37180865855984</c:v>
                </c:pt>
                <c:pt idx="66">
                  <c:v>131.55294286490701</c:v>
                </c:pt>
                <c:pt idx="67">
                  <c:v>131.74967683798326</c:v>
                </c:pt>
                <c:pt idx="68">
                  <c:v>131.96019536641825</c:v>
                </c:pt>
                <c:pt idx="69">
                  <c:v>132.18288769758891</c:v>
                </c:pt>
                <c:pt idx="70">
                  <c:v>132.41632011221429</c:v>
                </c:pt>
                <c:pt idx="71">
                  <c:v>132.65921285856143</c:v>
                </c:pt>
                <c:pt idx="72">
                  <c:v>132.91042065307957</c:v>
                </c:pt>
                <c:pt idx="73">
                  <c:v>133.16891611499958</c:v>
                </c:pt>
                <c:pt idx="74">
                  <c:v>133.43377562751255</c:v>
                </c:pt>
                <c:pt idx="75">
                  <c:v>133.70416721616192</c:v>
                </c:pt>
                <c:pt idx="76">
                  <c:v>133.9793401123278</c:v>
                </c:pt>
                <c:pt idx="77">
                  <c:v>134.25861573094036</c:v>
                </c:pt>
                <c:pt idx="78">
                  <c:v>134.54137984041193</c:v>
                </c:pt>
                <c:pt idx="79">
                  <c:v>134.82707574194217</c:v>
                </c:pt>
                <c:pt idx="80">
                  <c:v>135.11519830690875</c:v>
                </c:pt>
              </c:numCache>
            </c:numRef>
          </c:yVal>
          <c:smooth val="1"/>
          <c:extLst>
            <c:ext xmlns:c16="http://schemas.microsoft.com/office/drawing/2014/chart" uri="{C3380CC4-5D6E-409C-BE32-E72D297353CC}">
              <c16:uniqueId val="{00000001-A7AB-46AF-8DCA-9CB6E76B165B}"/>
            </c:ext>
          </c:extLst>
        </c:ser>
        <c:dLbls>
          <c:showLegendKey val="0"/>
          <c:showVal val="0"/>
          <c:showCatName val="0"/>
          <c:showSerName val="0"/>
          <c:showPercent val="0"/>
          <c:showBubbleSize val="0"/>
        </c:dLbls>
        <c:axId val="477019520"/>
        <c:axId val="477017600"/>
      </c:scatterChart>
      <c:valAx>
        <c:axId val="52441945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525603200"/>
        <c:crosses val="autoZero"/>
        <c:crossBetween val="midCat"/>
      </c:valAx>
      <c:valAx>
        <c:axId val="52560320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24419456"/>
        <c:crosses val="autoZero"/>
        <c:crossBetween val="midCat"/>
      </c:valAx>
      <c:valAx>
        <c:axId val="477017600"/>
        <c:scaling>
          <c:orientation val="minMax"/>
        </c:scaling>
        <c:delete val="0"/>
        <c:axPos val="r"/>
        <c:title>
          <c:tx>
            <c:rich>
              <a:bodyPr rot="-5400000" vert="horz"/>
              <a:lstStyle/>
              <a:p>
                <a:pPr>
                  <a:defRPr/>
                </a:pPr>
                <a:r>
                  <a:rPr lang="en-US"/>
                  <a:t>Phase(degree)</a:t>
                </a:r>
              </a:p>
            </c:rich>
          </c:tx>
          <c:overlay val="0"/>
        </c:title>
        <c:numFmt formatCode="General" sourceLinked="1"/>
        <c:majorTickMark val="out"/>
        <c:minorTickMark val="none"/>
        <c:tickLblPos val="nextTo"/>
        <c:crossAx val="477019520"/>
        <c:crosses val="max"/>
        <c:crossBetween val="midCat"/>
      </c:valAx>
      <c:valAx>
        <c:axId val="477019520"/>
        <c:scaling>
          <c:logBase val="10"/>
          <c:orientation val="minMax"/>
        </c:scaling>
        <c:delete val="1"/>
        <c:axPos val="b"/>
        <c:numFmt formatCode="General" sourceLinked="1"/>
        <c:majorTickMark val="out"/>
        <c:minorTickMark val="none"/>
        <c:tickLblPos val="nextTo"/>
        <c:crossAx val="4770176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Voltage Loop Gain No Current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Backup!$Q$43:$Q$123</c:f>
              <c:numCache>
                <c:formatCode>General</c:formatCode>
                <c:ptCount val="81"/>
                <c:pt idx="0">
                  <c:v>107.29988653456698</c:v>
                </c:pt>
                <c:pt idx="1">
                  <c:v>87.299889614171988</c:v>
                </c:pt>
                <c:pt idx="2">
                  <c:v>67.300197572256891</c:v>
                </c:pt>
                <c:pt idx="3">
                  <c:v>61.280530836123212</c:v>
                </c:pt>
                <c:pt idx="4">
                  <c:v>57.760260852803576</c:v>
                </c:pt>
                <c:pt idx="5">
                  <c:v>55.263663193026112</c:v>
                </c:pt>
                <c:pt idx="6">
                  <c:v>53.328261675612936</c:v>
                </c:pt>
                <c:pt idx="7">
                  <c:v>51.748056905591504</c:v>
                </c:pt>
                <c:pt idx="8">
                  <c:v>50.413162352282896</c:v>
                </c:pt>
                <c:pt idx="9">
                  <c:v>49.257985363336189</c:v>
                </c:pt>
                <c:pt idx="10">
                  <c:v>48.240217142412078</c:v>
                </c:pt>
                <c:pt idx="11">
                  <c:v>47.330969346442942</c:v>
                </c:pt>
                <c:pt idx="12">
                  <c:v>41.403331116446424</c:v>
                </c:pt>
                <c:pt idx="13">
                  <c:v>38.0355190068544</c:v>
                </c:pt>
                <c:pt idx="14">
                  <c:v>35.750535105185527</c:v>
                </c:pt>
                <c:pt idx="15">
                  <c:v>34.084326175355343</c:v>
                </c:pt>
                <c:pt idx="16">
                  <c:v>32.829184490621103</c:v>
                </c:pt>
                <c:pt idx="17">
                  <c:v>31.873566467052253</c:v>
                </c:pt>
                <c:pt idx="18">
                  <c:v>31.15044930208559</c:v>
                </c:pt>
                <c:pt idx="19">
                  <c:v>30.61647655043253</c:v>
                </c:pt>
                <c:pt idx="20">
                  <c:v>30.242221070871111</c:v>
                </c:pt>
                <c:pt idx="21">
                  <c:v>32.559340104880199</c:v>
                </c:pt>
                <c:pt idx="22">
                  <c:v>27.126021999442646</c:v>
                </c:pt>
                <c:pt idx="23">
                  <c:v>18.455687589982237</c:v>
                </c:pt>
                <c:pt idx="24">
                  <c:v>13.025018345734399</c:v>
                </c:pt>
                <c:pt idx="25">
                  <c:v>9.0648728892983996</c:v>
                </c:pt>
                <c:pt idx="26">
                  <c:v>5.9254543589576079</c:v>
                </c:pt>
                <c:pt idx="27">
                  <c:v>3.312558900412049</c:v>
                </c:pt>
                <c:pt idx="28">
                  <c:v>1.0682239451718167</c:v>
                </c:pt>
                <c:pt idx="29">
                  <c:v>-0.90250054663749568</c:v>
                </c:pt>
                <c:pt idx="30">
                  <c:v>-4.2509597080036245</c:v>
                </c:pt>
                <c:pt idx="31">
                  <c:v>-7.037126182202976</c:v>
                </c:pt>
                <c:pt idx="32">
                  <c:v>-9.4266549053309436</c:v>
                </c:pt>
                <c:pt idx="33">
                  <c:v>-11.520399718309285</c:v>
                </c:pt>
                <c:pt idx="34">
                  <c:v>-13.384611724034787</c:v>
                </c:pt>
                <c:pt idx="35">
                  <c:v>-15.065279257090847</c:v>
                </c:pt>
                <c:pt idx="36">
                  <c:v>-16.595692520689205</c:v>
                </c:pt>
                <c:pt idx="37">
                  <c:v>-18.000758890691767</c:v>
                </c:pt>
                <c:pt idx="38">
                  <c:v>-19.29961844397566</c:v>
                </c:pt>
                <c:pt idx="39">
                  <c:v>-20.507307875348069</c:v>
                </c:pt>
                <c:pt idx="40">
                  <c:v>-21.635861789407443</c:v>
                </c:pt>
                <c:pt idx="41">
                  <c:v>-22.695066086362004</c:v>
                </c:pt>
                <c:pt idx="42">
                  <c:v>-23.692987977391748</c:v>
                </c:pt>
                <c:pt idx="43">
                  <c:v>-24.63635792868482</c:v>
                </c:pt>
                <c:pt idx="44">
                  <c:v>-25.53085070920412</c:v>
                </c:pt>
                <c:pt idx="45">
                  <c:v>-26.381296018610048</c:v>
                </c:pt>
                <c:pt idx="46">
                  <c:v>-27.191838918769655</c:v>
                </c:pt>
                <c:pt idx="47">
                  <c:v>-27.966063809332105</c:v>
                </c:pt>
                <c:pt idx="48">
                  <c:v>-28.70709148101669</c:v>
                </c:pt>
                <c:pt idx="49">
                  <c:v>-29.417655986677445</c:v>
                </c:pt>
                <c:pt idx="50">
                  <c:v>-30.100166176365324</c:v>
                </c:pt>
                <c:pt idx="51">
                  <c:v>-30.756755434560141</c:v>
                </c:pt>
                <c:pt idx="52">
                  <c:v>-31.389322238911348</c:v>
                </c:pt>
                <c:pt idx="53">
                  <c:v>-31.999563504390242</c:v>
                </c:pt>
                <c:pt idx="54">
                  <c:v>-32.589002202582549</c:v>
                </c:pt>
                <c:pt idx="55">
                  <c:v>-33.159010398354027</c:v>
                </c:pt>
                <c:pt idx="56">
                  <c:v>-33.71082858840451</c:v>
                </c:pt>
                <c:pt idx="57">
                  <c:v>-34.245582032980799</c:v>
                </c:pt>
                <c:pt idx="58">
                  <c:v>-34.7642946256206</c:v>
                </c:pt>
                <c:pt idx="59">
                  <c:v>-35.2679007338443</c:v>
                </c:pt>
                <c:pt idx="60">
                  <c:v>-35.757255357323395</c:v>
                </c:pt>
                <c:pt idx="61">
                  <c:v>-36.233142882841193</c:v>
                </c:pt>
                <c:pt idx="62">
                  <c:v>-36.696284662666834</c:v>
                </c:pt>
                <c:pt idx="63">
                  <c:v>-37.147345601339538</c:v>
                </c:pt>
                <c:pt idx="64">
                  <c:v>-37.586939902756413</c:v>
                </c:pt>
                <c:pt idx="65">
                  <c:v>-38.015636102968841</c:v>
                </c:pt>
                <c:pt idx="66">
                  <c:v>-38.43396149274907</c:v>
                </c:pt>
                <c:pt idx="67">
                  <c:v>-38.842406016708253</c:v>
                </c:pt>
                <c:pt idx="68">
                  <c:v>-39.2414257216723</c:v>
                </c:pt>
                <c:pt idx="69">
                  <c:v>-39.631445815495212</c:v>
                </c:pt>
                <c:pt idx="70">
                  <c:v>-40.012863388010551</c:v>
                </c:pt>
                <c:pt idx="71">
                  <c:v>-40.386049837983009</c:v>
                </c:pt>
                <c:pt idx="72">
                  <c:v>-40.751353043414824</c:v>
                </c:pt>
                <c:pt idx="73">
                  <c:v>-41.109099307136475</c:v>
                </c:pt>
                <c:pt idx="74">
                  <c:v>-41.459595105066029</c:v>
                </c:pt>
                <c:pt idx="75">
                  <c:v>-41.803128660703869</c:v>
                </c:pt>
                <c:pt idx="76">
                  <c:v>-42.13997136620798</c:v>
                </c:pt>
                <c:pt idx="77">
                  <c:v>-42.470379067666244</c:v>
                </c:pt>
                <c:pt idx="78">
                  <c:v>-42.79459322986402</c:v>
                </c:pt>
                <c:pt idx="79">
                  <c:v>-43.112841993873957</c:v>
                </c:pt>
                <c:pt idx="80">
                  <c:v>-43.425341139099146</c:v>
                </c:pt>
              </c:numCache>
            </c:numRef>
          </c:yVal>
          <c:smooth val="1"/>
          <c:extLst>
            <c:ext xmlns:c16="http://schemas.microsoft.com/office/drawing/2014/chart" uri="{C3380CC4-5D6E-409C-BE32-E72D297353CC}">
              <c16:uniqueId val="{00000000-8789-4208-86E9-D9BC314E56C1}"/>
            </c:ext>
          </c:extLst>
        </c:ser>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Backup!$R$43:$R$123</c:f>
              <c:numCache>
                <c:formatCode>General</c:formatCode>
                <c:ptCount val="81"/>
                <c:pt idx="0">
                  <c:v>-89.997291089115137</c:v>
                </c:pt>
                <c:pt idx="1">
                  <c:v>-89.972910897295407</c:v>
                </c:pt>
                <c:pt idx="2">
                  <c:v>-89.729115117100889</c:v>
                </c:pt>
                <c:pt idx="3">
                  <c:v>-89.458267469319907</c:v>
                </c:pt>
                <c:pt idx="4">
                  <c:v>-89.187494281076098</c:v>
                </c:pt>
                <c:pt idx="5">
                  <c:v>-88.916832755407938</c:v>
                </c:pt>
                <c:pt idx="6">
                  <c:v>-88.646320063327053</c:v>
                </c:pt>
                <c:pt idx="7">
                  <c:v>-88.375993333224883</c:v>
                </c:pt>
                <c:pt idx="8">
                  <c:v>-88.105889640349645</c:v>
                </c:pt>
                <c:pt idx="9">
                  <c:v>-87.836045996370629</c:v>
                </c:pt>
                <c:pt idx="10">
                  <c:v>-87.566499339047311</c:v>
                </c:pt>
                <c:pt idx="11">
                  <c:v>-87.297286522020684</c:v>
                </c:pt>
                <c:pt idx="12">
                  <c:v>-84.631547582148883</c:v>
                </c:pt>
                <c:pt idx="13">
                  <c:v>-82.038744516217278</c:v>
                </c:pt>
                <c:pt idx="14">
                  <c:v>-79.552975857876191</c:v>
                </c:pt>
                <c:pt idx="15">
                  <c:v>-77.205927083206461</c:v>
                </c:pt>
                <c:pt idx="16">
                  <c:v>-75.026709345560519</c:v>
                </c:pt>
                <c:pt idx="17">
                  <c:v>-73.042127648872693</c:v>
                </c:pt>
                <c:pt idx="18">
                  <c:v>-71.277381460805913</c:v>
                </c:pt>
                <c:pt idx="19">
                  <c:v>-69.757185245681413</c:v>
                </c:pt>
                <c:pt idx="20">
                  <c:v>-68.507307053778305</c:v>
                </c:pt>
                <c:pt idx="21">
                  <c:v>-83.740825906192129</c:v>
                </c:pt>
                <c:pt idx="22">
                  <c:v>-167.90267023545627</c:v>
                </c:pt>
                <c:pt idx="23">
                  <c:v>177.73481767855881</c:v>
                </c:pt>
                <c:pt idx="24">
                  <c:v>175.54416504593505</c:v>
                </c:pt>
                <c:pt idx="25">
                  <c:v>175.30001148948628</c:v>
                </c:pt>
                <c:pt idx="26">
                  <c:v>175.51142468967151</c:v>
                </c:pt>
                <c:pt idx="27">
                  <c:v>175.82845474317995</c:v>
                </c:pt>
                <c:pt idx="28">
                  <c:v>176.15116803420796</c:v>
                </c:pt>
                <c:pt idx="29">
                  <c:v>176.45007030323822</c:v>
                </c:pt>
                <c:pt idx="30">
                  <c:v>176.95626131436148</c:v>
                </c:pt>
                <c:pt idx="31">
                  <c:v>177.35428629598212</c:v>
                </c:pt>
                <c:pt idx="32">
                  <c:v>177.67015899038168</c:v>
                </c:pt>
                <c:pt idx="33">
                  <c:v>177.92528194096465</c:v>
                </c:pt>
                <c:pt idx="34">
                  <c:v>178.13509442566419</c:v>
                </c:pt>
                <c:pt idx="35">
                  <c:v>178.31052762616889</c:v>
                </c:pt>
                <c:pt idx="36">
                  <c:v>178.45938834754801</c:v>
                </c:pt>
                <c:pt idx="37">
                  <c:v>178.58734441207599</c:v>
                </c:pt>
                <c:pt idx="38">
                  <c:v>178.69858594471435</c:v>
                </c:pt>
                <c:pt idx="39">
                  <c:v>178.79626590227952</c:v>
                </c:pt>
                <c:pt idx="40">
                  <c:v>178.88279632472248</c:v>
                </c:pt>
                <c:pt idx="41">
                  <c:v>178.96005063291233</c:v>
                </c:pt>
                <c:pt idx="42">
                  <c:v>179.02950414402611</c:v>
                </c:pt>
                <c:pt idx="43">
                  <c:v>179.09233335479348</c:v>
                </c:pt>
                <c:pt idx="44">
                  <c:v>179.1494872518108</c:v>
                </c:pt>
                <c:pt idx="45">
                  <c:v>179.20173932717725</c:v>
                </c:pt>
                <c:pt idx="46">
                  <c:v>179.24972606997861</c:v>
                </c:pt>
                <c:pt idx="47">
                  <c:v>179.29397583266174</c:v>
                </c:pt>
                <c:pt idx="48">
                  <c:v>179.33493074832504</c:v>
                </c:pt>
                <c:pt idx="49">
                  <c:v>179.37296356322284</c:v>
                </c:pt>
                <c:pt idx="50">
                  <c:v>179.40839070178103</c:v>
                </c:pt>
                <c:pt idx="51">
                  <c:v>179.44148250740756</c:v>
                </c:pt>
                <c:pt idx="52">
                  <c:v>179.47247134305286</c:v>
                </c:pt>
                <c:pt idx="53">
                  <c:v>179.50155805329871</c:v>
                </c:pt>
                <c:pt idx="54">
                  <c:v>179.52891716015912</c:v>
                </c:pt>
                <c:pt idx="55">
                  <c:v>179.55470107153175</c:v>
                </c:pt>
                <c:pt idx="56">
                  <c:v>179.57904351336654</c:v>
                </c:pt>
                <c:pt idx="57">
                  <c:v>179.60206234674149</c:v>
                </c:pt>
                <c:pt idx="58">
                  <c:v>179.62386189398364</c:v>
                </c:pt>
                <c:pt idx="59">
                  <c:v>179.64453487022897</c:v>
                </c:pt>
                <c:pt idx="60">
                  <c:v>179.66416399583034</c:v>
                </c:pt>
                <c:pt idx="61">
                  <c:v>179.68282334903782</c:v>
                </c:pt>
                <c:pt idx="62">
                  <c:v>179.70057950609481</c:v>
                </c:pt>
                <c:pt idx="63">
                  <c:v>179.71749250639726</c:v>
                </c:pt>
                <c:pt idx="64">
                  <c:v>179.73361667295387</c:v>
                </c:pt>
                <c:pt idx="65">
                  <c:v>179.7490013125859</c:v>
                </c:pt>
                <c:pt idx="66">
                  <c:v>179.76369131571693</c:v>
                </c:pt>
                <c:pt idx="67">
                  <c:v>179.77772767196825</c:v>
                </c:pt>
                <c:pt idx="68">
                  <c:v>179.79114791486381</c:v>
                </c:pt>
                <c:pt idx="69">
                  <c:v>179.80398650662107</c:v>
                </c:pt>
                <c:pt idx="70">
                  <c:v>179.81627517211444</c:v>
                </c:pt>
                <c:pt idx="71">
                  <c:v>179.82804318957324</c:v>
                </c:pt>
                <c:pt idx="72">
                  <c:v>179.83931764432791</c:v>
                </c:pt>
                <c:pt idx="73">
                  <c:v>179.85012365090026</c:v>
                </c:pt>
                <c:pt idx="74">
                  <c:v>179.86048454789176</c:v>
                </c:pt>
                <c:pt idx="75">
                  <c:v>179.87042206943315</c:v>
                </c:pt>
                <c:pt idx="76">
                  <c:v>179.87995649638364</c:v>
                </c:pt>
                <c:pt idx="77">
                  <c:v>179.88910678998715</c:v>
                </c:pt>
                <c:pt idx="78">
                  <c:v>179.89789071029824</c:v>
                </c:pt>
                <c:pt idx="79">
                  <c:v>179.90632492134989</c:v>
                </c:pt>
                <c:pt idx="80">
                  <c:v>179.91442508475726</c:v>
                </c:pt>
              </c:numCache>
            </c:numRef>
          </c:yVal>
          <c:smooth val="1"/>
          <c:extLst>
            <c:ext xmlns:c16="http://schemas.microsoft.com/office/drawing/2014/chart" uri="{C3380CC4-5D6E-409C-BE32-E72D297353CC}">
              <c16:uniqueId val="{00000001-8789-4208-86E9-D9BC314E56C1}"/>
            </c:ext>
          </c:extLst>
        </c:ser>
        <c:dLbls>
          <c:showLegendKey val="0"/>
          <c:showVal val="0"/>
          <c:showCatName val="0"/>
          <c:showSerName val="0"/>
          <c:showPercent val="0"/>
          <c:showBubbleSize val="0"/>
        </c:dLbls>
        <c:axId val="477035136"/>
        <c:axId val="476644096"/>
      </c:scatterChart>
      <c:valAx>
        <c:axId val="47703513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76644096"/>
        <c:crosses val="autoZero"/>
        <c:crossBetween val="midCat"/>
      </c:valAx>
      <c:valAx>
        <c:axId val="476644096"/>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47703513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Backup!$T$43:$T$123</c:f>
              <c:numCache>
                <c:formatCode>General</c:formatCode>
                <c:ptCount val="81"/>
                <c:pt idx="0">
                  <c:v>100.9110503409938</c:v>
                </c:pt>
                <c:pt idx="1">
                  <c:v>80.911050298663682</c:v>
                </c:pt>
                <c:pt idx="2">
                  <c:v>60.911046065801919</c:v>
                </c:pt>
                <c:pt idx="3">
                  <c:v>54.890433327546972</c:v>
                </c:pt>
                <c:pt idx="4">
                  <c:v>51.36858677775016</c:v>
                </c:pt>
                <c:pt idx="5">
                  <c:v>48.869782142598687</c:v>
                </c:pt>
                <c:pt idx="6">
                  <c:v>46.931543458301689</c:v>
                </c:pt>
                <c:pt idx="7">
                  <c:v>45.347871608945667</c:v>
                </c:pt>
                <c:pt idx="8">
                  <c:v>44.008880404255535</c:v>
                </c:pt>
                <c:pt idx="9">
                  <c:v>42.848977593228867</c:v>
                </c:pt>
                <c:pt idx="10">
                  <c:v>41.825854841349553</c:v>
                </c:pt>
                <c:pt idx="11">
                  <c:v>40.910624327306138</c:v>
                </c:pt>
                <c:pt idx="12">
                  <c:v>34.888764838940553</c:v>
                </c:pt>
                <c:pt idx="13">
                  <c:v>31.364899786484411</c:v>
                </c:pt>
                <c:pt idx="14">
                  <c:v>28.863386986909447</c:v>
                </c:pt>
                <c:pt idx="15">
                  <c:v>26.921852812895871</c:v>
                </c:pt>
                <c:pt idx="16">
                  <c:v>25.334411100328914</c:v>
                </c:pt>
                <c:pt idx="17">
                  <c:v>23.991290073158545</c:v>
                </c:pt>
                <c:pt idx="18">
                  <c:v>22.827005808551473</c:v>
                </c:pt>
                <c:pt idx="19">
                  <c:v>21.799346853850889</c:v>
                </c:pt>
                <c:pt idx="20">
                  <c:v>20.879507725441865</c:v>
                </c:pt>
                <c:pt idx="21">
                  <c:v>14.816019364310634</c:v>
                </c:pt>
                <c:pt idx="22">
                  <c:v>11.25993117101906</c:v>
                </c:pt>
                <c:pt idx="23">
                  <c:v>8.7272906544818252</c:v>
                </c:pt>
                <c:pt idx="24">
                  <c:v>6.7501608968059479</c:v>
                </c:pt>
                <c:pt idx="25">
                  <c:v>5.1195568816713601</c:v>
                </c:pt>
                <c:pt idx="26">
                  <c:v>3.7235356238526345</c:v>
                </c:pt>
                <c:pt idx="27">
                  <c:v>2.4947706790297803</c:v>
                </c:pt>
                <c:pt idx="28">
                  <c:v>1.3893430391538248</c:v>
                </c:pt>
                <c:pt idx="29">
                  <c:v>0.37683376100054189</c:v>
                </c:pt>
                <c:pt idx="30">
                  <c:v>-1.4520415727529947</c:v>
                </c:pt>
                <c:pt idx="31">
                  <c:v>-3.1111281191490905</c:v>
                </c:pt>
                <c:pt idx="32">
                  <c:v>-4.6713749391052062</c:v>
                </c:pt>
                <c:pt idx="33">
                  <c:v>-6.1752130086418635</c:v>
                </c:pt>
                <c:pt idx="34">
                  <c:v>-7.6462472660062879</c:v>
                </c:pt>
                <c:pt idx="35">
                  <c:v>-9.0953324920086338</c:v>
                </c:pt>
                <c:pt idx="36">
                  <c:v>-10.525137121175661</c:v>
                </c:pt>
                <c:pt idx="37">
                  <c:v>-11.933702060190999</c:v>
                </c:pt>
                <c:pt idx="38">
                  <c:v>-13.317038011631205</c:v>
                </c:pt>
                <c:pt idx="39">
                  <c:v>-14.670808673713761</c:v>
                </c:pt>
                <c:pt idx="40">
                  <c:v>-15.991258112263431</c:v>
                </c:pt>
                <c:pt idx="41">
                  <c:v>-17.275601543296162</c:v>
                </c:pt>
                <c:pt idx="42">
                  <c:v>-18.522088157563019</c:v>
                </c:pt>
                <c:pt idx="43">
                  <c:v>-19.729894794693152</c:v>
                </c:pt>
                <c:pt idx="44">
                  <c:v>-20.898953279970726</c:v>
                </c:pt>
                <c:pt idx="45">
                  <c:v>-22.029769170597294</c:v>
                </c:pt>
                <c:pt idx="46">
                  <c:v>-23.123259454542342</c:v>
                </c:pt>
                <c:pt idx="47">
                  <c:v>-24.180619023198172</c:v>
                </c:pt>
                <c:pt idx="48">
                  <c:v>-25.203216554483355</c:v>
                </c:pt>
                <c:pt idx="49">
                  <c:v>-26.192516388241174</c:v>
                </c:pt>
                <c:pt idx="50">
                  <c:v>-27.150021696362288</c:v>
                </c:pt>
                <c:pt idx="51">
                  <c:v>-28.077234313469376</c:v>
                </c:pt>
                <c:pt idx="52">
                  <c:v>-28.975627206239039</c:v>
                </c:pt>
                <c:pt idx="53">
                  <c:v>-29.846626317147681</c:v>
                </c:pt>
                <c:pt idx="54">
                  <c:v>-30.691599237828001</c:v>
                </c:pt>
                <c:pt idx="55">
                  <c:v>-31.511848779306597</c:v>
                </c:pt>
                <c:pt idx="56">
                  <c:v>-32.308609997585698</c:v>
                </c:pt>
                <c:pt idx="57">
                  <c:v>-33.083049613615543</c:v>
                </c:pt>
                <c:pt idx="58">
                  <c:v>-33.836267055001244</c:v>
                </c:pt>
                <c:pt idx="59">
                  <c:v>-34.569296561900003</c:v>
                </c:pt>
                <c:pt idx="60">
                  <c:v>-35.283109958360996</c:v>
                </c:pt>
                <c:pt idx="61">
                  <c:v>-35.978619806676647</c:v>
                </c:pt>
                <c:pt idx="62">
                  <c:v>-36.65668274700063</c:v>
                </c:pt>
                <c:pt idx="63">
                  <c:v>-37.318102885818966</c:v>
                </c:pt>
                <c:pt idx="64">
                  <c:v>-37.963635141058255</c:v>
                </c:pt>
                <c:pt idx="65">
                  <c:v>-38.59398848330391</c:v>
                </c:pt>
                <c:pt idx="66">
                  <c:v>-39.20982903516942</c:v>
                </c:pt>
                <c:pt idx="67">
                  <c:v>-39.811783006815645</c:v>
                </c:pt>
                <c:pt idx="68">
                  <c:v>-40.400439456784525</c:v>
                </c:pt>
                <c:pt idx="69">
                  <c:v>-40.976352875014086</c:v>
                </c:pt>
                <c:pt idx="70">
                  <c:v>-41.54004559011593</c:v>
                </c:pt>
                <c:pt idx="71">
                  <c:v>-42.092010006421276</c:v>
                </c:pt>
                <c:pt idx="72">
                  <c:v>-42.632710678454316</c:v>
                </c:pt>
                <c:pt idx="73">
                  <c:v>-43.16258623174604</c:v>
                </c:pt>
                <c:pt idx="74">
                  <c:v>-43.68205113951592</c:v>
                </c:pt>
                <c:pt idx="75">
                  <c:v>-44.191497364937796</c:v>
                </c:pt>
                <c:pt idx="76">
                  <c:v>-44.691295878588008</c:v>
                </c:pt>
                <c:pt idx="77">
                  <c:v>-45.1817980603699</c:v>
                </c:pt>
                <c:pt idx="78">
                  <c:v>-45.663336994775861</c:v>
                </c:pt>
                <c:pt idx="79">
                  <c:v>-46.136228667849998</c:v>
                </c:pt>
                <c:pt idx="80">
                  <c:v>-46.600773073673579</c:v>
                </c:pt>
              </c:numCache>
            </c:numRef>
          </c:yVal>
          <c:smooth val="1"/>
          <c:extLst>
            <c:ext xmlns:c16="http://schemas.microsoft.com/office/drawing/2014/chart" uri="{C3380CC4-5D6E-409C-BE32-E72D297353CC}">
              <c16:uniqueId val="{00000000-6874-4C9D-968D-4A21E1261C80}"/>
            </c:ext>
          </c:extLst>
        </c:ser>
        <c:dLbls>
          <c:showLegendKey val="0"/>
          <c:showVal val="0"/>
          <c:showCatName val="0"/>
          <c:showSerName val="0"/>
          <c:showPercent val="0"/>
          <c:showBubbleSize val="0"/>
        </c:dLbls>
        <c:axId val="332280960"/>
        <c:axId val="33228288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Backup!$U$43:$U$123</c:f>
              <c:numCache>
                <c:formatCode>General</c:formatCode>
                <c:ptCount val="81"/>
                <c:pt idx="0">
                  <c:v>-90.000407571792877</c:v>
                </c:pt>
                <c:pt idx="1">
                  <c:v>-90.004075717767492</c:v>
                </c:pt>
                <c:pt idx="2">
                  <c:v>-90.040757016395716</c:v>
                </c:pt>
                <c:pt idx="3">
                  <c:v>-90.081513055497425</c:v>
                </c:pt>
                <c:pt idx="4">
                  <c:v>-90.122267140796453</c:v>
                </c:pt>
                <c:pt idx="5">
                  <c:v>-90.163018297353361</c:v>
                </c:pt>
                <c:pt idx="6">
                  <c:v>-90.203765552579256</c:v>
                </c:pt>
                <c:pt idx="7">
                  <c:v>-90.244507937013267</c:v>
                </c:pt>
                <c:pt idx="8">
                  <c:v>-90.285244485094694</c:v>
                </c:pt>
                <c:pt idx="9">
                  <c:v>-90.325974235928697</c:v>
                </c:pt>
                <c:pt idx="10">
                  <c:v>-90.366696234044042</c:v>
                </c:pt>
                <c:pt idx="11">
                  <c:v>-90.407409530142331</c:v>
                </c:pt>
                <c:pt idx="12">
                  <c:v>-90.813860888721877</c:v>
                </c:pt>
                <c:pt idx="13">
                  <c:v>-91.218470260839212</c:v>
                </c:pt>
                <c:pt idx="14">
                  <c:v>-91.620490822214364</c:v>
                </c:pt>
                <c:pt idx="15">
                  <c:v>-92.019354992426898</c:v>
                </c:pt>
                <c:pt idx="16">
                  <c:v>-92.414692601735382</c:v>
                </c:pt>
                <c:pt idx="17">
                  <c:v>-92.806326364809522</c:v>
                </c:pt>
                <c:pt idx="18">
                  <c:v>-93.194249812870666</c:v>
                </c:pt>
                <c:pt idx="19">
                  <c:v>-93.578594556133112</c:v>
                </c:pt>
                <c:pt idx="20">
                  <c:v>-93.959593570794993</c:v>
                </c:pt>
                <c:pt idx="21">
                  <c:v>-97.654768111789252</c:v>
                </c:pt>
                <c:pt idx="22">
                  <c:v>-101.29142492822729</c:v>
                </c:pt>
                <c:pt idx="23">
                  <c:v>-104.94792390513985</c:v>
                </c:pt>
                <c:pt idx="24">
                  <c:v>-108.63710979635464</c:v>
                </c:pt>
                <c:pt idx="25">
                  <c:v>-112.36042469322885</c:v>
                </c:pt>
                <c:pt idx="26">
                  <c:v>-116.11729309372679</c:v>
                </c:pt>
                <c:pt idx="27">
                  <c:v>-119.90608249087389</c:v>
                </c:pt>
                <c:pt idx="28">
                  <c:v>-123.72384817194428</c:v>
                </c:pt>
                <c:pt idx="29">
                  <c:v>-127.56602629482244</c:v>
                </c:pt>
                <c:pt idx="30">
                  <c:v>-135.29633126849993</c:v>
                </c:pt>
                <c:pt idx="31">
                  <c:v>-143.02485032757153</c:v>
                </c:pt>
                <c:pt idx="32">
                  <c:v>-150.6564978470762</c:v>
                </c:pt>
                <c:pt idx="33">
                  <c:v>-158.08535004700593</c:v>
                </c:pt>
                <c:pt idx="34">
                  <c:v>-165.20978017261407</c:v>
                </c:pt>
                <c:pt idx="35">
                  <c:v>-171.94594094578716</c:v>
                </c:pt>
                <c:pt idx="36">
                  <c:v>-178.23600032561356</c:v>
                </c:pt>
                <c:pt idx="37">
                  <c:v>175.94993831477265</c:v>
                </c:pt>
                <c:pt idx="38">
                  <c:v>170.61695050884597</c:v>
                </c:pt>
                <c:pt idx="39">
                  <c:v>165.75109399398755</c:v>
                </c:pt>
                <c:pt idx="40">
                  <c:v>161.32575611149255</c:v>
                </c:pt>
                <c:pt idx="41">
                  <c:v>157.30720460990801</c:v>
                </c:pt>
                <c:pt idx="42">
                  <c:v>153.65880242051685</c:v>
                </c:pt>
                <c:pt idx="43">
                  <c:v>150.34387545251477</c:v>
                </c:pt>
                <c:pt idx="44">
                  <c:v>147.32747022852158</c:v>
                </c:pt>
                <c:pt idx="45">
                  <c:v>144.57729932422606</c:v>
                </c:pt>
                <c:pt idx="46">
                  <c:v>142.06414157551663</c:v>
                </c:pt>
                <c:pt idx="47">
                  <c:v>139.76190253096448</c:v>
                </c:pt>
                <c:pt idx="48">
                  <c:v>137.64747951247872</c:v>
                </c:pt>
                <c:pt idx="49">
                  <c:v>135.700526326708</c:v>
                </c:pt>
                <c:pt idx="50">
                  <c:v>133.90317688473141</c:v>
                </c:pt>
                <c:pt idx="51">
                  <c:v>132.2397626961276</c:v>
                </c:pt>
                <c:pt idx="52">
                  <c:v>130.69654348760665</c:v>
                </c:pt>
                <c:pt idx="53">
                  <c:v>129.2614604278582</c:v>
                </c:pt>
                <c:pt idx="54">
                  <c:v>127.92391560379814</c:v>
                </c:pt>
                <c:pt idx="55">
                  <c:v>126.67457806666386</c:v>
                </c:pt>
                <c:pt idx="56">
                  <c:v>125.50521499473557</c:v>
                </c:pt>
                <c:pt idx="57">
                  <c:v>124.4085456837972</c:v>
                </c:pt>
                <c:pt idx="58">
                  <c:v>123.37811578543273</c:v>
                </c:pt>
                <c:pt idx="59">
                  <c:v>122.40818922505964</c:v>
                </c:pt>
                <c:pt idx="60">
                  <c:v>121.49365539979901</c:v>
                </c:pt>
                <c:pt idx="61">
                  <c:v>120.6299494945445</c:v>
                </c:pt>
                <c:pt idx="62">
                  <c:v>119.8129840135846</c:v>
                </c:pt>
                <c:pt idx="63">
                  <c:v>119.03908987802745</c:v>
                </c:pt>
                <c:pt idx="64">
                  <c:v>118.30496567261473</c:v>
                </c:pt>
                <c:pt idx="65">
                  <c:v>117.60763383381162</c:v>
                </c:pt>
                <c:pt idx="66">
                  <c:v>116.94440275290002</c:v>
                </c:pt>
                <c:pt idx="67">
                  <c:v>116.31283392453537</c:v>
                </c:pt>
                <c:pt idx="68">
                  <c:v>115.71071340488407</c:v>
                </c:pt>
                <c:pt idx="69">
                  <c:v>115.13602695684527</c:v>
                </c:pt>
                <c:pt idx="70">
                  <c:v>114.58693835559791</c:v>
                </c:pt>
                <c:pt idx="71">
                  <c:v>114.06177040837906</c:v>
                </c:pt>
                <c:pt idx="72">
                  <c:v>113.55898831026138</c:v>
                </c:pt>
                <c:pt idx="73">
                  <c:v>113.0771850147671</c:v>
                </c:pt>
                <c:pt idx="74">
                  <c:v>112.61506834615462</c:v>
                </c:pt>
                <c:pt idx="75">
                  <c:v>112.17144962061283</c:v>
                </c:pt>
                <c:pt idx="76">
                  <c:v>111.74523357763833</c:v>
                </c:pt>
                <c:pt idx="77">
                  <c:v>111.33540945157623</c:v>
                </c:pt>
                <c:pt idx="78">
                  <c:v>110.94104303757412</c:v>
                </c:pt>
                <c:pt idx="79">
                  <c:v>110.56126962672906</c:v>
                </c:pt>
                <c:pt idx="80">
                  <c:v>110.19528770261496</c:v>
                </c:pt>
              </c:numCache>
            </c:numRef>
          </c:yVal>
          <c:smooth val="1"/>
          <c:extLst>
            <c:ext xmlns:c16="http://schemas.microsoft.com/office/drawing/2014/chart" uri="{C3380CC4-5D6E-409C-BE32-E72D297353CC}">
              <c16:uniqueId val="{00000001-6874-4C9D-968D-4A21E1261C80}"/>
            </c:ext>
          </c:extLst>
        </c:ser>
        <c:dLbls>
          <c:showLegendKey val="0"/>
          <c:showVal val="0"/>
          <c:showCatName val="0"/>
          <c:showSerName val="0"/>
          <c:showPercent val="0"/>
          <c:showBubbleSize val="0"/>
        </c:dLbls>
        <c:axId val="332315648"/>
        <c:axId val="332313728"/>
      </c:scatterChart>
      <c:valAx>
        <c:axId val="33228096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332282880"/>
        <c:crosses val="autoZero"/>
        <c:crossBetween val="midCat"/>
      </c:valAx>
      <c:valAx>
        <c:axId val="33228288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32280960"/>
        <c:crosses val="autoZero"/>
        <c:crossBetween val="midCat"/>
      </c:valAx>
      <c:valAx>
        <c:axId val="332313728"/>
        <c:scaling>
          <c:orientation val="minMax"/>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32315648"/>
        <c:crosses val="max"/>
        <c:crossBetween val="midCat"/>
      </c:valAx>
      <c:valAx>
        <c:axId val="332315648"/>
        <c:scaling>
          <c:logBase val="10"/>
          <c:orientation val="minMax"/>
        </c:scaling>
        <c:delete val="1"/>
        <c:axPos val="b"/>
        <c:numFmt formatCode="General" sourceLinked="1"/>
        <c:majorTickMark val="out"/>
        <c:minorTickMark val="none"/>
        <c:tickLblPos val="nextTo"/>
        <c:crossAx val="33231372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72.31434725122034</c:v>
                </c:pt>
                <c:pt idx="1">
                  <c:v>71.890179076224626</c:v>
                </c:pt>
                <c:pt idx="2">
                  <c:v>61.411885143425991</c:v>
                </c:pt>
                <c:pt idx="3">
                  <c:v>54.72618974763887</c:v>
                </c:pt>
                <c:pt idx="4">
                  <c:v>50.083443672462728</c:v>
                </c:pt>
                <c:pt idx="5">
                  <c:v>46.453146635281108</c:v>
                </c:pt>
                <c:pt idx="6">
                  <c:v>43.499288446158673</c:v>
                </c:pt>
                <c:pt idx="7">
                  <c:v>41.046687760988796</c:v>
                </c:pt>
                <c:pt idx="8">
                  <c:v>38.981216263952156</c:v>
                </c:pt>
                <c:pt idx="9">
                  <c:v>37.221702962773108</c:v>
                </c:pt>
                <c:pt idx="10">
                  <c:v>35.708031704100812</c:v>
                </c:pt>
                <c:pt idx="11">
                  <c:v>34.394575224444537</c:v>
                </c:pt>
                <c:pt idx="12">
                  <c:v>33.246076074832828</c:v>
                </c:pt>
                <c:pt idx="13">
                  <c:v>32.234891743282191</c:v>
                </c:pt>
                <c:pt idx="14">
                  <c:v>31.339079993491737</c:v>
                </c:pt>
                <c:pt idx="15">
                  <c:v>30.541031617895598</c:v>
                </c:pt>
                <c:pt idx="16">
                  <c:v>29.826473631754006</c:v>
                </c:pt>
                <c:pt idx="17">
                  <c:v>29.183730444639192</c:v>
                </c:pt>
                <c:pt idx="18">
                  <c:v>28.603168800331176</c:v>
                </c:pt>
                <c:pt idx="19">
                  <c:v>28.076776011340314</c:v>
                </c:pt>
                <c:pt idx="20">
                  <c:v>27.59783630062207</c:v>
                </c:pt>
                <c:pt idx="21">
                  <c:v>27.160680221160341</c:v>
                </c:pt>
                <c:pt idx="22">
                  <c:v>26.760489064047221</c:v>
                </c:pt>
                <c:pt idx="23">
                  <c:v>26.393141008041546</c:v>
                </c:pt>
                <c:pt idx="24">
                  <c:v>26.055089205929963</c:v>
                </c:pt>
                <c:pt idx="25">
                  <c:v>25.743264484853022</c:v>
                </c:pt>
                <c:pt idx="26">
                  <c:v>25.454997147899224</c:v>
                </c:pt>
                <c:pt idx="27">
                  <c:v>25.187953697737129</c:v>
                </c:pt>
                <c:pt idx="28">
                  <c:v>24.940085293061443</c:v>
                </c:pt>
                <c:pt idx="29">
                  <c:v>24.709585489031728</c:v>
                </c:pt>
                <c:pt idx="30">
                  <c:v>24.494855369880263</c:v>
                </c:pt>
                <c:pt idx="31">
                  <c:v>24.294474604496742</c:v>
                </c:pt>
                <c:pt idx="32">
                  <c:v>24.107177276166833</c:v>
                </c:pt>
                <c:pt idx="33">
                  <c:v>23.931831584224753</c:v>
                </c:pt>
                <c:pt idx="34">
                  <c:v>23.767422704477102</c:v>
                </c:pt>
                <c:pt idx="35">
                  <c:v>23.613038241255534</c:v>
                </c:pt>
                <c:pt idx="36">
                  <c:v>23.467855818502326</c:v>
                </c:pt>
                <c:pt idx="37">
                  <c:v>23.33113244544117</c:v>
                </c:pt>
                <c:pt idx="38">
                  <c:v>23.202195362910757</c:v>
                </c:pt>
                <c:pt idx="39">
                  <c:v>23.080434131200278</c:v>
                </c:pt>
                <c:pt idx="40">
                  <c:v>22.965293764135883</c:v>
                </c:pt>
                <c:pt idx="41">
                  <c:v>22.856268749152989</c:v>
                </c:pt>
                <c:pt idx="42">
                  <c:v>22.752897820900287</c:v>
                </c:pt>
                <c:pt idx="43">
                  <c:v>22.654759378646666</c:v>
                </c:pt>
                <c:pt idx="44">
                  <c:v>22.561467455918731</c:v>
                </c:pt>
                <c:pt idx="45">
                  <c:v>22.472668165751788</c:v>
                </c:pt>
                <c:pt idx="46">
                  <c:v>22.388036556936513</c:v>
                </c:pt>
                <c:pt idx="47">
                  <c:v>22.30727382686791</c:v>
                </c:pt>
                <c:pt idx="48">
                  <c:v>22.230104844606061</c:v>
                </c:pt>
                <c:pt idx="49">
                  <c:v>22.156275944786834</c:v>
                </c:pt>
                <c:pt idx="50">
                  <c:v>22.085552958619861</c:v>
                </c:pt>
                <c:pt idx="51">
                  <c:v>22.017719453012944</c:v>
                </c:pt>
                <c:pt idx="52">
                  <c:v>21.95257515291285</c:v>
                </c:pt>
                <c:pt idx="53">
                  <c:v>21.889934525232384</c:v>
                </c:pt>
                <c:pt idx="54">
                  <c:v>21.82962550571316</c:v>
                </c:pt>
                <c:pt idx="55">
                  <c:v>21.771488352460327</c:v>
                </c:pt>
                <c:pt idx="56">
                  <c:v>21.715374611946903</c:v>
                </c:pt>
                <c:pt idx="57">
                  <c:v>21.661146185098549</c:v>
                </c:pt>
                <c:pt idx="58">
                  <c:v>21.608674482610709</c:v>
                </c:pt>
                <c:pt idx="59">
                  <c:v>21.557839659905831</c:v>
                </c:pt>
                <c:pt idx="60">
                  <c:v>21.50852992335555</c:v>
                </c:pt>
                <c:pt idx="61">
                  <c:v>21.460640900346672</c:v>
                </c:pt>
                <c:pt idx="62">
                  <c:v>21.414075066594215</c:v>
                </c:pt>
                <c:pt idx="63">
                  <c:v>21.368741224925966</c:v>
                </c:pt>
                <c:pt idx="64">
                  <c:v>21.324554030343222</c:v>
                </c:pt>
                <c:pt idx="65">
                  <c:v>21.281433556791782</c:v>
                </c:pt>
                <c:pt idx="66">
                  <c:v>21.239304901549431</c:v>
                </c:pt>
                <c:pt idx="67">
                  <c:v>21.19809782357013</c:v>
                </c:pt>
                <c:pt idx="68">
                  <c:v>21.157746412538721</c:v>
                </c:pt>
                <c:pt idx="69">
                  <c:v>21.118188785722776</c:v>
                </c:pt>
                <c:pt idx="70">
                  <c:v>21.079366809993864</c:v>
                </c:pt>
                <c:pt idx="71">
                  <c:v>21.041225846696378</c:v>
                </c:pt>
                <c:pt idx="72">
                  <c:v>21.003714517235341</c:v>
                </c:pt>
                <c:pt idx="73">
                  <c:v>20.966784487514509</c:v>
                </c:pt>
                <c:pt idx="74">
                  <c:v>20.930390269485759</c:v>
                </c:pt>
                <c:pt idx="75">
                  <c:v>20.894489038318685</c:v>
                </c:pt>
                <c:pt idx="76">
                  <c:v>20.85904046374754</c:v>
                </c:pt>
                <c:pt idx="77">
                  <c:v>20.82400655439988</c:v>
                </c:pt>
                <c:pt idx="78">
                  <c:v>20.789351513923471</c:v>
                </c:pt>
                <c:pt idx="79">
                  <c:v>20.755041607915871</c:v>
                </c:pt>
                <c:pt idx="80">
                  <c:v>20.721045040720263</c:v>
                </c:pt>
                <c:pt idx="81">
                  <c:v>20.687331841232609</c:v>
                </c:pt>
                <c:pt idx="82">
                  <c:v>20.65387375697528</c:v>
                </c:pt>
                <c:pt idx="83">
                  <c:v>20.620644155724108</c:v>
                </c:pt>
                <c:pt idx="84">
                  <c:v>20.587617934068749</c:v>
                </c:pt>
                <c:pt idx="85">
                  <c:v>20.554771432323221</c:v>
                </c:pt>
                <c:pt idx="86">
                  <c:v>20.522082355269546</c:v>
                </c:pt>
                <c:pt idx="87">
                  <c:v>20.489529698255708</c:v>
                </c:pt>
                <c:pt idx="88">
                  <c:v>20.457093678216456</c:v>
                </c:pt>
                <c:pt idx="89">
                  <c:v>20.424755669211375</c:v>
                </c:pt>
                <c:pt idx="90">
                  <c:v>20.392498142130592</c:v>
                </c:pt>
                <c:pt idx="91">
                  <c:v>20.360304608231864</c:v>
                </c:pt>
                <c:pt idx="92">
                  <c:v>20.328159566202526</c:v>
                </c:pt>
                <c:pt idx="93">
                  <c:v>20.296048452489067</c:v>
                </c:pt>
                <c:pt idx="94">
                  <c:v>20.26395759461446</c:v>
                </c:pt>
                <c:pt idx="95">
                  <c:v>20.231874167279173</c:v>
                </c:pt>
                <c:pt idx="96">
                  <c:v>20.199786151019548</c:v>
                </c:pt>
                <c:pt idx="97">
                  <c:v>20.167682293234648</c:v>
                </c:pt>
                <c:pt idx="98">
                  <c:v>20.135552071406543</c:v>
                </c:pt>
                <c:pt idx="99">
                  <c:v>20.103385658349218</c:v>
                </c:pt>
                <c:pt idx="100">
                  <c:v>20.071173889339086</c:v>
                </c:pt>
                <c:pt idx="101">
                  <c:v>20.038908230993826</c:v>
                </c:pt>
                <c:pt idx="102">
                  <c:v>20.006580751768944</c:v>
                </c:pt>
                <c:pt idx="103">
                  <c:v>19.974184093966826</c:v>
                </c:pt>
                <c:pt idx="104">
                  <c:v>19.941711447137912</c:v>
                </c:pt>
                <c:pt idx="105">
                  <c:v>19.909156522803009</c:v>
                </c:pt>
                <c:pt idx="106">
                  <c:v>19.876513530380326</c:v>
                </c:pt>
                <c:pt idx="107">
                  <c:v>19.843777154257175</c:v>
                </c:pt>
                <c:pt idx="108">
                  <c:v>19.810942531925516</c:v>
                </c:pt>
                <c:pt idx="109">
                  <c:v>19.778005233105795</c:v>
                </c:pt>
                <c:pt idx="110">
                  <c:v>19.74496123981281</c:v>
                </c:pt>
                <c:pt idx="111">
                  <c:v>19.711806927289743</c:v>
                </c:pt>
                <c:pt idx="112">
                  <c:v>19.678539045767479</c:v>
                </c:pt>
                <c:pt idx="113">
                  <c:v>19.645154702997338</c:v>
                </c:pt>
                <c:pt idx="114">
                  <c:v>19.611651347513785</c:v>
                </c:pt>
                <c:pt idx="115">
                  <c:v>19.578026752585341</c:v>
                </c:pt>
                <c:pt idx="116">
                  <c:v>19.544279000815852</c:v>
                </c:pt>
                <c:pt idx="117">
                  <c:v>19.510406469361644</c:v>
                </c:pt>
                <c:pt idx="118">
                  <c:v>19.476407815733999</c:v>
                </c:pt>
                <c:pt idx="119">
                  <c:v>19.442281964155008</c:v>
                </c:pt>
                <c:pt idx="120">
                  <c:v>19.408028092439849</c:v>
                </c:pt>
                <c:pt idx="121">
                  <c:v>19.373645619384973</c:v>
                </c:pt>
                <c:pt idx="122">
                  <c:v>19.339134192630556</c:v>
                </c:pt>
                <c:pt idx="123">
                  <c:v>19.304493676983906</c:v>
                </c:pt>
                <c:pt idx="124">
                  <c:v>19.269724143177736</c:v>
                </c:pt>
                <c:pt idx="125">
                  <c:v>19.234825857050858</c:v>
                </c:pt>
                <c:pt idx="126">
                  <c:v>19.199799269128725</c:v>
                </c:pt>
                <c:pt idx="127">
                  <c:v>19.164645004588714</c:v>
                </c:pt>
                <c:pt idx="128">
                  <c:v>19.129363853598537</c:v>
                </c:pt>
                <c:pt idx="129">
                  <c:v>19.093956762013068</c:v>
                </c:pt>
                <c:pt idx="130">
                  <c:v>19.058424822410661</c:v>
                </c:pt>
                <c:pt idx="131">
                  <c:v>19.022769265465634</c:v>
                </c:pt>
                <c:pt idx="132">
                  <c:v>18.986991451639117</c:v>
                </c:pt>
                <c:pt idx="133">
                  <c:v>18.951092863180797</c:v>
                </c:pt>
                <c:pt idx="134">
                  <c:v>18.915075096428204</c:v>
                </c:pt>
                <c:pt idx="135">
                  <c:v>18.878939854396883</c:v>
                </c:pt>
                <c:pt idx="136">
                  <c:v>18.842688939652181</c:v>
                </c:pt>
                <c:pt idx="137">
                  <c:v>18.806324247449162</c:v>
                </c:pt>
                <c:pt idx="138">
                  <c:v>18.769847759141186</c:v>
                </c:pt>
                <c:pt idx="139">
                  <c:v>18.733261535839034</c:v>
                </c:pt>
                <c:pt idx="140">
                  <c:v>18.696567712320764</c:v>
                </c:pt>
                <c:pt idx="141">
                  <c:v>18.659768491180973</c:v>
                </c:pt>
                <c:pt idx="142">
                  <c:v>18.622866137215006</c:v>
                </c:pt>
                <c:pt idx="143">
                  <c:v>18.58586297202735</c:v>
                </c:pt>
                <c:pt idx="144">
                  <c:v>18.548761368861747</c:v>
                </c:pt>
                <c:pt idx="145">
                  <c:v>18.511563747645539</c:v>
                </c:pt>
                <c:pt idx="146">
                  <c:v>18.474272570239787</c:v>
                </c:pt>
                <c:pt idx="147">
                  <c:v>18.436890335892265</c:v>
                </c:pt>
                <c:pt idx="148">
                  <c:v>18.399419576885549</c:v>
                </c:pt>
                <c:pt idx="149">
                  <c:v>18.361862854375524</c:v>
                </c:pt>
                <c:pt idx="150">
                  <c:v>18.324222754413302</c:v>
                </c:pt>
                <c:pt idx="151">
                  <c:v>18.286501884147924</c:v>
                </c:pt>
                <c:pt idx="152">
                  <c:v>18.248702868200326</c:v>
                </c:pt>
                <c:pt idx="153">
                  <c:v>18.210828345207808</c:v>
                </c:pt>
                <c:pt idx="154">
                  <c:v>18.172880964530588</c:v>
                </c:pt>
                <c:pt idx="155">
                  <c:v>18.134863383118272</c:v>
                </c:pt>
                <c:pt idx="156">
                  <c:v>18.096778262527504</c:v>
                </c:pt>
                <c:pt idx="157">
                  <c:v>18.058628266090082</c:v>
                </c:pt>
                <c:pt idx="158">
                  <c:v>18.020416056225642</c:v>
                </c:pt>
                <c:pt idx="159">
                  <c:v>17.982144291890666</c:v>
                </c:pt>
                <c:pt idx="160">
                  <c:v>17.943815626166977</c:v>
                </c:pt>
                <c:pt idx="161">
                  <c:v>17.905432703976135</c:v>
                </c:pt>
                <c:pt idx="162">
                  <c:v>17.86699815992343</c:v>
                </c:pt>
                <c:pt idx="163">
                  <c:v>17.828514616261995</c:v>
                </c:pt>
                <c:pt idx="164">
                  <c:v>17.789984680974353</c:v>
                </c:pt>
                <c:pt idx="165">
                  <c:v>17.751410945969031</c:v>
                </c:pt>
                <c:pt idx="166">
                  <c:v>17.712795985385746</c:v>
                </c:pt>
                <c:pt idx="167">
                  <c:v>17.67414235400647</c:v>
                </c:pt>
                <c:pt idx="168">
                  <c:v>17.63545258576843</c:v>
                </c:pt>
                <c:pt idx="169">
                  <c:v>17.596729192374823</c:v>
                </c:pt>
                <c:pt idx="170">
                  <c:v>17.557974662000646</c:v>
                </c:pt>
                <c:pt idx="171">
                  <c:v>17.519191458088908</c:v>
                </c:pt>
                <c:pt idx="172">
                  <c:v>17.480382018234025</c:v>
                </c:pt>
                <c:pt idx="173">
                  <c:v>17.44154875314949</c:v>
                </c:pt>
                <c:pt idx="174">
                  <c:v>17.402694045715659</c:v>
                </c:pt>
                <c:pt idx="175">
                  <c:v>17.363820250105476</c:v>
                </c:pt>
                <c:pt idx="176">
                  <c:v>17.324929690982756</c:v>
                </c:pt>
                <c:pt idx="177">
                  <c:v>17.286024662773944</c:v>
                </c:pt>
                <c:pt idx="178">
                  <c:v>17.247107429005563</c:v>
                </c:pt>
                <c:pt idx="179">
                  <c:v>17.208180221707941</c:v>
                </c:pt>
                <c:pt idx="180">
                  <c:v>17.169245240880755</c:v>
                </c:pt>
                <c:pt idx="181">
                  <c:v>17.130304654017735</c:v>
                </c:pt>
                <c:pt idx="182">
                  <c:v>17.091360595688784</c:v>
                </c:pt>
                <c:pt idx="183">
                  <c:v>17.05241516717502</c:v>
                </c:pt>
                <c:pt idx="184">
                  <c:v>17.013470436157391</c:v>
                </c:pt>
                <c:pt idx="185">
                  <c:v>16.974528436451536</c:v>
                </c:pt>
                <c:pt idx="186">
                  <c:v>16.93559116779171</c:v>
                </c:pt>
                <c:pt idx="187">
                  <c:v>16.896660595658538</c:v>
                </c:pt>
                <c:pt idx="188">
                  <c:v>16.85773865114805</c:v>
                </c:pt>
                <c:pt idx="189">
                  <c:v>16.818827230880736</c:v>
                </c:pt>
                <c:pt idx="190">
                  <c:v>16.77992819695098</c:v>
                </c:pt>
                <c:pt idx="191">
                  <c:v>16.741043376908028</c:v>
                </c:pt>
                <c:pt idx="192">
                  <c:v>16.702174563774456</c:v>
                </c:pt>
                <c:pt idx="193">
                  <c:v>16.663323516095982</c:v>
                </c:pt>
                <c:pt idx="194">
                  <c:v>16.624491958019565</c:v>
                </c:pt>
                <c:pt idx="195">
                  <c:v>16.585681579401768</c:v>
                </c:pt>
                <c:pt idx="196">
                  <c:v>16.546894035944039</c:v>
                </c:pt>
                <c:pt idx="197">
                  <c:v>16.508130949352129</c:v>
                </c:pt>
                <c:pt idx="198">
                  <c:v>16.469393907518825</c:v>
                </c:pt>
                <c:pt idx="199">
                  <c:v>16.430684464731094</c:v>
                </c:pt>
                <c:pt idx="200">
                  <c:v>16.392004141893935</c:v>
                </c:pt>
                <c:pt idx="201">
                  <c:v>16.353354426778107</c:v>
                </c:pt>
                <c:pt idx="202">
                  <c:v>16.314736774281712</c:v>
                </c:pt>
                <c:pt idx="203">
                  <c:v>16.276152606710554</c:v>
                </c:pt>
                <c:pt idx="204">
                  <c:v>16.237603314074637</c:v>
                </c:pt>
                <c:pt idx="205">
                  <c:v>16.199090254395927</c:v>
                </c:pt>
                <c:pt idx="206">
                  <c:v>16.160614754032927</c:v>
                </c:pt>
                <c:pt idx="207">
                  <c:v>16.122178108014356</c:v>
                </c:pt>
                <c:pt idx="208">
                  <c:v>16.083781580385853</c:v>
                </c:pt>
                <c:pt idx="209">
                  <c:v>16.045426404565482</c:v>
                </c:pt>
                <c:pt idx="210">
                  <c:v>16.007113783709439</c:v>
                </c:pt>
                <c:pt idx="211">
                  <c:v>15.968844891085407</c:v>
                </c:pt>
                <c:pt idx="212">
                  <c:v>15.930620870452701</c:v>
                </c:pt>
                <c:pt idx="213">
                  <c:v>15.892442836450755</c:v>
                </c:pt>
                <c:pt idx="214">
                  <c:v>15.85431187499216</c:v>
                </c:pt>
                <c:pt idx="215">
                  <c:v>15.816229043661059</c:v>
                </c:pt>
                <c:pt idx="216">
                  <c:v>15.778195372116134</c:v>
                </c:pt>
                <c:pt idx="217">
                  <c:v>15.740211862497063</c:v>
                </c:pt>
                <c:pt idx="218">
                  <c:v>15.70227948983457</c:v>
                </c:pt>
                <c:pt idx="219">
                  <c:v>15.66439920246323</c:v>
                </c:pt>
                <c:pt idx="220">
                  <c:v>15.626571922435</c:v>
                </c:pt>
                <c:pt idx="221">
                  <c:v>15.588798545936386</c:v>
                </c:pt>
                <c:pt idx="222">
                  <c:v>15.551079943703671</c:v>
                </c:pt>
                <c:pt idx="223">
                  <c:v>15.513416961442179</c:v>
                </c:pt>
                <c:pt idx="224">
                  <c:v>15.475810420242267</c:v>
                </c:pt>
                <c:pt idx="225">
                  <c:v>15.438261116997358</c:v>
                </c:pt>
                <c:pt idx="226">
                  <c:v>15.400769824820092</c:v>
                </c:pt>
                <c:pt idx="227">
                  <c:v>15.363337293457569</c:v>
                </c:pt>
                <c:pt idx="228">
                  <c:v>15.325964249705294</c:v>
                </c:pt>
                <c:pt idx="229">
                  <c:v>15.288651397819093</c:v>
                </c:pt>
                <c:pt idx="230">
                  <c:v>15.251399419925677</c:v>
                </c:pt>
                <c:pt idx="231">
                  <c:v>15.214208976429848</c:v>
                </c:pt>
                <c:pt idx="232">
                  <c:v>15.177080706419275</c:v>
                </c:pt>
                <c:pt idx="233">
                  <c:v>15.140015228067369</c:v>
                </c:pt>
                <c:pt idx="234">
                  <c:v>15.103013139032031</c:v>
                </c:pt>
                <c:pt idx="235">
                  <c:v>15.066075016851745</c:v>
                </c:pt>
                <c:pt idx="236">
                  <c:v>15.029201419337191</c:v>
                </c:pt>
                <c:pt idx="237">
                  <c:v>14.992392884960754</c:v>
                </c:pt>
                <c:pt idx="238">
                  <c:v>14.955649933241087</c:v>
                </c:pt>
                <c:pt idx="239">
                  <c:v>14.918973065123227</c:v>
                </c:pt>
                <c:pt idx="240">
                  <c:v>14.882362763356543</c:v>
                </c:pt>
                <c:pt idx="241">
                  <c:v>14.845819492866211</c:v>
                </c:pt>
                <c:pt idx="242">
                  <c:v>14.809343701121785</c:v>
                </c:pt>
                <c:pt idx="243">
                  <c:v>14.772935818500724</c:v>
                </c:pt>
                <c:pt idx="244">
                  <c:v>14.736596258647396</c:v>
                </c:pt>
                <c:pt idx="245">
                  <c:v>14.700325418828177</c:v>
                </c:pt>
                <c:pt idx="246">
                  <c:v>14.664123680279918</c:v>
                </c:pt>
                <c:pt idx="247">
                  <c:v>14.627991408556262</c:v>
                </c:pt>
                <c:pt idx="248">
                  <c:v>14.591928953867288</c:v>
                </c:pt>
                <c:pt idx="249">
                  <c:v>14.555936651414644</c:v>
                </c:pt>
                <c:pt idx="250">
                  <c:v>14.520014821722638</c:v>
                </c:pt>
                <c:pt idx="251">
                  <c:v>14.484163770962674</c:v>
                </c:pt>
                <c:pt idx="252">
                  <c:v>14.448383791275095</c:v>
                </c:pt>
                <c:pt idx="253">
                  <c:v>14.412675161083818</c:v>
                </c:pt>
                <c:pt idx="254">
                  <c:v>14.377038145407134</c:v>
                </c:pt>
                <c:pt idx="255">
                  <c:v>14.34147299616397</c:v>
                </c:pt>
                <c:pt idx="256">
                  <c:v>14.305979952473649</c:v>
                </c:pt>
                <c:pt idx="257">
                  <c:v>14.27055924095173</c:v>
                </c:pt>
                <c:pt idx="258">
                  <c:v>14.235211076001553</c:v>
                </c:pt>
                <c:pt idx="259">
                  <c:v>14.199935660099051</c:v>
                </c:pt>
                <c:pt idx="260">
                  <c:v>14.164733184074084</c:v>
                </c:pt>
                <c:pt idx="261">
                  <c:v>14.129603827386244</c:v>
                </c:pt>
                <c:pt idx="262">
                  <c:v>14.094547758395608</c:v>
                </c:pt>
                <c:pt idx="263">
                  <c:v>14.059565134629485</c:v>
                </c:pt>
                <c:pt idx="264">
                  <c:v>14.024656103043522</c:v>
                </c:pt>
                <c:pt idx="265">
                  <c:v>13.989820800278295</c:v>
                </c:pt>
                <c:pt idx="266">
                  <c:v>13.955059352910864</c:v>
                </c:pt>
                <c:pt idx="267">
                  <c:v>13.920371877702568</c:v>
                </c:pt>
                <c:pt idx="268">
                  <c:v>13.8857584818414</c:v>
                </c:pt>
                <c:pt idx="269">
                  <c:v>13.851219263178896</c:v>
                </c:pt>
                <c:pt idx="270">
                  <c:v>13.81675431046482</c:v>
                </c:pt>
                <c:pt idx="271">
                  <c:v>13.782363703575093</c:v>
                </c:pt>
                <c:pt idx="272">
                  <c:v>13.748047513736694</c:v>
                </c:pt>
                <c:pt idx="273">
                  <c:v>13.713805803746784</c:v>
                </c:pt>
                <c:pt idx="274">
                  <c:v>13.679638628189041</c:v>
                </c:pt>
                <c:pt idx="275">
                  <c:v>13.645546033644585</c:v>
                </c:pt>
                <c:pt idx="276">
                  <c:v>13.611528058898907</c:v>
                </c:pt>
                <c:pt idx="277">
                  <c:v>13.577584735144255</c:v>
                </c:pt>
                <c:pt idx="278">
                  <c:v>13.543716086179305</c:v>
                </c:pt>
                <c:pt idx="279">
                  <c:v>13.509922128603186</c:v>
                </c:pt>
                <c:pt idx="280">
                  <c:v>13.476202872005238</c:v>
                </c:pt>
                <c:pt idx="281">
                  <c:v>13.442558319153068</c:v>
                </c:pt>
                <c:pt idx="282">
                  <c:v>13.408988466174165</c:v>
                </c:pt>
                <c:pt idx="283">
                  <c:v>13.375493302734879</c:v>
                </c:pt>
                <c:pt idx="284">
                  <c:v>13.342072812215825</c:v>
                </c:pt>
                <c:pt idx="285">
                  <c:v>13.308726971882583</c:v>
                </c:pt>
                <c:pt idx="286">
                  <c:v>13.275455753053947</c:v>
                </c:pt>
                <c:pt idx="287">
                  <c:v>13.242259121265436</c:v>
                </c:pt>
                <c:pt idx="288">
                  <c:v>13.20913703643005</c:v>
                </c:pt>
                <c:pt idx="289">
                  <c:v>13.176089452995045</c:v>
                </c:pt>
                <c:pt idx="290">
                  <c:v>13.143116320095681</c:v>
                </c:pt>
                <c:pt idx="291">
                  <c:v>13.110217581705164</c:v>
                </c:pt>
                <c:pt idx="292">
                  <c:v>13.077393176781314</c:v>
                </c:pt>
                <c:pt idx="293">
                  <c:v>13.044643039411079</c:v>
                </c:pt>
                <c:pt idx="294">
                  <c:v>13.011967098949153</c:v>
                </c:pt>
                <c:pt idx="295">
                  <c:v>12.979365280157298</c:v>
                </c:pt>
                <c:pt idx="296">
                  <c:v>12.946837503337081</c:v>
                </c:pt>
                <c:pt idx="297">
                  <c:v>12.914383684461319</c:v>
                </c:pt>
                <c:pt idx="298">
                  <c:v>12.882003735302117</c:v>
                </c:pt>
                <c:pt idx="299">
                  <c:v>12.849697563556727</c:v>
                </c:pt>
                <c:pt idx="300">
                  <c:v>12.817465072969137</c:v>
                </c:pt>
                <c:pt idx="301">
                  <c:v>12.785306163450121</c:v>
                </c:pt>
                <c:pt idx="302">
                  <c:v>12.753220731193693</c:v>
                </c:pt>
                <c:pt idx="303">
                  <c:v>12.72120866879137</c:v>
                </c:pt>
                <c:pt idx="304">
                  <c:v>12.689269865343737</c:v>
                </c:pt>
                <c:pt idx="305">
                  <c:v>12.657404206569002</c:v>
                </c:pt>
                <c:pt idx="306">
                  <c:v>12.625611574909875</c:v>
                </c:pt>
                <c:pt idx="307">
                  <c:v>12.59389184963657</c:v>
                </c:pt>
                <c:pt idx="308">
                  <c:v>12.562244906948656</c:v>
                </c:pt>
                <c:pt idx="309">
                  <c:v>12.53067062007406</c:v>
                </c:pt>
                <c:pt idx="310">
                  <c:v>12.499168859365344</c:v>
                </c:pt>
                <c:pt idx="311">
                  <c:v>12.467739492394625</c:v>
                </c:pt>
                <c:pt idx="312">
                  <c:v>12.436382384044954</c:v>
                </c:pt>
                <c:pt idx="313">
                  <c:v>12.405097396600446</c:v>
                </c:pt>
                <c:pt idx="314">
                  <c:v>12.373884389834206</c:v>
                </c:pt>
                <c:pt idx="315">
                  <c:v>12.342743221093604</c:v>
                </c:pt>
                <c:pt idx="316">
                  <c:v>12.311673745383828</c:v>
                </c:pt>
                <c:pt idx="317">
                  <c:v>12.280675815449618</c:v>
                </c:pt>
                <c:pt idx="318">
                  <c:v>12.249749281854413</c:v>
                </c:pt>
                <c:pt idx="319">
                  <c:v>12.218893993058002</c:v>
                </c:pt>
                <c:pt idx="320">
                  <c:v>12.188109795492325</c:v>
                </c:pt>
                <c:pt idx="321">
                  <c:v>12.157396533635197</c:v>
                </c:pt>
                <c:pt idx="322">
                  <c:v>12.1267540500822</c:v>
                </c:pt>
                <c:pt idx="323">
                  <c:v>12.096182185616959</c:v>
                </c:pt>
                <c:pt idx="324">
                  <c:v>12.065680779279354</c:v>
                </c:pt>
                <c:pt idx="325">
                  <c:v>12.035249668432677</c:v>
                </c:pt>
                <c:pt idx="326">
                  <c:v>12.004888688828361</c:v>
                </c:pt>
                <c:pt idx="327">
                  <c:v>11.974597674669564</c:v>
                </c:pt>
                <c:pt idx="328">
                  <c:v>11.944376458673121</c:v>
                </c:pt>
                <c:pt idx="329">
                  <c:v>11.91422487212915</c:v>
                </c:pt>
                <c:pt idx="330">
                  <c:v>11.884142744961023</c:v>
                </c:pt>
                <c:pt idx="331">
                  <c:v>11.854129905781623</c:v>
                </c:pt>
                <c:pt idx="332">
                  <c:v>11.824186181949369</c:v>
                </c:pt>
                <c:pt idx="333">
                  <c:v>11.794311399623039</c:v>
                </c:pt>
                <c:pt idx="334">
                  <c:v>11.764505383814319</c:v>
                </c:pt>
                <c:pt idx="335">
                  <c:v>11.734767958439251</c:v>
                </c:pt>
                <c:pt idx="336">
                  <c:v>11.705098946369379</c:v>
                </c:pt>
                <c:pt idx="337">
                  <c:v>11.675498169480051</c:v>
                </c:pt>
                <c:pt idx="338">
                  <c:v>11.645965448697797</c:v>
                </c:pt>
                <c:pt idx="339">
                  <c:v>11.616500604048072</c:v>
                </c:pt>
                <c:pt idx="340">
                  <c:v>11.58710345469899</c:v>
                </c:pt>
                <c:pt idx="341">
                  <c:v>11.557773819007169</c:v>
                </c:pt>
                <c:pt idx="342">
                  <c:v>11.528511514558639</c:v>
                </c:pt>
                <c:pt idx="343">
                  <c:v>11.499316358212337</c:v>
                </c:pt>
                <c:pt idx="344">
                  <c:v>11.470188166139865</c:v>
                </c:pt>
                <c:pt idx="345">
                  <c:v>11.441126753865431</c:v>
                </c:pt>
                <c:pt idx="346">
                  <c:v>11.41213193630438</c:v>
                </c:pt>
                <c:pt idx="347">
                  <c:v>11.383203527800518</c:v>
                </c:pt>
                <c:pt idx="348">
                  <c:v>11.354341342162861</c:v>
                </c:pt>
                <c:pt idx="349">
                  <c:v>11.325545192701075</c:v>
                </c:pt>
                <c:pt idx="350">
                  <c:v>11.296814892259938</c:v>
                </c:pt>
                <c:pt idx="351">
                  <c:v>11.268150253253497</c:v>
                </c:pt>
                <c:pt idx="352">
                  <c:v>11.239551087696659</c:v>
                </c:pt>
                <c:pt idx="353">
                  <c:v>11.211017207238241</c:v>
                </c:pt>
                <c:pt idx="354">
                  <c:v>11.182548423191466</c:v>
                </c:pt>
                <c:pt idx="355">
                  <c:v>11.154144546563556</c:v>
                </c:pt>
                <c:pt idx="356">
                  <c:v>11.125805388085986</c:v>
                </c:pt>
                <c:pt idx="357">
                  <c:v>11.097530758241946</c:v>
                </c:pt>
                <c:pt idx="358">
                  <c:v>11.069320467294837</c:v>
                </c:pt>
                <c:pt idx="359">
                  <c:v>11.041174325314568</c:v>
                </c:pt>
                <c:pt idx="360">
                  <c:v>11.013092142203751</c:v>
                </c:pt>
                <c:pt idx="361">
                  <c:v>10.985073727723799</c:v>
                </c:pt>
                <c:pt idx="362">
                  <c:v>10.957118891518618</c:v>
                </c:pt>
                <c:pt idx="363">
                  <c:v>10.929227443139165</c:v>
                </c:pt>
                <c:pt idx="364">
                  <c:v>10.90139919206665</c:v>
                </c:pt>
                <c:pt idx="365">
                  <c:v>10.873633947734891</c:v>
                </c:pt>
                <c:pt idx="366">
                  <c:v>10.845931519553071</c:v>
                </c:pt>
                <c:pt idx="367">
                  <c:v>10.818291716925909</c:v>
                </c:pt>
                <c:pt idx="368">
                  <c:v>10.790714349275367</c:v>
                </c:pt>
                <c:pt idx="369">
                  <c:v>10.763199226060378</c:v>
                </c:pt>
                <c:pt idx="370">
                  <c:v>10.735746156795901</c:v>
                </c:pt>
                <c:pt idx="371">
                  <c:v>10.708354951073073</c:v>
                </c:pt>
                <c:pt idx="372">
                  <c:v>10.681025418576377</c:v>
                </c:pt>
                <c:pt idx="373">
                  <c:v>10.653757369102134</c:v>
                </c:pt>
                <c:pt idx="374">
                  <c:v>10.626550612575329</c:v>
                </c:pt>
                <c:pt idx="375">
                  <c:v>10.599404959067165</c:v>
                </c:pt>
                <c:pt idx="376">
                  <c:v>10.572320218810432</c:v>
                </c:pt>
                <c:pt idx="377">
                  <c:v>10.545296202215912</c:v>
                </c:pt>
                <c:pt idx="378">
                  <c:v>10.518332719887201</c:v>
                </c:pt>
                <c:pt idx="379">
                  <c:v>10.491429582636124</c:v>
                </c:pt>
                <c:pt idx="380">
                  <c:v>10.464586601496533</c:v>
                </c:pt>
                <c:pt idx="381">
                  <c:v>10.437803587738108</c:v>
                </c:pt>
                <c:pt idx="382">
                  <c:v>10.41108035288091</c:v>
                </c:pt>
                <c:pt idx="383">
                  <c:v>10.384416708706862</c:v>
                </c:pt>
                <c:pt idx="384">
                  <c:v>10.357812467273675</c:v>
                </c:pt>
                <c:pt idx="385">
                  <c:v>10.331267440926158</c:v>
                </c:pt>
                <c:pt idx="386">
                  <c:v>10.304781442308958</c:v>
                </c:pt>
                <c:pt idx="387">
                  <c:v>10.27835428437692</c:v>
                </c:pt>
                <c:pt idx="388">
                  <c:v>10.25198578040715</c:v>
                </c:pt>
                <c:pt idx="389">
                  <c:v>10.225675744008901</c:v>
                </c:pt>
                <c:pt idx="390">
                  <c:v>10.199423989134663</c:v>
                </c:pt>
                <c:pt idx="391">
                  <c:v>10.173230330089799</c:v>
                </c:pt>
                <c:pt idx="392">
                  <c:v>10.147094581541813</c:v>
                </c:pt>
                <c:pt idx="393">
                  <c:v>10.121016558530423</c:v>
                </c:pt>
                <c:pt idx="394">
                  <c:v>10.094996076475944</c:v>
                </c:pt>
                <c:pt idx="395">
                  <c:v>10.069032951188701</c:v>
                </c:pt>
                <c:pt idx="396">
                  <c:v>10.043126998876248</c:v>
                </c:pt>
                <c:pt idx="397">
                  <c:v>10.017278036152844</c:v>
                </c:pt>
                <c:pt idx="398">
                  <c:v>9.9914858800462625</c:v>
                </c:pt>
                <c:pt idx="399">
                  <c:v>9.9657503480054697</c:v>
                </c:pt>
                <c:pt idx="400">
                  <c:v>9.9400712579085244</c:v>
                </c:pt>
                <c:pt idx="401">
                  <c:v>9.9144484280684768</c:v>
                </c:pt>
                <c:pt idx="402">
                  <c:v>9.8888816772409509</c:v>
                </c:pt>
                <c:pt idx="403">
                  <c:v>9.8633708246302874</c:v>
                </c:pt>
                <c:pt idx="404">
                  <c:v>9.8379156898957749</c:v>
                </c:pt>
                <c:pt idx="405">
                  <c:v>9.8125160931575834</c:v>
                </c:pt>
                <c:pt idx="406">
                  <c:v>9.7871718550023417</c:v>
                </c:pt>
                <c:pt idx="407">
                  <c:v>9.7618827964894166</c:v>
                </c:pt>
                <c:pt idx="408">
                  <c:v>9.7366487391547736</c:v>
                </c:pt>
                <c:pt idx="409">
                  <c:v>9.7114695050176696</c:v>
                </c:pt>
                <c:pt idx="410">
                  <c:v>9.6863449165842859</c:v>
                </c:pt>
                <c:pt idx="411">
                  <c:v>9.6612747968529415</c:v>
                </c:pt>
                <c:pt idx="412">
                  <c:v>9.6362589693183374</c:v>
                </c:pt>
                <c:pt idx="413">
                  <c:v>9.6112972579762008</c:v>
                </c:pt>
                <c:pt idx="414">
                  <c:v>9.5863894873268816</c:v>
                </c:pt>
                <c:pt idx="415">
                  <c:v>9.5615354823789964</c:v>
                </c:pt>
                <c:pt idx="416">
                  <c:v>9.5367350686543162</c:v>
                </c:pt>
                <c:pt idx="417">
                  <c:v>9.5119880721897001</c:v>
                </c:pt>
                <c:pt idx="418">
                  <c:v>9.4872943195421495</c:v>
                </c:pt>
                <c:pt idx="419">
                  <c:v>9.4626536377906696</c:v>
                </c:pt>
                <c:pt idx="420">
                  <c:v>9.4380658545394329</c:v>
                </c:pt>
                <c:pt idx="421">
                  <c:v>9.4135307979215419</c:v>
                </c:pt>
                <c:pt idx="422">
                  <c:v>9.3890482966012243</c:v>
                </c:pt>
                <c:pt idx="423">
                  <c:v>9.3646181797758707</c:v>
                </c:pt>
                <c:pt idx="424">
                  <c:v>9.3402402771794666</c:v>
                </c:pt>
                <c:pt idx="425">
                  <c:v>9.315914419084292</c:v>
                </c:pt>
                <c:pt idx="426">
                  <c:v>9.2916404363031511</c:v>
                </c:pt>
                <c:pt idx="427">
                  <c:v>9.2674181601911751</c:v>
                </c:pt>
                <c:pt idx="428">
                  <c:v>9.2432474226485581</c:v>
                </c:pt>
                <c:pt idx="429">
                  <c:v>9.2191280561213258</c:v>
                </c:pt>
                <c:pt idx="430">
                  <c:v>9.1950598936036396</c:v>
                </c:pt>
                <c:pt idx="431">
                  <c:v>9.1710427686390812</c:v>
                </c:pt>
                <c:pt idx="432">
                  <c:v>9.1470765153217695</c:v>
                </c:pt>
                <c:pt idx="433">
                  <c:v>9.1231609682985884</c:v>
                </c:pt>
                <c:pt idx="434">
                  <c:v>9.0992959627692684</c:v>
                </c:pt>
                <c:pt idx="435">
                  <c:v>9.0754813344882894</c:v>
                </c:pt>
                <c:pt idx="436">
                  <c:v>9.0517169197655196</c:v>
                </c:pt>
                <c:pt idx="437">
                  <c:v>9.0280025554673067</c:v>
                </c:pt>
                <c:pt idx="438">
                  <c:v>9.0043380790167511</c:v>
                </c:pt>
                <c:pt idx="439">
                  <c:v>8.9807233283952197</c:v>
                </c:pt>
                <c:pt idx="440">
                  <c:v>8.957158142142422</c:v>
                </c:pt>
                <c:pt idx="441">
                  <c:v>8.9336423593567211</c:v>
                </c:pt>
                <c:pt idx="442">
                  <c:v>8.9101758196964127</c:v>
                </c:pt>
                <c:pt idx="443">
                  <c:v>8.8867583633793181</c:v>
                </c:pt>
                <c:pt idx="444">
                  <c:v>8.8633898311831221</c:v>
                </c:pt>
                <c:pt idx="445">
                  <c:v>8.8400700644459516</c:v>
                </c:pt>
                <c:pt idx="446">
                  <c:v>8.8167989050664524</c:v>
                </c:pt>
                <c:pt idx="447">
                  <c:v>8.7935761955031229</c:v>
                </c:pt>
                <c:pt idx="448">
                  <c:v>8.7704017787755681</c:v>
                </c:pt>
                <c:pt idx="449">
                  <c:v>8.7472754984628835</c:v>
                </c:pt>
                <c:pt idx="450">
                  <c:v>8.7241971987049709</c:v>
                </c:pt>
                <c:pt idx="451">
                  <c:v>8.7011667242009167</c:v>
                </c:pt>
                <c:pt idx="452">
                  <c:v>8.6781839202101256</c:v>
                </c:pt>
                <c:pt idx="453">
                  <c:v>8.6552486325507783</c:v>
                </c:pt>
                <c:pt idx="454">
                  <c:v>8.6323607076000251</c:v>
                </c:pt>
                <c:pt idx="455">
                  <c:v>8.6095199922931265</c:v>
                </c:pt>
                <c:pt idx="456">
                  <c:v>8.5867263341238083</c:v>
                </c:pt>
                <c:pt idx="457">
                  <c:v>8.5639795811423678</c:v>
                </c:pt>
                <c:pt idx="458">
                  <c:v>8.541279581955898</c:v>
                </c:pt>
                <c:pt idx="459">
                  <c:v>8.5186261857276229</c:v>
                </c:pt>
                <c:pt idx="460">
                  <c:v>8.4960192421758105</c:v>
                </c:pt>
                <c:pt idx="461">
                  <c:v>8.4734586015732578</c:v>
                </c:pt>
                <c:pt idx="462">
                  <c:v>8.4509441147462301</c:v>
                </c:pt>
                <c:pt idx="463">
                  <c:v>8.4284756330739938</c:v>
                </c:pt>
                <c:pt idx="464">
                  <c:v>8.4060530084871594</c:v>
                </c:pt>
                <c:pt idx="465">
                  <c:v>8.3836760934677788</c:v>
                </c:pt>
                <c:pt idx="466">
                  <c:v>8.3613447410472368</c:v>
                </c:pt>
                <c:pt idx="467">
                  <c:v>8.339058804806287</c:v>
                </c:pt>
                <c:pt idx="468">
                  <c:v>8.3168181388730122</c:v>
                </c:pt>
                <c:pt idx="469">
                  <c:v>8.2946225979225439</c:v>
                </c:pt>
                <c:pt idx="470">
                  <c:v>8.272472037175147</c:v>
                </c:pt>
                <c:pt idx="471">
                  <c:v>8.2503663123959043</c:v>
                </c:pt>
                <c:pt idx="472">
                  <c:v>8.2283052798927141</c:v>
                </c:pt>
                <c:pt idx="473">
                  <c:v>8.206288796515631</c:v>
                </c:pt>
                <c:pt idx="474">
                  <c:v>8.1843167196551718</c:v>
                </c:pt>
                <c:pt idx="475">
                  <c:v>8.1623889072412545</c:v>
                </c:pt>
                <c:pt idx="476">
                  <c:v>8.140505217741909</c:v>
                </c:pt>
                <c:pt idx="477">
                  <c:v>8.1186655101618559</c:v>
                </c:pt>
                <c:pt idx="478">
                  <c:v>8.0968696440410639</c:v>
                </c:pt>
                <c:pt idx="479">
                  <c:v>8.0751174794535459</c:v>
                </c:pt>
                <c:pt idx="480">
                  <c:v>8.0534088770058183</c:v>
                </c:pt>
                <c:pt idx="481">
                  <c:v>8.0317436978349814</c:v>
                </c:pt>
                <c:pt idx="482">
                  <c:v>8.0101218036083637</c:v>
                </c:pt>
                <c:pt idx="483">
                  <c:v>7.9885430565208706</c:v>
                </c:pt>
                <c:pt idx="484">
                  <c:v>7.9670073192943844</c:v>
                </c:pt>
                <c:pt idx="485">
                  <c:v>7.9455144551754717</c:v>
                </c:pt>
                <c:pt idx="486">
                  <c:v>7.9240643279345511</c:v>
                </c:pt>
                <c:pt idx="487">
                  <c:v>7.9026568018634595</c:v>
                </c:pt>
                <c:pt idx="488">
                  <c:v>7.881291741774886</c:v>
                </c:pt>
                <c:pt idx="489">
                  <c:v>7.859969012999958</c:v>
                </c:pt>
                <c:pt idx="490">
                  <c:v>7.8386884813872513</c:v>
                </c:pt>
                <c:pt idx="491">
                  <c:v>7.81745001330028</c:v>
                </c:pt>
                <c:pt idx="492">
                  <c:v>7.7962534756170632</c:v>
                </c:pt>
                <c:pt idx="493">
                  <c:v>7.7750987357273456</c:v>
                </c:pt>
                <c:pt idx="494">
                  <c:v>7.7539856615313667</c:v>
                </c:pt>
                <c:pt idx="495">
                  <c:v>7.7329141214386823</c:v>
                </c:pt>
                <c:pt idx="496">
                  <c:v>7.7118839843653735</c:v>
                </c:pt>
                <c:pt idx="497">
                  <c:v>7.6908951197335078</c:v>
                </c:pt>
                <c:pt idx="498">
                  <c:v>7.6699473974684276</c:v>
                </c:pt>
                <c:pt idx="499">
                  <c:v>7.6490406879976547</c:v>
                </c:pt>
                <c:pt idx="500">
                  <c:v>7.6281748622491303</c:v>
                </c:pt>
                <c:pt idx="501">
                  <c:v>7.6073497916490416</c:v>
                </c:pt>
                <c:pt idx="502">
                  <c:v>7.5865653481203825</c:v>
                </c:pt>
                <c:pt idx="503">
                  <c:v>7.5658214040811886</c:v>
                </c:pt>
                <c:pt idx="504">
                  <c:v>7.5451178324427595</c:v>
                </c:pt>
                <c:pt idx="505">
                  <c:v>7.5244545066077384</c:v>
                </c:pt>
                <c:pt idx="506">
                  <c:v>7.5038313004685788</c:v>
                </c:pt>
                <c:pt idx="507">
                  <c:v>7.483248088405551</c:v>
                </c:pt>
                <c:pt idx="508">
                  <c:v>7.462704745284837</c:v>
                </c:pt>
                <c:pt idx="509">
                  <c:v>7.4422011464571858</c:v>
                </c:pt>
                <c:pt idx="510">
                  <c:v>7.4217371677556887</c:v>
                </c:pt>
                <c:pt idx="511">
                  <c:v>7.4013126854942559</c:v>
                </c:pt>
                <c:pt idx="512">
                  <c:v>7.3809275764653286</c:v>
                </c:pt>
                <c:pt idx="513">
                  <c:v>7.360581717938695</c:v>
                </c:pt>
                <c:pt idx="514">
                  <c:v>7.3402749876595719</c:v>
                </c:pt>
                <c:pt idx="515">
                  <c:v>7.3200072638460494</c:v>
                </c:pt>
                <c:pt idx="516">
                  <c:v>7.2997784251882063</c:v>
                </c:pt>
                <c:pt idx="517">
                  <c:v>7.2795883508455823</c:v>
                </c:pt>
                <c:pt idx="518">
                  <c:v>7.2594369204462614</c:v>
                </c:pt>
                <c:pt idx="519">
                  <c:v>7.2393240140837598</c:v>
                </c:pt>
                <c:pt idx="520">
                  <c:v>7.2192495123161926</c:v>
                </c:pt>
                <c:pt idx="521">
                  <c:v>7.19921329616432</c:v>
                </c:pt>
                <c:pt idx="522">
                  <c:v>7.1792152471090009</c:v>
                </c:pt>
                <c:pt idx="523">
                  <c:v>7.1592552470904511</c:v>
                </c:pt>
                <c:pt idx="524">
                  <c:v>7.1393331785055096</c:v>
                </c:pt>
                <c:pt idx="525">
                  <c:v>7.1194489242063455</c:v>
                </c:pt>
                <c:pt idx="526">
                  <c:v>7.0996023674981004</c:v>
                </c:pt>
                <c:pt idx="527">
                  <c:v>7.0797933921381153</c:v>
                </c:pt>
                <c:pt idx="528">
                  <c:v>7.0600218823325456</c:v>
                </c:pt>
                <c:pt idx="529">
                  <c:v>7.0402877227357603</c:v>
                </c:pt>
                <c:pt idx="530">
                  <c:v>7.0205907984482652</c:v>
                </c:pt>
                <c:pt idx="531">
                  <c:v>7.0009309950143681</c:v>
                </c:pt>
                <c:pt idx="532">
                  <c:v>6.9813081984211394</c:v>
                </c:pt>
                <c:pt idx="533">
                  <c:v>6.9617222950958464</c:v>
                </c:pt>
                <c:pt idx="534">
                  <c:v>6.9421731719046509</c:v>
                </c:pt>
                <c:pt idx="535">
                  <c:v>6.922660716150741</c:v>
                </c:pt>
                <c:pt idx="536">
                  <c:v>6.903184815571918</c:v>
                </c:pt>
                <c:pt idx="537">
                  <c:v>6.8837453583399402</c:v>
                </c:pt>
                <c:pt idx="538">
                  <c:v>6.8643422330573518</c:v>
                </c:pt>
                <c:pt idx="539">
                  <c:v>6.8449753287568829</c:v>
                </c:pt>
                <c:pt idx="540">
                  <c:v>6.8256445348991956</c:v>
                </c:pt>
                <c:pt idx="541">
                  <c:v>6.8063497413701759</c:v>
                </c:pt>
                <c:pt idx="542">
                  <c:v>6.7870908384811894</c:v>
                </c:pt>
                <c:pt idx="543">
                  <c:v>6.767867716965136</c:v>
                </c:pt>
                <c:pt idx="544">
                  <c:v>6.7486802679763089</c:v>
                </c:pt>
                <c:pt idx="545">
                  <c:v>6.7295283830872723</c:v>
                </c:pt>
                <c:pt idx="546">
                  <c:v>6.71041195428836</c:v>
                </c:pt>
                <c:pt idx="547">
                  <c:v>6.6913308739848585</c:v>
                </c:pt>
                <c:pt idx="548">
                  <c:v>6.6722850349959977</c:v>
                </c:pt>
                <c:pt idx="549">
                  <c:v>6.6532743305524136</c:v>
                </c:pt>
                <c:pt idx="550">
                  <c:v>6.6342986542952822</c:v>
                </c:pt>
                <c:pt idx="551">
                  <c:v>6.615357900274077</c:v>
                </c:pt>
                <c:pt idx="552">
                  <c:v>6.5964519629444043</c:v>
                </c:pt>
                <c:pt idx="553">
                  <c:v>6.5775807371669917</c:v>
                </c:pt>
                <c:pt idx="554">
                  <c:v>6.5587441182059161</c:v>
                </c:pt>
                <c:pt idx="555">
                  <c:v>6.5399420017264598</c:v>
                </c:pt>
                <c:pt idx="556">
                  <c:v>6.5211742837932132</c:v>
                </c:pt>
                <c:pt idx="557">
                  <c:v>6.5024408608690081</c:v>
                </c:pt>
                <c:pt idx="558">
                  <c:v>6.4837416298128243</c:v>
                </c:pt>
                <c:pt idx="559">
                  <c:v>6.4650764878781786</c:v>
                </c:pt>
                <c:pt idx="560">
                  <c:v>6.4464453327112263</c:v>
                </c:pt>
                <c:pt idx="561">
                  <c:v>6.4278480623491774</c:v>
                </c:pt>
                <c:pt idx="562">
                  <c:v>6.409284575218825</c:v>
                </c:pt>
                <c:pt idx="563">
                  <c:v>6.3907547701345333</c:v>
                </c:pt>
                <c:pt idx="564">
                  <c:v>6.3722585462964831</c:v>
                </c:pt>
                <c:pt idx="565">
                  <c:v>6.3537958032895627</c:v>
                </c:pt>
                <c:pt idx="566">
                  <c:v>6.3353664410808195</c:v>
                </c:pt>
                <c:pt idx="567">
                  <c:v>6.3169703600188978</c:v>
                </c:pt>
                <c:pt idx="568">
                  <c:v>6.2986074608310254</c:v>
                </c:pt>
                <c:pt idx="569">
                  <c:v>6.2802776446227506</c:v>
                </c:pt>
                <c:pt idx="570">
                  <c:v>6.2619808128753736</c:v>
                </c:pt>
                <c:pt idx="571">
                  <c:v>6.2437168674445118</c:v>
                </c:pt>
                <c:pt idx="572">
                  <c:v>6.2254857105584049</c:v>
                </c:pt>
                <c:pt idx="573">
                  <c:v>6.2072872448169889</c:v>
                </c:pt>
                <c:pt idx="574">
                  <c:v>6.189121373188792</c:v>
                </c:pt>
                <c:pt idx="575">
                  <c:v>6.1709879990109071</c:v>
                </c:pt>
                <c:pt idx="576">
                  <c:v>6.1528870259864821</c:v>
                </c:pt>
                <c:pt idx="577">
                  <c:v>6.13481835818334</c:v>
                </c:pt>
                <c:pt idx="578">
                  <c:v>6.1167819000320129</c:v>
                </c:pt>
                <c:pt idx="579">
                  <c:v>6.0987775563248645</c:v>
                </c:pt>
                <c:pt idx="580">
                  <c:v>6.0808052322141553</c:v>
                </c:pt>
                <c:pt idx="581">
                  <c:v>6.0628648332100568</c:v>
                </c:pt>
                <c:pt idx="582">
                  <c:v>6.0449562651800033</c:v>
                </c:pt>
                <c:pt idx="583">
                  <c:v>6.0270794343461285</c:v>
                </c:pt>
                <c:pt idx="584">
                  <c:v>6.0092342472841818</c:v>
                </c:pt>
                <c:pt idx="585">
                  <c:v>5.9914206109222521</c:v>
                </c:pt>
                <c:pt idx="586">
                  <c:v>5.9736384325386087</c:v>
                </c:pt>
                <c:pt idx="587">
                  <c:v>5.9558876197606638</c:v>
                </c:pt>
                <c:pt idx="588">
                  <c:v>5.9381680805630257</c:v>
                </c:pt>
                <c:pt idx="589">
                  <c:v>5.920479723266455</c:v>
                </c:pt>
                <c:pt idx="590">
                  <c:v>5.9028224565359242</c:v>
                </c:pt>
                <c:pt idx="591">
                  <c:v>5.8851961893791405</c:v>
                </c:pt>
                <c:pt idx="592">
                  <c:v>5.8676008311453822</c:v>
                </c:pt>
                <c:pt idx="593">
                  <c:v>5.8500362915236161</c:v>
                </c:pt>
                <c:pt idx="594">
                  <c:v>5.8325024805413115</c:v>
                </c:pt>
                <c:pt idx="595">
                  <c:v>5.8149993085624914</c:v>
                </c:pt>
                <c:pt idx="596">
                  <c:v>5.7975266862867434</c:v>
                </c:pt>
                <c:pt idx="597">
                  <c:v>5.7800845247476893</c:v>
                </c:pt>
                <c:pt idx="598">
                  <c:v>5.7626727353112113</c:v>
                </c:pt>
                <c:pt idx="599">
                  <c:v>5.7452912296741223</c:v>
                </c:pt>
                <c:pt idx="600">
                  <c:v>5.7279399198626937</c:v>
                </c:pt>
                <c:pt idx="601">
                  <c:v>5.7106187182315447</c:v>
                </c:pt>
                <c:pt idx="602">
                  <c:v>5.6933275374617311</c:v>
                </c:pt>
                <c:pt idx="603">
                  <c:v>5.676066290559235</c:v>
                </c:pt>
                <c:pt idx="604">
                  <c:v>5.6588348908543242</c:v>
                </c:pt>
                <c:pt idx="605">
                  <c:v>5.641633251999302</c:v>
                </c:pt>
                <c:pt idx="606">
                  <c:v>5.6244612879671347</c:v>
                </c:pt>
                <c:pt idx="607">
                  <c:v>5.6073189130509524</c:v>
                </c:pt>
                <c:pt idx="608">
                  <c:v>5.5902060418613209</c:v>
                </c:pt>
                <c:pt idx="609">
                  <c:v>5.5731225893261316</c:v>
                </c:pt>
                <c:pt idx="610">
                  <c:v>5.5560684706877232</c:v>
                </c:pt>
                <c:pt idx="611">
                  <c:v>5.5390436015032609</c:v>
                </c:pt>
                <c:pt idx="612">
                  <c:v>5.5220478976420857</c:v>
                </c:pt>
                <c:pt idx="613">
                  <c:v>5.5050812752845291</c:v>
                </c:pt>
                <c:pt idx="614">
                  <c:v>5.4881436509211259</c:v>
                </c:pt>
                <c:pt idx="615">
                  <c:v>5.4712349413506853</c:v>
                </c:pt>
                <c:pt idx="616">
                  <c:v>5.4543550636789782</c:v>
                </c:pt>
                <c:pt idx="617">
                  <c:v>5.4375039353176398</c:v>
                </c:pt>
                <c:pt idx="618">
                  <c:v>5.4206814739829721</c:v>
                </c:pt>
                <c:pt idx="619">
                  <c:v>5.4038875976941503</c:v>
                </c:pt>
                <c:pt idx="620">
                  <c:v>5.3871222247720016</c:v>
                </c:pt>
                <c:pt idx="621">
                  <c:v>5.3703852738379574</c:v>
                </c:pt>
                <c:pt idx="622">
                  <c:v>5.3536766638126174</c:v>
                </c:pt>
                <c:pt idx="623">
                  <c:v>5.336996313914427</c:v>
                </c:pt>
                <c:pt idx="624">
                  <c:v>5.3203441436580317</c:v>
                </c:pt>
                <c:pt idx="625">
                  <c:v>5.3037200728536344</c:v>
                </c:pt>
                <c:pt idx="626">
                  <c:v>5.2871240216052549</c:v>
                </c:pt>
                <c:pt idx="627">
                  <c:v>5.2705559103097244</c:v>
                </c:pt>
                <c:pt idx="628">
                  <c:v>5.2540156596549306</c:v>
                </c:pt>
                <c:pt idx="629">
                  <c:v>5.2375031906192344</c:v>
                </c:pt>
                <c:pt idx="630">
                  <c:v>5.2210184244696585</c:v>
                </c:pt>
                <c:pt idx="631">
                  <c:v>5.2045612827606114</c:v>
                </c:pt>
                <c:pt idx="632">
                  <c:v>5.1881316873334002</c:v>
                </c:pt>
                <c:pt idx="633">
                  <c:v>5.1717295603138425</c:v>
                </c:pt>
                <c:pt idx="634">
                  <c:v>5.1553548241117966</c:v>
                </c:pt>
                <c:pt idx="635">
                  <c:v>5.1390074014201232</c:v>
                </c:pt>
                <c:pt idx="636">
                  <c:v>5.1226872152122436</c:v>
                </c:pt>
                <c:pt idx="637">
                  <c:v>5.1063941887426614</c:v>
                </c:pt>
                <c:pt idx="638">
                  <c:v>5.0901282455441708</c:v>
                </c:pt>
                <c:pt idx="639">
                  <c:v>5.0738893094276314</c:v>
                </c:pt>
                <c:pt idx="640">
                  <c:v>5.0576773044804266</c:v>
                </c:pt>
                <c:pt idx="641">
                  <c:v>5.0414921550650513</c:v>
                </c:pt>
                <c:pt idx="642">
                  <c:v>5.0253337858184812</c:v>
                </c:pt>
                <c:pt idx="643">
                  <c:v>5.0092021216503166</c:v>
                </c:pt>
                <c:pt idx="644">
                  <c:v>4.9930970877422256</c:v>
                </c:pt>
                <c:pt idx="645">
                  <c:v>4.9770186095462252</c:v>
                </c:pt>
                <c:pt idx="646">
                  <c:v>4.9609666127839311</c:v>
                </c:pt>
                <c:pt idx="647">
                  <c:v>4.9449410234453897</c:v>
                </c:pt>
                <c:pt idx="648">
                  <c:v>4.9289417677874772</c:v>
                </c:pt>
                <c:pt idx="649">
                  <c:v>4.9129687723329765</c:v>
                </c:pt>
                <c:pt idx="650">
                  <c:v>4.8970219638699826</c:v>
                </c:pt>
                <c:pt idx="651">
                  <c:v>4.8811012694495641</c:v>
                </c:pt>
                <c:pt idx="652">
                  <c:v>4.8652066163859677</c:v>
                </c:pt>
                <c:pt idx="653">
                  <c:v>4.8493379322545458</c:v>
                </c:pt>
                <c:pt idx="654">
                  <c:v>4.8334951448910282</c:v>
                </c:pt>
                <c:pt idx="655">
                  <c:v>4.8176781823900132</c:v>
                </c:pt>
                <c:pt idx="656">
                  <c:v>4.8018869731046872</c:v>
                </c:pt>
                <c:pt idx="657">
                  <c:v>4.7861214456450636</c:v>
                </c:pt>
                <c:pt idx="658">
                  <c:v>4.7703815288764639</c:v>
                </c:pt>
                <c:pt idx="659">
                  <c:v>4.7546671519195103</c:v>
                </c:pt>
                <c:pt idx="660">
                  <c:v>4.7389782441485178</c:v>
                </c:pt>
                <c:pt idx="661">
                  <c:v>4.7233147351899998</c:v>
                </c:pt>
                <c:pt idx="662">
                  <c:v>4.7076765549221875</c:v>
                </c:pt>
                <c:pt idx="663">
                  <c:v>4.6920636334737855</c:v>
                </c:pt>
                <c:pt idx="664">
                  <c:v>4.6764759012230233</c:v>
                </c:pt>
                <c:pt idx="665">
                  <c:v>4.66091328879551</c:v>
                </c:pt>
                <c:pt idx="666">
                  <c:v>4.6453757270653293</c:v>
                </c:pt>
                <c:pt idx="667">
                  <c:v>4.629863147151938</c:v>
                </c:pt>
                <c:pt idx="668">
                  <c:v>4.6143754804202191</c:v>
                </c:pt>
                <c:pt idx="669">
                  <c:v>4.5989126584787652</c:v>
                </c:pt>
                <c:pt idx="670">
                  <c:v>4.5834746131798489</c:v>
                </c:pt>
                <c:pt idx="671">
                  <c:v>4.568061276617307</c:v>
                </c:pt>
                <c:pt idx="672">
                  <c:v>4.5526725811260418</c:v>
                </c:pt>
                <c:pt idx="673">
                  <c:v>4.5373084592808413</c:v>
                </c:pt>
                <c:pt idx="674">
                  <c:v>4.5219688438956176</c:v>
                </c:pt>
                <c:pt idx="675">
                  <c:v>4.506653668022004</c:v>
                </c:pt>
                <c:pt idx="676">
                  <c:v>4.4913628649487336</c:v>
                </c:pt>
                <c:pt idx="677">
                  <c:v>4.4760963682005395</c:v>
                </c:pt>
                <c:pt idx="678">
                  <c:v>4.4608541115365483</c:v>
                </c:pt>
                <c:pt idx="679">
                  <c:v>4.4456360289503936</c:v>
                </c:pt>
                <c:pt idx="680">
                  <c:v>4.4304420546683794</c:v>
                </c:pt>
                <c:pt idx="681">
                  <c:v>4.4152721231489762</c:v>
                </c:pt>
                <c:pt idx="682">
                  <c:v>4.4001261690811262</c:v>
                </c:pt>
                <c:pt idx="683">
                  <c:v>4.3850041273843816</c:v>
                </c:pt>
                <c:pt idx="684">
                  <c:v>4.3699059332069412</c:v>
                </c:pt>
                <c:pt idx="685">
                  <c:v>4.3548315219252913</c:v>
                </c:pt>
                <c:pt idx="686">
                  <c:v>4.339780829142688</c:v>
                </c:pt>
                <c:pt idx="687">
                  <c:v>4.3247537906888303</c:v>
                </c:pt>
                <c:pt idx="688">
                  <c:v>4.3097503426187096</c:v>
                </c:pt>
                <c:pt idx="689">
                  <c:v>4.2947704212112212</c:v>
                </c:pt>
                <c:pt idx="690">
                  <c:v>4.279813962968916</c:v>
                </c:pt>
                <c:pt idx="691">
                  <c:v>4.2648809046164065</c:v>
                </c:pt>
                <c:pt idx="692">
                  <c:v>4.2499711830999933</c:v>
                </c:pt>
                <c:pt idx="693">
                  <c:v>4.235084735586284</c:v>
                </c:pt>
                <c:pt idx="694">
                  <c:v>4.2202214994620304</c:v>
                </c:pt>
                <c:pt idx="695">
                  <c:v>4.2053814123318318</c:v>
                </c:pt>
                <c:pt idx="696">
                  <c:v>4.1905644120185306</c:v>
                </c:pt>
                <c:pt idx="697">
                  <c:v>4.1757704365618835</c:v>
                </c:pt>
                <c:pt idx="698">
                  <c:v>4.1609994242172954</c:v>
                </c:pt>
                <c:pt idx="699">
                  <c:v>4.146251313455628</c:v>
                </c:pt>
                <c:pt idx="700">
                  <c:v>4.1315260429614371</c:v>
                </c:pt>
                <c:pt idx="701">
                  <c:v>4.1168235516328817</c:v>
                </c:pt>
                <c:pt idx="702">
                  <c:v>4.1021437785804391</c:v>
                </c:pt>
                <c:pt idx="703">
                  <c:v>4.0874866631260014</c:v>
                </c:pt>
                <c:pt idx="704">
                  <c:v>4.0728521448020629</c:v>
                </c:pt>
                <c:pt idx="705">
                  <c:v>4.0582401633507077</c:v>
                </c:pt>
                <c:pt idx="706">
                  <c:v>4.0436506587234238</c:v>
                </c:pt>
                <c:pt idx="707">
                  <c:v>4.0290835710790338</c:v>
                </c:pt>
                <c:pt idx="708">
                  <c:v>4.0145388407838967</c:v>
                </c:pt>
                <c:pt idx="709">
                  <c:v>4.0000164084105903</c:v>
                </c:pt>
                <c:pt idx="710">
                  <c:v>3.9855162147372121</c:v>
                </c:pt>
                <c:pt idx="711">
                  <c:v>3.9710382007461393</c:v>
                </c:pt>
                <c:pt idx="712">
                  <c:v>3.9565823076238633</c:v>
                </c:pt>
                <c:pt idx="713">
                  <c:v>3.9421484767593085</c:v>
                </c:pt>
                <c:pt idx="714">
                  <c:v>3.9277366497439745</c:v>
                </c:pt>
                <c:pt idx="715">
                  <c:v>3.9133467683701983</c:v>
                </c:pt>
                <c:pt idx="716">
                  <c:v>3.8989787746310438</c:v>
                </c:pt>
                <c:pt idx="717">
                  <c:v>3.8846326107187461</c:v>
                </c:pt>
                <c:pt idx="718">
                  <c:v>3.870308219024563</c:v>
                </c:pt>
                <c:pt idx="719">
                  <c:v>3.8560055421376283</c:v>
                </c:pt>
                <c:pt idx="720">
                  <c:v>3.8417245228440655</c:v>
                </c:pt>
                <c:pt idx="721">
                  <c:v>3.8274651041266634</c:v>
                </c:pt>
                <c:pt idx="722">
                  <c:v>3.8132272291632923</c:v>
                </c:pt>
                <c:pt idx="723">
                  <c:v>3.7990108413268828</c:v>
                </c:pt>
                <c:pt idx="724">
                  <c:v>3.7848158841838977</c:v>
                </c:pt>
                <c:pt idx="725">
                  <c:v>3.7706423014942465</c:v>
                </c:pt>
                <c:pt idx="726">
                  <c:v>3.7564900372100718</c:v>
                </c:pt>
                <c:pt idx="727">
                  <c:v>3.7423590354747427</c:v>
                </c:pt>
                <c:pt idx="728">
                  <c:v>3.7282492406229659</c:v>
                </c:pt>
                <c:pt idx="729">
                  <c:v>3.7141605971789131</c:v>
                </c:pt>
                <c:pt idx="730">
                  <c:v>3.7000930498562177</c:v>
                </c:pt>
                <c:pt idx="731">
                  <c:v>3.6860465435569507</c:v>
                </c:pt>
                <c:pt idx="732">
                  <c:v>3.6720210233706712</c:v>
                </c:pt>
                <c:pt idx="733">
                  <c:v>3.6580164345738497</c:v>
                </c:pt>
                <c:pt idx="734">
                  <c:v>3.644032722629321</c:v>
                </c:pt>
                <c:pt idx="735">
                  <c:v>3.6300698331850545</c:v>
                </c:pt>
                <c:pt idx="736">
                  <c:v>3.6161277120738373</c:v>
                </c:pt>
                <c:pt idx="737">
                  <c:v>3.6022063053123157</c:v>
                </c:pt>
                <c:pt idx="738">
                  <c:v>3.5883055590999691</c:v>
                </c:pt>
                <c:pt idx="739">
                  <c:v>3.5744254198190295</c:v>
                </c:pt>
                <c:pt idx="740">
                  <c:v>3.560565834033115</c:v>
                </c:pt>
                <c:pt idx="741">
                  <c:v>3.5467267484871821</c:v>
                </c:pt>
                <c:pt idx="742">
                  <c:v>3.532908110105871</c:v>
                </c:pt>
                <c:pt idx="743">
                  <c:v>3.5191098659935287</c:v>
                </c:pt>
                <c:pt idx="744">
                  <c:v>3.5053319634330178</c:v>
                </c:pt>
                <c:pt idx="745">
                  <c:v>3.4915743498857976</c:v>
                </c:pt>
                <c:pt idx="746">
                  <c:v>3.4778369729899006</c:v>
                </c:pt>
                <c:pt idx="747">
                  <c:v>3.4641197805601891</c:v>
                </c:pt>
                <c:pt idx="748">
                  <c:v>3.4504227205875888</c:v>
                </c:pt>
                <c:pt idx="749">
                  <c:v>3.436745741237913</c:v>
                </c:pt>
                <c:pt idx="750">
                  <c:v>3.4230887908518493</c:v>
                </c:pt>
                <c:pt idx="751">
                  <c:v>3.409451817943197</c:v>
                </c:pt>
                <c:pt idx="752">
                  <c:v>3.3958347711992296</c:v>
                </c:pt>
                <c:pt idx="753">
                  <c:v>3.3822375994796632</c:v>
                </c:pt>
                <c:pt idx="754">
                  <c:v>3.3686602518154469</c:v>
                </c:pt>
                <c:pt idx="755">
                  <c:v>3.355102677409239</c:v>
                </c:pt>
                <c:pt idx="756">
                  <c:v>3.341564825632946</c:v>
                </c:pt>
                <c:pt idx="757">
                  <c:v>3.3280466460290423</c:v>
                </c:pt>
                <c:pt idx="758">
                  <c:v>3.3145480883083756</c:v>
                </c:pt>
                <c:pt idx="759">
                  <c:v>3.3010691023504495</c:v>
                </c:pt>
                <c:pt idx="760">
                  <c:v>3.2876096382019968</c:v>
                </c:pt>
                <c:pt idx="761">
                  <c:v>3.2741696460769436</c:v>
                </c:pt>
                <c:pt idx="762">
                  <c:v>3.2607490763549132</c:v>
                </c:pt>
                <c:pt idx="763">
                  <c:v>3.2473478795822257</c:v>
                </c:pt>
                <c:pt idx="764">
                  <c:v>3.2339660064689553</c:v>
                </c:pt>
                <c:pt idx="765">
                  <c:v>3.2206034078901782</c:v>
                </c:pt>
                <c:pt idx="766">
                  <c:v>3.2072600348841735</c:v>
                </c:pt>
                <c:pt idx="767">
                  <c:v>3.1939358386523962</c:v>
                </c:pt>
                <c:pt idx="768">
                  <c:v>3.1806307705587376</c:v>
                </c:pt>
                <c:pt idx="769">
                  <c:v>3.1673447821282812</c:v>
                </c:pt>
                <c:pt idx="770">
                  <c:v>3.1540778250478443</c:v>
                </c:pt>
                <c:pt idx="771">
                  <c:v>3.1408298511639372</c:v>
                </c:pt>
                <c:pt idx="772">
                  <c:v>3.1276008124834629</c:v>
                </c:pt>
                <c:pt idx="773">
                  <c:v>3.1143906611718242</c:v>
                </c:pt>
                <c:pt idx="774">
                  <c:v>3.101199349553529</c:v>
                </c:pt>
                <c:pt idx="775">
                  <c:v>3.0880268301105067</c:v>
                </c:pt>
                <c:pt idx="776">
                  <c:v>3.0748730554818984</c:v>
                </c:pt>
                <c:pt idx="777">
                  <c:v>3.0617379784641545</c:v>
                </c:pt>
                <c:pt idx="778">
                  <c:v>3.0486215520087541</c:v>
                </c:pt>
                <c:pt idx="779">
                  <c:v>3.0355237292233106</c:v>
                </c:pt>
                <c:pt idx="780">
                  <c:v>3.0224444633695766</c:v>
                </c:pt>
                <c:pt idx="781">
                  <c:v>3.0093837078643388</c:v>
                </c:pt>
                <c:pt idx="782">
                  <c:v>2.9963414162771063</c:v>
                </c:pt>
                <c:pt idx="783">
                  <c:v>2.9833175423308624</c:v>
                </c:pt>
                <c:pt idx="784">
                  <c:v>2.9703120399005432</c:v>
                </c:pt>
                <c:pt idx="785">
                  <c:v>2.957324863013211</c:v>
                </c:pt>
                <c:pt idx="786">
                  <c:v>2.9443559658468632</c:v>
                </c:pt>
                <c:pt idx="787">
                  <c:v>2.9314053027301741</c:v>
                </c:pt>
                <c:pt idx="788">
                  <c:v>2.9184728281416512</c:v>
                </c:pt>
                <c:pt idx="789">
                  <c:v>2.9055584967093773</c:v>
                </c:pt>
                <c:pt idx="790">
                  <c:v>2.8926622632100809</c:v>
                </c:pt>
                <c:pt idx="791">
                  <c:v>2.8797840825688752</c:v>
                </c:pt>
                <c:pt idx="792">
                  <c:v>2.8669239098583592</c:v>
                </c:pt>
                <c:pt idx="793">
                  <c:v>2.8540817002980901</c:v>
                </c:pt>
                <c:pt idx="794">
                  <c:v>2.841257409254311</c:v>
                </c:pt>
                <c:pt idx="795">
                  <c:v>2.8284509922391825</c:v>
                </c:pt>
                <c:pt idx="796">
                  <c:v>2.8156624049102859</c:v>
                </c:pt>
                <c:pt idx="797">
                  <c:v>2.8028916030696638</c:v>
                </c:pt>
                <c:pt idx="798">
                  <c:v>2.790138542663791</c:v>
                </c:pt>
                <c:pt idx="799">
                  <c:v>2.7774031797826955</c:v>
                </c:pt>
                <c:pt idx="800">
                  <c:v>2.7646854706597384</c:v>
                </c:pt>
                <c:pt idx="801">
                  <c:v>2.7519853716705374</c:v>
                </c:pt>
                <c:pt idx="802">
                  <c:v>2.7393028393327552</c:v>
                </c:pt>
                <c:pt idx="803">
                  <c:v>2.7266378303056134</c:v>
                </c:pt>
                <c:pt idx="804">
                  <c:v>2.7139903013891251</c:v>
                </c:pt>
                <c:pt idx="805">
                  <c:v>2.701360209523453</c:v>
                </c:pt>
                <c:pt idx="806">
                  <c:v>2.6887475117889634</c:v>
                </c:pt>
                <c:pt idx="807">
                  <c:v>2.6761521654049645</c:v>
                </c:pt>
                <c:pt idx="808">
                  <c:v>2.6635741277293761</c:v>
                </c:pt>
                <c:pt idx="809">
                  <c:v>2.6510133562587157</c:v>
                </c:pt>
                <c:pt idx="810">
                  <c:v>2.6384698086267249</c:v>
                </c:pt>
                <c:pt idx="811">
                  <c:v>2.6259434426043606</c:v>
                </c:pt>
                <c:pt idx="812">
                  <c:v>2.613434216099404</c:v>
                </c:pt>
                <c:pt idx="813">
                  <c:v>2.6009420871553575</c:v>
                </c:pt>
                <c:pt idx="814">
                  <c:v>2.5884670139512989</c:v>
                </c:pt>
                <c:pt idx="815">
                  <c:v>2.5760089548013521</c:v>
                </c:pt>
                <c:pt idx="816">
                  <c:v>2.5635678681542515</c:v>
                </c:pt>
                <c:pt idx="817">
                  <c:v>2.551143712592534</c:v>
                </c:pt>
                <c:pt idx="818">
                  <c:v>2.5387364468324431</c:v>
                </c:pt>
                <c:pt idx="819">
                  <c:v>2.5263460297225477</c:v>
                </c:pt>
                <c:pt idx="820">
                  <c:v>2.5139724202444071</c:v>
                </c:pt>
                <c:pt idx="821">
                  <c:v>2.5016155775112505</c:v>
                </c:pt>
                <c:pt idx="822">
                  <c:v>2.4892754607679612</c:v>
                </c:pt>
                <c:pt idx="823">
                  <c:v>2.4769520293899254</c:v>
                </c:pt>
                <c:pt idx="824">
                  <c:v>2.46464524288313</c:v>
                </c:pt>
                <c:pt idx="825">
                  <c:v>2.4523550608835727</c:v>
                </c:pt>
                <c:pt idx="826">
                  <c:v>2.4400814431565592</c:v>
                </c:pt>
                <c:pt idx="827">
                  <c:v>2.4278243495961336</c:v>
                </c:pt>
                <c:pt idx="828">
                  <c:v>2.4155837402251494</c:v>
                </c:pt>
                <c:pt idx="829">
                  <c:v>2.4033595751938601</c:v>
                </c:pt>
                <c:pt idx="830">
                  <c:v>2.391151814780375</c:v>
                </c:pt>
                <c:pt idx="831">
                  <c:v>2.3789604193895344</c:v>
                </c:pt>
                <c:pt idx="832">
                  <c:v>2.36678534955269</c:v>
                </c:pt>
                <c:pt idx="833">
                  <c:v>2.3546265659272136</c:v>
                </c:pt>
                <c:pt idx="834">
                  <c:v>2.3424840292959077</c:v>
                </c:pt>
                <c:pt idx="835">
                  <c:v>2.3303577005666991</c:v>
                </c:pt>
                <c:pt idx="836">
                  <c:v>2.3182475407719827</c:v>
                </c:pt>
                <c:pt idx="837">
                  <c:v>2.3061535110680533</c:v>
                </c:pt>
                <c:pt idx="838">
                  <c:v>2.2940755727349744</c:v>
                </c:pt>
                <c:pt idx="839">
                  <c:v>2.2820136871761396</c:v>
                </c:pt>
                <c:pt idx="840">
                  <c:v>2.2699678159172016</c:v>
                </c:pt>
                <c:pt idx="841">
                  <c:v>2.2579379206064663</c:v>
                </c:pt>
                <c:pt idx="842">
                  <c:v>2.2459239630133028</c:v>
                </c:pt>
                <c:pt idx="843">
                  <c:v>2.2339259050290408</c:v>
                </c:pt>
                <c:pt idx="844">
                  <c:v>2.2219437086652545</c:v>
                </c:pt>
                <c:pt idx="845">
                  <c:v>2.2099773360543322</c:v>
                </c:pt>
                <c:pt idx="846">
                  <c:v>2.1980267494482271</c:v>
                </c:pt>
                <c:pt idx="847">
                  <c:v>2.1860919112185679</c:v>
                </c:pt>
                <c:pt idx="848">
                  <c:v>2.1741727838557647</c:v>
                </c:pt>
                <c:pt idx="849">
                  <c:v>2.1622693299688707</c:v>
                </c:pt>
                <c:pt idx="850">
                  <c:v>2.150381512285005</c:v>
                </c:pt>
                <c:pt idx="851">
                  <c:v>2.1385092936491628</c:v>
                </c:pt>
                <c:pt idx="852">
                  <c:v>2.1266526370228953</c:v>
                </c:pt>
                <c:pt idx="853">
                  <c:v>2.1148115054852044</c:v>
                </c:pt>
                <c:pt idx="854">
                  <c:v>2.1029858622311255</c:v>
                </c:pt>
                <c:pt idx="855">
                  <c:v>2.0911756705715097</c:v>
                </c:pt>
                <c:pt idx="856">
                  <c:v>2.0793808939328091</c:v>
                </c:pt>
                <c:pt idx="857">
                  <c:v>2.0676014958563198</c:v>
                </c:pt>
                <c:pt idx="858">
                  <c:v>2.0558374399980783</c:v>
                </c:pt>
                <c:pt idx="859">
                  <c:v>2.0440886901281754</c:v>
                </c:pt>
                <c:pt idx="860">
                  <c:v>2.0323552101303073</c:v>
                </c:pt>
                <c:pt idx="861">
                  <c:v>2.0206369640016741</c:v>
                </c:pt>
                <c:pt idx="862">
                  <c:v>2.0089339158521784</c:v>
                </c:pt>
                <c:pt idx="863">
                  <c:v>1.9972460299044779</c:v>
                </c:pt>
                <c:pt idx="864">
                  <c:v>1.9855732704927291</c:v>
                </c:pt>
                <c:pt idx="865">
                  <c:v>1.9739156020629667</c:v>
                </c:pt>
                <c:pt idx="866">
                  <c:v>1.962272989172571</c:v>
                </c:pt>
                <c:pt idx="867">
                  <c:v>1.950645396489479</c:v>
                </c:pt>
                <c:pt idx="868">
                  <c:v>1.9390327887918937</c:v>
                </c:pt>
                <c:pt idx="869">
                  <c:v>1.9274351309681903</c:v>
                </c:pt>
                <c:pt idx="870">
                  <c:v>1.9158523880160139</c:v>
                </c:pt>
                <c:pt idx="871">
                  <c:v>1.904284525042639</c:v>
                </c:pt>
                <c:pt idx="872">
                  <c:v>1.8927315072634279</c:v>
                </c:pt>
                <c:pt idx="873">
                  <c:v>1.8811933000023373</c:v>
                </c:pt>
                <c:pt idx="874">
                  <c:v>1.8696698686912443</c:v>
                </c:pt>
                <c:pt idx="875">
                  <c:v>1.8581611788694006</c:v>
                </c:pt>
                <c:pt idx="876">
                  <c:v>1.8466671961834293</c:v>
                </c:pt>
                <c:pt idx="877">
                  <c:v>1.8351878863863711</c:v>
                </c:pt>
                <c:pt idx="878">
                  <c:v>1.8237232153377327</c:v>
                </c:pt>
                <c:pt idx="879">
                  <c:v>1.8122731490026589</c:v>
                </c:pt>
                <c:pt idx="880">
                  <c:v>1.8008376534522479</c:v>
                </c:pt>
                <c:pt idx="881">
                  <c:v>1.7894166948624806</c:v>
                </c:pt>
                <c:pt idx="882">
                  <c:v>1.7780102395140278</c:v>
                </c:pt>
                <c:pt idx="883">
                  <c:v>1.7666182537920347</c:v>
                </c:pt>
                <c:pt idx="884">
                  <c:v>1.755240704185534</c:v>
                </c:pt>
                <c:pt idx="885">
                  <c:v>1.7438775572870691</c:v>
                </c:pt>
                <c:pt idx="886">
                  <c:v>1.7325287797925426</c:v>
                </c:pt>
                <c:pt idx="887">
                  <c:v>1.7211943385005655</c:v>
                </c:pt>
                <c:pt idx="888">
                  <c:v>1.7098742003119636</c:v>
                </c:pt>
                <c:pt idx="889">
                  <c:v>1.6985683322302101</c:v>
                </c:pt>
                <c:pt idx="890">
                  <c:v>1.6872767013597312</c:v>
                </c:pt>
                <c:pt idx="891">
                  <c:v>1.6759992749068464</c:v>
                </c:pt>
                <c:pt idx="892">
                  <c:v>1.6647360201782877</c:v>
                </c:pt>
                <c:pt idx="893">
                  <c:v>1.6534869045818377</c:v>
                </c:pt>
                <c:pt idx="894">
                  <c:v>1.6422518956251442</c:v>
                </c:pt>
                <c:pt idx="895">
                  <c:v>1.6310309609157105</c:v>
                </c:pt>
                <c:pt idx="896">
                  <c:v>1.6198240681604692</c:v>
                </c:pt>
                <c:pt idx="897">
                  <c:v>1.6086311851656494</c:v>
                </c:pt>
                <c:pt idx="898">
                  <c:v>1.5974522798356652</c:v>
                </c:pt>
                <c:pt idx="899">
                  <c:v>1.586287320174038</c:v>
                </c:pt>
                <c:pt idx="900">
                  <c:v>1.5751362742816413</c:v>
                </c:pt>
                <c:pt idx="901">
                  <c:v>1.5639991103572048</c:v>
                </c:pt>
                <c:pt idx="902">
                  <c:v>1.5528757966968509</c:v>
                </c:pt>
                <c:pt idx="903">
                  <c:v>1.5417663016934082</c:v>
                </c:pt>
                <c:pt idx="904">
                  <c:v>1.5306705938362841</c:v>
                </c:pt>
                <c:pt idx="905">
                  <c:v>1.5195886417113322</c:v>
                </c:pt>
                <c:pt idx="906">
                  <c:v>1.5085204140000299</c:v>
                </c:pt>
                <c:pt idx="907">
                  <c:v>1.4974658794791833</c:v>
                </c:pt>
                <c:pt idx="908">
                  <c:v>1.4864250070212635</c:v>
                </c:pt>
                <c:pt idx="909">
                  <c:v>1.4753977655932207</c:v>
                </c:pt>
                <c:pt idx="910">
                  <c:v>1.4643841242563713</c:v>
                </c:pt>
                <c:pt idx="911">
                  <c:v>1.4533840521661578</c:v>
                </c:pt>
                <c:pt idx="912">
                  <c:v>1.4423975185720936</c:v>
                </c:pt>
                <c:pt idx="913">
                  <c:v>1.4314244928170037</c:v>
                </c:pt>
                <c:pt idx="914">
                  <c:v>1.4204649443365989</c:v>
                </c:pt>
                <c:pt idx="915">
                  <c:v>1.4095188426594063</c:v>
                </c:pt>
                <c:pt idx="916">
                  <c:v>1.3985861574062983</c:v>
                </c:pt>
                <c:pt idx="917">
                  <c:v>1.3876668582907143</c:v>
                </c:pt>
                <c:pt idx="918">
                  <c:v>1.3767609151170452</c:v>
                </c:pt>
                <c:pt idx="919">
                  <c:v>1.3658682977817307</c:v>
                </c:pt>
                <c:pt idx="920">
                  <c:v>1.3549889762718621</c:v>
                </c:pt>
                <c:pt idx="921">
                  <c:v>1.3441229206655612</c:v>
                </c:pt>
                <c:pt idx="922">
                  <c:v>1.3332701011313444</c:v>
                </c:pt>
                <c:pt idx="923">
                  <c:v>1.3224304879271682</c:v>
                </c:pt>
                <c:pt idx="924">
                  <c:v>1.311604051402083</c:v>
                </c:pt>
                <c:pt idx="925">
                  <c:v>1.3007907619930672</c:v>
                </c:pt>
                <c:pt idx="926">
                  <c:v>1.2899905902271369</c:v>
                </c:pt>
                <c:pt idx="927">
                  <c:v>1.2792035067198886</c:v>
                </c:pt>
                <c:pt idx="928">
                  <c:v>1.2684294821752597</c:v>
                </c:pt>
                <c:pt idx="929">
                  <c:v>1.2576684873856099</c:v>
                </c:pt>
                <c:pt idx="930">
                  <c:v>1.2469204932304963</c:v>
                </c:pt>
                <c:pt idx="931">
                  <c:v>1.2361854706778814</c:v>
                </c:pt>
                <c:pt idx="932">
                  <c:v>1.2254633907819952</c:v>
                </c:pt>
                <c:pt idx="933">
                  <c:v>1.2147542246846454</c:v>
                </c:pt>
                <c:pt idx="934">
                  <c:v>1.2040579436138878</c:v>
                </c:pt>
                <c:pt idx="935">
                  <c:v>1.1933745188840816</c:v>
                </c:pt>
                <c:pt idx="936">
                  <c:v>1.1827039218952953</c:v>
                </c:pt>
                <c:pt idx="937">
                  <c:v>1.1720461241335467</c:v>
                </c:pt>
                <c:pt idx="938">
                  <c:v>1.1614010971701616</c:v>
                </c:pt>
                <c:pt idx="939">
                  <c:v>1.1507688126612765</c:v>
                </c:pt>
                <c:pt idx="940">
                  <c:v>1.1401492423477597</c:v>
                </c:pt>
                <c:pt idx="941">
                  <c:v>1.129542358055144</c:v>
                </c:pt>
                <c:pt idx="942">
                  <c:v>1.1189481316925673</c:v>
                </c:pt>
                <c:pt idx="943">
                  <c:v>1.1083665352535623</c:v>
                </c:pt>
                <c:pt idx="944">
                  <c:v>1.0977975408145015</c:v>
                </c:pt>
                <c:pt idx="945">
                  <c:v>1.0872411205355552</c:v>
                </c:pt>
                <c:pt idx="946">
                  <c:v>1.076697246659422</c:v>
                </c:pt>
                <c:pt idx="947">
                  <c:v>1.0661658915114052</c:v>
                </c:pt>
                <c:pt idx="948">
                  <c:v>1.0556470274993504</c:v>
                </c:pt>
                <c:pt idx="949">
                  <c:v>1.0451406271130832</c:v>
                </c:pt>
                <c:pt idx="950">
                  <c:v>1.0346466629236615</c:v>
                </c:pt>
                <c:pt idx="951">
                  <c:v>1.0241651075841265</c:v>
                </c:pt>
                <c:pt idx="952">
                  <c:v>1.0136959338282876</c:v>
                </c:pt>
                <c:pt idx="953">
                  <c:v>1.0032391144712764</c:v>
                </c:pt>
                <c:pt idx="954">
                  <c:v>0.99279462240810878</c:v>
                </c:pt>
                <c:pt idx="955">
                  <c:v>0.98236243061456896</c:v>
                </c:pt>
                <c:pt idx="956">
                  <c:v>0.97194251214636651</c:v>
                </c:pt>
                <c:pt idx="957">
                  <c:v>0.96153484013846602</c:v>
                </c:pt>
                <c:pt idx="958">
                  <c:v>0.95113938780573348</c:v>
                </c:pt>
                <c:pt idx="959">
                  <c:v>0.94075612844205181</c:v>
                </c:pt>
                <c:pt idx="960">
                  <c:v>0.93038503541997075</c:v>
                </c:pt>
                <c:pt idx="961">
                  <c:v>0.9200260821907893</c:v>
                </c:pt>
                <c:pt idx="962">
                  <c:v>0.90967924228400843</c:v>
                </c:pt>
                <c:pt idx="963">
                  <c:v>0.89934448930699173</c:v>
                </c:pt>
                <c:pt idx="964">
                  <c:v>0.88902179694502936</c:v>
                </c:pt>
                <c:pt idx="965">
                  <c:v>0.87871113896089981</c:v>
                </c:pt>
                <c:pt idx="966">
                  <c:v>0.86841248919429448</c:v>
                </c:pt>
                <c:pt idx="967">
                  <c:v>0.85812582156214245</c:v>
                </c:pt>
                <c:pt idx="968">
                  <c:v>0.84785111005758751</c:v>
                </c:pt>
                <c:pt idx="969">
                  <c:v>0.83758832875059563</c:v>
                </c:pt>
                <c:pt idx="970">
                  <c:v>0.82733745178695228</c:v>
                </c:pt>
                <c:pt idx="971">
                  <c:v>0.81709845338828202</c:v>
                </c:pt>
                <c:pt idx="972">
                  <c:v>0.80687130785158767</c:v>
                </c:pt>
                <c:pt idx="973">
                  <c:v>0.79665598954950978</c:v>
                </c:pt>
                <c:pt idx="974">
                  <c:v>0.78645247292956033</c:v>
                </c:pt>
                <c:pt idx="975">
                  <c:v>0.77626073251404137</c:v>
                </c:pt>
                <c:pt idx="976">
                  <c:v>0.76608074289938444</c:v>
                </c:pt>
                <c:pt idx="977">
                  <c:v>0.75591247875666967</c:v>
                </c:pt>
                <c:pt idx="978">
                  <c:v>0.74575591483097736</c:v>
                </c:pt>
                <c:pt idx="979">
                  <c:v>0.73561102594064343</c:v>
                </c:pt>
                <c:pt idx="980">
                  <c:v>0.72547778697769394</c:v>
                </c:pt>
                <c:pt idx="981">
                  <c:v>0.71535617290741549</c:v>
                </c:pt>
                <c:pt idx="982">
                  <c:v>0.70524615876815622</c:v>
                </c:pt>
                <c:pt idx="983">
                  <c:v>0.69514771967043243</c:v>
                </c:pt>
                <c:pt idx="984">
                  <c:v>0.68506083079754498</c:v>
                </c:pt>
                <c:pt idx="985">
                  <c:v>0.67498546740494036</c:v>
                </c:pt>
                <c:pt idx="986">
                  <c:v>0.66492160481974483</c:v>
                </c:pt>
                <c:pt idx="987">
                  <c:v>0.65486921844117096</c:v>
                </c:pt>
                <c:pt idx="988">
                  <c:v>0.64482828373913104</c:v>
                </c:pt>
                <c:pt idx="989">
                  <c:v>0.63479877625534242</c:v>
                </c:pt>
                <c:pt idx="990">
                  <c:v>0.62478067160214834</c:v>
                </c:pt>
                <c:pt idx="991">
                  <c:v>0.61477394546249875</c:v>
                </c:pt>
                <c:pt idx="992">
                  <c:v>0.60477857358980325</c:v>
                </c:pt>
                <c:pt idx="993">
                  <c:v>0.59479453180773778</c:v>
                </c:pt>
                <c:pt idx="994">
                  <c:v>0.58482179600971052</c:v>
                </c:pt>
                <c:pt idx="995">
                  <c:v>0.57486034215872539</c:v>
                </c:pt>
                <c:pt idx="996">
                  <c:v>0.56491014628745606</c:v>
                </c:pt>
                <c:pt idx="997">
                  <c:v>0.55497118449778948</c:v>
                </c:pt>
                <c:pt idx="998">
                  <c:v>0.5450434329601519</c:v>
                </c:pt>
                <c:pt idx="999">
                  <c:v>0.53512686791406394</c:v>
                </c:pt>
                <c:pt idx="1000">
                  <c:v>0.52522146566728534</c:v>
                </c:pt>
                <c:pt idx="1001">
                  <c:v>0.51532720259572296</c:v>
                </c:pt>
                <c:pt idx="1002">
                  <c:v>0.50544405514372082</c:v>
                </c:pt>
                <c:pt idx="1003">
                  <c:v>0.49557199982294564</c:v>
                </c:pt>
                <c:pt idx="1004">
                  <c:v>0.48571101321242988</c:v>
                </c:pt>
                <c:pt idx="1005">
                  <c:v>0.47586107195882055</c:v>
                </c:pt>
                <c:pt idx="1006">
                  <c:v>0.46602215277586895</c:v>
                </c:pt>
                <c:pt idx="1007">
                  <c:v>0.45619423244380231</c:v>
                </c:pt>
                <c:pt idx="1008">
                  <c:v>0.44637728780937624</c:v>
                </c:pt>
                <c:pt idx="1009">
                  <c:v>0.43657129578632892</c:v>
                </c:pt>
                <c:pt idx="1010">
                  <c:v>0.42677623335376624</c:v>
                </c:pt>
                <c:pt idx="1011">
                  <c:v>0.41699207755705925</c:v>
                </c:pt>
                <c:pt idx="1012">
                  <c:v>0.40721880550678874</c:v>
                </c:pt>
                <c:pt idx="1013">
                  <c:v>0.39745639437995972</c:v>
                </c:pt>
                <c:pt idx="1014">
                  <c:v>0.38770482141768547</c:v>
                </c:pt>
                <c:pt idx="1015">
                  <c:v>0.37796406392648796</c:v>
                </c:pt>
                <c:pt idx="1016">
                  <c:v>0.36823409927791068</c:v>
                </c:pt>
                <c:pt idx="1017">
                  <c:v>0.35851490490728394</c:v>
                </c:pt>
                <c:pt idx="1018">
                  <c:v>0.34880645831509627</c:v>
                </c:pt>
                <c:pt idx="1019">
                  <c:v>0.33910873706547107</c:v>
                </c:pt>
                <c:pt idx="1020">
                  <c:v>0.3294217187862381</c:v>
                </c:pt>
                <c:pt idx="1021">
                  <c:v>0.31974538116915707</c:v>
                </c:pt>
                <c:pt idx="1022">
                  <c:v>0.31007970196927764</c:v>
                </c:pt>
                <c:pt idx="1023">
                  <c:v>0.30042465900488091</c:v>
                </c:pt>
                <c:pt idx="1024">
                  <c:v>0.29078023015715337</c:v>
                </c:pt>
                <c:pt idx="1025">
                  <c:v>0.2811463933702158</c:v>
                </c:pt>
                <c:pt idx="1026">
                  <c:v>0.27152312665037748</c:v>
                </c:pt>
                <c:pt idx="1027">
                  <c:v>0.26191040806684279</c:v>
                </c:pt>
                <c:pt idx="1028">
                  <c:v>0.25230821575038287</c:v>
                </c:pt>
                <c:pt idx="1029">
                  <c:v>0.24271652789383968</c:v>
                </c:pt>
                <c:pt idx="1030">
                  <c:v>0.23313532275191759</c:v>
                </c:pt>
                <c:pt idx="1031">
                  <c:v>0.22356457864069029</c:v>
                </c:pt>
                <c:pt idx="1032">
                  <c:v>0.21400427393736585</c:v>
                </c:pt>
                <c:pt idx="1033">
                  <c:v>0.20445438708040373</c:v>
                </c:pt>
                <c:pt idx="1034">
                  <c:v>0.19491489656894345</c:v>
                </c:pt>
                <c:pt idx="1035">
                  <c:v>0.18538578096292943</c:v>
                </c:pt>
                <c:pt idx="1036">
                  <c:v>0.17586701888250694</c:v>
                </c:pt>
                <c:pt idx="1037">
                  <c:v>0.16635858900829861</c:v>
                </c:pt>
                <c:pt idx="1038">
                  <c:v>0.15686047008070553</c:v>
                </c:pt>
                <c:pt idx="1039">
                  <c:v>0.14737264090024577</c:v>
                </c:pt>
                <c:pt idx="1040">
                  <c:v>0.13789508032661785</c:v>
                </c:pt>
                <c:pt idx="1041">
                  <c:v>0.128427767279327</c:v>
                </c:pt>
                <c:pt idx="1042">
                  <c:v>0.11897068073677267</c:v>
                </c:pt>
                <c:pt idx="1043">
                  <c:v>0.10952379973655821</c:v>
                </c:pt>
                <c:pt idx="1044">
                  <c:v>0.10008710337505705</c:v>
                </c:pt>
                <c:pt idx="1045">
                  <c:v>9.066057080696624E-2</c:v>
                </c:pt>
                <c:pt idx="1046">
                  <c:v>8.1244181245759051E-2</c:v>
                </c:pt>
                <c:pt idx="1047">
                  <c:v>7.1837913962919928E-2</c:v>
                </c:pt>
                <c:pt idx="1048">
                  <c:v>6.2441748287906162E-2</c:v>
                </c:pt>
                <c:pt idx="1049">
                  <c:v>5.3055663608042133E-2</c:v>
                </c:pt>
                <c:pt idx="1050">
                  <c:v>4.3679639368198103E-2</c:v>
                </c:pt>
                <c:pt idx="1051">
                  <c:v>3.4313655070661017E-2</c:v>
                </c:pt>
                <c:pt idx="1052">
                  <c:v>2.4957690274922013E-2</c:v>
                </c:pt>
                <c:pt idx="1053">
                  <c:v>1.561172459744347E-2</c:v>
                </c:pt>
                <c:pt idx="1054">
                  <c:v>6.2757377117813378E-3</c:v>
                </c:pt>
                <c:pt idx="1055">
                  <c:v>-3.0502906524210562E-3</c:v>
                </c:pt>
                <c:pt idx="1056">
                  <c:v>-1.2366380708244565E-2</c:v>
                </c:pt>
                <c:pt idx="1057">
                  <c:v>-2.1672552613676482E-2</c:v>
                </c:pt>
                <c:pt idx="1058">
                  <c:v>-3.096882646933441E-2</c:v>
                </c:pt>
                <c:pt idx="1059">
                  <c:v>-4.02552223212128E-2</c:v>
                </c:pt>
                <c:pt idx="1060">
                  <c:v>-4.9531760158787595E-2</c:v>
                </c:pt>
                <c:pt idx="1061">
                  <c:v>-5.8798459916425669E-2</c:v>
                </c:pt>
                <c:pt idx="1062">
                  <c:v>-6.8055341472894881E-2</c:v>
                </c:pt>
                <c:pt idx="1063">
                  <c:v>-7.7302424652256882E-2</c:v>
                </c:pt>
                <c:pt idx="1064">
                  <c:v>-8.6539729223412118E-2</c:v>
                </c:pt>
                <c:pt idx="1065">
                  <c:v>-9.5767274900502214E-2</c:v>
                </c:pt>
                <c:pt idx="1066">
                  <c:v>-0.10498508134315813</c:v>
                </c:pt>
                <c:pt idx="1067">
                  <c:v>-0.11419316815675795</c:v>
                </c:pt>
                <c:pt idx="1068">
                  <c:v>-0.12339155489214644</c:v>
                </c:pt>
                <c:pt idx="1069">
                  <c:v>-0.13258026104661735</c:v>
                </c:pt>
                <c:pt idx="1070">
                  <c:v>-0.14175930606335915</c:v>
                </c:pt>
                <c:pt idx="1071">
                  <c:v>-0.15092870933190211</c:v>
                </c:pt>
                <c:pt idx="1072">
                  <c:v>-0.16008849018847501</c:v>
                </c:pt>
                <c:pt idx="1073">
                  <c:v>-0.16923866791596995</c:v>
                </c:pt>
                <c:pt idx="1074">
                  <c:v>-0.17837926174420993</c:v>
                </c:pt>
                <c:pt idx="1075">
                  <c:v>-0.18751029084979856</c:v>
                </c:pt>
                <c:pt idx="1076">
                  <c:v>-0.19663177435711365</c:v>
                </c:pt>
                <c:pt idx="1077">
                  <c:v>-0.20574373133752125</c:v>
                </c:pt>
                <c:pt idx="1078">
                  <c:v>-0.21484618081009532</c:v>
                </c:pt>
                <c:pt idx="1079">
                  <c:v>-0.22393914174208507</c:v>
                </c:pt>
                <c:pt idx="1080">
                  <c:v>-0.2330226330480871</c:v>
                </c:pt>
                <c:pt idx="1081">
                  <c:v>-0.24209667359131745</c:v>
                </c:pt>
                <c:pt idx="1082">
                  <c:v>-0.25116128218296258</c:v>
                </c:pt>
                <c:pt idx="1083">
                  <c:v>-0.26021647758293504</c:v>
                </c:pt>
                <c:pt idx="1084">
                  <c:v>-0.26926227849958628</c:v>
                </c:pt>
                <c:pt idx="1085">
                  <c:v>-0.27829870359034814</c:v>
                </c:pt>
                <c:pt idx="1086">
                  <c:v>-0.28732577146143706</c:v>
                </c:pt>
                <c:pt idx="1087">
                  <c:v>-0.29634350066840742</c:v>
                </c:pt>
                <c:pt idx="1088">
                  <c:v>-0.30535190971590931</c:v>
                </c:pt>
                <c:pt idx="1089">
                  <c:v>-0.31435101705839874</c:v>
                </c:pt>
                <c:pt idx="1090">
                  <c:v>-0.32334084109982947</c:v>
                </c:pt>
                <c:pt idx="1091">
                  <c:v>-0.33232140019396678</c:v>
                </c:pt>
                <c:pt idx="1092">
                  <c:v>-0.34129271264467159</c:v>
                </c:pt>
                <c:pt idx="1093">
                  <c:v>-0.35025479670590837</c:v>
                </c:pt>
                <c:pt idx="1094">
                  <c:v>-0.35920767058220904</c:v>
                </c:pt>
                <c:pt idx="1095">
                  <c:v>-0.36815135242813096</c:v>
                </c:pt>
                <c:pt idx="1096">
                  <c:v>-0.37708586034951858</c:v>
                </c:pt>
                <c:pt idx="1097">
                  <c:v>-0.38601121240268405</c:v>
                </c:pt>
                <c:pt idx="1098">
                  <c:v>-0.39492742659488989</c:v>
                </c:pt>
                <c:pt idx="1099">
                  <c:v>-0.40383452088472521</c:v>
                </c:pt>
                <c:pt idx="1100">
                  <c:v>-0.41273251318210585</c:v>
                </c:pt>
                <c:pt idx="1101">
                  <c:v>-0.42162142134844471</c:v>
                </c:pt>
                <c:pt idx="1102">
                  <c:v>-0.43050126319656012</c:v>
                </c:pt>
                <c:pt idx="1103">
                  <c:v>-0.4393720564912767</c:v>
                </c:pt>
                <c:pt idx="1104">
                  <c:v>-0.4482338189495802</c:v>
                </c:pt>
                <c:pt idx="1105">
                  <c:v>-0.45708656824036054</c:v>
                </c:pt>
                <c:pt idx="1106">
                  <c:v>-0.46593032198457346</c:v>
                </c:pt>
                <c:pt idx="1107">
                  <c:v>-0.47476509775603609</c:v>
                </c:pt>
                <c:pt idx="1108">
                  <c:v>-0.48359091308086682</c:v>
                </c:pt>
                <c:pt idx="1109">
                  <c:v>-0.49240778543821917</c:v>
                </c:pt>
                <c:pt idx="1110">
                  <c:v>-0.50121573226001348</c:v>
                </c:pt>
                <c:pt idx="1111">
                  <c:v>-0.51001477093113712</c:v>
                </c:pt>
                <c:pt idx="1112">
                  <c:v>-0.51880491878978263</c:v>
                </c:pt>
                <c:pt idx="1113">
                  <c:v>-0.5275861931276945</c:v>
                </c:pt>
                <c:pt idx="1114">
                  <c:v>-0.53635861118987982</c:v>
                </c:pt>
                <c:pt idx="1115">
                  <c:v>-0.54512219017503105</c:v>
                </c:pt>
                <c:pt idx="1116">
                  <c:v>-0.55387694723596281</c:v>
                </c:pt>
                <c:pt idx="1117">
                  <c:v>-0.56262289947941735</c:v>
                </c:pt>
                <c:pt idx="1118">
                  <c:v>-0.57136006396596417</c:v>
                </c:pt>
                <c:pt idx="1119">
                  <c:v>-0.5800884577107448</c:v>
                </c:pt>
                <c:pt idx="1120">
                  <c:v>-0.58880809768322695</c:v>
                </c:pt>
                <c:pt idx="1121">
                  <c:v>-0.59751900080764908</c:v>
                </c:pt>
                <c:pt idx="1122">
                  <c:v>-0.60622118396286662</c:v>
                </c:pt>
                <c:pt idx="1123">
                  <c:v>-0.61491466398244343</c:v>
                </c:pt>
                <c:pt idx="1124">
                  <c:v>-0.62359945765536617</c:v>
                </c:pt>
                <c:pt idx="1125">
                  <c:v>-0.63227558172548004</c:v>
                </c:pt>
                <c:pt idx="1126">
                  <c:v>-0.64094305289220199</c:v>
                </c:pt>
                <c:pt idx="1127">
                  <c:v>-0.64960188781022876</c:v>
                </c:pt>
                <c:pt idx="1128">
                  <c:v>-0.65825210309022675</c:v>
                </c:pt>
                <c:pt idx="1129">
                  <c:v>-0.66689371529789643</c:v>
                </c:pt>
                <c:pt idx="1130">
                  <c:v>-0.67552674095573406</c:v>
                </c:pt>
                <c:pt idx="1131">
                  <c:v>-0.68415119654179524</c:v>
                </c:pt>
                <c:pt idx="1132">
                  <c:v>-0.69276709849039264</c:v>
                </c:pt>
                <c:pt idx="1133">
                  <c:v>-0.70137446319241836</c:v>
                </c:pt>
                <c:pt idx="1134">
                  <c:v>-0.70997330699478944</c:v>
                </c:pt>
                <c:pt idx="1135">
                  <c:v>-0.71856364620168955</c:v>
                </c:pt>
                <c:pt idx="1136">
                  <c:v>-0.72714549707337872</c:v>
                </c:pt>
                <c:pt idx="1137">
                  <c:v>-0.73571887582765549</c:v>
                </c:pt>
                <c:pt idx="1138">
                  <c:v>-0.74428379863886041</c:v>
                </c:pt>
                <c:pt idx="1139">
                  <c:v>-0.75284028163898331</c:v>
                </c:pt>
                <c:pt idx="1140">
                  <c:v>-0.76138834091717045</c:v>
                </c:pt>
                <c:pt idx="1141">
                  <c:v>-0.76992799251979149</c:v>
                </c:pt>
                <c:pt idx="1142">
                  <c:v>-0.77845925245110092</c:v>
                </c:pt>
                <c:pt idx="1143">
                  <c:v>-0.78698213667314498</c:v>
                </c:pt>
                <c:pt idx="1144">
                  <c:v>-0.7954966611056915</c:v>
                </c:pt>
                <c:pt idx="1145">
                  <c:v>-0.80400284162658742</c:v>
                </c:pt>
                <c:pt idx="1146">
                  <c:v>-0.81250069407175807</c:v>
                </c:pt>
                <c:pt idx="1147">
                  <c:v>-0.82099023423564554</c:v>
                </c:pt>
                <c:pt idx="1148">
                  <c:v>-0.82947147787091335</c:v>
                </c:pt>
                <c:pt idx="1149">
                  <c:v>-0.83794444068895135</c:v>
                </c:pt>
                <c:pt idx="1150">
                  <c:v>-0.84640913835970855</c:v>
                </c:pt>
                <c:pt idx="1151">
                  <c:v>-0.85486558651201294</c:v>
                </c:pt>
                <c:pt idx="1152">
                  <c:v>-0.86331380073366515</c:v>
                </c:pt>
                <c:pt idx="1153">
                  <c:v>-0.8717537965715374</c:v>
                </c:pt>
                <c:pt idx="1154">
                  <c:v>-0.880185589531854</c:v>
                </c:pt>
                <c:pt idx="1155">
                  <c:v>-0.88860919508001512</c:v>
                </c:pt>
                <c:pt idx="1156">
                  <c:v>-0.89702462864108568</c:v>
                </c:pt>
                <c:pt idx="1157">
                  <c:v>-0.90543190559960973</c:v>
                </c:pt>
                <c:pt idx="1158">
                  <c:v>-0.91383104130024861</c:v>
                </c:pt>
                <c:pt idx="1159">
                  <c:v>-0.92222205104682697</c:v>
                </c:pt>
                <c:pt idx="1160">
                  <c:v>-0.93060495010391586</c:v>
                </c:pt>
                <c:pt idx="1161">
                  <c:v>-0.93897975369586673</c:v>
                </c:pt>
                <c:pt idx="1162">
                  <c:v>-0.94734647700726349</c:v>
                </c:pt>
                <c:pt idx="1163">
                  <c:v>-0.9557051351832706</c:v>
                </c:pt>
                <c:pt idx="1164">
                  <c:v>-0.96405574332961919</c:v>
                </c:pt>
                <c:pt idx="1165">
                  <c:v>-0.97239831651239339</c:v>
                </c:pt>
                <c:pt idx="1166">
                  <c:v>-0.98073286975897289</c:v>
                </c:pt>
                <c:pt idx="1167">
                  <c:v>-0.98905941805690389</c:v>
                </c:pt>
                <c:pt idx="1168">
                  <c:v>-0.99737797635547887</c:v>
                </c:pt>
                <c:pt idx="1169">
                  <c:v>-1.0056885595646352</c:v>
                </c:pt>
                <c:pt idx="1170">
                  <c:v>-1.0139911825560917</c:v>
                </c:pt>
                <c:pt idx="1171">
                  <c:v>-1.0222858601624003</c:v>
                </c:pt>
                <c:pt idx="1172">
                  <c:v>-1.0305726071781103</c:v>
                </c:pt>
                <c:pt idx="1173">
                  <c:v>-1.0388514383593004</c:v>
                </c:pt>
                <c:pt idx="1174">
                  <c:v>-1.047122368423576</c:v>
                </c:pt>
                <c:pt idx="1175">
                  <c:v>-1.0553854120507173</c:v>
                </c:pt>
                <c:pt idx="1176">
                  <c:v>-1.0636405838824574</c:v>
                </c:pt>
                <c:pt idx="1177">
                  <c:v>-1.0718878985227376</c:v>
                </c:pt>
                <c:pt idx="1178">
                  <c:v>-1.0801273705376604</c:v>
                </c:pt>
                <c:pt idx="1179">
                  <c:v>-1.0883590144556563</c:v>
                </c:pt>
                <c:pt idx="1180">
                  <c:v>-1.0965828447678345</c:v>
                </c:pt>
                <c:pt idx="1181">
                  <c:v>-1.1047988759277467</c:v>
                </c:pt>
                <c:pt idx="1182">
                  <c:v>-1.1130071223518134</c:v>
                </c:pt>
                <c:pt idx="1183">
                  <c:v>-1.1212075984194052</c:v>
                </c:pt>
                <c:pt idx="1184">
                  <c:v>-1.1294003184723764</c:v>
                </c:pt>
                <c:pt idx="1185">
                  <c:v>-1.1375852968164699</c:v>
                </c:pt>
                <c:pt idx="1186">
                  <c:v>-1.1457625477200477</c:v>
                </c:pt>
                <c:pt idx="1187">
                  <c:v>-1.1539320854148101</c:v>
                </c:pt>
                <c:pt idx="1188">
                  <c:v>-1.1620939240963075</c:v>
                </c:pt>
                <c:pt idx="1189">
                  <c:v>-1.1702480779232811</c:v>
                </c:pt>
                <c:pt idx="1190">
                  <c:v>-1.1783945610183664</c:v>
                </c:pt>
                <c:pt idx="1191">
                  <c:v>-1.1865333874679012</c:v>
                </c:pt>
                <c:pt idx="1192">
                  <c:v>-1.1946645713221797</c:v>
                </c:pt>
                <c:pt idx="1193">
                  <c:v>-1.2027881265955125</c:v>
                </c:pt>
                <c:pt idx="1194">
                  <c:v>-1.2109040672660907</c:v>
                </c:pt>
                <c:pt idx="1195">
                  <c:v>-1.2190124072769273</c:v>
                </c:pt>
                <c:pt idx="1196">
                  <c:v>-1.2271131605348975</c:v>
                </c:pt>
                <c:pt idx="1197">
                  <c:v>-1.2352063409114868</c:v>
                </c:pt>
                <c:pt idx="1198">
                  <c:v>-1.2432919622428771</c:v>
                </c:pt>
                <c:pt idx="1199">
                  <c:v>-1.251370038330023</c:v>
                </c:pt>
                <c:pt idx="1200">
                  <c:v>-1.2594405829384083</c:v>
                </c:pt>
                <c:pt idx="1201">
                  <c:v>-1.267503609798678</c:v>
                </c:pt>
                <c:pt idx="1202">
                  <c:v>-1.2755591326060387</c:v>
                </c:pt>
                <c:pt idx="1203">
                  <c:v>-1.2836071650218988</c:v>
                </c:pt>
                <c:pt idx="1204">
                  <c:v>-1.2916477206717385</c:v>
                </c:pt>
                <c:pt idx="1205">
                  <c:v>-1.2996808131471715</c:v>
                </c:pt>
                <c:pt idx="1206">
                  <c:v>-1.3077064560050353</c:v>
                </c:pt>
                <c:pt idx="1207">
                  <c:v>-1.3157246627677477</c:v>
                </c:pt>
                <c:pt idx="1208">
                  <c:v>-1.3237354469232068</c:v>
                </c:pt>
                <c:pt idx="1209">
                  <c:v>-1.3317388219256443</c:v>
                </c:pt>
                <c:pt idx="1210">
                  <c:v>-1.3397348011947405</c:v>
                </c:pt>
                <c:pt idx="1211">
                  <c:v>-1.3477233981163095</c:v>
                </c:pt>
                <c:pt idx="1212">
                  <c:v>-1.355704626042491</c:v>
                </c:pt>
                <c:pt idx="1213">
                  <c:v>-1.363678498291341</c:v>
                </c:pt>
                <c:pt idx="1214">
                  <c:v>-1.3716450281473003</c:v>
                </c:pt>
                <c:pt idx="1215">
                  <c:v>-1.3796042288613535</c:v>
                </c:pt>
                <c:pt idx="1216">
                  <c:v>-1.3875561136513186</c:v>
                </c:pt>
                <c:pt idx="1217">
                  <c:v>-1.3955006957011273</c:v>
                </c:pt>
                <c:pt idx="1218">
                  <c:v>-1.4034379881616399</c:v>
                </c:pt>
                <c:pt idx="1219">
                  <c:v>-1.4113680041506926</c:v>
                </c:pt>
                <c:pt idx="1220">
                  <c:v>-1.41929075675323</c:v>
                </c:pt>
                <c:pt idx="1221">
                  <c:v>-1.4272062590206884</c:v>
                </c:pt>
                <c:pt idx="1222">
                  <c:v>-1.4351145239721825</c:v>
                </c:pt>
                <c:pt idx="1223">
                  <c:v>-1.4430155645943268</c:v>
                </c:pt>
                <c:pt idx="1224">
                  <c:v>-1.4509093938401829</c:v>
                </c:pt>
                <c:pt idx="1225">
                  <c:v>-1.4587960246310558</c:v>
                </c:pt>
                <c:pt idx="1226">
                  <c:v>-1.4666754698556685</c:v>
                </c:pt>
                <c:pt idx="1227">
                  <c:v>-1.4745477423705144</c:v>
                </c:pt>
                <c:pt idx="1228">
                  <c:v>-1.482412854999402</c:v>
                </c:pt>
                <c:pt idx="1229">
                  <c:v>-1.490270820534507</c:v>
                </c:pt>
                <c:pt idx="1230">
                  <c:v>-1.498121651735826</c:v>
                </c:pt>
                <c:pt idx="1231">
                  <c:v>-1.5059653613314283</c:v>
                </c:pt>
                <c:pt idx="1232">
                  <c:v>-1.5138019620174639</c:v>
                </c:pt>
                <c:pt idx="1233">
                  <c:v>-1.5216314664585286</c:v>
                </c:pt>
                <c:pt idx="1234">
                  <c:v>-1.5294538872875931</c:v>
                </c:pt>
                <c:pt idx="1235">
                  <c:v>-1.5372692371059127</c:v>
                </c:pt>
                <c:pt idx="1236">
                  <c:v>-1.5450775284834772</c:v>
                </c:pt>
                <c:pt idx="1237">
                  <c:v>-1.5528787739587795</c:v>
                </c:pt>
                <c:pt idx="1238">
                  <c:v>-1.560672986039322</c:v>
                </c:pt>
                <c:pt idx="1239">
                  <c:v>-1.5684601772013298</c:v>
                </c:pt>
                <c:pt idx="1240">
                  <c:v>-1.5762403598899639</c:v>
                </c:pt>
                <c:pt idx="1241">
                  <c:v>-1.5840135465196687</c:v>
                </c:pt>
                <c:pt idx="1242">
                  <c:v>-1.5917797494735375</c:v>
                </c:pt>
                <c:pt idx="1243">
                  <c:v>-1.5995389811044058</c:v>
                </c:pt>
                <c:pt idx="1244">
                  <c:v>-1.6072912537341211</c:v>
                </c:pt>
                <c:pt idx="1245">
                  <c:v>-1.6150365796543389</c:v>
                </c:pt>
                <c:pt idx="1246">
                  <c:v>-1.6227749711258261</c:v>
                </c:pt>
                <c:pt idx="1247">
                  <c:v>-1.6305064403794012</c:v>
                </c:pt>
                <c:pt idx="1248">
                  <c:v>-1.6382309996150666</c:v>
                </c:pt>
                <c:pt idx="1249">
                  <c:v>-1.6459486610031295</c:v>
                </c:pt>
                <c:pt idx="1250">
                  <c:v>-1.6536594366836503</c:v>
                </c:pt>
                <c:pt idx="1251">
                  <c:v>-1.6613633387663955</c:v>
                </c:pt>
                <c:pt idx="1252">
                  <c:v>-1.6690603793319745</c:v>
                </c:pt>
                <c:pt idx="1253">
                  <c:v>-1.676750570430009</c:v>
                </c:pt>
                <c:pt idx="1254">
                  <c:v>-1.68443392408163</c:v>
                </c:pt>
                <c:pt idx="1255">
                  <c:v>-1.6921104522776029</c:v>
                </c:pt>
                <c:pt idx="1256">
                  <c:v>-1.6997801669792878</c:v>
                </c:pt>
                <c:pt idx="1257">
                  <c:v>-1.7074430801185043</c:v>
                </c:pt>
                <c:pt idx="1258">
                  <c:v>-1.7150992035980115</c:v>
                </c:pt>
                <c:pt idx="1259">
                  <c:v>-1.7227485492909955</c:v>
                </c:pt>
                <c:pt idx="1260">
                  <c:v>-1.7303911290416978</c:v>
                </c:pt>
                <c:pt idx="1261">
                  <c:v>-1.7380269546649785</c:v>
                </c:pt>
                <c:pt idx="1262">
                  <c:v>-1.7456560379470485</c:v>
                </c:pt>
                <c:pt idx="1263">
                  <c:v>-1.7532783906450393</c:v>
                </c:pt>
                <c:pt idx="1264">
                  <c:v>-1.7608940244870199</c:v>
                </c:pt>
                <c:pt idx="1265">
                  <c:v>-1.7685029511726107</c:v>
                </c:pt>
                <c:pt idx="1266">
                  <c:v>-1.7761051823727789</c:v>
                </c:pt>
                <c:pt idx="1267">
                  <c:v>-1.7837007297298377</c:v>
                </c:pt>
                <c:pt idx="1268">
                  <c:v>-1.7912896048575373</c:v>
                </c:pt>
                <c:pt idx="1269">
                  <c:v>-1.7988718193415507</c:v>
                </c:pt>
                <c:pt idx="1270">
                  <c:v>-1.8064473847388878</c:v>
                </c:pt>
                <c:pt idx="1271">
                  <c:v>-1.8140163125786657</c:v>
                </c:pt>
                <c:pt idx="1272">
                  <c:v>-1.8215786143614308</c:v>
                </c:pt>
                <c:pt idx="1273">
                  <c:v>-1.829134301560245</c:v>
                </c:pt>
                <c:pt idx="1274">
                  <c:v>-1.8366833856198155</c:v>
                </c:pt>
                <c:pt idx="1275">
                  <c:v>-1.8442258779569487</c:v>
                </c:pt>
                <c:pt idx="1276">
                  <c:v>-1.8517617899609862</c:v>
                </c:pt>
                <c:pt idx="1277">
                  <c:v>-1.8592911329933415</c:v>
                </c:pt>
                <c:pt idx="1278">
                  <c:v>-1.8668139183878019</c:v>
                </c:pt>
                <c:pt idx="1279">
                  <c:v>-1.8743301574507445</c:v>
                </c:pt>
                <c:pt idx="1280">
                  <c:v>-1.8818398614610079</c:v>
                </c:pt>
                <c:pt idx="1281">
                  <c:v>-1.8893430416700485</c:v>
                </c:pt>
                <c:pt idx="1282">
                  <c:v>-1.8968397093019509</c:v>
                </c:pt>
                <c:pt idx="1283">
                  <c:v>-1.9043298755537483</c:v>
                </c:pt>
                <c:pt idx="1284">
                  <c:v>-1.9118135515955226</c:v>
                </c:pt>
                <c:pt idx="1285">
                  <c:v>-1.9192907485699369</c:v>
                </c:pt>
                <c:pt idx="1286">
                  <c:v>-1.9267614775927639</c:v>
                </c:pt>
                <c:pt idx="1287">
                  <c:v>-1.9342257497531266</c:v>
                </c:pt>
                <c:pt idx="1288">
                  <c:v>-1.9416835761132514</c:v>
                </c:pt>
                <c:pt idx="1289">
                  <c:v>-1.949134967708517</c:v>
                </c:pt>
                <c:pt idx="1290">
                  <c:v>-1.9565799355479727</c:v>
                </c:pt>
                <c:pt idx="1291">
                  <c:v>-1.9640184906136917</c:v>
                </c:pt>
                <c:pt idx="1292">
                  <c:v>-1.9714506438615078</c:v>
                </c:pt>
                <c:pt idx="1293">
                  <c:v>-1.9788764062212285</c:v>
                </c:pt>
                <c:pt idx="1294">
                  <c:v>-1.9862957885956545</c:v>
                </c:pt>
                <c:pt idx="1295">
                  <c:v>-1.9937088018616136</c:v>
                </c:pt>
                <c:pt idx="1296">
                  <c:v>-2.0011154568701097</c:v>
                </c:pt>
                <c:pt idx="1297">
                  <c:v>-2.0085157644457294</c:v>
                </c:pt>
                <c:pt idx="1298">
                  <c:v>-2.0159097353869382</c:v>
                </c:pt>
                <c:pt idx="1299">
                  <c:v>-2.0232973804667802</c:v>
                </c:pt>
                <c:pt idx="1300">
                  <c:v>-2.0306787104320447</c:v>
                </c:pt>
                <c:pt idx="1301">
                  <c:v>-2.0380537360039179</c:v>
                </c:pt>
                <c:pt idx="1302">
                  <c:v>-2.0454224678777266</c:v>
                </c:pt>
                <c:pt idx="1303">
                  <c:v>-2.0527849167235286</c:v>
                </c:pt>
                <c:pt idx="1304">
                  <c:v>-2.0601410931855773</c:v>
                </c:pt>
                <c:pt idx="1305">
                  <c:v>-2.0674910078825754</c:v>
                </c:pt>
                <c:pt idx="1306">
                  <c:v>-2.0748346714082673</c:v>
                </c:pt>
                <c:pt idx="1307">
                  <c:v>-2.0821720943306734</c:v>
                </c:pt>
                <c:pt idx="1308">
                  <c:v>-2.0895032871928181</c:v>
                </c:pt>
                <c:pt idx="1309">
                  <c:v>-2.0968282605124386</c:v>
                </c:pt>
                <c:pt idx="1310">
                  <c:v>-2.1041470247823986</c:v>
                </c:pt>
                <c:pt idx="1311">
                  <c:v>-2.1114595904703615</c:v>
                </c:pt>
                <c:pt idx="1312">
                  <c:v>-2.1187659680191033</c:v>
                </c:pt>
                <c:pt idx="1313">
                  <c:v>-2.126066167846445</c:v>
                </c:pt>
                <c:pt idx="1314">
                  <c:v>-2.1333602003457957</c:v>
                </c:pt>
                <c:pt idx="1315">
                  <c:v>-2.1406480758856592</c:v>
                </c:pt>
                <c:pt idx="1316">
                  <c:v>-2.1479298048096052</c:v>
                </c:pt>
                <c:pt idx="1317">
                  <c:v>-2.1552053974371566</c:v>
                </c:pt>
                <c:pt idx="1318">
                  <c:v>-2.1624748640629647</c:v>
                </c:pt>
                <c:pt idx="1319">
                  <c:v>-2.1697382149574675</c:v>
                </c:pt>
                <c:pt idx="1320">
                  <c:v>-2.1769954603666264</c:v>
                </c:pt>
                <c:pt idx="1321">
                  <c:v>-2.1842466105124196</c:v>
                </c:pt>
                <c:pt idx="1322">
                  <c:v>-2.1914916755921818</c:v>
                </c:pt>
                <c:pt idx="1323">
                  <c:v>-2.1987306657795975</c:v>
                </c:pt>
                <c:pt idx="1324">
                  <c:v>-2.2059635912239806</c:v>
                </c:pt>
                <c:pt idx="1325">
                  <c:v>-2.2131904620507967</c:v>
                </c:pt>
                <c:pt idx="1326">
                  <c:v>-2.2204112883616318</c:v>
                </c:pt>
                <c:pt idx="1327">
                  <c:v>-2.2276260802339594</c:v>
                </c:pt>
                <c:pt idx="1328">
                  <c:v>-2.2348348477218853</c:v>
                </c:pt>
                <c:pt idx="1329">
                  <c:v>-2.2420376008556793</c:v>
                </c:pt>
                <c:pt idx="1330">
                  <c:v>-2.2492343496417986</c:v>
                </c:pt>
                <c:pt idx="1331">
                  <c:v>-2.2564251040633723</c:v>
                </c:pt>
                <c:pt idx="1332">
                  <c:v>-2.2636098740799402</c:v>
                </c:pt>
                <c:pt idx="1333">
                  <c:v>-2.2707886696276849</c:v>
                </c:pt>
                <c:pt idx="1334">
                  <c:v>-2.2779615006192908</c:v>
                </c:pt>
                <c:pt idx="1335">
                  <c:v>-2.2851283769444537</c:v>
                </c:pt>
                <c:pt idx="1336">
                  <c:v>-2.2922893084693556</c:v>
                </c:pt>
                <c:pt idx="1337">
                  <c:v>-2.2994443050371647</c:v>
                </c:pt>
                <c:pt idx="1338">
                  <c:v>-2.3065933764680229</c:v>
                </c:pt>
                <c:pt idx="1339">
                  <c:v>-2.3137365325590098</c:v>
                </c:pt>
                <c:pt idx="1340">
                  <c:v>-2.3208737830842292</c:v>
                </c:pt>
                <c:pt idx="1341">
                  <c:v>-2.3280051377949857</c:v>
                </c:pt>
                <c:pt idx="1342">
                  <c:v>-2.335130606419761</c:v>
                </c:pt>
                <c:pt idx="1343">
                  <c:v>-2.3422501986643622</c:v>
                </c:pt>
                <c:pt idx="1344">
                  <c:v>-2.3493639242118096</c:v>
                </c:pt>
                <c:pt idx="1345">
                  <c:v>-2.3564717927224481</c:v>
                </c:pt>
                <c:pt idx="1346">
                  <c:v>-2.3635738138342912</c:v>
                </c:pt>
                <c:pt idx="1347">
                  <c:v>-2.3706699971630059</c:v>
                </c:pt>
                <c:pt idx="1348">
                  <c:v>-2.3777603523014976</c:v>
                </c:pt>
                <c:pt idx="1349">
                  <c:v>-2.3848448888204437</c:v>
                </c:pt>
                <c:pt idx="1350">
                  <c:v>-2.3919236162683961</c:v>
                </c:pt>
                <c:pt idx="1351">
                  <c:v>-2.3989965441714562</c:v>
                </c:pt>
                <c:pt idx="1352">
                  <c:v>-2.4060636820338539</c:v>
                </c:pt>
                <c:pt idx="1353">
                  <c:v>-2.4131250393374968</c:v>
                </c:pt>
                <c:pt idx="1354">
                  <c:v>-2.4201806255427134</c:v>
                </c:pt>
                <c:pt idx="1355">
                  <c:v>-2.4272304500871758</c:v>
                </c:pt>
                <c:pt idx="1356">
                  <c:v>-2.4342745223871871</c:v>
                </c:pt>
                <c:pt idx="1357">
                  <c:v>-2.4413128518371701</c:v>
                </c:pt>
                <c:pt idx="1358">
                  <c:v>-2.4483454478097104</c:v>
                </c:pt>
                <c:pt idx="1359">
                  <c:v>-2.4553723196557744</c:v>
                </c:pt>
                <c:pt idx="1360">
                  <c:v>-2.4623934767046309</c:v>
                </c:pt>
                <c:pt idx="1361">
                  <c:v>-2.4694089282636531</c:v>
                </c:pt>
                <c:pt idx="1362">
                  <c:v>-2.4764186836196989</c:v>
                </c:pt>
                <c:pt idx="1363">
                  <c:v>-2.4834227520368883</c:v>
                </c:pt>
                <c:pt idx="1364">
                  <c:v>-2.4904211427590597</c:v>
                </c:pt>
                <c:pt idx="1365">
                  <c:v>-2.4974138650080517</c:v>
                </c:pt>
                <c:pt idx="1366">
                  <c:v>-2.5044009279847868</c:v>
                </c:pt>
                <c:pt idx="1367">
                  <c:v>-2.511382340868785</c:v>
                </c:pt>
                <c:pt idx="1368">
                  <c:v>-2.518358112818659</c:v>
                </c:pt>
                <c:pt idx="1369">
                  <c:v>-2.5253282529717707</c:v>
                </c:pt>
                <c:pt idx="1370">
                  <c:v>-2.5322927704445681</c:v>
                </c:pt>
                <c:pt idx="1371">
                  <c:v>-2.5392516743324753</c:v>
                </c:pt>
                <c:pt idx="1372">
                  <c:v>-2.5462049737101573</c:v>
                </c:pt>
                <c:pt idx="1373">
                  <c:v>-2.55315267763112</c:v>
                </c:pt>
                <c:pt idx="1374">
                  <c:v>-2.5600947951285562</c:v>
                </c:pt>
                <c:pt idx="1375">
                  <c:v>-2.5670313352147267</c:v>
                </c:pt>
                <c:pt idx="1376">
                  <c:v>-2.5739623068812763</c:v>
                </c:pt>
                <c:pt idx="1377">
                  <c:v>-2.5808877190991613</c:v>
                </c:pt>
                <c:pt idx="1378">
                  <c:v>-2.5878075808189243</c:v>
                </c:pt>
                <c:pt idx="1379">
                  <c:v>-2.5947219009708271</c:v>
                </c:pt>
                <c:pt idx="1380">
                  <c:v>-2.6016306884641067</c:v>
                </c:pt>
                <c:pt idx="1381">
                  <c:v>-2.6085339521883064</c:v>
                </c:pt>
                <c:pt idx="1382">
                  <c:v>-2.6154317010123505</c:v>
                </c:pt>
                <c:pt idx="1383">
                  <c:v>-2.6223239437850703</c:v>
                </c:pt>
                <c:pt idx="1384">
                  <c:v>-2.6292106893350149</c:v>
                </c:pt>
                <c:pt idx="1385">
                  <c:v>-2.6360919464706161</c:v>
                </c:pt>
                <c:pt idx="1386">
                  <c:v>-2.6429677239804206</c:v>
                </c:pt>
                <c:pt idx="1387">
                  <c:v>-2.6498380306326954</c:v>
                </c:pt>
                <c:pt idx="1388">
                  <c:v>-2.656702875175887</c:v>
                </c:pt>
                <c:pt idx="1389">
                  <c:v>-2.663562266338682</c:v>
                </c:pt>
                <c:pt idx="1390">
                  <c:v>-2.6704162128298008</c:v>
                </c:pt>
                <c:pt idx="1391">
                  <c:v>-2.6772647233383919</c:v>
                </c:pt>
                <c:pt idx="1392">
                  <c:v>-2.6841078065333441</c:v>
                </c:pt>
                <c:pt idx="1393">
                  <c:v>-2.6909454710645857</c:v>
                </c:pt>
                <c:pt idx="1394">
                  <c:v>-2.697777725562005</c:v>
                </c:pt>
                <c:pt idx="1395">
                  <c:v>-2.7046045786360775</c:v>
                </c:pt>
                <c:pt idx="1396">
                  <c:v>-2.7114260388777982</c:v>
                </c:pt>
                <c:pt idx="1397">
                  <c:v>-2.7182421148585134</c:v>
                </c:pt>
                <c:pt idx="1398">
                  <c:v>-2.7250528151306779</c:v>
                </c:pt>
                <c:pt idx="1399">
                  <c:v>-2.731858148226932</c:v>
                </c:pt>
                <c:pt idx="1400">
                  <c:v>-2.7386581226608193</c:v>
                </c:pt>
                <c:pt idx="1401">
                  <c:v>-2.7454527469268259</c:v>
                </c:pt>
                <c:pt idx="1402">
                  <c:v>-2.7522420295000631</c:v>
                </c:pt>
                <c:pt idx="1403">
                  <c:v>-2.7590259788366174</c:v>
                </c:pt>
                <c:pt idx="1404">
                  <c:v>-2.7658046033734958</c:v>
                </c:pt>
                <c:pt idx="1405">
                  <c:v>-2.7725779115288236</c:v>
                </c:pt>
                <c:pt idx="1406">
                  <c:v>-2.7793459117015877</c:v>
                </c:pt>
                <c:pt idx="1407">
                  <c:v>-2.7861086122721126</c:v>
                </c:pt>
                <c:pt idx="1408">
                  <c:v>-2.7928660216017875</c:v>
                </c:pt>
                <c:pt idx="1409">
                  <c:v>-2.7996181480331033</c:v>
                </c:pt>
                <c:pt idx="1410">
                  <c:v>-2.8063649998898681</c:v>
                </c:pt>
                <c:pt idx="1411">
                  <c:v>-2.8131065854774944</c:v>
                </c:pt>
                <c:pt idx="1412">
                  <c:v>-2.8198429130825375</c:v>
                </c:pt>
                <c:pt idx="1413">
                  <c:v>-2.826573990972884</c:v>
                </c:pt>
                <c:pt idx="1414">
                  <c:v>-2.833299827398168</c:v>
                </c:pt>
                <c:pt idx="1415">
                  <c:v>-2.8400204305892212</c:v>
                </c:pt>
                <c:pt idx="1416">
                  <c:v>-2.8467358087589689</c:v>
                </c:pt>
                <c:pt idx="1417">
                  <c:v>-2.8534459701013426</c:v>
                </c:pt>
                <c:pt idx="1418">
                  <c:v>-2.8601509227925019</c:v>
                </c:pt>
                <c:pt idx="1419">
                  <c:v>-2.8668506749903107</c:v>
                </c:pt>
                <c:pt idx="1420">
                  <c:v>-2.8735452348339412</c:v>
                </c:pt>
                <c:pt idx="1421">
                  <c:v>-2.8802346104449601</c:v>
                </c:pt>
                <c:pt idx="1422">
                  <c:v>-2.8869188099265912</c:v>
                </c:pt>
                <c:pt idx="1423">
                  <c:v>-2.8935978413641026</c:v>
                </c:pt>
                <c:pt idx="1424">
                  <c:v>-2.9002717128245816</c:v>
                </c:pt>
                <c:pt idx="1425">
                  <c:v>-2.9069404323574473</c:v>
                </c:pt>
                <c:pt idx="1426">
                  <c:v>-2.9136040079938788</c:v>
                </c:pt>
                <c:pt idx="1427">
                  <c:v>-2.9202624477474566</c:v>
                </c:pt>
                <c:pt idx="1428">
                  <c:v>-2.926915759614058</c:v>
                </c:pt>
                <c:pt idx="1429">
                  <c:v>-2.9335639515714913</c:v>
                </c:pt>
                <c:pt idx="1430">
                  <c:v>-2.9402070315802193</c:v>
                </c:pt>
                <c:pt idx="1431">
                  <c:v>-2.9468450075828176</c:v>
                </c:pt>
                <c:pt idx="1432">
                  <c:v>-2.9534778875042598</c:v>
                </c:pt>
                <c:pt idx="1433">
                  <c:v>-2.9601056792520204</c:v>
                </c:pt>
                <c:pt idx="1434">
                  <c:v>-2.9667283907163773</c:v>
                </c:pt>
                <c:pt idx="1435">
                  <c:v>-2.9733460297695857</c:v>
                </c:pt>
                <c:pt idx="1436">
                  <c:v>-2.9799586042669119</c:v>
                </c:pt>
                <c:pt idx="1437">
                  <c:v>-2.9865661220462636</c:v>
                </c:pt>
                <c:pt idx="1438">
                  <c:v>-2.9931685909279722</c:v>
                </c:pt>
                <c:pt idx="1439">
                  <c:v>-2.999766018715504</c:v>
                </c:pt>
                <c:pt idx="1440">
                  <c:v>-3.0063584131946577</c:v>
                </c:pt>
                <c:pt idx="1441">
                  <c:v>-3.0129457821345476</c:v>
                </c:pt>
                <c:pt idx="1442">
                  <c:v>-3.0195281332867401</c:v>
                </c:pt>
                <c:pt idx="1443">
                  <c:v>-3.0261054743862288</c:v>
                </c:pt>
                <c:pt idx="1444">
                  <c:v>-3.0326778131505874</c:v>
                </c:pt>
                <c:pt idx="1445">
                  <c:v>-3.0392451572805297</c:v>
                </c:pt>
                <c:pt idx="1446">
                  <c:v>-3.045807514459935</c:v>
                </c:pt>
                <c:pt idx="1447">
                  <c:v>-3.05236489235577</c:v>
                </c:pt>
                <c:pt idx="1448">
                  <c:v>-3.0589172986181583</c:v>
                </c:pt>
                <c:pt idx="1449">
                  <c:v>-3.0654647408804152</c:v>
                </c:pt>
                <c:pt idx="1450">
                  <c:v>-3.0720072267591654</c:v>
                </c:pt>
                <c:pt idx="1451">
                  <c:v>-3.0785447638543979</c:v>
                </c:pt>
                <c:pt idx="1452">
                  <c:v>-3.0850773597494401</c:v>
                </c:pt>
                <c:pt idx="1453">
                  <c:v>-3.0916050220110538</c:v>
                </c:pt>
                <c:pt idx="1454">
                  <c:v>-3.0981277581891939</c:v>
                </c:pt>
                <c:pt idx="1455">
                  <c:v>-3.1046455758177505</c:v>
                </c:pt>
                <c:pt idx="1456">
                  <c:v>-3.1111584824138632</c:v>
                </c:pt>
                <c:pt idx="1457">
                  <c:v>-3.1176664854782707</c:v>
                </c:pt>
                <c:pt idx="1458">
                  <c:v>-3.1241695924956496</c:v>
                </c:pt>
                <c:pt idx="1459">
                  <c:v>-3.1306678109338626</c:v>
                </c:pt>
                <c:pt idx="1460">
                  <c:v>-3.1371611482449602</c:v>
                </c:pt>
                <c:pt idx="1461">
                  <c:v>-3.1436496118644621</c:v>
                </c:pt>
                <c:pt idx="1462">
                  <c:v>-3.1501332092119134</c:v>
                </c:pt>
                <c:pt idx="1463">
                  <c:v>-3.1566119476906391</c:v>
                </c:pt>
                <c:pt idx="1464">
                  <c:v>-3.1630858346877089</c:v>
                </c:pt>
                <c:pt idx="1465">
                  <c:v>-3.1695548775745341</c:v>
                </c:pt>
                <c:pt idx="1466">
                  <c:v>-3.1760190837061697</c:v>
                </c:pt>
                <c:pt idx="1467">
                  <c:v>-3.182478460421827</c:v>
                </c:pt>
                <c:pt idx="1468">
                  <c:v>-3.1889330150448076</c:v>
                </c:pt>
                <c:pt idx="1469">
                  <c:v>-3.1953827548824911</c:v>
                </c:pt>
                <c:pt idx="1470">
                  <c:v>-3.20182768722669</c:v>
                </c:pt>
                <c:pt idx="1471">
                  <c:v>-3.2082678193531229</c:v>
                </c:pt>
                <c:pt idx="1472">
                  <c:v>-3.2147031585217025</c:v>
                </c:pt>
                <c:pt idx="1473">
                  <c:v>-3.2211337119770183</c:v>
                </c:pt>
                <c:pt idx="1474">
                  <c:v>-3.2275594869478863</c:v>
                </c:pt>
                <c:pt idx="1475">
                  <c:v>-3.2339804906472529</c:v>
                </c:pt>
                <c:pt idx="1476">
                  <c:v>-3.2403967302725931</c:v>
                </c:pt>
                <c:pt idx="1477">
                  <c:v>-3.2468082130061529</c:v>
                </c:pt>
                <c:pt idx="1478">
                  <c:v>-3.2532149460144204</c:v>
                </c:pt>
                <c:pt idx="1479">
                  <c:v>-3.2596169364485457</c:v>
                </c:pt>
                <c:pt idx="1480">
                  <c:v>-3.2660141914440954</c:v>
                </c:pt>
                <c:pt idx="1481">
                  <c:v>-3.2724067181215997</c:v>
                </c:pt>
                <c:pt idx="1482">
                  <c:v>-3.2787945235860203</c:v>
                </c:pt>
                <c:pt idx="1483">
                  <c:v>-3.2851776149271172</c:v>
                </c:pt>
                <c:pt idx="1484">
                  <c:v>-3.2915559992194443</c:v>
                </c:pt>
                <c:pt idx="1485">
                  <c:v>-3.2979296835224776</c:v>
                </c:pt>
                <c:pt idx="1486">
                  <c:v>-3.3042986748802257</c:v>
                </c:pt>
                <c:pt idx="1487">
                  <c:v>-3.3106629803220269</c:v>
                </c:pt>
                <c:pt idx="1488">
                  <c:v>-3.3170226068618414</c:v>
                </c:pt>
                <c:pt idx="1489">
                  <c:v>-3.3233775614986136</c:v>
                </c:pt>
                <c:pt idx="1490">
                  <c:v>-3.3297278512165205</c:v>
                </c:pt>
                <c:pt idx="1491">
                  <c:v>-3.3360734829844878</c:v>
                </c:pt>
                <c:pt idx="1492">
                  <c:v>-3.3424144637570889</c:v>
                </c:pt>
                <c:pt idx="1493">
                  <c:v>-3.348750800473224</c:v>
                </c:pt>
                <c:pt idx="1494">
                  <c:v>-3.3550825000577102</c:v>
                </c:pt>
                <c:pt idx="1495">
                  <c:v>-3.361409569420224</c:v>
                </c:pt>
                <c:pt idx="1496">
                  <c:v>-3.3677320154557973</c:v>
                </c:pt>
                <c:pt idx="1497">
                  <c:v>-3.3740498450447252</c:v>
                </c:pt>
                <c:pt idx="1498">
                  <c:v>-3.3803630650527294</c:v>
                </c:pt>
                <c:pt idx="1499">
                  <c:v>-3.3866716823307645</c:v>
                </c:pt>
                <c:pt idx="1500">
                  <c:v>-3.3929757037153232</c:v>
                </c:pt>
                <c:pt idx="1501">
                  <c:v>-3.3992751360285038</c:v>
                </c:pt>
                <c:pt idx="1502">
                  <c:v>-3.4055699860774769</c:v>
                </c:pt>
                <c:pt idx="1503">
                  <c:v>-3.4118602606552981</c:v>
                </c:pt>
                <c:pt idx="1504">
                  <c:v>-3.4181459665406755</c:v>
                </c:pt>
                <c:pt idx="1505">
                  <c:v>-3.4244271104975397</c:v>
                </c:pt>
                <c:pt idx="1506">
                  <c:v>-3.4307036992759334</c:v>
                </c:pt>
                <c:pt idx="1507">
                  <c:v>-3.4369757396111518</c:v>
                </c:pt>
                <c:pt idx="1508">
                  <c:v>-3.4432432382247451</c:v>
                </c:pt>
                <c:pt idx="1509">
                  <c:v>-3.4495062018236005</c:v>
                </c:pt>
                <c:pt idx="1510">
                  <c:v>-3.455764637100426</c:v>
                </c:pt>
                <c:pt idx="1511">
                  <c:v>-3.4620185507341739</c:v>
                </c:pt>
                <c:pt idx="1512">
                  <c:v>-3.4682679493891988</c:v>
                </c:pt>
                <c:pt idx="1513">
                  <c:v>-3.4745128397161205</c:v>
                </c:pt>
                <c:pt idx="1514">
                  <c:v>-3.4807532283514941</c:v>
                </c:pt>
                <c:pt idx="1515">
                  <c:v>-3.4869891219177744</c:v>
                </c:pt>
                <c:pt idx="1516">
                  <c:v>-3.4932205270234058</c:v>
                </c:pt>
                <c:pt idx="1517">
                  <c:v>-3.4994474502629984</c:v>
                </c:pt>
                <c:pt idx="1518">
                  <c:v>-3.5056698982172696</c:v>
                </c:pt>
                <c:pt idx="1519">
                  <c:v>-3.5118878774531561</c:v>
                </c:pt>
                <c:pt idx="1520">
                  <c:v>-3.5181013945237236</c:v>
                </c:pt>
                <c:pt idx="1521">
                  <c:v>-3.524310455968175</c:v>
                </c:pt>
                <c:pt idx="1522">
                  <c:v>-3.5305150683120257</c:v>
                </c:pt>
                <c:pt idx="1523">
                  <c:v>-3.5367152380673077</c:v>
                </c:pt>
                <c:pt idx="1524">
                  <c:v>-3.5429109717321334</c:v>
                </c:pt>
                <c:pt idx="1525">
                  <c:v>-3.5491022757909167</c:v>
                </c:pt>
                <c:pt idx="1526">
                  <c:v>-3.5552891567148119</c:v>
                </c:pt>
                <c:pt idx="1527">
                  <c:v>-3.5614716209612824</c:v>
                </c:pt>
                <c:pt idx="1528">
                  <c:v>-3.5676496749739268</c:v>
                </c:pt>
                <c:pt idx="1529">
                  <c:v>-3.5738233251836067</c:v>
                </c:pt>
                <c:pt idx="1530">
                  <c:v>-3.5799925780070403</c:v>
                </c:pt>
                <c:pt idx="1531">
                  <c:v>-3.5861574398477538</c:v>
                </c:pt>
                <c:pt idx="1532">
                  <c:v>-3.5923179170961568</c:v>
                </c:pt>
                <c:pt idx="1533">
                  <c:v>-3.5984740161290047</c:v>
                </c:pt>
                <c:pt idx="1534">
                  <c:v>-3.6046257433098332</c:v>
                </c:pt>
                <c:pt idx="1535">
                  <c:v>-3.6107731049890592</c:v>
                </c:pt>
                <c:pt idx="1536">
                  <c:v>-3.6169161075037115</c:v>
                </c:pt>
                <c:pt idx="1537">
                  <c:v>-3.6230547571775817</c:v>
                </c:pt>
                <c:pt idx="1538">
                  <c:v>-3.6291890603214396</c:v>
                </c:pt>
                <c:pt idx="1539">
                  <c:v>-3.6353190232329178</c:v>
                </c:pt>
                <c:pt idx="1540">
                  <c:v>-3.6414446521965047</c:v>
                </c:pt>
                <c:pt idx="1541">
                  <c:v>-3.6475659534836224</c:v>
                </c:pt>
                <c:pt idx="1542">
                  <c:v>-3.6536829333526804</c:v>
                </c:pt>
                <c:pt idx="1543">
                  <c:v>-3.6597955980492536</c:v>
                </c:pt>
                <c:pt idx="1544">
                  <c:v>-3.665903953805687</c:v>
                </c:pt>
                <c:pt idx="1545">
                  <c:v>-3.6720080068417165</c:v>
                </c:pt>
                <c:pt idx="1546">
                  <c:v>-3.6781077633638724</c:v>
                </c:pt>
                <c:pt idx="1547">
                  <c:v>-3.6842032295661102</c:v>
                </c:pt>
                <c:pt idx="1548">
                  <c:v>-3.6902944116294045</c:v>
                </c:pt>
                <c:pt idx="1549">
                  <c:v>-3.6963813157220899</c:v>
                </c:pt>
                <c:pt idx="1550">
                  <c:v>-3.7024639479995649</c:v>
                </c:pt>
                <c:pt idx="1551">
                  <c:v>-3.7085423146047916</c:v>
                </c:pt>
                <c:pt idx="1552">
                  <c:v>-3.7146164216677109</c:v>
                </c:pt>
                <c:pt idx="1553">
                  <c:v>-3.7206862753060204</c:v>
                </c:pt>
                <c:pt idx="1554">
                  <c:v>-3.72675188162424</c:v>
                </c:pt>
                <c:pt idx="1555">
                  <c:v>-3.732813246714902</c:v>
                </c:pt>
                <c:pt idx="1556">
                  <c:v>-3.7388703766577813</c:v>
                </c:pt>
                <c:pt idx="1557">
                  <c:v>-3.7449232775199897</c:v>
                </c:pt>
                <c:pt idx="1558">
                  <c:v>-3.7509719553562775</c:v>
                </c:pt>
                <c:pt idx="1559">
                  <c:v>-3.7570164162089053</c:v>
                </c:pt>
                <c:pt idx="1560">
                  <c:v>-3.763056666107905</c:v>
                </c:pt>
                <c:pt idx="1561">
                  <c:v>-3.7690927110708285</c:v>
                </c:pt>
                <c:pt idx="1562">
                  <c:v>-3.7751245571025676</c:v>
                </c:pt>
                <c:pt idx="1563">
                  <c:v>-3.7811522101961921</c:v>
                </c:pt>
                <c:pt idx="1564">
                  <c:v>-3.787175676332275</c:v>
                </c:pt>
                <c:pt idx="1565">
                  <c:v>-3.7931949614789469</c:v>
                </c:pt>
                <c:pt idx="1566">
                  <c:v>-3.7992100715924089</c:v>
                </c:pt>
                <c:pt idx="1567">
                  <c:v>-3.8052210126167014</c:v>
                </c:pt>
                <c:pt idx="1568">
                  <c:v>-3.8112277904832847</c:v>
                </c:pt>
                <c:pt idx="1569">
                  <c:v>-3.8172304111119661</c:v>
                </c:pt>
                <c:pt idx="1570">
                  <c:v>-3.8232288804103547</c:v>
                </c:pt>
                <c:pt idx="1571">
                  <c:v>-3.829223204273748</c:v>
                </c:pt>
                <c:pt idx="1572">
                  <c:v>-3.8352133885858359</c:v>
                </c:pt>
                <c:pt idx="1573">
                  <c:v>-3.8411994392177906</c:v>
                </c:pt>
                <c:pt idx="1574">
                  <c:v>-3.8471813620292932</c:v>
                </c:pt>
                <c:pt idx="1575">
                  <c:v>-3.8531591628678963</c:v>
                </c:pt>
                <c:pt idx="1576">
                  <c:v>-3.8591328475691293</c:v>
                </c:pt>
                <c:pt idx="1577">
                  <c:v>-3.8651024219569736</c:v>
                </c:pt>
                <c:pt idx="1578">
                  <c:v>-3.8710678918432082</c:v>
                </c:pt>
                <c:pt idx="1579">
                  <c:v>-3.8770292630280911</c:v>
                </c:pt>
                <c:pt idx="1580">
                  <c:v>-3.8829865412998918</c:v>
                </c:pt>
                <c:pt idx="1581">
                  <c:v>-3.8889397324352566</c:v>
                </c:pt>
                <c:pt idx="1582">
                  <c:v>-3.894888842199093</c:v>
                </c:pt>
                <c:pt idx="1583">
                  <c:v>-3.9008338763445787</c:v>
                </c:pt>
                <c:pt idx="1584">
                  <c:v>-3.9067748406133451</c:v>
                </c:pt>
                <c:pt idx="1585">
                  <c:v>-3.9127117407351628</c:v>
                </c:pt>
                <c:pt idx="1586">
                  <c:v>-3.9186445824285281</c:v>
                </c:pt>
                <c:pt idx="1587">
                  <c:v>-3.9245733714000131</c:v>
                </c:pt>
                <c:pt idx="1588">
                  <c:v>-3.930498113345156</c:v>
                </c:pt>
                <c:pt idx="1589">
                  <c:v>-3.9364188139473888</c:v>
                </c:pt>
                <c:pt idx="1590">
                  <c:v>-3.9423354788790999</c:v>
                </c:pt>
                <c:pt idx="1591">
                  <c:v>-3.9482481138010761</c:v>
                </c:pt>
                <c:pt idx="1592">
                  <c:v>-3.9541567243627722</c:v>
                </c:pt>
                <c:pt idx="1593">
                  <c:v>-3.9600613162019975</c:v>
                </c:pt>
                <c:pt idx="1594">
                  <c:v>-3.9659618949456976</c:v>
                </c:pt>
                <c:pt idx="1595">
                  <c:v>-3.9718584662088015</c:v>
                </c:pt>
                <c:pt idx="1596">
                  <c:v>-3.9777510355955488</c:v>
                </c:pt>
                <c:pt idx="1597">
                  <c:v>-3.9836396086989017</c:v>
                </c:pt>
                <c:pt idx="1598">
                  <c:v>-3.9895241911000605</c:v>
                </c:pt>
                <c:pt idx="1599">
                  <c:v>-3.9954047883694388</c:v>
                </c:pt>
                <c:pt idx="1600">
                  <c:v>-4.0012814060661839</c:v>
                </c:pt>
                <c:pt idx="1601">
                  <c:v>-4.0071540497380829</c:v>
                </c:pt>
                <c:pt idx="1602">
                  <c:v>-4.0130227249222257</c:v>
                </c:pt>
                <c:pt idx="1603">
                  <c:v>-4.0188874371443708</c:v>
                </c:pt>
                <c:pt idx="1604">
                  <c:v>-4.024748191918941</c:v>
                </c:pt>
                <c:pt idx="1605">
                  <c:v>-4.030604994749849</c:v>
                </c:pt>
                <c:pt idx="1606">
                  <c:v>-4.0364578511294509</c:v>
                </c:pt>
                <c:pt idx="1607">
                  <c:v>-4.0423067665396708</c:v>
                </c:pt>
                <c:pt idx="1608">
                  <c:v>-4.0481517464511381</c:v>
                </c:pt>
                <c:pt idx="1609">
                  <c:v>-4.0539927963235449</c:v>
                </c:pt>
                <c:pt idx="1610">
                  <c:v>-4.0598299216058411</c:v>
                </c:pt>
                <c:pt idx="1611">
                  <c:v>-4.0656631277359878</c:v>
                </c:pt>
                <c:pt idx="1612">
                  <c:v>-4.0714924201411984</c:v>
                </c:pt>
                <c:pt idx="1613">
                  <c:v>-4.0773178042378238</c:v>
                </c:pt>
                <c:pt idx="1614">
                  <c:v>-4.0831392854313728</c:v>
                </c:pt>
                <c:pt idx="1615">
                  <c:v>-4.0889568691168723</c:v>
                </c:pt>
                <c:pt idx="1616">
                  <c:v>-4.0947705606780458</c:v>
                </c:pt>
                <c:pt idx="1617">
                  <c:v>-4.1005803654884758</c:v>
                </c:pt>
                <c:pt idx="1618">
                  <c:v>-4.1063862889109464</c:v>
                </c:pt>
                <c:pt idx="1619">
                  <c:v>-4.1121883362973941</c:v>
                </c:pt>
                <c:pt idx="1620">
                  <c:v>-4.1179865129893019</c:v>
                </c:pt>
                <c:pt idx="1621">
                  <c:v>-4.1237808243175262</c:v>
                </c:pt>
                <c:pt idx="1622">
                  <c:v>-4.1295712756022729</c:v>
                </c:pt>
                <c:pt idx="1623">
                  <c:v>-4.1353578721533326</c:v>
                </c:pt>
                <c:pt idx="1624">
                  <c:v>-4.1411406192700486</c:v>
                </c:pt>
                <c:pt idx="1625">
                  <c:v>-4.1469195222407134</c:v>
                </c:pt>
                <c:pt idx="1626">
                  <c:v>-4.1526945863443467</c:v>
                </c:pt>
                <c:pt idx="1627">
                  <c:v>-4.1584658168479374</c:v>
                </c:pt>
                <c:pt idx="1628">
                  <c:v>-4.164233219009744</c:v>
                </c:pt>
                <c:pt idx="1629">
                  <c:v>-4.1699967980762622</c:v>
                </c:pt>
                <c:pt idx="1630">
                  <c:v>-4.175756559284391</c:v>
                </c:pt>
                <c:pt idx="1631">
                  <c:v>-4.1815125078604467</c:v>
                </c:pt>
                <c:pt idx="1632">
                  <c:v>-4.1872646490207339</c:v>
                </c:pt>
                <c:pt idx="1633">
                  <c:v>-4.1930129879708709</c:v>
                </c:pt>
                <c:pt idx="1634">
                  <c:v>-4.1987575299064046</c:v>
                </c:pt>
                <c:pt idx="1635">
                  <c:v>-4.2044982800126993</c:v>
                </c:pt>
                <c:pt idx="1636">
                  <c:v>-4.2102352434648784</c:v>
                </c:pt>
                <c:pt idx="1637">
                  <c:v>-4.215968425428132</c:v>
                </c:pt>
                <c:pt idx="1638">
                  <c:v>-4.2216978310570248</c:v>
                </c:pt>
                <c:pt idx="1639">
                  <c:v>-4.227423465496277</c:v>
                </c:pt>
                <c:pt idx="1640">
                  <c:v>-4.23314533388056</c:v>
                </c:pt>
                <c:pt idx="1641">
                  <c:v>-4.2388634413345985</c:v>
                </c:pt>
                <c:pt idx="1642">
                  <c:v>-4.2445777929726729</c:v>
                </c:pt>
                <c:pt idx="1643">
                  <c:v>-4.2502883938993303</c:v>
                </c:pt>
                <c:pt idx="1644">
                  <c:v>-4.2559952492091195</c:v>
                </c:pt>
                <c:pt idx="1645">
                  <c:v>-4.2616983639864507</c:v>
                </c:pt>
                <c:pt idx="1646">
                  <c:v>-4.2673977433059456</c:v>
                </c:pt>
                <c:pt idx="1647">
                  <c:v>-4.2730933922324796</c:v>
                </c:pt>
                <c:pt idx="1648">
                  <c:v>-4.2787853158205778</c:v>
                </c:pt>
                <c:pt idx="1649">
                  <c:v>-4.2844735191154157</c:v>
                </c:pt>
                <c:pt idx="1650">
                  <c:v>-4.2901580071516792</c:v>
                </c:pt>
                <c:pt idx="1651">
                  <c:v>-4.2958387849551443</c:v>
                </c:pt>
                <c:pt idx="1652">
                  <c:v>-4.3015158575410579</c:v>
                </c:pt>
                <c:pt idx="1653">
                  <c:v>-4.3071892299148713</c:v>
                </c:pt>
                <c:pt idx="1654">
                  <c:v>-4.3128589070727461</c:v>
                </c:pt>
                <c:pt idx="1655">
                  <c:v>-4.3185248940009755</c:v>
                </c:pt>
                <c:pt idx="1656">
                  <c:v>-4.3241871956761901</c:v>
                </c:pt>
                <c:pt idx="1657">
                  <c:v>-4.3298458170650029</c:v>
                </c:pt>
                <c:pt idx="1658">
                  <c:v>-4.3355007631248625</c:v>
                </c:pt>
                <c:pt idx="1659">
                  <c:v>-4.3411520388033065</c:v>
                </c:pt>
                <c:pt idx="1660">
                  <c:v>-4.3467996490383145</c:v>
                </c:pt>
                <c:pt idx="1661">
                  <c:v>-4.3524435987585344</c:v>
                </c:pt>
                <c:pt idx="1662">
                  <c:v>-4.3580838928825685</c:v>
                </c:pt>
                <c:pt idx="1663">
                  <c:v>-4.3637205363199172</c:v>
                </c:pt>
                <c:pt idx="1664">
                  <c:v>-4.3693535339706671</c:v>
                </c:pt>
                <c:pt idx="1665">
                  <c:v>-4.3749828907247625</c:v>
                </c:pt>
                <c:pt idx="1666">
                  <c:v>-4.3806086114634804</c:v>
                </c:pt>
                <c:pt idx="1667">
                  <c:v>-4.3862307010583281</c:v>
                </c:pt>
                <c:pt idx="1668">
                  <c:v>-4.3918491643711626</c:v>
                </c:pt>
                <c:pt idx="1669">
                  <c:v>-4.3974640062549959</c:v>
                </c:pt>
                <c:pt idx="1670">
                  <c:v>-4.4030752315530606</c:v>
                </c:pt>
                <c:pt idx="1671">
                  <c:v>-4.4086828450993689</c:v>
                </c:pt>
                <c:pt idx="1672">
                  <c:v>-4.4142868517187424</c:v>
                </c:pt>
                <c:pt idx="1673">
                  <c:v>-4.4198872562265059</c:v>
                </c:pt>
                <c:pt idx="1674">
                  <c:v>-4.4254840634287014</c:v>
                </c:pt>
                <c:pt idx="1675">
                  <c:v>-4.4310772781224648</c:v>
                </c:pt>
                <c:pt idx="1676">
                  <c:v>-4.436666905095441</c:v>
                </c:pt>
                <c:pt idx="1677">
                  <c:v>-4.4422529491262104</c:v>
                </c:pt>
                <c:pt idx="1678">
                  <c:v>-4.4478354149838113</c:v>
                </c:pt>
                <c:pt idx="1679">
                  <c:v>-4.4534143074286456</c:v>
                </c:pt>
                <c:pt idx="1680">
                  <c:v>-4.458989631211792</c:v>
                </c:pt>
                <c:pt idx="1681">
                  <c:v>-4.4645613910749624</c:v>
                </c:pt>
                <c:pt idx="1682">
                  <c:v>-4.4701295917512827</c:v>
                </c:pt>
                <c:pt idx="1683">
                  <c:v>-4.4756942379642775</c:v>
                </c:pt>
                <c:pt idx="1684">
                  <c:v>-4.4812553344288357</c:v>
                </c:pt>
                <c:pt idx="1685">
                  <c:v>-4.4868128858509122</c:v>
                </c:pt>
                <c:pt idx="1686">
                  <c:v>-4.4923668969267769</c:v>
                </c:pt>
                <c:pt idx="1687">
                  <c:v>-4.4979173723446264</c:v>
                </c:pt>
                <c:pt idx="1688">
                  <c:v>-4.5034643167831083</c:v>
                </c:pt>
                <c:pt idx="1689">
                  <c:v>-4.5090077349119948</c:v>
                </c:pt>
                <c:pt idx="1690">
                  <c:v>-4.5145476313924942</c:v>
                </c:pt>
                <c:pt idx="1691">
                  <c:v>-4.5200840108766496</c:v>
                </c:pt>
                <c:pt idx="1692">
                  <c:v>-4.5256168780077211</c:v>
                </c:pt>
                <c:pt idx="1693">
                  <c:v>-4.5311462374200104</c:v>
                </c:pt>
                <c:pt idx="1694">
                  <c:v>-4.5366720937390728</c:v>
                </c:pt>
                <c:pt idx="1695">
                  <c:v>-4.5421944515818264</c:v>
                </c:pt>
                <c:pt idx="1696">
                  <c:v>-4.547713315556404</c:v>
                </c:pt>
                <c:pt idx="1697">
                  <c:v>-4.5532286902618431</c:v>
                </c:pt>
                <c:pt idx="1698">
                  <c:v>-4.5587405802886778</c:v>
                </c:pt>
                <c:pt idx="1699">
                  <c:v>-4.5642489902187515</c:v>
                </c:pt>
                <c:pt idx="1700">
                  <c:v>-4.5697539246254602</c:v>
                </c:pt>
                <c:pt idx="1701">
                  <c:v>-4.575255388072951</c:v>
                </c:pt>
                <c:pt idx="1702">
                  <c:v>-4.5807533851171387</c:v>
                </c:pt>
                <c:pt idx="1703">
                  <c:v>-4.5862479203053033</c:v>
                </c:pt>
                <c:pt idx="1704">
                  <c:v>-4.5917389981757752</c:v>
                </c:pt>
                <c:pt idx="1705">
                  <c:v>-4.5972266232589938</c:v>
                </c:pt>
                <c:pt idx="1706">
                  <c:v>-4.6027108000761494</c:v>
                </c:pt>
                <c:pt idx="1707">
                  <c:v>-4.6081915331400172</c:v>
                </c:pt>
                <c:pt idx="1708">
                  <c:v>-4.6136688269552897</c:v>
                </c:pt>
                <c:pt idx="1709">
                  <c:v>-4.6191426860176534</c:v>
                </c:pt>
                <c:pt idx="1710">
                  <c:v>-4.6246131148145473</c:v>
                </c:pt>
                <c:pt idx="1711">
                  <c:v>-4.6300801178250719</c:v>
                </c:pt>
                <c:pt idx="1712">
                  <c:v>-4.6355436995194985</c:v>
                </c:pt>
                <c:pt idx="1713">
                  <c:v>-4.6410038643603535</c:v>
                </c:pt>
                <c:pt idx="1714">
                  <c:v>-4.6464606168006632</c:v>
                </c:pt>
                <c:pt idx="1715">
                  <c:v>-4.6519139612863754</c:v>
                </c:pt>
                <c:pt idx="1716">
                  <c:v>-4.6573639022543212</c:v>
                </c:pt>
                <c:pt idx="1717">
                  <c:v>-4.6628104441330063</c:v>
                </c:pt>
                <c:pt idx="1718">
                  <c:v>-4.6682535913428227</c:v>
                </c:pt>
                <c:pt idx="1719">
                  <c:v>-4.6736933482959353</c:v>
                </c:pt>
                <c:pt idx="1720">
                  <c:v>-4.6791297193958483</c:v>
                </c:pt>
                <c:pt idx="1721">
                  <c:v>-4.6845627090383317</c:v>
                </c:pt>
                <c:pt idx="1722">
                  <c:v>-4.68999232161047</c:v>
                </c:pt>
                <c:pt idx="1723">
                  <c:v>-4.6954185614914303</c:v>
                </c:pt>
                <c:pt idx="1724">
                  <c:v>-4.7008414330522132</c:v>
                </c:pt>
                <c:pt idx="1725">
                  <c:v>-4.7062609406552474</c:v>
                </c:pt>
                <c:pt idx="1726">
                  <c:v>-4.711677088655291</c:v>
                </c:pt>
                <c:pt idx="1727">
                  <c:v>-4.7170898813986994</c:v>
                </c:pt>
                <c:pt idx="1728">
                  <c:v>-4.7224993232237376</c:v>
                </c:pt>
                <c:pt idx="1729">
                  <c:v>-4.7279054184606171</c:v>
                </c:pt>
                <c:pt idx="1730">
                  <c:v>-4.7333081714314371</c:v>
                </c:pt>
                <c:pt idx="1731">
                  <c:v>-4.7387075864504116</c:v>
                </c:pt>
                <c:pt idx="1732">
                  <c:v>-4.7441036678234614</c:v>
                </c:pt>
                <c:pt idx="1733">
                  <c:v>-4.7494964198486018</c:v>
                </c:pt>
                <c:pt idx="1734">
                  <c:v>-4.7548858468160464</c:v>
                </c:pt>
                <c:pt idx="1735">
                  <c:v>-4.7602719530076207</c:v>
                </c:pt>
                <c:pt idx="1736">
                  <c:v>-4.7656547426973681</c:v>
                </c:pt>
                <c:pt idx="1737">
                  <c:v>-4.771034220151761</c:v>
                </c:pt>
                <c:pt idx="1738">
                  <c:v>-4.7764103896287393</c:v>
                </c:pt>
                <c:pt idx="1739">
                  <c:v>-4.7817832553788273</c:v>
                </c:pt>
                <c:pt idx="1740">
                  <c:v>-4.787152821644181</c:v>
                </c:pt>
                <c:pt idx="1741">
                  <c:v>-4.7925190926598962</c:v>
                </c:pt>
                <c:pt idx="1742">
                  <c:v>-4.7978820726523148</c:v>
                </c:pt>
                <c:pt idx="1743">
                  <c:v>-4.8032417658403803</c:v>
                </c:pt>
                <c:pt idx="1744">
                  <c:v>-4.8085981764353409</c:v>
                </c:pt>
                <c:pt idx="1745">
                  <c:v>-4.8139513086405792</c:v>
                </c:pt>
                <c:pt idx="1746">
                  <c:v>-4.8193011666514805</c:v>
                </c:pt>
                <c:pt idx="1747">
                  <c:v>-4.8246477546558966</c:v>
                </c:pt>
                <c:pt idx="1748">
                  <c:v>-4.8299910768339052</c:v>
                </c:pt>
                <c:pt idx="1749">
                  <c:v>-4.835331137358164</c:v>
                </c:pt>
                <c:pt idx="1750">
                  <c:v>-4.8406679403928115</c:v>
                </c:pt>
                <c:pt idx="1751">
                  <c:v>-4.8460014900952437</c:v>
                </c:pt>
                <c:pt idx="1752">
                  <c:v>-4.8513317906146485</c:v>
                </c:pt>
                <c:pt idx="1753">
                  <c:v>-4.8566588460927544</c:v>
                </c:pt>
                <c:pt idx="1754">
                  <c:v>-4.861982660663676</c:v>
                </c:pt>
                <c:pt idx="1755">
                  <c:v>-4.8673032384539408</c:v>
                </c:pt>
                <c:pt idx="1756">
                  <c:v>-4.8726205835822336</c:v>
                </c:pt>
                <c:pt idx="1757">
                  <c:v>-4.877934700160055</c:v>
                </c:pt>
                <c:pt idx="1758">
                  <c:v>-4.8832455922910327</c:v>
                </c:pt>
                <c:pt idx="1759">
                  <c:v>-4.8885532640716338</c:v>
                </c:pt>
                <c:pt idx="1760">
                  <c:v>-4.8938577195904474</c:v>
                </c:pt>
                <c:pt idx="1761">
                  <c:v>-4.89915896292871</c:v>
                </c:pt>
                <c:pt idx="1762">
                  <c:v>-4.904456998160426</c:v>
                </c:pt>
                <c:pt idx="1763">
                  <c:v>-4.9097518293514799</c:v>
                </c:pt>
                <c:pt idx="1764">
                  <c:v>-4.9150434605609146</c:v>
                </c:pt>
                <c:pt idx="1765">
                  <c:v>-4.9203318958405511</c:v>
                </c:pt>
                <c:pt idx="1766">
                  <c:v>-4.9256171392338022</c:v>
                </c:pt>
                <c:pt idx="1767">
                  <c:v>-4.9308991947776519</c:v>
                </c:pt>
                <c:pt idx="1768">
                  <c:v>-4.9361780665014745</c:v>
                </c:pt>
                <c:pt idx="1769">
                  <c:v>-4.9414537584270155</c:v>
                </c:pt>
                <c:pt idx="1770">
                  <c:v>-4.9467262745689151</c:v>
                </c:pt>
                <c:pt idx="1771">
                  <c:v>-4.9519956189345198</c:v>
                </c:pt>
                <c:pt idx="1772">
                  <c:v>-4.9572617955236931</c:v>
                </c:pt>
                <c:pt idx="1773">
                  <c:v>-4.9625248083291726</c:v>
                </c:pt>
                <c:pt idx="1774">
                  <c:v>-4.9677846613364283</c:v>
                </c:pt>
                <c:pt idx="1775">
                  <c:v>-4.9730413585236697</c:v>
                </c:pt>
                <c:pt idx="1776">
                  <c:v>-4.9782949038616211</c:v>
                </c:pt>
                <c:pt idx="1777">
                  <c:v>-4.9835453013142965</c:v>
                </c:pt>
                <c:pt idx="1778">
                  <c:v>-4.9887925548380068</c:v>
                </c:pt>
                <c:pt idx="1779">
                  <c:v>-4.9940366683823392</c:v>
                </c:pt>
                <c:pt idx="1780">
                  <c:v>-4.9992776458893342</c:v>
                </c:pt>
                <c:pt idx="1781">
                  <c:v>-5.0045154912941339</c:v>
                </c:pt>
                <c:pt idx="1782">
                  <c:v>-5.0097502085244292</c:v>
                </c:pt>
                <c:pt idx="1783">
                  <c:v>-5.0149818015012819</c:v>
                </c:pt>
                <c:pt idx="1784">
                  <c:v>-5.0202102741382593</c:v>
                </c:pt>
                <c:pt idx="1785">
                  <c:v>-5.0254356303420247</c:v>
                </c:pt>
                <c:pt idx="1786">
                  <c:v>-5.0306578740123182</c:v>
                </c:pt>
                <c:pt idx="1787">
                  <c:v>-5.0358770090412435</c:v>
                </c:pt>
                <c:pt idx="1788">
                  <c:v>-5.0410930393146813</c:v>
                </c:pt>
                <c:pt idx="1789">
                  <c:v>-5.0463059687110867</c:v>
                </c:pt>
                <c:pt idx="1790">
                  <c:v>-5.0515158011017363</c:v>
                </c:pt>
                <c:pt idx="1791">
                  <c:v>-5.0567225403511884</c:v>
                </c:pt>
                <c:pt idx="1792">
                  <c:v>-5.0619261903170729</c:v>
                </c:pt>
                <c:pt idx="1793">
                  <c:v>-5.0671267548499443</c:v>
                </c:pt>
                <c:pt idx="1794">
                  <c:v>-5.0723242377935431</c:v>
                </c:pt>
                <c:pt idx="1795">
                  <c:v>-5.077518642984602</c:v>
                </c:pt>
                <c:pt idx="1796">
                  <c:v>-5.082709974252726</c:v>
                </c:pt>
                <c:pt idx="1797">
                  <c:v>-5.0878982354211502</c:v>
                </c:pt>
                <c:pt idx="1798">
                  <c:v>-5.0930834303059322</c:v>
                </c:pt>
                <c:pt idx="1799">
                  <c:v>-5.0982655627163442</c:v>
                </c:pt>
                <c:pt idx="1800">
                  <c:v>-5.1034446364547588</c:v>
                </c:pt>
                <c:pt idx="1801">
                  <c:v>-5.1086206553166944</c:v>
                </c:pt>
                <c:pt idx="1802">
                  <c:v>-5.113793623091051</c:v>
                </c:pt>
                <c:pt idx="1803">
                  <c:v>-5.118963543559957</c:v>
                </c:pt>
                <c:pt idx="1804">
                  <c:v>-5.1241304204983331</c:v>
                </c:pt>
                <c:pt idx="1805">
                  <c:v>-5.1292942576750065</c:v>
                </c:pt>
                <c:pt idx="1806">
                  <c:v>-5.134455058851759</c:v>
                </c:pt>
                <c:pt idx="1807">
                  <c:v>-5.1396128277832629</c:v>
                </c:pt>
                <c:pt idx="1808">
                  <c:v>-5.1447675682180325</c:v>
                </c:pt>
                <c:pt idx="1809">
                  <c:v>-5.1499192838978605</c:v>
                </c:pt>
                <c:pt idx="1810">
                  <c:v>-5.1550679785575868</c:v>
                </c:pt>
                <c:pt idx="1811">
                  <c:v>-5.1602136559253662</c:v>
                </c:pt>
                <c:pt idx="1812">
                  <c:v>-5.1653563197229113</c:v>
                </c:pt>
                <c:pt idx="1813">
                  <c:v>-5.1704959736653961</c:v>
                </c:pt>
                <c:pt idx="1814">
                  <c:v>-5.175632621461129</c:v>
                </c:pt>
                <c:pt idx="1815">
                  <c:v>-5.1807662668119416</c:v>
                </c:pt>
                <c:pt idx="1816">
                  <c:v>-5.1858969134129485</c:v>
                </c:pt>
                <c:pt idx="1817">
                  <c:v>-5.191024564953044</c:v>
                </c:pt>
                <c:pt idx="1818">
                  <c:v>-5.1961492251142545</c:v>
                </c:pt>
                <c:pt idx="1819">
                  <c:v>-5.2012708975720914</c:v>
                </c:pt>
                <c:pt idx="1820">
                  <c:v>-5.2063895859955025</c:v>
                </c:pt>
                <c:pt idx="1821">
                  <c:v>-5.2115052940470585</c:v>
                </c:pt>
                <c:pt idx="1822">
                  <c:v>-5.2166180253830818</c:v>
                </c:pt>
                <c:pt idx="1823">
                  <c:v>-5.2217277836527813</c:v>
                </c:pt>
                <c:pt idx="1824">
                  <c:v>-5.2268345724996204</c:v>
                </c:pt>
                <c:pt idx="1825">
                  <c:v>-5.2319383955599292</c:v>
                </c:pt>
                <c:pt idx="1826">
                  <c:v>-5.2370392564642421</c:v>
                </c:pt>
                <c:pt idx="1827">
                  <c:v>-5.2421371588360728</c:v>
                </c:pt>
                <c:pt idx="1828">
                  <c:v>-5.247232106293076</c:v>
                </c:pt>
                <c:pt idx="1829">
                  <c:v>-5.2523241024460585</c:v>
                </c:pt>
                <c:pt idx="1830">
                  <c:v>-5.2574131509000299</c:v>
                </c:pt>
                <c:pt idx="1831">
                  <c:v>-5.2624992552528349</c:v>
                </c:pt>
                <c:pt idx="1832">
                  <c:v>-5.2675824190966818</c:v>
                </c:pt>
                <c:pt idx="1833">
                  <c:v>-5.2726626460172312</c:v>
                </c:pt>
                <c:pt idx="1834">
                  <c:v>-5.2777399395936531</c:v>
                </c:pt>
                <c:pt idx="1835">
                  <c:v>-5.2828143033990385</c:v>
                </c:pt>
                <c:pt idx="1836">
                  <c:v>-5.2878857409999966</c:v>
                </c:pt>
                <c:pt idx="1837">
                  <c:v>-5.2929542559571088</c:v>
                </c:pt>
                <c:pt idx="1838">
                  <c:v>-5.2980198518245958</c:v>
                </c:pt>
                <c:pt idx="1839">
                  <c:v>-5.3030825321501665</c:v>
                </c:pt>
                <c:pt idx="1840">
                  <c:v>-5.3081423004757831</c:v>
                </c:pt>
                <c:pt idx="1841">
                  <c:v>-5.3131991603368478</c:v>
                </c:pt>
                <c:pt idx="1842">
                  <c:v>-5.3182531152628654</c:v>
                </c:pt>
                <c:pt idx="1843">
                  <c:v>-5.3233041687766232</c:v>
                </c:pt>
                <c:pt idx="1844">
                  <c:v>-5.3283523243952988</c:v>
                </c:pt>
                <c:pt idx="1845">
                  <c:v>-5.3333975856297853</c:v>
                </c:pt>
                <c:pt idx="1846">
                  <c:v>-5.3384399559843656</c:v>
                </c:pt>
                <c:pt idx="1847">
                  <c:v>-5.3434794389579654</c:v>
                </c:pt>
                <c:pt idx="1848">
                  <c:v>-5.348516038042761</c:v>
                </c:pt>
                <c:pt idx="1849">
                  <c:v>-5.3535497567252754</c:v>
                </c:pt>
                <c:pt idx="1850">
                  <c:v>-5.3585805984854584</c:v>
                </c:pt>
                <c:pt idx="1851">
                  <c:v>-5.3636085667975939</c:v>
                </c:pt>
                <c:pt idx="1852">
                  <c:v>-5.3686336651297841</c:v>
                </c:pt>
                <c:pt idx="1853">
                  <c:v>-5.3736558969442658</c:v>
                </c:pt>
                <c:pt idx="1854">
                  <c:v>-5.3786752656966925</c:v>
                </c:pt>
                <c:pt idx="1855">
                  <c:v>-5.3836917748373718</c:v>
                </c:pt>
                <c:pt idx="1856">
                  <c:v>-5.3887054278101507</c:v>
                </c:pt>
                <c:pt idx="1857">
                  <c:v>-5.3937162280529174</c:v>
                </c:pt>
                <c:pt idx="1858">
                  <c:v>-5.3987241789980711</c:v>
                </c:pt>
                <c:pt idx="1859">
                  <c:v>-5.4037292840713667</c:v>
                </c:pt>
                <c:pt idx="1860">
                  <c:v>-5.4087315466929731</c:v>
                </c:pt>
                <c:pt idx="1861">
                  <c:v>-5.4137309702771743</c:v>
                </c:pt>
                <c:pt idx="1862">
                  <c:v>-5.4187275582321313</c:v>
                </c:pt>
                <c:pt idx="1863">
                  <c:v>-5.4237213139603213</c:v>
                </c:pt>
                <c:pt idx="1864">
                  <c:v>-5.4287122408579833</c:v>
                </c:pt>
                <c:pt idx="1865">
                  <c:v>-5.4337003423160359</c:v>
                </c:pt>
                <c:pt idx="1866">
                  <c:v>-5.4386856217187676</c:v>
                </c:pt>
                <c:pt idx="1867">
                  <c:v>-5.4436680824453321</c:v>
                </c:pt>
                <c:pt idx="1868">
                  <c:v>-5.448647727868801</c:v>
                </c:pt>
                <c:pt idx="1869">
                  <c:v>-5.4536245613560821</c:v>
                </c:pt>
                <c:pt idx="1870">
                  <c:v>-5.4585985862684829</c:v>
                </c:pt>
                <c:pt idx="1871">
                  <c:v>-5.463569805962071</c:v>
                </c:pt>
                <c:pt idx="1872">
                  <c:v>-5.4685382237861422</c:v>
                </c:pt>
                <c:pt idx="1873">
                  <c:v>-5.4735038430849015</c:v>
                </c:pt>
                <c:pt idx="1874">
                  <c:v>-5.4784666671965105</c:v>
                </c:pt>
                <c:pt idx="1875">
                  <c:v>-5.4834266994533829</c:v>
                </c:pt>
                <c:pt idx="1876">
                  <c:v>-5.4883839431824475</c:v>
                </c:pt>
                <c:pt idx="1877">
                  <c:v>-5.4933384017046185</c:v>
                </c:pt>
                <c:pt idx="1878">
                  <c:v>-5.4982900783353204</c:v>
                </c:pt>
                <c:pt idx="1879">
                  <c:v>-5.5032389763840683</c:v>
                </c:pt>
                <c:pt idx="1880">
                  <c:v>-5.5081850991546064</c:v>
                </c:pt>
                <c:pt idx="1881">
                  <c:v>-5.5131284499453894</c:v>
                </c:pt>
                <c:pt idx="1882">
                  <c:v>-5.5180690320491532</c:v>
                </c:pt>
                <c:pt idx="1883">
                  <c:v>-5.5230068487526793</c:v>
                </c:pt>
                <c:pt idx="1884">
                  <c:v>-5.5279419033371493</c:v>
                </c:pt>
                <c:pt idx="1885">
                  <c:v>-5.5328741990785915</c:v>
                </c:pt>
                <c:pt idx="1886">
                  <c:v>-5.5378037392467858</c:v>
                </c:pt>
                <c:pt idx="1887">
                  <c:v>-5.5427305271063254</c:v>
                </c:pt>
                <c:pt idx="1888">
                  <c:v>-5.5476545659161562</c:v>
                </c:pt>
                <c:pt idx="1889">
                  <c:v>-5.5525758589295258</c:v>
                </c:pt>
                <c:pt idx="1890">
                  <c:v>-5.5574944093941161</c:v>
                </c:pt>
                <c:pt idx="1891">
                  <c:v>-5.5624102205525201</c:v>
                </c:pt>
                <c:pt idx="1892">
                  <c:v>-5.5673232956410299</c:v>
                </c:pt>
                <c:pt idx="1893">
                  <c:v>-5.5722336378909985</c:v>
                </c:pt>
                <c:pt idx="1894">
                  <c:v>-5.5771412505281148</c:v>
                </c:pt>
                <c:pt idx="1895">
                  <c:v>-5.5820461367722549</c:v>
                </c:pt>
                <c:pt idx="1896">
                  <c:v>-5.5869482998385518</c:v>
                </c:pt>
                <c:pt idx="1897">
                  <c:v>-5.5918477429358244</c:v>
                </c:pt>
                <c:pt idx="1898">
                  <c:v>-5.5967444692680335</c:v>
                </c:pt>
                <c:pt idx="1899">
                  <c:v>-5.6016384820333451</c:v>
                </c:pt>
                <c:pt idx="1900">
                  <c:v>-5.6065297844248096</c:v>
                </c:pt>
                <c:pt idx="1901">
                  <c:v>-5.6114183796296562</c:v>
                </c:pt>
                <c:pt idx="1902">
                  <c:v>-5.6163042708299784</c:v>
                </c:pt>
                <c:pt idx="1903">
                  <c:v>-5.6211874612024584</c:v>
                </c:pt>
                <c:pt idx="1904">
                  <c:v>-5.6260679539181249</c:v>
                </c:pt>
                <c:pt idx="1905">
                  <c:v>-5.6309457521431217</c:v>
                </c:pt>
                <c:pt idx="1906">
                  <c:v>-5.6358208590377679</c:v>
                </c:pt>
                <c:pt idx="1907">
                  <c:v>-5.6406932777573457</c:v>
                </c:pt>
                <c:pt idx="1908">
                  <c:v>-5.645563011451495</c:v>
                </c:pt>
                <c:pt idx="1909">
                  <c:v>-5.6504300632646673</c:v>
                </c:pt>
                <c:pt idx="1910">
                  <c:v>-5.6552944363362574</c:v>
                </c:pt>
                <c:pt idx="1911">
                  <c:v>-5.660156133800049</c:v>
                </c:pt>
                <c:pt idx="1912">
                  <c:v>-5.6650151587843283</c:v>
                </c:pt>
                <c:pt idx="1913">
                  <c:v>-5.6698715144128409</c:v>
                </c:pt>
                <c:pt idx="1914">
                  <c:v>-5.674725203803118</c:v>
                </c:pt>
                <c:pt idx="1915">
                  <c:v>-5.6795762300683439</c:v>
                </c:pt>
                <c:pt idx="1916">
                  <c:v>-5.6844245963157416</c:v>
                </c:pt>
                <c:pt idx="1917">
                  <c:v>-5.6892703056476552</c:v>
                </c:pt>
                <c:pt idx="1918">
                  <c:v>-5.6941133611611905</c:v>
                </c:pt>
                <c:pt idx="1919">
                  <c:v>-5.6989537659482794</c:v>
                </c:pt>
                <c:pt idx="1920">
                  <c:v>-5.7037915230953455</c:v>
                </c:pt>
                <c:pt idx="1921">
                  <c:v>-5.708626635683995</c:v>
                </c:pt>
                <c:pt idx="1922">
                  <c:v>-5.7134591067904257</c:v>
                </c:pt>
                <c:pt idx="1923">
                  <c:v>-5.7182889394858485</c:v>
                </c:pt>
                <c:pt idx="1924">
                  <c:v>-5.7231161368360839</c:v>
                </c:pt>
                <c:pt idx="1925">
                  <c:v>-5.7279407019020034</c:v>
                </c:pt>
                <c:pt idx="1926">
                  <c:v>-5.7327626377394978</c:v>
                </c:pt>
                <c:pt idx="1927">
                  <c:v>-5.7375819473987812</c:v>
                </c:pt>
                <c:pt idx="1928">
                  <c:v>-5.7423986339256681</c:v>
                </c:pt>
                <c:pt idx="1929">
                  <c:v>-5.747212700360155</c:v>
                </c:pt>
                <c:pt idx="1930">
                  <c:v>-5.752024149737669</c:v>
                </c:pt>
                <c:pt idx="1931">
                  <c:v>-5.7568329850886109</c:v>
                </c:pt>
                <c:pt idx="1932">
                  <c:v>-5.761639209437778</c:v>
                </c:pt>
                <c:pt idx="1933">
                  <c:v>-5.7664428258056253</c:v>
                </c:pt>
                <c:pt idx="1934">
                  <c:v>-5.7712438372067343</c:v>
                </c:pt>
                <c:pt idx="1935">
                  <c:v>-5.7760422466515866</c:v>
                </c:pt>
                <c:pt idx="1936">
                  <c:v>-5.7808380571448232</c:v>
                </c:pt>
                <c:pt idx="1937">
                  <c:v>-5.7856312716867153</c:v>
                </c:pt>
                <c:pt idx="1938">
                  <c:v>-5.790421893272061</c:v>
                </c:pt>
                <c:pt idx="1939">
                  <c:v>-5.7952099248907967</c:v>
                </c:pt>
                <c:pt idx="1940">
                  <c:v>-5.7999953695281938</c:v>
                </c:pt>
                <c:pt idx="1941">
                  <c:v>-5.8047782301640547</c:v>
                </c:pt>
                <c:pt idx="1942">
                  <c:v>-5.8095585097736748</c:v>
                </c:pt>
                <c:pt idx="1943">
                  <c:v>-5.8143362113271753</c:v>
                </c:pt>
                <c:pt idx="1944">
                  <c:v>-5.819111337789673</c:v>
                </c:pt>
                <c:pt idx="1945">
                  <c:v>-5.8238838921215805</c:v>
                </c:pt>
                <c:pt idx="1946">
                  <c:v>-5.828653877278354</c:v>
                </c:pt>
                <c:pt idx="1947">
                  <c:v>-5.8334212962104273</c:v>
                </c:pt>
                <c:pt idx="1948">
                  <c:v>-5.8381861518634413</c:v>
                </c:pt>
                <c:pt idx="1949">
                  <c:v>-5.8429484471779416</c:v>
                </c:pt>
                <c:pt idx="1950">
                  <c:v>-5.8477081850900774</c:v>
                </c:pt>
                <c:pt idx="1951">
                  <c:v>-5.852465368530785</c:v>
                </c:pt>
                <c:pt idx="1952">
                  <c:v>-5.857220000426036</c:v>
                </c:pt>
                <c:pt idx="1953">
                  <c:v>-5.8619720836974709</c:v>
                </c:pt>
                <c:pt idx="1954">
                  <c:v>-5.8667216212610924</c:v>
                </c:pt>
                <c:pt idx="1955">
                  <c:v>-5.8714686160292526</c:v>
                </c:pt>
                <c:pt idx="1956">
                  <c:v>-5.8762130709082285</c:v>
                </c:pt>
                <c:pt idx="1957">
                  <c:v>-5.8809549888005774</c:v>
                </c:pt>
                <c:pt idx="1958">
                  <c:v>-5.8856943726032407</c:v>
                </c:pt>
                <c:pt idx="1959">
                  <c:v>-5.890431225209019</c:v>
                </c:pt>
                <c:pt idx="1960">
                  <c:v>-5.8951655495054114</c:v>
                </c:pt>
                <c:pt idx="1961">
                  <c:v>-5.8998973483756769</c:v>
                </c:pt>
                <c:pt idx="1962">
                  <c:v>-5.9046266246979107</c:v>
                </c:pt>
                <c:pt idx="1963">
                  <c:v>-5.9093533813457828</c:v>
                </c:pt>
                <c:pt idx="1964">
                  <c:v>-5.9140776211879285</c:v>
                </c:pt>
                <c:pt idx="1965">
                  <c:v>-5.9187993470888625</c:v>
                </c:pt>
                <c:pt idx="1966">
                  <c:v>-5.9235185619075033</c:v>
                </c:pt>
                <c:pt idx="1967">
                  <c:v>-5.9282352684988631</c:v>
                </c:pt>
                <c:pt idx="1968">
                  <c:v>-5.9329494697128036</c:v>
                </c:pt>
                <c:pt idx="1969">
                  <c:v>-5.9376611683947509</c:v>
                </c:pt>
                <c:pt idx="1970">
                  <c:v>-5.9423703673855179</c:v>
                </c:pt>
                <c:pt idx="1971">
                  <c:v>-5.9470770695209927</c:v>
                </c:pt>
                <c:pt idx="1972">
                  <c:v>-5.9517812776326453</c:v>
                </c:pt>
                <c:pt idx="1973">
                  <c:v>-5.9564829945471489</c:v>
                </c:pt>
                <c:pt idx="1974">
                  <c:v>-5.9611822230870528</c:v>
                </c:pt>
                <c:pt idx="1975">
                  <c:v>-5.965878966069428</c:v>
                </c:pt>
                <c:pt idx="1976">
                  <c:v>-5.9705732263074758</c:v>
                </c:pt>
                <c:pt idx="1977">
                  <c:v>-5.9752650066094679</c:v>
                </c:pt>
                <c:pt idx="1978">
                  <c:v>-5.9799543097791341</c:v>
                </c:pt>
                <c:pt idx="1979">
                  <c:v>-5.9846411386157357</c:v>
                </c:pt>
                <c:pt idx="1980">
                  <c:v>-5.9893254959141098</c:v>
                </c:pt>
                <c:pt idx="1981">
                  <c:v>-5.994007384464032</c:v>
                </c:pt>
                <c:pt idx="1982">
                  <c:v>-5.9986868070512198</c:v>
                </c:pt>
                <c:pt idx="1983">
                  <c:v>-6.0033637664565305</c:v>
                </c:pt>
                <c:pt idx="1984">
                  <c:v>-6.0080382654567135</c:v>
                </c:pt>
                <c:pt idx="1985">
                  <c:v>-6.0127103068235161</c:v>
                </c:pt>
                <c:pt idx="1986">
                  <c:v>-6.0173798933245184</c:v>
                </c:pt>
                <c:pt idx="1987">
                  <c:v>-6.0220470277228468</c:v>
                </c:pt>
                <c:pt idx="1988">
                  <c:v>-6.0267117127766561</c:v>
                </c:pt>
                <c:pt idx="1989">
                  <c:v>-6.031373951240278</c:v>
                </c:pt>
                <c:pt idx="1990">
                  <c:v>-6.0360337458632021</c:v>
                </c:pt>
                <c:pt idx="1991">
                  <c:v>-6.0406910993904983</c:v>
                </c:pt>
                <c:pt idx="1992">
                  <c:v>-6.0453460145628037</c:v>
                </c:pt>
                <c:pt idx="1993">
                  <c:v>-6.0499984941163127</c:v>
                </c:pt>
                <c:pt idx="1994">
                  <c:v>-6.0546485407830408</c:v>
                </c:pt>
                <c:pt idx="1995">
                  <c:v>-6.0592961572900794</c:v>
                </c:pt>
                <c:pt idx="1996">
                  <c:v>-6.0639413463605791</c:v>
                </c:pt>
                <c:pt idx="1997">
                  <c:v>-6.0685841107130534</c:v>
                </c:pt>
                <c:pt idx="1998">
                  <c:v>-6.0732244530617177</c:v>
                </c:pt>
                <c:pt idx="1999">
                  <c:v>-6.0778623761165829</c:v>
                </c:pt>
                <c:pt idx="2000">
                  <c:v>-6.0824978825826745</c:v>
                </c:pt>
                <c:pt idx="2001">
                  <c:v>-6.0871309751614433</c:v>
                </c:pt>
                <c:pt idx="2002">
                  <c:v>-6.1333297282750285</c:v>
                </c:pt>
                <c:pt idx="2003">
                  <c:v>-6.1792900318029105</c:v>
                </c:pt>
                <c:pt idx="2004">
                  <c:v>-6.2250145163039701</c:v>
                </c:pt>
                <c:pt idx="2005">
                  <c:v>-6.2705057707129965</c:v>
                </c:pt>
                <c:pt idx="2006">
                  <c:v>-6.3157663432083089</c:v>
                </c:pt>
                <c:pt idx="2007">
                  <c:v>-6.360798742057753</c:v>
                </c:pt>
                <c:pt idx="2008">
                  <c:v>-6.4056054364414416</c:v>
                </c:pt>
                <c:pt idx="2009">
                  <c:v>-6.4501888572555561</c:v>
                </c:pt>
                <c:pt idx="2010">
                  <c:v>-6.4945513978962923</c:v>
                </c:pt>
                <c:pt idx="2011">
                  <c:v>-6.5386954150234011</c:v>
                </c:pt>
                <c:pt idx="2012">
                  <c:v>-6.5826232293050957</c:v>
                </c:pt>
                <c:pt idx="2013">
                  <c:v>-6.6263371261447626</c:v>
                </c:pt>
                <c:pt idx="2014">
                  <c:v>-6.6698393563904297</c:v>
                </c:pt>
                <c:pt idx="2015">
                  <c:v>-6.7131321370257524</c:v>
                </c:pt>
                <c:pt idx="2016">
                  <c:v>-6.7562176518450237</c:v>
                </c:pt>
                <c:pt idx="2017">
                  <c:v>-6.7990980521119182</c:v>
                </c:pt>
                <c:pt idx="2018">
                  <c:v>-6.8417754572015657</c:v>
                </c:pt>
                <c:pt idx="2019">
                  <c:v>-6.8842519552280272</c:v>
                </c:pt>
                <c:pt idx="2020">
                  <c:v>-6.9265296036567303</c:v>
                </c:pt>
                <c:pt idx="2021">
                  <c:v>-6.9686104299012888</c:v>
                </c:pt>
                <c:pt idx="2022">
                  <c:v>-7.0104964319078427</c:v>
                </c:pt>
                <c:pt idx="2023">
                  <c:v>-7.0521895787240316</c:v>
                </c:pt>
                <c:pt idx="2024">
                  <c:v>-7.0936918110555656</c:v>
                </c:pt>
                <c:pt idx="2025">
                  <c:v>-7.1350050418092135</c:v>
                </c:pt>
                <c:pt idx="2026">
                  <c:v>-7.1761311566237982</c:v>
                </c:pt>
                <c:pt idx="2027">
                  <c:v>-7.2170720143879175</c:v>
                </c:pt>
                <c:pt idx="2028">
                  <c:v>-7.257829447746361</c:v>
                </c:pt>
                <c:pt idx="2029">
                  <c:v>-7.298405263594562</c:v>
                </c:pt>
                <c:pt idx="2030">
                  <c:v>-7.3388012435622541</c:v>
                </c:pt>
                <c:pt idx="2031">
                  <c:v>-7.379019144484813</c:v>
                </c:pt>
                <c:pt idx="2032">
                  <c:v>-7.4190606988658736</c:v>
                </c:pt>
                <c:pt idx="2033">
                  <c:v>-7.4589276153267932</c:v>
                </c:pt>
                <c:pt idx="2034">
                  <c:v>-7.4986215790485113</c:v>
                </c:pt>
                <c:pt idx="2035">
                  <c:v>-7.5381442522018913</c:v>
                </c:pt>
                <c:pt idx="2036">
                  <c:v>-7.5774972743691631</c:v>
                </c:pt>
                <c:pt idx="2037">
                  <c:v>-7.6166822629553863</c:v>
                </c:pt>
                <c:pt idx="2038">
                  <c:v>-7.655700813591503</c:v>
                </c:pt>
                <c:pt idx="2039">
                  <c:v>-7.6945545005276008</c:v>
                </c:pt>
                <c:pt idx="2040">
                  <c:v>-7.7332448770181053</c:v>
                </c:pt>
                <c:pt idx="2041">
                  <c:v>-7.7717734756986001</c:v>
                </c:pt>
                <c:pt idx="2042">
                  <c:v>-7.8101418089535644</c:v>
                </c:pt>
                <c:pt idx="2043">
                  <c:v>-7.8483513692775517</c:v>
                </c:pt>
                <c:pt idx="2044">
                  <c:v>-7.8864036296265736</c:v>
                </c:pt>
                <c:pt idx="2045">
                  <c:v>-7.9243000437636137</c:v>
                </c:pt>
                <c:pt idx="2046">
                  <c:v>-7.9620420465959967</c:v>
                </c:pt>
                <c:pt idx="2047">
                  <c:v>-7.9996310545057057</c:v>
                </c:pt>
                <c:pt idx="2048">
                  <c:v>-8.0370684656717284</c:v>
                </c:pt>
                <c:pt idx="2049">
                  <c:v>-8.0743556603873223</c:v>
                </c:pt>
                <c:pt idx="2050">
                  <c:v>-8.1114940013686354</c:v>
                </c:pt>
                <c:pt idx="2051">
                  <c:v>-8.148484834058479</c:v>
                </c:pt>
                <c:pt idx="2052">
                  <c:v>-8.1853294869220488</c:v>
                </c:pt>
                <c:pt idx="2053">
                  <c:v>-8.2220292717382968</c:v>
                </c:pt>
                <c:pt idx="2054">
                  <c:v>-8.2585854838829658</c:v>
                </c:pt>
                <c:pt idx="2055">
                  <c:v>-8.2949994026086689</c:v>
                </c:pt>
                <c:pt idx="2056">
                  <c:v>-8.3312722913159849</c:v>
                </c:pt>
                <c:pt idx="2057">
                  <c:v>-8.367405397821118</c:v>
                </c:pt>
                <c:pt idx="2058">
                  <c:v>-8.4033999546175924</c:v>
                </c:pt>
                <c:pt idx="2059">
                  <c:v>-8.4392571791316779</c:v>
                </c:pt>
                <c:pt idx="2060">
                  <c:v>-8.4749782739743242</c:v>
                </c:pt>
                <c:pt idx="2061">
                  <c:v>-8.5105644271856455</c:v>
                </c:pt>
                <c:pt idx="2062">
                  <c:v>-8.546016812477145</c:v>
                </c:pt>
                <c:pt idx="2063">
                  <c:v>-8.5813365894664262</c:v>
                </c:pt>
                <c:pt idx="2064">
                  <c:v>-8.6165249039093759</c:v>
                </c:pt>
                <c:pt idx="2065">
                  <c:v>-8.6515828879261711</c:v>
                </c:pt>
                <c:pt idx="2066">
                  <c:v>-8.686511660223557</c:v>
                </c:pt>
                <c:pt idx="2067">
                  <c:v>-8.7213123263122601</c:v>
                </c:pt>
                <c:pt idx="2068">
                  <c:v>-8.7559859787202647</c:v>
                </c:pt>
                <c:pt idx="2069">
                  <c:v>-8.7905336972026422</c:v>
                </c:pt>
                <c:pt idx="2070">
                  <c:v>-8.8249565489455435</c:v>
                </c:pt>
                <c:pt idx="2071">
                  <c:v>-8.8592555887679865</c:v>
                </c:pt>
                <c:pt idx="2072">
                  <c:v>-8.8934318593179036</c:v>
                </c:pt>
                <c:pt idx="2073">
                  <c:v>-8.9274863912667577</c:v>
                </c:pt>
                <c:pt idx="2074">
                  <c:v>-8.9614202034978145</c:v>
                </c:pt>
                <c:pt idx="2075">
                  <c:v>-8.9952343032923245</c:v>
                </c:pt>
                <c:pt idx="2076">
                  <c:v>-9.0289296865117556</c:v>
                </c:pt>
                <c:pt idx="2077">
                  <c:v>-9.0625073377771024</c:v>
                </c:pt>
                <c:pt idx="2078">
                  <c:v>-9.0959682306430309</c:v>
                </c:pt>
                <c:pt idx="2079">
                  <c:v>-9.1293133277704754</c:v>
                </c:pt>
                <c:pt idx="2080">
                  <c:v>-9.1625435810961395</c:v>
                </c:pt>
                <c:pt idx="2081">
                  <c:v>-9.1956599319963512</c:v>
                </c:pt>
                <c:pt idx="2082">
                  <c:v>-9.2286633114507364</c:v>
                </c:pt>
                <c:pt idx="2083">
                  <c:v>-9.2615546402013784</c:v>
                </c:pt>
                <c:pt idx="2084">
                  <c:v>-9.2943348289089425</c:v>
                </c:pt>
                <c:pt idx="2085">
                  <c:v>-9.3270047783060299</c:v>
                </c:pt>
                <c:pt idx="2086">
                  <c:v>-9.3595653793480142</c:v>
                </c:pt>
                <c:pt idx="2087">
                  <c:v>-9.392017513361191</c:v>
                </c:pt>
                <c:pt idx="2088">
                  <c:v>-9.4243620521870994</c:v>
                </c:pt>
                <c:pt idx="2089">
                  <c:v>-9.4565998583256565</c:v>
                </c:pt>
                <c:pt idx="2090">
                  <c:v>-9.4887317850747284</c:v>
                </c:pt>
                <c:pt idx="2091">
                  <c:v>-9.520758676667251</c:v>
                </c:pt>
                <c:pt idx="2092">
                  <c:v>-9.5526813684062883</c:v>
                </c:pt>
                <c:pt idx="2093">
                  <c:v>-9.5845006867971474</c:v>
                </c:pt>
                <c:pt idx="2094">
                  <c:v>-9.6162174496776025</c:v>
                </c:pt>
                <c:pt idx="2095">
                  <c:v>-9.6478324663449175</c:v>
                </c:pt>
                <c:pt idx="2096">
                  <c:v>-9.6793465376823011</c:v>
                </c:pt>
                <c:pt idx="2097">
                  <c:v>-9.7107604562802035</c:v>
                </c:pt>
                <c:pt idx="2098">
                  <c:v>-9.742075006559368</c:v>
                </c:pt>
                <c:pt idx="2099">
                  <c:v>-9.7732909648876891</c:v>
                </c:pt>
                <c:pt idx="2100">
                  <c:v>-9.8044090996982529</c:v>
                </c:pt>
                <c:pt idx="2101">
                  <c:v>-9.8354301716026917</c:v>
                </c:pt>
                <c:pt idx="2102">
                  <c:v>-9.8663549335050718</c:v>
                </c:pt>
                <c:pt idx="2103">
                  <c:v>-9.897184130711091</c:v>
                </c:pt>
                <c:pt idx="2104">
                  <c:v>-9.9279185010380235</c:v>
                </c:pt>
                <c:pt idx="2105">
                  <c:v>-9.9585587749208706</c:v>
                </c:pt>
                <c:pt idx="2106">
                  <c:v>-9.9891056755173899</c:v>
                </c:pt>
                <c:pt idx="2107">
                  <c:v>-10.019559918810906</c:v>
                </c:pt>
                <c:pt idx="2108">
                  <c:v>-10.049922213712513</c:v>
                </c:pt>
                <c:pt idx="2109">
                  <c:v>-10.080193262160007</c:v>
                </c:pt>
                <c:pt idx="2110">
                  <c:v>-10.110373759215525</c:v>
                </c:pt>
                <c:pt idx="2111">
                  <c:v>-10.140464393162617</c:v>
                </c:pt>
                <c:pt idx="2112">
                  <c:v>-10.170465845600647</c:v>
                </c:pt>
                <c:pt idx="2113">
                  <c:v>-10.200378791537176</c:v>
                </c:pt>
                <c:pt idx="2114">
                  <c:v>-10.230203899479998</c:v>
                </c:pt>
                <c:pt idx="2115">
                  <c:v>-10.259941831526675</c:v>
                </c:pt>
                <c:pt idx="2116">
                  <c:v>-10.289593243453691</c:v>
                </c:pt>
                <c:pt idx="2117">
                  <c:v>-10.319158784802081</c:v>
                </c:pt>
                <c:pt idx="2118">
                  <c:v>-10.348639098964302</c:v>
                </c:pt>
                <c:pt idx="2119">
                  <c:v>-10.378034823267114</c:v>
                </c:pt>
                <c:pt idx="2120">
                  <c:v>-10.407346589054928</c:v>
                </c:pt>
                <c:pt idx="2121">
                  <c:v>-10.436575021771082</c:v>
                </c:pt>
                <c:pt idx="2122">
                  <c:v>-10.465720741037339</c:v>
                </c:pt>
                <c:pt idx="2123">
                  <c:v>-10.494784360733217</c:v>
                </c:pt>
                <c:pt idx="2124">
                  <c:v>-10.523766489072608</c:v>
                </c:pt>
                <c:pt idx="2125">
                  <c:v>-10.552667728680698</c:v>
                </c:pt>
                <c:pt idx="2126">
                  <c:v>-10.581488676667917</c:v>
                </c:pt>
                <c:pt idx="2127">
                  <c:v>-10.610229924704937</c:v>
                </c:pt>
                <c:pt idx="2128">
                  <c:v>-10.638892059093426</c:v>
                </c:pt>
                <c:pt idx="2129">
                  <c:v>-10.667475660839251</c:v>
                </c:pt>
                <c:pt idx="2130">
                  <c:v>-10.695981305720521</c:v>
                </c:pt>
                <c:pt idx="2131">
                  <c:v>-10.724409564359069</c:v>
                </c:pt>
                <c:pt idx="2132">
                  <c:v>-10.752761002286492</c:v>
                </c:pt>
                <c:pt idx="2133">
                  <c:v>-10.781036180011554</c:v>
                </c:pt>
                <c:pt idx="2134">
                  <c:v>-10.809235653086644</c:v>
                </c:pt>
                <c:pt idx="2135">
                  <c:v>-10.837359972171905</c:v>
                </c:pt>
                <c:pt idx="2136">
                  <c:v>-10.865409683099008</c:v>
                </c:pt>
                <c:pt idx="2137">
                  <c:v>-10.893385326934412</c:v>
                </c:pt>
                <c:pt idx="2138">
                  <c:v>-10.921287440040736</c:v>
                </c:pt>
                <c:pt idx="2139">
                  <c:v>-10.949116554137641</c:v>
                </c:pt>
                <c:pt idx="2140">
                  <c:v>-10.976873196361987</c:v>
                </c:pt>
                <c:pt idx="2141">
                  <c:v>-11.004557889326367</c:v>
                </c:pt>
                <c:pt idx="2142">
                  <c:v>-11.032171151177689</c:v>
                </c:pt>
                <c:pt idx="2143">
                  <c:v>-11.059713495653586</c:v>
                </c:pt>
                <c:pt idx="2144">
                  <c:v>-11.087185432139732</c:v>
                </c:pt>
                <c:pt idx="2145">
                  <c:v>-11.114587465724519</c:v>
                </c:pt>
                <c:pt idx="2146">
                  <c:v>-11.141920097253756</c:v>
                </c:pt>
                <c:pt idx="2147">
                  <c:v>-11.16918382338447</c:v>
                </c:pt>
                <c:pt idx="2148">
                  <c:v>-11.196379136638232</c:v>
                </c:pt>
                <c:pt idx="2149">
                  <c:v>-11.223506525452505</c:v>
                </c:pt>
                <c:pt idx="2150">
                  <c:v>-11.250566474232917</c:v>
                </c:pt>
                <c:pt idx="2151">
                  <c:v>-11.277559463402945</c:v>
                </c:pt>
                <c:pt idx="2152">
                  <c:v>-11.304485969454872</c:v>
                </c:pt>
                <c:pt idx="2153">
                  <c:v>-11.331346464997926</c:v>
                </c:pt>
                <c:pt idx="2154">
                  <c:v>-11.358141418806571</c:v>
                </c:pt>
                <c:pt idx="2155">
                  <c:v>-11.384871295869086</c:v>
                </c:pt>
                <c:pt idx="2156">
                  <c:v>-11.41153655743382</c:v>
                </c:pt>
                <c:pt idx="2157">
                  <c:v>-11.438137661055832</c:v>
                </c:pt>
                <c:pt idx="2158">
                  <c:v>-11.464675060641778</c:v>
                </c:pt>
                <c:pt idx="2159">
                  <c:v>-11.491149206495754</c:v>
                </c:pt>
                <c:pt idx="2160">
                  <c:v>-11.517560545362835</c:v>
                </c:pt>
                <c:pt idx="2161">
                  <c:v>-11.543909520473154</c:v>
                </c:pt>
                <c:pt idx="2162">
                  <c:v>-11.570196571584738</c:v>
                </c:pt>
                <c:pt idx="2163">
                  <c:v>-11.596422135025408</c:v>
                </c:pt>
                <c:pt idx="2164">
                  <c:v>-11.622586643735778</c:v>
                </c:pt>
                <c:pt idx="2165">
                  <c:v>-11.648690527308865</c:v>
                </c:pt>
                <c:pt idx="2166">
                  <c:v>-11.674734212031733</c:v>
                </c:pt>
                <c:pt idx="2167">
                  <c:v>-11.700718120925043</c:v>
                </c:pt>
                <c:pt idx="2168">
                  <c:v>-11.726642673782584</c:v>
                </c:pt>
                <c:pt idx="2169">
                  <c:v>-11.752508287210222</c:v>
                </c:pt>
                <c:pt idx="2170">
                  <c:v>-11.778315374664013</c:v>
                </c:pt>
                <c:pt idx="2171">
                  <c:v>-11.804064346488129</c:v>
                </c:pt>
                <c:pt idx="2172">
                  <c:v>-11.829755609952034</c:v>
                </c:pt>
                <c:pt idx="2173">
                  <c:v>-11.855389569286888</c:v>
                </c:pt>
                <c:pt idx="2174">
                  <c:v>-11.880966625722792</c:v>
                </c:pt>
                <c:pt idx="2175">
                  <c:v>-11.906487177523122</c:v>
                </c:pt>
                <c:pt idx="2176">
                  <c:v>-11.93195162002068</c:v>
                </c:pt>
                <c:pt idx="2177">
                  <c:v>-11.957360345651953</c:v>
                </c:pt>
                <c:pt idx="2178">
                  <c:v>-11.982713743991759</c:v>
                </c:pt>
                <c:pt idx="2179">
                  <c:v>-12.008012201786435</c:v>
                </c:pt>
                <c:pt idx="2180">
                  <c:v>-12.033256102987835</c:v>
                </c:pt>
                <c:pt idx="2181">
                  <c:v>-12.058445828785398</c:v>
                </c:pt>
                <c:pt idx="2182">
                  <c:v>-12.083581757639397</c:v>
                </c:pt>
                <c:pt idx="2183">
                  <c:v>-12.108664265312008</c:v>
                </c:pt>
                <c:pt idx="2184">
                  <c:v>-12.133693724899571</c:v>
                </c:pt>
                <c:pt idx="2185">
                  <c:v>-12.158670506863391</c:v>
                </c:pt>
                <c:pt idx="2186">
                  <c:v>-12.183594979060434</c:v>
                </c:pt>
                <c:pt idx="2187">
                  <c:v>-12.208467506773237</c:v>
                </c:pt>
                <c:pt idx="2188">
                  <c:v>-12.23328845274067</c:v>
                </c:pt>
                <c:pt idx="2189">
                  <c:v>-12.258058177186431</c:v>
                </c:pt>
                <c:pt idx="2190">
                  <c:v>-12.282777037848795</c:v>
                </c:pt>
                <c:pt idx="2191">
                  <c:v>-12.307445390008482</c:v>
                </c:pt>
                <c:pt idx="2192">
                  <c:v>-12.332063586518165</c:v>
                </c:pt>
                <c:pt idx="2193">
                  <c:v>-12.356631977829393</c:v>
                </c:pt>
                <c:pt idx="2194">
                  <c:v>-12.3811509120204</c:v>
                </c:pt>
                <c:pt idx="2195">
                  <c:v>-12.405620734823588</c:v>
                </c:pt>
                <c:pt idx="2196">
                  <c:v>-12.430041789651886</c:v>
                </c:pt>
                <c:pt idx="2197">
                  <c:v>-12.454414417625701</c:v>
                </c:pt>
                <c:pt idx="2198">
                  <c:v>-12.478738957599003</c:v>
                </c:pt>
                <c:pt idx="2199">
                  <c:v>-12.503015746184428</c:v>
                </c:pt>
                <c:pt idx="2200">
                  <c:v>-12.527245117780035</c:v>
                </c:pt>
                <c:pt idx="2201">
                  <c:v>-12.551427404593259</c:v>
                </c:pt>
                <c:pt idx="2202">
                  <c:v>-12.575562936666099</c:v>
                </c:pt>
                <c:pt idx="2203">
                  <c:v>-12.599652041900091</c:v>
                </c:pt>
                <c:pt idx="2204">
                  <c:v>-12.623695046079597</c:v>
                </c:pt>
                <c:pt idx="2205">
                  <c:v>-12.647692272896702</c:v>
                </c:pt>
                <c:pt idx="2206">
                  <c:v>-12.671644043973771</c:v>
                </c:pt>
                <c:pt idx="2207">
                  <c:v>-12.695550678887653</c:v>
                </c:pt>
                <c:pt idx="2208">
                  <c:v>-12.719412495191964</c:v>
                </c:pt>
                <c:pt idx="2209">
                  <c:v>-12.743229808439603</c:v>
                </c:pt>
                <c:pt idx="2210">
                  <c:v>-12.767002932206605</c:v>
                </c:pt>
                <c:pt idx="2211">
                  <c:v>-12.79073217811208</c:v>
                </c:pt>
                <c:pt idx="2212">
                  <c:v>-12.814417855841748</c:v>
                </c:pt>
                <c:pt idx="2213">
                  <c:v>-12.838060273168852</c:v>
                </c:pt>
                <c:pt idx="2214">
                  <c:v>-12.861659735975604</c:v>
                </c:pt>
                <c:pt idx="2215">
                  <c:v>-12.885216548273901</c:v>
                </c:pt>
                <c:pt idx="2216">
                  <c:v>-12.908731012226784</c:v>
                </c:pt>
                <c:pt idx="2217">
                  <c:v>-12.93220342816797</c:v>
                </c:pt>
                <c:pt idx="2218">
                  <c:v>-12.955634094622992</c:v>
                </c:pt>
                <c:pt idx="2219">
                  <c:v>-12.979023308328831</c:v>
                </c:pt>
                <c:pt idx="2220">
                  <c:v>-13.002371364253634</c:v>
                </c:pt>
                <c:pt idx="2221">
                  <c:v>-13.025678555616441</c:v>
                </c:pt>
                <c:pt idx="2222">
                  <c:v>-13.048945173906406</c:v>
                </c:pt>
                <c:pt idx="2223">
                  <c:v>-13.072171508901466</c:v>
                </c:pt>
                <c:pt idx="2224">
                  <c:v>-13.095357848687787</c:v>
                </c:pt>
                <c:pt idx="2225">
                  <c:v>-13.118504479678165</c:v>
                </c:pt>
                <c:pt idx="2226">
                  <c:v>-13.141611686629918</c:v>
                </c:pt>
                <c:pt idx="2227">
                  <c:v>-13.164679752663908</c:v>
                </c:pt>
                <c:pt idx="2228">
                  <c:v>-13.187708959281569</c:v>
                </c:pt>
                <c:pt idx="2229">
                  <c:v>-13.210699586383306</c:v>
                </c:pt>
                <c:pt idx="2230">
                  <c:v>-13.233651912285298</c:v>
                </c:pt>
                <c:pt idx="2231">
                  <c:v>-13.256566213737578</c:v>
                </c:pt>
                <c:pt idx="2232">
                  <c:v>-13.279442765941029</c:v>
                </c:pt>
                <c:pt idx="2233">
                  <c:v>-13.302281842563277</c:v>
                </c:pt>
                <c:pt idx="2234">
                  <c:v>-13.325083715756769</c:v>
                </c:pt>
                <c:pt idx="2235">
                  <c:v>-13.347848656174108</c:v>
                </c:pt>
                <c:pt idx="2236">
                  <c:v>-13.370576932985273</c:v>
                </c:pt>
                <c:pt idx="2237">
                  <c:v>-13.393268813893071</c:v>
                </c:pt>
                <c:pt idx="2238">
                  <c:v>-13.415924565149171</c:v>
                </c:pt>
                <c:pt idx="2239">
                  <c:v>-13.438544451570237</c:v>
                </c:pt>
                <c:pt idx="2240">
                  <c:v>-13.461128736552865</c:v>
                </c:pt>
                <c:pt idx="2241">
                  <c:v>-13.483677682089773</c:v>
                </c:pt>
                <c:pt idx="2242">
                  <c:v>-13.506191548783853</c:v>
                </c:pt>
                <c:pt idx="2243">
                  <c:v>-13.52867059586432</c:v>
                </c:pt>
                <c:pt idx="2244">
                  <c:v>-13.551115081200908</c:v>
                </c:pt>
                <c:pt idx="2245">
                  <c:v>-13.573525261318668</c:v>
                </c:pt>
                <c:pt idx="2246">
                  <c:v>-13.595901391412401</c:v>
                </c:pt>
                <c:pt idx="2247">
                  <c:v>-13.61824372536153</c:v>
                </c:pt>
                <c:pt idx="2248">
                  <c:v>-13.640552515743247</c:v>
                </c:pt>
                <c:pt idx="2249">
                  <c:v>-13.662828013847681</c:v>
                </c:pt>
                <c:pt idx="2250">
                  <c:v>-13.685070469690839</c:v>
                </c:pt>
                <c:pt idx="2251">
                  <c:v>-13.707280132028965</c:v>
                </c:pt>
                <c:pt idx="2252">
                  <c:v>-13.729457248371446</c:v>
                </c:pt>
                <c:pt idx="2253">
                  <c:v>-13.7516020649947</c:v>
                </c:pt>
                <c:pt idx="2254">
                  <c:v>-13.773714826955567</c:v>
                </c:pt>
                <c:pt idx="2255">
                  <c:v>-13.795795778103631</c:v>
                </c:pt>
                <c:pt idx="2256">
                  <c:v>-13.817845161094823</c:v>
                </c:pt>
                <c:pt idx="2257">
                  <c:v>-13.839863217404297</c:v>
                </c:pt>
                <c:pt idx="2258">
                  <c:v>-13.861850187338431</c:v>
                </c:pt>
                <c:pt idx="2259">
                  <c:v>-13.883806310048092</c:v>
                </c:pt>
                <c:pt idx="2260">
                  <c:v>-13.905731823540366</c:v>
                </c:pt>
                <c:pt idx="2261">
                  <c:v>-13.927626964691411</c:v>
                </c:pt>
                <c:pt idx="2262">
                  <c:v>-13.949491969258151</c:v>
                </c:pt>
                <c:pt idx="2263">
                  <c:v>-13.971327071890521</c:v>
                </c:pt>
                <c:pt idx="2264">
                  <c:v>-13.993132506143063</c:v>
                </c:pt>
                <c:pt idx="2265">
                  <c:v>-14.014908504486559</c:v>
                </c:pt>
                <c:pt idx="2266">
                  <c:v>-14.036655298320191</c:v>
                </c:pt>
                <c:pt idx="2267">
                  <c:v>-14.058373117982416</c:v>
                </c:pt>
                <c:pt idx="2268">
                  <c:v>-14.080062192762778</c:v>
                </c:pt>
                <c:pt idx="2269">
                  <c:v>-14.101722750912487</c:v>
                </c:pt>
                <c:pt idx="2270">
                  <c:v>-14.123355019656277</c:v>
                </c:pt>
                <c:pt idx="2271">
                  <c:v>-14.144959225203044</c:v>
                </c:pt>
                <c:pt idx="2272">
                  <c:v>-14.166535592756125</c:v>
                </c:pt>
                <c:pt idx="2273">
                  <c:v>-14.188084346525248</c:v>
                </c:pt>
                <c:pt idx="2274">
                  <c:v>-14.209605709735998</c:v>
                </c:pt>
                <c:pt idx="2275">
                  <c:v>-14.231099904641415</c:v>
                </c:pt>
                <c:pt idx="2276">
                  <c:v>-14.252567152531432</c:v>
                </c:pt>
                <c:pt idx="2277">
                  <c:v>-14.274007673743412</c:v>
                </c:pt>
                <c:pt idx="2278">
                  <c:v>-14.295421687672899</c:v>
                </c:pt>
                <c:pt idx="2279">
                  <c:v>-14.316809412783069</c:v>
                </c:pt>
                <c:pt idx="2280">
                  <c:v>-14.338171066614844</c:v>
                </c:pt>
                <c:pt idx="2281">
                  <c:v>-14.359506865797112</c:v>
                </c:pt>
                <c:pt idx="2282">
                  <c:v>-14.380817026055803</c:v>
                </c:pt>
                <c:pt idx="2283">
                  <c:v>-14.402101762224255</c:v>
                </c:pt>
                <c:pt idx="2284">
                  <c:v>-14.423361288252249</c:v>
                </c:pt>
                <c:pt idx="2285">
                  <c:v>-14.444595817216126</c:v>
                </c:pt>
                <c:pt idx="2286">
                  <c:v>-14.46580556132715</c:v>
                </c:pt>
                <c:pt idx="2287">
                  <c:v>-14.486990731941647</c:v>
                </c:pt>
                <c:pt idx="2288">
                  <c:v>-14.508151539569866</c:v>
                </c:pt>
                <c:pt idx="2289">
                  <c:v>-14.529288193884796</c:v>
                </c:pt>
                <c:pt idx="2290">
                  <c:v>-14.550400903731802</c:v>
                </c:pt>
                <c:pt idx="2291">
                  <c:v>-14.571489877137008</c:v>
                </c:pt>
                <c:pt idx="2292">
                  <c:v>-14.592555321315716</c:v>
                </c:pt>
                <c:pt idx="2293">
                  <c:v>-14.613597442682272</c:v>
                </c:pt>
                <c:pt idx="2294">
                  <c:v>-14.63461644685767</c:v>
                </c:pt>
                <c:pt idx="2295">
                  <c:v>-14.655612538678593</c:v>
                </c:pt>
                <c:pt idx="2296">
                  <c:v>-14.676585922205259</c:v>
                </c:pt>
                <c:pt idx="2297">
                  <c:v>-14.697536800730692</c:v>
                </c:pt>
                <c:pt idx="2298">
                  <c:v>-14.718465376788409</c:v>
                </c:pt>
                <c:pt idx="2299">
                  <c:v>-14.739371852160685</c:v>
                </c:pt>
                <c:pt idx="2300">
                  <c:v>-14.760256427886414</c:v>
                </c:pt>
                <c:pt idx="2301">
                  <c:v>-14.781119304269687</c:v>
                </c:pt>
                <c:pt idx="2302">
                  <c:v>-14.801960680887596</c:v>
                </c:pt>
                <c:pt idx="2303">
                  <c:v>-14.822780756597538</c:v>
                </c:pt>
                <c:pt idx="2304">
                  <c:v>-14.843579729545858</c:v>
                </c:pt>
                <c:pt idx="2305">
                  <c:v>-14.864357797174959</c:v>
                </c:pt>
                <c:pt idx="2306">
                  <c:v>-14.885115156230821</c:v>
                </c:pt>
                <c:pt idx="2307">
                  <c:v>-14.905852002771294</c:v>
                </c:pt>
                <c:pt idx="2308">
                  <c:v>-14.926568532172993</c:v>
                </c:pt>
                <c:pt idx="2309">
                  <c:v>-14.947264939138773</c:v>
                </c:pt>
                <c:pt idx="2310">
                  <c:v>-14.967941417705099</c:v>
                </c:pt>
                <c:pt idx="2311">
                  <c:v>-14.988598161249369</c:v>
                </c:pt>
                <c:pt idx="2312">
                  <c:v>-15.009235362497037</c:v>
                </c:pt>
                <c:pt idx="2313">
                  <c:v>-15.029853213529192</c:v>
                </c:pt>
                <c:pt idx="2314">
                  <c:v>-15.050451905788389</c:v>
                </c:pt>
                <c:pt idx="2315">
                  <c:v>-15.071031630087406</c:v>
                </c:pt>
                <c:pt idx="2316">
                  <c:v>-15.091592576614246</c:v>
                </c:pt>
                <c:pt idx="2317">
                  <c:v>-15.112134934940451</c:v>
                </c:pt>
                <c:pt idx="2318">
                  <c:v>-15.132658894027337</c:v>
                </c:pt>
                <c:pt idx="2319">
                  <c:v>-15.153164642232626</c:v>
                </c:pt>
                <c:pt idx="2320">
                  <c:v>-15.173652367317407</c:v>
                </c:pt>
                <c:pt idx="2321">
                  <c:v>-15.194122256452122</c:v>
                </c:pt>
                <c:pt idx="2322">
                  <c:v>-15.214574496223657</c:v>
                </c:pt>
                <c:pt idx="2323">
                  <c:v>-15.23500927264166</c:v>
                </c:pt>
                <c:pt idx="2324">
                  <c:v>-15.255426771144887</c:v>
                </c:pt>
                <c:pt idx="2325">
                  <c:v>-15.275827176607661</c:v>
                </c:pt>
                <c:pt idx="2326">
                  <c:v>-15.296210673346033</c:v>
                </c:pt>
                <c:pt idx="2327">
                  <c:v>-15.316577445123389</c:v>
                </c:pt>
                <c:pt idx="2328">
                  <c:v>-15.336927675158183</c:v>
                </c:pt>
                <c:pt idx="2329">
                  <c:v>-15.357261546128369</c:v>
                </c:pt>
                <c:pt idx="2330">
                  <c:v>-15.377579240178294</c:v>
                </c:pt>
                <c:pt idx="2331">
                  <c:v>-15.397880938924924</c:v>
                </c:pt>
                <c:pt idx="2332">
                  <c:v>-15.418166823462363</c:v>
                </c:pt>
                <c:pt idx="2333">
                  <c:v>-15.438437074370093</c:v>
                </c:pt>
                <c:pt idx="2334">
                  <c:v>-15.458691871716155</c:v>
                </c:pt>
                <c:pt idx="2335">
                  <c:v>-15.478931395064928</c:v>
                </c:pt>
                <c:pt idx="2336">
                  <c:v>-15.499155823481646</c:v>
                </c:pt>
                <c:pt idx="2337">
                  <c:v>-15.519365335538929</c:v>
                </c:pt>
                <c:pt idx="2338">
                  <c:v>-15.539560109321677</c:v>
                </c:pt>
                <c:pt idx="2339">
                  <c:v>-15.559740322432638</c:v>
                </c:pt>
                <c:pt idx="2340">
                  <c:v>-15.5799061519983</c:v>
                </c:pt>
                <c:pt idx="2341">
                  <c:v>-15.600057774674351</c:v>
                </c:pt>
                <c:pt idx="2342">
                  <c:v>-15.620195366650849</c:v>
                </c:pt>
                <c:pt idx="2343">
                  <c:v>-15.640319103657045</c:v>
                </c:pt>
                <c:pt idx="2344">
                  <c:v>-15.66042916096794</c:v>
                </c:pt>
                <c:pt idx="2345">
                  <c:v>-15.680525713408471</c:v>
                </c:pt>
                <c:pt idx="2346">
                  <c:v>-15.700608935358868</c:v>
                </c:pt>
                <c:pt idx="2347">
                  <c:v>-15.720679000760347</c:v>
                </c:pt>
                <c:pt idx="2348">
                  <c:v>-15.740736083119389</c:v>
                </c:pt>
                <c:pt idx="2349">
                  <c:v>-15.760780355513839</c:v>
                </c:pt>
                <c:pt idx="2350">
                  <c:v>-15.780811990596629</c:v>
                </c:pt>
                <c:pt idx="2351">
                  <c:v>-15.800831160601765</c:v>
                </c:pt>
                <c:pt idx="2352">
                  <c:v>-15.820838037348892</c:v>
                </c:pt>
                <c:pt idx="2353">
                  <c:v>-15.840832792247983</c:v>
                </c:pt>
                <c:pt idx="2354">
                  <c:v>-15.860815596304507</c:v>
                </c:pt>
                <c:pt idx="2355">
                  <c:v>-15.880786620123743</c:v>
                </c:pt>
                <c:pt idx="2356">
                  <c:v>-15.900746033916302</c:v>
                </c:pt>
                <c:pt idx="2357">
                  <c:v>-15.920694007501613</c:v>
                </c:pt>
                <c:pt idx="2358">
                  <c:v>-15.940630710314029</c:v>
                </c:pt>
                <c:pt idx="2359">
                  <c:v>-15.960556311405888</c:v>
                </c:pt>
                <c:pt idx="2360">
                  <c:v>-15.980470979453647</c:v>
                </c:pt>
                <c:pt idx="2361">
                  <c:v>-16.000374882761154</c:v>
                </c:pt>
                <c:pt idx="2362">
                  <c:v>-16.020268189264385</c:v>
                </c:pt>
                <c:pt idx="2363">
                  <c:v>-16.040151066536826</c:v>
                </c:pt>
                <c:pt idx="2364">
                  <c:v>-16.060023681792288</c:v>
                </c:pt>
                <c:pt idx="2365">
                  <c:v>-16.079886201890726</c:v>
                </c:pt>
                <c:pt idx="2366">
                  <c:v>-16.099738793342095</c:v>
                </c:pt>
                <c:pt idx="2367">
                  <c:v>-16.119581622309539</c:v>
                </c:pt>
                <c:pt idx="2368">
                  <c:v>-16.139414854615556</c:v>
                </c:pt>
                <c:pt idx="2369">
                  <c:v>-16.159238655744815</c:v>
                </c:pt>
                <c:pt idx="2370">
                  <c:v>-16.179053190848933</c:v>
                </c:pt>
                <c:pt idx="2371">
                  <c:v>-16.198858624750255</c:v>
                </c:pt>
                <c:pt idx="2372">
                  <c:v>-16.218655121946135</c:v>
                </c:pt>
                <c:pt idx="2373">
                  <c:v>-16.238442846612781</c:v>
                </c:pt>
                <c:pt idx="2374">
                  <c:v>-16.258221962610023</c:v>
                </c:pt>
                <c:pt idx="2375">
                  <c:v>-16.277992633483976</c:v>
                </c:pt>
                <c:pt idx="2376">
                  <c:v>-16.297755022472384</c:v>
                </c:pt>
                <c:pt idx="2377">
                  <c:v>-16.317509292507772</c:v>
                </c:pt>
                <c:pt idx="2378">
                  <c:v>-16.337255606220836</c:v>
                </c:pt>
                <c:pt idx="2379">
                  <c:v>-16.356994125945651</c:v>
                </c:pt>
                <c:pt idx="2380">
                  <c:v>-16.376725013722716</c:v>
                </c:pt>
                <c:pt idx="2381">
                  <c:v>-16.39644843130197</c:v>
                </c:pt>
                <c:pt idx="2382">
                  <c:v>-16.416164540147932</c:v>
                </c:pt>
                <c:pt idx="2383">
                  <c:v>-16.435873501442732</c:v>
                </c:pt>
                <c:pt idx="2384">
                  <c:v>-16.455575476089834</c:v>
                </c:pt>
                <c:pt idx="2385">
                  <c:v>-16.475270624717329</c:v>
                </c:pt>
                <c:pt idx="2386">
                  <c:v>-16.494959107682195</c:v>
                </c:pt>
                <c:pt idx="2387">
                  <c:v>-16.514641085073702</c:v>
                </c:pt>
                <c:pt idx="2388">
                  <c:v>-16.534316716716351</c:v>
                </c:pt>
                <c:pt idx="2389">
                  <c:v>-16.553986162174471</c:v>
                </c:pt>
                <c:pt idx="2390">
                  <c:v>-16.573649580754733</c:v>
                </c:pt>
                <c:pt idx="2391">
                  <c:v>-16.593307131509739</c:v>
                </c:pt>
                <c:pt idx="2392">
                  <c:v>-16.6129589732423</c:v>
                </c:pt>
                <c:pt idx="2393">
                  <c:v>-16.632605264507898</c:v>
                </c:pt>
                <c:pt idx="2394">
                  <c:v>-16.652246163618042</c:v>
                </c:pt>
                <c:pt idx="2395">
                  <c:v>-16.671881828644413</c:v>
                </c:pt>
                <c:pt idx="2396">
                  <c:v>-16.691512417421247</c:v>
                </c:pt>
                <c:pt idx="2397">
                  <c:v>-16.71113808754971</c:v>
                </c:pt>
                <c:pt idx="2398">
                  <c:v>-16.730758996399704</c:v>
                </c:pt>
                <c:pt idx="2399">
                  <c:v>-16.750375301114218</c:v>
                </c:pt>
                <c:pt idx="2400">
                  <c:v>-16.769987158612128</c:v>
                </c:pt>
                <c:pt idx="2401">
                  <c:v>-16.789594725591414</c:v>
                </c:pt>
                <c:pt idx="2402">
                  <c:v>-16.809198158531981</c:v>
                </c:pt>
                <c:pt idx="2403">
                  <c:v>-16.828797613699525</c:v>
                </c:pt>
                <c:pt idx="2404">
                  <c:v>-16.84839324714779</c:v>
                </c:pt>
                <c:pt idx="2405">
                  <c:v>-16.867985214722033</c:v>
                </c:pt>
                <c:pt idx="2406">
                  <c:v>-16.887573672062114</c:v>
                </c:pt>
                <c:pt idx="2407">
                  <c:v>-16.907158774605101</c:v>
                </c:pt>
                <c:pt idx="2408">
                  <c:v>-16.926740677588644</c:v>
                </c:pt>
                <c:pt idx="2409">
                  <c:v>-16.946319536053991</c:v>
                </c:pt>
                <c:pt idx="2410">
                  <c:v>-16.96589550484838</c:v>
                </c:pt>
                <c:pt idx="2411">
                  <c:v>-16.985468738628239</c:v>
                </c:pt>
                <c:pt idx="2412">
                  <c:v>-17.005039391862514</c:v>
                </c:pt>
                <c:pt idx="2413">
                  <c:v>-17.024607618834501</c:v>
                </c:pt>
                <c:pt idx="2414">
                  <c:v>-17.044173573645786</c:v>
                </c:pt>
                <c:pt idx="2415">
                  <c:v>-17.06373741021811</c:v>
                </c:pt>
                <c:pt idx="2416">
                  <c:v>-17.083299282296732</c:v>
                </c:pt>
                <c:pt idx="2417">
                  <c:v>-17.102859343452693</c:v>
                </c:pt>
                <c:pt idx="2418">
                  <c:v>-17.122417747086537</c:v>
                </c:pt>
                <c:pt idx="2419">
                  <c:v>-17.141974646429201</c:v>
                </c:pt>
                <c:pt idx="2420">
                  <c:v>-17.161530194546874</c:v>
                </c:pt>
                <c:pt idx="2421">
                  <c:v>-17.18108454434169</c:v>
                </c:pt>
                <c:pt idx="2422">
                  <c:v>-17.200637848555981</c:v>
                </c:pt>
                <c:pt idx="2423">
                  <c:v>-17.220190259773581</c:v>
                </c:pt>
                <c:pt idx="2424">
                  <c:v>-17.239741930423477</c:v>
                </c:pt>
                <c:pt idx="2425">
                  <c:v>-17.259293012781182</c:v>
                </c:pt>
                <c:pt idx="2426">
                  <c:v>-17.278843658972665</c:v>
                </c:pt>
                <c:pt idx="2427">
                  <c:v>-17.298394020975898</c:v>
                </c:pt>
                <c:pt idx="2428">
                  <c:v>-17.31794425062353</c:v>
                </c:pt>
                <c:pt idx="2429">
                  <c:v>-17.337494499605612</c:v>
                </c:pt>
                <c:pt idx="2430">
                  <c:v>-17.357044919471797</c:v>
                </c:pt>
                <c:pt idx="2431">
                  <c:v>-17.376595661634067</c:v>
                </c:pt>
                <c:pt idx="2432">
                  <c:v>-17.396146877368654</c:v>
                </c:pt>
                <c:pt idx="2433">
                  <c:v>-17.415698717819076</c:v>
                </c:pt>
                <c:pt idx="2434">
                  <c:v>-17.435251333998025</c:v>
                </c:pt>
                <c:pt idx="2435">
                  <c:v>-17.454804876789769</c:v>
                </c:pt>
                <c:pt idx="2436">
                  <c:v>-17.474359496952758</c:v>
                </c:pt>
                <c:pt idx="2437">
                  <c:v>-17.493915345121877</c:v>
                </c:pt>
                <c:pt idx="2438">
                  <c:v>-17.513472571810226</c:v>
                </c:pt>
                <c:pt idx="2439">
                  <c:v>-17.533031327412086</c:v>
                </c:pt>
                <c:pt idx="2440">
                  <c:v>-17.552591762204951</c:v>
                </c:pt>
                <c:pt idx="2441">
                  <c:v>-17.572154026351438</c:v>
                </c:pt>
                <c:pt idx="2442">
                  <c:v>-17.591718269901811</c:v>
                </c:pt>
                <c:pt idx="2443">
                  <c:v>-17.611284642796516</c:v>
                </c:pt>
                <c:pt idx="2444">
                  <c:v>-17.630853294867418</c:v>
                </c:pt>
                <c:pt idx="2445">
                  <c:v>-17.65042437584092</c:v>
                </c:pt>
                <c:pt idx="2446">
                  <c:v>-17.669998035339603</c:v>
                </c:pt>
                <c:pt idx="2447">
                  <c:v>-17.689574422884245</c:v>
                </c:pt>
                <c:pt idx="2448">
                  <c:v>-17.709153687896308</c:v>
                </c:pt>
                <c:pt idx="2449">
                  <c:v>-17.728735979699739</c:v>
                </c:pt>
                <c:pt idx="2450">
                  <c:v>-17.748321447523551</c:v>
                </c:pt>
                <c:pt idx="2451">
                  <c:v>-17.767910240502868</c:v>
                </c:pt>
                <c:pt idx="2452">
                  <c:v>-17.7875025076819</c:v>
                </c:pt>
                <c:pt idx="2453">
                  <c:v>-17.807098398015796</c:v>
                </c:pt>
                <c:pt idx="2454">
                  <c:v>-17.826698060372259</c:v>
                </c:pt>
                <c:pt idx="2455">
                  <c:v>-17.846301643533454</c:v>
                </c:pt>
                <c:pt idx="2456">
                  <c:v>-17.865909296199249</c:v>
                </c:pt>
                <c:pt idx="2457">
                  <c:v>-17.885521166987083</c:v>
                </c:pt>
                <c:pt idx="2458">
                  <c:v>-17.905137404435589</c:v>
                </c:pt>
                <c:pt idx="2459">
                  <c:v>-17.924758157006082</c:v>
                </c:pt>
                <c:pt idx="2460">
                  <c:v>-17.944383573084103</c:v>
                </c:pt>
                <c:pt idx="2461">
                  <c:v>-17.964013800981427</c:v>
                </c:pt>
                <c:pt idx="2462">
                  <c:v>-17.983648988938238</c:v>
                </c:pt>
                <c:pt idx="2463">
                  <c:v>-18.003289285124787</c:v>
                </c:pt>
                <c:pt idx="2464">
                  <c:v>-18.022934837643398</c:v>
                </c:pt>
                <c:pt idx="2465">
                  <c:v>-18.042585794529526</c:v>
                </c:pt>
                <c:pt idx="2466">
                  <c:v>-18.062242303755284</c:v>
                </c:pt>
                <c:pt idx="2467">
                  <c:v>-18.081904513228952</c:v>
                </c:pt>
                <c:pt idx="2468">
                  <c:v>-18.101572570798858</c:v>
                </c:pt>
                <c:pt idx="2469">
                  <c:v>-18.121246624253953</c:v>
                </c:pt>
                <c:pt idx="2470">
                  <c:v>-18.140926821325575</c:v>
                </c:pt>
                <c:pt idx="2471">
                  <c:v>-18.160613309690163</c:v>
                </c:pt>
                <c:pt idx="2472">
                  <c:v>-18.18030623696977</c:v>
                </c:pt>
                <c:pt idx="2473">
                  <c:v>-18.200005750734306</c:v>
                </c:pt>
                <c:pt idx="2474">
                  <c:v>-18.219711998503875</c:v>
                </c:pt>
                <c:pt idx="2475">
                  <c:v>-18.239425127748991</c:v>
                </c:pt>
                <c:pt idx="2476">
                  <c:v>-18.259145285893879</c:v>
                </c:pt>
                <c:pt idx="2477">
                  <c:v>-18.278872620316772</c:v>
                </c:pt>
                <c:pt idx="2478">
                  <c:v>-18.298607278352655</c:v>
                </c:pt>
                <c:pt idx="2479">
                  <c:v>-18.318349407294093</c:v>
                </c:pt>
                <c:pt idx="2480">
                  <c:v>-18.338099154393227</c:v>
                </c:pt>
                <c:pt idx="2481">
                  <c:v>-18.357856666863469</c:v>
                </c:pt>
                <c:pt idx="2482">
                  <c:v>-18.377622091880976</c:v>
                </c:pt>
                <c:pt idx="2483">
                  <c:v>-18.397395576585765</c:v>
                </c:pt>
                <c:pt idx="2484">
                  <c:v>-18.417177268084529</c:v>
                </c:pt>
                <c:pt idx="2485">
                  <c:v>-18.436967313450921</c:v>
                </c:pt>
                <c:pt idx="2486">
                  <c:v>-18.456765859727795</c:v>
                </c:pt>
                <c:pt idx="2487">
                  <c:v>-18.476573053928476</c:v>
                </c:pt>
                <c:pt idx="2488">
                  <c:v>-18.49638904303832</c:v>
                </c:pt>
                <c:pt idx="2489">
                  <c:v>-18.516213974016509</c:v>
                </c:pt>
                <c:pt idx="2490">
                  <c:v>-18.536047993797485</c:v>
                </c:pt>
                <c:pt idx="2491">
                  <c:v>-18.555891249291754</c:v>
                </c:pt>
                <c:pt idx="2492">
                  <c:v>-18.575743887388526</c:v>
                </c:pt>
                <c:pt idx="2493">
                  <c:v>-18.595606054956345</c:v>
                </c:pt>
                <c:pt idx="2494">
                  <c:v>-18.615477898845022</c:v>
                </c:pt>
                <c:pt idx="2495">
                  <c:v>-18.635359565886315</c:v>
                </c:pt>
                <c:pt idx="2496">
                  <c:v>-18.655251202896761</c:v>
                </c:pt>
                <c:pt idx="2497">
                  <c:v>-18.675152956677813</c:v>
                </c:pt>
                <c:pt idx="2498">
                  <c:v>-18.695064974017896</c:v>
                </c:pt>
                <c:pt idx="2499">
                  <c:v>-18.71498740169363</c:v>
                </c:pt>
                <c:pt idx="2500">
                  <c:v>-18.734920386471398</c:v>
                </c:pt>
                <c:pt idx="2501">
                  <c:v>-18.754864075108721</c:v>
                </c:pt>
                <c:pt idx="2502">
                  <c:v>-18.774818614355425</c:v>
                </c:pt>
                <c:pt idx="2503">
                  <c:v>-18.794784150955188</c:v>
                </c:pt>
                <c:pt idx="2504">
                  <c:v>-18.814760831647035</c:v>
                </c:pt>
                <c:pt idx="2505">
                  <c:v>-18.834748803166711</c:v>
                </c:pt>
                <c:pt idx="2506">
                  <c:v>-18.854748212247486</c:v>
                </c:pt>
                <c:pt idx="2507">
                  <c:v>-18.87475920562245</c:v>
                </c:pt>
                <c:pt idx="2508">
                  <c:v>-18.894781930024994</c:v>
                </c:pt>
                <c:pt idx="2509">
                  <c:v>-18.914816532190546</c:v>
                </c:pt>
                <c:pt idx="2510">
                  <c:v>-18.934863158858004</c:v>
                </c:pt>
                <c:pt idx="2511">
                  <c:v>-18.954921956770502</c:v>
                </c:pt>
                <c:pt idx="2512">
                  <c:v>-18.974993072677844</c:v>
                </c:pt>
                <c:pt idx="2513">
                  <c:v>-18.995076653336319</c:v>
                </c:pt>
                <c:pt idx="2514">
                  <c:v>-19.015172845511216</c:v>
                </c:pt>
                <c:pt idx="2515">
                  <c:v>-19.035281795977564</c:v>
                </c:pt>
                <c:pt idx="2516">
                  <c:v>-19.055403651521544</c:v>
                </c:pt>
                <c:pt idx="2517">
                  <c:v>-19.075538558941687</c:v>
                </c:pt>
                <c:pt idx="2518">
                  <c:v>-19.095686665050383</c:v>
                </c:pt>
                <c:pt idx="2519">
                  <c:v>-19.115848116674552</c:v>
                </c:pt>
                <c:pt idx="2520">
                  <c:v>-19.136023060657958</c:v>
                </c:pt>
                <c:pt idx="2521">
                  <c:v>-19.156211643861191</c:v>
                </c:pt>
                <c:pt idx="2522">
                  <c:v>-19.176414013164276</c:v>
                </c:pt>
                <c:pt idx="2523">
                  <c:v>-19.196630315466535</c:v>
                </c:pt>
                <c:pt idx="2524">
                  <c:v>-19.216860697688581</c:v>
                </c:pt>
                <c:pt idx="2525">
                  <c:v>-19.237105306774136</c:v>
                </c:pt>
                <c:pt idx="2526">
                  <c:v>-19.25736428968991</c:v>
                </c:pt>
                <c:pt idx="2527">
                  <c:v>-19.277637793427708</c:v>
                </c:pt>
                <c:pt idx="2528">
                  <c:v>-19.297925965005568</c:v>
                </c:pt>
                <c:pt idx="2529">
                  <c:v>-19.318228951468878</c:v>
                </c:pt>
                <c:pt idx="2530">
                  <c:v>-19.338546899891487</c:v>
                </c:pt>
                <c:pt idx="2531">
                  <c:v>-19.358879957376804</c:v>
                </c:pt>
                <c:pt idx="2532">
                  <c:v>-19.379228271059755</c:v>
                </c:pt>
                <c:pt idx="2533">
                  <c:v>-19.399591988107041</c:v>
                </c:pt>
                <c:pt idx="2534">
                  <c:v>-19.419971255718956</c:v>
                </c:pt>
                <c:pt idx="2535">
                  <c:v>-19.440366221130329</c:v>
                </c:pt>
                <c:pt idx="2536">
                  <c:v>-19.460777031611439</c:v>
                </c:pt>
                <c:pt idx="2537">
                  <c:v>-19.48120383446981</c:v>
                </c:pt>
                <c:pt idx="2538">
                  <c:v>-19.501646777051423</c:v>
                </c:pt>
                <c:pt idx="2539">
                  <c:v>-19.522106006741019</c:v>
                </c:pt>
                <c:pt idx="2540">
                  <c:v>-19.542581670964406</c:v>
                </c:pt>
                <c:pt idx="2541">
                  <c:v>-19.563073917188454</c:v>
                </c:pt>
                <c:pt idx="2542">
                  <c:v>-19.583582892923527</c:v>
                </c:pt>
                <c:pt idx="2543">
                  <c:v>-19.604108745723817</c:v>
                </c:pt>
                <c:pt idx="2544">
                  <c:v>-19.624651623188733</c:v>
                </c:pt>
                <c:pt idx="2545">
                  <c:v>-19.645211672964169</c:v>
                </c:pt>
                <c:pt idx="2546">
                  <c:v>-19.665789042743434</c:v>
                </c:pt>
                <c:pt idx="2547">
                  <c:v>-19.686383880269208</c:v>
                </c:pt>
                <c:pt idx="2548">
                  <c:v>-19.706996333333237</c:v>
                </c:pt>
                <c:pt idx="2549">
                  <c:v>-19.727626549779195</c:v>
                </c:pt>
                <c:pt idx="2550">
                  <c:v>-19.748274677502671</c:v>
                </c:pt>
                <c:pt idx="2551">
                  <c:v>-19.76894086445277</c:v>
                </c:pt>
                <c:pt idx="2552">
                  <c:v>-19.789625258633102</c:v>
                </c:pt>
                <c:pt idx="2553">
                  <c:v>-19.810328008103536</c:v>
                </c:pt>
                <c:pt idx="2554">
                  <c:v>-19.831049260980688</c:v>
                </c:pt>
                <c:pt idx="2555">
                  <c:v>-19.851789165439126</c:v>
                </c:pt>
                <c:pt idx="2556">
                  <c:v>-19.872547869713387</c:v>
                </c:pt>
                <c:pt idx="2557">
                  <c:v>-19.893325522097733</c:v>
                </c:pt>
                <c:pt idx="2558">
                  <c:v>-19.914122270949171</c:v>
                </c:pt>
                <c:pt idx="2559">
                  <c:v>-19.93493826468676</c:v>
                </c:pt>
                <c:pt idx="2560">
                  <c:v>-19.955773651794015</c:v>
                </c:pt>
                <c:pt idx="2561">
                  <c:v>-19.976628580819757</c:v>
                </c:pt>
                <c:pt idx="2562">
                  <c:v>-19.997503200379359</c:v>
                </c:pt>
                <c:pt idx="2563">
                  <c:v>-20.01839765915544</c:v>
                </c:pt>
                <c:pt idx="2564">
                  <c:v>-20.039312105900031</c:v>
                </c:pt>
                <c:pt idx="2565">
                  <c:v>-20.060246689435111</c:v>
                </c:pt>
                <c:pt idx="2566">
                  <c:v>-20.081201558653547</c:v>
                </c:pt>
                <c:pt idx="2567">
                  <c:v>-20.10217686252135</c:v>
                </c:pt>
                <c:pt idx="2568">
                  <c:v>-20.123172750077583</c:v>
                </c:pt>
                <c:pt idx="2569">
                  <c:v>-20.144189370436465</c:v>
                </c:pt>
                <c:pt idx="2570">
                  <c:v>-20.165226872788722</c:v>
                </c:pt>
                <c:pt idx="2571">
                  <c:v>-20.186285406401879</c:v>
                </c:pt>
                <c:pt idx="2572">
                  <c:v>-20.20736512062221</c:v>
                </c:pt>
                <c:pt idx="2573">
                  <c:v>-20.228466164876153</c:v>
                </c:pt>
                <c:pt idx="2574">
                  <c:v>-20.249588688670805</c:v>
                </c:pt>
                <c:pt idx="2575">
                  <c:v>-20.270732841595702</c:v>
                </c:pt>
                <c:pt idx="2576">
                  <c:v>-20.2918987733241</c:v>
                </c:pt>
                <c:pt idx="2577">
                  <c:v>-20.31308663361375</c:v>
                </c:pt>
                <c:pt idx="2578">
                  <c:v>-20.334296572308808</c:v>
                </c:pt>
                <c:pt idx="2579">
                  <c:v>-20.355528739340741</c:v>
                </c:pt>
                <c:pt idx="2580">
                  <c:v>-20.376783284729441</c:v>
                </c:pt>
                <c:pt idx="2581">
                  <c:v>-20.398060358584949</c:v>
                </c:pt>
                <c:pt idx="2582">
                  <c:v>-20.41936011110851</c:v>
                </c:pt>
                <c:pt idx="2583">
                  <c:v>-20.440682692593711</c:v>
                </c:pt>
                <c:pt idx="2584">
                  <c:v>-20.462028253427999</c:v>
                </c:pt>
                <c:pt idx="2585">
                  <c:v>-20.483396944094402</c:v>
                </c:pt>
                <c:pt idx="2586">
                  <c:v>-20.50478891517173</c:v>
                </c:pt>
                <c:pt idx="2587">
                  <c:v>-20.526204317337044</c:v>
                </c:pt>
                <c:pt idx="2588">
                  <c:v>-20.547643301366563</c:v>
                </c:pt>
                <c:pt idx="2589">
                  <c:v>-20.569106018136726</c:v>
                </c:pt>
                <c:pt idx="2590">
                  <c:v>-20.590592618626125</c:v>
                </c:pt>
                <c:pt idx="2591">
                  <c:v>-20.612103253916104</c:v>
                </c:pt>
                <c:pt idx="2592">
                  <c:v>-20.633638075193556</c:v>
                </c:pt>
                <c:pt idx="2593">
                  <c:v>-20.655197233750499</c:v>
                </c:pt>
                <c:pt idx="2594">
                  <c:v>-20.676780880986875</c:v>
                </c:pt>
                <c:pt idx="2595">
                  <c:v>-20.698389168410991</c:v>
                </c:pt>
                <c:pt idx="2596">
                  <c:v>-20.720022247641921</c:v>
                </c:pt>
                <c:pt idx="2597">
                  <c:v>-20.741680270410242</c:v>
                </c:pt>
                <c:pt idx="2598">
                  <c:v>-20.763363388559331</c:v>
                </c:pt>
                <c:pt idx="2599">
                  <c:v>-20.785071754047742</c:v>
                </c:pt>
                <c:pt idx="2600">
                  <c:v>-20.806805518949858</c:v>
                </c:pt>
                <c:pt idx="2601">
                  <c:v>-20.828564835457591</c:v>
                </c:pt>
                <c:pt idx="2602">
                  <c:v>-20.850349855881888</c:v>
                </c:pt>
                <c:pt idx="2603">
                  <c:v>-20.872160732654557</c:v>
                </c:pt>
                <c:pt idx="2604">
                  <c:v>-20.89399761832917</c:v>
                </c:pt>
                <c:pt idx="2605">
                  <c:v>-20.915860665583214</c:v>
                </c:pt>
                <c:pt idx="2606">
                  <c:v>-20.93775002721906</c:v>
                </c:pt>
                <c:pt idx="2607">
                  <c:v>-20.959665856166158</c:v>
                </c:pt>
                <c:pt idx="2608">
                  <c:v>-20.98160830548251</c:v>
                </c:pt>
                <c:pt idx="2609">
                  <c:v>-21.003577528355404</c:v>
                </c:pt>
                <c:pt idx="2610">
                  <c:v>-21.025573678104436</c:v>
                </c:pt>
                <c:pt idx="2611">
                  <c:v>-21.047596908182058</c:v>
                </c:pt>
                <c:pt idx="2612">
                  <c:v>-21.069647372175574</c:v>
                </c:pt>
                <c:pt idx="2613">
                  <c:v>-21.091725223808982</c:v>
                </c:pt>
                <c:pt idx="2614">
                  <c:v>-21.113830616944536</c:v>
                </c:pt>
                <c:pt idx="2615">
                  <c:v>-21.135963705584111</c:v>
                </c:pt>
                <c:pt idx="2616">
                  <c:v>-21.1581246438713</c:v>
                </c:pt>
                <c:pt idx="2617">
                  <c:v>-21.180313586093437</c:v>
                </c:pt>
                <c:pt idx="2618">
                  <c:v>-21.202530686682444</c:v>
                </c:pt>
                <c:pt idx="2619">
                  <c:v>-21.224776100217753</c:v>
                </c:pt>
                <c:pt idx="2620">
                  <c:v>-21.247049981426713</c:v>
                </c:pt>
                <c:pt idx="2621">
                  <c:v>-21.269352485188019</c:v>
                </c:pt>
                <c:pt idx="2622">
                  <c:v>-21.291683766532088</c:v>
                </c:pt>
                <c:pt idx="2623">
                  <c:v>-21.314043980643689</c:v>
                </c:pt>
                <c:pt idx="2624">
                  <c:v>-21.336433282863858</c:v>
                </c:pt>
                <c:pt idx="2625">
                  <c:v>-21.35885182869119</c:v>
                </c:pt>
                <c:pt idx="2626">
                  <c:v>-21.38129977378447</c:v>
                </c:pt>
                <c:pt idx="2627">
                  <c:v>-21.403777273964227</c:v>
                </c:pt>
                <c:pt idx="2628">
                  <c:v>-21.426284485214584</c:v>
                </c:pt>
                <c:pt idx="2629">
                  <c:v>-21.448821563685598</c:v>
                </c:pt>
                <c:pt idx="2630">
                  <c:v>-21.471388665695038</c:v>
                </c:pt>
                <c:pt idx="2631">
                  <c:v>-21.493985947730195</c:v>
                </c:pt>
                <c:pt idx="2632">
                  <c:v>-21.516613566450648</c:v>
                </c:pt>
                <c:pt idx="2633">
                  <c:v>-21.539271678689346</c:v>
                </c:pt>
                <c:pt idx="2634">
                  <c:v>-21.56196044145544</c:v>
                </c:pt>
                <c:pt idx="2635">
                  <c:v>-21.584680011936314</c:v>
                </c:pt>
                <c:pt idx="2636">
                  <c:v>-21.607430547499604</c:v>
                </c:pt>
                <c:pt idx="2637">
                  <c:v>-21.630212205695152</c:v>
                </c:pt>
                <c:pt idx="2638">
                  <c:v>-21.653025144257512</c:v>
                </c:pt>
                <c:pt idx="2639">
                  <c:v>-21.675869521108098</c:v>
                </c:pt>
                <c:pt idx="2640">
                  <c:v>-21.698745494357667</c:v>
                </c:pt>
                <c:pt idx="2641">
                  <c:v>-21.721653222307875</c:v>
                </c:pt>
                <c:pt idx="2642">
                  <c:v>-21.744592863454727</c:v>
                </c:pt>
                <c:pt idx="2643">
                  <c:v>-21.767564576489438</c:v>
                </c:pt>
                <c:pt idx="2644">
                  <c:v>-21.79056852030223</c:v>
                </c:pt>
                <c:pt idx="2645">
                  <c:v>-21.8136048539839</c:v>
                </c:pt>
                <c:pt idx="2646">
                  <c:v>-21.836673736828519</c:v>
                </c:pt>
                <c:pt idx="2647">
                  <c:v>-21.859775328335576</c:v>
                </c:pt>
                <c:pt idx="2648">
                  <c:v>-21.882909788213077</c:v>
                </c:pt>
                <c:pt idx="2649">
                  <c:v>-21.906077276379211</c:v>
                </c:pt>
                <c:pt idx="2650">
                  <c:v>-21.929277952965784</c:v>
                </c:pt>
                <c:pt idx="2651">
                  <c:v>-21.952511978319912</c:v>
                </c:pt>
                <c:pt idx="2652">
                  <c:v>-21.975779513007602</c:v>
                </c:pt>
                <c:pt idx="2653">
                  <c:v>-21.99908071781525</c:v>
                </c:pt>
                <c:pt idx="2654">
                  <c:v>-22.022415753753588</c:v>
                </c:pt>
                <c:pt idx="2655">
                  <c:v>-22.045784782059243</c:v>
                </c:pt>
                <c:pt idx="2656">
                  <c:v>-22.069187964198264</c:v>
                </c:pt>
                <c:pt idx="2657">
                  <c:v>-22.092625461868202</c:v>
                </c:pt>
                <c:pt idx="2658">
                  <c:v>-22.116097437001613</c:v>
                </c:pt>
                <c:pt idx="2659">
                  <c:v>-22.139604051768508</c:v>
                </c:pt>
                <c:pt idx="2660">
                  <c:v>-22.163145468579344</c:v>
                </c:pt>
                <c:pt idx="2661">
                  <c:v>-22.186721850087999</c:v>
                </c:pt>
                <c:pt idx="2662">
                  <c:v>-22.210333359194244</c:v>
                </c:pt>
                <c:pt idx="2663">
                  <c:v>-22.233980159047668</c:v>
                </c:pt>
                <c:pt idx="2664">
                  <c:v>-22.257662413049694</c:v>
                </c:pt>
                <c:pt idx="2665">
                  <c:v>-22.281380284857409</c:v>
                </c:pt>
                <c:pt idx="2666">
                  <c:v>-22.305133938386209</c:v>
                </c:pt>
                <c:pt idx="2667">
                  <c:v>-22.328923537813111</c:v>
                </c:pt>
                <c:pt idx="2668">
                  <c:v>-22.352749247580022</c:v>
                </c:pt>
                <c:pt idx="2669">
                  <c:v>-22.376611232396826</c:v>
                </c:pt>
                <c:pt idx="2670">
                  <c:v>-22.400509657244655</c:v>
                </c:pt>
                <c:pt idx="2671">
                  <c:v>-22.424444687379264</c:v>
                </c:pt>
                <c:pt idx="2672">
                  <c:v>-22.448416488334239</c:v>
                </c:pt>
                <c:pt idx="2673">
                  <c:v>-22.472425225924567</c:v>
                </c:pt>
                <c:pt idx="2674">
                  <c:v>-22.496471066249985</c:v>
                </c:pt>
                <c:pt idx="2675">
                  <c:v>-22.520554175698454</c:v>
                </c:pt>
                <c:pt idx="2676">
                  <c:v>-22.54467472094969</c:v>
                </c:pt>
                <c:pt idx="2677">
                  <c:v>-22.568832868978728</c:v>
                </c:pt>
                <c:pt idx="2678">
                  <c:v>-22.593028787059708</c:v>
                </c:pt>
                <c:pt idx="2679">
                  <c:v>-22.617262642768921</c:v>
                </c:pt>
                <c:pt idx="2680">
                  <c:v>-22.641534603989427</c:v>
                </c:pt>
                <c:pt idx="2681">
                  <c:v>-22.665844838913948</c:v>
                </c:pt>
                <c:pt idx="2682">
                  <c:v>-22.690193516049391</c:v>
                </c:pt>
                <c:pt idx="2683">
                  <c:v>-22.714580804219857</c:v>
                </c:pt>
                <c:pt idx="2684">
                  <c:v>-22.739006872571803</c:v>
                </c:pt>
                <c:pt idx="2685">
                  <c:v>-22.763471890576437</c:v>
                </c:pt>
                <c:pt idx="2686">
                  <c:v>-22.787976028034947</c:v>
                </c:pt>
                <c:pt idx="2687">
                  <c:v>-22.812519455081777</c:v>
                </c:pt>
                <c:pt idx="2688">
                  <c:v>-22.837102342189247</c:v>
                </c:pt>
                <c:pt idx="2689">
                  <c:v>-22.861724860171645</c:v>
                </c:pt>
                <c:pt idx="2690">
                  <c:v>-22.886387180188969</c:v>
                </c:pt>
                <c:pt idx="2691">
                  <c:v>-22.911089473751748</c:v>
                </c:pt>
                <c:pt idx="2692">
                  <c:v>-22.935831912724602</c:v>
                </c:pt>
                <c:pt idx="2693">
                  <c:v>-22.960614669331889</c:v>
                </c:pt>
                <c:pt idx="2694">
                  <c:v>-22.985437916160734</c:v>
                </c:pt>
                <c:pt idx="2695">
                  <c:v>-23.010301826166476</c:v>
                </c:pt>
                <c:pt idx="2696">
                  <c:v>-23.035206572676145</c:v>
                </c:pt>
                <c:pt idx="2697">
                  <c:v>-23.06015232939469</c:v>
                </c:pt>
                <c:pt idx="2698">
                  <c:v>-23.085139270408082</c:v>
                </c:pt>
                <c:pt idx="2699">
                  <c:v>-23.110167570188807</c:v>
                </c:pt>
                <c:pt idx="2700">
                  <c:v>-23.135237403600449</c:v>
                </c:pt>
                <c:pt idx="2701">
                  <c:v>-23.160348945902296</c:v>
                </c:pt>
                <c:pt idx="2702">
                  <c:v>-23.185502372754833</c:v>
                </c:pt>
                <c:pt idx="2703">
                  <c:v>-23.210697860223757</c:v>
                </c:pt>
                <c:pt idx="2704">
                  <c:v>-23.235935584786152</c:v>
                </c:pt>
                <c:pt idx="2705">
                  <c:v>-23.26121572333463</c:v>
                </c:pt>
                <c:pt idx="2706">
                  <c:v>-23.286538453182523</c:v>
                </c:pt>
                <c:pt idx="2707">
                  <c:v>-23.311903952069901</c:v>
                </c:pt>
                <c:pt idx="2708">
                  <c:v>-23.337312398167981</c:v>
                </c:pt>
                <c:pt idx="2709">
                  <c:v>-23.3627639700846</c:v>
                </c:pt>
                <c:pt idx="2710">
                  <c:v>-23.388258846870279</c:v>
                </c:pt>
                <c:pt idx="2711">
                  <c:v>-23.413797208022928</c:v>
                </c:pt>
                <c:pt idx="2712">
                  <c:v>-23.439379233493426</c:v>
                </c:pt>
                <c:pt idx="2713">
                  <c:v>-23.465005103691805</c:v>
                </c:pt>
                <c:pt idx="2714">
                  <c:v>-23.49067499949253</c:v>
                </c:pt>
                <c:pt idx="2715">
                  <c:v>-23.516389102240211</c:v>
                </c:pt>
                <c:pt idx="2716">
                  <c:v>-23.542147593755878</c:v>
                </c:pt>
                <c:pt idx="2717">
                  <c:v>-23.567950656341772</c:v>
                </c:pt>
                <c:pt idx="2718">
                  <c:v>-23.593798472788773</c:v>
                </c:pt>
                <c:pt idx="2719">
                  <c:v>-23.619691226381548</c:v>
                </c:pt>
                <c:pt idx="2720">
                  <c:v>-23.645629100904682</c:v>
                </c:pt>
                <c:pt idx="2721">
                  <c:v>-23.671612280649388</c:v>
                </c:pt>
                <c:pt idx="2722">
                  <c:v>-23.697640950418965</c:v>
                </c:pt>
                <c:pt idx="2723">
                  <c:v>-23.723715295536081</c:v>
                </c:pt>
                <c:pt idx="2724">
                  <c:v>-23.749835501848587</c:v>
                </c:pt>
                <c:pt idx="2725">
                  <c:v>-23.776001755736146</c:v>
                </c:pt>
                <c:pt idx="2726">
                  <c:v>-23.802214244116829</c:v>
                </c:pt>
                <c:pt idx="2727">
                  <c:v>-23.82847315445407</c:v>
                </c:pt>
                <c:pt idx="2728">
                  <c:v>-23.854778674762819</c:v>
                </c:pt>
                <c:pt idx="2729">
                  <c:v>-23.881130993617159</c:v>
                </c:pt>
                <c:pt idx="2730">
                  <c:v>-23.907530300156555</c:v>
                </c:pt>
                <c:pt idx="2731">
                  <c:v>-23.933976784093201</c:v>
                </c:pt>
                <c:pt idx="2732">
                  <c:v>-23.960470635719009</c:v>
                </c:pt>
                <c:pt idx="2733">
                  <c:v>-23.987012045912831</c:v>
                </c:pt>
                <c:pt idx="2734">
                  <c:v>-24.013601206148032</c:v>
                </c:pt>
                <c:pt idx="2735">
                  <c:v>-24.040238308498981</c:v>
                </c:pt>
                <c:pt idx="2736">
                  <c:v>-24.066923545649466</c:v>
                </c:pt>
                <c:pt idx="2737">
                  <c:v>-24.093657110900079</c:v>
                </c:pt>
                <c:pt idx="2738">
                  <c:v>-24.120439198175095</c:v>
                </c:pt>
                <c:pt idx="2739">
                  <c:v>-24.147270002031426</c:v>
                </c:pt>
                <c:pt idx="2740">
                  <c:v>-24.174149717664847</c:v>
                </c:pt>
                <c:pt idx="2741">
                  <c:v>-24.201078540919887</c:v>
                </c:pt>
                <c:pt idx="2742">
                  <c:v>-24.228056668296233</c:v>
                </c:pt>
                <c:pt idx="2743">
                  <c:v>-24.255084296957676</c:v>
                </c:pt>
                <c:pt idx="2744">
                  <c:v>-24.28216162473996</c:v>
                </c:pt>
                <c:pt idx="2745">
                  <c:v>-24.309288850159447</c:v>
                </c:pt>
                <c:pt idx="2746">
                  <c:v>-24.336466172421218</c:v>
                </c:pt>
                <c:pt idx="2747">
                  <c:v>-24.363693791427615</c:v>
                </c:pt>
                <c:pt idx="2748">
                  <c:v>-24.39097190778762</c:v>
                </c:pt>
                <c:pt idx="2749">
                  <c:v>-24.418300722824355</c:v>
                </c:pt>
                <c:pt idx="2750">
                  <c:v>-24.445680438584752</c:v>
                </c:pt>
                <c:pt idx="2751">
                  <c:v>-24.473111257848736</c:v>
                </c:pt>
                <c:pt idx="2752">
                  <c:v>-24.500593384137265</c:v>
                </c:pt>
                <c:pt idx="2753">
                  <c:v>-24.5281270217227</c:v>
                </c:pt>
                <c:pt idx="2754">
                  <c:v>-24.555712375637263</c:v>
                </c:pt>
                <c:pt idx="2755">
                  <c:v>-24.583349651682653</c:v>
                </c:pt>
                <c:pt idx="2756">
                  <c:v>-24.611039056439981</c:v>
                </c:pt>
                <c:pt idx="2757">
                  <c:v>-24.638780797278997</c:v>
                </c:pt>
                <c:pt idx="2758">
                  <c:v>-24.666575082367871</c:v>
                </c:pt>
                <c:pt idx="2759">
                  <c:v>-24.694422120682958</c:v>
                </c:pt>
                <c:pt idx="2760">
                  <c:v>-24.722322122019168</c:v>
                </c:pt>
                <c:pt idx="2761">
                  <c:v>-24.750275297000076</c:v>
                </c:pt>
                <c:pt idx="2762">
                  <c:v>-24.778281857087876</c:v>
                </c:pt>
                <c:pt idx="2763">
                  <c:v>-24.80634201459376</c:v>
                </c:pt>
                <c:pt idx="2764">
                  <c:v>-24.834455982688652</c:v>
                </c:pt>
                <c:pt idx="2765">
                  <c:v>-24.862623975413864</c:v>
                </c:pt>
                <c:pt idx="2766">
                  <c:v>-24.890846207691553</c:v>
                </c:pt>
                <c:pt idx="2767">
                  <c:v>-24.919122895335942</c:v>
                </c:pt>
                <c:pt idx="2768">
                  <c:v>-24.947454255063967</c:v>
                </c:pt>
                <c:pt idx="2769">
                  <c:v>-24.975840504506937</c:v>
                </c:pt>
                <c:pt idx="2770">
                  <c:v>-25.004281862221376</c:v>
                </c:pt>
                <c:pt idx="2771">
                  <c:v>-25.032778547700776</c:v>
                </c:pt>
                <c:pt idx="2772">
                  <c:v>-25.061330781386943</c:v>
                </c:pt>
                <c:pt idx="2773">
                  <c:v>-25.089938784681994</c:v>
                </c:pt>
                <c:pt idx="2774">
                  <c:v>-25.118602779959982</c:v>
                </c:pt>
                <c:pt idx="2775">
                  <c:v>-25.147322990578932</c:v>
                </c:pt>
                <c:pt idx="2776">
                  <c:v>-25.176099640893092</c:v>
                </c:pt>
                <c:pt idx="2777">
                  <c:v>-25.204932956265115</c:v>
                </c:pt>
                <c:pt idx="2778">
                  <c:v>-25.233823163079109</c:v>
                </c:pt>
                <c:pt idx="2779">
                  <c:v>-25.262770488751723</c:v>
                </c:pt>
                <c:pt idx="2780">
                  <c:v>-25.291775161747143</c:v>
                </c:pt>
                <c:pt idx="2781">
                  <c:v>-25.320837411587824</c:v>
                </c:pt>
                <c:pt idx="2782">
                  <c:v>-25.3499574688691</c:v>
                </c:pt>
                <c:pt idx="2783">
                  <c:v>-25.379135565271866</c:v>
                </c:pt>
                <c:pt idx="2784">
                  <c:v>-25.408371933575921</c:v>
                </c:pt>
                <c:pt idx="2785">
                  <c:v>-25.437666807673441</c:v>
                </c:pt>
                <c:pt idx="2786">
                  <c:v>-25.467020422583264</c:v>
                </c:pt>
                <c:pt idx="2787">
                  <c:v>-25.496433014464483</c:v>
                </c:pt>
                <c:pt idx="2788">
                  <c:v>-25.525904820630053</c:v>
                </c:pt>
                <c:pt idx="2789">
                  <c:v>-25.555436079561858</c:v>
                </c:pt>
                <c:pt idx="2790">
                  <c:v>-25.585027030924717</c:v>
                </c:pt>
                <c:pt idx="2791">
                  <c:v>-25.614677915581066</c:v>
                </c:pt>
                <c:pt idx="2792">
                  <c:v>-25.644388975605668</c:v>
                </c:pt>
                <c:pt idx="2793">
                  <c:v>-25.674160454300861</c:v>
                </c:pt>
                <c:pt idx="2794">
                  <c:v>-25.703992596211378</c:v>
                </c:pt>
                <c:pt idx="2795">
                  <c:v>-25.733885647139701</c:v>
                </c:pt>
                <c:pt idx="2796">
                  <c:v>-25.763839854162171</c:v>
                </c:pt>
                <c:pt idx="2797">
                  <c:v>-25.793855465643901</c:v>
                </c:pt>
                <c:pt idx="2798">
                  <c:v>-25.823932731255354</c:v>
                </c:pt>
                <c:pt idx="2799">
                  <c:v>-25.854071901988114</c:v>
                </c:pt>
                <c:pt idx="2800">
                  <c:v>-25.884273230171409</c:v>
                </c:pt>
                <c:pt idx="2801">
                  <c:v>-25.914536969488204</c:v>
                </c:pt>
                <c:pt idx="2802">
                  <c:v>-25.944863374992906</c:v>
                </c:pt>
                <c:pt idx="2803">
                  <c:v>-25.975252703127467</c:v>
                </c:pt>
                <c:pt idx="2804">
                  <c:v>-26.00570521173832</c:v>
                </c:pt>
                <c:pt idx="2805">
                  <c:v>-26.03622116009468</c:v>
                </c:pt>
                <c:pt idx="2806">
                  <c:v>-26.066800808905949</c:v>
                </c:pt>
                <c:pt idx="2807">
                  <c:v>-26.097444420338597</c:v>
                </c:pt>
                <c:pt idx="2808">
                  <c:v>-26.1281522580352</c:v>
                </c:pt>
                <c:pt idx="2809">
                  <c:v>-26.158924587132176</c:v>
                </c:pt>
                <c:pt idx="2810">
                  <c:v>-26.189761674278866</c:v>
                </c:pt>
                <c:pt idx="2811">
                  <c:v>-26.220663787655422</c:v>
                </c:pt>
                <c:pt idx="2812">
                  <c:v>-26.251631196992271</c:v>
                </c:pt>
                <c:pt idx="2813">
                  <c:v>-26.282664173589598</c:v>
                </c:pt>
                <c:pt idx="2814">
                  <c:v>-26.313762990335885</c:v>
                </c:pt>
                <c:pt idx="2815">
                  <c:v>-26.344927921728857</c:v>
                </c:pt>
                <c:pt idx="2816">
                  <c:v>-26.376159243894172</c:v>
                </c:pt>
                <c:pt idx="2817">
                  <c:v>-26.407457234606383</c:v>
                </c:pt>
                <c:pt idx="2818">
                  <c:v>-26.438822173309262</c:v>
                </c:pt>
                <c:pt idx="2819">
                  <c:v>-26.470254341136197</c:v>
                </c:pt>
                <c:pt idx="2820">
                  <c:v>-26.5017540209316</c:v>
                </c:pt>
                <c:pt idx="2821">
                  <c:v>-26.533321497272041</c:v>
                </c:pt>
                <c:pt idx="2822">
                  <c:v>-26.564957056487529</c:v>
                </c:pt>
                <c:pt idx="2823">
                  <c:v>-26.596660986683638</c:v>
                </c:pt>
                <c:pt idx="2824">
                  <c:v>-26.628433577763076</c:v>
                </c:pt>
                <c:pt idx="2825">
                  <c:v>-26.660275121448723</c:v>
                </c:pt>
                <c:pt idx="2826">
                  <c:v>-26.692185911305675</c:v>
                </c:pt>
                <c:pt idx="2827">
                  <c:v>-26.724166242764589</c:v>
                </c:pt>
                <c:pt idx="2828">
                  <c:v>-26.756216413144841</c:v>
                </c:pt>
                <c:pt idx="2829">
                  <c:v>-26.788336721677709</c:v>
                </c:pt>
                <c:pt idx="2830">
                  <c:v>-26.820527469530511</c:v>
                </c:pt>
                <c:pt idx="2831">
                  <c:v>-26.852788959831003</c:v>
                </c:pt>
                <c:pt idx="2832">
                  <c:v>-26.88512149769123</c:v>
                </c:pt>
                <c:pt idx="2833">
                  <c:v>-26.917525390232907</c:v>
                </c:pt>
                <c:pt idx="2834">
                  <c:v>-26.950000946611876</c:v>
                </c:pt>
                <c:pt idx="2835">
                  <c:v>-26.982548478044347</c:v>
                </c:pt>
                <c:pt idx="2836">
                  <c:v>-27.015168297831792</c:v>
                </c:pt>
                <c:pt idx="2837">
                  <c:v>-27.047860721387941</c:v>
                </c:pt>
                <c:pt idx="2838">
                  <c:v>-27.080626066264273</c:v>
                </c:pt>
                <c:pt idx="2839">
                  <c:v>-27.113464652177743</c:v>
                </c:pt>
                <c:pt idx="2840">
                  <c:v>-27.146376801037171</c:v>
                </c:pt>
                <c:pt idx="2841">
                  <c:v>-27.179362836971272</c:v>
                </c:pt>
                <c:pt idx="2842">
                  <c:v>-27.212423086356154</c:v>
                </c:pt>
                <c:pt idx="2843">
                  <c:v>-27.245557877843936</c:v>
                </c:pt>
                <c:pt idx="2844">
                  <c:v>-27.278767542390998</c:v>
                </c:pt>
                <c:pt idx="2845">
                  <c:v>-27.312052413287052</c:v>
                </c:pt>
                <c:pt idx="2846">
                  <c:v>-27.345412826185076</c:v>
                </c:pt>
                <c:pt idx="2847">
                  <c:v>-27.378849119129992</c:v>
                </c:pt>
                <c:pt idx="2848">
                  <c:v>-27.412361632589942</c:v>
                </c:pt>
                <c:pt idx="2849">
                  <c:v>-27.445950709486247</c:v>
                </c:pt>
                <c:pt idx="2850">
                  <c:v>-27.47961669522471</c:v>
                </c:pt>
                <c:pt idx="2851">
                  <c:v>-27.513359937726811</c:v>
                </c:pt>
                <c:pt idx="2852">
                  <c:v>-27.547180787461365</c:v>
                </c:pt>
                <c:pt idx="2853">
                  <c:v>-27.581079597477846</c:v>
                </c:pt>
                <c:pt idx="2854">
                  <c:v>-27.615056723437231</c:v>
                </c:pt>
                <c:pt idx="2855">
                  <c:v>-27.649112523647243</c:v>
                </c:pt>
                <c:pt idx="2856">
                  <c:v>-27.683247359094555</c:v>
                </c:pt>
                <c:pt idx="2857">
                  <c:v>-27.717461593479207</c:v>
                </c:pt>
                <c:pt idx="2858">
                  <c:v>-27.751755593249197</c:v>
                </c:pt>
                <c:pt idx="2859">
                  <c:v>-27.786129727635654</c:v>
                </c:pt>
                <c:pt idx="2860">
                  <c:v>-27.820584368688181</c:v>
                </c:pt>
                <c:pt idx="2861">
                  <c:v>-27.855119891310785</c:v>
                </c:pt>
                <c:pt idx="2862">
                  <c:v>-27.889736673298518</c:v>
                </c:pt>
                <c:pt idx="2863">
                  <c:v>-27.924435095374328</c:v>
                </c:pt>
                <c:pt idx="2864">
                  <c:v>-27.959215541226605</c:v>
                </c:pt>
                <c:pt idx="2865">
                  <c:v>-27.994078397547355</c:v>
                </c:pt>
                <c:pt idx="2866">
                  <c:v>-28.029024054070607</c:v>
                </c:pt>
                <c:pt idx="2867">
                  <c:v>-28.064052903611344</c:v>
                </c:pt>
                <c:pt idx="2868">
                  <c:v>-28.099165342105685</c:v>
                </c:pt>
                <c:pt idx="2869">
                  <c:v>-28.134361768650628</c:v>
                </c:pt>
                <c:pt idx="2870">
                  <c:v>-28.169642585545102</c:v>
                </c:pt>
                <c:pt idx="2871">
                  <c:v>-28.205008198331271</c:v>
                </c:pt>
                <c:pt idx="2872">
                  <c:v>-28.240459015835967</c:v>
                </c:pt>
                <c:pt idx="2873">
                  <c:v>-28.275995450214644</c:v>
                </c:pt>
                <c:pt idx="2874">
                  <c:v>-28.311617916992677</c:v>
                </c:pt>
                <c:pt idx="2875">
                  <c:v>-28.347326835110714</c:v>
                </c:pt>
                <c:pt idx="2876">
                  <c:v>-28.383122626968028</c:v>
                </c:pt>
                <c:pt idx="2877">
                  <c:v>-28.419005718468512</c:v>
                </c:pt>
                <c:pt idx="2878">
                  <c:v>-28.454976539065193</c:v>
                </c:pt>
                <c:pt idx="2879">
                  <c:v>-28.491035521807738</c:v>
                </c:pt>
                <c:pt idx="2880">
                  <c:v>-28.527183103388914</c:v>
                </c:pt>
                <c:pt idx="2881">
                  <c:v>-28.563419724192048</c:v>
                </c:pt>
                <c:pt idx="2882">
                  <c:v>-28.599745828340467</c:v>
                </c:pt>
                <c:pt idx="2883">
                  <c:v>-28.636161863745365</c:v>
                </c:pt>
                <c:pt idx="2884">
                  <c:v>-28.672668282156518</c:v>
                </c:pt>
                <c:pt idx="2885">
                  <c:v>-28.709265539212481</c:v>
                </c:pt>
                <c:pt idx="2886">
                  <c:v>-28.745954094492397</c:v>
                </c:pt>
                <c:pt idx="2887">
                  <c:v>-28.782734411567183</c:v>
                </c:pt>
                <c:pt idx="2888">
                  <c:v>-28.819606958053402</c:v>
                </c:pt>
                <c:pt idx="2889">
                  <c:v>-28.856572205666314</c:v>
                </c:pt>
                <c:pt idx="2890">
                  <c:v>-28.893630630274565</c:v>
                </c:pt>
                <c:pt idx="2891">
                  <c:v>-28.930782711955302</c:v>
                </c:pt>
                <c:pt idx="2892">
                  <c:v>-28.968028935050572</c:v>
                </c:pt>
                <c:pt idx="2893">
                  <c:v>-29.00536978822408</c:v>
                </c:pt>
                <c:pt idx="2894">
                  <c:v>-29.042805764519109</c:v>
                </c:pt>
                <c:pt idx="2895">
                  <c:v>-29.080337361416838</c:v>
                </c:pt>
                <c:pt idx="2896">
                  <c:v>-29.117965080896873</c:v>
                </c:pt>
                <c:pt idx="2897">
                  <c:v>-29.155689429496512</c:v>
                </c:pt>
                <c:pt idx="2898">
                  <c:v>-29.193510918373477</c:v>
                </c:pt>
                <c:pt idx="2899">
                  <c:v>-29.231430063366957</c:v>
                </c:pt>
                <c:pt idx="2900">
                  <c:v>-29.269447385062321</c:v>
                </c:pt>
                <c:pt idx="2901">
                  <c:v>-29.307563408854612</c:v>
                </c:pt>
                <c:pt idx="2902">
                  <c:v>-29.345778665013764</c:v>
                </c:pt>
                <c:pt idx="2903">
                  <c:v>-29.384093688751452</c:v>
                </c:pt>
                <c:pt idx="2904">
                  <c:v>-29.422509020288473</c:v>
                </c:pt>
                <c:pt idx="2905">
                  <c:v>-29.461025204922731</c:v>
                </c:pt>
                <c:pt idx="2906">
                  <c:v>-29.499642793098889</c:v>
                </c:pt>
                <c:pt idx="2907">
                  <c:v>-29.538362340479473</c:v>
                </c:pt>
                <c:pt idx="2908">
                  <c:v>-29.577184408016329</c:v>
                </c:pt>
                <c:pt idx="2909">
                  <c:v>-29.616109562023006</c:v>
                </c:pt>
                <c:pt idx="2910">
                  <c:v>-29.655138374249294</c:v>
                </c:pt>
                <c:pt idx="2911">
                  <c:v>-29.694271421956753</c:v>
                </c:pt>
                <c:pt idx="2912">
                  <c:v>-29.733509287994476</c:v>
                </c:pt>
                <c:pt idx="2913">
                  <c:v>-29.772852560877293</c:v>
                </c:pt>
                <c:pt idx="2914">
                  <c:v>-29.812301834864115</c:v>
                </c:pt>
                <c:pt idx="2915">
                  <c:v>-29.851857710038932</c:v>
                </c:pt>
                <c:pt idx="2916">
                  <c:v>-29.891520792391137</c:v>
                </c:pt>
                <c:pt idx="2917">
                  <c:v>-29.931291693900267</c:v>
                </c:pt>
                <c:pt idx="2918">
                  <c:v>-29.971171032617939</c:v>
                </c:pt>
                <c:pt idx="2919">
                  <c:v>-30.011159432755083</c:v>
                </c:pt>
                <c:pt idx="2920">
                  <c:v>-30.051257524768261</c:v>
                </c:pt>
                <c:pt idx="2921">
                  <c:v>-30.09146594544832</c:v>
                </c:pt>
                <c:pt idx="2922">
                  <c:v>-30.13178533801003</c:v>
                </c:pt>
                <c:pt idx="2923">
                  <c:v>-30.172216352183852</c:v>
                </c:pt>
                <c:pt idx="2924">
                  <c:v>-30.212759644308523</c:v>
                </c:pt>
                <c:pt idx="2925">
                  <c:v>-30.253415877426093</c:v>
                </c:pt>
                <c:pt idx="2926">
                  <c:v>-30.294185721377044</c:v>
                </c:pt>
                <c:pt idx="2927">
                  <c:v>-30.335069852899025</c:v>
                </c:pt>
                <c:pt idx="2928">
                  <c:v>-30.376068955725742</c:v>
                </c:pt>
                <c:pt idx="2929">
                  <c:v>-30.417183720687895</c:v>
                </c:pt>
                <c:pt idx="2930">
                  <c:v>-30.458414845816701</c:v>
                </c:pt>
                <c:pt idx="2931">
                  <c:v>-30.499763036446975</c:v>
                </c:pt>
                <c:pt idx="2932">
                  <c:v>-30.541229005325469</c:v>
                </c:pt>
                <c:pt idx="2933">
                  <c:v>-30.582813472717433</c:v>
                </c:pt>
                <c:pt idx="2934">
                  <c:v>-30.624517166517144</c:v>
                </c:pt>
                <c:pt idx="2935">
                  <c:v>-30.666340822360691</c:v>
                </c:pt>
                <c:pt idx="2936">
                  <c:v>-30.708285183738617</c:v>
                </c:pt>
                <c:pt idx="2937">
                  <c:v>-30.750351002113156</c:v>
                </c:pt>
                <c:pt idx="2938">
                  <c:v>-30.792539037034832</c:v>
                </c:pt>
                <c:pt idx="2939">
                  <c:v>-30.834850056264216</c:v>
                </c:pt>
                <c:pt idx="2940">
                  <c:v>-30.877284835892414</c:v>
                </c:pt>
                <c:pt idx="2941">
                  <c:v>-30.919844160466692</c:v>
                </c:pt>
                <c:pt idx="2942">
                  <c:v>-30.962528823116703</c:v>
                </c:pt>
                <c:pt idx="2943">
                  <c:v>-31.005339625683025</c:v>
                </c:pt>
                <c:pt idx="2944">
                  <c:v>-31.048277378848951</c:v>
                </c:pt>
                <c:pt idx="2945">
                  <c:v>-31.091342902273542</c:v>
                </c:pt>
                <c:pt idx="2946">
                  <c:v>-31.13453702472799</c:v>
                </c:pt>
                <c:pt idx="2947">
                  <c:v>-31.177860584233667</c:v>
                </c:pt>
                <c:pt idx="2948">
                  <c:v>-31.221314428203996</c:v>
                </c:pt>
                <c:pt idx="2949">
                  <c:v>-31.26489941358663</c:v>
                </c:pt>
                <c:pt idx="2950">
                  <c:v>-31.308616407011442</c:v>
                </c:pt>
                <c:pt idx="2951">
                  <c:v>-31.352466284937908</c:v>
                </c:pt>
                <c:pt idx="2952">
                  <c:v>-31.396449933807627</c:v>
                </c:pt>
                <c:pt idx="2953">
                  <c:v>-31.440568250199018</c:v>
                </c:pt>
                <c:pt idx="2954">
                  <c:v>-31.484822140983969</c:v>
                </c:pt>
                <c:pt idx="2955">
                  <c:v>-31.529212523488873</c:v>
                </c:pt>
                <c:pt idx="2956">
                  <c:v>-31.573740325658264</c:v>
                </c:pt>
                <c:pt idx="2957">
                  <c:v>-31.618406486220355</c:v>
                </c:pt>
                <c:pt idx="2958">
                  <c:v>-31.663211954858049</c:v>
                </c:pt>
                <c:pt idx="2959">
                  <c:v>-31.708157692380606</c:v>
                </c:pt>
                <c:pt idx="2960">
                  <c:v>-31.753244670900639</c:v>
                </c:pt>
                <c:pt idx="2961">
                  <c:v>-31.798473874013553</c:v>
                </c:pt>
                <c:pt idx="2962">
                  <c:v>-31.843846296980857</c:v>
                </c:pt>
                <c:pt idx="2963">
                  <c:v>-31.889362946916357</c:v>
                </c:pt>
                <c:pt idx="2964">
                  <c:v>-31.935024842976674</c:v>
                </c:pt>
                <c:pt idx="2965">
                  <c:v>-31.980833016555859</c:v>
                </c:pt>
                <c:pt idx="2966">
                  <c:v>-32.026788511482238</c:v>
                </c:pt>
                <c:pt idx="2967">
                  <c:v>-32.072892384220665</c:v>
                </c:pt>
                <c:pt idx="2968">
                  <c:v>-32.119145704078569</c:v>
                </c:pt>
                <c:pt idx="2969">
                  <c:v>-32.165549553415083</c:v>
                </c:pt>
                <c:pt idx="2970">
                  <c:v>-32.212105027855714</c:v>
                </c:pt>
                <c:pt idx="2971">
                  <c:v>-32.258813236510207</c:v>
                </c:pt>
                <c:pt idx="2972">
                  <c:v>-32.305675302195588</c:v>
                </c:pt>
                <c:pt idx="2973">
                  <c:v>-32.352692361663117</c:v>
                </c:pt>
                <c:pt idx="2974">
                  <c:v>-32.399865565830346</c:v>
                </c:pt>
                <c:pt idx="2975">
                  <c:v>-32.447196080017683</c:v>
                </c:pt>
                <c:pt idx="2976">
                  <c:v>-32.494685084189562</c:v>
                </c:pt>
                <c:pt idx="2977">
                  <c:v>-32.542333773201094</c:v>
                </c:pt>
                <c:pt idx="2978">
                  <c:v>-32.590143357049485</c:v>
                </c:pt>
                <c:pt idx="2979">
                  <c:v>-32.638115061130662</c:v>
                </c:pt>
                <c:pt idx="2980">
                  <c:v>-32.686250126501449</c:v>
                </c:pt>
                <c:pt idx="2981">
                  <c:v>-32.734549810147058</c:v>
                </c:pt>
                <c:pt idx="2982">
                  <c:v>-32.783015385253954</c:v>
                </c:pt>
                <c:pt idx="2983">
                  <c:v>-32.831648141489239</c:v>
                </c:pt>
                <c:pt idx="2984">
                  <c:v>-32.880449385285388</c:v>
                </c:pt>
                <c:pt idx="2985">
                  <c:v>-32.929420440130983</c:v>
                </c:pt>
                <c:pt idx="2986">
                  <c:v>-32.978562646867957</c:v>
                </c:pt>
                <c:pt idx="2987">
                  <c:v>-33.027877363995067</c:v>
                </c:pt>
                <c:pt idx="2988">
                  <c:v>-33.077365967978437</c:v>
                </c:pt>
                <c:pt idx="2989">
                  <c:v>-33.127029853567379</c:v>
                </c:pt>
                <c:pt idx="2990">
                  <c:v>-33.176870434118939</c:v>
                </c:pt>
                <c:pt idx="2991">
                  <c:v>-33.226889141928851</c:v>
                </c:pt>
                <c:pt idx="2992">
                  <c:v>-33.277087428568585</c:v>
                </c:pt>
                <c:pt idx="2993">
                  <c:v>-33.327466765231947</c:v>
                </c:pt>
                <c:pt idx="2994">
                  <c:v>-33.37802864308744</c:v>
                </c:pt>
                <c:pt idx="2995">
                  <c:v>-33.428774573640169</c:v>
                </c:pt>
                <c:pt idx="2996">
                  <c:v>-33.479706089100205</c:v>
                </c:pt>
                <c:pt idx="2997">
                  <c:v>-33.530824742760586</c:v>
                </c:pt>
                <c:pt idx="2998">
                  <c:v>-33.582132109383075</c:v>
                </c:pt>
                <c:pt idx="2999">
                  <c:v>-33.633629785592838</c:v>
                </c:pt>
                <c:pt idx="3000">
                  <c:v>-33.685319390282665</c:v>
                </c:pt>
                <c:pt idx="3001">
                  <c:v>-33.737202565025051</c:v>
                </c:pt>
                <c:pt idx="3002">
                  <c:v>-33.789280974495874</c:v>
                </c:pt>
                <c:pt idx="3003">
                  <c:v>-33.841556306905829</c:v>
                </c:pt>
                <c:pt idx="3004">
                  <c:v>-33.894030274442898</c:v>
                </c:pt>
                <c:pt idx="3005">
                  <c:v>-33.946704613725359</c:v>
                </c:pt>
                <c:pt idx="3006">
                  <c:v>-33.999581086265081</c:v>
                </c:pt>
                <c:pt idx="3007">
                  <c:v>-34.052661478941111</c:v>
                </c:pt>
                <c:pt idx="3008">
                  <c:v>-34.105947604485927</c:v>
                </c:pt>
                <c:pt idx="3009">
                  <c:v>-34.159441301981715</c:v>
                </c:pt>
                <c:pt idx="3010">
                  <c:v>-34.213144437370303</c:v>
                </c:pt>
                <c:pt idx="3011">
                  <c:v>-34.267058903973087</c:v>
                </c:pt>
                <c:pt idx="3012">
                  <c:v>-34.32118662302544</c:v>
                </c:pt>
                <c:pt idx="3013">
                  <c:v>-34.375529544223454</c:v>
                </c:pt>
                <c:pt idx="3014">
                  <c:v>-34.430089646283939</c:v>
                </c:pt>
                <c:pt idx="3015">
                  <c:v>-34.484868937517909</c:v>
                </c:pt>
                <c:pt idx="3016">
                  <c:v>-34.539869456418437</c:v>
                </c:pt>
                <c:pt idx="3017">
                  <c:v>-34.595093272264101</c:v>
                </c:pt>
                <c:pt idx="3018">
                  <c:v>-34.650542485734938</c:v>
                </c:pt>
                <c:pt idx="3019">
                  <c:v>-34.706219229546882</c:v>
                </c:pt>
                <c:pt idx="3020">
                  <c:v>-34.762125669099653</c:v>
                </c:pt>
                <c:pt idx="3021">
                  <c:v>-34.818264003142218</c:v>
                </c:pt>
                <c:pt idx="3022">
                  <c:v>-34.87463646445503</c:v>
                </c:pt>
                <c:pt idx="3023">
                  <c:v>-34.931245320549934</c:v>
                </c:pt>
                <c:pt idx="3024">
                  <c:v>-34.9880928743871</c:v>
                </c:pt>
                <c:pt idx="3025">
                  <c:v>-35.04518146511159</c:v>
                </c:pt>
                <c:pt idx="3026">
                  <c:v>-35.102513468808276</c:v>
                </c:pt>
                <c:pt idx="3027">
                  <c:v>-35.160091299276864</c:v>
                </c:pt>
                <c:pt idx="3028">
                  <c:v>-35.217917408827105</c:v>
                </c:pt>
                <c:pt idx="3029">
                  <c:v>-35.275994289095209</c:v>
                </c:pt>
                <c:pt idx="3030">
                  <c:v>-35.334324471880912</c:v>
                </c:pt>
                <c:pt idx="3031">
                  <c:v>-35.392910530008265</c:v>
                </c:pt>
                <c:pt idx="3032">
                  <c:v>-35.45175507820845</c:v>
                </c:pt>
                <c:pt idx="3033">
                  <c:v>-35.510860774027279</c:v>
                </c:pt>
                <c:pt idx="3034">
                  <c:v>-35.57023031875601</c:v>
                </c:pt>
                <c:pt idx="3035">
                  <c:v>-35.629866458388797</c:v>
                </c:pt>
                <c:pt idx="3036">
                  <c:v>-35.689771984605557</c:v>
                </c:pt>
                <c:pt idx="3037">
                  <c:v>-35.749949735782195</c:v>
                </c:pt>
                <c:pt idx="3038">
                  <c:v>-35.810402598029142</c:v>
                </c:pt>
                <c:pt idx="3039">
                  <c:v>-35.871133506257927</c:v>
                </c:pt>
                <c:pt idx="3040">
                  <c:v>-35.932145445278195</c:v>
                </c:pt>
                <c:pt idx="3041">
                  <c:v>-35.993441450926099</c:v>
                </c:pt>
                <c:pt idx="3042">
                  <c:v>-36.055024611223601</c:v>
                </c:pt>
                <c:pt idx="3043">
                  <c:v>-36.116898067571384</c:v>
                </c:pt>
                <c:pt idx="3044">
                  <c:v>-36.179065015976533</c:v>
                </c:pt>
                <c:pt idx="3045">
                  <c:v>-36.241528708313886</c:v>
                </c:pt>
                <c:pt idx="3046">
                  <c:v>-36.304292453626203</c:v>
                </c:pt>
                <c:pt idx="3047">
                  <c:v>-36.367359619460125</c:v>
                </c:pt>
                <c:pt idx="3048">
                  <c:v>-36.430733633243115</c:v>
                </c:pt>
                <c:pt idx="3049">
                  <c:v>-36.494417983699435</c:v>
                </c:pt>
                <c:pt idx="3050">
                  <c:v>-36.558416222309546</c:v>
                </c:pt>
                <c:pt idx="3051">
                  <c:v>-36.622731964812068</c:v>
                </c:pt>
                <c:pt idx="3052">
                  <c:v>-36.687368892751493</c:v>
                </c:pt>
                <c:pt idx="3053">
                  <c:v>-36.752330755072023</c:v>
                </c:pt>
                <c:pt idx="3054">
                  <c:v>-36.817621369761376</c:v>
                </c:pt>
                <c:pt idx="3055">
                  <c:v>-36.883244625542545</c:v>
                </c:pt>
                <c:pt idx="3056">
                  <c:v>-36.949204483619738</c:v>
                </c:pt>
                <c:pt idx="3057">
                  <c:v>-37.015504979477349</c:v>
                </c:pt>
                <c:pt idx="3058">
                  <c:v>-37.082150224735074</c:v>
                </c:pt>
                <c:pt idx="3059">
                  <c:v>-37.149144409062373</c:v>
                </c:pt>
                <c:pt idx="3060">
                  <c:v>-37.216491802150593</c:v>
                </c:pt>
                <c:pt idx="3061">
                  <c:v>-37.284196755751474</c:v>
                </c:pt>
                <c:pt idx="3062">
                  <c:v>-37.352263705777951</c:v>
                </c:pt>
                <c:pt idx="3063">
                  <c:v>-37.420697174473531</c:v>
                </c:pt>
                <c:pt idx="3064">
                  <c:v>-37.489501772652233</c:v>
                </c:pt>
                <c:pt idx="3065">
                  <c:v>-37.55868220201166</c:v>
                </c:pt>
                <c:pt idx="3066">
                  <c:v>-37.628243257520438</c:v>
                </c:pt>
                <c:pt idx="3067">
                  <c:v>-37.698189829887042</c:v>
                </c:pt>
                <c:pt idx="3068">
                  <c:v>-37.768526908108775</c:v>
                </c:pt>
                <c:pt idx="3069">
                  <c:v>-37.839259582106841</c:v>
                </c:pt>
                <c:pt idx="3070">
                  <c:v>-37.910393045449929</c:v>
                </c:pt>
                <c:pt idx="3071">
                  <c:v>-37.981932598170516</c:v>
                </c:pt>
                <c:pt idx="3072">
                  <c:v>-38.053883649677694</c:v>
                </c:pt>
                <c:pt idx="3073">
                  <c:v>-38.126251721769357</c:v>
                </c:pt>
                <c:pt idx="3074">
                  <c:v>-38.199042451749122</c:v>
                </c:pt>
                <c:pt idx="3075">
                  <c:v>-38.272261595653056</c:v>
                </c:pt>
                <c:pt idx="3076">
                  <c:v>-38.345915031587452</c:v>
                </c:pt>
                <c:pt idx="3077">
                  <c:v>-38.42000876318739</c:v>
                </c:pt>
                <c:pt idx="3078">
                  <c:v>-38.494548923196092</c:v>
                </c:pt>
                <c:pt idx="3079">
                  <c:v>-38.569541777174827</c:v>
                </c:pt>
                <c:pt idx="3080">
                  <c:v>-38.644993727345465</c:v>
                </c:pt>
                <c:pt idx="3081">
                  <c:v>-38.720911316573485</c:v>
                </c:pt>
                <c:pt idx="3082">
                  <c:v>-38.797301232497702</c:v>
                </c:pt>
                <c:pt idx="3083">
                  <c:v>-38.874170311810879</c:v>
                </c:pt>
                <c:pt idx="3084">
                  <c:v>-38.951525544702442</c:v>
                </c:pt>
                <c:pt idx="3085">
                  <c:v>-39.029374079464887</c:v>
                </c:pt>
                <c:pt idx="3086">
                  <c:v>-39.107723227276473</c:v>
                </c:pt>
                <c:pt idx="3087">
                  <c:v>-39.186580467164795</c:v>
                </c:pt>
                <c:pt idx="3088">
                  <c:v>-39.265953451162048</c:v>
                </c:pt>
                <c:pt idx="3089">
                  <c:v>-39.345850009658008</c:v>
                </c:pt>
                <c:pt idx="3090">
                  <c:v>-39.426278156963122</c:v>
                </c:pt>
                <c:pt idx="3091">
                  <c:v>-39.50724609708972</c:v>
                </c:pt>
                <c:pt idx="3092">
                  <c:v>-39.588762229761649</c:v>
                </c:pt>
                <c:pt idx="3093">
                  <c:v>-39.670835156664268</c:v>
                </c:pt>
                <c:pt idx="3094">
                  <c:v>-39.753473687946155</c:v>
                </c:pt>
                <c:pt idx="3095">
                  <c:v>-39.836686848983277</c:v>
                </c:pt>
                <c:pt idx="3096">
                  <c:v>-39.920483887421597</c:v>
                </c:pt>
                <c:pt idx="3097">
                  <c:v>-40.00487428050856</c:v>
                </c:pt>
                <c:pt idx="3098">
                  <c:v>-40.089867742729751</c:v>
                </c:pt>
                <c:pt idx="3099">
                  <c:v>-40.175474233765883</c:v>
                </c:pt>
                <c:pt idx="3100">
                  <c:v>-40.261703966786364</c:v>
                </c:pt>
                <c:pt idx="3101">
                  <c:v>-40.348567417096078</c:v>
                </c:pt>
                <c:pt idx="3102">
                  <c:v>-40.436075331154164</c:v>
                </c:pt>
                <c:pt idx="3103">
                  <c:v>-40.524238735984056</c:v>
                </c:pt>
                <c:pt idx="3104">
                  <c:v>-40.613068948995306</c:v>
                </c:pt>
                <c:pt idx="3105">
                  <c:v>-40.702577588238228</c:v>
                </c:pt>
                <c:pt idx="3106">
                  <c:v>-40.792776583117572</c:v>
                </c:pt>
                <c:pt idx="3107">
                  <c:v>-40.883678185584529</c:v>
                </c:pt>
                <c:pt idx="3108">
                  <c:v>-40.97529498183809</c:v>
                </c:pt>
                <c:pt idx="3109">
                  <c:v>-41.067639904562</c:v>
                </c:pt>
                <c:pt idx="3110">
                  <c:v>-41.160726245726302</c:v>
                </c:pt>
                <c:pt idx="3111">
                  <c:v>-41.25456766998532</c:v>
                </c:pt>
                <c:pt idx="3112">
                  <c:v>-41.349178228707231</c:v>
                </c:pt>
                <c:pt idx="3113">
                  <c:v>-41.444572374668816</c:v>
                </c:pt>
                <c:pt idx="3114">
                  <c:v>-41.540764977455723</c:v>
                </c:pt>
                <c:pt idx="3115">
                  <c:v>-41.637771339607795</c:v>
                </c:pt>
                <c:pt idx="3116">
                  <c:v>-41.73560721355539</c:v>
                </c:pt>
                <c:pt idx="3117">
                  <c:v>-41.834288819389428</c:v>
                </c:pt>
                <c:pt idx="3118">
                  <c:v>-41.933832863519683</c:v>
                </c:pt>
                <c:pt idx="3119">
                  <c:v>-42.034256558272915</c:v>
                </c:pt>
                <c:pt idx="3120">
                  <c:v>-42.135577642486922</c:v>
                </c:pt>
                <c:pt idx="3121">
                  <c:v>-42.237814403164755</c:v>
                </c:pt>
                <c:pt idx="3122">
                  <c:v>-42.340985698253249</c:v>
                </c:pt>
                <c:pt idx="3123">
                  <c:v>-42.445110980616569</c:v>
                </c:pt>
                <c:pt idx="3124">
                  <c:v>-42.55021032328321</c:v>
                </c:pt>
                <c:pt idx="3125">
                  <c:v>-42.656304446044324</c:v>
                </c:pt>
                <c:pt idx="3126">
                  <c:v>-42.763414743496291</c:v>
                </c:pt>
                <c:pt idx="3127">
                  <c:v>-42.871563314616779</c:v>
                </c:pt>
                <c:pt idx="3128">
                  <c:v>-42.980772993982029</c:v>
                </c:pt>
                <c:pt idx="3129">
                  <c:v>-43.091067384731865</c:v>
                </c:pt>
                <c:pt idx="3130">
                  <c:v>-43.202470893401433</c:v>
                </c:pt>
                <c:pt idx="3131">
                  <c:v>-43.315008766751014</c:v>
                </c:pt>
                <c:pt idx="3132">
                  <c:v>-43.428707130728689</c:v>
                </c:pt>
                <c:pt idx="3133">
                  <c:v>-43.543593031719652</c:v>
                </c:pt>
                <c:pt idx="3134">
                  <c:v>-43.659694480242841</c:v>
                </c:pt>
                <c:pt idx="3135">
                  <c:v>-43.777040497271912</c:v>
                </c:pt>
                <c:pt idx="3136">
                  <c:v>-43.89566116337307</c:v>
                </c:pt>
                <c:pt idx="3137">
                  <c:v>-44.015587670864235</c:v>
                </c:pt>
                <c:pt idx="3138">
                  <c:v>-44.136852379226632</c:v>
                </c:pt>
                <c:pt idx="3139">
                  <c:v>-44.259488874010955</c:v>
                </c:pt>
                <c:pt idx="3140">
                  <c:v>-44.383532029507876</c:v>
                </c:pt>
                <c:pt idx="3141">
                  <c:v>-44.509018075474636</c:v>
                </c:pt>
                <c:pt idx="3142">
                  <c:v>-44.635984668236873</c:v>
                </c:pt>
                <c:pt idx="3143">
                  <c:v>-44.764470966515489</c:v>
                </c:pt>
                <c:pt idx="3144">
                  <c:v>-44.894517712359239</c:v>
                </c:pt>
                <c:pt idx="3145">
                  <c:v>-45.026167317601278</c:v>
                </c:pt>
                <c:pt idx="3146">
                  <c:v>-45.159463956300911</c:v>
                </c:pt>
                <c:pt idx="3147">
                  <c:v>-45.29445366366879</c:v>
                </c:pt>
                <c:pt idx="3148">
                  <c:v>-45.431184442036596</c:v>
                </c:pt>
                <c:pt idx="3149">
                  <c:v>-45.56970637447634</c:v>
                </c:pt>
                <c:pt idx="3150">
                  <c:v>-45.710071746743814</c:v>
                </c:pt>
                <c:pt idx="3151">
                  <c:v>-45.852335178288435</c:v>
                </c:pt>
                <c:pt idx="3152">
                  <c:v>-45.996553763150835</c:v>
                </c:pt>
                <c:pt idx="3153">
                  <c:v>-46.142787221657954</c:v>
                </c:pt>
                <c:pt idx="3154">
                  <c:v>-46.291098063921766</c:v>
                </c:pt>
                <c:pt idx="3155">
                  <c:v>-46.441551766264595</c:v>
                </c:pt>
                <c:pt idx="3156">
                  <c:v>-46.594216961816521</c:v>
                </c:pt>
                <c:pt idx="3157">
                  <c:v>-46.749165646667507</c:v>
                </c:pt>
                <c:pt idx="3158">
                  <c:v>-46.906473403133894</c:v>
                </c:pt>
                <c:pt idx="3159">
                  <c:v>-47.066219641862659</c:v>
                </c:pt>
                <c:pt idx="3160">
                  <c:v>-47.228487864719199</c:v>
                </c:pt>
                <c:pt idx="3161">
                  <c:v>-47.39336595063557</c:v>
                </c:pt>
                <c:pt idx="3162">
                  <c:v>-47.560946466868288</c:v>
                </c:pt>
                <c:pt idx="3163">
                  <c:v>-47.731327008425836</c:v>
                </c:pt>
                <c:pt idx="3164">
                  <c:v>-47.904610568780342</c:v>
                </c:pt>
                <c:pt idx="3165">
                  <c:v>-48.080905945392509</c:v>
                </c:pt>
                <c:pt idx="3166">
                  <c:v>-48.260328184040091</c:v>
                </c:pt>
                <c:pt idx="3167">
                  <c:v>-48.442999066502907</c:v>
                </c:pt>
                <c:pt idx="3168">
                  <c:v>-48.629047646774708</c:v>
                </c:pt>
                <c:pt idx="3169">
                  <c:v>-48.818610841717003</c:v>
                </c:pt>
                <c:pt idx="3170">
                  <c:v>-49.011834082924906</c:v>
                </c:pt>
                <c:pt idx="3171">
                  <c:v>-49.208872037580548</c:v>
                </c:pt>
                <c:pt idx="3172">
                  <c:v>-49.409889407242062</c:v>
                </c:pt>
                <c:pt idx="3173">
                  <c:v>-49.615061814905069</c:v>
                </c:pt>
                <c:pt idx="3174">
                  <c:v>-49.824576792311213</c:v>
                </c:pt>
                <c:pt idx="3175">
                  <c:v>-50.0386348814013</c:v>
                </c:pt>
                <c:pt idx="3176">
                  <c:v>-50.257450866142449</c:v>
                </c:pt>
                <c:pt idx="3177">
                  <c:v>-50.48125515368136</c:v>
                </c:pt>
                <c:pt idx="3178">
                  <c:v>-50.710295327095153</c:v>
                </c:pt>
                <c:pt idx="3179">
                  <c:v>-50.944837895974011</c:v>
                </c:pt>
                <c:pt idx="3180">
                  <c:v>-51.185170275877219</c:v>
                </c:pt>
                <c:pt idx="3181">
                  <c:v>-51.431603033530507</c:v>
                </c:pt>
                <c:pt idx="3182">
                  <c:v>-51.684472441768456</c:v>
                </c:pt>
                <c:pt idx="3183">
                  <c:v>-51.944143396950324</c:v>
                </c:pt>
                <c:pt idx="3184">
                  <c:v>-52.211012762374907</c:v>
                </c:pt>
                <c:pt idx="3185">
                  <c:v>-52.485513214576081</c:v>
                </c:pt>
                <c:pt idx="3186">
                  <c:v>-52.768117686105889</c:v>
                </c:pt>
                <c:pt idx="3187">
                  <c:v>-53.059344519357658</c:v>
                </c:pt>
                <c:pt idx="3188">
                  <c:v>-53.359763472521557</c:v>
                </c:pt>
                <c:pt idx="3189">
                  <c:v>-53.670002752539901</c:v>
                </c:pt>
                <c:pt idx="3190">
                  <c:v>-53.990757293283522</c:v>
                </c:pt>
                <c:pt idx="3191">
                  <c:v>-54.322798553261045</c:v>
                </c:pt>
                <c:pt idx="3192">
                  <c:v>-54.666986180364752</c:v>
                </c:pt>
                <c:pt idx="3193">
                  <c:v>-55.024281987566823</c:v>
                </c:pt>
                <c:pt idx="3194">
                  <c:v>-55.395766811710658</c:v>
                </c:pt>
                <c:pt idx="3195">
                  <c:v>-55.782660999933604</c:v>
                </c:pt>
                <c:pt idx="3196">
                  <c:v>-56.186349502730053</c:v>
                </c:pt>
                <c:pt idx="3197">
                  <c:v>-56.608412875446767</c:v>
                </c:pt>
                <c:pt idx="3198">
                  <c:v>-57.050665940525178</c:v>
                </c:pt>
                <c:pt idx="3199">
                  <c:v>-57.515206500773992</c:v>
                </c:pt>
                <c:pt idx="3200">
                  <c:v>-58.004477412033708</c:v>
                </c:pt>
                <c:pt idx="3201">
                  <c:v>-58.521346668173905</c:v>
                </c:pt>
                <c:pt idx="3202">
                  <c:v>-59.069212159171265</c:v>
                </c:pt>
                <c:pt idx="3203">
                  <c:v>-59.65214082642558</c:v>
                </c:pt>
                <c:pt idx="3204">
                  <c:v>-60.27505672701178</c:v>
                </c:pt>
                <c:pt idx="3205">
                  <c:v>-60.944000205033291</c:v>
                </c:pt>
                <c:pt idx="3206">
                  <c:v>-61.666493091414985</c:v>
                </c:pt>
                <c:pt idx="3207">
                  <c:v>-62.452066659926935</c:v>
                </c:pt>
                <c:pt idx="3208">
                  <c:v>-63.313047973671452</c:v>
                </c:pt>
                <c:pt idx="3209">
                  <c:v>-64.265773003330906</c:v>
                </c:pt>
                <c:pt idx="3210">
                  <c:v>-65.332538684265046</c:v>
                </c:pt>
                <c:pt idx="3211">
                  <c:v>-66.54490993466014</c:v>
                </c:pt>
                <c:pt idx="3212">
                  <c:v>-67.949694945461758</c:v>
                </c:pt>
                <c:pt idx="3213">
                  <c:v>-69.620678555621339</c:v>
                </c:pt>
                <c:pt idx="3214">
                  <c:v>-71.684399560423714</c:v>
                </c:pt>
                <c:pt idx="3215">
                  <c:v>-74.386699000833204</c:v>
                </c:pt>
                <c:pt idx="3216">
                  <c:v>-78.315093340500908</c:v>
                </c:pt>
                <c:pt idx="3217">
                  <c:v>-85.648074377390714</c:v>
                </c:pt>
                <c:pt idx="3218">
                  <c:v>-95.487914092673293</c:v>
                </c:pt>
                <c:pt idx="3219">
                  <c:v>-81.35048083782965</c:v>
                </c:pt>
                <c:pt idx="3220">
                  <c:v>-76.239644040317458</c:v>
                </c:pt>
                <c:pt idx="3221">
                  <c:v>-73.051853778990349</c:v>
                </c:pt>
                <c:pt idx="3222">
                  <c:v>-70.731381767799746</c:v>
                </c:pt>
                <c:pt idx="3223">
                  <c:v>-68.907077553469819</c:v>
                </c:pt>
                <c:pt idx="3224">
                  <c:v>-67.404529404656913</c:v>
                </c:pt>
                <c:pt idx="3225">
                  <c:v>-66.127684535453511</c:v>
                </c:pt>
                <c:pt idx="3226">
                  <c:v>-65.01796763886145</c:v>
                </c:pt>
                <c:pt idx="3227">
                  <c:v>-64.037009132272445</c:v>
                </c:pt>
                <c:pt idx="3228">
                  <c:v>-63.158302922465722</c:v>
                </c:pt>
                <c:pt idx="3229">
                  <c:v>-62.362769421192851</c:v>
                </c:pt>
                <c:pt idx="3230">
                  <c:v>-61.636216637902265</c:v>
                </c:pt>
                <c:pt idx="3231">
                  <c:v>-60.967801326013401</c:v>
                </c:pt>
                <c:pt idx="3232">
                  <c:v>-60.349051815665518</c:v>
                </c:pt>
                <c:pt idx="3233">
                  <c:v>-59.773223162914242</c:v>
                </c:pt>
                <c:pt idx="3234">
                  <c:v>-59.234857592233361</c:v>
                </c:pt>
                <c:pt idx="3235">
                  <c:v>-58.729476477180221</c:v>
                </c:pt>
                <c:pt idx="3236">
                  <c:v>-58.253359279363927</c:v>
                </c:pt>
                <c:pt idx="3237">
                  <c:v>-57.803381554100106</c:v>
                </c:pt>
                <c:pt idx="3238">
                  <c:v>-57.376894040789146</c:v>
                </c:pt>
                <c:pt idx="3239">
                  <c:v>-56.971630935535515</c:v>
                </c:pt>
                <c:pt idx="3240">
                  <c:v>-56.585639281831945</c:v>
                </c:pt>
                <c:pt idx="3241">
                  <c:v>-56.217223900902667</c:v>
                </c:pt>
                <c:pt idx="3242">
                  <c:v>-55.864903930202523</c:v>
                </c:pt>
                <c:pt idx="3243">
                  <c:v>-55.527378152196448</c:v>
                </c:pt>
                <c:pt idx="3244">
                  <c:v>-55.203497062671758</c:v>
                </c:pt>
                <c:pt idx="3245">
                  <c:v>-54.892240165153424</c:v>
                </c:pt>
                <c:pt idx="3246">
                  <c:v>-54.592697360251002</c:v>
                </c:pt>
                <c:pt idx="3247">
                  <c:v>-54.304053574480889</c:v>
                </c:pt>
                <c:pt idx="3248">
                  <c:v>-54.02557597460742</c:v>
                </c:pt>
                <c:pt idx="3249">
                  <c:v>-53.756603262567154</c:v>
                </c:pt>
                <c:pt idx="3250">
                  <c:v>-53.496536657465022</c:v>
                </c:pt>
                <c:pt idx="3251">
                  <c:v>-53.244832255320496</c:v>
                </c:pt>
                <c:pt idx="3252">
                  <c:v>-53.00099452144071</c:v>
                </c:pt>
                <c:pt idx="3253">
                  <c:v>-52.764570719733072</c:v>
                </c:pt>
                <c:pt idx="3254">
                  <c:v>-52.53514612159006</c:v>
                </c:pt>
                <c:pt idx="3255">
                  <c:v>-52.312339866997405</c:v>
                </c:pt>
                <c:pt idx="3256">
                  <c:v>-52.095801374132975</c:v>
                </c:pt>
                <c:pt idx="3257">
                  <c:v>-51.885207212483166</c:v>
                </c:pt>
                <c:pt idx="3258">
                  <c:v>-51.680258369469286</c:v>
                </c:pt>
                <c:pt idx="3259">
                  <c:v>-51.480677852616765</c:v>
                </c:pt>
                <c:pt idx="3260">
                  <c:v>-51.286208579019252</c:v>
                </c:pt>
                <c:pt idx="3261">
                  <c:v>-51.096611511752634</c:v>
                </c:pt>
                <c:pt idx="3262">
                  <c:v>-50.911664009366866</c:v>
                </c:pt>
                <c:pt idx="3263">
                  <c:v>-50.731158359857183</c:v>
                </c:pt>
                <c:pt idx="3264">
                  <c:v>-50.554900474924025</c:v>
                </c:pt>
                <c:pt idx="3265">
                  <c:v>-50.382708723935785</c:v>
                </c:pt>
                <c:pt idx="3266">
                  <c:v>-50.214412890032193</c:v>
                </c:pt>
                <c:pt idx="3267">
                  <c:v>-50.049853233332357</c:v>
                </c:pt>
                <c:pt idx="3268">
                  <c:v>-49.888879648323588</c:v>
                </c:pt>
                <c:pt idx="3269">
                  <c:v>-49.731350904293521</c:v>
                </c:pt>
                <c:pt idx="3270">
                  <c:v>-49.57713395917316</c:v>
                </c:pt>
                <c:pt idx="3271">
                  <c:v>-49.426103338438054</c:v>
                </c:pt>
                <c:pt idx="3272">
                  <c:v>-49.278140571804599</c:v>
                </c:pt>
                <c:pt idx="3273">
                  <c:v>-49.133133681382198</c:v>
                </c:pt>
                <c:pt idx="3274">
                  <c:v>-48.990976715745063</c:v>
                </c:pt>
                <c:pt idx="3275">
                  <c:v>-48.851569325066507</c:v>
                </c:pt>
                <c:pt idx="3276">
                  <c:v>-48.714816373046006</c:v>
                </c:pt>
                <c:pt idx="3277">
                  <c:v>-48.580627581874182</c:v>
                </c:pt>
                <c:pt idx="3278">
                  <c:v>-48.448917206913762</c:v>
                </c:pt>
                <c:pt idx="3279">
                  <c:v>-48.31960373816338</c:v>
                </c:pt>
                <c:pt idx="3280">
                  <c:v>-48.19260962589874</c:v>
                </c:pt>
                <c:pt idx="3281">
                  <c:v>-48.067861028180744</c:v>
                </c:pt>
                <c:pt idx="3282">
                  <c:v>-47.945287578172227</c:v>
                </c:pt>
                <c:pt idx="3283">
                  <c:v>-47.824822169424564</c:v>
                </c:pt>
                <c:pt idx="3284">
                  <c:v>-47.70640075749747</c:v>
                </c:pt>
                <c:pt idx="3285">
                  <c:v>-47.589962176440764</c:v>
                </c:pt>
                <c:pt idx="3286">
                  <c:v>-47.475447968822962</c:v>
                </c:pt>
                <c:pt idx="3287">
                  <c:v>-47.362802228123812</c:v>
                </c:pt>
                <c:pt idx="3288">
                  <c:v>-47.251971452427924</c:v>
                </c:pt>
                <c:pt idx="3289">
                  <c:v>-47.142904408458179</c:v>
                </c:pt>
                <c:pt idx="3290">
                  <c:v>-47.035552005088164</c:v>
                </c:pt>
                <c:pt idx="3291">
                  <c:v>-46.929867175546967</c:v>
                </c:pt>
                <c:pt idx="3292">
                  <c:v>-46.825804767614123</c:v>
                </c:pt>
                <c:pt idx="3293">
                  <c:v>-46.723321441159165</c:v>
                </c:pt>
                <c:pt idx="3294">
                  <c:v>-46.622375572445023</c:v>
                </c:pt>
                <c:pt idx="3295">
                  <c:v>-46.522927164667969</c:v>
                </c:pt>
                <c:pt idx="3296">
                  <c:v>-46.42493776425087</c:v>
                </c:pt>
                <c:pt idx="3297">
                  <c:v>-46.328370382452135</c:v>
                </c:pt>
                <c:pt idx="3298">
                  <c:v>-46.233189421889904</c:v>
                </c:pt>
                <c:pt idx="3299">
                  <c:v>-46.139360607617263</c:v>
                </c:pt>
                <c:pt idx="3300">
                  <c:v>-46.046850922413505</c:v>
                </c:pt>
                <c:pt idx="3301">
                  <c:v>-45.955628545984297</c:v>
                </c:pt>
                <c:pt idx="3302">
                  <c:v>-45.865662797795245</c:v>
                </c:pt>
                <c:pt idx="3303">
                  <c:v>-45.77692408327583</c:v>
                </c:pt>
                <c:pt idx="3304">
                  <c:v>-45.689383843162112</c:v>
                </c:pt>
                <c:pt idx="3305">
                  <c:v>-45.60301450575848</c:v>
                </c:pt>
                <c:pt idx="3306">
                  <c:v>-45.51778944192165</c:v>
                </c:pt>
                <c:pt idx="3307">
                  <c:v>-45.433682922578726</c:v>
                </c:pt>
                <c:pt idx="3308">
                  <c:v>-45.35067007861435</c:v>
                </c:pt>
                <c:pt idx="3309">
                  <c:v>-45.26872686296695</c:v>
                </c:pt>
                <c:pt idx="3310">
                  <c:v>-45.187830014791651</c:v>
                </c:pt>
                <c:pt idx="3311">
                  <c:v>-45.107957025554271</c:v>
                </c:pt>
                <c:pt idx="3312">
                  <c:v>-45.029086106935416</c:v>
                </c:pt>
                <c:pt idx="3313">
                  <c:v>-44.95119616042718</c:v>
                </c:pt>
                <c:pt idx="3314">
                  <c:v>-44.874266748517968</c:v>
                </c:pt>
                <c:pt idx="3315">
                  <c:v>-44.79827806736715</c:v>
                </c:pt>
                <c:pt idx="3316">
                  <c:v>-44.723210920876973</c:v>
                </c:pt>
                <c:pt idx="3317">
                  <c:v>-44.649046696078074</c:v>
                </c:pt>
                <c:pt idx="3318">
                  <c:v>-44.575767339748076</c:v>
                </c:pt>
                <c:pt idx="3319">
                  <c:v>-44.503355336191611</c:v>
                </c:pt>
                <c:pt idx="3320">
                  <c:v>-44.431793686111277</c:v>
                </c:pt>
                <c:pt idx="3321">
                  <c:v>-44.361065886508541</c:v>
                </c:pt>
                <c:pt idx="3322">
                  <c:v>-44.291155911551513</c:v>
                </c:pt>
                <c:pt idx="3323">
                  <c:v>-44.222048194357157</c:v>
                </c:pt>
                <c:pt idx="3324">
                  <c:v>-44.153727609634515</c:v>
                </c:pt>
                <c:pt idx="3325">
                  <c:v>-44.08617945714159</c:v>
                </c:pt>
                <c:pt idx="3326">
                  <c:v>-44.019389445909127</c:v>
                </c:pt>
                <c:pt idx="3327">
                  <c:v>-43.953343679190127</c:v>
                </c:pt>
                <c:pt idx="3328">
                  <c:v>-43.888028640095371</c:v>
                </c:pt>
                <c:pt idx="3329">
                  <c:v>-43.823431177877232</c:v>
                </c:pt>
                <c:pt idx="3330">
                  <c:v>-43.759538494827439</c:v>
                </c:pt>
                <c:pt idx="3331">
                  <c:v>-43.696338133755347</c:v>
                </c:pt>
                <c:pt idx="3332">
                  <c:v>-43.633817966018015</c:v>
                </c:pt>
                <c:pt idx="3333">
                  <c:v>-43.571966180070028</c:v>
                </c:pt>
                <c:pt idx="3334">
                  <c:v>-43.51077127050948</c:v>
                </c:pt>
                <c:pt idx="3335">
                  <c:v>-43.450222027592524</c:v>
                </c:pt>
                <c:pt idx="3336">
                  <c:v>-43.390307527192753</c:v>
                </c:pt>
                <c:pt idx="3337">
                  <c:v>-43.331017121184928</c:v>
                </c:pt>
                <c:pt idx="3338">
                  <c:v>-43.272340428228304</c:v>
                </c:pt>
                <c:pt idx="3339">
                  <c:v>-43.21426732493255</c:v>
                </c:pt>
                <c:pt idx="3340">
                  <c:v>-43.156787937386909</c:v>
                </c:pt>
                <c:pt idx="3341">
                  <c:v>-43.099892633033924</c:v>
                </c:pt>
                <c:pt idx="3342">
                  <c:v>-43.043572012871238</c:v>
                </c:pt>
                <c:pt idx="3343">
                  <c:v>-42.987816903966696</c:v>
                </c:pt>
                <c:pt idx="3344">
                  <c:v>-42.932618352270431</c:v>
                </c:pt>
                <c:pt idx="3345">
                  <c:v>-42.877967615711057</c:v>
                </c:pt>
                <c:pt idx="3346">
                  <c:v>-42.823856157561629</c:v>
                </c:pt>
                <c:pt idx="3347">
                  <c:v>-42.770275640063176</c:v>
                </c:pt>
                <c:pt idx="3348">
                  <c:v>-42.71721791829507</c:v>
                </c:pt>
                <c:pt idx="3349">
                  <c:v>-42.66467503427846</c:v>
                </c:pt>
                <c:pt idx="3350">
                  <c:v>-42.612639211303289</c:v>
                </c:pt>
                <c:pt idx="3351">
                  <c:v>-42.561102848471002</c:v>
                </c:pt>
                <c:pt idx="3352">
                  <c:v>-42.510058515439795</c:v>
                </c:pt>
                <c:pt idx="3353">
                  <c:v>-42.459498947364011</c:v>
                </c:pt>
                <c:pt idx="3354">
                  <c:v>-42.409417040022241</c:v>
                </c:pt>
                <c:pt idx="3355">
                  <c:v>-42.359805845121599</c:v>
                </c:pt>
                <c:pt idx="3356">
                  <c:v>-42.310658565773529</c:v>
                </c:pt>
                <c:pt idx="3357">
                  <c:v>-42.261968552131961</c:v>
                </c:pt>
                <c:pt idx="3358">
                  <c:v>-42.213729297188351</c:v>
                </c:pt>
                <c:pt idx="3359">
                  <c:v>-42.165934432714863</c:v>
                </c:pt>
                <c:pt idx="3360">
                  <c:v>-42.118577725352289</c:v>
                </c:pt>
                <c:pt idx="3361">
                  <c:v>-42.071653072833726</c:v>
                </c:pt>
                <c:pt idx="3362">
                  <c:v>-42.025154500339681</c:v>
                </c:pt>
                <c:pt idx="3363">
                  <c:v>-41.979076156980184</c:v>
                </c:pt>
                <c:pt idx="3364">
                  <c:v>-41.93341231239615</c:v>
                </c:pt>
                <c:pt idx="3365">
                  <c:v>-41.888157353477666</c:v>
                </c:pt>
                <c:pt idx="3366">
                  <c:v>-41.843305781192541</c:v>
                </c:pt>
                <c:pt idx="3367">
                  <c:v>-41.79885220752206</c:v>
                </c:pt>
                <c:pt idx="3368">
                  <c:v>-41.754791352498458</c:v>
                </c:pt>
                <c:pt idx="3369">
                  <c:v>-41.7111180413415</c:v>
                </c:pt>
                <c:pt idx="3370">
                  <c:v>-41.667827201688716</c:v>
                </c:pt>
                <c:pt idx="3371">
                  <c:v>-41.624913860916344</c:v>
                </c:pt>
                <c:pt idx="3372">
                  <c:v>-41.582373143547649</c:v>
                </c:pt>
                <c:pt idx="3373">
                  <c:v>-41.540200268745167</c:v>
                </c:pt>
                <c:pt idx="3374">
                  <c:v>-41.498390547882408</c:v>
                </c:pt>
                <c:pt idx="3375">
                  <c:v>-41.456939382194975</c:v>
                </c:pt>
                <c:pt idx="3376">
                  <c:v>-41.415842260503709</c:v>
                </c:pt>
                <c:pt idx="3377">
                  <c:v>-41.375094757011794</c:v>
                </c:pt>
                <c:pt idx="3378">
                  <c:v>-41.334692529168954</c:v>
                </c:pt>
                <c:pt idx="3379">
                  <c:v>-41.294631315603922</c:v>
                </c:pt>
                <c:pt idx="3380">
                  <c:v>-41.2549069341189</c:v>
                </c:pt>
                <c:pt idx="3381">
                  <c:v>-41.215515279746953</c:v>
                </c:pt>
                <c:pt idx="3382">
                  <c:v>-41.176452322868528</c:v>
                </c:pt>
                <c:pt idx="3383">
                  <c:v>-41.137714107384646</c:v>
                </c:pt>
                <c:pt idx="3384">
                  <c:v>-41.099296748945626</c:v>
                </c:pt>
                <c:pt idx="3385">
                  <c:v>-41.061196433232929</c:v>
                </c:pt>
                <c:pt idx="3386">
                  <c:v>-41.023409414291635</c:v>
                </c:pt>
                <c:pt idx="3387">
                  <c:v>-40.985932012913473</c:v>
                </c:pt>
                <c:pt idx="3388">
                  <c:v>-40.94876061506605</c:v>
                </c:pt>
                <c:pt idx="3389">
                  <c:v>-40.911891670369286</c:v>
                </c:pt>
                <c:pt idx="3390">
                  <c:v>-40.875321690615706</c:v>
                </c:pt>
                <c:pt idx="3391">
                  <c:v>-40.839047248333237</c:v>
                </c:pt>
                <c:pt idx="3392">
                  <c:v>-40.803064975390186</c:v>
                </c:pt>
                <c:pt idx="3393">
                  <c:v>-40.767371561639123</c:v>
                </c:pt>
                <c:pt idx="3394">
                  <c:v>-40.73196375360056</c:v>
                </c:pt>
                <c:pt idx="3395">
                  <c:v>-40.696838353182358</c:v>
                </c:pt>
                <c:pt idx="3396">
                  <c:v>-40.661992216436389</c:v>
                </c:pt>
                <c:pt idx="3397">
                  <c:v>-40.627422252350279</c:v>
                </c:pt>
                <c:pt idx="3398">
                  <c:v>-40.593125421670379</c:v>
                </c:pt>
                <c:pt idx="3399">
                  <c:v>-40.559098735760479</c:v>
                </c:pt>
                <c:pt idx="3400">
                  <c:v>-40.525339255489726</c:v>
                </c:pt>
                <c:pt idx="3401">
                  <c:v>-40.491844090151744</c:v>
                </c:pt>
                <c:pt idx="3402">
                  <c:v>-40.458610396413228</c:v>
                </c:pt>
                <c:pt idx="3403">
                  <c:v>-40.425635377290675</c:v>
                </c:pt>
                <c:pt idx="3404">
                  <c:v>-40.392916281154612</c:v>
                </c:pt>
                <c:pt idx="3405">
                  <c:v>-40.360450400761096</c:v>
                </c:pt>
                <c:pt idx="3406">
                  <c:v>-40.328235072308509</c:v>
                </c:pt>
                <c:pt idx="3407">
                  <c:v>-40.296267674518937</c:v>
                </c:pt>
                <c:pt idx="3408">
                  <c:v>-40.264545627745022</c:v>
                </c:pt>
                <c:pt idx="3409">
                  <c:v>-40.233066393099115</c:v>
                </c:pt>
                <c:pt idx="3410">
                  <c:v>-40.201827471604574</c:v>
                </c:pt>
                <c:pt idx="3411">
                  <c:v>-40.170826403371848</c:v>
                </c:pt>
                <c:pt idx="3412">
                  <c:v>-40.140060766792558</c:v>
                </c:pt>
                <c:pt idx="3413">
                  <c:v>-40.109528177755287</c:v>
                </c:pt>
                <c:pt idx="3414">
                  <c:v>-40.079226288883604</c:v>
                </c:pt>
                <c:pt idx="3415">
                  <c:v>-40.049152788789627</c:v>
                </c:pt>
                <c:pt idx="3416">
                  <c:v>-40.019305401349499</c:v>
                </c:pt>
                <c:pt idx="3417">
                  <c:v>-39.989681884995953</c:v>
                </c:pt>
                <c:pt idx="3418">
                  <c:v>-39.960280032028372</c:v>
                </c:pt>
                <c:pt idx="3419">
                  <c:v>-39.931097667940712</c:v>
                </c:pt>
                <c:pt idx="3420">
                  <c:v>-39.902132650765104</c:v>
                </c:pt>
                <c:pt idx="3421">
                  <c:v>-39.873382870432806</c:v>
                </c:pt>
                <c:pt idx="3422">
                  <c:v>-39.844846248150183</c:v>
                </c:pt>
                <c:pt idx="3423">
                  <c:v>-39.81652073578973</c:v>
                </c:pt>
                <c:pt idx="3424">
                  <c:v>-39.788404315296333</c:v>
                </c:pt>
                <c:pt idx="3425">
                  <c:v>-39.760494998107461</c:v>
                </c:pt>
                <c:pt idx="3426">
                  <c:v>-39.732790824588356</c:v>
                </c:pt>
                <c:pt idx="3427">
                  <c:v>-39.705289863478804</c:v>
                </c:pt>
                <c:pt idx="3428">
                  <c:v>-39.677990211355485</c:v>
                </c:pt>
                <c:pt idx="3429">
                  <c:v>-39.650889992104879</c:v>
                </c:pt>
                <c:pt idx="3430">
                  <c:v>-39.623987356409621</c:v>
                </c:pt>
                <c:pt idx="3431">
                  <c:v>-39.597280481248177</c:v>
                </c:pt>
                <c:pt idx="3432">
                  <c:v>-39.570767569402896</c:v>
                </c:pt>
                <c:pt idx="3433">
                  <c:v>-39.544446848983654</c:v>
                </c:pt>
                <c:pt idx="3434">
                  <c:v>-39.518316572958533</c:v>
                </c:pt>
                <c:pt idx="3435">
                  <c:v>-39.492375018698624</c:v>
                </c:pt>
                <c:pt idx="3436">
                  <c:v>-39.466620487531337</c:v>
                </c:pt>
                <c:pt idx="3437">
                  <c:v>-39.441051304304423</c:v>
                </c:pt>
                <c:pt idx="3438">
                  <c:v>-39.415665816960299</c:v>
                </c:pt>
                <c:pt idx="3439">
                  <c:v>-39.390462396119233</c:v>
                </c:pt>
                <c:pt idx="3440">
                  <c:v>-39.365439434672155</c:v>
                </c:pt>
                <c:pt idx="3441">
                  <c:v>-39.340595347384337</c:v>
                </c:pt>
                <c:pt idx="3442">
                  <c:v>-39.315928570504596</c:v>
                </c:pt>
                <c:pt idx="3443">
                  <c:v>-39.291437561385614</c:v>
                </c:pt>
                <c:pt idx="3444">
                  <c:v>-39.267120798112828</c:v>
                </c:pt>
                <c:pt idx="3445">
                  <c:v>-39.242976779139454</c:v>
                </c:pt>
                <c:pt idx="3446">
                  <c:v>-39.219004022931991</c:v>
                </c:pt>
                <c:pt idx="3447">
                  <c:v>-39.195201067621525</c:v>
                </c:pt>
                <c:pt idx="3448">
                  <c:v>-39.171566470663478</c:v>
                </c:pt>
                <c:pt idx="3449">
                  <c:v>-39.148098808504841</c:v>
                </c:pt>
                <c:pt idx="3450">
                  <c:v>-39.124796676258576</c:v>
                </c:pt>
                <c:pt idx="3451">
                  <c:v>-39.101658687384521</c:v>
                </c:pt>
                <c:pt idx="3452">
                  <c:v>-39.078683473376813</c:v>
                </c:pt>
                <c:pt idx="3453">
                  <c:v>-39.055869683460045</c:v>
                </c:pt>
                <c:pt idx="3454">
                  <c:v>-39.033215984289122</c:v>
                </c:pt>
                <c:pt idx="3455">
                  <c:v>-39.010721059656973</c:v>
                </c:pt>
                <c:pt idx="3456">
                  <c:v>-38.988383610209056</c:v>
                </c:pt>
                <c:pt idx="3457">
                  <c:v>-38.966202353161016</c:v>
                </c:pt>
                <c:pt idx="3458">
                  <c:v>-38.944176022026433</c:v>
                </c:pt>
                <c:pt idx="3459">
                  <c:v>-38.922303366346398</c:v>
                </c:pt>
                <c:pt idx="3460">
                  <c:v>-38.9005831514269</c:v>
                </c:pt>
                <c:pt idx="3461">
                  <c:v>-38.879014158080892</c:v>
                </c:pt>
                <c:pt idx="3462">
                  <c:v>-38.857595182374759</c:v>
                </c:pt>
                <c:pt idx="3463">
                  <c:v>-38.836325035383204</c:v>
                </c:pt>
                <c:pt idx="3464">
                  <c:v>-38.815202542943823</c:v>
                </c:pt>
                <c:pt idx="3465">
                  <c:v>-38.794226545422241</c:v>
                </c:pt>
                <c:pt idx="3466">
                  <c:v>-38.773395897477926</c:v>
                </c:pt>
                <c:pt idx="3467">
                  <c:v>-38.752709467837121</c:v>
                </c:pt>
                <c:pt idx="3468">
                  <c:v>-38.732166139068134</c:v>
                </c:pt>
                <c:pt idx="3469">
                  <c:v>-38.711764807363636</c:v>
                </c:pt>
                <c:pt idx="3470">
                  <c:v>-38.691504382325654</c:v>
                </c:pt>
                <c:pt idx="3471">
                  <c:v>-38.671383786754809</c:v>
                </c:pt>
                <c:pt idx="3472">
                  <c:v>-38.651401956444367</c:v>
                </c:pt>
                <c:pt idx="3473">
                  <c:v>-38.631557839977773</c:v>
                </c:pt>
                <c:pt idx="3474">
                  <c:v>-38.611850398531203</c:v>
                </c:pt>
                <c:pt idx="3475">
                  <c:v>-38.592278605677862</c:v>
                </c:pt>
                <c:pt idx="3476">
                  <c:v>-38.572841447198734</c:v>
                </c:pt>
                <c:pt idx="3477">
                  <c:v>-38.553537920894357</c:v>
                </c:pt>
                <c:pt idx="3478">
                  <c:v>-38.534367036402621</c:v>
                </c:pt>
                <c:pt idx="3479">
                  <c:v>-38.515327815018416</c:v>
                </c:pt>
                <c:pt idx="3480">
                  <c:v>-38.496419289516837</c:v>
                </c:pt>
                <c:pt idx="3481">
                  <c:v>-38.477640503981419</c:v>
                </c:pt>
                <c:pt idx="3482">
                  <c:v>-38.458990513632855</c:v>
                </c:pt>
                <c:pt idx="3483">
                  <c:v>-38.440468384663355</c:v>
                </c:pt>
                <c:pt idx="3484">
                  <c:v>-38.422073194073391</c:v>
                </c:pt>
                <c:pt idx="3485">
                  <c:v>-38.403804029510638</c:v>
                </c:pt>
                <c:pt idx="3486">
                  <c:v>-38.38565998911298</c:v>
                </c:pt>
                <c:pt idx="3487">
                  <c:v>-38.367640181354282</c:v>
                </c:pt>
                <c:pt idx="3488">
                  <c:v>-38.349743724892591</c:v>
                </c:pt>
                <c:pt idx="3489">
                  <c:v>-38.331969748421301</c:v>
                </c:pt>
                <c:pt idx="3490">
                  <c:v>-38.314317390523598</c:v>
                </c:pt>
                <c:pt idx="3491">
                  <c:v>-38.296785799528365</c:v>
                </c:pt>
                <c:pt idx="3492">
                  <c:v>-38.279374133369856</c:v>
                </c:pt>
                <c:pt idx="3493">
                  <c:v>-38.262081559449655</c:v>
                </c:pt>
                <c:pt idx="3494">
                  <c:v>-38.244907254500767</c:v>
                </c:pt>
                <c:pt idx="3495">
                  <c:v>-38.227850404454614</c:v>
                </c:pt>
                <c:pt idx="3496">
                  <c:v>-38.210910204309812</c:v>
                </c:pt>
                <c:pt idx="3497">
                  <c:v>-38.194085858004421</c:v>
                </c:pt>
                <c:pt idx="3498">
                  <c:v>-38.177376578288573</c:v>
                </c:pt>
                <c:pt idx="3499">
                  <c:v>-38.160781586602432</c:v>
                </c:pt>
                <c:pt idx="3500">
                  <c:v>-38.144300112952109</c:v>
                </c:pt>
                <c:pt idx="3501">
                  <c:v>-38.127931395792068</c:v>
                </c:pt>
                <c:pt idx="3502">
                  <c:v>-38.111674681906663</c:v>
                </c:pt>
                <c:pt idx="3503">
                  <c:v>-38.095529226294978</c:v>
                </c:pt>
                <c:pt idx="3504">
                  <c:v>-38.079494292057248</c:v>
                </c:pt>
                <c:pt idx="3505">
                  <c:v>-38.063569150284088</c:v>
                </c:pt>
                <c:pt idx="3506">
                  <c:v>-38.047753079945863</c:v>
                </c:pt>
                <c:pt idx="3507">
                  <c:v>-38.032045367786196</c:v>
                </c:pt>
                <c:pt idx="3508">
                  <c:v>-38.016445308215935</c:v>
                </c:pt>
                <c:pt idx="3509">
                  <c:v>-38.000952203208918</c:v>
                </c:pt>
                <c:pt idx="3510">
                  <c:v>-37.985565362200248</c:v>
                </c:pt>
                <c:pt idx="3511">
                  <c:v>-37.970284101985612</c:v>
                </c:pt>
                <c:pt idx="3512">
                  <c:v>-37.955107746622751</c:v>
                </c:pt>
                <c:pt idx="3513">
                  <c:v>-37.94003562733473</c:v>
                </c:pt>
                <c:pt idx="3514">
                  <c:v>-37.925067082413477</c:v>
                </c:pt>
                <c:pt idx="3515">
                  <c:v>-37.910201457128082</c:v>
                </c:pt>
                <c:pt idx="3516">
                  <c:v>-37.895438103630809</c:v>
                </c:pt>
                <c:pt idx="3517">
                  <c:v>-37.880776380866791</c:v>
                </c:pt>
                <c:pt idx="3518">
                  <c:v>-37.866215654485359</c:v>
                </c:pt>
                <c:pt idx="3519">
                  <c:v>-37.851755296752636</c:v>
                </c:pt>
                <c:pt idx="3520">
                  <c:v>-37.837394686464044</c:v>
                </c:pt>
                <c:pt idx="3521">
                  <c:v>-37.823133208861769</c:v>
                </c:pt>
                <c:pt idx="3522">
                  <c:v>-37.80897025554868</c:v>
                </c:pt>
                <c:pt idx="3523">
                  <c:v>-37.794905224408296</c:v>
                </c:pt>
                <c:pt idx="3524">
                  <c:v>-37.780937519523789</c:v>
                </c:pt>
                <c:pt idx="3525">
                  <c:v>-37.767066551098175</c:v>
                </c:pt>
                <c:pt idx="3526">
                  <c:v>-37.753291735376273</c:v>
                </c:pt>
                <c:pt idx="3527">
                  <c:v>-37.739612494568419</c:v>
                </c:pt>
                <c:pt idx="3528">
                  <c:v>-37.72602825677437</c:v>
                </c:pt>
                <c:pt idx="3529">
                  <c:v>-37.712538455909581</c:v>
                </c:pt>
                <c:pt idx="3530">
                  <c:v>-37.699142531631068</c:v>
                </c:pt>
                <c:pt idx="3531">
                  <c:v>-37.685839929266699</c:v>
                </c:pt>
                <c:pt idx="3532">
                  <c:v>-37.672630099743913</c:v>
                </c:pt>
                <c:pt idx="3533">
                  <c:v>-37.659512499518698</c:v>
                </c:pt>
                <c:pt idx="3534">
                  <c:v>-37.646486590509582</c:v>
                </c:pt>
                <c:pt idx="3535">
                  <c:v>-37.633551840027508</c:v>
                </c:pt>
                <c:pt idx="3536">
                  <c:v>-37.620707720711493</c:v>
                </c:pt>
                <c:pt idx="3537">
                  <c:v>-37.6079537104617</c:v>
                </c:pt>
                <c:pt idx="3538">
                  <c:v>-37.595289292375682</c:v>
                </c:pt>
                <c:pt idx="3539">
                  <c:v>-37.582713954685516</c:v>
                </c:pt>
                <c:pt idx="3540">
                  <c:v>-37.570227190694204</c:v>
                </c:pt>
                <c:pt idx="3541">
                  <c:v>-37.55782849871531</c:v>
                </c:pt>
                <c:pt idx="3542">
                  <c:v>-37.54551738201225</c:v>
                </c:pt>
                <c:pt idx="3543">
                  <c:v>-37.53329334873775</c:v>
                </c:pt>
                <c:pt idx="3544">
                  <c:v>-37.521155911877187</c:v>
                </c:pt>
                <c:pt idx="3545">
                  <c:v>-37.509104589188958</c:v>
                </c:pt>
                <c:pt idx="3546">
                  <c:v>-37.497138903148709</c:v>
                </c:pt>
                <c:pt idx="3547">
                  <c:v>-37.485258380892844</c:v>
                </c:pt>
                <c:pt idx="3548">
                  <c:v>-37.473462554163589</c:v>
                </c:pt>
                <c:pt idx="3549">
                  <c:v>-37.461750959255042</c:v>
                </c:pt>
                <c:pt idx="3550">
                  <c:v>-37.450123136959014</c:v>
                </c:pt>
                <c:pt idx="3551">
                  <c:v>-37.438578632512481</c:v>
                </c:pt>
                <c:pt idx="3552">
                  <c:v>-37.427116995546385</c:v>
                </c:pt>
                <c:pt idx="3553">
                  <c:v>-37.415737780033744</c:v>
                </c:pt>
                <c:pt idx="3554">
                  <c:v>-37.404440544239378</c:v>
                </c:pt>
                <c:pt idx="3555">
                  <c:v>-37.393224850671011</c:v>
                </c:pt>
                <c:pt idx="3556">
                  <c:v>-37.382090266029394</c:v>
                </c:pt>
                <c:pt idx="3557">
                  <c:v>-37.371036361161039</c:v>
                </c:pt>
                <c:pt idx="3558">
                  <c:v>-37.36006271101018</c:v>
                </c:pt>
                <c:pt idx="3559">
                  <c:v>-37.349168894572067</c:v>
                </c:pt>
                <c:pt idx="3560">
                  <c:v>-37.338354494847842</c:v>
                </c:pt>
                <c:pt idx="3561">
                  <c:v>-37.327619098797634</c:v>
                </c:pt>
                <c:pt idx="3562">
                  <c:v>-37.316962297296882</c:v>
                </c:pt>
                <c:pt idx="3563">
                  <c:v>-37.306383685092193</c:v>
                </c:pt>
                <c:pt idx="3564">
                  <c:v>-37.295882860757402</c:v>
                </c:pt>
                <c:pt idx="3565">
                  <c:v>-37.285459426651641</c:v>
                </c:pt>
                <c:pt idx="3566">
                  <c:v>-37.275112988875804</c:v>
                </c:pt>
                <c:pt idx="3567">
                  <c:v>-37.264843157232171</c:v>
                </c:pt>
                <c:pt idx="3568">
                  <c:v>-37.254649545183227</c:v>
                </c:pt>
                <c:pt idx="3569">
                  <c:v>-37.244531769810479</c:v>
                </c:pt>
                <c:pt idx="3570">
                  <c:v>-37.234489451775801</c:v>
                </c:pt>
                <c:pt idx="3571">
                  <c:v>-37.22452221528097</c:v>
                </c:pt>
                <c:pt idx="3572">
                  <c:v>-37.214629688029639</c:v>
                </c:pt>
                <c:pt idx="3573">
                  <c:v>-37.204811501189539</c:v>
                </c:pt>
                <c:pt idx="3574">
                  <c:v>-37.19506728935405</c:v>
                </c:pt>
                <c:pt idx="3575">
                  <c:v>-37.18539669050503</c:v>
                </c:pt>
                <c:pt idx="3576">
                  <c:v>-37.175799345977374</c:v>
                </c:pt>
                <c:pt idx="3577">
                  <c:v>-37.166274900421953</c:v>
                </c:pt>
                <c:pt idx="3578">
                  <c:v>-37.15682300177005</c:v>
                </c:pt>
                <c:pt idx="3579">
                  <c:v>-37.147443301199047</c:v>
                </c:pt>
                <c:pt idx="3580">
                  <c:v>-37.138135453096957</c:v>
                </c:pt>
                <c:pt idx="3581">
                  <c:v>-37.128899115029</c:v>
                </c:pt>
                <c:pt idx="3582">
                  <c:v>-37.119733947703331</c:v>
                </c:pt>
                <c:pt idx="3583">
                  <c:v>-37.110639614938556</c:v>
                </c:pt>
                <c:pt idx="3584">
                  <c:v>-37.101615783630621</c:v>
                </c:pt>
                <c:pt idx="3585">
                  <c:v>-37.09266212372053</c:v>
                </c:pt>
                <c:pt idx="3586">
                  <c:v>-37.083778308162422</c:v>
                </c:pt>
                <c:pt idx="3587">
                  <c:v>-37.074964012892742</c:v>
                </c:pt>
                <c:pt idx="3588">
                  <c:v>-37.06621891679842</c:v>
                </c:pt>
                <c:pt idx="3589">
                  <c:v>-37.057542701687161</c:v>
                </c:pt>
                <c:pt idx="3590">
                  <c:v>-37.048935052256439</c:v>
                </c:pt>
                <c:pt idx="3591">
                  <c:v>-37.040395656064355</c:v>
                </c:pt>
                <c:pt idx="3592">
                  <c:v>-37.031924203500459</c:v>
                </c:pt>
                <c:pt idx="3593">
                  <c:v>-37.023520387756172</c:v>
                </c:pt>
                <c:pt idx="3594">
                  <c:v>-37.015183904796707</c:v>
                </c:pt>
                <c:pt idx="3595">
                  <c:v>-37.006914453332591</c:v>
                </c:pt>
                <c:pt idx="3596">
                  <c:v>-36.998711734792018</c:v>
                </c:pt>
                <c:pt idx="3597">
                  <c:v>-36.990575453293424</c:v>
                </c:pt>
                <c:pt idx="3598">
                  <c:v>-36.982505315618816</c:v>
                </c:pt>
                <c:pt idx="3599">
                  <c:v>-36.974501031185973</c:v>
                </c:pt>
                <c:pt idx="3600">
                  <c:v>-36.966562312022695</c:v>
                </c:pt>
                <c:pt idx="3601">
                  <c:v>-36.958688872741405</c:v>
                </c:pt>
                <c:pt idx="3602">
                  <c:v>-36.950880430512534</c:v>
                </c:pt>
                <c:pt idx="3603">
                  <c:v>-36.943136705039549</c:v>
                </c:pt>
                <c:pt idx="3604">
                  <c:v>-36.935457418533943</c:v>
                </c:pt>
                <c:pt idx="3605">
                  <c:v>-36.927842295690354</c:v>
                </c:pt>
                <c:pt idx="3606">
                  <c:v>-36.92029106366229</c:v>
                </c:pt>
                <c:pt idx="3607">
                  <c:v>-36.912803452038638</c:v>
                </c:pt>
                <c:pt idx="3608">
                  <c:v>-36.905379192818884</c:v>
                </c:pt>
                <c:pt idx="3609">
                  <c:v>-36.898018020390623</c:v>
                </c:pt>
                <c:pt idx="3610">
                  <c:v>-36.890719671505423</c:v>
                </c:pt>
                <c:pt idx="3611">
                  <c:v>-36.883483885256808</c:v>
                </c:pt>
                <c:pt idx="3612">
                  <c:v>-36.876310403057751</c:v>
                </c:pt>
                <c:pt idx="3613">
                  <c:v>-36.869198968617397</c:v>
                </c:pt>
                <c:pt idx="3614">
                  <c:v>-36.862149327920633</c:v>
                </c:pt>
                <c:pt idx="3615">
                  <c:v>-36.855161229204825</c:v>
                </c:pt>
                <c:pt idx="3616">
                  <c:v>-36.848234422939427</c:v>
                </c:pt>
                <c:pt idx="3617">
                  <c:v>-36.841368661804395</c:v>
                </c:pt>
                <c:pt idx="3618">
                  <c:v>-36.834563700669221</c:v>
                </c:pt>
                <c:pt idx="3619">
                  <c:v>-36.827819296572606</c:v>
                </c:pt>
                <c:pt idx="3620">
                  <c:v>-36.821135208702046</c:v>
                </c:pt>
                <c:pt idx="3621">
                  <c:v>-36.814511198373346</c:v>
                </c:pt>
                <c:pt idx="3622">
                  <c:v>-36.807947029011046</c:v>
                </c:pt>
                <c:pt idx="3623">
                  <c:v>-36.80144246612879</c:v>
                </c:pt>
                <c:pt idx="3624">
                  <c:v>-36.794997277310102</c:v>
                </c:pt>
                <c:pt idx="3625">
                  <c:v>-36.788611232188742</c:v>
                </c:pt>
                <c:pt idx="3626">
                  <c:v>-36.782284102429898</c:v>
                </c:pt>
                <c:pt idx="3627">
                  <c:v>-36.776015661712414</c:v>
                </c:pt>
                <c:pt idx="3628">
                  <c:v>-36.769805685709223</c:v>
                </c:pt>
                <c:pt idx="3629">
                  <c:v>-36.763653952069518</c:v>
                </c:pt>
                <c:pt idx="3630">
                  <c:v>-36.757560240400657</c:v>
                </c:pt>
                <c:pt idx="3631">
                  <c:v>-36.751524332250952</c:v>
                </c:pt>
                <c:pt idx="3632">
                  <c:v>-36.745546011091598</c:v>
                </c:pt>
                <c:pt idx="3633">
                  <c:v>-36.73962506229914</c:v>
                </c:pt>
                <c:pt idx="3634">
                  <c:v>-36.73376127313864</c:v>
                </c:pt>
                <c:pt idx="3635">
                  <c:v>-36.727954432747431</c:v>
                </c:pt>
                <c:pt idx="3636">
                  <c:v>-36.722204332116192</c:v>
                </c:pt>
                <c:pt idx="3637">
                  <c:v>-36.716510764075664</c:v>
                </c:pt>
                <c:pt idx="3638">
                  <c:v>-36.710873523277542</c:v>
                </c:pt>
                <c:pt idx="3639">
                  <c:v>-36.705292406179282</c:v>
                </c:pt>
                <c:pt idx="3640">
                  <c:v>-36.699767211029048</c:v>
                </c:pt>
                <c:pt idx="3641">
                  <c:v>-36.694297737848302</c:v>
                </c:pt>
                <c:pt idx="3642">
                  <c:v>-36.688883788418089</c:v>
                </c:pt>
                <c:pt idx="3643">
                  <c:v>-36.683525166261759</c:v>
                </c:pt>
                <c:pt idx="3644">
                  <c:v>-36.678221676631239</c:v>
                </c:pt>
                <c:pt idx="3645">
                  <c:v>-36.672973126491215</c:v>
                </c:pt>
                <c:pt idx="3646">
                  <c:v>-36.667779324504991</c:v>
                </c:pt>
                <c:pt idx="3647">
                  <c:v>-36.662640081019312</c:v>
                </c:pt>
                <c:pt idx="3648">
                  <c:v>-36.657555208049928</c:v>
                </c:pt>
                <c:pt idx="3649">
                  <c:v>-36.652524519266791</c:v>
                </c:pt>
                <c:pt idx="3650">
                  <c:v>-36.647547829981313</c:v>
                </c:pt>
                <c:pt idx="3651">
                  <c:v>-36.642624957131069</c:v>
                </c:pt>
                <c:pt idx="3652">
                  <c:v>-36.637755719266799</c:v>
                </c:pt>
                <c:pt idx="3653">
                  <c:v>-36.632939936537447</c:v>
                </c:pt>
                <c:pt idx="3654">
                  <c:v>-36.628177430678676</c:v>
                </c:pt>
                <c:pt idx="3655">
                  <c:v>-36.623468024997734</c:v>
                </c:pt>
                <c:pt idx="3656">
                  <c:v>-36.618811544361279</c:v>
                </c:pt>
                <c:pt idx="3657">
                  <c:v>-36.614207815181913</c:v>
                </c:pt>
                <c:pt idx="3658">
                  <c:v>-36.609656665405296</c:v>
                </c:pt>
                <c:pt idx="3659">
                  <c:v>-36.605157924497561</c:v>
                </c:pt>
                <c:pt idx="3660">
                  <c:v>-36.600711423432656</c:v>
                </c:pt>
                <c:pt idx="3661">
                  <c:v>-36.59631699467986</c:v>
                </c:pt>
                <c:pt idx="3662">
                  <c:v>-36.591974472191531</c:v>
                </c:pt>
                <c:pt idx="3663">
                  <c:v>-36.587683691391263</c:v>
                </c:pt>
                <c:pt idx="3664">
                  <c:v>-36.583444489160435</c:v>
                </c:pt>
                <c:pt idx="3665">
                  <c:v>-36.579256703828463</c:v>
                </c:pt>
                <c:pt idx="3666">
                  <c:v>-36.575120175159562</c:v>
                </c:pt>
                <c:pt idx="3667">
                  <c:v>-36.571034744341389</c:v>
                </c:pt>
                <c:pt idx="3668">
                  <c:v>-36.567000253973987</c:v>
                </c:pt>
                <c:pt idx="3669">
                  <c:v>-36.563016548057711</c:v>
                </c:pt>
                <c:pt idx="3670">
                  <c:v>-36.559083471982198</c:v>
                </c:pt>
                <c:pt idx="3671">
                  <c:v>-36.555200872516394</c:v>
                </c:pt>
                <c:pt idx="3672">
                  <c:v>-36.551368597795545</c:v>
                </c:pt>
                <c:pt idx="3673">
                  <c:v>-36.547586497311841</c:v>
                </c:pt>
                <c:pt idx="3674">
                  <c:v>-36.54385442190322</c:v>
                </c:pt>
                <c:pt idx="3675">
                  <c:v>-36.540172223742587</c:v>
                </c:pt>
                <c:pt idx="3676">
                  <c:v>-36.536539756327578</c:v>
                </c:pt>
                <c:pt idx="3677">
                  <c:v>-36.532956874470067</c:v>
                </c:pt>
                <c:pt idx="3678">
                  <c:v>-36.529423434285562</c:v>
                </c:pt>
                <c:pt idx="3679">
                  <c:v>-36.525939293183853</c:v>
                </c:pt>
                <c:pt idx="3680">
                  <c:v>-36.522504309857815</c:v>
                </c:pt>
                <c:pt idx="3681">
                  <c:v>-36.519118344274723</c:v>
                </c:pt>
                <c:pt idx="3682">
                  <c:v>-36.515781257665267</c:v>
                </c:pt>
                <c:pt idx="3683">
                  <c:v>-36.512492912514908</c:v>
                </c:pt>
                <c:pt idx="3684">
                  <c:v>-36.50925317255308</c:v>
                </c:pt>
                <c:pt idx="3685">
                  <c:v>-36.506061902744719</c:v>
                </c:pt>
                <c:pt idx="3686">
                  <c:v>-36.502918969280572</c:v>
                </c:pt>
                <c:pt idx="3687">
                  <c:v>-36.499824239567296</c:v>
                </c:pt>
                <c:pt idx="3688">
                  <c:v>-36.496777582218989</c:v>
                </c:pt>
                <c:pt idx="3689">
                  <c:v>-36.493778867048078</c:v>
                </c:pt>
                <c:pt idx="3690">
                  <c:v>-36.490827965055217</c:v>
                </c:pt>
                <c:pt idx="3691">
                  <c:v>-36.487924748422216</c:v>
                </c:pt>
                <c:pt idx="3692">
                  <c:v>-36.485069090501597</c:v>
                </c:pt>
                <c:pt idx="3693">
                  <c:v>-36.482260865808847</c:v>
                </c:pt>
                <c:pt idx="3694">
                  <c:v>-36.479499950012773</c:v>
                </c:pt>
                <c:pt idx="3695">
                  <c:v>-36.476786219928442</c:v>
                </c:pt>
                <c:pt idx="3696">
                  <c:v>-36.474119553507734</c:v>
                </c:pt>
                <c:pt idx="3697">
                  <c:v>-36.471499829830854</c:v>
                </c:pt>
                <c:pt idx="3698">
                  <c:v>-36.46892692909892</c:v>
                </c:pt>
                <c:pt idx="3699">
                  <c:v>-36.466400732624614</c:v>
                </c:pt>
                <c:pt idx="3700">
                  <c:v>-36.463921122825461</c:v>
                </c:pt>
                <c:pt idx="3701">
                  <c:v>-36.461487983214759</c:v>
                </c:pt>
                <c:pt idx="3702">
                  <c:v>-36.459101198393974</c:v>
                </c:pt>
                <c:pt idx="3703">
                  <c:v>-36.456760654045482</c:v>
                </c:pt>
                <c:pt idx="3704">
                  <c:v>-36.454466236923359</c:v>
                </c:pt>
                <c:pt idx="3705">
                  <c:v>-36.452217834847644</c:v>
                </c:pt>
                <c:pt idx="3706">
                  <c:v>-36.450015336695401</c:v>
                </c:pt>
                <c:pt idx="3707">
                  <c:v>-36.447858632393505</c:v>
                </c:pt>
                <c:pt idx="3708">
                  <c:v>-36.445747612911347</c:v>
                </c:pt>
                <c:pt idx="3709">
                  <c:v>-36.443682170253389</c:v>
                </c:pt>
                <c:pt idx="3710">
                  <c:v>-36.44166219745189</c:v>
                </c:pt>
                <c:pt idx="3711">
                  <c:v>-36.439687588560204</c:v>
                </c:pt>
                <c:pt idx="3712">
                  <c:v>-36.437758238644598</c:v>
                </c:pt>
                <c:pt idx="3713">
                  <c:v>-36.435874043778071</c:v>
                </c:pt>
                <c:pt idx="3714">
                  <c:v>-36.4340349010333</c:v>
                </c:pt>
                <c:pt idx="3715">
                  <c:v>-36.432240708475334</c:v>
                </c:pt>
                <c:pt idx="3716">
                  <c:v>-36.430491365155341</c:v>
                </c:pt>
                <c:pt idx="3717">
                  <c:v>-36.428786771102942</c:v>
                </c:pt>
                <c:pt idx="3718">
                  <c:v>-36.42712682732062</c:v>
                </c:pt>
                <c:pt idx="3719">
                  <c:v>-36.425511435776073</c:v>
                </c:pt>
                <c:pt idx="3720">
                  <c:v>-36.423940499396863</c:v>
                </c:pt>
                <c:pt idx="3721">
                  <c:v>-36.42241392206261</c:v>
                </c:pt>
                <c:pt idx="3722">
                  <c:v>-36.420931608599503</c:v>
                </c:pt>
                <c:pt idx="3723">
                  <c:v>-36.41949346477351</c:v>
                </c:pt>
                <c:pt idx="3724">
                  <c:v>-36.418099397284394</c:v>
                </c:pt>
                <c:pt idx="3725">
                  <c:v>-36.416749313758984</c:v>
                </c:pt>
                <c:pt idx="3726">
                  <c:v>-36.415443122745835</c:v>
                </c:pt>
                <c:pt idx="3727">
                  <c:v>-36.414180733708399</c:v>
                </c:pt>
                <c:pt idx="3728">
                  <c:v>-36.412962057019399</c:v>
                </c:pt>
                <c:pt idx="3729">
                  <c:v>-36.41178700395443</c:v>
                </c:pt>
                <c:pt idx="3730">
                  <c:v>-36.410655486686537</c:v>
                </c:pt>
                <c:pt idx="3731">
                  <c:v>-36.409567418280474</c:v>
                </c:pt>
                <c:pt idx="3732">
                  <c:v>-36.408522712685986</c:v>
                </c:pt>
                <c:pt idx="3733">
                  <c:v>-36.407521284733143</c:v>
                </c:pt>
                <c:pt idx="3734">
                  <c:v>-36.406563050126039</c:v>
                </c:pt>
                <c:pt idx="3735">
                  <c:v>-36.405647925437762</c:v>
                </c:pt>
                <c:pt idx="3736">
                  <c:v>-36.40477582810383</c:v>
                </c:pt>
                <c:pt idx="3737">
                  <c:v>-36.403946676417988</c:v>
                </c:pt>
                <c:pt idx="3738">
                  <c:v>-36.403160389525425</c:v>
                </c:pt>
                <c:pt idx="3739">
                  <c:v>-36.402416887418177</c:v>
                </c:pt>
                <c:pt idx="3740">
                  <c:v>-36.401716090930179</c:v>
                </c:pt>
                <c:pt idx="3741">
                  <c:v>-36.401057921730832</c:v>
                </c:pt>
                <c:pt idx="3742">
                  <c:v>-36.400442302320798</c:v>
                </c:pt>
                <c:pt idx="3743">
                  <c:v>-36.399869156026448</c:v>
                </c:pt>
                <c:pt idx="3744">
                  <c:v>-36.399338406994403</c:v>
                </c:pt>
                <c:pt idx="3745">
                  <c:v>-36.398849980186981</c:v>
                </c:pt>
                <c:pt idx="3746">
                  <c:v>-36.398403801376645</c:v>
                </c:pt>
                <c:pt idx="3747">
                  <c:v>-36.397999797142354</c:v>
                </c:pt>
                <c:pt idx="3748">
                  <c:v>-36.397637894862413</c:v>
                </c:pt>
                <c:pt idx="3749">
                  <c:v>-36.39731802271114</c:v>
                </c:pt>
                <c:pt idx="3750">
                  <c:v>-36.397040109654817</c:v>
                </c:pt>
                <c:pt idx="3751">
                  <c:v>-36.396804085444202</c:v>
                </c:pt>
                <c:pt idx="3752">
                  <c:v>-36.396609880612715</c:v>
                </c:pt>
                <c:pt idx="3753">
                  <c:v>-36.396457426469617</c:v>
                </c:pt>
                <c:pt idx="3754">
                  <c:v>-36.396346655096934</c:v>
                </c:pt>
                <c:pt idx="3755">
                  <c:v>-36.396277499343526</c:v>
                </c:pt>
                <c:pt idx="3756">
                  <c:v>-36.396249892821821</c:v>
                </c:pt>
                <c:pt idx="3757">
                  <c:v>-36.396263769902298</c:v>
                </c:pt>
                <c:pt idx="3758">
                  <c:v>-36.3963190657092</c:v>
                </c:pt>
                <c:pt idx="3759">
                  <c:v>-36.39641571611746</c:v>
                </c:pt>
                <c:pt idx="3760">
                  <c:v>-36.396553657745571</c:v>
                </c:pt>
                <c:pt idx="3761">
                  <c:v>-36.396732827954523</c:v>
                </c:pt>
                <c:pt idx="3762">
                  <c:v>-36.39695316484071</c:v>
                </c:pt>
                <c:pt idx="3763">
                  <c:v>-36.397214607233643</c:v>
                </c:pt>
                <c:pt idx="3764">
                  <c:v>-36.397517094690869</c:v>
                </c:pt>
                <c:pt idx="3765">
                  <c:v>-36.397860567493993</c:v>
                </c:pt>
                <c:pt idx="3766">
                  <c:v>-36.398244966644285</c:v>
                </c:pt>
                <c:pt idx="3767">
                  <c:v>-36.398670233859256</c:v>
                </c:pt>
                <c:pt idx="3768">
                  <c:v>-36.399136311568078</c:v>
                </c:pt>
                <c:pt idx="3769">
                  <c:v>-36.399643142907841</c:v>
                </c:pt>
                <c:pt idx="3770">
                  <c:v>-36.400190671719393</c:v>
                </c:pt>
                <c:pt idx="3771">
                  <c:v>-36.400778842543765</c:v>
                </c:pt>
                <c:pt idx="3772">
                  <c:v>-36.401407600617894</c:v>
                </c:pt>
                <c:pt idx="3773">
                  <c:v>-36.402076891871289</c:v>
                </c:pt>
                <c:pt idx="3774">
                  <c:v>-36.402786662921699</c:v>
                </c:pt>
                <c:pt idx="3775">
                  <c:v>-36.403536861071856</c:v>
                </c:pt>
                <c:pt idx="3776">
                  <c:v>-36.404327434305102</c:v>
                </c:pt>
                <c:pt idx="3777">
                  <c:v>-36.405158331282742</c:v>
                </c:pt>
                <c:pt idx="3778">
                  <c:v>-36.40602950133902</c:v>
                </c:pt>
                <c:pt idx="3779">
                  <c:v>-36.406940894478893</c:v>
                </c:pt>
                <c:pt idx="3780">
                  <c:v>-36.407892461373478</c:v>
                </c:pt>
                <c:pt idx="3781">
                  <c:v>-36.408884153356851</c:v>
                </c:pt>
              </c:numCache>
            </c:numRef>
          </c:yVal>
          <c:smooth val="1"/>
          <c:extLst>
            <c:ext xmlns:c16="http://schemas.microsoft.com/office/drawing/2014/chart" uri="{C3380CC4-5D6E-409C-BE32-E72D297353CC}">
              <c16:uniqueId val="{00000000-F29F-4CA5-9185-B227952ABB1D}"/>
            </c:ext>
          </c:extLst>
        </c:ser>
        <c:dLbls>
          <c:showLegendKey val="0"/>
          <c:showVal val="0"/>
          <c:showCatName val="0"/>
          <c:showSerName val="0"/>
          <c:showPercent val="0"/>
          <c:showBubbleSize val="0"/>
        </c:dLbls>
        <c:axId val="501934720"/>
        <c:axId val="501936896"/>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178.04355471385111</c:v>
                </c:pt>
                <c:pt idx="1">
                  <c:v>161.02221848358934</c:v>
                </c:pt>
                <c:pt idx="2">
                  <c:v>95.800905463975184</c:v>
                </c:pt>
                <c:pt idx="3">
                  <c:v>78.601814112091333</c:v>
                </c:pt>
                <c:pt idx="4">
                  <c:v>70.460122190621902</c:v>
                </c:pt>
                <c:pt idx="5">
                  <c:v>66.622604780049016</c:v>
                </c:pt>
                <c:pt idx="6">
                  <c:v>65.32128523854611</c:v>
                </c:pt>
                <c:pt idx="7">
                  <c:v>65.55839709056194</c:v>
                </c:pt>
                <c:pt idx="8">
                  <c:v>66.729789505685076</c:v>
                </c:pt>
                <c:pt idx="9">
                  <c:v>68.460949939212568</c:v>
                </c:pt>
                <c:pt idx="10">
                  <c:v>70.515659491066927</c:v>
                </c:pt>
                <c:pt idx="11">
                  <c:v>72.742913795457952</c:v>
                </c:pt>
                <c:pt idx="12">
                  <c:v>75.045368017209469</c:v>
                </c:pt>
                <c:pt idx="13">
                  <c:v>77.360112363295357</c:v>
                </c:pt>
                <c:pt idx="14">
                  <c:v>79.646673898491102</c:v>
                </c:pt>
                <c:pt idx="15">
                  <c:v>81.879367439518333</c:v>
                </c:pt>
                <c:pt idx="16">
                  <c:v>84.042332699126405</c:v>
                </c:pt>
                <c:pt idx="17">
                  <c:v>86.126268863425878</c:v>
                </c:pt>
                <c:pt idx="18">
                  <c:v>88.126262243606533</c:v>
                </c:pt>
                <c:pt idx="19">
                  <c:v>90.040328643794396</c:v>
                </c:pt>
                <c:pt idx="20">
                  <c:v>91.868428795284444</c:v>
                </c:pt>
                <c:pt idx="21">
                  <c:v>93.611800015719666</c:v>
                </c:pt>
                <c:pt idx="22">
                  <c:v>95.272500952523117</c:v>
                </c:pt>
                <c:pt idx="23">
                  <c:v>96.853100870361828</c:v>
                </c:pt>
                <c:pt idx="24">
                  <c:v>98.356467535884022</c:v>
                </c:pt>
                <c:pt idx="25">
                  <c:v>99.785622673270225</c:v>
                </c:pt>
                <c:pt idx="26">
                  <c:v>101.14364390870499</c:v>
                </c:pt>
                <c:pt idx="27">
                  <c:v>102.43359880020351</c:v>
                </c:pt>
                <c:pt idx="28">
                  <c:v>103.65850106480707</c:v>
                </c:pt>
                <c:pt idx="29">
                  <c:v>104.82128218567605</c:v>
                </c:pt>
                <c:pt idx="30">
                  <c:v>105.92477368129677</c:v>
                </c:pt>
                <c:pt idx="31">
                  <c:v>106.97169675818566</c:v>
                </c:pt>
                <c:pt idx="32">
                  <c:v>107.96465706507318</c:v>
                </c:pt>
                <c:pt idx="33">
                  <c:v>108.90614295248028</c:v>
                </c:pt>
                <c:pt idx="34">
                  <c:v>109.79852612064626</c:v>
                </c:pt>
                <c:pt idx="35">
                  <c:v>110.64406387264349</c:v>
                </c:pt>
                <c:pt idx="36">
                  <c:v>111.44490242126328</c:v>
                </c:pt>
                <c:pt idx="37">
                  <c:v>112.20308086370879</c:v>
                </c:pt>
                <c:pt idx="38">
                  <c:v>112.92053555172005</c:v>
                </c:pt>
                <c:pt idx="39">
                  <c:v>113.59910466703248</c:v>
                </c:pt>
                <c:pt idx="40">
                  <c:v>114.24053286930858</c:v>
                </c:pt>
                <c:pt idx="41">
                  <c:v>114.84647592427531</c:v>
                </c:pt>
                <c:pt idx="42">
                  <c:v>115.41850524924568</c:v>
                </c:pt>
                <c:pt idx="43">
                  <c:v>115.95811233354964</c:v>
                </c:pt>
                <c:pt idx="44">
                  <c:v>116.46671300626581</c:v>
                </c:pt>
                <c:pt idx="45">
                  <c:v>116.94565153417022</c:v>
                </c:pt>
                <c:pt idx="46">
                  <c:v>117.39620454042438</c:v>
                </c:pt>
                <c:pt idx="47">
                  <c:v>117.81958473961213</c:v>
                </c:pt>
                <c:pt idx="48">
                  <c:v>118.21694448886596</c:v>
                </c:pt>
                <c:pt idx="49">
                  <c:v>118.58937915722231</c:v>
                </c:pt>
                <c:pt idx="50">
                  <c:v>118.93793031735741</c:v>
                </c:pt>
                <c:pt idx="51">
                  <c:v>119.26358876503238</c:v>
                </c:pt>
                <c:pt idx="52">
                  <c:v>119.56729737241534</c:v>
                </c:pt>
                <c:pt idx="53">
                  <c:v>119.84995378207516</c:v>
                </c:pt>
                <c:pt idx="54">
                  <c:v>120.1124129485454</c:v>
                </c:pt>
                <c:pt idx="55">
                  <c:v>120.35548953463196</c:v>
                </c:pt>
                <c:pt idx="56">
                  <c:v>120.57996016952237</c:v>
                </c:pt>
                <c:pt idx="57">
                  <c:v>120.78656557580231</c:v>
                </c:pt>
                <c:pt idx="58">
                  <c:v>120.97601257211414</c:v>
                </c:pt>
                <c:pt idx="59">
                  <c:v>121.14897595825398</c:v>
                </c:pt>
                <c:pt idx="60">
                  <c:v>121.30610028906702</c:v>
                </c:pt>
                <c:pt idx="61">
                  <c:v>121.44800154329502</c:v>
                </c:pt>
                <c:pt idx="62">
                  <c:v>121.57526869340413</c:v>
                </c:pt>
                <c:pt idx="63">
                  <c:v>121.68846518193996</c:v>
                </c:pt>
                <c:pt idx="64">
                  <c:v>121.78813030986505</c:v>
                </c:pt>
                <c:pt idx="65">
                  <c:v>121.87478054197112</c:v>
                </c:pt>
                <c:pt idx="66">
                  <c:v>121.94891073419851</c:v>
                </c:pt>
                <c:pt idx="67">
                  <c:v>122.01099528753547</c:v>
                </c:pt>
                <c:pt idx="68">
                  <c:v>122.06148923276898</c:v>
                </c:pt>
                <c:pt idx="69">
                  <c:v>122.1008292502643</c:v>
                </c:pt>
                <c:pt idx="70">
                  <c:v>122.12943462862283</c:v>
                </c:pt>
                <c:pt idx="71">
                  <c:v>122.1477081659028</c:v>
                </c:pt>
                <c:pt idx="72">
                  <c:v>122.15603701685389</c:v>
                </c:pt>
                <c:pt idx="73">
                  <c:v>122.15479348941527</c:v>
                </c:pt>
                <c:pt idx="74">
                  <c:v>122.14433579357893</c:v>
                </c:pt>
                <c:pt idx="75">
                  <c:v>122.12500874544685</c:v>
                </c:pt>
                <c:pt idx="76">
                  <c:v>122.0971444292812</c:v>
                </c:pt>
                <c:pt idx="77">
                  <c:v>122.06106282002273</c:v>
                </c:pt>
                <c:pt idx="78">
                  <c:v>122.01707236875102</c:v>
                </c:pt>
                <c:pt idx="79">
                  <c:v>121.96547055331342</c:v>
                </c:pt>
                <c:pt idx="80">
                  <c:v>121.90654439626503</c:v>
                </c:pt>
                <c:pt idx="81">
                  <c:v>121.84057095212074</c:v>
                </c:pt>
                <c:pt idx="82">
                  <c:v>121.76781776579686</c:v>
                </c:pt>
                <c:pt idx="83">
                  <c:v>121.6885433040203</c:v>
                </c:pt>
                <c:pt idx="84">
                  <c:v>121.60299736135654</c:v>
                </c:pt>
                <c:pt idx="85">
                  <c:v>121.51142144243479</c:v>
                </c:pt>
                <c:pt idx="86">
                  <c:v>121.41404912183788</c:v>
                </c:pt>
                <c:pt idx="87">
                  <c:v>121.31110638302687</c:v>
                </c:pt>
                <c:pt idx="88">
                  <c:v>121.20281193761221</c:v>
                </c:pt>
                <c:pt idx="89">
                  <c:v>121.08937752619413</c:v>
                </c:pt>
                <c:pt idx="90">
                  <c:v>120.97100820192009</c:v>
                </c:pt>
                <c:pt idx="91">
                  <c:v>120.84790259782444</c:v>
                </c:pt>
                <c:pt idx="92">
                  <c:v>120.72025317899234</c:v>
                </c:pt>
                <c:pt idx="93">
                  <c:v>120.58824648047737</c:v>
                </c:pt>
                <c:pt idx="94">
                  <c:v>120.45206333188756</c:v>
                </c:pt>
                <c:pt idx="95">
                  <c:v>120.31187906947413</c:v>
                </c:pt>
                <c:pt idx="96">
                  <c:v>120.16786373651233</c:v>
                </c:pt>
                <c:pt idx="97">
                  <c:v>120.02018227273635</c:v>
                </c:pt>
                <c:pt idx="98">
                  <c:v>119.86899469350512</c:v>
                </c:pt>
                <c:pt idx="99">
                  <c:v>119.71445625937623</c:v>
                </c:pt>
                <c:pt idx="100">
                  <c:v>119.55671763669415</c:v>
                </c:pt>
                <c:pt idx="101">
                  <c:v>119.39592504977399</c:v>
                </c:pt>
                <c:pt idx="102">
                  <c:v>119.23222042523592</c:v>
                </c:pt>
                <c:pt idx="103">
                  <c:v>119.06574152898109</c:v>
                </c:pt>
                <c:pt idx="104">
                  <c:v>118.89662209631632</c:v>
                </c:pt>
                <c:pt idx="105">
                  <c:v>118.72499195564626</c:v>
                </c:pt>
                <c:pt idx="106">
                  <c:v>118.55097714618435</c:v>
                </c:pt>
                <c:pt idx="107">
                  <c:v>118.37470003005458</c:v>
                </c:pt>
                <c:pt idx="108">
                  <c:v>118.19627939916997</c:v>
                </c:pt>
                <c:pt idx="109">
                  <c:v>118.01583057722766</c:v>
                </c:pt>
                <c:pt idx="110">
                  <c:v>117.83346551714351</c:v>
                </c:pt>
                <c:pt idx="111">
                  <c:v>117.649292894236</c:v>
                </c:pt>
                <c:pt idx="112">
                  <c:v>117.463418195439</c:v>
                </c:pt>
                <c:pt idx="113">
                  <c:v>117.27594380480474</c:v>
                </c:pt>
                <c:pt idx="114">
                  <c:v>117.08696908555717</c:v>
                </c:pt>
                <c:pt idx="115">
                  <c:v>116.89659045890413</c:v>
                </c:pt>
                <c:pt idx="116">
                  <c:v>116.70490147985261</c:v>
                </c:pt>
                <c:pt idx="117">
                  <c:v>116.51199291019842</c:v>
                </c:pt>
                <c:pt idx="118">
                  <c:v>116.31795278889493</c:v>
                </c:pt>
                <c:pt idx="119">
                  <c:v>116.12286649996901</c:v>
                </c:pt>
                <c:pt idx="120">
                  <c:v>115.92681683814233</c:v>
                </c:pt>
                <c:pt idx="121">
                  <c:v>115.7298840723068</c:v>
                </c:pt>
                <c:pt idx="122">
                  <c:v>115.53214600700164</c:v>
                </c:pt>
                <c:pt idx="123">
                  <c:v>115.33367804200388</c:v>
                </c:pt>
                <c:pt idx="124">
                  <c:v>115.13455323016586</c:v>
                </c:pt>
                <c:pt idx="125">
                  <c:v>114.93484233359952</c:v>
                </c:pt>
                <c:pt idx="126">
                  <c:v>114.73461387831279</c:v>
                </c:pt>
                <c:pt idx="127">
                  <c:v>114.53393420738514</c:v>
                </c:pt>
                <c:pt idx="128">
                  <c:v>114.33286753277949</c:v>
                </c:pt>
                <c:pt idx="129">
                  <c:v>114.13147598585205</c:v>
                </c:pt>
                <c:pt idx="130">
                  <c:v>113.92981966664722</c:v>
                </c:pt>
                <c:pt idx="131">
                  <c:v>113.72795669203578</c:v>
                </c:pt>
                <c:pt idx="132">
                  <c:v>113.52594324275817</c:v>
                </c:pt>
                <c:pt idx="133">
                  <c:v>113.32383360942804</c:v>
                </c:pt>
                <c:pt idx="134">
                  <c:v>113.12168023754643</c:v>
                </c:pt>
                <c:pt idx="135">
                  <c:v>112.91953377157377</c:v>
                </c:pt>
                <c:pt idx="136">
                  <c:v>112.71744309809903</c:v>
                </c:pt>
                <c:pt idx="137">
                  <c:v>112.51545538814277</c:v>
                </c:pt>
                <c:pt idx="138">
                  <c:v>112.31361613863594</c:v>
                </c:pt>
                <c:pt idx="139">
                  <c:v>112.11196921309542</c:v>
                </c:pt>
                <c:pt idx="140">
                  <c:v>111.91055688153003</c:v>
                </c:pt>
                <c:pt idx="141">
                  <c:v>111.70941985960259</c:v>
                </c:pt>
                <c:pt idx="142">
                  <c:v>111.5085973470698</c:v>
                </c:pt>
                <c:pt idx="143">
                  <c:v>111.30812706551926</c:v>
                </c:pt>
                <c:pt idx="144">
                  <c:v>111.10804529542379</c:v>
                </c:pt>
                <c:pt idx="145">
                  <c:v>110.90838691252912</c:v>
                </c:pt>
                <c:pt idx="146">
                  <c:v>110.7091854235927</c:v>
                </c:pt>
                <c:pt idx="147">
                  <c:v>110.51047300148053</c:v>
                </c:pt>
                <c:pt idx="148">
                  <c:v>110.31228051963981</c:v>
                </c:pt>
                <c:pt idx="149">
                  <c:v>110.11463758595924</c:v>
                </c:pt>
                <c:pt idx="150">
                  <c:v>109.91757257601985</c:v>
                </c:pt>
                <c:pt idx="151">
                  <c:v>109.72111266575315</c:v>
                </c:pt>
                <c:pt idx="152">
                  <c:v>109.52528386350863</c:v>
                </c:pt>
                <c:pt idx="153">
                  <c:v>109.33011104154168</c:v>
                </c:pt>
                <c:pt idx="154">
                  <c:v>109.13561796692706</c:v>
                </c:pt>
                <c:pt idx="155">
                  <c:v>108.94182733190524</c:v>
                </c:pt>
                <c:pt idx="156">
                  <c:v>108.74876078366374</c:v>
                </c:pt>
                <c:pt idx="157">
                  <c:v>108.55643895356293</c:v>
                </c:pt>
                <c:pt idx="158">
                  <c:v>108.36488148581327</c:v>
                </c:pt>
                <c:pt idx="159">
                  <c:v>108.17410706559598</c:v>
                </c:pt>
                <c:pt idx="160">
                  <c:v>107.9841334466516</c:v>
                </c:pt>
                <c:pt idx="161">
                  <c:v>107.79497747832292</c:v>
                </c:pt>
                <c:pt idx="162">
                  <c:v>107.60665513206516</c:v>
                </c:pt>
                <c:pt idx="163">
                  <c:v>107.41918152743006</c:v>
                </c:pt>
                <c:pt idx="164">
                  <c:v>107.23257095751693</c:v>
                </c:pt>
                <c:pt idx="165">
                  <c:v>107.04683691390976</c:v>
                </c:pt>
                <c:pt idx="166">
                  <c:v>106.86199211109205</c:v>
                </c:pt>
                <c:pt idx="167">
                  <c:v>106.67804851035137</c:v>
                </c:pt>
                <c:pt idx="168">
                  <c:v>106.49501734317214</c:v>
                </c:pt>
                <c:pt idx="169">
                  <c:v>106.31290913412863</c:v>
                </c:pt>
                <c:pt idx="170">
                  <c:v>106.13173372327407</c:v>
                </c:pt>
                <c:pt idx="171">
                  <c:v>105.95150028803734</c:v>
                </c:pt>
                <c:pt idx="172">
                  <c:v>105.7722173646282</c:v>
                </c:pt>
                <c:pt idx="173">
                  <c:v>105.5938928689589</c:v>
                </c:pt>
                <c:pt idx="174">
                  <c:v>105.41653411708219</c:v>
                </c:pt>
                <c:pt idx="175">
                  <c:v>105.24014784515832</c:v>
                </c:pt>
                <c:pt idx="176">
                  <c:v>105.06474022894972</c:v>
                </c:pt>
                <c:pt idx="177">
                  <c:v>104.8903169028503</c:v>
                </c:pt>
                <c:pt idx="178">
                  <c:v>104.71688297846114</c:v>
                </c:pt>
                <c:pt idx="179">
                  <c:v>104.54444306270776</c:v>
                </c:pt>
                <c:pt idx="180">
                  <c:v>104.37300127551059</c:v>
                </c:pt>
                <c:pt idx="181">
                  <c:v>104.20256126701889</c:v>
                </c:pt>
                <c:pt idx="182">
                  <c:v>104.0331262344047</c:v>
                </c:pt>
                <c:pt idx="183">
                  <c:v>103.86469893822796</c:v>
                </c:pt>
                <c:pt idx="184">
                  <c:v>103.69728171838487</c:v>
                </c:pt>
                <c:pt idx="185">
                  <c:v>103.53087650963055</c:v>
                </c:pt>
                <c:pt idx="186">
                  <c:v>103.36548485669918</c:v>
                </c:pt>
                <c:pt idx="187">
                  <c:v>103.20110792901923</c:v>
                </c:pt>
                <c:pt idx="188">
                  <c:v>103.0377465350289</c:v>
                </c:pt>
                <c:pt idx="189">
                  <c:v>102.8754011361051</c:v>
                </c:pt>
                <c:pt idx="190">
                  <c:v>102.71407186010745</c:v>
                </c:pt>
                <c:pt idx="191">
                  <c:v>102.55375851454519</c:v>
                </c:pt>
                <c:pt idx="192">
                  <c:v>102.39446059937555</c:v>
                </c:pt>
                <c:pt idx="193">
                  <c:v>102.23617731944044</c:v>
                </c:pt>
                <c:pt idx="194">
                  <c:v>102.07890759654246</c:v>
                </c:pt>
                <c:pt idx="195">
                  <c:v>101.92265008117523</c:v>
                </c:pt>
                <c:pt idx="196">
                  <c:v>101.76740316391275</c:v>
                </c:pt>
                <c:pt idx="197">
                  <c:v>101.61316498646049</c:v>
                </c:pt>
                <c:pt idx="198">
                  <c:v>101.45993345237645</c:v>
                </c:pt>
                <c:pt idx="199">
                  <c:v>101.30770623747757</c:v>
                </c:pt>
                <c:pt idx="200">
                  <c:v>101.15648079992108</c:v>
                </c:pt>
                <c:pt idx="201">
                  <c:v>101.00625438998834</c:v>
                </c:pt>
                <c:pt idx="202">
                  <c:v>100.85702405955874</c:v>
                </c:pt>
                <c:pt idx="203">
                  <c:v>100.70878667129283</c:v>
                </c:pt>
                <c:pt idx="204">
                  <c:v>100.56153890753113</c:v>
                </c:pt>
                <c:pt idx="205">
                  <c:v>100.41527727890173</c:v>
                </c:pt>
                <c:pt idx="206">
                  <c:v>100.26999813266396</c:v>
                </c:pt>
                <c:pt idx="207">
                  <c:v>100.1256976607776</c:v>
                </c:pt>
                <c:pt idx="208">
                  <c:v>99.982371907710913</c:v>
                </c:pt>
                <c:pt idx="209">
                  <c:v>99.840016777996198</c:v>
                </c:pt>
                <c:pt idx="210">
                  <c:v>99.698628043532537</c:v>
                </c:pt>
                <c:pt idx="211">
                  <c:v>99.558201350649796</c:v>
                </c:pt>
                <c:pt idx="212">
                  <c:v>99.418732226929279</c:v>
                </c:pt>
                <c:pt idx="213">
                  <c:v>99.280216087803041</c:v>
                </c:pt>
                <c:pt idx="214">
                  <c:v>99.142648242920899</c:v>
                </c:pt>
                <c:pt idx="215">
                  <c:v>99.006023902301166</c:v>
                </c:pt>
                <c:pt idx="216">
                  <c:v>98.870338182269421</c:v>
                </c:pt>
                <c:pt idx="217">
                  <c:v>98.735586111188084</c:v>
                </c:pt>
                <c:pt idx="218">
                  <c:v>98.601762634985462</c:v>
                </c:pt>
                <c:pt idx="219">
                  <c:v>98.46886262248978</c:v>
                </c:pt>
                <c:pt idx="220">
                  <c:v>98.336880870567853</c:v>
                </c:pt>
                <c:pt idx="221">
                  <c:v>98.205812109085542</c:v>
                </c:pt>
                <c:pt idx="222">
                  <c:v>98.075651005679845</c:v>
                </c:pt>
                <c:pt idx="223">
                  <c:v>97.946392170362913</c:v>
                </c:pt>
                <c:pt idx="224">
                  <c:v>97.818030159951917</c:v>
                </c:pt>
                <c:pt idx="225">
                  <c:v>97.690559482333583</c:v>
                </c:pt>
                <c:pt idx="226">
                  <c:v>97.563974600571541</c:v>
                </c:pt>
                <c:pt idx="227">
                  <c:v>97.438269936854539</c:v>
                </c:pt>
                <c:pt idx="228">
                  <c:v>97.313439876296229</c:v>
                </c:pt>
                <c:pt idx="229">
                  <c:v>97.189478770585794</c:v>
                </c:pt>
                <c:pt idx="230">
                  <c:v>97.066380941498608</c:v>
                </c:pt>
                <c:pt idx="231">
                  <c:v>96.944140684268461</c:v>
                </c:pt>
                <c:pt idx="232">
                  <c:v>96.822752270826328</c:v>
                </c:pt>
                <c:pt idx="233">
                  <c:v>96.702209952909342</c:v>
                </c:pt>
                <c:pt idx="234">
                  <c:v>96.582507965043163</c:v>
                </c:pt>
                <c:pt idx="235">
                  <c:v>96.463640527406071</c:v>
                </c:pt>
                <c:pt idx="236">
                  <c:v>96.345601848571505</c:v>
                </c:pt>
                <c:pt idx="237">
                  <c:v>96.228386128139931</c:v>
                </c:pt>
                <c:pt idx="238">
                  <c:v>96.111987559259589</c:v>
                </c:pt>
                <c:pt idx="239">
                  <c:v>95.996400331036099</c:v>
                </c:pt>
                <c:pt idx="240">
                  <c:v>95.881618630846702</c:v>
                </c:pt>
                <c:pt idx="241">
                  <c:v>95.767636646548269</c:v>
                </c:pt>
                <c:pt idx="242">
                  <c:v>95.654448568591107</c:v>
                </c:pt>
                <c:pt idx="243">
                  <c:v>95.542048592038128</c:v>
                </c:pt>
                <c:pt idx="244">
                  <c:v>95.430430918497066</c:v>
                </c:pt>
                <c:pt idx="245">
                  <c:v>95.319589757958937</c:v>
                </c:pt>
                <c:pt idx="246">
                  <c:v>95.209519330558294</c:v>
                </c:pt>
                <c:pt idx="247">
                  <c:v>95.100213868251203</c:v>
                </c:pt>
                <c:pt idx="248">
                  <c:v>94.991667616406431</c:v>
                </c:pt>
                <c:pt idx="249">
                  <c:v>94.883874835335263</c:v>
                </c:pt>
                <c:pt idx="250">
                  <c:v>94.776829801733086</c:v>
                </c:pt>
                <c:pt idx="251">
                  <c:v>94.670526810061105</c:v>
                </c:pt>
                <c:pt idx="252">
                  <c:v>94.564960173851958</c:v>
                </c:pt>
                <c:pt idx="253">
                  <c:v>94.460124226954932</c:v>
                </c:pt>
                <c:pt idx="254">
                  <c:v>94.356013324713786</c:v>
                </c:pt>
                <c:pt idx="255">
                  <c:v>94.252621845085386</c:v>
                </c:pt>
                <c:pt idx="256">
                  <c:v>94.149944189697521</c:v>
                </c:pt>
                <c:pt idx="257">
                  <c:v>94.047974784851803</c:v>
                </c:pt>
                <c:pt idx="258">
                  <c:v>93.946708082470437</c:v>
                </c:pt>
                <c:pt idx="259">
                  <c:v>93.846138560988734</c:v>
                </c:pt>
                <c:pt idx="260">
                  <c:v>93.746260726199367</c:v>
                </c:pt>
                <c:pt idx="261">
                  <c:v>93.647069112044505</c:v>
                </c:pt>
                <c:pt idx="262">
                  <c:v>93.548558281361835</c:v>
                </c:pt>
                <c:pt idx="263">
                  <c:v>93.450722826589782</c:v>
                </c:pt>
                <c:pt idx="264">
                  <c:v>93.353557370417803</c:v>
                </c:pt>
                <c:pt idx="265">
                  <c:v>93.257056566407854</c:v>
                </c:pt>
                <c:pt idx="266">
                  <c:v>93.16121509956227</c:v>
                </c:pt>
                <c:pt idx="267">
                  <c:v>93.066027686865127</c:v>
                </c:pt>
                <c:pt idx="268">
                  <c:v>92.971489077777477</c:v>
                </c:pt>
                <c:pt idx="269">
                  <c:v>92.877594054696928</c:v>
                </c:pt>
                <c:pt idx="270">
                  <c:v>92.784337433390732</c:v>
                </c:pt>
                <c:pt idx="271">
                  <c:v>92.691714063384822</c:v>
                </c:pt>
                <c:pt idx="272">
                  <c:v>92.599718828327724</c:v>
                </c:pt>
                <c:pt idx="273">
                  <c:v>92.508346646323261</c:v>
                </c:pt>
                <c:pt idx="274">
                  <c:v>92.417592470231398</c:v>
                </c:pt>
                <c:pt idx="275">
                  <c:v>92.327451287942381</c:v>
                </c:pt>
                <c:pt idx="276">
                  <c:v>92.237918122623668</c:v>
                </c:pt>
                <c:pt idx="277">
                  <c:v>92.148988032942682</c:v>
                </c:pt>
                <c:pt idx="278">
                  <c:v>92.060656113261288</c:v>
                </c:pt>
                <c:pt idx="279">
                  <c:v>91.972917493807557</c:v>
                </c:pt>
                <c:pt idx="280">
                  <c:v>91.885767340827599</c:v>
                </c:pt>
                <c:pt idx="281">
                  <c:v>91.799200856712545</c:v>
                </c:pt>
                <c:pt idx="282">
                  <c:v>91.713213280104483</c:v>
                </c:pt>
                <c:pt idx="283">
                  <c:v>91.627799885985922</c:v>
                </c:pt>
                <c:pt idx="284">
                  <c:v>91.54295598574295</c:v>
                </c:pt>
                <c:pt idx="285">
                  <c:v>91.458676927221077</c:v>
                </c:pt>
                <c:pt idx="286">
                  <c:v>91.374958094752813</c:v>
                </c:pt>
                <c:pt idx="287">
                  <c:v>91.291794909174655</c:v>
                </c:pt>
                <c:pt idx="288">
                  <c:v>91.209182827827931</c:v>
                </c:pt>
                <c:pt idx="289">
                  <c:v>91.127117344540451</c:v>
                </c:pt>
                <c:pt idx="290">
                  <c:v>91.045593989599496</c:v>
                </c:pt>
                <c:pt idx="291">
                  <c:v>90.964608329707133</c:v>
                </c:pt>
                <c:pt idx="292">
                  <c:v>90.884155967921615</c:v>
                </c:pt>
                <c:pt idx="293">
                  <c:v>90.804232543590757</c:v>
                </c:pt>
                <c:pt idx="294">
                  <c:v>90.72483373226747</c:v>
                </c:pt>
                <c:pt idx="295">
                  <c:v>90.645955245621579</c:v>
                </c:pt>
                <c:pt idx="296">
                  <c:v>90.567592831333087</c:v>
                </c:pt>
                <c:pt idx="297">
                  <c:v>90.489742272978646</c:v>
                </c:pt>
                <c:pt idx="298">
                  <c:v>90.41239938991086</c:v>
                </c:pt>
                <c:pt idx="299">
                  <c:v>90.335560037123429</c:v>
                </c:pt>
                <c:pt idx="300">
                  <c:v>90.259220105112405</c:v>
                </c:pt>
                <c:pt idx="301">
                  <c:v>90.183375519726027</c:v>
                </c:pt>
                <c:pt idx="302">
                  <c:v>90.108022242006285</c:v>
                </c:pt>
                <c:pt idx="303">
                  <c:v>90.033156268027653</c:v>
                </c:pt>
                <c:pt idx="304">
                  <c:v>89.958773628723591</c:v>
                </c:pt>
                <c:pt idx="305">
                  <c:v>89.884870389708922</c:v>
                </c:pt>
                <c:pt idx="306">
                  <c:v>89.811442651098545</c:v>
                </c:pt>
                <c:pt idx="307">
                  <c:v>89.738486547314082</c:v>
                </c:pt>
                <c:pt idx="308">
                  <c:v>89.665998246892087</c:v>
                </c:pt>
                <c:pt idx="309">
                  <c:v>89.593973952281615</c:v>
                </c:pt>
                <c:pt idx="310">
                  <c:v>89.522409899641886</c:v>
                </c:pt>
                <c:pt idx="311">
                  <c:v>89.451302358630684</c:v>
                </c:pt>
                <c:pt idx="312">
                  <c:v>89.380647632191696</c:v>
                </c:pt>
                <c:pt idx="313">
                  <c:v>89.310442056339099</c:v>
                </c:pt>
                <c:pt idx="314">
                  <c:v>89.24068199993404</c:v>
                </c:pt>
                <c:pt idx="315">
                  <c:v>89.171363864463046</c:v>
                </c:pt>
                <c:pt idx="316">
                  <c:v>89.102484083809998</c:v>
                </c:pt>
                <c:pt idx="317">
                  <c:v>89.034039124024403</c:v>
                </c:pt>
                <c:pt idx="318">
                  <c:v>88.966025483094228</c:v>
                </c:pt>
                <c:pt idx="319">
                  <c:v>88.898439690704777</c:v>
                </c:pt>
                <c:pt idx="320">
                  <c:v>88.831278308007271</c:v>
                </c:pt>
                <c:pt idx="321">
                  <c:v>88.76453792737631</c:v>
                </c:pt>
                <c:pt idx="322">
                  <c:v>88.6982151721718</c:v>
                </c:pt>
                <c:pt idx="323">
                  <c:v>88.632306696496713</c:v>
                </c:pt>
                <c:pt idx="324">
                  <c:v>88.566809184952504</c:v>
                </c:pt>
                <c:pt idx="325">
                  <c:v>88.501719352395341</c:v>
                </c:pt>
                <c:pt idx="326">
                  <c:v>88.437033943692498</c:v>
                </c:pt>
                <c:pt idx="327">
                  <c:v>88.372749733473157</c:v>
                </c:pt>
                <c:pt idx="328">
                  <c:v>88.308863525883339</c:v>
                </c:pt>
                <c:pt idx="329">
                  <c:v>88.245372154337531</c:v>
                </c:pt>
                <c:pt idx="330">
                  <c:v>88.182272481273102</c:v>
                </c:pt>
                <c:pt idx="331">
                  <c:v>88.11956139789676</c:v>
                </c:pt>
                <c:pt idx="332">
                  <c:v>88.057235823943003</c:v>
                </c:pt>
                <c:pt idx="333">
                  <c:v>87.995292707420674</c:v>
                </c:pt>
                <c:pt idx="334">
                  <c:v>87.933729024368191</c:v>
                </c:pt>
                <c:pt idx="335">
                  <c:v>87.872541778602141</c:v>
                </c:pt>
                <c:pt idx="336">
                  <c:v>87.811728001473284</c:v>
                </c:pt>
                <c:pt idx="337">
                  <c:v>87.75128475161533</c:v>
                </c:pt>
                <c:pt idx="338">
                  <c:v>87.691209114701223</c:v>
                </c:pt>
                <c:pt idx="339">
                  <c:v>87.63149820319552</c:v>
                </c:pt>
                <c:pt idx="340">
                  <c:v>87.57214915610885</c:v>
                </c:pt>
                <c:pt idx="341">
                  <c:v>87.513159138752869</c:v>
                </c:pt>
                <c:pt idx="342">
                  <c:v>87.454525342497362</c:v>
                </c:pt>
                <c:pt idx="343">
                  <c:v>87.396244984525012</c:v>
                </c:pt>
                <c:pt idx="344">
                  <c:v>87.338315307591643</c:v>
                </c:pt>
                <c:pt idx="345">
                  <c:v>87.280733579782478</c:v>
                </c:pt>
                <c:pt idx="346">
                  <c:v>87.22349709427499</c:v>
                </c:pt>
                <c:pt idx="347">
                  <c:v>87.166603169096717</c:v>
                </c:pt>
                <c:pt idx="348">
                  <c:v>87.1100491468912</c:v>
                </c:pt>
                <c:pt idx="349">
                  <c:v>87.053832394677471</c:v>
                </c:pt>
                <c:pt idx="350">
                  <c:v>86.997950303618069</c:v>
                </c:pt>
                <c:pt idx="351">
                  <c:v>86.942400288783489</c:v>
                </c:pt>
                <c:pt idx="352">
                  <c:v>86.887179788920392</c:v>
                </c:pt>
                <c:pt idx="353">
                  <c:v>86.832286266220194</c:v>
                </c:pt>
                <c:pt idx="354">
                  <c:v>86.777717206089903</c:v>
                </c:pt>
                <c:pt idx="355">
                  <c:v>86.72347011692284</c:v>
                </c:pt>
                <c:pt idx="356">
                  <c:v>86.669542529873951</c:v>
                </c:pt>
                <c:pt idx="357">
                  <c:v>86.615931998633243</c:v>
                </c:pt>
                <c:pt idx="358">
                  <c:v>86.562636099202962</c:v>
                </c:pt>
                <c:pt idx="359">
                  <c:v>86.509652429674887</c:v>
                </c:pt>
                <c:pt idx="360">
                  <c:v>86.456978610011859</c:v>
                </c:pt>
                <c:pt idx="361">
                  <c:v>86.40461228182825</c:v>
                </c:pt>
                <c:pt idx="362">
                  <c:v>86.352551108171568</c:v>
                </c:pt>
                <c:pt idx="363">
                  <c:v>86.300792773310832</c:v>
                </c:pt>
                <c:pt idx="364">
                  <c:v>86.249334982518519</c:v>
                </c:pt>
                <c:pt idx="365">
                  <c:v>86.198175461863599</c:v>
                </c:pt>
                <c:pt idx="366">
                  <c:v>86.14731195799709</c:v>
                </c:pt>
                <c:pt idx="367">
                  <c:v>86.096742237947339</c:v>
                </c:pt>
                <c:pt idx="368">
                  <c:v>86.046464088911222</c:v>
                </c:pt>
                <c:pt idx="369">
                  <c:v>85.996475318050159</c:v>
                </c:pt>
                <c:pt idx="370">
                  <c:v>85.946773752287413</c:v>
                </c:pt>
                <c:pt idx="371">
                  <c:v>85.897357238105684</c:v>
                </c:pt>
                <c:pt idx="372">
                  <c:v>85.848223641349875</c:v>
                </c:pt>
                <c:pt idx="373">
                  <c:v>85.799370847026495</c:v>
                </c:pt>
                <c:pt idx="374">
                  <c:v>85.75079675911077</c:v>
                </c:pt>
                <c:pt idx="375">
                  <c:v>85.702499300350027</c:v>
                </c:pt>
                <c:pt idx="376">
                  <c:v>85.654476412074217</c:v>
                </c:pt>
                <c:pt idx="377">
                  <c:v>85.606726054002024</c:v>
                </c:pt>
                <c:pt idx="378">
                  <c:v>85.559246204055881</c:v>
                </c:pt>
                <c:pt idx="379">
                  <c:v>85.512034858171305</c:v>
                </c:pt>
                <c:pt idx="380">
                  <c:v>85.465090030115462</c:v>
                </c:pt>
                <c:pt idx="381">
                  <c:v>85.418409751301439</c:v>
                </c:pt>
                <c:pt idx="382">
                  <c:v>85.37199207060759</c:v>
                </c:pt>
                <c:pt idx="383">
                  <c:v>85.325835054197412</c:v>
                </c:pt>
                <c:pt idx="384">
                  <c:v>85.279936785343082</c:v>
                </c:pt>
                <c:pt idx="385">
                  <c:v>85.234295364246151</c:v>
                </c:pt>
                <c:pt idx="386">
                  <c:v>85.188908907866534</c:v>
                </c:pt>
                <c:pt idx="387">
                  <c:v>85.143775549747886</c:v>
                </c:pt>
                <c:pt idx="388">
                  <c:v>85.098893439847259</c:v>
                </c:pt>
                <c:pt idx="389">
                  <c:v>85.054260744365735</c:v>
                </c:pt>
                <c:pt idx="390">
                  <c:v>85.009875645581005</c:v>
                </c:pt>
                <c:pt idx="391">
                  <c:v>84.965736341682131</c:v>
                </c:pt>
                <c:pt idx="392">
                  <c:v>84.92184104660474</c:v>
                </c:pt>
                <c:pt idx="393">
                  <c:v>84.878187989869886</c:v>
                </c:pt>
                <c:pt idx="394">
                  <c:v>84.834775416421763</c:v>
                </c:pt>
                <c:pt idx="395">
                  <c:v>84.791601586469994</c:v>
                </c:pt>
                <c:pt idx="396">
                  <c:v>84.748664775332969</c:v>
                </c:pt>
                <c:pt idx="397">
                  <c:v>84.705963273281299</c:v>
                </c:pt>
                <c:pt idx="398">
                  <c:v>84.663495385382461</c:v>
                </c:pt>
                <c:pt idx="399">
                  <c:v>84.621259431352442</c:v>
                </c:pt>
                <c:pt idx="400">
                  <c:v>84.579253745401132</c:v>
                </c:pt>
                <c:pt idx="401">
                  <c:v>84.53747667608603</c:v>
                </c:pt>
                <c:pt idx="402">
                  <c:v>84.495926586163421</c:v>
                </c:pt>
                <c:pt idx="403">
                  <c:v>84.454601852442437</c:v>
                </c:pt>
                <c:pt idx="404">
                  <c:v>84.413500865641637</c:v>
                </c:pt>
                <c:pt idx="405">
                  <c:v>84.37262203024649</c:v>
                </c:pt>
                <c:pt idx="406">
                  <c:v>84.331963764367146</c:v>
                </c:pt>
                <c:pt idx="407">
                  <c:v>84.291524499599419</c:v>
                </c:pt>
                <c:pt idx="408">
                  <c:v>84.251302680887676</c:v>
                </c:pt>
                <c:pt idx="409">
                  <c:v>84.211296766385388</c:v>
                </c:pt>
                <c:pt idx="410">
                  <c:v>84.171505227325127</c:v>
                </c:pt>
                <c:pt idx="411">
                  <c:v>84.1319265478798</c:v>
                </c:pt>
                <c:pt idx="412">
                  <c:v>84.09255922503381</c:v>
                </c:pt>
                <c:pt idx="413">
                  <c:v>84.053401768451423</c:v>
                </c:pt>
                <c:pt idx="414">
                  <c:v>84.014452700347903</c:v>
                </c:pt>
                <c:pt idx="415">
                  <c:v>83.975710555361076</c:v>
                </c:pt>
                <c:pt idx="416">
                  <c:v>83.937173880426826</c:v>
                </c:pt>
                <c:pt idx="417">
                  <c:v>83.898841234652238</c:v>
                </c:pt>
                <c:pt idx="418">
                  <c:v>83.860711189193211</c:v>
                </c:pt>
                <c:pt idx="419">
                  <c:v>83.822782327132117</c:v>
                </c:pt>
                <c:pt idx="420">
                  <c:v>83.785053243357666</c:v>
                </c:pt>
                <c:pt idx="421">
                  <c:v>83.747522544444152</c:v>
                </c:pt>
                <c:pt idx="422">
                  <c:v>83.710188848534926</c:v>
                </c:pt>
                <c:pt idx="423">
                  <c:v>83.67305078522584</c:v>
                </c:pt>
                <c:pt idx="424">
                  <c:v>83.636106995447832</c:v>
                </c:pt>
                <c:pt idx="425">
                  <c:v>83.599356131355094</c:v>
                </c:pt>
                <c:pt idx="426">
                  <c:v>83.562796856210525</c:v>
                </c:pt>
                <c:pt idx="427">
                  <c:v>83.526427844277279</c:v>
                </c:pt>
                <c:pt idx="428">
                  <c:v>83.490247780704138</c:v>
                </c:pt>
                <c:pt idx="429">
                  <c:v>83.45425536141974</c:v>
                </c:pt>
                <c:pt idx="430">
                  <c:v>83.418449293024025</c:v>
                </c:pt>
                <c:pt idx="431">
                  <c:v>83.382828292681765</c:v>
                </c:pt>
                <c:pt idx="432">
                  <c:v>83.347391088016849</c:v>
                </c:pt>
                <c:pt idx="433">
                  <c:v>83.31213641700856</c:v>
                </c:pt>
                <c:pt idx="434">
                  <c:v>83.277063027887934</c:v>
                </c:pt>
                <c:pt idx="435">
                  <c:v>83.242169679037403</c:v>
                </c:pt>
                <c:pt idx="436">
                  <c:v>83.207455138888605</c:v>
                </c:pt>
                <c:pt idx="437">
                  <c:v>83.172918185824486</c:v>
                </c:pt>
                <c:pt idx="438">
                  <c:v>83.138557608079637</c:v>
                </c:pt>
                <c:pt idx="439">
                  <c:v>83.10437220364409</c:v>
                </c:pt>
                <c:pt idx="440">
                  <c:v>83.070360780165885</c:v>
                </c:pt>
                <c:pt idx="441">
                  <c:v>83.036522154857934</c:v>
                </c:pt>
                <c:pt idx="442">
                  <c:v>83.00285515440234</c:v>
                </c:pt>
                <c:pt idx="443">
                  <c:v>82.969358614858081</c:v>
                </c:pt>
                <c:pt idx="444">
                  <c:v>82.936031381571041</c:v>
                </c:pt>
                <c:pt idx="445">
                  <c:v>82.902872309079626</c:v>
                </c:pt>
                <c:pt idx="446">
                  <c:v>82.869880261028257</c:v>
                </c:pt>
                <c:pt idx="447">
                  <c:v>82.837054110076821</c:v>
                </c:pt>
                <c:pt idx="448">
                  <c:v>82.804392737813998</c:v>
                </c:pt>
                <c:pt idx="449">
                  <c:v>82.771895034670962</c:v>
                </c:pt>
                <c:pt idx="450">
                  <c:v>82.739559899832628</c:v>
                </c:pt>
                <c:pt idx="451">
                  <c:v>82.707386241157252</c:v>
                </c:pt>
                <c:pt idx="452">
                  <c:v>82.675372975089516</c:v>
                </c:pt>
                <c:pt idx="453">
                  <c:v>82.64351902658062</c:v>
                </c:pt>
                <c:pt idx="454">
                  <c:v>82.611823329001766</c:v>
                </c:pt>
                <c:pt idx="455">
                  <c:v>82.580284824068087</c:v>
                </c:pt>
                <c:pt idx="456">
                  <c:v>82.548902461756086</c:v>
                </c:pt>
                <c:pt idx="457">
                  <c:v>82.517675200224346</c:v>
                </c:pt>
                <c:pt idx="458">
                  <c:v>82.486602005736415</c:v>
                </c:pt>
                <c:pt idx="459">
                  <c:v>82.455681852583567</c:v>
                </c:pt>
                <c:pt idx="460">
                  <c:v>82.424913723006426</c:v>
                </c:pt>
                <c:pt idx="461">
                  <c:v>82.394296607121561</c:v>
                </c:pt>
                <c:pt idx="462">
                  <c:v>82.363829502846983</c:v>
                </c:pt>
                <c:pt idx="463">
                  <c:v>82.33351141582385</c:v>
                </c:pt>
                <c:pt idx="464">
                  <c:v>82.303341359349673</c:v>
                </c:pt>
                <c:pt idx="465">
                  <c:v>82.27331835430239</c:v>
                </c:pt>
                <c:pt idx="466">
                  <c:v>82.243441429069236</c:v>
                </c:pt>
                <c:pt idx="467">
                  <c:v>82.213709619476347</c:v>
                </c:pt>
                <c:pt idx="468">
                  <c:v>82.184121968719495</c:v>
                </c:pt>
                <c:pt idx="469">
                  <c:v>82.154677527294226</c:v>
                </c:pt>
                <c:pt idx="470">
                  <c:v>82.125375352928486</c:v>
                </c:pt>
                <c:pt idx="471">
                  <c:v>82.096214510513917</c:v>
                </c:pt>
                <c:pt idx="472">
                  <c:v>82.067194072041133</c:v>
                </c:pt>
                <c:pt idx="473">
                  <c:v>82.038313116530119</c:v>
                </c:pt>
                <c:pt idx="474">
                  <c:v>82.009570729969695</c:v>
                </c:pt>
                <c:pt idx="475">
                  <c:v>81.980966005249243</c:v>
                </c:pt>
                <c:pt idx="476">
                  <c:v>81.952498042095414</c:v>
                </c:pt>
                <c:pt idx="477">
                  <c:v>81.92416594701146</c:v>
                </c:pt>
                <c:pt idx="478">
                  <c:v>81.895968833211811</c:v>
                </c:pt>
                <c:pt idx="479">
                  <c:v>81.867905820562839</c:v>
                </c:pt>
                <c:pt idx="480">
                  <c:v>81.8399760355192</c:v>
                </c:pt>
                <c:pt idx="481">
                  <c:v>81.812178611066116</c:v>
                </c:pt>
                <c:pt idx="482">
                  <c:v>81.784512686658189</c:v>
                </c:pt>
                <c:pt idx="483">
                  <c:v>81.756977408160665</c:v>
                </c:pt>
                <c:pt idx="484">
                  <c:v>81.729571927791099</c:v>
                </c:pt>
                <c:pt idx="485">
                  <c:v>81.702295404061871</c:v>
                </c:pt>
                <c:pt idx="486">
                  <c:v>81.675147001722735</c:v>
                </c:pt>
                <c:pt idx="487">
                  <c:v>81.648125891704666</c:v>
                </c:pt>
                <c:pt idx="488">
                  <c:v>81.621231251063108</c:v>
                </c:pt>
                <c:pt idx="489">
                  <c:v>81.594462262924779</c:v>
                </c:pt>
                <c:pt idx="490">
                  <c:v>81.567818116431283</c:v>
                </c:pt>
                <c:pt idx="491">
                  <c:v>81.541298006684698</c:v>
                </c:pt>
                <c:pt idx="492">
                  <c:v>81.514901134696444</c:v>
                </c:pt>
                <c:pt idx="493">
                  <c:v>81.488626707332003</c:v>
                </c:pt>
                <c:pt idx="494">
                  <c:v>81.462473937259816</c:v>
                </c:pt>
                <c:pt idx="495">
                  <c:v>81.436442042900097</c:v>
                </c:pt>
                <c:pt idx="496">
                  <c:v>81.410530248371984</c:v>
                </c:pt>
                <c:pt idx="497">
                  <c:v>81.384737783445104</c:v>
                </c:pt>
                <c:pt idx="498">
                  <c:v>81.359063883487423</c:v>
                </c:pt>
                <c:pt idx="499">
                  <c:v>81.333507789417169</c:v>
                </c:pt>
                <c:pt idx="500">
                  <c:v>81.308068747653309</c:v>
                </c:pt>
                <c:pt idx="501">
                  <c:v>81.28274601006737</c:v>
                </c:pt>
                <c:pt idx="502">
                  <c:v>81.257538833935769</c:v>
                </c:pt>
                <c:pt idx="503">
                  <c:v>81.232446481891813</c:v>
                </c:pt>
                <c:pt idx="504">
                  <c:v>81.207468221877249</c:v>
                </c:pt>
                <c:pt idx="505">
                  <c:v>81.182603327101347</c:v>
                </c:pt>
                <c:pt idx="506">
                  <c:v>81.157851075988148</c:v>
                </c:pt>
                <c:pt idx="507">
                  <c:v>81.133210752135426</c:v>
                </c:pt>
                <c:pt idx="508">
                  <c:v>81.108681644268898</c:v>
                </c:pt>
                <c:pt idx="509">
                  <c:v>81.08426304619671</c:v>
                </c:pt>
                <c:pt idx="510">
                  <c:v>81.059954256766432</c:v>
                </c:pt>
                <c:pt idx="511">
                  <c:v>81.035754579822211</c:v>
                </c:pt>
                <c:pt idx="512">
                  <c:v>81.011663324159215</c:v>
                </c:pt>
                <c:pt idx="513">
                  <c:v>80.987679803485051</c:v>
                </c:pt>
                <c:pt idx="514">
                  <c:v>80.963803336372564</c:v>
                </c:pt>
                <c:pt idx="515">
                  <c:v>80.940033246222839</c:v>
                </c:pt>
                <c:pt idx="516">
                  <c:v>80.91636886122167</c:v>
                </c:pt>
                <c:pt idx="517">
                  <c:v>80.892809514298122</c:v>
                </c:pt>
                <c:pt idx="518">
                  <c:v>80.869354543085947</c:v>
                </c:pt>
                <c:pt idx="519">
                  <c:v>80.846003289882134</c:v>
                </c:pt>
                <c:pt idx="520">
                  <c:v>80.822755101609289</c:v>
                </c:pt>
                <c:pt idx="521">
                  <c:v>80.799609329772778</c:v>
                </c:pt>
                <c:pt idx="522">
                  <c:v>80.776565330426493</c:v>
                </c:pt>
                <c:pt idx="523">
                  <c:v>80.753622464131894</c:v>
                </c:pt>
                <c:pt idx="524">
                  <c:v>80.730780095920352</c:v>
                </c:pt>
                <c:pt idx="525">
                  <c:v>80.708037595254709</c:v>
                </c:pt>
                <c:pt idx="526">
                  <c:v>80.685394335996193</c:v>
                </c:pt>
                <c:pt idx="527">
                  <c:v>80.662849696361434</c:v>
                </c:pt>
                <c:pt idx="528">
                  <c:v>80.640403058891451</c:v>
                </c:pt>
                <c:pt idx="529">
                  <c:v>80.618053810413073</c:v>
                </c:pt>
                <c:pt idx="530">
                  <c:v>80.595801342003284</c:v>
                </c:pt>
                <c:pt idx="531">
                  <c:v>80.573645048954518</c:v>
                </c:pt>
                <c:pt idx="532">
                  <c:v>80.551584330740781</c:v>
                </c:pt>
                <c:pt idx="533">
                  <c:v>80.529618590980306</c:v>
                </c:pt>
                <c:pt idx="534">
                  <c:v>80.507747237403819</c:v>
                </c:pt>
                <c:pt idx="535">
                  <c:v>80.485969681819341</c:v>
                </c:pt>
                <c:pt idx="536">
                  <c:v>80.464285340079641</c:v>
                </c:pt>
                <c:pt idx="537">
                  <c:v>80.442693632048474</c:v>
                </c:pt>
                <c:pt idx="538">
                  <c:v>80.421193981567555</c:v>
                </c:pt>
                <c:pt idx="539">
                  <c:v>80.399785816424469</c:v>
                </c:pt>
                <c:pt idx="540">
                  <c:v>80.378468568319761</c:v>
                </c:pt>
                <c:pt idx="541">
                  <c:v>80.357241672836722</c:v>
                </c:pt>
                <c:pt idx="542">
                  <c:v>80.336104569408079</c:v>
                </c:pt>
                <c:pt idx="543">
                  <c:v>80.315056701284888</c:v>
                </c:pt>
                <c:pt idx="544">
                  <c:v>80.294097515506792</c:v>
                </c:pt>
                <c:pt idx="545">
                  <c:v>80.27322646287098</c:v>
                </c:pt>
                <c:pt idx="546">
                  <c:v>80.252442997900573</c:v>
                </c:pt>
                <c:pt idx="547">
                  <c:v>80.231746578816313</c:v>
                </c:pt>
                <c:pt idx="548">
                  <c:v>80.211136667506835</c:v>
                </c:pt>
                <c:pt idx="549">
                  <c:v>80.190612729497644</c:v>
                </c:pt>
                <c:pt idx="550">
                  <c:v>80.17017423392322</c:v>
                </c:pt>
                <c:pt idx="551">
                  <c:v>80.149820653498637</c:v>
                </c:pt>
                <c:pt idx="552">
                  <c:v>80.1295514644886</c:v>
                </c:pt>
                <c:pt idx="553">
                  <c:v>80.109366146682362</c:v>
                </c:pt>
                <c:pt idx="554">
                  <c:v>80.089264183364321</c:v>
                </c:pt>
                <c:pt idx="555">
                  <c:v>80.069245061285315</c:v>
                </c:pt>
                <c:pt idx="556">
                  <c:v>80.049308270636431</c:v>
                </c:pt>
                <c:pt idx="557">
                  <c:v>80.02945330502078</c:v>
                </c:pt>
                <c:pt idx="558">
                  <c:v>80.009679661428152</c:v>
                </c:pt>
                <c:pt idx="559">
                  <c:v>79.989986840207123</c:v>
                </c:pt>
                <c:pt idx="560">
                  <c:v>79.970374345038437</c:v>
                </c:pt>
                <c:pt idx="561">
                  <c:v>79.950841682909982</c:v>
                </c:pt>
                <c:pt idx="562">
                  <c:v>79.931388364090267</c:v>
                </c:pt>
                <c:pt idx="563">
                  <c:v>79.912013902101151</c:v>
                </c:pt>
                <c:pt idx="564">
                  <c:v>79.892717813696777</c:v>
                </c:pt>
                <c:pt idx="565">
                  <c:v>79.87349961883308</c:v>
                </c:pt>
                <c:pt idx="566">
                  <c:v>79.854358840646526</c:v>
                </c:pt>
                <c:pt idx="567">
                  <c:v>79.835295005429202</c:v>
                </c:pt>
                <c:pt idx="568">
                  <c:v>79.816307642601785</c:v>
                </c:pt>
                <c:pt idx="569">
                  <c:v>79.797396284692311</c:v>
                </c:pt>
                <c:pt idx="570">
                  <c:v>79.778560467309461</c:v>
                </c:pt>
                <c:pt idx="571">
                  <c:v>79.759799729122392</c:v>
                </c:pt>
                <c:pt idx="572">
                  <c:v>79.741113611832802</c:v>
                </c:pt>
                <c:pt idx="573">
                  <c:v>79.722501660155231</c:v>
                </c:pt>
                <c:pt idx="574">
                  <c:v>79.703963421792338</c:v>
                </c:pt>
                <c:pt idx="575">
                  <c:v>79.685498447411916</c:v>
                </c:pt>
                <c:pt idx="576">
                  <c:v>79.667106290624545</c:v>
                </c:pt>
                <c:pt idx="577">
                  <c:v>79.648786507961731</c:v>
                </c:pt>
                <c:pt idx="578">
                  <c:v>79.630538658852501</c:v>
                </c:pt>
                <c:pt idx="579">
                  <c:v>79.612362305601806</c:v>
                </c:pt>
                <c:pt idx="580">
                  <c:v>79.594257013369727</c:v>
                </c:pt>
                <c:pt idx="581">
                  <c:v>79.576222350147532</c:v>
                </c:pt>
                <c:pt idx="582">
                  <c:v>79.558257886739028</c:v>
                </c:pt>
                <c:pt idx="583">
                  <c:v>79.540363196736749</c:v>
                </c:pt>
                <c:pt idx="584">
                  <c:v>79.522537856503277</c:v>
                </c:pt>
                <c:pt idx="585">
                  <c:v>79.504781445147941</c:v>
                </c:pt>
                <c:pt idx="586">
                  <c:v>79.487093544507943</c:v>
                </c:pt>
                <c:pt idx="587">
                  <c:v>79.469473739128119</c:v>
                </c:pt>
                <c:pt idx="588">
                  <c:v>79.451921616238479</c:v>
                </c:pt>
                <c:pt idx="589">
                  <c:v>79.434436765736777</c:v>
                </c:pt>
                <c:pt idx="590">
                  <c:v>79.417018780166401</c:v>
                </c:pt>
                <c:pt idx="591">
                  <c:v>79.3996672546985</c:v>
                </c:pt>
                <c:pt idx="592">
                  <c:v>79.382381787110347</c:v>
                </c:pt>
                <c:pt idx="593">
                  <c:v>79.365161977768253</c:v>
                </c:pt>
                <c:pt idx="594">
                  <c:v>79.348007429607136</c:v>
                </c:pt>
                <c:pt idx="595">
                  <c:v>79.330917748110423</c:v>
                </c:pt>
                <c:pt idx="596">
                  <c:v>79.313892541293654</c:v>
                </c:pt>
                <c:pt idx="597">
                  <c:v>79.296931419684228</c:v>
                </c:pt>
                <c:pt idx="598">
                  <c:v>79.280033996302151</c:v>
                </c:pt>
                <c:pt idx="599">
                  <c:v>79.263199886644031</c:v>
                </c:pt>
                <c:pt idx="600">
                  <c:v>79.246428708663061</c:v>
                </c:pt>
                <c:pt idx="601">
                  <c:v>79.229720082750575</c:v>
                </c:pt>
                <c:pt idx="602">
                  <c:v>79.213073631720391</c:v>
                </c:pt>
                <c:pt idx="603">
                  <c:v>79.196488980788729</c:v>
                </c:pt>
                <c:pt idx="604">
                  <c:v>79.179965757558122</c:v>
                </c:pt>
                <c:pt idx="605">
                  <c:v>79.163503591999671</c:v>
                </c:pt>
                <c:pt idx="606">
                  <c:v>79.147102116435505</c:v>
                </c:pt>
                <c:pt idx="607">
                  <c:v>79.130760965520793</c:v>
                </c:pt>
                <c:pt idx="608">
                  <c:v>79.11447977623061</c:v>
                </c:pt>
                <c:pt idx="609">
                  <c:v>79.098258187837104</c:v>
                </c:pt>
                <c:pt idx="610">
                  <c:v>79.08209584189801</c:v>
                </c:pt>
                <c:pt idx="611">
                  <c:v>79.065992382238548</c:v>
                </c:pt>
                <c:pt idx="612">
                  <c:v>79.049947454933388</c:v>
                </c:pt>
                <c:pt idx="613">
                  <c:v>79.03396070829271</c:v>
                </c:pt>
                <c:pt idx="614">
                  <c:v>79.018031792844624</c:v>
                </c:pt>
                <c:pt idx="615">
                  <c:v>79.002160361321202</c:v>
                </c:pt>
                <c:pt idx="616">
                  <c:v>78.986346068638426</c:v>
                </c:pt>
                <c:pt idx="617">
                  <c:v>78.970588571886509</c:v>
                </c:pt>
                <c:pt idx="618">
                  <c:v>78.954887530309435</c:v>
                </c:pt>
                <c:pt idx="619">
                  <c:v>78.939242605291795</c:v>
                </c:pt>
                <c:pt idx="620">
                  <c:v>78.92365346034228</c:v>
                </c:pt>
                <c:pt idx="621">
                  <c:v>78.908119761081281</c:v>
                </c:pt>
                <c:pt idx="622">
                  <c:v>78.892641175221712</c:v>
                </c:pt>
                <c:pt idx="623">
                  <c:v>78.877217372557112</c:v>
                </c:pt>
                <c:pt idx="624">
                  <c:v>78.861848024946497</c:v>
                </c:pt>
                <c:pt idx="625">
                  <c:v>78.846532806298939</c:v>
                </c:pt>
                <c:pt idx="626">
                  <c:v>78.831271392559572</c:v>
                </c:pt>
                <c:pt idx="627">
                  <c:v>78.81606346169491</c:v>
                </c:pt>
                <c:pt idx="628">
                  <c:v>78.800908693678622</c:v>
                </c:pt>
                <c:pt idx="629">
                  <c:v>78.785806770478075</c:v>
                </c:pt>
                <c:pt idx="630">
                  <c:v>78.77075737603937</c:v>
                </c:pt>
                <c:pt idx="631">
                  <c:v>78.755760196273599</c:v>
                </c:pt>
                <c:pt idx="632">
                  <c:v>78.740814919043473</c:v>
                </c:pt>
                <c:pt idx="633">
                  <c:v>78.725921234149553</c:v>
                </c:pt>
                <c:pt idx="634">
                  <c:v>78.711078833316492</c:v>
                </c:pt>
                <c:pt idx="635">
                  <c:v>78.696287410179565</c:v>
                </c:pt>
                <c:pt idx="636">
                  <c:v>78.681546660271081</c:v>
                </c:pt>
                <c:pt idx="637">
                  <c:v>78.666856281008094</c:v>
                </c:pt>
                <c:pt idx="638">
                  <c:v>78.652215971678885</c:v>
                </c:pt>
                <c:pt idx="639">
                  <c:v>78.637625433428511</c:v>
                </c:pt>
                <c:pt idx="640">
                  <c:v>78.623084369248247</c:v>
                </c:pt>
                <c:pt idx="641">
                  <c:v>78.608592483961047</c:v>
                </c:pt>
                <c:pt idx="642">
                  <c:v>78.594149484211059</c:v>
                </c:pt>
                <c:pt idx="643">
                  <c:v>78.579755078446269</c:v>
                </c:pt>
                <c:pt idx="644">
                  <c:v>78.565408976911996</c:v>
                </c:pt>
                <c:pt idx="645">
                  <c:v>78.551110891635403</c:v>
                </c:pt>
                <c:pt idx="646">
                  <c:v>78.53686053641232</c:v>
                </c:pt>
                <c:pt idx="647">
                  <c:v>78.52265762679707</c:v>
                </c:pt>
                <c:pt idx="648">
                  <c:v>78.508501880089256</c:v>
                </c:pt>
                <c:pt idx="649">
                  <c:v>78.494393015322132</c:v>
                </c:pt>
                <c:pt idx="650">
                  <c:v>78.48033075325155</c:v>
                </c:pt>
                <c:pt idx="651">
                  <c:v>78.46631481634158</c:v>
                </c:pt>
                <c:pt idx="652">
                  <c:v>78.452344928755963</c:v>
                </c:pt>
                <c:pt idx="653">
                  <c:v>78.438420816344831</c:v>
                </c:pt>
                <c:pt idx="654">
                  <c:v>78.424542206632836</c:v>
                </c:pt>
                <c:pt idx="655">
                  <c:v>78.410708828809518</c:v>
                </c:pt>
                <c:pt idx="656">
                  <c:v>78.396920413714938</c:v>
                </c:pt>
                <c:pt idx="657">
                  <c:v>78.383176693832382</c:v>
                </c:pt>
                <c:pt idx="658">
                  <c:v>78.369477403273478</c:v>
                </c:pt>
                <c:pt idx="659">
                  <c:v>78.355822277769519</c:v>
                </c:pt>
                <c:pt idx="660">
                  <c:v>78.342211054660154</c:v>
                </c:pt>
                <c:pt idx="661">
                  <c:v>78.328643472880728</c:v>
                </c:pt>
                <c:pt idx="662">
                  <c:v>78.315119272955386</c:v>
                </c:pt>
                <c:pt idx="663">
                  <c:v>78.301638196980448</c:v>
                </c:pt>
                <c:pt idx="664">
                  <c:v>78.288199988620562</c:v>
                </c:pt>
                <c:pt idx="665">
                  <c:v>78.274804393091898</c:v>
                </c:pt>
                <c:pt idx="666">
                  <c:v>78.261451157157012</c:v>
                </c:pt>
                <c:pt idx="667">
                  <c:v>78.24814002911009</c:v>
                </c:pt>
                <c:pt idx="668">
                  <c:v>78.234870758770157</c:v>
                </c:pt>
                <c:pt idx="669">
                  <c:v>78.221643097467393</c:v>
                </c:pt>
                <c:pt idx="670">
                  <c:v>78.208456798037332</c:v>
                </c:pt>
                <c:pt idx="671">
                  <c:v>78.195311614806712</c:v>
                </c:pt>
                <c:pt idx="672">
                  <c:v>78.182207303585116</c:v>
                </c:pt>
                <c:pt idx="673">
                  <c:v>78.169143621655834</c:v>
                </c:pt>
                <c:pt idx="674">
                  <c:v>78.156120327764398</c:v>
                </c:pt>
                <c:pt idx="675">
                  <c:v>78.143137182111403</c:v>
                </c:pt>
                <c:pt idx="676">
                  <c:v>78.130193946339176</c:v>
                </c:pt>
                <c:pt idx="677">
                  <c:v>78.117290383525685</c:v>
                </c:pt>
                <c:pt idx="678">
                  <c:v>78.104426258172225</c:v>
                </c:pt>
                <c:pt idx="679">
                  <c:v>78.091601336197002</c:v>
                </c:pt>
                <c:pt idx="680">
                  <c:v>78.078815384922152</c:v>
                </c:pt>
                <c:pt idx="681">
                  <c:v>78.06606817306708</c:v>
                </c:pt>
                <c:pt idx="682">
                  <c:v>78.053359470739096</c:v>
                </c:pt>
                <c:pt idx="683">
                  <c:v>78.040689049421914</c:v>
                </c:pt>
                <c:pt idx="684">
                  <c:v>78.028056681970142</c:v>
                </c:pt>
                <c:pt idx="685">
                  <c:v>78.015462142597087</c:v>
                </c:pt>
                <c:pt idx="686">
                  <c:v>78.00290520686697</c:v>
                </c:pt>
                <c:pt idx="687">
                  <c:v>77.990385651686992</c:v>
                </c:pt>
                <c:pt idx="688">
                  <c:v>77.977903255297605</c:v>
                </c:pt>
                <c:pt idx="689">
                  <c:v>77.965457797262331</c:v>
                </c:pt>
                <c:pt idx="690">
                  <c:v>77.953049058462355</c:v>
                </c:pt>
                <c:pt idx="691">
                  <c:v>77.94067682108512</c:v>
                </c:pt>
                <c:pt idx="692">
                  <c:v>77.928340868616573</c:v>
                </c:pt>
                <c:pt idx="693">
                  <c:v>77.916040985833661</c:v>
                </c:pt>
                <c:pt idx="694">
                  <c:v>77.903776958794396</c:v>
                </c:pt>
                <c:pt idx="695">
                  <c:v>77.891548574830679</c:v>
                </c:pt>
                <c:pt idx="696">
                  <c:v>77.87935562253827</c:v>
                </c:pt>
                <c:pt idx="697">
                  <c:v>77.867197891771326</c:v>
                </c:pt>
                <c:pt idx="698">
                  <c:v>77.855075173632031</c:v>
                </c:pt>
                <c:pt idx="699">
                  <c:v>77.842987260462834</c:v>
                </c:pt>
                <c:pt idx="700">
                  <c:v>77.830933945838893</c:v>
                </c:pt>
                <c:pt idx="701">
                  <c:v>77.818915024559729</c:v>
                </c:pt>
                <c:pt idx="702">
                  <c:v>77.80693029264161</c:v>
                </c:pt>
                <c:pt idx="703">
                  <c:v>77.794979547309467</c:v>
                </c:pt>
                <c:pt idx="704">
                  <c:v>77.783062586989615</c:v>
                </c:pt>
                <c:pt idx="705">
                  <c:v>77.771179211299241</c:v>
                </c:pt>
                <c:pt idx="706">
                  <c:v>77.759329221043089</c:v>
                </c:pt>
                <c:pt idx="707">
                  <c:v>77.747512418203883</c:v>
                </c:pt>
                <c:pt idx="708">
                  <c:v>77.735728605932053</c:v>
                </c:pt>
                <c:pt idx="709">
                  <c:v>77.723977588543505</c:v>
                </c:pt>
                <c:pt idx="710">
                  <c:v>77.712259171506801</c:v>
                </c:pt>
                <c:pt idx="711">
                  <c:v>77.700573161440005</c:v>
                </c:pt>
                <c:pt idx="712">
                  <c:v>77.68891936610045</c:v>
                </c:pt>
                <c:pt idx="713">
                  <c:v>77.6772975943788</c:v>
                </c:pt>
                <c:pt idx="714">
                  <c:v>77.665707656291204</c:v>
                </c:pt>
                <c:pt idx="715">
                  <c:v>77.654149362973101</c:v>
                </c:pt>
                <c:pt idx="716">
                  <c:v>77.642622526670067</c:v>
                </c:pt>
                <c:pt idx="717">
                  <c:v>77.6311269607328</c:v>
                </c:pt>
                <c:pt idx="718">
                  <c:v>77.619662479609104</c:v>
                </c:pt>
                <c:pt idx="719">
                  <c:v>77.608228898836146</c:v>
                </c:pt>
                <c:pt idx="720">
                  <c:v>77.596826035036003</c:v>
                </c:pt>
                <c:pt idx="721">
                  <c:v>77.585453705905365</c:v>
                </c:pt>
                <c:pt idx="722">
                  <c:v>77.574111730211072</c:v>
                </c:pt>
                <c:pt idx="723">
                  <c:v>77.56279992778326</c:v>
                </c:pt>
                <c:pt idx="724">
                  <c:v>77.551518119506667</c:v>
                </c:pt>
                <c:pt idx="725">
                  <c:v>77.540266127316031</c:v>
                </c:pt>
                <c:pt idx="726">
                  <c:v>77.529043774188864</c:v>
                </c:pt>
                <c:pt idx="727">
                  <c:v>77.517850884138397</c:v>
                </c:pt>
                <c:pt idx="728">
                  <c:v>77.506687282206528</c:v>
                </c:pt>
                <c:pt idx="729">
                  <c:v>77.495552794459371</c:v>
                </c:pt>
                <c:pt idx="730">
                  <c:v>77.484447247977982</c:v>
                </c:pt>
                <c:pt idx="731">
                  <c:v>77.473370470854391</c:v>
                </c:pt>
                <c:pt idx="732">
                  <c:v>77.462322292183643</c:v>
                </c:pt>
                <c:pt idx="733">
                  <c:v>77.451302542058556</c:v>
                </c:pt>
                <c:pt idx="734">
                  <c:v>77.440311051562432</c:v>
                </c:pt>
                <c:pt idx="735">
                  <c:v>77.429347652763894</c:v>
                </c:pt>
                <c:pt idx="736">
                  <c:v>77.418412178708721</c:v>
                </c:pt>
                <c:pt idx="737">
                  <c:v>77.407504463417439</c:v>
                </c:pt>
                <c:pt idx="738">
                  <c:v>77.396624341873704</c:v>
                </c:pt>
                <c:pt idx="739">
                  <c:v>77.385771650024665</c:v>
                </c:pt>
                <c:pt idx="740">
                  <c:v>77.374946224768962</c:v>
                </c:pt>
                <c:pt idx="741">
                  <c:v>77.364147903955043</c:v>
                </c:pt>
                <c:pt idx="742">
                  <c:v>77.353376526372855</c:v>
                </c:pt>
                <c:pt idx="743">
                  <c:v>77.34263193174867</c:v>
                </c:pt>
                <c:pt idx="744">
                  <c:v>77.331913960739811</c:v>
                </c:pt>
                <c:pt idx="745">
                  <c:v>77.321222454927636</c:v>
                </c:pt>
                <c:pt idx="746">
                  <c:v>77.310557256812984</c:v>
                </c:pt>
                <c:pt idx="747">
                  <c:v>77.29991820980888</c:v>
                </c:pt>
                <c:pt idx="748">
                  <c:v>77.289305158237042</c:v>
                </c:pt>
                <c:pt idx="749">
                  <c:v>77.27871794731999</c:v>
                </c:pt>
                <c:pt idx="750">
                  <c:v>77.268156423177416</c:v>
                </c:pt>
                <c:pt idx="751">
                  <c:v>77.257620432818356</c:v>
                </c:pt>
                <c:pt idx="752">
                  <c:v>77.247109824137695</c:v>
                </c:pt>
                <c:pt idx="753">
                  <c:v>77.236624445910465</c:v>
                </c:pt>
                <c:pt idx="754">
                  <c:v>77.226164147784502</c:v>
                </c:pt>
                <c:pt idx="755">
                  <c:v>77.215728780276876</c:v>
                </c:pt>
                <c:pt idx="756">
                  <c:v>77.20531819476885</c:v>
                </c:pt>
                <c:pt idx="757">
                  <c:v>77.19493224349786</c:v>
                </c:pt>
                <c:pt idx="758">
                  <c:v>77.184570779555756</c:v>
                </c:pt>
                <c:pt idx="759">
                  <c:v>77.174233656880745</c:v>
                </c:pt>
                <c:pt idx="760">
                  <c:v>77.163920730253281</c:v>
                </c:pt>
                <c:pt idx="761">
                  <c:v>77.153631855291053</c:v>
                </c:pt>
                <c:pt idx="762">
                  <c:v>77.143366888442671</c:v>
                </c:pt>
                <c:pt idx="763">
                  <c:v>77.133125686985238</c:v>
                </c:pt>
                <c:pt idx="764">
                  <c:v>77.1229081090151</c:v>
                </c:pt>
                <c:pt idx="765">
                  <c:v>77.112714013446421</c:v>
                </c:pt>
                <c:pt idx="766">
                  <c:v>77.102543260004765</c:v>
                </c:pt>
                <c:pt idx="767">
                  <c:v>77.092395709221748</c:v>
                </c:pt>
                <c:pt idx="768">
                  <c:v>77.082271222430506</c:v>
                </c:pt>
                <c:pt idx="769">
                  <c:v>77.07216966176118</c:v>
                </c:pt>
                <c:pt idx="770">
                  <c:v>77.06209089013457</c:v>
                </c:pt>
                <c:pt idx="771">
                  <c:v>77.052034771259827</c:v>
                </c:pt>
                <c:pt idx="772">
                  <c:v>77.042001169627014</c:v>
                </c:pt>
                <c:pt idx="773">
                  <c:v>77.031989950503302</c:v>
                </c:pt>
                <c:pt idx="774">
                  <c:v>77.02200097992943</c:v>
                </c:pt>
                <c:pt idx="775">
                  <c:v>77.012034124712613</c:v>
                </c:pt>
                <c:pt idx="776">
                  <c:v>77.002089252423303</c:v>
                </c:pt>
                <c:pt idx="777">
                  <c:v>76.992166231391195</c:v>
                </c:pt>
                <c:pt idx="778">
                  <c:v>76.982264930698577</c:v>
                </c:pt>
                <c:pt idx="779">
                  <c:v>76.972385220177586</c:v>
                </c:pt>
                <c:pt idx="780">
                  <c:v>76.962526970404866</c:v>
                </c:pt>
                <c:pt idx="781">
                  <c:v>76.952690052696482</c:v>
                </c:pt>
                <c:pt idx="782">
                  <c:v>76.942874339104947</c:v>
                </c:pt>
                <c:pt idx="783">
                  <c:v>76.933079702413025</c:v>
                </c:pt>
                <c:pt idx="784">
                  <c:v>76.923306016130766</c:v>
                </c:pt>
                <c:pt idx="785">
                  <c:v>76.91355315448925</c:v>
                </c:pt>
                <c:pt idx="786">
                  <c:v>76.903820992438938</c:v>
                </c:pt>
                <c:pt idx="787">
                  <c:v>76.894109405642382</c:v>
                </c:pt>
                <c:pt idx="788">
                  <c:v>76.884418270471542</c:v>
                </c:pt>
                <c:pt idx="789">
                  <c:v>76.874747464003875</c:v>
                </c:pt>
                <c:pt idx="790">
                  <c:v>76.865096864016493</c:v>
                </c:pt>
                <c:pt idx="791">
                  <c:v>76.855466348983128</c:v>
                </c:pt>
                <c:pt idx="792">
                  <c:v>76.845855798069778</c:v>
                </c:pt>
                <c:pt idx="793">
                  <c:v>76.83626509112959</c:v>
                </c:pt>
                <c:pt idx="794">
                  <c:v>76.826694108700423</c:v>
                </c:pt>
                <c:pt idx="795">
                  <c:v>76.817142731999368</c:v>
                </c:pt>
                <c:pt idx="796">
                  <c:v>76.807610842918663</c:v>
                </c:pt>
                <c:pt idx="797">
                  <c:v>76.798098324022263</c:v>
                </c:pt>
                <c:pt idx="798">
                  <c:v>76.788605058541023</c:v>
                </c:pt>
                <c:pt idx="799">
                  <c:v>76.779130930370144</c:v>
                </c:pt>
                <c:pt idx="800">
                  <c:v>76.769675824062787</c:v>
                </c:pt>
                <c:pt idx="801">
                  <c:v>76.760239624829154</c:v>
                </c:pt>
                <c:pt idx="802">
                  <c:v>76.750822218529407</c:v>
                </c:pt>
                <c:pt idx="803">
                  <c:v>76.741423491671441</c:v>
                </c:pt>
                <c:pt idx="804">
                  <c:v>76.73204333140751</c:v>
                </c:pt>
                <c:pt idx="805">
                  <c:v>76.722681625529319</c:v>
                </c:pt>
                <c:pt idx="806">
                  <c:v>76.713338262464092</c:v>
                </c:pt>
                <c:pt idx="807">
                  <c:v>76.704013131271381</c:v>
                </c:pt>
                <c:pt idx="808">
                  <c:v>76.694706121639541</c:v>
                </c:pt>
                <c:pt idx="809">
                  <c:v>76.685417123880541</c:v>
                </c:pt>
                <c:pt idx="810">
                  <c:v>76.676146028927846</c:v>
                </c:pt>
                <c:pt idx="811">
                  <c:v>76.666892728331362</c:v>
                </c:pt>
                <c:pt idx="812">
                  <c:v>76.657657114255457</c:v>
                </c:pt>
                <c:pt idx="813">
                  <c:v>76.648439079473079</c:v>
                </c:pt>
                <c:pt idx="814">
                  <c:v>76.639238517364461</c:v>
                </c:pt>
                <c:pt idx="815">
                  <c:v>76.630055321910376</c:v>
                </c:pt>
                <c:pt idx="816">
                  <c:v>76.620889387692785</c:v>
                </c:pt>
                <c:pt idx="817">
                  <c:v>76.611740609887377</c:v>
                </c:pt>
                <c:pt idx="818">
                  <c:v>76.602608884262267</c:v>
                </c:pt>
                <c:pt idx="819">
                  <c:v>76.593494107172958</c:v>
                </c:pt>
                <c:pt idx="820">
                  <c:v>76.584396175561153</c:v>
                </c:pt>
                <c:pt idx="821">
                  <c:v>76.575314986948229</c:v>
                </c:pt>
                <c:pt idx="822">
                  <c:v>76.566250439433944</c:v>
                </c:pt>
                <c:pt idx="823">
                  <c:v>76.557202431693213</c:v>
                </c:pt>
                <c:pt idx="824">
                  <c:v>76.548170862970409</c:v>
                </c:pt>
                <c:pt idx="825">
                  <c:v>76.539155633078565</c:v>
                </c:pt>
                <c:pt idx="826">
                  <c:v>76.530156642394402</c:v>
                </c:pt>
                <c:pt idx="827">
                  <c:v>76.521173791855247</c:v>
                </c:pt>
                <c:pt idx="828">
                  <c:v>76.512206982956641</c:v>
                </c:pt>
                <c:pt idx="829">
                  <c:v>76.503256117747569</c:v>
                </c:pt>
                <c:pt idx="830">
                  <c:v>76.494321098828294</c:v>
                </c:pt>
                <c:pt idx="831">
                  <c:v>76.485401829347026</c:v>
                </c:pt>
                <c:pt idx="832">
                  <c:v>76.47649821299504</c:v>
                </c:pt>
                <c:pt idx="833">
                  <c:v>76.46761015400665</c:v>
                </c:pt>
                <c:pt idx="834">
                  <c:v>76.458737557153285</c:v>
                </c:pt>
                <c:pt idx="835">
                  <c:v>76.449880327740615</c:v>
                </c:pt>
                <c:pt idx="836">
                  <c:v>76.441038371606865</c:v>
                </c:pt>
                <c:pt idx="837">
                  <c:v>76.432211595118346</c:v>
                </c:pt>
                <c:pt idx="838">
                  <c:v>76.423399905166477</c:v>
                </c:pt>
                <c:pt idx="839">
                  <c:v>76.414603209165705</c:v>
                </c:pt>
                <c:pt idx="840">
                  <c:v>76.405821415049047</c:v>
                </c:pt>
                <c:pt idx="841">
                  <c:v>76.397054431266227</c:v>
                </c:pt>
                <c:pt idx="842">
                  <c:v>76.388302166779667</c:v>
                </c:pt>
                <c:pt idx="843">
                  <c:v>76.379564531061675</c:v>
                </c:pt>
                <c:pt idx="844">
                  <c:v>76.370841434092128</c:v>
                </c:pt>
                <c:pt idx="845">
                  <c:v>76.362132786355275</c:v>
                </c:pt>
                <c:pt idx="846">
                  <c:v>76.353438498835359</c:v>
                </c:pt>
                <c:pt idx="847">
                  <c:v>76.344758483016264</c:v>
                </c:pt>
                <c:pt idx="848">
                  <c:v>76.336092650876012</c:v>
                </c:pt>
                <c:pt idx="849">
                  <c:v>76.327440914885671</c:v>
                </c:pt>
                <c:pt idx="850">
                  <c:v>76.318803188005617</c:v>
                </c:pt>
                <c:pt idx="851">
                  <c:v>76.310179383682652</c:v>
                </c:pt>
                <c:pt idx="852">
                  <c:v>76.30156941584751</c:v>
                </c:pt>
                <c:pt idx="853">
                  <c:v>76.292973198912094</c:v>
                </c:pt>
                <c:pt idx="854">
                  <c:v>76.284390647766031</c:v>
                </c:pt>
                <c:pt idx="855">
                  <c:v>76.275821677774587</c:v>
                </c:pt>
                <c:pt idx="856">
                  <c:v>76.267266204775339</c:v>
                </c:pt>
                <c:pt idx="857">
                  <c:v>76.258724145075874</c:v>
                </c:pt>
                <c:pt idx="858">
                  <c:v>76.250195415450435</c:v>
                </c:pt>
                <c:pt idx="859">
                  <c:v>76.241679933137988</c:v>
                </c:pt>
                <c:pt idx="860">
                  <c:v>76.233177615839111</c:v>
                </c:pt>
                <c:pt idx="861">
                  <c:v>76.224688381712582</c:v>
                </c:pt>
                <c:pt idx="862">
                  <c:v>76.216212149374627</c:v>
                </c:pt>
                <c:pt idx="863">
                  <c:v>76.20774883789413</c:v>
                </c:pt>
                <c:pt idx="864">
                  <c:v>76.199298366791211</c:v>
                </c:pt>
                <c:pt idx="865">
                  <c:v>76.190860656033934</c:v>
                </c:pt>
                <c:pt idx="866">
                  <c:v>76.182435626037076</c:v>
                </c:pt>
                <c:pt idx="867">
                  <c:v>76.174023197656879</c:v>
                </c:pt>
                <c:pt idx="868">
                  <c:v>76.165623292191668</c:v>
                </c:pt>
                <c:pt idx="869">
                  <c:v>76.157235831377207</c:v>
                </c:pt>
                <c:pt idx="870">
                  <c:v>76.14886073738414</c:v>
                </c:pt>
                <c:pt idx="871">
                  <c:v>76.140497932816857</c:v>
                </c:pt>
                <c:pt idx="872">
                  <c:v>76.132147340709608</c:v>
                </c:pt>
                <c:pt idx="873">
                  <c:v>76.123808884524536</c:v>
                </c:pt>
                <c:pt idx="874">
                  <c:v>76.115482488149667</c:v>
                </c:pt>
                <c:pt idx="875">
                  <c:v>76.107168075895444</c:v>
                </c:pt>
                <c:pt idx="876">
                  <c:v>76.098865572493125</c:v>
                </c:pt>
                <c:pt idx="877">
                  <c:v>76.090574903091223</c:v>
                </c:pt>
                <c:pt idx="878">
                  <c:v>76.082295993255158</c:v>
                </c:pt>
                <c:pt idx="879">
                  <c:v>76.074028768963032</c:v>
                </c:pt>
                <c:pt idx="880">
                  <c:v>76.065773156603285</c:v>
                </c:pt>
                <c:pt idx="881">
                  <c:v>76.057529082973389</c:v>
                </c:pt>
                <c:pt idx="882">
                  <c:v>76.049296475277004</c:v>
                </c:pt>
                <c:pt idx="883">
                  <c:v>76.04107526112152</c:v>
                </c:pt>
                <c:pt idx="884">
                  <c:v>76.032865368514891</c:v>
                </c:pt>
                <c:pt idx="885">
                  <c:v>76.024666725864975</c:v>
                </c:pt>
                <c:pt idx="886">
                  <c:v>76.016479261977025</c:v>
                </c:pt>
                <c:pt idx="887">
                  <c:v>76.008302906049465</c:v>
                </c:pt>
                <c:pt idx="888">
                  <c:v>76.000137587673649</c:v>
                </c:pt>
                <c:pt idx="889">
                  <c:v>75.991983236831004</c:v>
                </c:pt>
                <c:pt idx="890">
                  <c:v>75.983839783890545</c:v>
                </c:pt>
                <c:pt idx="891">
                  <c:v>75.975707159607154</c:v>
                </c:pt>
                <c:pt idx="892">
                  <c:v>75.967585295118084</c:v>
                </c:pt>
                <c:pt idx="893">
                  <c:v>75.959474121942492</c:v>
                </c:pt>
                <c:pt idx="894">
                  <c:v>75.951373571978692</c:v>
                </c:pt>
                <c:pt idx="895">
                  <c:v>75.943283577500907</c:v>
                </c:pt>
                <c:pt idx="896">
                  <c:v>75.935204071158296</c:v>
                </c:pt>
                <c:pt idx="897">
                  <c:v>75.927134985971946</c:v>
                </c:pt>
                <c:pt idx="898">
                  <c:v>75.919076255333948</c:v>
                </c:pt>
                <c:pt idx="899">
                  <c:v>75.911027813004566</c:v>
                </c:pt>
                <c:pt idx="900">
                  <c:v>75.902989593109751</c:v>
                </c:pt>
                <c:pt idx="901">
                  <c:v>75.894961530138829</c:v>
                </c:pt>
                <c:pt idx="902">
                  <c:v>75.886943558943926</c:v>
                </c:pt>
                <c:pt idx="903">
                  <c:v>75.878935614736733</c:v>
                </c:pt>
                <c:pt idx="904">
                  <c:v>75.870937633086172</c:v>
                </c:pt>
                <c:pt idx="905">
                  <c:v>75.862949549917502</c:v>
                </c:pt>
                <c:pt idx="906">
                  <c:v>75.854971301509082</c:v>
                </c:pt>
                <c:pt idx="907">
                  <c:v>75.847002824491312</c:v>
                </c:pt>
                <c:pt idx="908">
                  <c:v>75.839044055843615</c:v>
                </c:pt>
                <c:pt idx="909">
                  <c:v>75.831094932893947</c:v>
                </c:pt>
                <c:pt idx="910">
                  <c:v>75.823155393314877</c:v>
                </c:pt>
                <c:pt idx="911">
                  <c:v>75.815225375123049</c:v>
                </c:pt>
                <c:pt idx="912">
                  <c:v>75.807304816677004</c:v>
                </c:pt>
                <c:pt idx="913">
                  <c:v>75.799393656675235</c:v>
                </c:pt>
                <c:pt idx="914">
                  <c:v>75.791491834153376</c:v>
                </c:pt>
                <c:pt idx="915">
                  <c:v>75.783599288482606</c:v>
                </c:pt>
                <c:pt idx="916">
                  <c:v>75.775715959369435</c:v>
                </c:pt>
                <c:pt idx="917">
                  <c:v>75.767841786851591</c:v>
                </c:pt>
                <c:pt idx="918">
                  <c:v>75.759976711296886</c:v>
                </c:pt>
                <c:pt idx="919">
                  <c:v>75.752120673401592</c:v>
                </c:pt>
                <c:pt idx="920">
                  <c:v>75.744273614188515</c:v>
                </c:pt>
                <c:pt idx="921">
                  <c:v>75.736435475005194</c:v>
                </c:pt>
                <c:pt idx="922">
                  <c:v>75.728606197521358</c:v>
                </c:pt>
                <c:pt idx="923">
                  <c:v>75.72078572372736</c:v>
                </c:pt>
                <c:pt idx="924">
                  <c:v>75.71297399593459</c:v>
                </c:pt>
                <c:pt idx="925">
                  <c:v>75.705170956769308</c:v>
                </c:pt>
                <c:pt idx="926">
                  <c:v>75.697376549174024</c:v>
                </c:pt>
                <c:pt idx="927">
                  <c:v>75.68959071640586</c:v>
                </c:pt>
                <c:pt idx="928">
                  <c:v>75.681813402032731</c:v>
                </c:pt>
                <c:pt idx="929">
                  <c:v>75.67404454993283</c:v>
                </c:pt>
                <c:pt idx="930">
                  <c:v>75.66628410429297</c:v>
                </c:pt>
                <c:pt idx="931">
                  <c:v>75.658532009606944</c:v>
                </c:pt>
                <c:pt idx="932">
                  <c:v>75.650788210672303</c:v>
                </c:pt>
                <c:pt idx="933">
                  <c:v>75.643052652591251</c:v>
                </c:pt>
                <c:pt idx="934">
                  <c:v>75.635325280766168</c:v>
                </c:pt>
                <c:pt idx="935">
                  <c:v>75.627606040899465</c:v>
                </c:pt>
                <c:pt idx="936">
                  <c:v>75.619894878992014</c:v>
                </c:pt>
                <c:pt idx="937">
                  <c:v>75.61219174134132</c:v>
                </c:pt>
                <c:pt idx="938">
                  <c:v>75.604496574538175</c:v>
                </c:pt>
                <c:pt idx="939">
                  <c:v>75.596809325467532</c:v>
                </c:pt>
                <c:pt idx="940">
                  <c:v>75.589129941305487</c:v>
                </c:pt>
                <c:pt idx="941">
                  <c:v>75.5814583695186</c:v>
                </c:pt>
                <c:pt idx="942">
                  <c:v>75.573794557859557</c:v>
                </c:pt>
                <c:pt idx="943">
                  <c:v>75.566138454369266</c:v>
                </c:pt>
                <c:pt idx="944">
                  <c:v>75.558490007372896</c:v>
                </c:pt>
                <c:pt idx="945">
                  <c:v>75.550849165479121</c:v>
                </c:pt>
                <c:pt idx="946">
                  <c:v>75.543215877577666</c:v>
                </c:pt>
                <c:pt idx="947">
                  <c:v>75.53559009283866</c:v>
                </c:pt>
                <c:pt idx="948">
                  <c:v>75.527971760710756</c:v>
                </c:pt>
                <c:pt idx="949">
                  <c:v>75.520360830920026</c:v>
                </c:pt>
                <c:pt idx="950">
                  <c:v>75.512757253466532</c:v>
                </c:pt>
                <c:pt idx="951">
                  <c:v>75.505160978625725</c:v>
                </c:pt>
                <c:pt idx="952">
                  <c:v>75.497571956943787</c:v>
                </c:pt>
                <c:pt idx="953">
                  <c:v>75.489990139239609</c:v>
                </c:pt>
                <c:pt idx="954">
                  <c:v>75.482415476599101</c:v>
                </c:pt>
                <c:pt idx="955">
                  <c:v>75.474847920377769</c:v>
                </c:pt>
                <c:pt idx="956">
                  <c:v>75.46728742219598</c:v>
                </c:pt>
                <c:pt idx="957">
                  <c:v>75.45973393393956</c:v>
                </c:pt>
                <c:pt idx="958">
                  <c:v>75.452187407757123</c:v>
                </c:pt>
                <c:pt idx="959">
                  <c:v>75.444647796059868</c:v>
                </c:pt>
                <c:pt idx="960">
                  <c:v>75.437115051518404</c:v>
                </c:pt>
                <c:pt idx="961">
                  <c:v>75.42958912706203</c:v>
                </c:pt>
                <c:pt idx="962">
                  <c:v>75.422069975878571</c:v>
                </c:pt>
                <c:pt idx="963">
                  <c:v>75.414557551410482</c:v>
                </c:pt>
                <c:pt idx="964">
                  <c:v>75.407051807355487</c:v>
                </c:pt>
                <c:pt idx="965">
                  <c:v>75.399552697664561</c:v>
                </c:pt>
                <c:pt idx="966">
                  <c:v>75.392060176539374</c:v>
                </c:pt>
                <c:pt idx="967">
                  <c:v>75.384574198433384</c:v>
                </c:pt>
                <c:pt idx="968">
                  <c:v>75.377094718047161</c:v>
                </c:pt>
                <c:pt idx="969">
                  <c:v>75.369621690330248</c:v>
                </c:pt>
                <c:pt idx="970">
                  <c:v>75.362155070477669</c:v>
                </c:pt>
                <c:pt idx="971">
                  <c:v>75.354694813928802</c:v>
                </c:pt>
                <c:pt idx="972">
                  <c:v>75.347240876366897</c:v>
                </c:pt>
                <c:pt idx="973">
                  <c:v>75.339793213717087</c:v>
                </c:pt>
                <c:pt idx="974">
                  <c:v>75.332351782144741</c:v>
                </c:pt>
                <c:pt idx="975">
                  <c:v>75.324916538055547</c:v>
                </c:pt>
                <c:pt idx="976">
                  <c:v>75.317487438092272</c:v>
                </c:pt>
                <c:pt idx="977">
                  <c:v>75.310064439134138</c:v>
                </c:pt>
                <c:pt idx="978">
                  <c:v>75.302647498296523</c:v>
                </c:pt>
                <c:pt idx="979">
                  <c:v>75.295236572928417</c:v>
                </c:pt>
                <c:pt idx="980">
                  <c:v>75.287831620611158</c:v>
                </c:pt>
                <c:pt idx="981">
                  <c:v>75.280432599158374</c:v>
                </c:pt>
                <c:pt idx="982">
                  <c:v>75.273039466612772</c:v>
                </c:pt>
                <c:pt idx="983">
                  <c:v>75.26565218124702</c:v>
                </c:pt>
                <c:pt idx="984">
                  <c:v>75.258270701560491</c:v>
                </c:pt>
                <c:pt idx="985">
                  <c:v>75.250894986279164</c:v>
                </c:pt>
                <c:pt idx="986">
                  <c:v>75.243524994354303</c:v>
                </c:pt>
                <c:pt idx="987">
                  <c:v>75.236160684960268</c:v>
                </c:pt>
                <c:pt idx="988">
                  <c:v>75.228802017495184</c:v>
                </c:pt>
                <c:pt idx="989">
                  <c:v>75.221448951577173</c:v>
                </c:pt>
                <c:pt idx="990">
                  <c:v>75.214101447045664</c:v>
                </c:pt>
                <c:pt idx="991">
                  <c:v>75.206759463958065</c:v>
                </c:pt>
                <c:pt idx="992">
                  <c:v>75.199422962589807</c:v>
                </c:pt>
                <c:pt idx="993">
                  <c:v>75.192091903432811</c:v>
                </c:pt>
                <c:pt idx="994">
                  <c:v>75.184766247194275</c:v>
                </c:pt>
                <c:pt idx="995">
                  <c:v>75.177445954795132</c:v>
                </c:pt>
                <c:pt idx="996">
                  <c:v>75.170130987369703</c:v>
                </c:pt>
                <c:pt idx="997">
                  <c:v>75.162821306264021</c:v>
                </c:pt>
                <c:pt idx="998">
                  <c:v>75.155516873034017</c:v>
                </c:pt>
                <c:pt idx="999">
                  <c:v>75.14821764944557</c:v>
                </c:pt>
                <c:pt idx="1000">
                  <c:v>75.140923597472721</c:v>
                </c:pt>
                <c:pt idx="1001">
                  <c:v>75.13363467929635</c:v>
                </c:pt>
                <c:pt idx="1002">
                  <c:v>75.126350857303052</c:v>
                </c:pt>
                <c:pt idx="1003">
                  <c:v>75.119072094085197</c:v>
                </c:pt>
                <c:pt idx="1004">
                  <c:v>75.111798352437532</c:v>
                </c:pt>
                <c:pt idx="1005">
                  <c:v>75.104529595358187</c:v>
                </c:pt>
                <c:pt idx="1006">
                  <c:v>75.097265786046464</c:v>
                </c:pt>
                <c:pt idx="1007">
                  <c:v>75.090006887901637</c:v>
                </c:pt>
                <c:pt idx="1008">
                  <c:v>75.082752864522817</c:v>
                </c:pt>
                <c:pt idx="1009">
                  <c:v>75.075503679706486</c:v>
                </c:pt>
                <c:pt idx="1010">
                  <c:v>75.068259297446659</c:v>
                </c:pt>
                <c:pt idx="1011">
                  <c:v>75.0610196819338</c:v>
                </c:pt>
                <c:pt idx="1012">
                  <c:v>75.053784797551074</c:v>
                </c:pt>
                <c:pt idx="1013">
                  <c:v>75.046554608878026</c:v>
                </c:pt>
                <c:pt idx="1014">
                  <c:v>75.039329080685192</c:v>
                </c:pt>
                <c:pt idx="1015">
                  <c:v>75.032108177935598</c:v>
                </c:pt>
                <c:pt idx="1016">
                  <c:v>75.024891865782479</c:v>
                </c:pt>
                <c:pt idx="1017">
                  <c:v>75.017680109568545</c:v>
                </c:pt>
                <c:pt idx="1018">
                  <c:v>75.010472874824899</c:v>
                </c:pt>
                <c:pt idx="1019">
                  <c:v>75.003270127270412</c:v>
                </c:pt>
                <c:pt idx="1020">
                  <c:v>74.996071832810642</c:v>
                </c:pt>
                <c:pt idx="1021">
                  <c:v>74.988877957536218</c:v>
                </c:pt>
                <c:pt idx="1022">
                  <c:v>74.981688467721284</c:v>
                </c:pt>
                <c:pt idx="1023">
                  <c:v>74.97450332982514</c:v>
                </c:pt>
                <c:pt idx="1024">
                  <c:v>74.96732251048762</c:v>
                </c:pt>
                <c:pt idx="1025">
                  <c:v>74.960145976531862</c:v>
                </c:pt>
                <c:pt idx="1026">
                  <c:v>74.952973694959368</c:v>
                </c:pt>
                <c:pt idx="1027">
                  <c:v>74.945805632952315</c:v>
                </c:pt>
                <c:pt idx="1028">
                  <c:v>74.938641757871238</c:v>
                </c:pt>
                <c:pt idx="1029">
                  <c:v>74.931482037253758</c:v>
                </c:pt>
                <c:pt idx="1030">
                  <c:v>74.924326438813011</c:v>
                </c:pt>
                <c:pt idx="1031">
                  <c:v>74.917174930439373</c:v>
                </c:pt>
                <c:pt idx="1032">
                  <c:v>74.910027480197201</c:v>
                </c:pt>
                <c:pt idx="1033">
                  <c:v>74.902884056323785</c:v>
                </c:pt>
                <c:pt idx="1034">
                  <c:v>74.895744627229121</c:v>
                </c:pt>
                <c:pt idx="1035">
                  <c:v>74.88860916149558</c:v>
                </c:pt>
                <c:pt idx="1036">
                  <c:v>74.881477627875498</c:v>
                </c:pt>
                <c:pt idx="1037">
                  <c:v>74.874349995291595</c:v>
                </c:pt>
                <c:pt idx="1038">
                  <c:v>74.86722623283562</c:v>
                </c:pt>
                <c:pt idx="1039">
                  <c:v>74.860106309765754</c:v>
                </c:pt>
                <c:pt idx="1040">
                  <c:v>74.852990195509136</c:v>
                </c:pt>
                <c:pt idx="1041">
                  <c:v>74.845877859658103</c:v>
                </c:pt>
                <c:pt idx="1042">
                  <c:v>74.838769271970136</c:v>
                </c:pt>
                <c:pt idx="1043">
                  <c:v>74.831664402367608</c:v>
                </c:pt>
                <c:pt idx="1044">
                  <c:v>74.824563220935318</c:v>
                </c:pt>
                <c:pt idx="1045">
                  <c:v>74.817465697921335</c:v>
                </c:pt>
                <c:pt idx="1046">
                  <c:v>74.810371803735407</c:v>
                </c:pt>
                <c:pt idx="1047">
                  <c:v>74.803281508947606</c:v>
                </c:pt>
                <c:pt idx="1048">
                  <c:v>74.796194784288048</c:v>
                </c:pt>
                <c:pt idx="1049">
                  <c:v>74.789111600646194</c:v>
                </c:pt>
                <c:pt idx="1050">
                  <c:v>74.782031929068793</c:v>
                </c:pt>
                <c:pt idx="1051">
                  <c:v>74.774955740761214</c:v>
                </c:pt>
                <c:pt idx="1052">
                  <c:v>74.767883007084038</c:v>
                </c:pt>
                <c:pt idx="1053">
                  <c:v>74.760813699553452</c:v>
                </c:pt>
                <c:pt idx="1054">
                  <c:v>74.753747789841412</c:v>
                </c:pt>
                <c:pt idx="1055">
                  <c:v>74.746685249772895</c:v>
                </c:pt>
                <c:pt idx="1056">
                  <c:v>74.739626051326013</c:v>
                </c:pt>
                <c:pt idx="1057">
                  <c:v>74.732570166631589</c:v>
                </c:pt>
                <c:pt idx="1058">
                  <c:v>74.725517567970726</c:v>
                </c:pt>
                <c:pt idx="1059">
                  <c:v>74.718468227776683</c:v>
                </c:pt>
                <c:pt idx="1060">
                  <c:v>74.711422118630836</c:v>
                </c:pt>
                <c:pt idx="1061">
                  <c:v>74.704379213265184</c:v>
                </c:pt>
                <c:pt idx="1062">
                  <c:v>74.697339484558285</c:v>
                </c:pt>
                <c:pt idx="1063">
                  <c:v>74.690302905536413</c:v>
                </c:pt>
                <c:pt idx="1064">
                  <c:v>74.683269449373583</c:v>
                </c:pt>
                <c:pt idx="1065">
                  <c:v>74.676239089387281</c:v>
                </c:pt>
                <c:pt idx="1066">
                  <c:v>74.669211799042728</c:v>
                </c:pt>
                <c:pt idx="1067">
                  <c:v>74.66218755194673</c:v>
                </c:pt>
                <c:pt idx="1068">
                  <c:v>74.655166321851041</c:v>
                </c:pt>
                <c:pt idx="1069">
                  <c:v>74.648148082649158</c:v>
                </c:pt>
                <c:pt idx="1070">
                  <c:v>74.641132808377009</c:v>
                </c:pt>
                <c:pt idx="1071">
                  <c:v>74.634120473210999</c:v>
                </c:pt>
                <c:pt idx="1072">
                  <c:v>74.627111051468603</c:v>
                </c:pt>
                <c:pt idx="1073">
                  <c:v>74.620104517605867</c:v>
                </c:pt>
                <c:pt idx="1074">
                  <c:v>74.613100846218401</c:v>
                </c:pt>
                <c:pt idx="1075">
                  <c:v>74.606100012039875</c:v>
                </c:pt>
                <c:pt idx="1076">
                  <c:v>74.599101989940337</c:v>
                </c:pt>
                <c:pt idx="1077">
                  <c:v>74.592106754926917</c:v>
                </c:pt>
                <c:pt idx="1078">
                  <c:v>74.585114282143195</c:v>
                </c:pt>
                <c:pt idx="1079">
                  <c:v>74.57812454686642</c:v>
                </c:pt>
                <c:pt idx="1080">
                  <c:v>74.571137524509524</c:v>
                </c:pt>
                <c:pt idx="1081">
                  <c:v>74.564153190618057</c:v>
                </c:pt>
                <c:pt idx="1082">
                  <c:v>74.557171520870995</c:v>
                </c:pt>
                <c:pt idx="1083">
                  <c:v>74.550192491079599</c:v>
                </c:pt>
                <c:pt idx="1084">
                  <c:v>74.543216077186244</c:v>
                </c:pt>
                <c:pt idx="1085">
                  <c:v>74.536242255263986</c:v>
                </c:pt>
                <c:pt idx="1086">
                  <c:v>74.529271001516037</c:v>
                </c:pt>
                <c:pt idx="1087">
                  <c:v>74.522302292275214</c:v>
                </c:pt>
                <c:pt idx="1088">
                  <c:v>74.515336104002799</c:v>
                </c:pt>
                <c:pt idx="1089">
                  <c:v>74.508372413288029</c:v>
                </c:pt>
                <c:pt idx="1090">
                  <c:v>74.501411196847201</c:v>
                </c:pt>
                <c:pt idx="1091">
                  <c:v>74.494452431523172</c:v>
                </c:pt>
                <c:pt idx="1092">
                  <c:v>74.487496094285532</c:v>
                </c:pt>
                <c:pt idx="1093">
                  <c:v>74.480542162227977</c:v>
                </c:pt>
                <c:pt idx="1094">
                  <c:v>74.473590612568913</c:v>
                </c:pt>
                <c:pt idx="1095">
                  <c:v>74.466641422651378</c:v>
                </c:pt>
                <c:pt idx="1096">
                  <c:v>74.459694569941433</c:v>
                </c:pt>
                <c:pt idx="1097">
                  <c:v>74.452750032026245</c:v>
                </c:pt>
                <c:pt idx="1098">
                  <c:v>74.445807786617195</c:v>
                </c:pt>
                <c:pt idx="1099">
                  <c:v>74.438867811545293</c:v>
                </c:pt>
                <c:pt idx="1100">
                  <c:v>74.431930084762783</c:v>
                </c:pt>
                <c:pt idx="1101">
                  <c:v>74.424994584340794</c:v>
                </c:pt>
                <c:pt idx="1102">
                  <c:v>74.418061288471392</c:v>
                </c:pt>
                <c:pt idx="1103">
                  <c:v>74.411130175464322</c:v>
                </c:pt>
                <c:pt idx="1104">
                  <c:v>74.404201223747165</c:v>
                </c:pt>
                <c:pt idx="1105">
                  <c:v>74.39727441186534</c:v>
                </c:pt>
                <c:pt idx="1106">
                  <c:v>74.390349718480536</c:v>
                </c:pt>
                <c:pt idx="1107">
                  <c:v>74.38342712237133</c:v>
                </c:pt>
                <c:pt idx="1108">
                  <c:v>74.376506602431263</c:v>
                </c:pt>
                <c:pt idx="1109">
                  <c:v>74.369588137668657</c:v>
                </c:pt>
                <c:pt idx="1110">
                  <c:v>74.362671707205962</c:v>
                </c:pt>
                <c:pt idx="1111">
                  <c:v>74.355757290280621</c:v>
                </c:pt>
                <c:pt idx="1112">
                  <c:v>74.34884486624108</c:v>
                </c:pt>
                <c:pt idx="1113">
                  <c:v>74.3419344145493</c:v>
                </c:pt>
                <c:pt idx="1114">
                  <c:v>74.335025914778825</c:v>
                </c:pt>
                <c:pt idx="1115">
                  <c:v>74.328119346615566</c:v>
                </c:pt>
                <c:pt idx="1116">
                  <c:v>74.321214689854045</c:v>
                </c:pt>
                <c:pt idx="1117">
                  <c:v>74.314311924400485</c:v>
                </c:pt>
                <c:pt idx="1118">
                  <c:v>74.307411030269606</c:v>
                </c:pt>
                <c:pt idx="1119">
                  <c:v>74.300511987585296</c:v>
                </c:pt>
                <c:pt idx="1120">
                  <c:v>74.293614776580327</c:v>
                </c:pt>
                <c:pt idx="1121">
                  <c:v>74.286719377594082</c:v>
                </c:pt>
                <c:pt idx="1122">
                  <c:v>74.279825771074044</c:v>
                </c:pt>
                <c:pt idx="1123">
                  <c:v>74.272933937573185</c:v>
                </c:pt>
                <c:pt idx="1124">
                  <c:v>74.266043857751583</c:v>
                </c:pt>
                <c:pt idx="1125">
                  <c:v>74.259155512374321</c:v>
                </c:pt>
                <c:pt idx="1126">
                  <c:v>74.252268882311142</c:v>
                </c:pt>
                <c:pt idx="1127">
                  <c:v>74.245383948536286</c:v>
                </c:pt>
                <c:pt idx="1128">
                  <c:v>74.238500692127971</c:v>
                </c:pt>
                <c:pt idx="1129">
                  <c:v>74.231619094266691</c:v>
                </c:pt>
                <c:pt idx="1130">
                  <c:v>74.224739136237119</c:v>
                </c:pt>
                <c:pt idx="1131">
                  <c:v>74.217860799424287</c:v>
                </c:pt>
                <c:pt idx="1132">
                  <c:v>74.210984065315813</c:v>
                </c:pt>
                <c:pt idx="1133">
                  <c:v>74.204108915500541</c:v>
                </c:pt>
                <c:pt idx="1134">
                  <c:v>74.197235331667173</c:v>
                </c:pt>
                <c:pt idx="1135">
                  <c:v>74.190363295604413</c:v>
                </c:pt>
                <c:pt idx="1136">
                  <c:v>74.183492789200628</c:v>
                </c:pt>
                <c:pt idx="1137">
                  <c:v>74.176623794442861</c:v>
                </c:pt>
                <c:pt idx="1138">
                  <c:v>74.169756293416484</c:v>
                </c:pt>
                <c:pt idx="1139">
                  <c:v>74.162890268305148</c:v>
                </c:pt>
                <c:pt idx="1140">
                  <c:v>74.156025701388828</c:v>
                </c:pt>
                <c:pt idx="1141">
                  <c:v>74.14916257504504</c:v>
                </c:pt>
                <c:pt idx="1142">
                  <c:v>74.142300871747722</c:v>
                </c:pt>
                <c:pt idx="1143">
                  <c:v>74.135440574066109</c:v>
                </c:pt>
                <c:pt idx="1144">
                  <c:v>74.128581664664679</c:v>
                </c:pt>
                <c:pt idx="1145">
                  <c:v>74.121724126302979</c:v>
                </c:pt>
                <c:pt idx="1146">
                  <c:v>74.114867941834831</c:v>
                </c:pt>
                <c:pt idx="1147">
                  <c:v>74.10801309420701</c:v>
                </c:pt>
                <c:pt idx="1148">
                  <c:v>74.101159566460609</c:v>
                </c:pt>
                <c:pt idx="1149">
                  <c:v>74.094307341728268</c:v>
                </c:pt>
                <c:pt idx="1150">
                  <c:v>74.087456403236445</c:v>
                </c:pt>
                <c:pt idx="1151">
                  <c:v>74.080606734301639</c:v>
                </c:pt>
                <c:pt idx="1152">
                  <c:v>74.073758318332935</c:v>
                </c:pt>
                <c:pt idx="1153">
                  <c:v>74.066911138829965</c:v>
                </c:pt>
                <c:pt idx="1154">
                  <c:v>74.060065179381724</c:v>
                </c:pt>
                <c:pt idx="1155">
                  <c:v>74.053220423668137</c:v>
                </c:pt>
                <c:pt idx="1156">
                  <c:v>74.04637685545778</c:v>
                </c:pt>
                <c:pt idx="1157">
                  <c:v>74.039534458608927</c:v>
                </c:pt>
                <c:pt idx="1158">
                  <c:v>74.032693217067205</c:v>
                </c:pt>
                <c:pt idx="1159">
                  <c:v>74.025853114866976</c:v>
                </c:pt>
                <c:pt idx="1160">
                  <c:v>74.019014136129584</c:v>
                </c:pt>
                <c:pt idx="1161">
                  <c:v>74.012176265063601</c:v>
                </c:pt>
                <c:pt idx="1162">
                  <c:v>74.005339485964541</c:v>
                </c:pt>
                <c:pt idx="1163">
                  <c:v>73.998503783213295</c:v>
                </c:pt>
                <c:pt idx="1164">
                  <c:v>73.99166914127656</c:v>
                </c:pt>
                <c:pt idx="1165">
                  <c:v>73.984835544706797</c:v>
                </c:pt>
                <c:pt idx="1166">
                  <c:v>73.978002978140083</c:v>
                </c:pt>
                <c:pt idx="1167">
                  <c:v>73.971171426297616</c:v>
                </c:pt>
                <c:pt idx="1168">
                  <c:v>73.964340873984781</c:v>
                </c:pt>
                <c:pt idx="1169">
                  <c:v>73.957511306089103</c:v>
                </c:pt>
                <c:pt idx="1170">
                  <c:v>73.950682707582232</c:v>
                </c:pt>
                <c:pt idx="1171">
                  <c:v>73.943855063517617</c:v>
                </c:pt>
                <c:pt idx="1172">
                  <c:v>73.937028359031117</c:v>
                </c:pt>
                <c:pt idx="1173">
                  <c:v>73.930202579340033</c:v>
                </c:pt>
                <c:pt idx="1174">
                  <c:v>73.92337770974305</c:v>
                </c:pt>
                <c:pt idx="1175">
                  <c:v>73.916553735619644</c:v>
                </c:pt>
                <c:pt idx="1176">
                  <c:v>73.909730642429551</c:v>
                </c:pt>
                <c:pt idx="1177">
                  <c:v>73.902908415712062</c:v>
                </c:pt>
                <c:pt idx="1178">
                  <c:v>73.896087041086957</c:v>
                </c:pt>
                <c:pt idx="1179">
                  <c:v>73.889266504251793</c:v>
                </c:pt>
                <c:pt idx="1180">
                  <c:v>73.88244679098392</c:v>
                </c:pt>
                <c:pt idx="1181">
                  <c:v>73.875627887138663</c:v>
                </c:pt>
                <c:pt idx="1182">
                  <c:v>73.868809778648824</c:v>
                </c:pt>
                <c:pt idx="1183">
                  <c:v>73.861992451524827</c:v>
                </c:pt>
                <c:pt idx="1184">
                  <c:v>73.855175891853989</c:v>
                </c:pt>
                <c:pt idx="1185">
                  <c:v>73.848360085800905</c:v>
                </c:pt>
                <c:pt idx="1186">
                  <c:v>73.841545019605761</c:v>
                </c:pt>
                <c:pt idx="1187">
                  <c:v>73.834730679584084</c:v>
                </c:pt>
                <c:pt idx="1188">
                  <c:v>73.827917052127802</c:v>
                </c:pt>
                <c:pt idx="1189">
                  <c:v>73.821104123703421</c:v>
                </c:pt>
                <c:pt idx="1190">
                  <c:v>73.814291880852181</c:v>
                </c:pt>
                <c:pt idx="1191">
                  <c:v>73.807480310189518</c:v>
                </c:pt>
                <c:pt idx="1192">
                  <c:v>73.80066939840404</c:v>
                </c:pt>
                <c:pt idx="1193">
                  <c:v>73.793859132259271</c:v>
                </c:pt>
                <c:pt idx="1194">
                  <c:v>73.78704949859025</c:v>
                </c:pt>
                <c:pt idx="1195">
                  <c:v>73.78024048430585</c:v>
                </c:pt>
                <c:pt idx="1196">
                  <c:v>73.773432076386257</c:v>
                </c:pt>
                <c:pt idx="1197">
                  <c:v>73.76662426188436</c:v>
                </c:pt>
                <c:pt idx="1198">
                  <c:v>73.759817027924228</c:v>
                </c:pt>
                <c:pt idx="1199">
                  <c:v>73.753010361700845</c:v>
                </c:pt>
                <c:pt idx="1200">
                  <c:v>73.746204250480702</c:v>
                </c:pt>
                <c:pt idx="1201">
                  <c:v>73.739398681600122</c:v>
                </c:pt>
                <c:pt idx="1202">
                  <c:v>73.732593642465574</c:v>
                </c:pt>
                <c:pt idx="1203">
                  <c:v>73.725789120553159</c:v>
                </c:pt>
                <c:pt idx="1204">
                  <c:v>73.718985103408443</c:v>
                </c:pt>
                <c:pt idx="1205">
                  <c:v>73.712181578645826</c:v>
                </c:pt>
                <c:pt idx="1206">
                  <c:v>73.705378533948604</c:v>
                </c:pt>
                <c:pt idx="1207">
                  <c:v>73.698575957067192</c:v>
                </c:pt>
                <c:pt idx="1208">
                  <c:v>73.691773835821735</c:v>
                </c:pt>
                <c:pt idx="1209">
                  <c:v>73.684972158098276</c:v>
                </c:pt>
                <c:pt idx="1210">
                  <c:v>73.678170911849875</c:v>
                </c:pt>
                <c:pt idx="1211">
                  <c:v>73.671370085098161</c:v>
                </c:pt>
                <c:pt idx="1212">
                  <c:v>73.664569665929818</c:v>
                </c:pt>
                <c:pt idx="1213">
                  <c:v>73.657769642497811</c:v>
                </c:pt>
                <c:pt idx="1214">
                  <c:v>73.650970003020674</c:v>
                </c:pt>
                <c:pt idx="1215">
                  <c:v>73.644170735783362</c:v>
                </c:pt>
                <c:pt idx="1216">
                  <c:v>73.637371829134409</c:v>
                </c:pt>
                <c:pt idx="1217">
                  <c:v>73.630573271488672</c:v>
                </c:pt>
                <c:pt idx="1218">
                  <c:v>73.623775051323832</c:v>
                </c:pt>
                <c:pt idx="1219">
                  <c:v>73.616977157182305</c:v>
                </c:pt>
                <c:pt idx="1220">
                  <c:v>73.610179577671289</c:v>
                </c:pt>
                <c:pt idx="1221">
                  <c:v>73.603382301458879</c:v>
                </c:pt>
                <c:pt idx="1222">
                  <c:v>73.596585317278624</c:v>
                </c:pt>
                <c:pt idx="1223">
                  <c:v>73.589788613925904</c:v>
                </c:pt>
                <c:pt idx="1224">
                  <c:v>73.582992180258003</c:v>
                </c:pt>
                <c:pt idx="1225">
                  <c:v>73.576196005194802</c:v>
                </c:pt>
                <c:pt idx="1226">
                  <c:v>73.569400077717788</c:v>
                </c:pt>
                <c:pt idx="1227">
                  <c:v>73.562604386869779</c:v>
                </c:pt>
                <c:pt idx="1228">
                  <c:v>73.5558089217554</c:v>
                </c:pt>
                <c:pt idx="1229">
                  <c:v>73.549013671538475</c:v>
                </c:pt>
                <c:pt idx="1230">
                  <c:v>73.54221862544442</c:v>
                </c:pt>
                <c:pt idx="1231">
                  <c:v>73.535423772759302</c:v>
                </c:pt>
                <c:pt idx="1232">
                  <c:v>73.528629102827409</c:v>
                </c:pt>
                <c:pt idx="1233">
                  <c:v>73.521834605054096</c:v>
                </c:pt>
                <c:pt idx="1234">
                  <c:v>73.515040268902695</c:v>
                </c:pt>
                <c:pt idx="1235">
                  <c:v>73.508246083896651</c:v>
                </c:pt>
                <c:pt idx="1236">
                  <c:v>73.501452039616794</c:v>
                </c:pt>
                <c:pt idx="1237">
                  <c:v>73.494658125702742</c:v>
                </c:pt>
                <c:pt idx="1238">
                  <c:v>73.487864331852364</c:v>
                </c:pt>
                <c:pt idx="1239">
                  <c:v>73.481070647821127</c:v>
                </c:pt>
                <c:pt idx="1240">
                  <c:v>73.474277063421241</c:v>
                </c:pt>
                <c:pt idx="1241">
                  <c:v>73.467483568522411</c:v>
                </c:pt>
                <c:pt idx="1242">
                  <c:v>73.460690153051118</c:v>
                </c:pt>
                <c:pt idx="1243">
                  <c:v>73.453896806990869</c:v>
                </c:pt>
                <c:pt idx="1244">
                  <c:v>73.447103520380054</c:v>
                </c:pt>
                <c:pt idx="1245">
                  <c:v>73.440310283314545</c:v>
                </c:pt>
                <c:pt idx="1246">
                  <c:v>73.433517085943848</c:v>
                </c:pt>
                <c:pt idx="1247">
                  <c:v>73.426723918474664</c:v>
                </c:pt>
                <c:pt idx="1248">
                  <c:v>73.419930771167657</c:v>
                </c:pt>
                <c:pt idx="1249">
                  <c:v>73.413137634338653</c:v>
                </c:pt>
                <c:pt idx="1250">
                  <c:v>73.406344498357171</c:v>
                </c:pt>
                <c:pt idx="1251">
                  <c:v>73.399551353648533</c:v>
                </c:pt>
                <c:pt idx="1252">
                  <c:v>73.392758190689904</c:v>
                </c:pt>
                <c:pt idx="1253">
                  <c:v>73.385965000013584</c:v>
                </c:pt>
                <c:pt idx="1254">
                  <c:v>73.37917177220406</c:v>
                </c:pt>
                <c:pt idx="1255">
                  <c:v>73.372378497900073</c:v>
                </c:pt>
                <c:pt idx="1256">
                  <c:v>73.365585167792133</c:v>
                </c:pt>
                <c:pt idx="1257">
                  <c:v>73.358791772623292</c:v>
                </c:pt>
                <c:pt idx="1258">
                  <c:v>73.351998303189816</c:v>
                </c:pt>
                <c:pt idx="1259">
                  <c:v>73.345204750338468</c:v>
                </c:pt>
                <c:pt idx="1260">
                  <c:v>73.338411104968685</c:v>
                </c:pt>
                <c:pt idx="1261">
                  <c:v>73.331617358030897</c:v>
                </c:pt>
                <c:pt idx="1262">
                  <c:v>73.324823500527145</c:v>
                </c:pt>
                <c:pt idx="1263">
                  <c:v>73.318029523509836</c:v>
                </c:pt>
                <c:pt idx="1264">
                  <c:v>73.31123541808202</c:v>
                </c:pt>
                <c:pt idx="1265">
                  <c:v>73.304441175397017</c:v>
                </c:pt>
                <c:pt idx="1266">
                  <c:v>73.297646786658959</c:v>
                </c:pt>
                <c:pt idx="1267">
                  <c:v>73.290852243120909</c:v>
                </c:pt>
                <c:pt idx="1268">
                  <c:v>73.284057536085811</c:v>
                </c:pt>
                <c:pt idx="1269">
                  <c:v>73.277262656906046</c:v>
                </c:pt>
                <c:pt idx="1270">
                  <c:v>73.270467596982741</c:v>
                </c:pt>
                <c:pt idx="1271">
                  <c:v>73.263672347766175</c:v>
                </c:pt>
                <c:pt idx="1272">
                  <c:v>73.256876900754875</c:v>
                </c:pt>
                <c:pt idx="1273">
                  <c:v>73.250081247495871</c:v>
                </c:pt>
                <c:pt idx="1274">
                  <c:v>73.24328537958425</c:v>
                </c:pt>
                <c:pt idx="1275">
                  <c:v>73.236489288662085</c:v>
                </c:pt>
                <c:pt idx="1276">
                  <c:v>73.229692966420558</c:v>
                </c:pt>
                <c:pt idx="1277">
                  <c:v>73.222896404596511</c:v>
                </c:pt>
                <c:pt idx="1278">
                  <c:v>73.216099594974636</c:v>
                </c:pt>
                <c:pt idx="1279">
                  <c:v>73.209302529386477</c:v>
                </c:pt>
                <c:pt idx="1280">
                  <c:v>73.202505199710146</c:v>
                </c:pt>
                <c:pt idx="1281">
                  <c:v>73.195707597869784</c:v>
                </c:pt>
                <c:pt idx="1282">
                  <c:v>73.188909715835493</c:v>
                </c:pt>
                <c:pt idx="1283">
                  <c:v>73.182111545623471</c:v>
                </c:pt>
                <c:pt idx="1284">
                  <c:v>73.175313079295819</c:v>
                </c:pt>
                <c:pt idx="1285">
                  <c:v>73.168514308959587</c:v>
                </c:pt>
                <c:pt idx="1286">
                  <c:v>73.161715226766773</c:v>
                </c:pt>
                <c:pt idx="1287">
                  <c:v>73.154915824914326</c:v>
                </c:pt>
                <c:pt idx="1288">
                  <c:v>73.148116095644596</c:v>
                </c:pt>
                <c:pt idx="1289">
                  <c:v>73.141316031243733</c:v>
                </c:pt>
                <c:pt idx="1290">
                  <c:v>73.134515624041398</c:v>
                </c:pt>
                <c:pt idx="1291">
                  <c:v>73.127714866412774</c:v>
                </c:pt>
                <c:pt idx="1292">
                  <c:v>73.120913750775685</c:v>
                </c:pt>
                <c:pt idx="1293">
                  <c:v>73.114112269591729</c:v>
                </c:pt>
                <c:pt idx="1294">
                  <c:v>73.107310415365646</c:v>
                </c:pt>
                <c:pt idx="1295">
                  <c:v>73.100508180645676</c:v>
                </c:pt>
                <c:pt idx="1296">
                  <c:v>73.093705558022663</c:v>
                </c:pt>
                <c:pt idx="1297">
                  <c:v>73.086902540129572</c:v>
                </c:pt>
                <c:pt idx="1298">
                  <c:v>73.080099119642469</c:v>
                </c:pt>
                <c:pt idx="1299">
                  <c:v>73.073295289279301</c:v>
                </c:pt>
                <c:pt idx="1300">
                  <c:v>73.066491041800148</c:v>
                </c:pt>
                <c:pt idx="1301">
                  <c:v>73.05968637000656</c:v>
                </c:pt>
                <c:pt idx="1302">
                  <c:v>73.052881266741764</c:v>
                </c:pt>
                <c:pt idx="1303">
                  <c:v>73.046075724889903</c:v>
                </c:pt>
                <c:pt idx="1304">
                  <c:v>73.039269737377069</c:v>
                </c:pt>
                <c:pt idx="1305">
                  <c:v>73.032463297169812</c:v>
                </c:pt>
                <c:pt idx="1306">
                  <c:v>73.025656397274645</c:v>
                </c:pt>
                <c:pt idx="1307">
                  <c:v>73.018849030739418</c:v>
                </c:pt>
                <c:pt idx="1308">
                  <c:v>73.012041190652241</c:v>
                </c:pt>
                <c:pt idx="1309">
                  <c:v>73.005232870140546</c:v>
                </c:pt>
                <c:pt idx="1310">
                  <c:v>72.998424062372465</c:v>
                </c:pt>
                <c:pt idx="1311">
                  <c:v>72.991614760555066</c:v>
                </c:pt>
                <c:pt idx="1312">
                  <c:v>72.984804957935424</c:v>
                </c:pt>
                <c:pt idx="1313">
                  <c:v>72.977994647798951</c:v>
                </c:pt>
                <c:pt idx="1314">
                  <c:v>72.971183823470923</c:v>
                </c:pt>
                <c:pt idx="1315">
                  <c:v>72.964372478315269</c:v>
                </c:pt>
                <c:pt idx="1316">
                  <c:v>72.957560605734557</c:v>
                </c:pt>
                <c:pt idx="1317">
                  <c:v>72.950748199168999</c:v>
                </c:pt>
                <c:pt idx="1318">
                  <c:v>72.943935252098129</c:v>
                </c:pt>
                <c:pt idx="1319">
                  <c:v>72.937121758038785</c:v>
                </c:pt>
                <c:pt idx="1320">
                  <c:v>72.930307710545918</c:v>
                </c:pt>
                <c:pt idx="1321">
                  <c:v>72.923493103211953</c:v>
                </c:pt>
                <c:pt idx="1322">
                  <c:v>72.916677929666861</c:v>
                </c:pt>
                <c:pt idx="1323">
                  <c:v>72.909862183577602</c:v>
                </c:pt>
                <c:pt idx="1324">
                  <c:v>72.903045858648682</c:v>
                </c:pt>
                <c:pt idx="1325">
                  <c:v>72.896228948620788</c:v>
                </c:pt>
                <c:pt idx="1326">
                  <c:v>72.889411447271925</c:v>
                </c:pt>
                <c:pt idx="1327">
                  <c:v>72.882593348415782</c:v>
                </c:pt>
                <c:pt idx="1328">
                  <c:v>72.875774645903846</c:v>
                </c:pt>
                <c:pt idx="1329">
                  <c:v>72.868955333621543</c:v>
                </c:pt>
                <c:pt idx="1330">
                  <c:v>72.862135405491813</c:v>
                </c:pt>
                <c:pt idx="1331">
                  <c:v>72.855314855472798</c:v>
                </c:pt>
                <c:pt idx="1332">
                  <c:v>72.848493677558409</c:v>
                </c:pt>
                <c:pt idx="1333">
                  <c:v>72.841671865777144</c:v>
                </c:pt>
                <c:pt idx="1334">
                  <c:v>72.834849414193854</c:v>
                </c:pt>
                <c:pt idx="1335">
                  <c:v>72.828026316907412</c:v>
                </c:pt>
                <c:pt idx="1336">
                  <c:v>72.821202568052016</c:v>
                </c:pt>
                <c:pt idx="1337">
                  <c:v>72.81437816179627</c:v>
                </c:pt>
                <c:pt idx="1338">
                  <c:v>72.807553092343142</c:v>
                </c:pt>
                <c:pt idx="1339">
                  <c:v>72.800727353930526</c:v>
                </c:pt>
                <c:pt idx="1340">
                  <c:v>72.793900940829303</c:v>
                </c:pt>
                <c:pt idx="1341">
                  <c:v>72.787073847345042</c:v>
                </c:pt>
                <c:pt idx="1342">
                  <c:v>72.780246067817146</c:v>
                </c:pt>
                <c:pt idx="1343">
                  <c:v>72.773417596618074</c:v>
                </c:pt>
                <c:pt idx="1344">
                  <c:v>72.76658842815425</c:v>
                </c:pt>
                <c:pt idx="1345">
                  <c:v>72.759758556864284</c:v>
                </c:pt>
                <c:pt idx="1346">
                  <c:v>72.752927977221205</c:v>
                </c:pt>
                <c:pt idx="1347">
                  <c:v>72.74609668373013</c:v>
                </c:pt>
                <c:pt idx="1348">
                  <c:v>72.739264670929217</c:v>
                </c:pt>
                <c:pt idx="1349">
                  <c:v>72.732431933388696</c:v>
                </c:pt>
                <c:pt idx="1350">
                  <c:v>72.725598465711684</c:v>
                </c:pt>
                <c:pt idx="1351">
                  <c:v>72.718764262532972</c:v>
                </c:pt>
                <c:pt idx="1352">
                  <c:v>72.711929318520163</c:v>
                </c:pt>
                <c:pt idx="1353">
                  <c:v>72.705093628371756</c:v>
                </c:pt>
                <c:pt idx="1354">
                  <c:v>72.698257186819163</c:v>
                </c:pt>
                <c:pt idx="1355">
                  <c:v>72.691419988623935</c:v>
                </c:pt>
                <c:pt idx="1356">
                  <c:v>72.684582028580223</c:v>
                </c:pt>
                <c:pt idx="1357">
                  <c:v>72.677743301512322</c:v>
                </c:pt>
                <c:pt idx="1358">
                  <c:v>72.670903802277465</c:v>
                </c:pt>
                <c:pt idx="1359">
                  <c:v>72.664063525761193</c:v>
                </c:pt>
                <c:pt idx="1360">
                  <c:v>72.657222466881549</c:v>
                </c:pt>
                <c:pt idx="1361">
                  <c:v>72.650380620587129</c:v>
                </c:pt>
                <c:pt idx="1362">
                  <c:v>72.643537981855815</c:v>
                </c:pt>
                <c:pt idx="1363">
                  <c:v>72.636694545697267</c:v>
                </c:pt>
                <c:pt idx="1364">
                  <c:v>72.629850307149653</c:v>
                </c:pt>
                <c:pt idx="1365">
                  <c:v>72.623005261282856</c:v>
                </c:pt>
                <c:pt idx="1366">
                  <c:v>72.616159403194558</c:v>
                </c:pt>
                <c:pt idx="1367">
                  <c:v>72.609312728014032</c:v>
                </c:pt>
                <c:pt idx="1368">
                  <c:v>72.602465230898957</c:v>
                </c:pt>
                <c:pt idx="1369">
                  <c:v>72.595616907036316</c:v>
                </c:pt>
                <c:pt idx="1370">
                  <c:v>72.588767751643076</c:v>
                </c:pt>
                <c:pt idx="1371">
                  <c:v>72.581917759964412</c:v>
                </c:pt>
                <c:pt idx="1372">
                  <c:v>72.575066927274307</c:v>
                </c:pt>
                <c:pt idx="1373">
                  <c:v>72.568215248876442</c:v>
                </c:pt>
                <c:pt idx="1374">
                  <c:v>72.561362720102125</c:v>
                </c:pt>
                <c:pt idx="1375">
                  <c:v>72.554509336311924</c:v>
                </c:pt>
                <c:pt idx="1376">
                  <c:v>72.547655092893862</c:v>
                </c:pt>
                <c:pt idx="1377">
                  <c:v>72.54079998526521</c:v>
                </c:pt>
                <c:pt idx="1378">
                  <c:v>72.533944008870108</c:v>
                </c:pt>
                <c:pt idx="1379">
                  <c:v>72.527087159181264</c:v>
                </c:pt>
                <c:pt idx="1380">
                  <c:v>72.520229431698496</c:v>
                </c:pt>
                <c:pt idx="1381">
                  <c:v>72.513370821950261</c:v>
                </c:pt>
                <c:pt idx="1382">
                  <c:v>72.506511325491132</c:v>
                </c:pt>
                <c:pt idx="1383">
                  <c:v>72.49965093790415</c:v>
                </c:pt>
                <c:pt idx="1384">
                  <c:v>72.492789654798884</c:v>
                </c:pt>
                <c:pt idx="1385">
                  <c:v>72.485927471811692</c:v>
                </c:pt>
                <c:pt idx="1386">
                  <c:v>72.479064384606659</c:v>
                </c:pt>
                <c:pt idx="1387">
                  <c:v>72.472200388873887</c:v>
                </c:pt>
                <c:pt idx="1388">
                  <c:v>72.465335480329955</c:v>
                </c:pt>
                <c:pt idx="1389">
                  <c:v>72.458469654718826</c:v>
                </c:pt>
                <c:pt idx="1390">
                  <c:v>72.451602907810113</c:v>
                </c:pt>
                <c:pt idx="1391">
                  <c:v>72.444735235399591</c:v>
                </c:pt>
                <c:pt idx="1392">
                  <c:v>72.437866633309241</c:v>
                </c:pt>
                <c:pt idx="1393">
                  <c:v>72.43099709738641</c:v>
                </c:pt>
                <c:pt idx="1394">
                  <c:v>72.4241266235056</c:v>
                </c:pt>
                <c:pt idx="1395">
                  <c:v>72.417255207565915</c:v>
                </c:pt>
                <c:pt idx="1396">
                  <c:v>72.410382845491867</c:v>
                </c:pt>
                <c:pt idx="1397">
                  <c:v>72.403509533233787</c:v>
                </c:pt>
                <c:pt idx="1398">
                  <c:v>72.396635266767362</c:v>
                </c:pt>
                <c:pt idx="1399">
                  <c:v>72.389760042093101</c:v>
                </c:pt>
                <c:pt idx="1400">
                  <c:v>72.382883855236727</c:v>
                </c:pt>
                <c:pt idx="1401">
                  <c:v>72.376006702248532</c:v>
                </c:pt>
                <c:pt idx="1402">
                  <c:v>72.369128579204016</c:v>
                </c:pt>
                <c:pt idx="1403">
                  <c:v>72.362249482202586</c:v>
                </c:pt>
                <c:pt idx="1404">
                  <c:v>72.355369407368926</c:v>
                </c:pt>
                <c:pt idx="1405">
                  <c:v>72.348488350851795</c:v>
                </c:pt>
                <c:pt idx="1406">
                  <c:v>72.34160630882424</c:v>
                </c:pt>
                <c:pt idx="1407">
                  <c:v>72.334723277482823</c:v>
                </c:pt>
                <c:pt idx="1408">
                  <c:v>72.32783925304912</c:v>
                </c:pt>
                <c:pt idx="1409">
                  <c:v>72.320954231767345</c:v>
                </c:pt>
                <c:pt idx="1410">
                  <c:v>72.314068209906807</c:v>
                </c:pt>
                <c:pt idx="1411">
                  <c:v>72.307181183759553</c:v>
                </c:pt>
                <c:pt idx="1412">
                  <c:v>72.300293149641433</c:v>
                </c:pt>
                <c:pt idx="1413">
                  <c:v>72.293404103891092</c:v>
                </c:pt>
                <c:pt idx="1414">
                  <c:v>72.286514042871886</c:v>
                </c:pt>
                <c:pt idx="1415">
                  <c:v>72.279622962968588</c:v>
                </c:pt>
                <c:pt idx="1416">
                  <c:v>72.27273086058959</c:v>
                </c:pt>
                <c:pt idx="1417">
                  <c:v>72.265837732166986</c:v>
                </c:pt>
                <c:pt idx="1418">
                  <c:v>72.258943574154742</c:v>
                </c:pt>
                <c:pt idx="1419">
                  <c:v>72.252048383029461</c:v>
                </c:pt>
                <c:pt idx="1420">
                  <c:v>72.245152155290953</c:v>
                </c:pt>
                <c:pt idx="1421">
                  <c:v>72.238254887460855</c:v>
                </c:pt>
                <c:pt idx="1422">
                  <c:v>72.231356576083471</c:v>
                </c:pt>
                <c:pt idx="1423">
                  <c:v>72.224457217725245</c:v>
                </c:pt>
                <c:pt idx="1424">
                  <c:v>72.217556808974109</c:v>
                </c:pt>
                <c:pt idx="1425">
                  <c:v>72.210655346441129</c:v>
                </c:pt>
                <c:pt idx="1426">
                  <c:v>72.203752826758276</c:v>
                </c:pt>
                <c:pt idx="1427">
                  <c:v>72.19684924657966</c:v>
                </c:pt>
                <c:pt idx="1428">
                  <c:v>72.189944602580937</c:v>
                </c:pt>
                <c:pt idx="1429">
                  <c:v>72.183038891459034</c:v>
                </c:pt>
                <c:pt idx="1430">
                  <c:v>72.176132109932851</c:v>
                </c:pt>
                <c:pt idx="1431">
                  <c:v>72.169224254742218</c:v>
                </c:pt>
                <c:pt idx="1432">
                  <c:v>72.162315322648283</c:v>
                </c:pt>
                <c:pt idx="1433">
                  <c:v>72.155405310432926</c:v>
                </c:pt>
                <c:pt idx="1434">
                  <c:v>72.148494214899287</c:v>
                </c:pt>
                <c:pt idx="1435">
                  <c:v>72.141582032871696</c:v>
                </c:pt>
                <c:pt idx="1436">
                  <c:v>72.13466876119486</c:v>
                </c:pt>
                <c:pt idx="1437">
                  <c:v>72.127754396733721</c:v>
                </c:pt>
                <c:pt idx="1438">
                  <c:v>72.120838936374938</c:v>
                </c:pt>
                <c:pt idx="1439">
                  <c:v>72.113922377024053</c:v>
                </c:pt>
                <c:pt idx="1440">
                  <c:v>72.10700471560834</c:v>
                </c:pt>
                <c:pt idx="1441">
                  <c:v>72.10008594907427</c:v>
                </c:pt>
                <c:pt idx="1442">
                  <c:v>72.093166074389472</c:v>
                </c:pt>
                <c:pt idx="1443">
                  <c:v>72.086245088540409</c:v>
                </c:pt>
                <c:pt idx="1444">
                  <c:v>72.079322988534273</c:v>
                </c:pt>
                <c:pt idx="1445">
                  <c:v>72.072399771398196</c:v>
                </c:pt>
                <c:pt idx="1446">
                  <c:v>72.065475434178325</c:v>
                </c:pt>
                <c:pt idx="1447">
                  <c:v>72.058549973940941</c:v>
                </c:pt>
                <c:pt idx="1448">
                  <c:v>72.051623387771414</c:v>
                </c:pt>
                <c:pt idx="1449">
                  <c:v>72.044695672774978</c:v>
                </c:pt>
                <c:pt idx="1450">
                  <c:v>72.037766826075625</c:v>
                </c:pt>
                <c:pt idx="1451">
                  <c:v>72.030836844817316</c:v>
                </c:pt>
                <c:pt idx="1452">
                  <c:v>72.023905726162411</c:v>
                </c:pt>
                <c:pt idx="1453">
                  <c:v>72.016973467292758</c:v>
                </c:pt>
                <c:pt idx="1454">
                  <c:v>72.010040065408617</c:v>
                </c:pt>
                <c:pt idx="1455">
                  <c:v>72.003105517729537</c:v>
                </c:pt>
                <c:pt idx="1456">
                  <c:v>71.996169821493396</c:v>
                </c:pt>
                <c:pt idx="1457">
                  <c:v>71.989232973957243</c:v>
                </c:pt>
                <c:pt idx="1458">
                  <c:v>71.982294972396005</c:v>
                </c:pt>
                <c:pt idx="1459">
                  <c:v>71.97535581410331</c:v>
                </c:pt>
                <c:pt idx="1460">
                  <c:v>71.968415496391557</c:v>
                </c:pt>
                <c:pt idx="1461">
                  <c:v>71.961474016590344</c:v>
                </c:pt>
                <c:pt idx="1462">
                  <c:v>71.954531372048194</c:v>
                </c:pt>
                <c:pt idx="1463">
                  <c:v>71.947587560131794</c:v>
                </c:pt>
                <c:pt idx="1464">
                  <c:v>71.940642578225166</c:v>
                </c:pt>
                <c:pt idx="1465">
                  <c:v>71.93369642373078</c:v>
                </c:pt>
                <c:pt idx="1466">
                  <c:v>71.926749094068569</c:v>
                </c:pt>
                <c:pt idx="1467">
                  <c:v>71.919800586675677</c:v>
                </c:pt>
                <c:pt idx="1468">
                  <c:v>71.912850899008262</c:v>
                </c:pt>
                <c:pt idx="1469">
                  <c:v>71.905900028538341</c:v>
                </c:pt>
                <c:pt idx="1470">
                  <c:v>71.898947972756346</c:v>
                </c:pt>
                <c:pt idx="1471">
                  <c:v>71.891994729169681</c:v>
                </c:pt>
                <c:pt idx="1472">
                  <c:v>71.885040295302773</c:v>
                </c:pt>
                <c:pt idx="1473">
                  <c:v>71.878084668698264</c:v>
                </c:pt>
                <c:pt idx="1474">
                  <c:v>71.871127846914263</c:v>
                </c:pt>
                <c:pt idx="1475">
                  <c:v>71.864169827526695</c:v>
                </c:pt>
                <c:pt idx="1476">
                  <c:v>71.857210608128383</c:v>
                </c:pt>
                <c:pt idx="1477">
                  <c:v>71.850250186329049</c:v>
                </c:pt>
                <c:pt idx="1478">
                  <c:v>71.843288559754356</c:v>
                </c:pt>
                <c:pt idx="1479">
                  <c:v>71.836325726047733</c:v>
                </c:pt>
                <c:pt idx="1480">
                  <c:v>71.829361682868068</c:v>
                </c:pt>
                <c:pt idx="1481">
                  <c:v>71.822396427891064</c:v>
                </c:pt>
                <c:pt idx="1482">
                  <c:v>71.815429958808792</c:v>
                </c:pt>
                <c:pt idx="1483">
                  <c:v>71.808462273330122</c:v>
                </c:pt>
                <c:pt idx="1484">
                  <c:v>71.801493369179269</c:v>
                </c:pt>
                <c:pt idx="1485">
                  <c:v>71.794523244097007</c:v>
                </c:pt>
                <c:pt idx="1486">
                  <c:v>71.787551895839684</c:v>
                </c:pt>
                <c:pt idx="1487">
                  <c:v>71.780579322180543</c:v>
                </c:pt>
                <c:pt idx="1488">
                  <c:v>71.773605520907466</c:v>
                </c:pt>
                <c:pt idx="1489">
                  <c:v>71.766630489825232</c:v>
                </c:pt>
                <c:pt idx="1490">
                  <c:v>71.759654226753398</c:v>
                </c:pt>
                <c:pt idx="1491">
                  <c:v>71.752676729527735</c:v>
                </c:pt>
                <c:pt idx="1492">
                  <c:v>71.745697995998782</c:v>
                </c:pt>
                <c:pt idx="1493">
                  <c:v>71.738718024034156</c:v>
                </c:pt>
                <c:pt idx="1494">
                  <c:v>71.731736811514637</c:v>
                </c:pt>
                <c:pt idx="1495">
                  <c:v>71.72475435633811</c:v>
                </c:pt>
                <c:pt idx="1496">
                  <c:v>71.717770656416306</c:v>
                </c:pt>
                <c:pt idx="1497">
                  <c:v>71.710785709677182</c:v>
                </c:pt>
                <c:pt idx="1498">
                  <c:v>71.703799514063263</c:v>
                </c:pt>
                <c:pt idx="1499">
                  <c:v>71.696812067532122</c:v>
                </c:pt>
                <c:pt idx="1500">
                  <c:v>71.689823368056153</c:v>
                </c:pt>
                <c:pt idx="1501">
                  <c:v>71.682833413622177</c:v>
                </c:pt>
                <c:pt idx="1502">
                  <c:v>71.675842202232701</c:v>
                </c:pt>
                <c:pt idx="1503">
                  <c:v>71.668849731904004</c:v>
                </c:pt>
                <c:pt idx="1504">
                  <c:v>71.661856000667626</c:v>
                </c:pt>
                <c:pt idx="1505">
                  <c:v>71.654861006569092</c:v>
                </c:pt>
                <c:pt idx="1506">
                  <c:v>71.64786474766855</c:v>
                </c:pt>
                <c:pt idx="1507">
                  <c:v>71.640867222040768</c:v>
                </c:pt>
                <c:pt idx="1508">
                  <c:v>71.633868427774587</c:v>
                </c:pt>
                <c:pt idx="1509">
                  <c:v>71.626868362972672</c:v>
                </c:pt>
                <c:pt idx="1510">
                  <c:v>71.61986702575237</c:v>
                </c:pt>
                <c:pt idx="1511">
                  <c:v>71.612864414244953</c:v>
                </c:pt>
                <c:pt idx="1512">
                  <c:v>71.605860526595777</c:v>
                </c:pt>
                <c:pt idx="1513">
                  <c:v>71.59885536096381</c:v>
                </c:pt>
                <c:pt idx="1514">
                  <c:v>71.591848915521879</c:v>
                </c:pt>
                <c:pt idx="1515">
                  <c:v>71.584841188457091</c:v>
                </c:pt>
                <c:pt idx="1516">
                  <c:v>71.577832177970024</c:v>
                </c:pt>
                <c:pt idx="1517">
                  <c:v>71.570821882274316</c:v>
                </c:pt>
                <c:pt idx="1518">
                  <c:v>71.563810299597861</c:v>
                </c:pt>
                <c:pt idx="1519">
                  <c:v>71.556797428181838</c:v>
                </c:pt>
                <c:pt idx="1520">
                  <c:v>71.54978326628104</c:v>
                </c:pt>
                <c:pt idx="1521">
                  <c:v>71.54276781216285</c:v>
                </c:pt>
                <c:pt idx="1522">
                  <c:v>71.535751064108723</c:v>
                </c:pt>
                <c:pt idx="1523">
                  <c:v>71.528733020413057</c:v>
                </c:pt>
                <c:pt idx="1524">
                  <c:v>71.521713679383708</c:v>
                </c:pt>
                <c:pt idx="1525">
                  <c:v>71.514693039340983</c:v>
                </c:pt>
                <c:pt idx="1526">
                  <c:v>71.507671098618687</c:v>
                </c:pt>
                <c:pt idx="1527">
                  <c:v>71.500647855562931</c:v>
                </c:pt>
                <c:pt idx="1528">
                  <c:v>71.493623308533913</c:v>
                </c:pt>
                <c:pt idx="1529">
                  <c:v>71.486597455903379</c:v>
                </c:pt>
                <c:pt idx="1530">
                  <c:v>71.479570296056366</c:v>
                </c:pt>
                <c:pt idx="1531">
                  <c:v>71.472541827390216</c:v>
                </c:pt>
                <c:pt idx="1532">
                  <c:v>71.465512048316114</c:v>
                </c:pt>
                <c:pt idx="1533">
                  <c:v>71.458480957256128</c:v>
                </c:pt>
                <c:pt idx="1534">
                  <c:v>71.451448552645601</c:v>
                </c:pt>
                <c:pt idx="1535">
                  <c:v>71.444414832932353</c:v>
                </c:pt>
                <c:pt idx="1536">
                  <c:v>71.437379796576394</c:v>
                </c:pt>
                <c:pt idx="1537">
                  <c:v>71.430343442049775</c:v>
                </c:pt>
                <c:pt idx="1538">
                  <c:v>71.423305767837135</c:v>
                </c:pt>
                <c:pt idx="1539">
                  <c:v>71.416266772435193</c:v>
                </c:pt>
                <c:pt idx="1540">
                  <c:v>71.409226454353131</c:v>
                </c:pt>
                <c:pt idx="1541">
                  <c:v>71.402184812110704</c:v>
                </c:pt>
                <c:pt idx="1542">
                  <c:v>71.395141844241692</c:v>
                </c:pt>
                <c:pt idx="1543">
                  <c:v>71.388097549289895</c:v>
                </c:pt>
                <c:pt idx="1544">
                  <c:v>71.381051925812457</c:v>
                </c:pt>
                <c:pt idx="1545">
                  <c:v>71.374004972377122</c:v>
                </c:pt>
                <c:pt idx="1546">
                  <c:v>71.366956687563714</c:v>
                </c:pt>
                <c:pt idx="1547">
                  <c:v>71.359907069964677</c:v>
                </c:pt>
                <c:pt idx="1548">
                  <c:v>71.352856118182586</c:v>
                </c:pt>
                <c:pt idx="1549">
                  <c:v>71.345803830831954</c:v>
                </c:pt>
                <c:pt idx="1550">
                  <c:v>71.338750206539302</c:v>
                </c:pt>
                <c:pt idx="1551">
                  <c:v>71.331695243942306</c:v>
                </c:pt>
                <c:pt idx="1552">
                  <c:v>71.324638941689983</c:v>
                </c:pt>
                <c:pt idx="1553">
                  <c:v>71.317581298442121</c:v>
                </c:pt>
                <c:pt idx="1554">
                  <c:v>71.310522312870276</c:v>
                </c:pt>
                <c:pt idx="1555">
                  <c:v>71.303461983657684</c:v>
                </c:pt>
                <c:pt idx="1556">
                  <c:v>71.296400309497045</c:v>
                </c:pt>
                <c:pt idx="1557">
                  <c:v>71.289337289094433</c:v>
                </c:pt>
                <c:pt idx="1558">
                  <c:v>71.282272921164804</c:v>
                </c:pt>
                <c:pt idx="1559">
                  <c:v>71.275207204434921</c:v>
                </c:pt>
                <c:pt idx="1560">
                  <c:v>71.268140137642931</c:v>
                </c:pt>
                <c:pt idx="1561">
                  <c:v>71.261071719536531</c:v>
                </c:pt>
                <c:pt idx="1562">
                  <c:v>71.254001948875512</c:v>
                </c:pt>
                <c:pt idx="1563">
                  <c:v>71.246930824429938</c:v>
                </c:pt>
                <c:pt idx="1564">
                  <c:v>71.239858344979766</c:v>
                </c:pt>
                <c:pt idx="1565">
                  <c:v>71.232784509316502</c:v>
                </c:pt>
                <c:pt idx="1566">
                  <c:v>71.225709316241861</c:v>
                </c:pt>
                <c:pt idx="1567">
                  <c:v>71.218632764568412</c:v>
                </c:pt>
                <c:pt idx="1568">
                  <c:v>71.211554853117917</c:v>
                </c:pt>
                <c:pt idx="1569">
                  <c:v>71.20447558072398</c:v>
                </c:pt>
                <c:pt idx="1570">
                  <c:v>71.197394946229849</c:v>
                </c:pt>
                <c:pt idx="1571">
                  <c:v>71.190312948489535</c:v>
                </c:pt>
                <c:pt idx="1572">
                  <c:v>71.183229586366124</c:v>
                </c:pt>
                <c:pt idx="1573">
                  <c:v>71.176144858733863</c:v>
                </c:pt>
                <c:pt idx="1574">
                  <c:v>71.169058764477143</c:v>
                </c:pt>
                <c:pt idx="1575">
                  <c:v>71.16197130248996</c:v>
                </c:pt>
                <c:pt idx="1576">
                  <c:v>71.154882471675904</c:v>
                </c:pt>
                <c:pt idx="1577">
                  <c:v>71.147792270949935</c:v>
                </c:pt>
                <c:pt idx="1578">
                  <c:v>71.140700699235524</c:v>
                </c:pt>
                <c:pt idx="1579">
                  <c:v>71.133607755466528</c:v>
                </c:pt>
                <c:pt idx="1580">
                  <c:v>71.12651343858677</c:v>
                </c:pt>
                <c:pt idx="1581">
                  <c:v>71.119417747549093</c:v>
                </c:pt>
                <c:pt idx="1582">
                  <c:v>71.1123206813173</c:v>
                </c:pt>
                <c:pt idx="1583">
                  <c:v>71.105222238863803</c:v>
                </c:pt>
                <c:pt idx="1584">
                  <c:v>71.098122419170352</c:v>
                </c:pt>
                <c:pt idx="1585">
                  <c:v>71.091021221229028</c:v>
                </c:pt>
                <c:pt idx="1586">
                  <c:v>71.083918644041859</c:v>
                </c:pt>
                <c:pt idx="1587">
                  <c:v>71.076814686618548</c:v>
                </c:pt>
                <c:pt idx="1588">
                  <c:v>71.069709347979654</c:v>
                </c:pt>
                <c:pt idx="1589">
                  <c:v>71.062602627154234</c:v>
                </c:pt>
                <c:pt idx="1590">
                  <c:v>71.055494523181522</c:v>
                </c:pt>
                <c:pt idx="1591">
                  <c:v>71.04838503510949</c:v>
                </c:pt>
                <c:pt idx="1592">
                  <c:v>71.041274161994664</c:v>
                </c:pt>
                <c:pt idx="1593">
                  <c:v>71.034161902903961</c:v>
                </c:pt>
                <c:pt idx="1594">
                  <c:v>71.027048256911868</c:v>
                </c:pt>
                <c:pt idx="1595">
                  <c:v>71.019933223104317</c:v>
                </c:pt>
                <c:pt idx="1596">
                  <c:v>71.012816800573376</c:v>
                </c:pt>
                <c:pt idx="1597">
                  <c:v>71.005698988421955</c:v>
                </c:pt>
                <c:pt idx="1598">
                  <c:v>70.99857978576091</c:v>
                </c:pt>
                <c:pt idx="1599">
                  <c:v>70.991459191710589</c:v>
                </c:pt>
                <c:pt idx="1600">
                  <c:v>70.98433720540001</c:v>
                </c:pt>
                <c:pt idx="1601">
                  <c:v>70.97721382596724</c:v>
                </c:pt>
                <c:pt idx="1602">
                  <c:v>70.970089052557626</c:v>
                </c:pt>
                <c:pt idx="1603">
                  <c:v>70.9629628843267</c:v>
                </c:pt>
                <c:pt idx="1604">
                  <c:v>70.955835320438027</c:v>
                </c:pt>
                <c:pt idx="1605">
                  <c:v>70.94870636006398</c:v>
                </c:pt>
                <c:pt idx="1606">
                  <c:v>70.94157600238546</c:v>
                </c:pt>
                <c:pt idx="1607">
                  <c:v>70.934444246591383</c:v>
                </c:pt>
                <c:pt idx="1608">
                  <c:v>70.927311091879218</c:v>
                </c:pt>
                <c:pt idx="1609">
                  <c:v>70.920176537455859</c:v>
                </c:pt>
                <c:pt idx="1610">
                  <c:v>70.91304058253462</c:v>
                </c:pt>
                <c:pt idx="1611">
                  <c:v>70.905903226339063</c:v>
                </c:pt>
                <c:pt idx="1612">
                  <c:v>70.8987644680996</c:v>
                </c:pt>
                <c:pt idx="1613">
                  <c:v>70.891624307055721</c:v>
                </c:pt>
                <c:pt idx="1614">
                  <c:v>70.884482742454921</c:v>
                </c:pt>
                <c:pt idx="1615">
                  <c:v>70.877339773552166</c:v>
                </c:pt>
                <c:pt idx="1616">
                  <c:v>70.870195399611205</c:v>
                </c:pt>
                <c:pt idx="1617">
                  <c:v>70.863049619904032</c:v>
                </c:pt>
                <c:pt idx="1618">
                  <c:v>70.855902433709304</c:v>
                </c:pt>
                <c:pt idx="1619">
                  <c:v>70.848753840315382</c:v>
                </c:pt>
                <c:pt idx="1620">
                  <c:v>70.841603839017608</c:v>
                </c:pt>
                <c:pt idx="1621">
                  <c:v>70.83445242911904</c:v>
                </c:pt>
                <c:pt idx="1622">
                  <c:v>70.827299609931146</c:v>
                </c:pt>
                <c:pt idx="1623">
                  <c:v>70.820145380772118</c:v>
                </c:pt>
                <c:pt idx="1624">
                  <c:v>70.812989740969314</c:v>
                </c:pt>
                <c:pt idx="1625">
                  <c:v>70.805832689857226</c:v>
                </c:pt>
                <c:pt idx="1626">
                  <c:v>70.79867422677701</c:v>
                </c:pt>
                <c:pt idx="1627">
                  <c:v>70.79151435107903</c:v>
                </c:pt>
                <c:pt idx="1628">
                  <c:v>70.784353062120275</c:v>
                </c:pt>
                <c:pt idx="1629">
                  <c:v>70.777190359265461</c:v>
                </c:pt>
                <c:pt idx="1630">
                  <c:v>70.770026241887408</c:v>
                </c:pt>
                <c:pt idx="1631">
                  <c:v>70.762860709365029</c:v>
                </c:pt>
                <c:pt idx="1632">
                  <c:v>70.75569376108578</c:v>
                </c:pt>
                <c:pt idx="1633">
                  <c:v>70.748525396443924</c:v>
                </c:pt>
                <c:pt idx="1634">
                  <c:v>70.741355614841623</c:v>
                </c:pt>
                <c:pt idx="1635">
                  <c:v>70.734184415687977</c:v>
                </c:pt>
                <c:pt idx="1636">
                  <c:v>70.727011798399118</c:v>
                </c:pt>
                <c:pt idx="1637">
                  <c:v>70.719837762398654</c:v>
                </c:pt>
                <c:pt idx="1638">
                  <c:v>70.712662307117625</c:v>
                </c:pt>
                <c:pt idx="1639">
                  <c:v>70.705485431993964</c:v>
                </c:pt>
                <c:pt idx="1640">
                  <c:v>70.698307136472422</c:v>
                </c:pt>
                <c:pt idx="1641">
                  <c:v>70.691127420005131</c:v>
                </c:pt>
                <c:pt idx="1642">
                  <c:v>70.683946282051451</c:v>
                </c:pt>
                <c:pt idx="1643">
                  <c:v>70.676763722076942</c:v>
                </c:pt>
                <c:pt idx="1644">
                  <c:v>70.669579739555545</c:v>
                </c:pt>
                <c:pt idx="1645">
                  <c:v>70.66239433396639</c:v>
                </c:pt>
                <c:pt idx="1646">
                  <c:v>70.655207504796678</c:v>
                </c:pt>
                <c:pt idx="1647">
                  <c:v>70.648019251539893</c:v>
                </c:pt>
                <c:pt idx="1648">
                  <c:v>70.640829573696479</c:v>
                </c:pt>
                <c:pt idx="1649">
                  <c:v>70.633638470773988</c:v>
                </c:pt>
                <c:pt idx="1650">
                  <c:v>70.626445942286182</c:v>
                </c:pt>
                <c:pt idx="1651">
                  <c:v>70.619251987753529</c:v>
                </c:pt>
                <c:pt idx="1652">
                  <c:v>70.612056606703447</c:v>
                </c:pt>
                <c:pt idx="1653">
                  <c:v>70.60485979867012</c:v>
                </c:pt>
                <c:pt idx="1654">
                  <c:v>70.597661563193341</c:v>
                </c:pt>
                <c:pt idx="1655">
                  <c:v>70.590461899820866</c:v>
                </c:pt>
                <c:pt idx="1656">
                  <c:v>70.583260808106303</c:v>
                </c:pt>
                <c:pt idx="1657">
                  <c:v>70.576058287608944</c:v>
                </c:pt>
                <c:pt idx="1658">
                  <c:v>70.568854337895473</c:v>
                </c:pt>
                <c:pt idx="1659">
                  <c:v>70.56164895853901</c:v>
                </c:pt>
                <c:pt idx="1660">
                  <c:v>70.55444214911887</c:v>
                </c:pt>
                <c:pt idx="1661">
                  <c:v>70.547233909220211</c:v>
                </c:pt>
                <c:pt idx="1662">
                  <c:v>70.540024238435436</c:v>
                </c:pt>
                <c:pt idx="1663">
                  <c:v>70.532813136362364</c:v>
                </c:pt>
                <c:pt idx="1664">
                  <c:v>70.525600602605039</c:v>
                </c:pt>
                <c:pt idx="1665">
                  <c:v>70.518386636774366</c:v>
                </c:pt>
                <c:pt idx="1666">
                  <c:v>70.511171238487435</c:v>
                </c:pt>
                <c:pt idx="1667">
                  <c:v>70.503954407366379</c:v>
                </c:pt>
                <c:pt idx="1668">
                  <c:v>70.49673614304055</c:v>
                </c:pt>
                <c:pt idx="1669">
                  <c:v>70.489516445144758</c:v>
                </c:pt>
                <c:pt idx="1670">
                  <c:v>70.482295313320193</c:v>
                </c:pt>
                <c:pt idx="1671">
                  <c:v>70.475072747213773</c:v>
                </c:pt>
                <c:pt idx="1672">
                  <c:v>70.467848746478509</c:v>
                </c:pt>
                <c:pt idx="1673">
                  <c:v>70.460623310773343</c:v>
                </c:pt>
                <c:pt idx="1674">
                  <c:v>70.453396439762898</c:v>
                </c:pt>
                <c:pt idx="1675">
                  <c:v>70.446168133118562</c:v>
                </c:pt>
                <c:pt idx="1676">
                  <c:v>70.438938390515702</c:v>
                </c:pt>
                <c:pt idx="1677">
                  <c:v>70.431707211637757</c:v>
                </c:pt>
                <c:pt idx="1678">
                  <c:v>70.42447459617172</c:v>
                </c:pt>
                <c:pt idx="1679">
                  <c:v>70.41724054381244</c:v>
                </c:pt>
                <c:pt idx="1680">
                  <c:v>70.410005054259045</c:v>
                </c:pt>
                <c:pt idx="1681">
                  <c:v>70.402768127216589</c:v>
                </c:pt>
                <c:pt idx="1682">
                  <c:v>70.395529762395824</c:v>
                </c:pt>
                <c:pt idx="1683">
                  <c:v>70.38828995951377</c:v>
                </c:pt>
                <c:pt idx="1684">
                  <c:v>70.381048718291638</c:v>
                </c:pt>
                <c:pt idx="1685">
                  <c:v>70.373806038457786</c:v>
                </c:pt>
                <c:pt idx="1686">
                  <c:v>70.366561919744598</c:v>
                </c:pt>
                <c:pt idx="1687">
                  <c:v>70.359316361891246</c:v>
                </c:pt>
                <c:pt idx="1688">
                  <c:v>70.35206936464138</c:v>
                </c:pt>
                <c:pt idx="1689">
                  <c:v>70.344820927744891</c:v>
                </c:pt>
                <c:pt idx="1690">
                  <c:v>70.337571050956328</c:v>
                </c:pt>
                <c:pt idx="1691">
                  <c:v>70.330319734036024</c:v>
                </c:pt>
                <c:pt idx="1692">
                  <c:v>70.323066976749374</c:v>
                </c:pt>
                <c:pt idx="1693">
                  <c:v>70.315812778867397</c:v>
                </c:pt>
                <c:pt idx="1694">
                  <c:v>70.308557140166286</c:v>
                </c:pt>
                <c:pt idx="1695">
                  <c:v>70.30130006042755</c:v>
                </c:pt>
                <c:pt idx="1696">
                  <c:v>70.294041539437387</c:v>
                </c:pt>
                <c:pt idx="1697">
                  <c:v>70.28678157698802</c:v>
                </c:pt>
                <c:pt idx="1698">
                  <c:v>70.279520172876374</c:v>
                </c:pt>
                <c:pt idx="1699">
                  <c:v>70.272257326904509</c:v>
                </c:pt>
                <c:pt idx="1700">
                  <c:v>70.264993038879183</c:v>
                </c:pt>
                <c:pt idx="1701">
                  <c:v>70.257727308613624</c:v>
                </c:pt>
                <c:pt idx="1702">
                  <c:v>70.250460135924101</c:v>
                </c:pt>
                <c:pt idx="1703">
                  <c:v>70.243191520633786</c:v>
                </c:pt>
                <c:pt idx="1704">
                  <c:v>70.235921462569834</c:v>
                </c:pt>
                <c:pt idx="1705">
                  <c:v>70.228649961564244</c:v>
                </c:pt>
                <c:pt idx="1706">
                  <c:v>70.221377017454429</c:v>
                </c:pt>
                <c:pt idx="1707">
                  <c:v>70.214102630082408</c:v>
                </c:pt>
                <c:pt idx="1708">
                  <c:v>70.206826799295726</c:v>
                </c:pt>
                <c:pt idx="1709">
                  <c:v>70.199549524945652</c:v>
                </c:pt>
                <c:pt idx="1710">
                  <c:v>70.192270806889383</c:v>
                </c:pt>
                <c:pt idx="1711">
                  <c:v>70.184990644987664</c:v>
                </c:pt>
                <c:pt idx="1712">
                  <c:v>70.177709039107526</c:v>
                </c:pt>
                <c:pt idx="1713">
                  <c:v>70.17042598911992</c:v>
                </c:pt>
                <c:pt idx="1714">
                  <c:v>70.163141494899975</c:v>
                </c:pt>
                <c:pt idx="1715">
                  <c:v>70.155855556328547</c:v>
                </c:pt>
                <c:pt idx="1716">
                  <c:v>70.148568173290641</c:v>
                </c:pt>
                <c:pt idx="1717">
                  <c:v>70.141279345676182</c:v>
                </c:pt>
                <c:pt idx="1718">
                  <c:v>70.13398907337934</c:v>
                </c:pt>
                <c:pt idx="1719">
                  <c:v>70.126697356298877</c:v>
                </c:pt>
                <c:pt idx="1720">
                  <c:v>70.11940419433806</c:v>
                </c:pt>
                <c:pt idx="1721">
                  <c:v>70.112109587405442</c:v>
                </c:pt>
                <c:pt idx="1722">
                  <c:v>70.104813535413484</c:v>
                </c:pt>
                <c:pt idx="1723">
                  <c:v>70.097516038278954</c:v>
                </c:pt>
                <c:pt idx="1724">
                  <c:v>70.090217095923336</c:v>
                </c:pt>
                <c:pt idx="1725">
                  <c:v>70.08291670827245</c:v>
                </c:pt>
                <c:pt idx="1726">
                  <c:v>70.07561487525679</c:v>
                </c:pt>
                <c:pt idx="1727">
                  <c:v>70.068311596810673</c:v>
                </c:pt>
                <c:pt idx="1728">
                  <c:v>70.061006872873733</c:v>
                </c:pt>
                <c:pt idx="1729">
                  <c:v>70.053700703388614</c:v>
                </c:pt>
                <c:pt idx="1730">
                  <c:v>70.04639308830356</c:v>
                </c:pt>
                <c:pt idx="1731">
                  <c:v>70.0390840275698</c:v>
                </c:pt>
                <c:pt idx="1732">
                  <c:v>70.031773521144473</c:v>
                </c:pt>
                <c:pt idx="1733">
                  <c:v>70.024461568987491</c:v>
                </c:pt>
                <c:pt idx="1734">
                  <c:v>70.017148171063411</c:v>
                </c:pt>
                <c:pt idx="1735">
                  <c:v>70.009833327340999</c:v>
                </c:pt>
                <c:pt idx="1736">
                  <c:v>70.002517037793908</c:v>
                </c:pt>
                <c:pt idx="1737">
                  <c:v>69.995199302398206</c:v>
                </c:pt>
                <c:pt idx="1738">
                  <c:v>69.987880121136072</c:v>
                </c:pt>
                <c:pt idx="1739">
                  <c:v>69.980559493992445</c:v>
                </c:pt>
                <c:pt idx="1740">
                  <c:v>69.973237420956252</c:v>
                </c:pt>
                <c:pt idx="1741">
                  <c:v>69.965913902021867</c:v>
                </c:pt>
                <c:pt idx="1742">
                  <c:v>69.958588937185951</c:v>
                </c:pt>
                <c:pt idx="1743">
                  <c:v>69.951262526450506</c:v>
                </c:pt>
                <c:pt idx="1744">
                  <c:v>69.943934669820663</c:v>
                </c:pt>
                <c:pt idx="1745">
                  <c:v>69.93660536730566</c:v>
                </c:pt>
                <c:pt idx="1746">
                  <c:v>69.929274618918754</c:v>
                </c:pt>
                <c:pt idx="1747">
                  <c:v>69.921942424677738</c:v>
                </c:pt>
                <c:pt idx="1748">
                  <c:v>69.91460878460299</c:v>
                </c:pt>
                <c:pt idx="1749">
                  <c:v>69.90727369871999</c:v>
                </c:pt>
                <c:pt idx="1750">
                  <c:v>69.899937167056805</c:v>
                </c:pt>
                <c:pt idx="1751">
                  <c:v>69.892599189647058</c:v>
                </c:pt>
                <c:pt idx="1752">
                  <c:v>69.885259766525991</c:v>
                </c:pt>
                <c:pt idx="1753">
                  <c:v>69.877918897734446</c:v>
                </c:pt>
                <c:pt idx="1754">
                  <c:v>69.870576583316094</c:v>
                </c:pt>
                <c:pt idx="1755">
                  <c:v>69.86323282331837</c:v>
                </c:pt>
                <c:pt idx="1756">
                  <c:v>69.855887617793357</c:v>
                </c:pt>
                <c:pt idx="1757">
                  <c:v>69.848540966795298</c:v>
                </c:pt>
                <c:pt idx="1758">
                  <c:v>69.841192870383068</c:v>
                </c:pt>
                <c:pt idx="1759">
                  <c:v>69.83384332861884</c:v>
                </c:pt>
                <c:pt idx="1760">
                  <c:v>69.826492341568738</c:v>
                </c:pt>
                <c:pt idx="1761">
                  <c:v>69.819139909302322</c:v>
                </c:pt>
                <c:pt idx="1762">
                  <c:v>69.811786031892268</c:v>
                </c:pt>
                <c:pt idx="1763">
                  <c:v>69.804430709416124</c:v>
                </c:pt>
                <c:pt idx="1764">
                  <c:v>69.797073941953059</c:v>
                </c:pt>
                <c:pt idx="1765">
                  <c:v>69.789715729587527</c:v>
                </c:pt>
                <c:pt idx="1766">
                  <c:v>69.782356072405818</c:v>
                </c:pt>
                <c:pt idx="1767">
                  <c:v>69.774994970499606</c:v>
                </c:pt>
                <c:pt idx="1768">
                  <c:v>69.767632423962581</c:v>
                </c:pt>
                <c:pt idx="1769">
                  <c:v>69.760268432891863</c:v>
                </c:pt>
                <c:pt idx="1770">
                  <c:v>69.752902997388858</c:v>
                </c:pt>
                <c:pt idx="1771">
                  <c:v>69.745536117558061</c:v>
                </c:pt>
                <c:pt idx="1772">
                  <c:v>69.738167793506989</c:v>
                </c:pt>
                <c:pt idx="1773">
                  <c:v>69.730798025346616</c:v>
                </c:pt>
                <c:pt idx="1774">
                  <c:v>69.723426813191054</c:v>
                </c:pt>
                <c:pt idx="1775">
                  <c:v>69.716054157158737</c:v>
                </c:pt>
                <c:pt idx="1776">
                  <c:v>69.708680057370145</c:v>
                </c:pt>
                <c:pt idx="1777">
                  <c:v>69.70130451394958</c:v>
                </c:pt>
                <c:pt idx="1778">
                  <c:v>69.693927527024542</c:v>
                </c:pt>
                <c:pt idx="1779">
                  <c:v>69.686549096726054</c:v>
                </c:pt>
                <c:pt idx="1780">
                  <c:v>69.679169223187785</c:v>
                </c:pt>
                <c:pt idx="1781">
                  <c:v>69.671787906546896</c:v>
                </c:pt>
                <c:pt idx="1782">
                  <c:v>69.664405146943807</c:v>
                </c:pt>
                <c:pt idx="1783">
                  <c:v>69.657020944521747</c:v>
                </c:pt>
                <c:pt idx="1784">
                  <c:v>69.649635299427601</c:v>
                </c:pt>
                <c:pt idx="1785">
                  <c:v>69.642248211811108</c:v>
                </c:pt>
                <c:pt idx="1786">
                  <c:v>69.634859681825134</c:v>
                </c:pt>
                <c:pt idx="1787">
                  <c:v>69.627469709625544</c:v>
                </c:pt>
                <c:pt idx="1788">
                  <c:v>69.620078295371158</c:v>
                </c:pt>
                <c:pt idx="1789">
                  <c:v>69.612685439224123</c:v>
                </c:pt>
                <c:pt idx="1790">
                  <c:v>69.605291141349227</c:v>
                </c:pt>
                <c:pt idx="1791">
                  <c:v>69.597895401914997</c:v>
                </c:pt>
                <c:pt idx="1792">
                  <c:v>69.590498221092062</c:v>
                </c:pt>
                <c:pt idx="1793">
                  <c:v>69.583099599054435</c:v>
                </c:pt>
                <c:pt idx="1794">
                  <c:v>69.575699535979226</c:v>
                </c:pt>
                <c:pt idx="1795">
                  <c:v>69.568298032046187</c:v>
                </c:pt>
                <c:pt idx="1796">
                  <c:v>69.560895087438567</c:v>
                </c:pt>
                <c:pt idx="1797">
                  <c:v>69.553490702341776</c:v>
                </c:pt>
                <c:pt idx="1798">
                  <c:v>69.546084876943937</c:v>
                </c:pt>
                <c:pt idx="1799">
                  <c:v>69.538677611436981</c:v>
                </c:pt>
                <c:pt idx="1800">
                  <c:v>69.531268906015114</c:v>
                </c:pt>
                <c:pt idx="1801">
                  <c:v>69.523858760875356</c:v>
                </c:pt>
                <c:pt idx="1802">
                  <c:v>69.516447176217895</c:v>
                </c:pt>
                <c:pt idx="1803">
                  <c:v>69.509034152245377</c:v>
                </c:pt>
                <c:pt idx="1804">
                  <c:v>69.501619689163007</c:v>
                </c:pt>
                <c:pt idx="1805">
                  <c:v>69.494203787179174</c:v>
                </c:pt>
                <c:pt idx="1806">
                  <c:v>69.486786446504937</c:v>
                </c:pt>
                <c:pt idx="1807">
                  <c:v>69.479367667354012</c:v>
                </c:pt>
                <c:pt idx="1808">
                  <c:v>69.471947449943073</c:v>
                </c:pt>
                <c:pt idx="1809">
                  <c:v>69.464525794490385</c:v>
                </c:pt>
                <c:pt idx="1810">
                  <c:v>69.457102701219</c:v>
                </c:pt>
                <c:pt idx="1811">
                  <c:v>69.449678170352428</c:v>
                </c:pt>
                <c:pt idx="1812">
                  <c:v>69.442252202117913</c:v>
                </c:pt>
                <c:pt idx="1813">
                  <c:v>69.434824796745445</c:v>
                </c:pt>
                <c:pt idx="1814">
                  <c:v>69.427395954467258</c:v>
                </c:pt>
                <c:pt idx="1815">
                  <c:v>69.419965675517858</c:v>
                </c:pt>
                <c:pt idx="1816">
                  <c:v>69.412533960135576</c:v>
                </c:pt>
                <c:pt idx="1817">
                  <c:v>69.405100808559652</c:v>
                </c:pt>
                <c:pt idx="1818">
                  <c:v>69.397666221033262</c:v>
                </c:pt>
                <c:pt idx="1819">
                  <c:v>69.390230197801188</c:v>
                </c:pt>
                <c:pt idx="1820">
                  <c:v>69.382792739111068</c:v>
                </c:pt>
                <c:pt idx="1821">
                  <c:v>69.375353845213212</c:v>
                </c:pt>
                <c:pt idx="1822">
                  <c:v>69.367913516360318</c:v>
                </c:pt>
                <c:pt idx="1823">
                  <c:v>69.360471752807442</c:v>
                </c:pt>
                <c:pt idx="1824">
                  <c:v>69.353028554811829</c:v>
                </c:pt>
                <c:pt idx="1825">
                  <c:v>69.345583922633395</c:v>
                </c:pt>
                <c:pt idx="1826">
                  <c:v>69.338137856535241</c:v>
                </c:pt>
                <c:pt idx="1827">
                  <c:v>69.330690356781062</c:v>
                </c:pt>
                <c:pt idx="1828">
                  <c:v>69.323241423639075</c:v>
                </c:pt>
                <c:pt idx="1829">
                  <c:v>69.315791057378036</c:v>
                </c:pt>
                <c:pt idx="1830">
                  <c:v>69.30833925827055</c:v>
                </c:pt>
                <c:pt idx="1831">
                  <c:v>69.300886026590291</c:v>
                </c:pt>
                <c:pt idx="1832">
                  <c:v>69.293431362614058</c:v>
                </c:pt>
                <c:pt idx="1833">
                  <c:v>69.285975266620724</c:v>
                </c:pt>
                <c:pt idx="1834">
                  <c:v>69.278517738891594</c:v>
                </c:pt>
                <c:pt idx="1835">
                  <c:v>69.271058779709875</c:v>
                </c:pt>
                <c:pt idx="1836">
                  <c:v>69.263598389362059</c:v>
                </c:pt>
                <c:pt idx="1837">
                  <c:v>69.256136568134664</c:v>
                </c:pt>
                <c:pt idx="1838">
                  <c:v>69.248673316319568</c:v>
                </c:pt>
                <c:pt idx="1839">
                  <c:v>69.241208634208121</c:v>
                </c:pt>
                <c:pt idx="1840">
                  <c:v>69.233742522095255</c:v>
                </c:pt>
                <c:pt idx="1841">
                  <c:v>69.22627498027812</c:v>
                </c:pt>
                <c:pt idx="1842">
                  <c:v>69.218806009055143</c:v>
                </c:pt>
                <c:pt idx="1843">
                  <c:v>69.211335608728504</c:v>
                </c:pt>
                <c:pt idx="1844">
                  <c:v>69.203863779600283</c:v>
                </c:pt>
                <c:pt idx="1845">
                  <c:v>69.196390521977392</c:v>
                </c:pt>
                <c:pt idx="1846">
                  <c:v>69.188915836166544</c:v>
                </c:pt>
                <c:pt idx="1847">
                  <c:v>69.181439722477734</c:v>
                </c:pt>
                <c:pt idx="1848">
                  <c:v>69.173962181222635</c:v>
                </c:pt>
                <c:pt idx="1849">
                  <c:v>69.166483212715619</c:v>
                </c:pt>
                <c:pt idx="1850">
                  <c:v>69.159002817272608</c:v>
                </c:pt>
                <c:pt idx="1851">
                  <c:v>69.151520995210788</c:v>
                </c:pt>
                <c:pt idx="1852">
                  <c:v>69.144037746851339</c:v>
                </c:pt>
                <c:pt idx="1853">
                  <c:v>69.136553072515952</c:v>
                </c:pt>
                <c:pt idx="1854">
                  <c:v>69.129066972528562</c:v>
                </c:pt>
                <c:pt idx="1855">
                  <c:v>69.121579447215723</c:v>
                </c:pt>
                <c:pt idx="1856">
                  <c:v>69.114090496905618</c:v>
                </c:pt>
                <c:pt idx="1857">
                  <c:v>69.106600121927684</c:v>
                </c:pt>
                <c:pt idx="1858">
                  <c:v>69.099108322614839</c:v>
                </c:pt>
                <c:pt idx="1859">
                  <c:v>69.091615099300341</c:v>
                </c:pt>
                <c:pt idx="1860">
                  <c:v>69.084120452320704</c:v>
                </c:pt>
                <c:pt idx="1861">
                  <c:v>69.076624382013563</c:v>
                </c:pt>
                <c:pt idx="1862">
                  <c:v>69.069126888718756</c:v>
                </c:pt>
                <c:pt idx="1863">
                  <c:v>69.061627972778311</c:v>
                </c:pt>
                <c:pt idx="1864">
                  <c:v>69.054127634535348</c:v>
                </c:pt>
                <c:pt idx="1865">
                  <c:v>69.046625874335618</c:v>
                </c:pt>
                <c:pt idx="1866">
                  <c:v>69.039122692526277</c:v>
                </c:pt>
                <c:pt idx="1867">
                  <c:v>69.031618089456472</c:v>
                </c:pt>
                <c:pt idx="1868">
                  <c:v>69.024112065477254</c:v>
                </c:pt>
                <c:pt idx="1869">
                  <c:v>69.016604620941564</c:v>
                </c:pt>
                <c:pt idx="1870">
                  <c:v>69.009095756204061</c:v>
                </c:pt>
                <c:pt idx="1871">
                  <c:v>69.001585471620814</c:v>
                </c:pt>
                <c:pt idx="1872">
                  <c:v>68.994073767550248</c:v>
                </c:pt>
                <c:pt idx="1873">
                  <c:v>68.986560644352565</c:v>
                </c:pt>
                <c:pt idx="1874">
                  <c:v>68.979046102389333</c:v>
                </c:pt>
                <c:pt idx="1875">
                  <c:v>68.971530142024164</c:v>
                </c:pt>
                <c:pt idx="1876">
                  <c:v>68.964012763622165</c:v>
                </c:pt>
                <c:pt idx="1877">
                  <c:v>68.956493967550117</c:v>
                </c:pt>
                <c:pt idx="1878">
                  <c:v>68.948973754176862</c:v>
                </c:pt>
                <c:pt idx="1879">
                  <c:v>68.94145212387312</c:v>
                </c:pt>
                <c:pt idx="1880">
                  <c:v>68.933929077011015</c:v>
                </c:pt>
                <c:pt idx="1881">
                  <c:v>68.926404613963257</c:v>
                </c:pt>
                <c:pt idx="1882">
                  <c:v>68.918878735106418</c:v>
                </c:pt>
                <c:pt idx="1883">
                  <c:v>68.91135144081683</c:v>
                </c:pt>
                <c:pt idx="1884">
                  <c:v>68.903822731473753</c:v>
                </c:pt>
                <c:pt idx="1885">
                  <c:v>68.896292607457298</c:v>
                </c:pt>
                <c:pt idx="1886">
                  <c:v>68.888761069149069</c:v>
                </c:pt>
                <c:pt idx="1887">
                  <c:v>68.88122811693313</c:v>
                </c:pt>
                <c:pt idx="1888">
                  <c:v>68.873693751194779</c:v>
                </c:pt>
                <c:pt idx="1889">
                  <c:v>68.866157972320195</c:v>
                </c:pt>
                <c:pt idx="1890">
                  <c:v>68.85862078069853</c:v>
                </c:pt>
                <c:pt idx="1891">
                  <c:v>68.851082176718805</c:v>
                </c:pt>
                <c:pt idx="1892">
                  <c:v>68.843542160772827</c:v>
                </c:pt>
                <c:pt idx="1893">
                  <c:v>68.836000733253272</c:v>
                </c:pt>
                <c:pt idx="1894">
                  <c:v>68.828457894555498</c:v>
                </c:pt>
                <c:pt idx="1895">
                  <c:v>68.820913645074882</c:v>
                </c:pt>
                <c:pt idx="1896">
                  <c:v>68.813367985209041</c:v>
                </c:pt>
                <c:pt idx="1897">
                  <c:v>68.805820915357117</c:v>
                </c:pt>
                <c:pt idx="1898">
                  <c:v>68.79827243591977</c:v>
                </c:pt>
                <c:pt idx="1899">
                  <c:v>68.790722547298657</c:v>
                </c:pt>
                <c:pt idx="1900">
                  <c:v>68.783171249897677</c:v>
                </c:pt>
                <c:pt idx="1901">
                  <c:v>68.775618544121542</c:v>
                </c:pt>
                <c:pt idx="1902">
                  <c:v>68.768064430376569</c:v>
                </c:pt>
                <c:pt idx="1903">
                  <c:v>68.760508909070694</c:v>
                </c:pt>
                <c:pt idx="1904">
                  <c:v>68.752951980612906</c:v>
                </c:pt>
                <c:pt idx="1905">
                  <c:v>68.745393645414367</c:v>
                </c:pt>
                <c:pt idx="1906">
                  <c:v>68.737833903886553</c:v>
                </c:pt>
                <c:pt idx="1907">
                  <c:v>68.730272756443455</c:v>
                </c:pt>
                <c:pt idx="1908">
                  <c:v>68.722710203499375</c:v>
                </c:pt>
                <c:pt idx="1909">
                  <c:v>68.715146245470848</c:v>
                </c:pt>
                <c:pt idx="1910">
                  <c:v>68.707580882775346</c:v>
                </c:pt>
                <c:pt idx="1911">
                  <c:v>68.700014115831507</c:v>
                </c:pt>
                <c:pt idx="1912">
                  <c:v>68.692445945060157</c:v>
                </c:pt>
                <c:pt idx="1913">
                  <c:v>68.684876370882165</c:v>
                </c:pt>
                <c:pt idx="1914">
                  <c:v>68.677305393721028</c:v>
                </c:pt>
                <c:pt idx="1915">
                  <c:v>68.669733014000798</c:v>
                </c:pt>
                <c:pt idx="1916">
                  <c:v>68.662159232147289</c:v>
                </c:pt>
                <c:pt idx="1917">
                  <c:v>68.654584048586585</c:v>
                </c:pt>
                <c:pt idx="1918">
                  <c:v>68.647007463747045</c:v>
                </c:pt>
                <c:pt idx="1919">
                  <c:v>68.63942947805846</c:v>
                </c:pt>
                <c:pt idx="1920">
                  <c:v>68.631850091951108</c:v>
                </c:pt>
                <c:pt idx="1921">
                  <c:v>68.62426930585687</c:v>
                </c:pt>
                <c:pt idx="1922">
                  <c:v>68.616687120208709</c:v>
                </c:pt>
                <c:pt idx="1923">
                  <c:v>68.609103535441307</c:v>
                </c:pt>
                <c:pt idx="1924">
                  <c:v>68.601518551990438</c:v>
                </c:pt>
                <c:pt idx="1925">
                  <c:v>68.593932170291907</c:v>
                </c:pt>
                <c:pt idx="1926">
                  <c:v>68.586344390785172</c:v>
                </c:pt>
                <c:pt idx="1927">
                  <c:v>68.578755213907954</c:v>
                </c:pt>
                <c:pt idx="1928">
                  <c:v>68.571164640102026</c:v>
                </c:pt>
                <c:pt idx="1929">
                  <c:v>68.563572669807812</c:v>
                </c:pt>
                <c:pt idx="1930">
                  <c:v>68.555979303468632</c:v>
                </c:pt>
                <c:pt idx="1931">
                  <c:v>68.548384541528222</c:v>
                </c:pt>
                <c:pt idx="1932">
                  <c:v>68.540788384431906</c:v>
                </c:pt>
                <c:pt idx="1933">
                  <c:v>68.533190832625422</c:v>
                </c:pt>
                <c:pt idx="1934">
                  <c:v>68.525591886556256</c:v>
                </c:pt>
                <c:pt idx="1935">
                  <c:v>68.51799154667296</c:v>
                </c:pt>
                <c:pt idx="1936">
                  <c:v>68.510389813424865</c:v>
                </c:pt>
                <c:pt idx="1937">
                  <c:v>68.502786687262699</c:v>
                </c:pt>
                <c:pt idx="1938">
                  <c:v>68.495182168638564</c:v>
                </c:pt>
                <c:pt idx="1939">
                  <c:v>68.487576258004935</c:v>
                </c:pt>
                <c:pt idx="1940">
                  <c:v>68.479968955815579</c:v>
                </c:pt>
                <c:pt idx="1941">
                  <c:v>68.472360262525854</c:v>
                </c:pt>
                <c:pt idx="1942">
                  <c:v>68.464750178592169</c:v>
                </c:pt>
                <c:pt idx="1943">
                  <c:v>68.457138704470907</c:v>
                </c:pt>
                <c:pt idx="1944">
                  <c:v>68.449525840620623</c:v>
                </c:pt>
                <c:pt idx="1945">
                  <c:v>68.441911587499931</c:v>
                </c:pt>
                <c:pt idx="1946">
                  <c:v>68.434295945569659</c:v>
                </c:pt>
                <c:pt idx="1947">
                  <c:v>68.426678915291433</c:v>
                </c:pt>
                <c:pt idx="1948">
                  <c:v>68.419060497126168</c:v>
                </c:pt>
                <c:pt idx="1949">
                  <c:v>68.411440691538459</c:v>
                </c:pt>
                <c:pt idx="1950">
                  <c:v>68.403819498991879</c:v>
                </c:pt>
                <c:pt idx="1951">
                  <c:v>68.396196919951706</c:v>
                </c:pt>
                <c:pt idx="1952">
                  <c:v>68.388572954884125</c:v>
                </c:pt>
                <c:pt idx="1953">
                  <c:v>68.380947604256448</c:v>
                </c:pt>
                <c:pt idx="1954">
                  <c:v>68.373320868536851</c:v>
                </c:pt>
                <c:pt idx="1955">
                  <c:v>68.365692748194348</c:v>
                </c:pt>
                <c:pt idx="1956">
                  <c:v>68.358063243699192</c:v>
                </c:pt>
                <c:pt idx="1957">
                  <c:v>68.350432355521676</c:v>
                </c:pt>
                <c:pt idx="1958">
                  <c:v>68.34280008413441</c:v>
                </c:pt>
                <c:pt idx="1959">
                  <c:v>68.335166430009878</c:v>
                </c:pt>
                <c:pt idx="1960">
                  <c:v>68.327531393621925</c:v>
                </c:pt>
                <c:pt idx="1961">
                  <c:v>68.319894975445337</c:v>
                </c:pt>
                <c:pt idx="1962">
                  <c:v>68.312257175955594</c:v>
                </c:pt>
                <c:pt idx="1963">
                  <c:v>68.304617995628902</c:v>
                </c:pt>
                <c:pt idx="1964">
                  <c:v>68.296977434942519</c:v>
                </c:pt>
                <c:pt idx="1965">
                  <c:v>68.289335494375095</c:v>
                </c:pt>
                <c:pt idx="1966">
                  <c:v>68.281692174405322</c:v>
                </c:pt>
                <c:pt idx="1967">
                  <c:v>68.274047475512901</c:v>
                </c:pt>
                <c:pt idx="1968">
                  <c:v>68.266401398179497</c:v>
                </c:pt>
                <c:pt idx="1969">
                  <c:v>68.258753942885775</c:v>
                </c:pt>
                <c:pt idx="1970">
                  <c:v>68.251105110114267</c:v>
                </c:pt>
                <c:pt idx="1971">
                  <c:v>68.243454900348837</c:v>
                </c:pt>
                <c:pt idx="1972">
                  <c:v>68.235803314072982</c:v>
                </c:pt>
                <c:pt idx="1973">
                  <c:v>68.228150351772143</c:v>
                </c:pt>
                <c:pt idx="1974">
                  <c:v>68.220496013931523</c:v>
                </c:pt>
                <c:pt idx="1975">
                  <c:v>68.21284030103817</c:v>
                </c:pt>
                <c:pt idx="1976">
                  <c:v>68.205183213578849</c:v>
                </c:pt>
                <c:pt idx="1977">
                  <c:v>68.197524752041815</c:v>
                </c:pt>
                <c:pt idx="1978">
                  <c:v>68.189864916915951</c:v>
                </c:pt>
                <c:pt idx="1979">
                  <c:v>68.182203708690977</c:v>
                </c:pt>
                <c:pt idx="1980">
                  <c:v>68.174541127857623</c:v>
                </c:pt>
                <c:pt idx="1981">
                  <c:v>68.16687717490656</c:v>
                </c:pt>
                <c:pt idx="1982">
                  <c:v>68.159211850329385</c:v>
                </c:pt>
                <c:pt idx="1983">
                  <c:v>68.151545154619569</c:v>
                </c:pt>
                <c:pt idx="1984">
                  <c:v>68.143877088270173</c:v>
                </c:pt>
                <c:pt idx="1985">
                  <c:v>68.136207651774754</c:v>
                </c:pt>
                <c:pt idx="1986">
                  <c:v>68.128536845629057</c:v>
                </c:pt>
                <c:pt idx="1987">
                  <c:v>68.120864670327862</c:v>
                </c:pt>
                <c:pt idx="1988">
                  <c:v>68.113191126367894</c:v>
                </c:pt>
                <c:pt idx="1989">
                  <c:v>68.105516214245981</c:v>
                </c:pt>
                <c:pt idx="1990">
                  <c:v>68.09783993445977</c:v>
                </c:pt>
                <c:pt idx="1991">
                  <c:v>68.090162287507425</c:v>
                </c:pt>
                <c:pt idx="1992">
                  <c:v>68.082483273888101</c:v>
                </c:pt>
                <c:pt idx="1993">
                  <c:v>68.074802894101211</c:v>
                </c:pt>
                <c:pt idx="1994">
                  <c:v>68.067121148647956</c:v>
                </c:pt>
                <c:pt idx="1995">
                  <c:v>68.059438038028532</c:v>
                </c:pt>
                <c:pt idx="1996">
                  <c:v>68.051753562744722</c:v>
                </c:pt>
                <c:pt idx="1997">
                  <c:v>68.044067723298838</c:v>
                </c:pt>
                <c:pt idx="1998">
                  <c:v>68.036380520194186</c:v>
                </c:pt>
                <c:pt idx="1999">
                  <c:v>68.028691953934</c:v>
                </c:pt>
                <c:pt idx="2000">
                  <c:v>68.021002025022753</c:v>
                </c:pt>
                <c:pt idx="2001">
                  <c:v>68.01331073396473</c:v>
                </c:pt>
                <c:pt idx="2002">
                  <c:v>67.936323016830926</c:v>
                </c:pt>
                <c:pt idx="2003">
                  <c:v>67.85919964474526</c:v>
                </c:pt>
                <c:pt idx="2004">
                  <c:v>67.781941131816154</c:v>
                </c:pt>
                <c:pt idx="2005">
                  <c:v>67.704547997033814</c:v>
                </c:pt>
                <c:pt idx="2006">
                  <c:v>67.627020763711002</c:v>
                </c:pt>
                <c:pt idx="2007">
                  <c:v>67.549359958954497</c:v>
                </c:pt>
                <c:pt idx="2008">
                  <c:v>67.471566113159611</c:v>
                </c:pt>
                <c:pt idx="2009">
                  <c:v>67.39363975953539</c:v>
                </c:pt>
                <c:pt idx="2010">
                  <c:v>67.315581433649285</c:v>
                </c:pt>
                <c:pt idx="2011">
                  <c:v>67.237391672998598</c:v>
                </c:pt>
                <c:pt idx="2012">
                  <c:v>67.159071016602496</c:v>
                </c:pt>
                <c:pt idx="2013">
                  <c:v>67.08062000461554</c:v>
                </c:pt>
                <c:pt idx="2014">
                  <c:v>67.002039177961521</c:v>
                </c:pt>
                <c:pt idx="2015">
                  <c:v>66.923329077986679</c:v>
                </c:pt>
                <c:pt idx="2016">
                  <c:v>66.844490246131528</c:v>
                </c:pt>
                <c:pt idx="2017">
                  <c:v>66.765523223618146</c:v>
                </c:pt>
                <c:pt idx="2018">
                  <c:v>66.686428551159793</c:v>
                </c:pt>
                <c:pt idx="2019">
                  <c:v>66.607206768678495</c:v>
                </c:pt>
                <c:pt idx="2020">
                  <c:v>66.527858415044335</c:v>
                </c:pt>
                <c:pt idx="2021">
                  <c:v>66.448384027826592</c:v>
                </c:pt>
                <c:pt idx="2022">
                  <c:v>66.368784143059429</c:v>
                </c:pt>
                <c:pt idx="2023">
                  <c:v>66.289059295019555</c:v>
                </c:pt>
                <c:pt idx="2024">
                  <c:v>66.209210016018119</c:v>
                </c:pt>
                <c:pt idx="2025">
                  <c:v>66.129236836204484</c:v>
                </c:pt>
                <c:pt idx="2026">
                  <c:v>66.049140283379415</c:v>
                </c:pt>
                <c:pt idx="2027">
                  <c:v>65.968920882822403</c:v>
                </c:pt>
                <c:pt idx="2028">
                  <c:v>65.888579157126458</c:v>
                </c:pt>
                <c:pt idx="2029">
                  <c:v>65.80811562604589</c:v>
                </c:pt>
                <c:pt idx="2030">
                  <c:v>65.727530806347602</c:v>
                </c:pt>
                <c:pt idx="2031">
                  <c:v>65.646825211682156</c:v>
                </c:pt>
                <c:pt idx="2032">
                  <c:v>65.565999352451129</c:v>
                </c:pt>
                <c:pt idx="2033">
                  <c:v>65.485053735692048</c:v>
                </c:pt>
                <c:pt idx="2034">
                  <c:v>65.403988864964987</c:v>
                </c:pt>
                <c:pt idx="2035">
                  <c:v>65.322805240251341</c:v>
                </c:pt>
                <c:pt idx="2036">
                  <c:v>65.241503357857169</c:v>
                </c:pt>
                <c:pt idx="2037">
                  <c:v>65.160083710322525</c:v>
                </c:pt>
                <c:pt idx="2038">
                  <c:v>65.078546786340155</c:v>
                </c:pt>
                <c:pt idx="2039">
                  <c:v>64.996893070677132</c:v>
                </c:pt>
                <c:pt idx="2040">
                  <c:v>64.915123044105741</c:v>
                </c:pt>
                <c:pt idx="2041">
                  <c:v>64.833237183335825</c:v>
                </c:pt>
                <c:pt idx="2042">
                  <c:v>64.751235960957018</c:v>
                </c:pt>
                <c:pt idx="2043">
                  <c:v>64.669119845382838</c:v>
                </c:pt>
                <c:pt idx="2044">
                  <c:v>64.586889300799228</c:v>
                </c:pt>
                <c:pt idx="2045">
                  <c:v>64.504544787121404</c:v>
                </c:pt>
                <c:pt idx="2046">
                  <c:v>64.422086759950119</c:v>
                </c:pt>
                <c:pt idx="2047">
                  <c:v>64.339515670537395</c:v>
                </c:pt>
                <c:pt idx="2048">
                  <c:v>64.256831965750706</c:v>
                </c:pt>
                <c:pt idx="2049">
                  <c:v>64.174036088045881</c:v>
                </c:pt>
                <c:pt idx="2050">
                  <c:v>64.09112847543939</c:v>
                </c:pt>
                <c:pt idx="2051">
                  <c:v>64.008109561487586</c:v>
                </c:pt>
                <c:pt idx="2052">
                  <c:v>63.924979775266117</c:v>
                </c:pt>
                <c:pt idx="2053">
                  <c:v>63.841739541356461</c:v>
                </c:pt>
                <c:pt idx="2054">
                  <c:v>63.758389279828705</c:v>
                </c:pt>
                <c:pt idx="2055">
                  <c:v>63.674929406235364</c:v>
                </c:pt>
                <c:pt idx="2056">
                  <c:v>63.591360331599859</c:v>
                </c:pt>
                <c:pt idx="2057">
                  <c:v>63.50768246241423</c:v>
                </c:pt>
                <c:pt idx="2058">
                  <c:v>63.42389620063684</c:v>
                </c:pt>
                <c:pt idx="2059">
                  <c:v>63.340001943686296</c:v>
                </c:pt>
                <c:pt idx="2060">
                  <c:v>63.256000084449028</c:v>
                </c:pt>
                <c:pt idx="2061">
                  <c:v>63.17189101127984</c:v>
                </c:pt>
                <c:pt idx="2062">
                  <c:v>63.087675108008696</c:v>
                </c:pt>
                <c:pt idx="2063">
                  <c:v>63.003352753945521</c:v>
                </c:pt>
                <c:pt idx="2064">
                  <c:v>62.918924323891837</c:v>
                </c:pt>
                <c:pt idx="2065">
                  <c:v>62.834390188150685</c:v>
                </c:pt>
                <c:pt idx="2066">
                  <c:v>62.749750712536283</c:v>
                </c:pt>
                <c:pt idx="2067">
                  <c:v>62.665006258391969</c:v>
                </c:pt>
                <c:pt idx="2068">
                  <c:v>62.580157182599081</c:v>
                </c:pt>
                <c:pt idx="2069">
                  <c:v>62.495203837598865</c:v>
                </c:pt>
                <c:pt idx="2070">
                  <c:v>62.410146571407793</c:v>
                </c:pt>
                <c:pt idx="2071">
                  <c:v>62.324985727634122</c:v>
                </c:pt>
                <c:pt idx="2072">
                  <c:v>62.239721645499905</c:v>
                </c:pt>
                <c:pt idx="2073">
                  <c:v>62.154354659860161</c:v>
                </c:pt>
                <c:pt idx="2074">
                  <c:v>62.068885101226265</c:v>
                </c:pt>
                <c:pt idx="2075">
                  <c:v>61.98331329578496</c:v>
                </c:pt>
                <c:pt idx="2076">
                  <c:v>61.89763956542442</c:v>
                </c:pt>
                <c:pt idx="2077">
                  <c:v>61.811864227758505</c:v>
                </c:pt>
                <c:pt idx="2078">
                  <c:v>61.725987596149224</c:v>
                </c:pt>
                <c:pt idx="2079">
                  <c:v>61.640009979732369</c:v>
                </c:pt>
                <c:pt idx="2080">
                  <c:v>61.55393168344699</c:v>
                </c:pt>
                <c:pt idx="2081">
                  <c:v>61.467753008057478</c:v>
                </c:pt>
                <c:pt idx="2082">
                  <c:v>61.381474250182663</c:v>
                </c:pt>
                <c:pt idx="2083">
                  <c:v>61.295095702325312</c:v>
                </c:pt>
                <c:pt idx="2084">
                  <c:v>61.208617652898063</c:v>
                </c:pt>
                <c:pt idx="2085">
                  <c:v>61.122040386250461</c:v>
                </c:pt>
                <c:pt idx="2086">
                  <c:v>61.035364182701883</c:v>
                </c:pt>
                <c:pt idx="2087">
                  <c:v>60.948589318568253</c:v>
                </c:pt>
                <c:pt idx="2088">
                  <c:v>60.861716066192777</c:v>
                </c:pt>
                <c:pt idx="2089">
                  <c:v>60.774744693974348</c:v>
                </c:pt>
                <c:pt idx="2090">
                  <c:v>60.687675466399689</c:v>
                </c:pt>
                <c:pt idx="2091">
                  <c:v>60.600508644072796</c:v>
                </c:pt>
                <c:pt idx="2092">
                  <c:v>60.513244483745773</c:v>
                </c:pt>
                <c:pt idx="2093">
                  <c:v>60.425883238348405</c:v>
                </c:pt>
                <c:pt idx="2094">
                  <c:v>60.338425157023195</c:v>
                </c:pt>
                <c:pt idx="2095">
                  <c:v>60.250870485152447</c:v>
                </c:pt>
                <c:pt idx="2096">
                  <c:v>60.163219464389229</c:v>
                </c:pt>
                <c:pt idx="2097">
                  <c:v>60.075472332693934</c:v>
                </c:pt>
                <c:pt idx="2098">
                  <c:v>59.987629324358927</c:v>
                </c:pt>
                <c:pt idx="2099">
                  <c:v>59.899690670046191</c:v>
                </c:pt>
                <c:pt idx="2100">
                  <c:v>59.811656596815681</c:v>
                </c:pt>
                <c:pt idx="2101">
                  <c:v>59.723527328155527</c:v>
                </c:pt>
                <c:pt idx="2102">
                  <c:v>59.635303084019434</c:v>
                </c:pt>
                <c:pt idx="2103">
                  <c:v>59.546984080851857</c:v>
                </c:pt>
                <c:pt idx="2104">
                  <c:v>59.458570531623415</c:v>
                </c:pt>
                <c:pt idx="2105">
                  <c:v>59.370062645861715</c:v>
                </c:pt>
                <c:pt idx="2106">
                  <c:v>59.281460629682954</c:v>
                </c:pt>
                <c:pt idx="2107">
                  <c:v>59.192764685823285</c:v>
                </c:pt>
                <c:pt idx="2108">
                  <c:v>59.103975013670187</c:v>
                </c:pt>
                <c:pt idx="2109">
                  <c:v>59.015091809294411</c:v>
                </c:pt>
                <c:pt idx="2110">
                  <c:v>58.926115265480639</c:v>
                </c:pt>
                <c:pt idx="2111">
                  <c:v>58.837045571759965</c:v>
                </c:pt>
                <c:pt idx="2112">
                  <c:v>58.747882914439025</c:v>
                </c:pt>
                <c:pt idx="2113">
                  <c:v>58.658627476633235</c:v>
                </c:pt>
                <c:pt idx="2114">
                  <c:v>58.569279438296597</c:v>
                </c:pt>
                <c:pt idx="2115">
                  <c:v>58.479838976252239</c:v>
                </c:pt>
                <c:pt idx="2116">
                  <c:v>58.390306264223796</c:v>
                </c:pt>
                <c:pt idx="2117">
                  <c:v>58.300681472865193</c:v>
                </c:pt>
                <c:pt idx="2118">
                  <c:v>58.210964769792483</c:v>
                </c:pt>
                <c:pt idx="2119">
                  <c:v>58.121156319611657</c:v>
                </c:pt>
                <c:pt idx="2120">
                  <c:v>58.031256283952054</c:v>
                </c:pt>
                <c:pt idx="2121">
                  <c:v>57.94126482149256</c:v>
                </c:pt>
                <c:pt idx="2122">
                  <c:v>57.851182087995404</c:v>
                </c:pt>
                <c:pt idx="2123">
                  <c:v>57.761008236331683</c:v>
                </c:pt>
                <c:pt idx="2124">
                  <c:v>57.670743416514469</c:v>
                </c:pt>
                <c:pt idx="2125">
                  <c:v>57.58038777572505</c:v>
                </c:pt>
                <c:pt idx="2126">
                  <c:v>57.489941458343722</c:v>
                </c:pt>
                <c:pt idx="2127">
                  <c:v>57.399404605979299</c:v>
                </c:pt>
                <c:pt idx="2128">
                  <c:v>57.308777357495941</c:v>
                </c:pt>
                <c:pt idx="2129">
                  <c:v>57.218059849042753</c:v>
                </c:pt>
                <c:pt idx="2130">
                  <c:v>57.127252214081921</c:v>
                </c:pt>
                <c:pt idx="2131">
                  <c:v>57.036354583417399</c:v>
                </c:pt>
                <c:pt idx="2132">
                  <c:v>56.945367085222543</c:v>
                </c:pt>
                <c:pt idx="2133">
                  <c:v>56.854289845067285</c:v>
                </c:pt>
                <c:pt idx="2134">
                  <c:v>56.763122985945472</c:v>
                </c:pt>
                <c:pt idx="2135">
                  <c:v>56.671866628304436</c:v>
                </c:pt>
                <c:pt idx="2136">
                  <c:v>56.580520890070652</c:v>
                </c:pt>
                <c:pt idx="2137">
                  <c:v>56.489085886674751</c:v>
                </c:pt>
                <c:pt idx="2138">
                  <c:v>56.397561731082575</c:v>
                </c:pt>
                <c:pt idx="2139">
                  <c:v>56.305948533817926</c:v>
                </c:pt>
                <c:pt idx="2140">
                  <c:v>56.214246402990568</c:v>
                </c:pt>
                <c:pt idx="2141">
                  <c:v>56.122455444323045</c:v>
                </c:pt>
                <c:pt idx="2142">
                  <c:v>56.030575761174958</c:v>
                </c:pt>
                <c:pt idx="2143">
                  <c:v>55.93860745457004</c:v>
                </c:pt>
                <c:pt idx="2144">
                  <c:v>55.846550623220587</c:v>
                </c:pt>
                <c:pt idx="2145">
                  <c:v>55.754405363554554</c:v>
                </c:pt>
                <c:pt idx="2146">
                  <c:v>55.662171769738485</c:v>
                </c:pt>
                <c:pt idx="2147">
                  <c:v>55.569849933703345</c:v>
                </c:pt>
                <c:pt idx="2148">
                  <c:v>55.4774399451709</c:v>
                </c:pt>
                <c:pt idx="2149">
                  <c:v>55.384941891674721</c:v>
                </c:pt>
                <c:pt idx="2150">
                  <c:v>55.292355858588508</c:v>
                </c:pt>
                <c:pt idx="2151">
                  <c:v>55.199681929146365</c:v>
                </c:pt>
                <c:pt idx="2152">
                  <c:v>55.106920184469871</c:v>
                </c:pt>
                <c:pt idx="2153">
                  <c:v>55.014070703589745</c:v>
                </c:pt>
                <c:pt idx="2154">
                  <c:v>54.92113356347091</c:v>
                </c:pt>
                <c:pt idx="2155">
                  <c:v>54.828108839033504</c:v>
                </c:pt>
                <c:pt idx="2156">
                  <c:v>54.734996603179368</c:v>
                </c:pt>
                <c:pt idx="2157">
                  <c:v>54.641796926811239</c:v>
                </c:pt>
                <c:pt idx="2158">
                  <c:v>54.54850987885829</c:v>
                </c:pt>
                <c:pt idx="2159">
                  <c:v>54.455135526297497</c:v>
                </c:pt>
                <c:pt idx="2160">
                  <c:v>54.361673934176522</c:v>
                </c:pt>
                <c:pt idx="2161">
                  <c:v>54.26812516563389</c:v>
                </c:pt>
                <c:pt idx="2162">
                  <c:v>54.174489281924288</c:v>
                </c:pt>
                <c:pt idx="2163">
                  <c:v>54.0807663424374</c:v>
                </c:pt>
                <c:pt idx="2164">
                  <c:v>53.986956404721909</c:v>
                </c:pt>
                <c:pt idx="2165">
                  <c:v>53.893059524503308</c:v>
                </c:pt>
                <c:pt idx="2166">
                  <c:v>53.799075755709005</c:v>
                </c:pt>
                <c:pt idx="2167">
                  <c:v>53.705005150486549</c:v>
                </c:pt>
                <c:pt idx="2168">
                  <c:v>53.610847759227305</c:v>
                </c:pt>
                <c:pt idx="2169">
                  <c:v>53.516603630583091</c:v>
                </c:pt>
                <c:pt idx="2170">
                  <c:v>53.422272811490053</c:v>
                </c:pt>
                <c:pt idx="2171">
                  <c:v>53.327855347188489</c:v>
                </c:pt>
                <c:pt idx="2172">
                  <c:v>53.233351281239585</c:v>
                </c:pt>
                <c:pt idx="2173">
                  <c:v>53.138760655551017</c:v>
                </c:pt>
                <c:pt idx="2174">
                  <c:v>53.044083510392184</c:v>
                </c:pt>
                <c:pt idx="2175">
                  <c:v>52.949319884413633</c:v>
                </c:pt>
                <c:pt idx="2176">
                  <c:v>52.854469814670686</c:v>
                </c:pt>
                <c:pt idx="2177">
                  <c:v>52.759533336638697</c:v>
                </c:pt>
                <c:pt idx="2178">
                  <c:v>52.664510484233119</c:v>
                </c:pt>
                <c:pt idx="2179">
                  <c:v>52.569401289830196</c:v>
                </c:pt>
                <c:pt idx="2180">
                  <c:v>52.474205784282091</c:v>
                </c:pt>
                <c:pt idx="2181">
                  <c:v>52.378923996938369</c:v>
                </c:pt>
                <c:pt idx="2182">
                  <c:v>52.28355595566471</c:v>
                </c:pt>
                <c:pt idx="2183">
                  <c:v>52.18810168685831</c:v>
                </c:pt>
                <c:pt idx="2184">
                  <c:v>52.092561215468216</c:v>
                </c:pt>
                <c:pt idx="2185">
                  <c:v>51.99693456501268</c:v>
                </c:pt>
                <c:pt idx="2186">
                  <c:v>51.901221757598115</c:v>
                </c:pt>
                <c:pt idx="2187">
                  <c:v>51.805422813932914</c:v>
                </c:pt>
                <c:pt idx="2188">
                  <c:v>51.709537753348449</c:v>
                </c:pt>
                <c:pt idx="2189">
                  <c:v>51.613566593817893</c:v>
                </c:pt>
                <c:pt idx="2190">
                  <c:v>51.517509351967171</c:v>
                </c:pt>
                <c:pt idx="2191">
                  <c:v>51.421366043097443</c:v>
                </c:pt>
                <c:pt idx="2192">
                  <c:v>51.325136681200661</c:v>
                </c:pt>
                <c:pt idx="2193">
                  <c:v>51.228821278975353</c:v>
                </c:pt>
                <c:pt idx="2194">
                  <c:v>51.132419847843373</c:v>
                </c:pt>
                <c:pt idx="2195">
                  <c:v>51.035932397966178</c:v>
                </c:pt>
                <c:pt idx="2196">
                  <c:v>50.939358938262401</c:v>
                </c:pt>
                <c:pt idx="2197">
                  <c:v>50.842699476422943</c:v>
                </c:pt>
                <c:pt idx="2198">
                  <c:v>50.74595401892784</c:v>
                </c:pt>
                <c:pt idx="2199">
                  <c:v>50.64912257106031</c:v>
                </c:pt>
                <c:pt idx="2200">
                  <c:v>50.552205136923767</c:v>
                </c:pt>
                <c:pt idx="2201">
                  <c:v>50.455201719458529</c:v>
                </c:pt>
                <c:pt idx="2202">
                  <c:v>50.35811232045441</c:v>
                </c:pt>
                <c:pt idx="2203">
                  <c:v>50.260936940570382</c:v>
                </c:pt>
                <c:pt idx="2204">
                  <c:v>50.163675579345082</c:v>
                </c:pt>
                <c:pt idx="2205">
                  <c:v>50.066328235213767</c:v>
                </c:pt>
                <c:pt idx="2206">
                  <c:v>49.96889490552433</c:v>
                </c:pt>
                <c:pt idx="2207">
                  <c:v>49.871375586552041</c:v>
                </c:pt>
                <c:pt idx="2208">
                  <c:v>49.773770273513108</c:v>
                </c:pt>
                <c:pt idx="2209">
                  <c:v>49.676078960579453</c:v>
                </c:pt>
                <c:pt idx="2210">
                  <c:v>49.578301640894075</c:v>
                </c:pt>
                <c:pt idx="2211">
                  <c:v>49.480438306584411</c:v>
                </c:pt>
                <c:pt idx="2212">
                  <c:v>49.382488948777358</c:v>
                </c:pt>
                <c:pt idx="2213">
                  <c:v>49.284453557613311</c:v>
                </c:pt>
                <c:pt idx="2214">
                  <c:v>49.186332122259344</c:v>
                </c:pt>
                <c:pt idx="2215">
                  <c:v>49.08812463092459</c:v>
                </c:pt>
                <c:pt idx="2216">
                  <c:v>48.989831070873826</c:v>
                </c:pt>
                <c:pt idx="2217">
                  <c:v>48.891451428438558</c:v>
                </c:pt>
                <c:pt idx="2218">
                  <c:v>48.792985689034651</c:v>
                </c:pt>
                <c:pt idx="2219">
                  <c:v>48.694433837172852</c:v>
                </c:pt>
                <c:pt idx="2220">
                  <c:v>48.595795856474275</c:v>
                </c:pt>
                <c:pt idx="2221">
                  <c:v>48.497071729681068</c:v>
                </c:pt>
                <c:pt idx="2222">
                  <c:v>48.398261438672776</c:v>
                </c:pt>
                <c:pt idx="2223">
                  <c:v>48.29936496447629</c:v>
                </c:pt>
                <c:pt idx="2224">
                  <c:v>48.20038228728032</c:v>
                </c:pt>
                <c:pt idx="2225">
                  <c:v>48.101313386450364</c:v>
                </c:pt>
                <c:pt idx="2226">
                  <c:v>48.002158240538051</c:v>
                </c:pt>
                <c:pt idx="2227">
                  <c:v>47.902916827294121</c:v>
                </c:pt>
                <c:pt idx="2228">
                  <c:v>47.803589123683778</c:v>
                </c:pt>
                <c:pt idx="2229">
                  <c:v>47.70417510589651</c:v>
                </c:pt>
                <c:pt idx="2230">
                  <c:v>47.604674749359894</c:v>
                </c:pt>
                <c:pt idx="2231">
                  <c:v>47.505088028752105</c:v>
                </c:pt>
                <c:pt idx="2232">
                  <c:v>47.405414918012362</c:v>
                </c:pt>
                <c:pt idx="2233">
                  <c:v>47.305655390355547</c:v>
                </c:pt>
                <c:pt idx="2234">
                  <c:v>47.205809418281717</c:v>
                </c:pt>
                <c:pt idx="2235">
                  <c:v>47.105876973590718</c:v>
                </c:pt>
                <c:pt idx="2236">
                  <c:v>47.005858027392399</c:v>
                </c:pt>
                <c:pt idx="2237">
                  <c:v>46.905752550118621</c:v>
                </c:pt>
                <c:pt idx="2238">
                  <c:v>46.805560511534686</c:v>
                </c:pt>
                <c:pt idx="2239">
                  <c:v>46.70528188075221</c:v>
                </c:pt>
                <c:pt idx="2240">
                  <c:v>46.604916626239813</c:v>
                </c:pt>
                <c:pt idx="2241">
                  <c:v>46.504464715833961</c:v>
                </c:pt>
                <c:pt idx="2242">
                  <c:v>46.403926116752807</c:v>
                </c:pt>
                <c:pt idx="2243">
                  <c:v>46.303300795604244</c:v>
                </c:pt>
                <c:pt idx="2244">
                  <c:v>46.202588718399099</c:v>
                </c:pt>
                <c:pt idx="2245">
                  <c:v>46.101789850563208</c:v>
                </c:pt>
                <c:pt idx="2246">
                  <c:v>46.000904156945367</c:v>
                </c:pt>
                <c:pt idx="2247">
                  <c:v>45.899931601833117</c:v>
                </c:pt>
                <c:pt idx="2248">
                  <c:v>45.798872148958644</c:v>
                </c:pt>
                <c:pt idx="2249">
                  <c:v>45.697725761511848</c:v>
                </c:pt>
                <c:pt idx="2250">
                  <c:v>45.59649240215353</c:v>
                </c:pt>
                <c:pt idx="2251">
                  <c:v>45.495172033021845</c:v>
                </c:pt>
                <c:pt idx="2252">
                  <c:v>45.393764615746683</c:v>
                </c:pt>
                <c:pt idx="2253">
                  <c:v>45.292270111457015</c:v>
                </c:pt>
                <c:pt idx="2254">
                  <c:v>45.190688480794783</c:v>
                </c:pt>
                <c:pt idx="2255">
                  <c:v>45.089019683923297</c:v>
                </c:pt>
                <c:pt idx="2256">
                  <c:v>44.987263680538234</c:v>
                </c:pt>
                <c:pt idx="2257">
                  <c:v>44.885420429877826</c:v>
                </c:pt>
                <c:pt idx="2258">
                  <c:v>44.783489890733115</c:v>
                </c:pt>
                <c:pt idx="2259">
                  <c:v>44.681472021459008</c:v>
                </c:pt>
                <c:pt idx="2260">
                  <c:v>44.579366779983516</c:v>
                </c:pt>
                <c:pt idx="2261">
                  <c:v>44.477174123818436</c:v>
                </c:pt>
                <c:pt idx="2262">
                  <c:v>44.374894010070214</c:v>
                </c:pt>
                <c:pt idx="2263">
                  <c:v>44.272526395445816</c:v>
                </c:pt>
                <c:pt idx="2264">
                  <c:v>44.170071236269806</c:v>
                </c:pt>
                <c:pt idx="2265">
                  <c:v>44.067528488488854</c:v>
                </c:pt>
                <c:pt idx="2266">
                  <c:v>43.964898107682572</c:v>
                </c:pt>
                <c:pt idx="2267">
                  <c:v>43.862180049074105</c:v>
                </c:pt>
                <c:pt idx="2268">
                  <c:v>43.7593742675407</c:v>
                </c:pt>
                <c:pt idx="2269">
                  <c:v>43.656480717621591</c:v>
                </c:pt>
                <c:pt idx="2270">
                  <c:v>43.553499353527577</c:v>
                </c:pt>
                <c:pt idx="2271">
                  <c:v>43.450430129152927</c:v>
                </c:pt>
                <c:pt idx="2272">
                  <c:v>43.347272998083064</c:v>
                </c:pt>
                <c:pt idx="2273">
                  <c:v>43.244027913603254</c:v>
                </c:pt>
                <c:pt idx="2274">
                  <c:v>43.140694828712263</c:v>
                </c:pt>
                <c:pt idx="2275">
                  <c:v>43.037273696125126</c:v>
                </c:pt>
                <c:pt idx="2276">
                  <c:v>42.93376446828907</c:v>
                </c:pt>
                <c:pt idx="2277">
                  <c:v>42.830167097388852</c:v>
                </c:pt>
                <c:pt idx="2278">
                  <c:v>42.726481535356442</c:v>
                </c:pt>
                <c:pt idx="2279">
                  <c:v>42.622707733882422</c:v>
                </c:pt>
                <c:pt idx="2280">
                  <c:v>42.518845644423358</c:v>
                </c:pt>
                <c:pt idx="2281">
                  <c:v>42.414895218209772</c:v>
                </c:pt>
                <c:pt idx="2282">
                  <c:v>42.31085640625794</c:v>
                </c:pt>
                <c:pt idx="2283">
                  <c:v>42.206729159378739</c:v>
                </c:pt>
                <c:pt idx="2284">
                  <c:v>42.10251342818394</c:v>
                </c:pt>
                <c:pt idx="2285">
                  <c:v>41.998209163097478</c:v>
                </c:pt>
                <c:pt idx="2286">
                  <c:v>41.893816314363832</c:v>
                </c:pt>
                <c:pt idx="2287">
                  <c:v>41.789334832058522</c:v>
                </c:pt>
                <c:pt idx="2288">
                  <c:v>41.684764666092143</c:v>
                </c:pt>
                <c:pt idx="2289">
                  <c:v>41.580105766224889</c:v>
                </c:pt>
                <c:pt idx="2290">
                  <c:v>41.475358082072852</c:v>
                </c:pt>
                <c:pt idx="2291">
                  <c:v>41.37052156311519</c:v>
                </c:pt>
                <c:pt idx="2292">
                  <c:v>41.265596158705627</c:v>
                </c:pt>
                <c:pt idx="2293">
                  <c:v>41.16058181807972</c:v>
                </c:pt>
                <c:pt idx="2294">
                  <c:v>41.055478490364614</c:v>
                </c:pt>
                <c:pt idx="2295">
                  <c:v>40.9502861245847</c:v>
                </c:pt>
                <c:pt idx="2296">
                  <c:v>40.845004669673493</c:v>
                </c:pt>
                <c:pt idx="2297">
                  <c:v>40.739634074482005</c:v>
                </c:pt>
                <c:pt idx="2298">
                  <c:v>40.634174287783019</c:v>
                </c:pt>
                <c:pt idx="2299">
                  <c:v>40.528625258286475</c:v>
                </c:pt>
                <c:pt idx="2300">
                  <c:v>40.422986934642182</c:v>
                </c:pt>
                <c:pt idx="2301">
                  <c:v>40.317259265450417</c:v>
                </c:pt>
                <c:pt idx="2302">
                  <c:v>40.211442199268156</c:v>
                </c:pt>
                <c:pt idx="2303">
                  <c:v>40.105535684624314</c:v>
                </c:pt>
                <c:pt idx="2304">
                  <c:v>39.999539670018407</c:v>
                </c:pt>
                <c:pt idx="2305">
                  <c:v>39.893454103935341</c:v>
                </c:pt>
                <c:pt idx="2306">
                  <c:v>39.787278934852353</c:v>
                </c:pt>
                <c:pt idx="2307">
                  <c:v>39.681014111245972</c:v>
                </c:pt>
                <c:pt idx="2308">
                  <c:v>39.574659581601544</c:v>
                </c:pt>
                <c:pt idx="2309">
                  <c:v>39.468215294420716</c:v>
                </c:pt>
                <c:pt idx="2310">
                  <c:v>39.361681198229633</c:v>
                </c:pt>
                <c:pt idx="2311">
                  <c:v>39.255057241586726</c:v>
                </c:pt>
                <c:pt idx="2312">
                  <c:v>39.14834337309351</c:v>
                </c:pt>
                <c:pt idx="2313">
                  <c:v>39.041539541398052</c:v>
                </c:pt>
                <c:pt idx="2314">
                  <c:v>38.934645695206036</c:v>
                </c:pt>
                <c:pt idx="2315">
                  <c:v>38.827661783289329</c:v>
                </c:pt>
                <c:pt idx="2316">
                  <c:v>38.720587754491063</c:v>
                </c:pt>
                <c:pt idx="2317">
                  <c:v>38.613423557736724</c:v>
                </c:pt>
                <c:pt idx="2318">
                  <c:v>38.506169142039866</c:v>
                </c:pt>
                <c:pt idx="2319">
                  <c:v>38.398824456512564</c:v>
                </c:pt>
                <c:pt idx="2320">
                  <c:v>38.291389450369721</c:v>
                </c:pt>
                <c:pt idx="2321">
                  <c:v>38.183864072939507</c:v>
                </c:pt>
                <c:pt idx="2322">
                  <c:v>38.076248273671247</c:v>
                </c:pt>
                <c:pt idx="2323">
                  <c:v>37.968542002142065</c:v>
                </c:pt>
                <c:pt idx="2324">
                  <c:v>37.860745208066618</c:v>
                </c:pt>
                <c:pt idx="2325">
                  <c:v>37.752857841301719</c:v>
                </c:pt>
                <c:pt idx="2326">
                  <c:v>37.644879851856849</c:v>
                </c:pt>
                <c:pt idx="2327">
                  <c:v>37.536811189900654</c:v>
                </c:pt>
                <c:pt idx="2328">
                  <c:v>37.428651805770485</c:v>
                </c:pt>
                <c:pt idx="2329">
                  <c:v>37.320401649976596</c:v>
                </c:pt>
                <c:pt idx="2330">
                  <c:v>37.212060673213358</c:v>
                </c:pt>
                <c:pt idx="2331">
                  <c:v>37.103628826365131</c:v>
                </c:pt>
                <c:pt idx="2332">
                  <c:v>36.995106060514871</c:v>
                </c:pt>
                <c:pt idx="2333">
                  <c:v>36.886492326950226</c:v>
                </c:pt>
                <c:pt idx="2334">
                  <c:v>36.777787577172603</c:v>
                </c:pt>
                <c:pt idx="2335">
                  <c:v>36.668991762904625</c:v>
                </c:pt>
                <c:pt idx="2336">
                  <c:v>36.560104836097075</c:v>
                </c:pt>
                <c:pt idx="2337">
                  <c:v>36.451126748936964</c:v>
                </c:pt>
                <c:pt idx="2338">
                  <c:v>36.34205745385529</c:v>
                </c:pt>
                <c:pt idx="2339">
                  <c:v>36.232896903533245</c:v>
                </c:pt>
                <c:pt idx="2340">
                  <c:v>36.123645050911406</c:v>
                </c:pt>
                <c:pt idx="2341">
                  <c:v>36.014301849196329</c:v>
                </c:pt>
                <c:pt idx="2342">
                  <c:v>35.90486725186868</c:v>
                </c:pt>
                <c:pt idx="2343">
                  <c:v>35.795341212688911</c:v>
                </c:pt>
                <c:pt idx="2344">
                  <c:v>35.685723685708268</c:v>
                </c:pt>
                <c:pt idx="2345">
                  <c:v>35.576014625272478</c:v>
                </c:pt>
                <c:pt idx="2346">
                  <c:v>35.466213986030439</c:v>
                </c:pt>
                <c:pt idx="2347">
                  <c:v>35.356321722943299</c:v>
                </c:pt>
                <c:pt idx="2348">
                  <c:v>35.24633779128844</c:v>
                </c:pt>
                <c:pt idx="2349">
                  <c:v>35.136262146671505</c:v>
                </c:pt>
                <c:pt idx="2350">
                  <c:v>35.026094745028608</c:v>
                </c:pt>
                <c:pt idx="2351">
                  <c:v>34.915835542637701</c:v>
                </c:pt>
                <c:pt idx="2352">
                  <c:v>34.805484496124159</c:v>
                </c:pt>
                <c:pt idx="2353">
                  <c:v>34.695041562467217</c:v>
                </c:pt>
                <c:pt idx="2354">
                  <c:v>34.584506699010866</c:v>
                </c:pt>
                <c:pt idx="2355">
                  <c:v>34.473879863465413</c:v>
                </c:pt>
                <c:pt idx="2356">
                  <c:v>34.363161013920802</c:v>
                </c:pt>
                <c:pt idx="2357">
                  <c:v>34.252350108850081</c:v>
                </c:pt>
                <c:pt idx="2358">
                  <c:v>34.14144710711701</c:v>
                </c:pt>
                <c:pt idx="2359">
                  <c:v>34.030451967984767</c:v>
                </c:pt>
                <c:pt idx="2360">
                  <c:v>33.919364651121306</c:v>
                </c:pt>
                <c:pt idx="2361">
                  <c:v>33.808185116610098</c:v>
                </c:pt>
                <c:pt idx="2362">
                  <c:v>33.696913324951751</c:v>
                </c:pt>
                <c:pt idx="2363">
                  <c:v>33.585549237076471</c:v>
                </c:pt>
                <c:pt idx="2364">
                  <c:v>33.474092814347436</c:v>
                </c:pt>
                <c:pt idx="2365">
                  <c:v>33.362544018570787</c:v>
                </c:pt>
                <c:pt idx="2366">
                  <c:v>33.250902812001648</c:v>
                </c:pt>
                <c:pt idx="2367">
                  <c:v>33.139169157349642</c:v>
                </c:pt>
                <c:pt idx="2368">
                  <c:v>33.027343017788652</c:v>
                </c:pt>
                <c:pt idx="2369">
                  <c:v>32.915424356963577</c:v>
                </c:pt>
                <c:pt idx="2370">
                  <c:v>32.803413138994131</c:v>
                </c:pt>
                <c:pt idx="2371">
                  <c:v>32.691309328487684</c:v>
                </c:pt>
                <c:pt idx="2372">
                  <c:v>32.579112890540614</c:v>
                </c:pt>
                <c:pt idx="2373">
                  <c:v>32.466823790748265</c:v>
                </c:pt>
                <c:pt idx="2374">
                  <c:v>32.354441995213001</c:v>
                </c:pt>
                <c:pt idx="2375">
                  <c:v>32.241967470548403</c:v>
                </c:pt>
                <c:pt idx="2376">
                  <c:v>32.129400183887448</c:v>
                </c:pt>
                <c:pt idx="2377">
                  <c:v>32.016740102891504</c:v>
                </c:pt>
                <c:pt idx="2378">
                  <c:v>31.903987195753512</c:v>
                </c:pt>
                <c:pt idx="2379">
                  <c:v>31.791141431208967</c:v>
                </c:pt>
                <c:pt idx="2380">
                  <c:v>31.678202778539088</c:v>
                </c:pt>
                <c:pt idx="2381">
                  <c:v>31.565171207581823</c:v>
                </c:pt>
                <c:pt idx="2382">
                  <c:v>31.452046688734431</c:v>
                </c:pt>
                <c:pt idx="2383">
                  <c:v>31.338829192964248</c:v>
                </c:pt>
                <c:pt idx="2384">
                  <c:v>31.225518691813505</c:v>
                </c:pt>
                <c:pt idx="2385">
                  <c:v>31.112115157407231</c:v>
                </c:pt>
                <c:pt idx="2386">
                  <c:v>30.998618562458304</c:v>
                </c:pt>
                <c:pt idx="2387">
                  <c:v>30.885028880276856</c:v>
                </c:pt>
                <c:pt idx="2388">
                  <c:v>30.771346084776589</c:v>
                </c:pt>
                <c:pt idx="2389">
                  <c:v>30.657570150478772</c:v>
                </c:pt>
                <c:pt idx="2390">
                  <c:v>30.543701052524238</c:v>
                </c:pt>
                <c:pt idx="2391">
                  <c:v>30.429738766675406</c:v>
                </c:pt>
                <c:pt idx="2392">
                  <c:v>30.315683269325795</c:v>
                </c:pt>
                <c:pt idx="2393">
                  <c:v>30.201534537506255</c:v>
                </c:pt>
                <c:pt idx="2394">
                  <c:v>30.087292548891696</c:v>
                </c:pt>
                <c:pt idx="2395">
                  <c:v>29.97295728180719</c:v>
                </c:pt>
                <c:pt idx="2396">
                  <c:v>29.858528715236069</c:v>
                </c:pt>
                <c:pt idx="2397">
                  <c:v>29.744006828826155</c:v>
                </c:pt>
                <c:pt idx="2398">
                  <c:v>29.629391602896028</c:v>
                </c:pt>
                <c:pt idx="2399">
                  <c:v>29.514683018441772</c:v>
                </c:pt>
                <c:pt idx="2400">
                  <c:v>29.39988105714508</c:v>
                </c:pt>
                <c:pt idx="2401">
                  <c:v>29.284985701379359</c:v>
                </c:pt>
                <c:pt idx="2402">
                  <c:v>29.169996934214108</c:v>
                </c:pt>
                <c:pt idx="2403">
                  <c:v>29.054914739425246</c:v>
                </c:pt>
                <c:pt idx="2404">
                  <c:v>28.939739101499551</c:v>
                </c:pt>
                <c:pt idx="2405">
                  <c:v>28.824470005642134</c:v>
                </c:pt>
                <c:pt idx="2406">
                  <c:v>28.709107437782478</c:v>
                </c:pt>
                <c:pt idx="2407">
                  <c:v>28.593651384582472</c:v>
                </c:pt>
                <c:pt idx="2408">
                  <c:v>28.478101833441421</c:v>
                </c:pt>
                <c:pt idx="2409">
                  <c:v>28.362458772502137</c:v>
                </c:pt>
                <c:pt idx="2410">
                  <c:v>28.246722190661774</c:v>
                </c:pt>
                <c:pt idx="2411">
                  <c:v>28.130892077572351</c:v>
                </c:pt>
                <c:pt idx="2412">
                  <c:v>28.014968423651187</c:v>
                </c:pt>
                <c:pt idx="2413">
                  <c:v>27.898951220087881</c:v>
                </c:pt>
                <c:pt idx="2414">
                  <c:v>27.782840458848717</c:v>
                </c:pt>
                <c:pt idx="2415">
                  <c:v>27.666636132683536</c:v>
                </c:pt>
                <c:pt idx="2416">
                  <c:v>27.550338235133943</c:v>
                </c:pt>
                <c:pt idx="2417">
                  <c:v>27.433946760538085</c:v>
                </c:pt>
                <c:pt idx="2418">
                  <c:v>27.317461704037385</c:v>
                </c:pt>
                <c:pt idx="2419">
                  <c:v>27.200883061584225</c:v>
                </c:pt>
                <c:pt idx="2420">
                  <c:v>27.08421082994715</c:v>
                </c:pt>
                <c:pt idx="2421">
                  <c:v>26.967445006718712</c:v>
                </c:pt>
                <c:pt idx="2422">
                  <c:v>26.85058559031906</c:v>
                </c:pt>
                <c:pt idx="2423">
                  <c:v>26.733632580005604</c:v>
                </c:pt>
                <c:pt idx="2424">
                  <c:v>26.616585975878838</c:v>
                </c:pt>
                <c:pt idx="2425">
                  <c:v>26.499445778885644</c:v>
                </c:pt>
                <c:pt idx="2426">
                  <c:v>26.382211990830076</c:v>
                </c:pt>
                <c:pt idx="2427">
                  <c:v>26.264884614377088</c:v>
                </c:pt>
                <c:pt idx="2428">
                  <c:v>26.147463653057926</c:v>
                </c:pt>
                <c:pt idx="2429">
                  <c:v>26.029949111281166</c:v>
                </c:pt>
                <c:pt idx="2430">
                  <c:v>25.912340994332709</c:v>
                </c:pt>
                <c:pt idx="2431">
                  <c:v>25.794639308386962</c:v>
                </c:pt>
                <c:pt idx="2432">
                  <c:v>25.676844060510096</c:v>
                </c:pt>
                <c:pt idx="2433">
                  <c:v>25.558955258669592</c:v>
                </c:pt>
                <c:pt idx="2434">
                  <c:v>25.440972911735631</c:v>
                </c:pt>
                <c:pt idx="2435">
                  <c:v>25.322897029492665</c:v>
                </c:pt>
                <c:pt idx="2436">
                  <c:v>25.204727622641951</c:v>
                </c:pt>
                <c:pt idx="2437">
                  <c:v>25.086464702808776</c:v>
                </c:pt>
                <c:pt idx="2438">
                  <c:v>24.968108282548837</c:v>
                </c:pt>
                <c:pt idx="2439">
                  <c:v>24.849658375354693</c:v>
                </c:pt>
                <c:pt idx="2440">
                  <c:v>24.731114995661148</c:v>
                </c:pt>
                <c:pt idx="2441">
                  <c:v>24.612478158851559</c:v>
                </c:pt>
                <c:pt idx="2442">
                  <c:v>24.493747881264344</c:v>
                </c:pt>
                <c:pt idx="2443">
                  <c:v>24.374924180199795</c:v>
                </c:pt>
                <c:pt idx="2444">
                  <c:v>24.256007073922788</c:v>
                </c:pt>
                <c:pt idx="2445">
                  <c:v>24.136996581672779</c:v>
                </c:pt>
                <c:pt idx="2446">
                  <c:v>24.01789272366911</c:v>
                </c:pt>
                <c:pt idx="2447">
                  <c:v>23.898695521113474</c:v>
                </c:pt>
                <c:pt idx="2448">
                  <c:v>23.779404996200707</c:v>
                </c:pt>
                <c:pt idx="2449">
                  <c:v>23.660021172122548</c:v>
                </c:pt>
                <c:pt idx="2450">
                  <c:v>23.540544073072283</c:v>
                </c:pt>
                <c:pt idx="2451">
                  <c:v>23.420973724252907</c:v>
                </c:pt>
                <c:pt idx="2452">
                  <c:v>23.301310151881758</c:v>
                </c:pt>
                <c:pt idx="2453">
                  <c:v>23.181553383196661</c:v>
                </c:pt>
                <c:pt idx="2454">
                  <c:v>23.061703446462587</c:v>
                </c:pt>
                <c:pt idx="2455">
                  <c:v>22.941760370975338</c:v>
                </c:pt>
                <c:pt idx="2456">
                  <c:v>22.821724187070306</c:v>
                </c:pt>
                <c:pt idx="2457">
                  <c:v>22.70159492612532</c:v>
                </c:pt>
                <c:pt idx="2458">
                  <c:v>22.581372620567898</c:v>
                </c:pt>
                <c:pt idx="2459">
                  <c:v>22.46105730388274</c:v>
                </c:pt>
                <c:pt idx="2460">
                  <c:v>22.340649010612541</c:v>
                </c:pt>
                <c:pt idx="2461">
                  <c:v>22.220147776369107</c:v>
                </c:pt>
                <c:pt idx="2462">
                  <c:v>22.099553637835275</c:v>
                </c:pt>
                <c:pt idx="2463">
                  <c:v>21.978866632771883</c:v>
                </c:pt>
                <c:pt idx="2464">
                  <c:v>21.858086800024505</c:v>
                </c:pt>
                <c:pt idx="2465">
                  <c:v>21.737214179526436</c:v>
                </c:pt>
                <c:pt idx="2466">
                  <c:v>21.616248812307038</c:v>
                </c:pt>
                <c:pt idx="2467">
                  <c:v>21.495190740492639</c:v>
                </c:pt>
                <c:pt idx="2468">
                  <c:v>21.374040007321067</c:v>
                </c:pt>
                <c:pt idx="2469">
                  <c:v>21.25279665713666</c:v>
                </c:pt>
                <c:pt idx="2470">
                  <c:v>21.131460735401117</c:v>
                </c:pt>
                <c:pt idx="2471">
                  <c:v>21.010032288701087</c:v>
                </c:pt>
                <c:pt idx="2472">
                  <c:v>20.888511364746577</c:v>
                </c:pt>
                <c:pt idx="2473">
                  <c:v>20.766898012383752</c:v>
                </c:pt>
                <c:pt idx="2474">
                  <c:v>20.645192281594799</c:v>
                </c:pt>
                <c:pt idx="2475">
                  <c:v>20.523394223507388</c:v>
                </c:pt>
                <c:pt idx="2476">
                  <c:v>20.401503890395844</c:v>
                </c:pt>
                <c:pt idx="2477">
                  <c:v>20.279521335689559</c:v>
                </c:pt>
                <c:pt idx="2478">
                  <c:v>20.157446613978092</c:v>
                </c:pt>
                <c:pt idx="2479">
                  <c:v>20.03527978101398</c:v>
                </c:pt>
                <c:pt idx="2480">
                  <c:v>19.913020893720251</c:v>
                </c:pt>
                <c:pt idx="2481">
                  <c:v>19.790670010193832</c:v>
                </c:pt>
                <c:pt idx="2482">
                  <c:v>19.668227189712223</c:v>
                </c:pt>
                <c:pt idx="2483">
                  <c:v>19.545692492737789</c:v>
                </c:pt>
                <c:pt idx="2484">
                  <c:v>19.423065980922491</c:v>
                </c:pt>
                <c:pt idx="2485">
                  <c:v>19.300347717112778</c:v>
                </c:pt>
                <c:pt idx="2486">
                  <c:v>19.177537765356266</c:v>
                </c:pt>
                <c:pt idx="2487">
                  <c:v>19.054636190903604</c:v>
                </c:pt>
                <c:pt idx="2488">
                  <c:v>18.93164306021735</c:v>
                </c:pt>
                <c:pt idx="2489">
                  <c:v>18.808558440972512</c:v>
                </c:pt>
                <c:pt idx="2490">
                  <c:v>18.685382402065194</c:v>
                </c:pt>
                <c:pt idx="2491">
                  <c:v>18.562115013614786</c:v>
                </c:pt>
                <c:pt idx="2492">
                  <c:v>18.438756346969551</c:v>
                </c:pt>
                <c:pt idx="2493">
                  <c:v>18.315306474712127</c:v>
                </c:pt>
                <c:pt idx="2494">
                  <c:v>18.191765470663402</c:v>
                </c:pt>
                <c:pt idx="2495">
                  <c:v>18.068133409887125</c:v>
                </c:pt>
                <c:pt idx="2496">
                  <c:v>17.944410368693287</c:v>
                </c:pt>
                <c:pt idx="2497">
                  <c:v>17.820596424647967</c:v>
                </c:pt>
                <c:pt idx="2498">
                  <c:v>17.696691656569175</c:v>
                </c:pt>
                <c:pt idx="2499">
                  <c:v>17.572696144540284</c:v>
                </c:pt>
                <c:pt idx="2500">
                  <c:v>17.448609969908247</c:v>
                </c:pt>
                <c:pt idx="2501">
                  <c:v>17.324433215291513</c:v>
                </c:pt>
                <c:pt idx="2502">
                  <c:v>17.200165964581057</c:v>
                </c:pt>
                <c:pt idx="2503">
                  <c:v>17.075808302948957</c:v>
                </c:pt>
                <c:pt idx="2504">
                  <c:v>16.951360316849538</c:v>
                </c:pt>
                <c:pt idx="2505">
                  <c:v>16.826822094024802</c:v>
                </c:pt>
                <c:pt idx="2506">
                  <c:v>16.702193723507431</c:v>
                </c:pt>
                <c:pt idx="2507">
                  <c:v>16.577475295628602</c:v>
                </c:pt>
                <c:pt idx="2508">
                  <c:v>16.452666902017867</c:v>
                </c:pt>
                <c:pt idx="2509">
                  <c:v>16.32776863560791</c:v>
                </c:pt>
                <c:pt idx="2510">
                  <c:v>16.202780590641417</c:v>
                </c:pt>
                <c:pt idx="2511">
                  <c:v>16.077702862673103</c:v>
                </c:pt>
                <c:pt idx="2512">
                  <c:v>15.952535548573652</c:v>
                </c:pt>
                <c:pt idx="2513">
                  <c:v>15.82727874653367</c:v>
                </c:pt>
                <c:pt idx="2514">
                  <c:v>15.70193255606782</c:v>
                </c:pt>
                <c:pt idx="2515">
                  <c:v>15.576497078019068</c:v>
                </c:pt>
                <c:pt idx="2516">
                  <c:v>15.450972414561281</c:v>
                </c:pt>
                <c:pt idx="2517">
                  <c:v>15.325358669205359</c:v>
                </c:pt>
                <c:pt idx="2518">
                  <c:v>15.199655946800046</c:v>
                </c:pt>
                <c:pt idx="2519">
                  <c:v>15.073864353536836</c:v>
                </c:pt>
                <c:pt idx="2520">
                  <c:v>14.947983996954264</c:v>
                </c:pt>
                <c:pt idx="2521">
                  <c:v>14.822014985940569</c:v>
                </c:pt>
                <c:pt idx="2522">
                  <c:v>14.695957430738391</c:v>
                </c:pt>
                <c:pt idx="2523">
                  <c:v>14.569811442946182</c:v>
                </c:pt>
                <c:pt idx="2524">
                  <c:v>14.443577135523551</c:v>
                </c:pt>
                <c:pt idx="2525">
                  <c:v>14.317254622792399</c:v>
                </c:pt>
                <c:pt idx="2526">
                  <c:v>14.190844020444827</c:v>
                </c:pt>
                <c:pt idx="2527">
                  <c:v>14.064345445540331</c:v>
                </c:pt>
                <c:pt idx="2528">
                  <c:v>13.937759016514187</c:v>
                </c:pt>
                <c:pt idx="2529">
                  <c:v>13.811084853177194</c:v>
                </c:pt>
                <c:pt idx="2530">
                  <c:v>13.684323076720384</c:v>
                </c:pt>
                <c:pt idx="2531">
                  <c:v>13.55747380971836</c:v>
                </c:pt>
                <c:pt idx="2532">
                  <c:v>13.430537176131383</c:v>
                </c:pt>
                <c:pt idx="2533">
                  <c:v>13.303513301308781</c:v>
                </c:pt>
                <c:pt idx="2534">
                  <c:v>13.176402311991925</c:v>
                </c:pt>
                <c:pt idx="2535">
                  <c:v>13.049204336316528</c:v>
                </c:pt>
                <c:pt idx="2536">
                  <c:v>12.921919503816911</c:v>
                </c:pt>
                <c:pt idx="2537">
                  <c:v>12.794547945427372</c:v>
                </c:pt>
                <c:pt idx="2538">
                  <c:v>12.6670897934845</c:v>
                </c:pt>
                <c:pt idx="2539">
                  <c:v>12.539545181732551</c:v>
                </c:pt>
                <c:pt idx="2540">
                  <c:v>12.411914245321936</c:v>
                </c:pt>
                <c:pt idx="2541">
                  <c:v>12.284197120815906</c:v>
                </c:pt>
                <c:pt idx="2542">
                  <c:v>12.156393946189787</c:v>
                </c:pt>
                <c:pt idx="2543">
                  <c:v>12.028504860835666</c:v>
                </c:pt>
                <c:pt idx="2544">
                  <c:v>11.900530005563242</c:v>
                </c:pt>
                <c:pt idx="2545">
                  <c:v>11.772469522602444</c:v>
                </c:pt>
                <c:pt idx="2546">
                  <c:v>11.644323555607276</c:v>
                </c:pt>
                <c:pt idx="2547">
                  <c:v>11.516092249655246</c:v>
                </c:pt>
                <c:pt idx="2548">
                  <c:v>11.387775751252834</c:v>
                </c:pt>
                <c:pt idx="2549">
                  <c:v>11.259374208333741</c:v>
                </c:pt>
                <c:pt idx="2550">
                  <c:v>11.130887770263788</c:v>
                </c:pt>
                <c:pt idx="2551">
                  <c:v>11.002316587842934</c:v>
                </c:pt>
                <c:pt idx="2552">
                  <c:v>10.873660813305069</c:v>
                </c:pt>
                <c:pt idx="2553">
                  <c:v>10.744920600321356</c:v>
                </c:pt>
                <c:pt idx="2554">
                  <c:v>10.616096104001299</c:v>
                </c:pt>
                <c:pt idx="2555">
                  <c:v>10.48718748089634</c:v>
                </c:pt>
                <c:pt idx="2556">
                  <c:v>10.358194888999369</c:v>
                </c:pt>
                <c:pt idx="2557">
                  <c:v>10.229118487746643</c:v>
                </c:pt>
                <c:pt idx="2558">
                  <c:v>10.099958438019657</c:v>
                </c:pt>
                <c:pt idx="2559">
                  <c:v>9.9707149021478774</c:v>
                </c:pt>
                <c:pt idx="2560">
                  <c:v>9.8413880439075943</c:v>
                </c:pt>
                <c:pt idx="2561">
                  <c:v>9.7119780285254222</c:v>
                </c:pt>
                <c:pt idx="2562">
                  <c:v>9.5824850226790854</c:v>
                </c:pt>
                <c:pt idx="2563">
                  <c:v>9.4529091944984103</c:v>
                </c:pt>
                <c:pt idx="2564">
                  <c:v>9.3232507135650522</c:v>
                </c:pt>
                <c:pt idx="2565">
                  <c:v>9.1935097509170962</c:v>
                </c:pt>
                <c:pt idx="2566">
                  <c:v>9.0636864790468472</c:v>
                </c:pt>
                <c:pt idx="2567">
                  <c:v>8.933781071903228</c:v>
                </c:pt>
                <c:pt idx="2568">
                  <c:v>8.8037937048923869</c:v>
                </c:pt>
                <c:pt idx="2569">
                  <c:v>8.6737245548789019</c:v>
                </c:pt>
                <c:pt idx="2570">
                  <c:v>8.5435738001853494</c:v>
                </c:pt>
                <c:pt idx="2571">
                  <c:v>8.413341620595105</c:v>
                </c:pt>
                <c:pt idx="2572">
                  <c:v>8.2830281973504434</c:v>
                </c:pt>
                <c:pt idx="2573">
                  <c:v>8.1526337131562521</c:v>
                </c:pt>
                <c:pt idx="2574">
                  <c:v>8.0221583521762909</c:v>
                </c:pt>
                <c:pt idx="2575">
                  <c:v>7.891602300038179</c:v>
                </c:pt>
                <c:pt idx="2576">
                  <c:v>7.7609657438300514</c:v>
                </c:pt>
                <c:pt idx="2577">
                  <c:v>7.6302488721036976</c:v>
                </c:pt>
                <c:pt idx="2578">
                  <c:v>7.499451874872725</c:v>
                </c:pt>
                <c:pt idx="2579">
                  <c:v>7.3685749436132664</c:v>
                </c:pt>
                <c:pt idx="2580">
                  <c:v>7.2376182712648305</c:v>
                </c:pt>
                <c:pt idx="2581">
                  <c:v>7.1065820522302934</c:v>
                </c:pt>
                <c:pt idx="2582">
                  <c:v>6.9754664823741246</c:v>
                </c:pt>
                <c:pt idx="2583">
                  <c:v>6.8442717590237852</c:v>
                </c:pt>
                <c:pt idx="2584">
                  <c:v>6.7129980809693359</c:v>
                </c:pt>
                <c:pt idx="2585">
                  <c:v>6.5816456484636356</c:v>
                </c:pt>
                <c:pt idx="2586">
                  <c:v>6.4502146632201729</c:v>
                </c:pt>
                <c:pt idx="2587">
                  <c:v>6.3187053284152022</c:v>
                </c:pt>
                <c:pt idx="2588">
                  <c:v>6.1871178486847755</c:v>
                </c:pt>
                <c:pt idx="2589">
                  <c:v>6.0554524301263699</c:v>
                </c:pt>
                <c:pt idx="2590">
                  <c:v>5.9237092802957978</c:v>
                </c:pt>
                <c:pt idx="2591">
                  <c:v>5.7918886082099759</c:v>
                </c:pt>
                <c:pt idx="2592">
                  <c:v>5.6599906243417832</c:v>
                </c:pt>
                <c:pt idx="2593">
                  <c:v>5.5280155406233282</c:v>
                </c:pt>
                <c:pt idx="2594">
                  <c:v>5.3959635704424604</c:v>
                </c:pt>
                <c:pt idx="2595">
                  <c:v>5.263834928642372</c:v>
                </c:pt>
                <c:pt idx="2596">
                  <c:v>5.1316298315211002</c:v>
                </c:pt>
                <c:pt idx="2597">
                  <c:v>4.9993484968299393</c:v>
                </c:pt>
                <c:pt idx="2598">
                  <c:v>4.8669911437720268</c:v>
                </c:pt>
                <c:pt idx="2599">
                  <c:v>4.7345579930006716</c:v>
                </c:pt>
                <c:pt idx="2600">
                  <c:v>4.6020492666196802</c:v>
                </c:pt>
                <c:pt idx="2601">
                  <c:v>4.4694651881804832</c:v>
                </c:pt>
                <c:pt idx="2602">
                  <c:v>4.3368059826798646</c:v>
                </c:pt>
                <c:pt idx="2603">
                  <c:v>4.2040718765606755</c:v>
                </c:pt>
                <c:pt idx="2604">
                  <c:v>4.0712630977076474</c:v>
                </c:pt>
                <c:pt idx="2605">
                  <c:v>3.9383798754479802</c:v>
                </c:pt>
                <c:pt idx="2606">
                  <c:v>3.8054224405481274</c:v>
                </c:pt>
                <c:pt idx="2607">
                  <c:v>3.6723910252120548</c:v>
                </c:pt>
                <c:pt idx="2608">
                  <c:v>3.5392858630778958</c:v>
                </c:pt>
                <c:pt idx="2609">
                  <c:v>3.4061071892199268</c:v>
                </c:pt>
                <c:pt idx="2610">
                  <c:v>3.2728552401411091</c:v>
                </c:pt>
                <c:pt idx="2611">
                  <c:v>3.1395302537768344</c:v>
                </c:pt>
                <c:pt idx="2612">
                  <c:v>3.0061324694849589</c:v>
                </c:pt>
                <c:pt idx="2613">
                  <c:v>2.8726621280519153</c:v>
                </c:pt>
                <c:pt idx="2614">
                  <c:v>2.7391194716840079</c:v>
                </c:pt>
                <c:pt idx="2615">
                  <c:v>2.6055047440071184</c:v>
                </c:pt>
                <c:pt idx="2616">
                  <c:v>2.4718181900648837</c:v>
                </c:pt>
                <c:pt idx="2617">
                  <c:v>2.3380600563141996</c:v>
                </c:pt>
                <c:pt idx="2618">
                  <c:v>2.204230590623661</c:v>
                </c:pt>
                <c:pt idx="2619">
                  <c:v>2.0703300422698012</c:v>
                </c:pt>
                <c:pt idx="2620">
                  <c:v>1.9363586619369411</c:v>
                </c:pt>
                <c:pt idx="2621">
                  <c:v>1.8023167017095343</c:v>
                </c:pt>
                <c:pt idx="2622">
                  <c:v>1.6682044150715967</c:v>
                </c:pt>
                <c:pt idx="2623">
                  <c:v>1.5340220569051268</c:v>
                </c:pt>
                <c:pt idx="2624">
                  <c:v>1.3997698834842303</c:v>
                </c:pt>
                <c:pt idx="2625">
                  <c:v>1.2654481524732271</c:v>
                </c:pt>
                <c:pt idx="2626">
                  <c:v>1.1310571229216486</c:v>
                </c:pt>
                <c:pt idx="2627">
                  <c:v>0.99659705526308195</c:v>
                </c:pt>
                <c:pt idx="2628">
                  <c:v>0.86206821130982225</c:v>
                </c:pt>
                <c:pt idx="2629">
                  <c:v>0.72747085424992397</c:v>
                </c:pt>
                <c:pt idx="2630">
                  <c:v>0.59280524864310091</c:v>
                </c:pt>
                <c:pt idx="2631">
                  <c:v>0.4580716604178921</c:v>
                </c:pt>
                <c:pt idx="2632">
                  <c:v>0.32327035686525962</c:v>
                </c:pt>
                <c:pt idx="2633">
                  <c:v>0.18840160663836619</c:v>
                </c:pt>
                <c:pt idx="2634">
                  <c:v>5.3465679745763856E-2</c:v>
                </c:pt>
                <c:pt idx="2635">
                  <c:v>-8.1537152452509545E-2</c:v>
                </c:pt>
                <c:pt idx="2636">
                  <c:v>-0.2166066172474729</c:v>
                </c:pt>
                <c:pt idx="2637">
                  <c:v>-0.35174244058800136</c:v>
                </c:pt>
                <c:pt idx="2638">
                  <c:v>-0.48694434708210355</c:v>
                </c:pt>
                <c:pt idx="2639">
                  <c:v>-0.62221206000559182</c:v>
                </c:pt>
                <c:pt idx="2640">
                  <c:v>-0.75754530130106468</c:v>
                </c:pt>
                <c:pt idx="2641">
                  <c:v>-0.89294379158770909</c:v>
                </c:pt>
                <c:pt idx="2642">
                  <c:v>-1.02840725016437</c:v>
                </c:pt>
                <c:pt idx="2643">
                  <c:v>-1.1639353950115419</c:v>
                </c:pt>
                <c:pt idx="2644">
                  <c:v>-1.2995279428003284</c:v>
                </c:pt>
                <c:pt idx="2645">
                  <c:v>-1.4351846088947051</c:v>
                </c:pt>
                <c:pt idx="2646">
                  <c:v>-1.5709051073578748</c:v>
                </c:pt>
                <c:pt idx="2647">
                  <c:v>-1.7066891509569493</c:v>
                </c:pt>
                <c:pt idx="2648">
                  <c:v>-1.8425364511670448</c:v>
                </c:pt>
                <c:pt idx="2649">
                  <c:v>-1.9784467181793306</c:v>
                </c:pt>
                <c:pt idx="2650">
                  <c:v>-2.1144196609025103</c:v>
                </c:pt>
                <c:pt idx="2651">
                  <c:v>-2.2504549869722648</c:v>
                </c:pt>
                <c:pt idx="2652">
                  <c:v>-2.3865524027542251</c:v>
                </c:pt>
                <c:pt idx="2653">
                  <c:v>-2.5227116133483212</c:v>
                </c:pt>
                <c:pt idx="2654">
                  <c:v>-2.658932322599239</c:v>
                </c:pt>
                <c:pt idx="2655">
                  <c:v>-2.7952142330971519</c:v>
                </c:pt>
                <c:pt idx="2656">
                  <c:v>-2.9315570461864024</c:v>
                </c:pt>
                <c:pt idx="2657">
                  <c:v>-3.0679604619693173</c:v>
                </c:pt>
                <c:pt idx="2658">
                  <c:v>-3.204424179315859</c:v>
                </c:pt>
                <c:pt idx="2659">
                  <c:v>-3.3409478958644261</c:v>
                </c:pt>
                <c:pt idx="2660">
                  <c:v>-3.4775313080319283</c:v>
                </c:pt>
                <c:pt idx="2661">
                  <c:v>-3.6141741110200258</c:v>
                </c:pt>
                <c:pt idx="2662">
                  <c:v>-3.7508759988184046</c:v>
                </c:pt>
                <c:pt idx="2663">
                  <c:v>-3.8876366642136393</c:v>
                </c:pt>
                <c:pt idx="2664">
                  <c:v>-4.0244557987954961</c:v>
                </c:pt>
                <c:pt idx="2665">
                  <c:v>-4.1613330929623018</c:v>
                </c:pt>
                <c:pt idx="2666">
                  <c:v>-4.2982682359275106</c:v>
                </c:pt>
                <c:pt idx="2667">
                  <c:v>-4.4352609157290317</c:v>
                </c:pt>
                <c:pt idx="2668">
                  <c:v>-4.5723108192320732</c:v>
                </c:pt>
                <c:pt idx="2669">
                  <c:v>-4.7094176321382797</c:v>
                </c:pt>
                <c:pt idx="2670">
                  <c:v>-4.8465810389936737</c:v>
                </c:pt>
                <c:pt idx="2671">
                  <c:v>-4.9838007231925667</c:v>
                </c:pt>
                <c:pt idx="2672">
                  <c:v>-5.121076366986359</c:v>
                </c:pt>
                <c:pt idx="2673">
                  <c:v>-5.2584076514906535</c:v>
                </c:pt>
                <c:pt idx="2674">
                  <c:v>-5.3957942566930992</c:v>
                </c:pt>
                <c:pt idx="2675">
                  <c:v>-5.5332358614594614</c:v>
                </c:pt>
                <c:pt idx="2676">
                  <c:v>-5.6707321435407954</c:v>
                </c:pt>
                <c:pt idx="2677">
                  <c:v>-5.8082827795830694</c:v>
                </c:pt>
                <c:pt idx="2678">
                  <c:v>-5.9458874451322554</c:v>
                </c:pt>
                <c:pt idx="2679">
                  <c:v>-6.083545814642215</c:v>
                </c:pt>
                <c:pt idx="2680">
                  <c:v>-6.2212575614840731</c:v>
                </c:pt>
                <c:pt idx="2681">
                  <c:v>-6.3590223579515319</c:v>
                </c:pt>
                <c:pt idx="2682">
                  <c:v>-6.4968398752716228</c:v>
                </c:pt>
                <c:pt idx="2683">
                  <c:v>-6.6347097836089599</c:v>
                </c:pt>
                <c:pt idx="2684">
                  <c:v>-6.7726317520774186</c:v>
                </c:pt>
                <c:pt idx="2685">
                  <c:v>-6.9106054487450725</c:v>
                </c:pt>
                <c:pt idx="2686">
                  <c:v>-7.0486305406445231</c:v>
                </c:pt>
                <c:pt idx="2687">
                  <c:v>-7.186706693779338</c:v>
                </c:pt>
                <c:pt idx="2688">
                  <c:v>-7.3248335731333016</c:v>
                </c:pt>
                <c:pt idx="2689">
                  <c:v>-7.4630108426774902</c:v>
                </c:pt>
                <c:pt idx="2690">
                  <c:v>-7.6012381653831342</c:v>
                </c:pt>
                <c:pt idx="2691">
                  <c:v>-7.7395152032222114</c:v>
                </c:pt>
                <c:pt idx="2692">
                  <c:v>-7.877841617181967</c:v>
                </c:pt>
                <c:pt idx="2693">
                  <c:v>-8.0162170672724269</c:v>
                </c:pt>
                <c:pt idx="2694">
                  <c:v>-8.1546412125341856</c:v>
                </c:pt>
                <c:pt idx="2695">
                  <c:v>-8.2931137110474857</c:v>
                </c:pt>
                <c:pt idx="2696">
                  <c:v>-8.4316342199388519</c:v>
                </c:pt>
                <c:pt idx="2697">
                  <c:v>-8.5702023953947943</c:v>
                </c:pt>
                <c:pt idx="2698">
                  <c:v>-8.7088178926660245</c:v>
                </c:pt>
                <c:pt idx="2699">
                  <c:v>-8.8474803660795338</c:v>
                </c:pt>
                <c:pt idx="2700">
                  <c:v>-8.9861894690455433</c:v>
                </c:pt>
                <c:pt idx="2701">
                  <c:v>-9.1249448540675644</c:v>
                </c:pt>
                <c:pt idx="2702">
                  <c:v>-9.2637461727518708</c:v>
                </c:pt>
                <c:pt idx="2703">
                  <c:v>-9.4025930758150267</c:v>
                </c:pt>
                <c:pt idx="2704">
                  <c:v>-9.5414852130967596</c:v>
                </c:pt>
                <c:pt idx="2705">
                  <c:v>-9.6804222335650305</c:v>
                </c:pt>
                <c:pt idx="2706">
                  <c:v>-9.8194037853285661</c:v>
                </c:pt>
                <c:pt idx="2707">
                  <c:v>-9.9584295156447578</c:v>
                </c:pt>
                <c:pt idx="2708">
                  <c:v>-10.097499070929828</c:v>
                </c:pt>
                <c:pt idx="2709">
                  <c:v>-10.236612096768768</c:v>
                </c:pt>
                <c:pt idx="2710">
                  <c:v>-10.375768237924694</c:v>
                </c:pt>
                <c:pt idx="2711">
                  <c:v>-10.514967138346652</c:v>
                </c:pt>
                <c:pt idx="2712">
                  <c:v>-10.654208441183858</c:v>
                </c:pt>
                <c:pt idx="2713">
                  <c:v>-10.793491788789847</c:v>
                </c:pt>
                <c:pt idx="2714">
                  <c:v>-10.932816822738657</c:v>
                </c:pt>
                <c:pt idx="2715">
                  <c:v>-11.072183183829571</c:v>
                </c:pt>
                <c:pt idx="2716">
                  <c:v>-11.211590512099354</c:v>
                </c:pt>
                <c:pt idx="2717">
                  <c:v>-11.351038446831915</c:v>
                </c:pt>
                <c:pt idx="2718">
                  <c:v>-11.490526626569906</c:v>
                </c:pt>
                <c:pt idx="2719">
                  <c:v>-11.6300546891219</c:v>
                </c:pt>
                <c:pt idx="2720">
                  <c:v>-11.7696222715752</c:v>
                </c:pt>
                <c:pt idx="2721">
                  <c:v>-11.909229010305586</c:v>
                </c:pt>
                <c:pt idx="2722">
                  <c:v>-12.048874540986352</c:v>
                </c:pt>
                <c:pt idx="2723">
                  <c:v>-12.18855849860028</c:v>
                </c:pt>
                <c:pt idx="2724">
                  <c:v>-12.328280517450235</c:v>
                </c:pt>
                <c:pt idx="2725">
                  <c:v>-12.468040231166878</c:v>
                </c:pt>
                <c:pt idx="2726">
                  <c:v>-12.607837272723483</c:v>
                </c:pt>
                <c:pt idx="2727">
                  <c:v>-12.74767127444253</c:v>
                </c:pt>
                <c:pt idx="2728">
                  <c:v>-12.887541868008693</c:v>
                </c:pt>
                <c:pt idx="2729">
                  <c:v>-13.027448684480532</c:v>
                </c:pt>
                <c:pt idx="2730">
                  <c:v>-13.167391354297004</c:v>
                </c:pt>
                <c:pt idx="2731">
                  <c:v>-13.307369507293437</c:v>
                </c:pt>
                <c:pt idx="2732">
                  <c:v>-13.447382772707373</c:v>
                </c:pt>
                <c:pt idx="2733">
                  <c:v>-13.587430779193602</c:v>
                </c:pt>
                <c:pt idx="2734">
                  <c:v>-13.727513154833456</c:v>
                </c:pt>
                <c:pt idx="2735">
                  <c:v>-13.867629527144368</c:v>
                </c:pt>
                <c:pt idx="2736">
                  <c:v>-14.00777952309301</c:v>
                </c:pt>
                <c:pt idx="2737">
                  <c:v>-14.147962769107009</c:v>
                </c:pt>
                <c:pt idx="2738">
                  <c:v>-14.288178891082062</c:v>
                </c:pt>
                <c:pt idx="2739">
                  <c:v>-14.428427514397006</c:v>
                </c:pt>
                <c:pt idx="2740">
                  <c:v>-14.568708263923769</c:v>
                </c:pt>
                <c:pt idx="2741">
                  <c:v>-14.709020764037524</c:v>
                </c:pt>
                <c:pt idx="2742">
                  <c:v>-14.849364638629913</c:v>
                </c:pt>
                <c:pt idx="2743">
                  <c:v>-14.989739511118087</c:v>
                </c:pt>
                <c:pt idx="2744">
                  <c:v>-15.130145004458328</c:v>
                </c:pt>
                <c:pt idx="2745">
                  <c:v>-15.270580741155298</c:v>
                </c:pt>
                <c:pt idx="2746">
                  <c:v>-15.411046343275531</c:v>
                </c:pt>
                <c:pt idx="2747">
                  <c:v>-15.55154143245592</c:v>
                </c:pt>
                <c:pt idx="2748">
                  <c:v>-15.692065629920176</c:v>
                </c:pt>
                <c:pt idx="2749">
                  <c:v>-15.832618556483967</c:v>
                </c:pt>
                <c:pt idx="2750">
                  <c:v>-15.973199832571906</c:v>
                </c:pt>
                <c:pt idx="2751">
                  <c:v>-16.11380907822533</c:v>
                </c:pt>
                <c:pt idx="2752">
                  <c:v>-16.254445913116001</c:v>
                </c:pt>
                <c:pt idx="2753">
                  <c:v>-16.395109956558382</c:v>
                </c:pt>
                <c:pt idx="2754">
                  <c:v>-16.535800827517349</c:v>
                </c:pt>
                <c:pt idx="2755">
                  <c:v>-16.676518144626129</c:v>
                </c:pt>
                <c:pt idx="2756">
                  <c:v>-16.817261526191583</c:v>
                </c:pt>
                <c:pt idx="2757">
                  <c:v>-16.958030590210299</c:v>
                </c:pt>
                <c:pt idx="2758">
                  <c:v>-17.09882495437898</c:v>
                </c:pt>
                <c:pt idx="2759">
                  <c:v>-17.239644236106024</c:v>
                </c:pt>
                <c:pt idx="2760">
                  <c:v>-17.380488052522459</c:v>
                </c:pt>
                <c:pt idx="2761">
                  <c:v>-17.521356020496217</c:v>
                </c:pt>
                <c:pt idx="2762">
                  <c:v>-17.662247756642348</c:v>
                </c:pt>
                <c:pt idx="2763">
                  <c:v>-17.80316287733439</c:v>
                </c:pt>
                <c:pt idx="2764">
                  <c:v>-17.944100998717619</c:v>
                </c:pt>
                <c:pt idx="2765">
                  <c:v>-18.085061736721038</c:v>
                </c:pt>
                <c:pt idx="2766">
                  <c:v>-18.226044707067405</c:v>
                </c:pt>
                <c:pt idx="2767">
                  <c:v>-18.367049525286216</c:v>
                </c:pt>
                <c:pt idx="2768">
                  <c:v>-18.508075806728232</c:v>
                </c:pt>
                <c:pt idx="2769">
                  <c:v>-18.649123166572327</c:v>
                </c:pt>
                <c:pt idx="2770">
                  <c:v>-18.790191219842768</c:v>
                </c:pt>
                <c:pt idx="2771">
                  <c:v>-18.931279581416749</c:v>
                </c:pt>
                <c:pt idx="2772">
                  <c:v>-19.072387866039946</c:v>
                </c:pt>
                <c:pt idx="2773">
                  <c:v>-19.213515688336244</c:v>
                </c:pt>
                <c:pt idx="2774">
                  <c:v>-19.354662662821699</c:v>
                </c:pt>
                <c:pt idx="2775">
                  <c:v>-19.495828403914121</c:v>
                </c:pt>
                <c:pt idx="2776">
                  <c:v>-19.637012525947405</c:v>
                </c:pt>
                <c:pt idx="2777">
                  <c:v>-19.778214643183816</c:v>
                </c:pt>
                <c:pt idx="2778">
                  <c:v>-19.919434369823438</c:v>
                </c:pt>
                <c:pt idx="2779">
                  <c:v>-20.060671320018503</c:v>
                </c:pt>
                <c:pt idx="2780">
                  <c:v>-20.201925107885575</c:v>
                </c:pt>
                <c:pt idx="2781">
                  <c:v>-20.343195347516218</c:v>
                </c:pt>
                <c:pt idx="2782">
                  <c:v>-20.48448165299121</c:v>
                </c:pt>
                <c:pt idx="2783">
                  <c:v>-20.625783638389635</c:v>
                </c:pt>
                <c:pt idx="2784">
                  <c:v>-20.767100917804921</c:v>
                </c:pt>
                <c:pt idx="2785">
                  <c:v>-20.908433105352952</c:v>
                </c:pt>
                <c:pt idx="2786">
                  <c:v>-21.049779815187982</c:v>
                </c:pt>
                <c:pt idx="2787">
                  <c:v>-21.191140661511728</c:v>
                </c:pt>
                <c:pt idx="2788">
                  <c:v>-21.332515258586938</c:v>
                </c:pt>
                <c:pt idx="2789">
                  <c:v>-21.473903220749438</c:v>
                </c:pt>
                <c:pt idx="2790">
                  <c:v>-21.615304162420816</c:v>
                </c:pt>
                <c:pt idx="2791">
                  <c:v>-21.756717698118717</c:v>
                </c:pt>
                <c:pt idx="2792">
                  <c:v>-21.898143442470918</c:v>
                </c:pt>
                <c:pt idx="2793">
                  <c:v>-22.039581010227042</c:v>
                </c:pt>
                <c:pt idx="2794">
                  <c:v>-22.181030016269769</c:v>
                </c:pt>
                <c:pt idx="2795">
                  <c:v>-22.322490075627556</c:v>
                </c:pt>
                <c:pt idx="2796">
                  <c:v>-22.463960803487179</c:v>
                </c:pt>
                <c:pt idx="2797">
                  <c:v>-22.605441815205868</c:v>
                </c:pt>
                <c:pt idx="2798">
                  <c:v>-22.74693272632118</c:v>
                </c:pt>
                <c:pt idx="2799">
                  <c:v>-22.888433152566975</c:v>
                </c:pt>
                <c:pt idx="2800">
                  <c:v>-23.02994270988183</c:v>
                </c:pt>
                <c:pt idx="2801">
                  <c:v>-23.171461014423311</c:v>
                </c:pt>
                <c:pt idx="2802">
                  <c:v>-23.312987682579433</c:v>
                </c:pt>
                <c:pt idx="2803">
                  <c:v>-23.454522330980218</c:v>
                </c:pt>
                <c:pt idx="2804">
                  <c:v>-23.596064576510624</c:v>
                </c:pt>
                <c:pt idx="2805">
                  <c:v>-23.737614036321332</c:v>
                </c:pt>
                <c:pt idx="2806">
                  <c:v>-23.879170327843052</c:v>
                </c:pt>
                <c:pt idx="2807">
                  <c:v>-24.020733068795646</c:v>
                </c:pt>
                <c:pt idx="2808">
                  <c:v>-24.162301877201109</c:v>
                </c:pt>
                <c:pt idx="2809">
                  <c:v>-24.303876371396864</c:v>
                </c:pt>
                <c:pt idx="2810">
                  <c:v>-24.44545617004556</c:v>
                </c:pt>
                <c:pt idx="2811">
                  <c:v>-24.587040892149005</c:v>
                </c:pt>
                <c:pt idx="2812">
                  <c:v>-24.72863015705839</c:v>
                </c:pt>
                <c:pt idx="2813">
                  <c:v>-24.870223584487142</c:v>
                </c:pt>
                <c:pt idx="2814">
                  <c:v>-25.011820794522279</c:v>
                </c:pt>
                <c:pt idx="2815">
                  <c:v>-25.153421407636319</c:v>
                </c:pt>
                <c:pt idx="2816">
                  <c:v>-25.295025044699766</c:v>
                </c:pt>
                <c:pt idx="2817">
                  <c:v>-25.436631326992245</c:v>
                </c:pt>
                <c:pt idx="2818">
                  <c:v>-25.578239876213004</c:v>
                </c:pt>
                <c:pt idx="2819">
                  <c:v>-25.7198503144954</c:v>
                </c:pt>
                <c:pt idx="2820">
                  <c:v>-25.861462264416396</c:v>
                </c:pt>
                <c:pt idx="2821">
                  <c:v>-26.00307534900934</c:v>
                </c:pt>
                <c:pt idx="2822">
                  <c:v>-26.144689191773985</c:v>
                </c:pt>
                <c:pt idx="2823">
                  <c:v>-26.286303416691258</c:v>
                </c:pt>
                <c:pt idx="2824">
                  <c:v>-26.427917648231311</c:v>
                </c:pt>
                <c:pt idx="2825">
                  <c:v>-26.569531511367163</c:v>
                </c:pt>
                <c:pt idx="2826">
                  <c:v>-26.711144631585778</c:v>
                </c:pt>
                <c:pt idx="2827">
                  <c:v>-26.852756634899535</c:v>
                </c:pt>
                <c:pt idx="2828">
                  <c:v>-26.994367147856064</c:v>
                </c:pt>
                <c:pt idx="2829">
                  <c:v>-27.135975797553908</c:v>
                </c:pt>
                <c:pt idx="2830">
                  <c:v>-27.277582211648561</c:v>
                </c:pt>
                <c:pt idx="2831">
                  <c:v>-27.419186018367956</c:v>
                </c:pt>
                <c:pt idx="2832">
                  <c:v>-27.560786846521733</c:v>
                </c:pt>
                <c:pt idx="2833">
                  <c:v>-27.702384325512217</c:v>
                </c:pt>
                <c:pt idx="2834">
                  <c:v>-27.8439780853478</c:v>
                </c:pt>
                <c:pt idx="2835">
                  <c:v>-27.98556775665141</c:v>
                </c:pt>
                <c:pt idx="2836">
                  <c:v>-28.12715297067394</c:v>
                </c:pt>
                <c:pt idx="2837">
                  <c:v>-28.268733359304559</c:v>
                </c:pt>
                <c:pt idx="2838">
                  <c:v>-28.410308555079656</c:v>
                </c:pt>
                <c:pt idx="2839">
                  <c:v>-28.551878191198227</c:v>
                </c:pt>
                <c:pt idx="2840">
                  <c:v>-28.693441901527901</c:v>
                </c:pt>
                <c:pt idx="2841">
                  <c:v>-28.834999320621709</c:v>
                </c:pt>
                <c:pt idx="2842">
                  <c:v>-28.976550083722778</c:v>
                </c:pt>
                <c:pt idx="2843">
                  <c:v>-29.118093826779255</c:v>
                </c:pt>
                <c:pt idx="2844">
                  <c:v>-29.25963018645357</c:v>
                </c:pt>
                <c:pt idx="2845">
                  <c:v>-29.401158800132965</c:v>
                </c:pt>
                <c:pt idx="2846">
                  <c:v>-29.542679305942983</c:v>
                </c:pt>
                <c:pt idx="2847">
                  <c:v>-29.684191342753575</c:v>
                </c:pt>
                <c:pt idx="2848">
                  <c:v>-29.825694550192797</c:v>
                </c:pt>
                <c:pt idx="2849">
                  <c:v>-29.967188568656976</c:v>
                </c:pt>
                <c:pt idx="2850">
                  <c:v>-30.108673039320681</c:v>
                </c:pt>
                <c:pt idx="2851">
                  <c:v>-30.250147604147543</c:v>
                </c:pt>
                <c:pt idx="2852">
                  <c:v>-30.391611905899449</c:v>
                </c:pt>
                <c:pt idx="2853">
                  <c:v>-30.533065588149697</c:v>
                </c:pt>
                <c:pt idx="2854">
                  <c:v>-30.674508295289531</c:v>
                </c:pt>
                <c:pt idx="2855">
                  <c:v>-30.815939672542413</c:v>
                </c:pt>
                <c:pt idx="2856">
                  <c:v>-30.957359365971431</c:v>
                </c:pt>
                <c:pt idx="2857">
                  <c:v>-31.098767022489756</c:v>
                </c:pt>
                <c:pt idx="2858">
                  <c:v>-31.24016228987243</c:v>
                </c:pt>
                <c:pt idx="2859">
                  <c:v>-31.381544816763146</c:v>
                </c:pt>
                <c:pt idx="2860">
                  <c:v>-31.522914252688498</c:v>
                </c:pt>
                <c:pt idx="2861">
                  <c:v>-31.664270248064803</c:v>
                </c:pt>
                <c:pt idx="2862">
                  <c:v>-31.805612454208873</c:v>
                </c:pt>
                <c:pt idx="2863">
                  <c:v>-31.94694052334652</c:v>
                </c:pt>
                <c:pt idx="2864">
                  <c:v>-32.088254108626295</c:v>
                </c:pt>
                <c:pt idx="2865">
                  <c:v>-32.229552864125033</c:v>
                </c:pt>
                <c:pt idx="2866">
                  <c:v>-32.370836444857822</c:v>
                </c:pt>
                <c:pt idx="2867">
                  <c:v>-32.512104506790877</c:v>
                </c:pt>
                <c:pt idx="2868">
                  <c:v>-32.653356706847497</c:v>
                </c:pt>
                <c:pt idx="2869">
                  <c:v>-32.794592702918827</c:v>
                </c:pt>
                <c:pt idx="2870">
                  <c:v>-32.93581215387394</c:v>
                </c:pt>
                <c:pt idx="2871">
                  <c:v>-33.077014719568425</c:v>
                </c:pt>
                <c:pt idx="2872">
                  <c:v>-33.218200060853498</c:v>
                </c:pt>
                <c:pt idx="2873">
                  <c:v>-33.359367839585104</c:v>
                </c:pt>
                <c:pt idx="2874">
                  <c:v>-33.500517718634441</c:v>
                </c:pt>
                <c:pt idx="2875">
                  <c:v>-33.641649361895503</c:v>
                </c:pt>
                <c:pt idx="2876">
                  <c:v>-33.782762434293858</c:v>
                </c:pt>
                <c:pt idx="2877">
                  <c:v>-33.923856601798256</c:v>
                </c:pt>
                <c:pt idx="2878">
                  <c:v>-34.064931531425138</c:v>
                </c:pt>
                <c:pt idx="2879">
                  <c:v>-34.205986891251491</c:v>
                </c:pt>
                <c:pt idx="2880">
                  <c:v>-34.347022350422073</c:v>
                </c:pt>
                <c:pt idx="2881">
                  <c:v>-34.488037579156789</c:v>
                </c:pt>
                <c:pt idx="2882">
                  <c:v>-34.629032248762414</c:v>
                </c:pt>
                <c:pt idx="2883">
                  <c:v>-34.770006031636186</c:v>
                </c:pt>
                <c:pt idx="2884">
                  <c:v>-34.910958601281251</c:v>
                </c:pt>
                <c:pt idx="2885">
                  <c:v>-35.051889632308843</c:v>
                </c:pt>
                <c:pt idx="2886">
                  <c:v>-35.192798800449353</c:v>
                </c:pt>
                <c:pt idx="2887">
                  <c:v>-35.33368578255967</c:v>
                </c:pt>
                <c:pt idx="2888">
                  <c:v>-35.474550256633059</c:v>
                </c:pt>
                <c:pt idx="2889">
                  <c:v>-35.615391901805758</c:v>
                </c:pt>
                <c:pt idx="2890">
                  <c:v>-35.756210398364615</c:v>
                </c:pt>
                <c:pt idx="2891">
                  <c:v>-35.897005427757016</c:v>
                </c:pt>
                <c:pt idx="2892">
                  <c:v>-36.037776672596856</c:v>
                </c:pt>
                <c:pt idx="2893">
                  <c:v>-36.178523816673696</c:v>
                </c:pt>
                <c:pt idx="2894">
                  <c:v>-36.319246544959917</c:v>
                </c:pt>
                <c:pt idx="2895">
                  <c:v>-36.459944543619308</c:v>
                </c:pt>
                <c:pt idx="2896">
                  <c:v>-36.600617500011772</c:v>
                </c:pt>
                <c:pt idx="2897">
                  <c:v>-36.741265102705547</c:v>
                </c:pt>
                <c:pt idx="2898">
                  <c:v>-36.88188704148066</c:v>
                </c:pt>
                <c:pt idx="2899">
                  <c:v>-37.022483007338607</c:v>
                </c:pt>
                <c:pt idx="2900">
                  <c:v>-37.163052692508408</c:v>
                </c:pt>
                <c:pt idx="2901">
                  <c:v>-37.303595790455148</c:v>
                </c:pt>
                <c:pt idx="2902">
                  <c:v>-37.444111995885478</c:v>
                </c:pt>
                <c:pt idx="2903">
                  <c:v>-37.584601004756792</c:v>
                </c:pt>
                <c:pt idx="2904">
                  <c:v>-37.725062514282982</c:v>
                </c:pt>
                <c:pt idx="2905">
                  <c:v>-37.865496222940308</c:v>
                </c:pt>
                <c:pt idx="2906">
                  <c:v>-38.005901830476986</c:v>
                </c:pt>
                <c:pt idx="2907">
                  <c:v>-38.146279037917559</c:v>
                </c:pt>
                <c:pt idx="2908">
                  <c:v>-38.286627547572422</c:v>
                </c:pt>
                <c:pt idx="2909">
                  <c:v>-38.426947063040082</c:v>
                </c:pt>
                <c:pt idx="2910">
                  <c:v>-38.567237289218738</c:v>
                </c:pt>
                <c:pt idx="2911">
                  <c:v>-38.707497932309124</c:v>
                </c:pt>
                <c:pt idx="2912">
                  <c:v>-38.847728699822362</c:v>
                </c:pt>
                <c:pt idx="2913">
                  <c:v>-38.98792930058729</c:v>
                </c:pt>
                <c:pt idx="2914">
                  <c:v>-39.128099444754731</c:v>
                </c:pt>
                <c:pt idx="2915">
                  <c:v>-39.26823884380439</c:v>
                </c:pt>
                <c:pt idx="2916">
                  <c:v>-39.408347210551476</c:v>
                </c:pt>
                <c:pt idx="2917">
                  <c:v>-39.548424259153002</c:v>
                </c:pt>
                <c:pt idx="2918">
                  <c:v>-39.688469705113356</c:v>
                </c:pt>
                <c:pt idx="2919">
                  <c:v>-39.828483265288206</c:v>
                </c:pt>
                <c:pt idx="2920">
                  <c:v>-39.968464657895325</c:v>
                </c:pt>
                <c:pt idx="2921">
                  <c:v>-40.108413602514425</c:v>
                </c:pt>
                <c:pt idx="2922">
                  <c:v>-40.248329820096387</c:v>
                </c:pt>
                <c:pt idx="2923">
                  <c:v>-40.388213032969595</c:v>
                </c:pt>
                <c:pt idx="2924">
                  <c:v>-40.528062964841567</c:v>
                </c:pt>
                <c:pt idx="2925">
                  <c:v>-40.667879340808071</c:v>
                </c:pt>
                <c:pt idx="2926">
                  <c:v>-40.807661887356858</c:v>
                </c:pt>
                <c:pt idx="2927">
                  <c:v>-40.94741033237306</c:v>
                </c:pt>
                <c:pt idx="2928">
                  <c:v>-41.087124405144635</c:v>
                </c:pt>
                <c:pt idx="2929">
                  <c:v>-41.226803836366948</c:v>
                </c:pt>
                <c:pt idx="2930">
                  <c:v>-41.36644835814888</c:v>
                </c:pt>
                <c:pt idx="2931">
                  <c:v>-41.506057704017024</c:v>
                </c:pt>
                <c:pt idx="2932">
                  <c:v>-41.645631608920013</c:v>
                </c:pt>
                <c:pt idx="2933">
                  <c:v>-41.785169809234446</c:v>
                </c:pt>
                <c:pt idx="2934">
                  <c:v>-41.924672042769132</c:v>
                </c:pt>
                <c:pt idx="2935">
                  <c:v>-42.064138048768974</c:v>
                </c:pt>
                <c:pt idx="2936">
                  <c:v>-42.203567567921958</c:v>
                </c:pt>
                <c:pt idx="2937">
                  <c:v>-42.342960342359987</c:v>
                </c:pt>
                <c:pt idx="2938">
                  <c:v>-42.482316115666478</c:v>
                </c:pt>
                <c:pt idx="2939">
                  <c:v>-42.621634632878376</c:v>
                </c:pt>
                <c:pt idx="2940">
                  <c:v>-42.76091564049284</c:v>
                </c:pt>
                <c:pt idx="2941">
                  <c:v>-42.900158886469008</c:v>
                </c:pt>
                <c:pt idx="2942">
                  <c:v>-43.039364120233969</c:v>
                </c:pt>
                <c:pt idx="2943">
                  <c:v>-43.178531092685496</c:v>
                </c:pt>
                <c:pt idx="2944">
                  <c:v>-43.317659556196155</c:v>
                </c:pt>
                <c:pt idx="2945">
                  <c:v>-43.456749264617493</c:v>
                </c:pt>
                <c:pt idx="2946">
                  <c:v>-43.595799973283881</c:v>
                </c:pt>
                <c:pt idx="2947">
                  <c:v>-43.73481143901671</c:v>
                </c:pt>
                <c:pt idx="2948">
                  <c:v>-43.873783420125712</c:v>
                </c:pt>
                <c:pt idx="2949">
                  <c:v>-44.012715676416782</c:v>
                </c:pt>
                <c:pt idx="2950">
                  <c:v>-44.151607969189946</c:v>
                </c:pt>
                <c:pt idx="2951">
                  <c:v>-44.290460061246819</c:v>
                </c:pt>
                <c:pt idx="2952">
                  <c:v>-44.429271716894142</c:v>
                </c:pt>
                <c:pt idx="2953">
                  <c:v>-44.568042701943469</c:v>
                </c:pt>
                <c:pt idx="2954">
                  <c:v>-44.70677278371754</c:v>
                </c:pt>
                <c:pt idx="2955">
                  <c:v>-44.845461731052104</c:v>
                </c:pt>
                <c:pt idx="2956">
                  <c:v>-44.984109314298863</c:v>
                </c:pt>
                <c:pt idx="2957">
                  <c:v>-45.12271530532896</c:v>
                </c:pt>
                <c:pt idx="2958">
                  <c:v>-45.261279477535012</c:v>
                </c:pt>
                <c:pt idx="2959">
                  <c:v>-45.399801605835677</c:v>
                </c:pt>
                <c:pt idx="2960">
                  <c:v>-45.538281466673986</c:v>
                </c:pt>
                <c:pt idx="2961">
                  <c:v>-45.676718838027305</c:v>
                </c:pt>
                <c:pt idx="2962">
                  <c:v>-45.815113499402223</c:v>
                </c:pt>
                <c:pt idx="2963">
                  <c:v>-45.953465231841022</c:v>
                </c:pt>
                <c:pt idx="2964">
                  <c:v>-46.091773817924739</c:v>
                </c:pt>
                <c:pt idx="2965">
                  <c:v>-46.230039041771953</c:v>
                </c:pt>
                <c:pt idx="2966">
                  <c:v>-46.368260689045719</c:v>
                </c:pt>
                <c:pt idx="2967">
                  <c:v>-46.506438546951571</c:v>
                </c:pt>
                <c:pt idx="2968">
                  <c:v>-46.644572404241437</c:v>
                </c:pt>
                <c:pt idx="2969">
                  <c:v>-46.782662051216462</c:v>
                </c:pt>
                <c:pt idx="2970">
                  <c:v>-46.920707279726102</c:v>
                </c:pt>
                <c:pt idx="2971">
                  <c:v>-47.05870788317376</c:v>
                </c:pt>
                <c:pt idx="2972">
                  <c:v>-47.196663656516044</c:v>
                </c:pt>
                <c:pt idx="2973">
                  <c:v>-47.33457439626428</c:v>
                </c:pt>
                <c:pt idx="2974">
                  <c:v>-47.472439900488482</c:v>
                </c:pt>
                <c:pt idx="2975">
                  <c:v>-47.610259968815889</c:v>
                </c:pt>
                <c:pt idx="2976">
                  <c:v>-47.748034402435195</c:v>
                </c:pt>
                <c:pt idx="2977">
                  <c:v>-47.885763004096638</c:v>
                </c:pt>
                <c:pt idx="2978">
                  <c:v>-48.023445578112522</c:v>
                </c:pt>
                <c:pt idx="2979">
                  <c:v>-48.161081930360268</c:v>
                </c:pt>
                <c:pt idx="2980">
                  <c:v>-48.298671868282177</c:v>
                </c:pt>
                <c:pt idx="2981">
                  <c:v>-48.436215200889052</c:v>
                </c:pt>
                <c:pt idx="2982">
                  <c:v>-48.573711738757325</c:v>
                </c:pt>
                <c:pt idx="2983">
                  <c:v>-48.711161294032976</c:v>
                </c:pt>
                <c:pt idx="2984">
                  <c:v>-48.84856368043166</c:v>
                </c:pt>
                <c:pt idx="2985">
                  <c:v>-48.98591871323859</c:v>
                </c:pt>
                <c:pt idx="2986">
                  <c:v>-49.123226209312421</c:v>
                </c:pt>
                <c:pt idx="2987">
                  <c:v>-49.260485987081601</c:v>
                </c:pt>
                <c:pt idx="2988">
                  <c:v>-49.397697866548185</c:v>
                </c:pt>
                <c:pt idx="2989">
                  <c:v>-49.534861669287423</c:v>
                </c:pt>
                <c:pt idx="2990">
                  <c:v>-49.671977218447687</c:v>
                </c:pt>
                <c:pt idx="2991">
                  <c:v>-49.809044338752976</c:v>
                </c:pt>
                <c:pt idx="2992">
                  <c:v>-49.946062856500248</c:v>
                </c:pt>
                <c:pt idx="2993">
                  <c:v>-50.083032599561228</c:v>
                </c:pt>
                <c:pt idx="2994">
                  <c:v>-50.219953397384216</c:v>
                </c:pt>
                <c:pt idx="2995">
                  <c:v>-50.3568250809912</c:v>
                </c:pt>
                <c:pt idx="2996">
                  <c:v>-50.493647482980421</c:v>
                </c:pt>
                <c:pt idx="2997">
                  <c:v>-50.63042043752472</c:v>
                </c:pt>
                <c:pt idx="2998">
                  <c:v>-50.767143780373075</c:v>
                </c:pt>
                <c:pt idx="2999">
                  <c:v>-50.903817348848264</c:v>
                </c:pt>
                <c:pt idx="3000">
                  <c:v>-51.040440981850317</c:v>
                </c:pt>
                <c:pt idx="3001">
                  <c:v>-51.177014519852399</c:v>
                </c:pt>
                <c:pt idx="3002">
                  <c:v>-51.313537804902218</c:v>
                </c:pt>
                <c:pt idx="3003">
                  <c:v>-51.450010680622235</c:v>
                </c:pt>
                <c:pt idx="3004">
                  <c:v>-51.586432992208515</c:v>
                </c:pt>
                <c:pt idx="3005">
                  <c:v>-51.722804586430108</c:v>
                </c:pt>
                <c:pt idx="3006">
                  <c:v>-51.859125311628922</c:v>
                </c:pt>
                <c:pt idx="3007">
                  <c:v>-51.995395017719503</c:v>
                </c:pt>
                <c:pt idx="3008">
                  <c:v>-52.131613556186053</c:v>
                </c:pt>
                <c:pt idx="3009">
                  <c:v>-52.267780780085921</c:v>
                </c:pt>
                <c:pt idx="3010">
                  <c:v>-52.40389654404445</c:v>
                </c:pt>
                <c:pt idx="3011">
                  <c:v>-52.539960704257034</c:v>
                </c:pt>
                <c:pt idx="3012">
                  <c:v>-52.675973118485899</c:v>
                </c:pt>
                <c:pt idx="3013">
                  <c:v>-52.811933646061981</c:v>
                </c:pt>
                <c:pt idx="3014">
                  <c:v>-52.947842147881381</c:v>
                </c:pt>
                <c:pt idx="3015">
                  <c:v>-53.083698486404764</c:v>
                </c:pt>
                <c:pt idx="3016">
                  <c:v>-53.219502525657873</c:v>
                </c:pt>
                <c:pt idx="3017">
                  <c:v>-53.355254131227689</c:v>
                </c:pt>
                <c:pt idx="3018">
                  <c:v>-53.490953170263069</c:v>
                </c:pt>
                <c:pt idx="3019">
                  <c:v>-53.62659951147355</c:v>
                </c:pt>
                <c:pt idx="3020">
                  <c:v>-53.762193025125846</c:v>
                </c:pt>
                <c:pt idx="3021">
                  <c:v>-53.897733583045635</c:v>
                </c:pt>
                <c:pt idx="3022">
                  <c:v>-54.033221058612114</c:v>
                </c:pt>
                <c:pt idx="3023">
                  <c:v>-54.168655326759605</c:v>
                </c:pt>
                <c:pt idx="3024">
                  <c:v>-54.304036263975327</c:v>
                </c:pt>
                <c:pt idx="3025">
                  <c:v>-54.439363748296628</c:v>
                </c:pt>
                <c:pt idx="3026">
                  <c:v>-54.574637659309992</c:v>
                </c:pt>
                <c:pt idx="3027">
                  <c:v>-54.709857878149691</c:v>
                </c:pt>
                <c:pt idx="3028">
                  <c:v>-54.84502428749439</c:v>
                </c:pt>
                <c:pt idx="3029">
                  <c:v>-54.980136771566983</c:v>
                </c:pt>
                <c:pt idx="3030">
                  <c:v>-55.11519521613252</c:v>
                </c:pt>
                <c:pt idx="3031">
                  <c:v>-55.250199508494262</c:v>
                </c:pt>
                <c:pt idx="3032">
                  <c:v>-55.385149537494421</c:v>
                </c:pt>
                <c:pt idx="3033">
                  <c:v>-55.520045193509006</c:v>
                </c:pt>
                <c:pt idx="3034">
                  <c:v>-55.654886368449517</c:v>
                </c:pt>
                <c:pt idx="3035">
                  <c:v>-55.789672955756572</c:v>
                </c:pt>
                <c:pt idx="3036">
                  <c:v>-55.924404850400833</c:v>
                </c:pt>
                <c:pt idx="3037">
                  <c:v>-56.059081948878237</c:v>
                </c:pt>
                <c:pt idx="3038">
                  <c:v>-56.193704149211136</c:v>
                </c:pt>
                <c:pt idx="3039">
                  <c:v>-56.328271350941584</c:v>
                </c:pt>
                <c:pt idx="3040">
                  <c:v>-56.462783455131998</c:v>
                </c:pt>
                <c:pt idx="3041">
                  <c:v>-56.597240364360893</c:v>
                </c:pt>
                <c:pt idx="3042">
                  <c:v>-56.731641982721648</c:v>
                </c:pt>
                <c:pt idx="3043">
                  <c:v>-56.865988215819556</c:v>
                </c:pt>
                <c:pt idx="3044">
                  <c:v>-57.000278970767965</c:v>
                </c:pt>
                <c:pt idx="3045">
                  <c:v>-57.134514156187954</c:v>
                </c:pt>
                <c:pt idx="3046">
                  <c:v>-57.268693682203434</c:v>
                </c:pt>
                <c:pt idx="3047">
                  <c:v>-57.402817460438619</c:v>
                </c:pt>
                <c:pt idx="3048">
                  <c:v>-57.536885404017212</c:v>
                </c:pt>
                <c:pt idx="3049">
                  <c:v>-57.670897427557357</c:v>
                </c:pt>
                <c:pt idx="3050">
                  <c:v>-57.804853447169052</c:v>
                </c:pt>
                <c:pt idx="3051">
                  <c:v>-57.938753380451757</c:v>
                </c:pt>
                <c:pt idx="3052">
                  <c:v>-58.072597146492107</c:v>
                </c:pt>
                <c:pt idx="3053">
                  <c:v>-58.206384665858877</c:v>
                </c:pt>
                <c:pt idx="3054">
                  <c:v>-58.340115860601735</c:v>
                </c:pt>
                <c:pt idx="3055">
                  <c:v>-58.473790654246855</c:v>
                </c:pt>
                <c:pt idx="3056">
                  <c:v>-58.607408971794676</c:v>
                </c:pt>
                <c:pt idx="3057">
                  <c:v>-58.740970739716673</c:v>
                </c:pt>
                <c:pt idx="3058">
                  <c:v>-58.874475885950986</c:v>
                </c:pt>
                <c:pt idx="3059">
                  <c:v>-59.007924339900057</c:v>
                </c:pt>
                <c:pt idx="3060">
                  <c:v>-59.141316032428037</c:v>
                </c:pt>
                <c:pt idx="3061">
                  <c:v>-59.274650895855224</c:v>
                </c:pt>
                <c:pt idx="3062">
                  <c:v>-59.407928863956833</c:v>
                </c:pt>
                <c:pt idx="3063">
                  <c:v>-59.541149871957948</c:v>
                </c:pt>
                <c:pt idx="3064">
                  <c:v>-59.674313856532059</c:v>
                </c:pt>
                <c:pt idx="3065">
                  <c:v>-59.807420755794617</c:v>
                </c:pt>
                <c:pt idx="3066">
                  <c:v>-59.940470509302514</c:v>
                </c:pt>
                <c:pt idx="3067">
                  <c:v>-60.073463058048674</c:v>
                </c:pt>
                <c:pt idx="3068">
                  <c:v>-60.206398344457725</c:v>
                </c:pt>
                <c:pt idx="3069">
                  <c:v>-60.339276312385799</c:v>
                </c:pt>
                <c:pt idx="3070">
                  <c:v>-60.472096907112416</c:v>
                </c:pt>
                <c:pt idx="3071">
                  <c:v>-60.604860075339374</c:v>
                </c:pt>
                <c:pt idx="3072">
                  <c:v>-60.73756576518695</c:v>
                </c:pt>
                <c:pt idx="3073">
                  <c:v>-60.870213926189415</c:v>
                </c:pt>
                <c:pt idx="3074">
                  <c:v>-61.002804509290954</c:v>
                </c:pt>
                <c:pt idx="3075">
                  <c:v>-61.13533746684265</c:v>
                </c:pt>
                <c:pt idx="3076">
                  <c:v>-61.267812752598374</c:v>
                </c:pt>
                <c:pt idx="3077">
                  <c:v>-61.400230321708861</c:v>
                </c:pt>
                <c:pt idx="3078">
                  <c:v>-61.532590130723314</c:v>
                </c:pt>
                <c:pt idx="3079">
                  <c:v>-61.664892137577908</c:v>
                </c:pt>
                <c:pt idx="3080">
                  <c:v>-61.797136301596744</c:v>
                </c:pt>
                <c:pt idx="3081">
                  <c:v>-61.929322583486929</c:v>
                </c:pt>
                <c:pt idx="3082">
                  <c:v>-62.06145094533386</c:v>
                </c:pt>
                <c:pt idx="3083">
                  <c:v>-62.193521350597429</c:v>
                </c:pt>
                <c:pt idx="3084">
                  <c:v>-62.325533764107952</c:v>
                </c:pt>
                <c:pt idx="3085">
                  <c:v>-62.457488152060968</c:v>
                </c:pt>
                <c:pt idx="3086">
                  <c:v>-62.589384482015433</c:v>
                </c:pt>
                <c:pt idx="3087">
                  <c:v>-62.721222722886431</c:v>
                </c:pt>
                <c:pt idx="3088">
                  <c:v>-62.853002844943923</c:v>
                </c:pt>
                <c:pt idx="3089">
                  <c:v>-62.984724819805791</c:v>
                </c:pt>
                <c:pt idx="3090">
                  <c:v>-63.116388620436069</c:v>
                </c:pt>
                <c:pt idx="3091">
                  <c:v>-63.247994221138477</c:v>
                </c:pt>
                <c:pt idx="3092">
                  <c:v>-63.379541597552581</c:v>
                </c:pt>
                <c:pt idx="3093">
                  <c:v>-63.511030726650837</c:v>
                </c:pt>
                <c:pt idx="3094">
                  <c:v>-63.642461586732161</c:v>
                </c:pt>
                <c:pt idx="3095">
                  <c:v>-63.773834157419373</c:v>
                </c:pt>
                <c:pt idx="3096">
                  <c:v>-63.905148419652484</c:v>
                </c:pt>
                <c:pt idx="3097">
                  <c:v>-64.036404355687324</c:v>
                </c:pt>
                <c:pt idx="3098">
                  <c:v>-64.167601949087668</c:v>
                </c:pt>
                <c:pt idx="3099">
                  <c:v>-64.298741184723511</c:v>
                </c:pt>
                <c:pt idx="3100">
                  <c:v>-64.429822048764606</c:v>
                </c:pt>
                <c:pt idx="3101">
                  <c:v>-64.56084452867691</c:v>
                </c:pt>
                <c:pt idx="3102">
                  <c:v>-64.691808613217731</c:v>
                </c:pt>
                <c:pt idx="3103">
                  <c:v>-64.822714292431272</c:v>
                </c:pt>
                <c:pt idx="3104">
                  <c:v>-64.953561557643667</c:v>
                </c:pt>
                <c:pt idx="3105">
                  <c:v>-65.084350401458636</c:v>
                </c:pt>
                <c:pt idx="3106">
                  <c:v>-65.215080817752821</c:v>
                </c:pt>
                <c:pt idx="3107">
                  <c:v>-65.345752801671026</c:v>
                </c:pt>
                <c:pt idx="3108">
                  <c:v>-65.476366349621344</c:v>
                </c:pt>
                <c:pt idx="3109">
                  <c:v>-65.606921459270609</c:v>
                </c:pt>
                <c:pt idx="3110">
                  <c:v>-65.737418129539805</c:v>
                </c:pt>
                <c:pt idx="3111">
                  <c:v>-65.867856360598836</c:v>
                </c:pt>
                <c:pt idx="3112">
                  <c:v>-65.998236153862706</c:v>
                </c:pt>
                <c:pt idx="3113">
                  <c:v>-66.128557511985491</c:v>
                </c:pt>
                <c:pt idx="3114">
                  <c:v>-66.258820438856333</c:v>
                </c:pt>
                <c:pt idx="3115">
                  <c:v>-66.389024939594222</c:v>
                </c:pt>
                <c:pt idx="3116">
                  <c:v>-66.519171020544661</c:v>
                </c:pt>
                <c:pt idx="3117">
                  <c:v>-66.649258689271534</c:v>
                </c:pt>
                <c:pt idx="3118">
                  <c:v>-66.779287954555713</c:v>
                </c:pt>
                <c:pt idx="3119">
                  <c:v>-66.909258826388424</c:v>
                </c:pt>
                <c:pt idx="3120">
                  <c:v>-67.039171315965717</c:v>
                </c:pt>
                <c:pt idx="3121">
                  <c:v>-67.169025435686066</c:v>
                </c:pt>
                <c:pt idx="3122">
                  <c:v>-67.298821199142395</c:v>
                </c:pt>
                <c:pt idx="3123">
                  <c:v>-67.428558621119478</c:v>
                </c:pt>
                <c:pt idx="3124">
                  <c:v>-67.558237717587957</c:v>
                </c:pt>
                <c:pt idx="3125">
                  <c:v>-67.687858505699296</c:v>
                </c:pt>
                <c:pt idx="3126">
                  <c:v>-67.817421003781703</c:v>
                </c:pt>
                <c:pt idx="3127">
                  <c:v>-67.946925231333964</c:v>
                </c:pt>
                <c:pt idx="3128">
                  <c:v>-68.076371209021104</c:v>
                </c:pt>
                <c:pt idx="3129">
                  <c:v>-68.205758958669421</c:v>
                </c:pt>
                <c:pt idx="3130">
                  <c:v>-68.335088503261176</c:v>
                </c:pt>
                <c:pt idx="3131">
                  <c:v>-68.464359866930124</c:v>
                </c:pt>
                <c:pt idx="3132">
                  <c:v>-68.593573074955529</c:v>
                </c:pt>
                <c:pt idx="3133">
                  <c:v>-68.722728153758041</c:v>
                </c:pt>
                <c:pt idx="3134">
                  <c:v>-68.851825130894895</c:v>
                </c:pt>
                <c:pt idx="3135">
                  <c:v>-68.980864035052647</c:v>
                </c:pt>
                <c:pt idx="3136">
                  <c:v>-69.109844896045601</c:v>
                </c:pt>
                <c:pt idx="3137">
                  <c:v>-69.238767744807575</c:v>
                </c:pt>
                <c:pt idx="3138">
                  <c:v>-69.367632613388579</c:v>
                </c:pt>
                <c:pt idx="3139">
                  <c:v>-69.496439534949275</c:v>
                </c:pt>
                <c:pt idx="3140">
                  <c:v>-69.625188543755613</c:v>
                </c:pt>
                <c:pt idx="3141">
                  <c:v>-69.753879675174062</c:v>
                </c:pt>
                <c:pt idx="3142">
                  <c:v>-69.882512965666578</c:v>
                </c:pt>
                <c:pt idx="3143">
                  <c:v>-70.011088452784975</c:v>
                </c:pt>
                <c:pt idx="3144">
                  <c:v>-70.139606175166477</c:v>
                </c:pt>
                <c:pt idx="3145">
                  <c:v>-70.268066172527867</c:v>
                </c:pt>
                <c:pt idx="3146">
                  <c:v>-70.396468485661856</c:v>
                </c:pt>
                <c:pt idx="3147">
                  <c:v>-70.524813156428962</c:v>
                </c:pt>
                <c:pt idx="3148">
                  <c:v>-70.653100227755999</c:v>
                </c:pt>
                <c:pt idx="3149">
                  <c:v>-70.781329743628092</c:v>
                </c:pt>
                <c:pt idx="3150">
                  <c:v>-70.909501749084839</c:v>
                </c:pt>
                <c:pt idx="3151">
                  <c:v>-71.037616290215453</c:v>
                </c:pt>
                <c:pt idx="3152">
                  <c:v>-71.165673414152792</c:v>
                </c:pt>
                <c:pt idx="3153">
                  <c:v>-71.293673169067475</c:v>
                </c:pt>
                <c:pt idx="3154">
                  <c:v>-71.421615604165851</c:v>
                </c:pt>
                <c:pt idx="3155">
                  <c:v>-71.549500769680535</c:v>
                </c:pt>
                <c:pt idx="3156">
                  <c:v>-71.677328716869383</c:v>
                </c:pt>
                <c:pt idx="3157">
                  <c:v>-71.805099498006811</c:v>
                </c:pt>
                <c:pt idx="3158">
                  <c:v>-71.932813166380868</c:v>
                </c:pt>
                <c:pt idx="3159">
                  <c:v>-72.060469776287505</c:v>
                </c:pt>
                <c:pt idx="3160">
                  <c:v>-72.188069383025095</c:v>
                </c:pt>
                <c:pt idx="3161">
                  <c:v>-72.315612042889668</c:v>
                </c:pt>
                <c:pt idx="3162">
                  <c:v>-72.443097813168521</c:v>
                </c:pt>
                <c:pt idx="3163">
                  <c:v>-72.570526752137468</c:v>
                </c:pt>
                <c:pt idx="3164">
                  <c:v>-72.697898919053529</c:v>
                </c:pt>
                <c:pt idx="3165">
                  <c:v>-72.825214374150775</c:v>
                </c:pt>
                <c:pt idx="3166">
                  <c:v>-72.952473178634364</c:v>
                </c:pt>
                <c:pt idx="3167">
                  <c:v>-73.079675394676329</c:v>
                </c:pt>
                <c:pt idx="3168">
                  <c:v>-73.2068210854097</c:v>
                </c:pt>
                <c:pt idx="3169">
                  <c:v>-73.333910314923088</c:v>
                </c:pt>
                <c:pt idx="3170">
                  <c:v>-73.460943148257599</c:v>
                </c:pt>
                <c:pt idx="3171">
                  <c:v>-73.58791965139838</c:v>
                </c:pt>
                <c:pt idx="3172">
                  <c:v>-73.714839891271993</c:v>
                </c:pt>
                <c:pt idx="3173">
                  <c:v>-73.841703935739901</c:v>
                </c:pt>
                <c:pt idx="3174">
                  <c:v>-73.968511853594563</c:v>
                </c:pt>
                <c:pt idx="3175">
                  <c:v>-74.095263714553056</c:v>
                </c:pt>
                <c:pt idx="3176">
                  <c:v>-74.221959589252577</c:v>
                </c:pt>
                <c:pt idx="3177">
                  <c:v>-74.348599549244838</c:v>
                </c:pt>
                <c:pt idx="3178">
                  <c:v>-74.475183666991214</c:v>
                </c:pt>
                <c:pt idx="3179">
                  <c:v>-74.601712015858595</c:v>
                </c:pt>
                <c:pt idx="3180">
                  <c:v>-74.728184670111233</c:v>
                </c:pt>
                <c:pt idx="3181">
                  <c:v>-74.854601704910053</c:v>
                </c:pt>
                <c:pt idx="3182">
                  <c:v>-74.980963196302881</c:v>
                </c:pt>
                <c:pt idx="3183">
                  <c:v>-75.107269221223063</c:v>
                </c:pt>
                <c:pt idx="3184">
                  <c:v>-75.233519857482548</c:v>
                </c:pt>
                <c:pt idx="3185">
                  <c:v>-75.359715183766511</c:v>
                </c:pt>
                <c:pt idx="3186">
                  <c:v>-75.485855279628581</c:v>
                </c:pt>
                <c:pt idx="3187">
                  <c:v>-75.611940225487501</c:v>
                </c:pt>
                <c:pt idx="3188">
                  <c:v>-75.737970102618149</c:v>
                </c:pt>
                <c:pt idx="3189">
                  <c:v>-75.863944993150568</c:v>
                </c:pt>
                <c:pt idx="3190">
                  <c:v>-75.989864980063047</c:v>
                </c:pt>
                <c:pt idx="3191">
                  <c:v>-76.115730147175526</c:v>
                </c:pt>
                <c:pt idx="3192">
                  <c:v>-76.241540579147639</c:v>
                </c:pt>
                <c:pt idx="3193">
                  <c:v>-76.367296361471006</c:v>
                </c:pt>
                <c:pt idx="3194">
                  <c:v>-76.492997580466053</c:v>
                </c:pt>
                <c:pt idx="3195">
                  <c:v>-76.618644323276101</c:v>
                </c:pt>
                <c:pt idx="3196">
                  <c:v>-76.744236677861892</c:v>
                </c:pt>
                <c:pt idx="3197">
                  <c:v>-76.86977473299666</c:v>
                </c:pt>
                <c:pt idx="3198">
                  <c:v>-76.995258578262835</c:v>
                </c:pt>
                <c:pt idx="3199">
                  <c:v>-77.12068830404381</c:v>
                </c:pt>
                <c:pt idx="3200">
                  <c:v>-77.246064001522754</c:v>
                </c:pt>
                <c:pt idx="3201">
                  <c:v>-77.371385762673725</c:v>
                </c:pt>
                <c:pt idx="3202">
                  <c:v>-77.496653680260366</c:v>
                </c:pt>
                <c:pt idx="3203">
                  <c:v>-77.621867847827261</c:v>
                </c:pt>
                <c:pt idx="3204">
                  <c:v>-77.747028359699343</c:v>
                </c:pt>
                <c:pt idx="3205">
                  <c:v>-77.872135310970975</c:v>
                </c:pt>
                <c:pt idx="3206">
                  <c:v>-77.997188797507121</c:v>
                </c:pt>
                <c:pt idx="3207">
                  <c:v>-78.122188915933975</c:v>
                </c:pt>
                <c:pt idx="3208">
                  <c:v>-78.247135763637246</c:v>
                </c:pt>
                <c:pt idx="3209">
                  <c:v>-78.372029438755234</c:v>
                </c:pt>
                <c:pt idx="3210">
                  <c:v>-78.496870040173164</c:v>
                </c:pt>
                <c:pt idx="3211">
                  <c:v>-78.621657667519145</c:v>
                </c:pt>
                <c:pt idx="3212">
                  <c:v>-78.746392421163463</c:v>
                </c:pt>
                <c:pt idx="3213">
                  <c:v>-78.871074402204741</c:v>
                </c:pt>
                <c:pt idx="3214">
                  <c:v>-78.995703712474125</c:v>
                </c:pt>
                <c:pt idx="3215">
                  <c:v>-79.120280454523211</c:v>
                </c:pt>
                <c:pt idx="3216">
                  <c:v>-79.244804731627838</c:v>
                </c:pt>
                <c:pt idx="3217">
                  <c:v>-79.369276647763087</c:v>
                </c:pt>
                <c:pt idx="3218">
                  <c:v>100.50630369238711</c:v>
                </c:pt>
                <c:pt idx="3219">
                  <c:v>100.38193618336273</c:v>
                </c:pt>
                <c:pt idx="3220">
                  <c:v>100.25762071912925</c:v>
                </c:pt>
                <c:pt idx="3221">
                  <c:v>100.13335719287139</c:v>
                </c:pt>
                <c:pt idx="3222">
                  <c:v>100.00914549711274</c:v>
                </c:pt>
                <c:pt idx="3223">
                  <c:v>99.884985523678822</c:v>
                </c:pt>
                <c:pt idx="3224">
                  <c:v>99.760877163726903</c:v>
                </c:pt>
                <c:pt idx="3225">
                  <c:v>99.636820307729181</c:v>
                </c:pt>
                <c:pt idx="3226">
                  <c:v>99.512814845494702</c:v>
                </c:pt>
                <c:pt idx="3227">
                  <c:v>99.388860666162941</c:v>
                </c:pt>
                <c:pt idx="3228">
                  <c:v>99.264957658211813</c:v>
                </c:pt>
                <c:pt idx="3229">
                  <c:v>99.141105709465037</c:v>
                </c:pt>
                <c:pt idx="3230">
                  <c:v>99.017304707093714</c:v>
                </c:pt>
                <c:pt idx="3231">
                  <c:v>98.893554537619877</c:v>
                </c:pt>
                <c:pt idx="3232">
                  <c:v>98.769855086926455</c:v>
                </c:pt>
                <c:pt idx="3233">
                  <c:v>98.646206240255438</c:v>
                </c:pt>
                <c:pt idx="3234">
                  <c:v>98.52260788221831</c:v>
                </c:pt>
                <c:pt idx="3235">
                  <c:v>98.399059896797667</c:v>
                </c:pt>
                <c:pt idx="3236">
                  <c:v>98.275562167350671</c:v>
                </c:pt>
                <c:pt idx="3237">
                  <c:v>98.152114576617151</c:v>
                </c:pt>
                <c:pt idx="3238">
                  <c:v>98.02871700672226</c:v>
                </c:pt>
                <c:pt idx="3239">
                  <c:v>97.905369339179543</c:v>
                </c:pt>
                <c:pt idx="3240">
                  <c:v>97.782071454899921</c:v>
                </c:pt>
                <c:pt idx="3241">
                  <c:v>97.658823234190592</c:v>
                </c:pt>
                <c:pt idx="3242">
                  <c:v>97.535624556764716</c:v>
                </c:pt>
                <c:pt idx="3243">
                  <c:v>97.412475301742845</c:v>
                </c:pt>
                <c:pt idx="3244">
                  <c:v>97.289375347657995</c:v>
                </c:pt>
                <c:pt idx="3245">
                  <c:v>97.166324572462216</c:v>
                </c:pt>
                <c:pt idx="3246">
                  <c:v>97.043322853527073</c:v>
                </c:pt>
                <c:pt idx="3247">
                  <c:v>96.920370067652726</c:v>
                </c:pt>
                <c:pt idx="3248">
                  <c:v>96.797466091068401</c:v>
                </c:pt>
                <c:pt idx="3249">
                  <c:v>96.674610799439819</c:v>
                </c:pt>
                <c:pt idx="3250">
                  <c:v>96.551804067871672</c:v>
                </c:pt>
                <c:pt idx="3251">
                  <c:v>96.429045770914186</c:v>
                </c:pt>
                <c:pt idx="3252">
                  <c:v>96.30633578256419</c:v>
                </c:pt>
                <c:pt idx="3253">
                  <c:v>96.183673976272559</c:v>
                </c:pt>
                <c:pt idx="3254">
                  <c:v>96.061060224948022</c:v>
                </c:pt>
                <c:pt idx="3255">
                  <c:v>95.938494400960309</c:v>
                </c:pt>
                <c:pt idx="3256">
                  <c:v>95.815976376145926</c:v>
                </c:pt>
                <c:pt idx="3257">
                  <c:v>95.693506021811146</c:v>
                </c:pt>
                <c:pt idx="3258">
                  <c:v>95.571083208738045</c:v>
                </c:pt>
                <c:pt idx="3259">
                  <c:v>95.448707807187262</c:v>
                </c:pt>
                <c:pt idx="3260">
                  <c:v>95.326379686903309</c:v>
                </c:pt>
                <c:pt idx="3261">
                  <c:v>95.204098717117191</c:v>
                </c:pt>
                <c:pt idx="3262">
                  <c:v>95.08186476655392</c:v>
                </c:pt>
                <c:pt idx="3263">
                  <c:v>94.959677703433655</c:v>
                </c:pt>
                <c:pt idx="3264">
                  <c:v>94.837537395477099</c:v>
                </c:pt>
                <c:pt idx="3265">
                  <c:v>94.715443709910133</c:v>
                </c:pt>
                <c:pt idx="3266">
                  <c:v>94.593396513467653</c:v>
                </c:pt>
                <c:pt idx="3267">
                  <c:v>94.471395672397392</c:v>
                </c:pt>
                <c:pt idx="3268">
                  <c:v>94.349441052465181</c:v>
                </c:pt>
                <c:pt idx="3269">
                  <c:v>94.227532518957688</c:v>
                </c:pt>
                <c:pt idx="3270">
                  <c:v>94.105669936688116</c:v>
                </c:pt>
                <c:pt idx="3271">
                  <c:v>93.983853169999051</c:v>
                </c:pt>
                <c:pt idx="3272">
                  <c:v>93.86208208276706</c:v>
                </c:pt>
                <c:pt idx="3273">
                  <c:v>93.740356538407326</c:v>
                </c:pt>
                <c:pt idx="3274">
                  <c:v>93.618676399876776</c:v>
                </c:pt>
                <c:pt idx="3275">
                  <c:v>93.497041529679606</c:v>
                </c:pt>
                <c:pt idx="3276">
                  <c:v>93.375451789869203</c:v>
                </c:pt>
                <c:pt idx="3277">
                  <c:v>93.253907042054493</c:v>
                </c:pt>
                <c:pt idx="3278">
                  <c:v>93.13240714740239</c:v>
                </c:pt>
                <c:pt idx="3279">
                  <c:v>93.010951966642608</c:v>
                </c:pt>
                <c:pt idx="3280">
                  <c:v>92.889541360071789</c:v>
                </c:pt>
                <c:pt idx="3281">
                  <c:v>92.768175187555826</c:v>
                </c:pt>
                <c:pt idx="3282">
                  <c:v>92.646853308536635</c:v>
                </c:pt>
                <c:pt idx="3283">
                  <c:v>92.525575582034122</c:v>
                </c:pt>
                <c:pt idx="3284">
                  <c:v>92.404341866650469</c:v>
                </c:pt>
                <c:pt idx="3285">
                  <c:v>92.283152020574633</c:v>
                </c:pt>
                <c:pt idx="3286">
                  <c:v>92.162005901585928</c:v>
                </c:pt>
                <c:pt idx="3287">
                  <c:v>92.040903367057723</c:v>
                </c:pt>
                <c:pt idx="3288">
                  <c:v>91.919844273961417</c:v>
                </c:pt>
                <c:pt idx="3289">
                  <c:v>91.798828478870902</c:v>
                </c:pt>
                <c:pt idx="3290">
                  <c:v>91.677855837965652</c:v>
                </c:pt>
                <c:pt idx="3291">
                  <c:v>91.556926207034692</c:v>
                </c:pt>
                <c:pt idx="3292">
                  <c:v>91.43603944148083</c:v>
                </c:pt>
                <c:pt idx="3293">
                  <c:v>91.315195396324555</c:v>
                </c:pt>
                <c:pt idx="3294">
                  <c:v>91.194393926207368</c:v>
                </c:pt>
                <c:pt idx="3295">
                  <c:v>91.073634885395293</c:v>
                </c:pt>
                <c:pt idx="3296">
                  <c:v>90.952918127783704</c:v>
                </c:pt>
                <c:pt idx="3297">
                  <c:v>90.832243506900241</c:v>
                </c:pt>
                <c:pt idx="3298">
                  <c:v>90.711610875908903</c:v>
                </c:pt>
                <c:pt idx="3299">
                  <c:v>90.591020087613614</c:v>
                </c:pt>
                <c:pt idx="3300">
                  <c:v>90.470470994462019</c:v>
                </c:pt>
                <c:pt idx="3301">
                  <c:v>90.349963448548806</c:v>
                </c:pt>
                <c:pt idx="3302">
                  <c:v>90.229497301620114</c:v>
                </c:pt>
                <c:pt idx="3303">
                  <c:v>90.109072405076731</c:v>
                </c:pt>
                <c:pt idx="3304">
                  <c:v>89.988688609978155</c:v>
                </c:pt>
                <c:pt idx="3305">
                  <c:v>89.868345767045042</c:v>
                </c:pt>
                <c:pt idx="3306">
                  <c:v>89.748043726664605</c:v>
                </c:pt>
                <c:pt idx="3307">
                  <c:v>89.627782338892899</c:v>
                </c:pt>
                <c:pt idx="3308">
                  <c:v>89.507561453458521</c:v>
                </c:pt>
                <c:pt idx="3309">
                  <c:v>89.387380919767295</c:v>
                </c:pt>
                <c:pt idx="3310">
                  <c:v>89.267240586904052</c:v>
                </c:pt>
                <c:pt idx="3311">
                  <c:v>89.14714030363767</c:v>
                </c:pt>
                <c:pt idx="3312">
                  <c:v>89.027079918424164</c:v>
                </c:pt>
                <c:pt idx="3313">
                  <c:v>88.907059279409552</c:v>
                </c:pt>
                <c:pt idx="3314">
                  <c:v>88.787078234434944</c:v>
                </c:pt>
                <c:pt idx="3315">
                  <c:v>88.667136631037863</c:v>
                </c:pt>
                <c:pt idx="3316">
                  <c:v>88.54723431645742</c:v>
                </c:pt>
                <c:pt idx="3317">
                  <c:v>88.427371137637365</c:v>
                </c:pt>
                <c:pt idx="3318">
                  <c:v>88.307546941228651</c:v>
                </c:pt>
                <c:pt idx="3319">
                  <c:v>88.187761573594685</c:v>
                </c:pt>
                <c:pt idx="3320">
                  <c:v>88.068014880812299</c:v>
                </c:pt>
                <c:pt idx="3321">
                  <c:v>87.948306708677265</c:v>
                </c:pt>
                <c:pt idx="3322">
                  <c:v>87.828636902707004</c:v>
                </c:pt>
                <c:pt idx="3323">
                  <c:v>87.709005308143304</c:v>
                </c:pt>
                <c:pt idx="3324">
                  <c:v>87.589411769956371</c:v>
                </c:pt>
                <c:pt idx="3325">
                  <c:v>87.469856132848236</c:v>
                </c:pt>
                <c:pt idx="3326">
                  <c:v>87.350338241255727</c:v>
                </c:pt>
                <c:pt idx="3327">
                  <c:v>87.230857939353541</c:v>
                </c:pt>
                <c:pt idx="3328">
                  <c:v>87.111415071058019</c:v>
                </c:pt>
                <c:pt idx="3329">
                  <c:v>86.992009480030745</c:v>
                </c:pt>
                <c:pt idx="3330">
                  <c:v>86.872641009680734</c:v>
                </c:pt>
                <c:pt idx="3331">
                  <c:v>86.753309503168296</c:v>
                </c:pt>
                <c:pt idx="3332">
                  <c:v>86.634014803408874</c:v>
                </c:pt>
                <c:pt idx="3333">
                  <c:v>86.514756753074735</c:v>
                </c:pt>
                <c:pt idx="3334">
                  <c:v>86.395535194600001</c:v>
                </c:pt>
                <c:pt idx="3335">
                  <c:v>86.276349970182153</c:v>
                </c:pt>
                <c:pt idx="3336">
                  <c:v>86.157200921786725</c:v>
                </c:pt>
                <c:pt idx="3337">
                  <c:v>86.038087891149118</c:v>
                </c:pt>
                <c:pt idx="3338">
                  <c:v>85.919010719778242</c:v>
                </c:pt>
                <c:pt idx="3339">
                  <c:v>85.799969248960736</c:v>
                </c:pt>
                <c:pt idx="3340">
                  <c:v>85.680963319761545</c:v>
                </c:pt>
                <c:pt idx="3341">
                  <c:v>85.561992773030028</c:v>
                </c:pt>
                <c:pt idx="3342">
                  <c:v>85.443057449400712</c:v>
                </c:pt>
                <c:pt idx="3343">
                  <c:v>85.324157189297793</c:v>
                </c:pt>
                <c:pt idx="3344">
                  <c:v>85.20529183293732</c:v>
                </c:pt>
                <c:pt idx="3345">
                  <c:v>85.086461220330705</c:v>
                </c:pt>
                <c:pt idx="3346">
                  <c:v>84.967665191287509</c:v>
                </c:pt>
                <c:pt idx="3347">
                  <c:v>84.848903585419023</c:v>
                </c:pt>
                <c:pt idx="3348">
                  <c:v>84.73017624213999</c:v>
                </c:pt>
                <c:pt idx="3349">
                  <c:v>84.611483000673687</c:v>
                </c:pt>
                <c:pt idx="3350">
                  <c:v>84.492823700052242</c:v>
                </c:pt>
                <c:pt idx="3351">
                  <c:v>84.374198179121976</c:v>
                </c:pt>
                <c:pt idx="3352">
                  <c:v>84.255606276545265</c:v>
                </c:pt>
                <c:pt idx="3353">
                  <c:v>84.137047830803311</c:v>
                </c:pt>
                <c:pt idx="3354">
                  <c:v>84.018522680199368</c:v>
                </c:pt>
                <c:pt idx="3355">
                  <c:v>83.900030662862079</c:v>
                </c:pt>
                <c:pt idx="3356">
                  <c:v>83.78157161674757</c:v>
                </c:pt>
                <c:pt idx="3357">
                  <c:v>83.663145379642856</c:v>
                </c:pt>
                <c:pt idx="3358">
                  <c:v>83.544751789168274</c:v>
                </c:pt>
                <c:pt idx="3359">
                  <c:v>83.42639068278099</c:v>
                </c:pt>
                <c:pt idx="3360">
                  <c:v>83.308061897777151</c:v>
                </c:pt>
                <c:pt idx="3361">
                  <c:v>83.189765271294931</c:v>
                </c:pt>
                <c:pt idx="3362">
                  <c:v>83.071500640318021</c:v>
                </c:pt>
                <c:pt idx="3363">
                  <c:v>82.953267841677444</c:v>
                </c:pt>
                <c:pt idx="3364">
                  <c:v>82.835066712054825</c:v>
                </c:pt>
                <c:pt idx="3365">
                  <c:v>82.716897087984734</c:v>
                </c:pt>
                <c:pt idx="3366">
                  <c:v>82.598758805858466</c:v>
                </c:pt>
                <c:pt idx="3367">
                  <c:v>82.480651701926163</c:v>
                </c:pt>
                <c:pt idx="3368">
                  <c:v>82.362575612298457</c:v>
                </c:pt>
                <c:pt idx="3369">
                  <c:v>82.244530372951132</c:v>
                </c:pt>
                <c:pt idx="3370">
                  <c:v>82.126515819727189</c:v>
                </c:pt>
                <c:pt idx="3371">
                  <c:v>82.008531788338431</c:v>
                </c:pt>
                <c:pt idx="3372">
                  <c:v>81.890578114369731</c:v>
                </c:pt>
                <c:pt idx="3373">
                  <c:v>81.772654633280894</c:v>
                </c:pt>
                <c:pt idx="3374">
                  <c:v>81.65476118040911</c:v>
                </c:pt>
                <c:pt idx="3375">
                  <c:v>81.536897590972202</c:v>
                </c:pt>
                <c:pt idx="3376">
                  <c:v>81.419063700070723</c:v>
                </c:pt>
                <c:pt idx="3377">
                  <c:v>81.301259342691424</c:v>
                </c:pt>
                <c:pt idx="3378">
                  <c:v>81.183484353708366</c:v>
                </c:pt>
                <c:pt idx="3379">
                  <c:v>81.065738567886854</c:v>
                </c:pt>
                <c:pt idx="3380">
                  <c:v>80.948021819885867</c:v>
                </c:pt>
                <c:pt idx="3381">
                  <c:v>80.830333944260346</c:v>
                </c:pt>
                <c:pt idx="3382">
                  <c:v>80.712674775462844</c:v>
                </c:pt>
                <c:pt idx="3383">
                  <c:v>80.5950441478481</c:v>
                </c:pt>
                <c:pt idx="3384">
                  <c:v>80.477441895673664</c:v>
                </c:pt>
                <c:pt idx="3385">
                  <c:v>80.359867853104092</c:v>
                </c:pt>
                <c:pt idx="3386">
                  <c:v>80.242321854211781</c:v>
                </c:pt>
                <c:pt idx="3387">
                  <c:v>80.124803732980638</c:v>
                </c:pt>
                <c:pt idx="3388">
                  <c:v>80.00731332330777</c:v>
                </c:pt>
                <c:pt idx="3389">
                  <c:v>79.889850459006666</c:v>
                </c:pt>
                <c:pt idx="3390">
                  <c:v>79.772414973810001</c:v>
                </c:pt>
                <c:pt idx="3391">
                  <c:v>79.655006701370667</c:v>
                </c:pt>
                <c:pt idx="3392">
                  <c:v>79.537625475264917</c:v>
                </c:pt>
                <c:pt idx="3393">
                  <c:v>79.420271128995736</c:v>
                </c:pt>
                <c:pt idx="3394">
                  <c:v>79.302943495993546</c:v>
                </c:pt>
                <c:pt idx="3395">
                  <c:v>79.185642409620115</c:v>
                </c:pt>
                <c:pt idx="3396">
                  <c:v>79.068367703170011</c:v>
                </c:pt>
                <c:pt idx="3397">
                  <c:v>78.951119209873482</c:v>
                </c:pt>
                <c:pt idx="3398">
                  <c:v>78.833896762898078</c:v>
                </c:pt>
                <c:pt idx="3399">
                  <c:v>78.716700195352246</c:v>
                </c:pt>
                <c:pt idx="3400">
                  <c:v>78.599529340286978</c:v>
                </c:pt>
                <c:pt idx="3401">
                  <c:v>78.482384030697816</c:v>
                </c:pt>
                <c:pt idx="3402">
                  <c:v>78.365264099527664</c:v>
                </c:pt>
                <c:pt idx="3403">
                  <c:v>78.248169379668951</c:v>
                </c:pt>
                <c:pt idx="3404">
                  <c:v>78.131099703966001</c:v>
                </c:pt>
                <c:pt idx="3405">
                  <c:v>78.014054905217563</c:v>
                </c:pt>
                <c:pt idx="3406">
                  <c:v>77.89703481617893</c:v>
                </c:pt>
                <c:pt idx="3407">
                  <c:v>77.780039269562863</c:v>
                </c:pt>
                <c:pt idx="3408">
                  <c:v>77.663068098044391</c:v>
                </c:pt>
                <c:pt idx="3409">
                  <c:v>77.546121134261668</c:v>
                </c:pt>
                <c:pt idx="3410">
                  <c:v>77.429198210818058</c:v>
                </c:pt>
                <c:pt idx="3411">
                  <c:v>77.312299160284169</c:v>
                </c:pt>
                <c:pt idx="3412">
                  <c:v>77.195423815201167</c:v>
                </c:pt>
                <c:pt idx="3413">
                  <c:v>77.078572008082475</c:v>
                </c:pt>
                <c:pt idx="3414">
                  <c:v>76.961743571414999</c:v>
                </c:pt>
                <c:pt idx="3415">
                  <c:v>76.844938337663407</c:v>
                </c:pt>
                <c:pt idx="3416">
                  <c:v>76.728156139269544</c:v>
                </c:pt>
                <c:pt idx="3417">
                  <c:v>76.611396808657304</c:v>
                </c:pt>
                <c:pt idx="3418">
                  <c:v>76.494660178233161</c:v>
                </c:pt>
                <c:pt idx="3419">
                  <c:v>76.377946080388639</c:v>
                </c:pt>
                <c:pt idx="3420">
                  <c:v>76.261254347503325</c:v>
                </c:pt>
                <c:pt idx="3421">
                  <c:v>76.144584811944966</c:v>
                </c:pt>
                <c:pt idx="3422">
                  <c:v>76.02793730607408</c:v>
                </c:pt>
                <c:pt idx="3423">
                  <c:v>75.911311662244259</c:v>
                </c:pt>
                <c:pt idx="3424">
                  <c:v>75.794707712804509</c:v>
                </c:pt>
                <c:pt idx="3425">
                  <c:v>75.678125290103324</c:v>
                </c:pt>
                <c:pt idx="3426">
                  <c:v>75.561564226486524</c:v>
                </c:pt>
                <c:pt idx="3427">
                  <c:v>75.445024354303897</c:v>
                </c:pt>
                <c:pt idx="3428">
                  <c:v>75.328505505909035</c:v>
                </c:pt>
                <c:pt idx="3429">
                  <c:v>75.212007513661362</c:v>
                </c:pt>
                <c:pt idx="3430">
                  <c:v>75.0955302099281</c:v>
                </c:pt>
                <c:pt idx="3431">
                  <c:v>74.9790734270874</c:v>
                </c:pt>
                <c:pt idx="3432">
                  <c:v>74.862636997529449</c:v>
                </c:pt>
                <c:pt idx="3433">
                  <c:v>74.746220753657795</c:v>
                </c:pt>
                <c:pt idx="3434">
                  <c:v>74.629824527893845</c:v>
                </c:pt>
                <c:pt idx="3435">
                  <c:v>74.513448152675238</c:v>
                </c:pt>
                <c:pt idx="3436">
                  <c:v>74.397091460462704</c:v>
                </c:pt>
                <c:pt idx="3437">
                  <c:v>74.280754283735931</c:v>
                </c:pt>
                <c:pt idx="3438">
                  <c:v>74.164436455000526</c:v>
                </c:pt>
                <c:pt idx="3439">
                  <c:v>74.048137806788034</c:v>
                </c:pt>
                <c:pt idx="3440">
                  <c:v>73.931858171658646</c:v>
                </c:pt>
                <c:pt idx="3441">
                  <c:v>73.815597382201176</c:v>
                </c:pt>
                <c:pt idx="3442">
                  <c:v>73.699355271037518</c:v>
                </c:pt>
                <c:pt idx="3443">
                  <c:v>73.583131670823349</c:v>
                </c:pt>
                <c:pt idx="3444">
                  <c:v>73.466926414249926</c:v>
                </c:pt>
                <c:pt idx="3445">
                  <c:v>73.350739334045727</c:v>
                </c:pt>
                <c:pt idx="3446">
                  <c:v>73.234570262980341</c:v>
                </c:pt>
                <c:pt idx="3447">
                  <c:v>73.118419033862992</c:v>
                </c:pt>
                <c:pt idx="3448">
                  <c:v>73.002285479547737</c:v>
                </c:pt>
                <c:pt idx="3449">
                  <c:v>72.886169432933386</c:v>
                </c:pt>
                <c:pt idx="3450">
                  <c:v>72.770070726966011</c:v>
                </c:pt>
                <c:pt idx="3451">
                  <c:v>72.653989194640346</c:v>
                </c:pt>
                <c:pt idx="3452">
                  <c:v>72.537924669002535</c:v>
                </c:pt>
                <c:pt idx="3453">
                  <c:v>72.421876983151208</c:v>
                </c:pt>
                <c:pt idx="3454">
                  <c:v>72.305845970239062</c:v>
                </c:pt>
                <c:pt idx="3455">
                  <c:v>72.189831463476168</c:v>
                </c:pt>
                <c:pt idx="3456">
                  <c:v>72.07383329613009</c:v>
                </c:pt>
                <c:pt idx="3457">
                  <c:v>71.957851301528024</c:v>
                </c:pt>
                <c:pt idx="3458">
                  <c:v>71.841885313059947</c:v>
                </c:pt>
                <c:pt idx="3459">
                  <c:v>71.725935164179063</c:v>
                </c:pt>
                <c:pt idx="3460">
                  <c:v>71.610000688403503</c:v>
                </c:pt>
                <c:pt idx="3461">
                  <c:v>71.494081719319723</c:v>
                </c:pt>
                <c:pt idx="3462">
                  <c:v>71.378178090581784</c:v>
                </c:pt>
                <c:pt idx="3463">
                  <c:v>71.262289635915081</c:v>
                </c:pt>
                <c:pt idx="3464">
                  <c:v>71.146416189118327</c:v>
                </c:pt>
                <c:pt idx="3465">
                  <c:v>71.030557584063061</c:v>
                </c:pt>
                <c:pt idx="3466">
                  <c:v>70.914713654697508</c:v>
                </c:pt>
                <c:pt idx="3467">
                  <c:v>70.798884235047424</c:v>
                </c:pt>
                <c:pt idx="3468">
                  <c:v>70.683069159218817</c:v>
                </c:pt>
                <c:pt idx="3469">
                  <c:v>70.567268261397658</c:v>
                </c:pt>
                <c:pt idx="3470">
                  <c:v>70.451481375854001</c:v>
                </c:pt>
                <c:pt idx="3471">
                  <c:v>70.335708336942119</c:v>
                </c:pt>
                <c:pt idx="3472">
                  <c:v>70.219948979101886</c:v>
                </c:pt>
                <c:pt idx="3473">
                  <c:v>70.104203136862395</c:v>
                </c:pt>
                <c:pt idx="3474">
                  <c:v>69.988470644841769</c:v>
                </c:pt>
                <c:pt idx="3475">
                  <c:v>69.872751337749307</c:v>
                </c:pt>
                <c:pt idx="3476">
                  <c:v>69.757045050388029</c:v>
                </c:pt>
                <c:pt idx="3477">
                  <c:v>69.641351617655602</c:v>
                </c:pt>
                <c:pt idx="3478">
                  <c:v>69.525670874546449</c:v>
                </c:pt>
                <c:pt idx="3479">
                  <c:v>69.410002656151633</c:v>
                </c:pt>
                <c:pt idx="3480">
                  <c:v>69.29434679766409</c:v>
                </c:pt>
                <c:pt idx="3481">
                  <c:v>69.178703134376377</c:v>
                </c:pt>
                <c:pt idx="3482">
                  <c:v>69.063071501684774</c:v>
                </c:pt>
                <c:pt idx="3483">
                  <c:v>68.947451735091065</c:v>
                </c:pt>
                <c:pt idx="3484">
                  <c:v>68.831843670201792</c:v>
                </c:pt>
                <c:pt idx="3485">
                  <c:v>68.716247142731874</c:v>
                </c:pt>
                <c:pt idx="3486">
                  <c:v>68.600661988507099</c:v>
                </c:pt>
                <c:pt idx="3487">
                  <c:v>68.48508804346227</c:v>
                </c:pt>
                <c:pt idx="3488">
                  <c:v>68.369525143646669</c:v>
                </c:pt>
                <c:pt idx="3489">
                  <c:v>68.253973125223524</c:v>
                </c:pt>
                <c:pt idx="3490">
                  <c:v>68.138431824471084</c:v>
                </c:pt>
                <c:pt idx="3491">
                  <c:v>68.02290107778667</c:v>
                </c:pt>
                <c:pt idx="3492">
                  <c:v>67.907380721685584</c:v>
                </c:pt>
                <c:pt idx="3493">
                  <c:v>67.791870592804486</c:v>
                </c:pt>
                <c:pt idx="3494">
                  <c:v>67.676370527902137</c:v>
                </c:pt>
                <c:pt idx="3495">
                  <c:v>67.560880363860278</c:v>
                </c:pt>
                <c:pt idx="3496">
                  <c:v>67.445399937687796</c:v>
                </c:pt>
                <c:pt idx="3497">
                  <c:v>67.329929086518931</c:v>
                </c:pt>
                <c:pt idx="3498">
                  <c:v>67.214467647617482</c:v>
                </c:pt>
                <c:pt idx="3499">
                  <c:v>67.099015458376101</c:v>
                </c:pt>
                <c:pt idx="3500">
                  <c:v>66.983572356321062</c:v>
                </c:pt>
                <c:pt idx="3501">
                  <c:v>66.868138179109721</c:v>
                </c:pt>
                <c:pt idx="3502">
                  <c:v>66.752712764535204</c:v>
                </c:pt>
                <c:pt idx="3503">
                  <c:v>66.637295950527147</c:v>
                </c:pt>
                <c:pt idx="3504">
                  <c:v>66.521887575150956</c:v>
                </c:pt>
                <c:pt idx="3505">
                  <c:v>66.406487476613435</c:v>
                </c:pt>
                <c:pt idx="3506">
                  <c:v>66.291095493261253</c:v>
                </c:pt>
                <c:pt idx="3507">
                  <c:v>66.175711463583369</c:v>
                </c:pt>
                <c:pt idx="3508">
                  <c:v>66.060335226212175</c:v>
                </c:pt>
                <c:pt idx="3509">
                  <c:v>65.944966619926149</c:v>
                </c:pt>
                <c:pt idx="3510">
                  <c:v>65.829605483649246</c:v>
                </c:pt>
                <c:pt idx="3511">
                  <c:v>65.714251656454948</c:v>
                </c:pt>
                <c:pt idx="3512">
                  <c:v>65.598904977565567</c:v>
                </c:pt>
                <c:pt idx="3513">
                  <c:v>65.483565286354917</c:v>
                </c:pt>
                <c:pt idx="3514">
                  <c:v>65.368232422349095</c:v>
                </c:pt>
                <c:pt idx="3515">
                  <c:v>65.252906225228472</c:v>
                </c:pt>
                <c:pt idx="3516">
                  <c:v>65.137586534829225</c:v>
                </c:pt>
                <c:pt idx="3517">
                  <c:v>65.022273191144521</c:v>
                </c:pt>
                <c:pt idx="3518">
                  <c:v>64.906966034326445</c:v>
                </c:pt>
                <c:pt idx="3519">
                  <c:v>64.791664904686129</c:v>
                </c:pt>
                <c:pt idx="3520">
                  <c:v>64.676369642695875</c:v>
                </c:pt>
                <c:pt idx="3521">
                  <c:v>64.561080088991829</c:v>
                </c:pt>
                <c:pt idx="3522">
                  <c:v>64.445796084374621</c:v>
                </c:pt>
                <c:pt idx="3523">
                  <c:v>64.330517469809394</c:v>
                </c:pt>
                <c:pt idx="3524">
                  <c:v>64.215244086428939</c:v>
                </c:pt>
                <c:pt idx="3525">
                  <c:v>64.099975775534475</c:v>
                </c:pt>
                <c:pt idx="3526">
                  <c:v>63.984712378598161</c:v>
                </c:pt>
                <c:pt idx="3527">
                  <c:v>63.869453737262681</c:v>
                </c:pt>
                <c:pt idx="3528">
                  <c:v>63.754199693343125</c:v>
                </c:pt>
                <c:pt idx="3529">
                  <c:v>63.638950088829667</c:v>
                </c:pt>
                <c:pt idx="3530">
                  <c:v>63.523704765887842</c:v>
                </c:pt>
                <c:pt idx="3531">
                  <c:v>63.408463566861187</c:v>
                </c:pt>
                <c:pt idx="3532">
                  <c:v>63.29322633426866</c:v>
                </c:pt>
                <c:pt idx="3533">
                  <c:v>63.177992910812875</c:v>
                </c:pt>
                <c:pt idx="3534">
                  <c:v>63.062763139375285</c:v>
                </c:pt>
                <c:pt idx="3535">
                  <c:v>62.947536863020986</c:v>
                </c:pt>
                <c:pt idx="3536">
                  <c:v>62.832313924998665</c:v>
                </c:pt>
                <c:pt idx="3537">
                  <c:v>62.717094168742278</c:v>
                </c:pt>
                <c:pt idx="3538">
                  <c:v>62.601877437872986</c:v>
                </c:pt>
                <c:pt idx="3539">
                  <c:v>62.48666357619971</c:v>
                </c:pt>
                <c:pt idx="3540">
                  <c:v>62.371452427721771</c:v>
                </c:pt>
                <c:pt idx="3541">
                  <c:v>62.256243836628265</c:v>
                </c:pt>
                <c:pt idx="3542">
                  <c:v>62.141037647300799</c:v>
                </c:pt>
                <c:pt idx="3543">
                  <c:v>62.025833704316135</c:v>
                </c:pt>
                <c:pt idx="3544">
                  <c:v>61.91063185244353</c:v>
                </c:pt>
                <c:pt idx="3545">
                  <c:v>61.795431936649955</c:v>
                </c:pt>
                <c:pt idx="3546">
                  <c:v>61.680233802100332</c:v>
                </c:pt>
                <c:pt idx="3547">
                  <c:v>61.56503729415811</c:v>
                </c:pt>
                <c:pt idx="3548">
                  <c:v>61.44984225838828</c:v>
                </c:pt>
                <c:pt idx="3549">
                  <c:v>61.334648540555825</c:v>
                </c:pt>
                <c:pt idx="3550">
                  <c:v>61.219455986629384</c:v>
                </c:pt>
                <c:pt idx="3551">
                  <c:v>61.104264442783709</c:v>
                </c:pt>
                <c:pt idx="3552">
                  <c:v>60.989073755397534</c:v>
                </c:pt>
                <c:pt idx="3553">
                  <c:v>60.873883771056683</c:v>
                </c:pt>
                <c:pt idx="3554">
                  <c:v>60.758694336556275</c:v>
                </c:pt>
                <c:pt idx="3555">
                  <c:v>60.643505298900976</c:v>
                </c:pt>
                <c:pt idx="3556">
                  <c:v>60.528316505306684</c:v>
                </c:pt>
                <c:pt idx="3557">
                  <c:v>60.413127803201256</c:v>
                </c:pt>
                <c:pt idx="3558">
                  <c:v>60.29793904022744</c:v>
                </c:pt>
                <c:pt idx="3559">
                  <c:v>60.18275006424129</c:v>
                </c:pt>
                <c:pt idx="3560">
                  <c:v>60.067560723317264</c:v>
                </c:pt>
                <c:pt idx="3561">
                  <c:v>59.952370865745948</c:v>
                </c:pt>
                <c:pt idx="3562">
                  <c:v>59.837180340038223</c:v>
                </c:pt>
                <c:pt idx="3563">
                  <c:v>59.721988994924082</c:v>
                </c:pt>
                <c:pt idx="3564">
                  <c:v>59.60679667935586</c:v>
                </c:pt>
                <c:pt idx="3565">
                  <c:v>59.491603242509512</c:v>
                </c:pt>
                <c:pt idx="3566">
                  <c:v>59.376408533783575</c:v>
                </c:pt>
                <c:pt idx="3567">
                  <c:v>59.261212402804148</c:v>
                </c:pt>
                <c:pt idx="3568">
                  <c:v>59.146014699422864</c:v>
                </c:pt>
                <c:pt idx="3569">
                  <c:v>59.030815273720393</c:v>
                </c:pt>
                <c:pt idx="3570">
                  <c:v>58.915613976005702</c:v>
                </c:pt>
                <c:pt idx="3571">
                  <c:v>58.800410656820141</c:v>
                </c:pt>
                <c:pt idx="3572">
                  <c:v>58.68520516693529</c:v>
                </c:pt>
                <c:pt idx="3573">
                  <c:v>58.569997357357288</c:v>
                </c:pt>
                <c:pt idx="3574">
                  <c:v>58.454787079327275</c:v>
                </c:pt>
                <c:pt idx="3575">
                  <c:v>58.339574184321087</c:v>
                </c:pt>
                <c:pt idx="3576">
                  <c:v>58.224358524053059</c:v>
                </c:pt>
                <c:pt idx="3577">
                  <c:v>58.109139950475338</c:v>
                </c:pt>
                <c:pt idx="3578">
                  <c:v>57.99391831577929</c:v>
                </c:pt>
                <c:pt idx="3579">
                  <c:v>57.878693472398737</c:v>
                </c:pt>
                <c:pt idx="3580">
                  <c:v>57.76346527300867</c:v>
                </c:pt>
                <c:pt idx="3581">
                  <c:v>57.648233570528781</c:v>
                </c:pt>
                <c:pt idx="3582">
                  <c:v>57.532998218122508</c:v>
                </c:pt>
                <c:pt idx="3583">
                  <c:v>57.417759069199512</c:v>
                </c:pt>
                <c:pt idx="3584">
                  <c:v>57.302515977418231</c:v>
                </c:pt>
                <c:pt idx="3585">
                  <c:v>57.187268796684812</c:v>
                </c:pt>
                <c:pt idx="3586">
                  <c:v>57.072017381155348</c:v>
                </c:pt>
                <c:pt idx="3587">
                  <c:v>56.956761585237714</c:v>
                </c:pt>
                <c:pt idx="3588">
                  <c:v>56.841501263591901</c:v>
                </c:pt>
                <c:pt idx="3589">
                  <c:v>56.726236271131391</c:v>
                </c:pt>
                <c:pt idx="3590">
                  <c:v>56.610966463025306</c:v>
                </c:pt>
                <c:pt idx="3591">
                  <c:v>56.495691694699474</c:v>
                </c:pt>
                <c:pt idx="3592">
                  <c:v>56.380411821835793</c:v>
                </c:pt>
                <c:pt idx="3593">
                  <c:v>56.265126700376356</c:v>
                </c:pt>
                <c:pt idx="3594">
                  <c:v>56.149836186523032</c:v>
                </c:pt>
                <c:pt idx="3595">
                  <c:v>56.034540136738471</c:v>
                </c:pt>
                <c:pt idx="3596">
                  <c:v>55.919238407748949</c:v>
                </c:pt>
                <c:pt idx="3597">
                  <c:v>55.803930856543751</c:v>
                </c:pt>
                <c:pt idx="3598">
                  <c:v>55.688617340377164</c:v>
                </c:pt>
                <c:pt idx="3599">
                  <c:v>55.573297716771037</c:v>
                </c:pt>
                <c:pt idx="3600">
                  <c:v>55.45797184351359</c:v>
                </c:pt>
                <c:pt idx="3601">
                  <c:v>55.342639578662272</c:v>
                </c:pt>
                <c:pt idx="3602">
                  <c:v>55.227300780544851</c:v>
                </c:pt>
                <c:pt idx="3603">
                  <c:v>55.111955307760354</c:v>
                </c:pt>
                <c:pt idx="3604">
                  <c:v>54.996603019180569</c:v>
                </c:pt>
                <c:pt idx="3605">
                  <c:v>54.881243773950473</c:v>
                </c:pt>
                <c:pt idx="3606">
                  <c:v>54.765877431491596</c:v>
                </c:pt>
                <c:pt idx="3607">
                  <c:v>54.650503851499934</c:v>
                </c:pt>
                <c:pt idx="3608">
                  <c:v>54.535122893951169</c:v>
                </c:pt>
                <c:pt idx="3609">
                  <c:v>54.419734419097587</c:v>
                </c:pt>
                <c:pt idx="3610">
                  <c:v>54.304338287472518</c:v>
                </c:pt>
                <c:pt idx="3611">
                  <c:v>54.188934359892102</c:v>
                </c:pt>
                <c:pt idx="3612">
                  <c:v>54.07352249745265</c:v>
                </c:pt>
                <c:pt idx="3613">
                  <c:v>53.958102561535547</c:v>
                </c:pt>
                <c:pt idx="3614">
                  <c:v>53.842674413807345</c:v>
                </c:pt>
                <c:pt idx="3615">
                  <c:v>53.727237916219856</c:v>
                </c:pt>
                <c:pt idx="3616">
                  <c:v>53.611792931013625</c:v>
                </c:pt>
                <c:pt idx="3617">
                  <c:v>53.496339320717198</c:v>
                </c:pt>
                <c:pt idx="3618">
                  <c:v>53.380876948149549</c:v>
                </c:pt>
                <c:pt idx="3619">
                  <c:v>53.2654056764204</c:v>
                </c:pt>
                <c:pt idx="3620">
                  <c:v>53.149925368932067</c:v>
                </c:pt>
                <c:pt idx="3621">
                  <c:v>53.03443588938093</c:v>
                </c:pt>
                <c:pt idx="3622">
                  <c:v>52.918937101757571</c:v>
                </c:pt>
                <c:pt idx="3623">
                  <c:v>52.80342887034967</c:v>
                </c:pt>
                <c:pt idx="3624">
                  <c:v>52.687911059742014</c:v>
                </c:pt>
                <c:pt idx="3625">
                  <c:v>52.572383534816815</c:v>
                </c:pt>
                <c:pt idx="3626">
                  <c:v>52.45684616075787</c:v>
                </c:pt>
                <c:pt idx="3627">
                  <c:v>52.341298803049199</c:v>
                </c:pt>
                <c:pt idx="3628">
                  <c:v>52.225741327477238</c:v>
                </c:pt>
                <c:pt idx="3629">
                  <c:v>52.11017360013242</c:v>
                </c:pt>
                <c:pt idx="3630">
                  <c:v>51.994595487408525</c:v>
                </c:pt>
                <c:pt idx="3631">
                  <c:v>51.879006856006669</c:v>
                </c:pt>
                <c:pt idx="3632">
                  <c:v>51.763407572935016</c:v>
                </c:pt>
                <c:pt idx="3633">
                  <c:v>51.647797505510411</c:v>
                </c:pt>
                <c:pt idx="3634">
                  <c:v>51.532176521357876</c:v>
                </c:pt>
                <c:pt idx="3635">
                  <c:v>51.416544488415539</c:v>
                </c:pt>
                <c:pt idx="3636">
                  <c:v>51.300901274932357</c:v>
                </c:pt>
                <c:pt idx="3637">
                  <c:v>51.185246749470238</c:v>
                </c:pt>
                <c:pt idx="3638">
                  <c:v>51.069580780906605</c:v>
                </c:pt>
                <c:pt idx="3639">
                  <c:v>50.953903238435089</c:v>
                </c:pt>
                <c:pt idx="3640">
                  <c:v>50.838213991564608</c:v>
                </c:pt>
                <c:pt idx="3641">
                  <c:v>50.722512910123825</c:v>
                </c:pt>
                <c:pt idx="3642">
                  <c:v>50.606799864260367</c:v>
                </c:pt>
                <c:pt idx="3643">
                  <c:v>50.491074724443244</c:v>
                </c:pt>
                <c:pt idx="3644">
                  <c:v>50.37533736146203</c:v>
                </c:pt>
                <c:pt idx="3645">
                  <c:v>50.25958764643017</c:v>
                </c:pt>
                <c:pt idx="3646">
                  <c:v>50.143825450786579</c:v>
                </c:pt>
                <c:pt idx="3647">
                  <c:v>50.028050646293607</c:v>
                </c:pt>
                <c:pt idx="3648">
                  <c:v>49.912263105042967</c:v>
                </c:pt>
                <c:pt idx="3649">
                  <c:v>49.796462699451311</c:v>
                </c:pt>
                <c:pt idx="3650">
                  <c:v>49.680649302267931</c:v>
                </c:pt>
                <c:pt idx="3651">
                  <c:v>49.564822786569657</c:v>
                </c:pt>
                <c:pt idx="3652">
                  <c:v>49.4489830257669</c:v>
                </c:pt>
                <c:pt idx="3653">
                  <c:v>49.333129893602589</c:v>
                </c:pt>
                <c:pt idx="3654">
                  <c:v>49.217263264153843</c:v>
                </c:pt>
                <c:pt idx="3655">
                  <c:v>49.10138301183224</c:v>
                </c:pt>
                <c:pt idx="3656">
                  <c:v>48.985489011387521</c:v>
                </c:pt>
                <c:pt idx="3657">
                  <c:v>48.869581137905897</c:v>
                </c:pt>
                <c:pt idx="3658">
                  <c:v>48.753659266813713</c:v>
                </c:pt>
                <c:pt idx="3659">
                  <c:v>48.637723273876666</c:v>
                </c:pt>
                <c:pt idx="3660">
                  <c:v>48.521773035202109</c:v>
                </c:pt>
                <c:pt idx="3661">
                  <c:v>48.405808427240743</c:v>
                </c:pt>
                <c:pt idx="3662">
                  <c:v>48.289829326786204</c:v>
                </c:pt>
                <c:pt idx="3663">
                  <c:v>48.17383561097833</c:v>
                </c:pt>
                <c:pt idx="3664">
                  <c:v>48.057827157302484</c:v>
                </c:pt>
                <c:pt idx="3665">
                  <c:v>47.94180384359251</c:v>
                </c:pt>
                <c:pt idx="3666">
                  <c:v>47.825765548029366</c:v>
                </c:pt>
                <c:pt idx="3667">
                  <c:v>47.70971214914551</c:v>
                </c:pt>
                <c:pt idx="3668">
                  <c:v>47.593643525824866</c:v>
                </c:pt>
                <c:pt idx="3669">
                  <c:v>47.477559557302925</c:v>
                </c:pt>
                <c:pt idx="3670">
                  <c:v>47.36146012316815</c:v>
                </c:pt>
                <c:pt idx="3671">
                  <c:v>47.245345103366624</c:v>
                </c:pt>
                <c:pt idx="3672">
                  <c:v>47.129214378196544</c:v>
                </c:pt>
                <c:pt idx="3673">
                  <c:v>47.013067828318242</c:v>
                </c:pt>
                <c:pt idx="3674">
                  <c:v>46.896905334746201</c:v>
                </c:pt>
                <c:pt idx="3675">
                  <c:v>46.780726778856788</c:v>
                </c:pt>
                <c:pt idx="3676">
                  <c:v>46.664532042387499</c:v>
                </c:pt>
                <c:pt idx="3677">
                  <c:v>46.548321007437579</c:v>
                </c:pt>
                <c:pt idx="3678">
                  <c:v>46.432093556469361</c:v>
                </c:pt>
                <c:pt idx="3679">
                  <c:v>46.315849572310462</c:v>
                </c:pt>
                <c:pt idx="3680">
                  <c:v>46.199588938154065</c:v>
                </c:pt>
                <c:pt idx="3681">
                  <c:v>46.083311537559169</c:v>
                </c:pt>
                <c:pt idx="3682">
                  <c:v>45.967017254455961</c:v>
                </c:pt>
                <c:pt idx="3683">
                  <c:v>45.850705973141594</c:v>
                </c:pt>
                <c:pt idx="3684">
                  <c:v>45.734377578285027</c:v>
                </c:pt>
                <c:pt idx="3685">
                  <c:v>45.618031954927226</c:v>
                </c:pt>
                <c:pt idx="3686">
                  <c:v>45.501668988481789</c:v>
                </c:pt>
                <c:pt idx="3687">
                  <c:v>45.385288564735966</c:v>
                </c:pt>
                <c:pt idx="3688">
                  <c:v>45.268890569854776</c:v>
                </c:pt>
                <c:pt idx="3689">
                  <c:v>45.152474890378315</c:v>
                </c:pt>
                <c:pt idx="3690">
                  <c:v>45.036041413225377</c:v>
                </c:pt>
                <c:pt idx="3691">
                  <c:v>44.919590025692926</c:v>
                </c:pt>
                <c:pt idx="3692">
                  <c:v>44.803120615459974</c:v>
                </c:pt>
                <c:pt idx="3693">
                  <c:v>44.686633070586375</c:v>
                </c:pt>
                <c:pt idx="3694">
                  <c:v>44.57012727951431</c:v>
                </c:pt>
                <c:pt idx="3695">
                  <c:v>44.453603131070999</c:v>
                </c:pt>
                <c:pt idx="3696">
                  <c:v>44.337060514468511</c:v>
                </c:pt>
                <c:pt idx="3697">
                  <c:v>44.220499319305787</c:v>
                </c:pt>
                <c:pt idx="3698">
                  <c:v>44.10391943556894</c:v>
                </c:pt>
                <c:pt idx="3699">
                  <c:v>43.987320753632638</c:v>
                </c:pt>
                <c:pt idx="3700">
                  <c:v>43.870703164263304</c:v>
                </c:pt>
                <c:pt idx="3701">
                  <c:v>43.754066558617076</c:v>
                </c:pt>
                <c:pt idx="3702">
                  <c:v>43.637410828243461</c:v>
                </c:pt>
                <c:pt idx="3703">
                  <c:v>43.520735865085726</c:v>
                </c:pt>
                <c:pt idx="3704">
                  <c:v>43.404041561482295</c:v>
                </c:pt>
                <c:pt idx="3705">
                  <c:v>43.287327810166737</c:v>
                </c:pt>
                <c:pt idx="3706">
                  <c:v>43.170594504271456</c:v>
                </c:pt>
                <c:pt idx="3707">
                  <c:v>43.053841537327074</c:v>
                </c:pt>
                <c:pt idx="3708">
                  <c:v>42.937068803262456</c:v>
                </c:pt>
                <c:pt idx="3709">
                  <c:v>42.820276196410298</c:v>
                </c:pt>
                <c:pt idx="3710">
                  <c:v>42.703463611503281</c:v>
                </c:pt>
                <c:pt idx="3711">
                  <c:v>42.586630943679083</c:v>
                </c:pt>
                <c:pt idx="3712">
                  <c:v>42.469778088478371</c:v>
                </c:pt>
                <c:pt idx="3713">
                  <c:v>42.352904941849069</c:v>
                </c:pt>
                <c:pt idx="3714">
                  <c:v>42.236011400146594</c:v>
                </c:pt>
                <c:pt idx="3715">
                  <c:v>42.119097360132763</c:v>
                </c:pt>
                <c:pt idx="3716">
                  <c:v>42.002162718980436</c:v>
                </c:pt>
                <c:pt idx="3717">
                  <c:v>41.885207374272511</c:v>
                </c:pt>
                <c:pt idx="3718">
                  <c:v>41.768231224003728</c:v>
                </c:pt>
                <c:pt idx="3719">
                  <c:v>41.651234166582427</c:v>
                </c:pt>
                <c:pt idx="3720">
                  <c:v>41.534216100831145</c:v>
                </c:pt>
                <c:pt idx="3721">
                  <c:v>41.417176925987675</c:v>
                </c:pt>
                <c:pt idx="3722">
                  <c:v>41.300116541706245</c:v>
                </c:pt>
                <c:pt idx="3723">
                  <c:v>41.183034848060039</c:v>
                </c:pt>
                <c:pt idx="3724">
                  <c:v>41.065931745540226</c:v>
                </c:pt>
                <c:pt idx="3725">
                  <c:v>40.948807135058992</c:v>
                </c:pt>
                <c:pt idx="3726">
                  <c:v>40.831660917950153</c:v>
                </c:pt>
                <c:pt idx="3727">
                  <c:v>40.714492995968804</c:v>
                </c:pt>
                <c:pt idx="3728">
                  <c:v>40.597303271295878</c:v>
                </c:pt>
                <c:pt idx="3729">
                  <c:v>40.480091646536771</c:v>
                </c:pt>
                <c:pt idx="3730">
                  <c:v>40.362858024722506</c:v>
                </c:pt>
                <c:pt idx="3731">
                  <c:v>40.24560230931209</c:v>
                </c:pt>
                <c:pt idx="3732">
                  <c:v>40.128324404193663</c:v>
                </c:pt>
                <c:pt idx="3733">
                  <c:v>40.011024213684607</c:v>
                </c:pt>
                <c:pt idx="3734">
                  <c:v>39.893701642533429</c:v>
                </c:pt>
                <c:pt idx="3735">
                  <c:v>39.776356595921406</c:v>
                </c:pt>
                <c:pt idx="3736">
                  <c:v>39.658988979462904</c:v>
                </c:pt>
                <c:pt idx="3737">
                  <c:v>39.541598699206936</c:v>
                </c:pt>
                <c:pt idx="3738">
                  <c:v>39.424185661638077</c:v>
                </c:pt>
                <c:pt idx="3739">
                  <c:v>39.30674977367886</c:v>
                </c:pt>
                <c:pt idx="3740">
                  <c:v>39.189290942689404</c:v>
                </c:pt>
                <c:pt idx="3741">
                  <c:v>39.071809076468689</c:v>
                </c:pt>
                <c:pt idx="3742">
                  <c:v>38.954304083257405</c:v>
                </c:pt>
                <c:pt idx="3743">
                  <c:v>38.836775871737338</c:v>
                </c:pt>
                <c:pt idx="3744">
                  <c:v>38.719224351033297</c:v>
                </c:pt>
                <c:pt idx="3745">
                  <c:v>38.601649430714765</c:v>
                </c:pt>
                <c:pt idx="3746">
                  <c:v>38.48405102079505</c:v>
                </c:pt>
                <c:pt idx="3747">
                  <c:v>38.366429031736068</c:v>
                </c:pt>
                <c:pt idx="3748">
                  <c:v>38.248783374446006</c:v>
                </c:pt>
                <c:pt idx="3749">
                  <c:v>38.131113960281461</c:v>
                </c:pt>
                <c:pt idx="3750">
                  <c:v>38.013420701051032</c:v>
                </c:pt>
                <c:pt idx="3751">
                  <c:v>37.895703509011874</c:v>
                </c:pt>
                <c:pt idx="3752">
                  <c:v>37.777962296876197</c:v>
                </c:pt>
                <c:pt idx="3753">
                  <c:v>37.660196977807438</c:v>
                </c:pt>
                <c:pt idx="3754">
                  <c:v>37.542407465425725</c:v>
                </c:pt>
                <c:pt idx="3755">
                  <c:v>37.424593673804857</c:v>
                </c:pt>
                <c:pt idx="3756">
                  <c:v>37.306755517478322</c:v>
                </c:pt>
                <c:pt idx="3757">
                  <c:v>37.188892911435268</c:v>
                </c:pt>
                <c:pt idx="3758">
                  <c:v>37.071005771125321</c:v>
                </c:pt>
                <c:pt idx="3759">
                  <c:v>36.953094012459189</c:v>
                </c:pt>
                <c:pt idx="3760">
                  <c:v>36.835157551808649</c:v>
                </c:pt>
                <c:pt idx="3761">
                  <c:v>36.717196306008127</c:v>
                </c:pt>
                <c:pt idx="3762">
                  <c:v>36.59921019235609</c:v>
                </c:pt>
                <c:pt idx="3763">
                  <c:v>36.481199128616751</c:v>
                </c:pt>
                <c:pt idx="3764">
                  <c:v>36.363163033019987</c:v>
                </c:pt>
                <c:pt idx="3765">
                  <c:v>36.245101824263891</c:v>
                </c:pt>
                <c:pt idx="3766">
                  <c:v>36.127015421513484</c:v>
                </c:pt>
                <c:pt idx="3767">
                  <c:v>36.008903744405792</c:v>
                </c:pt>
                <c:pt idx="3768">
                  <c:v>35.890766713047398</c:v>
                </c:pt>
                <c:pt idx="3769">
                  <c:v>35.772604248016705</c:v>
                </c:pt>
                <c:pt idx="3770">
                  <c:v>35.654416270365878</c:v>
                </c:pt>
                <c:pt idx="3771">
                  <c:v>35.536202701621669</c:v>
                </c:pt>
                <c:pt idx="3772">
                  <c:v>35.417963463785178</c:v>
                </c:pt>
                <c:pt idx="3773">
                  <c:v>35.299698479335397</c:v>
                </c:pt>
                <c:pt idx="3774">
                  <c:v>35.18140767122793</c:v>
                </c:pt>
                <c:pt idx="3775">
                  <c:v>35.063090962897995</c:v>
                </c:pt>
                <c:pt idx="3776">
                  <c:v>34.944748278260732</c:v>
                </c:pt>
                <c:pt idx="3777">
                  <c:v>34.826379541711823</c:v>
                </c:pt>
                <c:pt idx="3778">
                  <c:v>34.70798467812925</c:v>
                </c:pt>
                <c:pt idx="3779">
                  <c:v>34.589563612874798</c:v>
                </c:pt>
                <c:pt idx="3780">
                  <c:v>34.471116271794394</c:v>
                </c:pt>
                <c:pt idx="3781">
                  <c:v>34.352642581220081</c:v>
                </c:pt>
              </c:numCache>
            </c:numRef>
          </c:yVal>
          <c:smooth val="1"/>
          <c:extLst>
            <c:ext xmlns:c16="http://schemas.microsoft.com/office/drawing/2014/chart" uri="{C3380CC4-5D6E-409C-BE32-E72D297353CC}">
              <c16:uniqueId val="{00000001-F29F-4CA5-9185-B227952ABB1D}"/>
            </c:ext>
          </c:extLst>
        </c:ser>
        <c:dLbls>
          <c:showLegendKey val="0"/>
          <c:showVal val="0"/>
          <c:showCatName val="0"/>
          <c:showSerName val="0"/>
          <c:showPercent val="0"/>
          <c:showBubbleSize val="0"/>
        </c:dLbls>
        <c:axId val="502010624"/>
        <c:axId val="501938816"/>
      </c:scatterChart>
      <c:valAx>
        <c:axId val="50193472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501936896"/>
        <c:crosses val="autoZero"/>
        <c:crossBetween val="midCat"/>
      </c:valAx>
      <c:valAx>
        <c:axId val="501936896"/>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01934720"/>
        <c:crossesAt val="100"/>
        <c:crossBetween val="midCat"/>
        <c:majorUnit val="5"/>
      </c:valAx>
      <c:valAx>
        <c:axId val="501938816"/>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502010624"/>
        <c:crosses val="max"/>
        <c:crossBetween val="midCat"/>
        <c:majorUnit val="15"/>
      </c:valAx>
      <c:valAx>
        <c:axId val="502010624"/>
        <c:scaling>
          <c:logBase val="10"/>
          <c:orientation val="minMax"/>
        </c:scaling>
        <c:delete val="1"/>
        <c:axPos val="b"/>
        <c:numFmt formatCode="General" sourceLinked="1"/>
        <c:majorTickMark val="out"/>
        <c:minorTickMark val="none"/>
        <c:tickLblPos val="nextTo"/>
        <c:crossAx val="50193881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8</xdr:col>
      <xdr:colOff>89647</xdr:colOff>
      <xdr:row>33</xdr:row>
      <xdr:rowOff>0</xdr:rowOff>
    </xdr:from>
    <xdr:to>
      <xdr:col>12</xdr:col>
      <xdr:colOff>257911</xdr:colOff>
      <xdr:row>46</xdr:row>
      <xdr:rowOff>63910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9265" y="6533029"/>
          <a:ext cx="5759999" cy="2484380"/>
        </a:xfrm>
        <a:prstGeom prst="rect">
          <a:avLst/>
        </a:prstGeom>
      </xdr:spPr>
    </xdr:pic>
    <xdr:clientData/>
  </xdr:twoCellAnchor>
  <xdr:twoCellAnchor editAs="oneCell">
    <xdr:from>
      <xdr:col>8</xdr:col>
      <xdr:colOff>392206</xdr:colOff>
      <xdr:row>94</xdr:row>
      <xdr:rowOff>72437</xdr:rowOff>
    </xdr:from>
    <xdr:to>
      <xdr:col>12</xdr:col>
      <xdr:colOff>840441</xdr:colOff>
      <xdr:row>115</xdr:row>
      <xdr:rowOff>135895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209059" y="18719025"/>
          <a:ext cx="6039970" cy="4411340"/>
        </a:xfrm>
        <a:prstGeom prst="rect">
          <a:avLst/>
        </a:prstGeom>
      </xdr:spPr>
    </xdr:pic>
    <xdr:clientData/>
  </xdr:twoCellAnchor>
  <xdr:twoCellAnchor>
    <xdr:from>
      <xdr:col>8</xdr:col>
      <xdr:colOff>313765</xdr:colOff>
      <xdr:row>117</xdr:row>
      <xdr:rowOff>123265</xdr:rowOff>
    </xdr:from>
    <xdr:to>
      <xdr:col>14</xdr:col>
      <xdr:colOff>280147</xdr:colOff>
      <xdr:row>140</xdr:row>
      <xdr:rowOff>134471</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84667</xdr:colOff>
      <xdr:row>35</xdr:row>
      <xdr:rowOff>0</xdr:rowOff>
    </xdr:from>
    <xdr:to>
      <xdr:col>4</xdr:col>
      <xdr:colOff>3735916</xdr:colOff>
      <xdr:row>35</xdr:row>
      <xdr:rowOff>0</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4787636" y="52108449"/>
          <a:ext cx="3651249" cy="1404327"/>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419100</xdr:colOff>
          <xdr:row>17</xdr:row>
          <xdr:rowOff>228600</xdr:rowOff>
        </xdr:from>
        <xdr:to>
          <xdr:col>4</xdr:col>
          <xdr:colOff>3152775</xdr:colOff>
          <xdr:row>17</xdr:row>
          <xdr:rowOff>1790700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321468</xdr:colOff>
      <xdr:row>18</xdr:row>
      <xdr:rowOff>1202531</xdr:rowOff>
    </xdr:from>
    <xdr:to>
      <xdr:col>4</xdr:col>
      <xdr:colOff>3381375</xdr:colOff>
      <xdr:row>18</xdr:row>
      <xdr:rowOff>2881313</xdr:rowOff>
    </xdr:to>
    <xdr:pic>
      <xdr:nvPicPr>
        <xdr:cNvPr id="19" name="Picture 18">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2"/>
        <a:stretch>
          <a:fillRect/>
        </a:stretch>
      </xdr:blipFill>
      <xdr:spPr>
        <a:xfrm>
          <a:off x="5024437" y="13835062"/>
          <a:ext cx="3059907" cy="1678782"/>
        </a:xfrm>
        <a:prstGeom prst="rect">
          <a:avLst/>
        </a:prstGeom>
      </xdr:spPr>
    </xdr:pic>
    <xdr:clientData/>
  </xdr:twoCellAnchor>
  <xdr:twoCellAnchor editAs="oneCell">
    <xdr:from>
      <xdr:col>4</xdr:col>
      <xdr:colOff>142874</xdr:colOff>
      <xdr:row>19</xdr:row>
      <xdr:rowOff>1012031</xdr:rowOff>
    </xdr:from>
    <xdr:to>
      <xdr:col>4</xdr:col>
      <xdr:colOff>3667124</xdr:colOff>
      <xdr:row>20</xdr:row>
      <xdr:rowOff>0</xdr:rowOff>
    </xdr:to>
    <xdr:pic>
      <xdr:nvPicPr>
        <xdr:cNvPr id="21" name="Pictur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3"/>
        <a:stretch>
          <a:fillRect/>
        </a:stretch>
      </xdr:blipFill>
      <xdr:spPr>
        <a:xfrm>
          <a:off x="4845843" y="16585406"/>
          <a:ext cx="3524250" cy="1809750"/>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47625</xdr:colOff>
          <xdr:row>20</xdr:row>
          <xdr:rowOff>200025</xdr:rowOff>
        </xdr:from>
        <xdr:to>
          <xdr:col>4</xdr:col>
          <xdr:colOff>3771900</xdr:colOff>
          <xdr:row>20</xdr:row>
          <xdr:rowOff>2085975</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285750</xdr:colOff>
      <xdr:row>21</xdr:row>
      <xdr:rowOff>809625</xdr:rowOff>
    </xdr:from>
    <xdr:to>
      <xdr:col>4</xdr:col>
      <xdr:colOff>3583782</xdr:colOff>
      <xdr:row>21</xdr:row>
      <xdr:rowOff>2690813</xdr:rowOff>
    </xdr:to>
    <xdr:pic>
      <xdr:nvPicPr>
        <xdr:cNvPr id="22" name="Picture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3"/>
        <a:stretch>
          <a:fillRect/>
        </a:stretch>
      </xdr:blipFill>
      <xdr:spPr>
        <a:xfrm>
          <a:off x="4988719" y="21371719"/>
          <a:ext cx="3298032" cy="1881188"/>
        </a:xfrm>
        <a:prstGeom prst="rect">
          <a:avLst/>
        </a:prstGeom>
      </xdr:spPr>
    </xdr:pic>
    <xdr:clientData/>
  </xdr:twoCellAnchor>
  <xdr:twoCellAnchor editAs="oneCell">
    <xdr:from>
      <xdr:col>4</xdr:col>
      <xdr:colOff>83343</xdr:colOff>
      <xdr:row>22</xdr:row>
      <xdr:rowOff>381001</xdr:rowOff>
    </xdr:from>
    <xdr:to>
      <xdr:col>4</xdr:col>
      <xdr:colOff>3488530</xdr:colOff>
      <xdr:row>22</xdr:row>
      <xdr:rowOff>2750344</xdr:rowOff>
    </xdr:to>
    <xdr:pic>
      <xdr:nvPicPr>
        <xdr:cNvPr id="23" name="Picture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4"/>
        <a:stretch>
          <a:fillRect/>
        </a:stretch>
      </xdr:blipFill>
      <xdr:spPr>
        <a:xfrm>
          <a:off x="4786312" y="23741064"/>
          <a:ext cx="3405187" cy="2369343"/>
        </a:xfrm>
        <a:prstGeom prst="rect">
          <a:avLst/>
        </a:prstGeom>
      </xdr:spPr>
    </xdr:pic>
    <xdr:clientData/>
  </xdr:twoCellAnchor>
  <xdr:twoCellAnchor editAs="oneCell">
    <xdr:from>
      <xdr:col>4</xdr:col>
      <xdr:colOff>226219</xdr:colOff>
      <xdr:row>24</xdr:row>
      <xdr:rowOff>666749</xdr:rowOff>
    </xdr:from>
    <xdr:to>
      <xdr:col>4</xdr:col>
      <xdr:colOff>3607593</xdr:colOff>
      <xdr:row>24</xdr:row>
      <xdr:rowOff>2940842</xdr:rowOff>
    </xdr:to>
    <xdr:pic>
      <xdr:nvPicPr>
        <xdr:cNvPr id="24" name="Picture 23">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5"/>
        <a:stretch>
          <a:fillRect/>
        </a:stretch>
      </xdr:blipFill>
      <xdr:spPr>
        <a:xfrm>
          <a:off x="4929188" y="27682030"/>
          <a:ext cx="3381374" cy="2274093"/>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190500</xdr:colOff>
          <xdr:row>29</xdr:row>
          <xdr:rowOff>447675</xdr:rowOff>
        </xdr:from>
        <xdr:to>
          <xdr:col>4</xdr:col>
          <xdr:colOff>3667125</xdr:colOff>
          <xdr:row>29</xdr:row>
          <xdr:rowOff>2276475</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0</xdr:row>
          <xdr:rowOff>0</xdr:rowOff>
        </xdr:from>
        <xdr:to>
          <xdr:col>6</xdr:col>
          <xdr:colOff>1209675</xdr:colOff>
          <xdr:row>21</xdr:row>
          <xdr:rowOff>66675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1600200</xdr:colOff>
      <xdr:row>1</xdr:row>
      <xdr:rowOff>33336</xdr:rowOff>
    </xdr:from>
    <xdr:to>
      <xdr:col>9</xdr:col>
      <xdr:colOff>847725</xdr:colOff>
      <xdr:row>33</xdr:row>
      <xdr:rowOff>142875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1</xdr:row>
      <xdr:rowOff>9525</xdr:rowOff>
    </xdr:from>
    <xdr:to>
      <xdr:col>12</xdr:col>
      <xdr:colOff>38100</xdr:colOff>
      <xdr:row>33</xdr:row>
      <xdr:rowOff>171450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504825</xdr:colOff>
      <xdr:row>0</xdr:row>
      <xdr:rowOff>180975</xdr:rowOff>
    </xdr:from>
    <xdr:to>
      <xdr:col>15</xdr:col>
      <xdr:colOff>1038225</xdr:colOff>
      <xdr:row>34</xdr:row>
      <xdr:rowOff>19050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1457326</xdr:colOff>
      <xdr:row>1</xdr:row>
      <xdr:rowOff>0</xdr:rowOff>
    </xdr:from>
    <xdr:to>
      <xdr:col>18</xdr:col>
      <xdr:colOff>1047750</xdr:colOff>
      <xdr:row>34</xdr:row>
      <xdr:rowOff>47625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2541143</xdr:colOff>
      <xdr:row>58</xdr:row>
      <xdr:rowOff>190326</xdr:rowOff>
    </xdr:from>
    <xdr:to>
      <xdr:col>4</xdr:col>
      <xdr:colOff>682998</xdr:colOff>
      <xdr:row>89</xdr:row>
      <xdr:rowOff>37731</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163606</xdr:colOff>
      <xdr:row>127</xdr:row>
      <xdr:rowOff>25998</xdr:rowOff>
    </xdr:from>
    <xdr:to>
      <xdr:col>3</xdr:col>
      <xdr:colOff>2419322</xdr:colOff>
      <xdr:row>129</xdr:row>
      <xdr:rowOff>23711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202706" y="29534448"/>
          <a:ext cx="2255716" cy="378713"/>
        </a:xfrm>
        <a:prstGeom prst="rect">
          <a:avLst/>
        </a:prstGeom>
      </xdr:spPr>
    </xdr:pic>
    <xdr:clientData/>
  </xdr:twoCellAnchor>
  <xdr:twoCellAnchor editAs="oneCell">
    <xdr:from>
      <xdr:col>2</xdr:col>
      <xdr:colOff>0</xdr:colOff>
      <xdr:row>127</xdr:row>
      <xdr:rowOff>31376</xdr:rowOff>
    </xdr:from>
    <xdr:to>
      <xdr:col>3</xdr:col>
      <xdr:colOff>243</xdr:colOff>
      <xdr:row>129</xdr:row>
      <xdr:rowOff>29089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5314950" y="29539826"/>
          <a:ext cx="2724393" cy="378713"/>
        </a:xfrm>
        <a:prstGeom prst="rect">
          <a:avLst/>
        </a:prstGeom>
      </xdr:spPr>
    </xdr:pic>
    <xdr:clientData/>
  </xdr:twoCellAnchor>
  <xdr:twoCellAnchor editAs="oneCell">
    <xdr:from>
      <xdr:col>0</xdr:col>
      <xdr:colOff>45720</xdr:colOff>
      <xdr:row>118</xdr:row>
      <xdr:rowOff>19654</xdr:rowOff>
    </xdr:from>
    <xdr:to>
      <xdr:col>0</xdr:col>
      <xdr:colOff>2971800</xdr:colOff>
      <xdr:row>121</xdr:row>
      <xdr:rowOff>5356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5720" y="27813604"/>
          <a:ext cx="2926080" cy="557202"/>
        </a:xfrm>
        <a:prstGeom prst="rect">
          <a:avLst/>
        </a:prstGeom>
      </xdr:spPr>
    </xdr:pic>
    <xdr:clientData/>
  </xdr:twoCellAnchor>
  <xdr:twoCellAnchor editAs="oneCell">
    <xdr:from>
      <xdr:col>0</xdr:col>
      <xdr:colOff>15241</xdr:colOff>
      <xdr:row>122</xdr:row>
      <xdr:rowOff>45720</xdr:rowOff>
    </xdr:from>
    <xdr:to>
      <xdr:col>0</xdr:col>
      <xdr:colOff>3185161</xdr:colOff>
      <xdr:row>125</xdr:row>
      <xdr:rowOff>76593</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5241" y="28601670"/>
          <a:ext cx="3169920" cy="602373"/>
        </a:xfrm>
        <a:prstGeom prst="rect">
          <a:avLst/>
        </a:prstGeom>
      </xdr:spPr>
    </xdr:pic>
    <xdr:clientData/>
  </xdr:twoCellAnchor>
  <xdr:twoCellAnchor editAs="oneCell">
    <xdr:from>
      <xdr:col>7</xdr:col>
      <xdr:colOff>0</xdr:colOff>
      <xdr:row>5</xdr:row>
      <xdr:rowOff>0</xdr:rowOff>
    </xdr:from>
    <xdr:to>
      <xdr:col>8</xdr:col>
      <xdr:colOff>3701218</xdr:colOff>
      <xdr:row>29</xdr:row>
      <xdr:rowOff>31326</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3430250" y="1009650"/>
          <a:ext cx="6682543" cy="4929557"/>
        </a:xfrm>
        <a:prstGeom prst="rect">
          <a:avLst/>
        </a:prstGeom>
      </xdr:spPr>
    </xdr:pic>
    <xdr:clientData/>
  </xdr:twoCellAnchor>
  <xdr:twoCellAnchor>
    <xdr:from>
      <xdr:col>2</xdr:col>
      <xdr:colOff>2376488</xdr:colOff>
      <xdr:row>53</xdr:row>
      <xdr:rowOff>140493</xdr:rowOff>
    </xdr:from>
    <xdr:to>
      <xdr:col>3</xdr:col>
      <xdr:colOff>2069307</xdr:colOff>
      <xdr:row>53</xdr:row>
      <xdr:rowOff>140493</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7691438" y="14180343"/>
          <a:ext cx="2416969"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628650</xdr:colOff>
      <xdr:row>54</xdr:row>
      <xdr:rowOff>152400</xdr:rowOff>
    </xdr:from>
    <xdr:to>
      <xdr:col>3</xdr:col>
      <xdr:colOff>1914525</xdr:colOff>
      <xdr:row>54</xdr:row>
      <xdr:rowOff>152400</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a:off x="8667750" y="14563725"/>
          <a:ext cx="1285875"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350709</xdr:colOff>
      <xdr:row>27</xdr:row>
      <xdr:rowOff>15432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09600" y="2857500"/>
          <a:ext cx="2179509" cy="2301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32804/Documents/BSR-MV/TPS544C20/Tools/Excel/TPS546C23%20Updated%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yne/Desktop/3-19%20work/blue%20eyed/TPS549A20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Calculations"/>
      <sheetName val="partData"/>
      <sheetName val="partData (2)"/>
      <sheetName val="Sheet1"/>
    </sheetNames>
    <sheetDataSet>
      <sheetData sheetId="0">
        <row r="4">
          <cell r="C4" t="str">
            <v>TPS544C20</v>
          </cell>
        </row>
        <row r="8">
          <cell r="C8">
            <v>0.6</v>
          </cell>
        </row>
        <row r="9">
          <cell r="C9">
            <v>30</v>
          </cell>
        </row>
        <row r="17">
          <cell r="C17">
            <v>80</v>
          </cell>
        </row>
        <row r="18">
          <cell r="C18">
            <v>175</v>
          </cell>
        </row>
        <row r="19">
          <cell r="C19">
            <v>4.8</v>
          </cell>
        </row>
        <row r="20">
          <cell r="C20">
            <v>2.08</v>
          </cell>
        </row>
        <row r="22">
          <cell r="C22">
            <v>10</v>
          </cell>
        </row>
        <row r="24">
          <cell r="C24">
            <v>14</v>
          </cell>
        </row>
        <row r="25">
          <cell r="C25">
            <v>1</v>
          </cell>
        </row>
        <row r="26">
          <cell r="C26">
            <v>30</v>
          </cell>
        </row>
        <row r="30">
          <cell r="C30">
            <v>500</v>
          </cell>
        </row>
        <row r="33">
          <cell r="F33">
            <v>500</v>
          </cell>
        </row>
        <row r="36">
          <cell r="C36">
            <v>0.2</v>
          </cell>
        </row>
        <row r="40">
          <cell r="E40">
            <v>0.3</v>
          </cell>
        </row>
        <row r="41">
          <cell r="E41">
            <v>10</v>
          </cell>
        </row>
        <row r="42">
          <cell r="E42">
            <v>0.2</v>
          </cell>
        </row>
        <row r="43">
          <cell r="F43">
            <v>7.7380952380952381</v>
          </cell>
        </row>
        <row r="46">
          <cell r="F46">
            <v>5.0000000000000009</v>
          </cell>
        </row>
        <row r="50">
          <cell r="C50">
            <v>15</v>
          </cell>
        </row>
        <row r="51">
          <cell r="C51">
            <v>0.03</v>
          </cell>
        </row>
        <row r="52">
          <cell r="C52">
            <v>0.03</v>
          </cell>
        </row>
        <row r="62">
          <cell r="E62">
            <v>100</v>
          </cell>
        </row>
        <row r="63">
          <cell r="E63">
            <v>3</v>
          </cell>
        </row>
        <row r="64">
          <cell r="E64">
            <v>12</v>
          </cell>
        </row>
        <row r="65">
          <cell r="E65">
            <v>0.6</v>
          </cell>
        </row>
        <row r="66">
          <cell r="F66">
            <v>720</v>
          </cell>
        </row>
        <row r="67">
          <cell r="F67">
            <v>0.25</v>
          </cell>
        </row>
        <row r="72">
          <cell r="F72">
            <v>10.829122239356613</v>
          </cell>
        </row>
        <row r="77">
          <cell r="C77">
            <v>200</v>
          </cell>
        </row>
        <row r="78">
          <cell r="D78">
            <v>6</v>
          </cell>
        </row>
        <row r="80">
          <cell r="E80">
            <v>16.7</v>
          </cell>
        </row>
        <row r="85">
          <cell r="E85">
            <v>30.1</v>
          </cell>
        </row>
        <row r="87">
          <cell r="E87">
            <v>20</v>
          </cell>
        </row>
        <row r="91">
          <cell r="E91">
            <v>470</v>
          </cell>
        </row>
        <row r="95">
          <cell r="E95">
            <v>4.7</v>
          </cell>
        </row>
        <row r="99">
          <cell r="E99">
            <v>0.1</v>
          </cell>
        </row>
        <row r="101">
          <cell r="E101">
            <v>10</v>
          </cell>
        </row>
        <row r="103">
          <cell r="E103">
            <v>50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ice Calculator"/>
      <sheetName val="Schematic Checklist"/>
      <sheetName val="Layout Checklist"/>
      <sheetName val="partData"/>
      <sheetName val="Extra"/>
      <sheetName val="partData (2)"/>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png"/><Relationship Id="rId4" Type="http://schemas.openxmlformats.org/officeDocument/2006/relationships/oleObject" Target="../embeddings/oleObject1.bin"/><Relationship Id="rId9" Type="http://schemas.openxmlformats.org/officeDocument/2006/relationships/image" Target="../media/image5.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167"/>
  <sheetViews>
    <sheetView tabSelected="1" zoomScaleNormal="100" workbookViewId="0">
      <pane ySplit="2" topLeftCell="A6" activePane="bottomLeft" state="frozen"/>
      <selection pane="bottomLeft" activeCell="B19" sqref="B19:H19"/>
    </sheetView>
  </sheetViews>
  <sheetFormatPr defaultColWidth="9.140625" defaultRowHeight="14.25" x14ac:dyDescent="0.25"/>
  <cols>
    <col min="1" max="1" width="2.5703125" style="13" customWidth="1"/>
    <col min="2" max="2" width="21.85546875" style="13" customWidth="1"/>
    <col min="3" max="6" width="15.5703125" style="13" customWidth="1"/>
    <col min="7" max="7" width="6.42578125" style="13" bestFit="1" customWidth="1"/>
    <col min="8" max="8" width="113.42578125" style="13" bestFit="1" customWidth="1"/>
    <col min="9" max="9" width="13.5703125" style="13" bestFit="1" customWidth="1"/>
    <col min="10" max="10" width="37.85546875" style="13" bestFit="1" customWidth="1"/>
    <col min="11" max="11" width="17.85546875" style="13" bestFit="1" customWidth="1"/>
    <col min="12" max="12" width="14.5703125" style="13" bestFit="1" customWidth="1"/>
    <col min="13" max="13" width="13.140625" style="13" bestFit="1" customWidth="1"/>
    <col min="14" max="14" width="8.42578125" style="13" bestFit="1" customWidth="1"/>
    <col min="15" max="15" width="7.85546875" style="13" bestFit="1" customWidth="1"/>
    <col min="16" max="16" width="7.42578125" style="13" bestFit="1" customWidth="1"/>
    <col min="17" max="17" width="16.42578125" style="13" bestFit="1" customWidth="1"/>
    <col min="18" max="18" width="3.85546875" style="13" bestFit="1" customWidth="1"/>
    <col min="19" max="16384" width="9.140625" style="13"/>
  </cols>
  <sheetData>
    <row r="1" spans="2:18" ht="24" thickBot="1" x14ac:dyDescent="0.3">
      <c r="B1" s="213" t="s">
        <v>45</v>
      </c>
      <c r="C1" s="213"/>
      <c r="D1" s="213"/>
      <c r="E1" s="213"/>
      <c r="F1" s="213"/>
      <c r="G1" s="213"/>
      <c r="H1" s="213"/>
    </row>
    <row r="2" spans="2:18" ht="45.75" thickBot="1" x14ac:dyDescent="0.3">
      <c r="B2" s="14" t="s">
        <v>46</v>
      </c>
      <c r="C2" s="14" t="s">
        <v>47</v>
      </c>
      <c r="D2" s="14" t="s">
        <v>48</v>
      </c>
      <c r="E2" s="14" t="s">
        <v>49</v>
      </c>
      <c r="F2" s="14" t="s">
        <v>50</v>
      </c>
      <c r="G2" s="14" t="s">
        <v>51</v>
      </c>
      <c r="H2" s="14" t="s">
        <v>52</v>
      </c>
    </row>
    <row r="3" spans="2:18" s="15" customFormat="1" ht="16.5" thickBot="1" x14ac:dyDescent="0.3">
      <c r="B3" s="214" t="s">
        <v>53</v>
      </c>
      <c r="C3" s="215"/>
      <c r="D3" s="215"/>
      <c r="E3" s="215"/>
      <c r="F3" s="215"/>
      <c r="G3" s="215"/>
      <c r="H3" s="216"/>
      <c r="J3" s="13"/>
      <c r="K3" s="13"/>
      <c r="L3" s="13"/>
      <c r="M3" s="13"/>
      <c r="N3" s="13"/>
      <c r="O3" s="13"/>
      <c r="P3" s="13"/>
      <c r="Q3" s="13"/>
      <c r="R3" s="13"/>
    </row>
    <row r="4" spans="2:18" ht="18" x14ac:dyDescent="0.25">
      <c r="B4" s="16" t="s">
        <v>54</v>
      </c>
      <c r="C4" s="17" t="s">
        <v>274</v>
      </c>
      <c r="D4" s="119"/>
      <c r="E4" s="119"/>
      <c r="F4" s="119"/>
      <c r="G4" s="18"/>
      <c r="H4" s="19" t="s">
        <v>55</v>
      </c>
      <c r="J4" s="20" t="s">
        <v>56</v>
      </c>
      <c r="K4" s="15"/>
      <c r="L4" s="15"/>
      <c r="M4" s="15"/>
      <c r="N4" s="15"/>
      <c r="O4" s="15"/>
      <c r="P4" s="15"/>
      <c r="Q4" s="15"/>
      <c r="R4" s="15"/>
    </row>
    <row r="5" spans="2:18" ht="15" x14ac:dyDescent="0.25">
      <c r="B5" s="26" t="s">
        <v>59</v>
      </c>
      <c r="C5" s="21">
        <f>VLOOKUP($C$4,partData!$A$3:$N$10,2,FALSE)</f>
        <v>4</v>
      </c>
      <c r="D5" s="22"/>
      <c r="E5" s="22"/>
      <c r="F5" s="22"/>
      <c r="G5" s="23" t="s">
        <v>57</v>
      </c>
      <c r="H5" s="54" t="s">
        <v>60</v>
      </c>
      <c r="J5" s="24" t="s">
        <v>58</v>
      </c>
      <c r="K5" s="15"/>
      <c r="L5" s="15"/>
      <c r="M5" s="25"/>
      <c r="N5" s="25"/>
    </row>
    <row r="6" spans="2:18" ht="15" x14ac:dyDescent="0.25">
      <c r="B6" s="26" t="s">
        <v>62</v>
      </c>
      <c r="C6" s="21">
        <f>VLOOKUP($C$4,partData!$A$3:$N$10,3,FALSE)</f>
        <v>16</v>
      </c>
      <c r="D6" s="22"/>
      <c r="E6" s="22"/>
      <c r="F6" s="22"/>
      <c r="G6" s="23" t="s">
        <v>57</v>
      </c>
      <c r="H6" s="54" t="s">
        <v>63</v>
      </c>
      <c r="J6" s="27" t="s">
        <v>61</v>
      </c>
      <c r="K6" s="15"/>
      <c r="L6" s="15"/>
      <c r="M6" s="25"/>
      <c r="N6" s="25"/>
    </row>
    <row r="7" spans="2:18" ht="15" x14ac:dyDescent="0.25">
      <c r="B7" s="26" t="s">
        <v>65</v>
      </c>
      <c r="C7" s="21">
        <f>VLOOKUP($C$4,partData!$A$3:$N$10,10,FALSE)</f>
        <v>0.6</v>
      </c>
      <c r="D7" s="22"/>
      <c r="E7" s="22"/>
      <c r="F7" s="22"/>
      <c r="G7" s="23" t="s">
        <v>57</v>
      </c>
      <c r="H7" s="54" t="s">
        <v>66</v>
      </c>
      <c r="J7" s="28" t="s">
        <v>64</v>
      </c>
      <c r="K7" s="15"/>
      <c r="L7" s="15"/>
    </row>
    <row r="8" spans="2:18" ht="15" x14ac:dyDescent="0.25">
      <c r="B8" s="26" t="s">
        <v>68</v>
      </c>
      <c r="C8" s="21">
        <f>VLOOKUP($C$4,partData!$A$3:$N$10,4,FALSE)</f>
        <v>40</v>
      </c>
      <c r="D8" s="22"/>
      <c r="E8" s="22"/>
      <c r="F8" s="22"/>
      <c r="G8" s="23" t="s">
        <v>69</v>
      </c>
      <c r="H8" s="54" t="s">
        <v>70</v>
      </c>
      <c r="J8" s="29" t="s">
        <v>67</v>
      </c>
      <c r="K8" s="15"/>
      <c r="L8" s="15"/>
    </row>
    <row r="9" spans="2:18" ht="15" x14ac:dyDescent="0.25">
      <c r="B9" s="26" t="s">
        <v>72</v>
      </c>
      <c r="C9" s="21">
        <f>VLOOKUP($C$4,partData!$A$3:$N$10,13,FALSE)</f>
        <v>5</v>
      </c>
      <c r="D9" s="22"/>
      <c r="E9" s="22"/>
      <c r="F9" s="22"/>
      <c r="G9" s="23" t="s">
        <v>57</v>
      </c>
      <c r="H9" s="54" t="s">
        <v>73</v>
      </c>
      <c r="J9" s="30" t="s">
        <v>71</v>
      </c>
      <c r="K9" s="15"/>
      <c r="L9" s="15"/>
    </row>
    <row r="10" spans="2:18" ht="15.75" thickBot="1" x14ac:dyDescent="0.3">
      <c r="B10" s="26" t="s">
        <v>75</v>
      </c>
      <c r="C10" s="21">
        <f>VLOOKUP($C$4,partData!$A$3:$U$10,20,FALSE)</f>
        <v>1.6</v>
      </c>
      <c r="D10" s="22"/>
      <c r="E10" s="22"/>
      <c r="F10" s="22"/>
      <c r="G10" s="23" t="s">
        <v>57</v>
      </c>
      <c r="H10" s="54" t="s">
        <v>76</v>
      </c>
      <c r="J10" s="31" t="s">
        <v>74</v>
      </c>
      <c r="K10" s="15"/>
      <c r="L10" s="15"/>
    </row>
    <row r="11" spans="2:18" ht="16.5" thickBot="1" x14ac:dyDescent="0.3">
      <c r="B11" s="26" t="s">
        <v>81</v>
      </c>
      <c r="C11" s="21" t="str">
        <f>VLOOKUP($C$4,partData!$A$3:$N$10,11,FALSE)</f>
        <v>Hiccup</v>
      </c>
      <c r="D11" s="22"/>
      <c r="E11" s="22"/>
      <c r="F11" s="22"/>
      <c r="G11" s="23"/>
      <c r="H11" s="54" t="s">
        <v>82</v>
      </c>
      <c r="P11" s="217" t="s">
        <v>77</v>
      </c>
      <c r="Q11" s="218"/>
      <c r="R11" s="219"/>
    </row>
    <row r="12" spans="2:18" x14ac:dyDescent="0.25">
      <c r="B12" s="26" t="s">
        <v>84</v>
      </c>
      <c r="C12" s="21" t="str">
        <f>VLOOKUP($C$4,partData!$A$3:$N$10,12,FALSE)</f>
        <v>Hiccup</v>
      </c>
      <c r="D12" s="22"/>
      <c r="E12" s="22"/>
      <c r="F12" s="22"/>
      <c r="G12" s="23"/>
      <c r="H12" s="54" t="s">
        <v>85</v>
      </c>
      <c r="P12" s="26" t="s">
        <v>79</v>
      </c>
      <c r="Q12" s="32">
        <f>Lout</f>
        <v>0.1</v>
      </c>
      <c r="R12" s="54" t="s">
        <v>80</v>
      </c>
    </row>
    <row r="13" spans="2:18" x14ac:dyDescent="0.25">
      <c r="B13" s="26" t="s">
        <v>86</v>
      </c>
      <c r="C13" s="21">
        <f>VLOOKUP($C$4,partData!$A$3:$N$10,8,FALSE)</f>
        <v>45</v>
      </c>
      <c r="D13" s="22"/>
      <c r="E13" s="22"/>
      <c r="F13" s="22"/>
      <c r="G13" s="23" t="s">
        <v>69</v>
      </c>
      <c r="H13" s="54" t="s">
        <v>87</v>
      </c>
      <c r="P13" s="26" t="s">
        <v>38</v>
      </c>
      <c r="Q13" s="32">
        <f>Cout</f>
        <v>1128</v>
      </c>
      <c r="R13" s="54" t="s">
        <v>83</v>
      </c>
    </row>
    <row r="14" spans="2:18" x14ac:dyDescent="0.25">
      <c r="B14" s="26" t="s">
        <v>91</v>
      </c>
      <c r="C14" s="21">
        <f>VLOOKUP($C$4,partData!$A$3:$P$10,9,FALSE)</f>
        <v>30</v>
      </c>
      <c r="D14" s="22"/>
      <c r="E14" s="22"/>
      <c r="F14" s="22"/>
      <c r="G14" s="23" t="s">
        <v>92</v>
      </c>
      <c r="H14" s="54" t="s">
        <v>93</v>
      </c>
      <c r="P14" s="26" t="s">
        <v>37</v>
      </c>
      <c r="Q14" s="32">
        <f>Cin</f>
        <v>46.36</v>
      </c>
      <c r="R14" s="54" t="s">
        <v>83</v>
      </c>
    </row>
    <row r="15" spans="2:18" x14ac:dyDescent="0.25">
      <c r="B15" s="26" t="s">
        <v>96</v>
      </c>
      <c r="C15" s="21">
        <f>VLOOKUP($C$4,partData!$A$3:$P$10,15,FALSE)</f>
        <v>250</v>
      </c>
      <c r="D15" s="22"/>
      <c r="E15" s="22"/>
      <c r="F15" s="22"/>
      <c r="G15" s="23" t="s">
        <v>92</v>
      </c>
      <c r="H15" s="54" t="s">
        <v>97</v>
      </c>
      <c r="P15" s="26" t="s">
        <v>88</v>
      </c>
      <c r="Q15" s="32" t="e">
        <f>Rfb_b_2</f>
        <v>#NAME?</v>
      </c>
      <c r="R15" s="54" t="s">
        <v>89</v>
      </c>
    </row>
    <row r="16" spans="2:18" x14ac:dyDescent="0.25">
      <c r="B16" s="26" t="s">
        <v>100</v>
      </c>
      <c r="C16" s="21">
        <f>VLOOKUP($C$4,partData!$A$3:$Q$10,16,FALSE)</f>
        <v>3.4</v>
      </c>
      <c r="D16" s="22"/>
      <c r="E16" s="22"/>
      <c r="F16" s="22"/>
      <c r="G16" s="23" t="s">
        <v>101</v>
      </c>
      <c r="H16" s="54" t="s">
        <v>102</v>
      </c>
      <c r="P16" s="26" t="s">
        <v>90</v>
      </c>
      <c r="Q16" s="32" t="e">
        <f>Rfb_t_2</f>
        <v>#NAME?</v>
      </c>
      <c r="R16" s="54" t="s">
        <v>89</v>
      </c>
    </row>
    <row r="17" spans="2:18" x14ac:dyDescent="0.25">
      <c r="B17" s="26" t="s">
        <v>104</v>
      </c>
      <c r="C17" s="21">
        <f>VLOOKUP($C$4,partData!$A$3:$Q$10,17,FALSE)</f>
        <v>0.9</v>
      </c>
      <c r="D17" s="22"/>
      <c r="E17" s="22"/>
      <c r="F17" s="22"/>
      <c r="G17" s="23" t="s">
        <v>101</v>
      </c>
      <c r="H17" s="54" t="s">
        <v>105</v>
      </c>
      <c r="P17" s="26" t="s">
        <v>94</v>
      </c>
      <c r="Q17" s="32" t="e">
        <f>Cff</f>
        <v>#NAME?</v>
      </c>
      <c r="R17" s="54" t="s">
        <v>95</v>
      </c>
    </row>
    <row r="18" spans="2:18" ht="15" thickBot="1" x14ac:dyDescent="0.3">
      <c r="B18" s="26" t="s">
        <v>686</v>
      </c>
      <c r="C18" s="21">
        <f>VLOOKUP($C$4,partData!$A$3:$V$10,22,FALSE)</f>
        <v>9.2800000000000001E-3</v>
      </c>
      <c r="D18" s="22"/>
      <c r="E18" s="22"/>
      <c r="F18" s="22"/>
      <c r="G18" s="23" t="s">
        <v>685</v>
      </c>
      <c r="H18" s="54" t="s">
        <v>687</v>
      </c>
      <c r="P18" s="26"/>
      <c r="Q18" s="32"/>
      <c r="R18" s="54"/>
    </row>
    <row r="19" spans="2:18" ht="16.5" thickBot="1" x14ac:dyDescent="0.3">
      <c r="B19" s="214" t="s">
        <v>107</v>
      </c>
      <c r="C19" s="215"/>
      <c r="D19" s="215"/>
      <c r="E19" s="215"/>
      <c r="F19" s="215"/>
      <c r="G19" s="215"/>
      <c r="H19" s="216"/>
      <c r="P19" s="26" t="s">
        <v>98</v>
      </c>
      <c r="Q19" s="32" t="e">
        <f>Css</f>
        <v>#NAME?</v>
      </c>
      <c r="R19" s="54" t="s">
        <v>99</v>
      </c>
    </row>
    <row r="20" spans="2:18" x14ac:dyDescent="0.25">
      <c r="B20" s="26" t="s">
        <v>109</v>
      </c>
      <c r="C20" s="36">
        <v>13.5</v>
      </c>
      <c r="D20" s="22"/>
      <c r="E20" s="22"/>
      <c r="F20" s="22"/>
      <c r="G20" s="23" t="s">
        <v>57</v>
      </c>
      <c r="H20" s="54" t="s">
        <v>110</v>
      </c>
      <c r="P20" s="26" t="s">
        <v>103</v>
      </c>
      <c r="Q20" s="32">
        <f>MAX(1,Cvcc)</f>
        <v>4.7</v>
      </c>
      <c r="R20" s="54" t="s">
        <v>83</v>
      </c>
    </row>
    <row r="21" spans="2:18" x14ac:dyDescent="0.25">
      <c r="B21" s="26" t="s">
        <v>111</v>
      </c>
      <c r="C21" s="36">
        <v>14</v>
      </c>
      <c r="D21" s="22"/>
      <c r="E21" s="22"/>
      <c r="F21" s="22"/>
      <c r="G21" s="23" t="s">
        <v>57</v>
      </c>
      <c r="H21" s="54" t="s">
        <v>112</v>
      </c>
      <c r="P21" s="26" t="s">
        <v>106</v>
      </c>
      <c r="Q21" s="32">
        <f>MAX(0.1,Cboot)</f>
        <v>0.1</v>
      </c>
      <c r="R21" s="54" t="s">
        <v>83</v>
      </c>
    </row>
    <row r="22" spans="2:18" ht="15" thickBot="1" x14ac:dyDescent="0.3">
      <c r="B22" s="26" t="s">
        <v>113</v>
      </c>
      <c r="C22" s="36">
        <v>14.5</v>
      </c>
      <c r="D22" s="22"/>
      <c r="E22" s="22"/>
      <c r="F22" s="22"/>
      <c r="G22" s="23" t="s">
        <v>57</v>
      </c>
      <c r="H22" s="54" t="s">
        <v>114</v>
      </c>
      <c r="P22" s="33" t="s">
        <v>108</v>
      </c>
      <c r="Q22" s="34">
        <f>Rpg</f>
        <v>10</v>
      </c>
      <c r="R22" s="35" t="s">
        <v>89</v>
      </c>
    </row>
    <row r="23" spans="2:18" x14ac:dyDescent="0.25">
      <c r="B23" s="26" t="s">
        <v>115</v>
      </c>
      <c r="C23" s="36">
        <v>1.35</v>
      </c>
      <c r="D23" s="22"/>
      <c r="E23" s="22"/>
      <c r="F23" s="22"/>
      <c r="G23" s="23" t="s">
        <v>57</v>
      </c>
      <c r="H23" s="54" t="s">
        <v>116</v>
      </c>
    </row>
    <row r="24" spans="2:18" ht="15" thickBot="1" x14ac:dyDescent="0.3">
      <c r="B24" s="26" t="s">
        <v>117</v>
      </c>
      <c r="C24" s="36">
        <v>25.5</v>
      </c>
      <c r="D24" s="22"/>
      <c r="E24" s="22"/>
      <c r="F24" s="22"/>
      <c r="G24" s="23" t="s">
        <v>69</v>
      </c>
      <c r="H24" s="54" t="s">
        <v>118</v>
      </c>
    </row>
    <row r="25" spans="2:18" ht="16.5" thickBot="1" x14ac:dyDescent="0.3">
      <c r="B25" s="220" t="s">
        <v>119</v>
      </c>
      <c r="C25" s="221"/>
      <c r="D25" s="221"/>
      <c r="E25" s="221"/>
      <c r="F25" s="221"/>
      <c r="G25" s="221"/>
      <c r="H25" s="222"/>
    </row>
    <row r="26" spans="2:18" x14ac:dyDescent="0.25">
      <c r="B26" s="16" t="s">
        <v>120</v>
      </c>
      <c r="C26" s="38"/>
      <c r="D26" s="106">
        <f>Vout/Vin_max*1/(ton_min_max*0.000000001)*0.001</f>
        <v>3103.4482758620688</v>
      </c>
      <c r="E26" s="38"/>
      <c r="F26" s="38"/>
      <c r="G26" s="39" t="s">
        <v>121</v>
      </c>
      <c r="H26" s="19" t="s">
        <v>122</v>
      </c>
    </row>
    <row r="27" spans="2:18" ht="28.5" x14ac:dyDescent="0.25">
      <c r="B27" s="41" t="s">
        <v>123</v>
      </c>
      <c r="C27" s="22"/>
      <c r="D27" s="107">
        <f>(Vin_min-Vout-Iout*2*(DCR_Ohm+Rdson_HS_Ohm))/(toff_min_max_sec*(Vin_min-Iout*2*(Rdson_HS_Ohm-Rdson_LS_Ohm)))*10^-3</f>
        <v>3445.1598429613009</v>
      </c>
      <c r="E27" s="22"/>
      <c r="F27" s="22"/>
      <c r="G27" s="42" t="s">
        <v>121</v>
      </c>
      <c r="H27" s="110" t="s">
        <v>124</v>
      </c>
    </row>
    <row r="28" spans="2:18" ht="16.5" customHeight="1" x14ac:dyDescent="0.25">
      <c r="B28" s="26" t="s">
        <v>125</v>
      </c>
      <c r="C28" s="36">
        <v>1400</v>
      </c>
      <c r="D28" s="22"/>
      <c r="E28" s="22"/>
      <c r="F28" s="22"/>
      <c r="G28" s="23" t="s">
        <v>121</v>
      </c>
      <c r="H28" s="54" t="s">
        <v>126</v>
      </c>
      <c r="P28" s="37"/>
      <c r="Q28" s="37"/>
      <c r="R28" s="37"/>
    </row>
    <row r="29" spans="2:18" x14ac:dyDescent="0.25">
      <c r="B29" s="26" t="s">
        <v>127</v>
      </c>
      <c r="C29" s="43"/>
      <c r="D29" s="44">
        <f>(20000000000/fsw_select/1000-fsw_select*1000*2/2000)/1000</f>
        <v>12.885714285714286</v>
      </c>
      <c r="E29" s="22"/>
      <c r="F29" s="22"/>
      <c r="G29" s="23" t="s">
        <v>89</v>
      </c>
      <c r="H29" s="54" t="s">
        <v>128</v>
      </c>
      <c r="I29" s="40"/>
      <c r="J29" s="37"/>
      <c r="K29" s="37"/>
      <c r="L29" s="37"/>
      <c r="P29" s="37"/>
      <c r="Q29" s="37"/>
      <c r="R29" s="37"/>
    </row>
    <row r="30" spans="2:18" x14ac:dyDescent="0.25">
      <c r="B30" s="26" t="s">
        <v>129</v>
      </c>
      <c r="C30" s="112"/>
      <c r="D30" s="22"/>
      <c r="E30" s="36">
        <v>12.7</v>
      </c>
      <c r="F30" s="22"/>
      <c r="G30" s="23" t="s">
        <v>89</v>
      </c>
      <c r="H30" s="54" t="s">
        <v>130</v>
      </c>
      <c r="I30" s="37"/>
      <c r="J30" s="37"/>
      <c r="K30" s="37"/>
      <c r="L30" s="37"/>
      <c r="P30" s="37"/>
      <c r="Q30" s="37"/>
      <c r="R30" s="37"/>
    </row>
    <row r="31" spans="2:18" ht="15" thickBot="1" x14ac:dyDescent="0.3">
      <c r="B31" s="26" t="s">
        <v>131</v>
      </c>
      <c r="C31" s="43"/>
      <c r="D31" s="45"/>
      <c r="E31" s="121"/>
      <c r="F31" s="46">
        <f>(-(1000*E30*1000)+SQRT((1000*E30*1000)^2+4*20000000000000))/2/1000</f>
        <v>1416.7560795997708</v>
      </c>
      <c r="G31" s="23" t="s">
        <v>121</v>
      </c>
      <c r="H31" s="54" t="s">
        <v>132</v>
      </c>
    </row>
    <row r="32" spans="2:18" s="37" customFormat="1" ht="16.5" thickBot="1" x14ac:dyDescent="0.3">
      <c r="B32" s="223" t="s">
        <v>293</v>
      </c>
      <c r="C32" s="224"/>
      <c r="D32" s="224"/>
      <c r="E32" s="224"/>
      <c r="F32" s="224"/>
      <c r="G32" s="224"/>
      <c r="H32" s="225"/>
      <c r="P32" s="13"/>
      <c r="Q32" s="13"/>
      <c r="R32" s="13"/>
    </row>
    <row r="33" spans="2:18" s="37" customFormat="1" x14ac:dyDescent="0.25">
      <c r="B33" s="135" t="s">
        <v>281</v>
      </c>
      <c r="C33" s="136" t="s">
        <v>291</v>
      </c>
      <c r="D33" s="117"/>
      <c r="E33" s="117"/>
      <c r="F33" s="117"/>
      <c r="G33" s="137"/>
      <c r="H33" s="109" t="s">
        <v>286</v>
      </c>
      <c r="P33" s="13"/>
      <c r="Q33" s="13"/>
      <c r="R33" s="13"/>
    </row>
    <row r="34" spans="2:18" s="37" customFormat="1" x14ac:dyDescent="0.25">
      <c r="B34" s="26" t="s">
        <v>279</v>
      </c>
      <c r="C34" s="36" t="s">
        <v>291</v>
      </c>
      <c r="D34" s="138"/>
      <c r="E34" s="112"/>
      <c r="F34" s="112"/>
      <c r="G34" s="23"/>
      <c r="H34" s="54" t="s">
        <v>318</v>
      </c>
      <c r="P34" s="13"/>
      <c r="Q34" s="13"/>
      <c r="R34" s="13"/>
    </row>
    <row r="35" spans="2:18" s="37" customFormat="1" x14ac:dyDescent="0.25">
      <c r="B35" s="26" t="s">
        <v>280</v>
      </c>
      <c r="C35" s="36">
        <v>45</v>
      </c>
      <c r="D35" s="138"/>
      <c r="E35" s="112"/>
      <c r="F35" s="112"/>
      <c r="G35" s="23" t="s">
        <v>188</v>
      </c>
      <c r="H35" s="54" t="s">
        <v>317</v>
      </c>
      <c r="P35" s="13"/>
      <c r="Q35" s="13"/>
      <c r="R35" s="13"/>
    </row>
    <row r="36" spans="2:18" s="37" customFormat="1" x14ac:dyDescent="0.25">
      <c r="B36" s="26" t="s">
        <v>308</v>
      </c>
      <c r="C36" s="112"/>
      <c r="D36" s="134">
        <f>VLOOKUP(CONCATENATE(C33, C34, C35),partData!P12:U17,2,0)</f>
        <v>78.7</v>
      </c>
      <c r="E36" s="112"/>
      <c r="F36" s="112"/>
      <c r="G36" s="23" t="s">
        <v>89</v>
      </c>
      <c r="H36" s="54" t="s">
        <v>288</v>
      </c>
      <c r="P36" s="13"/>
      <c r="Q36" s="13"/>
      <c r="R36" s="13"/>
    </row>
    <row r="37" spans="2:18" s="37" customFormat="1" x14ac:dyDescent="0.25">
      <c r="B37" s="26" t="s">
        <v>287</v>
      </c>
      <c r="C37" s="112"/>
      <c r="D37" s="138"/>
      <c r="E37" s="36">
        <v>78.7</v>
      </c>
      <c r="F37" s="112"/>
      <c r="G37" s="23" t="s">
        <v>89</v>
      </c>
      <c r="H37" s="54" t="s">
        <v>307</v>
      </c>
      <c r="P37" s="13"/>
      <c r="Q37" s="13"/>
      <c r="R37" s="13"/>
    </row>
    <row r="38" spans="2:18" s="37" customFormat="1" x14ac:dyDescent="0.25">
      <c r="B38" s="26" t="s">
        <v>309</v>
      </c>
      <c r="C38" s="112"/>
      <c r="D38" s="138"/>
      <c r="E38" s="112"/>
      <c r="F38" s="62" t="str">
        <f>VLOOKUP('Device Calculator'!E37, partData!Q12:U17, 2, 0)</f>
        <v>Enabled</v>
      </c>
      <c r="G38" s="23"/>
      <c r="H38" s="54" t="s">
        <v>313</v>
      </c>
      <c r="P38" s="13"/>
      <c r="Q38" s="13"/>
      <c r="R38" s="13"/>
    </row>
    <row r="39" spans="2:18" s="37" customFormat="1" x14ac:dyDescent="0.25">
      <c r="B39" s="26" t="s">
        <v>310</v>
      </c>
      <c r="C39" s="112"/>
      <c r="D39" s="138"/>
      <c r="E39" s="112"/>
      <c r="F39" s="62" t="str">
        <f>VLOOKUP('Device Calculator'!E37, partData!Q12:U17, 3, 0)</f>
        <v>Enabled</v>
      </c>
      <c r="G39" s="23"/>
      <c r="H39" s="54" t="s">
        <v>314</v>
      </c>
      <c r="P39" s="13"/>
      <c r="Q39" s="13"/>
      <c r="R39" s="13"/>
    </row>
    <row r="40" spans="2:18" s="37" customFormat="1" ht="15" thickBot="1" x14ac:dyDescent="0.3">
      <c r="B40" s="33" t="s">
        <v>311</v>
      </c>
      <c r="C40" s="67"/>
      <c r="D40" s="139"/>
      <c r="E40" s="67"/>
      <c r="F40" s="145">
        <f>VLOOKUP('Device Calculator'!E37, partData!Q12:U17, 4, 0)</f>
        <v>45</v>
      </c>
      <c r="G40" s="69" t="s">
        <v>188</v>
      </c>
      <c r="H40" s="35" t="s">
        <v>313</v>
      </c>
      <c r="P40" s="13"/>
      <c r="Q40" s="13"/>
      <c r="R40" s="13"/>
    </row>
    <row r="41" spans="2:18" s="37" customFormat="1" ht="16.5" thickBot="1" x14ac:dyDescent="0.3">
      <c r="B41" s="226" t="s">
        <v>294</v>
      </c>
      <c r="C41" s="227"/>
      <c r="D41" s="227"/>
      <c r="E41" s="227"/>
      <c r="F41" s="227"/>
      <c r="G41" s="227"/>
      <c r="H41" s="228"/>
      <c r="P41" s="13"/>
      <c r="Q41" s="13"/>
      <c r="R41" s="13"/>
    </row>
    <row r="42" spans="2:18" s="37" customFormat="1" x14ac:dyDescent="0.25">
      <c r="B42" s="135" t="s">
        <v>295</v>
      </c>
      <c r="C42" s="136">
        <v>1</v>
      </c>
      <c r="D42" s="117"/>
      <c r="E42" s="117"/>
      <c r="F42" s="117"/>
      <c r="G42" s="137" t="s">
        <v>296</v>
      </c>
      <c r="H42" s="109" t="s">
        <v>297</v>
      </c>
      <c r="P42" s="13"/>
      <c r="Q42" s="13"/>
      <c r="R42" s="13"/>
    </row>
    <row r="43" spans="2:18" s="37" customFormat="1" x14ac:dyDescent="0.25">
      <c r="B43" s="26" t="s">
        <v>299</v>
      </c>
      <c r="C43" s="147"/>
      <c r="D43" s="198">
        <f>VLOOKUP(C42,partData!D13:E22,2,0)</f>
        <v>8.66</v>
      </c>
      <c r="E43" s="112"/>
      <c r="F43" s="112"/>
      <c r="G43" s="23" t="s">
        <v>89</v>
      </c>
      <c r="H43" s="54" t="s">
        <v>315</v>
      </c>
      <c r="P43" s="13"/>
      <c r="Q43" s="13"/>
      <c r="R43" s="13"/>
    </row>
    <row r="44" spans="2:18" x14ac:dyDescent="0.25">
      <c r="B44" s="26" t="s">
        <v>298</v>
      </c>
      <c r="C44" s="147"/>
      <c r="D44" s="112"/>
      <c r="E44" s="36">
        <v>8.66</v>
      </c>
      <c r="F44" s="112"/>
      <c r="G44" s="23" t="s">
        <v>89</v>
      </c>
      <c r="H44" s="54" t="s">
        <v>312</v>
      </c>
      <c r="J44" s="47"/>
      <c r="M44" s="47"/>
      <c r="Q44" s="48"/>
      <c r="R44" s="48"/>
    </row>
    <row r="45" spans="2:18" ht="15" thickBot="1" x14ac:dyDescent="0.3">
      <c r="B45" s="33" t="s">
        <v>300</v>
      </c>
      <c r="C45" s="148"/>
      <c r="D45" s="139"/>
      <c r="E45" s="67"/>
      <c r="F45" s="145">
        <f>VLOOKUP(E44,partData!E13:F22,2,0)</f>
        <v>1</v>
      </c>
      <c r="G45" s="69" t="s">
        <v>296</v>
      </c>
      <c r="H45" s="35" t="s">
        <v>316</v>
      </c>
    </row>
    <row r="46" spans="2:18" ht="16.5" thickBot="1" x14ac:dyDescent="0.3">
      <c r="B46" s="229" t="s">
        <v>301</v>
      </c>
      <c r="C46" s="230"/>
      <c r="D46" s="230"/>
      <c r="E46" s="230"/>
      <c r="F46" s="230"/>
      <c r="G46" s="230"/>
      <c r="H46" s="231"/>
    </row>
    <row r="47" spans="2:18" x14ac:dyDescent="0.25">
      <c r="B47" s="16" t="s">
        <v>302</v>
      </c>
      <c r="C47" s="17">
        <v>8.91</v>
      </c>
      <c r="D47" s="151"/>
      <c r="E47" s="119"/>
      <c r="F47" s="119"/>
      <c r="G47" s="39" t="s">
        <v>95</v>
      </c>
      <c r="H47" s="19" t="s">
        <v>569</v>
      </c>
    </row>
    <row r="48" spans="2:18" ht="14.25" customHeight="1" x14ac:dyDescent="0.25">
      <c r="B48" s="26" t="s">
        <v>303</v>
      </c>
      <c r="C48" s="112"/>
      <c r="D48" s="59">
        <f>VLOOKUP(C47, partData!J13:K22, 2, 0)</f>
        <v>121</v>
      </c>
      <c r="E48" s="112"/>
      <c r="F48" s="112"/>
      <c r="G48" s="23" t="s">
        <v>89</v>
      </c>
      <c r="H48" s="54" t="s">
        <v>570</v>
      </c>
    </row>
    <row r="49" spans="2:21" ht="18" x14ac:dyDescent="0.25">
      <c r="B49" s="26" t="s">
        <v>304</v>
      </c>
      <c r="C49" s="112"/>
      <c r="D49" s="138"/>
      <c r="E49" s="36">
        <v>121</v>
      </c>
      <c r="F49" s="112"/>
      <c r="G49" s="23" t="s">
        <v>89</v>
      </c>
      <c r="H49" s="54" t="s">
        <v>571</v>
      </c>
      <c r="I49" s="50"/>
      <c r="O49" s="48"/>
    </row>
    <row r="50" spans="2:21" ht="18.75" thickBot="1" x14ac:dyDescent="0.3">
      <c r="B50" s="41" t="s">
        <v>305</v>
      </c>
      <c r="C50" s="115"/>
      <c r="D50" s="149"/>
      <c r="E50" s="115"/>
      <c r="F50" s="150">
        <f>VLOOKUP(R_ramp, partData!K13:L22, 2, 0)</f>
        <v>8.91</v>
      </c>
      <c r="G50" s="23" t="s">
        <v>95</v>
      </c>
      <c r="H50" s="110" t="s">
        <v>306</v>
      </c>
      <c r="I50" s="50"/>
    </row>
    <row r="51" spans="2:21" ht="18.75" thickBot="1" x14ac:dyDescent="0.3">
      <c r="B51" s="229" t="s">
        <v>564</v>
      </c>
      <c r="C51" s="230"/>
      <c r="D51" s="230"/>
      <c r="E51" s="230"/>
      <c r="F51" s="230"/>
      <c r="G51" s="230"/>
      <c r="H51" s="231"/>
      <c r="I51" s="50"/>
    </row>
    <row r="52" spans="2:21" ht="18" x14ac:dyDescent="0.25">
      <c r="B52" s="16" t="s">
        <v>565</v>
      </c>
      <c r="C52" s="17">
        <v>1.05</v>
      </c>
      <c r="D52" s="151"/>
      <c r="E52" s="119"/>
      <c r="F52" s="119"/>
      <c r="G52" s="39" t="s">
        <v>57</v>
      </c>
      <c r="H52" s="19" t="s">
        <v>568</v>
      </c>
      <c r="I52" s="50"/>
      <c r="O52" s="48"/>
    </row>
    <row r="53" spans="2:21" ht="18" x14ac:dyDescent="0.25">
      <c r="B53" s="26" t="s">
        <v>566</v>
      </c>
      <c r="C53" s="112"/>
      <c r="D53" s="59">
        <f>VLOOKUP(C52, partData!A30:B39, 2, 0)</f>
        <v>121</v>
      </c>
      <c r="E53" s="112"/>
      <c r="F53" s="112"/>
      <c r="G53" s="23" t="s">
        <v>89</v>
      </c>
      <c r="H53" s="54" t="s">
        <v>572</v>
      </c>
      <c r="I53" s="50"/>
      <c r="O53" s="48"/>
      <c r="P53" s="37"/>
      <c r="Q53" s="37"/>
      <c r="R53" s="37"/>
    </row>
    <row r="54" spans="2:21" ht="18" customHeight="1" x14ac:dyDescent="0.25">
      <c r="B54" s="26" t="s">
        <v>566</v>
      </c>
      <c r="C54" s="112"/>
      <c r="D54" s="138"/>
      <c r="E54" s="203">
        <v>121</v>
      </c>
      <c r="F54" s="112"/>
      <c r="G54" s="23" t="s">
        <v>89</v>
      </c>
      <c r="H54" s="54" t="s">
        <v>573</v>
      </c>
      <c r="I54" s="50"/>
      <c r="O54" s="48"/>
    </row>
    <row r="55" spans="2:21" ht="18.75" thickBot="1" x14ac:dyDescent="0.3">
      <c r="B55" s="41" t="s">
        <v>567</v>
      </c>
      <c r="C55" s="115"/>
      <c r="D55" s="149"/>
      <c r="E55" s="115"/>
      <c r="F55" s="150">
        <f>VLOOKUP(E54, partData!B30:C39, 2, 0)</f>
        <v>1.05</v>
      </c>
      <c r="G55" s="23" t="s">
        <v>57</v>
      </c>
      <c r="H55" s="110" t="s">
        <v>574</v>
      </c>
      <c r="I55" s="50"/>
      <c r="O55" s="48"/>
      <c r="S55" s="37"/>
      <c r="T55" s="37"/>
      <c r="U55" s="37"/>
    </row>
    <row r="56" spans="2:21" ht="18.75" thickBot="1" x14ac:dyDescent="0.3">
      <c r="B56" s="229" t="s">
        <v>595</v>
      </c>
      <c r="C56" s="230"/>
      <c r="D56" s="230"/>
      <c r="E56" s="230"/>
      <c r="F56" s="230"/>
      <c r="G56" s="230"/>
      <c r="H56" s="231"/>
      <c r="I56" s="50"/>
      <c r="O56" s="37"/>
      <c r="S56" s="37"/>
      <c r="T56" s="37"/>
      <c r="U56" s="37"/>
    </row>
    <row r="57" spans="2:21" ht="18" x14ac:dyDescent="0.25">
      <c r="B57" s="16" t="s">
        <v>596</v>
      </c>
      <c r="C57" s="17">
        <v>9.9700000000000006</v>
      </c>
      <c r="D57" s="151"/>
      <c r="E57" s="119"/>
      <c r="F57" s="119"/>
      <c r="G57" s="39" t="s">
        <v>69</v>
      </c>
      <c r="H57" s="19" t="s">
        <v>602</v>
      </c>
      <c r="I57" s="50"/>
      <c r="O57" s="37"/>
      <c r="S57" s="37"/>
      <c r="T57" s="37"/>
      <c r="U57" s="37"/>
    </row>
    <row r="58" spans="2:21" x14ac:dyDescent="0.25">
      <c r="B58" s="26" t="s">
        <v>597</v>
      </c>
      <c r="C58" s="112"/>
      <c r="D58" s="198">
        <f>((C57+(Iripple_max/2))*$C$18)/(11.2*10^-3)</f>
        <v>12.735994862555266</v>
      </c>
      <c r="E58" s="112"/>
      <c r="F58" s="112"/>
      <c r="G58" s="23" t="s">
        <v>89</v>
      </c>
      <c r="H58" s="54" t="s">
        <v>600</v>
      </c>
      <c r="O58" s="37"/>
    </row>
    <row r="59" spans="2:21" ht="18" x14ac:dyDescent="0.25">
      <c r="B59" s="26" t="s">
        <v>598</v>
      </c>
      <c r="C59" s="112"/>
      <c r="D59" s="138"/>
      <c r="E59" s="202">
        <v>30.1</v>
      </c>
      <c r="F59" s="112"/>
      <c r="G59" s="23" t="s">
        <v>89</v>
      </c>
      <c r="H59" s="54" t="s">
        <v>601</v>
      </c>
      <c r="I59" s="50"/>
    </row>
    <row r="60" spans="2:21" ht="30" customHeight="1" thickBot="1" x14ac:dyDescent="0.3">
      <c r="B60" s="41" t="s">
        <v>599</v>
      </c>
      <c r="C60" s="115"/>
      <c r="D60" s="149"/>
      <c r="E60" s="115"/>
      <c r="F60" s="197">
        <f>((E59*11.2*10^-3)/($C$18)-(Iripple_max/2))</f>
        <v>30.926557924502269</v>
      </c>
      <c r="G60" s="23" t="s">
        <v>69</v>
      </c>
      <c r="H60" s="110" t="s">
        <v>605</v>
      </c>
      <c r="Q60" s="48"/>
      <c r="R60" s="48"/>
    </row>
    <row r="61" spans="2:21" ht="15.75" x14ac:dyDescent="0.25">
      <c r="B61" s="210" t="s">
        <v>133</v>
      </c>
      <c r="C61" s="211"/>
      <c r="D61" s="211"/>
      <c r="E61" s="211"/>
      <c r="F61" s="211"/>
      <c r="G61" s="211"/>
      <c r="H61" s="212"/>
      <c r="I61" s="37"/>
      <c r="Q61" s="48"/>
      <c r="R61" s="48"/>
    </row>
    <row r="62" spans="2:21" ht="18.75" thickBot="1" x14ac:dyDescent="0.3">
      <c r="B62" s="207" t="s">
        <v>134</v>
      </c>
      <c r="C62" s="208"/>
      <c r="D62" s="208"/>
      <c r="E62" s="208"/>
      <c r="F62" s="208"/>
      <c r="G62" s="208"/>
      <c r="H62" s="209"/>
      <c r="I62" s="37"/>
      <c r="J62" s="50"/>
      <c r="P62" s="15"/>
      <c r="Q62" s="57"/>
      <c r="R62" s="57"/>
    </row>
    <row r="63" spans="2:21" ht="15" x14ac:dyDescent="0.25">
      <c r="B63" s="16" t="s">
        <v>135</v>
      </c>
      <c r="C63" s="17">
        <v>0.3</v>
      </c>
      <c r="D63" s="22"/>
      <c r="E63" s="22"/>
      <c r="F63" s="22"/>
      <c r="G63" s="39"/>
      <c r="H63" s="19" t="s">
        <v>136</v>
      </c>
      <c r="I63" s="37"/>
      <c r="J63" s="37"/>
      <c r="O63" s="48"/>
      <c r="P63" s="15"/>
      <c r="Q63" s="57"/>
      <c r="R63" s="57"/>
    </row>
    <row r="64" spans="2:21" s="15" customFormat="1" ht="15" x14ac:dyDescent="0.25">
      <c r="B64" s="16" t="s">
        <v>137</v>
      </c>
      <c r="C64" s="22"/>
      <c r="D64" s="49">
        <f>(1/(Kind*Iout*(fsw/1000))*(((Vin_max-Vout)*Vout)/Vin_max))</f>
        <v>0.11296268303046875</v>
      </c>
      <c r="E64" s="22"/>
      <c r="F64" s="22"/>
      <c r="G64" s="23" t="s">
        <v>80</v>
      </c>
      <c r="H64" s="54" t="s">
        <v>138</v>
      </c>
      <c r="Q64" s="57"/>
      <c r="R64" s="57"/>
    </row>
    <row r="65" spans="2:18" s="15" customFormat="1" ht="15" x14ac:dyDescent="0.25">
      <c r="B65" s="16" t="s">
        <v>139</v>
      </c>
      <c r="C65" s="22"/>
      <c r="D65" s="49">
        <f>((Vin_max-Vout)*Vout)/(Io_max_IC*0.5*Vin_max*fsw)*1000</f>
        <v>4.3208226259154291E-2</v>
      </c>
      <c r="E65" s="22"/>
      <c r="F65" s="22"/>
      <c r="G65" s="23" t="s">
        <v>80</v>
      </c>
      <c r="H65" s="54" t="s">
        <v>140</v>
      </c>
      <c r="Q65" s="57"/>
      <c r="R65" s="57"/>
    </row>
    <row r="66" spans="2:18" s="15" customFormat="1" ht="15" x14ac:dyDescent="0.25">
      <c r="B66" s="16" t="s">
        <v>141</v>
      </c>
      <c r="C66" s="22"/>
      <c r="D66" s="49">
        <f>((Vin_max-Vout)*Vout)/(Io_max_IC*0.1*Vin_max*fsw)*1000</f>
        <v>0.21604113129577149</v>
      </c>
      <c r="E66" s="22"/>
      <c r="F66" s="22"/>
      <c r="G66" s="23" t="s">
        <v>80</v>
      </c>
      <c r="H66" s="54" t="s">
        <v>142</v>
      </c>
      <c r="Q66" s="57"/>
      <c r="R66" s="57"/>
    </row>
    <row r="67" spans="2:18" s="15" customFormat="1" ht="15" x14ac:dyDescent="0.25">
      <c r="B67" s="16" t="s">
        <v>79</v>
      </c>
      <c r="C67" s="22"/>
      <c r="D67" s="22"/>
      <c r="E67" s="36">
        <v>0.1</v>
      </c>
      <c r="F67" s="22"/>
      <c r="G67" s="23" t="s">
        <v>80</v>
      </c>
      <c r="H67" s="54" t="s">
        <v>143</v>
      </c>
      <c r="Q67" s="57"/>
      <c r="R67" s="57"/>
    </row>
    <row r="68" spans="2:18" s="15" customFormat="1" ht="15" x14ac:dyDescent="0.25">
      <c r="B68" s="16" t="s">
        <v>144</v>
      </c>
      <c r="C68" s="22"/>
      <c r="D68" s="22"/>
      <c r="E68" s="36">
        <v>9</v>
      </c>
      <c r="F68" s="22"/>
      <c r="G68" s="23" t="s">
        <v>101</v>
      </c>
      <c r="H68" s="54" t="s">
        <v>145</v>
      </c>
      <c r="P68" s="13"/>
      <c r="Q68" s="48"/>
      <c r="R68" s="48"/>
    </row>
    <row r="69" spans="2:18" s="15" customFormat="1" ht="15" x14ac:dyDescent="0.25">
      <c r="B69" s="16" t="s">
        <v>146</v>
      </c>
      <c r="C69" s="22"/>
      <c r="D69" s="22"/>
      <c r="E69" s="51">
        <v>0.2</v>
      </c>
      <c r="F69" s="22"/>
      <c r="G69" s="23"/>
      <c r="H69" s="54" t="s">
        <v>147</v>
      </c>
      <c r="P69" s="13"/>
      <c r="Q69" s="48"/>
      <c r="R69" s="48"/>
    </row>
    <row r="70" spans="2:18" x14ac:dyDescent="0.25">
      <c r="B70" s="26" t="s">
        <v>148</v>
      </c>
      <c r="C70" s="22"/>
      <c r="D70" s="22"/>
      <c r="E70" s="22"/>
      <c r="F70" s="52">
        <f>1000*((Vin_max-Vout)*Vout)/(Lout*(1-Tol_L)*Vin_max*fsw)</f>
        <v>10.802056564788574</v>
      </c>
      <c r="G70" s="23" t="s">
        <v>69</v>
      </c>
      <c r="H70" s="54" t="s">
        <v>149</v>
      </c>
      <c r="J70" s="60"/>
      <c r="L70" s="40"/>
      <c r="Q70" s="48"/>
      <c r="R70" s="48"/>
    </row>
    <row r="71" spans="2:18" x14ac:dyDescent="0.25">
      <c r="B71" s="26" t="s">
        <v>150</v>
      </c>
      <c r="C71" s="22"/>
      <c r="D71" s="22"/>
      <c r="E71" s="22"/>
      <c r="F71" s="52">
        <f>Iout+(Iripple_max/2)</f>
        <v>30.901028282394286</v>
      </c>
      <c r="G71" s="23" t="s">
        <v>69</v>
      </c>
      <c r="H71" s="54" t="s">
        <v>151</v>
      </c>
      <c r="J71" s="60"/>
      <c r="L71" s="40"/>
      <c r="Q71" s="48"/>
      <c r="R71" s="48"/>
    </row>
    <row r="72" spans="2:18" x14ac:dyDescent="0.25">
      <c r="B72" s="26" t="s">
        <v>152</v>
      </c>
      <c r="C72" s="22"/>
      <c r="D72" s="22"/>
      <c r="E72" s="22"/>
      <c r="F72" s="52">
        <f>SQRT(Iout^2+Iripple_max^2)</f>
        <v>27.693580953515056</v>
      </c>
      <c r="G72" s="23" t="s">
        <v>69</v>
      </c>
      <c r="H72" s="54" t="s">
        <v>153</v>
      </c>
      <c r="J72" s="60"/>
      <c r="L72" s="40"/>
      <c r="Q72" s="48"/>
      <c r="R72" s="48"/>
    </row>
    <row r="73" spans="2:18" x14ac:dyDescent="0.25">
      <c r="B73" s="41" t="s">
        <v>154</v>
      </c>
      <c r="C73" s="22"/>
      <c r="D73" s="22"/>
      <c r="E73" s="22"/>
      <c r="F73" s="52">
        <f>1000*((Vin_min-Vout)*Vout)/(Lout*(1+Tol_L)*Vin_min*fsw)</f>
        <v>7.1466077652973832</v>
      </c>
      <c r="G73" s="42" t="s">
        <v>69</v>
      </c>
      <c r="H73" s="110" t="s">
        <v>155</v>
      </c>
      <c r="I73" s="40"/>
      <c r="Q73" s="48"/>
      <c r="R73" s="48"/>
    </row>
    <row r="74" spans="2:18" ht="15" thickBot="1" x14ac:dyDescent="0.3">
      <c r="B74" s="41" t="s">
        <v>156</v>
      </c>
      <c r="C74" s="22"/>
      <c r="D74" s="22"/>
      <c r="E74" s="22"/>
      <c r="F74" s="53">
        <f>Iout-(Iripple_min/2)</f>
        <v>21.926696117351309</v>
      </c>
      <c r="G74" s="42" t="s">
        <v>69</v>
      </c>
      <c r="H74" s="110" t="s">
        <v>157</v>
      </c>
      <c r="I74" s="40"/>
      <c r="Q74" s="48"/>
      <c r="R74" s="48"/>
    </row>
    <row r="75" spans="2:18" ht="15.75" x14ac:dyDescent="0.25">
      <c r="B75" s="210" t="s">
        <v>158</v>
      </c>
      <c r="C75" s="211"/>
      <c r="D75" s="211"/>
      <c r="E75" s="211"/>
      <c r="F75" s="211"/>
      <c r="G75" s="211"/>
      <c r="H75" s="212"/>
      <c r="J75" s="60"/>
      <c r="L75" s="40"/>
      <c r="Q75" s="48"/>
      <c r="R75" s="48"/>
    </row>
    <row r="76" spans="2:18" ht="15" thickBot="1" x14ac:dyDescent="0.3">
      <c r="B76" s="207" t="s">
        <v>688</v>
      </c>
      <c r="C76" s="208"/>
      <c r="D76" s="208"/>
      <c r="E76" s="208"/>
      <c r="F76" s="208"/>
      <c r="G76" s="208"/>
      <c r="H76" s="209"/>
      <c r="I76" s="40"/>
      <c r="J76" s="40"/>
      <c r="Q76" s="48"/>
      <c r="R76" s="48"/>
    </row>
    <row r="77" spans="2:18" x14ac:dyDescent="0.25">
      <c r="B77" s="26" t="s">
        <v>159</v>
      </c>
      <c r="C77" s="36">
        <f>Iout/2</f>
        <v>12.75</v>
      </c>
      <c r="D77" s="22"/>
      <c r="E77" s="22"/>
      <c r="F77" s="22"/>
      <c r="G77" s="23" t="s">
        <v>69</v>
      </c>
      <c r="H77" s="54" t="s">
        <v>160</v>
      </c>
      <c r="I77" s="40"/>
      <c r="J77" s="40"/>
      <c r="Q77" s="48"/>
      <c r="R77" s="48"/>
    </row>
    <row r="78" spans="2:18" x14ac:dyDescent="0.25">
      <c r="B78" s="26" t="s">
        <v>161</v>
      </c>
      <c r="C78" s="55">
        <f>Vout*0.03</f>
        <v>4.0500000000000001E-2</v>
      </c>
      <c r="D78" s="22"/>
      <c r="E78" s="22"/>
      <c r="F78" s="22"/>
      <c r="G78" s="23" t="s">
        <v>57</v>
      </c>
      <c r="H78" s="54" t="s">
        <v>162</v>
      </c>
      <c r="I78" s="40"/>
      <c r="J78" s="40"/>
      <c r="Q78" s="48"/>
      <c r="R78" s="48"/>
    </row>
    <row r="79" spans="2:18" x14ac:dyDescent="0.25">
      <c r="B79" s="26" t="s">
        <v>163</v>
      </c>
      <c r="C79" s="56">
        <f>Vout*0.01</f>
        <v>1.3500000000000002E-2</v>
      </c>
      <c r="D79" s="22"/>
      <c r="E79" s="22"/>
      <c r="F79" s="22"/>
      <c r="G79" s="23" t="s">
        <v>57</v>
      </c>
      <c r="H79" s="54" t="s">
        <v>164</v>
      </c>
      <c r="I79" s="40"/>
      <c r="J79" s="40"/>
      <c r="Q79" s="48"/>
      <c r="R79" s="48"/>
    </row>
    <row r="80" spans="2:18" x14ac:dyDescent="0.25">
      <c r="B80" s="26" t="s">
        <v>165</v>
      </c>
      <c r="C80" s="22"/>
      <c r="D80" s="108">
        <f>Iripple_max/(8*dVo_dc*fsw_Hz)*10^6</f>
        <v>70.597221149610974</v>
      </c>
      <c r="E80" s="22"/>
      <c r="F80" s="22"/>
      <c r="G80" s="23" t="s">
        <v>83</v>
      </c>
      <c r="H80" s="54" t="s">
        <v>166</v>
      </c>
      <c r="I80" s="40"/>
      <c r="J80" s="40"/>
      <c r="Q80" s="48"/>
      <c r="R80" s="48"/>
    </row>
    <row r="81" spans="2:18" x14ac:dyDescent="0.25">
      <c r="B81" s="26" t="s">
        <v>167</v>
      </c>
      <c r="C81" s="22"/>
      <c r="D81" s="59">
        <f>((Lout_H*(Io_step^2))/(2*dVo_trans*(Vin_max-Vout))+(Io_step*(1-duty_cycle)*tsw)/dVo_trans)*10^6</f>
        <v>216.04291343860413</v>
      </c>
      <c r="E81" s="22"/>
      <c r="F81" s="22"/>
      <c r="G81" s="23" t="s">
        <v>83</v>
      </c>
      <c r="H81" s="54" t="s">
        <v>168</v>
      </c>
      <c r="I81" s="40"/>
      <c r="J81" s="40"/>
      <c r="Q81" s="48"/>
      <c r="R81" s="48"/>
    </row>
    <row r="82" spans="2:18" x14ac:dyDescent="0.25">
      <c r="B82" s="26" t="s">
        <v>169</v>
      </c>
      <c r="C82" s="22"/>
      <c r="D82" s="59">
        <f>(Lout_H*(Io_step^2))/(2*dVo_trans*(Vout))*10^6</f>
        <v>148.66255144032917</v>
      </c>
      <c r="E82" s="22"/>
      <c r="F82" s="22"/>
      <c r="G82" s="23" t="s">
        <v>83</v>
      </c>
      <c r="H82" s="54" t="s">
        <v>170</v>
      </c>
      <c r="I82" s="40"/>
      <c r="J82" s="40"/>
    </row>
    <row r="83" spans="2:18" x14ac:dyDescent="0.25">
      <c r="B83" s="26" t="s">
        <v>171</v>
      </c>
      <c r="C83" s="22"/>
      <c r="D83" s="59">
        <f>(15/(PI()*fsw_Hz))^2*1/Lout_H*1000000</f>
        <v>113.57757787259254</v>
      </c>
      <c r="E83" s="22"/>
      <c r="F83" s="22"/>
      <c r="G83" s="23" t="s">
        <v>83</v>
      </c>
      <c r="H83" s="54" t="s">
        <v>172</v>
      </c>
      <c r="I83" s="40"/>
      <c r="J83" s="40"/>
    </row>
    <row r="84" spans="2:18" x14ac:dyDescent="0.25">
      <c r="B84" s="26" t="s">
        <v>173</v>
      </c>
      <c r="C84" s="22"/>
      <c r="D84" s="59">
        <f>(MAX(D80:D83))</f>
        <v>216.04291343860413</v>
      </c>
      <c r="E84" s="22"/>
      <c r="F84" s="22"/>
      <c r="G84" s="23" t="s">
        <v>83</v>
      </c>
      <c r="H84" s="54" t="s">
        <v>174</v>
      </c>
      <c r="O84" s="37"/>
      <c r="Q84" s="48"/>
      <c r="R84" s="48"/>
    </row>
    <row r="85" spans="2:18" x14ac:dyDescent="0.25">
      <c r="B85" s="26" t="s">
        <v>175</v>
      </c>
      <c r="C85" s="22"/>
      <c r="D85" s="59">
        <f>2500/(PI()^2*fsw_Hz^2*Lout_H)*1000000</f>
        <v>1261.9730874732504</v>
      </c>
      <c r="E85" s="22"/>
      <c r="F85" s="22"/>
      <c r="G85" s="23" t="s">
        <v>83</v>
      </c>
      <c r="H85" s="54" t="s">
        <v>176</v>
      </c>
      <c r="I85" s="40"/>
      <c r="O85" s="37"/>
    </row>
    <row r="86" spans="2:18" x14ac:dyDescent="0.25">
      <c r="B86" s="26" t="s">
        <v>177</v>
      </c>
      <c r="C86" s="22"/>
      <c r="D86" s="59">
        <f>dVo_trans/Io_step*1000</f>
        <v>3.1764705882352939</v>
      </c>
      <c r="E86" s="22"/>
      <c r="F86" s="22"/>
      <c r="G86" s="23" t="s">
        <v>101</v>
      </c>
      <c r="H86" s="54" t="s">
        <v>178</v>
      </c>
      <c r="J86" s="40"/>
    </row>
    <row r="87" spans="2:18" x14ac:dyDescent="0.25">
      <c r="B87" s="26" t="s">
        <v>179</v>
      </c>
      <c r="C87" s="22"/>
      <c r="D87" s="59">
        <f>dVo_dc/Iripple_max*1000</f>
        <v>1.2497620169853494</v>
      </c>
      <c r="E87" s="22"/>
      <c r="F87" s="22"/>
      <c r="G87" s="23" t="s">
        <v>101</v>
      </c>
      <c r="H87" s="54" t="s">
        <v>180</v>
      </c>
    </row>
    <row r="88" spans="2:18" x14ac:dyDescent="0.25">
      <c r="B88" s="26" t="s">
        <v>181</v>
      </c>
      <c r="C88" s="22"/>
      <c r="D88" s="59">
        <f>MIN(D86:D87)</f>
        <v>1.2497620169853494</v>
      </c>
      <c r="E88" s="22"/>
      <c r="F88" s="22"/>
      <c r="G88" s="23" t="s">
        <v>101</v>
      </c>
      <c r="H88" s="54"/>
    </row>
    <row r="89" spans="2:18" x14ac:dyDescent="0.25">
      <c r="B89" s="26" t="s">
        <v>322</v>
      </c>
      <c r="C89" s="22"/>
      <c r="D89" s="22"/>
      <c r="E89" s="36">
        <v>330</v>
      </c>
      <c r="F89" s="22"/>
      <c r="G89" s="23" t="s">
        <v>83</v>
      </c>
      <c r="H89" s="54" t="s">
        <v>327</v>
      </c>
    </row>
    <row r="90" spans="2:18" x14ac:dyDescent="0.25">
      <c r="B90" s="26" t="s">
        <v>323</v>
      </c>
      <c r="C90" s="22"/>
      <c r="D90" s="22"/>
      <c r="E90" s="36">
        <v>0.1</v>
      </c>
      <c r="F90" s="22"/>
      <c r="G90" s="23" t="s">
        <v>101</v>
      </c>
      <c r="H90" s="54" t="s">
        <v>328</v>
      </c>
    </row>
    <row r="91" spans="2:18" x14ac:dyDescent="0.25">
      <c r="B91" s="26" t="s">
        <v>319</v>
      </c>
      <c r="C91" s="22"/>
      <c r="D91" s="22"/>
      <c r="E91" s="36">
        <v>2</v>
      </c>
      <c r="F91" s="22"/>
      <c r="G91" s="23"/>
      <c r="H91" s="54" t="s">
        <v>329</v>
      </c>
      <c r="I91" s="66"/>
      <c r="J91" s="66"/>
      <c r="O91" s="48"/>
    </row>
    <row r="92" spans="2:18" ht="16.5" customHeight="1" x14ac:dyDescent="0.25">
      <c r="B92" s="26" t="s">
        <v>320</v>
      </c>
      <c r="C92" s="22"/>
      <c r="D92" s="22"/>
      <c r="E92" s="61">
        <v>0.8</v>
      </c>
      <c r="F92" s="22"/>
      <c r="G92" s="23"/>
      <c r="H92" s="54" t="s">
        <v>330</v>
      </c>
    </row>
    <row r="93" spans="2:18" x14ac:dyDescent="0.25">
      <c r="B93" s="26" t="s">
        <v>321</v>
      </c>
      <c r="C93" s="22"/>
      <c r="D93" s="22"/>
      <c r="E93" s="36">
        <v>100</v>
      </c>
      <c r="F93" s="22"/>
      <c r="G93" s="23" t="s">
        <v>83</v>
      </c>
      <c r="H93" s="54" t="s">
        <v>182</v>
      </c>
    </row>
    <row r="94" spans="2:18" x14ac:dyDescent="0.25">
      <c r="B94" s="26" t="s">
        <v>324</v>
      </c>
      <c r="C94" s="22"/>
      <c r="D94" s="22"/>
      <c r="E94" s="36">
        <v>0.02</v>
      </c>
      <c r="F94" s="22"/>
      <c r="G94" s="23" t="s">
        <v>101</v>
      </c>
      <c r="H94" s="54" t="s">
        <v>183</v>
      </c>
    </row>
    <row r="95" spans="2:18" x14ac:dyDescent="0.25">
      <c r="B95" s="26" t="s">
        <v>325</v>
      </c>
      <c r="C95" s="22"/>
      <c r="D95" s="22"/>
      <c r="E95" s="36">
        <v>6</v>
      </c>
      <c r="F95" s="22"/>
      <c r="G95" s="23"/>
      <c r="H95" s="54" t="s">
        <v>332</v>
      </c>
    </row>
    <row r="96" spans="2:18" x14ac:dyDescent="0.25">
      <c r="B96" s="26" t="s">
        <v>326</v>
      </c>
      <c r="C96" s="22"/>
      <c r="D96" s="22"/>
      <c r="E96" s="61">
        <v>1</v>
      </c>
      <c r="F96" s="22"/>
      <c r="G96" s="23"/>
      <c r="H96" s="54" t="s">
        <v>331</v>
      </c>
    </row>
    <row r="97" spans="2:18" x14ac:dyDescent="0.25">
      <c r="B97" s="26" t="s">
        <v>38</v>
      </c>
      <c r="C97" s="22"/>
      <c r="D97" s="22"/>
      <c r="E97" s="22"/>
      <c r="F97" s="62">
        <f>(Cout_electro*N_Cout_electro*Cout_derating_electro)+(Cout_ceramic*N_Cout_ceramic*Cout_Derating_ceramic)</f>
        <v>1128</v>
      </c>
      <c r="G97" s="23" t="s">
        <v>83</v>
      </c>
      <c r="H97" s="54" t="s">
        <v>184</v>
      </c>
      <c r="O97" s="48"/>
    </row>
    <row r="98" spans="2:18" x14ac:dyDescent="0.25">
      <c r="B98" s="26" t="s">
        <v>185</v>
      </c>
      <c r="C98" s="22"/>
      <c r="D98" s="22"/>
      <c r="E98" s="22"/>
      <c r="F98" s="58">
        <f>(ESR_electro+ESR_ceramic)/(N_Cout_electro+N_Cout_ceramic)</f>
        <v>1.5000000000000001E-2</v>
      </c>
      <c r="G98" s="23" t="s">
        <v>101</v>
      </c>
      <c r="H98" s="54" t="s">
        <v>186</v>
      </c>
    </row>
    <row r="99" spans="2:18" ht="18" x14ac:dyDescent="0.25">
      <c r="B99" s="26" t="s">
        <v>187</v>
      </c>
      <c r="C99" s="22"/>
      <c r="D99" s="22"/>
      <c r="E99" s="22"/>
      <c r="F99" s="58">
        <f>((Lout_H*(Io_step^2))/(2*Cout*(Vin_max-Vout))+(Io_step*(1-duty_cycle)*tsw)/Cout)*10^9</f>
        <v>7.7568599239924358</v>
      </c>
      <c r="G99" s="23" t="s">
        <v>188</v>
      </c>
      <c r="H99" s="54" t="s">
        <v>189</v>
      </c>
      <c r="I99" s="50"/>
    </row>
    <row r="100" spans="2:18" x14ac:dyDescent="0.25">
      <c r="B100" s="26" t="s">
        <v>190</v>
      </c>
      <c r="C100" s="22"/>
      <c r="D100" s="22"/>
      <c r="E100" s="22"/>
      <c r="F100" s="58">
        <f>(Lout_H*(Io_step^2))/(2*Cout*(Vout))*10^9</f>
        <v>5.3376182033096917</v>
      </c>
      <c r="G100" s="23" t="s">
        <v>188</v>
      </c>
      <c r="H100" s="54" t="s">
        <v>191</v>
      </c>
    </row>
    <row r="101" spans="2:18" ht="16.5" customHeight="1" x14ac:dyDescent="0.25">
      <c r="B101" s="26" t="s">
        <v>192</v>
      </c>
      <c r="C101" s="22"/>
      <c r="D101" s="22"/>
      <c r="E101" s="22"/>
      <c r="F101" s="58">
        <f>SQRT((ESR_Ohm*Iripple_max)^2+(Iripple_max/(8*Cout_F*0.000001*fsw_Hz))^2)*10^-3</f>
        <v>0.84491355099270038</v>
      </c>
      <c r="G101" s="23" t="s">
        <v>188</v>
      </c>
      <c r="H101" s="54" t="s">
        <v>193</v>
      </c>
    </row>
    <row r="102" spans="2:18" ht="28.5" x14ac:dyDescent="0.25">
      <c r="B102" s="26" t="s">
        <v>194</v>
      </c>
      <c r="C102" s="22"/>
      <c r="D102" s="22"/>
      <c r="E102" s="22"/>
      <c r="F102" s="58">
        <f>1/(2*PI()*SQRT(Lout*0.000001*Cout*0.000001))*0.001</f>
        <v>14.985304832049183</v>
      </c>
      <c r="G102" s="23" t="s">
        <v>121</v>
      </c>
      <c r="H102" s="54" t="s">
        <v>195</v>
      </c>
    </row>
    <row r="103" spans="2:18" ht="29.25" thickBot="1" x14ac:dyDescent="0.3">
      <c r="B103" s="26" t="s">
        <v>196</v>
      </c>
      <c r="C103" s="22"/>
      <c r="D103" s="22"/>
      <c r="E103" s="22"/>
      <c r="F103" s="58">
        <f>1/(2*PI()*Cout*0.000001*ESR*0.001)*0.001</f>
        <v>9406.3205137053992</v>
      </c>
      <c r="G103" s="23" t="s">
        <v>121</v>
      </c>
      <c r="H103" s="54" t="s">
        <v>197</v>
      </c>
    </row>
    <row r="104" spans="2:18" ht="15.75" x14ac:dyDescent="0.25">
      <c r="B104" s="210" t="s">
        <v>198</v>
      </c>
      <c r="C104" s="211"/>
      <c r="D104" s="211"/>
      <c r="E104" s="211"/>
      <c r="F104" s="211"/>
      <c r="G104" s="211"/>
      <c r="H104" s="212"/>
    </row>
    <row r="105" spans="2:18" ht="15" thickBot="1" x14ac:dyDescent="0.3">
      <c r="B105" s="207" t="s">
        <v>199</v>
      </c>
      <c r="C105" s="208"/>
      <c r="D105" s="208"/>
      <c r="E105" s="208"/>
      <c r="F105" s="208"/>
      <c r="G105" s="208"/>
      <c r="H105" s="209"/>
    </row>
    <row r="106" spans="2:18" x14ac:dyDescent="0.25">
      <c r="B106" s="26" t="s">
        <v>200</v>
      </c>
      <c r="C106" s="22"/>
      <c r="D106" s="44">
        <f>Vin_min*0.02*1000</f>
        <v>270</v>
      </c>
      <c r="E106" s="22"/>
      <c r="F106" s="22"/>
      <c r="G106" s="23" t="s">
        <v>188</v>
      </c>
      <c r="H106" s="54" t="s">
        <v>201</v>
      </c>
    </row>
    <row r="107" spans="2:18" x14ac:dyDescent="0.25">
      <c r="B107" s="26" t="s">
        <v>202</v>
      </c>
      <c r="C107" s="63">
        <f>D106</f>
        <v>270</v>
      </c>
      <c r="D107" s="22"/>
      <c r="E107" s="22"/>
      <c r="F107" s="22"/>
      <c r="G107" s="23" t="s">
        <v>188</v>
      </c>
      <c r="H107" s="54" t="s">
        <v>203</v>
      </c>
    </row>
    <row r="108" spans="2:18" x14ac:dyDescent="0.25">
      <c r="B108" s="26" t="s">
        <v>204</v>
      </c>
      <c r="C108" s="22"/>
      <c r="D108" s="114">
        <f>(Iout*Vout)/(fsw_select*Vin_min*10^3)*10^6</f>
        <v>1.8214285714285716</v>
      </c>
      <c r="E108" s="22"/>
      <c r="F108" s="22"/>
      <c r="G108" s="23" t="s">
        <v>205</v>
      </c>
      <c r="H108" s="54" t="s">
        <v>206</v>
      </c>
    </row>
    <row r="109" spans="2:18" ht="15" x14ac:dyDescent="0.25">
      <c r="B109" s="26" t="s">
        <v>207</v>
      </c>
      <c r="C109" s="22"/>
      <c r="D109" s="64">
        <f>MAX(Q_input/Vi_ripple_target*10^3,10)</f>
        <v>10</v>
      </c>
      <c r="E109" s="22"/>
      <c r="F109" s="22"/>
      <c r="G109" s="23" t="s">
        <v>83</v>
      </c>
      <c r="H109" s="54" t="s">
        <v>208</v>
      </c>
      <c r="P109" s="71"/>
      <c r="Q109" s="71"/>
      <c r="R109" s="71"/>
    </row>
    <row r="110" spans="2:18" ht="15" x14ac:dyDescent="0.25">
      <c r="B110" s="26" t="s">
        <v>37</v>
      </c>
      <c r="C110" s="22"/>
      <c r="D110" s="22"/>
      <c r="E110" s="63">
        <f>68*(1-12/25)+22*2*(1-12/16)</f>
        <v>46.36</v>
      </c>
      <c r="F110" s="22"/>
      <c r="G110" s="23" t="s">
        <v>83</v>
      </c>
      <c r="H110" s="54" t="s">
        <v>209</v>
      </c>
    </row>
    <row r="111" spans="2:18" s="71" customFormat="1" ht="16.5" customHeight="1" x14ac:dyDescent="0.25">
      <c r="B111" s="26" t="s">
        <v>210</v>
      </c>
      <c r="C111" s="22"/>
      <c r="D111" s="22"/>
      <c r="E111" s="22"/>
      <c r="F111" s="65">
        <f>D108*1000/E110</f>
        <v>39.288795759891535</v>
      </c>
      <c r="G111" s="23" t="s">
        <v>188</v>
      </c>
      <c r="H111" s="54" t="s">
        <v>211</v>
      </c>
      <c r="P111" s="13"/>
      <c r="Q111" s="13"/>
      <c r="R111" s="13"/>
    </row>
    <row r="112" spans="2:18" ht="15" thickBot="1" x14ac:dyDescent="0.3">
      <c r="B112" s="26" t="s">
        <v>212</v>
      </c>
      <c r="C112" s="22"/>
      <c r="D112" s="22"/>
      <c r="E112" s="22"/>
      <c r="F112" s="111">
        <f>Iout*SQRT(Vout/Vin_min*(Vin_min-Vout)/Vin_min)</f>
        <v>7.6500000000000012</v>
      </c>
      <c r="G112" s="23" t="s">
        <v>69</v>
      </c>
      <c r="H112" s="54" t="s">
        <v>213</v>
      </c>
    </row>
    <row r="113" spans="2:8" ht="16.5" thickBot="1" x14ac:dyDescent="0.3">
      <c r="B113" s="204" t="s">
        <v>603</v>
      </c>
      <c r="C113" s="205"/>
      <c r="D113" s="205"/>
      <c r="E113" s="205"/>
      <c r="F113" s="205"/>
      <c r="G113" s="205"/>
      <c r="H113" s="206"/>
    </row>
    <row r="114" spans="2:8" x14ac:dyDescent="0.25">
      <c r="B114" s="26" t="s">
        <v>552</v>
      </c>
      <c r="C114" s="112"/>
      <c r="D114" s="113">
        <v>10</v>
      </c>
      <c r="E114" s="112"/>
      <c r="F114" s="112"/>
      <c r="G114" s="23" t="s">
        <v>89</v>
      </c>
      <c r="H114" s="54" t="s">
        <v>214</v>
      </c>
    </row>
    <row r="115" spans="2:8" x14ac:dyDescent="0.25">
      <c r="B115" s="26" t="s">
        <v>551</v>
      </c>
      <c r="C115" s="112"/>
      <c r="D115" s="112"/>
      <c r="E115" s="63">
        <v>10</v>
      </c>
      <c r="F115" s="112"/>
      <c r="G115" s="23" t="s">
        <v>89</v>
      </c>
      <c r="H115" s="54" t="s">
        <v>215</v>
      </c>
    </row>
    <row r="116" spans="2:8" x14ac:dyDescent="0.25">
      <c r="B116" s="26" t="s">
        <v>553</v>
      </c>
      <c r="C116" s="112"/>
      <c r="D116" s="114">
        <f>Rfb_b*(Vout/Vsel-1)</f>
        <v>2.8571428571428581</v>
      </c>
      <c r="E116" s="112"/>
      <c r="F116" s="112"/>
      <c r="G116" s="23" t="s">
        <v>89</v>
      </c>
      <c r="H116" s="54" t="s">
        <v>216</v>
      </c>
    </row>
    <row r="117" spans="2:8" x14ac:dyDescent="0.25">
      <c r="B117" s="26" t="s">
        <v>554</v>
      </c>
      <c r="C117" s="112"/>
      <c r="D117" s="112"/>
      <c r="E117" s="156">
        <v>2.87</v>
      </c>
      <c r="F117" s="112"/>
      <c r="G117" s="23" t="s">
        <v>89</v>
      </c>
      <c r="H117" s="54" t="s">
        <v>217</v>
      </c>
    </row>
    <row r="118" spans="2:8" ht="15" thickBot="1" x14ac:dyDescent="0.3">
      <c r="B118" s="41" t="s">
        <v>218</v>
      </c>
      <c r="C118" s="115"/>
      <c r="D118" s="116"/>
      <c r="E118" s="112"/>
      <c r="F118" s="118">
        <f>Vsel*(1+Rfb_t/Rfb_b)</f>
        <v>1.3513500000000001</v>
      </c>
      <c r="G118" s="23" t="s">
        <v>57</v>
      </c>
      <c r="H118" s="54" t="s">
        <v>219</v>
      </c>
    </row>
    <row r="119" spans="2:8" ht="16.5" thickBot="1" x14ac:dyDescent="0.3">
      <c r="B119" s="204" t="s">
        <v>604</v>
      </c>
      <c r="C119" s="205"/>
      <c r="D119" s="205"/>
      <c r="E119" s="205"/>
      <c r="F119" s="205"/>
      <c r="G119" s="205"/>
      <c r="H119" s="206"/>
    </row>
    <row r="120" spans="2:8" ht="16.5" customHeight="1" x14ac:dyDescent="0.25">
      <c r="B120" s="41" t="s">
        <v>334</v>
      </c>
      <c r="C120" s="115"/>
      <c r="D120" s="116"/>
      <c r="E120" s="112"/>
      <c r="F120" s="118">
        <f>IF(Vout=Vsel,1,Rfb_b/(Rfb_b+Rfb_t))</f>
        <v>0.77700077700077697</v>
      </c>
      <c r="G120" s="23"/>
      <c r="H120" s="110" t="s">
        <v>335</v>
      </c>
    </row>
    <row r="121" spans="2:8" x14ac:dyDescent="0.25">
      <c r="B121" s="26" t="s">
        <v>336</v>
      </c>
      <c r="C121" s="112"/>
      <c r="D121" s="152"/>
      <c r="E121" s="153"/>
      <c r="F121" s="193">
        <f>Vout/Vin_nom</f>
        <v>9.6428571428571433E-2</v>
      </c>
      <c r="G121" s="23"/>
      <c r="H121" s="54" t="s">
        <v>338</v>
      </c>
    </row>
    <row r="122" spans="2:8" x14ac:dyDescent="0.25">
      <c r="B122" s="26" t="s">
        <v>557</v>
      </c>
      <c r="C122" s="112"/>
      <c r="D122" s="152"/>
      <c r="E122" s="45"/>
      <c r="F122" s="193">
        <f>Rfb_b/(Rfb_b+Rfb_t)</f>
        <v>0.77700077700077697</v>
      </c>
      <c r="G122" s="23"/>
      <c r="H122" s="54" t="s">
        <v>337</v>
      </c>
    </row>
    <row r="123" spans="2:8" x14ac:dyDescent="0.25">
      <c r="B123" s="26" t="s">
        <v>340</v>
      </c>
      <c r="C123" s="112"/>
      <c r="D123" s="152"/>
      <c r="E123" s="63">
        <v>0</v>
      </c>
      <c r="F123" s="112"/>
      <c r="G123" s="23" t="s">
        <v>95</v>
      </c>
      <c r="H123" s="54" t="s">
        <v>341</v>
      </c>
    </row>
    <row r="124" spans="2:8" x14ac:dyDescent="0.25">
      <c r="B124" s="26" t="s">
        <v>342</v>
      </c>
      <c r="C124" s="112"/>
      <c r="D124" s="154"/>
      <c r="E124" s="120"/>
      <c r="F124" s="157">
        <f>1/(2*PI()*C_ramp*0.000000000001*300000)</f>
        <v>59541.692140626765</v>
      </c>
      <c r="G124" s="23" t="s">
        <v>344</v>
      </c>
      <c r="H124" s="54" t="s">
        <v>345</v>
      </c>
    </row>
    <row r="125" spans="2:8" x14ac:dyDescent="0.25">
      <c r="B125" s="26" t="s">
        <v>343</v>
      </c>
      <c r="C125" s="112"/>
      <c r="D125" s="155"/>
      <c r="E125" s="112"/>
      <c r="F125" s="157" t="str">
        <f>IF(C_top=0,"NONE",1/(2*PI()*Rfb_t*1000*C_top*0.000000000001))</f>
        <v>NONE</v>
      </c>
      <c r="G125" s="23" t="s">
        <v>344</v>
      </c>
      <c r="H125" s="54" t="s">
        <v>346</v>
      </c>
    </row>
    <row r="126" spans="2:8" x14ac:dyDescent="0.25">
      <c r="B126" s="26" t="s">
        <v>348</v>
      </c>
      <c r="C126" s="112"/>
      <c r="D126" s="112"/>
      <c r="E126" s="153"/>
      <c r="F126" s="157">
        <f>1/(2*PI()*(SQRT(Lout*1*10^-6*(Cout_electro*1*10^-6+Cout_ceramic*1*10^-6))))</f>
        <v>24270.901282881096</v>
      </c>
      <c r="G126" s="23" t="s">
        <v>344</v>
      </c>
      <c r="H126" s="54" t="s">
        <v>558</v>
      </c>
    </row>
    <row r="127" spans="2:8" x14ac:dyDescent="0.25">
      <c r="B127" s="26" t="s">
        <v>349</v>
      </c>
      <c r="C127" s="112"/>
      <c r="D127" s="152"/>
      <c r="E127" s="112"/>
      <c r="F127" s="157">
        <f>IF(Cout_electro&lt;10,1/(2*PI()*Cout_ceramic*1*10^-6*ESR_ceramic*1*10^-3),1/(2*PI()*((ESR_electro*ESR_ceramic)/(ESR_electro+ESR_ceramic)*1*10^-3)*(Cout_electro*1*10^-6+Cout_ceramic*1*10^-6)))</f>
        <v>22207666.477938883</v>
      </c>
      <c r="G127" s="23" t="s">
        <v>344</v>
      </c>
      <c r="H127" s="54" t="s">
        <v>559</v>
      </c>
    </row>
    <row r="128" spans="2:8" x14ac:dyDescent="0.25">
      <c r="B128" s="26" t="s">
        <v>350</v>
      </c>
      <c r="C128" s="112"/>
      <c r="D128" s="112"/>
      <c r="E128" s="153"/>
      <c r="F128" s="194">
        <f>1/(2*PI()*(Cout_electro*1*10^-6+Cout_ceramic*1*10^-6)*load_res)</f>
        <v>6991.3024097215011</v>
      </c>
      <c r="G128" s="23" t="s">
        <v>344</v>
      </c>
      <c r="H128" s="54" t="s">
        <v>560</v>
      </c>
    </row>
    <row r="129" spans="2:8" x14ac:dyDescent="0.25">
      <c r="B129" s="26" t="s">
        <v>466</v>
      </c>
      <c r="C129" s="112"/>
      <c r="D129" s="112"/>
      <c r="E129" s="112"/>
      <c r="F129" s="192">
        <f>'TPS543C20 Loop Gain'!C40</f>
        <v>105400</v>
      </c>
      <c r="G129" s="23" t="s">
        <v>344</v>
      </c>
      <c r="H129" s="26" t="s">
        <v>562</v>
      </c>
    </row>
    <row r="130" spans="2:8" ht="16.5" customHeight="1" thickBot="1" x14ac:dyDescent="0.3">
      <c r="B130" s="26" t="s">
        <v>467</v>
      </c>
      <c r="C130" s="112"/>
      <c r="D130" s="112"/>
      <c r="E130" s="112"/>
      <c r="F130" s="191">
        <f>'TPS543C20 Loop Gain'!C41</f>
        <v>74.746685249772895</v>
      </c>
      <c r="G130" s="23" t="s">
        <v>344</v>
      </c>
      <c r="H130" s="54" t="s">
        <v>561</v>
      </c>
    </row>
    <row r="131" spans="2:8" ht="16.5" thickBot="1" x14ac:dyDescent="0.3">
      <c r="B131" s="204" t="s">
        <v>575</v>
      </c>
      <c r="C131" s="205"/>
      <c r="D131" s="205"/>
      <c r="E131" s="205"/>
      <c r="F131" s="205"/>
      <c r="G131" s="205"/>
      <c r="H131" s="206"/>
    </row>
    <row r="132" spans="2:8" x14ac:dyDescent="0.25">
      <c r="B132" s="26" t="s">
        <v>576</v>
      </c>
      <c r="C132" s="36" t="s">
        <v>10</v>
      </c>
      <c r="D132" s="195"/>
      <c r="E132" s="112"/>
      <c r="F132" s="112"/>
      <c r="G132" s="23"/>
      <c r="H132" s="54" t="s">
        <v>577</v>
      </c>
    </row>
    <row r="133" spans="2:8" x14ac:dyDescent="0.25">
      <c r="B133" s="26" t="s">
        <v>578</v>
      </c>
      <c r="C133" s="116"/>
      <c r="D133" s="196">
        <f>IF(C132="Vin", Vin_max, EN_pin_in)</f>
        <v>14.5</v>
      </c>
      <c r="E133" s="112"/>
      <c r="F133" s="112"/>
      <c r="G133" s="23" t="s">
        <v>57</v>
      </c>
      <c r="H133" s="54" t="s">
        <v>579</v>
      </c>
    </row>
    <row r="134" spans="2:8" x14ac:dyDescent="0.25">
      <c r="B134" s="26" t="s">
        <v>580</v>
      </c>
      <c r="C134" s="63">
        <v>7.4</v>
      </c>
      <c r="D134" s="112"/>
      <c r="E134" s="112"/>
      <c r="F134" s="112"/>
      <c r="G134" s="23" t="s">
        <v>57</v>
      </c>
      <c r="H134" s="54" t="s">
        <v>581</v>
      </c>
    </row>
    <row r="135" spans="2:8" x14ac:dyDescent="0.25">
      <c r="B135" s="26" t="s">
        <v>582</v>
      </c>
      <c r="C135" s="112"/>
      <c r="D135" s="113">
        <v>10</v>
      </c>
      <c r="E135" s="112"/>
      <c r="F135" s="112"/>
      <c r="G135" s="23"/>
      <c r="H135" s="54"/>
    </row>
    <row r="136" spans="2:8" x14ac:dyDescent="0.25">
      <c r="B136" s="26" t="s">
        <v>583</v>
      </c>
      <c r="C136" s="112"/>
      <c r="D136" s="112"/>
      <c r="E136" s="63">
        <v>10</v>
      </c>
      <c r="F136" s="112"/>
      <c r="G136" s="23" t="s">
        <v>89</v>
      </c>
      <c r="H136" s="54" t="s">
        <v>584</v>
      </c>
    </row>
    <row r="137" spans="2:8" x14ac:dyDescent="0.25">
      <c r="B137" s="26" t="s">
        <v>585</v>
      </c>
      <c r="C137" s="112"/>
      <c r="D137" s="112"/>
      <c r="E137" s="112"/>
      <c r="F137" s="65">
        <f>Ren_b*6000/(Ren_b+6000)</f>
        <v>9.9833610648918469</v>
      </c>
      <c r="G137" s="23" t="s">
        <v>89</v>
      </c>
      <c r="H137" s="54" t="s">
        <v>586</v>
      </c>
    </row>
    <row r="138" spans="2:8" x14ac:dyDescent="0.25">
      <c r="B138" s="26" t="s">
        <v>587</v>
      </c>
      <c r="C138" s="112"/>
      <c r="D138" s="64">
        <f>Ren_b_eff*Vstart_target/EN_rise-Ren_b_eff</f>
        <v>36.189683860232947</v>
      </c>
      <c r="E138" s="112"/>
      <c r="F138" s="112"/>
      <c r="G138" s="23" t="s">
        <v>89</v>
      </c>
      <c r="H138" s="54" t="s">
        <v>216</v>
      </c>
    </row>
    <row r="139" spans="2:8" x14ac:dyDescent="0.25">
      <c r="B139" s="26" t="s">
        <v>588</v>
      </c>
      <c r="C139" s="112"/>
      <c r="D139" s="112"/>
      <c r="E139" s="63">
        <v>36.200000000000003</v>
      </c>
      <c r="F139" s="112"/>
      <c r="G139" s="23" t="s">
        <v>89</v>
      </c>
      <c r="H139" s="54" t="s">
        <v>217</v>
      </c>
    </row>
    <row r="140" spans="2:8" x14ac:dyDescent="0.25">
      <c r="B140" s="26" t="s">
        <v>589</v>
      </c>
      <c r="C140" s="112"/>
      <c r="D140" s="112"/>
      <c r="E140" s="112"/>
      <c r="F140" s="191">
        <f>Ren_b/(Ren_t+Ren_b)*EN_pin_connected</f>
        <v>3.1385281385281383</v>
      </c>
      <c r="G140" s="23" t="s">
        <v>57</v>
      </c>
      <c r="H140" s="54" t="s">
        <v>590</v>
      </c>
    </row>
    <row r="141" spans="2:8" ht="28.5" x14ac:dyDescent="0.25">
      <c r="B141" s="26" t="s">
        <v>591</v>
      </c>
      <c r="C141" s="112"/>
      <c r="D141" s="112"/>
      <c r="E141" s="112"/>
      <c r="F141" s="191">
        <f>EN_rise*(Ren_b_eff+Ren_t)/Ren_b_eff</f>
        <v>7.4016533333333339</v>
      </c>
      <c r="G141" s="23" t="s">
        <v>57</v>
      </c>
      <c r="H141" s="54" t="s">
        <v>592</v>
      </c>
    </row>
    <row r="142" spans="2:8" ht="15" thickBot="1" x14ac:dyDescent="0.3">
      <c r="B142" s="26" t="s">
        <v>593</v>
      </c>
      <c r="C142" s="112"/>
      <c r="D142" s="112"/>
      <c r="E142" s="112"/>
      <c r="F142" s="191">
        <f>EN_rise*(Ren_b_eff+Ren_t)/Ren_b_eff</f>
        <v>7.4016533333333339</v>
      </c>
      <c r="G142" s="23" t="s">
        <v>57</v>
      </c>
      <c r="H142" s="54" t="s">
        <v>594</v>
      </c>
    </row>
    <row r="143" spans="2:8" ht="16.5" thickBot="1" x14ac:dyDescent="0.3">
      <c r="B143" s="204" t="s">
        <v>563</v>
      </c>
      <c r="C143" s="205"/>
      <c r="D143" s="205"/>
      <c r="E143" s="205"/>
      <c r="F143" s="205"/>
      <c r="G143" s="205"/>
      <c r="H143" s="206"/>
    </row>
    <row r="144" spans="2:8" x14ac:dyDescent="0.25">
      <c r="B144" s="26" t="s">
        <v>555</v>
      </c>
      <c r="C144" s="112"/>
      <c r="D144" s="64">
        <v>4.7</v>
      </c>
      <c r="E144" s="112"/>
      <c r="F144" s="112"/>
      <c r="G144" s="23" t="s">
        <v>83</v>
      </c>
      <c r="H144" s="54" t="s">
        <v>220</v>
      </c>
    </row>
    <row r="145" spans="2:8" x14ac:dyDescent="0.25">
      <c r="B145" s="26" t="s">
        <v>556</v>
      </c>
      <c r="C145" s="112"/>
      <c r="D145" s="112"/>
      <c r="E145" s="63">
        <v>4.7</v>
      </c>
      <c r="F145" s="112"/>
      <c r="G145" s="23" t="s">
        <v>83</v>
      </c>
      <c r="H145" s="54" t="s">
        <v>221</v>
      </c>
    </row>
    <row r="146" spans="2:8" x14ac:dyDescent="0.25">
      <c r="B146" s="26" t="s">
        <v>222</v>
      </c>
      <c r="C146" s="112"/>
      <c r="D146" s="64">
        <v>0.1</v>
      </c>
      <c r="E146" s="112"/>
      <c r="F146" s="112"/>
      <c r="G146" s="23" t="s">
        <v>83</v>
      </c>
      <c r="H146" s="54" t="s">
        <v>223</v>
      </c>
    </row>
    <row r="147" spans="2:8" x14ac:dyDescent="0.25">
      <c r="B147" s="26" t="s">
        <v>224</v>
      </c>
      <c r="C147" s="112"/>
      <c r="D147" s="112"/>
      <c r="E147" s="63">
        <v>0.1</v>
      </c>
      <c r="F147" s="112"/>
      <c r="G147" s="23" t="s">
        <v>83</v>
      </c>
      <c r="H147" s="54" t="s">
        <v>225</v>
      </c>
    </row>
    <row r="148" spans="2:8" x14ac:dyDescent="0.25">
      <c r="B148" s="41" t="s">
        <v>226</v>
      </c>
      <c r="C148" s="112"/>
      <c r="D148" s="64">
        <v>100</v>
      </c>
      <c r="E148" s="112"/>
      <c r="F148" s="112"/>
      <c r="G148" s="23" t="s">
        <v>89</v>
      </c>
      <c r="H148" s="54" t="s">
        <v>227</v>
      </c>
    </row>
    <row r="149" spans="2:8" ht="15" thickBot="1" x14ac:dyDescent="0.3">
      <c r="B149" s="33" t="s">
        <v>108</v>
      </c>
      <c r="C149" s="67"/>
      <c r="D149" s="67"/>
      <c r="E149" s="68">
        <v>10</v>
      </c>
      <c r="F149" s="67"/>
      <c r="G149" s="69" t="s">
        <v>89</v>
      </c>
      <c r="H149" s="35" t="s">
        <v>228</v>
      </c>
    </row>
    <row r="150" spans="2:8" x14ac:dyDescent="0.25">
      <c r="B150" s="70"/>
      <c r="C150" s="70"/>
      <c r="D150" s="70"/>
      <c r="E150" s="70"/>
      <c r="F150" s="70"/>
      <c r="G150" s="70"/>
      <c r="H150" s="70"/>
    </row>
    <row r="151" spans="2:8" x14ac:dyDescent="0.25">
      <c r="B151" s="70"/>
      <c r="C151" s="70"/>
      <c r="D151" s="70"/>
      <c r="E151" s="70"/>
      <c r="F151" s="70"/>
      <c r="G151" s="70"/>
      <c r="H151" s="70"/>
    </row>
    <row r="152" spans="2:8" x14ac:dyDescent="0.25">
      <c r="B152" s="70"/>
      <c r="C152" s="70"/>
      <c r="D152" s="70"/>
      <c r="E152" s="70"/>
      <c r="F152" s="70"/>
      <c r="G152" s="70"/>
      <c r="H152" s="70"/>
    </row>
    <row r="153" spans="2:8" x14ac:dyDescent="0.25">
      <c r="B153" s="70"/>
      <c r="C153" s="70"/>
      <c r="D153" s="70"/>
      <c r="E153" s="70"/>
      <c r="F153" s="70"/>
      <c r="G153" s="70"/>
      <c r="H153" s="70"/>
    </row>
    <row r="154" spans="2:8" x14ac:dyDescent="0.25">
      <c r="B154" s="70"/>
      <c r="C154" s="70"/>
      <c r="D154" s="70"/>
      <c r="E154" s="70"/>
      <c r="F154" s="70"/>
      <c r="G154" s="70"/>
      <c r="H154" s="70"/>
    </row>
    <row r="155" spans="2:8" x14ac:dyDescent="0.25">
      <c r="B155" s="70"/>
      <c r="C155" s="70"/>
      <c r="D155" s="70"/>
      <c r="E155" s="70"/>
      <c r="F155" s="70"/>
      <c r="G155" s="70"/>
      <c r="H155" s="70"/>
    </row>
    <row r="156" spans="2:8" x14ac:dyDescent="0.25">
      <c r="B156" s="70"/>
      <c r="C156" s="70"/>
      <c r="D156" s="70"/>
      <c r="E156" s="70"/>
      <c r="F156" s="70"/>
      <c r="G156" s="70"/>
      <c r="H156" s="70"/>
    </row>
    <row r="157" spans="2:8" x14ac:dyDescent="0.25">
      <c r="B157" s="70"/>
      <c r="C157" s="70"/>
      <c r="D157" s="70"/>
      <c r="E157" s="70"/>
      <c r="F157" s="70"/>
      <c r="G157" s="70"/>
      <c r="H157" s="70"/>
    </row>
    <row r="158" spans="2:8" x14ac:dyDescent="0.25">
      <c r="B158" s="70"/>
      <c r="C158" s="70"/>
      <c r="D158" s="70"/>
      <c r="E158" s="70"/>
      <c r="F158" s="70"/>
      <c r="G158" s="70"/>
      <c r="H158" s="70"/>
    </row>
    <row r="159" spans="2:8" x14ac:dyDescent="0.25">
      <c r="B159" s="70"/>
      <c r="C159" s="70"/>
      <c r="D159" s="70"/>
      <c r="E159" s="70"/>
      <c r="F159" s="70"/>
      <c r="G159" s="70"/>
      <c r="H159" s="70"/>
    </row>
    <row r="160" spans="2:8" x14ac:dyDescent="0.25">
      <c r="B160" s="70"/>
      <c r="C160" s="70"/>
      <c r="D160" s="70"/>
      <c r="E160" s="70"/>
      <c r="F160" s="70"/>
      <c r="G160" s="70"/>
      <c r="H160" s="70"/>
    </row>
    <row r="161" spans="2:8" x14ac:dyDescent="0.25">
      <c r="B161" s="70"/>
      <c r="C161" s="70"/>
      <c r="D161" s="70"/>
      <c r="E161" s="70"/>
      <c r="F161" s="70"/>
      <c r="G161" s="70"/>
      <c r="H161" s="70"/>
    </row>
    <row r="162" spans="2:8" x14ac:dyDescent="0.25">
      <c r="B162" s="70"/>
      <c r="C162" s="70"/>
      <c r="D162" s="70"/>
      <c r="E162" s="70"/>
      <c r="F162" s="70"/>
      <c r="G162" s="70"/>
      <c r="H162" s="70"/>
    </row>
    <row r="163" spans="2:8" x14ac:dyDescent="0.25">
      <c r="B163" s="70"/>
      <c r="C163" s="70"/>
      <c r="D163" s="70"/>
      <c r="E163" s="70"/>
      <c r="F163" s="70"/>
      <c r="G163" s="70"/>
      <c r="H163" s="70"/>
    </row>
    <row r="164" spans="2:8" x14ac:dyDescent="0.25">
      <c r="B164" s="70"/>
      <c r="C164" s="70"/>
      <c r="D164" s="70"/>
      <c r="E164" s="70"/>
      <c r="F164" s="70"/>
      <c r="G164" s="70"/>
      <c r="H164" s="70"/>
    </row>
    <row r="165" spans="2:8" x14ac:dyDescent="0.25">
      <c r="B165" s="70"/>
      <c r="C165" s="70"/>
      <c r="D165" s="70"/>
      <c r="E165" s="70"/>
      <c r="F165" s="70"/>
      <c r="G165" s="70"/>
      <c r="H165" s="70"/>
    </row>
    <row r="166" spans="2:8" x14ac:dyDescent="0.25">
      <c r="B166" s="70"/>
      <c r="C166" s="70"/>
      <c r="D166" s="70"/>
      <c r="E166" s="70"/>
      <c r="F166" s="70"/>
      <c r="G166" s="70"/>
      <c r="H166" s="70"/>
    </row>
    <row r="167" spans="2:8" x14ac:dyDescent="0.25">
      <c r="B167" s="70"/>
      <c r="C167" s="70"/>
      <c r="D167" s="70"/>
      <c r="E167" s="70"/>
      <c r="F167" s="70"/>
      <c r="G167" s="70"/>
      <c r="H167" s="70"/>
    </row>
  </sheetData>
  <sheetProtection algorithmName="SHA-512" hashValue="4FzOYIGb+0EtsdEurK086zGAn11updDLZbtl1tvbbPR8EJgAyueFoYOyowfTqKyIHZ11c3Pi9PtWHdgiPbzUsg==" saltValue="HtEY9jH3MZSpmpHYu+wPwA==" spinCount="100000" sheet="1" objects="1" scenarios="1"/>
  <protectedRanges>
    <protectedRange password="CD94" sqref="P109:R109 S111:XFD111 A111 I111:O111" name="Range1"/>
  </protectedRanges>
  <mergeCells count="20">
    <mergeCell ref="B61:H61"/>
    <mergeCell ref="B1:H1"/>
    <mergeCell ref="B3:H3"/>
    <mergeCell ref="P11:R11"/>
    <mergeCell ref="B19:H19"/>
    <mergeCell ref="B25:H25"/>
    <mergeCell ref="B32:H32"/>
    <mergeCell ref="B41:H41"/>
    <mergeCell ref="B46:H46"/>
    <mergeCell ref="B51:H51"/>
    <mergeCell ref="B56:H56"/>
    <mergeCell ref="B143:H143"/>
    <mergeCell ref="B62:H62"/>
    <mergeCell ref="B75:H75"/>
    <mergeCell ref="B76:H76"/>
    <mergeCell ref="B104:H104"/>
    <mergeCell ref="B105:H105"/>
    <mergeCell ref="B113:H113"/>
    <mergeCell ref="B131:H131"/>
    <mergeCell ref="B119:H119"/>
  </mergeCells>
  <conditionalFormatting sqref="B118:G118 B114:H117 B120:H130">
    <cfRule type="expression" dxfId="33" priority="17">
      <formula>$C$33="D-CAP2"</formula>
    </cfRule>
  </conditionalFormatting>
  <conditionalFormatting sqref="C28">
    <cfRule type="cellIs" dxfId="32" priority="28" operator="notBetween">
      <formula>300</formula>
      <formula>2000</formula>
    </cfRule>
  </conditionalFormatting>
  <conditionalFormatting sqref="C133">
    <cfRule type="expression" dxfId="31" priority="5">
      <formula>$C$132="Vin"</formula>
    </cfRule>
    <cfRule type="expression" dxfId="30" priority="6">
      <formula>$C$132&lt;&gt;"Vin"</formula>
    </cfRule>
  </conditionalFormatting>
  <conditionalFormatting sqref="C134">
    <cfRule type="cellIs" dxfId="29" priority="10" operator="greaterThan">
      <formula>$C$21</formula>
    </cfRule>
  </conditionalFormatting>
  <conditionalFormatting sqref="C157:F157">
    <cfRule type="cellIs" dxfId="28" priority="41" operator="greaterThan">
      <formula>$C$156</formula>
    </cfRule>
  </conditionalFormatting>
  <conditionalFormatting sqref="D26:D27">
    <cfRule type="cellIs" dxfId="27" priority="26" operator="lessThan">
      <formula>fsw_select</formula>
    </cfRule>
  </conditionalFormatting>
  <conditionalFormatting sqref="D29">
    <cfRule type="containsErrors" dxfId="26" priority="27">
      <formula>ISERROR(D29)</formula>
    </cfRule>
  </conditionalFormatting>
  <conditionalFormatting sqref="D31">
    <cfRule type="containsErrors" dxfId="25" priority="25">
      <formula>ISERROR(D31)</formula>
    </cfRule>
  </conditionalFormatting>
  <conditionalFormatting sqref="D65">
    <cfRule type="cellIs" dxfId="24" priority="45" operator="greaterThan">
      <formula>$E$67</formula>
    </cfRule>
  </conditionalFormatting>
  <conditionalFormatting sqref="D66">
    <cfRule type="cellIs" dxfId="23" priority="46" operator="lessThan">
      <formula>$E$67</formula>
    </cfRule>
  </conditionalFormatting>
  <conditionalFormatting sqref="E136">
    <cfRule type="cellIs" dxfId="22" priority="7" operator="notBetween">
      <formula>1</formula>
      <formula>100</formula>
    </cfRule>
  </conditionalFormatting>
  <conditionalFormatting sqref="E145">
    <cfRule type="cellIs" dxfId="21" priority="31" operator="lessThan">
      <formula>2.2</formula>
    </cfRule>
  </conditionalFormatting>
  <conditionalFormatting sqref="E147">
    <cfRule type="cellIs" dxfId="20" priority="32" operator="lessThan">
      <formula>0.1</formula>
    </cfRule>
  </conditionalFormatting>
  <conditionalFormatting sqref="E149">
    <cfRule type="cellIs" dxfId="19" priority="33" operator="notBetween">
      <formula>1</formula>
      <formula>100</formula>
    </cfRule>
  </conditionalFormatting>
  <conditionalFormatting sqref="F31">
    <cfRule type="cellIs" dxfId="18" priority="24" operator="notBetween">
      <formula>300</formula>
      <formula>2000</formula>
    </cfRule>
  </conditionalFormatting>
  <conditionalFormatting sqref="F60">
    <cfRule type="cellIs" dxfId="17" priority="1" operator="lessThan">
      <formula>$C$24</formula>
    </cfRule>
  </conditionalFormatting>
  <conditionalFormatting sqref="F64:F69">
    <cfRule type="cellIs" dxfId="16" priority="29" operator="greaterThan">
      <formula>6</formula>
    </cfRule>
  </conditionalFormatting>
  <conditionalFormatting sqref="F97">
    <cfRule type="cellIs" dxfId="15" priority="47" operator="greaterThan">
      <formula>$D$85</formula>
    </cfRule>
    <cfRule type="cellIs" dxfId="14" priority="48" operator="lessThan">
      <formula>$D$84</formula>
    </cfRule>
  </conditionalFormatting>
  <conditionalFormatting sqref="F98">
    <cfRule type="cellIs" dxfId="13" priority="49" operator="greaterThan">
      <formula>$D$88</formula>
    </cfRule>
  </conditionalFormatting>
  <conditionalFormatting sqref="F99:F100">
    <cfRule type="cellIs" dxfId="12" priority="44" operator="greaterThan">
      <formula>$C$78*1000</formula>
    </cfRule>
  </conditionalFormatting>
  <conditionalFormatting sqref="F102">
    <cfRule type="cellIs" dxfId="11" priority="36" operator="lessThan">
      <formula>fsw_select/60</formula>
    </cfRule>
  </conditionalFormatting>
  <conditionalFormatting sqref="F103">
    <cfRule type="cellIs" dxfId="10" priority="37" operator="lessThan">
      <formula>fsw_select/10</formula>
    </cfRule>
  </conditionalFormatting>
  <conditionalFormatting sqref="F118">
    <cfRule type="cellIs" dxfId="9" priority="2" operator="notBetween">
      <formula>Vout*0.99</formula>
      <formula>Vout*1.01</formula>
    </cfRule>
  </conditionalFormatting>
  <conditionalFormatting sqref="F140">
    <cfRule type="cellIs" dxfId="8" priority="3" operator="greaterThan">
      <formula>7</formula>
    </cfRule>
    <cfRule type="expression" priority="4">
      <formula>$F$123&gt;7</formula>
    </cfRule>
  </conditionalFormatting>
  <conditionalFormatting sqref="F141">
    <cfRule type="cellIs" dxfId="7" priority="8" operator="greaterThan">
      <formula>Vin_min</formula>
    </cfRule>
    <cfRule type="cellIs" dxfId="6" priority="9" operator="greaterThan">
      <formula>Vin_min-0.5</formula>
    </cfRule>
  </conditionalFormatting>
  <conditionalFormatting sqref="M44">
    <cfRule type="cellIs" dxfId="5" priority="38" operator="lessThan">
      <formula>#REF!</formula>
    </cfRule>
    <cfRule type="cellIs" dxfId="4" priority="39" operator="greaterThan">
      <formula>$J$44</formula>
    </cfRule>
  </conditionalFormatting>
  <dataValidations count="4">
    <dataValidation type="decimal" errorStyle="warning" allowBlank="1" showInputMessage="1" showErrorMessage="1" error="Re-adjust Divider Ratio" sqref="M44" xr:uid="{00000000-0002-0000-0000-000000000000}">
      <formula1>#REF!</formula1>
      <formula2>J44</formula2>
    </dataValidation>
    <dataValidation type="list" allowBlank="1" showInputMessage="1" showErrorMessage="1" sqref="C143:F143" xr:uid="{00000000-0002-0000-0000-000001000000}">
      <formula1>$L$4:$L$44</formula1>
    </dataValidation>
    <dataValidation type="list" allowBlank="1" showInputMessage="1" showErrorMessage="1" sqref="C165:F166" xr:uid="{00000000-0002-0000-0000-000002000000}">
      <formula1>$K$48:$K$99</formula1>
    </dataValidation>
    <dataValidation type="list" allowBlank="1" showInputMessage="1" showErrorMessage="1" sqref="C131:F131" xr:uid="{00000000-0002-0000-0000-000003000000}">
      <formula1>$L$4:$L$42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4000000}">
          <x14:formula1>
            <xm:f>partData!$A$3:$A$5</xm:f>
          </x14:formula1>
          <xm:sqref>C4</xm:sqref>
        </x14:dataValidation>
        <x14:dataValidation type="list" allowBlank="1" showInputMessage="1" showErrorMessage="1" xr:uid="{00000000-0002-0000-0000-000005000000}">
          <x14:formula1>
            <xm:f>partData!$M$12:$M$13</xm:f>
          </x14:formula1>
          <xm:sqref>C33</xm:sqref>
        </x14:dataValidation>
        <x14:dataValidation type="list" allowBlank="1" showInputMessage="1" showErrorMessage="1" xr:uid="{00000000-0002-0000-0000-000006000000}">
          <x14:formula1>
            <xm:f>partData!$M$14:$M$15</xm:f>
          </x14:formula1>
          <xm:sqref>C34</xm:sqref>
        </x14:dataValidation>
        <x14:dataValidation type="list" allowBlank="1" showInputMessage="1" showErrorMessage="1" xr:uid="{00000000-0002-0000-0000-000007000000}">
          <x14:formula1>
            <xm:f>partData!$M$16:$M$20</xm:f>
          </x14:formula1>
          <xm:sqref>C35</xm:sqref>
        </x14:dataValidation>
        <x14:dataValidation type="list" allowBlank="1" showInputMessage="1" showErrorMessage="1" xr:uid="{00000000-0002-0000-0000-000008000000}">
          <x14:formula1>
            <xm:f>partData!$Q$12:$Q$17</xm:f>
          </x14:formula1>
          <xm:sqref>E37</xm:sqref>
        </x14:dataValidation>
        <x14:dataValidation type="list" allowBlank="1" showInputMessage="1" showErrorMessage="1" xr:uid="{00000000-0002-0000-0000-000009000000}">
          <x14:formula1>
            <xm:f>partData!$D$13:$D$22</xm:f>
          </x14:formula1>
          <xm:sqref>C42</xm:sqref>
        </x14:dataValidation>
        <x14:dataValidation type="list" allowBlank="1" showInputMessage="1" showErrorMessage="1" xr:uid="{00000000-0002-0000-0000-00000A000000}">
          <x14:formula1>
            <xm:f>partData!$E$13:$E$22</xm:f>
          </x14:formula1>
          <xm:sqref>E44</xm:sqref>
        </x14:dataValidation>
        <x14:dataValidation type="list" allowBlank="1" showInputMessage="1" showErrorMessage="1" xr:uid="{00000000-0002-0000-0000-00000B000000}">
          <x14:formula1>
            <xm:f>partData!$J$13:$J$22</xm:f>
          </x14:formula1>
          <xm:sqref>C47</xm:sqref>
        </x14:dataValidation>
        <x14:dataValidation type="list" allowBlank="1" showInputMessage="1" showErrorMessage="1" xr:uid="{00000000-0002-0000-0000-00000C000000}">
          <x14:formula1>
            <xm:f>partData!$K$13:$K$22</xm:f>
          </x14:formula1>
          <xm:sqref>E49</xm:sqref>
        </x14:dataValidation>
        <x14:dataValidation type="list" allowBlank="1" showInputMessage="1" showErrorMessage="1" xr:uid="{00000000-0002-0000-0000-00000D000000}">
          <x14:formula1>
            <xm:f>partData!$A$30:$A$39</xm:f>
          </x14:formula1>
          <xm:sqref>C52</xm:sqref>
        </x14:dataValidation>
        <x14:dataValidation type="list" allowBlank="1" showInputMessage="1" showErrorMessage="1" xr:uid="{00000000-0002-0000-0000-00000E000000}">
          <x14:formula1>
            <xm:f>partData!$B$30:$B$39</xm:f>
          </x14:formula1>
          <xm:sqref>E54</xm:sqref>
        </x14:dataValidation>
        <x14:dataValidation type="decimal" operator="lessThanOrEqual" allowBlank="1" showErrorMessage="1" error="Minimum Input Voltage" promptTitle="Minimum Input Voltage" prompt="Minimum Input Voltage" xr:uid="{00000000-0002-0000-0000-00000F000000}">
          <x14:formula1>
            <xm:f>VLOOKUP(C4,'C:\Users\a0232804\Documents\BSR-MV\TPS544C20\Tools\Excel\[TPS546C23 Updated Spreadsheet.xlsx]partData'!#REF!,2,FALSE)</xm:f>
          </x14:formula1>
          <xm:sqref>C5:F5</xm:sqref>
        </x14:dataValidation>
        <x14:dataValidation type="list" allowBlank="1" showInputMessage="1" showErrorMessage="1" xr:uid="{00000000-0002-0000-0000-000010000000}">
          <x14:formula1>
            <xm:f>'C:\Users\layne\Desktop\3-19 work\blue eyed\[TPS549A20_Calculator_Checklist.xlsx]Extra'!#REF!</xm:f>
          </x14:formula1>
          <xm:sqref>C132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48"/>
  <sheetViews>
    <sheetView workbookViewId="0">
      <selection activeCell="B15" sqref="B15"/>
    </sheetView>
  </sheetViews>
  <sheetFormatPr defaultRowHeight="15" x14ac:dyDescent="0.25"/>
  <cols>
    <col min="1" max="1" width="15.140625" bestFit="1" customWidth="1"/>
    <col min="2" max="2" width="9.85546875" bestFit="1" customWidth="1"/>
    <col min="3" max="3" width="8.5703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8.5703125" bestFit="1" customWidth="1"/>
    <col min="10" max="10" width="4.5703125" bestFit="1" customWidth="1"/>
    <col min="11" max="12" width="8.85546875" bestFit="1" customWidth="1"/>
    <col min="13" max="13" width="16.140625" bestFit="1" customWidth="1"/>
    <col min="14" max="14" width="12.42578125" bestFit="1" customWidth="1"/>
    <col min="15" max="15" width="6.42578125" bestFit="1" customWidth="1"/>
    <col min="16" max="16" width="5.85546875" bestFit="1" customWidth="1"/>
    <col min="17" max="17" width="5.5703125" bestFit="1" customWidth="1"/>
    <col min="18" max="18" width="7.5703125" bestFit="1" customWidth="1"/>
    <col min="19" max="19" width="4.42578125" bestFit="1" customWidth="1"/>
    <col min="20" max="20" width="7.5703125" bestFit="1" customWidth="1"/>
    <col min="21" max="21" width="6.85546875" bestFit="1" customWidth="1"/>
    <col min="22" max="22" width="11" style="12" bestFit="1" customWidth="1"/>
  </cols>
  <sheetData>
    <row r="1" spans="1:22" x14ac:dyDescent="0.25">
      <c r="A1" s="92">
        <v>1</v>
      </c>
      <c r="B1" s="92">
        <v>2</v>
      </c>
      <c r="C1" s="92">
        <v>3</v>
      </c>
      <c r="D1" s="92">
        <v>4</v>
      </c>
      <c r="E1" s="92">
        <v>5</v>
      </c>
      <c r="F1" s="92">
        <v>6</v>
      </c>
      <c r="G1" s="92">
        <v>7</v>
      </c>
      <c r="H1" s="92">
        <v>8</v>
      </c>
      <c r="I1" s="92">
        <v>9</v>
      </c>
      <c r="J1" s="92">
        <v>10</v>
      </c>
      <c r="K1" s="92">
        <v>11</v>
      </c>
      <c r="L1" s="92">
        <v>12</v>
      </c>
      <c r="M1" s="92">
        <v>13</v>
      </c>
      <c r="N1" s="92">
        <v>14</v>
      </c>
      <c r="O1" s="92">
        <v>15</v>
      </c>
      <c r="P1" s="92">
        <v>16</v>
      </c>
      <c r="Q1" s="92">
        <v>17</v>
      </c>
      <c r="R1" s="92">
        <v>18</v>
      </c>
      <c r="S1" s="92">
        <v>19</v>
      </c>
      <c r="T1" s="92">
        <v>20</v>
      </c>
      <c r="U1" s="92">
        <v>21</v>
      </c>
      <c r="V1" s="73"/>
    </row>
    <row r="2" spans="1:22" x14ac:dyDescent="0.25">
      <c r="A2" s="93" t="s">
        <v>229</v>
      </c>
      <c r="B2" s="93" t="s">
        <v>230</v>
      </c>
      <c r="C2" s="93" t="s">
        <v>231</v>
      </c>
      <c r="D2" s="93" t="s">
        <v>232</v>
      </c>
      <c r="E2" s="93" t="s">
        <v>233</v>
      </c>
      <c r="F2" s="93" t="s">
        <v>234</v>
      </c>
      <c r="G2" s="93" t="s">
        <v>235</v>
      </c>
      <c r="H2" s="93" t="s">
        <v>236</v>
      </c>
      <c r="I2" s="93" t="s">
        <v>237</v>
      </c>
      <c r="J2" s="93" t="s">
        <v>65</v>
      </c>
      <c r="K2" s="93" t="s">
        <v>238</v>
      </c>
      <c r="L2" s="93" t="s">
        <v>239</v>
      </c>
      <c r="M2" s="93" t="s">
        <v>248</v>
      </c>
      <c r="N2" s="93" t="s">
        <v>241</v>
      </c>
      <c r="O2" s="93" t="s">
        <v>242</v>
      </c>
      <c r="P2" s="94" t="s">
        <v>243</v>
      </c>
      <c r="Q2" s="93" t="s">
        <v>244</v>
      </c>
      <c r="R2" s="94" t="s">
        <v>245</v>
      </c>
      <c r="S2" s="94" t="s">
        <v>246</v>
      </c>
      <c r="T2" s="94" t="s">
        <v>75</v>
      </c>
      <c r="U2" s="94" t="s">
        <v>78</v>
      </c>
      <c r="V2" s="76"/>
    </row>
    <row r="3" spans="1:22" x14ac:dyDescent="0.25">
      <c r="A3" s="81" t="s">
        <v>249</v>
      </c>
      <c r="B3" s="81">
        <v>4</v>
      </c>
      <c r="C3" s="81">
        <v>16</v>
      </c>
      <c r="D3" s="81">
        <v>6</v>
      </c>
      <c r="E3" s="81">
        <v>1100</v>
      </c>
      <c r="F3" s="81">
        <v>2000</v>
      </c>
      <c r="G3" s="81">
        <v>600</v>
      </c>
      <c r="H3" s="81">
        <v>9.5</v>
      </c>
      <c r="I3" s="84">
        <v>95</v>
      </c>
      <c r="J3" s="83">
        <v>0.6</v>
      </c>
      <c r="K3" s="84" t="s">
        <v>250</v>
      </c>
      <c r="L3" s="84" t="s">
        <v>251</v>
      </c>
      <c r="M3" s="85">
        <v>3</v>
      </c>
      <c r="N3" s="81">
        <v>2.7</v>
      </c>
      <c r="O3" s="81">
        <v>200</v>
      </c>
      <c r="P3" s="82">
        <v>25</v>
      </c>
      <c r="Q3" s="82">
        <v>9.1999999999999993</v>
      </c>
      <c r="R3" s="82">
        <v>30000</v>
      </c>
      <c r="S3" s="82">
        <v>9</v>
      </c>
      <c r="T3" s="82">
        <v>1.22</v>
      </c>
      <c r="U3" s="82">
        <v>1.02</v>
      </c>
      <c r="V3" s="78"/>
    </row>
    <row r="4" spans="1:22" x14ac:dyDescent="0.25">
      <c r="A4" s="81" t="s">
        <v>252</v>
      </c>
      <c r="B4" s="81">
        <v>4</v>
      </c>
      <c r="C4" s="81">
        <v>16</v>
      </c>
      <c r="D4" s="81">
        <v>14</v>
      </c>
      <c r="E4" s="81">
        <v>600</v>
      </c>
      <c r="F4" s="81">
        <v>800</v>
      </c>
      <c r="G4" s="81">
        <v>1000</v>
      </c>
      <c r="H4" s="81">
        <v>15</v>
      </c>
      <c r="I4" s="84">
        <v>70</v>
      </c>
      <c r="J4" s="83">
        <v>0.6</v>
      </c>
      <c r="K4" s="84" t="s">
        <v>250</v>
      </c>
      <c r="L4" s="84" t="s">
        <v>251</v>
      </c>
      <c r="M4" s="85">
        <v>3</v>
      </c>
      <c r="N4" s="81"/>
      <c r="O4" s="84"/>
      <c r="P4" s="82"/>
      <c r="Q4" s="82"/>
      <c r="R4" s="82">
        <v>60000</v>
      </c>
      <c r="S4" s="82"/>
      <c r="T4" s="82"/>
      <c r="U4" s="82"/>
      <c r="V4" s="78"/>
    </row>
    <row r="5" spans="1:22" x14ac:dyDescent="0.25">
      <c r="A5" s="81" t="s">
        <v>253</v>
      </c>
      <c r="B5" s="81">
        <v>4</v>
      </c>
      <c r="C5" s="81">
        <v>16</v>
      </c>
      <c r="D5" s="81">
        <v>14</v>
      </c>
      <c r="E5" s="81">
        <v>600</v>
      </c>
      <c r="F5" s="81">
        <v>800</v>
      </c>
      <c r="G5" s="81">
        <v>1000</v>
      </c>
      <c r="H5" s="81">
        <v>15</v>
      </c>
      <c r="I5" s="84">
        <v>70</v>
      </c>
      <c r="J5" s="83">
        <v>0.6</v>
      </c>
      <c r="K5" s="84" t="s">
        <v>250</v>
      </c>
      <c r="L5" s="84" t="s">
        <v>251</v>
      </c>
      <c r="M5" s="85">
        <v>4.5</v>
      </c>
      <c r="N5" s="81"/>
      <c r="O5" s="84"/>
      <c r="P5" s="82"/>
      <c r="Q5" s="82"/>
      <c r="R5" s="82">
        <v>60000</v>
      </c>
      <c r="S5" s="82"/>
      <c r="T5" s="82"/>
      <c r="U5" s="82"/>
      <c r="V5" s="78"/>
    </row>
    <row r="6" spans="1:22" x14ac:dyDescent="0.25">
      <c r="A6" s="81" t="s">
        <v>254</v>
      </c>
      <c r="B6" s="81">
        <v>4</v>
      </c>
      <c r="C6" s="81">
        <v>16</v>
      </c>
      <c r="D6" s="81">
        <v>20</v>
      </c>
      <c r="E6" s="81">
        <v>600</v>
      </c>
      <c r="F6" s="81">
        <v>800</v>
      </c>
      <c r="G6" s="81">
        <v>1000</v>
      </c>
      <c r="H6" s="81">
        <v>20.9</v>
      </c>
      <c r="I6" s="84">
        <v>70</v>
      </c>
      <c r="J6" s="83">
        <v>0.6</v>
      </c>
      <c r="K6" s="84" t="s">
        <v>250</v>
      </c>
      <c r="L6" s="84" t="s">
        <v>251</v>
      </c>
      <c r="M6" s="85">
        <v>3</v>
      </c>
      <c r="N6" s="81"/>
      <c r="O6" s="84"/>
      <c r="P6" s="82"/>
      <c r="Q6" s="82"/>
      <c r="R6" s="82">
        <v>120000</v>
      </c>
      <c r="S6" s="82"/>
      <c r="T6" s="82"/>
      <c r="U6" s="82"/>
      <c r="V6" s="78"/>
    </row>
    <row r="7" spans="1:22" x14ac:dyDescent="0.25">
      <c r="A7" s="81" t="s">
        <v>255</v>
      </c>
      <c r="B7" s="81">
        <v>4</v>
      </c>
      <c r="C7" s="81">
        <v>16</v>
      </c>
      <c r="D7" s="81">
        <v>20</v>
      </c>
      <c r="E7" s="81">
        <v>600</v>
      </c>
      <c r="F7" s="81">
        <v>800</v>
      </c>
      <c r="G7" s="81">
        <v>1000</v>
      </c>
      <c r="H7" s="81">
        <v>20.9</v>
      </c>
      <c r="I7" s="84">
        <v>70</v>
      </c>
      <c r="J7" s="83">
        <v>0.6</v>
      </c>
      <c r="K7" s="84" t="s">
        <v>250</v>
      </c>
      <c r="L7" s="84" t="s">
        <v>251</v>
      </c>
      <c r="M7" s="85">
        <v>4.5</v>
      </c>
      <c r="N7" s="81"/>
      <c r="O7" s="84"/>
      <c r="P7" s="82"/>
      <c r="Q7" s="82"/>
      <c r="R7" s="82">
        <v>120000</v>
      </c>
      <c r="S7" s="82"/>
      <c r="T7" s="82"/>
      <c r="U7" s="82"/>
      <c r="V7" s="78"/>
    </row>
    <row r="8" spans="1:22" x14ac:dyDescent="0.25">
      <c r="A8" s="81" t="s">
        <v>256</v>
      </c>
      <c r="B8" s="82">
        <f t="shared" ref="B8:I8" si="0">B3</f>
        <v>4</v>
      </c>
      <c r="C8" s="82">
        <f t="shared" si="0"/>
        <v>16</v>
      </c>
      <c r="D8" s="82">
        <f t="shared" si="0"/>
        <v>6</v>
      </c>
      <c r="E8" s="82">
        <f t="shared" si="0"/>
        <v>1100</v>
      </c>
      <c r="F8" s="82">
        <f t="shared" si="0"/>
        <v>2000</v>
      </c>
      <c r="G8" s="82">
        <f t="shared" si="0"/>
        <v>600</v>
      </c>
      <c r="H8" s="82">
        <f t="shared" si="0"/>
        <v>9.5</v>
      </c>
      <c r="I8" s="82">
        <f t="shared" si="0"/>
        <v>95</v>
      </c>
      <c r="J8" s="83">
        <v>0.9</v>
      </c>
      <c r="K8" s="84" t="s">
        <v>251</v>
      </c>
      <c r="L8" s="84" t="s">
        <v>251</v>
      </c>
      <c r="M8" s="82">
        <f t="shared" ref="M8:U8" si="1">M3</f>
        <v>3</v>
      </c>
      <c r="N8" s="82">
        <f t="shared" si="1"/>
        <v>2.7</v>
      </c>
      <c r="O8" s="82">
        <f t="shared" si="1"/>
        <v>200</v>
      </c>
      <c r="P8" s="82">
        <f t="shared" si="1"/>
        <v>25</v>
      </c>
      <c r="Q8" s="82">
        <f t="shared" si="1"/>
        <v>9.1999999999999993</v>
      </c>
      <c r="R8" s="82">
        <f t="shared" si="1"/>
        <v>30000</v>
      </c>
      <c r="S8" s="82">
        <f t="shared" si="1"/>
        <v>9</v>
      </c>
      <c r="T8" s="82">
        <f t="shared" si="1"/>
        <v>1.22</v>
      </c>
      <c r="U8" s="82">
        <f t="shared" si="1"/>
        <v>1.02</v>
      </c>
      <c r="V8" s="78"/>
    </row>
    <row r="9" spans="1:22" x14ac:dyDescent="0.25">
      <c r="A9" s="81" t="s">
        <v>257</v>
      </c>
      <c r="B9" s="82">
        <f t="shared" ref="B9:I9" si="2">B8</f>
        <v>4</v>
      </c>
      <c r="C9" s="82">
        <f t="shared" si="2"/>
        <v>16</v>
      </c>
      <c r="D9" s="82">
        <f t="shared" si="2"/>
        <v>6</v>
      </c>
      <c r="E9" s="82">
        <f t="shared" si="2"/>
        <v>1100</v>
      </c>
      <c r="F9" s="82">
        <f t="shared" si="2"/>
        <v>2000</v>
      </c>
      <c r="G9" s="82">
        <f t="shared" si="2"/>
        <v>600</v>
      </c>
      <c r="H9" s="82">
        <f t="shared" si="2"/>
        <v>9.5</v>
      </c>
      <c r="I9" s="82">
        <f t="shared" si="2"/>
        <v>95</v>
      </c>
      <c r="J9" s="83">
        <v>0.6</v>
      </c>
      <c r="K9" s="84" t="s">
        <v>250</v>
      </c>
      <c r="L9" s="84" t="s">
        <v>251</v>
      </c>
      <c r="M9" s="82">
        <f t="shared" ref="M9:U9" si="3">M8</f>
        <v>3</v>
      </c>
      <c r="N9" s="82">
        <f t="shared" si="3"/>
        <v>2.7</v>
      </c>
      <c r="O9" s="82">
        <f t="shared" si="3"/>
        <v>200</v>
      </c>
      <c r="P9" s="82">
        <f t="shared" si="3"/>
        <v>25</v>
      </c>
      <c r="Q9" s="82">
        <f t="shared" si="3"/>
        <v>9.1999999999999993</v>
      </c>
      <c r="R9" s="82">
        <f t="shared" si="3"/>
        <v>30000</v>
      </c>
      <c r="S9" s="82">
        <f t="shared" si="3"/>
        <v>9</v>
      </c>
      <c r="T9" s="82">
        <f t="shared" si="3"/>
        <v>1.22</v>
      </c>
      <c r="U9" s="82">
        <f t="shared" si="3"/>
        <v>1.02</v>
      </c>
      <c r="V9" s="78"/>
    </row>
    <row r="10" spans="1:22" x14ac:dyDescent="0.25">
      <c r="A10" s="81" t="s">
        <v>258</v>
      </c>
      <c r="B10" s="81">
        <v>4</v>
      </c>
      <c r="C10" s="81">
        <v>16</v>
      </c>
      <c r="D10" s="81">
        <v>12</v>
      </c>
      <c r="E10" s="81">
        <v>600</v>
      </c>
      <c r="F10" s="81">
        <v>800</v>
      </c>
      <c r="G10" s="81">
        <v>1000</v>
      </c>
      <c r="H10" s="81">
        <v>15</v>
      </c>
      <c r="I10" s="84">
        <v>70</v>
      </c>
      <c r="J10" s="83">
        <v>0.9</v>
      </c>
      <c r="K10" s="84" t="s">
        <v>251</v>
      </c>
      <c r="L10" s="84" t="s">
        <v>251</v>
      </c>
      <c r="M10" s="85">
        <v>3</v>
      </c>
      <c r="N10" s="81"/>
      <c r="O10" s="84"/>
      <c r="P10" s="84"/>
      <c r="Q10" s="84"/>
      <c r="R10" s="82">
        <v>60000</v>
      </c>
      <c r="S10" s="83"/>
      <c r="T10" s="82"/>
      <c r="U10" s="82"/>
      <c r="V10" s="78"/>
    </row>
    <row r="11" spans="1:22" x14ac:dyDescent="0.25">
      <c r="A11" s="81" t="s">
        <v>259</v>
      </c>
      <c r="B11" s="81">
        <v>4</v>
      </c>
      <c r="C11" s="81">
        <v>16</v>
      </c>
      <c r="D11" s="81">
        <v>20</v>
      </c>
      <c r="E11" s="81">
        <v>600</v>
      </c>
      <c r="F11" s="81">
        <v>800</v>
      </c>
      <c r="G11" s="81">
        <v>1000</v>
      </c>
      <c r="H11" s="81">
        <v>20.9</v>
      </c>
      <c r="I11" s="84">
        <v>70</v>
      </c>
      <c r="J11" s="83">
        <v>0.9</v>
      </c>
      <c r="K11" s="84" t="s">
        <v>251</v>
      </c>
      <c r="L11" s="84" t="s">
        <v>251</v>
      </c>
      <c r="M11" s="85">
        <v>3</v>
      </c>
      <c r="N11" s="81"/>
      <c r="O11" s="84"/>
      <c r="P11" s="84"/>
      <c r="Q11" s="84"/>
      <c r="R11" s="82">
        <v>120000</v>
      </c>
      <c r="S11" s="83"/>
      <c r="T11" s="82"/>
      <c r="U11" s="82"/>
      <c r="V11" s="78"/>
    </row>
    <row r="12" spans="1:22" x14ac:dyDescent="0.25">
      <c r="A12" s="86"/>
      <c r="B12" s="86"/>
      <c r="C12" s="86"/>
      <c r="D12" s="86"/>
      <c r="E12" s="86"/>
      <c r="F12" s="86"/>
      <c r="G12" s="86"/>
      <c r="H12" s="86"/>
      <c r="I12" s="87"/>
      <c r="J12" s="87"/>
      <c r="K12" s="87"/>
      <c r="L12" s="87"/>
      <c r="M12" s="87"/>
      <c r="N12" s="87"/>
      <c r="O12" s="87"/>
      <c r="P12" s="87"/>
      <c r="Q12" s="87"/>
      <c r="R12" s="88"/>
      <c r="S12" s="88"/>
      <c r="V12" s="78"/>
    </row>
    <row r="13" spans="1:22" x14ac:dyDescent="0.25">
      <c r="A13" s="86" t="s">
        <v>260</v>
      </c>
      <c r="B13" s="89"/>
      <c r="C13" s="86"/>
      <c r="D13" s="86"/>
      <c r="E13" s="86"/>
      <c r="F13" s="86"/>
      <c r="G13" s="86"/>
      <c r="H13" s="86"/>
      <c r="I13" s="87"/>
      <c r="J13" s="87"/>
      <c r="K13" s="87"/>
      <c r="L13" s="87"/>
      <c r="M13" s="87"/>
      <c r="N13" s="87"/>
      <c r="O13" s="87"/>
      <c r="P13" s="87"/>
      <c r="Q13" s="87"/>
      <c r="R13" s="88"/>
      <c r="S13" s="88"/>
      <c r="V13" s="78"/>
    </row>
    <row r="14" spans="1:22" x14ac:dyDescent="0.25">
      <c r="A14" s="86"/>
      <c r="B14" s="86"/>
      <c r="C14" s="86"/>
      <c r="D14" s="86"/>
      <c r="E14" s="86"/>
      <c r="F14" s="86"/>
      <c r="G14" s="86"/>
      <c r="H14" s="86"/>
      <c r="I14" s="87"/>
      <c r="J14" s="87"/>
      <c r="K14" s="87"/>
      <c r="L14" s="87"/>
      <c r="M14" s="87"/>
      <c r="N14" s="87"/>
      <c r="O14" s="87"/>
      <c r="P14" s="87"/>
      <c r="Q14" s="87"/>
      <c r="R14" s="88"/>
      <c r="S14" s="88"/>
    </row>
    <row r="15" spans="1:22" x14ac:dyDescent="0.25">
      <c r="A15" t="s">
        <v>261</v>
      </c>
      <c r="B15" t="s">
        <v>262</v>
      </c>
      <c r="D15" s="95"/>
      <c r="E15" s="96" t="s">
        <v>263</v>
      </c>
      <c r="F15" s="96" t="s">
        <v>264</v>
      </c>
      <c r="G15" s="97" t="s">
        <v>265</v>
      </c>
      <c r="K15" s="87"/>
      <c r="L15" s="87"/>
      <c r="S15" s="88"/>
    </row>
    <row r="16" spans="1:22" x14ac:dyDescent="0.25">
      <c r="A16" s="95" t="e">
        <f>VLOOKUP($B$13,'partData (2)'!$A$3:$N$11,5,FALSE)</f>
        <v>#N/A</v>
      </c>
      <c r="B16" s="95" t="s">
        <v>247</v>
      </c>
      <c r="D16" s="88" t="e">
        <f t="shared" ref="D16:D21" si="4">CONCATENATE(E16&amp;F16)</f>
        <v>#N/A</v>
      </c>
      <c r="E16" s="96" t="e">
        <f>A16</f>
        <v>#N/A</v>
      </c>
      <c r="F16" s="96" t="s">
        <v>247</v>
      </c>
      <c r="G16" s="97" t="s">
        <v>266</v>
      </c>
      <c r="K16" s="87"/>
      <c r="L16" s="87"/>
      <c r="S16" s="88"/>
    </row>
    <row r="17" spans="1:19" x14ac:dyDescent="0.25">
      <c r="A17" s="86" t="e">
        <f>VLOOKUP($B$13,'partData (2)'!$A$3:$N$11,6,FALSE)</f>
        <v>#N/A</v>
      </c>
      <c r="B17" s="87" t="s">
        <v>267</v>
      </c>
      <c r="D17" s="88" t="e">
        <f t="shared" si="4"/>
        <v>#N/A</v>
      </c>
      <c r="E17" s="96" t="e">
        <f>A17</f>
        <v>#N/A</v>
      </c>
      <c r="F17" s="96" t="s">
        <v>247</v>
      </c>
      <c r="G17" s="97">
        <v>30.1</v>
      </c>
      <c r="K17" s="87"/>
      <c r="L17" s="87"/>
      <c r="S17" s="88"/>
    </row>
    <row r="18" spans="1:19" x14ac:dyDescent="0.25">
      <c r="A18" s="86" t="e">
        <f>VLOOKUP($B$13,'partData (2)'!$A$3:$N$11,7,FALSE)</f>
        <v>#N/A</v>
      </c>
      <c r="B18" s="87"/>
      <c r="D18" s="88" t="e">
        <f t="shared" si="4"/>
        <v>#N/A</v>
      </c>
      <c r="E18" s="96" t="e">
        <f>A18</f>
        <v>#N/A</v>
      </c>
      <c r="F18" s="96" t="s">
        <v>247</v>
      </c>
      <c r="G18" s="97">
        <v>60.4</v>
      </c>
      <c r="K18" s="87"/>
      <c r="L18" s="87"/>
      <c r="S18" s="88"/>
    </row>
    <row r="19" spans="1:19" x14ac:dyDescent="0.25">
      <c r="A19" s="87"/>
      <c r="B19" s="87"/>
      <c r="D19" s="88" t="e">
        <f t="shared" si="4"/>
        <v>#N/A</v>
      </c>
      <c r="E19" s="96" t="e">
        <f>A16</f>
        <v>#N/A</v>
      </c>
      <c r="F19" s="96" t="s">
        <v>267</v>
      </c>
      <c r="G19" s="97" t="s">
        <v>268</v>
      </c>
      <c r="K19" s="87"/>
      <c r="L19" s="87"/>
      <c r="S19" s="88"/>
    </row>
    <row r="20" spans="1:19" x14ac:dyDescent="0.25">
      <c r="A20" s="87"/>
      <c r="B20" s="87"/>
      <c r="D20" s="88" t="e">
        <f t="shared" si="4"/>
        <v>#N/A</v>
      </c>
      <c r="E20" s="96" t="e">
        <f>A17</f>
        <v>#N/A</v>
      </c>
      <c r="F20" s="96" t="s">
        <v>267</v>
      </c>
      <c r="G20" s="97">
        <v>243</v>
      </c>
      <c r="K20" s="87"/>
      <c r="L20" s="87"/>
      <c r="S20" s="88"/>
    </row>
    <row r="21" spans="1:19" x14ac:dyDescent="0.25">
      <c r="A21" s="87"/>
      <c r="B21" s="87"/>
      <c r="D21" s="88" t="e">
        <f t="shared" si="4"/>
        <v>#N/A</v>
      </c>
      <c r="E21" s="96" t="e">
        <f>A18</f>
        <v>#N/A</v>
      </c>
      <c r="F21" s="96" t="s">
        <v>267</v>
      </c>
      <c r="G21" s="97">
        <v>121</v>
      </c>
      <c r="K21" s="87"/>
      <c r="L21" s="87"/>
      <c r="S21" s="88"/>
    </row>
    <row r="22" spans="1:19" x14ac:dyDescent="0.25">
      <c r="A22" s="90"/>
      <c r="B22" s="86"/>
      <c r="C22" s="86"/>
      <c r="D22" s="87"/>
      <c r="E22" s="87"/>
      <c r="K22" s="87"/>
      <c r="L22" s="87"/>
      <c r="M22" s="87"/>
      <c r="N22" s="87"/>
      <c r="O22" s="87"/>
      <c r="P22" s="87"/>
      <c r="Q22" s="87"/>
      <c r="R22" s="88"/>
      <c r="S22" s="88"/>
    </row>
    <row r="23" spans="1:19" x14ac:dyDescent="0.25">
      <c r="A23" s="86"/>
      <c r="B23" s="86"/>
      <c r="C23" s="86"/>
      <c r="D23" s="86"/>
      <c r="E23" s="86"/>
      <c r="F23" s="86"/>
      <c r="G23" s="86"/>
      <c r="H23" s="86"/>
      <c r="I23" s="87"/>
      <c r="J23" s="87"/>
      <c r="K23" s="87"/>
      <c r="L23" s="87"/>
      <c r="M23" s="87"/>
      <c r="N23" s="87"/>
      <c r="O23" s="87"/>
      <c r="P23" s="87"/>
      <c r="Q23" s="87"/>
      <c r="R23" s="88"/>
      <c r="S23" s="88"/>
    </row>
    <row r="24" spans="1:19" x14ac:dyDescent="0.25">
      <c r="A24" s="86"/>
      <c r="B24" s="86"/>
      <c r="C24" s="86"/>
      <c r="D24" s="86"/>
      <c r="E24" s="86"/>
      <c r="F24" s="86"/>
      <c r="G24" s="86"/>
      <c r="H24" s="86"/>
      <c r="I24" s="87"/>
      <c r="J24" s="87"/>
      <c r="K24" s="87"/>
      <c r="L24" s="87"/>
      <c r="M24" s="87"/>
      <c r="N24" s="87"/>
      <c r="O24" s="87"/>
      <c r="P24" s="87"/>
      <c r="Q24" s="87"/>
      <c r="R24" s="88"/>
      <c r="S24" s="88"/>
    </row>
    <row r="25" spans="1:19" x14ac:dyDescent="0.25">
      <c r="A25" s="91"/>
      <c r="B25" s="86"/>
      <c r="C25" s="86"/>
      <c r="D25" s="86"/>
      <c r="E25" s="86"/>
      <c r="F25" s="86"/>
      <c r="G25" s="86"/>
      <c r="H25" s="86"/>
      <c r="I25" s="87"/>
      <c r="J25" s="87"/>
      <c r="K25" s="87"/>
      <c r="L25" s="87"/>
      <c r="M25" s="87"/>
      <c r="N25" s="87"/>
      <c r="O25" s="87"/>
      <c r="P25" s="87"/>
      <c r="Q25" s="87"/>
      <c r="R25" s="88"/>
      <c r="S25" s="88"/>
    </row>
    <row r="26" spans="1:19" x14ac:dyDescent="0.25">
      <c r="A26" s="86"/>
      <c r="B26" s="86"/>
      <c r="C26" s="86"/>
      <c r="D26" s="86"/>
      <c r="E26" s="86"/>
      <c r="F26" s="86"/>
      <c r="G26" s="86"/>
      <c r="H26" s="86"/>
      <c r="I26" s="87"/>
      <c r="J26" s="87"/>
      <c r="K26" s="87"/>
      <c r="L26" s="87"/>
      <c r="M26" s="87"/>
      <c r="N26" s="87"/>
      <c r="O26" s="87"/>
      <c r="P26" s="87"/>
      <c r="Q26" s="87"/>
      <c r="R26" s="88"/>
      <c r="S26" s="88"/>
    </row>
    <row r="27" spans="1:19" x14ac:dyDescent="0.25">
      <c r="A27" s="86"/>
      <c r="B27" s="86"/>
      <c r="C27" s="86"/>
      <c r="D27" s="86"/>
      <c r="E27" s="86"/>
      <c r="F27" s="86"/>
      <c r="G27" s="86"/>
      <c r="H27" s="86"/>
      <c r="I27" s="87"/>
      <c r="J27" s="87"/>
      <c r="K27" s="87"/>
      <c r="L27" s="87"/>
      <c r="M27" s="87"/>
      <c r="N27" s="87"/>
      <c r="O27" s="87"/>
      <c r="P27" s="87"/>
      <c r="Q27" s="87"/>
      <c r="R27" s="88"/>
      <c r="S27" s="88"/>
    </row>
    <row r="28" spans="1:19" x14ac:dyDescent="0.25">
      <c r="A28" s="86"/>
      <c r="B28" s="86"/>
      <c r="C28" s="86"/>
      <c r="D28" s="86"/>
      <c r="E28" s="86"/>
      <c r="F28" s="86"/>
      <c r="G28" s="86"/>
      <c r="H28" s="86"/>
      <c r="I28" s="87"/>
      <c r="J28" s="87"/>
      <c r="K28" s="87"/>
      <c r="L28" s="87"/>
      <c r="M28" s="87"/>
      <c r="N28" s="87"/>
      <c r="O28" s="87"/>
      <c r="P28" s="87"/>
      <c r="Q28" s="87"/>
      <c r="R28" s="88"/>
      <c r="S28" s="88"/>
    </row>
    <row r="30" spans="1:19" x14ac:dyDescent="0.25">
      <c r="A30" s="86"/>
      <c r="B30" s="86"/>
      <c r="C30" s="86"/>
      <c r="D30" s="86"/>
      <c r="E30" s="86"/>
      <c r="F30" s="86"/>
      <c r="G30" s="86"/>
      <c r="H30" s="86"/>
    </row>
    <row r="31" spans="1:19" x14ac:dyDescent="0.25">
      <c r="A31" s="86"/>
      <c r="B31" s="86"/>
      <c r="C31" s="86"/>
      <c r="D31" s="86"/>
      <c r="E31" s="86"/>
      <c r="F31" s="86"/>
      <c r="G31" s="86"/>
      <c r="H31" s="86"/>
    </row>
    <row r="32" spans="1:19" x14ac:dyDescent="0.25">
      <c r="A32" s="86"/>
      <c r="B32" s="86"/>
      <c r="C32" s="86"/>
      <c r="D32" s="86"/>
      <c r="E32" s="86"/>
      <c r="F32" s="86"/>
      <c r="G32" s="86"/>
      <c r="H32" s="86"/>
    </row>
    <row r="33" spans="1:8" x14ac:dyDescent="0.25">
      <c r="A33" s="86"/>
      <c r="B33" s="86"/>
      <c r="C33" s="86"/>
      <c r="D33" s="86"/>
      <c r="E33" s="86"/>
      <c r="F33" s="86"/>
      <c r="G33" s="86"/>
      <c r="H33" s="86"/>
    </row>
    <row r="34" spans="1:8" x14ac:dyDescent="0.25">
      <c r="A34" s="86"/>
      <c r="B34" s="86"/>
      <c r="C34" s="86"/>
      <c r="D34" s="86"/>
      <c r="E34" s="86"/>
      <c r="F34" s="86"/>
      <c r="G34" s="86"/>
      <c r="H34" s="86"/>
    </row>
    <row r="35" spans="1:8" x14ac:dyDescent="0.25">
      <c r="A35" s="86"/>
      <c r="B35" s="86"/>
      <c r="C35" s="86"/>
      <c r="D35" s="86"/>
      <c r="E35" s="86"/>
      <c r="F35" s="86"/>
      <c r="G35" s="86"/>
      <c r="H35" s="86"/>
    </row>
    <row r="36" spans="1:8" x14ac:dyDescent="0.25">
      <c r="A36" s="86"/>
      <c r="B36" s="86"/>
      <c r="C36" s="86"/>
      <c r="D36" s="86"/>
      <c r="E36" s="86"/>
      <c r="F36" s="86"/>
      <c r="G36" s="86"/>
      <c r="H36" s="86"/>
    </row>
    <row r="37" spans="1:8" x14ac:dyDescent="0.25">
      <c r="A37" s="86"/>
      <c r="B37" s="86"/>
      <c r="C37" s="86"/>
      <c r="D37" s="86"/>
      <c r="E37" s="86"/>
      <c r="F37" s="86"/>
      <c r="G37" s="86"/>
      <c r="H37" s="86"/>
    </row>
    <row r="38" spans="1:8" x14ac:dyDescent="0.25">
      <c r="A38" s="86"/>
      <c r="B38" s="86"/>
      <c r="C38" s="86"/>
      <c r="D38" s="86"/>
      <c r="E38" s="86"/>
      <c r="F38" s="86"/>
      <c r="G38" s="86"/>
      <c r="H38" s="86"/>
    </row>
    <row r="39" spans="1:8" x14ac:dyDescent="0.25">
      <c r="A39" s="86"/>
      <c r="B39" s="86"/>
      <c r="C39" s="86"/>
      <c r="D39" s="86"/>
      <c r="E39" s="86"/>
      <c r="F39" s="86"/>
      <c r="G39" s="86"/>
      <c r="H39" s="86"/>
    </row>
    <row r="40" spans="1:8" x14ac:dyDescent="0.25">
      <c r="A40" s="86"/>
      <c r="B40" s="86"/>
      <c r="C40" s="86"/>
      <c r="D40" s="86"/>
      <c r="E40" s="86"/>
      <c r="F40" s="86"/>
      <c r="G40" s="86"/>
      <c r="H40" s="86"/>
    </row>
    <row r="41" spans="1:8" x14ac:dyDescent="0.25">
      <c r="A41" s="86"/>
      <c r="B41" s="86"/>
      <c r="C41" s="86"/>
      <c r="D41" s="86"/>
      <c r="E41" s="86"/>
      <c r="F41" s="86"/>
      <c r="G41" s="86"/>
      <c r="H41" s="86"/>
    </row>
    <row r="42" spans="1:8" x14ac:dyDescent="0.25">
      <c r="A42" s="86"/>
      <c r="B42" s="86"/>
      <c r="C42" s="86"/>
      <c r="D42" s="86"/>
      <c r="E42" s="86"/>
      <c r="F42" s="86"/>
      <c r="G42" s="86"/>
      <c r="H42" s="86"/>
    </row>
    <row r="43" spans="1:8" x14ac:dyDescent="0.25">
      <c r="A43" s="86"/>
      <c r="B43" s="86"/>
      <c r="C43" s="86"/>
      <c r="D43" s="86"/>
      <c r="E43" s="86"/>
      <c r="F43" s="86"/>
      <c r="G43" s="86"/>
      <c r="H43" s="86"/>
    </row>
    <row r="44" spans="1:8" x14ac:dyDescent="0.25">
      <c r="A44" s="86"/>
      <c r="B44" s="86"/>
      <c r="C44" s="86"/>
      <c r="D44" s="86"/>
      <c r="E44" s="86"/>
      <c r="F44" s="86"/>
      <c r="G44" s="86"/>
      <c r="H44" s="86"/>
    </row>
    <row r="45" spans="1:8" x14ac:dyDescent="0.25">
      <c r="A45" s="86"/>
      <c r="B45" s="86"/>
      <c r="C45" s="86"/>
      <c r="D45" s="86"/>
      <c r="E45" s="86"/>
      <c r="F45" s="86"/>
      <c r="G45" s="86"/>
      <c r="H45" s="86"/>
    </row>
    <row r="46" spans="1:8" x14ac:dyDescent="0.25">
      <c r="A46" s="86"/>
      <c r="B46" s="86"/>
      <c r="C46" s="86"/>
      <c r="D46" s="86"/>
      <c r="E46" s="86"/>
      <c r="F46" s="86"/>
      <c r="G46" s="86"/>
      <c r="H46" s="86"/>
    </row>
    <row r="47" spans="1:8" x14ac:dyDescent="0.25">
      <c r="A47" s="86"/>
      <c r="B47" s="86"/>
      <c r="C47" s="86"/>
      <c r="D47" s="86"/>
      <c r="E47" s="86"/>
      <c r="F47" s="86"/>
      <c r="G47" s="86"/>
      <c r="H47" s="86"/>
    </row>
    <row r="48" spans="1:8" x14ac:dyDescent="0.25">
      <c r="A48" s="86"/>
      <c r="B48" s="86"/>
      <c r="C48" s="86"/>
      <c r="D48" s="86"/>
      <c r="E48" s="86"/>
      <c r="F48" s="86"/>
      <c r="G48" s="86"/>
      <c r="H48" s="86"/>
    </row>
  </sheetData>
  <protectedRanges>
    <protectedRange password="CD94" sqref="V1:V13" name="Range1"/>
  </protectedRange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2:B5"/>
  <sheetViews>
    <sheetView workbookViewId="0">
      <selection activeCell="B6" sqref="B6"/>
    </sheetView>
  </sheetViews>
  <sheetFormatPr defaultRowHeight="15" x14ac:dyDescent="0.25"/>
  <cols>
    <col min="2" max="2" width="20.42578125" bestFit="1" customWidth="1"/>
  </cols>
  <sheetData>
    <row r="2" spans="2:2" x14ac:dyDescent="0.25">
      <c r="B2" t="s">
        <v>5</v>
      </c>
    </row>
    <row r="3" spans="2:2" x14ac:dyDescent="0.25">
      <c r="B3" t="s">
        <v>6</v>
      </c>
    </row>
    <row r="4" spans="2:2" x14ac:dyDescent="0.25">
      <c r="B4" t="s">
        <v>40</v>
      </c>
    </row>
    <row r="5" spans="2:2" x14ac:dyDescent="0.25">
      <c r="B5"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66"/>
  <sheetViews>
    <sheetView zoomScale="70" zoomScaleNormal="70" workbookViewId="0">
      <pane ySplit="1" topLeftCell="A2" activePane="bottomLeft" state="frozen"/>
      <selection pane="bottomLeft" activeCell="D3" sqref="D3"/>
    </sheetView>
  </sheetViews>
  <sheetFormatPr defaultColWidth="9.140625" defaultRowHeight="12.75" x14ac:dyDescent="0.2"/>
  <cols>
    <col min="1" max="1" width="15.42578125" style="129" customWidth="1"/>
    <col min="2" max="2" width="15.42578125" style="129" bestFit="1" customWidth="1"/>
    <col min="3" max="3" width="20.42578125" style="129" customWidth="1"/>
    <col min="4" max="4" width="50" style="129" customWidth="1"/>
    <col min="5" max="5" width="38.85546875" style="129" customWidth="1"/>
    <col min="6" max="6" width="24.42578125" style="129" hidden="1" customWidth="1"/>
    <col min="7" max="7" width="16.5703125" style="129" hidden="1" customWidth="1"/>
    <col min="8" max="8" width="10.140625" style="125" customWidth="1"/>
    <col min="9" max="9" width="27.5703125" style="125" bestFit="1" customWidth="1"/>
    <col min="10" max="16384" width="9.140625" style="126"/>
  </cols>
  <sheetData>
    <row r="1" spans="1:9" ht="45.75" thickBot="1" x14ac:dyDescent="0.25">
      <c r="A1" s="122" t="s">
        <v>3</v>
      </c>
      <c r="B1" s="122" t="s">
        <v>0</v>
      </c>
      <c r="C1" s="122" t="s">
        <v>4</v>
      </c>
      <c r="D1" s="122" t="s">
        <v>7</v>
      </c>
      <c r="E1" s="122" t="s">
        <v>16</v>
      </c>
      <c r="F1" s="123" t="s">
        <v>269</v>
      </c>
      <c r="G1" s="123" t="s">
        <v>270</v>
      </c>
      <c r="H1" s="124" t="s">
        <v>42</v>
      </c>
      <c r="I1" s="125" t="s">
        <v>8</v>
      </c>
    </row>
    <row r="2" spans="1:9" ht="14.1" customHeight="1" x14ac:dyDescent="0.2">
      <c r="A2" s="233" t="s">
        <v>17</v>
      </c>
      <c r="B2" s="234"/>
      <c r="C2" s="234"/>
      <c r="D2" s="234"/>
      <c r="E2" s="234"/>
      <c r="F2" s="234"/>
      <c r="G2" s="234"/>
      <c r="H2" s="235"/>
    </row>
    <row r="3" spans="1:9" ht="30" x14ac:dyDescent="0.2">
      <c r="A3" s="1" t="s">
        <v>608</v>
      </c>
      <c r="B3" s="1" t="s">
        <v>607</v>
      </c>
      <c r="C3" s="2"/>
      <c r="D3" s="2" t="s">
        <v>606</v>
      </c>
      <c r="E3" s="2"/>
      <c r="F3" s="2"/>
      <c r="G3" s="2"/>
      <c r="H3" s="102" t="s">
        <v>6</v>
      </c>
      <c r="I3" s="103"/>
    </row>
    <row r="4" spans="1:9" ht="60" x14ac:dyDescent="0.2">
      <c r="A4" s="1" t="s">
        <v>608</v>
      </c>
      <c r="B4" s="1" t="s">
        <v>607</v>
      </c>
      <c r="C4" s="127"/>
      <c r="D4" s="2" t="s">
        <v>609</v>
      </c>
      <c r="E4" s="2"/>
      <c r="F4" s="128"/>
      <c r="G4" s="128"/>
      <c r="H4" s="104" t="s">
        <v>6</v>
      </c>
      <c r="I4" s="103"/>
    </row>
    <row r="5" spans="1:9" ht="90" x14ac:dyDescent="0.2">
      <c r="A5" s="1" t="s">
        <v>608</v>
      </c>
      <c r="B5" s="1" t="s">
        <v>607</v>
      </c>
      <c r="C5" s="2"/>
      <c r="D5" s="2" t="s">
        <v>610</v>
      </c>
      <c r="E5" s="2" t="s">
        <v>34</v>
      </c>
      <c r="F5" s="2"/>
      <c r="G5" s="2"/>
      <c r="H5" s="104" t="s">
        <v>6</v>
      </c>
      <c r="I5" s="103"/>
    </row>
    <row r="6" spans="1:9" ht="150" x14ac:dyDescent="0.2">
      <c r="A6" s="1" t="s">
        <v>608</v>
      </c>
      <c r="B6" s="1" t="s">
        <v>607</v>
      </c>
      <c r="C6" s="2"/>
      <c r="D6" s="2" t="s">
        <v>611</v>
      </c>
      <c r="E6" s="2" t="s">
        <v>36</v>
      </c>
      <c r="F6" s="2"/>
      <c r="G6" s="2"/>
      <c r="H6" s="104" t="s">
        <v>6</v>
      </c>
      <c r="I6" s="103"/>
    </row>
    <row r="7" spans="1:9" ht="165" x14ac:dyDescent="0.25">
      <c r="A7" s="1" t="s">
        <v>608</v>
      </c>
      <c r="B7" s="1" t="s">
        <v>607</v>
      </c>
      <c r="C7" s="2"/>
      <c r="D7" s="2" t="s">
        <v>612</v>
      </c>
      <c r="E7" s="2" t="s">
        <v>35</v>
      </c>
      <c r="F7" s="2"/>
      <c r="G7" s="2"/>
      <c r="H7" s="104" t="s">
        <v>6</v>
      </c>
      <c r="I7" s="105"/>
    </row>
    <row r="8" spans="1:9" ht="30" x14ac:dyDescent="0.25">
      <c r="A8" s="1">
        <v>34</v>
      </c>
      <c r="B8" s="1" t="s">
        <v>631</v>
      </c>
      <c r="C8" s="2" t="s">
        <v>635</v>
      </c>
      <c r="D8" s="2" t="s">
        <v>630</v>
      </c>
      <c r="E8" s="2"/>
      <c r="F8" s="200">
        <f>'Device Calculator'!D148</f>
        <v>100</v>
      </c>
      <c r="G8" s="200" t="s">
        <v>89</v>
      </c>
      <c r="H8" s="104" t="s">
        <v>6</v>
      </c>
      <c r="I8" s="105"/>
    </row>
    <row r="9" spans="1:9" ht="15" x14ac:dyDescent="0.25">
      <c r="A9" s="5"/>
      <c r="B9" s="5"/>
      <c r="C9" s="4"/>
      <c r="D9" s="4"/>
      <c r="E9" s="4"/>
      <c r="F9" s="4"/>
      <c r="G9" s="4"/>
      <c r="H9" s="3"/>
      <c r="I9" s="105"/>
    </row>
    <row r="10" spans="1:9" ht="15" x14ac:dyDescent="0.2">
      <c r="A10" s="5"/>
      <c r="B10" s="5"/>
      <c r="C10" s="4"/>
      <c r="D10" s="4"/>
      <c r="E10" s="4"/>
      <c r="F10" s="4"/>
      <c r="G10" s="4"/>
      <c r="H10" s="3"/>
      <c r="I10" s="103"/>
    </row>
    <row r="11" spans="1:9" ht="15" x14ac:dyDescent="0.2">
      <c r="A11" s="232" t="s">
        <v>18</v>
      </c>
      <c r="B11" s="232"/>
      <c r="C11" s="232"/>
      <c r="D11" s="232"/>
      <c r="E11" s="232"/>
      <c r="F11" s="232"/>
      <c r="G11" s="232"/>
      <c r="H11" s="232"/>
    </row>
    <row r="12" spans="1:9" ht="75" x14ac:dyDescent="0.2">
      <c r="A12" s="1">
        <v>37</v>
      </c>
      <c r="B12" s="1" t="s">
        <v>619</v>
      </c>
      <c r="C12" s="2" t="s">
        <v>638</v>
      </c>
      <c r="D12" s="2" t="s">
        <v>618</v>
      </c>
      <c r="E12" s="2"/>
      <c r="F12" s="2"/>
      <c r="G12" s="2"/>
      <c r="H12" s="99" t="s">
        <v>6</v>
      </c>
    </row>
    <row r="13" spans="1:9" ht="45" x14ac:dyDescent="0.2">
      <c r="A13" s="1">
        <v>33</v>
      </c>
      <c r="B13" s="1" t="s">
        <v>626</v>
      </c>
      <c r="C13" s="2" t="s">
        <v>636</v>
      </c>
      <c r="D13" s="2" t="s">
        <v>627</v>
      </c>
      <c r="E13" s="2"/>
      <c r="F13" s="2"/>
      <c r="G13" s="2"/>
      <c r="H13" s="99" t="s">
        <v>6</v>
      </c>
    </row>
    <row r="14" spans="1:9" ht="30" x14ac:dyDescent="0.2">
      <c r="A14" s="1">
        <v>30</v>
      </c>
      <c r="B14" s="1" t="s">
        <v>629</v>
      </c>
      <c r="C14" s="2" t="s">
        <v>637</v>
      </c>
      <c r="D14" s="2" t="s">
        <v>628</v>
      </c>
      <c r="E14" s="2"/>
      <c r="F14" s="201">
        <f>'Device Calculator'!D58</f>
        <v>12.735994862555266</v>
      </c>
      <c r="G14" s="200" t="s">
        <v>89</v>
      </c>
      <c r="H14" s="99" t="s">
        <v>6</v>
      </c>
      <c r="I14" s="103"/>
    </row>
    <row r="15" spans="1:9" ht="15" x14ac:dyDescent="0.25">
      <c r="A15" s="5"/>
      <c r="B15" s="5"/>
      <c r="C15" s="4"/>
      <c r="D15" s="4"/>
      <c r="E15" s="4"/>
      <c r="F15" s="4"/>
      <c r="G15" s="4"/>
      <c r="H15" s="3"/>
      <c r="I15" s="105"/>
    </row>
    <row r="16" spans="1:9" ht="15" x14ac:dyDescent="0.25">
      <c r="A16" s="5"/>
      <c r="B16" s="5"/>
      <c r="C16" s="4"/>
      <c r="D16" s="4"/>
      <c r="E16" s="4"/>
      <c r="F16" s="4"/>
      <c r="G16" s="4"/>
      <c r="H16" s="3"/>
      <c r="I16" s="105"/>
    </row>
    <row r="17" spans="1:9" ht="15" x14ac:dyDescent="0.2">
      <c r="A17" s="232" t="s">
        <v>9</v>
      </c>
      <c r="B17" s="232"/>
      <c r="C17" s="232"/>
      <c r="D17" s="232"/>
      <c r="E17" s="232"/>
      <c r="F17" s="232"/>
      <c r="G17" s="232"/>
      <c r="H17" s="232"/>
      <c r="I17" s="103"/>
    </row>
    <row r="18" spans="1:9" ht="30" x14ac:dyDescent="0.2">
      <c r="A18" s="2" t="s">
        <v>21</v>
      </c>
      <c r="B18" s="2" t="s">
        <v>11</v>
      </c>
      <c r="C18" s="2" t="s">
        <v>634</v>
      </c>
      <c r="D18" s="2" t="s">
        <v>616</v>
      </c>
      <c r="E18" s="2"/>
      <c r="F18" s="2"/>
      <c r="G18" s="2"/>
      <c r="H18" s="99" t="s">
        <v>6</v>
      </c>
      <c r="I18" s="103"/>
    </row>
    <row r="19" spans="1:9" ht="30" x14ac:dyDescent="0.2">
      <c r="A19" s="2" t="s">
        <v>21</v>
      </c>
      <c r="B19" s="2" t="s">
        <v>11</v>
      </c>
      <c r="C19" s="2" t="s">
        <v>634</v>
      </c>
      <c r="D19" s="2" t="s">
        <v>617</v>
      </c>
      <c r="E19" s="2"/>
      <c r="F19" s="2"/>
      <c r="G19" s="2"/>
      <c r="H19" s="99" t="s">
        <v>6</v>
      </c>
    </row>
    <row r="20" spans="1:9" ht="60" x14ac:dyDescent="0.2">
      <c r="A20" s="2" t="s">
        <v>23</v>
      </c>
      <c r="B20" s="2" t="s">
        <v>622</v>
      </c>
      <c r="C20" s="2" t="s">
        <v>14</v>
      </c>
      <c r="D20" s="2" t="s">
        <v>620</v>
      </c>
      <c r="E20" s="2"/>
      <c r="F20" s="2"/>
      <c r="G20" s="2"/>
      <c r="H20" s="99" t="s">
        <v>6</v>
      </c>
    </row>
    <row r="21" spans="1:9" ht="45" x14ac:dyDescent="0.2">
      <c r="A21" s="2" t="s">
        <v>23</v>
      </c>
      <c r="B21" s="2" t="s">
        <v>622</v>
      </c>
      <c r="C21" s="2" t="s">
        <v>14</v>
      </c>
      <c r="D21" s="2" t="s">
        <v>621</v>
      </c>
      <c r="E21" s="2"/>
      <c r="F21" s="2"/>
      <c r="G21" s="2"/>
      <c r="H21" s="99" t="s">
        <v>6</v>
      </c>
    </row>
    <row r="22" spans="1:9" ht="45" x14ac:dyDescent="0.2">
      <c r="A22" s="2">
        <v>7</v>
      </c>
      <c r="B22" s="2" t="s">
        <v>13</v>
      </c>
      <c r="C22" s="2" t="s">
        <v>632</v>
      </c>
      <c r="D22" s="2" t="s">
        <v>615</v>
      </c>
      <c r="E22" s="2"/>
      <c r="F22" s="2"/>
      <c r="G22" s="2"/>
      <c r="H22" s="99" t="s">
        <v>6</v>
      </c>
      <c r="I22" s="103"/>
    </row>
    <row r="23" spans="1:9" ht="45" x14ac:dyDescent="0.2">
      <c r="A23" s="2">
        <v>7</v>
      </c>
      <c r="B23" s="2" t="s">
        <v>13</v>
      </c>
      <c r="C23" s="2" t="s">
        <v>632</v>
      </c>
      <c r="D23" s="2" t="s">
        <v>614</v>
      </c>
      <c r="E23" s="2"/>
      <c r="F23" s="2"/>
      <c r="G23" s="2"/>
      <c r="H23" s="99" t="s">
        <v>6</v>
      </c>
      <c r="I23" s="103"/>
    </row>
    <row r="24" spans="1:9" ht="90" x14ac:dyDescent="0.2">
      <c r="A24" s="1" t="s">
        <v>22</v>
      </c>
      <c r="B24" s="2" t="s">
        <v>38</v>
      </c>
      <c r="C24" s="2" t="s">
        <v>633</v>
      </c>
      <c r="D24" s="2" t="s">
        <v>613</v>
      </c>
      <c r="E24" s="2" t="s">
        <v>39</v>
      </c>
      <c r="F24" s="2"/>
      <c r="G24" s="2"/>
      <c r="H24" s="99" t="s">
        <v>6</v>
      </c>
      <c r="I24" s="103"/>
    </row>
    <row r="25" spans="1:9" ht="15" x14ac:dyDescent="0.2">
      <c r="A25" s="5"/>
      <c r="B25" s="5"/>
      <c r="C25" s="4"/>
      <c r="D25" s="4"/>
      <c r="E25" s="4"/>
      <c r="F25" s="4"/>
      <c r="G25" s="4"/>
      <c r="H25" s="3"/>
      <c r="I25" s="103"/>
    </row>
    <row r="26" spans="1:9" ht="15" x14ac:dyDescent="0.2">
      <c r="A26" s="5"/>
      <c r="B26" s="5"/>
      <c r="C26" s="4"/>
      <c r="D26" s="4"/>
      <c r="E26" s="4"/>
      <c r="F26" s="4"/>
      <c r="G26" s="4"/>
      <c r="H26" s="3"/>
      <c r="I26" s="103"/>
    </row>
    <row r="27" spans="1:9" ht="15" x14ac:dyDescent="0.2">
      <c r="A27" s="232" t="s">
        <v>19</v>
      </c>
      <c r="B27" s="232"/>
      <c r="C27" s="232"/>
      <c r="D27" s="232"/>
      <c r="E27" s="232"/>
      <c r="F27" s="232"/>
      <c r="G27" s="232"/>
      <c r="H27" s="232"/>
      <c r="I27" s="103"/>
    </row>
    <row r="28" spans="1:9" ht="75" x14ac:dyDescent="0.2">
      <c r="A28" s="2">
        <v>28</v>
      </c>
      <c r="B28" s="2" t="s">
        <v>625</v>
      </c>
      <c r="C28" s="2" t="s">
        <v>639</v>
      </c>
      <c r="D28" s="2" t="s">
        <v>623</v>
      </c>
      <c r="E28" s="2" t="s">
        <v>624</v>
      </c>
      <c r="F28" s="2"/>
      <c r="G28" s="2"/>
      <c r="H28" s="99" t="s">
        <v>6</v>
      </c>
      <c r="I28" s="103"/>
    </row>
    <row r="29" spans="1:9" ht="15" x14ac:dyDescent="0.2">
      <c r="A29" s="4"/>
      <c r="B29" s="4"/>
      <c r="C29" s="4"/>
      <c r="D29" s="4"/>
      <c r="E29" s="4"/>
      <c r="F29" s="4"/>
      <c r="G29" s="4"/>
      <c r="H29" s="4"/>
      <c r="I29" s="103"/>
    </row>
    <row r="30" spans="1:9" ht="15" x14ac:dyDescent="0.2">
      <c r="A30" s="4"/>
      <c r="B30" s="4"/>
      <c r="C30" s="4"/>
      <c r="D30" s="4"/>
      <c r="E30" s="4"/>
      <c r="F30" s="4"/>
      <c r="G30" s="4"/>
      <c r="H30" s="4"/>
      <c r="I30" s="103"/>
    </row>
    <row r="31" spans="1:9" ht="15" x14ac:dyDescent="0.2">
      <c r="A31" s="5"/>
      <c r="B31" s="5"/>
      <c r="C31" s="5"/>
      <c r="D31" s="5"/>
      <c r="E31" s="5"/>
      <c r="F31" s="5"/>
      <c r="G31" s="5"/>
      <c r="H31" s="3"/>
      <c r="I31" s="103"/>
    </row>
    <row r="32" spans="1:9" ht="15" x14ac:dyDescent="0.2">
      <c r="A32" s="5"/>
      <c r="B32" s="5"/>
      <c r="C32" s="5"/>
      <c r="D32" s="5"/>
      <c r="E32" s="5"/>
      <c r="F32" s="5"/>
      <c r="G32" s="5"/>
      <c r="H32" s="3"/>
    </row>
    <row r="35" spans="9:9" x14ac:dyDescent="0.2">
      <c r="I35" s="103"/>
    </row>
    <row r="36" spans="9:9" x14ac:dyDescent="0.2">
      <c r="I36" s="103"/>
    </row>
    <row r="37" spans="9:9" x14ac:dyDescent="0.2">
      <c r="I37" s="103"/>
    </row>
    <row r="38" spans="9:9" x14ac:dyDescent="0.2">
      <c r="I38" s="103"/>
    </row>
    <row r="39" spans="9:9" x14ac:dyDescent="0.2">
      <c r="I39" s="103"/>
    </row>
    <row r="40" spans="9:9" x14ac:dyDescent="0.2">
      <c r="I40" s="103"/>
    </row>
    <row r="41" spans="9:9" x14ac:dyDescent="0.2">
      <c r="I41" s="103"/>
    </row>
    <row r="42" spans="9:9" x14ac:dyDescent="0.2">
      <c r="I42" s="103"/>
    </row>
    <row r="43" spans="9:9" x14ac:dyDescent="0.2">
      <c r="I43" s="103"/>
    </row>
    <row r="44" spans="9:9" x14ac:dyDescent="0.2">
      <c r="I44" s="103"/>
    </row>
    <row r="45" spans="9:9" x14ac:dyDescent="0.2">
      <c r="I45" s="103"/>
    </row>
    <row r="49" spans="9:9" x14ac:dyDescent="0.2">
      <c r="I49" s="103"/>
    </row>
    <row r="50" spans="9:9" x14ac:dyDescent="0.2">
      <c r="I50" s="103"/>
    </row>
    <row r="51" spans="9:9" x14ac:dyDescent="0.2">
      <c r="I51" s="103"/>
    </row>
    <row r="52" spans="9:9" x14ac:dyDescent="0.2">
      <c r="I52" s="103"/>
    </row>
    <row r="53" spans="9:9" x14ac:dyDescent="0.2">
      <c r="I53" s="103"/>
    </row>
    <row r="54" spans="9:9" x14ac:dyDescent="0.2">
      <c r="I54" s="103"/>
    </row>
    <row r="55" spans="9:9" x14ac:dyDescent="0.2">
      <c r="I55" s="103"/>
    </row>
    <row r="59" spans="9:9" x14ac:dyDescent="0.2">
      <c r="I59" s="103"/>
    </row>
    <row r="60" spans="9:9" x14ac:dyDescent="0.2">
      <c r="I60" s="103"/>
    </row>
    <row r="65" ht="12.75" customHeight="1" x14ac:dyDescent="0.2"/>
    <row r="66" ht="12.75" customHeight="1" x14ac:dyDescent="0.2"/>
  </sheetData>
  <sheetProtection password="CAD9" sheet="1" objects="1" scenarios="1" sort="0" autoFilter="0"/>
  <autoFilter ref="A1:I1" xr:uid="{00000000-0009-0000-0000-000001000000}"/>
  <mergeCells count="4">
    <mergeCell ref="A17:H17"/>
    <mergeCell ref="A27:H27"/>
    <mergeCell ref="A2:H2"/>
    <mergeCell ref="A11:H11"/>
  </mergeCells>
  <pageMargins left="0.7" right="0.7" top="0.75" bottom="0.75" header="0.3" footer="0.3"/>
  <pageSetup scale="55" fitToHeight="0" orientation="landscape" r:id="rId1"/>
  <extLst>
    <ext xmlns:x14="http://schemas.microsoft.com/office/spreadsheetml/2009/9/main" uri="{78C0D931-6437-407d-A8EE-F0AAD7539E65}">
      <x14:conditionalFormattings>
        <x14:conditionalFormatting xmlns:xm="http://schemas.microsoft.com/office/excel/2006/main">
          <x14:cfRule type="cellIs" priority="1" operator="equal" id="{08FC2FB5-C21F-4260-B83C-571FC91BC4E2}">
            <xm:f>Extra!$B$5</xm:f>
            <x14:dxf>
              <fill>
                <patternFill>
                  <bgColor theme="0" tint="-0.14996795556505021"/>
                </patternFill>
              </fill>
            </x14:dxf>
          </x14:cfRule>
          <x14:cfRule type="cellIs" priority="2" operator="equal" id="{DF32B41C-B451-41C0-A27F-1AED85E2CDCB}">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Extra!$B$3:$B$5</xm:f>
          </x14:formula1>
          <xm:sqref>H28 H3:H10 H18:H26 H12:H16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0"/>
  <sheetViews>
    <sheetView zoomScale="70" zoomScaleNormal="70" workbookViewId="0">
      <pane ySplit="1" topLeftCell="A34" activePane="bottomLeft" state="frozen"/>
      <selection pane="bottomLeft" activeCell="F42" sqref="F42"/>
    </sheetView>
  </sheetViews>
  <sheetFormatPr defaultColWidth="9.140625" defaultRowHeight="15" x14ac:dyDescent="0.25"/>
  <cols>
    <col min="1" max="1" width="15.42578125" style="5" customWidth="1"/>
    <col min="2" max="2" width="16.5703125" style="4" bestFit="1" customWidth="1"/>
    <col min="3" max="4" width="19.42578125" style="5" customWidth="1"/>
    <col min="5" max="5" width="57.140625" style="5" customWidth="1"/>
    <col min="6" max="6" width="44" style="4" customWidth="1"/>
    <col min="7" max="7" width="10.5703125" style="3" customWidth="1"/>
    <col min="8" max="8" width="24.42578125" style="7" customWidth="1"/>
  </cols>
  <sheetData>
    <row r="1" spans="1:8" ht="28.5" customHeight="1" thickBot="1" x14ac:dyDescent="0.3">
      <c r="A1" s="130" t="s">
        <v>3</v>
      </c>
      <c r="B1" s="130" t="s">
        <v>0</v>
      </c>
      <c r="C1" s="130" t="s">
        <v>4</v>
      </c>
      <c r="D1" s="130" t="s">
        <v>24</v>
      </c>
      <c r="E1" s="130" t="s">
        <v>1</v>
      </c>
      <c r="F1" s="130" t="s">
        <v>16</v>
      </c>
      <c r="G1" s="131" t="s">
        <v>42</v>
      </c>
      <c r="H1" s="132" t="s">
        <v>8</v>
      </c>
    </row>
    <row r="2" spans="1:8" ht="12.75" customHeight="1" x14ac:dyDescent="0.25">
      <c r="A2" s="239" t="s">
        <v>17</v>
      </c>
      <c r="B2" s="240"/>
      <c r="C2" s="240"/>
      <c r="D2" s="240"/>
      <c r="E2" s="240"/>
      <c r="F2" s="240"/>
      <c r="G2" s="241"/>
    </row>
    <row r="3" spans="1:8" ht="360" x14ac:dyDescent="0.25">
      <c r="A3" s="1" t="s">
        <v>608</v>
      </c>
      <c r="B3" s="2" t="s">
        <v>607</v>
      </c>
      <c r="C3" s="2"/>
      <c r="D3" s="2" t="s">
        <v>25</v>
      </c>
      <c r="E3" s="2" t="s">
        <v>640</v>
      </c>
      <c r="F3" s="2" t="s">
        <v>641</v>
      </c>
      <c r="G3" s="99" t="s">
        <v>6</v>
      </c>
      <c r="H3" s="100"/>
    </row>
    <row r="4" spans="1:8" ht="75" x14ac:dyDescent="0.25">
      <c r="A4" s="1" t="s">
        <v>608</v>
      </c>
      <c r="B4" s="2" t="s">
        <v>607</v>
      </c>
      <c r="C4" s="2"/>
      <c r="D4" s="2" t="s">
        <v>25</v>
      </c>
      <c r="E4" s="2" t="s">
        <v>642</v>
      </c>
      <c r="F4" s="2"/>
      <c r="G4" s="99"/>
      <c r="H4" s="100"/>
    </row>
    <row r="5" spans="1:8" ht="30" x14ac:dyDescent="0.25">
      <c r="A5" s="1" t="s">
        <v>608</v>
      </c>
      <c r="B5" s="2" t="s">
        <v>607</v>
      </c>
      <c r="C5" s="2"/>
      <c r="D5" s="2" t="s">
        <v>25</v>
      </c>
      <c r="E5" s="2" t="s">
        <v>643</v>
      </c>
      <c r="F5" s="2"/>
      <c r="G5" s="99"/>
      <c r="H5" s="100"/>
    </row>
    <row r="6" spans="1:8" ht="75" x14ac:dyDescent="0.25">
      <c r="A6" s="1" t="s">
        <v>608</v>
      </c>
      <c r="B6" s="2" t="s">
        <v>607</v>
      </c>
      <c r="C6" s="2"/>
      <c r="D6" s="2" t="s">
        <v>25</v>
      </c>
      <c r="E6" s="2" t="s">
        <v>644</v>
      </c>
      <c r="F6" s="2" t="s">
        <v>647</v>
      </c>
      <c r="G6" s="99"/>
      <c r="H6" s="100"/>
    </row>
    <row r="7" spans="1:8" ht="90" x14ac:dyDescent="0.25">
      <c r="A7" s="1" t="s">
        <v>608</v>
      </c>
      <c r="B7" s="2" t="s">
        <v>607</v>
      </c>
      <c r="C7" s="2"/>
      <c r="D7" s="2" t="s">
        <v>25</v>
      </c>
      <c r="E7" s="2" t="s">
        <v>645</v>
      </c>
      <c r="F7" s="2" t="s">
        <v>646</v>
      </c>
      <c r="G7" s="99"/>
      <c r="H7"/>
    </row>
    <row r="8" spans="1:8" x14ac:dyDescent="0.25">
      <c r="G8" s="8"/>
      <c r="H8"/>
    </row>
    <row r="9" spans="1:8" ht="14.85" customHeight="1" x14ac:dyDescent="0.25">
      <c r="G9" s="8"/>
      <c r="H9"/>
    </row>
    <row r="10" spans="1:8" x14ac:dyDescent="0.25">
      <c r="A10" s="242" t="s">
        <v>18</v>
      </c>
      <c r="B10" s="243"/>
      <c r="C10" s="243"/>
      <c r="D10" s="243"/>
      <c r="E10" s="243"/>
      <c r="F10" s="243"/>
      <c r="G10" s="244"/>
      <c r="H10" s="100"/>
    </row>
    <row r="11" spans="1:8" ht="60" x14ac:dyDescent="0.25">
      <c r="A11" s="1"/>
      <c r="B11" s="2" t="s">
        <v>667</v>
      </c>
      <c r="C11" s="2"/>
      <c r="D11" s="2" t="s">
        <v>26</v>
      </c>
      <c r="E11" s="2" t="s">
        <v>668</v>
      </c>
      <c r="F11" s="2"/>
      <c r="G11" s="99" t="s">
        <v>6</v>
      </c>
      <c r="H11" s="100"/>
    </row>
    <row r="12" spans="1:8" ht="30" x14ac:dyDescent="0.25">
      <c r="A12" s="1"/>
      <c r="B12" s="2" t="s">
        <v>669</v>
      </c>
      <c r="C12" s="2"/>
      <c r="D12" s="2" t="s">
        <v>26</v>
      </c>
      <c r="E12" s="2" t="s">
        <v>670</v>
      </c>
      <c r="F12" s="2"/>
      <c r="G12" s="99" t="s">
        <v>6</v>
      </c>
      <c r="H12" s="100"/>
    </row>
    <row r="13" spans="1:8" ht="75" x14ac:dyDescent="0.25">
      <c r="A13" s="1"/>
      <c r="B13" s="2" t="s">
        <v>671</v>
      </c>
      <c r="C13" s="2"/>
      <c r="D13" s="2"/>
      <c r="E13" s="2" t="s">
        <v>673</v>
      </c>
      <c r="F13" s="2" t="s">
        <v>674</v>
      </c>
      <c r="G13" s="99" t="s">
        <v>6</v>
      </c>
      <c r="H13" s="100"/>
    </row>
    <row r="14" spans="1:8" s="12" customFormat="1" ht="45" x14ac:dyDescent="0.25">
      <c r="A14" s="1"/>
      <c r="B14" s="2" t="s">
        <v>672</v>
      </c>
      <c r="C14" s="2"/>
      <c r="D14" s="2" t="s">
        <v>26</v>
      </c>
      <c r="E14" s="2" t="s">
        <v>675</v>
      </c>
      <c r="F14" s="2"/>
      <c r="G14" s="99" t="s">
        <v>6</v>
      </c>
      <c r="H14" s="6"/>
    </row>
    <row r="15" spans="1:8" x14ac:dyDescent="0.25">
      <c r="A15" s="9"/>
      <c r="B15" s="10"/>
      <c r="C15" s="10"/>
      <c r="D15" s="10"/>
      <c r="E15" s="9"/>
      <c r="F15" s="10"/>
      <c r="G15" s="11"/>
    </row>
    <row r="17" spans="1:8" x14ac:dyDescent="0.25">
      <c r="A17" s="245" t="s">
        <v>9</v>
      </c>
      <c r="B17" s="245"/>
      <c r="C17" s="245"/>
      <c r="D17" s="245"/>
      <c r="E17" s="245"/>
      <c r="F17" s="245"/>
      <c r="G17" s="245"/>
      <c r="H17" s="100"/>
    </row>
    <row r="18" spans="1:8" ht="145.5" customHeight="1" x14ac:dyDescent="0.25">
      <c r="A18" s="2"/>
      <c r="B18" s="2" t="s">
        <v>11</v>
      </c>
      <c r="C18" s="2" t="s">
        <v>676</v>
      </c>
      <c r="D18" s="2" t="s">
        <v>25</v>
      </c>
      <c r="E18" s="2" t="s">
        <v>649</v>
      </c>
      <c r="F18" s="2" t="s">
        <v>648</v>
      </c>
      <c r="G18" s="99" t="s">
        <v>6</v>
      </c>
      <c r="H18" s="100"/>
    </row>
    <row r="19" spans="1:8" ht="231" customHeight="1" x14ac:dyDescent="0.25">
      <c r="A19" s="2"/>
      <c r="B19" s="2" t="s">
        <v>11</v>
      </c>
      <c r="C19" s="2" t="s">
        <v>676</v>
      </c>
      <c r="D19" s="2" t="s">
        <v>25</v>
      </c>
      <c r="E19" s="2" t="s">
        <v>650</v>
      </c>
      <c r="F19" s="2"/>
      <c r="G19" s="99" t="s">
        <v>6</v>
      </c>
      <c r="H19" s="100"/>
    </row>
    <row r="20" spans="1:8" ht="222" customHeight="1" x14ac:dyDescent="0.25">
      <c r="A20" s="2"/>
      <c r="B20" s="2" t="s">
        <v>12</v>
      </c>
      <c r="C20" s="2" t="s">
        <v>677</v>
      </c>
      <c r="D20" s="2" t="s">
        <v>25</v>
      </c>
      <c r="E20" s="2" t="s">
        <v>651</v>
      </c>
      <c r="F20" s="2"/>
      <c r="G20" s="99" t="s">
        <v>6</v>
      </c>
      <c r="H20" s="100"/>
    </row>
    <row r="21" spans="1:8" ht="183.75" customHeight="1" x14ac:dyDescent="0.25">
      <c r="A21" s="2"/>
      <c r="B21" s="2" t="s">
        <v>12</v>
      </c>
      <c r="C21" s="2" t="s">
        <v>677</v>
      </c>
      <c r="D21" s="2" t="s">
        <v>25</v>
      </c>
      <c r="E21" s="2" t="s">
        <v>27</v>
      </c>
      <c r="F21" s="2"/>
      <c r="G21" s="99" t="s">
        <v>6</v>
      </c>
      <c r="H21" s="100"/>
    </row>
    <row r="22" spans="1:8" ht="225.75" customHeight="1" x14ac:dyDescent="0.25">
      <c r="A22" s="2"/>
      <c r="B22" s="2" t="s">
        <v>2</v>
      </c>
      <c r="C22" s="2" t="s">
        <v>678</v>
      </c>
      <c r="D22" s="2" t="s">
        <v>25</v>
      </c>
      <c r="E22" s="2" t="s">
        <v>654</v>
      </c>
      <c r="F22" s="2"/>
      <c r="G22" s="99" t="s">
        <v>6</v>
      </c>
      <c r="H22" s="100"/>
    </row>
    <row r="23" spans="1:8" ht="224.25" customHeight="1" x14ac:dyDescent="0.25">
      <c r="A23" s="2"/>
      <c r="B23" s="2" t="s">
        <v>2</v>
      </c>
      <c r="C23" s="2" t="s">
        <v>678</v>
      </c>
      <c r="D23" s="2" t="s">
        <v>25</v>
      </c>
      <c r="E23" s="2" t="s">
        <v>28</v>
      </c>
      <c r="F23" s="2"/>
      <c r="G23" s="99" t="s">
        <v>6</v>
      </c>
      <c r="H23" s="100"/>
    </row>
    <row r="24" spans="1:8" ht="60" x14ac:dyDescent="0.25">
      <c r="A24" s="2"/>
      <c r="B24" s="2" t="s">
        <v>2</v>
      </c>
      <c r="C24" s="2" t="s">
        <v>678</v>
      </c>
      <c r="D24" s="2" t="s">
        <v>25</v>
      </c>
      <c r="E24" s="2" t="s">
        <v>655</v>
      </c>
      <c r="F24" s="2" t="s">
        <v>656</v>
      </c>
      <c r="G24" s="99" t="s">
        <v>6</v>
      </c>
    </row>
    <row r="25" spans="1:8" ht="240" customHeight="1" x14ac:dyDescent="0.25">
      <c r="A25" s="2"/>
      <c r="B25" s="2" t="s">
        <v>29</v>
      </c>
      <c r="C25" s="2" t="s">
        <v>679</v>
      </c>
      <c r="D25" s="2" t="s">
        <v>25</v>
      </c>
      <c r="E25" s="2" t="s">
        <v>657</v>
      </c>
      <c r="F25" s="2"/>
      <c r="G25" s="99" t="s">
        <v>6</v>
      </c>
    </row>
    <row r="26" spans="1:8" ht="75" x14ac:dyDescent="0.25">
      <c r="A26" s="2"/>
      <c r="B26" s="2" t="s">
        <v>29</v>
      </c>
      <c r="C26" s="2" t="s">
        <v>679</v>
      </c>
      <c r="D26" s="2" t="s">
        <v>25</v>
      </c>
      <c r="E26" s="2" t="s">
        <v>658</v>
      </c>
      <c r="F26" s="2"/>
      <c r="G26" s="99" t="s">
        <v>6</v>
      </c>
    </row>
    <row r="27" spans="1:8" ht="60" x14ac:dyDescent="0.25">
      <c r="A27" s="2"/>
      <c r="B27" s="2" t="s">
        <v>622</v>
      </c>
      <c r="C27" s="2" t="s">
        <v>14</v>
      </c>
      <c r="D27" s="2" t="s">
        <v>26</v>
      </c>
      <c r="E27" s="2" t="s">
        <v>653</v>
      </c>
      <c r="F27" s="2"/>
      <c r="G27" s="99" t="s">
        <v>6</v>
      </c>
      <c r="H27" s="100"/>
    </row>
    <row r="28" spans="1:8" ht="45" x14ac:dyDescent="0.25">
      <c r="A28" s="2"/>
      <c r="B28" s="2" t="s">
        <v>622</v>
      </c>
      <c r="C28" s="2" t="s">
        <v>14</v>
      </c>
      <c r="D28" s="2" t="s">
        <v>26</v>
      </c>
      <c r="E28" s="2" t="s">
        <v>659</v>
      </c>
      <c r="F28" s="2"/>
      <c r="G28" s="99" t="s">
        <v>6</v>
      </c>
      <c r="H28" s="100"/>
    </row>
    <row r="29" spans="1:8" ht="45" x14ac:dyDescent="0.25">
      <c r="A29" s="2"/>
      <c r="B29" s="2" t="s">
        <v>622</v>
      </c>
      <c r="C29" s="2" t="s">
        <v>14</v>
      </c>
      <c r="D29" s="2" t="s">
        <v>26</v>
      </c>
      <c r="E29" s="2" t="s">
        <v>660</v>
      </c>
      <c r="F29" s="2" t="s">
        <v>661</v>
      </c>
      <c r="G29" s="99" t="s">
        <v>6</v>
      </c>
      <c r="H29" s="100"/>
    </row>
    <row r="30" spans="1:8" ht="188.25" customHeight="1" x14ac:dyDescent="0.25">
      <c r="A30" s="2"/>
      <c r="B30" s="2" t="s">
        <v>665</v>
      </c>
      <c r="C30" s="2"/>
      <c r="D30" s="2" t="s">
        <v>25</v>
      </c>
      <c r="E30" s="2" t="s">
        <v>666</v>
      </c>
      <c r="F30" s="2"/>
      <c r="G30" s="99" t="s">
        <v>6</v>
      </c>
      <c r="H30" s="100"/>
    </row>
    <row r="31" spans="1:8" x14ac:dyDescent="0.25">
      <c r="A31" s="4"/>
      <c r="C31" s="4"/>
      <c r="D31" s="4"/>
      <c r="H31" s="100"/>
    </row>
    <row r="32" spans="1:8" ht="15.75" thickBot="1" x14ac:dyDescent="0.3">
      <c r="C32" s="4"/>
      <c r="D32" s="4"/>
      <c r="E32" s="4"/>
      <c r="H32" s="100"/>
    </row>
    <row r="33" spans="1:8" x14ac:dyDescent="0.25">
      <c r="A33" s="236" t="s">
        <v>19</v>
      </c>
      <c r="B33" s="237"/>
      <c r="C33" s="237"/>
      <c r="D33" s="237"/>
      <c r="E33" s="237"/>
      <c r="F33" s="237"/>
      <c r="G33" s="238"/>
      <c r="H33" s="101"/>
    </row>
    <row r="34" spans="1:8" ht="30" x14ac:dyDescent="0.25">
      <c r="A34" s="2"/>
      <c r="B34" s="2" t="s">
        <v>663</v>
      </c>
      <c r="C34" s="2"/>
      <c r="D34" s="2" t="s">
        <v>26</v>
      </c>
      <c r="E34" s="2" t="s">
        <v>662</v>
      </c>
      <c r="F34" s="2"/>
      <c r="G34" s="99" t="s">
        <v>6</v>
      </c>
      <c r="H34" s="100"/>
    </row>
    <row r="35" spans="1:8" ht="45" x14ac:dyDescent="0.25">
      <c r="A35" s="2"/>
      <c r="B35" s="2" t="s">
        <v>664</v>
      </c>
      <c r="C35" s="2"/>
      <c r="D35" s="2" t="s">
        <v>25</v>
      </c>
      <c r="E35" s="2" t="s">
        <v>32</v>
      </c>
      <c r="F35" s="2" t="s">
        <v>33</v>
      </c>
      <c r="G35" s="99" t="s">
        <v>6</v>
      </c>
      <c r="H35" s="100"/>
    </row>
    <row r="36" spans="1:8" x14ac:dyDescent="0.25">
      <c r="A36" s="4"/>
      <c r="G36" s="8"/>
      <c r="H36" s="100"/>
    </row>
    <row r="37" spans="1:8" ht="15.75" thickBot="1" x14ac:dyDescent="0.3">
      <c r="H37" s="100"/>
    </row>
    <row r="38" spans="1:8" x14ac:dyDescent="0.25">
      <c r="A38" s="236" t="s">
        <v>20</v>
      </c>
      <c r="B38" s="237"/>
      <c r="C38" s="237"/>
      <c r="D38" s="237"/>
      <c r="E38" s="237"/>
      <c r="F38" s="237"/>
      <c r="G38" s="238"/>
      <c r="H38" s="101"/>
    </row>
    <row r="39" spans="1:8" ht="60" x14ac:dyDescent="0.25">
      <c r="A39" s="2"/>
      <c r="B39" s="2" t="s">
        <v>15</v>
      </c>
      <c r="C39" s="2" t="s">
        <v>44</v>
      </c>
      <c r="D39" s="2" t="s">
        <v>25</v>
      </c>
      <c r="E39" s="2" t="s">
        <v>652</v>
      </c>
      <c r="F39" s="2"/>
      <c r="G39" s="99" t="s">
        <v>6</v>
      </c>
      <c r="H39"/>
    </row>
    <row r="40" spans="1:8" ht="90" x14ac:dyDescent="0.25">
      <c r="A40" s="1"/>
      <c r="B40" s="2" t="s">
        <v>30</v>
      </c>
      <c r="C40" s="1"/>
      <c r="D40" s="1" t="s">
        <v>26</v>
      </c>
      <c r="E40" s="2" t="s">
        <v>31</v>
      </c>
      <c r="F40" s="2"/>
      <c r="G40" s="99" t="s">
        <v>6</v>
      </c>
      <c r="H40"/>
    </row>
    <row r="41" spans="1:8" ht="45" x14ac:dyDescent="0.25">
      <c r="A41" s="1"/>
      <c r="B41" s="2" t="s">
        <v>43</v>
      </c>
      <c r="C41" s="1"/>
      <c r="D41" s="1" t="s">
        <v>25</v>
      </c>
      <c r="E41" s="2" t="s">
        <v>32</v>
      </c>
      <c r="F41" s="2" t="s">
        <v>33</v>
      </c>
      <c r="G41" s="99" t="s">
        <v>6</v>
      </c>
    </row>
    <row r="42" spans="1:8" ht="75" x14ac:dyDescent="0.25">
      <c r="A42" s="1"/>
      <c r="B42" s="2" t="s">
        <v>680</v>
      </c>
      <c r="C42" s="1" t="s">
        <v>681</v>
      </c>
      <c r="D42" s="1" t="s">
        <v>25</v>
      </c>
      <c r="E42" s="2" t="s">
        <v>682</v>
      </c>
      <c r="F42" s="2" t="s">
        <v>683</v>
      </c>
      <c r="G42" s="99" t="s">
        <v>6</v>
      </c>
      <c r="H42" s="100"/>
    </row>
    <row r="43" spans="1:8" x14ac:dyDescent="0.25">
      <c r="H43" s="100"/>
    </row>
    <row r="44" spans="1:8" x14ac:dyDescent="0.25">
      <c r="H44" s="100"/>
    </row>
    <row r="48" spans="1:8" x14ac:dyDescent="0.25">
      <c r="H48" s="100"/>
    </row>
    <row r="49" spans="8:8" x14ac:dyDescent="0.25">
      <c r="H49" s="100"/>
    </row>
    <row r="50" spans="8:8" x14ac:dyDescent="0.25">
      <c r="H50" s="100"/>
    </row>
  </sheetData>
  <sheetProtection password="D989" sheet="1" objects="1" scenarios="1" sort="0" autoFilter="0"/>
  <autoFilter ref="A1:H50" xr:uid="{00000000-0009-0000-0000-000002000000}"/>
  <mergeCells count="5">
    <mergeCell ref="A38:G38"/>
    <mergeCell ref="A2:G2"/>
    <mergeCell ref="A10:G10"/>
    <mergeCell ref="A17:G17"/>
    <mergeCell ref="A33:G33"/>
  </mergeCells>
  <pageMargins left="0.7" right="0.7" top="0.75" bottom="0.75" header="0.3" footer="0.3"/>
  <pageSetup scale="59" fitToHeight="0" orientation="landscape" r:id="rId1"/>
  <drawing r:id="rId2"/>
  <legacyDrawing r:id="rId3"/>
  <oleObjects>
    <mc:AlternateContent xmlns:mc="http://schemas.openxmlformats.org/markup-compatibility/2006">
      <mc:Choice Requires="x14">
        <oleObject progId="PBrush" shapeId="3075" r:id="rId4">
          <objectPr defaultSize="0" autoPict="0" r:id="rId5">
            <anchor moveWithCells="1" sizeWithCells="1">
              <from>
                <xdr:col>4</xdr:col>
                <xdr:colOff>419100</xdr:colOff>
                <xdr:row>17</xdr:row>
                <xdr:rowOff>228600</xdr:rowOff>
              </from>
              <to>
                <xdr:col>4</xdr:col>
                <xdr:colOff>3152775</xdr:colOff>
                <xdr:row>17</xdr:row>
                <xdr:rowOff>1790700</xdr:rowOff>
              </to>
            </anchor>
          </objectPr>
        </oleObject>
      </mc:Choice>
      <mc:Fallback>
        <oleObject progId="PBrush" shapeId="3075" r:id="rId4"/>
      </mc:Fallback>
    </mc:AlternateContent>
    <mc:AlternateContent xmlns:mc="http://schemas.openxmlformats.org/markup-compatibility/2006">
      <mc:Choice Requires="x14">
        <oleObject progId="PBrush" shapeId="3076" r:id="rId6">
          <objectPr defaultSize="0" autoPict="0" r:id="rId7">
            <anchor moveWithCells="1" sizeWithCells="1">
              <from>
                <xdr:col>4</xdr:col>
                <xdr:colOff>47625</xdr:colOff>
                <xdr:row>20</xdr:row>
                <xdr:rowOff>200025</xdr:rowOff>
              </from>
              <to>
                <xdr:col>4</xdr:col>
                <xdr:colOff>3771900</xdr:colOff>
                <xdr:row>20</xdr:row>
                <xdr:rowOff>2085975</xdr:rowOff>
              </to>
            </anchor>
          </objectPr>
        </oleObject>
      </mc:Choice>
      <mc:Fallback>
        <oleObject progId="PBrush" shapeId="3076" r:id="rId6"/>
      </mc:Fallback>
    </mc:AlternateContent>
    <mc:AlternateContent xmlns:mc="http://schemas.openxmlformats.org/markup-compatibility/2006">
      <mc:Choice Requires="x14">
        <oleObject progId="PBrush" shapeId="3077" r:id="rId8">
          <objectPr defaultSize="0" autoPict="0" r:id="rId9">
            <anchor moveWithCells="1" sizeWithCells="1">
              <from>
                <xdr:col>4</xdr:col>
                <xdr:colOff>190500</xdr:colOff>
                <xdr:row>29</xdr:row>
                <xdr:rowOff>447675</xdr:rowOff>
              </from>
              <to>
                <xdr:col>4</xdr:col>
                <xdr:colOff>3667125</xdr:colOff>
                <xdr:row>29</xdr:row>
                <xdr:rowOff>2276475</xdr:rowOff>
              </to>
            </anchor>
          </objectPr>
        </oleObject>
      </mc:Choice>
      <mc:Fallback>
        <oleObject progId="PBrush" shapeId="3077" r:id="rId8"/>
      </mc:Fallback>
    </mc:AlternateContent>
  </oleObjects>
  <extLst>
    <ext xmlns:x14="http://schemas.microsoft.com/office/spreadsheetml/2009/9/main" uri="{78C0D931-6437-407d-A8EE-F0AAD7539E65}">
      <x14:conditionalFormattings>
        <x14:conditionalFormatting xmlns:xm="http://schemas.microsoft.com/office/excel/2006/main">
          <x14:cfRule type="cellIs" priority="1" operator="equal" id="{1CC9DE0B-8DCD-4B6F-A085-6E236E55C4FD}">
            <xm:f>Extra!$B$5</xm:f>
            <x14:dxf>
              <fill>
                <patternFill>
                  <bgColor theme="0" tint="-0.14996795556505021"/>
                </patternFill>
              </fill>
            </x14:dxf>
          </x14:cfRule>
          <x14:cfRule type="cellIs" priority="2" operator="equal" id="{3844D378-8A21-475E-81C2-E538FB3D6D23}">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Extra!$B$3:$B$5</xm:f>
          </x14:formula1>
          <xm:sqref>G11:G15 G39:G42 G34:G35 G18:G32 G3:G9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7"/>
  <sheetViews>
    <sheetView topLeftCell="H1" workbookViewId="0">
      <selection activeCell="V3" sqref="V3"/>
    </sheetView>
  </sheetViews>
  <sheetFormatPr defaultRowHeight="15" x14ac:dyDescent="0.25"/>
  <cols>
    <col min="1" max="1" width="15.140625" bestFit="1" customWidth="1"/>
    <col min="2" max="2" width="9.85546875" bestFit="1" customWidth="1"/>
    <col min="3" max="3" width="16.42578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9.5703125" bestFit="1" customWidth="1"/>
    <col min="10" max="10" width="12" customWidth="1"/>
    <col min="11" max="12" width="8.85546875" bestFit="1" customWidth="1"/>
    <col min="13" max="13" width="29" bestFit="1" customWidth="1"/>
    <col min="14" max="14" width="12.42578125" bestFit="1" customWidth="1"/>
    <col min="15" max="15" width="6.42578125" bestFit="1" customWidth="1"/>
    <col min="16" max="16" width="20" bestFit="1" customWidth="1"/>
    <col min="17" max="17" width="12.140625" customWidth="1"/>
    <col min="18" max="18" width="13.42578125" bestFit="1" customWidth="1"/>
    <col min="19" max="19" width="12.5703125" bestFit="1" customWidth="1"/>
    <col min="20" max="20" width="9.85546875" bestFit="1" customWidth="1"/>
    <col min="21" max="21" width="6.85546875" bestFit="1" customWidth="1"/>
    <col min="22" max="22" width="11" style="12" bestFit="1" customWidth="1"/>
  </cols>
  <sheetData>
    <row r="1" spans="1:23" x14ac:dyDescent="0.25">
      <c r="A1" s="72">
        <v>1</v>
      </c>
      <c r="B1" s="72">
        <v>2</v>
      </c>
      <c r="C1" s="72">
        <v>3</v>
      </c>
      <c r="D1" s="72">
        <v>4</v>
      </c>
      <c r="E1" s="72">
        <v>5</v>
      </c>
      <c r="F1" s="72">
        <v>6</v>
      </c>
      <c r="G1" s="72">
        <v>7</v>
      </c>
      <c r="H1" s="72">
        <v>8</v>
      </c>
      <c r="I1" s="72">
        <v>9</v>
      </c>
      <c r="J1" s="72">
        <v>10</v>
      </c>
      <c r="K1" s="72">
        <v>11</v>
      </c>
      <c r="L1" s="72">
        <v>12</v>
      </c>
      <c r="M1" s="72">
        <v>13</v>
      </c>
      <c r="N1" s="72">
        <v>14</v>
      </c>
      <c r="O1" s="72">
        <v>15</v>
      </c>
      <c r="P1" s="72">
        <v>16</v>
      </c>
      <c r="Q1" s="72">
        <v>17</v>
      </c>
      <c r="R1" s="72">
        <v>18</v>
      </c>
      <c r="S1" s="72">
        <v>19</v>
      </c>
      <c r="T1" s="72">
        <v>20</v>
      </c>
      <c r="U1" s="72">
        <v>21</v>
      </c>
      <c r="V1" s="73">
        <v>22</v>
      </c>
    </row>
    <row r="2" spans="1:23" x14ac:dyDescent="0.25">
      <c r="A2" s="74" t="s">
        <v>229</v>
      </c>
      <c r="B2" s="74" t="s">
        <v>230</v>
      </c>
      <c r="C2" s="74" t="s">
        <v>231</v>
      </c>
      <c r="D2" s="74" t="s">
        <v>232</v>
      </c>
      <c r="E2" s="74" t="s">
        <v>233</v>
      </c>
      <c r="F2" s="74" t="s">
        <v>234</v>
      </c>
      <c r="G2" s="74" t="s">
        <v>235</v>
      </c>
      <c r="H2" s="74" t="s">
        <v>236</v>
      </c>
      <c r="I2" s="74" t="s">
        <v>237</v>
      </c>
      <c r="J2" s="74" t="s">
        <v>65</v>
      </c>
      <c r="K2" s="74" t="s">
        <v>238</v>
      </c>
      <c r="L2" s="74" t="s">
        <v>239</v>
      </c>
      <c r="M2" s="74" t="s">
        <v>240</v>
      </c>
      <c r="N2" s="74" t="s">
        <v>241</v>
      </c>
      <c r="O2" s="74" t="s">
        <v>242</v>
      </c>
      <c r="P2" s="75" t="s">
        <v>243</v>
      </c>
      <c r="Q2" s="74" t="s">
        <v>244</v>
      </c>
      <c r="R2" s="75" t="s">
        <v>245</v>
      </c>
      <c r="S2" s="75" t="s">
        <v>246</v>
      </c>
      <c r="T2" s="75" t="s">
        <v>75</v>
      </c>
      <c r="U2" s="75" t="s">
        <v>78</v>
      </c>
      <c r="V2" s="75" t="s">
        <v>684</v>
      </c>
    </row>
    <row r="3" spans="1:23" x14ac:dyDescent="0.25">
      <c r="A3" s="133" t="s">
        <v>272</v>
      </c>
      <c r="B3" s="77">
        <v>4</v>
      </c>
      <c r="C3" s="77">
        <v>19</v>
      </c>
      <c r="D3" s="77">
        <v>25</v>
      </c>
      <c r="E3" s="77"/>
      <c r="F3" s="77"/>
      <c r="G3" s="77"/>
      <c r="H3" s="77">
        <v>30</v>
      </c>
      <c r="I3" s="77">
        <v>30</v>
      </c>
      <c r="J3" s="77">
        <v>0.6</v>
      </c>
      <c r="K3" s="133" t="s">
        <v>250</v>
      </c>
      <c r="L3" s="133" t="s">
        <v>250</v>
      </c>
      <c r="M3" s="77">
        <v>5</v>
      </c>
      <c r="N3" s="77"/>
      <c r="O3" s="77">
        <v>250</v>
      </c>
      <c r="P3" s="77">
        <v>4.0999999999999996</v>
      </c>
      <c r="Q3" s="77">
        <v>1.9</v>
      </c>
      <c r="R3" s="77"/>
      <c r="S3" s="77"/>
      <c r="T3" s="77">
        <v>1.6</v>
      </c>
      <c r="U3" s="77" t="s">
        <v>22</v>
      </c>
      <c r="V3" s="78">
        <f>14*0.00158</f>
        <v>2.2120000000000001E-2</v>
      </c>
    </row>
    <row r="4" spans="1:23" x14ac:dyDescent="0.25">
      <c r="A4" s="133" t="s">
        <v>273</v>
      </c>
      <c r="B4" s="77">
        <v>4</v>
      </c>
      <c r="C4" s="77">
        <v>14</v>
      </c>
      <c r="D4" s="77">
        <v>40</v>
      </c>
      <c r="E4" s="77"/>
      <c r="F4" s="77"/>
      <c r="G4" s="77"/>
      <c r="H4" s="77">
        <v>45</v>
      </c>
      <c r="I4" s="77">
        <v>30</v>
      </c>
      <c r="J4" s="77">
        <v>0.6</v>
      </c>
      <c r="K4" s="133" t="s">
        <v>250</v>
      </c>
      <c r="L4" s="133" t="s">
        <v>250</v>
      </c>
      <c r="M4" s="77">
        <v>5</v>
      </c>
      <c r="N4" s="77"/>
      <c r="O4" s="77">
        <v>250</v>
      </c>
      <c r="P4" s="77">
        <v>3</v>
      </c>
      <c r="Q4" s="77">
        <v>0.9</v>
      </c>
      <c r="R4" s="77"/>
      <c r="S4" s="77"/>
      <c r="T4" s="77">
        <v>1.6</v>
      </c>
      <c r="U4" s="77" t="s">
        <v>22</v>
      </c>
      <c r="V4" s="78">
        <f>16*0.00058</f>
        <v>9.2800000000000001E-3</v>
      </c>
    </row>
    <row r="5" spans="1:23" x14ac:dyDescent="0.25">
      <c r="A5" s="133" t="s">
        <v>274</v>
      </c>
      <c r="B5" s="79">
        <v>4</v>
      </c>
      <c r="C5" s="79">
        <v>16</v>
      </c>
      <c r="D5" s="79">
        <v>40</v>
      </c>
      <c r="E5" s="79"/>
      <c r="F5" s="79"/>
      <c r="G5" s="79"/>
      <c r="H5" s="79">
        <v>45</v>
      </c>
      <c r="I5" s="79">
        <v>30</v>
      </c>
      <c r="J5" s="77">
        <v>0.6</v>
      </c>
      <c r="K5" s="133" t="s">
        <v>250</v>
      </c>
      <c r="L5" s="133" t="s">
        <v>250</v>
      </c>
      <c r="M5" s="79">
        <v>5</v>
      </c>
      <c r="N5" s="79"/>
      <c r="O5" s="79">
        <v>250</v>
      </c>
      <c r="P5" s="79">
        <v>3.4</v>
      </c>
      <c r="Q5" s="79">
        <v>0.9</v>
      </c>
      <c r="R5" s="79"/>
      <c r="S5" s="79"/>
      <c r="T5" s="79">
        <v>1.6</v>
      </c>
      <c r="U5" s="79"/>
      <c r="V5" s="78">
        <f>16*0.00058</f>
        <v>9.2800000000000001E-3</v>
      </c>
    </row>
    <row r="6" spans="1:23" x14ac:dyDescent="0.25">
      <c r="A6" s="79"/>
      <c r="B6" s="79"/>
      <c r="C6" s="79"/>
      <c r="D6" s="79"/>
      <c r="E6" s="79"/>
      <c r="F6" s="79"/>
      <c r="G6" s="79"/>
      <c r="H6" s="79"/>
      <c r="I6" s="79"/>
      <c r="J6" s="79"/>
      <c r="K6" s="79"/>
      <c r="L6" s="79"/>
      <c r="M6" s="79"/>
      <c r="N6" s="79"/>
      <c r="O6" s="79"/>
      <c r="P6" s="79"/>
      <c r="Q6" s="79"/>
      <c r="R6" s="80"/>
      <c r="S6" s="79"/>
      <c r="T6" s="79"/>
      <c r="U6" s="79"/>
      <c r="V6" s="78"/>
    </row>
    <row r="7" spans="1:23" x14ac:dyDescent="0.25">
      <c r="A7" s="81"/>
      <c r="B7" s="82"/>
      <c r="C7" s="82"/>
      <c r="D7" s="82"/>
      <c r="E7" s="82"/>
      <c r="F7" s="82"/>
      <c r="G7" s="82"/>
      <c r="H7" s="82"/>
      <c r="I7" s="82"/>
      <c r="J7" s="83"/>
      <c r="K7" s="84"/>
      <c r="L7" s="84"/>
      <c r="M7" s="82"/>
      <c r="N7" s="82"/>
      <c r="O7" s="82"/>
      <c r="P7" s="82"/>
      <c r="Q7" s="82"/>
      <c r="R7" s="82"/>
      <c r="S7" s="82"/>
      <c r="T7" s="82"/>
      <c r="U7" s="82"/>
      <c r="V7" s="78"/>
    </row>
    <row r="8" spans="1:23" x14ac:dyDescent="0.25">
      <c r="A8" s="81"/>
      <c r="B8" s="82"/>
      <c r="C8" s="82"/>
      <c r="D8" s="82"/>
      <c r="E8" s="82"/>
      <c r="F8" s="82"/>
      <c r="G8" s="82"/>
      <c r="H8" s="82"/>
      <c r="I8" s="82"/>
      <c r="J8" s="83"/>
      <c r="K8" s="84"/>
      <c r="L8" s="84"/>
      <c r="M8" s="82"/>
      <c r="N8" s="82"/>
      <c r="O8" s="82"/>
      <c r="P8" s="82"/>
      <c r="Q8" s="82"/>
      <c r="R8" s="82"/>
      <c r="S8" s="82"/>
      <c r="T8" s="82"/>
      <c r="U8" s="82"/>
      <c r="V8" s="78"/>
    </row>
    <row r="9" spans="1:23" x14ac:dyDescent="0.25">
      <c r="A9" s="81"/>
      <c r="B9" s="81"/>
      <c r="C9" s="81"/>
      <c r="D9" s="81"/>
      <c r="E9" s="81"/>
      <c r="F9" s="81"/>
      <c r="G9" s="81"/>
      <c r="H9" s="81"/>
      <c r="I9" s="84"/>
      <c r="J9" s="83"/>
      <c r="K9" s="84"/>
      <c r="L9" s="84"/>
      <c r="M9" s="85"/>
      <c r="N9" s="81"/>
      <c r="O9" s="84"/>
      <c r="P9" s="84"/>
      <c r="Q9" s="84"/>
      <c r="R9" s="82"/>
      <c r="S9" s="83"/>
      <c r="T9" s="82"/>
      <c r="U9" s="82"/>
      <c r="V9" s="78"/>
    </row>
    <row r="10" spans="1:23" x14ac:dyDescent="0.25">
      <c r="A10" s="81"/>
      <c r="B10" s="81"/>
      <c r="C10" s="81"/>
      <c r="D10" s="81"/>
      <c r="E10" s="81"/>
      <c r="F10" s="81"/>
      <c r="G10" s="81"/>
      <c r="H10" s="81"/>
      <c r="I10" s="84"/>
      <c r="J10" s="83"/>
      <c r="K10" s="84"/>
      <c r="L10" s="84"/>
      <c r="M10" s="85"/>
      <c r="N10" s="81"/>
      <c r="O10" s="84"/>
      <c r="P10" s="84"/>
      <c r="Q10" s="84"/>
      <c r="R10" s="82"/>
      <c r="S10" s="83"/>
      <c r="T10" s="82"/>
      <c r="U10" s="82"/>
      <c r="V10" s="78"/>
    </row>
    <row r="11" spans="1:23" x14ac:dyDescent="0.25">
      <c r="A11" s="86"/>
      <c r="B11" s="86"/>
      <c r="C11" s="86"/>
      <c r="D11" s="86"/>
      <c r="E11" s="86"/>
      <c r="F11" s="86"/>
      <c r="G11" s="86"/>
      <c r="H11" s="86"/>
      <c r="I11" s="87"/>
      <c r="J11" s="87"/>
      <c r="K11" s="87"/>
      <c r="L11" s="87"/>
      <c r="M11" s="87"/>
      <c r="N11" s="140"/>
      <c r="O11" s="140"/>
      <c r="P11" s="140" t="s">
        <v>283</v>
      </c>
      <c r="Q11" s="141" t="s">
        <v>282</v>
      </c>
      <c r="R11" s="141" t="s">
        <v>289</v>
      </c>
      <c r="S11" s="140" t="s">
        <v>290</v>
      </c>
      <c r="T11" s="141" t="s">
        <v>284</v>
      </c>
      <c r="U11" s="141" t="s">
        <v>285</v>
      </c>
      <c r="V11" s="142"/>
      <c r="W11" s="78"/>
    </row>
    <row r="12" spans="1:23" x14ac:dyDescent="0.25">
      <c r="A12" t="s">
        <v>275</v>
      </c>
      <c r="C12" s="86"/>
      <c r="D12" t="s">
        <v>276</v>
      </c>
      <c r="F12" s="86"/>
      <c r="G12" t="s">
        <v>65</v>
      </c>
      <c r="I12" s="87"/>
      <c r="J12" t="s">
        <v>278</v>
      </c>
      <c r="L12" s="87"/>
      <c r="M12" s="98" t="s">
        <v>291</v>
      </c>
      <c r="N12" s="140" t="b">
        <f>'Device Calculator'!C33=partData!M12</f>
        <v>1</v>
      </c>
      <c r="O12" s="140"/>
      <c r="P12" s="142" t="str">
        <f>CONCATENATE(R12, S12, T12)</f>
        <v>DisabledDisabledN/A</v>
      </c>
      <c r="Q12" s="141" t="s">
        <v>6</v>
      </c>
      <c r="R12" s="9" t="s">
        <v>292</v>
      </c>
      <c r="S12" s="9" t="s">
        <v>292</v>
      </c>
      <c r="T12" s="141" t="s">
        <v>22</v>
      </c>
      <c r="U12" s="141" t="s">
        <v>22</v>
      </c>
      <c r="V12" s="142"/>
      <c r="W12" s="78"/>
    </row>
    <row r="13" spans="1:23" x14ac:dyDescent="0.25">
      <c r="A13">
        <v>300</v>
      </c>
      <c r="B13">
        <v>66.5</v>
      </c>
      <c r="C13">
        <v>300</v>
      </c>
      <c r="D13">
        <v>0.5</v>
      </c>
      <c r="E13">
        <v>0</v>
      </c>
      <c r="F13">
        <v>0.5</v>
      </c>
      <c r="G13">
        <v>0.6</v>
      </c>
      <c r="H13">
        <v>0</v>
      </c>
      <c r="I13">
        <v>0.6</v>
      </c>
      <c r="J13">
        <f>1</f>
        <v>1</v>
      </c>
      <c r="K13">
        <v>0</v>
      </c>
      <c r="L13">
        <f>1</f>
        <v>1</v>
      </c>
      <c r="M13" s="9" t="s">
        <v>292</v>
      </c>
      <c r="N13" s="142"/>
      <c r="O13" s="142"/>
      <c r="P13" s="142" t="str">
        <f t="shared" ref="P13:P17" si="0">CONCATENATE(R13, S13, T13)</f>
        <v>EnabledDisabled35</v>
      </c>
      <c r="Q13" s="142">
        <v>15.4</v>
      </c>
      <c r="R13" s="98" t="s">
        <v>291</v>
      </c>
      <c r="S13" s="9" t="s">
        <v>292</v>
      </c>
      <c r="T13" s="143">
        <v>35</v>
      </c>
      <c r="U13" s="141" t="s">
        <v>22</v>
      </c>
      <c r="V13" s="142"/>
    </row>
    <row r="14" spans="1:23" x14ac:dyDescent="0.25">
      <c r="A14">
        <v>400</v>
      </c>
      <c r="B14">
        <v>48.7</v>
      </c>
      <c r="C14">
        <v>400</v>
      </c>
      <c r="D14">
        <v>1</v>
      </c>
      <c r="E14">
        <v>8.66</v>
      </c>
      <c r="F14">
        <v>1</v>
      </c>
      <c r="G14">
        <v>0.7</v>
      </c>
      <c r="H14">
        <v>8.66</v>
      </c>
      <c r="I14">
        <v>0.7</v>
      </c>
      <c r="J14">
        <f>1.42</f>
        <v>1.42</v>
      </c>
      <c r="K14">
        <v>8.66</v>
      </c>
      <c r="L14">
        <f>1.42</f>
        <v>1.42</v>
      </c>
      <c r="M14" s="98" t="s">
        <v>291</v>
      </c>
      <c r="N14" s="140" t="b">
        <f>'Device Calculator'!C34=partData!M14</f>
        <v>1</v>
      </c>
      <c r="O14" s="142"/>
      <c r="P14" s="142" t="str">
        <f t="shared" si="0"/>
        <v>EnabledEnabled15</v>
      </c>
      <c r="Q14" s="142">
        <v>121</v>
      </c>
      <c r="R14" s="98" t="s">
        <v>291</v>
      </c>
      <c r="S14" s="98" t="s">
        <v>291</v>
      </c>
      <c r="T14" s="143">
        <v>15</v>
      </c>
      <c r="U14" s="142">
        <v>30</v>
      </c>
      <c r="V14" s="142"/>
    </row>
    <row r="15" spans="1:23" x14ac:dyDescent="0.25">
      <c r="A15">
        <v>500</v>
      </c>
      <c r="B15">
        <v>39.200000000000003</v>
      </c>
      <c r="C15">
        <v>500</v>
      </c>
      <c r="D15">
        <v>2</v>
      </c>
      <c r="E15">
        <v>15.4</v>
      </c>
      <c r="F15">
        <v>2</v>
      </c>
      <c r="G15">
        <v>0.75</v>
      </c>
      <c r="H15">
        <v>15.4</v>
      </c>
      <c r="I15">
        <v>0.75</v>
      </c>
      <c r="J15">
        <f>1.94</f>
        <v>1.94</v>
      </c>
      <c r="K15">
        <v>15.4</v>
      </c>
      <c r="L15">
        <f>1.94</f>
        <v>1.94</v>
      </c>
      <c r="M15" s="9" t="s">
        <v>292</v>
      </c>
      <c r="N15" s="142"/>
      <c r="O15" s="142"/>
      <c r="P15" s="142" t="str">
        <f t="shared" si="0"/>
        <v>EnabledEnabled25</v>
      </c>
      <c r="Q15" s="142">
        <v>187</v>
      </c>
      <c r="R15" s="98" t="s">
        <v>291</v>
      </c>
      <c r="S15" s="98" t="s">
        <v>291</v>
      </c>
      <c r="T15" s="144">
        <v>25</v>
      </c>
      <c r="U15" s="142">
        <v>30</v>
      </c>
      <c r="V15" s="142"/>
    </row>
    <row r="16" spans="1:23" x14ac:dyDescent="0.25">
      <c r="A16">
        <v>700</v>
      </c>
      <c r="B16">
        <v>28</v>
      </c>
      <c r="C16">
        <v>700</v>
      </c>
      <c r="D16">
        <v>4</v>
      </c>
      <c r="E16" s="146" t="s">
        <v>277</v>
      </c>
      <c r="F16">
        <v>4</v>
      </c>
      <c r="G16">
        <v>0.8</v>
      </c>
      <c r="H16">
        <v>23.7</v>
      </c>
      <c r="I16">
        <v>0.8</v>
      </c>
      <c r="J16">
        <f>2.58</f>
        <v>2.58</v>
      </c>
      <c r="K16">
        <v>23.7</v>
      </c>
      <c r="L16">
        <f>2.58</f>
        <v>2.58</v>
      </c>
      <c r="M16" s="141" t="s">
        <v>22</v>
      </c>
      <c r="N16" s="142"/>
      <c r="O16" s="142"/>
      <c r="P16" s="142" t="str">
        <f t="shared" si="0"/>
        <v>EnabledEnabled35</v>
      </c>
      <c r="Q16" s="142">
        <v>8.66</v>
      </c>
      <c r="R16" s="98" t="s">
        <v>291</v>
      </c>
      <c r="S16" s="98" t="s">
        <v>291</v>
      </c>
      <c r="T16" s="144">
        <v>35</v>
      </c>
      <c r="U16" s="142">
        <v>30</v>
      </c>
      <c r="V16" s="142"/>
    </row>
    <row r="17" spans="1:22" x14ac:dyDescent="0.25">
      <c r="A17">
        <v>850</v>
      </c>
      <c r="B17">
        <v>22.6</v>
      </c>
      <c r="C17">
        <v>850</v>
      </c>
      <c r="D17">
        <v>5</v>
      </c>
      <c r="E17">
        <v>23.7</v>
      </c>
      <c r="F17">
        <v>5</v>
      </c>
      <c r="G17">
        <v>0.85</v>
      </c>
      <c r="H17">
        <v>34.799999999999997</v>
      </c>
      <c r="I17">
        <v>0.85</v>
      </c>
      <c r="J17">
        <f>3.43</f>
        <v>3.43</v>
      </c>
      <c r="K17">
        <v>34.799999999999997</v>
      </c>
      <c r="L17">
        <f>3.43</f>
        <v>3.43</v>
      </c>
      <c r="M17" s="143">
        <v>15</v>
      </c>
      <c r="N17" s="142"/>
      <c r="O17" s="142"/>
      <c r="P17" s="142" t="str">
        <f t="shared" si="0"/>
        <v>EnabledEnabled45</v>
      </c>
      <c r="Q17" s="142">
        <v>78.7</v>
      </c>
      <c r="R17" s="98" t="s">
        <v>291</v>
      </c>
      <c r="S17" s="98" t="s">
        <v>291</v>
      </c>
      <c r="T17" s="144">
        <v>45</v>
      </c>
      <c r="U17" s="142">
        <v>30</v>
      </c>
      <c r="V17" s="142"/>
    </row>
    <row r="18" spans="1:22" x14ac:dyDescent="0.25">
      <c r="A18">
        <v>1000</v>
      </c>
      <c r="B18">
        <v>19.100000000000001</v>
      </c>
      <c r="C18">
        <v>1000</v>
      </c>
      <c r="D18">
        <v>8</v>
      </c>
      <c r="E18">
        <v>34.799999999999997</v>
      </c>
      <c r="F18">
        <v>8</v>
      </c>
      <c r="G18">
        <v>0.9</v>
      </c>
      <c r="H18">
        <v>51.1</v>
      </c>
      <c r="I18">
        <v>0.9</v>
      </c>
      <c r="J18">
        <f>4.57</f>
        <v>4.57</v>
      </c>
      <c r="K18">
        <v>51.1</v>
      </c>
      <c r="L18">
        <f>4.57</f>
        <v>4.57</v>
      </c>
      <c r="M18" s="144">
        <v>25</v>
      </c>
      <c r="V18"/>
    </row>
    <row r="19" spans="1:22" x14ac:dyDescent="0.25">
      <c r="A19">
        <v>1200</v>
      </c>
      <c r="B19">
        <v>15.4</v>
      </c>
      <c r="C19">
        <v>1200</v>
      </c>
      <c r="D19">
        <v>12</v>
      </c>
      <c r="E19">
        <v>51.1</v>
      </c>
      <c r="F19">
        <v>12</v>
      </c>
      <c r="G19">
        <v>0.95</v>
      </c>
      <c r="H19">
        <v>78.7</v>
      </c>
      <c r="I19">
        <v>0.95</v>
      </c>
      <c r="J19">
        <f>6.23</f>
        <v>6.23</v>
      </c>
      <c r="K19">
        <v>78.7</v>
      </c>
      <c r="L19">
        <f>6.23</f>
        <v>6.23</v>
      </c>
      <c r="M19" s="144">
        <v>35</v>
      </c>
      <c r="V19"/>
    </row>
    <row r="20" spans="1:22" x14ac:dyDescent="0.25">
      <c r="A20">
        <v>2000</v>
      </c>
      <c r="B20">
        <v>8.06</v>
      </c>
      <c r="C20">
        <v>2000</v>
      </c>
      <c r="D20">
        <v>16</v>
      </c>
      <c r="E20">
        <v>78.7</v>
      </c>
      <c r="F20">
        <v>16</v>
      </c>
      <c r="G20">
        <v>1</v>
      </c>
      <c r="H20" s="146" t="s">
        <v>277</v>
      </c>
      <c r="I20">
        <v>1</v>
      </c>
      <c r="J20" s="146">
        <f>8.91</f>
        <v>8.91</v>
      </c>
      <c r="K20" s="146">
        <v>121</v>
      </c>
      <c r="L20" s="146">
        <f>8.91</f>
        <v>8.91</v>
      </c>
      <c r="M20" s="144">
        <v>45</v>
      </c>
      <c r="V20"/>
    </row>
    <row r="21" spans="1:22" x14ac:dyDescent="0.25">
      <c r="A21" s="90"/>
      <c r="D21">
        <v>24</v>
      </c>
      <c r="E21">
        <v>121</v>
      </c>
      <c r="F21">
        <v>24</v>
      </c>
      <c r="G21">
        <v>1.05</v>
      </c>
      <c r="H21" s="146">
        <v>121</v>
      </c>
      <c r="I21">
        <v>1.05</v>
      </c>
      <c r="J21" s="146">
        <f>14.1</f>
        <v>14.1</v>
      </c>
      <c r="K21" s="146">
        <v>187</v>
      </c>
      <c r="L21" s="146">
        <f>14.1</f>
        <v>14.1</v>
      </c>
      <c r="M21" s="12"/>
      <c r="V21"/>
    </row>
    <row r="22" spans="1:22" x14ac:dyDescent="0.25">
      <c r="A22" s="86"/>
      <c r="D22">
        <v>32</v>
      </c>
      <c r="E22">
        <v>187</v>
      </c>
      <c r="F22">
        <v>32</v>
      </c>
      <c r="G22">
        <v>1.1000000000000001</v>
      </c>
      <c r="H22" s="146">
        <v>187</v>
      </c>
      <c r="I22">
        <v>1.1000000000000001</v>
      </c>
      <c r="J22" s="146">
        <f>29.1</f>
        <v>29.1</v>
      </c>
      <c r="K22" s="146" t="s">
        <v>277</v>
      </c>
      <c r="L22" s="146">
        <f>29.1</f>
        <v>29.1</v>
      </c>
      <c r="M22" s="12"/>
      <c r="V22"/>
    </row>
    <row r="23" spans="1:22" x14ac:dyDescent="0.25">
      <c r="A23" s="86"/>
      <c r="F23" s="79"/>
      <c r="G23" s="79"/>
      <c r="I23" s="88"/>
      <c r="J23" s="88"/>
      <c r="M23" s="12"/>
      <c r="V23"/>
    </row>
    <row r="24" spans="1:22" x14ac:dyDescent="0.25">
      <c r="A24" s="91"/>
      <c r="F24" s="86"/>
      <c r="G24" s="86"/>
      <c r="I24" s="88"/>
      <c r="J24" s="88"/>
      <c r="M24" s="12"/>
      <c r="V24"/>
    </row>
    <row r="25" spans="1:22" x14ac:dyDescent="0.25">
      <c r="A25" s="86"/>
      <c r="F25" s="86"/>
      <c r="G25" s="86"/>
      <c r="I25" s="88"/>
      <c r="J25" s="88"/>
      <c r="M25" s="12"/>
      <c r="V25"/>
    </row>
    <row r="26" spans="1:22" x14ac:dyDescent="0.25">
      <c r="A26" s="86"/>
      <c r="F26" s="86"/>
      <c r="G26" s="86"/>
      <c r="I26" s="88"/>
      <c r="J26" s="88"/>
      <c r="M26" s="12"/>
      <c r="V26"/>
    </row>
    <row r="27" spans="1:22" x14ac:dyDescent="0.25">
      <c r="A27" s="86"/>
      <c r="F27" s="86"/>
      <c r="G27" s="86"/>
      <c r="I27" s="88"/>
      <c r="J27" s="88"/>
      <c r="M27" s="12"/>
      <c r="V27"/>
    </row>
    <row r="28" spans="1:22" x14ac:dyDescent="0.25">
      <c r="M28" s="12"/>
      <c r="V28"/>
    </row>
    <row r="29" spans="1:22" x14ac:dyDescent="0.25">
      <c r="A29" s="86" t="s">
        <v>567</v>
      </c>
      <c r="F29" s="86"/>
      <c r="G29" s="86"/>
      <c r="M29" s="12"/>
      <c r="V29"/>
    </row>
    <row r="30" spans="1:22" x14ac:dyDescent="0.25">
      <c r="A30" s="86">
        <v>0.6</v>
      </c>
      <c r="B30">
        <v>0</v>
      </c>
      <c r="C30" s="86">
        <v>0.6</v>
      </c>
      <c r="F30" s="86"/>
      <c r="G30" s="86"/>
      <c r="M30" s="12"/>
      <c r="V30"/>
    </row>
    <row r="31" spans="1:22" x14ac:dyDescent="0.25">
      <c r="A31" s="86">
        <v>0.7</v>
      </c>
      <c r="B31">
        <v>8.66</v>
      </c>
      <c r="C31" s="86">
        <v>0.7</v>
      </c>
      <c r="F31" s="86"/>
      <c r="G31" s="86"/>
      <c r="M31" s="12"/>
      <c r="V31"/>
    </row>
    <row r="32" spans="1:22" x14ac:dyDescent="0.25">
      <c r="A32" s="86">
        <v>0.75</v>
      </c>
      <c r="B32">
        <v>15.4</v>
      </c>
      <c r="C32" s="86">
        <v>0.75</v>
      </c>
      <c r="F32" s="86"/>
      <c r="G32" s="86"/>
      <c r="M32" s="12"/>
      <c r="V32"/>
    </row>
    <row r="33" spans="1:22" x14ac:dyDescent="0.25">
      <c r="A33" s="86">
        <v>0.8</v>
      </c>
      <c r="B33">
        <v>23.7</v>
      </c>
      <c r="C33" s="86">
        <v>0.8</v>
      </c>
      <c r="F33" s="86"/>
      <c r="G33" s="86"/>
      <c r="M33" s="12"/>
      <c r="V33"/>
    </row>
    <row r="34" spans="1:22" x14ac:dyDescent="0.25">
      <c r="A34" s="86">
        <v>0.85</v>
      </c>
      <c r="B34">
        <v>34.799999999999997</v>
      </c>
      <c r="C34" s="86">
        <v>0.85</v>
      </c>
      <c r="F34" s="86"/>
      <c r="G34" s="86"/>
      <c r="M34" s="12"/>
      <c r="V34"/>
    </row>
    <row r="35" spans="1:22" x14ac:dyDescent="0.25">
      <c r="A35" s="86">
        <v>0.9</v>
      </c>
      <c r="B35">
        <v>51.1</v>
      </c>
      <c r="C35" s="86">
        <v>0.9</v>
      </c>
      <c r="F35" s="86"/>
      <c r="G35" s="86"/>
      <c r="M35" s="12"/>
      <c r="V35"/>
    </row>
    <row r="36" spans="1:22" x14ac:dyDescent="0.25">
      <c r="A36" s="86">
        <v>0.95</v>
      </c>
      <c r="B36">
        <v>78.7</v>
      </c>
      <c r="C36" s="86">
        <v>0.95</v>
      </c>
      <c r="F36" s="86"/>
      <c r="G36" s="86"/>
      <c r="M36" s="12"/>
      <c r="V36"/>
    </row>
    <row r="37" spans="1:22" x14ac:dyDescent="0.25">
      <c r="A37" s="86">
        <v>1</v>
      </c>
      <c r="B37" t="s">
        <v>277</v>
      </c>
      <c r="C37" s="86">
        <v>1</v>
      </c>
      <c r="F37" s="86"/>
      <c r="G37" s="86"/>
      <c r="M37" s="12"/>
      <c r="V37"/>
    </row>
    <row r="38" spans="1:22" x14ac:dyDescent="0.25">
      <c r="A38" s="86">
        <v>1.05</v>
      </c>
      <c r="B38">
        <v>121</v>
      </c>
      <c r="C38" s="86">
        <v>1.05</v>
      </c>
      <c r="F38" s="86"/>
      <c r="G38" s="86"/>
      <c r="M38" s="12"/>
      <c r="V38"/>
    </row>
    <row r="39" spans="1:22" x14ac:dyDescent="0.25">
      <c r="A39" s="86">
        <v>1.1000000000000001</v>
      </c>
      <c r="B39">
        <v>187</v>
      </c>
      <c r="C39" s="86">
        <v>1.1000000000000001</v>
      </c>
      <c r="F39" s="86"/>
      <c r="G39" s="86"/>
      <c r="V39"/>
    </row>
    <row r="40" spans="1:22" x14ac:dyDescent="0.25">
      <c r="A40" s="86"/>
      <c r="F40" s="86"/>
      <c r="G40" s="86"/>
      <c r="H40" s="86"/>
    </row>
    <row r="41" spans="1:22" x14ac:dyDescent="0.25">
      <c r="A41" s="86"/>
      <c r="F41" s="86"/>
      <c r="G41" s="86"/>
      <c r="H41" s="86"/>
    </row>
    <row r="42" spans="1:22" x14ac:dyDescent="0.25">
      <c r="A42" s="86"/>
      <c r="F42" s="86"/>
      <c r="G42" s="86"/>
      <c r="H42" s="86"/>
    </row>
    <row r="43" spans="1:22" x14ac:dyDescent="0.25">
      <c r="A43" s="86"/>
      <c r="F43" s="86"/>
      <c r="G43" s="86"/>
      <c r="H43" s="86"/>
    </row>
    <row r="44" spans="1:22" x14ac:dyDescent="0.25">
      <c r="A44" s="86"/>
      <c r="F44" s="86"/>
      <c r="G44" s="86"/>
      <c r="H44" s="86"/>
    </row>
    <row r="45" spans="1:22" x14ac:dyDescent="0.25">
      <c r="A45" s="86"/>
      <c r="F45" s="86"/>
      <c r="G45" s="86"/>
      <c r="H45" s="86"/>
    </row>
    <row r="46" spans="1:22" x14ac:dyDescent="0.25">
      <c r="A46" s="86"/>
      <c r="F46" s="86"/>
      <c r="G46" s="86"/>
      <c r="H46" s="86"/>
    </row>
    <row r="47" spans="1:22" x14ac:dyDescent="0.25">
      <c r="A47" s="86"/>
      <c r="F47" s="86"/>
      <c r="G47" s="86"/>
      <c r="H47" s="86"/>
    </row>
  </sheetData>
  <protectedRanges>
    <protectedRange password="CD94" sqref="W11:W12 V1:V10" name="Range1"/>
  </protectedRange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U123"/>
  <sheetViews>
    <sheetView workbookViewId="0"/>
  </sheetViews>
  <sheetFormatPr defaultRowHeight="15" x14ac:dyDescent="0.25"/>
  <cols>
    <col min="1" max="1" width="25.5703125" bestFit="1" customWidth="1"/>
    <col min="2" max="2" width="37.5703125" bestFit="1" customWidth="1"/>
    <col min="3" max="3" width="36" bestFit="1" customWidth="1"/>
    <col min="4" max="4" width="40.42578125" bestFit="1" customWidth="1"/>
    <col min="5" max="5" width="27.42578125" bestFit="1" customWidth="1"/>
    <col min="6" max="6" width="39.42578125" bestFit="1" customWidth="1"/>
    <col min="7" max="7" width="38.5703125" bestFit="1" customWidth="1"/>
    <col min="8" max="8" width="39.5703125" customWidth="1"/>
    <col min="9" max="9" width="19.42578125" bestFit="1" customWidth="1"/>
    <col min="10" max="10" width="20.42578125" bestFit="1" customWidth="1"/>
    <col min="11" max="11" width="40.140625" bestFit="1" customWidth="1"/>
    <col min="12" max="12" width="49.140625" customWidth="1"/>
    <col min="13" max="13" width="19" bestFit="1" customWidth="1"/>
    <col min="14" max="14" width="20.42578125" bestFit="1" customWidth="1"/>
    <col min="15" max="15" width="39.140625" customWidth="1"/>
    <col min="16" max="16" width="39.5703125" customWidth="1"/>
    <col min="17" max="17" width="27.5703125" customWidth="1"/>
    <col min="18" max="18" width="25.140625" customWidth="1"/>
    <col min="19" max="19" width="39.140625" bestFit="1" customWidth="1"/>
    <col min="20" max="20" width="14.42578125" bestFit="1" customWidth="1"/>
    <col min="21" max="21" width="15.5703125" bestFit="1" customWidth="1"/>
  </cols>
  <sheetData>
    <row r="4" spans="1:4" x14ac:dyDescent="0.25">
      <c r="A4" t="s">
        <v>355</v>
      </c>
      <c r="D4" t="s">
        <v>356</v>
      </c>
    </row>
    <row r="5" spans="1:4" x14ac:dyDescent="0.25">
      <c r="B5" t="s">
        <v>10</v>
      </c>
      <c r="C5">
        <v>12</v>
      </c>
      <c r="D5" t="s">
        <v>57</v>
      </c>
    </row>
    <row r="6" spans="1:4" x14ac:dyDescent="0.25">
      <c r="B6" t="s">
        <v>115</v>
      </c>
      <c r="C6">
        <v>1</v>
      </c>
      <c r="D6" t="s">
        <v>57</v>
      </c>
    </row>
    <row r="7" spans="1:4" x14ac:dyDescent="0.25">
      <c r="B7" t="s">
        <v>357</v>
      </c>
      <c r="C7">
        <v>2.2000000000000002</v>
      </c>
      <c r="D7" t="s">
        <v>358</v>
      </c>
    </row>
    <row r="8" spans="1:4" x14ac:dyDescent="0.25">
      <c r="B8" t="s">
        <v>144</v>
      </c>
      <c r="C8">
        <v>0.01</v>
      </c>
      <c r="D8" t="s">
        <v>359</v>
      </c>
    </row>
    <row r="9" spans="1:4" x14ac:dyDescent="0.25">
      <c r="B9" t="s">
        <v>275</v>
      </c>
      <c r="C9">
        <v>500</v>
      </c>
      <c r="D9" t="s">
        <v>121</v>
      </c>
    </row>
    <row r="10" spans="1:4" x14ac:dyDescent="0.25">
      <c r="B10" t="s">
        <v>38</v>
      </c>
      <c r="C10">
        <v>20</v>
      </c>
      <c r="D10" t="s">
        <v>271</v>
      </c>
    </row>
    <row r="11" spans="1:4" x14ac:dyDescent="0.25">
      <c r="B11" t="s">
        <v>185</v>
      </c>
      <c r="C11">
        <v>5.0000000000000001E-3</v>
      </c>
      <c r="D11" t="s">
        <v>359</v>
      </c>
    </row>
    <row r="12" spans="1:4" x14ac:dyDescent="0.25">
      <c r="B12" t="s">
        <v>360</v>
      </c>
      <c r="C12">
        <v>1</v>
      </c>
      <c r="D12" t="s">
        <v>359</v>
      </c>
    </row>
    <row r="13" spans="1:4" x14ac:dyDescent="0.25">
      <c r="B13" t="s">
        <v>361</v>
      </c>
      <c r="C13">
        <v>10</v>
      </c>
      <c r="D13" t="s">
        <v>362</v>
      </c>
    </row>
    <row r="14" spans="1:4" x14ac:dyDescent="0.25">
      <c r="B14" t="s">
        <v>363</v>
      </c>
      <c r="C14">
        <f>0.6*C13/(C6-0.6)</f>
        <v>15</v>
      </c>
      <c r="D14" t="s">
        <v>364</v>
      </c>
    </row>
    <row r="15" spans="1:4" x14ac:dyDescent="0.25">
      <c r="B15" t="s">
        <v>365</v>
      </c>
      <c r="C15">
        <v>1</v>
      </c>
      <c r="D15" t="s">
        <v>99</v>
      </c>
    </row>
    <row r="16" spans="1:4" x14ac:dyDescent="0.25">
      <c r="B16" t="s">
        <v>366</v>
      </c>
      <c r="C16">
        <v>10</v>
      </c>
      <c r="D16" t="s">
        <v>95</v>
      </c>
    </row>
    <row r="17" spans="1:4" x14ac:dyDescent="0.25">
      <c r="B17" t="s">
        <v>367</v>
      </c>
      <c r="C17">
        <v>10</v>
      </c>
      <c r="D17" t="s">
        <v>362</v>
      </c>
    </row>
    <row r="19" spans="1:4" x14ac:dyDescent="0.25">
      <c r="A19" t="s">
        <v>368</v>
      </c>
      <c r="B19" t="s">
        <v>347</v>
      </c>
      <c r="C19">
        <f>1/(2*PI()*(SQRT(C7*1*10^-6*C10*1*10^-6)))</f>
        <v>23993.51044391741</v>
      </c>
    </row>
    <row r="20" spans="1:4" x14ac:dyDescent="0.25">
      <c r="B20" t="s">
        <v>369</v>
      </c>
      <c r="C20">
        <f>1/(2*PI()*C11*C10*1*10^-6)</f>
        <v>1591549.4309189534</v>
      </c>
    </row>
    <row r="24" spans="1:4" x14ac:dyDescent="0.25">
      <c r="A24" t="s">
        <v>370</v>
      </c>
    </row>
    <row r="25" spans="1:4" x14ac:dyDescent="0.25">
      <c r="B25" t="s">
        <v>371</v>
      </c>
      <c r="C25">
        <f>1.33*0.05</f>
        <v>6.6500000000000004E-2</v>
      </c>
      <c r="D25" t="s">
        <v>372</v>
      </c>
    </row>
    <row r="26" spans="1:4" x14ac:dyDescent="0.25">
      <c r="B26" t="s">
        <v>373</v>
      </c>
      <c r="C26">
        <v>150</v>
      </c>
      <c r="D26" t="s">
        <v>374</v>
      </c>
    </row>
    <row r="29" spans="1:4" x14ac:dyDescent="0.25">
      <c r="A29" t="s">
        <v>375</v>
      </c>
      <c r="B29" t="s">
        <v>376</v>
      </c>
      <c r="C29">
        <f>C5/18</f>
        <v>0.66666666666666663</v>
      </c>
      <c r="D29" t="s">
        <v>57</v>
      </c>
    </row>
    <row r="30" spans="1:4" x14ac:dyDescent="0.25">
      <c r="B30" t="s">
        <v>377</v>
      </c>
      <c r="C30">
        <f>(C6*C25)/((C7*1*10^-6)*(C9*1*10^3))</f>
        <v>6.0454545454545455E-2</v>
      </c>
      <c r="D30" t="s">
        <v>57</v>
      </c>
    </row>
    <row r="31" spans="1:4" x14ac:dyDescent="0.25">
      <c r="B31" t="s">
        <v>378</v>
      </c>
      <c r="C31">
        <f>1/(C29+C30)</f>
        <v>1.3752865180245886</v>
      </c>
      <c r="D31" t="s">
        <v>379</v>
      </c>
    </row>
    <row r="34" spans="1:21" x14ac:dyDescent="0.25">
      <c r="A34" t="s">
        <v>380</v>
      </c>
      <c r="B34" t="s">
        <v>381</v>
      </c>
      <c r="C34">
        <f>-2/PI()</f>
        <v>-0.63661977236758138</v>
      </c>
    </row>
    <row r="35" spans="1:21" x14ac:dyDescent="0.25">
      <c r="B35" t="s">
        <v>382</v>
      </c>
      <c r="C35">
        <f>PI()*C9*1000</f>
        <v>1570796.3267948965</v>
      </c>
    </row>
    <row r="36" spans="1:21" x14ac:dyDescent="0.25">
      <c r="B36" t="s">
        <v>383</v>
      </c>
      <c r="C36" t="str">
        <f>COMPLEX((1-(2*PI()*C9*1000)^2/C35^2),(2*PI()*C9*1000/(C34*C35)))</f>
        <v>-3-3.14159265358979i</v>
      </c>
    </row>
    <row r="41" spans="1:21" ht="60" x14ac:dyDescent="0.25">
      <c r="C41" t="s">
        <v>384</v>
      </c>
      <c r="D41" t="s">
        <v>385</v>
      </c>
      <c r="E41" t="s">
        <v>386</v>
      </c>
      <c r="F41" t="s">
        <v>387</v>
      </c>
      <c r="G41" t="s">
        <v>388</v>
      </c>
      <c r="H41" t="s">
        <v>389</v>
      </c>
      <c r="K41" t="s">
        <v>390</v>
      </c>
      <c r="L41" t="s">
        <v>391</v>
      </c>
      <c r="O41" s="7" t="s">
        <v>392</v>
      </c>
      <c r="P41" s="7" t="s">
        <v>393</v>
      </c>
      <c r="S41" t="s">
        <v>394</v>
      </c>
    </row>
    <row r="42" spans="1:21" x14ac:dyDescent="0.25">
      <c r="B42" t="s">
        <v>395</v>
      </c>
      <c r="C42" t="s">
        <v>383</v>
      </c>
      <c r="D42" t="s">
        <v>396</v>
      </c>
      <c r="E42" t="s">
        <v>397</v>
      </c>
      <c r="F42" t="s">
        <v>398</v>
      </c>
      <c r="G42" t="s">
        <v>399</v>
      </c>
      <c r="H42" t="s">
        <v>400</v>
      </c>
      <c r="I42" t="s">
        <v>401</v>
      </c>
      <c r="J42" t="s">
        <v>402</v>
      </c>
      <c r="K42" t="s">
        <v>403</v>
      </c>
      <c r="L42" t="s">
        <v>404</v>
      </c>
      <c r="M42" t="s">
        <v>405</v>
      </c>
      <c r="N42" t="s">
        <v>406</v>
      </c>
      <c r="O42" t="s">
        <v>407</v>
      </c>
      <c r="P42" t="s">
        <v>408</v>
      </c>
      <c r="Q42" t="s">
        <v>409</v>
      </c>
      <c r="R42" t="s">
        <v>410</v>
      </c>
      <c r="S42" t="s">
        <v>411</v>
      </c>
      <c r="T42" t="s">
        <v>352</v>
      </c>
      <c r="U42" t="s">
        <v>353</v>
      </c>
    </row>
    <row r="43" spans="1:21" x14ac:dyDescent="0.25">
      <c r="B43">
        <v>1</v>
      </c>
      <c r="C43" s="158" t="str">
        <f>COMPLEX((1-(2*PI()*B43)^2/$C$35^2),(2*PI()*B43/($C$34*$C$35)))</f>
        <v>0.999999999984-6.28318530717959E-06i</v>
      </c>
      <c r="D43" s="158" t="str">
        <f>IMDIV(COMPLEX($C$12,(2*PI()*B43*$C$11*$C$12*$C$10*0.000001)),COMPLEX(1,2*PI()*B43*$C$10*0.000001*($C$11+$C$12)))</f>
        <v>0.999999984129676-0.000125663704139297i</v>
      </c>
      <c r="E43" s="158" t="str">
        <f>COMPLEX($C$8,2*PI()*B43*$C$7*0.000001)</f>
        <v>0.01+0.0000138230076757951i</v>
      </c>
      <c r="F43" s="158" t="str">
        <f>IMSUM(D43,E43)</f>
        <v>1.00999998412968-0.000111840696463502i</v>
      </c>
      <c r="G43" s="158" t="str">
        <f>IMDIV(COMPLEX($C$5,0),F43)</f>
        <v>11.8811881598175+0.00131564394008673i</v>
      </c>
      <c r="H43" s="158" t="str">
        <f>IMPRODUCT(COMPLEX($C$31,0),C43,COMPLEX($C$25,0),G43)</f>
        <v>1.08661252071028+0.000113496872503907i</v>
      </c>
      <c r="I43" s="158">
        <f>20*LOG10(IMABS(H43))</f>
        <v>0.72149414681353208</v>
      </c>
      <c r="J43" s="158">
        <f>IMARGUMENT(H43)*180/PI()</f>
        <v>5.9845544155050414E-3</v>
      </c>
      <c r="K43" s="158" t="str">
        <f>IMPRODUCT(G43,D43)</f>
        <v>11.8811881365879-0.000177390194531591i</v>
      </c>
      <c r="L43" t="str">
        <f>IMDIV((IMPRODUCT(COMPLEX($C$31,0),K43)),(IMSUM(COMPLEX(1,0),IMPRODUCT(H43,COMPLEX($C$31,0)))))</f>
        <v>6.55067933285603-0.000507721610354086i</v>
      </c>
      <c r="M43">
        <f>20*LOG10(IMABS(L43))</f>
        <v>16.325726835733455</v>
      </c>
      <c r="N43">
        <f>IMARGUMENT(L43)*180/PI()</f>
        <v>-4.4408074192727161E-3</v>
      </c>
      <c r="O43" t="str">
        <f>IMPRODUCT(IMDIV(COMPLEX(1,0),COMPLEX(0,($C$16*1*10^-12+$C$15*1*10^-9)*2*PI()*B43)),IMDIV(COMPLEX(1,$C$17*1000*$C$15*1*10^-9*2*PI()*B43),COMPLEX(1,$C$17*1000*$C$15*1*10^-9*$C$16*1*10^-12*2*PI()*B43/($C$15*1*10^-9+$C$16*1*10^-12))))</f>
        <v>9802.96049406542-157579151.582232i</v>
      </c>
      <c r="P43" t="str">
        <f>IMPRODUCT(COMPLEX($C$14*1000/($C$14*1000+$C$13*1000),0),COMPLEX($C$26*1*10^-6,0),O43,COMPLEX($C$31,0),K43)</f>
        <v>10.9563629951881-231736.437500784i</v>
      </c>
      <c r="Q43">
        <f>20*LOG10(IMABS(P43))</f>
        <v>107.29988653456698</v>
      </c>
      <c r="R43">
        <f>IMARGUMENT(P43)*180/PI()</f>
        <v>-89.997291089115137</v>
      </c>
      <c r="S43" t="str">
        <f>IMDIV(P43,IMSUM(COMPLEX(1,0),H43))</f>
        <v>-0.790012575472475-111058.682487076i</v>
      </c>
      <c r="T43">
        <f>20*LOG10(IMABS(S43))</f>
        <v>100.9110503409938</v>
      </c>
      <c r="U43">
        <f>IMARGUMENT(S43)*180/PI()</f>
        <v>-90.000407571792877</v>
      </c>
    </row>
    <row r="44" spans="1:21" x14ac:dyDescent="0.25">
      <c r="B44">
        <v>10</v>
      </c>
      <c r="C44" s="158" t="str">
        <f t="shared" ref="C44:C107" si="0">COMPLEX((1-(2*PI()*B44)^2/$C$35^2),(2*PI()*B44/($C$34*$C$35)))</f>
        <v>0.9999999984-0.0000628318530717959i</v>
      </c>
      <c r="D44" s="158" t="str">
        <f t="shared" ref="D44:D107" si="1">IMDIV(COMPLEX($C$12,(2*PI()*B44*$C$11*$C$12*$C$10*0.000001)),COMPLEX(1,2*PI()*B44*$C$10*0.000001*($C$11+$C$12)))</f>
        <v>0.999998412970144-0.00125663505714378i</v>
      </c>
      <c r="E44" s="158" t="str">
        <f t="shared" ref="E44:E107" si="2">COMPLEX($C$8,2*PI()*B44*$C$7*0.000001)</f>
        <v>0.01+0.000138230076757951i</v>
      </c>
      <c r="F44" s="158" t="str">
        <f t="shared" ref="F44:F107" si="3">IMSUM(D44,E44)</f>
        <v>1.00999841297014-0.00111840498038583i</v>
      </c>
      <c r="G44" s="158" t="str">
        <f t="shared" ref="G44:G107" si="4">IMDIV(COMPLEX($C$5,0),F44)</f>
        <v>11.8811922193838+0.0131564410205396i</v>
      </c>
      <c r="H44" s="158" t="str">
        <f t="shared" ref="H44:H107" si="5">IMPRODUCT(COMPLEX($C$31,0),C44,COMPLEX($C$25,0),G44)</f>
        <v>1.08661296510897+0.00113496884793495i</v>
      </c>
      <c r="I44" s="158">
        <f t="shared" ref="I44:I107" si="6">20*LOG10(IMABS(H44))</f>
        <v>0.72150238983220238</v>
      </c>
      <c r="J44" s="158">
        <f t="shared" ref="J44:J107" si="7">IMARGUMENT(H44)*180/PI()</f>
        <v>5.984550461396429E-2</v>
      </c>
      <c r="K44" s="158" t="str">
        <f t="shared" ref="K44:K107" si="8">IMPRODUCT(G44,D44)</f>
        <v>11.881189896422-0.0017739025226667i</v>
      </c>
      <c r="L44" t="str">
        <f t="shared" ref="L44:L107" si="9">IMDIV((IMPRODUCT(COMPLEX($C$31,0),K44)),(IMSUM(COMPLEX(1,0),IMPRODUCT(H44,COMPLEX($C$31,0)))))</f>
        <v>6.55067555273582-0.00507721325625229i</v>
      </c>
      <c r="M44">
        <f t="shared" ref="M44:M107" si="10">20*LOG10(IMABS(L44))</f>
        <v>16.325724406315146</v>
      </c>
      <c r="N44">
        <f t="shared" ref="N44:N107" si="11">IMARGUMENT(L44)*180/PI()</f>
        <v>-4.4408066111347309E-2</v>
      </c>
      <c r="O44" t="str">
        <f t="shared" ref="O44:O107" si="12">IMPRODUCT(IMDIV(COMPLEX(1,0),COMPLEX(0,($C$16*1*10^-12+$C$15*1*10^-9)*2*PI()*B44)),IMDIV(COMPLEX(1,$C$17*1000*$C$15*1*10^-9*2*PI()*B44),COMPLEX(1,$C$17*1000*$C$15*1*10^-9*$C$16*1*10^-12*2*PI()*B44/($C$15*1*10^-9+$C$16*1*10^-12))))</f>
        <v>9802.96049368984-15757915.2185973i</v>
      </c>
      <c r="P44" t="str">
        <f t="shared" ref="P44:P107" si="13">IMPRODUCT(COMPLEX($C$14*1000/($C$14*1000+$C$13*1000),0),COMPLEX($C$26*1*10^-6,0),O44,COMPLEX($C$31,0),K44)</f>
        <v>10.9563639906151-23173.6494022049i</v>
      </c>
      <c r="Q44">
        <f t="shared" ref="Q44:Q107" si="14">20*LOG10(IMABS(P44))</f>
        <v>87.299889614171988</v>
      </c>
      <c r="R44">
        <f t="shared" ref="R44:R107" si="15">IMARGUMENT(P44)*180/PI()</f>
        <v>-89.972910897295407</v>
      </c>
      <c r="S44" t="str">
        <f t="shared" ref="S44:S107" si="16">IMDIV(P44,IMSUM(COMPLEX(1,0),H44))</f>
        <v>-0.790012539700118-11105.8681667662i</v>
      </c>
      <c r="T44">
        <f t="shared" ref="T44:T107" si="17">20*LOG10(IMABS(S44))</f>
        <v>80.911050298663682</v>
      </c>
      <c r="U44">
        <f t="shared" ref="U44:U107" si="18">IMARGUMENT(S44)*180/PI()</f>
        <v>-90.004075717767492</v>
      </c>
    </row>
    <row r="45" spans="1:21" x14ac:dyDescent="0.25">
      <c r="B45">
        <v>100</v>
      </c>
      <c r="C45" s="158" t="str">
        <f t="shared" si="0"/>
        <v>0.99999984-0.000628318530717959i</v>
      </c>
      <c r="D45" s="158" t="str">
        <f t="shared" si="1"/>
        <v>0.999841322069845-0.0125643666386522i</v>
      </c>
      <c r="E45" s="158" t="str">
        <f t="shared" si="2"/>
        <v>0.01+0.00138230076757951i</v>
      </c>
      <c r="F45" s="158" t="str">
        <f t="shared" si="3"/>
        <v>1.00984132206985-0.0111820658710727i</v>
      </c>
      <c r="G45" s="158" t="str">
        <f t="shared" si="4"/>
        <v>11.8815981855389+0.131566029890708i</v>
      </c>
      <c r="H45" s="158" t="str">
        <f t="shared" si="5"/>
        <v>1.08665740593719+0.0113498113758484i</v>
      </c>
      <c r="I45" s="158">
        <f t="shared" si="6"/>
        <v>0.7223266379594151</v>
      </c>
      <c r="J45" s="158">
        <f t="shared" si="7"/>
        <v>0.59841550867406523</v>
      </c>
      <c r="K45" s="158" t="str">
        <f t="shared" si="8"/>
        <v>11.8813658819686-0.0177396025908492i</v>
      </c>
      <c r="L45" t="str">
        <f t="shared" si="9"/>
        <v>6.55029756215415-0.0507692854354805i</v>
      </c>
      <c r="M45">
        <f t="shared" si="10"/>
        <v>16.32548147139816</v>
      </c>
      <c r="N45">
        <f t="shared" si="11"/>
        <v>-0.44407258000899985</v>
      </c>
      <c r="O45" t="str">
        <f t="shared" si="12"/>
        <v>9802.96045613123-1575792.12560112i</v>
      </c>
      <c r="P45" t="str">
        <f t="shared" si="13"/>
        <v>10.9564635332561-2317.42146261636i</v>
      </c>
      <c r="Q45">
        <f t="shared" si="14"/>
        <v>67.300197572256891</v>
      </c>
      <c r="R45">
        <f t="shared" si="15"/>
        <v>-89.729115117100889</v>
      </c>
      <c r="S45" t="str">
        <f t="shared" si="16"/>
        <v>-0.790008962606884-1110.58599728441i</v>
      </c>
      <c r="T45">
        <f t="shared" si="17"/>
        <v>60.911046065801919</v>
      </c>
      <c r="U45">
        <f t="shared" si="18"/>
        <v>-90.040757016395716</v>
      </c>
    </row>
    <row r="46" spans="1:21" x14ac:dyDescent="0.25">
      <c r="B46">
        <v>200</v>
      </c>
      <c r="C46" s="158" t="str">
        <f t="shared" si="0"/>
        <v>0.99999936-0.00125663706143592i</v>
      </c>
      <c r="D46" s="158" t="str">
        <f t="shared" si="1"/>
        <v>0.999365591789126-0.025116717089234i</v>
      </c>
      <c r="E46" s="158" t="str">
        <f t="shared" si="2"/>
        <v>0.01+0.00276460153515902i</v>
      </c>
      <c r="F46" s="158" t="str">
        <f t="shared" si="3"/>
        <v>1.00936559178913-0.022352115554075i</v>
      </c>
      <c r="G46" s="158" t="str">
        <f t="shared" si="4"/>
        <v>11.8828285013285+0.263141876374204i</v>
      </c>
      <c r="H46" s="158" t="str">
        <f t="shared" si="5"/>
        <v>1.08679208671389+0.0227003675942353i</v>
      </c>
      <c r="I46" s="158">
        <f t="shared" si="6"/>
        <v>0.72482371001435386</v>
      </c>
      <c r="J46" s="158">
        <f t="shared" si="7"/>
        <v>1.196591483880175</v>
      </c>
      <c r="K46" s="158" t="str">
        <f t="shared" si="8"/>
        <v>11.8818991974221-0.0354827046805469i</v>
      </c>
      <c r="L46" t="str">
        <f t="shared" si="9"/>
        <v>6.54915239542087-0.101521319461922i</v>
      </c>
      <c r="M46">
        <f t="shared" si="10"/>
        <v>16.324745388682008</v>
      </c>
      <c r="N46">
        <f t="shared" si="11"/>
        <v>-0.88809619028195186</v>
      </c>
      <c r="O46" t="str">
        <f t="shared" si="12"/>
        <v>9802.9603423173-787896.977560202i</v>
      </c>
      <c r="P46" t="str">
        <f t="shared" si="13"/>
        <v>10.9567651771336-1158.79637814486i</v>
      </c>
      <c r="Q46">
        <f t="shared" si="14"/>
        <v>61.280530836123212</v>
      </c>
      <c r="R46">
        <f t="shared" si="15"/>
        <v>-89.458267469319907</v>
      </c>
      <c r="S46" t="str">
        <f t="shared" si="16"/>
        <v>-0.789998124649429-555.291757274095i</v>
      </c>
      <c r="T46">
        <f t="shared" si="17"/>
        <v>54.890433327546972</v>
      </c>
      <c r="U46">
        <f t="shared" si="18"/>
        <v>-90.081513055497425</v>
      </c>
    </row>
    <row r="47" spans="1:21" x14ac:dyDescent="0.25">
      <c r="B47">
        <v>300</v>
      </c>
      <c r="C47" s="158" t="str">
        <f t="shared" si="0"/>
        <v>0.99999856-0.00188495559215388i</v>
      </c>
      <c r="D47" s="158" t="str">
        <f t="shared" si="1"/>
        <v>0.99857371823689-0.0376450734395918i</v>
      </c>
      <c r="E47" s="158" t="str">
        <f t="shared" si="2"/>
        <v>0.01+0.00414690230273853i</v>
      </c>
      <c r="F47" s="158" t="str">
        <f t="shared" si="3"/>
        <v>1.00857371823689-0.0334981711368533i</v>
      </c>
      <c r="G47" s="158" t="str">
        <f t="shared" si="4"/>
        <v>11.8848794130726+0.394737357638009i</v>
      </c>
      <c r="H47" s="158" t="str">
        <f t="shared" si="5"/>
        <v>1.08701659344582+0.0340524135742303i</v>
      </c>
      <c r="I47" s="158">
        <f t="shared" si="6"/>
        <v>0.7289833283140007</v>
      </c>
      <c r="J47" s="158">
        <f t="shared" si="7"/>
        <v>1.7942888304729225</v>
      </c>
      <c r="K47" s="158" t="str">
        <f t="shared" si="8"/>
        <v>11.8827881431266-0.0532328073822191i</v>
      </c>
      <c r="L47" t="str">
        <f t="shared" si="9"/>
        <v>6.54724465016186-0.152238870241103i</v>
      </c>
      <c r="M47">
        <f t="shared" si="10"/>
        <v>16.323518863755318</v>
      </c>
      <c r="N47">
        <f t="shared" si="11"/>
        <v>-1.3320218944276416</v>
      </c>
      <c r="O47" t="str">
        <f t="shared" si="12"/>
        <v>9802.96015262743-525265.668106377i</v>
      </c>
      <c r="P47" t="str">
        <f t="shared" si="13"/>
        <v>10.9572679152791-772.626097162112i</v>
      </c>
      <c r="Q47">
        <f t="shared" si="14"/>
        <v>57.760260852803576</v>
      </c>
      <c r="R47">
        <f t="shared" si="15"/>
        <v>-89.187494281076098</v>
      </c>
      <c r="S47" t="str">
        <f t="shared" si="16"/>
        <v>-0.789980067131051-370.193125852695i</v>
      </c>
      <c r="T47">
        <f t="shared" si="17"/>
        <v>51.36858677775016</v>
      </c>
      <c r="U47">
        <f t="shared" si="18"/>
        <v>-90.122267140796453</v>
      </c>
    </row>
    <row r="48" spans="1:21" x14ac:dyDescent="0.25">
      <c r="B48">
        <v>400</v>
      </c>
      <c r="C48" s="158" t="str">
        <f t="shared" si="0"/>
        <v>0.99999744-0.00251327412287183i</v>
      </c>
      <c r="D48" s="158" t="str">
        <f t="shared" si="1"/>
        <v>0.997467211723865-0.0501375340736509i</v>
      </c>
      <c r="E48" s="158" t="str">
        <f t="shared" si="2"/>
        <v>0.01+0.00552920307031804i</v>
      </c>
      <c r="F48" s="158" t="str">
        <f t="shared" si="3"/>
        <v>1.00746721172386-0.0446083310033329i</v>
      </c>
      <c r="G48" s="158" t="str">
        <f t="shared" si="4"/>
        <v>11.8877514991496+0.52636229505877i</v>
      </c>
      <c r="H48" s="158" t="str">
        <f t="shared" si="5"/>
        <v>1.08733098431152+0.0454066943878788i</v>
      </c>
      <c r="I48" s="158">
        <f t="shared" si="6"/>
        <v>0.73480224755324342</v>
      </c>
      <c r="J48" s="158">
        <f t="shared" si="7"/>
        <v>2.3912693278440087</v>
      </c>
      <c r="K48" s="158" t="str">
        <f t="shared" si="8"/>
        <v>11.8840328490265-0.070993415038862i</v>
      </c>
      <c r="L48" t="str">
        <f t="shared" si="9"/>
        <v>6.54457562377523-0.202904745029823i</v>
      </c>
      <c r="M48">
        <f t="shared" si="10"/>
        <v>16.321802315685574</v>
      </c>
      <c r="N48">
        <f t="shared" si="11"/>
        <v>-1.775800822687702</v>
      </c>
      <c r="O48" t="str">
        <f t="shared" si="12"/>
        <v>9802.9598870615-393950.318299288i</v>
      </c>
      <c r="P48" t="str">
        <f t="shared" si="13"/>
        <v>10.9579717451773-579.569534210652i</v>
      </c>
      <c r="Q48">
        <f t="shared" si="14"/>
        <v>55.263663193026112</v>
      </c>
      <c r="R48">
        <f t="shared" si="15"/>
        <v>-88.916832755407938</v>
      </c>
      <c r="S48" t="str">
        <f t="shared" si="16"/>
        <v>-0.789954798660304-277.643396917083i</v>
      </c>
      <c r="T48">
        <f t="shared" si="17"/>
        <v>48.869782142598687</v>
      </c>
      <c r="U48">
        <f t="shared" si="18"/>
        <v>-90.163018297353361</v>
      </c>
    </row>
    <row r="49" spans="2:21" x14ac:dyDescent="0.25">
      <c r="B49">
        <v>500</v>
      </c>
      <c r="C49" s="158" t="str">
        <f t="shared" si="0"/>
        <v>0.999996-0.00314159265358979i</v>
      </c>
      <c r="D49" s="158" t="str">
        <f t="shared" si="1"/>
        <v>0.996048176605951-0.0625823111830009i</v>
      </c>
      <c r="E49" s="158" t="str">
        <f t="shared" si="2"/>
        <v>0.01+0.00691150383789755i</v>
      </c>
      <c r="F49" s="158" t="str">
        <f t="shared" si="3"/>
        <v>1.00604817660595-0.0556708073451033i</v>
      </c>
      <c r="G49" s="158" t="str">
        <f t="shared" si="4"/>
        <v>11.8914455697609+0.658026514796055i</v>
      </c>
      <c r="H49" s="158" t="str">
        <f t="shared" si="5"/>
        <v>1.08773534080565+0.0567639553364817i</v>
      </c>
      <c r="I49" s="158">
        <f t="shared" si="6"/>
        <v>0.74227593901900257</v>
      </c>
      <c r="J49" s="158">
        <f t="shared" si="7"/>
        <v>2.987296061940278</v>
      </c>
      <c r="K49" s="158" t="str">
        <f t="shared" si="8"/>
        <v>11.8856334970849-0.0887680368415147i</v>
      </c>
      <c r="L49" t="str">
        <f t="shared" si="9"/>
        <v>6.54114712953009-0.253501809611097i</v>
      </c>
      <c r="M49">
        <f t="shared" si="10"/>
        <v>16.319596330502112</v>
      </c>
      <c r="N49">
        <f t="shared" si="11"/>
        <v>-2.2193842051114676</v>
      </c>
      <c r="O49" t="str">
        <f t="shared" si="12"/>
        <v>9802.95954561971-315161.352350852i</v>
      </c>
      <c r="P49" t="str">
        <f t="shared" si="13"/>
        <v>10.9588766632285-463.758477699814i</v>
      </c>
      <c r="Q49">
        <f t="shared" si="14"/>
        <v>53.328261675612936</v>
      </c>
      <c r="R49">
        <f t="shared" si="15"/>
        <v>-88.646320063327053</v>
      </c>
      <c r="S49" t="str">
        <f t="shared" si="16"/>
        <v>-0.789922331274158-222.11322935451i</v>
      </c>
      <c r="T49">
        <f t="shared" si="17"/>
        <v>46.931543458301689</v>
      </c>
      <c r="U49">
        <f t="shared" si="18"/>
        <v>-90.203765552579256</v>
      </c>
    </row>
    <row r="50" spans="2:21" x14ac:dyDescent="0.25">
      <c r="B50">
        <v>600</v>
      </c>
      <c r="C50" s="158" t="str">
        <f t="shared" si="0"/>
        <v>0.99999424-0.00376991118430775i</v>
      </c>
      <c r="D50" s="158" t="str">
        <f t="shared" si="1"/>
        <v>0.994319301312534-0.0749677675228722i</v>
      </c>
      <c r="E50" s="158" t="str">
        <f t="shared" si="2"/>
        <v>0.01+0.00829380460547705i</v>
      </c>
      <c r="F50" s="158" t="str">
        <f t="shared" si="3"/>
        <v>1.00431930131253-0.0666739629173951i</v>
      </c>
      <c r="G50" s="158" t="str">
        <f t="shared" si="4"/>
        <v>11.8959626674046+0.789739849385242i</v>
      </c>
      <c r="H50" s="158" t="str">
        <f t="shared" si="5"/>
        <v>1.0882297677839+0.0681249420266261i</v>
      </c>
      <c r="I50" s="158">
        <f t="shared" si="6"/>
        <v>0.7513986051879844</v>
      </c>
      <c r="J50" s="158">
        <f t="shared" si="7"/>
        <v>3.582133851032923</v>
      </c>
      <c r="K50" s="158" t="str">
        <f t="shared" si="8"/>
        <v>11.887590321326-0.106560188451355i</v>
      </c>
      <c r="L50" t="str">
        <f t="shared" si="9"/>
        <v>6.53696149348986-0.304013007586272i</v>
      </c>
      <c r="M50">
        <f t="shared" si="10"/>
        <v>16.316901660532672</v>
      </c>
      <c r="N50">
        <f t="shared" si="11"/>
        <v>-2.6627234045612682</v>
      </c>
      <c r="O50" t="str">
        <f t="shared" si="12"/>
        <v>9802.959128302-262635.578331701i</v>
      </c>
      <c r="P50" t="str">
        <f t="shared" si="13"/>
        <v>10.9599826646683-386.570195025052i</v>
      </c>
      <c r="Q50">
        <f t="shared" si="14"/>
        <v>51.748056905591504</v>
      </c>
      <c r="R50">
        <f t="shared" si="15"/>
        <v>-88.375993333224883</v>
      </c>
      <c r="S50" t="str">
        <f t="shared" si="16"/>
        <v>-0.78988268042432-185.09284288358i</v>
      </c>
      <c r="T50">
        <f t="shared" si="17"/>
        <v>45.347871608945667</v>
      </c>
      <c r="U50">
        <f t="shared" si="18"/>
        <v>-90.244507937013267</v>
      </c>
    </row>
    <row r="51" spans="2:21" x14ac:dyDescent="0.25">
      <c r="B51">
        <v>700</v>
      </c>
      <c r="C51" s="158" t="str">
        <f t="shared" si="0"/>
        <v>0.99999216-0.00439822971502571i</v>
      </c>
      <c r="D51" s="158" t="str">
        <f t="shared" si="1"/>
        <v>0.99228384567748-0.0872824521740509i</v>
      </c>
      <c r="E51" s="158" t="str">
        <f t="shared" si="2"/>
        <v>0.01+0.00967610537305656i</v>
      </c>
      <c r="F51" s="158" t="str">
        <f t="shared" si="3"/>
        <v>1.00228384567748-0.0776063468009943i</v>
      </c>
      <c r="G51" s="158" t="str">
        <f t="shared" si="4"/>
        <v>11.901304067483+0.921512139329018i</v>
      </c>
      <c r="H51" s="158" t="str">
        <f t="shared" si="5"/>
        <v>1.0888143935205+0.0794904004458674i</v>
      </c>
      <c r="I51" s="158">
        <f t="shared" si="6"/>
        <v>0.76216319832640922</v>
      </c>
      <c r="J51" s="158">
        <f t="shared" si="7"/>
        <v>4.1755496632414575</v>
      </c>
      <c r="K51" s="158" t="str">
        <f t="shared" si="8"/>
        <v>11.8899036078879-0.124373393627043i</v>
      </c>
      <c r="L51" t="str">
        <f t="shared" si="9"/>
        <v>6.532021550574-0.354421379482655i</v>
      </c>
      <c r="M51">
        <f t="shared" si="10"/>
        <v>16.313719223554024</v>
      </c>
      <c r="N51">
        <f t="shared" si="11"/>
        <v>-3.1057699494927067</v>
      </c>
      <c r="O51" t="str">
        <f t="shared" si="12"/>
        <v>9802.95863510835-225117.342557811i</v>
      </c>
      <c r="P51" t="str">
        <f t="shared" si="13"/>
        <v>10.961289743465-331.452090444117i</v>
      </c>
      <c r="Q51">
        <f t="shared" si="14"/>
        <v>50.413162352282896</v>
      </c>
      <c r="R51">
        <f t="shared" si="15"/>
        <v>-88.105889640349645</v>
      </c>
      <c r="S51" t="str">
        <f t="shared" si="16"/>
        <v>-0.789835864958027-158.649474602863i</v>
      </c>
      <c r="T51">
        <f t="shared" si="17"/>
        <v>44.008880404255535</v>
      </c>
      <c r="U51">
        <f t="shared" si="18"/>
        <v>-90.285244485094694</v>
      </c>
    </row>
    <row r="52" spans="2:21" x14ac:dyDescent="0.25">
      <c r="B52">
        <v>800</v>
      </c>
      <c r="C52" s="158" t="str">
        <f t="shared" si="0"/>
        <v>0.99998976-0.00502654824574367i</v>
      </c>
      <c r="D52" s="158" t="str">
        <f t="shared" si="1"/>
        <v>0.989945625683656-0.0995151350834781i</v>
      </c>
      <c r="E52" s="158" t="str">
        <f t="shared" si="2"/>
        <v>0.01+0.0110584061406361i</v>
      </c>
      <c r="F52" s="158" t="str">
        <f t="shared" si="3"/>
        <v>0.999945625683656-0.088456728942842i</v>
      </c>
      <c r="G52" s="158" t="str">
        <f t="shared" si="4"/>
        <v>11.9074712790484+1.05335323468746i</v>
      </c>
      <c r="H52" s="158" t="str">
        <f t="shared" si="5"/>
        <v>1.08948936977898+0.0908610770380045i</v>
      </c>
      <c r="I52" s="158">
        <f t="shared" si="6"/>
        <v>0.77456144297422769</v>
      </c>
      <c r="J52" s="158">
        <f t="shared" si="7"/>
        <v>4.767313023888061</v>
      </c>
      <c r="K52" s="158" t="str">
        <f t="shared" si="8"/>
        <v>11.8925736950883-0.142211185858557i</v>
      </c>
      <c r="L52" t="str">
        <f t="shared" si="9"/>
        <v>6.52633063976859-0.404710081631822i</v>
      </c>
      <c r="M52">
        <f t="shared" si="10"/>
        <v>16.310050101756122</v>
      </c>
      <c r="N52">
        <f t="shared" si="11"/>
        <v>-3.5484755664547776</v>
      </c>
      <c r="O52" t="str">
        <f t="shared" si="12"/>
        <v>9802.95806603885-196978.818187165i</v>
      </c>
      <c r="P52" t="str">
        <f t="shared" si="13"/>
        <v>10.9627978921957-290.127869547933i</v>
      </c>
      <c r="Q52">
        <f t="shared" si="14"/>
        <v>49.257985363336189</v>
      </c>
      <c r="R52">
        <f t="shared" si="15"/>
        <v>-87.836045996370629</v>
      </c>
      <c r="S52" t="str">
        <f t="shared" si="16"/>
        <v>-0.789781907095356-138.816743127968i</v>
      </c>
      <c r="T52">
        <f t="shared" si="17"/>
        <v>42.848977593228867</v>
      </c>
      <c r="U52">
        <f t="shared" si="18"/>
        <v>-90.325974235928697</v>
      </c>
    </row>
    <row r="53" spans="2:21" x14ac:dyDescent="0.25">
      <c r="B53">
        <v>900</v>
      </c>
      <c r="C53" s="158" t="str">
        <f t="shared" si="0"/>
        <v>0.99998704-0.00565486677646163i</v>
      </c>
      <c r="D53" s="158" t="str">
        <f t="shared" si="1"/>
        <v>0.987308995753231-0.111654840169906i</v>
      </c>
      <c r="E53" s="158" t="str">
        <f t="shared" si="2"/>
        <v>0.01+0.0124407069082156i</v>
      </c>
      <c r="F53" s="158" t="str">
        <f t="shared" si="3"/>
        <v>0.997308995753231-0.0992141332616904i</v>
      </c>
      <c r="G53" s="158" t="str">
        <f t="shared" si="4"/>
        <v>11.9144660456842+1.18527299666601i</v>
      </c>
      <c r="H53" s="158" t="str">
        <f t="shared" si="5"/>
        <v>1.09025487189557+0.102237718777829i</v>
      </c>
      <c r="I53" s="158">
        <f t="shared" si="6"/>
        <v>0.78858386216194321</v>
      </c>
      <c r="J53" s="158">
        <f t="shared" si="7"/>
        <v>5.3571964108468038</v>
      </c>
      <c r="K53" s="158" t="str">
        <f t="shared" si="8"/>
        <v>11.8956009735009-0.1600771100089i</v>
      </c>
      <c r="L53" t="str">
        <f t="shared" si="9"/>
        <v>6.51989259850386-0.454862404774969i</v>
      </c>
      <c r="M53">
        <f t="shared" si="10"/>
        <v>16.305895540526222</v>
      </c>
      <c r="N53">
        <f t="shared" si="11"/>
        <v>-3.9907922122559016</v>
      </c>
      <c r="O53" t="str">
        <f t="shared" si="12"/>
        <v>9802.95742109355-175093.434751965i</v>
      </c>
      <c r="P53" t="str">
        <f t="shared" si="13"/>
        <v>10.964507101897-257.999594085781i</v>
      </c>
      <c r="Q53">
        <f t="shared" si="14"/>
        <v>48.240217142412078</v>
      </c>
      <c r="R53">
        <f t="shared" si="15"/>
        <v>-87.566499339047311</v>
      </c>
      <c r="S53" t="str">
        <f t="shared" si="16"/>
        <v>-0.789720832402258-123.391103303832i</v>
      </c>
      <c r="T53">
        <f t="shared" si="17"/>
        <v>41.825854841349553</v>
      </c>
      <c r="U53">
        <f t="shared" si="18"/>
        <v>-90.366696234044042</v>
      </c>
    </row>
    <row r="54" spans="2:21" x14ac:dyDescent="0.25">
      <c r="B54">
        <v>1000</v>
      </c>
      <c r="C54" s="158" t="str">
        <f t="shared" si="0"/>
        <v>0.999984-0.00628318530717959i</v>
      </c>
      <c r="D54" s="158" t="str">
        <f t="shared" si="1"/>
        <v>0.984378828735588-0.123690876796825i</v>
      </c>
      <c r="E54" s="158" t="str">
        <f t="shared" si="2"/>
        <v>0.01+0.0138230076757951i</v>
      </c>
      <c r="F54" s="158" t="str">
        <f t="shared" si="3"/>
        <v>0.994378828735588-0.10986786912103i</v>
      </c>
      <c r="G54" s="158" t="str">
        <f t="shared" si="4"/>
        <v>11.9222903465256+1.31728129920122i</v>
      </c>
      <c r="H54" s="158" t="str">
        <f t="shared" si="5"/>
        <v>1.09111109887594+0.113621073245278i</v>
      </c>
      <c r="I54" s="158">
        <f t="shared" si="6"/>
        <v>0.80421980719573716</v>
      </c>
      <c r="J54" s="158">
        <f t="shared" si="7"/>
        <v>5.9449756361542612</v>
      </c>
      <c r="K54" s="158" t="str">
        <f t="shared" si="8"/>
        <v>11.8989858860447-0.177974723965084i</v>
      </c>
      <c r="L54" t="str">
        <f t="shared" si="9"/>
        <v>6.51271175621279-0.504861792352427i</v>
      </c>
      <c r="M54">
        <f t="shared" si="10"/>
        <v>16.301256947051193</v>
      </c>
      <c r="N54">
        <f t="shared" si="11"/>
        <v>-4.4326721057427898</v>
      </c>
      <c r="O54" t="str">
        <f t="shared" si="12"/>
        <v>9802.95670027235-157585.249971531i</v>
      </c>
      <c r="P54" t="str">
        <f t="shared" si="13"/>
        <v>10.9664173618915-232.308503896868i</v>
      </c>
      <c r="Q54">
        <f t="shared" si="14"/>
        <v>47.330969346442942</v>
      </c>
      <c r="R54">
        <f t="shared" si="15"/>
        <v>-87.297286522020684</v>
      </c>
      <c r="S54" t="str">
        <f t="shared" si="16"/>
        <v>-0.789652669760787-111.050428089577i</v>
      </c>
      <c r="T54">
        <f t="shared" si="17"/>
        <v>40.910624327306138</v>
      </c>
      <c r="U54">
        <f t="shared" si="18"/>
        <v>-90.407409530142331</v>
      </c>
    </row>
    <row r="55" spans="2:21" x14ac:dyDescent="0.25">
      <c r="B55">
        <f>B54+1000</f>
        <v>2000</v>
      </c>
      <c r="C55" s="158" t="str">
        <f t="shared" si="0"/>
        <v>0.999936-0.0125663706143592i</v>
      </c>
      <c r="D55" s="158" t="str">
        <f t="shared" si="1"/>
        <v>0.940325838535681-0.236254670943042i</v>
      </c>
      <c r="E55" s="158" t="str">
        <f t="shared" si="2"/>
        <v>0.01+0.0276460153515902i</v>
      </c>
      <c r="F55" s="158" t="str">
        <f t="shared" si="3"/>
        <v>0.950325838535681-0.208608655591452i</v>
      </c>
      <c r="G55" s="158" t="str">
        <f t="shared" si="4"/>
        <v>12.0467643101235+2.64441858261397i</v>
      </c>
      <c r="H55" s="158" t="str">
        <f t="shared" si="5"/>
        <v>1.10472420096901+0.227988862586716i</v>
      </c>
      <c r="I55" s="158">
        <f t="shared" si="6"/>
        <v>1.0462177691962502</v>
      </c>
      <c r="J55" s="158">
        <f t="shared" si="7"/>
        <v>11.660780079080931</v>
      </c>
      <c r="K55" s="158" t="str">
        <f t="shared" si="8"/>
        <v>11.9526399936297-0.359489216880791i</v>
      </c>
      <c r="L55" t="str">
        <f t="shared" si="9"/>
        <v>6.40133680919882-0.992945530254151i</v>
      </c>
      <c r="M55">
        <f t="shared" si="10"/>
        <v>16.228670855170723</v>
      </c>
      <c r="N55">
        <f t="shared" si="11"/>
        <v>-8.8171862774998022</v>
      </c>
      <c r="O55" t="str">
        <f t="shared" si="12"/>
        <v>9802.94531889937-78801.7725646994i</v>
      </c>
      <c r="P55" t="str">
        <f t="shared" si="13"/>
        <v>10.9965736876366-117.019271358234i</v>
      </c>
      <c r="Q55">
        <f t="shared" si="14"/>
        <v>41.403331116446424</v>
      </c>
      <c r="R55">
        <f t="shared" si="15"/>
        <v>-84.631547582148883</v>
      </c>
      <c r="S55" t="str">
        <f t="shared" si="16"/>
        <v>-0.7885898505074-55.5129653573503i</v>
      </c>
      <c r="T55">
        <f t="shared" si="17"/>
        <v>34.888764838940553</v>
      </c>
      <c r="U55">
        <f t="shared" si="18"/>
        <v>-90.813860888721877</v>
      </c>
    </row>
    <row r="56" spans="2:21" x14ac:dyDescent="0.25">
      <c r="B56">
        <f t="shared" ref="B56:B63" si="19">B55+1000</f>
        <v>3000</v>
      </c>
      <c r="C56" s="158" t="str">
        <f t="shared" si="0"/>
        <v>0.999856-0.0188495559215388i</v>
      </c>
      <c r="D56" s="158" t="str">
        <f t="shared" si="1"/>
        <v>0.875096602967029-0.329668209730796i</v>
      </c>
      <c r="E56" s="158" t="str">
        <f t="shared" si="2"/>
        <v>0.01+0.0414690230273853i</v>
      </c>
      <c r="F56" s="158" t="str">
        <f t="shared" si="3"/>
        <v>0.885096602967029-0.288199186703411i</v>
      </c>
      <c r="G56" s="158" t="str">
        <f t="shared" si="4"/>
        <v>12.2581808425717+3.991426175911i</v>
      </c>
      <c r="H56" s="158" t="str">
        <f t="shared" si="5"/>
        <v>1.12781041543875+0.343857448375008i</v>
      </c>
      <c r="I56" s="158">
        <f t="shared" si="6"/>
        <v>1.4307549662581689</v>
      </c>
      <c r="J56" s="158">
        <f t="shared" si="7"/>
        <v>16.955908463948923</v>
      </c>
      <c r="K56" s="158" t="str">
        <f t="shared" si="8"/>
        <v>12.0429387355752-0.548249045393558i</v>
      </c>
      <c r="L56" t="str">
        <f t="shared" si="9"/>
        <v>6.22372875169428-1.44928497276508i</v>
      </c>
      <c r="M56">
        <f t="shared" si="10"/>
        <v>16.110349688983209</v>
      </c>
      <c r="N56">
        <f t="shared" si="11"/>
        <v>-13.108540012583866</v>
      </c>
      <c r="O56" t="str">
        <f t="shared" si="12"/>
        <v>9802.92635000317-52544.6789882589i</v>
      </c>
      <c r="P56" t="str">
        <f t="shared" si="13"/>
        <v>11.0467997482335-78.9895970410534i</v>
      </c>
      <c r="Q56">
        <f t="shared" si="14"/>
        <v>38.0355190068544</v>
      </c>
      <c r="R56">
        <f t="shared" si="15"/>
        <v>-82.038744516217278</v>
      </c>
      <c r="S56" t="str">
        <f t="shared" si="16"/>
        <v>-0.786872839210375-36.9953189359378i</v>
      </c>
      <c r="T56">
        <f t="shared" si="17"/>
        <v>31.364899786484411</v>
      </c>
      <c r="U56">
        <f t="shared" si="18"/>
        <v>-91.218470260839212</v>
      </c>
    </row>
    <row r="57" spans="2:21" x14ac:dyDescent="0.25">
      <c r="B57">
        <f t="shared" si="19"/>
        <v>4000</v>
      </c>
      <c r="C57" s="158" t="str">
        <f t="shared" si="0"/>
        <v>0.999744-0.0251327412287183i</v>
      </c>
      <c r="D57" s="158" t="str">
        <f t="shared" si="1"/>
        <v>0.797700579683177-0.400459611045364i</v>
      </c>
      <c r="E57" s="158" t="str">
        <f t="shared" si="2"/>
        <v>0.01+0.0552920307031804i</v>
      </c>
      <c r="F57" s="158" t="str">
        <f t="shared" si="3"/>
        <v>0.807700579683177-0.345167580342184i</v>
      </c>
      <c r="G57" s="158" t="str">
        <f t="shared" si="4"/>
        <v>12.5627279123548+5.36863103119924i</v>
      </c>
      <c r="H57" s="158" t="str">
        <f t="shared" si="5"/>
        <v>1.16098975491373+0.461994688618481i</v>
      </c>
      <c r="I57" s="158">
        <f t="shared" si="6"/>
        <v>1.9349645780171976</v>
      </c>
      <c r="J57" s="158">
        <f t="shared" si="7"/>
        <v>21.699179950729089</v>
      </c>
      <c r="K57" s="158" t="str">
        <f t="shared" si="8"/>
        <v>12.1712152326876-0.748305047757615i</v>
      </c>
      <c r="L57" t="str">
        <f t="shared" si="9"/>
        <v>5.99059901769209-1.86214159917507i</v>
      </c>
      <c r="M57">
        <f t="shared" si="10"/>
        <v>15.949982385474978</v>
      </c>
      <c r="N57">
        <f t="shared" si="11"/>
        <v>-17.267542149140834</v>
      </c>
      <c r="O57" t="str">
        <f t="shared" si="12"/>
        <v>9802.89979367169-39419.1813340142i</v>
      </c>
      <c r="P57" t="str">
        <f t="shared" si="13"/>
        <v>11.1170003684067-60.2930298871165i</v>
      </c>
      <c r="Q57">
        <f t="shared" si="14"/>
        <v>35.750535105185527</v>
      </c>
      <c r="R57">
        <f t="shared" si="15"/>
        <v>-79.552975857876191</v>
      </c>
      <c r="S57" t="str">
        <f t="shared" si="16"/>
        <v>-0.784576671601692-27.7329216835714i</v>
      </c>
      <c r="T57">
        <f t="shared" si="17"/>
        <v>28.863386986909447</v>
      </c>
      <c r="U57">
        <f t="shared" si="18"/>
        <v>-91.620490822214364</v>
      </c>
    </row>
    <row r="58" spans="2:21" x14ac:dyDescent="0.25">
      <c r="B58">
        <f t="shared" si="19"/>
        <v>5000</v>
      </c>
      <c r="C58" s="158" t="str">
        <f t="shared" si="0"/>
        <v>0.9996-0.0314159265358979i</v>
      </c>
      <c r="D58" s="158" t="str">
        <f t="shared" si="1"/>
        <v>0.716346453555555-0.449202627285372i</v>
      </c>
      <c r="E58" s="158" t="str">
        <f t="shared" si="2"/>
        <v>0.01+0.0691150383789755i</v>
      </c>
      <c r="F58" s="158" t="str">
        <f t="shared" si="3"/>
        <v>0.726346453555555-0.380087588906397i</v>
      </c>
      <c r="G58" s="158" t="str">
        <f t="shared" si="4"/>
        <v>12.9695894910512+6.7868163665266i</v>
      </c>
      <c r="H58" s="158" t="str">
        <f t="shared" si="5"/>
        <v>1.20517932187606+0.583186428743118i</v>
      </c>
      <c r="I58" s="158">
        <f t="shared" si="6"/>
        <v>2.5347457541441116</v>
      </c>
      <c r="J58" s="158">
        <f t="shared" si="7"/>
        <v>25.822345777101951</v>
      </c>
      <c r="K58" s="158" t="str">
        <f t="shared" si="8"/>
        <v>12.339375178733-0.964261839098823i</v>
      </c>
      <c r="L58" t="str">
        <f t="shared" si="9"/>
        <v>5.71469203782831-2.22377037339923i</v>
      </c>
      <c r="M58">
        <f t="shared" si="10"/>
        <v>15.752208750105867</v>
      </c>
      <c r="N58">
        <f t="shared" si="11"/>
        <v>-21.262611146257552</v>
      </c>
      <c r="O58" t="str">
        <f t="shared" si="12"/>
        <v>9802.86565002846-31546.3220089994i</v>
      </c>
      <c r="P58" t="str">
        <f t="shared" si="13"/>
        <v>11.2069472030626-49.3511924631696i</v>
      </c>
      <c r="Q58">
        <f t="shared" si="14"/>
        <v>34.084326175355343</v>
      </c>
      <c r="R58">
        <f t="shared" si="15"/>
        <v>-77.205927083206461</v>
      </c>
      <c r="S58" t="str">
        <f t="shared" si="16"/>
        <v>-0.78179477916698-22.1729180356632i</v>
      </c>
      <c r="T58">
        <f t="shared" si="17"/>
        <v>26.921852812895871</v>
      </c>
      <c r="U58">
        <f t="shared" si="18"/>
        <v>-92.019354992426898</v>
      </c>
    </row>
    <row r="59" spans="2:21" x14ac:dyDescent="0.25">
      <c r="B59">
        <f t="shared" si="19"/>
        <v>6000</v>
      </c>
      <c r="C59" s="158" t="str">
        <f t="shared" si="0"/>
        <v>0.999424-0.0376991118430775i</v>
      </c>
      <c r="D59" s="158" t="str">
        <f t="shared" si="1"/>
        <v>0.637062698861848-0.478965717318149i</v>
      </c>
      <c r="E59" s="158" t="str">
        <f t="shared" si="2"/>
        <v>0.01+0.0829380460547705i</v>
      </c>
      <c r="F59" s="158" t="str">
        <f t="shared" si="3"/>
        <v>0.647062698861848-0.396027671263379i</v>
      </c>
      <c r="G59" s="158" t="str">
        <f t="shared" si="4"/>
        <v>13.4915272164261+8.2573421628319i</v>
      </c>
      <c r="H59" s="158" t="str">
        <f t="shared" si="5"/>
        <v>1.2616477790934+0.708236562960816i</v>
      </c>
      <c r="I59" s="158">
        <f t="shared" si="6"/>
        <v>3.2084270723987238</v>
      </c>
      <c r="J59" s="158">
        <f t="shared" si="7"/>
        <v>29.308041320316061</v>
      </c>
      <c r="K59" s="158" t="str">
        <f t="shared" si="8"/>
        <v>12.5499325524267-1.20153432725344i</v>
      </c>
      <c r="L59" t="str">
        <f t="shared" si="9"/>
        <v>5.40924879958079-2.53049103616348i</v>
      </c>
      <c r="M59">
        <f t="shared" si="10"/>
        <v>15.522222266031129</v>
      </c>
      <c r="N59">
        <f t="shared" si="11"/>
        <v>-25.070579296426953</v>
      </c>
      <c r="O59" t="str">
        <f t="shared" si="12"/>
        <v>9802.82391923194-26299.781806119i</v>
      </c>
      <c r="P59" t="str">
        <f t="shared" si="13"/>
        <v>11.3161627197306-42.3113808811141i</v>
      </c>
      <c r="Q59">
        <f t="shared" si="14"/>
        <v>32.829184490621103</v>
      </c>
      <c r="R59">
        <f t="shared" si="15"/>
        <v>-75.026709345560519</v>
      </c>
      <c r="S59" t="str">
        <f t="shared" si="16"/>
        <v>-0.778630129259735-18.4643811209583i</v>
      </c>
      <c r="T59">
        <f t="shared" si="17"/>
        <v>25.334411100328914</v>
      </c>
      <c r="U59">
        <f t="shared" si="18"/>
        <v>-92.414692601735382</v>
      </c>
    </row>
    <row r="60" spans="2:21" x14ac:dyDescent="0.25">
      <c r="B60">
        <f t="shared" si="19"/>
        <v>7000</v>
      </c>
      <c r="C60" s="158" t="str">
        <f t="shared" si="0"/>
        <v>0.999216-0.0439822971502571i</v>
      </c>
      <c r="D60" s="158" t="str">
        <f t="shared" si="1"/>
        <v>0.563496499860854-0.493757567335173i</v>
      </c>
      <c r="E60" s="158" t="str">
        <f t="shared" si="2"/>
        <v>0.01+0.0967610537305656i</v>
      </c>
      <c r="F60" s="158" t="str">
        <f t="shared" si="3"/>
        <v>0.573496499860854-0.396996513604607i</v>
      </c>
      <c r="G60" s="158" t="str">
        <f t="shared" si="4"/>
        <v>14.1457241665365+9.79221874569411i</v>
      </c>
      <c r="H60" s="158" t="str">
        <f t="shared" si="5"/>
        <v>1.3320938018532+0.837959714706595i</v>
      </c>
      <c r="I60" s="158">
        <f t="shared" si="6"/>
        <v>3.9386470316365201</v>
      </c>
      <c r="J60" s="158">
        <f t="shared" si="7"/>
        <v>32.172133719664231</v>
      </c>
      <c r="K60" s="158" t="str">
        <f t="shared" si="8"/>
        <v>12.8060481625282-1.46667736359296i</v>
      </c>
      <c r="L60" t="str">
        <f t="shared" si="9"/>
        <v>5.08673173268465-2.78220273076037i</v>
      </c>
      <c r="M60">
        <f t="shared" si="10"/>
        <v>15.265394688578393</v>
      </c>
      <c r="N60">
        <f t="shared" si="11"/>
        <v>-28.676582671355632</v>
      </c>
      <c r="O60" t="str">
        <f t="shared" si="12"/>
        <v>9802.7746014759-22553.995342813i</v>
      </c>
      <c r="P60" t="str">
        <f t="shared" si="13"/>
        <v>11.44373605575-37.5294445897433i</v>
      </c>
      <c r="Q60">
        <f t="shared" si="14"/>
        <v>31.873566467052253</v>
      </c>
      <c r="R60">
        <f t="shared" si="15"/>
        <v>-73.042127648872693</v>
      </c>
      <c r="S60" t="str">
        <f t="shared" si="16"/>
        <v>-0.775186834138091-15.8140591180586i</v>
      </c>
      <c r="T60">
        <f t="shared" si="17"/>
        <v>23.991290073158545</v>
      </c>
      <c r="U60">
        <f t="shared" si="18"/>
        <v>-92.806326364809522</v>
      </c>
    </row>
    <row r="61" spans="2:21" x14ac:dyDescent="0.25">
      <c r="B61">
        <f t="shared" si="19"/>
        <v>8000</v>
      </c>
      <c r="C61" s="158" t="str">
        <f t="shared" si="0"/>
        <v>0.998976-0.0502654824574367i</v>
      </c>
      <c r="D61" s="158" t="str">
        <f t="shared" si="1"/>
        <v>0.497371750382894-0.497486134727546i</v>
      </c>
      <c r="E61" s="158" t="str">
        <f t="shared" si="2"/>
        <v>0.01+0.110584061406361i</v>
      </c>
      <c r="F61" s="158" t="str">
        <f t="shared" si="3"/>
        <v>0.507371750382894-0.386902073321185i</v>
      </c>
      <c r="G61" s="158" t="str">
        <f t="shared" si="4"/>
        <v>14.9549797652103+11.4040891580378i</v>
      </c>
      <c r="H61" s="158" t="str">
        <f t="shared" si="5"/>
        <v>1.41875617679857+0.973161025563814i</v>
      </c>
      <c r="I61" s="158">
        <f t="shared" si="6"/>
        <v>4.7127872177412424</v>
      </c>
      <c r="J61" s="158">
        <f t="shared" si="7"/>
        <v>34.447219400366379</v>
      </c>
      <c r="K61" s="158" t="str">
        <f t="shared" si="8"/>
        <v>13.1115606980839-1.76782329226729i</v>
      </c>
      <c r="L61" t="str">
        <f t="shared" si="9"/>
        <v>4.7579653335827-2.98157282840586i</v>
      </c>
      <c r="M61">
        <f t="shared" si="10"/>
        <v>14.98696568514047</v>
      </c>
      <c r="N61">
        <f t="shared" si="11"/>
        <v>-32.073262049239197</v>
      </c>
      <c r="O61" t="str">
        <f t="shared" si="12"/>
        <v>9802.71769698943-19746.179920723i</v>
      </c>
      <c r="P61" t="str">
        <f t="shared" si="13"/>
        <v>11.5880341212968-34.1909208792069i</v>
      </c>
      <c r="Q61">
        <f t="shared" si="14"/>
        <v>31.15044930208559</v>
      </c>
      <c r="R61">
        <f t="shared" si="15"/>
        <v>-71.277381460805913</v>
      </c>
      <c r="S61" t="str">
        <f t="shared" si="16"/>
        <v>-0.771563265049756-13.8253148050518i</v>
      </c>
      <c r="T61">
        <f t="shared" si="17"/>
        <v>22.827005808551473</v>
      </c>
      <c r="U61">
        <f t="shared" si="18"/>
        <v>-93.194249812870666</v>
      </c>
    </row>
    <row r="62" spans="2:21" x14ac:dyDescent="0.25">
      <c r="B62">
        <f t="shared" si="19"/>
        <v>9000</v>
      </c>
      <c r="C62" s="158" t="str">
        <f t="shared" si="0"/>
        <v>0.998704-0.0565486677646163i</v>
      </c>
      <c r="D62" s="158" t="str">
        <f t="shared" si="1"/>
        <v>0.439119100908169-0.493460296165236i</v>
      </c>
      <c r="E62" s="158" t="str">
        <f t="shared" si="2"/>
        <v>0.01+0.124407069082156i</v>
      </c>
      <c r="F62" s="158" t="str">
        <f t="shared" si="3"/>
        <v>0.449119100908169-0.36905322708308i</v>
      </c>
      <c r="G62" s="158" t="str">
        <f t="shared" si="4"/>
        <v>15.9493862355354+13.1060390179716i</v>
      </c>
      <c r="H62" s="158" t="str">
        <f t="shared" si="5"/>
        <v>1.52456655898401+1.11459355082736i</v>
      </c>
      <c r="I62" s="158">
        <f t="shared" si="6"/>
        <v>5.5225708121976425</v>
      </c>
      <c r="J62" s="158">
        <f t="shared" si="7"/>
        <v>36.170119892697031</v>
      </c>
      <c r="K62" s="158" t="str">
        <f t="shared" si="8"/>
        <v>13.4709900391468-2.11527678540197i</v>
      </c>
      <c r="L62" t="str">
        <f t="shared" si="9"/>
        <v>4.43170839886228-3.13312994654605i</v>
      </c>
      <c r="M62">
        <f t="shared" si="10"/>
        <v>14.691817710113328</v>
      </c>
      <c r="N62">
        <f t="shared" si="11"/>
        <v>-35.259553111020956</v>
      </c>
      <c r="O62" t="str">
        <f t="shared" si="12"/>
        <v>9802.65320603682-17563.6784789131i</v>
      </c>
      <c r="P62" t="str">
        <f t="shared" si="13"/>
        <v>11.7462481749856-31.8518993093897i</v>
      </c>
      <c r="Q62">
        <f t="shared" si="14"/>
        <v>30.61647655043253</v>
      </c>
      <c r="R62">
        <f t="shared" si="15"/>
        <v>-69.757185245681413</v>
      </c>
      <c r="S62" t="str">
        <f t="shared" si="16"/>
        <v>-0.767847198781358-12.2777756297625i</v>
      </c>
      <c r="T62">
        <f t="shared" si="17"/>
        <v>21.799346853850889</v>
      </c>
      <c r="U62">
        <f t="shared" si="18"/>
        <v>-93.578594556133112</v>
      </c>
    </row>
    <row r="63" spans="2:21" x14ac:dyDescent="0.25">
      <c r="B63">
        <f t="shared" si="19"/>
        <v>10000</v>
      </c>
      <c r="C63" s="158" t="str">
        <f t="shared" si="0"/>
        <v>0.9984-0.0628318530717959i</v>
      </c>
      <c r="D63" s="158" t="str">
        <f t="shared" si="1"/>
        <v>0.388419177758416-0.484259258507232i</v>
      </c>
      <c r="E63" s="158" t="str">
        <f t="shared" si="2"/>
        <v>0.01+0.138230076757951i</v>
      </c>
      <c r="F63" s="158" t="str">
        <f t="shared" si="3"/>
        <v>0.398419177758416-0.346029181749281i</v>
      </c>
      <c r="G63" s="158" t="str">
        <f t="shared" si="4"/>
        <v>17.1686746984842+14.9110855834313i</v>
      </c>
      <c r="H63" s="158" t="str">
        <f t="shared" si="5"/>
        <v>1.65336034918535+1.26287673914521i</v>
      </c>
      <c r="I63" s="158">
        <f t="shared" si="6"/>
        <v>6.3633321810441767</v>
      </c>
      <c r="J63" s="158">
        <f t="shared" si="7"/>
        <v>37.373468861172547</v>
      </c>
      <c r="K63" s="158" t="str">
        <f t="shared" si="8"/>
        <v>13.8894737577573-2.52233807723808i</v>
      </c>
      <c r="L63" t="str">
        <f t="shared" si="9"/>
        <v>4.11458071467277-3.24243064033537i</v>
      </c>
      <c r="M63">
        <f t="shared" si="10"/>
        <v>14.384336573814869</v>
      </c>
      <c r="N63">
        <f t="shared" si="11"/>
        <v>-38.239321524304245</v>
      </c>
      <c r="O63" t="str">
        <f t="shared" si="12"/>
        <v>9802.58112891735-15818.8967751596i</v>
      </c>
      <c r="P63" t="str">
        <f t="shared" si="13"/>
        <v>11.913677865694-30.2559482624566i</v>
      </c>
      <c r="Q63">
        <f t="shared" si="14"/>
        <v>30.242221070871111</v>
      </c>
      <c r="R63">
        <f t="shared" si="15"/>
        <v>-68.507307053778305</v>
      </c>
      <c r="S63" t="str">
        <f t="shared" si="16"/>
        <v>-0.76411305101728-11.0391970217097i</v>
      </c>
      <c r="T63">
        <f t="shared" si="17"/>
        <v>20.879507725441865</v>
      </c>
      <c r="U63">
        <f t="shared" si="18"/>
        <v>-93.959593570794993</v>
      </c>
    </row>
    <row r="64" spans="2:21" x14ac:dyDescent="0.25">
      <c r="B64">
        <f>B63+10000</f>
        <v>20000</v>
      </c>
      <c r="C64" s="158" t="str">
        <f t="shared" si="0"/>
        <v>0.9936-0.125663706143592i</v>
      </c>
      <c r="D64" s="158" t="str">
        <f t="shared" si="1"/>
        <v>0.139804714716904-0.340558038997881i</v>
      </c>
      <c r="E64" s="158" t="str">
        <f t="shared" si="2"/>
        <v>0.01+0.276460153515902i</v>
      </c>
      <c r="F64" s="158" t="str">
        <f t="shared" si="3"/>
        <v>0.149804714716904-0.064097885481979i</v>
      </c>
      <c r="G64" s="158" t="str">
        <f t="shared" si="4"/>
        <v>67.7083673762245+28.9708050007272i</v>
      </c>
      <c r="H64" s="158" t="str">
        <f t="shared" si="5"/>
        <v>6.4856975096472+1.85445607155563i</v>
      </c>
      <c r="I64" s="158">
        <f t="shared" si="6"/>
        <v>16.580426982151341</v>
      </c>
      <c r="J64" s="158">
        <f t="shared" si="7"/>
        <v>15.956826732021664</v>
      </c>
      <c r="K64" s="158" t="str">
        <f t="shared" si="8"/>
        <v>19.3321895242181-19.0083736891494i</v>
      </c>
      <c r="L64" t="str">
        <f t="shared" si="9"/>
        <v>1.87851278413032-3.11833611723715i</v>
      </c>
      <c r="M64">
        <f t="shared" si="10"/>
        <v>11.223086408843987</v>
      </c>
      <c r="N64">
        <f t="shared" si="11"/>
        <v>-58.934874873265038</v>
      </c>
      <c r="O64" t="str">
        <f t="shared" si="12"/>
        <v>9801.44320961416-8000.90665596271i</v>
      </c>
      <c r="P64" t="str">
        <f t="shared" si="13"/>
        <v>4.62910725095318-42.2056295481607i</v>
      </c>
      <c r="Q64">
        <f t="shared" si="14"/>
        <v>32.559340104880199</v>
      </c>
      <c r="R64">
        <f t="shared" si="15"/>
        <v>-83.740825906192129</v>
      </c>
      <c r="S64" t="str">
        <f t="shared" si="16"/>
        <v>-0.733360706817607-5.45649143317942i</v>
      </c>
      <c r="T64">
        <f t="shared" si="17"/>
        <v>14.816019364310634</v>
      </c>
      <c r="U64">
        <f t="shared" si="18"/>
        <v>-97.654768111789252</v>
      </c>
    </row>
    <row r="65" spans="2:21" x14ac:dyDescent="0.25">
      <c r="B65">
        <f t="shared" ref="B65:B72" si="20">B64+10000</f>
        <v>30000</v>
      </c>
      <c r="C65" s="158" t="str">
        <f t="shared" si="0"/>
        <v>0.9856-0.188495559215388i</v>
      </c>
      <c r="D65" s="158" t="str">
        <f t="shared" si="1"/>
        <v>0.0697777164609864-0.245521516748698i</v>
      </c>
      <c r="E65" s="158" t="str">
        <f t="shared" si="2"/>
        <v>0.01+0.414690230273853i</v>
      </c>
      <c r="F65" s="158" t="str">
        <f t="shared" si="3"/>
        <v>0.0797777164609864+0.169168713525155i</v>
      </c>
      <c r="G65" s="158" t="str">
        <f t="shared" si="4"/>
        <v>27.3660134751527-58.029654134906i</v>
      </c>
      <c r="H65" s="158" t="str">
        <f t="shared" si="5"/>
        <v>1.46637878071559-5.70253552357905i</v>
      </c>
      <c r="I65" s="158">
        <f t="shared" si="6"/>
        <v>15.399435463151544</v>
      </c>
      <c r="J65" s="158">
        <f t="shared" si="7"/>
        <v>-75.579109038841565</v>
      </c>
      <c r="K65" s="158" t="str">
        <f t="shared" si="8"/>
        <v>-12.3379907706677-10.7681218883394i</v>
      </c>
      <c r="L65" t="str">
        <f t="shared" si="9"/>
        <v>0.919954181962256-2.51746090889794i</v>
      </c>
      <c r="M65">
        <f t="shared" si="10"/>
        <v>8.5636179720015733</v>
      </c>
      <c r="N65">
        <f t="shared" si="11"/>
        <v>-69.926211375882232</v>
      </c>
      <c r="O65" t="str">
        <f t="shared" si="12"/>
        <v>9799.54726441223-5435.52661771898i</v>
      </c>
      <c r="P65" t="str">
        <f t="shared" si="13"/>
        <v>-22.209972763088-4.76032295008449i</v>
      </c>
      <c r="Q65">
        <f t="shared" si="14"/>
        <v>27.126021999442646</v>
      </c>
      <c r="R65">
        <f t="shared" si="15"/>
        <v>-167.90267023545627</v>
      </c>
      <c r="S65" t="str">
        <f t="shared" si="16"/>
        <v>-0.715826663206166-3.58515488167523i</v>
      </c>
      <c r="T65">
        <f t="shared" si="17"/>
        <v>11.25993117101906</v>
      </c>
      <c r="U65">
        <f t="shared" si="18"/>
        <v>-101.29142492822729</v>
      </c>
    </row>
    <row r="66" spans="2:21" x14ac:dyDescent="0.25">
      <c r="B66">
        <f t="shared" si="20"/>
        <v>40000</v>
      </c>
      <c r="C66" s="158" t="str">
        <f t="shared" si="0"/>
        <v>0.9744-0.251327412287183i</v>
      </c>
      <c r="D66" s="158" t="str">
        <f t="shared" si="1"/>
        <v>0.0424956506412715-0.189541729144814i</v>
      </c>
      <c r="E66" s="158" t="str">
        <f t="shared" si="2"/>
        <v>0.01+0.552920307031804i</v>
      </c>
      <c r="F66" s="158" t="str">
        <f t="shared" si="3"/>
        <v>0.0524956506412715+0.36337857788699i</v>
      </c>
      <c r="G66" s="158" t="str">
        <f t="shared" si="4"/>
        <v>4.67321080236023-32.3482931401695i</v>
      </c>
      <c r="H66" s="158" t="str">
        <f t="shared" si="5"/>
        <v>-0.32708852857296-2.99014300624747i</v>
      </c>
      <c r="I66" s="158">
        <f t="shared" si="6"/>
        <v>9.5654981292947721</v>
      </c>
      <c r="J66" s="158">
        <f t="shared" si="7"/>
        <v>-96.242702749244415</v>
      </c>
      <c r="K66" s="158" t="str">
        <f t="shared" si="8"/>
        <v>-5.93276028304094-2.26043022026366i</v>
      </c>
      <c r="L66" t="str">
        <f t="shared" si="9"/>
        <v>0.481894361801125-2.04857552464234i</v>
      </c>
      <c r="M66">
        <f t="shared" si="10"/>
        <v>6.4629429141220633</v>
      </c>
      <c r="N66">
        <f t="shared" si="11"/>
        <v>-76.762750630923094</v>
      </c>
      <c r="O66" t="str">
        <f t="shared" si="12"/>
        <v>9796.89417305141-4183.26374593449i</v>
      </c>
      <c r="P66" t="str">
        <f t="shared" si="13"/>
        <v>-8.36459442800187+0.330865717652356i</v>
      </c>
      <c r="Q66">
        <f t="shared" si="14"/>
        <v>18.455687589982237</v>
      </c>
      <c r="R66">
        <f t="shared" si="15"/>
        <v>177.73481767855881</v>
      </c>
      <c r="S66" t="str">
        <f t="shared" si="16"/>
        <v>-0.704506374551857-2.63884502861112i</v>
      </c>
      <c r="T66">
        <f t="shared" si="17"/>
        <v>8.7272906544818252</v>
      </c>
      <c r="U66">
        <f t="shared" si="18"/>
        <v>-104.94792390513985</v>
      </c>
    </row>
    <row r="67" spans="2:21" x14ac:dyDescent="0.25">
      <c r="B67">
        <f t="shared" si="20"/>
        <v>50000</v>
      </c>
      <c r="C67" s="158" t="str">
        <f t="shared" si="0"/>
        <v>0.96-0.314159265358979i</v>
      </c>
      <c r="D67" s="158" t="str">
        <f t="shared" si="1"/>
        <v>0.0293187237564543-0.153720122667572i</v>
      </c>
      <c r="E67" s="158" t="str">
        <f t="shared" si="2"/>
        <v>0.01+0.691150383789754i</v>
      </c>
      <c r="F67" s="158" t="str">
        <f t="shared" si="3"/>
        <v>0.0393187237564543+0.537430261122182i</v>
      </c>
      <c r="G67" s="158" t="str">
        <f t="shared" si="4"/>
        <v>1.62486795699262-22.2096021179289i</v>
      </c>
      <c r="H67" s="158" t="str">
        <f t="shared" si="5"/>
        <v>-0.495463961979568-1.99665069871582i</v>
      </c>
      <c r="I67" s="158">
        <f t="shared" si="6"/>
        <v>6.2655577229612547</v>
      </c>
      <c r="J67" s="158">
        <f t="shared" si="7"/>
        <v>-103.93630536629848</v>
      </c>
      <c r="K67" s="158" t="str">
        <f t="shared" si="8"/>
        <v>-3.36642370719422-0.900932090903832i</v>
      </c>
      <c r="L67" t="str">
        <f t="shared" si="9"/>
        <v>0.252207881241359-1.71529726938688i</v>
      </c>
      <c r="M67">
        <f t="shared" si="10"/>
        <v>4.779678154701517</v>
      </c>
      <c r="N67">
        <f t="shared" si="11"/>
        <v>-81.635477855402527</v>
      </c>
      <c r="O67" t="str">
        <f t="shared" si="12"/>
        <v>9793.48516573924-3456.20819043086i</v>
      </c>
      <c r="P67" t="str">
        <f t="shared" si="13"/>
        <v>-4.46618060610635+0.348032276779775i</v>
      </c>
      <c r="Q67">
        <f t="shared" si="14"/>
        <v>13.025018345734399</v>
      </c>
      <c r="R67">
        <f t="shared" si="15"/>
        <v>175.54416504593505</v>
      </c>
      <c r="S67" t="str">
        <f t="shared" si="16"/>
        <v>-0.695149574597106-2.06117805009883i</v>
      </c>
      <c r="T67">
        <f t="shared" si="17"/>
        <v>6.7501608968059479</v>
      </c>
      <c r="U67">
        <f t="shared" si="18"/>
        <v>-108.63710979635464</v>
      </c>
    </row>
    <row r="68" spans="2:21" x14ac:dyDescent="0.25">
      <c r="B68">
        <f t="shared" si="20"/>
        <v>60000</v>
      </c>
      <c r="C68" s="158" t="str">
        <f t="shared" si="0"/>
        <v>0.9424-0.376991118430775i</v>
      </c>
      <c r="D68" s="158" t="str">
        <f t="shared" si="1"/>
        <v>0.0220077291938485-0.129064928859425i</v>
      </c>
      <c r="E68" s="158" t="str">
        <f t="shared" si="2"/>
        <v>0.01+0.829380460547705i</v>
      </c>
      <c r="F68" s="158" t="str">
        <f t="shared" si="3"/>
        <v>0.0320077291938485+0.70031553168828i</v>
      </c>
      <c r="G68" s="158" t="str">
        <f t="shared" si="4"/>
        <v>0.78152402335364-17.0994139767733i</v>
      </c>
      <c r="H68" s="158" t="str">
        <f t="shared" si="5"/>
        <v>-0.522200362897831-1.50072113481026i</v>
      </c>
      <c r="I68" s="158">
        <f t="shared" si="6"/>
        <v>4.0223681074978863</v>
      </c>
      <c r="J68" s="158">
        <f t="shared" si="7"/>
        <v>-109.18617369196507</v>
      </c>
      <c r="K68" s="158" t="str">
        <f t="shared" si="8"/>
        <v>-2.18973507938565-0.477186614650404i</v>
      </c>
      <c r="L68" t="str">
        <f t="shared" si="9"/>
        <v>0.116557727544037-1.47503765793063i</v>
      </c>
      <c r="M68">
        <f t="shared" si="10"/>
        <v>3.4030960077617349</v>
      </c>
      <c r="N68">
        <f t="shared" si="11"/>
        <v>-85.481866138523756</v>
      </c>
      <c r="O68" t="str">
        <f t="shared" si="12"/>
        <v>9789.32182172543-2991.71398325746i</v>
      </c>
      <c r="P68" t="str">
        <f t="shared" si="13"/>
        <v>-2.82996344965112+0.232664776781871i</v>
      </c>
      <c r="Q68">
        <f t="shared" si="14"/>
        <v>9.0648728892983996</v>
      </c>
      <c r="R68">
        <f t="shared" si="15"/>
        <v>175.30001148948628</v>
      </c>
      <c r="S68" t="str">
        <f t="shared" si="16"/>
        <v>-0.685890082555308-1.66736201621535i</v>
      </c>
      <c r="T68">
        <f t="shared" si="17"/>
        <v>5.1195568816713601</v>
      </c>
      <c r="U68">
        <f t="shared" si="18"/>
        <v>-112.36042469322885</v>
      </c>
    </row>
    <row r="69" spans="2:21" x14ac:dyDescent="0.25">
      <c r="B69">
        <f t="shared" si="20"/>
        <v>70000</v>
      </c>
      <c r="C69" s="158" t="str">
        <f t="shared" si="0"/>
        <v>0.9216-0.439822971502571i</v>
      </c>
      <c r="D69" s="158" t="str">
        <f t="shared" si="1"/>
        <v>0.0175459646802025-0.111131781152612i</v>
      </c>
      <c r="E69" s="158" t="str">
        <f t="shared" si="2"/>
        <v>0.01+0.967610537305656i</v>
      </c>
      <c r="F69" s="158" t="str">
        <f t="shared" si="3"/>
        <v>0.0275459646802025+0.856478756153044i</v>
      </c>
      <c r="G69" s="158" t="str">
        <f t="shared" si="4"/>
        <v>0.450149783480022-13.9963777313134i</v>
      </c>
      <c r="H69" s="158" t="str">
        <f t="shared" si="5"/>
        <v>-0.52505851221954-1.19781086426441i</v>
      </c>
      <c r="I69" s="158">
        <f t="shared" si="6"/>
        <v>2.3310716073463116</v>
      </c>
      <c r="J69" s="158">
        <f t="shared" si="7"/>
        <v>-113.67016678162955</v>
      </c>
      <c r="K69" s="158" t="str">
        <f t="shared" si="8"/>
        <v>-1.54754407476387-0.295605896547995i</v>
      </c>
      <c r="L69" t="str">
        <f t="shared" si="9"/>
        <v>0.0280425424706679-1.29670757959057i</v>
      </c>
      <c r="M69">
        <f t="shared" si="10"/>
        <v>2.2588716307129766</v>
      </c>
      <c r="N69">
        <f t="shared" si="11"/>
        <v>-88.761117041328745</v>
      </c>
      <c r="O69" t="str">
        <f t="shared" si="12"/>
        <v>9784.40606747535-2677.21059333507i</v>
      </c>
      <c r="P69" t="str">
        <f t="shared" si="13"/>
        <v>-1.97214422385132+0.154815444494679i</v>
      </c>
      <c r="Q69">
        <f t="shared" si="14"/>
        <v>5.9254543589576079</v>
      </c>
      <c r="R69">
        <f t="shared" si="15"/>
        <v>175.51142468967151</v>
      </c>
      <c r="S69" t="str">
        <f t="shared" si="16"/>
        <v>-0.675829082140159-1.37848553837285i</v>
      </c>
      <c r="T69">
        <f t="shared" si="17"/>
        <v>3.7235356238526345</v>
      </c>
      <c r="U69">
        <f t="shared" si="18"/>
        <v>-116.11729309372679</v>
      </c>
    </row>
    <row r="70" spans="2:21" x14ac:dyDescent="0.25">
      <c r="B70">
        <f t="shared" si="20"/>
        <v>80000</v>
      </c>
      <c r="C70" s="158" t="str">
        <f t="shared" si="0"/>
        <v>0.8976-0.502654824574367i</v>
      </c>
      <c r="D70" s="158" t="str">
        <f t="shared" si="1"/>
        <v>0.0146282571242708-0.0975290943170075i</v>
      </c>
      <c r="E70" s="158" t="str">
        <f t="shared" si="2"/>
        <v>0.01+1.10584061406361i</v>
      </c>
      <c r="F70" s="158" t="str">
        <f t="shared" si="3"/>
        <v>0.0246282571242708+1.0083115197466i</v>
      </c>
      <c r="G70" s="158" t="str">
        <f t="shared" si="4"/>
        <v>0.29051358627894-11.8939880402368i</v>
      </c>
      <c r="H70" s="158" t="str">
        <f t="shared" si="5"/>
        <v>-0.522930782198853-0.989749380745877i</v>
      </c>
      <c r="I70" s="158">
        <f t="shared" si="6"/>
        <v>0.97972019100210073</v>
      </c>
      <c r="J70" s="158">
        <f t="shared" si="7"/>
        <v>-117.84958390101947</v>
      </c>
      <c r="K70" s="158" t="str">
        <f t="shared" si="8"/>
        <v>-1.15576017394343-0.202321842242156i</v>
      </c>
      <c r="L70" t="str">
        <f t="shared" si="9"/>
        <v>-0.0350017955996476-1.16050907896127i</v>
      </c>
      <c r="M70">
        <f t="shared" si="10"/>
        <v>1.2969196960613949</v>
      </c>
      <c r="N70">
        <f t="shared" si="11"/>
        <v>-91.727558561069628</v>
      </c>
      <c r="O70" t="str">
        <f t="shared" si="12"/>
        <v>9778.74017444554-2456.40582311199i</v>
      </c>
      <c r="P70" t="str">
        <f t="shared" si="13"/>
        <v>-1.46041354862604+0.106516898714243i</v>
      </c>
      <c r="Q70">
        <f t="shared" si="14"/>
        <v>3.312558900412049</v>
      </c>
      <c r="R70">
        <f t="shared" si="15"/>
        <v>175.82845474317995</v>
      </c>
      <c r="S70" t="str">
        <f t="shared" si="16"/>
        <v>-0.664466642812015-1.15525908813712i</v>
      </c>
      <c r="T70">
        <f t="shared" si="17"/>
        <v>2.4947706790297803</v>
      </c>
      <c r="U70">
        <f t="shared" si="18"/>
        <v>-119.90608249087389</v>
      </c>
    </row>
    <row r="71" spans="2:21" x14ac:dyDescent="0.25">
      <c r="B71">
        <f t="shared" si="20"/>
        <v>90000</v>
      </c>
      <c r="C71" s="158" t="str">
        <f t="shared" si="0"/>
        <v>0.8704-0.565486677646163i</v>
      </c>
      <c r="D71" s="158" t="str">
        <f t="shared" si="1"/>
        <v>0.0126178523198656-0.0868694027219374i</v>
      </c>
      <c r="E71" s="158" t="str">
        <f t="shared" si="2"/>
        <v>0.01+1.24407069082156i</v>
      </c>
      <c r="F71" s="158" t="str">
        <f t="shared" si="3"/>
        <v>0.0226178523198656+1.15720128809962i</v>
      </c>
      <c r="G71" s="158" t="str">
        <f t="shared" si="4"/>
        <v>0.202604420295048-10.3658867705216i</v>
      </c>
      <c r="H71" s="158" t="str">
        <f t="shared" si="5"/>
        <v>-0.519969282406259-0.835641999231329i</v>
      </c>
      <c r="I71" s="158">
        <f t="shared" si="6"/>
        <v>-0.13826120512694595</v>
      </c>
      <c r="J71" s="158">
        <f t="shared" si="7"/>
        <v>-121.8914966767249</v>
      </c>
      <c r="K71" s="158" t="str">
        <f t="shared" si="8"/>
        <v>-0.897921959783809-0.148395353414745i</v>
      </c>
      <c r="L71" t="str">
        <f t="shared" si="9"/>
        <v>-0.0836482521721497-1.053793447121i</v>
      </c>
      <c r="M71">
        <f t="shared" si="10"/>
        <v>0.48238849436609244</v>
      </c>
      <c r="N71">
        <f t="shared" si="11"/>
        <v>-94.538520918434017</v>
      </c>
      <c r="O71" t="str">
        <f t="shared" si="12"/>
        <v>9772.32675646577-2298.02011447056i</v>
      </c>
      <c r="P71" t="str">
        <f t="shared" si="13"/>
        <v>-1.12831560035708+0.0759085759962825i</v>
      </c>
      <c r="Q71">
        <f t="shared" si="14"/>
        <v>1.0682239451718167</v>
      </c>
      <c r="R71">
        <f t="shared" si="15"/>
        <v>176.15116803420796</v>
      </c>
      <c r="S71" t="str">
        <f t="shared" si="16"/>
        <v>-0.651492327661218-0.97599123973336i</v>
      </c>
      <c r="T71">
        <f t="shared" si="17"/>
        <v>1.3893430391538248</v>
      </c>
      <c r="U71">
        <f t="shared" si="18"/>
        <v>-123.72384817194428</v>
      </c>
    </row>
    <row r="72" spans="2:21" x14ac:dyDescent="0.25">
      <c r="B72">
        <f t="shared" si="20"/>
        <v>100000</v>
      </c>
      <c r="C72" s="158" t="str">
        <f t="shared" si="0"/>
        <v>0.84-0.628318530717959i</v>
      </c>
      <c r="D72" s="158" t="str">
        <f t="shared" si="1"/>
        <v>0.0111747816599592-0.0782967270411641i</v>
      </c>
      <c r="E72" s="158" t="str">
        <f t="shared" si="2"/>
        <v>0.01+1.38230076757951i</v>
      </c>
      <c r="F72" s="158" t="str">
        <f t="shared" si="3"/>
        <v>0.0211747816599592+1.30400404053835i</v>
      </c>
      <c r="G72" s="158" t="str">
        <f t="shared" si="4"/>
        <v>0.149392161973376-9.19999960171572i</v>
      </c>
      <c r="H72" s="158" t="str">
        <f t="shared" si="5"/>
        <v>-0.51719054266999-0.715360862835028i</v>
      </c>
      <c r="I72" s="158">
        <f t="shared" si="6"/>
        <v>-1.0833588423237175</v>
      </c>
      <c r="J72" s="158">
        <f t="shared" si="7"/>
        <v>-125.86612125106949</v>
      </c>
      <c r="K72" s="158" t="str">
        <f t="shared" si="8"/>
        <v>-0.718660432802593-0.114504904149004i</v>
      </c>
      <c r="L72" t="str">
        <f t="shared" si="9"/>
        <v>-0.124064490377617-0.968204338908909i</v>
      </c>
      <c r="M72">
        <f t="shared" si="10"/>
        <v>-0.20992946102389612</v>
      </c>
      <c r="N72">
        <f t="shared" si="11"/>
        <v>-97.302017616166737</v>
      </c>
      <c r="O72" t="str">
        <f t="shared" si="12"/>
        <v>9765.16876673364-2183.28027731847i</v>
      </c>
      <c r="P72" t="str">
        <f t="shared" si="13"/>
        <v>-0.899582205967598+0.0558077092360209i</v>
      </c>
      <c r="Q72">
        <f t="shared" si="14"/>
        <v>-0.90250054663749568</v>
      </c>
      <c r="R72">
        <f t="shared" si="15"/>
        <v>176.45007030323822</v>
      </c>
      <c r="S72" t="str">
        <f t="shared" si="16"/>
        <v>-0.636707938315537-0.827797021834458i</v>
      </c>
      <c r="T72">
        <f t="shared" si="17"/>
        <v>0.37683376100054189</v>
      </c>
      <c r="U72">
        <f t="shared" si="18"/>
        <v>-127.56602629482244</v>
      </c>
    </row>
    <row r="73" spans="2:21" x14ac:dyDescent="0.25">
      <c r="B73">
        <f>B72+20000</f>
        <v>120000</v>
      </c>
      <c r="C73" s="158" t="str">
        <f t="shared" si="0"/>
        <v>0.7696-0.75398223686155i</v>
      </c>
      <c r="D73" s="158" t="str">
        <f t="shared" si="1"/>
        <v>0.00928865408207618-0.0653717279768084i</v>
      </c>
      <c r="E73" s="158" t="str">
        <f t="shared" si="2"/>
        <v>0.01+1.65876092109541i</v>
      </c>
      <c r="F73" s="158" t="str">
        <f t="shared" si="3"/>
        <v>0.0192886540820762+1.5933891931186i</v>
      </c>
      <c r="G73" s="158" t="str">
        <f t="shared" si="4"/>
        <v>0.0911540141884779-7.53001326579166i</v>
      </c>
      <c r="H73" s="158" t="str">
        <f t="shared" si="5"/>
        <v>-0.512828366888191-0.536285381544956i</v>
      </c>
      <c r="I73" s="158">
        <f t="shared" si="6"/>
        <v>-2.5916778068982143</v>
      </c>
      <c r="J73" s="158">
        <f t="shared" si="7"/>
        <v>-133.71914361343789</v>
      </c>
      <c r="K73" s="158" t="str">
        <f t="shared" si="8"/>
        <v>-0.491403280767102-0.0759025838789068i</v>
      </c>
      <c r="L73" t="str">
        <f t="shared" si="9"/>
        <v>-0.193685823710826-0.838914894951493i</v>
      </c>
      <c r="M73">
        <f t="shared" si="10"/>
        <v>-1.3001045282381201</v>
      </c>
      <c r="N73">
        <f t="shared" si="11"/>
        <v>-103.00045774108526</v>
      </c>
      <c r="O73" t="str">
        <f t="shared" si="12"/>
        <v>9748.63256095181-2040.9116543537i</v>
      </c>
      <c r="P73" t="str">
        <f t="shared" si="13"/>
        <v>-0.612123311510392+0.0325486108634098i</v>
      </c>
      <c r="Q73">
        <f t="shared" si="14"/>
        <v>-4.2509597080036245</v>
      </c>
      <c r="R73">
        <f t="shared" si="15"/>
        <v>176.95626131436148</v>
      </c>
      <c r="S73" t="str">
        <f t="shared" si="16"/>
        <v>-0.60133640717185-0.595148185951697i</v>
      </c>
      <c r="T73">
        <f t="shared" si="17"/>
        <v>-1.4520415727529947</v>
      </c>
      <c r="U73">
        <f t="shared" si="18"/>
        <v>-135.29633126849993</v>
      </c>
    </row>
    <row r="74" spans="2:21" x14ac:dyDescent="0.25">
      <c r="B74">
        <f t="shared" ref="B74:B123" si="21">B73+20000</f>
        <v>140000</v>
      </c>
      <c r="C74" s="158" t="str">
        <f t="shared" si="0"/>
        <v>0.6864-0.879645943005142i</v>
      </c>
      <c r="D74" s="158" t="str">
        <f t="shared" si="1"/>
        <v>0.00814789733685021-0.0560974289107782i</v>
      </c>
      <c r="E74" s="158" t="str">
        <f t="shared" si="2"/>
        <v>0.01+1.93522107461131i</v>
      </c>
      <c r="F74" s="158" t="str">
        <f t="shared" si="3"/>
        <v>0.0181478973368502+1.87912364570053i</v>
      </c>
      <c r="G74" s="158" t="str">
        <f t="shared" si="4"/>
        <v>0.0616674996665625-6.38535994797399i</v>
      </c>
      <c r="H74" s="158" t="str">
        <f t="shared" si="5"/>
        <v>-0.509827063208826-0.405807052874427i</v>
      </c>
      <c r="I74" s="158">
        <f t="shared" si="6"/>
        <v>-3.7201694317525318</v>
      </c>
      <c r="J74" s="158">
        <f t="shared" si="7"/>
        <v>-141.48126231386169</v>
      </c>
      <c r="K74" s="158" t="str">
        <f t="shared" si="8"/>
        <v>-0.357699815294898-0.0554866454935777i</v>
      </c>
      <c r="L74" t="str">
        <f t="shared" si="9"/>
        <v>-0.260548457008372-0.741939199790094i</v>
      </c>
      <c r="M74">
        <f t="shared" si="10"/>
        <v>-2.0875912093947244</v>
      </c>
      <c r="N74">
        <f t="shared" si="11"/>
        <v>-109.34985942553703</v>
      </c>
      <c r="O74" t="str">
        <f t="shared" si="12"/>
        <v>9729.16183208074-1972.91365893862i</v>
      </c>
      <c r="P74" t="str">
        <f t="shared" si="13"/>
        <v>-0.444304295092498+0.0205309741475466i</v>
      </c>
      <c r="Q74">
        <f t="shared" si="14"/>
        <v>-7.037126182202976</v>
      </c>
      <c r="R74">
        <f t="shared" si="15"/>
        <v>177.35428629598212</v>
      </c>
      <c r="S74" t="str">
        <f t="shared" si="16"/>
        <v>-0.55838544278256-0.420394030941401i</v>
      </c>
      <c r="T74">
        <f t="shared" si="17"/>
        <v>-3.1111281191490905</v>
      </c>
      <c r="U74">
        <f t="shared" si="18"/>
        <v>-143.02485032757153</v>
      </c>
    </row>
    <row r="75" spans="2:21" x14ac:dyDescent="0.25">
      <c r="B75">
        <f t="shared" si="21"/>
        <v>160000</v>
      </c>
      <c r="C75" s="158" t="str">
        <f t="shared" si="0"/>
        <v>0.5904-1.00530964914873i</v>
      </c>
      <c r="D75" s="158" t="str">
        <f t="shared" si="1"/>
        <v>0.00740609542866305-0.0491219609438475i</v>
      </c>
      <c r="E75" s="158" t="str">
        <f t="shared" si="2"/>
        <v>0.01+2.21168122812721i</v>
      </c>
      <c r="F75" s="158" t="str">
        <f t="shared" si="3"/>
        <v>0.017406095428663+2.16255926718336i</v>
      </c>
      <c r="G75" s="158" t="str">
        <f t="shared" si="4"/>
        <v>0.0446599707935278-5.54862140722506i</v>
      </c>
      <c r="H75" s="158" t="str">
        <f t="shared" si="5"/>
        <v>-0.507740755608103-0.30370921337729i</v>
      </c>
      <c r="I75" s="158">
        <f t="shared" si="6"/>
        <v>-4.5588237297507481</v>
      </c>
      <c r="J75" s="158">
        <f t="shared" si="7"/>
        <v>-149.11390707638472</v>
      </c>
      <c r="K75" s="158" t="str">
        <f t="shared" si="8"/>
        <v>-0.272228408052367-0.0432874049805045i</v>
      </c>
      <c r="L75" t="str">
        <f t="shared" si="9"/>
        <v>-0.331807227934959-0.6566688731497i</v>
      </c>
      <c r="M75">
        <f t="shared" si="10"/>
        <v>-2.665539133241202</v>
      </c>
      <c r="N75">
        <f t="shared" si="11"/>
        <v>-116.80694488127759</v>
      </c>
      <c r="O75" t="str">
        <f t="shared" si="12"/>
        <v>9706.79203011752-1951.04115182185i</v>
      </c>
      <c r="P75" t="str">
        <f t="shared" si="13"/>
        <v>-0.337526674260334+0.0137325508536607i</v>
      </c>
      <c r="Q75">
        <f t="shared" si="14"/>
        <v>-9.4266549053309436</v>
      </c>
      <c r="R75">
        <f t="shared" si="15"/>
        <v>177.67015899038168</v>
      </c>
      <c r="S75" t="str">
        <f t="shared" si="16"/>
        <v>-0.509092889034338-0.286198078788684i</v>
      </c>
      <c r="T75">
        <f t="shared" si="17"/>
        <v>-4.6713749391052062</v>
      </c>
      <c r="U75">
        <f t="shared" si="18"/>
        <v>-150.6564978470762</v>
      </c>
    </row>
    <row r="76" spans="2:21" x14ac:dyDescent="0.25">
      <c r="B76">
        <f t="shared" si="21"/>
        <v>180000</v>
      </c>
      <c r="C76" s="158" t="str">
        <f t="shared" si="0"/>
        <v>0.4816-1.13097335529233i</v>
      </c>
      <c r="D76" s="158" t="str">
        <f t="shared" si="1"/>
        <v>0.00689687701585696-0.0436863656779782i</v>
      </c>
      <c r="E76" s="158" t="str">
        <f t="shared" si="2"/>
        <v>0.01+2.48814138164312i</v>
      </c>
      <c r="F76" s="158" t="str">
        <f t="shared" si="3"/>
        <v>0.016896877015857+2.44445501596514i</v>
      </c>
      <c r="G76" s="158" t="str">
        <f t="shared" si="4"/>
        <v>0.0339314828847932-4.90883513320413i</v>
      </c>
      <c r="H76" s="158" t="str">
        <f t="shared" si="5"/>
        <v>-0.506250466096193-0.219721681130278i</v>
      </c>
      <c r="I76" s="158">
        <f t="shared" si="6"/>
        <v>-5.1631693834813328</v>
      </c>
      <c r="J76" s="158">
        <f t="shared" si="7"/>
        <v>-156.53830136268769</v>
      </c>
      <c r="K76" s="158" t="str">
        <f t="shared" si="8"/>
        <v>-0.21421514541764-0.0353379753741278i</v>
      </c>
      <c r="L76" t="str">
        <f t="shared" si="9"/>
        <v>-0.407466793229239-0.565340890246623i</v>
      </c>
      <c r="M76">
        <f t="shared" si="10"/>
        <v>-3.1368598796079135</v>
      </c>
      <c r="N76">
        <f t="shared" si="11"/>
        <v>-125.78200094532127</v>
      </c>
      <c r="O76" t="str">
        <f t="shared" si="12"/>
        <v>9681.56362025396-1959.55760148097i</v>
      </c>
      <c r="P76" t="str">
        <f t="shared" si="13"/>
        <v>-0.265274329670057+0.00960995947017748i</v>
      </c>
      <c r="Q76">
        <f t="shared" si="14"/>
        <v>-11.520399718309285</v>
      </c>
      <c r="R76">
        <f t="shared" si="15"/>
        <v>177.92528194096465</v>
      </c>
      <c r="S76" t="str">
        <f t="shared" si="16"/>
        <v>-0.455686362360109-0.183320100416259i</v>
      </c>
      <c r="T76">
        <f t="shared" si="17"/>
        <v>-6.1752130086418635</v>
      </c>
      <c r="U76">
        <f t="shared" si="18"/>
        <v>-158.08535004700593</v>
      </c>
    </row>
    <row r="77" spans="2:21" x14ac:dyDescent="0.25">
      <c r="B77">
        <f t="shared" si="21"/>
        <v>200000</v>
      </c>
      <c r="C77" s="158" t="str">
        <f t="shared" si="0"/>
        <v>0.36-1.25663706143592i</v>
      </c>
      <c r="D77" s="158" t="str">
        <f t="shared" si="1"/>
        <v>0.00653231543943977-0.0393321623880282i</v>
      </c>
      <c r="E77" s="158" t="str">
        <f t="shared" si="2"/>
        <v>0.01+2.76460153515902i</v>
      </c>
      <c r="F77" s="158" t="str">
        <f t="shared" si="3"/>
        <v>0.0165323154394398+2.72526937277099i</v>
      </c>
      <c r="G77" s="158" t="str">
        <f t="shared" si="4"/>
        <v>0.0267103805947085-4.40307242119029i</v>
      </c>
      <c r="H77" s="158" t="str">
        <f t="shared" si="5"/>
        <v>-0.505155540246886-0.148038100624613i</v>
      </c>
      <c r="I77" s="158">
        <f t="shared" si="6"/>
        <v>-5.5736755062009351</v>
      </c>
      <c r="J77" s="158">
        <f t="shared" si="7"/>
        <v>-163.66654017980096</v>
      </c>
      <c r="K77" s="158" t="str">
        <f t="shared" si="8"/>
        <v>-0.173007878844953-0.0298128349849099i</v>
      </c>
      <c r="L77" t="str">
        <f t="shared" si="9"/>
        <v>-0.4774718491633-0.4527585720267i</v>
      </c>
      <c r="M77">
        <f t="shared" si="10"/>
        <v>-3.6354250403342321</v>
      </c>
      <c r="N77">
        <f t="shared" si="11"/>
        <v>-136.52180949846263</v>
      </c>
      <c r="O77" t="str">
        <f t="shared" si="12"/>
        <v>9653.52190216393-1988.98223269676i</v>
      </c>
      <c r="P77" t="str">
        <f t="shared" si="13"/>
        <v>-0.214061873886264+0.00696990634260526i</v>
      </c>
      <c r="Q77">
        <f t="shared" si="14"/>
        <v>-13.384611724034787</v>
      </c>
      <c r="R77">
        <f t="shared" si="15"/>
        <v>178.13509442566419</v>
      </c>
      <c r="S77" t="str">
        <f t="shared" si="16"/>
        <v>-0.400916900839661-0.105853605377613i</v>
      </c>
      <c r="T77">
        <f t="shared" si="17"/>
        <v>-7.6462472660062879</v>
      </c>
      <c r="U77">
        <f t="shared" si="18"/>
        <v>-165.20978017261407</v>
      </c>
    </row>
    <row r="78" spans="2:21" x14ac:dyDescent="0.25">
      <c r="B78">
        <f t="shared" si="21"/>
        <v>220000</v>
      </c>
      <c r="C78" s="158" t="str">
        <f t="shared" si="0"/>
        <v>0.2256-1.38230076757951i</v>
      </c>
      <c r="D78" s="158" t="str">
        <f t="shared" si="1"/>
        <v>0.00626240877574128-0.0357662256398856i</v>
      </c>
      <c r="E78" s="158" t="str">
        <f t="shared" si="2"/>
        <v>0.01+3.04106168867492i</v>
      </c>
      <c r="F78" s="158" t="str">
        <f t="shared" si="3"/>
        <v>0.0162624087757413+3.00529546303503i</v>
      </c>
      <c r="G78" s="158" t="str">
        <f t="shared" si="4"/>
        <v>0.0216062328080926-3.99283490698502i</v>
      </c>
      <c r="H78" s="158" t="str">
        <f t="shared" si="5"/>
        <v>-0.504330249019392-0.0851140293225434i</v>
      </c>
      <c r="I78" s="158">
        <f t="shared" si="6"/>
        <v>-5.8237322067185291</v>
      </c>
      <c r="J78" s="158">
        <f t="shared" si="7"/>
        <v>-170.42066026978753</v>
      </c>
      <c r="K78" s="158" t="str">
        <f t="shared" si="8"/>
        <v>-0.14267332716409-0.0257775377594312i</v>
      </c>
      <c r="L78" t="str">
        <f t="shared" si="9"/>
        <v>-0.52025646924598-0.314459173579938i</v>
      </c>
      <c r="M78">
        <f t="shared" si="10"/>
        <v>-4.3232518848976422</v>
      </c>
      <c r="N78">
        <f t="shared" si="11"/>
        <v>-148.84993075612229</v>
      </c>
      <c r="O78" t="str">
        <f t="shared" si="12"/>
        <v>9622.71680988995-2033.24796312844i</v>
      </c>
      <c r="P78" t="str">
        <f t="shared" si="13"/>
        <v>-0.176419751398745+0.00520357193680598i</v>
      </c>
      <c r="Q78">
        <f t="shared" si="14"/>
        <v>-15.065279257090847</v>
      </c>
      <c r="R78">
        <f t="shared" si="15"/>
        <v>178.31052762616889</v>
      </c>
      <c r="S78" t="str">
        <f t="shared" si="16"/>
        <v>-0.347478842055369-0.0491693357656832i</v>
      </c>
      <c r="T78">
        <f t="shared" si="17"/>
        <v>-9.0953324920086338</v>
      </c>
      <c r="U78">
        <f t="shared" si="18"/>
        <v>-171.94594094578716</v>
      </c>
    </row>
    <row r="79" spans="2:21" x14ac:dyDescent="0.25">
      <c r="B79">
        <f t="shared" si="21"/>
        <v>240000</v>
      </c>
      <c r="C79" s="158" t="str">
        <f t="shared" si="0"/>
        <v>0.0783999999999999-1.5079644737231i</v>
      </c>
      <c r="D79" s="158" t="str">
        <f t="shared" si="1"/>
        <v>0.00605702441057595-0.0327924829428947i</v>
      </c>
      <c r="E79" s="158" t="str">
        <f t="shared" si="2"/>
        <v>0.01+3.31752184219082i</v>
      </c>
      <c r="F79" s="158" t="str">
        <f t="shared" si="3"/>
        <v>0.016057024410576+3.28472935924793i</v>
      </c>
      <c r="G79" s="158" t="str">
        <f t="shared" si="4"/>
        <v>0.0178581617059647-3.65318172021606i</v>
      </c>
      <c r="H79" s="158" t="str">
        <f t="shared" si="5"/>
        <v>-0.503694057080289-0.0286568977104489i</v>
      </c>
      <c r="I79" s="158">
        <f t="shared" si="6"/>
        <v>-5.9426286368373171</v>
      </c>
      <c r="J79" s="158">
        <f t="shared" si="7"/>
        <v>-176.74375517267447</v>
      </c>
      <c r="K79" s="158" t="str">
        <f t="shared" si="8"/>
        <v>-0.119688731926099-0.0227130243187528i</v>
      </c>
      <c r="L79" t="str">
        <f t="shared" si="9"/>
        <v>-0.514197071598689-0.167608620338517i</v>
      </c>
      <c r="M79">
        <f t="shared" si="10"/>
        <v>-5.33887079838789</v>
      </c>
      <c r="N79">
        <f t="shared" si="11"/>
        <v>-161.94600827927653</v>
      </c>
      <c r="O79" t="str">
        <f t="shared" si="12"/>
        <v>9589.20269394763-2088.28049068962i</v>
      </c>
      <c r="P79" t="str">
        <f t="shared" si="13"/>
        <v>-0.147930715077529+0.00397863030044438i</v>
      </c>
      <c r="Q79">
        <f t="shared" si="14"/>
        <v>-16.595692520689205</v>
      </c>
      <c r="R79">
        <f t="shared" si="15"/>
        <v>178.45938834754801</v>
      </c>
      <c r="S79" t="str">
        <f t="shared" si="16"/>
        <v>-0.297534467082816-0.00916326824806231i</v>
      </c>
      <c r="T79">
        <f t="shared" si="17"/>
        <v>-10.525137121175661</v>
      </c>
      <c r="U79">
        <f t="shared" si="18"/>
        <v>-178.23600032561356</v>
      </c>
    </row>
    <row r="80" spans="2:21" x14ac:dyDescent="0.25">
      <c r="B80">
        <f t="shared" si="21"/>
        <v>260000</v>
      </c>
      <c r="C80" s="158" t="str">
        <f t="shared" si="0"/>
        <v>-0.0816000000000001-1.63362817986669i</v>
      </c>
      <c r="D80" s="158" t="str">
        <f t="shared" si="1"/>
        <v>0.00589712832643624-0.0302748538018936i</v>
      </c>
      <c r="E80" s="158" t="str">
        <f t="shared" si="2"/>
        <v>0.01+3.59398199570672i</v>
      </c>
      <c r="F80" s="158" t="str">
        <f t="shared" si="3"/>
        <v>0.0158971283264362+3.56370714190483i</v>
      </c>
      <c r="G80" s="158" t="str">
        <f t="shared" si="4"/>
        <v>0.015020599594884-3.3672130558929i</v>
      </c>
      <c r="H80" s="158" t="str">
        <f t="shared" si="5"/>
        <v>-0.503193940305705+0.0228848542395061i</v>
      </c>
      <c r="I80" s="158">
        <f t="shared" si="6"/>
        <v>-5.9563184668858717</v>
      </c>
      <c r="J80" s="158">
        <f t="shared" si="7"/>
        <v>177.39602852050876</v>
      </c>
      <c r="K80" s="158" t="str">
        <f t="shared" si="8"/>
        <v>-0.101853304583634-0.0203116339498038i</v>
      </c>
      <c r="L80" t="str">
        <f t="shared" si="9"/>
        <v>-0.459322582236868-0.0437646720158044i</v>
      </c>
      <c r="M80">
        <f t="shared" si="10"/>
        <v>-6.718394726939608</v>
      </c>
      <c r="N80">
        <f t="shared" si="11"/>
        <v>-174.55723712223786</v>
      </c>
      <c r="O80" t="str">
        <f t="shared" si="12"/>
        <v>9553.03808738859-2151.23328593769i</v>
      </c>
      <c r="P80" t="str">
        <f t="shared" si="13"/>
        <v>-0.125843283031614+0.00310335682015307i</v>
      </c>
      <c r="Q80">
        <f t="shared" si="14"/>
        <v>-18.000758890691767</v>
      </c>
      <c r="R80">
        <f t="shared" si="15"/>
        <v>178.58734441207599</v>
      </c>
      <c r="S80" t="str">
        <f t="shared" si="16"/>
        <v>-0.252481165171965+0.0178768984597314i</v>
      </c>
      <c r="T80">
        <f t="shared" si="17"/>
        <v>-11.933702060190999</v>
      </c>
      <c r="U80">
        <f t="shared" si="18"/>
        <v>175.94993831477265</v>
      </c>
    </row>
    <row r="81" spans="2:21" x14ac:dyDescent="0.25">
      <c r="B81">
        <f t="shared" si="21"/>
        <v>280000</v>
      </c>
      <c r="C81" s="158" t="str">
        <f t="shared" si="0"/>
        <v>-0.2544-1.75929188601028i</v>
      </c>
      <c r="D81" s="158" t="str">
        <f t="shared" si="1"/>
        <v>0.0057702190689517-0.0281159531279937i</v>
      </c>
      <c r="E81" s="158" t="str">
        <f t="shared" si="2"/>
        <v>0.01+3.87044214922263i</v>
      </c>
      <c r="F81" s="158" t="str">
        <f t="shared" si="3"/>
        <v>0.0157702190689517+3.84232619609464i</v>
      </c>
      <c r="G81" s="158" t="str">
        <f t="shared" si="4"/>
        <v>0.012818086352117-3.1230554730535i</v>
      </c>
      <c r="H81" s="158" t="str">
        <f t="shared" si="5"/>
        <v>-0.502794024377021+0.0706003032050554i</v>
      </c>
      <c r="I81" s="158">
        <f t="shared" si="6"/>
        <v>-5.8874027845228394</v>
      </c>
      <c r="J81" s="158">
        <f t="shared" si="7"/>
        <v>172.00701660118295</v>
      </c>
      <c r="K81" s="158" t="str">
        <f t="shared" si="8"/>
        <v>-0.0877337181301999-0.018381106959074i</v>
      </c>
      <c r="L81" t="str">
        <f t="shared" si="9"/>
        <v>-0.379314297551335+0.0374390529410112i</v>
      </c>
      <c r="M81">
        <f t="shared" si="10"/>
        <v>-8.3779112263818174</v>
      </c>
      <c r="N81">
        <f t="shared" si="11"/>
        <v>174.36305388959144</v>
      </c>
      <c r="O81" t="str">
        <f t="shared" si="12"/>
        <v>9514.28545764994-2220.05052646079i</v>
      </c>
      <c r="P81" t="str">
        <f t="shared" si="13"/>
        <v>-0.108369491788183+0.00246192372605328i</v>
      </c>
      <c r="Q81">
        <f t="shared" si="14"/>
        <v>-19.29961844397566</v>
      </c>
      <c r="R81">
        <f t="shared" si="15"/>
        <v>178.69858594471435</v>
      </c>
      <c r="S81" t="str">
        <f t="shared" si="16"/>
        <v>-0.212960082679074+0.0351905869832851i</v>
      </c>
      <c r="T81">
        <f t="shared" si="17"/>
        <v>-13.317038011631205</v>
      </c>
      <c r="U81">
        <f t="shared" si="18"/>
        <v>170.61695050884597</v>
      </c>
    </row>
    <row r="82" spans="2:21" x14ac:dyDescent="0.25">
      <c r="B82">
        <f t="shared" si="21"/>
        <v>300000</v>
      </c>
      <c r="C82" s="158" t="str">
        <f t="shared" si="0"/>
        <v>-0.44-1.88495559215388i</v>
      </c>
      <c r="D82" s="158" t="str">
        <f t="shared" si="1"/>
        <v>0.00566781153841493-0.0262442591822626i</v>
      </c>
      <c r="E82" s="158" t="str">
        <f t="shared" si="2"/>
        <v>0.01+4.14690230273853i</v>
      </c>
      <c r="F82" s="158" t="str">
        <f t="shared" si="3"/>
        <v>0.0156678115384149+4.12065804355627i</v>
      </c>
      <c r="G82" s="158" t="str">
        <f t="shared" si="4"/>
        <v>0.0110726138630506-2.91211413068785i</v>
      </c>
      <c r="H82" s="158" t="str">
        <f t="shared" si="5"/>
        <v>-0.502469416832457+0.115277220546088i</v>
      </c>
      <c r="I82" s="158">
        <f t="shared" si="6"/>
        <v>-5.7550327238393564</v>
      </c>
      <c r="J82" s="158">
        <f t="shared" si="7"/>
        <v>167.07872699540309</v>
      </c>
      <c r="K82" s="158" t="str">
        <f t="shared" si="8"/>
        <v>-0.0763635205254879-0.0167959066191408i</v>
      </c>
      <c r="L82" t="str">
        <f t="shared" si="9"/>
        <v>-0.299438611461697+0.078888949948359i</v>
      </c>
      <c r="M82">
        <f t="shared" si="10"/>
        <v>-10.182405023015663</v>
      </c>
      <c r="N82">
        <f t="shared" si="11"/>
        <v>165.24045524333499</v>
      </c>
      <c r="O82" t="str">
        <f t="shared" si="12"/>
        <v>9473.01094609313-2293.20492347554i</v>
      </c>
      <c r="P82" t="str">
        <f t="shared" si="13"/>
        <v>-0.0943058761022301+0.00198157533449374i</v>
      </c>
      <c r="Q82">
        <f t="shared" si="14"/>
        <v>-20.507307875348069</v>
      </c>
      <c r="R82">
        <f t="shared" si="15"/>
        <v>178.79626590227952</v>
      </c>
      <c r="S82" t="str">
        <f t="shared" si="16"/>
        <v>-0.179014796012643+0.0454603279088064i</v>
      </c>
      <c r="T82">
        <f t="shared" si="17"/>
        <v>-14.670808673713761</v>
      </c>
      <c r="U82">
        <f t="shared" si="18"/>
        <v>165.75109399398755</v>
      </c>
    </row>
    <row r="83" spans="2:21" x14ac:dyDescent="0.25">
      <c r="B83">
        <f t="shared" si="21"/>
        <v>320000</v>
      </c>
      <c r="C83" s="158" t="str">
        <f t="shared" si="0"/>
        <v>-0.6384-2.01061929829747i</v>
      </c>
      <c r="D83" s="158" t="str">
        <f t="shared" si="1"/>
        <v>0.00558398277904708-0.0246060672621999i</v>
      </c>
      <c r="E83" s="158" t="str">
        <f t="shared" si="2"/>
        <v>0.01+4.42336245625443i</v>
      </c>
      <c r="F83" s="158" t="str">
        <f t="shared" si="3"/>
        <v>0.0155839827790471+4.39875638899223i</v>
      </c>
      <c r="G83" s="158" t="str">
        <f t="shared" si="4"/>
        <v>0.00966483476185705-2.72800953774362i</v>
      </c>
      <c r="H83" s="158" t="str">
        <f t="shared" si="5"/>
        <v>-0.502202444846584+0.157499981617746i</v>
      </c>
      <c r="I83" s="158">
        <f t="shared" si="6"/>
        <v>-5.5749900304683315</v>
      </c>
      <c r="J83" s="158">
        <f t="shared" si="7"/>
        <v>162.58760974877032</v>
      </c>
      <c r="K83" s="158" t="str">
        <f t="shared" si="8"/>
        <v>-0.0670716179067698-0.0154709718540649i</v>
      </c>
      <c r="L83" t="str">
        <f t="shared" si="9"/>
        <v>-0.232408170758969+0.0939597483320849i</v>
      </c>
      <c r="M83">
        <f t="shared" si="10"/>
        <v>-12.017500559262526</v>
      </c>
      <c r="N83">
        <f t="shared" si="11"/>
        <v>157.98712563342858</v>
      </c>
      <c r="O83" t="str">
        <f t="shared" si="12"/>
        <v>9429.28409718088-2369.53391549931i</v>
      </c>
      <c r="P83" t="str">
        <f t="shared" si="13"/>
        <v>-0.0828179248953901+0.0016150616812804i</v>
      </c>
      <c r="Q83">
        <f t="shared" si="14"/>
        <v>-21.635861789407443</v>
      </c>
      <c r="R83">
        <f t="shared" si="15"/>
        <v>178.88279632472248</v>
      </c>
      <c r="S83" t="str">
        <f t="shared" si="16"/>
        <v>-0.150296728778443+0.0507973440996499i</v>
      </c>
      <c r="T83">
        <f t="shared" si="17"/>
        <v>-15.991258112263431</v>
      </c>
      <c r="U83">
        <f t="shared" si="18"/>
        <v>161.32575611149255</v>
      </c>
    </row>
    <row r="84" spans="2:21" x14ac:dyDescent="0.25">
      <c r="B84">
        <f t="shared" si="21"/>
        <v>340000</v>
      </c>
      <c r="C84" s="158" t="str">
        <f t="shared" si="0"/>
        <v>-0.8496-2.13628300444106i</v>
      </c>
      <c r="D84" s="158" t="str">
        <f t="shared" si="1"/>
        <v>0.00551449684203442-0.0231602697777028i</v>
      </c>
      <c r="E84" s="158" t="str">
        <f t="shared" si="2"/>
        <v>0.01+4.69982260977033i</v>
      </c>
      <c r="F84" s="158" t="str">
        <f t="shared" si="3"/>
        <v>0.0155144968420344+4.67666233999263i</v>
      </c>
      <c r="G84" s="158" t="str">
        <f t="shared" si="4"/>
        <v>0.00851220614865404-2.56590428493999i</v>
      </c>
      <c r="H84" s="158" t="str">
        <f t="shared" si="5"/>
        <v>-0.501980299827258+0.197711490529493i</v>
      </c>
      <c r="I84" s="158">
        <f t="shared" si="6"/>
        <v>-5.3599650399106284</v>
      </c>
      <c r="J84" s="158">
        <f t="shared" si="7"/>
        <v>158.50235246936685</v>
      </c>
      <c r="K84" s="158" t="str">
        <f t="shared" si="8"/>
        <v>-0.0593800949290483-0.0143468160670704i</v>
      </c>
      <c r="L84" t="str">
        <f t="shared" si="9"/>
        <v>-0.180504928852184+0.0947898906812239i</v>
      </c>
      <c r="M84">
        <f t="shared" si="10"/>
        <v>-13.812497229652319</v>
      </c>
      <c r="N84">
        <f t="shared" si="11"/>
        <v>152.29435569114989</v>
      </c>
      <c r="O84" t="str">
        <f t="shared" si="12"/>
        <v>9383.17757926931-2448.13371566756i</v>
      </c>
      <c r="P84" t="str">
        <f t="shared" si="13"/>
        <v>-0.0733120146519123+0.00133079883539471i</v>
      </c>
      <c r="Q84">
        <f t="shared" si="14"/>
        <v>-22.695066086362004</v>
      </c>
      <c r="R84">
        <f t="shared" si="15"/>
        <v>178.96005063291233</v>
      </c>
      <c r="S84" t="str">
        <f t="shared" si="16"/>
        <v>-0.126248744780743+0.0527923420185056i</v>
      </c>
      <c r="T84">
        <f t="shared" si="17"/>
        <v>-17.275601543296162</v>
      </c>
      <c r="U84">
        <f t="shared" si="18"/>
        <v>157.30720460990801</v>
      </c>
    </row>
    <row r="85" spans="2:21" x14ac:dyDescent="0.25">
      <c r="B85">
        <f t="shared" si="21"/>
        <v>360000</v>
      </c>
      <c r="C85" s="158" t="str">
        <f t="shared" si="0"/>
        <v>-1.0736-2.26194671058465i</v>
      </c>
      <c r="D85" s="158" t="str">
        <f t="shared" si="1"/>
        <v>0.00545625947185784-0.0218748690472854i</v>
      </c>
      <c r="E85" s="158" t="str">
        <f t="shared" si="2"/>
        <v>0.01+4.97628276328623i</v>
      </c>
      <c r="F85" s="158" t="str">
        <f t="shared" si="3"/>
        <v>0.0154562594718578+4.95440789423894i</v>
      </c>
      <c r="G85" s="158" t="str">
        <f t="shared" si="4"/>
        <v>0.00755610355373741-2.42206202377009i</v>
      </c>
      <c r="H85" s="158" t="str">
        <f t="shared" si="5"/>
        <v>-0.50179352496651+0.236253704469377i</v>
      </c>
      <c r="I85" s="158">
        <f t="shared" si="6"/>
        <v>-5.1199594367272976</v>
      </c>
      <c r="J85" s="158">
        <f t="shared" si="7"/>
        <v>154.7880733053415</v>
      </c>
      <c r="K85" s="158" t="str">
        <f t="shared" si="8"/>
        <v>-0.0529410615327884-0.0133806876343685i</v>
      </c>
      <c r="L85" t="str">
        <f t="shared" si="9"/>
        <v>-0.141575695654022+0.0890573865116982i</v>
      </c>
      <c r="M85">
        <f t="shared" si="10"/>
        <v>-15.532315241161525</v>
      </c>
      <c r="N85">
        <f t="shared" si="11"/>
        <v>147.82828790526494</v>
      </c>
      <c r="O85" t="str">
        <f t="shared" si="12"/>
        <v>9334.76689899264-2528.28870521707i</v>
      </c>
      <c r="P85" t="str">
        <f t="shared" si="13"/>
        <v>-0.0653564263103655+0.00110713578097305i</v>
      </c>
      <c r="Q85">
        <f t="shared" si="14"/>
        <v>-23.692987977391748</v>
      </c>
      <c r="R85">
        <f t="shared" si="15"/>
        <v>179.02950414402611</v>
      </c>
      <c r="S85" t="str">
        <f t="shared" si="16"/>
        <v>-0.106239211349814+0.052601771224491i</v>
      </c>
      <c r="T85">
        <f t="shared" si="17"/>
        <v>-18.522088157563019</v>
      </c>
      <c r="U85">
        <f t="shared" si="18"/>
        <v>153.65880242051685</v>
      </c>
    </row>
    <row r="86" spans="2:21" x14ac:dyDescent="0.25">
      <c r="B86">
        <f t="shared" si="21"/>
        <v>380000</v>
      </c>
      <c r="C86" s="158" t="str">
        <f t="shared" si="0"/>
        <v>-1.3104-2.38761041672824i</v>
      </c>
      <c r="D86" s="158" t="str">
        <f t="shared" si="1"/>
        <v>0.00540696785869073-0.0207245872519044i</v>
      </c>
      <c r="E86" s="158" t="str">
        <f t="shared" si="2"/>
        <v>0.01+5.25274291680213i</v>
      </c>
      <c r="F86" s="158" t="str">
        <f t="shared" si="3"/>
        <v>0.0154069678586907+5.23201832955023i</v>
      </c>
      <c r="G86" s="158" t="str">
        <f t="shared" si="4"/>
        <v>0.00675392359088648-2.2935500578699i</v>
      </c>
      <c r="H86" s="158" t="str">
        <f t="shared" si="5"/>
        <v>-0.501635020759275+0.273394939950532i</v>
      </c>
      <c r="I86" s="158">
        <f t="shared" si="6"/>
        <v>-4.8627315230144497</v>
      </c>
      <c r="J86" s="158">
        <f t="shared" si="7"/>
        <v>151.40927658299435</v>
      </c>
      <c r="K86" s="158" t="str">
        <f t="shared" si="8"/>
        <v>-0.0474963600431592-0.0125411237239528i</v>
      </c>
      <c r="L86" t="str">
        <f t="shared" si="9"/>
        <v>-0.112577326411922+0.0808783347666431i</v>
      </c>
      <c r="M86">
        <f t="shared" si="10"/>
        <v>-17.163605275544608</v>
      </c>
      <c r="N86">
        <f t="shared" si="11"/>
        <v>144.3055990778733</v>
      </c>
      <c r="O86" t="str">
        <f t="shared" si="12"/>
        <v>9284.13011120468-2609.42314256189i</v>
      </c>
      <c r="P86" t="str">
        <f t="shared" si="13"/>
        <v>-0.0586310410601014+0.000928897260672155i</v>
      </c>
      <c r="Q86">
        <f t="shared" si="14"/>
        <v>-24.63635792868482</v>
      </c>
      <c r="R86">
        <f t="shared" si="15"/>
        <v>179.09233335479348</v>
      </c>
      <c r="S86" t="str">
        <f t="shared" si="16"/>
        <v>-0.0896458868523606+0.0510421682363005i</v>
      </c>
      <c r="T86">
        <f t="shared" si="17"/>
        <v>-19.729894794693152</v>
      </c>
      <c r="U86">
        <f t="shared" si="18"/>
        <v>150.34387545251477</v>
      </c>
    </row>
    <row r="87" spans="2:21" x14ac:dyDescent="0.25">
      <c r="B87">
        <f>B86+20000</f>
        <v>400000</v>
      </c>
      <c r="C87" s="158" t="str">
        <f t="shared" si="0"/>
        <v>-1.56-2.51327412287183i</v>
      </c>
      <c r="D87" s="158" t="str">
        <f t="shared" si="1"/>
        <v>0.0053648796119293-0.0196891910426074i</v>
      </c>
      <c r="E87" s="158" t="str">
        <f t="shared" si="2"/>
        <v>0.01+5.52920307031804i</v>
      </c>
      <c r="F87" s="158" t="str">
        <f t="shared" si="3"/>
        <v>0.0153648796119293+5.50951387927543i</v>
      </c>
      <c r="G87" s="158" t="str">
        <f t="shared" si="4"/>
        <v>0.00607407943621909-2.17803365876607i</v>
      </c>
      <c r="H87" s="158" t="str">
        <f t="shared" si="5"/>
        <v>-0.501499376634534+0.309348744799813i</v>
      </c>
      <c r="I87" s="158">
        <f t="shared" si="6"/>
        <v>-4.5942244662512417</v>
      </c>
      <c r="J87" s="158">
        <f t="shared" si="7"/>
        <v>148.33173411545084</v>
      </c>
      <c r="K87" s="158" t="str">
        <f t="shared" si="8"/>
        <v>-0.0428511340997457-0.0118044820804376i</v>
      </c>
      <c r="L87" t="str">
        <f t="shared" si="9"/>
        <v>-0.0908573286445241+0.0722541701535472i</v>
      </c>
      <c r="M87">
        <f t="shared" si="10"/>
        <v>-18.704480448457335</v>
      </c>
      <c r="N87">
        <f t="shared" si="11"/>
        <v>141.50657135835363</v>
      </c>
      <c r="O87" t="str">
        <f t="shared" si="12"/>
        <v>9231.34752640208-2691.0673697664i</v>
      </c>
      <c r="P87" t="str">
        <f t="shared" si="13"/>
        <v>-0.0528943901203185+0.00078523511024904i</v>
      </c>
      <c r="Q87">
        <f t="shared" si="14"/>
        <v>-25.53085070920412</v>
      </c>
      <c r="R87">
        <f t="shared" si="15"/>
        <v>179.1494872518108</v>
      </c>
      <c r="S87" t="str">
        <f t="shared" si="16"/>
        <v>-0.0759006728096267+0.048675993240592i</v>
      </c>
      <c r="T87">
        <f t="shared" si="17"/>
        <v>-20.898953279970726</v>
      </c>
      <c r="U87">
        <f t="shared" si="18"/>
        <v>147.32747022852158</v>
      </c>
    </row>
    <row r="88" spans="2:21" x14ac:dyDescent="0.25">
      <c r="B88">
        <f t="shared" si="21"/>
        <v>420000</v>
      </c>
      <c r="C88" s="158" t="str">
        <f t="shared" si="0"/>
        <v>-1.8224-2.63893782901543i</v>
      </c>
      <c r="D88" s="158" t="str">
        <f t="shared" si="1"/>
        <v>0.00532865673912924-0.0187522934176526i</v>
      </c>
      <c r="E88" s="158" t="str">
        <f t="shared" si="2"/>
        <v>0.01+5.80566322383394i</v>
      </c>
      <c r="F88" s="158" t="str">
        <f t="shared" si="3"/>
        <v>0.0153286567391292+5.78691093041629i</v>
      </c>
      <c r="G88" s="158" t="str">
        <f t="shared" si="4"/>
        <v>0.00549273569842983-2.07363063783612i</v>
      </c>
      <c r="H88" s="158" t="str">
        <f t="shared" si="5"/>
        <v>-0.501382412655066+0.344287233917314i</v>
      </c>
      <c r="I88" s="158">
        <f t="shared" si="6"/>
        <v>-4.3189450845889885</v>
      </c>
      <c r="J88" s="158">
        <f t="shared" si="7"/>
        <v>145.52355100492605</v>
      </c>
      <c r="K88" s="158" t="str">
        <f t="shared" si="8"/>
        <v>-0.0388560612574413-0.0111526672642529i</v>
      </c>
      <c r="L88" t="str">
        <f t="shared" si="9"/>
        <v>-0.0744050665001412+0.0640742632844724i</v>
      </c>
      <c r="M88">
        <f t="shared" si="10"/>
        <v>-20.15849757771548</v>
      </c>
      <c r="N88">
        <f t="shared" si="11"/>
        <v>139.26646342832029</v>
      </c>
      <c r="O88" t="str">
        <f t="shared" si="12"/>
        <v>9176.50141749947-2772.83367679237i</v>
      </c>
      <c r="P88" t="str">
        <f t="shared" si="13"/>
        <v>-0.047961532068085+0.000668256590172405i</v>
      </c>
      <c r="Q88">
        <f t="shared" si="14"/>
        <v>-26.381296018610048</v>
      </c>
      <c r="R88">
        <f t="shared" si="15"/>
        <v>179.20173932717725</v>
      </c>
      <c r="S88" t="str">
        <f t="shared" si="16"/>
        <v>-0.0645081980246714+0.0458820672068484i</v>
      </c>
      <c r="T88">
        <f t="shared" si="17"/>
        <v>-22.029769170597294</v>
      </c>
      <c r="U88">
        <f t="shared" si="18"/>
        <v>144.57729932422606</v>
      </c>
    </row>
    <row r="89" spans="2:21" x14ac:dyDescent="0.25">
      <c r="B89">
        <f t="shared" si="21"/>
        <v>440000</v>
      </c>
      <c r="C89" s="158" t="str">
        <f t="shared" si="0"/>
        <v>-2.0976-2.76460153515902i</v>
      </c>
      <c r="D89" s="158" t="str">
        <f t="shared" si="1"/>
        <v>0.00529725804078698-0.0179004814891306i</v>
      </c>
      <c r="E89" s="158" t="str">
        <f t="shared" si="2"/>
        <v>0.01+6.08212337734984i</v>
      </c>
      <c r="F89" s="158" t="str">
        <f t="shared" si="3"/>
        <v>0.015297258040787+6.06422289586071i</v>
      </c>
      <c r="G89" s="158" t="str">
        <f t="shared" si="4"/>
        <v>0.00499162284390992-1.97880649308721i</v>
      </c>
      <c r="H89" s="158" t="str">
        <f t="shared" si="5"/>
        <v>-0.501280859437219+0.378350699654307i</v>
      </c>
      <c r="I89" s="158">
        <f t="shared" si="6"/>
        <v>-4.0402813138546003</v>
      </c>
      <c r="J89" s="158">
        <f t="shared" si="7"/>
        <v>142.95566669731048</v>
      </c>
      <c r="K89" s="158" t="str">
        <f t="shared" si="8"/>
        <v>-0.0353951470858326-0.0105716010589858i</v>
      </c>
      <c r="L89" t="str">
        <f t="shared" si="9"/>
        <v>-0.0617730240655486+0.0566783821573627i</v>
      </c>
      <c r="M89">
        <f t="shared" si="10"/>
        <v>-21.531468971854633</v>
      </c>
      <c r="N89">
        <f t="shared" si="11"/>
        <v>137.4627962864771</v>
      </c>
      <c r="O89" t="str">
        <f t="shared" si="12"/>
        <v>9119.67572775393-2854.39874402416i</v>
      </c>
      <c r="P89" t="str">
        <f t="shared" si="13"/>
        <v>-0.0436888706303731+0.000572127556636996i</v>
      </c>
      <c r="Q89">
        <f t="shared" si="14"/>
        <v>-27.191838918769655</v>
      </c>
      <c r="R89">
        <f t="shared" si="15"/>
        <v>179.24972606997861</v>
      </c>
      <c r="S89" t="str">
        <f t="shared" si="16"/>
        <v>-0.0550488920557406+0.042909751482512i</v>
      </c>
      <c r="T89">
        <f t="shared" si="17"/>
        <v>-23.123259454542342</v>
      </c>
      <c r="U89">
        <f t="shared" si="18"/>
        <v>142.06414157551663</v>
      </c>
    </row>
    <row r="90" spans="2:21" x14ac:dyDescent="0.25">
      <c r="B90">
        <f t="shared" si="21"/>
        <v>460000</v>
      </c>
      <c r="C90" s="158" t="str">
        <f t="shared" si="0"/>
        <v>-2.3856-2.89026524130261i</v>
      </c>
      <c r="D90" s="158" t="str">
        <f t="shared" si="1"/>
        <v>0.00526986348329107-0.0171226712382771i</v>
      </c>
      <c r="E90" s="158" t="str">
        <f t="shared" si="2"/>
        <v>0.01+6.35858353086574i</v>
      </c>
      <c r="F90" s="158" t="str">
        <f t="shared" si="3"/>
        <v>0.0152698634832911+6.34146085962746i</v>
      </c>
      <c r="G90" s="158" t="str">
        <f t="shared" si="4"/>
        <v>0.0045565406571866-1.89229748284706i</v>
      </c>
      <c r="H90" s="158" t="str">
        <f t="shared" si="5"/>
        <v>-0.501192130815106+0.411654659589223i</v>
      </c>
      <c r="I90" s="158">
        <f t="shared" si="6"/>
        <v>-3.7607589510531247</v>
      </c>
      <c r="J90" s="158">
        <f t="shared" si="7"/>
        <v>140.60199316413573</v>
      </c>
      <c r="K90" s="158" t="str">
        <f t="shared" si="8"/>
        <v>-0.0323771753365901-0.0100501695520362i</v>
      </c>
      <c r="L90" t="str">
        <f t="shared" si="9"/>
        <v>-0.0519363373426454+0.0501470003399487i</v>
      </c>
      <c r="M90">
        <f t="shared" si="10"/>
        <v>-22.829868621896075</v>
      </c>
      <c r="N90">
        <f t="shared" si="11"/>
        <v>136.00418896125652</v>
      </c>
      <c r="O90" t="str">
        <f t="shared" si="12"/>
        <v>9060.95578154987-2935.49065501075i</v>
      </c>
      <c r="P90" t="str">
        <f t="shared" si="13"/>
        <v>-0.0399635294264259+0.000492473372474846i</v>
      </c>
      <c r="Q90">
        <f t="shared" si="14"/>
        <v>-27.966063809332105</v>
      </c>
      <c r="R90">
        <f t="shared" si="15"/>
        <v>179.29397583266174</v>
      </c>
      <c r="S90" t="str">
        <f t="shared" si="16"/>
        <v>-0.0471739505373286+0.0399188768912884i</v>
      </c>
      <c r="T90">
        <f t="shared" si="17"/>
        <v>-24.180619023198172</v>
      </c>
      <c r="U90">
        <f t="shared" si="18"/>
        <v>139.76190253096448</v>
      </c>
    </row>
    <row r="91" spans="2:21" x14ac:dyDescent="0.25">
      <c r="B91">
        <f t="shared" si="21"/>
        <v>480000</v>
      </c>
      <c r="C91" s="158" t="str">
        <f t="shared" si="0"/>
        <v>-2.6864-3.0159289474462i</v>
      </c>
      <c r="D91" s="158" t="str">
        <f t="shared" si="1"/>
        <v>0.00524582013378277-0.0164096232262679i</v>
      </c>
      <c r="E91" s="158" t="str">
        <f t="shared" si="2"/>
        <v>0.01+6.63504368438164i</v>
      </c>
      <c r="F91" s="158" t="str">
        <f t="shared" si="3"/>
        <v>0.0152458201337828+6.61863406115537i</v>
      </c>
      <c r="G91" s="158" t="str">
        <f t="shared" si="4"/>
        <v>0.00417631255261919-1.81305330039583i</v>
      </c>
      <c r="H91" s="158" t="str">
        <f t="shared" si="5"/>
        <v>-0.501114159868756+0.444295106617783i</v>
      </c>
      <c r="I91" s="158">
        <f t="shared" si="6"/>
        <v>-3.4822443878474751</v>
      </c>
      <c r="J91" s="158">
        <f t="shared" si="7"/>
        <v>138.43933671700944</v>
      </c>
      <c r="K91" s="158" t="str">
        <f t="shared" si="8"/>
        <v>-0.0297296133641636-0.00957948322230136i</v>
      </c>
      <c r="L91" t="str">
        <f t="shared" si="9"/>
        <v>-0.0441699040540578+0.0444454671152164i</v>
      </c>
      <c r="M91">
        <f t="shared" si="10"/>
        <v>-24.060076743169194</v>
      </c>
      <c r="N91">
        <f t="shared" si="11"/>
        <v>134.8218305775348</v>
      </c>
      <c r="O91" t="str">
        <f t="shared" si="12"/>
        <v>9000.42799965321-3015.87914105352i</v>
      </c>
      <c r="P91" t="str">
        <f t="shared" si="13"/>
        <v>-0.0366957837164602+0.000425970879227433i</v>
      </c>
      <c r="Q91">
        <f t="shared" si="14"/>
        <v>-28.70709148101669</v>
      </c>
      <c r="R91">
        <f t="shared" si="15"/>
        <v>179.33493074832504</v>
      </c>
      <c r="S91" t="str">
        <f t="shared" si="16"/>
        <v>-0.0405967958777602+0.0370083236421786i</v>
      </c>
      <c r="T91">
        <f t="shared" si="17"/>
        <v>-25.203216554483355</v>
      </c>
      <c r="U91">
        <f t="shared" si="18"/>
        <v>137.64747951247872</v>
      </c>
    </row>
    <row r="92" spans="2:21" x14ac:dyDescent="0.25">
      <c r="B92">
        <f t="shared" si="21"/>
        <v>500000</v>
      </c>
      <c r="C92" s="158" t="str">
        <f t="shared" si="0"/>
        <v>-3-3.14159265358979i</v>
      </c>
      <c r="D92" s="158" t="str">
        <f t="shared" si="1"/>
        <v>0.0052246029075807-0.0157535742998469i</v>
      </c>
      <c r="E92" s="158" t="str">
        <f t="shared" si="2"/>
        <v>0.01+6.91150383789754i</v>
      </c>
      <c r="F92" s="158" t="str">
        <f t="shared" si="3"/>
        <v>0.0152246029075807+6.89575026359769i</v>
      </c>
      <c r="G92" s="158" t="str">
        <f t="shared" si="4"/>
        <v>0.00384204151902178-1.74019374944458i</v>
      </c>
      <c r="H92" s="158" t="str">
        <f t="shared" si="5"/>
        <v>-0.501045278969247+0.476352475535573i</v>
      </c>
      <c r="I92" s="158">
        <f t="shared" si="6"/>
        <v>-3.2061021710290794</v>
      </c>
      <c r="J92" s="158">
        <f t="shared" si="7"/>
        <v>136.44720256153033</v>
      </c>
      <c r="K92" s="158" t="str">
        <f t="shared" si="8"/>
        <v>-0.027394198386713-0.00915234720963492i</v>
      </c>
      <c r="L92" t="str">
        <f t="shared" si="9"/>
        <v>-0.0379571109152664+0.0394938833804521i</v>
      </c>
      <c r="M92">
        <f t="shared" si="10"/>
        <v>-25.228050526999141</v>
      </c>
      <c r="N92">
        <f t="shared" si="11"/>
        <v>133.86329381962202</v>
      </c>
      <c r="O92" t="str">
        <f t="shared" si="12"/>
        <v>8938.17962043369-3095.36814790677i</v>
      </c>
      <c r="P92" t="str">
        <f t="shared" si="13"/>
        <v>-0.0338135830304432+0.000370065566646136i</v>
      </c>
      <c r="Q92">
        <f t="shared" si="14"/>
        <v>-29.417655986677445</v>
      </c>
      <c r="R92">
        <f t="shared" si="15"/>
        <v>179.37296356322284</v>
      </c>
      <c r="S92" t="str">
        <f t="shared" si="16"/>
        <v>-0.0350836428819036+0.0342360638836285i</v>
      </c>
      <c r="T92">
        <f t="shared" si="17"/>
        <v>-26.192516388241174</v>
      </c>
      <c r="U92">
        <f t="shared" si="18"/>
        <v>135.700526326708</v>
      </c>
    </row>
    <row r="93" spans="2:21" x14ac:dyDescent="0.25">
      <c r="B93">
        <f t="shared" si="21"/>
        <v>520000</v>
      </c>
      <c r="C93" s="158" t="str">
        <f t="shared" si="0"/>
        <v>-3.3264-3.26725635973339i</v>
      </c>
      <c r="D93" s="158" t="str">
        <f t="shared" si="1"/>
        <v>0.00520578566566935-0.0151479541303604i</v>
      </c>
      <c r="E93" s="158" t="str">
        <f t="shared" si="2"/>
        <v>0.01+7.18796399141345i</v>
      </c>
      <c r="F93" s="158" t="str">
        <f t="shared" si="3"/>
        <v>0.0152057856656693+7.17281603728309i</v>
      </c>
      <c r="G93" s="158" t="str">
        <f t="shared" si="4"/>
        <v>0.00354657194107274-1.67297558019243i</v>
      </c>
      <c r="H93" s="158" t="str">
        <f t="shared" si="5"/>
        <v>-0.500984130873617+0.507894678526069i</v>
      </c>
      <c r="I93" s="158">
        <f t="shared" si="6"/>
        <v>-2.9333161924131055</v>
      </c>
      <c r="J93" s="158">
        <f t="shared" si="7"/>
        <v>134.60754550628914</v>
      </c>
      <c r="K93" s="158" t="str">
        <f t="shared" si="8"/>
        <v>-0.0253236946565949-0.00876287560346401i</v>
      </c>
      <c r="L93" t="str">
        <f t="shared" si="9"/>
        <v>-0.0329259444855727+0.0352000492015187i</v>
      </c>
      <c r="M93">
        <f t="shared" si="10"/>
        <v>-26.339206385233854</v>
      </c>
      <c r="N93">
        <f t="shared" si="11"/>
        <v>133.08812713115196</v>
      </c>
      <c r="O93" t="str">
        <f t="shared" si="12"/>
        <v>8874.29842843228-3173.7900951489i</v>
      </c>
      <c r="P93" t="str">
        <f t="shared" si="13"/>
        <v>-0.0312585291902727+0.000322772356307737i</v>
      </c>
      <c r="Q93">
        <f t="shared" si="14"/>
        <v>-30.100166176365324</v>
      </c>
      <c r="R93">
        <f t="shared" si="15"/>
        <v>179.40839070178103</v>
      </c>
      <c r="S93" t="str">
        <f t="shared" si="16"/>
        <v>-0.0304445051542707+0.0316330110746908i</v>
      </c>
      <c r="T93">
        <f t="shared" si="17"/>
        <v>-27.150021696362288</v>
      </c>
      <c r="U93">
        <f t="shared" si="18"/>
        <v>133.90317688473141</v>
      </c>
    </row>
    <row r="94" spans="2:21" x14ac:dyDescent="0.25">
      <c r="B94">
        <f t="shared" si="21"/>
        <v>540000</v>
      </c>
      <c r="C94" s="158" t="str">
        <f t="shared" si="0"/>
        <v>-3.6656-3.39292006587698i</v>
      </c>
      <c r="D94" s="158" t="str">
        <f t="shared" si="1"/>
        <v>0.00518901965704636-0.0145871646364175i</v>
      </c>
      <c r="E94" s="158" t="str">
        <f t="shared" si="2"/>
        <v>0.01+7.46442414492935i</v>
      </c>
      <c r="F94" s="158" t="str">
        <f t="shared" si="3"/>
        <v>0.0151890196570464+7.44983698029293i</v>
      </c>
      <c r="G94" s="158" t="str">
        <f t="shared" si="4"/>
        <v>0.00328409450350121-1.61076680598079i</v>
      </c>
      <c r="H94" s="158" t="str">
        <f t="shared" si="5"/>
        <v>-0.50092960203508+0.538979455376729i</v>
      </c>
      <c r="I94" s="158">
        <f t="shared" si="6"/>
        <v>-2.6645822998769644</v>
      </c>
      <c r="J94" s="158">
        <f t="shared" si="7"/>
        <v>132.90450533185074</v>
      </c>
      <c r="K94" s="158" t="str">
        <f t="shared" si="8"/>
        <v>-0.0234794793587839-0.00840620624635622i</v>
      </c>
      <c r="L94" t="str">
        <f t="shared" si="9"/>
        <v>-0.0288052173516998+0.0314742625120371i</v>
      </c>
      <c r="M94">
        <f t="shared" si="10"/>
        <v>-27.398403906265511</v>
      </c>
      <c r="N94">
        <f t="shared" si="11"/>
        <v>132.46472260755425</v>
      </c>
      <c r="O94" t="str">
        <f t="shared" si="12"/>
        <v>8808.87249152354-3251.00138566365i</v>
      </c>
      <c r="P94" t="str">
        <f t="shared" si="13"/>
        <v>-0.0289828836900219+0.000282533205932346i</v>
      </c>
      <c r="Q94">
        <f t="shared" si="14"/>
        <v>-30.756755434560141</v>
      </c>
      <c r="R94">
        <f t="shared" si="15"/>
        <v>179.44148250740756</v>
      </c>
      <c r="S94" t="str">
        <f t="shared" si="16"/>
        <v>-0.0265252268319915+0.0292124830024643i</v>
      </c>
      <c r="T94">
        <f t="shared" si="17"/>
        <v>-28.077234313469376</v>
      </c>
      <c r="U94">
        <f t="shared" si="18"/>
        <v>132.2397626961276</v>
      </c>
    </row>
    <row r="95" spans="2:21" x14ac:dyDescent="0.25">
      <c r="B95">
        <f t="shared" si="21"/>
        <v>560000</v>
      </c>
      <c r="C95" s="158" t="str">
        <f t="shared" si="0"/>
        <v>-4.0176-3.51858377202057i</v>
      </c>
      <c r="D95" s="158" t="str">
        <f t="shared" si="1"/>
        <v>0.00517401724783859-0.0140664065983706i</v>
      </c>
      <c r="E95" s="158" t="str">
        <f t="shared" si="2"/>
        <v>0.01+7.74088429844525i</v>
      </c>
      <c r="F95" s="158" t="str">
        <f t="shared" si="3"/>
        <v>0.0151740172478386+7.72681789184688i</v>
      </c>
      <c r="G95" s="158" t="str">
        <f t="shared" si="4"/>
        <v>0.0030498521834887-1.55302660027129i</v>
      </c>
      <c r="H95" s="158" t="str">
        <f t="shared" si="5"/>
        <v>-0.500880772017612+0.569656212655614i</v>
      </c>
      <c r="I95" s="158">
        <f t="shared" si="6"/>
        <v>-2.4003788011607186</v>
      </c>
      <c r="J95" s="158">
        <f t="shared" si="7"/>
        <v>131.32414882406098</v>
      </c>
      <c r="K95" s="158" t="str">
        <f t="shared" si="8"/>
        <v>-0.0218297236297004-0.00807828687703366i</v>
      </c>
      <c r="L95" t="str">
        <f t="shared" si="9"/>
        <v>-0.0253947083903109+0.0282352992380999i</v>
      </c>
      <c r="M95">
        <f t="shared" si="10"/>
        <v>-28.409975950842984</v>
      </c>
      <c r="N95">
        <f t="shared" si="11"/>
        <v>131.96807942414264</v>
      </c>
      <c r="O95" t="str">
        <f t="shared" si="12"/>
        <v>8741.98990778992-3326.878849498i</v>
      </c>
      <c r="P95" t="str">
        <f t="shared" si="13"/>
        <v>-0.0269473138184552+0.000248113946399151i</v>
      </c>
      <c r="Q95">
        <f t="shared" si="14"/>
        <v>-31.389322238911348</v>
      </c>
      <c r="R95">
        <f t="shared" si="15"/>
        <v>179.47247134305286</v>
      </c>
      <c r="S95" t="str">
        <f t="shared" si="16"/>
        <v>-0.0232007120938698+0.0269766079402203i</v>
      </c>
      <c r="T95">
        <f t="shared" si="17"/>
        <v>-28.975627206239039</v>
      </c>
      <c r="U95">
        <f t="shared" si="18"/>
        <v>130.69654348760665</v>
      </c>
    </row>
    <row r="96" spans="2:21" x14ac:dyDescent="0.25">
      <c r="B96">
        <f t="shared" si="21"/>
        <v>580000</v>
      </c>
      <c r="C96" s="158" t="str">
        <f t="shared" si="0"/>
        <v>-4.3824-3.64424747816416i</v>
      </c>
      <c r="D96" s="158" t="str">
        <f t="shared" si="1"/>
        <v>0.00516053950582571-0.0135815420930282i</v>
      </c>
      <c r="E96" s="158" t="str">
        <f t="shared" si="2"/>
        <v>0.01+8.01734445196115i</v>
      </c>
      <c r="F96" s="158" t="str">
        <f t="shared" si="3"/>
        <v>0.0151605395058257+8.00376290986812i</v>
      </c>
      <c r="G96" s="158" t="str">
        <f t="shared" si="4"/>
        <v>0.00283991874052449-1.49928940679947i</v>
      </c>
      <c r="H96" s="158" t="str">
        <f t="shared" si="5"/>
        <v>-0.500836874727835+0.599967477154247i</v>
      </c>
      <c r="I96" s="158">
        <f t="shared" si="6"/>
        <v>-2.1410200350708899</v>
      </c>
      <c r="J96" s="158">
        <f t="shared" si="7"/>
        <v>129.85422998817683</v>
      </c>
      <c r="K96" s="158" t="str">
        <f t="shared" si="8"/>
        <v>-0.0203480066752245-0.00777571269036987i</v>
      </c>
      <c r="L96" t="str">
        <f t="shared" si="9"/>
        <v>-0.0225447131216376+0.0254121961361769i</v>
      </c>
      <c r="M96">
        <f t="shared" si="10"/>
        <v>-29.377777070442924</v>
      </c>
      <c r="N96">
        <f t="shared" si="11"/>
        <v>131.57819277671712</v>
      </c>
      <c r="O96" t="str">
        <f t="shared" si="12"/>
        <v>8673.73856308881-3401.31689383715i</v>
      </c>
      <c r="P96" t="str">
        <f t="shared" si="13"/>
        <v>-0.025119176109827+0.000218528607289197i</v>
      </c>
      <c r="Q96">
        <f t="shared" si="14"/>
        <v>-31.999563504390242</v>
      </c>
      <c r="R96">
        <f t="shared" si="15"/>
        <v>179.50155805329871</v>
      </c>
      <c r="S96" t="str">
        <f t="shared" si="16"/>
        <v>-0.0203693174351524+0.0249206240814144i</v>
      </c>
      <c r="T96">
        <f t="shared" si="17"/>
        <v>-29.846626317147681</v>
      </c>
      <c r="U96">
        <f t="shared" si="18"/>
        <v>129.2614604278582</v>
      </c>
    </row>
    <row r="97" spans="2:21" x14ac:dyDescent="0.25">
      <c r="B97">
        <f t="shared" si="21"/>
        <v>600000</v>
      </c>
      <c r="C97" s="158" t="str">
        <f t="shared" si="0"/>
        <v>-4.76-3.76991118430775i</v>
      </c>
      <c r="D97" s="158" t="str">
        <f t="shared" si="1"/>
        <v>0.00514838663065111-0.0131289844038706i</v>
      </c>
      <c r="E97" s="158" t="str">
        <f t="shared" si="2"/>
        <v>0.01+8.29380460547705i</v>
      </c>
      <c r="F97" s="158" t="str">
        <f t="shared" si="3"/>
        <v>0.0151483866306511+8.28067562107318i</v>
      </c>
      <c r="G97" s="158" t="str">
        <f t="shared" si="4"/>
        <v>0.002651029918115-1.44915226610684i</v>
      </c>
      <c r="H97" s="158" t="str">
        <f t="shared" si="5"/>
        <v>-0.500797268417045+0.629950054928544i</v>
      </c>
      <c r="I97" s="158">
        <f t="shared" si="6"/>
        <v>-1.8866970505652236</v>
      </c>
      <c r="J97" s="158">
        <f t="shared" si="7"/>
        <v>128.48397354303629</v>
      </c>
      <c r="K97" s="158" t="str">
        <f t="shared" si="8"/>
        <v>-0.0190122489735626-0.00749560148305134i</v>
      </c>
      <c r="L97" t="str">
        <f t="shared" si="9"/>
        <v>-0.0201419225221399+0.0229441199686976i</v>
      </c>
      <c r="M97">
        <f t="shared" si="10"/>
        <v>-30.305236615314605</v>
      </c>
      <c r="N97">
        <f t="shared" si="11"/>
        <v>131.27888110162615</v>
      </c>
      <c r="O97" t="str">
        <f t="shared" si="12"/>
        <v>8604.20590015775-3474.22519207488i</v>
      </c>
      <c r="P97" t="str">
        <f t="shared" si="13"/>
        <v>-0.0234711954789926+0.000192983264582655i</v>
      </c>
      <c r="Q97">
        <f t="shared" si="14"/>
        <v>-32.589002202582549</v>
      </c>
      <c r="R97">
        <f t="shared" si="15"/>
        <v>179.52891716015912</v>
      </c>
      <c r="S97" t="str">
        <f t="shared" si="16"/>
        <v>-0.0179482806027009+0.0230357385658979i</v>
      </c>
      <c r="T97">
        <f t="shared" si="17"/>
        <v>-30.691599237828001</v>
      </c>
      <c r="U97">
        <f t="shared" si="18"/>
        <v>127.92391560379814</v>
      </c>
    </row>
    <row r="98" spans="2:21" x14ac:dyDescent="0.25">
      <c r="B98">
        <f t="shared" si="21"/>
        <v>620000</v>
      </c>
      <c r="C98" s="158" t="str">
        <f t="shared" si="0"/>
        <v>-5.1504-3.89557489045134i</v>
      </c>
      <c r="D98" s="158" t="str">
        <f t="shared" si="1"/>
        <v>0.00513739050802906-0.0127056092118399i</v>
      </c>
      <c r="E98" s="158" t="str">
        <f t="shared" si="2"/>
        <v>0.01+8.57026475899296i</v>
      </c>
      <c r="F98" s="158" t="str">
        <f t="shared" si="3"/>
        <v>0.0151373905080291+8.55755914978112i</v>
      </c>
      <c r="G98" s="158" t="str">
        <f t="shared" si="4"/>
        <v>0.00248045345850266-1.40226462270077i</v>
      </c>
      <c r="H98" s="158" t="str">
        <f t="shared" si="5"/>
        <v>-0.500761412260923+0.659635963331652i</v>
      </c>
      <c r="I98" s="158">
        <f t="shared" si="6"/>
        <v>-1.6375085016149293</v>
      </c>
      <c r="J98" s="158">
        <f t="shared" si="7"/>
        <v>127.20388302897857</v>
      </c>
      <c r="K98" s="158" t="str">
        <f t="shared" si="8"/>
        <v>-0.0178038832495708-0.00723549663471978i</v>
      </c>
      <c r="L98" t="str">
        <f t="shared" si="9"/>
        <v>-0.0180995700075687+0.0207794434613152i</v>
      </c>
      <c r="M98">
        <f t="shared" si="10"/>
        <v>-31.195410138794234</v>
      </c>
      <c r="N98">
        <f t="shared" si="11"/>
        <v>131.05692265304117</v>
      </c>
      <c r="O98" t="str">
        <f t="shared" si="12"/>
        <v>8533.47869996494-3545.52678841032i</v>
      </c>
      <c r="P98" t="str">
        <f t="shared" si="13"/>
        <v>-0.0219804390801917+0.000170833927552008i</v>
      </c>
      <c r="Q98">
        <f t="shared" si="14"/>
        <v>-33.159010398354027</v>
      </c>
      <c r="R98">
        <f t="shared" si="15"/>
        <v>179.55470107153175</v>
      </c>
      <c r="S98" t="str">
        <f t="shared" si="16"/>
        <v>-0.0158700313526884+0.0213110076189597i</v>
      </c>
      <c r="T98">
        <f t="shared" si="17"/>
        <v>-31.511848779306597</v>
      </c>
      <c r="U98">
        <f t="shared" si="18"/>
        <v>126.67457806666386</v>
      </c>
    </row>
    <row r="99" spans="2:21" x14ac:dyDescent="0.25">
      <c r="B99">
        <f t="shared" si="21"/>
        <v>640000</v>
      </c>
      <c r="C99" s="158" t="str">
        <f t="shared" si="0"/>
        <v>-5.5536-4.02123859659494i</v>
      </c>
      <c r="D99" s="158" t="str">
        <f t="shared" si="1"/>
        <v>0.00512740886580995-0.0123086824180386i</v>
      </c>
      <c r="E99" s="158" t="str">
        <f t="shared" si="2"/>
        <v>0.01+8.84672491250886i</v>
      </c>
      <c r="F99" s="158" t="str">
        <f t="shared" si="3"/>
        <v>0.0151274088658099+8.83441623009082i</v>
      </c>
      <c r="G99" s="158" t="str">
        <f t="shared" si="4"/>
        <v>0.00232588803122105-1.35832006357905i</v>
      </c>
      <c r="H99" s="158" t="str">
        <f t="shared" si="5"/>
        <v>-0.500728847921277+0.689053186337371i</v>
      </c>
      <c r="I99" s="158">
        <f t="shared" si="6"/>
        <v>-1.3934841262169053</v>
      </c>
      <c r="J99" s="158">
        <f t="shared" si="7"/>
        <v>126.00557277309936</v>
      </c>
      <c r="K99" s="158" t="str">
        <f t="shared" si="8"/>
        <v>-0.0167072045057324-0.00699329095371897i</v>
      </c>
      <c r="L99" t="str">
        <f t="shared" si="9"/>
        <v>-0.016350478044953+0.0188745678609614i</v>
      </c>
      <c r="M99">
        <f t="shared" si="10"/>
        <v>-32.051026377963588</v>
      </c>
      <c r="N99">
        <f t="shared" si="11"/>
        <v>130.90141252397299</v>
      </c>
      <c r="O99" t="str">
        <f t="shared" si="12"/>
        <v>8461.64287588011-3615.15652563391i</v>
      </c>
      <c r="P99" t="str">
        <f t="shared" si="13"/>
        <v>-0.0206275120251771+0.000151554639925911i</v>
      </c>
      <c r="Q99">
        <f t="shared" si="14"/>
        <v>-33.71082858840451</v>
      </c>
      <c r="R99">
        <f t="shared" si="15"/>
        <v>179.57904351336654</v>
      </c>
      <c r="S99" t="str">
        <f t="shared" si="16"/>
        <v>-0.0140792314664923+0.0197345548647686i</v>
      </c>
      <c r="T99">
        <f t="shared" si="17"/>
        <v>-32.308609997585698</v>
      </c>
      <c r="U99">
        <f t="shared" si="18"/>
        <v>125.50521499473557</v>
      </c>
    </row>
    <row r="100" spans="2:21" x14ac:dyDescent="0.25">
      <c r="B100">
        <f t="shared" si="21"/>
        <v>660000</v>
      </c>
      <c r="C100" s="158" t="str">
        <f t="shared" si="0"/>
        <v>-5.9696-4.14690230273853i</v>
      </c>
      <c r="D100" s="158" t="str">
        <f t="shared" si="1"/>
        <v>0.00511832064984458-0.0119358010749392i</v>
      </c>
      <c r="E100" s="158" t="str">
        <f t="shared" si="2"/>
        <v>0.01+9.12318506602476i</v>
      </c>
      <c r="F100" s="158" t="str">
        <f t="shared" si="3"/>
        <v>0.0151183206498446+9.11124926494982i</v>
      </c>
      <c r="G100" s="158" t="str">
        <f t="shared" si="4"/>
        <v>0.00218538393458076-1.31704957374262i</v>
      </c>
      <c r="H100" s="158" t="str">
        <f t="shared" si="5"/>
        <v>-0.500699184916119+0.718226291091711i</v>
      </c>
      <c r="I100" s="158">
        <f t="shared" si="6"/>
        <v>-1.1546026044965814</v>
      </c>
      <c r="J100" s="158">
        <f t="shared" si="7"/>
        <v>124.88162189448998</v>
      </c>
      <c r="K100" s="158" t="str">
        <f t="shared" si="8"/>
        <v>-0.0157088562223052-0.00676716633807138i</v>
      </c>
      <c r="L100" t="str">
        <f t="shared" si="9"/>
        <v>-0.014842093588087+0.0171927419773973i</v>
      </c>
      <c r="M100">
        <f t="shared" si="10"/>
        <v>-32.874528925475417</v>
      </c>
      <c r="N100">
        <f t="shared" si="11"/>
        <v>130.80327841294343</v>
      </c>
      <c r="O100" t="str">
        <f t="shared" si="12"/>
        <v>8388.78328110869-3683.0597264653i</v>
      </c>
      <c r="P100" t="str">
        <f t="shared" si="13"/>
        <v>-0.0193959217623596+0.000134713093386825i</v>
      </c>
      <c r="Q100">
        <f t="shared" si="14"/>
        <v>-34.245582032980799</v>
      </c>
      <c r="R100">
        <f t="shared" si="15"/>
        <v>179.60206234674149</v>
      </c>
      <c r="S100" t="str">
        <f t="shared" si="16"/>
        <v>-0.0125304073527271+0.0182943444437794i</v>
      </c>
      <c r="T100">
        <f t="shared" si="17"/>
        <v>-33.083049613615543</v>
      </c>
      <c r="U100">
        <f t="shared" si="18"/>
        <v>124.4085456837972</v>
      </c>
    </row>
    <row r="101" spans="2:21" x14ac:dyDescent="0.25">
      <c r="B101">
        <f t="shared" si="21"/>
        <v>680000</v>
      </c>
      <c r="C101" s="158" t="str">
        <f t="shared" si="0"/>
        <v>-6.3984-4.27256600888212i</v>
      </c>
      <c r="D101" s="158" t="str">
        <f t="shared" si="1"/>
        <v>0.00511002233712501-0.0115848447305847i</v>
      </c>
      <c r="E101" s="158" t="str">
        <f t="shared" si="2"/>
        <v>0.01+9.39964521954066i</v>
      </c>
      <c r="F101" s="158" t="str">
        <f t="shared" si="3"/>
        <v>0.015110022337125+9.38806037481008i</v>
      </c>
      <c r="G101" s="158" t="str">
        <f t="shared" si="4"/>
        <v>0.00205728035770945-1.27821599301236i</v>
      </c>
      <c r="H101" s="158" t="str">
        <f t="shared" si="5"/>
        <v>-0.500672088926176+0.747176934588433i</v>
      </c>
      <c r="I101" s="158">
        <f t="shared" si="6"/>
        <v>-0.92080515240290606</v>
      </c>
      <c r="J101" s="158">
        <f t="shared" si="7"/>
        <v>123.82544808458701</v>
      </c>
      <c r="K101" s="158" t="str">
        <f t="shared" si="8"/>
        <v>-0.0147974210626167-0.00655554554947493i</v>
      </c>
      <c r="L101" t="str">
        <f t="shared" si="9"/>
        <v>-0.0135329022712068+0.0157029836787998i</v>
      </c>
      <c r="M101">
        <f t="shared" si="10"/>
        <v>-33.668112592240796</v>
      </c>
      <c r="N101">
        <f t="shared" si="11"/>
        <v>130.75491195595964</v>
      </c>
      <c r="O101" t="str">
        <f t="shared" si="12"/>
        <v>8314.98352970873-3749.19107548977i</v>
      </c>
      <c r="P101" t="str">
        <f t="shared" si="13"/>
        <v>-0.0182715718567217+0.00011995182232881i</v>
      </c>
      <c r="Q101">
        <f t="shared" si="14"/>
        <v>-34.7642946256206</v>
      </c>
      <c r="R101">
        <f t="shared" si="15"/>
        <v>179.62386189398364</v>
      </c>
      <c r="S101" t="str">
        <f t="shared" si="16"/>
        <v>-0.011186058905042+0.0169786563841217i</v>
      </c>
      <c r="T101">
        <f t="shared" si="17"/>
        <v>-33.836267055001244</v>
      </c>
      <c r="U101">
        <f t="shared" si="18"/>
        <v>123.37811578543273</v>
      </c>
    </row>
    <row r="102" spans="2:21" x14ac:dyDescent="0.25">
      <c r="B102">
        <f t="shared" si="21"/>
        <v>700000</v>
      </c>
      <c r="C102" s="158" t="str">
        <f t="shared" si="0"/>
        <v>-6.84-4.39822971502571i</v>
      </c>
      <c r="D102" s="158" t="str">
        <f t="shared" si="1"/>
        <v>0.00510242497521581-0.0112539351055675i</v>
      </c>
      <c r="E102" s="158" t="str">
        <f t="shared" si="2"/>
        <v>0.01+9.67610537305656i</v>
      </c>
      <c r="F102" s="158" t="str">
        <f t="shared" si="3"/>
        <v>0.0151024249752158+9.66485143795099i</v>
      </c>
      <c r="G102" s="158" t="str">
        <f t="shared" si="4"/>
        <v>0.00194015535649148-1.24160943145272i</v>
      </c>
      <c r="H102" s="158" t="str">
        <f t="shared" si="5"/>
        <v>-0.500647272383833+0.775924282679265i</v>
      </c>
      <c r="I102" s="158">
        <f t="shared" si="6"/>
        <v>-0.69200587516233203</v>
      </c>
      <c r="J102" s="158">
        <f t="shared" si="7"/>
        <v>122.83119880215531</v>
      </c>
      <c r="K102" s="158" t="str">
        <f t="shared" si="8"/>
        <v>-0.0139630924708827-0.00635705335498454i</v>
      </c>
      <c r="L102" t="str">
        <f t="shared" si="9"/>
        <v>-0.0123898091180582+0.0143791396098553i</v>
      </c>
      <c r="M102">
        <f t="shared" si="10"/>
        <v>-34.433754856551232</v>
      </c>
      <c r="N102">
        <f t="shared" si="11"/>
        <v>130.74988510684886</v>
      </c>
      <c r="O102" t="str">
        <f t="shared" si="12"/>
        <v>8240.32583138823-3813.51366111639i</v>
      </c>
      <c r="P102" t="str">
        <f t="shared" si="13"/>
        <v>-0.0172423559041902+0.000106973584586551i</v>
      </c>
      <c r="Q102">
        <f t="shared" si="14"/>
        <v>-35.2679007338443</v>
      </c>
      <c r="R102">
        <f t="shared" si="15"/>
        <v>179.64453487022897</v>
      </c>
      <c r="S102" t="str">
        <f t="shared" si="16"/>
        <v>-0.0100151485586038+0.0157763643015543i</v>
      </c>
      <c r="T102">
        <f t="shared" si="17"/>
        <v>-34.569296561900003</v>
      </c>
      <c r="U102">
        <f t="shared" si="18"/>
        <v>122.40818922505964</v>
      </c>
    </row>
    <row r="103" spans="2:21" x14ac:dyDescent="0.25">
      <c r="B103">
        <f t="shared" si="21"/>
        <v>720000</v>
      </c>
      <c r="C103" s="158" t="str">
        <f t="shared" si="0"/>
        <v>-7.2944-4.5238934211693i</v>
      </c>
      <c r="D103" s="158" t="str">
        <f t="shared" si="1"/>
        <v>0.00509545178895314-0.0109414024842729i</v>
      </c>
      <c r="E103" s="158" t="str">
        <f t="shared" si="2"/>
        <v>0.01+9.95256552657247i</v>
      </c>
      <c r="F103" s="158" t="str">
        <f t="shared" si="3"/>
        <v>0.0150954517889531+9.9416241240882i</v>
      </c>
      <c r="G103" s="158" t="str">
        <f t="shared" si="4"/>
        <v>0.00183278567546608-1.20704345522345i</v>
      </c>
      <c r="H103" s="158" t="str">
        <f t="shared" si="5"/>
        <v>-0.500624486849818+0.804485358637177i</v>
      </c>
      <c r="I103" s="158">
        <f t="shared" si="6"/>
        <v>-0.46809965400708203</v>
      </c>
      <c r="J103" s="158">
        <f t="shared" si="7"/>
        <v>121.89365761770993</v>
      </c>
      <c r="K103" s="158" t="str">
        <f t="shared" si="8"/>
        <v>-0.0131974093885584-0.00617048497900519i</v>
      </c>
      <c r="L103" t="str">
        <f t="shared" si="9"/>
        <v>-0.0113862043869244+0.0131990859344379i</v>
      </c>
      <c r="M103">
        <f t="shared" si="10"/>
        <v>-35.173242942500437</v>
      </c>
      <c r="N103">
        <f t="shared" si="11"/>
        <v>130.78272977535525</v>
      </c>
      <c r="O103" t="str">
        <f t="shared" si="12"/>
        <v>8164.89084016959-3875.99814625044i</v>
      </c>
      <c r="P103" t="str">
        <f t="shared" si="13"/>
        <v>-0.016297829558282+0.0000955299096230327i</v>
      </c>
      <c r="Q103">
        <f t="shared" si="14"/>
        <v>-35.757255357323395</v>
      </c>
      <c r="R103">
        <f t="shared" si="15"/>
        <v>179.66416399583034</v>
      </c>
      <c r="S103" t="str">
        <f t="shared" si="16"/>
        <v>-0.0089918927108635+0.0146770831747708i</v>
      </c>
      <c r="T103">
        <f t="shared" si="17"/>
        <v>-35.283109958360996</v>
      </c>
      <c r="U103">
        <f t="shared" si="18"/>
        <v>121.49365539979901</v>
      </c>
    </row>
    <row r="104" spans="2:21" x14ac:dyDescent="0.25">
      <c r="B104">
        <f t="shared" si="21"/>
        <v>740000</v>
      </c>
      <c r="C104" s="158" t="str">
        <f t="shared" si="0"/>
        <v>-7.7616-4.64955712731289i</v>
      </c>
      <c r="D104" s="158" t="str">
        <f t="shared" si="1"/>
        <v>0.00508903623351255-0.0106457575514158i</v>
      </c>
      <c r="E104" s="158" t="str">
        <f t="shared" si="2"/>
        <v>0.01+10.2290256800884i</v>
      </c>
      <c r="F104" s="158" t="str">
        <f t="shared" si="3"/>
        <v>0.0150890362335125+10.218379922537i</v>
      </c>
      <c r="G104" s="158" t="str">
        <f t="shared" si="4"/>
        <v>0.00173411425693018-1.17435189578543i</v>
      </c>
      <c r="H104" s="158" t="str">
        <f t="shared" si="5"/>
        <v>-0.5006035168002+0.832875334727863i</v>
      </c>
      <c r="I104" s="158">
        <f t="shared" si="6"/>
        <v>-0.24896815112387963</v>
      </c>
      <c r="J104" s="158">
        <f t="shared" si="7"/>
        <v>121.00816363134518</v>
      </c>
      <c r="K104" s="158" t="str">
        <f t="shared" si="8"/>
        <v>-0.0124930405922906-0.00599478030849194i</v>
      </c>
      <c r="L104" t="str">
        <f t="shared" si="9"/>
        <v>-0.0105005204473667+0.012144058635362i</v>
      </c>
      <c r="M104">
        <f t="shared" si="10"/>
        <v>-35.88819709508693</v>
      </c>
      <c r="N104">
        <f t="shared" si="11"/>
        <v>130.84876500040775</v>
      </c>
      <c r="O104" t="str">
        <f t="shared" si="12"/>
        <v>8088.75751690231-3936.62204336968i</v>
      </c>
      <c r="P104" t="str">
        <f t="shared" si="13"/>
        <v>-0.015428943951367+0.0000854120635315194i</v>
      </c>
      <c r="Q104">
        <f t="shared" si="14"/>
        <v>-36.233142882841193</v>
      </c>
      <c r="R104">
        <f t="shared" si="15"/>
        <v>179.68282334903782</v>
      </c>
      <c r="S104" t="str">
        <f t="shared" si="16"/>
        <v>-0.00809479318420987+0.013671232930272i</v>
      </c>
      <c r="T104">
        <f t="shared" si="17"/>
        <v>-35.978619806676647</v>
      </c>
      <c r="U104">
        <f t="shared" si="18"/>
        <v>120.6299494945445</v>
      </c>
    </row>
    <row r="105" spans="2:21" x14ac:dyDescent="0.25">
      <c r="B105">
        <f t="shared" si="21"/>
        <v>760000</v>
      </c>
      <c r="C105" s="158" t="str">
        <f t="shared" si="0"/>
        <v>-8.2416-4.77522083345649i</v>
      </c>
      <c r="D105" s="158" t="str">
        <f t="shared" si="1"/>
        <v>0.00508312040117882-0.0103656676717542i</v>
      </c>
      <c r="E105" s="158" t="str">
        <f t="shared" si="2"/>
        <v>0.01+10.5054858336043i</v>
      </c>
      <c r="F105" s="158" t="str">
        <f t="shared" si="3"/>
        <v>0.0150831204011788+10.4951201659325i</v>
      </c>
      <c r="G105" s="158" t="str">
        <f t="shared" si="4"/>
        <v>0.00164322379772326-1.14338616665009i</v>
      </c>
      <c r="H105" s="158" t="str">
        <f t="shared" si="5"/>
        <v>-0.500584174533505+0.86110777738283i</v>
      </c>
      <c r="I105" s="158">
        <f t="shared" si="6"/>
        <v>-3.4484376008620504E-2</v>
      </c>
      <c r="J105" s="158">
        <f t="shared" si="7"/>
        <v>120.17054211415623</v>
      </c>
      <c r="K105" s="158" t="str">
        <f t="shared" si="8"/>
        <v>-0.0118436083195659-0.00582900266192224i</v>
      </c>
      <c r="L105" t="str">
        <f t="shared" si="9"/>
        <v>-0.00971514434263787+0.0111980968628051i</v>
      </c>
      <c r="M105">
        <f t="shared" si="10"/>
        <v>-36.580090586785417</v>
      </c>
      <c r="N105">
        <f t="shared" si="11"/>
        <v>130.94396019666246</v>
      </c>
      <c r="O105" t="str">
        <f t="shared" si="12"/>
        <v>8012.00300550814-3995.36907501681i</v>
      </c>
      <c r="P105" t="str">
        <f t="shared" si="13"/>
        <v>-0.0146278277143318+0.0000764438726152672i</v>
      </c>
      <c r="Q105">
        <f t="shared" si="14"/>
        <v>-36.696284662666834</v>
      </c>
      <c r="R105">
        <f t="shared" si="15"/>
        <v>179.70057950609481</v>
      </c>
      <c r="S105" t="str">
        <f t="shared" si="16"/>
        <v>-0.00730585919649305+0.0127500486017468i</v>
      </c>
      <c r="T105">
        <f t="shared" si="17"/>
        <v>-36.65668274700063</v>
      </c>
      <c r="U105">
        <f t="shared" si="18"/>
        <v>119.8129840135846</v>
      </c>
    </row>
    <row r="106" spans="2:21" x14ac:dyDescent="0.25">
      <c r="B106">
        <f t="shared" si="21"/>
        <v>780000</v>
      </c>
      <c r="C106" s="158" t="str">
        <f t="shared" si="0"/>
        <v>-8.7344-4.90088453960008i</v>
      </c>
      <c r="D106" s="158" t="str">
        <f t="shared" si="1"/>
        <v>0.0050776537102447-0.0100999368162139i</v>
      </c>
      <c r="E106" s="158" t="str">
        <f t="shared" si="2"/>
        <v>0.01+10.7819459871202i</v>
      </c>
      <c r="F106" s="158" t="str">
        <f t="shared" si="3"/>
        <v>0.0150776537102447+10.771846050304i</v>
      </c>
      <c r="G106" s="158" t="str">
        <f t="shared" si="4"/>
        <v>0.00155931509803359-1.11401299583633i</v>
      </c>
      <c r="H106" s="158" t="str">
        <f t="shared" si="5"/>
        <v>-0.500566295973129+0.889194854373274i</v>
      </c>
      <c r="I106" s="158">
        <f t="shared" si="6"/>
        <v>0.17548385021401419</v>
      </c>
      <c r="J106" s="158">
        <f t="shared" si="7"/>
        <v>119.37704475465593</v>
      </c>
      <c r="K106" s="158" t="str">
        <f t="shared" si="8"/>
        <v>-0.0112435432082951-0.00567232120553586i</v>
      </c>
      <c r="L106" t="str">
        <f t="shared" si="9"/>
        <v>-0.00901559065237142+0.0103475821736584i</v>
      </c>
      <c r="M106">
        <f t="shared" si="10"/>
        <v>-37.250266934582207</v>
      </c>
      <c r="N106">
        <f t="shared" si="11"/>
        <v>131.06482603412763</v>
      </c>
      <c r="O106" t="str">
        <f t="shared" si="12"/>
        <v>7934.70252275485-4052.22860479729i</v>
      </c>
      <c r="P106" t="str">
        <f t="shared" si="13"/>
        <v>-0.0138876077235079+0.0000684759868557969i</v>
      </c>
      <c r="Q106">
        <f t="shared" si="14"/>
        <v>-37.147345601339538</v>
      </c>
      <c r="R106">
        <f t="shared" si="15"/>
        <v>179.71749250639726</v>
      </c>
      <c r="S106" t="str">
        <f t="shared" si="16"/>
        <v>-0.00660998064063698+0.0119055576587543i</v>
      </c>
      <c r="T106">
        <f t="shared" si="17"/>
        <v>-37.318102885818966</v>
      </c>
      <c r="U106">
        <f t="shared" si="18"/>
        <v>119.03908987802745</v>
      </c>
    </row>
    <row r="107" spans="2:21" x14ac:dyDescent="0.25">
      <c r="B107">
        <f t="shared" si="21"/>
        <v>800000</v>
      </c>
      <c r="C107" s="158" t="str">
        <f t="shared" si="0"/>
        <v>-9.24-5.02654824574367i</v>
      </c>
      <c r="D107" s="158" t="str">
        <f t="shared" si="1"/>
        <v>0.00507259182035538-0.0098474884968531i</v>
      </c>
      <c r="E107" s="158" t="str">
        <f t="shared" si="2"/>
        <v>0.01+11.0584061406361i</v>
      </c>
      <c r="F107" s="158" t="str">
        <f t="shared" si="3"/>
        <v>0.0150725918203554+11.0485586521392i</v>
      </c>
      <c r="G107" s="158" t="str">
        <f t="shared" si="4"/>
        <v>0.00148168923294558-1.08611250072692i</v>
      </c>
      <c r="H107" s="158" t="str">
        <f t="shared" si="5"/>
        <v>-0.500549737189916+0.917147510688938i</v>
      </c>
      <c r="I107" s="158">
        <f t="shared" si="6"/>
        <v>0.38107127626551029</v>
      </c>
      <c r="J107" s="158">
        <f t="shared" si="7"/>
        <v>118.6242981107963</v>
      </c>
      <c r="K107" s="158" t="str">
        <f t="shared" si="8"/>
        <v>-0.0106879643525133-0.00552399630485044i</v>
      </c>
      <c r="L107" t="str">
        <f t="shared" si="9"/>
        <v>-0.00838986672914563+0.00958085779092742i</v>
      </c>
      <c r="M107">
        <f t="shared" si="10"/>
        <v>-37.899954744587482</v>
      </c>
      <c r="N107">
        <f t="shared" si="11"/>
        <v>131.20832667512252</v>
      </c>
      <c r="O107" t="str">
        <f t="shared" si="12"/>
        <v>7856.92926127538-4107.19512711333i</v>
      </c>
      <c r="P107" t="str">
        <f t="shared" si="13"/>
        <v>-0.0132022609040844+0.0000613812667189786i</v>
      </c>
      <c r="Q107">
        <f t="shared" si="14"/>
        <v>-37.586939902756413</v>
      </c>
      <c r="R107">
        <f t="shared" si="15"/>
        <v>179.73361667295387</v>
      </c>
      <c r="S107" t="str">
        <f t="shared" si="16"/>
        <v>-0.00599442172236753+0.0111305381963968i</v>
      </c>
      <c r="T107">
        <f t="shared" si="17"/>
        <v>-37.963635141058255</v>
      </c>
      <c r="U107">
        <f t="shared" si="18"/>
        <v>118.30496567261473</v>
      </c>
    </row>
    <row r="108" spans="2:21" x14ac:dyDescent="0.25">
      <c r="B108">
        <f t="shared" si="21"/>
        <v>820000</v>
      </c>
      <c r="C108" s="158" t="str">
        <f t="shared" ref="C108:C123" si="22">COMPLEX((1-(2*PI()*B108)^2/$C$35^2),(2*PI()*B108/($C$34*$C$35)))</f>
        <v>-9.7584-5.15221195188726i</v>
      </c>
      <c r="D108" s="158" t="str">
        <f t="shared" ref="D108:D123" si="23">IMDIV(COMPLEX($C$12,(2*PI()*B108*$C$11*$C$12*$C$10*0.000001)),COMPLEX(1,2*PI()*B108*$C$10*0.000001*($C$11+$C$12)))</f>
        <v>0.00506789573068095-0.009607351197384i</v>
      </c>
      <c r="E108" s="158" t="str">
        <f t="shared" ref="E108:E123" si="24">COMPLEX($C$8,2*PI()*B108*$C$7*0.000001)</f>
        <v>0.01+11.334866294152i</v>
      </c>
      <c r="F108" s="158" t="str">
        <f t="shared" ref="F108:F123" si="25">IMSUM(D108,E108)</f>
        <v>0.015067895730681+11.3252589429546i</v>
      </c>
      <c r="G108" s="158" t="str">
        <f t="shared" ref="G108:G123" si="26">IMDIV(COMPLEX($C$5,0),F108)</f>
        <v>0.00140973279293864-1.05957654643812i</v>
      </c>
      <c r="H108" s="158" t="str">
        <f t="shared" ref="H108:H123" si="27">IMPRODUCT(COMPLEX($C$31,0),C108,COMPLEX($C$25,0),G108)</f>
        <v>-0.500534371506962+0.94497561850594i</v>
      </c>
      <c r="I108" s="158">
        <f t="shared" ref="I108:I123" si="28">20*LOG10(IMABS(H108))</f>
        <v>0.58241325235491204</v>
      </c>
      <c r="J108" s="158">
        <f t="shared" ref="J108:J123" si="29">IMARGUMENT(H108)*180/PI()</f>
        <v>117.90925906732905</v>
      </c>
      <c r="K108" s="158" t="str">
        <f t="shared" ref="K108:K123" si="30">IMPRODUCT(G108,D108)</f>
        <v>-0.0101725796233395-0.00538336725405964i</v>
      </c>
      <c r="L108" t="str">
        <f t="shared" ref="L108:L123" si="31">IMDIV((IMPRODUCT(COMPLEX($C$31,0),K108)),(IMSUM(COMPLEX(1,0),IMPRODUCT(H108,COMPLEX($C$31,0)))))</f>
        <v>-0.00782798144671646+0.00888791401012032i</v>
      </c>
      <c r="M108">
        <f t="shared" ref="M108:M123" si="32">20*LOG10(IMABS(L108))</f>
        <v>-38.530280541570356</v>
      </c>
      <c r="N108">
        <f t="shared" ref="N108:N123" si="33">IMARGUMENT(L108)*180/PI()</f>
        <v>131.37180865855984</v>
      </c>
      <c r="O108" t="str">
        <f t="shared" ref="O108:O123" si="34">IMPRODUCT(IMDIV(COMPLEX(1,0),COMPLEX(0,($C$16*1*10^-12+$C$15*1*10^-9)*2*PI()*B108)),IMDIV(COMPLEX(1,$C$17*1000*$C$15*1*10^-9*2*PI()*B108),COMPLEX(1,$C$17*1000*$C$15*1*10^-9*$C$16*1*10^-12*2*PI()*B108/($C$15*1*10^-9+$C$16*1*10^-12))))</f>
        <v>7778.75430547841-4160.26780629953i</v>
      </c>
      <c r="P108" t="str">
        <f t="shared" ref="P108:P123" si="35">IMPRODUCT(COMPLEX($C$14*1000/($C$14*1000+$C$13*1000),0),COMPLEX($C$26*1*10^-6,0),O108,COMPLEX($C$31,0),K108)</f>
        <v>-0.0125664910876305+0.0000550510521473129i</v>
      </c>
      <c r="Q108">
        <f t="shared" ref="Q108:Q123" si="36">20*LOG10(IMABS(P108))</f>
        <v>-38.015636102968841</v>
      </c>
      <c r="R108">
        <f t="shared" ref="R108:R123" si="37">IMARGUMENT(P108)*180/PI()</f>
        <v>179.7490013125859</v>
      </c>
      <c r="S108" t="str">
        <f t="shared" ref="S108:S123" si="38">IMDIV(P108,IMSUM(COMPLEX(1,0),H108))</f>
        <v>-0.00544841053486875+0.0104184669982385i</v>
      </c>
      <c r="T108">
        <f t="shared" ref="T108:T123" si="39">20*LOG10(IMABS(S108))</f>
        <v>-38.59398848330391</v>
      </c>
      <c r="U108">
        <f t="shared" ref="U108:U123" si="40">IMARGUMENT(S108)*180/PI()</f>
        <v>117.60763383381162</v>
      </c>
    </row>
    <row r="109" spans="2:21" x14ac:dyDescent="0.25">
      <c r="B109">
        <f t="shared" si="21"/>
        <v>840000</v>
      </c>
      <c r="C109" s="158" t="str">
        <f t="shared" si="22"/>
        <v>-10.2896-5.27787565803085i</v>
      </c>
      <c r="D109" s="158" t="str">
        <f t="shared" si="23"/>
        <v>0.00506353102652755-0.00937864588364869i</v>
      </c>
      <c r="E109" s="158" t="str">
        <f t="shared" si="24"/>
        <v>0.01+11.6113264476679i</v>
      </c>
      <c r="F109" s="158" t="str">
        <f t="shared" si="25"/>
        <v>0.0150635310265275+11.6019478017843i</v>
      </c>
      <c r="G109" s="158" t="str">
        <f t="shared" si="26"/>
        <v>0.00134290560301429-1.03430734012217i</v>
      </c>
      <c r="H109" s="158" t="str">
        <f t="shared" si="27"/>
        <v>-0.500520087078142+0.972688105594153i</v>
      </c>
      <c r="I109" s="158">
        <f t="shared" si="28"/>
        <v>0.77964426223375427</v>
      </c>
      <c r="J109" s="158">
        <f t="shared" si="29"/>
        <v>117.2291762744068</v>
      </c>
      <c r="K109" s="158" t="str">
        <f t="shared" si="30"/>
        <v>-0.00969360243367785-0.00524984194377963i</v>
      </c>
      <c r="L109" t="str">
        <f t="shared" si="31"/>
        <v>-0.00732156196854201+0.00826012799819926i</v>
      </c>
      <c r="M109">
        <f t="shared" si="32"/>
        <v>-39.142279886655032</v>
      </c>
      <c r="N109">
        <f t="shared" si="33"/>
        <v>131.55294286490701</v>
      </c>
      <c r="O109" t="str">
        <f t="shared" si="34"/>
        <v>7700.24655993446-4211.45005772166i</v>
      </c>
      <c r="P109" t="str">
        <f t="shared" si="35"/>
        <v>-0.0119756261959937+0.0000493921287073309i</v>
      </c>
      <c r="Q109">
        <f t="shared" si="36"/>
        <v>-38.43396149274907</v>
      </c>
      <c r="R109">
        <f t="shared" si="37"/>
        <v>179.76369131571693</v>
      </c>
      <c r="S109" t="str">
        <f t="shared" si="38"/>
        <v>-0.00496280529390367+0.00976346331915467i</v>
      </c>
      <c r="T109">
        <f t="shared" si="39"/>
        <v>-39.20982903516942</v>
      </c>
      <c r="U109">
        <f t="shared" si="40"/>
        <v>116.94440275290002</v>
      </c>
    </row>
    <row r="110" spans="2:21" x14ac:dyDescent="0.25">
      <c r="B110">
        <f t="shared" si="21"/>
        <v>860000</v>
      </c>
      <c r="C110" s="158" t="str">
        <f t="shared" si="22"/>
        <v>-10.8336-5.40353936417444i</v>
      </c>
      <c r="D110" s="158" t="str">
        <f t="shared" si="23"/>
        <v>0.00505946724710811-0.00916057525570444i</v>
      </c>
      <c r="E110" s="158" t="str">
        <f t="shared" si="24"/>
        <v>0.01+11.8877866011838i</v>
      </c>
      <c r="F110" s="158" t="str">
        <f t="shared" si="25"/>
        <v>0.0150594672471081+11.8786260259281i</v>
      </c>
      <c r="G110" s="158" t="str">
        <f t="shared" si="26"/>
        <v>0.00128073045507415-1.01021622254027i</v>
      </c>
      <c r="H110" s="158" t="str">
        <f t="shared" si="27"/>
        <v>-0.50050678485376+1.00029306569837i</v>
      </c>
      <c r="I110" s="158">
        <f t="shared" si="28"/>
        <v>0.9728968407071481</v>
      </c>
      <c r="J110" s="158">
        <f t="shared" si="29"/>
        <v>116.58155669649967</v>
      </c>
      <c r="K110" s="158" t="str">
        <f t="shared" si="30"/>
        <v>-0.00924768191732378-0.00512288811815575i</v>
      </c>
      <c r="L110" t="str">
        <f t="shared" si="31"/>
        <v>-0.00686355251609745+0.00769004820552046i</v>
      </c>
      <c r="M110">
        <f t="shared" si="32"/>
        <v>-39.736907039131523</v>
      </c>
      <c r="N110">
        <f t="shared" si="33"/>
        <v>131.74967683798326</v>
      </c>
      <c r="O110" t="str">
        <f t="shared" si="34"/>
        <v>7621.4726897705-4260.74916488286i</v>
      </c>
      <c r="P110" t="str">
        <f t="shared" si="35"/>
        <v>-0.0114255320045814+0.0000443242479502134i</v>
      </c>
      <c r="Q110">
        <f t="shared" si="36"/>
        <v>-38.842406016708253</v>
      </c>
      <c r="R110">
        <f t="shared" si="37"/>
        <v>179.77772767196825</v>
      </c>
      <c r="S110" t="str">
        <f t="shared" si="38"/>
        <v>-0.00452982199975074+0.00916023210006809i</v>
      </c>
      <c r="T110">
        <f t="shared" si="39"/>
        <v>-39.811783006815645</v>
      </c>
      <c r="U110">
        <f t="shared" si="40"/>
        <v>116.31283392453537</v>
      </c>
    </row>
    <row r="111" spans="2:21" x14ac:dyDescent="0.25">
      <c r="B111">
        <f t="shared" si="21"/>
        <v>880000</v>
      </c>
      <c r="C111" s="158" t="str">
        <f t="shared" si="22"/>
        <v>-11.3904-5.52920307031804i</v>
      </c>
      <c r="D111" s="158" t="str">
        <f t="shared" si="23"/>
        <v>0.00505567735270547-0.00895241446463896i</v>
      </c>
      <c r="E111" s="158" t="str">
        <f t="shared" si="24"/>
        <v>0.01+12.1642467546997i</v>
      </c>
      <c r="F111" s="158" t="str">
        <f t="shared" si="25"/>
        <v>0.0150556773527055+12.1552943402351i</v>
      </c>
      <c r="G111" s="158" t="str">
        <f t="shared" si="26"/>
        <v>0.00122278448436812-0.987222625323875i</v>
      </c>
      <c r="H111" s="158" t="str">
        <f t="shared" si="27"/>
        <v>-0.500494376864218+1.02779785378027i</v>
      </c>
      <c r="I111" s="158">
        <f t="shared" si="28"/>
        <v>1.1623007881295864</v>
      </c>
      <c r="J111" s="158">
        <f t="shared" si="29"/>
        <v>115.9641365323655</v>
      </c>
      <c r="K111" s="158" t="str">
        <f t="shared" si="30"/>
        <v>-0.00883184410694345-0.00500202594243335i</v>
      </c>
      <c r="L111" t="str">
        <f t="shared" si="31"/>
        <v>-0.00644797588934753+0.00717121534182831i</v>
      </c>
      <c r="M111">
        <f t="shared" si="32"/>
        <v>-40.315043377850408</v>
      </c>
      <c r="N111">
        <f t="shared" si="33"/>
        <v>131.96019536641825</v>
      </c>
      <c r="O111" t="str">
        <f t="shared" si="34"/>
        <v>7542.49707255849-4308.17592774523i</v>
      </c>
      <c r="P111" t="str">
        <f t="shared" si="35"/>
        <v>-0.0109125394977652+0.0000397780908463234i</v>
      </c>
      <c r="Q111">
        <f t="shared" si="36"/>
        <v>-39.2414257216723</v>
      </c>
      <c r="R111">
        <f t="shared" si="37"/>
        <v>179.79114791486381</v>
      </c>
      <c r="S111" t="str">
        <f t="shared" si="38"/>
        <v>-0.00414281146578201+0.00860400889386003i</v>
      </c>
      <c r="T111">
        <f t="shared" si="39"/>
        <v>-40.400439456784525</v>
      </c>
      <c r="U111">
        <f t="shared" si="40"/>
        <v>115.71071340488407</v>
      </c>
    </row>
    <row r="112" spans="2:21" x14ac:dyDescent="0.25">
      <c r="B112">
        <f t="shared" si="21"/>
        <v>900000</v>
      </c>
      <c r="C112" s="158" t="str">
        <f t="shared" si="22"/>
        <v>-11.96-5.65486677646163i</v>
      </c>
      <c r="D112" s="158" t="str">
        <f t="shared" si="23"/>
        <v>0.00505213727376402-0.00875350306642325i</v>
      </c>
      <c r="E112" s="158" t="str">
        <f t="shared" si="24"/>
        <v>0.01+12.4407069082156i</v>
      </c>
      <c r="F112" s="158" t="str">
        <f t="shared" si="25"/>
        <v>0.015052137273764+12.4319534051492i</v>
      </c>
      <c r="G112" s="158" t="str">
        <f t="shared" si="26"/>
        <v>0.0011686918954009-0.965253167995215i</v>
      </c>
      <c r="H112" s="158" t="str">
        <f t="shared" si="27"/>
        <v>-0.500482784766236+1.05520916849119i</v>
      </c>
      <c r="I112" s="158">
        <f t="shared" si="28"/>
        <v>1.3479826136285085</v>
      </c>
      <c r="J112" s="158">
        <f t="shared" si="29"/>
        <v>115.37485587911752</v>
      </c>
      <c r="K112" s="158" t="str">
        <f t="shared" si="30"/>
        <v>-0.00844344217403457-0.00488682165673752i</v>
      </c>
      <c r="L112" t="str">
        <f t="shared" si="31"/>
        <v>-0.00606974338002525+0.00669801333326494i</v>
      </c>
      <c r="M112">
        <f t="shared" si="32"/>
        <v>-40.877504763426941</v>
      </c>
      <c r="N112">
        <f t="shared" si="33"/>
        <v>132.18288769758891</v>
      </c>
      <c r="O112" t="str">
        <f t="shared" si="34"/>
        <v>7463.38176115059-4353.74433839176i</v>
      </c>
      <c r="P112" t="str">
        <f t="shared" si="35"/>
        <v>-0.0104333834214627+0.0000356935873468056i</v>
      </c>
      <c r="Q112">
        <f t="shared" si="36"/>
        <v>-39.631445815495212</v>
      </c>
      <c r="R112">
        <f t="shared" si="37"/>
        <v>179.80398650662107</v>
      </c>
      <c r="S112" t="str">
        <f t="shared" si="38"/>
        <v>-0.00379607614475201+0.00809050782701963i</v>
      </c>
      <c r="T112">
        <f t="shared" si="39"/>
        <v>-40.976352875014086</v>
      </c>
      <c r="U112">
        <f t="shared" si="40"/>
        <v>115.13602695684527</v>
      </c>
    </row>
    <row r="113" spans="2:21" x14ac:dyDescent="0.25">
      <c r="B113">
        <f t="shared" si="21"/>
        <v>920000</v>
      </c>
      <c r="C113" s="158" t="str">
        <f t="shared" si="22"/>
        <v>-12.5424-5.78053048260522i</v>
      </c>
      <c r="D113" s="158" t="str">
        <f t="shared" si="23"/>
        <v>0.00504882552782283-0.00856323802467736i</v>
      </c>
      <c r="E113" s="158" t="str">
        <f t="shared" si="24"/>
        <v>0.01+12.7171670617315i</v>
      </c>
      <c r="F113" s="158" t="str">
        <f t="shared" si="25"/>
        <v>0.0150488255278228+12.7086038237068i</v>
      </c>
      <c r="G113" s="158" t="str">
        <f t="shared" si="26"/>
        <v>0.00111811780086149-0.944240873356628i</v>
      </c>
      <c r="H113" s="158" t="str">
        <f t="shared" si="27"/>
        <v>-0.50047193860668+1.08253312383071i</v>
      </c>
      <c r="I113" s="158">
        <f t="shared" si="28"/>
        <v>1.5300651542751291</v>
      </c>
      <c r="J113" s="158">
        <f t="shared" si="29"/>
        <v>114.81183660871569</v>
      </c>
      <c r="K113" s="158" t="str">
        <f t="shared" si="30"/>
        <v>-0.00808011416948593-0.00477688213468507i</v>
      </c>
      <c r="L113" t="str">
        <f t="shared" si="31"/>
        <v>-0.0057245022778009+0.00626554489435725i</v>
      </c>
      <c r="M113">
        <f t="shared" si="32"/>
        <v>-41.425047993734594</v>
      </c>
      <c r="N113">
        <f t="shared" si="33"/>
        <v>132.41632011221429</v>
      </c>
      <c r="O113" t="str">
        <f t="shared" si="34"/>
        <v>7384.18645688223-4397.47128087683i</v>
      </c>
      <c r="P113" t="str">
        <f t="shared" si="35"/>
        <v>-0.0099851501025539+0.0000320185236559597i</v>
      </c>
      <c r="Q113">
        <f t="shared" si="36"/>
        <v>-40.012863388010551</v>
      </c>
      <c r="R113">
        <f t="shared" si="37"/>
        <v>179.81627517211444</v>
      </c>
      <c r="S113" t="str">
        <f t="shared" si="38"/>
        <v>-0.00348471914127671+0.0076158732919299i</v>
      </c>
      <c r="T113">
        <f t="shared" si="39"/>
        <v>-41.54004559011593</v>
      </c>
      <c r="U113">
        <f t="shared" si="40"/>
        <v>114.58693835559791</v>
      </c>
    </row>
    <row r="114" spans="2:21" x14ac:dyDescent="0.25">
      <c r="B114">
        <f t="shared" si="21"/>
        <v>940000</v>
      </c>
      <c r="C114" s="158" t="str">
        <f t="shared" si="22"/>
        <v>-13.1376-5.90619418874881i</v>
      </c>
      <c r="D114" s="158" t="str">
        <f t="shared" si="23"/>
        <v>0.00504572289287172-0.00838106760622542i</v>
      </c>
      <c r="E114" s="158" t="str">
        <f t="shared" si="24"/>
        <v>0.01+12.9936272152474i</v>
      </c>
      <c r="F114" s="158" t="str">
        <f t="shared" si="25"/>
        <v>0.0150457228928717+12.9852461476412i</v>
      </c>
      <c r="G114" s="158" t="str">
        <f t="shared" si="26"/>
        <v>0.0010707629828117-0.924124483522147i</v>
      </c>
      <c r="H114" s="158" t="str">
        <f t="shared" si="27"/>
        <v>-0.500461775767588+1.10977531161106i</v>
      </c>
      <c r="I114" s="158">
        <f t="shared" si="28"/>
        <v>1.7086673293078669</v>
      </c>
      <c r="J114" s="158">
        <f t="shared" si="29"/>
        <v>114.27336300580409</v>
      </c>
      <c r="K114" s="158" t="str">
        <f t="shared" si="30"/>
        <v>-0.00773974699967205-0.00467185019932014i</v>
      </c>
      <c r="L114" t="str">
        <f t="shared" si="31"/>
        <v>-0.00540851278334253+0.00586952734714568i</v>
      </c>
      <c r="M114">
        <f t="shared" si="32"/>
        <v>-41.958376481124652</v>
      </c>
      <c r="N114">
        <f t="shared" si="33"/>
        <v>132.65921285856143</v>
      </c>
      <c r="O114" t="str">
        <f t="shared" si="34"/>
        <v>7304.96849254586-4439.37625268659i</v>
      </c>
      <c r="P114" t="str">
        <f t="shared" si="35"/>
        <v>-0.00956523297134568+0.0000287073830768673i</v>
      </c>
      <c r="Q114">
        <f t="shared" si="36"/>
        <v>-40.386049837983009</v>
      </c>
      <c r="R114">
        <f t="shared" si="37"/>
        <v>179.82804318957324</v>
      </c>
      <c r="S114" t="str">
        <f t="shared" si="38"/>
        <v>-0.00320451933928248+0.00717663565566267i</v>
      </c>
      <c r="T114">
        <f t="shared" si="39"/>
        <v>-42.092010006421276</v>
      </c>
      <c r="U114">
        <f t="shared" si="40"/>
        <v>114.06177040837906</v>
      </c>
    </row>
    <row r="115" spans="2:21" x14ac:dyDescent="0.25">
      <c r="B115">
        <f t="shared" si="21"/>
        <v>960000</v>
      </c>
      <c r="C115" s="158" t="str">
        <f t="shared" si="22"/>
        <v>-13.7456-6.0318578948924i</v>
      </c>
      <c r="D115" s="158" t="str">
        <f t="shared" si="23"/>
        <v>0.00504281212782816-0.00820648603931738i</v>
      </c>
      <c r="E115" s="158" t="str">
        <f t="shared" si="24"/>
        <v>0.01+13.2700873687633i</v>
      </c>
      <c r="F115" s="158" t="str">
        <f t="shared" si="25"/>
        <v>0.0150428121278282+13.261880882724i</v>
      </c>
      <c r="G115" s="158" t="str">
        <f t="shared" si="26"/>
        <v>0.00102635942143097-0.904847861836868i</v>
      </c>
      <c r="H115" s="158" t="str">
        <f t="shared" si="27"/>
        <v>-0.500452240062705+1.13694085607557i</v>
      </c>
      <c r="I115" s="158">
        <f t="shared" si="28"/>
        <v>1.8839039976680505</v>
      </c>
      <c r="J115" s="158">
        <f t="shared" si="29"/>
        <v>113.75786478384032</v>
      </c>
      <c r="K115" s="158" t="str">
        <f t="shared" si="30"/>
        <v>-0.00742044560813254-0.00457140057577363i</v>
      </c>
      <c r="L115" t="str">
        <f t="shared" si="31"/>
        <v>-0.00511854807748662+0.00550620513241589i</v>
      </c>
      <c r="M115">
        <f t="shared" si="32"/>
        <v>-42.478145259744913</v>
      </c>
      <c r="N115">
        <f t="shared" si="33"/>
        <v>132.91042065307957</v>
      </c>
      <c r="O115" t="str">
        <f t="shared" si="34"/>
        <v>7225.78282452088-4479.48110568364i</v>
      </c>
      <c r="P115" t="str">
        <f t="shared" si="35"/>
        <v>-0.00917129451409618+0.0000257203773648736i</v>
      </c>
      <c r="Q115">
        <f t="shared" si="36"/>
        <v>-40.751353043414824</v>
      </c>
      <c r="R115">
        <f t="shared" si="37"/>
        <v>179.83931764432791</v>
      </c>
      <c r="S115" t="str">
        <f t="shared" si="38"/>
        <v>-0.00295182778766157+0.00676967101139833i</v>
      </c>
      <c r="T115">
        <f t="shared" si="39"/>
        <v>-42.632710678454316</v>
      </c>
      <c r="U115">
        <f t="shared" si="40"/>
        <v>113.55898831026138</v>
      </c>
    </row>
    <row r="116" spans="2:21" x14ac:dyDescent="0.25">
      <c r="B116">
        <f t="shared" si="21"/>
        <v>980000</v>
      </c>
      <c r="C116" s="158" t="str">
        <f t="shared" si="22"/>
        <v>-14.3664-6.15752160103599i</v>
      </c>
      <c r="D116" s="158" t="str">
        <f t="shared" si="23"/>
        <v>0.00504007773252396-0.00803902882562683i</v>
      </c>
      <c r="E116" s="158" t="str">
        <f t="shared" si="24"/>
        <v>0.01+13.5465475222792i</v>
      </c>
      <c r="F116" s="158" t="str">
        <f t="shared" si="25"/>
        <v>0.015040077732524+13.5385084934536i</v>
      </c>
      <c r="G116" s="158" t="str">
        <f t="shared" si="26"/>
        <v>0.000984666465247805-0.88635946835224i</v>
      </c>
      <c r="H116" s="158" t="str">
        <f t="shared" si="27"/>
        <v>-0.500443280961132+1.16403446179818i</v>
      </c>
      <c r="I116" s="158">
        <f t="shared" si="28"/>
        <v>2.0558858941804323</v>
      </c>
      <c r="J116" s="158">
        <f t="shared" si="29"/>
        <v>113.26390215381495</v>
      </c>
      <c r="K116" s="158" t="str">
        <f t="shared" si="30"/>
        <v>-0.00712050652042547-0.00447523638155166i</v>
      </c>
      <c r="L116" t="str">
        <f t="shared" si="31"/>
        <v>-0.00485181273966463+0.00517227611708461i</v>
      </c>
      <c r="M116">
        <f t="shared" si="32"/>
        <v>-42.984965414600865</v>
      </c>
      <c r="N116">
        <f t="shared" si="33"/>
        <v>133.16891611499958</v>
      </c>
      <c r="O116" t="str">
        <f t="shared" si="34"/>
        <v>7146.68203344022-4517.80980477168i</v>
      </c>
      <c r="P116" t="str">
        <f t="shared" si="35"/>
        <v>-0.00880123361452962+0.0000230226341559588i</v>
      </c>
      <c r="Q116">
        <f t="shared" si="36"/>
        <v>-41.109099307136475</v>
      </c>
      <c r="R116">
        <f t="shared" si="37"/>
        <v>179.85012365090026</v>
      </c>
      <c r="S116" t="str">
        <f t="shared" si="38"/>
        <v>-0.00272348144712444+0.00639216483930093i</v>
      </c>
      <c r="T116">
        <f t="shared" si="39"/>
        <v>-43.16258623174604</v>
      </c>
      <c r="U116">
        <f t="shared" si="40"/>
        <v>113.0771850147671</v>
      </c>
    </row>
    <row r="117" spans="2:21" x14ac:dyDescent="0.25">
      <c r="B117">
        <f t="shared" si="21"/>
        <v>1000000</v>
      </c>
      <c r="C117" s="158" t="str">
        <f t="shared" si="22"/>
        <v>-15-6.28318530717959i</v>
      </c>
      <c r="D117" s="158" t="str">
        <f t="shared" si="23"/>
        <v>0.0050375057409458-0.00787826861454575i</v>
      </c>
      <c r="E117" s="158" t="str">
        <f t="shared" si="24"/>
        <v>0.01+13.8230076757951i</v>
      </c>
      <c r="F117" s="158" t="str">
        <f t="shared" si="25"/>
        <v>0.0150375057409458+13.8151294071806i</v>
      </c>
      <c r="G117" s="158" t="str">
        <f t="shared" si="26"/>
        <v>0.000945467539645512-0.868611898509564i</v>
      </c>
      <c r="H117" s="158" t="str">
        <f t="shared" si="27"/>
        <v>-0.500434852918107+1.19106045580927i</v>
      </c>
      <c r="I117" s="158">
        <f t="shared" si="28"/>
        <v>2.2247196251857786</v>
      </c>
      <c r="J117" s="158">
        <f t="shared" si="29"/>
        <v>112.79015266822718</v>
      </c>
      <c r="K117" s="158" t="str">
        <f t="shared" si="30"/>
        <v>-0.00683839506009005-0.00438308607263942i</v>
      </c>
      <c r="L117" t="str">
        <f t="shared" si="31"/>
        <v>-0.00460587579414238+0.00486482933516355i</v>
      </c>
      <c r="M117">
        <f t="shared" si="32"/>
        <v>-43.479408010027612</v>
      </c>
      <c r="N117">
        <f t="shared" si="33"/>
        <v>133.43377562751255</v>
      </c>
      <c r="O117" t="str">
        <f t="shared" si="34"/>
        <v>7067.71633276929-4554.38820280081i</v>
      </c>
      <c r="P117" t="str">
        <f t="shared" si="35"/>
        <v>-0.00845315742917+0.0000205835128063154i</v>
      </c>
      <c r="Q117">
        <f t="shared" si="36"/>
        <v>-41.459595105066029</v>
      </c>
      <c r="R117">
        <f t="shared" si="37"/>
        <v>179.86048454789176</v>
      </c>
      <c r="S117" t="str">
        <f t="shared" si="38"/>
        <v>-0.00251673116165053+0.00604157935152435i</v>
      </c>
      <c r="T117">
        <f t="shared" si="39"/>
        <v>-43.68205113951592</v>
      </c>
      <c r="U117">
        <f t="shared" si="40"/>
        <v>112.61506834615462</v>
      </c>
    </row>
    <row r="118" spans="2:21" x14ac:dyDescent="0.25">
      <c r="B118">
        <f t="shared" si="21"/>
        <v>1020000</v>
      </c>
      <c r="C118" s="158" t="str">
        <f t="shared" si="22"/>
        <v>-15.6464-6.40884901332318i</v>
      </c>
      <c r="D118" s="158" t="str">
        <f t="shared" si="23"/>
        <v>0.00503508354256678-0.00772381156263852i</v>
      </c>
      <c r="E118" s="158" t="str">
        <f t="shared" si="24"/>
        <v>0.01+14.099467829311i</v>
      </c>
      <c r="F118" s="158" t="str">
        <f t="shared" si="25"/>
        <v>0.0150350835425668+14.0917440177484i</v>
      </c>
      <c r="G118" s="158" t="str">
        <f t="shared" si="26"/>
        <v>0.000908567308766761-0.851561476315547i</v>
      </c>
      <c r="H118" s="158" t="str">
        <f t="shared" si="27"/>
        <v>-0.500426914796331+1.21802282474446i</v>
      </c>
      <c r="I118" s="158">
        <f t="shared" si="28"/>
        <v>2.3905077086889213</v>
      </c>
      <c r="J118" s="158">
        <f t="shared" si="29"/>
        <v>112.33539960374878</v>
      </c>
      <c r="K118" s="158" t="str">
        <f t="shared" si="30"/>
        <v>-0.00657272566475986-0.00429470077756517i</v>
      </c>
      <c r="L118" t="str">
        <f t="shared" si="31"/>
        <v>-0.00437861548435942+0.00458129223107775i</v>
      </c>
      <c r="M118">
        <f t="shared" si="32"/>
        <v>-43.962007583581453</v>
      </c>
      <c r="N118">
        <f t="shared" si="33"/>
        <v>133.70416721616192</v>
      </c>
      <c r="O118" t="str">
        <f t="shared" si="34"/>
        <v>6988.93358467723-4589.2438304626i</v>
      </c>
      <c r="P118" t="str">
        <f t="shared" si="35"/>
        <v>-0.00812535709104602+0.0000183760263137117i</v>
      </c>
      <c r="Q118">
        <f t="shared" si="36"/>
        <v>-41.803128660703869</v>
      </c>
      <c r="R118">
        <f t="shared" si="37"/>
        <v>179.87042206943315</v>
      </c>
      <c r="S118" t="str">
        <f t="shared" si="38"/>
        <v>-0.00232918132205519+0.00571562424821449i</v>
      </c>
      <c r="T118">
        <f t="shared" si="39"/>
        <v>-44.191497364937796</v>
      </c>
      <c r="U118">
        <f t="shared" si="40"/>
        <v>112.17144962061283</v>
      </c>
    </row>
    <row r="119" spans="2:21" x14ac:dyDescent="0.25">
      <c r="B119">
        <f t="shared" si="21"/>
        <v>1040000</v>
      </c>
      <c r="C119" s="158" t="str">
        <f t="shared" si="22"/>
        <v>-16.3056-6.53451271946677i</v>
      </c>
      <c r="D119" s="158" t="str">
        <f t="shared" si="23"/>
        <v>0.00503279972749021-0.00757529411297712i</v>
      </c>
      <c r="E119" s="158" t="str">
        <f t="shared" si="24"/>
        <v>0.01+14.3759279828269i</v>
      </c>
      <c r="F119" s="158" t="str">
        <f t="shared" si="25"/>
        <v>0.0150327997274902+14.3683526887139i</v>
      </c>
      <c r="G119" s="158" t="str">
        <f t="shared" si="26"/>
        <v>0.000873789220725281-0.835167894641633i</v>
      </c>
      <c r="H119" s="158" t="str">
        <f t="shared" si="27"/>
        <v>-0.500419429364118+1.24492524768923i</v>
      </c>
      <c r="I119" s="158">
        <f t="shared" si="28"/>
        <v>2.5533486473920712</v>
      </c>
      <c r="J119" s="158">
        <f t="shared" si="29"/>
        <v>111.89852168043754</v>
      </c>
      <c r="K119" s="158" t="str">
        <f t="shared" si="30"/>
        <v>-0.00632224482947431-0.00420985196290073i</v>
      </c>
      <c r="L119" t="str">
        <f t="shared" si="31"/>
        <v>-0.00416817350202474+0.00431938582312917i</v>
      </c>
      <c r="M119">
        <f t="shared" si="32"/>
        <v>-44.433265261584808</v>
      </c>
      <c r="N119">
        <f t="shared" si="33"/>
        <v>133.9793401123278</v>
      </c>
      <c r="O119" t="str">
        <f t="shared" si="34"/>
        <v>6910.3793225873-4622.40570010447i</v>
      </c>
      <c r="P119" t="str">
        <f t="shared" si="35"/>
        <v>-0.0078162866574691+0.0000163763512172062i</v>
      </c>
      <c r="Q119">
        <f t="shared" si="36"/>
        <v>-42.13997136620798</v>
      </c>
      <c r="R119">
        <f t="shared" si="37"/>
        <v>179.87995649638364</v>
      </c>
      <c r="S119" t="str">
        <f t="shared" si="38"/>
        <v>-0.00215873917051701+0.00541223059241075i</v>
      </c>
      <c r="T119">
        <f t="shared" si="39"/>
        <v>-44.691295878588008</v>
      </c>
      <c r="U119">
        <f t="shared" si="40"/>
        <v>111.74523357763833</v>
      </c>
    </row>
    <row r="120" spans="2:21" x14ac:dyDescent="0.25">
      <c r="B120">
        <f t="shared" si="21"/>
        <v>1060000</v>
      </c>
      <c r="C120" s="158" t="str">
        <f t="shared" si="22"/>
        <v>-16.9776-6.66017642561036i</v>
      </c>
      <c r="D120" s="158" t="str">
        <f t="shared" si="23"/>
        <v>0.00503064395184684-0.00743238013892912i</v>
      </c>
      <c r="E120" s="158" t="str">
        <f t="shared" si="24"/>
        <v>0.01+14.6523881363428i</v>
      </c>
      <c r="F120" s="158" t="str">
        <f t="shared" si="25"/>
        <v>0.0150306439518468+14.6449557562039i</v>
      </c>
      <c r="G120" s="158" t="str">
        <f t="shared" si="26"/>
        <v>0.000840973378006499-0.819393896396385i</v>
      </c>
      <c r="H120" s="158" t="str">
        <f t="shared" si="27"/>
        <v>-0.500412362858936+1.27177112529066i</v>
      </c>
      <c r="I120" s="158">
        <f t="shared" si="28"/>
        <v>2.7133370255688911</v>
      </c>
      <c r="J120" s="158">
        <f t="shared" si="29"/>
        <v>111.47848394442808</v>
      </c>
      <c r="K120" s="158" t="str">
        <f t="shared" si="30"/>
        <v>-0.0060858162838985-0.00412832938291875i</v>
      </c>
      <c r="L120" t="str">
        <f t="shared" si="31"/>
        <v>-0.00397291687819078+0.00407708648758961i</v>
      </c>
      <c r="M120">
        <f t="shared" si="32"/>
        <v>-44.893651544372666</v>
      </c>
      <c r="N120">
        <f t="shared" si="33"/>
        <v>134.25861573094036</v>
      </c>
      <c r="O120" t="str">
        <f t="shared" si="34"/>
        <v>6832.09677980466-4653.90412253718i</v>
      </c>
      <c r="P120" t="str">
        <f t="shared" si="35"/>
        <v>-0.0075245448160486+0.0000145634107352418i</v>
      </c>
      <c r="Q120">
        <f t="shared" si="36"/>
        <v>-42.470379067666244</v>
      </c>
      <c r="R120">
        <f t="shared" si="37"/>
        <v>179.88910678998715</v>
      </c>
      <c r="S120" t="str">
        <f t="shared" si="38"/>
        <v>-0.00200357207952854+0.00512952751109535i</v>
      </c>
      <c r="T120">
        <f t="shared" si="39"/>
        <v>-45.1817980603699</v>
      </c>
      <c r="U120">
        <f t="shared" si="40"/>
        <v>111.33540945157623</v>
      </c>
    </row>
    <row r="121" spans="2:21" x14ac:dyDescent="0.25">
      <c r="B121">
        <f t="shared" si="21"/>
        <v>1080000</v>
      </c>
      <c r="C121" s="158" t="str">
        <f t="shared" si="22"/>
        <v>-17.6624-6.78584013175395i</v>
      </c>
      <c r="D121" s="158" t="str">
        <f t="shared" si="23"/>
        <v>0.0050286068204738-0.0072947584051756i</v>
      </c>
      <c r="E121" s="158" t="str">
        <f t="shared" si="24"/>
        <v>0.01+14.9288482898587i</v>
      </c>
      <c r="F121" s="158" t="str">
        <f t="shared" si="25"/>
        <v>0.0150286068204738+14.9215535314535i</v>
      </c>
      <c r="G121" s="158" t="str">
        <f t="shared" si="26"/>
        <v>0.000809974684679602-0.804204991250668i</v>
      </c>
      <c r="H121" s="158" t="str">
        <f t="shared" si="27"/>
        <v>-0.500405684606804+1.29856360562223i</v>
      </c>
      <c r="I121" s="158">
        <f t="shared" si="28"/>
        <v>2.8705636227505615</v>
      </c>
      <c r="J121" s="158">
        <f t="shared" si="29"/>
        <v>111.07432966563441</v>
      </c>
      <c r="K121" s="158" t="str">
        <f t="shared" si="30"/>
        <v>-0.00586240807518619-0.00404993927370123i</v>
      </c>
      <c r="L121" t="str">
        <f t="shared" si="31"/>
        <v>-0.0037914061145464+0.00385259329327058i</v>
      </c>
      <c r="M121">
        <f t="shared" si="32"/>
        <v>-45.343608802400666</v>
      </c>
      <c r="N121">
        <f t="shared" si="33"/>
        <v>134.54137984041193</v>
      </c>
      <c r="O121" t="str">
        <f t="shared" si="34"/>
        <v>6754.12692363554-4683.77053602441i</v>
      </c>
      <c r="P121" t="str">
        <f t="shared" si="35"/>
        <v>-0.00724885894347098+0.0000129185190910273i</v>
      </c>
      <c r="Q121">
        <f t="shared" si="36"/>
        <v>-42.79459322986402</v>
      </c>
      <c r="R121">
        <f t="shared" si="37"/>
        <v>179.89789071029824</v>
      </c>
      <c r="S121" t="str">
        <f t="shared" si="38"/>
        <v>-0.00186207144700422+0.00486582144019355i</v>
      </c>
      <c r="T121">
        <f t="shared" si="39"/>
        <v>-45.663336994775861</v>
      </c>
      <c r="U121">
        <f t="shared" si="40"/>
        <v>110.94104303757412</v>
      </c>
    </row>
    <row r="122" spans="2:21" x14ac:dyDescent="0.25">
      <c r="B122">
        <f t="shared" si="21"/>
        <v>1100000</v>
      </c>
      <c r="C122" s="158" t="str">
        <f t="shared" si="22"/>
        <v>-18.36-6.91150383789754i</v>
      </c>
      <c r="D122" s="158" t="str">
        <f t="shared" si="23"/>
        <v>0.00502667978438507-0.00716214030560244i</v>
      </c>
      <c r="E122" s="158" t="str">
        <f t="shared" si="24"/>
        <v>0.01+15.2053084433746i</v>
      </c>
      <c r="F122" s="158" t="str">
        <f t="shared" si="25"/>
        <v>0.0150266797843851+15.198146303069i</v>
      </c>
      <c r="G122" s="158" t="str">
        <f t="shared" si="26"/>
        <v>0.000780661230001156-0.789569203372551i</v>
      </c>
      <c r="H122" s="158" t="str">
        <f t="shared" si="27"/>
        <v>-0.500399366689466+1.32530560721661i</v>
      </c>
      <c r="I122" s="158">
        <f t="shared" si="28"/>
        <v>3.025115538774537</v>
      </c>
      <c r="J122" s="158">
        <f t="shared" si="29"/>
        <v>110.68517312283731</v>
      </c>
      <c r="K122" s="158" t="str">
        <f t="shared" si="30"/>
        <v>-0.00565108128151366-0.00397450275822624i</v>
      </c>
      <c r="L122" t="str">
        <f t="shared" si="31"/>
        <v>-0.00362236842132487+0.00364430000288062i</v>
      </c>
      <c r="M122">
        <f t="shared" si="32"/>
        <v>-45.783553518575992</v>
      </c>
      <c r="N122">
        <f t="shared" si="33"/>
        <v>134.82707574194217</v>
      </c>
      <c r="O122" t="str">
        <f t="shared" si="34"/>
        <v>6676.50849442866-4712.03734673431i</v>
      </c>
      <c r="P122" t="str">
        <f t="shared" si="35"/>
        <v>-0.00698807117742339+0.000011425077134523i</v>
      </c>
      <c r="Q122">
        <f t="shared" si="36"/>
        <v>-43.112841993873957</v>
      </c>
      <c r="R122">
        <f t="shared" si="37"/>
        <v>179.90632492134989</v>
      </c>
      <c r="S122" t="str">
        <f t="shared" si="38"/>
        <v>-0.00173282209710026+0.00461957764832498i</v>
      </c>
      <c r="T122">
        <f t="shared" si="39"/>
        <v>-46.136228667849998</v>
      </c>
      <c r="U122">
        <f t="shared" si="40"/>
        <v>110.56126962672906</v>
      </c>
    </row>
    <row r="123" spans="2:21" x14ac:dyDescent="0.25">
      <c r="B123">
        <f t="shared" si="21"/>
        <v>1120000</v>
      </c>
      <c r="C123" s="158" t="str">
        <f t="shared" si="22"/>
        <v>-19.0704-7.03716754404114i</v>
      </c>
      <c r="D123" s="158" t="str">
        <f t="shared" si="23"/>
        <v>0.00502485505094044-0.00703425784347094i</v>
      </c>
      <c r="E123" s="158" t="str">
        <f t="shared" si="24"/>
        <v>0.01+15.4817685968905i</v>
      </c>
      <c r="F123" s="158" t="str">
        <f t="shared" si="25"/>
        <v>0.0150248550509404+15.474734339047i</v>
      </c>
      <c r="G123" s="158" t="str">
        <f t="shared" si="26"/>
        <v>0.000752912874519076-0.775456846280968i</v>
      </c>
      <c r="H123" s="158" t="str">
        <f t="shared" si="27"/>
        <v>-0.500393383652703+1.35199983962199i</v>
      </c>
      <c r="I123" s="158">
        <f t="shared" si="28"/>
        <v>3.1770763259862953</v>
      </c>
      <c r="J123" s="158">
        <f t="shared" si="29"/>
        <v>110.31019316622586</v>
      </c>
      <c r="K123" s="158" t="str">
        <f t="shared" si="30"/>
        <v>-0.00545098012516469-0.0039018544341143i</v>
      </c>
      <c r="L123" t="str">
        <f t="shared" si="31"/>
        <v>-0.00346467515331317+0.00345077100941789i</v>
      </c>
      <c r="M123">
        <f t="shared" si="32"/>
        <v>-46.213878307265539</v>
      </c>
      <c r="N123">
        <f t="shared" si="33"/>
        <v>135.11519830690875</v>
      </c>
      <c r="O123" t="str">
        <f t="shared" si="34"/>
        <v>6599.27804899138-4738.73778000707i</v>
      </c>
      <c r="P123" t="str">
        <f t="shared" si="35"/>
        <v>-0.00674112621622856+0.0000100683111120205i</v>
      </c>
      <c r="Q123">
        <f t="shared" si="36"/>
        <v>-43.425341139099146</v>
      </c>
      <c r="R123">
        <f t="shared" si="37"/>
        <v>179.91442508475726</v>
      </c>
      <c r="S123" t="str">
        <f t="shared" si="38"/>
        <v>-0.00161457627613601+0.00438940379440642i</v>
      </c>
      <c r="T123">
        <f t="shared" si="39"/>
        <v>-46.600773073673579</v>
      </c>
      <c r="U123">
        <f t="shared" si="40"/>
        <v>110.19528770261496</v>
      </c>
    </row>
  </sheetData>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1" shapeId="7169" r:id="rId4">
          <objectPr defaultSize="0" autoPict="0" r:id="rId5">
            <anchor moveWithCells="1">
              <from>
                <xdr:col>4</xdr:col>
                <xdr:colOff>257175</xdr:colOff>
                <xdr:row>0</xdr:row>
                <xdr:rowOff>0</xdr:rowOff>
              </from>
              <to>
                <xdr:col>6</xdr:col>
                <xdr:colOff>1209675</xdr:colOff>
                <xdr:row>21</xdr:row>
                <xdr:rowOff>66675</xdr:rowOff>
              </to>
            </anchor>
          </objectPr>
        </oleObject>
      </mc:Choice>
      <mc:Fallback>
        <oleObject progId="Visio.Drawing.11" shapeId="716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968"/>
  <sheetViews>
    <sheetView zoomScale="80" zoomScaleNormal="80" workbookViewId="0">
      <selection activeCell="C36" sqref="C36"/>
    </sheetView>
  </sheetViews>
  <sheetFormatPr defaultColWidth="8.85546875" defaultRowHeight="15" x14ac:dyDescent="0.25"/>
  <cols>
    <col min="1" max="1" width="48" style="101" bestFit="1" customWidth="1"/>
    <col min="2" max="2" width="31.5703125" style="101" customWidth="1"/>
    <col min="3" max="3" width="40.85546875" style="101" customWidth="1"/>
    <col min="4" max="4" width="36.5703125" style="101" customWidth="1"/>
    <col min="5" max="5" width="18.5703125" style="101" customWidth="1"/>
    <col min="6" max="6" width="14.5703125" style="101" customWidth="1"/>
    <col min="7" max="7" width="11" style="101" customWidth="1"/>
    <col min="8" max="8" width="44.5703125" style="101" customWidth="1"/>
    <col min="9" max="9" width="73.5703125" style="101" customWidth="1"/>
    <col min="10" max="10" width="41" style="101" bestFit="1" customWidth="1"/>
    <col min="11" max="15" width="41" style="101" customWidth="1"/>
    <col min="16" max="16" width="43.140625" style="101" customWidth="1"/>
    <col min="17" max="17" width="43.5703125" style="101" bestFit="1" customWidth="1"/>
    <col min="18" max="20" width="41" style="101" customWidth="1"/>
    <col min="21" max="21" width="52.5703125" style="101" customWidth="1"/>
    <col min="22" max="22" width="41" style="101" customWidth="1"/>
    <col min="23" max="23" width="46.42578125" style="101" bestFit="1" customWidth="1"/>
    <col min="24" max="27" width="45.42578125" style="101" customWidth="1"/>
    <col min="28" max="28" width="66.42578125" style="101" customWidth="1"/>
    <col min="29" max="30" width="45.42578125" style="101" customWidth="1"/>
    <col min="31" max="31" width="73.5703125" style="101" customWidth="1"/>
    <col min="32" max="33" width="45.42578125" style="101" customWidth="1"/>
    <col min="34" max="34" width="71.42578125" style="101" customWidth="1"/>
    <col min="35" max="35" width="11.5703125" style="101" customWidth="1"/>
    <col min="36" max="16384" width="8.85546875" style="101"/>
  </cols>
  <sheetData>
    <row r="1" spans="1:7" ht="18.75" x14ac:dyDescent="0.3">
      <c r="A1" s="159"/>
      <c r="B1" s="160" t="s">
        <v>412</v>
      </c>
      <c r="C1" s="161" t="s">
        <v>413</v>
      </c>
    </row>
    <row r="2" spans="1:7" x14ac:dyDescent="0.25">
      <c r="B2" s="162" t="s">
        <v>414</v>
      </c>
    </row>
    <row r="3" spans="1:7" x14ac:dyDescent="0.25">
      <c r="B3" s="163" t="s">
        <v>415</v>
      </c>
    </row>
    <row r="4" spans="1:7" x14ac:dyDescent="0.25">
      <c r="B4" s="164" t="s">
        <v>416</v>
      </c>
    </row>
    <row r="5" spans="1:7" ht="18.75" x14ac:dyDescent="0.3">
      <c r="A5" s="165" t="s">
        <v>355</v>
      </c>
      <c r="D5" s="101" t="s">
        <v>356</v>
      </c>
      <c r="E5" s="165" t="s">
        <v>417</v>
      </c>
    </row>
    <row r="6" spans="1:7" x14ac:dyDescent="0.25">
      <c r="A6" s="101" t="s">
        <v>418</v>
      </c>
      <c r="B6" s="101" t="s">
        <v>10</v>
      </c>
      <c r="C6" s="166">
        <f>Vin_nom</f>
        <v>14</v>
      </c>
      <c r="D6" s="101" t="s">
        <v>57</v>
      </c>
    </row>
    <row r="7" spans="1:7" x14ac:dyDescent="0.25">
      <c r="A7" s="101" t="s">
        <v>419</v>
      </c>
      <c r="B7" s="101" t="s">
        <v>115</v>
      </c>
      <c r="C7" s="166">
        <f>Vout</f>
        <v>1.35</v>
      </c>
      <c r="D7" s="101" t="s">
        <v>57</v>
      </c>
    </row>
    <row r="8" spans="1:7" x14ac:dyDescent="0.25">
      <c r="A8" s="101" t="s">
        <v>420</v>
      </c>
      <c r="B8" s="101" t="s">
        <v>117</v>
      </c>
      <c r="C8" s="166">
        <f>Iout</f>
        <v>25.5</v>
      </c>
      <c r="D8" s="101" t="s">
        <v>69</v>
      </c>
    </row>
    <row r="9" spans="1:7" x14ac:dyDescent="0.25">
      <c r="A9" s="101" t="s">
        <v>421</v>
      </c>
      <c r="B9" s="101" t="s">
        <v>422</v>
      </c>
      <c r="C9" s="166">
        <f>Io_step</f>
        <v>12.75</v>
      </c>
      <c r="D9" s="101" t="s">
        <v>69</v>
      </c>
    </row>
    <row r="10" spans="1:7" ht="18.75" x14ac:dyDescent="0.35">
      <c r="A10" s="101" t="s">
        <v>423</v>
      </c>
      <c r="B10" s="101" t="s">
        <v>424</v>
      </c>
      <c r="C10" s="199">
        <f>'Device Calculator'!F60</f>
        <v>30.926557924502269</v>
      </c>
      <c r="D10" s="101" t="s">
        <v>69</v>
      </c>
      <c r="E10" s="167" t="s">
        <v>425</v>
      </c>
      <c r="F10" s="168">
        <f>((C10+(C23/2))*16*0.00058)/(11.2*10^-3)</f>
        <v>30.1</v>
      </c>
      <c r="G10" s="101" t="s">
        <v>426</v>
      </c>
    </row>
    <row r="11" spans="1:7" ht="18.75" x14ac:dyDescent="0.35">
      <c r="A11" s="101" t="s">
        <v>427</v>
      </c>
      <c r="B11" s="101" t="s">
        <v>65</v>
      </c>
      <c r="C11" s="169">
        <f>Vsel</f>
        <v>1.05</v>
      </c>
      <c r="D11" s="101" t="s">
        <v>57</v>
      </c>
      <c r="E11" s="167" t="s">
        <v>428</v>
      </c>
      <c r="F11" s="167">
        <f>VLOOKUP(C11,Sheet4!D2:E11,2)</f>
        <v>121</v>
      </c>
      <c r="G11" s="101" t="s">
        <v>426</v>
      </c>
    </row>
    <row r="12" spans="1:7" x14ac:dyDescent="0.25">
      <c r="A12" s="101" t="s">
        <v>429</v>
      </c>
      <c r="B12" s="101" t="s">
        <v>357</v>
      </c>
      <c r="C12" s="166">
        <f>Lout</f>
        <v>0.1</v>
      </c>
      <c r="D12" s="101" t="s">
        <v>358</v>
      </c>
    </row>
    <row r="13" spans="1:7" x14ac:dyDescent="0.25">
      <c r="A13" s="101" t="s">
        <v>430</v>
      </c>
      <c r="B13" s="101" t="s">
        <v>144</v>
      </c>
      <c r="C13" s="166">
        <f>dcr</f>
        <v>9</v>
      </c>
      <c r="D13" s="101" t="s">
        <v>431</v>
      </c>
    </row>
    <row r="14" spans="1:7" ht="18.75" x14ac:dyDescent="0.35">
      <c r="A14" s="101" t="s">
        <v>432</v>
      </c>
      <c r="B14" s="101" t="s">
        <v>275</v>
      </c>
      <c r="C14" s="166">
        <f>fsw</f>
        <v>1416.7560795997708</v>
      </c>
      <c r="D14" s="101" t="s">
        <v>121</v>
      </c>
      <c r="E14" s="167" t="s">
        <v>433</v>
      </c>
      <c r="F14" s="168">
        <f>((20*10^9)/(C14*10^3)-(C14*10^3)*2/2000)/1000</f>
        <v>12.7</v>
      </c>
      <c r="G14" s="101" t="s">
        <v>426</v>
      </c>
    </row>
    <row r="15" spans="1:7" x14ac:dyDescent="0.25">
      <c r="A15" s="101" t="s">
        <v>434</v>
      </c>
      <c r="B15" s="101" t="s">
        <v>435</v>
      </c>
      <c r="C15" s="166">
        <f>Cout_electro*N_Cout_electro</f>
        <v>660</v>
      </c>
      <c r="D15" s="101" t="s">
        <v>271</v>
      </c>
    </row>
    <row r="16" spans="1:7" x14ac:dyDescent="0.25">
      <c r="A16" s="101" t="s">
        <v>436</v>
      </c>
      <c r="B16" s="101" t="s">
        <v>437</v>
      </c>
      <c r="C16" s="166">
        <f>ESR_electro/N_Cout_electro</f>
        <v>0.05</v>
      </c>
      <c r="D16" s="101" t="s">
        <v>431</v>
      </c>
    </row>
    <row r="17" spans="1:7" x14ac:dyDescent="0.25">
      <c r="A17" s="101" t="s">
        <v>438</v>
      </c>
      <c r="B17" s="101" t="s">
        <v>439</v>
      </c>
      <c r="C17" s="166">
        <f>Cout_ceramic*N_Cout_ceramic</f>
        <v>600</v>
      </c>
      <c r="D17" s="101" t="s">
        <v>271</v>
      </c>
    </row>
    <row r="18" spans="1:7" x14ac:dyDescent="0.25">
      <c r="A18" s="101" t="s">
        <v>440</v>
      </c>
      <c r="B18" s="101" t="s">
        <v>441</v>
      </c>
      <c r="C18" s="166">
        <f>ESR_ceramic/N_Cout_ceramic</f>
        <v>3.3333333333333335E-3</v>
      </c>
      <c r="D18" s="101" t="s">
        <v>431</v>
      </c>
    </row>
    <row r="19" spans="1:7" x14ac:dyDescent="0.25">
      <c r="A19" s="101" t="s">
        <v>442</v>
      </c>
      <c r="B19" s="101" t="s">
        <v>360</v>
      </c>
      <c r="C19" s="170">
        <f>Vout_LG/C8</f>
        <v>5.2941176470588241E-2</v>
      </c>
      <c r="D19" s="101" t="s">
        <v>359</v>
      </c>
    </row>
    <row r="20" spans="1:7" x14ac:dyDescent="0.25">
      <c r="A20" s="101" t="s">
        <v>443</v>
      </c>
      <c r="B20" s="101" t="s">
        <v>361</v>
      </c>
      <c r="C20" s="166">
        <f>Rfb_t</f>
        <v>2.87</v>
      </c>
      <c r="D20" s="101" t="s">
        <v>362</v>
      </c>
      <c r="E20" s="166" t="s">
        <v>361</v>
      </c>
      <c r="F20" s="166">
        <f>IF(C11=C7,"NONE",C20)</f>
        <v>2.87</v>
      </c>
      <c r="G20" s="101" t="s">
        <v>426</v>
      </c>
    </row>
    <row r="21" spans="1:7" x14ac:dyDescent="0.25">
      <c r="A21" s="101" t="s">
        <v>444</v>
      </c>
      <c r="B21" s="101" t="s">
        <v>363</v>
      </c>
      <c r="C21" s="170">
        <f>(C11*C20)/(Vout_LG-C11)</f>
        <v>10.044999999999998</v>
      </c>
      <c r="D21" s="101" t="s">
        <v>364</v>
      </c>
    </row>
    <row r="22" spans="1:7" x14ac:dyDescent="0.25">
      <c r="B22" s="101" t="s">
        <v>445</v>
      </c>
      <c r="C22" s="166">
        <f>Rfb_b</f>
        <v>10</v>
      </c>
      <c r="D22" s="101" t="s">
        <v>364</v>
      </c>
      <c r="E22" s="166" t="s">
        <v>363</v>
      </c>
      <c r="F22" s="166">
        <f>IF(C11=C7,"NONE",C22)</f>
        <v>10</v>
      </c>
      <c r="G22" s="101" t="s">
        <v>426</v>
      </c>
    </row>
    <row r="23" spans="1:7" x14ac:dyDescent="0.25">
      <c r="B23" s="101" t="s">
        <v>446</v>
      </c>
      <c r="C23" s="171">
        <f>Iripple_max</f>
        <v>10.802056564788574</v>
      </c>
      <c r="D23" s="101" t="s">
        <v>69</v>
      </c>
    </row>
    <row r="24" spans="1:7" x14ac:dyDescent="0.25">
      <c r="A24" s="101" t="s">
        <v>333</v>
      </c>
      <c r="B24" s="101" t="s">
        <v>447</v>
      </c>
      <c r="C24" s="170">
        <f>'Device Calculator'!F120</f>
        <v>0.77700077700077697</v>
      </c>
    </row>
    <row r="25" spans="1:7" ht="18.75" x14ac:dyDescent="0.3">
      <c r="A25" s="165"/>
      <c r="B25" s="101" t="s">
        <v>448</v>
      </c>
      <c r="C25" s="172">
        <f>Vout_LG/Vin</f>
        <v>9.6428571428571433E-2</v>
      </c>
    </row>
    <row r="26" spans="1:7" x14ac:dyDescent="0.25">
      <c r="B26" s="101" t="s">
        <v>449</v>
      </c>
      <c r="C26" s="101">
        <f>C22/(C20+C22)</f>
        <v>0.77700077700077697</v>
      </c>
    </row>
    <row r="27" spans="1:7" ht="18" x14ac:dyDescent="0.35">
      <c r="A27" s="101" t="s">
        <v>450</v>
      </c>
      <c r="B27" s="101" t="s">
        <v>451</v>
      </c>
      <c r="C27" s="173">
        <f>'Device Calculator'!F45</f>
        <v>1</v>
      </c>
      <c r="D27" s="101" t="s">
        <v>296</v>
      </c>
      <c r="E27" s="167" t="s">
        <v>452</v>
      </c>
      <c r="F27" s="167">
        <f>VLOOKUP(C27,Sheet4!J2:K11,2)</f>
        <v>8.66</v>
      </c>
      <c r="G27" s="101" t="s">
        <v>426</v>
      </c>
    </row>
    <row r="28" spans="1:7" ht="18.75" x14ac:dyDescent="0.35">
      <c r="A28" s="101" t="s">
        <v>453</v>
      </c>
      <c r="B28" s="101" t="s">
        <v>278</v>
      </c>
      <c r="C28" s="169">
        <f>C_ramp</f>
        <v>8.91</v>
      </c>
      <c r="D28" s="101" t="s">
        <v>95</v>
      </c>
      <c r="E28" s="167" t="s">
        <v>454</v>
      </c>
      <c r="F28" s="167">
        <f>VLOOKUP(C28,Sheet4!A2:B11,2)</f>
        <v>121</v>
      </c>
      <c r="G28" s="101" t="s">
        <v>426</v>
      </c>
    </row>
    <row r="29" spans="1:7" x14ac:dyDescent="0.25">
      <c r="A29" s="101" t="s">
        <v>455</v>
      </c>
      <c r="B29" s="101" t="s">
        <v>339</v>
      </c>
      <c r="C29" s="166">
        <f>C_top</f>
        <v>0</v>
      </c>
      <c r="D29" s="101" t="s">
        <v>95</v>
      </c>
      <c r="E29" s="166" t="s">
        <v>339</v>
      </c>
      <c r="F29" s="166" t="str">
        <f>IF(C11=C7,"NONE",IF(C29=0,"NONE",C29))</f>
        <v>NONE</v>
      </c>
      <c r="G29" s="101" t="s">
        <v>95</v>
      </c>
    </row>
    <row r="30" spans="1:7" x14ac:dyDescent="0.25">
      <c r="A30" s="101" t="s">
        <v>456</v>
      </c>
      <c r="B30" s="101" t="s">
        <v>457</v>
      </c>
      <c r="C30" s="174">
        <f>1/(2*PI()*C28*0.000000000001*300000)</f>
        <v>59541.692140626765</v>
      </c>
      <c r="D30" s="101" t="s">
        <v>344</v>
      </c>
    </row>
    <row r="31" spans="1:7" x14ac:dyDescent="0.25">
      <c r="A31" s="101" t="s">
        <v>458</v>
      </c>
      <c r="B31" s="101" t="s">
        <v>459</v>
      </c>
      <c r="C31" s="175" t="str">
        <f>IF(C29=0,"NONE",1/(2*PI()*C20*1000*C29*0.000000000001))</f>
        <v>NONE</v>
      </c>
    </row>
    <row r="33" spans="1:4" x14ac:dyDescent="0.25">
      <c r="A33" s="101" t="s">
        <v>460</v>
      </c>
      <c r="B33" s="101" t="s">
        <v>461</v>
      </c>
      <c r="C33" s="171">
        <f>'Device Calculator'!F99</f>
        <v>7.7568599239924358</v>
      </c>
      <c r="D33" s="101" t="s">
        <v>188</v>
      </c>
    </row>
    <row r="34" spans="1:4" x14ac:dyDescent="0.25">
      <c r="A34" s="101" t="s">
        <v>462</v>
      </c>
      <c r="B34" s="101" t="s">
        <v>463</v>
      </c>
      <c r="C34" s="171">
        <f>'Device Calculator'!F100</f>
        <v>5.3376182033096917</v>
      </c>
      <c r="D34" s="101" t="s">
        <v>188</v>
      </c>
    </row>
    <row r="36" spans="1:4" ht="18.75" x14ac:dyDescent="0.3">
      <c r="A36" s="165"/>
      <c r="B36" s="101" t="s">
        <v>347</v>
      </c>
      <c r="C36" s="176">
        <f>1/(2*PI()*(SQRT(C12*1*10^-6*(C15*1*10^-6+C17*1*10^-6))))</f>
        <v>14178.649249080394</v>
      </c>
      <c r="D36" s="101" t="s">
        <v>344</v>
      </c>
    </row>
    <row r="37" spans="1:4" x14ac:dyDescent="0.25">
      <c r="B37" s="101" t="s">
        <v>369</v>
      </c>
      <c r="C37" s="176">
        <f>IF(C15&lt;10,1/(2*PI()*C17*1*10^-6*C18*1*10^-3),1/(2*PI()*((C16*C18)/(C16+C18)*1*10^-3)*(C15*1*10^-6+C17*1*10^-6)))</f>
        <v>40420303.007465489</v>
      </c>
      <c r="D37" s="101" t="s">
        <v>344</v>
      </c>
    </row>
    <row r="38" spans="1:4" x14ac:dyDescent="0.25">
      <c r="B38" s="101" t="s">
        <v>464</v>
      </c>
      <c r="C38" s="176">
        <f>1/(2*PI()*(C15*1*10^-6+C17*1*10^-6)*C19)</f>
        <v>2385.9206636351155</v>
      </c>
      <c r="D38" s="101" t="s">
        <v>344</v>
      </c>
    </row>
    <row r="39" spans="1:4" ht="15.75" thickBot="1" x14ac:dyDescent="0.3"/>
    <row r="40" spans="1:4" ht="19.5" thickTop="1" x14ac:dyDescent="0.3">
      <c r="A40" s="177" t="s">
        <v>465</v>
      </c>
      <c r="B40" s="101" t="s">
        <v>466</v>
      </c>
      <c r="C40" s="178">
        <f>VLOOKUP(0,'Look Up'!C6:E3807,3)</f>
        <v>105400</v>
      </c>
      <c r="D40" s="101" t="s">
        <v>344</v>
      </c>
    </row>
    <row r="41" spans="1:4" ht="15.75" thickBot="1" x14ac:dyDescent="0.3">
      <c r="B41" s="101" t="s">
        <v>467</v>
      </c>
      <c r="C41" s="179">
        <f>VLOOKUP(0,'Look Up'!C6:E3807,2)  +0</f>
        <v>74.746685249772895</v>
      </c>
      <c r="D41" s="101" t="s">
        <v>468</v>
      </c>
    </row>
    <row r="42" spans="1:4" ht="15.75" thickTop="1" x14ac:dyDescent="0.25"/>
    <row r="43" spans="1:4" x14ac:dyDescent="0.25">
      <c r="A43" s="101" t="s">
        <v>469</v>
      </c>
      <c r="B43" s="101" t="s">
        <v>470</v>
      </c>
      <c r="C43" s="180">
        <f>1/(fsw*1000)</f>
        <v>7.0583780397998853E-7</v>
      </c>
      <c r="D43" s="101" t="s">
        <v>471</v>
      </c>
    </row>
    <row r="44" spans="1:4" x14ac:dyDescent="0.25">
      <c r="B44" s="101" t="s">
        <v>472</v>
      </c>
      <c r="C44" s="180">
        <f>(Vout_LG/Vin)*C43</f>
        <v>6.8062931098070328E-8</v>
      </c>
      <c r="D44" s="101" t="s">
        <v>471</v>
      </c>
    </row>
    <row r="46" spans="1:4" x14ac:dyDescent="0.25">
      <c r="A46" s="181" t="s">
        <v>473</v>
      </c>
      <c r="C46" s="180"/>
    </row>
    <row r="47" spans="1:4" s="182" customFormat="1" ht="65.25" customHeight="1" x14ac:dyDescent="0.25">
      <c r="A47" s="246" t="s">
        <v>474</v>
      </c>
      <c r="B47" s="246"/>
      <c r="C47" s="246"/>
      <c r="D47" s="246"/>
    </row>
    <row r="48" spans="1:4" s="182" customFormat="1" ht="38.25" customHeight="1" x14ac:dyDescent="0.25">
      <c r="A48" s="246" t="s">
        <v>475</v>
      </c>
      <c r="B48" s="246"/>
      <c r="C48" s="246"/>
      <c r="D48" s="246"/>
    </row>
    <row r="49" spans="1:5" s="182" customFormat="1" ht="42" customHeight="1" x14ac:dyDescent="0.25">
      <c r="A49" s="246" t="s">
        <v>476</v>
      </c>
      <c r="B49" s="246"/>
      <c r="C49" s="246"/>
      <c r="D49" s="246"/>
    </row>
    <row r="50" spans="1:5" s="182" customFormat="1" ht="70.5" customHeight="1" x14ac:dyDescent="0.25">
      <c r="A50" s="246" t="s">
        <v>477</v>
      </c>
      <c r="B50" s="246"/>
      <c r="C50" s="246"/>
      <c r="D50" s="246"/>
    </row>
    <row r="51" spans="1:5" s="182" customFormat="1" ht="60.75" customHeight="1" x14ac:dyDescent="0.25">
      <c r="A51" s="246" t="s">
        <v>478</v>
      </c>
      <c r="B51" s="246"/>
      <c r="C51" s="246"/>
      <c r="D51" s="246"/>
    </row>
    <row r="52" spans="1:5" s="182" customFormat="1" ht="61.5" customHeight="1" x14ac:dyDescent="0.25">
      <c r="A52" s="246" t="s">
        <v>479</v>
      </c>
      <c r="B52" s="246"/>
      <c r="C52" s="246"/>
      <c r="D52" s="246"/>
    </row>
    <row r="53" spans="1:5" s="182" customFormat="1" ht="60" customHeight="1" x14ac:dyDescent="0.25">
      <c r="A53" s="246" t="s">
        <v>480</v>
      </c>
      <c r="B53" s="246"/>
      <c r="C53" s="246"/>
      <c r="D53" s="246"/>
    </row>
    <row r="54" spans="1:5" s="182" customFormat="1" ht="29.25" customHeight="1" x14ac:dyDescent="0.25">
      <c r="A54" s="246" t="s">
        <v>481</v>
      </c>
      <c r="B54" s="246"/>
      <c r="C54" s="246"/>
      <c r="D54" s="246"/>
      <c r="E54" s="183" t="str">
        <f>HYPERLINK(Sheet4!A31)</f>
        <v>http://www.ti.com/lit/an/slva381b/slva381b.pdf</v>
      </c>
    </row>
    <row r="55" spans="1:5" s="182" customFormat="1" ht="27" customHeight="1" x14ac:dyDescent="0.25">
      <c r="A55" s="246" t="s">
        <v>482</v>
      </c>
      <c r="B55" s="246"/>
      <c r="C55" s="246"/>
      <c r="D55" s="246"/>
      <c r="E55" s="183" t="str">
        <f>HYPERLINK(Sheet4!A32)</f>
        <v>http://e2e.ti.com/blogs_/b/powerhouse/archive/2018/03/02/maintain-a-constant-phase-margin-in-a-synchronous-buck-converter</v>
      </c>
    </row>
    <row r="56" spans="1:5" s="182" customFormat="1" ht="63.75" customHeight="1" x14ac:dyDescent="0.25">
      <c r="A56" s="246" t="s">
        <v>483</v>
      </c>
      <c r="B56" s="246"/>
      <c r="C56" s="246"/>
      <c r="D56" s="246"/>
    </row>
    <row r="57" spans="1:5" s="182" customFormat="1" ht="48" customHeight="1" x14ac:dyDescent="0.25">
      <c r="A57" s="246" t="s">
        <v>484</v>
      </c>
      <c r="B57" s="246"/>
      <c r="C57" s="246"/>
      <c r="D57" s="246"/>
    </row>
    <row r="58" spans="1:5" x14ac:dyDescent="0.25">
      <c r="C58" s="180"/>
    </row>
    <row r="59" spans="1:5" x14ac:dyDescent="0.25">
      <c r="C59" s="180"/>
    </row>
    <row r="60" spans="1:5" x14ac:dyDescent="0.25">
      <c r="C60" s="180"/>
    </row>
    <row r="61" spans="1:5" x14ac:dyDescent="0.25">
      <c r="C61" s="180"/>
    </row>
    <row r="62" spans="1:5" x14ac:dyDescent="0.25">
      <c r="C62" s="180"/>
    </row>
    <row r="63" spans="1:5" x14ac:dyDescent="0.25">
      <c r="C63" s="180"/>
    </row>
    <row r="64" spans="1:5" x14ac:dyDescent="0.25">
      <c r="C64" s="180"/>
    </row>
    <row r="65" spans="3:3" x14ac:dyDescent="0.25">
      <c r="C65" s="180"/>
    </row>
    <row r="66" spans="3:3" x14ac:dyDescent="0.25">
      <c r="C66" s="180"/>
    </row>
    <row r="67" spans="3:3" x14ac:dyDescent="0.25">
      <c r="C67" s="180"/>
    </row>
    <row r="68" spans="3:3" x14ac:dyDescent="0.25">
      <c r="C68" s="180"/>
    </row>
    <row r="69" spans="3:3" x14ac:dyDescent="0.25">
      <c r="C69" s="180"/>
    </row>
    <row r="70" spans="3:3" x14ac:dyDescent="0.25">
      <c r="C70" s="180"/>
    </row>
    <row r="71" spans="3:3" x14ac:dyDescent="0.25">
      <c r="C71" s="180"/>
    </row>
    <row r="72" spans="3:3" x14ac:dyDescent="0.25">
      <c r="C72" s="180"/>
    </row>
    <row r="86" spans="1:40" x14ac:dyDescent="0.25">
      <c r="C86" s="180"/>
    </row>
    <row r="87" spans="1:40" x14ac:dyDescent="0.25">
      <c r="C87" s="180"/>
    </row>
    <row r="88" spans="1:40" x14ac:dyDescent="0.25">
      <c r="C88" s="180"/>
    </row>
    <row r="89" spans="1:40" x14ac:dyDescent="0.25">
      <c r="C89" s="180"/>
    </row>
    <row r="92" spans="1:40" x14ac:dyDescent="0.25">
      <c r="A92"/>
      <c r="B92"/>
      <c r="C92" s="184"/>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x14ac:dyDescent="0.25">
      <c r="A93"/>
      <c r="B93"/>
      <c r="C93" s="184"/>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x14ac:dyDescent="0.25">
      <c r="A94"/>
      <c r="B94"/>
      <c r="C94" s="185"/>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25">
      <c r="A96"/>
      <c r="B96"/>
      <c r="C96" s="184"/>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1:40" x14ac:dyDescent="0.25">
      <c r="A97"/>
      <c r="B97"/>
      <c r="C97" s="158"/>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1:40" x14ac:dyDescent="0.25">
      <c r="A98"/>
      <c r="B98"/>
      <c r="C98" s="15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1:40" x14ac:dyDescent="0.25">
      <c r="A99" t="s">
        <v>485</v>
      </c>
      <c r="B99"/>
      <c r="C99" s="158"/>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x14ac:dyDescent="0.25">
      <c r="A100" t="s">
        <v>486</v>
      </c>
      <c r="B100" t="s">
        <v>487</v>
      </c>
      <c r="C100" s="186">
        <v>200</v>
      </c>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x14ac:dyDescent="0.25">
      <c r="A101"/>
      <c r="B101" t="s">
        <v>488</v>
      </c>
      <c r="C101" s="186">
        <v>20000</v>
      </c>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x14ac:dyDescent="0.25">
      <c r="A102"/>
      <c r="B102" t="s">
        <v>489</v>
      </c>
      <c r="C102" s="186">
        <f>4*10^6</f>
        <v>4000000</v>
      </c>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x14ac:dyDescent="0.25">
      <c r="A103"/>
      <c r="B103" t="s">
        <v>490</v>
      </c>
      <c r="C103" s="186">
        <f>12.5*10^-12</f>
        <v>1.25E-11</v>
      </c>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x14ac:dyDescent="0.25">
      <c r="A104" t="s">
        <v>491</v>
      </c>
      <c r="B104" t="s">
        <v>492</v>
      </c>
      <c r="C104" s="158">
        <v>16000</v>
      </c>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x14ac:dyDescent="0.25">
      <c r="A105"/>
      <c r="B105" t="s">
        <v>493</v>
      </c>
      <c r="C105" s="158">
        <v>2400</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x14ac:dyDescent="0.25">
      <c r="A106"/>
      <c r="B106" t="s">
        <v>494</v>
      </c>
      <c r="C106" s="158">
        <f>(C105+C104)/C105</f>
        <v>7.666666666666667</v>
      </c>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x14ac:dyDescent="0.25">
      <c r="A107" t="s">
        <v>495</v>
      </c>
      <c r="B107" t="s">
        <v>496</v>
      </c>
      <c r="C107" s="158">
        <f>1/5</f>
        <v>0.2</v>
      </c>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x14ac:dyDescent="0.25">
      <c r="A108"/>
      <c r="B108" t="s">
        <v>497</v>
      </c>
      <c r="C108" s="158">
        <f>C106*C107</f>
        <v>1.5333333333333334</v>
      </c>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x14ac:dyDescent="0.25">
      <c r="A109"/>
      <c r="B109" t="s">
        <v>498</v>
      </c>
      <c r="C109" s="186">
        <f>2.4*1*10^6</f>
        <v>2400000</v>
      </c>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c r="AJ109"/>
      <c r="AK109"/>
      <c r="AL109"/>
      <c r="AM109"/>
      <c r="AN109"/>
    </row>
    <row r="110" spans="1:40" x14ac:dyDescent="0.25">
      <c r="A110"/>
      <c r="B110" t="s">
        <v>499</v>
      </c>
      <c r="C110" s="186">
        <f>1.5*1*10^-12</f>
        <v>1.5000000000000001E-12</v>
      </c>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c r="AJ110"/>
      <c r="AK110"/>
      <c r="AL110"/>
      <c r="AM110"/>
      <c r="AN110"/>
    </row>
    <row r="111" spans="1:40" x14ac:dyDescent="0.25">
      <c r="A111" t="s">
        <v>500</v>
      </c>
      <c r="B111" t="s">
        <v>501</v>
      </c>
      <c r="C111" s="187">
        <f>300000</f>
        <v>300000</v>
      </c>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c r="AJ111"/>
      <c r="AK111"/>
      <c r="AL111"/>
      <c r="AM111"/>
      <c r="AN111"/>
    </row>
    <row r="112" spans="1:40" x14ac:dyDescent="0.25">
      <c r="A112"/>
      <c r="B112" t="s">
        <v>502</v>
      </c>
      <c r="C112" s="187">
        <f>5000000</f>
        <v>5000000</v>
      </c>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c r="AJ112"/>
      <c r="AK112"/>
      <c r="AL112"/>
      <c r="AM112"/>
      <c r="AN112"/>
    </row>
    <row r="113" spans="1:40" x14ac:dyDescent="0.25">
      <c r="A113"/>
      <c r="B113" t="s">
        <v>503</v>
      </c>
      <c r="C113" s="187">
        <f>25*1*10^-12</f>
        <v>2.5000000000000001E-11</v>
      </c>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c r="AJ113"/>
      <c r="AK113"/>
      <c r="AL113"/>
      <c r="AM113"/>
      <c r="AN113"/>
    </row>
    <row r="114" spans="1:40" x14ac:dyDescent="0.25">
      <c r="A114"/>
      <c r="B114" t="s">
        <v>504</v>
      </c>
      <c r="C114" s="184">
        <v>5</v>
      </c>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c r="AJ114"/>
      <c r="AK114"/>
      <c r="AL114"/>
      <c r="AM114"/>
      <c r="AN114"/>
    </row>
    <row r="115" spans="1:40" x14ac:dyDescent="0.25">
      <c r="A115" t="s">
        <v>505</v>
      </c>
      <c r="B115" t="s">
        <v>506</v>
      </c>
      <c r="C115" s="186">
        <f>(C28*1*10^-12)/2</f>
        <v>4.4549999999999999E-12</v>
      </c>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c r="AJ115"/>
      <c r="AK115"/>
      <c r="AL115"/>
      <c r="AM115"/>
      <c r="AN115"/>
    </row>
    <row r="116" spans="1:40" x14ac:dyDescent="0.25">
      <c r="A116"/>
      <c r="B116" t="s">
        <v>507</v>
      </c>
      <c r="C116" s="184">
        <f>465000</f>
        <v>465000</v>
      </c>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c r="AJ116"/>
      <c r="AK116"/>
      <c r="AL116"/>
      <c r="AM116"/>
      <c r="AN116"/>
    </row>
    <row r="117" spans="1:40" x14ac:dyDescent="0.25">
      <c r="A117"/>
      <c r="B117" t="s">
        <v>508</v>
      </c>
      <c r="C117" s="158">
        <f>(C114/2)*(C44/C43)</f>
        <v>0.24107142857142858</v>
      </c>
      <c r="D117" s="184"/>
      <c r="E117" s="184"/>
      <c r="F117" s="184"/>
      <c r="G117" s="184"/>
      <c r="H117" s="184"/>
      <c r="I117" s="184"/>
      <c r="J117" s="184"/>
      <c r="K117" s="184"/>
      <c r="L117" s="184"/>
      <c r="M117" s="184"/>
      <c r="N117" s="184"/>
      <c r="O117" s="184"/>
      <c r="P117" s="184"/>
      <c r="Q117" s="184"/>
      <c r="R117" s="184"/>
      <c r="S117" s="184"/>
      <c r="T117" s="184"/>
      <c r="U117" s="184"/>
      <c r="V117" s="188"/>
      <c r="W117" s="184"/>
      <c r="X117" s="184"/>
      <c r="Y117" s="184"/>
      <c r="Z117" s="184"/>
      <c r="AA117" s="184"/>
      <c r="AB117" s="184"/>
      <c r="AC117" s="184"/>
      <c r="AD117" s="184"/>
      <c r="AE117" s="184"/>
      <c r="AF117" s="184"/>
      <c r="AG117" s="184"/>
      <c r="AH117" s="184"/>
      <c r="AI117"/>
      <c r="AJ117"/>
      <c r="AK117"/>
      <c r="AL117"/>
      <c r="AM117"/>
      <c r="AN117"/>
    </row>
    <row r="118" spans="1:40" x14ac:dyDescent="0.25">
      <c r="A118" t="s">
        <v>509</v>
      </c>
      <c r="B118" t="s">
        <v>510</v>
      </c>
      <c r="C118" s="158">
        <f>0.75</f>
        <v>0.75</v>
      </c>
      <c r="D118" s="184"/>
      <c r="E118" s="184"/>
      <c r="F118" s="184"/>
      <c r="G118" s="184"/>
      <c r="H118" s="184"/>
      <c r="I118" s="184"/>
      <c r="J118" s="184"/>
      <c r="K118" s="184"/>
      <c r="L118" s="184"/>
      <c r="M118" s="184"/>
      <c r="N118" s="184"/>
      <c r="O118" s="184"/>
      <c r="P118" s="184"/>
      <c r="Q118" s="184"/>
      <c r="R118" s="184"/>
      <c r="S118" s="184"/>
      <c r="T118" s="184"/>
      <c r="U118" s="184"/>
      <c r="V118" s="188"/>
      <c r="W118" s="184"/>
      <c r="X118" s="184"/>
      <c r="Y118" s="184"/>
      <c r="Z118" s="184"/>
      <c r="AA118" s="184"/>
      <c r="AB118" s="184"/>
      <c r="AC118" s="184"/>
      <c r="AD118" s="184"/>
      <c r="AE118" s="184"/>
      <c r="AF118" s="184"/>
      <c r="AG118" s="184"/>
      <c r="AH118" s="184"/>
      <c r="AI118"/>
      <c r="AJ118"/>
      <c r="AK118"/>
      <c r="AL118"/>
      <c r="AM118"/>
      <c r="AN118"/>
    </row>
    <row r="119" spans="1:40" x14ac:dyDescent="0.25">
      <c r="A119"/>
      <c r="B119" t="s">
        <v>511</v>
      </c>
      <c r="C119" s="158">
        <f>1/((C43/(C28*10^-12*C111))*((0.5-C25)+(2*C25*C118)))</f>
        <v>6.9078626724146739</v>
      </c>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c r="AJ119"/>
      <c r="AK119"/>
      <c r="AL119"/>
      <c r="AM119"/>
      <c r="AN119"/>
    </row>
    <row r="120" spans="1:40" x14ac:dyDescent="0.25">
      <c r="A120"/>
      <c r="B120"/>
      <c r="C120" s="158"/>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c r="AJ120"/>
      <c r="AK120"/>
      <c r="AL120"/>
      <c r="AM120"/>
      <c r="AN120"/>
    </row>
    <row r="121" spans="1:40" x14ac:dyDescent="0.25">
      <c r="A121"/>
      <c r="B121"/>
      <c r="C121" s="158"/>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c r="AJ121"/>
      <c r="AK121"/>
      <c r="AL121"/>
      <c r="AM121"/>
      <c r="AN121"/>
    </row>
    <row r="122" spans="1:40" x14ac:dyDescent="0.25">
      <c r="A122" t="s">
        <v>512</v>
      </c>
      <c r="B122"/>
      <c r="C122" s="158"/>
      <c r="D122" s="184"/>
      <c r="E122" s="184"/>
      <c r="F122" s="184"/>
      <c r="G122" s="184"/>
      <c r="H122" s="184"/>
      <c r="I122" s="184"/>
      <c r="J122" s="184"/>
      <c r="K122" s="184"/>
      <c r="L122" s="184"/>
      <c r="M122" s="184"/>
      <c r="N122" s="184"/>
      <c r="O122" s="184"/>
      <c r="P122" s="184"/>
      <c r="Q122" s="184"/>
      <c r="R122" s="184"/>
      <c r="S122" s="184" t="str">
        <f>IMDIV("0+3i","1+0i")</f>
        <v>3i</v>
      </c>
      <c r="T122" s="184"/>
      <c r="U122" s="184"/>
      <c r="V122" s="184"/>
      <c r="W122" s="184"/>
      <c r="X122" s="184"/>
      <c r="Y122" s="184"/>
      <c r="Z122" s="184"/>
      <c r="AA122" s="184"/>
      <c r="AB122" s="184"/>
      <c r="AC122" s="184"/>
      <c r="AD122" s="184"/>
      <c r="AE122" s="184"/>
      <c r="AF122" s="184"/>
      <c r="AG122" s="184"/>
      <c r="AH122" s="184"/>
      <c r="AI122"/>
      <c r="AJ122"/>
      <c r="AK122"/>
      <c r="AL122"/>
      <c r="AM122"/>
      <c r="AN122"/>
    </row>
    <row r="123" spans="1:40" x14ac:dyDescent="0.25">
      <c r="A123"/>
      <c r="B123" t="s">
        <v>513</v>
      </c>
      <c r="C123" s="186">
        <f>((0.5-C25)+(2*C25*C118))*C43</f>
        <v>3.8695036753902944E-7</v>
      </c>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c r="AJ123"/>
      <c r="AK123"/>
      <c r="AL123"/>
      <c r="AM123"/>
      <c r="AN123"/>
    </row>
    <row r="124" spans="1:40" x14ac:dyDescent="0.25">
      <c r="A124"/>
      <c r="B124" t="s">
        <v>514</v>
      </c>
      <c r="C124" s="158">
        <f>C114+1.29*C117</f>
        <v>5.3109821428571431</v>
      </c>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c r="AJ124"/>
      <c r="AK124"/>
      <c r="AL124"/>
      <c r="AM124"/>
      <c r="AN124"/>
    </row>
    <row r="125" spans="1:40" x14ac:dyDescent="0.25">
      <c r="A125"/>
      <c r="B125"/>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c r="AJ125"/>
      <c r="AK125"/>
      <c r="AL125"/>
      <c r="AM125"/>
      <c r="AN125"/>
    </row>
    <row r="126" spans="1:40" x14ac:dyDescent="0.25">
      <c r="A126"/>
      <c r="B126"/>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c r="AJ126"/>
      <c r="AK126"/>
      <c r="AL126"/>
      <c r="AM126"/>
      <c r="AN126"/>
    </row>
    <row r="127" spans="1:40" x14ac:dyDescent="0.25">
      <c r="A127" t="s">
        <v>515</v>
      </c>
      <c r="B127" t="s">
        <v>516</v>
      </c>
      <c r="C127" s="189">
        <f>0.00362</f>
        <v>3.62E-3</v>
      </c>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c r="AJ127"/>
      <c r="AK127"/>
      <c r="AL127"/>
      <c r="AM127"/>
      <c r="AN127"/>
    </row>
    <row r="128" spans="1:40" x14ac:dyDescent="0.25">
      <c r="A128"/>
      <c r="B128"/>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c r="AJ128"/>
      <c r="AK128"/>
      <c r="AL128"/>
      <c r="AM128"/>
      <c r="AN128"/>
    </row>
    <row r="129" spans="1:40" x14ac:dyDescent="0.25">
      <c r="A129"/>
      <c r="B129"/>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c r="AJ129"/>
      <c r="AK129"/>
      <c r="AL129"/>
      <c r="AM129"/>
      <c r="AN129"/>
    </row>
    <row r="130" spans="1:40" x14ac:dyDescent="0.25">
      <c r="A130"/>
      <c r="B130"/>
      <c r="C130" t="s">
        <v>517</v>
      </c>
      <c r="D130" t="s">
        <v>518</v>
      </c>
      <c r="E130"/>
      <c r="F130"/>
      <c r="G130"/>
      <c r="H130" t="s">
        <v>519</v>
      </c>
      <c r="I130" t="s">
        <v>520</v>
      </c>
      <c r="J130" t="s">
        <v>521</v>
      </c>
      <c r="K130" t="s">
        <v>522</v>
      </c>
      <c r="L130" t="s">
        <v>523</v>
      </c>
      <c r="M130"/>
      <c r="N130" t="s">
        <v>512</v>
      </c>
      <c r="O130"/>
      <c r="P130"/>
      <c r="Q130"/>
      <c r="R130"/>
      <c r="S130"/>
      <c r="T130"/>
      <c r="U130"/>
      <c r="V130"/>
      <c r="W130"/>
      <c r="X130"/>
      <c r="Y130"/>
      <c r="Z130"/>
      <c r="AA130"/>
      <c r="AB130"/>
      <c r="AC130"/>
      <c r="AD130"/>
      <c r="AE130"/>
      <c r="AF130"/>
      <c r="AG130"/>
      <c r="AH130"/>
      <c r="AI130"/>
      <c r="AJ130"/>
      <c r="AK130"/>
      <c r="AL130"/>
      <c r="AM130"/>
      <c r="AN130"/>
    </row>
    <row r="131" spans="1:40" s="100" customFormat="1" ht="45" x14ac:dyDescent="0.25">
      <c r="A131" s="7"/>
      <c r="B131" s="7"/>
      <c r="C131" s="7" t="s">
        <v>524</v>
      </c>
      <c r="D131" t="s">
        <v>525</v>
      </c>
      <c r="E131" s="7" t="s">
        <v>526</v>
      </c>
      <c r="F131" s="7" t="s">
        <v>527</v>
      </c>
      <c r="G131" s="7" t="s">
        <v>528</v>
      </c>
      <c r="H131"/>
      <c r="I131"/>
      <c r="J131"/>
      <c r="K131"/>
      <c r="L131"/>
      <c r="M131"/>
      <c r="N131"/>
      <c r="O131"/>
      <c r="P131"/>
      <c r="Q131"/>
      <c r="R131"/>
      <c r="S131"/>
      <c r="T131"/>
      <c r="U131"/>
      <c r="V131"/>
      <c r="W131"/>
      <c r="X131"/>
      <c r="Y131" s="7" t="s">
        <v>386</v>
      </c>
      <c r="Z131"/>
      <c r="AA131"/>
      <c r="AB131"/>
      <c r="AC131"/>
      <c r="AD131"/>
      <c r="AE131"/>
      <c r="AF131"/>
      <c r="AG131"/>
      <c r="AH131"/>
      <c r="AI131" s="7" t="s">
        <v>529</v>
      </c>
      <c r="AJ131" s="7" t="s">
        <v>530</v>
      </c>
      <c r="AK131" s="7"/>
      <c r="AL131" s="7"/>
      <c r="AM131" s="7"/>
      <c r="AN131" s="7"/>
    </row>
    <row r="132" spans="1:40" s="100" customFormat="1" x14ac:dyDescent="0.25">
      <c r="A132" s="7"/>
      <c r="B132" s="7" t="s">
        <v>395</v>
      </c>
      <c r="C132" s="7"/>
      <c r="D132" s="7"/>
      <c r="E132"/>
      <c r="F132" s="7"/>
      <c r="G132" s="7"/>
      <c r="H132" s="7"/>
      <c r="I132" s="7"/>
      <c r="J132" s="7"/>
      <c r="K132" s="7"/>
      <c r="L132" s="7"/>
      <c r="M132" s="7" t="s">
        <v>531</v>
      </c>
      <c r="N132" s="7" t="s">
        <v>532</v>
      </c>
      <c r="O132" s="7" t="s">
        <v>533</v>
      </c>
      <c r="P132" s="7" t="s">
        <v>534</v>
      </c>
      <c r="Q132" s="7" t="s">
        <v>535</v>
      </c>
      <c r="R132" s="7"/>
      <c r="S132" s="7"/>
      <c r="T132" s="7"/>
      <c r="U132" s="7" t="s">
        <v>536</v>
      </c>
      <c r="V132" s="7" t="s">
        <v>537</v>
      </c>
      <c r="W132" s="7" t="s">
        <v>538</v>
      </c>
      <c r="X132" s="7"/>
      <c r="Y132" s="7" t="s">
        <v>397</v>
      </c>
      <c r="Z132" s="7"/>
      <c r="AA132" s="7"/>
      <c r="AB132" s="7" t="s">
        <v>539</v>
      </c>
      <c r="AC132" s="7" t="s">
        <v>540</v>
      </c>
      <c r="AD132" s="7"/>
      <c r="AE132" s="7" t="s">
        <v>541</v>
      </c>
      <c r="AF132" s="7" t="s">
        <v>542</v>
      </c>
      <c r="AG132" s="7" t="s">
        <v>543</v>
      </c>
      <c r="AH132" s="7"/>
      <c r="AI132" s="7"/>
      <c r="AJ132" s="7"/>
      <c r="AK132" s="7"/>
      <c r="AL132" s="7"/>
      <c r="AM132" s="7"/>
      <c r="AN132" s="7"/>
    </row>
    <row r="133" spans="1:40" x14ac:dyDescent="0.25">
      <c r="A133"/>
      <c r="B133">
        <v>1</v>
      </c>
      <c r="C133" s="186" t="str">
        <f>IMPRODUCT(COMPLEX(-1,0),IMDIV(IMPRODUCT(G133,COMPLEX($C$100+$C$101,0)),COMPLEX($C$100,2*PI()*B133*$C$103*$C$102*(2*$C$100+$C$101))))</f>
        <v>-78.3965782331397+2.51215916528685i</v>
      </c>
      <c r="D133" s="158" t="str">
        <f>IMPRODUCT(COMPLEX($C$106,0),IMSUB(C133,G133))</f>
        <v>-606.997439077744+19.2598869338659i</v>
      </c>
      <c r="E133" t="str">
        <f>IMDIV(COMPLEX($C$20*10^3,0),COMPLEX(1,2*PI()*B133*$C$20*1000*$C$29*10^-12))</f>
        <v>2870</v>
      </c>
      <c r="F133" t="str">
        <f>IMDIV(COMPLEX($C$22*1000,0),IMSUM(COMPLEX($C$22*1000,0),E133))</f>
        <v>0.777000777000777</v>
      </c>
      <c r="G133" t="str">
        <f t="shared" ref="G133:G196" si="0">IF($C$11=$C$7,$C$24,F133)</f>
        <v>0.777000777000777</v>
      </c>
      <c r="H133" t="str">
        <f>IMPRODUCT(COMPLEX($C$108,0),IMPRODUCT(COMPLEX(-1,0),D133),IMDIV(COMPLEX(0,2*PI()*B133*$C$109*$C$110),COMPLEX(1,2*PI()*B133*$C$109*$C$110)))</f>
        <v>0.000668470379399934+0.0210525880762694i</v>
      </c>
      <c r="I133" t="str">
        <f>COMPLEX(0,2*PI()*B133*$C$113*$C$112*$C$114)</f>
        <v>0.00392699081698724i</v>
      </c>
      <c r="J133" t="str">
        <f t="shared" ref="J133:J196" si="1">IMSUM(COMPLEX(0,2*PI()*B133*$C$113*$C$112),COMPLEX(0,2*PI()*B133*$C$113*$C$111),COMPLEX(0,2*PI()*B133*$C$28*10^-12*$C$111),COMPLEX(-1*2*PI()*B133*2*PI()*B133*$C$113*$C$112*$C$28*10^-12*$C$111,0),COMPLEX(1,0))</f>
        <v>0.999999986809274+0.000849317007527386i</v>
      </c>
      <c r="K133" t="str">
        <f>IMDIV(I133,J133)</f>
        <v>0.0000033352577714073+0.00392698803609591i</v>
      </c>
      <c r="L133" t="str">
        <f>IMDIV(COMPLEX($C$117,0),COMPLEX(1,2*PI()*B133*$C$115*$C$116))</f>
        <v>0.241071428530587-3.13780731440998E-06i</v>
      </c>
      <c r="M133" t="str">
        <f>IMSUM(K133,L133)</f>
        <v>0.241074763788358+0.0039238502287815i</v>
      </c>
      <c r="N133" t="str">
        <f>COMPLEX(0,-2*PI()*B133*$C$43)</f>
        <v>-4.43490971921897E-06i</v>
      </c>
      <c r="O133" t="str">
        <f>IMEXP(N133)</f>
        <v>0.999999999990166-4.43490971920443E-06i</v>
      </c>
      <c r="P133" t="str">
        <f>IMSUB(COMPLEX(1,0),O133)</f>
        <v>9.83402248522225E-12+4.43490971920443E-06i</v>
      </c>
      <c r="Q133" t="str">
        <f>IMSUM(COMPLEX(0,2*PI()*B133*$C$43),O133,COMPLEX(-1,0))</f>
        <v>-9.83402248522225E-12+1.45401675725673E-17i</v>
      </c>
      <c r="R133" t="str">
        <f>IMDIV(P133,Q133)</f>
        <v>-0.333205818958478-450976.162183246i</v>
      </c>
      <c r="S133" t="str">
        <f>IMDIV(COMPLEX(0,2*PI()*B133*$C$123),COMPLEX($C$124,0))</f>
        <v>4.57783663836802E-07i</v>
      </c>
      <c r="T133" t="str">
        <f>IMPRODUCT(R133,S133)</f>
        <v>0.206449519827306-1.52536180614554E-07i</v>
      </c>
      <c r="U133" t="str">
        <f>IMDIV(COMPLEX(1,2*PI()*B133*$C$16*10^-3*$C$15*10^-6),COMPLEX(0,2*PI()*B133*$C$15*10^-6))</f>
        <v>0.0000499999999999999-241.143853169538i</v>
      </c>
      <c r="V133" t="str">
        <f>IMSUM(COMPLEX($C$18*10^-3,0),IMDIV(COMPLEX(1,0),COMPLEX(0,2*PI()*B133*($C$17*1*10^-6))))</f>
        <v>3.33333333333333E-06-265.258238486492i</v>
      </c>
      <c r="W133" t="str">
        <f>IMDIV(IMPRODUCT(U133,V133),IMSUM(U133,V133))</f>
        <v>0.0000144746787603928-126.313446898331i</v>
      </c>
      <c r="X133" t="str">
        <f>IMDIV(IMPRODUCT(COMPLEX($C$19,0),W133),IMSUM(COMPLEX($C$19,0),W133))</f>
        <v>0.0529411671680762-0.0000221889889183795i</v>
      </c>
      <c r="Y133" t="str">
        <f>COMPLEX($C$13*10^-3,2*PI()*B133*$C$12*0.000001)</f>
        <v>0.009+6.28318530717959E-07i</v>
      </c>
      <c r="Z133" t="str">
        <f>IMPRODUCT(COMPLEX($C$6,0),IMDIV(X133,IMSUM(X133,Y133)))</f>
        <v>11.9658119562097-0.000850079515063997i</v>
      </c>
      <c r="AA133" t="str">
        <f>IMDIV(COMPLEX($C$6,0),IMSUM(X133,Y133))</f>
        <v>226.02089924696+0.0786740439708429i</v>
      </c>
      <c r="AB133" t="str">
        <f>IMPRODUCT(COMPLEX($C$119,0),T133)</f>
        <v>1.42612493175298-1.05369898825998E-06i</v>
      </c>
      <c r="AC133" t="str">
        <f>IMSUM(COMPLEX(1,0),IMPRODUCT(AB133,M133))</f>
        <v>1.34380273518959+0.00559564661949523i</v>
      </c>
      <c r="AD133" t="str">
        <f>IMDIV(AB133,AC133)</f>
        <v>1.06124222146433-0.0044198378173064i</v>
      </c>
      <c r="AE133" t="str">
        <f>IMPRODUCT(AD133,AA133,X133)</f>
        <v>12.6986211048188-0.0537890884718206i</v>
      </c>
      <c r="AF133" t="str">
        <f>IMSUB(D133,H133)</f>
        <v>-606.998107548123+19.2388343457896i</v>
      </c>
      <c r="AG133" t="str">
        <f>IMSUM(COMPLEX(1,0),IMPRODUCT(AD133,AA133,COMPLEX($C$127,0)))</f>
        <v>1.86830503356542-0.00331405027288917i</v>
      </c>
      <c r="AH133" t="str">
        <f>IMDIV(IMPRODUCT(AE133,AF133),AG133)</f>
        <v>-4125.38157476291+140.921753193926i</v>
      </c>
      <c r="AI133">
        <f>20*LOG10(IMABS(AH133))</f>
        <v>72.31434725122034</v>
      </c>
      <c r="AJ133">
        <f>IMARGUMENT(AH133)*180/PI()</f>
        <v>178.04355471385111</v>
      </c>
      <c r="AK133"/>
      <c r="AL133"/>
      <c r="AM133"/>
      <c r="AN133"/>
    </row>
    <row r="134" spans="1:40" x14ac:dyDescent="0.25">
      <c r="A134"/>
      <c r="B134">
        <v>10</v>
      </c>
      <c r="C134" s="186" t="str">
        <f t="shared" ref="C134:C197" si="2">IMPRODUCT(COMPLEX(-1,0),IMDIV(IMPRODUCT(G134,COMPLEX($C$100+$C$101,0)),COMPLEX($C$100,2*PI()*B134*$C$103*$C$102*(2*$C$100+$C$101))))</f>
        <v>-71.1691869359083+22.8056286736605i</v>
      </c>
      <c r="D134" s="158" t="str">
        <f t="shared" ref="D134:D197" si="3">IMPRODUCT(COMPLEX($C$106,0),IMSUB(C134,G134))</f>
        <v>-551.587439132303+174.843153164731i</v>
      </c>
      <c r="E134" t="str">
        <f t="shared" ref="E134:E197" si="4">IMDIV(COMPLEX($C$20*10^3,0),COMPLEX(1,2*PI()*B134*$C$20*1000*$C$29*10^-12))</f>
        <v>2870</v>
      </c>
      <c r="F134" t="str">
        <f t="shared" ref="F134:F197" si="5">IMDIV(COMPLEX($C$22*1000,0),IMSUM(COMPLEX($C$22*1000,0),E134))</f>
        <v>0.777000777000777</v>
      </c>
      <c r="G134" t="str">
        <f t="shared" si="0"/>
        <v>0.777000777000777</v>
      </c>
      <c r="H134" t="str">
        <f t="shared" ref="H134:H197" si="6">IMPRODUCT(COMPLEX($C$108,0),IMPRODUCT(COMPLEX(-1,0),D134),IMDIV(COMPLEX(0,2*PI()*B134*$C$109*$C$110),COMPLEX(1,2*PI()*B134*$C$109*$C$110)))</f>
        <v>0.060684440356056+0.191294353846561i</v>
      </c>
      <c r="I134" t="str">
        <f t="shared" ref="I134:I197" si="7">COMPLEX(0,2*PI()*B134*$C$113*$C$112*$C$114)</f>
        <v>0.0392699081698724i</v>
      </c>
      <c r="J134" t="str">
        <f t="shared" si="1"/>
        <v>0.999998680927372+0.00849317007527386i</v>
      </c>
      <c r="K134" t="str">
        <f t="shared" ref="K134:K197" si="8">IMDIV(I134,J134)</f>
        <v>0.000333502831882873+0.0392671274697937i</v>
      </c>
      <c r="L134" t="str">
        <f t="shared" ref="L134:L197" si="9">IMDIV(COMPLEX($C$117,0),COMPLEX(1,2*PI()*B134*$C$115*$C$116))</f>
        <v>0.241071424487231-0.0000313780726178129i</v>
      </c>
      <c r="M134" t="str">
        <f t="shared" ref="M134:M197" si="10">IMSUM(K134,L134)</f>
        <v>0.241404927319114+0.0392357493971759i</v>
      </c>
      <c r="N134" t="str">
        <f t="shared" ref="N134:N197" si="11">COMPLEX(0,-2*PI()*B134*$C$43)</f>
        <v>-0.0000443490971921897i</v>
      </c>
      <c r="O134" t="str">
        <f t="shared" ref="O134:O197" si="12">IMEXP(N134)</f>
        <v>0.999999999016579-0.0000443490971776518i</v>
      </c>
      <c r="P134" t="str">
        <f t="shared" ref="P134:P197" si="13">IMSUB(COMPLEX(1,0),O134)</f>
        <v>9.83421011291341E-10+0.0000443490971776518i</v>
      </c>
      <c r="Q134" t="str">
        <f t="shared" ref="Q134:Q197" si="14">IMSUM(COMPLEX(0,2*PI()*B134*$C$43),O134,COMPLEX(-1,0))</f>
        <v>-9.83421011291341E-10+1.45378975242687E-14i</v>
      </c>
      <c r="R134" t="str">
        <f t="shared" ref="R134:R197" si="15">IMDIV(P134,Q134)</f>
        <v>-0.333335360147843-45096.7557874958i</v>
      </c>
      <c r="S134" t="str">
        <f t="shared" ref="S134:S197" si="16">IMDIV(COMPLEX(0,2*PI()*B134*$C$123),COMPLEX($C$124,0))</f>
        <v>4.57783663836802E-06i</v>
      </c>
      <c r="T134" t="str">
        <f t="shared" ref="T134:T197" si="17">IMPRODUCT(R134,S134)</f>
        <v>0.206445580915533-1.52595482454839E-06i</v>
      </c>
      <c r="U134" t="str">
        <f t="shared" ref="U134:U197" si="18">IMDIV(COMPLEX(1,2*PI()*B134*$C$16*10^-3*$C$15*10^-6),COMPLEX(0,2*PI()*B134*$C$15*10^-6))</f>
        <v>0.0000499999999999999-24.1143853169538i</v>
      </c>
      <c r="V134" t="str">
        <f t="shared" ref="V134:V197" si="19">IMSUM(COMPLEX($C$18*10^-3,0),IMDIV(COMPLEX(1,0),COMPLEX(0,2*PI()*B134*($C$17*1*10^-6))))</f>
        <v>3.33333333333333E-06-26.5258238486492i</v>
      </c>
      <c r="W134" t="str">
        <f t="shared" ref="W134:W197" si="20">IMDIV(IMPRODUCT(U134,V134),IMSUM(U134,V134))</f>
        <v>0.0000144746787603804-12.6313446898449i</v>
      </c>
      <c r="X134" t="str">
        <f t="shared" ref="X134:X197" si="21">IMDIV(IMPRODUCT(COMPLEX($C$19,0),W134),IMSUM(COMPLEX($C$19,0),W134))</f>
        <v>0.0529402462355739-0.000221886028266043i</v>
      </c>
      <c r="Y134" t="str">
        <f t="shared" ref="Y134:Y197" si="22">COMPLEX($C$13*10^-3,2*PI()*B134*$C$12*0.000001)</f>
        <v>0.009+6.28318530717959E-06i</v>
      </c>
      <c r="Z134" t="str">
        <f t="shared" ref="Z134:Z197" si="23">IMPRODUCT(COMPLEX($C$6,0),IMDIV(X134,IMSUM(X134,Y134)))</f>
        <v>11.9658110055848-0.00850079805316729i</v>
      </c>
      <c r="AA134" t="str">
        <f t="shared" ref="AA134:AA197" si="24">IMDIV(COMPLEX($C$6,0),IMSUM(X134,Y134))</f>
        <v>226.021548627817+0.786740308858102i</v>
      </c>
      <c r="AB134" t="str">
        <f t="shared" ref="AB134:AB197" si="25">IMPRODUCT(COMPLEX($C$119,0),T134)</f>
        <v>1.42609772229137-0.0000105410863722889i</v>
      </c>
      <c r="AC134" t="str">
        <f t="shared" ref="AC134:AC197" si="26">IMSUM(COMPLEX(1,0),IMPRODUCT(AB134,M134))</f>
        <v>1.34426743058712+0.055951468177518i</v>
      </c>
      <c r="AD134" t="str">
        <f t="shared" ref="AD134:AD197" si="27">IMDIV(AB134,AC134)</f>
        <v>1.05903850178964-0.0440874328794359i</v>
      </c>
      <c r="AE134" t="str">
        <f t="shared" ref="AE134:AE197" si="28">IMPRODUCT(AD134,AA134,X134)</f>
        <v>12.6718797816889-0.536544561990977i</v>
      </c>
      <c r="AF134" t="str">
        <f t="shared" ref="AF134:AF197" si="29">IMSUB(D134,H134)</f>
        <v>-551.648123572659+174.651858810884i</v>
      </c>
      <c r="AG134" t="str">
        <f t="shared" ref="AG134:AG197" si="30">IMSUM(COMPLEX(1,0),IMPRODUCT(AD134,AA134,COMPLEX($C$127,0)))</f>
        <v>1.86662875148137-0.0330561081067289i</v>
      </c>
      <c r="AH134" t="str">
        <f t="shared" ref="AH134:AH197" si="31">IMDIV(IMPRODUCT(AE134,AF134),AG134)</f>
        <v>-3717.3801193194+1278.38438058113i</v>
      </c>
      <c r="AI134">
        <f t="shared" ref="AI134:AI197" si="32">20*LOG10(IMABS(AH134))</f>
        <v>71.890179076224626</v>
      </c>
      <c r="AJ134">
        <f t="shared" ref="AJ134:AJ197" si="33">IMARGUMENT(AH134)*180/PI()</f>
        <v>161.02221848358934</v>
      </c>
      <c r="AK134"/>
      <c r="AL134"/>
      <c r="AM134"/>
      <c r="AN134"/>
    </row>
    <row r="135" spans="1:40" x14ac:dyDescent="0.25">
      <c r="A135"/>
      <c r="B135">
        <v>100</v>
      </c>
      <c r="C135" s="186" t="str">
        <f t="shared" si="2"/>
        <v>-6.96438902423056+22.3168588631694i</v>
      </c>
      <c r="D135" s="158" t="str">
        <f t="shared" si="3"/>
        <v>-59.3506551427736+171.095917950965i</v>
      </c>
      <c r="E135" t="str">
        <f t="shared" si="4"/>
        <v>2870</v>
      </c>
      <c r="F135" t="str">
        <f t="shared" si="5"/>
        <v>0.777000777000777</v>
      </c>
      <c r="G135" t="str">
        <f t="shared" si="0"/>
        <v>0.777000777000777</v>
      </c>
      <c r="H135" t="str">
        <f t="shared" si="6"/>
        <v>0.593877677841666+0.204503643069351i</v>
      </c>
      <c r="I135" t="str">
        <f t="shared" si="7"/>
        <v>0.392699081698724i</v>
      </c>
      <c r="J135" t="str">
        <f t="shared" si="1"/>
        <v>0.999868092737179+0.0849317007527386i</v>
      </c>
      <c r="K135" t="str">
        <f t="shared" si="8"/>
        <v>0.0331224134784108+0.389937374360691i</v>
      </c>
      <c r="L135" t="str">
        <f t="shared" si="9"/>
        <v>0.241071020152309-0.000313780199892172i</v>
      </c>
      <c r="M135" t="str">
        <f t="shared" si="10"/>
        <v>0.27419343363072+0.389623594160799i</v>
      </c>
      <c r="N135" t="str">
        <f t="shared" si="11"/>
        <v>-0.000443490971921897i</v>
      </c>
      <c r="O135" t="str">
        <f t="shared" si="12"/>
        <v>0.999999901657881-0.00044349095738395i</v>
      </c>
      <c r="P135" t="str">
        <f t="shared" si="13"/>
        <v>9.83421190037248E-08+0.00044349095738395i</v>
      </c>
      <c r="Q135" t="str">
        <f t="shared" si="14"/>
        <v>-9.83421190037248E-08+1.45379470180979E-11i</v>
      </c>
      <c r="R135" t="str">
        <f t="shared" si="15"/>
        <v>-0.333333347277644-4509.67466150628i</v>
      </c>
      <c r="S135" t="str">
        <f t="shared" si="16"/>
        <v>0.0000457783663836802i</v>
      </c>
      <c r="T135" t="str">
        <f t="shared" si="17"/>
        <v>0.206445538925633-0.0000152594560995745i</v>
      </c>
      <c r="U135" t="str">
        <f t="shared" si="18"/>
        <v>0.0000499999999999999-2.41143853169538i</v>
      </c>
      <c r="V135" t="str">
        <f t="shared" si="19"/>
        <v>3.33333333333333E-06-2.65258238486492i</v>
      </c>
      <c r="W135" t="str">
        <f t="shared" si="20"/>
        <v>0.0000144746787591341-1.26313446910283i</v>
      </c>
      <c r="X135" t="str">
        <f t="shared" si="21"/>
        <v>0.052848314550321-0.00221500613835871i</v>
      </c>
      <c r="Y135" t="str">
        <f t="shared" si="22"/>
        <v>0.009+0.0000628318530717959i</v>
      </c>
      <c r="Z135" t="str">
        <f t="shared" si="23"/>
        <v>11.9657159183981-0.085010883006673i</v>
      </c>
      <c r="AA135" t="str">
        <f t="shared" si="24"/>
        <v>226.086488543784+7.86727221966342i</v>
      </c>
      <c r="AB135" t="str">
        <f t="shared" si="25"/>
        <v>1.42609743223091-0.000105410227191601i</v>
      </c>
      <c r="AC135" t="str">
        <f t="shared" si="26"/>
        <v>1.39106762194693+0.55561230437716i</v>
      </c>
      <c r="AD135" t="str">
        <f t="shared" si="27"/>
        <v>0.884108316444998-0.353201283312561i</v>
      </c>
      <c r="AE135" t="str">
        <f t="shared" si="28"/>
        <v>10.5489630027006-4.30146504678629i</v>
      </c>
      <c r="AF135" t="str">
        <f t="shared" si="29"/>
        <v>-59.9445328206153+170.891414307896i</v>
      </c>
      <c r="AG135" t="str">
        <f t="shared" si="30"/>
        <v>1.73364250495365-0.263892631888077i</v>
      </c>
      <c r="AH135" t="str">
        <f t="shared" si="31"/>
        <v>-118.911867829548+1170.48154283514i</v>
      </c>
      <c r="AI135">
        <f t="shared" si="32"/>
        <v>61.411885143425991</v>
      </c>
      <c r="AJ135">
        <f t="shared" si="33"/>
        <v>95.800905463975184</v>
      </c>
      <c r="AK135"/>
      <c r="AL135"/>
      <c r="AM135"/>
      <c r="AN135"/>
    </row>
    <row r="136" spans="1:40" x14ac:dyDescent="0.25">
      <c r="A136"/>
      <c r="B136">
        <v>200</v>
      </c>
      <c r="C136" s="186" t="str">
        <f t="shared" si="2"/>
        <v>-1.86524454418749+11.9540706566225i</v>
      </c>
      <c r="D136" s="158" t="str">
        <f t="shared" si="3"/>
        <v>-20.2572141291101+91.6478750341059i</v>
      </c>
      <c r="E136" t="str">
        <f t="shared" si="4"/>
        <v>2870</v>
      </c>
      <c r="F136" t="str">
        <f t="shared" si="5"/>
        <v>0.777000777000777</v>
      </c>
      <c r="G136" t="str">
        <f t="shared" si="0"/>
        <v>0.777000777000777</v>
      </c>
      <c r="H136" t="str">
        <f t="shared" si="6"/>
        <v>0.636350662681798+0.137638149942715i</v>
      </c>
      <c r="I136" t="str">
        <f t="shared" si="7"/>
        <v>0.785398163397448i</v>
      </c>
      <c r="J136" t="str">
        <f t="shared" si="1"/>
        <v>0.999472370948718+0.169863401505478i</v>
      </c>
      <c r="K136" t="str">
        <f t="shared" si="8"/>
        <v>0.129802087840979+0.763752517250357i</v>
      </c>
      <c r="L136" t="str">
        <f t="shared" si="9"/>
        <v>0.241069794903253-0.000627557210194042i</v>
      </c>
      <c r="M136" t="str">
        <f t="shared" si="10"/>
        <v>0.370871882744232+0.763124960040163i</v>
      </c>
      <c r="N136" t="str">
        <f t="shared" si="11"/>
        <v>-0.000886981943843794i</v>
      </c>
      <c r="O136" t="str">
        <f t="shared" si="12"/>
        <v>0.999999606631541-0.000886981827540218i</v>
      </c>
      <c r="P136" t="str">
        <f t="shared" si="13"/>
        <v>3.93368459028487E-07+0.000886981827540218i</v>
      </c>
      <c r="Q136" t="str">
        <f t="shared" si="14"/>
        <v>-3.93368459028487E-07+1.16303576036363E-10i</v>
      </c>
      <c r="R136" t="str">
        <f t="shared" si="15"/>
        <v>-0.333333334030817-2254.83728029105i</v>
      </c>
      <c r="S136" t="str">
        <f t="shared" si="16"/>
        <v>0.0000915567327673603i</v>
      </c>
      <c r="T136" t="str">
        <f t="shared" si="17"/>
        <v>0.206445534305489-0.0000305189109863128i</v>
      </c>
      <c r="U136" t="str">
        <f t="shared" si="18"/>
        <v>0.0000500000000000001-1.20571926584769i</v>
      </c>
      <c r="V136" t="str">
        <f t="shared" si="19"/>
        <v>3.33333333333333E-06-1.32629119243246i</v>
      </c>
      <c r="W136" t="str">
        <f t="shared" si="20"/>
        <v>0.0000144746787553575-0.631567234730714i</v>
      </c>
      <c r="X136" t="str">
        <f t="shared" si="21"/>
        <v>0.0525716737097139-0.00440681649353308i</v>
      </c>
      <c r="Y136" t="str">
        <f t="shared" si="22"/>
        <v>0.009+0.000125663706143592i</v>
      </c>
      <c r="Z136" t="str">
        <f t="shared" si="23"/>
        <v>11.9654274767676-0.170039355505464i</v>
      </c>
      <c r="AA136" t="str">
        <f t="shared" si="24"/>
        <v>226.283298297228+15.7337508447822i</v>
      </c>
      <c r="AB136" t="str">
        <f t="shared" si="25"/>
        <v>1.42609740031559-0.000210820446005096i</v>
      </c>
      <c r="AC136" t="str">
        <f t="shared" si="26"/>
        <v>1.52906031017613+1.08821233425348i</v>
      </c>
      <c r="AD136" t="str">
        <f t="shared" si="27"/>
        <v>0.619027882067503-0.440691967788407i</v>
      </c>
      <c r="AE136" t="str">
        <f t="shared" si="28"/>
        <v>7.33199825079661-5.37832688227288i</v>
      </c>
      <c r="AF136" t="str">
        <f t="shared" si="29"/>
        <v>-20.8935647917919+91.5102368841632i</v>
      </c>
      <c r="AG136" t="str">
        <f t="shared" si="30"/>
        <v>1.53217405881584-0.325733397581436i</v>
      </c>
      <c r="AH136" t="str">
        <f t="shared" si="31"/>
        <v>107.684757183439+534.144169239152i</v>
      </c>
      <c r="AI136">
        <f t="shared" si="32"/>
        <v>54.72618974763887</v>
      </c>
      <c r="AJ136">
        <f t="shared" si="33"/>
        <v>78.601814112091333</v>
      </c>
      <c r="AK136"/>
      <c r="AL136"/>
      <c r="AM136"/>
      <c r="AN136"/>
    </row>
    <row r="137" spans="1:40" x14ac:dyDescent="0.25">
      <c r="A137"/>
      <c r="B137">
        <v>300</v>
      </c>
      <c r="C137" s="186" t="str">
        <f t="shared" si="2"/>
        <v>-0.840090511670839+8.07601987023571i</v>
      </c>
      <c r="D137" s="158" t="str">
        <f t="shared" si="3"/>
        <v>-12.3976998798158+61.9161523384738i</v>
      </c>
      <c r="E137" t="str">
        <f t="shared" si="4"/>
        <v>2870</v>
      </c>
      <c r="F137" t="str">
        <f t="shared" si="5"/>
        <v>0.777000777000777</v>
      </c>
      <c r="G137" t="str">
        <f t="shared" si="0"/>
        <v>0.777000777000777</v>
      </c>
      <c r="H137" t="str">
        <f t="shared" si="6"/>
        <v>0.645080422767296+0.124620095104016i</v>
      </c>
      <c r="I137" t="str">
        <f t="shared" si="7"/>
        <v>1.17809724509617i</v>
      </c>
      <c r="J137" t="str">
        <f t="shared" si="1"/>
        <v>0.998812834634615+0.254795102258216i</v>
      </c>
      <c r="K137" t="str">
        <f t="shared" si="8"/>
        <v>0.282503486529015+1.10743144461329i</v>
      </c>
      <c r="L137" t="str">
        <f t="shared" si="9"/>
        <v>0.24106775284917-0.000941327841423388i</v>
      </c>
      <c r="M137" t="str">
        <f t="shared" si="10"/>
        <v>0.523571239378185+1.10649011677187i</v>
      </c>
      <c r="N137" t="str">
        <f t="shared" si="11"/>
        <v>-0.00133047291576569i</v>
      </c>
      <c r="O137" t="str">
        <f t="shared" si="12"/>
        <v>0.999999114921041-0.00133047252324114i</v>
      </c>
      <c r="P137" t="str">
        <f t="shared" si="13"/>
        <v>8.8507895901202E-07+0.00133047252324114i</v>
      </c>
      <c r="Q137" t="str">
        <f t="shared" si="14"/>
        <v>-8.8507895901202E-07+3.92524549973003E-10i</v>
      </c>
      <c r="R137" t="str">
        <f t="shared" si="15"/>
        <v>-0.333333328221223-1503.22481461746i</v>
      </c>
      <c r="S137" t="str">
        <f t="shared" si="16"/>
        <v>0.000137335099151041i</v>
      </c>
      <c r="T137" t="str">
        <f t="shared" si="17"/>
        <v>0.206445528961794-0.0000457783656816082i</v>
      </c>
      <c r="U137" t="str">
        <f t="shared" si="18"/>
        <v>0.0000499999999999999-0.80381284389846i</v>
      </c>
      <c r="V137" t="str">
        <f t="shared" si="19"/>
        <v>3.33333333333333E-06-0.884194128288304i</v>
      </c>
      <c r="W137" t="str">
        <f t="shared" si="20"/>
        <v>0.0000144746787490629-0.42104482335303i</v>
      </c>
      <c r="X137" t="str">
        <f t="shared" si="21"/>
        <v>0.0521169877532941-0.00655303797330456i</v>
      </c>
      <c r="Y137" t="str">
        <f t="shared" si="22"/>
        <v>0.009+0.000188495559215388i</v>
      </c>
      <c r="Z137" t="str">
        <f t="shared" si="23"/>
        <v>11.9649457425071-0.255103000637677i</v>
      </c>
      <c r="AA137" t="str">
        <f t="shared" si="24"/>
        <v>226.611388482381+23.5986400267905i</v>
      </c>
      <c r="AB137" t="str">
        <f t="shared" si="25"/>
        <v>1.42609736340208-0.00031623066349613i</v>
      </c>
      <c r="AC137" t="str">
        <f t="shared" si="26"/>
        <v>1.74701347013417+1.57779706887841i</v>
      </c>
      <c r="AD137" t="str">
        <f t="shared" si="27"/>
        <v>0.449501490692831-0.406143614382451i</v>
      </c>
      <c r="AE137" t="str">
        <f t="shared" si="28"/>
        <v>5.274652492597-4.97415548881861i</v>
      </c>
      <c r="AF137" t="str">
        <f t="shared" si="29"/>
        <v>-13.0427803025831+61.7915322433698i</v>
      </c>
      <c r="AG137" t="str">
        <f t="shared" si="30"/>
        <v>1.40343666986657-0.294773503119301i</v>
      </c>
      <c r="AH137" t="str">
        <f t="shared" si="31"/>
        <v>106.787415925856+300.892649129724i</v>
      </c>
      <c r="AI137">
        <f t="shared" si="32"/>
        <v>50.083443672462728</v>
      </c>
      <c r="AJ137">
        <f t="shared" si="33"/>
        <v>70.460122190621902</v>
      </c>
      <c r="AK137"/>
      <c r="AL137"/>
      <c r="AM137"/>
      <c r="AN137"/>
    </row>
    <row r="138" spans="1:40" x14ac:dyDescent="0.25">
      <c r="A138"/>
      <c r="B138">
        <v>400</v>
      </c>
      <c r="C138" s="186" t="str">
        <f t="shared" si="2"/>
        <v>-0.474774471875997+6.08551581126703i</v>
      </c>
      <c r="D138" s="158" t="str">
        <f t="shared" si="3"/>
        <v>-9.59694357472191+46.6556212197139i</v>
      </c>
      <c r="E138" t="str">
        <f t="shared" si="4"/>
        <v>2870</v>
      </c>
      <c r="F138" t="str">
        <f t="shared" si="5"/>
        <v>0.777000777000777</v>
      </c>
      <c r="G138" t="str">
        <f t="shared" si="0"/>
        <v>0.777000777000777</v>
      </c>
      <c r="H138" t="str">
        <f t="shared" si="6"/>
        <v>0.648417728053506+0.127274274308231i</v>
      </c>
      <c r="I138" t="str">
        <f t="shared" si="7"/>
        <v>1.5707963267949i</v>
      </c>
      <c r="J138" t="str">
        <f t="shared" si="1"/>
        <v>0.997889483794871+0.339726803010954i</v>
      </c>
      <c r="K138" t="str">
        <f t="shared" si="8"/>
        <v>0.480240018002915+1.41062306363598i</v>
      </c>
      <c r="L138" t="str">
        <f t="shared" si="9"/>
        <v>0.241064894031574-0.00125508890431412i</v>
      </c>
      <c r="M138" t="str">
        <f t="shared" si="10"/>
        <v>0.721304912034489+1.40936797473167i</v>
      </c>
      <c r="N138" t="str">
        <f t="shared" si="11"/>
        <v>-0.00177396388768759i</v>
      </c>
      <c r="O138" t="str">
        <f t="shared" si="12"/>
        <v>0.999998426526475-0.00177396295725909i</v>
      </c>
      <c r="P138" t="str">
        <f t="shared" si="13"/>
        <v>1.57347352502946E-06+0.00177396295725909i</v>
      </c>
      <c r="Q138" t="str">
        <f t="shared" si="14"/>
        <v>-1.57347352502946E-06+9.30428500087524E-10i</v>
      </c>
      <c r="R138" t="str">
        <f t="shared" si="15"/>
        <v>-0.333333322783274-1127.41856738181i</v>
      </c>
      <c r="S138" t="str">
        <f t="shared" si="16"/>
        <v>0.000183113465534721i</v>
      </c>
      <c r="T138" t="str">
        <f t="shared" si="17"/>
        <v>0.206445520981474-0.0000610378199130491i</v>
      </c>
      <c r="U138" t="str">
        <f t="shared" si="18"/>
        <v>0.00005-0.602859632923846i</v>
      </c>
      <c r="V138" t="str">
        <f t="shared" si="19"/>
        <v>3.33333333333333E-06-0.663145596216231i</v>
      </c>
      <c r="W138" t="str">
        <f t="shared" si="20"/>
        <v>0.0000144746787402507-0.315783617723954i</v>
      </c>
      <c r="X138" t="str">
        <f t="shared" si="21"/>
        <v>0.0514934861667372-0.00863282523341671i</v>
      </c>
      <c r="Y138" t="str">
        <f t="shared" si="22"/>
        <v>0.009+0.000251327412287183i</v>
      </c>
      <c r="Z138" t="str">
        <f t="shared" si="23"/>
        <v>11.9642692174398-0.340219388807053i</v>
      </c>
      <c r="AA138" t="str">
        <f t="shared" si="24"/>
        <v>227.070869923888+31.4611394070316i</v>
      </c>
      <c r="AB138" t="str">
        <f t="shared" si="25"/>
        <v>1.42609730827512-0.000421640877782921i</v>
      </c>
      <c r="AC138" t="str">
        <f t="shared" si="26"/>
        <v>2.02924524064799+2.00959174349773i</v>
      </c>
      <c r="AD138" t="str">
        <f t="shared" si="27"/>
        <v>0.354701953603593-0.351474402381412i</v>
      </c>
      <c r="AE138" t="str">
        <f t="shared" si="28"/>
        <v>4.12417125850569-4.32581085499365i</v>
      </c>
      <c r="AF138" t="str">
        <f t="shared" si="29"/>
        <v>-10.2453613027754+46.5283469454057i</v>
      </c>
      <c r="AG138" t="str">
        <f t="shared" si="30"/>
        <v>1.33159296415006-0.248513979913933i</v>
      </c>
      <c r="AH138" t="str">
        <f t="shared" si="31"/>
        <v>83.4090992652466+192.955881002529i</v>
      </c>
      <c r="AI138">
        <f t="shared" si="32"/>
        <v>46.453146635281108</v>
      </c>
      <c r="AJ138">
        <f t="shared" si="33"/>
        <v>66.622604780049016</v>
      </c>
      <c r="AK138"/>
      <c r="AL138"/>
      <c r="AM138"/>
      <c r="AN138"/>
    </row>
    <row r="139" spans="1:40" x14ac:dyDescent="0.25">
      <c r="A139"/>
      <c r="B139">
        <v>500</v>
      </c>
      <c r="C139" s="186" t="str">
        <f t="shared" si="2"/>
        <v>-0.304518887580129+4.87903893051545i</v>
      </c>
      <c r="D139" s="158" t="str">
        <f t="shared" si="3"/>
        <v>-8.29165076178698+37.4059651339518i</v>
      </c>
      <c r="E139" t="str">
        <f t="shared" si="4"/>
        <v>2870</v>
      </c>
      <c r="F139" t="str">
        <f t="shared" si="5"/>
        <v>0.777000777000777</v>
      </c>
      <c r="G139" t="str">
        <f t="shared" si="0"/>
        <v>0.777000777000777</v>
      </c>
      <c r="H139" t="str">
        <f t="shared" si="6"/>
        <v>0.650222026454305+0.136436582069439i</v>
      </c>
      <c r="I139" t="str">
        <f t="shared" si="7"/>
        <v>1.96349540849362i</v>
      </c>
      <c r="J139" t="str">
        <f t="shared" si="1"/>
        <v>0.996702318429486+0.424658503763693i</v>
      </c>
      <c r="K139" t="str">
        <f t="shared" si="8"/>
        <v>0.710385319829243+1.66732254029247i</v>
      </c>
      <c r="L139" t="str">
        <f t="shared" si="9"/>
        <v>0.241061218508581-0.00156883720992434i</v>
      </c>
      <c r="M139" t="str">
        <f t="shared" si="10"/>
        <v>0.951446538337824+1.66575370308255i</v>
      </c>
      <c r="N139" t="str">
        <f t="shared" si="11"/>
        <v>-0.00221745485960948i</v>
      </c>
      <c r="O139" t="str">
        <f t="shared" si="12"/>
        <v>0.99999754144798-0.00221745304236647i</v>
      </c>
      <c r="P139" t="str">
        <f t="shared" si="13"/>
        <v>2.45855201996825E-06+0.00221745304236647i</v>
      </c>
      <c r="Q139" t="str">
        <f t="shared" si="14"/>
        <v>-2.45855201996825E-06+1.81724301015138E-09i</v>
      </c>
      <c r="R139" t="str">
        <f t="shared" si="15"/>
        <v>-0.333333313627734-901.934809637561i</v>
      </c>
      <c r="S139" t="str">
        <f t="shared" si="16"/>
        <v>0.000228891831918402i</v>
      </c>
      <c r="T139" t="str">
        <f t="shared" si="17"/>
        <v>0.206445510848917-0.0000762972727956833i</v>
      </c>
      <c r="U139" t="str">
        <f t="shared" si="18"/>
        <v>0.00005-0.482287706339078i</v>
      </c>
      <c r="V139" t="str">
        <f t="shared" si="19"/>
        <v>3.33333333333333E-06-0.530516476972983i</v>
      </c>
      <c r="W139" t="str">
        <f t="shared" si="20"/>
        <v>0.0000144746787289206-0.252626894394324i</v>
      </c>
      <c r="X139" t="str">
        <f t="shared" si="21"/>
        <v>0.0507134361970059-0.0106275174531504i</v>
      </c>
      <c r="Y139" t="str">
        <f t="shared" si="22"/>
        <v>0.009+0.000314159265358979i</v>
      </c>
      <c r="Z139" t="str">
        <f t="shared" si="23"/>
        <v>11.9633958023951-0.42540607122118i</v>
      </c>
      <c r="AA139" t="str">
        <f t="shared" si="24"/>
        <v>227.661897636907+39.3204418565926i</v>
      </c>
      <c r="AB139" t="str">
        <f t="shared" si="25"/>
        <v>1.42609723828081-0.00052705108275234i</v>
      </c>
      <c r="AC139" t="str">
        <f t="shared" si="26"/>
        <v>2.35773321798822+2.37502529469384i</v>
      </c>
      <c r="AD139" t="str">
        <f t="shared" si="27"/>
        <v>0.300108016564285-0.302532608914912i</v>
      </c>
      <c r="AE139" t="str">
        <f t="shared" si="28"/>
        <v>3.4616117770555-3.74698511584889i</v>
      </c>
      <c r="AF139" t="str">
        <f t="shared" si="29"/>
        <v>-8.94187278824129+37.2695285518824i</v>
      </c>
      <c r="AG139" t="str">
        <f t="shared" si="30"/>
        <v>1.2903923325884-0.206610660256291i</v>
      </c>
      <c r="AH139" t="str">
        <f t="shared" si="31"/>
        <v>62.4671404334999+135.946313307102i</v>
      </c>
      <c r="AI139">
        <f t="shared" si="32"/>
        <v>43.499288446158673</v>
      </c>
      <c r="AJ139">
        <f t="shared" si="33"/>
        <v>65.32128523854611</v>
      </c>
      <c r="AK139"/>
      <c r="AL139"/>
      <c r="AM139"/>
      <c r="AN139"/>
    </row>
    <row r="140" spans="1:40" x14ac:dyDescent="0.25">
      <c r="A140"/>
      <c r="B140">
        <v>600</v>
      </c>
      <c r="C140" s="186" t="str">
        <f t="shared" si="2"/>
        <v>-0.211722481408598+4.07069224822149i</v>
      </c>
      <c r="D140" s="158" t="str">
        <f t="shared" si="3"/>
        <v>-7.58021164780521+31.2086405696981i</v>
      </c>
      <c r="E140" t="str">
        <f t="shared" si="4"/>
        <v>2870</v>
      </c>
      <c r="F140" t="str">
        <f t="shared" si="5"/>
        <v>0.777000777000777</v>
      </c>
      <c r="G140" t="str">
        <f t="shared" si="0"/>
        <v>0.777000777000777</v>
      </c>
      <c r="H140" t="str">
        <f t="shared" si="6"/>
        <v>0.651469843341702+0.148901979765903i</v>
      </c>
      <c r="I140" t="str">
        <f t="shared" si="7"/>
        <v>2.35619449019235i</v>
      </c>
      <c r="J140" t="str">
        <f t="shared" si="1"/>
        <v>0.99525133853846+0.509590204516432i</v>
      </c>
      <c r="K140" t="str">
        <f t="shared" si="8"/>
        <v>0.960395554266146+1.87569335603064i</v>
      </c>
      <c r="L140" t="str">
        <f t="shared" si="9"/>
        <v>0.241056726354907-0.00188256956974438i</v>
      </c>
      <c r="M140" t="str">
        <f t="shared" si="10"/>
        <v>1.20145228062105+1.8738107864609i</v>
      </c>
      <c r="N140" t="str">
        <f t="shared" si="11"/>
        <v>-0.00266094583153138i</v>
      </c>
      <c r="O140" t="str">
        <f t="shared" si="12"/>
        <v>0.99999645968573-0.00266094269133581i</v>
      </c>
      <c r="P140" t="str">
        <f t="shared" si="13"/>
        <v>3.54031426996748E-06+0.00266094269133581i</v>
      </c>
      <c r="Q140" t="str">
        <f t="shared" si="14"/>
        <v>-3.54031426996748E-06+3.14019556971884E-09i</v>
      </c>
      <c r="R140" t="str">
        <f t="shared" si="15"/>
        <v>-0.333333308005018-751.612296298212i</v>
      </c>
      <c r="S140" t="str">
        <f t="shared" si="16"/>
        <v>0.000274670198302081i</v>
      </c>
      <c r="T140" t="str">
        <f t="shared" si="17"/>
        <v>0.206445498470512-0.0000915567258104269i</v>
      </c>
      <c r="U140" t="str">
        <f t="shared" si="18"/>
        <v>0.00005-0.40190642194923i</v>
      </c>
      <c r="V140" t="str">
        <f t="shared" si="19"/>
        <v>3.33333333333333E-06-0.442097064144154i</v>
      </c>
      <c r="W140" t="str">
        <f t="shared" si="20"/>
        <v>0.0000144746787150728-0.210522412214412i</v>
      </c>
      <c r="X140" t="str">
        <f t="shared" si="21"/>
        <v>0.0497915615377261-0.0125211288846814i</v>
      </c>
      <c r="Y140" t="str">
        <f t="shared" si="22"/>
        <v>0.009+0.000376991118430775i</v>
      </c>
      <c r="Z140" t="str">
        <f t="shared" si="23"/>
        <v>11.9623227954896-0.510680573324929i</v>
      </c>
      <c r="AA140" t="str">
        <f t="shared" si="24"/>
        <v>228.384670686894+47.1757312100251i</v>
      </c>
      <c r="AB140" t="str">
        <f t="shared" si="25"/>
        <v>1.42609715277249-0.000632461288634353i</v>
      </c>
      <c r="AC140" t="str">
        <f t="shared" si="26"/>
        <v>2.71457278937036+2.67147635534864i</v>
      </c>
      <c r="AD140" t="str">
        <f t="shared" si="27"/>
        <v>0.266761151071211-0.262759050593153i</v>
      </c>
      <c r="AE140" t="str">
        <f t="shared" si="28"/>
        <v>3.05689705580697-3.27943831820154i</v>
      </c>
      <c r="AF140" t="str">
        <f t="shared" si="29"/>
        <v>-8.23168149114691+31.0597385899322i</v>
      </c>
      <c r="AG140" t="str">
        <f t="shared" si="30"/>
        <v>1.26541842889933-0.171680262503811i</v>
      </c>
      <c r="AH140" t="str">
        <f t="shared" si="31"/>
        <v>46.6754746699316+102.697234314704i</v>
      </c>
      <c r="AI140">
        <f t="shared" si="32"/>
        <v>41.046687760988796</v>
      </c>
      <c r="AJ140">
        <f t="shared" si="33"/>
        <v>65.55839709056194</v>
      </c>
      <c r="AK140"/>
      <c r="AL140"/>
      <c r="AM140"/>
      <c r="AN140"/>
    </row>
    <row r="141" spans="1:40" x14ac:dyDescent="0.25">
      <c r="A141"/>
      <c r="B141">
        <v>700</v>
      </c>
      <c r="C141" s="186" t="str">
        <f t="shared" si="2"/>
        <v>-0.155662628939365+3.49166400061268i</v>
      </c>
      <c r="D141" s="158" t="str">
        <f t="shared" si="3"/>
        <v>-7.15041944554109+26.7694240046972i</v>
      </c>
      <c r="E141" t="str">
        <f t="shared" si="4"/>
        <v>2870</v>
      </c>
      <c r="F141" t="str">
        <f t="shared" si="5"/>
        <v>0.777000777000777</v>
      </c>
      <c r="G141" t="str">
        <f t="shared" si="0"/>
        <v>0.777000777000777</v>
      </c>
      <c r="H141" t="str">
        <f t="shared" si="6"/>
        <v>0.652499306061686+0.163268083174092i</v>
      </c>
      <c r="I141" t="str">
        <f t="shared" si="7"/>
        <v>2.74889357189107i</v>
      </c>
      <c r="J141" t="str">
        <f t="shared" si="1"/>
        <v>0.993536544121793+0.59452190526917i</v>
      </c>
      <c r="K141" t="str">
        <f t="shared" si="8"/>
        <v>1.21909040868501+2.03728552452336i</v>
      </c>
      <c r="L141" t="str">
        <f t="shared" si="9"/>
        <v>0.241051417661865-0.00219628279580475i</v>
      </c>
      <c r="M141" t="str">
        <f t="shared" si="10"/>
        <v>1.46014182634688+2.03508924172756i</v>
      </c>
      <c r="N141" t="str">
        <f t="shared" si="11"/>
        <v>-0.00310443680345328i</v>
      </c>
      <c r="O141" t="str">
        <f t="shared" si="12"/>
        <v>0.999995181239937-0.00310443181693965i</v>
      </c>
      <c r="P141" t="str">
        <f t="shared" si="13"/>
        <v>4.81876006297455E-06+0.00310443181693965i</v>
      </c>
      <c r="Q141" t="str">
        <f t="shared" si="14"/>
        <v>-4.81876006297455E-06+4.98651362996344E-09i</v>
      </c>
      <c r="R141" t="str">
        <f t="shared" si="15"/>
        <v>-0.333333297708645-644.239065348766i</v>
      </c>
      <c r="S141" t="str">
        <f t="shared" si="16"/>
        <v>0.000320448564685761i</v>
      </c>
      <c r="T141" t="str">
        <f t="shared" si="17"/>
        <v>0.206445483805508-0.000106816176812707i</v>
      </c>
      <c r="U141" t="str">
        <f t="shared" si="18"/>
        <v>0.0000499999999999998-0.344491218813626i</v>
      </c>
      <c r="V141" t="str">
        <f t="shared" si="19"/>
        <v>3.33333333333333E-06-0.378940340694988i</v>
      </c>
      <c r="W141" t="str">
        <f t="shared" si="20"/>
        <v>0.0000144746786987071-0.180447782120056i</v>
      </c>
      <c r="X141" t="str">
        <f t="shared" si="21"/>
        <v>0.0487443869143033-0.0143006714301619i</v>
      </c>
      <c r="Y141" t="str">
        <f t="shared" si="22"/>
        <v>0.009+0.000439822971502571i</v>
      </c>
      <c r="Z141" t="str">
        <f t="shared" si="23"/>
        <v>11.9610468899218-0.596060388089722i</v>
      </c>
      <c r="AA141" t="str">
        <f t="shared" si="24"/>
        <v>229.23943200803+55.0261799909313i</v>
      </c>
      <c r="AB141" t="str">
        <f t="shared" si="25"/>
        <v>1.42609705146866-0.000737871480614544i</v>
      </c>
      <c r="AC141" t="str">
        <f t="shared" si="26"/>
        <v>3.08380558759133+2.90115737009195i</v>
      </c>
      <c r="AD141" t="str">
        <f t="shared" si="27"/>
        <v>0.245203914200922-0.230920203661809i</v>
      </c>
      <c r="AE141" t="str">
        <f t="shared" si="28"/>
        <v>2.79525312913717-2.90820372408891i</v>
      </c>
      <c r="AF141" t="str">
        <f t="shared" si="29"/>
        <v>-7.80291875160278+26.6061559215231i</v>
      </c>
      <c r="AG141" t="str">
        <f t="shared" si="30"/>
        <v>1.24947976700224-0.142785041425705i</v>
      </c>
      <c r="AH141" t="str">
        <f t="shared" si="31"/>
        <v>35.1344035768651+81.6980698144674i</v>
      </c>
      <c r="AI141">
        <f t="shared" si="32"/>
        <v>38.981216263952156</v>
      </c>
      <c r="AJ141">
        <f t="shared" si="33"/>
        <v>66.729789505685076</v>
      </c>
      <c r="AK141"/>
      <c r="AL141"/>
      <c r="AM141"/>
      <c r="AN141"/>
    </row>
    <row r="142" spans="1:40" x14ac:dyDescent="0.25">
      <c r="A142"/>
      <c r="B142">
        <v>800</v>
      </c>
      <c r="C142" s="186" t="str">
        <f t="shared" si="2"/>
        <v>-0.119234631603305+3.05662700441917i</v>
      </c>
      <c r="D142" s="158" t="str">
        <f t="shared" si="3"/>
        <v>-6.8711381326313+23.4341403672136i</v>
      </c>
      <c r="E142" t="str">
        <f t="shared" si="4"/>
        <v>2870</v>
      </c>
      <c r="F142" t="str">
        <f t="shared" si="5"/>
        <v>0.777000777000777</v>
      </c>
      <c r="G142" t="str">
        <f t="shared" si="0"/>
        <v>0.777000777000777</v>
      </c>
      <c r="H142" t="str">
        <f t="shared" si="6"/>
        <v>0.653452415732701+0.178825756105836i</v>
      </c>
      <c r="I142" t="str">
        <f t="shared" si="7"/>
        <v>3.14159265358979i</v>
      </c>
      <c r="J142" t="str">
        <f t="shared" si="1"/>
        <v>0.991557935179484+0.679453606021909i</v>
      </c>
      <c r="K142" t="str">
        <f t="shared" si="8"/>
        <v>1.47736776602407+2.15599081172926i</v>
      </c>
      <c r="L142" t="str">
        <f t="shared" si="9"/>
        <v>0.241045292537357-0.00250997370078417i</v>
      </c>
      <c r="M142" t="str">
        <f t="shared" si="10"/>
        <v>1.71841305856143+2.15348083802848i</v>
      </c>
      <c r="N142" t="str">
        <f t="shared" si="11"/>
        <v>-0.00354792777537518i</v>
      </c>
      <c r="O142" t="str">
        <f t="shared" si="12"/>
        <v>0.999993706110853-0.00354792033195068i</v>
      </c>
      <c r="P142" t="str">
        <f t="shared" si="13"/>
        <v>6.29388914696882E-06+0.00354792033195068i</v>
      </c>
      <c r="Q142" t="str">
        <f t="shared" si="14"/>
        <v>-6.29388914696882E-06+7.44342450002822E-09i</v>
      </c>
      <c r="R142" t="str">
        <f t="shared" si="15"/>
        <v>-0.333333286338149-563.70913599591i</v>
      </c>
      <c r="S142" t="str">
        <f t="shared" si="16"/>
        <v>0.000366226931069442i</v>
      </c>
      <c r="T142" t="str">
        <f t="shared" si="17"/>
        <v>0.206445466891589-0.000122075626478912i</v>
      </c>
      <c r="U142" t="str">
        <f t="shared" si="18"/>
        <v>0.00005-0.301429816461923i</v>
      </c>
      <c r="V142" t="str">
        <f t="shared" si="19"/>
        <v>3.33333333333333E-06-0.331572798108115i</v>
      </c>
      <c r="W142" t="str">
        <f t="shared" si="20"/>
        <v>0.0000144746786798236-0.157891809579174i</v>
      </c>
      <c r="X142" t="str">
        <f t="shared" si="21"/>
        <v>0.047589559434894-0.0159563045605601i</v>
      </c>
      <c r="Y142" t="str">
        <f t="shared" si="22"/>
        <v>0.009+0.000502654824574367i</v>
      </c>
      <c r="Z142" t="str">
        <f t="shared" si="23"/>
        <v>11.9595641712848-0.681562969122179i</v>
      </c>
      <c r="AA142" t="str">
        <f t="shared" si="24"/>
        <v>230.226468179378+62.8709471274545i</v>
      </c>
      <c r="AB142" t="str">
        <f t="shared" si="25"/>
        <v>1.42609693462963-0.000843281663365312i</v>
      </c>
      <c r="AC142" t="str">
        <f t="shared" si="26"/>
        <v>3.4524395861451+3.06962331567369i</v>
      </c>
      <c r="AD142" t="str">
        <f t="shared" si="27"/>
        <v>0.230575481444687-0.205252876363839i</v>
      </c>
      <c r="AE142" t="str">
        <f t="shared" si="28"/>
        <v>2.61768950682721-2.61188665595433i</v>
      </c>
      <c r="AF142" t="str">
        <f t="shared" si="29"/>
        <v>-7.524590548364+23.2553146111078i</v>
      </c>
      <c r="AG142" t="str">
        <f t="shared" si="30"/>
        <v>1.23888025775542-0.118584488180114i</v>
      </c>
      <c r="AH142" t="str">
        <f t="shared" si="31"/>
        <v>26.6631377310236+67.5532640846117i</v>
      </c>
      <c r="AI142">
        <f t="shared" si="32"/>
        <v>37.221702962773108</v>
      </c>
      <c r="AJ142">
        <f t="shared" si="33"/>
        <v>68.460949939212568</v>
      </c>
      <c r="AK142"/>
      <c r="AL142"/>
      <c r="AM142"/>
      <c r="AN142"/>
    </row>
    <row r="143" spans="1:40" x14ac:dyDescent="0.25">
      <c r="A143"/>
      <c r="B143">
        <v>900</v>
      </c>
      <c r="C143" s="186" t="str">
        <f t="shared" si="2"/>
        <v>-0.0942401303219014+2.71786844803034i</v>
      </c>
      <c r="D143" s="158" t="str">
        <f t="shared" si="3"/>
        <v>-6.6795136228072+20.8369914348993i</v>
      </c>
      <c r="E143" t="str">
        <f t="shared" si="4"/>
        <v>2870</v>
      </c>
      <c r="F143" t="str">
        <f t="shared" si="5"/>
        <v>0.777000777000777</v>
      </c>
      <c r="G143" t="str">
        <f t="shared" si="0"/>
        <v>0.777000777000777</v>
      </c>
      <c r="H143" t="str">
        <f t="shared" si="6"/>
        <v>0.654397210804636+0.195178208804756i</v>
      </c>
      <c r="I143" t="str">
        <f t="shared" si="7"/>
        <v>3.53429173528852i</v>
      </c>
      <c r="J143" t="str">
        <f t="shared" si="1"/>
        <v>0.989315511711535+0.764385306774647i</v>
      </c>
      <c r="K143" t="str">
        <f t="shared" si="8"/>
        <v>1.72841246546316+2.23702005724503i</v>
      </c>
      <c r="L143" t="str">
        <f t="shared" si="9"/>
        <v>0.241038351105873-0.00282363909811745i</v>
      </c>
      <c r="M143" t="str">
        <f t="shared" si="10"/>
        <v>1.96945081656903+2.23419641814691i</v>
      </c>
      <c r="N143" t="str">
        <f t="shared" si="11"/>
        <v>-0.00399141874729707i</v>
      </c>
      <c r="O143" t="str">
        <f t="shared" si="12"/>
        <v>0.999992034298767-0.0039914081491417i</v>
      </c>
      <c r="P143" t="str">
        <f t="shared" si="13"/>
        <v>7.96570123295925E-06+0.0039914081491417i</v>
      </c>
      <c r="Q143" t="str">
        <f t="shared" si="14"/>
        <v>-7.96570123295925E-06+1.0598155369794E-08i</v>
      </c>
      <c r="R143" t="str">
        <f t="shared" si="15"/>
        <v>-0.333333274591463-501.07474095871i</v>
      </c>
      <c r="S143" t="str">
        <f t="shared" si="16"/>
        <v>0.000412005297453121i</v>
      </c>
      <c r="T143" t="str">
        <f t="shared" si="17"/>
        <v>0.206445447694939-0.000137335074949079i</v>
      </c>
      <c r="U143" t="str">
        <f t="shared" si="18"/>
        <v>0.0000500000000000001-0.267937614632821i</v>
      </c>
      <c r="V143" t="str">
        <f t="shared" si="19"/>
        <v>3.33333333333333E-06-0.294731376096102i</v>
      </c>
      <c r="W143" t="str">
        <f t="shared" si="20"/>
        <v>0.0000144746786584224-0.140348275407272i</v>
      </c>
      <c r="X143" t="str">
        <f t="shared" si="21"/>
        <v>0.0463451933143102-0.0174813233433766i</v>
      </c>
      <c r="Y143" t="str">
        <f t="shared" si="22"/>
        <v>0.009+0.000565486677646163i</v>
      </c>
      <c r="Z143" t="str">
        <f t="shared" si="23"/>
        <v>11.9578701144025-0.767205723555431i</v>
      </c>
      <c r="AA143" t="str">
        <f t="shared" si="24"/>
        <v>231.346109157571+70.7091756557267i</v>
      </c>
      <c r="AB143" t="str">
        <f t="shared" si="25"/>
        <v>1.4260968020218-0.000948691837854014i</v>
      </c>
      <c r="AC143" t="str">
        <f t="shared" si="26"/>
        <v>3.81074707515437+3.18431196509313i</v>
      </c>
      <c r="AD143" t="str">
        <f t="shared" si="27"/>
        <v>0.22023978031413-0.184284300592994i</v>
      </c>
      <c r="AE143" t="str">
        <f t="shared" si="28"/>
        <v>2.49221471684456-2.37261695062612i</v>
      </c>
      <c r="AF143" t="str">
        <f t="shared" si="29"/>
        <v>-7.33391083361184+20.6418132260945i</v>
      </c>
      <c r="AG143" t="str">
        <f t="shared" si="30"/>
        <v>1.23161559020379-0.0979589470424186i</v>
      </c>
      <c r="AH143" t="str">
        <f t="shared" si="31"/>
        <v>20.3498637795102+57.5161955194264i</v>
      </c>
      <c r="AI143">
        <f t="shared" si="32"/>
        <v>35.708031704100812</v>
      </c>
      <c r="AJ143">
        <f t="shared" si="33"/>
        <v>70.515659491066927</v>
      </c>
      <c r="AK143"/>
      <c r="AL143"/>
      <c r="AM143"/>
      <c r="AN143"/>
    </row>
    <row r="144" spans="1:40" x14ac:dyDescent="0.25">
      <c r="A144"/>
      <c r="B144">
        <v>1000</v>
      </c>
      <c r="C144" s="186" t="str">
        <f t="shared" si="2"/>
        <v>-0.0763519263028051+2.44663983775528i</v>
      </c>
      <c r="D144" s="158" t="str">
        <f t="shared" si="3"/>
        <v>-6.54237072532746+18.7575720894572i</v>
      </c>
      <c r="E144" t="str">
        <f t="shared" si="4"/>
        <v>2870</v>
      </c>
      <c r="F144" t="str">
        <f t="shared" si="5"/>
        <v>0.777000777000777</v>
      </c>
      <c r="G144" t="str">
        <f t="shared" si="0"/>
        <v>0.777000777000777</v>
      </c>
      <c r="H144" t="str">
        <f t="shared" si="6"/>
        <v>0.655369578693479+0.212086129810126i</v>
      </c>
      <c r="I144" t="str">
        <f t="shared" si="7"/>
        <v>3.92699081698724i</v>
      </c>
      <c r="J144" t="str">
        <f t="shared" si="1"/>
        <v>0.986809273717944+0.849317007527386i</v>
      </c>
      <c r="K144" t="str">
        <f t="shared" si="8"/>
        <v>1.9675519327092+2.28607042660275i</v>
      </c>
      <c r="L144" t="str">
        <f t="shared" si="9"/>
        <v>0.24103059350848-0.00313727580210331i</v>
      </c>
      <c r="M144" t="str">
        <f t="shared" si="10"/>
        <v>2.20858252621768+2.28293315080065i</v>
      </c>
      <c r="N144" t="str">
        <f t="shared" si="11"/>
        <v>-0.00443490971921897i</v>
      </c>
      <c r="O144" t="str">
        <f t="shared" si="12"/>
        <v>0.99999016580401-0.00443489518128565i</v>
      </c>
      <c r="P144" t="str">
        <f t="shared" si="13"/>
        <v>9.83419598998836E-06+0.00443489518128565i</v>
      </c>
      <c r="Q144" t="str">
        <f t="shared" si="14"/>
        <v>-9.83419598998836E-06+1.45379333198539E-08i</v>
      </c>
      <c r="R144" t="str">
        <f t="shared" si="15"/>
        <v>-0.333333260640535-450.967220073434i</v>
      </c>
      <c r="S144" t="str">
        <f t="shared" si="16"/>
        <v>0.000457783663836802i</v>
      </c>
      <c r="T144" t="str">
        <f t="shared" si="17"/>
        <v>0.206445426275514-0.000152594521334692i</v>
      </c>
      <c r="U144" t="str">
        <f t="shared" si="18"/>
        <v>0.0000499999999999999-0.241143853169538i</v>
      </c>
      <c r="V144" t="str">
        <f t="shared" si="19"/>
        <v>3.33333333333333E-06-0.265258238486492i</v>
      </c>
      <c r="W144" t="str">
        <f t="shared" si="20"/>
        <v>0.0000144746786345033-0.126313448093657i</v>
      </c>
      <c r="X144" t="str">
        <f t="shared" si="21"/>
        <v>0.0450292759327911-0.0188720073536076i</v>
      </c>
      <c r="Y144" t="str">
        <f t="shared" si="22"/>
        <v>0.009+0.000628318530717959i</v>
      </c>
      <c r="Z144" t="str">
        <f t="shared" si="23"/>
        <v>11.9559595796947-0.853006004686041i</v>
      </c>
      <c r="AA144" t="str">
        <f t="shared" si="24"/>
        <v>232.598727964655+78.5399904093792i</v>
      </c>
      <c r="AB144" t="str">
        <f t="shared" si="25"/>
        <v>1.42609665405936-0.0010541019979429i</v>
      </c>
      <c r="AC144" t="str">
        <f t="shared" si="26"/>
        <v>4.15205859524843+3.25335525654449i</v>
      </c>
      <c r="AD144" t="str">
        <f t="shared" si="27"/>
        <v>0.212687838927007-0.166905929884341i</v>
      </c>
      <c r="AE144" t="str">
        <f t="shared" si="28"/>
        <v>2.40051544489487-2.17694455503698i</v>
      </c>
      <c r="AF144" t="str">
        <f t="shared" si="29"/>
        <v>-7.19774030402094+18.5454859596471i</v>
      </c>
      <c r="AG144" t="str">
        <f t="shared" si="30"/>
        <v>1.2265385535317-0.0800657342678396i</v>
      </c>
      <c r="AH144" t="str">
        <f t="shared" si="31"/>
        <v>15.5592011641768+50.0869424214683i</v>
      </c>
      <c r="AI144">
        <f t="shared" si="32"/>
        <v>34.394575224444537</v>
      </c>
      <c r="AJ144">
        <f t="shared" si="33"/>
        <v>72.742913795457952</v>
      </c>
      <c r="AK144"/>
      <c r="AL144"/>
      <c r="AM144"/>
      <c r="AN144"/>
    </row>
    <row r="145" spans="1:40" x14ac:dyDescent="0.25">
      <c r="A145"/>
      <c r="B145">
        <f>B144+100</f>
        <v>1100</v>
      </c>
      <c r="C145" s="186" t="str">
        <f t="shared" si="2"/>
        <v>-0.0631114221492743+2.2245936656394i</v>
      </c>
      <c r="D145" s="158" t="str">
        <f t="shared" si="3"/>
        <v>-6.44086019348373+17.0552181032354i</v>
      </c>
      <c r="E145" t="str">
        <f t="shared" si="4"/>
        <v>2870</v>
      </c>
      <c r="F145" t="str">
        <f t="shared" si="5"/>
        <v>0.777000777000777</v>
      </c>
      <c r="G145" t="str">
        <f t="shared" si="0"/>
        <v>0.777000777000777</v>
      </c>
      <c r="H145" t="str">
        <f t="shared" si="6"/>
        <v>0.656389884838644+0.229396576955776i</v>
      </c>
      <c r="I145" t="str">
        <f t="shared" si="7"/>
        <v>4.31968989868597i</v>
      </c>
      <c r="J145" t="str">
        <f t="shared" si="1"/>
        <v>0.984039221198712+0.934248708280125i</v>
      </c>
      <c r="K145" t="str">
        <f t="shared" si="8"/>
        <v>2.19192151421912+2.30873933318209i</v>
      </c>
      <c r="L145" t="str">
        <f t="shared" si="9"/>
        <v>0.24102201990282-0.00345088062801218i</v>
      </c>
      <c r="M145" t="str">
        <f t="shared" si="10"/>
        <v>2.43294353412194+2.30528845255408i</v>
      </c>
      <c r="N145" t="str">
        <f t="shared" si="11"/>
        <v>-0.00487840069114087i</v>
      </c>
      <c r="O145" t="str">
        <f t="shared" si="12"/>
        <v>0.999988100626948-0.00487838134115561i</v>
      </c>
      <c r="P145" t="str">
        <f t="shared" si="13"/>
        <v>0.0000118993730520156+0.00487838134115561i</v>
      </c>
      <c r="Q145" t="str">
        <f t="shared" si="14"/>
        <v>-0.0000118993730520156+1.9349985259931E-08i</v>
      </c>
      <c r="R145" t="str">
        <f t="shared" si="15"/>
        <v>-0.333333245075062-409.970153034462i</v>
      </c>
      <c r="S145" t="str">
        <f t="shared" si="16"/>
        <v>0.000503562030220482i</v>
      </c>
      <c r="T145" t="str">
        <f t="shared" si="17"/>
        <v>0.206445402591835-0.00016785396562998i</v>
      </c>
      <c r="U145" t="str">
        <f t="shared" si="18"/>
        <v>0.00005-0.21922168469958i</v>
      </c>
      <c r="V145" t="str">
        <f t="shared" si="19"/>
        <v>3.33333333333333E-06-0.241143853169538i</v>
      </c>
      <c r="W145" t="str">
        <f t="shared" si="20"/>
        <v>0.0000144746786080666-0.114830407586068i</v>
      </c>
      <c r="X145" t="str">
        <f t="shared" si="21"/>
        <v>0.0436591620509439-0.0201273608367988i</v>
      </c>
      <c r="Y145" t="str">
        <f t="shared" si="22"/>
        <v>0.009+0.000691150383789755i</v>
      </c>
      <c r="Z145" t="str">
        <f t="shared" si="23"/>
        <v>11.9538268090781-0.938981104319219i</v>
      </c>
      <c r="AA145" t="str">
        <f t="shared" si="24"/>
        <v>233.984740329483+86.3624956932823i</v>
      </c>
      <c r="AB145" t="str">
        <f t="shared" si="25"/>
        <v>1.42609649045576-0.00115951214359211i</v>
      </c>
      <c r="AC145" t="str">
        <f t="shared" si="26"/>
        <v>4.47228524544355+3.28474274410308i</v>
      </c>
      <c r="AD145" t="str">
        <f t="shared" si="27"/>
        <v>0.207012713507291-0.152303125447492i</v>
      </c>
      <c r="AE145" t="str">
        <f t="shared" si="28"/>
        <v>2.33158436761951-2.01498621041781i</v>
      </c>
      <c r="AF145" t="str">
        <f t="shared" si="29"/>
        <v>-7.09725007832237+16.8258215262796i</v>
      </c>
      <c r="AG145" t="str">
        <f t="shared" si="30"/>
        <v>1.22295976039018-0.0642856711033086i</v>
      </c>
      <c r="AH145" t="str">
        <f t="shared" si="31"/>
        <v>11.8580863015919+44.3955641691042i</v>
      </c>
      <c r="AI145">
        <f t="shared" si="32"/>
        <v>33.246076074832828</v>
      </c>
      <c r="AJ145">
        <f t="shared" si="33"/>
        <v>75.045368017209469</v>
      </c>
      <c r="AK145"/>
      <c r="AL145"/>
      <c r="AM145"/>
      <c r="AN145"/>
    </row>
    <row r="146" spans="1:40" x14ac:dyDescent="0.25">
      <c r="A146"/>
      <c r="B146">
        <f t="shared" ref="B146:B209" si="34">B145+100</f>
        <v>1200</v>
      </c>
      <c r="C146" s="186" t="str">
        <f t="shared" si="2"/>
        <v>-0.053037938222289+2.03947282826767i</v>
      </c>
      <c r="D146" s="158" t="str">
        <f t="shared" si="3"/>
        <v>-6.36363015004351+15.6359583500521i</v>
      </c>
      <c r="E146" t="str">
        <f t="shared" si="4"/>
        <v>2870</v>
      </c>
      <c r="F146" t="str">
        <f t="shared" si="5"/>
        <v>0.777000777000777</v>
      </c>
      <c r="G146" t="str">
        <f t="shared" si="0"/>
        <v>0.777000777000777</v>
      </c>
      <c r="H146" t="str">
        <f t="shared" si="6"/>
        <v>0.657470368859258+0.247007182791158i</v>
      </c>
      <c r="I146" t="str">
        <f t="shared" si="7"/>
        <v>4.71238898038469i</v>
      </c>
      <c r="J146" t="str">
        <f t="shared" si="1"/>
        <v>0.981005354153839+1.01918040903286i</v>
      </c>
      <c r="K146" t="str">
        <f t="shared" si="8"/>
        <v>2.40006697419047+2.31016857382778i</v>
      </c>
      <c r="L146" t="str">
        <f t="shared" si="9"/>
        <v>0.241012630463097-0.00376445039219407i</v>
      </c>
      <c r="M146" t="str">
        <f t="shared" si="10"/>
        <v>2.64107960465357+2.30640412343559i</v>
      </c>
      <c r="N146" t="str">
        <f t="shared" si="11"/>
        <v>-0.00532189166306276i</v>
      </c>
      <c r="O146" t="str">
        <f t="shared" si="12"/>
        <v>0.999985838767987-0.00532186654152485i</v>
      </c>
      <c r="P146" t="str">
        <f t="shared" si="13"/>
        <v>0.0000141612320130324+0.00532186654152485i</v>
      </c>
      <c r="Q146" t="str">
        <f t="shared" si="14"/>
        <v>-0.0000141612320130324+2.5121537909796E-08i</v>
      </c>
      <c r="R146" t="str">
        <f t="shared" si="15"/>
        <v>-0.333333228518299-375.805926382008i</v>
      </c>
      <c r="S146" t="str">
        <f t="shared" si="16"/>
        <v>0.000549340396604161i</v>
      </c>
      <c r="T146" t="str">
        <f t="shared" si="17"/>
        <v>0.206445376644886-0.000183113407955588i</v>
      </c>
      <c r="U146" t="str">
        <f t="shared" si="18"/>
        <v>0.0000500000000000001-0.200953210974615i</v>
      </c>
      <c r="V146" t="str">
        <f t="shared" si="19"/>
        <v>3.33333333333333E-06-0.221048532072077i</v>
      </c>
      <c r="W146" t="str">
        <f t="shared" si="20"/>
        <v>0.0000144746785791119-0.105261207183001i</v>
      </c>
      <c r="X146" t="str">
        <f t="shared" si="21"/>
        <v>0.0422511712623898-0.0212487775825455i</v>
      </c>
      <c r="Y146" t="str">
        <f t="shared" si="22"/>
        <v>0.009+0.00075398223686155i</v>
      </c>
      <c r="Z146" t="str">
        <f t="shared" si="23"/>
        <v>11.9514654214117-1.02514824478445i</v>
      </c>
      <c r="AA146" t="str">
        <f t="shared" si="24"/>
        <v>235.504604280839+94.1757729397306i</v>
      </c>
      <c r="AB146" t="str">
        <f t="shared" si="25"/>
        <v>1.4260963112178-0.00126492227563505i</v>
      </c>
      <c r="AC146" t="str">
        <f t="shared" si="26"/>
        <v>4.76935130378137+3.28581365218537i</v>
      </c>
      <c r="AD146" t="str">
        <f t="shared" si="27"/>
        <v>0.202645577614379-0.139876575505568i</v>
      </c>
      <c r="AE146" t="str">
        <f t="shared" si="28"/>
        <v>2.27851738779426-1.87947181362499i</v>
      </c>
      <c r="AF146" t="str">
        <f t="shared" si="29"/>
        <v>-7.02110051890277+15.3889511672609i</v>
      </c>
      <c r="AG146" t="str">
        <f t="shared" si="30"/>
        <v>1.22044696327064-0.0501633306417623i</v>
      </c>
      <c r="AH146" t="str">
        <f t="shared" si="31"/>
        <v>8.95028258175649+39.9107300774288i</v>
      </c>
      <c r="AI146">
        <f t="shared" si="32"/>
        <v>32.234891743282191</v>
      </c>
      <c r="AJ146">
        <f t="shared" si="33"/>
        <v>77.360112363295357</v>
      </c>
      <c r="AK146"/>
      <c r="AL146"/>
      <c r="AM146"/>
      <c r="AN146"/>
    </row>
    <row r="147" spans="1:40" x14ac:dyDescent="0.25">
      <c r="A147"/>
      <c r="B147">
        <f t="shared" si="34"/>
        <v>1300</v>
      </c>
      <c r="C147" s="186" t="str">
        <f t="shared" si="2"/>
        <v>-0.0451966079629978+1.88277853626989i</v>
      </c>
      <c r="D147" s="158" t="str">
        <f t="shared" si="3"/>
        <v>-6.30351328472228+14.4346354447358i</v>
      </c>
      <c r="E147" t="str">
        <f t="shared" si="4"/>
        <v>2870</v>
      </c>
      <c r="F147" t="str">
        <f t="shared" si="5"/>
        <v>0.777000777000777</v>
      </c>
      <c r="G147" t="str">
        <f t="shared" si="0"/>
        <v>0.777000777000777</v>
      </c>
      <c r="H147" t="str">
        <f t="shared" si="6"/>
        <v>0.658618732717101+0.264846789192799i</v>
      </c>
      <c r="I147" t="str">
        <f t="shared" si="7"/>
        <v>5.10508806208341i</v>
      </c>
      <c r="J147" t="str">
        <f t="shared" si="1"/>
        <v>0.977707672583325+1.1041121097856i</v>
      </c>
      <c r="K147" t="str">
        <f t="shared" si="8"/>
        <v>2.59156420813062+2.29486859878175i</v>
      </c>
      <c r="L147" t="str">
        <f t="shared" si="9"/>
        <v>0.241002425380072-0.00407798191218598i</v>
      </c>
      <c r="M147" t="str">
        <f t="shared" si="10"/>
        <v>2.83256663351069+2.29079061686956i</v>
      </c>
      <c r="N147" t="str">
        <f t="shared" si="11"/>
        <v>-0.00576538263498466i</v>
      </c>
      <c r="O147" t="str">
        <f t="shared" si="12"/>
        <v>0.999983380227572-0.00576535069516682i</v>
      </c>
      <c r="P147" t="str">
        <f t="shared" si="13"/>
        <v>0.0000166197724279504+0.00576535069516682i</v>
      </c>
      <c r="Q147" t="str">
        <f t="shared" si="14"/>
        <v>-0.0000166197724279504+3.19398178400335E-08i</v>
      </c>
      <c r="R147" t="str">
        <f t="shared" si="15"/>
        <v>-0.33333321024105-346.897730806043i</v>
      </c>
      <c r="S147" t="str">
        <f t="shared" si="16"/>
        <v>0.000595118762987842i</v>
      </c>
      <c r="T147" t="str">
        <f t="shared" si="17"/>
        <v>0.206445348440582-0.00019837284774142i</v>
      </c>
      <c r="U147" t="str">
        <f t="shared" si="18"/>
        <v>0.00005-0.185495271668876i</v>
      </c>
      <c r="V147" t="str">
        <f t="shared" si="19"/>
        <v>3.33333333333333E-06-0.204044798835763i</v>
      </c>
      <c r="W147" t="str">
        <f t="shared" si="20"/>
        <v>0.0000144746785476394-0.0971641914757173i</v>
      </c>
      <c r="X147" t="str">
        <f t="shared" si="21"/>
        <v>0.0408202929884311-0.0222396631513119i</v>
      </c>
      <c r="Y147" t="str">
        <f t="shared" si="22"/>
        <v>0.009+0.000816814089933346i</v>
      </c>
      <c r="Z147" t="str">
        <f t="shared" si="23"/>
        <v>11.948868407496-1.1115245705834i</v>
      </c>
      <c r="AA147" t="str">
        <f t="shared" si="24"/>
        <v>237.158819690237+101.978878345385i</v>
      </c>
      <c r="AB147" t="str">
        <f t="shared" si="25"/>
        <v>1.42609611638634-0.00137033239013355i</v>
      </c>
      <c r="AC147" t="str">
        <f t="shared" si="26"/>
        <v>5.04265142003643+3.26300604436684i</v>
      </c>
      <c r="AD147" t="str">
        <f t="shared" si="27"/>
        <v>0.199216251427444-0.129180883363395i</v>
      </c>
      <c r="AE147" t="str">
        <f t="shared" si="28"/>
        <v>2.23682104703307-1.76499913439441i</v>
      </c>
      <c r="AF147" t="str">
        <f t="shared" si="29"/>
        <v>-6.96213201743938+14.169788655543i</v>
      </c>
      <c r="AG147" t="str">
        <f t="shared" si="30"/>
        <v>1.21871899775937-0.0373603401616684i</v>
      </c>
      <c r="AH147" t="str">
        <f t="shared" si="31"/>
        <v>6.6304839250333+36.2931534646168i</v>
      </c>
      <c r="AI147">
        <f t="shared" si="32"/>
        <v>31.339079993491737</v>
      </c>
      <c r="AJ147">
        <f t="shared" si="33"/>
        <v>79.646673898491102</v>
      </c>
      <c r="AK147"/>
      <c r="AL147"/>
      <c r="AM147"/>
      <c r="AN147"/>
    </row>
    <row r="148" spans="1:40" x14ac:dyDescent="0.25">
      <c r="A148"/>
      <c r="B148">
        <f t="shared" si="34"/>
        <v>1400</v>
      </c>
      <c r="C148" s="186" t="str">
        <f t="shared" si="2"/>
        <v>-0.0389736366364946+1.7484330689239i</v>
      </c>
      <c r="D148" s="158" t="str">
        <f t="shared" si="3"/>
        <v>-6.25580383788575+13.4046535284166i</v>
      </c>
      <c r="E148" t="str">
        <f t="shared" si="4"/>
        <v>2870</v>
      </c>
      <c r="F148" t="str">
        <f t="shared" si="5"/>
        <v>0.777000777000777</v>
      </c>
      <c r="G148" t="str">
        <f t="shared" si="0"/>
        <v>0.777000777000777</v>
      </c>
      <c r="H148" t="str">
        <f t="shared" si="6"/>
        <v>0.659840006955002+0.282864343070601i</v>
      </c>
      <c r="I148" t="str">
        <f t="shared" si="7"/>
        <v>5.49778714378214i</v>
      </c>
      <c r="J148" t="str">
        <f t="shared" si="1"/>
        <v>0.97414617648717+1.18904381053834i</v>
      </c>
      <c r="K148" t="str">
        <f t="shared" si="8"/>
        <v>2.76669571226537+2.26666673315134i</v>
      </c>
      <c r="L148" t="str">
        <f t="shared" si="9"/>
        <v>0.240991404861049-0.00439147200681969i</v>
      </c>
      <c r="M148" t="str">
        <f t="shared" si="10"/>
        <v>3.00768711712642+2.26227526114452i</v>
      </c>
      <c r="N148" t="str">
        <f t="shared" si="11"/>
        <v>-0.00620887360690656i</v>
      </c>
      <c r="O148" t="str">
        <f t="shared" si="12"/>
        <v>0.999980725006188-0.00620883371485518i</v>
      </c>
      <c r="P148" t="str">
        <f t="shared" si="13"/>
        <v>0.0000192749938120462+0.00620883371485518i</v>
      </c>
      <c r="Q148" t="str">
        <f t="shared" si="14"/>
        <v>-0.0000192749938120462+3.98920513801013E-08i</v>
      </c>
      <c r="R148" t="str">
        <f t="shared" si="15"/>
        <v>-0.333333190537558-322.119273953781i</v>
      </c>
      <c r="S148" t="str">
        <f t="shared" si="16"/>
        <v>0.000640897129371523i</v>
      </c>
      <c r="T148" t="str">
        <f t="shared" si="17"/>
        <v>0.206445317992217-0.000213632284939772i</v>
      </c>
      <c r="U148" t="str">
        <f t="shared" si="18"/>
        <v>0.00005-0.172245609406813i</v>
      </c>
      <c r="V148" t="str">
        <f t="shared" si="19"/>
        <v>3.33333333333333E-06-0.189470170347495i</v>
      </c>
      <c r="W148" t="str">
        <f t="shared" si="20"/>
        <v>0.0000144746785136494-0.0902238923151222i</v>
      </c>
      <c r="X148" t="str">
        <f t="shared" si="21"/>
        <v>0.0393799945458885-0.0231050433917786i</v>
      </c>
      <c r="Y148" t="str">
        <f t="shared" si="22"/>
        <v>0.009+0.000879645943005142i</v>
      </c>
      <c r="Z148" t="str">
        <f t="shared" si="23"/>
        <v>11.9460281246357-1.19812713963133i</v>
      </c>
      <c r="AA148" t="str">
        <f t="shared" si="24"/>
        <v>238.947927762133+109.770840487322i</v>
      </c>
      <c r="AB148" t="str">
        <f t="shared" si="25"/>
        <v>1.42609590605321-0.00147574248675811i</v>
      </c>
      <c r="AC148" t="str">
        <f t="shared" si="26"/>
        <v>5.29258882014258+3.22178291661804i</v>
      </c>
      <c r="AD148" t="str">
        <f t="shared" si="27"/>
        <v>0.196475990607378-0.119880601745692i</v>
      </c>
      <c r="AE148" t="str">
        <f t="shared" si="28"/>
        <v>2.20347550714456-1.66750025668494i</v>
      </c>
      <c r="AF148" t="str">
        <f t="shared" si="29"/>
        <v>-6.91564384484075+13.121789185346i</v>
      </c>
      <c r="AG148" t="str">
        <f t="shared" si="30"/>
        <v>1.21758706930507-0.0256219500040837i</v>
      </c>
      <c r="AH148" t="str">
        <f t="shared" si="31"/>
        <v>4.7540508573231+33.3176887651858i</v>
      </c>
      <c r="AI148">
        <f t="shared" si="32"/>
        <v>30.541031617895598</v>
      </c>
      <c r="AJ148">
        <f t="shared" si="33"/>
        <v>81.879367439518333</v>
      </c>
      <c r="AK148"/>
      <c r="AL148"/>
      <c r="AM148"/>
      <c r="AN148"/>
    </row>
    <row r="149" spans="1:40" x14ac:dyDescent="0.25">
      <c r="A149"/>
      <c r="B149">
        <f t="shared" si="34"/>
        <v>1500</v>
      </c>
      <c r="C149" s="186" t="str">
        <f t="shared" si="2"/>
        <v>-0.0339525411953891+1.63197532604913i</v>
      </c>
      <c r="D149" s="158" t="str">
        <f t="shared" si="3"/>
        <v>-6.21730877283728+12.5118108330433i</v>
      </c>
      <c r="E149" t="str">
        <f t="shared" si="4"/>
        <v>2870</v>
      </c>
      <c r="F149" t="str">
        <f t="shared" si="5"/>
        <v>0.777000777000777</v>
      </c>
      <c r="G149" t="str">
        <f t="shared" si="0"/>
        <v>0.777000777000777</v>
      </c>
      <c r="H149" t="str">
        <f t="shared" si="6"/>
        <v>0.661137578398932+0.301022216369842i</v>
      </c>
      <c r="I149" t="str">
        <f t="shared" si="7"/>
        <v>5.89048622548086i</v>
      </c>
      <c r="J149" t="str">
        <f t="shared" si="1"/>
        <v>0.970320865865374+1.27397551129108i</v>
      </c>
      <c r="K149" t="str">
        <f t="shared" si="8"/>
        <v>2.92619587180134+2.22873115444777i</v>
      </c>
      <c r="L149" t="str">
        <f t="shared" si="9"/>
        <v>0.240979569129871-0.00470491749632907i</v>
      </c>
      <c r="M149" t="str">
        <f t="shared" si="10"/>
        <v>3.16717544093121+2.22402623695144i</v>
      </c>
      <c r="N149" t="str">
        <f t="shared" si="11"/>
        <v>-0.00665236457882845i</v>
      </c>
      <c r="O149" t="str">
        <f t="shared" si="12"/>
        <v>0.999977873104356-0.0066523155133638i</v>
      </c>
      <c r="P149" t="str">
        <f t="shared" si="13"/>
        <v>0.0000221268956439591+0.0066523155133638i</v>
      </c>
      <c r="Q149" t="str">
        <f t="shared" si="14"/>
        <v>-0.0000221268956439591+4.90654646495559E-08i</v>
      </c>
      <c r="R149" t="str">
        <f t="shared" si="15"/>
        <v>-0.333333169446148-300.644608062171i</v>
      </c>
      <c r="S149" t="str">
        <f t="shared" si="16"/>
        <v>0.000686675495755203i</v>
      </c>
      <c r="T149" t="str">
        <f t="shared" si="17"/>
        <v>0.20644528528722-0.000228891719381087i</v>
      </c>
      <c r="U149" t="str">
        <f t="shared" si="18"/>
        <v>0.0000500000000000001-0.160762568779692i</v>
      </c>
      <c r="V149" t="str">
        <f t="shared" si="19"/>
        <v>3.33333333333333E-06-0.176838825657661i</v>
      </c>
      <c r="W149" t="str">
        <f t="shared" si="20"/>
        <v>0.0000144746784771414-0.084208966391877i</v>
      </c>
      <c r="X149" t="str">
        <f t="shared" si="21"/>
        <v>0.0379421215397894-0.0238511827382156i</v>
      </c>
      <c r="Y149" t="str">
        <f t="shared" si="22"/>
        <v>0.009+0.000942477796076938i</v>
      </c>
      <c r="Z149" t="str">
        <f t="shared" si="23"/>
        <v>11.9429362907793-1.28497291405261i</v>
      </c>
      <c r="AA149" t="str">
        <f t="shared" si="24"/>
        <v>240.872510469047+117.550657916693i</v>
      </c>
      <c r="AB149" t="str">
        <f t="shared" si="25"/>
        <v>1.42609568013158-0.00158115256433742i</v>
      </c>
      <c r="AC149" t="str">
        <f t="shared" si="26"/>
        <v>5.52021173931854+3.16666642144561i</v>
      </c>
      <c r="AD149" t="str">
        <f t="shared" si="27"/>
        <v>0.19425292126068-0.111719510901294i</v>
      </c>
      <c r="AE149" t="str">
        <f t="shared" si="28"/>
        <v>2.1763937174347-1.58386874342675i</v>
      </c>
      <c r="AF149" t="str">
        <f t="shared" si="29"/>
        <v>-6.87844635123621+12.2107886166735i</v>
      </c>
      <c r="AG149" t="str">
        <f t="shared" si="30"/>
        <v>1.21692086476327-0.0147536733131052i</v>
      </c>
      <c r="AH149" t="str">
        <f t="shared" si="31"/>
        <v>3.21732114311726+30.8298659352015i</v>
      </c>
      <c r="AI149">
        <f t="shared" si="32"/>
        <v>29.826473631754006</v>
      </c>
      <c r="AJ149">
        <f t="shared" si="33"/>
        <v>84.042332699126405</v>
      </c>
      <c r="AK149"/>
      <c r="AL149"/>
      <c r="AM149"/>
      <c r="AN149"/>
    </row>
    <row r="150" spans="1:40" x14ac:dyDescent="0.25">
      <c r="A150"/>
      <c r="B150">
        <f t="shared" si="34"/>
        <v>1600</v>
      </c>
      <c r="C150" s="186" t="str">
        <f t="shared" si="2"/>
        <v>-0.0298426641272204+1.53005702837337i</v>
      </c>
      <c r="D150" s="158" t="str">
        <f t="shared" si="3"/>
        <v>-6.18579971531465+11.7304372175292i</v>
      </c>
      <c r="E150" t="str">
        <f t="shared" si="4"/>
        <v>2870</v>
      </c>
      <c r="F150" t="str">
        <f t="shared" si="5"/>
        <v>0.777000777000777</v>
      </c>
      <c r="G150" t="str">
        <f t="shared" si="0"/>
        <v>0.777000777000777</v>
      </c>
      <c r="H150" t="str">
        <f t="shared" si="6"/>
        <v>0.662513783782848+0.319292022628089i</v>
      </c>
      <c r="I150" t="str">
        <f t="shared" si="7"/>
        <v>6.28318530717959i</v>
      </c>
      <c r="J150" t="str">
        <f t="shared" si="1"/>
        <v>0.966231740717937+1.35890721204382i</v>
      </c>
      <c r="K150" t="str">
        <f t="shared" si="8"/>
        <v>3.07106170406767+2.18363496041098i</v>
      </c>
      <c r="L150" t="str">
        <f t="shared" si="9"/>
        <v>0.240966918426901-0.0050183152024576i</v>
      </c>
      <c r="M150" t="str">
        <f t="shared" si="10"/>
        <v>3.31202862249457+2.17861664520852i</v>
      </c>
      <c r="N150" t="str">
        <f t="shared" si="11"/>
        <v>-0.00709585555075035i</v>
      </c>
      <c r="O150" t="str">
        <f t="shared" si="12"/>
        <v>0.999974824522636-0.00709579600346681i</v>
      </c>
      <c r="P150" t="str">
        <f t="shared" si="13"/>
        <v>0.0000251754773640256+0.00709579600346681i</v>
      </c>
      <c r="Q150" t="str">
        <f t="shared" si="14"/>
        <v>-0.0000251754773640256+5.95472835398375E-08i</v>
      </c>
      <c r="R150" t="str">
        <f t="shared" si="15"/>
        <v>-0.333333146871196-281.854272312221i</v>
      </c>
      <c r="S150" t="str">
        <f t="shared" si="16"/>
        <v>0.000732453862138882i</v>
      </c>
      <c r="T150" t="str">
        <f t="shared" si="17"/>
        <v>0.20644525031543-0.000244151150804715i</v>
      </c>
      <c r="U150" t="str">
        <f t="shared" si="18"/>
        <v>0.00005-0.150714908230962i</v>
      </c>
      <c r="V150" t="str">
        <f t="shared" si="19"/>
        <v>3.33333333333333E-06-0.165786399054058i</v>
      </c>
      <c r="W150" t="str">
        <f t="shared" si="20"/>
        <v>0.0000144746784381155-0.0789459062239796i</v>
      </c>
      <c r="X150" t="str">
        <f t="shared" si="21"/>
        <v>0.0365168760669002-0.0244852296465032i</v>
      </c>
      <c r="Y150" t="str">
        <f t="shared" si="22"/>
        <v>0.009+0.00100530964914873i</v>
      </c>
      <c r="Z150" t="str">
        <f t="shared" si="23"/>
        <v>11.9395839782466-1.37207875049084i</v>
      </c>
      <c r="AA150" t="str">
        <f t="shared" si="24"/>
        <v>242.93318992887+125.317296728542i</v>
      </c>
      <c r="AB150" t="str">
        <f t="shared" si="25"/>
        <v>1.42609543855126-0.00168656262107098i</v>
      </c>
      <c r="AC150" t="str">
        <f t="shared" si="26"/>
        <v>5.72694328429017+3.1013293164091i</v>
      </c>
      <c r="AD150" t="str">
        <f t="shared" si="27"/>
        <v>0.192425345563263-0.104499188891609i</v>
      </c>
      <c r="AE150" t="str">
        <f t="shared" si="28"/>
        <v>2.154097456374-1.51169956913323i</v>
      </c>
      <c r="AF150" t="str">
        <f t="shared" si="29"/>
        <v>-6.8483134990975+11.4111451949011i</v>
      </c>
      <c r="AG150" t="str">
        <f t="shared" si="30"/>
        <v>1.21662825315671-0.0046049917712355i</v>
      </c>
      <c r="AH150" t="str">
        <f t="shared" si="31"/>
        <v>1.94474405225061+28.7205782409056i</v>
      </c>
      <c r="AI150">
        <f t="shared" si="32"/>
        <v>29.183730444639192</v>
      </c>
      <c r="AJ150">
        <f t="shared" si="33"/>
        <v>86.126268863425878</v>
      </c>
      <c r="AK150"/>
      <c r="AL150"/>
      <c r="AM150"/>
      <c r="AN150"/>
    </row>
    <row r="151" spans="1:40" x14ac:dyDescent="0.25">
      <c r="A151"/>
      <c r="B151">
        <f t="shared" si="34"/>
        <v>1700</v>
      </c>
      <c r="C151" s="186" t="str">
        <f t="shared" si="2"/>
        <v>-0.0264361721929969+1.4401162066386i</v>
      </c>
      <c r="D151" s="158" t="str">
        <f t="shared" si="3"/>
        <v>-6.15968327715227+11.0408909175626i</v>
      </c>
      <c r="E151" t="str">
        <f t="shared" si="4"/>
        <v>2870</v>
      </c>
      <c r="F151" t="str">
        <f t="shared" si="5"/>
        <v>0.777000777000777</v>
      </c>
      <c r="G151" t="str">
        <f t="shared" si="0"/>
        <v>0.777000777000777</v>
      </c>
      <c r="H151" t="str">
        <f t="shared" si="6"/>
        <v>0.663970266838638+0.337651905720049i</v>
      </c>
      <c r="I151" t="str">
        <f t="shared" si="7"/>
        <v>6.67588438887831i</v>
      </c>
      <c r="J151" t="str">
        <f t="shared" si="1"/>
        <v>0.961878801044858+1.44383891279655i</v>
      </c>
      <c r="K151" t="str">
        <f t="shared" si="8"/>
        <v>3.2024188423542+2.13343661070947i</v>
      </c>
      <c r="L151" t="str">
        <f t="shared" si="9"/>
        <v>0.240953453009017-0.00533166194856547i</v>
      </c>
      <c r="M151" t="str">
        <f t="shared" si="10"/>
        <v>3.44337229536322+2.1281049487609i</v>
      </c>
      <c r="N151" t="str">
        <f t="shared" si="11"/>
        <v>-0.00753934652267225i</v>
      </c>
      <c r="O151" t="str">
        <f t="shared" si="12"/>
        <v>0.99997157926163-0.00753927509793858i</v>
      </c>
      <c r="P151" t="str">
        <f t="shared" si="13"/>
        <v>0.0000284207383699497+0.00753927509793858i</v>
      </c>
      <c r="Q151" t="str">
        <f t="shared" si="14"/>
        <v>-0.0000284207383699497+7.14247336700349E-08i</v>
      </c>
      <c r="R151" t="str">
        <f t="shared" si="15"/>
        <v>-0.333333122741521-265.274561414621i</v>
      </c>
      <c r="S151" t="str">
        <f t="shared" si="16"/>
        <v>0.000778232228522563i</v>
      </c>
      <c r="T151" t="str">
        <f t="shared" si="17"/>
        <v>0.206445213100046-0.000259410578951519i</v>
      </c>
      <c r="U151" t="str">
        <f t="shared" si="18"/>
        <v>0.00005-0.141849325393846i</v>
      </c>
      <c r="V151" t="str">
        <f t="shared" si="19"/>
        <v>3.33333333333333E-06-0.156034257933231i</v>
      </c>
      <c r="W151" t="str">
        <f t="shared" si="20"/>
        <v>0.000014474678396572-0.0743020296193089i</v>
      </c>
      <c r="X151" t="str">
        <f t="shared" si="21"/>
        <v>0.0351128566559799-0.025014900547643i</v>
      </c>
      <c r="Y151" t="str">
        <f t="shared" si="22"/>
        <v>0.009+0.00106814150222053i</v>
      </c>
      <c r="Z151" t="str">
        <f t="shared" si="23"/>
        <v>11.9359616070615-1.45946138989298i</v>
      </c>
      <c r="AA151" t="str">
        <f t="shared" si="24"/>
        <v>245.130627721398+133.069688106488i</v>
      </c>
      <c r="AB151" t="str">
        <f t="shared" si="25"/>
        <v>1.4260951814725-0.00179197265516868i</v>
      </c>
      <c r="AC151" t="str">
        <f t="shared" si="26"/>
        <v>5.9143901443089+3.02870978410085i</v>
      </c>
      <c r="AD151" t="str">
        <f t="shared" si="27"/>
        <v>0.190905216552799-0.0980639517706851i</v>
      </c>
      <c r="AE151" t="str">
        <f t="shared" si="28"/>
        <v>2.13551678401232-1.4491063560596i</v>
      </c>
      <c r="AF151" t="str">
        <f t="shared" si="29"/>
        <v>-6.82365354399091+10.7032390118425i</v>
      </c>
      <c r="AG151" t="str">
        <f t="shared" si="30"/>
        <v>1.21664271926468+0.00494209484410074i</v>
      </c>
      <c r="AH151" t="str">
        <f t="shared" si="31"/>
        <v>0.880373986441956+26.9107724602007i</v>
      </c>
      <c r="AI151">
        <f t="shared" si="32"/>
        <v>28.603168800331176</v>
      </c>
      <c r="AJ151">
        <f t="shared" si="33"/>
        <v>88.126262243606533</v>
      </c>
      <c r="AK151"/>
      <c r="AL151"/>
      <c r="AM151"/>
      <c r="AN151"/>
    </row>
    <row r="152" spans="1:40" x14ac:dyDescent="0.25">
      <c r="A152"/>
      <c r="B152">
        <f t="shared" si="34"/>
        <v>1800</v>
      </c>
      <c r="C152" s="186" t="str">
        <f t="shared" si="2"/>
        <v>-0.0235812709671377+1.36015924653582i</v>
      </c>
      <c r="D152" s="158" t="str">
        <f t="shared" si="3"/>
        <v>-6.13779570108735+10.4278875567746i</v>
      </c>
      <c r="E152" t="str">
        <f t="shared" si="4"/>
        <v>2870</v>
      </c>
      <c r="F152" t="str">
        <f t="shared" si="5"/>
        <v>0.777000777000777</v>
      </c>
      <c r="G152" t="str">
        <f t="shared" si="0"/>
        <v>0.777000777000777</v>
      </c>
      <c r="H152" t="str">
        <f t="shared" si="6"/>
        <v>0.665508200732465+0.356084730039046i</v>
      </c>
      <c r="I152" t="str">
        <f t="shared" si="7"/>
        <v>7.06858347057703i</v>
      </c>
      <c r="J152" t="str">
        <f t="shared" si="1"/>
        <v>0.957262046846139+1.5287706135493i</v>
      </c>
      <c r="K152" t="str">
        <f t="shared" si="8"/>
        <v>3.3214308249049+2.07976241937607i</v>
      </c>
      <c r="L152" t="str">
        <f t="shared" si="9"/>
        <v>0.240939173149594-0.00564495455973693i</v>
      </c>
      <c r="M152" t="str">
        <f t="shared" si="10"/>
        <v>3.56236999805449+2.07411746481633i</v>
      </c>
      <c r="N152" t="str">
        <f t="shared" si="11"/>
        <v>-0.00798283749459414i</v>
      </c>
      <c r="O152" t="str">
        <f t="shared" si="12"/>
        <v>0.999968137321974-0.00798275270955377i</v>
      </c>
      <c r="P152" t="str">
        <f t="shared" si="13"/>
        <v>0.0000318626780260178+0.00798275270955377i</v>
      </c>
      <c r="Q152" t="str">
        <f t="shared" si="14"/>
        <v>-0.0000318626780260178+8.47850403686706E-08i</v>
      </c>
      <c r="R152" t="str">
        <f t="shared" si="15"/>
        <v>-0.333333097355167-250.537037869054i</v>
      </c>
      <c r="S152" t="str">
        <f t="shared" si="16"/>
        <v>0.000824010594906244i</v>
      </c>
      <c r="T152" t="str">
        <f t="shared" si="17"/>
        <v>0.206445173620527-0.000274670003853572i</v>
      </c>
      <c r="U152" t="str">
        <f t="shared" si="18"/>
        <v>0.0000499999999999999-0.13396880731641i</v>
      </c>
      <c r="V152" t="str">
        <f t="shared" si="19"/>
        <v>3.33333333333333E-06-0.147365688048051i</v>
      </c>
      <c r="W152" t="str">
        <f t="shared" si="20"/>
        <v>0.0000144746783525105-0.0701741393173276i</v>
      </c>
      <c r="X152" t="str">
        <f t="shared" si="21"/>
        <v>0.0337371440311735-0.0254482084276083i</v>
      </c>
      <c r="Y152" t="str">
        <f t="shared" si="22"/>
        <v>0.009+0.00113097335529233i</v>
      </c>
      <c r="Z152" t="str">
        <f t="shared" si="23"/>
        <v>11.9320589379041-1.54713744672649i</v>
      </c>
      <c r="AA152" t="str">
        <f t="shared" si="24"/>
        <v>247.465524140897+140.806725841077i</v>
      </c>
      <c r="AB152" t="str">
        <f t="shared" si="25"/>
        <v>1.4260949087534-0.00189738266685208i</v>
      </c>
      <c r="AC152" t="str">
        <f t="shared" si="26"/>
        <v>6.08421311184813+2.95112917764386i</v>
      </c>
      <c r="AD152" t="str">
        <f t="shared" si="27"/>
        <v>0.189627604148013-0.0922901495776482i</v>
      </c>
      <c r="AE152" t="str">
        <f t="shared" si="28"/>
        <v>2.11986220257207-1.39459147145891i</v>
      </c>
      <c r="AF152" t="str">
        <f t="shared" si="29"/>
        <v>-6.80330390181981+10.0718028267356i</v>
      </c>
      <c r="AG152" t="str">
        <f t="shared" si="30"/>
        <v>1.21691535303417+0.0139812068278401i</v>
      </c>
      <c r="AH152" t="str">
        <f t="shared" si="31"/>
        <v>-0.0178373260022005+25.3418719994196i</v>
      </c>
      <c r="AI152">
        <f t="shared" si="32"/>
        <v>28.076776011340314</v>
      </c>
      <c r="AJ152">
        <f t="shared" si="33"/>
        <v>90.040328643794396</v>
      </c>
      <c r="AK152"/>
      <c r="AL152"/>
      <c r="AM152"/>
      <c r="AN152"/>
    </row>
    <row r="153" spans="1:40" x14ac:dyDescent="0.25">
      <c r="A153"/>
      <c r="B153">
        <f t="shared" si="34"/>
        <v>1900</v>
      </c>
      <c r="C153" s="186" t="str">
        <f t="shared" si="2"/>
        <v>-0.0211650058326371+1.28861160410102i</v>
      </c>
      <c r="D153" s="158" t="str">
        <f t="shared" si="3"/>
        <v>-6.11927100172284+9.87935563144116i</v>
      </c>
      <c r="E153" t="str">
        <f t="shared" si="4"/>
        <v>2870</v>
      </c>
      <c r="F153" t="str">
        <f t="shared" si="5"/>
        <v>0.777000777000777</v>
      </c>
      <c r="G153" t="str">
        <f t="shared" si="0"/>
        <v>0.777000777000777</v>
      </c>
      <c r="H153" t="str">
        <f t="shared" si="6"/>
        <v>0.667128430896928+0.374576840911012i</v>
      </c>
      <c r="I153" t="str">
        <f t="shared" si="7"/>
        <v>7.46128255227576i</v>
      </c>
      <c r="J153" t="str">
        <f t="shared" si="1"/>
        <v>0.952381478121778+1.61370231430203i</v>
      </c>
      <c r="K153" t="str">
        <f t="shared" si="8"/>
        <v>3.42924062379982+2.02388335517901i</v>
      </c>
      <c r="L153" t="str">
        <f t="shared" si="9"/>
        <v>0.240924079138491-0.0059581898628871i</v>
      </c>
      <c r="M153" t="str">
        <f t="shared" si="10"/>
        <v>3.67016470293831+2.01792516531612i</v>
      </c>
      <c r="N153" t="str">
        <f t="shared" si="11"/>
        <v>-0.00842632846651604i</v>
      </c>
      <c r="O153" t="str">
        <f t="shared" si="12"/>
        <v>0.999964498704346-0.00842622875108731i</v>
      </c>
      <c r="P153" t="str">
        <f t="shared" si="13"/>
        <v>0.0000355012956539946+0.00842622875108731i</v>
      </c>
      <c r="Q153" t="str">
        <f t="shared" si="14"/>
        <v>-0.0000355012956539946+9.97154287300794E-08i</v>
      </c>
      <c r="R153" t="str">
        <f t="shared" si="15"/>
        <v>-0.333333070332922-237.350829999615i</v>
      </c>
      <c r="S153" t="str">
        <f t="shared" si="16"/>
        <v>0.000869788961289923i</v>
      </c>
      <c r="T153" t="str">
        <f t="shared" si="17"/>
        <v>0.206445131886666-0.000289929425008453i</v>
      </c>
      <c r="U153" t="str">
        <f t="shared" si="18"/>
        <v>0.00005-0.126917817457652i</v>
      </c>
      <c r="V153" t="str">
        <f t="shared" si="19"/>
        <v>3.33333333333333E-06-0.139609599203417i</v>
      </c>
      <c r="W153" t="str">
        <f t="shared" si="20"/>
        <v>0.0000144746783059314-0.0664807637965584i</v>
      </c>
      <c r="X153" t="str">
        <f t="shared" si="21"/>
        <v>0.0323954181325146-0.0257932378785067i</v>
      </c>
      <c r="Y153" t="str">
        <f t="shared" si="22"/>
        <v>0.009+0.00119380520836412i</v>
      </c>
      <c r="Z153" t="str">
        <f t="shared" si="23"/>
        <v>11.9278650647018-1.63512339758804i</v>
      </c>
      <c r="AA153" t="str">
        <f t="shared" si="24"/>
        <v>249.938617381274+148.527263820772i</v>
      </c>
      <c r="AB153" t="str">
        <f t="shared" si="25"/>
        <v>1.42609462046162-0.00200279265265054i</v>
      </c>
      <c r="AC153" t="str">
        <f t="shared" si="26"/>
        <v>6.23804362476314+2.87040164385038i</v>
      </c>
      <c r="AD153" t="str">
        <f t="shared" si="27"/>
        <v>0.188543802511421-0.0870784601702524i</v>
      </c>
      <c r="AE153" t="str">
        <f t="shared" si="28"/>
        <v>2.1065410074917-1.34695250590943i</v>
      </c>
      <c r="AF153" t="str">
        <f t="shared" si="29"/>
        <v>-6.78639943261977+9.50477879053015i</v>
      </c>
      <c r="AG153" t="str">
        <f t="shared" si="30"/>
        <v>1.21740960792722+0.0225874430746465i</v>
      </c>
      <c r="AH153" t="str">
        <f t="shared" si="31"/>
        <v>-0.781931588715683+23.9696037032193i</v>
      </c>
      <c r="AI153">
        <f t="shared" si="32"/>
        <v>27.59783630062207</v>
      </c>
      <c r="AJ153">
        <f t="shared" si="33"/>
        <v>91.868428795284444</v>
      </c>
      <c r="AK153"/>
      <c r="AL153"/>
      <c r="AM153"/>
      <c r="AN153"/>
    </row>
    <row r="154" spans="1:40" x14ac:dyDescent="0.25">
      <c r="A154"/>
      <c r="B154">
        <f t="shared" si="34"/>
        <v>2000</v>
      </c>
      <c r="C154" s="186" t="str">
        <f t="shared" si="2"/>
        <v>-0.0191019200570457+1.22421321510176i</v>
      </c>
      <c r="D154" s="158" t="str">
        <f t="shared" si="3"/>
        <v>-6.10345401077665+9.3856346491135i</v>
      </c>
      <c r="E154" t="str">
        <f t="shared" si="4"/>
        <v>2870</v>
      </c>
      <c r="F154" t="str">
        <f t="shared" si="5"/>
        <v>0.777000777000777</v>
      </c>
      <c r="G154" t="str">
        <f t="shared" si="0"/>
        <v>0.777000777000777</v>
      </c>
      <c r="H154" t="str">
        <f t="shared" si="6"/>
        <v>0.66883156922734+0.393117196142703i</v>
      </c>
      <c r="I154" t="str">
        <f t="shared" si="7"/>
        <v>7.85398163397448i</v>
      </c>
      <c r="J154" t="str">
        <f t="shared" si="1"/>
        <v>0.947237094871776+1.69863401505478i</v>
      </c>
      <c r="K154" t="str">
        <f t="shared" si="8"/>
        <v>3.52693523702003+1.96678263716979i</v>
      </c>
      <c r="L154" t="str">
        <f t="shared" si="9"/>
        <v>0.240908171282038-0.0062713646868691i</v>
      </c>
      <c r="M154" t="str">
        <f t="shared" si="10"/>
        <v>3.76784340830207+1.96051127248292i</v>
      </c>
      <c r="N154" t="str">
        <f t="shared" si="11"/>
        <v>-0.00886981943843794i</v>
      </c>
      <c r="O154" t="str">
        <f t="shared" si="12"/>
        <v>0.999960663409462-0.00886970313531447i</v>
      </c>
      <c r="P154" t="str">
        <f t="shared" si="13"/>
        <v>0.0000393365905380083+0.00886970313531447i</v>
      </c>
      <c r="Q154" t="str">
        <f t="shared" si="14"/>
        <v>-0.0000393365905380083+1.16303123470426E-07i</v>
      </c>
      <c r="R154" t="str">
        <f t="shared" si="15"/>
        <v>-0.333333041919585-225.483240455681i</v>
      </c>
      <c r="S154" t="str">
        <f t="shared" si="16"/>
        <v>0.000915567327673603i</v>
      </c>
      <c r="T154" t="str">
        <f t="shared" si="17"/>
        <v>0.206445087899192-0.000305188842415628i</v>
      </c>
      <c r="U154" t="str">
        <f t="shared" si="18"/>
        <v>0.0000500000000000001-0.120571926584769i</v>
      </c>
      <c r="V154" t="str">
        <f t="shared" si="19"/>
        <v>3.33333333333333E-06-0.132629119243246i</v>
      </c>
      <c r="W154" t="str">
        <f t="shared" si="20"/>
        <v>0.0000144746782568345-0.0631567258398192i</v>
      </c>
      <c r="X154" t="str">
        <f t="shared" si="21"/>
        <v>0.0310920938694191-0.0260579652927882i</v>
      </c>
      <c r="Y154" t="str">
        <f t="shared" si="22"/>
        <v>0.009+0.00125663706143592i</v>
      </c>
      <c r="Z154" t="str">
        <f t="shared" si="23"/>
        <v>11.9233684068782-1.72343556916136i</v>
      </c>
      <c r="AA154" t="str">
        <f t="shared" si="24"/>
        <v>252.550682650177+156.23011349469i</v>
      </c>
      <c r="AB154" t="str">
        <f t="shared" si="25"/>
        <v>1.42609431660219-0.00210820261256036i</v>
      </c>
      <c r="AC154" t="str">
        <f t="shared" si="26"/>
        <v>6.37743322541321+2.78793060600532i</v>
      </c>
      <c r="AD154" t="str">
        <f t="shared" si="27"/>
        <v>0.187616713182071-0.0823482678577086i</v>
      </c>
      <c r="AE154" t="str">
        <f t="shared" si="28"/>
        <v>2.09510125667263-1.30521405220287i</v>
      </c>
      <c r="AF154" t="str">
        <f t="shared" si="29"/>
        <v>-6.77228558000399+8.9925174529708i</v>
      </c>
      <c r="AG154" t="str">
        <f t="shared" si="30"/>
        <v>1.21809778977166+0.0308216542557104i</v>
      </c>
      <c r="AH154" t="str">
        <f t="shared" si="31"/>
        <v>-1.43663818461283+22.7599103447478i</v>
      </c>
      <c r="AI154">
        <f t="shared" si="32"/>
        <v>27.160680221160341</v>
      </c>
      <c r="AJ154">
        <f t="shared" si="33"/>
        <v>93.611800015719666</v>
      </c>
      <c r="AK154"/>
      <c r="AL154"/>
      <c r="AM154"/>
      <c r="AN154"/>
    </row>
    <row r="155" spans="1:40" x14ac:dyDescent="0.25">
      <c r="A155"/>
      <c r="B155">
        <f t="shared" si="34"/>
        <v>2100</v>
      </c>
      <c r="C155" s="186" t="str">
        <f t="shared" si="2"/>
        <v>-0.0173263966786507+1.16594373271337i</v>
      </c>
      <c r="D155" s="158" t="str">
        <f t="shared" si="3"/>
        <v>-6.08984166487562+8.93890195080251i</v>
      </c>
      <c r="E155" t="str">
        <f t="shared" si="4"/>
        <v>2870</v>
      </c>
      <c r="F155" t="str">
        <f t="shared" si="5"/>
        <v>0.777000777000777</v>
      </c>
      <c r="G155" t="str">
        <f t="shared" si="0"/>
        <v>0.777000777000777</v>
      </c>
      <c r="H155" t="str">
        <f t="shared" si="6"/>
        <v>0.670618057688902+0.411696745260856i</v>
      </c>
      <c r="I155" t="str">
        <f t="shared" si="7"/>
        <v>8.24668071567321i</v>
      </c>
      <c r="J155" t="str">
        <f t="shared" si="1"/>
        <v>0.941828897096133+1.78356571580751i</v>
      </c>
      <c r="K155" t="str">
        <f t="shared" si="8"/>
        <v>3.61552622620081+1.90921312731286i</v>
      </c>
      <c r="L155" t="str">
        <f t="shared" si="9"/>
        <v>0.240891449903019-0.00658447586258063i</v>
      </c>
      <c r="M155" t="str">
        <f t="shared" si="10"/>
        <v>3.85641767610383+1.90262865145028i</v>
      </c>
      <c r="N155" t="str">
        <f t="shared" si="11"/>
        <v>-0.00931331041035983i</v>
      </c>
      <c r="O155" t="str">
        <f t="shared" si="12"/>
        <v>0.999956631438076-0.00931317577501081i</v>
      </c>
      <c r="P155" t="str">
        <f t="shared" si="13"/>
        <v>0.0000433685619239954+0.00931317577501081i</v>
      </c>
      <c r="Q155" t="str">
        <f t="shared" si="14"/>
        <v>-0.0000433685619239954+1.3463534901878E-07i</v>
      </c>
      <c r="R155" t="str">
        <f t="shared" si="15"/>
        <v>-0.333333012061646-214.745895188752i</v>
      </c>
      <c r="S155" t="str">
        <f t="shared" si="16"/>
        <v>0.000961345694057284i</v>
      </c>
      <c r="T155" t="str">
        <f t="shared" si="17"/>
        <v>0.206445041656184-0.000320448255832608i</v>
      </c>
      <c r="U155" t="str">
        <f t="shared" si="18"/>
        <v>0.00005-0.114830406271209i</v>
      </c>
      <c r="V155" t="str">
        <f t="shared" si="19"/>
        <v>3.33333333333333E-06-0.12631344689833i</v>
      </c>
      <c r="W155" t="str">
        <f t="shared" si="20"/>
        <v>0.0000144746782052197-0.0601492629379634i</v>
      </c>
      <c r="X155" t="str">
        <f t="shared" si="21"/>
        <v>0.0298304654173349-0.0262501207268622i</v>
      </c>
      <c r="Y155" t="str">
        <f t="shared" si="22"/>
        <v>0.009+0.00131946891450771i</v>
      </c>
      <c r="Z155" t="str">
        <f t="shared" si="23"/>
        <v>11.918556701282-1.81209012548155i</v>
      </c>
      <c r="AA155" t="str">
        <f t="shared" si="24"/>
        <v>255.302531208123+163.914041306367i</v>
      </c>
      <c r="AB155" t="str">
        <f t="shared" si="25"/>
        <v>1.42609399716185-0.00221361254490646i</v>
      </c>
      <c r="AC155" t="str">
        <f t="shared" si="26"/>
        <v>6.50382578109167+2.70479068411517i</v>
      </c>
      <c r="AD155" t="str">
        <f t="shared" si="27"/>
        <v>0.186817686749291-0.0780335095641426i</v>
      </c>
      <c r="AE155" t="str">
        <f t="shared" si="28"/>
        <v>2.08519344018591-1.26857729376396i</v>
      </c>
      <c r="AF155" t="str">
        <f t="shared" si="29"/>
        <v>-6.76045972256452+8.52720520554165i</v>
      </c>
      <c r="AG155" t="str">
        <f t="shared" si="30"/>
        <v>1.21895865468569+0.0387336000327317i</v>
      </c>
      <c r="AH155" t="str">
        <f t="shared" si="31"/>
        <v>-2.00126854821158+21.6861780266751i</v>
      </c>
      <c r="AI155">
        <f t="shared" si="32"/>
        <v>26.760489064047221</v>
      </c>
      <c r="AJ155">
        <f t="shared" si="33"/>
        <v>95.272500952523117</v>
      </c>
      <c r="AK155"/>
      <c r="AL155"/>
      <c r="AM155"/>
      <c r="AN155"/>
    </row>
    <row r="156" spans="1:40" x14ac:dyDescent="0.25">
      <c r="A156"/>
      <c r="B156">
        <f t="shared" si="34"/>
        <v>2200</v>
      </c>
      <c r="C156" s="186" t="str">
        <f t="shared" si="2"/>
        <v>-0.0157873777176715+1.11296812119745i</v>
      </c>
      <c r="D156" s="158" t="str">
        <f t="shared" si="3"/>
        <v>-6.0780425195081+8.53275559584712i</v>
      </c>
      <c r="E156" t="str">
        <f t="shared" si="4"/>
        <v>2870</v>
      </c>
      <c r="F156" t="str">
        <f t="shared" si="5"/>
        <v>0.777000777000777</v>
      </c>
      <c r="G156" t="str">
        <f t="shared" si="0"/>
        <v>0.777000777000777</v>
      </c>
      <c r="H156" t="str">
        <f t="shared" si="6"/>
        <v>0.672488212183448+0.430307977785334i</v>
      </c>
      <c r="I156" t="str">
        <f t="shared" si="7"/>
        <v>8.63937979737193i</v>
      </c>
      <c r="J156" t="str">
        <f t="shared" si="1"/>
        <v>0.936156884794849+1.86849741656025i</v>
      </c>
      <c r="K156" t="str">
        <f t="shared" si="8"/>
        <v>3.69594092490299+1.85174488975881i</v>
      </c>
      <c r="L156" t="str">
        <f t="shared" si="9"/>
        <v>0.240873915340657-0.00689752022307065i</v>
      </c>
      <c r="M156" t="str">
        <f t="shared" si="10"/>
        <v>3.93681484024365+1.84484736953574i</v>
      </c>
      <c r="N156" t="str">
        <f t="shared" si="11"/>
        <v>-0.00975680138228173i</v>
      </c>
      <c r="O156" t="str">
        <f t="shared" si="12"/>
        <v>0.999952402790981-0.00975664658295227i</v>
      </c>
      <c r="P156" t="str">
        <f t="shared" si="13"/>
        <v>0.0000475972090190346+0.00975664658295227i</v>
      </c>
      <c r="Q156" t="str">
        <f t="shared" si="14"/>
        <v>-0.0000475972090190346+1.54799329458999E-07i</v>
      </c>
      <c r="R156" t="str">
        <f t="shared" si="15"/>
        <v>-0.333332980734485-204.984669978703i</v>
      </c>
      <c r="S156" t="str">
        <f t="shared" si="16"/>
        <v>0.00100712406044096i</v>
      </c>
      <c r="T156" t="str">
        <f t="shared" si="17"/>
        <v>0.206444993157102-0.000335707665036203i</v>
      </c>
      <c r="U156" t="str">
        <f t="shared" si="18"/>
        <v>0.00005-0.10961084234979i</v>
      </c>
      <c r="V156" t="str">
        <f t="shared" si="19"/>
        <v>3.33333333333333E-06-0.120571926584769i</v>
      </c>
      <c r="W156" t="str">
        <f t="shared" si="20"/>
        <v>0.0000144746781510872-0.057415205765324i</v>
      </c>
      <c r="X156" t="str">
        <f t="shared" si="21"/>
        <v>0.0286128512004455-0.0263770866944429i</v>
      </c>
      <c r="Y156" t="str">
        <f t="shared" si="22"/>
        <v>0.009+0.00138230076757951i</v>
      </c>
      <c r="Z156" t="str">
        <f t="shared" si="23"/>
        <v>11.9134169938205-1.90110305446228i</v>
      </c>
      <c r="AA156" t="str">
        <f t="shared" si="24"/>
        <v>258.195009328492+171.577766098033i</v>
      </c>
      <c r="AB156" t="str">
        <f t="shared" si="25"/>
        <v>1.42609366213685-0.00231902244814707i</v>
      </c>
      <c r="AC156" t="str">
        <f t="shared" si="26"/>
        <v>6.61854493514112+2.62179557931603i</v>
      </c>
      <c r="AD156" t="str">
        <f t="shared" si="27"/>
        <v>0.186124320766189-0.074079567131576i</v>
      </c>
      <c r="AE156" t="str">
        <f t="shared" si="28"/>
        <v>2.07654375463212-1.2363822886785i</v>
      </c>
      <c r="AF156" t="str">
        <f t="shared" si="29"/>
        <v>-6.75053073169155+8.10244761806179i</v>
      </c>
      <c r="AG156" t="str">
        <f t="shared" si="30"/>
        <v>1.21997573410992+0.0463643107420985i</v>
      </c>
      <c r="AH156" t="str">
        <f t="shared" si="31"/>
        <v>-2.49106763636467+20.7273141270998i</v>
      </c>
      <c r="AI156">
        <f t="shared" si="32"/>
        <v>26.393141008041546</v>
      </c>
      <c r="AJ156">
        <f t="shared" si="33"/>
        <v>96.853100870361828</v>
      </c>
      <c r="AK156"/>
      <c r="AL156"/>
      <c r="AM156"/>
      <c r="AN156"/>
    </row>
    <row r="157" spans="1:40" x14ac:dyDescent="0.25">
      <c r="A157"/>
      <c r="B157">
        <f t="shared" si="34"/>
        <v>2300</v>
      </c>
      <c r="C157" s="186" t="str">
        <f t="shared" si="2"/>
        <v>-0.0144446532683078+1.06459642123348i</v>
      </c>
      <c r="D157" s="158" t="str">
        <f t="shared" si="3"/>
        <v>-6.06774829872965+8.16190589612335i</v>
      </c>
      <c r="E157" t="str">
        <f t="shared" si="4"/>
        <v>2870</v>
      </c>
      <c r="F157" t="str">
        <f t="shared" si="5"/>
        <v>0.777000777000777</v>
      </c>
      <c r="G157" t="str">
        <f t="shared" si="0"/>
        <v>0.777000777000777</v>
      </c>
      <c r="H157" t="str">
        <f t="shared" si="6"/>
        <v>0.674442253380914+0.448944589182013i</v>
      </c>
      <c r="I157" t="str">
        <f t="shared" si="7"/>
        <v>9.03207887907065i</v>
      </c>
      <c r="J157" t="str">
        <f t="shared" si="1"/>
        <v>0.930221057967924+1.95342911731299i</v>
      </c>
      <c r="K157" t="str">
        <f t="shared" si="8"/>
        <v>3.76902053730626+1.79480393767168i</v>
      </c>
      <c r="L157" t="str">
        <f t="shared" si="9"/>
        <v>0.240855567950595-0.00721049460364591i</v>
      </c>
      <c r="M157" t="str">
        <f t="shared" si="10"/>
        <v>4.00987610525686+1.78759344306803i</v>
      </c>
      <c r="N157" t="str">
        <f t="shared" si="11"/>
        <v>-0.0102002923542036i</v>
      </c>
      <c r="O157" t="str">
        <f t="shared" si="12"/>
        <v>0.999947977469008-0.0102001154719151i</v>
      </c>
      <c r="P157" t="str">
        <f t="shared" si="13"/>
        <v>0.000052022530992013+0.0102001154719151i</v>
      </c>
      <c r="Q157" t="str">
        <f t="shared" si="14"/>
        <v>-0.000052022530992013+1.76882288500241E-07i</v>
      </c>
      <c r="R157" t="str">
        <f t="shared" si="15"/>
        <v>-0.333332947992396-196.07224481592i</v>
      </c>
      <c r="S157" t="str">
        <f t="shared" si="16"/>
        <v>0.00105290242682464i</v>
      </c>
      <c r="T157" t="str">
        <f t="shared" si="17"/>
        <v>0.206444942399637-0.000350967069881805i</v>
      </c>
      <c r="U157" t="str">
        <f t="shared" si="18"/>
        <v>0.00005-0.104845153551973i</v>
      </c>
      <c r="V157" t="str">
        <f t="shared" si="19"/>
        <v>3.33333333333333E-06-0.115329668907171i</v>
      </c>
      <c r="W157" t="str">
        <f t="shared" si="20"/>
        <v>0.0000144746780944369-0.054918892705048i</v>
      </c>
      <c r="X157" t="str">
        <f t="shared" si="21"/>
        <v>0.0274407338438117-0.026445828578694i</v>
      </c>
      <c r="Y157" t="str">
        <f t="shared" si="22"/>
        <v>0.009+0.0014451326206513i</v>
      </c>
      <c r="Z157" t="str">
        <f t="shared" si="23"/>
        <v>11.9079356308223-1.99049015364168i</v>
      </c>
      <c r="AA157" t="str">
        <f t="shared" si="24"/>
        <v>261.228997173996+179.219956485057i</v>
      </c>
      <c r="AB157" t="str">
        <f t="shared" si="25"/>
        <v>1.42609331151125-0.00242443232128327i</v>
      </c>
      <c r="AC157" t="str">
        <f t="shared" si="26"/>
        <v>6.72279139301628+2.53955337962676i</v>
      </c>
      <c r="AD157" t="str">
        <f t="shared" si="27"/>
        <v>0.185518897632569-0.0704409148081919i</v>
      </c>
      <c r="AE157" t="str">
        <f t="shared" si="28"/>
        <v>2.06893514397052-1.20807941836427i</v>
      </c>
      <c r="AF157" t="str">
        <f t="shared" si="29"/>
        <v>-6.74219055211056+7.71296130694134i</v>
      </c>
      <c r="AG157" t="str">
        <f t="shared" si="30"/>
        <v>1.2211361464449+0.0537478747963169i</v>
      </c>
      <c r="AH157" t="str">
        <f t="shared" si="31"/>
        <v>-2.91819141264122+19.8663883712032i</v>
      </c>
      <c r="AI157">
        <f t="shared" si="32"/>
        <v>26.055089205929963</v>
      </c>
      <c r="AJ157">
        <f t="shared" si="33"/>
        <v>98.356467535884022</v>
      </c>
      <c r="AK157"/>
      <c r="AL157"/>
      <c r="AM157"/>
      <c r="AN157"/>
    </row>
    <row r="158" spans="1:40" x14ac:dyDescent="0.25">
      <c r="A158"/>
      <c r="B158">
        <f t="shared" si="34"/>
        <v>2400</v>
      </c>
      <c r="C158" s="186" t="str">
        <f t="shared" si="2"/>
        <v>-0.0132662089302241+1.02025356015607i</v>
      </c>
      <c r="D158" s="158" t="str">
        <f t="shared" si="3"/>
        <v>-6.05871355880434+7.82194396119654i</v>
      </c>
      <c r="E158" t="str">
        <f t="shared" si="4"/>
        <v>2870</v>
      </c>
      <c r="F158" t="str">
        <f t="shared" si="5"/>
        <v>0.777000777000777</v>
      </c>
      <c r="G158" t="str">
        <f t="shared" si="0"/>
        <v>0.777000777000777</v>
      </c>
      <c r="H158" t="str">
        <f t="shared" si="6"/>
        <v>0.67648032876321+0.467601230227296i</v>
      </c>
      <c r="I158" t="str">
        <f t="shared" si="7"/>
        <v>9.42477796076938i</v>
      </c>
      <c r="J158" t="str">
        <f t="shared" si="1"/>
        <v>0.924021416615358+2.03836081806573i</v>
      </c>
      <c r="K158" t="str">
        <f t="shared" si="8"/>
        <v>3.83552249143528+1.73870342021155i</v>
      </c>
      <c r="L158" t="str">
        <f t="shared" si="9"/>
        <v>0.240836408104879-0.00752339584197714i</v>
      </c>
      <c r="M158" t="str">
        <f t="shared" si="10"/>
        <v>4.07635889954016+1.73118002436957i</v>
      </c>
      <c r="N158" t="str">
        <f t="shared" si="11"/>
        <v>-0.0106437833261255i</v>
      </c>
      <c r="O158" t="str">
        <f t="shared" si="12"/>
        <v>0.999943355473028-0.010643582354676i</v>
      </c>
      <c r="P158" t="str">
        <f t="shared" si="13"/>
        <v>0.0000566445269719607+0.010643582354676i</v>
      </c>
      <c r="Q158" t="str">
        <f t="shared" si="14"/>
        <v>-0.0000566445269719607+2.00971449499515E-07i</v>
      </c>
      <c r="R158" t="str">
        <f t="shared" si="15"/>
        <v>-0.333332913755186-187.902519696978i</v>
      </c>
      <c r="S158" t="str">
        <f t="shared" si="16"/>
        <v>0.00109868079320832i</v>
      </c>
      <c r="T158" t="str">
        <f t="shared" si="17"/>
        <v>0.206444889386518-0.000366226470086988i</v>
      </c>
      <c r="U158" t="str">
        <f t="shared" si="18"/>
        <v>0.00005-0.100476605487308i</v>
      </c>
      <c r="V158" t="str">
        <f t="shared" si="19"/>
        <v>3.33333333333333E-06-0.110524266036038i</v>
      </c>
      <c r="W158" t="str">
        <f t="shared" si="20"/>
        <v>0.0000144746780352686-0.0526306057430891i</v>
      </c>
      <c r="X158" t="str">
        <f t="shared" si="21"/>
        <v>0.0263148912220975-0.0264628512900981i</v>
      </c>
      <c r="Y158" t="str">
        <f t="shared" si="22"/>
        <v>0.009+0.0015079644737231i</v>
      </c>
      <c r="Z158" t="str">
        <f t="shared" si="23"/>
        <v>11.9020982501593-2.08026701510279i</v>
      </c>
      <c r="AA158" t="str">
        <f t="shared" si="24"/>
        <v>264.405407584984+186.839228200485i</v>
      </c>
      <c r="AB158" t="str">
        <f t="shared" si="25"/>
        <v>1.4260929453039-0.00252984216236409i</v>
      </c>
      <c r="AC158" t="str">
        <f t="shared" si="26"/>
        <v>6.81764628137728+2.45851107519149i</v>
      </c>
      <c r="AD158" t="str">
        <f t="shared" si="27"/>
        <v>0.184987258886263-0.0670793185842974i</v>
      </c>
      <c r="AE158" t="str">
        <f t="shared" si="28"/>
        <v>2.06219363644548-1.18320753321942i</v>
      </c>
      <c r="AF158" t="str">
        <f t="shared" si="29"/>
        <v>-6.73519388756755+7.35434273096924i</v>
      </c>
      <c r="AG158" t="str">
        <f t="shared" si="30"/>
        <v>1.22242974050081+0.0609128064252713i</v>
      </c>
      <c r="AH158" t="str">
        <f t="shared" si="31"/>
        <v>-3.29242301515674+19.0896547082855i</v>
      </c>
      <c r="AI158">
        <f t="shared" si="32"/>
        <v>25.743264484853022</v>
      </c>
      <c r="AJ158">
        <f t="shared" si="33"/>
        <v>99.785622673270225</v>
      </c>
      <c r="AK158"/>
      <c r="AL158"/>
      <c r="AM158"/>
      <c r="AN158"/>
    </row>
    <row r="159" spans="1:40" x14ac:dyDescent="0.25">
      <c r="A159"/>
      <c r="B159">
        <f t="shared" si="34"/>
        <v>2500</v>
      </c>
      <c r="C159" s="186" t="str">
        <f t="shared" si="2"/>
        <v>-0.0122263001874413+0.97945639866095i</v>
      </c>
      <c r="D159" s="158" t="str">
        <f t="shared" si="3"/>
        <v>-6.05074092510967+7.50916572306729i</v>
      </c>
      <c r="E159" t="str">
        <f t="shared" si="4"/>
        <v>2870</v>
      </c>
      <c r="F159" t="str">
        <f t="shared" si="5"/>
        <v>0.777000777000777</v>
      </c>
      <c r="G159" t="str">
        <f t="shared" si="0"/>
        <v>0.777000777000777</v>
      </c>
      <c r="H159" t="str">
        <f t="shared" si="6"/>
        <v>0.678602528632351+0.48627331646329i</v>
      </c>
      <c r="I159" t="str">
        <f t="shared" si="7"/>
        <v>9.8174770424681i</v>
      </c>
      <c r="J159" t="str">
        <f t="shared" si="1"/>
        <v>0.91755796073715+2.12329251881846i</v>
      </c>
      <c r="K159" t="str">
        <f t="shared" si="8"/>
        <v>3.89612525296849+1.68366850549617i</v>
      </c>
      <c r="L159" t="str">
        <f t="shared" si="9"/>
        <v>0.240816436191939-0.00783622077820531i</v>
      </c>
      <c r="M159" t="str">
        <f t="shared" si="10"/>
        <v>4.13694168916043+1.67583228471796i</v>
      </c>
      <c r="N159" t="str">
        <f t="shared" si="11"/>
        <v>-0.0110872742980474i</v>
      </c>
      <c r="O159" t="str">
        <f t="shared" si="12"/>
        <v>0.999938536803951-0.011087047144012i</v>
      </c>
      <c r="P159" t="str">
        <f t="shared" si="13"/>
        <v>0.0000614631960490497+0.011087047144012i</v>
      </c>
      <c r="Q159" t="str">
        <f t="shared" si="14"/>
        <v>-0.0000614631960490497+2.27154035400967E-07i</v>
      </c>
      <c r="R159" t="str">
        <f t="shared" si="15"/>
        <v>-0.333332878025136-180.386370618809i</v>
      </c>
      <c r="S159" t="str">
        <f t="shared" si="16"/>
        <v>0.00114445915959201i</v>
      </c>
      <c r="T159" t="str">
        <f t="shared" si="17"/>
        <v>0.206444834120255-0.000381485865449033i</v>
      </c>
      <c r="U159" t="str">
        <f t="shared" si="18"/>
        <v>0.0000500000000000001-0.0964575412678155i</v>
      </c>
      <c r="V159" t="str">
        <f t="shared" si="19"/>
        <v>3.33333333333333E-06-0.106103295394597i</v>
      </c>
      <c r="W159" t="str">
        <f t="shared" si="20"/>
        <v>0.0000144746779735828-0.0505253817476499i</v>
      </c>
      <c r="X159" t="str">
        <f t="shared" si="21"/>
        <v>0.0252355162395334-0.0264341770780538i</v>
      </c>
      <c r="Y159" t="str">
        <f t="shared" si="22"/>
        <v>0.009+0.0015707963267949i</v>
      </c>
      <c r="Z159" t="str">
        <f t="shared" si="23"/>
        <v>11.895889772158-2.17044900952236i</v>
      </c>
      <c r="AA159" t="str">
        <f t="shared" si="24"/>
        <v>267.725184774662+194.43414140976i</v>
      </c>
      <c r="AB159" t="str">
        <f t="shared" si="25"/>
        <v>1.42609256353215-0.00263525196998918i</v>
      </c>
      <c r="AC159" t="str">
        <f t="shared" si="26"/>
        <v>6.9040780190075+2.37899007522728i</v>
      </c>
      <c r="AD159" t="str">
        <f t="shared" si="27"/>
        <v>0.184517982225934-0.0639624435255053i</v>
      </c>
      <c r="AE159" t="str">
        <f t="shared" si="28"/>
        <v>2.05617835534416-1.16137704949864i</v>
      </c>
      <c r="AF159" t="str">
        <f t="shared" si="29"/>
        <v>-6.72934345374202+7.022892406604i</v>
      </c>
      <c r="AG159" t="str">
        <f t="shared" si="30"/>
        <v>1.22384846910364+0.0678831031428669i</v>
      </c>
      <c r="AH159" t="str">
        <f t="shared" si="31"/>
        <v>-3.62170384851775+18.385835720432i</v>
      </c>
      <c r="AI159">
        <f t="shared" si="32"/>
        <v>25.454997147899224</v>
      </c>
      <c r="AJ159">
        <f t="shared" si="33"/>
        <v>101.14364390870499</v>
      </c>
      <c r="AK159"/>
      <c r="AL159"/>
      <c r="AM159"/>
      <c r="AN159"/>
    </row>
    <row r="160" spans="1:40" x14ac:dyDescent="0.25">
      <c r="A160"/>
      <c r="B160">
        <f t="shared" si="34"/>
        <v>2600</v>
      </c>
      <c r="C160" s="186" t="str">
        <f t="shared" si="2"/>
        <v>-0.0113040346650895+0.941796068329093i</v>
      </c>
      <c r="D160" s="158" t="str">
        <f t="shared" si="3"/>
        <v>-6.04367022277164+7.22043652385638i</v>
      </c>
      <c r="E160" t="str">
        <f t="shared" si="4"/>
        <v>2870</v>
      </c>
      <c r="F160" t="str">
        <f t="shared" si="5"/>
        <v>0.777000777000777</v>
      </c>
      <c r="G160" t="str">
        <f t="shared" si="0"/>
        <v>0.777000777000777</v>
      </c>
      <c r="H160" t="str">
        <f t="shared" si="6"/>
        <v>0.680808897901956+0.504956881587101i</v>
      </c>
      <c r="I160" t="str">
        <f t="shared" si="7"/>
        <v>10.2101761241668i</v>
      </c>
      <c r="J160" t="str">
        <f t="shared" si="1"/>
        <v>0.910830690333302+2.20822421957121i</v>
      </c>
      <c r="K160" t="str">
        <f t="shared" si="8"/>
        <v>3.95143440776537+1.62985610679089i</v>
      </c>
      <c r="L160" t="str">
        <f t="shared" si="9"/>
        <v>0.240795652616571-0.00814896625504744i</v>
      </c>
      <c r="M160" t="str">
        <f t="shared" si="10"/>
        <v>4.19223006038194+1.62170714053584i</v>
      </c>
      <c r="N160" t="str">
        <f t="shared" si="11"/>
        <v>-0.0115307652699693i</v>
      </c>
      <c r="O160" t="str">
        <f t="shared" si="12"/>
        <v>0.999933521462724-0.0115305097527006i</v>
      </c>
      <c r="P160" t="str">
        <f t="shared" si="13"/>
        <v>0.0000664785372760379+0.0115305097527006i</v>
      </c>
      <c r="Q160" t="str">
        <f t="shared" si="14"/>
        <v>-0.0000664785372760379+2.55517268701183E-07i</v>
      </c>
      <c r="R160" t="str">
        <f t="shared" si="15"/>
        <v>-0.333332840921973-173.448384959485i</v>
      </c>
      <c r="S160" t="str">
        <f t="shared" si="16"/>
        <v>0.00119023752597568i</v>
      </c>
      <c r="T160" t="str">
        <f t="shared" si="17"/>
        <v>0.206444776598655-0.000396745255905414i</v>
      </c>
      <c r="U160" t="str">
        <f t="shared" si="18"/>
        <v>0.0000499999999999998-0.0927476358344376i</v>
      </c>
      <c r="V160" t="str">
        <f t="shared" si="19"/>
        <v>3.33333333333333E-06-0.102022399417882i</v>
      </c>
      <c r="W160" t="str">
        <f t="shared" si="20"/>
        <v>0.0000144746779093791-0.0485820980687464i</v>
      </c>
      <c r="X160" t="str">
        <f t="shared" si="21"/>
        <v>0.024202324151421-0.0263653398923906i</v>
      </c>
      <c r="Y160" t="str">
        <f t="shared" si="22"/>
        <v>0.009+0.00163362817986669i</v>
      </c>
      <c r="Z160" t="str">
        <f t="shared" si="23"/>
        <v>11.8892943903341-2.26105126930351i</v>
      </c>
      <c r="AA160" t="str">
        <f t="shared" si="24"/>
        <v>271.189302926167+202.003197996103i</v>
      </c>
      <c r="AB160" t="str">
        <f t="shared" si="25"/>
        <v>1.42609216618083-0.00274066174372662i</v>
      </c>
      <c r="AC160" t="str">
        <f t="shared" si="26"/>
        <v>6.98295099865807+2.30121436441029i</v>
      </c>
      <c r="AD160" t="str">
        <f t="shared" si="27"/>
        <v>0.184101771858632-0.0610627661199596i</v>
      </c>
      <c r="AE160" t="str">
        <f t="shared" si="28"/>
        <v>2.05077411856669-1.14225674763031i</v>
      </c>
      <c r="AF160" t="str">
        <f t="shared" si="29"/>
        <v>-6.7244791206736+6.71547964226928i</v>
      </c>
      <c r="AG160" t="str">
        <f t="shared" si="30"/>
        <v>1.22538592486938+0.0746790712500255i</v>
      </c>
      <c r="AH160" t="str">
        <f t="shared" si="31"/>
        <v>-3.91253191023904+17.7455912476117i</v>
      </c>
      <c r="AI160">
        <f t="shared" si="32"/>
        <v>25.187953697737129</v>
      </c>
      <c r="AJ160">
        <f t="shared" si="33"/>
        <v>102.43359880020351</v>
      </c>
      <c r="AK160"/>
      <c r="AL160"/>
      <c r="AM160"/>
      <c r="AN160"/>
    </row>
    <row r="161" spans="1:40" x14ac:dyDescent="0.25">
      <c r="A161"/>
      <c r="B161">
        <f t="shared" si="34"/>
        <v>2700</v>
      </c>
      <c r="C161" s="186" t="str">
        <f t="shared" si="2"/>
        <v>-0.0104823147575292+0.906924229980313i</v>
      </c>
      <c r="D161" s="158" t="str">
        <f t="shared" si="3"/>
        <v>-6.03737037014702+6.9530857631824i</v>
      </c>
      <c r="E161" t="str">
        <f t="shared" si="4"/>
        <v>2870</v>
      </c>
      <c r="F161" t="str">
        <f t="shared" si="5"/>
        <v>0.777000777000777</v>
      </c>
      <c r="G161" t="str">
        <f t="shared" si="0"/>
        <v>0.777000777000777</v>
      </c>
      <c r="H161" t="str">
        <f t="shared" si="6"/>
        <v>0.683099444897075+0.523648463398028i</v>
      </c>
      <c r="I161" t="str">
        <f t="shared" si="7"/>
        <v>10.6028752058656i</v>
      </c>
      <c r="J161" t="str">
        <f t="shared" si="1"/>
        <v>0.903839605403812+2.29315592032394i</v>
      </c>
      <c r="K161" t="str">
        <f t="shared" si="8"/>
        <v>4.00198924230314+1.5773704463509i</v>
      </c>
      <c r="L161" t="str">
        <f t="shared" si="9"/>
        <v>0.240774057799913-0.00846162911790258i</v>
      </c>
      <c r="M161" t="str">
        <f t="shared" si="10"/>
        <v>4.24276330010305+1.568908817233i</v>
      </c>
      <c r="N161" t="str">
        <f t="shared" si="11"/>
        <v>-0.0119742562418912i</v>
      </c>
      <c r="O161" t="str">
        <f t="shared" si="12"/>
        <v>0.999928309450332-0.0119739700935196i</v>
      </c>
      <c r="P161" t="str">
        <f t="shared" si="13"/>
        <v>0.0000716905496680464+0.0119739700935196i</v>
      </c>
      <c r="Q161" t="str">
        <f t="shared" si="14"/>
        <v>-0.0000716905496680464+2.86148371600112E-07i</v>
      </c>
      <c r="R161" t="str">
        <f t="shared" si="15"/>
        <v>-0.333332802228592-167.024322335405i</v>
      </c>
      <c r="S161" t="str">
        <f t="shared" si="16"/>
        <v>0.00123601589235936i</v>
      </c>
      <c r="T161" t="str">
        <f t="shared" si="17"/>
        <v>0.206444716817113-0.000412004640999219i</v>
      </c>
      <c r="U161" t="str">
        <f t="shared" si="18"/>
        <v>0.0000500000000000001-0.0893125382109403i</v>
      </c>
      <c r="V161" t="str">
        <f t="shared" si="19"/>
        <v>3.33333333333333E-06-0.0982437920320344i</v>
      </c>
      <c r="W161" t="str">
        <f t="shared" si="20"/>
        <v>0.0000144746778426576-0.0467827613378757i</v>
      </c>
      <c r="X161" t="str">
        <f t="shared" si="21"/>
        <v>0.0232146471123324-0.0262613922822446i</v>
      </c>
      <c r="Y161" t="str">
        <f t="shared" si="22"/>
        <v>0.009+0.00169646003293849i</v>
      </c>
      <c r="Z161" t="str">
        <f t="shared" si="23"/>
        <v>11.8822955619877-2.35208867074504i</v>
      </c>
      <c r="AA161" t="str">
        <f t="shared" si="24"/>
        <v>274.798764686018+209.54483881715i</v>
      </c>
      <c r="AB161" t="str">
        <f t="shared" si="25"/>
        <v>1.42609175321815-0.00284607148042011i</v>
      </c>
      <c r="AC161" t="str">
        <f t="shared" si="26"/>
        <v>7.05503497977369+2.22533271818063i</v>
      </c>
      <c r="AD161" t="str">
        <f t="shared" si="27"/>
        <v>0.183731001354728-0.0583567170566165i</v>
      </c>
      <c r="AE161" t="str">
        <f t="shared" si="28"/>
        <v>2.04588588894609-1.1255633668451i</v>
      </c>
      <c r="AF161" t="str">
        <f t="shared" si="29"/>
        <v>-6.72046981504409+6.42943729978437i</v>
      </c>
      <c r="AG161" t="str">
        <f t="shared" si="30"/>
        <v>1.22703699189632+0.0813179760888073i</v>
      </c>
      <c r="AH161" t="str">
        <f t="shared" si="31"/>
        <v>-4.17026372210492+17.1611183868137i</v>
      </c>
      <c r="AI161">
        <f t="shared" si="32"/>
        <v>24.940085293061443</v>
      </c>
      <c r="AJ161">
        <f t="shared" si="33"/>
        <v>103.65850106480707</v>
      </c>
      <c r="AK161"/>
      <c r="AL161"/>
      <c r="AM161"/>
      <c r="AN161"/>
    </row>
    <row r="162" spans="1:40" x14ac:dyDescent="0.25">
      <c r="A162"/>
      <c r="B162">
        <f t="shared" si="34"/>
        <v>2800</v>
      </c>
      <c r="C162" s="186" t="str">
        <f t="shared" si="2"/>
        <v>-0.00974703962283275+0.87454227377459i</v>
      </c>
      <c r="D162" s="158" t="str">
        <f t="shared" si="3"/>
        <v>-6.03173326078101+6.70482409893853i</v>
      </c>
      <c r="E162" t="str">
        <f t="shared" si="4"/>
        <v>2870</v>
      </c>
      <c r="F162" t="str">
        <f t="shared" si="5"/>
        <v>0.777000777000777</v>
      </c>
      <c r="G162" t="str">
        <f t="shared" si="0"/>
        <v>0.777000777000777</v>
      </c>
      <c r="H162" t="str">
        <f t="shared" si="6"/>
        <v>0.685474148000917+0.542345014172402i</v>
      </c>
      <c r="I162" t="str">
        <f t="shared" si="7"/>
        <v>10.9955742875643i</v>
      </c>
      <c r="J162" t="str">
        <f t="shared" si="1"/>
        <v>0.896584705948682+2.37808762107669i</v>
      </c>
      <c r="K162" t="str">
        <f t="shared" si="8"/>
        <v>4.04826934013887+1.52627529101983i</v>
      </c>
      <c r="L162" t="str">
        <f t="shared" si="9"/>
        <v>0.240751652179426-0.00877420621495719i</v>
      </c>
      <c r="M162" t="str">
        <f t="shared" si="10"/>
        <v>4.2890209923183+1.51750108480487i</v>
      </c>
      <c r="N162" t="str">
        <f t="shared" si="11"/>
        <v>-0.0124177472138131i</v>
      </c>
      <c r="O162" t="str">
        <f t="shared" si="12"/>
        <v>0.999922900767803-0.0124174280792475i</v>
      </c>
      <c r="P162" t="str">
        <f t="shared" si="13"/>
        <v>0.0000770992321970088+0.0124174280792475i</v>
      </c>
      <c r="Q162" t="str">
        <f t="shared" si="14"/>
        <v>-0.0000770992321970088+3.19134565600343E-07i</v>
      </c>
      <c r="R162" t="str">
        <f t="shared" si="15"/>
        <v>-0.333332762264872-161.059119571045i</v>
      </c>
      <c r="S162" t="str">
        <f t="shared" si="16"/>
        <v>0.00128179425874305i</v>
      </c>
      <c r="T162" t="str">
        <f t="shared" si="17"/>
        <v>0.206444654784376-0.000427264020922075i</v>
      </c>
      <c r="U162" t="str">
        <f t="shared" si="18"/>
        <v>0.0000499999999999999-0.0861228047034064i</v>
      </c>
      <c r="V162" t="str">
        <f t="shared" si="19"/>
        <v>3.33333333333333E-06-0.0947350851737473i</v>
      </c>
      <c r="W162" t="str">
        <f t="shared" si="20"/>
        <v>0.0000144746777734183-0.0451119486677478i</v>
      </c>
      <c r="X162" t="str">
        <f t="shared" si="21"/>
        <v>0.0222715162541981-0.0261269214396556i</v>
      </c>
      <c r="Y162" t="str">
        <f t="shared" si="22"/>
        <v>0.009+0.00175929188601028i</v>
      </c>
      <c r="Z162" t="str">
        <f t="shared" si="23"/>
        <v>11.8748759986975-2.44357581520168i</v>
      </c>
      <c r="AA162" t="str">
        <f t="shared" si="24"/>
        <v>278.554599548416+217.057440933923i</v>
      </c>
      <c r="AB162" t="str">
        <f t="shared" si="25"/>
        <v>1.42609132470452-0.0029514811813934i</v>
      </c>
      <c r="AC162" t="str">
        <f t="shared" si="26"/>
        <v>7.12101450451525+2.15143616752449i</v>
      </c>
      <c r="AD162" t="str">
        <f t="shared" si="27"/>
        <v>0.183399366992474-0.0558239998216601i</v>
      </c>
      <c r="AE162" t="str">
        <f t="shared" si="28"/>
        <v>2.04143456540321-1.11105333333963i</v>
      </c>
      <c r="AF162" t="str">
        <f t="shared" si="29"/>
        <v>-6.71720740878193+6.16247908476613i</v>
      </c>
      <c r="AG162" t="str">
        <f t="shared" si="30"/>
        <v>1.2287975814219+0.0878145585770434i</v>
      </c>
      <c r="AH162" t="str">
        <f t="shared" si="31"/>
        <v>-4.39934547497123+16.6258465871563i</v>
      </c>
      <c r="AI162">
        <f t="shared" si="32"/>
        <v>24.709585489031728</v>
      </c>
      <c r="AJ162">
        <f t="shared" si="33"/>
        <v>104.82128218567605</v>
      </c>
      <c r="AK162"/>
      <c r="AL162"/>
      <c r="AM162"/>
      <c r="AN162"/>
    </row>
    <row r="163" spans="1:40" x14ac:dyDescent="0.25">
      <c r="A163"/>
      <c r="B163">
        <f t="shared" si="34"/>
        <v>2900</v>
      </c>
      <c r="C163" s="186" t="str">
        <f t="shared" si="2"/>
        <v>-0.00908649630496258+0.844392751740049i</v>
      </c>
      <c r="D163" s="158" t="str">
        <f t="shared" si="3"/>
        <v>-6.02666909534401+6.47367776334038i</v>
      </c>
      <c r="E163" t="str">
        <f t="shared" si="4"/>
        <v>2870</v>
      </c>
      <c r="F163" t="str">
        <f t="shared" si="5"/>
        <v>0.777000777000777</v>
      </c>
      <c r="G163" t="str">
        <f t="shared" si="0"/>
        <v>0.777000777000777</v>
      </c>
      <c r="H163" t="str">
        <f t="shared" si="6"/>
        <v>0.687932960731908+0.561043829575989i</v>
      </c>
      <c r="I163" t="str">
        <f t="shared" si="7"/>
        <v>11.388273369263i</v>
      </c>
      <c r="J163" t="str">
        <f t="shared" si="1"/>
        <v>0.88906599196791+2.46301932182942i</v>
      </c>
      <c r="K163" t="str">
        <f t="shared" si="8"/>
        <v>4.09070090730353+1.47660354417947i</v>
      </c>
      <c r="L163" t="str">
        <f t="shared" si="9"/>
        <v>0.240728436208873-0.00908669439729071i</v>
      </c>
      <c r="M163" t="str">
        <f t="shared" si="10"/>
        <v>4.3314293435124+1.46751684978218i</v>
      </c>
      <c r="N163" t="str">
        <f t="shared" si="11"/>
        <v>-0.012861238185735i</v>
      </c>
      <c r="O163" t="str">
        <f t="shared" si="12"/>
        <v>0.999917295416198-0.0128608836226629i</v>
      </c>
      <c r="P163" t="str">
        <f t="shared" si="13"/>
        <v>0.0000827045838019957+0.0128608836226629i</v>
      </c>
      <c r="Q163" t="str">
        <f t="shared" si="14"/>
        <v>-0.0000827045838019957+3.54563072100383E-07i</v>
      </c>
      <c r="R163" t="str">
        <f t="shared" si="15"/>
        <v>-0.333332720640332-155.505308398953i</v>
      </c>
      <c r="S163" t="str">
        <f t="shared" si="16"/>
        <v>0.00132757262512672i</v>
      </c>
      <c r="T163" t="str">
        <f t="shared" si="17"/>
        <v>0.206444590492338-0.000442523394981117i</v>
      </c>
      <c r="U163" t="str">
        <f t="shared" si="18"/>
        <v>0.0000500000000000001-0.0831530528170824i</v>
      </c>
      <c r="V163" t="str">
        <f t="shared" si="19"/>
        <v>3.33333333333333E-06-0.0914683580987903i</v>
      </c>
      <c r="W163" t="str">
        <f t="shared" si="20"/>
        <v>0.0000144746777016611-0.0435563644658726i</v>
      </c>
      <c r="X163" t="str">
        <f t="shared" si="21"/>
        <v>0.021371732006763-0.0259660715945308i</v>
      </c>
      <c r="Y163" t="str">
        <f t="shared" si="22"/>
        <v>0.009+0.00182212373908208i</v>
      </c>
      <c r="Z163" t="str">
        <f t="shared" si="23"/>
        <v>11.8670176567586-2.53552700918787i</v>
      </c>
      <c r="AA163" t="str">
        <f t="shared" si="24"/>
        <v>282.45786212446+224.539314813391i</v>
      </c>
      <c r="AB163" t="str">
        <f t="shared" si="25"/>
        <v>1.42609088058395-0.00305689084186027i</v>
      </c>
      <c r="AC163" t="str">
        <f t="shared" si="26"/>
        <v>7.18149792549513+2.07957168988531i</v>
      </c>
      <c r="AD163" t="str">
        <f t="shared" si="27"/>
        <v>0.183101622136218-0.0534470446960344i</v>
      </c>
      <c r="AE163" t="str">
        <f t="shared" si="28"/>
        <v>2.03735375748357-1.09851613146189i</v>
      </c>
      <c r="AF163" t="str">
        <f t="shared" si="29"/>
        <v>-6.71460205607592+5.91263393376439i</v>
      </c>
      <c r="AG163" t="str">
        <f t="shared" si="30"/>
        <v>1.23066442903657+0.0941814487541876i</v>
      </c>
      <c r="AH163" t="str">
        <f t="shared" si="31"/>
        <v>-4.60349163474612+16.1342025328209i</v>
      </c>
      <c r="AI163">
        <f t="shared" si="32"/>
        <v>24.494855369880263</v>
      </c>
      <c r="AJ163">
        <f t="shared" si="33"/>
        <v>105.92477368129677</v>
      </c>
      <c r="AK163"/>
      <c r="AL163"/>
      <c r="AM163"/>
      <c r="AN163"/>
    </row>
    <row r="164" spans="1:40" x14ac:dyDescent="0.25">
      <c r="A164"/>
      <c r="B164">
        <f t="shared" si="34"/>
        <v>3000</v>
      </c>
      <c r="C164" s="186" t="str">
        <f t="shared" si="2"/>
        <v>-0.00849089044066452+0.816252522343318i</v>
      </c>
      <c r="D164" s="158" t="str">
        <f t="shared" si="3"/>
        <v>-6.02210278371772+6.25793600463211i</v>
      </c>
      <c r="E164" t="str">
        <f t="shared" si="4"/>
        <v>2870</v>
      </c>
      <c r="F164" t="str">
        <f t="shared" si="5"/>
        <v>0.777000777000777</v>
      </c>
      <c r="G164" t="str">
        <f t="shared" si="0"/>
        <v>0.777000777000777</v>
      </c>
      <c r="H164" t="str">
        <f t="shared" si="6"/>
        <v>0.690475815662329+0.579742491792645i</v>
      </c>
      <c r="I164" t="str">
        <f t="shared" si="7"/>
        <v>11.7809724509617i</v>
      </c>
      <c r="J164" t="str">
        <f t="shared" si="1"/>
        <v>0.881283463461497+2.54795102258215i</v>
      </c>
      <c r="K164" t="str">
        <f t="shared" si="8"/>
        <v>4.12966266847642+1.42836474765292i</v>
      </c>
      <c r="L164" t="str">
        <f t="shared" si="9"/>
        <v>0.240704410358292-0.00939909051898063i</v>
      </c>
      <c r="M164" t="str">
        <f t="shared" si="10"/>
        <v>4.37036707883471+1.41896565713394i</v>
      </c>
      <c r="N164" t="str">
        <f t="shared" si="11"/>
        <v>-0.0133047291576569i</v>
      </c>
      <c r="O164" t="str">
        <f t="shared" si="12"/>
        <v>0.999911493396621-0.0133043366365453i</v>
      </c>
      <c r="P164" t="str">
        <f t="shared" si="13"/>
        <v>0.0000885066033790016+0.0133043366365453i</v>
      </c>
      <c r="Q164" t="str">
        <f t="shared" si="14"/>
        <v>-0.0000885066033790016+3.92521111598418E-07i</v>
      </c>
      <c r="R164" t="str">
        <f t="shared" si="15"/>
        <v>-0.333332677761205-150.321749662975i</v>
      </c>
      <c r="S164" t="str">
        <f t="shared" si="16"/>
        <v>0.00137335099151041i</v>
      </c>
      <c r="T164" t="str">
        <f t="shared" si="17"/>
        <v>0.206444523945226-0.000457782763506171i</v>
      </c>
      <c r="U164" t="str">
        <f t="shared" si="18"/>
        <v>0.0000499999999999999-0.080381284389846i</v>
      </c>
      <c r="V164" t="str">
        <f t="shared" si="19"/>
        <v>3.33333333333333E-06-0.0884194128288304i</v>
      </c>
      <c r="W164" t="str">
        <f t="shared" si="20"/>
        <v>0.0000144746776273862-0.0421044858854245i</v>
      </c>
      <c r="X164" t="str">
        <f t="shared" si="21"/>
        <v>0.0205139236193352-0.0257825705165497i</v>
      </c>
      <c r="Y164" t="str">
        <f t="shared" si="22"/>
        <v>0.009+0.00188495559215388i</v>
      </c>
      <c r="Z164" t="str">
        <f t="shared" si="23"/>
        <v>11.8587017276087-2.62795624337879i</v>
      </c>
      <c r="AA164" t="str">
        <f t="shared" si="24"/>
        <v>286.509630290251+231.988701506359i</v>
      </c>
      <c r="AB164" t="str">
        <f t="shared" si="25"/>
        <v>1.42609042088564-0.00316230046409911i</v>
      </c>
      <c r="AC164" t="str">
        <f t="shared" si="26"/>
        <v>7.23702582263623+2.00975291736273i</v>
      </c>
      <c r="AD164" t="str">
        <f t="shared" si="27"/>
        <v>0.1828333717411-0.0512105679591228i</v>
      </c>
      <c r="AE164" t="str">
        <f t="shared" si="28"/>
        <v>2.03358728953555-1.08776895149369i</v>
      </c>
      <c r="AF164" t="str">
        <f t="shared" si="29"/>
        <v>-6.71257859938005+5.67819351283946i</v>
      </c>
      <c r="AG164" t="str">
        <f t="shared" si="30"/>
        <v>1.23263493756154+0.100429499305757i</v>
      </c>
      <c r="AH164" t="str">
        <f t="shared" si="31"/>
        <v>-4.78582415963284+15.6814268971282i</v>
      </c>
      <c r="AI164">
        <f t="shared" si="32"/>
        <v>24.294474604496742</v>
      </c>
      <c r="AJ164">
        <f t="shared" si="33"/>
        <v>106.97169675818566</v>
      </c>
      <c r="AK164"/>
      <c r="AL164"/>
      <c r="AM164"/>
      <c r="AN164"/>
    </row>
    <row r="165" spans="1:40" x14ac:dyDescent="0.25">
      <c r="A165"/>
      <c r="B165">
        <f t="shared" si="34"/>
        <v>3100</v>
      </c>
      <c r="C165" s="186" t="str">
        <f t="shared" si="2"/>
        <v>-0.00795198114383725+0.789927220868513i</v>
      </c>
      <c r="D165" s="158" t="str">
        <f t="shared" si="3"/>
        <v>-6.01797114577538+6.05610869332527i</v>
      </c>
      <c r="E165" t="str">
        <f t="shared" si="4"/>
        <v>2870</v>
      </c>
      <c r="F165" t="str">
        <f t="shared" si="5"/>
        <v>0.777000777000777</v>
      </c>
      <c r="G165" t="str">
        <f t="shared" si="0"/>
        <v>0.777000777000777</v>
      </c>
      <c r="H165" t="str">
        <f t="shared" si="6"/>
        <v>0.693102627472635+0.598438823662045i</v>
      </c>
      <c r="I165" t="str">
        <f t="shared" si="7"/>
        <v>12.1736715326604i</v>
      </c>
      <c r="J165" t="str">
        <f t="shared" si="1"/>
        <v>0.873237120429443+2.6328827233349i</v>
      </c>
      <c r="K165" t="str">
        <f t="shared" si="8"/>
        <v>4.16549125937614+1.38155093664951i</v>
      </c>
      <c r="L165" t="str">
        <f t="shared" si="9"/>
        <v>0.240679575113976-0.0097113914372075i</v>
      </c>
      <c r="M165" t="str">
        <f t="shared" si="10"/>
        <v>4.40617083449012+1.3718395452123i</v>
      </c>
      <c r="N165" t="str">
        <f t="shared" si="11"/>
        <v>-0.0137482201295788i</v>
      </c>
      <c r="O165" t="str">
        <f t="shared" si="12"/>
        <v>0.999905494710214-0.0137477870336743i</v>
      </c>
      <c r="P165" t="str">
        <f t="shared" si="13"/>
        <v>0.000094505289786051+0.0137477870336743i</v>
      </c>
      <c r="Q165" t="str">
        <f t="shared" si="14"/>
        <v>-0.000094505289786051+4.33095904498956E-07i</v>
      </c>
      <c r="R165" t="str">
        <f t="shared" si="15"/>
        <v>-0.333332633274454-145.472612483347i</v>
      </c>
      <c r="S165" t="str">
        <f t="shared" si="16"/>
        <v>0.00141912935789409i</v>
      </c>
      <c r="T165" t="str">
        <f t="shared" si="17"/>
        <v>0.206444455144668-0.000473042125823922i</v>
      </c>
      <c r="U165" t="str">
        <f t="shared" si="18"/>
        <v>0.0000500000000000002-0.0777883397321094i</v>
      </c>
      <c r="V165" t="str">
        <f t="shared" si="19"/>
        <v>3.33333333333333E-06-0.0855671737053203i</v>
      </c>
      <c r="W165" t="str">
        <f t="shared" si="20"/>
        <v>0.0000144746775505936-0.0407462768985236i</v>
      </c>
      <c r="X165" t="str">
        <f t="shared" si="21"/>
        <v>0.0196965989672591-0.0255797583630069i</v>
      </c>
      <c r="Y165" t="str">
        <f t="shared" si="22"/>
        <v>0.009+0.00194778744522567i</v>
      </c>
      <c r="Z165" t="str">
        <f t="shared" si="23"/>
        <v>11.849908628294-2.72087717046096i</v>
      </c>
      <c r="AA165" t="str">
        <f t="shared" si="24"/>
        <v>290.711003207495+239.403769802715i</v>
      </c>
      <c r="AB165" t="str">
        <f t="shared" si="25"/>
        <v>1.42608994562084-0.00326771004345875i</v>
      </c>
      <c r="AC165" t="str">
        <f t="shared" si="26"/>
        <v>7.28807869961405+1.94196849374327i</v>
      </c>
      <c r="AD165" t="str">
        <f t="shared" si="27"/>
        <v>0.182590911931741-0.0491012135033206i</v>
      </c>
      <c r="AE165" t="str">
        <f t="shared" si="28"/>
        <v>2.03008725188489-1.07865233736142i</v>
      </c>
      <c r="AF165" t="str">
        <f t="shared" si="29"/>
        <v>-6.71107377324802+5.45766986966323i</v>
      </c>
      <c r="AG165" t="str">
        <f t="shared" si="30"/>
        <v>1.23470705413177+0.106568056395145i</v>
      </c>
      <c r="AH165" t="str">
        <f t="shared" si="31"/>
        <v>-4.9489819073307+15.2634301059936i</v>
      </c>
      <c r="AI165">
        <f t="shared" si="32"/>
        <v>24.107177276166833</v>
      </c>
      <c r="AJ165">
        <f t="shared" si="33"/>
        <v>107.96465706507318</v>
      </c>
      <c r="AK165"/>
      <c r="AL165"/>
      <c r="AM165"/>
      <c r="AN165"/>
    </row>
    <row r="166" spans="1:40" x14ac:dyDescent="0.25">
      <c r="A166"/>
      <c r="B166">
        <f t="shared" si="34"/>
        <v>3200</v>
      </c>
      <c r="C166" s="186" t="str">
        <f t="shared" si="2"/>
        <v>-0.00746279445266974+0.765246765834019i</v>
      </c>
      <c r="D166" s="158" t="str">
        <f t="shared" si="3"/>
        <v>-6.01422071447643+5.86689187139415i</v>
      </c>
      <c r="E166" t="str">
        <f t="shared" si="4"/>
        <v>2870</v>
      </c>
      <c r="F166" t="str">
        <f t="shared" si="5"/>
        <v>0.777000777000777</v>
      </c>
      <c r="G166" t="str">
        <f t="shared" si="0"/>
        <v>0.777000777000777</v>
      </c>
      <c r="H166" t="str">
        <f t="shared" si="6"/>
        <v>0.695813295354103+0.617130851420183i</v>
      </c>
      <c r="I166" t="str">
        <f t="shared" si="7"/>
        <v>12.5663706143592i</v>
      </c>
      <c r="J166" t="str">
        <f t="shared" si="1"/>
        <v>0.864926962871747+2.71781442408763i</v>
      </c>
      <c r="K166" t="str">
        <f t="shared" si="8"/>
        <v>4.19848609355966+1.33614119984696i</v>
      </c>
      <c r="L166" t="str">
        <f t="shared" si="9"/>
        <v>0.240653930978449-0.0100235940123598i</v>
      </c>
      <c r="M166" t="str">
        <f t="shared" si="10"/>
        <v>4.43914002453811+1.3261176058346i</v>
      </c>
      <c r="N166" t="str">
        <f t="shared" si="11"/>
        <v>-0.0141917111015007i</v>
      </c>
      <c r="O166" t="str">
        <f t="shared" si="12"/>
        <v>0.999899299358154-0.0141912347268303i</v>
      </c>
      <c r="P166" t="str">
        <f t="shared" si="13"/>
        <v>0.000100700641845974+0.0141912347268303i</v>
      </c>
      <c r="Q166" t="str">
        <f t="shared" si="14"/>
        <v>-0.000100700641845974+4.76374670399862E-07i</v>
      </c>
      <c r="R166" t="str">
        <f t="shared" si="15"/>
        <v>-0.33333258740193-140.926544835117i</v>
      </c>
      <c r="S166" t="str">
        <f t="shared" si="16"/>
        <v>0.00146490772427777i</v>
      </c>
      <c r="T166" t="str">
        <f t="shared" si="17"/>
        <v>0.20644438408474-0.000488301482038582i</v>
      </c>
      <c r="U166" t="str">
        <f t="shared" si="18"/>
        <v>0.0000499999999999999-0.0753574541154807i</v>
      </c>
      <c r="V166" t="str">
        <f t="shared" si="19"/>
        <v>3.33333333333333E-06-0.0828931995270289i</v>
      </c>
      <c r="W166" t="str">
        <f t="shared" si="20"/>
        <v>0.0000144746774712831-0.0394729559807746i</v>
      </c>
      <c r="X166" t="str">
        <f t="shared" si="21"/>
        <v>0.0189181857633723-0.0253606175243763i</v>
      </c>
      <c r="Y166" t="str">
        <f t="shared" si="22"/>
        <v>0.009+0.00201061929829747i</v>
      </c>
      <c r="Z166" t="str">
        <f t="shared" si="23"/>
        <v>11.840617992028-2.81430308178615i</v>
      </c>
      <c r="AA166" t="str">
        <f t="shared" si="24"/>
        <v>295.063099210113+246.782613366536i</v>
      </c>
      <c r="AB166" t="str">
        <f t="shared" si="25"/>
        <v>1.42608945474861-0.00337311958065908i</v>
      </c>
      <c r="AC166" t="str">
        <f t="shared" si="26"/>
        <v>7.33508393040878+1.87618858329914i</v>
      </c>
      <c r="AD166" t="str">
        <f t="shared" si="27"/>
        <v>0.182371103717565-0.0471072595184281i</v>
      </c>
      <c r="AE166" t="str">
        <f t="shared" si="28"/>
        <v>2.026812466267-1.07102662383012i</v>
      </c>
      <c r="AF166" t="str">
        <f t="shared" si="29"/>
        <v>-6.71003400983053+5.24976101997397i</v>
      </c>
      <c r="AG166" t="str">
        <f t="shared" si="30"/>
        <v>1.236879173168+0.112605180992751i</v>
      </c>
      <c r="AH166" t="str">
        <f t="shared" si="31"/>
        <v>-5.09520727961373+14.8766777617632i</v>
      </c>
      <c r="AI166">
        <f t="shared" si="32"/>
        <v>23.931831584224753</v>
      </c>
      <c r="AJ166">
        <f t="shared" si="33"/>
        <v>108.90614295248028</v>
      </c>
      <c r="AK166"/>
      <c r="AL166"/>
      <c r="AM166"/>
      <c r="AN166"/>
    </row>
    <row r="167" spans="1:40" x14ac:dyDescent="0.25">
      <c r="A167"/>
      <c r="B167">
        <f t="shared" si="34"/>
        <v>3300</v>
      </c>
      <c r="C167" s="186" t="str">
        <f t="shared" si="2"/>
        <v>-0.00701739659815166+0.742061681858669i</v>
      </c>
      <c r="D167" s="158" t="str">
        <f t="shared" si="3"/>
        <v>-6.01080599759179+5.68913956091647i</v>
      </c>
      <c r="E167" t="str">
        <f t="shared" si="4"/>
        <v>2870</v>
      </c>
      <c r="F167" t="str">
        <f t="shared" si="5"/>
        <v>0.777000777000777</v>
      </c>
      <c r="G167" t="str">
        <f t="shared" si="0"/>
        <v>0.777000777000777</v>
      </c>
      <c r="H167" t="str">
        <f t="shared" si="6"/>
        <v>0.698607704915455+0.635816774219244i</v>
      </c>
      <c r="I167" t="str">
        <f t="shared" si="7"/>
        <v>12.9590696960579i</v>
      </c>
      <c r="J167" t="str">
        <f t="shared" si="1"/>
        <v>0.856352990788411+2.80274612484038i</v>
      </c>
      <c r="K167" t="str">
        <f t="shared" si="8"/>
        <v>4.22891371390007+1.29210522301256i</v>
      </c>
      <c r="L167" t="str">
        <f t="shared" si="9"/>
        <v>0.240627478470437-0.0103356951081381i</v>
      </c>
      <c r="M167" t="str">
        <f t="shared" si="10"/>
        <v>4.46954119237051+1.28176952790442i</v>
      </c>
      <c r="N167" t="str">
        <f t="shared" si="11"/>
        <v>-0.0146352020734226i</v>
      </c>
      <c r="O167" t="str">
        <f t="shared" si="12"/>
        <v>0.999892907341663-0.0146346796287941i</v>
      </c>
      <c r="P167" t="str">
        <f t="shared" si="13"/>
        <v>0.000107092658336971+0.0146346796287941i</v>
      </c>
      <c r="Q167" t="str">
        <f t="shared" si="14"/>
        <v>-0.000107092658336971+5.22444628500013E-07i</v>
      </c>
      <c r="R167" t="str">
        <f t="shared" si="15"/>
        <v>-0.333332540052466-136.655994947292i</v>
      </c>
      <c r="S167" t="str">
        <f t="shared" si="16"/>
        <v>0.00151068609066145i</v>
      </c>
      <c r="T167" t="str">
        <f t="shared" si="17"/>
        <v>0.206444310772375-0.000503560831822111i</v>
      </c>
      <c r="U167" t="str">
        <f t="shared" si="18"/>
        <v>0.0000500000000000002-0.0730738948998603i</v>
      </c>
      <c r="V167" t="str">
        <f t="shared" si="19"/>
        <v>3.33333333333333E-06-0.080381284389846i</v>
      </c>
      <c r="W167" t="str">
        <f t="shared" si="20"/>
        <v>0.0000144746773894549-0.0382768060349823i</v>
      </c>
      <c r="X167" t="str">
        <f t="shared" si="21"/>
        <v>0.0181770652715019-0.0251278024630011i</v>
      </c>
      <c r="Y167" t="str">
        <f t="shared" si="22"/>
        <v>0.009+0.00207345115136926i</v>
      </c>
      <c r="Z167" t="str">
        <f t="shared" si="23"/>
        <v>11.830808658902-2.90824688278146i</v>
      </c>
      <c r="AA167" t="str">
        <f t="shared" si="24"/>
        <v>299.567053550063+254.123247853976i</v>
      </c>
      <c r="AB167" t="str">
        <f t="shared" si="25"/>
        <v>1.42608894831686-0.00347852907343404i</v>
      </c>
      <c r="AC167" t="str">
        <f t="shared" si="26"/>
        <v>7.3784219710548+1.81236992905124i</v>
      </c>
      <c r="AD167" t="str">
        <f t="shared" si="27"/>
        <v>0.182171272800834-0.0452183769298518i</v>
      </c>
      <c r="AE167" t="str">
        <f t="shared" si="28"/>
        <v>2.02372726790462-1.06476900157854i</v>
      </c>
      <c r="AF167" t="str">
        <f t="shared" si="29"/>
        <v>-6.70941370250724+5.05332278669723i</v>
      </c>
      <c r="AG167" t="str">
        <f t="shared" si="30"/>
        <v>1.23915005911789+0.118547830831269i</v>
      </c>
      <c r="AH167" t="str">
        <f t="shared" si="31"/>
        <v>-5.22641533937907+14.5180988495229i</v>
      </c>
      <c r="AI167">
        <f t="shared" si="32"/>
        <v>23.767422704477102</v>
      </c>
      <c r="AJ167">
        <f t="shared" si="33"/>
        <v>109.79852612064626</v>
      </c>
      <c r="AK167"/>
      <c r="AL167"/>
      <c r="AM167"/>
      <c r="AN167"/>
    </row>
    <row r="168" spans="1:40" x14ac:dyDescent="0.25">
      <c r="A168"/>
      <c r="B168">
        <f t="shared" si="34"/>
        <v>3400</v>
      </c>
      <c r="C168" s="186" t="str">
        <f t="shared" si="2"/>
        <v>-0.00661071323612593+0.720240071012038i</v>
      </c>
      <c r="D168" s="158" t="str">
        <f t="shared" si="3"/>
        <v>-6.00768809181626+5.52184054442563i</v>
      </c>
      <c r="E168" t="str">
        <f t="shared" si="4"/>
        <v>2870</v>
      </c>
      <c r="F168" t="str">
        <f t="shared" si="5"/>
        <v>0.777000777000777</v>
      </c>
      <c r="G168" t="str">
        <f t="shared" si="0"/>
        <v>0.777000777000777</v>
      </c>
      <c r="H168" t="str">
        <f t="shared" si="6"/>
        <v>0.701485729708493+0.654494939032024i</v>
      </c>
      <c r="I168" t="str">
        <f t="shared" si="7"/>
        <v>13.3517687777566i</v>
      </c>
      <c r="J168" t="str">
        <f t="shared" si="1"/>
        <v>0.847515204179433+2.88767782559311i</v>
      </c>
      <c r="K168" t="str">
        <f t="shared" si="8"/>
        <v>4.25701165742243+1.24940603555508i</v>
      </c>
      <c r="L168" t="str">
        <f t="shared" si="9"/>
        <v>0.240600218124844-0.0106476915916601i</v>
      </c>
      <c r="M168" t="str">
        <f t="shared" si="10"/>
        <v>4.49761187554727+1.23875834396342i</v>
      </c>
      <c r="N168" t="str">
        <f t="shared" si="11"/>
        <v>-0.0150786930453445i</v>
      </c>
      <c r="O168" t="str">
        <f t="shared" si="12"/>
        <v>0.999886318661995-0.015078121652347i</v>
      </c>
      <c r="P168" t="str">
        <f t="shared" si="13"/>
        <v>0.000113681338005045+0.015078121652347i</v>
      </c>
      <c r="Q168" t="str">
        <f t="shared" si="14"/>
        <v>-0.000113681338005045+5.71392997500419E-07i</v>
      </c>
      <c r="R168" t="str">
        <f t="shared" si="15"/>
        <v>-0.333332491175904-132.636652425125i</v>
      </c>
      <c r="S168" t="str">
        <f t="shared" si="16"/>
        <v>0.00155646445704513i</v>
      </c>
      <c r="T168" t="str">
        <f t="shared" si="17"/>
        <v>0.206444235201156-0.000518820174893604i</v>
      </c>
      <c r="U168" t="str">
        <f t="shared" si="18"/>
        <v>0.0000499999999999999-0.070924662696923i</v>
      </c>
      <c r="V168" t="str">
        <f t="shared" si="19"/>
        <v>3.33333333333333E-06-0.0780171289666151i</v>
      </c>
      <c r="W168" t="str">
        <f t="shared" si="20"/>
        <v>0.0000144746773051087-0.0371510178577383i</v>
      </c>
      <c r="X168" t="str">
        <f t="shared" si="21"/>
        <v>0.017471599557194-0.0248836688200813i</v>
      </c>
      <c r="Y168" t="str">
        <f t="shared" si="22"/>
        <v>0.009+0.00213628300444106i</v>
      </c>
      <c r="Z168" t="str">
        <f t="shared" si="23"/>
        <v>11.8204586668081-3.00272106706996i</v>
      </c>
      <c r="AA168" t="str">
        <f t="shared" si="24"/>
        <v>304.224015995447+261.423608017342i</v>
      </c>
      <c r="AB168" t="str">
        <f t="shared" si="25"/>
        <v>1.42608842628126-0.00358393851984318i</v>
      </c>
      <c r="AC168" t="str">
        <f t="shared" si="26"/>
        <v>7.41843187536882+1.7504597728375i</v>
      </c>
      <c r="AD168" t="str">
        <f t="shared" si="27"/>
        <v>0.18198912949332-0.0434254292826i</v>
      </c>
      <c r="AE168" t="str">
        <f t="shared" si="28"/>
        <v>2.02080053163076-1.05977108503069i</v>
      </c>
      <c r="AF168" t="str">
        <f t="shared" si="29"/>
        <v>-6.70917382152475+4.86734560539361i</v>
      </c>
      <c r="AG168" t="str">
        <f t="shared" si="30"/>
        <v>1.24151878440593+0.124402010821028i</v>
      </c>
      <c r="AH168" t="str">
        <f t="shared" si="31"/>
        <v>-5.34424932392339+14.1850116091145i</v>
      </c>
      <c r="AI168">
        <f t="shared" si="32"/>
        <v>23.613038241255534</v>
      </c>
      <c r="AJ168">
        <f t="shared" si="33"/>
        <v>110.64406387264349</v>
      </c>
      <c r="AK168"/>
      <c r="AL168"/>
      <c r="AM168"/>
      <c r="AN168"/>
    </row>
    <row r="169" spans="1:40" x14ac:dyDescent="0.25">
      <c r="A169"/>
      <c r="B169">
        <f t="shared" si="34"/>
        <v>3500</v>
      </c>
      <c r="C169" s="186" t="str">
        <f t="shared" si="2"/>
        <v>-0.00623838429458803+0.699665103044272i</v>
      </c>
      <c r="D169" s="158" t="str">
        <f t="shared" si="3"/>
        <v>-6.00483356993113+5.36409912333942i</v>
      </c>
      <c r="E169" t="str">
        <f t="shared" si="4"/>
        <v>2870</v>
      </c>
      <c r="F169" t="str">
        <f t="shared" si="5"/>
        <v>0.777000777000777</v>
      </c>
      <c r="G169" t="str">
        <f t="shared" si="0"/>
        <v>0.777000777000777</v>
      </c>
      <c r="H169" t="str">
        <f t="shared" si="6"/>
        <v>0.704447232458731+0.673163819864699i</v>
      </c>
      <c r="I169" t="str">
        <f t="shared" si="7"/>
        <v>13.7444678594553i</v>
      </c>
      <c r="J169" t="str">
        <f t="shared" si="1"/>
        <v>0.838413603044815+2.97260952634585i</v>
      </c>
      <c r="K169" t="str">
        <f t="shared" si="8"/>
        <v>4.28299187169045+1.20800213251347i</v>
      </c>
      <c r="L169" t="str">
        <f t="shared" si="9"/>
        <v>0.240572150492724-0.0109595803335637i</v>
      </c>
      <c r="M169" t="str">
        <f t="shared" si="10"/>
        <v>4.52356402218317+1.19704255217991i</v>
      </c>
      <c r="N169" t="str">
        <f t="shared" si="11"/>
        <v>-0.0155221840172664i</v>
      </c>
      <c r="O169" t="str">
        <f t="shared" si="12"/>
        <v>0.999879533320448-0.0155215607102711i</v>
      </c>
      <c r="P169" t="str">
        <f t="shared" si="13"/>
        <v>0.000120466679552012+0.0155215607102711i</v>
      </c>
      <c r="Q169" t="str">
        <f t="shared" si="14"/>
        <v>-0.000120466679552012+6.23306995298917E-07i</v>
      </c>
      <c r="R169" t="str">
        <f t="shared" si="15"/>
        <v>-0.333332440935983-128.846985211473i</v>
      </c>
      <c r="S169" t="str">
        <f t="shared" si="16"/>
        <v>0.00160224282342881i</v>
      </c>
      <c r="T169" t="str">
        <f t="shared" si="17"/>
        <v>0.206444157375521-0.000534079511305687i</v>
      </c>
      <c r="U169" t="str">
        <f t="shared" si="18"/>
        <v>0.0000500000000000001-0.0688982437627255i</v>
      </c>
      <c r="V169" t="str">
        <f t="shared" si="19"/>
        <v>3.33333333333333E-06-0.075788068138998i</v>
      </c>
      <c r="W169" t="str">
        <f t="shared" si="20"/>
        <v>0.000014474677218245-0.0360895604403105i</v>
      </c>
      <c r="X169" t="str">
        <f t="shared" si="21"/>
        <v>0.0168001532264024-0.0246303012893788i</v>
      </c>
      <c r="Y169" t="str">
        <f t="shared" si="22"/>
        <v>0.009+0.00219911485751285i</v>
      </c>
      <c r="Z169" t="str">
        <f t="shared" si="23"/>
        <v>11.809545242644-3.09773768925576i</v>
      </c>
      <c r="AA169" t="str">
        <f t="shared" si="24"/>
        <v>309.035148273728+268.681544799256i</v>
      </c>
      <c r="AB169" t="str">
        <f t="shared" si="25"/>
        <v>1.42608788867246-0.00368934792025002i</v>
      </c>
      <c r="AC169" t="str">
        <f t="shared" si="26"/>
        <v>7.45541617212023+1.69039888437198i</v>
      </c>
      <c r="AD169" t="str">
        <f t="shared" si="27"/>
        <v>0.181822704271291-0.0417203060423493i</v>
      </c>
      <c r="AE169" t="str">
        <f t="shared" si="28"/>
        <v>2.01800488779702-1.05593688552766i</v>
      </c>
      <c r="AF169" t="str">
        <f t="shared" si="29"/>
        <v>-6.70928080238986+4.69093530347472i</v>
      </c>
      <c r="AG169" t="str">
        <f t="shared" si="30"/>
        <v>1.24398467919649+0.130172898039705i</v>
      </c>
      <c r="AH169" t="str">
        <f t="shared" si="31"/>
        <v>-5.45012552060717+13.8750632284347i</v>
      </c>
      <c r="AI169">
        <f t="shared" si="32"/>
        <v>23.467855818502326</v>
      </c>
      <c r="AJ169">
        <f t="shared" si="33"/>
        <v>111.44490242126328</v>
      </c>
      <c r="AK169"/>
      <c r="AL169"/>
      <c r="AM169"/>
      <c r="AN169"/>
    </row>
    <row r="170" spans="1:40" x14ac:dyDescent="0.25">
      <c r="A170"/>
      <c r="B170">
        <f t="shared" si="34"/>
        <v>3600</v>
      </c>
      <c r="C170" s="186" t="str">
        <f t="shared" si="2"/>
        <v>-0.00589664663703172+0.68023292366981i</v>
      </c>
      <c r="D170" s="158" t="str">
        <f t="shared" si="3"/>
        <v>-6.0022135812232+5.21511908146855i</v>
      </c>
      <c r="E170" t="str">
        <f t="shared" si="4"/>
        <v>2870</v>
      </c>
      <c r="F170" t="str">
        <f t="shared" si="5"/>
        <v>0.777000777000777</v>
      </c>
      <c r="G170" t="str">
        <f t="shared" si="0"/>
        <v>0.777000777000777</v>
      </c>
      <c r="H170" t="str">
        <f t="shared" si="6"/>
        <v>0.707492066065699+0.691822000440667i</v>
      </c>
      <c r="I170" t="str">
        <f t="shared" si="7"/>
        <v>14.1371669411541i</v>
      </c>
      <c r="J170" t="str">
        <f t="shared" si="1"/>
        <v>0.829048187384555+3.05754122709859i</v>
      </c>
      <c r="K170" t="str">
        <f t="shared" si="8"/>
        <v>4.30704372479973+1.16784910744103i</v>
      </c>
      <c r="L170" t="str">
        <f t="shared" si="9"/>
        <v>0.240543276141257-0.0112713582081116i</v>
      </c>
      <c r="M170" t="str">
        <f t="shared" si="10"/>
        <v>4.54758700094099+1.15657774923292i</v>
      </c>
      <c r="N170" t="str">
        <f t="shared" si="11"/>
        <v>-0.0159656749891883i</v>
      </c>
      <c r="O170" t="str">
        <f t="shared" si="12"/>
        <v>0.999872551318356-0.0159649967153489i</v>
      </c>
      <c r="P170" t="str">
        <f t="shared" si="13"/>
        <v>0.000127448681644049+0.0159649967153489i</v>
      </c>
      <c r="Q170" t="str">
        <f t="shared" si="14"/>
        <v>-0.000127448681644049+6.78273839399557E-07i</v>
      </c>
      <c r="R170" t="str">
        <f t="shared" si="15"/>
        <v>-0.333332389288153-125.26785369642i</v>
      </c>
      <c r="S170" t="str">
        <f t="shared" si="16"/>
        <v>0.00164802118981249i</v>
      </c>
      <c r="T170" t="str">
        <f t="shared" si="17"/>
        <v>0.206444077294031-0.000549338840797702i</v>
      </c>
      <c r="U170" t="str">
        <f t="shared" si="18"/>
        <v>0.00005-0.0669844036582051i</v>
      </c>
      <c r="V170" t="str">
        <f t="shared" si="19"/>
        <v>3.33333333333333E-06-0.0736828440240257i</v>
      </c>
      <c r="W170" t="str">
        <f t="shared" si="20"/>
        <v>0.0000144746771288634-0.0350870728860467i</v>
      </c>
      <c r="X170" t="str">
        <f t="shared" si="21"/>
        <v>0.0161611105073587-0.024369539930793i</v>
      </c>
      <c r="Y170" t="str">
        <f t="shared" si="22"/>
        <v>0.009+0.00226194671058465i</v>
      </c>
      <c r="Z170" t="str">
        <f t="shared" si="23"/>
        <v>11.7980447938686-3.19330833632958i</v>
      </c>
      <c r="AA170" t="str">
        <f t="shared" si="24"/>
        <v>314.001621352754+275.894822421384i</v>
      </c>
      <c r="AB170" t="str">
        <f t="shared" si="25"/>
        <v>1.42608733548053-0.00379475727285399i</v>
      </c>
      <c r="AC170" t="str">
        <f t="shared" si="26"/>
        <v>7.48964516086335+1.63212389183389i</v>
      </c>
      <c r="AD170" t="str">
        <f t="shared" si="27"/>
        <v>0.181670295569704-0.0400957829988939i</v>
      </c>
      <c r="AE170" t="str">
        <f t="shared" si="28"/>
        <v>2.01531608674469-1.05318111317238i</v>
      </c>
      <c r="AF170" t="str">
        <f t="shared" si="29"/>
        <v>-6.7097056472889+4.52329708102788i</v>
      </c>
      <c r="AG170" t="str">
        <f t="shared" si="30"/>
        <v>1.24654729037287+0.135864946093066i</v>
      </c>
      <c r="AH170" t="str">
        <f t="shared" si="31"/>
        <v>-5.54526976530087+13.586180439139i</v>
      </c>
      <c r="AI170">
        <f t="shared" si="32"/>
        <v>23.33113244544117</v>
      </c>
      <c r="AJ170">
        <f t="shared" si="33"/>
        <v>112.20308086370879</v>
      </c>
      <c r="AK170"/>
      <c r="AL170"/>
      <c r="AM170"/>
      <c r="AN170"/>
    </row>
    <row r="171" spans="1:40" x14ac:dyDescent="0.25">
      <c r="A171"/>
      <c r="B171">
        <f t="shared" si="34"/>
        <v>3700</v>
      </c>
      <c r="C171" s="186" t="str">
        <f t="shared" si="2"/>
        <v>-0.00558223861268913+0.661850901863746i</v>
      </c>
      <c r="D171" s="158" t="str">
        <f t="shared" si="3"/>
        <v>-5.99980311970324+5.07419024762205i</v>
      </c>
      <c r="E171" t="str">
        <f t="shared" si="4"/>
        <v>2870</v>
      </c>
      <c r="F171" t="str">
        <f t="shared" si="5"/>
        <v>0.777000777000777</v>
      </c>
      <c r="G171" t="str">
        <f t="shared" si="0"/>
        <v>0.777000777000777</v>
      </c>
      <c r="H171" t="str">
        <f t="shared" si="6"/>
        <v>0.710620074422206+0.710468159699106i</v>
      </c>
      <c r="I171" t="str">
        <f t="shared" si="7"/>
        <v>14.5298660228528i</v>
      </c>
      <c r="J171" t="str">
        <f t="shared" si="1"/>
        <v>0.819418957198654+3.14247292785133i</v>
      </c>
      <c r="K171" t="str">
        <f t="shared" si="8"/>
        <v>4.32933665139635+1.12890090247325i</v>
      </c>
      <c r="L171" t="str">
        <f t="shared" si="9"/>
        <v>0.240513595653713-0.0115830220932946i</v>
      </c>
      <c r="M171" t="str">
        <f t="shared" si="10"/>
        <v>4.56985024705006+1.11731788037996i</v>
      </c>
      <c r="N171" t="str">
        <f t="shared" si="11"/>
        <v>-0.0164091659611102i</v>
      </c>
      <c r="O171" t="str">
        <f t="shared" si="12"/>
        <v>0.999865372657092-0.0164084295803634i</v>
      </c>
      <c r="P171" t="str">
        <f t="shared" si="13"/>
        <v>0.000134627342908034+0.0164084295803634i</v>
      </c>
      <c r="Q171" t="str">
        <f t="shared" si="14"/>
        <v>-0.000134627342908034+7.36380746803322E-07i</v>
      </c>
      <c r="R171" t="str">
        <f t="shared" si="15"/>
        <v>-0.333332336106077-121.882187417804i</v>
      </c>
      <c r="S171" t="str">
        <f t="shared" si="16"/>
        <v>0.00169379955619617i</v>
      </c>
      <c r="T171" t="str">
        <f t="shared" si="17"/>
        <v>0.206443994956495-0.000564598162962306i</v>
      </c>
      <c r="U171" t="str">
        <f t="shared" si="18"/>
        <v>0.0000500000000000002-0.0651740143701457i</v>
      </c>
      <c r="V171" t="str">
        <f t="shared" si="19"/>
        <v>3.33333333333333E-06-0.07169141580716i</v>
      </c>
      <c r="W171" t="str">
        <f t="shared" si="20"/>
        <v>0.000014474677036964-0.034138773854691i</v>
      </c>
      <c r="X171" t="str">
        <f t="shared" si="21"/>
        <v>0.0155528884324116-0.0241030047310937i</v>
      </c>
      <c r="Y171" t="str">
        <f t="shared" si="22"/>
        <v>0.009+0.00232477856365645i</v>
      </c>
      <c r="Z171" t="str">
        <f t="shared" si="23"/>
        <v>11.7859329004868-3.28944409765069i</v>
      </c>
      <c r="AA171" t="str">
        <f t="shared" si="24"/>
        <v>319.1246125521+283.061115472709i</v>
      </c>
      <c r="AB171" t="str">
        <f t="shared" si="25"/>
        <v>1.42608676670413-0.00390016657484121i</v>
      </c>
      <c r="AC171" t="str">
        <f t="shared" si="26"/>
        <v>7.52136068898822+1.57556906622619i</v>
      </c>
      <c r="AD171" t="str">
        <f t="shared" si="27"/>
        <v>0.181530427237063-0.0385454047873061i</v>
      </c>
      <c r="AE171" t="str">
        <f t="shared" si="28"/>
        <v>2.01271248054356-1.05142774686426i</v>
      </c>
      <c r="AF171" t="str">
        <f t="shared" si="29"/>
        <v>-6.71042319412545+4.36372208792294i</v>
      </c>
      <c r="AG171" t="str">
        <f t="shared" si="30"/>
        <v>1.24920634777267+0.141481972644322i</v>
      </c>
      <c r="AH171" t="str">
        <f t="shared" si="31"/>
        <v>-5.63074729935834+13.3165287804743i</v>
      </c>
      <c r="AI171">
        <f t="shared" si="32"/>
        <v>23.202195362910757</v>
      </c>
      <c r="AJ171">
        <f t="shared" si="33"/>
        <v>112.92053555172005</v>
      </c>
      <c r="AK171"/>
      <c r="AL171"/>
      <c r="AM171"/>
      <c r="AN171"/>
    </row>
    <row r="172" spans="1:40" x14ac:dyDescent="0.25">
      <c r="A172"/>
      <c r="B172">
        <f t="shared" si="34"/>
        <v>3800</v>
      </c>
      <c r="C172" s="186" t="str">
        <f t="shared" si="2"/>
        <v>-0.00529232194931824+0.64443615375846i</v>
      </c>
      <c r="D172" s="158" t="str">
        <f t="shared" si="3"/>
        <v>-5.99758042528406+4.94067717881486i</v>
      </c>
      <c r="E172" t="str">
        <f t="shared" si="4"/>
        <v>2870</v>
      </c>
      <c r="F172" t="str">
        <f t="shared" si="5"/>
        <v>0.777000777000777</v>
      </c>
      <c r="G172" t="str">
        <f t="shared" si="0"/>
        <v>0.777000777000777</v>
      </c>
      <c r="H172" t="str">
        <f t="shared" si="6"/>
        <v>0.713831093090293+0.729101059589974i</v>
      </c>
      <c r="I172" t="str">
        <f t="shared" si="7"/>
        <v>14.9225651045515i</v>
      </c>
      <c r="J172" t="str">
        <f t="shared" si="1"/>
        <v>0.809525912487112+3.22740462860406i</v>
      </c>
      <c r="K172" t="str">
        <f t="shared" si="8"/>
        <v>4.35002247544509+1.09111075895595i</v>
      </c>
      <c r="L172" t="str">
        <f t="shared" si="9"/>
        <v>0.240483109629432-0.0118945688709347i</v>
      </c>
      <c r="M172" t="str">
        <f t="shared" si="10"/>
        <v>4.59050558507452+1.07921619008502i</v>
      </c>
      <c r="N172" t="str">
        <f t="shared" si="11"/>
        <v>-0.0168526569330321i</v>
      </c>
      <c r="O172" t="str">
        <f t="shared" si="12"/>
        <v>0.999857997338069-0.0168518592180984i</v>
      </c>
      <c r="P172" t="str">
        <f t="shared" si="13"/>
        <v>0.000142002661930984+0.0168518592180984i</v>
      </c>
      <c r="Q172" t="str">
        <f t="shared" si="14"/>
        <v>-0.000142002661930984+7.97714933699345E-07i</v>
      </c>
      <c r="R172" t="str">
        <f t="shared" si="15"/>
        <v>-0.333332281452436-118.674712805227i</v>
      </c>
      <c r="S172" t="str">
        <f t="shared" si="16"/>
        <v>0.00173957792257985i</v>
      </c>
      <c r="T172" t="str">
        <f t="shared" si="17"/>
        <v>0.206443910364477-0.00057985747769783i</v>
      </c>
      <c r="U172" t="str">
        <f t="shared" si="18"/>
        <v>0.00005-0.0634589087288259i</v>
      </c>
      <c r="V172" t="str">
        <f t="shared" si="19"/>
        <v>3.33333333333333E-06-0.0698047996017083i</v>
      </c>
      <c r="W172" t="str">
        <f t="shared" si="20"/>
        <v>0.0000144746769425467-0.033240385304961i</v>
      </c>
      <c r="X172" t="str">
        <f t="shared" si="21"/>
        <v>0.0149739467805904-0.0238321183199412i</v>
      </c>
      <c r="Y172" t="str">
        <f t="shared" si="22"/>
        <v>0.009+0.00238761041672824i</v>
      </c>
      <c r="Z172" t="str">
        <f t="shared" si="23"/>
        <v>11.773184307544-3.38615553346395i</v>
      </c>
      <c r="AA172" t="str">
        <f t="shared" si="24"/>
        <v>324.405302477151+290.178006003071i</v>
      </c>
      <c r="AB172" t="str">
        <f t="shared" si="25"/>
        <v>1.42608618235409-0.00400557582550936i</v>
      </c>
      <c r="AC172" t="str">
        <f t="shared" si="26"/>
        <v>7.55077946717555+1.52066767825463i</v>
      </c>
      <c r="AD172" t="str">
        <f t="shared" si="27"/>
        <v>0.181401813660141-0.0370633855553377i</v>
      </c>
      <c r="AE172" t="str">
        <f t="shared" si="28"/>
        <v>2.01017459785648-1.05060882431024i</v>
      </c>
      <c r="AF172" t="str">
        <f t="shared" si="29"/>
        <v>-6.71141151837435+4.21157611922489i</v>
      </c>
      <c r="AG172" t="str">
        <f t="shared" si="30"/>
        <v>1.2519617361583+0.147027233132228i</v>
      </c>
      <c r="AH172" t="str">
        <f t="shared" si="31"/>
        <v>-5.70748732770471+13.0644788048441i</v>
      </c>
      <c r="AI172">
        <f t="shared" si="32"/>
        <v>23.080434131200278</v>
      </c>
      <c r="AJ172">
        <f t="shared" si="33"/>
        <v>113.59910466703248</v>
      </c>
      <c r="AK172"/>
      <c r="AL172"/>
      <c r="AM172"/>
      <c r="AN172"/>
    </row>
    <row r="173" spans="1:40" x14ac:dyDescent="0.25">
      <c r="A173"/>
      <c r="B173">
        <f t="shared" si="34"/>
        <v>3900</v>
      </c>
      <c r="C173" s="186" t="str">
        <f t="shared" si="2"/>
        <v>-0.00502441747874001+0.62791429352236i</v>
      </c>
      <c r="D173" s="158" t="str">
        <f t="shared" si="3"/>
        <v>-5.99552649100963+4.81400958367143i</v>
      </c>
      <c r="E173" t="str">
        <f t="shared" si="4"/>
        <v>2870</v>
      </c>
      <c r="F173" t="str">
        <f t="shared" si="5"/>
        <v>0.777000777000777</v>
      </c>
      <c r="G173" t="str">
        <f t="shared" si="0"/>
        <v>0.777000777000777</v>
      </c>
      <c r="H173" t="str">
        <f t="shared" si="6"/>
        <v>0.717124949862952+0.747719534753421i</v>
      </c>
      <c r="I173" t="str">
        <f t="shared" si="7"/>
        <v>15.3152641862502i</v>
      </c>
      <c r="J173" t="str">
        <f t="shared" si="1"/>
        <v>0.799369053249929+3.31233632935681i</v>
      </c>
      <c r="K173" t="str">
        <f t="shared" si="8"/>
        <v>4.36923744764528+1.05443193403809i</v>
      </c>
      <c r="L173" t="str">
        <f t="shared" si="9"/>
        <v>0.240451818683784-0.0122059954267885i</v>
      </c>
      <c r="M173" t="str">
        <f t="shared" si="10"/>
        <v>4.60968926632906+1.0422259386113i</v>
      </c>
      <c r="N173" t="str">
        <f t="shared" si="11"/>
        <v>-0.017296147904954i</v>
      </c>
      <c r="O173" t="str">
        <f t="shared" si="12"/>
        <v>0.999850425362736-0.0172952855413383i</v>
      </c>
      <c r="P173" t="str">
        <f t="shared" si="13"/>
        <v>0.000149574637263949+0.0172952855413383i</v>
      </c>
      <c r="Q173" t="str">
        <f t="shared" si="14"/>
        <v>-0.000149574637263949+8.62363615697359E-07i</v>
      </c>
      <c r="R173" t="str">
        <f t="shared" si="15"/>
        <v>-0.333332225353291-115.631722806056i</v>
      </c>
      <c r="S173" t="str">
        <f t="shared" si="16"/>
        <v>0.00178535628896353i</v>
      </c>
      <c r="T173" t="str">
        <f t="shared" si="17"/>
        <v>0.20644382351548-0.000595116784848707i</v>
      </c>
      <c r="U173" t="str">
        <f t="shared" si="18"/>
        <v>0.0000499999999999999-0.0618317572229584i</v>
      </c>
      <c r="V173" t="str">
        <f t="shared" si="19"/>
        <v>3.33333333333333E-06-0.0680149329452546i</v>
      </c>
      <c r="W173" t="str">
        <f t="shared" si="20"/>
        <v>0.0000144746768456117-0.0323880679690393i</v>
      </c>
      <c r="X173" t="str">
        <f t="shared" si="21"/>
        <v>0.0144227953514051-0.0235581268233714i</v>
      </c>
      <c r="Y173" t="str">
        <f t="shared" si="22"/>
        <v>0.009+0.00245044226980004i</v>
      </c>
      <c r="Z173" t="str">
        <f t="shared" si="23"/>
        <v>11.759772918219-3.48345264191133i</v>
      </c>
      <c r="AA173" t="str">
        <f t="shared" si="24"/>
        <v>329.844871768183+297.242980628201i</v>
      </c>
      <c r="AB173" t="str">
        <f t="shared" si="25"/>
        <v>1.42608558241315-0.00411098502378382i</v>
      </c>
      <c r="AC173" t="str">
        <f t="shared" si="26"/>
        <v>7.57809597734155+1.46735302113241i</v>
      </c>
      <c r="AD173" t="str">
        <f t="shared" si="27"/>
        <v>0.181283331019292-0.0356445245987302i</v>
      </c>
      <c r="AE173" t="str">
        <f t="shared" si="28"/>
        <v>2.00768479326209-1.05066341343258i</v>
      </c>
      <c r="AF173" t="str">
        <f t="shared" si="29"/>
        <v>-6.71265144087258+4.06629004891801i</v>
      </c>
      <c r="AG173" t="str">
        <f t="shared" si="30"/>
        <v>1.25481347174702+0.152503483097655i</v>
      </c>
      <c r="AH173" t="str">
        <f t="shared" si="31"/>
        <v>-5.77630332367946+12.8285778810885i</v>
      </c>
      <c r="AI173">
        <f t="shared" si="32"/>
        <v>22.965293764135883</v>
      </c>
      <c r="AJ173">
        <f t="shared" si="33"/>
        <v>114.24053286930858</v>
      </c>
      <c r="AK173"/>
      <c r="AL173"/>
      <c r="AM173"/>
      <c r="AN173"/>
    </row>
    <row r="174" spans="1:40" x14ac:dyDescent="0.25">
      <c r="A174"/>
      <c r="B174">
        <f t="shared" si="34"/>
        <v>4000</v>
      </c>
      <c r="C174" s="186" t="str">
        <f t="shared" si="2"/>
        <v>-0.00477635196466244+0.612218371520221i</v>
      </c>
      <c r="D174" s="158" t="str">
        <f t="shared" si="3"/>
        <v>-5.9936246554017+4.69367418165503i</v>
      </c>
      <c r="E174" t="str">
        <f t="shared" si="4"/>
        <v>2870</v>
      </c>
      <c r="F174" t="str">
        <f t="shared" si="5"/>
        <v>0.777000777000777</v>
      </c>
      <c r="G174" t="str">
        <f t="shared" si="0"/>
        <v>0.777000777000777</v>
      </c>
      <c r="H174" t="str">
        <f t="shared" si="6"/>
        <v>0.720501465234344+0.766322483753917i</v>
      </c>
      <c r="I174" t="str">
        <f t="shared" si="7"/>
        <v>15.707963267949i</v>
      </c>
      <c r="J174" t="str">
        <f t="shared" si="1"/>
        <v>0.788948379487105+3.39726803010954i</v>
      </c>
      <c r="K174" t="str">
        <f t="shared" si="8"/>
        <v>4.38710403203918+1.01881823454685i</v>
      </c>
      <c r="L174" t="str">
        <f t="shared" si="9"/>
        <v>0.240419723448146-0.0125172986506494i</v>
      </c>
      <c r="M174" t="str">
        <f t="shared" si="10"/>
        <v>4.62752375548733+1.0063009358962i</v>
      </c>
      <c r="N174" t="str">
        <f t="shared" si="11"/>
        <v>-0.0177396388768759i</v>
      </c>
      <c r="O174" t="str">
        <f t="shared" si="12"/>
        <v>0.999842656732583-0.0177387084628681i</v>
      </c>
      <c r="P174" t="str">
        <f t="shared" si="13"/>
        <v>0.000157343267417009+0.0177387084628681i</v>
      </c>
      <c r="Q174" t="str">
        <f t="shared" si="14"/>
        <v>-0.000157343267417009+9.30414007799946E-07i</v>
      </c>
      <c r="R174" t="str">
        <f t="shared" si="15"/>
        <v>-0.333332167777325-112.74088107483i</v>
      </c>
      <c r="S174" t="str">
        <f t="shared" si="16"/>
        <v>0.00183113465534721i</v>
      </c>
      <c r="T174" t="str">
        <f t="shared" si="17"/>
        <v>0.2064437344105-0.00061037608415907i</v>
      </c>
      <c r="U174" t="str">
        <f t="shared" si="18"/>
        <v>0.00005-0.0602859632923846i</v>
      </c>
      <c r="V174" t="str">
        <f t="shared" si="19"/>
        <v>3.33333333333333E-06-0.0663145596216231i</v>
      </c>
      <c r="W174" t="str">
        <f t="shared" si="20"/>
        <v>0.0000144746767461589-0.0315783665058903i</v>
      </c>
      <c r="X174" t="str">
        <f t="shared" si="21"/>
        <v>0.0138979990577843-0.0232821188897435i</v>
      </c>
      <c r="Y174" t="str">
        <f t="shared" si="22"/>
        <v>0.009+0.00251327412287183i</v>
      </c>
      <c r="Z174" t="str">
        <f t="shared" si="23"/>
        <v>11.7456717876062-3.58134482449954i</v>
      </c>
      <c r="AA174" t="str">
        <f t="shared" si="24"/>
        <v>335.444497656643+304.253427653264i</v>
      </c>
      <c r="AB174" t="str">
        <f t="shared" si="25"/>
        <v>1.42608496688818-0.00421639416789708i</v>
      </c>
      <c r="AC174" t="str">
        <f t="shared" si="26"/>
        <v>7.60348502301568+1.41555917267264i</v>
      </c>
      <c r="AD174" t="str">
        <f t="shared" si="27"/>
        <v>0.181173993475747-0.0342841344058877i</v>
      </c>
      <c r="AE174" t="str">
        <f t="shared" si="28"/>
        <v>2.00522695649906-1.05153673412201i</v>
      </c>
      <c r="AF174" t="str">
        <f t="shared" si="29"/>
        <v>-6.71412612063604+3.92735169790111i</v>
      </c>
      <c r="AG174" t="str">
        <f t="shared" si="30"/>
        <v>1.25776168238607+0.157913031069166i</v>
      </c>
      <c r="AH174" t="str">
        <f t="shared" si="31"/>
        <v>-5.83790990034428+12.607526541157i</v>
      </c>
      <c r="AI174">
        <f t="shared" si="32"/>
        <v>22.856268749152989</v>
      </c>
      <c r="AJ174">
        <f t="shared" si="33"/>
        <v>114.84647592427531</v>
      </c>
      <c r="AK174"/>
      <c r="AL174"/>
      <c r="AM174"/>
      <c r="AN174"/>
    </row>
    <row r="175" spans="1:40" x14ac:dyDescent="0.25">
      <c r="A175"/>
      <c r="B175">
        <f t="shared" si="34"/>
        <v>4100</v>
      </c>
      <c r="C175" s="186" t="str">
        <f t="shared" si="2"/>
        <v>-0.00454621389402774+0.597287967796464i</v>
      </c>
      <c r="D175" s="158" t="str">
        <f t="shared" si="3"/>
        <v>-5.99186026352684+4.57920775310623i</v>
      </c>
      <c r="E175" t="str">
        <f t="shared" si="4"/>
        <v>2870</v>
      </c>
      <c r="F175" t="str">
        <f t="shared" si="5"/>
        <v>0.777000777000777</v>
      </c>
      <c r="G175" t="str">
        <f t="shared" si="0"/>
        <v>0.777000777000777</v>
      </c>
      <c r="H175" t="str">
        <f t="shared" si="6"/>
        <v>0.723960452796257+0.784908861603732i</v>
      </c>
      <c r="I175" t="str">
        <f t="shared" si="7"/>
        <v>16.1006623496477i</v>
      </c>
      <c r="J175" t="str">
        <f t="shared" si="1"/>
        <v>0.77826389119864+3.48219973086228i</v>
      </c>
      <c r="K175" t="str">
        <f t="shared" si="8"/>
        <v>4.40373247284675+0.984224408422099i</v>
      </c>
      <c r="L175" t="str">
        <f t="shared" si="9"/>
        <v>0.240386824569866-0.0128284754364508i</v>
      </c>
      <c r="M175" t="str">
        <f t="shared" si="10"/>
        <v>4.64411929741662+0.971395932985648i</v>
      </c>
      <c r="N175" t="str">
        <f t="shared" si="11"/>
        <v>-0.0181831298487978i</v>
      </c>
      <c r="O175" t="str">
        <f t="shared" si="12"/>
        <v>0.999834691449138-0.0181821278954736i</v>
      </c>
      <c r="P175" t="str">
        <f t="shared" si="13"/>
        <v>0.000165308550862053+0.0181821278954736i</v>
      </c>
      <c r="Q175" t="str">
        <f t="shared" si="14"/>
        <v>-0.000165308550862053+1.00195332419784E-06i</v>
      </c>
      <c r="R175" t="str">
        <f t="shared" si="15"/>
        <v>-0.333332108800367-109.991054811563i</v>
      </c>
      <c r="S175" t="str">
        <f t="shared" si="16"/>
        <v>0.00187691302173089i</v>
      </c>
      <c r="T175" t="str">
        <f t="shared" si="17"/>
        <v>0.206443643049739-0.000625635375568427i</v>
      </c>
      <c r="U175" t="str">
        <f t="shared" si="18"/>
        <v>0.0000499999999999999-0.0588155739437897i</v>
      </c>
      <c r="V175" t="str">
        <f t="shared" si="19"/>
        <v>3.33333333333333E-06-0.0646971313381688i</v>
      </c>
      <c r="W175" t="str">
        <f t="shared" si="20"/>
        <v>0.0000144746766441884-0.0308081626809208i</v>
      </c>
      <c r="X175" t="str">
        <f t="shared" si="21"/>
        <v>0.0133981812519587-0.0230050429594251i</v>
      </c>
      <c r="Y175" t="str">
        <f t="shared" si="22"/>
        <v>0.009+0.00257610597594363i</v>
      </c>
      <c r="Z175" t="str">
        <f t="shared" si="23"/>
        <v>11.7308531172868-3.6798408499893i</v>
      </c>
      <c r="AA175" t="str">
        <f t="shared" si="24"/>
        <v>341.205350320831+311.206634222653i</v>
      </c>
      <c r="AB175" t="str">
        <f t="shared" si="25"/>
        <v>1.42608433578059-0.00432180325743127i</v>
      </c>
      <c r="AC175" t="str">
        <f t="shared" si="26"/>
        <v>7.62710396564963+1.36522155396433i</v>
      </c>
      <c r="AD175" t="str">
        <f t="shared" si="27"/>
        <v>0.181072933345548-0.0329779790380629i</v>
      </c>
      <c r="AE175" t="str">
        <f t="shared" si="28"/>
        <v>2.00278627017853-1.05317940515281i</v>
      </c>
      <c r="AF175" t="str">
        <f t="shared" si="29"/>
        <v>-6.7158207163231+3.7942988915025i</v>
      </c>
      <c r="AG175" t="str">
        <f t="shared" si="30"/>
        <v>1.26080659064679+0.163257783585943i</v>
      </c>
      <c r="AH175" t="str">
        <f t="shared" si="31"/>
        <v>-5.89293689483808+12.4001585367885i</v>
      </c>
      <c r="AI175">
        <f t="shared" si="32"/>
        <v>22.752897820900287</v>
      </c>
      <c r="AJ175">
        <f t="shared" si="33"/>
        <v>115.41850524924568</v>
      </c>
      <c r="AK175"/>
      <c r="AL175"/>
      <c r="AM175"/>
      <c r="AN175"/>
    </row>
    <row r="176" spans="1:40" x14ac:dyDescent="0.25">
      <c r="A176"/>
      <c r="B176">
        <f t="shared" si="34"/>
        <v>4200</v>
      </c>
      <c r="C176" s="186" t="str">
        <f t="shared" si="2"/>
        <v>-0.00433231654570866+0.58306841500674i</v>
      </c>
      <c r="D176" s="158" t="str">
        <f t="shared" si="3"/>
        <v>-5.99022038385639+4.47019118171834i</v>
      </c>
      <c r="E176" t="str">
        <f t="shared" si="4"/>
        <v>2870</v>
      </c>
      <c r="F176" t="str">
        <f t="shared" si="5"/>
        <v>0.777000777000777</v>
      </c>
      <c r="G176" t="str">
        <f t="shared" si="0"/>
        <v>0.777000777000777</v>
      </c>
      <c r="H176" t="str">
        <f t="shared" si="6"/>
        <v>0.727501719574741+0.80347767336086i</v>
      </c>
      <c r="I176" t="str">
        <f t="shared" si="7"/>
        <v>16.4933614313464i</v>
      </c>
      <c r="J176" t="str">
        <f t="shared" si="1"/>
        <v>0.767315588384533+3.56713143161502i</v>
      </c>
      <c r="K176" t="str">
        <f t="shared" si="8"/>
        <v>4.41922216912324+0.950606425333625i</v>
      </c>
      <c r="L176" t="str">
        <f t="shared" si="9"/>
        <v>0.240353122712232-0.0131395226823676i</v>
      </c>
      <c r="M176" t="str">
        <f t="shared" si="10"/>
        <v>4.65957529183547+0.937466902651257i</v>
      </c>
      <c r="N176" t="str">
        <f t="shared" si="11"/>
        <v>-0.0186266208207197i</v>
      </c>
      <c r="O176" t="str">
        <f t="shared" si="12"/>
        <v>0.999826529513968-0.018625543751941i</v>
      </c>
      <c r="P176" t="str">
        <f t="shared" si="13"/>
        <v>0.000173470486032001+0.018625543751941i</v>
      </c>
      <c r="Q176" t="str">
        <f t="shared" si="14"/>
        <v>-0.000173470486032001+1.07706877870012E-06i</v>
      </c>
      <c r="R176" t="str">
        <f t="shared" si="15"/>
        <v>-0.333332048286654-107.372171483091i</v>
      </c>
      <c r="S176" t="str">
        <f t="shared" si="16"/>
        <v>0.00192269138811457i</v>
      </c>
      <c r="T176" t="str">
        <f t="shared" si="17"/>
        <v>0.2064435494337-0.00064089465862334i</v>
      </c>
      <c r="U176" t="str">
        <f t="shared" si="18"/>
        <v>0.0000500000000000001-0.0574152031356044i</v>
      </c>
      <c r="V176" t="str">
        <f t="shared" si="19"/>
        <v>3.33333333333333E-06-0.0631567234491646i</v>
      </c>
      <c r="W176" t="str">
        <f t="shared" si="20"/>
        <v>0.0000144746765396999-0.0300746352342613i</v>
      </c>
      <c r="X176" t="str">
        <f t="shared" si="21"/>
        <v>0.0129220256326743-0.0227277228730748i</v>
      </c>
      <c r="Y176" t="str">
        <f t="shared" si="22"/>
        <v>0.009+0.00263893782901543i</v>
      </c>
      <c r="Z176" t="str">
        <f t="shared" si="23"/>
        <v>11.7152882507939-3.77894881667227i</v>
      </c>
      <c r="AA176" t="str">
        <f t="shared" si="24"/>
        <v>347.12858903307+318.099783504463i</v>
      </c>
      <c r="AB176" t="str">
        <f t="shared" si="25"/>
        <v>1.42608368909385-0.00442721228925411i</v>
      </c>
      <c r="AC176" t="str">
        <f t="shared" si="26"/>
        <v>7.64909468678347+1.31627732994157i</v>
      </c>
      <c r="AD176" t="str">
        <f t="shared" si="27"/>
        <v>0.180979384517167-0.0317222211584382i</v>
      </c>
      <c r="AE176" t="str">
        <f t="shared" si="28"/>
        <v>2.00034900696099-1.05554679578976i</v>
      </c>
      <c r="AF176" t="str">
        <f t="shared" si="29"/>
        <v>-6.71772210343113+3.66671350835748i</v>
      </c>
      <c r="AG176" t="str">
        <f t="shared" si="30"/>
        <v>1.26394849926896+0.168539283646288i</v>
      </c>
      <c r="AH176" t="str">
        <f t="shared" si="31"/>
        <v>-5.94194117887281+12.2054239434711i</v>
      </c>
      <c r="AI176">
        <f t="shared" si="32"/>
        <v>22.654759378646666</v>
      </c>
      <c r="AJ176">
        <f t="shared" si="33"/>
        <v>115.95811233354964</v>
      </c>
      <c r="AK176"/>
      <c r="AL176"/>
      <c r="AM176"/>
      <c r="AN176"/>
    </row>
    <row r="177" spans="1:40" x14ac:dyDescent="0.25">
      <c r="A177"/>
      <c r="B177">
        <f t="shared" si="34"/>
        <v>4300</v>
      </c>
      <c r="C177" s="186" t="str">
        <f t="shared" si="2"/>
        <v>-0.00413316699900425+0.569510129734569i</v>
      </c>
      <c r="D177" s="158" t="str">
        <f t="shared" si="3"/>
        <v>-5.98869357066499+4.36624432796503i</v>
      </c>
      <c r="E177" t="str">
        <f t="shared" si="4"/>
        <v>2870</v>
      </c>
      <c r="F177" t="str">
        <f t="shared" si="5"/>
        <v>0.777000777000777</v>
      </c>
      <c r="G177" t="str">
        <f t="shared" si="0"/>
        <v>0.777000777000777</v>
      </c>
      <c r="H177" t="str">
        <f t="shared" si="6"/>
        <v>0.731125066318105+0.822027968626517i</v>
      </c>
      <c r="I177" t="str">
        <f t="shared" si="7"/>
        <v>16.8860605130451i</v>
      </c>
      <c r="J177" t="str">
        <f t="shared" si="1"/>
        <v>0.756103471044786+3.65206313236776i</v>
      </c>
      <c r="K177" t="str">
        <f t="shared" si="8"/>
        <v>4.43366288159368+0.917921671316232i</v>
      </c>
      <c r="L177" t="str">
        <f t="shared" si="9"/>
        <v>0.240318618554439-0.0134504372909184i</v>
      </c>
      <c r="M177" t="str">
        <f t="shared" si="10"/>
        <v>4.67398150014812+0.904471234025314i</v>
      </c>
      <c r="N177" t="str">
        <f t="shared" si="11"/>
        <v>-0.0190701117926416i</v>
      </c>
      <c r="O177" t="str">
        <f t="shared" si="12"/>
        <v>0.999818170928677-0.0190689559450576i</v>
      </c>
      <c r="P177" t="str">
        <f t="shared" si="13"/>
        <v>0.000181829071323025+0.0190689559450576i</v>
      </c>
      <c r="Q177" t="str">
        <f t="shared" si="14"/>
        <v>-0.000181829071323025+1.15584758399873E-06i</v>
      </c>
      <c r="R177" t="str">
        <f t="shared" si="15"/>
        <v>-0.333331986388869-104.875095534924i</v>
      </c>
      <c r="S177" t="str">
        <f t="shared" si="16"/>
        <v>0.00196846975449825i</v>
      </c>
      <c r="T177" t="str">
        <f t="shared" si="17"/>
        <v>0.206443453560612-0.000656153933413311i</v>
      </c>
      <c r="U177" t="str">
        <f t="shared" si="18"/>
        <v>0.0000499999999999999-0.0560799658533809i</v>
      </c>
      <c r="V177" t="str">
        <f t="shared" si="19"/>
        <v>3.33333333333333E-06-0.0616879624387192i</v>
      </c>
      <c r="W177" t="str">
        <f t="shared" si="20"/>
        <v>0.0000144746764326938-0.0293752253488198i</v>
      </c>
      <c r="X177" t="str">
        <f t="shared" si="21"/>
        <v>0.0124682770250602-0.0224508719273748i</v>
      </c>
      <c r="Y177" t="str">
        <f t="shared" si="22"/>
        <v>0.009+0.00270176968208722i</v>
      </c>
      <c r="Z177" t="str">
        <f t="shared" si="23"/>
        <v>11.6989476700815-3.87867611300798i</v>
      </c>
      <c r="AA177" t="str">
        <f t="shared" si="24"/>
        <v>353.215358090598+324.929951919024i</v>
      </c>
      <c r="AB177" t="str">
        <f t="shared" si="25"/>
        <v>1.42608302681572-0.00453262126398387i</v>
      </c>
      <c r="AC177" t="str">
        <f t="shared" si="26"/>
        <v>7.66958531055992+1.26866568715153i</v>
      </c>
      <c r="AD177" t="str">
        <f t="shared" si="27"/>
        <v>0.180892668519787-0.0305133763294991i</v>
      </c>
      <c r="AE177" t="str">
        <f t="shared" si="28"/>
        <v>1.99790235901793-1.05859846532228i</v>
      </c>
      <c r="AF177" t="str">
        <f t="shared" si="29"/>
        <v>-6.7198186369831+3.54421635933851i</v>
      </c>
      <c r="AG177" t="str">
        <f t="shared" si="30"/>
        <v>1.26718777849874+0.173758743635057i</v>
      </c>
      <c r="AH177" t="str">
        <f t="shared" si="31"/>
        <v>-5.98541660477266+12.0223747809288i</v>
      </c>
      <c r="AI177">
        <f t="shared" si="32"/>
        <v>22.561467455918731</v>
      </c>
      <c r="AJ177">
        <f t="shared" si="33"/>
        <v>116.46671300626581</v>
      </c>
      <c r="AK177"/>
      <c r="AL177"/>
      <c r="AM177"/>
      <c r="AN177"/>
    </row>
    <row r="178" spans="1:40" x14ac:dyDescent="0.25">
      <c r="A178"/>
      <c r="B178">
        <f t="shared" si="34"/>
        <v>4400</v>
      </c>
      <c r="C178" s="186" t="str">
        <f t="shared" si="2"/>
        <v>-0.00394744001472513+0.556568034957519i</v>
      </c>
      <c r="D178" s="158" t="str">
        <f t="shared" si="3"/>
        <v>-5.98726966378552+4.26702160134098i</v>
      </c>
      <c r="E178" t="str">
        <f t="shared" si="4"/>
        <v>2870</v>
      </c>
      <c r="F178" t="str">
        <f t="shared" si="5"/>
        <v>0.777000777000777</v>
      </c>
      <c r="G178" t="str">
        <f t="shared" si="0"/>
        <v>0.777000777000777</v>
      </c>
      <c r="H178" t="str">
        <f t="shared" si="6"/>
        <v>0.734830287745061+0.840558836799038i</v>
      </c>
      <c r="I178" t="str">
        <f t="shared" si="7"/>
        <v>17.2787595947439i</v>
      </c>
      <c r="J178" t="str">
        <f t="shared" si="1"/>
        <v>0.744627539179397+3.7369948331205i</v>
      </c>
      <c r="K178" t="str">
        <f t="shared" si="8"/>
        <v>4.44713579304462+0.886129076931654i</v>
      </c>
      <c r="L178" t="str">
        <f t="shared" si="9"/>
        <v>0.240283312791553-0.0137612161690669i</v>
      </c>
      <c r="M178" t="str">
        <f t="shared" si="10"/>
        <v>4.68741910583617+0.872367860762587i</v>
      </c>
      <c r="N178" t="str">
        <f t="shared" si="11"/>
        <v>-0.0195136027645635i</v>
      </c>
      <c r="O178" t="str">
        <f t="shared" si="12"/>
        <v>0.999809615694911-0.0195123643876111i</v>
      </c>
      <c r="P178" t="str">
        <f t="shared" si="13"/>
        <v>0.000190384305088998+0.0195123643876111i</v>
      </c>
      <c r="Q178" t="str">
        <f t="shared" si="14"/>
        <v>-0.000190384305088998+1.23837695240048E-06i</v>
      </c>
      <c r="R178" t="str">
        <f t="shared" si="15"/>
        <v>-0.333331923015487-102.491521919627i</v>
      </c>
      <c r="S178" t="str">
        <f t="shared" si="16"/>
        <v>0.00201424812088193i</v>
      </c>
      <c r="T178" t="str">
        <f t="shared" si="17"/>
        <v>0.206443355432938-0.000671413199563905i</v>
      </c>
      <c r="U178" t="str">
        <f t="shared" si="18"/>
        <v>0.0000500000000000001-0.0548054211748951i</v>
      </c>
      <c r="V178" t="str">
        <f t="shared" si="19"/>
        <v>3.33333333333333E-06-0.0602859632923846i</v>
      </c>
      <c r="W178" t="str">
        <f t="shared" si="20"/>
        <v>0.0000144746763231699-0.0287076068272407i</v>
      </c>
      <c r="X178" t="str">
        <f t="shared" si="21"/>
        <v>0.0120357412752588-0.022175105493971i</v>
      </c>
      <c r="Y178" t="str">
        <f t="shared" si="22"/>
        <v>0.009+0.00276460153515902i</v>
      </c>
      <c r="Z178" t="str">
        <f t="shared" si="23"/>
        <v>11.6818009931149-3.97902937659384i</v>
      </c>
      <c r="AA178" t="str">
        <f t="shared" si="24"/>
        <v>359.46678252236+331.69410642154i</v>
      </c>
      <c r="AB178" t="str">
        <f t="shared" si="25"/>
        <v>1.42608234896323-0.004638030179034i</v>
      </c>
      <c r="AC178" t="str">
        <f t="shared" si="26"/>
        <v>7.68869171749141+1.22232801676169i</v>
      </c>
      <c r="AD178" t="str">
        <f t="shared" si="27"/>
        <v>0.180812182770501-0.0293482734439606i</v>
      </c>
      <c r="AE178" t="str">
        <f t="shared" si="28"/>
        <v>1.99543429406989-1.06229767675375i</v>
      </c>
      <c r="AF178" t="str">
        <f t="shared" si="29"/>
        <v>-6.72209995153058+3.42646276454194i</v>
      </c>
      <c r="AG178" t="str">
        <f t="shared" si="30"/>
        <v>1.27052485495725+0.178917073599463i</v>
      </c>
      <c r="AH178" t="str">
        <f t="shared" si="31"/>
        <v>-6.02380241557156+11.8501527227344i</v>
      </c>
      <c r="AI178">
        <f t="shared" si="32"/>
        <v>22.472668165751788</v>
      </c>
      <c r="AJ178">
        <f t="shared" si="33"/>
        <v>116.94565153417022</v>
      </c>
      <c r="AK178"/>
      <c r="AL178"/>
      <c r="AM178"/>
      <c r="AN178"/>
    </row>
    <row r="179" spans="1:40" x14ac:dyDescent="0.25">
      <c r="A179"/>
      <c r="B179">
        <f t="shared" si="34"/>
        <v>4500</v>
      </c>
      <c r="C179" s="186" t="str">
        <f t="shared" si="2"/>
        <v>-0.00377395593262236+0.544201059490019i</v>
      </c>
      <c r="D179" s="158" t="str">
        <f t="shared" si="3"/>
        <v>-5.98593961915606+4.17220812275681i</v>
      </c>
      <c r="E179" t="str">
        <f t="shared" si="4"/>
        <v>2870</v>
      </c>
      <c r="F179" t="str">
        <f t="shared" si="5"/>
        <v>0.777000777000777</v>
      </c>
      <c r="G179" t="str">
        <f t="shared" si="0"/>
        <v>0.777000777000777</v>
      </c>
      <c r="H179" t="str">
        <f t="shared" si="6"/>
        <v>0.738617172760135+0.859069402966498i</v>
      </c>
      <c r="I179" t="str">
        <f t="shared" si="7"/>
        <v>17.6714586764426i</v>
      </c>
      <c r="J179" t="str">
        <f t="shared" si="1"/>
        <v>0.732887792788367+3.82192653387324i</v>
      </c>
      <c r="K179" t="str">
        <f t="shared" si="8"/>
        <v>4.4597144409669+0.85518919428163i</v>
      </c>
      <c r="L179" t="str">
        <f t="shared" si="9"/>
        <v>0.240247206134479-0.0140718562283234i</v>
      </c>
      <c r="M179" t="str">
        <f t="shared" si="10"/>
        <v>4.69996164710138+0.841117338053307i</v>
      </c>
      <c r="N179" t="str">
        <f t="shared" si="11"/>
        <v>-0.0199570937364854i</v>
      </c>
      <c r="O179" t="str">
        <f t="shared" si="12"/>
        <v>0.999800863814351-0.0199557689923901i</v>
      </c>
      <c r="P179" t="str">
        <f t="shared" si="13"/>
        <v>0.00019913618564904+0.0199557689923901i</v>
      </c>
      <c r="Q179" t="str">
        <f t="shared" si="14"/>
        <v>-0.00019913618564904+1.32474409529973E-06i</v>
      </c>
      <c r="R179" t="str">
        <f t="shared" si="15"/>
        <v>-0.333331858210557-100.213883814025i</v>
      </c>
      <c r="S179" t="str">
        <f t="shared" si="16"/>
        <v>0.00206002648726561i</v>
      </c>
      <c r="T179" t="str">
        <f t="shared" si="17"/>
        <v>0.20644325504865-0.000686672456963212i</v>
      </c>
      <c r="U179" t="str">
        <f t="shared" si="18"/>
        <v>0.0000499999999999999-0.053587522926564i</v>
      </c>
      <c r="V179" t="str">
        <f t="shared" si="19"/>
        <v>3.33333333333333E-06-0.0589462752192204i</v>
      </c>
      <c r="W179" t="str">
        <f t="shared" si="20"/>
        <v>0.000014474676211128-0.0280696602452668i</v>
      </c>
      <c r="X179" t="str">
        <f t="shared" si="21"/>
        <v>0.0116232844597949-0.0219009523191121i</v>
      </c>
      <c r="Y179" t="str">
        <f t="shared" si="22"/>
        <v>0.009+0.00282743338823081i</v>
      </c>
      <c r="Z179" t="str">
        <f t="shared" si="23"/>
        <v>11.6638169727068-4.08001445144927i</v>
      </c>
      <c r="AA179" t="str">
        <f t="shared" si="24"/>
        <v>365.883963564143+338.389101849976i</v>
      </c>
      <c r="AB179" t="str">
        <f t="shared" si="25"/>
        <v>1.42608165552235-0.00474343903363144i</v>
      </c>
      <c r="AC179" t="str">
        <f t="shared" si="26"/>
        <v>7.70651887540307+1.17720802440618i</v>
      </c>
      <c r="AD179" t="str">
        <f t="shared" si="27"/>
        <v>0.180737390617331-0.0282240203514991i</v>
      </c>
      <c r="AE179" t="str">
        <f t="shared" si="28"/>
        <v>1.99293343337304-1.06661097324978i</v>
      </c>
      <c r="AF179" t="str">
        <f t="shared" si="29"/>
        <v>-6.72455679191619+3.31313871979031i</v>
      </c>
      <c r="AG179" t="str">
        <f t="shared" si="30"/>
        <v>1.27396020174115+0.184014905588983i</v>
      </c>
      <c r="AH179" t="str">
        <f t="shared" si="31"/>
        <v>-6.05749038400807+11.687978548577i</v>
      </c>
      <c r="AI179">
        <f t="shared" si="32"/>
        <v>22.388036556936513</v>
      </c>
      <c r="AJ179">
        <f t="shared" si="33"/>
        <v>117.39620454042438</v>
      </c>
      <c r="AK179"/>
      <c r="AL179"/>
      <c r="AM179"/>
      <c r="AN179"/>
    </row>
    <row r="180" spans="1:40" x14ac:dyDescent="0.25">
      <c r="A180"/>
      <c r="B180">
        <f t="shared" si="34"/>
        <v>4600</v>
      </c>
      <c r="C180" s="186" t="str">
        <f t="shared" si="2"/>
        <v>-0.00361166189454187+0.532371702693706i</v>
      </c>
      <c r="D180" s="158" t="str">
        <f t="shared" si="3"/>
        <v>-5.98469536486411+4.08151638731841i</v>
      </c>
      <c r="E180" t="str">
        <f t="shared" si="4"/>
        <v>2870</v>
      </c>
      <c r="F180" t="str">
        <f t="shared" si="5"/>
        <v>0.777000777000777</v>
      </c>
      <c r="G180" t="str">
        <f t="shared" si="0"/>
        <v>0.777000777000777</v>
      </c>
      <c r="H180" t="str">
        <f t="shared" si="6"/>
        <v>0.742485504642113+0.877558824340829i</v>
      </c>
      <c r="I180" t="str">
        <f t="shared" si="7"/>
        <v>18.0641577581413i</v>
      </c>
      <c r="J180" t="str">
        <f t="shared" si="1"/>
        <v>0.720884231871697+3.90685823462597i</v>
      </c>
      <c r="K180" t="str">
        <f t="shared" si="8"/>
        <v>4.47146553875092+0.825064234907367i</v>
      </c>
      <c r="L180" t="str">
        <f t="shared" si="9"/>
        <v>0.240210299309921-0.0143823543848456i</v>
      </c>
      <c r="M180" t="str">
        <f t="shared" si="10"/>
        <v>4.71167583806084+0.810681880522521i</v>
      </c>
      <c r="N180" t="str">
        <f t="shared" si="11"/>
        <v>-0.0204005847084073i</v>
      </c>
      <c r="O180" t="str">
        <f t="shared" si="12"/>
        <v>0.999791915288719-0.0203991696721838i</v>
      </c>
      <c r="P180" t="str">
        <f t="shared" si="13"/>
        <v>0.000208084711280976+0.0203991696721838i</v>
      </c>
      <c r="Q180" t="str">
        <f t="shared" si="14"/>
        <v>-0.000208084711280976+1.41503622350103E-06i</v>
      </c>
      <c r="R180" t="str">
        <f t="shared" si="15"/>
        <v>-0.333331791913679-98.0352723809595i</v>
      </c>
      <c r="S180" t="str">
        <f t="shared" si="16"/>
        <v>0.0021058048536493i</v>
      </c>
      <c r="T180" t="str">
        <f t="shared" si="17"/>
        <v>0.206443152408656-0.000701931705287444i</v>
      </c>
      <c r="U180" t="str">
        <f t="shared" si="18"/>
        <v>0.0000500000000000001-0.0524225767759867i</v>
      </c>
      <c r="V180" t="str">
        <f t="shared" si="19"/>
        <v>3.33333333333333E-06-0.0576648344535851i</v>
      </c>
      <c r="W180" t="str">
        <f t="shared" si="20"/>
        <v>0.0000144746760965685-0.0274594504764016i</v>
      </c>
      <c r="X180" t="str">
        <f t="shared" si="21"/>
        <v>0.0112298315739144-0.0216288646195982i</v>
      </c>
      <c r="Y180" t="str">
        <f t="shared" si="22"/>
        <v>0.009+0.00289026524130261i</v>
      </c>
      <c r="Z180" t="str">
        <f t="shared" si="23"/>
        <v>11.6449634967276-4.18163634359668i</v>
      </c>
      <c r="AA180" t="str">
        <f t="shared" si="24"/>
        <v>372.467973894571+345.011678350089i</v>
      </c>
      <c r="AB180" t="str">
        <f t="shared" si="25"/>
        <v>1.42608094649937-0.00484884782553951i</v>
      </c>
      <c r="AC180" t="str">
        <f t="shared" si="26"/>
        <v>7.72316201181359+1.13325178434342i</v>
      </c>
      <c r="AD180" t="str">
        <f t="shared" si="27"/>
        <v>0.180667812874313-0.0271379739047532i</v>
      </c>
      <c r="AE180" t="str">
        <f t="shared" si="28"/>
        <v>1.9903889479833-1.07150780792935i</v>
      </c>
      <c r="AF180" t="str">
        <f t="shared" si="29"/>
        <v>-6.72718086950622+3.20395756297758i</v>
      </c>
      <c r="AG180" t="str">
        <f t="shared" si="30"/>
        <v>1.27749432952203+0.189052614659472i</v>
      </c>
      <c r="AH180" t="str">
        <f t="shared" si="31"/>
        <v>-6.08683089513543+11.5351430572813i</v>
      </c>
      <c r="AI180">
        <f t="shared" si="32"/>
        <v>22.30727382686791</v>
      </c>
      <c r="AJ180">
        <f t="shared" si="33"/>
        <v>117.81958473961213</v>
      </c>
      <c r="AK180"/>
      <c r="AL180"/>
      <c r="AM180"/>
      <c r="AN180"/>
    </row>
    <row r="181" spans="1:40" x14ac:dyDescent="0.25">
      <c r="A181"/>
      <c r="B181">
        <f t="shared" si="34"/>
        <v>4700</v>
      </c>
      <c r="C181" s="186" t="str">
        <f t="shared" si="2"/>
        <v>-0.00345961583346476+0.521045654738279i</v>
      </c>
      <c r="D181" s="158" t="str">
        <f t="shared" si="3"/>
        <v>-5.98352967839586+3.99468335299347i</v>
      </c>
      <c r="E181" t="str">
        <f t="shared" si="4"/>
        <v>2870</v>
      </c>
      <c r="F181" t="str">
        <f t="shared" si="5"/>
        <v>0.777000777000777</v>
      </c>
      <c r="G181" t="str">
        <f t="shared" si="0"/>
        <v>0.777000777000777</v>
      </c>
      <c r="H181" t="str">
        <f t="shared" si="6"/>
        <v>0.746435061210086+0.896026287152687i</v>
      </c>
      <c r="I181" t="str">
        <f t="shared" si="7"/>
        <v>18.45685683984i</v>
      </c>
      <c r="J181" t="str">
        <f t="shared" si="1"/>
        <v>0.708616856429385+3.99178993537872i</v>
      </c>
      <c r="K181" t="str">
        <f t="shared" si="8"/>
        <v>4.48244969962084+0.795718078022261i</v>
      </c>
      <c r="L181" t="str">
        <f t="shared" si="9"/>
        <v>0.240172593060352-0.014692707559539i</v>
      </c>
      <c r="M181" t="str">
        <f t="shared" si="10"/>
        <v>4.72262229268119+0.781025370462722i</v>
      </c>
      <c r="N181" t="str">
        <f t="shared" si="11"/>
        <v>-0.0208440756803292i</v>
      </c>
      <c r="O181" t="str">
        <f t="shared" si="12"/>
        <v>0.999782770119775-0.0208425663397823i</v>
      </c>
      <c r="P181" t="str">
        <f t="shared" si="13"/>
        <v>0.000217229880224989+0.0208425663397823i</v>
      </c>
      <c r="Q181" t="str">
        <f t="shared" si="14"/>
        <v>-0.000217229880224989+1.50934054689994E-06i</v>
      </c>
      <c r="R181" t="str">
        <f t="shared" si="15"/>
        <v>-0.333331724145575-95.9493667688882i</v>
      </c>
      <c r="S181" t="str">
        <f t="shared" si="16"/>
        <v>0.00215158322003298i</v>
      </c>
      <c r="T181" t="str">
        <f t="shared" si="17"/>
        <v>0.20644304751273-0.000717190944376281i</v>
      </c>
      <c r="U181" t="str">
        <f t="shared" si="18"/>
        <v>0.0000499999999999999-0.0513072028020294i</v>
      </c>
      <c r="V181" t="str">
        <f t="shared" si="19"/>
        <v>3.33333333333333E-06-0.0564379230822325i</v>
      </c>
      <c r="W181" t="str">
        <f t="shared" si="20"/>
        <v>0.0000144746759794913-0.0268752070857662i</v>
      </c>
      <c r="X181" t="str">
        <f t="shared" si="21"/>
        <v>0.0108543648329454-0.0213592270862785i</v>
      </c>
      <c r="Y181" t="str">
        <f t="shared" si="22"/>
        <v>0.009+0.00295309709437441i</v>
      </c>
      <c r="Z181" t="str">
        <f t="shared" si="23"/>
        <v>11.62520758983-4.28389917493017i</v>
      </c>
      <c r="AA181" t="str">
        <f t="shared" si="24"/>
        <v>379.219852624715+351.55845889056i</v>
      </c>
      <c r="AB181" t="str">
        <f t="shared" si="25"/>
        <v>1.42608022189272-0.00495425655365074i</v>
      </c>
      <c r="AC181" t="str">
        <f t="shared" si="26"/>
        <v>7.73870764712248+1.09040775116939i</v>
      </c>
      <c r="AD181" t="str">
        <f t="shared" si="27"/>
        <v>0.180603020596144-0.0260877137762607i</v>
      </c>
      <c r="AE181" t="str">
        <f t="shared" si="28"/>
        <v>1.98779047025858-1.07696021911482i</v>
      </c>
      <c r="AF181" t="str">
        <f t="shared" si="29"/>
        <v>-6.72996473960595+3.09865706584078i</v>
      </c>
      <c r="AG181" t="str">
        <f t="shared" si="30"/>
        <v>1.28112777844485+0.194030337037924i</v>
      </c>
      <c r="AH181" t="str">
        <f t="shared" si="31"/>
        <v>-6.1121381472816+11.3909992094098i</v>
      </c>
      <c r="AI181">
        <f t="shared" si="32"/>
        <v>22.230104844606061</v>
      </c>
      <c r="AJ181">
        <f t="shared" si="33"/>
        <v>118.21694448886596</v>
      </c>
      <c r="AK181"/>
      <c r="AL181"/>
      <c r="AM181"/>
      <c r="AN181"/>
    </row>
    <row r="182" spans="1:40" x14ac:dyDescent="0.25">
      <c r="A182"/>
      <c r="B182">
        <f t="shared" si="34"/>
        <v>4800</v>
      </c>
      <c r="C182" s="186" t="str">
        <f t="shared" si="2"/>
        <v>-0.00331697277242577+0.510191464314738i</v>
      </c>
      <c r="D182" s="158" t="str">
        <f t="shared" si="3"/>
        <v>-5.98243608159456+3.91146789307966i</v>
      </c>
      <c r="E182" t="str">
        <f t="shared" si="4"/>
        <v>2870</v>
      </c>
      <c r="F182" t="str">
        <f t="shared" si="5"/>
        <v>0.777000777000777</v>
      </c>
      <c r="G182" t="str">
        <f t="shared" si="0"/>
        <v>0.777000777000777</v>
      </c>
      <c r="H182" t="str">
        <f t="shared" si="6"/>
        <v>0.750465614970903+0.914471003939826i</v>
      </c>
      <c r="I182" t="str">
        <f t="shared" si="7"/>
        <v>18.8495559215388i</v>
      </c>
      <c r="J182" t="str">
        <f t="shared" si="1"/>
        <v>0.696085666461431+4.07672163613145i</v>
      </c>
      <c r="K182" t="str">
        <f t="shared" si="8"/>
        <v>4.49272207564043+0.767116256486862i</v>
      </c>
      <c r="L182" t="str">
        <f t="shared" si="9"/>
        <v>0.24013408814397-0.0150029126781576i</v>
      </c>
      <c r="M182" t="str">
        <f t="shared" si="10"/>
        <v>4.7328561637844+0.752113343808704i</v>
      </c>
      <c r="N182" t="str">
        <f t="shared" si="11"/>
        <v>-0.021287566652251i</v>
      </c>
      <c r="O182" t="str">
        <f t="shared" si="12"/>
        <v>0.999773428309318-0.0212859589079765i</v>
      </c>
      <c r="P182" t="str">
        <f t="shared" si="13"/>
        <v>0.000226571690681965+0.0212859589079765i</v>
      </c>
      <c r="Q182" t="str">
        <f t="shared" si="14"/>
        <v>-0.000226571690681965+1.60774427450036E-06i</v>
      </c>
      <c r="R182" t="str">
        <f t="shared" si="15"/>
        <v>-0.333331654961391-93.9503728641712i</v>
      </c>
      <c r="S182" t="str">
        <f t="shared" si="16"/>
        <v>0.00219736158641666i</v>
      </c>
      <c r="T182" t="str">
        <f t="shared" si="17"/>
        <v>0.206442940361252-0.000732450174148853i</v>
      </c>
      <c r="U182" t="str">
        <f t="shared" si="18"/>
        <v>0.0000500000000000001-0.0502383027436539i</v>
      </c>
      <c r="V182" t="str">
        <f t="shared" si="19"/>
        <v>3.33333333333333E-06-0.0552621330180192i</v>
      </c>
      <c r="W182" t="str">
        <f t="shared" si="20"/>
        <v>0.0000144746758598962-0.0263153071747212i</v>
      </c>
      <c r="X182" t="str">
        <f t="shared" si="21"/>
        <v>0.0104959216954296-0.0210923649003704i</v>
      </c>
      <c r="Y182" t="str">
        <f t="shared" si="22"/>
        <v>0.009+0.0030159289474462i</v>
      </c>
      <c r="Z182" t="str">
        <f t="shared" si="23"/>
        <v>11.6045154168283-4.3868061353681i</v>
      </c>
      <c r="AA182" t="str">
        <f t="shared" si="24"/>
        <v>386.140600034503+358.0259468822i</v>
      </c>
      <c r="AB182" t="str">
        <f t="shared" si="25"/>
        <v>1.42607948170502-0.00505966521740649i</v>
      </c>
      <c r="AC182" t="str">
        <f t="shared" si="26"/>
        <v>7.75323450675928+1.04862673981126i</v>
      </c>
      <c r="AD182" t="str">
        <f t="shared" si="27"/>
        <v>0.180542628890831-0.0250710195053034i</v>
      </c>
      <c r="AE182" t="str">
        <f t="shared" si="28"/>
        <v>1.98512801817257-1.08294254447868i</v>
      </c>
      <c r="AF182" t="str">
        <f t="shared" si="29"/>
        <v>-6.73290169656546+2.99699688913983i</v>
      </c>
      <c r="AG182" t="str">
        <f t="shared" si="30"/>
        <v>1.28486111066883+0.198947985868472i</v>
      </c>
      <c r="AH182" t="str">
        <f t="shared" si="31"/>
        <v>-6.13369461433159+11.2549553094784i</v>
      </c>
      <c r="AI182">
        <f t="shared" si="32"/>
        <v>22.156275944786834</v>
      </c>
      <c r="AJ182">
        <f t="shared" si="33"/>
        <v>118.58937915722231</v>
      </c>
      <c r="AK182"/>
      <c r="AL182"/>
      <c r="AM182"/>
      <c r="AN182"/>
    </row>
    <row r="183" spans="1:40" x14ac:dyDescent="0.25">
      <c r="A183"/>
      <c r="B183">
        <f t="shared" si="34"/>
        <v>4900</v>
      </c>
      <c r="C183" s="186" t="str">
        <f t="shared" si="2"/>
        <v>-0.00318297306016935+0.499780247024464i</v>
      </c>
      <c r="D183" s="158" t="str">
        <f t="shared" si="3"/>
        <v>-5.98140875046725+3.83164856052089i</v>
      </c>
      <c r="E183" t="str">
        <f t="shared" si="4"/>
        <v>2870</v>
      </c>
      <c r="F183" t="str">
        <f t="shared" si="5"/>
        <v>0.777000777000777</v>
      </c>
      <c r="G183" t="str">
        <f t="shared" si="0"/>
        <v>0.777000777000777</v>
      </c>
      <c r="H183" t="str">
        <f t="shared" si="6"/>
        <v>0.754576933251236+0.932892211172838i</v>
      </c>
      <c r="I183" t="str">
        <f t="shared" si="7"/>
        <v>19.2422550032375i</v>
      </c>
      <c r="J183" t="str">
        <f t="shared" si="1"/>
        <v>0.683290661967837+4.1616533368842i</v>
      </c>
      <c r="K183" t="str">
        <f t="shared" si="8"/>
        <v>4.5023329225017+0.73922592632837i</v>
      </c>
      <c r="L183" t="str">
        <f t="shared" si="9"/>
        <v>0.240094785334665-0.0153129666714036i</v>
      </c>
      <c r="M183" t="str">
        <f t="shared" si="10"/>
        <v>4.74242770783636+0.723912959656966i</v>
      </c>
      <c r="N183" t="str">
        <f t="shared" si="11"/>
        <v>-0.0217310576241729i</v>
      </c>
      <c r="O183" t="str">
        <f t="shared" si="12"/>
        <v>0.999763889859186-0.0217293472895581i</v>
      </c>
      <c r="P183" t="str">
        <f t="shared" si="13"/>
        <v>0.000236110140814039+0.0217293472895581i</v>
      </c>
      <c r="Q183" t="str">
        <f t="shared" si="14"/>
        <v>-0.000236110140814039+1.71033461479966E-06i</v>
      </c>
      <c r="R183" t="str">
        <f t="shared" si="15"/>
        <v>-0.333331584285802-92.0329695420387i</v>
      </c>
      <c r="S183" t="str">
        <f t="shared" si="16"/>
        <v>0.00224313995280034i</v>
      </c>
      <c r="T183" t="str">
        <f t="shared" si="17"/>
        <v>0.206442830954604-0.000747709394241716i</v>
      </c>
      <c r="U183" t="str">
        <f t="shared" si="18"/>
        <v>0.00005-0.0492130312590894i</v>
      </c>
      <c r="V183" t="str">
        <f t="shared" si="19"/>
        <v>3.33333333333333E-06-0.0541343343849984i</v>
      </c>
      <c r="W183" t="str">
        <f t="shared" si="20"/>
        <v>0.0000144746757377833-0.0257782603261486i</v>
      </c>
      <c r="X183" t="str">
        <f t="shared" si="21"/>
        <v>0.0101535926956573-0.0208285508609705i</v>
      </c>
      <c r="Y183" t="str">
        <f t="shared" si="22"/>
        <v>0.009+0.003078760800518i</v>
      </c>
      <c r="Z183" t="str">
        <f t="shared" si="23"/>
        <v>11.5828522878854-4.49035943329263i</v>
      </c>
      <c r="AA183" t="str">
        <f t="shared" si="24"/>
        <v>393.231172049324+364.410523916158i</v>
      </c>
      <c r="AB183" t="str">
        <f t="shared" si="25"/>
        <v>1.42607872593892-0.00516507381429613i</v>
      </c>
      <c r="AC183" t="str">
        <f t="shared" si="26"/>
        <v>7.76681432732046+1.00786188202834i</v>
      </c>
      <c r="AD183" t="str">
        <f t="shared" si="27"/>
        <v>0.180486291602775-0.0240858503197827i</v>
      </c>
      <c r="AE183" t="str">
        <f t="shared" si="28"/>
        <v>1.98239193043084-1.08943116856069i</v>
      </c>
      <c r="AF183" t="str">
        <f t="shared" si="29"/>
        <v>-6.73598568371849+2.89875634934805i</v>
      </c>
      <c r="AG183" t="str">
        <f t="shared" si="30"/>
        <v>1.28869490341765+0.203805264892388i</v>
      </c>
      <c r="AH183" t="str">
        <f t="shared" si="31"/>
        <v>-6.15175488673534+11.126469070586i</v>
      </c>
      <c r="AI183">
        <f t="shared" si="32"/>
        <v>22.085552958619861</v>
      </c>
      <c r="AJ183">
        <f t="shared" si="33"/>
        <v>118.93793031735741</v>
      </c>
      <c r="AK183"/>
      <c r="AL183"/>
      <c r="AM183"/>
      <c r="AN183"/>
    </row>
    <row r="184" spans="1:40" x14ac:dyDescent="0.25">
      <c r="A184"/>
      <c r="B184">
        <f t="shared" si="34"/>
        <v>5000</v>
      </c>
      <c r="C184" s="186" t="str">
        <f t="shared" si="2"/>
        <v>-0.00305693223686954+0.489785428751429i</v>
      </c>
      <c r="D184" s="158" t="str">
        <f t="shared" si="3"/>
        <v>-5.98044243748863+3.75502162042762i</v>
      </c>
      <c r="E184" t="str">
        <f t="shared" si="4"/>
        <v>2870</v>
      </c>
      <c r="F184" t="str">
        <f t="shared" si="5"/>
        <v>0.777000777000777</v>
      </c>
      <c r="G184" t="str">
        <f t="shared" si="0"/>
        <v>0.777000777000777</v>
      </c>
      <c r="H184" t="str">
        <f t="shared" si="6"/>
        <v>0.758768778316536+0.9512891671707i</v>
      </c>
      <c r="I184" t="str">
        <f t="shared" si="7"/>
        <v>19.6349540849362i</v>
      </c>
      <c r="J184" t="str">
        <f t="shared" si="1"/>
        <v>0.670231842948602+4.24658503763693i</v>
      </c>
      <c r="K184" t="str">
        <f t="shared" si="8"/>
        <v>4.51132809939921+0.712015824340749i</v>
      </c>
      <c r="L184" t="str">
        <f t="shared" si="9"/>
        <v>0.240054685421978-0.0156228664750268i</v>
      </c>
      <c r="M184" t="str">
        <f t="shared" si="10"/>
        <v>4.75138278482119+0.696392957865722i</v>
      </c>
      <c r="N184" t="str">
        <f t="shared" si="11"/>
        <v>-0.0221745485960948i</v>
      </c>
      <c r="O184" t="str">
        <f t="shared" si="12"/>
        <v>0.999754154771253-0.0221727313973196i</v>
      </c>
      <c r="P184" t="str">
        <f t="shared" si="13"/>
        <v>0.000245845228747044+0.0221727313973196i</v>
      </c>
      <c r="Q184" t="str">
        <f t="shared" si="14"/>
        <v>-0.000245845228747044+1.81719877520234E-06i</v>
      </c>
      <c r="R184" t="str">
        <f t="shared" si="15"/>
        <v>-0.333331512172138-90.1922613668046i</v>
      </c>
      <c r="S184" t="str">
        <f t="shared" si="16"/>
        <v>0.00228891831918402i</v>
      </c>
      <c r="T184" t="str">
        <f t="shared" si="17"/>
        <v>0.206442719291112-0.000762968604572118i</v>
      </c>
      <c r="U184" t="str">
        <f t="shared" si="18"/>
        <v>0.00005-0.0482287706339078i</v>
      </c>
      <c r="V184" t="str">
        <f t="shared" si="19"/>
        <v>3.33333333333333E-06-0.0530516476972983i</v>
      </c>
      <c r="W184" t="str">
        <f t="shared" si="20"/>
        <v>0.0000144746756131525-0.0252626953563004i</v>
      </c>
      <c r="X184" t="str">
        <f t="shared" si="21"/>
        <v>0.00982651915569749-0.0205680117147517i</v>
      </c>
      <c r="Y184" t="str">
        <f t="shared" si="22"/>
        <v>0.009+0.00314159265358979i</v>
      </c>
      <c r="Z184" t="str">
        <f t="shared" si="23"/>
        <v>11.5601826656636-4.59456024428778i</v>
      </c>
      <c r="AA184" t="str">
        <f t="shared" si="24"/>
        <v>400.492474450801+370.708447637238i</v>
      </c>
      <c r="AB184" t="str">
        <f t="shared" si="25"/>
        <v>1.42607795458285-0.00527048234374804i</v>
      </c>
      <c r="AC184" t="str">
        <f t="shared" si="26"/>
        <v>7.77951257000671+0.968068565863261i</v>
      </c>
      <c r="AD184" t="str">
        <f t="shared" si="27"/>
        <v>0.180433696729116-0.023130327350259i</v>
      </c>
      <c r="AE184" t="str">
        <f t="shared" si="28"/>
        <v>1.97957281074867-1.09640429900706i</v>
      </c>
      <c r="AF184" t="str">
        <f t="shared" si="29"/>
        <v>-6.73921121580517+2.80373245325692i</v>
      </c>
      <c r="AG184" t="str">
        <f t="shared" si="30"/>
        <v>1.29262974243019+0.208601680361542i</v>
      </c>
      <c r="AH184" t="str">
        <f t="shared" si="31"/>
        <v>-6.16654898807452+11.0050424309488i</v>
      </c>
      <c r="AI184">
        <f t="shared" si="32"/>
        <v>22.017719453012944</v>
      </c>
      <c r="AJ184">
        <f t="shared" si="33"/>
        <v>119.26358876503238</v>
      </c>
      <c r="AK184"/>
      <c r="AL184"/>
      <c r="AM184"/>
      <c r="AN184"/>
    </row>
    <row r="185" spans="1:40" x14ac:dyDescent="0.25">
      <c r="A185"/>
      <c r="B185">
        <f t="shared" si="34"/>
        <v>5100</v>
      </c>
      <c r="C185" s="186" t="str">
        <f t="shared" si="2"/>
        <v>-0.00293823227680823+0.480182519217487i</v>
      </c>
      <c r="D185" s="158" t="str">
        <f t="shared" si="3"/>
        <v>-5.97953240446149+3.68139931400074i</v>
      </c>
      <c r="E185" t="str">
        <f t="shared" si="4"/>
        <v>2870</v>
      </c>
      <c r="F185" t="str">
        <f t="shared" si="5"/>
        <v>0.777000777000777</v>
      </c>
      <c r="G185" t="str">
        <f t="shared" si="0"/>
        <v>0.777000777000777</v>
      </c>
      <c r="H185" t="str">
        <f t="shared" si="6"/>
        <v>0.7630409074792+0.969661150266462i</v>
      </c>
      <c r="I185" t="str">
        <f t="shared" si="7"/>
        <v>20.0276531666349i</v>
      </c>
      <c r="J185" t="str">
        <f t="shared" si="1"/>
        <v>0.656909209403725+4.33151673838967i</v>
      </c>
      <c r="K185" t="str">
        <f t="shared" si="8"/>
        <v>4.51974951206694+0.685456217301512i</v>
      </c>
      <c r="L185" t="str">
        <f t="shared" si="9"/>
        <v>0.240013789211062-0.0159326090299243i</v>
      </c>
      <c r="M185" t="str">
        <f t="shared" si="10"/>
        <v>4.759763301278+0.669523608271588i</v>
      </c>
      <c r="N185" t="str">
        <f t="shared" si="11"/>
        <v>-0.0226180395680167i</v>
      </c>
      <c r="O185" t="str">
        <f t="shared" si="12"/>
        <v>0.999744223047435-0.0226161111440543i</v>
      </c>
      <c r="P185" t="str">
        <f t="shared" si="13"/>
        <v>0.000255776952564957+0.0226161111440543i</v>
      </c>
      <c r="Q185" t="str">
        <f t="shared" si="14"/>
        <v>-0.000255776952564957+1.92842396239817E-06i</v>
      </c>
      <c r="R185" t="str">
        <f t="shared" si="15"/>
        <v>-0.333331438602574-88.423736859732i</v>
      </c>
      <c r="S185" t="str">
        <f t="shared" si="16"/>
        <v>0.00233469668556768i</v>
      </c>
      <c r="T185" t="str">
        <f t="shared" si="17"/>
        <v>0.206442605371925-0.000778227804900936i</v>
      </c>
      <c r="U185" t="str">
        <f t="shared" si="18"/>
        <v>0.0000499999999999998-0.0472831084646153i</v>
      </c>
      <c r="V185" t="str">
        <f t="shared" si="19"/>
        <v>3.33333333333333E-06-0.052011419311077i</v>
      </c>
      <c r="W185" t="str">
        <f t="shared" si="20"/>
        <v>0.0000144746754860041-0.0247673486252512i</v>
      </c>
      <c r="X185" t="str">
        <f t="shared" si="21"/>
        <v>0.00951389083251692-0.0203109337713471i</v>
      </c>
      <c r="Y185" t="str">
        <f t="shared" si="22"/>
        <v>0.009+0.00320442450666159i</v>
      </c>
      <c r="Z185" t="str">
        <f t="shared" si="23"/>
        <v>11.5364701746042-4.69940865819596i</v>
      </c>
      <c r="AA185" t="str">
        <f t="shared" si="24"/>
        <v>407.925356816255+376.915849769476i</v>
      </c>
      <c r="AB185" t="str">
        <f t="shared" si="25"/>
        <v>1.42607716764475-0.00537589080411038i</v>
      </c>
      <c r="AC185" t="str">
        <f t="shared" si="26"/>
        <v>7.7913890531548+0.929204363194157i</v>
      </c>
      <c r="AD185" t="str">
        <f t="shared" si="27"/>
        <v>0.180384562457038-0.0222027179122847i</v>
      </c>
      <c r="AE185" t="str">
        <f t="shared" si="28"/>
        <v>1.97666147995217-1.10384176760571i</v>
      </c>
      <c r="AF185" t="str">
        <f t="shared" si="29"/>
        <v>-6.74257331194069+2.71173816373428i</v>
      </c>
      <c r="AG185" t="str">
        <f t="shared" si="30"/>
        <v>1.29666621572259+0.213336551442011i</v>
      </c>
      <c r="AH185" t="str">
        <f t="shared" si="31"/>
        <v>-6.17828524740207+10.8902170135359i</v>
      </c>
      <c r="AI185">
        <f t="shared" si="32"/>
        <v>21.95257515291285</v>
      </c>
      <c r="AJ185">
        <f t="shared" si="33"/>
        <v>119.56729737241534</v>
      </c>
      <c r="AK185"/>
      <c r="AL185"/>
      <c r="AM185"/>
      <c r="AN185"/>
    </row>
    <row r="186" spans="1:40" x14ac:dyDescent="0.25">
      <c r="A186"/>
      <c r="B186">
        <f t="shared" si="34"/>
        <v>5200</v>
      </c>
      <c r="C186" s="186" t="str">
        <f t="shared" si="2"/>
        <v>-0.00282631399827537+0.470948911658902i</v>
      </c>
      <c r="D186" s="158" t="str">
        <f t="shared" si="3"/>
        <v>-5.97867436432607+3.61060832271825i</v>
      </c>
      <c r="E186" t="str">
        <f t="shared" si="4"/>
        <v>2870</v>
      </c>
      <c r="F186" t="str">
        <f t="shared" si="5"/>
        <v>0.777000777000777</v>
      </c>
      <c r="G186" t="str">
        <f t="shared" si="0"/>
        <v>0.777000777000777</v>
      </c>
      <c r="H186" t="str">
        <f t="shared" si="6"/>
        <v>0.76739307319768+0.988007457189452i</v>
      </c>
      <c r="I186" t="str">
        <f t="shared" si="7"/>
        <v>20.4203522483337i</v>
      </c>
      <c r="J186" t="str">
        <f t="shared" si="1"/>
        <v>0.643322761333208+4.41644843914241i</v>
      </c>
      <c r="K186" t="str">
        <f t="shared" si="8"/>
        <v>4.52763550599588+0.659518845552999i</v>
      </c>
      <c r="L186" t="str">
        <f t="shared" si="9"/>
        <v>0.239972097522643-0.0162421912822391i</v>
      </c>
      <c r="M186" t="str">
        <f t="shared" si="10"/>
        <v>4.76760760351852+0.64327665427076i</v>
      </c>
      <c r="N186" t="str">
        <f t="shared" si="11"/>
        <v>-0.0230615305399386i</v>
      </c>
      <c r="O186" t="str">
        <f t="shared" si="12"/>
        <v>0.999734094689686-0.0230594864425563i</v>
      </c>
      <c r="P186" t="str">
        <f t="shared" si="13"/>
        <v>0.000265905310314007+0.0230594864425563i</v>
      </c>
      <c r="Q186" t="str">
        <f t="shared" si="14"/>
        <v>-0.000265905310314007+0.0000020440973822998i</v>
      </c>
      <c r="R186" t="str">
        <f t="shared" si="15"/>
        <v>-0.333331363540935-86.7232315785354i</v>
      </c>
      <c r="S186" t="str">
        <f t="shared" si="16"/>
        <v>0.00238047505195136i</v>
      </c>
      <c r="T186" t="str">
        <f t="shared" si="17"/>
        <v>0.206442489197304-0.000793486994942125i</v>
      </c>
      <c r="U186" t="str">
        <f t="shared" si="18"/>
        <v>0.0000500000000000002-0.046373817917219i</v>
      </c>
      <c r="V186" t="str">
        <f t="shared" si="19"/>
        <v>3.33333333333333E-06-0.0510111997089408i</v>
      </c>
      <c r="W186" t="str">
        <f t="shared" si="20"/>
        <v>0.0000144746753563379-0.0242910536961477i</v>
      </c>
      <c r="X186" t="str">
        <f t="shared" si="21"/>
        <v>0.00921494354385033-0.0200574678805549i</v>
      </c>
      <c r="Y186" t="str">
        <f t="shared" si="22"/>
        <v>0.009+0.00326725635973338i</v>
      </c>
      <c r="Z186" t="str">
        <f t="shared" si="23"/>
        <v>11.511677612505-4.80490362452164i</v>
      </c>
      <c r="AA186" t="str">
        <f t="shared" si="24"/>
        <v>415.530606181909+383.028734312215i</v>
      </c>
      <c r="AB186" t="str">
        <f t="shared" si="25"/>
        <v>1.42607636512643-0.00548129919340719i</v>
      </c>
      <c r="AC186" t="str">
        <f t="shared" si="26"/>
        <v>7.80249851338101+0.891228949181489i</v>
      </c>
      <c r="AD186" t="str">
        <f t="shared" si="27"/>
        <v>0.180338633726205-0.0213014215819464i</v>
      </c>
      <c r="AE186" t="str">
        <f t="shared" si="28"/>
        <v>1.97364893476914-1.11172485277175i</v>
      </c>
      <c r="AF186" t="str">
        <f t="shared" si="29"/>
        <v>-6.74606743752375+2.6226008655288i</v>
      </c>
      <c r="AG186" t="str">
        <f t="shared" si="30"/>
        <v>1.30080490758302+0.218009019324561i</v>
      </c>
      <c r="AH186" t="str">
        <f t="shared" si="31"/>
        <v>-6.18715279397979+10.781570137547i</v>
      </c>
      <c r="AI186">
        <f t="shared" si="32"/>
        <v>21.889934525232384</v>
      </c>
      <c r="AJ186">
        <f t="shared" si="33"/>
        <v>119.84995378207516</v>
      </c>
      <c r="AK186"/>
      <c r="AL186"/>
      <c r="AM186"/>
      <c r="AN186"/>
    </row>
    <row r="187" spans="1:40" x14ac:dyDescent="0.25">
      <c r="A187"/>
      <c r="B187">
        <f t="shared" si="34"/>
        <v>5300</v>
      </c>
      <c r="C187" s="186" t="str">
        <f t="shared" si="2"/>
        <v>-0.00272067046622205+0.462063705175154i</v>
      </c>
      <c r="D187" s="158" t="str">
        <f t="shared" si="3"/>
        <v>-5.97786443058033+3.54248840634285i</v>
      </c>
      <c r="E187" t="str">
        <f t="shared" si="4"/>
        <v>2870</v>
      </c>
      <c r="F187" t="str">
        <f t="shared" si="5"/>
        <v>0.777000777000777</v>
      </c>
      <c r="G187" t="str">
        <f t="shared" si="0"/>
        <v>0.777000777000777</v>
      </c>
      <c r="H187" t="str">
        <f t="shared" si="6"/>
        <v>0.771825023167729+1.00632740163491i</v>
      </c>
      <c r="I187" t="str">
        <f t="shared" si="7"/>
        <v>20.8130513300324i</v>
      </c>
      <c r="J187" t="str">
        <f t="shared" si="1"/>
        <v>0.629472498737049+4.50138013989515i</v>
      </c>
      <c r="K187" t="str">
        <f t="shared" si="8"/>
        <v>4.5350212159305+0.634176863072887i</v>
      </c>
      <c r="L187" t="str">
        <f t="shared" si="9"/>
        <v>0.239929611192978-0.0165516101834586i</v>
      </c>
      <c r="M187" t="str">
        <f t="shared" si="10"/>
        <v>4.77495082712348+0.617625252889428i</v>
      </c>
      <c r="N187" t="str">
        <f t="shared" si="11"/>
        <v>-0.0235050215118605i</v>
      </c>
      <c r="O187" t="str">
        <f t="shared" si="12"/>
        <v>0.999723769699997-0.0235028572056209i</v>
      </c>
      <c r="P187" t="str">
        <f t="shared" si="13"/>
        <v>0.000276230300003011+0.0235028572056209i</v>
      </c>
      <c r="Q187" t="str">
        <f t="shared" si="14"/>
        <v>-0.000276230300003011+0.0000021643062395986i</v>
      </c>
      <c r="R187" t="str">
        <f t="shared" si="15"/>
        <v>-0.333331287071716-85.0868953780565i</v>
      </c>
      <c r="S187" t="str">
        <f t="shared" si="16"/>
        <v>0.00242625341833504i</v>
      </c>
      <c r="T187" t="str">
        <f t="shared" si="17"/>
        <v>0.206442370766525-0.000808746174695769i</v>
      </c>
      <c r="U187" t="str">
        <f t="shared" si="18"/>
        <v>0.00005-0.0454988402206676i</v>
      </c>
      <c r="V187" t="str">
        <f t="shared" si="19"/>
        <v>3.33333333333333E-06-0.0500487242427343i</v>
      </c>
      <c r="W187" t="str">
        <f t="shared" si="20"/>
        <v>0.0000144746752241537-0.0238327321651057i</v>
      </c>
      <c r="X187" t="str">
        <f t="shared" si="21"/>
        <v>0.00892895680669497-0.0198077338404007i</v>
      </c>
      <c r="Y187" t="str">
        <f t="shared" si="22"/>
        <v>0.009+0.00333008821280518i</v>
      </c>
      <c r="Z187" t="str">
        <f t="shared" si="23"/>
        <v>11.4857669645742-4.91104289622321i</v>
      </c>
      <c r="AA187" t="str">
        <f t="shared" si="24"/>
        <v>423.308940425818+389.042975926236i</v>
      </c>
      <c r="AB187" t="str">
        <f t="shared" si="25"/>
        <v>1.42607554702287-0.00558670751163906i</v>
      </c>
      <c r="AC187" t="str">
        <f t="shared" si="26"/>
        <v>7.81289110443712+0.854104016715832i</v>
      </c>
      <c r="AD187" t="str">
        <f t="shared" si="27"/>
        <v>0.180295679239423-0.0204249578310277i</v>
      </c>
      <c r="AE187" t="str">
        <f t="shared" si="28"/>
        <v>1.97052631240191-1.12003612065695i</v>
      </c>
      <c r="AF187" t="str">
        <f t="shared" si="29"/>
        <v>-6.74968945374806+2.53616100470794i</v>
      </c>
      <c r="AG187" t="str">
        <f t="shared" si="30"/>
        <v>1.3050463927382+0.222618055231715i</v>
      </c>
      <c r="AH187" t="str">
        <f t="shared" si="31"/>
        <v>-6.19332373003639+10.6787113051518i</v>
      </c>
      <c r="AI187">
        <f t="shared" si="32"/>
        <v>21.82962550571316</v>
      </c>
      <c r="AJ187">
        <f t="shared" si="33"/>
        <v>120.1124129485454</v>
      </c>
      <c r="AK187"/>
      <c r="AL187"/>
      <c r="AM187"/>
      <c r="AN187"/>
    </row>
    <row r="188" spans="1:40" x14ac:dyDescent="0.25">
      <c r="A188"/>
      <c r="B188">
        <f t="shared" si="34"/>
        <v>5400</v>
      </c>
      <c r="C188" s="186" t="str">
        <f t="shared" si="2"/>
        <v>-0.00262084124199666+0.45350754681187i</v>
      </c>
      <c r="D188" s="158" t="str">
        <f t="shared" si="3"/>
        <v>-5.9770990731946+3.47689119222434i</v>
      </c>
      <c r="E188" t="str">
        <f t="shared" si="4"/>
        <v>2870</v>
      </c>
      <c r="F188" t="str">
        <f t="shared" si="5"/>
        <v>0.777000777000777</v>
      </c>
      <c r="G188" t="str">
        <f t="shared" si="0"/>
        <v>0.777000777000777</v>
      </c>
      <c r="H188" t="str">
        <f t="shared" si="6"/>
        <v>0.776336500407319+1.02462031299718i</v>
      </c>
      <c r="I188" t="str">
        <f t="shared" si="7"/>
        <v>21.2057504117311i</v>
      </c>
      <c r="J188" t="str">
        <f t="shared" si="1"/>
        <v>0.615358421615249+4.58631184064788i</v>
      </c>
      <c r="K188" t="str">
        <f t="shared" si="8"/>
        <v>4.54193887694927+0.609404775667766i</v>
      </c>
      <c r="L188" t="str">
        <f t="shared" si="9"/>
        <v>0.239886331073811-0.0168608626905129i</v>
      </c>
      <c r="M188" t="str">
        <f t="shared" si="10"/>
        <v>4.78182520802308+0.592543912977253i</v>
      </c>
      <c r="N188" t="str">
        <f t="shared" si="11"/>
        <v>-0.0239485124837824i</v>
      </c>
      <c r="O188" t="str">
        <f t="shared" si="12"/>
        <v>0.999713248080399-0.0239462233460438i</v>
      </c>
      <c r="P188" t="str">
        <f t="shared" si="13"/>
        <v>0.000286751919601036+0.0239462233460438i</v>
      </c>
      <c r="Q188" t="str">
        <f t="shared" si="14"/>
        <v>-0.000286751919601036+2.28913773860084E-06i</v>
      </c>
      <c r="R188" t="str">
        <f t="shared" si="15"/>
        <v>-0.333331209109094-83.5111633094278i</v>
      </c>
      <c r="S188" t="str">
        <f t="shared" si="16"/>
        <v>0.00247203178471872i</v>
      </c>
      <c r="T188" t="str">
        <f t="shared" si="17"/>
        <v>0.206442250079741-0.000824005343756403i</v>
      </c>
      <c r="U188" t="str">
        <f t="shared" si="18"/>
        <v>0.00005-0.0446562691054702i</v>
      </c>
      <c r="V188" t="str">
        <f t="shared" si="19"/>
        <v>3.33333333333333E-06-0.049121896016017i</v>
      </c>
      <c r="W188" t="str">
        <f t="shared" si="20"/>
        <v>0.0000144746750894519-0.0233913855100111i</v>
      </c>
      <c r="X188" t="str">
        <f t="shared" si="21"/>
        <v>0.00865525151433554-0.0195618242984004i</v>
      </c>
      <c r="Y188" t="str">
        <f t="shared" si="22"/>
        <v>0.009+0.00339292006587698i</v>
      </c>
      <c r="Z188" t="str">
        <f t="shared" si="23"/>
        <v>11.4586994201425-5.01782297194219i</v>
      </c>
      <c r="AA188" t="str">
        <f t="shared" si="24"/>
        <v>431.261001367114+394.95431853039i</v>
      </c>
      <c r="AB188" t="str">
        <f t="shared" si="25"/>
        <v>1.42607471333514-0.00569211575600507i</v>
      </c>
      <c r="AC188" t="str">
        <f t="shared" si="26"/>
        <v>7.82261284129344+0.817793188228468i</v>
      </c>
      <c r="AD188" t="str">
        <f t="shared" si="27"/>
        <v>0.180255488855921-0.0195719550218536i</v>
      </c>
      <c r="AE188" t="str">
        <f t="shared" si="28"/>
        <v>1.96728486011637-1.12875928245988i</v>
      </c>
      <c r="AF188" t="str">
        <f t="shared" si="29"/>
        <v>-6.75343557360192+2.45227087922716i</v>
      </c>
      <c r="AG188" t="str">
        <f t="shared" si="30"/>
        <v>1.30939123063767+0.227162467484478i</v>
      </c>
      <c r="AH188" t="str">
        <f t="shared" si="31"/>
        <v>-6.19695502810927+10.5812790987871i</v>
      </c>
      <c r="AI188">
        <f t="shared" si="32"/>
        <v>21.771488352460327</v>
      </c>
      <c r="AJ188">
        <f t="shared" si="33"/>
        <v>120.35548953463196</v>
      </c>
      <c r="AK188"/>
      <c r="AL188"/>
      <c r="AM188"/>
      <c r="AN188"/>
    </row>
    <row r="189" spans="1:40" x14ac:dyDescent="0.25">
      <c r="A189"/>
      <c r="B189">
        <f t="shared" si="34"/>
        <v>5500</v>
      </c>
      <c r="C189" s="186" t="str">
        <f t="shared" si="2"/>
        <v>-0.00252640735810649+0.445262490866963i</v>
      </c>
      <c r="D189" s="158" t="str">
        <f t="shared" si="3"/>
        <v>-5.97637508008477+3.41367909664672i</v>
      </c>
      <c r="E189" t="str">
        <f t="shared" si="4"/>
        <v>2870</v>
      </c>
      <c r="F189" t="str">
        <f t="shared" si="5"/>
        <v>0.777000777000777</v>
      </c>
      <c r="G189" t="str">
        <f t="shared" si="0"/>
        <v>0.777000777000777</v>
      </c>
      <c r="H189" t="str">
        <f t="shared" si="6"/>
        <v>0.780927243335995+1.04288553524527i</v>
      </c>
      <c r="I189" t="str">
        <f t="shared" si="7"/>
        <v>21.5984494934298i</v>
      </c>
      <c r="J189" t="str">
        <f t="shared" si="1"/>
        <v>0.600980529967808+4.67124354140063i</v>
      </c>
      <c r="K189" t="str">
        <f t="shared" si="8"/>
        <v>4.5484181017462+0.58517837853579i</v>
      </c>
      <c r="L189" t="str">
        <f t="shared" si="9"/>
        <v>0.239842258032336-0.0171699457658724i</v>
      </c>
      <c r="M189" t="str">
        <f t="shared" si="10"/>
        <v>4.78826035977854+0.568008432769918i</v>
      </c>
      <c r="N189" t="str">
        <f t="shared" si="11"/>
        <v>-0.0243920034557043i</v>
      </c>
      <c r="O189" t="str">
        <f t="shared" si="12"/>
        <v>0.999702529832962-0.0243895847766221i</v>
      </c>
      <c r="P189" t="str">
        <f t="shared" si="13"/>
        <v>0.000297470167037961+0.0243895847766221i</v>
      </c>
      <c r="Q189" t="str">
        <f t="shared" si="14"/>
        <v>-0.000297470167037961+2.41867908220075E-06i</v>
      </c>
      <c r="R189" t="str">
        <f t="shared" si="15"/>
        <v>-0.333331129721279-81.9927296929257i</v>
      </c>
      <c r="S189" t="str">
        <f t="shared" si="16"/>
        <v>0.0025178101511024i</v>
      </c>
      <c r="T189" t="str">
        <f t="shared" si="17"/>
        <v>0.206442127137444-0.000839264502090667i</v>
      </c>
      <c r="U189" t="str">
        <f t="shared" si="18"/>
        <v>0.0000499999999999998-0.0438443369399161i</v>
      </c>
      <c r="V189" t="str">
        <f t="shared" si="19"/>
        <v>3.33333333333333E-06-0.0482287706339078i</v>
      </c>
      <c r="W189" t="str">
        <f t="shared" si="20"/>
        <v>0.0000144746749522322-0.0229660878285393i</v>
      </c>
      <c r="X189" t="str">
        <f t="shared" si="21"/>
        <v>0.00839318767130931-0.0193198082020975i</v>
      </c>
      <c r="Y189" t="str">
        <f t="shared" si="22"/>
        <v>0.009+0.00345575191894877i</v>
      </c>
      <c r="Z189" t="str">
        <f t="shared" si="23"/>
        <v>11.430435392222-5.12523903673548i</v>
      </c>
      <c r="AA189" t="str">
        <f t="shared" si="24"/>
        <v>439.387347579433+400.75837413067i</v>
      </c>
      <c r="AB189" t="str">
        <f t="shared" si="25"/>
        <v>1.42607386406663-0.0057975239262748i</v>
      </c>
      <c r="AC189" t="str">
        <f t="shared" si="26"/>
        <v>7.83170599590576+0.782261926541578i</v>
      </c>
      <c r="AD189" t="str">
        <f t="shared" si="27"/>
        <v>0.180217871311852-0.0187411405909053i</v>
      </c>
      <c r="AE189" t="str">
        <f t="shared" si="28"/>
        <v>1.96391590920444-1.13787906586577i</v>
      </c>
      <c r="AF189" t="str">
        <f t="shared" si="29"/>
        <v>-6.75730232342076+2.37079356140145i</v>
      </c>
      <c r="AG189" t="str">
        <f t="shared" si="30"/>
        <v>1.31383995981078+0.231640907769785i</v>
      </c>
      <c r="AH189" t="str">
        <f t="shared" si="31"/>
        <v>-6.19819019205116+10.4889384341938i</v>
      </c>
      <c r="AI189">
        <f t="shared" si="32"/>
        <v>21.715374611946903</v>
      </c>
      <c r="AJ189">
        <f t="shared" si="33"/>
        <v>120.57996016952237</v>
      </c>
      <c r="AK189"/>
      <c r="AL189"/>
      <c r="AM189"/>
      <c r="AN189"/>
    </row>
    <row r="190" spans="1:40" x14ac:dyDescent="0.25">
      <c r="A190"/>
      <c r="B190">
        <f t="shared" si="34"/>
        <v>5600</v>
      </c>
      <c r="C190" s="186" t="str">
        <f t="shared" si="2"/>
        <v>-0.0024369869153824+0.43731187326764i</v>
      </c>
      <c r="D190" s="158" t="str">
        <f t="shared" si="3"/>
        <v>-5.97568952335722+3.35272436171857i</v>
      </c>
      <c r="E190" t="str">
        <f t="shared" si="4"/>
        <v>2870</v>
      </c>
      <c r="F190" t="str">
        <f t="shared" si="5"/>
        <v>0.777000777000777</v>
      </c>
      <c r="G190" t="str">
        <f t="shared" si="0"/>
        <v>0.777000777000777</v>
      </c>
      <c r="H190" t="str">
        <f t="shared" si="6"/>
        <v>0.785596985849545+1.06112242592288i</v>
      </c>
      <c r="I190" t="str">
        <f t="shared" si="7"/>
        <v>21.9911485751286i</v>
      </c>
      <c r="J190" t="str">
        <f t="shared" si="1"/>
        <v>0.586338823794726+4.75617524215336i</v>
      </c>
      <c r="K190" t="str">
        <f t="shared" si="8"/>
        <v>4.55448612813706+0.561474694139366i</v>
      </c>
      <c r="L190" t="str">
        <f t="shared" si="9"/>
        <v>0.239797392951148-0.0174788563776452i</v>
      </c>
      <c r="M190" t="str">
        <f t="shared" si="10"/>
        <v>4.79428352108821+0.543995837761721i</v>
      </c>
      <c r="N190" t="str">
        <f t="shared" si="11"/>
        <v>-0.0248354944276262i</v>
      </c>
      <c r="O190" t="str">
        <f t="shared" si="12"/>
        <v>0.999691614959793-0.0248329414101534i</v>
      </c>
      <c r="P190" t="str">
        <f t="shared" si="13"/>
        <v>0.000308385040207027+0.0248329414101534i</v>
      </c>
      <c r="Q190" t="str">
        <f t="shared" si="14"/>
        <v>-0.000308385040207027+2.55301747279987E-06i</v>
      </c>
      <c r="R190" t="str">
        <f t="shared" si="15"/>
        <v>-0.333331048857895-80.5285249682468i</v>
      </c>
      <c r="S190" t="str">
        <f t="shared" si="16"/>
        <v>0.00256358851748608i</v>
      </c>
      <c r="T190" t="str">
        <f t="shared" si="17"/>
        <v>0.206442001938689-0.000854523649373691i</v>
      </c>
      <c r="U190" t="str">
        <f t="shared" si="18"/>
        <v>0.0000500000000000002-0.0430614023517034i</v>
      </c>
      <c r="V190" t="str">
        <f t="shared" si="19"/>
        <v>3.33333333333333E-06-0.0473675425868736i</v>
      </c>
      <c r="W190" t="str">
        <f t="shared" si="20"/>
        <v>0.0000144746748124949-0.0225559793542461i</v>
      </c>
      <c r="X190" t="str">
        <f t="shared" si="21"/>
        <v>0.00814216220050055-0.0190817338491822i</v>
      </c>
      <c r="Y190" t="str">
        <f t="shared" si="22"/>
        <v>0.009+0.00351858377202057i</v>
      </c>
      <c r="Z190" t="str">
        <f t="shared" si="23"/>
        <v>11.4009345401071-5.23328490138485i</v>
      </c>
      <c r="AA190" t="str">
        <f t="shared" si="24"/>
        <v>447.68844691712+406.450621904575i</v>
      </c>
      <c r="AB190" t="str">
        <f t="shared" si="25"/>
        <v>1.42607299921083-0.00590293202020408i</v>
      </c>
      <c r="AC190" t="str">
        <f t="shared" si="26"/>
        <v>7.8402094504349+0.747477446204497i</v>
      </c>
      <c r="AD190" t="str">
        <f t="shared" si="27"/>
        <v>0.180182652222034-0.0179313322739975i</v>
      </c>
      <c r="AE190" t="str">
        <f t="shared" si="28"/>
        <v>1.96041085279506-1.1473810988378i</v>
      </c>
      <c r="AF190" t="str">
        <f t="shared" si="29"/>
        <v>-6.76128650920676+2.29160193579569i</v>
      </c>
      <c r="AG190" t="str">
        <f t="shared" si="30"/>
        <v>1.3183930922583+0.236051876733682i</v>
      </c>
      <c r="AH190" t="str">
        <f t="shared" si="31"/>
        <v>-6.19716071468258+10.4013781226224i</v>
      </c>
      <c r="AI190">
        <f t="shared" si="32"/>
        <v>21.661146185098549</v>
      </c>
      <c r="AJ190">
        <f t="shared" si="33"/>
        <v>120.78656557580231</v>
      </c>
      <c r="AK190"/>
      <c r="AL190"/>
      <c r="AM190"/>
      <c r="AN190"/>
    </row>
    <row r="191" spans="1:40" x14ac:dyDescent="0.25">
      <c r="A191"/>
      <c r="B191">
        <f t="shared" si="34"/>
        <v>5700</v>
      </c>
      <c r="C191" s="186" t="str">
        <f t="shared" si="2"/>
        <v>-0.00235223121598093+0.42964019916795i</v>
      </c>
      <c r="D191" s="158" t="str">
        <f t="shared" si="3"/>
        <v>-5.97503972966181+3.29390819362095i</v>
      </c>
      <c r="E191" t="str">
        <f t="shared" si="4"/>
        <v>2870</v>
      </c>
      <c r="F191" t="str">
        <f t="shared" si="5"/>
        <v>0.777000777000777</v>
      </c>
      <c r="G191" t="str">
        <f t="shared" si="0"/>
        <v>0.777000777000777</v>
      </c>
      <c r="H191" t="str">
        <f t="shared" si="6"/>
        <v>0.790345457390859+1.07933035525785i</v>
      </c>
      <c r="I191" t="str">
        <f t="shared" si="7"/>
        <v>22.3838476568273i</v>
      </c>
      <c r="J191" t="str">
        <f t="shared" si="1"/>
        <v>0.571433303096003+4.84110694290611i</v>
      </c>
      <c r="K191" t="str">
        <f t="shared" si="8"/>
        <v>4.56016804029906+0.538271911088301i</v>
      </c>
      <c r="L191" t="str">
        <f t="shared" si="9"/>
        <v>0.239751736728204-0.0177875914996743i</v>
      </c>
      <c r="M191" t="str">
        <f t="shared" si="10"/>
        <v>4.79991977702726+0.520484319588627i</v>
      </c>
      <c r="N191" t="str">
        <f t="shared" si="11"/>
        <v>-0.0252789853995481i</v>
      </c>
      <c r="O191" t="str">
        <f t="shared" si="12"/>
        <v>0.99968050346304-0.0252762931594365i</v>
      </c>
      <c r="P191" t="str">
        <f t="shared" si="13"/>
        <v>0.000319496536959951+0.0252762931594365i</v>
      </c>
      <c r="Q191" t="str">
        <f t="shared" si="14"/>
        <v>-0.000319496536959951+2.69224011159933E-06i</v>
      </c>
      <c r="R191" t="str">
        <f t="shared" si="15"/>
        <v>-0.333330966530746-79.1156949835845i</v>
      </c>
      <c r="S191" t="str">
        <f t="shared" si="16"/>
        <v>0.00260936688386976i</v>
      </c>
      <c r="T191" t="str">
        <f t="shared" si="17"/>
        <v>0.206441874484506-0.000869782785433628i</v>
      </c>
      <c r="U191" t="str">
        <f t="shared" si="18"/>
        <v>0.00005-0.0423059391525506i</v>
      </c>
      <c r="V191" t="str">
        <f t="shared" si="19"/>
        <v>3.33333333333333E-06-0.0465365330678056i</v>
      </c>
      <c r="W191" t="str">
        <f t="shared" si="20"/>
        <v>0.0000144746746702396-0.0221602606551749i</v>
      </c>
      <c r="X191" t="str">
        <f t="shared" si="21"/>
        <v>0.00790160683233334-0.0188476315821867i</v>
      </c>
      <c r="Y191" t="str">
        <f t="shared" si="22"/>
        <v>0.009+0.00358141562509236i</v>
      </c>
      <c r="Z191" t="str">
        <f t="shared" si="23"/>
        <v>11.3701557952142-5.34195294037629i</v>
      </c>
      <c r="AA191" t="str">
        <f t="shared" si="24"/>
        <v>456.16466875439+412.026407564915i</v>
      </c>
      <c r="AB191" t="str">
        <f t="shared" si="25"/>
        <v>1.42607211877483-0.00600834003660582i</v>
      </c>
      <c r="AC191" t="str">
        <f t="shared" si="26"/>
        <v>7.84815901315028+0.71340862625602i</v>
      </c>
      <c r="AD191" t="str">
        <f t="shared" si="27"/>
        <v>0.180149672324597-0.0171414302468584i</v>
      </c>
      <c r="AE191" t="str">
        <f t="shared" si="28"/>
        <v>1.95676112707799-1.15725180424178i</v>
      </c>
      <c r="AF191" t="str">
        <f t="shared" si="29"/>
        <v>-6.76538518705267+2.2145778383631i</v>
      </c>
      <c r="AG191" t="str">
        <f t="shared" si="30"/>
        <v>1.32305110784882+0.240393729010144i</v>
      </c>
      <c r="AH191" t="str">
        <f t="shared" si="31"/>
        <v>-6.19398735994462+10.3183087025262i</v>
      </c>
      <c r="AI191">
        <f t="shared" si="32"/>
        <v>21.608674482610709</v>
      </c>
      <c r="AJ191">
        <f t="shared" si="33"/>
        <v>120.97601257211414</v>
      </c>
      <c r="AK191"/>
      <c r="AL191"/>
      <c r="AM191"/>
      <c r="AN191"/>
    </row>
    <row r="192" spans="1:40" x14ac:dyDescent="0.25">
      <c r="A192"/>
      <c r="B192">
        <f t="shared" si="34"/>
        <v>5800</v>
      </c>
      <c r="C192" s="186" t="str">
        <f t="shared" si="2"/>
        <v>-0.00227182135897069+0.422233042171688i</v>
      </c>
      <c r="D192" s="158" t="str">
        <f t="shared" si="3"/>
        <v>-5.9744232540914+3.23711998998294i</v>
      </c>
      <c r="E192" t="str">
        <f t="shared" si="4"/>
        <v>2870</v>
      </c>
      <c r="F192" t="str">
        <f t="shared" si="5"/>
        <v>0.777000777000777</v>
      </c>
      <c r="G192" t="str">
        <f t="shared" si="0"/>
        <v>0.777000777000777</v>
      </c>
      <c r="H192" t="str">
        <f t="shared" si="6"/>
        <v>0.795172383017286+1.09750870536728i</v>
      </c>
      <c r="I192" t="str">
        <f t="shared" si="7"/>
        <v>22.776546738526i</v>
      </c>
      <c r="J192" t="str">
        <f t="shared" si="1"/>
        <v>0.556263967871639+4.92603864365884i</v>
      </c>
      <c r="K192" t="str">
        <f t="shared" si="8"/>
        <v>4.56548696680877+0.515549324545491i</v>
      </c>
      <c r="L192" t="str">
        <f t="shared" si="9"/>
        <v>0.239705290276775-0.0180961481116341i</v>
      </c>
      <c r="M192" t="str">
        <f t="shared" si="10"/>
        <v>4.80519225708554+0.497453176433857i</v>
      </c>
      <c r="N192" t="str">
        <f t="shared" si="11"/>
        <v>-0.02572247637147i</v>
      </c>
      <c r="O192" t="str">
        <f t="shared" si="12"/>
        <v>0.999669195344889-0.0257196399372712i</v>
      </c>
      <c r="P192" t="str">
        <f t="shared" si="13"/>
        <v>0.000330804655111039+0.0257196399372712i</v>
      </c>
      <c r="Q192" t="str">
        <f t="shared" si="14"/>
        <v>-0.000330804655111039+2.83643419880103E-06i</v>
      </c>
      <c r="R192" t="str">
        <f t="shared" si="15"/>
        <v>-0.333330882763165-77.7515824248396i</v>
      </c>
      <c r="S192" t="str">
        <f t="shared" si="16"/>
        <v>0.00265514525025344i</v>
      </c>
      <c r="T192" t="str">
        <f t="shared" si="17"/>
        <v>0.206441744775002-0.000885041910131404i</v>
      </c>
      <c r="U192" t="str">
        <f t="shared" si="18"/>
        <v>0.0000499999999999998-0.041576526408541i</v>
      </c>
      <c r="V192" t="str">
        <f t="shared" si="19"/>
        <v>3.33333333333333E-06-0.0457341790493951i</v>
      </c>
      <c r="W192" t="str">
        <f t="shared" si="20"/>
        <v>0.0000144746745254666-0.0217781874326072i</v>
      </c>
      <c r="X192" t="str">
        <f t="shared" si="21"/>
        <v>0.0076709860826778-0.0186175161679358i</v>
      </c>
      <c r="Y192" t="str">
        <f t="shared" si="22"/>
        <v>0.009+0.00364424747816416i</v>
      </c>
      <c r="Z192" t="str">
        <f t="shared" si="23"/>
        <v>11.3380573903643-5.45123402865492i</v>
      </c>
      <c r="AA192" t="str">
        <f t="shared" si="24"/>
        <v>464.816275938726+417.480943028394i</v>
      </c>
      <c r="AB192" t="str">
        <f t="shared" si="25"/>
        <v>1.42607122275939-0.0061137479745193i</v>
      </c>
      <c r="AC192" t="str">
        <f t="shared" si="26"/>
        <v>7.85558770100577+0.68002592515364i</v>
      </c>
      <c r="AD192" t="str">
        <f t="shared" si="27"/>
        <v>0.180118785934286-0.0163704100713646i</v>
      </c>
      <c r="AE192" t="str">
        <f t="shared" si="28"/>
        <v>1.95295819556162-1.16747830397792i</v>
      </c>
      <c r="AF192" t="str">
        <f t="shared" si="29"/>
        <v>-6.76959563710869+2.13961128461566i</v>
      </c>
      <c r="AG192" t="str">
        <f t="shared" si="30"/>
        <v>1.32781444869094+0.244664677781729i</v>
      </c>
      <c r="AH192" t="str">
        <f t="shared" si="31"/>
        <v>-6.18878129317437+10.2394605066954i</v>
      </c>
      <c r="AI192">
        <f t="shared" si="32"/>
        <v>21.557839659905831</v>
      </c>
      <c r="AJ192">
        <f t="shared" si="33"/>
        <v>121.14897595825398</v>
      </c>
      <c r="AK192"/>
      <c r="AL192"/>
      <c r="AM192"/>
      <c r="AN192"/>
    </row>
    <row r="193" spans="1:40" x14ac:dyDescent="0.25">
      <c r="A193"/>
      <c r="B193">
        <f t="shared" si="34"/>
        <v>5900</v>
      </c>
      <c r="C193" s="186" t="str">
        <f t="shared" si="2"/>
        <v>-0.00219546523632654+0.415076953801692i</v>
      </c>
      <c r="D193" s="158" t="str">
        <f t="shared" si="3"/>
        <v>-5.97383785715113+3.18225664581297i</v>
      </c>
      <c r="E193" t="str">
        <f t="shared" si="4"/>
        <v>2870</v>
      </c>
      <c r="F193" t="str">
        <f t="shared" si="5"/>
        <v>0.777000777000777</v>
      </c>
      <c r="G193" t="str">
        <f t="shared" si="0"/>
        <v>0.777000777000777</v>
      </c>
      <c r="H193" t="str">
        <f t="shared" si="6"/>
        <v>0.800077483465273+1.11565686954737i</v>
      </c>
      <c r="I193" t="str">
        <f t="shared" si="7"/>
        <v>23.1692458202247i</v>
      </c>
      <c r="J193" t="str">
        <f t="shared" si="1"/>
        <v>0.540830818121633+5.01097034441158i</v>
      </c>
      <c r="K193" t="str">
        <f t="shared" si="8"/>
        <v>4.57046425815629+0.493287278519029i</v>
      </c>
      <c r="L193" t="str">
        <f t="shared" si="9"/>
        <v>0.239658054525403-0.0184045231991264i</v>
      </c>
      <c r="M193" t="str">
        <f t="shared" si="10"/>
        <v>4.81012231268169+0.474882755319903i</v>
      </c>
      <c r="N193" t="str">
        <f t="shared" si="11"/>
        <v>-0.0261659673433919i</v>
      </c>
      <c r="O193" t="str">
        <f t="shared" si="12"/>
        <v>0.999657690607562-0.026162981656458i</v>
      </c>
      <c r="P193" t="str">
        <f t="shared" si="13"/>
        <v>0.000342309392437956+0.026162981656458i</v>
      </c>
      <c r="Q193" t="str">
        <f t="shared" si="14"/>
        <v>-0.000342309392437956+2.98568693389914E-06i</v>
      </c>
      <c r="R193" t="str">
        <f t="shared" si="15"/>
        <v>-0.333330797521437-76.4337101343402i</v>
      </c>
      <c r="S193" t="str">
        <f t="shared" si="16"/>
        <v>0.00270092361663713i</v>
      </c>
      <c r="T193" t="str">
        <f t="shared" si="17"/>
        <v>0.206441612809036-0.000900301023178138i</v>
      </c>
      <c r="U193" t="str">
        <f t="shared" si="18"/>
        <v>0.0000500000000000002-0.0408718395202608i</v>
      </c>
      <c r="V193" t="str">
        <f t="shared" si="19"/>
        <v>3.33333333333333E-06-0.0449590234722869i</v>
      </c>
      <c r="W193" t="str">
        <f t="shared" si="20"/>
        <v>0.0000144746743781759-0.0214090658487549i</v>
      </c>
      <c r="X193" t="str">
        <f t="shared" si="21"/>
        <v>0.00744979532342122-0.0183913888975584i</v>
      </c>
      <c r="Y193" t="str">
        <f t="shared" si="22"/>
        <v>0.009+0.00370707933123596i</v>
      </c>
      <c r="Z193" t="str">
        <f t="shared" si="23"/>
        <v>11.304596892714-5.56111747727771i</v>
      </c>
      <c r="AA193" t="str">
        <f t="shared" si="24"/>
        <v>473.643416461378+422.809306415304i</v>
      </c>
      <c r="AB193" t="str">
        <f t="shared" si="25"/>
        <v>1.42607031115662-0.00621915583194899i</v>
      </c>
      <c r="AC193" t="str">
        <f t="shared" si="26"/>
        <v>7.86252599300462+0.647301298408665i</v>
      </c>
      <c r="AD193" t="str">
        <f t="shared" si="27"/>
        <v>0.180089859577373-0.0156173163530227i</v>
      </c>
      <c r="AE193" t="str">
        <f t="shared" si="28"/>
        <v>1.9489935360687-1.17804833149313i</v>
      </c>
      <c r="AF193" t="str">
        <f t="shared" si="29"/>
        <v>-6.7739153406164+2.0665997762656i</v>
      </c>
      <c r="AG193" t="str">
        <f t="shared" si="30"/>
        <v>1.33268351346115+0.248862798959904i</v>
      </c>
      <c r="AH193" t="str">
        <f t="shared" si="31"/>
        <v>-6.18164507960927+10.1645819357205i</v>
      </c>
      <c r="AI193">
        <f t="shared" si="32"/>
        <v>21.50852992335555</v>
      </c>
      <c r="AJ193">
        <f t="shared" si="33"/>
        <v>121.30610028906702</v>
      </c>
      <c r="AK193"/>
      <c r="AL193"/>
      <c r="AM193"/>
      <c r="AN193"/>
    </row>
    <row r="194" spans="1:40" x14ac:dyDescent="0.25">
      <c r="A194"/>
      <c r="B194">
        <f t="shared" si="34"/>
        <v>6000</v>
      </c>
      <c r="C194" s="186" t="str">
        <f t="shared" si="2"/>
        <v>-0.00212289487640133+0.408159382020405i</v>
      </c>
      <c r="D194" s="158" t="str">
        <f t="shared" si="3"/>
        <v>-5.9732814843917+3.12922192882311i</v>
      </c>
      <c r="E194" t="str">
        <f t="shared" si="4"/>
        <v>2870</v>
      </c>
      <c r="F194" t="str">
        <f t="shared" si="5"/>
        <v>0.777000777000777</v>
      </c>
      <c r="G194" t="str">
        <f t="shared" si="0"/>
        <v>0.777000777000777</v>
      </c>
      <c r="H194" t="str">
        <f t="shared" si="6"/>
        <v>0.805060475212606+1.13377425163774i</v>
      </c>
      <c r="I194" t="str">
        <f t="shared" si="7"/>
        <v>23.5619449019234i</v>
      </c>
      <c r="J194" t="str">
        <f t="shared" si="1"/>
        <v>0.525133853845987+5.09590204516432i</v>
      </c>
      <c r="K194" t="str">
        <f t="shared" si="8"/>
        <v>4.57511964608094+0.471467110289696i</v>
      </c>
      <c r="L194" t="str">
        <f t="shared" si="9"/>
        <v>0.239610030417854-0.0187127137537763i</v>
      </c>
      <c r="M194" t="str">
        <f t="shared" si="10"/>
        <v>4.81472967649879+0.45275439653592i</v>
      </c>
      <c r="N194" t="str">
        <f t="shared" si="11"/>
        <v>-0.0266094583153138i</v>
      </c>
      <c r="O194" t="str">
        <f t="shared" si="12"/>
        <v>0.999645989253323-0.0266063182297987i</v>
      </c>
      <c r="P194" t="str">
        <f t="shared" si="13"/>
        <v>0.000354010746676958+0.0266063182297987i</v>
      </c>
      <c r="Q194" t="str">
        <f t="shared" si="14"/>
        <v>-0.000354010746676958+3.14008551509717E-06i</v>
      </c>
      <c r="R194" t="str">
        <f t="shared" si="15"/>
        <v>-0.33333071083123-75.1597660988955i</v>
      </c>
      <c r="S194" t="str">
        <f t="shared" si="16"/>
        <v>0.00274670198302081i</v>
      </c>
      <c r="T194" t="str">
        <f t="shared" si="17"/>
        <v>0.206441478587217-0.000915560124441876i</v>
      </c>
      <c r="U194" t="str">
        <f t="shared" si="18"/>
        <v>0.00005-0.040190642194923i</v>
      </c>
      <c r="V194" t="str">
        <f t="shared" si="19"/>
        <v>3.33333333333333E-06-0.0442097064144154i</v>
      </c>
      <c r="W194" t="str">
        <f t="shared" si="20"/>
        <v>0.0000144746742283673-0.0210522483216819i</v>
      </c>
      <c r="X194" t="str">
        <f t="shared" si="21"/>
        <v>0.00723755894755732-0.0181692394389187i</v>
      </c>
      <c r="Y194" t="str">
        <f t="shared" si="22"/>
        <v>0.009+0.00376991118430775i</v>
      </c>
      <c r="Z194" t="str">
        <f t="shared" si="23"/>
        <v>11.2697312405426-5.67159096810543i</v>
      </c>
      <c r="AA194" t="str">
        <f t="shared" si="24"/>
        <v>482.646114849635+428.006442407898i</v>
      </c>
      <c r="AB194" t="str">
        <f t="shared" si="25"/>
        <v>1.42606938397073-0.00632456360798337i</v>
      </c>
      <c r="AC194" t="str">
        <f t="shared" si="26"/>
        <v>7.86900205772991+0.615208119263757i</v>
      </c>
      <c r="AD194" t="str">
        <f t="shared" si="27"/>
        <v>0.180062770784339-0.0148812570275803i</v>
      </c>
      <c r="AE194" t="str">
        <f t="shared" si="28"/>
        <v>1.94485863021525-1.18895015169476i</v>
      </c>
      <c r="AF194" t="str">
        <f t="shared" si="29"/>
        <v>-6.77834195960431+1.99544767718537i</v>
      </c>
      <c r="AG194" t="str">
        <f t="shared" si="30"/>
        <v>1.33765865166993+0.252986035063165i</v>
      </c>
      <c r="AH194" t="str">
        <f t="shared" si="31"/>
        <v>-6.17267356825537+10.0934379126874i</v>
      </c>
      <c r="AI194">
        <f t="shared" si="32"/>
        <v>21.460640900346672</v>
      </c>
      <c r="AJ194">
        <f t="shared" si="33"/>
        <v>121.44800154329502</v>
      </c>
      <c r="AK194"/>
      <c r="AL194"/>
      <c r="AM194"/>
      <c r="AN194"/>
    </row>
    <row r="195" spans="1:40" x14ac:dyDescent="0.25">
      <c r="A195"/>
      <c r="B195">
        <f t="shared" si="34"/>
        <v>6100</v>
      </c>
      <c r="C195" s="186" t="str">
        <f t="shared" si="2"/>
        <v>-0.00205386408968808+0.40146859776327i</v>
      </c>
      <c r="D195" s="158" t="str">
        <f t="shared" si="3"/>
        <v>-5.97275224836023+3.07792591618507i</v>
      </c>
      <c r="E195" t="str">
        <f t="shared" si="4"/>
        <v>2870</v>
      </c>
      <c r="F195" t="str">
        <f t="shared" si="5"/>
        <v>0.777000777000777</v>
      </c>
      <c r="G195" t="str">
        <f t="shared" si="0"/>
        <v>0.777000777000777</v>
      </c>
      <c r="H195" t="str">
        <f t="shared" si="6"/>
        <v>0.810121070538498+1.15186026545157i</v>
      </c>
      <c r="I195" t="str">
        <f t="shared" si="7"/>
        <v>23.9546439836222i</v>
      </c>
      <c r="J195" t="str">
        <f t="shared" si="1"/>
        <v>0.509173075044699+5.18083374591705i</v>
      </c>
      <c r="K195" t="str">
        <f t="shared" si="8"/>
        <v>4.57947138678289+0.450071097132788i</v>
      </c>
      <c r="L195" t="str">
        <f t="shared" si="9"/>
        <v>0.239561218913068-0.0190207167733277i</v>
      </c>
      <c r="M195" t="str">
        <f t="shared" si="10"/>
        <v>4.81903260569596+0.43105038035946i</v>
      </c>
      <c r="N195" t="str">
        <f t="shared" si="11"/>
        <v>-0.0270529492872357i</v>
      </c>
      <c r="O195" t="str">
        <f t="shared" si="12"/>
        <v>0.999634091284473-0.027049649570096i</v>
      </c>
      <c r="P195" t="str">
        <f t="shared" si="13"/>
        <v>0.000365908715526997+0.027049649570096i</v>
      </c>
      <c r="Q195" t="str">
        <f t="shared" si="14"/>
        <v>-0.000365908715526997+3.29971713970006E-06i</v>
      </c>
      <c r="R195" t="str">
        <f t="shared" si="15"/>
        <v>-0.333330622695228-73.9275899124329i</v>
      </c>
      <c r="S195" t="str">
        <f t="shared" si="16"/>
        <v>0.00279248034940449i</v>
      </c>
      <c r="T195" t="str">
        <f t="shared" si="17"/>
        <v>0.206441342109302-0.000930819213731187i</v>
      </c>
      <c r="U195" t="str">
        <f t="shared" si="18"/>
        <v>0.00005-0.0395317792081211i</v>
      </c>
      <c r="V195" t="str">
        <f t="shared" si="19"/>
        <v>3.33333333333333E-06-0.0434849571289331i</v>
      </c>
      <c r="W195" t="str">
        <f t="shared" si="20"/>
        <v>0.0000144746740760409-0.0207071297338421i</v>
      </c>
      <c r="X195" t="str">
        <f t="shared" si="21"/>
        <v>0.0070338286290259-0.0179510474697965i</v>
      </c>
      <c r="Y195" t="str">
        <f t="shared" si="22"/>
        <v>0.009+0.00383274303737955i</v>
      </c>
      <c r="Z195" t="str">
        <f t="shared" si="23"/>
        <v>11.2334167841074-5.78264048769075i</v>
      </c>
      <c r="AA195" t="str">
        <f t="shared" si="24"/>
        <v>491.82426328699+433.067162995915i</v>
      </c>
      <c r="AB195" t="str">
        <f t="shared" si="25"/>
        <v>1.42606844120003-0.00642997130130004i</v>
      </c>
      <c r="AC195" t="str">
        <f t="shared" si="26"/>
        <v>7.87504195767208+0.583721102643241i</v>
      </c>
      <c r="AD195" t="str">
        <f t="shared" si="27"/>
        <v>0.180037407018967-0.0141613982049701i</v>
      </c>
      <c r="AE195" t="str">
        <f t="shared" si="28"/>
        <v>1.94054495515166-1.20017248740888i</v>
      </c>
      <c r="AF195" t="str">
        <f t="shared" si="29"/>
        <v>-6.78287331889873+1.9260656507335i</v>
      </c>
      <c r="AG195" t="str">
        <f t="shared" si="30"/>
        <v>1.34274015784951+0.25703219886269i</v>
      </c>
      <c r="AH195" t="str">
        <f t="shared" si="31"/>
        <v>-6.16195467577271+10.0258084973866i</v>
      </c>
      <c r="AI195">
        <f t="shared" si="32"/>
        <v>21.414075066594215</v>
      </c>
      <c r="AJ195">
        <f t="shared" si="33"/>
        <v>121.57526869340413</v>
      </c>
      <c r="AK195"/>
      <c r="AL195"/>
      <c r="AM195"/>
      <c r="AN195"/>
    </row>
    <row r="196" spans="1:40" x14ac:dyDescent="0.25">
      <c r="A196"/>
      <c r="B196">
        <f t="shared" si="34"/>
        <v>6200</v>
      </c>
      <c r="C196" s="186" t="str">
        <f t="shared" si="2"/>
        <v>-0.00198814637819049+0.394993628580454i</v>
      </c>
      <c r="D196" s="158" t="str">
        <f t="shared" si="3"/>
        <v>-5.97224841257208+3.02828448578348i</v>
      </c>
      <c r="E196" t="str">
        <f t="shared" si="4"/>
        <v>2870</v>
      </c>
      <c r="F196" t="str">
        <f t="shared" si="5"/>
        <v>0.777000777000777</v>
      </c>
      <c r="G196" t="str">
        <f t="shared" si="0"/>
        <v>0.777000777000777</v>
      </c>
      <c r="H196" t="str">
        <f t="shared" si="6"/>
        <v>0.815258977582086+1.16991433426434i</v>
      </c>
      <c r="I196" t="str">
        <f t="shared" si="7"/>
        <v>24.3473430653209i</v>
      </c>
      <c r="J196" t="str">
        <f t="shared" si="1"/>
        <v>0.49294848171777+5.2657654466698i</v>
      </c>
      <c r="K196" t="str">
        <f t="shared" si="8"/>
        <v>4.58353638981381+0.429082405424229i</v>
      </c>
      <c r="L196" t="str">
        <f t="shared" si="9"/>
        <v>0.23951162098512-0.019328529261738i</v>
      </c>
      <c r="M196" t="str">
        <f t="shared" si="10"/>
        <v>4.82304801079893+0.409753876162491i</v>
      </c>
      <c r="N196" t="str">
        <f t="shared" si="11"/>
        <v>-0.0274964402591576i</v>
      </c>
      <c r="O196" t="str">
        <f t="shared" si="12"/>
        <v>0.999621996703353-0.0274929755901535i</v>
      </c>
      <c r="P196" t="str">
        <f t="shared" si="13"/>
        <v>0.000378003296646945+0.0274929755901535i</v>
      </c>
      <c r="Q196" t="str">
        <f t="shared" si="14"/>
        <v>-0.000378003296646945+3.46466900410028E-06i</v>
      </c>
      <c r="R196" t="str">
        <f t="shared" si="15"/>
        <v>-0.333330533088184-72.7351605501979i</v>
      </c>
      <c r="S196" t="str">
        <f t="shared" si="16"/>
        <v>0.00283825871578817i</v>
      </c>
      <c r="T196" t="str">
        <f t="shared" si="17"/>
        <v>0.206441203375851-0.000946078290775855i</v>
      </c>
      <c r="U196" t="str">
        <f t="shared" si="18"/>
        <v>0.0000499999999999998-0.0388941698660545i</v>
      </c>
      <c r="V196" t="str">
        <f t="shared" si="19"/>
        <v>3.33333333333333E-06-0.04278358685266i</v>
      </c>
      <c r="W196" t="str">
        <f t="shared" si="20"/>
        <v>0.0000144746739211967-0.0203731440075303i</v>
      </c>
      <c r="X196" t="str">
        <f t="shared" si="21"/>
        <v>0.00683818167627548-0.0177367841169552i</v>
      </c>
      <c r="Y196" t="str">
        <f t="shared" si="22"/>
        <v>0.009+0.00389557489045134i</v>
      </c>
      <c r="Z196" t="str">
        <f t="shared" si="23"/>
        <v>11.1956093307746-5.89425026054347i</v>
      </c>
      <c r="AA196" t="str">
        <f t="shared" si="24"/>
        <v>501.177612469816+437.986148638857i</v>
      </c>
      <c r="AB196" t="str">
        <f t="shared" si="25"/>
        <v>1.42606748284841-0.0065353789100324i</v>
      </c>
      <c r="AC196" t="str">
        <f t="shared" si="26"/>
        <v>7.88066983325764+0.552816232514574i</v>
      </c>
      <c r="AD196" t="str">
        <f t="shared" si="27"/>
        <v>0.180013664727458-0.0134569595084749i</v>
      </c>
      <c r="AE196" t="str">
        <f t="shared" si="28"/>
        <v>1.93604397740072-1.21170445165814i</v>
      </c>
      <c r="AF196" t="str">
        <f t="shared" si="29"/>
        <v>-6.78750739015417+1.85837015151914i</v>
      </c>
      <c r="AG196" t="str">
        <f t="shared" si="30"/>
        <v>1.34792826565455+0.260998976861203i</v>
      </c>
      <c r="AH196" t="str">
        <f t="shared" si="31"/>
        <v>-6.14957008295699+9.96148764133969i</v>
      </c>
      <c r="AI196">
        <f t="shared" si="32"/>
        <v>21.368741224925966</v>
      </c>
      <c r="AJ196">
        <f t="shared" si="33"/>
        <v>121.68846518193996</v>
      </c>
      <c r="AK196"/>
      <c r="AL196"/>
      <c r="AM196"/>
      <c r="AN196"/>
    </row>
    <row r="197" spans="1:40" x14ac:dyDescent="0.25">
      <c r="A197"/>
      <c r="B197">
        <f t="shared" si="34"/>
        <v>6300</v>
      </c>
      <c r="C197" s="186" t="str">
        <f t="shared" si="2"/>
        <v>-0.00192553307520053+0.388724198597281i</v>
      </c>
      <c r="D197" s="158" t="str">
        <f t="shared" si="3"/>
        <v>-5.97176837724916+2.98021885591249i</v>
      </c>
      <c r="E197" t="str">
        <f t="shared" si="4"/>
        <v>2870</v>
      </c>
      <c r="F197" t="str">
        <f t="shared" si="5"/>
        <v>0.777000777000777</v>
      </c>
      <c r="G197" t="str">
        <f t="shared" ref="G197:G260" si="35">IF($C$11=$C$7,$C$24,F197)</f>
        <v>0.777000777000777</v>
      </c>
      <c r="H197" t="str">
        <f t="shared" si="6"/>
        <v>0.820473900399373+1.18793589035429i</v>
      </c>
      <c r="I197" t="str">
        <f t="shared" si="7"/>
        <v>24.7400421470196i</v>
      </c>
      <c r="J197" t="str">
        <f t="shared" ref="J197:J260" si="36">IMSUM(COMPLEX(0,2*PI()*B197*$C$113*$C$112),COMPLEX(0,2*PI()*B197*$C$113*$C$111),COMPLEX(0,2*PI()*B197*$C$28*10^-12*$C$111),COMPLEX(-1*2*PI()*B197*2*PI()*B197*$C$113*$C$112*$C$28*10^-12*$C$111,0),COMPLEX(1,0))</f>
        <v>0.4764600738652+5.35069714742253i</v>
      </c>
      <c r="K197" t="str">
        <f t="shared" si="8"/>
        <v>4.58733033423116+0.408485042167769i</v>
      </c>
      <c r="L197" t="str">
        <f t="shared" si="9"/>
        <v>0.239461237623161-0.0196361482292729i</v>
      </c>
      <c r="M197" t="str">
        <f t="shared" si="10"/>
        <v>4.82679157185432+0.388848893938496i</v>
      </c>
      <c r="N197" t="str">
        <f t="shared" si="11"/>
        <v>-0.0279399312310795i</v>
      </c>
      <c r="O197" t="str">
        <f t="shared" si="12"/>
        <v>0.999609705512342-0.0279362962027761i</v>
      </c>
      <c r="P197" t="str">
        <f t="shared" si="13"/>
        <v>0.000390294487658038+0.0279362962027761i</v>
      </c>
      <c r="Q197" t="str">
        <f t="shared" si="14"/>
        <v>-0.000390294487658038+3.63502830339965E-06i</v>
      </c>
      <c r="R197" t="str">
        <f t="shared" si="15"/>
        <v>-0.333330442037588-71.580585306255i</v>
      </c>
      <c r="S197" t="str">
        <f t="shared" si="16"/>
        <v>0.00288403708217185i</v>
      </c>
      <c r="T197" t="str">
        <f t="shared" si="17"/>
        <v>0.206441062386805-0.000961337355453138i</v>
      </c>
      <c r="U197" t="str">
        <f t="shared" si="18"/>
        <v>0.0000500000000000002-0.0382768020904029i</v>
      </c>
      <c r="V197" t="str">
        <f t="shared" si="19"/>
        <v>3.33333333333333E-06-0.0421044822994433i</v>
      </c>
      <c r="W197" t="str">
        <f t="shared" si="20"/>
        <v>0.0000144746737638349-0.0200497610064835i</v>
      </c>
      <c r="X197" t="str">
        <f t="shared" si="21"/>
        <v>0.00665021947758726-0.0175264132234179i</v>
      </c>
      <c r="Y197" t="str">
        <f t="shared" si="22"/>
        <v>0.009+0.00395840674352314i</v>
      </c>
      <c r="Z197" t="str">
        <f t="shared" si="23"/>
        <v>11.156264194638-6.00640268196896i</v>
      </c>
      <c r="AA197" t="str">
        <f t="shared" si="24"/>
        <v>510.705762210758+442.757949875309i</v>
      </c>
      <c r="AB197" t="str">
        <f t="shared" si="25"/>
        <v>1.42606650891544-0.00664078643333257i</v>
      </c>
      <c r="AC197" t="str">
        <f t="shared" si="26"/>
        <v>7.88590806859624+0.522470692687607i</v>
      </c>
      <c r="AD197" t="str">
        <f t="shared" si="27"/>
        <v>0.17999144849171-0.0127672098544466i</v>
      </c>
      <c r="AE197" t="str">
        <f t="shared" si="28"/>
        <v>1.93134714863809-1.22353548511668i</v>
      </c>
      <c r="AF197" t="str">
        <f t="shared" si="29"/>
        <v>-6.79224227764853+1.7922829655582i</v>
      </c>
      <c r="AG197" t="str">
        <f t="shared" si="30"/>
        <v>1.35322314186606+0.26488393266311i</v>
      </c>
      <c r="AH197" t="str">
        <f t="shared" si="31"/>
        <v>-6.1355958546128+9.90028206731891i</v>
      </c>
      <c r="AI197">
        <f t="shared" si="32"/>
        <v>21.324554030343222</v>
      </c>
      <c r="AJ197">
        <f t="shared" si="33"/>
        <v>121.78813030986505</v>
      </c>
      <c r="AK197"/>
      <c r="AL197"/>
      <c r="AM197"/>
      <c r="AN197"/>
    </row>
    <row r="198" spans="1:40" x14ac:dyDescent="0.25">
      <c r="A198"/>
      <c r="B198">
        <f t="shared" si="34"/>
        <v>6400</v>
      </c>
      <c r="C198" s="186" t="str">
        <f t="shared" ref="C198:C261" si="37">IMPRODUCT(COMPLEX(-1,0),IMDIV(IMPRODUCT(G198,COMPLEX($C$100+$C$101,0)),COMPLEX($C$100,2*PI()*B198*$C$103*$C$102*(2*$C$100+$C$101))))</f>
        <v>-0.00186583168691298+0.38265067410238i</v>
      </c>
      <c r="D198" s="158" t="str">
        <f t="shared" ref="D198:D261" si="38">IMPRODUCT(COMPLEX($C$106,0),IMSUB(C198,G198))</f>
        <v>-5.97131066660563+2.93365516811825i</v>
      </c>
      <c r="E198" t="str">
        <f t="shared" ref="E198:E261" si="39">IMDIV(COMPLEX($C$20*10^3,0),COMPLEX(1,2*PI()*B198*$C$20*1000*$C$29*10^-12))</f>
        <v>2870</v>
      </c>
      <c r="F198" t="str">
        <f t="shared" ref="F198:F261" si="40">IMDIV(COMPLEX($C$22*1000,0),IMSUM(COMPLEX($C$22*1000,0),E198))</f>
        <v>0.777000777000777</v>
      </c>
      <c r="G198" t="str">
        <f t="shared" si="35"/>
        <v>0.777000777000777</v>
      </c>
      <c r="H198" t="str">
        <f t="shared" ref="H198:H261" si="41">IMPRODUCT(COMPLEX($C$108,0),IMPRODUCT(COMPLEX(-1,0),D198),IMDIV(COMPLEX(0,2*PI()*B198*$C$109*$C$110),COMPLEX(1,2*PI()*B198*$C$109*$C$110)))</f>
        <v>0.825765539018973+1.20592437458903i</v>
      </c>
      <c r="I198" t="str">
        <f t="shared" ref="I198:I261" si="42">COMPLEX(0,2*PI()*B198*$C$113*$C$112*$C$114)</f>
        <v>25.1327412287183i</v>
      </c>
      <c r="J198" t="str">
        <f t="shared" si="36"/>
        <v>0.459707851486989+5.43562884817527i</v>
      </c>
      <c r="K198" t="str">
        <f t="shared" ref="K198:K261" si="43">IMDIV(I198,J198)</f>
        <v>4.59086777340907+0.388263808939644i</v>
      </c>
      <c r="L198" t="str">
        <f t="shared" ref="L198:L261" si="44">IMDIV(COMPLEX($C$117,0),COMPLEX(1,2*PI()*B198*$C$115*$C$116))</f>
        <v>0.239410069831377-0.0199435706926003i</v>
      </c>
      <c r="M198" t="str">
        <f t="shared" ref="M198:M261" si="45">IMSUM(K198,L198)</f>
        <v>4.83027784324045+0.368320238247044i</v>
      </c>
      <c r="N198" t="str">
        <f t="shared" ref="N198:N261" si="46">COMPLEX(0,-2*PI()*B198*$C$43)</f>
        <v>-0.0283834222030014i</v>
      </c>
      <c r="O198" t="str">
        <f t="shared" ref="O198:O261" si="47">IMEXP(N198)</f>
        <v>0.999597217713856-0.0283796113207694i</v>
      </c>
      <c r="P198" t="str">
        <f t="shared" ref="P198:P261" si="48">IMSUB(COMPLEX(1,0),O198)</f>
        <v>0.000402782286143988+0.0283796113207694i</v>
      </c>
      <c r="Q198" t="str">
        <f t="shared" ref="Q198:Q261" si="49">IMSUM(COMPLEX(0,2*PI()*B198*$C$43),O198,COMPLEX(-1,0))</f>
        <v>-0.000402782286143988+3.81088223199919E-06i</v>
      </c>
      <c r="R198" t="str">
        <f t="shared" ref="R198:R261" si="50">IMDIV(P198,Q198)</f>
        <v>-0.333330349506333-70.4620897685903i</v>
      </c>
      <c r="S198" t="str">
        <f t="shared" ref="S198:S261" si="51">IMDIV(COMPLEX(0,2*PI()*B198*$C$123),COMPLEX($C$124,0))</f>
        <v>0.00292981544855553i</v>
      </c>
      <c r="T198" t="str">
        <f t="shared" ref="T198:T261" si="52">IMPRODUCT(R198,S198)</f>
        <v>0.206440919141522-0.000976596407456069i</v>
      </c>
      <c r="U198" t="str">
        <f t="shared" ref="U198:U261" si="53">IMDIV(COMPLEX(1,2*PI()*B198*$C$16*10^-3*$C$15*10^-6),COMPLEX(0,2*PI()*B198*$C$15*10^-6))</f>
        <v>0.00005-0.0376787270577403i</v>
      </c>
      <c r="V198" t="str">
        <f t="shared" ref="V198:V261" si="54">IMSUM(COMPLEX($C$18*10^-3,0),IMDIV(COMPLEX(1,0),COMPLEX(0,2*PI()*B198*($C$17*1*10^-6))))</f>
        <v>3.33333333333333E-06-0.0414465997635144i</v>
      </c>
      <c r="W198" t="str">
        <f t="shared" ref="W198:W261" si="55">IMDIV(IMPRODUCT(U198,V198),IMSUM(U198,V198))</f>
        <v>0.0000144746736039551-0.0197364837279547i</v>
      </c>
      <c r="X198" t="str">
        <f t="shared" ref="X198:X261" si="56">IMDIV(IMPRODUCT(COMPLEX($C$19,0),W198),IMSUM(COMPLEX($C$19,0),W198))</f>
        <v>0.00646956603549354-0.0173198924637278i</v>
      </c>
      <c r="Y198" t="str">
        <f t="shared" ref="Y198:Y261" si="57">COMPLEX($C$13*10^-3,2*PI()*B198*$C$12*0.000001)</f>
        <v>0.009+0.00402123859659494i</v>
      </c>
      <c r="Z198" t="str">
        <f t="shared" ref="Z198:Z261" si="58">IMPRODUCT(COMPLEX($C$6,0),IMDIV(X198,IMSUM(X198,Y198)))</f>
        <v>11.1153362508294-6.11907825070378i</v>
      </c>
      <c r="AA198" t="str">
        <f t="shared" ref="AA198:AA261" si="59">IMDIV(COMPLEX($C$6,0),IMSUM(X198,Y198))</f>
        <v>520.408151801885+447.376989410605i</v>
      </c>
      <c r="AB198" t="str">
        <f t="shared" ref="AB198:AB261" si="60">IMPRODUCT(COMPLEX($C$119,0),T198)</f>
        <v>1.42606551939669-0.00674619386908005i</v>
      </c>
      <c r="AC198" t="str">
        <f t="shared" ref="AC198:AC261" si="61">IMSUM(COMPLEX(1,0),IMPRODUCT(AB198,M198))</f>
        <v>7.89077744108414+0.492662801088061i</v>
      </c>
      <c r="AD198" t="str">
        <f t="shared" ref="AD198:AD261" si="62">IMDIV(AB198,AC198)</f>
        <v>0.179970670274403-0.0120914636247875i</v>
      </c>
      <c r="AE198" t="str">
        <f t="shared" ref="AE198:AE261" si="63">IMPRODUCT(AD198,AA198,X198)</f>
        <v>1.92644590330153-1.23565529819487i</v>
      </c>
      <c r="AF198" t="str">
        <f t="shared" ref="AF198:AF261" si="64">IMSUB(D198,H198)</f>
        <v>-6.7970762056246+1.72773079352922i</v>
      </c>
      <c r="AG198" t="str">
        <f t="shared" ref="AG198:AG261" si="65">IMSUM(COMPLEX(1,0),IMPRODUCT(AD198,AA198,COMPLEX($C$127,0)))</f>
        <v>1.35862488029407+0.268684510291497i</v>
      </c>
      <c r="AH198" t="str">
        <f t="shared" ref="AH198:AH261" si="66">IMDIV(IMPRODUCT(AE198,AF198),AG198)</f>
        <v>-6.12010299214533+9.84201025922656i</v>
      </c>
      <c r="AI198">
        <f t="shared" ref="AI198:AI261" si="67">20*LOG10(IMABS(AH198))</f>
        <v>21.281433556791782</v>
      </c>
      <c r="AJ198">
        <f t="shared" ref="AJ198:AJ261" si="68">IMARGUMENT(AH198)*180/PI()</f>
        <v>121.87478054197112</v>
      </c>
      <c r="AK198"/>
      <c r="AL198"/>
      <c r="AM198"/>
      <c r="AN198"/>
    </row>
    <row r="199" spans="1:40" x14ac:dyDescent="0.25">
      <c r="A199"/>
      <c r="B199">
        <f t="shared" si="34"/>
        <v>6500</v>
      </c>
      <c r="C199" s="186" t="str">
        <f t="shared" si="37"/>
        <v>-0.00180886441123169+0.376764014157623i</v>
      </c>
      <c r="D199" s="158" t="str">
        <f t="shared" si="38"/>
        <v>-5.97087391749207+2.88852410854178i</v>
      </c>
      <c r="E199" t="str">
        <f t="shared" si="39"/>
        <v>2870</v>
      </c>
      <c r="F199" t="str">
        <f t="shared" si="40"/>
        <v>0.777000777000777</v>
      </c>
      <c r="G199" t="str">
        <f t="shared" si="35"/>
        <v>0.777000777000777</v>
      </c>
      <c r="H199" t="str">
        <f t="shared" si="41"/>
        <v>0.831133589496777+1.22387923605314i</v>
      </c>
      <c r="I199" t="str">
        <f t="shared" si="42"/>
        <v>25.5254403104171i</v>
      </c>
      <c r="J199" t="str">
        <f t="shared" si="36"/>
        <v>0.442691814583137+5.52056054892801i</v>
      </c>
      <c r="K199" t="str">
        <f t="shared" si="43"/>
        <v>4.59416222973439+0.368404258217103i</v>
      </c>
      <c r="L199" t="str">
        <f t="shared" si="44"/>
        <v>0.239358118628939-0.0202507936748837i</v>
      </c>
      <c r="M199" t="str">
        <f t="shared" si="45"/>
        <v>4.83352034836333+0.348153464542219i</v>
      </c>
      <c r="N199" t="str">
        <f t="shared" si="46"/>
        <v>-0.0288269131749233i</v>
      </c>
      <c r="O199" t="str">
        <f t="shared" si="47"/>
        <v>0.999584533310352-0.0288229208569406i</v>
      </c>
      <c r="P199" t="str">
        <f t="shared" si="48"/>
        <v>0.000415466689647981+0.0288229208569406i</v>
      </c>
      <c r="Q199" t="str">
        <f t="shared" si="49"/>
        <v>-0.000415466689647981+3.99231798270047E-06i</v>
      </c>
      <c r="R199" t="str">
        <f t="shared" si="50"/>
        <v>-0.333330255544827-69.3780087201127i</v>
      </c>
      <c r="S199" t="str">
        <f t="shared" si="51"/>
        <v>0.00297559381493921i</v>
      </c>
      <c r="T199" t="str">
        <f t="shared" si="52"/>
        <v>0.206440773640366-0.000991855446731293i</v>
      </c>
      <c r="U199" t="str">
        <f t="shared" si="53"/>
        <v>0.00005-0.0370990543337752i</v>
      </c>
      <c r="V199" t="str">
        <f t="shared" si="54"/>
        <v>3.33333333333333E-06-0.0408089597671526i</v>
      </c>
      <c r="W199" t="str">
        <f t="shared" si="55"/>
        <v>0.0000144746734415577-0.0194328457539816i</v>
      </c>
      <c r="X199" t="str">
        <f t="shared" si="56"/>
        <v>0.00629586658713159-0.0171171743247289i</v>
      </c>
      <c r="Y199" t="str">
        <f t="shared" si="57"/>
        <v>0.009+0.00408407044966673i</v>
      </c>
      <c r="Z199" t="str">
        <f t="shared" si="58"/>
        <v>11.0727799947259-6.23225550158959i</v>
      </c>
      <c r="AA199" t="str">
        <f t="shared" si="59"/>
        <v>530.284050152703+451.837564714594i</v>
      </c>
      <c r="AB199" t="str">
        <f t="shared" si="60"/>
        <v>1.42606451429469-0.00685160121690628i</v>
      </c>
      <c r="AC199" t="str">
        <f t="shared" si="61"/>
        <v>7.89529725662358+0.463371947411626i</v>
      </c>
      <c r="AD199" t="str">
        <f t="shared" si="62"/>
        <v>0.179951248744681-0.011429077190372i</v>
      </c>
      <c r="AE199" t="str">
        <f t="shared" si="63"/>
        <v>1.92133165792826-1.24805381727868i</v>
      </c>
      <c r="AF199" t="str">
        <f t="shared" si="64"/>
        <v>-6.80200750698885+1.66464487248864i</v>
      </c>
      <c r="AG199" t="str">
        <f t="shared" si="65"/>
        <v>1.36413349557677+0.272398037502425i</v>
      </c>
      <c r="AH199" t="str">
        <f t="shared" si="66"/>
        <v>-6.10315792691021+9.78650154997415i</v>
      </c>
      <c r="AI199">
        <f t="shared" si="67"/>
        <v>21.239304901549431</v>
      </c>
      <c r="AJ199">
        <f t="shared" si="68"/>
        <v>121.94891073419851</v>
      </c>
      <c r="AK199"/>
      <c r="AL199"/>
      <c r="AM199"/>
      <c r="AN199"/>
    </row>
    <row r="200" spans="1:40" x14ac:dyDescent="0.25">
      <c r="A200"/>
      <c r="B200">
        <f t="shared" si="34"/>
        <v>6600</v>
      </c>
      <c r="C200" s="186" t="str">
        <f t="shared" si="37"/>
        <v>-0.00175446681245631+0.371055725697324i</v>
      </c>
      <c r="D200" s="158" t="str">
        <f t="shared" si="38"/>
        <v>-5.97045686923479+2.84476056367948i</v>
      </c>
      <c r="E200" t="str">
        <f t="shared" si="39"/>
        <v>2870</v>
      </c>
      <c r="F200" t="str">
        <f t="shared" si="40"/>
        <v>0.777000777000777</v>
      </c>
      <c r="G200" t="str">
        <f t="shared" si="35"/>
        <v>0.777000777000777</v>
      </c>
      <c r="H200" t="str">
        <f t="shared" si="41"/>
        <v>0.836577743969816+1.2417999317126i</v>
      </c>
      <c r="I200" t="str">
        <f t="shared" si="42"/>
        <v>25.9181393921158i</v>
      </c>
      <c r="J200" t="str">
        <f t="shared" si="36"/>
        <v>0.425411963153644+5.60549224968075i</v>
      </c>
      <c r="K200" t="str">
        <f t="shared" si="43"/>
        <v>4.5972262802703+0.348892652034743i</v>
      </c>
      <c r="L200" t="str">
        <f t="shared" si="44"/>
        <v>0.239305385049947-0.0205578142058761i</v>
      </c>
      <c r="M200" t="str">
        <f t="shared" si="45"/>
        <v>4.83653166532025+0.328334837828867i</v>
      </c>
      <c r="N200" t="str">
        <f t="shared" si="46"/>
        <v>-0.0292704041468452i</v>
      </c>
      <c r="O200" t="str">
        <f t="shared" si="47"/>
        <v>0.999571652304325-0.0292662247240974i</v>
      </c>
      <c r="P200" t="str">
        <f t="shared" si="48"/>
        <v>0.000428347695675013+0.0292662247240974i</v>
      </c>
      <c r="Q200" t="str">
        <f t="shared" si="49"/>
        <v>-0.000428347695675013+4.17942274779856E-06i</v>
      </c>
      <c r="R200" t="str">
        <f t="shared" si="50"/>
        <v>-0.333330160101701-68.3267778658867i</v>
      </c>
      <c r="S200" t="str">
        <f t="shared" si="51"/>
        <v>0.00302137218132289i</v>
      </c>
      <c r="T200" t="str">
        <f t="shared" si="52"/>
        <v>0.206440625883419-0.00100711447292718i</v>
      </c>
      <c r="U200" t="str">
        <f t="shared" si="53"/>
        <v>0.0000499999999999998-0.03653694744993i</v>
      </c>
      <c r="V200" t="str">
        <f t="shared" si="54"/>
        <v>3.33333333333333E-06-0.040190642194923i</v>
      </c>
      <c r="W200" t="str">
        <f t="shared" si="55"/>
        <v>0.0000144746732766423-0.0191384089343572i</v>
      </c>
      <c r="X200" t="str">
        <f t="shared" si="56"/>
        <v>0.00612878630702895-0.0169182069673914i</v>
      </c>
      <c r="Y200" t="str">
        <f t="shared" si="57"/>
        <v>0.009+0.00414690230273853i</v>
      </c>
      <c r="Z200" t="str">
        <f t="shared" si="58"/>
        <v>11.0285496062504-6.34591093855384i</v>
      </c>
      <c r="AA200" t="str">
        <f t="shared" si="59"/>
        <v>540.332545721159+456.133851162026i</v>
      </c>
      <c r="AB200" t="str">
        <f t="shared" si="60"/>
        <v>1.42606349360999-0.00695700847438224i</v>
      </c>
      <c r="AC200" t="str">
        <f t="shared" si="61"/>
        <v>7.89948547185115+0.434578534125853i</v>
      </c>
      <c r="AD200" t="str">
        <f t="shared" si="62"/>
        <v>0.179933108674349-0.0107794457482348i</v>
      </c>
      <c r="AE200" t="str">
        <f t="shared" si="63"/>
        <v>1.91599581213663-1.26072113470684i</v>
      </c>
      <c r="AF200" t="str">
        <f t="shared" si="64"/>
        <v>-6.80703461320461+1.60296063196688i</v>
      </c>
      <c r="AG200" t="str">
        <f t="shared" si="65"/>
        <v>1.36974891687488+0.276021729143857i</v>
      </c>
      <c r="AH200" t="str">
        <f t="shared" si="66"/>
        <v>-6.08482296129503+9.73359529653511i</v>
      </c>
      <c r="AI200">
        <f t="shared" si="67"/>
        <v>21.19809782357013</v>
      </c>
      <c r="AJ200">
        <f t="shared" si="68"/>
        <v>122.01099528753547</v>
      </c>
      <c r="AK200"/>
      <c r="AL200"/>
      <c r="AM200"/>
      <c r="AN200"/>
    </row>
    <row r="201" spans="1:40" x14ac:dyDescent="0.25">
      <c r="A201"/>
      <c r="B201">
        <f t="shared" si="34"/>
        <v>6700</v>
      </c>
      <c r="C201" s="186" t="str">
        <f t="shared" si="37"/>
        <v>-0.00170248663337956+0.365517822647772i</v>
      </c>
      <c r="D201" s="158" t="str">
        <f t="shared" si="38"/>
        <v>-5.97005835452854+2.80230330696625i</v>
      </c>
      <c r="E201" t="str">
        <f t="shared" si="39"/>
        <v>2870</v>
      </c>
      <c r="F201" t="str">
        <f t="shared" si="40"/>
        <v>0.777000777000777</v>
      </c>
      <c r="G201" t="str">
        <f t="shared" si="35"/>
        <v>0.777000777000777</v>
      </c>
      <c r="H201" t="str">
        <f t="shared" si="41"/>
        <v>0.842097690709297+1.25968592611173i</v>
      </c>
      <c r="I201" t="str">
        <f t="shared" si="42"/>
        <v>26.3108384738145i</v>
      </c>
      <c r="J201" t="str">
        <f t="shared" si="36"/>
        <v>0.407868297198509+5.69042395043348i</v>
      </c>
      <c r="K201" t="str">
        <f t="shared" si="43"/>
        <v>4.60007163434445+0.329715922896801i</v>
      </c>
      <c r="L201" t="str">
        <f t="shared" si="44"/>
        <v>0.239251870143384-0.0208646293220118i</v>
      </c>
      <c r="M201" t="str">
        <f t="shared" si="45"/>
        <v>4.83932350448783+0.308851293574789i</v>
      </c>
      <c r="N201" t="str">
        <f t="shared" si="46"/>
        <v>-0.0297138951187671i</v>
      </c>
      <c r="O201" t="str">
        <f t="shared" si="47"/>
        <v>0.999558574698308-0.0297095228350492i</v>
      </c>
      <c r="P201" t="str">
        <f t="shared" si="48"/>
        <v>0.000441425301692+0.0297095228350492i</v>
      </c>
      <c r="Q201" t="str">
        <f t="shared" si="49"/>
        <v>-0.000441425301692+4.37228371790235E-06i</v>
      </c>
      <c r="R201" t="str">
        <f t="shared" si="50"/>
        <v>-0.333330063223255-67.3069263016279i</v>
      </c>
      <c r="S201" t="str">
        <f t="shared" si="51"/>
        <v>0.00306715054770657i</v>
      </c>
      <c r="T201" t="str">
        <f t="shared" si="52"/>
        <v>0.206440475870484-0.00102237348598227i</v>
      </c>
      <c r="U201" t="str">
        <f t="shared" si="53"/>
        <v>0.0000500000000000002-0.0359916198760505i</v>
      </c>
      <c r="V201" t="str">
        <f t="shared" si="54"/>
        <v>3.33333333333333E-06-0.0395907818636556i</v>
      </c>
      <c r="W201" t="str">
        <f t="shared" si="55"/>
        <v>0.0000144746731092093-0.0188527612770958i</v>
      </c>
      <c r="X201" t="str">
        <f t="shared" si="56"/>
        <v>0.00596800908860446-0.0167229349834366i</v>
      </c>
      <c r="Y201" t="str">
        <f t="shared" si="57"/>
        <v>0.009+0.00420973415581032i</v>
      </c>
      <c r="Z201" t="str">
        <f t="shared" si="58"/>
        <v>10.9825990194534-6.4600189681883i</v>
      </c>
      <c r="AA201" t="str">
        <f t="shared" si="59"/>
        <v>550.552536258303+460.25990574819i</v>
      </c>
      <c r="AB201" t="str">
        <f t="shared" si="60"/>
        <v>1.42606245734124-0.00706241564108339i</v>
      </c>
      <c r="AC201" t="str">
        <f t="shared" si="61"/>
        <v>7.90335880488565+0.406263920657927i</v>
      </c>
      <c r="AD201" t="str">
        <f t="shared" si="62"/>
        <v>0.179916180396625-0.0101420004402767i</v>
      </c>
      <c r="AE201" t="str">
        <f t="shared" si="63"/>
        <v>1.91042975118822-1.27364746213686i</v>
      </c>
      <c r="AF201" t="str">
        <f t="shared" si="64"/>
        <v>-6.81215604523784+1.54261738085452i</v>
      </c>
      <c r="AG201" t="str">
        <f t="shared" si="65"/>
        <v>1.37547098146479+0.279552690603808i</v>
      </c>
      <c r="AH201" t="str">
        <f t="shared" si="66"/>
        <v>-6.06515666357763+9.68314013272383i</v>
      </c>
      <c r="AI201">
        <f t="shared" si="67"/>
        <v>21.157746412538721</v>
      </c>
      <c r="AJ201">
        <f t="shared" si="68"/>
        <v>122.06148923276898</v>
      </c>
      <c r="AK201"/>
      <c r="AL201"/>
      <c r="AM201"/>
      <c r="AN201"/>
    </row>
    <row r="202" spans="1:40" x14ac:dyDescent="0.25">
      <c r="A202"/>
      <c r="B202">
        <f t="shared" si="34"/>
        <v>6800</v>
      </c>
      <c r="C202" s="186" t="str">
        <f t="shared" si="37"/>
        <v>-0.00165278272875065+0.360142788653302i</v>
      </c>
      <c r="D202" s="158" t="str">
        <f t="shared" si="38"/>
        <v>-5.96967729125972+2.76109471300865i</v>
      </c>
      <c r="E202" t="str">
        <f t="shared" si="39"/>
        <v>2870</v>
      </c>
      <c r="F202" t="str">
        <f t="shared" si="40"/>
        <v>0.777000777000777</v>
      </c>
      <c r="G202" t="str">
        <f t="shared" si="35"/>
        <v>0.777000777000777</v>
      </c>
      <c r="H202" t="str">
        <f t="shared" si="41"/>
        <v>0.847693114173096+1.27753669109961i</v>
      </c>
      <c r="I202" t="str">
        <f t="shared" si="42"/>
        <v>26.7035375555132i</v>
      </c>
      <c r="J202" t="str">
        <f t="shared" si="36"/>
        <v>0.390060816717734+5.77535565118623i</v>
      </c>
      <c r="K202" t="str">
        <f t="shared" si="43"/>
        <v>4.60270920390722+0.310861636862403i</v>
      </c>
      <c r="L202" t="str">
        <f t="shared" si="44"/>
        <v>0.239197574973064-0.0211712360664995i</v>
      </c>
      <c r="M202" t="str">
        <f t="shared" si="45"/>
        <v>4.84190677888028+0.289690400795903i</v>
      </c>
      <c r="N202" t="str">
        <f t="shared" si="46"/>
        <v>-0.030157386090689i</v>
      </c>
      <c r="O202" t="str">
        <f t="shared" si="47"/>
        <v>0.999545300494874-0.030152815102606i</v>
      </c>
      <c r="P202" t="str">
        <f t="shared" si="48"/>
        <v>0.000454699505125999+0.030152815102606i</v>
      </c>
      <c r="Q202" t="str">
        <f t="shared" si="49"/>
        <v>-0.000454699505125999+4.57098808299972E-06i</v>
      </c>
      <c r="R202" t="str">
        <f t="shared" si="50"/>
        <v>-0.333329964869968-66.3170696470128i</v>
      </c>
      <c r="S202" t="str">
        <f t="shared" si="51"/>
        <v>0.00311292891409025i</v>
      </c>
      <c r="T202" t="str">
        <f t="shared" si="52"/>
        <v>0.206440323601923-0.00103763248557641i</v>
      </c>
      <c r="U202" t="str">
        <f t="shared" si="53"/>
        <v>0.00005-0.0354623313484615i</v>
      </c>
      <c r="V202" t="str">
        <f t="shared" si="54"/>
        <v>3.33333333333333E-06-0.0390085644833077i</v>
      </c>
      <c r="W202" t="str">
        <f t="shared" si="55"/>
        <v>0.0000144746729392583-0.0185755150250341i</v>
      </c>
      <c r="X202" t="str">
        <f t="shared" si="56"/>
        <v>0.00581323640055221-0.0165313000589335i</v>
      </c>
      <c r="Y202" t="str">
        <f t="shared" si="57"/>
        <v>0.009+0.00427256600888212i</v>
      </c>
      <c r="Z202" t="str">
        <f t="shared" si="58"/>
        <v>10.9348819975585-6.57455183424159i</v>
      </c>
      <c r="AA202" t="str">
        <f t="shared" si="59"/>
        <v>560.942718390524+464.209671412924i</v>
      </c>
      <c r="AB202" t="str">
        <f t="shared" si="60"/>
        <v>1.42606140549093-0.00716782271479814i</v>
      </c>
      <c r="AC202" t="str">
        <f t="shared" si="61"/>
        <v>7.90693283578116+0.378410370723643i</v>
      </c>
      <c r="AD202" t="str">
        <f t="shared" si="62"/>
        <v>0.179900399320177-0.00951620572447218i</v>
      </c>
      <c r="AE202" t="str">
        <f t="shared" si="63"/>
        <v>1.90462485007894-1.28682308699286i</v>
      </c>
      <c r="AF202" t="str">
        <f t="shared" si="64"/>
        <v>-6.81737040543282+1.48355802190904i</v>
      </c>
      <c r="AG202" t="str">
        <f t="shared" si="65"/>
        <v>1.38129942823529+0.2829879213904i</v>
      </c>
      <c r="AH202" t="str">
        <f t="shared" si="66"/>
        <v>-6.04421422183816+9.63499329137777i</v>
      </c>
      <c r="AI202">
        <f t="shared" si="67"/>
        <v>21.118188785722776</v>
      </c>
      <c r="AJ202">
        <f t="shared" si="68"/>
        <v>122.1008292502643</v>
      </c>
      <c r="AK202"/>
      <c r="AL202"/>
      <c r="AM202"/>
      <c r="AN202"/>
    </row>
    <row r="203" spans="1:40" x14ac:dyDescent="0.25">
      <c r="A203"/>
      <c r="B203">
        <f t="shared" si="34"/>
        <v>6900</v>
      </c>
      <c r="C203" s="186" t="str">
        <f t="shared" si="37"/>
        <v>-0.00160522410613802+0.354923543043091i</v>
      </c>
      <c r="D203" s="158" t="str">
        <f t="shared" si="38"/>
        <v>-5.96931267515302+2.7210804966637i</v>
      </c>
      <c r="E203" t="str">
        <f t="shared" si="39"/>
        <v>2870</v>
      </c>
      <c r="F203" t="str">
        <f t="shared" si="40"/>
        <v>0.777000777000777</v>
      </c>
      <c r="G203" t="str">
        <f t="shared" si="35"/>
        <v>0.777000777000777</v>
      </c>
      <c r="H203" t="str">
        <f t="shared" si="41"/>
        <v>0.85336369505771+1.29535170558263i</v>
      </c>
      <c r="I203" t="str">
        <f t="shared" si="42"/>
        <v>27.096236637212i</v>
      </c>
      <c r="J203" t="str">
        <f t="shared" si="36"/>
        <v>0.371989521711317+5.86028735193896i</v>
      </c>
      <c r="K203" t="str">
        <f t="shared" si="43"/>
        <v>4.60514916740956+0.292317958713605i</v>
      </c>
      <c r="L203" t="str">
        <f t="shared" si="44"/>
        <v>0.239142500617578-0.0214776314894137i</v>
      </c>
      <c r="M203" t="str">
        <f t="shared" si="45"/>
        <v>4.84429166802714+0.270840327224191i</v>
      </c>
      <c r="N203" t="str">
        <f t="shared" si="46"/>
        <v>-0.0306008770626109i</v>
      </c>
      <c r="O203" t="str">
        <f t="shared" si="47"/>
        <v>0.999531829696633-0.0305961014395794i</v>
      </c>
      <c r="P203" t="str">
        <f t="shared" si="48"/>
        <v>0.000468170303366988+0.0305961014395794i</v>
      </c>
      <c r="Q203" t="str">
        <f t="shared" si="49"/>
        <v>-0.000468170303366988+4.77562303149992E-06i</v>
      </c>
      <c r="R203" t="str">
        <f t="shared" si="50"/>
        <v>-0.333329865073247-65.3559037754159i</v>
      </c>
      <c r="S203" t="str">
        <f t="shared" si="51"/>
        <v>0.00315870728047393i</v>
      </c>
      <c r="T203" t="str">
        <f t="shared" si="52"/>
        <v>0.20644016907736-0.00105289147160626i</v>
      </c>
      <c r="U203" t="str">
        <f t="shared" si="53"/>
        <v>0.00005-0.0349483845173244i</v>
      </c>
      <c r="V203" t="str">
        <f t="shared" si="54"/>
        <v>3.33333333333333E-06-0.0384432229690568i</v>
      </c>
      <c r="W203" t="str">
        <f t="shared" si="55"/>
        <v>0.0000144746727667897-0.0183063048996853i</v>
      </c>
      <c r="X203" t="str">
        <f t="shared" si="56"/>
        <v>0.00566418621423657-0.0163432415556432i</v>
      </c>
      <c r="Y203" t="str">
        <f t="shared" si="57"/>
        <v>0.009+0.00433539786195391i</v>
      </c>
      <c r="Z203" t="str">
        <f t="shared" si="58"/>
        <v>10.8853522136347-6.68947955336854i</v>
      </c>
      <c r="AA203" t="str">
        <f t="shared" si="59"/>
        <v>571.501577066306+467.976982005775i</v>
      </c>
      <c r="AB203" t="str">
        <f t="shared" si="60"/>
        <v>1.42606033805647-0.00727322969481263i</v>
      </c>
      <c r="AC203" t="str">
        <f t="shared" si="61"/>
        <v>7.91022209766144+0.351001002590426i</v>
      </c>
      <c r="AD203" t="str">
        <f t="shared" si="62"/>
        <v>0.179885705491744-0.00890155697333931i</v>
      </c>
      <c r="AE203" t="str">
        <f t="shared" si="63"/>
        <v>1.8985724791095-1.30023833173483i</v>
      </c>
      <c r="AF203" t="str">
        <f t="shared" si="64"/>
        <v>-6.82267637021073+1.42572879108107i</v>
      </c>
      <c r="AG203" t="str">
        <f t="shared" si="65"/>
        <v>1.38723389109486+0.286324318882497i</v>
      </c>
      <c r="AH203" t="str">
        <f t="shared" si="66"/>
        <v>-6.02204776149889+9.58901998860509i</v>
      </c>
      <c r="AI203">
        <f t="shared" si="67"/>
        <v>21.079366809993864</v>
      </c>
      <c r="AJ203">
        <f t="shared" si="68"/>
        <v>122.12943462862283</v>
      </c>
      <c r="AK203"/>
      <c r="AL203"/>
      <c r="AM203"/>
      <c r="AN203"/>
    </row>
    <row r="204" spans="1:40" x14ac:dyDescent="0.25">
      <c r="A204"/>
      <c r="B204">
        <f t="shared" si="34"/>
        <v>7000</v>
      </c>
      <c r="C204" s="186" t="str">
        <f t="shared" si="37"/>
        <v>-0.00155968906200683+0.349853409714671i</v>
      </c>
      <c r="D204" s="158" t="str">
        <f t="shared" si="38"/>
        <v>-5.96896357314801+2.68220947447915i</v>
      </c>
      <c r="E204" t="str">
        <f t="shared" si="39"/>
        <v>2870</v>
      </c>
      <c r="F204" t="str">
        <f t="shared" si="40"/>
        <v>0.777000777000777</v>
      </c>
      <c r="G204" t="str">
        <f t="shared" si="35"/>
        <v>0.777000777000777</v>
      </c>
      <c r="H204" t="str">
        <f t="shared" si="41"/>
        <v>0.859109110349814+1.31313045530074i</v>
      </c>
      <c r="I204" t="str">
        <f t="shared" si="42"/>
        <v>27.4889357189107i</v>
      </c>
      <c r="J204" t="str">
        <f t="shared" si="36"/>
        <v>0.35365441217926+5.94521905269171i</v>
      </c>
      <c r="K204" t="str">
        <f t="shared" si="43"/>
        <v>4.60740102786425+0.274073619111767i</v>
      </c>
      <c r="L204" t="str">
        <f t="shared" si="44"/>
        <v>0.239086648170242-0.0217838126477859i</v>
      </c>
      <c r="M204" t="str">
        <f t="shared" si="45"/>
        <v>4.84648767603449+0.252289806463981i</v>
      </c>
      <c r="N204" t="str">
        <f t="shared" si="46"/>
        <v>-0.0310443680345328i</v>
      </c>
      <c r="O204" t="str">
        <f t="shared" si="47"/>
        <v>0.999518162306235-0.0310393817587818i</v>
      </c>
      <c r="P204" t="str">
        <f t="shared" si="48"/>
        <v>0.000481837693764975+0.0310393817587818i</v>
      </c>
      <c r="Q204" t="str">
        <f t="shared" si="49"/>
        <v>-0.000481837693764975+4.98627575100039E-06i</v>
      </c>
      <c r="R204" t="str">
        <f t="shared" si="50"/>
        <v>-0.333329763808435-64.4221990819195i</v>
      </c>
      <c r="S204" t="str">
        <f t="shared" si="51"/>
        <v>0.00320448564685761i</v>
      </c>
      <c r="T204" t="str">
        <f t="shared" si="52"/>
        <v>0.206440012297015-0.00106815044379457i</v>
      </c>
      <c r="U204" t="str">
        <f t="shared" si="53"/>
        <v>0.0000499999999999998-0.0344491218813626i</v>
      </c>
      <c r="V204" t="str">
        <f t="shared" si="54"/>
        <v>3.33333333333333E-06-0.0378940340694988i</v>
      </c>
      <c r="W204" t="str">
        <f t="shared" si="55"/>
        <v>0.0000144746725918033-0.0180447864956187i</v>
      </c>
      <c r="X204" t="str">
        <f t="shared" si="56"/>
        <v>0.00552059199824674-0.0161586970196486i</v>
      </c>
      <c r="Y204" t="str">
        <f t="shared" si="57"/>
        <v>0.009+0.00439822971502571i</v>
      </c>
      <c r="Z204" t="str">
        <f t="shared" si="58"/>
        <v>10.8339633370532-6.80476985250418i</v>
      </c>
      <c r="AA204" t="str">
        <f t="shared" si="59"/>
        <v>582.227374897913+471.555567925199i</v>
      </c>
      <c r="AB204" t="str">
        <f t="shared" si="60"/>
        <v>1.42605925503938-0.00737863657921167i</v>
      </c>
      <c r="AC204" t="str">
        <f t="shared" si="61"/>
        <v>7.91324015963782+0.324019742212967i</v>
      </c>
      <c r="AD204" t="str">
        <f t="shared" si="62"/>
        <v>0.179872043202368-0.00829757827695802i</v>
      </c>
      <c r="AE204" t="str">
        <f t="shared" si="63"/>
        <v>1.89226401090747-1.3138835157307i</v>
      </c>
      <c r="AF204" t="str">
        <f t="shared" si="64"/>
        <v>-6.82807268349782+1.36907901917841i</v>
      </c>
      <c r="AG204" t="str">
        <f t="shared" si="65"/>
        <v>1.39327389230028+0.289558682289998i</v>
      </c>
      <c r="AH204" t="str">
        <f t="shared" si="66"/>
        <v>-5.99870663052237+9.54509286365844i</v>
      </c>
      <c r="AI204">
        <f t="shared" si="67"/>
        <v>21.041225846696378</v>
      </c>
      <c r="AJ204">
        <f t="shared" si="68"/>
        <v>122.1477081659028</v>
      </c>
      <c r="AK204"/>
      <c r="AL204"/>
      <c r="AM204"/>
      <c r="AN204"/>
    </row>
    <row r="205" spans="1:40" x14ac:dyDescent="0.25">
      <c r="A205"/>
      <c r="B205">
        <f t="shared" si="34"/>
        <v>7100</v>
      </c>
      <c r="C205" s="186" t="str">
        <f t="shared" si="37"/>
        <v>-0.00151606440236018+0.344926088646615i</v>
      </c>
      <c r="D205" s="158" t="str">
        <f t="shared" si="38"/>
        <v>-5.96862911742405+2.64443334629072i</v>
      </c>
      <c r="E205" t="str">
        <f t="shared" si="39"/>
        <v>2870</v>
      </c>
      <c r="F205" t="str">
        <f t="shared" si="40"/>
        <v>0.777000777000777</v>
      </c>
      <c r="G205" t="str">
        <f t="shared" si="35"/>
        <v>0.777000777000777</v>
      </c>
      <c r="H205" t="str">
        <f t="shared" si="41"/>
        <v>0.864929033377429+1.3308724326247i</v>
      </c>
      <c r="I205" t="str">
        <f t="shared" si="42"/>
        <v>27.8816348006094i</v>
      </c>
      <c r="J205" t="str">
        <f t="shared" si="36"/>
        <v>0.33505548812156+6.03015075344444i</v>
      </c>
      <c r="K205" t="str">
        <f t="shared" si="43"/>
        <v>4.60947366568086+0.256117883645943i</v>
      </c>
      <c r="L205" t="str">
        <f t="shared" si="44"/>
        <v>0.239030018739042-0.0220897766056961i</v>
      </c>
      <c r="M205" t="str">
        <f t="shared" si="45"/>
        <v>4.8485036844199+0.234028107040247i</v>
      </c>
      <c r="N205" t="str">
        <f t="shared" si="46"/>
        <v>-0.0314878590064547i</v>
      </c>
      <c r="O205" t="str">
        <f t="shared" si="47"/>
        <v>0.999504298326367-0.0314826559730271i</v>
      </c>
      <c r="P205" t="str">
        <f t="shared" si="48"/>
        <v>0.000495701673632998+0.0314826559730271i</v>
      </c>
      <c r="Q205" t="str">
        <f t="shared" si="49"/>
        <v>-0.000495701673632998+5.20303342759626E-06i</v>
      </c>
      <c r="R205" t="str">
        <f t="shared" si="50"/>
        <v>-0.333329661100204-63.5147952348982i</v>
      </c>
      <c r="S205" t="str">
        <f t="shared" si="51"/>
        <v>0.00325026401324129i</v>
      </c>
      <c r="T205" t="str">
        <f t="shared" si="52"/>
        <v>0.206439853260379-0.00108340940201991i</v>
      </c>
      <c r="U205" t="str">
        <f t="shared" si="53"/>
        <v>0.0000500000000000002-0.0339639229816252i</v>
      </c>
      <c r="V205" t="str">
        <f t="shared" si="54"/>
        <v>3.33333333333333E-06-0.0373603152797877i</v>
      </c>
      <c r="W205" t="str">
        <f t="shared" si="55"/>
        <v>0.0000144746724142991-0.0177906348105269i</v>
      </c>
      <c r="X205" t="str">
        <f t="shared" si="56"/>
        <v>0.0053822017763264-0.0159776026257116i</v>
      </c>
      <c r="Y205" t="str">
        <f t="shared" si="57"/>
        <v>0.009+0.00446106156809751i</v>
      </c>
      <c r="Z205" t="str">
        <f t="shared" si="58"/>
        <v>10.7806691258602-6.92038810825688i</v>
      </c>
      <c r="AA205" t="str">
        <f t="shared" si="59"/>
        <v>593.118141431711+474.939062463829i</v>
      </c>
      <c r="AB205" t="str">
        <f t="shared" si="60"/>
        <v>1.42605815643613-0.00748404336715644i</v>
      </c>
      <c r="AC205" t="str">
        <f t="shared" si="61"/>
        <v>7.91599970217985+0.297451279040036i</v>
      </c>
      <c r="AD205" t="str">
        <f t="shared" si="62"/>
        <v>0.179859360631795-0.00770382043061647i</v>
      </c>
      <c r="AE205" t="str">
        <f t="shared" si="63"/>
        <v>1.88569082886397-1.32774891954248i</v>
      </c>
      <c r="AF205" t="str">
        <f t="shared" si="64"/>
        <v>-6.83355815080148+1.31356091366602i</v>
      </c>
      <c r="AG205" t="str">
        <f t="shared" si="65"/>
        <v>1.39941883571803+0.292687716858241i</v>
      </c>
      <c r="AH205" t="str">
        <f t="shared" si="66"/>
        <v>-5.97423765576518+9.5030914686971i</v>
      </c>
      <c r="AI205">
        <f t="shared" si="67"/>
        <v>21.003714517235341</v>
      </c>
      <c r="AJ205">
        <f t="shared" si="68"/>
        <v>122.15603701685389</v>
      </c>
      <c r="AK205"/>
      <c r="AL205"/>
      <c r="AM205"/>
      <c r="AN205"/>
    </row>
    <row r="206" spans="1:40" x14ac:dyDescent="0.25">
      <c r="A206"/>
      <c r="B206">
        <f t="shared" si="34"/>
        <v>7200</v>
      </c>
      <c r="C206" s="186" t="str">
        <f t="shared" si="37"/>
        <v>-0.00147424473861481+0.340135629784862i</v>
      </c>
      <c r="D206" s="158" t="str">
        <f t="shared" si="38"/>
        <v>-5.96830850000201+2.60770649501728i</v>
      </c>
      <c r="E206" t="str">
        <f t="shared" si="39"/>
        <v>2870</v>
      </c>
      <c r="F206" t="str">
        <f t="shared" si="40"/>
        <v>0.777000777000777</v>
      </c>
      <c r="G206" t="str">
        <f t="shared" si="35"/>
        <v>0.777000777000777</v>
      </c>
      <c r="H206" t="str">
        <f t="shared" si="41"/>
        <v>0.870823133860936+1.34857713637255i</v>
      </c>
      <c r="I206" t="str">
        <f t="shared" si="42"/>
        <v>28.2743338823081i</v>
      </c>
      <c r="J206" t="str">
        <f t="shared" si="36"/>
        <v>0.316192749538221+6.11508245419718i</v>
      </c>
      <c r="K206" t="str">
        <f t="shared" si="43"/>
        <v>4.61137538679804+0.238440523676631i</v>
      </c>
      <c r="L206" t="str">
        <f t="shared" si="44"/>
        <v>0.238972613446582-0.0223955204343625i</v>
      </c>
      <c r="M206" t="str">
        <f t="shared" si="45"/>
        <v>4.85034800024462+0.216045003242268i</v>
      </c>
      <c r="N206" t="str">
        <f t="shared" si="46"/>
        <v>-0.0319313499783766i</v>
      </c>
      <c r="O206" t="str">
        <f t="shared" si="47"/>
        <v>0.999490237759758-0.0319259239951301i</v>
      </c>
      <c r="P206" t="str">
        <f t="shared" si="48"/>
        <v>0.000509762240242018+0.0319259239951301i</v>
      </c>
      <c r="Q206" t="str">
        <f t="shared" si="49"/>
        <v>-0.000509762240242018+5.42598324650145E-06i</v>
      </c>
      <c r="R206" t="str">
        <f t="shared" si="50"/>
        <v>-0.333329556921242-62.63259636603i</v>
      </c>
      <c r="S206" t="str">
        <f t="shared" si="51"/>
        <v>0.00329604237962498i</v>
      </c>
      <c r="T206" t="str">
        <f t="shared" si="52"/>
        <v>0.20643969196838-0.00109866834599403i</v>
      </c>
      <c r="U206" t="str">
        <f t="shared" si="53"/>
        <v>0.00005-0.0334922018291025i</v>
      </c>
      <c r="V206" t="str">
        <f t="shared" si="54"/>
        <v>3.33333333333333E-06-0.0368414220120128i</v>
      </c>
      <c r="W206" t="str">
        <f t="shared" si="55"/>
        <v>0.0000144746722342771-0.0175435428977857i</v>
      </c>
      <c r="X206" t="str">
        <f t="shared" si="56"/>
        <v>0.00524877724498984-0.0157998935648251i</v>
      </c>
      <c r="Y206" t="str">
        <f t="shared" si="57"/>
        <v>0.009+0.0045238934211693i</v>
      </c>
      <c r="Z206" t="str">
        <f t="shared" si="58"/>
        <v>10.7254235251838-7.03629728874195i</v>
      </c>
      <c r="AA206" t="str">
        <f t="shared" si="59"/>
        <v>604.171662384765+478.121008891402i</v>
      </c>
      <c r="AB206" t="str">
        <f t="shared" si="60"/>
        <v>1.42605704225315-0.00758945005665573i</v>
      </c>
      <c r="AC206" t="str">
        <f t="shared" si="61"/>
        <v>7.91851258588942+0.271281024411984i</v>
      </c>
      <c r="AD206" t="str">
        <f t="shared" si="62"/>
        <v>0.179847609527517-0.00711985908916688i</v>
      </c>
      <c r="AE206" t="str">
        <f t="shared" si="63"/>
        <v>1.87884433696917-1.34182475147613i</v>
      </c>
      <c r="AF206" t="str">
        <f t="shared" si="64"/>
        <v>-6.83913163386295+1.25912935864473i</v>
      </c>
      <c r="AG206" t="str">
        <f t="shared" si="65"/>
        <v>1.40566800003486+0.295708038352005i</v>
      </c>
      <c r="AH206" t="str">
        <f t="shared" si="66"/>
        <v>-5.94868537358773+9.46290180340523i</v>
      </c>
      <c r="AI206">
        <f t="shared" si="67"/>
        <v>20.966784487514509</v>
      </c>
      <c r="AJ206">
        <f t="shared" si="68"/>
        <v>122.15479348941527</v>
      </c>
      <c r="AK206"/>
      <c r="AL206"/>
      <c r="AM206"/>
      <c r="AN206"/>
    </row>
    <row r="207" spans="1:40" x14ac:dyDescent="0.25">
      <c r="A207"/>
      <c r="B207">
        <f t="shared" si="34"/>
        <v>7300</v>
      </c>
      <c r="C207" s="186" t="str">
        <f t="shared" si="37"/>
        <v>-0.00143413185052417+0.335476409075062i</v>
      </c>
      <c r="D207" s="158" t="str">
        <f t="shared" si="38"/>
        <v>-5.96800096785998+2.57198580290881i</v>
      </c>
      <c r="E207" t="str">
        <f t="shared" si="39"/>
        <v>2870</v>
      </c>
      <c r="F207" t="str">
        <f t="shared" si="40"/>
        <v>0.777000777000777</v>
      </c>
      <c r="G207" t="str">
        <f t="shared" si="35"/>
        <v>0.777000777000777</v>
      </c>
      <c r="H207" t="str">
        <f t="shared" si="41"/>
        <v>0.876791077963703+1.36624407164312i</v>
      </c>
      <c r="I207" t="str">
        <f t="shared" si="42"/>
        <v>28.6670329640069i</v>
      </c>
      <c r="J207" t="str">
        <f t="shared" si="36"/>
        <v>0.29706619642924+6.20001415494992i</v>
      </c>
      <c r="K207" t="str">
        <f t="shared" si="43"/>
        <v>4.61311396658022+0.221031788879466i</v>
      </c>
      <c r="L207" t="str">
        <f t="shared" si="44"/>
        <v>0.238914433430027-0.0227010412122316i</v>
      </c>
      <c r="M207" t="str">
        <f t="shared" si="45"/>
        <v>4.85202840001025+0.198330747667234i</v>
      </c>
      <c r="N207" t="str">
        <f t="shared" si="46"/>
        <v>-0.0323748409502985i</v>
      </c>
      <c r="O207" t="str">
        <f t="shared" si="47"/>
        <v>0.999475980609171-0.032369185737907i</v>
      </c>
      <c r="P207" t="str">
        <f t="shared" si="48"/>
        <v>0.000524019390829022+0.032369185737907i</v>
      </c>
      <c r="Q207" t="str">
        <f t="shared" si="49"/>
        <v>-0.000524019390829022+5.65521239150046E-06i</v>
      </c>
      <c r="R207" t="str">
        <f t="shared" si="50"/>
        <v>-0.333329451285137-61.7745666539894i</v>
      </c>
      <c r="S207" t="str">
        <f t="shared" si="51"/>
        <v>0.00334182074600866i</v>
      </c>
      <c r="T207" t="str">
        <f t="shared" si="52"/>
        <v>0.206439528419997-0.00111392727556035i</v>
      </c>
      <c r="U207" t="str">
        <f t="shared" si="53"/>
        <v>0.00005-0.0330334045437724i</v>
      </c>
      <c r="V207" t="str">
        <f t="shared" si="54"/>
        <v>3.33333333333333E-06-0.0363367449981496i</v>
      </c>
      <c r="W207" t="str">
        <f t="shared" si="55"/>
        <v>0.0000144746720517372-0.0173032206297643i</v>
      </c>
      <c r="X207" t="str">
        <f t="shared" si="56"/>
        <v>0.00512009294726364-0.0156255043815749i</v>
      </c>
      <c r="Y207" t="str">
        <f t="shared" si="57"/>
        <v>0.009+0.0045867252742411i</v>
      </c>
      <c r="Z207" t="str">
        <f t="shared" si="58"/>
        <v>10.6681807717664-7.15245789830198i</v>
      </c>
      <c r="AA207" t="str">
        <f t="shared" si="59"/>
        <v>615.385468888689+481.094868305505i</v>
      </c>
      <c r="AB207" t="str">
        <f t="shared" si="60"/>
        <v>1.42605591248338-0.00769485664662791i</v>
      </c>
      <c r="AC207" t="str">
        <f t="shared" si="61"/>
        <v>7.92078991404381+0.245495072354662i</v>
      </c>
      <c r="AD207" t="str">
        <f t="shared" si="62"/>
        <v>0.179836744913715-0.00654529307226371i</v>
      </c>
      <c r="AE207" t="str">
        <f t="shared" si="63"/>
        <v>1.87171597101413-1.35610111626212i</v>
      </c>
      <c r="AF207" t="str">
        <f t="shared" si="64"/>
        <v>-6.84479204582368+1.20574173126569i</v>
      </c>
      <c r="AG207" t="str">
        <f t="shared" si="65"/>
        <v>1.41202053193276+0.298616177849365i</v>
      </c>
      <c r="AH207" t="str">
        <f t="shared" si="66"/>
        <v>-5.92209223741562+9.42441588993406i</v>
      </c>
      <c r="AI207">
        <f t="shared" si="67"/>
        <v>20.930390269485759</v>
      </c>
      <c r="AJ207">
        <f t="shared" si="68"/>
        <v>122.14433579357893</v>
      </c>
      <c r="AK207"/>
      <c r="AL207"/>
      <c r="AM207"/>
      <c r="AN207"/>
    </row>
    <row r="208" spans="1:40" x14ac:dyDescent="0.25">
      <c r="A208"/>
      <c r="B208">
        <f t="shared" si="34"/>
        <v>7400</v>
      </c>
      <c r="C208" s="186" t="str">
        <f t="shared" si="37"/>
        <v>-0.00139563410895062+0.330943106438009i</v>
      </c>
      <c r="D208" s="158" t="str">
        <f t="shared" si="38"/>
        <v>-5.96770581850792+2.5372304826914i</v>
      </c>
      <c r="E208" t="str">
        <f t="shared" si="39"/>
        <v>2870</v>
      </c>
      <c r="F208" t="str">
        <f t="shared" si="40"/>
        <v>0.777000777000777</v>
      </c>
      <c r="G208" t="str">
        <f t="shared" si="35"/>
        <v>0.777000777000777</v>
      </c>
      <c r="H208" t="str">
        <f t="shared" si="41"/>
        <v>0.882832528342683+1.38387274966502i</v>
      </c>
      <c r="I208" t="str">
        <f t="shared" si="42"/>
        <v>29.0597320457056i</v>
      </c>
      <c r="J208" t="str">
        <f t="shared" si="36"/>
        <v>0.277675828794617+6.28494585570266i</v>
      </c>
      <c r="K208" t="str">
        <f t="shared" si="43"/>
        <v>4.61469668989415+0.203882381395452i</v>
      </c>
      <c r="L208" t="str">
        <f t="shared" si="44"/>
        <v>0.238855479841048-0.023006336025068i</v>
      </c>
      <c r="M208" t="str">
        <f t="shared" si="45"/>
        <v>4.8535521697352+0.180876045370384i</v>
      </c>
      <c r="N208" t="str">
        <f t="shared" si="46"/>
        <v>-0.0328183319222204i</v>
      </c>
      <c r="O208" t="str">
        <f t="shared" si="47"/>
        <v>0.999461526877413-0.0328124411141753i</v>
      </c>
      <c r="P208" t="str">
        <f t="shared" si="48"/>
        <v>0.000538473122587035+0.0328124411141753i</v>
      </c>
      <c r="Q208" t="str">
        <f t="shared" si="49"/>
        <v>-0.000538473122587035+0.0000058908080451045i</v>
      </c>
      <c r="R208" t="str">
        <f t="shared" si="50"/>
        <v>-0.333329344194931-60.9397262684246i</v>
      </c>
      <c r="S208" t="str">
        <f t="shared" si="51"/>
        <v>0.00338759911239234i</v>
      </c>
      <c r="T208" t="str">
        <f t="shared" si="52"/>
        <v>0.206439362616347-0.00112918619052907i</v>
      </c>
      <c r="U208" t="str">
        <f t="shared" si="53"/>
        <v>0.0000500000000000002-0.0325870071850728i</v>
      </c>
      <c r="V208" t="str">
        <f t="shared" si="54"/>
        <v>3.33333333333333E-06-0.03584570790358i</v>
      </c>
      <c r="W208" t="str">
        <f t="shared" si="55"/>
        <v>0.0000144746718666797-0.0170693935614066i</v>
      </c>
      <c r="X208" t="str">
        <f t="shared" si="56"/>
        <v>0.00499593549912898-0.0154543692671584i</v>
      </c>
      <c r="Y208" t="str">
        <f t="shared" si="57"/>
        <v>0.009+0.00464955712731289i</v>
      </c>
      <c r="Z208" t="str">
        <f t="shared" si="58"/>
        <v>10.60889550469-7.26882792558749i</v>
      </c>
      <c r="AA208" t="str">
        <f t="shared" si="59"/>
        <v>626.756826786041+483.854028279159i</v>
      </c>
      <c r="AB208" t="str">
        <f t="shared" si="60"/>
        <v>1.42605476713454-0.00780026313576188i</v>
      </c>
      <c r="AC208" t="str">
        <f t="shared" si="61"/>
        <v>7.92284208993592+0.220080162693797i</v>
      </c>
      <c r="AD208" t="str">
        <f t="shared" si="62"/>
        <v>0.179826724828285-0.0059797428062897i</v>
      </c>
      <c r="AE208" t="str">
        <f t="shared" si="63"/>
        <v>1.86429721115574-1.37056798577563i</v>
      </c>
      <c r="AF208" t="str">
        <f t="shared" si="64"/>
        <v>-6.8505383468506+1.15335773302638i</v>
      </c>
      <c r="AG208" t="str">
        <f t="shared" si="65"/>
        <v>1.41847543925195+0.301408586878411i</v>
      </c>
      <c r="AH208" t="str">
        <f t="shared" si="66"/>
        <v>-5.89449880466586+9.38753138423099i</v>
      </c>
      <c r="AI208">
        <f t="shared" si="67"/>
        <v>20.894489038318685</v>
      </c>
      <c r="AJ208">
        <f t="shared" si="68"/>
        <v>122.12500874544685</v>
      </c>
      <c r="AK208"/>
      <c r="AL208"/>
      <c r="AM208"/>
      <c r="AN208"/>
    </row>
    <row r="209" spans="1:40" x14ac:dyDescent="0.25">
      <c r="A209"/>
      <c r="B209">
        <f t="shared" si="34"/>
        <v>7500</v>
      </c>
      <c r="C209" s="186" t="str">
        <f t="shared" si="37"/>
        <v>-0.00135866595214623+0.326530685506807i</v>
      </c>
      <c r="D209" s="158" t="str">
        <f t="shared" si="38"/>
        <v>-5.96742239597241+2.50340192221885i</v>
      </c>
      <c r="E209" t="str">
        <f t="shared" si="39"/>
        <v>2870</v>
      </c>
      <c r="F209" t="str">
        <f t="shared" si="40"/>
        <v>0.777000777000777</v>
      </c>
      <c r="G209" t="str">
        <f t="shared" si="35"/>
        <v>0.777000777000777</v>
      </c>
      <c r="H209" t="str">
        <f t="shared" si="41"/>
        <v>0.888947144198852+1.40146268765966i</v>
      </c>
      <c r="I209" t="str">
        <f t="shared" si="42"/>
        <v>29.4524311274043i</v>
      </c>
      <c r="J209" t="str">
        <f t="shared" si="36"/>
        <v>0.258021646634354+6.36987755645539i</v>
      </c>
      <c r="K209" t="str">
        <f t="shared" si="43"/>
        <v>4.61613038773675+0.186983431497151i</v>
      </c>
      <c r="L209" t="str">
        <f t="shared" si="44"/>
        <v>0.238795753845766-0.0233114019660427i</v>
      </c>
      <c r="M209" t="str">
        <f t="shared" si="45"/>
        <v>4.85492614158252+0.163672029531108i</v>
      </c>
      <c r="N209" t="str">
        <f t="shared" si="46"/>
        <v>-0.0332618228941423i</v>
      </c>
      <c r="O209" t="str">
        <f t="shared" si="47"/>
        <v>0.999446876567324-0.0332556900367536i</v>
      </c>
      <c r="P209" t="str">
        <f t="shared" si="48"/>
        <v>0.000553123432675995+0.0332556900367536i</v>
      </c>
      <c r="Q209" t="str">
        <f t="shared" si="49"/>
        <v>-0.000553123432675995+6.13285738870067E-06i</v>
      </c>
      <c r="R209" t="str">
        <f t="shared" si="50"/>
        <v>-0.333329235652349-60.1271476359615i</v>
      </c>
      <c r="S209" t="str">
        <f t="shared" si="51"/>
        <v>0.00343337747877602i</v>
      </c>
      <c r="T209" t="str">
        <f t="shared" si="52"/>
        <v>0.206439194556351-0.0011444450907064i</v>
      </c>
      <c r="U209" t="str">
        <f t="shared" si="53"/>
        <v>0.00005-0.0321525137559384i</v>
      </c>
      <c r="V209" t="str">
        <f t="shared" si="54"/>
        <v>3.33333333333333E-06-0.0353677651315323i</v>
      </c>
      <c r="W209" t="str">
        <f t="shared" si="55"/>
        <v>0.0000144746716791044-0.0168418018847257i</v>
      </c>
      <c r="X209" t="str">
        <f t="shared" si="56"/>
        <v>0.0048761028653937-0.0152864223132426i</v>
      </c>
      <c r="Y209" t="str">
        <f t="shared" si="57"/>
        <v>0.009+0.00471238898038469i</v>
      </c>
      <c r="Z209" t="str">
        <f t="shared" si="58"/>
        <v>10.5475228823315-7.3853627954951i</v>
      </c>
      <c r="AA209" t="str">
        <f t="shared" si="59"/>
        <v>638.282726028057+486.391812332287i</v>
      </c>
      <c r="AB209" t="str">
        <f t="shared" si="60"/>
        <v>1.42605360619917-0.00790566952271896i</v>
      </c>
      <c r="AC209" t="str">
        <f t="shared" si="61"/>
        <v>7.92467886900996+0.195023646314213i</v>
      </c>
      <c r="AD209" t="str">
        <f t="shared" si="62"/>
        <v>0.179817510083309-0.00542284889023869i</v>
      </c>
      <c r="AE209" t="str">
        <f t="shared" si="63"/>
        <v>1.85657959580801-1.38521517170505i</v>
      </c>
      <c r="AF209" t="str">
        <f t="shared" si="64"/>
        <v>-6.85636954017126+1.10193923455919i</v>
      </c>
      <c r="AG209" t="str">
        <f t="shared" si="65"/>
        <v>1.42503158416027+0.304081642922521i</v>
      </c>
      <c r="AH209" t="str">
        <f t="shared" si="66"/>
        <v>-5.86594390512566+9.35215122012874i</v>
      </c>
      <c r="AI209">
        <f t="shared" si="67"/>
        <v>20.85904046374754</v>
      </c>
      <c r="AJ209">
        <f t="shared" si="68"/>
        <v>122.0971444292812</v>
      </c>
      <c r="AK209"/>
      <c r="AL209"/>
      <c r="AM209"/>
      <c r="AN209"/>
    </row>
    <row r="210" spans="1:40" x14ac:dyDescent="0.25">
      <c r="A210"/>
      <c r="B210">
        <f t="shared" ref="B210:B273" si="69">B209+100</f>
        <v>7600</v>
      </c>
      <c r="C210" s="186" t="str">
        <f t="shared" si="37"/>
        <v>-0.00132314740994775+0.322234374963542i</v>
      </c>
      <c r="D210" s="158" t="str">
        <f t="shared" si="38"/>
        <v>-5.96715008714889+2.47046354138716i</v>
      </c>
      <c r="E210" t="str">
        <f t="shared" si="39"/>
        <v>2870</v>
      </c>
      <c r="F210" t="str">
        <f t="shared" si="40"/>
        <v>0.777000777000777</v>
      </c>
      <c r="G210" t="str">
        <f t="shared" si="35"/>
        <v>0.777000777000777</v>
      </c>
      <c r="H210" t="str">
        <f t="shared" si="41"/>
        <v>0.895134581327484+1.41901340871674i</v>
      </c>
      <c r="I210" t="str">
        <f t="shared" si="42"/>
        <v>29.845130209103i</v>
      </c>
      <c r="J210" t="str">
        <f t="shared" si="36"/>
        <v>0.23810364994845+6.45480925720814i</v>
      </c>
      <c r="K210" t="str">
        <f t="shared" si="43"/>
        <v>4.61742147074524+0.170326474683515i</v>
      </c>
      <c r="L210" t="str">
        <f t="shared" si="44"/>
        <v>0.238735256624695-0.0236162361358219i</v>
      </c>
      <c r="M210" t="str">
        <f t="shared" si="45"/>
        <v>4.85615672736994+0.146710238547693i</v>
      </c>
      <c r="N210" t="str">
        <f t="shared" si="46"/>
        <v>-0.0337053138660642i</v>
      </c>
      <c r="O210" t="str">
        <f t="shared" si="47"/>
        <v>0.999432029681787-0.0336989324184618i</v>
      </c>
      <c r="P210" t="str">
        <f t="shared" si="48"/>
        <v>0.000567970318212985+0.0336989324184618i</v>
      </c>
      <c r="Q210" t="str">
        <f t="shared" si="49"/>
        <v>-0.000567970318212985+6.38144760239934E-06i</v>
      </c>
      <c r="R210" t="str">
        <f t="shared" si="50"/>
        <v>-0.333329125650099-59.3359520033472i</v>
      </c>
      <c r="S210" t="str">
        <f t="shared" si="51"/>
        <v>0.0034791558451597i</v>
      </c>
      <c r="T210" t="str">
        <f t="shared" si="52"/>
        <v>0.206439024240561-0.00115970397586751i</v>
      </c>
      <c r="U210" t="str">
        <f t="shared" si="53"/>
        <v>0.00005-0.031729454364413i</v>
      </c>
      <c r="V210" t="str">
        <f t="shared" si="54"/>
        <v>3.33333333333333E-06-0.0349023998008543i</v>
      </c>
      <c r="W210" t="str">
        <f t="shared" si="55"/>
        <v>0.0000144746714890112-0.0166201994658402i</v>
      </c>
      <c r="X210" t="str">
        <f t="shared" si="56"/>
        <v>0.00476040368188088-0.0151215977312451i</v>
      </c>
      <c r="Y210" t="str">
        <f t="shared" si="57"/>
        <v>0.009+0.00477522083345649i</v>
      </c>
      <c r="Z210" t="str">
        <f t="shared" si="58"/>
        <v>10.4840187055518-7.50201532548471i</v>
      </c>
      <c r="AA210" t="str">
        <f t="shared" si="59"/>
        <v>649.959870226717+488.701490251933i</v>
      </c>
      <c r="AB210" t="str">
        <f t="shared" si="60"/>
        <v>1.42605242968108-0.00801107580594606i</v>
      </c>
      <c r="AC210" t="str">
        <f t="shared" si="61"/>
        <v>7.92630940682054+0.170313452471513i</v>
      </c>
      <c r="AD210" t="str">
        <f t="shared" si="62"/>
        <v>0.179809064048248-0.00487427077429371i</v>
      </c>
      <c r="AE210" t="str">
        <f t="shared" si="63"/>
        <v>1.84855473686028-1.40003230012464i</v>
      </c>
      <c r="AF210" t="str">
        <f t="shared" si="64"/>
        <v>-6.86228466847637+1.05145013267042i</v>
      </c>
      <c r="AG210" t="str">
        <f t="shared" si="65"/>
        <v>1.43168767635895+0.306631655323813i</v>
      </c>
      <c r="AH210" t="str">
        <f t="shared" si="66"/>
        <v>-5.83646479267924+9.31818328309123i</v>
      </c>
      <c r="AI210">
        <f t="shared" si="67"/>
        <v>20.82400655439988</v>
      </c>
      <c r="AJ210">
        <f t="shared" si="68"/>
        <v>122.06106282002273</v>
      </c>
      <c r="AK210"/>
      <c r="AL210"/>
      <c r="AM210"/>
      <c r="AN210"/>
    </row>
    <row r="211" spans="1:40" x14ac:dyDescent="0.25">
      <c r="A211"/>
      <c r="B211">
        <f t="shared" si="69"/>
        <v>7700</v>
      </c>
      <c r="C211" s="186" t="str">
        <f t="shared" si="37"/>
        <v>-0.00128900367094051+0.318049651330067i</v>
      </c>
      <c r="D211" s="158" t="str">
        <f t="shared" si="38"/>
        <v>-5.96688831848317+2.43838066019718i</v>
      </c>
      <c r="E211" t="str">
        <f t="shared" si="39"/>
        <v>2870</v>
      </c>
      <c r="F211" t="str">
        <f t="shared" si="40"/>
        <v>0.777000777000777</v>
      </c>
      <c r="G211" t="str">
        <f t="shared" si="35"/>
        <v>0.777000777000777</v>
      </c>
      <c r="H211" t="str">
        <f t="shared" si="41"/>
        <v>0.901394492168497+1.43652444168126i</v>
      </c>
      <c r="I211" t="str">
        <f t="shared" si="42"/>
        <v>30.2378292908018i</v>
      </c>
      <c r="J211" t="str">
        <f t="shared" si="36"/>
        <v>0.217921838736904+6.53974095796087i</v>
      </c>
      <c r="K211" t="str">
        <f t="shared" si="43"/>
        <v>4.61857595988635+0.153903430119704i</v>
      </c>
      <c r="L211" t="str">
        <f t="shared" si="44"/>
        <v>0.238673989372684-0.0239208356426549i</v>
      </c>
      <c r="M211" t="str">
        <f t="shared" si="45"/>
        <v>4.85724994925903+0.129982594477049i</v>
      </c>
      <c r="N211" t="str">
        <f t="shared" si="46"/>
        <v>-0.0341488048379861i</v>
      </c>
      <c r="O211" t="str">
        <f t="shared" si="47"/>
        <v>0.999416986223722-0.0341421681721211i</v>
      </c>
      <c r="P211" t="str">
        <f t="shared" si="48"/>
        <v>0.000583013776278007+0.0341421681721211i</v>
      </c>
      <c r="Q211" t="str">
        <f t="shared" si="49"/>
        <v>-0.000583013776278007+6.63666586499939E-06i</v>
      </c>
      <c r="R211" t="str">
        <f t="shared" si="50"/>
        <v>-0.333329014187946-58.5653062666736i</v>
      </c>
      <c r="S211" t="str">
        <f t="shared" si="51"/>
        <v>0.00352493421154338i</v>
      </c>
      <c r="T211" t="str">
        <f t="shared" si="52"/>
        <v>0.206438851668914-0.00117496284581112i</v>
      </c>
      <c r="U211" t="str">
        <f t="shared" si="53"/>
        <v>0.0000499999999999998-0.0313173835285114i</v>
      </c>
      <c r="V211" t="str">
        <f t="shared" si="54"/>
        <v>3.33333333333333E-06-0.0344491218813626i</v>
      </c>
      <c r="W211" t="str">
        <f t="shared" si="55"/>
        <v>0.0000144746712964002-0.0164043529570433i</v>
      </c>
      <c r="X211" t="str">
        <f t="shared" si="56"/>
        <v>0.00464865662097815-0.0149598300410933i</v>
      </c>
      <c r="Y211" t="str">
        <f t="shared" si="57"/>
        <v>0.009+0.00483805268652828i</v>
      </c>
      <c r="Z211" t="str">
        <f t="shared" si="58"/>
        <v>10.418339547089-7.61873568682099i</v>
      </c>
      <c r="AA211" t="str">
        <f t="shared" si="59"/>
        <v>661.784666418245+490.776289283664i</v>
      </c>
      <c r="AB211" t="str">
        <f t="shared" si="60"/>
        <v>1.42605123757984-0.00811648198405275i</v>
      </c>
      <c r="AC211" t="str">
        <f t="shared" si="61"/>
        <v>7.92774230276177+0.145938058012632i</v>
      </c>
      <c r="AD211" t="str">
        <f t="shared" si="62"/>
        <v>0.17980135245206-0.00433368554083582i</v>
      </c>
      <c r="AE211" t="str">
        <f t="shared" si="63"/>
        <v>1.84021433618597-1.41500878791992i</v>
      </c>
      <c r="AF211" t="str">
        <f t="shared" si="64"/>
        <v>-6.86828281065167+1.00185621851592i</v>
      </c>
      <c r="AG211" t="str">
        <f t="shared" si="65"/>
        <v>1.43844226634894+0.309054871607062i</v>
      </c>
      <c r="AH211" t="str">
        <f t="shared" si="66"/>
        <v>-5.80609728201824+9.28554011071701i</v>
      </c>
      <c r="AI211">
        <f t="shared" si="67"/>
        <v>20.789351513923471</v>
      </c>
      <c r="AJ211">
        <f t="shared" si="68"/>
        <v>122.01707236875102</v>
      </c>
      <c r="AK211"/>
      <c r="AL211"/>
      <c r="AM211"/>
      <c r="AN211"/>
    </row>
    <row r="212" spans="1:40" x14ac:dyDescent="0.25">
      <c r="A212"/>
      <c r="B212">
        <f t="shared" si="69"/>
        <v>7800</v>
      </c>
      <c r="C212" s="186" t="str">
        <f t="shared" si="37"/>
        <v>-0.00125616468821308+0.313972223082407i</v>
      </c>
      <c r="D212" s="158" t="str">
        <f t="shared" si="38"/>
        <v>-5.96663655294893+2.40712037696512i</v>
      </c>
      <c r="E212" t="str">
        <f t="shared" si="39"/>
        <v>2870</v>
      </c>
      <c r="F212" t="str">
        <f t="shared" si="40"/>
        <v>0.777000777000777</v>
      </c>
      <c r="G212" t="str">
        <f t="shared" si="35"/>
        <v>0.777000777000777</v>
      </c>
      <c r="H212" t="str">
        <f t="shared" si="41"/>
        <v>0.907726525856625+1.45399532105075i</v>
      </c>
      <c r="I212" t="str">
        <f t="shared" si="42"/>
        <v>30.6305283725005i</v>
      </c>
      <c r="J212" t="str">
        <f t="shared" si="36"/>
        <v>0.197476212999718+6.62467265871362i</v>
      </c>
      <c r="K212" t="str">
        <f t="shared" si="43"/>
        <v>4.61959951458975+0.137706580341988i</v>
      </c>
      <c r="L212" t="str">
        <f t="shared" si="44"/>
        <v>0.238611953298858-0.0242251976024612i</v>
      </c>
      <c r="M212" t="str">
        <f t="shared" si="45"/>
        <v>4.85821146788861+0.113481382739527i</v>
      </c>
      <c r="N212" t="str">
        <f t="shared" si="46"/>
        <v>-0.034592295809908i</v>
      </c>
      <c r="O212" t="str">
        <f t="shared" si="47"/>
        <v>0.999401746196087-0.0345853972105541i</v>
      </c>
      <c r="P212" t="str">
        <f t="shared" si="48"/>
        <v>0.000598253803912985+0.0345853972105541i</v>
      </c>
      <c r="Q212" t="str">
        <f t="shared" si="49"/>
        <v>-0.000598253803912985+6.89859935389808E-06i</v>
      </c>
      <c r="R212" t="str">
        <f t="shared" si="50"/>
        <v>-0.333328901276488-57.8144200452552i</v>
      </c>
      <c r="S212" t="str">
        <f t="shared" si="51"/>
        <v>0.00357071257792706i</v>
      </c>
      <c r="T212" t="str">
        <f t="shared" si="52"/>
        <v>0.206438676841151-0.00119022170037456i</v>
      </c>
      <c r="U212" t="str">
        <f t="shared" si="53"/>
        <v>0.0000500000000000002-0.0309158786114793i</v>
      </c>
      <c r="V212" t="str">
        <f t="shared" si="54"/>
        <v>3.33333333333333E-06-0.0340074664726272i</v>
      </c>
      <c r="W212" t="str">
        <f t="shared" si="55"/>
        <v>0.0000144746711012717-0.016194040977178i</v>
      </c>
      <c r="X212" t="str">
        <f t="shared" si="56"/>
        <v>0.00454068979775865-0.0148010542330601i</v>
      </c>
      <c r="Y212" t="str">
        <f t="shared" si="57"/>
        <v>0.009+0.00490088453960008i</v>
      </c>
      <c r="Z212" t="str">
        <f t="shared" si="58"/>
        <v>10.3504428870836-7.73547137130235i</v>
      </c>
      <c r="AA212" t="str">
        <f t="shared" si="59"/>
        <v>673.75321509872+492.609406213245i</v>
      </c>
      <c r="AB212" t="str">
        <f t="shared" si="60"/>
        <v>1.42605002989366-0.00822188805591534i</v>
      </c>
      <c r="AC212" t="str">
        <f t="shared" si="61"/>
        <v>7.92898564023759+0.121886458407132i</v>
      </c>
      <c r="AD212" t="str">
        <f t="shared" si="62"/>
        <v>0.179794343203189-0.00380078677878466i</v>
      </c>
      <c r="AE212" t="str">
        <f t="shared" si="63"/>
        <v>1.83155020342961-1.43013382105017i</v>
      </c>
      <c r="AF212" t="str">
        <f t="shared" si="64"/>
        <v>-6.87436307880555+0.95312505591437i</v>
      </c>
      <c r="AG212" t="str">
        <f t="shared" si="65"/>
        <v>1.44529373879078+0.311347484248039i</v>
      </c>
      <c r="AH212" t="str">
        <f t="shared" si="66"/>
        <v>-5.77487587182436+9.25413861749633i</v>
      </c>
      <c r="AI212">
        <f t="shared" si="67"/>
        <v>20.755041607915871</v>
      </c>
      <c r="AJ212">
        <f t="shared" si="68"/>
        <v>121.96547055331342</v>
      </c>
      <c r="AK212"/>
      <c r="AL212"/>
      <c r="AM212"/>
      <c r="AN212"/>
    </row>
    <row r="213" spans="1:40" x14ac:dyDescent="0.25">
      <c r="A213"/>
      <c r="B213">
        <f t="shared" si="69"/>
        <v>7900</v>
      </c>
      <c r="C213" s="186" t="str">
        <f t="shared" si="37"/>
        <v>-0.00122456481982009+0.309998015971542i</v>
      </c>
      <c r="D213" s="158" t="str">
        <f t="shared" si="38"/>
        <v>-5.96639428729125+2.37665145578182i</v>
      </c>
      <c r="E213" t="str">
        <f t="shared" si="39"/>
        <v>2870</v>
      </c>
      <c r="F213" t="str">
        <f t="shared" si="40"/>
        <v>0.777000777000777</v>
      </c>
      <c r="G213" t="str">
        <f t="shared" si="35"/>
        <v>0.777000777000777</v>
      </c>
      <c r="H213" t="str">
        <f t="shared" si="41"/>
        <v>0.914130328271678+1.47142558688191i</v>
      </c>
      <c r="I213" t="str">
        <f t="shared" si="42"/>
        <v>31.0232274541992i</v>
      </c>
      <c r="J213" t="str">
        <f t="shared" si="36"/>
        <v>0.176766772736889+6.70960435946635i</v>
      </c>
      <c r="K213" t="str">
        <f t="shared" si="43"/>
        <v>4.62049745856418+0.121728552151821i</v>
      </c>
      <c r="L213" t="str">
        <f t="shared" si="44"/>
        <v>0.238549149626563-0.0245293191389177i</v>
      </c>
      <c r="M213" t="str">
        <f t="shared" si="45"/>
        <v>4.85904660819074+0.0971992330129033i</v>
      </c>
      <c r="N213" t="str">
        <f t="shared" si="46"/>
        <v>-0.0350357867818299i</v>
      </c>
      <c r="O213" t="str">
        <f t="shared" si="47"/>
        <v>0.999386309601881-0.0350286194465845i</v>
      </c>
      <c r="P213" t="str">
        <f t="shared" si="48"/>
        <v>0.000613690398118982+0.0350286194465845i</v>
      </c>
      <c r="Q213" t="str">
        <f t="shared" si="49"/>
        <v>-0.000613690398118982+7.16733524539631E-06i</v>
      </c>
      <c r="R213" t="str">
        <f t="shared" si="50"/>
        <v>-0.333328786899186-57.0825429778932i</v>
      </c>
      <c r="S213" t="str">
        <f t="shared" si="51"/>
        <v>0.00361649094431074i</v>
      </c>
      <c r="T213" t="str">
        <f t="shared" si="52"/>
        <v>0.206438499757779-0.00120548053929899i</v>
      </c>
      <c r="U213" t="str">
        <f t="shared" si="53"/>
        <v>0.00005-0.0305245383758909i</v>
      </c>
      <c r="V213" t="str">
        <f t="shared" si="54"/>
        <v>3.33333333333333E-06-0.0335769922134801i</v>
      </c>
      <c r="W213" t="str">
        <f t="shared" si="55"/>
        <v>0.000014474670903625-0.0159890533542595i</v>
      </c>
      <c r="X213" t="str">
        <f t="shared" si="56"/>
        <v>0.00443634021403584-0.0146452059058524i</v>
      </c>
      <c r="Y213" t="str">
        <f t="shared" si="57"/>
        <v>0.009+0.00496371639267187i</v>
      </c>
      <c r="Z213" t="str">
        <f t="shared" si="58"/>
        <v>10.2802872546219-7.85216716406277i</v>
      </c>
      <c r="AA213" t="str">
        <f t="shared" si="59"/>
        <v>685.861300596916+494.194020354515i</v>
      </c>
      <c r="AB213" t="str">
        <f t="shared" si="60"/>
        <v>1.42604880662605-0.0083272940197458i</v>
      </c>
      <c r="AC213" t="str">
        <f t="shared" si="61"/>
        <v>7.93004702354255+0.0981481404809653i</v>
      </c>
      <c r="AD213" t="str">
        <f t="shared" si="62"/>
        <v>0.179788006225447-0.00327528354301622i</v>
      </c>
      <c r="AE213" t="str">
        <f t="shared" si="63"/>
        <v>1.82255427504388-1.44539633463831i</v>
      </c>
      <c r="AF213" t="str">
        <f t="shared" si="64"/>
        <v>-6.88052461556293+0.90522586889991i</v>
      </c>
      <c r="AG213" t="str">
        <f t="shared" si="65"/>
        <v>1.45224030599084+0.313505637906331i</v>
      </c>
      <c r="AH213" t="str">
        <f t="shared" si="66"/>
        <v>-5.7428338557347+9.22389984153482i</v>
      </c>
      <c r="AI213">
        <f t="shared" si="67"/>
        <v>20.721045040720263</v>
      </c>
      <c r="AJ213">
        <f t="shared" si="68"/>
        <v>121.90654439626503</v>
      </c>
      <c r="AK213"/>
      <c r="AL213"/>
      <c r="AM213"/>
      <c r="AN213"/>
    </row>
    <row r="214" spans="1:40" x14ac:dyDescent="0.25">
      <c r="A214"/>
      <c r="B214">
        <f t="shared" si="69"/>
        <v>8000</v>
      </c>
      <c r="C214" s="186" t="str">
        <f t="shared" si="37"/>
        <v>-0.00119414250050441+0.306123159444998i</v>
      </c>
      <c r="D214" s="158" t="str">
        <f t="shared" si="38"/>
        <v>-5.96616104950982+2.34694422241165i</v>
      </c>
      <c r="E214" t="str">
        <f t="shared" si="39"/>
        <v>2870</v>
      </c>
      <c r="F214" t="str">
        <f t="shared" si="40"/>
        <v>0.777000777000777</v>
      </c>
      <c r="G214" t="str">
        <f t="shared" si="35"/>
        <v>0.777000777000777</v>
      </c>
      <c r="H214" t="str">
        <f t="shared" si="41"/>
        <v>0.920605542088763+1.48881478470563i</v>
      </c>
      <c r="I214" t="str">
        <f t="shared" si="42"/>
        <v>31.4159265358979i</v>
      </c>
      <c r="J214" t="str">
        <f t="shared" si="36"/>
        <v>0.155793517948421+6.79453606021909i</v>
      </c>
      <c r="K214" t="str">
        <f t="shared" si="43"/>
        <v>4.62127480350916+0.105962298627035i</v>
      </c>
      <c r="L214" t="str">
        <f t="shared" si="44"/>
        <v>0.238485579593299-0.0248331973835449i</v>
      </c>
      <c r="M214" t="str">
        <f t="shared" si="45"/>
        <v>4.85976038310246+0.0811291012434901i</v>
      </c>
      <c r="N214" t="str">
        <f t="shared" si="46"/>
        <v>-0.0354792777537517i</v>
      </c>
      <c r="O214" t="str">
        <f t="shared" si="47"/>
        <v>0.999370676444139-0.0354718347930375i</v>
      </c>
      <c r="P214" t="str">
        <f t="shared" si="48"/>
        <v>0.000629323555860983+0.0354718347930375i</v>
      </c>
      <c r="Q214" t="str">
        <f t="shared" si="49"/>
        <v>-0.000629323555860983+7.44296071420597E-06i</v>
      </c>
      <c r="R214" t="str">
        <f t="shared" si="50"/>
        <v>-0.333328671069709-56.3689622212035i</v>
      </c>
      <c r="S214" t="str">
        <f t="shared" si="51"/>
        <v>0.00366226931069442i</v>
      </c>
      <c r="T214" t="str">
        <f t="shared" si="52"/>
        <v>0.206438320418407-0.00122073936243315i</v>
      </c>
      <c r="U214" t="str">
        <f t="shared" si="53"/>
        <v>0.00005-0.0301429816461923i</v>
      </c>
      <c r="V214" t="str">
        <f t="shared" si="54"/>
        <v>3.33333333333333E-06-0.0331572798108115i</v>
      </c>
      <c r="W214" t="str">
        <f t="shared" si="55"/>
        <v>0.0000144746707034608-0.0157891904249021i</v>
      </c>
      <c r="X214" t="str">
        <f t="shared" si="56"/>
        <v>0.00433545323787479-0.0144922213837721i</v>
      </c>
      <c r="Y214" t="str">
        <f t="shared" si="57"/>
        <v>0.009+0.00502654824574367i</v>
      </c>
      <c r="Z214" t="str">
        <f t="shared" si="58"/>
        <v>10.2078323751375-7.96876512304491i</v>
      </c>
      <c r="AA214" t="str">
        <f t="shared" si="59"/>
        <v>698.104381852907+495.523307455134i</v>
      </c>
      <c r="AB214" t="str">
        <f t="shared" si="60"/>
        <v>1.42604756777429-0.00843269987449924i</v>
      </c>
      <c r="AC214" t="str">
        <f t="shared" si="61"/>
        <v>7.93093361165099+0.0747130567313087i</v>
      </c>
      <c r="AD214" t="str">
        <f t="shared" si="62"/>
        <v>0.179782313307857-0.00275689939149591i</v>
      </c>
      <c r="AE214" t="str">
        <f t="shared" si="63"/>
        <v>1.81321863454237-1.46078499489149i</v>
      </c>
      <c r="AF214" t="str">
        <f t="shared" si="64"/>
        <v>-6.88676659159858+0.85812943770602i</v>
      </c>
      <c r="AG214" t="str">
        <f t="shared" si="65"/>
        <v>1.45928000154888+0.315525437139503i</v>
      </c>
      <c r="AH214" t="str">
        <f t="shared" si="66"/>
        <v>-5.71000342225354+9.19474871118507i</v>
      </c>
      <c r="AI214">
        <f t="shared" si="67"/>
        <v>20.687331841232609</v>
      </c>
      <c r="AJ214">
        <f t="shared" si="68"/>
        <v>121.84057095212074</v>
      </c>
      <c r="AK214"/>
      <c r="AL214"/>
      <c r="AM214"/>
      <c r="AN214"/>
    </row>
    <row r="215" spans="1:40" x14ac:dyDescent="0.25">
      <c r="A215"/>
      <c r="B215">
        <f t="shared" si="69"/>
        <v>8100</v>
      </c>
      <c r="C215" s="186" t="str">
        <f t="shared" si="37"/>
        <v>-0.00116483994161095+0.302343974074147i</v>
      </c>
      <c r="D215" s="158" t="str">
        <f t="shared" si="38"/>
        <v>-5.96593639655831+2.31797046790179i</v>
      </c>
      <c r="E215" t="str">
        <f t="shared" si="39"/>
        <v>2870</v>
      </c>
      <c r="F215" t="str">
        <f t="shared" si="40"/>
        <v>0.777000777000777</v>
      </c>
      <c r="G215" t="str">
        <f t="shared" si="35"/>
        <v>0.777000777000777</v>
      </c>
      <c r="H215" t="str">
        <f t="shared" si="41"/>
        <v>0.9271518068285+1.5061624654497i</v>
      </c>
      <c r="I215" t="str">
        <f t="shared" si="42"/>
        <v>31.8086256175967i</v>
      </c>
      <c r="J215" t="str">
        <f t="shared" si="36"/>
        <v>0.134556448634311+6.87946776097183i</v>
      </c>
      <c r="K215" t="str">
        <f t="shared" si="43"/>
        <v>4.62193627091492+0.0904010821820565i</v>
      </c>
      <c r="L215" t="str">
        <f t="shared" si="44"/>
        <v>0.238421244450669-0.0251368294757924i</v>
      </c>
      <c r="M215" t="str">
        <f t="shared" si="45"/>
        <v>4.86035751536559+0.0652642527062641i</v>
      </c>
      <c r="N215" t="str">
        <f t="shared" si="46"/>
        <v>-0.0359227687256736i</v>
      </c>
      <c r="O215" t="str">
        <f t="shared" si="47"/>
        <v>0.999354846725936-0.0359150431627398i</v>
      </c>
      <c r="P215" t="str">
        <f t="shared" si="48"/>
        <v>0.000645153274064003+0.0359150431627398i</v>
      </c>
      <c r="Q215" t="str">
        <f t="shared" si="49"/>
        <v>-0.000645153274064003+7.72556293379689E-06i</v>
      </c>
      <c r="R215" t="str">
        <f t="shared" si="50"/>
        <v>-0.333328553787426-55.6730001340681i</v>
      </c>
      <c r="S215" t="str">
        <f t="shared" si="51"/>
        <v>0.0037080476770781i</v>
      </c>
      <c r="T215" t="str">
        <f t="shared" si="52"/>
        <v>0.2064381388231-0.00123599816957527i</v>
      </c>
      <c r="U215" t="str">
        <f t="shared" si="53"/>
        <v>0.0000499999999999998-0.0297708460703134i</v>
      </c>
      <c r="V215" t="str">
        <f t="shared" si="54"/>
        <v>3.33333333333333E-06-0.0327479306773447i</v>
      </c>
      <c r="W215" t="str">
        <f t="shared" si="55"/>
        <v>0.0000144746705007787-0.0155942623856409i</v>
      </c>
      <c r="X215" t="str">
        <f t="shared" si="56"/>
        <v>0.00423788211623033-0.014342037815444i</v>
      </c>
      <c r="Y215" t="str">
        <f t="shared" si="57"/>
        <v>0.009+0.00508938009881547i</v>
      </c>
      <c r="Z215" t="str">
        <f t="shared" si="58"/>
        <v>10.1330393234605-8.08520456575703i</v>
      </c>
      <c r="AA215" t="str">
        <f t="shared" si="59"/>
        <v>710.477583674847+496.59045452753i</v>
      </c>
      <c r="AB215" t="str">
        <f t="shared" si="60"/>
        <v>1.42604631333885-0.00853810561878186i</v>
      </c>
      <c r="AC215" t="str">
        <f t="shared" si="61"/>
        <v>7.93165214937861+0.0515716011533514i</v>
      </c>
      <c r="AD215" t="str">
        <f t="shared" si="62"/>
        <v>0.179777237967687-0.00224537149339029i</v>
      </c>
      <c r="AE215" t="str">
        <f t="shared" si="63"/>
        <v>1.80353553393951-1.47628818287383i</v>
      </c>
      <c r="AF215" t="str">
        <f t="shared" si="64"/>
        <v>-6.89308820338681+0.81180800245209i</v>
      </c>
      <c r="AG215" t="str">
        <f t="shared" si="65"/>
        <v>1.46641067420705+0.317402954614865i</v>
      </c>
      <c r="AH215" t="str">
        <f t="shared" si="66"/>
        <v>-5.67641574467123+9.16661382976863i</v>
      </c>
      <c r="AI215">
        <f t="shared" si="67"/>
        <v>20.65387375697528</v>
      </c>
      <c r="AJ215">
        <f t="shared" si="68"/>
        <v>121.76781776579686</v>
      </c>
      <c r="AK215"/>
      <c r="AL215"/>
      <c r="AM215"/>
      <c r="AN215"/>
    </row>
    <row r="216" spans="1:40" x14ac:dyDescent="0.25">
      <c r="A216"/>
      <c r="B216">
        <f t="shared" si="69"/>
        <v>8200</v>
      </c>
      <c r="C216" s="186" t="str">
        <f t="shared" si="37"/>
        <v>-0.0011366028564586+0.298656959901355i</v>
      </c>
      <c r="D216" s="158" t="str">
        <f t="shared" si="38"/>
        <v>-5.96571991223881+2.28970335924372i</v>
      </c>
      <c r="E216" t="str">
        <f t="shared" si="39"/>
        <v>2870</v>
      </c>
      <c r="F216" t="str">
        <f t="shared" si="40"/>
        <v>0.777000777000777</v>
      </c>
      <c r="G216" t="str">
        <f t="shared" si="35"/>
        <v>0.777000777000777</v>
      </c>
      <c r="H216" t="str">
        <f t="shared" si="41"/>
        <v>0.93376875890732+1.52346818536847i</v>
      </c>
      <c r="I216" t="str">
        <f t="shared" si="42"/>
        <v>32.2013246992954i</v>
      </c>
      <c r="J216" t="str">
        <f t="shared" si="36"/>
        <v>0.113055564794559+6.96439946172457i</v>
      </c>
      <c r="K216" t="str">
        <f t="shared" si="43"/>
        <v>4.62248631212257+0.0750384586128731i</v>
      </c>
      <c r="L216" t="str">
        <f t="shared" si="44"/>
        <v>0.238356145464311-0.0254402125631252i</v>
      </c>
      <c r="M216" t="str">
        <f t="shared" si="45"/>
        <v>4.86084245758688+0.0495982460497479i</v>
      </c>
      <c r="N216" t="str">
        <f t="shared" si="46"/>
        <v>-0.0363662596975955i</v>
      </c>
      <c r="O216" t="str">
        <f t="shared" si="47"/>
        <v>0.999338820450385-0.0363582444685191i</v>
      </c>
      <c r="P216" t="str">
        <f t="shared" si="48"/>
        <v>0.000661179549614976+0.0363582444685191i</v>
      </c>
      <c r="Q216" t="str">
        <f t="shared" si="49"/>
        <v>-0.000661179549614976+8.01522907639685E-06i</v>
      </c>
      <c r="R216" t="str">
        <f t="shared" si="50"/>
        <v>-0.333328435042103-54.9940121309827i</v>
      </c>
      <c r="S216" t="str">
        <f t="shared" si="51"/>
        <v>0.00375382604346178i</v>
      </c>
      <c r="T216" t="str">
        <f t="shared" si="52"/>
        <v>0.206437954971736-0.0012512569604874i</v>
      </c>
      <c r="U216" t="str">
        <f t="shared" si="53"/>
        <v>0.0000500000000000001-0.0294077869718949i</v>
      </c>
      <c r="V216" t="str">
        <f t="shared" si="54"/>
        <v>3.33333333333333E-06-0.0323485656690844i</v>
      </c>
      <c r="W216" t="str">
        <f t="shared" si="55"/>
        <v>0.0000144746702955791-0.015404088691716i</v>
      </c>
      <c r="X216" t="str">
        <f t="shared" si="56"/>
        <v>0.00414348751852538-0.0141945932563185i</v>
      </c>
      <c r="Y216" t="str">
        <f t="shared" si="57"/>
        <v>0.009+0.00515221195188726i</v>
      </c>
      <c r="Z216" t="str">
        <f t="shared" si="58"/>
        <v>10.0558706822491-8.20142206393674i</v>
      </c>
      <c r="AA216" t="str">
        <f t="shared" si="59"/>
        <v>722.975688549838+497.388675607371i</v>
      </c>
      <c r="AB216" t="str">
        <f t="shared" si="60"/>
        <v>1.42604504331888-0.00864351125094995i</v>
      </c>
      <c r="AC216" t="str">
        <f t="shared" si="61"/>
        <v>7.93220899599349+0.0287145864653058i</v>
      </c>
      <c r="AD216" t="str">
        <f t="shared" si="62"/>
        <v>0.17977275532488-0.00174044980216805i</v>
      </c>
      <c r="AE216" t="str">
        <f t="shared" si="63"/>
        <v>1.79349741632993-1.49189398015572i</v>
      </c>
      <c r="AF216" t="str">
        <f t="shared" si="64"/>
        <v>-6.89948867114613+0.76623517387525i</v>
      </c>
      <c r="AG216" t="str">
        <f t="shared" si="65"/>
        <v>1.47362998193976+0.31913423982974i</v>
      </c>
      <c r="AH216" t="str">
        <f t="shared" si="66"/>
        <v>-5.64210106191875+9.13942727671136i</v>
      </c>
      <c r="AI216">
        <f t="shared" si="67"/>
        <v>20.620644155724108</v>
      </c>
      <c r="AJ216">
        <f t="shared" si="68"/>
        <v>121.6885433040203</v>
      </c>
      <c r="AK216"/>
      <c r="AL216"/>
      <c r="AM216"/>
      <c r="AN216"/>
    </row>
    <row r="217" spans="1:40" x14ac:dyDescent="0.25">
      <c r="A217"/>
      <c r="B217">
        <f t="shared" si="69"/>
        <v>8300</v>
      </c>
      <c r="C217" s="186" t="str">
        <f t="shared" si="37"/>
        <v>-0.00110938020873175+0.295058785629427i</v>
      </c>
      <c r="D217" s="158" t="str">
        <f t="shared" si="38"/>
        <v>-5.9655112052729+2.26211735649227i</v>
      </c>
      <c r="E217" t="str">
        <f t="shared" si="39"/>
        <v>2870</v>
      </c>
      <c r="F217" t="str">
        <f t="shared" si="40"/>
        <v>0.777000777000777</v>
      </c>
      <c r="G217" t="str">
        <f t="shared" si="35"/>
        <v>0.777000777000777</v>
      </c>
      <c r="H217" t="str">
        <f t="shared" si="41"/>
        <v>0.940456031687772+1.54073150597883i</v>
      </c>
      <c r="I217" t="str">
        <f t="shared" si="42"/>
        <v>32.5940237809941i</v>
      </c>
      <c r="J217" t="str">
        <f t="shared" si="36"/>
        <v>0.091290866429167+7.0493311624773i</v>
      </c>
      <c r="K217" t="str">
        <f t="shared" si="43"/>
        <v>4.62292912680046+0.0598682620661469i</v>
      </c>
      <c r="L217" t="str">
        <f t="shared" si="44"/>
        <v>0.238290283913842-0.0257433438011064i</v>
      </c>
      <c r="M217" t="str">
        <f t="shared" si="45"/>
        <v>4.8612194107143+0.0341249182650405i</v>
      </c>
      <c r="N217" t="str">
        <f t="shared" si="46"/>
        <v>-0.0368097506695174i</v>
      </c>
      <c r="O217" t="str">
        <f t="shared" si="47"/>
        <v>0.999322597620639-0.0368014386232047i</v>
      </c>
      <c r="P217" t="str">
        <f t="shared" si="48"/>
        <v>0.000677402379360981+0.0368014386232047i</v>
      </c>
      <c r="Q217" t="str">
        <f t="shared" si="49"/>
        <v>-0.000677402379360981+8.31204631270011E-06i</v>
      </c>
      <c r="R217" t="str">
        <f t="shared" si="50"/>
        <v>-0.333328314834186-54.3313846909037i</v>
      </c>
      <c r="S217" t="str">
        <f t="shared" si="51"/>
        <v>0.00379960440984546i</v>
      </c>
      <c r="T217" t="str">
        <f t="shared" si="52"/>
        <v>0.206437768864568-0.00126651573497033i</v>
      </c>
      <c r="U217" t="str">
        <f t="shared" si="53"/>
        <v>0.00005-0.0290534762854865i</v>
      </c>
      <c r="V217" t="str">
        <f t="shared" si="54"/>
        <v>3.33333333333333E-06-0.0319588239140352i</v>
      </c>
      <c r="W217" t="str">
        <f t="shared" si="55"/>
        <v>0.0000144746700878613-0.0152184974993203i</v>
      </c>
      <c r="X217" t="str">
        <f t="shared" si="56"/>
        <v>0.00405213710912446-0.0140498267369073i</v>
      </c>
      <c r="Y217" t="str">
        <f t="shared" si="57"/>
        <v>0.009+0.00521504380495906i</v>
      </c>
      <c r="Z217" t="str">
        <f t="shared" si="58"/>
        <v>9.97629070548562-8.31735144674755i</v>
      </c>
      <c r="AA217" t="str">
        <f t="shared" si="59"/>
        <v>735.593129087887+497.911228436366i</v>
      </c>
      <c r="AB217" t="str">
        <f t="shared" si="60"/>
        <v>1.42604375771612-0.00874891676962737i</v>
      </c>
      <c r="AC217" t="str">
        <f t="shared" si="61"/>
        <v>7.93261015160723+0.0061332226511974i</v>
      </c>
      <c r="AD217" t="str">
        <f t="shared" si="62"/>
        <v>0.179768841987116-0.00124189628823323i</v>
      </c>
      <c r="AE217" t="str">
        <f t="shared" si="63"/>
        <v>1.78309693956233-1.50759015637915i</v>
      </c>
      <c r="AF217" t="str">
        <f t="shared" si="64"/>
        <v>-6.90596723696067+0.72138585051344i</v>
      </c>
      <c r="AG217" t="str">
        <f t="shared" si="65"/>
        <v>1.48093538632851+0.32071532834964i</v>
      </c>
      <c r="AH217" t="str">
        <f t="shared" si="66"/>
        <v>-5.60708875120708+9.11312442361216i</v>
      </c>
      <c r="AI217">
        <f t="shared" si="67"/>
        <v>20.587617934068749</v>
      </c>
      <c r="AJ217">
        <f t="shared" si="68"/>
        <v>121.60299736135654</v>
      </c>
      <c r="AK217"/>
      <c r="AL217"/>
      <c r="AM217"/>
      <c r="AN217"/>
    </row>
    <row r="218" spans="1:40" x14ac:dyDescent="0.25">
      <c r="A218"/>
      <c r="B218">
        <f t="shared" si="69"/>
        <v>8400</v>
      </c>
      <c r="C218" s="186" t="str">
        <f t="shared" si="37"/>
        <v>-0.00108312398171229+0.291546278583146i</v>
      </c>
      <c r="D218" s="158" t="str">
        <f t="shared" si="38"/>
        <v>-5.96530990753242+2.23518813580412i</v>
      </c>
      <c r="E218" t="str">
        <f t="shared" si="39"/>
        <v>2870</v>
      </c>
      <c r="F218" t="str">
        <f t="shared" si="40"/>
        <v>0.777000777000777</v>
      </c>
      <c r="G218" t="str">
        <f t="shared" si="35"/>
        <v>0.777000777000777</v>
      </c>
      <c r="H218" t="str">
        <f t="shared" si="41"/>
        <v>0.947213255528843+1.55795199400186i</v>
      </c>
      <c r="I218" t="str">
        <f t="shared" si="42"/>
        <v>32.9867228626928i</v>
      </c>
      <c r="J218" t="str">
        <f t="shared" si="36"/>
        <v>0.069262353538134+7.13426286323005i</v>
      </c>
      <c r="K218" t="str">
        <f t="shared" si="43"/>
        <v>4.62326867997653+0.0448845908754947i</v>
      </c>
      <c r="L218" t="str">
        <f t="shared" si="44"/>
        <v>0.238223661092791-0.026046220353484i</v>
      </c>
      <c r="M218" t="str">
        <f t="shared" si="45"/>
        <v>4.86149234106932+0.0188383705220107i</v>
      </c>
      <c r="N218" t="str">
        <f t="shared" si="46"/>
        <v>-0.0372532416414393i</v>
      </c>
      <c r="O218" t="str">
        <f t="shared" si="47"/>
        <v>0.999306178239889-0.0372446255396275i</v>
      </c>
      <c r="P218" t="str">
        <f t="shared" si="48"/>
        <v>0.000693821760111013+0.0372446255396275i</v>
      </c>
      <c r="Q218" t="str">
        <f t="shared" si="49"/>
        <v>-0.000693821760111013+8.61610181179806E-06i</v>
      </c>
      <c r="R218" t="str">
        <f t="shared" si="50"/>
        <v>-0.333328193180306-53.6845335080252i</v>
      </c>
      <c r="S218" t="str">
        <f t="shared" si="51"/>
        <v>0.00384538277622914i</v>
      </c>
      <c r="T218" t="str">
        <f t="shared" si="52"/>
        <v>0.206437580501656-0.00128177449288713i</v>
      </c>
      <c r="U218" t="str">
        <f t="shared" si="53"/>
        <v>0.00005-0.0287076015678022i</v>
      </c>
      <c r="V218" t="str">
        <f t="shared" si="54"/>
        <v>3.33333333333333E-06-0.0315783617245824i</v>
      </c>
      <c r="W218" t="str">
        <f t="shared" si="55"/>
        <v>0.000014474669877626-0.0150373251476847i</v>
      </c>
      <c r="X218" t="str">
        <f t="shared" si="56"/>
        <v>0.00396370514678449-0.0139076783184836i</v>
      </c>
      <c r="Y218" t="str">
        <f t="shared" si="57"/>
        <v>0.009+0.00527787565803085i</v>
      </c>
      <c r="Z218" t="str">
        <f t="shared" si="58"/>
        <v>9.89426548665439-8.43292381313768i</v>
      </c>
      <c r="AA218" t="str">
        <f t="shared" si="59"/>
        <v>748.323981181025+498.151432060179i</v>
      </c>
      <c r="AB218" t="str">
        <f t="shared" si="60"/>
        <v>1.42604245653099-0.00885432217386825i</v>
      </c>
      <c r="AC218" t="str">
        <f t="shared" si="61"/>
        <v>7.93286128146692-0.0161809032573716i</v>
      </c>
      <c r="AD218" t="str">
        <f t="shared" si="62"/>
        <v>0.179765475944267-0.000749484226137795i</v>
      </c>
      <c r="AE218" t="str">
        <f t="shared" si="63"/>
        <v>1.77232700094919-1.5233641587819i</v>
      </c>
      <c r="AF218" t="str">
        <f t="shared" si="64"/>
        <v>-6.91252316306126+0.67723614180226i</v>
      </c>
      <c r="AG218" t="str">
        <f t="shared" si="65"/>
        <v>1.48832414726662+0.322142251569183i</v>
      </c>
      <c r="AH218" t="str">
        <f t="shared" si="66"/>
        <v>-5.57140739320711+9.08764376388632i</v>
      </c>
      <c r="AI218">
        <f t="shared" si="67"/>
        <v>20.554771432323221</v>
      </c>
      <c r="AJ218">
        <f t="shared" si="68"/>
        <v>121.51142144243479</v>
      </c>
      <c r="AK218"/>
      <c r="AL218"/>
      <c r="AM218"/>
      <c r="AN218"/>
    </row>
    <row r="219" spans="1:40" x14ac:dyDescent="0.25">
      <c r="A219"/>
      <c r="B219">
        <f t="shared" si="69"/>
        <v>8500</v>
      </c>
      <c r="C219" s="186" t="str">
        <f t="shared" si="37"/>
        <v>-0.00105778896640234+0.288116415379351i</v>
      </c>
      <c r="D219" s="158" t="str">
        <f t="shared" si="38"/>
        <v>-5.96511567241504+2.20889251790836i</v>
      </c>
      <c r="E219" t="str">
        <f t="shared" si="39"/>
        <v>2870</v>
      </c>
      <c r="F219" t="str">
        <f t="shared" si="40"/>
        <v>0.777000777000777</v>
      </c>
      <c r="G219" t="str">
        <f t="shared" si="35"/>
        <v>0.777000777000777</v>
      </c>
      <c r="H219" t="str">
        <f t="shared" si="41"/>
        <v>0.954040057836364+1.57512922130965i</v>
      </c>
      <c r="I219" t="str">
        <f t="shared" si="42"/>
        <v>33.3794219443916i</v>
      </c>
      <c r="J219" t="str">
        <f t="shared" si="36"/>
        <v>0.04697002612146+7.21919456398278i</v>
      </c>
      <c r="K219" t="str">
        <f t="shared" si="43"/>
        <v>4.62350871775331+0.0300817942113839i</v>
      </c>
      <c r="L219" t="str">
        <f t="shared" si="44"/>
        <v>0.23815627830854-0.0263488393922726i</v>
      </c>
      <c r="M219" t="str">
        <f t="shared" si="45"/>
        <v>4.86166499606185+0.0037329548191113i</v>
      </c>
      <c r="N219" t="str">
        <f t="shared" si="46"/>
        <v>-0.0376967326133612i</v>
      </c>
      <c r="O219" t="str">
        <f t="shared" si="47"/>
        <v>0.999289562311364-0.0376878051306194i</v>
      </c>
      <c r="P219" t="str">
        <f t="shared" si="48"/>
        <v>0.00071043768863599+0.0376878051306194i</v>
      </c>
      <c r="Q219" t="str">
        <f t="shared" si="49"/>
        <v>-0.00071043768863599+8.92748274179678E-06i</v>
      </c>
      <c r="R219" t="str">
        <f t="shared" si="50"/>
        <v>-0.333328070063147-53.0529017732392i</v>
      </c>
      <c r="S219" t="str">
        <f t="shared" si="51"/>
        <v>0.00389116114261281i</v>
      </c>
      <c r="T219" t="str">
        <f t="shared" si="52"/>
        <v>0.206437389882883-0.00129703323397184i</v>
      </c>
      <c r="U219" t="str">
        <f t="shared" si="53"/>
        <v>0.0000499999999999999-0.0283698650787692i</v>
      </c>
      <c r="V219" t="str">
        <f t="shared" si="54"/>
        <v>3.33333333333333E-06-0.0312068515866461i</v>
      </c>
      <c r="W219" t="str">
        <f t="shared" si="55"/>
        <v>0.0000144746696648727-0.0148604156777237i</v>
      </c>
      <c r="X219" t="str">
        <f t="shared" si="56"/>
        <v>0.00387807210929362-0.0137680891377836i</v>
      </c>
      <c r="Y219" t="str">
        <f t="shared" si="57"/>
        <v>0.009+0.00534070751110265i</v>
      </c>
      <c r="Z219" t="str">
        <f t="shared" si="58"/>
        <v>9.80976313116157-8.54806755398464i</v>
      </c>
      <c r="AA219" t="str">
        <f t="shared" si="59"/>
        <v>761.16195796199+498.102685325718i</v>
      </c>
      <c r="AB219" t="str">
        <f t="shared" si="60"/>
        <v>1.42604113976268-0.00895972746183536i</v>
      </c>
      <c r="AC219" t="str">
        <f t="shared" si="61"/>
        <v>7.93296773838617-0.038235846230531i</v>
      </c>
      <c r="AD219" t="str">
        <f t="shared" si="62"/>
        <v>0.179762636471527-0.000262997531884534i</v>
      </c>
      <c r="AE219" t="str">
        <f t="shared" si="63"/>
        <v>1.76118076294971-1.53920310373286i</v>
      </c>
      <c r="AF219" t="str">
        <f t="shared" si="64"/>
        <v>-6.9191557302514+0.63376329659871i</v>
      </c>
      <c r="AG219" t="str">
        <f t="shared" si="65"/>
        <v>1.49579331804143+0.323411046997632i</v>
      </c>
      <c r="AH219" t="str">
        <f t="shared" si="66"/>
        <v>-5.53508483045812+9.06292675477167i</v>
      </c>
      <c r="AI219">
        <f t="shared" si="67"/>
        <v>20.522082355269546</v>
      </c>
      <c r="AJ219">
        <f t="shared" si="68"/>
        <v>121.41404912183788</v>
      </c>
      <c r="AK219"/>
      <c r="AL219"/>
      <c r="AM219"/>
      <c r="AN219"/>
    </row>
    <row r="220" spans="1:40" x14ac:dyDescent="0.25">
      <c r="A220"/>
      <c r="B220">
        <f t="shared" si="69"/>
        <v>8600</v>
      </c>
      <c r="C220" s="186" t="str">
        <f t="shared" si="37"/>
        <v>-0.00103333256679102+0.284766313247875i</v>
      </c>
      <c r="D220" s="158" t="str">
        <f t="shared" si="38"/>
        <v>-5.96492817335136+2.18320840156704i</v>
      </c>
      <c r="E220" t="str">
        <f t="shared" si="39"/>
        <v>2870</v>
      </c>
      <c r="F220" t="str">
        <f t="shared" si="40"/>
        <v>0.777000777000777</v>
      </c>
      <c r="G220" t="str">
        <f t="shared" si="35"/>
        <v>0.777000777000777</v>
      </c>
      <c r="H220" t="str">
        <f t="shared" si="41"/>
        <v>0.960936063113518+1.59226276487699i</v>
      </c>
      <c r="I220" t="str">
        <f t="shared" si="42"/>
        <v>33.7721210260903i</v>
      </c>
      <c r="J220" t="str">
        <f t="shared" si="36"/>
        <v>0.024413884179144+7.30412626473553i</v>
      </c>
      <c r="K220" t="str">
        <f t="shared" si="43"/>
        <v>4.62365278181962+0.0154544594943429i</v>
      </c>
      <c r="L220" t="str">
        <f t="shared" si="44"/>
        <v>0.238088136882262-0.0266511980978372i</v>
      </c>
      <c r="M220" t="str">
        <f t="shared" si="45"/>
        <v>4.86174091870188-0.0111967386034943i</v>
      </c>
      <c r="N220" t="str">
        <f t="shared" si="46"/>
        <v>-0.0381402235852831i</v>
      </c>
      <c r="O220" t="str">
        <f t="shared" si="47"/>
        <v>0.999272749838331-0.038130977309014i</v>
      </c>
      <c r="P220" t="str">
        <f t="shared" si="48"/>
        <v>0.000727250161668969+0.038130977309014i</v>
      </c>
      <c r="Q220" t="str">
        <f t="shared" si="49"/>
        <v>-0.000727250161668969+9.24627626910229E-06i</v>
      </c>
      <c r="R220" t="str">
        <f t="shared" si="50"/>
        <v>-0.333327945487906-52.4359585754814i</v>
      </c>
      <c r="S220" t="str">
        <f t="shared" si="51"/>
        <v>0.00393693950899649i</v>
      </c>
      <c r="T220" t="str">
        <f t="shared" si="52"/>
        <v>0.206437197007916-0.00131229195804397i</v>
      </c>
      <c r="U220" t="str">
        <f t="shared" si="53"/>
        <v>0.0000500000000000001-0.0280399829266905i</v>
      </c>
      <c r="V220" t="str">
        <f t="shared" si="54"/>
        <v>3.33333333333333E-06-0.0308439812193595i</v>
      </c>
      <c r="W220" t="str">
        <f t="shared" si="55"/>
        <v>0.0000144746694496018-0.0146876203842625i</v>
      </c>
      <c r="X220" t="str">
        <f t="shared" si="56"/>
        <v>0.00379512434162364-0.0136310014420661i</v>
      </c>
      <c r="Y220" t="str">
        <f t="shared" si="57"/>
        <v>0.009+0.00540353936417444i</v>
      </c>
      <c r="Z220" t="str">
        <f t="shared" si="58"/>
        <v>9.72275393248834-8.6627083846409i</v>
      </c>
      <c r="AA220" t="str">
        <f t="shared" si="59"/>
        <v>774.100404649203+497.758486255065i</v>
      </c>
      <c r="AB220" t="str">
        <f t="shared" si="60"/>
        <v>1.4260398074089-0.0090651326322819i</v>
      </c>
      <c r="AC220" t="str">
        <f t="shared" si="61"/>
        <v>7.93293458345711-0.0600393212135594i</v>
      </c>
      <c r="AD220" t="str">
        <f t="shared" si="62"/>
        <v>0.179760304040381+0.000217769853674098i</v>
      </c>
      <c r="AE220" t="str">
        <f t="shared" si="63"/>
        <v>1.74965167975126-1.55509377033502i</v>
      </c>
      <c r="AF220" t="str">
        <f t="shared" si="64"/>
        <v>-6.92586423646488+0.59094563669005i</v>
      </c>
      <c r="AG220" t="str">
        <f t="shared" si="65"/>
        <v>1.5033397408434+0.324517769066258i</v>
      </c>
      <c r="AH220" t="str">
        <f t="shared" si="66"/>
        <v>-5.4981482196198+9.03891767059408i</v>
      </c>
      <c r="AI220">
        <f t="shared" si="67"/>
        <v>20.489529698255708</v>
      </c>
      <c r="AJ220">
        <f t="shared" si="68"/>
        <v>121.31110638302687</v>
      </c>
      <c r="AK220"/>
      <c r="AL220"/>
      <c r="AM220"/>
      <c r="AN220"/>
    </row>
    <row r="221" spans="1:40" x14ac:dyDescent="0.25">
      <c r="A221"/>
      <c r="B221">
        <f t="shared" si="69"/>
        <v>8700</v>
      </c>
      <c r="C221" s="186" t="str">
        <f t="shared" si="37"/>
        <v>-0.0010097146206978+0.281493221950972i</v>
      </c>
      <c r="D221" s="158" t="str">
        <f t="shared" si="38"/>
        <v>-5.96474710243131+2.15811470162412i</v>
      </c>
      <c r="E221" t="str">
        <f t="shared" si="39"/>
        <v>2870</v>
      </c>
      <c r="F221" t="str">
        <f t="shared" si="40"/>
        <v>0.777000777000777</v>
      </c>
      <c r="G221" t="str">
        <f t="shared" si="35"/>
        <v>0.777000777000777</v>
      </c>
      <c r="H221" t="str">
        <f t="shared" si="41"/>
        <v>0.967900893011255+1.60935220673704i</v>
      </c>
      <c r="I221" t="str">
        <f t="shared" si="42"/>
        <v>34.164820107789i</v>
      </c>
      <c r="J221" t="str">
        <f t="shared" si="36"/>
        <v>0.00159392771118705+7.38905796548826i</v>
      </c>
      <c r="K221" t="str">
        <f t="shared" si="43"/>
        <v>4.62370422286261+0.000997400524339547i</v>
      </c>
      <c r="L221" t="str">
        <f t="shared" si="44"/>
        <v>0.238019238148852-0.0269532936589757i</v>
      </c>
      <c r="M221" t="str">
        <f t="shared" si="45"/>
        <v>4.86172346101146-0.0259558931346362i</v>
      </c>
      <c r="N221" t="str">
        <f t="shared" si="46"/>
        <v>-0.038583714557205i</v>
      </c>
      <c r="O221" t="str">
        <f t="shared" si="47"/>
        <v>0.999255740824098-0.0385741419876463i</v>
      </c>
      <c r="P221" t="str">
        <f t="shared" si="48"/>
        <v>0.00074425917590204+0.0385741419876463i</v>
      </c>
      <c r="Q221" t="str">
        <f t="shared" si="49"/>
        <v>-0.00074425917590204+9.57256955870511E-06i</v>
      </c>
      <c r="R221" t="str">
        <f t="shared" si="50"/>
        <v>-0.3333278194521-51.8331974135599i</v>
      </c>
      <c r="S221" t="str">
        <f t="shared" si="51"/>
        <v>0.00398271787538017i</v>
      </c>
      <c r="T221" t="str">
        <f t="shared" si="52"/>
        <v>0.206437001877094-0.00132755066489337i</v>
      </c>
      <c r="U221" t="str">
        <f t="shared" si="53"/>
        <v>0.00005-0.0277176842723607i</v>
      </c>
      <c r="V221" t="str">
        <f t="shared" si="54"/>
        <v>3.33333333333333E-06-0.0304894526995968i</v>
      </c>
      <c r="W221" t="str">
        <f t="shared" si="55"/>
        <v>0.0000144746692318131-0.014518797399146i</v>
      </c>
      <c r="X221" t="str">
        <f t="shared" si="56"/>
        <v>0.00371475372603509-0.0134963586157371i</v>
      </c>
      <c r="Y221" t="str">
        <f t="shared" si="57"/>
        <v>0.009+0.00546637121724624i</v>
      </c>
      <c r="Z221" t="str">
        <f t="shared" si="58"/>
        <v>9.6332105515059-8.77676938847929i</v>
      </c>
      <c r="AA221" t="str">
        <f t="shared" si="59"/>
        <v>787.132294366035+497.112452265755i</v>
      </c>
      <c r="AB221" t="str">
        <f t="shared" si="60"/>
        <v>1.42603845947197-0.00917053768375619i</v>
      </c>
      <c r="AC221" t="str">
        <f t="shared" si="61"/>
        <v>7.93276660522341-0.0815987200671428i</v>
      </c>
      <c r="AD221" t="str">
        <f t="shared" si="62"/>
        <v>0.179758460236765+0.000693014539112285i</v>
      </c>
      <c r="AE221" t="str">
        <f t="shared" si="63"/>
        <v>1.73773352466791-1.57102259615569i</v>
      </c>
      <c r="AF221" t="str">
        <f t="shared" si="64"/>
        <v>-6.93264799544257+0.54876249488708i</v>
      </c>
      <c r="AG221" t="str">
        <f t="shared" si="65"/>
        <v>1.51096004275277+0.325458500451014i</v>
      </c>
      <c r="AH221" t="str">
        <f t="shared" si="66"/>
        <v>-5.46062407813151+9.01556346629591i</v>
      </c>
      <c r="AI221">
        <f t="shared" si="67"/>
        <v>20.457093678216456</v>
      </c>
      <c r="AJ221">
        <f t="shared" si="68"/>
        <v>121.20281193761221</v>
      </c>
      <c r="AK221"/>
      <c r="AL221"/>
      <c r="AM221"/>
      <c r="AN221"/>
    </row>
    <row r="222" spans="1:40" x14ac:dyDescent="0.25">
      <c r="A222"/>
      <c r="B222">
        <f t="shared" si="69"/>
        <v>8800</v>
      </c>
      <c r="C222" s="186" t="str">
        <f t="shared" si="37"/>
        <v>-0.00098689723478472+0.278294516253663i</v>
      </c>
      <c r="D222" s="158" t="str">
        <f t="shared" si="38"/>
        <v>-5.96457216913931+2.13359129127808i</v>
      </c>
      <c r="E222" t="str">
        <f t="shared" si="39"/>
        <v>2870</v>
      </c>
      <c r="F222" t="str">
        <f t="shared" si="40"/>
        <v>0.777000777000777</v>
      </c>
      <c r="G222" t="str">
        <f t="shared" si="35"/>
        <v>0.777000777000777</v>
      </c>
      <c r="H222" t="str">
        <f t="shared" si="41"/>
        <v>0.974934166378906+1.62639713394115i</v>
      </c>
      <c r="I222" t="str">
        <f t="shared" si="42"/>
        <v>34.5575191894877i</v>
      </c>
      <c r="J222" t="str">
        <f t="shared" si="36"/>
        <v>-0.02148984328241+7.47398966624099i</v>
      </c>
      <c r="K222" t="str">
        <f t="shared" si="43"/>
        <v>4.62366621297326-0.0132943537179043i</v>
      </c>
      <c r="L222" t="str">
        <f t="shared" si="44"/>
        <v>0.237949583456869-0.0272551232730008i</v>
      </c>
      <c r="M222" t="str">
        <f t="shared" si="45"/>
        <v>4.86161579643013-0.0405494769909051i</v>
      </c>
      <c r="N222" t="str">
        <f t="shared" si="46"/>
        <v>-0.0390272055291269i</v>
      </c>
      <c r="O222" t="str">
        <f t="shared" si="47"/>
        <v>0.99923853527201-0.039017299079353i</v>
      </c>
      <c r="P222" t="str">
        <f t="shared" si="48"/>
        <v>0.000761464727989991+0.039017299079353i</v>
      </c>
      <c r="Q222" t="str">
        <f t="shared" si="49"/>
        <v>-0.000761464727989991+9.90644977389571E-06i</v>
      </c>
      <c r="R222" t="str">
        <f t="shared" si="50"/>
        <v>-0.333327691970999-51.2441348089661i</v>
      </c>
      <c r="S222" t="str">
        <f t="shared" si="51"/>
        <v>0.00402849624176385i</v>
      </c>
      <c r="T222" t="str">
        <f t="shared" si="52"/>
        <v>0.20643680449036-0.00134280935438099i</v>
      </c>
      <c r="U222" t="str">
        <f t="shared" si="53"/>
        <v>0.00005-0.0274027105874476i</v>
      </c>
      <c r="V222" t="str">
        <f t="shared" si="54"/>
        <v>3.33333333333333E-06-0.0301429816461923i</v>
      </c>
      <c r="W222" t="str">
        <f t="shared" si="55"/>
        <v>0.0000144746690115065-0.0143538113027715i</v>
      </c>
      <c r="X222" t="str">
        <f t="shared" si="56"/>
        <v>0.00363685737267711-0.0133641051996023i</v>
      </c>
      <c r="Y222" t="str">
        <f t="shared" si="57"/>
        <v>0.009+0.00552920307031804i</v>
      </c>
      <c r="Z222" t="str">
        <f t="shared" si="58"/>
        <v>9.54110819830958-8.89017107201591i</v>
      </c>
      <c r="AA222" t="str">
        <f t="shared" si="59"/>
        <v>800.250225023641+496.158341199167i</v>
      </c>
      <c r="AB222" t="str">
        <f t="shared" si="60"/>
        <v>1.42603709595152-0.00927594261529768i</v>
      </c>
      <c r="AC222" t="str">
        <f t="shared" si="61"/>
        <v>7.93246833735161-0.102921127555774i</v>
      </c>
      <c r="AD222" t="str">
        <f t="shared" si="62"/>
        <v>0.179757087685501+0.00116292421767373i</v>
      </c>
      <c r="AE222" t="str">
        <f t="shared" si="63"/>
        <v>1.7254204182593-1.58697567514421i</v>
      </c>
      <c r="AF222" t="str">
        <f t="shared" si="64"/>
        <v>-6.93950633551822+0.50719415733693i</v>
      </c>
      <c r="AG222" t="str">
        <f t="shared" si="65"/>
        <v>1.51865063225527+0.326229363898391i</v>
      </c>
      <c r="AH222" t="str">
        <f t="shared" si="66"/>
        <v>-5.42253832578086+8.99281365031298i</v>
      </c>
      <c r="AI222">
        <f t="shared" si="67"/>
        <v>20.424755669211375</v>
      </c>
      <c r="AJ222">
        <f t="shared" si="68"/>
        <v>121.08937752619413</v>
      </c>
      <c r="AK222"/>
      <c r="AL222"/>
      <c r="AM222"/>
      <c r="AN222"/>
    </row>
    <row r="223" spans="1:40" x14ac:dyDescent="0.25">
      <c r="A223"/>
      <c r="B223">
        <f t="shared" si="69"/>
        <v>8900</v>
      </c>
      <c r="C223" s="186" t="str">
        <f t="shared" si="37"/>
        <v>-0.000964844632471195+0.275167688901632i</v>
      </c>
      <c r="D223" s="158" t="str">
        <f t="shared" si="38"/>
        <v>-5.96440309918824+2.10961894824585i</v>
      </c>
      <c r="E223" t="str">
        <f t="shared" si="39"/>
        <v>2870</v>
      </c>
      <c r="F223" t="str">
        <f t="shared" si="40"/>
        <v>0.777000777000777</v>
      </c>
      <c r="G223" t="str">
        <f t="shared" si="35"/>
        <v>0.777000777000777</v>
      </c>
      <c r="H223" t="str">
        <f t="shared" si="41"/>
        <v>0.982035499314817+1.64339713852212i</v>
      </c>
      <c r="I223" t="str">
        <f t="shared" si="42"/>
        <v>34.9502182711865i</v>
      </c>
      <c r="J223" t="str">
        <f t="shared" si="36"/>
        <v>-0.04483742880165+7.55892136699374i</v>
      </c>
      <c r="K223" t="str">
        <f t="shared" si="43"/>
        <v>4.62354175713036-0.0274255696390763i</v>
      </c>
      <c r="L223" t="str">
        <f t="shared" si="44"/>
        <v>0.237879174168466-0.0275566841458215i</v>
      </c>
      <c r="M223" t="str">
        <f t="shared" si="45"/>
        <v>4.86142093129883-0.0549822537848978i</v>
      </c>
      <c r="N223" t="str">
        <f t="shared" si="46"/>
        <v>-0.0394706965010488i</v>
      </c>
      <c r="O223" t="str">
        <f t="shared" si="47"/>
        <v>0.999221133185451-0.0394604484969718i</v>
      </c>
      <c r="P223" t="str">
        <f t="shared" si="48"/>
        <v>0.000778866814548973+0.0394604484969718i</v>
      </c>
      <c r="Q223" t="str">
        <f t="shared" si="49"/>
        <v>-0.000778866814548973+0.0000102480040770001i</v>
      </c>
      <c r="R223" t="str">
        <f t="shared" si="50"/>
        <v>-0.333327563023575-50.6683090125613i</v>
      </c>
      <c r="S223" t="str">
        <f t="shared" si="51"/>
        <v>0.00407427460814753i</v>
      </c>
      <c r="T223" t="str">
        <f t="shared" si="52"/>
        <v>0.206436604847651-0.00135806802622265i</v>
      </c>
      <c r="U223" t="str">
        <f t="shared" si="53"/>
        <v>0.0000499999999999999-0.0270948149628695i</v>
      </c>
      <c r="V223" t="str">
        <f t="shared" si="54"/>
        <v>3.33333333333333E-06-0.0298042964591564i</v>
      </c>
      <c r="W223" t="str">
        <f t="shared" si="55"/>
        <v>0.0000144746687886822-0.0141925327618107i</v>
      </c>
      <c r="X223" t="str">
        <f t="shared" si="56"/>
        <v>0.0035613373293236-0.0132341869036942i</v>
      </c>
      <c r="Y223" t="str">
        <f t="shared" si="57"/>
        <v>0.009+0.00559203492338983i</v>
      </c>
      <c r="Z223" t="str">
        <f t="shared" si="58"/>
        <v>9.44642481586271-9.00283143215826i</v>
      </c>
      <c r="AA223" t="str">
        <f t="shared" si="59"/>
        <v>813.446417356626+494.890073110407i</v>
      </c>
      <c r="AB223" t="str">
        <f t="shared" si="60"/>
        <v>1.42603571684711-0.00938134742494331i</v>
      </c>
      <c r="AC223" t="str">
        <f t="shared" si="61"/>
        <v>7.93204407503531-0.124013336425422i</v>
      </c>
      <c r="AD223" t="str">
        <f t="shared" si="62"/>
        <v>0.179756169980775+0.00162767816659798i</v>
      </c>
      <c r="AE223" t="str">
        <f t="shared" si="63"/>
        <v>1.71270685707051-1.60293875780211i</v>
      </c>
      <c r="AF223" t="str">
        <f t="shared" si="64"/>
        <v>-6.94643859850306+0.46622180972373i</v>
      </c>
      <c r="AG223" t="str">
        <f t="shared" si="65"/>
        <v>1.52640769634031+0.326826534538962i</v>
      </c>
      <c r="AH223" t="str">
        <f t="shared" si="66"/>
        <v>-5.38391632165088+8.97062016599196i</v>
      </c>
      <c r="AI223">
        <f t="shared" si="67"/>
        <v>20.392498142130592</v>
      </c>
      <c r="AJ223">
        <f t="shared" si="68"/>
        <v>120.97100820192009</v>
      </c>
      <c r="AK223"/>
      <c r="AL223"/>
      <c r="AM223"/>
      <c r="AN223"/>
    </row>
    <row r="224" spans="1:40" x14ac:dyDescent="0.25">
      <c r="A224"/>
      <c r="B224">
        <f t="shared" si="69"/>
        <v>9000</v>
      </c>
      <c r="C224" s="186" t="str">
        <f t="shared" si="37"/>
        <v>-0.000943523013610826+0.272110344067235i</v>
      </c>
      <c r="D224" s="158" t="str">
        <f t="shared" si="38"/>
        <v>-5.96423963344364+2.08617930451547i</v>
      </c>
      <c r="E224" t="str">
        <f t="shared" si="39"/>
        <v>2870</v>
      </c>
      <c r="F224" t="str">
        <f t="shared" si="40"/>
        <v>0.777000777000777</v>
      </c>
      <c r="G224" t="str">
        <f t="shared" si="35"/>
        <v>0.777000777000777</v>
      </c>
      <c r="H224" t="str">
        <f t="shared" si="41"/>
        <v>0.989204505216944+1.6603518174605i</v>
      </c>
      <c r="I224" t="str">
        <f t="shared" si="42"/>
        <v>35.3429173528852i</v>
      </c>
      <c r="J224" t="str">
        <f t="shared" si="36"/>
        <v>-0.0684488288465299+7.64385306774648i</v>
      </c>
      <c r="K224" t="str">
        <f t="shared" si="43"/>
        <v>4.62333370383969-0.0414008190097005i</v>
      </c>
      <c r="L224" t="str">
        <f t="shared" si="44"/>
        <v>0.237808011659327-0.0278579734920236i</v>
      </c>
      <c r="M224" t="str">
        <f t="shared" si="45"/>
        <v>4.86114171549902-0.0692587925017241i</v>
      </c>
      <c r="N224" t="str">
        <f t="shared" si="46"/>
        <v>-0.0399141874729707i</v>
      </c>
      <c r="O224" t="str">
        <f t="shared" si="47"/>
        <v>0.999203534567845-0.0399035901533423i</v>
      </c>
      <c r="P224" t="str">
        <f t="shared" si="48"/>
        <v>0.000796465432154947+0.0399035901533423i</v>
      </c>
      <c r="Q224" t="str">
        <f t="shared" si="49"/>
        <v>-0.000796465432154947+0.0000105973196284012i</v>
      </c>
      <c r="R224" t="str">
        <f t="shared" si="50"/>
        <v>-0.333327432616244-50.1052787974896i</v>
      </c>
      <c r="S224" t="str">
        <f t="shared" si="51"/>
        <v>0.00412005297453121i</v>
      </c>
      <c r="T224" t="str">
        <f t="shared" si="52"/>
        <v>0.206436402949313-0.00137332668024341i</v>
      </c>
      <c r="U224" t="str">
        <f t="shared" si="53"/>
        <v>0.0000500000000000001-0.0267937614632821i</v>
      </c>
      <c r="V224" t="str">
        <f t="shared" si="54"/>
        <v>3.33333333333333E-06-0.0294731376096102i</v>
      </c>
      <c r="W224" t="str">
        <f t="shared" si="55"/>
        <v>0.0000144746685633401-0.014034838191083i</v>
      </c>
      <c r="X224" t="str">
        <f t="shared" si="56"/>
        <v>0.00348810030897826-0.0131065506145077i</v>
      </c>
      <c r="Y224" t="str">
        <f t="shared" si="57"/>
        <v>0.009+0.00565486677646163i</v>
      </c>
      <c r="Z224" t="str">
        <f t="shared" si="58"/>
        <v>9.34914126467142-9.11466603609134i</v>
      </c>
      <c r="AA224" t="str">
        <f t="shared" si="59"/>
        <v>826.712714200684+493.301752764383i</v>
      </c>
      <c r="AB224" t="str">
        <f t="shared" si="60"/>
        <v>1.42603432216111-0.00948675211148461i</v>
      </c>
      <c r="AC224" t="str">
        <f t="shared" si="61"/>
        <v>7.93149789019474-0.144881861652629i</v>
      </c>
      <c r="AD224" t="str">
        <f t="shared" si="62"/>
        <v>0.179755691621991+0.0020874477132287i</v>
      </c>
      <c r="AE224" t="str">
        <f t="shared" si="63"/>
        <v>1.69958774287659-1.61889725366748i</v>
      </c>
      <c r="AF224" t="str">
        <f t="shared" si="64"/>
        <v>-6.95344413866058+0.42582748705497i</v>
      </c>
      <c r="AG224" t="str">
        <f t="shared" si="65"/>
        <v>1.53422719823511+0.327246252666752i</v>
      </c>
      <c r="AH224" t="str">
        <f t="shared" si="66"/>
        <v>-5.34478289685978+8.94893728079844i</v>
      </c>
      <c r="AI224">
        <f t="shared" si="67"/>
        <v>20.360304608231864</v>
      </c>
      <c r="AJ224">
        <f t="shared" si="68"/>
        <v>120.84790259782444</v>
      </c>
      <c r="AK224"/>
      <c r="AL224"/>
      <c r="AM224"/>
      <c r="AN224"/>
    </row>
    <row r="225" spans="1:40" x14ac:dyDescent="0.25">
      <c r="A225"/>
      <c r="B225">
        <f t="shared" si="69"/>
        <v>9100</v>
      </c>
      <c r="C225" s="186" t="str">
        <f t="shared" si="37"/>
        <v>-0.000922900424902157+0.269120191227603i</v>
      </c>
      <c r="D225" s="158" t="str">
        <f t="shared" si="38"/>
        <v>-5.96408152693021+2.06325479941162i</v>
      </c>
      <c r="E225" t="str">
        <f t="shared" si="39"/>
        <v>2870</v>
      </c>
      <c r="F225" t="str">
        <f t="shared" si="40"/>
        <v>0.777000777000777</v>
      </c>
      <c r="G225" t="str">
        <f t="shared" si="35"/>
        <v>0.777000777000777</v>
      </c>
      <c r="H225" t="str">
        <f t="shared" si="41"/>
        <v>0.996440794833618+1.67726077265395i</v>
      </c>
      <c r="I225" t="str">
        <f t="shared" si="42"/>
        <v>35.7356164345839i</v>
      </c>
      <c r="J225" t="str">
        <f t="shared" si="36"/>
        <v>-0.09232404341705+7.72878476849921i</v>
      </c>
      <c r="K225" t="str">
        <f t="shared" si="43"/>
        <v>4.62304475499824-0.0552244883851647i</v>
      </c>
      <c r="L225" t="str">
        <f t="shared" si="44"/>
        <v>0.237736097318604-0.0281589885349503i</v>
      </c>
      <c r="M225" t="str">
        <f t="shared" si="45"/>
        <v>4.86078085231684-0.083383476920115i</v>
      </c>
      <c r="N225" t="str">
        <f t="shared" si="46"/>
        <v>-0.0403576784448926i</v>
      </c>
      <c r="O225" t="str">
        <f t="shared" si="47"/>
        <v>0.999185739422651-0.0403467239613056i</v>
      </c>
      <c r="P225" t="str">
        <f t="shared" si="48"/>
        <v>0.000814260577349013+0.0403467239613056i</v>
      </c>
      <c r="Q225" t="str">
        <f t="shared" si="49"/>
        <v>-0.000814260577349013+0.0000109544835870043i</v>
      </c>
      <c r="R225" t="str">
        <f t="shared" si="50"/>
        <v>-0.333327300757766-49.5546223312438i</v>
      </c>
      <c r="S225" t="str">
        <f t="shared" si="51"/>
        <v>0.00416583134091489i</v>
      </c>
      <c r="T225" t="str">
        <f t="shared" si="52"/>
        <v>0.206436198794696-0.00138858531627927i</v>
      </c>
      <c r="U225" t="str">
        <f t="shared" si="53"/>
        <v>0.00005-0.0264993245241251i</v>
      </c>
      <c r="V225" t="str">
        <f t="shared" si="54"/>
        <v>3.33333333333333E-06-0.0291492569765376i</v>
      </c>
      <c r="W225" t="str">
        <f t="shared" si="55"/>
        <v>0.0000144746683354802-0.0138806094377236i</v>
      </c>
      <c r="X225" t="str">
        <f t="shared" si="56"/>
        <v>0.00341705743416839-0.0129811443973843i</v>
      </c>
      <c r="Y225" t="str">
        <f t="shared" si="57"/>
        <v>0.009+0.00571769862953342i</v>
      </c>
      <c r="Z225" t="str">
        <f t="shared" si="58"/>
        <v>9.24924150764197-9.22558811426963i</v>
      </c>
      <c r="AA225" t="str">
        <f t="shared" si="59"/>
        <v>840.040581099904+491.387692773584i</v>
      </c>
      <c r="AB225" t="str">
        <f t="shared" si="60"/>
        <v>1.42603291188905-0.00959215667378869i</v>
      </c>
      <c r="AC225" t="str">
        <f t="shared" si="61"/>
        <v>7.9308336455093-0.1655329538882i</v>
      </c>
      <c r="AD225" t="str">
        <f t="shared" si="62"/>
        <v>0.179755637954334+0.00254239667052747i</v>
      </c>
      <c r="AE225" t="str">
        <f t="shared" si="63"/>
        <v>1.68605841230527-1.63483623617053i</v>
      </c>
      <c r="AF225" t="str">
        <f t="shared" si="64"/>
        <v>-6.96052232176383+0.38599402675767i</v>
      </c>
      <c r="AG225" t="str">
        <f t="shared" si="65"/>
        <v>1.54210487582733+0.327484836957591i</v>
      </c>
      <c r="AH225" t="str">
        <f t="shared" si="66"/>
        <v>-5.3051623834781+8.92772148263159i</v>
      </c>
      <c r="AI225">
        <f t="shared" si="67"/>
        <v>20.328159566202526</v>
      </c>
      <c r="AJ225">
        <f t="shared" si="68"/>
        <v>120.72025317899234</v>
      </c>
      <c r="AK225"/>
      <c r="AL225"/>
      <c r="AM225"/>
      <c r="AN225"/>
    </row>
    <row r="226" spans="1:40" x14ac:dyDescent="0.25">
      <c r="A226"/>
      <c r="B226">
        <f t="shared" si="69"/>
        <v>9200</v>
      </c>
      <c r="C226" s="186" t="str">
        <f t="shared" si="37"/>
        <v>-0.000902946640105055+0.266195039441955i</v>
      </c>
      <c r="D226" s="158" t="str">
        <f t="shared" si="38"/>
        <v>-5.96392854791343+2.04082863572166i</v>
      </c>
      <c r="E226" t="str">
        <f t="shared" si="39"/>
        <v>2870</v>
      </c>
      <c r="F226" t="str">
        <f t="shared" si="40"/>
        <v>0.777000777000777</v>
      </c>
      <c r="G226" t="str">
        <f t="shared" si="35"/>
        <v>0.777000777000777</v>
      </c>
      <c r="H226" t="str">
        <f t="shared" si="41"/>
        <v>1.00374397631432+1.69412361088919i</v>
      </c>
      <c r="I226" t="str">
        <f t="shared" si="42"/>
        <v>36.1283155162826i</v>
      </c>
      <c r="J226" t="str">
        <f t="shared" si="36"/>
        <v>-0.11646307251321+7.81371646925195i</v>
      </c>
      <c r="K226" t="str">
        <f t="shared" si="43"/>
        <v>4.62267747504676-0.0689007880053133i</v>
      </c>
      <c r="L226" t="str">
        <f t="shared" si="44"/>
        <v>0.237663432548842-0.0284597265067819i</v>
      </c>
      <c r="M226" t="str">
        <f t="shared" si="45"/>
        <v>4.8603409075956-0.0973605145120952i</v>
      </c>
      <c r="N226" t="str">
        <f t="shared" si="46"/>
        <v>-0.0408011694168145i</v>
      </c>
      <c r="O226" t="str">
        <f t="shared" si="47"/>
        <v>0.999167747753371-0.0407898498337042i</v>
      </c>
      <c r="P226" t="str">
        <f t="shared" si="48"/>
        <v>0.000832252246628973+0.0407898498337042i</v>
      </c>
      <c r="Q226" t="str">
        <f t="shared" si="49"/>
        <v>-0.000832252246628973+0.0000113195831102988i</v>
      </c>
      <c r="R226" t="str">
        <f t="shared" si="50"/>
        <v>-0.333327167440988-49.0159361221469i</v>
      </c>
      <c r="S226" t="str">
        <f t="shared" si="51"/>
        <v>0.00421160970729857i</v>
      </c>
      <c r="T226" t="str">
        <f t="shared" si="52"/>
        <v>0.206435992384361-0.0014038439341008i</v>
      </c>
      <c r="U226" t="str">
        <f t="shared" si="53"/>
        <v>0.00005-0.0262112883879933i</v>
      </c>
      <c r="V226" t="str">
        <f t="shared" si="54"/>
        <v>3.33333333333333E-06-0.0288324172267926i</v>
      </c>
      <c r="W226" t="str">
        <f t="shared" si="55"/>
        <v>0.0000144746681051026-0.0137297334859489i</v>
      </c>
      <c r="X226" t="str">
        <f t="shared" si="56"/>
        <v>0.0033481239968269-0.0128579174946998i</v>
      </c>
      <c r="Y226" t="str">
        <f t="shared" si="57"/>
        <v>0.009+0.00578053048260522i</v>
      </c>
      <c r="Z226" t="str">
        <f t="shared" si="58"/>
        <v>9.14671279420578-9.33550866693179i</v>
      </c>
      <c r="AA226" t="str">
        <f t="shared" si="59"/>
        <v>853.421108329442+489.142437303857i</v>
      </c>
      <c r="AB226" t="str">
        <f t="shared" si="60"/>
        <v>1.42603148603481-0.00969756111027068i</v>
      </c>
      <c r="AC226" t="str">
        <f t="shared" si="61"/>
        <v>7.93005500755512-0.185972612158954i</v>
      </c>
      <c r="AD226" t="str">
        <f t="shared" si="62"/>
        <v>0.179755995114206+0.00299268174429311i</v>
      </c>
      <c r="AE226" t="str">
        <f t="shared" si="63"/>
        <v>1.67211466670752-1.65074044992211i</v>
      </c>
      <c r="AF226" t="str">
        <f t="shared" si="64"/>
        <v>-6.96767252422775+0.34670502483247i</v>
      </c>
      <c r="AG226" t="str">
        <f t="shared" si="65"/>
        <v>1.55003624083103+0.32753869809527i</v>
      </c>
      <c r="AH226" t="str">
        <f t="shared" si="66"/>
        <v>-5.26507863998123+8.90693138265202i</v>
      </c>
      <c r="AI226">
        <f t="shared" si="67"/>
        <v>20.296048452489067</v>
      </c>
      <c r="AJ226">
        <f t="shared" si="68"/>
        <v>120.58824648047737</v>
      </c>
      <c r="AK226"/>
      <c r="AL226"/>
      <c r="AM226"/>
      <c r="AN226"/>
    </row>
    <row r="227" spans="1:40" x14ac:dyDescent="0.25">
      <c r="A227"/>
      <c r="B227">
        <f t="shared" si="69"/>
        <v>9300</v>
      </c>
      <c r="C227" s="186" t="str">
        <f t="shared" si="37"/>
        <v>-0.000883633049223861+0.263332791998102i</v>
      </c>
      <c r="D227" s="158" t="str">
        <f t="shared" si="38"/>
        <v>-5.96378047705001+2.01888473865212i</v>
      </c>
      <c r="E227" t="str">
        <f t="shared" si="39"/>
        <v>2870</v>
      </c>
      <c r="F227" t="str">
        <f t="shared" si="40"/>
        <v>0.777000777000777</v>
      </c>
      <c r="G227" t="str">
        <f t="shared" si="35"/>
        <v>0.777000777000777</v>
      </c>
      <c r="H227" t="str">
        <f t="shared" si="41"/>
        <v>1.01111365526043+1.71093994381622i</v>
      </c>
      <c r="I227" t="str">
        <f t="shared" si="42"/>
        <v>36.5210145979813i</v>
      </c>
      <c r="J227" t="str">
        <f t="shared" si="36"/>
        <v>-0.14086591613502+7.89864817000469i</v>
      </c>
      <c r="K227" t="str">
        <f t="shared" si="43"/>
        <v>4.62223429946848-0.0824337602044318i</v>
      </c>
      <c r="L227" t="str">
        <f t="shared" si="44"/>
        <v>0.237590018765921-0.0287601846486144i</v>
      </c>
      <c r="M227" t="str">
        <f t="shared" si="45"/>
        <v>4.8598243182344-0.111193944853046i</v>
      </c>
      <c r="N227" t="str">
        <f t="shared" si="46"/>
        <v>-0.0412446603887364i</v>
      </c>
      <c r="O227" t="str">
        <f t="shared" si="47"/>
        <v>0.999149559563543-0.0412329676833823i</v>
      </c>
      <c r="P227" t="str">
        <f t="shared" si="48"/>
        <v>0.00085044043645699+0.0412329676833823i</v>
      </c>
      <c r="Q227" t="str">
        <f t="shared" si="49"/>
        <v>-0.00085044043645699+0.0000116927053541022i</v>
      </c>
      <c r="R227" t="str">
        <f t="shared" si="50"/>
        <v>-0.33332703267056-48.4888340328199i</v>
      </c>
      <c r="S227" t="str">
        <f t="shared" si="51"/>
        <v>0.00425738807368225i</v>
      </c>
      <c r="T227" t="str">
        <f t="shared" si="52"/>
        <v>0.206435783718085-0.00141910253352754i</v>
      </c>
      <c r="U227" t="str">
        <f t="shared" si="53"/>
        <v>0.0000499999999999999-0.0259294465773697i</v>
      </c>
      <c r="V227" t="str">
        <f t="shared" si="54"/>
        <v>3.33333333333333E-06-0.0285223912351067i</v>
      </c>
      <c r="W227" t="str">
        <f t="shared" si="55"/>
        <v>0.0000144746678722071-0.0135821021808689i</v>
      </c>
      <c r="X227" t="str">
        <f t="shared" si="56"/>
        <v>0.00328121923273752-0.0127368203204323i</v>
      </c>
      <c r="Y227" t="str">
        <f t="shared" si="57"/>
        <v>0.009+0.00584336233567701i</v>
      </c>
      <c r="Z227" t="str">
        <f t="shared" si="58"/>
        <v>9.04154584273122-9.44433658449494i</v>
      </c>
      <c r="AA227" t="str">
        <f t="shared" si="59"/>
        <v>866.845014416348+486.560786265008i</v>
      </c>
      <c r="AB227" t="str">
        <f t="shared" si="60"/>
        <v>1.42603004459683-0.00980296541968398i</v>
      </c>
      <c r="AC227" t="str">
        <f t="shared" si="61"/>
        <v>7.92916545886829-0.206206595875078i</v>
      </c>
      <c r="AD227" t="str">
        <f t="shared" si="62"/>
        <v>0.179756749978296+0.00343845291416068i</v>
      </c>
      <c r="AE227" t="str">
        <f t="shared" si="63"/>
        <v>1.65775280212041-1.66659432047847i</v>
      </c>
      <c r="AF227" t="str">
        <f t="shared" si="64"/>
        <v>-6.97489413231044+0.3079447948359i</v>
      </c>
      <c r="AG227" t="str">
        <f t="shared" si="65"/>
        <v>1.55801657874598+0.327404352766016i</v>
      </c>
      <c r="AH227" t="str">
        <f t="shared" si="66"/>
        <v>-5.22455507354357+8.88652762403377i</v>
      </c>
      <c r="AI227">
        <f t="shared" si="67"/>
        <v>20.26395759461446</v>
      </c>
      <c r="AJ227">
        <f t="shared" si="68"/>
        <v>120.45206333188756</v>
      </c>
      <c r="AK227"/>
      <c r="AL227"/>
      <c r="AM227"/>
      <c r="AN227"/>
    </row>
    <row r="228" spans="1:40" x14ac:dyDescent="0.25">
      <c r="A228"/>
      <c r="B228">
        <f t="shared" si="69"/>
        <v>9400</v>
      </c>
      <c r="C228" s="186" t="str">
        <f t="shared" si="37"/>
        <v>-0.000864932555898326+0.260531441400624i</v>
      </c>
      <c r="D228" s="158" t="str">
        <f t="shared" si="38"/>
        <v>-5.96363710660118+1.99740771740478i</v>
      </c>
      <c r="E228" t="str">
        <f t="shared" si="39"/>
        <v>2870</v>
      </c>
      <c r="F228" t="str">
        <f t="shared" si="40"/>
        <v>0.777000777000777</v>
      </c>
      <c r="G228" t="str">
        <f t="shared" si="35"/>
        <v>0.777000777000777</v>
      </c>
      <c r="H228" t="str">
        <f t="shared" si="41"/>
        <v>1.0185494347761+1.72770938792476i</v>
      </c>
      <c r="I228" t="str">
        <f t="shared" si="42"/>
        <v>36.9137136796801i</v>
      </c>
      <c r="J228" t="str">
        <f t="shared" si="36"/>
        <v>-0.16553257428246+7.98357987075743i</v>
      </c>
      <c r="K228" t="str">
        <f t="shared" si="43"/>
        <v>4.62171754268628-0.0958272873613379i</v>
      </c>
      <c r="L228" t="str">
        <f t="shared" si="44"/>
        <v>0.237515857398985-0.0290603602105385i</v>
      </c>
      <c r="M228" t="str">
        <f t="shared" si="45"/>
        <v>4.85923340008527-0.124887647571876i</v>
      </c>
      <c r="N228" t="str">
        <f t="shared" si="46"/>
        <v>-0.0416881513606583i</v>
      </c>
      <c r="O228" t="str">
        <f t="shared" si="47"/>
        <v>0.999131174856744-0.0416760774231854i</v>
      </c>
      <c r="P228" t="str">
        <f t="shared" si="48"/>
        <v>0.000868825143256036+0.0416760774231854i</v>
      </c>
      <c r="Q228" t="str">
        <f t="shared" si="49"/>
        <v>-0.000868825143256036+0.0000120739374728993i</v>
      </c>
      <c r="R228" t="str">
        <f t="shared" si="50"/>
        <v>-0.333326896436237-47.9729463572951i</v>
      </c>
      <c r="S228" t="str">
        <f t="shared" si="51"/>
        <v>0.00430316644006593i</v>
      </c>
      <c r="T228" t="str">
        <f t="shared" si="52"/>
        <v>0.206435572795795-0.00143436111431575i</v>
      </c>
      <c r="U228" t="str">
        <f t="shared" si="53"/>
        <v>0.0000500000000000001-0.0256536014010148i</v>
      </c>
      <c r="V228" t="str">
        <f t="shared" si="54"/>
        <v>3.33333333333333E-06-0.0282189615411162i</v>
      </c>
      <c r="W228" t="str">
        <f t="shared" si="55"/>
        <v>0.000014474667636794-0.0134376119699297i</v>
      </c>
      <c r="X228" t="str">
        <f t="shared" si="56"/>
        <v>0.00321626610958939-0.0126178044516258i</v>
      </c>
      <c r="Y228" t="str">
        <f t="shared" si="57"/>
        <v>0.009+0.00590619418874881i</v>
      </c>
      <c r="Z228" t="str">
        <f t="shared" si="58"/>
        <v>8.93373502018106-9.55197878211679i</v>
      </c>
      <c r="AA228" t="str">
        <f t="shared" si="59"/>
        <v>880.302651236962+483.637819893431i</v>
      </c>
      <c r="AB228" t="str">
        <f t="shared" si="60"/>
        <v>1.42602858757461-0.00990836960034488i</v>
      </c>
      <c r="AC228" t="str">
        <f t="shared" si="61"/>
        <v>7.92816830924831-0.226240436174823i</v>
      </c>
      <c r="AD228" t="str">
        <f t="shared" si="62"/>
        <v>0.179757890116727+0.00387985379039535i</v>
      </c>
      <c r="AE228" t="str">
        <f t="shared" si="63"/>
        <v>1.64296963917323-1.68238196663262i</v>
      </c>
      <c r="AF228" t="str">
        <f t="shared" si="64"/>
        <v>-6.98218654137728+0.26969832948002i</v>
      </c>
      <c r="AG228" t="str">
        <f t="shared" si="65"/>
        <v>1.56604094966301+0.327078437979313i</v>
      </c>
      <c r="AH228" t="str">
        <f t="shared" si="66"/>
        <v>-5.18361465948344+8.86647279616023i</v>
      </c>
      <c r="AI228">
        <f t="shared" si="67"/>
        <v>20.231874167279173</v>
      </c>
      <c r="AJ228">
        <f t="shared" si="68"/>
        <v>120.31187906947413</v>
      </c>
      <c r="AK228"/>
      <c r="AL228"/>
      <c r="AM228"/>
      <c r="AN228"/>
    </row>
    <row r="229" spans="1:40" x14ac:dyDescent="0.25">
      <c r="A229"/>
      <c r="B229">
        <f t="shared" si="69"/>
        <v>9500</v>
      </c>
      <c r="C229" s="186" t="str">
        <f t="shared" si="37"/>
        <v>-0.000846819482314808+0.257789064675565i</v>
      </c>
      <c r="D229" s="158" t="str">
        <f t="shared" si="38"/>
        <v>-5.96349823970371+1.97638282917933i</v>
      </c>
      <c r="E229" t="str">
        <f t="shared" si="39"/>
        <v>2870</v>
      </c>
      <c r="F229" t="str">
        <f t="shared" si="40"/>
        <v>0.777000777000777</v>
      </c>
      <c r="G229" t="str">
        <f t="shared" si="35"/>
        <v>0.777000777000777</v>
      </c>
      <c r="H229" t="str">
        <f t="shared" si="41"/>
        <v>1.02605091551915+1.74443156452264i</v>
      </c>
      <c r="I229" t="str">
        <f t="shared" si="42"/>
        <v>37.3064127613788i</v>
      </c>
      <c r="J229" t="str">
        <f t="shared" si="36"/>
        <v>-0.19046304695555+8.06851157151017i</v>
      </c>
      <c r="K229" t="str">
        <f t="shared" si="43"/>
        <v>4.62112940540626-0.109085099417516i</v>
      </c>
      <c r="L229" t="str">
        <f t="shared" si="44"/>
        <v>0.237440949890369-0.0293602504517171i</v>
      </c>
      <c r="M229" t="str">
        <f t="shared" si="45"/>
        <v>4.85857035529663-0.138445349869233i</v>
      </c>
      <c r="N229" t="str">
        <f t="shared" si="46"/>
        <v>-0.0421316423325802i</v>
      </c>
      <c r="O229" t="str">
        <f t="shared" si="47"/>
        <v>0.99911259363659-0.042119178965961i</v>
      </c>
      <c r="P229" t="str">
        <f t="shared" si="48"/>
        <v>0.000887406363410004+0.042119178965961i</v>
      </c>
      <c r="Q229" t="str">
        <f t="shared" si="49"/>
        <v>-0.000887406363410004+0.0000124633666192045i</v>
      </c>
      <c r="R229" t="str">
        <f t="shared" si="50"/>
        <v>-0.333326758748486-47.4679189561967i</v>
      </c>
      <c r="S229" t="str">
        <f t="shared" si="51"/>
        <v>0.00434894480644961i</v>
      </c>
      <c r="T229" t="str">
        <f t="shared" si="52"/>
        <v>0.206435359617523-0.00144961967630991i</v>
      </c>
      <c r="U229" t="str">
        <f t="shared" si="53"/>
        <v>0.00005-0.0253835634915304i</v>
      </c>
      <c r="V229" t="str">
        <f t="shared" si="54"/>
        <v>3.33333333333333E-06-0.0279219198406834i</v>
      </c>
      <c r="W229" t="str">
        <f t="shared" si="55"/>
        <v>0.000014474667398863-0.0132961636606845i</v>
      </c>
      <c r="X229" t="str">
        <f t="shared" si="56"/>
        <v>0.00315319112775049-0.0125008226171968i</v>
      </c>
      <c r="Y229" t="str">
        <f t="shared" si="57"/>
        <v>0.009+0.00596902604182061i</v>
      </c>
      <c r="Z229" t="str">
        <f t="shared" si="58"/>
        <v>8.82327851791208-9.65834034863839i</v>
      </c>
      <c r="AA229" t="str">
        <f t="shared" si="59"/>
        <v>893.784010764848+480.368923624459i</v>
      </c>
      <c r="AB229" t="str">
        <f t="shared" si="60"/>
        <v>1.42602711496839-0.0100137736511791i</v>
      </c>
      <c r="AC229" t="str">
        <f t="shared" si="61"/>
        <v>7.92706670623795-0.246079446661081i</v>
      </c>
      <c r="AD229" t="str">
        <f t="shared" si="62"/>
        <v>0.179759403749539+0.00431702194819477i</v>
      </c>
      <c r="AE229" t="str">
        <f t="shared" si="63"/>
        <v>1.6277625527642-1.69808721526449i</v>
      </c>
      <c r="AF229" t="str">
        <f t="shared" si="64"/>
        <v>-6.98954915522286+0.23195126465669i</v>
      </c>
      <c r="AG229" t="str">
        <f t="shared" si="65"/>
        <v>1.57410418996338+0.326557725664688i</v>
      </c>
      <c r="AH229" t="str">
        <f t="shared" si="66"/>
        <v>-5.14227995811882+8.84673135378634i</v>
      </c>
      <c r="AI229">
        <f t="shared" si="67"/>
        <v>20.199786151019548</v>
      </c>
      <c r="AJ229">
        <f t="shared" si="68"/>
        <v>120.16786373651233</v>
      </c>
      <c r="AK229"/>
      <c r="AL229"/>
      <c r="AM229"/>
      <c r="AN229"/>
    </row>
    <row r="230" spans="1:40" x14ac:dyDescent="0.25">
      <c r="A230"/>
      <c r="B230">
        <f t="shared" si="69"/>
        <v>9600</v>
      </c>
      <c r="C230" s="186" t="str">
        <f t="shared" si="37"/>
        <v>-0.000829269481014419+0.255103818968557i</v>
      </c>
      <c r="D230" s="158" t="str">
        <f t="shared" si="38"/>
        <v>-5.96336368969373+1.9557959454256i</v>
      </c>
      <c r="E230" t="str">
        <f t="shared" si="39"/>
        <v>2870</v>
      </c>
      <c r="F230" t="str">
        <f t="shared" si="40"/>
        <v>0.777000777000777</v>
      </c>
      <c r="G230" t="str">
        <f t="shared" si="35"/>
        <v>0.777000777000777</v>
      </c>
      <c r="H230" t="str">
        <f t="shared" si="41"/>
        <v>1.03361769575192+1.76110609971584i</v>
      </c>
      <c r="I230" t="str">
        <f t="shared" si="42"/>
        <v>37.6991118430775i</v>
      </c>
      <c r="J230" t="str">
        <f t="shared" si="36"/>
        <v>-0.21565733415427+8.1534432722629i</v>
      </c>
      <c r="K230" t="str">
        <f t="shared" si="43"/>
        <v>4.62047198145144-0.122210780989191i</v>
      </c>
      <c r="L230" t="str">
        <f t="shared" si="44"/>
        <v>0.23736529769554-0.0296598526404632i</v>
      </c>
      <c r="M230" t="str">
        <f t="shared" si="45"/>
        <v>4.85783727914698-0.151870633629654i</v>
      </c>
      <c r="N230" t="str">
        <f t="shared" si="46"/>
        <v>-0.0425751333045021i</v>
      </c>
      <c r="O230" t="str">
        <f t="shared" si="47"/>
        <v>0.999093815906736-0.0425622722245579i</v>
      </c>
      <c r="P230" t="str">
        <f t="shared" si="48"/>
        <v>0.00090618409326404+0.0425622722245579i</v>
      </c>
      <c r="Q230" t="str">
        <f t="shared" si="49"/>
        <v>-0.00090618409326404+0.0000128610799442i</v>
      </c>
      <c r="R230" t="str">
        <f t="shared" si="50"/>
        <v>-0.333326619601848-46.9734124459601i</v>
      </c>
      <c r="S230" t="str">
        <f t="shared" si="51"/>
        <v>0.00439472317283329i</v>
      </c>
      <c r="T230" t="str">
        <f t="shared" si="52"/>
        <v>0.206435144183317-0.00146487821928643i</v>
      </c>
      <c r="U230" t="str">
        <f t="shared" si="53"/>
        <v>0.0000499999999999999-0.0251191513718269i</v>
      </c>
      <c r="V230" t="str">
        <f t="shared" si="54"/>
        <v>3.33333333333333E-06-0.0276310665090096i</v>
      </c>
      <c r="W230" t="str">
        <f t="shared" si="55"/>
        <v>0.0000144746671584142-0.0131576621937055i</v>
      </c>
      <c r="X230" t="str">
        <f t="shared" si="56"/>
        <v>0.00309192413293319-0.0123858286844881i</v>
      </c>
      <c r="Y230" t="str">
        <f t="shared" si="57"/>
        <v>0.009+0.0060318578948924i</v>
      </c>
      <c r="Z230" t="str">
        <f t="shared" si="58"/>
        <v>8.71017852246562-9.76332471003398i</v>
      </c>
      <c r="AA230" t="str">
        <f t="shared" si="59"/>
        <v>907.278733536412+476.749813142711i</v>
      </c>
      <c r="AB230" t="str">
        <f t="shared" si="60"/>
        <v>1.42602562677848-0.010119177570642i</v>
      </c>
      <c r="AC230" t="str">
        <f t="shared" si="61"/>
        <v>7.92586364487397-0.265728733547945i</v>
      </c>
      <c r="AD230" t="str">
        <f t="shared" si="62"/>
        <v>0.179761279706299+0.00475008924119202i</v>
      </c>
      <c r="AE230" t="str">
        <f t="shared" si="63"/>
        <v>1.61212950133214-1.71369361877541i</v>
      </c>
      <c r="AF230" t="str">
        <f t="shared" si="64"/>
        <v>-6.99698138544565+0.19468984570976i</v>
      </c>
      <c r="AG230" t="str">
        <f t="shared" si="65"/>
        <v>1.58220091495825+0.325839137489567i</v>
      </c>
      <c r="AH230" t="str">
        <f t="shared" si="66"/>
        <v>-5.10057312928738+8.82726954074919i</v>
      </c>
      <c r="AI230">
        <f t="shared" si="67"/>
        <v>20.167682293234648</v>
      </c>
      <c r="AJ230">
        <f t="shared" si="68"/>
        <v>120.02018227273635</v>
      </c>
      <c r="AK230"/>
      <c r="AL230"/>
      <c r="AM230"/>
      <c r="AN230"/>
    </row>
    <row r="231" spans="1:40" x14ac:dyDescent="0.25">
      <c r="A231"/>
      <c r="B231">
        <f t="shared" si="69"/>
        <v>9700</v>
      </c>
      <c r="C231" s="186" t="str">
        <f t="shared" si="37"/>
        <v>-0.000812259453032243+0.252473937415214i</v>
      </c>
      <c r="D231" s="158" t="str">
        <f t="shared" si="38"/>
        <v>-5.9632332794792+1.93563352018331i</v>
      </c>
      <c r="E231" t="str">
        <f t="shared" si="39"/>
        <v>2870</v>
      </c>
      <c r="F231" t="str">
        <f t="shared" si="40"/>
        <v>0.777000777000777</v>
      </c>
      <c r="G231" t="str">
        <f t="shared" si="35"/>
        <v>0.777000777000777</v>
      </c>
      <c r="H231" t="str">
        <f t="shared" si="41"/>
        <v>1.04124937139221+1.77773262439013i</v>
      </c>
      <c r="I231" t="str">
        <f t="shared" si="42"/>
        <v>38.0918109247762i</v>
      </c>
      <c r="J231" t="str">
        <f t="shared" si="36"/>
        <v>-0.24111543587864+8.23837497301565i</v>
      </c>
      <c r="K231" t="str">
        <f t="shared" si="43"/>
        <v>4.61974726412512-0.135207778097887i</v>
      </c>
      <c r="L231" t="str">
        <f t="shared" si="44"/>
        <v>0.237288902283019-0.0299591640543156i</v>
      </c>
      <c r="M231" t="str">
        <f t="shared" si="45"/>
        <v>4.85703616640814-0.165166942152203i</v>
      </c>
      <c r="N231" t="str">
        <f t="shared" si="46"/>
        <v>-0.043018624276424i</v>
      </c>
      <c r="O231" t="str">
        <f t="shared" si="47"/>
        <v>0.999074841670875-0.0430053571118267i</v>
      </c>
      <c r="P231" t="str">
        <f t="shared" si="48"/>
        <v>0.000925158329124987+0.0430053571118267i</v>
      </c>
      <c r="Q231" t="str">
        <f t="shared" si="49"/>
        <v>-0.000925158329124987+0.0000132671645972984i</v>
      </c>
      <c r="R231" t="str">
        <f t="shared" si="50"/>
        <v>-0.333326478999044-46.4891014382012i</v>
      </c>
      <c r="S231" t="str">
        <f t="shared" si="51"/>
        <v>0.00444050153921698i</v>
      </c>
      <c r="T231" t="str">
        <f t="shared" si="52"/>
        <v>0.206434926493147-0.00148013674305703i</v>
      </c>
      <c r="U231" t="str">
        <f t="shared" si="53"/>
        <v>0.0000500000000000001-0.024860191048406i</v>
      </c>
      <c r="V231" t="str">
        <f t="shared" si="54"/>
        <v>3.33333333333333E-06-0.0273462101532466i</v>
      </c>
      <c r="W231" t="str">
        <f t="shared" si="55"/>
        <v>0.0000144746669154478-0.0130220164295412i</v>
      </c>
      <c r="X231" t="str">
        <f t="shared" si="56"/>
        <v>0.00303239813997898-0.0122727776439189i</v>
      </c>
      <c r="Y231" t="str">
        <f t="shared" si="57"/>
        <v>0.009+0.0060946897479642i</v>
      </c>
      <c r="Z231" t="str">
        <f t="shared" si="58"/>
        <v>8.59444138014594-9.86683380740425i</v>
      </c>
      <c r="AA231" t="str">
        <f t="shared" si="59"/>
        <v>920.776118894763+472.776559489562i</v>
      </c>
      <c r="AB231" t="str">
        <f t="shared" si="60"/>
        <v>1.42602412300468-0.0102245813574331i</v>
      </c>
      <c r="AC231" t="str">
        <f t="shared" si="61"/>
        <v>7.92456197676659-0.285193205271395i</v>
      </c>
      <c r="AD231" t="str">
        <f t="shared" si="62"/>
        <v>0.179763507388632+0.00517918209560212i</v>
      </c>
      <c r="AE231" t="str">
        <f t="shared" si="63"/>
        <v>1.59606905553662-1.72918447512196i</v>
      </c>
      <c r="AF231" t="str">
        <f t="shared" si="64"/>
        <v>-7.00448265087141+0.15790089579318i</v>
      </c>
      <c r="AG231" t="str">
        <f t="shared" si="65"/>
        <v>1.59032552251151+0.324919759837122i</v>
      </c>
      <c r="AH231" t="str">
        <f t="shared" si="66"/>
        <v>-5.05851594475682+8.80805531784846i</v>
      </c>
      <c r="AI231">
        <f t="shared" si="67"/>
        <v>20.135552071406543</v>
      </c>
      <c r="AJ231">
        <f t="shared" si="68"/>
        <v>119.86899469350512</v>
      </c>
      <c r="AK231"/>
      <c r="AL231"/>
      <c r="AM231"/>
      <c r="AN231"/>
    </row>
    <row r="232" spans="1:40" x14ac:dyDescent="0.25">
      <c r="A232"/>
      <c r="B232">
        <f t="shared" si="69"/>
        <v>9800</v>
      </c>
      <c r="C232" s="186" t="str">
        <f t="shared" si="37"/>
        <v>-0.000795767471853496+0.249897725264325i</v>
      </c>
      <c r="D232" s="158" t="str">
        <f t="shared" si="38"/>
        <v>-5.96310684095683+1.91588256035983i</v>
      </c>
      <c r="E232" t="str">
        <f t="shared" si="39"/>
        <v>2870</v>
      </c>
      <c r="F232" t="str">
        <f t="shared" si="40"/>
        <v>0.777000777000777</v>
      </c>
      <c r="G232" t="str">
        <f t="shared" si="35"/>
        <v>0.777000777000777</v>
      </c>
      <c r="H232" t="str">
        <f t="shared" si="41"/>
        <v>1.04894553606421+1.79431077419422i</v>
      </c>
      <c r="I232" t="str">
        <f t="shared" si="42"/>
        <v>38.484510006475i</v>
      </c>
      <c r="J232" t="str">
        <f t="shared" si="36"/>
        <v>-0.26683735212865+8.32330667376838i</v>
      </c>
      <c r="K232" t="str">
        <f t="shared" si="43"/>
        <v>4.61895715214062-0.148079404542098i</v>
      </c>
      <c r="L232" t="str">
        <f t="shared" si="44"/>
        <v>0.237211765134317-0.030258181980116i</v>
      </c>
      <c r="M232" t="str">
        <f t="shared" si="45"/>
        <v>4.85616891727494-0.178337586522214i</v>
      </c>
      <c r="N232" t="str">
        <f t="shared" si="46"/>
        <v>-0.0434621152483459i</v>
      </c>
      <c r="O232" t="str">
        <f t="shared" si="47"/>
        <v>0.99905567093274-0.0434484335406196i</v>
      </c>
      <c r="P232" t="str">
        <f t="shared" si="48"/>
        <v>0.000944329067260052+0.0434484335406196i</v>
      </c>
      <c r="Q232" t="str">
        <f t="shared" si="49"/>
        <v>-0.000944329067260052+0.0000136817077263027i</v>
      </c>
      <c r="R232" t="str">
        <f t="shared" si="50"/>
        <v>-0.333326336939291-46.0146738257426i</v>
      </c>
      <c r="S232" t="str">
        <f t="shared" si="51"/>
        <v>0.00448627990560066i</v>
      </c>
      <c r="T232" t="str">
        <f t="shared" si="52"/>
        <v>0.206434706547198-0.00149539524741822i</v>
      </c>
      <c r="U232" t="str">
        <f t="shared" si="53"/>
        <v>0.00005-0.0246065156295447i</v>
      </c>
      <c r="V232" t="str">
        <f t="shared" si="54"/>
        <v>3.33333333333333E-06-0.0270671671924992i</v>
      </c>
      <c r="W232" t="str">
        <f t="shared" si="55"/>
        <v>0.0000144746666699635-0.0128891389487176i</v>
      </c>
      <c r="X232" t="str">
        <f t="shared" si="56"/>
        <v>0.00297454916704476-0.0121616255920426i</v>
      </c>
      <c r="Y232" t="str">
        <f t="shared" si="57"/>
        <v>0.009+0.00615752160103599i</v>
      </c>
      <c r="Z232" t="str">
        <f t="shared" si="58"/>
        <v>8.4760777541455-9.96876828944606i</v>
      </c>
      <c r="AA232" t="str">
        <f t="shared" si="59"/>
        <v>934.265137063685+468.445614097951i</v>
      </c>
      <c r="AB232" t="str">
        <f t="shared" si="60"/>
        <v>1.42602260364827-0.0103299850101466i</v>
      </c>
      <c r="AC232" t="str">
        <f t="shared" si="61"/>
        <v>7.92316441857269-0.304477581582946i</v>
      </c>
      <c r="AD232" t="str">
        <f t="shared" si="62"/>
        <v>0.17976607673543+0.00560442178642945i</v>
      </c>
      <c r="AE232" t="str">
        <f t="shared" si="63"/>
        <v>1.57958042615243-1.74454285044948i</v>
      </c>
      <c r="AF232" t="str">
        <f t="shared" si="64"/>
        <v>-7.01205237702104+0.12157178616561i</v>
      </c>
      <c r="AG232" t="str">
        <f t="shared" si="65"/>
        <v>1.5984721976851+0.323796858877544i</v>
      </c>
      <c r="AH232" t="str">
        <f t="shared" si="66"/>
        <v>-5.01612979873743+8.78905829454395i</v>
      </c>
      <c r="AI232">
        <f t="shared" si="67"/>
        <v>20.103385658349218</v>
      </c>
      <c r="AJ232">
        <f t="shared" si="68"/>
        <v>119.71445625937623</v>
      </c>
      <c r="AK232"/>
      <c r="AL232"/>
      <c r="AM232"/>
      <c r="AN232"/>
    </row>
    <row r="233" spans="1:40" x14ac:dyDescent="0.25">
      <c r="A233"/>
      <c r="B233">
        <f t="shared" si="69"/>
        <v>9900</v>
      </c>
      <c r="C233" s="186" t="str">
        <f t="shared" si="37"/>
        <v>-0.000779772712718978+0.247373556236005i</v>
      </c>
      <c r="D233" s="158" t="str">
        <f t="shared" si="38"/>
        <v>-5.96298421447014+1.89653059780937i</v>
      </c>
      <c r="E233" t="str">
        <f t="shared" si="39"/>
        <v>2870</v>
      </c>
      <c r="F233" t="str">
        <f t="shared" si="40"/>
        <v>0.777000777000777</v>
      </c>
      <c r="G233" t="str">
        <f t="shared" si="35"/>
        <v>0.777000777000777</v>
      </c>
      <c r="H233" t="str">
        <f t="shared" si="41"/>
        <v>1.05670578114946+1.81084018952392i</v>
      </c>
      <c r="I233" t="str">
        <f t="shared" si="42"/>
        <v>38.8772090881737i</v>
      </c>
      <c r="J233" t="str">
        <f t="shared" si="36"/>
        <v>-0.2928230829043+8.40823837452112i</v>
      </c>
      <c r="K233" t="str">
        <f t="shared" si="43"/>
        <v>4.61810345515019-0.16082884793155i</v>
      </c>
      <c r="L233" t="str">
        <f t="shared" si="44"/>
        <v>0.237133887743859-0.0305569037140838i</v>
      </c>
      <c r="M233" t="str">
        <f t="shared" si="45"/>
        <v>4.85523734289405-0.191385751645634i</v>
      </c>
      <c r="N233" t="str">
        <f t="shared" si="46"/>
        <v>-0.0439056062202678i</v>
      </c>
      <c r="O233" t="str">
        <f t="shared" si="47"/>
        <v>0.9990363036961-0.0438915014237904i</v>
      </c>
      <c r="P233" t="str">
        <f t="shared" si="48"/>
        <v>0.00096369630390003+0.0438915014237904i</v>
      </c>
      <c r="Q233" t="str">
        <f t="shared" si="49"/>
        <v>-0.00096369630390003+0.0000141047964773988i</v>
      </c>
      <c r="R233" t="str">
        <f t="shared" si="50"/>
        <v>-0.333326193422741-45.5498301116892i</v>
      </c>
      <c r="S233" t="str">
        <f t="shared" si="51"/>
        <v>0.00453205827198434i</v>
      </c>
      <c r="T233" t="str">
        <f t="shared" si="52"/>
        <v>0.206434484345162-0.00151065373217059i</v>
      </c>
      <c r="U233" t="str">
        <f t="shared" si="53"/>
        <v>0.00005-0.0243579649666201i</v>
      </c>
      <c r="V233" t="str">
        <f t="shared" si="54"/>
        <v>3.33333333333333E-06-0.0267937614632821i</v>
      </c>
      <c r="W233" t="str">
        <f t="shared" si="55"/>
        <v>0.0000144746664219615-0.0127589458638609i</v>
      </c>
      <c r="X233" t="str">
        <f t="shared" si="56"/>
        <v>0.00291831607952099-0.0120523297132879i</v>
      </c>
      <c r="Y233" t="str">
        <f t="shared" si="57"/>
        <v>0.009+0.00622035345410779i</v>
      </c>
      <c r="Z233" t="str">
        <f t="shared" si="58"/>
        <v>8.35510277294575-10.0690277192266i</v>
      </c>
      <c r="AA233" t="str">
        <f t="shared" si="59"/>
        <v>947.734443094101+463.753833616587i</v>
      </c>
      <c r="AB233" t="str">
        <f t="shared" si="60"/>
        <v>1.42602106870712-0.0104353885274051i</v>
      </c>
      <c r="AC233" t="str">
        <f t="shared" si="61"/>
        <v>7.92167355986346-0.323586402162888i</v>
      </c>
      <c r="AD233" t="str">
        <f t="shared" si="62"/>
        <v>0.17976897819042+0.00602592469697204i</v>
      </c>
      <c r="AE233" t="str">
        <f t="shared" si="63"/>
        <v>1.56266349097619-1.75975160431115i</v>
      </c>
      <c r="AF233" t="str">
        <f t="shared" si="64"/>
        <v>-7.0196899956196+0.0856904082854502i</v>
      </c>
      <c r="AG233" t="str">
        <f t="shared" si="65"/>
        <v>1.60663491844075+0.3224678956604i</v>
      </c>
      <c r="AH233" t="str">
        <f t="shared" si="66"/>
        <v>-4.97343571668996+8.770249664156i</v>
      </c>
      <c r="AI233">
        <f t="shared" si="67"/>
        <v>20.071173889339086</v>
      </c>
      <c r="AJ233">
        <f t="shared" si="68"/>
        <v>119.55671763669415</v>
      </c>
      <c r="AK233"/>
      <c r="AL233"/>
      <c r="AM233"/>
      <c r="AN233"/>
    </row>
    <row r="234" spans="1:40" x14ac:dyDescent="0.25">
      <c r="A234"/>
      <c r="B234">
        <f t="shared" si="69"/>
        <v>10000</v>
      </c>
      <c r="C234" s="186" t="str">
        <f t="shared" si="37"/>
        <v>-0.000764255386854077+0.244899869098334i</v>
      </c>
      <c r="D234" s="158" t="str">
        <f t="shared" si="38"/>
        <v>-5.96286524830517+1.87756566308723i</v>
      </c>
      <c r="E234" t="str">
        <f t="shared" si="39"/>
        <v>2870</v>
      </c>
      <c r="F234" t="str">
        <f t="shared" si="40"/>
        <v>0.777000777000777</v>
      </c>
      <c r="G234" t="str">
        <f t="shared" si="35"/>
        <v>0.777000777000777</v>
      </c>
      <c r="H234" t="str">
        <f t="shared" si="41"/>
        <v>1.06452969583777+1.82732051550773i</v>
      </c>
      <c r="I234" t="str">
        <f t="shared" si="42"/>
        <v>39.2699081698724i</v>
      </c>
      <c r="J234" t="str">
        <f t="shared" si="36"/>
        <v>-0.31907262820559+8.49317007527386i</v>
      </c>
      <c r="K234" t="str">
        <f t="shared" si="43"/>
        <v>4.61718789890422-0.173459175403939i</v>
      </c>
      <c r="L234" t="str">
        <f t="shared" si="44"/>
        <v>0.237055271618921-0.0308553265618915i</v>
      </c>
      <c r="M234" t="str">
        <f t="shared" si="45"/>
        <v>4.85424317052314-0.20431450196583i</v>
      </c>
      <c r="N234" t="str">
        <f t="shared" si="46"/>
        <v>-0.0443490971921897i</v>
      </c>
      <c r="O234" t="str">
        <f t="shared" si="47"/>
        <v>0.999016739964765-0.0443345606741946i</v>
      </c>
      <c r="P234" t="str">
        <f t="shared" si="48"/>
        <v>0.000983260035234967+0.0443345606741946i</v>
      </c>
      <c r="Q234" t="str">
        <f t="shared" si="49"/>
        <v>-0.000983260035234967+0.0000145365179951007i</v>
      </c>
      <c r="R234" t="str">
        <f t="shared" si="50"/>
        <v>-0.333326048446345-45.094282779123i</v>
      </c>
      <c r="S234" t="str">
        <f t="shared" si="51"/>
        <v>0.00457783663836802i</v>
      </c>
      <c r="T234" t="str">
        <f t="shared" si="52"/>
        <v>0.206434259887197-0.00152591219710011i</v>
      </c>
      <c r="U234" t="str">
        <f t="shared" si="53"/>
        <v>0.0000499999999999999-0.0241143853169538i</v>
      </c>
      <c r="V234" t="str">
        <f t="shared" si="54"/>
        <v>3.33333333333333E-06-0.0265258238486492i</v>
      </c>
      <c r="W234" t="str">
        <f t="shared" si="55"/>
        <v>0.0000144746661714414-0.0126313566430918i</v>
      </c>
      <c r="X234" t="str">
        <f t="shared" si="56"/>
        <v>0.00286364044305742-0.0119448482606218i</v>
      </c>
      <c r="Y234" t="str">
        <f t="shared" si="57"/>
        <v>0.009+0.00628318530717959i</v>
      </c>
      <c r="Z234" t="str">
        <f t="shared" si="58"/>
        <v>8.23153616869612-10.1675107949742i</v>
      </c>
      <c r="AA234" t="str">
        <f t="shared" si="59"/>
        <v>961.17239271508+458.698504377797i</v>
      </c>
      <c r="AB234" t="str">
        <f t="shared" si="60"/>
        <v>1.42601951818232-0.0105407919077301i</v>
      </c>
      <c r="AC234" t="str">
        <f t="shared" si="61"/>
        <v>7.92009187052027-0.342524034780978i</v>
      </c>
      <c r="AD234" t="str">
        <f t="shared" si="62"/>
        <v>0.179772202672144+0.00644380256281597i</v>
      </c>
      <c r="AE234" t="str">
        <f t="shared" si="63"/>
        <v>1.54531882054004-1.77479341744556i</v>
      </c>
      <c r="AF234" t="str">
        <f t="shared" si="64"/>
        <v>-7.02739494414294+0.0502451475795i</v>
      </c>
      <c r="AG234" t="str">
        <f t="shared" si="65"/>
        <v>1.61480746242847+0.320930541151278i</v>
      </c>
      <c r="AH234" t="str">
        <f t="shared" si="66"/>
        <v>-4.93045436260994+8.75160214228363i</v>
      </c>
      <c r="AI234">
        <f t="shared" si="67"/>
        <v>20.038908230993826</v>
      </c>
      <c r="AJ234">
        <f t="shared" si="68"/>
        <v>119.39592504977399</v>
      </c>
      <c r="AK234"/>
      <c r="AL234"/>
      <c r="AM234"/>
      <c r="AN234"/>
    </row>
    <row r="235" spans="1:40" x14ac:dyDescent="0.25">
      <c r="A235"/>
      <c r="B235">
        <f t="shared" si="69"/>
        <v>10100</v>
      </c>
      <c r="C235" s="186" t="str">
        <f t="shared" si="37"/>
        <v>-0.000749196680233252+0.242475164447343i</v>
      </c>
      <c r="D235" s="158" t="str">
        <f t="shared" si="38"/>
        <v>-5.96274979822108+1.85897626076296i</v>
      </c>
      <c r="E235" t="str">
        <f t="shared" si="39"/>
        <v>2870</v>
      </c>
      <c r="F235" t="str">
        <f t="shared" si="40"/>
        <v>0.777000777000777</v>
      </c>
      <c r="G235" t="str">
        <f t="shared" si="35"/>
        <v>0.777000777000777</v>
      </c>
      <c r="H235" t="str">
        <f t="shared" si="41"/>
        <v>1.07241686717815+1.84375140199316i</v>
      </c>
      <c r="I235" t="str">
        <f t="shared" si="42"/>
        <v>39.6626072515711i</v>
      </c>
      <c r="J235" t="str">
        <f t="shared" si="36"/>
        <v>-0.34558598803253+8.5781017760266i</v>
      </c>
      <c r="K235" t="str">
        <f t="shared" si="43"/>
        <v>4.61621213006782-0.18597333904287i</v>
      </c>
      <c r="L235" t="str">
        <f t="shared" si="44"/>
        <v>0.236975918279552-0.0311534478387378i</v>
      </c>
      <c r="M235" t="str">
        <f t="shared" si="45"/>
        <v>4.85318804834737-0.217126786881608i</v>
      </c>
      <c r="N235" t="str">
        <f t="shared" si="46"/>
        <v>-0.0447925881641116i</v>
      </c>
      <c r="O235" t="str">
        <f t="shared" si="47"/>
        <v>0.998996979742582-0.0447776112046895i</v>
      </c>
      <c r="P235" t="str">
        <f t="shared" si="48"/>
        <v>0.00100302025741805+0.0447776112046895i</v>
      </c>
      <c r="Q235" t="str">
        <f t="shared" si="49"/>
        <v>-0.00100302025741805+0.0000149769594220972i</v>
      </c>
      <c r="R235" t="str">
        <f t="shared" si="50"/>
        <v>-0.333325902015412-44.6477556978526i</v>
      </c>
      <c r="S235" t="str">
        <f t="shared" si="51"/>
        <v>0.0046236150047517i</v>
      </c>
      <c r="T235" t="str">
        <f t="shared" si="52"/>
        <v>0.20643403317308-0.00154117064203085i</v>
      </c>
      <c r="U235" t="str">
        <f t="shared" si="53"/>
        <v>0.0000500000000000001-0.023875629026687i</v>
      </c>
      <c r="V235" t="str">
        <f t="shared" si="54"/>
        <v>3.33333333333333E-06-0.0262631919293557i</v>
      </c>
      <c r="W235" t="str">
        <f t="shared" si="55"/>
        <v>0.0000144746659184038-0.0125062939439129i</v>
      </c>
      <c r="X235" t="str">
        <f t="shared" si="56"/>
        <v>0.00281046638511638-0.0118391405353485i</v>
      </c>
      <c r="Y235" t="str">
        <f t="shared" si="57"/>
        <v>0.009+0.00634601716025138i</v>
      </c>
      <c r="Z235" t="str">
        <f t="shared" si="58"/>
        <v>8.10540240426624-10.2641155844788i</v>
      </c>
      <c r="AA235" t="str">
        <f t="shared" si="59"/>
        <v>974.56706010949+453.277366356465i</v>
      </c>
      <c r="AB235" t="str">
        <f t="shared" si="60"/>
        <v>1.42601795207233-0.0106461951499063i</v>
      </c>
      <c r="AC235" t="str">
        <f t="shared" si="61"/>
        <v>7.91842170758081-0.361294683030855i</v>
      </c>
      <c r="AD235" t="str">
        <f t="shared" si="62"/>
        <v>0.179775741545834+0.00685816270135528i</v>
      </c>
      <c r="AE235" t="str">
        <f t="shared" si="63"/>
        <v>1.52754770241822-1.7896508220634i</v>
      </c>
      <c r="AF235" t="str">
        <f t="shared" si="64"/>
        <v>-7.03516666539923+0.0152248587698001i</v>
      </c>
      <c r="AG235" t="str">
        <f t="shared" si="65"/>
        <v>1.62298341488385+0.319182691129924i</v>
      </c>
      <c r="AH235" t="str">
        <f t="shared" si="66"/>
        <v>-4.88720604495179+8.73308990817179i</v>
      </c>
      <c r="AI235">
        <f t="shared" si="67"/>
        <v>20.006580751768944</v>
      </c>
      <c r="AJ235">
        <f t="shared" si="68"/>
        <v>119.23222042523592</v>
      </c>
      <c r="AK235"/>
      <c r="AL235"/>
      <c r="AM235"/>
      <c r="AN235"/>
    </row>
    <row r="236" spans="1:40" x14ac:dyDescent="0.25">
      <c r="A236"/>
      <c r="B236">
        <f t="shared" si="69"/>
        <v>10200</v>
      </c>
      <c r="C236" s="186" t="str">
        <f t="shared" si="37"/>
        <v>-0.000734578696526092+0.240098001676413i</v>
      </c>
      <c r="D236" s="158" t="str">
        <f t="shared" si="38"/>
        <v>-5.96263772701266+1.84075134618583i</v>
      </c>
      <c r="E236" t="str">
        <f t="shared" si="39"/>
        <v>2870</v>
      </c>
      <c r="F236" t="str">
        <f t="shared" si="40"/>
        <v>0.777000777000777</v>
      </c>
      <c r="G236" t="str">
        <f t="shared" si="35"/>
        <v>0.777000777000777</v>
      </c>
      <c r="H236" t="str">
        <f t="shared" si="41"/>
        <v>1.08036688012975+1.8601325035341i</v>
      </c>
      <c r="I236" t="str">
        <f t="shared" si="42"/>
        <v>40.0553063332699i</v>
      </c>
      <c r="J236" t="str">
        <f t="shared" si="36"/>
        <v>-0.3723631623851+8.66303347677934i</v>
      </c>
      <c r="K236" t="str">
        <f t="shared" si="43"/>
        <v>4.61517772072096-0.198374181014455i</v>
      </c>
      <c r="L236" t="str">
        <f t="shared" si="44"/>
        <v>0.236895829258504-0.0314512648694228i</v>
      </c>
      <c r="M236" t="str">
        <f t="shared" si="45"/>
        <v>4.85207354997946-0.229825445883878i</v>
      </c>
      <c r="N236" t="str">
        <f t="shared" si="46"/>
        <v>-0.0452360791360335i</v>
      </c>
      <c r="O236" t="str">
        <f t="shared" si="47"/>
        <v>0.99897702303344-0.045220652928134i</v>
      </c>
      <c r="P236" t="str">
        <f t="shared" si="48"/>
        <v>0.00102297696655995+0.045220652928134i</v>
      </c>
      <c r="Q236" t="str">
        <f t="shared" si="49"/>
        <v>-0.00102297696655995+0.0000154262078995021i</v>
      </c>
      <c r="R236" t="str">
        <f t="shared" si="50"/>
        <v>-0.333325754123603-44.2099835664921i</v>
      </c>
      <c r="S236" t="str">
        <f t="shared" si="51"/>
        <v>0.00466939337113538i</v>
      </c>
      <c r="T236" t="str">
        <f t="shared" si="52"/>
        <v>0.206433804203382-0.00155642906673345i</v>
      </c>
      <c r="U236" t="str">
        <f t="shared" si="53"/>
        <v>0.00005-0.0236415542323077i</v>
      </c>
      <c r="V236" t="str">
        <f t="shared" si="54"/>
        <v>3.33333333333333E-06-0.0260057096555384i</v>
      </c>
      <c r="W236" t="str">
        <f t="shared" si="55"/>
        <v>0.0000144746656628484-0.0123836834568656i</v>
      </c>
      <c r="X236" t="str">
        <f t="shared" si="56"/>
        <v>0.00275874046451052-0.0117351668662283i</v>
      </c>
      <c r="Y236" t="str">
        <f t="shared" si="57"/>
        <v>0.009+0.00640884901332318i</v>
      </c>
      <c r="Z236" t="str">
        <f t="shared" si="58"/>
        <v>7.97673078766185-10.3587397725702i</v>
      </c>
      <c r="AA236" t="str">
        <f t="shared" si="59"/>
        <v>987.906257621991+447.488636461519i</v>
      </c>
      <c r="AB236" t="str">
        <f t="shared" si="60"/>
        <v>1.4260163703811-0.0107515982523492i</v>
      </c>
      <c r="AC236" t="str">
        <f t="shared" si="61"/>
        <v>7.91666532170154-0.379902393660775i</v>
      </c>
      <c r="AD236" t="str">
        <f t="shared" si="62"/>
        <v>0.179779586597409+0.00726910822787978i</v>
      </c>
      <c r="AE236" t="str">
        <f t="shared" si="63"/>
        <v>1.50935216391593-1.80430623458263i</v>
      </c>
      <c r="AF236" t="str">
        <f t="shared" si="64"/>
        <v>-7.04300460714241-0.0193811573482701i</v>
      </c>
      <c r="AG236" t="str">
        <f t="shared" si="65"/>
        <v>1.63115617765239+0.317222480864194i</v>
      </c>
      <c r="AH236" t="str">
        <f t="shared" si="66"/>
        <v>-4.84371072134796+8.71468854880076i</v>
      </c>
      <c r="AI236">
        <f t="shared" si="67"/>
        <v>19.974184093966826</v>
      </c>
      <c r="AJ236">
        <f t="shared" si="68"/>
        <v>119.06574152898109</v>
      </c>
      <c r="AK236"/>
      <c r="AL236"/>
      <c r="AM236"/>
      <c r="AN236"/>
    </row>
    <row r="237" spans="1:40" x14ac:dyDescent="0.25">
      <c r="A237"/>
      <c r="B237">
        <f t="shared" si="69"/>
        <v>10300</v>
      </c>
      <c r="C237" s="186" t="str">
        <f t="shared" si="37"/>
        <v>-0.000720384403901745+0.237766996122194i</v>
      </c>
      <c r="D237" s="158" t="str">
        <f t="shared" si="38"/>
        <v>-5.96252890410254+1.82288030360349i</v>
      </c>
      <c r="E237" t="str">
        <f t="shared" si="39"/>
        <v>2870</v>
      </c>
      <c r="F237" t="str">
        <f t="shared" si="40"/>
        <v>0.777000777000777</v>
      </c>
      <c r="G237" t="str">
        <f t="shared" si="35"/>
        <v>0.777000777000777</v>
      </c>
      <c r="H237" t="str">
        <f t="shared" si="41"/>
        <v>1.08837931761273+1.87646347937893i</v>
      </c>
      <c r="I237" t="str">
        <f t="shared" si="42"/>
        <v>40.4480054149686i</v>
      </c>
      <c r="J237" t="str">
        <f t="shared" si="36"/>
        <v>-0.39940415126331+8.74796517753208i</v>
      </c>
      <c r="K237" t="str">
        <f t="shared" si="43"/>
        <v>4.61408617256518-0.210664438439051i</v>
      </c>
      <c r="L237" t="str">
        <f t="shared" si="44"/>
        <v>0.236815006101162-0.03174877498842i</v>
      </c>
      <c r="M237" t="str">
        <f t="shared" si="45"/>
        <v>4.85090117866634-0.242413213427471i</v>
      </c>
      <c r="N237" t="str">
        <f t="shared" si="46"/>
        <v>-0.0456795701079554i</v>
      </c>
      <c r="O237" t="str">
        <f t="shared" si="47"/>
        <v>0.998956869841261-0.0456636857573889i</v>
      </c>
      <c r="P237" t="str">
        <f t="shared" si="48"/>
        <v>0.00104313015873903+0.0456636857573889i</v>
      </c>
      <c r="Q237" t="str">
        <f t="shared" si="49"/>
        <v>-0.00104313015873903+0.0000158843505665002i</v>
      </c>
      <c r="R237" t="str">
        <f t="shared" si="50"/>
        <v>-0.333325604781514-43.7807113863472i</v>
      </c>
      <c r="S237" t="str">
        <f t="shared" si="51"/>
        <v>0.00471517173751906i</v>
      </c>
      <c r="T237" t="str">
        <f t="shared" si="52"/>
        <v>0.206433572977383-0.00157168747105724i</v>
      </c>
      <c r="U237" t="str">
        <f t="shared" si="53"/>
        <v>0.00005-0.0234120245795668i</v>
      </c>
      <c r="V237" t="str">
        <f t="shared" si="54"/>
        <v>3.33333333333333E-06-0.0257532270375235i</v>
      </c>
      <c r="W237" t="str">
        <f t="shared" si="55"/>
        <v>0.0000144746654047752-0.0122634537582956i</v>
      </c>
      <c r="X237" t="str">
        <f t="shared" si="56"/>
        <v>0.00270841154842127-0.0116328885880817i</v>
      </c>
      <c r="Y237" t="str">
        <f t="shared" si="57"/>
        <v>0.009+0.00647168086639497i</v>
      </c>
      <c r="Z237" t="str">
        <f t="shared" si="58"/>
        <v>7.84555557250926-10.4512809210132i</v>
      </c>
      <c r="AA237" t="str">
        <f t="shared" si="59"/>
        <v>1001.17755739303+441.331030996523i</v>
      </c>
      <c r="AB237" t="str">
        <f t="shared" si="60"/>
        <v>1.42601477310365-0.0108570012140181i</v>
      </c>
      <c r="AC237" t="str">
        <f t="shared" si="61"/>
        <v>7.91482486309163-0.398351063528964i</v>
      </c>
      <c r="AD237" t="str">
        <f t="shared" si="62"/>
        <v>0.179783730008891+0.00767673825905657i</v>
      </c>
      <c r="AE237" t="str">
        <f t="shared" si="63"/>
        <v>1.49073499292025-1.81874199072348i</v>
      </c>
      <c r="AF237" t="str">
        <f t="shared" si="64"/>
        <v>-7.05090822171527-0.0535831757754401i</v>
      </c>
      <c r="AG237" t="str">
        <f t="shared" si="65"/>
        <v>1.63931897934867+0.315048299468224i</v>
      </c>
      <c r="AH237" t="str">
        <f t="shared" si="66"/>
        <v>-4.79998800225945+8.69637500546393i</v>
      </c>
      <c r="AI237">
        <f t="shared" si="67"/>
        <v>19.941711447137912</v>
      </c>
      <c r="AJ237">
        <f t="shared" si="68"/>
        <v>118.89662209631632</v>
      </c>
      <c r="AK237"/>
      <c r="AL237"/>
      <c r="AM237"/>
      <c r="AN237"/>
    </row>
    <row r="238" spans="1:40" x14ac:dyDescent="0.25">
      <c r="A238"/>
      <c r="B238">
        <f t="shared" si="69"/>
        <v>10400</v>
      </c>
      <c r="C238" s="186" t="str">
        <f t="shared" si="37"/>
        <v>-0.000706597585396374+0.235480816375173i</v>
      </c>
      <c r="D238" s="158" t="str">
        <f t="shared" si="38"/>
        <v>-5.96242320516066+1.80535292554299i</v>
      </c>
      <c r="E238" t="str">
        <f t="shared" si="39"/>
        <v>2870</v>
      </c>
      <c r="F238" t="str">
        <f t="shared" si="40"/>
        <v>0.777000777000777</v>
      </c>
      <c r="G238" t="str">
        <f t="shared" si="35"/>
        <v>0.777000777000777</v>
      </c>
      <c r="H238" t="str">
        <f t="shared" si="41"/>
        <v>1.09645376055914+1.89274399345922i</v>
      </c>
      <c r="I238" t="str">
        <f t="shared" si="42"/>
        <v>40.8407044966673i</v>
      </c>
      <c r="J238" t="str">
        <f t="shared" si="36"/>
        <v>-0.42670895466717+8.83289687828482i</v>
      </c>
      <c r="K238" t="str">
        <f t="shared" si="43"/>
        <v>4.61293892085872-0.22284674801336i</v>
      </c>
      <c r="L238" t="str">
        <f t="shared" si="44"/>
        <v>0.23673345036547-0.0320459755399488i</v>
      </c>
      <c r="M238" t="str">
        <f t="shared" si="45"/>
        <v>4.84967237122419-0.254892723553309i</v>
      </c>
      <c r="N238" t="str">
        <f t="shared" si="46"/>
        <v>-0.0461230610798773i</v>
      </c>
      <c r="O238" t="str">
        <f t="shared" si="47"/>
        <v>0.998936520170011-0.0461067096053164i</v>
      </c>
      <c r="P238" t="str">
        <f t="shared" si="48"/>
        <v>0.001063479829989+0.0461067096053164i</v>
      </c>
      <c r="Q238" t="str">
        <f t="shared" si="49"/>
        <v>-0.001063479829989+0.0000163514745609022i</v>
      </c>
      <c r="R238" t="str">
        <f t="shared" si="50"/>
        <v>-0.33332545397589-43.3596939666214i</v>
      </c>
      <c r="S238" t="str">
        <f t="shared" si="51"/>
        <v>0.00476095010390274i</v>
      </c>
      <c r="T238" t="str">
        <f t="shared" si="52"/>
        <v>0.206433339495577-0.00158694585473994i</v>
      </c>
      <c r="U238" t="str">
        <f t="shared" si="53"/>
        <v>0.0000499999999999999-0.0231869089586095i</v>
      </c>
      <c r="V238" t="str">
        <f t="shared" si="54"/>
        <v>3.33333333333333E-06-0.0255055998544704i</v>
      </c>
      <c r="W238" t="str">
        <f t="shared" si="55"/>
        <v>0.0000144746651441843-0.0121455361716121i</v>
      </c>
      <c r="X238" t="str">
        <f t="shared" si="56"/>
        <v>0.00265943069642644-0.0115322680200189i</v>
      </c>
      <c r="Y238" t="str">
        <f t="shared" si="57"/>
        <v>0.009+0.00653451271946677i</v>
      </c>
      <c r="Z238" t="str">
        <f t="shared" si="58"/>
        <v>7.71191604333669-10.5416367400286i</v>
      </c>
      <c r="AA238" t="str">
        <f t="shared" si="59"/>
        <v>1014.36831489847+434.803787122278i</v>
      </c>
      <c r="AB238" t="str">
        <f t="shared" si="60"/>
        <v>1.4260131602434-0.0109624040331012i</v>
      </c>
      <c r="AC238" t="str">
        <f t="shared" si="61"/>
        <v>7.91290238721382-0.416644446198829i</v>
      </c>
      <c r="AD238" t="str">
        <f t="shared" si="62"/>
        <v>0.179788164335938+0.00808114810478096i</v>
      </c>
      <c r="AE238" t="str">
        <f t="shared" si="63"/>
        <v>1.47169975670735-1.83294038286819i</v>
      </c>
      <c r="AF238" t="str">
        <f t="shared" si="64"/>
        <v>-7.0588769657198-0.08739106791623i</v>
      </c>
      <c r="AG238" t="str">
        <f t="shared" si="65"/>
        <v>1.64746488665508+0.312658803853042i</v>
      </c>
      <c r="AH238" t="str">
        <f t="shared" si="66"/>
        <v>-4.75605715369774+8.67812752266586i</v>
      </c>
      <c r="AI238">
        <f t="shared" si="67"/>
        <v>19.909156522803009</v>
      </c>
      <c r="AJ238">
        <f t="shared" si="68"/>
        <v>118.72499195564626</v>
      </c>
      <c r="AK238"/>
      <c r="AL238"/>
      <c r="AM238"/>
      <c r="AN238"/>
    </row>
    <row r="239" spans="1:40" x14ac:dyDescent="0.25">
      <c r="A239"/>
      <c r="B239">
        <f t="shared" si="69"/>
        <v>10500</v>
      </c>
      <c r="C239" s="186" t="str">
        <f t="shared" si="37"/>
        <v>-0.00069320279257348+0.233238181743915i</v>
      </c>
      <c r="D239" s="158" t="str">
        <f t="shared" si="38"/>
        <v>-5.96232051174902+1.78815939337002i</v>
      </c>
      <c r="E239" t="str">
        <f t="shared" si="39"/>
        <v>2870</v>
      </c>
      <c r="F239" t="str">
        <f t="shared" si="40"/>
        <v>0.777000777000777</v>
      </c>
      <c r="G239" t="str">
        <f t="shared" si="35"/>
        <v>0.777000777000777</v>
      </c>
      <c r="H239" t="str">
        <f t="shared" si="41"/>
        <v>1.10458978796375+1.90897371437918i</v>
      </c>
      <c r="I239" t="str">
        <f t="shared" si="42"/>
        <v>41.233403578366i</v>
      </c>
      <c r="J239" t="str">
        <f t="shared" si="36"/>
        <v>-0.45427757259667+8.91782857903756i</v>
      </c>
      <c r="K239" t="str">
        <f t="shared" si="43"/>
        <v>4.61173733809946-0.234923650397343i</v>
      </c>
      <c r="L239" t="str">
        <f t="shared" si="44"/>
        <v>0.236651163621854-0.0323428638780464i</v>
      </c>
      <c r="M239" t="str">
        <f t="shared" si="45"/>
        <v>4.84838850172131-0.267266514275389i</v>
      </c>
      <c r="N239" t="str">
        <f t="shared" si="46"/>
        <v>-0.0465665520517992i</v>
      </c>
      <c r="O239" t="str">
        <f t="shared" si="47"/>
        <v>0.998915974023692-0.0465497243847808i</v>
      </c>
      <c r="P239" t="str">
        <f t="shared" si="48"/>
        <v>0.00108402597630797+0.0465497243847808i</v>
      </c>
      <c r="Q239" t="str">
        <f t="shared" si="49"/>
        <v>-0.00108402597630797+0.0000168276670184028i</v>
      </c>
      <c r="R239" t="str">
        <f t="shared" si="50"/>
        <v>-0.333325301712421-42.946695456992i</v>
      </c>
      <c r="S239" t="str">
        <f t="shared" si="51"/>
        <v>0.00480672847028642i</v>
      </c>
      <c r="T239" t="str">
        <f t="shared" si="52"/>
        <v>0.206433103757844-0.0016022042176079i</v>
      </c>
      <c r="U239" t="str">
        <f t="shared" si="53"/>
        <v>0.0000500000000000001-0.0229660812542418i</v>
      </c>
      <c r="V239" t="str">
        <f t="shared" si="54"/>
        <v>3.33333333333333E-06-0.0252626893796659i</v>
      </c>
      <c r="W239" t="str">
        <f t="shared" si="55"/>
        <v>0.0000144746648810755-0.0120298646364756i</v>
      </c>
      <c r="X239" t="str">
        <f t="shared" si="56"/>
        <v>0.00261175105109878-0.0114332684434225i</v>
      </c>
      <c r="Y239" t="str">
        <f t="shared" si="57"/>
        <v>0.009+0.00659734457253856i</v>
      </c>
      <c r="Z239" t="str">
        <f t="shared" si="58"/>
        <v>7.5758565844198-10.6297053705131i</v>
      </c>
      <c r="AA239" t="str">
        <f t="shared" si="59"/>
        <v>1027.46569435844+427.906683151988i</v>
      </c>
      <c r="AB239" t="str">
        <f t="shared" si="60"/>
        <v>1.42601153179952-0.011067806708399i</v>
      </c>
      <c r="AC239" t="str">
        <f t="shared" si="61"/>
        <v>7.91089985997916-0.434786158204841i</v>
      </c>
      <c r="AD239" t="str">
        <f t="shared" si="62"/>
        <v>0.179792882486429+0.0084824294490092i</v>
      </c>
      <c r="AE239" t="str">
        <f t="shared" si="63"/>
        <v>1.45225081848576-1.84688369955288i</v>
      </c>
      <c r="AF239" t="str">
        <f t="shared" si="64"/>
        <v>-7.06691029971277-0.12081432100916i</v>
      </c>
      <c r="AG239" t="str">
        <f t="shared" si="65"/>
        <v>1.65558681675038+0.310052932171248i</v>
      </c>
      <c r="AH239" t="str">
        <f t="shared" si="66"/>
        <v>-4.71193709912714+8.65992559913217i</v>
      </c>
      <c r="AI239">
        <f t="shared" si="67"/>
        <v>19.876513530380326</v>
      </c>
      <c r="AJ239">
        <f t="shared" si="68"/>
        <v>118.55097714618435</v>
      </c>
      <c r="AK239"/>
      <c r="AL239"/>
      <c r="AM239"/>
      <c r="AN239"/>
    </row>
    <row r="240" spans="1:40" x14ac:dyDescent="0.25">
      <c r="A240"/>
      <c r="B240">
        <f t="shared" si="69"/>
        <v>10600</v>
      </c>
      <c r="C240" s="186" t="str">
        <f t="shared" si="37"/>
        <v>-0.00068018530222978+0.231037859862829i</v>
      </c>
      <c r="D240" s="158" t="str">
        <f t="shared" si="38"/>
        <v>-5.96222071098972+1.77129025894836i</v>
      </c>
      <c r="E240" t="str">
        <f t="shared" si="39"/>
        <v>2870</v>
      </c>
      <c r="F240" t="str">
        <f t="shared" si="40"/>
        <v>0.777000777000777</v>
      </c>
      <c r="G240" t="str">
        <f t="shared" si="35"/>
        <v>0.777000777000777</v>
      </c>
      <c r="H240" t="str">
        <f t="shared" si="41"/>
        <v>1.11278697693481+1.92515231540553i</v>
      </c>
      <c r="I240" t="str">
        <f t="shared" si="42"/>
        <v>41.6261026600648i</v>
      </c>
      <c r="J240" t="str">
        <f t="shared" si="36"/>
        <v>-0.4821100050518+9.00276027979029i</v>
      </c>
      <c r="K240" t="str">
        <f t="shared" si="43"/>
        <v>4.61048273747417-0.24689759437943i</v>
      </c>
      <c r="L240" t="str">
        <f t="shared" si="44"/>
        <v>0.236568147453155-0.0326394373666388i</v>
      </c>
      <c r="M240" t="str">
        <f t="shared" si="45"/>
        <v>4.84705088492732-0.279537031746069i</v>
      </c>
      <c r="N240" t="str">
        <f t="shared" si="46"/>
        <v>-0.0470100430237211i</v>
      </c>
      <c r="O240" t="str">
        <f t="shared" si="47"/>
        <v>0.998895231406344-0.0469927300086482i</v>
      </c>
      <c r="P240" t="str">
        <f t="shared" si="48"/>
        <v>0.00110476859365605+0.0469927300086482i</v>
      </c>
      <c r="Q240" t="str">
        <f t="shared" si="49"/>
        <v>-0.00110476859365605+0.0000173130150729062i</v>
      </c>
      <c r="R240" t="str">
        <f t="shared" si="50"/>
        <v>-0.333325147997246-42.5414889071256i</v>
      </c>
      <c r="S240" t="str">
        <f t="shared" si="51"/>
        <v>0.0048525068366701i</v>
      </c>
      <c r="T240" t="str">
        <f t="shared" si="52"/>
        <v>0.206432865763952-0.00161746255949071i</v>
      </c>
      <c r="U240" t="str">
        <f t="shared" si="53"/>
        <v>0.00005-0.0227494201103338i</v>
      </c>
      <c r="V240" t="str">
        <f t="shared" si="54"/>
        <v>3.33333333333333E-06-0.0250243621213672i</v>
      </c>
      <c r="W240" t="str">
        <f t="shared" si="55"/>
        <v>0.0000144746646154491-0.0119163755853894i</v>
      </c>
      <c r="X240" t="str">
        <f t="shared" si="56"/>
        <v>0.0025653277347651-0.0113358540797881i</v>
      </c>
      <c r="Y240" t="str">
        <f t="shared" si="57"/>
        <v>0.009+0.00666017642561036i</v>
      </c>
      <c r="Z240" t="str">
        <f t="shared" si="58"/>
        <v>7.43742673101077-10.7153856759062i</v>
      </c>
      <c r="AA240" t="str">
        <f t="shared" si="59"/>
        <v>1040.456695964+420.640057508695i</v>
      </c>
      <c r="AB240" t="str">
        <f t="shared" si="60"/>
        <v>1.42600988777039-0.0111732092387342i</v>
      </c>
      <c r="AC240" t="str">
        <f t="shared" si="61"/>
        <v>7.9088191626869-0.452779684995964i</v>
      </c>
      <c r="AD240" t="str">
        <f t="shared" si="62"/>
        <v>0.179797877700683+0.00888067052043485i</v>
      </c>
      <c r="AE240" t="str">
        <f t="shared" si="63"/>
        <v>1.43239335147717-1.86055426695424i</v>
      </c>
      <c r="AF240" t="str">
        <f t="shared" si="64"/>
        <v>-7.07500768792453-0.15386205645717i</v>
      </c>
      <c r="AG240" t="str">
        <f t="shared" si="65"/>
        <v>1.6636775508556+0.307229916659407i</v>
      </c>
      <c r="AH240" t="str">
        <f t="shared" si="66"/>
        <v>-4.66764642066711+8.64174994079319i</v>
      </c>
      <c r="AI240">
        <f t="shared" si="67"/>
        <v>19.843777154257175</v>
      </c>
      <c r="AJ240">
        <f t="shared" si="68"/>
        <v>118.37470003005458</v>
      </c>
      <c r="AK240"/>
      <c r="AL240"/>
      <c r="AM240"/>
      <c r="AN240"/>
    </row>
    <row r="241" spans="1:40" x14ac:dyDescent="0.25">
      <c r="A241"/>
      <c r="B241">
        <f t="shared" si="69"/>
        <v>10700</v>
      </c>
      <c r="C241" s="186" t="str">
        <f t="shared" si="37"/>
        <v>-0.000667531075919984+0.228878664434071i</v>
      </c>
      <c r="D241" s="158" t="str">
        <f t="shared" si="38"/>
        <v>-5.96212369525468+1.75473642732788i</v>
      </c>
      <c r="E241" t="str">
        <f t="shared" si="39"/>
        <v>2870</v>
      </c>
      <c r="F241" t="str">
        <f t="shared" si="40"/>
        <v>0.777000777000777</v>
      </c>
      <c r="G241" t="str">
        <f t="shared" si="35"/>
        <v>0.777000777000777</v>
      </c>
      <c r="H241" t="str">
        <f t="shared" si="41"/>
        <v>1.1210449027448+1.94127947445778i</v>
      </c>
      <c r="I241" t="str">
        <f t="shared" si="42"/>
        <v>42.0188017417635i</v>
      </c>
      <c r="J241" t="str">
        <f t="shared" si="36"/>
        <v>-0.51020625203258+9.08769198054303i</v>
      </c>
      <c r="K241" t="str">
        <f t="shared" si="43"/>
        <v>4.60917637609054-0.258770940832629i</v>
      </c>
      <c r="L241" t="str">
        <f t="shared" si="44"/>
        <v>0.236484403454552-0.0329356933796109i</v>
      </c>
      <c r="M241" t="str">
        <f t="shared" si="45"/>
        <v>4.84566077954509-0.29170663421224i</v>
      </c>
      <c r="N241" t="str">
        <f t="shared" si="46"/>
        <v>-0.047453533995643i</v>
      </c>
      <c r="O241" t="str">
        <f t="shared" si="47"/>
        <v>0.998874292322049-0.0474357263897862i</v>
      </c>
      <c r="P241" t="str">
        <f t="shared" si="48"/>
        <v>0.00112570767795095+0.0474357263897862i</v>
      </c>
      <c r="Q241" t="str">
        <f t="shared" si="49"/>
        <v>-0.00112570767795095+0.0000178076058567969i</v>
      </c>
      <c r="R241" t="str">
        <f t="shared" si="50"/>
        <v>-0.333324992820907-42.1438558509572i</v>
      </c>
      <c r="S241" t="str">
        <f t="shared" si="51"/>
        <v>0.00489828520305378i</v>
      </c>
      <c r="T241" t="str">
        <f t="shared" si="52"/>
        <v>0.206432625514375-0.00163272088014266i</v>
      </c>
      <c r="U241" t="str">
        <f t="shared" si="53"/>
        <v>0.00005-0.0225368087074335i</v>
      </c>
      <c r="V241" t="str">
        <f t="shared" si="54"/>
        <v>3.33333333333333E-06-0.0247904895781769i</v>
      </c>
      <c r="W241" t="str">
        <f t="shared" si="55"/>
        <v>0.0000144746643473048-0.011805007827212i</v>
      </c>
      <c r="X241" t="str">
        <f t="shared" si="56"/>
        <v>0.00252011775204466-0.0112399900685207i</v>
      </c>
      <c r="Y241" t="str">
        <f t="shared" si="57"/>
        <v>0.009+0.00672300827868216i</v>
      </c>
      <c r="Z241" t="str">
        <f t="shared" si="58"/>
        <v>7.29668120183869-10.7985775425123i</v>
      </c>
      <c r="AA241" t="str">
        <f t="shared" si="59"/>
        <v>1053.32818485268+413.004826175388i</v>
      </c>
      <c r="AB241" t="str">
        <f t="shared" si="60"/>
        <v>1.42600822815931-0.0112786116224095i</v>
      </c>
      <c r="AC241" t="str">
        <f t="shared" si="61"/>
        <v>7.90666209666519-0.470628386581744i</v>
      </c>
      <c r="AD241" t="str">
        <f t="shared" si="62"/>
        <v>0.179803143533005+0.00927595625362415i</v>
      </c>
      <c r="AE241" t="str">
        <f t="shared" si="63"/>
        <v>1.4121333503345-1.87393449220373i</v>
      </c>
      <c r="AF241" t="str">
        <f t="shared" si="64"/>
        <v>-7.08316859799948-0.1865430471299i</v>
      </c>
      <c r="AG241" t="str">
        <f t="shared" si="65"/>
        <v>1.671729748872+0.304189295778624i</v>
      </c>
      <c r="AH241" t="str">
        <f t="shared" si="66"/>
        <v>-4.62320335969555+8.62358241558778i</v>
      </c>
      <c r="AI241">
        <f t="shared" si="67"/>
        <v>19.810942531925516</v>
      </c>
      <c r="AJ241">
        <f t="shared" si="68"/>
        <v>118.19627939916997</v>
      </c>
      <c r="AK241"/>
      <c r="AL241"/>
      <c r="AM241"/>
      <c r="AN241"/>
    </row>
    <row r="242" spans="1:40" x14ac:dyDescent="0.25">
      <c r="A242"/>
      <c r="B242">
        <f t="shared" si="69"/>
        <v>10800</v>
      </c>
      <c r="C242" s="186" t="str">
        <f t="shared" si="37"/>
        <v>-0.000655226722092681+0.22675945309488i</v>
      </c>
      <c r="D242" s="158" t="str">
        <f t="shared" si="38"/>
        <v>-5.96202936187534+1.73848914039408i</v>
      </c>
      <c r="E242" t="str">
        <f t="shared" si="39"/>
        <v>2870</v>
      </c>
      <c r="F242" t="str">
        <f t="shared" si="40"/>
        <v>0.777000777000777</v>
      </c>
      <c r="G242" t="str">
        <f t="shared" si="35"/>
        <v>0.777000777000777</v>
      </c>
      <c r="H242" t="str">
        <f t="shared" si="41"/>
        <v>1.12936313888107+1.95735487409896i</v>
      </c>
      <c r="I242" t="str">
        <f t="shared" si="42"/>
        <v>42.4115008234622i</v>
      </c>
      <c r="J242" t="str">
        <f t="shared" si="36"/>
        <v>-0.538566313539+9.17262368129577i</v>
      </c>
      <c r="K242" t="str">
        <f t="shared" si="43"/>
        <v>4.60781945800758-0.270545966473341i</v>
      </c>
      <c r="L242" t="str">
        <f t="shared" si="44"/>
        <v>0.236399933233483-0.0332316293008771i</v>
      </c>
      <c r="M242" t="str">
        <f t="shared" si="45"/>
        <v>4.84421939124106-0.303777595774218i</v>
      </c>
      <c r="N242" t="str">
        <f t="shared" si="46"/>
        <v>-0.0478970249675649i</v>
      </c>
      <c r="O242" t="str">
        <f t="shared" si="47"/>
        <v>0.998853156774923-0.0478787134410644i</v>
      </c>
      <c r="P242" t="str">
        <f t="shared" si="48"/>
        <v>0.00114684322507697+0.0478787134410644i</v>
      </c>
      <c r="Q242" t="str">
        <f t="shared" si="49"/>
        <v>-0.00114684322507697+0.0000183115265005029i</v>
      </c>
      <c r="R242" t="str">
        <f t="shared" si="50"/>
        <v>-0.333324836185988-41.75358591356i</v>
      </c>
      <c r="S242" t="str">
        <f t="shared" si="51"/>
        <v>0.00494406356943746i</v>
      </c>
      <c r="T242" t="str">
        <f t="shared" si="52"/>
        <v>0.206432383008609-0.00164797917937585i</v>
      </c>
      <c r="U242" t="str">
        <f t="shared" si="53"/>
        <v>0.0000499999999999999-0.022328134552735i</v>
      </c>
      <c r="V242" t="str">
        <f t="shared" si="54"/>
        <v>3.33333333333333E-06-0.0245609480080086i</v>
      </c>
      <c r="W242" t="str">
        <f t="shared" si="55"/>
        <v>0.0000144746640766427-0.0116957024371403i</v>
      </c>
      <c r="X242" t="str">
        <f t="shared" si="56"/>
        <v>0.00247607989781-0.0111456424447664i</v>
      </c>
      <c r="Y242" t="str">
        <f t="shared" si="57"/>
        <v>0.009+0.00678584013175395i</v>
      </c>
      <c r="Z242" t="str">
        <f t="shared" si="58"/>
        <v>7.15367991185191-10.8791821869689i</v>
      </c>
      <c r="AA242" t="str">
        <f t="shared" si="59"/>
        <v>1066.06692174792+405.00249847072i</v>
      </c>
      <c r="AB242" t="str">
        <f t="shared" si="60"/>
        <v>1.42600655296278-0.011384013858127i</v>
      </c>
      <c r="AC242" t="str">
        <f t="shared" si="61"/>
        <v>7.90443038753904-0.488335502899009i</v>
      </c>
      <c r="AD242" t="str">
        <f t="shared" si="62"/>
        <v>0.179808673834162+0.00966836844116684i</v>
      </c>
      <c r="AE242" t="str">
        <f t="shared" si="63"/>
        <v>1.39147763970637-1.88700690834116i</v>
      </c>
      <c r="AF242" t="str">
        <f t="shared" si="64"/>
        <v>-7.09139250075641-0.21886573370488i</v>
      </c>
      <c r="AG242" t="str">
        <f t="shared" si="65"/>
        <v>1.67973596507621+0.300930925553629i</v>
      </c>
      <c r="AH242" t="str">
        <f t="shared" si="66"/>
        <v>-4.57862581694295+8.60540600994893i</v>
      </c>
      <c r="AI242">
        <f t="shared" si="67"/>
        <v>19.778005233105795</v>
      </c>
      <c r="AJ242">
        <f t="shared" si="68"/>
        <v>118.01583057722766</v>
      </c>
      <c r="AK242"/>
      <c r="AL242"/>
      <c r="AM242"/>
      <c r="AN242"/>
    </row>
    <row r="243" spans="1:40" x14ac:dyDescent="0.25">
      <c r="A243"/>
      <c r="B243">
        <f t="shared" si="69"/>
        <v>10900</v>
      </c>
      <c r="C243" s="186" t="str">
        <f t="shared" si="37"/>
        <v>-0.000643259460646565+0.224679125402317i</v>
      </c>
      <c r="D243" s="158" t="str">
        <f t="shared" si="38"/>
        <v>-5.96193761287092+1.72253996141776i</v>
      </c>
      <c r="E243" t="str">
        <f t="shared" si="39"/>
        <v>2870</v>
      </c>
      <c r="F243" t="str">
        <f t="shared" si="40"/>
        <v>0.777000777000777</v>
      </c>
      <c r="G243" t="str">
        <f t="shared" si="35"/>
        <v>0.777000777000777</v>
      </c>
      <c r="H243" t="str">
        <f t="shared" si="41"/>
        <v>1.13774125709645+1.9733782015266i</v>
      </c>
      <c r="I243" t="str">
        <f t="shared" si="42"/>
        <v>42.8041999051609i</v>
      </c>
      <c r="J243" t="str">
        <f t="shared" si="36"/>
        <v>-0.56719018957106+9.25755538204851i</v>
      </c>
      <c r="K243" t="str">
        <f t="shared" si="43"/>
        <v>4.60641313707842-0.282224867434062i</v>
      </c>
      <c r="L243" t="str">
        <f t="shared" si="44"/>
        <v>0.236314738409578-0.0335272425244496i</v>
      </c>
      <c r="M243" t="str">
        <f t="shared" si="45"/>
        <v>4.842727875488-0.315752109958512i</v>
      </c>
      <c r="N243" t="str">
        <f t="shared" si="46"/>
        <v>-0.0483405159394868i</v>
      </c>
      <c r="O243" t="str">
        <f t="shared" si="47"/>
        <v>0.998831824769124-0.0483216910753544i</v>
      </c>
      <c r="P243" t="str">
        <f t="shared" si="48"/>
        <v>0.00116817523087598+0.0483216910753544i</v>
      </c>
      <c r="Q243" t="str">
        <f t="shared" si="49"/>
        <v>-0.00116817523087598+0.0000188248641323982i</v>
      </c>
      <c r="R243" t="str">
        <f t="shared" si="50"/>
        <v>-0.33332467809834-41.3704764403298i</v>
      </c>
      <c r="S243" t="str">
        <f t="shared" si="51"/>
        <v>0.00498984193582114i</v>
      </c>
      <c r="T243" t="str">
        <f t="shared" si="52"/>
        <v>0.206432138246858-0.00166323745701918i</v>
      </c>
      <c r="U243" t="str">
        <f t="shared" si="53"/>
        <v>0.0000500000000000001-0.022123289281609i</v>
      </c>
      <c r="V243" t="str">
        <f t="shared" si="54"/>
        <v>3.33333333333333E-06-0.0243356182097699i</v>
      </c>
      <c r="W243" t="str">
        <f t="shared" si="55"/>
        <v>0.0000144746638034628-0.0115884026527494i</v>
      </c>
      <c r="X243" t="str">
        <f t="shared" si="56"/>
        <v>0.00243317467023735-0.0110527781173506i</v>
      </c>
      <c r="Y243" t="str">
        <f t="shared" si="57"/>
        <v>0.009+0.00684867198482575i</v>
      </c>
      <c r="Z243" t="str">
        <f t="shared" si="58"/>
        <v>7.00848796426768-10.9571024694232i</v>
      </c>
      <c r="AA243" t="str">
        <f t="shared" si="59"/>
        <v>1078.65959516031+396.635190987257i</v>
      </c>
      <c r="AB243" t="str">
        <f t="shared" si="60"/>
        <v>1.42600486218222-0.0114894159447047i</v>
      </c>
      <c r="AC243" t="str">
        <f t="shared" si="61"/>
        <v>7.90212568934453-0.505904158913631i</v>
      </c>
      <c r="AD243" t="str">
        <f t="shared" si="62"/>
        <v>0.179814462735323+0.0100579858775327i</v>
      </c>
      <c r="AE243" t="str">
        <f t="shared" si="63"/>
        <v>1.37043387977791-1.89975422070775i</v>
      </c>
      <c r="AF243" t="str">
        <f t="shared" si="64"/>
        <v>-7.09967886996737-0.25083824010884i</v>
      </c>
      <c r="AG243" t="str">
        <f t="shared" si="65"/>
        <v>1.68768866483142+0.297454990013582i</v>
      </c>
      <c r="AH243" t="str">
        <f t="shared" si="66"/>
        <v>-4.53393135217277+8.5872047868684i</v>
      </c>
      <c r="AI243">
        <f t="shared" si="67"/>
        <v>19.74496123981281</v>
      </c>
      <c r="AJ243">
        <f t="shared" si="68"/>
        <v>117.83346551714351</v>
      </c>
      <c r="AK243"/>
      <c r="AL243"/>
      <c r="AM243"/>
      <c r="AN243"/>
    </row>
    <row r="244" spans="1:40" x14ac:dyDescent="0.25">
      <c r="A244"/>
      <c r="B244">
        <f t="shared" si="69"/>
        <v>11000</v>
      </c>
      <c r="C244" s="186" t="str">
        <f t="shared" si="37"/>
        <v>-0.000631617089731784+0.222636620927908i</v>
      </c>
      <c r="D244" s="158" t="str">
        <f t="shared" si="38"/>
        <v>-5.9618483546939+1.7068807604473i</v>
      </c>
      <c r="E244" t="str">
        <f t="shared" si="39"/>
        <v>2870</v>
      </c>
      <c r="F244" t="str">
        <f t="shared" si="40"/>
        <v>0.777000777000777</v>
      </c>
      <c r="G244" t="str">
        <f t="shared" si="35"/>
        <v>0.777000777000777</v>
      </c>
      <c r="H244" t="str">
        <f t="shared" si="41"/>
        <v>1.14617882745976+1.98934914856396i</v>
      </c>
      <c r="I244" t="str">
        <f t="shared" si="42"/>
        <v>43.1968989868597i</v>
      </c>
      <c r="J244" t="str">
        <f t="shared" si="36"/>
        <v>-0.59607788012877+9.34248708280125i</v>
      </c>
      <c r="K244" t="str">
        <f t="shared" si="43"/>
        <v>4.60495851961856-0.293809762660343i</v>
      </c>
      <c r="L244" t="str">
        <f t="shared" si="44"/>
        <v>0.236228820614576-0.0338225304545076i</v>
      </c>
      <c r="M244" t="str">
        <f t="shared" si="45"/>
        <v>4.84118734023314-0.327632293114851i</v>
      </c>
      <c r="N244" t="str">
        <f t="shared" si="46"/>
        <v>-0.0487840069114087i</v>
      </c>
      <c r="O244" t="str">
        <f t="shared" si="47"/>
        <v>0.998810296308848-0.0487646592055293i</v>
      </c>
      <c r="P244" t="str">
        <f t="shared" si="48"/>
        <v>0.00118970369115201+0.0487646592055293i</v>
      </c>
      <c r="Q244" t="str">
        <f t="shared" si="49"/>
        <v>-0.00118970369115201+0.0000193477058794064i</v>
      </c>
      <c r="R244" t="str">
        <f t="shared" si="50"/>
        <v>-0.3333245185502-40.9943321458898i</v>
      </c>
      <c r="S244" t="str">
        <f t="shared" si="51"/>
        <v>0.00503562030220482i</v>
      </c>
      <c r="T244" t="str">
        <f t="shared" si="52"/>
        <v>0.20643189122917-0.00167849571283403i</v>
      </c>
      <c r="U244" t="str">
        <f t="shared" si="53"/>
        <v>0.00005-0.021922168469958i</v>
      </c>
      <c r="V244" t="str">
        <f t="shared" si="54"/>
        <v>3.33333333333333E-06-0.0241143853169538i</v>
      </c>
      <c r="W244" t="str">
        <f t="shared" si="55"/>
        <v>0.0000144746635277652-0.0114830537757025i</v>
      </c>
      <c r="X244" t="str">
        <f t="shared" si="56"/>
        <v>0.00239136418863613-0.0109613648468834i</v>
      </c>
      <c r="Y244" t="str">
        <f t="shared" si="57"/>
        <v>0.009+0.00691150383789754i</v>
      </c>
      <c r="Z244" t="str">
        <f t="shared" si="58"/>
        <v>6.86117562111017-11.0322432108701i</v>
      </c>
      <c r="AA244" t="str">
        <f t="shared" si="59"/>
        <v>1091.09285503125+387.90563953545i</v>
      </c>
      <c r="AB244" t="str">
        <f t="shared" si="60"/>
        <v>1.42600315581795-0.0115948178804942i</v>
      </c>
      <c r="AC244" t="str">
        <f t="shared" si="61"/>
        <v>7.89974958830793-0.523337369465006i</v>
      </c>
      <c r="AD244" t="str">
        <f t="shared" si="62"/>
        <v>0.179820504632755+0.0104448844950736i</v>
      </c>
      <c r="AE244" t="str">
        <f t="shared" si="63"/>
        <v>1.34901056862109-1.91215935454704i</v>
      </c>
      <c r="AF244" t="str">
        <f t="shared" si="64"/>
        <v>-7.10802718215366-0.28246838811666i</v>
      </c>
      <c r="AG244" t="str">
        <f t="shared" si="65"/>
        <v>1.69558024225858+0.293762010637195i</v>
      </c>
      <c r="AH244" t="str">
        <f t="shared" si="66"/>
        <v>-4.48913718352036+8.56896384541639i</v>
      </c>
      <c r="AI244">
        <f t="shared" si="67"/>
        <v>19.711806927289743</v>
      </c>
      <c r="AJ244">
        <f t="shared" si="68"/>
        <v>117.649292894236</v>
      </c>
      <c r="AK244"/>
      <c r="AL244"/>
      <c r="AM244"/>
      <c r="AN244"/>
    </row>
    <row r="245" spans="1:40" x14ac:dyDescent="0.25">
      <c r="A245"/>
      <c r="B245">
        <f t="shared" si="69"/>
        <v>11100</v>
      </c>
      <c r="C245" s="186" t="str">
        <f t="shared" si="37"/>
        <v>-0.000620287954635366+0.220630917455282i</v>
      </c>
      <c r="D245" s="158" t="str">
        <f t="shared" si="38"/>
        <v>-5.96176149799149+1.6915037004905i</v>
      </c>
      <c r="E245" t="str">
        <f t="shared" si="39"/>
        <v>2870</v>
      </c>
      <c r="F245" t="str">
        <f t="shared" si="40"/>
        <v>0.777000777000777</v>
      </c>
      <c r="G245" t="str">
        <f t="shared" si="35"/>
        <v>0.777000777000777</v>
      </c>
      <c r="H245" t="str">
        <f t="shared" si="41"/>
        <v>1.15467541840618+2.00526741165148i</v>
      </c>
      <c r="I245" t="str">
        <f t="shared" si="42"/>
        <v>43.5895980685584i</v>
      </c>
      <c r="J245" t="str">
        <f t="shared" si="36"/>
        <v>-0.62522938521211+9.42741878355399i</v>
      </c>
      <c r="K245" t="str">
        <f t="shared" si="43"/>
        <v>4.60345666691177-0.305302697141751i</v>
      </c>
      <c r="L245" t="str">
        <f t="shared" si="44"/>
        <v>0.236142181492255-0.0341174905054645i</v>
      </c>
      <c r="M245" t="str">
        <f t="shared" si="45"/>
        <v>4.83959884840402-0.339420187647215i</v>
      </c>
      <c r="N245" t="str">
        <f t="shared" si="46"/>
        <v>-0.0492274978833306i</v>
      </c>
      <c r="O245" t="str">
        <f t="shared" si="47"/>
        <v>0.998788571398329-0.0492076177444643i</v>
      </c>
      <c r="P245" t="str">
        <f t="shared" si="48"/>
        <v>0.00121142860167101+0.0492076177444643i</v>
      </c>
      <c r="Q245" t="str">
        <f t="shared" si="49"/>
        <v>-0.00121142860167101+0.0000198801388663003i</v>
      </c>
      <c r="R245" t="str">
        <f t="shared" si="50"/>
        <v>-0.333324357544659-40.6249647821548i</v>
      </c>
      <c r="S245" t="str">
        <f t="shared" si="51"/>
        <v>0.0050813986685885i</v>
      </c>
      <c r="T245" t="str">
        <f t="shared" si="52"/>
        <v>0.206431641955496-0.00169375394663555i</v>
      </c>
      <c r="U245" t="str">
        <f t="shared" si="53"/>
        <v>0.00005-0.0217246714567152i</v>
      </c>
      <c r="V245" t="str">
        <f t="shared" si="54"/>
        <v>3.33333333333333E-06-0.0238971386023867i</v>
      </c>
      <c r="W245" t="str">
        <f t="shared" si="55"/>
        <v>0.0000144746632495499-0.0113796030787743i</v>
      </c>
      <c r="X245" t="str">
        <f t="shared" si="56"/>
        <v>0.0023506121157671-0.0108713712240843i</v>
      </c>
      <c r="Y245" t="str">
        <f t="shared" si="57"/>
        <v>0.009+0.00697433569096934i</v>
      </c>
      <c r="Z245" t="str">
        <f t="shared" si="58"/>
        <v>6.71181825154183-11.1045115129982i</v>
      </c>
      <c r="AA245" t="str">
        <f t="shared" si="59"/>
        <v>1103.35334768352+378.817208944279i</v>
      </c>
      <c r="AB245" t="str">
        <f t="shared" si="60"/>
        <v>1.42600143386964-0.0117002196642187i</v>
      </c>
      <c r="AC245" t="str">
        <f t="shared" si="61"/>
        <v>7.89730360642405-0.540638043882258i</v>
      </c>
      <c r="AD245" t="str">
        <f t="shared" si="62"/>
        <v>0.179826794173577+0.0108291374926797i</v>
      </c>
      <c r="AE245" t="str">
        <f t="shared" si="63"/>
        <v>1.32721704121377-1.92420550357422i</v>
      </c>
      <c r="AF245" t="str">
        <f t="shared" si="64"/>
        <v>-7.11643691639767-0.31376371116098i</v>
      </c>
      <c r="AG245" t="str">
        <f t="shared" si="65"/>
        <v>1.70340303880599+0.289852854709644i</v>
      </c>
      <c r="AH245" t="str">
        <f t="shared" si="66"/>
        <v>-4.44426018656845+8.55066928162971i</v>
      </c>
      <c r="AI245">
        <f t="shared" si="67"/>
        <v>19.678539045767479</v>
      </c>
      <c r="AJ245">
        <f t="shared" si="68"/>
        <v>117.463418195439</v>
      </c>
      <c r="AK245"/>
      <c r="AL245"/>
      <c r="AM245"/>
      <c r="AN245"/>
    </row>
    <row r="246" spans="1:40" x14ac:dyDescent="0.25">
      <c r="A246"/>
      <c r="B246">
        <f t="shared" si="69"/>
        <v>11200</v>
      </c>
      <c r="C246" s="186" t="str">
        <f t="shared" si="37"/>
        <v>-0.00060926091860249+0.218661029274349i</v>
      </c>
      <c r="D246" s="158" t="str">
        <f t="shared" si="38"/>
        <v>-5.96167695738191+1.67640122443668i</v>
      </c>
      <c r="E246" t="str">
        <f t="shared" si="39"/>
        <v>2870</v>
      </c>
      <c r="F246" t="str">
        <f t="shared" si="40"/>
        <v>0.777000777000777</v>
      </c>
      <c r="G246" t="str">
        <f t="shared" si="35"/>
        <v>0.777000777000777</v>
      </c>
      <c r="H246" t="str">
        <f t="shared" si="41"/>
        <v>1.16323059678768+2.02113269183833i</v>
      </c>
      <c r="I246" t="str">
        <f t="shared" si="42"/>
        <v>43.9822971502571i</v>
      </c>
      <c r="J246" t="str">
        <f t="shared" si="36"/>
        <v>-0.6546447048211+9.51235048430673i</v>
      </c>
      <c r="K246" t="str">
        <f t="shared" si="43"/>
        <v>4.60190859756471-0.316705644986124i</v>
      </c>
      <c r="L246" t="str">
        <f t="shared" si="44"/>
        <v>0.236054822698351-0.0344121201020357i</v>
      </c>
      <c r="M246" t="str">
        <f t="shared" si="45"/>
        <v>4.83796342026306-0.35111776508816i</v>
      </c>
      <c r="N246" t="str">
        <f t="shared" si="46"/>
        <v>-0.0496709888552524i</v>
      </c>
      <c r="O246" t="str">
        <f t="shared" si="47"/>
        <v>0.99876665004184-0.0496505666050364i</v>
      </c>
      <c r="P246" t="str">
        <f t="shared" si="48"/>
        <v>0.00123334995816005+0.0496505666050364i</v>
      </c>
      <c r="Q246" t="str">
        <f t="shared" si="49"/>
        <v>-0.00123334995816005+0.0000204222502159998i</v>
      </c>
      <c r="R246" t="str">
        <f t="shared" si="50"/>
        <v>-0.333324195083146-40.2621928241939i</v>
      </c>
      <c r="S246" t="str">
        <f t="shared" si="51"/>
        <v>0.00512717703497219i</v>
      </c>
      <c r="T246" t="str">
        <f t="shared" si="52"/>
        <v>0.206431390425829-0.0017090121582309i</v>
      </c>
      <c r="U246" t="str">
        <f t="shared" si="53"/>
        <v>0.0000500000000000001-0.0215307011758516i</v>
      </c>
      <c r="V246" t="str">
        <f t="shared" si="54"/>
        <v>3.33333333333333E-06-0.0236837712934368i</v>
      </c>
      <c r="W246" t="str">
        <f t="shared" si="55"/>
        <v>0.0000144746629688168-0.0112779997178541i</v>
      </c>
      <c r="X246" t="str">
        <f t="shared" si="56"/>
        <v>0.00231088358437772-0.0107827666483684i</v>
      </c>
      <c r="Y246" t="str">
        <f t="shared" si="57"/>
        <v>0.009+0.00703716754404114i</v>
      </c>
      <c r="Z246" t="str">
        <f t="shared" si="58"/>
        <v>6.56049625743033-11.1738170787952i</v>
      </c>
      <c r="AA246" t="str">
        <f t="shared" si="59"/>
        <v>1115.42775192684+369.37390057921i</v>
      </c>
      <c r="AB246" t="str">
        <f t="shared" si="60"/>
        <v>1.42599969633724-0.0118056212945461i</v>
      </c>
      <c r="AC246" t="str">
        <f t="shared" si="61"/>
        <v>7.89478920482138-0.557808990370819i</v>
      </c>
      <c r="AD246" t="str">
        <f t="shared" si="62"/>
        <v>0.179833326242399+0.0112108154575807i</v>
      </c>
      <c r="AE246" t="str">
        <f t="shared" si="63"/>
        <v>1.30506346500164-1.93587617925167i</v>
      </c>
      <c r="AF246" t="str">
        <f t="shared" si="64"/>
        <v>-7.12490755416959-0.34473146740165i</v>
      </c>
      <c r="AG246" t="str">
        <f t="shared" si="65"/>
        <v>1.7111493626438+0.285728742502084i</v>
      </c>
      <c r="AH246" t="str">
        <f t="shared" si="66"/>
        <v>-4.39931689322415+8.5323081506785i</v>
      </c>
      <c r="AI246">
        <f t="shared" si="67"/>
        <v>19.645154702997338</v>
      </c>
      <c r="AJ246">
        <f t="shared" si="68"/>
        <v>117.27594380480474</v>
      </c>
      <c r="AK246"/>
      <c r="AL246"/>
      <c r="AM246"/>
      <c r="AN246"/>
    </row>
    <row r="247" spans="1:40" x14ac:dyDescent="0.25">
      <c r="A247"/>
      <c r="B247">
        <f t="shared" si="69"/>
        <v>11300</v>
      </c>
      <c r="C247" s="186" t="str">
        <f t="shared" si="37"/>
        <v>-0.000598525335457223+0.216726005566058i</v>
      </c>
      <c r="D247" s="158" t="str">
        <f t="shared" si="38"/>
        <v>-5.96159465124446+1.66156604267311i</v>
      </c>
      <c r="E247" t="str">
        <f t="shared" si="39"/>
        <v>2870</v>
      </c>
      <c r="F247" t="str">
        <f t="shared" si="40"/>
        <v>0.777000777000777</v>
      </c>
      <c r="G247" t="str">
        <f t="shared" si="35"/>
        <v>0.777000777000777</v>
      </c>
      <c r="H247" t="str">
        <f t="shared" si="41"/>
        <v>1.17184392792313+2.03694469477411i</v>
      </c>
      <c r="I247" t="str">
        <f t="shared" si="42"/>
        <v>44.3749962319558i</v>
      </c>
      <c r="J247" t="str">
        <f t="shared" si="36"/>
        <v>-0.68432383895572+9.59728218505947i</v>
      </c>
      <c r="K247" t="str">
        <f t="shared" si="43"/>
        <v>4.6003152897205-0.328020512345571i</v>
      </c>
      <c r="L247" t="str">
        <f t="shared" si="44"/>
        <v>0.235966745900484-0.0347064166793049i</v>
      </c>
      <c r="M247" t="str">
        <f t="shared" si="45"/>
        <v>4.83628203562098-0.362726929024876i</v>
      </c>
      <c r="N247" t="str">
        <f t="shared" si="46"/>
        <v>-0.0501144798271743i</v>
      </c>
      <c r="O247" t="str">
        <f t="shared" si="47"/>
        <v>0.998744532243692-0.0500935057001246i</v>
      </c>
      <c r="P247" t="str">
        <f t="shared" si="48"/>
        <v>0.00125546775630803+0.0500935057001246i</v>
      </c>
      <c r="Q247" t="str">
        <f t="shared" si="49"/>
        <v>-0.00125546775630803+0.0000209741270496971i</v>
      </c>
      <c r="R247" t="str">
        <f t="shared" si="50"/>
        <v>-0.333324031161844-39.9058411727228i</v>
      </c>
      <c r="S247" t="str">
        <f t="shared" si="51"/>
        <v>0.00517295540135587i</v>
      </c>
      <c r="T247" t="str">
        <f t="shared" si="52"/>
        <v>0.206431136640086-0.00172427034740037i</v>
      </c>
      <c r="U247" t="str">
        <f t="shared" si="53"/>
        <v>0.00005-0.0213401639973043i</v>
      </c>
      <c r="V247" t="str">
        <f t="shared" si="54"/>
        <v>3.33333333333333E-06-0.0234741803970347i</v>
      </c>
      <c r="W247" t="str">
        <f t="shared" si="55"/>
        <v>0.0000144746626855658-0.0111781946486235i</v>
      </c>
      <c r="X247" t="str">
        <f t="shared" si="56"/>
        <v>0.00227214512770244-0.0106955213067355i</v>
      </c>
      <c r="Y247" t="str">
        <f t="shared" si="57"/>
        <v>0.009+0.00709999939711293i</v>
      </c>
      <c r="Z247" t="str">
        <f t="shared" si="58"/>
        <v>6.40729497575349-11.2400725320847i</v>
      </c>
      <c r="AA247" t="str">
        <f t="shared" si="59"/>
        <v>1127.30281615068+359.580357450133i</v>
      </c>
      <c r="AB247" t="str">
        <f t="shared" si="60"/>
        <v>1.42599794322018-0.0119110227699585i</v>
      </c>
      <c r="AC247" t="str">
        <f t="shared" si="61"/>
        <v>7.89220778691733-0.574852920188268i</v>
      </c>
      <c r="AD247" t="str">
        <f t="shared" si="62"/>
        <v>0.179840095948767+0.0115899864806849i</v>
      </c>
      <c r="AE247" t="str">
        <f t="shared" si="63"/>
        <v>1.28256083190034-1.94715526049447i</v>
      </c>
      <c r="AF247" t="str">
        <f t="shared" si="64"/>
        <v>-7.13343857916759-0.375378652101i</v>
      </c>
      <c r="AG247" t="str">
        <f t="shared" si="65"/>
        <v>1.7188115088006+0.281391253189893i</v>
      </c>
      <c r="AH247" t="str">
        <f t="shared" si="66"/>
        <v>-4.35432349046132+8.51386843023336i</v>
      </c>
      <c r="AI247">
        <f t="shared" si="67"/>
        <v>19.611651347513785</v>
      </c>
      <c r="AJ247">
        <f t="shared" si="68"/>
        <v>117.08696908555717</v>
      </c>
      <c r="AK247"/>
      <c r="AL247"/>
      <c r="AM247"/>
      <c r="AN247"/>
    </row>
    <row r="248" spans="1:40" x14ac:dyDescent="0.25">
      <c r="A248"/>
      <c r="B248">
        <f t="shared" si="69"/>
        <v>11400</v>
      </c>
      <c r="C248" s="186" t="str">
        <f t="shared" si="37"/>
        <v>-0.000588071023896953+0.214824928872159i</v>
      </c>
      <c r="D248" s="158" t="str">
        <f t="shared" si="38"/>
        <v>-5.9615145015225+1.64699112135322i</v>
      </c>
      <c r="E248" t="str">
        <f t="shared" si="39"/>
        <v>2870</v>
      </c>
      <c r="F248" t="str">
        <f t="shared" si="40"/>
        <v>0.777000777000777</v>
      </c>
      <c r="G248" t="str">
        <f t="shared" si="35"/>
        <v>0.777000777000777</v>
      </c>
      <c r="H248" t="str">
        <f t="shared" si="41"/>
        <v>1.18051497564848+2.0527031307005i</v>
      </c>
      <c r="I248" t="str">
        <f t="shared" si="42"/>
        <v>44.7676953136546i</v>
      </c>
      <c r="J248" t="str">
        <f t="shared" si="36"/>
        <v>-0.71426678761599+9.6822138858122i</v>
      </c>
      <c r="K248" t="str">
        <f t="shared" si="43"/>
        <v>4.59867768314082-0.339249140202483i</v>
      </c>
      <c r="L248" t="str">
        <f t="shared" si="44"/>
        <v>0.235877952778079-0.0350003776827896i</v>
      </c>
      <c r="M248" t="str">
        <f t="shared" si="45"/>
        <v>4.8345556359189-0.374249517885273i</v>
      </c>
      <c r="N248" t="str">
        <f t="shared" si="46"/>
        <v>-0.0505579707990962i</v>
      </c>
      <c r="O248" t="str">
        <f t="shared" si="47"/>
        <v>0.998722218008236-0.0505364349426098i</v>
      </c>
      <c r="P248" t="str">
        <f t="shared" si="48"/>
        <v>0.00127778199176398+0.0505364349426098i</v>
      </c>
      <c r="Q248" t="str">
        <f t="shared" si="49"/>
        <v>-0.00127778199176398+0.0000215358564863988i</v>
      </c>
      <c r="R248" t="str">
        <f t="shared" si="50"/>
        <v>-0.333323865784261-39.5557408723309i</v>
      </c>
      <c r="S248" t="str">
        <f t="shared" si="51"/>
        <v>0.00521873376773955i</v>
      </c>
      <c r="T248" t="str">
        <f t="shared" si="52"/>
        <v>0.206430880598389-0.00173952851396181i</v>
      </c>
      <c r="U248" t="str">
        <f t="shared" si="53"/>
        <v>0.00005-0.0211529695762753i</v>
      </c>
      <c r="V248" t="str">
        <f t="shared" si="54"/>
        <v>3.33333333333333E-06-0.0232682665339028i</v>
      </c>
      <c r="W248" t="str">
        <f t="shared" si="55"/>
        <v>0.0000144746623997969-0.0110801405476167i</v>
      </c>
      <c r="X248" t="str">
        <f t="shared" si="56"/>
        <v>0.00223436461368918-0.0106096061529873i</v>
      </c>
      <c r="Y248" t="str">
        <f t="shared" si="57"/>
        <v>0.009+0.00716283125018473i</v>
      </c>
      <c r="Z248" t="str">
        <f t="shared" si="58"/>
        <v>6.25230455759503-11.3031937340981i</v>
      </c>
      <c r="AA248" t="str">
        <f t="shared" si="59"/>
        <v>1138.9653962229+349.441866794859i</v>
      </c>
      <c r="AB248" t="str">
        <f t="shared" si="60"/>
        <v>1.4259961745193-0.0120164240891977i</v>
      </c>
      <c r="AC248" t="str">
        <f t="shared" si="61"/>
        <v>7.88956070139899-0.591772451624114i</v>
      </c>
      <c r="AD248" t="str">
        <f t="shared" si="62"/>
        <v>0.179847098615409+0.0119667162658607i</v>
      </c>
      <c r="AE248" t="str">
        <f t="shared" si="63"/>
        <v>1.25972094665737-1.95802704351694i</v>
      </c>
      <c r="AF248" t="str">
        <f t="shared" si="64"/>
        <v>-7.14202947717098-0.40571200934728i</v>
      </c>
      <c r="AG248" t="str">
        <f t="shared" si="65"/>
        <v>1.72638177995094+0.276842329431967i</v>
      </c>
      <c r="AH248" t="str">
        <f t="shared" si="66"/>
        <v>-4.30929581898045+8.49533898496396i</v>
      </c>
      <c r="AI248">
        <f t="shared" si="67"/>
        <v>19.578026752585341</v>
      </c>
      <c r="AJ248">
        <f t="shared" si="68"/>
        <v>116.89659045890413</v>
      </c>
      <c r="AK248"/>
      <c r="AL248"/>
      <c r="AM248"/>
      <c r="AN248"/>
    </row>
    <row r="249" spans="1:40" x14ac:dyDescent="0.25">
      <c r="A249"/>
      <c r="B249">
        <f t="shared" si="69"/>
        <v>11500</v>
      </c>
      <c r="C249" s="186" t="str">
        <f t="shared" si="37"/>
        <v>-0.000577888243344635+0.212956913644794i</v>
      </c>
      <c r="D249" s="158" t="str">
        <f t="shared" si="38"/>
        <v>-5.96143643353827+1.63266967127675i</v>
      </c>
      <c r="E249" t="str">
        <f t="shared" si="39"/>
        <v>2870</v>
      </c>
      <c r="F249" t="str">
        <f t="shared" si="40"/>
        <v>0.777000777000777</v>
      </c>
      <c r="G249" t="str">
        <f t="shared" si="35"/>
        <v>0.777000777000777</v>
      </c>
      <c r="H249" t="str">
        <f t="shared" si="41"/>
        <v>1.18924330236671+2.06840771444309i</v>
      </c>
      <c r="I249" t="str">
        <f t="shared" si="42"/>
        <v>45.1603943953533i</v>
      </c>
      <c r="J249" t="str">
        <f t="shared" si="36"/>
        <v>-0.7444735508019+9.76714558656495i</v>
      </c>
      <c r="K249" t="str">
        <f t="shared" si="43"/>
        <v>4.59699668116523-0.350393307023003i</v>
      </c>
      <c r="L249" t="str">
        <f t="shared" si="44"/>
        <v>0.23578844502229-0.0352940005685071i</v>
      </c>
      <c r="M249" t="str">
        <f t="shared" si="45"/>
        <v>4.83278512618752-0.38568730759151i</v>
      </c>
      <c r="N249" t="str">
        <f t="shared" si="46"/>
        <v>-0.0510014617710181i</v>
      </c>
      <c r="O249" t="str">
        <f t="shared" si="47"/>
        <v>0.998699707339861-0.0509793542453748i</v>
      </c>
      <c r="P249" t="str">
        <f t="shared" si="48"/>
        <v>0.00130029266013898+0.0509793542453748i</v>
      </c>
      <c r="Q249" t="str">
        <f t="shared" si="49"/>
        <v>-0.00130029266013898+0.0000221075256433001i</v>
      </c>
      <c r="R249" t="str">
        <f t="shared" si="50"/>
        <v>-0.333323698950412-39.2117288442951i</v>
      </c>
      <c r="S249" t="str">
        <f t="shared" si="51"/>
        <v>0.00526451213412323i</v>
      </c>
      <c r="T249" t="str">
        <f t="shared" si="52"/>
        <v>0.206430622300741-0.00175478665771528i</v>
      </c>
      <c r="U249" t="str">
        <f t="shared" si="53"/>
        <v>0.0000499999999999999-0.0209690307103946i</v>
      </c>
      <c r="V249" t="str">
        <f t="shared" si="54"/>
        <v>3.33333333333333E-06-0.0230659337814341i</v>
      </c>
      <c r="W249" t="str">
        <f t="shared" si="55"/>
        <v>0.0000144746621115106-0.0109837917374019i</v>
      </c>
      <c r="X249" t="str">
        <f t="shared" si="56"/>
        <v>0.00219751118273244-0.0105249928873044i</v>
      </c>
      <c r="Y249" t="str">
        <f t="shared" si="57"/>
        <v>0.009+0.00722566310325652i</v>
      </c>
      <c r="Z249" t="str">
        <f t="shared" si="58"/>
        <v>6.09561982367197-11.3631000951356i</v>
      </c>
      <c r="AA249" t="str">
        <f t="shared" si="59"/>
        <v>1150.40249399841+338.964360039667i</v>
      </c>
      <c r="AB249" t="str">
        <f t="shared" si="60"/>
        <v>1.42599439023462-0.0121218252508827i</v>
      </c>
      <c r="AC249" t="str">
        <f t="shared" si="61"/>
        <v>7.88684924500861-0.608570113784898i</v>
      </c>
      <c r="AD249" t="str">
        <f t="shared" si="62"/>
        <v>0.179854329767142+0.0123410682335297i</v>
      </c>
      <c r="AE249" t="str">
        <f t="shared" si="63"/>
        <v>1.23655641152032-1.96847629151797i</v>
      </c>
      <c r="AF249" t="str">
        <f t="shared" si="64"/>
        <v>-7.15067973590498-0.43573804316634i</v>
      </c>
      <c r="AG249" t="str">
        <f t="shared" si="65"/>
        <v>1.73385250775287+0.272084280540909i</v>
      </c>
      <c r="AH249" t="str">
        <f t="shared" si="66"/>
        <v>-4.26424937184116+8.47670953210374i</v>
      </c>
      <c r="AI249">
        <f t="shared" si="67"/>
        <v>19.544279000815852</v>
      </c>
      <c r="AJ249">
        <f t="shared" si="68"/>
        <v>116.70490147985261</v>
      </c>
      <c r="AK249"/>
      <c r="AL249"/>
      <c r="AM249"/>
      <c r="AN249"/>
    </row>
    <row r="250" spans="1:40" x14ac:dyDescent="0.25">
      <c r="A250"/>
      <c r="B250">
        <f t="shared" si="69"/>
        <v>11600</v>
      </c>
      <c r="C250" s="186" t="str">
        <f t="shared" si="37"/>
        <v>-0.000567967671251869+0.211121104871116i</v>
      </c>
      <c r="D250" s="158" t="str">
        <f t="shared" si="38"/>
        <v>-5.96136037581889+1.61859513734522i</v>
      </c>
      <c r="E250" t="str">
        <f t="shared" si="39"/>
        <v>2870</v>
      </c>
      <c r="F250" t="str">
        <f t="shared" si="40"/>
        <v>0.777000777000777</v>
      </c>
      <c r="G250" t="str">
        <f t="shared" si="35"/>
        <v>0.777000777000777</v>
      </c>
      <c r="H250" t="str">
        <f t="shared" si="41"/>
        <v>1.19802846909772+2.08405816540299i</v>
      </c>
      <c r="I250" t="str">
        <f t="shared" si="42"/>
        <v>45.553093477052i</v>
      </c>
      <c r="J250" t="str">
        <f t="shared" si="36"/>
        <v>-0.77494412851345+9.85207728731768i</v>
      </c>
      <c r="K250" t="str">
        <f t="shared" si="43"/>
        <v>4.59527315255614-0.361454731285245i</v>
      </c>
      <c r="L250" t="str">
        <f t="shared" si="44"/>
        <v>0.235698224335921-0.0355872828030383i</v>
      </c>
      <c r="M250" t="str">
        <f t="shared" si="45"/>
        <v>4.83097137689206-0.397042014088283i</v>
      </c>
      <c r="N250" t="str">
        <f t="shared" si="46"/>
        <v>-0.05144495274294i</v>
      </c>
      <c r="O250" t="str">
        <f t="shared" si="47"/>
        <v>0.998677000242994-0.0514222635213043i</v>
      </c>
      <c r="P250" t="str">
        <f t="shared" si="48"/>
        <v>0.001322999757006+0.0514222635213043i</v>
      </c>
      <c r="Q250" t="str">
        <f t="shared" si="49"/>
        <v>-0.001322999757006+0.0000226892216357022i</v>
      </c>
      <c r="R250" t="str">
        <f t="shared" si="50"/>
        <v>-0.333323530659042-38.8736476332811i</v>
      </c>
      <c r="S250" t="str">
        <f t="shared" si="51"/>
        <v>0.00531029050050691i</v>
      </c>
      <c r="T250" t="str">
        <f t="shared" si="52"/>
        <v>0.206430361747066-0.00177004477845413i</v>
      </c>
      <c r="U250" t="str">
        <f t="shared" si="53"/>
        <v>0.0000500000000000001-0.0207882632042706i</v>
      </c>
      <c r="V250" t="str">
        <f t="shared" si="54"/>
        <v>3.33333333333333E-06-0.0228670895246976i</v>
      </c>
      <c r="W250" t="str">
        <f t="shared" si="55"/>
        <v>0.0000144746618207062-0.010889104115631i</v>
      </c>
      <c r="X250" t="str">
        <f t="shared" si="56"/>
        <v>0.00216155518870426-0.0104416539361999i</v>
      </c>
      <c r="Y250" t="str">
        <f t="shared" si="57"/>
        <v>0.009+0.00728849495632832i</v>
      </c>
      <c r="Z250" t="str">
        <f t="shared" si="58"/>
        <v>5.93734009650141-11.4197148793348i</v>
      </c>
      <c r="AA250" t="str">
        <f t="shared" si="59"/>
        <v>1161.60129623092+328.15441005459i</v>
      </c>
      <c r="AB250" t="str">
        <f t="shared" si="60"/>
        <v>1.42599259036561-0.0122272262535858i</v>
      </c>
      <c r="AC250" t="str">
        <f t="shared" si="61"/>
        <v>7.88407466517799-0.625248350203586i</v>
      </c>
      <c r="AD250" t="str">
        <f t="shared" si="62"/>
        <v>0.179861785120461+0.012713103618913i</v>
      </c>
      <c r="AE250" t="str">
        <f t="shared" si="63"/>
        <v>1.21308060718346-1.9784882838963i</v>
      </c>
      <c r="AF250" t="str">
        <f t="shared" si="64"/>
        <v>-7.15938884491661-0.46546302805777i</v>
      </c>
      <c r="AG250" t="str">
        <f t="shared" si="65"/>
        <v>1.74121607462751+0.267119784182112i</v>
      </c>
      <c r="AH250" t="str">
        <f t="shared" si="66"/>
        <v>-4.21919929310889+8.45797060802731i</v>
      </c>
      <c r="AI250">
        <f t="shared" si="67"/>
        <v>19.510406469361644</v>
      </c>
      <c r="AJ250">
        <f t="shared" si="68"/>
        <v>116.51199291019842</v>
      </c>
      <c r="AK250"/>
      <c r="AL250"/>
      <c r="AM250"/>
      <c r="AN250"/>
    </row>
    <row r="251" spans="1:40" x14ac:dyDescent="0.25">
      <c r="A251"/>
      <c r="B251">
        <f t="shared" si="69"/>
        <v>11700</v>
      </c>
      <c r="C251" s="186" t="str">
        <f t="shared" si="37"/>
        <v>-0.000558300381754046+0.209316676768429i</v>
      </c>
      <c r="D251" s="158" t="str">
        <f t="shared" si="38"/>
        <v>-5.96128625993274+1.60476118855796i</v>
      </c>
      <c r="E251" t="str">
        <f t="shared" si="39"/>
        <v>2870</v>
      </c>
      <c r="F251" t="str">
        <f t="shared" si="40"/>
        <v>0.777000777000777</v>
      </c>
      <c r="G251" t="str">
        <f t="shared" si="35"/>
        <v>0.777000777000777</v>
      </c>
      <c r="H251" t="str">
        <f t="shared" si="41"/>
        <v>1.20687003552801+2.09965420754859i</v>
      </c>
      <c r="I251" t="str">
        <f t="shared" si="42"/>
        <v>45.9457925587507i</v>
      </c>
      <c r="J251" t="str">
        <f t="shared" si="36"/>
        <v>-0.80567852075064+9.93700898807042i</v>
      </c>
      <c r="K251" t="str">
        <f t="shared" si="43"/>
        <v>4.59350793323654-0.372435073888867i</v>
      </c>
      <c r="L251" t="str">
        <f t="shared" si="44"/>
        <v>0.235607292433348-0.0358802218635919i</v>
      </c>
      <c r="M251" t="str">
        <f t="shared" si="45"/>
        <v>4.82911522566989-0.408315295752459i</v>
      </c>
      <c r="N251" t="str">
        <f t="shared" si="46"/>
        <v>-0.0518884437148619i</v>
      </c>
      <c r="O251" t="str">
        <f t="shared" si="47"/>
        <v>0.998654096722101-0.051865162683285i</v>
      </c>
      <c r="P251" t="str">
        <f t="shared" si="48"/>
        <v>0.00134590327789896+0.051865162683285i</v>
      </c>
      <c r="Q251" t="str">
        <f t="shared" si="49"/>
        <v>-0.00134590327789896+0.0000232810315769008i</v>
      </c>
      <c r="R251" t="str">
        <f t="shared" si="50"/>
        <v>-0.333323360909579-38.5413451670558i</v>
      </c>
      <c r="S251" t="str">
        <f t="shared" si="51"/>
        <v>0.00535606886689059i</v>
      </c>
      <c r="T251" t="str">
        <f t="shared" si="52"/>
        <v>0.206430098937352-0.00178530287597513i</v>
      </c>
      <c r="U251" t="str">
        <f t="shared" si="53"/>
        <v>0.00005-0.0206105857409862i</v>
      </c>
      <c r="V251" t="str">
        <f t="shared" si="54"/>
        <v>3.33333333333333E-06-0.0226716443150848i</v>
      </c>
      <c r="W251" t="str">
        <f t="shared" si="55"/>
        <v>0.0000144746615273842-0.0107960350877285i</v>
      </c>
      <c r="X251" t="str">
        <f t="shared" si="56"/>
        <v>0.00212646814309009-0.0103595624328686i</v>
      </c>
      <c r="Y251" t="str">
        <f t="shared" si="57"/>
        <v>0.009+0.00735132680940012i</v>
      </c>
      <c r="Z251" t="str">
        <f t="shared" si="58"/>
        <v>5.77756900951336-11.4729655005548i</v>
      </c>
      <c r="AA251" t="str">
        <f t="shared" si="59"/>
        <v>1172.54921367003+317.019225640143i</v>
      </c>
      <c r="AB251" t="str">
        <f t="shared" si="60"/>
        <v>1.4259907749122-0.0123326270959032i</v>
      </c>
      <c r="AC251" t="str">
        <f t="shared" si="61"/>
        <v>7.88123816251324-0.641809522279888i</v>
      </c>
      <c r="AD251" t="str">
        <f t="shared" si="62"/>
        <v>0.179869460573782+0.013082881565251i</v>
      </c>
      <c r="AE251" t="str">
        <f t="shared" si="63"/>
        <v>1.18930767001494-1.98804886467988i</v>
      </c>
      <c r="AF251" t="str">
        <f t="shared" si="64"/>
        <v>-7.16815629546075-0.49489301899063i</v>
      </c>
      <c r="AG251" t="str">
        <f t="shared" si="65"/>
        <v>1.74846493586542+0.261951886549407i</v>
      </c>
      <c r="AH251" t="str">
        <f t="shared" si="66"/>
        <v>-4.1741603765605+8.43911353579003i</v>
      </c>
      <c r="AI251">
        <f t="shared" si="67"/>
        <v>19.476407815733999</v>
      </c>
      <c r="AJ251">
        <f t="shared" si="68"/>
        <v>116.31795278889493</v>
      </c>
      <c r="AK251"/>
      <c r="AL251"/>
      <c r="AM251"/>
      <c r="AN251"/>
    </row>
    <row r="252" spans="1:40" x14ac:dyDescent="0.25">
      <c r="A252"/>
      <c r="B252">
        <f t="shared" si="69"/>
        <v>11800</v>
      </c>
      <c r="C252" s="186" t="str">
        <f t="shared" si="37"/>
        <v>-0.000548877825586279+0.207542831545672i</v>
      </c>
      <c r="D252" s="158" t="str">
        <f t="shared" si="38"/>
        <v>-5.96121402033545+1.59116170851682i</v>
      </c>
      <c r="E252" t="str">
        <f t="shared" si="39"/>
        <v>2870</v>
      </c>
      <c r="F252" t="str">
        <f t="shared" si="40"/>
        <v>0.777000777000777</v>
      </c>
      <c r="G252" t="str">
        <f t="shared" si="35"/>
        <v>0.777000777000777</v>
      </c>
      <c r="H252" t="str">
        <f t="shared" si="41"/>
        <v>1.21576756006026+2.11519556940705i</v>
      </c>
      <c r="I252" t="str">
        <f t="shared" si="42"/>
        <v>46.3384916404495i</v>
      </c>
      <c r="J252" t="str">
        <f t="shared" si="36"/>
        <v>-0.83667672751347+10.0219406888232i</v>
      </c>
      <c r="K252" t="str">
        <f t="shared" si="43"/>
        <v>4.5917018279278-0.383335940452403i</v>
      </c>
      <c r="L252" t="str">
        <f t="shared" si="44"/>
        <v>0.235515651040437-0.0361728152380678i</v>
      </c>
      <c r="M252" t="str">
        <f t="shared" si="45"/>
        <v>4.82721747896824-0.419508755690471i</v>
      </c>
      <c r="N252" t="str">
        <f t="shared" si="46"/>
        <v>-0.0523319346867838i</v>
      </c>
      <c r="O252" t="str">
        <f t="shared" si="47"/>
        <v>0.998630996781688-0.0523080516442057i</v>
      </c>
      <c r="P252" t="str">
        <f t="shared" si="48"/>
        <v>0.00136900321831201+0.0523080516442057i</v>
      </c>
      <c r="Q252" t="str">
        <f t="shared" si="49"/>
        <v>-0.00136900321831201+0.0000238830425781031i</v>
      </c>
      <c r="R252" t="str">
        <f t="shared" si="50"/>
        <v>-0.333323189703174-38.2146745284088i</v>
      </c>
      <c r="S252" t="str">
        <f t="shared" si="51"/>
        <v>0.00540184723327427i</v>
      </c>
      <c r="T252" t="str">
        <f t="shared" si="52"/>
        <v>0.206429833871762-0.00180056095008425i</v>
      </c>
      <c r="U252" t="str">
        <f t="shared" si="53"/>
        <v>0.00005-0.0204359197601304i</v>
      </c>
      <c r="V252" t="str">
        <f t="shared" si="54"/>
        <v>3.33333333333333E-06-0.0224795117361434i</v>
      </c>
      <c r="W252" t="str">
        <f t="shared" si="55"/>
        <v>0.0000144746612315446-0.0107045435030028i</v>
      </c>
      <c r="X252" t="str">
        <f t="shared" si="56"/>
        <v>0.00209222266204766-0.0102786921979444i</v>
      </c>
      <c r="Y252" t="str">
        <f t="shared" si="57"/>
        <v>0.009+0.00741415866247191i</v>
      </c>
      <c r="Z252" t="str">
        <f t="shared" si="58"/>
        <v>5.616414293599-11.5227838073803i</v>
      </c>
      <c r="AA252" t="str">
        <f t="shared" si="59"/>
        <v>1183.23392011723+305.566643201396i</v>
      </c>
      <c r="AB252" t="str">
        <f t="shared" si="60"/>
        <v>1.42598894387551-0.0124380277764945i</v>
      </c>
      <c r="AC252" t="str">
        <f t="shared" si="61"/>
        <v>7.87834089313556-0.658255912560171i</v>
      </c>
      <c r="AD252" t="str">
        <f t="shared" si="62"/>
        <v>0.179877352198243+0.013450459212294i</v>
      </c>
      <c r="AE252" t="str">
        <f t="shared" si="63"/>
        <v>1.16525246559421-1.99714448984897i</v>
      </c>
      <c r="AF252" t="str">
        <f t="shared" si="64"/>
        <v>-7.17698158039571-0.52403386089023i</v>
      </c>
      <c r="AG252" t="str">
        <f t="shared" si="65"/>
        <v>1.75559164193716+0.256584000974729i</v>
      </c>
      <c r="AH252" t="str">
        <f t="shared" si="66"/>
        <v>-4.12914706448373+8.42013039358336i</v>
      </c>
      <c r="AI252">
        <f t="shared" si="67"/>
        <v>19.442281964155008</v>
      </c>
      <c r="AJ252">
        <f t="shared" si="68"/>
        <v>116.12286649996901</v>
      </c>
      <c r="AK252"/>
      <c r="AL252"/>
      <c r="AM252"/>
      <c r="AN252"/>
    </row>
    <row r="253" spans="1:40" x14ac:dyDescent="0.25">
      <c r="A253"/>
      <c r="B253">
        <f t="shared" si="69"/>
        <v>11900</v>
      </c>
      <c r="C253" s="186" t="str">
        <f t="shared" si="37"/>
        <v>-0.00053969181117573+0.205798798227354i</v>
      </c>
      <c r="D253" s="158" t="str">
        <f t="shared" si="38"/>
        <v>-5.96114359422498+1.57779078640971i</v>
      </c>
      <c r="E253" t="str">
        <f t="shared" si="39"/>
        <v>2870</v>
      </c>
      <c r="F253" t="str">
        <f t="shared" si="40"/>
        <v>0.777000777000777</v>
      </c>
      <c r="G253" t="str">
        <f t="shared" si="35"/>
        <v>0.777000777000777</v>
      </c>
      <c r="H253" t="str">
        <f t="shared" si="41"/>
        <v>1.22472059986278+2.13068198405581i</v>
      </c>
      <c r="I253" t="str">
        <f t="shared" si="42"/>
        <v>46.7311907221482i</v>
      </c>
      <c r="J253" t="str">
        <f t="shared" si="36"/>
        <v>-0.86793874880194+10.1068723895759i</v>
      </c>
      <c r="K253" t="str">
        <f t="shared" si="43"/>
        <v>4.58985561169402-0.394158883504261i</v>
      </c>
      <c r="L253" t="str">
        <f t="shared" si="44"/>
        <v>0.235423301894472-0.0364650604251187i</v>
      </c>
      <c r="M253" t="str">
        <f t="shared" si="45"/>
        <v>4.82527891358849-0.43062394392938i</v>
      </c>
      <c r="N253" t="str">
        <f t="shared" si="46"/>
        <v>-0.0527754256587057i</v>
      </c>
      <c r="O253" t="str">
        <f t="shared" si="47"/>
        <v>0.998607700426296-0.052750930316957i</v>
      </c>
      <c r="P253" t="str">
        <f t="shared" si="48"/>
        <v>0.00139229957370401+0.052750930316957i</v>
      </c>
      <c r="Q253" t="str">
        <f t="shared" si="49"/>
        <v>-0.00139229957370401+0.0000244953417487051i</v>
      </c>
      <c r="R253" t="str">
        <f t="shared" si="50"/>
        <v>-0.333323017038719-37.8934937384303i</v>
      </c>
      <c r="S253" t="str">
        <f t="shared" si="51"/>
        <v>0.00544762559965793i</v>
      </c>
      <c r="T253" t="str">
        <f t="shared" si="52"/>
        <v>0.20642956654995-0.00181581900057534i</v>
      </c>
      <c r="U253" t="str">
        <f t="shared" si="53"/>
        <v>0.0000499999999999999-0.020264189341978i</v>
      </c>
      <c r="V253" t="str">
        <f t="shared" si="54"/>
        <v>3.33333333333333E-06-0.0222906082761758i</v>
      </c>
      <c r="W253" t="str">
        <f t="shared" si="55"/>
        <v>0.0000144746609331869-0.010614589593979i</v>
      </c>
      <c r="X253" t="str">
        <f t="shared" si="56"/>
        <v>0.00205879241621901-0.0101990177206765i</v>
      </c>
      <c r="Y253" t="str">
        <f t="shared" si="57"/>
        <v>0.009+0.00747699051554371i</v>
      </c>
      <c r="Z253" t="str">
        <f t="shared" si="58"/>
        <v>5.45398754178386-11.5691063552871i</v>
      </c>
      <c r="AA253" t="str">
        <f t="shared" si="59"/>
        <v>1193.64339120844+293.805115586682i</v>
      </c>
      <c r="AB253" t="str">
        <f t="shared" si="60"/>
        <v>1.42598709725314-0.0125434282939357i</v>
      </c>
      <c r="AC253" t="str">
        <f t="shared" si="61"/>
        <v>7.87538397086251-0.674589727862393i</v>
      </c>
      <c r="AD253" t="str">
        <f t="shared" si="62"/>
        <v>0.179885456228964+0.0138158917803277i</v>
      </c>
      <c r="AE253" t="str">
        <f t="shared" si="63"/>
        <v>1.14093055862062-2.00576227323368i</v>
      </c>
      <c r="AF253" t="str">
        <f t="shared" si="64"/>
        <v>-7.18586419408776-0.5528911976461i</v>
      </c>
      <c r="AG253" t="str">
        <f t="shared" si="65"/>
        <v>1.76258886088117+0.25101990494057i</v>
      </c>
      <c r="AH253" t="str">
        <f t="shared" si="66"/>
        <v>-4.08417344660308+8.40101398406636i</v>
      </c>
      <c r="AI253">
        <f t="shared" si="67"/>
        <v>19.408028092439849</v>
      </c>
      <c r="AJ253">
        <f t="shared" si="68"/>
        <v>115.92681683814233</v>
      </c>
      <c r="AK253"/>
      <c r="AL253"/>
      <c r="AM253"/>
      <c r="AN253"/>
    </row>
    <row r="254" spans="1:40" x14ac:dyDescent="0.25">
      <c r="A254"/>
      <c r="B254">
        <f t="shared" si="69"/>
        <v>12000</v>
      </c>
      <c r="C254" s="186" t="str">
        <f t="shared" si="37"/>
        <v>-0.000530734486832243+0.204083831536284i</v>
      </c>
      <c r="D254" s="158" t="str">
        <f t="shared" si="38"/>
        <v>-5.961074921405+1.56464270844484i</v>
      </c>
      <c r="E254" t="str">
        <f t="shared" si="39"/>
        <v>2870</v>
      </c>
      <c r="F254" t="str">
        <f t="shared" si="40"/>
        <v>0.777000777000777</v>
      </c>
      <c r="G254" t="str">
        <f t="shared" si="35"/>
        <v>0.777000777000777</v>
      </c>
      <c r="H254" t="str">
        <f t="shared" si="41"/>
        <v>1.2337287109187+2.14611318911383i</v>
      </c>
      <c r="I254" t="str">
        <f t="shared" si="42"/>
        <v>47.1238898038469i</v>
      </c>
      <c r="J254" t="str">
        <f t="shared" si="36"/>
        <v>-0.89946458461605+10.1918040903286i</v>
      </c>
      <c r="K254" t="str">
        <f t="shared" si="43"/>
        <v>4.58797003139866-0.404905404572963i</v>
      </c>
      <c r="L254" t="str">
        <f t="shared" si="44"/>
        <v>0.235330246744066-0.0367569549342133i</v>
      </c>
      <c r="M254" t="str">
        <f t="shared" si="45"/>
        <v>4.82330027814273-0.441662359507176i</v>
      </c>
      <c r="N254" t="str">
        <f t="shared" si="46"/>
        <v>-0.0532189166306276i</v>
      </c>
      <c r="O254" t="str">
        <f t="shared" si="47"/>
        <v>0.998584207660509-0.0531937986144318i</v>
      </c>
      <c r="P254" t="str">
        <f t="shared" si="48"/>
        <v>0.00141579233949096+0.0531937986144318i</v>
      </c>
      <c r="Q254" t="str">
        <f t="shared" si="49"/>
        <v>-0.00141579233949096+0.0000251180161957992i</v>
      </c>
      <c r="R254" t="str">
        <f t="shared" si="50"/>
        <v>-0.333322842918732-37.5776655509573i</v>
      </c>
      <c r="S254" t="str">
        <f t="shared" si="51"/>
        <v>0.00549340396604161i</v>
      </c>
      <c r="T254" t="str">
        <f t="shared" si="52"/>
        <v>0.206429296972214-0.00183107702726203i</v>
      </c>
      <c r="U254" t="str">
        <f t="shared" si="53"/>
        <v>0.0000500000000000001-0.0200953210974615i</v>
      </c>
      <c r="V254" t="str">
        <f t="shared" si="54"/>
        <v>3.33333333333333E-06-0.0221048532072077i</v>
      </c>
      <c r="W254" t="str">
        <f t="shared" si="55"/>
        <v>0.0000144746606323117-0.0105261349187644i</v>
      </c>
      <c r="X254" t="str">
        <f t="shared" si="56"/>
        <v>0.00202615208313646-0.0101205141405301i</v>
      </c>
      <c r="Y254" t="str">
        <f t="shared" si="57"/>
        <v>0.009+0.0075398223686155i</v>
      </c>
      <c r="Z254" t="str">
        <f t="shared" si="58"/>
        <v>5.29040395290089-11.6118746640437i</v>
      </c>
      <c r="AA254" t="str">
        <f t="shared" si="59"/>
        <v>1203.76594268561+281.743698089469i</v>
      </c>
      <c r="AB254" t="str">
        <f t="shared" si="60"/>
        <v>1.42598523504716-0.0126488286469394i</v>
      </c>
      <c r="AC254" t="str">
        <f t="shared" si="61"/>
        <v>7.87236846932518-0.690813102264286i</v>
      </c>
      <c r="AD254" t="str">
        <f t="shared" si="62"/>
        <v>0.179893769057009+0.0141792326500333i</v>
      </c>
      <c r="AE254" t="str">
        <f t="shared" si="63"/>
        <v>1.11635817928594-2.01389003067158i</v>
      </c>
      <c r="AF254" t="str">
        <f t="shared" si="64"/>
        <v>-7.1948036323237-0.58147048066899i</v>
      </c>
      <c r="AG254" t="str">
        <f t="shared" si="65"/>
        <v>1.76944940063842+0.24526373547594i</v>
      </c>
      <c r="AH254" t="str">
        <f t="shared" si="66"/>
        <v>-4.03925325916323+8.3817578045424i</v>
      </c>
      <c r="AI254">
        <f t="shared" si="67"/>
        <v>19.373645619384973</v>
      </c>
      <c r="AJ254">
        <f t="shared" si="68"/>
        <v>115.7298840723068</v>
      </c>
      <c r="AK254"/>
      <c r="AL254"/>
      <c r="AM254"/>
      <c r="AN254"/>
    </row>
    <row r="255" spans="1:40" x14ac:dyDescent="0.25">
      <c r="A255"/>
      <c r="B255">
        <f t="shared" si="69"/>
        <v>12100</v>
      </c>
      <c r="C255" s="186" t="str">
        <f t="shared" si="37"/>
        <v>-0.000521998323964952+0.202397210831698i</v>
      </c>
      <c r="D255" s="158" t="str">
        <f t="shared" si="38"/>
        <v>-5.96100794415636+1.55171194970969i</v>
      </c>
      <c r="E255" t="str">
        <f t="shared" si="39"/>
        <v>2870</v>
      </c>
      <c r="F255" t="str">
        <f t="shared" si="40"/>
        <v>0.777000777000777</v>
      </c>
      <c r="G255" t="str">
        <f t="shared" si="35"/>
        <v>0.777000777000777</v>
      </c>
      <c r="H255" t="str">
        <f t="shared" si="41"/>
        <v>1.24279144807515+2.16148892673291i</v>
      </c>
      <c r="I255" t="str">
        <f t="shared" si="42"/>
        <v>47.5165888855456i</v>
      </c>
      <c r="J255" t="str">
        <f t="shared" si="36"/>
        <v>-0.93125423495581+10.2767357910814i</v>
      </c>
      <c r="K255" t="str">
        <f t="shared" si="43"/>
        <v>4.58604580707935-0.415576956181976i</v>
      </c>
      <c r="L255" t="str">
        <f t="shared" si="44"/>
        <v>0.235236487349091-0.0370484962856966i</v>
      </c>
      <c r="M255" t="str">
        <f t="shared" si="45"/>
        <v>4.82128229442844-0.452625452467673i</v>
      </c>
      <c r="N255" t="str">
        <f t="shared" si="46"/>
        <v>-0.0536624076025495i</v>
      </c>
      <c r="O255" t="str">
        <f t="shared" si="47"/>
        <v>0.998560518488947-0.0536366564495247i</v>
      </c>
      <c r="P255" t="str">
        <f t="shared" si="48"/>
        <v>0.001439481511053+0.0536366564495247i</v>
      </c>
      <c r="Q255" t="str">
        <f t="shared" si="49"/>
        <v>-0.001439481511053+0.0000257511530247986i</v>
      </c>
      <c r="R255" t="str">
        <f t="shared" si="50"/>
        <v>-0.333322667338638-37.2670572568145i</v>
      </c>
      <c r="S255" t="str">
        <f t="shared" si="51"/>
        <v>0.00553918233242529i</v>
      </c>
      <c r="T255" t="str">
        <f t="shared" si="52"/>
        <v>0.206429025138429-0.00184633502991906i</v>
      </c>
      <c r="U255" t="str">
        <f t="shared" si="53"/>
        <v>0.00005-0.0199292440635982i</v>
      </c>
      <c r="V255" t="str">
        <f t="shared" si="54"/>
        <v>3.33333333333333E-06-0.021922168469958i</v>
      </c>
      <c r="W255" t="str">
        <f t="shared" si="55"/>
        <v>0.0000144746603289186-0.0104391423062729i</v>
      </c>
      <c r="X255" t="str">
        <f t="shared" si="56"/>
        <v>0.00199427730207356-0.0100431572292188i</v>
      </c>
      <c r="Y255" t="str">
        <f t="shared" si="57"/>
        <v>0.009+0.0076026542216873i</v>
      </c>
      <c r="Z255" t="str">
        <f t="shared" si="58"/>
        <v>5.12578205533632-11.6510354585021i</v>
      </c>
      <c r="AA255" t="str">
        <f t="shared" si="59"/>
        <v>1213.59026791811+269.392031635086i</v>
      </c>
      <c r="AB255" t="str">
        <f t="shared" si="60"/>
        <v>1.4259833572567-0.0127542288339495i</v>
      </c>
      <c r="AC255" t="str">
        <f t="shared" si="61"/>
        <v>7.86929542389451-0.706928099945895i</v>
      </c>
      <c r="AD255" t="str">
        <f t="shared" si="62"/>
        <v>0.179902287221578+0.0145405334383663i</v>
      </c>
      <c r="AE255" t="str">
        <f t="shared" si="63"/>
        <v>1.09155218623026-2.02151632211082i</v>
      </c>
      <c r="AF255" t="str">
        <f t="shared" si="64"/>
        <v>-7.20379939223151-0.60977697702322i</v>
      </c>
      <c r="AG255" t="str">
        <f t="shared" si="65"/>
        <v>1.77616623119755+0.239319982928043i</v>
      </c>
      <c r="AH255" t="str">
        <f t="shared" si="66"/>
        <v>-3.99439988419273+8.36235601794087i</v>
      </c>
      <c r="AI255">
        <f t="shared" si="67"/>
        <v>19.339134192630556</v>
      </c>
      <c r="AJ255">
        <f t="shared" si="68"/>
        <v>115.53214600700164</v>
      </c>
      <c r="AK255"/>
      <c r="AL255"/>
      <c r="AM255"/>
      <c r="AN255"/>
    </row>
    <row r="256" spans="1:40" x14ac:dyDescent="0.25">
      <c r="A256"/>
      <c r="B256">
        <f t="shared" si="69"/>
        <v>12200</v>
      </c>
      <c r="C256" s="186" t="str">
        <f t="shared" si="37"/>
        <v>-0.000513476101257896+0.200738239099614i</v>
      </c>
      <c r="D256" s="158" t="str">
        <f t="shared" si="38"/>
        <v>-5.9609426071156+1.53899316643037i</v>
      </c>
      <c r="E256" t="str">
        <f t="shared" si="39"/>
        <v>2870</v>
      </c>
      <c r="F256" t="str">
        <f t="shared" si="40"/>
        <v>0.777000777000777</v>
      </c>
      <c r="G256" t="str">
        <f t="shared" si="35"/>
        <v>0.777000777000777</v>
      </c>
      <c r="H256" t="str">
        <f t="shared" si="41"/>
        <v>1.25190836509204+2.17680894358845i</v>
      </c>
      <c r="I256" t="str">
        <f t="shared" si="42"/>
        <v>47.9092879672444i</v>
      </c>
      <c r="J256" t="str">
        <f t="shared" si="36"/>
        <v>-0.9633076998212+10.3616674918341i</v>
      </c>
      <c r="K256" t="str">
        <f t="shared" si="43"/>
        <v>4.58408363324614-0.426174943754029i</v>
      </c>
      <c r="L256" t="str">
        <f t="shared" si="44"/>
        <v>0.235142025480587-0.0373396820108504i</v>
      </c>
      <c r="M256" t="str">
        <f t="shared" si="45"/>
        <v>4.81922565872673-0.463514625764879i</v>
      </c>
      <c r="N256" t="str">
        <f t="shared" si="46"/>
        <v>-0.0541058985744714i</v>
      </c>
      <c r="O256" t="str">
        <f t="shared" si="47"/>
        <v>0.99853663291627-0.0540795037351327i</v>
      </c>
      <c r="P256" t="str">
        <f t="shared" si="48"/>
        <v>0.00146336708372996+0.0540795037351327i</v>
      </c>
      <c r="Q256" t="str">
        <f t="shared" si="49"/>
        <v>-0.00146336708372996+0.0000263948393387017i</v>
      </c>
      <c r="R256" t="str">
        <f t="shared" si="50"/>
        <v>-0.333322490301809-36.9615404979912i</v>
      </c>
      <c r="S256" t="str">
        <f t="shared" si="51"/>
        <v>0.00558496069880897i</v>
      </c>
      <c r="T256" t="str">
        <f t="shared" si="52"/>
        <v>0.206428751048717-0.00186159300836474i</v>
      </c>
      <c r="U256" t="str">
        <f t="shared" si="53"/>
        <v>0.00005-0.0197658896040605i</v>
      </c>
      <c r="V256" t="str">
        <f t="shared" si="54"/>
        <v>3.33333333333333E-06-0.0217424785644666i</v>
      </c>
      <c r="W256" t="str">
        <f t="shared" si="55"/>
        <v>0.0000144746600230077-0.0103535758041425i</v>
      </c>
      <c r="X256" t="str">
        <f t="shared" si="56"/>
        <v>0.00196314463120109-0.00996692337316923i</v>
      </c>
      <c r="Y256" t="str">
        <f t="shared" si="57"/>
        <v>0.009+0.0076654860747591i</v>
      </c>
      <c r="Z256" t="str">
        <f t="shared" si="58"/>
        <v>4.96024341209669-11.6865408910089i</v>
      </c>
      <c r="AA256" t="str">
        <f t="shared" si="59"/>
        <v>1223.10547443496+256.760323196233i</v>
      </c>
      <c r="AB256" t="str">
        <f t="shared" si="60"/>
        <v>1.42598146388261-0.0128596288537109i</v>
      </c>
      <c r="AC256" t="str">
        <f t="shared" si="61"/>
        <v>7.86616583355618-0.722936717912708i</v>
      </c>
      <c r="AD256" t="str">
        <f t="shared" si="62"/>
        <v>0.179911007402817+0.0148998440707248i</v>
      </c>
      <c r="AE256" t="str">
        <f t="shared" si="63"/>
        <v>1.06653002623568-2.02863049136255i</v>
      </c>
      <c r="AF256" t="str">
        <f t="shared" si="64"/>
        <v>-7.21285097220764-0.63781577715808i</v>
      </c>
      <c r="AG256" t="str">
        <f t="shared" si="65"/>
        <v>1.78273250641648+0.233193483115545i</v>
      </c>
      <c r="AH256" t="str">
        <f t="shared" si="66"/>
        <v>-3.94962634897144+8.34280342458482i</v>
      </c>
      <c r="AI256">
        <f t="shared" si="67"/>
        <v>19.304493676983906</v>
      </c>
      <c r="AJ256">
        <f t="shared" si="68"/>
        <v>115.33367804200388</v>
      </c>
      <c r="AK256"/>
      <c r="AL256"/>
      <c r="AM256"/>
      <c r="AN256"/>
    </row>
    <row r="257" spans="1:40" x14ac:dyDescent="0.25">
      <c r="A257"/>
      <c r="B257">
        <f t="shared" si="69"/>
        <v>12300</v>
      </c>
      <c r="C257" s="186" t="str">
        <f t="shared" si="37"/>
        <v>-0.000505160889742482+0.199106241992427i</v>
      </c>
      <c r="D257" s="158" t="str">
        <f t="shared" si="38"/>
        <v>-5.96087885716065+1.52648118860861i</v>
      </c>
      <c r="E257" t="str">
        <f t="shared" si="39"/>
        <v>2870</v>
      </c>
      <c r="F257" t="str">
        <f t="shared" si="40"/>
        <v>0.777000777000777</v>
      </c>
      <c r="G257" t="str">
        <f t="shared" si="35"/>
        <v>0.777000777000777</v>
      </c>
      <c r="H257" t="str">
        <f t="shared" si="41"/>
        <v>1.26107901469089+2.19207299087044i</v>
      </c>
      <c r="I257" t="str">
        <f t="shared" si="42"/>
        <v>48.3019870489431i</v>
      </c>
      <c r="J257" t="str">
        <f t="shared" si="36"/>
        <v>-0.99562497921224+10.4465991925868i</v>
      </c>
      <c r="K257" t="str">
        <f t="shared" si="43"/>
        <v>4.58208418010734-0.436700727429597i</v>
      </c>
      <c r="L257" t="str">
        <f t="shared" si="44"/>
        <v>0.235046862920691-0.0376305096519533i</v>
      </c>
      <c r="M257" t="str">
        <f t="shared" si="45"/>
        <v>4.81713104302803-0.47433123708155i</v>
      </c>
      <c r="N257" t="str">
        <f t="shared" si="46"/>
        <v>-0.0545493895463933i</v>
      </c>
      <c r="O257" t="str">
        <f t="shared" si="47"/>
        <v>0.998512550947175-0.0545223403841547i</v>
      </c>
      <c r="P257" t="str">
        <f t="shared" si="48"/>
        <v>0.00148744905282505+0.0545223403841547i</v>
      </c>
      <c r="Q257" t="str">
        <f t="shared" si="49"/>
        <v>-0.00148744905282505+0.0000270491622386057i</v>
      </c>
      <c r="R257" t="str">
        <f t="shared" si="50"/>
        <v>-0.33332231180879-36.6609910906699i</v>
      </c>
      <c r="S257" t="str">
        <f t="shared" si="51"/>
        <v>0.00563073906519266i</v>
      </c>
      <c r="T257" t="str">
        <f t="shared" si="52"/>
        <v>0.206428474702915-0.00187685096240208i</v>
      </c>
      <c r="U257" t="str">
        <f t="shared" si="53"/>
        <v>0.0000499999999999999-0.0196051913145966i</v>
      </c>
      <c r="V257" t="str">
        <f t="shared" si="54"/>
        <v>3.33333333333333E-06-0.0215657104460563i</v>
      </c>
      <c r="W257" t="str">
        <f t="shared" si="55"/>
        <v>0.000014474659714579-0.0102694006291935i</v>
      </c>
      <c r="X257" t="str">
        <f t="shared" si="56"/>
        <v>0.00193273150691702-0.00989178955641919i</v>
      </c>
      <c r="Y257" t="str">
        <f t="shared" si="57"/>
        <v>0.009+0.00772831792783089i</v>
      </c>
      <c r="Z257" t="str">
        <f t="shared" si="58"/>
        <v>4.79391230862663-11.7183487437846i</v>
      </c>
      <c r="AA257" t="str">
        <f t="shared" si="59"/>
        <v>1232.30111923147+243.859323504662i</v>
      </c>
      <c r="AB257" t="str">
        <f t="shared" si="60"/>
        <v>1.42597955492376-0.0129650287048629i</v>
      </c>
      <c r="AC257" t="str">
        <f t="shared" si="61"/>
        <v>7.86298066264216-0.73884088858793i</v>
      </c>
      <c r="AD257" t="str">
        <f t="shared" si="62"/>
        <v>0.179919926414929+0.0152572128495997i</v>
      </c>
      <c r="AE257" t="str">
        <f t="shared" si="63"/>
        <v>1.04130969083749-2.03522270321117i</v>
      </c>
      <c r="AF257" t="str">
        <f t="shared" si="64"/>
        <v>-7.22195787185154-0.66559180226183i</v>
      </c>
      <c r="AG257" t="str">
        <f t="shared" si="65"/>
        <v>1.78914158538251+0.226889407881513i</v>
      </c>
      <c r="AH257" t="str">
        <f t="shared" si="66"/>
        <v>-3.90494532571979+8.32309543471272i</v>
      </c>
      <c r="AI257">
        <f t="shared" si="67"/>
        <v>19.269724143177736</v>
      </c>
      <c r="AJ257">
        <f t="shared" si="68"/>
        <v>115.13455323016586</v>
      </c>
      <c r="AK257"/>
      <c r="AL257"/>
      <c r="AM257"/>
      <c r="AN257"/>
    </row>
    <row r="258" spans="1:40" x14ac:dyDescent="0.25">
      <c r="A258"/>
      <c r="B258">
        <f t="shared" si="69"/>
        <v>12400</v>
      </c>
      <c r="C258" s="186" t="str">
        <f t="shared" si="37"/>
        <v>-0.000497046038709226+0.197500566914985i</v>
      </c>
      <c r="D258" s="158" t="str">
        <f t="shared" si="38"/>
        <v>-5.96081664330273+1.51417101301489i</v>
      </c>
      <c r="E258" t="str">
        <f t="shared" si="39"/>
        <v>2870</v>
      </c>
      <c r="F258" t="str">
        <f t="shared" si="40"/>
        <v>0.777000777000777</v>
      </c>
      <c r="G258" t="str">
        <f t="shared" si="35"/>
        <v>0.777000777000777</v>
      </c>
      <c r="H258" t="str">
        <f t="shared" si="41"/>
        <v>1.27030294860331+2.20728082427383i</v>
      </c>
      <c r="I258" t="str">
        <f t="shared" si="42"/>
        <v>48.6946861306418i</v>
      </c>
      <c r="J258" t="str">
        <f t="shared" si="36"/>
        <v>-1.02820607312892+10.5315308933396i</v>
      </c>
      <c r="K258" t="str">
        <f t="shared" si="43"/>
        <v>4.58004809472835-0.447155623803987i</v>
      </c>
      <c r="L258" t="str">
        <f t="shared" si="44"/>
        <v>0.234951001462549-0.0379209767623398i</v>
      </c>
      <c r="M258" t="str">
        <f t="shared" si="45"/>
        <v>4.8149990961909-0.485076600566327i</v>
      </c>
      <c r="N258" t="str">
        <f t="shared" si="46"/>
        <v>-0.0549928805183152i</v>
      </c>
      <c r="O258" t="str">
        <f t="shared" si="47"/>
        <v>0.998488272586398-0.0549651663094916i</v>
      </c>
      <c r="P258" t="str">
        <f t="shared" si="48"/>
        <v>0.00151172741360195+0.0549651663094916i</v>
      </c>
      <c r="Q258" t="str">
        <f t="shared" si="49"/>
        <v>-0.00151172741360195+0.0000277142088235954i</v>
      </c>
      <c r="R258" t="str">
        <f t="shared" si="50"/>
        <v>-0.333322131857396-36.3652888569861i</v>
      </c>
      <c r="S258" t="str">
        <f t="shared" si="51"/>
        <v>0.00567651743157634i</v>
      </c>
      <c r="T258" t="str">
        <f t="shared" si="52"/>
        <v>0.20642819610099-0.0018921088918187i</v>
      </c>
      <c r="U258" t="str">
        <f t="shared" si="53"/>
        <v>0.0000500000000000001-0.0194470849330273i</v>
      </c>
      <c r="V258" t="str">
        <f t="shared" si="54"/>
        <v>3.33333333333333E-06-0.02139179342633i</v>
      </c>
      <c r="W258" t="str">
        <f t="shared" si="55"/>
        <v>0.0000144746594036328-0.0101865831202845i</v>
      </c>
      <c r="X258" t="str">
        <f t="shared" si="56"/>
        <v>0.00190301620522796-0.00981773334394981i</v>
      </c>
      <c r="Y258" t="str">
        <f t="shared" si="57"/>
        <v>0.009+0.00779114978090269i</v>
      </c>
      <c r="Z258" t="str">
        <f t="shared" si="58"/>
        <v>4.62691542497237-11.7464226097388i</v>
      </c>
      <c r="AA258" t="str">
        <f t="shared" si="59"/>
        <v>1241.16724261911+230.700302149262i</v>
      </c>
      <c r="AB258" t="str">
        <f t="shared" si="60"/>
        <v>1.42597763037992-0.0130704283859383i</v>
      </c>
      <c r="AC258" t="str">
        <f t="shared" si="61"/>
        <v>7.85974084249836-0.754642482293439i</v>
      </c>
      <c r="AD258" t="str">
        <f t="shared" si="62"/>
        <v>0.179929041199752+0.0156126865199177i</v>
      </c>
      <c r="AE258" t="str">
        <f t="shared" si="63"/>
        <v>1.01590967006395-2.04128397761313i</v>
      </c>
      <c r="AF258" t="str">
        <f t="shared" si="64"/>
        <v>-7.23111959190604-0.69310981125894i</v>
      </c>
      <c r="AG258" t="str">
        <f t="shared" si="65"/>
        <v>1.79538705317647+0.220413254077806i</v>
      </c>
      <c r="AH258" t="str">
        <f t="shared" si="66"/>
        <v>-3.8603691315271+8.30322804173866i</v>
      </c>
      <c r="AI258">
        <f t="shared" si="67"/>
        <v>19.234825857050858</v>
      </c>
      <c r="AJ258">
        <f t="shared" si="68"/>
        <v>114.93484233359952</v>
      </c>
      <c r="AK258"/>
      <c r="AL258"/>
      <c r="AM258"/>
      <c r="AN258"/>
    </row>
    <row r="259" spans="1:40" x14ac:dyDescent="0.25">
      <c r="A259"/>
      <c r="B259">
        <f t="shared" si="69"/>
        <v>12500</v>
      </c>
      <c r="C259" s="186" t="str">
        <f t="shared" si="37"/>
        <v>-0.000489125162405218+0.195920582154514i</v>
      </c>
      <c r="D259" s="158" t="str">
        <f t="shared" si="38"/>
        <v>-5.9607559165844+1.50205779651794i</v>
      </c>
      <c r="E259" t="str">
        <f t="shared" si="39"/>
        <v>2870</v>
      </c>
      <c r="F259" t="str">
        <f t="shared" si="40"/>
        <v>0.777000777000777</v>
      </c>
      <c r="G259" t="str">
        <f t="shared" si="35"/>
        <v>0.777000777000777</v>
      </c>
      <c r="H259" t="str">
        <f t="shared" si="41"/>
        <v>1.27957971761928+2.22243220398894i</v>
      </c>
      <c r="I259" t="str">
        <f t="shared" si="42"/>
        <v>49.0873852123405i</v>
      </c>
      <c r="J259" t="str">
        <f t="shared" si="36"/>
        <v>-1.06105098157124+10.6164625940923i</v>
      </c>
      <c r="K259" t="str">
        <f t="shared" si="43"/>
        <v>4.57797600212724-0.457540907587213i</v>
      </c>
      <c r="L259" t="str">
        <f t="shared" si="44"/>
        <v>0.234854442910238-0.0382110809064585i</v>
      </c>
      <c r="M259" t="str">
        <f t="shared" si="45"/>
        <v>4.81283044503748-0.495751988493672i</v>
      </c>
      <c r="N259" t="str">
        <f t="shared" si="46"/>
        <v>-0.0554363714902371i</v>
      </c>
      <c r="O259" t="str">
        <f t="shared" si="47"/>
        <v>0.998463797838716-0.0554079814240467i</v>
      </c>
      <c r="P259" t="str">
        <f t="shared" si="48"/>
        <v>0.00153620216128403+0.0554079814240467i</v>
      </c>
      <c r="Q259" t="str">
        <f t="shared" si="49"/>
        <v>-0.00153620216128403+0.0000283900661903966i</v>
      </c>
      <c r="R259" t="str">
        <f t="shared" si="50"/>
        <v>-0.333321950450053-36.074317464807i</v>
      </c>
      <c r="S259" t="str">
        <f t="shared" si="51"/>
        <v>0.00572229579796002i</v>
      </c>
      <c r="T259" t="str">
        <f t="shared" si="52"/>
        <v>0.206427915243141-0.00190736679642818i</v>
      </c>
      <c r="U259" t="str">
        <f t="shared" si="53"/>
        <v>0.00005-0.0192915082535631i</v>
      </c>
      <c r="V259" t="str">
        <f t="shared" si="54"/>
        <v>3.33333333333333E-06-0.0212206590789194i</v>
      </c>
      <c r="W259" t="str">
        <f t="shared" si="55"/>
        <v>0.0000144746590901686-0.0101050906934307i</v>
      </c>
      <c r="X259" t="str">
        <f t="shared" si="56"/>
        <v>0.00187397780506618-0.00974473286544738i</v>
      </c>
      <c r="Y259" t="str">
        <f t="shared" si="57"/>
        <v>0.009+0.00785398163397448i</v>
      </c>
      <c r="Z259" t="str">
        <f t="shared" si="58"/>
        <v>4.45938149403412-11.770732050343i</v>
      </c>
      <c r="AA259" t="str">
        <f t="shared" si="59"/>
        <v>1249.69440039539+217.295020172978i</v>
      </c>
      <c r="AB259" t="str">
        <f t="shared" si="60"/>
        <v>1.42597569025247-0.0131758278956494i</v>
      </c>
      <c r="AC259" t="str">
        <f t="shared" si="61"/>
        <v>7.8564472730511-0.770343309621054i</v>
      </c>
      <c r="AD259" t="str">
        <f t="shared" si="62"/>
        <v>0.179938348820669+0.0159663103312469i</v>
      </c>
      <c r="AE259" t="str">
        <f t="shared" si="63"/>
        <v>0.990348903539677-2.04680622073007i</v>
      </c>
      <c r="AF259" t="str">
        <f t="shared" si="64"/>
        <v>-7.24033563420368-0.720374407471i</v>
      </c>
      <c r="AG259" t="str">
        <f t="shared" si="65"/>
        <v>1.80146274090768+0.213770831025186i</v>
      </c>
      <c r="AH259" t="str">
        <f t="shared" si="66"/>
        <v>-3.81590972853006+8.28319779622595i</v>
      </c>
      <c r="AI259">
        <f t="shared" si="67"/>
        <v>19.199799269128725</v>
      </c>
      <c r="AJ259">
        <f t="shared" si="68"/>
        <v>114.73461387831279</v>
      </c>
      <c r="AK259"/>
      <c r="AL259"/>
      <c r="AM259"/>
      <c r="AN259"/>
    </row>
    <row r="260" spans="1:40" x14ac:dyDescent="0.25">
      <c r="A260"/>
      <c r="B260">
        <f t="shared" si="69"/>
        <v>12600</v>
      </c>
      <c r="C260" s="186" t="str">
        <f t="shared" si="37"/>
        <v>-0.00048139212746767+0.194365676051991i</v>
      </c>
      <c r="D260" s="158" t="str">
        <f t="shared" si="38"/>
        <v>-5.96069662998321+1.49013684973193i</v>
      </c>
      <c r="E260" t="str">
        <f t="shared" si="39"/>
        <v>2870</v>
      </c>
      <c r="F260" t="str">
        <f t="shared" si="40"/>
        <v>0.777000777000777</v>
      </c>
      <c r="G260" t="str">
        <f t="shared" si="35"/>
        <v>0.777000777000777</v>
      </c>
      <c r="H260" t="str">
        <f t="shared" si="41"/>
        <v>1.28890887163534+2.2375268946915i</v>
      </c>
      <c r="I260" t="str">
        <f t="shared" si="42"/>
        <v>49.4800842940392i</v>
      </c>
      <c r="J260" t="str">
        <f t="shared" si="36"/>
        <v>-1.0941597045392+10.7013942948451i</v>
      </c>
      <c r="K260" t="str">
        <f t="shared" si="43"/>
        <v>4.57586850631048-0.467857813190443i</v>
      </c>
      <c r="L260" t="str">
        <f t="shared" si="44"/>
        <v>0.234757189078684-0.0385008196599301i</v>
      </c>
      <c r="M260" t="str">
        <f t="shared" si="45"/>
        <v>4.81062569538916-0.506358632850373i</v>
      </c>
      <c r="N260" t="str">
        <f t="shared" si="46"/>
        <v>-0.055879862462159i</v>
      </c>
      <c r="O260" t="str">
        <f t="shared" si="47"/>
        <v>0.998439126708942-0.0558507856407251i</v>
      </c>
      <c r="P260" t="str">
        <f t="shared" si="48"/>
        <v>0.00156087329105803+0.0558507856407251i</v>
      </c>
      <c r="Q260" t="str">
        <f t="shared" si="49"/>
        <v>-0.00156087329105803+0.0000290768214339029i</v>
      </c>
      <c r="R260" t="str">
        <f t="shared" si="50"/>
        <v>-0.333321767583886-35.7879642750351i</v>
      </c>
      <c r="S260" t="str">
        <f t="shared" si="51"/>
        <v>0.0057680741643437i</v>
      </c>
      <c r="T260" t="str">
        <f t="shared" si="52"/>
        <v>0.206427632129285-0.00192262467601399i</v>
      </c>
      <c r="U260" t="str">
        <f t="shared" si="53"/>
        <v>0.00005-0.0191384010452015i</v>
      </c>
      <c r="V260" t="str">
        <f t="shared" si="54"/>
        <v>3.33333333333333E-06-0.0210522411497216i</v>
      </c>
      <c r="W260" t="str">
        <f t="shared" si="55"/>
        <v>0.0000144746587741865-0.010024891799059i</v>
      </c>
      <c r="X260" t="str">
        <f t="shared" si="56"/>
        <v>0.00184559615343424-0.00967276679949237i</v>
      </c>
      <c r="Y260" t="str">
        <f t="shared" si="57"/>
        <v>0.009+0.00791681348704628i</v>
      </c>
      <c r="Z260" t="str">
        <f t="shared" si="58"/>
        <v>4.29144094779039-11.7912527293357i</v>
      </c>
      <c r="AA260" t="str">
        <f t="shared" si="59"/>
        <v>1257.87369412008+203.655700302796i</v>
      </c>
      <c r="AB260" t="str">
        <f t="shared" si="60"/>
        <v>1.42597373454084-0.0132812272325004i</v>
      </c>
      <c r="AC260" t="str">
        <f t="shared" si="61"/>
        <v>7.85310082426818-0.785945123693609i</v>
      </c>
      <c r="AD260" t="str">
        <f t="shared" si="62"/>
        <v>0.179947846456798+0.016318128097041i</v>
      </c>
      <c r="AE260" t="str">
        <f t="shared" si="63"/>
        <v>0.964646729213286-2.05178225256488i</v>
      </c>
      <c r="AF260" t="str">
        <f t="shared" si="64"/>
        <v>-7.24960550161855-0.74739004495957i</v>
      </c>
      <c r="AG260" t="str">
        <f t="shared" si="65"/>
        <v>1.80736274489012+0.206968246506454i</v>
      </c>
      <c r="AH260" t="str">
        <f t="shared" si="66"/>
        <v>-3.77157872435141+8.26300178055778i</v>
      </c>
      <c r="AI260">
        <f t="shared" si="67"/>
        <v>19.164645004588714</v>
      </c>
      <c r="AJ260">
        <f t="shared" si="68"/>
        <v>114.53393420738514</v>
      </c>
      <c r="AK260"/>
      <c r="AL260"/>
      <c r="AM260"/>
      <c r="AN260"/>
    </row>
    <row r="261" spans="1:40" x14ac:dyDescent="0.25">
      <c r="A261"/>
      <c r="B261">
        <f t="shared" si="69"/>
        <v>12700</v>
      </c>
      <c r="C261" s="186" t="str">
        <f t="shared" si="37"/>
        <v>-0.000473841041047341+0.192835256212656i</v>
      </c>
      <c r="D261" s="158" t="str">
        <f t="shared" si="38"/>
        <v>-5.96063873832065+1.4784036309637i</v>
      </c>
      <c r="E261" t="str">
        <f t="shared" si="39"/>
        <v>2870</v>
      </c>
      <c r="F261" t="str">
        <f t="shared" si="40"/>
        <v>0.777000777000777</v>
      </c>
      <c r="G261" t="str">
        <f t="shared" ref="G261:G324" si="70">IF($C$11=$C$7,$C$24,F261)</f>
        <v>0.777000777000777</v>
      </c>
      <c r="H261" t="str">
        <f t="shared" si="41"/>
        <v>1.29828995970246+2.25256466553246i</v>
      </c>
      <c r="I261" t="str">
        <f t="shared" si="42"/>
        <v>49.872783375738i</v>
      </c>
      <c r="J261" t="str">
        <f t="shared" ref="J261:J324" si="71">IMSUM(COMPLEX(0,2*PI()*B261*$C$113*$C$112),COMPLEX(0,2*PI()*B261*$C$113*$C$111),COMPLEX(0,2*PI()*B261*$C$28*10^-12*$C$111),COMPLEX(-1*2*PI()*B261*2*PI()*B261*$C$113*$C$112*$C$28*10^-12*$C$111,0),COMPLEX(1,0))</f>
        <v>-1.1275322420328+10.7863259955978i</v>
      </c>
      <c r="K261" t="str">
        <f t="shared" si="43"/>
        <v>4.5737261912536-0.478107536242928i</v>
      </c>
      <c r="L261" t="str">
        <f t="shared" si="44"/>
        <v>0.234659241793578-0.0387901906096042i</v>
      </c>
      <c r="M261" t="str">
        <f t="shared" si="45"/>
        <v>4.80838543304718-0.516897726852532i</v>
      </c>
      <c r="N261" t="str">
        <f t="shared" si="46"/>
        <v>-0.0563233534340809i</v>
      </c>
      <c r="O261" t="str">
        <f t="shared" si="47"/>
        <v>0.998414259201927-0.0562935788724342i</v>
      </c>
      <c r="P261" t="str">
        <f t="shared" si="48"/>
        <v>0.00158574079807305+0.0562935788724342i</v>
      </c>
      <c r="Q261" t="str">
        <f t="shared" si="49"/>
        <v>-0.00158574079807305+0.0000297745616467046i</v>
      </c>
      <c r="R261" t="str">
        <f t="shared" si="50"/>
        <v>-0.333321583260703-35.5061201962399i</v>
      </c>
      <c r="S261" t="str">
        <f t="shared" si="51"/>
        <v>0.00581385253072738i</v>
      </c>
      <c r="T261" t="str">
        <f t="shared" si="52"/>
        <v>0.20642734675922-0.0019378825303863i</v>
      </c>
      <c r="U261" t="str">
        <f t="shared" si="53"/>
        <v>0.0000499999999999999-0.0189877049739794i</v>
      </c>
      <c r="V261" t="str">
        <f t="shared" si="54"/>
        <v>3.33333333333333E-06-0.0208864754713774i</v>
      </c>
      <c r="W261" t="str">
        <f t="shared" si="55"/>
        <v>0.0000144746584556868-0.00994595588128433i</v>
      </c>
      <c r="X261" t="str">
        <f t="shared" si="56"/>
        <v>0.00181785183227635-0.00960181435817246i</v>
      </c>
      <c r="Y261" t="str">
        <f t="shared" si="57"/>
        <v>0.009+0.00797964534011807i</v>
      </c>
      <c r="Z261" t="str">
        <f t="shared" si="58"/>
        <v>4.12322555350027-11.8079665212236i</v>
      </c>
      <c r="AA261" t="str">
        <f t="shared" si="59"/>
        <v>1265.696799297+189.794994967884i</v>
      </c>
      <c r="AB261" t="str">
        <f t="shared" si="60"/>
        <v>1.42597176324362-0.01338662639518i</v>
      </c>
      <c r="AC261" t="str">
        <f t="shared" si="61"/>
        <v>7.84970233756333-0.801449622332752i</v>
      </c>
      <c r="AD261" t="str">
        <f t="shared" si="62"/>
        <v>0.179957531397554+0.0166681822510915i</v>
      </c>
      <c r="AE261" t="str">
        <f t="shared" si="63"/>
        <v>0.938822829993762-2.05620583099626i</v>
      </c>
      <c r="AF261" t="str">
        <f t="shared" si="64"/>
        <v>-7.25892869802311-0.77416103456876i</v>
      </c>
      <c r="AG261" t="str">
        <f t="shared" si="65"/>
        <v>1.81308144483675+0.200011891362641i</v>
      </c>
      <c r="AH261" t="str">
        <f t="shared" si="66"/>
        <v>-3.72738737280987+8.24263758429177i</v>
      </c>
      <c r="AI261">
        <f t="shared" si="67"/>
        <v>19.129363853598537</v>
      </c>
      <c r="AJ261">
        <f t="shared" si="68"/>
        <v>114.33286753277949</v>
      </c>
      <c r="AK261"/>
      <c r="AL261"/>
      <c r="AM261"/>
      <c r="AN261"/>
    </row>
    <row r="262" spans="1:40" x14ac:dyDescent="0.25">
      <c r="A262"/>
      <c r="B262">
        <f t="shared" si="69"/>
        <v>12800</v>
      </c>
      <c r="C262" s="186" t="str">
        <f t="shared" ref="C262:C325" si="72">IMPRODUCT(COMPLEX(-1,0),IMDIV(IMPRODUCT(G262,COMPLEX($C$100+$C$101,0)),COMPLEX($C$100,2*PI()*B262*$C$103*$C$102*(2*$C$100+$C$101))))</f>
        <v>-0.000466466239578892+0.19132874875352i</v>
      </c>
      <c r="D262" s="158" t="str">
        <f t="shared" ref="D262:D325" si="73">IMPRODUCT(COMPLEX($C$106,0),IMSUB(C262,G262))</f>
        <v>-5.96058219817606+1.46685374044365i</v>
      </c>
      <c r="E262" t="str">
        <f t="shared" ref="E262:E325" si="74">IMDIV(COMPLEX($C$20*10^3,0),COMPLEX(1,2*PI()*B262*$C$20*1000*$C$29*10^-12))</f>
        <v>2870</v>
      </c>
      <c r="F262" t="str">
        <f t="shared" ref="F262:F325" si="75">IMDIV(COMPLEX($C$22*1000,0),IMSUM(COMPLEX($C$22*1000,0),E262))</f>
        <v>0.777000777000777</v>
      </c>
      <c r="G262" t="str">
        <f t="shared" si="70"/>
        <v>0.777000777000777</v>
      </c>
      <c r="H262" t="str">
        <f t="shared" ref="H262:H325" si="76">IMPRODUCT(COMPLEX($C$108,0),IMPRODUCT(COMPLEX(-1,0),D262),IMDIV(COMPLEX(0,2*PI()*B262*$C$109*$C$110),COMPLEX(1,2*PI()*B262*$C$109*$C$110)))</f>
        <v>1.30772253007364+2.26754529012747i</v>
      </c>
      <c r="I262" t="str">
        <f t="shared" ref="I262:I325" si="77">COMPLEX(0,2*PI()*B262*$C$113*$C$112*$C$114)</f>
        <v>50.2654824574367i</v>
      </c>
      <c r="J262" t="str">
        <f t="shared" si="71"/>
        <v>-1.16116859405204+10.8712576963505i</v>
      </c>
      <c r="K262" t="str">
        <f t="shared" ref="K262:K325" si="78">IMDIV(I262,J262)</f>
        <v>4.57154962182877-0.488291235042664i</v>
      </c>
      <c r="L262" t="str">
        <f t="shared" ref="L262:L325" si="79">IMDIV(COMPLEX($C$117,0),COMPLEX(1,2*PI()*B262*$C$115*$C$116))</f>
        <v>0.234560602891294-0.0390791913536159i</v>
      </c>
      <c r="M262" t="str">
        <f t="shared" ref="M262:M325" si="80">IMSUM(K262,L262)</f>
        <v>4.80611022472006-0.52737042639628i</v>
      </c>
      <c r="N262" t="str">
        <f t="shared" ref="N262:N325" si="81">COMPLEX(0,-2*PI()*B262*$C$43)</f>
        <v>-0.0567668444060028i</v>
      </c>
      <c r="O262" t="str">
        <f t="shared" ref="O262:O325" si="82">IMEXP(N262)</f>
        <v>0.998389195322564-0.0567363610320836i</v>
      </c>
      <c r="P262" t="str">
        <f t="shared" ref="P262:P325" si="83">IMSUB(COMPLEX(1,0),O262)</f>
        <v>0.00161080467743602+0.0567363610320836i</v>
      </c>
      <c r="Q262" t="str">
        <f t="shared" ref="Q262:Q325" si="84">IMSUM(COMPLEX(0,2*PI()*B262*$C$43),O262,COMPLEX(-1,0))</f>
        <v>-0.00161080467743602+0.000030483373919199i</v>
      </c>
      <c r="R262" t="str">
        <f t="shared" ref="R262:R325" si="85">IMDIV(P262,Q262)</f>
        <v>-0.333321397479964-35.228679546178i</v>
      </c>
      <c r="S262" t="str">
        <f t="shared" ref="S262:S325" si="86">IMDIV(COMPLEX(0,2*PI()*B262*$C$123),COMPLEX($C$124,0))</f>
        <v>0.00585963089711106i</v>
      </c>
      <c r="T262" t="str">
        <f t="shared" ref="T262:T325" si="87">IMPRODUCT(R262,S262)</f>
        <v>0.206427059133209-0.00195314035934183i</v>
      </c>
      <c r="U262" t="str">
        <f t="shared" ref="U262:U325" si="88">IMDIV(COMPLEX(1,2*PI()*B262*$C$16*10^-3*$C$15*10^-6),COMPLEX(0,2*PI()*B262*$C$15*10^-6))</f>
        <v>0.0000500000000000001-0.0188393635288702i</v>
      </c>
      <c r="V262" t="str">
        <f t="shared" ref="V262:V325" si="89">IMSUM(COMPLEX($C$18*10^-3,0),IMDIV(COMPLEX(1,0),COMPLEX(0,2*PI()*B262*($C$17*1*10^-6))))</f>
        <v>3.33333333333333E-06-0.0207232998817572i</v>
      </c>
      <c r="W262" t="str">
        <f t="shared" ref="W262:W325" si="90">IMDIV(IMPRODUCT(U262,V262),IMSUM(U262,V262))</f>
        <v>0.0000144746581346695-0.00986825333909252i</v>
      </c>
      <c r="X262" t="str">
        <f t="shared" ref="X262:X325" si="91">IMDIV(IMPRODUCT(COMPLEX($C$19,0),W262),IMSUM(COMPLEX($C$19,0),W262))</f>
        <v>0.00179072612697954-0.00953185527211126i</v>
      </c>
      <c r="Y262" t="str">
        <f t="shared" ref="Y262:Y325" si="92">COMPLEX($C$13*10^-3,2*PI()*B262*$C$12*0.000001)</f>
        <v>0.009+0.00804247719318987i</v>
      </c>
      <c r="Z262" t="str">
        <f t="shared" ref="Z262:Z325" si="93">IMPRODUCT(COMPLEX($C$6,0),IMDIV(X262,IMSUM(X262,Y262)))</f>
        <v>3.95486804198182-11.8208615937237i</v>
      </c>
      <c r="AA262" t="str">
        <f t="shared" ref="AA262:AA325" si="94">IMDIV(COMPLEX($C$6,0),IMSUM(X262,Y262))</f>
        <v>1273.1559912755+175.725952279723i</v>
      </c>
      <c r="AB262" t="str">
        <f t="shared" ref="AB262:AB325" si="95">IMPRODUCT(COMPLEX($C$119,0),T262)</f>
        <v>1.42596977636263-0.013492025382284i</v>
      </c>
      <c r="AC262" t="str">
        <f t="shared" ref="AC262:AC325" si="96">IMSUM(COMPLEX(1,0),IMPRODUCT(AB262,M262))</f>
        <v>7.84625262713941-0.816858450130546i</v>
      </c>
      <c r="AD262" t="str">
        <f t="shared" ref="AD262:AD325" si="97">IMDIV(AB262,AC262)</f>
        <v>0.179967401037577+0.0170165139013592i</v>
      </c>
      <c r="AE262" t="str">
        <f t="shared" ref="AE262:AE325" si="98">IMPRODUCT(AD262,AA262,X262)</f>
        <v>0.912897178597683-2.06007167203295i</v>
      </c>
      <c r="AF262" t="str">
        <f t="shared" ref="AF262:AF325" si="99">IMSUB(D262,H262)</f>
        <v>-7.2683047282497-0.80069154968382i</v>
      </c>
      <c r="AG262" t="str">
        <f t="shared" ref="AG262:AG325" si="100">IMSUM(COMPLEX(1,0),IMPRODUCT(AD262,AA262,COMPLEX($C$127,0)))</f>
        <v>1.81861352095482+0.192908422773799i</v>
      </c>
      <c r="AH262" t="str">
        <f t="shared" ref="AH262:AH325" si="101">IMDIV(IMPRODUCT(AE262,AF262),AG262)</f>
        <v>-3.68334657490421+8.2221032801848i</v>
      </c>
      <c r="AI262">
        <f t="shared" ref="AI262:AI325" si="102">20*LOG10(IMABS(AH262))</f>
        <v>19.093956762013068</v>
      </c>
      <c r="AJ262">
        <f t="shared" ref="AJ262:AJ325" si="103">IMARGUMENT(AH262)*180/PI()</f>
        <v>114.13147598585205</v>
      </c>
      <c r="AK262"/>
      <c r="AL262"/>
      <c r="AM262"/>
      <c r="AN262"/>
    </row>
    <row r="263" spans="1:40" x14ac:dyDescent="0.25">
      <c r="A263"/>
      <c r="B263">
        <f t="shared" si="69"/>
        <v>12900</v>
      </c>
      <c r="C263" s="186" t="str">
        <f t="shared" si="72"/>
        <v>-0.000459262278158225+0.189845597585893i</v>
      </c>
      <c r="D263" s="158" t="str">
        <f t="shared" si="73"/>
        <v>-5.96052696780517+1.45548291482518i</v>
      </c>
      <c r="E263" t="str">
        <f t="shared" si="74"/>
        <v>2870</v>
      </c>
      <c r="F263" t="str">
        <f t="shared" si="75"/>
        <v>0.777000777000777</v>
      </c>
      <c r="G263" t="str">
        <f t="shared" si="70"/>
        <v>0.777000777000777</v>
      </c>
      <c r="H263" t="str">
        <f t="shared" si="76"/>
        <v>1.3172061302515+2.28246854654612i</v>
      </c>
      <c r="I263" t="str">
        <f t="shared" si="77"/>
        <v>50.6581815391354i</v>
      </c>
      <c r="J263" t="str">
        <f t="shared" si="71"/>
        <v>-1.19506876059693+10.9561893971033i</v>
      </c>
      <c r="K263" t="str">
        <f t="shared" si="78"/>
        <v>4.56933934468371-0.498410031944291i</v>
      </c>
      <c r="L263" t="str">
        <f t="shared" si="79"/>
        <v>0.23446127421881-0.0393678195014408i</v>
      </c>
      <c r="M263" t="str">
        <f t="shared" si="80"/>
        <v>4.80380061890252-0.537777851445732i</v>
      </c>
      <c r="N263" t="str">
        <f t="shared" si="81"/>
        <v>-0.0572103353779247i</v>
      </c>
      <c r="O263" t="str">
        <f t="shared" si="82"/>
        <v>0.998363935075782-0.057179132032585i</v>
      </c>
      <c r="P263" t="str">
        <f t="shared" si="83"/>
        <v>0.00163606492421797+0.057179132032585i</v>
      </c>
      <c r="Q263" t="str">
        <f t="shared" si="84"/>
        <v>-0.00163606492421797+0.0000312033453397018i</v>
      </c>
      <c r="R263" t="str">
        <f t="shared" si="85"/>
        <v>-0.333321210241289-34.9555399195136i</v>
      </c>
      <c r="S263" t="str">
        <f t="shared" si="86"/>
        <v>0.00590540926349474i</v>
      </c>
      <c r="T263" t="str">
        <f t="shared" si="87"/>
        <v>0.206426769251156-0.00196839816267819i</v>
      </c>
      <c r="U263" t="str">
        <f t="shared" si="88"/>
        <v>0.00005-0.018693321951127i</v>
      </c>
      <c r="V263" t="str">
        <f t="shared" si="89"/>
        <v>3.33333333333333E-06-0.0205626541462397i</v>
      </c>
      <c r="W263" t="str">
        <f t="shared" si="90"/>
        <v>0.0000144746578111342-0.00979175548933054i</v>
      </c>
      <c r="X263" t="str">
        <f t="shared" si="91"/>
        <v>0.00176420099641667-0.0094628697759098i</v>
      </c>
      <c r="Y263" t="str">
        <f t="shared" si="92"/>
        <v>0.009+0.00810530904626167i</v>
      </c>
      <c r="Z263" t="str">
        <f t="shared" si="93"/>
        <v>3.78650173015506-11.8299324634986i</v>
      </c>
      <c r="AA263" t="str">
        <f t="shared" si="94"/>
        <v>1280.24416870164+161.46198016638i</v>
      </c>
      <c r="AB263" t="str">
        <f t="shared" si="95"/>
        <v>1.42596777389722-0.0135974241924143i</v>
      </c>
      <c r="AC263" t="str">
        <f t="shared" si="96"/>
        <v>7.84275248121512-0.8321732004283i</v>
      </c>
      <c r="AD263" t="str">
        <f t="shared" si="97"/>
        <v>0.179977452871758+0.0173631628812684i</v>
      </c>
      <c r="AE263" t="str">
        <f t="shared" si="98"/>
        <v>0.886889980925941-2.06337546613451i</v>
      </c>
      <c r="AF263" t="str">
        <f t="shared" si="99"/>
        <v>-7.27773309805667-0.82698563172094i</v>
      </c>
      <c r="AG263" t="str">
        <f t="shared" si="100"/>
        <v>1.82395396983142+0.185664746316868i</v>
      </c>
      <c r="AH263" t="str">
        <f t="shared" si="101"/>
        <v>-3.63946688007467+8.20139740086889i</v>
      </c>
      <c r="AI263">
        <f t="shared" si="102"/>
        <v>19.058424822410661</v>
      </c>
      <c r="AJ263">
        <f t="shared" si="103"/>
        <v>113.92981966664722</v>
      </c>
      <c r="AK263"/>
      <c r="AL263"/>
      <c r="AM263"/>
      <c r="AN263"/>
    </row>
    <row r="264" spans="1:40" x14ac:dyDescent="0.25">
      <c r="A264"/>
      <c r="B264">
        <f t="shared" si="69"/>
        <v>13000</v>
      </c>
      <c r="C264" s="186" t="str">
        <f t="shared" si="72"/>
        <v>-0.000452223920489578+0.188385263731i</v>
      </c>
      <c r="D264" s="158" t="str">
        <f t="shared" si="73"/>
        <v>-5.96047300706305+1.44428702193767i</v>
      </c>
      <c r="E264" t="str">
        <f t="shared" si="74"/>
        <v>2870</v>
      </c>
      <c r="F264" t="str">
        <f t="shared" si="75"/>
        <v>0.777000777000777</v>
      </c>
      <c r="G264" t="str">
        <f t="shared" si="70"/>
        <v>0.777000777000777</v>
      </c>
      <c r="H264" t="str">
        <f t="shared" si="76"/>
        <v>1.32674030703532+2.29733421730092i</v>
      </c>
      <c r="I264" t="str">
        <f t="shared" si="77"/>
        <v>51.0508806208341i</v>
      </c>
      <c r="J264" t="str">
        <f t="shared" si="71"/>
        <v>-1.22923274166745+11.041121097856i</v>
      </c>
      <c r="K264" t="str">
        <f t="shared" si="78"/>
        <v>4.56709588907416-0.508465014687224i</v>
      </c>
      <c r="L264" t="str">
        <f t="shared" si="79"/>
        <v>0.234361257633619-0.039656072673951i</v>
      </c>
      <c r="M264" t="str">
        <f t="shared" si="80"/>
        <v>4.80145714670778-0.548121087361175i</v>
      </c>
      <c r="N264" t="str">
        <f t="shared" si="81"/>
        <v>-0.0576538263498466i</v>
      </c>
      <c r="O264" t="str">
        <f t="shared" si="82"/>
        <v>0.998338478466549-0.0576218917868523i</v>
      </c>
      <c r="P264" t="str">
        <f t="shared" si="83"/>
        <v>0.001661521533451+0.0576218917868523i</v>
      </c>
      <c r="Q264" t="str">
        <f t="shared" si="84"/>
        <v>-0.001661521533451+0.0000319345629943013i</v>
      </c>
      <c r="R264" t="str">
        <f t="shared" si="85"/>
        <v>-0.333321021544783-34.6866020618515i</v>
      </c>
      <c r="S264" t="str">
        <f t="shared" si="86"/>
        <v>0.00595118762987842i</v>
      </c>
      <c r="T264" t="str">
        <f t="shared" si="87"/>
        <v>0.206426477113006-0.00198365594019575i</v>
      </c>
      <c r="U264" t="str">
        <f t="shared" si="88"/>
        <v>0.0000499999999999999-0.0185495271668876i</v>
      </c>
      <c r="V264" t="str">
        <f t="shared" si="89"/>
        <v>3.33333333333333E-06-0.0204044798835763i</v>
      </c>
      <c r="W264" t="str">
        <f t="shared" si="90"/>
        <v>0.0000144746574850811-0.00971643453140382i</v>
      </c>
      <c r="X264" t="str">
        <f t="shared" si="91"/>
        <v>0.00173825904444592-0.00939483859399179i</v>
      </c>
      <c r="Y264" t="str">
        <f t="shared" si="92"/>
        <v>0.009+0.00816814089933346i</v>
      </c>
      <c r="Z264" t="str">
        <f t="shared" si="93"/>
        <v>3.61826014008855-11.8351800247451i</v>
      </c>
      <c r="AA264" t="str">
        <f t="shared" si="94"/>
        <v>1286.95487436885+147.016808868483i</v>
      </c>
      <c r="AB264" t="str">
        <f t="shared" si="95"/>
        <v>1.425965755847-0.0137028228241919i</v>
      </c>
      <c r="AC264" t="str">
        <f t="shared" si="96"/>
        <v>7.83920266322583-0.847395417213944i</v>
      </c>
      <c r="AD264" t="str">
        <f t="shared" si="97"/>
        <v>0.179987684490676+0.0177081677986664i</v>
      </c>
      <c r="AE264" t="str">
        <f t="shared" si="98"/>
        <v>0.860821618305059-2.06611389048426i</v>
      </c>
      <c r="AF264" t="str">
        <f t="shared" si="99"/>
        <v>-7.28721331409837-0.85304719536325i</v>
      </c>
      <c r="AG264" t="str">
        <f t="shared" si="100"/>
        <v>1.82909811901071+0.178287996904176i</v>
      </c>
      <c r="AH264" t="str">
        <f t="shared" si="101"/>
        <v>-3.59575848774615+8.18051891617583i</v>
      </c>
      <c r="AI264">
        <f t="shared" si="102"/>
        <v>19.022769265465634</v>
      </c>
      <c r="AJ264">
        <f t="shared" si="103"/>
        <v>113.72795669203578</v>
      </c>
      <c r="AK264"/>
      <c r="AL264"/>
      <c r="AM264"/>
      <c r="AN264"/>
    </row>
    <row r="265" spans="1:40" x14ac:dyDescent="0.25">
      <c r="A265"/>
      <c r="B265">
        <f t="shared" si="69"/>
        <v>13100</v>
      </c>
      <c r="C265" s="186" t="str">
        <f t="shared" si="72"/>
        <v>-0.000445346129367732+0.186947224666962i</v>
      </c>
      <c r="D265" s="158" t="str">
        <f t="shared" si="73"/>
        <v>-5.96042027733111+1.43326205578004i</v>
      </c>
      <c r="E265" t="str">
        <f t="shared" si="74"/>
        <v>2870</v>
      </c>
      <c r="F265" t="str">
        <f t="shared" si="75"/>
        <v>0.777000777000777</v>
      </c>
      <c r="G265" t="str">
        <f t="shared" si="70"/>
        <v>0.777000777000777</v>
      </c>
      <c r="H265" t="str">
        <f t="shared" si="76"/>
        <v>1.33632460656808+2.3121420893358i</v>
      </c>
      <c r="I265" t="str">
        <f t="shared" si="77"/>
        <v>51.4435797025329i</v>
      </c>
      <c r="J265" t="str">
        <f t="shared" si="71"/>
        <v>-1.26366053726362+11.1260527986088i</v>
      </c>
      <c r="K265" t="str">
        <f t="shared" si="78"/>
        <v>4.56481976765246-0.518457237666946i</v>
      </c>
      <c r="L265" t="str">
        <f t="shared" si="79"/>
        <v>0.234260555003649-0.0399439485034681i</v>
      </c>
      <c r="M265" t="str">
        <f t="shared" si="80"/>
        <v>4.79908032265611-0.558401186170414i</v>
      </c>
      <c r="N265" t="str">
        <f t="shared" si="81"/>
        <v>-0.0580973173217685i</v>
      </c>
      <c r="O265" t="str">
        <f t="shared" si="82"/>
        <v>0.998312825499872-0.0580646402078017i</v>
      </c>
      <c r="P265" t="str">
        <f t="shared" si="83"/>
        <v>0.00168717450012801+0.0580646402078017i</v>
      </c>
      <c r="Q265" t="str">
        <f t="shared" si="84"/>
        <v>-0.00168717450012801+0.0000326771139668031i</v>
      </c>
      <c r="R265" t="str">
        <f t="shared" si="85"/>
        <v>-0.333320831391537-34.4217697494778i</v>
      </c>
      <c r="S265" t="str">
        <f t="shared" si="86"/>
        <v>0.0059969659962621i</v>
      </c>
      <c r="T265" t="str">
        <f t="shared" si="87"/>
        <v>0.206426182718782-0.00199891369170086i</v>
      </c>
      <c r="U265" t="str">
        <f t="shared" si="88"/>
        <v>0.0000499999999999999-0.0184079277228655i</v>
      </c>
      <c r="V265" t="str">
        <f t="shared" si="89"/>
        <v>3.33333333333333E-06-0.0202487204951521i</v>
      </c>
      <c r="W265" t="str">
        <f t="shared" si="90"/>
        <v>0.0000144746571565104-0.00964226351359101i</v>
      </c>
      <c r="X265" t="str">
        <f t="shared" si="91"/>
        <v>0.00171288349278823-0.00932774292684686i</v>
      </c>
      <c r="Y265" t="str">
        <f t="shared" si="92"/>
        <v>0.009+0.00823097275240526i</v>
      </c>
      <c r="Z265" t="str">
        <f t="shared" si="93"/>
        <v>3.45027661682868-11.8366115504111i</v>
      </c>
      <c r="AA265" t="str">
        <f t="shared" si="94"/>
        <v>1293.28231333699+132.404452018518i</v>
      </c>
      <c r="AB265" t="str">
        <f t="shared" si="95"/>
        <v>1.42596372221212-0.013808221276279i</v>
      </c>
      <c r="AC265" t="str">
        <f t="shared" si="96"/>
        <v>7.83560391295007-0.862526596937099i</v>
      </c>
      <c r="AD265" t="str">
        <f t="shared" si="97"/>
        <v>0.179998093576243+0.018051566082537i</v>
      </c>
      <c r="AE265" t="str">
        <f t="shared" si="98"/>
        <v>0.834712588935416-2.06828461712481i</v>
      </c>
      <c r="AF265" t="str">
        <f t="shared" si="99"/>
        <v>-7.29674488389919-0.87888003355576i</v>
      </c>
      <c r="AG265" t="str">
        <f t="shared" si="100"/>
        <v>1.8340416401715+0.170785518714648i</v>
      </c>
      <c r="AH265" t="str">
        <f t="shared" si="101"/>
        <v>-3.55223124915048+8.15946721109402i</v>
      </c>
      <c r="AI265">
        <f t="shared" si="102"/>
        <v>18.986991451639117</v>
      </c>
      <c r="AJ265">
        <f t="shared" si="103"/>
        <v>113.52594324275817</v>
      </c>
      <c r="AK265"/>
      <c r="AL265"/>
      <c r="AM265"/>
      <c r="AN265"/>
    </row>
    <row r="266" spans="1:40" x14ac:dyDescent="0.25">
      <c r="A266"/>
      <c r="B266">
        <f t="shared" si="69"/>
        <v>13200</v>
      </c>
      <c r="C266" s="186" t="str">
        <f t="shared" si="72"/>
        <v>-0.000438624057663017+0.185530973705447i</v>
      </c>
      <c r="D266" s="158" t="str">
        <f t="shared" si="73"/>
        <v>-5.96036874144804+1.42240413174176i</v>
      </c>
      <c r="E266" t="str">
        <f t="shared" si="74"/>
        <v>2870</v>
      </c>
      <c r="F266" t="str">
        <f t="shared" si="75"/>
        <v>0.777000777000777</v>
      </c>
      <c r="G266" t="str">
        <f t="shared" si="70"/>
        <v>0.777000777000777</v>
      </c>
      <c r="H266" t="str">
        <f t="shared" si="76"/>
        <v>1.34595857438319+2.32689195401459i</v>
      </c>
      <c r="I266" t="str">
        <f t="shared" si="77"/>
        <v>51.8362787842316i</v>
      </c>
      <c r="J266" t="str">
        <f t="shared" si="71"/>
        <v>-1.29835214738543+11.2109844993615i</v>
      </c>
      <c r="K266" t="str">
        <f t="shared" si="78"/>
        <v>4.56251147721575-0.528387723152334i</v>
      </c>
      <c r="L266" t="str">
        <f t="shared" si="79"/>
        <v>0.23415916820718-0.0402314446338178i</v>
      </c>
      <c r="M266" t="str">
        <f t="shared" si="80"/>
        <v>4.79667064542293-0.568619167786152i</v>
      </c>
      <c r="N266" t="str">
        <f t="shared" si="81"/>
        <v>-0.0585408082936904i</v>
      </c>
      <c r="O266" t="str">
        <f t="shared" si="82"/>
        <v>0.998286976180797-0.0585073772083515i</v>
      </c>
      <c r="P266" t="str">
        <f t="shared" si="83"/>
        <v>0.00171302381920302+0.0585073772083515i</v>
      </c>
      <c r="Q266" t="str">
        <f t="shared" si="84"/>
        <v>-0.00171302381920302+0.0000334310853388961i</v>
      </c>
      <c r="R266" t="str">
        <f t="shared" si="85"/>
        <v>-0.333320639780099-34.1609496745532i</v>
      </c>
      <c r="S266" t="str">
        <f t="shared" si="86"/>
        <v>0.00604274436264578i</v>
      </c>
      <c r="T266" t="str">
        <f t="shared" si="87"/>
        <v>0.206425886068533-0.00201417141698468i</v>
      </c>
      <c r="U266" t="str">
        <f t="shared" si="88"/>
        <v>0.00005-0.018268473724965i</v>
      </c>
      <c r="V266" t="str">
        <f t="shared" si="89"/>
        <v>3.33333333333333E-06-0.0200953210974615i</v>
      </c>
      <c r="W266" t="str">
        <f t="shared" si="90"/>
        <v>0.0000144746568254218-0.00956921630088943i</v>
      </c>
      <c r="X266" t="str">
        <f t="shared" si="91"/>
        <v>0.00168805815520781-0.0092615644376632i</v>
      </c>
      <c r="Y266" t="str">
        <f t="shared" si="92"/>
        <v>0.009+0.00829380460547705i</v>
      </c>
      <c r="Z266" t="str">
        <f t="shared" si="93"/>
        <v>3.2826839473013-11.8342406660366i</v>
      </c>
      <c r="AA266" t="str">
        <f t="shared" si="94"/>
        <v>1299.22136821158+117.639166536576i</v>
      </c>
      <c r="AB266" t="str">
        <f t="shared" si="95"/>
        <v>1.42596167299294-0.013913619547233i</v>
      </c>
      <c r="AC266" t="str">
        <f t="shared" si="96"/>
        <v>7.83195694757557-0.87756819024599i</v>
      </c>
      <c r="AD266" t="str">
        <f t="shared" si="97"/>
        <v>0.180008677897557+0.0183933940275927i</v>
      </c>
      <c r="AE266" t="str">
        <f t="shared" si="98"/>
        <v>0.808583448897012-2.06988631690398i</v>
      </c>
      <c r="AF266" t="str">
        <f t="shared" si="99"/>
        <v>-7.30632731583123-0.90448782227283i</v>
      </c>
      <c r="AG266" t="str">
        <f t="shared" si="100"/>
        <v>1.83878056082631+0.163164844238328i</v>
      </c>
      <c r="AH266" t="str">
        <f t="shared" si="101"/>
        <v>-3.50889466942753+8.13824206435119i</v>
      </c>
      <c r="AI266">
        <f t="shared" si="102"/>
        <v>18.951092863180797</v>
      </c>
      <c r="AJ266">
        <f t="shared" si="103"/>
        <v>113.32383360942804</v>
      </c>
      <c r="AK266"/>
      <c r="AL266"/>
      <c r="AM266"/>
      <c r="AN266"/>
    </row>
    <row r="267" spans="1:40" x14ac:dyDescent="0.25">
      <c r="A267"/>
      <c r="B267">
        <f t="shared" si="69"/>
        <v>13300</v>
      </c>
      <c r="C267" s="186" t="str">
        <f t="shared" si="72"/>
        <v>-0.00043205303977899+0.184136019396442i</v>
      </c>
      <c r="D267" s="158" t="str">
        <f t="shared" si="73"/>
        <v>-5.96031836364426+1.41170948203939i</v>
      </c>
      <c r="E267" t="str">
        <f t="shared" si="74"/>
        <v>2870</v>
      </c>
      <c r="F267" t="str">
        <f t="shared" si="75"/>
        <v>0.777000777000777</v>
      </c>
      <c r="G267" t="str">
        <f t="shared" si="70"/>
        <v>0.777000777000777</v>
      </c>
      <c r="H267" t="str">
        <f t="shared" si="76"/>
        <v>1.35564175545083+2.34158360710883i</v>
      </c>
      <c r="I267" t="str">
        <f t="shared" si="77"/>
        <v>52.2289778659303i</v>
      </c>
      <c r="J267" t="str">
        <f t="shared" si="71"/>
        <v>-1.33330757203287+11.2959162001143i</v>
      </c>
      <c r="K267" t="str">
        <f t="shared" si="78"/>
        <v>4.56017149941492-0.538257462451508i</v>
      </c>
      <c r="L267" t="str">
        <f t="shared" si="79"/>
        <v>0.234057099132757-0.0405185587203819i</v>
      </c>
      <c r="M267" t="str">
        <f t="shared" si="80"/>
        <v>4.79422859854768-0.57877602117189i</v>
      </c>
      <c r="N267" t="str">
        <f t="shared" si="81"/>
        <v>-0.0589842992656123i</v>
      </c>
      <c r="O267" t="str">
        <f t="shared" si="82"/>
        <v>0.998260930514408-0.0589501027014224i</v>
      </c>
      <c r="P267" t="str">
        <f t="shared" si="83"/>
        <v>0.00173906948559199+0.0589501027014224i</v>
      </c>
      <c r="Q267" t="str">
        <f t="shared" si="84"/>
        <v>-0.00173906948559199+0.0000341965641899034i</v>
      </c>
      <c r="R267" t="str">
        <f t="shared" si="85"/>
        <v>-0.333320446711888-33.904051335478i</v>
      </c>
      <c r="S267" t="str">
        <f t="shared" si="86"/>
        <v>0.00608852272902946i</v>
      </c>
      <c r="T267" t="str">
        <f t="shared" si="87"/>
        <v>0.206425587162239-0.00202942911585558i</v>
      </c>
      <c r="U267" t="str">
        <f t="shared" si="88"/>
        <v>0.00005-0.0181311167796645i</v>
      </c>
      <c r="V267" t="str">
        <f t="shared" si="89"/>
        <v>3.33333333333333E-06-0.019944228457631i</v>
      </c>
      <c r="W267" t="str">
        <f t="shared" si="90"/>
        <v>0.0000144746564918158-0.00949726754431167i</v>
      </c>
      <c r="X267" t="str">
        <f t="shared" si="91"/>
        <v>0.00166376741292617-0.00919628523934231i</v>
      </c>
      <c r="Y267" t="str">
        <f t="shared" si="92"/>
        <v>0.009+0.00835663645854885i</v>
      </c>
      <c r="Z267" t="str">
        <f t="shared" si="93"/>
        <v>3.1156139825648-11.8280872964293i</v>
      </c>
      <c r="AA267" t="str">
        <f t="shared" si="94"/>
        <v>1304.76761149655+102.73541158483i</v>
      </c>
      <c r="AB267" t="str">
        <f t="shared" si="95"/>
        <v>1.42595960818931-0.0140190176357303i</v>
      </c>
      <c r="AC267" t="str">
        <f t="shared" si="96"/>
        <v>7.82826246270709-0.892521603652399i</v>
      </c>
      <c r="AD267" t="str">
        <f t="shared" si="97"/>
        <v>0.18001943530698+0.0187336868368541i</v>
      </c>
      <c r="AE267" t="str">
        <f t="shared" si="98"/>
        <v>0.782454753066125-2.07091865921096i</v>
      </c>
      <c r="AF267" t="str">
        <f t="shared" si="99"/>
        <v>-7.31596011909509-0.92987412506944i</v>
      </c>
      <c r="AG267" t="str">
        <f t="shared" si="100"/>
        <v>1.84331127447475+0.155433672561603i</v>
      </c>
      <c r="AH267" t="str">
        <f t="shared" si="101"/>
        <v>-3.46575791000056+8.11684362761123i</v>
      </c>
      <c r="AI267">
        <f t="shared" si="102"/>
        <v>18.915075096428204</v>
      </c>
      <c r="AJ267">
        <f t="shared" si="103"/>
        <v>113.12168023754643</v>
      </c>
      <c r="AK267"/>
      <c r="AL267"/>
      <c r="AM267"/>
      <c r="AN267"/>
    </row>
    <row r="268" spans="1:40" x14ac:dyDescent="0.25">
      <c r="A268"/>
      <c r="B268">
        <f t="shared" si="69"/>
        <v>13400</v>
      </c>
      <c r="C268" s="186" t="str">
        <f t="shared" si="72"/>
        <v>-0.000425628583554663+0.182761884959682i</v>
      </c>
      <c r="D268" s="158" t="str">
        <f t="shared" si="73"/>
        <v>-5.96026910947988+1.40117445135756i</v>
      </c>
      <c r="E268" t="str">
        <f t="shared" si="74"/>
        <v>2870</v>
      </c>
      <c r="F268" t="str">
        <f t="shared" si="75"/>
        <v>0.777000777000777</v>
      </c>
      <c r="G268" t="str">
        <f t="shared" si="70"/>
        <v>0.777000777000777</v>
      </c>
      <c r="H268" t="str">
        <f t="shared" si="76"/>
        <v>1.36537369422424+2.35621684878555i</v>
      </c>
      <c r="I268" t="str">
        <f t="shared" si="77"/>
        <v>52.621676947629i</v>
      </c>
      <c r="J268" t="str">
        <f t="shared" si="71"/>
        <v>-1.36852681120596+11.380847900867i</v>
      </c>
      <c r="K268" t="str">
        <f t="shared" si="78"/>
        <v>4.55780030142789-0.548067417028875i</v>
      </c>
      <c r="L268" t="str">
        <f t="shared" si="79"/>
        <v>0.233954349679108-0.0408052884301511i</v>
      </c>
      <c r="M268" t="str">
        <f t="shared" si="80"/>
        <v>4.791754651107-0.588872705459026i</v>
      </c>
      <c r="N268" t="str">
        <f t="shared" si="81"/>
        <v>-0.0594277902375342i</v>
      </c>
      <c r="O268" t="str">
        <f t="shared" si="82"/>
        <v>0.998234688505827-0.0593928165999372i</v>
      </c>
      <c r="P268" t="str">
        <f t="shared" si="83"/>
        <v>0.00176531149417303+0.0593928165999372i</v>
      </c>
      <c r="Q268" t="str">
        <f t="shared" si="84"/>
        <v>-0.00176531149417303+0.0000349736375970036i</v>
      </c>
      <c r="R268" t="str">
        <f t="shared" si="85"/>
        <v>-0.333320252186522-33.6509869321784i</v>
      </c>
      <c r="S268" t="str">
        <f t="shared" si="86"/>
        <v>0.00613430109541314i</v>
      </c>
      <c r="T268" t="str">
        <f t="shared" si="87"/>
        <v>0.206425285999795-0.00204468678811117i</v>
      </c>
      <c r="U268" t="str">
        <f t="shared" si="88"/>
        <v>0.0000499999999999999-0.0179958099380252i</v>
      </c>
      <c r="V268" t="str">
        <f t="shared" si="89"/>
        <v>3.33333333333333E-06-0.0197953909318278i</v>
      </c>
      <c r="W268" t="str">
        <f t="shared" si="90"/>
        <v>0.0000144746561556917-0.00942639265155644i</v>
      </c>
      <c r="X268" t="str">
        <f t="shared" si="91"/>
        <v>0.00163999619120328-0.00913188788188733i</v>
      </c>
      <c r="Y268" t="str">
        <f t="shared" si="92"/>
        <v>0.009+0.00841946831162065i</v>
      </c>
      <c r="Z268" t="str">
        <f t="shared" si="93"/>
        <v>2.94919726565884-11.818177585604i</v>
      </c>
      <c r="AA268" t="str">
        <f t="shared" si="94"/>
        <v>1309.91731495846+87.7078068297741i</v>
      </c>
      <c r="AB268" t="str">
        <f t="shared" si="95"/>
        <v>1.42595752780051-0.0141244155403726i</v>
      </c>
      <c r="AC268" t="str">
        <f t="shared" si="96"/>
        <v>7.82452113332685-0.907388201125299i</v>
      </c>
      <c r="AD268" t="str">
        <f t="shared" si="97"/>
        <v>0.180030363736415+0.0190724786623325i</v>
      </c>
      <c r="AE268" t="str">
        <f t="shared" si="98"/>
        <v>0.756346996296087-2.07138230751753i</v>
      </c>
      <c r="AF268" t="str">
        <f t="shared" si="99"/>
        <v>-7.32564280370412-0.95504239742799i</v>
      </c>
      <c r="AG268" t="str">
        <f t="shared" si="100"/>
        <v>1.84763054915639+0.14759984702629i</v>
      </c>
      <c r="AH268" t="str">
        <f t="shared" si="101"/>
        <v>-3.42282979122273+8.09527240527959i</v>
      </c>
      <c r="AI268">
        <f t="shared" si="102"/>
        <v>18.878939854396883</v>
      </c>
      <c r="AJ268">
        <f t="shared" si="103"/>
        <v>112.91953377157377</v>
      </c>
      <c r="AK268"/>
      <c r="AL268"/>
      <c r="AM268"/>
      <c r="AN268"/>
    </row>
    <row r="269" spans="1:40" x14ac:dyDescent="0.25">
      <c r="A269"/>
      <c r="B269">
        <f t="shared" si="69"/>
        <v>13500</v>
      </c>
      <c r="C269" s="186" t="str">
        <f t="shared" si="72"/>
        <v>-0.000419346362585057+0.181408107741339i</v>
      </c>
      <c r="D269" s="158" t="str">
        <f t="shared" si="73"/>
        <v>-5.96022094578578+1.3907954926836i</v>
      </c>
      <c r="E269" t="str">
        <f t="shared" si="74"/>
        <v>2870</v>
      </c>
      <c r="F269" t="str">
        <f t="shared" si="75"/>
        <v>0.777000777000777</v>
      </c>
      <c r="G269" t="str">
        <f t="shared" si="70"/>
        <v>0.777000777000777</v>
      </c>
      <c r="H269" t="str">
        <f t="shared" si="76"/>
        <v>1.37515393468556+2.37079148359453i</v>
      </c>
      <c r="I269" t="str">
        <f t="shared" si="77"/>
        <v>53.0143760293278i</v>
      </c>
      <c r="J269" t="str">
        <f t="shared" si="71"/>
        <v>-1.40400986490469+11.4657796016198i</v>
      </c>
      <c r="K269" t="str">
        <f t="shared" si="78"/>
        <v>4.55539833659793-0.557818519575447i</v>
      </c>
      <c r="L269" t="str">
        <f t="shared" si="79"/>
        <v>0.233850921755059-0.0410916314417756i</v>
      </c>
      <c r="M269" t="str">
        <f t="shared" si="80"/>
        <v>4.78924925835299-0.598910151017223i</v>
      </c>
      <c r="N269" t="str">
        <f t="shared" si="81"/>
        <v>-0.0598712812094561i</v>
      </c>
      <c r="O269" t="str">
        <f t="shared" si="82"/>
        <v>0.998208250160217-0.059835518816821i</v>
      </c>
      <c r="P269" t="str">
        <f t="shared" si="83"/>
        <v>0.00179174983978303+0.059835518816821i</v>
      </c>
      <c r="Q269" t="str">
        <f t="shared" si="84"/>
        <v>-0.00179174983978303+0.0000357623926350997i</v>
      </c>
      <c r="R269" t="str">
        <f t="shared" si="85"/>
        <v>-0.333320056201639-33.4016712661134i</v>
      </c>
      <c r="S269" t="str">
        <f t="shared" si="86"/>
        <v>0.00618007946179682i</v>
      </c>
      <c r="T269" t="str">
        <f t="shared" si="87"/>
        <v>0.206424982581396-0.00205994443353671i</v>
      </c>
      <c r="U269" t="str">
        <f t="shared" si="88"/>
        <v>0.0000500000000000001-0.017862507642188i</v>
      </c>
      <c r="V269" t="str">
        <f t="shared" si="89"/>
        <v>3.33333333333333E-06-0.0196487584064069i</v>
      </c>
      <c r="W269" t="str">
        <f t="shared" si="90"/>
        <v>0.0000144746558170498-0.00935656775898324i</v>
      </c>
      <c r="X269" t="str">
        <f t="shared" si="91"/>
        <v>0.0016167299370243-0.00906835534015654i</v>
      </c>
      <c r="Y269" t="str">
        <f t="shared" si="92"/>
        <v>0.009+0.00848230016469244i</v>
      </c>
      <c r="Z269" t="str">
        <f t="shared" si="93"/>
        <v>2.78356266723602-11.8045437906237i</v>
      </c>
      <c r="AA269" t="str">
        <f t="shared" si="94"/>
        <v>1314.66745596366+72.5710902652644i</v>
      </c>
      <c r="AB269" t="str">
        <f t="shared" si="95"/>
        <v>1.42595543182787-0.0142298132596766i</v>
      </c>
      <c r="AC269" t="str">
        <f t="shared" si="96"/>
        <v>7.82073361471774-0.922169305620267i</v>
      </c>
      <c r="AD269" t="str">
        <f t="shared" si="97"/>
        <v>0.180041461193832+0.0194098026439143i</v>
      </c>
      <c r="AE269" t="str">
        <f t="shared" si="98"/>
        <v>0.730280555211223-2.07127891077245i</v>
      </c>
      <c r="AF269" t="str">
        <f t="shared" si="99"/>
        <v>-7.33537488047134-0.97999599091093i</v>
      </c>
      <c r="AG269" t="str">
        <f t="shared" si="100"/>
        <v>1.85173553436182+0.139671332399798i</v>
      </c>
      <c r="AH269" t="str">
        <f t="shared" si="101"/>
        <v>-3.38011879528847+8.07352923490935i</v>
      </c>
      <c r="AI269">
        <f t="shared" si="102"/>
        <v>18.842688939652181</v>
      </c>
      <c r="AJ269">
        <f t="shared" si="103"/>
        <v>112.71744309809903</v>
      </c>
      <c r="AK269"/>
      <c r="AL269"/>
      <c r="AM269"/>
      <c r="AN269"/>
    </row>
    <row r="270" spans="1:40" x14ac:dyDescent="0.25">
      <c r="A270"/>
      <c r="B270">
        <f t="shared" si="69"/>
        <v>13600</v>
      </c>
      <c r="C270" s="186" t="str">
        <f t="shared" si="72"/>
        <v>-0.000413202208935547+0.180074238694688i</v>
      </c>
      <c r="D270" s="158" t="str">
        <f t="shared" si="73"/>
        <v>-5.9601738406078+1.38056916332594i</v>
      </c>
      <c r="E270" t="str">
        <f t="shared" si="74"/>
        <v>2870</v>
      </c>
      <c r="F270" t="str">
        <f t="shared" si="75"/>
        <v>0.777000777000777</v>
      </c>
      <c r="G270" t="str">
        <f t="shared" si="70"/>
        <v>0.777000777000777</v>
      </c>
      <c r="H270" t="str">
        <f t="shared" si="76"/>
        <v>1.38498202039142+2.38530732045529i</v>
      </c>
      <c r="I270" t="str">
        <f t="shared" si="77"/>
        <v>53.4070751110265i</v>
      </c>
      <c r="J270" t="str">
        <f t="shared" si="71"/>
        <v>-1.43975673312906+11.5507113023725i</v>
      </c>
      <c r="K270" t="str">
        <f t="shared" si="78"/>
        <v>4.55296604504033-0.567511675034972i</v>
      </c>
      <c r="L270" t="str">
        <f t="shared" si="79"/>
        <v>0.23374681727945-0.0413775854456168i</v>
      </c>
      <c r="M270" t="str">
        <f t="shared" si="80"/>
        <v>4.78671286231978-0.608889260480589i</v>
      </c>
      <c r="N270" t="str">
        <f t="shared" si="81"/>
        <v>-0.060314772181378i</v>
      </c>
      <c r="O270" t="str">
        <f t="shared" si="82"/>
        <v>0.998181615482776-0.0602782092650014i</v>
      </c>
      <c r="P270" t="str">
        <f t="shared" si="83"/>
        <v>0.00181838451722405+0.0602782092650014i</v>
      </c>
      <c r="Q270" t="str">
        <f t="shared" si="84"/>
        <v>-0.00181838451722405+0.0000365629163765965i</v>
      </c>
      <c r="R270" t="str">
        <f t="shared" si="85"/>
        <v>-0.333319858761477-33.1560216445108i</v>
      </c>
      <c r="S270" t="str">
        <f t="shared" si="86"/>
        <v>0.0062258578281805i</v>
      </c>
      <c r="T270" t="str">
        <f t="shared" si="87"/>
        <v>0.2064246769068-0.00207520205195816i</v>
      </c>
      <c r="U270" t="str">
        <f t="shared" si="88"/>
        <v>0.00005-0.0177311656742308i</v>
      </c>
      <c r="V270" t="str">
        <f t="shared" si="89"/>
        <v>3.33333333333333E-06-0.0195042822416539i</v>
      </c>
      <c r="W270" t="str">
        <f t="shared" si="90"/>
        <v>0.0000144746554758901-0.00928776970482334i</v>
      </c>
      <c r="X270" t="str">
        <f t="shared" si="91"/>
        <v>0.00159395459783309-0.00900567100197343i</v>
      </c>
      <c r="Y270" t="str">
        <f t="shared" si="92"/>
        <v>0.009+0.00854513201776424i</v>
      </c>
      <c r="Z270" t="str">
        <f t="shared" si="93"/>
        <v>2.61883703108464-11.7872241501832i</v>
      </c>
      <c r="AA270" t="str">
        <f t="shared" si="94"/>
        <v>1319.0157207745+57.3400758509659i</v>
      </c>
      <c r="AB270" t="str">
        <f t="shared" si="95"/>
        <v>1.42595332026974-0.0143352107924401i</v>
      </c>
      <c r="AC270" t="str">
        <f t="shared" si="96"/>
        <v>7.81690054330452-0.936866200543121i</v>
      </c>
      <c r="AD270" t="str">
        <f t="shared" si="97"/>
        <v>0.180052725759845+0.0197456909465i</v>
      </c>
      <c r="AE270" t="str">
        <f t="shared" si="98"/>
        <v>0.704275630954249-2.07061109072772i</v>
      </c>
      <c r="AF270" t="str">
        <f t="shared" si="99"/>
        <v>-7.34515586099922-1.00473815712935i</v>
      </c>
      <c r="AG270" t="str">
        <f t="shared" si="100"/>
        <v>1.85562376627274+0.131656191696196i</v>
      </c>
      <c r="AH270" t="str">
        <f t="shared" si="101"/>
        <v>-3.33763306940095+8.05161526819614i</v>
      </c>
      <c r="AI270">
        <f t="shared" si="102"/>
        <v>18.806324247449162</v>
      </c>
      <c r="AJ270">
        <f t="shared" si="103"/>
        <v>112.51545538814277</v>
      </c>
      <c r="AK270"/>
      <c r="AL270"/>
      <c r="AM270"/>
      <c r="AN270"/>
    </row>
    <row r="271" spans="1:40" x14ac:dyDescent="0.25">
      <c r="A271"/>
      <c r="B271">
        <f t="shared" si="69"/>
        <v>13700</v>
      </c>
      <c r="C271" s="186" t="str">
        <f t="shared" si="72"/>
        <v>-0.000407192106227091+0.178759841883514i</v>
      </c>
      <c r="D271" s="158" t="str">
        <f t="shared" si="73"/>
        <v>-5.9601277631537+1.37049212110694i</v>
      </c>
      <c r="E271" t="str">
        <f t="shared" si="74"/>
        <v>2870</v>
      </c>
      <c r="F271" t="str">
        <f t="shared" si="75"/>
        <v>0.777000777000777</v>
      </c>
      <c r="G271" t="str">
        <f t="shared" si="70"/>
        <v>0.777000777000777</v>
      </c>
      <c r="H271" t="str">
        <f t="shared" si="76"/>
        <v>1.39485749451841+2.39976417264375i</v>
      </c>
      <c r="I271" t="str">
        <f t="shared" si="77"/>
        <v>53.7997741927252i</v>
      </c>
      <c r="J271" t="str">
        <f t="shared" si="71"/>
        <v>-1.47576741587908+11.6356430031251i</v>
      </c>
      <c r="K271" t="str">
        <f t="shared" si="78"/>
        <v>4.55050385421809-0.577147761587699i</v>
      </c>
      <c r="L271" t="str">
        <f t="shared" si="79"/>
        <v>0.233642038181045-0.0416631481437965i</v>
      </c>
      <c r="M271" t="str">
        <f t="shared" si="80"/>
        <v>4.78414589239913-0.618810909731495i</v>
      </c>
      <c r="N271" t="str">
        <f t="shared" si="81"/>
        <v>-0.0607582631532999i</v>
      </c>
      <c r="O271" t="str">
        <f t="shared" si="82"/>
        <v>0.998154784478744-0.0607208878574081i</v>
      </c>
      <c r="P271" t="str">
        <f t="shared" si="83"/>
        <v>0.00184521552125605+0.0607208878574081i</v>
      </c>
      <c r="Q271" t="str">
        <f t="shared" si="84"/>
        <v>-0.00184521552125605+0.0000373752958918033i</v>
      </c>
      <c r="R271" t="str">
        <f t="shared" si="85"/>
        <v>-0.333319659863529-32.9139577890503i</v>
      </c>
      <c r="S271" t="str">
        <f t="shared" si="86"/>
        <v>0.00627163619456419i</v>
      </c>
      <c r="T271" t="str">
        <f t="shared" si="87"/>
        <v>0.206424368976166-0.00209045964315993i</v>
      </c>
      <c r="U271" t="str">
        <f t="shared" si="88"/>
        <v>0.00005-0.0176017411072656i</v>
      </c>
      <c r="V271" t="str">
        <f t="shared" si="89"/>
        <v>3.33333333333333E-06-0.0193619152179921i</v>
      </c>
      <c r="W271" t="str">
        <f t="shared" si="90"/>
        <v>0.0000144746551322129-0.00921997600356401i</v>
      </c>
      <c r="X271" t="str">
        <f t="shared" si="91"/>
        <v>0.00157165660125789-0.00894381865658511i</v>
      </c>
      <c r="Y271" t="str">
        <f t="shared" si="92"/>
        <v>0.009+0.00860796387083603i</v>
      </c>
      <c r="Z271" t="str">
        <f t="shared" si="93"/>
        <v>2.45514483155141-11.766262728966i</v>
      </c>
      <c r="AA271" t="str">
        <f t="shared" si="94"/>
        <v>1322.96050481478+42.0296112197018i</v>
      </c>
      <c r="AB271" t="str">
        <f t="shared" si="95"/>
        <v>1.42595119312721-0.0144406081371738i</v>
      </c>
      <c r="AC271" t="str">
        <f t="shared" si="96"/>
        <v>7.81302253750274-0.951480131154965i</v>
      </c>
      <c r="AD271" t="str">
        <f t="shared" si="97"/>
        <v>0.180064155584629+0.0200801747955718i</v>
      </c>
      <c r="AE271" t="str">
        <f t="shared" si="98"/>
        <v>0.678352193219528-2.06938242531215i</v>
      </c>
      <c r="AF271" t="str">
        <f t="shared" si="99"/>
        <v>-7.35498525767211-1.02927205153681i</v>
      </c>
      <c r="AG271" t="str">
        <f t="shared" si="100"/>
        <v>1.85929317131769+0.123562562790083i</v>
      </c>
      <c r="AH271" t="str">
        <f t="shared" si="101"/>
        <v>-3.29538042919217+8.02953195256235i</v>
      </c>
      <c r="AI271">
        <f t="shared" si="102"/>
        <v>18.769847759141186</v>
      </c>
      <c r="AJ271">
        <f t="shared" si="103"/>
        <v>112.31361613863594</v>
      </c>
      <c r="AK271"/>
      <c r="AL271"/>
      <c r="AM271"/>
      <c r="AN271"/>
    </row>
    <row r="272" spans="1:40" x14ac:dyDescent="0.25">
      <c r="A272"/>
      <c r="B272">
        <f t="shared" si="69"/>
        <v>13800</v>
      </c>
      <c r="C272" s="186" t="str">
        <f t="shared" si="72"/>
        <v>-0.000401312183070938+0.177464494007104i</v>
      </c>
      <c r="D272" s="158" t="str">
        <f t="shared" si="73"/>
        <v>-5.96008268374284+1.36056112072113i</v>
      </c>
      <c r="E272" t="str">
        <f t="shared" si="74"/>
        <v>2870</v>
      </c>
      <c r="F272" t="str">
        <f t="shared" si="75"/>
        <v>0.777000777000777</v>
      </c>
      <c r="G272" t="str">
        <f t="shared" si="70"/>
        <v>0.777000777000777</v>
      </c>
      <c r="H272" t="str">
        <f t="shared" si="76"/>
        <v>1.40477989990796+2.41416185777853i</v>
      </c>
      <c r="I272" t="str">
        <f t="shared" si="77"/>
        <v>54.1924732744239i</v>
      </c>
      <c r="J272" t="str">
        <f t="shared" si="71"/>
        <v>-1.51204191315473+11.7205747038779i</v>
      </c>
      <c r="K272" t="str">
        <f t="shared" si="78"/>
        <v>4.54801217948905-0.586727631593898i</v>
      </c>
      <c r="L272" t="str">
        <f t="shared" si="79"/>
        <v>0.233536586398456-0.041948317250246i</v>
      </c>
      <c r="M272" t="str">
        <f t="shared" si="80"/>
        <v>4.78154876588751-0.628675948844144i</v>
      </c>
      <c r="N272" t="str">
        <f t="shared" si="81"/>
        <v>-0.0612017541252218i</v>
      </c>
      <c r="O272" t="str">
        <f t="shared" si="82"/>
        <v>0.998127757153398-0.0611635545069731i</v>
      </c>
      <c r="P272" t="str">
        <f t="shared" si="83"/>
        <v>0.00187224284660203+0.0611635545069731i</v>
      </c>
      <c r="Q272" t="str">
        <f t="shared" si="84"/>
        <v>-0.00187224284660203+0.0000381996182487049i</v>
      </c>
      <c r="R272" t="str">
        <f t="shared" si="85"/>
        <v>-0.333319459506519-32.6754017482888i</v>
      </c>
      <c r="S272" t="str">
        <f t="shared" si="86"/>
        <v>0.00631741456094787i</v>
      </c>
      <c r="T272" t="str">
        <f t="shared" si="87"/>
        <v>0.206424058789461-0.00210571720693376i</v>
      </c>
      <c r="U272" t="str">
        <f t="shared" si="88"/>
        <v>0.0000499999999999999-0.0174741922586622i</v>
      </c>
      <c r="V272" t="str">
        <f t="shared" si="89"/>
        <v>3.33333333333333E-06-0.0192216114845284i</v>
      </c>
      <c r="W272" t="str">
        <f t="shared" si="90"/>
        <v>0.0000144746547860177-0.0091531648214466i</v>
      </c>
      <c r="X272" t="str">
        <f t="shared" si="91"/>
        <v>0.00154982283577696-0.00888278248345968i</v>
      </c>
      <c r="Y272" t="str">
        <f t="shared" si="92"/>
        <v>0.009+0.00867079572390783i</v>
      </c>
      <c r="Z272" t="str">
        <f t="shared" si="93"/>
        <v>2.29260784475237-11.7417092389855i</v>
      </c>
      <c r="AA272" t="str">
        <f t="shared" si="94"/>
        <v>1326.50090993857+26.6545357033712i</v>
      </c>
      <c r="AB272" t="str">
        <f t="shared" si="95"/>
        <v>1.42594905040005-0.014546005292439i</v>
      </c>
      <c r="AC272" t="str">
        <f t="shared" si="96"/>
        <v>7.80910019847971-0.966012305918313i</v>
      </c>
      <c r="AD272" t="str">
        <f t="shared" si="97"/>
        <v>0.180075748884848+0.0204132845111674i</v>
      </c>
      <c r="AE272" t="str">
        <f t="shared" si="98"/>
        <v>0.652529925885875-2.067597428191i</v>
      </c>
      <c r="AF272" t="str">
        <f t="shared" si="99"/>
        <v>-7.3648625836508-1.0536007370574i</v>
      </c>
      <c r="AG272" t="str">
        <f t="shared" si="100"/>
        <v>1.86274206804071+0.115398634963837i</v>
      </c>
      <c r="AH272" t="str">
        <f t="shared" si="101"/>
        <v>-3.25336836238164+8.0072810133145i</v>
      </c>
      <c r="AI272">
        <f t="shared" si="102"/>
        <v>18.733261535839034</v>
      </c>
      <c r="AJ272">
        <f t="shared" si="103"/>
        <v>112.11196921309542</v>
      </c>
      <c r="AK272"/>
      <c r="AL272"/>
      <c r="AM272"/>
      <c r="AN272"/>
    </row>
    <row r="273" spans="1:40" x14ac:dyDescent="0.25">
      <c r="A273"/>
      <c r="B273">
        <f t="shared" si="69"/>
        <v>13900</v>
      </c>
      <c r="C273" s="186" t="str">
        <f t="shared" si="72"/>
        <v>-0.000395558706832739+0.176187783945749i</v>
      </c>
      <c r="D273" s="158" t="str">
        <f t="shared" si="73"/>
        <v>-5.96003857375835+1.35077301025074i</v>
      </c>
      <c r="E273" t="str">
        <f t="shared" si="74"/>
        <v>2870</v>
      </c>
      <c r="F273" t="str">
        <f t="shared" si="75"/>
        <v>0.777000777000777</v>
      </c>
      <c r="G273" t="str">
        <f t="shared" si="70"/>
        <v>0.777000777000777</v>
      </c>
      <c r="H273" t="str">
        <f t="shared" si="76"/>
        <v>1.41474877911121+2.42850019780684i</v>
      </c>
      <c r="I273" t="str">
        <f t="shared" si="77"/>
        <v>54.5851723561227i</v>
      </c>
      <c r="J273" t="str">
        <f t="shared" si="71"/>
        <v>-1.54858022495603+11.8055064046306i</v>
      </c>
      <c r="K273" t="str">
        <f t="shared" si="78"/>
        <v>4.54549142462621-0.596252112499161i</v>
      </c>
      <c r="L273" t="str">
        <f t="shared" si="79"/>
        <v>0.233430463880047-0.0422330904907557i</v>
      </c>
      <c r="M273" t="str">
        <f t="shared" si="80"/>
        <v>4.77892188850626-0.638485202989917i</v>
      </c>
      <c r="N273" t="str">
        <f t="shared" si="81"/>
        <v>-0.0616452450971437i</v>
      </c>
      <c r="O273" t="str">
        <f t="shared" si="82"/>
        <v>0.998100533512054-0.061606209126631i</v>
      </c>
      <c r="P273" t="str">
        <f t="shared" si="83"/>
        <v>0.00189946648794603+0.061606209126631i</v>
      </c>
      <c r="Q273" t="str">
        <f t="shared" si="84"/>
        <v>-0.00189946648794603+0.0000390359705126977i</v>
      </c>
      <c r="R273" t="str">
        <f t="shared" si="85"/>
        <v>-0.333319257693125-32.4402778139966i</v>
      </c>
      <c r="S273" t="str">
        <f t="shared" si="86"/>
        <v>0.00636319292733155i</v>
      </c>
      <c r="T273" t="str">
        <f t="shared" si="87"/>
        <v>0.206423746346694-0.0021209747430963i</v>
      </c>
      <c r="U273" t="str">
        <f t="shared" si="88"/>
        <v>0.0000500000000000001-0.0173484786452905i</v>
      </c>
      <c r="V273" t="str">
        <f t="shared" si="89"/>
        <v>3.33333333333333E-06-0.0190833265098196i</v>
      </c>
      <c r="W273" t="str">
        <f t="shared" si="90"/>
        <v>0.000014474654437305-0.00908731495302197i</v>
      </c>
      <c r="X273" t="str">
        <f t="shared" si="91"/>
        <v>0.00152844063227562-0.00882254704141439i</v>
      </c>
      <c r="Y273" t="str">
        <f t="shared" si="92"/>
        <v>0.009+0.00873362757697962i</v>
      </c>
      <c r="Z273" t="str">
        <f t="shared" si="93"/>
        <v>2.13134483532638-11.7136188392851i</v>
      </c>
      <c r="AA273" t="str">
        <f t="shared" si="94"/>
        <v>1329.63673875944+11.2296389211561i</v>
      </c>
      <c r="AB273" t="str">
        <f t="shared" si="95"/>
        <v>1.42594689208832-0.0146514022569692i</v>
      </c>
      <c r="AC273" t="str">
        <f t="shared" si="96"/>
        <v>7.80513411090422-0.980463897790992i</v>
      </c>
      <c r="AD273" t="str">
        <f t="shared" si="97"/>
        <v>0.180087503940816+0.0207450495404153i</v>
      </c>
      <c r="AE273" t="str">
        <f t="shared" si="98"/>
        <v>0.626828174549587-2.06526152468442i</v>
      </c>
      <c r="AF273" t="str">
        <f t="shared" si="99"/>
        <v>-7.37478735286956-1.0777271875561i</v>
      </c>
      <c r="AG273" t="str">
        <f t="shared" si="100"/>
        <v>1.86596916729594+0.107172625528434i</v>
      </c>
      <c r="AH273" t="str">
        <f t="shared" si="101"/>
        <v>-3.21160403266799+7.98486443637372i</v>
      </c>
      <c r="AI273">
        <f t="shared" si="102"/>
        <v>18.696567712320764</v>
      </c>
      <c r="AJ273">
        <f t="shared" si="103"/>
        <v>111.91055688153003</v>
      </c>
      <c r="AK273"/>
      <c r="AL273"/>
      <c r="AM273"/>
      <c r="AN273"/>
    </row>
    <row r="274" spans="1:40" x14ac:dyDescent="0.25">
      <c r="A274"/>
      <c r="B274">
        <f t="shared" ref="B274:B337" si="104">B273+100</f>
        <v>14000</v>
      </c>
      <c r="C274" s="186" t="str">
        <f t="shared" si="72"/>
        <v>-0.00038992807770735+0.174929312325723i</v>
      </c>
      <c r="D274" s="158" t="str">
        <f t="shared" si="73"/>
        <v>-5.95999540560171+1.34112472783054i</v>
      </c>
      <c r="E274" t="str">
        <f t="shared" si="74"/>
        <v>2870</v>
      </c>
      <c r="F274" t="str">
        <f t="shared" si="75"/>
        <v>0.777000777000777</v>
      </c>
      <c r="G274" t="str">
        <f t="shared" si="70"/>
        <v>0.777000777000777</v>
      </c>
      <c r="H274" t="str">
        <f t="shared" si="76"/>
        <v>1.4247636744334+2.44277901899016i</v>
      </c>
      <c r="I274" t="str">
        <f t="shared" si="77"/>
        <v>54.9778714378214i</v>
      </c>
      <c r="J274" t="str">
        <f t="shared" si="71"/>
        <v>-1.58538235128296+11.8904381053834i</v>
      </c>
      <c r="K274" t="str">
        <f t="shared" si="78"/>
        <v>4.54294198231175-0.605722007702864i</v>
      </c>
      <c r="L274" t="str">
        <f t="shared" si="79"/>
        <v>0.233323672583856-0.0425174656030222i</v>
      </c>
      <c r="M274" t="str">
        <f t="shared" si="80"/>
        <v>4.77626565489561-0.648239473305886i</v>
      </c>
      <c r="N274" t="str">
        <f t="shared" si="81"/>
        <v>-0.0620887360690656i</v>
      </c>
      <c r="O274" t="str">
        <f t="shared" si="82"/>
        <v>0.998073113560065-0.0620488516293185i</v>
      </c>
      <c r="P274" t="str">
        <f t="shared" si="83"/>
        <v>0.00192688643993499+0.0620488516293185i</v>
      </c>
      <c r="Q274" t="str">
        <f t="shared" si="84"/>
        <v>-0.00192688643993499+0.0000398844397470968i</v>
      </c>
      <c r="R274" t="str">
        <f t="shared" si="85"/>
        <v>-0.333319054422089-32.2085124410108i</v>
      </c>
      <c r="S274" t="str">
        <f t="shared" si="86"/>
        <v>0.00640897129371523i</v>
      </c>
      <c r="T274" t="str">
        <f t="shared" si="87"/>
        <v>0.206423431647708-0.00213623225143947i</v>
      </c>
      <c r="U274" t="str">
        <f t="shared" si="88"/>
        <v>0.00005-0.0172245609406813i</v>
      </c>
      <c r="V274" t="str">
        <f t="shared" si="89"/>
        <v>3.33333333333333E-06-0.0189470170347495i</v>
      </c>
      <c r="W274" t="str">
        <f t="shared" si="90"/>
        <v>0.0000144746540860744-0.00902240579871101i</v>
      </c>
      <c r="X274" t="str">
        <f t="shared" si="91"/>
        <v>0.00150749774644855-0.00876309725806569i</v>
      </c>
      <c r="Y274" t="str">
        <f t="shared" si="92"/>
        <v>0.009+0.00879645943005142i</v>
      </c>
      <c r="Z274" t="str">
        <f t="shared" si="93"/>
        <v>1.97147126033215-11.6820519155153i</v>
      </c>
      <c r="AA274" t="str">
        <f t="shared" si="94"/>
        <v>1332.36848611957-4.23037983494327i</v>
      </c>
      <c r="AB274" t="str">
        <f t="shared" si="95"/>
        <v>1.42594471819094-0.0147567990293271i</v>
      </c>
      <c r="AC274" t="str">
        <f t="shared" si="96"/>
        <v>7.80112484364473-0.994836045463377i</v>
      </c>
      <c r="AD274" t="str">
        <f t="shared" si="97"/>
        <v>0.180099419093758+0.0210754984886698i</v>
      </c>
      <c r="AE274" t="str">
        <f t="shared" si="98"/>
        <v>0.601265896235865-2.06238102423985i</v>
      </c>
      <c r="AF274" t="str">
        <f t="shared" si="99"/>
        <v>-7.38475908003511-1.10165429115962i</v>
      </c>
      <c r="AG274" t="str">
        <f t="shared" si="100"/>
        <v>1.86897357079267+0.098892756654377i</v>
      </c>
      <c r="AH274" t="str">
        <f t="shared" si="101"/>
        <v>-3.17009428384188+7.96228445156832i</v>
      </c>
      <c r="AI274">
        <f t="shared" si="102"/>
        <v>18.659768491180973</v>
      </c>
      <c r="AJ274">
        <f t="shared" si="103"/>
        <v>111.70941985960259</v>
      </c>
      <c r="AK274"/>
      <c r="AL274"/>
      <c r="AM274"/>
      <c r="AN274"/>
    </row>
    <row r="275" spans="1:40" x14ac:dyDescent="0.25">
      <c r="A275"/>
      <c r="B275">
        <f t="shared" si="104"/>
        <v>14100</v>
      </c>
      <c r="C275" s="186" t="str">
        <f t="shared" si="72"/>
        <v>-0.000384416823086731+0.173688691102768i</v>
      </c>
      <c r="D275" s="158" t="str">
        <f t="shared" si="73"/>
        <v>-5.95995315264963+1.33161329845456i</v>
      </c>
      <c r="E275" t="str">
        <f t="shared" si="74"/>
        <v>2870</v>
      </c>
      <c r="F275" t="str">
        <f t="shared" si="75"/>
        <v>0.777000777000777</v>
      </c>
      <c r="G275" t="str">
        <f t="shared" si="70"/>
        <v>0.777000777000777</v>
      </c>
      <c r="H275" t="str">
        <f t="shared" si="76"/>
        <v>1.43482412797805+2.45699815188946i</v>
      </c>
      <c r="I275" t="str">
        <f t="shared" si="77"/>
        <v>55.3705705195201i</v>
      </c>
      <c r="J275" t="str">
        <f t="shared" si="71"/>
        <v>-1.62244829213554+11.9753698061361i</v>
      </c>
      <c r="K275" t="str">
        <f t="shared" si="78"/>
        <v>4.5403642346075-0.615138097392006i</v>
      </c>
      <c r="L275" t="str">
        <f t="shared" si="79"/>
        <v>0.233216214477503-0.0428014403366954i</v>
      </c>
      <c r="M275" t="str">
        <f t="shared" si="80"/>
        <v>4.773580449085-0.657939537728701i</v>
      </c>
      <c r="N275" t="str">
        <f t="shared" si="81"/>
        <v>-0.0625322270409875i</v>
      </c>
      <c r="O275" t="str">
        <f t="shared" si="82"/>
        <v>0.998045497302826-0.0624914819279749i</v>
      </c>
      <c r="P275" t="str">
        <f t="shared" si="83"/>
        <v>0.00195450269717401+0.0624914819279749i</v>
      </c>
      <c r="Q275" t="str">
        <f t="shared" si="84"/>
        <v>-0.00195450269717401+0.000040745113012601i</v>
      </c>
      <c r="R275" t="str">
        <f t="shared" si="85"/>
        <v>-0.333318849693892-31.9800341706103i</v>
      </c>
      <c r="S275" t="str">
        <f t="shared" si="86"/>
        <v>0.00645474966009891i</v>
      </c>
      <c r="T275" t="str">
        <f t="shared" si="87"/>
        <v>0.206423114692698-0.00215148973176621i</v>
      </c>
      <c r="U275" t="str">
        <f t="shared" si="88"/>
        <v>0.00005-0.0171024009340098i</v>
      </c>
      <c r="V275" t="str">
        <f t="shared" si="89"/>
        <v>3.33333333333333E-06-0.0188126410274108i</v>
      </c>
      <c r="W275" t="str">
        <f t="shared" si="90"/>
        <v>0.0000144746537323259-0.00895841734331977i</v>
      </c>
      <c r="X275" t="str">
        <f t="shared" si="91"/>
        <v>0.0014869823420039-0.00870441841959254i</v>
      </c>
      <c r="Y275" t="str">
        <f t="shared" si="92"/>
        <v>0.009+0.00885929128312322i</v>
      </c>
      <c r="Z275" t="str">
        <f t="shared" si="93"/>
        <v>1.81309899172636-11.6470738410407i</v>
      </c>
      <c r="AA275" t="str">
        <f t="shared" si="94"/>
        <v>1334.6973277988-19.7109511927955i</v>
      </c>
      <c r="AB275" t="str">
        <f t="shared" si="95"/>
        <v>1.42594252870926-0.0148621956081513i</v>
      </c>
      <c r="AC275" t="str">
        <f t="shared" si="96"/>
        <v>7.79707295045729-1.00912985455221i</v>
      </c>
      <c r="AD275" t="str">
        <f t="shared" si="97"/>
        <v>0.180111492743285+0.0214046591493379i</v>
      </c>
      <c r="AE275" t="str">
        <f t="shared" si="98"/>
        <v>0.575861611545821-2.05896308967918i</v>
      </c>
      <c r="AF275" t="str">
        <f t="shared" si="99"/>
        <v>-7.39477728062768-1.1253848534349i</v>
      </c>
      <c r="AG275" t="str">
        <f t="shared" si="100"/>
        <v>1.87175476802883+0.0905672325453544i</v>
      </c>
      <c r="AH275" t="str">
        <f t="shared" si="101"/>
        <v>-3.12884564411036+7.93954351648381i</v>
      </c>
      <c r="AI275">
        <f t="shared" si="102"/>
        <v>18.622866137215006</v>
      </c>
      <c r="AJ275">
        <f t="shared" si="103"/>
        <v>111.5085973470698</v>
      </c>
      <c r="AK275"/>
      <c r="AL275"/>
      <c r="AM275"/>
      <c r="AN275"/>
    </row>
    <row r="276" spans="1:40" x14ac:dyDescent="0.25">
      <c r="A276"/>
      <c r="B276">
        <f t="shared" si="104"/>
        <v>14200</v>
      </c>
      <c r="C276" s="186" t="str">
        <f t="shared" si="72"/>
        <v>-0.00037902159220449+0.172465543163183i</v>
      </c>
      <c r="D276" s="158" t="str">
        <f t="shared" si="73"/>
        <v>-5.95991178921286+1.32223583091774i</v>
      </c>
      <c r="E276" t="str">
        <f t="shared" si="74"/>
        <v>2870</v>
      </c>
      <c r="F276" t="str">
        <f t="shared" si="75"/>
        <v>0.777000777000777</v>
      </c>
      <c r="G276" t="str">
        <f t="shared" si="70"/>
        <v>0.777000777000777</v>
      </c>
      <c r="H276" t="str">
        <f t="shared" si="76"/>
        <v>1.44492968169068+2.47115743135006i</v>
      </c>
      <c r="I276" t="str">
        <f t="shared" si="77"/>
        <v>55.7632696012188i</v>
      </c>
      <c r="J276" t="str">
        <f t="shared" si="71"/>
        <v>-1.65977804751376+12.0603015068889i</v>
      </c>
      <c r="K276" t="str">
        <f t="shared" si="78"/>
        <v>4.53775855340202-0.624501139341529i</v>
      </c>
      <c r="L276" t="str">
        <f t="shared" si="79"/>
        <v>0.23310809153811-0.043085012453425i</v>
      </c>
      <c r="M276" t="str">
        <f t="shared" si="80"/>
        <v>4.77086664494013-0.667586151794954i</v>
      </c>
      <c r="N276" t="str">
        <f t="shared" si="81"/>
        <v>-0.0629757180129094i</v>
      </c>
      <c r="O276" t="str">
        <f t="shared" si="82"/>
        <v>0.998017684745768-0.0629340999355417i</v>
      </c>
      <c r="P276" t="str">
        <f t="shared" si="83"/>
        <v>0.00198231525423198+0.0629340999355417i</v>
      </c>
      <c r="Q276" t="str">
        <f t="shared" si="84"/>
        <v>-0.00198231525423198+0.0000416180773676889i</v>
      </c>
      <c r="R276" t="str">
        <f t="shared" si="85"/>
        <v>-0.333318643507668-31.7547735569556i</v>
      </c>
      <c r="S276" t="str">
        <f t="shared" si="86"/>
        <v>0.00650052802648259i</v>
      </c>
      <c r="T276" t="str">
        <f t="shared" si="87"/>
        <v>0.206422795481598-0.00216674718387075i</v>
      </c>
      <c r="U276" t="str">
        <f t="shared" si="88"/>
        <v>0.0000499999999999999-0.0169819614908126i</v>
      </c>
      <c r="V276" t="str">
        <f t="shared" si="89"/>
        <v>3.33333333333333E-06-0.0186801576398938i</v>
      </c>
      <c r="W276" t="str">
        <f t="shared" si="90"/>
        <v>0.0000144746533760597-0.00889533013546267i</v>
      </c>
      <c r="X276" t="str">
        <f t="shared" si="91"/>
        <v>0.0014668829746283-0.00864649616080454i</v>
      </c>
      <c r="Y276" t="str">
        <f t="shared" si="92"/>
        <v>0.009+0.00892212313619501i</v>
      </c>
      <c r="Z276" t="str">
        <f t="shared" si="93"/>
        <v>1.65633605868429-11.6087547213323i</v>
      </c>
      <c r="AA276" t="str">
        <f t="shared" si="94"/>
        <v>1336.62510658337-35.1976740593705i</v>
      </c>
      <c r="AB276" t="str">
        <f t="shared" si="95"/>
        <v>1.42594032364282-0.0149675919920204i</v>
      </c>
      <c r="AC276" t="str">
        <f t="shared" si="96"/>
        <v>7.79297897060307-1.02334639873976i</v>
      </c>
      <c r="AD276" t="str">
        <f t="shared" si="97"/>
        <v>0.180123723344866+0.0217325585324195i</v>
      </c>
      <c r="AE276" t="str">
        <f t="shared" si="98"/>
        <v>0.550633359470429-2.05501570345895i</v>
      </c>
      <c r="AF276" t="str">
        <f t="shared" si="99"/>
        <v>-7.40484147090354-1.14892160043232i</v>
      </c>
      <c r="AG276" t="str">
        <f t="shared" si="100"/>
        <v>1.87431263166113+0.0822042170814596i</v>
      </c>
      <c r="AH276" t="str">
        <f t="shared" si="101"/>
        <v>-3.08786433061985+7.91664430085951i</v>
      </c>
      <c r="AI276">
        <f t="shared" si="102"/>
        <v>18.58586297202735</v>
      </c>
      <c r="AJ276">
        <f t="shared" si="103"/>
        <v>111.30812706551926</v>
      </c>
      <c r="AK276"/>
      <c r="AL276"/>
      <c r="AM276"/>
      <c r="AN276"/>
    </row>
    <row r="277" spans="1:40" x14ac:dyDescent="0.25">
      <c r="A277"/>
      <c r="B277">
        <f t="shared" si="104"/>
        <v>14300</v>
      </c>
      <c r="C277" s="186" t="str">
        <f t="shared" si="72"/>
        <v>-0.000373739151041672+0.171259501941647i</v>
      </c>
      <c r="D277" s="158" t="str">
        <f t="shared" si="73"/>
        <v>-5.95987129049728+1.31298951488596i</v>
      </c>
      <c r="E277" t="str">
        <f t="shared" si="74"/>
        <v>2870</v>
      </c>
      <c r="F277" t="str">
        <f t="shared" si="75"/>
        <v>0.777000777000777</v>
      </c>
      <c r="G277" t="str">
        <f t="shared" si="70"/>
        <v>0.777000777000777</v>
      </c>
      <c r="H277" t="str">
        <f t="shared" si="76"/>
        <v>1.45507987740244+2.48525669648621i</v>
      </c>
      <c r="I277" t="str">
        <f t="shared" si="77"/>
        <v>56.1559686829176i</v>
      </c>
      <c r="J277" t="str">
        <f t="shared" si="71"/>
        <v>-1.69737161741762+12.1452332076416i</v>
      </c>
      <c r="K277" t="str">
        <f t="shared" si="78"/>
        <v>4.53512530083651-0.633811869683087i</v>
      </c>
      <c r="L277" t="str">
        <f t="shared" si="79"/>
        <v>0.232999305752207-0.0433681797269065i</v>
      </c>
      <c r="M277" t="str">
        <f t="shared" si="80"/>
        <v>4.76812460658872-0.677180049409994i</v>
      </c>
      <c r="N277" t="str">
        <f t="shared" si="81"/>
        <v>-0.0634192089848313i</v>
      </c>
      <c r="O277" t="str">
        <f t="shared" si="82"/>
        <v>0.997989675894361-0.0633767055649629i</v>
      </c>
      <c r="P277" t="str">
        <f t="shared" si="83"/>
        <v>0.00201032410563895+0.0633767055649629i</v>
      </c>
      <c r="Q277" t="str">
        <f t="shared" si="84"/>
        <v>-0.00201032410563895+0.0000425034198684032i</v>
      </c>
      <c r="R277" t="str">
        <f t="shared" si="85"/>
        <v>-0.33331843586277-31.532663096752i</v>
      </c>
      <c r="S277" t="str">
        <f t="shared" si="86"/>
        <v>0.00654630639286627i</v>
      </c>
      <c r="T277" t="str">
        <f t="shared" si="87"/>
        <v>0.206422474014366-0.00218200460754864i</v>
      </c>
      <c r="U277" t="str">
        <f t="shared" si="88"/>
        <v>0.0000500000000000001-0.0168632065153523i</v>
      </c>
      <c r="V277" t="str">
        <f t="shared" si="89"/>
        <v>3.33333333333333E-06-0.0185495271668876i</v>
      </c>
      <c r="W277" t="str">
        <f t="shared" si="90"/>
        <v>0.0000144746530172759-0.00883312526784874i</v>
      </c>
      <c r="X277" t="str">
        <f t="shared" si="91"/>
        <v>0.00144718857667406-0.0085893164555062i</v>
      </c>
      <c r="Y277" t="str">
        <f t="shared" si="92"/>
        <v>0.009+0.00898495498926681i</v>
      </c>
      <c r="Z277" t="str">
        <f t="shared" si="93"/>
        <v>1.50128641084122-11.5671691234943i</v>
      </c>
      <c r="AA277" t="str">
        <f t="shared" si="94"/>
        <v>1338.15431583141-50.6763525493398i</v>
      </c>
      <c r="AB277" t="str">
        <f t="shared" si="95"/>
        <v>1.42593810299133-0.0150729881795221i</v>
      </c>
      <c r="AC277" t="str">
        <f t="shared" si="96"/>
        <v>7.78884342946524-1.03748672087286i</v>
      </c>
      <c r="AD277" t="str">
        <f t="shared" si="97"/>
        <v>0.180136109407525+0.0220592228918745i</v>
      </c>
      <c r="AE277" t="str">
        <f t="shared" si="98"/>
        <v>0.525598655078495-2.05054763120382i</v>
      </c>
      <c r="AF277" t="str">
        <f t="shared" si="99"/>
        <v>-7.41495116789972-1.17226718160025i</v>
      </c>
      <c r="AG277" t="str">
        <f t="shared" si="100"/>
        <v>1.87664741137311+0.0738118120525971i</v>
      </c>
      <c r="AH277" t="str">
        <f t="shared" si="101"/>
        <v>-3.04715625416815+7.89358967152801i</v>
      </c>
      <c r="AI277">
        <f t="shared" si="102"/>
        <v>18.548761368861747</v>
      </c>
      <c r="AJ277">
        <f t="shared" si="103"/>
        <v>111.10804529542379</v>
      </c>
      <c r="AK277"/>
      <c r="AL277"/>
      <c r="AM277"/>
      <c r="AN277"/>
    </row>
    <row r="278" spans="1:40" x14ac:dyDescent="0.25">
      <c r="A278"/>
      <c r="B278">
        <f t="shared" si="104"/>
        <v>14400</v>
      </c>
      <c r="C278" s="186" t="str">
        <f t="shared" si="72"/>
        <v>-0.000368566377479302+0.170070211054967i</v>
      </c>
      <c r="D278" s="158" t="str">
        <f t="shared" si="73"/>
        <v>-5.95983163256663+1.30387161808808i</v>
      </c>
      <c r="E278" t="str">
        <f t="shared" si="74"/>
        <v>2870</v>
      </c>
      <c r="F278" t="str">
        <f t="shared" si="75"/>
        <v>0.777000777000777</v>
      </c>
      <c r="G278" t="str">
        <f t="shared" si="70"/>
        <v>0.777000777000777</v>
      </c>
      <c r="H278" t="str">
        <f t="shared" si="76"/>
        <v>1.4652742568732+2.49929579066529i</v>
      </c>
      <c r="I278" t="str">
        <f t="shared" si="77"/>
        <v>56.5486677646163i</v>
      </c>
      <c r="J278" t="str">
        <f t="shared" si="71"/>
        <v>-1.73522900184712+12.2301649083944i</v>
      </c>
      <c r="K278" t="str">
        <f t="shared" si="78"/>
        <v>4.53246482970971-0.643071003643308i</v>
      </c>
      <c r="L278" t="str">
        <f t="shared" si="79"/>
        <v>0.232889859115652-0.0436509399429258i</v>
      </c>
      <c r="M278" t="str">
        <f t="shared" si="80"/>
        <v>4.76535468882536-0.686721943586234i</v>
      </c>
      <c r="N278" t="str">
        <f t="shared" si="81"/>
        <v>-0.0638626999567531i</v>
      </c>
      <c r="O278" t="str">
        <f t="shared" si="82"/>
        <v>0.997961470754114-0.0638192987291849i</v>
      </c>
      <c r="P278" t="str">
        <f t="shared" si="83"/>
        <v>0.00203852924588599+0.0638192987291849i</v>
      </c>
      <c r="Q278" t="str">
        <f t="shared" si="84"/>
        <v>-0.00203852924588599+0.0000434012275681989i</v>
      </c>
      <c r="R278" t="str">
        <f t="shared" si="85"/>
        <v>-0.333318226760718-31.3136371618027i</v>
      </c>
      <c r="S278" t="str">
        <f t="shared" si="86"/>
        <v>0.00659208475924995i</v>
      </c>
      <c r="T278" t="str">
        <f t="shared" si="87"/>
        <v>0.206422150291002-0.00219726200260955i</v>
      </c>
      <c r="U278" t="str">
        <f t="shared" si="88"/>
        <v>0.00005-0.0167461009145513i</v>
      </c>
      <c r="V278" t="str">
        <f t="shared" si="89"/>
        <v>3.33333333333333E-06-0.0184207110060064i</v>
      </c>
      <c r="W278" t="str">
        <f t="shared" si="90"/>
        <v>0.0000144746526559742-0.0087717843583896i</v>
      </c>
      <c r="X278" t="str">
        <f t="shared" si="91"/>
        <v>0.00142788844253209-0.00853286560714917i</v>
      </c>
      <c r="Y278" t="str">
        <f t="shared" si="92"/>
        <v>0.009+0.0090477868423386i</v>
      </c>
      <c r="Z278" t="str">
        <f t="shared" si="93"/>
        <v>1.34804970334392-11.5223957928395i</v>
      </c>
      <c r="AA278" t="str">
        <f t="shared" si="94"/>
        <v>1339.28808068875-66.1330313019034i</v>
      </c>
      <c r="AB278" t="str">
        <f t="shared" si="95"/>
        <v>1.42593586675478-0.0151783841693416i</v>
      </c>
      <c r="AC278" t="str">
        <f t="shared" si="96"/>
        <v>7.78466683912688-1.05155183401733i</v>
      </c>
      <c r="AD278" t="str">
        <f t="shared" si="97"/>
        <v>0.180148649491625+0.022384677751844i</v>
      </c>
      <c r="AE278" t="str">
        <f t="shared" si="98"/>
        <v>0.500774450256907-2.04556838278519i</v>
      </c>
      <c r="AF278" t="str">
        <f t="shared" si="99"/>
        <v>-7.42510588943983-1.19542417257721i</v>
      </c>
      <c r="AG278" t="str">
        <f t="shared" si="100"/>
        <v>1.87875972631093+0.0653980360947465i</v>
      </c>
      <c r="AH278" t="str">
        <f t="shared" si="101"/>
        <v>-3.00672702409298+7.87038267788887i</v>
      </c>
      <c r="AI278">
        <f t="shared" si="102"/>
        <v>18.511563747645539</v>
      </c>
      <c r="AJ278">
        <f t="shared" si="103"/>
        <v>110.90838691252912</v>
      </c>
      <c r="AK278"/>
      <c r="AL278"/>
      <c r="AM278"/>
      <c r="AN278"/>
    </row>
    <row r="279" spans="1:40" x14ac:dyDescent="0.25">
      <c r="A279"/>
      <c r="B279">
        <f t="shared" si="104"/>
        <v>14500</v>
      </c>
      <c r="C279" s="186" t="str">
        <f t="shared" si="72"/>
        <v>-0.000363500256684133+0.16889732395098i</v>
      </c>
      <c r="D279" s="158" t="str">
        <f t="shared" si="73"/>
        <v>-5.9597927923072+1.29487948362418i</v>
      </c>
      <c r="E279" t="str">
        <f t="shared" si="74"/>
        <v>2870</v>
      </c>
      <c r="F279" t="str">
        <f t="shared" si="75"/>
        <v>0.777000777000777</v>
      </c>
      <c r="G279" t="str">
        <f t="shared" si="70"/>
        <v>0.777000777000777</v>
      </c>
      <c r="H279" t="str">
        <f t="shared" si="76"/>
        <v>1.4755123618344+2.51327456149164i</v>
      </c>
      <c r="I279" t="str">
        <f t="shared" si="77"/>
        <v>56.941366846315i</v>
      </c>
      <c r="J279" t="str">
        <f t="shared" si="71"/>
        <v>-1.77335020080226+12.3150966091471i</v>
      </c>
      <c r="K279" t="str">
        <f t="shared" si="78"/>
        <v>4.52977748386413-0.652279236253295i</v>
      </c>
      <c r="L279" t="str">
        <f t="shared" si="79"/>
        <v>0.232779753633538-0.0439332908994035i</v>
      </c>
      <c r="M279" t="str">
        <f t="shared" si="80"/>
        <v>4.76255723749767-0.696212527152698i</v>
      </c>
      <c r="N279" t="str">
        <f t="shared" si="81"/>
        <v>-0.0643061909286751i</v>
      </c>
      <c r="O279" t="str">
        <f t="shared" si="82"/>
        <v>0.997933069330575-0.064261879341157i</v>
      </c>
      <c r="P279" t="str">
        <f t="shared" si="83"/>
        <v>0.00206693066942498+0.064261879341157i</v>
      </c>
      <c r="Q279" t="str">
        <f t="shared" si="84"/>
        <v>-0.00206693066942498+0.0000443115875180949i</v>
      </c>
      <c r="R279" t="str">
        <f t="shared" si="85"/>
        <v>-0.333318016202291-31.0976319343527i</v>
      </c>
      <c r="S279" t="str">
        <f t="shared" si="86"/>
        <v>0.00663786312563363i</v>
      </c>
      <c r="T279" t="str">
        <f t="shared" si="87"/>
        <v>0.206421824311567-0.00221251936885854i</v>
      </c>
      <c r="U279" t="str">
        <f t="shared" si="88"/>
        <v>0.00005-0.0166306105634165i</v>
      </c>
      <c r="V279" t="str">
        <f t="shared" si="89"/>
        <v>3.33333333333333E-06-0.0182936716197581i</v>
      </c>
      <c r="W279" t="str">
        <f t="shared" si="90"/>
        <v>0.0000144746522921548-0.00871128953208898i</v>
      </c>
      <c r="X279" t="str">
        <f t="shared" si="91"/>
        <v>0.00140897221465613-0.00847713023976419i</v>
      </c>
      <c r="Y279" t="str">
        <f t="shared" si="92"/>
        <v>0.009+0.0091106186954104i</v>
      </c>
      <c r="Z279" t="str">
        <f t="shared" si="93"/>
        <v>1.19672110440834-11.4745173584764i</v>
      </c>
      <c r="AA279" t="str">
        <f t="shared" si="94"/>
        <v>1340.03013712184-81.5540290221382i</v>
      </c>
      <c r="AB279" t="str">
        <f t="shared" si="95"/>
        <v>1.42593361493361-0.0152837799601324i</v>
      </c>
      <c r="AC279" t="str">
        <f t="shared" si="96"/>
        <v>7.78044969892279-1.06554272247036i</v>
      </c>
      <c r="AD279" t="str">
        <f t="shared" si="97"/>
        <v>0.180161342206737+0.0227089479317899i</v>
      </c>
      <c r="AE279" t="str">
        <f t="shared" si="98"/>
        <v>0.476177097653395-2.04008817122872i</v>
      </c>
      <c r="AF279" t="str">
        <f t="shared" si="99"/>
        <v>-7.4353051541416-1.21839507786746i</v>
      </c>
      <c r="AG279" t="str">
        <f t="shared" si="100"/>
        <v>1.88065055616614+0.0569708044333594i</v>
      </c>
      <c r="AH279" t="str">
        <f t="shared" si="101"/>
        <v>-2.9665819533248+7.8470265379066i</v>
      </c>
      <c r="AI279">
        <f t="shared" si="102"/>
        <v>18.474272570239787</v>
      </c>
      <c r="AJ279">
        <f t="shared" si="103"/>
        <v>110.7091854235927</v>
      </c>
      <c r="AK279"/>
      <c r="AL279"/>
      <c r="AM279"/>
      <c r="AN279"/>
    </row>
    <row r="280" spans="1:40" x14ac:dyDescent="0.25">
      <c r="A280"/>
      <c r="B280">
        <f t="shared" si="104"/>
        <v>14600</v>
      </c>
      <c r="C280" s="186" t="str">
        <f t="shared" si="72"/>
        <v>-0.000358537876714862+0.167740503571881i</v>
      </c>
      <c r="D280" s="158" t="str">
        <f t="shared" si="73"/>
        <v>-5.95975474739411+1.28601052738442i</v>
      </c>
      <c r="E280" t="str">
        <f t="shared" si="74"/>
        <v>2870</v>
      </c>
      <c r="F280" t="str">
        <f t="shared" si="75"/>
        <v>0.777000777000777</v>
      </c>
      <c r="G280" t="str">
        <f t="shared" si="70"/>
        <v>0.777000777000777</v>
      </c>
      <c r="H280" t="str">
        <f t="shared" si="76"/>
        <v>1.48579373403158+2.52719286079006i</v>
      </c>
      <c r="I280" t="str">
        <f t="shared" si="77"/>
        <v>57.3340659280137i</v>
      </c>
      <c r="J280" t="str">
        <f t="shared" si="71"/>
        <v>-1.81173521428304+12.4000283098998i</v>
      </c>
      <c r="K280" t="str">
        <f t="shared" si="78"/>
        <v>4.52706359855327-0.661437243030305i</v>
      </c>
      <c r="L280" t="str">
        <f t="shared" si="79"/>
        <v>0.232668991320112-0.0442152304064389i</v>
      </c>
      <c r="M280" t="str">
        <f t="shared" si="80"/>
        <v>4.75973258987338-0.705652473436744i</v>
      </c>
      <c r="N280" t="str">
        <f t="shared" si="81"/>
        <v>-0.0647496819005969i</v>
      </c>
      <c r="O280" t="str">
        <f t="shared" si="82"/>
        <v>0.99790447162933-0.06470444731383i</v>
      </c>
      <c r="P280" t="str">
        <f t="shared" si="83"/>
        <v>0.00209552837066995+0.06470444731383i</v>
      </c>
      <c r="Q280" t="str">
        <f t="shared" si="84"/>
        <v>-0.00209552837066995+0.0000452345867669041i</v>
      </c>
      <c r="R280" t="str">
        <f t="shared" si="85"/>
        <v>-0.333317804184811-30.8845853450666i</v>
      </c>
      <c r="S280" t="str">
        <f t="shared" si="86"/>
        <v>0.00668364149201731i</v>
      </c>
      <c r="T280" t="str">
        <f t="shared" si="87"/>
        <v>0.206421496076037-0.0022277767060777i</v>
      </c>
      <c r="U280" t="str">
        <f t="shared" si="88"/>
        <v>0.0000500000000000001-0.0165167022718862i</v>
      </c>
      <c r="V280" t="str">
        <f t="shared" si="89"/>
        <v>3.33333333333333E-06-0.0181683724990748i</v>
      </c>
      <c r="W280" t="str">
        <f t="shared" si="90"/>
        <v>0.0000144746519258176-0.00865162340367643i</v>
      </c>
      <c r="X280" t="str">
        <f t="shared" si="91"/>
        <v>0.0013904298702056-0.00842209728916445i</v>
      </c>
      <c r="Y280" t="str">
        <f t="shared" si="92"/>
        <v>0.009+0.0091734505484822i</v>
      </c>
      <c r="Z280" t="str">
        <f t="shared" si="93"/>
        <v>1.04739112588732-11.4236200298968i</v>
      </c>
      <c r="AA280" t="str">
        <f t="shared" si="94"/>
        <v>1340.38480894689-96.9259701015933i</v>
      </c>
      <c r="AB280" t="str">
        <f t="shared" si="95"/>
        <v>1.42593134752765-0.0153891755503891i</v>
      </c>
      <c r="AC280" t="str">
        <f t="shared" si="96"/>
        <v>7.77619249595814-1.07946034273235i</v>
      </c>
      <c r="AD280" t="str">
        <f t="shared" si="97"/>
        <v>0.180174186209626+0.0230320575706001i</v>
      </c>
      <c r="AE280" t="str">
        <f t="shared" si="98"/>
        <v>0.451822317943173-2.03411786974425i</v>
      </c>
      <c r="AF280" t="str">
        <f t="shared" si="99"/>
        <v>-7.44554848142569-1.24118233340564i</v>
      </c>
      <c r="AG280" t="str">
        <f t="shared" si="100"/>
        <v>1.88232123099325+0.0485379095288579i</v>
      </c>
      <c r="AH280" t="str">
        <f t="shared" si="101"/>
        <v>-2.92672606359189+7.82352462462816i</v>
      </c>
      <c r="AI280">
        <f t="shared" si="102"/>
        <v>18.436890335892265</v>
      </c>
      <c r="AJ280">
        <f t="shared" si="103"/>
        <v>110.51047300148053</v>
      </c>
      <c r="AK280"/>
      <c r="AL280"/>
      <c r="AM280"/>
      <c r="AN280"/>
    </row>
    <row r="281" spans="1:40" x14ac:dyDescent="0.25">
      <c r="A281"/>
      <c r="B281">
        <f t="shared" si="104"/>
        <v>14700</v>
      </c>
      <c r="C281" s="186" t="str">
        <f t="shared" si="72"/>
        <v>-0.000353676424336854+0.166599422031298i</v>
      </c>
      <c r="D281" s="158" t="str">
        <f t="shared" si="73"/>
        <v>-5.95971747625921+1.27726223557328i</v>
      </c>
      <c r="E281" t="str">
        <f t="shared" si="74"/>
        <v>2870</v>
      </c>
      <c r="F281" t="str">
        <f t="shared" si="75"/>
        <v>0.777000777000777</v>
      </c>
      <c r="G281" t="str">
        <f t="shared" si="70"/>
        <v>0.777000777000777</v>
      </c>
      <c r="H281" t="str">
        <f t="shared" si="76"/>
        <v>1.49611791526648+2.54105054458889i</v>
      </c>
      <c r="I281" t="str">
        <f t="shared" si="77"/>
        <v>57.7267650097124i</v>
      </c>
      <c r="J281" t="str">
        <f t="shared" si="71"/>
        <v>-1.85038404228946+12.4849600106526i</v>
      </c>
      <c r="K281" t="str">
        <f t="shared" si="78"/>
        <v>4.52432350079191-0.670545680633136i</v>
      </c>
      <c r="L281" t="str">
        <f t="shared" si="79"/>
        <v>0.232557574198681-0.0444967562863521i</v>
      </c>
      <c r="M281" t="str">
        <f t="shared" si="80"/>
        <v>4.75688107499059-0.715042436919488i</v>
      </c>
      <c r="N281" t="str">
        <f t="shared" si="81"/>
        <v>-0.0651931728725188i</v>
      </c>
      <c r="O281" t="str">
        <f t="shared" si="82"/>
        <v>0.997875677656003-0.0651470025601581i</v>
      </c>
      <c r="P281" t="str">
        <f t="shared" si="83"/>
        <v>0.00212432234399695+0.0651470025601581i</v>
      </c>
      <c r="Q281" t="str">
        <f t="shared" si="84"/>
        <v>-0.00212432234399695+0.0000461703123607049i</v>
      </c>
      <c r="R281" t="str">
        <f t="shared" si="85"/>
        <v>-0.333317590709788-30.6744370135618i</v>
      </c>
      <c r="S281" t="str">
        <f t="shared" si="86"/>
        <v>0.00672941985840099i</v>
      </c>
      <c r="T281" t="str">
        <f t="shared" si="87"/>
        <v>0.206421165584333-0.00224303401407682i</v>
      </c>
      <c r="U281" t="str">
        <f t="shared" si="88"/>
        <v>0.0000500000000000001-0.0164043437530298i</v>
      </c>
      <c r="V281" t="str">
        <f t="shared" si="89"/>
        <v>3.33333333333333E-06-0.0180447781283328i</v>
      </c>
      <c r="W281" t="str">
        <f t="shared" si="90"/>
        <v>0.0000144746515569627-0.00859276906095018i</v>
      </c>
      <c r="X281" t="str">
        <f t="shared" si="91"/>
        <v>0.00137225170827653-0.00836775399441276i</v>
      </c>
      <c r="Y281" t="str">
        <f t="shared" si="92"/>
        <v>0.009+0.00923628240155399i</v>
      </c>
      <c r="Z281" t="str">
        <f t="shared" si="93"/>
        <v>0.900145477160191-11.369793286558i</v>
      </c>
      <c r="AA281" t="str">
        <f t="shared" si="94"/>
        <v>1340.35698304372-112.235814192078i</v>
      </c>
      <c r="AB281" t="str">
        <f t="shared" si="95"/>
        <v>1.42592906453634-0.0154945709387977i</v>
      </c>
      <c r="AC281" t="str">
        <f t="shared" si="96"/>
        <v>7.77189570560885-1.09330562444426i</v>
      </c>
      <c r="AD281" t="str">
        <f t="shared" si="97"/>
        <v>0.180187180202326+0.0233540301497056i</v>
      </c>
      <c r="AE281" t="str">
        <f t="shared" si="98"/>
        <v>0.427725170511568-2.0276689671755i</v>
      </c>
      <c r="AF281" t="str">
        <f t="shared" si="99"/>
        <v>-7.45583539152569-1.26378830901561i</v>
      </c>
      <c r="AG281" t="str">
        <f t="shared" si="100"/>
        <v>1.88377341985614+0.0401070027093272i</v>
      </c>
      <c r="AH281" t="str">
        <f t="shared" si="101"/>
        <v>-2.8871640907656+7.79988045320965i</v>
      </c>
      <c r="AI281">
        <f t="shared" si="102"/>
        <v>18.399419576885549</v>
      </c>
      <c r="AJ281">
        <f t="shared" si="103"/>
        <v>110.31228051963981</v>
      </c>
      <c r="AK281"/>
      <c r="AL281"/>
      <c r="AM281"/>
      <c r="AN281"/>
    </row>
    <row r="282" spans="1:40" x14ac:dyDescent="0.25">
      <c r="A282"/>
      <c r="B282">
        <f t="shared" si="104"/>
        <v>14800</v>
      </c>
      <c r="C282" s="186" t="str">
        <f t="shared" si="72"/>
        <v>-0.000348913181034145+0.165473760304454i</v>
      </c>
      <c r="D282" s="158" t="str">
        <f t="shared" si="73"/>
        <v>-5.95968095806055+1.26863216233415i</v>
      </c>
      <c r="E282" t="str">
        <f t="shared" si="74"/>
        <v>2870</v>
      </c>
      <c r="F282" t="str">
        <f t="shared" si="75"/>
        <v>0.777000777000777</v>
      </c>
      <c r="G282" t="str">
        <f t="shared" si="70"/>
        <v>0.777000777000777</v>
      </c>
      <c r="H282" t="str">
        <f t="shared" si="76"/>
        <v>1.50648444743896+2.55484747310291i</v>
      </c>
      <c r="I282" t="str">
        <f t="shared" si="77"/>
        <v>58.1194640914112i</v>
      </c>
      <c r="J282" t="str">
        <f t="shared" si="71"/>
        <v>-1.88929668482153+12.5698917114053i</v>
      </c>
      <c r="K282" t="str">
        <f t="shared" si="78"/>
        <v>4.52155750968998-0.679605187492274i</v>
      </c>
      <c r="L282" t="str">
        <f t="shared" si="79"/>
        <v>0.232445504301531-0.0447778663737266i</v>
      </c>
      <c r="M282" t="str">
        <f t="shared" si="80"/>
        <v>4.75400301399151-0.724383053866001i</v>
      </c>
      <c r="N282" t="str">
        <f t="shared" si="81"/>
        <v>-0.0656366638444407i</v>
      </c>
      <c r="O282" t="str">
        <f t="shared" si="82"/>
        <v>0.997846687416258-0.0655895449930976i</v>
      </c>
      <c r="P282" t="str">
        <f t="shared" si="83"/>
        <v>0.00215331258374196+0.0655895449930976i</v>
      </c>
      <c r="Q282" t="str">
        <f t="shared" si="84"/>
        <v>-0.00215331258374196+0.000047118851343092i</v>
      </c>
      <c r="R282" t="str">
        <f t="shared" si="85"/>
        <v>-0.333317375777446-30.4671281913795i</v>
      </c>
      <c r="S282" t="str">
        <f t="shared" si="86"/>
        <v>0.00677519822478467i</v>
      </c>
      <c r="T282" t="str">
        <f t="shared" si="87"/>
        <v>0.206420832836521-0.00225829129265724i</v>
      </c>
      <c r="U282" t="str">
        <f t="shared" si="88"/>
        <v>0.00005-0.0162935035925364i</v>
      </c>
      <c r="V282" t="str">
        <f t="shared" si="89"/>
        <v>3.33333333333333E-06-0.01792285395179i</v>
      </c>
      <c r="W282" t="str">
        <f t="shared" si="90"/>
        <v>0.00001447465118559-0.00853471004879501i</v>
      </c>
      <c r="X282" t="str">
        <f t="shared" si="91"/>
        <v>0.00135442833769137-0.00831408788954466i</v>
      </c>
      <c r="Y282" t="str">
        <f t="shared" si="92"/>
        <v>0.009+0.00929911425462579i</v>
      </c>
      <c r="Z282" t="str">
        <f t="shared" si="93"/>
        <v>0.755064942468851-11.3131295624402i</v>
      </c>
      <c r="AA282" t="str">
        <f t="shared" si="94"/>
        <v>1339.95208295017-127.470883626355i</v>
      </c>
      <c r="AB282" t="str">
        <f t="shared" si="95"/>
        <v>1.42592676596015-0.015599966123986i</v>
      </c>
      <c r="AC282" t="str">
        <f t="shared" si="96"/>
        <v>7.76755979200462-1.10707947128708i</v>
      </c>
      <c r="AD282" t="str">
        <f t="shared" si="97"/>
        <v>0.180200322930329+0.0236748885152804i</v>
      </c>
      <c r="AE282" t="str">
        <f t="shared" si="98"/>
        <v>0.403900027615953-2.02075352216964i</v>
      </c>
      <c r="AF282" t="str">
        <f t="shared" si="99"/>
        <v>-7.46616540549951-1.28621531076876i</v>
      </c>
      <c r="AG282" t="str">
        <f t="shared" si="100"/>
        <v>1.88500911840366+0.0316855768652457i</v>
      </c>
      <c r="AH282" t="str">
        <f t="shared" si="101"/>
        <v>-2.84790049033401+7.77609766844473i</v>
      </c>
      <c r="AI282">
        <f t="shared" si="102"/>
        <v>18.361862854375524</v>
      </c>
      <c r="AJ282">
        <f t="shared" si="103"/>
        <v>110.11463758595924</v>
      </c>
      <c r="AK282"/>
      <c r="AL282"/>
      <c r="AM282"/>
      <c r="AN282"/>
    </row>
    <row r="283" spans="1:40" x14ac:dyDescent="0.25">
      <c r="A283"/>
      <c r="B283">
        <f t="shared" si="104"/>
        <v>14900</v>
      </c>
      <c r="C283" s="186" t="str">
        <f t="shared" si="72"/>
        <v>-0.00034424551920816+0.164363207930802i</v>
      </c>
      <c r="D283" s="158" t="str">
        <f t="shared" si="73"/>
        <v>-5.95964517265322+1.26011792746948i</v>
      </c>
      <c r="E283" t="str">
        <f t="shared" si="74"/>
        <v>2870</v>
      </c>
      <c r="F283" t="str">
        <f t="shared" si="75"/>
        <v>0.777000777000777</v>
      </c>
      <c r="G283" t="str">
        <f t="shared" si="70"/>
        <v>0.777000777000777</v>
      </c>
      <c r="H283" t="str">
        <f t="shared" si="76"/>
        <v>1.51689287258835+2.56858351071572i</v>
      </c>
      <c r="I283" t="str">
        <f t="shared" si="77"/>
        <v>58.5121631731099i</v>
      </c>
      <c r="J283" t="str">
        <f t="shared" si="71"/>
        <v>-1.92847314187924+12.6548234121581i</v>
      </c>
      <c r="K283" t="str">
        <f t="shared" si="78"/>
        <v>4.51876593677051-0.6886163844158i</v>
      </c>
      <c r="L283" t="str">
        <f t="shared" si="79"/>
        <v>0.232332783669832-0.0450585585154506i</v>
      </c>
      <c r="M283" t="str">
        <f t="shared" si="80"/>
        <v>4.75109872044034-0.733674942931251i</v>
      </c>
      <c r="N283" t="str">
        <f t="shared" si="81"/>
        <v>-0.0660801548163626i</v>
      </c>
      <c r="O283" t="str">
        <f t="shared" si="82"/>
        <v>0.997817500915796-0.0660320745256074i</v>
      </c>
      <c r="P283" t="str">
        <f t="shared" si="83"/>
        <v>0.00218249908420398+0.0660320745256074i</v>
      </c>
      <c r="Q283" t="str">
        <f t="shared" si="84"/>
        <v>-0.00218249908420398+0.0000480802907552036i</v>
      </c>
      <c r="R283" t="str">
        <f t="shared" si="85"/>
        <v>-0.333317159388086-30.2626017071774i</v>
      </c>
      <c r="S283" t="str">
        <f t="shared" si="86"/>
        <v>0.00682097659116835i</v>
      </c>
      <c r="T283" t="str">
        <f t="shared" si="87"/>
        <v>0.206420497832508-0.00227354854162086i</v>
      </c>
      <c r="U283" t="str">
        <f t="shared" si="88"/>
        <v>0.00005-0.0161841512194321i</v>
      </c>
      <c r="V283" t="str">
        <f t="shared" si="89"/>
        <v>3.33333333333333E-06-0.0178025663413753i</v>
      </c>
      <c r="W283" t="str">
        <f t="shared" si="90"/>
        <v>0.0000144746508116995-0.00847743035384365i</v>
      </c>
      <c r="X283" t="str">
        <f t="shared" si="91"/>
        <v>0.00133695066532009-0.00826108679553929i</v>
      </c>
      <c r="Y283" t="str">
        <f t="shared" si="92"/>
        <v>0.009+0.00936194610769758i</v>
      </c>
      <c r="Z283" t="str">
        <f t="shared" si="93"/>
        <v>0.612225281642857-11.2537239275276i</v>
      </c>
      <c r="AA283" t="str">
        <f t="shared" si="94"/>
        <v>1339.17604103868-142.618888599586i</v>
      </c>
      <c r="AB283" t="str">
        <f t="shared" si="95"/>
        <v>1.42592445179844-0.0157053611045855i</v>
      </c>
      <c r="AC283" t="str">
        <f t="shared" si="96"/>
        <v>7.76318520847204-1.12078276184555i</v>
      </c>
      <c r="AD283" t="str">
        <f t="shared" si="97"/>
        <v>0.180213613180817+0.023994654899524i</v>
      </c>
      <c r="AE283" t="str">
        <f t="shared" si="98"/>
        <v>0.380360552061045-2.01338411636539i</v>
      </c>
      <c r="AF283" t="str">
        <f t="shared" si="99"/>
        <v>-7.47653804524157-1.30846558324624i</v>
      </c>
      <c r="AG283" t="str">
        <f t="shared" si="100"/>
        <v>1.88603063547861+0.0232809502700938i</v>
      </c>
      <c r="AH283" t="str">
        <f t="shared" si="101"/>
        <v>-2.80893944299042+7.7521800327852i</v>
      </c>
      <c r="AI283">
        <f t="shared" si="102"/>
        <v>18.324222754413302</v>
      </c>
      <c r="AJ283">
        <f t="shared" si="103"/>
        <v>109.91757257601985</v>
      </c>
      <c r="AK283"/>
      <c r="AL283"/>
      <c r="AM283"/>
      <c r="AN283"/>
    </row>
    <row r="284" spans="1:40" x14ac:dyDescent="0.25">
      <c r="A284"/>
      <c r="B284">
        <f t="shared" si="104"/>
        <v>15000</v>
      </c>
      <c r="C284" s="186" t="str">
        <f t="shared" si="72"/>
        <v>-0.000339670898553237+0.163267462728563i</v>
      </c>
      <c r="D284" s="158" t="str">
        <f t="shared" si="73"/>
        <v>-5.95961010056153+1.25171721425232i</v>
      </c>
      <c r="E284" t="str">
        <f t="shared" si="74"/>
        <v>2870</v>
      </c>
      <c r="F284" t="str">
        <f t="shared" si="75"/>
        <v>0.777000777000777</v>
      </c>
      <c r="G284" t="str">
        <f t="shared" si="70"/>
        <v>0.777000777000777</v>
      </c>
      <c r="H284" t="str">
        <f t="shared" si="76"/>
        <v>1.52734273293465+2.58225852596187i</v>
      </c>
      <c r="I284" t="str">
        <f t="shared" si="77"/>
        <v>58.9048622548086i</v>
      </c>
      <c r="J284" t="str">
        <f t="shared" si="71"/>
        <v>-1.96791341346258+12.7397551129108i</v>
      </c>
      <c r="K284" t="str">
        <f t="shared" si="78"/>
        <v>4.51594908627331-0.697579875172405i</v>
      </c>
      <c r="L284" t="str">
        <f t="shared" si="79"/>
        <v>0.232219414353556-0.0453388305707575i</v>
      </c>
      <c r="M284" t="str">
        <f t="shared" si="80"/>
        <v>4.74816850062687-0.742918705743163i</v>
      </c>
      <c r="N284" t="str">
        <f t="shared" si="81"/>
        <v>-0.0665236457882845i</v>
      </c>
      <c r="O284" t="str">
        <f t="shared" si="82"/>
        <v>0.997788118160359-0.0664745910706488i</v>
      </c>
      <c r="P284" t="str">
        <f t="shared" si="83"/>
        <v>0.00221188183964105+0.0664745910706488i</v>
      </c>
      <c r="Q284" t="str">
        <f t="shared" si="84"/>
        <v>-0.00221188183964105+0.0000490547176356937i</v>
      </c>
      <c r="R284" t="str">
        <f t="shared" si="85"/>
        <v>-0.333316941539858-30.0608019142151i</v>
      </c>
      <c r="S284" t="str">
        <f t="shared" si="86"/>
        <v>0.00686675495755204i</v>
      </c>
      <c r="T284" t="str">
        <f t="shared" si="87"/>
        <v>0.206420160572426-0.0022888057607549i</v>
      </c>
      <c r="U284" t="str">
        <f t="shared" si="88"/>
        <v>0.0000500000000000001-0.0160762568779692i</v>
      </c>
      <c r="V284" t="str">
        <f t="shared" si="89"/>
        <v>3.33333333333333E-06-0.0176838825657661i</v>
      </c>
      <c r="W284" t="str">
        <f t="shared" si="90"/>
        <v>0.0000144746504352914-0.00842091438975206i</v>
      </c>
      <c r="X284" t="str">
        <f t="shared" si="91"/>
        <v>0.00131980988490691-0.00820873881253162i</v>
      </c>
      <c r="Y284" t="str">
        <f t="shared" si="92"/>
        <v>0.009+0.00942477796076938i</v>
      </c>
      <c r="Z284" t="str">
        <f t="shared" si="93"/>
        <v>0.471697153984218-11.1916737681105i</v>
      </c>
      <c r="AA284" t="str">
        <f t="shared" si="94"/>
        <v>1338.03526947892-157.667950045178i</v>
      </c>
      <c r="AB284" t="str">
        <f t="shared" si="95"/>
        <v>1.4259221220521-0.0158107558791264i</v>
      </c>
      <c r="AC284" t="str">
        <f t="shared" si="96"/>
        <v>7.75877239798026-1.13441635044186i</v>
      </c>
      <c r="AD284" t="str">
        <f t="shared" si="97"/>
        <v>0.180227049781029+0.0243133509411204i</v>
      </c>
      <c r="AE284" t="str">
        <f t="shared" si="98"/>
        <v>0.357119678395283-2.00557380689553i</v>
      </c>
      <c r="AF284" t="str">
        <f t="shared" si="99"/>
        <v>-7.48695283349618-1.33054131170955i</v>
      </c>
      <c r="AG284" t="str">
        <f t="shared" si="100"/>
        <v>1.88684057886841+0.0149002515803165i</v>
      </c>
      <c r="AH284" t="str">
        <f t="shared" si="101"/>
        <v>-2.77028486032655+7.72813141484692i</v>
      </c>
      <c r="AI284">
        <f t="shared" si="102"/>
        <v>18.286501884147924</v>
      </c>
      <c r="AJ284">
        <f t="shared" si="103"/>
        <v>109.72111266575315</v>
      </c>
      <c r="AK284"/>
      <c r="AL284"/>
      <c r="AM284"/>
      <c r="AN284"/>
    </row>
    <row r="285" spans="1:40" x14ac:dyDescent="0.25">
      <c r="A285"/>
      <c r="B285">
        <f t="shared" si="104"/>
        <v>15100</v>
      </c>
      <c r="C285" s="186" t="str">
        <f t="shared" si="72"/>
        <v>-0.000335186862599604+0.162186230520602i</v>
      </c>
      <c r="D285" s="158" t="str">
        <f t="shared" si="73"/>
        <v>-5.95957572295256+1.24342776732462i</v>
      </c>
      <c r="E285" t="str">
        <f t="shared" si="74"/>
        <v>2870</v>
      </c>
      <c r="F285" t="str">
        <f t="shared" si="75"/>
        <v>0.777000777000777</v>
      </c>
      <c r="G285" t="str">
        <f t="shared" si="70"/>
        <v>0.777000777000777</v>
      </c>
      <c r="H285" t="str">
        <f t="shared" si="76"/>
        <v>1.53783357091919+2.5958723915086i</v>
      </c>
      <c r="I285" t="str">
        <f t="shared" si="77"/>
        <v>59.2975613365073i</v>
      </c>
      <c r="J285" t="str">
        <f t="shared" si="71"/>
        <v>-2.00761749957157+12.8246868136636i</v>
      </c>
      <c r="K285" t="str">
        <f t="shared" si="78"/>
        <v>4.51310725544412-0.706496247052189i</v>
      </c>
      <c r="L285" t="str">
        <f t="shared" si="79"/>
        <v>0.232105398411386-0.045618680411266i</v>
      </c>
      <c r="M285" t="str">
        <f t="shared" si="80"/>
        <v>4.74521265385551-0.752114927463455i</v>
      </c>
      <c r="N285" t="str">
        <f t="shared" si="81"/>
        <v>-0.0669671367602064i</v>
      </c>
      <c r="O285" t="str">
        <f t="shared" si="82"/>
        <v>0.997758539155725-0.0669170945411859i</v>
      </c>
      <c r="P285" t="str">
        <f t="shared" si="83"/>
        <v>0.00224146084427501+0.0669170945411859i</v>
      </c>
      <c r="Q285" t="str">
        <f t="shared" si="84"/>
        <v>-0.00224146084427501+0.0000500422190204963i</v>
      </c>
      <c r="R285" t="str">
        <f t="shared" si="85"/>
        <v>-0.333316722234662-29.8616746398051i</v>
      </c>
      <c r="S285" t="str">
        <f t="shared" si="86"/>
        <v>0.00691253332393572i</v>
      </c>
      <c r="T285" t="str">
        <f t="shared" si="87"/>
        <v>0.206419821056179-0.00230406294987213i</v>
      </c>
      <c r="U285" t="str">
        <f t="shared" si="88"/>
        <v>0.0000500000000000001-0.0159697916006317i</v>
      </c>
      <c r="V285" t="str">
        <f t="shared" si="89"/>
        <v>3.33333333333333E-06-0.0175667707606949i</v>
      </c>
      <c r="W285" t="str">
        <f t="shared" si="90"/>
        <v>0.0000144746500563654-0.00836514698305948i</v>
      </c>
      <c r="X285" t="str">
        <f t="shared" si="91"/>
        <v>0.00130299746637781-0.00815703231225792i</v>
      </c>
      <c r="Y285" t="str">
        <f t="shared" si="92"/>
        <v>0.009+0.00948760981384117i</v>
      </c>
      <c r="Z285" t="str">
        <f t="shared" si="93"/>
        <v>0.333546064917048-11.1270784677418i</v>
      </c>
      <c r="AA285" t="str">
        <f t="shared" si="94"/>
        <v>1336.5366301923-172.606620158763i</v>
      </c>
      <c r="AB285" t="str">
        <f t="shared" si="95"/>
        <v>1.42591977672049-0.0159161504463153i</v>
      </c>
      <c r="AC285" t="str">
        <f t="shared" si="96"/>
        <v>7.75432179353847-1.14798106793536i</v>
      </c>
      <c r="AD285" t="str">
        <f t="shared" si="97"/>
        <v>0.180240631596639+0.0246309977048531i</v>
      </c>
      <c r="AE285" t="str">
        <f t="shared" si="98"/>
        <v>0.33418959760789-1.99733607849171i</v>
      </c>
      <c r="AF285" t="str">
        <f t="shared" si="99"/>
        <v>-7.49740929387175-1.35244462418398i</v>
      </c>
      <c r="AG285" t="str">
        <f t="shared" si="100"/>
        <v>1.88744184030721+0.00655040605666215i</v>
      </c>
      <c r="AH285" t="str">
        <f t="shared" si="101"/>
        <v>-2.73194039061632+7.70395577838865i</v>
      </c>
      <c r="AI285">
        <f t="shared" si="102"/>
        <v>18.248702868200326</v>
      </c>
      <c r="AJ285">
        <f t="shared" si="103"/>
        <v>109.52528386350863</v>
      </c>
      <c r="AK285"/>
      <c r="AL285"/>
      <c r="AM285"/>
      <c r="AN285"/>
    </row>
    <row r="286" spans="1:40" x14ac:dyDescent="0.25">
      <c r="A286"/>
      <c r="B286">
        <f t="shared" si="104"/>
        <v>15200</v>
      </c>
      <c r="C286" s="186" t="str">
        <f t="shared" si="72"/>
        <v>-0.000330791035415033+0.16111922487112i</v>
      </c>
      <c r="D286" s="158" t="str">
        <f t="shared" si="73"/>
        <v>-5.95954202161081+1.23524739067859i</v>
      </c>
      <c r="E286" t="str">
        <f t="shared" si="74"/>
        <v>2870</v>
      </c>
      <c r="F286" t="str">
        <f t="shared" si="75"/>
        <v>0.777000777000777</v>
      </c>
      <c r="G286" t="str">
        <f t="shared" si="70"/>
        <v>0.777000777000777</v>
      </c>
      <c r="H286" t="str">
        <f t="shared" si="76"/>
        <v>1.54836492924509+2.60942498413729i</v>
      </c>
      <c r="I286" t="str">
        <f t="shared" si="77"/>
        <v>59.6902604182061i</v>
      </c>
      <c r="J286" t="str">
        <f t="shared" si="71"/>
        <v>-2.0475854002062+12.9096185144163i</v>
      </c>
      <c r="K286" t="str">
        <f t="shared" si="78"/>
        <v>4.51024073481105-0.715366071406484i</v>
      </c>
      <c r="L286" t="str">
        <f t="shared" si="79"/>
        <v>0.231990737910629-0.0458981059210192i</v>
      </c>
      <c r="M286" t="str">
        <f t="shared" si="80"/>
        <v>4.74223147272168-0.761264177327503i</v>
      </c>
      <c r="N286" t="str">
        <f t="shared" si="81"/>
        <v>-0.0674106277321283i</v>
      </c>
      <c r="O286" t="str">
        <f t="shared" si="82"/>
        <v>0.997728763907712-0.0673595848501852i</v>
      </c>
      <c r="P286" t="str">
        <f t="shared" si="83"/>
        <v>0.00227123609228796+0.0673595848501852i</v>
      </c>
      <c r="Q286" t="str">
        <f t="shared" si="84"/>
        <v>-0.00227123609228796+0.000051042881943103i</v>
      </c>
      <c r="R286" t="str">
        <f t="shared" si="85"/>
        <v>-0.333316501471911-29.6651671368725i</v>
      </c>
      <c r="S286" t="str">
        <f t="shared" si="86"/>
        <v>0.0069583116903194i</v>
      </c>
      <c r="T286" t="str">
        <f t="shared" si="87"/>
        <v>0.206419479283779-0.00231932010876836i</v>
      </c>
      <c r="U286" t="str">
        <f t="shared" si="88"/>
        <v>0.00005-0.0158647271822065i</v>
      </c>
      <c r="V286" t="str">
        <f t="shared" si="89"/>
        <v>3.33333333333333E-06-0.0174511999004271i</v>
      </c>
      <c r="W286" t="str">
        <f t="shared" si="90"/>
        <v>0.0000144746496749217-0.00831011335960664i</v>
      </c>
      <c r="X286" t="str">
        <f t="shared" si="91"/>
        <v>0.00128650514560555-0.00810595593072742i</v>
      </c>
      <c r="Y286" t="str">
        <f t="shared" si="92"/>
        <v>0.009+0.00955044166691297i</v>
      </c>
      <c r="Z286" t="str">
        <f t="shared" si="93"/>
        <v>0.19783233485506-11.0600390905984i</v>
      </c>
      <c r="AA286" t="str">
        <f t="shared" si="94"/>
        <v>1334.68740400235-187.42390054328i</v>
      </c>
      <c r="AB286" t="str">
        <f t="shared" si="95"/>
        <v>1.42591741580369-0.0160215448047417i</v>
      </c>
      <c r="AC286" t="str">
        <f t="shared" si="96"/>
        <v>7.74983381860093-1.16147772249342i</v>
      </c>
      <c r="AD286" t="str">
        <f t="shared" si="97"/>
        <v>0.180254357530268+0.0249476157004787i</v>
      </c>
      <c r="AE286" t="str">
        <f t="shared" si="98"/>
        <v>0.311581745282535-1.98868479547238i</v>
      </c>
      <c r="AF286" t="str">
        <f t="shared" si="99"/>
        <v>-7.5079069508559-1.3741775934587i</v>
      </c>
      <c r="AG286" t="str">
        <f t="shared" si="100"/>
        <v>1.8878375798408-0.00176187696139067i</v>
      </c>
      <c r="AH286" t="str">
        <f t="shared" si="101"/>
        <v>-2.69390942468042+7.67965717175822i</v>
      </c>
      <c r="AI286">
        <f t="shared" si="102"/>
        <v>18.210828345207808</v>
      </c>
      <c r="AJ286">
        <f t="shared" si="103"/>
        <v>109.33011104154168</v>
      </c>
      <c r="AK286"/>
      <c r="AL286"/>
      <c r="AM286"/>
      <c r="AN286"/>
    </row>
    <row r="287" spans="1:40" x14ac:dyDescent="0.25">
      <c r="A287"/>
      <c r="B287">
        <f t="shared" si="104"/>
        <v>15300</v>
      </c>
      <c r="C287" s="186" t="str">
        <f t="shared" si="72"/>
        <v>-0.000326481118456909+0.160066166832677i</v>
      </c>
      <c r="D287" s="158" t="str">
        <f t="shared" si="73"/>
        <v>-5.95950897891413+1.22717394571719i</v>
      </c>
      <c r="E287" t="str">
        <f t="shared" si="74"/>
        <v>2870</v>
      </c>
      <c r="F287" t="str">
        <f t="shared" si="75"/>
        <v>0.777000777000777</v>
      </c>
      <c r="G287" t="str">
        <f t="shared" si="70"/>
        <v>0.777000777000777</v>
      </c>
      <c r="H287" t="str">
        <f t="shared" si="76"/>
        <v>1.55893635091724+2.62291618472456i</v>
      </c>
      <c r="I287" t="str">
        <f t="shared" si="77"/>
        <v>60.0829594999048i</v>
      </c>
      <c r="J287" t="str">
        <f t="shared" si="71"/>
        <v>-2.08781711536647+12.9945502151691i</v>
      </c>
      <c r="K287" t="str">
        <f t="shared" si="78"/>
        <v>4.50734980844786-0.724189904167358i</v>
      </c>
      <c r="L287" t="str">
        <f t="shared" si="79"/>
        <v>0.231875434927126-0.0461771049965233i</v>
      </c>
      <c r="M287" t="str">
        <f t="shared" si="80"/>
        <v>4.73922524337499-0.770367009163881i</v>
      </c>
      <c r="N287" t="str">
        <f t="shared" si="81"/>
        <v>-0.0678541187040502i</v>
      </c>
      <c r="O287" t="str">
        <f t="shared" si="82"/>
        <v>0.997698792422176-0.0678020619106158i</v>
      </c>
      <c r="P287" t="str">
        <f t="shared" si="83"/>
        <v>0.00230120757782404+0.0678020619106158i</v>
      </c>
      <c r="Q287" t="str">
        <f t="shared" si="84"/>
        <v>-0.00230120757782404+0.0000520567934343963i</v>
      </c>
      <c r="R287" t="str">
        <f t="shared" si="85"/>
        <v>-0.333316279251692-29.4712280373426i</v>
      </c>
      <c r="S287" t="str">
        <f t="shared" si="86"/>
        <v>0.00700409005670306i</v>
      </c>
      <c r="T287" t="str">
        <f t="shared" si="87"/>
        <v>0.20641913525518-0.00233457723724404i</v>
      </c>
      <c r="U287" t="str">
        <f t="shared" si="88"/>
        <v>0.0000499999999999999-0.0157610361548718i</v>
      </c>
      <c r="V287" t="str">
        <f t="shared" si="89"/>
        <v>3.33333333333333E-06-0.017337139770359i</v>
      </c>
      <c r="W287" t="str">
        <f t="shared" si="90"/>
        <v>0.0000144746492909602-0.00825579913148694i</v>
      </c>
      <c r="X287" t="str">
        <f t="shared" si="91"/>
        <v>0.00127032491461043-0.00805549856111381i</v>
      </c>
      <c r="Y287" t="str">
        <f t="shared" si="92"/>
        <v>0.009+0.00961327351998477i</v>
      </c>
      <c r="Z287" t="str">
        <f t="shared" si="93"/>
        <v>0.0646110896013267-10.9906580689051i</v>
      </c>
      <c r="AA287" t="str">
        <f t="shared" si="94"/>
        <v>1332.49525918262-202.109257966713i</v>
      </c>
      <c r="AB287" t="str">
        <f t="shared" si="95"/>
        <v>1.42591503930137-0.0161269389530271i</v>
      </c>
      <c r="AC287" t="str">
        <f t="shared" si="96"/>
        <v>7.74530888743688-1.17490710033295i</v>
      </c>
      <c r="AD287" t="str">
        <f t="shared" si="97"/>
        <v>0.180268226520029+0.0252632249008388i</v>
      </c>
      <c r="AE287" t="str">
        <f t="shared" si="98"/>
        <v>0.289306793138927-1.97963415388188i</v>
      </c>
      <c r="AF287" t="str">
        <f t="shared" si="99"/>
        <v>-7.51844532983137-1.39574223900737i</v>
      </c>
      <c r="AG287" t="str">
        <f t="shared" si="100"/>
        <v>1.88803120966506-0.0100301153073611i</v>
      </c>
      <c r="AH287" t="str">
        <f t="shared" si="101"/>
        <v>-2.65619510181881+7.65523971779368i</v>
      </c>
      <c r="AI287">
        <f t="shared" si="102"/>
        <v>18.172880964530588</v>
      </c>
      <c r="AJ287">
        <f t="shared" si="103"/>
        <v>109.13561796692706</v>
      </c>
      <c r="AK287"/>
      <c r="AL287"/>
      <c r="AM287"/>
      <c r="AN287"/>
    </row>
    <row r="288" spans="1:40" x14ac:dyDescent="0.25">
      <c r="A288"/>
      <c r="B288">
        <f t="shared" si="104"/>
        <v>15400</v>
      </c>
      <c r="C288" s="186" t="str">
        <f t="shared" si="72"/>
        <v>-0.000322254887566904+0.159026784703073i</v>
      </c>
      <c r="D288" s="158" t="str">
        <f t="shared" si="73"/>
        <v>-5.95947657781064+1.21920534939023i</v>
      </c>
      <c r="E288" t="str">
        <f t="shared" si="74"/>
        <v>2870</v>
      </c>
      <c r="F288" t="str">
        <f t="shared" si="75"/>
        <v>0.777000777000777</v>
      </c>
      <c r="G288" t="str">
        <f t="shared" si="70"/>
        <v>0.777000777000777</v>
      </c>
      <c r="H288" t="str">
        <f t="shared" si="76"/>
        <v>1.56954737928192+2.63634587822301i</v>
      </c>
      <c r="I288" t="str">
        <f t="shared" si="77"/>
        <v>60.4756585816035i</v>
      </c>
      <c r="J288" t="str">
        <f t="shared" si="71"/>
        <v>-2.12831264505238+13.0794819159217i</v>
      </c>
      <c r="K288" t="str">
        <f t="shared" si="78"/>
        <v>4.50443475422589-0.732968286347969i</v>
      </c>
      <c r="L288" t="str">
        <f t="shared" si="79"/>
        <v>0.231759491545162-0.0464556755467848i</v>
      </c>
      <c r="M288" t="str">
        <f t="shared" si="80"/>
        <v>4.73619424577105-0.779423961894754i</v>
      </c>
      <c r="N288" t="str">
        <f t="shared" si="81"/>
        <v>-0.0682976096759721i</v>
      </c>
      <c r="O288" t="str">
        <f t="shared" si="82"/>
        <v>0.997668624705013-0.0682445256354495i</v>
      </c>
      <c r="P288" t="str">
        <f t="shared" si="83"/>
        <v>0.00233137529498695+0.0682445256354495i</v>
      </c>
      <c r="Q288" t="str">
        <f t="shared" si="84"/>
        <v>-0.00233137529498695+0.000053084040522608i</v>
      </c>
      <c r="R288" t="str">
        <f t="shared" si="85"/>
        <v>-0.333316055573597-29.2798073073999i</v>
      </c>
      <c r="S288" t="str">
        <f t="shared" si="86"/>
        <v>0.00704986842308674i</v>
      </c>
      <c r="T288" t="str">
        <f t="shared" si="87"/>
        <v>0.206418788970503-0.00234983433509613i</v>
      </c>
      <c r="U288" t="str">
        <f t="shared" si="88"/>
        <v>0.0000500000000000001-0.0156586917642557i</v>
      </c>
      <c r="V288" t="str">
        <f t="shared" si="89"/>
        <v>3.33333333333333E-06-0.0172245609406813i</v>
      </c>
      <c r="W288" t="str">
        <f t="shared" si="90"/>
        <v>0.000014474648904481-0.00820219028450554i</v>
      </c>
      <c r="X288" t="str">
        <f t="shared" si="91"/>
        <v>0.00125444901217572-0.00800564934685932i</v>
      </c>
      <c r="Y288" t="str">
        <f t="shared" si="92"/>
        <v>0.009+0.00967610537305656i</v>
      </c>
      <c r="Z288" t="str">
        <f t="shared" si="93"/>
        <v>-0.0660677285345024-10.9190388959773i</v>
      </c>
      <c r="AA288" t="str">
        <f t="shared" si="94"/>
        <v>1329.96821959901-216.652637742124i</v>
      </c>
      <c r="AB288" t="str">
        <f t="shared" si="95"/>
        <v>1.42591264721438-0.0162323328897689i</v>
      </c>
      <c r="AC288" t="str">
        <f t="shared" si="96"/>
        <v>7.74074740549717-1.18826996643563i</v>
      </c>
      <c r="AD288" t="str">
        <f t="shared" si="97"/>
        <v>0.180282237538164+0.0255778447592851i</v>
      </c>
      <c r="AE288" t="str">
        <f t="shared" si="98"/>
        <v>0.26737464387264-1.97019863403709i</v>
      </c>
      <c r="AF288" t="str">
        <f t="shared" si="99"/>
        <v>-7.52902395709256-1.41714052883278i</v>
      </c>
      <c r="AG288" t="str">
        <f t="shared" si="100"/>
        <v>1.88802637754811-0.018248063954933i</v>
      </c>
      <c r="AH288" t="str">
        <f t="shared" si="101"/>
        <v>-2.61880031580093+7.63070760417226i</v>
      </c>
      <c r="AI288">
        <f t="shared" si="102"/>
        <v>18.134863383118272</v>
      </c>
      <c r="AJ288">
        <f t="shared" si="103"/>
        <v>108.94182733190524</v>
      </c>
      <c r="AK288"/>
      <c r="AL288"/>
      <c r="AM288"/>
      <c r="AN288"/>
    </row>
    <row r="289" spans="1:40" x14ac:dyDescent="0.25">
      <c r="A289"/>
      <c r="B289">
        <f t="shared" si="104"/>
        <v>15500</v>
      </c>
      <c r="C289" s="186" t="str">
        <f t="shared" si="72"/>
        <v>-0.000318110190100951+0.158000813791631i</v>
      </c>
      <c r="D289" s="158" t="str">
        <f t="shared" si="73"/>
        <v>-5.95944480179673+1.2113395724025i</v>
      </c>
      <c r="E289" t="str">
        <f t="shared" si="74"/>
        <v>2870</v>
      </c>
      <c r="F289" t="str">
        <f t="shared" si="75"/>
        <v>0.777000777000777</v>
      </c>
      <c r="G289" t="str">
        <f t="shared" si="70"/>
        <v>0.777000777000777</v>
      </c>
      <c r="H289" t="str">
        <f t="shared" si="76"/>
        <v>1.5801975580661+2.64971395364166i</v>
      </c>
      <c r="I289" t="str">
        <f t="shared" si="77"/>
        <v>60.8683576633022i</v>
      </c>
      <c r="J289" t="str">
        <f t="shared" si="71"/>
        <v>-2.16907198926394+13.1644136166744i</v>
      </c>
      <c r="K289" t="str">
        <f t="shared" si="78"/>
        <v>4.50149584405392-0.741701744524188i</v>
      </c>
      <c r="L289" t="str">
        <f t="shared" si="79"/>
        <v>0.231642909857383-0.0467338154933487i</v>
      </c>
      <c r="M289" t="str">
        <f t="shared" si="80"/>
        <v>4.7331387539113-0.788435560017537i</v>
      </c>
      <c r="N289" t="str">
        <f t="shared" si="81"/>
        <v>-0.068741100647894i</v>
      </c>
      <c r="O289" t="str">
        <f t="shared" si="82"/>
        <v>0.997638260762156-0.0686869759376605i</v>
      </c>
      <c r="P289" t="str">
        <f t="shared" si="83"/>
        <v>0.002361739237844+0.0686869759376605i</v>
      </c>
      <c r="Q289" t="str">
        <f t="shared" si="84"/>
        <v>-0.002361739237844+0.0000541247102334996i</v>
      </c>
      <c r="R289" t="str">
        <f t="shared" si="85"/>
        <v>-0.333315830436599-29.0908562043958i</v>
      </c>
      <c r="S289" t="str">
        <f t="shared" si="86"/>
        <v>0.00709564678947042i</v>
      </c>
      <c r="T289" t="str">
        <f t="shared" si="87"/>
        <v>0.206418440429667-0.00236509140211712i</v>
      </c>
      <c r="U289" t="str">
        <f t="shared" si="88"/>
        <v>0.00005-0.0155576679464218i</v>
      </c>
      <c r="V289" t="str">
        <f t="shared" si="89"/>
        <v>3.33333333333333E-06-0.017113434741064i</v>
      </c>
      <c r="W289" t="str">
        <f t="shared" si="90"/>
        <v>0.000014474648515484-0.00814927316612432i</v>
      </c>
      <c r="X289" t="str">
        <f t="shared" si="91"/>
        <v>0.00123886991485804-0.00795639767498485i</v>
      </c>
      <c r="Y289" t="str">
        <f t="shared" si="92"/>
        <v>0.009+0.00973893722612836i</v>
      </c>
      <c r="Z289" t="str">
        <f t="shared" si="93"/>
        <v>-0.194159329827474-10.8452858263203i</v>
      </c>
      <c r="AA289" t="str">
        <f t="shared" si="94"/>
        <v>1327.11463263689-231.04447475631i</v>
      </c>
      <c r="AB289" t="str">
        <f t="shared" si="95"/>
        <v>1.42591023954215-0.0163377266135337i</v>
      </c>
      <c r="AC289" t="str">
        <f t="shared" si="96"/>
        <v>7.73614976974394-1.20156706523348i</v>
      </c>
      <c r="AD289" t="str">
        <f t="shared" si="97"/>
        <v>0.180296389589699+0.0258914942264081i</v>
      </c>
      <c r="AE289" t="str">
        <f t="shared" si="98"/>
        <v>0.245794429182868-1.96039295372112i</v>
      </c>
      <c r="AF289" t="str">
        <f t="shared" si="99"/>
        <v>-7.53964235986283-1.43837438123916i</v>
      </c>
      <c r="AG289" t="str">
        <f t="shared" si="100"/>
        <v>1.88782694994344-0.0264097236999309i</v>
      </c>
      <c r="AH289" t="str">
        <f t="shared" si="101"/>
        <v>-2.58172772090093+7.60606507419398i</v>
      </c>
      <c r="AI289">
        <f t="shared" si="102"/>
        <v>18.096778262527504</v>
      </c>
      <c r="AJ289">
        <f t="shared" si="103"/>
        <v>108.74876078366374</v>
      </c>
      <c r="AK289"/>
      <c r="AL289"/>
      <c r="AM289"/>
      <c r="AN289"/>
    </row>
    <row r="290" spans="1:40" x14ac:dyDescent="0.25">
      <c r="A290"/>
      <c r="B290">
        <f t="shared" si="104"/>
        <v>15600</v>
      </c>
      <c r="C290" s="186" t="str">
        <f t="shared" si="72"/>
        <v>-0.000314044942187568+0.156987996194479i</v>
      </c>
      <c r="D290" s="158" t="str">
        <f t="shared" si="73"/>
        <v>-5.95941363489607+1.20357463749101i</v>
      </c>
      <c r="E290" t="str">
        <f t="shared" si="74"/>
        <v>2870</v>
      </c>
      <c r="F290" t="str">
        <f t="shared" si="75"/>
        <v>0.777000777000777</v>
      </c>
      <c r="G290" t="str">
        <f t="shared" si="70"/>
        <v>0.777000777000777</v>
      </c>
      <c r="H290" t="str">
        <f t="shared" si="76"/>
        <v>1.5908864314163+2.66302030402607i</v>
      </c>
      <c r="I290" t="str">
        <f t="shared" si="77"/>
        <v>61.261056745001i</v>
      </c>
      <c r="J290" t="str">
        <f t="shared" si="71"/>
        <v>-2.21009514800113+13.2493453174272i</v>
      </c>
      <c r="K290" t="str">
        <f t="shared" si="78"/>
        <v>4.49853334410796-0.750390791298729i</v>
      </c>
      <c r="L290" t="str">
        <f t="shared" si="79"/>
        <v>0.231525691964701-0.0470115227703331i</v>
      </c>
      <c r="M290" t="str">
        <f t="shared" si="80"/>
        <v>4.73005903607266-0.797402314069062i</v>
      </c>
      <c r="N290" t="str">
        <f t="shared" si="81"/>
        <v>-0.0691845916198159i</v>
      </c>
      <c r="O290" t="str">
        <f t="shared" si="82"/>
        <v>0.997607700599576-0.069129412730226i</v>
      </c>
      <c r="P290" t="str">
        <f t="shared" si="83"/>
        <v>0.00239229940042396+0.069129412730226i</v>
      </c>
      <c r="Q290" t="str">
        <f t="shared" si="84"/>
        <v>-0.00239229940042396+0.0000551788895898908i</v>
      </c>
      <c r="R290" t="str">
        <f t="shared" si="85"/>
        <v>-0.333315603843431-28.9043272354935i</v>
      </c>
      <c r="S290" t="str">
        <f t="shared" si="86"/>
        <v>0.0071414251558541i</v>
      </c>
      <c r="T290" t="str">
        <f t="shared" si="87"/>
        <v>0.206418089632592-0.00238034843812618i</v>
      </c>
      <c r="U290" t="str">
        <f t="shared" si="88"/>
        <v>0.00005-0.0154579393057396i</v>
      </c>
      <c r="V290" t="str">
        <f t="shared" si="89"/>
        <v>3.33333333333333E-06-0.0170037332363136i</v>
      </c>
      <c r="W290" t="str">
        <f t="shared" si="90"/>
        <v>0.0000144746481239693-0.00809703447387016i</v>
      </c>
      <c r="X290" t="str">
        <f t="shared" si="91"/>
        <v>0.00122358032837409-0.00790773316959992i</v>
      </c>
      <c r="Y290" t="str">
        <f t="shared" si="92"/>
        <v>0.009+0.00980176907920016i</v>
      </c>
      <c r="Z290" t="str">
        <f t="shared" si="93"/>
        <v>-0.319624027461124-10.7695035841056i</v>
      </c>
      <c r="AA290" t="str">
        <f t="shared" si="94"/>
        <v>1323.94313709608-245.275702189114i</v>
      </c>
      <c r="AB290" t="str">
        <f t="shared" si="95"/>
        <v>1.42590781628413-0.0164431201230724i</v>
      </c>
      <c r="AC290" t="str">
        <f t="shared" si="96"/>
        <v>7.73151636898473-1.2147991212735i</v>
      </c>
      <c r="AD290" t="str">
        <f t="shared" si="97"/>
        <v>0.1803106817112+0.0262041917661391i</v>
      </c>
      <c r="AE290" t="str">
        <f t="shared" si="98"/>
        <v>0.224574510861231-1.95023202224995i</v>
      </c>
      <c r="AF290" t="str">
        <f t="shared" si="99"/>
        <v>-7.55030006631237-1.45944566653506i</v>
      </c>
      <c r="AG290" t="str">
        <f t="shared" si="100"/>
        <v>1.88743699489928-0.0345093485654783i</v>
      </c>
      <c r="AH290" t="str">
        <f t="shared" si="101"/>
        <v>-2.54497973796909+7.5813164179934i</v>
      </c>
      <c r="AI290">
        <f t="shared" si="102"/>
        <v>18.058628266090082</v>
      </c>
      <c r="AJ290">
        <f t="shared" si="103"/>
        <v>108.55643895356293</v>
      </c>
      <c r="AK290"/>
      <c r="AL290"/>
      <c r="AM290"/>
      <c r="AN290"/>
    </row>
    <row r="291" spans="1:40" x14ac:dyDescent="0.25">
      <c r="A291"/>
      <c r="B291">
        <f t="shared" si="104"/>
        <v>15700</v>
      </c>
      <c r="C291" s="186" t="str">
        <f t="shared" si="72"/>
        <v>-0.000310057126108042+0.155988080578411i</v>
      </c>
      <c r="D291" s="158" t="str">
        <f t="shared" si="73"/>
        <v>-5.95938306163945+1.19590861776782i</v>
      </c>
      <c r="E291" t="str">
        <f t="shared" si="74"/>
        <v>2870</v>
      </c>
      <c r="F291" t="str">
        <f t="shared" si="75"/>
        <v>0.777000777000777</v>
      </c>
      <c r="G291" t="str">
        <f t="shared" si="70"/>
        <v>0.777000777000777</v>
      </c>
      <c r="H291" t="str">
        <f t="shared" si="76"/>
        <v>1.60161354393706+2.67626482643811i</v>
      </c>
      <c r="I291" t="str">
        <f t="shared" si="77"/>
        <v>61.6537558266997i</v>
      </c>
      <c r="J291" t="str">
        <f t="shared" si="71"/>
        <v>-2.25138212126397+13.3342770181799i</v>
      </c>
      <c r="K291" t="str">
        <f t="shared" si="78"/>
        <v>4.49554751505046-0.759035925748211i</v>
      </c>
      <c r="L291" t="str">
        <f t="shared" si="79"/>
        <v>0.231407839976206-0.0472887953244664i</v>
      </c>
      <c r="M291" t="str">
        <f t="shared" si="80"/>
        <v>4.72695535502667-0.806324721072677i</v>
      </c>
      <c r="N291" t="str">
        <f t="shared" si="81"/>
        <v>-0.0696280825917378i</v>
      </c>
      <c r="O291" t="str">
        <f t="shared" si="82"/>
        <v>0.997576944223286-0.0695718359261256i</v>
      </c>
      <c r="P291" t="str">
        <f t="shared" si="83"/>
        <v>0.00242305577671398+0.0695718359261256i</v>
      </c>
      <c r="Q291" t="str">
        <f t="shared" si="84"/>
        <v>-0.00242305577671398+0.0000562466656122002i</v>
      </c>
      <c r="R291" t="str">
        <f t="shared" si="85"/>
        <v>-0.333315375791935-28.7201741179009i</v>
      </c>
      <c r="S291" t="str">
        <f t="shared" si="86"/>
        <v>0.00718720352223778i</v>
      </c>
      <c r="T291" t="str">
        <f t="shared" si="87"/>
        <v>0.20641773657946-0.0023956054429078i</v>
      </c>
      <c r="U291" t="str">
        <f t="shared" si="88"/>
        <v>0.0000499999999999999-0.0153594810936012i</v>
      </c>
      <c r="V291" t="str">
        <f t="shared" si="89"/>
        <v>3.33333333333333E-06-0.0168954292029613i</v>
      </c>
      <c r="W291" t="str">
        <f t="shared" si="90"/>
        <v>0.0000144746477299368-0.00804546124418655i</v>
      </c>
      <c r="X291" t="str">
        <f t="shared" si="91"/>
        <v>0.00120857317934602-0.00785964568560639i</v>
      </c>
      <c r="Y291" t="str">
        <f t="shared" si="92"/>
        <v>0.009+0.00986460093227195i</v>
      </c>
      <c r="Z291" t="str">
        <f t="shared" si="93"/>
        <v>-0.44242717019143-10.6917970812195i</v>
      </c>
      <c r="AA291" t="str">
        <f t="shared" si="94"/>
        <v>1320.46263122769-259.337757979942i</v>
      </c>
      <c r="AB291" t="str">
        <f t="shared" si="95"/>
        <v>1.42590537744158-0.0165485134168962i</v>
      </c>
      <c r="AC291" t="str">
        <f t="shared" si="96"/>
        <v>7.72684758419375-1.22796683985534i</v>
      </c>
      <c r="AD291" t="str">
        <f t="shared" si="97"/>
        <v>0.180325112969598+0.0265159553712507i</v>
      </c>
      <c r="AE291" t="str">
        <f t="shared" si="98"/>
        <v>0.203722484798496-1.93973089561874i</v>
      </c>
      <c r="AF291" t="str">
        <f t="shared" si="99"/>
        <v>-7.56099660557651-1.48035620867029i</v>
      </c>
      <c r="AG291" t="str">
        <f t="shared" si="100"/>
        <v>1.88686076486509-0.0425414519476389i</v>
      </c>
      <c r="AH291" t="str">
        <f t="shared" si="101"/>
        <v>-2.50855856052891+7.5564659641682i</v>
      </c>
      <c r="AI291">
        <f t="shared" si="102"/>
        <v>18.020416056225642</v>
      </c>
      <c r="AJ291">
        <f t="shared" si="103"/>
        <v>108.36488148581327</v>
      </c>
      <c r="AK291"/>
      <c r="AL291"/>
      <c r="AM291"/>
      <c r="AN291"/>
    </row>
    <row r="292" spans="1:40" x14ac:dyDescent="0.25">
      <c r="A292"/>
      <c r="B292">
        <f t="shared" si="104"/>
        <v>15800</v>
      </c>
      <c r="C292" s="186" t="str">
        <f t="shared" si="72"/>
        <v>-0.000306144787792306+0.155000821972963i</v>
      </c>
      <c r="D292" s="158" t="str">
        <f t="shared" si="73"/>
        <v>-5.9593530670457+1.18833963512605i</v>
      </c>
      <c r="E292" t="str">
        <f t="shared" si="74"/>
        <v>2870</v>
      </c>
      <c r="F292" t="str">
        <f t="shared" si="75"/>
        <v>0.777000777000777</v>
      </c>
      <c r="G292" t="str">
        <f t="shared" si="70"/>
        <v>0.777000777000777</v>
      </c>
      <c r="H292" t="str">
        <f t="shared" si="76"/>
        <v>1.61237844072912+2.68944742193547i</v>
      </c>
      <c r="I292" t="str">
        <f t="shared" si="77"/>
        <v>62.0464549083984i</v>
      </c>
      <c r="J292" t="str">
        <f t="shared" si="71"/>
        <v>-2.29293290905244+13.4192087189327i</v>
      </c>
      <c r="K292" t="str">
        <f t="shared" si="78"/>
        <v>4.49253861223962-0.767637633853891i</v>
      </c>
      <c r="L292" t="str">
        <f t="shared" si="79"/>
        <v>0.23128935600908-0.0475656311151216i</v>
      </c>
      <c r="M292" t="str">
        <f t="shared" si="80"/>
        <v>4.7238279682487-0.815203264969013i</v>
      </c>
      <c r="N292" t="str">
        <f t="shared" si="81"/>
        <v>-0.0700715735636597i</v>
      </c>
      <c r="O292" t="str">
        <f t="shared" si="82"/>
        <v>0.997545991639333-0.0700142454383415i</v>
      </c>
      <c r="P292" t="str">
        <f t="shared" si="83"/>
        <v>0.002454008360667+0.0700142454383415i</v>
      </c>
      <c r="Q292" t="str">
        <f t="shared" si="84"/>
        <v>-0.002454008360667+0.0000573281253181956i</v>
      </c>
      <c r="R292" t="str">
        <f t="shared" si="85"/>
        <v>-0.333315146282193-28.53835174049i</v>
      </c>
      <c r="S292" t="str">
        <f t="shared" si="86"/>
        <v>0.00723298188862146i</v>
      </c>
      <c r="T292" t="str">
        <f t="shared" si="87"/>
        <v>0.206417381270073-0.00241086241626231i</v>
      </c>
      <c r="U292" t="str">
        <f t="shared" si="88"/>
        <v>0.0000500000000000001-0.0152622691879455i</v>
      </c>
      <c r="V292" t="str">
        <f t="shared" si="89"/>
        <v>3.33333333333333E-06-0.01678849610674i</v>
      </c>
      <c r="W292" t="str">
        <f t="shared" si="90"/>
        <v>0.0000144746473333866-0.00799454084170814i</v>
      </c>
      <c r="X292" t="str">
        <f t="shared" si="91"/>
        <v>0.00119384160738836-0.00781212530258914i</v>
      </c>
      <c r="Y292" t="str">
        <f t="shared" si="92"/>
        <v>0.009+0.00992743278534375i</v>
      </c>
      <c r="Z292" t="str">
        <f t="shared" si="93"/>
        <v>-0.562539058527376-10.6122711459432i</v>
      </c>
      <c r="AA292" t="str">
        <f t="shared" si="94"/>
        <v>1316.68224107656-273.222589111124i</v>
      </c>
      <c r="AB292" t="str">
        <f t="shared" si="95"/>
        <v>1.42590292301312-0.0166539064936258i</v>
      </c>
      <c r="AC292" t="str">
        <f t="shared" si="96"/>
        <v>7.72214378878886-1.24107090764434i</v>
      </c>
      <c r="AD292" t="str">
        <f t="shared" si="97"/>
        <v>0.180339682460974+0.0268268025782253i</v>
      </c>
      <c r="AE292" t="str">
        <f t="shared" si="98"/>
        <v>0.183245187752092-1.92890473291481i</v>
      </c>
      <c r="AF292" t="str">
        <f t="shared" si="99"/>
        <v>-7.57173150777482-1.50110778680942i</v>
      </c>
      <c r="AG292" t="str">
        <f t="shared" si="100"/>
        <v>1.886102679491-0.0505008115270939i</v>
      </c>
      <c r="AH292" t="str">
        <f t="shared" si="101"/>
        <v>-2.47246616088714+7.53151807181169i</v>
      </c>
      <c r="AI292">
        <f t="shared" si="102"/>
        <v>17.982144291890666</v>
      </c>
      <c r="AJ292">
        <f t="shared" si="103"/>
        <v>108.17410706559598</v>
      </c>
      <c r="AK292"/>
      <c r="AL292"/>
      <c r="AM292"/>
      <c r="AN292"/>
    </row>
    <row r="293" spans="1:40" x14ac:dyDescent="0.25">
      <c r="A293"/>
      <c r="B293">
        <f t="shared" si="104"/>
        <v>15900</v>
      </c>
      <c r="C293" s="186" t="str">
        <f t="shared" si="72"/>
        <v>-0.000302306034424697+0.154025981570328i</v>
      </c>
      <c r="D293" s="158" t="str">
        <f t="shared" si="73"/>
        <v>-5.95932363660322+1.18086585870585i</v>
      </c>
      <c r="E293" t="str">
        <f t="shared" si="74"/>
        <v>2870</v>
      </c>
      <c r="F293" t="str">
        <f t="shared" si="75"/>
        <v>0.777000777000777</v>
      </c>
      <c r="G293" t="str">
        <f t="shared" si="70"/>
        <v>0.777000777000777</v>
      </c>
      <c r="H293" t="str">
        <f t="shared" si="76"/>
        <v>1.62318066742709+2.70256799555079i</v>
      </c>
      <c r="I293" t="str">
        <f t="shared" si="77"/>
        <v>62.4391539900971i</v>
      </c>
      <c r="J293" t="str">
        <f t="shared" si="71"/>
        <v>-2.33474751136656+13.5041404196854i</v>
      </c>
      <c r="K293" t="str">
        <f t="shared" si="78"/>
        <v>4.48950688592987-0.776196388916991i</v>
      </c>
      <c r="L293" t="str">
        <f t="shared" si="79"/>
        <v>0.231170242188504-0.0478420281143501i</v>
      </c>
      <c r="M293" t="str">
        <f t="shared" si="80"/>
        <v>4.72067712811837-0.824038417031341i</v>
      </c>
      <c r="N293" t="str">
        <f t="shared" si="81"/>
        <v>-0.0705150645355816i</v>
      </c>
      <c r="O293" t="str">
        <f t="shared" si="82"/>
        <v>0.997514842853806-0.0704566411798589i</v>
      </c>
      <c r="P293" t="str">
        <f t="shared" si="83"/>
        <v>0.00248515714619402+0.0704566411798589i</v>
      </c>
      <c r="Q293" t="str">
        <f t="shared" si="84"/>
        <v>-0.00248515714619402+0.0000584233557226893i</v>
      </c>
      <c r="R293" t="str">
        <f t="shared" si="85"/>
        <v>-0.333314915315523-28.3588161270434i</v>
      </c>
      <c r="S293" t="str">
        <f t="shared" si="86"/>
        <v>0.00727876025500514i</v>
      </c>
      <c r="T293" t="str">
        <f t="shared" si="87"/>
        <v>0.206417023704522-0.00242611935799903i</v>
      </c>
      <c r="U293" t="str">
        <f t="shared" si="88"/>
        <v>0.00005-0.0151662800735559i</v>
      </c>
      <c r="V293" t="str">
        <f t="shared" si="89"/>
        <v>3.33333333333333E-06-0.0166829080809115i</v>
      </c>
      <c r="W293" t="str">
        <f t="shared" si="90"/>
        <v>0.0000144746469343186-0.00794426094894057i</v>
      </c>
      <c r="X293" t="str">
        <f t="shared" si="91"/>
        <v>0.00117937895752111-0.00776516231888919i</v>
      </c>
      <c r="Y293" t="str">
        <f t="shared" si="92"/>
        <v>0.009+0.00999026463841554i</v>
      </c>
      <c r="Z293" t="str">
        <f t="shared" si="93"/>
        <v>-0.679934845656055-10.5310302632016i</v>
      </c>
      <c r="AA293" t="str">
        <f t="shared" si="94"/>
        <v>1312.61128928267-286.922653789343i</v>
      </c>
      <c r="AB293" t="str">
        <f t="shared" si="95"/>
        <v>1.4259004529994-0.0167592993519441i</v>
      </c>
      <c r="AC293" t="str">
        <f t="shared" si="96"/>
        <v>7.71740534893936-1.25411199326791i</v>
      </c>
      <c r="AD293" t="str">
        <f t="shared" si="97"/>
        <v>0.180354389309534+0.0271367504816155i</v>
      </c>
      <c r="AE293" t="str">
        <f t="shared" si="98"/>
        <v>0.163148706708273-1.91776875417027i</v>
      </c>
      <c r="AF293" t="str">
        <f t="shared" si="99"/>
        <v>-7.58250430403031-1.52170213684494i</v>
      </c>
      <c r="AG293" t="str">
        <f t="shared" si="100"/>
        <v>1.88516730851287-0.0583824729792092i</v>
      </c>
      <c r="AH293" t="str">
        <f t="shared" si="101"/>
        <v>-2.43670429625203+7.50647712294478i</v>
      </c>
      <c r="AI293">
        <f t="shared" si="102"/>
        <v>17.943815626166977</v>
      </c>
      <c r="AJ293">
        <f t="shared" si="103"/>
        <v>107.9841334466516</v>
      </c>
      <c r="AK293"/>
      <c r="AL293"/>
      <c r="AM293"/>
      <c r="AN293"/>
    </row>
    <row r="294" spans="1:40" x14ac:dyDescent="0.25">
      <c r="A294"/>
      <c r="B294">
        <f t="shared" si="104"/>
        <v>16000</v>
      </c>
      <c r="C294" s="186" t="str">
        <f t="shared" si="72"/>
        <v>-0.000298539032154178+0.153063326532781i</v>
      </c>
      <c r="D294" s="158" t="str">
        <f t="shared" si="73"/>
        <v>-5.95929475625247+1.17348550341799i</v>
      </c>
      <c r="E294" t="str">
        <f t="shared" si="74"/>
        <v>2870</v>
      </c>
      <c r="F294" t="str">
        <f t="shared" si="75"/>
        <v>0.777000777000777</v>
      </c>
      <c r="G294" t="str">
        <f t="shared" si="70"/>
        <v>0.777000777000777</v>
      </c>
      <c r="H294" t="str">
        <f t="shared" si="76"/>
        <v>1.63401977023673+2.71562645627053i</v>
      </c>
      <c r="I294" t="str">
        <f t="shared" si="77"/>
        <v>62.8318530717959i</v>
      </c>
      <c r="J294" t="str">
        <f t="shared" si="71"/>
        <v>-2.37682592820632+13.5890721204382i</v>
      </c>
      <c r="K294" t="str">
        <f t="shared" si="78"/>
        <v>4.48645258146312-0.784712651958893i</v>
      </c>
      <c r="L294" t="str">
        <f t="shared" si="79"/>
        <v>0.231050500647571-0.0481179843069157i</v>
      </c>
      <c r="M294" t="str">
        <f t="shared" si="80"/>
        <v>4.71750308211069-0.832830636265809i</v>
      </c>
      <c r="N294" t="str">
        <f t="shared" si="81"/>
        <v>-0.0709585555075035i</v>
      </c>
      <c r="O294" t="str">
        <f t="shared" si="82"/>
        <v>0.997483497872831-0.0708990230636654i</v>
      </c>
      <c r="P294" t="str">
        <f t="shared" si="83"/>
        <v>0.00251650212716903+0.0708990230636654i</v>
      </c>
      <c r="Q294" t="str">
        <f t="shared" si="84"/>
        <v>-0.00251650212716903+0.0000595324438381062i</v>
      </c>
      <c r="R294" t="str">
        <f t="shared" si="85"/>
        <v>-0.333314682890377-28.1815244007308i</v>
      </c>
      <c r="S294" t="str">
        <f t="shared" si="86"/>
        <v>0.00732453862138882i</v>
      </c>
      <c r="T294" t="str">
        <f t="shared" si="87"/>
        <v>0.206416663882764-0.00244137626790653i</v>
      </c>
      <c r="U294" t="str">
        <f t="shared" si="88"/>
        <v>0.00005-0.0150714908230962i</v>
      </c>
      <c r="V294" t="str">
        <f t="shared" si="89"/>
        <v>3.33333333333333E-06-0.0165786399054058i</v>
      </c>
      <c r="W294" t="str">
        <f t="shared" si="90"/>
        <v>0.0000144746465327329-0.00789460955632671i</v>
      </c>
      <c r="X294" t="str">
        <f t="shared" si="91"/>
        <v>0.00116517877289328-0.00771874724585191i</v>
      </c>
      <c r="Y294" t="str">
        <f t="shared" si="92"/>
        <v>0.009+0.0100530964914873i</v>
      </c>
      <c r="Z294" t="str">
        <f t="shared" si="93"/>
        <v>-0.794594424382703-10.448178327173i</v>
      </c>
      <c r="AA294" t="str">
        <f t="shared" si="94"/>
        <v>1308.25926448247-300.430921616829i</v>
      </c>
      <c r="AB294" t="str">
        <f t="shared" si="95"/>
        <v>1.42589796740011-0.0168646919903906i</v>
      </c>
      <c r="AC294" t="str">
        <f t="shared" si="96"/>
        <v>7.7126326238246-1.26709074788347i</v>
      </c>
      <c r="AD294" t="str">
        <f t="shared" si="97"/>
        <v>0.180369232666508+0.0274458157478288i</v>
      </c>
      <c r="AE294" t="str">
        <f t="shared" si="98"/>
        <v>0.143438390661055-1.90633819980089i</v>
      </c>
      <c r="AF294" t="str">
        <f t="shared" si="99"/>
        <v>-7.5933145264892-1.54214095285254i</v>
      </c>
      <c r="AG294" t="str">
        <f t="shared" si="100"/>
        <v>1.88405935480718-0.066181752522155i</v>
      </c>
      <c r="AH294" t="str">
        <f t="shared" si="101"/>
        <v>-2.40127451484551+7.48134751532973i</v>
      </c>
      <c r="AI294">
        <f t="shared" si="102"/>
        <v>17.905432703976135</v>
      </c>
      <c r="AJ294">
        <f t="shared" si="103"/>
        <v>107.79497747832292</v>
      </c>
      <c r="AK294"/>
      <c r="AL294"/>
      <c r="AM294"/>
      <c r="AN294"/>
    </row>
    <row r="295" spans="1:40" x14ac:dyDescent="0.25">
      <c r="A295"/>
      <c r="B295">
        <f t="shared" si="104"/>
        <v>16100</v>
      </c>
      <c r="C295" s="186" t="str">
        <f t="shared" si="72"/>
        <v>-0.000294842003903731+0.152112629807274i</v>
      </c>
      <c r="D295" s="158" t="str">
        <f t="shared" si="73"/>
        <v>-5.95926641236922+1.16619682852243i</v>
      </c>
      <c r="E295" t="str">
        <f t="shared" si="74"/>
        <v>2870</v>
      </c>
      <c r="F295" t="str">
        <f t="shared" si="75"/>
        <v>0.777000777000777</v>
      </c>
      <c r="G295" t="str">
        <f t="shared" si="70"/>
        <v>0.777000777000777</v>
      </c>
      <c r="H295" t="str">
        <f t="shared" si="76"/>
        <v>1.64489529597199+2.72862271701352i</v>
      </c>
      <c r="I295" t="str">
        <f t="shared" si="77"/>
        <v>63.2245521534946i</v>
      </c>
      <c r="J295" t="str">
        <f t="shared" si="71"/>
        <v>-2.41916815957172+13.6740038211909i</v>
      </c>
      <c r="K295" t="str">
        <f t="shared" si="78"/>
        <v>4.48337593945204-0.793186872107201i</v>
      </c>
      <c r="L295" t="str">
        <f t="shared" si="79"/>
        <v>0.230930133527195-0.0483934976903269i</v>
      </c>
      <c r="M295" t="str">
        <f t="shared" si="80"/>
        <v>4.71430607297924-0.841580369797528i</v>
      </c>
      <c r="N295" t="str">
        <f t="shared" si="81"/>
        <v>-0.0714020464794254i</v>
      </c>
      <c r="O295" t="str">
        <f t="shared" si="82"/>
        <v>0.997451956702573-0.0713413910027515i</v>
      </c>
      <c r="P295" t="str">
        <f t="shared" si="83"/>
        <v>0.00254804329742697+0.0713413910027515i</v>
      </c>
      <c r="Q295" t="str">
        <f t="shared" si="84"/>
        <v>-0.00254804329742697+0.0000606554766739015i</v>
      </c>
      <c r="R295" t="str">
        <f t="shared" si="85"/>
        <v>-0.333314449007763-28.0064347499902i</v>
      </c>
      <c r="S295" t="str">
        <f t="shared" si="86"/>
        <v>0.00737031698777251i</v>
      </c>
      <c r="T295" t="str">
        <f t="shared" si="87"/>
        <v>0.206416301804795-0.00245663314579195i</v>
      </c>
      <c r="U295" t="str">
        <f t="shared" si="88"/>
        <v>0.0000499999999999999-0.0149778790788533i</v>
      </c>
      <c r="V295" t="str">
        <f t="shared" si="89"/>
        <v>3.33333333333333E-06-0.0164756669867386i</v>
      </c>
      <c r="W295" t="str">
        <f t="shared" si="90"/>
        <v>0.0000144746461286294-0.00784557495268355i</v>
      </c>
      <c r="X295" t="str">
        <f t="shared" si="91"/>
        <v>0.00115123478780305-0.00767287080224634i</v>
      </c>
      <c r="Y295" t="str">
        <f t="shared" si="92"/>
        <v>0.009+0.0101159283445591i</v>
      </c>
      <c r="Z295" t="str">
        <f t="shared" si="93"/>
        <v>-0.906502301378544-10.363818406934i</v>
      </c>
      <c r="AA295" t="str">
        <f t="shared" si="94"/>
        <v>1303.63579143979-313.740871852609i</v>
      </c>
      <c r="AB295" t="str">
        <f t="shared" si="95"/>
        <v>1.42589546621522-0.0169700844076328i</v>
      </c>
      <c r="AC295" t="str">
        <f t="shared" si="96"/>
        <v>7.7078259659007-1.2800078057319i</v>
      </c>
      <c r="AD295" t="str">
        <f t="shared" si="97"/>
        <v>0.180384211709167+0.0277540146284166i</v>
      </c>
      <c r="AE295" t="str">
        <f t="shared" si="98"/>
        <v>0.124118864625586-1.89462829176491i</v>
      </c>
      <c r="AF295" t="str">
        <f t="shared" si="99"/>
        <v>-7.60416170834121-1.56242588849109i</v>
      </c>
      <c r="AG295" t="str">
        <f t="shared" si="100"/>
        <v>1.88278363769678-0.0738942383480828i</v>
      </c>
      <c r="AH295" t="str">
        <f t="shared" si="101"/>
        <v>-2.36617816200393+7.45613365566182i</v>
      </c>
      <c r="AI295">
        <f t="shared" si="102"/>
        <v>17.86699815992343</v>
      </c>
      <c r="AJ295">
        <f t="shared" si="103"/>
        <v>107.60665513206516</v>
      </c>
      <c r="AK295"/>
      <c r="AL295"/>
      <c r="AM295"/>
      <c r="AN295"/>
    </row>
    <row r="296" spans="1:40" x14ac:dyDescent="0.25">
      <c r="A296"/>
      <c r="B296">
        <f t="shared" si="104"/>
        <v>16200</v>
      </c>
      <c r="C296" s="186" t="str">
        <f t="shared" si="72"/>
        <v>-0.000291213227274175+0.151173669946902i</v>
      </c>
      <c r="D296" s="158" t="str">
        <f t="shared" si="73"/>
        <v>-5.95923859174839+1.15899813625958i</v>
      </c>
      <c r="E296" t="str">
        <f t="shared" si="74"/>
        <v>2870</v>
      </c>
      <c r="F296" t="str">
        <f t="shared" si="75"/>
        <v>0.777000777000777</v>
      </c>
      <c r="G296" t="str">
        <f t="shared" si="70"/>
        <v>0.777000777000777</v>
      </c>
      <c r="H296" t="str">
        <f t="shared" si="76"/>
        <v>1.65580679209143+2.74155669460921i</v>
      </c>
      <c r="I296" t="str">
        <f t="shared" si="77"/>
        <v>63.6172512351933i</v>
      </c>
      <c r="J296" t="str">
        <f t="shared" si="71"/>
        <v>-2.46177420546276+13.7589355219437i</v>
      </c>
      <c r="K296" t="str">
        <f t="shared" si="78"/>
        <v>4.48027719595499-0.801619486967907i</v>
      </c>
      <c r="L296" t="str">
        <f t="shared" si="79"/>
        <v>0.230809142976021-0.048668566274869i</v>
      </c>
      <c r="M296" t="str">
        <f t="shared" si="80"/>
        <v>4.71108633893101-0.850288053242776i</v>
      </c>
      <c r="N296" t="str">
        <f t="shared" si="81"/>
        <v>-0.0718455374513473i</v>
      </c>
      <c r="O296" t="str">
        <f t="shared" si="82"/>
        <v>0.997420219349237-0.0717837449101104i</v>
      </c>
      <c r="P296" t="str">
        <f t="shared" si="83"/>
        <v>0.00257978065076303+0.0717837449101104i</v>
      </c>
      <c r="Q296" t="str">
        <f t="shared" si="84"/>
        <v>-0.00257978065076303+0.0000617925412368936i</v>
      </c>
      <c r="R296" t="str">
        <f t="shared" si="85"/>
        <v>-0.333314213666874-27.8335063956563i</v>
      </c>
      <c r="S296" t="str">
        <f t="shared" si="86"/>
        <v>0.00741609535415618i</v>
      </c>
      <c r="T296" t="str">
        <f t="shared" si="87"/>
        <v>0.206415937470703-0.00247188999144912i</v>
      </c>
      <c r="U296" t="str">
        <f t="shared" si="88"/>
        <v>0.0000500000000000001-0.0148854230351567i</v>
      </c>
      <c r="V296" t="str">
        <f t="shared" si="89"/>
        <v>3.33333333333333E-06-0.0163739653386724i</v>
      </c>
      <c r="W296" t="str">
        <f t="shared" si="90"/>
        <v>0.0000144746457220082-0.00779714571599323i</v>
      </c>
      <c r="X296" t="str">
        <f t="shared" si="91"/>
        <v>0.00113754092100069-0.00762752390884934i</v>
      </c>
      <c r="Y296" t="str">
        <f t="shared" si="92"/>
        <v>0.009+0.0101787601976309i</v>
      </c>
      <c r="Z296" t="str">
        <f t="shared" si="93"/>
        <v>-1.0156474600428-10.2780525256746i</v>
      </c>
      <c r="AA296" t="str">
        <f t="shared" si="94"/>
        <v>1298.75060202267-326.846489871437i</v>
      </c>
      <c r="AB296" t="str">
        <f t="shared" si="95"/>
        <v>1.42589294944535-0.0170754766022468i</v>
      </c>
      <c r="AC296" t="str">
        <f t="shared" si="96"/>
        <v>7.70298572115172-1.29286378466807i</v>
      </c>
      <c r="AD296" t="str">
        <f t="shared" si="97"/>
        <v>0.180399325639868+0.0280613629728709i</v>
      </c>
      <c r="AE296" t="str">
        <f t="shared" si="98"/>
        <v>0.105194045697621-1.88265419655157i</v>
      </c>
      <c r="AF296" t="str">
        <f t="shared" si="99"/>
        <v>-7.61504538383982-1.58255855834963i</v>
      </c>
      <c r="AG296" t="str">
        <f t="shared" si="100"/>
        <v>1.88134507657999-0.0815157909876202i</v>
      </c>
      <c r="AH296" t="str">
        <f t="shared" si="101"/>
        <v>-2.33141638625775+7.43083995312372i</v>
      </c>
      <c r="AI296">
        <f t="shared" si="102"/>
        <v>17.828514616261995</v>
      </c>
      <c r="AJ296">
        <f t="shared" si="103"/>
        <v>107.41918152743006</v>
      </c>
      <c r="AK296"/>
      <c r="AL296"/>
      <c r="AM296"/>
      <c r="AN296"/>
    </row>
    <row r="297" spans="1:40" x14ac:dyDescent="0.25">
      <c r="A297"/>
      <c r="B297">
        <f t="shared" si="104"/>
        <v>16300</v>
      </c>
      <c r="C297" s="186" t="str">
        <f t="shared" si="72"/>
        <v>-0.000287651032537692+0.150246230938938i</v>
      </c>
      <c r="D297" s="158" t="str">
        <f t="shared" si="73"/>
        <v>-5.95921128158875+1.15188777053186i</v>
      </c>
      <c r="E297" t="str">
        <f t="shared" si="74"/>
        <v>2870</v>
      </c>
      <c r="F297" t="str">
        <f t="shared" si="75"/>
        <v>0.777000777000777</v>
      </c>
      <c r="G297" t="str">
        <f t="shared" si="70"/>
        <v>0.777000777000777</v>
      </c>
      <c r="H297" t="str">
        <f t="shared" si="76"/>
        <v>1.66675380673438+2.75442830977568i</v>
      </c>
      <c r="I297" t="str">
        <f t="shared" si="77"/>
        <v>64.009950316892i</v>
      </c>
      <c r="J297" t="str">
        <f t="shared" si="71"/>
        <v>-2.50464406587944+13.8438672226964i</v>
      </c>
      <c r="K297" t="str">
        <f t="shared" si="78"/>
        <v>4.47715658264375-0.810010922984541i</v>
      </c>
      <c r="L297" t="str">
        <f t="shared" si="79"/>
        <v>0.230687531150337-0.0489431880836357i</v>
      </c>
      <c r="M297" t="str">
        <f t="shared" si="80"/>
        <v>4.70784411379409-0.858954111068177i</v>
      </c>
      <c r="N297" t="str">
        <f t="shared" si="81"/>
        <v>-0.0722890284232692i</v>
      </c>
      <c r="O297" t="str">
        <f t="shared" si="82"/>
        <v>0.997388285819064-0.0722260846987381i</v>
      </c>
      <c r="P297" t="str">
        <f t="shared" si="83"/>
        <v>0.00261171418093598+0.0722260846987381i</v>
      </c>
      <c r="Q297" t="str">
        <f t="shared" si="84"/>
        <v>-0.00261171418093598+0.0000629437245310976i</v>
      </c>
      <c r="R297" t="str">
        <f t="shared" si="85"/>
        <v>-0.333313976868509-27.662699559256i</v>
      </c>
      <c r="S297" t="str">
        <f t="shared" si="86"/>
        <v>0.00746187372053987i</v>
      </c>
      <c r="T297" t="str">
        <f t="shared" si="87"/>
        <v>0.206415570880402-0.00248714680468376i</v>
      </c>
      <c r="U297" t="str">
        <f t="shared" si="88"/>
        <v>0.00005-0.0147941014214441i</v>
      </c>
      <c r="V297" t="str">
        <f t="shared" si="89"/>
        <v>3.33333333333333E-06-0.0162735115635885i</v>
      </c>
      <c r="W297" t="str">
        <f t="shared" si="90"/>
        <v>0.0000144746453128692-0.00774931070453258i</v>
      </c>
      <c r="X297" t="str">
        <f t="shared" si="91"/>
        <v>0.00112409126926127-0.00758269768318922i</v>
      </c>
      <c r="Y297" t="str">
        <f t="shared" si="92"/>
        <v>0.009+0.0102415920507027i</v>
      </c>
      <c r="Z297" t="str">
        <f t="shared" si="93"/>
        <v>-1.12202321328707-10.1909814538988i</v>
      </c>
      <c r="AA297" t="str">
        <f t="shared" si="94"/>
        <v>1293.61350713032-339.742261934304i</v>
      </c>
      <c r="AB297" t="str">
        <f t="shared" si="95"/>
        <v>1.42589041708989-0.0171808685728904i</v>
      </c>
      <c r="AC297" t="str">
        <f t="shared" si="96"/>
        <v>7.69811222931963-1.30565928667283i</v>
      </c>
      <c r="AD297" t="str">
        <f t="shared" si="97"/>
        <v>0.180414573685096+0.028367876240936i</v>
      </c>
      <c r="AE297" t="str">
        <f t="shared" si="98"/>
        <v>0.0866671609679069-1.87043099009185i</v>
      </c>
      <c r="AF297" t="str">
        <f t="shared" si="99"/>
        <v>-7.62596508832313-1.60254053924382i</v>
      </c>
      <c r="AG297" t="str">
        <f t="shared" si="100"/>
        <v>1.87974867495009-0.0890425426624379i</v>
      </c>
      <c r="AH297" t="str">
        <f t="shared" si="101"/>
        <v>-2.29699014538115+7.40547081329381i</v>
      </c>
      <c r="AI297">
        <f t="shared" si="102"/>
        <v>17.789984680974353</v>
      </c>
      <c r="AJ297">
        <f t="shared" si="103"/>
        <v>107.23257095751693</v>
      </c>
      <c r="AK297"/>
      <c r="AL297"/>
      <c r="AM297"/>
      <c r="AN297"/>
    </row>
    <row r="298" spans="1:40" x14ac:dyDescent="0.25">
      <c r="A298"/>
      <c r="B298">
        <f t="shared" si="104"/>
        <v>16400</v>
      </c>
      <c r="C298" s="186" t="str">
        <f t="shared" si="72"/>
        <v>-0.000284153800716763+0.149330102039164i</v>
      </c>
      <c r="D298" s="158" t="str">
        <f t="shared" si="73"/>
        <v>-5.95918446947812+1.14486411563359i</v>
      </c>
      <c r="E298" t="str">
        <f t="shared" si="74"/>
        <v>2870</v>
      </c>
      <c r="F298" t="str">
        <f t="shared" si="75"/>
        <v>0.777000777000777</v>
      </c>
      <c r="G298" t="str">
        <f t="shared" si="70"/>
        <v>0.777000777000777</v>
      </c>
      <c r="H298" t="str">
        <f t="shared" si="76"/>
        <v>1.67773588875667+2.76723748709724i</v>
      </c>
      <c r="I298" t="str">
        <f t="shared" si="77"/>
        <v>64.4026493985908i</v>
      </c>
      <c r="J298" t="str">
        <f t="shared" si="71"/>
        <v>-2.54777774082176+13.9287989234492i</v>
      </c>
      <c r="K298" t="str">
        <f t="shared" si="78"/>
        <v>4.47401432696365-0.818361595784523i</v>
      </c>
      <c r="L298" t="str">
        <f t="shared" si="79"/>
        <v>0.230565300213982-0.049217361152559i</v>
      </c>
      <c r="M298" t="str">
        <f t="shared" si="80"/>
        <v>4.70457962717763-0.867578956937082i</v>
      </c>
      <c r="N298" t="str">
        <f t="shared" si="81"/>
        <v>-0.0727325193951911i</v>
      </c>
      <c r="O298" t="str">
        <f t="shared" si="82"/>
        <v>0.997356156118335-0.0726684102816333i</v>
      </c>
      <c r="P298" t="str">
        <f t="shared" si="83"/>
        <v>0.00264384388166505+0.0726684102816333i</v>
      </c>
      <c r="Q298" t="str">
        <f t="shared" si="84"/>
        <v>-0.00264384388166505+0.0000641091135577948i</v>
      </c>
      <c r="R298" t="str">
        <f t="shared" si="85"/>
        <v>-0.333313738612496-27.4939754325333i</v>
      </c>
      <c r="S298" t="str">
        <f t="shared" si="86"/>
        <v>0.00750765208692355i</v>
      </c>
      <c r="T298" t="str">
        <f t="shared" si="87"/>
        <v>0.206415202033883-0.0025024035852944i</v>
      </c>
      <c r="U298" t="str">
        <f t="shared" si="88"/>
        <v>0.00005-0.0147038934859475i</v>
      </c>
      <c r="V298" t="str">
        <f t="shared" si="89"/>
        <v>3.33333333333333E-06-0.0161742828345422i</v>
      </c>
      <c r="W298" t="str">
        <f t="shared" si="90"/>
        <v>0.0000144746449012124-0.00770205904832791i</v>
      </c>
      <c r="X298" t="str">
        <f t="shared" si="91"/>
        <v>0.00111088010121527-0.00753838343444484i</v>
      </c>
      <c r="Y298" t="str">
        <f t="shared" si="92"/>
        <v>0.009+0.0103044239037745i</v>
      </c>
      <c r="Z298" t="str">
        <f t="shared" si="93"/>
        <v>-1.22562704753448-10.102704516906i</v>
      </c>
      <c r="AA298" t="str">
        <f t="shared" si="94"/>
        <v>1288.23436966116-352.423168388265i</v>
      </c>
      <c r="AB298" t="str">
        <f t="shared" si="95"/>
        <v>1.42588786914879-0.0172862603181718i</v>
      </c>
      <c r="AC298" t="str">
        <f t="shared" si="96"/>
        <v>7.69320582414094-1.31839489834831i</v>
      </c>
      <c r="AD298" t="str">
        <f t="shared" si="97"/>
        <v>0.180429955094624+0.0286735695144914i</v>
      </c>
      <c r="AE298" t="str">
        <f t="shared" si="98"/>
        <v>0.0685407671004654-1.85797362466591i</v>
      </c>
      <c r="AF298" t="str">
        <f t="shared" si="99"/>
        <v>-7.63692035823479-1.62237337146365i</v>
      </c>
      <c r="AG298" t="str">
        <f t="shared" si="100"/>
        <v>1.87799950486554-0.0964708956837318i</v>
      </c>
      <c r="AH298" t="str">
        <f t="shared" si="101"/>
        <v>-2.26290021240633+7.38003063239863i</v>
      </c>
      <c r="AI298">
        <f t="shared" si="102"/>
        <v>17.751410945969031</v>
      </c>
      <c r="AJ298">
        <f t="shared" si="103"/>
        <v>107.04683691390976</v>
      </c>
      <c r="AK298"/>
      <c r="AL298"/>
      <c r="AM298"/>
      <c r="AN298"/>
    </row>
    <row r="299" spans="1:40" x14ac:dyDescent="0.25">
      <c r="A299"/>
      <c r="B299">
        <f t="shared" si="104"/>
        <v>16500</v>
      </c>
      <c r="C299" s="186" t="str">
        <f t="shared" si="72"/>
        <v>-0.0002807199617443+0.148425077612218i</v>
      </c>
      <c r="D299" s="158" t="str">
        <f t="shared" si="73"/>
        <v>-5.95915814337933+1.13792559502701i</v>
      </c>
      <c r="E299" t="str">
        <f t="shared" si="74"/>
        <v>2870</v>
      </c>
      <c r="F299" t="str">
        <f t="shared" si="75"/>
        <v>0.777000777000777</v>
      </c>
      <c r="G299" t="str">
        <f t="shared" si="70"/>
        <v>0.777000777000777</v>
      </c>
      <c r="H299" t="str">
        <f t="shared" si="76"/>
        <v>1.68875258776589+2.77998415500188i</v>
      </c>
      <c r="I299" t="str">
        <f t="shared" si="77"/>
        <v>64.7953484802895i</v>
      </c>
      <c r="J299" t="str">
        <f t="shared" si="71"/>
        <v>-2.59117523028973+14.0137306242019i</v>
      </c>
      <c r="K299" t="str">
        <f t="shared" si="78"/>
        <v>4.47085065228722-0.826671910513557i</v>
      </c>
      <c r="L299" t="str">
        <f t="shared" si="79"/>
        <v>0.230442452338258-0.0494910835304395i</v>
      </c>
      <c r="M299" t="str">
        <f t="shared" si="80"/>
        <v>4.70129310462548-0.876162994043997i</v>
      </c>
      <c r="N299" t="str">
        <f t="shared" si="81"/>
        <v>-0.073176010367113i</v>
      </c>
      <c r="O299" t="str">
        <f t="shared" si="82"/>
        <v>0.997323830253369-0.0731107215717975i</v>
      </c>
      <c r="P299" t="str">
        <f t="shared" si="83"/>
        <v>0.00267616974663099+0.0731107215717975i</v>
      </c>
      <c r="Q299" t="str">
        <f t="shared" si="84"/>
        <v>-0.00267616974663099+0.0000652887953155046i</v>
      </c>
      <c r="R299" t="str">
        <f t="shared" si="85"/>
        <v>-0.333313498898395-27.3272961480373i</v>
      </c>
      <c r="S299" t="str">
        <f t="shared" si="86"/>
        <v>0.00755343045330723i</v>
      </c>
      <c r="T299" t="str">
        <f t="shared" si="87"/>
        <v>0.20641483093113-0.00251766033307752i</v>
      </c>
      <c r="U299" t="str">
        <f t="shared" si="88"/>
        <v>0.0000499999999999999-0.014614778979972i</v>
      </c>
      <c r="V299" t="str">
        <f t="shared" si="89"/>
        <v>3.33333333333333E-06-0.0160762568779692i</v>
      </c>
      <c r="W299" t="str">
        <f t="shared" si="90"/>
        <v>0.0000144746444870379-0.00765538014092002i</v>
      </c>
      <c r="X299" t="str">
        <f t="shared" si="91"/>
        <v>0.00109790185142498-0.00749457265849428i</v>
      </c>
      <c r="Y299" t="str">
        <f t="shared" si="92"/>
        <v>0.009+0.0103672557568463i</v>
      </c>
      <c r="Z299" t="str">
        <f t="shared" si="93"/>
        <v>-1.32646045920945-10.0133194167309i</v>
      </c>
      <c r="AA299" t="str">
        <f t="shared" si="94"/>
        <v>1282.62307860059-364.884675417218i</v>
      </c>
      <c r="AB299" t="str">
        <f t="shared" si="95"/>
        <v>1.42588530562194-0.0173916518366853i</v>
      </c>
      <c r="AC299" t="str">
        <f t="shared" si="96"/>
        <v>7.68826683356262-1.33107119139491i</v>
      </c>
      <c r="AD299" t="str">
        <f t="shared" si="97"/>
        <v>0.180445469140644+0.0289784575089892i</v>
      </c>
      <c r="AE299" t="str">
        <f t="shared" si="98"/>
        <v>0.0508167713831106-1.84529689786168i</v>
      </c>
      <c r="AF299" t="str">
        <f t="shared" si="99"/>
        <v>-7.64791073114522-1.64205855997487i</v>
      </c>
      <c r="AG299" t="str">
        <f t="shared" si="100"/>
        <v>1.87610269192367-0.103797519957708i</v>
      </c>
      <c r="AH299" t="str">
        <f t="shared" si="101"/>
        <v>-2.22914718159306+7.35452379189737i</v>
      </c>
      <c r="AI299">
        <f t="shared" si="102"/>
        <v>17.712795985385746</v>
      </c>
      <c r="AJ299">
        <f t="shared" si="103"/>
        <v>106.86199211109205</v>
      </c>
      <c r="AK299"/>
      <c r="AL299"/>
      <c r="AM299"/>
      <c r="AN299"/>
    </row>
    <row r="300" spans="1:40" x14ac:dyDescent="0.25">
      <c r="A300"/>
      <c r="B300">
        <f t="shared" si="104"/>
        <v>16600</v>
      </c>
      <c r="C300" s="186" t="str">
        <f t="shared" si="72"/>
        <v>-0.000277347992701176+0.147530956977718i</v>
      </c>
      <c r="D300" s="158" t="str">
        <f t="shared" si="73"/>
        <v>-5.95913229161667+1.13107067016251i</v>
      </c>
      <c r="E300" t="str">
        <f t="shared" si="74"/>
        <v>2870</v>
      </c>
      <c r="F300" t="str">
        <f t="shared" si="75"/>
        <v>0.777000777000777</v>
      </c>
      <c r="G300" t="str">
        <f t="shared" si="70"/>
        <v>0.777000777000777</v>
      </c>
      <c r="H300" t="str">
        <f t="shared" si="76"/>
        <v>1.69980345415632+2.79266824573838i</v>
      </c>
      <c r="I300" t="str">
        <f t="shared" si="77"/>
        <v>65.1880475619882i</v>
      </c>
      <c r="J300" t="str">
        <f t="shared" si="71"/>
        <v>-2.63483653428333+14.0986623249546i</v>
      </c>
      <c r="K300" t="str">
        <f t="shared" si="78"/>
        <v>4.46766577806093-0.834942262158208i</v>
      </c>
      <c r="L300" t="str">
        <f t="shared" si="79"/>
        <v>0.230318989701839-0.0497643532789757i</v>
      </c>
      <c r="M300" t="str">
        <f t="shared" si="80"/>
        <v>4.69798476776277-0.884706615437184i</v>
      </c>
      <c r="N300" t="str">
        <f t="shared" si="81"/>
        <v>-0.0736195013390349i</v>
      </c>
      <c r="O300" t="str">
        <f t="shared" si="82"/>
        <v>0.997291308230525-0.0735530184822351i</v>
      </c>
      <c r="P300" t="str">
        <f t="shared" si="83"/>
        <v>0.00270869176947497+0.0735530184822351i</v>
      </c>
      <c r="Q300" t="str">
        <f t="shared" si="84"/>
        <v>-0.00270869176947497+0.0000664828567998044i</v>
      </c>
      <c r="R300" t="str">
        <f t="shared" si="85"/>
        <v>-0.333313257726619-27.1626247507959i</v>
      </c>
      <c r="S300" t="str">
        <f t="shared" si="86"/>
        <v>0.00759920881969091i</v>
      </c>
      <c r="T300" t="str">
        <f t="shared" si="87"/>
        <v>0.206414457572203-0.00253291704783603i</v>
      </c>
      <c r="U300" t="str">
        <f t="shared" si="88"/>
        <v>0.0000500000000000001-0.0145267381427433i</v>
      </c>
      <c r="V300" t="str">
        <f t="shared" si="89"/>
        <v>3.33333333333333E-06-0.0159794119570176i</v>
      </c>
      <c r="W300" t="str">
        <f t="shared" si="90"/>
        <v>0.0000144746440703458-0.00760926363142708i</v>
      </c>
      <c r="X300" t="str">
        <f t="shared" si="91"/>
        <v>0.00108515111469605-0.00745125703310872i</v>
      </c>
      <c r="Y300" t="str">
        <f t="shared" si="92"/>
        <v>0.009+0.0104300876099181i</v>
      </c>
      <c r="Z300" t="str">
        <f t="shared" si="93"/>
        <v>-1.42452878495882-9.92292206861564i</v>
      </c>
      <c r="AA300" t="str">
        <f t="shared" si="94"/>
        <v>1276.7895242944-377.122725466735i</v>
      </c>
      <c r="AB300" t="str">
        <f t="shared" si="95"/>
        <v>1.42588272650974-0.0174970431270693i</v>
      </c>
      <c r="AC300" t="str">
        <f t="shared" si="96"/>
        <v>7.6832955799537-1.34368872307264i</v>
      </c>
      <c r="AD300" t="str">
        <f t="shared" si="97"/>
        <v>0.18046111511698+0.0292825545844855i</v>
      </c>
      <c r="AE300" t="str">
        <f t="shared" si="98"/>
        <v>0.0334964540619257-1.83241542362399i</v>
      </c>
      <c r="AF300" t="str">
        <f t="shared" si="99"/>
        <v>-7.65893574577299-1.66159757557587i</v>
      </c>
      <c r="AG300" t="str">
        <f t="shared" si="100"/>
        <v>1.8740634007849-0.111019349660987i</v>
      </c>
      <c r="AH300" t="str">
        <f t="shared" si="101"/>
        <v>-2.19573147434799+7.32895465338848i</v>
      </c>
      <c r="AI300">
        <f t="shared" si="102"/>
        <v>17.67414235400647</v>
      </c>
      <c r="AJ300">
        <f t="shared" si="103"/>
        <v>106.67804851035137</v>
      </c>
      <c r="AK300"/>
      <c r="AL300"/>
      <c r="AM300"/>
      <c r="AN300"/>
    </row>
    <row r="301" spans="1:40" x14ac:dyDescent="0.25">
      <c r="A301"/>
      <c r="B301">
        <f t="shared" si="104"/>
        <v>16700</v>
      </c>
      <c r="C301" s="186" t="str">
        <f t="shared" si="72"/>
        <v>-0.00027403641612741+0.146647544261917i</v>
      </c>
      <c r="D301" s="158" t="str">
        <f t="shared" si="73"/>
        <v>-5.95910690286293+1.12429783934136i</v>
      </c>
      <c r="E301" t="str">
        <f t="shared" si="74"/>
        <v>2870</v>
      </c>
      <c r="F301" t="str">
        <f t="shared" si="75"/>
        <v>0.777000777000777</v>
      </c>
      <c r="G301" t="str">
        <f t="shared" si="70"/>
        <v>0.777000777000777</v>
      </c>
      <c r="H301" t="str">
        <f t="shared" si="76"/>
        <v>1.71088803914343+2.80528969535316i</v>
      </c>
      <c r="I301" t="str">
        <f t="shared" si="77"/>
        <v>65.5807466436869i</v>
      </c>
      <c r="J301" t="str">
        <f t="shared" si="71"/>
        <v>-2.67876165280258+14.1835940257074i</v>
      </c>
      <c r="K301" t="str">
        <f t="shared" si="78"/>
        <v>4.4644599199459-0.84317303585744i</v>
      </c>
      <c r="L301" t="str">
        <f t="shared" si="79"/>
        <v>0.230194914490681-0.0500371684727916i</v>
      </c>
      <c r="M301" t="str">
        <f t="shared" si="80"/>
        <v>4.69465483443658-0.893210204330232i</v>
      </c>
      <c r="N301" t="str">
        <f t="shared" si="81"/>
        <v>-0.0740629923109568i</v>
      </c>
      <c r="O301" t="str">
        <f t="shared" si="82"/>
        <v>0.997258590056199-0.0739953009259532i</v>
      </c>
      <c r="P301" t="str">
        <f t="shared" si="83"/>
        <v>0.00274140994380101+0.0739953009259532i</v>
      </c>
      <c r="Q301" t="str">
        <f t="shared" si="84"/>
        <v>-0.00274140994380101+0.0000676913850035932i</v>
      </c>
      <c r="R301" t="str">
        <f t="shared" si="85"/>
        <v>-0.333313015096763-26.9999251709716i</v>
      </c>
      <c r="S301" t="str">
        <f t="shared" si="86"/>
        <v>0.00764498718607459i</v>
      </c>
      <c r="T301" t="str">
        <f t="shared" si="87"/>
        <v>0.206414081957051-0.00254817372936664i</v>
      </c>
      <c r="U301" t="str">
        <f t="shared" si="88"/>
        <v>0.00005-0.0144397516867987i</v>
      </c>
      <c r="V301" t="str">
        <f t="shared" si="89"/>
        <v>3.33333333333333E-06-0.0158837268554786i</v>
      </c>
      <c r="W301" t="str">
        <f t="shared" si="90"/>
        <v>0.0000144746436511358-0.00756369941689249i</v>
      </c>
      <c r="X301" t="str">
        <f t="shared" si="91"/>
        <v>0.00107262264061329-0.00740842841328688i</v>
      </c>
      <c r="Y301" t="str">
        <f t="shared" si="92"/>
        <v>0.009+0.0104929194629899i</v>
      </c>
      <c r="Z301" t="str">
        <f t="shared" si="93"/>
        <v>-1.51984102680822-9.83160645198411i</v>
      </c>
      <c r="AA301" t="str">
        <f t="shared" si="94"/>
        <v>1270.74357496189-389.133726466984i</v>
      </c>
      <c r="AB301" t="str">
        <f t="shared" si="95"/>
        <v>1.42588013181186-0.0176024341879195i</v>
      </c>
      <c r="AC301" t="str">
        <f t="shared" si="96"/>
        <v>7.67829238029992-1.35624803664426i</v>
      </c>
      <c r="AD301" t="str">
        <f t="shared" si="97"/>
        <v>0.180476892338286+0.0295858747562652i</v>
      </c>
      <c r="AE301" t="str">
        <f t="shared" si="98"/>
        <v>0.0165804917747149-1.81934360541572i</v>
      </c>
      <c r="AF301" t="str">
        <f t="shared" si="99"/>
        <v>-7.66999494200636-1.6809918560118i</v>
      </c>
      <c r="AG301" t="str">
        <f t="shared" si="100"/>
        <v>1.87188682128682-0.118133579150269i</v>
      </c>
      <c r="AH301" t="str">
        <f t="shared" si="101"/>
        <v>-2.16265334508662+7.30332755382815i</v>
      </c>
      <c r="AI301">
        <f t="shared" si="102"/>
        <v>17.63545258576843</v>
      </c>
      <c r="AJ301">
        <f t="shared" si="103"/>
        <v>106.49501734317214</v>
      </c>
      <c r="AK301"/>
      <c r="AL301"/>
      <c r="AM301"/>
      <c r="AN301"/>
    </row>
    <row r="302" spans="1:40" x14ac:dyDescent="0.25">
      <c r="A302"/>
      <c r="B302">
        <f t="shared" si="104"/>
        <v>16800</v>
      </c>
      <c r="C302" s="186" t="str">
        <f t="shared" si="72"/>
        <v>-0.000270783798403461+0.145774648254641i</v>
      </c>
      <c r="D302" s="158" t="str">
        <f t="shared" si="73"/>
        <v>-5.95908196612705+1.11760563661891i</v>
      </c>
      <c r="E302" t="str">
        <f t="shared" si="74"/>
        <v>2870</v>
      </c>
      <c r="F302" t="str">
        <f t="shared" si="75"/>
        <v>0.777000777000777</v>
      </c>
      <c r="G302" t="str">
        <f t="shared" si="70"/>
        <v>0.777000777000777</v>
      </c>
      <c r="H302" t="str">
        <f t="shared" si="76"/>
        <v>1.72200589479786+2.81784844366685i</v>
      </c>
      <c r="I302" t="str">
        <f t="shared" si="77"/>
        <v>65.9734457253857i</v>
      </c>
      <c r="J302" t="str">
        <f t="shared" si="71"/>
        <v>-2.72295058584746+14.2685257264601i</v>
      </c>
      <c r="K302" t="str">
        <f t="shared" si="78"/>
        <v>4.46123328995278-0.851364607203386i</v>
      </c>
      <c r="L302" t="str">
        <f t="shared" si="79"/>
        <v>0.23007022889793-0.0503095271994652i</v>
      </c>
      <c r="M302" t="str">
        <f t="shared" si="80"/>
        <v>4.69130351885071-0.901674134402851i</v>
      </c>
      <c r="N302" t="str">
        <f t="shared" si="81"/>
        <v>-0.0745064832828787i</v>
      </c>
      <c r="O302" t="str">
        <f t="shared" si="82"/>
        <v>0.997225675736826-0.0744375688159619i</v>
      </c>
      <c r="P302" t="str">
        <f t="shared" si="83"/>
        <v>0.00277432426317403+0.0744375688159619i</v>
      </c>
      <c r="Q302" t="str">
        <f t="shared" si="84"/>
        <v>-0.00277432426317403+0.0000689144669168001i</v>
      </c>
      <c r="R302" t="str">
        <f t="shared" si="85"/>
        <v>-0.333312771009409-26.8391621975379i</v>
      </c>
      <c r="S302" t="str">
        <f t="shared" si="86"/>
        <v>0.00769076555245827i</v>
      </c>
      <c r="T302" t="str">
        <f t="shared" si="87"/>
        <v>0.206413704085665-0.00256343037747357i</v>
      </c>
      <c r="U302" t="str">
        <f t="shared" si="88"/>
        <v>0.00005-0.0143538007839011i</v>
      </c>
      <c r="V302" t="str">
        <f t="shared" si="89"/>
        <v>3.33333333333333E-06-0.0157891808622912i</v>
      </c>
      <c r="W302" t="str">
        <f t="shared" si="90"/>
        <v>0.000014474643229408-0.0075186776349063i</v>
      </c>
      <c r="X302" t="str">
        <f t="shared" si="91"/>
        <v>0.00106031132829122-0.00736607882672595i</v>
      </c>
      <c r="Y302" t="str">
        <f t="shared" si="92"/>
        <v>0.009+0.0105557513160617i</v>
      </c>
      <c r="Z302" t="str">
        <f t="shared" si="93"/>
        <v>-1.61240967340837-9.73946447579735i</v>
      </c>
      <c r="AA302" t="str">
        <f t="shared" si="94"/>
        <v>1264.49505449059-400.914539977246i</v>
      </c>
      <c r="AB302" t="str">
        <f t="shared" si="95"/>
        <v>1.42587752152821-0.0177078250178835i</v>
      </c>
      <c r="AC302" t="str">
        <f t="shared" si="96"/>
        <v>7.67325754640026-1.36874966180602i</v>
      </c>
      <c r="AD302" t="str">
        <f t="shared" si="97"/>
        <v>0.180492800139319+0.0298884317051004i</v>
      </c>
      <c r="AE302" t="str">
        <f t="shared" si="98"/>
        <v>0.0000689819039189632-1.8060956114984i</v>
      </c>
      <c r="AF302" t="str">
        <f t="shared" si="99"/>
        <v>-7.68108786092491-1.70024280704794i</v>
      </c>
      <c r="AG302" t="str">
        <f t="shared" si="100"/>
        <v>1.86957815518197-0.125137658171321i</v>
      </c>
      <c r="AH302" t="str">
        <f t="shared" si="101"/>
        <v>-2.12991288703284+7.27764680104945i</v>
      </c>
      <c r="AI302">
        <f t="shared" si="102"/>
        <v>17.596729192374823</v>
      </c>
      <c r="AJ302">
        <f t="shared" si="103"/>
        <v>106.31290913412863</v>
      </c>
      <c r="AK302"/>
      <c r="AL302"/>
      <c r="AM302"/>
      <c r="AN302"/>
    </row>
    <row r="303" spans="1:40" x14ac:dyDescent="0.25">
      <c r="A303"/>
      <c r="B303">
        <f t="shared" si="104"/>
        <v>16900</v>
      </c>
      <c r="C303" s="186" t="str">
        <f t="shared" si="72"/>
        <v>-0.00026758874819841+0.144912082271326i</v>
      </c>
      <c r="D303" s="158" t="str">
        <f t="shared" si="73"/>
        <v>-5.95905747074214+1.11099263074683i</v>
      </c>
      <c r="E303" t="str">
        <f t="shared" si="74"/>
        <v>2870</v>
      </c>
      <c r="F303" t="str">
        <f t="shared" si="75"/>
        <v>0.777000777000777</v>
      </c>
      <c r="G303" t="str">
        <f t="shared" si="70"/>
        <v>0.777000777000777</v>
      </c>
      <c r="H303" t="str">
        <f t="shared" si="76"/>
        <v>1.73315657407918+2.83034443425059i</v>
      </c>
      <c r="I303" t="str">
        <f t="shared" si="77"/>
        <v>66.3661448070844i</v>
      </c>
      <c r="J303" t="str">
        <f t="shared" si="71"/>
        <v>-2.76740333341799+14.3534574272129i</v>
      </c>
      <c r="K303" t="str">
        <f t="shared" si="78"/>
        <v>4.45798609657049-0.859517342531721i</v>
      </c>
      <c r="L303" t="str">
        <f t="shared" si="79"/>
        <v>0.229944935123836-0.050581427559555i</v>
      </c>
      <c r="M303" t="str">
        <f t="shared" si="80"/>
        <v>4.68793103169433-0.910098770091276i</v>
      </c>
      <c r="N303" t="str">
        <f t="shared" si="81"/>
        <v>-0.0749499742548006i</v>
      </c>
      <c r="O303" t="str">
        <f t="shared" si="82"/>
        <v>0.99719256527888-0.074879822065274i</v>
      </c>
      <c r="P303" t="str">
        <f t="shared" si="83"/>
        <v>0.00280743472111999+0.074879822065274i</v>
      </c>
      <c r="Q303" t="str">
        <f t="shared" si="84"/>
        <v>-0.00280743472111999+0.0000701521895266066i</v>
      </c>
      <c r="R303" t="str">
        <f t="shared" si="85"/>
        <v>-0.333312525463828-26.6803014528688i</v>
      </c>
      <c r="S303" t="str">
        <f t="shared" si="86"/>
        <v>0.00773654391884195i</v>
      </c>
      <c r="T303" t="str">
        <f t="shared" si="87"/>
        <v>0.206413323958062-0.00257868699195103i</v>
      </c>
      <c r="U303" t="str">
        <f t="shared" si="88"/>
        <v>0.0000500000000000001-0.014268867051452i</v>
      </c>
      <c r="V303" t="str">
        <f t="shared" si="89"/>
        <v>3.33333333333333E-06-0.0156957537565972i</v>
      </c>
      <c r="W303" t="str">
        <f t="shared" si="90"/>
        <v>0.0000144746428051626-0.00747418865648837i</v>
      </c>
      <c r="X303" t="str">
        <f t="shared" si="91"/>
        <v>0.00104821222132935-0.00732420046942395i</v>
      </c>
      <c r="Y303" t="str">
        <f t="shared" si="92"/>
        <v>0.009+0.0106185831691335i</v>
      </c>
      <c r="Z303" t="str">
        <f t="shared" si="93"/>
        <v>-1.70225051847665-9.64658585808322i</v>
      </c>
      <c r="AA303" t="str">
        <f t="shared" si="94"/>
        <v>1258.05372154404-412.462468374462i</v>
      </c>
      <c r="AB303" t="str">
        <f t="shared" si="95"/>
        <v>1.42587489565893-0.0178132156155398i</v>
      </c>
      <c r="AC303" t="str">
        <f t="shared" si="96"/>
        <v>7.66819138505034-1.38119411510157i</v>
      </c>
      <c r="AD303" t="str">
        <f t="shared" si="97"/>
        <v>0.18050883787423+0.0301902387871414i</v>
      </c>
      <c r="AE303" t="str">
        <f t="shared" si="98"/>
        <v>-0.016038532324835-1.79268535232492i</v>
      </c>
      <c r="AF303" t="str">
        <f t="shared" si="99"/>
        <v>-7.69221404482132-1.71935180350376i</v>
      </c>
      <c r="AG303" t="str">
        <f t="shared" si="100"/>
        <v>1.86714260352621-0.132029286432609i</v>
      </c>
      <c r="AH303" t="str">
        <f t="shared" si="101"/>
        <v>-2.09751003794966+7.25191666957306i</v>
      </c>
      <c r="AI303">
        <f t="shared" si="102"/>
        <v>17.557974662000646</v>
      </c>
      <c r="AJ303">
        <f t="shared" si="103"/>
        <v>106.13173372327407</v>
      </c>
      <c r="AK303"/>
      <c r="AL303"/>
      <c r="AM303"/>
      <c r="AN303"/>
    </row>
    <row r="304" spans="1:40" x14ac:dyDescent="0.25">
      <c r="A304"/>
      <c r="B304">
        <f t="shared" si="104"/>
        <v>17000</v>
      </c>
      <c r="C304" s="186" t="str">
        <f t="shared" si="72"/>
        <v>-0.000264449914981855+0.144059664019913i</v>
      </c>
      <c r="D304" s="158" t="str">
        <f t="shared" si="73"/>
        <v>-5.95903340635416+1.10445742415267i</v>
      </c>
      <c r="E304" t="str">
        <f t="shared" si="74"/>
        <v>2870</v>
      </c>
      <c r="F304" t="str">
        <f t="shared" si="75"/>
        <v>0.777000777000777</v>
      </c>
      <c r="G304" t="str">
        <f t="shared" si="70"/>
        <v>0.777000777000777</v>
      </c>
      <c r="H304" t="str">
        <f t="shared" si="76"/>
        <v>1.74433963086903+2.84277761440215i</v>
      </c>
      <c r="I304" t="str">
        <f t="shared" si="77"/>
        <v>66.7588438887831i</v>
      </c>
      <c r="J304" t="str">
        <f t="shared" si="71"/>
        <v>-2.81211989551416+14.4383891279655i</v>
      </c>
      <c r="K304" t="str">
        <f t="shared" si="78"/>
        <v>4.45471854489024-0.867631599202295i</v>
      </c>
      <c r="L304" t="str">
        <f t="shared" si="79"/>
        <v>0.229819035375659-0.0508528676666265i</v>
      </c>
      <c r="M304" t="str">
        <f t="shared" si="80"/>
        <v>4.6845375802659-0.918484466868922i</v>
      </c>
      <c r="N304" t="str">
        <f t="shared" si="81"/>
        <v>-0.0753934652267225i</v>
      </c>
      <c r="O304" t="str">
        <f t="shared" si="82"/>
        <v>0.997159258688873-0.0753220605869052i</v>
      </c>
      <c r="P304" t="str">
        <f t="shared" si="83"/>
        <v>0.00284074131112699+0.0753220605869052i</v>
      </c>
      <c r="Q304" t="str">
        <f t="shared" si="84"/>
        <v>-0.00284074131112699+0.0000714046398172935i</v>
      </c>
      <c r="R304" t="str">
        <f t="shared" si="85"/>
        <v>-0.33331227845987-26.5233093682169i</v>
      </c>
      <c r="S304" t="str">
        <f t="shared" si="86"/>
        <v>0.00778232228522563i</v>
      </c>
      <c r="T304" t="str">
        <f t="shared" si="87"/>
        <v>0.206412941574208-0.00259394357259758i</v>
      </c>
      <c r="U304" t="str">
        <f t="shared" si="88"/>
        <v>0.00005-0.0141849325393846i</v>
      </c>
      <c r="V304" t="str">
        <f t="shared" si="89"/>
        <v>3.33333333333333E-06-0.0156034257933231i</v>
      </c>
      <c r="W304" t="str">
        <f t="shared" si="90"/>
        <v>0.0000144746423783994-0.00743022307922274i</v>
      </c>
      <c r="X304" t="str">
        <f t="shared" si="91"/>
        <v>0.0010363205029636-0.00728278570141012i</v>
      </c>
      <c r="Y304" t="str">
        <f t="shared" si="92"/>
        <v>0.009+0.0106814150222053i</v>
      </c>
      <c r="Z304" t="str">
        <f t="shared" si="93"/>
        <v>-1.78938247747762-9.55305801935657i</v>
      </c>
      <c r="AA304" t="str">
        <f t="shared" si="94"/>
        <v>1251.42925000281-423.775241205616i</v>
      </c>
      <c r="AB304" t="str">
        <f t="shared" si="95"/>
        <v>1.42587225420378-0.0179186059794968i</v>
      </c>
      <c r="AC304" t="str">
        <f t="shared" si="96"/>
        <v>7.66309419821595-1.39358190032248i</v>
      </c>
      <c r="AD304" t="str">
        <f t="shared" si="97"/>
        <v>0.180525004915867+0.0304913090434514i</v>
      </c>
      <c r="AE304" t="str">
        <f t="shared" si="98"/>
        <v>-0.0317430361647889-1.77912646002362i</v>
      </c>
      <c r="AF304" t="str">
        <f t="shared" si="99"/>
        <v>-7.70337303722319-1.73832019024948i</v>
      </c>
      <c r="AG304" t="str">
        <f t="shared" si="100"/>
        <v>1.86458535473851-0.138806407608339i</v>
      </c>
      <c r="AH304" t="str">
        <f t="shared" si="101"/>
        <v>-2.06544458579659+7.22614139669806i</v>
      </c>
      <c r="AI304">
        <f t="shared" si="102"/>
        <v>17.519191458088908</v>
      </c>
      <c r="AJ304">
        <f t="shared" si="103"/>
        <v>105.95150028803734</v>
      </c>
      <c r="AK304"/>
      <c r="AL304"/>
      <c r="AM304"/>
      <c r="AN304"/>
    </row>
    <row r="305" spans="1:40" x14ac:dyDescent="0.25">
      <c r="A305"/>
      <c r="B305">
        <f t="shared" si="104"/>
        <v>17100</v>
      </c>
      <c r="C305" s="186" t="str">
        <f t="shared" si="72"/>
        <v>-0.000261365987596503+0.143217215472409i</v>
      </c>
      <c r="D305" s="158" t="str">
        <f t="shared" si="73"/>
        <v>-5.95900976291086+1.09799865195514i</v>
      </c>
      <c r="E305" t="str">
        <f t="shared" si="74"/>
        <v>2870</v>
      </c>
      <c r="F305" t="str">
        <f t="shared" si="75"/>
        <v>0.777000777000777</v>
      </c>
      <c r="G305" t="str">
        <f t="shared" si="70"/>
        <v>0.777000777000777</v>
      </c>
      <c r="H305" t="str">
        <f t="shared" si="76"/>
        <v>1.75555462000394+2.85514793512171i</v>
      </c>
      <c r="I305" t="str">
        <f t="shared" si="77"/>
        <v>67.1515429704818i</v>
      </c>
      <c r="J305" t="str">
        <f t="shared" si="71"/>
        <v>-2.85710027213597+14.5233208287183i</v>
      </c>
      <c r="K305" t="str">
        <f t="shared" si="78"/>
        <v>4.45143083672362-0.875707725870013i</v>
      </c>
      <c r="L305" t="str">
        <f t="shared" si="79"/>
        <v>0.22969253186758-0.0511238456472773i</v>
      </c>
      <c r="M305" t="str">
        <f t="shared" si="80"/>
        <v>4.6811233685912-0.92683157151729i</v>
      </c>
      <c r="N305" t="str">
        <f t="shared" si="81"/>
        <v>-0.0758369561986444i</v>
      </c>
      <c r="O305" t="str">
        <f t="shared" si="82"/>
        <v>0.997125755973356-0.0757642842938744i</v>
      </c>
      <c r="P305" t="str">
        <f t="shared" si="83"/>
        <v>0.00287424402664405+0.0757642842938744i</v>
      </c>
      <c r="Q305" t="str">
        <f t="shared" si="84"/>
        <v>-0.00287424402664405+0.0000726719047700053i</v>
      </c>
      <c r="R305" t="str">
        <f t="shared" si="85"/>
        <v>-0.333312029999359-26.3681531600737i</v>
      </c>
      <c r="S305" t="str">
        <f t="shared" si="86"/>
        <v>0.00782810065160931i</v>
      </c>
      <c r="T305" t="str">
        <f t="shared" si="87"/>
        <v>0.206412556934107-0.0026092001192272i</v>
      </c>
      <c r="U305" t="str">
        <f t="shared" si="88"/>
        <v>0.00005-0.0141019797175169i</v>
      </c>
      <c r="V305" t="str">
        <f t="shared" si="89"/>
        <v>3.33333333333333E-06-0.0155121776892686i</v>
      </c>
      <c r="W305" t="str">
        <f t="shared" si="90"/>
        <v>0.0000144746419491184-0.00738677172063312i</v>
      </c>
      <c r="X305" t="str">
        <f t="shared" si="91"/>
        <v>0.00102463149140502-0.00724182704259894i</v>
      </c>
      <c r="Y305" t="str">
        <f t="shared" si="92"/>
        <v>0.009+0.0107442468752771i</v>
      </c>
      <c r="Z305" t="str">
        <f t="shared" si="93"/>
        <v>-1.87382740352725-9.45896598957829i</v>
      </c>
      <c r="AA305" t="str">
        <f t="shared" si="94"/>
        <v>1244.63121074946-434.851000820997i</v>
      </c>
      <c r="AB305" t="str">
        <f t="shared" si="95"/>
        <v>1.42586959716279-0.0180239961084695i</v>
      </c>
      <c r="AC305" t="str">
        <f t="shared" si="96"/>
        <v>7.65796628320422-1.40591350889587i</v>
      </c>
      <c r="AD305" t="str">
        <f t="shared" si="97"/>
        <v>0.180541300655139+0.0307916552092154i</v>
      </c>
      <c r="AE305" t="str">
        <f t="shared" si="98"/>
        <v>-0.0470460172492632-1.76543226994218i</v>
      </c>
      <c r="AF305" t="str">
        <f t="shared" si="99"/>
        <v>-7.7145643829148-1.75714928316657i</v>
      </c>
      <c r="AG305" t="str">
        <f t="shared" si="100"/>
        <v>1.86191157334785-0.145467202834897i</v>
      </c>
      <c r="AH305" t="str">
        <f t="shared" si="101"/>
        <v>-2.03371617430853+7.20032517886306i</v>
      </c>
      <c r="AI305">
        <f t="shared" si="102"/>
        <v>17.480382018234025</v>
      </c>
      <c r="AJ305">
        <f t="shared" si="103"/>
        <v>105.7722173646282</v>
      </c>
      <c r="AK305"/>
      <c r="AL305"/>
      <c r="AM305"/>
      <c r="AN305"/>
    </row>
    <row r="306" spans="1:40" x14ac:dyDescent="0.25">
      <c r="A306"/>
      <c r="B306">
        <f t="shared" si="104"/>
        <v>17200</v>
      </c>
      <c r="C306" s="186" t="str">
        <f t="shared" si="72"/>
        <v>-0.000258335692888718+0.142384562740938i</v>
      </c>
      <c r="D306" s="158" t="str">
        <f t="shared" si="73"/>
        <v>-5.95898653065144+1.09161498101386i</v>
      </c>
      <c r="E306" t="str">
        <f t="shared" si="74"/>
        <v>2870</v>
      </c>
      <c r="F306" t="str">
        <f t="shared" si="75"/>
        <v>0.777000777000777</v>
      </c>
      <c r="G306" t="str">
        <f t="shared" si="70"/>
        <v>0.777000777000777</v>
      </c>
      <c r="H306" t="str">
        <f t="shared" si="76"/>
        <v>1.76680109730776+2.86745535108744i</v>
      </c>
      <c r="I306" t="str">
        <f t="shared" si="77"/>
        <v>67.5442420521806i</v>
      </c>
      <c r="J306" t="str">
        <f t="shared" si="71"/>
        <v>-2.90234446328343+14.608252529471i</v>
      </c>
      <c r="K306" t="str">
        <f t="shared" si="78"/>
        <v>4.44812317071656-0.883746062746865i</v>
      </c>
      <c r="L306" t="str">
        <f t="shared" si="79"/>
        <v>0.229565426820611-0.0513943596411624i</v>
      </c>
      <c r="M306" t="str">
        <f t="shared" si="80"/>
        <v>4.67768859753717-0.935140422388027i</v>
      </c>
      <c r="N306" t="str">
        <f t="shared" si="81"/>
        <v>-0.0762804471705663i</v>
      </c>
      <c r="O306" t="str">
        <f t="shared" si="82"/>
        <v>0.997092057138919-0.0762064930992029i</v>
      </c>
      <c r="P306" t="str">
        <f t="shared" si="83"/>
        <v>0.00290794286108098+0.0762064930992029i</v>
      </c>
      <c r="Q306" t="str">
        <f t="shared" si="84"/>
        <v>-0.00290794286108098+0.0000739540713634024i</v>
      </c>
      <c r="R306" t="str">
        <f t="shared" si="85"/>
        <v>-0.333311780079836-26.2148008073431i</v>
      </c>
      <c r="S306" t="str">
        <f t="shared" si="86"/>
        <v>0.00787387901799299i</v>
      </c>
      <c r="T306" t="str">
        <f t="shared" si="87"/>
        <v>0.206412170037805-0.00262445663162051i</v>
      </c>
      <c r="U306" t="str">
        <f t="shared" si="88"/>
        <v>0.0000499999999999999-0.0140199914633452i</v>
      </c>
      <c r="V306" t="str">
        <f t="shared" si="89"/>
        <v>3.33333333333333E-06-0.0154219906096798i</v>
      </c>
      <c r="W306" t="str">
        <f t="shared" si="90"/>
        <v>0.0000144746415173197-0.00734382561178904i</v>
      </c>
      <c r="X306" t="str">
        <f t="shared" si="91"/>
        <v>0.00101314063535771-0.00720131716876368i</v>
      </c>
      <c r="Y306" t="str">
        <f t="shared" si="92"/>
        <v>0.009+0.0108070787283489i</v>
      </c>
      <c r="Z306" t="str">
        <f t="shared" si="93"/>
        <v>-1.95560990343898-9.36439232823952i</v>
      </c>
      <c r="AA306" t="str">
        <f t="shared" si="94"/>
        <v>1237.66905479881-445.688287401379i</v>
      </c>
      <c r="AB306" t="str">
        <f t="shared" si="95"/>
        <v>1.42586692453626-0.0181293860009425i</v>
      </c>
      <c r="AC306" t="str">
        <f t="shared" si="96"/>
        <v>7.6528079328261-1.41818942025691i</v>
      </c>
      <c r="AD306" t="str">
        <f t="shared" si="97"/>
        <v>0.180557724500373+0.0310912897226314i</v>
      </c>
      <c r="AE306" t="str">
        <f t="shared" si="98"/>
        <v>-0.0619494392216567-1.75161580420794i</v>
      </c>
      <c r="AF306" t="str">
        <f t="shared" si="99"/>
        <v>-7.7257876279592-1.77584037007358i</v>
      </c>
      <c r="AG306" t="str">
        <f t="shared" si="100"/>
        <v>1.85912638943666-0.152010083763157i</v>
      </c>
      <c r="AH306" t="str">
        <f t="shared" si="101"/>
        <v>-2.00232430849228+7.17447216826794i</v>
      </c>
      <c r="AI306">
        <f t="shared" si="102"/>
        <v>17.44154875314949</v>
      </c>
      <c r="AJ306">
        <f t="shared" si="103"/>
        <v>105.5938928689589</v>
      </c>
      <c r="AK306"/>
      <c r="AL306"/>
      <c r="AM306"/>
      <c r="AN306"/>
    </row>
    <row r="307" spans="1:40" x14ac:dyDescent="0.25">
      <c r="A307"/>
      <c r="B307">
        <f t="shared" si="104"/>
        <v>17300</v>
      </c>
      <c r="C307" s="186" t="str">
        <f t="shared" si="72"/>
        <v>-0.000255357794394325+0.141561535958091i</v>
      </c>
      <c r="D307" s="158" t="str">
        <f t="shared" si="73"/>
        <v>-5.95896370009631+1.08530510901203i</v>
      </c>
      <c r="E307" t="str">
        <f t="shared" si="74"/>
        <v>2870</v>
      </c>
      <c r="F307" t="str">
        <f t="shared" si="75"/>
        <v>0.777000777000777</v>
      </c>
      <c r="G307" t="str">
        <f t="shared" si="70"/>
        <v>0.777000777000777</v>
      </c>
      <c r="H307" t="str">
        <f t="shared" si="76"/>
        <v>1.77807861962355+2.87969982063084i</v>
      </c>
      <c r="I307" t="str">
        <f t="shared" si="77"/>
        <v>67.9369411338793i</v>
      </c>
      <c r="J307" t="str">
        <f t="shared" si="71"/>
        <v>-2.94785246895652+14.6931842302238i</v>
      </c>
      <c r="K307" t="str">
        <f t="shared" si="78"/>
        <v>4.44479574245788-0.891746941854845i</v>
      </c>
      <c r="L307" t="str">
        <f t="shared" si="79"/>
        <v>0.229437722462504-0.0516644078010183i</v>
      </c>
      <c r="M307" t="str">
        <f t="shared" si="80"/>
        <v>4.67423346492038-0.943411349655863i</v>
      </c>
      <c r="N307" t="str">
        <f t="shared" si="81"/>
        <v>-0.0767239381424882i</v>
      </c>
      <c r="O307" t="str">
        <f t="shared" si="82"/>
        <v>0.997058162192189-0.0766486869159153i</v>
      </c>
      <c r="P307" t="str">
        <f t="shared" si="83"/>
        <v>0.00294183780781099+0.0766486869159153i</v>
      </c>
      <c r="Q307" t="str">
        <f t="shared" si="84"/>
        <v>-0.00294183780781099+0.0000752512265728977i</v>
      </c>
      <c r="R307" t="str">
        <f t="shared" si="85"/>
        <v>-0.333311528702691-26.0632210292836i</v>
      </c>
      <c r="S307" t="str">
        <f t="shared" si="86"/>
        <v>0.00791965738437667i</v>
      </c>
      <c r="T307" t="str">
        <f t="shared" si="87"/>
        <v>0.206411780885207-0.00263971310958814i</v>
      </c>
      <c r="U307" t="str">
        <f t="shared" si="88"/>
        <v>0.0000500000000000001-0.0139389510502623i</v>
      </c>
      <c r="V307" t="str">
        <f t="shared" si="89"/>
        <v>3.33333333333333E-06-0.0153328461552886i</v>
      </c>
      <c r="W307" t="str">
        <f t="shared" si="90"/>
        <v>0.0000144746410830033-0.00730137599113431i</v>
      </c>
      <c r="X307" t="str">
        <f t="shared" si="91"/>
        <v>0.00100184350970828-0.00716124890762638i</v>
      </c>
      <c r="Y307" t="str">
        <f t="shared" si="92"/>
        <v>0.009+0.0108699105814207i</v>
      </c>
      <c r="Z307" t="str">
        <f t="shared" si="93"/>
        <v>-2.03475715476293-9.26941705710861i</v>
      </c>
      <c r="AA307" t="str">
        <f t="shared" si="94"/>
        <v>1230.55209776635-456.286023487921i</v>
      </c>
      <c r="AB307" t="str">
        <f t="shared" si="95"/>
        <v>1.42586423632356-0.0182347756556076i</v>
      </c>
      <c r="AC307" t="str">
        <f t="shared" si="96"/>
        <v>7.6476194355448-1.43041010221079i</v>
      </c>
      <c r="AD307" t="str">
        <f t="shared" si="97"/>
        <v>0.180574275876707+0.0313902247334736i</v>
      </c>
      <c r="AE307" t="str">
        <f t="shared" si="98"/>
        <v>-0.0764557152353327-1.73768975725263i</v>
      </c>
      <c r="AF307" t="str">
        <f t="shared" si="99"/>
        <v>-7.73704231971986-1.79439471161881i</v>
      </c>
      <c r="AG307" t="str">
        <f t="shared" si="100"/>
        <v>1.85623488878596-0.158433685227674i</v>
      </c>
      <c r="AH307" t="str">
        <f t="shared" si="101"/>
        <v>-1.97126836003593+7.14858646974579i</v>
      </c>
      <c r="AI307">
        <f t="shared" si="102"/>
        <v>17.402694045715659</v>
      </c>
      <c r="AJ307">
        <f t="shared" si="103"/>
        <v>105.41653411708219</v>
      </c>
      <c r="AK307"/>
      <c r="AL307"/>
      <c r="AM307"/>
      <c r="AN307"/>
    </row>
    <row r="308" spans="1:40" x14ac:dyDescent="0.25">
      <c r="A308"/>
      <c r="B308">
        <f t="shared" si="104"/>
        <v>17400</v>
      </c>
      <c r="C308" s="186" t="str">
        <f t="shared" si="72"/>
        <v>-0.000252431091077089+0.14074796916139i</v>
      </c>
      <c r="D308" s="158" t="str">
        <f t="shared" si="73"/>
        <v>-5.95894126203755+1.07906776357066i</v>
      </c>
      <c r="E308" t="str">
        <f t="shared" si="74"/>
        <v>2870</v>
      </c>
      <c r="F308" t="str">
        <f t="shared" si="75"/>
        <v>0.777000777000777</v>
      </c>
      <c r="G308" t="str">
        <f t="shared" si="70"/>
        <v>0.777000777000777</v>
      </c>
      <c r="H308" t="str">
        <f t="shared" si="76"/>
        <v>1.78938674484515+2.89188130571182i</v>
      </c>
      <c r="I308" t="str">
        <f t="shared" si="77"/>
        <v>68.329640215578i</v>
      </c>
      <c r="J308" t="str">
        <f t="shared" si="71"/>
        <v>-2.99362428915525+14.7781159309765i</v>
      </c>
      <c r="K308" t="str">
        <f t="shared" si="78"/>
        <v>4.44144874458397-0.899710687270681i</v>
      </c>
      <c r="L308" t="str">
        <f t="shared" si="79"/>
        <v>0.229309421027659-0.0519339882926854i</v>
      </c>
      <c r="M308" t="str">
        <f t="shared" si="80"/>
        <v>4.67075816561163-0.951644675563366i</v>
      </c>
      <c r="N308" t="str">
        <f t="shared" si="81"/>
        <v>-0.0771674291144101i</v>
      </c>
      <c r="O308" t="str">
        <f t="shared" si="82"/>
        <v>0.997024071139834-0.0770908656570391i</v>
      </c>
      <c r="P308" t="str">
        <f t="shared" si="83"/>
        <v>0.00297592886016596+0.0770908656570391i</v>
      </c>
      <c r="Q308" t="str">
        <f t="shared" si="84"/>
        <v>-0.00297592886016596+0.0000765634573710039i</v>
      </c>
      <c r="R308" t="str">
        <f t="shared" si="85"/>
        <v>-0.333311275867586-25.9133832642759i</v>
      </c>
      <c r="S308" t="str">
        <f t="shared" si="86"/>
        <v>0.00796543575076035i</v>
      </c>
      <c r="T308" t="str">
        <f t="shared" si="87"/>
        <v>0.206411389476418-0.00265496955292721i</v>
      </c>
      <c r="U308" t="str">
        <f t="shared" si="88"/>
        <v>0.00005-0.0138588421361804i</v>
      </c>
      <c r="V308" t="str">
        <f t="shared" si="89"/>
        <v>3.33333333333333E-06-0.0152447263497984i</v>
      </c>
      <c r="W308" t="str">
        <f t="shared" si="90"/>
        <v>0.0000144746406461691-0.00725941429852766i</v>
      </c>
      <c r="X308" t="str">
        <f t="shared" si="91"/>
        <v>0.000990735811379191-0.00712161523505973i</v>
      </c>
      <c r="Y308" t="str">
        <f t="shared" si="92"/>
        <v>0.009+0.0109327424344925i</v>
      </c>
      <c r="Z308" t="str">
        <f t="shared" si="93"/>
        <v>-2.11129872460177-9.17411760513021i</v>
      </c>
      <c r="AA308" t="str">
        <f t="shared" si="94"/>
        <v>1223.28950565998-466.643498118666i</v>
      </c>
      <c r="AB308" t="str">
        <f t="shared" si="95"/>
        <v>1.42586153252539-0.0183401650710633i</v>
      </c>
      <c r="AC308" t="str">
        <f t="shared" si="96"/>
        <v>7.64240107563565-1.44257601128274i</v>
      </c>
      <c r="AD308" t="str">
        <f t="shared" si="97"/>
        <v>0.180590954225535+0.031688472111392i</v>
      </c>
      <c r="AE308" t="str">
        <f t="shared" si="98"/>
        <v>-0.090567681454189-1.72366648324111i</v>
      </c>
      <c r="AF308" t="str">
        <f t="shared" si="99"/>
        <v>-7.7483280068827-1.81281354214116i</v>
      </c>
      <c r="AG308" t="str">
        <f t="shared" si="100"/>
        <v>1.85324210372228-0.164736857591339i</v>
      </c>
      <c r="AH308" t="str">
        <f t="shared" si="101"/>
        <v>-1.94054757262863+7.12267213787593i</v>
      </c>
      <c r="AI308">
        <f t="shared" si="102"/>
        <v>17.363820250105476</v>
      </c>
      <c r="AJ308">
        <f t="shared" si="103"/>
        <v>105.24014784515832</v>
      </c>
      <c r="AK308"/>
      <c r="AL308"/>
      <c r="AM308"/>
      <c r="AN308"/>
    </row>
    <row r="309" spans="1:40" x14ac:dyDescent="0.25">
      <c r="A309"/>
      <c r="B309">
        <f t="shared" si="104"/>
        <v>17500</v>
      </c>
      <c r="C309" s="186" t="str">
        <f t="shared" si="72"/>
        <v>-0.000249554416117548+0.139943700181722i</v>
      </c>
      <c r="D309" s="158" t="str">
        <f t="shared" si="73"/>
        <v>-5.95891920752952+1.0729017013932i</v>
      </c>
      <c r="E309" t="str">
        <f t="shared" si="74"/>
        <v>2870</v>
      </c>
      <c r="F309" t="str">
        <f t="shared" si="75"/>
        <v>0.777000777000777</v>
      </c>
      <c r="G309" t="str">
        <f t="shared" si="70"/>
        <v>0.777000777000777</v>
      </c>
      <c r="H309" t="str">
        <f t="shared" si="76"/>
        <v>1.8007250319483+2.90399977189364i</v>
      </c>
      <c r="I309" t="str">
        <f t="shared" si="77"/>
        <v>68.7223392972767i</v>
      </c>
      <c r="J309" t="str">
        <f t="shared" si="71"/>
        <v>-3.03965992387963+14.8630476317292i</v>
      </c>
      <c r="K309" t="str">
        <f t="shared" si="78"/>
        <v>4.43808236687863-0.907637615362222i</v>
      </c>
      <c r="L309" t="str">
        <f t="shared" si="79"/>
        <v>0.229180524757039-0.0522030992951324i</v>
      </c>
      <c r="M309" t="str">
        <f t="shared" si="80"/>
        <v>4.66726289163567-0.959840714657354i</v>
      </c>
      <c r="N309" t="str">
        <f t="shared" si="81"/>
        <v>-0.077610920086332i</v>
      </c>
      <c r="O309" t="str">
        <f t="shared" si="82"/>
        <v>0.996989783988558-0.0775330292356046i</v>
      </c>
      <c r="P309" t="str">
        <f t="shared" si="83"/>
        <v>0.00301021601144202+0.0775330292356046i</v>
      </c>
      <c r="Q309" t="str">
        <f t="shared" si="84"/>
        <v>-0.00301021601144202+0.0000778908507274023i</v>
      </c>
      <c r="R309" t="str">
        <f t="shared" si="85"/>
        <v>-0.333311021574291-25.7652576492269i</v>
      </c>
      <c r="S309" t="str">
        <f t="shared" si="86"/>
        <v>0.00801121411714403i</v>
      </c>
      <c r="T309" t="str">
        <f t="shared" si="87"/>
        <v>0.20641099581134-0.00267022596143566i</v>
      </c>
      <c r="U309" t="str">
        <f t="shared" si="88"/>
        <v>0.00005-0.0137796487525451i</v>
      </c>
      <c r="V309" t="str">
        <f t="shared" si="89"/>
        <v>3.33333333333333E-06-0.0151576136277996i</v>
      </c>
      <c r="W309" t="str">
        <f t="shared" si="90"/>
        <v>0.0000144746402068171-0.00721793216948832i</v>
      </c>
      <c r="X309" t="str">
        <f t="shared" si="91"/>
        <v>0.00097981335533928-0.00708240927139813i</v>
      </c>
      <c r="Y309" t="str">
        <f t="shared" si="92"/>
        <v>0.009+0.0109955742875643i</v>
      </c>
      <c r="Z309" t="str">
        <f t="shared" si="93"/>
        <v>-2.18526639091639-9.07856876493217i</v>
      </c>
      <c r="AA309" t="str">
        <f t="shared" si="94"/>
        <v>1215.89028197313-476.760350670096i</v>
      </c>
      <c r="AB309" t="str">
        <f t="shared" si="95"/>
        <v>1.4258588131411-0.018445554245914i</v>
      </c>
      <c r="AC309" t="str">
        <f t="shared" si="96"/>
        <v>7.63715313331549-1.45468759305345i</v>
      </c>
      <c r="AD309" t="str">
        <f t="shared" si="97"/>
        <v>0.180607759003917+0.0319860434538939i</v>
      </c>
      <c r="AE309" t="str">
        <f t="shared" si="98"/>
        <v>-0.104288570675703-1.70955798533555i</v>
      </c>
      <c r="AF309" t="str">
        <f t="shared" si="99"/>
        <v>-7.75964423947782-1.83109807050044i</v>
      </c>
      <c r="AG309" t="str">
        <f t="shared" si="100"/>
        <v>1.85015300466188-0.170918658821958i</v>
      </c>
      <c r="AH309" t="str">
        <f t="shared" si="101"/>
        <v>-1.9101610671862+7.09673317432682i</v>
      </c>
      <c r="AI309">
        <f t="shared" si="102"/>
        <v>17.324929690982756</v>
      </c>
      <c r="AJ309">
        <f t="shared" si="103"/>
        <v>105.06474022894972</v>
      </c>
      <c r="AK309"/>
      <c r="AL309"/>
      <c r="AM309"/>
      <c r="AN309"/>
    </row>
    <row r="310" spans="1:40" x14ac:dyDescent="0.25">
      <c r="A310"/>
      <c r="B310">
        <f t="shared" si="104"/>
        <v>17600</v>
      </c>
      <c r="C310" s="186" t="str">
        <f t="shared" si="72"/>
        <v>-0.000246726635749881+0.139148570535583i</v>
      </c>
      <c r="D310" s="158" t="str">
        <f t="shared" si="73"/>
        <v>-5.95889752788004+1.06680570743947i</v>
      </c>
      <c r="E310" t="str">
        <f t="shared" si="74"/>
        <v>2870</v>
      </c>
      <c r="F310" t="str">
        <f t="shared" si="75"/>
        <v>0.777000777000777</v>
      </c>
      <c r="G310" t="str">
        <f t="shared" si="70"/>
        <v>0.777000777000777</v>
      </c>
      <c r="H310" t="str">
        <f t="shared" si="76"/>
        <v>1.81209304102124+2.91605518831749i</v>
      </c>
      <c r="I310" t="str">
        <f t="shared" si="77"/>
        <v>69.1150383789754i</v>
      </c>
      <c r="J310" t="str">
        <f t="shared" si="71"/>
        <v>-3.08595937312965+14.947979332482i</v>
      </c>
      <c r="K310" t="str">
        <f t="shared" si="78"/>
        <v>4.43469679636923-0.915528035017113i</v>
      </c>
      <c r="L310" t="str">
        <f t="shared" si="79"/>
        <v>0.229051035898071-0.0524717390004766i</v>
      </c>
      <c r="M310" t="str">
        <f t="shared" si="80"/>
        <v>4.6637478322673-0.96799977401759i</v>
      </c>
      <c r="N310" t="str">
        <f t="shared" si="81"/>
        <v>-0.0780544110582539i</v>
      </c>
      <c r="O310" t="str">
        <f t="shared" si="82"/>
        <v>0.996955300745105-0.0779751775646453i</v>
      </c>
      <c r="P310" t="str">
        <f t="shared" si="83"/>
        <v>0.00304469925489503+0.0779751775646453i</v>
      </c>
      <c r="Q310" t="str">
        <f t="shared" si="84"/>
        <v>-0.00304469925489503+0.0000792334936086103i</v>
      </c>
      <c r="R310" t="str">
        <f t="shared" si="85"/>
        <v>-0.333310765823388-25.6188149997652i</v>
      </c>
      <c r="S310" t="str">
        <f t="shared" si="86"/>
        <v>0.00805699248352772i</v>
      </c>
      <c r="T310" t="str">
        <f t="shared" si="87"/>
        <v>0.206410599889995-0.0026854823349179i</v>
      </c>
      <c r="U310" t="str">
        <f t="shared" si="88"/>
        <v>0.0000499999999999999-0.0137013552937238i</v>
      </c>
      <c r="V310" t="str">
        <f t="shared" si="89"/>
        <v>3.33333333333333E-06-0.0150714908230962i</v>
      </c>
      <c r="W310" t="str">
        <f t="shared" si="90"/>
        <v>0.0000144746397649475-0.00717692142963722i</v>
      </c>
      <c r="X310" t="str">
        <f t="shared" si="91"/>
        <v>0.000969072070764384-0.00704362427785379i</v>
      </c>
      <c r="Y310" t="str">
        <f t="shared" si="92"/>
        <v>0.009+0.0110584061406361i</v>
      </c>
      <c r="Z310" t="str">
        <f t="shared" si="93"/>
        <v>-2.2566939669678-8.98284266036549i</v>
      </c>
      <c r="AA310" t="str">
        <f t="shared" si="94"/>
        <v>1208.36325605133-486.63655449684i</v>
      </c>
      <c r="AB310" t="str">
        <f t="shared" si="95"/>
        <v>1.42585607817082-0.0185509431788084i</v>
      </c>
      <c r="AC310" t="str">
        <f t="shared" si="96"/>
        <v>7.63187588488942-1.46674528248764i</v>
      </c>
      <c r="AD310" t="str">
        <f t="shared" si="97"/>
        <v>0.180624689684077+0.032282950094081i</v>
      </c>
      <c r="AE310" t="str">
        <f t="shared" si="98"/>
        <v>-0.117621986187927-1.69537590672264i</v>
      </c>
      <c r="AF310" t="str">
        <f t="shared" si="99"/>
        <v>-7.77099056890128-1.84924948087802i</v>
      </c>
      <c r="AG310" t="str">
        <f t="shared" si="100"/>
        <v>1.84697249234474-0.176978346354544i</v>
      </c>
      <c r="AH310" t="str">
        <f t="shared" si="101"/>
        <v>-1.88010784698074+7.07077352542269i</v>
      </c>
      <c r="AI310">
        <f t="shared" si="102"/>
        <v>17.286024662773944</v>
      </c>
      <c r="AJ310">
        <f t="shared" si="103"/>
        <v>104.8903169028503</v>
      </c>
      <c r="AK310"/>
      <c r="AL310"/>
      <c r="AM310"/>
      <c r="AN310"/>
    </row>
    <row r="311" spans="1:40" x14ac:dyDescent="0.25">
      <c r="A311"/>
      <c r="B311">
        <f t="shared" si="104"/>
        <v>17700</v>
      </c>
      <c r="C311" s="186" t="str">
        <f t="shared" si="72"/>
        <v>-0.000243946648144605+0.138362425320957i</v>
      </c>
      <c r="D311" s="158" t="str">
        <f t="shared" si="73"/>
        <v>-5.95887621464174+1.06077859412734i</v>
      </c>
      <c r="E311" t="str">
        <f t="shared" si="74"/>
        <v>2870</v>
      </c>
      <c r="F311" t="str">
        <f t="shared" si="75"/>
        <v>0.777000777000777</v>
      </c>
      <c r="G311" t="str">
        <f t="shared" si="70"/>
        <v>0.777000777000777</v>
      </c>
      <c r="H311" t="str">
        <f t="shared" si="76"/>
        <v>1.82349033329505+2.92804752767698i</v>
      </c>
      <c r="I311" t="str">
        <f t="shared" si="77"/>
        <v>69.5077374606742i</v>
      </c>
      <c r="J311" t="str">
        <f t="shared" si="71"/>
        <v>-3.1325226369053+15.0329110332347i</v>
      </c>
      <c r="K311" t="str">
        <f t="shared" si="78"/>
        <v>4.43129221741892-0.92338224786395i</v>
      </c>
      <c r="L311" t="str">
        <f t="shared" si="79"/>
        <v>0.228920956704565-0.0527399056140064i</v>
      </c>
      <c r="M311" t="str">
        <f t="shared" si="80"/>
        <v>4.66021317412349-0.976122153477956i</v>
      </c>
      <c r="N311" t="str">
        <f t="shared" si="81"/>
        <v>-0.0784979020301757i</v>
      </c>
      <c r="O311" t="str">
        <f t="shared" si="82"/>
        <v>0.996920621416257-0.0784173105571974i</v>
      </c>
      <c r="P311" t="str">
        <f t="shared" si="83"/>
        <v>0.00307937858374296+0.0784173105571974i</v>
      </c>
      <c r="Q311" t="str">
        <f t="shared" si="84"/>
        <v>-0.00307937858374296+0.0000805914729783003i</v>
      </c>
      <c r="R311" t="str">
        <f t="shared" si="85"/>
        <v>-0.333310508614435-25.4740267910474i</v>
      </c>
      <c r="S311" t="str">
        <f t="shared" si="86"/>
        <v>0.0081027708499114i</v>
      </c>
      <c r="T311" t="str">
        <f t="shared" si="87"/>
        <v>0.206410201712361-0.00270073867317019i</v>
      </c>
      <c r="U311" t="str">
        <f t="shared" si="88"/>
        <v>0.0000500000000000001-0.0136239465067536i</v>
      </c>
      <c r="V311" t="str">
        <f t="shared" si="89"/>
        <v>3.33333333333333E-06-0.0149863411574289i</v>
      </c>
      <c r="W311" t="str">
        <f t="shared" si="90"/>
        <v>0.00001447463932056-0.00713637408932717i</v>
      </c>
      <c r="X311" t="str">
        <f t="shared" si="91"/>
        <v>0.000958507997342077-0.00700525365303543i</v>
      </c>
      <c r="Y311" t="str">
        <f t="shared" si="92"/>
        <v>0.009+0.0111212379937079i</v>
      </c>
      <c r="Z311" t="str">
        <f t="shared" si="93"/>
        <v>-2.32561712947117-8.88700872448102i</v>
      </c>
      <c r="AA311" t="str">
        <f t="shared" si="94"/>
        <v>1200.71707269853-496.272400456404i</v>
      </c>
      <c r="AB311" t="str">
        <f t="shared" si="95"/>
        <v>1.4258533276144-0.0186563318683391i</v>
      </c>
      <c r="AC311" t="str">
        <f t="shared" si="96"/>
        <v>7.62656960287712-1.47874950424833i</v>
      </c>
      <c r="AD311" t="str">
        <f t="shared" si="97"/>
        <v>0.180641745752868+0.0325792031081094i</v>
      </c>
      <c r="AE311" t="str">
        <f t="shared" si="98"/>
        <v>-0.13057187596204-1.68113152332396i</v>
      </c>
      <c r="AF311" t="str">
        <f t="shared" si="99"/>
        <v>-7.78236654793679-1.86726893354964i</v>
      </c>
      <c r="AG311" t="str">
        <f t="shared" si="100"/>
        <v>1.84370539074621-0.18291536879014i</v>
      </c>
      <c r="AH311" t="str">
        <f t="shared" si="101"/>
        <v>-1.85038680267136+7.04479707992049i</v>
      </c>
      <c r="AI311">
        <f t="shared" si="102"/>
        <v>17.247107429005563</v>
      </c>
      <c r="AJ311">
        <f t="shared" si="103"/>
        <v>104.71688297846114</v>
      </c>
      <c r="AK311"/>
      <c r="AL311"/>
      <c r="AM311"/>
      <c r="AN311"/>
    </row>
    <row r="312" spans="1:40" x14ac:dyDescent="0.25">
      <c r="A312"/>
      <c r="B312">
        <f t="shared" si="104"/>
        <v>17800</v>
      </c>
      <c r="C312" s="186" t="str">
        <f t="shared" si="72"/>
        <v>-0.000241213382335126+0.137585113116716i</v>
      </c>
      <c r="D312" s="158" t="str">
        <f t="shared" si="73"/>
        <v>-5.95885525960386+1.05481920056149i</v>
      </c>
      <c r="E312" t="str">
        <f t="shared" si="74"/>
        <v>2870</v>
      </c>
      <c r="F312" t="str">
        <f t="shared" si="75"/>
        <v>0.777000777000777</v>
      </c>
      <c r="G312" t="str">
        <f t="shared" si="70"/>
        <v>0.777000777000777</v>
      </c>
      <c r="H312" t="str">
        <f t="shared" si="76"/>
        <v>1.83491647117336+2.9399767661924i</v>
      </c>
      <c r="I312" t="str">
        <f t="shared" si="77"/>
        <v>69.9004365423729i</v>
      </c>
      <c r="J312" t="str">
        <f t="shared" si="71"/>
        <v>-3.1793497152066+15.1178427339875i</v>
      </c>
      <c r="K312" t="str">
        <f t="shared" si="78"/>
        <v>4.42786881181475-0.931200548486077i</v>
      </c>
      <c r="L312" t="str">
        <f t="shared" si="79"/>
        <v>0.228790289436617-0.0530075973542008i</v>
      </c>
      <c r="M312" t="str">
        <f t="shared" si="80"/>
        <v>4.65665910125137-0.984208145840278i</v>
      </c>
      <c r="N312" t="str">
        <f t="shared" si="81"/>
        <v>-0.0789413930020977i</v>
      </c>
      <c r="O312" t="str">
        <f t="shared" si="82"/>
        <v>0.996885746008836-0.0788594281263007i</v>
      </c>
      <c r="P312" t="str">
        <f t="shared" si="83"/>
        <v>0.00311425399116405+0.0788594281263007i</v>
      </c>
      <c r="Q312" t="str">
        <f t="shared" si="84"/>
        <v>-0.00311425399116405+0.0000819648757969943i</v>
      </c>
      <c r="R312" t="str">
        <f t="shared" si="85"/>
        <v>-0.333310249947608-25.3308651392474i</v>
      </c>
      <c r="S312" t="str">
        <f t="shared" si="86"/>
        <v>0.00814854921629508i</v>
      </c>
      <c r="T312" t="str">
        <f t="shared" si="87"/>
        <v>0.206409801278491-0.0027159949759937i</v>
      </c>
      <c r="U312" t="str">
        <f t="shared" si="88"/>
        <v>0.00005-0.0135474074814347i</v>
      </c>
      <c r="V312" t="str">
        <f t="shared" si="89"/>
        <v>3.33333333333333E-06-0.0149021482295782i</v>
      </c>
      <c r="W312" t="str">
        <f t="shared" si="90"/>
        <v>0.0000144746388736549-0.00709628233845351i</v>
      </c>
      <c r="X312" t="str">
        <f t="shared" si="91"/>
        <v>0.000948117281714028-0.00696729092956526i</v>
      </c>
      <c r="Y312" t="str">
        <f t="shared" si="92"/>
        <v>0.009+0.0111840698467797i</v>
      </c>
      <c r="Z312" t="str">
        <f t="shared" si="93"/>
        <v>-2.39207325097443-8.79113368732861i</v>
      </c>
      <c r="AA312" t="str">
        <f t="shared" si="94"/>
        <v>1192.96018298489-505.668480400166i</v>
      </c>
      <c r="AB312" t="str">
        <f t="shared" si="95"/>
        <v>1.42585056147222-0.0187617203131327i</v>
      </c>
      <c r="AC312" t="str">
        <f t="shared" si="96"/>
        <v>7.62123455614183-1.49070067300318i</v>
      </c>
      <c r="AD312" t="str">
        <f t="shared" si="97"/>
        <v>0.1806589267113+0.0328748133224063i</v>
      </c>
      <c r="AE312" t="str">
        <f t="shared" si="98"/>
        <v>-0.143142507272604-1.66683573810764i</v>
      </c>
      <c r="AF312" t="str">
        <f t="shared" si="99"/>
        <v>-7.79377173077722-1.88515756563091i</v>
      </c>
      <c r="AG312" t="str">
        <f t="shared" si="100"/>
        <v>1.84035644065204-0.188729357479373i</v>
      </c>
      <c r="AH312" t="str">
        <f t="shared" si="101"/>
        <v>-1.82099671723322+7.01880766699128i</v>
      </c>
      <c r="AI312">
        <f t="shared" si="102"/>
        <v>17.208180221707941</v>
      </c>
      <c r="AJ312">
        <f t="shared" si="103"/>
        <v>104.54444306270776</v>
      </c>
      <c r="AK312"/>
      <c r="AL312"/>
      <c r="AM312"/>
      <c r="AN312"/>
    </row>
    <row r="313" spans="1:40" x14ac:dyDescent="0.25">
      <c r="A313"/>
      <c r="B313">
        <f t="shared" si="104"/>
        <v>17900</v>
      </c>
      <c r="C313" s="186" t="str">
        <f t="shared" si="72"/>
        <v>-0.000238525797186149+0.136816485885398i</v>
      </c>
      <c r="D313" s="158" t="str">
        <f t="shared" si="73"/>
        <v>-5.95883465478439+1.04892639178805i</v>
      </c>
      <c r="E313" t="str">
        <f t="shared" si="74"/>
        <v>2870</v>
      </c>
      <c r="F313" t="str">
        <f t="shared" si="75"/>
        <v>0.777000777000777</v>
      </c>
      <c r="G313" t="str">
        <f t="shared" si="70"/>
        <v>0.777000777000777</v>
      </c>
      <c r="H313" t="str">
        <f t="shared" si="76"/>
        <v>1.84637101826187+2.9518428835847i</v>
      </c>
      <c r="I313" t="str">
        <f t="shared" si="77"/>
        <v>70.2931356240716i</v>
      </c>
      <c r="J313" t="str">
        <f t="shared" si="71"/>
        <v>-3.22644060803354+15.2027744347402i</v>
      </c>
      <c r="K313" t="str">
        <f t="shared" si="78"/>
        <v>4.4244267588528-0.938983224628553i</v>
      </c>
      <c r="L313" t="str">
        <f t="shared" si="79"/>
        <v>0.228659036360518-0.0532748124527503i</v>
      </c>
      <c r="M313" t="str">
        <f t="shared" si="80"/>
        <v>4.65308579521332-0.992258037081303i</v>
      </c>
      <c r="N313" t="str">
        <f t="shared" si="81"/>
        <v>-0.0793848839740195i</v>
      </c>
      <c r="O313" t="str">
        <f t="shared" si="82"/>
        <v>0.9968506745297-0.0793015301849972i</v>
      </c>
      <c r="P313" t="str">
        <f t="shared" si="83"/>
        <v>0.0031493254703+0.0793015301849972i</v>
      </c>
      <c r="Q313" t="str">
        <f t="shared" si="84"/>
        <v>-0.0031493254703+0.0000833537890223002i</v>
      </c>
      <c r="R313" t="str">
        <f t="shared" si="85"/>
        <v>-0.333309989822969-25.1893027836247i</v>
      </c>
      <c r="S313" t="str">
        <f t="shared" si="86"/>
        <v>0.00819432758267876i</v>
      </c>
      <c r="T313" t="str">
        <f t="shared" si="87"/>
        <v>0.206409398588303-0.00273125124318873i</v>
      </c>
      <c r="U313" t="str">
        <f t="shared" si="88"/>
        <v>0.00005-0.0134717236407563i</v>
      </c>
      <c r="V313" t="str">
        <f t="shared" si="89"/>
        <v>3.33333333333333E-06-0.014818896004832i</v>
      </c>
      <c r="W313" t="str">
        <f t="shared" si="90"/>
        <v>0.0000144746384242321-0.00705663854143915i</v>
      </c>
      <c r="X313" t="str">
        <f t="shared" si="91"/>
        <v>0.000937896174050505-0.00692972977079225i</v>
      </c>
      <c r="Y313" t="str">
        <f t="shared" si="92"/>
        <v>0.009+0.0112469016998515i</v>
      </c>
      <c r="Z313" t="str">
        <f t="shared" si="93"/>
        <v>-2.45610123690646-8.69528157295801i</v>
      </c>
      <c r="AA313" t="str">
        <f t="shared" si="94"/>
        <v>1185.10083621364-514.825670705398i</v>
      </c>
      <c r="AB313" t="str">
        <f t="shared" si="95"/>
        <v>1.4258477797437-0.0188671085118096i</v>
      </c>
      <c r="AC313" t="str">
        <f t="shared" si="96"/>
        <v>7.61587101000453-1.50259919371827i</v>
      </c>
      <c r="AD313" t="str">
        <f t="shared" si="97"/>
        <v>0.180676232074038+0.0331697913206312i</v>
      </c>
      <c r="AE313" t="str">
        <f t="shared" si="98"/>
        <v>-0.155338441827495-1.6524990769154i</v>
      </c>
      <c r="AF313" t="str">
        <f t="shared" si="99"/>
        <v>-7.80520567304626-1.90291649179665i</v>
      </c>
      <c r="AG313" t="str">
        <f t="shared" si="100"/>
        <v>1.8369302938788-0.194420118035482i</v>
      </c>
      <c r="AH313" t="str">
        <f t="shared" si="101"/>
        <v>-1.79193627078335+6.99280905439576i</v>
      </c>
      <c r="AI313">
        <f t="shared" si="102"/>
        <v>17.169245240880755</v>
      </c>
      <c r="AJ313">
        <f t="shared" si="103"/>
        <v>104.37300127551059</v>
      </c>
      <c r="AK313"/>
      <c r="AL313"/>
      <c r="AM313"/>
      <c r="AN313"/>
    </row>
    <row r="314" spans="1:40" x14ac:dyDescent="0.25">
      <c r="A314"/>
      <c r="B314">
        <f t="shared" si="104"/>
        <v>18000</v>
      </c>
      <c r="C314" s="186" t="str">
        <f t="shared" si="72"/>
        <v>-0.000235882880402054+0.136056398879208i</v>
      </c>
      <c r="D314" s="158" t="str">
        <f t="shared" si="73"/>
        <v>-5.95881439242237+1.04309905807393i</v>
      </c>
      <c r="E314" t="str">
        <f t="shared" si="74"/>
        <v>2870</v>
      </c>
      <c r="F314" t="str">
        <f t="shared" si="75"/>
        <v>0.777000777000777</v>
      </c>
      <c r="G314" t="str">
        <f t="shared" si="70"/>
        <v>0.777000777000777</v>
      </c>
      <c r="H314" t="str">
        <f t="shared" si="76"/>
        <v>1.85785353939711+2.96364586304936i</v>
      </c>
      <c r="I314" t="str">
        <f t="shared" si="77"/>
        <v>70.6858347057704i</v>
      </c>
      <c r="J314" t="str">
        <f t="shared" si="71"/>
        <v>-3.27379531538612+15.287706135493i</v>
      </c>
      <c r="K314" t="str">
        <f t="shared" si="78"/>
        <v>4.42096623541931-0.94673055739825i</v>
      </c>
      <c r="L314" t="str">
        <f t="shared" si="79"/>
        <v>0.22852719974867-0.053541549154575i</v>
      </c>
      <c r="M314" t="str">
        <f t="shared" si="80"/>
        <v>4.64949343516798-1.00027210655283i</v>
      </c>
      <c r="N314" t="str">
        <f t="shared" si="81"/>
        <v>-0.0798283749459414i</v>
      </c>
      <c r="O314" t="str">
        <f t="shared" si="82"/>
        <v>0.996815406985748-0.0797436166463326i</v>
      </c>
      <c r="P314" t="str">
        <f t="shared" si="83"/>
        <v>0.003184593014252+0.0797436166463326i</v>
      </c>
      <c r="Q314" t="str">
        <f t="shared" si="84"/>
        <v>-0.003184593014252+0.0000847582996088003i</v>
      </c>
      <c r="R314" t="str">
        <f t="shared" si="85"/>
        <v>-0.33330972823957-25.0493130692489i</v>
      </c>
      <c r="S314" t="str">
        <f t="shared" si="86"/>
        <v>0.00824010594906244i</v>
      </c>
      <c r="T314" t="str">
        <f t="shared" si="87"/>
        <v>0.206408993641845-0.00274650747454727i</v>
      </c>
      <c r="U314" t="str">
        <f t="shared" si="88"/>
        <v>0.0000499999999999999-0.013396880731641i</v>
      </c>
      <c r="V314" t="str">
        <f t="shared" si="89"/>
        <v>3.33333333333333E-06-0.0147365688048051i</v>
      </c>
      <c r="W314" t="str">
        <f t="shared" si="90"/>
        <v>0.0000144746379722913-0.00701743523238637i</v>
      </c>
      <c r="X314" t="str">
        <f t="shared" si="91"/>
        <v>0.000927841024751258-0.00689256396759785i</v>
      </c>
      <c r="Y314" t="str">
        <f t="shared" si="92"/>
        <v>0.009+0.0113097335529233i</v>
      </c>
      <c r="Z314" t="str">
        <f t="shared" si="93"/>
        <v>-2.51774136767992-8.59951370499283i</v>
      </c>
      <c r="AA314" t="str">
        <f t="shared" si="94"/>
        <v>1177.14707300126-523.745115917214i</v>
      </c>
      <c r="AB314" t="str">
        <f t="shared" si="95"/>
        <v>1.42584498242918-0.018972496462933i</v>
      </c>
      <c r="AC314" t="str">
        <f t="shared" si="96"/>
        <v>7.61047922636813-1.51444546194537i</v>
      </c>
      <c r="AD314" t="str">
        <f t="shared" si="97"/>
        <v>0.180693661368978+0.033464147450429i</v>
      </c>
      <c r="AE314" t="str">
        <f t="shared" si="98"/>
        <v>-0.167164511480356-1.63813168571795i</v>
      </c>
      <c r="AF314" t="str">
        <f t="shared" si="99"/>
        <v>-7.81666793181948-1.92054680497543i</v>
      </c>
      <c r="AG314" t="str">
        <f t="shared" si="100"/>
        <v>1.83343150812065-0.199987621818755i</v>
      </c>
      <c r="AH314" t="str">
        <f t="shared" si="101"/>
        <v>-1.76320404530204+6.96680494684511i</v>
      </c>
      <c r="AI314">
        <f t="shared" si="102"/>
        <v>17.130304654017735</v>
      </c>
      <c r="AJ314">
        <f t="shared" si="103"/>
        <v>104.20256126701889</v>
      </c>
      <c r="AK314"/>
      <c r="AL314"/>
      <c r="AM314"/>
      <c r="AN314"/>
    </row>
    <row r="315" spans="1:40" x14ac:dyDescent="0.25">
      <c r="A315"/>
      <c r="B315">
        <f t="shared" si="104"/>
        <v>18100</v>
      </c>
      <c r="C315" s="186" t="str">
        <f t="shared" si="72"/>
        <v>-0.000233283647573557+0.135304710549149i</v>
      </c>
      <c r="D315" s="158" t="str">
        <f t="shared" si="73"/>
        <v>-5.95879446497069+1.03733611421014i</v>
      </c>
      <c r="E315" t="str">
        <f t="shared" si="74"/>
        <v>2870</v>
      </c>
      <c r="F315" t="str">
        <f t="shared" si="75"/>
        <v>0.777000777000777</v>
      </c>
      <c r="G315" t="str">
        <f t="shared" si="70"/>
        <v>0.777000777000777</v>
      </c>
      <c r="H315" t="str">
        <f t="shared" si="76"/>
        <v>1.86936360067514+2.97538569123005i</v>
      </c>
      <c r="I315" t="str">
        <f t="shared" si="77"/>
        <v>71.0785337874691i</v>
      </c>
      <c r="J315" t="str">
        <f t="shared" si="71"/>
        <v>-3.32141383726434+15.3726378362457i</v>
      </c>
      <c r="K315" t="str">
        <f t="shared" si="78"/>
        <v>4.41748741606903-0.954442821457638i</v>
      </c>
      <c r="L315" t="str">
        <f t="shared" si="79"/>
        <v>0.228394781879488-0.0538078057178439i</v>
      </c>
      <c r="M315" t="str">
        <f t="shared" si="80"/>
        <v>4.64588219794852-1.00825062717548i</v>
      </c>
      <c r="N315" t="str">
        <f t="shared" si="81"/>
        <v>-0.0802718659178633i</v>
      </c>
      <c r="O315" t="str">
        <f t="shared" si="82"/>
        <v>0.996779943383917-0.0801856874233555i</v>
      </c>
      <c r="P315" t="str">
        <f t="shared" si="83"/>
        <v>0.00322005661608304+0.0801856874233555i</v>
      </c>
      <c r="Q315" t="str">
        <f t="shared" si="84"/>
        <v>-0.00322005661608304+0.000086178494507802i</v>
      </c>
      <c r="R315" t="str">
        <f t="shared" si="85"/>
        <v>-0.333309465198272-24.9108699302456i</v>
      </c>
      <c r="S315" t="str">
        <f t="shared" si="86"/>
        <v>0.00828588431544612i</v>
      </c>
      <c r="T315" t="str">
        <f t="shared" si="87"/>
        <v>0.20640858643914-0.0027617636698761i</v>
      </c>
      <c r="U315" t="str">
        <f t="shared" si="88"/>
        <v>0.0000500000000000001-0.0133228648159966i</v>
      </c>
      <c r="V315" t="str">
        <f t="shared" si="89"/>
        <v>3.33333333333333E-06-0.0146551512975963i</v>
      </c>
      <c r="W315" t="str">
        <f t="shared" si="90"/>
        <v>0.0000144746375178331-0.00697866511038977i</v>
      </c>
      <c r="X315" t="str">
        <f t="shared" si="91"/>
        <v>0.000917948281267736-0.00685578743529194i</v>
      </c>
      <c r="Y315" t="str">
        <f t="shared" si="92"/>
        <v>0.009+0.0113725654059951i</v>
      </c>
      <c r="Z315" t="str">
        <f t="shared" si="93"/>
        <v>-2.57703514617241-8.50388872015242i</v>
      </c>
      <c r="AA315" t="str">
        <f t="shared" si="94"/>
        <v>1169.10671942243-532.428212563064i</v>
      </c>
      <c r="AB315" t="str">
        <f t="shared" si="95"/>
        <v>1.42584216952881-0.0190778841651681i</v>
      </c>
      <c r="AC315" t="str">
        <f t="shared" si="96"/>
        <v>7.60505946382348-1.52623986409815i</v>
      </c>
      <c r="AD315" t="str">
        <f t="shared" si="97"/>
        <v>0.180711214136793+0.0337578918299358i</v>
      </c>
      <c r="AE315" t="str">
        <f t="shared" si="98"/>
        <v>-0.17862579458929-1.62374332920935i</v>
      </c>
      <c r="AF315" t="str">
        <f t="shared" si="99"/>
        <v>-7.82815806564583-1.93804957701991i</v>
      </c>
      <c r="AG315" t="str">
        <f t="shared" si="100"/>
        <v>1.82986454239978-0.205431997430966i</v>
      </c>
      <c r="AH315" t="str">
        <f t="shared" si="101"/>
        <v>-1.73479852924755+6.9407989845398i</v>
      </c>
      <c r="AI315">
        <f t="shared" si="102"/>
        <v>17.091360595688784</v>
      </c>
      <c r="AJ315">
        <f t="shared" si="103"/>
        <v>104.0331262344047</v>
      </c>
      <c r="AK315"/>
      <c r="AL315"/>
      <c r="AM315"/>
      <c r="AN315"/>
    </row>
    <row r="316" spans="1:40" x14ac:dyDescent="0.25">
      <c r="A316"/>
      <c r="B316">
        <f t="shared" si="104"/>
        <v>18200</v>
      </c>
      <c r="C316" s="186" t="str">
        <f t="shared" si="72"/>
        <v>-0.000230727141260935+0.134561282457149i</v>
      </c>
      <c r="D316" s="158" t="str">
        <f t="shared" si="73"/>
        <v>-5.95877486508896+1.03163649883814i</v>
      </c>
      <c r="E316" t="str">
        <f t="shared" si="74"/>
        <v>2870</v>
      </c>
      <c r="F316" t="str">
        <f t="shared" si="75"/>
        <v>0.777000777000777</v>
      </c>
      <c r="G316" t="str">
        <f t="shared" si="70"/>
        <v>0.777000777000777</v>
      </c>
      <c r="H316" t="str">
        <f t="shared" si="76"/>
        <v>1.88090076947953+2.98706235819204i</v>
      </c>
      <c r="I316" t="str">
        <f t="shared" si="77"/>
        <v>71.4712328691678i</v>
      </c>
      <c r="J316" t="str">
        <f t="shared" si="71"/>
        <v>-3.36929617366821+15.4575695369985i</v>
      </c>
      <c r="K316" t="str">
        <f t="shared" si="78"/>
        <v>4.41399047310011-0.962120285212182i</v>
      </c>
      <c r="L316" t="str">
        <f t="shared" si="79"/>
        <v>0.228261785037316-0.054073580413992i</v>
      </c>
      <c r="M316" t="str">
        <f t="shared" si="80"/>
        <v>4.64225225813743-1.01619386562617i</v>
      </c>
      <c r="N316" t="str">
        <f t="shared" si="81"/>
        <v>-0.0807153568897852i</v>
      </c>
      <c r="O316" t="str">
        <f t="shared" si="82"/>
        <v>0.99674428373118-0.0806277424291175i</v>
      </c>
      <c r="P316" t="str">
        <f t="shared" si="83"/>
        <v>0.00325571626882004+0.0806277424291175i</v>
      </c>
      <c r="Q316" t="str">
        <f t="shared" si="84"/>
        <v>-0.00325571626882004+0.0000876144606677121i</v>
      </c>
      <c r="R316" t="str">
        <f t="shared" si="85"/>
        <v>-0.333309200699494-24.7739478735979i</v>
      </c>
      <c r="S316" t="str">
        <f t="shared" si="86"/>
        <v>0.0083316626818298i</v>
      </c>
      <c r="T316" t="str">
        <f t="shared" si="87"/>
        <v>0.206408176980052-0.00277701982897849i</v>
      </c>
      <c r="U316" t="str">
        <f t="shared" si="88"/>
        <v>0.00005-0.0132496622620625i</v>
      </c>
      <c r="V316" t="str">
        <f t="shared" si="89"/>
        <v>3.33333333333333E-06-0.0145746284882688i</v>
      </c>
      <c r="W316" t="str">
        <f t="shared" si="90"/>
        <v>0.000014474637060857-0.00694032103500331i</v>
      </c>
      <c r="X316" t="str">
        <f t="shared" si="91"/>
        <v>0.000908214485041342-0.00681939421059553i</v>
      </c>
      <c r="Y316" t="str">
        <f t="shared" si="92"/>
        <v>0.009+0.0114353972590668i</v>
      </c>
      <c r="Z316" t="str">
        <f t="shared" si="93"/>
        <v>-2.63402515085458-8.40846258909938i</v>
      </c>
      <c r="AA316" t="str">
        <f t="shared" si="94"/>
        <v>1160.98738216911-540.876593196493i</v>
      </c>
      <c r="AB316" t="str">
        <f t="shared" si="95"/>
        <v>1.42583934104166-0.0191832716171559i</v>
      </c>
      <c r="AC316" t="str">
        <f t="shared" si="96"/>
        <v>7.59961197775184-1.5379827777182i</v>
      </c>
      <c r="AD316" t="str">
        <f t="shared" si="97"/>
        <v>0.180728889930497+0.0340510343540762i</v>
      </c>
      <c r="AE316" t="str">
        <f t="shared" si="98"/>
        <v>-0.189727593076572-1.60934339065129i</v>
      </c>
      <c r="AF316" t="str">
        <f t="shared" si="99"/>
        <v>-7.83967563456849-1.9554258593539i</v>
      </c>
      <c r="AG316" t="str">
        <f t="shared" si="100"/>
        <v>1.82623375309753-0.210753522255305i</v>
      </c>
      <c r="AH316" t="str">
        <f t="shared" si="101"/>
        <v>-1.70671812206317+6.91479474187636i</v>
      </c>
      <c r="AI316">
        <f t="shared" si="102"/>
        <v>17.05241516717502</v>
      </c>
      <c r="AJ316">
        <f t="shared" si="103"/>
        <v>103.86469893822796</v>
      </c>
      <c r="AK316"/>
      <c r="AL316"/>
      <c r="AM316"/>
      <c r="AN316"/>
    </row>
    <row r="317" spans="1:40" x14ac:dyDescent="0.25">
      <c r="A317"/>
      <c r="B317">
        <f t="shared" si="104"/>
        <v>18300</v>
      </c>
      <c r="C317" s="186" t="str">
        <f t="shared" si="72"/>
        <v>-0.000228212430112181+0.133825979191057i</v>
      </c>
      <c r="D317" s="158" t="str">
        <f t="shared" si="73"/>
        <v>-5.95875558563682+1.0259991737981i</v>
      </c>
      <c r="E317" t="str">
        <f t="shared" si="74"/>
        <v>2870</v>
      </c>
      <c r="F317" t="str">
        <f t="shared" si="75"/>
        <v>0.777000777000777</v>
      </c>
      <c r="G317" t="str">
        <f t="shared" si="70"/>
        <v>0.777000777000777</v>
      </c>
      <c r="H317" t="str">
        <f t="shared" si="76"/>
        <v>1.89246461450902+2.99867585739558i</v>
      </c>
      <c r="I317" t="str">
        <f t="shared" si="77"/>
        <v>71.8639319508665i</v>
      </c>
      <c r="J317" t="str">
        <f t="shared" si="71"/>
        <v>-3.41744232459771+15.5425012377512i</v>
      </c>
      <c r="K317" t="str">
        <f t="shared" si="78"/>
        <v>4.41047557662626-0.969763210991892i</v>
      </c>
      <c r="L317" t="str">
        <f t="shared" si="79"/>
        <v>0.228128211512331-0.0543388715277377i</v>
      </c>
      <c r="M317" t="str">
        <f t="shared" si="80"/>
        <v>4.63860378813859-1.02410208251963i</v>
      </c>
      <c r="N317" t="str">
        <f t="shared" si="81"/>
        <v>-0.0811588478617071i</v>
      </c>
      <c r="O317" t="str">
        <f t="shared" si="82"/>
        <v>0.996708428034553-0.0810697815766734i</v>
      </c>
      <c r="P317" t="str">
        <f t="shared" si="83"/>
        <v>0.00329157196544705+0.0810697815766734i</v>
      </c>
      <c r="Q317" t="str">
        <f t="shared" si="84"/>
        <v>-0.00329157196544705+0.0000890662850337037i</v>
      </c>
      <c r="R317" t="str">
        <f t="shared" si="85"/>
        <v>-0.333308934742882-24.638521963546i</v>
      </c>
      <c r="S317" t="str">
        <f t="shared" si="86"/>
        <v>0.00837744104821348i</v>
      </c>
      <c r="T317" t="str">
        <f t="shared" si="87"/>
        <v>0.20640776526472-0.00279227595165133i</v>
      </c>
      <c r="U317" t="str">
        <f t="shared" si="88"/>
        <v>0.00005-0.0131772597360404i</v>
      </c>
      <c r="V317" t="str">
        <f t="shared" si="89"/>
        <v>3.33333333333333E-06-0.0144949857096444i</v>
      </c>
      <c r="W317" t="str">
        <f t="shared" si="90"/>
        <v>0.000014474636601363-0.00690239602185648i</v>
      </c>
      <c r="X317" t="str">
        <f t="shared" si="91"/>
        <v>0.000898636268553245-0.00678337844870842i</v>
      </c>
      <c r="Y317" t="str">
        <f t="shared" si="92"/>
        <v>0.009+0.0114982291121386i</v>
      </c>
      <c r="Z317" t="str">
        <f t="shared" si="93"/>
        <v>-2.6887548947793-8.31328864400166i</v>
      </c>
      <c r="AA317" t="str">
        <f t="shared" si="94"/>
        <v>1152.79644467136-549.092110720935i</v>
      </c>
      <c r="AB317" t="str">
        <f t="shared" si="95"/>
        <v>1.42583649696869-0.0192886588174934i</v>
      </c>
      <c r="AC317" t="str">
        <f t="shared" si="96"/>
        <v>7.59413702044122-1.54967457173707i</v>
      </c>
      <c r="AD317" t="str">
        <f t="shared" si="97"/>
        <v>0.180746688315087+0.0343435847006786i</v>
      </c>
      <c r="AE317" t="str">
        <f t="shared" si="98"/>
        <v>-0.200475410235876-1.59494087287894i</v>
      </c>
      <c r="AF317" t="str">
        <f t="shared" si="99"/>
        <v>-7.85122020014584-1.97267668359748i</v>
      </c>
      <c r="AG317" t="str">
        <f t="shared" si="100"/>
        <v>1.82254339054136-0.215952614074188i</v>
      </c>
      <c r="AH317" t="str">
        <f t="shared" si="101"/>
        <v>-1.67896113857715+6.88879572631644i</v>
      </c>
      <c r="AI317">
        <f t="shared" si="102"/>
        <v>17.013470436157391</v>
      </c>
      <c r="AJ317">
        <f t="shared" si="103"/>
        <v>103.69728171838487</v>
      </c>
      <c r="AK317"/>
      <c r="AL317"/>
      <c r="AM317"/>
      <c r="AN317"/>
    </row>
    <row r="318" spans="1:40" x14ac:dyDescent="0.25">
      <c r="A318"/>
      <c r="B318">
        <f t="shared" si="104"/>
        <v>18400</v>
      </c>
      <c r="C318" s="186" t="str">
        <f t="shared" si="72"/>
        <v>-0.000225738608014661+0.133098668282421i</v>
      </c>
      <c r="D318" s="158" t="str">
        <f t="shared" si="73"/>
        <v>-5.95873661966741+1.02042312349856i</v>
      </c>
      <c r="E318" t="str">
        <f t="shared" si="74"/>
        <v>2870</v>
      </c>
      <c r="F318" t="str">
        <f t="shared" si="75"/>
        <v>0.777000777000777</v>
      </c>
      <c r="G318" t="str">
        <f t="shared" si="70"/>
        <v>0.777000777000777</v>
      </c>
      <c r="H318" t="str">
        <f t="shared" si="76"/>
        <v>1.90405470580476+3.01022618566893i</v>
      </c>
      <c r="I318" t="str">
        <f t="shared" si="77"/>
        <v>72.2566310325652i</v>
      </c>
      <c r="J318" t="str">
        <f t="shared" si="71"/>
        <v>-3.46585229005285+15.6274329385039i</v>
      </c>
      <c r="K318" t="str">
        <f t="shared" si="78"/>
        <v>4.40694289464581-0.977371855226951i</v>
      </c>
      <c r="L318" t="str">
        <f t="shared" si="79"/>
        <v>0.227994063600457-0.0546036773570992i</v>
      </c>
      <c r="M318" t="str">
        <f t="shared" si="80"/>
        <v>4.63493695824627-1.03197553258405i</v>
      </c>
      <c r="N318" t="str">
        <f t="shared" si="81"/>
        <v>-0.081602338833629i</v>
      </c>
      <c r="O318" t="str">
        <f t="shared" si="82"/>
        <v>0.996672376301088-0.0815118047790809i</v>
      </c>
      <c r="P318" t="str">
        <f t="shared" si="83"/>
        <v>0.00332762369891204+0.0815118047790809i</v>
      </c>
      <c r="Q318" t="str">
        <f t="shared" si="84"/>
        <v>-0.00332762369891204+0.0000905340545480915i</v>
      </c>
      <c r="R318" t="str">
        <f t="shared" si="85"/>
        <v>-0.333308667327163-24.5045678063929i</v>
      </c>
      <c r="S318" t="str">
        <f t="shared" si="86"/>
        <v>0.00842321941459716i</v>
      </c>
      <c r="T318" t="str">
        <f t="shared" si="87"/>
        <v>0.206407351293121-0.00280753203768367i</v>
      </c>
      <c r="U318" t="str">
        <f t="shared" si="88"/>
        <v>0.0000499999999999999-0.0131056441939967i</v>
      </c>
      <c r="V318" t="str">
        <f t="shared" si="89"/>
        <v>3.33333333333333E-06-0.0144162086133963i</v>
      </c>
      <c r="W318" t="str">
        <f t="shared" si="90"/>
        <v>0.0000144746361393514-0.00686488323841257i</v>
      </c>
      <c r="X318" t="str">
        <f t="shared" si="91"/>
        <v>0.000889210352480748-0.00674773442045772i</v>
      </c>
      <c r="Y318" t="str">
        <f t="shared" si="92"/>
        <v>0.009+0.0115610609652104i</v>
      </c>
      <c r="Z318" t="str">
        <f t="shared" si="93"/>
        <v>-2.74126869059621-8.21841761220846i</v>
      </c>
      <c r="AA318" t="str">
        <f t="shared" si="94"/>
        <v>1144.54106412675-557.076823038638i</v>
      </c>
      <c r="AB318" t="str">
        <f t="shared" si="95"/>
        <v>1.42583363730973-0.0193940457647233i</v>
      </c>
      <c r="AC318" t="str">
        <f t="shared" si="96"/>
        <v>7.58863484117057-1.5613156067238i</v>
      </c>
      <c r="AD318" t="str">
        <f t="shared" si="97"/>
        <v>0.180764608867106+0.03463555233635i</v>
      </c>
      <c r="AE318" t="str">
        <f t="shared" si="98"/>
        <v>-0.210874929325643-1.58054440037853i</v>
      </c>
      <c r="AF318" t="str">
        <f t="shared" si="99"/>
        <v>-7.86279132547217-1.98980306217037i</v>
      </c>
      <c r="AG318" t="str">
        <f t="shared" si="100"/>
        <v>1.81879759612115-0.221029822794201i</v>
      </c>
      <c r="AH318" t="str">
        <f t="shared" si="101"/>
        <v>-1.65152581329202+6.86280537740693i</v>
      </c>
      <c r="AI318">
        <f t="shared" si="102"/>
        <v>16.974528436451536</v>
      </c>
      <c r="AJ318">
        <f t="shared" si="103"/>
        <v>103.53087650963055</v>
      </c>
      <c r="AK318"/>
      <c r="AL318"/>
      <c r="AM318"/>
      <c r="AN318"/>
    </row>
    <row r="319" spans="1:40" x14ac:dyDescent="0.25">
      <c r="A319"/>
      <c r="B319">
        <f t="shared" si="104"/>
        <v>18500</v>
      </c>
      <c r="C319" s="186" t="str">
        <f t="shared" si="72"/>
        <v>-0.000223304793278762+0.132379220126931i</v>
      </c>
      <c r="D319" s="158" t="str">
        <f t="shared" si="73"/>
        <v>-5.9587179604211+1.01490735430647i</v>
      </c>
      <c r="E319" t="str">
        <f t="shared" si="74"/>
        <v>2870</v>
      </c>
      <c r="F319" t="str">
        <f t="shared" si="75"/>
        <v>0.777000777000777</v>
      </c>
      <c r="G319" t="str">
        <f t="shared" si="70"/>
        <v>0.777000777000777</v>
      </c>
      <c r="H319" t="str">
        <f t="shared" si="76"/>
        <v>1.91567061477703+3.02171334318137i</v>
      </c>
      <c r="I319" t="str">
        <f t="shared" si="77"/>
        <v>72.649330114264i</v>
      </c>
      <c r="J319" t="str">
        <f t="shared" si="71"/>
        <v>-3.51452607003364+15.7123646392567i</v>
      </c>
      <c r="K319" t="str">
        <f t="shared" si="78"/>
        <v>4.40339259310825-0.984946468617858i</v>
      </c>
      <c r="L319" t="str">
        <f t="shared" si="79"/>
        <v>0.227859343603273-0.0548679962134098i</v>
      </c>
      <c r="M319" t="str">
        <f t="shared" si="80"/>
        <v>4.63125193671152-1.03981446483127i</v>
      </c>
      <c r="N319" t="str">
        <f t="shared" si="81"/>
        <v>-0.0820458298055509i</v>
      </c>
      <c r="O319" t="str">
        <f t="shared" si="82"/>
        <v>0.996636128537874-0.0819538119494012i</v>
      </c>
      <c r="P319" t="str">
        <f t="shared" si="83"/>
        <v>0.00336387146212602+0.0819538119494012i</v>
      </c>
      <c r="Q319" t="str">
        <f t="shared" si="84"/>
        <v>-0.00336387146212602+0.0000920178561497065i</v>
      </c>
      <c r="R319" t="str">
        <f t="shared" si="85"/>
        <v>-0.333308398454293-24.3720615358615i</v>
      </c>
      <c r="S319" t="str">
        <f t="shared" si="86"/>
        <v>0.00846899778098084i</v>
      </c>
      <c r="T319" t="str">
        <f t="shared" si="87"/>
        <v>0.20640693506514-0.00282278808689168i</v>
      </c>
      <c r="U319" t="str">
        <f t="shared" si="88"/>
        <v>0.0000500000000000001-0.0130348028740291i</v>
      </c>
      <c r="V319" t="str">
        <f t="shared" si="89"/>
        <v>3.33333333333333E-06-0.014338283161432i</v>
      </c>
      <c r="W319" t="str">
        <f t="shared" si="90"/>
        <v>0.0000144746356748222-0.00682777599986567i</v>
      </c>
      <c r="X319" t="str">
        <f t="shared" si="91"/>
        <v>0.000879933542956396-0.00671245650952671i</v>
      </c>
      <c r="Y319" t="str">
        <f t="shared" si="92"/>
        <v>0.009+0.0116238928182822i</v>
      </c>
      <c r="Z319" t="str">
        <f t="shared" si="93"/>
        <v>-2.79161152170965-8.12389765545847i</v>
      </c>
      <c r="AA319" t="str">
        <f t="shared" si="94"/>
        <v>1136.22816938437-564.832978064276i</v>
      </c>
      <c r="AB319" t="str">
        <f t="shared" si="95"/>
        <v>1.425830762064-0.0194994324575759i</v>
      </c>
      <c r="AC319" t="str">
        <f t="shared" si="96"/>
        <v>7.58310568630637-1.57290623512946i</v>
      </c>
      <c r="AD319" t="str">
        <f t="shared" si="97"/>
        <v>0.18078265117428+0.0349269465221829i</v>
      </c>
      <c r="AE319" t="str">
        <f t="shared" si="98"/>
        <v>-0.220931992979454-1.56616222235176i</v>
      </c>
      <c r="AF319" t="str">
        <f t="shared" si="99"/>
        <v>-7.87438857519813-2.0068059888749i</v>
      </c>
      <c r="AG319" t="str">
        <f t="shared" si="100"/>
        <v>1.81500039990886-0.225985822304458i</v>
      </c>
      <c r="AH319" t="str">
        <f t="shared" si="101"/>
        <v>-1.62441030456601+6.83682706594705i</v>
      </c>
      <c r="AI319">
        <f t="shared" si="102"/>
        <v>16.93559116779171</v>
      </c>
      <c r="AJ319">
        <f t="shared" si="103"/>
        <v>103.36548485669918</v>
      </c>
      <c r="AK319"/>
      <c r="AL319"/>
      <c r="AM319"/>
      <c r="AN319"/>
    </row>
    <row r="320" spans="1:40" x14ac:dyDescent="0.25">
      <c r="A320"/>
      <c r="B320">
        <f t="shared" si="104"/>
        <v>18600</v>
      </c>
      <c r="C320" s="186" t="str">
        <f t="shared" si="72"/>
        <v>-0.00022091012785219+0.13166750790743i</v>
      </c>
      <c r="D320" s="158" t="str">
        <f t="shared" si="73"/>
        <v>-5.95869960131949+1.00945089395696i</v>
      </c>
      <c r="E320" t="str">
        <f t="shared" si="74"/>
        <v>2870</v>
      </c>
      <c r="F320" t="str">
        <f t="shared" si="75"/>
        <v>0.777000777000777</v>
      </c>
      <c r="G320" t="str">
        <f t="shared" si="70"/>
        <v>0.777000777000777</v>
      </c>
      <c r="H320" t="str">
        <f t="shared" si="76"/>
        <v>1.92731191423171+3.03313733341594i</v>
      </c>
      <c r="I320" t="str">
        <f t="shared" si="77"/>
        <v>73.0420291959627i</v>
      </c>
      <c r="J320" t="str">
        <f t="shared" si="71"/>
        <v>-3.56346366454007+15.7972963400093i</v>
      </c>
      <c r="K320" t="str">
        <f t="shared" si="78"/>
        <v>4.39982483597813-0.99248729630021i</v>
      </c>
      <c r="L320" t="str">
        <f t="shared" si="79"/>
        <v>0.227724053827921-0.055131826421333i</v>
      </c>
      <c r="M320" t="str">
        <f t="shared" si="80"/>
        <v>4.62754888980605-1.04761912272154i</v>
      </c>
      <c r="N320" t="str">
        <f t="shared" si="81"/>
        <v>-0.0824893207774728i</v>
      </c>
      <c r="O320" t="str">
        <f t="shared" si="82"/>
        <v>0.996599684752042-0.0823958030006983i</v>
      </c>
      <c r="P320" t="str">
        <f t="shared" si="83"/>
        <v>0.00340031524795803+0.0823958030006983i</v>
      </c>
      <c r="Q320" t="str">
        <f t="shared" si="84"/>
        <v>-0.00340031524795803+0.0000935177767744932i</v>
      </c>
      <c r="R320" t="str">
        <f t="shared" si="85"/>
        <v>-0.33330812812288-24.2409797989526i</v>
      </c>
      <c r="S320" t="str">
        <f t="shared" si="86"/>
        <v>0.0085147761473645i</v>
      </c>
      <c r="T320" t="str">
        <f t="shared" si="87"/>
        <v>0.206406516580866-0.00283804409906341i</v>
      </c>
      <c r="U320" t="str">
        <f t="shared" si="88"/>
        <v>0.00005-0.0129647232886849i</v>
      </c>
      <c r="V320" t="str">
        <f t="shared" si="89"/>
        <v>3.33333333333333E-06-0.0142611956175533i</v>
      </c>
      <c r="W320" t="str">
        <f t="shared" si="90"/>
        <v>0.000014474635207775-0.00679106776516911i</v>
      </c>
      <c r="X320" t="str">
        <f t="shared" si="91"/>
        <v>0.000870802728925149-0.00667753920975986i</v>
      </c>
      <c r="Y320" t="str">
        <f t="shared" si="92"/>
        <v>0.009+0.011686724671354i</v>
      </c>
      <c r="Z320" t="str">
        <f t="shared" si="93"/>
        <v>-2.83982891965433-8.02977441405334i</v>
      </c>
      <c r="AA320" t="str">
        <f t="shared" si="94"/>
        <v>1127.86445962919-572.362999137606i</v>
      </c>
      <c r="AB320" t="str">
        <f t="shared" si="95"/>
        <v>1.4258278712321-0.0196048188945869i</v>
      </c>
      <c r="AC320" t="str">
        <f t="shared" si="96"/>
        <v>7.57754979940317-1.58444680152259i</v>
      </c>
      <c r="AD320" t="str">
        <f t="shared" si="97"/>
        <v>0.180800814835181+0.0352177763192943i</v>
      </c>
      <c r="AE320" t="str">
        <f t="shared" si="98"/>
        <v>-0.230652583457491-1.55180221668098i</v>
      </c>
      <c r="AF320" t="str">
        <f t="shared" si="99"/>
        <v>-7.8860115155512-2.02368643945898i</v>
      </c>
      <c r="AG320" t="str">
        <f t="shared" si="100"/>
        <v>1.81115571875404-0.230821402491742i</v>
      </c>
      <c r="AH320" t="str">
        <f t="shared" si="101"/>
        <v>-1.59761269868467+6.81086409329301i</v>
      </c>
      <c r="AI320">
        <f t="shared" si="102"/>
        <v>16.896660595658538</v>
      </c>
      <c r="AJ320">
        <f t="shared" si="103"/>
        <v>103.20110792901923</v>
      </c>
      <c r="AK320"/>
      <c r="AL320"/>
      <c r="AM320"/>
      <c r="AN320"/>
    </row>
    <row r="321" spans="1:40" x14ac:dyDescent="0.25">
      <c r="A321"/>
      <c r="B321">
        <f t="shared" si="104"/>
        <v>18700</v>
      </c>
      <c r="C321" s="186" t="str">
        <f t="shared" si="72"/>
        <v>-0.00021855377656358+0.130963407519386i</v>
      </c>
      <c r="D321" s="158" t="str">
        <f t="shared" si="73"/>
        <v>-5.95868153595962+1.00405279098196i</v>
      </c>
      <c r="E321" t="str">
        <f t="shared" si="74"/>
        <v>2870</v>
      </c>
      <c r="F321" t="str">
        <f t="shared" si="75"/>
        <v>0.777000777000777</v>
      </c>
      <c r="G321" t="str">
        <f t="shared" si="70"/>
        <v>0.777000777000777</v>
      </c>
      <c r="H321" t="str">
        <f t="shared" si="76"/>
        <v>1.93897817839607+3.04449816314217i</v>
      </c>
      <c r="I321" t="str">
        <f t="shared" si="77"/>
        <v>73.4347282776614i</v>
      </c>
      <c r="J321" t="str">
        <f t="shared" si="71"/>
        <v>-3.61266507357214+15.8822280407621i</v>
      </c>
      <c r="K321" t="str">
        <f t="shared" si="78"/>
        <v>4.39623978529614-0.999994578004154i</v>
      </c>
      <c r="L321" t="str">
        <f t="shared" si="79"/>
        <v>0.22758819658702-0.0553951663188769i</v>
      </c>
      <c r="M321" t="str">
        <f t="shared" si="80"/>
        <v>4.62382798188316-1.05538974432303i</v>
      </c>
      <c r="N321" t="str">
        <f t="shared" si="81"/>
        <v>-0.0829328117493947i</v>
      </c>
      <c r="O321" t="str">
        <f t="shared" si="82"/>
        <v>0.99656304495076-0.0828377778460397i</v>
      </c>
      <c r="P321" t="str">
        <f t="shared" si="83"/>
        <v>0.00343695504924002+0.0828377778460397i</v>
      </c>
      <c r="Q321" t="str">
        <f t="shared" si="84"/>
        <v>-0.00343695504924002+0.0000950339033549963i</v>
      </c>
      <c r="R321" t="str">
        <f t="shared" si="85"/>
        <v>-0.333307856333783-24.1112997421861i</v>
      </c>
      <c r="S321" t="str">
        <f t="shared" si="86"/>
        <v>0.00856055451374818i</v>
      </c>
      <c r="T321" t="str">
        <f t="shared" si="87"/>
        <v>0.206406095840307-0.0028533000740059i</v>
      </c>
      <c r="U321" t="str">
        <f t="shared" si="88"/>
        <v>0.0000499999999999999-0.0128953932176224i</v>
      </c>
      <c r="V321" t="str">
        <f t="shared" si="89"/>
        <v>3.33333333333333E-06-0.0141849325393846i</v>
      </c>
      <c r="W321" t="str">
        <f t="shared" si="90"/>
        <v>0.0000144746347382102-0.00675475213319152i</v>
      </c>
      <c r="X321" t="str">
        <f t="shared" si="91"/>
        <v>0.000861814879595856-0.00664297712254216i</v>
      </c>
      <c r="Y321" t="str">
        <f t="shared" si="92"/>
        <v>0.009+0.0117495565244258i</v>
      </c>
      <c r="Z321" t="str">
        <f t="shared" si="93"/>
        <v>-2.88596684772378-7.93609105545208i</v>
      </c>
      <c r="AA321" t="str">
        <f t="shared" si="94"/>
        <v>1119.45640381308-579.669470864465i</v>
      </c>
      <c r="AB321" t="str">
        <f t="shared" si="95"/>
        <v>1.4258249648141-0.0197102050744234i</v>
      </c>
      <c r="AC321" t="str">
        <f t="shared" si="96"/>
        <v>7.57196742128096-1.59593764281632i</v>
      </c>
      <c r="AD321" t="str">
        <f t="shared" si="97"/>
        <v>0.180819099458862+0.035508050594153i</v>
      </c>
      <c r="AE321" t="str">
        <f t="shared" si="98"/>
        <v>-0.240042803756748-1.5374718947124i</v>
      </c>
      <c r="AF321" t="str">
        <f t="shared" si="99"/>
        <v>-7.89765971435569-2.04044537216021i</v>
      </c>
      <c r="AG321" t="str">
        <f t="shared" si="100"/>
        <v>1.80726735482741-0.23553746143309i</v>
      </c>
      <c r="AH321" t="str">
        <f t="shared" si="101"/>
        <v>-1.57113101382254+6.78491969079282i</v>
      </c>
      <c r="AI321">
        <f t="shared" si="102"/>
        <v>16.85773865114805</v>
      </c>
      <c r="AJ321">
        <f t="shared" si="103"/>
        <v>103.0377465350289</v>
      </c>
      <c r="AK321"/>
      <c r="AL321"/>
      <c r="AM321"/>
      <c r="AN321"/>
    </row>
    <row r="322" spans="1:40" x14ac:dyDescent="0.25">
      <c r="A322"/>
      <c r="B322">
        <f t="shared" si="104"/>
        <v>18800</v>
      </c>
      <c r="C322" s="186" t="str">
        <f t="shared" si="72"/>
        <v>-0.000216234926394212+0.130266797498751i</v>
      </c>
      <c r="D322" s="158" t="str">
        <f t="shared" si="73"/>
        <v>-5.95866375810831+0.998712114157091i</v>
      </c>
      <c r="E322" t="str">
        <f t="shared" si="74"/>
        <v>2870</v>
      </c>
      <c r="F322" t="str">
        <f t="shared" si="75"/>
        <v>0.777000777000777</v>
      </c>
      <c r="G322" t="str">
        <f t="shared" si="70"/>
        <v>0.777000777000777</v>
      </c>
      <c r="H322" t="str">
        <f t="shared" si="76"/>
        <v>1.95066898294423+3.05579584238842i</v>
      </c>
      <c r="I322" t="str">
        <f t="shared" si="77"/>
        <v>73.8274273593601i</v>
      </c>
      <c r="J322" t="str">
        <f t="shared" si="71"/>
        <v>-3.66213029712985+15.9671597415148i</v>
      </c>
      <c r="K322" t="str">
        <f t="shared" si="78"/>
        <v>4.39263760123841-1.00746854820912i</v>
      </c>
      <c r="L322" t="str">
        <f t="shared" si="79"/>
        <v>0.227451774198571-0.0556580142574076i</v>
      </c>
      <c r="M322" t="str">
        <f t="shared" si="80"/>
        <v>4.62008937543698-1.06312656246653i</v>
      </c>
      <c r="N322" t="str">
        <f t="shared" si="81"/>
        <v>-0.0833763027213166i</v>
      </c>
      <c r="O322" t="str">
        <f t="shared" si="82"/>
        <v>0.996526209141233-0.0832797363984957i</v>
      </c>
      <c r="P322" t="str">
        <f t="shared" si="83"/>
        <v>0.00347379085876698+0.0832797363984957i</v>
      </c>
      <c r="Q322" t="str">
        <f t="shared" si="84"/>
        <v>-0.00347379085876698+0.0000965663228209013i</v>
      </c>
      <c r="R322" t="str">
        <f t="shared" si="85"/>
        <v>-0.333307583086151-23.9829989983145i</v>
      </c>
      <c r="S322" t="str">
        <f t="shared" si="86"/>
        <v>0.00860633288013187i</v>
      </c>
      <c r="T322" t="str">
        <f t="shared" si="87"/>
        <v>0.206405672843364-0.00286855601151163i</v>
      </c>
      <c r="U322" t="str">
        <f t="shared" si="88"/>
        <v>0.0000500000000000001-0.0128268007005074i</v>
      </c>
      <c r="V322" t="str">
        <f t="shared" si="89"/>
        <v>3.33333333333333E-06-0.0141094807705581i</v>
      </c>
      <c r="W322" t="str">
        <f t="shared" si="90"/>
        <v>0.0000144746342661278-0.00671882283899595i</v>
      </c>
      <c r="X322" t="str">
        <f t="shared" si="91"/>
        <v>0.000852967041983338-0.00660876495425119i</v>
      </c>
      <c r="Y322" t="str">
        <f t="shared" si="92"/>
        <v>0.009+0.0118123883774976i</v>
      </c>
      <c r="Z322" t="str">
        <f t="shared" si="93"/>
        <v>-2.93007159085014-7.84288832676588i</v>
      </c>
      <c r="AA322" t="str">
        <f t="shared" si="94"/>
        <v>1111.01024077921-586.755125410591i</v>
      </c>
      <c r="AB322" t="str">
        <f t="shared" si="95"/>
        <v>1.42582204280931-0.0198155909956519i</v>
      </c>
      <c r="AC322" t="str">
        <f t="shared" si="96"/>
        <v>7.56635879010869-1.60737908848788i</v>
      </c>
      <c r="AD322" t="str">
        <f t="shared" si="97"/>
        <v>0.180837504664504+0.0357977780237555i</v>
      </c>
      <c r="AE322" t="str">
        <f t="shared" si="98"/>
        <v>-0.249108859591025-1.52317840677767i</v>
      </c>
      <c r="AF322" t="str">
        <f t="shared" si="99"/>
        <v>-7.90933274105254-2.05708372823133i</v>
      </c>
      <c r="AG322" t="str">
        <f t="shared" si="100"/>
        <v>1.80333899458536-0.24013499778351i</v>
      </c>
      <c r="AH322" t="str">
        <f t="shared" si="101"/>
        <v>-1.54496320389601+6.75899701934476i</v>
      </c>
      <c r="AI322">
        <f t="shared" si="102"/>
        <v>16.818827230880736</v>
      </c>
      <c r="AJ322">
        <f t="shared" si="103"/>
        <v>102.8754011361051</v>
      </c>
      <c r="AK322"/>
      <c r="AL322"/>
      <c r="AM322"/>
      <c r="AN322"/>
    </row>
    <row r="323" spans="1:40" x14ac:dyDescent="0.25">
      <c r="A323"/>
      <c r="B323">
        <f t="shared" si="104"/>
        <v>18900</v>
      </c>
      <c r="C323" s="186" t="str">
        <f t="shared" si="72"/>
        <v>-0.00021395278577664+0.129577558952113i</v>
      </c>
      <c r="D323" s="158" t="str">
        <f t="shared" si="73"/>
        <v>-5.95864626169692+0.9934279519662i</v>
      </c>
      <c r="E323" t="str">
        <f t="shared" si="74"/>
        <v>2870</v>
      </c>
      <c r="F323" t="str">
        <f t="shared" si="75"/>
        <v>0.777000777000777</v>
      </c>
      <c r="G323" t="str">
        <f t="shared" si="70"/>
        <v>0.777000777000777</v>
      </c>
      <c r="H323" t="str">
        <f t="shared" si="76"/>
        <v>1.96238390502238+3.06703038441443i</v>
      </c>
      <c r="I323" t="str">
        <f t="shared" si="77"/>
        <v>74.2201264410589i</v>
      </c>
      <c r="J323" t="str">
        <f t="shared" si="71"/>
        <v>-3.7118593352132+16.0520914422676i</v>
      </c>
      <c r="K323" t="str">
        <f t="shared" si="78"/>
        <v>4.38901844217283-1.01490943629341i</v>
      </c>
      <c r="L323" t="str">
        <f t="shared" si="79"/>
        <v>0.227314788985871-0.0559203686016622i</v>
      </c>
      <c r="M323" t="str">
        <f t="shared" si="80"/>
        <v>4.6163332311587-1.07082980489507i</v>
      </c>
      <c r="N323" t="str">
        <f t="shared" si="81"/>
        <v>-0.0838197936932385i</v>
      </c>
      <c r="O323" t="str">
        <f t="shared" si="82"/>
        <v>0.996489177330708-0.0837216785711401i</v>
      </c>
      <c r="P323" t="str">
        <f t="shared" si="83"/>
        <v>0.00351082266929204+0.0837216785711401i</v>
      </c>
      <c r="Q323" t="str">
        <f t="shared" si="84"/>
        <v>-0.00351082266929204+0.0000981151220983967i</v>
      </c>
      <c r="R323" t="str">
        <f t="shared" si="85"/>
        <v>-0.333307308379927-23.8560556734947i</v>
      </c>
      <c r="S323" t="str">
        <f t="shared" si="86"/>
        <v>0.00865211124651555i</v>
      </c>
      <c r="T323" t="str">
        <f t="shared" si="87"/>
        <v>0.206405247590145-0.00288381191137979i</v>
      </c>
      <c r="U323" t="str">
        <f t="shared" si="88"/>
        <v>0.00005-0.0127589340301343i</v>
      </c>
      <c r="V323" t="str">
        <f t="shared" si="89"/>
        <v>3.33333333333333E-06-0.0140348274331477i</v>
      </c>
      <c r="W323" t="str">
        <f t="shared" si="90"/>
        <v>0.0000144746337915275-0.00668327375023657i</v>
      </c>
      <c r="X323" t="str">
        <f t="shared" si="91"/>
        <v>0.000844256338537179-0.0065748975137785i</v>
      </c>
      <c r="Y323" t="str">
        <f t="shared" si="92"/>
        <v>0.009+0.0118752202305694i</v>
      </c>
      <c r="Z323" t="str">
        <f t="shared" si="93"/>
        <v>-2.97218965170156-7.75020461065234i</v>
      </c>
      <c r="AA323" t="str">
        <f t="shared" si="94"/>
        <v>1102.53198002719-593.622829268476i</v>
      </c>
      <c r="AB323" t="str">
        <f t="shared" si="95"/>
        <v>1.42581910521847-0.0199209766568853i</v>
      </c>
      <c r="AC323" t="str">
        <f t="shared" si="96"/>
        <v>7.56072414149418-1.61877146079507i</v>
      </c>
      <c r="AD323" t="str">
        <f t="shared" si="97"/>
        <v>0.180856030081143+0.0360869671006464i</v>
      </c>
      <c r="AE323" t="str">
        <f t="shared" si="98"/>
        <v>-0.25785704224711-1.50892854837699i</v>
      </c>
      <c r="AF323" t="str">
        <f t="shared" si="99"/>
        <v>-7.9210301667193-2.07360243244823i</v>
      </c>
      <c r="AG323" t="str">
        <f t="shared" si="100"/>
        <v>1.79937420812791-0.244615103374499i</v>
      </c>
      <c r="AH323" t="str">
        <f t="shared" si="101"/>
        <v>-1.51910716230763+6.73309916907487i</v>
      </c>
      <c r="AI323">
        <f t="shared" si="102"/>
        <v>16.77992819695098</v>
      </c>
      <c r="AJ323">
        <f t="shared" si="103"/>
        <v>102.71407186010745</v>
      </c>
      <c r="AK323"/>
      <c r="AL323"/>
      <c r="AM323"/>
      <c r="AN323"/>
    </row>
    <row r="324" spans="1:40" x14ac:dyDescent="0.25">
      <c r="A324"/>
      <c r="B324">
        <f t="shared" si="104"/>
        <v>19000</v>
      </c>
      <c r="C324" s="186" t="str">
        <f t="shared" si="72"/>
        <v>-0.00021170658391905+0.128895575489044i</v>
      </c>
      <c r="D324" s="158" t="str">
        <f t="shared" si="73"/>
        <v>-5.958629040816+0.988199412082671i</v>
      </c>
      <c r="E324" t="str">
        <f t="shared" si="74"/>
        <v>2870</v>
      </c>
      <c r="F324" t="str">
        <f t="shared" si="75"/>
        <v>0.777000777000777</v>
      </c>
      <c r="G324" t="str">
        <f t="shared" si="70"/>
        <v>0.777000777000777</v>
      </c>
      <c r="H324" t="str">
        <f t="shared" si="76"/>
        <v>1.97412252327316+3.07820180568331i</v>
      </c>
      <c r="I324" t="str">
        <f t="shared" si="77"/>
        <v>74.6128255227576i</v>
      </c>
      <c r="J324" t="str">
        <f t="shared" si="71"/>
        <v>-3.76185218782219+16.1370231430203i</v>
      </c>
      <c r="K324" t="str">
        <f t="shared" si="78"/>
        <v>4.38538246471372-1.02231746667946i</v>
      </c>
      <c r="L324" t="str">
        <f t="shared" si="79"/>
        <v>0.22717724327742-0.0561822277297607i</v>
      </c>
      <c r="M324" t="str">
        <f t="shared" si="80"/>
        <v>4.61255970799114-1.07849969440922i</v>
      </c>
      <c r="N324" t="str">
        <f t="shared" si="81"/>
        <v>-0.0842632846651604i</v>
      </c>
      <c r="O324" t="str">
        <f t="shared" si="82"/>
        <v>0.996451949526467-0.08416360427705i</v>
      </c>
      <c r="P324" t="str">
        <f t="shared" si="83"/>
        <v>0.00354805047353302+0.08416360427705i</v>
      </c>
      <c r="Q324" t="str">
        <f t="shared" si="84"/>
        <v>-0.00354805047353302+0.0000996803881104097i</v>
      </c>
      <c r="R324" t="str">
        <f t="shared" si="85"/>
        <v>-0.333307032216524-23.730448334784i</v>
      </c>
      <c r="S324" t="str">
        <f t="shared" si="86"/>
        <v>0.00869788961289923i</v>
      </c>
      <c r="T324" t="str">
        <f t="shared" si="87"/>
        <v>0.20640482008056-0.00289906777342237i</v>
      </c>
      <c r="U324" t="str">
        <f t="shared" si="88"/>
        <v>0.00005-0.0126917817457652i</v>
      </c>
      <c r="V324" t="str">
        <f t="shared" si="89"/>
        <v>3.33333333333333E-06-0.0139609599203417i</v>
      </c>
      <c r="W324" t="str">
        <f t="shared" si="90"/>
        <v>0.0000144746333144095-0.00664809886366978i</v>
      </c>
      <c r="X324" t="str">
        <f t="shared" si="91"/>
        <v>0.000835679964854077-0.00654136971011943i</v>
      </c>
      <c r="Y324" t="str">
        <f t="shared" si="92"/>
        <v>0.009+0.0119380520836412i</v>
      </c>
      <c r="Z324" t="str">
        <f t="shared" si="93"/>
        <v>-3.01236765293346-7.65807598413826i</v>
      </c>
      <c r="AA324" t="str">
        <f t="shared" si="94"/>
        <v>1094.02740306793-600.275570513042i</v>
      </c>
      <c r="AB324" t="str">
        <f t="shared" si="95"/>
        <v>1.42581615204097-0.0200263620568247i</v>
      </c>
      <c r="AC324" t="str">
        <f t="shared" si="96"/>
        <v>7.55506370854873-1.63011507498087i</v>
      </c>
      <c r="AD324" t="str">
        <f t="shared" si="97"/>
        <v>0.180874675347304+0.0363756261377545i</v>
      </c>
      <c r="AE324" t="str">
        <f t="shared" si="98"/>
        <v>-0.266293712317531-1.49472876694857i</v>
      </c>
      <c r="AF324" t="str">
        <f t="shared" si="99"/>
        <v>-7.93275156408916-2.09000239360064i</v>
      </c>
      <c r="AG324" t="str">
        <f t="shared" si="100"/>
        <v>1.79537644892254-0.248978956035964i</v>
      </c>
      <c r="AH324" t="str">
        <f t="shared" si="101"/>
        <v>-1.49356072558128+6.70722915912149i</v>
      </c>
      <c r="AI324">
        <f t="shared" si="102"/>
        <v>16.741043376908028</v>
      </c>
      <c r="AJ324">
        <f t="shared" si="103"/>
        <v>102.55375851454519</v>
      </c>
      <c r="AK324"/>
      <c r="AL324"/>
      <c r="AM324"/>
      <c r="AN324"/>
    </row>
    <row r="325" spans="1:40" x14ac:dyDescent="0.25">
      <c r="A325"/>
      <c r="B325">
        <f t="shared" si="104"/>
        <v>19100</v>
      </c>
      <c r="C325" s="186" t="str">
        <f t="shared" si="72"/>
        <v>-0.000209495570154357+0.128220733156576i</v>
      </c>
      <c r="D325" s="158" t="str">
        <f t="shared" si="73"/>
        <v>-5.95861208971047+0.983025620867083i</v>
      </c>
      <c r="E325" t="str">
        <f t="shared" si="74"/>
        <v>2870</v>
      </c>
      <c r="F325" t="str">
        <f t="shared" si="75"/>
        <v>0.777000777000777</v>
      </c>
      <c r="G325" t="str">
        <f t="shared" ref="G325:G388" si="105">IF($C$11=$C$7,$C$24,F325)</f>
        <v>0.777000777000777</v>
      </c>
      <c r="H325" t="str">
        <f t="shared" si="76"/>
        <v>1.98588441786001+3.08931012583382i</v>
      </c>
      <c r="I325" t="str">
        <f t="shared" si="77"/>
        <v>75.0055246044563i</v>
      </c>
      <c r="J325" t="str">
        <f t="shared" ref="J325:J388" si="106">IMSUM(COMPLEX(0,2*PI()*B325*$C$113*$C$112),COMPLEX(0,2*PI()*B325*$C$113*$C$111),COMPLEX(0,2*PI()*B325*$C$28*10^-12*$C$111),COMPLEX(-1*2*PI()*B325*2*PI()*B325*$C$113*$C$112*$C$28*10^-12*$C$111,0),COMPLEX(1,0))</f>
        <v>-3.81210885495682+16.2219548437731i</v>
      </c>
      <c r="K325" t="str">
        <f t="shared" si="78"/>
        <v>4.38172982377393-1.02969285897432i</v>
      </c>
      <c r="L325" t="str">
        <f t="shared" si="79"/>
        <v>0.227039139406832-0.0564435900332182i</v>
      </c>
      <c r="M325" t="str">
        <f t="shared" si="80"/>
        <v>4.60876896318076-1.08613644900754i</v>
      </c>
      <c r="N325" t="str">
        <f t="shared" si="81"/>
        <v>-0.0847067756370823i</v>
      </c>
      <c r="O325" t="str">
        <f t="shared" si="82"/>
        <v>0.996414525735832-0.0846055134293053i</v>
      </c>
      <c r="P325" t="str">
        <f t="shared" si="83"/>
        <v>0.003585474264168+0.0846055134293053i</v>
      </c>
      <c r="Q325" t="str">
        <f t="shared" si="84"/>
        <v>-0.003585474264168+0.000101262207776995i</v>
      </c>
      <c r="R325" t="str">
        <f t="shared" si="85"/>
        <v>-0.333306754594427-23.6061559981056i</v>
      </c>
      <c r="S325" t="str">
        <f t="shared" si="86"/>
        <v>0.00874366797928291i</v>
      </c>
      <c r="T325" t="str">
        <f t="shared" si="87"/>
        <v>0.206404390314593-0.002914323597426i</v>
      </c>
      <c r="U325" t="str">
        <f t="shared" si="88"/>
        <v>0.0000499999999999999-0.0126253326266774i</v>
      </c>
      <c r="V325" t="str">
        <f t="shared" si="89"/>
        <v>3.33333333333333E-06-0.0138878658893451i</v>
      </c>
      <c r="W325" t="str">
        <f t="shared" si="90"/>
        <v>0.0000144746328347738-0.00661329230177409i</v>
      </c>
      <c r="X325" t="str">
        <f t="shared" si="91"/>
        <v>0.000827235187470045-0.00650817655002783i</v>
      </c>
      <c r="Y325" t="str">
        <f t="shared" si="92"/>
        <v>0.009+0.012000883936713i</v>
      </c>
      <c r="Z325" t="str">
        <f t="shared" si="93"/>
        <v>-3.05065224550461-7.56653627992003i</v>
      </c>
      <c r="AA325" t="str">
        <f t="shared" si="94"/>
        <v>1085.50206531812-606.716446558335i</v>
      </c>
      <c r="AB325" t="str">
        <f t="shared" si="95"/>
        <v>1.42581318327669-0.0201317471939963i</v>
      </c>
      <c r="AC325" t="str">
        <f t="shared" si="96"/>
        <v>7.54937772196996-1.64141023947457i</v>
      </c>
      <c r="AD325" t="str">
        <f t="shared" si="97"/>
        <v>0.180893440110742+0.0366637632731045i</v>
      </c>
      <c r="AE325" t="str">
        <f t="shared" si="98"/>
        <v>-0.274425284306545-1.48058516915521i</v>
      </c>
      <c r="AF325" t="str">
        <f t="shared" si="99"/>
        <v>-7.94449650757048-2.10628450496674i</v>
      </c>
      <c r="AG325" t="str">
        <f t="shared" si="100"/>
        <v>1.79134905386787-0.253227812652574i</v>
      </c>
      <c r="AH325" t="str">
        <f t="shared" si="101"/>
        <v>-1.46832167689057+6.68138993752674i</v>
      </c>
      <c r="AI325">
        <f t="shared" si="102"/>
        <v>16.702174563774456</v>
      </c>
      <c r="AJ325">
        <f t="shared" si="103"/>
        <v>102.39446059937555</v>
      </c>
      <c r="AK325"/>
      <c r="AL325"/>
      <c r="AM325"/>
      <c r="AN325"/>
    </row>
    <row r="326" spans="1:40" x14ac:dyDescent="0.25">
      <c r="A326"/>
      <c r="B326">
        <f t="shared" si="104"/>
        <v>19200</v>
      </c>
      <c r="C326" s="186" t="str">
        <f t="shared" ref="C326:C389" si="107">IMPRODUCT(COMPLEX(-1,0),IMDIV(IMPRODUCT(G326,COMPLEX($C$100+$C$101,0)),COMPLEX($C$100,2*PI()*B326*$C$103*$C$102*(2*$C$100+$C$101))))</f>
        <v>-0.00020731901331296+0.127552920375734i</v>
      </c>
      <c r="D326" s="158" t="str">
        <f t="shared" ref="D326:D389" si="108">IMPRODUCT(COMPLEX($C$106,0),IMSUB(C326,G326))</f>
        <v>-5.95859540277469+0.977905722880628i</v>
      </c>
      <c r="E326" t="str">
        <f t="shared" ref="E326:E389" si="109">IMDIV(COMPLEX($C$20*10^3,0),COMPLEX(1,2*PI()*B326*$C$20*1000*$C$29*10^-12))</f>
        <v>2870</v>
      </c>
      <c r="F326" t="str">
        <f t="shared" ref="F326:F389" si="110">IMDIV(COMPLEX($C$22*1000,0),IMSUM(COMPLEX($C$22*1000,0),E326))</f>
        <v>0.777000777000777</v>
      </c>
      <c r="G326" t="str">
        <f t="shared" si="105"/>
        <v>0.777000777000777</v>
      </c>
      <c r="H326" t="str">
        <f t="shared" ref="H326:H389" si="111">IMPRODUCT(COMPLEX($C$108,0),IMPRODUCT(COMPLEX(-1,0),D326),IMDIV(COMPLEX(0,2*PI()*B326*$C$109*$C$110),COMPLEX(1,2*PI()*B326*$C$109*$C$110)))</f>
        <v>1.99766917049083+3.10035536765224i</v>
      </c>
      <c r="I326" t="str">
        <f t="shared" ref="I326:I389" si="112">COMPLEX(0,2*PI()*B326*$C$113*$C$112*$C$114)</f>
        <v>75.398223686155i</v>
      </c>
      <c r="J326" t="str">
        <f t="shared" si="106"/>
        <v>-3.8626293366171+16.3068865445258i</v>
      </c>
      <c r="K326" t="str">
        <f t="shared" ref="K326:K389" si="113">IMDIV(I326,J326)</f>
        <v>4.37806067261539-1.03703582810606i</v>
      </c>
      <c r="L326" t="str">
        <f t="shared" ref="L326:L389" si="114">IMDIV(COMPLEX($C$117,0),COMPLEX(1,2*PI()*B326*$C$115*$C$116))</f>
        <v>0.226900479712746-0.0567044539169545i</v>
      </c>
      <c r="M326" t="str">
        <f t="shared" ref="M326:M389" si="115">IMSUM(K326,L326)</f>
        <v>4.60496115232814-1.09374028202301i</v>
      </c>
      <c r="N326" t="str">
        <f t="shared" ref="N326:N389" si="116">COMPLEX(0,-2*PI()*B326*$C$43)</f>
        <v>-0.0851502666090042i</v>
      </c>
      <c r="O326" t="str">
        <f t="shared" ref="O326:O389" si="117">IMEXP(N326)</f>
        <v>0.996376905966165-0.0850474059409897i</v>
      </c>
      <c r="P326" t="str">
        <f t="shared" ref="P326:P389" si="118">IMSUB(COMPLEX(1,0),O326)</f>
        <v>0.00362309403383498+0.0850474059409897i</v>
      </c>
      <c r="Q326" t="str">
        <f t="shared" ref="Q326:Q389" si="119">IMSUM(COMPLEX(0,2*PI()*B326*$C$43),O326,COMPLEX(-1,0))</f>
        <v>-0.00362309403383498+0.000102860668014501i</v>
      </c>
      <c r="R326" t="str">
        <f t="shared" ref="R326:R389" si="120">IMDIV(P326,Q326)</f>
        <v>-0.333306475514567-23.4831581165607i</v>
      </c>
      <c r="S326" t="str">
        <f t="shared" ref="S326:S389" si="121">IMDIV(COMPLEX(0,2*PI()*B326*$C$123),COMPLEX($C$124,0))</f>
        <v>0.00878944634566659i</v>
      </c>
      <c r="T326" t="str">
        <f t="shared" ref="T326:T389" si="122">IMPRODUCT(R326,S326)</f>
        <v>0.206403958292315-0.00292957938319852i</v>
      </c>
      <c r="U326" t="str">
        <f t="shared" ref="U326:U389" si="123">IMDIV(COMPLEX(1,2*PI()*B326*$C$16*10^-3*$C$15*10^-6),COMPLEX(0,2*PI()*B326*$C$15*10^-6))</f>
        <v>0.0000500000000000001-0.0125595756859135i</v>
      </c>
      <c r="V326" t="str">
        <f t="shared" ref="V326:V389" si="124">IMSUM(COMPLEX($C$18*10^-3,0),IMDIV(COMPLEX(1,0),COMPLEX(0,2*PI()*B326*($C$17*1*10^-6))))</f>
        <v>3.33333333333333E-06-0.0138155332545048i</v>
      </c>
      <c r="W326" t="str">
        <f t="shared" ref="W326:W389" si="125">IMDIV(IMPRODUCT(U326,V326),IMSUM(U326,V326))</f>
        <v>0.0000144746323526204-0.00657884830947664i</v>
      </c>
      <c r="X326" t="str">
        <f t="shared" ref="X326:X389" si="126">IMDIV(IMPRODUCT(COMPLEX($C$19,0),W326),IMSUM(COMPLEX($C$19,0),W326))</f>
        <v>0.00081891934172978-0.00647531313573547i</v>
      </c>
      <c r="Y326" t="str">
        <f t="shared" ref="Y326:Y389" si="127">COMPLEX($C$13*10^-3,2*PI()*B326*$C$12*0.000001)</f>
        <v>0.009+0.0120637157897848i</v>
      </c>
      <c r="Z326" t="str">
        <f t="shared" ref="Z326:Z389" si="128">IMPRODUCT(COMPLEX($C$6,0),IMDIV(X326,IMSUM(X326,Y326)))</f>
        <v>-3.08709002294468-7.47561714972313i</v>
      </c>
      <c r="AA326" t="str">
        <f t="shared" ref="AA326:AA389" si="129">IMDIV(COMPLEX($C$6,0),IMSUM(X326,Y326))</f>
        <v>1076.96129848618-612.948652423529i</v>
      </c>
      <c r="AB326" t="str">
        <f t="shared" ref="AB326:AB389" si="130">IMPRODUCT(COMPLEX($C$119,0),T326)</f>
        <v>1.42581019892612-0.0202371320670727i</v>
      </c>
      <c r="AC326" t="str">
        <f t="shared" ref="AC326:AC389" si="131">IMSUM(COMPLEX(1,0),IMPRODUCT(AB326,M326))</f>
        <v>7.54366641011366-1.65265725608814i</v>
      </c>
      <c r="AD326" t="str">
        <f t="shared" ref="AD326:AD389" si="132">IMDIV(AB326,AC326)</f>
        <v>0.180912324028148+0.0369513864743676i</v>
      </c>
      <c r="AE326" t="str">
        <f t="shared" ref="AE326:AE389" si="133">IMPRODUCT(AD326,AA326,X326)</f>
        <v>-0.282258212101201-1.46650352862008i</v>
      </c>
      <c r="AF326" t="str">
        <f t="shared" ref="AF326:AF389" si="134">IMSUB(D326,H326)</f>
        <v>-7.95626457326552-2.12244964477161i</v>
      </c>
      <c r="AG326" t="str">
        <f t="shared" ref="AG326:AG389" si="135">IMSUM(COMPLEX(1,0),IMPRODUCT(AD326,AA326,COMPLEX($C$127,0)))</f>
        <v>1.78729524367059-0.257363002462856i</v>
      </c>
      <c r="AH326" t="str">
        <f t="shared" ref="AH326:AH389" si="136">IMDIV(IMPRODUCT(AE326,AF326),AG326)</f>
        <v>-1.44338774948057+6.65558438122543i</v>
      </c>
      <c r="AI326">
        <f t="shared" ref="AI326:AI389" si="137">20*LOG10(IMABS(AH326))</f>
        <v>16.663323516095982</v>
      </c>
      <c r="AJ326">
        <f t="shared" ref="AJ326:AJ389" si="138">IMARGUMENT(AH326)*180/PI()</f>
        <v>102.23617731944044</v>
      </c>
      <c r="AK326"/>
      <c r="AL326"/>
      <c r="AM326"/>
      <c r="AN326"/>
    </row>
    <row r="327" spans="1:40" x14ac:dyDescent="0.25">
      <c r="A327"/>
      <c r="B327">
        <f t="shared" si="104"/>
        <v>19300</v>
      </c>
      <c r="C327" s="186" t="str">
        <f t="shared" si="107"/>
        <v>-0.000205176201118165+0.126892027880027i</v>
      </c>
      <c r="D327" s="158" t="str">
        <f t="shared" si="108"/>
        <v>-5.95857897454786+0.972838880413541i</v>
      </c>
      <c r="E327" t="str">
        <f t="shared" si="109"/>
        <v>2870</v>
      </c>
      <c r="F327" t="str">
        <f t="shared" si="110"/>
        <v>0.777000777000777</v>
      </c>
      <c r="G327" t="str">
        <f t="shared" si="105"/>
        <v>0.777000777000777</v>
      </c>
      <c r="H327" t="str">
        <f t="shared" si="111"/>
        <v>2.00947636444133+3.1113375570442i</v>
      </c>
      <c r="I327" t="str">
        <f t="shared" si="112"/>
        <v>75.7909227678538i</v>
      </c>
      <c r="J327" t="str">
        <f t="shared" si="106"/>
        <v>-3.91341363280301+16.3918182452786i</v>
      </c>
      <c r="K327" t="str">
        <f t="shared" si="113"/>
        <v>4.37437516289728-1.04434658445581i</v>
      </c>
      <c r="L327" t="str">
        <f t="shared" si="114"/>
        <v>0.226761266538736-0.0569648177993055i</v>
      </c>
      <c r="M327" t="str">
        <f t="shared" si="115"/>
        <v>4.60113642943602-1.10131140225512i</v>
      </c>
      <c r="N327" t="str">
        <f t="shared" si="116"/>
        <v>-0.0855937575809261i</v>
      </c>
      <c r="O327" t="str">
        <f t="shared" si="117"/>
        <v>0.996339090224865-0.0854892817251897i</v>
      </c>
      <c r="P327" t="str">
        <f t="shared" si="118"/>
        <v>0.003660909775135+0.0854892817251897i</v>
      </c>
      <c r="Q327" t="str">
        <f t="shared" si="119"/>
        <v>-0.003660909775135+0.000104475855736405i</v>
      </c>
      <c r="R327" t="str">
        <f t="shared" si="120"/>
        <v>-0.333306194975822-23.3614345690828i</v>
      </c>
      <c r="S327" t="str">
        <f t="shared" si="121"/>
        <v>0.00883522471205027i</v>
      </c>
      <c r="T327" t="str">
        <f t="shared" si="122"/>
        <v>0.206403524013706-0.00294483513052983i</v>
      </c>
      <c r="U327" t="str">
        <f t="shared" si="123"/>
        <v>0.00005-0.0124945001642248i</v>
      </c>
      <c r="V327" t="str">
        <f t="shared" si="124"/>
        <v>3.33333333333333E-06-0.0137439501806473i</v>
      </c>
      <c r="W327" t="str">
        <f t="shared" si="125"/>
        <v>0.0000144746318679491-0.00654476125098052i</v>
      </c>
      <c r="X327" t="str">
        <f t="shared" si="126"/>
        <v>0.000810729829729662-0.00644277466273234i</v>
      </c>
      <c r="Y327" t="str">
        <f t="shared" si="127"/>
        <v>0.009+0.0121265476428566i</v>
      </c>
      <c r="Z327" t="str">
        <f t="shared" si="128"/>
        <v>-3.12172744144143-7.38534812932179i</v>
      </c>
      <c r="AA327" t="str">
        <f t="shared" si="129"/>
        <v>1068.41021340283-618.97546951358i</v>
      </c>
      <c r="AB327" t="str">
        <f t="shared" si="130"/>
        <v>1.42580719898912-0.0203425166746024i</v>
      </c>
      <c r="AC327" t="str">
        <f t="shared" si="131"/>
        <v>7.53792999905667-1.66385642020208i</v>
      </c>
      <c r="AD327" t="str">
        <f t="shared" si="132"/>
        <v>0.180931326764856+0.0372385035432688i</v>
      </c>
      <c r="AE327" t="str">
        <f t="shared" si="133"/>
        <v>-0.289798975296236-1.45248929404777i</v>
      </c>
      <c r="AF327" t="str">
        <f t="shared" si="134"/>
        <v>-7.96805533898919-2.13849867663066i</v>
      </c>
      <c r="AG327" t="str">
        <f t="shared" si="135"/>
        <v>1.78321812351028-0.261385920607824i</v>
      </c>
      <c r="AH327" t="str">
        <f t="shared" si="136"/>
        <v>-1.41875662998297+6.62981529612476i</v>
      </c>
      <c r="AI327">
        <f t="shared" si="137"/>
        <v>16.624491958019565</v>
      </c>
      <c r="AJ327">
        <f t="shared" si="138"/>
        <v>102.07890759654246</v>
      </c>
      <c r="AK327"/>
      <c r="AL327"/>
      <c r="AM327"/>
      <c r="AN327"/>
    </row>
    <row r="328" spans="1:40" x14ac:dyDescent="0.25">
      <c r="A328"/>
      <c r="B328">
        <f t="shared" si="104"/>
        <v>19400</v>
      </c>
      <c r="C328" s="186" t="str">
        <f t="shared" si="107"/>
        <v>-0.000203066439603392+0.126237948655852i</v>
      </c>
      <c r="D328" s="158" t="str">
        <f t="shared" si="108"/>
        <v>-5.95856279970958+0.967824273028199i</v>
      </c>
      <c r="E328" t="str">
        <f t="shared" si="109"/>
        <v>2870</v>
      </c>
      <c r="F328" t="str">
        <f t="shared" si="110"/>
        <v>0.777000777000777</v>
      </c>
      <c r="G328" t="str">
        <f t="shared" si="105"/>
        <v>0.777000777000777</v>
      </c>
      <c r="H328" t="str">
        <f t="shared" si="111"/>
        <v>2.02130558457783+3.12225672300647i</v>
      </c>
      <c r="I328" t="str">
        <f t="shared" si="112"/>
        <v>76.1836218495525i</v>
      </c>
      <c r="J328" t="str">
        <f t="shared" si="106"/>
        <v>-3.96446174351457+16.4767499460313i</v>
      </c>
      <c r="K328" t="str">
        <f t="shared" si="113"/>
        <v>4.37067344472266-1.05162533398594i</v>
      </c>
      <c r="L328" t="str">
        <f t="shared" si="114"/>
        <v>0.22662150223322-0.0572246801120321i</v>
      </c>
      <c r="M328" t="str">
        <f t="shared" si="115"/>
        <v>4.59729494695588-1.10885001409797i</v>
      </c>
      <c r="N328" t="str">
        <f t="shared" si="116"/>
        <v>-0.086037248552848i</v>
      </c>
      <c r="O328" t="str">
        <f t="shared" si="117"/>
        <v>0.996301078519369-0.0859311406949955i</v>
      </c>
      <c r="P328" t="str">
        <f t="shared" si="118"/>
        <v>0.003698921480631+0.0859311406949955i</v>
      </c>
      <c r="Q328" t="str">
        <f t="shared" si="119"/>
        <v>-0.003698921480631+0.000106107857852505i</v>
      </c>
      <c r="R328" t="str">
        <f t="shared" si="120"/>
        <v>-0.333305912979743-23.2409656494699i</v>
      </c>
      <c r="S328" t="str">
        <f t="shared" si="121"/>
        <v>0.00888100307843395i</v>
      </c>
      <c r="T328" t="str">
        <f t="shared" si="122"/>
        <v>0.20640308747872-0.00296009083923334i</v>
      </c>
      <c r="U328" t="str">
        <f t="shared" si="123"/>
        <v>0.00005-0.012430095524203i</v>
      </c>
      <c r="V328" t="str">
        <f t="shared" si="124"/>
        <v>3.33333333333333E-06-0.0136731050766233i</v>
      </c>
      <c r="W328" t="str">
        <f t="shared" si="125"/>
        <v>0.0000144746313807602-0.00651102560669079i</v>
      </c>
      <c r="X328" t="str">
        <f t="shared" si="126"/>
        <v>0.000802664118331892-0.00641055641760739i</v>
      </c>
      <c r="Y328" t="str">
        <f t="shared" si="127"/>
        <v>0.009+0.0121893794959284i</v>
      </c>
      <c r="Z328" t="str">
        <f t="shared" si="128"/>
        <v>-3.15461074559679-7.29575670485172i</v>
      </c>
      <c r="AA328" t="str">
        <f t="shared" si="129"/>
        <v>1059.85370325177-624.800254916572i</v>
      </c>
      <c r="AB328" t="str">
        <f t="shared" si="130"/>
        <v>1.42580418346539-0.0204479010152966i</v>
      </c>
      <c r="AC328" t="str">
        <f t="shared" si="131"/>
        <v>7.53216871266491-1.67500802095002i</v>
      </c>
      <c r="AD328" t="str">
        <f t="shared" si="132"/>
        <v>0.180950447994583+0.0375251221198587i</v>
      </c>
      <c r="AE328" t="str">
        <f t="shared" si="133"/>
        <v>-0.297054066357925-1.43854759767154i</v>
      </c>
      <c r="AF328" t="str">
        <f t="shared" si="134"/>
        <v>-7.97986838428741-2.15443244997827i</v>
      </c>
      <c r="AG328" t="str">
        <f t="shared" si="135"/>
        <v>1.77912068396777-0.265298021933886i</v>
      </c>
      <c r="AH328" t="str">
        <f t="shared" si="136"/>
        <v>-1.39442596162735+6.60408541727182i</v>
      </c>
      <c r="AI328">
        <f t="shared" si="137"/>
        <v>16.585681579401768</v>
      </c>
      <c r="AJ328">
        <f t="shared" si="138"/>
        <v>101.92265008117523</v>
      </c>
      <c r="AK328"/>
      <c r="AL328"/>
      <c r="AM328"/>
      <c r="AN328"/>
    </row>
    <row r="329" spans="1:40" x14ac:dyDescent="0.25">
      <c r="A329"/>
      <c r="B329">
        <f t="shared" si="104"/>
        <v>19500</v>
      </c>
      <c r="C329" s="186" t="str">
        <f t="shared" si="107"/>
        <v>-0.000200989052550251+0.12559057788473i</v>
      </c>
      <c r="D329" s="158" t="str">
        <f t="shared" si="108"/>
        <v>-5.95854687307551+0.962861097116264i</v>
      </c>
      <c r="E329" t="str">
        <f t="shared" si="109"/>
        <v>2870</v>
      </c>
      <c r="F329" t="str">
        <f t="shared" si="110"/>
        <v>0.777000777000777</v>
      </c>
      <c r="G329" t="str">
        <f t="shared" si="105"/>
        <v>0.777000777000777</v>
      </c>
      <c r="H329" t="str">
        <f t="shared" si="111"/>
        <v>2.03315641737985+3.13311289759855i</v>
      </c>
      <c r="I329" t="str">
        <f t="shared" si="112"/>
        <v>76.5763209312512i</v>
      </c>
      <c r="J329" t="str">
        <f t="shared" si="106"/>
        <v>-4.01577366875177+16.561681646784i</v>
      </c>
      <c r="K329" t="str">
        <f t="shared" si="113"/>
        <v>4.36695566668312-1.05887227836418i</v>
      </c>
      <c r="L329" t="str">
        <f t="shared" si="114"/>
        <v>0.226481189149371-0.0574840393003289i</v>
      </c>
      <c r="M329" t="str">
        <f t="shared" si="115"/>
        <v>4.59343685583249-1.11635631766451i</v>
      </c>
      <c r="N329" t="str">
        <f t="shared" si="116"/>
        <v>-0.0864807395247699i</v>
      </c>
      <c r="O329" t="str">
        <f t="shared" si="117"/>
        <v>0.996262870857153-0.0863729827635002i</v>
      </c>
      <c r="P329" t="str">
        <f t="shared" si="118"/>
        <v>0.00373712914284696+0.0863729827635002i</v>
      </c>
      <c r="Q329" t="str">
        <f t="shared" si="119"/>
        <v>-0.00373712914284696+0.000107756761269701i</v>
      </c>
      <c r="R329" t="str">
        <f t="shared" si="120"/>
        <v>-0.333305629525116-23.1217320557523i</v>
      </c>
      <c r="S329" t="str">
        <f t="shared" si="121"/>
        <v>0.00892678144481763i</v>
      </c>
      <c r="T329" t="str">
        <f t="shared" si="122"/>
        <v>0.206402648687335-0.00297534650909806i</v>
      </c>
      <c r="U329" t="str">
        <f t="shared" si="123"/>
        <v>0.0000499999999999999-0.0123663514445917i</v>
      </c>
      <c r="V329" t="str">
        <f t="shared" si="124"/>
        <v>3.33333333333333E-06-0.0136029865890509i</v>
      </c>
      <c r="W329" t="str">
        <f t="shared" si="125"/>
        <v>0.0000144746308910536-0.00647763597023512i</v>
      </c>
      <c r="X329" t="str">
        <f t="shared" si="126"/>
        <v>0.000794719737246831-0.00637865377594735i</v>
      </c>
      <c r="Y329" t="str">
        <f t="shared" si="127"/>
        <v>0.009+0.0122522113490002i</v>
      </c>
      <c r="Z329" t="str">
        <f t="shared" si="128"/>
        <v>-3.18578589968734-7.20686838007179i</v>
      </c>
      <c r="AA329" t="str">
        <f t="shared" si="129"/>
        <v>1051.29644715752-630.426431217245i</v>
      </c>
      <c r="AB329" t="str">
        <f t="shared" si="130"/>
        <v>1.42580115235476-0.0205532850876978i</v>
      </c>
      <c r="AC329" t="str">
        <f t="shared" si="131"/>
        <v>7.52638277265838-1.68611234139484i</v>
      </c>
      <c r="AD329" t="str">
        <f t="shared" si="132"/>
        <v>0.180969687399173+0.0378112496866669i</v>
      </c>
      <c r="AE329" t="str">
        <f t="shared" si="133"/>
        <v>-0.304029978609273-1.42468326396991i</v>
      </c>
      <c r="AF329" t="str">
        <f t="shared" si="134"/>
        <v>-7.99170329045536-2.17025180048229i</v>
      </c>
      <c r="AG329" t="str">
        <f t="shared" si="135"/>
        <v>1.77500580219295-0.269100815053124i</v>
      </c>
      <c r="AH329" t="str">
        <f t="shared" si="136"/>
        <v>-1.3703933473493+6.57839740910212i</v>
      </c>
      <c r="AI329">
        <f t="shared" si="137"/>
        <v>16.546894035944039</v>
      </c>
      <c r="AJ329">
        <f t="shared" si="138"/>
        <v>101.76740316391275</v>
      </c>
      <c r="AK329"/>
      <c r="AL329"/>
      <c r="AM329"/>
      <c r="AN329"/>
    </row>
    <row r="330" spans="1:40" x14ac:dyDescent="0.25">
      <c r="A330"/>
      <c r="B330">
        <f t="shared" si="104"/>
        <v>19600</v>
      </c>
      <c r="C330" s="186" t="str">
        <f t="shared" si="107"/>
        <v>-0.000198943380946602+0.124949812887307i</v>
      </c>
      <c r="D330" s="158" t="str">
        <f t="shared" si="108"/>
        <v>-5.95853118959322+0.957948565469354i</v>
      </c>
      <c r="E330" t="str">
        <f t="shared" si="109"/>
        <v>2870</v>
      </c>
      <c r="F330" t="str">
        <f t="shared" si="110"/>
        <v>0.777000777000777</v>
      </c>
      <c r="G330" t="str">
        <f t="shared" si="105"/>
        <v>0.777000777000777</v>
      </c>
      <c r="H330" t="str">
        <f t="shared" si="111"/>
        <v>2.04502845096203+3.14390611591421i</v>
      </c>
      <c r="I330" t="str">
        <f t="shared" si="112"/>
        <v>76.9690200129499i</v>
      </c>
      <c r="J330" t="str">
        <f t="shared" si="106"/>
        <v>-4.06734940851461+16.6466133475368i</v>
      </c>
      <c r="K330" t="str">
        <f t="shared" si="113"/>
        <v>4.36322197590181-1.06608761508407i</v>
      </c>
      <c r="L330" t="str">
        <f t="shared" si="114"/>
        <v>0.226340329645029-0.0577428938228325i</v>
      </c>
      <c r="M330" t="str">
        <f t="shared" si="115"/>
        <v>4.58956230554684-1.1238305089069i</v>
      </c>
      <c r="N330" t="str">
        <f t="shared" si="116"/>
        <v>-0.0869242304966918i</v>
      </c>
      <c r="O330" t="str">
        <f t="shared" si="117"/>
        <v>0.996224467245733-0.0868148078438005i</v>
      </c>
      <c r="P330" t="str">
        <f t="shared" si="118"/>
        <v>0.00377553275426701+0.0868148078438005i</v>
      </c>
      <c r="Q330" t="str">
        <f t="shared" si="119"/>
        <v>-0.00377553275426701+0.000109422652891308i</v>
      </c>
      <c r="R330" t="str">
        <f t="shared" si="120"/>
        <v>-0.333305344611925-23.0037148798865i</v>
      </c>
      <c r="S330" t="str">
        <f t="shared" si="121"/>
        <v>0.00897255981120131i</v>
      </c>
      <c r="T330" t="str">
        <f t="shared" si="122"/>
        <v>0.206402207639603-0.00299060213992356i</v>
      </c>
      <c r="U330" t="str">
        <f t="shared" si="123"/>
        <v>0.0000500000000000001-0.0123032578147724i</v>
      </c>
      <c r="V330" t="str">
        <f t="shared" si="124"/>
        <v>3.33333333333333E-06-0.0135335835962496i</v>
      </c>
      <c r="W330" t="str">
        <f t="shared" si="125"/>
        <v>0.0000144746303988292-0.00644458704557526i</v>
      </c>
      <c r="X330" t="str">
        <f t="shared" si="126"/>
        <v>0.000786894277180825-0.00634706220029168i</v>
      </c>
      <c r="Y330" t="str">
        <f t="shared" si="127"/>
        <v>0.009+0.012315043202072i</v>
      </c>
      <c r="Z330" t="str">
        <f t="shared" si="128"/>
        <v>-3.21529852425264-7.11870674425639i</v>
      </c>
      <c r="AA330" t="str">
        <f t="shared" si="129"/>
        <v>1042.74291408977-635.857476823729i</v>
      </c>
      <c r="AB330" t="str">
        <f t="shared" si="130"/>
        <v>1.4257981056576-0.0206586688904214i</v>
      </c>
      <c r="AC330" t="str">
        <f t="shared" si="131"/>
        <v>7.52057239867375-1.69716965870193i</v>
      </c>
      <c r="AD330" t="str">
        <f t="shared" si="132"/>
        <v>0.180989044668359+0.0380968935727143i</v>
      </c>
      <c r="AE330" t="str">
        <f t="shared" si="133"/>
        <v>-0.310733195016769-1.41090081860013i</v>
      </c>
      <c r="AF330" t="str">
        <f t="shared" si="134"/>
        <v>-8.00355964055525-2.18595755044486i</v>
      </c>
      <c r="AG330" t="str">
        <f t="shared" si="135"/>
        <v>1.77087624328955-0.272795856662684i</v>
      </c>
      <c r="AH330" t="str">
        <f t="shared" si="136"/>
        <v>-1.346656352796+6.55275386576323i</v>
      </c>
      <c r="AI330">
        <f t="shared" si="137"/>
        <v>16.508130949352129</v>
      </c>
      <c r="AJ330">
        <f t="shared" si="138"/>
        <v>101.61316498646049</v>
      </c>
      <c r="AK330"/>
      <c r="AL330"/>
      <c r="AM330"/>
      <c r="AN330"/>
    </row>
    <row r="331" spans="1:40" x14ac:dyDescent="0.25">
      <c r="A331"/>
      <c r="B331">
        <f t="shared" si="104"/>
        <v>19700</v>
      </c>
      <c r="C331" s="186" t="str">
        <f t="shared" si="107"/>
        <v>-0.000196928782463856+0.12431555306906i</v>
      </c>
      <c r="D331" s="158" t="str">
        <f t="shared" si="108"/>
        <v>-5.95851574433818+0.953085906862794i</v>
      </c>
      <c r="E331" t="str">
        <f t="shared" si="109"/>
        <v>2870</v>
      </c>
      <c r="F331" t="str">
        <f t="shared" si="110"/>
        <v>0.777000777000777</v>
      </c>
      <c r="G331" t="str">
        <f t="shared" si="105"/>
        <v>0.777000777000777</v>
      </c>
      <c r="H331" t="str">
        <f t="shared" si="111"/>
        <v>2.05692127509567+3.15463641605292i</v>
      </c>
      <c r="I331" t="str">
        <f t="shared" si="112"/>
        <v>77.3617190946487i</v>
      </c>
      <c r="J331" t="str">
        <f t="shared" si="106"/>
        <v>-4.11918896280308+16.7315450482895i</v>
      </c>
      <c r="K331" t="str">
        <f t="shared" si="113"/>
        <v>4.35947251807494-1.07327153758185i</v>
      </c>
      <c r="L331" t="str">
        <f t="shared" si="114"/>
        <v>0.226198926082609-0.0580012421516291i</v>
      </c>
      <c r="M331" t="str">
        <f t="shared" si="115"/>
        <v>4.58567144415755-1.13127277973348i</v>
      </c>
      <c r="N331" t="str">
        <f t="shared" si="116"/>
        <v>-0.0873677214686137i</v>
      </c>
      <c r="O331" t="str">
        <f t="shared" si="117"/>
        <v>0.996185867692661-0.0872566158489964i</v>
      </c>
      <c r="P331" t="str">
        <f t="shared" si="118"/>
        <v>0.00381413230733896+0.0872566158489964i</v>
      </c>
      <c r="Q331" t="str">
        <f t="shared" si="119"/>
        <v>-0.00381413230733896+0.000111105619617302i</v>
      </c>
      <c r="R331" t="str">
        <f t="shared" si="120"/>
        <v>-0.333305058240908-22.8868955977347i</v>
      </c>
      <c r="S331" t="str">
        <f t="shared" si="121"/>
        <v>0.00901833817758499i</v>
      </c>
      <c r="T331" t="str">
        <f t="shared" si="122"/>
        <v>0.206401764335453-0.00300585773151617i</v>
      </c>
      <c r="U331" t="str">
        <f t="shared" si="123"/>
        <v>0.00005-0.0122408047294182i</v>
      </c>
      <c r="V331" t="str">
        <f t="shared" si="124"/>
        <v>3.33333333333333E-06-0.01346488520236i</v>
      </c>
      <c r="W331" t="str">
        <f t="shared" si="125"/>
        <v>0.0000144746299040871-0.00641187364420664i</v>
      </c>
      <c r="X331" t="str">
        <f t="shared" si="126"/>
        <v>0.000779185388047076-0.00631577723814216i</v>
      </c>
      <c r="Y331" t="str">
        <f t="shared" si="127"/>
        <v>0.009+0.0123778750551438i</v>
      </c>
      <c r="Z331" t="str">
        <f t="shared" si="128"/>
        <v>-3.24319383782419-7.03129354042592i</v>
      </c>
      <c r="AA331" t="str">
        <f t="shared" si="129"/>
        <v>1034.19736704535-641.096916802239i</v>
      </c>
      <c r="AB331" t="str">
        <f t="shared" si="130"/>
        <v>1.42579504337341-0.0207640524221296i</v>
      </c>
      <c r="AC331" t="str">
        <f t="shared" si="131"/>
        <v>7.51473780831671-1.70818024430441i</v>
      </c>
      <c r="AD331" t="str">
        <f t="shared" si="132"/>
        <v>0.181008519499495+0.038382060957401i</v>
      </c>
      <c r="AE331" t="str">
        <f t="shared" si="133"/>
        <v>-0.317170177756437-1.39720449749889i</v>
      </c>
      <c r="AF331" t="str">
        <f t="shared" si="134"/>
        <v>-8.01543701943385-2.20155050919013i</v>
      </c>
      <c r="AG331" t="str">
        <f t="shared" si="135"/>
        <v>1.76673466189445-0.276384746123368i</v>
      </c>
      <c r="AH331" t="str">
        <f t="shared" si="136"/>
        <v>-1.323212509231+6.52715731150893i</v>
      </c>
      <c r="AI331">
        <f t="shared" si="137"/>
        <v>16.469393907518825</v>
      </c>
      <c r="AJ331">
        <f t="shared" si="138"/>
        <v>101.45993345237645</v>
      </c>
      <c r="AK331"/>
      <c r="AL331"/>
      <c r="AM331"/>
      <c r="AN331"/>
    </row>
    <row r="332" spans="1:40" x14ac:dyDescent="0.25">
      <c r="A332"/>
      <c r="B332">
        <f t="shared" si="104"/>
        <v>19800</v>
      </c>
      <c r="C332" s="186" t="str">
        <f t="shared" si="107"/>
        <v>-0.000194944630952707+0.123687699867657i</v>
      </c>
      <c r="D332" s="158" t="str">
        <f t="shared" si="108"/>
        <v>-5.95850053250993+0.948272365652037i</v>
      </c>
      <c r="E332" t="str">
        <f t="shared" si="109"/>
        <v>2870</v>
      </c>
      <c r="F332" t="str">
        <f t="shared" si="110"/>
        <v>0.777000777000777</v>
      </c>
      <c r="G332" t="str">
        <f t="shared" si="105"/>
        <v>0.777000777000777</v>
      </c>
      <c r="H332" t="str">
        <f t="shared" si="111"/>
        <v>2.0688344812301+3.16530383909123i</v>
      </c>
      <c r="I332" t="str">
        <f t="shared" si="112"/>
        <v>77.7544181763474i</v>
      </c>
      <c r="J332" t="str">
        <f t="shared" si="106"/>
        <v>-4.17129233161721+16.8164767490423i</v>
      </c>
      <c r="K332" t="str">
        <f t="shared" si="113"/>
        <v>4.35570743751134-1.08042423534964i</v>
      </c>
      <c r="L332" t="str">
        <f t="shared" si="114"/>
        <v>0.226056980829015-0.0582590827722607i</v>
      </c>
      <c r="M332" t="str">
        <f t="shared" si="115"/>
        <v>4.58176441834035-1.1386833181219i</v>
      </c>
      <c r="N332" t="str">
        <f t="shared" si="116"/>
        <v>-0.0878112124405356i</v>
      </c>
      <c r="O332" t="str">
        <f t="shared" si="117"/>
        <v>0.996147072205531-0.0876984066921913i</v>
      </c>
      <c r="P332" t="str">
        <f t="shared" si="118"/>
        <v>0.003852927794469+0.0876984066921913i</v>
      </c>
      <c r="Q332" t="str">
        <f t="shared" si="119"/>
        <v>-0.003852927794469+0.000112805748344297i</v>
      </c>
      <c r="R332" t="str">
        <f t="shared" si="120"/>
        <v>-0.333304770411724-22.771256059403i</v>
      </c>
      <c r="S332" t="str">
        <f t="shared" si="121"/>
        <v>0.00906411654396867i</v>
      </c>
      <c r="T332" t="str">
        <f t="shared" si="122"/>
        <v>0.206401318774982-0.00302111328367259i</v>
      </c>
      <c r="U332" t="str">
        <f t="shared" si="123"/>
        <v>0.00005-0.01217898248331i</v>
      </c>
      <c r="V332" t="str">
        <f t="shared" si="124"/>
        <v>3.33333333333333E-06-0.013396880731641i</v>
      </c>
      <c r="W332" t="str">
        <f t="shared" si="125"/>
        <v>0.0000144746294068273-0.00637949068244302i</v>
      </c>
      <c r="X332" t="str">
        <f t="shared" si="126"/>
        <v>0.00077159077723719-0.00628479452002577i</v>
      </c>
      <c r="Y332" t="str">
        <f t="shared" si="127"/>
        <v>0.009+0.0124407069082156i</v>
      </c>
      <c r="Z332" t="str">
        <f t="shared" si="128"/>
        <v>-3.26951660360063-6.94464873364766i</v>
      </c>
      <c r="AA332" t="str">
        <f t="shared" si="129"/>
        <v>1025.66386747159-646.148314212583i</v>
      </c>
      <c r="AB332" t="str">
        <f t="shared" si="130"/>
        <v>1.42579196550286-0.020869435681418i</v>
      </c>
      <c r="AC332" t="str">
        <f t="shared" si="131"/>
        <v>7.50887921722751-1.71914436406631i</v>
      </c>
      <c r="AD332" t="str">
        <f t="shared" si="132"/>
        <v>0.181028111597366+0.0386667588742975i</v>
      </c>
      <c r="AE332" t="str">
        <f t="shared" si="133"/>
        <v>-0.323347358535405-1.38359825610622i</v>
      </c>
      <c r="AF332" t="str">
        <f t="shared" si="134"/>
        <v>-8.02733501374003-2.21703147343919i</v>
      </c>
      <c r="AG332" t="str">
        <f t="shared" si="135"/>
        <v>1.7625836039315-0.279869120296522i</v>
      </c>
      <c r="AH332" t="str">
        <f t="shared" si="136"/>
        <v>-1.3000593163411+6.5016102011608i</v>
      </c>
      <c r="AI332">
        <f t="shared" si="137"/>
        <v>16.430684464731094</v>
      </c>
      <c r="AJ332">
        <f t="shared" si="138"/>
        <v>101.30770623747757</v>
      </c>
      <c r="AK332"/>
      <c r="AL332"/>
      <c r="AM332"/>
      <c r="AN332"/>
    </row>
    <row r="333" spans="1:40" x14ac:dyDescent="0.25">
      <c r="A333"/>
      <c r="B333">
        <f t="shared" si="104"/>
        <v>19900</v>
      </c>
      <c r="C333" s="186" t="str">
        <f t="shared" si="107"/>
        <v>-0.000192990315956525+0.123066156701891i</v>
      </c>
      <c r="D333" s="158" t="str">
        <f t="shared" si="108"/>
        <v>-5.9584855494283+0.943507201381165i</v>
      </c>
      <c r="E333" t="str">
        <f t="shared" si="109"/>
        <v>2870</v>
      </c>
      <c r="F333" t="str">
        <f t="shared" si="110"/>
        <v>0.777000777000777</v>
      </c>
      <c r="G333" t="str">
        <f t="shared" si="105"/>
        <v>0.777000777000777</v>
      </c>
      <c r="H333" t="str">
        <f t="shared" si="111"/>
        <v>2.0807676625132+3.17590842905396i</v>
      </c>
      <c r="I333" t="str">
        <f t="shared" si="112"/>
        <v>78.1471172580461i</v>
      </c>
      <c r="J333" t="str">
        <f t="shared" si="106"/>
        <v>-4.22365951495697+16.901408449795i</v>
      </c>
      <c r="K333" t="str">
        <f t="shared" si="113"/>
        <v>4.35192687717103-1.0875458940455i</v>
      </c>
      <c r="L333" t="str">
        <f t="shared" si="114"/>
        <v>0.225914496255546-0.0585164141837318i</v>
      </c>
      <c r="M333" t="str">
        <f t="shared" si="115"/>
        <v>4.57784137342658-1.14606230822923i</v>
      </c>
      <c r="N333" t="str">
        <f t="shared" si="116"/>
        <v>-0.0882547034124575i</v>
      </c>
      <c r="O333" t="str">
        <f t="shared" si="117"/>
        <v>0.996108080791971-0.0881401802864917i</v>
      </c>
      <c r="P333" t="str">
        <f t="shared" si="118"/>
        <v>0.003891919208029+0.0881401802864917i</v>
      </c>
      <c r="Q333" t="str">
        <f t="shared" si="119"/>
        <v>-0.003891919208029+0.000114523125965799i</v>
      </c>
      <c r="R333" t="str">
        <f t="shared" si="120"/>
        <v>-0.333304481123926-22.656778479794i</v>
      </c>
      <c r="S333" t="str">
        <f t="shared" si="121"/>
        <v>0.00910989491035235i</v>
      </c>
      <c r="T333" t="str">
        <f t="shared" si="122"/>
        <v>0.206400870958056-0.00303636879618848i</v>
      </c>
      <c r="U333" t="str">
        <f t="shared" si="123"/>
        <v>0.0000499999999999999-0.0121177815663085i</v>
      </c>
      <c r="V333" t="str">
        <f t="shared" si="124"/>
        <v>3.33333333333333E-06-0.0133295597229393i</v>
      </c>
      <c r="W333" t="str">
        <f t="shared" si="125"/>
        <v>0.0000144746289070497-0.0063474331787829i</v>
      </c>
      <c r="X333" t="str">
        <f t="shared" si="126"/>
        <v>0.000764108207950943-0.00625410975760886i</v>
      </c>
      <c r="Y333" t="str">
        <f t="shared" si="127"/>
        <v>0.009+0.0125035387612874i</v>
      </c>
      <c r="Z333" t="str">
        <f t="shared" si="128"/>
        <v>-3.29431108086867-6.85879057916114i</v>
      </c>
      <c r="AA333" t="str">
        <f t="shared" si="129"/>
        <v>1017.14627989626-651.015261935671i</v>
      </c>
      <c r="AB333" t="str">
        <f t="shared" si="130"/>
        <v>1.42578887204503-0.0209748186668751i</v>
      </c>
      <c r="AC333" t="str">
        <f t="shared" si="131"/>
        <v>7.50299683912291-1.73006227843682i</v>
      </c>
      <c r="AD333" t="str">
        <f t="shared" si="132"/>
        <v>0.181047820673907+0.0389509942147875i</v>
      </c>
      <c r="AE333" t="str">
        <f t="shared" si="133"/>
        <v>-0.329271129643831-1.37008577866847i</v>
      </c>
      <c r="AF333" t="str">
        <f t="shared" si="134"/>
        <v>-8.0392532119415-2.2324012276728i</v>
      </c>
      <c r="AG333" t="str">
        <f t="shared" si="135"/>
        <v>1.75842550851913-0.283250648636968i</v>
      </c>
      <c r="AH333" t="str">
        <f t="shared" si="136"/>
        <v>-1.27719424494396+6.47611492062834i</v>
      </c>
      <c r="AI333">
        <f t="shared" si="137"/>
        <v>16.392004141893935</v>
      </c>
      <c r="AJ333">
        <f t="shared" si="138"/>
        <v>101.15648079992108</v>
      </c>
      <c r="AK333"/>
      <c r="AL333"/>
      <c r="AM333"/>
      <c r="AN333"/>
    </row>
    <row r="334" spans="1:40" x14ac:dyDescent="0.25">
      <c r="A334"/>
      <c r="B334">
        <f t="shared" si="104"/>
        <v>20000</v>
      </c>
      <c r="C334" s="186" t="str">
        <f t="shared" si="107"/>
        <v>-0.000191065242241774+0.122450828922155i</v>
      </c>
      <c r="D334" s="158" t="str">
        <f t="shared" si="108"/>
        <v>-5.95847079052981+0.938789688403189i</v>
      </c>
      <c r="E334" t="str">
        <f t="shared" si="109"/>
        <v>2870</v>
      </c>
      <c r="F334" t="str">
        <f t="shared" si="110"/>
        <v>0.777000777000777</v>
      </c>
      <c r="G334" t="str">
        <f t="shared" si="105"/>
        <v>0.777000777000777</v>
      </c>
      <c r="H334" t="str">
        <f t="shared" si="111"/>
        <v>2.09272041381179+3.18645023288545i</v>
      </c>
      <c r="I334" t="str">
        <f t="shared" si="112"/>
        <v>78.5398163397448i</v>
      </c>
      <c r="J334" t="str">
        <f t="shared" si="106"/>
        <v>-4.27629051282237+16.9863401505478i</v>
      </c>
      <c r="K334" t="str">
        <f t="shared" si="113"/>
        <v>4.34813097870184-1.09463669559991i</v>
      </c>
      <c r="L334" t="str">
        <f t="shared" si="114"/>
        <v>0.225771474737813-0.0587732348985146i</v>
      </c>
      <c r="M334" t="str">
        <f t="shared" si="115"/>
        <v>4.57390245343965-1.15340993049842i</v>
      </c>
      <c r="N334" t="str">
        <f t="shared" si="116"/>
        <v>-0.0886981943843794i</v>
      </c>
      <c r="O334" t="str">
        <f t="shared" si="117"/>
        <v>0.996068893459652-0.0885819365450079i</v>
      </c>
      <c r="P334" t="str">
        <f t="shared" si="118"/>
        <v>0.00393110654034801+0.0885819365450079i</v>
      </c>
      <c r="Q334" t="str">
        <f t="shared" si="119"/>
        <v>-0.00393110654034801+0.000116257839371497i</v>
      </c>
      <c r="R334" t="str">
        <f t="shared" si="120"/>
        <v>-0.333304190378085-22.5434454295379i</v>
      </c>
      <c r="S334" t="str">
        <f t="shared" si="121"/>
        <v>0.00915567327673603i</v>
      </c>
      <c r="T334" t="str">
        <f t="shared" si="122"/>
        <v>0.206400420884777-0.00305162426886877i</v>
      </c>
      <c r="U334" t="str">
        <f t="shared" si="123"/>
        <v>0.0000500000000000001-0.0120571926584769i</v>
      </c>
      <c r="V334" t="str">
        <f t="shared" si="124"/>
        <v>3.33333333333333E-06-0.0132629119243246i</v>
      </c>
      <c r="W334" t="str">
        <f t="shared" si="125"/>
        <v>0.0000144746284047544-0.00631569625135467i</v>
      </c>
      <c r="X334" t="str">
        <f t="shared" si="126"/>
        <v>0.00075673549758208-0.00622371874186098i</v>
      </c>
      <c r="Y334" t="str">
        <f t="shared" si="127"/>
        <v>0.009+0.0125663706143592i</v>
      </c>
      <c r="Z334" t="str">
        <f t="shared" si="128"/>
        <v>-3.31762098096542-6.7737356901058i</v>
      </c>
      <c r="AA334" t="str">
        <f t="shared" si="129"/>
        <v>1008.64827673205-655.701374982655i</v>
      </c>
      <c r="AB334" t="str">
        <f t="shared" si="130"/>
        <v>1.42578576300063-0.0210802013771533i</v>
      </c>
      <c r="AC334" t="str">
        <f t="shared" si="131"/>
        <v>7.49709088586259-1.74093424260616i</v>
      </c>
      <c r="AD334" t="str">
        <f t="shared" si="132"/>
        <v>0.181067646448056+0.0392347737316418i</v>
      </c>
      <c r="AE334" t="str">
        <f t="shared" si="133"/>
        <v>-0.334947835710854-1.35667048758418i</v>
      </c>
      <c r="AF334" t="str">
        <f t="shared" si="134"/>
        <v>-8.0511912043416-2.24766054448226i</v>
      </c>
      <c r="AG334" t="str">
        <f t="shared" si="135"/>
        <v>1.75426271001392-0.286531028539066i</v>
      </c>
      <c r="AH334" t="str">
        <f t="shared" si="136"/>
        <v>-1.25461473960177+6.45067378748901i</v>
      </c>
      <c r="AI334">
        <f t="shared" si="137"/>
        <v>16.353354426778107</v>
      </c>
      <c r="AJ334">
        <f t="shared" si="138"/>
        <v>101.00625438998834</v>
      </c>
      <c r="AK334"/>
      <c r="AL334"/>
      <c r="AM334"/>
      <c r="AN334"/>
    </row>
    <row r="335" spans="1:40" x14ac:dyDescent="0.25">
      <c r="A335"/>
      <c r="B335">
        <f t="shared" si="104"/>
        <v>20100</v>
      </c>
      <c r="C335" s="186" t="str">
        <f t="shared" si="107"/>
        <v>-0.000189168829344732+0.121841623762397i</v>
      </c>
      <c r="D335" s="158" t="str">
        <f t="shared" si="108"/>
        <v>-5.95845625136427+0.934119115511711i</v>
      </c>
      <c r="E335" t="str">
        <f t="shared" si="109"/>
        <v>2870</v>
      </c>
      <c r="F335" t="str">
        <f t="shared" si="110"/>
        <v>0.777000777000777</v>
      </c>
      <c r="G335" t="str">
        <f t="shared" si="105"/>
        <v>0.777000777000777</v>
      </c>
      <c r="H335" t="str">
        <f t="shared" si="111"/>
        <v>2.10469233173163+3.19692930042069i</v>
      </c>
      <c r="I335" t="str">
        <f t="shared" si="112"/>
        <v>78.9325154214435i</v>
      </c>
      <c r="J335" t="str">
        <f t="shared" si="106"/>
        <v>-4.32918532521342+17.0712718513005i</v>
      </c>
      <c r="K335" t="str">
        <f t="shared" si="113"/>
        <v>4.34431988247501-1.10169681831942i</v>
      </c>
      <c r="L335" t="str">
        <f t="shared" si="114"/>
        <v>0.225627918655644-0.0590295434425539i</v>
      </c>
      <c r="M335" t="str">
        <f t="shared" si="115"/>
        <v>4.56994780113065-1.16072636176197i</v>
      </c>
      <c r="N335" t="str">
        <f t="shared" si="116"/>
        <v>-0.0891416853563013i</v>
      </c>
      <c r="O335" t="str">
        <f t="shared" si="117"/>
        <v>0.996029510216281-0.0890236753808533i</v>
      </c>
      <c r="P335" t="str">
        <f t="shared" si="118"/>
        <v>0.00397048978371894+0.0890236753808533i</v>
      </c>
      <c r="Q335" t="str">
        <f t="shared" si="119"/>
        <v>-0.00397048978371894+0.000118009975448002i</v>
      </c>
      <c r="R335" t="str">
        <f t="shared" si="120"/>
        <v>-0.333303898173661-22.4312398261035i</v>
      </c>
      <c r="S335" t="str">
        <f t="shared" si="121"/>
        <v>0.00920145164311971i</v>
      </c>
      <c r="T335" t="str">
        <f t="shared" si="122"/>
        <v>0.206399968555112-0.00306687970150824i</v>
      </c>
      <c r="U335" t="str">
        <f t="shared" si="123"/>
        <v>0.00005-0.0119972066253502i</v>
      </c>
      <c r="V335" t="str">
        <f t="shared" si="124"/>
        <v>3.33333333333333E-06-0.0131969272878852i</v>
      </c>
      <c r="W335" t="str">
        <f t="shared" si="125"/>
        <v>0.0000144746278999413-0.00628427511543847i</v>
      </c>
      <c r="X335" t="str">
        <f t="shared" si="126"/>
        <v>0.000749470516158105-0.00619361734126749i</v>
      </c>
      <c r="Y335" t="str">
        <f t="shared" si="127"/>
        <v>0.009+0.012629202467431i</v>
      </c>
      <c r="Z335" t="str">
        <f t="shared" si="128"/>
        <v>-3.33948942757499-6.68949910465122i</v>
      </c>
      <c r="AA335" t="str">
        <f t="shared" si="129"/>
        <v>1000.17334322517-660.21028327409i</v>
      </c>
      <c r="AB335" t="str">
        <f t="shared" si="130"/>
        <v>1.42578263836942-0.021185583810835i</v>
      </c>
      <c r="AC335" t="str">
        <f t="shared" si="131"/>
        <v>7.49116156748803-1.75176050664991i</v>
      </c>
      <c r="AD335" t="str">
        <f t="shared" si="132"/>
        <v>0.18108758864549+0.0395181040424505i</v>
      </c>
      <c r="AE335" t="str">
        <f t="shared" si="133"/>
        <v>-0.340383766137175-1.34335555275502i</v>
      </c>
      <c r="AF335" t="str">
        <f t="shared" si="134"/>
        <v>-8.0631485830959-2.26281018490898i</v>
      </c>
      <c r="AG335" t="str">
        <f t="shared" si="135"/>
        <v>1.7500974401716-0.289711980931591i</v>
      </c>
      <c r="AH335" t="str">
        <f t="shared" si="136"/>
        <v>-1.23231822113923+6.42528905161794i</v>
      </c>
      <c r="AI335">
        <f t="shared" si="137"/>
        <v>16.314736774281712</v>
      </c>
      <c r="AJ335">
        <f t="shared" si="138"/>
        <v>100.85702405955874</v>
      </c>
      <c r="AK335"/>
      <c r="AL335"/>
      <c r="AM335"/>
      <c r="AN335"/>
    </row>
    <row r="336" spans="1:40" x14ac:dyDescent="0.25">
      <c r="A336"/>
      <c r="B336">
        <f t="shared" si="104"/>
        <v>20200</v>
      </c>
      <c r="C336" s="186" t="str">
        <f t="shared" si="107"/>
        <v>-0.000187300511133859+0.121238450293491i</v>
      </c>
      <c r="D336" s="158" t="str">
        <f t="shared" si="108"/>
        <v>-5.95844192759132+0.929494785583431i</v>
      </c>
      <c r="E336" t="str">
        <f t="shared" si="109"/>
        <v>2870</v>
      </c>
      <c r="F336" t="str">
        <f t="shared" si="110"/>
        <v>0.777000777000777</v>
      </c>
      <c r="G336" t="str">
        <f t="shared" si="105"/>
        <v>0.777000777000777</v>
      </c>
      <c r="H336" t="str">
        <f t="shared" si="111"/>
        <v>2.1166830146367+3.20734568435629i</v>
      </c>
      <c r="I336" t="str">
        <f t="shared" si="112"/>
        <v>79.3252145031423i</v>
      </c>
      <c r="J336" t="str">
        <f t="shared" si="106"/>
        <v>-4.3823439521301+17.1562035520532i</v>
      </c>
      <c r="K336" t="str">
        <f t="shared" si="113"/>
        <v>4.34049372761924-1.10872643698695i</v>
      </c>
      <c r="L336" t="str">
        <f t="shared" si="114"/>
        <v>0.225483830393001-0.0592853383552708i</v>
      </c>
      <c r="M336" t="str">
        <f t="shared" si="115"/>
        <v>4.56597755801224-1.16801177534222i</v>
      </c>
      <c r="N336" t="str">
        <f t="shared" si="116"/>
        <v>-0.0895851763282232i</v>
      </c>
      <c r="O336" t="str">
        <f t="shared" si="117"/>
        <v>0.995989931069603-0.0894653967071449i</v>
      </c>
      <c r="P336" t="str">
        <f t="shared" si="118"/>
        <v>0.00401006893039701+0.0894653967071449i</v>
      </c>
      <c r="Q336" t="str">
        <f t="shared" si="119"/>
        <v>-0.00401006893039701+0.0001197796210783i</v>
      </c>
      <c r="R336" t="str">
        <f t="shared" si="120"/>
        <v>-0.333303604511524-22.3201449252235i</v>
      </c>
      <c r="S336" t="str">
        <f t="shared" si="121"/>
        <v>0.0092472300095034i</v>
      </c>
      <c r="T336" t="str">
        <f t="shared" si="122"/>
        <v>0.206399513968992-0.00308213509391462i</v>
      </c>
      <c r="U336" t="str">
        <f t="shared" si="123"/>
        <v>0.00005-0.0119378145133435i</v>
      </c>
      <c r="V336" t="str">
        <f t="shared" si="124"/>
        <v>3.33333333333333E-06-0.0131315959646778i</v>
      </c>
      <c r="W336" t="str">
        <f t="shared" si="125"/>
        <v>0.0000144746273926106-0.00625316508106128i</v>
      </c>
      <c r="X336" t="str">
        <f t="shared" si="126"/>
        <v>0.000742311184831896-0.0061638015000888i</v>
      </c>
      <c r="Y336" t="str">
        <f t="shared" si="127"/>
        <v>0.009+0.0126920343205028i</v>
      </c>
      <c r="Z336" t="str">
        <f t="shared" si="128"/>
        <v>-3.35995892115124-6.60609435234864i</v>
      </c>
      <c r="AA336" t="str">
        <f t="shared" si="129"/>
        <v>991.724782519959-664.545624876429i</v>
      </c>
      <c r="AB336" t="str">
        <f t="shared" si="130"/>
        <v>1.42577949815093-0.0212909659665921i</v>
      </c>
      <c r="AC336" t="str">
        <f t="shared" si="131"/>
        <v>7.48520909227371-1.76254131567367i</v>
      </c>
      <c r="AD336" t="str">
        <f t="shared" si="132"/>
        <v>0.181107646998443+0.0398009916329685i</v>
      </c>
      <c r="AE336" t="str">
        <f t="shared" si="133"/>
        <v>-0.345585148176699-1.33014390091142i</v>
      </c>
      <c r="AF336" t="str">
        <f t="shared" si="134"/>
        <v>-8.07512494222802-2.27785089877286i</v>
      </c>
      <c r="AG336" t="str">
        <f t="shared" si="135"/>
        <v>1.74593183040935-0.292795246116968i</v>
      </c>
      <c r="AH336" t="str">
        <f t="shared" si="136"/>
        <v>-1.21030208906991+6.39996289586757i</v>
      </c>
      <c r="AI336">
        <f t="shared" si="137"/>
        <v>16.276152606710554</v>
      </c>
      <c r="AJ336">
        <f t="shared" si="138"/>
        <v>100.70878667129283</v>
      </c>
      <c r="AK336"/>
      <c r="AL336"/>
      <c r="AM336"/>
      <c r="AN336"/>
    </row>
    <row r="337" spans="1:40" x14ac:dyDescent="0.25">
      <c r="A337"/>
      <c r="B337">
        <f t="shared" si="104"/>
        <v>20300</v>
      </c>
      <c r="C337" s="186" t="str">
        <f t="shared" si="107"/>
        <v>-0.000185459735387248+0.120641219377996i</v>
      </c>
      <c r="D337" s="158" t="str">
        <f t="shared" si="108"/>
        <v>-5.95842781497726+0.924916015231303i</v>
      </c>
      <c r="E337" t="str">
        <f t="shared" si="109"/>
        <v>2870</v>
      </c>
      <c r="F337" t="str">
        <f t="shared" si="110"/>
        <v>0.777000777000777</v>
      </c>
      <c r="G337" t="str">
        <f t="shared" si="105"/>
        <v>0.777000777000777</v>
      </c>
      <c r="H337" t="str">
        <f t="shared" si="111"/>
        <v>2.12869206266835+3.21769944022157i</v>
      </c>
      <c r="I337" t="str">
        <f t="shared" si="112"/>
        <v>79.717913584841i</v>
      </c>
      <c r="J337" t="str">
        <f t="shared" si="106"/>
        <v>-4.43576639357243+17.2411352528059i</v>
      </c>
      <c r="K337" t="str">
        <f t="shared" si="113"/>
        <v>4.33665265205351-1.11572572295929i</v>
      </c>
      <c r="L337" t="str">
        <f t="shared" si="114"/>
        <v>0.225339212337886-0.0595406181895669i</v>
      </c>
      <c r="M337" t="str">
        <f t="shared" si="115"/>
        <v>4.5619918643914-1.17526634114886i</v>
      </c>
      <c r="N337" t="str">
        <f t="shared" si="116"/>
        <v>-0.0900286673001451i</v>
      </c>
      <c r="O337" t="str">
        <f t="shared" si="117"/>
        <v>0.995950156027404-0.089907100437003i</v>
      </c>
      <c r="P337" t="str">
        <f t="shared" si="118"/>
        <v>0.004049843972596+0.089907100437003i</v>
      </c>
      <c r="Q337" t="str">
        <f t="shared" si="119"/>
        <v>-0.004049843972596+0.000121566863142089i</v>
      </c>
      <c r="R337" t="str">
        <f t="shared" si="120"/>
        <v>-0.333303309390696-22.2101443125827i</v>
      </c>
      <c r="S337" t="str">
        <f t="shared" si="121"/>
        <v>0.00929300837588708i</v>
      </c>
      <c r="T337" t="str">
        <f t="shared" si="122"/>
        <v>0.206399057126492-0.00309739044587862i</v>
      </c>
      <c r="U337" t="str">
        <f t="shared" si="123"/>
        <v>0.0000500000000000001-0.0118790075452975i</v>
      </c>
      <c r="V337" t="str">
        <f t="shared" si="124"/>
        <v>3.33333333333333E-06-0.0130669082998272i</v>
      </c>
      <c r="W337" t="str">
        <f t="shared" si="125"/>
        <v>0.0000144746268827622-0.00622236155066351i</v>
      </c>
      <c r="X337" t="str">
        <f t="shared" si="126"/>
        <v>0.000735255474423368-0.00613426723666564i</v>
      </c>
      <c r="Y337" t="str">
        <f t="shared" si="127"/>
        <v>0.009+0.0127548661735746i</v>
      </c>
      <c r="Z337" t="str">
        <f t="shared" si="128"/>
        <v>-3.37907130725944-6.52353351954528i</v>
      </c>
      <c r="AA337" t="str">
        <f t="shared" si="129"/>
        <v>983.305720813409-668.711039682228i</v>
      </c>
      <c r="AB337" t="str">
        <f t="shared" si="130"/>
        <v>1.42577634234568-0.0213963478429787i</v>
      </c>
      <c r="AC337" t="str">
        <f t="shared" si="131"/>
        <v>7.47923366677935-1.77327690995257i</v>
      </c>
      <c r="AD337" t="str">
        <f t="shared" si="132"/>
        <v>0.181127821245532+0.0400834428603745i</v>
      </c>
      <c r="AE337" t="str">
        <f t="shared" si="133"/>
        <v>-0.350558140638762-1.3170382248831i</v>
      </c>
      <c r="AF337" t="str">
        <f t="shared" si="134"/>
        <v>-8.08711987764561-2.29278342499027i</v>
      </c>
      <c r="AG337" t="str">
        <f t="shared" si="135"/>
        <v>1.74176791415382-0.295782579849222i</v>
      </c>
      <c r="AH337" t="str">
        <f t="shared" si="136"/>
        <v>-1.1885637239326+6.37469743679218i</v>
      </c>
      <c r="AI337">
        <f t="shared" si="137"/>
        <v>16.237603314074637</v>
      </c>
      <c r="AJ337">
        <f t="shared" si="138"/>
        <v>100.56153890753113</v>
      </c>
      <c r="AK337"/>
      <c r="AL337"/>
      <c r="AM337"/>
      <c r="AN337"/>
    </row>
    <row r="338" spans="1:40" x14ac:dyDescent="0.25">
      <c r="A338"/>
      <c r="B338">
        <f t="shared" ref="B338:B401" si="139">B337+100</f>
        <v>20400</v>
      </c>
      <c r="C338" s="186" t="str">
        <f t="shared" si="107"/>
        <v>-0.000183645963384528+0.120049843626247i</v>
      </c>
      <c r="D338" s="158" t="str">
        <f t="shared" si="108"/>
        <v>-5.9584139093919+0.920382134467894i</v>
      </c>
      <c r="E338" t="str">
        <f t="shared" si="109"/>
        <v>2870</v>
      </c>
      <c r="F338" t="str">
        <f t="shared" si="110"/>
        <v>0.777000777000777</v>
      </c>
      <c r="G338" t="str">
        <f t="shared" si="105"/>
        <v>0.777000777000777</v>
      </c>
      <c r="H338" t="str">
        <f t="shared" si="111"/>
        <v>2.14071907776399+3.22799062634943i</v>
      </c>
      <c r="I338" t="str">
        <f t="shared" si="112"/>
        <v>80.1106126665397i</v>
      </c>
      <c r="J338" t="str">
        <f t="shared" si="106"/>
        <v>-4.48945264954039+17.3260669535586i</v>
      </c>
      <c r="K338" t="str">
        <f t="shared" si="113"/>
        <v>4.33279679251874-1.12269484426171i</v>
      </c>
      <c r="L338" t="str">
        <f t="shared" si="114"/>
        <v>0.225194066882258-0.0597953815118266i</v>
      </c>
      <c r="M338" t="str">
        <f t="shared" si="115"/>
        <v>4.557990859401-1.18249022577354i</v>
      </c>
      <c r="N338" t="str">
        <f t="shared" si="116"/>
        <v>-0.090472158272067i</v>
      </c>
      <c r="O338" t="str">
        <f t="shared" si="117"/>
        <v>0.995910185097507-0.0903487864835515i</v>
      </c>
      <c r="P338" t="str">
        <f t="shared" si="118"/>
        <v>0.00408981490249305+0.0903487864835515i</v>
      </c>
      <c r="Q338" t="str">
        <f t="shared" si="119"/>
        <v>-0.00408981490249305+0.0001233717885155i</v>
      </c>
      <c r="R338" t="str">
        <f t="shared" si="120"/>
        <v>-0.333303012811427-22.1012218957049i</v>
      </c>
      <c r="S338" t="str">
        <f t="shared" si="121"/>
        <v>0.00933878674227076i</v>
      </c>
      <c r="T338" t="str">
        <f t="shared" si="122"/>
        <v>0.206398598027593-0.00311264575720226i</v>
      </c>
      <c r="U338" t="str">
        <f t="shared" si="123"/>
        <v>0.0000500000000000001-0.0118207771161538i</v>
      </c>
      <c r="V338" t="str">
        <f t="shared" si="124"/>
        <v>3.33333333333333E-06-0.0130028548277692i</v>
      </c>
      <c r="W338" t="str">
        <f t="shared" si="125"/>
        <v>0.0000144746263703961-0.0061918600168336i</v>
      </c>
      <c r="X338" t="str">
        <f t="shared" si="126"/>
        <v>0.000728301404009029-0.00610501064176789i</v>
      </c>
      <c r="Y338" t="str">
        <f t="shared" si="127"/>
        <v>0.009+0.0128176980266464i</v>
      </c>
      <c r="Z338" t="str">
        <f t="shared" si="128"/>
        <v>-3.39686774863002-6.44182731371743i</v>
      </c>
      <c r="AA338" t="str">
        <f t="shared" si="129"/>
        <v>974.919112575252-672.710163519803i</v>
      </c>
      <c r="AB338" t="str">
        <f t="shared" si="130"/>
        <v>1.42577317095353-0.0215017294386274i</v>
      </c>
      <c r="AC338" t="str">
        <f t="shared" si="131"/>
        <v>7.47323549588697-1.78396752506527i</v>
      </c>
      <c r="AD338" t="str">
        <f t="shared" si="132"/>
        <v>0.181148111131541+0.0403654639564056i</v>
      </c>
      <c r="AE338" t="str">
        <f t="shared" si="133"/>
        <v>-0.355308828182728-1.30404099278748i</v>
      </c>
      <c r="AF338" t="str">
        <f t="shared" si="134"/>
        <v>-8.09913298715589-2.30760849188154i</v>
      </c>
      <c r="AG338" t="str">
        <f t="shared" si="135"/>
        <v>1.73760762925991-0.298675749644757i</v>
      </c>
      <c r="AH338" t="str">
        <f t="shared" si="136"/>
        <v>-1.16710048953743+6.34949472541125i</v>
      </c>
      <c r="AI338">
        <f t="shared" si="137"/>
        <v>16.199090254395927</v>
      </c>
      <c r="AJ338">
        <f t="shared" si="138"/>
        <v>100.41527727890173</v>
      </c>
      <c r="AK338"/>
      <c r="AL338"/>
      <c r="AM338"/>
      <c r="AN338"/>
    </row>
    <row r="339" spans="1:40" x14ac:dyDescent="0.25">
      <c r="A339"/>
      <c r="B339">
        <f t="shared" si="139"/>
        <v>20500</v>
      </c>
      <c r="C339" s="186" t="str">
        <f t="shared" si="107"/>
        <v>-0.000181858669512655+0.11946423735372i</v>
      </c>
      <c r="D339" s="158" t="str">
        <f t="shared" si="108"/>
        <v>-5.95840020680556+0.91589248637852i</v>
      </c>
      <c r="E339" t="str">
        <f t="shared" si="109"/>
        <v>2870</v>
      </c>
      <c r="F339" t="str">
        <f t="shared" si="110"/>
        <v>0.777000777000777</v>
      </c>
      <c r="G339" t="str">
        <f t="shared" si="105"/>
        <v>0.777000777000777</v>
      </c>
      <c r="H339" t="str">
        <f t="shared" si="111"/>
        <v>2.15276366367517+3.23821930384727i</v>
      </c>
      <c r="I339" t="str">
        <f t="shared" si="112"/>
        <v>80.5033117482384i</v>
      </c>
      <c r="J339" t="str">
        <f t="shared" si="106"/>
        <v>-4.543402720034+17.4109986543114i</v>
      </c>
      <c r="K339" t="str">
        <f t="shared" si="113"/>
        <v>4.32892628460817-1.1296339656798i</v>
      </c>
      <c r="L339" t="str">
        <f t="shared" si="114"/>
        <v>0.22504839642194-0.0600496269019191i</v>
      </c>
      <c r="M339" t="str">
        <f t="shared" si="115"/>
        <v>4.55397468103011-1.18968359258172i</v>
      </c>
      <c r="N339" t="str">
        <f t="shared" si="116"/>
        <v>-0.0909156492439889i</v>
      </c>
      <c r="O339" t="str">
        <f t="shared" si="117"/>
        <v>0.995870018287772-0.0907904547599176i</v>
      </c>
      <c r="P339" t="str">
        <f t="shared" si="118"/>
        <v>0.004129981712228+0.0907904547599176i</v>
      </c>
      <c r="Q339" t="str">
        <f t="shared" si="119"/>
        <v>-0.004129981712228+0.000125194484071306i</v>
      </c>
      <c r="R339" t="str">
        <f t="shared" si="120"/>
        <v>-0.333302714773715-21.9933618961068i</v>
      </c>
      <c r="S339" t="str">
        <f t="shared" si="121"/>
        <v>0.00938456510865444i</v>
      </c>
      <c r="T339" t="str">
        <f t="shared" si="122"/>
        <v>0.206398136672214-0.00312790102768521i</v>
      </c>
      <c r="U339" t="str">
        <f t="shared" si="123"/>
        <v>0.00005-0.011763114788758i</v>
      </c>
      <c r="V339" t="str">
        <f t="shared" si="124"/>
        <v>3.33333333333333E-06-0.0129394262676338i</v>
      </c>
      <c r="W339" t="str">
        <f t="shared" si="125"/>
        <v>0.0000144746258555121-0.00616165606010972i</v>
      </c>
      <c r="X339" t="str">
        <f t="shared" si="126"/>
        <v>0.000721447039558004-0.00607602787698715i</v>
      </c>
      <c r="Y339" t="str">
        <f t="shared" si="127"/>
        <v>0.009+0.0128805298797182i</v>
      </c>
      <c r="Z339" t="str">
        <f t="shared" si="128"/>
        <v>-3.41338870072098-6.36098512660068i</v>
      </c>
      <c r="AA339" t="str">
        <f t="shared" si="129"/>
        <v>966.567745811476-676.546622677323i</v>
      </c>
      <c r="AB339" t="str">
        <f t="shared" si="130"/>
        <v>1.42576998397393-0.0216071107521541i</v>
      </c>
      <c r="AC339" t="str">
        <f t="shared" si="131"/>
        <v>7.46721478284505-1.79461339202481i</v>
      </c>
      <c r="AD339" t="str">
        <f t="shared" si="132"/>
        <v>0.181168516407245+0.0406470610304197i</v>
      </c>
      <c r="AE339" t="str">
        <f t="shared" si="133"/>
        <v>-0.359843216176344-1.29115445711355i</v>
      </c>
      <c r="AF339" t="str">
        <f t="shared" si="134"/>
        <v>-8.11116387048073-2.32232681746875i</v>
      </c>
      <c r="AG339" t="str">
        <f t="shared" si="135"/>
        <v>1.73345282048709-0.30147653131943i</v>
      </c>
      <c r="AH339" t="str">
        <f t="shared" si="136"/>
        <v>-1.14590973512693+6.32435674801252i</v>
      </c>
      <c r="AI339">
        <f t="shared" si="137"/>
        <v>16.160614754032927</v>
      </c>
      <c r="AJ339">
        <f t="shared" si="138"/>
        <v>100.26999813266396</v>
      </c>
      <c r="AK339"/>
      <c r="AL339"/>
      <c r="AM339"/>
      <c r="AN339"/>
    </row>
    <row r="340" spans="1:40" x14ac:dyDescent="0.25">
      <c r="A340"/>
      <c r="B340">
        <f t="shared" si="139"/>
        <v>20600</v>
      </c>
      <c r="C340" s="186" t="str">
        <f t="shared" si="107"/>
        <v>-0.000180097340885084+0.11888431653965i</v>
      </c>
      <c r="D340" s="158" t="str">
        <f t="shared" si="108"/>
        <v>-5.95838670328608+0.911446426803984i</v>
      </c>
      <c r="E340" t="str">
        <f t="shared" si="109"/>
        <v>2870</v>
      </c>
      <c r="F340" t="str">
        <f t="shared" si="110"/>
        <v>0.777000777000777</v>
      </c>
      <c r="G340" t="str">
        <f t="shared" si="105"/>
        <v>0.777000777000777</v>
      </c>
      <c r="H340" t="str">
        <f t="shared" si="111"/>
        <v>2.16482542598545+3.2483855365678i</v>
      </c>
      <c r="I340" t="str">
        <f t="shared" si="112"/>
        <v>80.8960108299372i</v>
      </c>
      <c r="J340" t="str">
        <f t="shared" si="106"/>
        <v>-4.59761660505325+17.4959303550641i</v>
      </c>
      <c r="K340" t="str">
        <f t="shared" si="113"/>
        <v>4.32504126279669-1.13654324884867i</v>
      </c>
      <c r="L340" t="str">
        <f t="shared" si="114"/>
        <v>0.224902203356532-0.0603033529532007i</v>
      </c>
      <c r="M340" t="str">
        <f t="shared" si="115"/>
        <v>4.54994346615322-1.19684660180187i</v>
      </c>
      <c r="N340" t="str">
        <f t="shared" si="116"/>
        <v>-0.0913591402159108i</v>
      </c>
      <c r="O340" t="str">
        <f t="shared" si="117"/>
        <v>0.995829655606101-0.0912321051792323i</v>
      </c>
      <c r="P340" t="str">
        <f t="shared" si="118"/>
        <v>0.00417034439389896+0.0912321051792323i</v>
      </c>
      <c r="Q340" t="str">
        <f t="shared" si="119"/>
        <v>-0.00417034439389896+0.000127035036678491i</v>
      </c>
      <c r="R340" t="str">
        <f t="shared" si="120"/>
        <v>-0.333302415278081-21.8865488417007i</v>
      </c>
      <c r="S340" t="str">
        <f t="shared" si="121"/>
        <v>0.00943034347503812i</v>
      </c>
      <c r="T340" t="str">
        <f t="shared" si="122"/>
        <v>0.206397673060435-0.0031431562571321i</v>
      </c>
      <c r="U340" t="str">
        <f t="shared" si="123"/>
        <v>0.0000499999999999999-0.0117060122897834i</v>
      </c>
      <c r="V340" t="str">
        <f t="shared" si="124"/>
        <v>3.33333333333333E-06-0.0128766135187618i</v>
      </c>
      <c r="W340" t="str">
        <f t="shared" si="125"/>
        <v>0.0000144746253381105-0.00613174534684456i</v>
      </c>
      <c r="X340" t="str">
        <f t="shared" si="126"/>
        <v>0.000714690492612414-0.00604731517317008i</v>
      </c>
      <c r="Y340" t="str">
        <f t="shared" si="127"/>
        <v>0.009+0.0129433617327899i</v>
      </c>
      <c r="Z340" t="str">
        <f t="shared" si="128"/>
        <v>-3.42867389058809-6.28101509600685i</v>
      </c>
      <c r="AA340" t="str">
        <f t="shared" si="129"/>
        <v>958.25424735066-680.224028826118i</v>
      </c>
      <c r="AB340" t="str">
        <f t="shared" si="130"/>
        <v>1.42576678140743-0.0217124917822094i</v>
      </c>
      <c r="AC340" t="str">
        <f t="shared" si="131"/>
        <v>7.46117172931685-1.80521473740784i</v>
      </c>
      <c r="AD340" t="str">
        <f t="shared" si="132"/>
        <v>0.181189036829258+0.0409282400723753i</v>
      </c>
      <c r="AE340" t="str">
        <f t="shared" si="133"/>
        <v>-0.364167226089698-1.27838066367939i</v>
      </c>
      <c r="AF340" t="str">
        <f t="shared" si="134"/>
        <v>-8.12321212927153-2.33693910976382i</v>
      </c>
      <c r="AG340" t="str">
        <f t="shared" si="135"/>
        <v>1.7293052420207-0.304186705745154i</v>
      </c>
      <c r="AH340" t="str">
        <f t="shared" si="136"/>
        <v>-1.12498879745111+6.29928542698684i</v>
      </c>
      <c r="AI340">
        <f t="shared" si="137"/>
        <v>16.122178108014356</v>
      </c>
      <c r="AJ340">
        <f t="shared" si="138"/>
        <v>100.1256976607776</v>
      </c>
      <c r="AK340"/>
      <c r="AL340"/>
      <c r="AM340"/>
      <c r="AN340"/>
    </row>
    <row r="341" spans="1:40" x14ac:dyDescent="0.25">
      <c r="A341"/>
      <c r="B341">
        <f t="shared" si="139"/>
        <v>20700</v>
      </c>
      <c r="C341" s="186" t="str">
        <f t="shared" si="107"/>
        <v>-0.00017836147697378+0.118309998786842i</v>
      </c>
      <c r="D341" s="158" t="str">
        <f t="shared" si="108"/>
        <v>-5.95837339499609+0.907043324032456i</v>
      </c>
      <c r="E341" t="str">
        <f t="shared" si="109"/>
        <v>2870</v>
      </c>
      <c r="F341" t="str">
        <f t="shared" si="110"/>
        <v>0.777000777000777</v>
      </c>
      <c r="G341" t="str">
        <f t="shared" si="105"/>
        <v>0.777000777000777</v>
      </c>
      <c r="H341" t="str">
        <f t="shared" si="111"/>
        <v>2.1769039721278+3.25848939107992i</v>
      </c>
      <c r="I341" t="str">
        <f t="shared" si="112"/>
        <v>81.2887099116359i</v>
      </c>
      <c r="J341" t="str">
        <f t="shared" si="106"/>
        <v>-4.65209430459814+17.5808620558169i</v>
      </c>
      <c r="K341" t="str">
        <f t="shared" si="113"/>
        <v>4.32114186046893-1.14342285233943i</v>
      </c>
      <c r="L341" t="str">
        <f t="shared" si="114"/>
        <v>0.224755490089325-0.0605565582725147i</v>
      </c>
      <c r="M341" t="str">
        <f t="shared" si="115"/>
        <v>4.54589735055825-1.20397941061194i</v>
      </c>
      <c r="N341" t="str">
        <f t="shared" si="116"/>
        <v>-0.0918026311878326i</v>
      </c>
      <c r="O341" t="str">
        <f t="shared" si="117"/>
        <v>0.995789097060432-0.0916737376546297i</v>
      </c>
      <c r="P341" t="str">
        <f t="shared" si="118"/>
        <v>0.00421090293956805+0.0916737376546297i</v>
      </c>
      <c r="Q341" t="str">
        <f t="shared" si="119"/>
        <v>-0.00421090293956805+0.000128893533202903i</v>
      </c>
      <c r="R341" t="str">
        <f t="shared" si="120"/>
        <v>-0.333302114323867-21.7807675593627i</v>
      </c>
      <c r="S341" t="str">
        <f t="shared" si="121"/>
        <v>0.0094761218414218i</v>
      </c>
      <c r="T341" t="str">
        <f t="shared" si="122"/>
        <v>0.206397207192208-0.00315841144533646i</v>
      </c>
      <c r="U341" t="str">
        <f t="shared" si="123"/>
        <v>0.0000500000000000001-0.0116494615057748i</v>
      </c>
      <c r="V341" t="str">
        <f t="shared" si="124"/>
        <v>3.33333333333333E-06-0.0128144076563523i</v>
      </c>
      <c r="W341" t="str">
        <f t="shared" si="125"/>
        <v>0.0000144746248181912-0.00610212362713296i</v>
      </c>
      <c r="X341" t="str">
        <f t="shared" si="126"/>
        <v>0.000708029919010859-0.00601886882889307i</v>
      </c>
      <c r="Y341" t="str">
        <f t="shared" si="127"/>
        <v>0.009+0.0130061935858617i</v>
      </c>
      <c r="Z341" t="str">
        <f t="shared" si="128"/>
        <v>-3.44276229886691-6.20192416623769i</v>
      </c>
      <c r="AA341" t="str">
        <f t="shared" si="129"/>
        <v>949.981088134493-683.745974327453i</v>
      </c>
      <c r="AB341" t="str">
        <f t="shared" si="130"/>
        <v>1.42576356325369-0.021817872527367i</v>
      </c>
      <c r="AC341" t="str">
        <f t="shared" si="131"/>
        <v>7.45510653541113-1.81577178347513i</v>
      </c>
      <c r="AD341" t="str">
        <f t="shared" si="132"/>
        <v>0.181209672159836+0.0412090069557i</v>
      </c>
      <c r="AE341" t="str">
        <f t="shared" si="133"/>
        <v>-0.368286691396704-1.26572146044492i</v>
      </c>
      <c r="AF341" t="str">
        <f t="shared" si="134"/>
        <v>-8.13527736712389-2.35144606704746i</v>
      </c>
      <c r="AG341" t="str">
        <f t="shared" si="135"/>
        <v>1.72516656002621-0.306808055818759i</v>
      </c>
      <c r="AH341" t="str">
        <f t="shared" si="136"/>
        <v>-1.10433500275995+6.27428262169507i</v>
      </c>
      <c r="AI341">
        <f t="shared" si="137"/>
        <v>16.083781580385853</v>
      </c>
      <c r="AJ341">
        <f t="shared" si="138"/>
        <v>99.982371907710913</v>
      </c>
      <c r="AK341"/>
      <c r="AL341"/>
      <c r="AM341"/>
      <c r="AN341"/>
    </row>
    <row r="342" spans="1:40" x14ac:dyDescent="0.25">
      <c r="A342"/>
      <c r="B342">
        <f t="shared" si="139"/>
        <v>20800</v>
      </c>
      <c r="C342" s="186" t="str">
        <f t="shared" si="107"/>
        <v>-0.000176650589253591+0.117741203282647i</v>
      </c>
      <c r="D342" s="158" t="str">
        <f t="shared" si="108"/>
        <v>-5.95836027819024+0.902682558500294i</v>
      </c>
      <c r="E342" t="str">
        <f t="shared" si="109"/>
        <v>2870</v>
      </c>
      <c r="F342" t="str">
        <f t="shared" si="110"/>
        <v>0.777000777000777</v>
      </c>
      <c r="G342" t="str">
        <f t="shared" si="105"/>
        <v>0.777000777000777</v>
      </c>
      <c r="H342" t="str">
        <f t="shared" si="111"/>
        <v>2.18899891140151+3.26853093663941i</v>
      </c>
      <c r="I342" t="str">
        <f t="shared" si="112"/>
        <v>81.6814089933346i</v>
      </c>
      <c r="J342" t="str">
        <f t="shared" si="106"/>
        <v>-4.70683581866867+17.6657937565696i</v>
      </c>
      <c r="K342" t="str">
        <f t="shared" si="113"/>
        <v>4.31722820994655-1.15027293174338i</v>
      </c>
      <c r="L342" t="str">
        <f t="shared" si="114"/>
        <v>0.224608259027212-0.0608092414801925i</v>
      </c>
      <c r="M342" t="str">
        <f t="shared" si="115"/>
        <v>4.54183646897376-1.21108217322357i</v>
      </c>
      <c r="N342" t="str">
        <f t="shared" si="116"/>
        <v>-0.0922461221597545i</v>
      </c>
      <c r="O342" t="str">
        <f t="shared" si="117"/>
        <v>0.995748342658742-0.0921153520992479i</v>
      </c>
      <c r="P342" t="str">
        <f t="shared" si="118"/>
        <v>0.00425165734125799+0.0921153520992479i</v>
      </c>
      <c r="Q342" t="str">
        <f t="shared" si="119"/>
        <v>-0.00425165734125799+0.000130770060506602i</v>
      </c>
      <c r="R342" t="str">
        <f t="shared" si="120"/>
        <v>-0.333301811911494-21.6760031677648i</v>
      </c>
      <c r="S342" t="str">
        <f t="shared" si="121"/>
        <v>0.00952190020780548i</v>
      </c>
      <c r="T342" t="str">
        <f t="shared" si="122"/>
        <v>0.206396739067532-0.003173666592102i</v>
      </c>
      <c r="U342" t="str">
        <f t="shared" si="123"/>
        <v>0.00005-0.0115934544793047i</v>
      </c>
      <c r="V342" t="str">
        <f t="shared" si="124"/>
        <v>3.33333333333333E-06-0.0127527999272352i</v>
      </c>
      <c r="W342" t="str">
        <f t="shared" si="125"/>
        <v>0.0000144746242957541-0.0060727867327987i</v>
      </c>
      <c r="X342" t="str">
        <f t="shared" si="126"/>
        <v>0.000701463517653103-0.00599068520897565i</v>
      </c>
      <c r="Y342" t="str">
        <f t="shared" si="127"/>
        <v>0.009+0.0130690254389335i</v>
      </c>
      <c r="Z342" t="str">
        <f t="shared" si="128"/>
        <v>-3.45569214467441-6.12371814701548i</v>
      </c>
      <c r="AA342" t="str">
        <f t="shared" si="129"/>
        <v>941.750588495488-687.116027906961i</v>
      </c>
      <c r="AB342" t="str">
        <f t="shared" si="130"/>
        <v>1.42576032951272-0.0219232529862709i</v>
      </c>
      <c r="AC342" t="str">
        <f t="shared" si="131"/>
        <v>7.44901939972617-1.8262847482938i</v>
      </c>
      <c r="AD342" t="str">
        <f t="shared" si="132"/>
        <v>0.181230422166726+0.0414893674400995i</v>
      </c>
      <c r="AE342" t="str">
        <f t="shared" si="133"/>
        <v>-0.372207353956451-1.25317850616392i</v>
      </c>
      <c r="AF342" t="str">
        <f t="shared" si="134"/>
        <v>-8.14735918959175-2.36584837813912i</v>
      </c>
      <c r="AG342" t="str">
        <f t="shared" si="135"/>
        <v>1.7210383552263-0.309342363635741i</v>
      </c>
      <c r="AH342" t="str">
        <f t="shared" si="136"/>
        <v>-1.08394566871506+6.2493501293616i</v>
      </c>
      <c r="AI342">
        <f t="shared" si="137"/>
        <v>16.045426404565482</v>
      </c>
      <c r="AJ342">
        <f t="shared" si="138"/>
        <v>99.840016777996198</v>
      </c>
      <c r="AK342"/>
      <c r="AL342"/>
      <c r="AM342"/>
      <c r="AN342"/>
    </row>
    <row r="343" spans="1:40" x14ac:dyDescent="0.25">
      <c r="A343"/>
      <c r="B343">
        <f t="shared" si="139"/>
        <v>20900</v>
      </c>
      <c r="C343" s="186" t="str">
        <f t="shared" si="107"/>
        <v>-0.000174964200858481+0.117177850761049i</v>
      </c>
      <c r="D343" s="158" t="str">
        <f t="shared" si="108"/>
        <v>-5.95834734921254+0.898363522501376i</v>
      </c>
      <c r="E343" t="str">
        <f t="shared" si="109"/>
        <v>2870</v>
      </c>
      <c r="F343" t="str">
        <f t="shared" si="110"/>
        <v>0.777000777000777</v>
      </c>
      <c r="G343" t="str">
        <f t="shared" si="105"/>
        <v>0.777000777000777</v>
      </c>
      <c r="H343" t="str">
        <f t="shared" si="111"/>
        <v>2.20110985498882+3.27851024515972i</v>
      </c>
      <c r="I343" t="str">
        <f t="shared" si="112"/>
        <v>82.0741080750334i</v>
      </c>
      <c r="J343" t="str">
        <f t="shared" si="106"/>
        <v>-4.76184114726485+17.7507254573224i</v>
      </c>
      <c r="K343" t="str">
        <f t="shared" si="113"/>
        <v>4.31330044251418-1.15709363975358i</v>
      </c>
      <c r="L343" t="str">
        <f t="shared" si="114"/>
        <v>0.224460512580599-0.0610614012100525i</v>
      </c>
      <c r="M343" t="str">
        <f t="shared" si="115"/>
        <v>4.53776095509478-1.21815504096363i</v>
      </c>
      <c r="N343" t="str">
        <f t="shared" si="116"/>
        <v>-0.0926896131316765i</v>
      </c>
      <c r="O343" t="str">
        <f t="shared" si="117"/>
        <v>0.995707392409047-0.0925569484262282i</v>
      </c>
      <c r="P343" t="str">
        <f t="shared" si="118"/>
        <v>0.00429260759095296+0.0925569484262282i</v>
      </c>
      <c r="Q343" t="str">
        <f t="shared" si="119"/>
        <v>-0.00429260759095296+0.000132664705448288i</v>
      </c>
      <c r="R343" t="str">
        <f t="shared" si="120"/>
        <v>-0.333301508040421-21.5722410703887i</v>
      </c>
      <c r="S343" t="str">
        <f t="shared" si="121"/>
        <v>0.00956767857418916i</v>
      </c>
      <c r="T343" t="str">
        <f t="shared" si="122"/>
        <v>0.206396268686401-0.00318892169722327i</v>
      </c>
      <c r="U343" t="str">
        <f t="shared" si="123"/>
        <v>0.00005-0.0115379834052411i</v>
      </c>
      <c r="V343" t="str">
        <f t="shared" si="124"/>
        <v>3.33333333333333E-06-0.0126917817457652i</v>
      </c>
      <c r="W343" t="str">
        <f t="shared" si="125"/>
        <v>0.0000144746237707992-0.00604373057543922i</v>
      </c>
      <c r="X343" t="str">
        <f t="shared" si="126"/>
        <v>0.000694989529304597-0.0059627607430321i</v>
      </c>
      <c r="Y343" t="str">
        <f t="shared" si="127"/>
        <v>0.009+0.0131318572920053i</v>
      </c>
      <c r="Z343" t="str">
        <f t="shared" si="128"/>
        <v>-3.46750087324407-6.0464017708659i</v>
      </c>
      <c r="AA343" t="str">
        <f t="shared" si="129"/>
        <v>933.564923406297-690.337730680826i</v>
      </c>
      <c r="AB343" t="str">
        <f t="shared" si="130"/>
        <v>1.42575708018446-0.0220286331575019i</v>
      </c>
      <c r="AC343" t="str">
        <f t="shared" si="131"/>
        <v>7.44291051938463-1.8367538458525i</v>
      </c>
      <c r="AD343" t="str">
        <f t="shared" si="132"/>
        <v>0.181251286623015+0.0417693271742757i</v>
      </c>
      <c r="AE343" t="str">
        <f t="shared" si="133"/>
        <v>-0.375934860847498-1.24075327886074i</v>
      </c>
      <c r="AF343" t="str">
        <f t="shared" si="134"/>
        <v>-8.15945720420136-2.38014672265834i</v>
      </c>
      <c r="AG343" t="str">
        <f t="shared" si="135"/>
        <v>1.71692212549037-0.311791407861379i</v>
      </c>
      <c r="AH343" t="str">
        <f t="shared" si="136"/>
        <v>-1.06381810622205+6.2244896859933i</v>
      </c>
      <c r="AI343">
        <f t="shared" si="137"/>
        <v>16.007113783709439</v>
      </c>
      <c r="AJ343">
        <f t="shared" si="138"/>
        <v>99.698628043532537</v>
      </c>
      <c r="AK343"/>
      <c r="AL343"/>
      <c r="AM343"/>
      <c r="AN343"/>
    </row>
    <row r="344" spans="1:40" x14ac:dyDescent="0.25">
      <c r="A344"/>
      <c r="B344">
        <f t="shared" si="139"/>
        <v>21000</v>
      </c>
      <c r="C344" s="186" t="str">
        <f t="shared" si="107"/>
        <v>-0.000173301846249219+0.116619863465846i</v>
      </c>
      <c r="D344" s="158" t="str">
        <f t="shared" si="108"/>
        <v>-5.95833460449387+0.89408561990482i</v>
      </c>
      <c r="E344" t="str">
        <f t="shared" si="109"/>
        <v>2870</v>
      </c>
      <c r="F344" t="str">
        <f t="shared" si="110"/>
        <v>0.777000777000777</v>
      </c>
      <c r="G344" t="str">
        <f t="shared" si="105"/>
        <v>0.777000777000777</v>
      </c>
      <c r="H344" t="str">
        <f t="shared" si="111"/>
        <v>2.21323641597104+3.28842739118273i</v>
      </c>
      <c r="I344" t="str">
        <f t="shared" si="112"/>
        <v>82.4668071567321i</v>
      </c>
      <c r="J344" t="str">
        <f t="shared" si="106"/>
        <v>-4.81711029038666+17.8356571580751i</v>
      </c>
      <c r="K344" t="str">
        <f t="shared" si="113"/>
        <v>4.30935868844478-1.1638851262442i</v>
      </c>
      <c r="L344" t="str">
        <f t="shared" si="114"/>
        <v>0.224312253163318-0.0613130361093998i</v>
      </c>
      <c r="M344" t="str">
        <f t="shared" si="115"/>
        <v>4.5336709416081-1.2251981623536i</v>
      </c>
      <c r="N344" t="str">
        <f t="shared" si="116"/>
        <v>-0.0931331041035983i</v>
      </c>
      <c r="O344" t="str">
        <f t="shared" si="117"/>
        <v>0.995666246319402-0.0929985265487154i</v>
      </c>
      <c r="P344" t="str">
        <f t="shared" si="118"/>
        <v>0.00433375368059796+0.0929985265487154i</v>
      </c>
      <c r="Q344" t="str">
        <f t="shared" si="119"/>
        <v>-0.00433375368059796+0.0001345775548829i</v>
      </c>
      <c r="R344" t="str">
        <f t="shared" si="120"/>
        <v>-0.333301202710909-21.4694669487487i</v>
      </c>
      <c r="S344" t="str">
        <f t="shared" si="121"/>
        <v>0.00961345694057284i</v>
      </c>
      <c r="T344" t="str">
        <f t="shared" si="122"/>
        <v>0.206395796048847-0.00320417676050246i</v>
      </c>
      <c r="U344" t="str">
        <f t="shared" si="123"/>
        <v>0.0000499999999999999-0.0114830406271209i</v>
      </c>
      <c r="V344" t="str">
        <f t="shared" si="124"/>
        <v>3.33333333333333E-06-0.012631344689833i</v>
      </c>
      <c r="W344" t="str">
        <f t="shared" si="125"/>
        <v>0.0000144746232433267-0.00601495114452631i</v>
      </c>
      <c r="X344" t="str">
        <f t="shared" si="126"/>
        <v>0.00068860623543939-0.00593509192406022i</v>
      </c>
      <c r="Y344" t="str">
        <f t="shared" si="127"/>
        <v>0.009+0.0131946891450771i</v>
      </c>
      <c r="Z344" t="str">
        <f t="shared" si="128"/>
        <v>-3.47822514611386-5.9699787489011i</v>
      </c>
      <c r="AA344" t="str">
        <f t="shared" si="129"/>
        <v>925.426127686879-693.414592517744i</v>
      </c>
      <c r="AB344" t="str">
        <f t="shared" si="130"/>
        <v>1.42575381526914-0.0221340130396935i</v>
      </c>
      <c r="AC344" t="str">
        <f t="shared" si="131"/>
        <v>7.43678009007084-1.84717928617562i</v>
      </c>
      <c r="AD344" t="str">
        <f t="shared" si="132"/>
        <v>0.181272265306968+0.0420488916985699i</v>
      </c>
      <c r="AE344" t="str">
        <f t="shared" si="133"/>
        <v>-0.379474761628412-1.22844708411995i</v>
      </c>
      <c r="AF344" t="str">
        <f t="shared" si="134"/>
        <v>-8.17157102046491-2.39434177127791i</v>
      </c>
      <c r="AG344" t="str">
        <f t="shared" si="135"/>
        <v>1.71281928842781-0.314156961291371i</v>
      </c>
      <c r="AH344" t="str">
        <f t="shared" si="136"/>
        <v>-1.04394962118624+6.1997029673199i</v>
      </c>
      <c r="AI344">
        <f t="shared" si="137"/>
        <v>15.968844891085407</v>
      </c>
      <c r="AJ344">
        <f t="shared" si="138"/>
        <v>99.558201350649796</v>
      </c>
      <c r="AK344"/>
      <c r="AL344"/>
      <c r="AM344"/>
      <c r="AN344"/>
    </row>
    <row r="345" spans="1:40" x14ac:dyDescent="0.25">
      <c r="A345"/>
      <c r="B345">
        <f t="shared" si="139"/>
        <v>21100</v>
      </c>
      <c r="C345" s="186" t="str">
        <f t="shared" si="107"/>
        <v>-0.000171663070892064+0.116067165114872i</v>
      </c>
      <c r="D345" s="158" t="str">
        <f t="shared" si="108"/>
        <v>-5.95832204054946+0.889848265880686i</v>
      </c>
      <c r="E345" t="str">
        <f t="shared" si="109"/>
        <v>2870</v>
      </c>
      <c r="F345" t="str">
        <f t="shared" si="110"/>
        <v>0.777000777000777</v>
      </c>
      <c r="G345" t="str">
        <f t="shared" si="105"/>
        <v>0.777000777000777</v>
      </c>
      <c r="H345" t="str">
        <f t="shared" si="111"/>
        <v>2.22537820934428+3.29828245184937i</v>
      </c>
      <c r="I345" t="str">
        <f t="shared" si="112"/>
        <v>82.8595062384308i</v>
      </c>
      <c r="J345" t="str">
        <f t="shared" si="106"/>
        <v>-4.87264324803412+17.9205888588279i</v>
      </c>
      <c r="K345" t="str">
        <f t="shared" si="113"/>
        <v>4.30540307702369-1.17064753834751i</v>
      </c>
      <c r="L345" t="str">
        <f t="shared" si="114"/>
        <v>0.224163483192544-0.0615641448390232i</v>
      </c>
      <c r="M345" t="str">
        <f t="shared" si="115"/>
        <v>4.52956656021623-1.23221168318653i</v>
      </c>
      <c r="N345" t="str">
        <f t="shared" si="116"/>
        <v>-0.0935765950755202i</v>
      </c>
      <c r="O345" t="str">
        <f t="shared" si="117"/>
        <v>0.995624904397899-0.0934400863798583i</v>
      </c>
      <c r="P345" t="str">
        <f t="shared" si="118"/>
        <v>0.00437509560210103+0.0934400863798583i</v>
      </c>
      <c r="Q345" t="str">
        <f t="shared" si="119"/>
        <v>-0.00437509560210103+0.000136508695661897i</v>
      </c>
      <c r="R345" t="str">
        <f t="shared" si="120"/>
        <v>-0.333300895923184-21.3676667557915i</v>
      </c>
      <c r="S345" t="str">
        <f t="shared" si="121"/>
        <v>0.00965923530695652i</v>
      </c>
      <c r="T345" t="str">
        <f t="shared" si="122"/>
        <v>0.206395321154822-0.00321943178174146i</v>
      </c>
      <c r="U345" t="str">
        <f t="shared" si="123"/>
        <v>0.0000500000000000001-0.0114286186336274i</v>
      </c>
      <c r="V345" t="str">
        <f t="shared" si="124"/>
        <v>3.33333333333333E-06-0.0125714804969902i</v>
      </c>
      <c r="W345" t="str">
        <f t="shared" si="125"/>
        <v>0.0000144746227133366-0.00598644450556067i</v>
      </c>
      <c r="X345" t="str">
        <f t="shared" si="126"/>
        <v>0.000682311957119968-0.00590767530706585i</v>
      </c>
      <c r="Y345" t="str">
        <f t="shared" si="127"/>
        <v>0.009+0.0132575209981489i</v>
      </c>
      <c r="Z345" t="str">
        <f t="shared" si="128"/>
        <v>-3.48790083369204-5.89445182496079i</v>
      </c>
      <c r="AA345" t="str">
        <f t="shared" si="129"/>
        <v>917.336101156956-696.350088720844i</v>
      </c>
      <c r="AB345" t="str">
        <f t="shared" si="130"/>
        <v>1.42575053476643-0.0222393926314773i</v>
      </c>
      <c r="AC345" t="str">
        <f t="shared" si="131"/>
        <v>7.43062830606095-1.8575612754317i</v>
      </c>
      <c r="AD345" t="str">
        <f t="shared" si="132"/>
        <v>0.18129335800188+0.0423280664475227i</v>
      </c>
      <c r="AE345" t="str">
        <f t="shared" si="133"/>
        <v>-0.382832505998925-1.21626106317834i</v>
      </c>
      <c r="AF345" t="str">
        <f t="shared" si="134"/>
        <v>-8.18370024989374-2.40843418596868i</v>
      </c>
      <c r="AG345" t="str">
        <f t="shared" si="135"/>
        <v>1.70873118397678-0.316440788594346i</v>
      </c>
      <c r="AH345" t="str">
        <f t="shared" si="136"/>
        <v>-1.02433751619251+6.17499158975327i</v>
      </c>
      <c r="AI345">
        <f t="shared" si="137"/>
        <v>15.930620870452701</v>
      </c>
      <c r="AJ345">
        <f t="shared" si="138"/>
        <v>99.418732226929279</v>
      </c>
      <c r="AK345"/>
      <c r="AL345"/>
      <c r="AM345"/>
      <c r="AN345"/>
    </row>
    <row r="346" spans="1:40" x14ac:dyDescent="0.25">
      <c r="A346"/>
      <c r="B346">
        <f t="shared" si="139"/>
        <v>21200</v>
      </c>
      <c r="C346" s="186" t="str">
        <f t="shared" si="107"/>
        <v>-0.000170047430948015+0.115519680865228i</v>
      </c>
      <c r="D346" s="158" t="str">
        <f t="shared" si="108"/>
        <v>-5.95830965397656+0.885650886633415i</v>
      </c>
      <c r="E346" t="str">
        <f t="shared" si="109"/>
        <v>2870</v>
      </c>
      <c r="F346" t="str">
        <f t="shared" si="110"/>
        <v>0.777000777000777</v>
      </c>
      <c r="G346" t="str">
        <f t="shared" si="105"/>
        <v>0.777000777000777</v>
      </c>
      <c r="H346" t="str">
        <f t="shared" si="111"/>
        <v>2.23753485203484+3.3080755068704i</v>
      </c>
      <c r="I346" t="str">
        <f t="shared" si="112"/>
        <v>83.2522053201295i</v>
      </c>
      <c r="J346" t="str">
        <f t="shared" si="106"/>
        <v>-4.92844002020722+18.0055205595806i</v>
      </c>
      <c r="K346" t="str">
        <f t="shared" si="113"/>
        <v>4.30143373657212-1.17738102052881i</v>
      </c>
      <c r="L346" t="str">
        <f t="shared" si="114"/>
        <v>0.224014205088699-0.0618147260731946i</v>
      </c>
      <c r="M346" t="str">
        <f t="shared" si="115"/>
        <v>4.52544794166082-1.239195746602i</v>
      </c>
      <c r="N346" t="str">
        <f t="shared" si="116"/>
        <v>-0.0940200860474422i</v>
      </c>
      <c r="O346" t="str">
        <f t="shared" si="117"/>
        <v>0.995583366652669-0.093881627832809i</v>
      </c>
      <c r="P346" t="str">
        <f t="shared" si="118"/>
        <v>0.004416633347331+0.093881627832809i</v>
      </c>
      <c r="Q346" t="str">
        <f t="shared" si="119"/>
        <v>-0.004416633347331+0.000138458214633208i</v>
      </c>
      <c r="R346" t="str">
        <f t="shared" si="120"/>
        <v>-0.333300587676928-21.2668267095063i</v>
      </c>
      <c r="S346" t="str">
        <f t="shared" si="121"/>
        <v>0.0097050136733402i</v>
      </c>
      <c r="T346" t="str">
        <f t="shared" si="122"/>
        <v>0.206394844004315-0.00323468676073691i</v>
      </c>
      <c r="U346" t="str">
        <f t="shared" si="123"/>
        <v>0.00005-0.0113747100551669i</v>
      </c>
      <c r="V346" t="str">
        <f t="shared" si="124"/>
        <v>3.33333333333333E-06-0.0125121810606836i</v>
      </c>
      <c r="W346" t="str">
        <f t="shared" si="125"/>
        <v>0.0000144746221808285-0.00595820679827896i</v>
      </c>
      <c r="X346" t="str">
        <f t="shared" si="126"/>
        <v>0.000676105053912801-0.00588050750772268i</v>
      </c>
      <c r="Y346" t="str">
        <f t="shared" si="127"/>
        <v>0.009+0.0133203528512207i</v>
      </c>
      <c r="Z346" t="str">
        <f t="shared" si="128"/>
        <v>-3.49656301003309-5.8198228280814i</v>
      </c>
      <c r="AA346" t="str">
        <f t="shared" si="129"/>
        <v>909.296613722679-699.147657013869i</v>
      </c>
      <c r="AB346" t="str">
        <f t="shared" si="130"/>
        <v>1.42574723867626-0.0223447719314484i</v>
      </c>
      <c r="AC346" t="str">
        <f t="shared" si="131"/>
        <v>7.42445536025984-1.86790001604122i</v>
      </c>
      <c r="AD346" t="str">
        <f t="shared" si="132"/>
        <v>0.181314564495936+0.0426068567523781i</v>
      </c>
      <c r="AE346" t="str">
        <f t="shared" si="133"/>
        <v>-0.386013441836463-1.20419620081123i</v>
      </c>
      <c r="AF346" t="str">
        <f t="shared" si="134"/>
        <v>-8.1958445060114-2.42242462023698i</v>
      </c>
      <c r="AG346" t="str">
        <f t="shared" si="135"/>
        <v>1.70465907698099-0.318644644228339i</v>
      </c>
      <c r="AH346" t="str">
        <f t="shared" si="136"/>
        <v>-1.00497909211329+6.1503571113646i</v>
      </c>
      <c r="AI346">
        <f t="shared" si="137"/>
        <v>15.892442836450755</v>
      </c>
      <c r="AJ346">
        <f t="shared" si="138"/>
        <v>99.280216087803041</v>
      </c>
      <c r="AK346"/>
      <c r="AL346"/>
      <c r="AM346"/>
      <c r="AN346"/>
    </row>
    <row r="347" spans="1:40" x14ac:dyDescent="0.25">
      <c r="A347"/>
      <c r="B347">
        <f t="shared" si="139"/>
        <v>21300</v>
      </c>
      <c r="C347" s="186" t="str">
        <f t="shared" si="107"/>
        <v>-0.000168454492972262+0.114977337279503i</v>
      </c>
      <c r="D347" s="158" t="str">
        <f t="shared" si="108"/>
        <v>-5.95829744145208+0.881492919142857i</v>
      </c>
      <c r="E347" t="str">
        <f t="shared" si="109"/>
        <v>2870</v>
      </c>
      <c r="F347" t="str">
        <f t="shared" si="110"/>
        <v>0.777000777000777</v>
      </c>
      <c r="G347" t="str">
        <f t="shared" si="105"/>
        <v>0.777000777000777</v>
      </c>
      <c r="H347" t="str">
        <f t="shared" si="111"/>
        <v>2.24970596291413+3.31780663849707i</v>
      </c>
      <c r="I347" t="str">
        <f t="shared" si="112"/>
        <v>83.6449044018283i</v>
      </c>
      <c r="J347" t="str">
        <f t="shared" si="106"/>
        <v>-4.98450060690595+18.0904522603334i</v>
      </c>
      <c r="K347" t="str">
        <f t="shared" si="113"/>
        <v>4.29745079446947-1.18408571465901i</v>
      </c>
      <c r="L347" t="str">
        <f t="shared" si="114"/>
        <v>0.223864421275374-0.0620647784996649i</v>
      </c>
      <c r="M347" t="str">
        <f t="shared" si="115"/>
        <v>4.52131521574484-1.24615049315867i</v>
      </c>
      <c r="N347" t="str">
        <f t="shared" si="116"/>
        <v>-0.094463577019364i</v>
      </c>
      <c r="O347" t="str">
        <f t="shared" si="117"/>
        <v>0.995541633091882-0.0943231508207229i</v>
      </c>
      <c r="P347" t="str">
        <f t="shared" si="118"/>
        <v>0.00445836690811796+0.0943231508207229i</v>
      </c>
      <c r="Q347" t="str">
        <f t="shared" si="119"/>
        <v>-0.00445836690811796+0.000140426198641103i</v>
      </c>
      <c r="R347" t="str">
        <f t="shared" si="120"/>
        <v>-0.333300277971988-21.1669332867002i</v>
      </c>
      <c r="S347" t="str">
        <f t="shared" si="121"/>
        <v>0.00975079203972389i</v>
      </c>
      <c r="T347" t="str">
        <f t="shared" si="122"/>
        <v>0.206394364597323-0.00324994169728702i</v>
      </c>
      <c r="U347" t="str">
        <f t="shared" si="123"/>
        <v>0.00005-0.0113213076605417i</v>
      </c>
      <c r="V347" t="str">
        <f t="shared" si="124"/>
        <v>3.33333333333333E-06-0.0124534384265959i</v>
      </c>
      <c r="W347" t="str">
        <f t="shared" si="125"/>
        <v>0.0000144746216458029-0.00593023423491097i</v>
      </c>
      <c r="X347" t="str">
        <f t="shared" si="126"/>
        <v>0.000669983922838134-0.00585358520106552i</v>
      </c>
      <c r="Y347" t="str">
        <f t="shared" si="127"/>
        <v>0.009+0.0133831847042925i</v>
      </c>
      <c r="Z347" t="str">
        <f t="shared" si="128"/>
        <v>-3.50424594966156-5.74609272327024i</v>
      </c>
      <c r="AA347" t="str">
        <f t="shared" si="129"/>
        <v>901.309310387619-701.810694816195i</v>
      </c>
      <c r="AB347" t="str">
        <f t="shared" si="130"/>
        <v>1.42574392699859-0.022450150938213i</v>
      </c>
      <c r="AC347" t="str">
        <f t="shared" si="131"/>
        <v>7.41826144423139-1.87819570677998i</v>
      </c>
      <c r="AD347" t="str">
        <f t="shared" si="132"/>
        <v>0.181335884582077+0.0428852678435029i</v>
      </c>
      <c r="AE347" t="str">
        <f t="shared" si="133"/>
        <v>-0.389022813583992-1.19225333300559i</v>
      </c>
      <c r="AF347" t="str">
        <f t="shared" si="134"/>
        <v>-8.20800340436621-2.43631371935421i</v>
      </c>
      <c r="AG347" t="str">
        <f t="shared" si="135"/>
        <v>1.70060415974786-0.320770270523584i</v>
      </c>
      <c r="AH347" t="str">
        <f t="shared" si="136"/>
        <v>-0.985871649644433+6.12580103287521i</v>
      </c>
      <c r="AI347">
        <f t="shared" si="137"/>
        <v>15.85431187499216</v>
      </c>
      <c r="AJ347">
        <f t="shared" si="138"/>
        <v>99.142648242920899</v>
      </c>
      <c r="AK347"/>
      <c r="AL347"/>
      <c r="AM347"/>
      <c r="AN347"/>
    </row>
    <row r="348" spans="1:40" x14ac:dyDescent="0.25">
      <c r="A348"/>
      <c r="B348">
        <f t="shared" si="139"/>
        <v>21400</v>
      </c>
      <c r="C348" s="186" t="str">
        <f t="shared" si="107"/>
        <v>-0.000166883833623461+0.114440062292932i</v>
      </c>
      <c r="D348" s="158" t="str">
        <f t="shared" si="108"/>
        <v>-5.9582853997304+0.877373810912479i</v>
      </c>
      <c r="E348" t="str">
        <f t="shared" si="109"/>
        <v>2870</v>
      </c>
      <c r="F348" t="str">
        <f t="shared" si="110"/>
        <v>0.777000777000777</v>
      </c>
      <c r="G348" t="str">
        <f t="shared" si="105"/>
        <v>0.777000777000777</v>
      </c>
      <c r="H348" t="str">
        <f t="shared" si="111"/>
        <v>2.26189116281319+3.32747593149176i</v>
      </c>
      <c r="I348" t="str">
        <f t="shared" si="112"/>
        <v>84.037603483527i</v>
      </c>
      <c r="J348" t="str">
        <f t="shared" si="106"/>
        <v>-5.04082500813033+18.1753839610861i</v>
      </c>
      <c r="K348" t="str">
        <f t="shared" si="113"/>
        <v>4.2934543771751-1.1907617600854i</v>
      </c>
      <c r="L348" t="str">
        <f t="shared" si="114"/>
        <v>0.223714134179238-0.062314300819661i</v>
      </c>
      <c r="M348" t="str">
        <f t="shared" si="115"/>
        <v>4.51716851135434-1.25307606090506i</v>
      </c>
      <c r="N348" t="str">
        <f t="shared" si="116"/>
        <v>-0.0949070679912859i</v>
      </c>
      <c r="O348" t="str">
        <f t="shared" si="117"/>
        <v>0.995499703723747-0.0947646552567599i</v>
      </c>
      <c r="P348" t="str">
        <f t="shared" si="118"/>
        <v>0.00450029627625304+0.0947646552567599i</v>
      </c>
      <c r="Q348" t="str">
        <f t="shared" si="119"/>
        <v>-0.00450029627625304+0.000142412734526004i</v>
      </c>
      <c r="R348" t="str">
        <f t="shared" si="120"/>
        <v>-0.333299966809089-21.0679732169526i</v>
      </c>
      <c r="S348" t="str">
        <f t="shared" si="121"/>
        <v>0.00979657040610756i</v>
      </c>
      <c r="T348" t="str">
        <f t="shared" si="122"/>
        <v>0.206393882933865-0.00326519659119855i</v>
      </c>
      <c r="U348" t="str">
        <f t="shared" si="123"/>
        <v>0.0000499999999999999-0.0112684043537167i</v>
      </c>
      <c r="V348" t="str">
        <f t="shared" si="124"/>
        <v>3.33333333333333E-06-0.0123952447890884i</v>
      </c>
      <c r="W348" t="str">
        <f t="shared" si="125"/>
        <v>0.0000144746211082595-0.00590252309848591i</v>
      </c>
      <c r="X348" t="str">
        <f t="shared" si="126"/>
        <v>0.000663946997352956-0.00582690512021678i</v>
      </c>
      <c r="Y348" t="str">
        <f t="shared" si="127"/>
        <v>0.009+0.0134460165573643i</v>
      </c>
      <c r="Z348" t="str">
        <f t="shared" si="128"/>
        <v>-3.51098312628934-5.67326166057298i</v>
      </c>
      <c r="AA348" t="str">
        <f t="shared" si="129"/>
        <v>893.375716179453-704.342556791459i</v>
      </c>
      <c r="AB348" t="str">
        <f t="shared" si="130"/>
        <v>1.42574059973357-0.0225555296504361i</v>
      </c>
      <c r="AC348" t="str">
        <f t="shared" si="131"/>
        <v>7.41204674822994-1.88844854288043i</v>
      </c>
      <c r="AD348" t="str">
        <f t="shared" si="132"/>
        <v>0.181357318057865+0.0431633048527444i</v>
      </c>
      <c r="AE348" t="str">
        <f t="shared" si="133"/>
        <v>-0.391865760965554-1.18043315441489i</v>
      </c>
      <c r="AF348" t="str">
        <f t="shared" si="134"/>
        <v>-8.22017656254359-2.45010212057928i</v>
      </c>
      <c r="AG348" t="str">
        <f t="shared" si="135"/>
        <v>1.69656755458205-0.322819395923778i</v>
      </c>
      <c r="AH348" t="str">
        <f t="shared" si="136"/>
        <v>-0.96701249077224+6.10132479865973i</v>
      </c>
      <c r="AI348">
        <f t="shared" si="137"/>
        <v>15.816229043661059</v>
      </c>
      <c r="AJ348">
        <f t="shared" si="138"/>
        <v>99.006023902301166</v>
      </c>
      <c r="AK348"/>
      <c r="AL348"/>
      <c r="AM348"/>
      <c r="AN348"/>
    </row>
    <row r="349" spans="1:40" x14ac:dyDescent="0.25">
      <c r="A349"/>
      <c r="B349">
        <f t="shared" si="139"/>
        <v>21500</v>
      </c>
      <c r="C349" s="186" t="str">
        <f t="shared" si="107"/>
        <v>-0.000165335039382414+0.113907785181476i</v>
      </c>
      <c r="D349" s="158" t="str">
        <f t="shared" si="108"/>
        <v>-5.95827352564122+0.87329301972465i</v>
      </c>
      <c r="E349" t="str">
        <f t="shared" si="109"/>
        <v>2870</v>
      </c>
      <c r="F349" t="str">
        <f t="shared" si="110"/>
        <v>0.777000777000777</v>
      </c>
      <c r="G349" t="str">
        <f t="shared" si="105"/>
        <v>0.777000777000777</v>
      </c>
      <c r="H349" t="str">
        <f t="shared" si="111"/>
        <v>2.27409007453692+3.33708347309878i</v>
      </c>
      <c r="I349" t="str">
        <f t="shared" si="112"/>
        <v>84.4303025652257i</v>
      </c>
      <c r="J349" t="str">
        <f t="shared" si="106"/>
        <v>-5.09741322388035+18.2603156618388i</v>
      </c>
      <c r="K349" t="str">
        <f t="shared" si="113"/>
        <v>4.28944461024906-1.19740929370024i</v>
      </c>
      <c r="L349" t="str">
        <f t="shared" si="114"/>
        <v>0.22356334622995-0.0625632917478811i</v>
      </c>
      <c r="M349" t="str">
        <f t="shared" si="115"/>
        <v>4.51300795647901-1.25997258544812i</v>
      </c>
      <c r="N349" t="str">
        <f t="shared" si="116"/>
        <v>-0.0953505589632078i</v>
      </c>
      <c r="O349" t="str">
        <f t="shared" si="117"/>
        <v>0.99545757855651-0.0952061410540827i</v>
      </c>
      <c r="P349" t="str">
        <f t="shared" si="118"/>
        <v>0.00454242144349004+0.0952061410540827i</v>
      </c>
      <c r="Q349" t="str">
        <f t="shared" si="119"/>
        <v>-0.00454242144349004+0.000144417909125089i</v>
      </c>
      <c r="R349" t="str">
        <f t="shared" si="120"/>
        <v>-0.3332996541874-20.9699334767288i</v>
      </c>
      <c r="S349" t="str">
        <f t="shared" si="121"/>
        <v>0.00984234877249125i</v>
      </c>
      <c r="T349" t="str">
        <f t="shared" si="122"/>
        <v>0.206393399013905-0.00328045144226311i</v>
      </c>
      <c r="U349" t="str">
        <f t="shared" si="123"/>
        <v>0.0000500000000000001-0.0112159931706762i</v>
      </c>
      <c r="V349" t="str">
        <f t="shared" si="124"/>
        <v>3.33333333333333E-06-0.0123375924877438i</v>
      </c>
      <c r="W349" t="str">
        <f t="shared" si="125"/>
        <v>0.0000144746205681983-0.00587506974118608i</v>
      </c>
      <c r="X349" t="str">
        <f t="shared" si="126"/>
        <v>0.00065799274636592-0.00580046405514496i</v>
      </c>
      <c r="Y349" t="str">
        <f t="shared" si="127"/>
        <v>0.009+0.0135088484104361i</v>
      </c>
      <c r="Z349" t="str">
        <f t="shared" si="128"/>
        <v>-3.51680721327775-5.60132902242859i</v>
      </c>
      <c r="AA349" t="str">
        <f t="shared" si="129"/>
        <v>885.497240984822-706.746552654975i</v>
      </c>
      <c r="AB349" t="str">
        <f t="shared" si="130"/>
        <v>1.42573725688094-0.0226609080666782i</v>
      </c>
      <c r="AC349" t="str">
        <f t="shared" si="131"/>
        <v>7.40581146122687-1.89865871612795i</v>
      </c>
      <c r="AD349" t="str">
        <f t="shared" si="132"/>
        <v>0.181378864725348+0.0434409728157189i</v>
      </c>
      <c r="AE349" t="str">
        <f t="shared" si="133"/>
        <v>-0.394547318007015-1.16873622559136i</v>
      </c>
      <c r="AF349" t="str">
        <f t="shared" si="134"/>
        <v>-8.23236360017814-2.46379045337413i</v>
      </c>
      <c r="AG349" t="str">
        <f t="shared" si="135"/>
        <v>1.69255031628885-0.324793733378251i</v>
      </c>
      <c r="AH349" t="str">
        <f t="shared" si="136"/>
        <v>-0.948398920173402+6.0769297977595i</v>
      </c>
      <c r="AI349">
        <f t="shared" si="137"/>
        <v>15.778195372116134</v>
      </c>
      <c r="AJ349">
        <f t="shared" si="138"/>
        <v>98.870338182269421</v>
      </c>
      <c r="AK349"/>
      <c r="AL349"/>
      <c r="AM349"/>
      <c r="AN349"/>
    </row>
    <row r="350" spans="1:40" x14ac:dyDescent="0.25">
      <c r="A350"/>
      <c r="B350">
        <f t="shared" si="139"/>
        <v>21600</v>
      </c>
      <c r="C350" s="186" t="str">
        <f t="shared" si="107"/>
        <v>-0.000163807706279879+0.113380436530786i</v>
      </c>
      <c r="D350" s="158" t="str">
        <f t="shared" si="108"/>
        <v>-5.95826181608744+0.869250013402693i</v>
      </c>
      <c r="E350" t="str">
        <f t="shared" si="109"/>
        <v>2870</v>
      </c>
      <c r="F350" t="str">
        <f t="shared" si="110"/>
        <v>0.777000777000777</v>
      </c>
      <c r="G350" t="str">
        <f t="shared" si="105"/>
        <v>0.777000777000777</v>
      </c>
      <c r="H350" t="str">
        <f t="shared" si="111"/>
        <v>2.28630232287773+3.34662935301497i</v>
      </c>
      <c r="I350" t="str">
        <f t="shared" si="112"/>
        <v>84.8230016469244i</v>
      </c>
      <c r="J350" t="str">
        <f t="shared" si="106"/>
        <v>-5.15426525415601+18.3452473625916i</v>
      </c>
      <c r="K350" t="str">
        <f t="shared" si="113"/>
        <v>4.2854216183722-1.20402845000747i</v>
      </c>
      <c r="L350" t="str">
        <f t="shared" si="114"/>
        <v>0.223412059860078-0.0628117500124903i</v>
      </c>
      <c r="M350" t="str">
        <f t="shared" si="115"/>
        <v>4.50883367823228-1.26684020001996i</v>
      </c>
      <c r="N350" t="str">
        <f t="shared" si="116"/>
        <v>-0.0957940499351297i</v>
      </c>
      <c r="O350" t="str">
        <f t="shared" si="117"/>
        <v>0.995415257598457-0.0956476081258582i</v>
      </c>
      <c r="P350" t="str">
        <f t="shared" si="118"/>
        <v>0.00458474240154305+0.0956476081258582i</v>
      </c>
      <c r="Q350" t="str">
        <f t="shared" si="119"/>
        <v>-0.00458474240154305+0.000146441809271508i</v>
      </c>
      <c r="R350" t="str">
        <f t="shared" si="120"/>
        <v>-0.33329934010743-20.8728012836762i</v>
      </c>
      <c r="S350" t="str">
        <f t="shared" si="121"/>
        <v>0.00988812713887493i</v>
      </c>
      <c r="T350" t="str">
        <f t="shared" si="122"/>
        <v>0.206392912837462-0.00329570625028538i</v>
      </c>
      <c r="U350" t="str">
        <f t="shared" si="123"/>
        <v>0.00005-0.0111640672763675i</v>
      </c>
      <c r="V350" t="str">
        <f t="shared" si="124"/>
        <v>3.33333333333333E-06-0.0122804740040043i</v>
      </c>
      <c r="W350" t="str">
        <f t="shared" si="125"/>
        <v>0.0000144746200256195-0.00584787058274575i</v>
      </c>
      <c r="X350" t="str">
        <f t="shared" si="126"/>
        <v>0.000652119673282964-0.00577425885145393i</v>
      </c>
      <c r="Y350" t="str">
        <f t="shared" si="127"/>
        <v>0.009+0.0135716802635079i</v>
      </c>
      <c r="Z350" t="str">
        <f t="shared" si="128"/>
        <v>-3.5217500857035-5.53029346931335i</v>
      </c>
      <c r="AA350" t="str">
        <f t="shared" si="129"/>
        <v>877.675184285808-709.025945225446i</v>
      </c>
      <c r="AB350" t="str">
        <f t="shared" si="130"/>
        <v>1.42573389844084-0.0227662861855901i</v>
      </c>
      <c r="AC350" t="str">
        <f t="shared" si="131"/>
        <v>7.3995557709424-1.90882641495789i</v>
      </c>
      <c r="AD350" t="str">
        <f t="shared" si="132"/>
        <v>0.181400524390945+0.0437182766740412i</v>
      </c>
      <c r="AE350" t="str">
        <f t="shared" si="133"/>
        <v>-0.397072412340385-1.15716297999287i</v>
      </c>
      <c r="AF350" t="str">
        <f t="shared" si="134"/>
        <v>-8.24456413896517-2.47737933961228i</v>
      </c>
      <c r="AG350" t="str">
        <f t="shared" si="135"/>
        <v>1.68855343464283-0.326694978877566i</v>
      </c>
      <c r="AH350" t="str">
        <f t="shared" si="136"/>
        <v>-0.930028246549419+6.05261736490395i</v>
      </c>
      <c r="AI350">
        <f t="shared" si="137"/>
        <v>15.740211862497063</v>
      </c>
      <c r="AJ350">
        <f t="shared" si="138"/>
        <v>98.735586111188084</v>
      </c>
      <c r="AK350"/>
      <c r="AL350"/>
      <c r="AM350"/>
      <c r="AN350"/>
    </row>
    <row r="351" spans="1:40" x14ac:dyDescent="0.25">
      <c r="A351"/>
      <c r="B351">
        <f t="shared" si="139"/>
        <v>21700</v>
      </c>
      <c r="C351" s="186" t="str">
        <f t="shared" si="107"/>
        <v>-0.000162301439633131+0.112857948206029i</v>
      </c>
      <c r="D351" s="158" t="str">
        <f t="shared" si="108"/>
        <v>-5.95825026804315+0.865244269579556i</v>
      </c>
      <c r="E351" t="str">
        <f t="shared" si="109"/>
        <v>2870</v>
      </c>
      <c r="F351" t="str">
        <f t="shared" si="110"/>
        <v>0.777000777000777</v>
      </c>
      <c r="G351" t="str">
        <f t="shared" si="105"/>
        <v>0.777000777000777</v>
      </c>
      <c r="H351" t="str">
        <f t="shared" si="111"/>
        <v>2.298527534629+3.35611366336043i</v>
      </c>
      <c r="I351" t="str">
        <f t="shared" si="112"/>
        <v>85.2157007286231i</v>
      </c>
      <c r="J351" t="str">
        <f t="shared" si="106"/>
        <v>-5.21138109895732+18.4301790633443i</v>
      </c>
      <c r="K351" t="str">
        <f t="shared" si="113"/>
        <v>4.28138552536558-1.21061936118764i</v>
      </c>
      <c r="L351" t="str">
        <f t="shared" si="114"/>
        <v>0.223260277505006-0.0630596743551151i</v>
      </c>
      <c r="M351" t="str">
        <f t="shared" si="115"/>
        <v>4.50464580287059-1.27367903554275i</v>
      </c>
      <c r="N351" t="str">
        <f t="shared" si="116"/>
        <v>-0.0962375409070516i</v>
      </c>
      <c r="O351" t="str">
        <f t="shared" si="117"/>
        <v>0.995372740857911-0.0960890563852566i</v>
      </c>
      <c r="P351" t="str">
        <f t="shared" si="118"/>
        <v>0.00462725914208895+0.0960890563852566i</v>
      </c>
      <c r="Q351" t="str">
        <f t="shared" si="119"/>
        <v>-0.00462725914208895+0.000148484521795i</v>
      </c>
      <c r="R351" t="str">
        <f t="shared" si="120"/>
        <v>-0.333299024568815-20.7765640910557i</v>
      </c>
      <c r="S351" t="str">
        <f t="shared" si="121"/>
        <v>0.00993390550525861i</v>
      </c>
      <c r="T351" t="str">
        <f t="shared" si="122"/>
        <v>0.206392424404497-0.00331096101506148i</v>
      </c>
      <c r="U351" t="str">
        <f t="shared" si="123"/>
        <v>0.00005-0.0111126199617299i</v>
      </c>
      <c r="V351" t="str">
        <f t="shared" si="124"/>
        <v>3.33333333333333E-06-0.0122238819579029i</v>
      </c>
      <c r="W351" t="str">
        <f t="shared" si="125"/>
        <v>0.000014474619480523-0.00582092210889498i</v>
      </c>
      <c r="X351" t="str">
        <f t="shared" si="126"/>
        <v>0.000646326315082763-0.00574828640920289i</v>
      </c>
      <c r="Y351" t="str">
        <f t="shared" si="127"/>
        <v>0.009+0.0136345121165797i</v>
      </c>
      <c r="Z351" t="str">
        <f t="shared" si="128"/>
        <v>-3.5258428238938-5.46015298368302i</v>
      </c>
      <c r="AA351" t="str">
        <f t="shared" si="129"/>
        <v>869.910739792577-711.183948706855i</v>
      </c>
      <c r="AB351" t="str">
        <f t="shared" si="130"/>
        <v>1.42573052441299-0.0228716640057634i</v>
      </c>
      <c r="AC351" t="str">
        <f t="shared" si="131"/>
        <v>7.39327986386934-1.91895182454642i</v>
      </c>
      <c r="AD351" t="str">
        <f t="shared" si="132"/>
        <v>0.181422296865311+0.043995221277488i</v>
      </c>
      <c r="AE351" t="str">
        <f t="shared" si="133"/>
        <v>-0.399445864770818-1.1457137307626i</v>
      </c>
      <c r="AF351" t="str">
        <f t="shared" si="134"/>
        <v>-8.25677780267215-2.49086939378087i</v>
      </c>
      <c r="AG351" t="str">
        <f t="shared" si="135"/>
        <v>1.68457783681744-0.328524810125071i</v>
      </c>
      <c r="AH351" t="str">
        <f t="shared" si="136"/>
        <v>-0.911897783897849+6.02838878153858i</v>
      </c>
      <c r="AI351">
        <f t="shared" si="137"/>
        <v>15.70227948983457</v>
      </c>
      <c r="AJ351">
        <f t="shared" si="138"/>
        <v>98.601762634985462</v>
      </c>
      <c r="AK351"/>
      <c r="AL351"/>
      <c r="AM351"/>
      <c r="AN351"/>
    </row>
    <row r="352" spans="1:40" x14ac:dyDescent="0.25">
      <c r="A352"/>
      <c r="B352">
        <f t="shared" si="139"/>
        <v>21800</v>
      </c>
      <c r="C352" s="186" t="str">
        <f t="shared" si="107"/>
        <v>-0.000160815853790946+0.112340253322536i</v>
      </c>
      <c r="D352" s="158" t="str">
        <f t="shared" si="108"/>
        <v>-5.95823887855169+0.861275275472776i</v>
      </c>
      <c r="E352" t="str">
        <f t="shared" si="109"/>
        <v>2870</v>
      </c>
      <c r="F352" t="str">
        <f t="shared" si="110"/>
        <v>0.777000777000777</v>
      </c>
      <c r="G352" t="str">
        <f t="shared" si="105"/>
        <v>0.777000777000777</v>
      </c>
      <c r="H352" t="str">
        <f t="shared" si="111"/>
        <v>2.310765338598+3.36553649864929i</v>
      </c>
      <c r="I352" t="str">
        <f t="shared" si="112"/>
        <v>85.6083998103219i</v>
      </c>
      <c r="J352" t="str">
        <f t="shared" si="106"/>
        <v>-5.26876075828426+18.515110764097i</v>
      </c>
      <c r="K352" t="str">
        <f t="shared" si="113"/>
        <v>4.27733645420898-1.21718215716082i</v>
      </c>
      <c r="L352" t="str">
        <f t="shared" si="114"/>
        <v>0.223108001602854-0.0633070635308375i</v>
      </c>
      <c r="M352" t="str">
        <f t="shared" si="115"/>
        <v>4.50044445581183-1.28048922069166i</v>
      </c>
      <c r="N352" t="str">
        <f t="shared" si="116"/>
        <v>-0.0966810318789735i</v>
      </c>
      <c r="O352" t="str">
        <f t="shared" si="117"/>
        <v>0.995330028343236-0.0965304857454521i</v>
      </c>
      <c r="P352" t="str">
        <f t="shared" si="118"/>
        <v>0.00466997165676397+0.0965304857454521i</v>
      </c>
      <c r="Q352" t="str">
        <f t="shared" si="119"/>
        <v>-0.00466997165676397+0.000150546133521404i</v>
      </c>
      <c r="R352" t="str">
        <f t="shared" si="120"/>
        <v>-0.333298707571484-20.6812095823532i</v>
      </c>
      <c r="S352" t="str">
        <f t="shared" si="121"/>
        <v>0.00997968387164229i</v>
      </c>
      <c r="T352" t="str">
        <f t="shared" si="122"/>
        <v>0.206391933715064-0.00332621573639036i</v>
      </c>
      <c r="U352" t="str">
        <f t="shared" si="123"/>
        <v>0.0000499999999999999-0.0110616446408045i</v>
      </c>
      <c r="V352" t="str">
        <f t="shared" si="124"/>
        <v>3.33333333333333E-06-0.012167809104885i</v>
      </c>
      <c r="W352" t="str">
        <f t="shared" si="125"/>
        <v>0.0000144746189329087-0.00579422086984587i</v>
      </c>
      <c r="X352" t="str">
        <f t="shared" si="126"/>
        <v>0.000640611241420761-0.0057225436817553i</v>
      </c>
      <c r="Y352" t="str">
        <f t="shared" si="127"/>
        <v>0.009+0.0136973439696515i</v>
      </c>
      <c r="Z352" t="str">
        <f t="shared" si="128"/>
        <v>-3.52911571830303-5.39090491222557i</v>
      </c>
      <c r="AA352" t="str">
        <f t="shared" si="129"/>
        <v>862.204999967462-713.223727186902i</v>
      </c>
      <c r="AB352" t="str">
        <f t="shared" si="130"/>
        <v>1.42572713479777-0.0229770415258092i</v>
      </c>
      <c r="AC352" t="str">
        <f t="shared" si="131"/>
        <v>7.38698392530393-1.92903512690194i</v>
      </c>
      <c r="AD352" t="str">
        <f t="shared" si="132"/>
        <v>0.181444181963242+0.0442718113861086i</v>
      </c>
      <c r="AE352" t="str">
        <f t="shared" si="133"/>
        <v>-0.401672389086615-1.13438867728085i</v>
      </c>
      <c r="AF352" t="str">
        <f t="shared" si="134"/>
        <v>-8.26900421714969-2.50426122317651i</v>
      </c>
      <c r="AG352" t="str">
        <f t="shared" si="135"/>
        <v>1.68062438977198-0.330284885337367i</v>
      </c>
      <c r="AH352" t="str">
        <f t="shared" si="136"/>
        <v>-0.89400485272221+6.0042452768576i</v>
      </c>
      <c r="AI352">
        <f t="shared" si="137"/>
        <v>15.66439920246323</v>
      </c>
      <c r="AJ352">
        <f t="shared" si="138"/>
        <v>98.46886262248978</v>
      </c>
      <c r="AK352"/>
      <c r="AL352"/>
      <c r="AM352"/>
      <c r="AN352"/>
    </row>
    <row r="353" spans="1:40" x14ac:dyDescent="0.25">
      <c r="A353"/>
      <c r="B353">
        <f t="shared" si="139"/>
        <v>21900</v>
      </c>
      <c r="C353" s="186" t="str">
        <f t="shared" si="107"/>
        <v>-0.00015935057188674+0.111827286217266i</v>
      </c>
      <c r="D353" s="158" t="str">
        <f t="shared" si="108"/>
        <v>-5.95822764472376+0.857342527665706i</v>
      </c>
      <c r="E353" t="str">
        <f t="shared" si="109"/>
        <v>2870</v>
      </c>
      <c r="F353" t="str">
        <f t="shared" si="110"/>
        <v>0.777000777000777</v>
      </c>
      <c r="G353" t="str">
        <f t="shared" si="105"/>
        <v>0.777000777000777</v>
      </c>
      <c r="H353" t="str">
        <f t="shared" si="111"/>
        <v>2.32301536561846+3.37489795576043i</v>
      </c>
      <c r="I353" t="str">
        <f t="shared" si="112"/>
        <v>86.0010988920206i</v>
      </c>
      <c r="J353" t="str">
        <f t="shared" si="106"/>
        <v>-5.32640423213684+18.6000424648497i</v>
      </c>
      <c r="K353" t="str">
        <f t="shared" si="113"/>
        <v>4.27327452705888-1.22371696564795i</v>
      </c>
      <c r="L353" t="str">
        <f t="shared" si="114"/>
        <v>0.22295523459439-0.063553916308188i</v>
      </c>
      <c r="M353" t="str">
        <f t="shared" si="115"/>
        <v>4.49622976165327-1.28727088195614i</v>
      </c>
      <c r="N353" t="str">
        <f t="shared" si="116"/>
        <v>-0.0971245228508954i</v>
      </c>
      <c r="O353" t="str">
        <f t="shared" si="117"/>
        <v>0.995287120062831-0.0969718961196225i</v>
      </c>
      <c r="P353" t="str">
        <f t="shared" si="118"/>
        <v>0.00471287993716896+0.0969718961196225i</v>
      </c>
      <c r="Q353" t="str">
        <f t="shared" si="119"/>
        <v>-0.00471287993716896+0.000152626731272906i</v>
      </c>
      <c r="R353" t="str">
        <f t="shared" si="120"/>
        <v>-0.333298389115966-20.5867256659998i</v>
      </c>
      <c r="S353" t="str">
        <f t="shared" si="121"/>
        <v>0.010025462238026i</v>
      </c>
      <c r="T353" t="str">
        <f t="shared" si="122"/>
        <v>0.206391440769082-0.00334147041407701i</v>
      </c>
      <c r="U353" t="str">
        <f t="shared" si="123"/>
        <v>0.0000500000000000001-0.0110111348479241i</v>
      </c>
      <c r="V353" t="str">
        <f t="shared" si="124"/>
        <v>3.33333333333333E-06-0.0121122483327165i</v>
      </c>
      <c r="W353" t="str">
        <f t="shared" si="125"/>
        <v>0.0000144746183827768-0.00576776347882028i</v>
      </c>
      <c r="X353" t="str">
        <f t="shared" si="126"/>
        <v>0.000634973053760872-0.00569702767465649i</v>
      </c>
      <c r="Y353" t="str">
        <f t="shared" si="127"/>
        <v>0.009+0.0137601758227233i</v>
      </c>
      <c r="Z353" t="str">
        <f t="shared" si="128"/>
        <v>-3.53159827560977-5.32254600644417i</v>
      </c>
      <c r="AA353" t="str">
        <f t="shared" si="129"/>
        <v>854.55896043672-715.14839333875i</v>
      </c>
      <c r="AB353" t="str">
        <f t="shared" si="130"/>
        <v>1.42572372959463-0.0230824187443806i</v>
      </c>
      <c r="AC353" t="str">
        <f t="shared" si="131"/>
        <v>7.38066813936391-1.9390765009505i</v>
      </c>
      <c r="AD353" t="str">
        <f t="shared" si="132"/>
        <v>0.181466179503533+0.04454805167226i</v>
      </c>
      <c r="AE353" t="str">
        <f t="shared" si="133"/>
        <v>-0.403756592093113-1.12318791148874i</v>
      </c>
      <c r="AF353" t="str">
        <f t="shared" si="134"/>
        <v>-8.28124301034222-2.51755542809472i</v>
      </c>
      <c r="AG353" t="str">
        <f t="shared" si="135"/>
        <v>1.67669390259252-0.331976842166497i</v>
      </c>
      <c r="AH353" t="str">
        <f t="shared" si="136"/>
        <v>-0.876346781181679+5.98018802883864i</v>
      </c>
      <c r="AI353">
        <f t="shared" si="137"/>
        <v>15.626571922435</v>
      </c>
      <c r="AJ353">
        <f t="shared" si="138"/>
        <v>98.336880870567853</v>
      </c>
      <c r="AK353"/>
      <c r="AL353"/>
      <c r="AM353"/>
      <c r="AN353"/>
    </row>
    <row r="354" spans="1:40" x14ac:dyDescent="0.25">
      <c r="A354"/>
      <c r="B354">
        <f t="shared" si="139"/>
        <v>22000</v>
      </c>
      <c r="C354" s="186" t="str">
        <f t="shared" si="107"/>
        <v>-0.000157905225599536+0.111318982421038i</v>
      </c>
      <c r="D354" s="158" t="str">
        <f t="shared" si="108"/>
        <v>-5.95821656373556+0.853445531894625i</v>
      </c>
      <c r="E354" t="str">
        <f t="shared" si="109"/>
        <v>2870</v>
      </c>
      <c r="F354" t="str">
        <f t="shared" si="110"/>
        <v>0.777000777000777</v>
      </c>
      <c r="G354" t="str">
        <f t="shared" si="105"/>
        <v>0.777000777000777</v>
      </c>
      <c r="H354" t="str">
        <f t="shared" si="111"/>
        <v>2.33527724856284+3.38419813390826i</v>
      </c>
      <c r="I354" t="str">
        <f t="shared" si="112"/>
        <v>86.3937979737193i</v>
      </c>
      <c r="J354" t="str">
        <f t="shared" si="106"/>
        <v>-5.38431152051507+18.6849741656025i</v>
      </c>
      <c r="K354" t="str">
        <f t="shared" si="113"/>
        <v>4.26919986526574-1.23022391223041i</v>
      </c>
      <c r="L354" t="str">
        <f t="shared" si="114"/>
        <v>0.222801978922943-0.0638002314691387i</v>
      </c>
      <c r="M354" t="str">
        <f t="shared" si="115"/>
        <v>4.49200184418868-1.29402414369955i</v>
      </c>
      <c r="N354" t="str">
        <f t="shared" si="116"/>
        <v>-0.0975680138228173i</v>
      </c>
      <c r="O354" t="str">
        <f t="shared" si="117"/>
        <v>0.995244016025137-0.0974132874209492i</v>
      </c>
      <c r="P354" t="str">
        <f t="shared" si="118"/>
        <v>0.00475598397486299+0.0974132874209492i</v>
      </c>
      <c r="Q354" t="str">
        <f t="shared" si="119"/>
        <v>-0.00475598397486299+0.000154726401868102i</v>
      </c>
      <c r="R354" t="str">
        <f t="shared" si="120"/>
        <v>-0.333298069201233-20.4931004702879i</v>
      </c>
      <c r="S354" t="str">
        <f t="shared" si="121"/>
        <v>0.0100712406044096i</v>
      </c>
      <c r="T354" t="str">
        <f t="shared" si="122"/>
        <v>0.206390945566609-0.00335672504791078i</v>
      </c>
      <c r="U354" t="str">
        <f t="shared" si="123"/>
        <v>0.00005-0.010961084234979i</v>
      </c>
      <c r="V354" t="str">
        <f t="shared" si="124"/>
        <v>3.33333333333333E-06-0.0120571926584769i</v>
      </c>
      <c r="W354" t="str">
        <f t="shared" si="125"/>
        <v>0.0000144746178301271-0.00574154661061792i</v>
      </c>
      <c r="X354" t="str">
        <f t="shared" si="126"/>
        <v>0.000629410384533884-0.00567173544453901i</v>
      </c>
      <c r="Y354" t="str">
        <f t="shared" si="127"/>
        <v>0.009+0.0138230076757951i</v>
      </c>
      <c r="Z354" t="str">
        <f t="shared" si="128"/>
        <v>-3.53331922591998-5.25507246159297i</v>
      </c>
      <c r="AA354" t="str">
        <f t="shared" si="129"/>
        <v>846.973524286892-716.96100731333i</v>
      </c>
      <c r="AB354" t="str">
        <f t="shared" si="130"/>
        <v>1.42572030880395-0.0231877956600222i</v>
      </c>
      <c r="AC354" t="str">
        <f t="shared" si="131"/>
        <v>7.37433268902136-1.94907612262258i</v>
      </c>
      <c r="AD354" t="str">
        <f t="shared" si="132"/>
        <v>0.1814882893089+0.0448239467226206i</v>
      </c>
      <c r="AE354" t="str">
        <f t="shared" si="133"/>
        <v>-0.405702973852509-1.11211142398547i</v>
      </c>
      <c r="AF354" t="str">
        <f t="shared" si="134"/>
        <v>-8.2934938122984-2.53075260201364i</v>
      </c>
      <c r="AG354" t="str">
        <f t="shared" si="135"/>
        <v>1.6727871287845-0.333602296737162i</v>
      </c>
      <c r="AH354" t="str">
        <f t="shared" si="136"/>
        <v>-0.858920906184037+5.95621816528026i</v>
      </c>
      <c r="AI354">
        <f t="shared" si="137"/>
        <v>15.588798545936386</v>
      </c>
      <c r="AJ354">
        <f t="shared" si="138"/>
        <v>98.205812109085542</v>
      </c>
      <c r="AK354"/>
      <c r="AL354"/>
      <c r="AM354"/>
      <c r="AN354"/>
    </row>
    <row r="355" spans="1:40" x14ac:dyDescent="0.25">
      <c r="A355"/>
      <c r="B355">
        <f t="shared" si="139"/>
        <v>22100</v>
      </c>
      <c r="C355" s="186" t="str">
        <f t="shared" si="107"/>
        <v>-0.000156479454922478+0.110815278631523i</v>
      </c>
      <c r="D355" s="158" t="str">
        <f t="shared" si="108"/>
        <v>-5.95820563282703+0.849583802841677i</v>
      </c>
      <c r="E355" t="str">
        <f t="shared" si="109"/>
        <v>2870</v>
      </c>
      <c r="F355" t="str">
        <f t="shared" si="110"/>
        <v>0.777000777000777</v>
      </c>
      <c r="G355" t="str">
        <f t="shared" si="105"/>
        <v>0.777000777000777</v>
      </c>
      <c r="H355" t="str">
        <f t="shared" si="111"/>
        <v>2.34755062235413+3.39343713461352i</v>
      </c>
      <c r="I355" t="str">
        <f t="shared" si="112"/>
        <v>86.786497055418i</v>
      </c>
      <c r="J355" t="str">
        <f t="shared" si="106"/>
        <v>-5.44248262341894+18.7699058663552i</v>
      </c>
      <c r="K355" t="str">
        <f t="shared" si="113"/>
        <v>4.2651125893907-1.23670312040791i</v>
      </c>
      <c r="L355" t="str">
        <f t="shared" si="114"/>
        <v>0.222648237034321-0.0640460078090953i</v>
      </c>
      <c r="M355" t="str">
        <f t="shared" si="115"/>
        <v>4.48776082642502-1.30074912821701i</v>
      </c>
      <c r="N355" t="str">
        <f t="shared" si="116"/>
        <v>-0.0980115047947392i</v>
      </c>
      <c r="O355" t="str">
        <f t="shared" si="117"/>
        <v>0.995200716238631-0.0978546595626177i</v>
      </c>
      <c r="P355" t="str">
        <f t="shared" si="118"/>
        <v>0.00479928376136896+0.0978546595626177i</v>
      </c>
      <c r="Q355" t="str">
        <f t="shared" si="119"/>
        <v>-0.00479928376136896+0.000156845232121505i</v>
      </c>
      <c r="R355" t="str">
        <f t="shared" si="120"/>
        <v>-0.333297747828355-20.400322338372i</v>
      </c>
      <c r="S355" t="str">
        <f t="shared" si="121"/>
        <v>0.0101170189707933i</v>
      </c>
      <c r="T355" t="str">
        <f t="shared" si="122"/>
        <v>0.206390448107608-0.00337197963770215i</v>
      </c>
      <c r="U355" t="str">
        <f t="shared" si="123"/>
        <v>0.0000499999999999999-0.0109114865687574i</v>
      </c>
      <c r="V355" t="str">
        <f t="shared" si="124"/>
        <v>3.33333333333333E-06-0.0120026352256331i</v>
      </c>
      <c r="W355" t="str">
        <f t="shared" si="125"/>
        <v>0.0000144746172749597-0.00571556700022309i</v>
      </c>
      <c r="X355" t="str">
        <f t="shared" si="126"/>
        <v>0.000623921896321585-0.00564666409805471i</v>
      </c>
      <c r="Y355" t="str">
        <f t="shared" si="127"/>
        <v>0.009+0.0138858395288669i</v>
      </c>
      <c r="Z355" t="str">
        <f t="shared" si="128"/>
        <v>-3.53430653096801-5.18847995399262i</v>
      </c>
      <c r="AA355" t="str">
        <f t="shared" si="129"/>
        <v>839.449506243364-718.66457580992i</v>
      </c>
      <c r="AB355" t="str">
        <f t="shared" si="130"/>
        <v>1.42571687242548-0.023293172271425i</v>
      </c>
      <c r="AC355" t="str">
        <f t="shared" si="131"/>
        <v>7.3679777561188-1.9590341649346i</v>
      </c>
      <c r="AD355" t="str">
        <f t="shared" si="132"/>
        <v>0.181510511205843+0.0450995010401072i</v>
      </c>
      <c r="AE355" t="str">
        <f t="shared" si="133"/>
        <v>-0.407515928112488-1.10115910989992i</v>
      </c>
      <c r="AF355" t="str">
        <f t="shared" si="134"/>
        <v>-8.30575625518116-2.54385333177184i</v>
      </c>
      <c r="AG355" t="str">
        <f t="shared" si="135"/>
        <v>1.66890476851411-0.335162842792273i</v>
      </c>
      <c r="AH355" t="str">
        <f t="shared" si="136"/>
        <v>-0.841724574421531+5.93233676483744i</v>
      </c>
      <c r="AI355">
        <f t="shared" si="137"/>
        <v>15.551079943703671</v>
      </c>
      <c r="AJ355">
        <f t="shared" si="138"/>
        <v>98.075651005679845</v>
      </c>
      <c r="AK355"/>
      <c r="AL355"/>
      <c r="AM355"/>
      <c r="AN355"/>
    </row>
    <row r="356" spans="1:40" x14ac:dyDescent="0.25">
      <c r="A356"/>
      <c r="B356">
        <f t="shared" si="139"/>
        <v>22200</v>
      </c>
      <c r="C356" s="186" t="str">
        <f t="shared" si="107"/>
        <v>-0.000155072907938636+0.110316112686961i</v>
      </c>
      <c r="D356" s="158" t="str">
        <f t="shared" si="108"/>
        <v>-5.95819484930016+0.845756863933368i</v>
      </c>
      <c r="E356" t="str">
        <f t="shared" si="109"/>
        <v>2870</v>
      </c>
      <c r="F356" t="str">
        <f t="shared" si="110"/>
        <v>0.777000777000777</v>
      </c>
      <c r="G356" t="str">
        <f t="shared" si="105"/>
        <v>0.777000777000777</v>
      </c>
      <c r="H356" t="str">
        <f t="shared" si="111"/>
        <v>2.35983512397722+3.40261506167417i</v>
      </c>
      <c r="I356" t="str">
        <f t="shared" si="112"/>
        <v>87.1791961371167i</v>
      </c>
      <c r="J356" t="str">
        <f t="shared" si="106"/>
        <v>-5.50091754084844+18.854837567108i</v>
      </c>
      <c r="K356" t="str">
        <f t="shared" si="113"/>
        <v>4.26101281922152-1.24315471165477i</v>
      </c>
      <c r="L356" t="str">
        <f t="shared" si="114"/>
        <v>0.222494011376723-0.0642912441368889i</v>
      </c>
      <c r="M356" t="str">
        <f t="shared" si="115"/>
        <v>4.48350683059824-1.30744595579166i</v>
      </c>
      <c r="N356" t="str">
        <f t="shared" si="116"/>
        <v>-0.0984549957666611i</v>
      </c>
      <c r="O356" t="str">
        <f t="shared" si="117"/>
        <v>0.995157220711829-0.098296012457817i</v>
      </c>
      <c r="P356" t="str">
        <f t="shared" si="118"/>
        <v>0.00484277928817101+0.098296012457817i</v>
      </c>
      <c r="Q356" t="str">
        <f t="shared" si="119"/>
        <v>-0.00484277928817101+0.000158983308844104i</v>
      </c>
      <c r="R356" t="str">
        <f t="shared" si="120"/>
        <v>-0.333297424997257-20.3083798234414i</v>
      </c>
      <c r="S356" t="str">
        <f t="shared" si="121"/>
        <v>0.010162797337177i</v>
      </c>
      <c r="T356" t="str">
        <f t="shared" si="122"/>
        <v>0.206389948392049-0.00338723418325007i</v>
      </c>
      <c r="U356" t="str">
        <f t="shared" si="123"/>
        <v>0.0000499999999999999-0.0108623357283576i</v>
      </c>
      <c r="V356" t="str">
        <f t="shared" si="124"/>
        <v>3.33333333333333E-06-0.0119485693011933i</v>
      </c>
      <c r="W356" t="str">
        <f t="shared" si="125"/>
        <v>0.0000144746167172745-0.00568982144144921i</v>
      </c>
      <c r="X356" t="str">
        <f t="shared" si="126"/>
        <v>0.000618506281065801-0.00562181079083335i</v>
      </c>
      <c r="Y356" t="str">
        <f t="shared" si="127"/>
        <v>0.009+0.0139486713819387i</v>
      </c>
      <c r="Z356" t="str">
        <f t="shared" si="128"/>
        <v>-3.53458739321408-5.12276367675615i</v>
      </c>
      <c r="AA356" t="str">
        <f t="shared" si="129"/>
        <v>831.987636729457-720.262051313204i</v>
      </c>
      <c r="AB356" t="str">
        <f t="shared" si="130"/>
        <v>1.42571342045903-0.0233985485772002i</v>
      </c>
      <c r="AC356" t="str">
        <f t="shared" si="131"/>
        <v>7.36160352139499-1.96895079806902i</v>
      </c>
      <c r="AD356" t="str">
        <f t="shared" si="132"/>
        <v>0.181532845024567+0.0453747190457715i</v>
      </c>
      <c r="AE356" t="str">
        <f t="shared" si="133"/>
        <v>-0.409199742907425-1.09033077453987i</v>
      </c>
      <c r="AF356" t="str">
        <f t="shared" si="134"/>
        <v>-8.31802997327738-2.5568581977408i</v>
      </c>
      <c r="AG356" t="str">
        <f t="shared" si="135"/>
        <v>1.66504747079712-0.336660050940503i</v>
      </c>
      <c r="AH356" t="str">
        <f t="shared" si="136"/>
        <v>-0.824755143353724+5.908544858058i</v>
      </c>
      <c r="AI356">
        <f t="shared" si="137"/>
        <v>15.513416961442179</v>
      </c>
      <c r="AJ356">
        <f t="shared" si="138"/>
        <v>97.946392170362913</v>
      </c>
      <c r="AK356"/>
      <c r="AL356"/>
      <c r="AM356"/>
      <c r="AN356"/>
    </row>
    <row r="357" spans="1:40" x14ac:dyDescent="0.25">
      <c r="A357"/>
      <c r="B357">
        <f t="shared" si="139"/>
        <v>22300</v>
      </c>
      <c r="C357" s="186" t="str">
        <f t="shared" si="107"/>
        <v>-0.000153685240603837+0.109821423540595i</v>
      </c>
      <c r="D357" s="158" t="str">
        <f t="shared" si="108"/>
        <v>-5.95818421051726+0.841964247144562i</v>
      </c>
      <c r="E357" t="str">
        <f t="shared" si="109"/>
        <v>2870</v>
      </c>
      <c r="F357" t="str">
        <f t="shared" si="110"/>
        <v>0.777000777000777</v>
      </c>
      <c r="G357" t="str">
        <f t="shared" si="105"/>
        <v>0.777000777000777</v>
      </c>
      <c r="H357" t="str">
        <f t="shared" si="111"/>
        <v>2.37213039249011+3.41173202113618i</v>
      </c>
      <c r="I357" t="str">
        <f t="shared" si="112"/>
        <v>87.5718952188155i</v>
      </c>
      <c r="J357" t="str">
        <f t="shared" si="106"/>
        <v>-5.55961627280359+18.9397692678607i</v>
      </c>
      <c r="K357" t="str">
        <f t="shared" si="113"/>
        <v>4.25690067378811-1.24957880547476i</v>
      </c>
      <c r="L357" t="str">
        <f t="shared" si="114"/>
        <v>0.222339304400656-0.0645359392747666i</v>
      </c>
      <c r="M357" t="str">
        <f t="shared" si="115"/>
        <v>4.47923997818877-1.31411474474953i</v>
      </c>
      <c r="N357" t="str">
        <f t="shared" si="116"/>
        <v>-0.098898486738583i</v>
      </c>
      <c r="O357" t="str">
        <f t="shared" si="117"/>
        <v>0.995113529453287-0.0987373460197398i</v>
      </c>
      <c r="P357" t="str">
        <f t="shared" si="118"/>
        <v>0.00488647054671298+0.0987373460197398i</v>
      </c>
      <c r="Q357" t="str">
        <f t="shared" si="119"/>
        <v>-0.00488647054671298+0.000161140718843197i</v>
      </c>
      <c r="R357" t="str">
        <f t="shared" si="120"/>
        <v>-0.333297100706986-20.2172616840166i</v>
      </c>
      <c r="S357" t="str">
        <f t="shared" si="121"/>
        <v>0.0102085757035607i</v>
      </c>
      <c r="T357" t="str">
        <f t="shared" si="122"/>
        <v>0.206389446419981-0.00340248868434456i</v>
      </c>
      <c r="U357" t="str">
        <f t="shared" si="123"/>
        <v>0.00005-0.0108136257026699i</v>
      </c>
      <c r="V357" t="str">
        <f t="shared" si="124"/>
        <v>3.33333333333333E-06-0.0118949882729369i</v>
      </c>
      <c r="W357" t="str">
        <f t="shared" si="125"/>
        <v>0.0000144746161570718-0.00566430678561976i</v>
      </c>
      <c r="X357" t="str">
        <f t="shared" si="126"/>
        <v>0.000613162259301389-0.00559717272646636i</v>
      </c>
      <c r="Y357" t="str">
        <f t="shared" si="127"/>
        <v>0.009+0.0140115032350105i</v>
      </c>
      <c r="Z357" t="str">
        <f t="shared" si="128"/>
        <v>-3.53418826574213-5.05791837395761i</v>
      </c>
      <c r="AA357" t="str">
        <f t="shared" si="129"/>
        <v>824.588565804842-721.756331485511i</v>
      </c>
      <c r="AB357" t="str">
        <f t="shared" si="130"/>
        <v>1.42570995290491-0.0235039245758971i</v>
      </c>
      <c r="AC357" t="str">
        <f t="shared" si="131"/>
        <v>7.35521016450863-1.97882618945319i</v>
      </c>
      <c r="AD357" t="str">
        <f t="shared" si="132"/>
        <v>0.181555290598872+0.045649605080641i</v>
      </c>
      <c r="AE357" t="str">
        <f t="shared" si="133"/>
        <v>-0.410758601316652-1.07962613882101i</v>
      </c>
      <c r="AF357" t="str">
        <f t="shared" si="134"/>
        <v>-8.33031460300737-2.56976777399162i</v>
      </c>
      <c r="AG357" t="str">
        <f t="shared" si="135"/>
        <v>1.66121583563321-0.338095467999557i</v>
      </c>
      <c r="AH357" t="str">
        <f t="shared" si="136"/>
        <v>-0.8080099821372+5.88484342841409i</v>
      </c>
      <c r="AI357">
        <f t="shared" si="137"/>
        <v>15.475810420242267</v>
      </c>
      <c r="AJ357">
        <f t="shared" si="138"/>
        <v>97.818030159951917</v>
      </c>
      <c r="AK357"/>
      <c r="AL357"/>
      <c r="AM357"/>
      <c r="AN357"/>
    </row>
    <row r="358" spans="1:40" x14ac:dyDescent="0.25">
      <c r="A358"/>
      <c r="B358">
        <f t="shared" si="139"/>
        <v>22400</v>
      </c>
      <c r="C358" s="186" t="str">
        <f t="shared" si="107"/>
        <v>-0.000152316116536248+0.109331151235774i</v>
      </c>
      <c r="D358" s="158" t="str">
        <f t="shared" si="108"/>
        <v>-5.9581737138994+0.838205492807601i</v>
      </c>
      <c r="E358" t="str">
        <f t="shared" si="109"/>
        <v>2870</v>
      </c>
      <c r="F358" t="str">
        <f t="shared" si="110"/>
        <v>0.777000777000777</v>
      </c>
      <c r="G358" t="str">
        <f t="shared" si="105"/>
        <v>0.777000777000777</v>
      </c>
      <c r="H358" t="str">
        <f t="shared" si="111"/>
        <v>2.38443606903449+3.42078812126455i</v>
      </c>
      <c r="I358" t="str">
        <f t="shared" si="112"/>
        <v>87.9645943005142i</v>
      </c>
      <c r="J358" t="str">
        <f t="shared" si="106"/>
        <v>-5.61857881928438+19.0247009686134i</v>
      </c>
      <c r="K358" t="str">
        <f t="shared" si="113"/>
        <v>4.25277627137736-1.25597551945425i</v>
      </c>
      <c r="L358" t="str">
        <f t="shared" si="114"/>
        <v>0.222184118558851-0.064780092058382i</v>
      </c>
      <c r="M358" t="str">
        <f t="shared" si="115"/>
        <v>4.47496038993621-1.32075561151263i</v>
      </c>
      <c r="N358" t="str">
        <f t="shared" si="116"/>
        <v>-0.0993419777105049i</v>
      </c>
      <c r="O358" t="str">
        <f t="shared" si="117"/>
        <v>0.995069642471598-0.0991786601615829i</v>
      </c>
      <c r="P358" t="str">
        <f t="shared" si="118"/>
        <v>0.00493035752840199+0.0991786601615829i</v>
      </c>
      <c r="Q358" t="str">
        <f t="shared" si="119"/>
        <v>-0.00493035752840199+0.000163317548922001i</v>
      </c>
      <c r="R358" t="str">
        <f t="shared" si="120"/>
        <v>-0.333296774958248-20.1269568793515i</v>
      </c>
      <c r="S358" t="str">
        <f t="shared" si="121"/>
        <v>0.0102543540699444i</v>
      </c>
      <c r="T358" t="str">
        <f t="shared" si="122"/>
        <v>0.206388942191373-0.00341774314079245i</v>
      </c>
      <c r="U358" t="str">
        <f t="shared" si="123"/>
        <v>0.00005-0.0107653505879258i</v>
      </c>
      <c r="V358" t="str">
        <f t="shared" si="124"/>
        <v>3.33333333333333E-06-0.0118418856467184i</v>
      </c>
      <c r="W358" t="str">
        <f t="shared" si="125"/>
        <v>0.0000144746155943513-0.00563901994028452i</v>
      </c>
      <c r="X358" t="str">
        <f t="shared" si="126"/>
        <v>0.000607888579412426-0.0055727471555154i</v>
      </c>
      <c r="Y358" t="str">
        <f t="shared" si="127"/>
        <v>0.009+0.0140743350880823i</v>
      </c>
      <c r="Z358" t="str">
        <f t="shared" si="128"/>
        <v>-3.5331348628687-4.9939383732793i</v>
      </c>
      <c r="AA358" t="str">
        <f t="shared" si="129"/>
        <v>817.25286698265-723.150258703385i</v>
      </c>
      <c r="AB358" t="str">
        <f t="shared" si="130"/>
        <v>1.42570646976293-0.0236093002661814i</v>
      </c>
      <c r="AC358" t="str">
        <f t="shared" si="131"/>
        <v>7.34879786405445-1.98866050383452i</v>
      </c>
      <c r="AD358" t="str">
        <f t="shared" si="132"/>
        <v>0.181577847766058+0.0459241634074907i</v>
      </c>
      <c r="AE358" t="str">
        <f t="shared" si="133"/>
        <v>-0.412196582365508-1.06904484447947i</v>
      </c>
      <c r="AF358" t="str">
        <f t="shared" si="134"/>
        <v>-8.34260978293389-2.58258262845695i</v>
      </c>
      <c r="AG358" t="str">
        <f t="shared" si="135"/>
        <v>1.65741041608469-0.339470616429364i</v>
      </c>
      <c r="AH358" t="str">
        <f t="shared" si="136"/>
        <v>-0.791486472504906+5.86123341333147i</v>
      </c>
      <c r="AI358">
        <f t="shared" si="137"/>
        <v>15.438261116997358</v>
      </c>
      <c r="AJ358">
        <f t="shared" si="138"/>
        <v>97.690559482333583</v>
      </c>
      <c r="AK358"/>
      <c r="AL358"/>
      <c r="AM358"/>
      <c r="AN358"/>
    </row>
    <row r="359" spans="1:40" x14ac:dyDescent="0.25">
      <c r="A359"/>
      <c r="B359">
        <f t="shared" si="139"/>
        <v>22500</v>
      </c>
      <c r="C359" s="186" t="str">
        <f t="shared" si="107"/>
        <v>-0.000150965206812512+0.108845236881732i</v>
      </c>
      <c r="D359" s="158" t="str">
        <f t="shared" si="108"/>
        <v>-5.95816335692485+0.834480149426612i</v>
      </c>
      <c r="E359" t="str">
        <f t="shared" si="109"/>
        <v>2870</v>
      </c>
      <c r="F359" t="str">
        <f t="shared" si="110"/>
        <v>0.777000777000777</v>
      </c>
      <c r="G359" t="str">
        <f t="shared" si="105"/>
        <v>0.777000777000777</v>
      </c>
      <c r="H359" t="str">
        <f t="shared" si="111"/>
        <v>2.39675179684611+3.42978347251426i</v>
      </c>
      <c r="I359" t="str">
        <f t="shared" si="112"/>
        <v>88.3572933822129i</v>
      </c>
      <c r="J359" t="str">
        <f t="shared" si="106"/>
        <v>-5.67780518029081+19.1096326693662i</v>
      </c>
      <c r="K359" t="str">
        <f t="shared" si="113"/>
        <v>4.24863972954747-1.26234496931406i</v>
      </c>
      <c r="L359" t="str">
        <f t="shared" si="114"/>
        <v>0.222028456306176-0.0650237013367854i</v>
      </c>
      <c r="M359" t="str">
        <f t="shared" si="115"/>
        <v>4.47066818585365-1.32736867065085i</v>
      </c>
      <c r="N359" t="str">
        <f t="shared" si="116"/>
        <v>-0.0997854686824268i</v>
      </c>
      <c r="O359" t="str">
        <f t="shared" si="117"/>
        <v>0.995025559775393-0.0996199547965467i</v>
      </c>
      <c r="P359" t="str">
        <f t="shared" si="118"/>
        <v>0.00497444022460702+0.0996199547965467i</v>
      </c>
      <c r="Q359" t="str">
        <f t="shared" si="119"/>
        <v>-0.00497444022460702+0.000165513885880098i</v>
      </c>
      <c r="R359" t="str">
        <f t="shared" si="120"/>
        <v>-0.333296447751067-20.0374545649784i</v>
      </c>
      <c r="S359" t="str">
        <f t="shared" si="121"/>
        <v>0.010300132436328i</v>
      </c>
      <c r="T359" t="str">
        <f t="shared" si="122"/>
        <v>0.206388435706183-0.00343299755239367i</v>
      </c>
      <c r="U359" t="str">
        <f t="shared" si="123"/>
        <v>0.0000499999999999999-0.0107175045853128i</v>
      </c>
      <c r="V359" t="str">
        <f t="shared" si="124"/>
        <v>3.33333333333333E-06-0.0117892550438441i</v>
      </c>
      <c r="W359" t="str">
        <f t="shared" si="125"/>
        <v>0.000014474615029113-0.00561395786797037i</v>
      </c>
      <c r="X359" t="str">
        <f t="shared" si="126"/>
        <v>0.000602684016910864-0.00554853137454545i</v>
      </c>
      <c r="Y359" t="str">
        <f t="shared" si="127"/>
        <v>0.009+0.0141371669411541i</v>
      </c>
      <c r="Z359" t="str">
        <f t="shared" si="128"/>
        <v>-3.53145217137873-4.9308176171757i</v>
      </c>
      <c r="AA359" t="str">
        <f t="shared" si="129"/>
        <v>809.981040925196-724.446619728174i</v>
      </c>
      <c r="AB359" t="str">
        <f t="shared" si="130"/>
        <v>1.4257029710328-0.0237146756466712i</v>
      </c>
      <c r="AC359" t="str">
        <f t="shared" si="131"/>
        <v>7.34236679758533-1.99845390335419i</v>
      </c>
      <c r="AD359" t="str">
        <f t="shared" si="132"/>
        <v>0.181600516366826+0.0461983982125904i</v>
      </c>
      <c r="AE359" t="str">
        <f t="shared" si="133"/>
        <v>-0.413517662055187-1.05858645907182i</v>
      </c>
      <c r="AF359" t="str">
        <f t="shared" si="134"/>
        <v>-8.35491515377096-2.59530332308765i</v>
      </c>
      <c r="AG359" t="str">
        <f t="shared" si="135"/>
        <v>1.65363172029879-0.340786993849289i</v>
      </c>
      <c r="AH359" t="str">
        <f t="shared" si="136"/>
        <v>-0.775182009596769+5.83771570521299i</v>
      </c>
      <c r="AI359">
        <f t="shared" si="137"/>
        <v>15.400769824820092</v>
      </c>
      <c r="AJ359">
        <f t="shared" si="138"/>
        <v>97.563974600571541</v>
      </c>
      <c r="AK359"/>
      <c r="AL359"/>
      <c r="AM359"/>
      <c r="AN359"/>
    </row>
    <row r="360" spans="1:40" x14ac:dyDescent="0.25">
      <c r="A360"/>
      <c r="B360">
        <f t="shared" si="139"/>
        <v>22600</v>
      </c>
      <c r="C360" s="186" t="str">
        <f t="shared" si="107"/>
        <v>-0.000149632189770179+0.10836362263001i</v>
      </c>
      <c r="D360" s="158" t="str">
        <f t="shared" si="108"/>
        <v>-5.95815313712753+0.830787773496744i</v>
      </c>
      <c r="E360" t="str">
        <f t="shared" si="109"/>
        <v>2870</v>
      </c>
      <c r="F360" t="str">
        <f t="shared" si="110"/>
        <v>0.777000777000777</v>
      </c>
      <c r="G360" t="str">
        <f t="shared" si="105"/>
        <v>0.777000777000777</v>
      </c>
      <c r="H360" t="str">
        <f t="shared" si="111"/>
        <v>2.40907722126474+3.43871818750129i</v>
      </c>
      <c r="I360" t="str">
        <f t="shared" si="112"/>
        <v>88.7499924639117i</v>
      </c>
      <c r="J360" t="str">
        <f t="shared" si="106"/>
        <v>-5.73729535582288+19.1945643701189i</v>
      </c>
      <c r="K360" t="str">
        <f t="shared" si="113"/>
        <v>4.24449116514188-1.26868726895983i</v>
      </c>
      <c r="L360" t="str">
        <f t="shared" si="114"/>
        <v>0.221872320099555-0.0652667659724123i</v>
      </c>
      <c r="M360" t="str">
        <f t="shared" si="115"/>
        <v>4.46636348524143-1.33395403493224i</v>
      </c>
      <c r="N360" t="str">
        <f t="shared" si="116"/>
        <v>-0.100228959654349i</v>
      </c>
      <c r="O360" t="str">
        <f t="shared" si="117"/>
        <v>0.994981281373343-0.100061229837836i</v>
      </c>
      <c r="P360" t="str">
        <f t="shared" si="118"/>
        <v>0.00501871862665704+0.100061229837836i</v>
      </c>
      <c r="Q360" t="str">
        <f t="shared" si="119"/>
        <v>-0.00501871862665704+0.000167729816513001i</v>
      </c>
      <c r="R360" t="str">
        <f t="shared" si="120"/>
        <v>-0.333296119085984-19.9487440883735i</v>
      </c>
      <c r="S360" t="str">
        <f t="shared" si="121"/>
        <v>0.0103459108027117i</v>
      </c>
      <c r="T360" t="str">
        <f t="shared" si="122"/>
        <v>0.206387926964435-0.00344825191895357i</v>
      </c>
      <c r="U360" t="str">
        <f t="shared" si="123"/>
        <v>0.00005-0.0106700819986521i</v>
      </c>
      <c r="V360" t="str">
        <f t="shared" si="124"/>
        <v>3.33333333333333E-06-0.0117370901985174i</v>
      </c>
      <c r="W360" t="str">
        <f t="shared" si="125"/>
        <v>0.0000144746144613572-0.00558911758496451i</v>
      </c>
      <c r="X360" t="str">
        <f t="shared" si="126"/>
        <v>0.000597547373736607-0.00552452272518026i</v>
      </c>
      <c r="Y360" t="str">
        <f t="shared" si="127"/>
        <v>0.009+0.0141999987942259i</v>
      </c>
      <c r="Z360" t="str">
        <f t="shared" si="128"/>
        <v>-3.52916446230925-4.86854969259106i</v>
      </c>
      <c r="AA360" t="str">
        <f t="shared" si="129"/>
        <v>802.773519018425-725.648145500786i</v>
      </c>
      <c r="AB360" t="str">
        <f t="shared" si="130"/>
        <v>1.42569945671467-0.0238200507160216i</v>
      </c>
      <c r="AC360" t="str">
        <f t="shared" si="131"/>
        <v>7.33591714163402-2.00820654761987i</v>
      </c>
      <c r="AD360" t="str">
        <f t="shared" si="132"/>
        <v>0.181623296245202+0.0464723136073971i</v>
      </c>
      <c r="AE360" t="str">
        <f t="shared" si="133"/>
        <v>-0.414725714508744-1.04825048076647i</v>
      </c>
      <c r="AF360" t="str">
        <f t="shared" si="134"/>
        <v>-8.36723035839227-2.60793041400455i</v>
      </c>
      <c r="AG360" t="str">
        <f t="shared" si="135"/>
        <v>1.64988021347275-0.342046072634088i</v>
      </c>
      <c r="AH360" t="str">
        <f t="shared" si="136"/>
        <v>-0.759094002742751+5.81429115245633i</v>
      </c>
      <c r="AI360">
        <f t="shared" si="137"/>
        <v>15.363337293457569</v>
      </c>
      <c r="AJ360">
        <f t="shared" si="138"/>
        <v>97.438269936854539</v>
      </c>
      <c r="AK360"/>
      <c r="AL360"/>
      <c r="AM360"/>
      <c r="AN360"/>
    </row>
    <row r="361" spans="1:40" x14ac:dyDescent="0.25">
      <c r="A361"/>
      <c r="B361">
        <f t="shared" si="139"/>
        <v>22700</v>
      </c>
      <c r="C361" s="186" t="str">
        <f t="shared" si="107"/>
        <v>-0.000148316750816202+0.107886251651495i</v>
      </c>
      <c r="D361" s="158" t="str">
        <f t="shared" si="108"/>
        <v>-5.95814305209555+0.827127929328129i</v>
      </c>
      <c r="E361" t="str">
        <f t="shared" si="109"/>
        <v>2870</v>
      </c>
      <c r="F361" t="str">
        <f t="shared" si="110"/>
        <v>0.777000777000777</v>
      </c>
      <c r="G361" t="str">
        <f t="shared" si="105"/>
        <v>0.777000777000777</v>
      </c>
      <c r="H361" t="str">
        <f t="shared" si="111"/>
        <v>2.42141198974377+3.44759238097369i</v>
      </c>
      <c r="I361" t="str">
        <f t="shared" si="112"/>
        <v>89.1426915456104i</v>
      </c>
      <c r="J361" t="str">
        <f t="shared" si="106"/>
        <v>-5.7970493458806+19.2794960708717i</v>
      </c>
      <c r="K361" t="str">
        <f t="shared" si="113"/>
        <v>4.2403306943024-1.27500253053096i</v>
      </c>
      <c r="L361" t="str">
        <f t="shared" si="114"/>
        <v>0.221715712397884-0.0655092848410727i</v>
      </c>
      <c r="M361" t="str">
        <f t="shared" si="115"/>
        <v>4.46204640670028-1.34051181537203i</v>
      </c>
      <c r="N361" t="str">
        <f t="shared" si="116"/>
        <v>-0.100672450626271i</v>
      </c>
      <c r="O361" t="str">
        <f t="shared" si="117"/>
        <v>0.994936807274157-0.100502485198658i</v>
      </c>
      <c r="P361" t="str">
        <f t="shared" si="118"/>
        <v>0.00506319272584299+0.100502485198658i</v>
      </c>
      <c r="Q361" t="str">
        <f t="shared" si="119"/>
        <v>-0.00506319272584299+0.000169965427613009i</v>
      </c>
      <c r="R361" t="str">
        <f t="shared" si="120"/>
        <v>-0.333295788961133-19.8608149847205i</v>
      </c>
      <c r="S361" t="str">
        <f t="shared" si="121"/>
        <v>0.0103916891690954i</v>
      </c>
      <c r="T361" t="str">
        <f t="shared" si="122"/>
        <v>0.206387415966128-0.00346350624025251i</v>
      </c>
      <c r="U361" t="str">
        <f t="shared" si="123"/>
        <v>0.00005-0.0106230772321383i</v>
      </c>
      <c r="V361" t="str">
        <f t="shared" si="124"/>
        <v>3.33333333333333E-06-0.0116853849553521i</v>
      </c>
      <c r="W361" t="str">
        <f t="shared" si="125"/>
        <v>0.0000144746138910834-0.0055644961601308i</v>
      </c>
      <c r="X361" t="str">
        <f t="shared" si="126"/>
        <v>0.000592477477578733-0.00550071859318182i</v>
      </c>
      <c r="Y361" t="str">
        <f t="shared" si="127"/>
        <v>0.009+0.0142628306472977i</v>
      </c>
      <c r="Z361" t="str">
        <f t="shared" si="128"/>
        <v>-3.52629530320862-4.80712785927419i</v>
      </c>
      <c r="AA361" t="str">
        <f t="shared" si="129"/>
        <v>795.630666825954-726.757511051214i</v>
      </c>
      <c r="AB361" t="str">
        <f t="shared" si="130"/>
        <v>1.42569592680854-0.0239254254727156i</v>
      </c>
      <c r="AC361" t="str">
        <f t="shared" si="131"/>
        <v>7.32944907172929-2.01791859377393i</v>
      </c>
      <c r="AD361" t="str">
        <f t="shared" si="132"/>
        <v>0.181646187248434+0.0467459136302046i</v>
      </c>
      <c r="AE361" t="str">
        <f t="shared" si="133"/>
        <v>-0.415824513220926-1.03803634293127i</v>
      </c>
      <c r="AF361" t="str">
        <f t="shared" si="134"/>
        <v>-8.37955504183932-2.62046445164556i</v>
      </c>
      <c r="AG361" t="str">
        <f t="shared" si="135"/>
        <v>1.64615631976141-0.343249299583128i</v>
      </c>
      <c r="AH361" t="str">
        <f t="shared" si="136"/>
        <v>-0.743219876200562+5.79096056046487i</v>
      </c>
      <c r="AI361">
        <f t="shared" si="137"/>
        <v>15.325964249705294</v>
      </c>
      <c r="AJ361">
        <f t="shared" si="138"/>
        <v>97.313439876296229</v>
      </c>
      <c r="AK361"/>
      <c r="AL361"/>
      <c r="AM361"/>
      <c r="AN361"/>
    </row>
    <row r="362" spans="1:40" x14ac:dyDescent="0.25">
      <c r="A362"/>
      <c r="B362">
        <f t="shared" si="139"/>
        <v>22800</v>
      </c>
      <c r="C362" s="186" t="str">
        <f t="shared" si="107"/>
        <v>-0.000147018582241315+0.107413068114066i</v>
      </c>
      <c r="D362" s="158" t="str">
        <f t="shared" si="108"/>
        <v>-5.95813309946981+0.823500188874506i</v>
      </c>
      <c r="E362" t="str">
        <f t="shared" si="109"/>
        <v>2870</v>
      </c>
      <c r="F362" t="str">
        <f t="shared" si="110"/>
        <v>0.777000777000777</v>
      </c>
      <c r="G362" t="str">
        <f t="shared" si="105"/>
        <v>0.777000777000777</v>
      </c>
      <c r="H362" t="str">
        <f t="shared" si="111"/>
        <v>2.43375575185941+3.45640616978275i</v>
      </c>
      <c r="I362" t="str">
        <f t="shared" si="112"/>
        <v>89.5353906273091i</v>
      </c>
      <c r="J362" t="str">
        <f t="shared" si="106"/>
        <v>-5.85706715046395+19.3644277716244i</v>
      </c>
      <c r="K362" t="str">
        <f t="shared" si="113"/>
        <v>4.23615843248219-1.28129086444835i</v>
      </c>
      <c r="L362" t="str">
        <f t="shared" si="114"/>
        <v>0.221558635661944-0.0657512568319384i</v>
      </c>
      <c r="M362" t="str">
        <f t="shared" si="115"/>
        <v>4.45771706814413-1.34704212128029i</v>
      </c>
      <c r="N362" t="str">
        <f t="shared" si="116"/>
        <v>-0.101115941598192i</v>
      </c>
      <c r="O362" t="str">
        <f t="shared" si="117"/>
        <v>0.994892137486583-0.100943720792224i</v>
      </c>
      <c r="P362" t="str">
        <f t="shared" si="118"/>
        <v>0.00510786251341699+0.100943720792224i</v>
      </c>
      <c r="Q362" t="str">
        <f t="shared" si="119"/>
        <v>-0.00510786251341699+0.000172220805968001i</v>
      </c>
      <c r="R362" t="str">
        <f t="shared" si="120"/>
        <v>-0.333295457376779-19.7736569727975i</v>
      </c>
      <c r="S362" t="str">
        <f t="shared" si="121"/>
        <v>0.0104374675354791i</v>
      </c>
      <c r="T362" t="str">
        <f t="shared" si="122"/>
        <v>0.206386902711274-0.00347876051609279i</v>
      </c>
      <c r="U362" t="str">
        <f t="shared" si="123"/>
        <v>0.00005-0.0105764847881376i</v>
      </c>
      <c r="V362" t="str">
        <f t="shared" si="124"/>
        <v>3.33333333333333E-06-0.0116341332669514i</v>
      </c>
      <c r="W362" t="str">
        <f t="shared" si="125"/>
        <v>0.0000144746133182922-0.00554009071375632i</v>
      </c>
      <c r="X362" t="str">
        <f t="shared" si="126"/>
        <v>0.000587473181216658-0.00547711640755082i</v>
      </c>
      <c r="Y362" t="str">
        <f t="shared" si="127"/>
        <v>0.009+0.0143256625003695i</v>
      </c>
      <c r="Z362" t="str">
        <f t="shared" si="128"/>
        <v>-3.52286757080209-4.74654507672877i</v>
      </c>
      <c r="AA362" t="str">
        <f t="shared" si="129"/>
        <v>788.552787423468-727.777335513939i</v>
      </c>
      <c r="AB362" t="str">
        <f t="shared" si="130"/>
        <v>1.42569238131449-0.0240307999153874i</v>
      </c>
      <c r="AC362" t="str">
        <f t="shared" si="131"/>
        <v>7.32296276241457-2.027590196563i</v>
      </c>
      <c r="AD362" t="str">
        <f t="shared" si="132"/>
        <v>0.181669189226916+0.0470192022477424i</v>
      </c>
      <c r="AE362" t="str">
        <f t="shared" si="133"/>
        <v>-0.416817732400674-1.02794341852188i</v>
      </c>
      <c r="AF362" t="str">
        <f t="shared" si="134"/>
        <v>-8.39188885132922-2.63290598090824i</v>
      </c>
      <c r="AG362" t="str">
        <f t="shared" si="135"/>
        <v>1.64246042412699-0.34439809565808i</v>
      </c>
      <c r="AH362" t="str">
        <f t="shared" si="136"/>
        <v>-0.727557069849109+5.76772469265068i</v>
      </c>
      <c r="AI362">
        <f t="shared" si="137"/>
        <v>15.288651397819093</v>
      </c>
      <c r="AJ362">
        <f t="shared" si="138"/>
        <v>97.189478770585794</v>
      </c>
      <c r="AK362"/>
      <c r="AL362"/>
      <c r="AM362"/>
      <c r="AN362"/>
    </row>
    <row r="363" spans="1:40" x14ac:dyDescent="0.25">
      <c r="A363"/>
      <c r="B363">
        <f t="shared" si="139"/>
        <v>22900</v>
      </c>
      <c r="C363" s="186" t="str">
        <f t="shared" si="107"/>
        <v>-0.000145737383040069+0.106944017160825i</v>
      </c>
      <c r="D363" s="158" t="str">
        <f t="shared" si="108"/>
        <v>-5.9581232769426+0.819904131566325i</v>
      </c>
      <c r="E363" t="str">
        <f t="shared" si="109"/>
        <v>2870</v>
      </c>
      <c r="F363" t="str">
        <f t="shared" si="110"/>
        <v>0.777000777000777</v>
      </c>
      <c r="G363" t="str">
        <f t="shared" si="105"/>
        <v>0.777000777000777</v>
      </c>
      <c r="H363" t="str">
        <f t="shared" si="111"/>
        <v>2.44610815931964+3.46515967285423i</v>
      </c>
      <c r="I363" t="str">
        <f t="shared" si="112"/>
        <v>89.9280897090078i</v>
      </c>
      <c r="J363" t="str">
        <f t="shared" si="106"/>
        <v>-5.91734876957295+19.4493594723772i</v>
      </c>
      <c r="K363" t="str">
        <f t="shared" si="113"/>
        <v>4.231974494458-1.28755237946067i</v>
      </c>
      <c r="L363" t="str">
        <f t="shared" si="114"/>
        <v>0.221401092354323-0.0659926808475313i</v>
      </c>
      <c r="M363" t="str">
        <f t="shared" si="115"/>
        <v>4.45337558681232-1.3535450603082i</v>
      </c>
      <c r="N363" t="str">
        <f t="shared" si="116"/>
        <v>-0.101559432570114i</v>
      </c>
      <c r="O363" t="str">
        <f t="shared" si="117"/>
        <v>0.994847272019405-0.101384936531752i</v>
      </c>
      <c r="P363" t="str">
        <f t="shared" si="118"/>
        <v>0.00515272798059496+0.101384936531752i</v>
      </c>
      <c r="Q363" t="str">
        <f t="shared" si="119"/>
        <v>-0.00515272798059496+0.000174496038362004i</v>
      </c>
      <c r="R363" t="str">
        <f t="shared" si="120"/>
        <v>-0.333295124333607-19.6872599509591i</v>
      </c>
      <c r="S363" t="str">
        <f t="shared" si="121"/>
        <v>0.0104832459018628i</v>
      </c>
      <c r="T363" t="str">
        <f t="shared" si="122"/>
        <v>0.2063863871998-0.00349401474628114i</v>
      </c>
      <c r="U363" t="str">
        <f t="shared" si="123"/>
        <v>0.0000499999999999999-0.0105302992650453i</v>
      </c>
      <c r="V363" t="str">
        <f t="shared" si="124"/>
        <v>3.33333333333333E-06-0.0115833291915499i</v>
      </c>
      <c r="W363" t="str">
        <f t="shared" si="125"/>
        <v>0.0000144746127429831-0.00551589841642912i</v>
      </c>
      <c r="X363" t="str">
        <f t="shared" si="126"/>
        <v>0.000582533361881026-0.00545371363964973i</v>
      </c>
      <c r="Y363" t="str">
        <f t="shared" si="127"/>
        <v>0.009+0.0143884943534413i</v>
      </c>
      <c r="Z363" t="str">
        <f t="shared" si="128"/>
        <v>-3.5189034640011-4.686794029844i</v>
      </c>
      <c r="AA363" t="str">
        <f t="shared" si="129"/>
        <v>781.540124614996-728.710182240744i</v>
      </c>
      <c r="AB363" t="str">
        <f t="shared" si="130"/>
        <v>1.42568882023202-0.0241361740427019i</v>
      </c>
      <c r="AC363" t="str">
        <f t="shared" si="131"/>
        <v>7.3164583872623-2.0372215084025i</v>
      </c>
      <c r="AD363" t="str">
        <f t="shared" si="132"/>
        <v>0.181692302034097+0.0472921833567342i</v>
      </c>
      <c r="AE363" t="str">
        <f t="shared" si="133"/>
        <v>-0.417708948395488-1.0179710242762i</v>
      </c>
      <c r="AF363" t="str">
        <f t="shared" si="134"/>
        <v>-8.40423143626224-2.6452555412879i</v>
      </c>
      <c r="AG363" t="str">
        <f t="shared" si="135"/>
        <v>1.63879287413126-0.345493855784113i</v>
      </c>
      <c r="AH363" t="str">
        <f t="shared" si="136"/>
        <v>-0.712103039839781+5.74458427142938i</v>
      </c>
      <c r="AI363">
        <f t="shared" si="137"/>
        <v>15.251399419925677</v>
      </c>
      <c r="AJ363">
        <f t="shared" si="138"/>
        <v>97.066380941498608</v>
      </c>
      <c r="AK363"/>
      <c r="AL363"/>
      <c r="AM363"/>
      <c r="AN363"/>
    </row>
    <row r="364" spans="1:40" x14ac:dyDescent="0.25">
      <c r="A364"/>
      <c r="B364">
        <f t="shared" si="139"/>
        <v>23000</v>
      </c>
      <c r="C364" s="186" t="str">
        <f t="shared" si="107"/>
        <v>-0.000144472858736337+0.106479044888901i</v>
      </c>
      <c r="D364" s="158" t="str">
        <f t="shared" si="108"/>
        <v>-5.95811358225627+0.816339344148241i</v>
      </c>
      <c r="E364" t="str">
        <f t="shared" si="109"/>
        <v>2870</v>
      </c>
      <c r="F364" t="str">
        <f t="shared" si="110"/>
        <v>0.777000777000777</v>
      </c>
      <c r="G364" t="str">
        <f t="shared" si="105"/>
        <v>0.777000777000777</v>
      </c>
      <c r="H364" t="str">
        <f t="shared" si="111"/>
        <v>2.45846886597267+3.47385301115961i</v>
      </c>
      <c r="I364" t="str">
        <f t="shared" si="112"/>
        <v>90.3207887907066i</v>
      </c>
      <c r="J364" t="str">
        <f t="shared" si="106"/>
        <v>-5.97789420320759+19.5342911731299i</v>
      </c>
      <c r="K364" t="str">
        <f t="shared" si="113"/>
        <v>4.22777899434218-1.29378718268954i</v>
      </c>
      <c r="L364" t="str">
        <f t="shared" si="114"/>
        <v>0.221243084939328-0.0662335558037099i</v>
      </c>
      <c r="M364" t="str">
        <f t="shared" si="115"/>
        <v>4.44902207928151-1.36002073849325i</v>
      </c>
      <c r="N364" t="str">
        <f t="shared" si="116"/>
        <v>-0.102002923542036i</v>
      </c>
      <c r="O364" t="str">
        <f t="shared" si="117"/>
        <v>0.994802210881449-0.101826132330462i</v>
      </c>
      <c r="P364" t="str">
        <f t="shared" si="118"/>
        <v>0.00519778911855096+0.101826132330462i</v>
      </c>
      <c r="Q364" t="str">
        <f t="shared" si="119"/>
        <v>-0.00519778911855096+0.00017679121157399i</v>
      </c>
      <c r="R364" t="str">
        <f t="shared" si="120"/>
        <v>-0.333294789835757-19.6016139932533i</v>
      </c>
      <c r="S364" t="str">
        <f t="shared" si="121"/>
        <v>0.0105290242682464i</v>
      </c>
      <c r="T364" t="str">
        <f t="shared" si="122"/>
        <v>0.206385869431762-0.00350926893066077i</v>
      </c>
      <c r="U364" t="str">
        <f t="shared" si="123"/>
        <v>0.0000500000000000001-0.0104845153551973i</v>
      </c>
      <c r="V364" t="str">
        <f t="shared" si="124"/>
        <v>3.33333333333333E-06-0.0115329668907171i</v>
      </c>
      <c r="W364" t="str">
        <f t="shared" si="125"/>
        <v>0.0000144746121651563-0.00549191648794413i</v>
      </c>
      <c r="X364" t="str">
        <f t="shared" si="126"/>
        <v>0.000577656920633205-0.00543050780234558i</v>
      </c>
      <c r="Y364" t="str">
        <f t="shared" si="127"/>
        <v>0.009+0.014451326206513i</v>
      </c>
      <c r="Z364" t="str">
        <f t="shared" si="128"/>
        <v>-3.51442451719682-4.62786715324539i</v>
      </c>
      <c r="AA364" t="str">
        <f t="shared" si="129"/>
        <v>774.592866032397-729.558559002954i</v>
      </c>
      <c r="AB364" t="str">
        <f t="shared" si="130"/>
        <v>1.42568524356152-0.0242415478535761i</v>
      </c>
      <c r="AC364" t="str">
        <f t="shared" si="131"/>
        <v>7.309936118897-2.04681267944399i</v>
      </c>
      <c r="AD364" t="str">
        <f t="shared" si="132"/>
        <v>0.181715525526418+0.0475648607854303i</v>
      </c>
      <c r="AE364" t="str">
        <f t="shared" si="133"/>
        <v>-0.418501641187764-1.00811842471981i</v>
      </c>
      <c r="AF364" t="str">
        <f t="shared" si="134"/>
        <v>-8.41658244822894-2.65751366701137i</v>
      </c>
      <c r="AG364" t="str">
        <f t="shared" si="135"/>
        <v>1.63515398167027-0.346537948710144i</v>
      </c>
      <c r="AH364" t="str">
        <f t="shared" si="136"/>
        <v>-0.696855259206712+5.72153997920504i</v>
      </c>
      <c r="AI364">
        <f t="shared" si="137"/>
        <v>15.214208976429848</v>
      </c>
      <c r="AJ364">
        <f t="shared" si="138"/>
        <v>96.944140684268461</v>
      </c>
      <c r="AK364"/>
      <c r="AL364"/>
      <c r="AM364"/>
      <c r="AN364"/>
    </row>
    <row r="365" spans="1:40" x14ac:dyDescent="0.25">
      <c r="A365"/>
      <c r="B365">
        <f t="shared" si="139"/>
        <v>23100</v>
      </c>
      <c r="C365" s="186" t="str">
        <f t="shared" si="107"/>
        <v>-0.000143224721214076+0.106018098328795i</v>
      </c>
      <c r="D365" s="158" t="str">
        <f t="shared" si="108"/>
        <v>-5.95810401320193+0.812805420520762i</v>
      </c>
      <c r="E365" t="str">
        <f t="shared" si="109"/>
        <v>2870</v>
      </c>
      <c r="F365" t="str">
        <f t="shared" si="110"/>
        <v>0.777000777000777</v>
      </c>
      <c r="G365" t="str">
        <f t="shared" si="105"/>
        <v>0.777000777000777</v>
      </c>
      <c r="H365" t="str">
        <f t="shared" si="111"/>
        <v>2.47083752781509+3.48248630768744i</v>
      </c>
      <c r="I365" t="str">
        <f t="shared" si="112"/>
        <v>90.7134878724053i</v>
      </c>
      <c r="J365" t="str">
        <f t="shared" si="106"/>
        <v>-6.03870345136786+19.6192228738827i</v>
      </c>
      <c r="K365" t="str">
        <f t="shared" si="113"/>
        <v>4.22357204559401-1.29999537967336i</v>
      </c>
      <c r="L365" t="str">
        <f t="shared" si="114"/>
        <v>0.221084615882906-0.0664738806296556i</v>
      </c>
      <c r="M365" t="str">
        <f t="shared" si="115"/>
        <v>4.44465666147692-1.36646926030302i</v>
      </c>
      <c r="N365" t="str">
        <f t="shared" si="116"/>
        <v>-0.102446414513958i</v>
      </c>
      <c r="O365" t="str">
        <f t="shared" si="117"/>
        <v>0.994756954081577-0.102267308101576i</v>
      </c>
      <c r="P365" t="str">
        <f t="shared" si="118"/>
        <v>0.00524304591842295+0.102267308101576i</v>
      </c>
      <c r="Q365" t="str">
        <f t="shared" si="119"/>
        <v>-0.00524304591842295+0.000179106412382002i</v>
      </c>
      <c r="R365" t="str">
        <f t="shared" si="120"/>
        <v>-0.333294453876631-19.5167093455965i</v>
      </c>
      <c r="S365" t="str">
        <f t="shared" si="121"/>
        <v>0.0105748026346301i</v>
      </c>
      <c r="T365" t="str">
        <f t="shared" si="122"/>
        <v>0.206385349407124-0.0035245230689622i</v>
      </c>
      <c r="U365" t="str">
        <f t="shared" si="123"/>
        <v>0.00005-0.0104391278428372i</v>
      </c>
      <c r="V365" t="str">
        <f t="shared" si="124"/>
        <v>3.33333333333333E-06-0.0114830406271209i</v>
      </c>
      <c r="W365" t="str">
        <f t="shared" si="125"/>
        <v>0.0000144746115848117-0.00546814219623847i</v>
      </c>
      <c r="X365" t="str">
        <f t="shared" si="126"/>
        <v>0.000572842781763214-0.00540749644917425i</v>
      </c>
      <c r="Y365" t="str">
        <f t="shared" si="127"/>
        <v>0.009+0.0145141580595848i</v>
      </c>
      <c r="Z365" t="str">
        <f t="shared" si="128"/>
        <v>-3.50945161378426-4.56975665441145i</v>
      </c>
      <c r="AA365" t="str">
        <f t="shared" si="129"/>
        <v>767.711146120022-730.324918275507i</v>
      </c>
      <c r="AB365" t="str">
        <f t="shared" si="130"/>
        <v>1.42568165130273-0.0243469213461484i</v>
      </c>
      <c r="AC365" t="str">
        <f t="shared" si="131"/>
        <v>7.30339612900557-2.05636385763084i</v>
      </c>
      <c r="AD365" t="str">
        <f t="shared" si="132"/>
        <v>0.18173885956321+0.0478372382950907i</v>
      </c>
      <c r="AE365" t="str">
        <f t="shared" si="133"/>
        <v>-0.419199195953762-0.998384835987814i</v>
      </c>
      <c r="AF365" t="str">
        <f t="shared" si="134"/>
        <v>-8.42894154101702-2.66968088716668i</v>
      </c>
      <c r="AG365" t="str">
        <f t="shared" si="135"/>
        <v>1.6315440246519-0.347531716923665i</v>
      </c>
      <c r="AH365" t="str">
        <f t="shared" si="136"/>
        <v>-0.681811218437669+5.69859245934523i</v>
      </c>
      <c r="AI365">
        <f t="shared" si="137"/>
        <v>15.177080706419275</v>
      </c>
      <c r="AJ365">
        <f t="shared" si="138"/>
        <v>96.822752270826328</v>
      </c>
      <c r="AK365"/>
      <c r="AL365"/>
      <c r="AM365"/>
      <c r="AN365"/>
    </row>
    <row r="366" spans="1:40" x14ac:dyDescent="0.25">
      <c r="A366"/>
      <c r="B366">
        <f t="shared" si="139"/>
        <v>23200</v>
      </c>
      <c r="C366" s="186" t="str">
        <f t="shared" si="107"/>
        <v>-0.000141992688553209+0.105561125424268i</v>
      </c>
      <c r="D366" s="158" t="str">
        <f t="shared" si="108"/>
        <v>-5.9580945676182+0.809301961586055i</v>
      </c>
      <c r="E366" t="str">
        <f t="shared" si="109"/>
        <v>2870</v>
      </c>
      <c r="F366" t="str">
        <f t="shared" si="110"/>
        <v>0.777000777000777</v>
      </c>
      <c r="G366" t="str">
        <f t="shared" si="105"/>
        <v>0.777000777000777</v>
      </c>
      <c r="H366" t="str">
        <f t="shared" si="111"/>
        <v>2.48321380299979+3.4910596874148i</v>
      </c>
      <c r="I366" t="str">
        <f t="shared" si="112"/>
        <v>91.106186954104i</v>
      </c>
      <c r="J366" t="str">
        <f t="shared" si="106"/>
        <v>-6.09977651405378+19.7041545746354i</v>
      </c>
      <c r="K366" t="str">
        <f t="shared" si="113"/>
        <v>4.2193537610309-1.30617707441005i</v>
      </c>
      <c r="L366" t="str">
        <f t="shared" si="114"/>
        <v>0.22092568765256-0.0667136542678585i</v>
      </c>
      <c r="M366" t="str">
        <f t="shared" si="115"/>
        <v>4.44027944868346-1.37289072867791i</v>
      </c>
      <c r="N366" t="str">
        <f t="shared" si="116"/>
        <v>-0.10288990548588i</v>
      </c>
      <c r="O366" t="str">
        <f t="shared" si="117"/>
        <v>0.994711501628691-0.102708463758322i</v>
      </c>
      <c r="P366" t="str">
        <f t="shared" si="118"/>
        <v>0.00528849837130896+0.102708463758322i</v>
      </c>
      <c r="Q366" t="str">
        <f t="shared" si="119"/>
        <v>-0.00528849837130896+0.000181441727558004i</v>
      </c>
      <c r="R366" t="str">
        <f t="shared" si="120"/>
        <v>-0.333294116457449-19.4325364220847i</v>
      </c>
      <c r="S366" t="str">
        <f t="shared" si="121"/>
        <v>0.0106205810010138i</v>
      </c>
      <c r="T366" t="str">
        <f t="shared" si="122"/>
        <v>0.206384827125901-0.00353977716099766i</v>
      </c>
      <c r="U366" t="str">
        <f t="shared" si="123"/>
        <v>0.00005-0.0103941316021353i</v>
      </c>
      <c r="V366" t="str">
        <f t="shared" si="124"/>
        <v>3.33333333333333E-06-0.0114335447623488i</v>
      </c>
      <c r="W366" t="str">
        <f t="shared" si="125"/>
        <v>0.0000144746110019495-0.0054445728563538i</v>
      </c>
      <c r="X366" t="str">
        <f t="shared" si="126"/>
        <v>0.000568089892205132-0.00538467717352384i</v>
      </c>
      <c r="Y366" t="str">
        <f t="shared" si="127"/>
        <v>0.009+0.0145769899126566i</v>
      </c>
      <c r="Z366" t="str">
        <f t="shared" si="128"/>
        <v>-3.50400499986597-4.51245453559701i</v>
      </c>
      <c r="AA366" t="str">
        <f t="shared" si="129"/>
        <v>760.895049006528-731.011657595723i</v>
      </c>
      <c r="AB366" t="str">
        <f t="shared" si="130"/>
        <v>1.42567804345577-0.0244522945191217i</v>
      </c>
      <c r="AC366" t="str">
        <f t="shared" si="131"/>
        <v>7.2968385883557-2.0658751887665i</v>
      </c>
      <c r="AD366" t="str">
        <f t="shared" si="132"/>
        <v>0.181762304006639+0.0481093195814179i</v>
      </c>
      <c r="AE366" t="str">
        <f t="shared" si="133"/>
        <v>-0.419804904676768-0.988769429468758i</v>
      </c>
      <c r="AF366" t="str">
        <f t="shared" si="134"/>
        <v>-8.44130837061799-2.68175772582874i</v>
      </c>
      <c r="AG366" t="str">
        <f t="shared" si="135"/>
        <v>1.62796324861702-0.348476476616249i</v>
      </c>
      <c r="AH366" t="str">
        <f t="shared" si="136"/>
        <v>-0.666968426007072+5.67574231714612i</v>
      </c>
      <c r="AI366">
        <f t="shared" si="137"/>
        <v>15.140015228067369</v>
      </c>
      <c r="AJ366">
        <f t="shared" si="138"/>
        <v>96.702209952909342</v>
      </c>
      <c r="AK366"/>
      <c r="AL366"/>
      <c r="AM366"/>
      <c r="AN366"/>
    </row>
    <row r="367" spans="1:40" x14ac:dyDescent="0.25">
      <c r="A367"/>
      <c r="B367">
        <f t="shared" si="139"/>
        <v>23300</v>
      </c>
      <c r="C367" s="186" t="str">
        <f t="shared" si="107"/>
        <v>-0.000140776484870418+0.105108075012743i</v>
      </c>
      <c r="D367" s="158" t="str">
        <f t="shared" si="108"/>
        <v>-5.95808524338996+0.805828575097697i</v>
      </c>
      <c r="E367" t="str">
        <f t="shared" si="109"/>
        <v>2870</v>
      </c>
      <c r="F367" t="str">
        <f t="shared" si="110"/>
        <v>0.777000777000777</v>
      </c>
      <c r="G367" t="str">
        <f t="shared" si="105"/>
        <v>0.777000777000777</v>
      </c>
      <c r="H367" t="str">
        <f t="shared" si="111"/>
        <v>2.49559735184333+3.49957327727879i</v>
      </c>
      <c r="I367" t="str">
        <f t="shared" si="112"/>
        <v>91.4988860358027i</v>
      </c>
      <c r="J367" t="str">
        <f t="shared" si="106"/>
        <v>-6.16111339126534+19.7890862753881i</v>
      </c>
      <c r="K367" t="str">
        <f t="shared" si="113"/>
        <v>4.21512425283891-1.31233236939859i</v>
      </c>
      <c r="L367" t="str">
        <f t="shared" si="114"/>
        <v>0.220766302717268-0.0669528756741026i</v>
      </c>
      <c r="M367" t="str">
        <f t="shared" si="115"/>
        <v>4.43589055555618-1.37928524507269i</v>
      </c>
      <c r="N367" t="str">
        <f t="shared" si="116"/>
        <v>-0.103333396457802i</v>
      </c>
      <c r="O367" t="str">
        <f t="shared" si="117"/>
        <v>0.99466585353173-0.103149599213932i</v>
      </c>
      <c r="P367" t="str">
        <f t="shared" si="118"/>
        <v>0.00533414646827002+0.103149599213932i</v>
      </c>
      <c r="Q367" t="str">
        <f t="shared" si="119"/>
        <v>-0.00533414646827002+0.000183797243869993i</v>
      </c>
      <c r="R367" t="str">
        <f t="shared" si="120"/>
        <v>-0.333293777579779-19.3490858013735i</v>
      </c>
      <c r="S367" t="str">
        <f t="shared" si="121"/>
        <v>0.0106663593673975i</v>
      </c>
      <c r="T367" t="str">
        <f t="shared" si="122"/>
        <v>0.206384302588058-0.00355503120658337i</v>
      </c>
      <c r="U367" t="str">
        <f t="shared" si="123"/>
        <v>0.0000499999999999999-0.0103495215952592i</v>
      </c>
      <c r="V367" t="str">
        <f t="shared" si="124"/>
        <v>3.33333333333333E-06-0.0113844737547851i</v>
      </c>
      <c r="W367" t="str">
        <f t="shared" si="125"/>
        <v>0.0000144746104165697-0.00542120582942542i</v>
      </c>
      <c r="X367" t="str">
        <f t="shared" si="126"/>
        <v>0.000563397220969585-0.00536204760783772i</v>
      </c>
      <c r="Y367" t="str">
        <f t="shared" si="127"/>
        <v>0.009+0.0146398217657284i</v>
      </c>
      <c r="Z367" t="str">
        <f t="shared" si="128"/>
        <v>-3.49810429808969-4.45595261460706i</v>
      </c>
      <c r="AA367" t="str">
        <f t="shared" si="129"/>
        <v>754.1446112659-731.621119990027i</v>
      </c>
      <c r="AB367" t="str">
        <f t="shared" si="130"/>
        <v>1.42567442002038-0.0245576673712265i</v>
      </c>
      <c r="AC367" t="str">
        <f t="shared" si="131"/>
        <v>7.2902636668079-2.07534681657019i</v>
      </c>
      <c r="AD367" t="str">
        <f t="shared" si="132"/>
        <v>0.181785858721622+0.0483811082759655i</v>
      </c>
      <c r="AE367" t="str">
        <f t="shared" si="133"/>
        <v>-0.420321967806154-0.979271335275699i</v>
      </c>
      <c r="AF367" t="str">
        <f t="shared" si="134"/>
        <v>-8.45368259523329-2.69374470218109i</v>
      </c>
      <c r="AG367" t="str">
        <f t="shared" si="135"/>
        <v>1.62441186830456-0.349373517695591i</v>
      </c>
      <c r="AH367" t="str">
        <f t="shared" si="136"/>
        <v>-0.652324408872325+5.65299012078574i</v>
      </c>
      <c r="AI367">
        <f t="shared" si="137"/>
        <v>15.103013139032031</v>
      </c>
      <c r="AJ367">
        <f t="shared" si="138"/>
        <v>96.582507965043163</v>
      </c>
      <c r="AK367"/>
      <c r="AL367"/>
      <c r="AM367"/>
      <c r="AN367"/>
    </row>
    <row r="368" spans="1:40" x14ac:dyDescent="0.25">
      <c r="A368"/>
      <c r="B368">
        <f t="shared" si="139"/>
        <v>23400</v>
      </c>
      <c r="C368" s="186" t="str">
        <f t="shared" si="107"/>
        <v>-0.000139575840164677+0.104658896806207i</v>
      </c>
      <c r="D368" s="158" t="str">
        <f t="shared" si="108"/>
        <v>-5.95807603844722+0.802384875514254i</v>
      </c>
      <c r="E368" t="str">
        <f t="shared" si="109"/>
        <v>2870</v>
      </c>
      <c r="F368" t="str">
        <f t="shared" si="110"/>
        <v>0.777000777000777</v>
      </c>
      <c r="G368" t="str">
        <f t="shared" si="105"/>
        <v>0.777000777000777</v>
      </c>
      <c r="H368" t="str">
        <f t="shared" si="111"/>
        <v>2.50798783683313+3.50802720614813i</v>
      </c>
      <c r="I368" t="str">
        <f t="shared" si="112"/>
        <v>91.8915851175014i</v>
      </c>
      <c r="J368" t="str">
        <f t="shared" si="106"/>
        <v>-6.22271408300255+19.8740179761409i</v>
      </c>
      <c r="K368" t="str">
        <f t="shared" si="113"/>
        <v>4.21088363258307-1.3184613656794i</v>
      </c>
      <c r="L368" t="str">
        <f t="shared" si="114"/>
        <v>0.220606463547399-0.0671915438174508i</v>
      </c>
      <c r="M368" t="str">
        <f t="shared" si="115"/>
        <v>4.43149009613047-1.38565290949685i</v>
      </c>
      <c r="N368" t="str">
        <f t="shared" si="116"/>
        <v>-0.103776887429724i</v>
      </c>
      <c r="O368" t="str">
        <f t="shared" si="117"/>
        <v>0.994620009799673-0.103590714381642i</v>
      </c>
      <c r="P368" t="str">
        <f t="shared" si="118"/>
        <v>0.00537999020032698+0.103590714381642i</v>
      </c>
      <c r="Q368" t="str">
        <f t="shared" si="119"/>
        <v>-0.00537999020032698+0.000186173048082008i</v>
      </c>
      <c r="R368" t="str">
        <f t="shared" si="120"/>
        <v>-0.333293437244634-19.2663482231733i</v>
      </c>
      <c r="S368" t="str">
        <f t="shared" si="121"/>
        <v>0.0107121377337812i</v>
      </c>
      <c r="T368" t="str">
        <f t="shared" si="122"/>
        <v>0.206383775793623-0.00357028520552988i</v>
      </c>
      <c r="U368" t="str">
        <f t="shared" si="123"/>
        <v>0.00005-0.0103052928704931i</v>
      </c>
      <c r="V368" t="str">
        <f t="shared" si="124"/>
        <v>3.33333333333333E-06-0.0113358221575424i</v>
      </c>
      <c r="W368" t="str">
        <f t="shared" si="125"/>
        <v>0.0000144746098286721-0.00539803852169757i</v>
      </c>
      <c r="X368" t="str">
        <f t="shared" si="126"/>
        <v>0.0005587637585927-0.00533960542283613i</v>
      </c>
      <c r="Y368" t="str">
        <f t="shared" si="127"/>
        <v>0.009+0.0147026536188002i</v>
      </c>
      <c r="Z368" t="str">
        <f t="shared" si="128"/>
        <v>-3.49176852157675-4.40024254446319i</v>
      </c>
      <c r="AA368" t="str">
        <f t="shared" si="129"/>
        <v>747.459824570124-732.155594462278i</v>
      </c>
      <c r="AB368" t="str">
        <f t="shared" si="130"/>
        <v>1.42567078099677-0.0246630399011542i</v>
      </c>
      <c r="AC368" t="str">
        <f t="shared" si="131"/>
        <v>7.28367153333371-2.08477888273526i</v>
      </c>
      <c r="AD368" t="str">
        <f t="shared" si="132"/>
        <v>0.181809523575769+0.0486526079475159i</v>
      </c>
      <c r="AE368" t="str">
        <f t="shared" si="133"/>
        <v>-0.420753495954988-0.969889645550433i</v>
      </c>
      <c r="AF368" t="str">
        <f t="shared" si="134"/>
        <v>-8.46606387528035-2.70564233063388i</v>
      </c>
      <c r="AG368" t="str">
        <f t="shared" si="135"/>
        <v>1.62089006916169-0.350224103840513i</v>
      </c>
      <c r="AH368" t="str">
        <f t="shared" si="136"/>
        <v>-0.637876712935414+5.63033640226596i</v>
      </c>
      <c r="AI368">
        <f t="shared" si="137"/>
        <v>15.066075016851745</v>
      </c>
      <c r="AJ368">
        <f t="shared" si="138"/>
        <v>96.463640527406071</v>
      </c>
      <c r="AK368"/>
      <c r="AL368"/>
      <c r="AM368"/>
      <c r="AN368"/>
    </row>
    <row r="369" spans="1:40" x14ac:dyDescent="0.25">
      <c r="A369"/>
      <c r="B369">
        <f t="shared" si="139"/>
        <v>23500</v>
      </c>
      <c r="C369" s="186" t="str">
        <f t="shared" si="107"/>
        <v>-0.000138390490167394+0.104213541372608i</v>
      </c>
      <c r="D369" s="158" t="str">
        <f t="shared" si="108"/>
        <v>-5.95806695076391+0.798970483856662i</v>
      </c>
      <c r="E369" t="str">
        <f t="shared" si="109"/>
        <v>2870</v>
      </c>
      <c r="F369" t="str">
        <f t="shared" si="110"/>
        <v>0.777000777000777</v>
      </c>
      <c r="G369" t="str">
        <f t="shared" si="105"/>
        <v>0.777000777000777</v>
      </c>
      <c r="H369" t="str">
        <f t="shared" si="111"/>
        <v>2.52038492263427+3.51642160479484i</v>
      </c>
      <c r="I369" t="str">
        <f t="shared" si="112"/>
        <v>92.2842841992002i</v>
      </c>
      <c r="J369" t="str">
        <f t="shared" si="106"/>
        <v>-6.28457858926539+19.9589496768935i</v>
      </c>
      <c r="K369" t="str">
        <f t="shared" si="113"/>
        <v>4.2066320112173-1.32456416287379i</v>
      </c>
      <c r="L369" t="str">
        <f t="shared" si="114"/>
        <v>0.220446172614633-0.0674296576802284i</v>
      </c>
      <c r="M369" t="str">
        <f t="shared" si="115"/>
        <v>4.42707818383193-1.39199382055402i</v>
      </c>
      <c r="N369" t="str">
        <f t="shared" si="116"/>
        <v>-0.104220378401646i</v>
      </c>
      <c r="O369" t="str">
        <f t="shared" si="117"/>
        <v>0.994573970441536-0.104031809174691i</v>
      </c>
      <c r="P369" t="str">
        <f t="shared" si="118"/>
        <v>0.00542602955846405+0.104031809174691i</v>
      </c>
      <c r="Q369" t="str">
        <f t="shared" si="119"/>
        <v>-0.00542602955846405+0.000188569226954996i</v>
      </c>
      <c r="R369" t="str">
        <f t="shared" si="120"/>
        <v>-0.333293095450255-19.1843145848095i</v>
      </c>
      <c r="S369" t="str">
        <f t="shared" si="121"/>
        <v>0.0107579161001648i</v>
      </c>
      <c r="T369" t="str">
        <f t="shared" si="122"/>
        <v>0.206383246742548-0.00358553915761806i</v>
      </c>
      <c r="U369" t="str">
        <f t="shared" si="123"/>
        <v>0.00005-0.0102614405604059i</v>
      </c>
      <c r="V369" t="str">
        <f t="shared" si="124"/>
        <v>3.33333333333333E-06-0.0112875846164465i</v>
      </c>
      <c r="W369" t="str">
        <f t="shared" si="125"/>
        <v>0.0000144746092382569-0.00537506838356337i</v>
      </c>
      <c r="X369" t="str">
        <f t="shared" si="126"/>
        <v>0.000554188516600928-0.00531734832675605i</v>
      </c>
      <c r="Y369" t="str">
        <f t="shared" si="127"/>
        <v>0.009+0.014765485471872i</v>
      </c>
      <c r="Z369" t="str">
        <f t="shared" si="128"/>
        <v>-3.48501608790283-4.34531583200467i</v>
      </c>
      <c r="AA369" t="str">
        <f t="shared" si="129"/>
        <v>740.840638235885-732.617316537741i</v>
      </c>
      <c r="AB369" t="str">
        <f t="shared" si="130"/>
        <v>1.42566712638459-0.0247684121073909i</v>
      </c>
      <c r="AC369" t="str">
        <f t="shared" si="131"/>
        <v>7.27706235602515-2.09417152698315i</v>
      </c>
      <c r="AD369" t="str">
        <f t="shared" si="132"/>
        <v>0.181833298439289+0.0489238221034103i</v>
      </c>
      <c r="AE369" t="str">
        <f t="shared" si="133"/>
        <v>-0.421102511629231-0.960623417605954i</v>
      </c>
      <c r="AF369" t="str">
        <f t="shared" si="134"/>
        <v>-8.47845187339818-2.71745112093818i</v>
      </c>
      <c r="AG369" t="str">
        <f t="shared" si="135"/>
        <v>1.61739800879954-0.351029472595323i</v>
      </c>
      <c r="AH369" t="str">
        <f t="shared" si="136"/>
        <v>-0.62362290347031+5.60778165834177i</v>
      </c>
      <c r="AI369">
        <f t="shared" si="137"/>
        <v>15.029201419337191</v>
      </c>
      <c r="AJ369">
        <f t="shared" si="138"/>
        <v>96.345601848571505</v>
      </c>
      <c r="AK369"/>
      <c r="AL369"/>
      <c r="AM369"/>
      <c r="AN369"/>
    </row>
    <row r="370" spans="1:40" x14ac:dyDescent="0.25">
      <c r="A370"/>
      <c r="B370">
        <f t="shared" si="139"/>
        <v>23600</v>
      </c>
      <c r="C370" s="186" t="str">
        <f t="shared" si="107"/>
        <v>-0.000137220176196988+0.103771960117716i</v>
      </c>
      <c r="D370" s="158" t="str">
        <f t="shared" si="108"/>
        <v>-5.9580579783568+0.795585027569156i</v>
      </c>
      <c r="E370" t="str">
        <f t="shared" si="109"/>
        <v>2870</v>
      </c>
      <c r="F370" t="str">
        <f t="shared" si="110"/>
        <v>0.777000777000777</v>
      </c>
      <c r="G370" t="str">
        <f t="shared" si="105"/>
        <v>0.777000777000777</v>
      </c>
      <c r="H370" t="str">
        <f t="shared" si="111"/>
        <v>2.53278827609592+3.52475660586601i</v>
      </c>
      <c r="I370" t="str">
        <f t="shared" si="112"/>
        <v>92.6769832808989i</v>
      </c>
      <c r="J370" t="str">
        <f t="shared" si="106"/>
        <v>-6.34670691005387+20.0438813776463i</v>
      </c>
      <c r="K370" t="str">
        <f t="shared" si="113"/>
        <v>4.20236949909374-1.33064085922214i</v>
      </c>
      <c r="L370" t="str">
        <f t="shared" si="114"/>
        <v>0.22028543239188-0.0676672162580073i</v>
      </c>
      <c r="M370" t="str">
        <f t="shared" si="115"/>
        <v>4.42265493148562-1.39830807548015i</v>
      </c>
      <c r="N370" t="str">
        <f t="shared" si="116"/>
        <v>-0.104663869373568i</v>
      </c>
      <c r="O370" t="str">
        <f t="shared" si="117"/>
        <v>0.994527735466374-0.104472883506323i</v>
      </c>
      <c r="P370" t="str">
        <f t="shared" si="118"/>
        <v>0.00547226453362604+0.104472883506323i</v>
      </c>
      <c r="Q370" t="str">
        <f t="shared" si="119"/>
        <v>-0.00547226453362604+0.000190985867245003i</v>
      </c>
      <c r="R370" t="str">
        <f t="shared" si="120"/>
        <v>-0.333292752197861-19.1029759378938i</v>
      </c>
      <c r="S370" t="str">
        <f t="shared" si="121"/>
        <v>0.0108036944665485i</v>
      </c>
      <c r="T370" t="str">
        <f t="shared" si="122"/>
        <v>0.206382715434832-0.00360079306266075i</v>
      </c>
      <c r="U370" t="str">
        <f t="shared" si="123"/>
        <v>0.00005-0.0102179598800652i</v>
      </c>
      <c r="V370" t="str">
        <f t="shared" si="124"/>
        <v>3.33333333333333E-06-0.0112397558680717i</v>
      </c>
      <c r="W370" t="str">
        <f t="shared" si="125"/>
        <v>0.0000144746086453239-0.00535229290862969i</v>
      </c>
      <c r="X370" t="str">
        <f t="shared" si="126"/>
        <v>0.000549670526991339-0.0052952740646089i</v>
      </c>
      <c r="Y370" t="str">
        <f t="shared" si="127"/>
        <v>0.009+0.0148283173249438i</v>
      </c>
      <c r="Z370" t="str">
        <f t="shared" si="128"/>
        <v>-3.47786483309476-4.29116385546607i</v>
      </c>
      <c r="AA370" t="str">
        <f t="shared" si="129"/>
        <v>734.286961667857-733.008468857086i</v>
      </c>
      <c r="AB370" t="str">
        <f t="shared" si="130"/>
        <v>1.42566345618386-0.0248737839886439i</v>
      </c>
      <c r="AC370" t="str">
        <f t="shared" si="131"/>
        <v>7.27043630211131-2.10352488712092i</v>
      </c>
      <c r="AD370" t="str">
        <f t="shared" si="132"/>
        <v>0.181857183184955+0.0491947541908526i</v>
      </c>
      <c r="AE370" t="str">
        <f t="shared" si="133"/>
        <v>-0.421371950982304-0.951471676913257i</v>
      </c>
      <c r="AF370" t="str">
        <f t="shared" si="134"/>
        <v>-8.49084625445272-2.72917157829685i</v>
      </c>
      <c r="AG370" t="str">
        <f t="shared" si="135"/>
        <v>1.61393581839581-0.351790835500411i</v>
      </c>
      <c r="AH370" t="str">
        <f t="shared" si="136"/>
        <v>-0.609560565518401+5.58532635143898i</v>
      </c>
      <c r="AI370">
        <f t="shared" si="137"/>
        <v>14.992392884960754</v>
      </c>
      <c r="AJ370">
        <f t="shared" si="138"/>
        <v>96.228386128139931</v>
      </c>
      <c r="AK370"/>
      <c r="AL370"/>
      <c r="AM370"/>
      <c r="AN370"/>
    </row>
    <row r="371" spans="1:40" x14ac:dyDescent="0.25">
      <c r="A371"/>
      <c r="B371">
        <f t="shared" si="139"/>
        <v>23700</v>
      </c>
      <c r="C371" s="186" t="str">
        <f t="shared" si="107"/>
        <v>-0.000136064645017731+0.103334105267451i</v>
      </c>
      <c r="D371" s="158" t="str">
        <f t="shared" si="108"/>
        <v>-5.95804911928443+0.792228140383791i</v>
      </c>
      <c r="E371" t="str">
        <f t="shared" si="109"/>
        <v>2870</v>
      </c>
      <c r="F371" t="str">
        <f t="shared" si="110"/>
        <v>0.777000777000777</v>
      </c>
      <c r="G371" t="str">
        <f t="shared" si="105"/>
        <v>0.777000777000777</v>
      </c>
      <c r="H371" t="str">
        <f t="shared" si="111"/>
        <v>2.54519756625746+3.53303234385569i</v>
      </c>
      <c r="I371" t="str">
        <f t="shared" si="112"/>
        <v>93.0696823625976i</v>
      </c>
      <c r="J371" t="str">
        <f t="shared" si="106"/>
        <v>-6.40909904536799+20.128813078399i</v>
      </c>
      <c r="K371" t="str">
        <f t="shared" si="113"/>
        <v>4.1980962059722-1.33669155162126i</v>
      </c>
      <c r="L371" t="str">
        <f t="shared" si="114"/>
        <v>0.220124245353197-0.0679042185595885i</v>
      </c>
      <c r="M371" t="str">
        <f t="shared" si="115"/>
        <v>4.4182204513254-1.40459577018085i</v>
      </c>
      <c r="N371" t="str">
        <f t="shared" si="116"/>
        <v>-0.10510736034549i</v>
      </c>
      <c r="O371" t="str">
        <f t="shared" si="117"/>
        <v>0.994481304883282-0.104913937289785i</v>
      </c>
      <c r="P371" t="str">
        <f t="shared" si="118"/>
        <v>0.00551869511671799+0.104913937289785i</v>
      </c>
      <c r="Q371" t="str">
        <f t="shared" si="119"/>
        <v>-0.00551869511671799+0.000193423055704994i</v>
      </c>
      <c r="R371" t="str">
        <f t="shared" si="120"/>
        <v>-0.333292407485052-19.0223234850697i</v>
      </c>
      <c r="S371" t="str">
        <f t="shared" si="121"/>
        <v>0.0108494728329322i</v>
      </c>
      <c r="T371" t="str">
        <f t="shared" si="122"/>
        <v>0.206382181870512-0.00361604692043164i</v>
      </c>
      <c r="U371" t="str">
        <f t="shared" si="123"/>
        <v>0.0000499999999999999-0.010174846125297i</v>
      </c>
      <c r="V371" t="str">
        <f t="shared" si="124"/>
        <v>3.33333333333333E-06-0.0111923307378267i</v>
      </c>
      <c r="W371" t="str">
        <f t="shared" si="125"/>
        <v>0.0000144746080498732-0.00532970963280544i</v>
      </c>
      <c r="X371" t="str">
        <f t="shared" si="126"/>
        <v>0.000545208841726783-0.00527338041745566i</v>
      </c>
      <c r="Y371" t="str">
        <f t="shared" si="127"/>
        <v>0.009+0.0148911491780156i</v>
      </c>
      <c r="Z371" t="str">
        <f t="shared" si="128"/>
        <v>-3.4703320256113-4.23777788107215i</v>
      </c>
      <c r="AA371" t="str">
        <f t="shared" si="129"/>
        <v>727.798666701222-733.331181815179i</v>
      </c>
      <c r="AB371" t="str">
        <f t="shared" si="130"/>
        <v>1.42565977039481-0.0249791555433498i</v>
      </c>
      <c r="AC371" t="str">
        <f t="shared" si="131"/>
        <v>7.26379353797134-2.11283909909202i</v>
      </c>
      <c r="AD371" t="str">
        <f t="shared" si="132"/>
        <v>0.181881177688018+0.0494654075981828i</v>
      </c>
      <c r="AE371" t="str">
        <f t="shared" si="133"/>
        <v>-0.421564665588833-0.942433419937527i</v>
      </c>
      <c r="AF371" t="str">
        <f t="shared" si="134"/>
        <v>-8.50324668554189-2.7408042034719i</v>
      </c>
      <c r="AG371" t="str">
        <f t="shared" si="135"/>
        <v>1.61050360404504-0.352509378255685i</v>
      </c>
      <c r="AH371" t="str">
        <f t="shared" si="136"/>
        <v>-0.595687304252624+5.56297091055832i</v>
      </c>
      <c r="AI371">
        <f t="shared" si="137"/>
        <v>14.955649933241087</v>
      </c>
      <c r="AJ371">
        <f t="shared" si="138"/>
        <v>96.111987559259589</v>
      </c>
      <c r="AK371"/>
      <c r="AL371"/>
      <c r="AM371"/>
      <c r="AN371"/>
    </row>
    <row r="372" spans="1:40" x14ac:dyDescent="0.25">
      <c r="A372"/>
      <c r="B372">
        <f t="shared" si="139"/>
        <v>23800</v>
      </c>
      <c r="C372" s="186" t="str">
        <f t="shared" si="107"/>
        <v>-0.000134923648702754+0.102899929850651i</v>
      </c>
      <c r="D372" s="158" t="str">
        <f t="shared" si="108"/>
        <v>-5.95804037164602+0.788899462188325i</v>
      </c>
      <c r="E372" t="str">
        <f t="shared" si="109"/>
        <v>2870</v>
      </c>
      <c r="F372" t="str">
        <f t="shared" si="110"/>
        <v>0.777000777000777</v>
      </c>
      <c r="G372" t="str">
        <f t="shared" si="105"/>
        <v>0.777000777000777</v>
      </c>
      <c r="H372" t="str">
        <f t="shared" si="111"/>
        <v>2.55761246435433+3.54124895507683i</v>
      </c>
      <c r="I372" t="str">
        <f t="shared" si="112"/>
        <v>93.4623814442964i</v>
      </c>
      <c r="J372" t="str">
        <f t="shared" si="106"/>
        <v>-6.47175499520776+20.2137447791518i</v>
      </c>
      <c r="K372" t="str">
        <f t="shared" si="113"/>
        <v>4.19381224102875-1.3427163356606i</v>
      </c>
      <c r="L372" t="str">
        <f t="shared" si="114"/>
        <v>0.219962613973712-0.068140663606985i</v>
      </c>
      <c r="M372" t="str">
        <f t="shared" si="115"/>
        <v>4.41377485500246-1.41085699926759i</v>
      </c>
      <c r="N372" t="str">
        <f t="shared" si="116"/>
        <v>-0.105550851317411i</v>
      </c>
      <c r="O372" t="str">
        <f t="shared" si="117"/>
        <v>0.994434678701391-0.105354970438328i</v>
      </c>
      <c r="P372" t="str">
        <f t="shared" si="118"/>
        <v>0.00556532129860898+0.105354970438328i</v>
      </c>
      <c r="Q372" t="str">
        <f t="shared" si="119"/>
        <v>-0.00556532129860898+0.000195880879082996i</v>
      </c>
      <c r="R372" t="str">
        <f t="shared" si="120"/>
        <v>-0.333292061313196-18.9423485768268i</v>
      </c>
      <c r="S372" t="str">
        <f t="shared" si="121"/>
        <v>0.0108952511993159i</v>
      </c>
      <c r="T372" t="str">
        <f t="shared" si="122"/>
        <v>0.206381646049532-0.00363130073074507i</v>
      </c>
      <c r="U372" t="str">
        <f t="shared" si="123"/>
        <v>0.00005-0.010132094670989i</v>
      </c>
      <c r="V372" t="str">
        <f t="shared" si="124"/>
        <v>3.33333333333333E-06-0.0111453041380879i</v>
      </c>
      <c r="W372" t="str">
        <f t="shared" si="125"/>
        <v>0.0000144746074519049-0.00530731613341266i</v>
      </c>
      <c r="X372" t="str">
        <f t="shared" si="126"/>
        <v>0.000540802532245425-0.00525166520169834i</v>
      </c>
      <c r="Y372" t="str">
        <f t="shared" si="127"/>
        <v>0.009+0.0149539810310874i</v>
      </c>
      <c r="Z372" t="str">
        <f t="shared" si="128"/>
        <v>-3.46243438027777-4.18514907868966i</v>
      </c>
      <c r="AA372" t="str">
        <f t="shared" si="129"/>
        <v>721.375589846052-733.587534239744i</v>
      </c>
      <c r="AB372" t="str">
        <f t="shared" si="130"/>
        <v>1.42565606901706-0.025084526770226i</v>
      </c>
      <c r="AC372" t="str">
        <f t="shared" si="131"/>
        <v>7.25713422914206-2.1221142970291i</v>
      </c>
      <c r="AD372" t="str">
        <f t="shared" si="132"/>
        <v>0.181905281826149+0.0497357856560994i</v>
      </c>
      <c r="AE372" t="str">
        <f t="shared" si="133"/>
        <v>-0.421683424232445-0.933507616829295i</v>
      </c>
      <c r="AF372" t="str">
        <f t="shared" si="134"/>
        <v>-8.51565283600035-2.7523494928885i</v>
      </c>
      <c r="AG372" t="str">
        <f t="shared" si="135"/>
        <v>1.60710144805771-0.353186260914176i</v>
      </c>
      <c r="AH372" t="str">
        <f t="shared" si="136"/>
        <v>-0.582000745311256+5.54071573216607i</v>
      </c>
      <c r="AI372">
        <f t="shared" si="137"/>
        <v>14.918973065123227</v>
      </c>
      <c r="AJ372">
        <f t="shared" si="138"/>
        <v>95.996400331036099</v>
      </c>
      <c r="AK372"/>
      <c r="AL372"/>
      <c r="AM372"/>
      <c r="AN372"/>
    </row>
    <row r="373" spans="1:40" x14ac:dyDescent="0.25">
      <c r="A373"/>
      <c r="B373">
        <f t="shared" si="139"/>
        <v>23900</v>
      </c>
      <c r="C373" s="186" t="str">
        <f t="shared" si="107"/>
        <v>-0.000133796944501057+0.102469387682275i</v>
      </c>
      <c r="D373" s="158" t="str">
        <f t="shared" si="108"/>
        <v>-5.95803173358047+0.785598638897442i</v>
      </c>
      <c r="E373" t="str">
        <f t="shared" si="109"/>
        <v>2870</v>
      </c>
      <c r="F373" t="str">
        <f t="shared" si="110"/>
        <v>0.777000777000777</v>
      </c>
      <c r="G373" t="str">
        <f t="shared" si="105"/>
        <v>0.777000777000777</v>
      </c>
      <c r="H373" t="str">
        <f t="shared" si="111"/>
        <v>2.57003264382345+3.54940657763334i</v>
      </c>
      <c r="I373" t="str">
        <f t="shared" si="112"/>
        <v>93.8550805259951i</v>
      </c>
      <c r="J373" t="str">
        <f t="shared" si="106"/>
        <v>-6.53467475957317+20.2986764799045i</v>
      </c>
      <c r="K373" t="str">
        <f t="shared" si="113"/>
        <v>4.18951771286441-1.34871530565763i</v>
      </c>
      <c r="L373" t="str">
        <f t="shared" si="114"/>
        <v>0.219800540729537-0.0683765504354036i</v>
      </c>
      <c r="M373" t="str">
        <f t="shared" si="115"/>
        <v>4.40931825359395-1.41709185609303i</v>
      </c>
      <c r="N373" t="str">
        <f t="shared" si="116"/>
        <v>-0.105994342289333i</v>
      </c>
      <c r="O373" t="str">
        <f t="shared" si="117"/>
        <v>0.994387856929872-0.10579598286521i</v>
      </c>
      <c r="P373" t="str">
        <f t="shared" si="118"/>
        <v>0.00561214307012803+0.10579598286521i</v>
      </c>
      <c r="Q373" t="str">
        <f t="shared" si="119"/>
        <v>-0.00561214307012803+0.000198359424122996i</v>
      </c>
      <c r="R373" t="str">
        <f t="shared" si="120"/>
        <v>-0.333291713683136-18.8630427084223i</v>
      </c>
      <c r="S373" t="str">
        <f t="shared" si="121"/>
        <v>0.0109410295656996i</v>
      </c>
      <c r="T373" t="str">
        <f t="shared" si="122"/>
        <v>0.206381107971903-0.00364655449340988i</v>
      </c>
      <c r="U373" t="str">
        <f t="shared" si="123"/>
        <v>0.00005-0.0100897009694368i</v>
      </c>
      <c r="V373" t="str">
        <f t="shared" si="124"/>
        <v>3.33333333333333E-06-0.0110986710663804i</v>
      </c>
      <c r="W373" t="str">
        <f t="shared" si="125"/>
        <v>0.0000144746068514186-0.00528511002832054i</v>
      </c>
      <c r="X373" t="str">
        <f t="shared" si="126"/>
        <v>0.000536450688984345-0.00523012626838868i</v>
      </c>
      <c r="Y373" t="str">
        <f t="shared" si="127"/>
        <v>0.009+0.0150168128841592i</v>
      </c>
      <c r="Z373" t="str">
        <f t="shared" si="128"/>
        <v>-3.45418807214825-4.13326853657669i</v>
      </c>
      <c r="AA373" t="str">
        <f t="shared" si="129"/>
        <v>715.017534436393-733.779554105277i</v>
      </c>
      <c r="AB373" t="str">
        <f t="shared" si="130"/>
        <v>1.42565235205069-0.0251898976679521i</v>
      </c>
      <c r="AC373" t="str">
        <f t="shared" si="131"/>
        <v>7.25045854033518-2.13135061330437i</v>
      </c>
      <c r="AD373" t="str">
        <f t="shared" si="132"/>
        <v>0.181929495479379+0.0500058916388778i</v>
      </c>
      <c r="AE373" t="str">
        <f t="shared" si="133"/>
        <v>-0.421730914702383-0.924693213976338i</v>
      </c>
      <c r="AF373" t="str">
        <f t="shared" si="134"/>
        <v>-8.52806437740392-2.7638079387359i</v>
      </c>
      <c r="AG373" t="str">
        <f t="shared" si="135"/>
        <v>1.60372941020937-0.353822618102809i</v>
      </c>
      <c r="AH373" t="str">
        <f t="shared" si="136"/>
        <v>-0.568498535103977+5.51856118107233i</v>
      </c>
      <c r="AI373">
        <f t="shared" si="137"/>
        <v>14.882362763356543</v>
      </c>
      <c r="AJ373">
        <f t="shared" si="138"/>
        <v>95.881618630846702</v>
      </c>
      <c r="AK373"/>
      <c r="AL373"/>
      <c r="AM373"/>
      <c r="AN373"/>
    </row>
    <row r="374" spans="1:40" x14ac:dyDescent="0.25">
      <c r="A374"/>
      <c r="B374">
        <f t="shared" si="139"/>
        <v>24000</v>
      </c>
      <c r="C374" s="186" t="str">
        <f t="shared" si="107"/>
        <v>-0.000132684294708373+0.102042433347028i</v>
      </c>
      <c r="D374" s="158" t="str">
        <f t="shared" si="108"/>
        <v>-5.95802320326539+0.782325322327215i</v>
      </c>
      <c r="E374" t="str">
        <f t="shared" si="109"/>
        <v>2870</v>
      </c>
      <c r="F374" t="str">
        <f t="shared" si="110"/>
        <v>0.777000777000777</v>
      </c>
      <c r="G374" t="str">
        <f t="shared" si="105"/>
        <v>0.777000777000777</v>
      </c>
      <c r="H374" t="str">
        <f t="shared" si="111"/>
        <v>2.58245778030838+3.55750535139229i</v>
      </c>
      <c r="I374" t="str">
        <f t="shared" si="112"/>
        <v>94.2477796076938i</v>
      </c>
      <c r="J374" t="str">
        <f t="shared" si="106"/>
        <v>-6.59785833846421+20.3836081806573i</v>
      </c>
      <c r="K374" t="str">
        <f t="shared" si="113"/>
        <v>4.1852127295132-1.35468855469213i</v>
      </c>
      <c r="L374" t="str">
        <f t="shared" si="114"/>
        <v>0.219638028097692-0.0686118780932259i</v>
      </c>
      <c r="M374" t="str">
        <f t="shared" si="115"/>
        <v>4.40485075761089-1.42330043278536i</v>
      </c>
      <c r="N374" t="str">
        <f t="shared" si="116"/>
        <v>-0.106437833261255i</v>
      </c>
      <c r="O374" t="str">
        <f t="shared" si="117"/>
        <v>0.994340839577935-0.10623697448369i</v>
      </c>
      <c r="P374" t="str">
        <f t="shared" si="118"/>
        <v>0.00565916042206505+0.10623697448369i</v>
      </c>
      <c r="Q374" t="str">
        <f t="shared" si="119"/>
        <v>-0.00565916042206505+0.000200858777564997i</v>
      </c>
      <c r="R374" t="str">
        <f t="shared" si="120"/>
        <v>-0.333291364595239-18.7843975168608i</v>
      </c>
      <c r="S374" t="str">
        <f t="shared" si="121"/>
        <v>0.0109868079320832i</v>
      </c>
      <c r="T374" t="str">
        <f t="shared" si="122"/>
        <v>0.20638056763765-0.00366180820822981i</v>
      </c>
      <c r="U374" t="str">
        <f t="shared" si="123"/>
        <v>0.00005-0.0100476605487308i</v>
      </c>
      <c r="V374" t="str">
        <f t="shared" si="124"/>
        <v>3.33333333333333E-06-0.0110524266036038i</v>
      </c>
      <c r="W374" t="str">
        <f t="shared" si="125"/>
        <v>0.0000144746062484149-0.00526308897510021i</v>
      </c>
      <c r="X374" t="str">
        <f t="shared" si="126"/>
        <v>0.000532152420916462-0.00520876150255173i</v>
      </c>
      <c r="Y374" t="str">
        <f t="shared" si="127"/>
        <v>0.009+0.015079644737231i</v>
      </c>
      <c r="Z374" t="str">
        <f t="shared" si="128"/>
        <v>-3.44560875027034-4.08212727526607i</v>
      </c>
      <c r="AA374" t="str">
        <f t="shared" si="129"/>
        <v>708.724272686688-733.909219277957i</v>
      </c>
      <c r="AB374" t="str">
        <f t="shared" si="130"/>
        <v>1.42564861949587-0.0252952682351723i</v>
      </c>
      <c r="AC374" t="str">
        <f t="shared" si="131"/>
        <v>7.24376663544676-2.14054817857799i</v>
      </c>
      <c r="AD374" t="str">
        <f t="shared" si="132"/>
        <v>0.181953818530048+0.050275728765546i</v>
      </c>
      <c r="AE374" t="str">
        <f t="shared" si="133"/>
        <v>-0.42170974559452-0.915989136421105i</v>
      </c>
      <c r="AF374" t="str">
        <f t="shared" si="134"/>
        <v>-8.54048098357377-2.77518002906507i</v>
      </c>
      <c r="AG374" t="str">
        <f t="shared" si="135"/>
        <v>1.60038752894096-0.35441955926793i</v>
      </c>
      <c r="AH374" t="str">
        <f t="shared" si="136"/>
        <v>-0.555178341089645+5.49650759129419i</v>
      </c>
      <c r="AI374">
        <f t="shared" si="137"/>
        <v>14.845819492866211</v>
      </c>
      <c r="AJ374">
        <f t="shared" si="138"/>
        <v>95.767636646548269</v>
      </c>
      <c r="AK374"/>
      <c r="AL374"/>
      <c r="AM374"/>
      <c r="AN374"/>
    </row>
    <row r="375" spans="1:40" x14ac:dyDescent="0.25">
      <c r="A375"/>
      <c r="B375">
        <f t="shared" si="139"/>
        <v>24100</v>
      </c>
      <c r="C375" s="186" t="str">
        <f t="shared" si="107"/>
        <v>-0.000131585466541787+0.101619022183388i</v>
      </c>
      <c r="D375" s="158" t="str">
        <f t="shared" si="108"/>
        <v>-5.95801477891611+0.779079170072642i</v>
      </c>
      <c r="E375" t="str">
        <f t="shared" si="109"/>
        <v>2870</v>
      </c>
      <c r="F375" t="str">
        <f t="shared" si="110"/>
        <v>0.777000777000777</v>
      </c>
      <c r="G375" t="str">
        <f t="shared" si="105"/>
        <v>0.777000777000777</v>
      </c>
      <c r="H375" t="str">
        <f t="shared" si="111"/>
        <v>2.59488755166418+3.56554541795617i</v>
      </c>
      <c r="I375" t="str">
        <f t="shared" si="112"/>
        <v>94.6404786893925i</v>
      </c>
      <c r="J375" t="str">
        <f t="shared" si="106"/>
        <v>-6.6613057318809+20.46853988141i</v>
      </c>
      <c r="K375" t="str">
        <f t="shared" si="113"/>
        <v>4.18089739845016-1.36063617463971i</v>
      </c>
      <c r="L375" t="str">
        <f t="shared" si="114"/>
        <v>0.219475078556027-0.0688466456419901i</v>
      </c>
      <c r="M375" t="str">
        <f t="shared" si="115"/>
        <v>4.40037247700619-1.4294828202817i</v>
      </c>
      <c r="N375" t="str">
        <f t="shared" si="116"/>
        <v>-0.106881324233177i</v>
      </c>
      <c r="O375" t="str">
        <f t="shared" si="117"/>
        <v>0.994293626654826-0.106677945207031i</v>
      </c>
      <c r="P375" t="str">
        <f t="shared" si="118"/>
        <v>0.00570637334517399+0.106677945207031i</v>
      </c>
      <c r="Q375" t="str">
        <f t="shared" si="119"/>
        <v>-0.00570637334517399+0.000203379026146006i</v>
      </c>
      <c r="R375" t="str">
        <f t="shared" si="120"/>
        <v>-0.333291014046838-18.7064047779433i</v>
      </c>
      <c r="S375" t="str">
        <f t="shared" si="121"/>
        <v>0.0110325862984669i</v>
      </c>
      <c r="T375" t="str">
        <f t="shared" si="122"/>
        <v>0.206380025046713-0.00367706187497528i</v>
      </c>
      <c r="U375" t="str">
        <f t="shared" si="123"/>
        <v>0.0000499999999999999-0.0100059690111842i</v>
      </c>
      <c r="V375" t="str">
        <f t="shared" si="124"/>
        <v>3.33333333333333E-06-0.0110065659123026i</v>
      </c>
      <c r="W375" t="str">
        <f t="shared" si="125"/>
        <v>0.0000144746056428935-0.00524125067020145i</v>
      </c>
      <c r="X375" t="str">
        <f t="shared" si="126"/>
        <v>0.000527906855100703-0.00518756882252603i</v>
      </c>
      <c r="Y375" t="str">
        <f t="shared" si="127"/>
        <v>0.009+0.0151424765903028i</v>
      </c>
      <c r="Z375" t="str">
        <f t="shared" si="128"/>
        <v>-3.43671155133141-4.03171626062262i</v>
      </c>
      <c r="AA375" t="str">
        <f t="shared" si="129"/>
        <v>702.495547658465-733.978458287514i</v>
      </c>
      <c r="AB375" t="str">
        <f t="shared" si="130"/>
        <v>1.42564487135219-0.0254006384703008i</v>
      </c>
      <c r="AC375" t="str">
        <f t="shared" si="131"/>
        <v>7.23705867756573-2.14970712184377i</v>
      </c>
      <c r="AD375" t="str">
        <f t="shared" si="132"/>
        <v>0.181978250862726+0.0505453002010222i</v>
      </c>
      <c r="AE375" t="str">
        <f t="shared" si="133"/>
        <v>-0.421622448112501-0.907394290149282i</v>
      </c>
      <c r="AF375" t="str">
        <f t="shared" si="134"/>
        <v>-8.55290233058029-2.78646624788353i</v>
      </c>
      <c r="AG375" t="str">
        <f t="shared" si="135"/>
        <v>1.59707582251142-0.354978168942969i</v>
      </c>
      <c r="AH375" t="str">
        <f t="shared" si="136"/>
        <v>-0.542037852028126+5.47455526690581i</v>
      </c>
      <c r="AI375">
        <f t="shared" si="137"/>
        <v>14.809343701121785</v>
      </c>
      <c r="AJ375">
        <f t="shared" si="138"/>
        <v>95.654448568591107</v>
      </c>
      <c r="AK375"/>
      <c r="AL375"/>
      <c r="AM375"/>
      <c r="AN375"/>
    </row>
    <row r="376" spans="1:40" x14ac:dyDescent="0.25">
      <c r="A376"/>
      <c r="B376">
        <f t="shared" si="139"/>
        <v>24200</v>
      </c>
      <c r="C376" s="186" t="str">
        <f t="shared" si="107"/>
        <v>-0.000130500232017981+0.101199110268033i</v>
      </c>
      <c r="D376" s="158" t="str">
        <f t="shared" si="108"/>
        <v>-5.95800645878476+0.775859845388253i</v>
      </c>
      <c r="E376" t="str">
        <f t="shared" si="109"/>
        <v>2870</v>
      </c>
      <c r="F376" t="str">
        <f t="shared" si="110"/>
        <v>0.777000777000777</v>
      </c>
      <c r="G376" t="str">
        <f t="shared" si="105"/>
        <v>0.777000777000777</v>
      </c>
      <c r="H376" t="str">
        <f t="shared" si="111"/>
        <v>2.60732163796188+3.57352692063528i</v>
      </c>
      <c r="I376" t="str">
        <f t="shared" si="112"/>
        <v>95.0331777710912i</v>
      </c>
      <c r="J376" t="str">
        <f t="shared" si="106"/>
        <v>-6.72501693982323+20.5534715821627i</v>
      </c>
      <c r="K376" t="str">
        <f t="shared" si="113"/>
        <v>4.17657182659889-1.36655825620435i</v>
      </c>
      <c r="L376" t="str">
        <f t="shared" si="114"/>
        <v>0.219311694583138-0.0690808521563704i</v>
      </c>
      <c r="M376" t="str">
        <f t="shared" si="115"/>
        <v>4.39588352118203-1.43563910836072i</v>
      </c>
      <c r="N376" t="str">
        <f t="shared" si="116"/>
        <v>-0.107324815205099i</v>
      </c>
      <c r="O376" t="str">
        <f t="shared" si="117"/>
        <v>0.994246218169831-0.107118894948502i</v>
      </c>
      <c r="P376" t="str">
        <f t="shared" si="118"/>
        <v>0.00575378183016895+0.107118894948502i</v>
      </c>
      <c r="Q376" t="str">
        <f t="shared" si="119"/>
        <v>-0.00575378183016895+0.000205920256596992i</v>
      </c>
      <c r="R376" t="str">
        <f t="shared" si="120"/>
        <v>-0.333290662041313-18.6290564034131i</v>
      </c>
      <c r="S376" t="str">
        <f t="shared" si="121"/>
        <v>0.0110783646648506i</v>
      </c>
      <c r="T376" t="str">
        <f t="shared" si="122"/>
        <v>0.20637948019908-0.00369231549348315i</v>
      </c>
      <c r="U376" t="str">
        <f t="shared" si="123"/>
        <v>0.0000500000000000002-0.00996462203179914i</v>
      </c>
      <c r="V376" t="str">
        <f t="shared" si="124"/>
        <v>3.33333333333333E-06-0.010961084234979i</v>
      </c>
      <c r="W376" t="str">
        <f t="shared" si="125"/>
        <v>0.0000144746050348544-0.00521959284814922i</v>
      </c>
      <c r="X376" t="str">
        <f t="shared" si="126"/>
        <v>0.000523713136244684-0.00516654617931811i</v>
      </c>
      <c r="Y376" t="str">
        <f t="shared" si="127"/>
        <v>0.009+0.0152053084433746i</v>
      </c>
      <c r="Z376" t="str">
        <f t="shared" si="128"/>
        <v>-3.42751111316599-3.98202641610879i</v>
      </c>
      <c r="AA376" t="str">
        <f t="shared" si="129"/>
        <v>696.331075139978-733.98915112236i</v>
      </c>
      <c r="AB376" t="str">
        <f t="shared" si="130"/>
        <v>1.42564110761957-0.0255060083722106i</v>
      </c>
      <c r="AC376" t="str">
        <f t="shared" si="131"/>
        <v>7.23033482898724-2.15882757047988i</v>
      </c>
      <c r="AD376" t="str">
        <f t="shared" si="132"/>
        <v>0.182002792364179+0.0508146090572359i</v>
      </c>
      <c r="AE376" t="str">
        <f t="shared" si="133"/>
        <v>-0.42147147786531-0.898907564254585i</v>
      </c>
      <c r="AF376" t="str">
        <f t="shared" si="134"/>
        <v>-8.56532809674664-2.79766707524703i</v>
      </c>
      <c r="AG376" t="str">
        <f t="shared" si="135"/>
        <v>1.5937942901041-0.355499507036137i</v>
      </c>
      <c r="AH376" t="str">
        <f t="shared" si="136"/>
        <v>-0.529074778206703+5.45270448287401i</v>
      </c>
      <c r="AI376">
        <f t="shared" si="137"/>
        <v>14.772935818500724</v>
      </c>
      <c r="AJ376">
        <f t="shared" si="138"/>
        <v>95.542048592038128</v>
      </c>
      <c r="AK376"/>
      <c r="AL376"/>
      <c r="AM376"/>
      <c r="AN376"/>
    </row>
    <row r="377" spans="1:40" x14ac:dyDescent="0.25">
      <c r="A377"/>
      <c r="B377">
        <f t="shared" si="139"/>
        <v>24300</v>
      </c>
      <c r="C377" s="186" t="str">
        <f t="shared" si="107"/>
        <v>-0.000129428367834958+0.100782654400655i</v>
      </c>
      <c r="D377" s="158" t="str">
        <f t="shared" si="108"/>
        <v>-5.95799824115936+0.772667017071689i</v>
      </c>
      <c r="E377" t="str">
        <f t="shared" si="109"/>
        <v>2870</v>
      </c>
      <c r="F377" t="str">
        <f t="shared" si="110"/>
        <v>0.777000777000777</v>
      </c>
      <c r="G377" t="str">
        <f t="shared" si="105"/>
        <v>0.777000777000777</v>
      </c>
      <c r="H377" t="str">
        <f t="shared" si="111"/>
        <v>2.61975972149269+3.58145000442022i</v>
      </c>
      <c r="I377" t="str">
        <f t="shared" si="112"/>
        <v>95.42587685279i</v>
      </c>
      <c r="J377" t="str">
        <f t="shared" si="106"/>
        <v>-6.78899196229121+20.6384032829155i</v>
      </c>
      <c r="K377" t="str">
        <f t="shared" si="113"/>
        <v>4.17223612033887-1.37245488895012i</v>
      </c>
      <c r="L377" t="str">
        <f t="shared" si="114"/>
        <v>0.219147878658292-0.0693144967241575i</v>
      </c>
      <c r="M377" t="str">
        <f t="shared" si="115"/>
        <v>4.39138399899716-1.44176938567428i</v>
      </c>
      <c r="N377" t="str">
        <f t="shared" si="116"/>
        <v>-0.107768306177021i</v>
      </c>
      <c r="O377" t="str">
        <f t="shared" si="117"/>
        <v>0.994198614132276-0.107559823621374i</v>
      </c>
      <c r="P377" t="str">
        <f t="shared" si="118"/>
        <v>0.00580138586772405+0.107559823621374i</v>
      </c>
      <c r="Q377" t="str">
        <f t="shared" si="119"/>
        <v>-0.00580138586772405+0.000208482555646997i</v>
      </c>
      <c r="R377" t="str">
        <f t="shared" si="120"/>
        <v>-0.333290308574509-18.5523444381579i</v>
      </c>
      <c r="S377" t="str">
        <f t="shared" si="121"/>
        <v>0.0111241430312343i</v>
      </c>
      <c r="T377" t="str">
        <f t="shared" si="122"/>
        <v>0.206378933094793-0.00370756906350705i</v>
      </c>
      <c r="U377" t="str">
        <f t="shared" si="123"/>
        <v>0.0000500000000000001-0.00992361535677115i</v>
      </c>
      <c r="V377" t="str">
        <f t="shared" si="124"/>
        <v>3.33333333333333E-06-0.0109159768924482i</v>
      </c>
      <c r="W377" t="str">
        <f t="shared" si="125"/>
        <v>0.0000144746044242975-0.00519811328076015i</v>
      </c>
      <c r="X377" t="str">
        <f t="shared" si="126"/>
        <v>0.000519570426279687-0.00514569155597209i</v>
      </c>
      <c r="Y377" t="str">
        <f t="shared" si="127"/>
        <v>0.009+0.0152681402964464i</v>
      </c>
      <c r="Z377" t="str">
        <f t="shared" si="128"/>
        <v>-3.41802158810732-3.93304863429541i</v>
      </c>
      <c r="AA377" t="str">
        <f t="shared" si="129"/>
        <v>690.230545441655-733.9431300445i</v>
      </c>
      <c r="AB377" t="str">
        <f t="shared" si="130"/>
        <v>1.42563732829829-0.0256113779391998i</v>
      </c>
      <c r="AC377" t="str">
        <f t="shared" si="131"/>
        <v>7.2235952512245-2.16790965028942i</v>
      </c>
      <c r="AD377" t="str">
        <f t="shared" si="132"/>
        <v>0.182027442923308+0.0510836583942317i</v>
      </c>
      <c r="AE377" t="str">
        <f t="shared" si="133"/>
        <v>-0.421259216657595-0.890527832984785i</v>
      </c>
      <c r="AF377" t="str">
        <f t="shared" si="134"/>
        <v>-8.57775796265205-2.80878298734853i</v>
      </c>
      <c r="AG377" t="str">
        <f t="shared" si="135"/>
        <v>1.59054291288805-0.355984609135815i</v>
      </c>
      <c r="AH377" t="str">
        <f t="shared" si="136"/>
        <v>-0.516286851642713+5.43095548587952i</v>
      </c>
      <c r="AI377">
        <f t="shared" si="137"/>
        <v>14.736596258647396</v>
      </c>
      <c r="AJ377">
        <f t="shared" si="138"/>
        <v>95.430430918497066</v>
      </c>
      <c r="AK377"/>
      <c r="AL377"/>
      <c r="AM377"/>
      <c r="AN377"/>
    </row>
    <row r="378" spans="1:40" x14ac:dyDescent="0.25">
      <c r="A378"/>
      <c r="B378">
        <f t="shared" si="139"/>
        <v>24400</v>
      </c>
      <c r="C378" s="186" t="str">
        <f t="shared" si="107"/>
        <v>-0.000128369655257172+0.100369612089139i</v>
      </c>
      <c r="D378" s="158" t="str">
        <f t="shared" si="108"/>
        <v>-5.95799012436293+0.769500359350066i</v>
      </c>
      <c r="E378" t="str">
        <f t="shared" si="109"/>
        <v>2870</v>
      </c>
      <c r="F378" t="str">
        <f t="shared" si="110"/>
        <v>0.777000777000777</v>
      </c>
      <c r="G378" t="str">
        <f t="shared" si="105"/>
        <v>0.777000777000777</v>
      </c>
      <c r="H378" t="str">
        <f t="shared" si="111"/>
        <v>2.63220148677194+3.58931481595456i</v>
      </c>
      <c r="I378" t="str">
        <f t="shared" si="112"/>
        <v>95.8185759344887i</v>
      </c>
      <c r="J378" t="str">
        <f t="shared" si="106"/>
        <v>-6.85323079928482+20.7233349836682i</v>
      </c>
      <c r="K378" t="str">
        <f t="shared" si="113"/>
        <v>4.16789038551261-1.37832616133207i</v>
      </c>
      <c r="L378" t="str">
        <f t="shared" si="114"/>
        <v>0.218983633261342-0.0695475784462378i</v>
      </c>
      <c r="M378" t="str">
        <f t="shared" si="115"/>
        <v>4.38687401877395-1.44787373977831i</v>
      </c>
      <c r="N378" t="str">
        <f t="shared" si="116"/>
        <v>-0.108211797148943i</v>
      </c>
      <c r="O378" t="str">
        <f t="shared" si="117"/>
        <v>0.994150814551524-0.108000731138925i</v>
      </c>
      <c r="P378" t="str">
        <f t="shared" si="118"/>
        <v>0.00584918544847601+0.108000731138925i</v>
      </c>
      <c r="Q378" t="str">
        <f t="shared" si="119"/>
        <v>-0.00584918544847601+0.000211066010017996i</v>
      </c>
      <c r="R378" t="str">
        <f t="shared" si="120"/>
        <v>-0.333289953651924-18.4762610574741i</v>
      </c>
      <c r="S378" t="str">
        <f t="shared" si="121"/>
        <v>0.011169921397618i</v>
      </c>
      <c r="T378" t="str">
        <f t="shared" si="122"/>
        <v>0.206378383733856-0.00372282258490774i</v>
      </c>
      <c r="U378" t="str">
        <f t="shared" si="123"/>
        <v>0.00005-0.00988294480203027i</v>
      </c>
      <c r="V378" t="str">
        <f t="shared" si="124"/>
        <v>3.33333333333333E-06-0.0108712392822333i</v>
      </c>
      <c r="W378" t="str">
        <f t="shared" si="125"/>
        <v>0.000014474603811223-0.00517680977637865i</v>
      </c>
      <c r="X378" t="str">
        <f t="shared" si="126"/>
        <v>0.00051547790394752-0.00512500296695376i</v>
      </c>
      <c r="Y378" t="str">
        <f t="shared" si="127"/>
        <v>0.009+0.0153309721495182i</v>
      </c>
      <c r="Z378" t="str">
        <f t="shared" si="128"/>
        <v>-3.40825665616755-3.88477378765195i</v>
      </c>
      <c r="AA378" t="str">
        <f t="shared" si="129"/>
        <v>684.193625110124-733.842180421026i</v>
      </c>
      <c r="AB378" t="str">
        <f t="shared" si="130"/>
        <v>1.42563353338837-0.0257167471703065i</v>
      </c>
      <c r="AC378" t="str">
        <f t="shared" si="131"/>
        <v>7.21684010501394-2.17695348554918i</v>
      </c>
      <c r="AD378" t="str">
        <f t="shared" si="132"/>
        <v>0.182052202431099+0.051352451221207i</v>
      </c>
      <c r="AE378" t="str">
        <f t="shared" si="133"/>
        <v>-0.420987974269936-0.882253957673837i</v>
      </c>
      <c r="AF378" t="str">
        <f t="shared" si="134"/>
        <v>-8.59019161113487-2.81981445660449i</v>
      </c>
      <c r="AG378" t="str">
        <f t="shared" si="135"/>
        <v>1.5873216550354-0.356434486831836i</v>
      </c>
      <c r="AH378" t="str">
        <f t="shared" si="136"/>
        <v>-0.503671826262488+5.40930849512434i</v>
      </c>
      <c r="AI378">
        <f t="shared" si="137"/>
        <v>14.700325418828177</v>
      </c>
      <c r="AJ378">
        <f t="shared" si="138"/>
        <v>95.319589757958937</v>
      </c>
      <c r="AK378"/>
      <c r="AL378"/>
      <c r="AM378"/>
      <c r="AN378"/>
    </row>
    <row r="379" spans="1:40" x14ac:dyDescent="0.25">
      <c r="A379"/>
      <c r="B379">
        <f t="shared" si="139"/>
        <v>24500</v>
      </c>
      <c r="C379" s="186" t="str">
        <f t="shared" si="107"/>
        <v>-0.000127323880003926+0.099959941535116i</v>
      </c>
      <c r="D379" s="158" t="str">
        <f t="shared" si="108"/>
        <v>-5.95798210675266+0.766359551769223i</v>
      </c>
      <c r="E379" t="str">
        <f t="shared" si="109"/>
        <v>2870</v>
      </c>
      <c r="F379" t="str">
        <f t="shared" si="110"/>
        <v>0.777000777000777</v>
      </c>
      <c r="G379" t="str">
        <f t="shared" si="105"/>
        <v>0.777000777000777</v>
      </c>
      <c r="H379" t="str">
        <f t="shared" si="111"/>
        <v>2.64464662054261+3.5971215035075i</v>
      </c>
      <c r="I379" t="str">
        <f t="shared" si="112"/>
        <v>96.2112750161874i</v>
      </c>
      <c r="J379" t="str">
        <f t="shared" si="106"/>
        <v>-6.91773345080407+20.808266684421i</v>
      </c>
      <c r="K379" t="str">
        <f t="shared" si="113"/>
        <v>4.16353472743231-1.38417216072624i</v>
      </c>
      <c r="L379" t="str">
        <f t="shared" si="114"/>
        <v>0.218818960872659-0.0697800964365718i</v>
      </c>
      <c r="M379" t="str">
        <f t="shared" si="115"/>
        <v>4.38235368830497-1.45395225716281i</v>
      </c>
      <c r="N379" t="str">
        <f t="shared" si="116"/>
        <v>-0.108655288120865i</v>
      </c>
      <c r="O379" t="str">
        <f t="shared" si="117"/>
        <v>0.994102819436974-0.108441617414434i</v>
      </c>
      <c r="P379" t="str">
        <f t="shared" si="118"/>
        <v>0.00589718056302602+0.108441617414434i</v>
      </c>
      <c r="Q379" t="str">
        <f t="shared" si="119"/>
        <v>-0.00589718056302602+0.000213670706430996i</v>
      </c>
      <c r="R379" t="str">
        <f t="shared" si="120"/>
        <v>-0.333289597269507-18.4007985643986i</v>
      </c>
      <c r="S379" t="str">
        <f t="shared" si="121"/>
        <v>0.0112156997640016i</v>
      </c>
      <c r="T379" t="str">
        <f t="shared" si="122"/>
        <v>0.206377832116166-0.0037380760574398i</v>
      </c>
      <c r="U379" t="str">
        <f t="shared" si="123"/>
        <v>0.00005-0.00984260625181788i</v>
      </c>
      <c r="V379" t="str">
        <f t="shared" si="124"/>
        <v>3.33333333333333E-06-0.0108268668769997i</v>
      </c>
      <c r="W379" t="str">
        <f t="shared" si="125"/>
        <v>0.0000144746031956307-0.00515568017913112i</v>
      </c>
      <c r="X379" t="str">
        <f t="shared" si="126"/>
        <v>0.000511434764398774-0.00510447845754813i</v>
      </c>
      <c r="Y379" t="str">
        <f t="shared" si="127"/>
        <v>0.009+0.01539380400259i</v>
      </c>
      <c r="Z379" t="str">
        <f t="shared" si="128"/>
        <v>-3.3982295380322-3.83719273864886i</v>
      </c>
      <c r="AA379" t="str">
        <f t="shared" si="129"/>
        <v>678.219958563528-733.688041569203i</v>
      </c>
      <c r="AB379" t="str">
        <f t="shared" si="130"/>
        <v>1.42562972288912-0.0258221160638354i</v>
      </c>
      <c r="AC379" t="str">
        <f t="shared" si="131"/>
        <v>7.21006955032459-2.18595919904522i</v>
      </c>
      <c r="AD379" t="str">
        <f t="shared" si="132"/>
        <v>0.182077070780549+0.0516209904975686i</v>
      </c>
      <c r="AE379" t="str">
        <f t="shared" si="133"/>
        <v>-0.420659990225708-0.874084788564893i</v>
      </c>
      <c r="AF379" t="str">
        <f t="shared" si="134"/>
        <v>-8.60262872729527-2.83076195173828i</v>
      </c>
      <c r="AG379" t="str">
        <f t="shared" si="135"/>
        <v>1.58413046469628-0.356850128050515i</v>
      </c>
      <c r="AH379" t="str">
        <f t="shared" si="136"/>
        <v>-0.491227478058728+5.38776370312332i</v>
      </c>
      <c r="AI379">
        <f t="shared" si="137"/>
        <v>14.664123680279918</v>
      </c>
      <c r="AJ379">
        <f t="shared" si="138"/>
        <v>95.209519330558294</v>
      </c>
      <c r="AK379"/>
      <c r="AL379"/>
      <c r="AM379"/>
      <c r="AN379"/>
    </row>
    <row r="380" spans="1:40" x14ac:dyDescent="0.25">
      <c r="A380"/>
      <c r="B380">
        <f t="shared" si="139"/>
        <v>24600</v>
      </c>
      <c r="C380" s="186" t="str">
        <f t="shared" si="107"/>
        <v>-0.000126290832140936+0.0995536016198585i</v>
      </c>
      <c r="D380" s="158" t="str">
        <f t="shared" si="108"/>
        <v>-5.95797418671904+0.763244279085582i</v>
      </c>
      <c r="E380" t="str">
        <f t="shared" si="109"/>
        <v>2870</v>
      </c>
      <c r="F380" t="str">
        <f t="shared" si="110"/>
        <v>0.777000777000777</v>
      </c>
      <c r="G380" t="str">
        <f t="shared" si="105"/>
        <v>0.777000777000777</v>
      </c>
      <c r="H380" t="str">
        <f t="shared" si="111"/>
        <v>2.65709481177862+3.60487021694679i</v>
      </c>
      <c r="I380" t="str">
        <f t="shared" si="112"/>
        <v>96.6039740978861i</v>
      </c>
      <c r="J380" t="str">
        <f t="shared" si="106"/>
        <v>-6.98249991684897+20.8931983851737i</v>
      </c>
      <c r="K380" t="str">
        <f t="shared" si="113"/>
        <v>4.1591692508866-1.389992973459i</v>
      </c>
      <c r="L380" t="str">
        <f t="shared" si="114"/>
        <v>0.218653863973043-0.0700120498221733i</v>
      </c>
      <c r="M380" t="str">
        <f t="shared" si="115"/>
        <v>4.37782311485964-1.46000502328117i</v>
      </c>
      <c r="N380" t="str">
        <f t="shared" si="116"/>
        <v>-0.109098779092787i</v>
      </c>
      <c r="O380" t="str">
        <f t="shared" si="117"/>
        <v>0.994054628798069-0.108882482361185i</v>
      </c>
      <c r="P380" t="str">
        <f t="shared" si="118"/>
        <v>0.00594537120193095+0.108882482361185i</v>
      </c>
      <c r="Q380" t="str">
        <f t="shared" si="119"/>
        <v>-0.00594537120193095+0.000216296731601992i</v>
      </c>
      <c r="R380" t="str">
        <f t="shared" si="120"/>
        <v>-0.333289239424666-18.3259493871407i</v>
      </c>
      <c r="S380" t="str">
        <f t="shared" si="121"/>
        <v>0.0112614781303853i</v>
      </c>
      <c r="T380" t="str">
        <f t="shared" si="122"/>
        <v>0.206377278241833-0.00375332948087363i</v>
      </c>
      <c r="U380" t="str">
        <f t="shared" si="123"/>
        <v>0.0000499999999999999-0.00980259565729829i</v>
      </c>
      <c r="V380" t="str">
        <f t="shared" si="124"/>
        <v>3.33333333333333E-06-0.0107828552230281i</v>
      </c>
      <c r="W380" t="str">
        <f t="shared" si="125"/>
        <v>0.0000144746025775207-0.00513472236819877i</v>
      </c>
      <c r="X380" t="str">
        <f t="shared" si="126"/>
        <v>0.000507440218802257-0.00508411610327097i</v>
      </c>
      <c r="Y380" t="str">
        <f t="shared" si="127"/>
        <v>0.009+0.0154566358556618i</v>
      </c>
      <c r="Z380" t="str">
        <f t="shared" si="128"/>
        <v>-3.38795300785775-3.79029634920566i</v>
      </c>
      <c r="AA380" t="str">
        <f t="shared" si="129"/>
        <v>672.309169650967-733.482407612407i</v>
      </c>
      <c r="AB380" t="str">
        <f t="shared" si="130"/>
        <v>1.42562589680129-0.0259274846182005i</v>
      </c>
      <c r="AC380" t="str">
        <f t="shared" si="131"/>
        <v>7.20328374637557-2.19492691212133i</v>
      </c>
      <c r="AD380" t="str">
        <f t="shared" si="132"/>
        <v>0.182102047866658+0.051889279133951i</v>
      </c>
      <c r="AE380" t="str">
        <f t="shared" si="133"/>
        <v>-0.420277435542572-0.866019166529308i</v>
      </c>
      <c r="AF380" t="str">
        <f t="shared" si="134"/>
        <v>-8.61506899849766-2.84162593786121i</v>
      </c>
      <c r="AG380" t="str">
        <f t="shared" si="135"/>
        <v>1.58096927493273-0.357232497402029i</v>
      </c>
      <c r="AH380" t="str">
        <f t="shared" si="136"/>
        <v>-0.478951605226822+5.3663212764828i</v>
      </c>
      <c r="AI380">
        <f t="shared" si="137"/>
        <v>14.627991408556262</v>
      </c>
      <c r="AJ380">
        <f t="shared" si="138"/>
        <v>95.100213868251203</v>
      </c>
      <c r="AK380"/>
      <c r="AL380"/>
      <c r="AM380"/>
      <c r="AN380"/>
    </row>
    <row r="381" spans="1:40" x14ac:dyDescent="0.25">
      <c r="A381"/>
      <c r="B381">
        <f t="shared" si="139"/>
        <v>24700</v>
      </c>
      <c r="C381" s="186" t="str">
        <f t="shared" si="107"/>
        <v>-0.000125270305974963+0.0991505518905229i</v>
      </c>
      <c r="D381" s="158" t="str">
        <f t="shared" si="108"/>
        <v>-5.9579663626851+0.760154231160676i</v>
      </c>
      <c r="E381" t="str">
        <f t="shared" si="109"/>
        <v>2870</v>
      </c>
      <c r="F381" t="str">
        <f t="shared" si="110"/>
        <v>0.777000777000777</v>
      </c>
      <c r="G381" t="str">
        <f t="shared" si="105"/>
        <v>0.777000777000777</v>
      </c>
      <c r="H381" t="str">
        <f t="shared" si="111"/>
        <v>2.66954575168787+3.6125611077117i</v>
      </c>
      <c r="I381" t="str">
        <f t="shared" si="112"/>
        <v>96.9966731795849i</v>
      </c>
      <c r="J381" t="str">
        <f t="shared" si="106"/>
        <v>-7.0475301974195+20.9781300859265i</v>
      </c>
      <c r="K381" t="str">
        <f t="shared" si="113"/>
        <v>4.15479406014662-1.39578868483546i</v>
      </c>
      <c r="L381" t="str">
        <f t="shared" si="114"/>
        <v>0.218488345043651-0.0702434377430857i</v>
      </c>
      <c r="M381" t="str">
        <f t="shared" si="115"/>
        <v>4.37328240519027-1.46603212257855i</v>
      </c>
      <c r="N381" t="str">
        <f t="shared" si="116"/>
        <v>-0.109542270064709i</v>
      </c>
      <c r="O381" t="str">
        <f t="shared" si="117"/>
        <v>0.994006242644285-0.109323325892469i</v>
      </c>
      <c r="P381" t="str">
        <f t="shared" si="118"/>
        <v>0.00599375735571495+0.109323325892469i</v>
      </c>
      <c r="Q381" t="str">
        <f t="shared" si="119"/>
        <v>-0.00599375735571495+0.000218944172239999i</v>
      </c>
      <c r="R381" t="str">
        <f t="shared" si="120"/>
        <v>-0.333288880124653-18.2517060765126i</v>
      </c>
      <c r="S381" t="str">
        <f t="shared" si="121"/>
        <v>0.011307256496769i</v>
      </c>
      <c r="T381" t="str">
        <f t="shared" si="122"/>
        <v>0.206376722110765-0.00376858285509035i</v>
      </c>
      <c r="U381" t="str">
        <f t="shared" si="123"/>
        <v>0.0000499999999999998-0.00976290903520395i</v>
      </c>
      <c r="V381" t="str">
        <f t="shared" si="124"/>
        <v>3.33333333333333E-06-0.0107391999387244i</v>
      </c>
      <c r="W381" t="str">
        <f t="shared" si="125"/>
        <v>0.0000144746019568932-0.00511393425710823i</v>
      </c>
      <c r="X381" t="str">
        <f t="shared" si="126"/>
        <v>0.000503493493965225-0.00506391400929376i</v>
      </c>
      <c r="Y381" t="str">
        <f t="shared" si="127"/>
        <v>0.009+0.0155194677087336i</v>
      </c>
      <c r="Z381" t="str">
        <f t="shared" si="128"/>
        <v>-3.37743940586171-3.74407548951512i</v>
      </c>
      <c r="AA381" t="str">
        <f t="shared" si="129"/>
        <v>666.460863138611-733.226928344361i</v>
      </c>
      <c r="AB381" t="str">
        <f t="shared" si="130"/>
        <v>1.42562205512425-0.0260328528325805i</v>
      </c>
      <c r="AC381" t="str">
        <f t="shared" si="131"/>
        <v>7.19648285163115-2.20385674471823i</v>
      </c>
      <c r="AD381" t="str">
        <f t="shared" si="132"/>
        <v>0.182127133586346+0.05215731999317i</v>
      </c>
      <c r="AE381" t="str">
        <f t="shared" si="133"/>
        <v>-0.419842414465939-0.858055924685354i</v>
      </c>
      <c r="AF381" t="str">
        <f t="shared" si="134"/>
        <v>-8.62751211437297-2.85240687655102i</v>
      </c>
      <c r="AG381" t="str">
        <f t="shared" si="135"/>
        <v>1.57783800461226-0.357582536538246i</v>
      </c>
      <c r="AH381" t="str">
        <f t="shared" si="136"/>
        <v>-0.466842028280183+5.34498135666354i</v>
      </c>
      <c r="AI381">
        <f t="shared" si="137"/>
        <v>14.591928953867288</v>
      </c>
      <c r="AJ381">
        <f t="shared" si="138"/>
        <v>94.991667616406431</v>
      </c>
      <c r="AK381"/>
      <c r="AL381"/>
      <c r="AM381"/>
      <c r="AN381"/>
    </row>
    <row r="382" spans="1:40" x14ac:dyDescent="0.25">
      <c r="A382"/>
      <c r="B382">
        <f t="shared" si="139"/>
        <v>24800</v>
      </c>
      <c r="C382" s="186" t="str">
        <f t="shared" si="107"/>
        <v>-0.000124262099951426+0.0987507525467281i</v>
      </c>
      <c r="D382" s="158" t="str">
        <f t="shared" si="108"/>
        <v>-5.95795863310558+0.757089102858249i</v>
      </c>
      <c r="E382" t="str">
        <f t="shared" si="109"/>
        <v>2870</v>
      </c>
      <c r="F382" t="str">
        <f t="shared" si="110"/>
        <v>0.777000777000777</v>
      </c>
      <c r="G382" t="str">
        <f t="shared" si="105"/>
        <v>0.777000777000777</v>
      </c>
      <c r="H382" t="str">
        <f t="shared" si="111"/>
        <v>2.68199913371489+3.6201943287861i</v>
      </c>
      <c r="I382" t="str">
        <f t="shared" si="112"/>
        <v>97.3893722612836i</v>
      </c>
      <c r="J382" t="str">
        <f t="shared" si="106"/>
        <v>-7.11282429251568+21.0630617866792i</v>
      </c>
      <c r="K382" t="str">
        <f t="shared" si="113"/>
        <v>4.15040925897232-1.40155937916729i</v>
      </c>
      <c r="L382" t="str">
        <f t="shared" si="114"/>
        <v>0.21832240656592-0.0704742593523612i</v>
      </c>
      <c r="M382" t="str">
        <f t="shared" si="115"/>
        <v>4.36873166553824-1.47203363851965i</v>
      </c>
      <c r="N382" t="str">
        <f t="shared" si="116"/>
        <v>-0.10998576103663i</v>
      </c>
      <c r="O382" t="str">
        <f t="shared" si="117"/>
        <v>0.99395766098514-0.109764147921576i</v>
      </c>
      <c r="P382" t="str">
        <f t="shared" si="118"/>
        <v>0.00604233901485995+0.109764147921576i</v>
      </c>
      <c r="Q382" t="str">
        <f t="shared" si="119"/>
        <v>-0.00604233901485995+0.000221613115054003i</v>
      </c>
      <c r="R382" t="str">
        <f t="shared" si="120"/>
        <v>-0.333288519363005-18.1780613034851i</v>
      </c>
      <c r="S382" t="str">
        <f t="shared" si="121"/>
        <v>0.0113530348631527i</v>
      </c>
      <c r="T382" t="str">
        <f t="shared" si="122"/>
        <v>0.206376163722993-0.00378383617981674i</v>
      </c>
      <c r="U382" t="str">
        <f t="shared" si="123"/>
        <v>0.0000500000000000002-0.00972354246651369i</v>
      </c>
      <c r="V382" t="str">
        <f t="shared" si="124"/>
        <v>3.33333333333333E-06-0.010695896713165i</v>
      </c>
      <c r="W382" t="str">
        <f t="shared" si="125"/>
        <v>0.0000144746013337478-0.00509331379303882i</v>
      </c>
      <c r="X382" t="str">
        <f t="shared" si="126"/>
        <v>0.000499593831963958-0.00504387030988109i</v>
      </c>
      <c r="Y382" t="str">
        <f t="shared" si="127"/>
        <v>0.009+0.0155822995618054i</v>
      </c>
      <c r="Z382" t="str">
        <f t="shared" si="128"/>
        <v>-3.36670065069549-3.69852104627398i</v>
      </c>
      <c r="AA382" t="str">
        <f t="shared" si="129"/>
        <v>660.674626125288-732.923210099337i</v>
      </c>
      <c r="AB382" t="str">
        <f t="shared" si="130"/>
        <v>1.4256181978582-0.0261382207050882i</v>
      </c>
      <c r="AC382" t="str">
        <f t="shared" si="131"/>
        <v>7.18966702382174-2.21274881540818i</v>
      </c>
      <c r="AD382" t="str">
        <f t="shared" si="132"/>
        <v>0.182152327838418+0.0524251158912307i</v>
      </c>
      <c r="AE382" t="str">
        <f t="shared" si="133"/>
        <v>-0.419356966182232-0.850193889921981i</v>
      </c>
      <c r="AF382" t="str">
        <f t="shared" si="134"/>
        <v>-8.63995776682047-2.86310522592785i</v>
      </c>
      <c r="AG382" t="str">
        <f t="shared" si="135"/>
        <v>1.57473655926321-0.357901164519499i</v>
      </c>
      <c r="AH382" t="str">
        <f t="shared" si="136"/>
        <v>-0.454896590147742+5.3237440607291i</v>
      </c>
      <c r="AI382">
        <f t="shared" si="137"/>
        <v>14.555936651414644</v>
      </c>
      <c r="AJ382">
        <f t="shared" si="138"/>
        <v>94.883874835335263</v>
      </c>
      <c r="AK382"/>
      <c r="AL382"/>
      <c r="AM382"/>
      <c r="AN382"/>
    </row>
    <row r="383" spans="1:40" x14ac:dyDescent="0.25">
      <c r="A383"/>
      <c r="B383">
        <f t="shared" si="139"/>
        <v>24900</v>
      </c>
      <c r="C383" s="186" t="str">
        <f t="shared" si="107"/>
        <v>-0.00012326601655486+0.0983541644274494i</v>
      </c>
      <c r="D383" s="158" t="str">
        <f t="shared" si="108"/>
        <v>-5.95795099646621+0.754048593943779i</v>
      </c>
      <c r="E383" t="str">
        <f t="shared" si="109"/>
        <v>2870</v>
      </c>
      <c r="F383" t="str">
        <f t="shared" si="110"/>
        <v>0.777000777000777</v>
      </c>
      <c r="G383" t="str">
        <f t="shared" si="105"/>
        <v>0.777000777000777</v>
      </c>
      <c r="H383" t="str">
        <f t="shared" si="111"/>
        <v>2.69445465354322+3.62777003467179i</v>
      </c>
      <c r="I383" t="str">
        <f t="shared" si="112"/>
        <v>97.7820713429823i</v>
      </c>
      <c r="J383" t="str">
        <f t="shared" si="106"/>
        <v>-7.1783822021375+21.147993487432i</v>
      </c>
      <c r="K383" t="str">
        <f t="shared" si="113"/>
        <v>4.14601495061812-1.40730513979967i</v>
      </c>
      <c r="L383" t="str">
        <f t="shared" si="114"/>
        <v>0.218156051021486-0.0707045138160362i</v>
      </c>
      <c r="M383" t="str">
        <f t="shared" si="115"/>
        <v>4.36417100163961-1.47800965361571i</v>
      </c>
      <c r="N383" t="str">
        <f t="shared" si="116"/>
        <v>-0.110429252008552i</v>
      </c>
      <c r="O383" t="str">
        <f t="shared" si="117"/>
        <v>0.993908883830189-0.110204948361807i</v>
      </c>
      <c r="P383" t="str">
        <f t="shared" si="118"/>
        <v>0.00609111616981095+0.110204948361807i</v>
      </c>
      <c r="Q383" t="str">
        <f t="shared" si="119"/>
        <v>-0.00609111616981095+0.000224303646745i</v>
      </c>
      <c r="R383" t="str">
        <f t="shared" si="120"/>
        <v>-0.333288157145027-18.1050078567611i</v>
      </c>
      <c r="S383" t="str">
        <f t="shared" si="121"/>
        <v>0.0113988132295364i</v>
      </c>
      <c r="T383" t="str">
        <f t="shared" si="122"/>
        <v>0.206375603078509-0.00379908945491254i</v>
      </c>
      <c r="U383" t="str">
        <f t="shared" si="123"/>
        <v>0.0000500000000000002-0.00968449209516221i</v>
      </c>
      <c r="V383" t="str">
        <f t="shared" si="124"/>
        <v>3.33333333333333E-06-0.0106529413046784i</v>
      </c>
      <c r="W383" t="str">
        <f t="shared" si="125"/>
        <v>0.0000144746007080848-0.0050728589561469i</v>
      </c>
      <c r="X383" t="str">
        <f t="shared" si="126"/>
        <v>0.000495740489784491-0.00502398316784091i</v>
      </c>
      <c r="Y383" t="str">
        <f t="shared" si="127"/>
        <v>0.009+0.0156451314148772i</v>
      </c>
      <c r="Z383" t="str">
        <f t="shared" si="128"/>
        <v>-3.35574825159344-3.65362393034957i</v>
      </c>
      <c r="AA383" t="str">
        <f t="shared" si="129"/>
        <v>654.950029390048-732.572816626159i</v>
      </c>
      <c r="AB383" t="str">
        <f t="shared" si="130"/>
        <v>1.4256143250031-0.0262435882347545i</v>
      </c>
      <c r="AC383" t="str">
        <f t="shared" si="131"/>
        <v>7.18283641994407-2.22160324144051i</v>
      </c>
      <c r="AD383" t="str">
        <f t="shared" si="132"/>
        <v>0.182177630523528+0.0526926695982329i</v>
      </c>
      <c r="AE383" t="str">
        <f t="shared" si="133"/>
        <v>-0.418823066510658-0.842431884331204i</v>
      </c>
      <c r="AF383" t="str">
        <f t="shared" si="134"/>
        <v>-8.65240565000943-2.87372144072801i</v>
      </c>
      <c r="AG383" t="str">
        <f t="shared" si="135"/>
        <v>1.57166483189238-0.35818927818917i</v>
      </c>
      <c r="AH383" t="str">
        <f t="shared" si="136"/>
        <v>-0.443113156251782+5.30260948208024i</v>
      </c>
      <c r="AI383">
        <f t="shared" si="137"/>
        <v>14.520014821722638</v>
      </c>
      <c r="AJ383">
        <f t="shared" si="138"/>
        <v>94.776829801733086</v>
      </c>
      <c r="AK383"/>
      <c r="AL383"/>
      <c r="AM383"/>
      <c r="AN383"/>
    </row>
    <row r="384" spans="1:40" x14ac:dyDescent="0.25">
      <c r="A384"/>
      <c r="B384">
        <f t="shared" si="139"/>
        <v>25000</v>
      </c>
      <c r="C384" s="186" t="str">
        <f t="shared" si="107"/>
        <v>-0.000122281862212184+0.0979607489982341i</v>
      </c>
      <c r="D384" s="158" t="str">
        <f t="shared" si="108"/>
        <v>-5.95794345128292+0.751032408986462i</v>
      </c>
      <c r="E384" t="str">
        <f t="shared" si="109"/>
        <v>2870</v>
      </c>
      <c r="F384" t="str">
        <f t="shared" si="110"/>
        <v>0.777000777000777</v>
      </c>
      <c r="G384" t="str">
        <f t="shared" si="105"/>
        <v>0.777000777000777</v>
      </c>
      <c r="H384" t="str">
        <f t="shared" si="111"/>
        <v>2.70691200909756+3.63528838136177i</v>
      </c>
      <c r="I384" t="str">
        <f t="shared" si="112"/>
        <v>98.174770424681i</v>
      </c>
      <c r="J384" t="str">
        <f t="shared" si="106"/>
        <v>-7.24420392628495+21.2329251881846i</v>
      </c>
      <c r="K384" t="str">
        <f t="shared" si="113"/>
        <v>4.14161123783874-1.41302604913772i</v>
      </c>
      <c r="L384" t="str">
        <f t="shared" si="114"/>
        <v>0.21798928089211-0.0709342003131082i</v>
      </c>
      <c r="M384" t="str">
        <f t="shared" si="115"/>
        <v>4.35960051873085-1.48396024945083i</v>
      </c>
      <c r="N384" t="str">
        <f t="shared" si="116"/>
        <v>-0.110872742980474i</v>
      </c>
      <c r="O384" t="str">
        <f t="shared" si="117"/>
        <v>0.993859911189025-0.110645727126461i</v>
      </c>
      <c r="P384" t="str">
        <f t="shared" si="118"/>
        <v>0.00614008881097505+0.110645727126461i</v>
      </c>
      <c r="Q384" t="str">
        <f t="shared" si="119"/>
        <v>-0.00614008881097505+0.00022701585401301i</v>
      </c>
      <c r="R384" t="str">
        <f t="shared" si="120"/>
        <v>-0.33328779346633-18.0325386404214i</v>
      </c>
      <c r="S384" t="str">
        <f t="shared" si="121"/>
        <v>0.0114445915959201i</v>
      </c>
      <c r="T384" t="str">
        <f t="shared" si="122"/>
        <v>0.206375040177271-0.00381434268012751i</v>
      </c>
      <c r="U384" t="str">
        <f t="shared" si="123"/>
        <v>0.0000500000000000001-0.00964575412678155i</v>
      </c>
      <c r="V384" t="str">
        <f t="shared" si="124"/>
        <v>3.33333333333333E-06-0.0106103295394597i</v>
      </c>
      <c r="W384" t="str">
        <f t="shared" si="125"/>
        <v>0.0000144746000799041-0.00505256775890633i</v>
      </c>
      <c r="X384" t="str">
        <f t="shared" si="126"/>
        <v>0.000491932738973152-0.00500425077398703i</v>
      </c>
      <c r="Y384" t="str">
        <f t="shared" si="127"/>
        <v>0.009+0.015707963267949i</v>
      </c>
      <c r="Z384" t="str">
        <f t="shared" si="128"/>
        <v>-3.3445933202908-3.60937508391006i</v>
      </c>
      <c r="AA384" t="str">
        <f t="shared" si="129"/>
        <v>649.286628674296-732.177269964027i</v>
      </c>
      <c r="AB384" t="str">
        <f t="shared" si="130"/>
        <v>1.42561043655865-0.026348955419851i</v>
      </c>
      <c r="AC384" t="str">
        <f t="shared" si="131"/>
        <v>7.17599119627159-2.23042013877168i</v>
      </c>
      <c r="AD384" t="str">
        <f t="shared" si="132"/>
        <v>0.182203041544108+0.052959983839311i</v>
      </c>
      <c r="AE384" t="str">
        <f t="shared" si="133"/>
        <v>-0.418242629571202-0.834768726553602i</v>
      </c>
      <c r="AF384" t="str">
        <f t="shared" si="134"/>
        <v>-8.66485546038048-2.88425597237531i</v>
      </c>
      <c r="AG384" t="str">
        <f t="shared" si="135"/>
        <v>1.56862270376672-0.358447752554353i</v>
      </c>
      <c r="AH384" t="str">
        <f t="shared" si="136"/>
        <v>-0.431489614569207+5.28157769117356i</v>
      </c>
      <c r="AI384">
        <f t="shared" si="137"/>
        <v>14.484163770962674</v>
      </c>
      <c r="AJ384">
        <f t="shared" si="138"/>
        <v>94.670526810061105</v>
      </c>
      <c r="AK384"/>
      <c r="AL384"/>
      <c r="AM384"/>
      <c r="AN384"/>
    </row>
    <row r="385" spans="1:40" x14ac:dyDescent="0.25">
      <c r="A385"/>
      <c r="B385">
        <f t="shared" si="139"/>
        <v>25100</v>
      </c>
      <c r="C385" s="186" t="str">
        <f t="shared" si="107"/>
        <v>-0.000121309447198644+0.0975704683387192i</v>
      </c>
      <c r="D385" s="158" t="str">
        <f t="shared" si="108"/>
        <v>-5.95793599610115+0.748040257263514i</v>
      </c>
      <c r="E385" t="str">
        <f t="shared" si="109"/>
        <v>2870</v>
      </c>
      <c r="F385" t="str">
        <f t="shared" si="110"/>
        <v>0.777000777000777</v>
      </c>
      <c r="G385" t="str">
        <f t="shared" si="105"/>
        <v>0.777000777000777</v>
      </c>
      <c r="H385" t="str">
        <f t="shared" si="111"/>
        <v>2.71937090054559+3.64274952631382i</v>
      </c>
      <c r="I385" t="str">
        <f t="shared" si="112"/>
        <v>98.5674695063798i</v>
      </c>
      <c r="J385" t="str">
        <f t="shared" si="106"/>
        <v>-7.31028946495806+21.3178568889374i</v>
      </c>
      <c r="K385" t="str">
        <f t="shared" si="113"/>
        <v>4.13719822289441-1.41872218867193i</v>
      </c>
      <c r="L385" t="str">
        <f t="shared" si="114"/>
        <v>0.217822098659603-0.0711633180355115i</v>
      </c>
      <c r="M385" t="str">
        <f t="shared" si="115"/>
        <v>4.35502032155401-1.48988550670744i</v>
      </c>
      <c r="N385" t="str">
        <f t="shared" si="116"/>
        <v>-0.111316233952396i</v>
      </c>
      <c r="O385" t="str">
        <f t="shared" si="117"/>
        <v>0.993810743071281-0.111086484128845i</v>
      </c>
      <c r="P385" t="str">
        <f t="shared" si="118"/>
        <v>0.00618925692871897+0.111086484128845i</v>
      </c>
      <c r="Q385" t="str">
        <f t="shared" si="119"/>
        <v>-0.00618925692871897+0.000229749823550993i</v>
      </c>
      <c r="R385" t="str">
        <f t="shared" si="120"/>
        <v>-0.333287428330407-17.9606466716359i</v>
      </c>
      <c r="S385" t="str">
        <f t="shared" si="121"/>
        <v>0.0114903699623037i</v>
      </c>
      <c r="T385" t="str">
        <f t="shared" si="122"/>
        <v>0.206374475019315-0.00382959585530116i</v>
      </c>
      <c r="U385" t="str">
        <f t="shared" si="123"/>
        <v>0.00005-0.00960732482747165i</v>
      </c>
      <c r="V385" t="str">
        <f t="shared" si="124"/>
        <v>3.33333333333333E-06-0.0105680573102188i</v>
      </c>
      <c r="W385" t="str">
        <f t="shared" si="125"/>
        <v>0.0000144745994492056-0.00503243824546471i</v>
      </c>
      <c r="X385" t="str">
        <f t="shared" si="126"/>
        <v>0.000488169865296559-0.00498467134661358i</v>
      </c>
      <c r="Y385" t="str">
        <f t="shared" si="127"/>
        <v>0.009+0.0157707951210208i</v>
      </c>
      <c r="Z385" t="str">
        <f t="shared" si="128"/>
        <v>-3.33324658270604-3.56576548704586i</v>
      </c>
      <c r="AA385" t="str">
        <f t="shared" si="129"/>
        <v>643.68396590102-731.738051318361i</v>
      </c>
      <c r="AB385" t="str">
        <f t="shared" si="130"/>
        <v>1.4256065325251-0.0264543222592688i</v>
      </c>
      <c r="AC385" t="str">
        <f t="shared" si="131"/>
        <v>7.16913150836311-2.23919962210865i</v>
      </c>
      <c r="AD385" t="str">
        <f t="shared" si="132"/>
        <v>0.182228560804363+0.0532270612955169i</v>
      </c>
      <c r="AE385" t="str">
        <f t="shared" si="133"/>
        <v>-0.417617509428154-0.827203233041002i</v>
      </c>
      <c r="AF385" t="str">
        <f t="shared" si="134"/>
        <v>-8.67730689664674-2.89470926905031i</v>
      </c>
      <c r="AG385" t="str">
        <f t="shared" si="135"/>
        <v>1.56561004516016-0.358677441171876i</v>
      </c>
      <c r="AH385" t="str">
        <f t="shared" si="136"/>
        <v>-0.420023875675583+5.26064873622703i</v>
      </c>
      <c r="AI385">
        <f t="shared" si="137"/>
        <v>14.448383791275095</v>
      </c>
      <c r="AJ385">
        <f t="shared" si="138"/>
        <v>94.564960173851958</v>
      </c>
      <c r="AK385"/>
      <c r="AL385"/>
      <c r="AM385"/>
      <c r="AN385"/>
    </row>
    <row r="386" spans="1:40" x14ac:dyDescent="0.25">
      <c r="A386"/>
      <c r="B386">
        <f t="shared" si="139"/>
        <v>25200</v>
      </c>
      <c r="C386" s="186" t="str">
        <f t="shared" si="107"/>
        <v>-0.000120348585546375+0.0971832851304494i</v>
      </c>
      <c r="D386" s="158" t="str">
        <f t="shared" si="108"/>
        <v>-5.95792862949514+0.745071852666779i</v>
      </c>
      <c r="E386" t="str">
        <f t="shared" si="109"/>
        <v>2870</v>
      </c>
      <c r="F386" t="str">
        <f t="shared" si="110"/>
        <v>0.777000777000777</v>
      </c>
      <c r="G386" t="str">
        <f t="shared" si="105"/>
        <v>0.777000777000777</v>
      </c>
      <c r="H386" t="str">
        <f t="shared" si="111"/>
        <v>2.73183103029953+3.65015362842413i</v>
      </c>
      <c r="I386" t="str">
        <f t="shared" si="112"/>
        <v>98.9601685880785i</v>
      </c>
      <c r="J386" t="str">
        <f t="shared" si="106"/>
        <v>-7.3766388181568+21.4027885896901i</v>
      </c>
      <c r="K386" t="str">
        <f t="shared" si="113"/>
        <v>4.13277600755631-1.4243936390033i</v>
      </c>
      <c r="L386" t="str">
        <f t="shared" si="114"/>
        <v>0.217654506805746-0.0713918661880924i</v>
      </c>
      <c r="M386" t="str">
        <f t="shared" si="115"/>
        <v>4.35043051436206-1.49578550519139i</v>
      </c>
      <c r="N386" t="str">
        <f t="shared" si="116"/>
        <v>-0.111759724924318i</v>
      </c>
      <c r="O386" t="str">
        <f t="shared" si="117"/>
        <v>0.993761379486628-0.111527219282268i</v>
      </c>
      <c r="P386" t="str">
        <f t="shared" si="118"/>
        <v>0.00623862051337198+0.111527219282268i</v>
      </c>
      <c r="Q386" t="str">
        <f t="shared" si="119"/>
        <v>-0.00623862051337198+0.000232505642050004i</v>
      </c>
      <c r="R386" t="str">
        <f t="shared" si="120"/>
        <v>-0.333287061734001-17.8893250784092i</v>
      </c>
      <c r="S386" t="str">
        <f t="shared" si="121"/>
        <v>0.0115361483286874i</v>
      </c>
      <c r="T386" t="str">
        <f t="shared" si="122"/>
        <v>0.206373907604636-0.00384484898019583i</v>
      </c>
      <c r="U386" t="str">
        <f t="shared" si="123"/>
        <v>0.0000499999999999999-0.00956920052260072i</v>
      </c>
      <c r="V386" t="str">
        <f t="shared" si="124"/>
        <v>3.33333333333333E-06-0.0105261205748608i</v>
      </c>
      <c r="W386" t="str">
        <f t="shared" si="125"/>
        <v>0.0000144745988159897-0.00501246849101489i</v>
      </c>
      <c r="X386" t="str">
        <f t="shared" si="126"/>
        <v>0.000484451168410825-0.00496524313098103i</v>
      </c>
      <c r="Y386" t="str">
        <f t="shared" si="127"/>
        <v>0.009+0.0158336269740926i</v>
      </c>
      <c r="Z386" t="str">
        <f t="shared" si="128"/>
        <v>-3.32171839038266-3.52278616390739i</v>
      </c>
      <c r="AA386" t="str">
        <f t="shared" si="129"/>
        <v>638.141570333497-731.256601934991i</v>
      </c>
      <c r="AB386" t="str">
        <f t="shared" si="130"/>
        <v>1.42560261290242-0.0265596887513664i</v>
      </c>
      <c r="AC386" t="str">
        <f t="shared" si="131"/>
        <v>7.16225751106828-2.24794180493831i</v>
      </c>
      <c r="AD386" t="str">
        <f t="shared" si="132"/>
        <v>0.182254188210195+0.053493904604706i</v>
      </c>
      <c r="AE386" t="str">
        <f t="shared" si="133"/>
        <v>-0.416949501707228-0.819734219239874i</v>
      </c>
      <c r="AF386" t="str">
        <f t="shared" si="134"/>
        <v>-8.68975965979467-2.90508177575735i</v>
      </c>
      <c r="AG386" t="str">
        <f t="shared" si="135"/>
        <v>1.56262671606661-0.35887917653807i</v>
      </c>
      <c r="AH386" t="str">
        <f t="shared" si="136"/>
        <v>-0.408713872773746+5.23982264390964i</v>
      </c>
      <c r="AI386">
        <f t="shared" si="137"/>
        <v>14.412675161083818</v>
      </c>
      <c r="AJ386">
        <f t="shared" si="138"/>
        <v>94.460124226954932</v>
      </c>
      <c r="AK386"/>
      <c r="AL386"/>
      <c r="AM386"/>
      <c r="AN386"/>
    </row>
    <row r="387" spans="1:40" x14ac:dyDescent="0.25">
      <c r="A387"/>
      <c r="B387">
        <f t="shared" si="139"/>
        <v>25300</v>
      </c>
      <c r="C387" s="186" t="str">
        <f t="shared" si="107"/>
        <v>-0.000119399094955473+0.0967991626449779i</v>
      </c>
      <c r="D387" s="158" t="str">
        <f t="shared" si="108"/>
        <v>-5.95792135006728+0.742126913611498i</v>
      </c>
      <c r="E387" t="str">
        <f t="shared" si="109"/>
        <v>2870</v>
      </c>
      <c r="F387" t="str">
        <f t="shared" si="110"/>
        <v>0.777000777000777</v>
      </c>
      <c r="G387" t="str">
        <f t="shared" si="105"/>
        <v>0.777000777000777</v>
      </c>
      <c r="H387" t="str">
        <f t="shared" si="111"/>
        <v>2.74429210301737+3.6575008480011i</v>
      </c>
      <c r="I387" t="str">
        <f t="shared" si="112"/>
        <v>99.3528676697772i</v>
      </c>
      <c r="J387" t="str">
        <f t="shared" si="106"/>
        <v>-7.44325198588118+21.4877202904428i</v>
      </c>
      <c r="K387" t="str">
        <f t="shared" si="113"/>
        <v>4.12834469311145-1.43004047986752i</v>
      </c>
      <c r="L387" t="str">
        <f t="shared" si="114"/>
        <v>0.217486507812215-0.0716198439885845i</v>
      </c>
      <c r="M387" t="str">
        <f t="shared" si="115"/>
        <v>4.34583120092367-1.5016603238561i</v>
      </c>
      <c r="N387" t="str">
        <f t="shared" si="116"/>
        <v>-0.11220321589624i</v>
      </c>
      <c r="O387" t="str">
        <f t="shared" si="117"/>
        <v>0.993711820444773-0.111967932500044i</v>
      </c>
      <c r="P387" t="str">
        <f t="shared" si="118"/>
        <v>0.00628817955522698+0.111967932500044i</v>
      </c>
      <c r="Q387" t="str">
        <f t="shared" si="119"/>
        <v>-0.00628817955522698+0.000235283396195995i</v>
      </c>
      <c r="R387" t="str">
        <f t="shared" si="120"/>
        <v>-0.333286693676724-17.8185670973886i</v>
      </c>
      <c r="S387" t="str">
        <f t="shared" si="121"/>
        <v>0.0115819266950711i</v>
      </c>
      <c r="T387" t="str">
        <f t="shared" si="122"/>
        <v>0.206373337933161-0.00386010205460643i</v>
      </c>
      <c r="U387" t="str">
        <f t="shared" si="123"/>
        <v>0.0000499999999999999-0.0095313775956339i</v>
      </c>
      <c r="V387" t="str">
        <f t="shared" si="124"/>
        <v>3.33333333333333E-06-0.0104845153551973i</v>
      </c>
      <c r="W387" t="str">
        <f t="shared" si="125"/>
        <v>0.0000144745981802558-0.00499265660118152i</v>
      </c>
      <c r="X387" t="str">
        <f t="shared" si="126"/>
        <v>0.000480775961539692-0.00494596439881366i</v>
      </c>
      <c r="Y387" t="str">
        <f t="shared" si="127"/>
        <v>0.009+0.0158964588271644i</v>
      </c>
      <c r="Z387" t="str">
        <f t="shared" si="128"/>
        <v>-3.31001873168777-3.48042818838523i</v>
      </c>
      <c r="AA387" t="str">
        <f t="shared" si="129"/>
        <v>632.658959675988-730.734323971195i</v>
      </c>
      <c r="AB387" t="str">
        <f t="shared" si="130"/>
        <v>1.4255986776901-0.0266650548947269i</v>
      </c>
      <c r="AC387" t="str">
        <f t="shared" si="131"/>
        <v>7.15536935853231-2.25664679956479i</v>
      </c>
      <c r="AD387" t="str">
        <f t="shared" si="132"/>
        <v>0.182279923669171+0.0537605163623762i</v>
      </c>
      <c r="AE387" t="str">
        <f t="shared" si="133"/>
        <v>-0.416240345185814-0.812360500699563i</v>
      </c>
      <c r="AF387" t="str">
        <f t="shared" si="134"/>
        <v>-8.70221345308465-2.9153739343896i</v>
      </c>
      <c r="AG387" t="str">
        <f t="shared" si="135"/>
        <v>1.55967256688071-0.359053770481661i</v>
      </c>
      <c r="AH387" t="str">
        <f t="shared" si="136"/>
        <v>-0.397557561707037+5.21909942001727i</v>
      </c>
      <c r="AI387">
        <f t="shared" si="137"/>
        <v>14.377038145407134</v>
      </c>
      <c r="AJ387">
        <f t="shared" si="138"/>
        <v>94.356013324713786</v>
      </c>
      <c r="AK387"/>
      <c r="AL387"/>
      <c r="AM387"/>
      <c r="AN387"/>
    </row>
    <row r="388" spans="1:40" x14ac:dyDescent="0.25">
      <c r="A388"/>
      <c r="B388">
        <f t="shared" si="139"/>
        <v>25400</v>
      </c>
      <c r="C388" s="186" t="str">
        <f t="shared" si="107"/>
        <v>-0.000118460796707524+0.0964180647322545i</v>
      </c>
      <c r="D388" s="158" t="str">
        <f t="shared" si="108"/>
        <v>-5.95791415644738+0.739205162947285i</v>
      </c>
      <c r="E388" t="str">
        <f t="shared" si="109"/>
        <v>2870</v>
      </c>
      <c r="F388" t="str">
        <f t="shared" si="110"/>
        <v>0.777000777000777</v>
      </c>
      <c r="G388" t="str">
        <f t="shared" si="105"/>
        <v>0.777000777000777</v>
      </c>
      <c r="H388" t="str">
        <f t="shared" si="111"/>
        <v>2.75675382560387+3.66479134673924i</v>
      </c>
      <c r="I388" t="str">
        <f t="shared" si="112"/>
        <v>99.7455667514759i</v>
      </c>
      <c r="J388" t="str">
        <f t="shared" si="106"/>
        <v>-7.5101289681312+21.5726519911956i</v>
      </c>
      <c r="K388" t="str">
        <f t="shared" si="113"/>
        <v>4.12390438036759-1.43566279015867i</v>
      </c>
      <c r="L388" t="str">
        <f t="shared" si="114"/>
        <v>0.21731810416051-0.0718472506675826i</v>
      </c>
      <c r="M388" t="str">
        <f t="shared" si="115"/>
        <v>4.3412224845281-1.50751004082625i</v>
      </c>
      <c r="N388" t="str">
        <f t="shared" si="116"/>
        <v>-0.112646706868162i</v>
      </c>
      <c r="O388" t="str">
        <f t="shared" si="117"/>
        <v>0.993662065955466-0.112408623695493i</v>
      </c>
      <c r="P388" t="str">
        <f t="shared" si="118"/>
        <v>0.00633793404453398+0.112408623695493i</v>
      </c>
      <c r="Q388" t="str">
        <f t="shared" si="119"/>
        <v>-0.00633793404453398+0.000238083172669004i</v>
      </c>
      <c r="R388" t="str">
        <f t="shared" si="120"/>
        <v>-0.333286324161746-17.7483660717438i</v>
      </c>
      <c r="S388" t="str">
        <f t="shared" si="121"/>
        <v>0.0116277050614548i</v>
      </c>
      <c r="T388" t="str">
        <f t="shared" si="122"/>
        <v>0.206372766004968-0.0038753550783692i</v>
      </c>
      <c r="U388" t="str">
        <f t="shared" si="123"/>
        <v>0.0000499999999999998-0.00949385248698966i</v>
      </c>
      <c r="V388" t="str">
        <f t="shared" si="124"/>
        <v>3.33333333333333E-06-0.0104432377356887i</v>
      </c>
      <c r="W388" t="str">
        <f t="shared" si="125"/>
        <v>0.0000144745975420044-0.00497300071142185i</v>
      </c>
      <c r="X388" t="str">
        <f t="shared" si="126"/>
        <v>0.000477143571161271-0.00492683344780793i</v>
      </c>
      <c r="Y388" t="str">
        <f t="shared" si="127"/>
        <v>0.009+0.0159592906802361i</v>
      </c>
      <c r="Z388" t="str">
        <f t="shared" si="128"/>
        <v>-3.29815724276462-3.4386826893553i</v>
      </c>
      <c r="AA388" t="str">
        <f t="shared" si="129"/>
        <v>627.235641118543-730.172581362201i</v>
      </c>
      <c r="AB388" t="str">
        <f t="shared" si="130"/>
        <v>1.42559472688869-0.0267704206882192i</v>
      </c>
      <c r="AC388" t="str">
        <f t="shared" si="131"/>
        <v>7.14846720420924-2.26531471714563i</v>
      </c>
      <c r="AD388" t="str">
        <f t="shared" si="132"/>
        <v>0.182305767090509+0.054026899122517i</v>
      </c>
      <c r="AE388" t="str">
        <f t="shared" si="133"/>
        <v>-0.415491723355178-0.805080894108814i</v>
      </c>
      <c r="AF388" t="str">
        <f t="shared" si="134"/>
        <v>-8.71466798205125-2.92558618379196i</v>
      </c>
      <c r="AG388" t="str">
        <f t="shared" si="135"/>
        <v>1.55674743904718-0.359202014558662i</v>
      </c>
      <c r="AH388" t="str">
        <f t="shared" si="136"/>
        <v>-0.386552920958446+5.19847905013449i</v>
      </c>
      <c r="AI388">
        <f t="shared" si="137"/>
        <v>14.34147299616397</v>
      </c>
      <c r="AJ388">
        <f t="shared" si="138"/>
        <v>94.252621845085386</v>
      </c>
      <c r="AK388"/>
      <c r="AL388"/>
      <c r="AM388"/>
      <c r="AN388"/>
    </row>
    <row r="389" spans="1:40" x14ac:dyDescent="0.25">
      <c r="A389"/>
      <c r="B389">
        <f t="shared" si="139"/>
        <v>25500</v>
      </c>
      <c r="C389" s="186" t="str">
        <f t="shared" si="107"/>
        <v>-0.000117533515581508+0.0960399558092861i</v>
      </c>
      <c r="D389" s="158" t="str">
        <f t="shared" si="108"/>
        <v>-5.95790704729208+0.736306327871194i</v>
      </c>
      <c r="E389" t="str">
        <f t="shared" si="109"/>
        <v>2870</v>
      </c>
      <c r="F389" t="str">
        <f t="shared" si="110"/>
        <v>0.777000777000777</v>
      </c>
      <c r="G389" t="str">
        <f t="shared" ref="G389:G452" si="140">IF($C$11=$C$7,$C$24,F389)</f>
        <v>0.777000777000777</v>
      </c>
      <c r="H389" t="str">
        <f t="shared" si="111"/>
        <v>2.76921590721136+3.67202528769331i</v>
      </c>
      <c r="I389" t="str">
        <f t="shared" si="112"/>
        <v>100.138265833175i</v>
      </c>
      <c r="J389" t="str">
        <f t="shared" ref="J389:J452" si="141">IMSUM(COMPLEX(0,2*PI()*B389*$C$113*$C$112),COMPLEX(0,2*PI()*B389*$C$113*$C$111),COMPLEX(0,2*PI()*B389*$C$28*10^-12*$C$111),COMPLEX(-1*2*PI()*B389*2*PI()*B389*$C$113*$C$112*$C$28*10^-12*$C$111,0),COMPLEX(1,0))</f>
        <v>-7.57726976490687+21.6575836919483i</v>
      </c>
      <c r="K389" t="str">
        <f t="shared" si="113"/>
        <v>4.11945516965794-1.44126064795229i</v>
      </c>
      <c r="L389" t="str">
        <f t="shared" si="114"/>
        <v>0.217149298331874-0.072074085468517i</v>
      </c>
      <c r="M389" t="str">
        <f t="shared" si="115"/>
        <v>4.33660446798981-1.51333473342081i</v>
      </c>
      <c r="N389" t="str">
        <f t="shared" si="116"/>
        <v>-0.113090197840084i</v>
      </c>
      <c r="O389" t="str">
        <f t="shared" si="117"/>
        <v>0.993612116028492-0.112849292781938i</v>
      </c>
      <c r="P389" t="str">
        <f t="shared" si="118"/>
        <v>0.00638788397150802+0.112849292781938i</v>
      </c>
      <c r="Q389" t="str">
        <f t="shared" si="119"/>
        <v>-0.00638788397150802+0.000240905058146001i</v>
      </c>
      <c r="R389" t="str">
        <f t="shared" si="120"/>
        <v>-0.333285953189314-17.6787154490551i</v>
      </c>
      <c r="S389" t="str">
        <f t="shared" si="121"/>
        <v>0.0116734834278385i</v>
      </c>
      <c r="T389" t="str">
        <f t="shared" si="122"/>
        <v>0.206372191820017-0.00389060805128681i</v>
      </c>
      <c r="U389" t="str">
        <f t="shared" si="123"/>
        <v>0.0000500000000000002-0.00945662169292311i</v>
      </c>
      <c r="V389" t="str">
        <f t="shared" si="124"/>
        <v>3.33333333333333E-06-0.0104022838622154i</v>
      </c>
      <c r="W389" t="str">
        <f t="shared" si="125"/>
        <v>0.0000144745969012353-0.00495349898644094i</v>
      </c>
      <c r="X389" t="str">
        <f t="shared" si="126"/>
        <v>0.000473553336703207-0.00490784860115188i</v>
      </c>
      <c r="Y389" t="str">
        <f t="shared" si="127"/>
        <v>0.009+0.0160221225333079i</v>
      </c>
      <c r="Z389" t="str">
        <f t="shared" si="128"/>
        <v>-3.28614321823788-3.39754085551334i</v>
      </c>
      <c r="AA389" t="str">
        <f t="shared" si="129"/>
        <v>621.87111232843-729.572700681915i</v>
      </c>
      <c r="AB389" t="str">
        <f t="shared" si="130"/>
        <v>1.4255907604979-0.0268757861304801i</v>
      </c>
      <c r="AC389" t="str">
        <f t="shared" si="131"/>
        <v>7.14155120086094-2.27394566771944i</v>
      </c>
      <c r="AD389" t="str">
        <f t="shared" si="132"/>
        <v>0.182331718385+0.0542930553984108i</v>
      </c>
      <c r="AE389" t="str">
        <f t="shared" si="133"/>
        <v>-0.414705265953776-0.797894218263891i</v>
      </c>
      <c r="AF389" t="str">
        <f t="shared" si="134"/>
        <v>-8.72712295450344-2.93571895982212i</v>
      </c>
      <c r="AG389" t="str">
        <f t="shared" si="135"/>
        <v>1.55385116568005-0.359324680448276i</v>
      </c>
      <c r="AH389" t="str">
        <f t="shared" si="136"/>
        <v>-0.375697951635935+5.17796150028116i</v>
      </c>
      <c r="AI389">
        <f t="shared" si="137"/>
        <v>14.305979952473649</v>
      </c>
      <c r="AJ389">
        <f t="shared" si="138"/>
        <v>94.149944189697521</v>
      </c>
      <c r="AK389"/>
      <c r="AL389"/>
      <c r="AM389"/>
      <c r="AN389"/>
    </row>
    <row r="390" spans="1:40" x14ac:dyDescent="0.25">
      <c r="A390"/>
      <c r="B390">
        <f t="shared" si="139"/>
        <v>25600</v>
      </c>
      <c r="C390" s="186" t="str">
        <f t="shared" ref="C390:C453" si="142">IMPRODUCT(COMPLEX(-1,0),IMDIV(IMPRODUCT(G390,COMPLEX($C$100+$C$101,0)),COMPLEX($C$100,2*PI()*B390*$C$103*$C$102*(2*$C$100+$C$101))))</f>
        <v>-0.000116617079771977+0.0956648008490576i</v>
      </c>
      <c r="D390" s="158" t="str">
        <f t="shared" ref="D390:D453" si="143">IMPRODUCT(COMPLEX($C$106,0),IMSUB(C390,G390))</f>
        <v>-5.95790002128421+0.733430139842775i</v>
      </c>
      <c r="E390" t="str">
        <f t="shared" ref="E390:E453" si="144">IMDIV(COMPLEX($C$20*10^3,0),COMPLEX(1,2*PI()*B390*$C$20*1000*$C$29*10^-12))</f>
        <v>2870</v>
      </c>
      <c r="F390" t="str">
        <f t="shared" ref="F390:F453" si="145">IMDIV(COMPLEX($C$22*1000,0),IMSUM(COMPLEX($C$22*1000,0),E390))</f>
        <v>0.777000777000777</v>
      </c>
      <c r="G390" t="str">
        <f t="shared" si="140"/>
        <v>0.777000777000777</v>
      </c>
      <c r="H390" t="str">
        <f t="shared" ref="H390:H453" si="146">IMPRODUCT(COMPLEX($C$108,0),IMPRODUCT(COMPLEX(-1,0),D390),IMDIV(COMPLEX(0,2*PI()*B390*$C$109*$C$110),COMPLEX(1,2*PI()*B390*$C$109*$C$110)))</f>
        <v>2.78167805924009+3.67920283525247i</v>
      </c>
      <c r="I390" t="str">
        <f t="shared" ref="I390:I453" si="147">COMPLEX(0,2*PI()*B390*$C$113*$C$112*$C$114)</f>
        <v>100.530964914873i</v>
      </c>
      <c r="J390" t="str">
        <f t="shared" si="141"/>
        <v>-7.64467437620817+21.7425153927011i</v>
      </c>
      <c r="K390" t="str">
        <f t="shared" ref="K390:K453" si="148">IMDIV(I390,J390)</f>
        <v>4.11499716084548-1.44683413052774i</v>
      </c>
      <c r="L390" t="str">
        <f t="shared" ref="L390:L453" si="149">IMDIV(COMPLEX($C$117,0),COMPLEX(1,2*PI()*B390*$C$115*$C$116))</f>
        <v>0.216980092807222-0.0723003476476266i</v>
      </c>
      <c r="M390" t="str">
        <f t="shared" ref="M390:M453" si="150">IMSUM(K390,L390)</f>
        <v>4.3319772536527-1.51913447817537i</v>
      </c>
      <c r="N390" t="str">
        <f t="shared" ref="N390:N453" si="151">COMPLEX(0,-2*PI()*B390*$C$43)</f>
        <v>-0.113533688812006i</v>
      </c>
      <c r="O390" t="str">
        <f t="shared" ref="O390:O453" si="152">IMEXP(N390)</f>
        <v>0.993561970673674-0.113289939672705i</v>
      </c>
      <c r="P390" t="str">
        <f t="shared" ref="P390:P453" si="153">IMSUB(COMPLEX(1,0),O390)</f>
        <v>0.00643802932632598+0.113289939672705i</v>
      </c>
      <c r="Q390" t="str">
        <f t="shared" ref="Q390:Q453" si="154">IMSUM(COMPLEX(0,2*PI()*B390*$C$43),O390,COMPLEX(-1,0))</f>
        <v>-0.00643802932632598+0.000243749139301003i</v>
      </c>
      <c r="R390" t="str">
        <f t="shared" ref="R390:R453" si="155">IMDIV(P390,Q390)</f>
        <v>-0.33328558075592-17.6096087792837i</v>
      </c>
      <c r="S390" t="str">
        <f t="shared" ref="S390:S453" si="156">IMDIV(COMPLEX(0,2*PI()*B390*$C$123),COMPLEX($C$124,0))</f>
        <v>0.0117192617942221i</v>
      </c>
      <c r="T390" t="str">
        <f t="shared" ref="T390:T453" si="157">IMPRODUCT(R390,S390)</f>
        <v>0.206371615378258-0.00390586097311798i</v>
      </c>
      <c r="U390" t="str">
        <f t="shared" ref="U390:U453" si="158">IMDIV(COMPLEX(1,2*PI()*B390*$C$16*10^-3*$C$15*10^-6),COMPLEX(0,2*PI()*B390*$C$15*10^-6))</f>
        <v>0.0000500000000000002-0.00941968176443512i</v>
      </c>
      <c r="V390" t="str">
        <f t="shared" ref="V390:V453" si="159">IMSUM(COMPLEX($C$18*10^-3,0),IMDIV(COMPLEX(1,0),COMPLEX(0,2*PI()*B390*($C$17*1*10^-6))))</f>
        <v>3.33333333333333E-06-0.0103616499408786i</v>
      </c>
      <c r="W390" t="str">
        <f t="shared" ref="W390:W453" si="160">IMDIV(IMPRODUCT(U390,V390),IMSUM(U390,V390))</f>
        <v>0.0000144745962579484-0.00493414961962021i</v>
      </c>
      <c r="X390" t="str">
        <f t="shared" ref="X390:X453" si="161">IMDIV(IMPRODUCT(COMPLEX($C$19,0),W390),IMSUM(COMPLEX($C$19,0),W390))</f>
        <v>0.000470004610245911-0.00488900820705468i</v>
      </c>
      <c r="Y390" t="str">
        <f t="shared" ref="Y390:Y453" si="162">COMPLEX($C$13*10^-3,2*PI()*B390*$C$12*0.000001)</f>
        <v>0.009+0.0160849543863797i</v>
      </c>
      <c r="Z390" t="str">
        <f t="shared" ref="Z390:Z453" si="163">IMPRODUCT(COMPLEX($C$6,0),IMDIV(X390,IMSUM(X390,Y390)))</f>
        <v>-3.27398562167044-3.35699393981962i</v>
      </c>
      <c r="AA390" t="str">
        <f t="shared" ref="AA390:AA453" si="164">IMDIV(COMPLEX($C$6,0),IMSUM(X390,Y390))</f>
        <v>616.564862390167-728.935971996742i</v>
      </c>
      <c r="AB390" t="str">
        <f t="shared" ref="AB390:AB453" si="165">IMPRODUCT(COMPLEX($C$119,0),T390)</f>
        <v>1.42558677851739-0.0269811512198429i</v>
      </c>
      <c r="AC390" t="str">
        <f t="shared" ref="AC390:AC453" si="166">IMSUM(COMPLEX(1,0),IMPRODUCT(AB390,M390))</f>
        <v>7.13462150056644-2.28253976023844i</v>
      </c>
      <c r="AD390" t="str">
        <f t="shared" ref="AD390:AD453" si="167">IMDIV(AB390,AC390)</f>
        <v>0.182357777464991+0.054558987663439i</v>
      </c>
      <c r="AE390" t="str">
        <f t="shared" ref="AE390:AE453" si="168">IMPRODUCT(AD390,AA390,X390)</f>
        <v>-0.4138825504713-0.790799294971944i</v>
      </c>
      <c r="AF390" t="str">
        <f t="shared" ref="AF390:AF453" si="169">IMSUB(D390,H390)</f>
        <v>-8.7395780805243-2.94577269540969i</v>
      </c>
      <c r="AG390" t="str">
        <f t="shared" ref="AG390:AG453" si="170">IMSUM(COMPLEX(1,0),IMPRODUCT(AD390,AA390,COMPLEX($C$127,0)))</f>
        <v>1.55098357215295-0.359422520349248i</v>
      </c>
      <c r="AH390" t="str">
        <f t="shared" ref="AH390:AH453" si="171">IMDIV(IMPRODUCT(AE390,AF390),AG390)</f>
        <v>-0.364990677445095+5.15754671754551i</v>
      </c>
      <c r="AI390">
        <f t="shared" ref="AI390:AI453" si="172">20*LOG10(IMABS(AH390))</f>
        <v>14.27055924095173</v>
      </c>
      <c r="AJ390">
        <f t="shared" ref="AJ390:AJ453" si="173">IMARGUMENT(AH390)*180/PI()</f>
        <v>94.047974784851803</v>
      </c>
      <c r="AK390"/>
      <c r="AL390"/>
      <c r="AM390"/>
      <c r="AN390"/>
    </row>
    <row r="391" spans="1:40" x14ac:dyDescent="0.25">
      <c r="A391"/>
      <c r="B391">
        <f t="shared" si="139"/>
        <v>25700</v>
      </c>
      <c r="C391" s="186" t="str">
        <f t="shared" si="142"/>
        <v>-0.000115711320809477+0.0952925653697179i</v>
      </c>
      <c r="D391" s="158" t="str">
        <f t="shared" si="143"/>
        <v>-5.95789307713216+0.730576334501171i</v>
      </c>
      <c r="E391" t="str">
        <f t="shared" si="144"/>
        <v>2870</v>
      </c>
      <c r="F391" t="str">
        <f t="shared" si="145"/>
        <v>0.777000777000777</v>
      </c>
      <c r="G391" t="str">
        <f t="shared" si="140"/>
        <v>0.777000777000777</v>
      </c>
      <c r="H391" t="str">
        <f t="shared" si="146"/>
        <v>2.79413999533849+3.68632415511469i</v>
      </c>
      <c r="I391" t="str">
        <f t="shared" si="147"/>
        <v>100.923663996572i</v>
      </c>
      <c r="J391" t="str">
        <f t="shared" si="141"/>
        <v>-7.71234280203512+21.8274470934538i</v>
      </c>
      <c r="K391" t="str">
        <f t="shared" si="148"/>
        <v>4.1105304533276-1.4523833143902i</v>
      </c>
      <c r="L391" t="str">
        <f t="shared" si="149"/>
        <v>0.216810490067064-0.0725260364739325i</v>
      </c>
      <c r="M391" t="str">
        <f t="shared" si="150"/>
        <v>4.32734094339466-1.52490935086413i</v>
      </c>
      <c r="N391" t="str">
        <f t="shared" si="151"/>
        <v>-0.113977179783928i</v>
      </c>
      <c r="O391" t="str">
        <f t="shared" si="152"/>
        <v>0.993511629900877-0.113730564281127i</v>
      </c>
      <c r="P391" t="str">
        <f t="shared" si="153"/>
        <v>0.00648837009912295+0.113730564281127i</v>
      </c>
      <c r="Q391" t="str">
        <f t="shared" si="154"/>
        <v>-0.00648837009912295+0.000246615502801001i</v>
      </c>
      <c r="R391" t="str">
        <f t="shared" si="155"/>
        <v>-0.333285206864703-17.5410397127899i</v>
      </c>
      <c r="S391" t="str">
        <f t="shared" si="156"/>
        <v>0.0117650401606058i</v>
      </c>
      <c r="T391" t="str">
        <f t="shared" si="157"/>
        <v>0.206371036679754-0.00392111384369904i</v>
      </c>
      <c r="U391" t="str">
        <f t="shared" si="158"/>
        <v>0.0000500000000000001-0.00938302930620773i</v>
      </c>
      <c r="V391" t="str">
        <f t="shared" si="159"/>
        <v>3.33333333333333E-06-0.0103213322368285i</v>
      </c>
      <c r="W391" t="str">
        <f t="shared" si="160"/>
        <v>0.000014474595612144-0.00491495083245979i</v>
      </c>
      <c r="X391" t="str">
        <f t="shared" si="161"/>
        <v>0.000466496756233757-0.00487031063828695i</v>
      </c>
      <c r="Y391" t="str">
        <f t="shared" si="162"/>
        <v>0.009+0.0161477862394515i</v>
      </c>
      <c r="Z391" t="str">
        <f t="shared" si="163"/>
        <v>-3.26169309577206-3.31703326357592i</v>
      </c>
      <c r="AA391" t="str">
        <f t="shared" si="164"/>
        <v>611.316372696459-728.263649711488i</v>
      </c>
      <c r="AB391" t="str">
        <f t="shared" si="165"/>
        <v>1.42558278094759-0.027086515955177i</v>
      </c>
      <c r="AC391" t="str">
        <f t="shared" si="166"/>
        <v>7.12767825473055-2.29109710260462i</v>
      </c>
      <c r="AD391" t="str">
        <f t="shared" si="167"/>
        <v>0.182383944244356+0.0548246983518537i</v>
      </c>
      <c r="AE391" t="str">
        <f t="shared" si="168"/>
        <v>-0.413025103622877-0.783794949892732i</v>
      </c>
      <c r="AF391" t="str">
        <f t="shared" si="169"/>
        <v>-8.75203307247065-2.95574782061352i</v>
      </c>
      <c r="AG391" t="str">
        <f t="shared" si="170"/>
        <v>1.5481444766615-0.359496267375809i</v>
      </c>
      <c r="AH391" t="str">
        <f t="shared" si="171"/>
        <v>-0.354429144649497+5.1372346307036i</v>
      </c>
      <c r="AI391">
        <f t="shared" si="172"/>
        <v>14.235211076001553</v>
      </c>
      <c r="AJ391">
        <f t="shared" si="173"/>
        <v>93.946708082470437</v>
      </c>
      <c r="AK391"/>
      <c r="AL391"/>
      <c r="AM391"/>
      <c r="AN391"/>
    </row>
    <row r="392" spans="1:40" x14ac:dyDescent="0.25">
      <c r="A392"/>
      <c r="B392">
        <f t="shared" si="139"/>
        <v>25800</v>
      </c>
      <c r="C392" s="186" t="str">
        <f t="shared" si="142"/>
        <v>-0.00011481607348312+0.0949232154240158i</v>
      </c>
      <c r="D392" s="158" t="str">
        <f t="shared" si="143"/>
        <v>-5.95788621356933+0.727744651584121i</v>
      </c>
      <c r="E392" t="str">
        <f t="shared" si="144"/>
        <v>2870</v>
      </c>
      <c r="F392" t="str">
        <f t="shared" si="145"/>
        <v>0.777000777000777</v>
      </c>
      <c r="G392" t="str">
        <f t="shared" si="140"/>
        <v>0.777000777000777</v>
      </c>
      <c r="H392" t="str">
        <f t="shared" si="146"/>
        <v>2.80660143140311+3.69338941426131i</v>
      </c>
      <c r="I392" t="str">
        <f t="shared" si="147"/>
        <v>101.316363078271i</v>
      </c>
      <c r="J392" t="str">
        <f t="shared" si="141"/>
        <v>-7.78027504238771+21.9123787942066i</v>
      </c>
      <c r="K392" t="str">
        <f t="shared" si="148"/>
        <v>4.10605514603991-1.45790827529178i</v>
      </c>
      <c r="L392" t="str">
        <f t="shared" si="149"/>
        <v>0.216640492591437-0.0727511512292096i</v>
      </c>
      <c r="M392" t="str">
        <f t="shared" si="150"/>
        <v>4.32269563863135-1.53065942652099i</v>
      </c>
      <c r="N392" t="str">
        <f t="shared" si="151"/>
        <v>-0.114420670755849i</v>
      </c>
      <c r="O392" t="str">
        <f t="shared" si="152"/>
        <v>0.99346109372-0.114171166520538i</v>
      </c>
      <c r="P392" t="str">
        <f t="shared" si="153"/>
        <v>0.00653890627999998+0.114171166520538i</v>
      </c>
      <c r="Q392" t="str">
        <f t="shared" si="154"/>
        <v>-0.00653890627999998+0.000249504235310991i</v>
      </c>
      <c r="R392" t="str">
        <f t="shared" si="155"/>
        <v>-0.333284831513191-17.4730019983657i</v>
      </c>
      <c r="S392" t="str">
        <f t="shared" si="156"/>
        <v>0.0118108185269895i</v>
      </c>
      <c r="T392" t="str">
        <f t="shared" si="157"/>
        <v>0.206370455724422-0.00393636666280057i</v>
      </c>
      <c r="U392" t="str">
        <f t="shared" si="158"/>
        <v>0.00005-0.0093466609755635i</v>
      </c>
      <c r="V392" t="str">
        <f t="shared" si="159"/>
        <v>3.33333333333333E-06-0.0102813270731199i</v>
      </c>
      <c r="W392" t="str">
        <f t="shared" si="160"/>
        <v>0.0000144745949638218-0.00489590087403337i</v>
      </c>
      <c r="X392" t="str">
        <f t="shared" si="161"/>
        <v>0.000463029151193818-0.00485175429173051i</v>
      </c>
      <c r="Y392" t="str">
        <f t="shared" si="162"/>
        <v>0.009+0.0162106180925233i</v>
      </c>
      <c r="Z392" t="str">
        <f t="shared" si="163"/>
        <v>-3.24927397235958-3.27765022015396i</v>
      </c>
      <c r="AA392" t="str">
        <f t="shared" si="164"/>
        <v>606.125117792005-727.556953406437i</v>
      </c>
      <c r="AB392" t="str">
        <f t="shared" si="165"/>
        <v>1.42557876778794-0.0271918803348976i</v>
      </c>
      <c r="AC392" t="str">
        <f t="shared" si="166"/>
        <v>7.12072161408294-2.29961780169263i</v>
      </c>
      <c r="AD392" t="str">
        <f t="shared" si="167"/>
        <v>0.18241021863844+0.0550901898595321i</v>
      </c>
      <c r="AE392" t="str">
        <f t="shared" si="168"/>
        <v>-0.412134402792883-0.77688001332154i</v>
      </c>
      <c r="AF392" t="str">
        <f t="shared" si="169"/>
        <v>-8.76448764497244-2.96564476267719i</v>
      </c>
      <c r="AG392" t="str">
        <f t="shared" si="170"/>
        <v>1.54533369075881-0.359546635952473i</v>
      </c>
      <c r="AH392" t="str">
        <f t="shared" si="171"/>
        <v>-0.344011422019246+5.11702515082381i</v>
      </c>
      <c r="AI392">
        <f t="shared" si="172"/>
        <v>14.199935660099051</v>
      </c>
      <c r="AJ392">
        <f t="shared" si="173"/>
        <v>93.846138560988734</v>
      </c>
      <c r="AK392"/>
      <c r="AL392"/>
      <c r="AM392"/>
      <c r="AN392"/>
    </row>
    <row r="393" spans="1:40" x14ac:dyDescent="0.25">
      <c r="A393"/>
      <c r="B393">
        <f t="shared" si="139"/>
        <v>25900</v>
      </c>
      <c r="C393" s="186" t="str">
        <f t="shared" si="142"/>
        <v>-0.000113931175765235+0.0945567175889762i</v>
      </c>
      <c r="D393" s="158" t="str">
        <f t="shared" si="143"/>
        <v>-5.95787942935349+0.724934834848818i</v>
      </c>
      <c r="E393" t="str">
        <f t="shared" si="144"/>
        <v>2870</v>
      </c>
      <c r="F393" t="str">
        <f t="shared" si="145"/>
        <v>0.777000777000777</v>
      </c>
      <c r="G393" t="str">
        <f t="shared" si="140"/>
        <v>0.777000777000777</v>
      </c>
      <c r="H393" t="str">
        <f t="shared" si="146"/>
        <v>2.81906208557827+3.70039878093161i</v>
      </c>
      <c r="I393" t="str">
        <f t="shared" si="147"/>
        <v>101.70906215997i</v>
      </c>
      <c r="J393" t="str">
        <f t="shared" si="141"/>
        <v>-7.84847109726594+21.9973104949593i</v>
      </c>
      <c r="K393" t="str">
        <f t="shared" si="148"/>
        <v>4.10157133746053-1.4634090882524i</v>
      </c>
      <c r="L393" t="str">
        <f t="shared" si="149"/>
        <v>0.216470102859822-0.0729756912079597i</v>
      </c>
      <c r="M393" t="str">
        <f t="shared" si="150"/>
        <v>4.31804144032035-1.53638477946036i</v>
      </c>
      <c r="N393" t="str">
        <f t="shared" si="151"/>
        <v>-0.114864161727771i</v>
      </c>
      <c r="O393" t="str">
        <f t="shared" si="152"/>
        <v>0.993410362140985-0.114611746304281i</v>
      </c>
      <c r="P393" t="str">
        <f t="shared" si="153"/>
        <v>0.00658963785901501+0.114611746304281i</v>
      </c>
      <c r="Q393" t="str">
        <f t="shared" si="154"/>
        <v>-0.00658963785901501+0.000252415423489999i</v>
      </c>
      <c r="R393" t="str">
        <f t="shared" si="155"/>
        <v>-0.333284454702202-17.40548948136i</v>
      </c>
      <c r="S393" t="str">
        <f t="shared" si="156"/>
        <v>0.0118565968933732i</v>
      </c>
      <c r="T393" t="str">
        <f t="shared" si="157"/>
        <v>0.206369872512333-0.00395161943023171i</v>
      </c>
      <c r="U393" t="str">
        <f t="shared" si="158"/>
        <v>0.0000499999999999999-0.00931057348144935i</v>
      </c>
      <c r="V393" t="str">
        <f t="shared" si="159"/>
        <v>3.33333333333333E-06-0.0102416308295943i</v>
      </c>
      <c r="W393" t="str">
        <f t="shared" si="160"/>
        <v>0.0000144745943129818-0.00487699802045603i</v>
      </c>
      <c r="X393" t="str">
        <f t="shared" si="161"/>
        <v>0.000459601183462092-0.00483333758793823i</v>
      </c>
      <c r="Y393" t="str">
        <f t="shared" si="162"/>
        <v>0.009+0.0162734499455951i</v>
      </c>
      <c r="Z393" t="str">
        <f t="shared" si="163"/>
        <v>-3.23673628207027-3.23883627839516i</v>
      </c>
      <c r="AA393" t="str">
        <f t="shared" si="164"/>
        <v>600.9905661722-726.81706866478i</v>
      </c>
      <c r="AB393" t="str">
        <f t="shared" si="165"/>
        <v>1.42557473903892-0.0272972443576862i</v>
      </c>
      <c r="AC393" t="str">
        <f t="shared" si="166"/>
        <v>7.11375172869157-2.30810196338561i</v>
      </c>
      <c r="AD393" t="str">
        <f t="shared" si="167"/>
        <v>0.182436600564048+0.0553554645447287i</v>
      </c>
      <c r="AE393" t="str">
        <f t="shared" si="168"/>
        <v>-0.411211877448331-0.770053320916702i</v>
      </c>
      <c r="AF393" t="str">
        <f t="shared" si="169"/>
        <v>-8.77694151493176-2.97546394608279i</v>
      </c>
      <c r="AG393" t="str">
        <f t="shared" si="170"/>
        <v>1.54255101986535-0.359574322207235i</v>
      </c>
      <c r="AH393" t="str">
        <f t="shared" si="171"/>
        <v>-0.333735600768887+5.09691817185845i</v>
      </c>
      <c r="AI393">
        <f t="shared" si="172"/>
        <v>14.164733184074084</v>
      </c>
      <c r="AJ393">
        <f t="shared" si="173"/>
        <v>93.746260726199367</v>
      </c>
      <c r="AK393"/>
      <c r="AL393"/>
      <c r="AM393"/>
      <c r="AN393"/>
    </row>
    <row r="394" spans="1:40" x14ac:dyDescent="0.25">
      <c r="A394"/>
      <c r="B394">
        <f t="shared" si="139"/>
        <v>26000</v>
      </c>
      <c r="C394" s="186" t="str">
        <f t="shared" si="142"/>
        <v>-0.000113056468738056+0.0941930389558202i</v>
      </c>
      <c r="D394" s="158" t="str">
        <f t="shared" si="143"/>
        <v>-5.95787272326628+0.722146631994622i</v>
      </c>
      <c r="E394" t="str">
        <f t="shared" si="144"/>
        <v>2870</v>
      </c>
      <c r="F394" t="str">
        <f t="shared" si="145"/>
        <v>0.777000777000777</v>
      </c>
      <c r="G394" t="str">
        <f t="shared" si="140"/>
        <v>0.777000777000777</v>
      </c>
      <c r="H394" t="str">
        <f t="shared" si="146"/>
        <v>2.83152167825549+3.70735242459779i</v>
      </c>
      <c r="I394" t="str">
        <f t="shared" si="147"/>
        <v>102.101761241668i</v>
      </c>
      <c r="J394" t="str">
        <f t="shared" si="141"/>
        <v>-7.91693096666981+22.0822421957121i</v>
      </c>
      <c r="K394" t="str">
        <f t="shared" si="148"/>
        <v>4.09707912561372-1.46888582757987i</v>
      </c>
      <c r="L394" t="str">
        <f t="shared" si="149"/>
        <v>0.21629932335108-0.0731996557173824i</v>
      </c>
      <c r="M394" t="str">
        <f t="shared" si="150"/>
        <v>4.3133784489648-1.54208548329725i</v>
      </c>
      <c r="N394" t="str">
        <f t="shared" si="151"/>
        <v>-0.115307652699693i</v>
      </c>
      <c r="O394" t="str">
        <f t="shared" si="152"/>
        <v>0.993359435173809-0.1150523035457i</v>
      </c>
      <c r="P394" t="str">
        <f t="shared" si="153"/>
        <v>0.00664056482619102+0.1150523035457i</v>
      </c>
      <c r="Q394" t="str">
        <f t="shared" si="154"/>
        <v>-0.00664056482619102+0.000255349153993001i</v>
      </c>
      <c r="R394" t="str">
        <f t="shared" si="155"/>
        <v>-0.333284076432273-17.338496101799i</v>
      </c>
      <c r="S394" t="str">
        <f t="shared" si="156"/>
        <v>0.0119023752597568i</v>
      </c>
      <c r="T394" t="str">
        <f t="shared" si="157"/>
        <v>0.206369287043442-0.00396687214579838i</v>
      </c>
      <c r="U394" t="str">
        <f t="shared" si="158"/>
        <v>0.0000499999999999998-0.00927476358344376i</v>
      </c>
      <c r="V394" t="str">
        <f t="shared" si="159"/>
        <v>3.33333333333333E-06-0.0102022399417882i</v>
      </c>
      <c r="W394" t="str">
        <f t="shared" si="160"/>
        <v>0.0000144745936596243-0.00485824057436408i</v>
      </c>
      <c r="X394" t="str">
        <f t="shared" si="161"/>
        <v>0.000456212252916878-0.00481505897070326i</v>
      </c>
      <c r="Y394" t="str">
        <f t="shared" si="162"/>
        <v>0.009+0.0163362817986669i</v>
      </c>
      <c r="Z394" t="str">
        <f t="shared" si="163"/>
        <v>-3.22408776382952-3.20058298570014i</v>
      </c>
      <c r="AA394" t="str">
        <f t="shared" si="164"/>
        <v>595.912181038758-726.045147889688i</v>
      </c>
      <c r="AB394" t="str">
        <f t="shared" si="165"/>
        <v>1.42557069470022-0.0274026080222021i</v>
      </c>
      <c r="AC394" t="str">
        <f t="shared" si="166"/>
        <v>7.10676874796019-2.31654969259958i</v>
      </c>
      <c r="AD394" t="str">
        <f t="shared" si="167"/>
        <v>0.182463089939393+0.0556205247287839i</v>
      </c>
      <c r="AE394" t="str">
        <f t="shared" si="168"/>
        <v>-0.410258910521462-0.763313714374145i</v>
      </c>
      <c r="AF394" t="str">
        <f t="shared" si="169"/>
        <v>-8.78939440152177-2.98520579260317i</v>
      </c>
      <c r="AG394" t="str">
        <f t="shared" si="170"/>
        <v>1.5397962637539-0.359580004362459i</v>
      </c>
      <c r="AH394" t="str">
        <f t="shared" si="171"/>
        <v>-0.323599794484648+5.07691357122138i</v>
      </c>
      <c r="AI394">
        <f t="shared" si="172"/>
        <v>14.129603827386244</v>
      </c>
      <c r="AJ394">
        <f t="shared" si="173"/>
        <v>93.647069112044505</v>
      </c>
      <c r="AK394"/>
      <c r="AL394"/>
      <c r="AM394"/>
      <c r="AN394"/>
    </row>
    <row r="395" spans="1:40" x14ac:dyDescent="0.25">
      <c r="A395"/>
      <c r="B395">
        <f t="shared" si="139"/>
        <v>26100</v>
      </c>
      <c r="C395" s="186" t="str">
        <f t="shared" si="142"/>
        <v>-0.000112191796522368+0.093832147120116i</v>
      </c>
      <c r="D395" s="158" t="str">
        <f t="shared" si="143"/>
        <v>-5.95786609411263+0.719379794587556i</v>
      </c>
      <c r="E395" t="str">
        <f t="shared" si="144"/>
        <v>2870</v>
      </c>
      <c r="F395" t="str">
        <f t="shared" si="145"/>
        <v>0.777000777000777</v>
      </c>
      <c r="G395" t="str">
        <f t="shared" si="140"/>
        <v>0.777000777000777</v>
      </c>
      <c r="H395" t="str">
        <f t="shared" si="146"/>
        <v>2.8439799320727+3.7142505159398i</v>
      </c>
      <c r="I395" t="str">
        <f t="shared" si="147"/>
        <v>102.494460323367i</v>
      </c>
      <c r="J395" t="str">
        <f t="shared" si="141"/>
        <v>-7.98565465059932+22.1671738964648i</v>
      </c>
      <c r="K395" t="str">
        <f t="shared" si="148"/>
        <v>4.09257860807391-1.4743385668897i</v>
      </c>
      <c r="L395" t="str">
        <f t="shared" si="149"/>
        <v>0.216128156543371-0.0734230440773465i</v>
      </c>
      <c r="M395" t="str">
        <f t="shared" si="150"/>
        <v>4.30870676461728-1.54776161096705i</v>
      </c>
      <c r="N395" t="str">
        <f t="shared" si="151"/>
        <v>-0.115751143671615i</v>
      </c>
      <c r="O395" t="str">
        <f t="shared" si="152"/>
        <v>0.993308312828488-0.115492838158145i</v>
      </c>
      <c r="P395" t="str">
        <f t="shared" si="153"/>
        <v>0.00669168717151203+0.115492838158145i</v>
      </c>
      <c r="Q395" t="str">
        <f t="shared" si="154"/>
        <v>-0.00669168717151203+0.000258305513470003i</v>
      </c>
      <c r="R395" t="str">
        <f t="shared" si="155"/>
        <v>-0.333283696705182-17.2720158925836i</v>
      </c>
      <c r="S395" t="str">
        <f t="shared" si="156"/>
        <v>0.0119481536261405i</v>
      </c>
      <c r="T395" t="str">
        <f t="shared" si="157"/>
        <v>0.206368699317729-0.00398212480932153i</v>
      </c>
      <c r="U395" t="str">
        <f t="shared" si="158"/>
        <v>0.0000499999999999998-0.00923922809078687i</v>
      </c>
      <c r="V395" t="str">
        <f t="shared" si="159"/>
        <v>3.33333333333333E-06-0.0101631508998656i</v>
      </c>
      <c r="W395" t="str">
        <f t="shared" si="160"/>
        <v>0.000014474593003749-0.00483962686440716i</v>
      </c>
      <c r="X395" t="str">
        <f t="shared" si="161"/>
        <v>0.000452861770719145-0.00479691690663756i</v>
      </c>
      <c r="Y395" t="str">
        <f t="shared" si="162"/>
        <v>0.009+0.0163991136517387i</v>
      </c>
      <c r="Z395" t="str">
        <f t="shared" si="163"/>
        <v>-3.21133587407465-3.16288197082522i</v>
      </c>
      <c r="AA395" t="str">
        <f t="shared" si="164"/>
        <v>590.889421013998-725.242311110377i</v>
      </c>
      <c r="AB395" t="str">
        <f t="shared" si="165"/>
        <v>1.42556663477171-0.0275079713272086i</v>
      </c>
      <c r="AC395" t="str">
        <f t="shared" si="166"/>
        <v>7.09977282063772-2.32496109331358i</v>
      </c>
      <c r="AD395" t="str">
        <f t="shared" si="167"/>
        <v>0.182489686684067+0.0558853726968396i</v>
      </c>
      <c r="AE395" t="str">
        <f t="shared" si="168"/>
        <v>-0.409276839761507-0.756660042051971i</v>
      </c>
      <c r="AF395" t="str">
        <f t="shared" si="169"/>
        <v>-8.80184602618533-2.99487072135224i</v>
      </c>
      <c r="AG395" t="str">
        <f t="shared" si="170"/>
        <v>1.53706921701086-0.359564343123039i</v>
      </c>
      <c r="AH395" t="str">
        <f t="shared" si="171"/>
        <v>-0.313602139041984+5.05701121035212i</v>
      </c>
      <c r="AI395">
        <f t="shared" si="172"/>
        <v>14.094547758395608</v>
      </c>
      <c r="AJ395">
        <f t="shared" si="173"/>
        <v>93.548558281361835</v>
      </c>
      <c r="AK395"/>
      <c r="AL395"/>
      <c r="AM395"/>
      <c r="AN395"/>
    </row>
    <row r="396" spans="1:40" x14ac:dyDescent="0.25">
      <c r="A396"/>
      <c r="B396">
        <f t="shared" si="139"/>
        <v>26200</v>
      </c>
      <c r="C396" s="186" t="str">
        <f t="shared" si="142"/>
        <v>-0.000111337006208052+0.0934740101721506i</v>
      </c>
      <c r="D396" s="158" t="str">
        <f t="shared" si="143"/>
        <v>-5.95785954072022+0.716634077986488i</v>
      </c>
      <c r="E396" t="str">
        <f t="shared" si="144"/>
        <v>2870</v>
      </c>
      <c r="F396" t="str">
        <f t="shared" si="145"/>
        <v>0.777000777000777</v>
      </c>
      <c r="G396" t="str">
        <f t="shared" si="140"/>
        <v>0.777000777000777</v>
      </c>
      <c r="H396" t="str">
        <f t="shared" si="146"/>
        <v>2.85643657191311+3.72109322682063i</v>
      </c>
      <c r="I396" t="str">
        <f t="shared" si="147"/>
        <v>102.887159405066i</v>
      </c>
      <c r="J396" t="str">
        <f t="shared" si="141"/>
        <v>-8.05464214905447+22.2521055972175i</v>
      </c>
      <c r="K396" t="str">
        <f t="shared" si="148"/>
        <v>4.08806988196893-1.47976737912409i</v>
      </c>
      <c r="L396" t="str">
        <f t="shared" si="149"/>
        <v>0.21595660491409-0.0736458556203611i</v>
      </c>
      <c r="M396" t="str">
        <f t="shared" si="150"/>
        <v>4.30402648688302-1.55341323474445i</v>
      </c>
      <c r="N396" t="str">
        <f t="shared" si="151"/>
        <v>-0.116194634643537i</v>
      </c>
      <c r="O396" t="str">
        <f t="shared" si="152"/>
        <v>0.993256995115077-0.115933350054968i</v>
      </c>
      <c r="P396" t="str">
        <f t="shared" si="153"/>
        <v>0.00674300488492297+0.115933350054968i</v>
      </c>
      <c r="Q396" t="str">
        <f t="shared" si="154"/>
        <v>-0.00674300488492297+0.000261284588569i</v>
      </c>
      <c r="R396" t="str">
        <f t="shared" si="155"/>
        <v>-0.333283315516292-17.2060429777169i</v>
      </c>
      <c r="S396" t="str">
        <f t="shared" si="156"/>
        <v>0.0119939319925242i</v>
      </c>
      <c r="T396" t="str">
        <f t="shared" si="157"/>
        <v>0.206368109335185-0.00399737742054539i</v>
      </c>
      <c r="U396" t="str">
        <f t="shared" si="158"/>
        <v>0.0000500000000000002-0.0092039638614328i</v>
      </c>
      <c r="V396" t="str">
        <f t="shared" si="159"/>
        <v>3.33333333333333E-06-0.010124360247576i</v>
      </c>
      <c r="W396" t="str">
        <f t="shared" si="160"/>
        <v>0.0000144745923453561-0.00482115524475168i</v>
      </c>
      <c r="X396" t="str">
        <f t="shared" si="161"/>
        <v>0.000449549159059669-0.00477890988475947i</v>
      </c>
      <c r="Y396" t="str">
        <f t="shared" si="162"/>
        <v>0.009+0.0164619455048105i</v>
      </c>
      <c r="Z396" t="str">
        <f t="shared" si="163"/>
        <v>-3.19848779573739-3.125724946403i</v>
      </c>
      <c r="AA396" t="str">
        <f t="shared" si="164"/>
        <v>585.921740815749-724.409646776616i</v>
      </c>
      <c r="AB396" t="str">
        <f t="shared" si="165"/>
        <v>1.42556255925331-0.0276133342709387i</v>
      </c>
      <c r="AC396" t="str">
        <f t="shared" si="166"/>
        <v>7.09276409482309-2.33333626859354i</v>
      </c>
      <c r="AD396" t="str">
        <f t="shared" si="167"/>
        <v>0.18251639071901+0.0561500106985372i</v>
      </c>
      <c r="AE396" t="str">
        <f t="shared" si="168"/>
        <v>-0.408266959055577-0.750091159547641i</v>
      </c>
      <c r="AF396" t="str">
        <f t="shared" si="169"/>
        <v>-8.81429611263333-3.00445914883414i</v>
      </c>
      <c r="AG396" t="str">
        <f t="shared" si="170"/>
        <v>1.53436966947472-0.359527982061335i</v>
      </c>
      <c r="AH396" t="str">
        <f t="shared" si="171"/>
        <v>-0.303740792514324+5.03721093526711i</v>
      </c>
      <c r="AI396">
        <f t="shared" si="172"/>
        <v>14.059565134629485</v>
      </c>
      <c r="AJ396">
        <f t="shared" si="173"/>
        <v>93.450722826589782</v>
      </c>
      <c r="AK396"/>
      <c r="AL396"/>
      <c r="AM396"/>
      <c r="AN396"/>
    </row>
    <row r="397" spans="1:40" x14ac:dyDescent="0.25">
      <c r="A397"/>
      <c r="B397">
        <f t="shared" si="139"/>
        <v>26300</v>
      </c>
      <c r="C397" s="186" t="str">
        <f t="shared" si="142"/>
        <v>-0.000110491947786479+0.0931185966875266i</v>
      </c>
      <c r="D397" s="158" t="str">
        <f t="shared" si="143"/>
        <v>-5.95785306193898+0.713909241271038i</v>
      </c>
      <c r="E397" t="str">
        <f t="shared" si="144"/>
        <v>2870</v>
      </c>
      <c r="F397" t="str">
        <f t="shared" si="145"/>
        <v>0.777000777000777</v>
      </c>
      <c r="G397" t="str">
        <f t="shared" si="140"/>
        <v>0.777000777000777</v>
      </c>
      <c r="H397" t="str">
        <f t="shared" si="146"/>
        <v>2.86889132490397+3.72788073026151i</v>
      </c>
      <c r="I397" t="str">
        <f t="shared" si="147"/>
        <v>103.279858486764i</v>
      </c>
      <c r="J397" t="str">
        <f t="shared" si="141"/>
        <v>-8.12389346203526+22.3370372979703i</v>
      </c>
      <c r="K397" t="str">
        <f t="shared" si="148"/>
        <v>4.08355304398361-1.48517233657066i</v>
      </c>
      <c r="L397" t="str">
        <f t="shared" si="149"/>
        <v>0.215784670939786-0.0738680896915451i</v>
      </c>
      <c r="M397" t="str">
        <f t="shared" si="150"/>
        <v>4.2993377149234-1.55904042626221i</v>
      </c>
      <c r="N397" t="str">
        <f t="shared" si="151"/>
        <v>-0.116638125615459i</v>
      </c>
      <c r="O397" t="str">
        <f t="shared" si="152"/>
        <v>0.99320548204367-0.116373839149529i</v>
      </c>
      <c r="P397" t="str">
        <f t="shared" si="153"/>
        <v>0.00679451795633002+0.116373839149529i</v>
      </c>
      <c r="Q397" t="str">
        <f t="shared" si="154"/>
        <v>-0.00679451795633002+0.000264286465930005i</v>
      </c>
      <c r="R397" t="str">
        <f t="shared" si="155"/>
        <v>-0.33328293286995-17.1405715705721i</v>
      </c>
      <c r="S397" t="str">
        <f t="shared" si="156"/>
        <v>0.0120397103589079i</v>
      </c>
      <c r="T397" t="str">
        <f t="shared" si="157"/>
        <v>0.206367517095819-0.00401262997932154i</v>
      </c>
      <c r="U397" t="str">
        <f t="shared" si="158"/>
        <v>0.0000500000000000001-0.00916896780112315i</v>
      </c>
      <c r="V397" t="str">
        <f t="shared" si="159"/>
        <v>3.33333333333333E-06-0.0100858645812354i</v>
      </c>
      <c r="W397" t="str">
        <f t="shared" si="160"/>
        <v>0.0000144745916844455-0.00480282409459565i</v>
      </c>
      <c r="X397" t="str">
        <f t="shared" si="161"/>
        <v>0.000446273850912704-0.0047610364160899i</v>
      </c>
      <c r="Y397" t="str">
        <f t="shared" si="162"/>
        <v>0.009+0.0165247773578823i</v>
      </c>
      <c r="Z397" t="str">
        <f t="shared" si="163"/>
        <v>-3.1855504469872-3.08910371120256i</v>
      </c>
      <c r="AA397" t="str">
        <f t="shared" si="164"/>
        <v>581.008591894494-723.548212541184i</v>
      </c>
      <c r="AB397" t="str">
        <f t="shared" si="165"/>
        <v>1.4255584681451-0.0277186968523673i</v>
      </c>
      <c r="AC397" t="str">
        <f t="shared" si="166"/>
        <v>7.08574271796851-2.34167532062455i</v>
      </c>
      <c r="AD397" t="str">
        <f t="shared" si="167"/>
        <v>0.182543201966495+0.0564144409486778i</v>
      </c>
      <c r="AE397" t="str">
        <f t="shared" si="168"/>
        <v>-0.407230519718866-0.743605930230092i</v>
      </c>
      <c r="AF397" t="str">
        <f t="shared" si="169"/>
        <v>-8.82674438684295-3.01397148899047i</v>
      </c>
      <c r="AG397" t="str">
        <f t="shared" si="170"/>
        <v>1.5316974066527-0.359471547998589i</v>
      </c>
      <c r="AH397" t="str">
        <f t="shared" si="171"/>
        <v>-0.294013935072117+5.01751257709747i</v>
      </c>
      <c r="AI397">
        <f t="shared" si="172"/>
        <v>14.024656103043522</v>
      </c>
      <c r="AJ397">
        <f t="shared" si="173"/>
        <v>93.353557370417803</v>
      </c>
      <c r="AK397"/>
      <c r="AL397"/>
      <c r="AM397"/>
      <c r="AN397"/>
    </row>
    <row r="398" spans="1:40" x14ac:dyDescent="0.25">
      <c r="A398"/>
      <c r="B398">
        <f t="shared" si="139"/>
        <v>26400</v>
      </c>
      <c r="C398" s="186" t="str">
        <f t="shared" si="142"/>
        <v>-0.000109656474084697+0.0927658757179719i</v>
      </c>
      <c r="D398" s="158" t="str">
        <f t="shared" si="143"/>
        <v>-5.95784665664061+0.711205047171118i</v>
      </c>
      <c r="E398" t="str">
        <f t="shared" si="144"/>
        <v>2870</v>
      </c>
      <c r="F398" t="str">
        <f t="shared" si="145"/>
        <v>0.777000777000777</v>
      </c>
      <c r="G398" t="str">
        <f t="shared" si="140"/>
        <v>0.777000777000777</v>
      </c>
      <c r="H398" t="str">
        <f t="shared" si="146"/>
        <v>2.88134392041499+3.73461320041745i</v>
      </c>
      <c r="I398" t="str">
        <f t="shared" si="147"/>
        <v>103.672557568463i</v>
      </c>
      <c r="J398" t="str">
        <f t="shared" si="141"/>
        <v>-8.1934085895417+22.421968998723i</v>
      </c>
      <c r="K398" t="str">
        <f t="shared" si="148"/>
        <v>4.07902819036323-1.4905535108807i</v>
      </c>
      <c r="L398" t="str">
        <f t="shared" si="149"/>
        <v>0.215612357096099-0.0740897456485984i</v>
      </c>
      <c r="M398" t="str">
        <f t="shared" si="150"/>
        <v>4.29464054745933-1.5646432565293i</v>
      </c>
      <c r="N398" t="str">
        <f t="shared" si="151"/>
        <v>-0.117081616587381i</v>
      </c>
      <c r="O398" t="str">
        <f t="shared" si="152"/>
        <v>0.993153773624399-0.116814305355189i</v>
      </c>
      <c r="P398" t="str">
        <f t="shared" si="153"/>
        <v>0.00684622637560095+0.116814305355189i</v>
      </c>
      <c r="Q398" t="str">
        <f t="shared" si="154"/>
        <v>-0.00684622637560095+0.000267311232192008i</v>
      </c>
      <c r="R398" t="str">
        <f t="shared" si="155"/>
        <v>-0.333282548761697-17.0755959721979i</v>
      </c>
      <c r="S398" t="str">
        <f t="shared" si="156"/>
        <v>0.0120854887252916i</v>
      </c>
      <c r="T398" t="str">
        <f t="shared" si="157"/>
        <v>0.206366922599632-0.00402788248539594i</v>
      </c>
      <c r="U398" t="str">
        <f t="shared" si="158"/>
        <v>0.0000500000000000001-0.00913423686248253i</v>
      </c>
      <c r="V398" t="str">
        <f t="shared" si="159"/>
        <v>3.33333333333333E-06-0.0100476605487308i</v>
      </c>
      <c r="W398" t="str">
        <f t="shared" si="160"/>
        <v>0.0000144745910210174-0.00478463181769484i</v>
      </c>
      <c r="X398" t="str">
        <f t="shared" si="161"/>
        <v>0.000443035289796106-0.00474329503325761i</v>
      </c>
      <c r="Y398" t="str">
        <f t="shared" si="162"/>
        <v>0.009+0.0165876092109541i</v>
      </c>
      <c r="Z398" t="str">
        <f t="shared" si="163"/>
        <v>-3.17253048973917-3.05301015214537i</v>
      </c>
      <c r="AA398" t="str">
        <f t="shared" si="164"/>
        <v>576.149423034567-722.659036029857i</v>
      </c>
      <c r="AB398" t="str">
        <f t="shared" si="165"/>
        <v>1.42555436144709-0.0278240590697394i</v>
      </c>
      <c r="AC398" t="str">
        <f t="shared" si="166"/>
        <v>7.07870883688542-2.34997835072993i</v>
      </c>
      <c r="AD398" t="str">
        <f t="shared" si="167"/>
        <v>0.182570120350069+0.0566786656278987i</v>
      </c>
      <c r="AE398" t="str">
        <f t="shared" si="168"/>
        <v>-0.406168731753917-0.737203225729402i</v>
      </c>
      <c r="AF398" t="str">
        <f t="shared" si="169"/>
        <v>-8.8391905770556-3.02340815324633i</v>
      </c>
      <c r="AG398" t="str">
        <f t="shared" si="170"/>
        <v>1.52905221011636-0.359395651382153i</v>
      </c>
      <c r="AH398" t="str">
        <f t="shared" si="171"/>
        <v>-0.284419768874834+4.99791595261391i</v>
      </c>
      <c r="AI398">
        <f t="shared" si="172"/>
        <v>13.989820800278295</v>
      </c>
      <c r="AJ398">
        <f t="shared" si="173"/>
        <v>93.257056566407854</v>
      </c>
      <c r="AK398"/>
      <c r="AL398"/>
      <c r="AM398"/>
      <c r="AN398"/>
    </row>
    <row r="399" spans="1:40" x14ac:dyDescent="0.25">
      <c r="A399"/>
      <c r="B399">
        <f t="shared" si="139"/>
        <v>26500</v>
      </c>
      <c r="C399" s="186" t="str">
        <f t="shared" si="142"/>
        <v>-0.000108830440701343+0.0924158167823533i</v>
      </c>
      <c r="D399" s="158" t="str">
        <f t="shared" si="143"/>
        <v>-5.957840323718+0.708521261998042i</v>
      </c>
      <c r="E399" t="str">
        <f t="shared" si="144"/>
        <v>2870</v>
      </c>
      <c r="F399" t="str">
        <f t="shared" si="145"/>
        <v>0.777000777000777</v>
      </c>
      <c r="G399" t="str">
        <f t="shared" si="140"/>
        <v>0.777000777000777</v>
      </c>
      <c r="H399" t="str">
        <f t="shared" si="146"/>
        <v>2.89379409005654+3.74129081255281i</v>
      </c>
      <c r="I399" t="str">
        <f t="shared" si="147"/>
        <v>104.065256650162i</v>
      </c>
      <c r="J399" t="str">
        <f t="shared" si="141"/>
        <v>-8.26318753157378+22.5069006994758i</v>
      </c>
      <c r="K399" t="str">
        <f t="shared" si="148"/>
        <v>4.07449541691644-1.49591097308669i</v>
      </c>
      <c r="L399" t="str">
        <f t="shared" si="149"/>
        <v>0.215439665857681-0.0743108228617694i</v>
      </c>
      <c r="M399" t="str">
        <f t="shared" si="150"/>
        <v>4.28993508277412-1.57022179594846i</v>
      </c>
      <c r="N399" t="str">
        <f t="shared" si="151"/>
        <v>-0.117525107559303i</v>
      </c>
      <c r="O399" t="str">
        <f t="shared" si="152"/>
        <v>0.993101869867434-0.117254748585317i</v>
      </c>
      <c r="P399" t="str">
        <f t="shared" si="153"/>
        <v>0.00689813013256602+0.117254748585317i</v>
      </c>
      <c r="Q399" t="str">
        <f t="shared" si="154"/>
        <v>-0.00689813013256602+0.000270358973986001i</v>
      </c>
      <c r="R399" t="str">
        <f t="shared" si="155"/>
        <v>-0.333282163196048-17.0111105696633i</v>
      </c>
      <c r="S399" t="str">
        <f t="shared" si="156"/>
        <v>0.0121312670916752i</v>
      </c>
      <c r="T399" t="str">
        <f t="shared" si="157"/>
        <v>0.206366325846605-0.00404313493862254i</v>
      </c>
      <c r="U399" t="str">
        <f t="shared" si="158"/>
        <v>0.00005-0.00909976804413352i</v>
      </c>
      <c r="V399" t="str">
        <f t="shared" si="159"/>
        <v>3.33333333333333E-06-0.0100097448485469i</v>
      </c>
      <c r="W399" t="str">
        <f t="shared" si="160"/>
        <v>0.0000144745903550714-0.0047665768418991i</v>
      </c>
      <c r="X399" t="str">
        <f t="shared" si="161"/>
        <v>0.000439832929537537-0.00472568429011215i</v>
      </c>
      <c r="Y399" t="str">
        <f t="shared" si="162"/>
        <v>0.009+0.0166504410640259i</v>
      </c>
      <c r="Z399" t="str">
        <f t="shared" si="163"/>
        <v>-3.15943433792855-3.01743624609003i</v>
      </c>
      <c r="AA399" t="str">
        <f t="shared" si="164"/>
        <v>571.343680920903-721.743115598568i</v>
      </c>
      <c r="AB399" t="str">
        <f t="shared" si="165"/>
        <v>1.42555023915913-0.0279294209220462i</v>
      </c>
      <c r="AC399" t="str">
        <f t="shared" si="166"/>
        <v>7.07166259774577-2.35824545940226i</v>
      </c>
      <c r="AD399" t="str">
        <f t="shared" si="167"/>
        <v>0.182597145794547+0.0569426868832966i</v>
      </c>
      <c r="AE399" t="str">
        <f t="shared" si="168"/>
        <v>-0.405082765079623-0.730881926386052i</v>
      </c>
      <c r="AF399" t="str">
        <f t="shared" si="169"/>
        <v>-8.85163441377454-3.03276955055477i</v>
      </c>
      <c r="AG399" t="str">
        <f t="shared" si="170"/>
        <v>1.52643385787711-0.359300886658634i</v>
      </c>
      <c r="AH399" t="str">
        <f t="shared" si="171"/>
        <v>-0.274956517954131+4.97842086473879i</v>
      </c>
      <c r="AI399">
        <f t="shared" si="172"/>
        <v>13.955059352910864</v>
      </c>
      <c r="AJ399">
        <f t="shared" si="173"/>
        <v>93.16121509956227</v>
      </c>
      <c r="AK399"/>
      <c r="AL399"/>
      <c r="AM399"/>
      <c r="AN399"/>
    </row>
    <row r="400" spans="1:40" x14ac:dyDescent="0.25">
      <c r="A400"/>
      <c r="B400">
        <f t="shared" si="139"/>
        <v>26600</v>
      </c>
      <c r="C400" s="186" t="str">
        <f t="shared" si="142"/>
        <v>-0.000108013705944244+0.0920683898578975i</v>
      </c>
      <c r="D400" s="158" t="str">
        <f t="shared" si="143"/>
        <v>-5.95783406208486+0.705857655577214i</v>
      </c>
      <c r="E400" t="str">
        <f t="shared" si="144"/>
        <v>2870</v>
      </c>
      <c r="F400" t="str">
        <f t="shared" si="145"/>
        <v>0.777000777000777</v>
      </c>
      <c r="G400" t="str">
        <f t="shared" si="140"/>
        <v>0.777000777000777</v>
      </c>
      <c r="H400" t="str">
        <f t="shared" si="146"/>
        <v>2.90624156767765+3.74791374301717i</v>
      </c>
      <c r="I400" t="str">
        <f t="shared" si="147"/>
        <v>104.457955731861i</v>
      </c>
      <c r="J400" t="str">
        <f t="shared" si="141"/>
        <v>-8.33323028813149+22.5918324002285i</v>
      </c>
      <c r="K400" t="str">
        <f t="shared" si="148"/>
        <v>4.06995481901856-1.50124479361971i</v>
      </c>
      <c r="L400" t="str">
        <f t="shared" si="149"/>
        <v>0.21526659969813-0.0745313207138261i</v>
      </c>
      <c r="M400" t="str">
        <f t="shared" si="150"/>
        <v>4.28522141871669-1.57577611433354i</v>
      </c>
      <c r="N400" t="str">
        <f t="shared" si="151"/>
        <v>-0.117968598531225i</v>
      </c>
      <c r="O400" t="str">
        <f t="shared" si="152"/>
        <v>0.993049770782983-0.117695168753284i</v>
      </c>
      <c r="P400" t="str">
        <f t="shared" si="153"/>
        <v>0.00695022921701705+0.117695168753284i</v>
      </c>
      <c r="Q400" t="str">
        <f t="shared" si="154"/>
        <v>-0.00695022921701705+0.000273429777941009i</v>
      </c>
      <c r="R400" t="str">
        <f t="shared" si="155"/>
        <v>-0.333281776171104-16.9471098344418i</v>
      </c>
      <c r="S400" t="str">
        <f t="shared" si="156"/>
        <v>0.0121770454580589i</v>
      </c>
      <c r="T400" t="str">
        <f t="shared" si="157"/>
        <v>0.206365726836715-0.00405838733877815i</v>
      </c>
      <c r="U400" t="str">
        <f t="shared" si="158"/>
        <v>0.0000499999999999999-0.00906555838983225i</v>
      </c>
      <c r="V400" t="str">
        <f t="shared" si="159"/>
        <v>3.33333333333333E-06-0.00997211422881552i</v>
      </c>
      <c r="W400" t="str">
        <f t="shared" si="160"/>
        <v>0.0000144745896866078-0.00474865761869978i</v>
      </c>
      <c r="X400" t="str">
        <f t="shared" si="161"/>
        <v>0.000436666234046795-0.00470820276134584i</v>
      </c>
      <c r="Y400" t="str">
        <f t="shared" si="162"/>
        <v>0.009+0.0167132729170977i</v>
      </c>
      <c r="Z400" t="str">
        <f t="shared" si="163"/>
        <v>-3.14626816555668-2.98237406140155i</v>
      </c>
      <c r="AA400" t="str">
        <f t="shared" si="164"/>
        <v>566.59081067306-720.80142107744i</v>
      </c>
      <c r="AB400" t="str">
        <f t="shared" si="165"/>
        <v>1.42554610128107-0.0280347824077459i</v>
      </c>
      <c r="AC400" t="str">
        <f t="shared" si="166"/>
        <v>7.06460414608905-2.36647674632275i</v>
      </c>
      <c r="AD400" t="str">
        <f t="shared" si="167"/>
        <v>0.182624278225969+0.0572065068290794i</v>
      </c>
      <c r="AE400" t="str">
        <f t="shared" si="168"/>
        <v>-0.403973750729696-0.724640921662342i</v>
      </c>
      <c r="AF400" t="str">
        <f t="shared" si="169"/>
        <v>-8.86407562976251-3.04205608743996i</v>
      </c>
      <c r="AG400" t="str">
        <f t="shared" si="170"/>
        <v>1.5238421247426-0.359187832642219i</v>
      </c>
      <c r="AH400" t="str">
        <f t="shared" si="171"/>
        <v>-0.265622428090901+4.95902710304609i</v>
      </c>
      <c r="AI400">
        <f t="shared" si="172"/>
        <v>13.920371877702568</v>
      </c>
      <c r="AJ400">
        <f t="shared" si="173"/>
        <v>93.066027686865127</v>
      </c>
      <c r="AK400"/>
      <c r="AL400"/>
      <c r="AM400"/>
      <c r="AN400"/>
    </row>
    <row r="401" spans="1:40" x14ac:dyDescent="0.25">
      <c r="A401"/>
      <c r="B401">
        <f t="shared" si="139"/>
        <v>26700</v>
      </c>
      <c r="C401" s="186" t="str">
        <f t="shared" si="142"/>
        <v>-0.000107206130769657+0.0917235653716089i</v>
      </c>
      <c r="D401" s="158" t="str">
        <f t="shared" si="143"/>
        <v>-5.9578278706752+0.703214001182335i</v>
      </c>
      <c r="E401" t="str">
        <f t="shared" si="144"/>
        <v>2870</v>
      </c>
      <c r="F401" t="str">
        <f t="shared" si="145"/>
        <v>0.777000777000777</v>
      </c>
      <c r="G401" t="str">
        <f t="shared" si="140"/>
        <v>0.777000777000777</v>
      </c>
      <c r="H401" t="str">
        <f t="shared" si="146"/>
        <v>2.91868608936381+3.75448216922125i</v>
      </c>
      <c r="I401" t="str">
        <f t="shared" si="147"/>
        <v>104.850654813559i</v>
      </c>
      <c r="J401" t="str">
        <f t="shared" si="141"/>
        <v>-8.40353685921485+22.6767641009812i</v>
      </c>
      <c r="K401" t="str">
        <f t="shared" si="148"/>
        <v>4.06540649161433-1.50655504232608i</v>
      </c>
      <c r="L401" t="str">
        <f t="shared" si="149"/>
        <v>0.215093161089918-0.0747512386000234i</v>
      </c>
      <c r="M401" t="str">
        <f t="shared" si="150"/>
        <v>4.28049965270425-1.5813062809261i</v>
      </c>
      <c r="N401" t="str">
        <f t="shared" si="151"/>
        <v>-0.118412089503146i</v>
      </c>
      <c r="O401" t="str">
        <f t="shared" si="152"/>
        <v>0.992997476381295-0.118135565772465i</v>
      </c>
      <c r="P401" t="str">
        <f t="shared" si="153"/>
        <v>0.00700252361870501+0.118135565772465i</v>
      </c>
      <c r="Q401" t="str">
        <f t="shared" si="154"/>
        <v>-0.00700252361870501+0.000276523730680989i</v>
      </c>
      <c r="R401" t="str">
        <f t="shared" si="155"/>
        <v>-0.333281387685877-16.8835883208372i</v>
      </c>
      <c r="S401" t="str">
        <f t="shared" si="156"/>
        <v>0.0122228238244426i</v>
      </c>
      <c r="T401" t="str">
        <f t="shared" si="157"/>
        <v>0.20636512557001-0.00407363968565023i</v>
      </c>
      <c r="U401" t="str">
        <f t="shared" si="158"/>
        <v>0.0000499999999999998-0.00903160498762313i</v>
      </c>
      <c r="V401" t="str">
        <f t="shared" si="159"/>
        <v>3.33333333333333E-06-0.00993476548638547i</v>
      </c>
      <c r="W401" t="str">
        <f t="shared" si="160"/>
        <v>0.0000144745890156264-0.00473087262278681i</v>
      </c>
      <c r="X401" t="str">
        <f t="shared" si="161"/>
        <v>0.000433534677093864-0.00469084904212294i</v>
      </c>
      <c r="Y401" t="str">
        <f t="shared" si="162"/>
        <v>0.009+0.0167761047701695i</v>
      </c>
      <c r="Z401" t="str">
        <f t="shared" si="163"/>
        <v>-3.13303791451078-2.94781575931613i</v>
      </c>
      <c r="AA401" t="str">
        <f t="shared" si="164"/>
        <v>561.890256347858-719.834894501438i</v>
      </c>
      <c r="AB401" t="str">
        <f t="shared" si="165"/>
        <v>1.42554194781324-0.0281401435253703i</v>
      </c>
      <c r="AC401" t="str">
        <f t="shared" si="166"/>
        <v>7.05753362682708-2.3746723103881i</v>
      </c>
      <c r="AD401" t="str">
        <f t="shared" si="167"/>
        <v>0.182651517571589+0.0574701275471776i</v>
      </c>
      <c r="AE401" t="str">
        <f t="shared" si="168"/>
        <v>-0.402842782021242-0.718479110517617i</v>
      </c>
      <c r="AF401" t="str">
        <f t="shared" si="169"/>
        <v>-8.87651396003901-3.05126816803892i</v>
      </c>
      <c r="AG401" t="str">
        <f t="shared" si="170"/>
        <v>1.52127678265453-0.359057052878277i</v>
      </c>
      <c r="AH401" t="str">
        <f t="shared" si="171"/>
        <v>-0.256415766684739+4.93973444424865i</v>
      </c>
      <c r="AI401">
        <f t="shared" si="172"/>
        <v>13.8857584818414</v>
      </c>
      <c r="AJ401">
        <f t="shared" si="173"/>
        <v>92.971489077777477</v>
      </c>
      <c r="AK401"/>
      <c r="AL401"/>
      <c r="AM401"/>
      <c r="AN401"/>
    </row>
    <row r="402" spans="1:40" x14ac:dyDescent="0.25">
      <c r="A402"/>
      <c r="B402">
        <f t="shared" ref="B402:B465" si="174">B401+100</f>
        <v>26800</v>
      </c>
      <c r="C402" s="186" t="str">
        <f t="shared" si="142"/>
        <v>-0.00010640757872308+0.0913813141918752i</v>
      </c>
      <c r="D402" s="158" t="str">
        <f t="shared" si="143"/>
        <v>-5.95782174844284+0.700590075471043i</v>
      </c>
      <c r="E402" t="str">
        <f t="shared" si="144"/>
        <v>2870</v>
      </c>
      <c r="F402" t="str">
        <f t="shared" si="145"/>
        <v>0.777000777000777</v>
      </c>
      <c r="G402" t="str">
        <f t="shared" si="140"/>
        <v>0.777000777000777</v>
      </c>
      <c r="H402" t="str">
        <f t="shared" si="146"/>
        <v>2.9311273934344+3.760996269613i</v>
      </c>
      <c r="I402" t="str">
        <f t="shared" si="147"/>
        <v>105.243353895258i</v>
      </c>
      <c r="J402" t="str">
        <f t="shared" si="141"/>
        <v>-8.47410724482385+22.7616958017339i</v>
      </c>
      <c r="K402" t="str">
        <f t="shared" si="148"/>
        <v>4.06085052922104-1.51184178848385i</v>
      </c>
      <c r="L402" t="str">
        <f t="shared" si="149"/>
        <v>0.21491935250432-0.0749705759280717i</v>
      </c>
      <c r="M402" t="str">
        <f t="shared" si="150"/>
        <v>4.27576988172536-1.58681236441192i</v>
      </c>
      <c r="N402" t="str">
        <f t="shared" si="151"/>
        <v>-0.118855580475068i</v>
      </c>
      <c r="O402" t="str">
        <f t="shared" si="152"/>
        <v>0.992944986672653-0.118575939556244i</v>
      </c>
      <c r="P402" t="str">
        <f t="shared" si="153"/>
        <v>0.00705501332734704+0.118575939556244i</v>
      </c>
      <c r="Q402" t="str">
        <f t="shared" si="154"/>
        <v>-0.00705501332734704+0.000279640918824001i</v>
      </c>
      <c r="R402" t="str">
        <f t="shared" si="155"/>
        <v>-0.333280997743459-16.8205406644219i</v>
      </c>
      <c r="S402" t="str">
        <f t="shared" si="156"/>
        <v>0.0122686021908263i</v>
      </c>
      <c r="T402" t="str">
        <f t="shared" si="157"/>
        <v>0.206364522046409-0.00408889197907618i</v>
      </c>
      <c r="U402" t="str">
        <f t="shared" si="158"/>
        <v>0.0000499999999999998-0.00899790496901259i</v>
      </c>
      <c r="V402" t="str">
        <f t="shared" si="159"/>
        <v>3.33333333333333E-06-0.00989769546591386i</v>
      </c>
      <c r="W402" t="str">
        <f t="shared" si="160"/>
        <v>0.0000144745883421275-0.00471322035161593i</v>
      </c>
      <c r="X402" t="str">
        <f t="shared" si="161"/>
        <v>0.000430437742092693-0.00467362174771705i</v>
      </c>
      <c r="Y402" t="str">
        <f t="shared" si="162"/>
        <v>0.009+0.0168389366232413i</v>
      </c>
      <c r="Z402" t="str">
        <f t="shared" si="163"/>
        <v>-3.11974930216216-2.91375359511585i</v>
      </c>
      <c r="AA402" t="str">
        <f t="shared" si="164"/>
        <v>557.241461412226-718.844450827448i</v>
      </c>
      <c r="AB402" t="str">
        <f t="shared" si="165"/>
        <v>1.42553777875508-0.0282455042737961i</v>
      </c>
      <c r="AC402" t="str">
        <f t="shared" si="166"/>
        <v>7.05045118424193-2.38283224973291i</v>
      </c>
      <c r="AD402" t="str">
        <f t="shared" si="167"/>
        <v>0.182678863759821+0.0577335510878282i</v>
      </c>
      <c r="AE402" t="str">
        <f t="shared" si="168"/>
        <v>-0.401690915693516-0.712395401749451i</v>
      </c>
      <c r="AF402" t="str">
        <f t="shared" si="169"/>
        <v>-8.88894914187724-3.06040619414196i</v>
      </c>
      <c r="AG402" t="str">
        <f t="shared" si="170"/>
        <v>1.51873760100884-0.358909096001773i</v>
      </c>
      <c r="AH402" t="str">
        <f t="shared" si="171"/>
        <v>-0.247334822617096+4.9205426526727i</v>
      </c>
      <c r="AI402">
        <f t="shared" si="172"/>
        <v>13.851219263178896</v>
      </c>
      <c r="AJ402">
        <f t="shared" si="173"/>
        <v>92.877594054696928</v>
      </c>
      <c r="AK402"/>
      <c r="AL402"/>
      <c r="AM402"/>
      <c r="AN402"/>
    </row>
    <row r="403" spans="1:40" x14ac:dyDescent="0.25">
      <c r="A403"/>
      <c r="B403">
        <f t="shared" si="174"/>
        <v>26900</v>
      </c>
      <c r="C403" s="186" t="str">
        <f t="shared" si="142"/>
        <v>-0.00010561791588161+0.0910416076202659i</v>
      </c>
      <c r="D403" s="158" t="str">
        <f t="shared" si="143"/>
        <v>-5.95781569436105+0.697985658422039i</v>
      </c>
      <c r="E403" t="str">
        <f t="shared" si="144"/>
        <v>2870</v>
      </c>
      <c r="F403" t="str">
        <f t="shared" si="145"/>
        <v>0.777000777000777</v>
      </c>
      <c r="G403" t="str">
        <f t="shared" si="140"/>
        <v>0.777000777000777</v>
      </c>
      <c r="H403" t="str">
        <f t="shared" si="146"/>
        <v>2.94356522044011+3.76745622365402i</v>
      </c>
      <c r="I403" t="str">
        <f t="shared" si="147"/>
        <v>105.636052976957i</v>
      </c>
      <c r="J403" t="str">
        <f t="shared" si="141"/>
        <v>-8.54494144495849+22.8466275024867i</v>
      </c>
      <c r="K403" t="str">
        <f t="shared" si="148"/>
        <v>4.05628702593096-1.51710510081859i</v>
      </c>
      <c r="L403" t="str">
        <f t="shared" si="149"/>
        <v>0.214745176411346-0.0751893321181047i</v>
      </c>
      <c r="M403" t="str">
        <f t="shared" si="150"/>
        <v>4.27103220234231-1.59229443293669i</v>
      </c>
      <c r="N403" t="str">
        <f t="shared" si="151"/>
        <v>-0.11929907144699i</v>
      </c>
      <c r="O403" t="str">
        <f t="shared" si="152"/>
        <v>0.992892301667382-0.119016290018004i</v>
      </c>
      <c r="P403" t="str">
        <f t="shared" si="153"/>
        <v>0.00710769833261804+0.119016290018004i</v>
      </c>
      <c r="Q403" t="str">
        <f t="shared" si="154"/>
        <v>-0.00710769833261804+0.000282781428985995i</v>
      </c>
      <c r="R403" t="str">
        <f t="shared" si="155"/>
        <v>-0.333280606340326-16.7579615805452i</v>
      </c>
      <c r="S403" t="str">
        <f t="shared" si="156"/>
        <v>0.01231438055721i</v>
      </c>
      <c r="T403" t="str">
        <f t="shared" si="157"/>
        <v>0.206363916265938-0.00410414421881247i</v>
      </c>
      <c r="U403" t="str">
        <f t="shared" si="158"/>
        <v>0.0000500000000000002-0.00896445550816131i</v>
      </c>
      <c r="V403" t="str">
        <f t="shared" si="159"/>
        <v>3.33333333333333E-06-0.00986090105897736i</v>
      </c>
      <c r="W403" t="str">
        <f t="shared" si="160"/>
        <v>0.0000144745876661108-0.00469569932498555i</v>
      </c>
      <c r="X403" t="str">
        <f t="shared" si="161"/>
        <v>0.000427374921890454-0.00465651951315607i</v>
      </c>
      <c r="Y403" t="str">
        <f t="shared" si="162"/>
        <v>0.009+0.0169017684763131i</v>
      </c>
      <c r="Z403" t="str">
        <f t="shared" si="163"/>
        <v>-3.10640782874674-2.88017991912391i</v>
      </c>
      <c r="AA403" t="str">
        <f t="shared" si="164"/>
        <v>552.643869187593-717.830978637627i</v>
      </c>
      <c r="AB403" t="str">
        <f t="shared" si="165"/>
        <v>1.42553359410678-0.0283508646513411i</v>
      </c>
      <c r="AC403" t="str">
        <f t="shared" si="166"/>
        <v>7.04335696199756-2.39095666175058i</v>
      </c>
      <c r="AD403" t="str">
        <f t="shared" si="167"/>
        <v>0.182706316720241+0.0579967794701943i</v>
      </c>
      <c r="AE403" t="str">
        <f t="shared" si="168"/>
        <v>-0.400519173017328-0.70638871430304i</v>
      </c>
      <c r="AF403" t="str">
        <f t="shared" si="169"/>
        <v>-8.90138091480116-3.06947056523198i</v>
      </c>
      <c r="AG403" t="str">
        <f t="shared" si="170"/>
        <v>1.51622434695919-0.358744496090416i</v>
      </c>
      <c r="AH403" t="str">
        <f t="shared" si="171"/>
        <v>-0.238377906109258+4.90145148072175i</v>
      </c>
      <c r="AI403">
        <f t="shared" si="172"/>
        <v>13.81675431046482</v>
      </c>
      <c r="AJ403">
        <f t="shared" si="173"/>
        <v>92.784337433390732</v>
      </c>
      <c r="AK403"/>
      <c r="AL403"/>
      <c r="AM403"/>
      <c r="AN403"/>
    </row>
    <row r="404" spans="1:40" x14ac:dyDescent="0.25">
      <c r="A404"/>
      <c r="B404">
        <f t="shared" si="174"/>
        <v>27000</v>
      </c>
      <c r="C404" s="186" t="str">
        <f t="shared" si="142"/>
        <v>-0.000104837010797791+0.0907044173835086i</v>
      </c>
      <c r="D404" s="158" t="str">
        <f t="shared" si="143"/>
        <v>-5.95780970742208+0.695400533273566i</v>
      </c>
      <c r="E404" t="str">
        <f t="shared" si="144"/>
        <v>2870</v>
      </c>
      <c r="F404" t="str">
        <f t="shared" si="145"/>
        <v>0.777000777000777</v>
      </c>
      <c r="G404" t="str">
        <f t="shared" si="140"/>
        <v>0.777000777000777</v>
      </c>
      <c r="H404" t="str">
        <f t="shared" si="146"/>
        <v>2.95599931315997+3.77386221179594i</v>
      </c>
      <c r="I404" t="str">
        <f t="shared" si="147"/>
        <v>106.028752058656i</v>
      </c>
      <c r="J404" t="str">
        <f t="shared" si="141"/>
        <v>-8.61603945961877+22.9315592032394i</v>
      </c>
      <c r="K404" t="str">
        <f t="shared" si="148"/>
        <v>4.05171607541418-1.522345047519i</v>
      </c>
      <c r="L404" t="str">
        <f t="shared" si="149"/>
        <v>0.214570635279669-0.0754075066026467i</v>
      </c>
      <c r="M404" t="str">
        <f t="shared" si="150"/>
        <v>4.26628671069385-1.59775255412165i</v>
      </c>
      <c r="N404" t="str">
        <f t="shared" si="151"/>
        <v>-0.119742562418912i</v>
      </c>
      <c r="O404" t="str">
        <f t="shared" si="152"/>
        <v>0.992839421375844-0.119456617071135i</v>
      </c>
      <c r="P404" t="str">
        <f t="shared" si="153"/>
        <v>0.00716057862415598+0.119456617071135i</v>
      </c>
      <c r="Q404" t="str">
        <f t="shared" si="154"/>
        <v>-0.00716057862415598+0.000285945347776997i</v>
      </c>
      <c r="R404" t="str">
        <f t="shared" si="155"/>
        <v>-0.333280213476488-16.6958458628441i</v>
      </c>
      <c r="S404" t="str">
        <f t="shared" si="156"/>
        <v>0.0123601589235936i</v>
      </c>
      <c r="T404" t="str">
        <f t="shared" si="157"/>
        <v>0.206363308228576-0.00411939640465859i</v>
      </c>
      <c r="U404" t="str">
        <f t="shared" si="158"/>
        <v>0.0000500000000000001-0.00893125382109403i</v>
      </c>
      <c r="V404" t="str">
        <f t="shared" si="159"/>
        <v>3.33333333333333E-06-0.00982437920320344i</v>
      </c>
      <c r="W404" t="str">
        <f t="shared" si="160"/>
        <v>0.0000144745869875766-0.00467830808462302i</v>
      </c>
      <c r="X404" t="str">
        <f t="shared" si="161"/>
        <v>0.000424345718562141-0.00463954099287453i</v>
      </c>
      <c r="Y404" t="str">
        <f t="shared" si="162"/>
        <v>0.009+0.0169646003293849i</v>
      </c>
      <c r="Z404" t="str">
        <f t="shared" si="163"/>
        <v>-3.09301878453166-2.84708717753228i</v>
      </c>
      <c r="AA404" t="str">
        <f t="shared" si="164"/>
        <v>548.096923267126-716.795340828899i</v>
      </c>
      <c r="AB404" t="str">
        <f t="shared" si="165"/>
        <v>1.42552939386818-0.0284562246566203i</v>
      </c>
      <c r="AC404" t="str">
        <f t="shared" si="166"/>
        <v>7.0362511031375-2.39904564311743i</v>
      </c>
      <c r="AD404" t="str">
        <f t="shared" si="167"/>
        <v>0.182733876383543+0.0582598146829192i</v>
      </c>
      <c r="AE404" t="str">
        <f t="shared" si="168"/>
        <v>-0.399328540875439-0.700457977549955i</v>
      </c>
      <c r="AF404" t="str">
        <f t="shared" si="169"/>
        <v>-8.91380902058205-3.07846167852237i</v>
      </c>
      <c r="AG404" t="str">
        <f t="shared" si="170"/>
        <v>1.51373678570406-0.358563773012334i</v>
      </c>
      <c r="AH404" t="str">
        <f t="shared" si="171"/>
        <v>-0.229543348573792+4.88246066932746i</v>
      </c>
      <c r="AI404">
        <f t="shared" si="172"/>
        <v>13.782363703575093</v>
      </c>
      <c r="AJ404">
        <f t="shared" si="173"/>
        <v>92.691714063384822</v>
      </c>
      <c r="AK404"/>
      <c r="AL404"/>
      <c r="AM404"/>
      <c r="AN404"/>
    </row>
    <row r="405" spans="1:40" x14ac:dyDescent="0.25">
      <c r="A405"/>
      <c r="B405">
        <f t="shared" si="174"/>
        <v>27100</v>
      </c>
      <c r="C405" s="186" t="str">
        <f t="shared" si="142"/>
        <v>-0.000104064734444908+0.0903697156256476i</v>
      </c>
      <c r="D405" s="158" t="str">
        <f t="shared" si="143"/>
        <v>-5.9578037866367+0.692834486463299i</v>
      </c>
      <c r="E405" t="str">
        <f t="shared" si="144"/>
        <v>2870</v>
      </c>
      <c r="F405" t="str">
        <f t="shared" si="145"/>
        <v>0.777000777000777</v>
      </c>
      <c r="G405" t="str">
        <f t="shared" si="140"/>
        <v>0.777000777000777</v>
      </c>
      <c r="H405" t="str">
        <f t="shared" si="146"/>
        <v>2.96842941659827+3.78021441545704i</v>
      </c>
      <c r="I405" t="str">
        <f t="shared" si="147"/>
        <v>106.421451140354i</v>
      </c>
      <c r="J405" t="str">
        <f t="shared" si="141"/>
        <v>-8.68740128880469+23.0164909039922i</v>
      </c>
      <c r="K405" t="str">
        <f t="shared" si="148"/>
        <v>4.047137770921-1.52756169625192i</v>
      </c>
      <c r="L405" t="str">
        <f t="shared" si="149"/>
        <v>0.214395731576558-0.0756250988265794i</v>
      </c>
      <c r="M405" t="str">
        <f t="shared" si="150"/>
        <v>4.26153350249756-1.6031867950785i</v>
      </c>
      <c r="N405" t="str">
        <f t="shared" si="151"/>
        <v>-0.120186053390834i</v>
      </c>
      <c r="O405" t="str">
        <f t="shared" si="152"/>
        <v>0.99278634580844-0.119896920629033i</v>
      </c>
      <c r="P405" t="str">
        <f t="shared" si="153"/>
        <v>0.00721365419155995+0.119896920629033i</v>
      </c>
      <c r="Q405" t="str">
        <f t="shared" si="154"/>
        <v>-0.00721365419155995+0.000289132761801009i</v>
      </c>
      <c r="R405" t="str">
        <f t="shared" si="155"/>
        <v>-0.333279819155126-16.6341883818039i</v>
      </c>
      <c r="S405" t="str">
        <f t="shared" si="156"/>
        <v>0.0124059372899773i</v>
      </c>
      <c r="T405" t="str">
        <f t="shared" si="157"/>
        <v>0.206362697934328-0.00413464853645347i</v>
      </c>
      <c r="U405" t="str">
        <f t="shared" si="158"/>
        <v>0.00005-0.00889829716492762i</v>
      </c>
      <c r="V405" t="str">
        <f t="shared" si="159"/>
        <v>3.33333333333333E-06-0.00978812688142038i</v>
      </c>
      <c r="W405" t="str">
        <f t="shared" si="160"/>
        <v>0.0000144745863065246-0.00466104519377995i</v>
      </c>
      <c r="X405" t="str">
        <f t="shared" si="161"/>
        <v>0.000421349643210335-0.00462268486037304i</v>
      </c>
      <c r="Y405" t="str">
        <f t="shared" si="162"/>
        <v>0.009+0.0170274321824567i</v>
      </c>
      <c r="Z405" t="str">
        <f t="shared" si="163"/>
        <v>-3.07958725677254-2.81446791307227i</v>
      </c>
      <c r="AA405" t="str">
        <f t="shared" si="164"/>
        <v>543.600067907227-715.738375288547i</v>
      </c>
      <c r="AB405" t="str">
        <f t="shared" si="165"/>
        <v>1.42552517803933-0.0285615842885209i</v>
      </c>
      <c r="AC405" t="str">
        <f t="shared" si="166"/>
        <v>7.02913375009053-2.40709928981452i</v>
      </c>
      <c r="AD405" t="str">
        <f t="shared" si="167"/>
        <v>0.18276154268153+0.0585226586846917i</v>
      </c>
      <c r="AE405" t="str">
        <f t="shared" si="168"/>
        <v>-0.398119972814385-0.69460213153858i</v>
      </c>
      <c r="AF405" t="str">
        <f t="shared" si="169"/>
        <v>-8.92623320323497-3.08737992899374i</v>
      </c>
      <c r="AG405" t="str">
        <f t="shared" si="170"/>
        <v>1.51127468075854-0.358367432768169i</v>
      </c>
      <c r="AH405" t="str">
        <f t="shared" si="171"/>
        <v>-0.22082950246149+4.86356994838973i</v>
      </c>
      <c r="AI405">
        <f t="shared" si="172"/>
        <v>13.748047513736694</v>
      </c>
      <c r="AJ405">
        <f t="shared" si="173"/>
        <v>92.599718828327724</v>
      </c>
      <c r="AK405"/>
      <c r="AL405"/>
      <c r="AM405"/>
      <c r="AN405"/>
    </row>
    <row r="406" spans="1:40" x14ac:dyDescent="0.25">
      <c r="A406"/>
      <c r="B406">
        <f t="shared" si="174"/>
        <v>27200</v>
      </c>
      <c r="C406" s="186" t="str">
        <f t="shared" si="142"/>
        <v>-0.000103300960163684+0.0900374749003693i</v>
      </c>
      <c r="D406" s="158" t="str">
        <f t="shared" si="143"/>
        <v>-5.95779793103388+0.690287307569498i</v>
      </c>
      <c r="E406" t="str">
        <f t="shared" si="144"/>
        <v>2870</v>
      </c>
      <c r="F406" t="str">
        <f t="shared" si="145"/>
        <v>0.777000777000777</v>
      </c>
      <c r="G406" t="str">
        <f t="shared" si="140"/>
        <v>0.777000777000777</v>
      </c>
      <c r="H406" t="str">
        <f t="shared" si="146"/>
        <v>2.98085527798121+3.7865130169992i</v>
      </c>
      <c r="I406" t="str">
        <f t="shared" si="147"/>
        <v>106.814150222053i</v>
      </c>
      <c r="J406" t="str">
        <f t="shared" si="141"/>
        <v>-8.75902693251626+23.1014226047449i</v>
      </c>
      <c r="K406" t="str">
        <f t="shared" si="148"/>
        <v>4.04255220528461-1.53275511417717i</v>
      </c>
      <c r="L406" t="str">
        <f t="shared" si="149"/>
        <v>0.214220467767811-0.075842108247109i</v>
      </c>
      <c r="M406" t="str">
        <f t="shared" si="150"/>
        <v>4.25677267305242-1.60859722242428i</v>
      </c>
      <c r="N406" t="str">
        <f t="shared" si="151"/>
        <v>-0.120629544362756i</v>
      </c>
      <c r="O406" t="str">
        <f t="shared" si="152"/>
        <v>0.992733074975609-0.120337200605096i</v>
      </c>
      <c r="P406" t="str">
        <f t="shared" si="153"/>
        <v>0.00726692502439097+0.120337200605096i</v>
      </c>
      <c r="Q406" t="str">
        <f t="shared" si="154"/>
        <v>-0.00726692502439097+0.000292343757659991i</v>
      </c>
      <c r="R406" t="str">
        <f t="shared" si="155"/>
        <v>-0.333279423373484-16.5729840833426i</v>
      </c>
      <c r="S406" t="str">
        <f t="shared" si="156"/>
        <v>0.012451715656361i</v>
      </c>
      <c r="T406" t="str">
        <f t="shared" si="157"/>
        <v>0.206362085383179-0.00414990061396258i</v>
      </c>
      <c r="U406" t="str">
        <f t="shared" si="158"/>
        <v>0.00005-0.00886558283711538i</v>
      </c>
      <c r="V406" t="str">
        <f t="shared" si="159"/>
        <v>3.33333333333333E-06-0.0097521411208269i</v>
      </c>
      <c r="W406" t="str">
        <f t="shared" si="160"/>
        <v>0.0000144745856229549-0.00464390923683666i</v>
      </c>
      <c r="X406" t="str">
        <f t="shared" si="161"/>
        <v>0.000418386215770041-0.00460594980788506i</v>
      </c>
      <c r="Y406" t="str">
        <f t="shared" si="162"/>
        <v>0.009+0.0170902640355285i</v>
      </c>
      <c r="Z406" t="str">
        <f t="shared" si="163"/>
        <v>-3.06611813646558-2.78231476553817i</v>
      </c>
      <c r="AA406" t="str">
        <f t="shared" si="164"/>
        <v>539.152748394368-714.660895555824i</v>
      </c>
      <c r="AB406" t="str">
        <f t="shared" si="165"/>
        <v>1.42552094662011-0.0286669435454228i</v>
      </c>
      <c r="AC406" t="str">
        <f t="shared" si="166"/>
        <v>7.02200504467374-2.41511769714483i</v>
      </c>
      <c r="AD406" t="str">
        <f t="shared" si="167"/>
        <v>0.182789315547066+0.0587853134048076i</v>
      </c>
      <c r="AE406" t="str">
        <f t="shared" si="168"/>
        <v>-0.396894390068003-0.688820127217511i</v>
      </c>
      <c r="AF406" t="str">
        <f t="shared" si="169"/>
        <v>-8.93865320901509-3.0962257094297i</v>
      </c>
      <c r="AG406" t="str">
        <f t="shared" si="170"/>
        <v>1.5088377942114-0.358155967827303i</v>
      </c>
      <c r="AH406" t="str">
        <f t="shared" si="171"/>
        <v>-0.212234741103418+4.84477903720465i</v>
      </c>
      <c r="AI406">
        <f t="shared" si="172"/>
        <v>13.713805803746784</v>
      </c>
      <c r="AJ406">
        <f t="shared" si="173"/>
        <v>92.508346646323261</v>
      </c>
      <c r="AK406"/>
      <c r="AL406"/>
      <c r="AM406"/>
      <c r="AN406"/>
    </row>
    <row r="407" spans="1:40" x14ac:dyDescent="0.25">
      <c r="A407"/>
      <c r="B407">
        <f t="shared" si="174"/>
        <v>27300</v>
      </c>
      <c r="C407" s="186" t="str">
        <f t="shared" si="142"/>
        <v>-0.000102545563610347+0.0897076681635012i</v>
      </c>
      <c r="D407" s="158" t="str">
        <f t="shared" si="143"/>
        <v>-5.9577921396603+0.68775878925351i</v>
      </c>
      <c r="E407" t="str">
        <f t="shared" si="144"/>
        <v>2870</v>
      </c>
      <c r="F407" t="str">
        <f t="shared" si="145"/>
        <v>0.777000777000777</v>
      </c>
      <c r="G407" t="str">
        <f t="shared" si="140"/>
        <v>0.777000777000777</v>
      </c>
      <c r="H407" t="str">
        <f t="shared" si="146"/>
        <v>2.99327664675335+3.79275819970475i</v>
      </c>
      <c r="I407" t="str">
        <f t="shared" si="147"/>
        <v>107.206849303752i</v>
      </c>
      <c r="J407" t="str">
        <f t="shared" si="141"/>
        <v>-8.83091639075346+23.1863543054976i</v>
      </c>
      <c r="K407" t="str">
        <f t="shared" si="148"/>
        <v>4.03795947092313-1.53792536796172i</v>
      </c>
      <c r="L407" t="str">
        <f t="shared" si="149"/>
        <v>0.214044846317682-0.0760585343337319i</v>
      </c>
      <c r="M407" t="str">
        <f t="shared" si="150"/>
        <v>4.25200431724081-1.61398390229545i</v>
      </c>
      <c r="N407" t="str">
        <f t="shared" si="151"/>
        <v>-0.121073035334678i</v>
      </c>
      <c r="O407" t="str">
        <f t="shared" si="152"/>
        <v>0.992679608887829-0.120777456912728i</v>
      </c>
      <c r="P407" t="str">
        <f t="shared" si="153"/>
        <v>0.00732039111217098+0.120777456912728i</v>
      </c>
      <c r="Q407" t="str">
        <f t="shared" si="154"/>
        <v>-0.00732039111217098+0.000295578421950007i</v>
      </c>
      <c r="R407" t="str">
        <f t="shared" si="155"/>
        <v>-0.333279026131628-16.5122279874324i</v>
      </c>
      <c r="S407" t="str">
        <f t="shared" si="156"/>
        <v>0.0124974940227447i</v>
      </c>
      <c r="T407" t="str">
        <f t="shared" si="157"/>
        <v>0.206361470575134-0.0041651526369862i</v>
      </c>
      <c r="U407" t="str">
        <f t="shared" si="158"/>
        <v>0.0000499999999999999-0.00883310817470835i</v>
      </c>
      <c r="V407" t="str">
        <f t="shared" si="159"/>
        <v>3.33333333333333E-06-0.00971641899217917i</v>
      </c>
      <c r="W407" t="str">
        <f t="shared" si="160"/>
        <v>0.0000144745849368676-0.00462689881891513i</v>
      </c>
      <c r="X407" t="str">
        <f t="shared" si="161"/>
        <v>0.000415454964818392-0.0045893345460504i</v>
      </c>
      <c r="Y407" t="str">
        <f t="shared" si="162"/>
        <v>0.009+0.0171530958886003i</v>
      </c>
      <c r="Z407" t="str">
        <f t="shared" si="163"/>
        <v>-3.05261612489879-2.75062047217356i</v>
      </c>
      <c r="AA407" t="str">
        <f t="shared" si="164"/>
        <v>534.754411388561-713.563691469605i</v>
      </c>
      <c r="AB407" t="str">
        <f t="shared" si="165"/>
        <v>1.42551669961057-0.0287723024259465i</v>
      </c>
      <c r="AC407" t="str">
        <f t="shared" si="166"/>
        <v>7.01486512809556-2.42310095975688i</v>
      </c>
      <c r="AD407" t="str">
        <f t="shared" si="167"/>
        <v>0.182817194914076+0.0590477807436996i</v>
      </c>
      <c r="AE407" t="str">
        <f t="shared" si="168"/>
        <v>-0.395652682553438-0.683110926633707i</v>
      </c>
      <c r="AF407" t="str">
        <f t="shared" si="169"/>
        <v>-8.95106878641365-3.10499941045124i</v>
      </c>
      <c r="AG407" t="str">
        <f t="shared" si="170"/>
        <v>1.50642588696794-0.357929857458423i</v>
      </c>
      <c r="AH407" t="str">
        <f t="shared" si="171"/>
        <v>-0.203757458548384+4.82608764488217i</v>
      </c>
      <c r="AI407">
        <f t="shared" si="172"/>
        <v>13.679638628189041</v>
      </c>
      <c r="AJ407">
        <f t="shared" si="173"/>
        <v>92.417592470231398</v>
      </c>
      <c r="AK407"/>
      <c r="AL407"/>
      <c r="AM407"/>
      <c r="AN407"/>
    </row>
    <row r="408" spans="1:40" x14ac:dyDescent="0.25">
      <c r="A408"/>
      <c r="B408">
        <f t="shared" si="174"/>
        <v>27400</v>
      </c>
      <c r="C408" s="186" t="str">
        <f t="shared" si="142"/>
        <v>-0.000101798422706021+0.0893802687656753i</v>
      </c>
      <c r="D408" s="158" t="str">
        <f t="shared" si="143"/>
        <v>-5.95778641158004+0.685248727203511i</v>
      </c>
      <c r="E408" t="str">
        <f t="shared" si="144"/>
        <v>2870</v>
      </c>
      <c r="F408" t="str">
        <f t="shared" si="145"/>
        <v>0.777000777000777</v>
      </c>
      <c r="G408" t="str">
        <f t="shared" si="140"/>
        <v>0.777000777000777</v>
      </c>
      <c r="H408" t="str">
        <f t="shared" si="146"/>
        <v>3.00569327457389+3.7989501477537i</v>
      </c>
      <c r="I408" t="str">
        <f t="shared" si="147"/>
        <v>107.59954838545i</v>
      </c>
      <c r="J408" t="str">
        <f t="shared" si="141"/>
        <v>-8.90306966351631+23.2712860062504i</v>
      </c>
      <c r="K408" t="str">
        <f t="shared" si="148"/>
        <v>4.03335965984203-1.54307252379371i</v>
      </c>
      <c r="L408" t="str">
        <f t="shared" si="149"/>
        <v>0.213868869688817-0.0762743765682006i</v>
      </c>
      <c r="M408" t="str">
        <f t="shared" si="150"/>
        <v>4.24722852953085-1.61934690036191i</v>
      </c>
      <c r="N408" t="str">
        <f t="shared" si="151"/>
        <v>-0.1215165263066i</v>
      </c>
      <c r="O408" t="str">
        <f t="shared" si="152"/>
        <v>0.992625947555616-0.121217689465338i</v>
      </c>
      <c r="P408" t="str">
        <f t="shared" si="153"/>
        <v>0.00737405244438405+0.121217689465338i</v>
      </c>
      <c r="Q408" t="str">
        <f t="shared" si="154"/>
        <v>-0.00737405244438405+0.000298836841262001i</v>
      </c>
      <c r="R408" t="str">
        <f t="shared" si="155"/>
        <v>-0.333278627430751-16.4519151867455i</v>
      </c>
      <c r="S408" t="str">
        <f t="shared" si="156"/>
        <v>0.0125432723891284i</v>
      </c>
      <c r="T408" t="str">
        <f t="shared" si="157"/>
        <v>0.206360853510187-0.00418040460533875i</v>
      </c>
      <c r="U408" t="str">
        <f t="shared" si="158"/>
        <v>0.0000499999999999998-0.00880087055363276i</v>
      </c>
      <c r="V408" t="str">
        <f t="shared" si="159"/>
        <v>3.33333333333333E-06-0.0096809576089961i</v>
      </c>
      <c r="W408" t="str">
        <f t="shared" si="160"/>
        <v>0.0000144745842482627-0.00461001256550052i</v>
      </c>
      <c r="X408" t="str">
        <f t="shared" si="161"/>
        <v>0.000412555427389103-0.0045728378035954i</v>
      </c>
      <c r="Y408" t="str">
        <f t="shared" si="162"/>
        <v>0.009+0.0172159277416721i</v>
      </c>
      <c r="Z408" t="str">
        <f t="shared" si="163"/>
        <v>-3.03908574000683-2.71937786792963i</v>
      </c>
      <c r="AA408" t="str">
        <f t="shared" si="164"/>
        <v>530.4045052446-712.447529802083i</v>
      </c>
      <c r="AB408" t="str">
        <f t="shared" si="165"/>
        <v>1.42551243701065-0.0288776609288099i</v>
      </c>
      <c r="AC408" t="str">
        <f t="shared" si="166"/>
        <v>7.00771414095791-2.43104917166351i</v>
      </c>
      <c r="AD408" t="str">
        <f t="shared" si="167"/>
        <v>0.182845180717513+0.0593100625734643i</v>
      </c>
      <c r="AE408" t="str">
        <f t="shared" si="168"/>
        <v>-0.394395709839766-0.677473503106727i</v>
      </c>
      <c r="AF408" t="str">
        <f t="shared" si="169"/>
        <v>-8.96347968615393-3.11370142055019i</v>
      </c>
      <c r="AG408" t="str">
        <f t="shared" si="170"/>
        <v>1.50403871897949-0.357689568054033i</v>
      </c>
      <c r="AH408" t="str">
        <f t="shared" si="171"/>
        <v>-0.195396069396406+4.80749547075218i</v>
      </c>
      <c r="AI408">
        <f t="shared" si="172"/>
        <v>13.645546033644585</v>
      </c>
      <c r="AJ408">
        <f t="shared" si="173"/>
        <v>92.327451287942381</v>
      </c>
      <c r="AK408"/>
      <c r="AL408"/>
      <c r="AM408"/>
      <c r="AN408"/>
    </row>
    <row r="409" spans="1:40" x14ac:dyDescent="0.25">
      <c r="A409"/>
      <c r="B409">
        <f t="shared" si="174"/>
        <v>27500</v>
      </c>
      <c r="C409" s="186" t="str">
        <f t="shared" si="142"/>
        <v>-0.000101059417587393+0.0890552504451466i</v>
      </c>
      <c r="D409" s="158" t="str">
        <f t="shared" si="143"/>
        <v>-5.95778074587413+0.682756920079458i</v>
      </c>
      <c r="E409" t="str">
        <f t="shared" si="144"/>
        <v>2870</v>
      </c>
      <c r="F409" t="str">
        <f t="shared" si="145"/>
        <v>0.777000777000777</v>
      </c>
      <c r="G409" t="str">
        <f t="shared" si="140"/>
        <v>0.777000777000777</v>
      </c>
      <c r="H409" t="str">
        <f t="shared" si="146"/>
        <v>3.01810491531275+3.80508904620109i</v>
      </c>
      <c r="I409" t="str">
        <f t="shared" si="147"/>
        <v>107.992247467149i</v>
      </c>
      <c r="J409" t="str">
        <f t="shared" si="141"/>
        <v>-8.97548675080479+23.3562177070031i</v>
      </c>
      <c r="K409" t="str">
        <f t="shared" si="148"/>
        <v>4.02875286363644-1.5481966473961i</v>
      </c>
      <c r="L409" t="str">
        <f t="shared" si="149"/>
        <v>0.213692540342187-0.0764896344444891i</v>
      </c>
      <c r="M409" t="str">
        <f t="shared" si="150"/>
        <v>4.24244540397863-1.62468628184059i</v>
      </c>
      <c r="N409" t="str">
        <f t="shared" si="151"/>
        <v>-0.121960017278522i</v>
      </c>
      <c r="O409" t="str">
        <f t="shared" si="152"/>
        <v>0.992572090989524-0.12165789817634i</v>
      </c>
      <c r="P409" t="str">
        <f t="shared" si="153"/>
        <v>0.00742790901047596+0.12165789817634i</v>
      </c>
      <c r="Q409" t="str">
        <f t="shared" si="154"/>
        <v>-0.00742790901047596+0.000302119102182002i</v>
      </c>
      <c r="R409" t="str">
        <f t="shared" si="155"/>
        <v>-0.333278227272545-16.3920408453332i</v>
      </c>
      <c r="S409" t="str">
        <f t="shared" si="156"/>
        <v>0.0125890507555121i</v>
      </c>
      <c r="T409" t="str">
        <f t="shared" si="157"/>
        <v>0.206360234188327-0.00419565651884117i</v>
      </c>
      <c r="U409" t="str">
        <f t="shared" si="158"/>
        <v>0.0000500000000000002-0.00876886738798325i</v>
      </c>
      <c r="V409" t="str">
        <f t="shared" si="159"/>
        <v>3.33333333333333E-06-0.00964575412678155i</v>
      </c>
      <c r="W409" t="str">
        <f t="shared" si="160"/>
        <v>0.00001447458355714-0.00459324912207097i</v>
      </c>
      <c r="X409" t="str">
        <f t="shared" si="161"/>
        <v>0.000409687148791572-0.00455645832701995i</v>
      </c>
      <c r="Y409" t="str">
        <f t="shared" si="162"/>
        <v>0.009+0.0172787595947439i</v>
      </c>
      <c r="Z409" t="str">
        <f t="shared" si="163"/>
        <v>-3.02553132253396-2.68857988560393i</v>
      </c>
      <c r="AA409" t="str">
        <f t="shared" si="164"/>
        <v>526.102480312075-711.313154878547i</v>
      </c>
      <c r="AB409" t="str">
        <f t="shared" si="165"/>
        <v>1.42550815882029-0.0289830190527762i</v>
      </c>
      <c r="AC409" t="str">
        <f t="shared" si="166"/>
        <v>7.00055222325981-2.43896242626104i</v>
      </c>
      <c r="AD409" t="str">
        <f t="shared" si="167"/>
        <v>0.182873272893331+0.0595721607383775i</v>
      </c>
      <c r="AE409" t="str">
        <f t="shared" si="168"/>
        <v>-0.393124302089907-0.671906841380558i</v>
      </c>
      <c r="AF409" t="str">
        <f t="shared" si="169"/>
        <v>-8.97588566118688-3.12233212612163i</v>
      </c>
      <c r="AG409" t="str">
        <f t="shared" si="170"/>
        <v>1.50167604945997-0.357435553449013i</v>
      </c>
      <c r="AH409" t="str">
        <f t="shared" si="171"/>
        <v>-0.187149008628407+4.78900220475998i</v>
      </c>
      <c r="AI409">
        <f t="shared" si="172"/>
        <v>13.611528058898907</v>
      </c>
      <c r="AJ409">
        <f t="shared" si="173"/>
        <v>92.237918122623668</v>
      </c>
      <c r="AK409"/>
      <c r="AL409"/>
      <c r="AM409"/>
      <c r="AN409"/>
    </row>
    <row r="410" spans="1:40" x14ac:dyDescent="0.25">
      <c r="A410"/>
      <c r="B410">
        <f t="shared" si="174"/>
        <v>27600</v>
      </c>
      <c r="C410" s="186" t="str">
        <f t="shared" si="142"/>
        <v>-0.00010032843055864+0.0887325873207726i</v>
      </c>
      <c r="D410" s="158" t="str">
        <f t="shared" si="143"/>
        <v>-5.95777514164025+0.680283169459257i</v>
      </c>
      <c r="E410" t="str">
        <f t="shared" si="144"/>
        <v>2870</v>
      </c>
      <c r="F410" t="str">
        <f t="shared" si="145"/>
        <v>0.777000777000777</v>
      </c>
      <c r="G410" t="str">
        <f t="shared" si="140"/>
        <v>0.777000777000777</v>
      </c>
      <c r="H410" t="str">
        <f t="shared" si="146"/>
        <v>3.03051132504636+3.81117508095453i</v>
      </c>
      <c r="I410" t="str">
        <f t="shared" si="147"/>
        <v>108.384946548848i</v>
      </c>
      <c r="J410" t="str">
        <f t="shared" si="141"/>
        <v>-9.0481676526189+23.4411494077559i</v>
      </c>
      <c r="K410" t="str">
        <f t="shared" si="148"/>
        <v>4.02413917349294-1.55329780403977i</v>
      </c>
      <c r="L410" t="str">
        <f t="shared" si="149"/>
        <v>0.213515860737017-0.0767043074687583i</v>
      </c>
      <c r="M410" t="str">
        <f t="shared" si="150"/>
        <v>4.23765503422996-1.63000211150853i</v>
      </c>
      <c r="N410" t="str">
        <f t="shared" si="151"/>
        <v>-0.122403508250444i</v>
      </c>
      <c r="O410" t="str">
        <f t="shared" si="152"/>
        <v>0.992518039200145-0.12209808295915i</v>
      </c>
      <c r="P410" t="str">
        <f t="shared" si="153"/>
        <v>0.00748196079985497+0.12209808295915i</v>
      </c>
      <c r="Q410" t="str">
        <f t="shared" si="154"/>
        <v>-0.00748196079985497+0.000305425291293987i</v>
      </c>
      <c r="R410" t="str">
        <f t="shared" si="155"/>
        <v>-0.333277825653049-16.3326001973307i</v>
      </c>
      <c r="S410" t="str">
        <f t="shared" si="156"/>
        <v>0.0126348291218957i</v>
      </c>
      <c r="T410" t="str">
        <f t="shared" si="157"/>
        <v>0.206359612609513-0.00421090837724322i</v>
      </c>
      <c r="U410" t="str">
        <f t="shared" si="158"/>
        <v>0.0000500000000000002-0.00873709612933113i</v>
      </c>
      <c r="V410" t="str">
        <f t="shared" si="159"/>
        <v>3.33333333333333E-06-0.00961080574226421i</v>
      </c>
      <c r="W410" t="str">
        <f t="shared" si="160"/>
        <v>0.0000144745828634997-0.00457660715373529i</v>
      </c>
      <c r="X410" t="str">
        <f t="shared" si="161"/>
        <v>0.000406849682434415-0.0045401948802905i</v>
      </c>
      <c r="Y410" t="str">
        <f t="shared" si="162"/>
        <v>0.009+0.0173415914478157i</v>
      </c>
      <c r="Z410" t="str">
        <f t="shared" si="163"/>
        <v>-3.01195704200934-2.65821955586772i</v>
      </c>
      <c r="AA410" t="str">
        <f t="shared" si="164"/>
        <v>521.847789215311-710.161289183338i</v>
      </c>
      <c r="AB410" t="str">
        <f t="shared" si="165"/>
        <v>1.42550386503921-0.0290883767961167i</v>
      </c>
      <c r="AC410" t="str">
        <f t="shared" si="166"/>
        <v>6.99337951439965-2.44684081634512i</v>
      </c>
      <c r="AD410" t="str">
        <f t="shared" si="167"/>
        <v>0.182901471378464+0.0598340770554061i</v>
      </c>
      <c r="AE410" t="str">
        <f t="shared" si="168"/>
        <v>-0.391839260976258-0.666409937754374i</v>
      </c>
      <c r="AF410" t="str">
        <f t="shared" si="169"/>
        <v>-8.98828646668661-3.13089191149527i</v>
      </c>
      <c r="AG410" t="str">
        <f t="shared" si="170"/>
        <v>1.49933763709027-0.357168255233137i</v>
      </c>
      <c r="AH410" t="str">
        <f t="shared" si="171"/>
        <v>-0.179014731432569+4.77060752785099i</v>
      </c>
      <c r="AI410">
        <f t="shared" si="172"/>
        <v>13.577584735144255</v>
      </c>
      <c r="AJ410">
        <f t="shared" si="173"/>
        <v>92.148988032942682</v>
      </c>
      <c r="AK410"/>
      <c r="AL410"/>
      <c r="AM410"/>
      <c r="AN410"/>
    </row>
    <row r="411" spans="1:40" x14ac:dyDescent="0.25">
      <c r="A411"/>
      <c r="B411">
        <f t="shared" si="174"/>
        <v>27700</v>
      </c>
      <c r="C411" s="186" t="str">
        <f t="shared" si="142"/>
        <v>-0.0000996053460445705+0.0884122538851451i</v>
      </c>
      <c r="D411" s="158" t="str">
        <f t="shared" si="143"/>
        <v>-5.9577695979923+0.677827279786113i</v>
      </c>
      <c r="E411" t="str">
        <f t="shared" si="144"/>
        <v>2870</v>
      </c>
      <c r="F411" t="str">
        <f t="shared" si="145"/>
        <v>0.777000777000777</v>
      </c>
      <c r="G411" t="str">
        <f t="shared" si="140"/>
        <v>0.777000777000777</v>
      </c>
      <c r="H411" t="str">
        <f t="shared" si="146"/>
        <v>3.04291226205343+3.8172084387518i</v>
      </c>
      <c r="I411" t="str">
        <f t="shared" si="147"/>
        <v>108.777645630547i</v>
      </c>
      <c r="J411" t="str">
        <f t="shared" si="141"/>
        <v>-9.1211123689587+23.5260811085086i</v>
      </c>
      <c r="K411" t="str">
        <f t="shared" si="148"/>
        <v>4.01951868019182-1.5583760585565i</v>
      </c>
      <c r="L411" t="str">
        <f t="shared" si="149"/>
        <v>0.213338833330723-0.0769183951593199i</v>
      </c>
      <c r="M411" t="str">
        <f t="shared" si="150"/>
        <v>4.23285751352254-1.63529445371582i</v>
      </c>
      <c r="N411" t="str">
        <f t="shared" si="151"/>
        <v>-0.122846999222365i</v>
      </c>
      <c r="O411" t="str">
        <f t="shared" si="152"/>
        <v>0.992463792198111-0.12253824372719i</v>
      </c>
      <c r="P411" t="str">
        <f t="shared" si="153"/>
        <v>0.00753620780188902+0.12253824372719i</v>
      </c>
      <c r="Q411" t="str">
        <f t="shared" si="154"/>
        <v>-0.00753620780188902+0.000308755495175006i</v>
      </c>
      <c r="R411" t="str">
        <f t="shared" si="155"/>
        <v>-0.333277422572917-16.2735885456988i</v>
      </c>
      <c r="S411" t="str">
        <f t="shared" si="156"/>
        <v>0.0126806074882794i</v>
      </c>
      <c r="T411" t="str">
        <f t="shared" si="157"/>
        <v>0.206358988773766-0.00422616018035259i</v>
      </c>
      <c r="U411" t="str">
        <f t="shared" si="158"/>
        <v>0.0000500000000000001-0.00870555426604833i</v>
      </c>
      <c r="V411" t="str">
        <f t="shared" si="159"/>
        <v>3.33333333333333E-06-0.00957610969265312i</v>
      </c>
      <c r="W411" t="str">
        <f t="shared" si="160"/>
        <v>0.0000144745821673416-0.00456008534487874i</v>
      </c>
      <c r="X411" t="str">
        <f t="shared" si="161"/>
        <v>0.00040404258965344-0.00452404624453987i</v>
      </c>
      <c r="Y411" t="str">
        <f t="shared" si="162"/>
        <v>0.009+0.0174044233008875i</v>
      </c>
      <c r="Z411" t="str">
        <f t="shared" si="163"/>
        <v>-2.99836690253958-2.62829000718999i</v>
      </c>
      <c r="AA411" t="str">
        <f t="shared" si="164"/>
        <v>517.639887114148-708.992633952028i</v>
      </c>
      <c r="AB411" t="str">
        <f t="shared" si="165"/>
        <v>1.42549955566754-0.0291937341575029i</v>
      </c>
      <c r="AC411" t="str">
        <f t="shared" si="166"/>
        <v>6.98619615317937-2.45468443413386i</v>
      </c>
      <c r="AD411" t="str">
        <f t="shared" si="167"/>
        <v>0.182929776110816+0.0600958133146951i</v>
      </c>
      <c r="AE411" t="str">
        <f t="shared" si="168"/>
        <v>-0.390541360570679-0.66098180019354i</v>
      </c>
      <c r="AF411" t="str">
        <f t="shared" si="169"/>
        <v>-9.00068186004573-3.13938115896569i</v>
      </c>
      <c r="AG411" t="str">
        <f t="shared" si="170"/>
        <v>1.49702324021081-0.356888103057574i</v>
      </c>
      <c r="AH411" t="str">
        <f t="shared" si="171"/>
        <v>-0.170991713027277+4.75231111234591i</v>
      </c>
      <c r="AI411">
        <f t="shared" si="172"/>
        <v>13.543716086179305</v>
      </c>
      <c r="AJ411">
        <f t="shared" si="173"/>
        <v>92.060656113261288</v>
      </c>
      <c r="AK411"/>
      <c r="AL411"/>
      <c r="AM411"/>
      <c r="AN411"/>
    </row>
    <row r="412" spans="1:40" x14ac:dyDescent="0.25">
      <c r="A412"/>
      <c r="B412">
        <f t="shared" si="174"/>
        <v>27800</v>
      </c>
      <c r="C412" s="186" t="str">
        <f t="shared" si="142"/>
        <v>-0.0000988900505449277+0.0880942249978649i</v>
      </c>
      <c r="D412" s="158" t="str">
        <f t="shared" si="143"/>
        <v>-5.95776411406014+0.675389058316964i</v>
      </c>
      <c r="E412" t="str">
        <f t="shared" si="144"/>
        <v>2870</v>
      </c>
      <c r="F412" t="str">
        <f t="shared" si="145"/>
        <v>0.777000777000777</v>
      </c>
      <c r="G412" t="str">
        <f t="shared" si="140"/>
        <v>0.777000777000777</v>
      </c>
      <c r="H412" t="str">
        <f t="shared" si="146"/>
        <v>3.05530748681037+3.82318930713887i</v>
      </c>
      <c r="I412" t="str">
        <f t="shared" si="147"/>
        <v>109.170344712245i</v>
      </c>
      <c r="J412" t="str">
        <f t="shared" si="141"/>
        <v>-9.1943208998241+23.6110128092614i</v>
      </c>
      <c r="K412" t="str">
        <f t="shared" si="148"/>
        <v>4.01489147410886-1.56343147535141i</v>
      </c>
      <c r="L412" t="str">
        <f t="shared" si="149"/>
        <v>0.213161460578848-0.0771318970466015i</v>
      </c>
      <c r="M412" t="str">
        <f t="shared" si="150"/>
        <v>4.22805293468771-1.64056337239801i</v>
      </c>
      <c r="N412" t="str">
        <f t="shared" si="151"/>
        <v>-0.123290490194287i</v>
      </c>
      <c r="O412" t="str">
        <f t="shared" si="152"/>
        <v>0.992409349994092-0.122978380393891i</v>
      </c>
      <c r="P412" t="str">
        <f t="shared" si="153"/>
        <v>0.00759065000590797+0.122978380393891i</v>
      </c>
      <c r="Q412" t="str">
        <f t="shared" si="154"/>
        <v>-0.00759065000590797+0.000312109800396004i</v>
      </c>
      <c r="R412" t="str">
        <f t="shared" si="155"/>
        <v>-0.333277018035755-16.2150012609815i</v>
      </c>
      <c r="S412" t="str">
        <f t="shared" si="156"/>
        <v>0.0127263858546631i</v>
      </c>
      <c r="T412" t="str">
        <f t="shared" si="157"/>
        <v>0.206358362681099-0.00424141192801453i</v>
      </c>
      <c r="U412" t="str">
        <f t="shared" si="158"/>
        <v>0.00005-0.00867423932264527i</v>
      </c>
      <c r="V412" t="str">
        <f t="shared" si="159"/>
        <v>3.33333333333333E-06-0.00954166325490984i</v>
      </c>
      <c r="W412" t="str">
        <f t="shared" si="160"/>
        <v>0.0000144745814686661-0.00454368239881632i</v>
      </c>
      <c r="X412" t="str">
        <f t="shared" si="161"/>
        <v>0.000401265439543789-0.00450801121777275i</v>
      </c>
      <c r="Y412" t="str">
        <f t="shared" si="162"/>
        <v>0.009+0.0174672551539592i</v>
      </c>
      <c r="Z412" t="str">
        <f t="shared" si="163"/>
        <v>-2.98476474842252-2.59878446566511i</v>
      </c>
      <c r="AA412" t="str">
        <f t="shared" si="164"/>
        <v>513.478231946588-707.807869749979i</v>
      </c>
      <c r="AB412" t="str">
        <f t="shared" si="165"/>
        <v>1.42549523070537-0.0292990911358659i</v>
      </c>
      <c r="AC412" t="str">
        <f t="shared" si="166"/>
        <v>6.97900227780512-2.46249337128396i</v>
      </c>
      <c r="AD412" t="str">
        <f t="shared" si="167"/>
        <v>0.182958187029236+0.0603573712800445i</v>
      </c>
      <c r="AE412" t="str">
        <f t="shared" si="168"/>
        <v>-0.389231348209197-0.655621448421958i</v>
      </c>
      <c r="AF412" t="str">
        <f t="shared" si="169"/>
        <v>-9.01307160087051-3.14780024882191i</v>
      </c>
      <c r="AG412" t="str">
        <f t="shared" si="170"/>
        <v>1.49473261700301-0.356595514935272i</v>
      </c>
      <c r="AH412" t="str">
        <f t="shared" si="171"/>
        <v>-0.163078448481233+4.73411262230486i</v>
      </c>
      <c r="AI412">
        <f t="shared" si="172"/>
        <v>13.509922128603186</v>
      </c>
      <c r="AJ412">
        <f t="shared" si="173"/>
        <v>91.972917493807557</v>
      </c>
      <c r="AK412"/>
      <c r="AL412"/>
      <c r="AM412"/>
      <c r="AN412"/>
    </row>
    <row r="413" spans="1:40" x14ac:dyDescent="0.25">
      <c r="A413"/>
      <c r="B413">
        <f t="shared" si="174"/>
        <v>27900</v>
      </c>
      <c r="C413" s="186" t="str">
        <f t="shared" si="142"/>
        <v>-0.0000981824325898531+0.0877784758789665i</v>
      </c>
      <c r="D413" s="158" t="str">
        <f t="shared" si="143"/>
        <v>-5.95775868898915+0.672968315072077i</v>
      </c>
      <c r="E413" t="str">
        <f t="shared" si="144"/>
        <v>2870</v>
      </c>
      <c r="F413" t="str">
        <f t="shared" si="145"/>
        <v>0.777000777000777</v>
      </c>
      <c r="G413" t="str">
        <f t="shared" si="140"/>
        <v>0.777000777000777</v>
      </c>
      <c r="H413" t="str">
        <f t="shared" si="146"/>
        <v>3.06769676198657+3.82911787444786i</v>
      </c>
      <c r="I413" t="str">
        <f t="shared" si="147"/>
        <v>109.563043793944i</v>
      </c>
      <c r="J413" t="str">
        <f t="shared" si="141"/>
        <v>-9.2677932452152+23.6959445100141i</v>
      </c>
      <c r="K413" t="str">
        <f t="shared" si="148"/>
        <v>4.01025764521742-1.56846411841536i</v>
      </c>
      <c r="L413" t="str">
        <f t="shared" si="149"/>
        <v>0.212983744934988-0.07734481267311i</v>
      </c>
      <c r="M413" t="str">
        <f t="shared" si="150"/>
        <v>4.22324139015241-1.64580893108847i</v>
      </c>
      <c r="N413" t="str">
        <f t="shared" si="151"/>
        <v>-0.123733981166209i</v>
      </c>
      <c r="O413" t="str">
        <f t="shared" si="152"/>
        <v>0.992354712598794-0.123418492872682i</v>
      </c>
      <c r="P413" t="str">
        <f t="shared" si="153"/>
        <v>0.00764528740120596+0.123418492872682i</v>
      </c>
      <c r="Q413" t="str">
        <f t="shared" si="154"/>
        <v>-0.00764528740120596+0.000315488293526997i</v>
      </c>
      <c r="R413" t="str">
        <f t="shared" si="155"/>
        <v>-0.333276612037465-16.1568337800881i</v>
      </c>
      <c r="S413" t="str">
        <f t="shared" si="156"/>
        <v>0.0127721642210468i</v>
      </c>
      <c r="T413" t="str">
        <f t="shared" si="157"/>
        <v>0.206357734331442-0.00425666361997661i</v>
      </c>
      <c r="U413" t="str">
        <f t="shared" si="158"/>
        <v>0.0000499999999999999-0.00864314885912323i</v>
      </c>
      <c r="V413" t="str">
        <f t="shared" si="159"/>
        <v>3.33333333333333E-06-0.00950746374503559i</v>
      </c>
      <c r="W413" t="str">
        <f t="shared" si="160"/>
        <v>0.0000144745807674727-0.00452739703745347i</v>
      </c>
      <c r="X413" t="str">
        <f t="shared" si="161"/>
        <v>0.000398517808796238-0.00449208861457734i</v>
      </c>
      <c r="Y413" t="str">
        <f t="shared" si="162"/>
        <v>0.009+0.017530087007031i</v>
      </c>
      <c r="Z413" t="str">
        <f t="shared" si="163"/>
        <v>-2.97115426958692-2.56969625475125i</v>
      </c>
      <c r="AA413" t="str">
        <f t="shared" si="164"/>
        <v>509.362284654162-706.607657037371i</v>
      </c>
      <c r="AB413" t="str">
        <f t="shared" si="165"/>
        <v>1.42549089015223-0.0294044477294619i</v>
      </c>
      <c r="AC413" t="str">
        <f t="shared" si="166"/>
        <v>6.97179802588923-2.47026771890343i</v>
      </c>
      <c r="AD413" t="str">
        <f t="shared" si="167"/>
        <v>0.182986704073475+0.0606187526893932i</v>
      </c>
      <c r="AE413" t="str">
        <f t="shared" si="168"/>
        <v>-0.387909945331918-0.650327913997007i</v>
      </c>
      <c r="AF413" t="str">
        <f t="shared" si="169"/>
        <v>-9.02545545097572-3.15614955937578i</v>
      </c>
      <c r="AG413" t="str">
        <f t="shared" si="170"/>
        <v>1.49246552566006-0.35629089753517i</v>
      </c>
      <c r="AH413" t="str">
        <f t="shared" si="171"/>
        <v>-0.155273452531155+4.71601171388144i</v>
      </c>
      <c r="AI413">
        <f t="shared" si="172"/>
        <v>13.476202872005238</v>
      </c>
      <c r="AJ413">
        <f t="shared" si="173"/>
        <v>91.885767340827599</v>
      </c>
      <c r="AK413"/>
      <c r="AL413"/>
      <c r="AM413"/>
      <c r="AN413"/>
    </row>
    <row r="414" spans="1:40" x14ac:dyDescent="0.25">
      <c r="A414"/>
      <c r="B414">
        <f t="shared" si="174"/>
        <v>28000</v>
      </c>
      <c r="C414" s="186" t="str">
        <f t="shared" si="142"/>
        <v>-0.0000974823826964588+0.0874649821024829i</v>
      </c>
      <c r="D414" s="158" t="str">
        <f t="shared" si="143"/>
        <v>-5.95775332193996+0.670564862785702i</v>
      </c>
      <c r="E414" t="str">
        <f t="shared" si="144"/>
        <v>2870</v>
      </c>
      <c r="F414" t="str">
        <f t="shared" si="145"/>
        <v>0.777000777000777</v>
      </c>
      <c r="G414" t="str">
        <f t="shared" si="140"/>
        <v>0.777000777000777</v>
      </c>
      <c r="H414" t="str">
        <f t="shared" si="146"/>
        <v>3.08007985243955+3.83499432977531i</v>
      </c>
      <c r="I414" t="str">
        <f t="shared" si="147"/>
        <v>109.955742875643i</v>
      </c>
      <c r="J414" t="str">
        <f t="shared" si="141"/>
        <v>-9.3415294051318+23.7808762107668i</v>
      </c>
      <c r="K414" t="str">
        <f t="shared" si="148"/>
        <v>4.00561728308996-1.57347405133658i</v>
      </c>
      <c r="L414" t="str">
        <f t="shared" si="149"/>
        <v>0.212805688850735-0.0775571415933952i</v>
      </c>
      <c r="M414" t="str">
        <f t="shared" si="150"/>
        <v>4.2184229719407-1.65103119292998i</v>
      </c>
      <c r="N414" t="str">
        <f t="shared" si="151"/>
        <v>-0.124177472138131i</v>
      </c>
      <c r="O414" t="str">
        <f t="shared" si="152"/>
        <v>0.992299880022966-0.123858581077001i</v>
      </c>
      <c r="P414" t="str">
        <f t="shared" si="153"/>
        <v>0.00770011997703401+0.123858581077001i</v>
      </c>
      <c r="Q414" t="str">
        <f t="shared" si="154"/>
        <v>-0.00770011997703401+0.000318891061130006i</v>
      </c>
      <c r="R414" t="str">
        <f t="shared" si="155"/>
        <v>-0.333276204580051-16.0990816051257i</v>
      </c>
      <c r="S414" t="str">
        <f t="shared" si="156"/>
        <v>0.0128179425874305i</v>
      </c>
      <c r="T414" t="str">
        <f t="shared" si="157"/>
        <v>0.20635710372486-0.00427191525606384i</v>
      </c>
      <c r="U414" t="str">
        <f t="shared" si="158"/>
        <v>0.0000499999999999999-0.00861228047034064i</v>
      </c>
      <c r="V414" t="str">
        <f t="shared" si="159"/>
        <v>3.33333333333333E-06-0.00947350851737473i</v>
      </c>
      <c r="W414" t="str">
        <f t="shared" si="160"/>
        <v>0.0000144745800637618-0.00451122800095409i</v>
      </c>
      <c r="X414" t="str">
        <f t="shared" si="161"/>
        <v>0.000395799281537482-0.00447627726584283i</v>
      </c>
      <c r="Y414" t="str">
        <f t="shared" si="162"/>
        <v>0.009+0.0175929188601028i</v>
      </c>
      <c r="Z414" t="str">
        <f t="shared" si="163"/>
        <v>-2.95753900686259-2.54101879492604i</v>
      </c>
      <c r="AA414" t="str">
        <f t="shared" si="164"/>
        <v>505.291509390945-705.39263672086i</v>
      </c>
      <c r="AB414" t="str">
        <f t="shared" si="165"/>
        <v>1.42548653400856-0.0295098039370822i</v>
      </c>
      <c r="AC414" t="str">
        <f t="shared" si="166"/>
        <v>6.96458353445647-2.47800756757543i</v>
      </c>
      <c r="AD414" t="str">
        <f t="shared" si="167"/>
        <v>0.183015327184208+0.0608799592552765i</v>
      </c>
      <c r="AE414" t="str">
        <f t="shared" si="168"/>
        <v>-0.386577848299025-0.645100240368297i</v>
      </c>
      <c r="AF414" t="str">
        <f t="shared" si="169"/>
        <v>-9.03783317437951-3.16442946698961i</v>
      </c>
      <c r="AG414" t="str">
        <f t="shared" si="170"/>
        <v>1.49022172454759-0.35597464647053i</v>
      </c>
      <c r="AH414" t="str">
        <f t="shared" si="171"/>
        <v>-0.147575259396944+4.6980080356683i</v>
      </c>
      <c r="AI414">
        <f t="shared" si="172"/>
        <v>13.442558319153068</v>
      </c>
      <c r="AJ414">
        <f t="shared" si="173"/>
        <v>91.799200856712545</v>
      </c>
      <c r="AK414"/>
      <c r="AL414"/>
      <c r="AM414"/>
      <c r="AN414"/>
    </row>
    <row r="415" spans="1:40" x14ac:dyDescent="0.25">
      <c r="A415"/>
      <c r="B415">
        <f t="shared" si="174"/>
        <v>28100</v>
      </c>
      <c r="C415" s="186" t="str">
        <f t="shared" si="142"/>
        <v>-0.0000967897933264704+0.0871537195901445i</v>
      </c>
      <c r="D415" s="158" t="str">
        <f t="shared" si="143"/>
        <v>-5.95774801208813+0.668178516857775i</v>
      </c>
      <c r="E415" t="str">
        <f t="shared" si="144"/>
        <v>2870</v>
      </c>
      <c r="F415" t="str">
        <f t="shared" si="145"/>
        <v>0.777000777000777</v>
      </c>
      <c r="G415" t="str">
        <f t="shared" si="140"/>
        <v>0.777000777000777</v>
      </c>
      <c r="H415" t="str">
        <f t="shared" si="146"/>
        <v>3.0924565252099+3.84081886296064i</v>
      </c>
      <c r="I415" t="str">
        <f t="shared" si="147"/>
        <v>110.348441957341i</v>
      </c>
      <c r="J415" t="str">
        <f t="shared" si="141"/>
        <v>-9.4155293795742+23.8658079115196i</v>
      </c>
      <c r="K415" t="str">
        <f t="shared" si="148"/>
        <v>4.00097047689988-1.57846133731247i</v>
      </c>
      <c r="L415" t="str">
        <f t="shared" si="149"/>
        <v>0.212627294775608-0.0777688833740132i</v>
      </c>
      <c r="M415" t="str">
        <f t="shared" si="150"/>
        <v>4.21359777167549-1.65623022068648i</v>
      </c>
      <c r="N415" t="str">
        <f t="shared" si="151"/>
        <v>-0.124620963110053i</v>
      </c>
      <c r="O415" t="str">
        <f t="shared" si="152"/>
        <v>0.99224485227739-0.124298644920289i</v>
      </c>
      <c r="P415" t="str">
        <f t="shared" si="153"/>
        <v>0.00775514772260999+0.124298644920289i</v>
      </c>
      <c r="Q415" t="str">
        <f t="shared" si="154"/>
        <v>-0.00775514772260999+0.000322318189763998i</v>
      </c>
      <c r="R415" t="str">
        <f t="shared" si="155"/>
        <v>-0.333275795662779-16.041740302217i</v>
      </c>
      <c r="S415" t="str">
        <f t="shared" si="156"/>
        <v>0.0128637209538141i</v>
      </c>
      <c r="T415" t="str">
        <f t="shared" si="157"/>
        <v>0.206356470861273-0.00428716683606636i</v>
      </c>
      <c r="U415" t="str">
        <f t="shared" si="158"/>
        <v>0.0000499999999999998-0.0085816317853928i</v>
      </c>
      <c r="V415" t="str">
        <f t="shared" si="159"/>
        <v>3.33333333333333E-06-0.00943979496393209i</v>
      </c>
      <c r="W415" t="str">
        <f t="shared" si="160"/>
        <v>0.000014474579357533-0.00449517404741577i</v>
      </c>
      <c r="X415" t="str">
        <f t="shared" si="161"/>
        <v>0.000393109449174347-0.00446057601848265i</v>
      </c>
      <c r="Y415" t="str">
        <f t="shared" si="162"/>
        <v>0.009+0.0176557507131746i</v>
      </c>
      <c r="Z415" t="str">
        <f t="shared" si="163"/>
        <v>-2.94392235708519-2.51274560326594i</v>
      </c>
      <c r="AA415" t="str">
        <f t="shared" si="164"/>
        <v>501.265373717021-704.163430692012i</v>
      </c>
      <c r="AB415" t="str">
        <f t="shared" si="165"/>
        <v>1.42548216227381-0.0296151597572769i</v>
      </c>
      <c r="AC415" t="str">
        <f t="shared" si="166"/>
        <v>6.95735893993962-2.48571300736847i</v>
      </c>
      <c r="AD415" t="str">
        <f t="shared" si="167"/>
        <v>0.183044056302976+0.0611409926652726i</v>
      </c>
      <c r="AE415" t="str">
        <f t="shared" si="168"/>
        <v>-0.385235729182912-0.639937482920944i</v>
      </c>
      <c r="AF415" t="str">
        <f t="shared" si="169"/>
        <v>-9.05020453729803-3.17264034610286i</v>
      </c>
      <c r="AG415" t="str">
        <f t="shared" si="170"/>
        <v>1.48800097235455-0.355647146580998i</v>
      </c>
      <c r="AH415" t="str">
        <f t="shared" si="171"/>
        <v>-0.139982422594633+4.68010122903177i</v>
      </c>
      <c r="AI415">
        <f t="shared" si="172"/>
        <v>13.408988466174165</v>
      </c>
      <c r="AJ415">
        <f t="shared" si="173"/>
        <v>91.713213280104483</v>
      </c>
      <c r="AK415"/>
      <c r="AL415"/>
      <c r="AM415"/>
      <c r="AN415"/>
    </row>
    <row r="416" spans="1:40" x14ac:dyDescent="0.25">
      <c r="A416"/>
      <c r="B416">
        <f t="shared" si="174"/>
        <v>28200</v>
      </c>
      <c r="C416" s="186" t="str">
        <f t="shared" si="142"/>
        <v>-0.000096104558844929+0.0868446646052149i</v>
      </c>
      <c r="D416" s="158" t="str">
        <f t="shared" si="143"/>
        <v>-5.95774275862377+0.665809095306648i</v>
      </c>
      <c r="E416" t="str">
        <f t="shared" si="144"/>
        <v>2870</v>
      </c>
      <c r="F416" t="str">
        <f t="shared" si="145"/>
        <v>0.777000777000777</v>
      </c>
      <c r="G416" t="str">
        <f t="shared" si="140"/>
        <v>0.777000777000777</v>
      </c>
      <c r="H416" t="str">
        <f t="shared" si="146"/>
        <v>3.10482654951596+3.84659166456467i</v>
      </c>
      <c r="I416" t="str">
        <f t="shared" si="147"/>
        <v>110.74114103904i</v>
      </c>
      <c r="J416" t="str">
        <f t="shared" si="141"/>
        <v>-9.4897931685422+23.9507396122722i</v>
      </c>
      <c r="K416" t="str">
        <f t="shared" si="148"/>
        <v>3.99631731542338-1.58342603916079i</v>
      </c>
      <c r="L416" t="str">
        <f t="shared" si="149"/>
        <v>0.21244856515699-0.0779800375934891i</v>
      </c>
      <c r="M416" t="str">
        <f t="shared" si="150"/>
        <v>4.20876588058037-1.66140607675428i</v>
      </c>
      <c r="N416" t="str">
        <f t="shared" si="151"/>
        <v>-0.125064454081975i</v>
      </c>
      <c r="O416" t="str">
        <f t="shared" si="152"/>
        <v>0.992189629372891-0.124738684315992i</v>
      </c>
      <c r="P416" t="str">
        <f t="shared" si="153"/>
        <v>0.00781037062710899+0.124738684315992i</v>
      </c>
      <c r="Q416" t="str">
        <f t="shared" si="154"/>
        <v>-0.00781037062710899+0.000325769765983003i</v>
      </c>
      <c r="R416" t="str">
        <f t="shared" si="155"/>
        <v>-0.333275385284497-15.9848055003859i</v>
      </c>
      <c r="S416" t="str">
        <f t="shared" si="156"/>
        <v>0.0129094993201978i</v>
      </c>
      <c r="T416" t="str">
        <f t="shared" si="157"/>
        <v>0.206355835740726-0.00430241835976887i</v>
      </c>
      <c r="U416" t="str">
        <f t="shared" si="158"/>
        <v>0.0000500000000000002-0.00855120046700494i</v>
      </c>
      <c r="V416" t="str">
        <f t="shared" si="159"/>
        <v>3.33333333333333E-06-0.00940632051370536i</v>
      </c>
      <c r="W416" t="str">
        <f t="shared" si="160"/>
        <v>0.0000144745786487867-0.00447923395255168i</v>
      </c>
      <c r="X416" t="str">
        <f t="shared" si="161"/>
        <v>0.00039044791024174-0.0044449837351631i</v>
      </c>
      <c r="Y416" t="str">
        <f t="shared" si="162"/>
        <v>0.009+0.0177185825662464i</v>
      </c>
      <c r="Z416" t="str">
        <f t="shared" si="163"/>
        <v>-2.93030757804-2.48487029295459i</v>
      </c>
      <c r="AA416" t="str">
        <f t="shared" si="164"/>
        <v>497.283348777223-702.920642352684i</v>
      </c>
      <c r="AB416" t="str">
        <f t="shared" si="165"/>
        <v>1.42547777494829-0.0297205151885589i</v>
      </c>
      <c r="AC416" t="str">
        <f t="shared" si="166"/>
        <v>6.95012437818945-2.49338412785614i</v>
      </c>
      <c r="AD416" t="str">
        <f t="shared" si="167"/>
        <v>0.183072891372186+0.0614018545824575i</v>
      </c>
      <c r="AE416" t="str">
        <f t="shared" si="168"/>
        <v>-0.383884236537344-0.634838709004731i</v>
      </c>
      <c r="AF416" t="str">
        <f t="shared" si="169"/>
        <v>-9.06256930813973-3.18078256925802i</v>
      </c>
      <c r="AG416" t="str">
        <f t="shared" si="170"/>
        <v>1.48580302823502-0.355308772208749i</v>
      </c>
      <c r="AH416" t="str">
        <f t="shared" si="171"/>
        <v>-0.132493514747784+4.66229092843782i</v>
      </c>
      <c r="AI416">
        <f t="shared" si="172"/>
        <v>13.375493302734879</v>
      </c>
      <c r="AJ416">
        <f t="shared" si="173"/>
        <v>91.627799885985922</v>
      </c>
      <c r="AK416"/>
      <c r="AL416"/>
      <c r="AM416"/>
      <c r="AN416"/>
    </row>
    <row r="417" spans="1:40" x14ac:dyDescent="0.25">
      <c r="A417"/>
      <c r="B417">
        <f t="shared" si="174"/>
        <v>28300</v>
      </c>
      <c r="C417" s="186" t="str">
        <f t="shared" si="142"/>
        <v>-0.0000954265754799132+0.0865377937464591i</v>
      </c>
      <c r="D417" s="158" t="str">
        <f t="shared" si="143"/>
        <v>-5.95773756075131+0.663456418722853i</v>
      </c>
      <c r="E417" t="str">
        <f t="shared" si="144"/>
        <v>2870</v>
      </c>
      <c r="F417" t="str">
        <f t="shared" si="145"/>
        <v>0.777000777000777</v>
      </c>
      <c r="G417" t="str">
        <f t="shared" si="140"/>
        <v>0.777000777000777</v>
      </c>
      <c r="H417" t="str">
        <f t="shared" si="146"/>
        <v>3.11718969674851+3.85231292584847i</v>
      </c>
      <c r="I417" t="str">
        <f t="shared" si="147"/>
        <v>111.133840120739i</v>
      </c>
      <c r="J417" t="str">
        <f t="shared" si="141"/>
        <v>-9.5643207720358+24.035671313025i</v>
      </c>
      <c r="K417" t="str">
        <f t="shared" si="148"/>
        <v>3.99165788704071-1.58836821933055i</v>
      </c>
      <c r="L417" t="str">
        <f t="shared" si="149"/>
        <v>0.212269502440064-0.0781906038422795i</v>
      </c>
      <c r="M417" t="str">
        <f t="shared" si="150"/>
        <v>4.20392738948077-1.66655882317283i</v>
      </c>
      <c r="N417" t="str">
        <f t="shared" si="151"/>
        <v>-0.125507945053897i</v>
      </c>
      <c r="O417" t="str">
        <f t="shared" si="152"/>
        <v>0.99213421132033-0.125178699177563i</v>
      </c>
      <c r="P417" t="str">
        <f t="shared" si="153"/>
        <v>0.00786578867967003+0.125178699177563i</v>
      </c>
      <c r="Q417" t="str">
        <f t="shared" si="154"/>
        <v>-0.00786578867967003+0.000329245876334011i</v>
      </c>
      <c r="R417" t="str">
        <f t="shared" si="155"/>
        <v>-0.333274973448993-15.9282728904322i</v>
      </c>
      <c r="S417" t="str">
        <f t="shared" si="156"/>
        <v>0.0129552776865815i</v>
      </c>
      <c r="T417" t="str">
        <f t="shared" si="157"/>
        <v>0.206355198363197-0.00431766982701978i</v>
      </c>
      <c r="U417" t="str">
        <f t="shared" si="158"/>
        <v>0.0000500000000000001-0.00852098421093777i</v>
      </c>
      <c r="V417" t="str">
        <f t="shared" si="159"/>
        <v>3.33333333333333E-06-0.00937308263203156i</v>
      </c>
      <c r="W417" t="str">
        <f t="shared" si="160"/>
        <v>0.0000144745779375229-0.0044634065093794i</v>
      </c>
      <c r="X417" t="str">
        <f t="shared" si="161"/>
        <v>0.000387814270254319-0.00442949929403755i</v>
      </c>
      <c r="Y417" t="str">
        <f t="shared" si="162"/>
        <v>0.009+0.0177814144193182i</v>
      </c>
      <c r="Z417" t="str">
        <f t="shared" si="163"/>
        <v>-2.91669779324913-2.45738657272616i</v>
      </c>
      <c r="AA417" t="str">
        <f t="shared" si="164"/>
        <v>493.344909465884-701.664857127524i</v>
      </c>
      <c r="AB417" t="str">
        <f t="shared" si="165"/>
        <v>1.42547337203185-0.029825870229881i</v>
      </c>
      <c r="AC417" t="str">
        <f t="shared" si="166"/>
        <v>6.94287998446979-2.5010210181321i</v>
      </c>
      <c r="AD417" t="str">
        <f t="shared" si="167"/>
        <v>0.183101832335099+0.0616625466458204i</v>
      </c>
      <c r="AE417" t="str">
        <f t="shared" si="168"/>
        <v>-0.382523996144116-0.629802997949816i</v>
      </c>
      <c r="AF417" t="str">
        <f t="shared" si="169"/>
        <v>-9.07492725749982-3.18885650712562i</v>
      </c>
      <c r="AG417" t="str">
        <f t="shared" si="170"/>
        <v>1.4836276519411-0.354959887468653i</v>
      </c>
      <c r="AH417" t="str">
        <f t="shared" si="171"/>
        <v>-0.125107127396618+4.64457676176899i</v>
      </c>
      <c r="AI417">
        <f t="shared" si="172"/>
        <v>13.342072812215825</v>
      </c>
      <c r="AJ417">
        <f t="shared" si="173"/>
        <v>91.54295598574295</v>
      </c>
      <c r="AK417"/>
      <c r="AL417"/>
      <c r="AM417"/>
      <c r="AN417"/>
    </row>
    <row r="418" spans="1:40" x14ac:dyDescent="0.25">
      <c r="A418"/>
      <c r="B418">
        <f t="shared" si="174"/>
        <v>28400</v>
      </c>
      <c r="C418" s="186" t="str">
        <f t="shared" si="142"/>
        <v>-0.0000947557412832419+0.0862330839422331i</v>
      </c>
      <c r="D418" s="158" t="str">
        <f t="shared" si="143"/>
        <v>-5.95773241768913+0.661120310223787i</v>
      </c>
      <c r="E418" t="str">
        <f t="shared" si="144"/>
        <v>2870</v>
      </c>
      <c r="F418" t="str">
        <f t="shared" si="145"/>
        <v>0.777000777000777</v>
      </c>
      <c r="G418" t="str">
        <f t="shared" si="140"/>
        <v>0.777000777000777</v>
      </c>
      <c r="H418" t="str">
        <f t="shared" si="146"/>
        <v>3.12954574046507+3.85798283875234i</v>
      </c>
      <c r="I418" t="str">
        <f t="shared" si="147"/>
        <v>111.526539202438i</v>
      </c>
      <c r="J418" t="str">
        <f t="shared" si="141"/>
        <v>-9.639112190055+24.1206030137777i</v>
      </c>
      <c r="K418" t="str">
        <f t="shared" si="148"/>
        <v>3.98699227973798-1.59328793991285i</v>
      </c>
      <c r="L418" t="str">
        <f t="shared" si="149"/>
        <v>0.212090109067747-0.0784005817227346i</v>
      </c>
      <c r="M418" t="str">
        <f t="shared" si="150"/>
        <v>4.19908238880573-1.67168852163558i</v>
      </c>
      <c r="N418" t="str">
        <f t="shared" si="151"/>
        <v>-0.125951436025819i</v>
      </c>
      <c r="O418" t="str">
        <f t="shared" si="152"/>
        <v>0.992078598130607-0.125618689418456i</v>
      </c>
      <c r="P418" t="str">
        <f t="shared" si="153"/>
        <v>0.00792140186939305+0.125618689418456i</v>
      </c>
      <c r="Q418" t="str">
        <f t="shared" si="154"/>
        <v>-0.00792140186939305+0.000332746607363016i</v>
      </c>
      <c r="R418" t="str">
        <f t="shared" si="155"/>
        <v>-0.333274560152133-15.8721382238496i</v>
      </c>
      <c r="S418" t="str">
        <f t="shared" si="156"/>
        <v>0.0130010560529652i</v>
      </c>
      <c r="T418" t="str">
        <f t="shared" si="157"/>
        <v>0.20635455872868-0.0043329212375652i</v>
      </c>
      <c r="U418" t="str">
        <f t="shared" si="158"/>
        <v>0.0000500000000000001-0.00849098074540629i</v>
      </c>
      <c r="V418" t="str">
        <f t="shared" si="159"/>
        <v>3.33333333333333E-06-0.00934007881994692i</v>
      </c>
      <c r="W418" t="str">
        <f t="shared" si="160"/>
        <v>0.0000144745772237412-0.00444769052791624i</v>
      </c>
      <c r="X418" t="str">
        <f t="shared" si="161"/>
        <v>0.000385208141561726-0.00441412158848598i</v>
      </c>
      <c r="Y418" t="str">
        <f t="shared" si="162"/>
        <v>0.009+0.01784424627239i</v>
      </c>
      <c r="Z418" t="str">
        <f t="shared" si="163"/>
        <v>-2.90309599660639-2.43028824624894i</v>
      </c>
      <c r="AA418" t="str">
        <f t="shared" si="164"/>
        <v>489.449534578368-700.396642963791i</v>
      </c>
      <c r="AB418" t="str">
        <f t="shared" si="165"/>
        <v>1.42546895352445-0.0299312248794894i</v>
      </c>
      <c r="AC418" t="str">
        <f t="shared" si="166"/>
        <v>6.93562589346432-2.50862376682155i</v>
      </c>
      <c r="AD418" t="str">
        <f t="shared" si="167"/>
        <v>0.183130879135789+0.0619230704707104i</v>
      </c>
      <c r="AE418" t="str">
        <f t="shared" si="168"/>
        <v>-0.381155611737506-0.624829441070039i</v>
      </c>
      <c r="AF418" t="str">
        <f t="shared" si="169"/>
        <v>-9.0872781581542-3.19686252852855i</v>
      </c>
      <c r="AG418" t="str">
        <f t="shared" si="170"/>
        <v>1.48147460394748-0.354600846512345i</v>
      </c>
      <c r="AH418" t="str">
        <f t="shared" si="171"/>
        <v>-0.11782187080657+4.62695835063184i</v>
      </c>
      <c r="AI418">
        <f t="shared" si="172"/>
        <v>13.308726971882583</v>
      </c>
      <c r="AJ418">
        <f t="shared" si="173"/>
        <v>91.458676927221077</v>
      </c>
      <c r="AK418"/>
      <c r="AL418"/>
      <c r="AM418"/>
      <c r="AN418"/>
    </row>
    <row r="419" spans="1:40" x14ac:dyDescent="0.25">
      <c r="A419"/>
      <c r="B419">
        <f t="shared" si="174"/>
        <v>28500</v>
      </c>
      <c r="C419" s="186" t="str">
        <f t="shared" si="142"/>
        <v>-0.0000940919560921513+0.0859305124447037i</v>
      </c>
      <c r="D419" s="158" t="str">
        <f t="shared" si="143"/>
        <v>-5.95772732866933+0.658800595409395i</v>
      </c>
      <c r="E419" t="str">
        <f t="shared" si="144"/>
        <v>2870</v>
      </c>
      <c r="F419" t="str">
        <f t="shared" si="145"/>
        <v>0.777000777000777</v>
      </c>
      <c r="G419" t="str">
        <f t="shared" si="140"/>
        <v>0.777000777000777</v>
      </c>
      <c r="H419" t="str">
        <f t="shared" si="146"/>
        <v>3.14189445638424+3.86360159587496i</v>
      </c>
      <c r="I419" t="str">
        <f t="shared" si="147"/>
        <v>111.919238284136i</v>
      </c>
      <c r="J419" t="str">
        <f t="shared" si="141"/>
        <v>-9.7141674225999+24.2055347145305i</v>
      </c>
      <c r="K419" t="str">
        <f t="shared" si="148"/>
        <v>3.9823205811085-1.59818526265114i</v>
      </c>
      <c r="L419" t="str">
        <f t="shared" si="149"/>
        <v>0.211910387480628-0.0786099708490601i</v>
      </c>
      <c r="M419" t="str">
        <f t="shared" si="150"/>
        <v>4.19423096858913-1.6767952335002i</v>
      </c>
      <c r="N419" t="str">
        <f t="shared" si="151"/>
        <v>-0.126394926997741i</v>
      </c>
      <c r="O419" t="str">
        <f t="shared" si="152"/>
        <v>0.992022789814659-0.126058654952133i</v>
      </c>
      <c r="P419" t="str">
        <f t="shared" si="153"/>
        <v>0.00797721018534103+0.126058654952133i</v>
      </c>
      <c r="Q419" t="str">
        <f t="shared" si="154"/>
        <v>-0.00797721018534103+0.000336272045607988i</v>
      </c>
      <c r="R419" t="str">
        <f t="shared" si="155"/>
        <v>-0.333274145396476-15.8163973117577i</v>
      </c>
      <c r="S419" t="str">
        <f t="shared" si="156"/>
        <v>0.0130468344193489i</v>
      </c>
      <c r="T419" t="str">
        <f t="shared" si="157"/>
        <v>0.206353916837138-0.00434817259123783i</v>
      </c>
      <c r="U419" t="str">
        <f t="shared" si="158"/>
        <v>0.00005-0.00846118783051012i</v>
      </c>
      <c r="V419" t="str">
        <f t="shared" si="159"/>
        <v>3.33333333333333E-06-0.00930730661356112i</v>
      </c>
      <c r="W419" t="str">
        <f t="shared" si="160"/>
        <v>0.0000144745765074419-0.00443208483488108i</v>
      </c>
      <c r="X419" t="str">
        <f t="shared" si="161"/>
        <v>0.000382629143207324-0.00439884952685971i</v>
      </c>
      <c r="Y419" t="str">
        <f t="shared" si="162"/>
        <v>0.009+0.0179070781254618i</v>
      </c>
      <c r="Z419" t="str">
        <f t="shared" si="163"/>
        <v>-2.88950505686391-2.40356921145373i</v>
      </c>
      <c r="AA419" t="str">
        <f t="shared" si="164"/>
        <v>485.596706950063-699.116550818671i</v>
      </c>
      <c r="AB419" t="str">
        <f t="shared" si="165"/>
        <v>1.42546451942583-0.0300365791362284i</v>
      </c>
      <c r="AC419" t="str">
        <f t="shared" si="166"/>
        <v>6.92836223927456-2.51619246210053i</v>
      </c>
      <c r="AD419" t="str">
        <f t="shared" si="167"/>
        <v>0.183160031719147+0.0621834276492293i</v>
      </c>
      <c r="AE419" t="str">
        <f t="shared" si="168"/>
        <v>-0.37977966570748-0.619917141654608i</v>
      </c>
      <c r="AF419" t="str">
        <f t="shared" si="169"/>
        <v>-9.09962178505357-3.20480100046557i</v>
      </c>
      <c r="AG419" t="str">
        <f t="shared" si="170"/>
        <v>1.47934364556811-0.354231993786583i</v>
      </c>
      <c r="AH419" t="str">
        <f t="shared" si="171"/>
        <v>-0.110636373774741+4.60943531065631i</v>
      </c>
      <c r="AI419">
        <f t="shared" si="172"/>
        <v>13.275455753053947</v>
      </c>
      <c r="AJ419">
        <f t="shared" si="173"/>
        <v>91.374958094752813</v>
      </c>
      <c r="AK419"/>
      <c r="AL419"/>
      <c r="AM419"/>
      <c r="AN419"/>
    </row>
    <row r="420" spans="1:40" x14ac:dyDescent="0.25">
      <c r="A420"/>
      <c r="B420">
        <f t="shared" si="174"/>
        <v>28600</v>
      </c>
      <c r="C420" s="186" t="str">
        <f t="shared" si="142"/>
        <v>-0.0000934351214919068+0.0856300568241888i</v>
      </c>
      <c r="D420" s="158" t="str">
        <f t="shared" si="143"/>
        <v>-5.9577222929374+0.656497102318781i</v>
      </c>
      <c r="E420" t="str">
        <f t="shared" si="144"/>
        <v>2870</v>
      </c>
      <c r="F420" t="str">
        <f t="shared" si="145"/>
        <v>0.777000777000777</v>
      </c>
      <c r="G420" t="str">
        <f t="shared" si="140"/>
        <v>0.777000777000777</v>
      </c>
      <c r="H420" t="str">
        <f t="shared" si="146"/>
        <v>3.15423562237973+3.86916939045265i</v>
      </c>
      <c r="I420" t="str">
        <f t="shared" si="147"/>
        <v>112.311937365835i</v>
      </c>
      <c r="J420" t="str">
        <f t="shared" si="141"/>
        <v>-9.7894864696705+24.2904664152832i</v>
      </c>
      <c r="K420" t="str">
        <f t="shared" si="148"/>
        <v>3.97764287835439-1.60306024895148i</v>
      </c>
      <c r="L420" t="str">
        <f t="shared" si="149"/>
        <v>0.211730340116909-0.0788187708472789i</v>
      </c>
      <c r="M420" t="str">
        <f t="shared" si="150"/>
        <v>4.1893732184713-1.68187901979876i</v>
      </c>
      <c r="N420" t="str">
        <f t="shared" si="151"/>
        <v>-0.126838417969663i</v>
      </c>
      <c r="O420" t="str">
        <f t="shared" si="152"/>
        <v>0.991966786383464-0.12649859569206i</v>
      </c>
      <c r="P420" t="str">
        <f t="shared" si="153"/>
        <v>0.00803321361653597+0.12649859569206i</v>
      </c>
      <c r="Q420" t="str">
        <f t="shared" si="154"/>
        <v>-0.00803321361653597+0.000339822277602986i</v>
      </c>
      <c r="R420" t="str">
        <f t="shared" si="155"/>
        <v>-0.333273729182192-15.7610460238667i</v>
      </c>
      <c r="S420" t="str">
        <f t="shared" si="156"/>
        <v>0.0130926127857325i</v>
      </c>
      <c r="T420" t="str">
        <f t="shared" si="157"/>
        <v>0.206353272688596-0.00436342388783952i</v>
      </c>
      <c r="U420" t="str">
        <f t="shared" si="158"/>
        <v>0.0000499999999999999-0.00843160325767616i</v>
      </c>
      <c r="V420" t="str">
        <f t="shared" si="159"/>
        <v>3.33333333333333E-06-0.00927476358344376i</v>
      </c>
      <c r="W420" t="str">
        <f t="shared" si="160"/>
        <v>0.000014474575788625-0.00441658827340229i</v>
      </c>
      <c r="X420" t="str">
        <f t="shared" si="161"/>
        <v>0.000380076900790281-0.00438368203223105i</v>
      </c>
      <c r="Y420" t="str">
        <f t="shared" si="162"/>
        <v>0.009+0.0179699099785336i</v>
      </c>
      <c r="Z420" t="str">
        <f t="shared" si="163"/>
        <v>-2.87592772197462-2.37722345981176i</v>
      </c>
      <c r="AA420" t="str">
        <f t="shared" si="164"/>
        <v>481.785913583473-697.82511513431i</v>
      </c>
      <c r="AB420" t="str">
        <f t="shared" si="165"/>
        <v>1.42546006973616-0.0301419329987291i</v>
      </c>
      <c r="AC420" t="str">
        <f t="shared" si="166"/>
        <v>6.92108915542616-2.52372719170796i</v>
      </c>
      <c r="AD420" t="str">
        <f t="shared" si="167"/>
        <v>0.183189290030854+0.0624436197506549i</v>
      </c>
      <c r="AE420" t="str">
        <f t="shared" si="168"/>
        <v>-0.37839671978176-0.615065214948957i</v>
      </c>
      <c r="AF420" t="str">
        <f t="shared" si="169"/>
        <v>-9.11195791531713-3.21267228813387i</v>
      </c>
      <c r="AG420" t="str">
        <f t="shared" si="170"/>
        <v>1.47723453906522-0.353853664285612i</v>
      </c>
      <c r="AH420" t="str">
        <f t="shared" si="171"/>
        <v>-0.103549283435734+4.59200725178592i</v>
      </c>
      <c r="AI420">
        <f t="shared" si="172"/>
        <v>13.242259121265436</v>
      </c>
      <c r="AJ420">
        <f t="shared" si="173"/>
        <v>91.291794909174655</v>
      </c>
      <c r="AK420"/>
      <c r="AL420"/>
      <c r="AM420"/>
      <c r="AN420"/>
    </row>
    <row r="421" spans="1:40" x14ac:dyDescent="0.25">
      <c r="A421"/>
      <c r="B421">
        <f t="shared" si="174"/>
        <v>28700</v>
      </c>
      <c r="C421" s="186" t="str">
        <f t="shared" si="142"/>
        <v>-0.0000927851407793169+0.0853316949636117i</v>
      </c>
      <c r="D421" s="158" t="str">
        <f t="shared" si="143"/>
        <v>-5.95771730975193+0.65420966138769i</v>
      </c>
      <c r="E421" t="str">
        <f t="shared" si="144"/>
        <v>2870</v>
      </c>
      <c r="F421" t="str">
        <f t="shared" si="145"/>
        <v>0.777000777000777</v>
      </c>
      <c r="G421" t="str">
        <f t="shared" si="140"/>
        <v>0.777000777000777</v>
      </c>
      <c r="H421" t="str">
        <f t="shared" si="146"/>
        <v>3.16656901847427+3.87468641633902i</v>
      </c>
      <c r="I421" t="str">
        <f t="shared" si="147"/>
        <v>112.704636447534i</v>
      </c>
      <c r="J421" t="str">
        <f t="shared" si="141"/>
        <v>-9.8650693312666+24.375398116036i</v>
      </c>
      <c r="K421" t="str">
        <f t="shared" si="148"/>
        <v>3.97295925828776-1.6079129598922i</v>
      </c>
      <c r="L421" t="str">
        <f t="shared" si="149"/>
        <v>0.211549969412335-0.0790269813551916i</v>
      </c>
      <c r="M421" t="str">
        <f t="shared" si="150"/>
        <v>4.18450922770009-1.68693994124739i</v>
      </c>
      <c r="N421" t="str">
        <f t="shared" si="151"/>
        <v>-0.127281908941584i</v>
      </c>
      <c r="O421" t="str">
        <f t="shared" si="152"/>
        <v>0.991910587848037-0.126938511551705i</v>
      </c>
      <c r="P421" t="str">
        <f t="shared" si="153"/>
        <v>0.00808941215196302+0.126938511551705i</v>
      </c>
      <c r="Q421" t="str">
        <f t="shared" si="154"/>
        <v>-0.00808941215196302+0.000343397389879013i</v>
      </c>
      <c r="R421" t="str">
        <f t="shared" si="155"/>
        <v>-0.333273311506173-15.7060802874485i</v>
      </c>
      <c r="S421" t="str">
        <f t="shared" si="156"/>
        <v>0.0131383911521162i</v>
      </c>
      <c r="T421" t="str">
        <f t="shared" si="157"/>
        <v>0.20635262628304-0.00437867512712917i</v>
      </c>
      <c r="U421" t="str">
        <f t="shared" si="158"/>
        <v>0.0000499999999999999-0.00840222484911282i</v>
      </c>
      <c r="V421" t="str">
        <f t="shared" si="159"/>
        <v>3.33333333333333E-06-0.00924244733402416i</v>
      </c>
      <c r="W421" t="str">
        <f t="shared" si="160"/>
        <v>0.0000144745750672904-0.00440119970273191i</v>
      </c>
      <c r="X421" t="str">
        <f t="shared" si="161"/>
        <v>0.000377551046330987-0.00436861804214815i</v>
      </c>
      <c r="Y421" t="str">
        <f t="shared" si="162"/>
        <v>0.009+0.0180327418316054i</v>
      </c>
      <c r="Z421" t="str">
        <f t="shared" si="163"/>
        <v>-2.86236662329492-2.35124507556677i</v>
      </c>
      <c r="AA421" t="str">
        <f t="shared" si="164"/>
        <v>478.016645764074-696.522854300747i</v>
      </c>
      <c r="AB421" t="str">
        <f t="shared" si="165"/>
        <v>1.42545560445535-0.0302472864653262i</v>
      </c>
      <c r="AC421" t="str">
        <f t="shared" si="166"/>
        <v>6.91380677486751-2.53122804295772i</v>
      </c>
      <c r="AD421" t="str">
        <f t="shared" si="167"/>
        <v>0.183218654017366+0.0627036483218328i</v>
      </c>
      <c r="AE421" t="str">
        <f t="shared" si="168"/>
        <v>-0.377007315687548-0.61027278812554i</v>
      </c>
      <c r="AF421" t="str">
        <f t="shared" si="169"/>
        <v>-9.1242863282262-3.22047675495133i</v>
      </c>
      <c r="AG421" t="str">
        <f t="shared" si="170"/>
        <v>1.47514704775112-0.353466183797826i</v>
      </c>
      <c r="AH421" t="str">
        <f t="shared" si="171"/>
        <v>-0.0965592650666442+4.57467377856001i</v>
      </c>
      <c r="AI421">
        <f t="shared" si="172"/>
        <v>13.20913703643005</v>
      </c>
      <c r="AJ421">
        <f t="shared" si="173"/>
        <v>91.209182827827931</v>
      </c>
      <c r="AK421"/>
      <c r="AL421"/>
      <c r="AM421"/>
      <c r="AN421"/>
    </row>
    <row r="422" spans="1:40" x14ac:dyDescent="0.25">
      <c r="A422"/>
      <c r="B422">
        <f t="shared" si="174"/>
        <v>28800</v>
      </c>
      <c r="C422" s="186" t="str">
        <f t="shared" si="142"/>
        <v>-0.000092141918927141+0.0850354050530756i</v>
      </c>
      <c r="D422" s="158" t="str">
        <f t="shared" si="143"/>
        <v>-5.9577123783844+0.651938105406913i</v>
      </c>
      <c r="E422" t="str">
        <f t="shared" si="144"/>
        <v>2870</v>
      </c>
      <c r="F422" t="str">
        <f t="shared" si="145"/>
        <v>0.777000777000777</v>
      </c>
      <c r="G422" t="str">
        <f t="shared" si="140"/>
        <v>0.777000777000777</v>
      </c>
      <c r="H422" t="str">
        <f t="shared" si="146"/>
        <v>3.17889442683341+3.88015286798463i</v>
      </c>
      <c r="I422" t="str">
        <f t="shared" si="147"/>
        <v>113.097335529233i</v>
      </c>
      <c r="J422" t="str">
        <f t="shared" si="141"/>
        <v>-9.9409160073885+24.4603298167887i</v>
      </c>
      <c r="K422" t="str">
        <f t="shared" si="148"/>
        <v>3.96826980733212-1.61274345623371i</v>
      </c>
      <c r="L422" t="str">
        <f t="shared" si="149"/>
        <v>0.21136927780014-0.0792346020223378i</v>
      </c>
      <c r="M422" t="str">
        <f t="shared" si="150"/>
        <v>4.17963908513226-1.69197805825605i</v>
      </c>
      <c r="N422" t="str">
        <f t="shared" si="151"/>
        <v>-0.127725399913506i</v>
      </c>
      <c r="O422" t="str">
        <f t="shared" si="152"/>
        <v>0.99185419421943-0.127378402444547i</v>
      </c>
      <c r="P422" t="str">
        <f t="shared" si="153"/>
        <v>0.00814580578057+0.127378402444547i</v>
      </c>
      <c r="Q422" t="str">
        <f t="shared" si="154"/>
        <v>-0.00814580578057+0.000346997468958998i</v>
      </c>
      <c r="R422" t="str">
        <f t="shared" si="155"/>
        <v>-0.333272892371684-15.6514960863395i</v>
      </c>
      <c r="S422" t="str">
        <f t="shared" si="156"/>
        <v>0.0131841695184999i</v>
      </c>
      <c r="T422" t="str">
        <f t="shared" si="157"/>
        <v>0.206351977620438-0.00439392630894905i</v>
      </c>
      <c r="U422" t="str">
        <f t="shared" si="158"/>
        <v>0.0000499999999999998-0.00837305045727561i</v>
      </c>
      <c r="V422" t="str">
        <f t="shared" si="159"/>
        <v>3.33333333333333E-06-0.00921035550300322i</v>
      </c>
      <c r="W422" t="str">
        <f t="shared" si="160"/>
        <v>0.0000144745743434382-0.00438591799796567i</v>
      </c>
      <c r="X422" t="str">
        <f t="shared" si="161"/>
        <v>0.000375051218139656-0.00435365650839444i</v>
      </c>
      <c r="Y422" t="str">
        <f t="shared" si="162"/>
        <v>0.009+0.0180955736846772i</v>
      </c>
      <c r="Z422" t="str">
        <f t="shared" si="163"/>
        <v>-2.84882427965108-2.32562823492499i</v>
      </c>
      <c r="AA422" t="str">
        <f t="shared" si="164"/>
        <v>474.288399165557-695.210271106996i</v>
      </c>
      <c r="AB422" t="str">
        <f t="shared" si="165"/>
        <v>1.42545112358317-0.0303526395349299i</v>
      </c>
      <c r="AC422" t="str">
        <f t="shared" si="166"/>
        <v>6.90651522997066-2.53869510275628i</v>
      </c>
      <c r="AD422" t="str">
        <f t="shared" si="167"/>
        <v>0.183248123625897+0.0629635148875591i</v>
      </c>
      <c r="AE422" t="str">
        <f t="shared" si="168"/>
        <v>-0.375611975793332-0.605539000245262i</v>
      </c>
      <c r="AF422" t="str">
        <f t="shared" si="169"/>
        <v>-9.13660680521781-3.22821476257772i</v>
      </c>
      <c r="AG422" t="str">
        <f t="shared" si="170"/>
        <v>1.4730809360832-0.353069869146703i</v>
      </c>
      <c r="AH422" t="str">
        <f t="shared" si="171"/>
        <v>-0.0896650018909695+4.55743449038757i</v>
      </c>
      <c r="AI422">
        <f t="shared" si="172"/>
        <v>13.176089452995045</v>
      </c>
      <c r="AJ422">
        <f t="shared" si="173"/>
        <v>91.127117344540451</v>
      </c>
      <c r="AK422"/>
      <c r="AL422"/>
      <c r="AM422"/>
      <c r="AN422"/>
    </row>
    <row r="423" spans="1:40" x14ac:dyDescent="0.25">
      <c r="A423"/>
      <c r="B423">
        <f t="shared" si="174"/>
        <v>28900</v>
      </c>
      <c r="C423" s="186" t="str">
        <f t="shared" si="142"/>
        <v>-0.0000915053625493585+0.0847411655845502i</v>
      </c>
      <c r="D423" s="158" t="str">
        <f t="shared" si="143"/>
        <v>-5.95770749811883+0.649682269481552i</v>
      </c>
      <c r="E423" t="str">
        <f t="shared" si="144"/>
        <v>2870</v>
      </c>
      <c r="F423" t="str">
        <f t="shared" si="145"/>
        <v>0.777000777000777</v>
      </c>
      <c r="G423" t="str">
        <f t="shared" si="140"/>
        <v>0.777000777000777</v>
      </c>
      <c r="H423" t="str">
        <f t="shared" si="146"/>
        <v>3.19121163175914+3.88556894041683i</v>
      </c>
      <c r="I423" t="str">
        <f t="shared" si="147"/>
        <v>113.490034610931i</v>
      </c>
      <c r="J423" t="str">
        <f t="shared" si="141"/>
        <v>-10.0170264980359+24.5452615175415i</v>
      </c>
      <c r="K423" t="str">
        <f t="shared" si="148"/>
        <v>3.96357461152366-1.61755179842759i</v>
      </c>
      <c r="L423" t="str">
        <f t="shared" si="149"/>
        <v>0.211188267710979-0.0794416325099567i</v>
      </c>
      <c r="M423" t="str">
        <f t="shared" si="150"/>
        <v>4.17476287923464-1.69699343093755i</v>
      </c>
      <c r="N423" t="str">
        <f t="shared" si="151"/>
        <v>-0.128168890885428i</v>
      </c>
      <c r="O423" t="str">
        <f t="shared" si="152"/>
        <v>0.991797605508736-0.127818268284065i</v>
      </c>
      <c r="P423" t="str">
        <f t="shared" si="153"/>
        <v>0.00820239449126403+0.127818268284065i</v>
      </c>
      <c r="Q423" t="str">
        <f t="shared" si="154"/>
        <v>-0.00820239449126403+0.000350622601362982i</v>
      </c>
      <c r="R423" t="str">
        <f t="shared" si="155"/>
        <v>-0.333272471777662-15.5972894599668i</v>
      </c>
      <c r="S423" t="str">
        <f t="shared" si="156"/>
        <v>0.0132299478848836i</v>
      </c>
      <c r="T423" t="str">
        <f t="shared" si="157"/>
        <v>0.206351326700805-0.00440917743308481i</v>
      </c>
      <c r="U423" t="str">
        <f t="shared" si="158"/>
        <v>0.0000500000000000002-0.00834407796434392i</v>
      </c>
      <c r="V423" t="str">
        <f t="shared" si="159"/>
        <v>3.33333333333333E-06-0.00917848576077828i</v>
      </c>
      <c r="W423" t="str">
        <f t="shared" si="160"/>
        <v>0.0000144745736170683-0.00437074204976893i</v>
      </c>
      <c r="X423" t="str">
        <f t="shared" si="161"/>
        <v>0.00037257706068805-0.00433879639675302i</v>
      </c>
      <c r="Y423" t="str">
        <f t="shared" si="162"/>
        <v>0.009+0.018158405537749i</v>
      </c>
      <c r="Z423" t="str">
        <f t="shared" si="163"/>
        <v>-2.83530310127382-2.30036720520723i</v>
      </c>
      <c r="AA423" t="str">
        <f t="shared" si="164"/>
        <v>470.600673945002-693.887853180457i</v>
      </c>
      <c r="AB423" t="str">
        <f t="shared" si="165"/>
        <v>1.42544662711974-0.0304579922060597i</v>
      </c>
      <c r="AC423" t="str">
        <f t="shared" si="166"/>
        <v>6.89921465253648-2.54612845761216i</v>
      </c>
      <c r="AD423" t="str">
        <f t="shared" si="167"/>
        <v>0.183277698804411+0.0632232209509755i</v>
      </c>
      <c r="AE423" t="str">
        <f t="shared" si="168"/>
        <v>-0.374211203731279-0.600863002210336i</v>
      </c>
      <c r="AF423" t="str">
        <f t="shared" si="169"/>
        <v>-9.14891912987797-3.23588667093528i</v>
      </c>
      <c r="AG423" t="str">
        <f t="shared" si="170"/>
        <v>1.47103596975244-0.352665028426094i</v>
      </c>
      <c r="AH423" t="str">
        <f t="shared" si="171"/>
        <v>-0.0828651948824789+4.54028898181325i</v>
      </c>
      <c r="AI423">
        <f t="shared" si="172"/>
        <v>13.143116320095681</v>
      </c>
      <c r="AJ423">
        <f t="shared" si="173"/>
        <v>91.045593989599496</v>
      </c>
      <c r="AK423"/>
      <c r="AL423"/>
      <c r="AM423"/>
      <c r="AN423"/>
    </row>
    <row r="424" spans="1:40" x14ac:dyDescent="0.25">
      <c r="A424"/>
      <c r="B424">
        <f t="shared" si="174"/>
        <v>29000</v>
      </c>
      <c r="C424" s="186" t="str">
        <f t="shared" si="142"/>
        <v>-0.0000908753798672649+0.0844489553466649i</v>
      </c>
      <c r="D424" s="158" t="str">
        <f t="shared" si="143"/>
        <v>-5.95770266825161+0.647441990991098i</v>
      </c>
      <c r="E424" t="str">
        <f t="shared" si="144"/>
        <v>2870</v>
      </c>
      <c r="F424" t="str">
        <f t="shared" si="145"/>
        <v>0.777000777000777</v>
      </c>
      <c r="G424" t="str">
        <f t="shared" si="140"/>
        <v>0.777000777000777</v>
      </c>
      <c r="H424" t="str">
        <f t="shared" si="146"/>
        <v>3.20352041968331+3.89093482921998i</v>
      </c>
      <c r="I424" t="str">
        <f t="shared" si="147"/>
        <v>113.88273369263i</v>
      </c>
      <c r="J424" t="str">
        <f t="shared" si="141"/>
        <v>-10.093400803209+24.6301932182942i</v>
      </c>
      <c r="K424" t="str">
        <f t="shared" si="148"/>
        <v>3.95887375651258-1.62233804662595i</v>
      </c>
      <c r="L424" t="str">
        <f t="shared" si="149"/>
        <v>0.211006941572871-0.0796480724909467i</v>
      </c>
      <c r="M424" t="str">
        <f t="shared" si="150"/>
        <v>4.16988069808545-1.7019861191169i</v>
      </c>
      <c r="N424" t="str">
        <f t="shared" si="151"/>
        <v>-0.12861238185735i</v>
      </c>
      <c r="O424" t="str">
        <f t="shared" si="152"/>
        <v>0.991740821727085-0.128258108983744i</v>
      </c>
      <c r="P424" t="str">
        <f t="shared" si="153"/>
        <v>0.008259178272915+0.128258108983744i</v>
      </c>
      <c r="Q424" t="str">
        <f t="shared" si="154"/>
        <v>-0.008259178272915+0.000354272873605982i</v>
      </c>
      <c r="R424" t="str">
        <f t="shared" si="155"/>
        <v>-0.333272049723444-15.5434565023843i</v>
      </c>
      <c r="S424" t="str">
        <f t="shared" si="156"/>
        <v>0.0132757262512673i</v>
      </c>
      <c r="T424" t="str">
        <f t="shared" si="157"/>
        <v>0.206350673524135-0.00442442849932719i</v>
      </c>
      <c r="U424" t="str">
        <f t="shared" si="158"/>
        <v>0.0000500000000000001-0.00831530528170824i</v>
      </c>
      <c r="V424" t="str">
        <f t="shared" si="159"/>
        <v>3.33333333333333E-06-0.00914683580987903i</v>
      </c>
      <c r="W424" t="str">
        <f t="shared" si="160"/>
        <v>0.0000144745728881807-0.0043556707641082i</v>
      </c>
      <c r="X424" t="str">
        <f t="shared" si="161"/>
        <v>0.000370128224484245-0.00432403668677557i</v>
      </c>
      <c r="Y424" t="str">
        <f t="shared" si="162"/>
        <v>0.009+0.0182212373908208i</v>
      </c>
      <c r="Z424" t="str">
        <f t="shared" si="163"/>
        <v>-2.82180539360436-2.27545634396636i</v>
      </c>
      <c r="AA424" t="str">
        <f t="shared" si="164"/>
        <v>466.952974828524-692.556073414903i</v>
      </c>
      <c r="AB424" t="str">
        <f t="shared" si="165"/>
        <v>1.425442115065-0.03056334447727i</v>
      </c>
      <c r="AC424" t="str">
        <f t="shared" si="166"/>
        <v>6.89190517379354-2.55352819364997i</v>
      </c>
      <c r="AD424" t="str">
        <f t="shared" si="167"/>
        <v>0.18330737950159+0.063482767993935i</v>
      </c>
      <c r="AE424" t="str">
        <f t="shared" si="168"/>
        <v>-0.372805485000723-0.596243956708963i</v>
      </c>
      <c r="AF424" t="str">
        <f t="shared" si="169"/>
        <v>-9.16122308793492-3.24349283822888i</v>
      </c>
      <c r="AG424" t="str">
        <f t="shared" si="170"/>
        <v>1.46901191576559-0.352251961229937i</v>
      </c>
      <c r="AH424" t="str">
        <f t="shared" si="171"/>
        <v>-0.0761585625683626+4.52323684277537i</v>
      </c>
      <c r="AI424">
        <f t="shared" si="172"/>
        <v>13.110217581705164</v>
      </c>
      <c r="AJ424">
        <f t="shared" si="173"/>
        <v>90.964608329707133</v>
      </c>
      <c r="AK424"/>
      <c r="AL424"/>
      <c r="AM424"/>
      <c r="AN424"/>
    </row>
    <row r="425" spans="1:40" x14ac:dyDescent="0.25">
      <c r="A425"/>
      <c r="B425">
        <f t="shared" si="174"/>
        <v>29100</v>
      </c>
      <c r="C425" s="186" t="str">
        <f t="shared" si="142"/>
        <v>-0.0000902518806763912+0.0841587534196123i</v>
      </c>
      <c r="D425" s="158" t="str">
        <f t="shared" si="143"/>
        <v>-5.95769788809114+0.645217109550361i</v>
      </c>
      <c r="E425" t="str">
        <f t="shared" si="144"/>
        <v>2870</v>
      </c>
      <c r="F425" t="str">
        <f t="shared" si="145"/>
        <v>0.777000777000777</v>
      </c>
      <c r="G425" t="str">
        <f t="shared" si="140"/>
        <v>0.777000777000777</v>
      </c>
      <c r="H425" t="str">
        <f t="shared" si="146"/>
        <v>3.21582057916091+3.89625073051554i</v>
      </c>
      <c r="I425" t="str">
        <f t="shared" si="147"/>
        <v>114.275432774329i</v>
      </c>
      <c r="J425" t="str">
        <f t="shared" si="141"/>
        <v>-10.1700389229078+24.7151249190469i</v>
      </c>
      <c r="K425" t="str">
        <f t="shared" si="148"/>
        <v>3.95416732756409-1.62710226069001i</v>
      </c>
      <c r="L425" t="str">
        <f t="shared" si="149"/>
        <v>0.210825301811137-0.0798539216498258i</v>
      </c>
      <c r="M425" t="str">
        <f t="shared" si="150"/>
        <v>4.16499262937523-1.70695618233984i</v>
      </c>
      <c r="N425" t="str">
        <f t="shared" si="151"/>
        <v>-0.129055872829272i</v>
      </c>
      <c r="O425" t="str">
        <f t="shared" si="152"/>
        <v>0.991683842885645-0.128697924457074i</v>
      </c>
      <c r="P425" t="str">
        <f t="shared" si="153"/>
        <v>0.00831615711435496+0.128697924457074i</v>
      </c>
      <c r="Q425" t="str">
        <f t="shared" si="154"/>
        <v>-0.00831615711435496+0.000357948372197991i</v>
      </c>
      <c r="R425" t="str">
        <f t="shared" si="155"/>
        <v>-0.333271626208624-15.4899933613348i</v>
      </c>
      <c r="S425" t="str">
        <f t="shared" si="156"/>
        <v>0.0133215046176509i</v>
      </c>
      <c r="T425" t="str">
        <f t="shared" si="157"/>
        <v>0.206350018090403-0.00443967950747021i</v>
      </c>
      <c r="U425" t="str">
        <f t="shared" si="158"/>
        <v>0.0000500000000000001-0.00828673034946868i</v>
      </c>
      <c r="V425" t="str">
        <f t="shared" si="159"/>
        <v>3.33333333333333E-06-0.00911540338441551i</v>
      </c>
      <c r="W425" t="str">
        <f t="shared" si="160"/>
        <v>0.0000144745721567755-0.00434070306198827i</v>
      </c>
      <c r="X425" t="str">
        <f t="shared" si="161"/>
        <v>0.000367704365950341-0.00430937637155575i</v>
      </c>
      <c r="Y425" t="str">
        <f t="shared" si="162"/>
        <v>0.009+0.0182840692438926i</v>
      </c>
      <c r="Z425" t="str">
        <f t="shared" si="163"/>
        <v>-2.80833336097621-2.25089009807379i</v>
      </c>
      <c r="AA425" t="str">
        <f t="shared" si="164"/>
        <v>463.344811187957-691.215390387241i</v>
      </c>
      <c r="AB425" t="str">
        <f t="shared" si="165"/>
        <v>1.42543758741879-0.0306686963471378i</v>
      </c>
      <c r="AC425" t="str">
        <f t="shared" si="166"/>
        <v>6.88458692439962-2.56089439662247i</v>
      </c>
      <c r="AD425" t="str">
        <f t="shared" si="167"/>
        <v>0.183337165666834+0.0637421574773672i</v>
      </c>
      <c r="AE425" t="str">
        <f t="shared" si="168"/>
        <v>-0.371395287553326-0.591681038152682i</v>
      </c>
      <c r="AF425" t="str">
        <f t="shared" si="169"/>
        <v>-9.17351846725205-3.25103362096518i</v>
      </c>
      <c r="AG425" t="str">
        <f t="shared" si="170"/>
        <v>1.46700854252161-0.351830958876534i</v>
      </c>
      <c r="AH425" t="str">
        <f t="shared" si="171"/>
        <v>-0.0695438408320943+4.5062776588563i</v>
      </c>
      <c r="AI425">
        <f t="shared" si="172"/>
        <v>13.077393176781314</v>
      </c>
      <c r="AJ425">
        <f t="shared" si="173"/>
        <v>90.884155967921615</v>
      </c>
      <c r="AK425"/>
      <c r="AL425"/>
      <c r="AM425"/>
      <c r="AN425"/>
    </row>
    <row r="426" spans="1:40" x14ac:dyDescent="0.25">
      <c r="A426"/>
      <c r="B426">
        <f t="shared" si="174"/>
        <v>29200</v>
      </c>
      <c r="C426" s="186" t="str">
        <f t="shared" si="142"/>
        <v>-0.0000896347763142159+0.0838705391701578i</v>
      </c>
      <c r="D426" s="158" t="str">
        <f t="shared" si="143"/>
        <v>-5.9576931569577+0.64300746697121i</v>
      </c>
      <c r="E426" t="str">
        <f t="shared" si="144"/>
        <v>2870</v>
      </c>
      <c r="F426" t="str">
        <f t="shared" si="145"/>
        <v>0.777000777000777</v>
      </c>
      <c r="G426" t="str">
        <f t="shared" si="140"/>
        <v>0.777000777000777</v>
      </c>
      <c r="H426" t="str">
        <f t="shared" si="146"/>
        <v>3.2281119008634+3.90151684094271i</v>
      </c>
      <c r="I426" t="str">
        <f t="shared" si="147"/>
        <v>114.668131856027i</v>
      </c>
      <c r="J426" t="str">
        <f t="shared" si="141"/>
        <v>-10.2469408571322+24.8000566197997i</v>
      </c>
      <c r="K426" t="str">
        <f t="shared" si="148"/>
        <v>3.94945540955965-1.63184450019878i</v>
      </c>
      <c r="L426" t="str">
        <f t="shared" si="149"/>
        <v>0.210643350848339-0.080059179682691i</v>
      </c>
      <c r="M426" t="str">
        <f t="shared" si="150"/>
        <v>4.16009876040799-1.71190367988147i</v>
      </c>
      <c r="N426" t="str">
        <f t="shared" si="151"/>
        <v>-0.129499363801194i</v>
      </c>
      <c r="O426" t="str">
        <f t="shared" si="152"/>
        <v>0.991626668995624-0.129137714617551i</v>
      </c>
      <c r="P426" t="str">
        <f t="shared" si="153"/>
        <v>0.00837333100437598+0.129137714617551i</v>
      </c>
      <c r="Q426" t="str">
        <f t="shared" si="154"/>
        <v>-0.00837333100437598+0.000361649183643009i</v>
      </c>
      <c r="R426" t="str">
        <f t="shared" si="155"/>
        <v>-0.333271201234452-15.4368962373347i</v>
      </c>
      <c r="S426" t="str">
        <f t="shared" si="156"/>
        <v>0.0133672829840346i</v>
      </c>
      <c r="T426" t="str">
        <f t="shared" si="157"/>
        <v>0.206349360399632-0.00445493045733006i</v>
      </c>
      <c r="U426" t="str">
        <f t="shared" si="158"/>
        <v>0.00005-0.00825835113594309i</v>
      </c>
      <c r="V426" t="str">
        <f t="shared" si="159"/>
        <v>3.33333333333333E-06-0.00908418624953744i</v>
      </c>
      <c r="W426" t="str">
        <f t="shared" si="160"/>
        <v>0.0000144745714228527-0.00432583787919472i</v>
      </c>
      <c r="X426" t="str">
        <f t="shared" si="161"/>
        <v>0.000365305147303056-0.00429481445750718i</v>
      </c>
      <c r="Y426" t="str">
        <f t="shared" si="162"/>
        <v>0.009+0.0183469010969644i</v>
      </c>
      <c r="Z426" t="str">
        <f t="shared" si="163"/>
        <v>-2.79488911017613-2.22666300277844i</v>
      </c>
      <c r="AA426" t="str">
        <f t="shared" si="164"/>
        <v>459.775697109086-689.866248763314i</v>
      </c>
      <c r="AB426" t="str">
        <f t="shared" si="165"/>
        <v>1.42543304418126-0.0307740478143935i</v>
      </c>
      <c r="AC426" t="str">
        <f t="shared" si="166"/>
        <v>6.87726003444474-2.56822715192394i</v>
      </c>
      <c r="AD426" t="str">
        <f t="shared" si="167"/>
        <v>0.183367057250247+0.0640013908416392i</v>
      </c>
      <c r="AE426" t="str">
        <f t="shared" si="168"/>
        <v>-0.369981062360317-0.587173432606903i</v>
      </c>
      <c r="AF426" t="str">
        <f t="shared" si="169"/>
        <v>-9.1858050578211-3.2585093739715i</v>
      </c>
      <c r="AG426" t="str">
        <f t="shared" si="170"/>
        <v>1.46502561988246-0.351402304627425i</v>
      </c>
      <c r="AH426" t="str">
        <f t="shared" si="171"/>
        <v>-0.0630197827165392+4.48941101152597i</v>
      </c>
      <c r="AI426">
        <f t="shared" si="172"/>
        <v>13.044643039411079</v>
      </c>
      <c r="AJ426">
        <f t="shared" si="173"/>
        <v>90.804232543590757</v>
      </c>
      <c r="AK426"/>
      <c r="AL426"/>
      <c r="AM426"/>
      <c r="AN426"/>
    </row>
    <row r="427" spans="1:40" x14ac:dyDescent="0.25">
      <c r="A427"/>
      <c r="B427">
        <f t="shared" si="174"/>
        <v>29300</v>
      </c>
      <c r="C427" s="186" t="str">
        <f t="shared" si="142"/>
        <v>-0.0000890239796286367+0.0835842922467458i</v>
      </c>
      <c r="D427" s="158" t="str">
        <f t="shared" si="143"/>
        <v>-5.95768847418312+0.640812907225051i</v>
      </c>
      <c r="E427" t="str">
        <f t="shared" si="144"/>
        <v>2870</v>
      </c>
      <c r="F427" t="str">
        <f t="shared" si="145"/>
        <v>0.777000777000777</v>
      </c>
      <c r="G427" t="str">
        <f t="shared" si="140"/>
        <v>0.777000777000777</v>
      </c>
      <c r="H427" t="str">
        <f t="shared" si="146"/>
        <v>3.24039417757153+3.90673335763893i</v>
      </c>
      <c r="I427" t="str">
        <f t="shared" si="147"/>
        <v>115.060830937726i</v>
      </c>
      <c r="J427" t="str">
        <f t="shared" si="141"/>
        <v>-10.3241066058822+24.8849883205524i</v>
      </c>
      <c r="K427" t="str">
        <f t="shared" si="148"/>
        <v>3.94473808699823-1.63656482445757i</v>
      </c>
      <c r="L427" t="str">
        <f t="shared" si="149"/>
        <v>0.210461091104222-0.0802638462971772i</v>
      </c>
      <c r="M427" t="str">
        <f t="shared" si="150"/>
        <v>4.15519917810245-1.71682867075475i</v>
      </c>
      <c r="N427" t="str">
        <f t="shared" si="151"/>
        <v>-0.129942854773116i</v>
      </c>
      <c r="O427" t="str">
        <f t="shared" si="152"/>
        <v>0.991569300068265-0.129577479378675i</v>
      </c>
      <c r="P427" t="str">
        <f t="shared" si="153"/>
        <v>0.00843069993173495+0.129577479378675i</v>
      </c>
      <c r="Q427" t="str">
        <f t="shared" si="154"/>
        <v>-0.00843069993173495+0.000365375394441009i</v>
      </c>
      <c r="R427" t="str">
        <f t="shared" si="155"/>
        <v>-0.333270774800896-15.3841613827647i</v>
      </c>
      <c r="S427" t="str">
        <f t="shared" si="156"/>
        <v>0.0134130613504183i</v>
      </c>
      <c r="T427" t="str">
        <f t="shared" si="157"/>
        <v>0.206348700451759-0.00447018134870586i</v>
      </c>
      <c r="U427" t="str">
        <f t="shared" si="158"/>
        <v>0.0000499999999999999-0.0082301656371856i</v>
      </c>
      <c r="V427" t="str">
        <f t="shared" si="159"/>
        <v>3.33333333333333E-06-0.00905318220090418i</v>
      </c>
      <c r="W427" t="str">
        <f t="shared" si="160"/>
        <v>0.0000144745706864121-0.00431107416604152i</v>
      </c>
      <c r="X427" t="str">
        <f t="shared" si="161"/>
        <v>0.000362930236437085-0.00428034996414545i</v>
      </c>
      <c r="Y427" t="str">
        <f t="shared" si="162"/>
        <v>0.009+0.0184097329500362i</v>
      </c>
      <c r="Z427" t="str">
        <f t="shared" si="163"/>
        <v>-2.78147465388765-2.20276968074024i</v>
      </c>
      <c r="AA427" t="str">
        <f t="shared" si="164"/>
        <v>456.245151451792-688.5090796929i</v>
      </c>
      <c r="AB427" t="str">
        <f t="shared" si="165"/>
        <v>1.42542848535198-0.0308793988776495i</v>
      </c>
      <c r="AC427" t="str">
        <f t="shared" si="166"/>
        <v>6.86992463344955-2.5755265445995i</v>
      </c>
      <c r="AD427" t="str">
        <f t="shared" si="167"/>
        <v>0.1833970542026+0.0642604695069022i</v>
      </c>
      <c r="AE427" t="str">
        <f t="shared" si="168"/>
        <v>-0.368563243962254-0.58272033771493i</v>
      </c>
      <c r="AF427" t="str">
        <f t="shared" si="169"/>
        <v>-9.19808265175465-3.26592045041388i</v>
      </c>
      <c r="AG427" t="str">
        <f t="shared" si="170"/>
        <v>1.46306291923854-0.35096627390087i</v>
      </c>
      <c r="AH427" t="str">
        <f t="shared" si="171"/>
        <v>-0.0565851582266342+4.47263647837671i</v>
      </c>
      <c r="AI427">
        <f t="shared" si="172"/>
        <v>13.011967098949153</v>
      </c>
      <c r="AJ427">
        <f t="shared" si="173"/>
        <v>90.72483373226747</v>
      </c>
      <c r="AK427"/>
      <c r="AL427"/>
      <c r="AM427"/>
      <c r="AN427"/>
    </row>
    <row r="428" spans="1:40" x14ac:dyDescent="0.25">
      <c r="A428"/>
      <c r="B428">
        <f t="shared" si="174"/>
        <v>29400</v>
      </c>
      <c r="C428" s="186" t="str">
        <f t="shared" si="142"/>
        <v>-0.0000884194049472029+0.0832999925747119i</v>
      </c>
      <c r="D428" s="158" t="str">
        <f t="shared" si="143"/>
        <v>-5.95768383911055+0.638633276406125i</v>
      </c>
      <c r="E428" t="str">
        <f t="shared" si="144"/>
        <v>2870</v>
      </c>
      <c r="F428" t="str">
        <f t="shared" si="145"/>
        <v>0.777000777000777</v>
      </c>
      <c r="G428" t="str">
        <f t="shared" si="140"/>
        <v>0.777000777000777</v>
      </c>
      <c r="H428" t="str">
        <f t="shared" si="146"/>
        <v>3.25266720416835+3.91190047822082i</v>
      </c>
      <c r="I428" t="str">
        <f t="shared" si="147"/>
        <v>115.453530019425i</v>
      </c>
      <c r="J428" t="str">
        <f t="shared" si="141"/>
        <v>-10.4015361691579+24.9699200213052i</v>
      </c>
      <c r="K428" t="str">
        <f t="shared" si="148"/>
        <v>3.94001544399706-1.64126329250589i</v>
      </c>
      <c r="L428" t="str">
        <f t="shared" si="149"/>
        <v>0.210278524995652-0.0804679212124168i</v>
      </c>
      <c r="M428" t="str">
        <f t="shared" si="150"/>
        <v>4.15029396899271-1.72173121371831i</v>
      </c>
      <c r="N428" t="str">
        <f t="shared" si="151"/>
        <v>-0.130386345745038i</v>
      </c>
      <c r="O428" t="str">
        <f t="shared" si="152"/>
        <v>0.991511736114853-0.130017218653951i</v>
      </c>
      <c r="P428" t="str">
        <f t="shared" si="153"/>
        <v>0.00848826388514701+0.130017218653951i</v>
      </c>
      <c r="Q428" t="str">
        <f t="shared" si="154"/>
        <v>-0.00848826388514701+0.000369127091086996i</v>
      </c>
      <c r="R428" t="str">
        <f t="shared" si="155"/>
        <v>-0.333270346907348-15.3317851009997i</v>
      </c>
      <c r="S428" t="str">
        <f t="shared" si="156"/>
        <v>0.013458839716802i</v>
      </c>
      <c r="T428" t="str">
        <f t="shared" si="157"/>
        <v>0.206348038246808-0.004485432181389i</v>
      </c>
      <c r="U428" t="str">
        <f t="shared" si="158"/>
        <v>0.0000499999999999999-0.00820217187651489i</v>
      </c>
      <c r="V428" t="str">
        <f t="shared" si="159"/>
        <v>3.33333333333333E-06-0.00902238906416639i</v>
      </c>
      <c r="W428" t="str">
        <f t="shared" si="160"/>
        <v>0.000014474569947454-0.00429641088712425i</v>
      </c>
      <c r="X428" t="str">
        <f t="shared" si="161"/>
        <v>0.000360579306811251-0.00426598192387477i</v>
      </c>
      <c r="Y428" t="str">
        <f t="shared" si="162"/>
        <v>0.009+0.018472564803108i</v>
      </c>
      <c r="Z428" t="str">
        <f t="shared" si="163"/>
        <v>-2.76809191402142-2.1792048410426i</v>
      </c>
      <c r="AA428" t="str">
        <f t="shared" si="164"/>
        <v>452.752697902755-687.144301194223i</v>
      </c>
      <c r="AB428" t="str">
        <f t="shared" si="165"/>
        <v>1.42542391093112-0.0309847495354646i</v>
      </c>
      <c r="AC428" t="str">
        <f t="shared" si="166"/>
        <v>6.86258085037098-2.58279265935833i</v>
      </c>
      <c r="AD428" t="str">
        <f t="shared" si="167"/>
        <v>0.18342715647535+0.0645193948734471i</v>
      </c>
      <c r="AE428" t="str">
        <f t="shared" si="168"/>
        <v>-0.367142251002002-0.578320962616505i</v>
      </c>
      <c r="AF428" t="str">
        <f t="shared" si="169"/>
        <v>-9.2103510432789-3.27326720181469i</v>
      </c>
      <c r="AG428" t="str">
        <f t="shared" si="170"/>
        <v>1.46112021356922-0.350523134480255i</v>
      </c>
      <c r="AH428" t="str">
        <f t="shared" si="171"/>
        <v>-0.0502387541328304+4.45595363335297i</v>
      </c>
      <c r="AI428">
        <f t="shared" si="172"/>
        <v>12.979365280157298</v>
      </c>
      <c r="AJ428">
        <f t="shared" si="173"/>
        <v>90.645955245621579</v>
      </c>
      <c r="AK428"/>
      <c r="AL428"/>
      <c r="AM428"/>
      <c r="AN428"/>
    </row>
    <row r="429" spans="1:40" x14ac:dyDescent="0.25">
      <c r="A429"/>
      <c r="B429">
        <f t="shared" si="174"/>
        <v>29500</v>
      </c>
      <c r="C429" s="186" t="str">
        <f t="shared" si="142"/>
        <v>-0.0000878209680470693+0.0830176203515882i</v>
      </c>
      <c r="D429" s="158" t="str">
        <f t="shared" si="143"/>
        <v>-5.95767925109432+0.63646842269551i</v>
      </c>
      <c r="E429" t="str">
        <f t="shared" si="144"/>
        <v>2870</v>
      </c>
      <c r="F429" t="str">
        <f t="shared" si="145"/>
        <v>0.777000777000777</v>
      </c>
      <c r="G429" t="str">
        <f t="shared" si="140"/>
        <v>0.777000777000777</v>
      </c>
      <c r="H429" t="str">
        <f t="shared" si="146"/>
        <v>3.26493077763197+3.91701840076514i</v>
      </c>
      <c r="I429" t="str">
        <f t="shared" si="147"/>
        <v>115.846229101124i</v>
      </c>
      <c r="J429" t="str">
        <f t="shared" si="141"/>
        <v>-10.4792295469592+25.0548517220579i</v>
      </c>
      <c r="K429" t="str">
        <f t="shared" si="148"/>
        <v>3.93528756429294-1.64593996312553i</v>
      </c>
      <c r="L429" t="str">
        <f t="shared" si="149"/>
        <v>0.210095654936561-0.0806714041589976i</v>
      </c>
      <c r="M429" t="str">
        <f t="shared" si="150"/>
        <v>4.1453832192295-1.72661136728453i</v>
      </c>
      <c r="N429" t="str">
        <f t="shared" si="151"/>
        <v>-0.13082983671696i</v>
      </c>
      <c r="O429" t="str">
        <f t="shared" si="152"/>
        <v>0.991453977146711-0.130456932356889i</v>
      </c>
      <c r="P429" t="str">
        <f t="shared" si="153"/>
        <v>0.00854602285328898+0.130456932356889i</v>
      </c>
      <c r="Q429" t="str">
        <f t="shared" si="154"/>
        <v>-0.00854602285328898+0.000372904360071008i</v>
      </c>
      <c r="R429" t="str">
        <f t="shared" si="155"/>
        <v>-0.333269917553144-15.2797637455381i</v>
      </c>
      <c r="S429" t="str">
        <f t="shared" si="156"/>
        <v>0.0135046180831856i</v>
      </c>
      <c r="T429" t="str">
        <f t="shared" si="157"/>
        <v>0.206347373784798-0.00450068295516996i</v>
      </c>
      <c r="U429" t="str">
        <f t="shared" si="158"/>
        <v>0.0000499999999999998-0.00817436790405212i</v>
      </c>
      <c r="V429" t="str">
        <f t="shared" si="159"/>
        <v>3.33333333333333E-06-0.00899180469445734i</v>
      </c>
      <c r="W429" t="str">
        <f t="shared" si="160"/>
        <v>0.0000144745692059781-0.00428184702107778i</v>
      </c>
      <c r="X429" t="str">
        <f t="shared" si="161"/>
        <v>0.000358252037337227-0.00425170938177835i</v>
      </c>
      <c r="Y429" t="str">
        <f t="shared" si="162"/>
        <v>0.009+0.0185353966561798i</v>
      </c>
      <c r="Z429" t="str">
        <f t="shared" si="163"/>
        <v>-2.75474272493482-2.1559632781846i</v>
      </c>
      <c r="AA429" t="str">
        <f t="shared" si="164"/>
        <v>449.297865020922-685.772318528104i</v>
      </c>
      <c r="AB429" t="str">
        <f t="shared" si="165"/>
        <v>1.4254193209188-0.0310900997863915i</v>
      </c>
      <c r="AC429" t="str">
        <f t="shared" si="166"/>
        <v>6.85522881360111-2.59002558058407i</v>
      </c>
      <c r="AD429" t="str">
        <f t="shared" si="167"/>
        <v>0.183457364020605+0.0647781683220322i</v>
      </c>
      <c r="AE429" t="str">
        <f t="shared" si="168"/>
        <v>-0.365718486741118-0.573974527860691i</v>
      </c>
      <c r="AF429" t="str">
        <f t="shared" si="169"/>
        <v>-9.22261002872629-3.28054997806963i</v>
      </c>
      <c r="AG429" t="str">
        <f t="shared" si="170"/>
        <v>1.45919727749844-0.350073146717243i</v>
      </c>
      <c r="AH429" t="str">
        <f t="shared" si="171"/>
        <v>-0.0439793737741854+4.43936204697231i</v>
      </c>
      <c r="AI429">
        <f t="shared" si="172"/>
        <v>12.946837503337081</v>
      </c>
      <c r="AJ429">
        <f t="shared" si="173"/>
        <v>90.567592831333087</v>
      </c>
      <c r="AK429"/>
      <c r="AL429"/>
      <c r="AM429"/>
      <c r="AN429"/>
    </row>
    <row r="430" spans="1:40" x14ac:dyDescent="0.25">
      <c r="A430"/>
      <c r="B430">
        <f t="shared" si="174"/>
        <v>29600</v>
      </c>
      <c r="C430" s="186" t="str">
        <f t="shared" si="142"/>
        <v>-0.0000872285861256664+0.0827371560425078i</v>
      </c>
      <c r="D430" s="158" t="str">
        <f t="shared" si="143"/>
        <v>-5.95767470949959+0.634318196325893i</v>
      </c>
      <c r="E430" t="str">
        <f t="shared" si="144"/>
        <v>2870</v>
      </c>
      <c r="F430" t="str">
        <f t="shared" si="145"/>
        <v>0.777000777000777</v>
      </c>
      <c r="G430" t="str">
        <f t="shared" si="140"/>
        <v>0.777000777000777</v>
      </c>
      <c r="H430" t="str">
        <f t="shared" si="146"/>
        <v>3.27718469702812+3.92208732378998i</v>
      </c>
      <c r="I430" t="str">
        <f t="shared" si="147"/>
        <v>116.238928182822i</v>
      </c>
      <c r="J430" t="str">
        <f t="shared" si="141"/>
        <v>-10.5571867392861+25.1397834228107i</v>
      </c>
      <c r="K430" t="str">
        <f t="shared" si="148"/>
        <v>3.93055453124305-1.65059489484817i</v>
      </c>
      <c r="L430" t="str">
        <f t="shared" si="149"/>
        <v>0.209912483337883-0.0808742948789217i</v>
      </c>
      <c r="M430" t="str">
        <f t="shared" si="150"/>
        <v>4.14046701458093-1.73146918972709i</v>
      </c>
      <c r="N430" t="str">
        <f t="shared" si="151"/>
        <v>-0.131273327688881i</v>
      </c>
      <c r="O430" t="str">
        <f t="shared" si="152"/>
        <v>0.991396023175197-0.130896620401004i</v>
      </c>
      <c r="P430" t="str">
        <f t="shared" si="153"/>
        <v>0.00860397682480296+0.130896620401004i</v>
      </c>
      <c r="Q430" t="str">
        <f t="shared" si="154"/>
        <v>-0.00860397682480296+0.000376707287877004i</v>
      </c>
      <c r="R430" t="str">
        <f t="shared" si="155"/>
        <v>-0.333269486740063-15.2280937191491i</v>
      </c>
      <c r="S430" t="str">
        <f t="shared" si="156"/>
        <v>0.0135503964495693i</v>
      </c>
      <c r="T430" t="str">
        <f t="shared" si="157"/>
        <v>0.206346707065667-0.00451593366987233i</v>
      </c>
      <c r="U430" t="str">
        <f t="shared" si="158"/>
        <v>0.0000500000000000002-0.00814675179626822i</v>
      </c>
      <c r="V430" t="str">
        <f t="shared" si="159"/>
        <v>3.33333333333333E-06-0.00896142697589504i</v>
      </c>
      <c r="W430" t="str">
        <f t="shared" si="160"/>
        <v>0.0000144745684619848-0.00426738156033927i</v>
      </c>
      <c r="X430" t="str">
        <f t="shared" si="161"/>
        <v>0.00035594811227089-0.00423753139541304i</v>
      </c>
      <c r="Y430" t="str">
        <f t="shared" si="162"/>
        <v>0.009+0.0185982285092516i</v>
      </c>
      <c r="Z430" t="str">
        <f t="shared" si="163"/>
        <v>-2.74142883654514-2.13303987105707i</v>
      </c>
      <c r="AA430" t="str">
        <f t="shared" si="164"/>
        <v>445.88018627638-684.393524562081i</v>
      </c>
      <c r="AB430" t="str">
        <f t="shared" si="165"/>
        <v>1.42541471531461-0.0311954496292117i</v>
      </c>
      <c r="AC430" t="str">
        <f t="shared" si="166"/>
        <v>6.84786865096575-2.59722539234563i</v>
      </c>
      <c r="AD430" t="str">
        <f t="shared" si="167"/>
        <v>0.183487676791112+0.0650367912142069i</v>
      </c>
      <c r="AE430" t="str">
        <f t="shared" si="168"/>
        <v>-0.36429233956031-0.569680265314067i</v>
      </c>
      <c r="AF430" t="str">
        <f t="shared" si="169"/>
        <v>-9.23485940652771-3.28776912746409i</v>
      </c>
      <c r="AG430" t="str">
        <f t="shared" si="170"/>
        <v>1.45729388734587-0.349616563729954i</v>
      </c>
      <c r="AH430" t="str">
        <f t="shared" si="171"/>
        <v>-0.0378058368621263+4.42286128654052i</v>
      </c>
      <c r="AI430">
        <f t="shared" si="172"/>
        <v>12.914383684461319</v>
      </c>
      <c r="AJ430">
        <f t="shared" si="173"/>
        <v>90.489742272978646</v>
      </c>
      <c r="AK430"/>
      <c r="AL430"/>
      <c r="AM430"/>
      <c r="AN430"/>
    </row>
    <row r="431" spans="1:40" x14ac:dyDescent="0.25">
      <c r="A431"/>
      <c r="B431">
        <f t="shared" si="174"/>
        <v>29700</v>
      </c>
      <c r="C431" s="186" t="str">
        <f t="shared" si="142"/>
        <v>-0.0000866421777720507+0.0824585803756968i</v>
      </c>
      <c r="D431" s="158" t="str">
        <f t="shared" si="143"/>
        <v>-5.95767021370221+0.632182449547009i</v>
      </c>
      <c r="E431" t="str">
        <f t="shared" si="144"/>
        <v>2870</v>
      </c>
      <c r="F431" t="str">
        <f t="shared" si="145"/>
        <v>0.777000777000777</v>
      </c>
      <c r="G431" t="str">
        <f t="shared" si="140"/>
        <v>0.777000777000777</v>
      </c>
      <c r="H431" t="str">
        <f t="shared" si="146"/>
        <v>3.28942876350268+3.92710744623624i</v>
      </c>
      <c r="I431" t="str">
        <f t="shared" si="147"/>
        <v>116.631627264521i</v>
      </c>
      <c r="J431" t="str">
        <f t="shared" si="141"/>
        <v>-10.6354077461387+25.2247151235634i</v>
      </c>
      <c r="K431" t="str">
        <f t="shared" si="148"/>
        <v>3.92581642782613-1.65522814596299i</v>
      </c>
      <c r="L431" t="str">
        <f t="shared" si="149"/>
        <v>0.209729012607501-0.0810765931255634i</v>
      </c>
      <c r="M431" t="str">
        <f t="shared" si="150"/>
        <v>4.13554544043363-1.73630473908855i</v>
      </c>
      <c r="N431" t="str">
        <f t="shared" si="151"/>
        <v>-0.131716818660803i</v>
      </c>
      <c r="O431" t="str">
        <f t="shared" si="152"/>
        <v>0.991337874211711-0.131336282699817i</v>
      </c>
      <c r="P431" t="str">
        <f t="shared" si="153"/>
        <v>0.00866212578828895+0.131336282699817i</v>
      </c>
      <c r="Q431" t="str">
        <f t="shared" si="154"/>
        <v>-0.00866212578828895+0.000380535960986i</v>
      </c>
      <c r="R431" t="str">
        <f t="shared" si="155"/>
        <v>-0.333269054465553-15.1767714730558i</v>
      </c>
      <c r="S431" t="str">
        <f t="shared" si="156"/>
        <v>0.013596174815953i</v>
      </c>
      <c r="T431" t="str">
        <f t="shared" si="157"/>
        <v>0.206346038089435-0.00453118432526102i</v>
      </c>
      <c r="U431" t="str">
        <f t="shared" si="158"/>
        <v>0.0000500000000000001-0.00811932165554003i</v>
      </c>
      <c r="V431" t="str">
        <f t="shared" si="159"/>
        <v>3.33333333333333E-06-0.00893125382109403i</v>
      </c>
      <c r="W431" t="str">
        <f t="shared" si="160"/>
        <v>0.0000144745677154737-0.00425301351091563i</v>
      </c>
      <c r="X431" t="str">
        <f t="shared" si="161"/>
        <v>0.000353667221106148-0.00422344703460777i</v>
      </c>
      <c r="Y431" t="str">
        <f t="shared" si="162"/>
        <v>0.009+0.0186610603623234i</v>
      </c>
      <c r="Z431" t="str">
        <f t="shared" si="163"/>
        <v>-2.72815191733886-2.11042958190358i</v>
      </c>
      <c r="AA431" t="str">
        <f t="shared" si="164"/>
        <v>442.499200082815-683.008300124626i</v>
      </c>
      <c r="AB431" t="str">
        <f t="shared" si="165"/>
        <v>1.42541009411866-0.0313007990623011i</v>
      </c>
      <c r="AC431" t="str">
        <f t="shared" si="166"/>
        <v>6.84050048973136-2.60439217840691i</v>
      </c>
      <c r="AD431" t="str">
        <f t="shared" si="167"/>
        <v>0.183518094740247+0.0652952648926537i</v>
      </c>
      <c r="AE431" t="str">
        <f t="shared" si="168"/>
        <v>-0.362864183444293-0.565437418064444i</v>
      </c>
      <c r="AF431" t="str">
        <f t="shared" si="169"/>
        <v>-9.24709897720489-3.29492499668923i</v>
      </c>
      <c r="AG431" t="str">
        <f t="shared" si="170"/>
        <v>1.45540982117376-0.349153631596154i</v>
      </c>
      <c r="AH431" t="str">
        <f t="shared" si="171"/>
        <v>-0.0317169792849047+4.40645091635992i</v>
      </c>
      <c r="AI431">
        <f t="shared" si="172"/>
        <v>12.882003735302117</v>
      </c>
      <c r="AJ431">
        <f t="shared" si="173"/>
        <v>90.41239938991086</v>
      </c>
      <c r="AK431"/>
      <c r="AL431"/>
      <c r="AM431"/>
      <c r="AN431"/>
    </row>
    <row r="432" spans="1:40" x14ac:dyDescent="0.25">
      <c r="A432"/>
      <c r="B432">
        <f t="shared" si="174"/>
        <v>29800</v>
      </c>
      <c r="C432" s="186" t="str">
        <f t="shared" si="142"/>
        <v>-0.0000860616629389355+0.0821818743380612i</v>
      </c>
      <c r="D432" s="158" t="str">
        <f t="shared" si="143"/>
        <v>-5.95766576308849+0.630061036591803i</v>
      </c>
      <c r="E432" t="str">
        <f t="shared" si="144"/>
        <v>2870</v>
      </c>
      <c r="F432" t="str">
        <f t="shared" si="145"/>
        <v>0.777000777000777</v>
      </c>
      <c r="G432" t="str">
        <f t="shared" si="140"/>
        <v>0.777000777000777</v>
      </c>
      <c r="H432" t="str">
        <f t="shared" si="146"/>
        <v>3.30166278027405+3.93207896744911i</v>
      </c>
      <c r="I432" t="str">
        <f t="shared" si="147"/>
        <v>117.02432634622i</v>
      </c>
      <c r="J432" t="str">
        <f t="shared" si="141"/>
        <v>-10.7138925675169+25.3096468243162i</v>
      </c>
      <c r="K432" t="str">
        <f t="shared" si="148"/>
        <v>3.92107333664313-1.65983977452378i</v>
      </c>
      <c r="L432" t="str">
        <f t="shared" si="149"/>
        <v>0.209545245150188-0.0812782986636269i</v>
      </c>
      <c r="M432" t="str">
        <f t="shared" si="150"/>
        <v>4.13061858179332-1.74111807318741i</v>
      </c>
      <c r="N432" t="str">
        <f t="shared" si="151"/>
        <v>-0.132160309632725i</v>
      </c>
      <c r="O432" t="str">
        <f t="shared" si="152"/>
        <v>0.991279530267689-0.131775919166854i</v>
      </c>
      <c r="P432" t="str">
        <f t="shared" si="153"/>
        <v>0.008720469732311+0.131775919166854i</v>
      </c>
      <c r="Q432" t="str">
        <f t="shared" si="154"/>
        <v>-0.008720469732311+0.000384390465870993i</v>
      </c>
      <c r="R432" t="str">
        <f t="shared" si="155"/>
        <v>-0.333268620732649-15.1257935061122i</v>
      </c>
      <c r="S432" t="str">
        <f t="shared" si="156"/>
        <v>0.0136419531823367i</v>
      </c>
      <c r="T432" t="str">
        <f t="shared" si="157"/>
        <v>0.206345366856075-0.00454643492117672i</v>
      </c>
      <c r="U432" t="str">
        <f t="shared" si="158"/>
        <v>0.00005-0.00809207560971606i</v>
      </c>
      <c r="V432" t="str">
        <f t="shared" si="159"/>
        <v>3.33333333333333E-06-0.00890128317068766i</v>
      </c>
      <c r="W432" t="str">
        <f t="shared" si="160"/>
        <v>0.0000144745669664449-0.0042387418921561i</v>
      </c>
      <c r="X432" t="str">
        <f t="shared" si="161"/>
        <v>0.000351409058471278-0.00420945538126613i</v>
      </c>
      <c r="Y432" t="str">
        <f t="shared" si="162"/>
        <v>0.009+0.0187238922153952i</v>
      </c>
      <c r="Z432" t="str">
        <f t="shared" si="163"/>
        <v>-2.71491355728095-2.0881274552696i</v>
      </c>
      <c r="AA432" t="str">
        <f t="shared" si="164"/>
        <v>439.154449824084-681.617014349748i</v>
      </c>
      <c r="AB432" t="str">
        <f t="shared" si="165"/>
        <v>1.42540545733079-0.0314061480845592i</v>
      </c>
      <c r="AC432" t="str">
        <f t="shared" si="166"/>
        <v>6.83312445660094-2.61152602223924i</v>
      </c>
      <c r="AD432" t="str">
        <f t="shared" si="167"/>
        <v>0.183548617822009+0.0655535906814851i</v>
      </c>
      <c r="AE432" t="str">
        <f t="shared" si="168"/>
        <v>-0.361434378451637-0.561245240320535i</v>
      </c>
      <c r="AF432" t="str">
        <f t="shared" si="169"/>
        <v>-9.25932854336254-3.30201793085731i</v>
      </c>
      <c r="AG432" t="str">
        <f t="shared" si="170"/>
        <v>1.45354485882965-0.348684589541667i</v>
      </c>
      <c r="AH432" t="str">
        <f t="shared" si="171"/>
        <v>-0.0257116529122563+4.3901304979316i</v>
      </c>
      <c r="AI432">
        <f t="shared" si="172"/>
        <v>12.849697563556727</v>
      </c>
      <c r="AJ432">
        <f t="shared" si="173"/>
        <v>90.335560037123429</v>
      </c>
      <c r="AK432"/>
      <c r="AL432"/>
      <c r="AM432"/>
      <c r="AN432"/>
    </row>
    <row r="433" spans="1:40" x14ac:dyDescent="0.25">
      <c r="A433"/>
      <c r="B433">
        <f t="shared" si="174"/>
        <v>29900</v>
      </c>
      <c r="C433" s="186" t="str">
        <f t="shared" si="142"/>
        <v>-0.0000854869629153748+0.0819070191708631i</v>
      </c>
      <c r="D433" s="158" t="str">
        <f t="shared" si="143"/>
        <v>-5.95766135705497+0.627953813643284i</v>
      </c>
      <c r="E433" t="str">
        <f t="shared" si="144"/>
        <v>2870</v>
      </c>
      <c r="F433" t="str">
        <f t="shared" si="145"/>
        <v>0.777000777000777</v>
      </c>
      <c r="G433" t="str">
        <f t="shared" si="140"/>
        <v>0.777000777000777</v>
      </c>
      <c r="H433" t="str">
        <f t="shared" si="146"/>
        <v>3.31388655262539+3.93700208715992i</v>
      </c>
      <c r="I433" t="str">
        <f t="shared" si="147"/>
        <v>117.417025427919i</v>
      </c>
      <c r="J433" t="str">
        <f t="shared" si="141"/>
        <v>-10.7926412034208+25.3945785250688i</v>
      </c>
      <c r="K433" t="str">
        <f t="shared" si="148"/>
        <v>3.91632533991834-1.66442983835618i</v>
      </c>
      <c r="L433" t="str">
        <f t="shared" si="149"/>
        <v>0.209361183367547-0.0814794112691037i</v>
      </c>
      <c r="M433" t="str">
        <f t="shared" si="150"/>
        <v>4.12568652328589-1.74590924962528i</v>
      </c>
      <c r="N433" t="str">
        <f t="shared" si="151"/>
        <v>-0.132603800604647i</v>
      </c>
      <c r="O433" t="str">
        <f t="shared" si="152"/>
        <v>0.991220991354608-0.132215529715645i</v>
      </c>
      <c r="P433" t="str">
        <f t="shared" si="153"/>
        <v>0.00877900864539205+0.132215529715645i</v>
      </c>
      <c r="Q433" t="str">
        <f t="shared" si="154"/>
        <v>-0.00877900864539205+0.000388270889001979i</v>
      </c>
      <c r="R433" t="str">
        <f t="shared" si="155"/>
        <v>-0.333268185540284-15.0751563640146i</v>
      </c>
      <c r="S433" t="str">
        <f t="shared" si="156"/>
        <v>0.0136877315487204i</v>
      </c>
      <c r="T433" t="str">
        <f t="shared" si="157"/>
        <v>0.206344693365616-0.00456168545740455i</v>
      </c>
      <c r="U433" t="str">
        <f t="shared" si="158"/>
        <v>0.00005-0.00806501181169024i</v>
      </c>
      <c r="V433" t="str">
        <f t="shared" si="159"/>
        <v>3.33333333333333E-06-0.00887151299285925i</v>
      </c>
      <c r="W433" t="str">
        <f t="shared" si="160"/>
        <v>0.0000144745662148985-0.00422456573652889i</v>
      </c>
      <c r="X433" t="str">
        <f t="shared" si="161"/>
        <v>0.000349173324027557-0.00419555552917232i</v>
      </c>
      <c r="Y433" t="str">
        <f t="shared" si="162"/>
        <v>0.009+0.018786724068467i</v>
      </c>
      <c r="Z433" t="str">
        <f t="shared" si="163"/>
        <v>-2.70171527062654-2.06612861694096i</v>
      </c>
      <c r="AA433" t="str">
        <f t="shared" si="164"/>
        <v>435.845483875191-680.220025012194i</v>
      </c>
      <c r="AB433" t="str">
        <f t="shared" si="165"/>
        <v>1.42540080495119-0.0315114966945017i</v>
      </c>
      <c r="AC433" t="str">
        <f t="shared" si="166"/>
        <v>6.82574067771952-2.61862700702868i</v>
      </c>
      <c r="AD433" t="str">
        <f t="shared" si="167"/>
        <v>0.183579245991001+0.0658117698865726i</v>
      </c>
      <c r="AE433" t="str">
        <f t="shared" si="168"/>
        <v>-0.360003271169813-0.557102997307964i</v>
      </c>
      <c r="AF433" t="str">
        <f t="shared" si="169"/>
        <v>-9.27154790968036-3.30904827351664i</v>
      </c>
      <c r="AG433" t="str">
        <f t="shared" si="170"/>
        <v>1.45169878198537-0.348209670123937i</v>
      </c>
      <c r="AH433" t="str">
        <f t="shared" si="171"/>
        <v>-0.0197887254011386+4.37389959015066i</v>
      </c>
      <c r="AI433">
        <f t="shared" si="172"/>
        <v>12.817465072969137</v>
      </c>
      <c r="AJ433">
        <f t="shared" si="173"/>
        <v>90.259220105112405</v>
      </c>
      <c r="AK433"/>
      <c r="AL433"/>
      <c r="AM433"/>
      <c r="AN433"/>
    </row>
    <row r="434" spans="1:40" x14ac:dyDescent="0.25">
      <c r="A434"/>
      <c r="B434">
        <f t="shared" si="174"/>
        <v>30000</v>
      </c>
      <c r="C434" s="186" t="str">
        <f t="shared" si="142"/>
        <v>-0.0000849180003000763+0.0816339963654781i</v>
      </c>
      <c r="D434" s="158" t="str">
        <f t="shared" si="143"/>
        <v>-5.95765699500826+0.625860638801999i</v>
      </c>
      <c r="E434" t="str">
        <f t="shared" si="144"/>
        <v>2870</v>
      </c>
      <c r="F434" t="str">
        <f t="shared" si="145"/>
        <v>0.777000777000777</v>
      </c>
      <c r="G434" t="str">
        <f t="shared" si="140"/>
        <v>0.777000777000777</v>
      </c>
      <c r="H434" t="str">
        <f t="shared" si="146"/>
        <v>3.32609988789671+3.94187700546806i</v>
      </c>
      <c r="I434" t="str">
        <f t="shared" si="147"/>
        <v>117.809724509617i</v>
      </c>
      <c r="J434" t="str">
        <f t="shared" si="141"/>
        <v>-10.8716536538503+25.4795102258215i</v>
      </c>
      <c r="K434" t="str">
        <f t="shared" si="148"/>
        <v>3.91157251950008-1.66899839506442i</v>
      </c>
      <c r="L434" t="str">
        <f t="shared" si="149"/>
        <v>0.209176829657959-0.0816799307292303i</v>
      </c>
      <c r="M434" t="str">
        <f t="shared" si="150"/>
        <v>4.12074934915804-1.75067832579365i</v>
      </c>
      <c r="N434" t="str">
        <f t="shared" si="151"/>
        <v>-0.133047291576569i</v>
      </c>
      <c r="O434" t="str">
        <f t="shared" si="152"/>
        <v>0.99116225748398-0.132655114259724i</v>
      </c>
      <c r="P434" t="str">
        <f t="shared" si="153"/>
        <v>0.00883774251601999+0.132655114259724i</v>
      </c>
      <c r="Q434" t="str">
        <f t="shared" si="154"/>
        <v>-0.00883774251601999+0.000392177316844988i</v>
      </c>
      <c r="R434" t="str">
        <f t="shared" si="155"/>
        <v>-0.333267748886011-15.0248566385109i</v>
      </c>
      <c r="S434" t="str">
        <f t="shared" si="156"/>
        <v>0.0137335099151041i</v>
      </c>
      <c r="T434" t="str">
        <f t="shared" si="157"/>
        <v>0.206344017618007-0.00457693593371046i</v>
      </c>
      <c r="U434" t="str">
        <f t="shared" si="158"/>
        <v>0.0000499999999999999-0.0080381284389846i</v>
      </c>
      <c r="V434" t="str">
        <f t="shared" si="159"/>
        <v>3.33333333333333E-06-0.00884194128288304i</v>
      </c>
      <c r="W434" t="str">
        <f t="shared" si="160"/>
        <v>0.0000144745654608344-0.00421048408940272i</v>
      </c>
      <c r="X434" t="str">
        <f t="shared" si="161"/>
        <v>0.000346959722370308-0.00418174658380125i</v>
      </c>
      <c r="Y434" t="str">
        <f t="shared" si="162"/>
        <v>0.009+0.0188495559215388i</v>
      </c>
      <c r="Z434" t="str">
        <f t="shared" si="163"/>
        <v>-2.68855849863881-2.04442827287411i</v>
      </c>
      <c r="AA434" t="str">
        <f t="shared" si="164"/>
        <v>432.571855617983-678.817678853432i</v>
      </c>
      <c r="AB434" t="str">
        <f t="shared" si="165"/>
        <v>1.42539613697951-0.0316168448905119i</v>
      </c>
      <c r="AC434" t="str">
        <f t="shared" si="166"/>
        <v>6.8183492786709-2.62569521568503i</v>
      </c>
      <c r="AD434" t="str">
        <f t="shared" si="167"/>
        <v>0.18360997920241+0.0660698037958384i</v>
      </c>
      <c r="AE434" t="str">
        <f t="shared" si="168"/>
        <v>-0.358571195156077-0.553009965161935i</v>
      </c>
      <c r="AF434" t="str">
        <f t="shared" si="169"/>
        <v>-9.28375688290497-3.31601636666606i</v>
      </c>
      <c r="AG434" t="str">
        <f t="shared" si="170"/>
        <v>1.44987137417218-0.347729099410975i</v>
      </c>
      <c r="AH434" t="str">
        <f t="shared" si="171"/>
        <v>-0.0139470800019705+4.35775774949599i</v>
      </c>
      <c r="AI434">
        <f t="shared" si="172"/>
        <v>12.785306163450121</v>
      </c>
      <c r="AJ434">
        <f t="shared" si="173"/>
        <v>90.183375519726027</v>
      </c>
      <c r="AK434"/>
      <c r="AL434"/>
      <c r="AM434"/>
      <c r="AN434"/>
    </row>
    <row r="435" spans="1:40" x14ac:dyDescent="0.25">
      <c r="A435"/>
      <c r="B435">
        <f t="shared" si="174"/>
        <v>30100</v>
      </c>
      <c r="C435" s="186" t="str">
        <f t="shared" si="142"/>
        <v>-0.0000843546989753414+0.0813627876592424i</v>
      </c>
      <c r="D435" s="158" t="str">
        <f t="shared" si="143"/>
        <v>-5.95765267636477+0.623781372054192i</v>
      </c>
      <c r="E435" t="str">
        <f t="shared" si="144"/>
        <v>2870</v>
      </c>
      <c r="F435" t="str">
        <f t="shared" si="145"/>
        <v>0.777000777000777</v>
      </c>
      <c r="G435" t="str">
        <f t="shared" si="140"/>
        <v>0.777000777000777</v>
      </c>
      <c r="H435" t="str">
        <f t="shared" si="146"/>
        <v>3.33830259547695+3.94670392282313i</v>
      </c>
      <c r="I435" t="str">
        <f t="shared" si="147"/>
        <v>118.202423591316i</v>
      </c>
      <c r="J435" t="str">
        <f t="shared" si="141"/>
        <v>-10.9509299188055+25.5644419265743i</v>
      </c>
      <c r="K435" t="str">
        <f t="shared" si="148"/>
        <v>3.90681495686175-1.67354550203816i</v>
      </c>
      <c r="L435" t="str">
        <f t="shared" si="149"/>
        <v>0.208992186416521-0.0818798568424443i</v>
      </c>
      <c r="M435" t="str">
        <f t="shared" si="150"/>
        <v>4.11580714327827-1.7554253588806i</v>
      </c>
      <c r="N435" t="str">
        <f t="shared" si="151"/>
        <v>-0.133490782548491i</v>
      </c>
      <c r="O435" t="str">
        <f t="shared" si="152"/>
        <v>0.991103328667358-0.133094672712634i</v>
      </c>
      <c r="P435" t="str">
        <f t="shared" si="153"/>
        <v>0.00889667133264205+0.133094672712634i</v>
      </c>
      <c r="Q435" t="str">
        <f t="shared" si="154"/>
        <v>-0.00889667133264205+0.000396109835857i</v>
      </c>
      <c r="R435" t="str">
        <f t="shared" si="155"/>
        <v>-0.333267310773733-14.9748909666461i</v>
      </c>
      <c r="S435" t="str">
        <f t="shared" si="156"/>
        <v>0.0137792882814877i</v>
      </c>
      <c r="T435" t="str">
        <f t="shared" si="157"/>
        <v>0.206343339613263-0.00459218634994742i</v>
      </c>
      <c r="U435" t="str">
        <f t="shared" si="158"/>
        <v>0.0000499999999999998-0.00801142369334012i</v>
      </c>
      <c r="V435" t="str">
        <f t="shared" si="159"/>
        <v>3.33333333333333E-06-0.00881256606267419i</v>
      </c>
      <c r="W435" t="str">
        <f t="shared" si="160"/>
        <v>0.0000144745647042529-0.00419649600883237i</v>
      </c>
      <c r="X435" t="str">
        <f t="shared" si="161"/>
        <v>0.000344767962932114-0.00416802766213177i</v>
      </c>
      <c r="Y435" t="str">
        <f t="shared" si="162"/>
        <v>0.009+0.0189123877746106i</v>
      </c>
      <c r="Z435" t="str">
        <f t="shared" si="163"/>
        <v>-2.67544461221521-2.02302170811962i</v>
      </c>
      <c r="AA435" t="str">
        <f t="shared" si="164"/>
        <v>429.333123451936-677.410311898683i</v>
      </c>
      <c r="AB435" t="str">
        <f t="shared" si="165"/>
        <v>1.42539145341584-0.031722192671574i</v>
      </c>
      <c r="AC435" t="str">
        <f t="shared" si="166"/>
        <v>6.81095038448173-2.63273073085595i</v>
      </c>
      <c r="AD435" t="str">
        <f t="shared" si="167"/>
        <v>0.183640817412012+0.0663276936795527i</v>
      </c>
      <c r="AE435" t="str">
        <f t="shared" si="168"/>
        <v>-0.357138471364522-0.548965430816952i</v>
      </c>
      <c r="AF435" t="str">
        <f t="shared" si="169"/>
        <v>-9.29595527184172-3.32292255076894i</v>
      </c>
      <c r="AG435" t="str">
        <f t="shared" si="170"/>
        <v>1.44806242081262-0.347243097155772i</v>
      </c>
      <c r="AH435" t="str">
        <f t="shared" si="171"/>
        <v>-0.00818561536573921+4.34170453021365i</v>
      </c>
      <c r="AI435">
        <f t="shared" si="172"/>
        <v>12.753220731193693</v>
      </c>
      <c r="AJ435">
        <f t="shared" si="173"/>
        <v>90.108022242006285</v>
      </c>
      <c r="AK435"/>
      <c r="AL435"/>
      <c r="AM435"/>
      <c r="AN435"/>
    </row>
    <row r="436" spans="1:40" x14ac:dyDescent="0.25">
      <c r="A436"/>
      <c r="B436">
        <f t="shared" si="174"/>
        <v>30200</v>
      </c>
      <c r="C436" s="186" t="str">
        <f t="shared" si="142"/>
        <v>-0.000083796984081608+0.0810933750313816i</v>
      </c>
      <c r="D436" s="158" t="str">
        <f t="shared" si="143"/>
        <v>-5.95764840055059+0.621715875240592i</v>
      </c>
      <c r="E436" t="str">
        <f t="shared" si="144"/>
        <v>2870</v>
      </c>
      <c r="F436" t="str">
        <f t="shared" si="145"/>
        <v>0.777000777000777</v>
      </c>
      <c r="G436" t="str">
        <f t="shared" si="140"/>
        <v>0.777000777000777</v>
      </c>
      <c r="H436" t="str">
        <f t="shared" si="146"/>
        <v>3.35049448679581+3.95148304000725i</v>
      </c>
      <c r="I436" t="str">
        <f t="shared" si="147"/>
        <v>118.595122673015i</v>
      </c>
      <c r="J436" t="str">
        <f t="shared" si="141"/>
        <v>-11.0304699982863+25.649373627327i</v>
      </c>
      <c r="K436" t="str">
        <f t="shared" si="148"/>
        <v>3.90205273310245-1.67807121645891i</v>
      </c>
      <c r="L436" t="str">
        <f t="shared" si="149"/>
        <v>0.208807256034997-0.082079189418342i</v>
      </c>
      <c r="M436" t="str">
        <f t="shared" si="150"/>
        <v>4.11085998913745-1.76015040587725i</v>
      </c>
      <c r="N436" t="str">
        <f t="shared" si="151"/>
        <v>-0.133934273520413i</v>
      </c>
      <c r="O436" t="str">
        <f t="shared" si="152"/>
        <v>0.991044204916332-0.133534204987919i</v>
      </c>
      <c r="P436" t="str">
        <f t="shared" si="153"/>
        <v>0.00895579508366795+0.133534204987919i</v>
      </c>
      <c r="Q436" t="str">
        <f t="shared" si="154"/>
        <v>-0.00895579508366795+0.000400068532494025i</v>
      </c>
      <c r="R436" t="str">
        <f t="shared" si="155"/>
        <v>-0.333266871200411-14.9252560300055i</v>
      </c>
      <c r="S436" t="str">
        <f t="shared" si="156"/>
        <v>0.0138250666478714i</v>
      </c>
      <c r="T436" t="str">
        <f t="shared" si="157"/>
        <v>0.206342659351371-0.00460743670587326i</v>
      </c>
      <c r="U436" t="str">
        <f t="shared" si="158"/>
        <v>0.0000500000000000002-0.00798489580031587i</v>
      </c>
      <c r="V436" t="str">
        <f t="shared" si="159"/>
        <v>3.33333333333333E-06-0.00878338538034743i</v>
      </c>
      <c r="W436" t="str">
        <f t="shared" si="160"/>
        <v>0.0000144745639451535-0.00418260056534875i</v>
      </c>
      <c r="X436" t="str">
        <f t="shared" si="161"/>
        <v>0.000342597759888305-0.0041543978924638i</v>
      </c>
      <c r="Y436" t="str">
        <f t="shared" si="162"/>
        <v>0.009+0.0189752196276823i</v>
      </c>
      <c r="Z436" t="str">
        <f t="shared" si="163"/>
        <v>-2.66237491442573-2.0019042857407i</v>
      </c>
      <c r="AA436" t="str">
        <f t="shared" si="164"/>
        <v>426.128850800288-675.998249765181i</v>
      </c>
      <c r="AB436" t="str">
        <f t="shared" si="165"/>
        <v>1.42538675426011-0.0318275400360151i</v>
      </c>
      <c r="AC436" t="str">
        <f t="shared" si="166"/>
        <v>6.80354411962191-2.63973363492971i</v>
      </c>
      <c r="AD436" t="str">
        <f t="shared" si="167"/>
        <v>0.183671760576145+0.0665854407906401i</v>
      </c>
      <c r="AE436" t="str">
        <f t="shared" si="168"/>
        <v>-0.355705408559621-0.544968691893905i</v>
      </c>
      <c r="AF436" t="str">
        <f t="shared" si="169"/>
        <v>-9.3081428873464-3.32976716476666i</v>
      </c>
      <c r="AG436" t="str">
        <f t="shared" si="170"/>
        <v>1.446271709249-0.346751876966155i</v>
      </c>
      <c r="AH436" t="str">
        <f t="shared" si="171"/>
        <v>-0.00250324535235615+4.32573948449469i</v>
      </c>
      <c r="AI436">
        <f t="shared" si="172"/>
        <v>12.72120866879137</v>
      </c>
      <c r="AJ436">
        <f t="shared" si="173"/>
        <v>90.033156268027653</v>
      </c>
      <c r="AK436"/>
      <c r="AL436"/>
      <c r="AM436"/>
      <c r="AN436"/>
    </row>
    <row r="437" spans="1:40" x14ac:dyDescent="0.25">
      <c r="A437"/>
      <c r="B437">
        <f t="shared" si="174"/>
        <v>30300</v>
      </c>
      <c r="C437" s="186" t="str">
        <f t="shared" si="142"/>
        <v>-0.0000832447819925734+0.0808257406990171i</v>
      </c>
      <c r="D437" s="158" t="str">
        <f t="shared" si="143"/>
        <v>-5.95764416700124+0.619664012025798i</v>
      </c>
      <c r="E437" t="str">
        <f t="shared" si="144"/>
        <v>2870</v>
      </c>
      <c r="F437" t="str">
        <f t="shared" si="145"/>
        <v>0.777000777000777</v>
      </c>
      <c r="G437" t="str">
        <f t="shared" si="140"/>
        <v>0.777000777000777</v>
      </c>
      <c r="H437" t="str">
        <f t="shared" si="146"/>
        <v>3.36267537531552+3.95621455811764i</v>
      </c>
      <c r="I437" t="str">
        <f t="shared" si="147"/>
        <v>118.987821754713i</v>
      </c>
      <c r="J437" t="str">
        <f t="shared" si="141"/>
        <v>-11.1102738922927+25.7343053280798i</v>
      </c>
      <c r="K437" t="str">
        <f t="shared" si="148"/>
        <v>3.89728592894782-1.68257559530633i</v>
      </c>
      <c r="L437" t="str">
        <f t="shared" si="149"/>
        <v>0.208622040901755-0.0822779282776344i</v>
      </c>
      <c r="M437" t="str">
        <f t="shared" si="150"/>
        <v>4.10590796984958-1.76485352358396i</v>
      </c>
      <c r="N437" t="str">
        <f t="shared" si="151"/>
        <v>-0.134377764492335i</v>
      </c>
      <c r="O437" t="str">
        <f t="shared" si="152"/>
        <v>0.990984886242531-0.13397371099913i</v>
      </c>
      <c r="P437" t="str">
        <f t="shared" si="153"/>
        <v>0.009015113757469+0.13397371099913i</v>
      </c>
      <c r="Q437" t="str">
        <f t="shared" si="154"/>
        <v>-0.009015113757469+0.000404053493204992i</v>
      </c>
      <c r="R437" t="str">
        <f t="shared" si="155"/>
        <v>-0.333266430166291-14.8759485539823i</v>
      </c>
      <c r="S437" t="str">
        <f t="shared" si="156"/>
        <v>0.0138708450142551i</v>
      </c>
      <c r="T437" t="str">
        <f t="shared" si="157"/>
        <v>0.206341976832321-0.00462268700129069i</v>
      </c>
      <c r="U437" t="str">
        <f t="shared" si="158"/>
        <v>0.0000500000000000002-0.00795854300889568i</v>
      </c>
      <c r="V437" t="str">
        <f t="shared" si="159"/>
        <v>3.33333333333333E-06-0.00875439730978521i</v>
      </c>
      <c r="W437" t="str">
        <f t="shared" si="160"/>
        <v>0.0000144745631835365-0.00416879684175296i</v>
      </c>
      <c r="X437" t="str">
        <f t="shared" si="161"/>
        <v>0.00034044883206455-0.0041408564142388i</v>
      </c>
      <c r="Y437" t="str">
        <f t="shared" si="162"/>
        <v>0.009+0.0190380514807541i</v>
      </c>
      <c r="Z437" t="str">
        <f t="shared" si="163"/>
        <v>-2.64935064296539-1.98107144572838i</v>
      </c>
      <c r="AA437" t="str">
        <f t="shared" si="164"/>
        <v>422.958606111852-674.581807961894i</v>
      </c>
      <c r="AB437" t="str">
        <f t="shared" si="165"/>
        <v>1.42538203951224-0.0319328869824725i</v>
      </c>
      <c r="AC437" t="str">
        <f t="shared" si="166"/>
        <v>6.79613060800453-2.64670401004811i</v>
      </c>
      <c r="AD437" t="str">
        <f t="shared" si="167"/>
        <v>0.183702808651711+0.0668430463649513i</v>
      </c>
      <c r="AE437" t="str">
        <f t="shared" si="168"/>
        <v>-0.354272303716854-0.541019056584759i</v>
      </c>
      <c r="AF437" t="str">
        <f t="shared" si="169"/>
        <v>-9.32031954231676-3.33655054609184i</v>
      </c>
      <c r="AG437" t="str">
        <f t="shared" si="170"/>
        <v>1.44449902876881-0.346255646470357i</v>
      </c>
      <c r="AH437" t="str">
        <f t="shared" si="171"/>
        <v>0.00310110116034757+4.30986216264728i</v>
      </c>
      <c r="AI437">
        <f t="shared" si="172"/>
        <v>12.689269865343737</v>
      </c>
      <c r="AJ437">
        <f t="shared" si="173"/>
        <v>89.958773628723591</v>
      </c>
      <c r="AK437"/>
      <c r="AL437"/>
      <c r="AM437"/>
      <c r="AN437"/>
    </row>
    <row r="438" spans="1:40" x14ac:dyDescent="0.25">
      <c r="A438"/>
      <c r="B438">
        <f t="shared" si="174"/>
        <v>30400</v>
      </c>
      <c r="C438" s="186" t="str">
        <f t="shared" si="142"/>
        <v>-0.0000826980202908963+0.080559867113254i</v>
      </c>
      <c r="D438" s="158" t="str">
        <f t="shared" si="143"/>
        <v>-5.95763997516152+0.617625647868281i</v>
      </c>
      <c r="E438" t="str">
        <f t="shared" si="144"/>
        <v>2870</v>
      </c>
      <c r="F438" t="str">
        <f t="shared" si="145"/>
        <v>0.777000777000777</v>
      </c>
      <c r="G438" t="str">
        <f t="shared" si="140"/>
        <v>0.777000777000777</v>
      </c>
      <c r="H438" t="str">
        <f t="shared" si="146"/>
        <v>3.37484507652257+3.96089867854927i</v>
      </c>
      <c r="I438" t="str">
        <f t="shared" si="147"/>
        <v>119.380520836412i</v>
      </c>
      <c r="J438" t="str">
        <f t="shared" si="141"/>
        <v>-11.1903416008248+25.8192370288325i</v>
      </c>
      <c r="K438" t="str">
        <f t="shared" si="148"/>
        <v>3.89251462475093-1.68705869536451i</v>
      </c>
      <c r="L438" t="str">
        <f t="shared" si="149"/>
        <v>0.208436543401719-0.0824760732521032i</v>
      </c>
      <c r="M438" t="str">
        <f t="shared" si="150"/>
        <v>4.10095116815265-1.76953476861661i</v>
      </c>
      <c r="N438" t="str">
        <f t="shared" si="151"/>
        <v>-0.134821255464257i</v>
      </c>
      <c r="O438" t="str">
        <f t="shared" si="152"/>
        <v>0.990925372657621-0.134413190659824i</v>
      </c>
      <c r="P438" t="str">
        <f t="shared" si="153"/>
        <v>0.00907462734237896+0.134413190659824i</v>
      </c>
      <c r="Q438" t="str">
        <f t="shared" si="154"/>
        <v>-0.00907462734237896+0.000408064804433006i</v>
      </c>
      <c r="R438" t="str">
        <f t="shared" si="155"/>
        <v>-0.333265987672797-14.8269653070553i</v>
      </c>
      <c r="S438" t="str">
        <f t="shared" si="156"/>
        <v>0.0139166233806388i</v>
      </c>
      <c r="T438" t="str">
        <f t="shared" si="157"/>
        <v>0.206341292056086-0.00463793723601893i</v>
      </c>
      <c r="U438" t="str">
        <f t="shared" si="158"/>
        <v>0.0000500000000000001-0.00793236359110325i</v>
      </c>
      <c r="V438" t="str">
        <f t="shared" si="159"/>
        <v>3.33333333333333E-06-0.00872559995021353i</v>
      </c>
      <c r="W438" t="str">
        <f t="shared" si="160"/>
        <v>0.0000144745624194019-0.00415508393291455i</v>
      </c>
      <c r="X438" t="str">
        <f t="shared" si="161"/>
        <v>0.000338320902846555-0.00412740237786355i</v>
      </c>
      <c r="Y438" t="str">
        <f t="shared" si="162"/>
        <v>0.009+0.0191008833338259i</v>
      </c>
      <c r="Z438" t="str">
        <f t="shared" si="163"/>
        <v>-2.63637297252405-1.96051870391455i</v>
      </c>
      <c r="AA438" t="str">
        <f t="shared" si="164"/>
        <v>419.821962858752-673.16129218092i</v>
      </c>
      <c r="AB438" t="str">
        <f t="shared" si="165"/>
        <v>1.42537730917205-0.0320382335096972i</v>
      </c>
      <c r="AC438" t="str">
        <f t="shared" si="166"/>
        <v>6.78870997298693-2.65364193811427i</v>
      </c>
      <c r="AD438" t="str">
        <f t="shared" si="167"/>
        <v>0.183733961596151+0.0671005116215476i</v>
      </c>
      <c r="AE438" t="str">
        <f t="shared" si="168"/>
        <v>-0.352839442410583-0.537115843535157i</v>
      </c>
      <c r="AF438" t="str">
        <f t="shared" si="169"/>
        <v>-9.33248505168409-3.34327303068099i</v>
      </c>
      <c r="AG438" t="str">
        <f t="shared" si="170"/>
        <v>1.44274417062719-0.345754607478236i</v>
      </c>
      <c r="AH438" t="str">
        <f t="shared" si="171"/>
        <v>0.00862848046636677+4.29407211326312i</v>
      </c>
      <c r="AI438">
        <f t="shared" si="172"/>
        <v>12.657404206569002</v>
      </c>
      <c r="AJ438">
        <f t="shared" si="173"/>
        <v>89.884870389708922</v>
      </c>
      <c r="AK438"/>
      <c r="AL438"/>
      <c r="AM438"/>
      <c r="AN438"/>
    </row>
    <row r="439" spans="1:40" x14ac:dyDescent="0.25">
      <c r="A439"/>
      <c r="B439">
        <f t="shared" si="174"/>
        <v>30500</v>
      </c>
      <c r="C439" s="186" t="str">
        <f t="shared" si="142"/>
        <v>-0.0000821566277444554+0.0802957369553469i</v>
      </c>
      <c r="D439" s="158" t="str">
        <f t="shared" si="143"/>
        <v>-5.95763582448533+0.615600649990993i</v>
      </c>
      <c r="E439" t="str">
        <f t="shared" si="144"/>
        <v>2870</v>
      </c>
      <c r="F439" t="str">
        <f t="shared" si="145"/>
        <v>0.777000777000777</v>
      </c>
      <c r="G439" t="str">
        <f t="shared" si="140"/>
        <v>0.777000777000777</v>
      </c>
      <c r="H439" t="str">
        <f t="shared" si="146"/>
        <v>3.38700340791925+3.96553560297778i</v>
      </c>
      <c r="I439" t="str">
        <f t="shared" si="147"/>
        <v>119.773219918111i</v>
      </c>
      <c r="J439" t="str">
        <f t="shared" si="141"/>
        <v>-11.2706731238825+25.9041687295853i</v>
      </c>
      <c r="K439" t="str">
        <f t="shared" si="148"/>
        <v>3.88773890049282-1.69152057322777i</v>
      </c>
      <c r="L439" t="str">
        <f t="shared" si="149"/>
        <v>0.20825076591631-0.0826736241845571i</v>
      </c>
      <c r="M439" t="str">
        <f t="shared" si="150"/>
        <v>4.09598966640913-1.77419419741233i</v>
      </c>
      <c r="N439" t="str">
        <f t="shared" si="151"/>
        <v>-0.135264746436179i</v>
      </c>
      <c r="O439" t="str">
        <f t="shared" si="152"/>
        <v>0.990865664173309-0.134852643883562i</v>
      </c>
      <c r="P439" t="str">
        <f t="shared" si="153"/>
        <v>0.00913433582669099+0.134852643883562i</v>
      </c>
      <c r="Q439" t="str">
        <f t="shared" si="154"/>
        <v>-0.00913433582669099+0.000412102552617005i</v>
      </c>
      <c r="R439" t="str">
        <f t="shared" si="155"/>
        <v>-0.333265543719329-14.7783031000875i</v>
      </c>
      <c r="S439" t="str">
        <f t="shared" si="156"/>
        <v>0.0139624017470225i</v>
      </c>
      <c r="T439" t="str">
        <f t="shared" si="157"/>
        <v>0.20634060502269-0.00465318740984916i</v>
      </c>
      <c r="U439" t="str">
        <f t="shared" si="158"/>
        <v>0.00005-0.00790635584162422i</v>
      </c>
      <c r="V439" t="str">
        <f t="shared" si="159"/>
        <v>3.33333333333333E-06-0.00869699142578666i</v>
      </c>
      <c r="W439" t="str">
        <f t="shared" si="160"/>
        <v>0.0000144745616527498-0.00414146094557364i</v>
      </c>
      <c r="X439" t="str">
        <f t="shared" si="161"/>
        <v>0.00033621370009179-0.00411403494453737i</v>
      </c>
      <c r="Y439" t="str">
        <f t="shared" si="162"/>
        <v>0.009+0.0191637151868977i</v>
      </c>
      <c r="Z439" t="str">
        <f t="shared" si="163"/>
        <v>-2.62344301707601-1.94024165088446i</v>
      </c>
      <c r="AA439" t="str">
        <f t="shared" si="164"/>
        <v>416.718499530357-671.736998580741i</v>
      </c>
      <c r="AB439" t="str">
        <f t="shared" si="165"/>
        <v>1.4253725632397-0.0321435796162469i</v>
      </c>
      <c r="AC439" t="str">
        <f t="shared" si="166"/>
        <v>6.7812823373737-2.66054750080016i</v>
      </c>
      <c r="AD439" t="str">
        <f t="shared" si="167"/>
        <v>0.183765219367449+0.067357837762985i</v>
      </c>
      <c r="AE439" t="str">
        <f t="shared" si="168"/>
        <v>-0.351407099189716-0.533258381725285i</v>
      </c>
      <c r="AF439" t="str">
        <f t="shared" si="169"/>
        <v>-9.34463923240458-3.34993495298679i</v>
      </c>
      <c r="AG439" t="str">
        <f t="shared" si="170"/>
        <v>1.44100692806669-0.345248956138341i</v>
      </c>
      <c r="AH439" t="str">
        <f t="shared" si="171"/>
        <v>0.014079934219954+4.27836888337889i</v>
      </c>
      <c r="AI439">
        <f t="shared" si="172"/>
        <v>12.625611574909875</v>
      </c>
      <c r="AJ439">
        <f t="shared" si="173"/>
        <v>89.811442651098545</v>
      </c>
      <c r="AK439"/>
      <c r="AL439"/>
      <c r="AM439"/>
      <c r="AN439"/>
    </row>
    <row r="440" spans="1:40" x14ac:dyDescent="0.25">
      <c r="A440"/>
      <c r="B440">
        <f t="shared" si="174"/>
        <v>30600</v>
      </c>
      <c r="C440" s="186" t="str">
        <f t="shared" si="142"/>
        <v>-0.0000816205342831432+0.0800333331329371i</v>
      </c>
      <c r="D440" s="158" t="str">
        <f t="shared" si="143"/>
        <v>-5.95763171443546+0.613588887352518i</v>
      </c>
      <c r="E440" t="str">
        <f t="shared" si="144"/>
        <v>2870</v>
      </c>
      <c r="F440" t="str">
        <f t="shared" si="145"/>
        <v>0.777000777000777</v>
      </c>
      <c r="G440" t="str">
        <f t="shared" si="140"/>
        <v>0.777000777000777</v>
      </c>
      <c r="H440" t="str">
        <f t="shared" si="146"/>
        <v>3.39915018901511+3.97012553334256i</v>
      </c>
      <c r="I440" t="str">
        <f t="shared" si="147"/>
        <v>120.16591899981i</v>
      </c>
      <c r="J440" t="str">
        <f t="shared" si="141"/>
        <v>-11.3512684614659+25.989100430338i</v>
      </c>
      <c r="K440" t="str">
        <f t="shared" si="148"/>
        <v>3.88295883578336-1.69596128530659i</v>
      </c>
      <c r="L440" t="str">
        <f t="shared" si="149"/>
        <v>0.208064710823392-0.0828705809287871i</v>
      </c>
      <c r="M440" t="str">
        <f t="shared" si="150"/>
        <v>4.09102354660675-1.77883186623538i</v>
      </c>
      <c r="N440" t="str">
        <f t="shared" si="151"/>
        <v>-0.1357082374081i</v>
      </c>
      <c r="O440" t="str">
        <f t="shared" si="152"/>
        <v>0.990805760801338-0.13529207058391i</v>
      </c>
      <c r="P440" t="str">
        <f t="shared" si="153"/>
        <v>0.00919423919866202+0.13529207058391i</v>
      </c>
      <c r="Q440" t="str">
        <f t="shared" si="154"/>
        <v>-0.00919423919866202+0.000416166824190017i</v>
      </c>
      <c r="R440" t="str">
        <f t="shared" si="155"/>
        <v>-0.333265098306752-14.7299587856268i</v>
      </c>
      <c r="S440" t="str">
        <f t="shared" si="156"/>
        <v>0.0140081801134061i</v>
      </c>
      <c r="T440" t="str">
        <f t="shared" si="157"/>
        <v>0.206339915732109-0.00466843752259297i</v>
      </c>
      <c r="U440" t="str">
        <f t="shared" si="158"/>
        <v>0.00005-0.00788051807743589i</v>
      </c>
      <c r="V440" t="str">
        <f t="shared" si="159"/>
        <v>3.33333333333333E-06-0.0086685698851795i</v>
      </c>
      <c r="W440" t="str">
        <f t="shared" si="160"/>
        <v>0.0000144745608835799-0.00412792699814685i</v>
      </c>
      <c r="X440" t="str">
        <f t="shared" si="161"/>
        <v>0.000334126956043182-0.00410075328608236i</v>
      </c>
      <c r="Y440" t="str">
        <f t="shared" si="162"/>
        <v>0.009+0.0192265470399695i</v>
      </c>
      <c r="Z440" t="str">
        <f t="shared" si="163"/>
        <v>-2.610561832092-1.92023595088938i</v>
      </c>
      <c r="AA440" t="str">
        <f t="shared" si="164"/>
        <v>413.647799623619-670.309214061554i</v>
      </c>
      <c r="AB440" t="str">
        <f t="shared" si="165"/>
        <v>1.42536780171502-0.03224892530082i</v>
      </c>
      <c r="AC440" t="str">
        <f t="shared" si="166"/>
        <v>6.77384782341431-2.66742077955497i</v>
      </c>
      <c r="AD440" t="str">
        <f t="shared" si="167"/>
        <v>0.183796581924111+0.0676150259755721i</v>
      </c>
      <c r="AE440" t="str">
        <f t="shared" si="168"/>
        <v>-0.349975537941442-0.529446010349001i</v>
      </c>
      <c r="AF440" t="str">
        <f t="shared" si="169"/>
        <v>-9.35678190345057-3.35653664599004i</v>
      </c>
      <c r="AG440" t="str">
        <f t="shared" si="170"/>
        <v>1.43928709633431-0.344738883090871i</v>
      </c>
      <c r="AH440" t="str">
        <f t="shared" si="171"/>
        <v>0.0194564896232761+4.26275201863178i</v>
      </c>
      <c r="AI440">
        <f t="shared" si="172"/>
        <v>12.59389184963657</v>
      </c>
      <c r="AJ440">
        <f t="shared" si="173"/>
        <v>89.738486547314082</v>
      </c>
      <c r="AK440"/>
      <c r="AL440"/>
      <c r="AM440"/>
      <c r="AN440"/>
    </row>
    <row r="441" spans="1:40" x14ac:dyDescent="0.25">
      <c r="A441"/>
      <c r="B441">
        <f t="shared" si="174"/>
        <v>30700</v>
      </c>
      <c r="C441" s="186" t="str">
        <f t="shared" si="142"/>
        <v>-0.0000810896709761949+0.0797726387763661i</v>
      </c>
      <c r="D441" s="158" t="str">
        <f t="shared" si="143"/>
        <v>-5.95762764448344+0.611590230618807i</v>
      </c>
      <c r="E441" t="str">
        <f t="shared" si="144"/>
        <v>2870</v>
      </c>
      <c r="F441" t="str">
        <f t="shared" si="145"/>
        <v>0.777000777000777</v>
      </c>
      <c r="G441" t="str">
        <f t="shared" si="140"/>
        <v>0.777000777000777</v>
      </c>
      <c r="H441" t="str">
        <f t="shared" si="146"/>
        <v>3.4112852413183+3.97466867182999i</v>
      </c>
      <c r="I441" t="str">
        <f t="shared" si="147"/>
        <v>120.558618081508i</v>
      </c>
      <c r="J441" t="str">
        <f t="shared" si="141"/>
        <v>-11.4321276135749+26.0740321310908i</v>
      </c>
      <c r="K441" t="str">
        <f t="shared" si="148"/>
        <v>3.87817450986187-1.70038088783315i</v>
      </c>
      <c r="L441" t="str">
        <f t="shared" si="149"/>
        <v>0.207878380497221-0.0830669433495222i</v>
      </c>
      <c r="M441" t="str">
        <f t="shared" si="150"/>
        <v>4.08605289035909-1.78344783118267i</v>
      </c>
      <c r="N441" t="str">
        <f t="shared" si="151"/>
        <v>-0.136151728380022i</v>
      </c>
      <c r="O441" t="str">
        <f t="shared" si="152"/>
        <v>0.99074566255349-0.13573147067444i</v>
      </c>
      <c r="P441" t="str">
        <f t="shared" si="153"/>
        <v>0.00925433744651005+0.13573147067444i</v>
      </c>
      <c r="Q441" t="str">
        <f t="shared" si="154"/>
        <v>-0.00925433744651005+0.000420257705582017i</v>
      </c>
      <c r="R441" t="str">
        <f t="shared" si="155"/>
        <v>-0.333264651432375-14.6819292572308i</v>
      </c>
      <c r="S441" t="str">
        <f t="shared" si="156"/>
        <v>0.0140539584797898i</v>
      </c>
      <c r="T441" t="str">
        <f t="shared" si="157"/>
        <v>0.206339224184333-0.00468368757401222i</v>
      </c>
      <c r="U441" t="str">
        <f t="shared" si="158"/>
        <v>0.0000499999999999999-0.00785484863744423i</v>
      </c>
      <c r="V441" t="str">
        <f t="shared" si="159"/>
        <v>3.33333333333333E-06-0.00864033350118867i</v>
      </c>
      <c r="W441" t="str">
        <f t="shared" si="160"/>
        <v>0.0000144745601118923-0.00411448122053735i</v>
      </c>
      <c r="X441" t="str">
        <f t="shared" si="161"/>
        <v>0.000332060407244785-0.0040875565847771i</v>
      </c>
      <c r="Y441" t="str">
        <f t="shared" si="162"/>
        <v>0.009+0.0192893788930413i</v>
      </c>
      <c r="Z441" t="str">
        <f t="shared" si="163"/>
        <v>-2.59773041667618-1.90049734076159i</v>
      </c>
      <c r="AA441" t="str">
        <f t="shared" si="164"/>
        <v>410.609451630141-668.878216532904i</v>
      </c>
      <c r="AB441" t="str">
        <f t="shared" si="165"/>
        <v>1.42536302459796-0.0323542705617714i</v>
      </c>
      <c r="AC441" t="str">
        <f t="shared" si="166"/>
        <v>6.76640655280658-2.67426185561159i</v>
      </c>
      <c r="AD441" t="str">
        <f t="shared" si="167"/>
        <v>0.183828049225155+0.0678720774296458i</v>
      </c>
      <c r="AE441" t="str">
        <f t="shared" si="168"/>
        <v>-0.348545012243424-0.525678078691787i</v>
      </c>
      <c r="AF441" t="str">
        <f t="shared" si="169"/>
        <v>-9.36891288580174-3.36307844121118i</v>
      </c>
      <c r="AG441" t="str">
        <f t="shared" si="170"/>
        <v>1.43758447269618-0.344224573616614i</v>
      </c>
      <c r="AH441" t="str">
        <f t="shared" si="171"/>
        <v>0.024759159612319+4.24722106341057i</v>
      </c>
      <c r="AI441">
        <f t="shared" si="172"/>
        <v>12.562244906948656</v>
      </c>
      <c r="AJ441">
        <f t="shared" si="173"/>
        <v>89.665998246892087</v>
      </c>
      <c r="AK441"/>
      <c r="AL441"/>
      <c r="AM441"/>
      <c r="AN441"/>
    </row>
    <row r="442" spans="1:40" x14ac:dyDescent="0.25">
      <c r="A442"/>
      <c r="B442">
        <f t="shared" si="174"/>
        <v>30800</v>
      </c>
      <c r="C442" s="186" t="str">
        <f t="shared" si="142"/>
        <v>-0.0000805639700100326+0.0795136372350622i</v>
      </c>
      <c r="D442" s="158" t="str">
        <f t="shared" si="143"/>
        <v>-5.95762361410937+0.609604552135477i</v>
      </c>
      <c r="E442" t="str">
        <f t="shared" si="144"/>
        <v>2870</v>
      </c>
      <c r="F442" t="str">
        <f t="shared" si="145"/>
        <v>0.777000777000777</v>
      </c>
      <c r="G442" t="str">
        <f t="shared" si="140"/>
        <v>0.777000777000777</v>
      </c>
      <c r="H442" t="str">
        <f t="shared" si="146"/>
        <v>3.42340838832688+3.97916522085692i</v>
      </c>
      <c r="I442" t="str">
        <f t="shared" si="147"/>
        <v>120.951317163207i</v>
      </c>
      <c r="J442" t="str">
        <f t="shared" si="141"/>
        <v>-11.5132505802095+26.1589638318435i</v>
      </c>
      <c r="K442" t="str">
        <f t="shared" si="148"/>
        <v>3.87338600159794-1.70477943686694i</v>
      </c>
      <c r="L442" t="str">
        <f t="shared" si="149"/>
        <v>0.207691777308391-0.0832627113223843i</v>
      </c>
      <c r="M442" t="str">
        <f t="shared" si="150"/>
        <v>4.08107777890633-1.78804214818932i</v>
      </c>
      <c r="N442" t="str">
        <f t="shared" si="151"/>
        <v>-0.136595219351944i</v>
      </c>
      <c r="O442" t="str">
        <f t="shared" si="152"/>
        <v>0.990685369441585-0.13617084406873i</v>
      </c>
      <c r="P442" t="str">
        <f t="shared" si="153"/>
        <v>0.00931463055841497+0.13617084406873i</v>
      </c>
      <c r="Q442" t="str">
        <f t="shared" si="154"/>
        <v>-0.00931463055841497+0.000424375283213985i</v>
      </c>
      <c r="R442" t="str">
        <f t="shared" si="155"/>
        <v>-0.333264203099543-14.6342114488007i</v>
      </c>
      <c r="S442" t="str">
        <f t="shared" si="156"/>
        <v>0.0140997368461735i</v>
      </c>
      <c r="T442" t="str">
        <f t="shared" si="157"/>
        <v>0.206338530379349-0.00469893756395327i</v>
      </c>
      <c r="U442" t="str">
        <f t="shared" si="158"/>
        <v>0.0000499999999999998-0.00782934588212785i</v>
      </c>
      <c r="V442" t="str">
        <f t="shared" si="159"/>
        <v>3.33333333333333E-06-0.00861228047034064i</v>
      </c>
      <c r="W442" t="str">
        <f t="shared" si="160"/>
        <v>0.0000144745593376872-0.0041011227539482i</v>
      </c>
      <c r="X442" t="str">
        <f t="shared" si="161"/>
        <v>0.000330013794459284-0.00407444403319319i</v>
      </c>
      <c r="Y442" t="str">
        <f t="shared" si="162"/>
        <v>0.009+0.0193522107461131i</v>
      </c>
      <c r="Z442" t="str">
        <f t="shared" si="163"/>
        <v>-2.58494971563041-1.88102162883156i</v>
      </c>
      <c r="AA442" t="str">
        <f t="shared" si="164"/>
        <v>407.603049020111-667.444275173766i</v>
      </c>
      <c r="AB442" t="str">
        <f t="shared" si="165"/>
        <v>1.42535823188841-0.0324596153980399i</v>
      </c>
      <c r="AC442" t="str">
        <f t="shared" si="166"/>
        <v>6.7589586466953-2.68107080999787i</v>
      </c>
      <c r="AD442" t="str">
        <f t="shared" si="167"/>
        <v>0.183859621230107+0.0681289932798168i</v>
      </c>
      <c r="AE442" t="str">
        <f t="shared" si="168"/>
        <v>-0.347115765704823-0.521953946007458i</v>
      </c>
      <c r="AF442" t="str">
        <f t="shared" si="169"/>
        <v>-9.38103200243625-3.36956066872144i</v>
      </c>
      <c r="AG442" t="str">
        <f t="shared" si="170"/>
        <v>1.4358988564498-0.343706207782023i</v>
      </c>
      <c r="AH442" t="str">
        <f t="shared" si="171"/>
        <v>0.0299889430418669+4.23177556100149i</v>
      </c>
      <c r="AI442">
        <f t="shared" si="172"/>
        <v>12.53067062007406</v>
      </c>
      <c r="AJ442">
        <f t="shared" si="173"/>
        <v>89.593973952281615</v>
      </c>
      <c r="AK442"/>
      <c r="AL442"/>
      <c r="AM442"/>
      <c r="AN442"/>
    </row>
    <row r="443" spans="1:40" x14ac:dyDescent="0.25">
      <c r="A443"/>
      <c r="B443">
        <f t="shared" si="174"/>
        <v>30900</v>
      </c>
      <c r="C443" s="186" t="str">
        <f t="shared" si="142"/>
        <v>-0.000080043364666602+0.0792563120739926i</v>
      </c>
      <c r="D443" s="158" t="str">
        <f t="shared" si="143"/>
        <v>-5.95761962280174+0.60763172590061i</v>
      </c>
      <c r="E443" t="str">
        <f t="shared" si="144"/>
        <v>2870</v>
      </c>
      <c r="F443" t="str">
        <f t="shared" si="145"/>
        <v>0.777000777000777</v>
      </c>
      <c r="G443" t="str">
        <f t="shared" si="140"/>
        <v>0.777000777000777</v>
      </c>
      <c r="H443" t="str">
        <f t="shared" si="146"/>
        <v>3.43551945551994+3.9836153830543i</v>
      </c>
      <c r="I443" t="str">
        <f t="shared" si="147"/>
        <v>121.344016244906i</v>
      </c>
      <c r="J443" t="str">
        <f t="shared" si="141"/>
        <v>-11.5946373613698+26.2438955325963i</v>
      </c>
      <c r="K443" t="str">
        <f t="shared" si="148"/>
        <v>3.86859338949187-1.70915698829994i</v>
      </c>
      <c r="L443" t="str">
        <f t="shared" si="149"/>
        <v>0.207504903623778-0.0834578847338434i</v>
      </c>
      <c r="M443" t="str">
        <f t="shared" si="150"/>
        <v>4.07609829311565-1.79261487303378i</v>
      </c>
      <c r="N443" t="str">
        <f t="shared" si="151"/>
        <v>-0.137038710323866i</v>
      </c>
      <c r="O443" t="str">
        <f t="shared" si="152"/>
        <v>0.990624881477482-0.13661019068036i</v>
      </c>
      <c r="P443" t="str">
        <f t="shared" si="153"/>
        <v>0.00937511852251804+0.13661019068036i</v>
      </c>
      <c r="Q443" t="str">
        <f t="shared" si="154"/>
        <v>-0.00937511852251804+0.000428519643505987i</v>
      </c>
      <c r="R443" t="str">
        <f t="shared" si="155"/>
        <v>-0.333263753304706-14.5868023339282i</v>
      </c>
      <c r="S443" t="str">
        <f t="shared" si="156"/>
        <v>0.0141455152125572i</v>
      </c>
      <c r="T443" t="str">
        <f t="shared" si="157"/>
        <v>0.206337834317146-0.00471418749216563i</v>
      </c>
      <c r="U443" t="str">
        <f t="shared" si="158"/>
        <v>0.0000500000000000002-0.00780400819318897i</v>
      </c>
      <c r="V443" t="str">
        <f t="shared" si="159"/>
        <v>3.33333333333333E-06-0.0085844090125078i</v>
      </c>
      <c r="W443" t="str">
        <f t="shared" si="160"/>
        <v>0.0000144745585609644-0.0040878507506996i</v>
      </c>
      <c r="X443" t="str">
        <f t="shared" si="161"/>
        <v>0.00032798686258737-0.00406141483403499i</v>
      </c>
      <c r="Y443" t="str">
        <f t="shared" si="162"/>
        <v>0.009+0.0194150425991849i</v>
      </c>
      <c r="Z443" t="str">
        <f t="shared" si="163"/>
        <v>-2.57222062144837-1.86180469384923i</v>
      </c>
      <c r="AA443" t="str">
        <f t="shared" si="164"/>
        <v>404.62819022333-666.007650685313i</v>
      </c>
      <c r="AB443" t="str">
        <f t="shared" si="165"/>
        <v>1.4253534235863-0.0325649598078951i</v>
      </c>
      <c r="AC443" t="str">
        <f t="shared" si="166"/>
        <v>6.75150422567528-2.68784772353876i</v>
      </c>
      <c r="AD443" t="str">
        <f t="shared" si="167"/>
        <v>0.183891297898982+0.0683857746652439i</v>
      </c>
      <c r="AE443" t="str">
        <f t="shared" si="168"/>
        <v>-0.3456880322964-0.518272981394013i</v>
      </c>
      <c r="AF443" t="str">
        <f t="shared" si="169"/>
        <v>-9.39313907832168-3.37598365715369i</v>
      </c>
      <c r="AG443" t="str">
        <f t="shared" si="170"/>
        <v>1.43423004893424-0.343183960580389i</v>
      </c>
      <c r="AH443" t="str">
        <f t="shared" si="171"/>
        <v>0.0351468248687685+4.21641505372909i</v>
      </c>
      <c r="AI443">
        <f t="shared" si="172"/>
        <v>12.499168859365344</v>
      </c>
      <c r="AJ443">
        <f t="shared" si="173"/>
        <v>89.522409899641886</v>
      </c>
      <c r="AK443"/>
      <c r="AL443"/>
      <c r="AM443"/>
      <c r="AN443"/>
    </row>
    <row r="444" spans="1:40" x14ac:dyDescent="0.25">
      <c r="A444"/>
      <c r="B444">
        <f t="shared" si="174"/>
        <v>31000</v>
      </c>
      <c r="C444" s="186" t="str">
        <f t="shared" si="142"/>
        <v>-0.0000795277893022059+0.0790006470701886i</v>
      </c>
      <c r="D444" s="158" t="str">
        <f t="shared" si="143"/>
        <v>-5.95761567005727+0.605671627538113i</v>
      </c>
      <c r="E444" t="str">
        <f t="shared" si="144"/>
        <v>2870</v>
      </c>
      <c r="F444" t="str">
        <f t="shared" si="145"/>
        <v>0.777000777000777</v>
      </c>
      <c r="G444" t="str">
        <f t="shared" si="140"/>
        <v>0.777000777000777</v>
      </c>
      <c r="H444" t="str">
        <f t="shared" si="146"/>
        <v>3.44761827034874+3.988019361251i</v>
      </c>
      <c r="I444" t="str">
        <f t="shared" si="147"/>
        <v>121.736715326604i</v>
      </c>
      <c r="J444" t="str">
        <f t="shared" si="141"/>
        <v>-11.6762879570557+26.328827233349i</v>
      </c>
      <c r="K444" t="str">
        <f t="shared" si="148"/>
        <v>3.86379675167546-1.71351359786186i</v>
      </c>
      <c r="L444" t="str">
        <f t="shared" si="149"/>
        <v>0.207317761806492-0.0836524634811722i</v>
      </c>
      <c r="M444" t="str">
        <f t="shared" si="150"/>
        <v>4.07111451348195-1.79716606134303i</v>
      </c>
      <c r="N444" t="str">
        <f t="shared" si="151"/>
        <v>-0.137482201295788i</v>
      </c>
      <c r="O444" t="str">
        <f t="shared" si="152"/>
        <v>0.990564198673078-0.137049510422919i</v>
      </c>
      <c r="P444" t="str">
        <f t="shared" si="153"/>
        <v>0.00943580132692201+0.137049510422919i</v>
      </c>
      <c r="Q444" t="str">
        <f t="shared" si="154"/>
        <v>-0.00943580132692201+0.000432690872869013i</v>
      </c>
      <c r="R444" t="str">
        <f t="shared" si="155"/>
        <v>-0.333263302050263-14.5396989252561i</v>
      </c>
      <c r="S444" t="str">
        <f t="shared" si="156"/>
        <v>0.0141912935789409i</v>
      </c>
      <c r="T444" t="str">
        <f t="shared" si="157"/>
        <v>0.206337135997721-0.00472943735848254i</v>
      </c>
      <c r="U444" t="str">
        <f t="shared" si="158"/>
        <v>0.0000500000000000002-0.00777883397321094i</v>
      </c>
      <c r="V444" t="str">
        <f t="shared" si="159"/>
        <v>3.33333333333333E-06-0.00855671737053203i</v>
      </c>
      <c r="W444" t="str">
        <f t="shared" si="160"/>
        <v>0.0000144745577817241-0.00407466437404957i</v>
      </c>
      <c r="X444" t="str">
        <f t="shared" si="161"/>
        <v>0.000325979360588883-0.0040484681999822i</v>
      </c>
      <c r="Y444" t="str">
        <f t="shared" si="162"/>
        <v>0.009+0.0194778744522567i</v>
      </c>
      <c r="Z444" t="str">
        <f t="shared" si="163"/>
        <v>-2.55954397624156-1.84284248390966i</v>
      </c>
      <c r="AA444" t="str">
        <f t="shared" si="164"/>
        <v>401.684478607576-664.568595536544i</v>
      </c>
      <c r="AB444" t="str">
        <f t="shared" si="165"/>
        <v>1.42534859969161-0.032670303790185i</v>
      </c>
      <c r="AC444" t="str">
        <f t="shared" si="166"/>
        <v>6.7440434097902-2.69459267686866i</v>
      </c>
      <c r="AD444" t="str">
        <f t="shared" si="167"/>
        <v>0.18392307919229+0.0686424227098645i</v>
      </c>
      <c r="AE444" t="str">
        <f t="shared" si="168"/>
        <v>-0.344262036670201-0.514634563668692i</v>
      </c>
      <c r="AF444" t="str">
        <f t="shared" si="169"/>
        <v>-9.40523394040601-3.38234773371289i</v>
      </c>
      <c r="AG444" t="str">
        <f t="shared" si="170"/>
        <v>1.43257785353807-0.342658002069394i</v>
      </c>
      <c r="AH444" t="str">
        <f t="shared" si="171"/>
        <v>0.0402337763341543+4.20113908309283i</v>
      </c>
      <c r="AI444">
        <f t="shared" si="172"/>
        <v>12.467739492394625</v>
      </c>
      <c r="AJ444">
        <f t="shared" si="173"/>
        <v>89.451302358630684</v>
      </c>
      <c r="AK444"/>
      <c r="AL444"/>
      <c r="AM444"/>
      <c r="AN444"/>
    </row>
    <row r="445" spans="1:40" x14ac:dyDescent="0.25">
      <c r="A445"/>
      <c r="B445">
        <f t="shared" si="174"/>
        <v>31100</v>
      </c>
      <c r="C445" s="186" t="str">
        <f t="shared" si="142"/>
        <v>-0.0000790171793268128+0.078746626209337i</v>
      </c>
      <c r="D445" s="158" t="str">
        <f t="shared" si="143"/>
        <v>-5.9576117553808+0.603724134271584i</v>
      </c>
      <c r="E445" t="str">
        <f t="shared" si="144"/>
        <v>2870</v>
      </c>
      <c r="F445" t="str">
        <f t="shared" si="145"/>
        <v>0.777000777000777</v>
      </c>
      <c r="G445" t="str">
        <f t="shared" si="140"/>
        <v>0.777000777000777</v>
      </c>
      <c r="H445" t="str">
        <f t="shared" si="146"/>
        <v>3.45970466222765+3.9923773584578i</v>
      </c>
      <c r="I445" t="str">
        <f t="shared" si="147"/>
        <v>122.129414408303i</v>
      </c>
      <c r="J445" t="str">
        <f t="shared" si="141"/>
        <v>-11.7582023672673+26.4137589341017i</v>
      </c>
      <c r="K445" t="str">
        <f t="shared" si="148"/>
        <v>3.8589961659127-1.71784932112515i</v>
      </c>
      <c r="L445" t="str">
        <f t="shared" si="149"/>
        <v>0.207130354215824-0.0838464474724005i</v>
      </c>
      <c r="M445" t="str">
        <f t="shared" si="150"/>
        <v>4.06612652012852-1.80169576859755i</v>
      </c>
      <c r="N445" t="str">
        <f t="shared" si="151"/>
        <v>-0.13792569226771i</v>
      </c>
      <c r="O445" t="str">
        <f t="shared" si="152"/>
        <v>0.990503321040309-0.13748880321i</v>
      </c>
      <c r="P445" t="str">
        <f t="shared" si="153"/>
        <v>0.00949667895969097+0.13748880321i</v>
      </c>
      <c r="Q445" t="str">
        <f t="shared" si="154"/>
        <v>-0.00949667895969097+0.000436889057709999i</v>
      </c>
      <c r="R445" t="str">
        <f t="shared" si="155"/>
        <v>-0.333262849336606-14.4928982738504i</v>
      </c>
      <c r="S445" t="str">
        <f t="shared" si="156"/>
        <v>0.0142370719453245i</v>
      </c>
      <c r="T445" t="str">
        <f t="shared" si="157"/>
        <v>0.206336435421077-0.0047446871627091i</v>
      </c>
      <c r="U445" t="str">
        <f t="shared" si="158"/>
        <v>0.0000500000000000001-0.00775382164532279i</v>
      </c>
      <c r="V445" t="str">
        <f t="shared" si="159"/>
        <v>3.33333333333333E-06-0.00852920380985506i</v>
      </c>
      <c r="W445" t="str">
        <f t="shared" si="160"/>
        <v>0.000014474556999966-0.00406156279801801i</v>
      </c>
      <c r="X445" t="str">
        <f t="shared" si="161"/>
        <v>0.000323991041405692-0.00403560335353535i</v>
      </c>
      <c r="Y445" t="str">
        <f t="shared" si="162"/>
        <v>0.009+0.0195407063053285i</v>
      </c>
      <c r="Z445" t="str">
        <f t="shared" si="163"/>
        <v>-2.54692057359953-1.82413101538436i</v>
      </c>
      <c r="AA445" t="str">
        <f t="shared" si="164"/>
        <v>398.771522454441-663.127354202957i</v>
      </c>
      <c r="AB445" t="str">
        <f t="shared" si="165"/>
        <v>1.42534376020436-0.0327756473435633i</v>
      </c>
      <c r="AC445" t="str">
        <f t="shared" si="166"/>
        <v>6.73657631853471-2.70130575043516i</v>
      </c>
      <c r="AD445" t="str">
        <f t="shared" si="167"/>
        <v>0.183954965071011+0.0688989385226491i</v>
      </c>
      <c r="AE445" t="str">
        <f t="shared" si="168"/>
        <v>-0.342837994468916-0.511038081242481i</v>
      </c>
      <c r="AF445" t="str">
        <f t="shared" si="169"/>
        <v>-9.41731641760845-3.38865322418622i</v>
      </c>
      <c r="AG445" t="str">
        <f t="shared" si="170"/>
        <v>1.4309420757055-0.342128497504912i</v>
      </c>
      <c r="AH445" t="str">
        <f t="shared" si="171"/>
        <v>0.0452507551439567+4.18594718989848i</v>
      </c>
      <c r="AI445">
        <f t="shared" si="172"/>
        <v>12.436382384044954</v>
      </c>
      <c r="AJ445">
        <f t="shared" si="173"/>
        <v>89.380647632191696</v>
      </c>
      <c r="AK445"/>
      <c r="AL445"/>
      <c r="AM445"/>
      <c r="AN445"/>
    </row>
    <row r="446" spans="1:40" x14ac:dyDescent="0.25">
      <c r="A446"/>
      <c r="B446">
        <f t="shared" si="174"/>
        <v>31200</v>
      </c>
      <c r="C446" s="186" t="str">
        <f t="shared" si="142"/>
        <v>-0.0000785114711838219+0.0784942336824341i</v>
      </c>
      <c r="D446" s="158" t="str">
        <f t="shared" si="143"/>
        <v>-5.95760787828504+0.601789124898662i</v>
      </c>
      <c r="E446" t="str">
        <f t="shared" si="144"/>
        <v>2870</v>
      </c>
      <c r="F446" t="str">
        <f t="shared" si="145"/>
        <v>0.777000777000777</v>
      </c>
      <c r="G446" t="str">
        <f t="shared" si="140"/>
        <v>0.777000777000777</v>
      </c>
      <c r="H446" t="str">
        <f t="shared" si="146"/>
        <v>3.47177846252505+3.99668957785163i</v>
      </c>
      <c r="I446" t="str">
        <f t="shared" si="147"/>
        <v>122.522113490002i</v>
      </c>
      <c r="J446" t="str">
        <f t="shared" si="141"/>
        <v>-11.8403805920045+26.4986906348545i</v>
      </c>
      <c r="K446" t="str">
        <f t="shared" si="148"/>
        <v>3.85419170960016-1.72216421350982i</v>
      </c>
      <c r="L446" t="str">
        <f t="shared" si="149"/>
        <v>0.206942683207193-0.0840398366262697i</v>
      </c>
      <c r="M446" t="str">
        <f t="shared" si="150"/>
        <v>4.06113439280735-1.80620405013609i</v>
      </c>
      <c r="N446" t="str">
        <f t="shared" si="151"/>
        <v>-0.138369183239632i</v>
      </c>
      <c r="O446" t="str">
        <f t="shared" si="152"/>
        <v>0.990442248591148-0.1379280689552i</v>
      </c>
      <c r="P446" t="str">
        <f t="shared" si="153"/>
        <v>0.00955775140885196+0.1379280689552i</v>
      </c>
      <c r="Q446" t="str">
        <f t="shared" si="154"/>
        <v>-0.00955775140885196+0.000441114284431998i</v>
      </c>
      <c r="R446" t="str">
        <f t="shared" si="155"/>
        <v>-0.33326239516215-14.4463974685815i</v>
      </c>
      <c r="S446" t="str">
        <f t="shared" si="156"/>
        <v>0.0142828503117082i</v>
      </c>
      <c r="T446" t="str">
        <f t="shared" si="157"/>
        <v>0.20633573258719-0.00475993690462234i</v>
      </c>
      <c r="U446" t="str">
        <f t="shared" si="158"/>
        <v>0.00005-0.00772896965286982i</v>
      </c>
      <c r="V446" t="str">
        <f t="shared" si="159"/>
        <v>3.33333333333333E-06-0.00850186661815679i</v>
      </c>
      <c r="W446" t="str">
        <f t="shared" si="160"/>
        <v>0.0000144745562156903-0.00404854520721435i</v>
      </c>
      <c r="X446" t="str">
        <f t="shared" si="161"/>
        <v>0.000322021661886316-0.00402281952686433i</v>
      </c>
      <c r="Y446" t="str">
        <f t="shared" si="162"/>
        <v>0.009+0.0196035381584003i</v>
      </c>
      <c r="Z446" t="str">
        <f t="shared" si="163"/>
        <v>-2.53435116038672-1.80566637185892i</v>
      </c>
      <c r="AA446" t="str">
        <f t="shared" si="164"/>
        <v>395.888934932872-661.684163398458i</v>
      </c>
      <c r="AB446" t="str">
        <f t="shared" si="165"/>
        <v>1.42533890512439-0.0328809904664897i</v>
      </c>
      <c r="AC446" t="str">
        <f t="shared" si="166"/>
        <v>6.72910307085397-2.70798702450525i</v>
      </c>
      <c r="AD446" t="str">
        <f t="shared" si="167"/>
        <v>0.183986955496589+0.069155323197842i</v>
      </c>
      <c r="AE446" t="str">
        <f t="shared" si="168"/>
        <v>-0.341416112625422-0.507482931994262i</v>
      </c>
      <c r="AF446" t="str">
        <f t="shared" si="169"/>
        <v>-9.42938634081009-3.39490045295297i</v>
      </c>
      <c r="AG446" t="str">
        <f t="shared" si="170"/>
        <v>1.42932252294064-0.341595607471293i</v>
      </c>
      <c r="AH446" t="str">
        <f t="shared" si="171"/>
        <v>0.0501987056478804+4.17083891438551i</v>
      </c>
      <c r="AI446">
        <f t="shared" si="172"/>
        <v>12.405097396600446</v>
      </c>
      <c r="AJ446">
        <f t="shared" si="173"/>
        <v>89.310442056339099</v>
      </c>
      <c r="AK446"/>
      <c r="AL446"/>
      <c r="AM446"/>
      <c r="AN446"/>
    </row>
    <row r="447" spans="1:40" x14ac:dyDescent="0.25">
      <c r="A447"/>
      <c r="B447">
        <f t="shared" si="174"/>
        <v>31300</v>
      </c>
      <c r="C447" s="186" t="str">
        <f t="shared" si="142"/>
        <v>-0.0000780106023302879+0.0782434538825076i</v>
      </c>
      <c r="D447" s="158" t="str">
        <f t="shared" si="143"/>
        <v>-5.95760403829049+0.599866479765892i</v>
      </c>
      <c r="E447" t="str">
        <f t="shared" si="144"/>
        <v>2870</v>
      </c>
      <c r="F447" t="str">
        <f t="shared" si="145"/>
        <v>0.777000777000777</v>
      </c>
      <c r="G447" t="str">
        <f t="shared" si="140"/>
        <v>0.777000777000777</v>
      </c>
      <c r="H447" t="str">
        <f t="shared" si="146"/>
        <v>3.48383950455416+4.00095622275987i</v>
      </c>
      <c r="I447" t="str">
        <f t="shared" si="147"/>
        <v>122.914812571701i</v>
      </c>
      <c r="J447" t="str">
        <f t="shared" si="141"/>
        <v>-11.9228226312674+26.5836223356072i</v>
      </c>
      <c r="K447" t="str">
        <f t="shared" si="148"/>
        <v>3.8493834597678-1.72645833028825i</v>
      </c>
      <c r="L447" t="str">
        <f t="shared" si="149"/>
        <v>0.206754751132094-0.0842326308721864i</v>
      </c>
      <c r="M447" t="str">
        <f t="shared" si="150"/>
        <v>4.05613821089989-1.81069096116044i</v>
      </c>
      <c r="N447" t="str">
        <f t="shared" si="151"/>
        <v>-0.138812674211554i</v>
      </c>
      <c r="O447" t="str">
        <f t="shared" si="152"/>
        <v>0.990380981337607-0.138367307572123i</v>
      </c>
      <c r="P447" t="str">
        <f t="shared" si="153"/>
        <v>0.00961901866239301+0.138367307572123i</v>
      </c>
      <c r="Q447" t="str">
        <f t="shared" si="154"/>
        <v>-0.00961901866239301+0.000445366639430983i</v>
      </c>
      <c r="R447" t="str">
        <f t="shared" si="155"/>
        <v>-0.333261939527898-14.4001936355242i</v>
      </c>
      <c r="S447" t="str">
        <f t="shared" si="156"/>
        <v>0.0143286286780919i</v>
      </c>
      <c r="T447" t="str">
        <f t="shared" si="157"/>
        <v>0.206335027496049-0.00477518658403597i</v>
      </c>
      <c r="U447" t="str">
        <f t="shared" si="158"/>
        <v>0.00005-0.00770427645909068i</v>
      </c>
      <c r="V447" t="str">
        <f t="shared" si="159"/>
        <v>3.33333333333333E-06-0.00847470410499973i</v>
      </c>
      <c r="W447" t="str">
        <f t="shared" si="160"/>
        <v>0.000014474555428897-0.0040356107966684i</v>
      </c>
      <c r="X447" t="str">
        <f t="shared" si="161"/>
        <v>0.000320070982712165-0.00401011596165946i</v>
      </c>
      <c r="Y447" t="str">
        <f t="shared" si="162"/>
        <v>0.009+0.0196663700114721i</v>
      </c>
      <c r="Z447" t="str">
        <f t="shared" si="163"/>
        <v>-2.52183643847752-1.78744470307735i</v>
      </c>
      <c r="AA447" t="str">
        <f t="shared" si="164"/>
        <v>393.036334070524-660.239252300679i</v>
      </c>
      <c r="AB447" t="str">
        <f t="shared" si="165"/>
        <v>1.42533403445161-0.0329863331576774i</v>
      </c>
      <c r="AC447" t="str">
        <f t="shared" si="166"/>
        <v>6.72162378514484-2.7146365791742i</v>
      </c>
      <c r="AD447" t="str">
        <f t="shared" si="167"/>
        <v>0.184019050430928+0.0694115778151914i</v>
      </c>
      <c r="AE447" t="str">
        <f t="shared" si="168"/>
        <v>-0.339996589652742-0.503968523144654i</v>
      </c>
      <c r="AF447" t="str">
        <f t="shared" si="169"/>
        <v>-9.44144354284465-3.40108974299398i</v>
      </c>
      <c r="AG447" t="str">
        <f t="shared" si="170"/>
        <v>1.42771900480997-0.341059488008208i</v>
      </c>
      <c r="AH447" t="str">
        <f t="shared" si="171"/>
        <v>0.0550785590171683+4.15581379635013i</v>
      </c>
      <c r="AI447">
        <f t="shared" si="172"/>
        <v>12.373884389834206</v>
      </c>
      <c r="AJ447">
        <f t="shared" si="173"/>
        <v>89.24068199993404</v>
      </c>
      <c r="AK447"/>
      <c r="AL447"/>
      <c r="AM447"/>
      <c r="AN447"/>
    </row>
    <row r="448" spans="1:40" x14ac:dyDescent="0.25">
      <c r="A448"/>
      <c r="B448">
        <f t="shared" si="174"/>
        <v>31400</v>
      </c>
      <c r="C448" s="186" t="str">
        <f t="shared" si="142"/>
        <v>-0.0000775145112175812+0.0779942714013988i</v>
      </c>
      <c r="D448" s="158" t="str">
        <f t="shared" si="143"/>
        <v>-5.9576002349253+0.597956080744058i</v>
      </c>
      <c r="E448" t="str">
        <f t="shared" si="144"/>
        <v>2870</v>
      </c>
      <c r="F448" t="str">
        <f t="shared" si="145"/>
        <v>0.777000777000777</v>
      </c>
      <c r="G448" t="str">
        <f t="shared" si="140"/>
        <v>0.777000777000777</v>
      </c>
      <c r="H448" t="str">
        <f t="shared" si="146"/>
        <v>3.4958876235638+4.00517749664502i</v>
      </c>
      <c r="I448" t="str">
        <f t="shared" si="147"/>
        <v>123.307511653399i</v>
      </c>
      <c r="J448" t="str">
        <f t="shared" si="141"/>
        <v>-12.0055284850559+26.66855403636i</v>
      </c>
      <c r="K448" t="str">
        <f t="shared" si="148"/>
        <v>3.84457149307939-1.73073172658964i</v>
      </c>
      <c r="L448" t="str">
        <f t="shared" si="149"/>
        <v>0.206566560338053-0.0844248301501767i</v>
      </c>
      <c r="M448" t="str">
        <f t="shared" si="150"/>
        <v>4.05113805341744-1.81515655673982i</v>
      </c>
      <c r="N448" t="str">
        <f t="shared" si="151"/>
        <v>-0.139256165183476i</v>
      </c>
      <c r="O448" t="str">
        <f t="shared" si="152"/>
        <v>0.990319519291736-0.138806518974377i</v>
      </c>
      <c r="P448" t="str">
        <f t="shared" si="153"/>
        <v>0.00968048070826399+0.138806518974377i</v>
      </c>
      <c r="Q448" t="str">
        <f t="shared" si="154"/>
        <v>-0.00968048070826399+0.000449646209098986i</v>
      </c>
      <c r="R448" t="str">
        <f t="shared" si="155"/>
        <v>-0.333261482432781-14.3542839373636i</v>
      </c>
      <c r="S448" t="str">
        <f t="shared" si="156"/>
        <v>0.0143744070444756i</v>
      </c>
      <c r="T448" t="str">
        <f t="shared" si="157"/>
        <v>0.206334320147642-0.00479043620073415i</v>
      </c>
      <c r="U448" t="str">
        <f t="shared" si="158"/>
        <v>0.0000499999999999999-0.00767974054680057i</v>
      </c>
      <c r="V448" t="str">
        <f t="shared" si="159"/>
        <v>3.33333333333333E-06-0.00844771460148067i</v>
      </c>
      <c r="W448" t="str">
        <f t="shared" si="160"/>
        <v>0.0000144745546395861-0.00402275877166432i</v>
      </c>
      <c r="X448" t="str">
        <f t="shared" si="161"/>
        <v>0.000318138768325395-0.00399749190898534i</v>
      </c>
      <c r="Y448" t="str">
        <f t="shared" si="162"/>
        <v>0.009+0.0197292018645439i</v>
      </c>
      <c r="Z448" t="str">
        <f t="shared" si="163"/>
        <v>-2.50937706643198-1.76946222389425i</v>
      </c>
      <c r="AA448" t="str">
        <f t="shared" si="164"/>
        <v>390.213342723135-658.792842769883i</v>
      </c>
      <c r="AB448" t="str">
        <f t="shared" si="165"/>
        <v>1.42532914818595-0.0330916754156354i</v>
      </c>
      <c r="AC448" t="str">
        <f t="shared" si="166"/>
        <v>6.71413857925697-2.72125449436973i</v>
      </c>
      <c r="AD448" t="str">
        <f t="shared" si="167"/>
        <v>0.184051249836383+0.0696677034401864i</v>
      </c>
      <c r="AE448" t="str">
        <f t="shared" si="168"/>
        <v>-0.338579615924686-0.500494271129791i</v>
      </c>
      <c r="AF448" t="str">
        <f t="shared" si="169"/>
        <v>-9.4534878584891-3.40722141590096i</v>
      </c>
      <c r="AG448" t="str">
        <f t="shared" si="170"/>
        <v>1.42613133294328-0.340520290734074i</v>
      </c>
      <c r="AH448" t="str">
        <f t="shared" si="171"/>
        <v>0.0598912334204425+4.14087137526384i</v>
      </c>
      <c r="AI448">
        <f t="shared" si="172"/>
        <v>12.342743221093604</v>
      </c>
      <c r="AJ448">
        <f t="shared" si="173"/>
        <v>89.171363864463046</v>
      </c>
      <c r="AK448"/>
      <c r="AL448"/>
      <c r="AM448"/>
      <c r="AN448"/>
    </row>
    <row r="449" spans="1:40" x14ac:dyDescent="0.25">
      <c r="A449"/>
      <c r="B449">
        <f t="shared" si="174"/>
        <v>31500</v>
      </c>
      <c r="C449" s="186" t="str">
        <f t="shared" si="142"/>
        <v>-0.0000770231372724815+0.0777466710266082i</v>
      </c>
      <c r="D449" s="158" t="str">
        <f t="shared" si="143"/>
        <v>-5.95759646772505+0.596057811203996i</v>
      </c>
      <c r="E449" t="str">
        <f t="shared" si="144"/>
        <v>2870</v>
      </c>
      <c r="F449" t="str">
        <f t="shared" si="145"/>
        <v>0.777000777000777</v>
      </c>
      <c r="G449" t="str">
        <f t="shared" si="140"/>
        <v>0.777000777000777</v>
      </c>
      <c r="H449" t="str">
        <f t="shared" si="146"/>
        <v>3.50792265672901+4.00935360308929i</v>
      </c>
      <c r="I449" t="str">
        <f t="shared" si="147"/>
        <v>123.700210735098i</v>
      </c>
      <c r="J449" t="str">
        <f t="shared" si="141"/>
        <v>-12.08849815337+26.7534857371126i</v>
      </c>
      <c r="K449" t="str">
        <f t="shared" si="148"/>
        <v>3.83975588583333-1.73498445740467i</v>
      </c>
      <c r="L449" t="str">
        <f t="shared" si="149"/>
        <v>0.206378113168571-0.0846164344108395i</v>
      </c>
      <c r="M449" t="str">
        <f t="shared" si="150"/>
        <v>4.0461339990019-1.81960089181551i</v>
      </c>
      <c r="N449" t="str">
        <f t="shared" si="151"/>
        <v>-0.139699656155398i</v>
      </c>
      <c r="O449" t="str">
        <f t="shared" si="152"/>
        <v>0.990257862465625-0.139245703075576i</v>
      </c>
      <c r="P449" t="str">
        <f t="shared" si="153"/>
        <v>0.00974213753437503+0.139245703075576i</v>
      </c>
      <c r="Q449" t="str">
        <f t="shared" si="154"/>
        <v>-0.00974213753437503+0.000453953079822017i</v>
      </c>
      <c r="R449" t="str">
        <f t="shared" si="155"/>
        <v>-0.333261023876551-14.3086655728159i</v>
      </c>
      <c r="S449" t="str">
        <f t="shared" si="156"/>
        <v>0.0144201854108593i</v>
      </c>
      <c r="T449" t="str">
        <f t="shared" si="157"/>
        <v>0.206333610541985-0.00480568575451267i</v>
      </c>
      <c r="U449" t="str">
        <f t="shared" si="158"/>
        <v>0.0000499999999999998-0.00765536041808056i</v>
      </c>
      <c r="V449" t="str">
        <f t="shared" si="159"/>
        <v>3.33333333333333E-06-0.00842089645988866i</v>
      </c>
      <c r="W449" t="str">
        <f t="shared" si="160"/>
        <v>0.0000144745538477576-0.00400998834757786i</v>
      </c>
      <c r="X449" t="str">
        <f t="shared" si="161"/>
        <v>0.00031622478685836-0.00398494662913744i</v>
      </c>
      <c r="Y449" t="str">
        <f t="shared" si="162"/>
        <v>0.009+0.0197920337176157i</v>
      </c>
      <c r="Z449" t="str">
        <f t="shared" si="163"/>
        <v>-2.49697366111404-1.75171521323513i</v>
      </c>
      <c r="AA449" t="str">
        <f t="shared" si="164"/>
        <v>387.419588542093-657.345149561643i</v>
      </c>
      <c r="AB449" t="str">
        <f t="shared" si="165"/>
        <v>1.42532424632752-0.033197017238953i</v>
      </c>
      <c r="AC449" t="str">
        <f t="shared" si="166"/>
        <v>6.70664757049392-2.7278408498598i</v>
      </c>
      <c r="AD449" t="str">
        <f t="shared" si="167"/>
        <v>0.184083553675744+0.069923701124281i</v>
      </c>
      <c r="AE449" t="str">
        <f t="shared" si="168"/>
        <v>-0.337165373947495-0.497059601475127i</v>
      </c>
      <c r="AF449" t="str">
        <f t="shared" si="169"/>
        <v>-9.46551912445406-3.41329579188529i</v>
      </c>
      <c r="AG449" t="str">
        <f t="shared" si="170"/>
        <v>1.42455932103304-0.339978162966159i</v>
      </c>
      <c r="AH449" t="str">
        <f t="shared" si="171"/>
        <v>0.0646376341981844+4.12601119038804i</v>
      </c>
      <c r="AI449">
        <f t="shared" si="172"/>
        <v>12.311673745383828</v>
      </c>
      <c r="AJ449">
        <f t="shared" si="173"/>
        <v>89.102484083809998</v>
      </c>
      <c r="AK449"/>
      <c r="AL449"/>
      <c r="AM449"/>
      <c r="AN449"/>
    </row>
    <row r="450" spans="1:40" x14ac:dyDescent="0.25">
      <c r="A450"/>
      <c r="B450">
        <f t="shared" si="174"/>
        <v>31600</v>
      </c>
      <c r="C450" s="186" t="str">
        <f t="shared" si="142"/>
        <v>-0.0000765364208786826+0.0775006377381978i</v>
      </c>
      <c r="D450" s="158" t="str">
        <f t="shared" si="143"/>
        <v>-5.9575927362327+0.59417155599285i</v>
      </c>
      <c r="E450" t="str">
        <f t="shared" si="144"/>
        <v>2870</v>
      </c>
      <c r="F450" t="str">
        <f t="shared" si="145"/>
        <v>0.777000777000777</v>
      </c>
      <c r="G450" t="str">
        <f t="shared" si="140"/>
        <v>0.777000777000777</v>
      </c>
      <c r="H450" t="str">
        <f t="shared" si="146"/>
        <v>3.51994444314162+4.01348474577965i</v>
      </c>
      <c r="I450" t="str">
        <f t="shared" si="147"/>
        <v>124.092909816797i</v>
      </c>
      <c r="J450" t="str">
        <f t="shared" si="141"/>
        <v>-12.1717316362098+26.8384174378654i</v>
      </c>
      <c r="K450" t="str">
        <f t="shared" si="148"/>
        <v>3.83493671396282-1.73921657758954i</v>
      </c>
      <c r="L450" t="str">
        <f t="shared" si="149"/>
        <v>0.206189411963077-0.0848074436153001i</v>
      </c>
      <c r="M450" t="str">
        <f t="shared" si="150"/>
        <v>4.0411261259259-1.82402402120484i</v>
      </c>
      <c r="N450" t="str">
        <f t="shared" si="151"/>
        <v>-0.140143147127319i</v>
      </c>
      <c r="O450" t="str">
        <f t="shared" si="152"/>
        <v>0.990196010871399-0.13968485978934i</v>
      </c>
      <c r="P450" t="str">
        <f t="shared" si="153"/>
        <v>0.00980398912860103+0.13968485978934i</v>
      </c>
      <c r="Q450" t="str">
        <f t="shared" si="154"/>
        <v>-0.00980398912860103+0.000458287337979008i</v>
      </c>
      <c r="R450" t="str">
        <f t="shared" si="155"/>
        <v>-0.333260563861862-14.2633357760526i</v>
      </c>
      <c r="S450" t="str">
        <f t="shared" si="156"/>
        <v>0.0144659637772429i</v>
      </c>
      <c r="T450" t="str">
        <f t="shared" si="157"/>
        <v>0.20633289867903-0.00482093524520924i</v>
      </c>
      <c r="U450" t="str">
        <f t="shared" si="158"/>
        <v>0.0000500000000000002-0.00763113459397276i</v>
      </c>
      <c r="V450" t="str">
        <f t="shared" si="159"/>
        <v>3.33333333333333E-06-0.00839424805337i</v>
      </c>
      <c r="W450" t="str">
        <f t="shared" si="160"/>
        <v>0.0000144745530534114-0.00399729874971679i</v>
      </c>
      <c r="X450" t="str">
        <f t="shared" si="161"/>
        <v>0.000314328810064593-0.00397247939150122i</v>
      </c>
      <c r="Y450" t="str">
        <f t="shared" si="162"/>
        <v>0.009+0.0198548655706875i</v>
      </c>
      <c r="Z450" t="str">
        <f t="shared" si="163"/>
        <v>-2.48462679925401-1.73420001306539i</v>
      </c>
      <c r="AA450" t="str">
        <f t="shared" si="164"/>
        <v>384.654703940249-655.89638053343i</v>
      </c>
      <c r="AB450" t="str">
        <f t="shared" si="165"/>
        <v>1.42531932887599-0.0333023586265092i</v>
      </c>
      <c r="AC450" t="str">
        <f t="shared" si="166"/>
        <v>6.6991508756104-2.73439572525791i</v>
      </c>
      <c r="AD450" t="str">
        <f t="shared" si="167"/>
        <v>0.18411596191224+0.070179571905108i</v>
      </c>
      <c r="AE450" t="str">
        <f t="shared" si="168"/>
        <v>-0.33575403862282-0.493663948669358i</v>
      </c>
      <c r="AF450" t="str">
        <f t="shared" si="169"/>
        <v>-9.47753717937432-3.4193131897868i</v>
      </c>
      <c r="AG450" t="str">
        <f t="shared" si="170"/>
        <v>1.4230027848323-0.33943324783754i</v>
      </c>
      <c r="AH450" t="str">
        <f t="shared" si="171"/>
        <v>0.0693186540356943+4.11123278088474i</v>
      </c>
      <c r="AI450">
        <f t="shared" si="172"/>
        <v>12.280675815449618</v>
      </c>
      <c r="AJ450">
        <f t="shared" si="173"/>
        <v>89.034039124024403</v>
      </c>
      <c r="AK450"/>
      <c r="AL450"/>
      <c r="AM450"/>
      <c r="AN450"/>
    </row>
    <row r="451" spans="1:40" x14ac:dyDescent="0.25">
      <c r="A451"/>
      <c r="B451">
        <f t="shared" si="174"/>
        <v>31700</v>
      </c>
      <c r="C451" s="186" t="str">
        <f t="shared" si="142"/>
        <v>-0.0000760543033587113+0.0772561567057543i</v>
      </c>
      <c r="D451" s="158" t="str">
        <f t="shared" si="143"/>
        <v>-5.95758903999838+0.592297201410783i</v>
      </c>
      <c r="E451" t="str">
        <f t="shared" si="144"/>
        <v>2870</v>
      </c>
      <c r="F451" t="str">
        <f t="shared" si="145"/>
        <v>0.777000777000777</v>
      </c>
      <c r="G451" t="str">
        <f t="shared" si="140"/>
        <v>0.777000777000777</v>
      </c>
      <c r="H451" t="str">
        <f t="shared" si="146"/>
        <v>3.53195282380078+4.0175711284929i</v>
      </c>
      <c r="I451" t="str">
        <f t="shared" si="147"/>
        <v>124.485608898496i</v>
      </c>
      <c r="J451" t="str">
        <f t="shared" si="141"/>
        <v>-12.2552289335752+26.9233491386181i</v>
      </c>
      <c r="K451" t="str">
        <f t="shared" si="148"/>
        <v>3.83011405303677-1.74342814187041i</v>
      </c>
      <c r="L451" t="str">
        <f t="shared" si="149"/>
        <v>0.206000459056879-0.0849978577351632i</v>
      </c>
      <c r="M451" t="str">
        <f t="shared" si="150"/>
        <v>4.03611451209365-1.82842599960557i</v>
      </c>
      <c r="N451" t="str">
        <f t="shared" si="151"/>
        <v>-0.140586638099241i</v>
      </c>
      <c r="O451" t="str">
        <f t="shared" si="152"/>
        <v>0.990133964521225-0.140123989029294i</v>
      </c>
      <c r="P451" t="str">
        <f t="shared" si="153"/>
        <v>0.00986603547877496+0.140123989029294i</v>
      </c>
      <c r="Q451" t="str">
        <f t="shared" si="154"/>
        <v>-0.00986603547877496+0.000462649069947002i</v>
      </c>
      <c r="R451" t="str">
        <f t="shared" si="155"/>
        <v>-0.333260102385753-14.2182918161502i</v>
      </c>
      <c r="S451" t="str">
        <f t="shared" si="156"/>
        <v>0.0145117421436266i</v>
      </c>
      <c r="T451" t="str">
        <f t="shared" si="157"/>
        <v>0.206332184558808-0.00483618467258065i</v>
      </c>
      <c r="U451" t="str">
        <f t="shared" si="158"/>
        <v>0.0000500000000000001-0.00760706161418104i</v>
      </c>
      <c r="V451" t="str">
        <f t="shared" si="159"/>
        <v>3.33333333333333E-06-0.00836776777559911i</v>
      </c>
      <c r="W451" t="str">
        <f t="shared" si="160"/>
        <v>0.0000144745522565475-0.00398468921316417i</v>
      </c>
      <c r="X451" t="str">
        <f t="shared" si="161"/>
        <v>0.000312450613251284-0.00396008947441394i</v>
      </c>
      <c r="Y451" t="str">
        <f t="shared" si="162"/>
        <v>0.009+0.0199176974237593i</v>
      </c>
      <c r="Z451" t="str">
        <f t="shared" si="163"/>
        <v>-2.47233701895748-1.71691302736864i</v>
      </c>
      <c r="AA451" t="str">
        <f t="shared" si="164"/>
        <v>381.918326056218-654.446736845309i</v>
      </c>
      <c r="AB451" t="str">
        <f t="shared" si="165"/>
        <v>1.42531439583156-0.0334076995766238i</v>
      </c>
      <c r="AC451" t="str">
        <f t="shared" si="166"/>
        <v>6.69164861081884-2.74091920002741i</v>
      </c>
      <c r="AD451" t="str">
        <f t="shared" si="167"/>
        <v>0.184148474509516+0.070435316806719i</v>
      </c>
      <c r="AE451" t="str">
        <f t="shared" si="168"/>
        <v>-0.334345777502133-0.4903067560387i</v>
      </c>
      <c r="AF451" t="str">
        <f t="shared" si="169"/>
        <v>-9.48954186379916-3.42527392708212i</v>
      </c>
      <c r="AG451" t="str">
        <f t="shared" si="170"/>
        <v>1.42146154215136-0.338885684410793i</v>
      </c>
      <c r="AH451" t="str">
        <f t="shared" si="171"/>
        <v>0.0739351731338743+4.09653568592312i</v>
      </c>
      <c r="AI451">
        <f t="shared" si="172"/>
        <v>12.249749281854413</v>
      </c>
      <c r="AJ451">
        <f t="shared" si="173"/>
        <v>88.966025483094228</v>
      </c>
      <c r="AK451"/>
      <c r="AL451"/>
      <c r="AM451"/>
      <c r="AN451"/>
    </row>
    <row r="452" spans="1:40" x14ac:dyDescent="0.25">
      <c r="A452"/>
      <c r="B452">
        <f t="shared" si="174"/>
        <v>31800</v>
      </c>
      <c r="C452" s="186" t="str">
        <f t="shared" si="142"/>
        <v>-0.0000755767269562437+0.077013213285411i</v>
      </c>
      <c r="D452" s="158" t="str">
        <f t="shared" si="143"/>
        <v>-5.95758537857929+0.590434635188151i</v>
      </c>
      <c r="E452" t="str">
        <f t="shared" si="144"/>
        <v>2870</v>
      </c>
      <c r="F452" t="str">
        <f t="shared" si="145"/>
        <v>0.777000777000777</v>
      </c>
      <c r="G452" t="str">
        <f t="shared" si="140"/>
        <v>0.777000777000777</v>
      </c>
      <c r="H452" t="str">
        <f t="shared" si="146"/>
        <v>3.54394764160343+4.02161295508091i</v>
      </c>
      <c r="I452" t="str">
        <f t="shared" si="147"/>
        <v>124.878307980194i</v>
      </c>
      <c r="J452" t="str">
        <f t="shared" si="141"/>
        <v>-12.3389900454662+27.0082808393709i</v>
      </c>
      <c r="K452" t="str">
        <f t="shared" si="148"/>
        <v>3.8252879782601-1.74761920484726i</v>
      </c>
      <c r="L452" t="str">
        <f t="shared" si="149"/>
        <v>0.205811256781114-0.0851876767524661i</v>
      </c>
      <c r="M452" t="str">
        <f t="shared" si="150"/>
        <v>4.03109923504121-1.83280688159973i</v>
      </c>
      <c r="N452" t="str">
        <f t="shared" si="151"/>
        <v>-0.141030129071163i</v>
      </c>
      <c r="O452" t="str">
        <f t="shared" si="152"/>
        <v>0.990071723427305-0.140563090709068i</v>
      </c>
      <c r="P452" t="str">
        <f t="shared" si="153"/>
        <v>0.00992827657269502+0.140563090709068i</v>
      </c>
      <c r="Q452" t="str">
        <f t="shared" si="154"/>
        <v>-0.00992827657269502+0.000467038362094996i</v>
      </c>
      <c r="R452" t="str">
        <f t="shared" si="155"/>
        <v>-0.333259639449611-14.1735309965314i</v>
      </c>
      <c r="S452" t="str">
        <f t="shared" si="156"/>
        <v>0.0145575205100103i</v>
      </c>
      <c r="T452" t="str">
        <f t="shared" si="157"/>
        <v>0.206331468181273-0.00485143403644635i</v>
      </c>
      <c r="U452" t="str">
        <f t="shared" si="158"/>
        <v>0.0000500000000000001-0.00758314003677795i</v>
      </c>
      <c r="V452" t="str">
        <f t="shared" si="159"/>
        <v>3.33333333333333E-06-0.00834145404045577i</v>
      </c>
      <c r="W452" t="str">
        <f t="shared" si="160"/>
        <v>0.0000144745514571662-0.0039721589826246i</v>
      </c>
      <c r="X452" t="str">
        <f t="shared" si="161"/>
        <v>0.000310589975213205-0.00394777616502863i</v>
      </c>
      <c r="Y452" t="str">
        <f t="shared" si="162"/>
        <v>0.009+0.0199805292768311i</v>
      </c>
      <c r="Z452" t="str">
        <f t="shared" si="163"/>
        <v>-2.46010482116206-1.69985072113457i</v>
      </c>
      <c r="AA452" t="str">
        <f t="shared" si="164"/>
        <v>379.21009671723-652.99641315489i</v>
      </c>
      <c r="AB452" t="str">
        <f t="shared" si="165"/>
        <v>1.42530944719393-0.0335130400880498i</v>
      </c>
      <c r="AC452" t="str">
        <f t="shared" si="166"/>
        <v>6.68414089178376-2.74741135348898i</v>
      </c>
      <c r="AD452" t="str">
        <f t="shared" si="167"/>
        <v>0.184181091431637+0.0706909368397718i</v>
      </c>
      <c r="AE452" t="str">
        <f t="shared" si="168"/>
        <v>-0.332940751033096-0.486987475621406i</v>
      </c>
      <c r="AF452" t="str">
        <f t="shared" si="169"/>
        <v>-9.50153302018272-3.43117831989276i</v>
      </c>
      <c r="AG452" t="str">
        <f t="shared" si="170"/>
        <v>1.41993541285303-0.338335607788769i</v>
      </c>
      <c r="AH452" t="str">
        <f t="shared" si="171"/>
        <v>0.0784880593792066+4.08191944478248i</v>
      </c>
      <c r="AI452">
        <f t="shared" si="172"/>
        <v>12.218893993058002</v>
      </c>
      <c r="AJ452">
        <f t="shared" si="173"/>
        <v>88.898439690704777</v>
      </c>
      <c r="AK452"/>
      <c r="AL452"/>
      <c r="AM452"/>
      <c r="AN452"/>
    </row>
    <row r="453" spans="1:40" x14ac:dyDescent="0.25">
      <c r="A453"/>
      <c r="B453">
        <f t="shared" si="174"/>
        <v>31900</v>
      </c>
      <c r="C453" s="186" t="str">
        <f t="shared" si="142"/>
        <v>-0.000075103634818802+0.0767717930169213i</v>
      </c>
      <c r="D453" s="158" t="str">
        <f t="shared" si="143"/>
        <v>-5.95758175153957+0.588583746463064i</v>
      </c>
      <c r="E453" t="str">
        <f t="shared" si="144"/>
        <v>2870</v>
      </c>
      <c r="F453" t="str">
        <f t="shared" si="145"/>
        <v>0.777000777000777</v>
      </c>
      <c r="G453" t="str">
        <f t="shared" ref="G453:G516" si="175">IF($C$11=$C$7,$C$24,F453)</f>
        <v>0.777000777000777</v>
      </c>
      <c r="H453" t="str">
        <f t="shared" si="146"/>
        <v>3.55592874133455+4.02561042945617i</v>
      </c>
      <c r="I453" t="str">
        <f t="shared" si="147"/>
        <v>125.271007061893i</v>
      </c>
      <c r="J453" t="str">
        <f t="shared" ref="J453:J516" si="176">IMSUM(COMPLEX(0,2*PI()*B453*$C$113*$C$112),COMPLEX(0,2*PI()*B453*$C$113*$C$111),COMPLEX(0,2*PI()*B453*$C$28*10^-12*$C$111),COMPLEX(-1*2*PI()*B453*2*PI()*B453*$C$113*$C$112*$C$28*10^-12*$C$111,0),COMPLEX(1,0))</f>
        <v>-12.4230149718829+27.0932125401236i</v>
      </c>
      <c r="K453" t="str">
        <f t="shared" si="148"/>
        <v>3.82045856447447-1.75178982099803i</v>
      </c>
      <c r="L453" t="str">
        <f t="shared" si="149"/>
        <v>0.205621807462701-0.0853769006596312i</v>
      </c>
      <c r="M453" t="str">
        <f t="shared" si="150"/>
        <v>4.02608037193717-1.83716672165766i</v>
      </c>
      <c r="N453" t="str">
        <f t="shared" si="151"/>
        <v>-0.141473620043085i</v>
      </c>
      <c r="O453" t="str">
        <f t="shared" si="152"/>
        <v>0.990009287601882-0.141002164742297i</v>
      </c>
      <c r="P453" t="str">
        <f t="shared" si="153"/>
        <v>0.009990712398118+0.141002164742297i</v>
      </c>
      <c r="Q453" t="str">
        <f t="shared" si="154"/>
        <v>-0.009990712398118+0.000471455300788015i</v>
      </c>
      <c r="R453" t="str">
        <f t="shared" si="155"/>
        <v>-0.333259175052315-14.1290506544361i</v>
      </c>
      <c r="S453" t="str">
        <f t="shared" si="156"/>
        <v>0.014603298876394i</v>
      </c>
      <c r="T453" t="str">
        <f t="shared" si="157"/>
        <v>0.206330749546441-0.00486668333658946i</v>
      </c>
      <c r="U453" t="str">
        <f t="shared" si="158"/>
        <v>0.00005-0.00755936843791657i</v>
      </c>
      <c r="V453" t="str">
        <f t="shared" si="159"/>
        <v>3.33333333333333E-06-0.00831530528170824i</v>
      </c>
      <c r="W453" t="str">
        <f t="shared" si="160"/>
        <v>0.0000144745506552671-0.00395970731227352i</v>
      </c>
      <c r="X453" t="str">
        <f t="shared" si="161"/>
        <v>0.000308746678168098-0.00393553875918104i</v>
      </c>
      <c r="Y453" t="str">
        <f t="shared" si="162"/>
        <v>0.009+0.0200433611299029i</v>
      </c>
      <c r="Z453" t="str">
        <f t="shared" si="163"/>
        <v>-2.44793067104403-1.68300961935709i</v>
      </c>
      <c r="AA453" t="str">
        <f t="shared" si="164"/>
        <v>376.52966240068-651.545597806686i</v>
      </c>
      <c r="AB453" t="str">
        <f t="shared" si="165"/>
        <v>1.4253044829632-0.0336183801592888i</v>
      </c>
      <c r="AC453" t="str">
        <f t="shared" si="166"/>
        <v>6.67662783362752-2.7538722648251i</v>
      </c>
      <c r="AD453" t="str">
        <f t="shared" si="167"/>
        <v>0.184213812643071+0.0709464330017618i</v>
      </c>
      <c r="AE453" t="str">
        <f t="shared" si="168"/>
        <v>-0.331539112797893-0.483705568042916i</v>
      </c>
      <c r="AF453" t="str">
        <f t="shared" si="169"/>
        <v>-9.51351049287412-3.43702668299311i</v>
      </c>
      <c r="AG453" t="str">
        <f t="shared" si="170"/>
        <v>1.41842421884685-0.337783149222256i</v>
      </c>
      <c r="AH453" t="str">
        <f t="shared" si="171"/>
        <v>0.082978168511196+4.06738359695159i</v>
      </c>
      <c r="AI453">
        <f t="shared" si="172"/>
        <v>12.188109795492325</v>
      </c>
      <c r="AJ453">
        <f t="shared" si="173"/>
        <v>88.831278308007271</v>
      </c>
      <c r="AK453"/>
      <c r="AL453"/>
      <c r="AM453"/>
      <c r="AN453"/>
    </row>
    <row r="454" spans="1:40" x14ac:dyDescent="0.25">
      <c r="A454"/>
      <c r="B454">
        <f t="shared" si="174"/>
        <v>32000</v>
      </c>
      <c r="C454" s="186" t="str">
        <f t="shared" ref="C454:C517" si="177">IMPRODUCT(COMPLEX(-1,0),IMDIV(IMPRODUCT(G454,COMPLEX($C$100+$C$101,0)),COMPLEX($C$100,2*PI()*B454*$C$103*$C$102*(2*$C$100+$C$101))))</f>
        <v>-0.0000746349709808371+0.0765318816207908i</v>
      </c>
      <c r="D454" s="158" t="str">
        <f t="shared" ref="D454:D517" si="178">IMPRODUCT(COMPLEX($C$106,0),IMSUB(C454,G454))</f>
        <v>-5.95757815845015+0.586744425759396i</v>
      </c>
      <c r="E454" t="str">
        <f t="shared" ref="E454:E517" si="179">IMDIV(COMPLEX($C$20*10^3,0),COMPLEX(1,2*PI()*B454*$C$20*1000*$C$29*10^-12))</f>
        <v>2870</v>
      </c>
      <c r="F454" t="str">
        <f t="shared" ref="F454:F517" si="180">IMDIV(COMPLEX($C$22*1000,0),IMSUM(COMPLEX($C$22*1000,0),E454))</f>
        <v>0.777000777000777</v>
      </c>
      <c r="G454" t="str">
        <f t="shared" si="175"/>
        <v>0.777000777000777</v>
      </c>
      <c r="H454" t="str">
        <f t="shared" ref="H454:H517" si="181">IMPRODUCT(COMPLEX($C$108,0),IMPRODUCT(COMPLEX(-1,0),D454),IMDIV(COMPLEX(0,2*PI()*B454*$C$109*$C$110),COMPLEX(1,2*PI()*B454*$C$109*$C$110)))</f>
        <v>3.56789596965756+4.02956375557737i</v>
      </c>
      <c r="I454" t="str">
        <f t="shared" ref="I454:I517" si="182">COMPLEX(0,2*PI()*B454*$C$113*$C$112*$C$114)</f>
        <v>125.663706143592i</v>
      </c>
      <c r="J454" t="str">
        <f t="shared" si="176"/>
        <v>-12.5073037128253+27.1781442408763i</v>
      </c>
      <c r="K454" t="str">
        <f t="shared" ref="K454:K517" si="183">IMDIV(I454,J454)</f>
        <v>3.81562588615859-1.7559400446822i</v>
      </c>
      <c r="L454" t="str">
        <f t="shared" ref="L454:L517" si="184">IMDIV(COMPLEX($C$117,0),COMPLEX(1,2*PI()*B454*$C$115*$C$116))</f>
        <v>0.205432113424292-0.0855655294594189i</v>
      </c>
      <c r="M454" t="str">
        <f t="shared" ref="M454:M517" si="185">IMSUM(K454,L454)</f>
        <v>4.02105799958288-1.84150557414162i</v>
      </c>
      <c r="N454" t="str">
        <f t="shared" ref="N454:N517" si="186">COMPLEX(0,-2*PI()*B454*$C$43)</f>
        <v>-0.141917111015007i</v>
      </c>
      <c r="O454" t="str">
        <f t="shared" ref="O454:O517" si="187">IMEXP(N454)</f>
        <v>0.989946657057236-0.141441211042623i</v>
      </c>
      <c r="P454" t="str">
        <f t="shared" ref="P454:P517" si="188">IMSUB(COMPLEX(1,0),O454)</f>
        <v>0.0100533429427641+0.141441211042623i</v>
      </c>
      <c r="Q454" t="str">
        <f t="shared" ref="Q454:Q517" si="189">IMSUM(COMPLEX(0,2*PI()*B454*$C$43),O454,COMPLEX(-1,0))</f>
        <v>-0.0100533429427641+0.000475899972384008i</v>
      </c>
      <c r="R454" t="str">
        <f t="shared" ref="R454:R517" si="190">IMDIV(P454,Q454)</f>
        <v>-0.333258709195296-14.0848481603865i</v>
      </c>
      <c r="S454" t="str">
        <f t="shared" ref="S454:S517" si="191">IMDIV(COMPLEX(0,2*PI()*B454*$C$123),COMPLEX($C$124,0))</f>
        <v>0.0146490772427777i</v>
      </c>
      <c r="T454" t="str">
        <f t="shared" ref="T454:T517" si="192">IMPRODUCT(R454,S454)</f>
        <v>0.206330028654297-0.00488193257283028i</v>
      </c>
      <c r="U454" t="str">
        <f t="shared" ref="U454:U517" si="193">IMDIV(COMPLEX(1,2*PI()*B454*$C$16*10^-3*$C$15*10^-6),COMPLEX(0,2*PI()*B454*$C$15*10^-6))</f>
        <v>0.0000499999999999999-0.00753574541154807i</v>
      </c>
      <c r="V454" t="str">
        <f t="shared" ref="V454:V517" si="194">IMSUM(COMPLEX($C$18*10^-3,0),IMDIV(COMPLEX(1,0),COMPLEX(0,2*PI()*B454*($C$17*1*10^-6))))</f>
        <v>3.33333333333333E-06-0.00828931995270289i</v>
      </c>
      <c r="W454" t="str">
        <f t="shared" ref="W454:W517" si="195">IMDIV(IMPRODUCT(U454,V454),IMSUM(U454,V454))</f>
        <v>0.0000144745498508504-0.00394733346560914i</v>
      </c>
      <c r="X454" t="str">
        <f t="shared" ref="X454:X517" si="196">IMDIV(IMPRODUCT(COMPLEX($C$19,0),W454),IMSUM(COMPLEX($C$19,0),W454))</f>
        <v>0.000306920507693408-0.00392337656125843i</v>
      </c>
      <c r="Y454" t="str">
        <f t="shared" ref="Y454:Y517" si="197">COMPLEX($C$13*10^-3,2*PI()*B454*$C$12*0.000001)</f>
        <v>0.009+0.0201061929829747i</v>
      </c>
      <c r="Z454" t="str">
        <f t="shared" ref="Z454:Z517" si="198">IMPRODUCT(COMPLEX($C$6,0),IMDIV(X454,IMSUM(X454,Y454)))</f>
        <v>-2.43581499937632-1.66638630604267i</v>
      </c>
      <c r="AA454" t="str">
        <f t="shared" ref="AA454:AA517" si="199">IMDIV(COMPLEX($C$6,0),IMSUM(X454,Y454))</f>
        <v>373.876674194486-650.094473016049i</v>
      </c>
      <c r="AB454" t="str">
        <f t="shared" ref="AB454:AB517" si="200">IMPRODUCT(COMPLEX($C$119,0),T454)</f>
        <v>1.42529950313927-0.0337237197890996i</v>
      </c>
      <c r="AC454" t="str">
        <f t="shared" ref="AC454:AC517" si="201">IMSUM(COMPLEX(1,0),IMPRODUCT(AB454,M454))</f>
        <v>6.66910955092725-2.7603020130859i</v>
      </c>
      <c r="AD454" t="str">
        <f t="shared" ref="AD454:AD517" si="202">IMDIV(AB454,AC454)</f>
        <v>0.184246638108694+0.0712018062772135i</v>
      </c>
      <c r="AE454" t="str">
        <f t="shared" ref="AE454:AE517" si="203">IMPRODUCT(AD454,AA454,X454)</f>
        <v>-0.330141009743967-0.48046050239145i</v>
      </c>
      <c r="AF454" t="str">
        <f t="shared" ref="AF454:AF517" si="204">IMSUB(D454,H454)</f>
        <v>-9.52547412810771-3.44281932981797i</v>
      </c>
      <c r="AG454" t="str">
        <f t="shared" ref="AG454:AG517" si="205">IMSUM(COMPLEX(1,0),IMPRODUCT(AD454,AA454,COMPLEX($C$127,0)))</f>
        <v>1.41692778408215-0.337228436214841i</v>
      </c>
      <c r="AH454" t="str">
        <f t="shared" ref="AH454:AH517" si="206">IMDIV(IMPRODUCT(AE454,AF454),AG454)</f>
        <v>0.0874063442887879+4.05292768222432i</v>
      </c>
      <c r="AI454">
        <f t="shared" ref="AI454:AI517" si="207">20*LOG10(IMABS(AH454))</f>
        <v>12.157396533635197</v>
      </c>
      <c r="AJ454">
        <f t="shared" ref="AJ454:AJ517" si="208">IMARGUMENT(AH454)*180/PI()</f>
        <v>88.76453792737631</v>
      </c>
      <c r="AK454"/>
      <c r="AL454"/>
      <c r="AM454"/>
      <c r="AN454"/>
    </row>
    <row r="455" spans="1:40" x14ac:dyDescent="0.25">
      <c r="A455"/>
      <c r="B455">
        <f t="shared" si="174"/>
        <v>32100</v>
      </c>
      <c r="C455" s="186" t="str">
        <f t="shared" si="177"/>
        <v>-0.0000741706803471773+0.0762934649954629i</v>
      </c>
      <c r="D455" s="158" t="str">
        <f t="shared" si="178"/>
        <v>-5.95757459888862+0.584916564965216i</v>
      </c>
      <c r="E455" t="str">
        <f t="shared" si="179"/>
        <v>2870</v>
      </c>
      <c r="F455" t="str">
        <f t="shared" si="180"/>
        <v>0.777000777000777</v>
      </c>
      <c r="G455" t="str">
        <f t="shared" si="175"/>
        <v>0.777000777000777</v>
      </c>
      <c r="H455" t="str">
        <f t="shared" si="181"/>
        <v>3.57984917510453+4.03347313743522i</v>
      </c>
      <c r="I455" t="str">
        <f t="shared" si="182"/>
        <v>126.05640522529i</v>
      </c>
      <c r="J455" t="str">
        <f t="shared" si="176"/>
        <v>-12.5918562682933+27.2630759416291i</v>
      </c>
      <c r="K455" t="str">
        <f t="shared" si="183"/>
        <v>3.81079001742882-1.76006993014462i</v>
      </c>
      <c r="L455" t="str">
        <f t="shared" si="184"/>
        <v>0.205242176984226-0.0857535631648801i</v>
      </c>
      <c r="M455" t="str">
        <f t="shared" si="185"/>
        <v>4.01603219441305-1.8458234933095i</v>
      </c>
      <c r="N455" t="str">
        <f t="shared" si="186"/>
        <v>-0.142360601986929i</v>
      </c>
      <c r="O455" t="str">
        <f t="shared" si="187"/>
        <v>0.989883831805684-0.141880229523692i</v>
      </c>
      <c r="P455" t="str">
        <f t="shared" si="188"/>
        <v>0.010116168194316+0.141880229523692i</v>
      </c>
      <c r="Q455" t="str">
        <f t="shared" si="189"/>
        <v>-0.010116168194316+0.000480372463236983i</v>
      </c>
      <c r="R455" t="str">
        <f t="shared" si="190"/>
        <v>-0.333258241877942-14.0409209176697i</v>
      </c>
      <c r="S455" t="str">
        <f t="shared" si="191"/>
        <v>0.0146948556091613i</v>
      </c>
      <c r="T455" t="str">
        <f t="shared" si="192"/>
        <v>0.206329305504809-0.00489718174495931i</v>
      </c>
      <c r="U455" t="str">
        <f t="shared" si="193"/>
        <v>0.0000499999999999999-0.00751226956914448i</v>
      </c>
      <c r="V455" t="str">
        <f t="shared" si="194"/>
        <v>3.33333333333333E-06-0.00826349652605894i</v>
      </c>
      <c r="W455" t="str">
        <f t="shared" si="195"/>
        <v>0.0000144745490439161-0.00393503671530733i</v>
      </c>
      <c r="X455" t="str">
        <f t="shared" si="196"/>
        <v>0.000305111252664419-0.00391128888407121i</v>
      </c>
      <c r="Y455" t="str">
        <f t="shared" si="197"/>
        <v>0.009+0.0201690248360465i</v>
      </c>
      <c r="Z455" t="str">
        <f t="shared" si="198"/>
        <v>-2.42375820383973-1.64997742322967i</v>
      </c>
      <c r="AA455" t="str">
        <f t="shared" si="199"/>
        <v>371.250787756367-648.643215047814i</v>
      </c>
      <c r="AB455" t="str">
        <f t="shared" si="200"/>
        <v>1.42529450772191-0.033829058976035i</v>
      </c>
      <c r="AC455" t="str">
        <f t="shared" si="201"/>
        <v>6.66158615771677-2.76670067719255i</v>
      </c>
      <c r="AD455" t="str">
        <f t="shared" si="202"/>
        <v>0.184279567793765+0.0714570576378883i</v>
      </c>
      <c r="AE455" t="str">
        <f t="shared" si="203"/>
        <v>-0.32874658240724-0.477251756094314i</v>
      </c>
      <c r="AF455" t="str">
        <f t="shared" si="204"/>
        <v>-9.53742377399315-3.44855657247i</v>
      </c>
      <c r="AG455" t="str">
        <f t="shared" si="205"/>
        <v>1.41544593454006-0.336671592624835i</v>
      </c>
      <c r="AH455" t="str">
        <f t="shared" si="206"/>
        <v>0.0917734186546183+4.03855124079183i</v>
      </c>
      <c r="AI455">
        <f t="shared" si="207"/>
        <v>12.1267540500822</v>
      </c>
      <c r="AJ455">
        <f t="shared" si="208"/>
        <v>88.6982151721718</v>
      </c>
      <c r="AK455"/>
      <c r="AL455"/>
      <c r="AM455"/>
      <c r="AN455"/>
    </row>
    <row r="456" spans="1:40" x14ac:dyDescent="0.25">
      <c r="A456"/>
      <c r="B456">
        <f t="shared" si="174"/>
        <v>32200</v>
      </c>
      <c r="C456" s="186" t="str">
        <f t="shared" si="177"/>
        <v>-0.0000737107086768322+0.0760565292145537i</v>
      </c>
      <c r="D456" s="158" t="str">
        <f t="shared" si="178"/>
        <v>-5.95757107243915+0.583100057311579i</v>
      </c>
      <c r="E456" t="str">
        <f t="shared" si="179"/>
        <v>2870</v>
      </c>
      <c r="F456" t="str">
        <f t="shared" si="180"/>
        <v>0.777000777000777</v>
      </c>
      <c r="G456" t="str">
        <f t="shared" si="175"/>
        <v>0.777000777000777</v>
      </c>
      <c r="H456" t="str">
        <f t="shared" si="181"/>
        <v>3.5917882080663+4.03733877903851i</v>
      </c>
      <c r="I456" t="str">
        <f t="shared" si="182"/>
        <v>126.449104306989i</v>
      </c>
      <c r="J456" t="str">
        <f t="shared" si="176"/>
        <v>-12.6766726382869+27.3480076423818i</v>
      </c>
      <c r="K456" t="str">
        <f t="shared" si="183"/>
        <v>3.80595103203978-1.76417953151912i</v>
      </c>
      <c r="L456" t="str">
        <f t="shared" si="184"/>
        <v>0.20505200045648-0.0859410017993082i</v>
      </c>
      <c r="M456" t="str">
        <f t="shared" si="185"/>
        <v>4.01100303249626-1.85012053331843i</v>
      </c>
      <c r="N456" t="str">
        <f t="shared" si="186"/>
        <v>-0.142804092958851i</v>
      </c>
      <c r="O456" t="str">
        <f t="shared" si="187"/>
        <v>0.989820811859585-0.142319220099156i</v>
      </c>
      <c r="P456" t="str">
        <f t="shared" si="188"/>
        <v>0.010179188140415+0.142319220099156i</v>
      </c>
      <c r="Q456" t="str">
        <f t="shared" si="189"/>
        <v>-0.010179188140415+0.000484872859694979i</v>
      </c>
      <c r="R456" t="str">
        <f t="shared" si="190"/>
        <v>-0.33325777309994-13.9972663618344i</v>
      </c>
      <c r="S456" t="str">
        <f t="shared" si="191"/>
        <v>0.014740633975545i</v>
      </c>
      <c r="T456" t="str">
        <f t="shared" si="192"/>
        <v>0.206328580098009-0.00491243085277144i</v>
      </c>
      <c r="U456" t="str">
        <f t="shared" si="193"/>
        <v>0.0000499999999999998-0.00748893953942663i</v>
      </c>
      <c r="V456" t="str">
        <f t="shared" si="194"/>
        <v>3.33333333333333E-06-0.0082378334933693i</v>
      </c>
      <c r="W456" t="str">
        <f t="shared" si="195"/>
        <v>0.0000144745482344641-0.00392281634307898i</v>
      </c>
      <c r="X456" t="str">
        <f t="shared" si="196"/>
        <v>0.000303318705193662-0.00389927504872637i</v>
      </c>
      <c r="Y456" t="str">
        <f t="shared" si="197"/>
        <v>0.009+0.0202318566891183i</v>
      </c>
      <c r="Z456" t="str">
        <f t="shared" si="198"/>
        <v>-2.41176065028846-1.63377967001851i</v>
      </c>
      <c r="AA456" t="str">
        <f t="shared" si="199"/>
        <v>368.651663272129-647.191994389811i</v>
      </c>
      <c r="AB456" t="str">
        <f t="shared" si="200"/>
        <v>1.42528949671136-0.033934397718678i</v>
      </c>
      <c r="AC456" t="str">
        <f t="shared" si="201"/>
        <v>6.65405776748921-2.77306833594433i</v>
      </c>
      <c r="AD456" t="str">
        <f t="shared" si="202"/>
        <v>0.184312601663936+0.0717121880429899i</v>
      </c>
      <c r="AE456" t="str">
        <f t="shared" si="203"/>
        <v>-0.32735596512819-0.474078814794928i</v>
      </c>
      <c r="AF456" t="str">
        <f t="shared" si="204"/>
        <v>-9.54935928050545-3.45423872172693i</v>
      </c>
      <c r="AG456" t="str">
        <f t="shared" si="205"/>
        <v>1.41397849822462-0.336112738764515i</v>
      </c>
      <c r="AH456" t="str">
        <f t="shared" si="206"/>
        <v>0.0960802118977453+4.02425381333144i</v>
      </c>
      <c r="AI456">
        <f t="shared" si="207"/>
        <v>12.096182185616959</v>
      </c>
      <c r="AJ456">
        <f t="shared" si="208"/>
        <v>88.632306696496713</v>
      </c>
      <c r="AK456"/>
      <c r="AL456"/>
      <c r="AM456"/>
      <c r="AN456"/>
    </row>
    <row r="457" spans="1:40" x14ac:dyDescent="0.25">
      <c r="A457"/>
      <c r="B457">
        <f t="shared" si="174"/>
        <v>32300</v>
      </c>
      <c r="C457" s="186" t="str">
        <f t="shared" si="177"/>
        <v>-0.0000732550025671516+0.0758210605241416i</v>
      </c>
      <c r="D457" s="158" t="str">
        <f t="shared" si="178"/>
        <v>-5.95756757869231+0.581294797351752i</v>
      </c>
      <c r="E457" t="str">
        <f t="shared" si="179"/>
        <v>2870</v>
      </c>
      <c r="F457" t="str">
        <f t="shared" si="180"/>
        <v>0.777000777000777</v>
      </c>
      <c r="G457" t="str">
        <f t="shared" si="175"/>
        <v>0.777000777000777</v>
      </c>
      <c r="H457" t="str">
        <f t="shared" si="181"/>
        <v>3.60371292078264+4.04116088440025i</v>
      </c>
      <c r="I457" t="str">
        <f t="shared" si="182"/>
        <v>126.841803388688i</v>
      </c>
      <c r="J457" t="str">
        <f t="shared" si="176"/>
        <v>-12.7617528228061+27.4329393431346i</v>
      </c>
      <c r="K457" t="str">
        <f t="shared" si="183"/>
        <v>3.80110900338463-1.76826890283186i</v>
      </c>
      <c r="L457" t="str">
        <f t="shared" si="184"/>
        <v>0.204861586150624-0.0861278453961911i</v>
      </c>
      <c r="M457" t="str">
        <f t="shared" si="185"/>
        <v>4.00597058953525-1.85439674822805i</v>
      </c>
      <c r="N457" t="str">
        <f t="shared" si="186"/>
        <v>-0.143247583930773i</v>
      </c>
      <c r="O457" t="str">
        <f t="shared" si="187"/>
        <v>0.989757597231333-0.142758182682672i</v>
      </c>
      <c r="P457" t="str">
        <f t="shared" si="188"/>
        <v>0.0102424027686669+0.142758182682672i</v>
      </c>
      <c r="Q457" t="str">
        <f t="shared" si="189"/>
        <v>-0.0102424027686669+0.000489401248100985i</v>
      </c>
      <c r="R457" t="str">
        <f t="shared" si="190"/>
        <v>-0.333257302860755-13.9538819601831i</v>
      </c>
      <c r="S457" t="str">
        <f t="shared" si="191"/>
        <v>0.0147864123419287i</v>
      </c>
      <c r="T457" t="str">
        <f t="shared" si="192"/>
        <v>0.206327852433868-0.00492767989605814i</v>
      </c>
      <c r="U457" t="str">
        <f t="shared" si="193"/>
        <v>0.0000500000000000001-0.00746575396809719i</v>
      </c>
      <c r="V457" t="str">
        <f t="shared" si="194"/>
        <v>3.33333333333333E-06-0.00821232936490691i</v>
      </c>
      <c r="W457" t="str">
        <f t="shared" si="195"/>
        <v>0.0000144745474224946-0.00391067163953023i</v>
      </c>
      <c r="X457" t="str">
        <f t="shared" si="196"/>
        <v>0.000301542660571659-0.00388733438450363i</v>
      </c>
      <c r="Y457" t="str">
        <f t="shared" si="197"/>
        <v>0.009+0.0202946885421901i</v>
      </c>
      <c r="Z457" t="str">
        <f t="shared" si="198"/>
        <v>-2.39982267397215-1.61778980161327i</v>
      </c>
      <c r="AA457" t="str">
        <f t="shared" si="199"/>
        <v>366.078965413084-645.740975921384i</v>
      </c>
      <c r="AB457" t="str">
        <f t="shared" si="200"/>
        <v>1.4252844701074-0.0340397360155882i</v>
      </c>
      <c r="AC457" t="str">
        <f t="shared" si="201"/>
        <v>6.64652449319373-2.77940506802109i</v>
      </c>
      <c r="AD457" t="str">
        <f t="shared" si="202"/>
        <v>0.184345739685231+0.071967198439345i</v>
      </c>
      <c r="AE457" t="str">
        <f t="shared" si="203"/>
        <v>-0.325969286260933-0.470941172230614i</v>
      </c>
      <c r="AF457" t="str">
        <f t="shared" si="204"/>
        <v>-9.56128049947495-3.4598660870485i</v>
      </c>
      <c r="AG457" t="str">
        <f t="shared" si="205"/>
        <v>1.41252530515292-0.335551991496632i</v>
      </c>
      <c r="AH457" t="str">
        <f t="shared" si="206"/>
        <v>0.100327532814706+4.01003494109208i</v>
      </c>
      <c r="AI457">
        <f t="shared" si="207"/>
        <v>12.065680779279354</v>
      </c>
      <c r="AJ457">
        <f t="shared" si="208"/>
        <v>88.566809184952504</v>
      </c>
      <c r="AK457"/>
      <c r="AL457"/>
      <c r="AM457"/>
      <c r="AN457"/>
    </row>
    <row r="458" spans="1:40" x14ac:dyDescent="0.25">
      <c r="A458"/>
      <c r="B458">
        <f t="shared" si="174"/>
        <v>32400</v>
      </c>
      <c r="C458" s="186" t="str">
        <f t="shared" si="177"/>
        <v>-0.0000728035094383272+0.0755870453401067i</v>
      </c>
      <c r="D458" s="158" t="str">
        <f t="shared" si="178"/>
        <v>-5.95756411724498+0.579500680940818i</v>
      </c>
      <c r="E458" t="str">
        <f t="shared" si="179"/>
        <v>2870</v>
      </c>
      <c r="F458" t="str">
        <f t="shared" si="180"/>
        <v>0.777000777000777</v>
      </c>
      <c r="G458" t="str">
        <f t="shared" si="175"/>
        <v>0.777000777000777</v>
      </c>
      <c r="H458" t="str">
        <f t="shared" si="181"/>
        <v>3.61562316733228+4.04493965752405i</v>
      </c>
      <c r="I458" t="str">
        <f t="shared" si="182"/>
        <v>127.234502470387i</v>
      </c>
      <c r="J458" t="str">
        <f t="shared" si="176"/>
        <v>-12.847096821851+27.5178710438873i</v>
      </c>
      <c r="K458" t="str">
        <f t="shared" si="183"/>
        <v>3.79626400449571-1.77233809800479i</v>
      </c>
      <c r="L458" t="str">
        <f t="shared" si="184"/>
        <v>0.204670936371776-0.0863140939991634i</v>
      </c>
      <c r="M458" t="str">
        <f t="shared" si="185"/>
        <v>4.00093494086749-1.85865219200395i</v>
      </c>
      <c r="N458" t="str">
        <f t="shared" si="186"/>
        <v>-0.143691074902695i</v>
      </c>
      <c r="O458" t="str">
        <f t="shared" si="187"/>
        <v>0.98969418793336-0.143197117187904i</v>
      </c>
      <c r="P458" t="str">
        <f t="shared" si="188"/>
        <v>0.0103058120666401+0.143197117187904i</v>
      </c>
      <c r="Q458" t="str">
        <f t="shared" si="189"/>
        <v>-0.0103058120666401+0.000493957714790993i</v>
      </c>
      <c r="R458" t="str">
        <f t="shared" si="190"/>
        <v>-0.33325683116199-13.9107652112855i</v>
      </c>
      <c r="S458" t="str">
        <f t="shared" si="191"/>
        <v>0.0148321907083124i</v>
      </c>
      <c r="T458" t="str">
        <f t="shared" si="192"/>
        <v>0.206327122512344-0.0049429288746425i</v>
      </c>
      <c r="U458" t="str">
        <f t="shared" si="193"/>
        <v>0.0000500000000000001-0.00744271151757836i</v>
      </c>
      <c r="V458" t="str">
        <f t="shared" si="194"/>
        <v>3.33333333333333E-06-0.00818698266933619i</v>
      </c>
      <c r="W458" t="str">
        <f t="shared" si="195"/>
        <v>0.0000144745466080075-0.00389860190402512i</v>
      </c>
      <c r="X458" t="str">
        <f t="shared" si="196"/>
        <v>0.000299782917208904-0.00387546622873349i</v>
      </c>
      <c r="Y458" t="str">
        <f t="shared" si="197"/>
        <v>0.009+0.0203575203952619i</v>
      </c>
      <c r="Z458" t="str">
        <f t="shared" si="198"/>
        <v>-2.38794458071539-1.60200462837484i</v>
      </c>
      <c r="AA458" t="str">
        <f t="shared" si="199"/>
        <v>363.532363292679-644.290319077072i</v>
      </c>
      <c r="AB458" t="str">
        <f t="shared" si="200"/>
        <v>1.42527942790975-0.0341450738655436i</v>
      </c>
      <c r="AC458" t="str">
        <f t="shared" si="201"/>
        <v>6.63898644723742-2.78571095198975i</v>
      </c>
      <c r="AD458" t="str">
        <f t="shared" si="202"/>
        <v>0.184378981824046+0.0722220897615991i</v>
      </c>
      <c r="AE458" t="str">
        <f t="shared" si="203"/>
        <v>-0.324586668375568-0.467838330111312i</v>
      </c>
      <c r="AF458" t="str">
        <f t="shared" si="204"/>
        <v>-9.57318728457726-3.46543897658323i</v>
      </c>
      <c r="AG458" t="str">
        <f t="shared" si="205"/>
        <v>1.41108618734448-0.334989464328331i</v>
      </c>
      <c r="AH458" t="str">
        <f t="shared" si="206"/>
        <v>0.104516178868695+3.99589416597685i</v>
      </c>
      <c r="AI458">
        <f t="shared" si="207"/>
        <v>12.035249668432677</v>
      </c>
      <c r="AJ458">
        <f t="shared" si="208"/>
        <v>88.501719352395341</v>
      </c>
      <c r="AK458"/>
      <c r="AL458"/>
      <c r="AM458"/>
      <c r="AN458"/>
    </row>
    <row r="459" spans="1:40" x14ac:dyDescent="0.25">
      <c r="A459"/>
      <c r="B459">
        <f t="shared" si="174"/>
        <v>32500</v>
      </c>
      <c r="C459" s="186" t="str">
        <f t="shared" si="177"/>
        <v>-0.0000723561775182208+0.0753544702455164i</v>
      </c>
      <c r="D459" s="158" t="str">
        <f t="shared" si="178"/>
        <v>-5.95756068770026+0.577717605215626i</v>
      </c>
      <c r="E459" t="str">
        <f t="shared" si="179"/>
        <v>2870</v>
      </c>
      <c r="F459" t="str">
        <f t="shared" si="180"/>
        <v>0.777000777000777</v>
      </c>
      <c r="G459" t="str">
        <f t="shared" si="175"/>
        <v>0.777000777000777</v>
      </c>
      <c r="H459" t="str">
        <f t="shared" si="181"/>
        <v>3.62751880362293+4.04867530239063i</v>
      </c>
      <c r="I459" t="str">
        <f t="shared" si="182"/>
        <v>127.627201552085i</v>
      </c>
      <c r="J459" t="str">
        <f t="shared" si="176"/>
        <v>-12.9327046354216+27.6028027446401i</v>
      </c>
      <c r="K459" t="str">
        <f t="shared" si="183"/>
        <v>3.79141610804495-1.77638717085881i</v>
      </c>
      <c r="L459" t="str">
        <f t="shared" si="184"/>
        <v>0.204480053420554-0.0864997476619581i</v>
      </c>
      <c r="M459" t="str">
        <f t="shared" si="185"/>
        <v>3.9958961614655-1.86288691852077i</v>
      </c>
      <c r="N459" t="str">
        <f t="shared" si="186"/>
        <v>-0.144134565874616i</v>
      </c>
      <c r="O459" t="str">
        <f t="shared" si="187"/>
        <v>0.98963058397814-0.143636023528519i</v>
      </c>
      <c r="P459" t="str">
        <f t="shared" si="188"/>
        <v>0.01036941602186+0.143636023528519i</v>
      </c>
      <c r="Q459" t="str">
        <f t="shared" si="189"/>
        <v>-0.01036941602186+0.000498542346097003i</v>
      </c>
      <c r="R459" t="str">
        <f t="shared" si="190"/>
        <v>-0.333256358002554-13.8679136445039i</v>
      </c>
      <c r="S459" t="str">
        <f t="shared" si="191"/>
        <v>0.0148779690746961i</v>
      </c>
      <c r="T459" t="str">
        <f t="shared" si="192"/>
        <v>0.206326390333485-0.00495817778830785i</v>
      </c>
      <c r="U459" t="str">
        <f t="shared" si="193"/>
        <v>0.0000500000000000001-0.00741981086675503i</v>
      </c>
      <c r="V459" t="str">
        <f t="shared" si="194"/>
        <v>3.33333333333333E-06-0.00816179195343053i</v>
      </c>
      <c r="W459" t="str">
        <f t="shared" si="195"/>
        <v>0.0000144745457910027-0.00388660644455094i</v>
      </c>
      <c r="X459" t="str">
        <f t="shared" si="196"/>
        <v>0.000298039276579076-0.00386366992667754i</v>
      </c>
      <c r="Y459" t="str">
        <f t="shared" si="197"/>
        <v>0.009+0.0204203522483337i</v>
      </c>
      <c r="Z459" t="str">
        <f t="shared" si="198"/>
        <v>-2.37612664805624-1.58642101488559i</v>
      </c>
      <c r="AA459" t="str">
        <f t="shared" si="199"/>
        <v>361.011530422398-642.840178005538i</v>
      </c>
      <c r="AB459" t="str">
        <f t="shared" si="200"/>
        <v>1.42527437011874-0.0342504112670473i</v>
      </c>
      <c r="AC459" t="str">
        <f t="shared" si="201"/>
        <v>6.63144374148929-2.79198606630774i</v>
      </c>
      <c r="AD459" t="str">
        <f t="shared" si="202"/>
        <v>0.184412328047148+0.0724768629324184i</v>
      </c>
      <c r="AE459" t="str">
        <f t="shared" si="203"/>
        <v>-0.323208228453946-0.464769797999209i</v>
      </c>
      <c r="AF459" t="str">
        <f t="shared" si="204"/>
        <v>-9.58507949132319-3.470957697175i</v>
      </c>
      <c r="AG459" t="str">
        <f t="shared" si="205"/>
        <v>1.40966097880986-0.334425267502487i</v>
      </c>
      <c r="AH459" t="str">
        <f t="shared" si="206"/>
        <v>0.108646936346906+3.98183103062215i</v>
      </c>
      <c r="AI459">
        <f t="shared" si="207"/>
        <v>12.004888688828361</v>
      </c>
      <c r="AJ459">
        <f t="shared" si="208"/>
        <v>88.437033943692498</v>
      </c>
      <c r="AK459"/>
      <c r="AL459"/>
      <c r="AM459"/>
      <c r="AN459"/>
    </row>
    <row r="460" spans="1:40" x14ac:dyDescent="0.25">
      <c r="A460"/>
      <c r="B460">
        <f t="shared" si="174"/>
        <v>32600</v>
      </c>
      <c r="C460" s="186" t="str">
        <f t="shared" si="177"/>
        <v>-0.000071912955827524+0.0751233219880622i</v>
      </c>
      <c r="D460" s="158" t="str">
        <f t="shared" si="178"/>
        <v>-5.95755728966731+0.575945468575144i</v>
      </c>
      <c r="E460" t="str">
        <f t="shared" si="179"/>
        <v>2870</v>
      </c>
      <c r="F460" t="str">
        <f t="shared" si="180"/>
        <v>0.777000777000777</v>
      </c>
      <c r="G460" t="str">
        <f t="shared" si="175"/>
        <v>0.777000777000777</v>
      </c>
      <c r="H460" t="str">
        <f t="shared" si="181"/>
        <v>3.63939968738115+4.05236802294456i</v>
      </c>
      <c r="I460" t="str">
        <f t="shared" si="182"/>
        <v>128.019900633784i</v>
      </c>
      <c r="J460" t="str">
        <f t="shared" si="176"/>
        <v>-13.0185762635178+27.6877344453928i</v>
      </c>
      <c r="K460" t="str">
        <f t="shared" si="183"/>
        <v>3.78656538634448-1.78041617511703i</v>
      </c>
      <c r="L460" t="str">
        <f t="shared" si="184"/>
        <v>0.204288939593031-0.0866848064483577i</v>
      </c>
      <c r="M460" t="str">
        <f t="shared" si="185"/>
        <v>3.99085432593751-1.86710098156539i</v>
      </c>
      <c r="N460" t="str">
        <f t="shared" si="186"/>
        <v>-0.144578056846538i</v>
      </c>
      <c r="O460" t="str">
        <f t="shared" si="187"/>
        <v>0.989566785378181-0.144074901618193i</v>
      </c>
      <c r="P460" t="str">
        <f t="shared" si="188"/>
        <v>0.010433214621819+0.144074901618193i</v>
      </c>
      <c r="Q460" t="str">
        <f t="shared" si="189"/>
        <v>-0.010433214621819+0.000503155228344987i</v>
      </c>
      <c r="R460" t="str">
        <f t="shared" si="190"/>
        <v>-0.333255883382697-13.8253248195085i</v>
      </c>
      <c r="S460" t="str">
        <f t="shared" si="191"/>
        <v>0.0149237474410797i</v>
      </c>
      <c r="T460" t="str">
        <f t="shared" si="192"/>
        <v>0.206325655897236-0.00497342663685728i</v>
      </c>
      <c r="U460" t="str">
        <f t="shared" si="193"/>
        <v>0.00005-0.00739705071072204i</v>
      </c>
      <c r="V460" t="str">
        <f t="shared" si="194"/>
        <v>3.33333333333333E-06-0.00813675578179422i</v>
      </c>
      <c r="W460" t="str">
        <f t="shared" si="195"/>
        <v>0.0000144745449714803-0.00387468457758597i</v>
      </c>
      <c r="X460" t="str">
        <f t="shared" si="196"/>
        <v>0.000296311543163471-0.00385194483141098i</v>
      </c>
      <c r="Y460" t="str">
        <f t="shared" si="197"/>
        <v>0.009+0.0204831841014055i</v>
      </c>
      <c r="Z460" t="str">
        <f t="shared" si="198"/>
        <v>-2.36436912634537-1.57103587902629i</v>
      </c>
      <c r="AA460" t="str">
        <f t="shared" si="199"/>
        <v>358.516144667083-641.390701723965i</v>
      </c>
      <c r="AB460" t="str">
        <f t="shared" si="200"/>
        <v>1.42526929673399-0.0343557482187392i</v>
      </c>
      <c r="AC460" t="str">
        <f t="shared" si="201"/>
        <v>6.62389648727514-2.79823048932662i</v>
      </c>
      <c r="AD460" t="str">
        <f t="shared" si="202"/>
        <v>0.184445778321648+0.0727315188626475i</v>
      </c>
      <c r="AE460" t="str">
        <f t="shared" si="203"/>
        <v>-0.321834078079149-0.461735093189288i</v>
      </c>
      <c r="AF460" t="str">
        <f t="shared" si="204"/>
        <v>-9.59695697704846-3.47642255436942i</v>
      </c>
      <c r="AG460" t="str">
        <f t="shared" si="205"/>
        <v>1.40824951553843-0.333859508086564i</v>
      </c>
      <c r="AH460" t="str">
        <f t="shared" si="206"/>
        <v>0.11272058051646+3.967845078474i</v>
      </c>
      <c r="AI460">
        <f t="shared" si="207"/>
        <v>11.974597674669564</v>
      </c>
      <c r="AJ460">
        <f t="shared" si="208"/>
        <v>88.372749733473157</v>
      </c>
      <c r="AK460"/>
      <c r="AL460"/>
      <c r="AM460"/>
      <c r="AN460"/>
    </row>
    <row r="461" spans="1:40" x14ac:dyDescent="0.25">
      <c r="A461"/>
      <c r="B461">
        <f t="shared" si="174"/>
        <v>32700</v>
      </c>
      <c r="C461" s="186" t="str">
        <f t="shared" si="177"/>
        <v>-0.0000714737941652358+0.0748935874775438i</v>
      </c>
      <c r="D461" s="158" t="str">
        <f t="shared" si="178"/>
        <v>-5.95755392276122+0.574184170661169i</v>
      </c>
      <c r="E461" t="str">
        <f t="shared" si="179"/>
        <v>2870</v>
      </c>
      <c r="F461" t="str">
        <f t="shared" si="180"/>
        <v>0.777000777000777</v>
      </c>
      <c r="G461" t="str">
        <f t="shared" si="175"/>
        <v>0.777000777000777</v>
      </c>
      <c r="H461" t="str">
        <f t="shared" si="181"/>
        <v>3.65126567814232+4.0560180230811i</v>
      </c>
      <c r="I461" t="str">
        <f t="shared" si="182"/>
        <v>128.412599715483i</v>
      </c>
      <c r="J461" t="str">
        <f t="shared" si="176"/>
        <v>-13.1047117061396+27.7726661461456i</v>
      </c>
      <c r="K461" t="str">
        <f t="shared" si="183"/>
        <v>3.7817119113469-1.78442516440767i</v>
      </c>
      <c r="L461" t="str">
        <f t="shared" si="184"/>
        <v>0.204097597180693-0.0868692704321462i</v>
      </c>
      <c r="M461" t="str">
        <f t="shared" si="185"/>
        <v>3.98580950852759-1.87129443483982i</v>
      </c>
      <c r="N461" t="str">
        <f t="shared" si="186"/>
        <v>-0.14502154781846i</v>
      </c>
      <c r="O461" t="str">
        <f t="shared" si="187"/>
        <v>0.989502792146033-0.144513751370605i</v>
      </c>
      <c r="P461" t="str">
        <f t="shared" si="188"/>
        <v>0.010497207853967+0.144513751370605i</v>
      </c>
      <c r="Q461" t="str">
        <f t="shared" si="189"/>
        <v>-0.010497207853967+0.000507796447855008i</v>
      </c>
      <c r="R461" t="str">
        <f t="shared" si="190"/>
        <v>-0.333255407302597-13.7829963258263i</v>
      </c>
      <c r="S461" t="str">
        <f t="shared" si="191"/>
        <v>0.0149695258074634i</v>
      </c>
      <c r="T461" t="str">
        <f t="shared" si="192"/>
        <v>0.20632491920363-0.00498867542009295i</v>
      </c>
      <c r="U461" t="str">
        <f t="shared" si="193"/>
        <v>0.0000499999999999999-0.00737442976053633i</v>
      </c>
      <c r="V461" t="str">
        <f t="shared" si="194"/>
        <v>3.33333333333333E-06-0.00811187273659001i</v>
      </c>
      <c r="W461" t="str">
        <f t="shared" si="195"/>
        <v>0.0000144745441494404-0.00386283562796959i</v>
      </c>
      <c r="X461" t="str">
        <f t="shared" si="196"/>
        <v>0.000294599524396573-0.00384029030370705i</v>
      </c>
      <c r="Y461" t="str">
        <f t="shared" si="197"/>
        <v>0.009+0.0205460159544772i</v>
      </c>
      <c r="Z461" t="str">
        <f t="shared" si="198"/>
        <v>-2.3526722398068-1.55584619106462i</v>
      </c>
      <c r="AA461" t="str">
        <f t="shared" si="199"/>
        <v>356.045888199656-639.942034267948i</v>
      </c>
      <c r="AB461" t="str">
        <f t="shared" si="200"/>
        <v>1.42526420775573-0.0344610847192527i</v>
      </c>
      <c r="AC461" t="str">
        <f t="shared" si="201"/>
        <v>6.61634479538315-2.80444429929785i</v>
      </c>
      <c r="AD461" t="str">
        <f t="shared" si="202"/>
        <v>0.184479332615022+0.0729860584515158i</v>
      </c>
      <c r="AE461" t="str">
        <f t="shared" si="203"/>
        <v>-0.320464323618836-0.458733740591021i</v>
      </c>
      <c r="AF461" t="str">
        <f t="shared" si="204"/>
        <v>-9.60881960090354-3.48183385241993i</v>
      </c>
      <c r="AG461" t="str">
        <f t="shared" si="205"/>
        <v>1.40685163548569-0.333292290059089i</v>
      </c>
      <c r="AH461" t="str">
        <f t="shared" si="206"/>
        <v>0.116737875778218+3.95393585386144i</v>
      </c>
      <c r="AI461">
        <f t="shared" si="207"/>
        <v>11.944376458673121</v>
      </c>
      <c r="AJ461">
        <f t="shared" si="208"/>
        <v>88.308863525883339</v>
      </c>
      <c r="AK461"/>
      <c r="AL461"/>
      <c r="AM461"/>
      <c r="AN461"/>
    </row>
    <row r="462" spans="1:40" x14ac:dyDescent="0.25">
      <c r="A462"/>
      <c r="B462">
        <f t="shared" si="174"/>
        <v>32800</v>
      </c>
      <c r="C462" s="186" t="str">
        <f t="shared" si="177"/>
        <v>-0.0000710386430944422+0.0746652537833958i</v>
      </c>
      <c r="D462" s="158" t="str">
        <f t="shared" si="178"/>
        <v>-5.95755058660301+0.572433612339368i</v>
      </c>
      <c r="E462" t="str">
        <f t="shared" si="179"/>
        <v>2870</v>
      </c>
      <c r="F462" t="str">
        <f t="shared" si="180"/>
        <v>0.777000777000777</v>
      </c>
      <c r="G462" t="str">
        <f t="shared" si="175"/>
        <v>0.777000777000777</v>
      </c>
      <c r="H462" t="str">
        <f t="shared" si="181"/>
        <v>3.66311663724047+4.05962550663335i</v>
      </c>
      <c r="I462" t="str">
        <f t="shared" si="182"/>
        <v>128.805298797182i</v>
      </c>
      <c r="J462" t="str">
        <f t="shared" si="176"/>
        <v>-13.191110963287+27.8575978468983i</v>
      </c>
      <c r="K462" t="str">
        <f t="shared" si="183"/>
        <v>3.7768557546459-1.78841419226713i</v>
      </c>
      <c r="L462" t="str">
        <f t="shared" si="184"/>
        <v>0.20390602847039-0.08705313969706i</v>
      </c>
      <c r="M462" t="str">
        <f t="shared" si="185"/>
        <v>3.98076178311629-1.87546733196419i</v>
      </c>
      <c r="N462" t="str">
        <f t="shared" si="186"/>
        <v>-0.145465038790382i</v>
      </c>
      <c r="O462" t="str">
        <f t="shared" si="187"/>
        <v>0.98943860429428-0.14495257269944i</v>
      </c>
      <c r="P462" t="str">
        <f t="shared" si="188"/>
        <v>0.01056139570572+0.14495257269944i</v>
      </c>
      <c r="Q462" t="str">
        <f t="shared" si="189"/>
        <v>-0.01056139570572+0.000512466090941993i</v>
      </c>
      <c r="R462" t="str">
        <f t="shared" si="190"/>
        <v>-0.333254929762409-13.740925782374i</v>
      </c>
      <c r="S462" t="str">
        <f t="shared" si="191"/>
        <v>0.0150153041738471i</v>
      </c>
      <c r="T462" t="str">
        <f t="shared" si="192"/>
        <v>0.206324180252604-0.00500392413781662i</v>
      </c>
      <c r="U462" t="str">
        <f t="shared" si="193"/>
        <v>0.0000499999999999999-0.00735194674297371i</v>
      </c>
      <c r="V462" t="str">
        <f t="shared" si="194"/>
        <v>3.33333333333333E-06-0.00808714141727112i</v>
      </c>
      <c r="W462" t="str">
        <f t="shared" si="195"/>
        <v>0.0000144745433248827-0.00385105892877477i</v>
      </c>
      <c r="X462" t="str">
        <f t="shared" si="196"/>
        <v>0.000292903030612772-0.00382870571192342i</v>
      </c>
      <c r="Y462" t="str">
        <f t="shared" si="197"/>
        <v>0.009+0.020608847807549i</v>
      </c>
      <c r="Z462" t="str">
        <f t="shared" si="198"/>
        <v>-2.34103618756169-1.54084897275603i</v>
      </c>
      <c r="AA462" t="str">
        <f t="shared" si="199"/>
        <v>353.600447455415-638.494314837094i</v>
      </c>
      <c r="AB462" t="str">
        <f t="shared" si="200"/>
        <v>1.42525910318352-0.0345664207672182i</v>
      </c>
      <c r="AC462" t="str">
        <f t="shared" si="201"/>
        <v>6.60878877605971-2.81062757437453i</v>
      </c>
      <c r="AD462" t="str">
        <f t="shared" si="202"/>
        <v>0.184512990895075+0.0732404825867934i</v>
      </c>
      <c r="AE462" t="str">
        <f t="shared" si="203"/>
        <v>-0.319099066402594-0.455765272610985i</v>
      </c>
      <c r="AF462" t="str">
        <f t="shared" si="204"/>
        <v>-9.62066722384348-3.48719189429398i</v>
      </c>
      <c r="AG462" t="str">
        <f t="shared" si="205"/>
        <v>1.40546717855973-0.332723714393703i</v>
      </c>
      <c r="AH462" t="str">
        <f t="shared" si="206"/>
        <v>0.120699575819029+3.94010290206674i</v>
      </c>
      <c r="AI462">
        <f t="shared" si="207"/>
        <v>11.91422487212915</v>
      </c>
      <c r="AJ462">
        <f t="shared" si="208"/>
        <v>88.245372154337531</v>
      </c>
      <c r="AK462"/>
      <c r="AL462"/>
      <c r="AM462"/>
      <c r="AN462"/>
    </row>
    <row r="463" spans="1:40" x14ac:dyDescent="0.25">
      <c r="A463"/>
      <c r="B463">
        <f t="shared" si="174"/>
        <v>32900</v>
      </c>
      <c r="C463" s="186" t="str">
        <f t="shared" si="177"/>
        <v>-0.0000706074539284055+0.0744383081322623i</v>
      </c>
      <c r="D463" s="158" t="str">
        <f t="shared" si="178"/>
        <v>-5.95754728081941+0.570693695680678i</v>
      </c>
      <c r="E463" t="str">
        <f t="shared" si="179"/>
        <v>2870</v>
      </c>
      <c r="F463" t="str">
        <f t="shared" si="180"/>
        <v>0.777000777000777</v>
      </c>
      <c r="G463" t="str">
        <f t="shared" si="175"/>
        <v>0.777000777000777</v>
      </c>
      <c r="H463" t="str">
        <f t="shared" si="181"/>
        <v>3.67495242779804+4.06319067735936i</v>
      </c>
      <c r="I463" t="str">
        <f t="shared" si="182"/>
        <v>129.19799787888i</v>
      </c>
      <c r="J463" t="str">
        <f t="shared" si="176"/>
        <v>-13.2777740349602+27.942529547651i</v>
      </c>
      <c r="K463" t="str">
        <f t="shared" si="183"/>
        <v>3.77199698747659-1.79238331214273i</v>
      </c>
      <c r="L463" t="str">
        <f t="shared" si="184"/>
        <v>0.203714235744299-0.0872364143367389i</v>
      </c>
      <c r="M463" t="str">
        <f t="shared" si="185"/>
        <v>3.97571122322089-1.87961972647947i</v>
      </c>
      <c r="N463" t="str">
        <f t="shared" si="186"/>
        <v>-0.145908529762304i</v>
      </c>
      <c r="O463" t="str">
        <f t="shared" si="187"/>
        <v>0.989374221835549-0.145391365518387i</v>
      </c>
      <c r="P463" t="str">
        <f t="shared" si="188"/>
        <v>0.010625778164451+0.145391365518387i</v>
      </c>
      <c r="Q463" t="str">
        <f t="shared" si="189"/>
        <v>-0.010625778164451+0.000517164243917012i</v>
      </c>
      <c r="R463" t="str">
        <f t="shared" si="190"/>
        <v>-0.333254450759464-13.6991108370242i</v>
      </c>
      <c r="S463" t="str">
        <f t="shared" si="191"/>
        <v>0.0150610825402308i</v>
      </c>
      <c r="T463" t="str">
        <f t="shared" si="192"/>
        <v>0.206323439044192-0.00501917278978757i</v>
      </c>
      <c r="U463" t="str">
        <f t="shared" si="193"/>
        <v>0.0000499999999999999-0.0073296004002899i</v>
      </c>
      <c r="V463" t="str">
        <f t="shared" si="194"/>
        <v>3.33333333333333E-06-0.00806256044031891i</v>
      </c>
      <c r="W463" t="str">
        <f t="shared" si="195"/>
        <v>0.0000144745424978074-0.00383935382118309i</v>
      </c>
      <c r="X463" t="str">
        <f t="shared" si="196"/>
        <v>0.000291221874994242-0.00381719043189098i</v>
      </c>
      <c r="Y463" t="str">
        <f t="shared" si="197"/>
        <v>0.009+0.0206716796606208i</v>
      </c>
      <c r="Z463" t="str">
        <f t="shared" si="198"/>
        <v>-2.32946114461676-1.52604129645702i</v>
      </c>
      <c r="AA463" t="str">
        <f t="shared" si="199"/>
        <v>351.179513085906-637.047677936401i</v>
      </c>
      <c r="AB463" t="str">
        <f t="shared" si="200"/>
        <v>1.4252539830176-0.034671756360973i</v>
      </c>
      <c r="AC463" t="str">
        <f t="shared" si="201"/>
        <v>6.60122853901557-2.81678039261642i</v>
      </c>
      <c r="AD463" t="str">
        <f t="shared" si="202"/>
        <v>0.184546753129963+0.0734947921449906i</v>
      </c>
      <c r="AE463" t="str">
        <f t="shared" si="203"/>
        <v>-0.317738402893648-0.452829229036823i</v>
      </c>
      <c r="AF463" t="str">
        <f t="shared" si="204"/>
        <v>-9.63249970861745-3.49249698167868i</v>
      </c>
      <c r="AG463" t="str">
        <f t="shared" si="205"/>
        <v>1.40409598660738-0.332153879140989i</v>
      </c>
      <c r="AH463" t="str">
        <f t="shared" si="206"/>
        <v>0.124606423761999+3.9263457693937i</v>
      </c>
      <c r="AI463">
        <f t="shared" si="207"/>
        <v>11.884142744961023</v>
      </c>
      <c r="AJ463">
        <f t="shared" si="208"/>
        <v>88.182272481273102</v>
      </c>
      <c r="AK463"/>
      <c r="AL463"/>
      <c r="AM463"/>
      <c r="AN463"/>
    </row>
    <row r="464" spans="1:40" x14ac:dyDescent="0.25">
      <c r="A464"/>
      <c r="B464">
        <f t="shared" si="174"/>
        <v>33000</v>
      </c>
      <c r="C464" s="186" t="str">
        <f t="shared" si="177"/>
        <v>-0.0000701801787169468+0.0742127379056166i</v>
      </c>
      <c r="D464" s="158" t="str">
        <f t="shared" si="178"/>
        <v>-5.95754400504279+0.568964323943061i</v>
      </c>
      <c r="E464" t="str">
        <f t="shared" si="179"/>
        <v>2870</v>
      </c>
      <c r="F464" t="str">
        <f t="shared" si="180"/>
        <v>0.777000777000777</v>
      </c>
      <c r="G464" t="str">
        <f t="shared" si="175"/>
        <v>0.777000777000777</v>
      </c>
      <c r="H464" t="str">
        <f t="shared" si="181"/>
        <v>3.68677291471564+4.06671373892963i</v>
      </c>
      <c r="I464" t="str">
        <f t="shared" si="182"/>
        <v>129.590696960579i</v>
      </c>
      <c r="J464" t="str">
        <f t="shared" si="176"/>
        <v>-13.3647009211589+28.0274612484038i</v>
      </c>
      <c r="K464" t="str">
        <f t="shared" si="183"/>
        <v>3.76713568071622-1.79633257739553i</v>
      </c>
      <c r="L464" t="str">
        <f t="shared" si="184"/>
        <v>0.203522221279874-0.0874190944546772i</v>
      </c>
      <c r="M464" t="str">
        <f t="shared" si="185"/>
        <v>3.97065790199609-1.88375167185021i</v>
      </c>
      <c r="N464" t="str">
        <f t="shared" si="186"/>
        <v>-0.146352020734226i</v>
      </c>
      <c r="O464" t="str">
        <f t="shared" si="187"/>
        <v>0.989309644782502-0.145830129741145i</v>
      </c>
      <c r="P464" t="str">
        <f t="shared" si="188"/>
        <v>0.0106903552174979+0.145830129741145i</v>
      </c>
      <c r="Q464" t="str">
        <f t="shared" si="189"/>
        <v>-0.0106903552174979+0.000521890993081003i</v>
      </c>
      <c r="R464" t="str">
        <f t="shared" si="190"/>
        <v>-0.333253970297338-13.6575491661562i</v>
      </c>
      <c r="S464" t="str">
        <f t="shared" si="191"/>
        <v>0.0151068609066145i</v>
      </c>
      <c r="T464" t="str">
        <f t="shared" si="192"/>
        <v>0.206322695578371-0.00503442137585893i</v>
      </c>
      <c r="U464" t="str">
        <f t="shared" si="193"/>
        <v>0.0000500000000000002-0.00730738948998603i</v>
      </c>
      <c r="V464" t="str">
        <f t="shared" si="194"/>
        <v>3.33333333333333E-06-0.0080381284389846i</v>
      </c>
      <c r="W464" t="str">
        <f t="shared" si="195"/>
        <v>0.0000144745416682146-0.00382771965436185i</v>
      </c>
      <c r="X464" t="str">
        <f t="shared" si="196"/>
        <v>0.000289555873519859-0.00380574384680414i</v>
      </c>
      <c r="Y464" t="str">
        <f t="shared" si="197"/>
        <v>0.009+0.0207345115136926i</v>
      </c>
      <c r="Z464" t="str">
        <f t="shared" si="198"/>
        <v>-2.31794726281783-1.51142028425034i</v>
      </c>
      <c r="AA464" t="str">
        <f t="shared" si="199"/>
        <v>348.782779912446-635.602253513556i</v>
      </c>
      <c r="AB464" t="str">
        <f t="shared" si="200"/>
        <v>1.4252488472578-0.0347770914995024i</v>
      </c>
      <c r="AC464" t="str">
        <f t="shared" si="201"/>
        <v>6.59366419342073-2.82290283199541i</v>
      </c>
      <c r="AD464" t="str">
        <f t="shared" si="202"/>
        <v>0.184580619288168+0.0737489879914945i</v>
      </c>
      <c r="AE464" t="str">
        <f t="shared" si="203"/>
        <v>-0.316382424854949-0.449925156922097i</v>
      </c>
      <c r="AF464" t="str">
        <f t="shared" si="204"/>
        <v>-9.64431691975843-3.49774941498657i</v>
      </c>
      <c r="AG464" t="str">
        <f t="shared" si="205"/>
        <v>1.4027379033996-0.331582879508045i</v>
      </c>
      <c r="AH464" t="str">
        <f t="shared" si="206"/>
        <v>0.128459152315511+3.91266400323227i</v>
      </c>
      <c r="AI464">
        <f t="shared" si="207"/>
        <v>11.854129905781623</v>
      </c>
      <c r="AJ464">
        <f t="shared" si="208"/>
        <v>88.11956139789676</v>
      </c>
      <c r="AK464"/>
      <c r="AL464"/>
      <c r="AM464"/>
      <c r="AN464"/>
    </row>
    <row r="465" spans="1:40" x14ac:dyDescent="0.25">
      <c r="A465"/>
      <c r="B465">
        <f t="shared" si="174"/>
        <v>33100</v>
      </c>
      <c r="C465" s="186" t="str">
        <f t="shared" si="177"/>
        <v>-0.0000697567702331113+0.0739885306374199i</v>
      </c>
      <c r="D465" s="158" t="str">
        <f t="shared" si="178"/>
        <v>-5.95754075891108+0.567245401553553i</v>
      </c>
      <c r="E465" t="str">
        <f t="shared" si="179"/>
        <v>2870</v>
      </c>
      <c r="F465" t="str">
        <f t="shared" si="180"/>
        <v>0.777000777000777</v>
      </c>
      <c r="G465" t="str">
        <f t="shared" si="175"/>
        <v>0.777000777000777</v>
      </c>
      <c r="H465" t="str">
        <f t="shared" si="181"/>
        <v>3.69857796466177+4.07019489491465i</v>
      </c>
      <c r="I465" t="str">
        <f t="shared" si="182"/>
        <v>129.983396042278i</v>
      </c>
      <c r="J465" t="str">
        <f t="shared" si="176"/>
        <v>-13.4518916218833+28.1123929491564i</v>
      </c>
      <c r="K465" t="str">
        <f t="shared" si="183"/>
        <v>3.76227190488433-1.800262041303i</v>
      </c>
      <c r="L465" t="str">
        <f t="shared" si="184"/>
        <v>0.203329987349805-0.0876011801641747i</v>
      </c>
      <c r="M465" t="str">
        <f t="shared" si="185"/>
        <v>3.96560189223413-1.88786322146717i</v>
      </c>
      <c r="N465" t="str">
        <f t="shared" si="186"/>
        <v>-0.146795511706148i</v>
      </c>
      <c r="O465" t="str">
        <f t="shared" si="187"/>
        <v>0.989244873147841-0.146268865281415i</v>
      </c>
      <c r="P465" t="str">
        <f t="shared" si="188"/>
        <v>0.010755126852159+0.146268865281415i</v>
      </c>
      <c r="Q465" t="str">
        <f t="shared" si="189"/>
        <v>-0.010755126852159+0.000526646424732991i</v>
      </c>
      <c r="R465" t="str">
        <f t="shared" si="190"/>
        <v>-0.333253488374635-13.6162384742305i</v>
      </c>
      <c r="S465" t="str">
        <f t="shared" si="191"/>
        <v>0.0151526392729981i</v>
      </c>
      <c r="T465" t="str">
        <f t="shared" si="192"/>
        <v>0.206321949855133-0.00504966989580911i</v>
      </c>
      <c r="U465" t="str">
        <f t="shared" si="193"/>
        <v>0.0000500000000000001-0.00728531278457821i</v>
      </c>
      <c r="V465" t="str">
        <f t="shared" si="194"/>
        <v>3.33333333333333E-06-0.00801384406303599i</v>
      </c>
      <c r="W465" t="str">
        <f t="shared" si="195"/>
        <v>0.0000144745408361041-0.00381615578534326i</v>
      </c>
      <c r="X465" t="str">
        <f t="shared" si="196"/>
        <v>0.00028790484491518-0.00379436534711309i</v>
      </c>
      <c r="Y465" t="str">
        <f t="shared" si="197"/>
        <v>0.009+0.0207973433667644i</v>
      </c>
      <c r="Z465" t="str">
        <f t="shared" si="198"/>
        <v>-2.30649467177025-1.49698310708282i</v>
      </c>
      <c r="AA465" t="str">
        <f t="shared" si="199"/>
        <v>346.409946879386-634.158167092265i</v>
      </c>
      <c r="AB465" t="str">
        <f t="shared" si="200"/>
        <v>1.42524369590408-0.0348824261812758i</v>
      </c>
      <c r="AC465" t="str">
        <f t="shared" si="201"/>
        <v>6.58609584790881-2.82899497039544i</v>
      </c>
      <c r="AD465" t="str">
        <f t="shared" si="202"/>
        <v>0.184614589338497+0.0740030709807702i</v>
      </c>
      <c r="AE465" t="str">
        <f t="shared" si="203"/>
        <v>-0.315031219509834-0.447052610472545i</v>
      </c>
      <c r="AF465" t="str">
        <f t="shared" si="204"/>
        <v>-9.65611872357285-3.5029494933611i</v>
      </c>
      <c r="AG465" t="str">
        <f t="shared" si="205"/>
        <v>1.40139277461655-0.331010807935837i</v>
      </c>
      <c r="AH465" t="str">
        <f t="shared" si="206"/>
        <v>0.132258483919633+3.89905715212115i</v>
      </c>
      <c r="AI465">
        <f t="shared" si="207"/>
        <v>11.824186181949369</v>
      </c>
      <c r="AJ465">
        <f t="shared" si="208"/>
        <v>88.057235823943003</v>
      </c>
      <c r="AK465"/>
      <c r="AL465"/>
      <c r="AM465"/>
      <c r="AN465"/>
    </row>
    <row r="466" spans="1:40" x14ac:dyDescent="0.25">
      <c r="A466"/>
      <c r="B466">
        <f t="shared" ref="B466:B529" si="209">B465+100</f>
        <v>33200</v>
      </c>
      <c r="C466" s="186" t="str">
        <f t="shared" si="177"/>
        <v>-0.0000693371819601194+0.0737656740118259i</v>
      </c>
      <c r="D466" s="158" t="str">
        <f t="shared" si="178"/>
        <v>-5.95753754206765+0.565536834090665i</v>
      </c>
      <c r="E466" t="str">
        <f t="shared" si="179"/>
        <v>2870</v>
      </c>
      <c r="F466" t="str">
        <f t="shared" si="180"/>
        <v>0.777000777000777</v>
      </c>
      <c r="G466" t="str">
        <f t="shared" si="175"/>
        <v>0.777000777000777</v>
      </c>
      <c r="H466" t="str">
        <f t="shared" si="181"/>
        <v>3.71036744606247+4.07363434877262i</v>
      </c>
      <c r="I466" t="str">
        <f t="shared" si="182"/>
        <v>130.376095123976i</v>
      </c>
      <c r="J466" t="str">
        <f t="shared" si="176"/>
        <v>-13.5393461371333+28.1973246499092i</v>
      </c>
      <c r="K466" t="str">
        <f t="shared" si="183"/>
        <v>3.75740573014335-1.80417175706145i</v>
      </c>
      <c r="L466" t="str">
        <f t="shared" si="184"/>
        <v>0.203137536221979-0.0877826715882869i</v>
      </c>
      <c r="M466" t="str">
        <f t="shared" si="185"/>
        <v>3.96054326636533-1.89195442864974i</v>
      </c>
      <c r="N466" t="str">
        <f t="shared" si="186"/>
        <v>-0.14723900267807i</v>
      </c>
      <c r="O466" t="str">
        <f t="shared" si="187"/>
        <v>0.989179906944304-0.146707572052905i</v>
      </c>
      <c r="P466" t="str">
        <f t="shared" si="188"/>
        <v>0.010820093055696+0.146707572052905i</v>
      </c>
      <c r="Q466" t="str">
        <f t="shared" si="189"/>
        <v>-0.010820093055696+0.000531430625165003i</v>
      </c>
      <c r="R466" t="str">
        <f t="shared" si="190"/>
        <v>-0.333253004991909-13.5751764933631i</v>
      </c>
      <c r="S466" t="str">
        <f t="shared" si="191"/>
        <v>0.0151984176393818i</v>
      </c>
      <c r="T466" t="str">
        <f t="shared" si="192"/>
        <v>0.206321201874451-0.00506491834944602i</v>
      </c>
      <c r="U466" t="str">
        <f t="shared" si="193"/>
        <v>0.00005-0.00726336907137164i</v>
      </c>
      <c r="V466" t="str">
        <f t="shared" si="194"/>
        <v>3.33333333333333E-06-0.00798970597850882i</v>
      </c>
      <c r="W466" t="str">
        <f t="shared" si="195"/>
        <v>0.0000144745400014761-0.00380466157890627i</v>
      </c>
      <c r="X466" t="str">
        <f t="shared" si="196"/>
        <v>0.00028626861060352-0.00378305433041834i</v>
      </c>
      <c r="Y466" t="str">
        <f t="shared" si="197"/>
        <v>0.009+0.0208601752198362i</v>
      </c>
      <c r="Z466" t="str">
        <f t="shared" si="198"/>
        <v>-2.29510347972731-1.48272698391555i</v>
      </c>
      <c r="AA466" t="str">
        <f t="shared" si="199"/>
        <v>344.060717007122-632.715539901722i</v>
      </c>
      <c r="AB466" t="str">
        <f t="shared" si="200"/>
        <v>1.42523852895625-0.0349877604049663i</v>
      </c>
      <c r="AC466" t="str">
        <f t="shared" si="201"/>
        <v>6.57852361057539-2.83505688561811i</v>
      </c>
      <c r="AD466" t="str">
        <f t="shared" si="202"/>
        <v>0.184648663250079+0.0742570419565042i</v>
      </c>
      <c r="AE466" t="str">
        <f t="shared" si="203"/>
        <v>-0.313684869697594-0.444211150933458i</v>
      </c>
      <c r="AF466" t="str">
        <f t="shared" si="204"/>
        <v>-9.66790498813012-3.50809751468196i</v>
      </c>
      <c r="AG466" t="str">
        <f t="shared" si="205"/>
        <v>1.40006044783218-0.33043775417452i</v>
      </c>
      <c r="AH466" t="str">
        <f t="shared" si="206"/>
        <v>0.136005130891613+3.88552476580794i</v>
      </c>
      <c r="AI466">
        <f t="shared" si="207"/>
        <v>11.794311399623039</v>
      </c>
      <c r="AJ466">
        <f t="shared" si="208"/>
        <v>87.995292707420674</v>
      </c>
      <c r="AK466"/>
      <c r="AL466"/>
      <c r="AM466"/>
      <c r="AN466"/>
    </row>
    <row r="467" spans="1:40" x14ac:dyDescent="0.25">
      <c r="A467"/>
      <c r="B467">
        <f t="shared" si="209"/>
        <v>33300</v>
      </c>
      <c r="C467" s="186" t="str">
        <f t="shared" si="177"/>
        <v>-0.000068921368078592+0.0735441558609269i</v>
      </c>
      <c r="D467" s="158" t="str">
        <f t="shared" si="178"/>
        <v>-5.95753435416123+0.563838528267106i</v>
      </c>
      <c r="E467" t="str">
        <f t="shared" si="179"/>
        <v>2870</v>
      </c>
      <c r="F467" t="str">
        <f t="shared" si="180"/>
        <v>0.777000777000777</v>
      </c>
      <c r="G467" t="str">
        <f t="shared" si="175"/>
        <v>0.777000777000777</v>
      </c>
      <c r="H467" t="str">
        <f t="shared" si="181"/>
        <v>3.72214122909103+4.07703230383744i</v>
      </c>
      <c r="I467" t="str">
        <f t="shared" si="182"/>
        <v>130.768794205675i</v>
      </c>
      <c r="J467" t="str">
        <f t="shared" si="176"/>
        <v>-13.627064466909+28.2822563506619i</v>
      </c>
      <c r="K467" t="str">
        <f t="shared" si="183"/>
        <v>3.75253722629914-1.80806177778873i</v>
      </c>
      <c r="L467" t="str">
        <f t="shared" si="184"/>
        <v>0.202944870159434-0.0879635688597755i</v>
      </c>
      <c r="M467" t="str">
        <f t="shared" si="185"/>
        <v>3.95548209645857-1.89602534664851i</v>
      </c>
      <c r="N467" t="str">
        <f t="shared" si="186"/>
        <v>-0.147682493649992i</v>
      </c>
      <c r="O467" t="str">
        <f t="shared" si="187"/>
        <v>0.98911474618467-0.147146249969327i</v>
      </c>
      <c r="P467" t="str">
        <f t="shared" si="188"/>
        <v>0.01088525381533+0.147146249969327i</v>
      </c>
      <c r="Q467" t="str">
        <f t="shared" si="189"/>
        <v>-0.01088525381533+0.000536243680665016i</v>
      </c>
      <c r="R467" t="str">
        <f t="shared" si="190"/>
        <v>-0.333252520147419-13.5343609829143i</v>
      </c>
      <c r="S467" t="str">
        <f t="shared" si="191"/>
        <v>0.0152441960057655i</v>
      </c>
      <c r="T467" t="str">
        <f t="shared" si="192"/>
        <v>0.206320451636331-0.00508016673654257i</v>
      </c>
      <c r="U467" t="str">
        <f t="shared" si="193"/>
        <v>0.00005-0.00724155715223839i</v>
      </c>
      <c r="V467" t="str">
        <f t="shared" si="194"/>
        <v>3.33333333333333E-06-0.00796571286746224i</v>
      </c>
      <c r="W467" t="str">
        <f t="shared" si="195"/>
        <v>0.0000144745391643304-0.00379323640746005i</v>
      </c>
      <c r="X467" t="str">
        <f t="shared" si="196"/>
        <v>0.000284646994657966-0.00377181020136657i</v>
      </c>
      <c r="Y467" t="str">
        <f t="shared" si="197"/>
        <v>0.009+0.020923007072908i</v>
      </c>
      <c r="Z467" t="str">
        <f t="shared" si="198"/>
        <v>-2.28377377444723-1.46864918088645i</v>
      </c>
      <c r="AA467" t="str">
        <f t="shared" si="199"/>
        <v>341.734797344971-631.274489002348i</v>
      </c>
      <c r="AB467" t="str">
        <f t="shared" si="200"/>
        <v>1.42523334641435-0.0350930941690051i</v>
      </c>
      <c r="AC467" t="str">
        <f t="shared" si="201"/>
        <v>6.57094758898094-2.84108865538512i</v>
      </c>
      <c r="AD467" t="str">
        <f t="shared" si="202"/>
        <v>0.184682840992353+0.0745109017517811i</v>
      </c>
      <c r="AE467" t="str">
        <f t="shared" si="203"/>
        <v>-0.312343454023879-0.441400346478335i</v>
      </c>
      <c r="AF467" t="str">
        <f t="shared" si="204"/>
        <v>-9.67967558325226-3.51319377557033i</v>
      </c>
      <c r="AG467" t="str">
        <f t="shared" si="205"/>
        <v>1.39874077249843-0.329863805356625i</v>
      </c>
      <c r="AH467" t="str">
        <f t="shared" si="206"/>
        <v>0.139699795568986+3.87206639530647i</v>
      </c>
      <c r="AI467">
        <f t="shared" si="207"/>
        <v>11.764505383814319</v>
      </c>
      <c r="AJ467">
        <f t="shared" si="208"/>
        <v>87.933729024368191</v>
      </c>
      <c r="AK467"/>
      <c r="AL467"/>
      <c r="AM467"/>
      <c r="AN467"/>
    </row>
    <row r="468" spans="1:40" x14ac:dyDescent="0.25">
      <c r="A468"/>
      <c r="B468">
        <f t="shared" si="209"/>
        <v>33400</v>
      </c>
      <c r="C468" s="186" t="str">
        <f t="shared" si="177"/>
        <v>-0.0000685092834540374+0.0733239641625369i</v>
      </c>
      <c r="D468" s="158" t="str">
        <f t="shared" si="178"/>
        <v>-5.95753119484577+0.562150391912783i</v>
      </c>
      <c r="E468" t="str">
        <f t="shared" si="179"/>
        <v>2870</v>
      </c>
      <c r="F468" t="str">
        <f t="shared" si="180"/>
        <v>0.777000777000777</v>
      </c>
      <c r="G468" t="str">
        <f t="shared" si="175"/>
        <v>0.777000777000777</v>
      </c>
      <c r="H468" t="str">
        <f t="shared" si="181"/>
        <v>3.73389918565739+4.08038896330672i</v>
      </c>
      <c r="I468" t="str">
        <f t="shared" si="182"/>
        <v>131.161493287374i</v>
      </c>
      <c r="J468" t="str">
        <f t="shared" si="176"/>
        <v>-13.7150466112103+28.3671880514147i</v>
      </c>
      <c r="K468" t="str">
        <f t="shared" si="183"/>
        <v>3.74766646280128-1.81193215652638i</v>
      </c>
      <c r="L468" t="str">
        <f t="shared" si="184"/>
        <v>0.202751991420317-0.0881438721210594i</v>
      </c>
      <c r="M468" t="str">
        <f t="shared" si="185"/>
        <v>3.9504184542216-1.90007602864744i</v>
      </c>
      <c r="N468" t="str">
        <f t="shared" si="186"/>
        <v>-0.148125984621914i</v>
      </c>
      <c r="O468" t="str">
        <f t="shared" si="187"/>
        <v>0.989049390881755-0.147584898944401i</v>
      </c>
      <c r="P468" t="str">
        <f t="shared" si="188"/>
        <v>0.010950609118245+0.147584898944401i</v>
      </c>
      <c r="Q468" t="str">
        <f t="shared" si="189"/>
        <v>-0.010950609118245+0.000541085677513015i</v>
      </c>
      <c r="R468" t="str">
        <f t="shared" si="190"/>
        <v>-0.333252033842467-13.4937897290774i</v>
      </c>
      <c r="S468" t="str">
        <f t="shared" si="191"/>
        <v>0.0152899743721492i</v>
      </c>
      <c r="T468" t="str">
        <f t="shared" si="192"/>
        <v>0.206319699140764-0.00509541505691792i</v>
      </c>
      <c r="U468" t="str">
        <f t="shared" si="193"/>
        <v>0.0000499999999999999-0.00721987584339934i</v>
      </c>
      <c r="V468" t="str">
        <f t="shared" si="194"/>
        <v>3.33333333333333E-06-0.00794186342773928i</v>
      </c>
      <c r="W468" t="str">
        <f t="shared" si="195"/>
        <v>0.0000144745383246671-0.00378187965092979i</v>
      </c>
      <c r="X468" t="str">
        <f t="shared" si="196"/>
        <v>0.000283039823754424-0.00376063237154847i</v>
      </c>
      <c r="Y468" t="str">
        <f t="shared" si="197"/>
        <v>0.009+0.0209858389259798i</v>
      </c>
      <c r="Z468" t="str">
        <f t="shared" si="198"/>
        <v>-2.27250562402034-1.45474701048517i</v>
      </c>
      <c r="AA468" t="str">
        <f t="shared" si="199"/>
        <v>339.431898923879-629.835127407866i</v>
      </c>
      <c r="AB468" t="str">
        <f t="shared" si="200"/>
        <v>1.42522814827831-0.035198427472143i</v>
      </c>
      <c r="AC468" t="str">
        <f t="shared" si="201"/>
        <v>6.56336789014881-2.84709035734273i</v>
      </c>
      <c r="AD468" t="str">
        <f t="shared" si="202"/>
        <v>0.184717122535071+0.0747646511892276i</v>
      </c>
      <c r="AE468" t="str">
        <f t="shared" si="203"/>
        <v>-0.311007047006306-0.438619772098756i</v>
      </c>
      <c r="AF468" t="str">
        <f t="shared" si="204"/>
        <v>-9.69143038050316-3.51823857139394i</v>
      </c>
      <c r="AG468" t="str">
        <f t="shared" si="205"/>
        <v>1.39743359992901-0.329289046068315i</v>
      </c>
      <c r="AH468" t="str">
        <f t="shared" si="206"/>
        <v>0.143343170451407+3.85868159295186i</v>
      </c>
      <c r="AI468">
        <f t="shared" si="207"/>
        <v>11.734767958439251</v>
      </c>
      <c r="AJ468">
        <f t="shared" si="208"/>
        <v>87.872541778602141</v>
      </c>
      <c r="AK468"/>
      <c r="AL468"/>
      <c r="AM468"/>
      <c r="AN468"/>
    </row>
    <row r="469" spans="1:40" x14ac:dyDescent="0.25">
      <c r="A469"/>
      <c r="B469">
        <f t="shared" si="209"/>
        <v>33500</v>
      </c>
      <c r="C469" s="186" t="str">
        <f t="shared" si="177"/>
        <v>-0.0000681008836246056+0.0731050870380182i</v>
      </c>
      <c r="D469" s="158" t="str">
        <f t="shared" si="178"/>
        <v>-5.95752806378042+0.56047233395814i</v>
      </c>
      <c r="E469" t="str">
        <f t="shared" si="179"/>
        <v>2870</v>
      </c>
      <c r="F469" t="str">
        <f t="shared" si="180"/>
        <v>0.777000777000777</v>
      </c>
      <c r="G469" t="str">
        <f t="shared" si="175"/>
        <v>0.777000777000777</v>
      </c>
      <c r="H469" t="str">
        <f t="shared" si="181"/>
        <v>3.74564118939792+4.08370453023008i</v>
      </c>
      <c r="I469" t="str">
        <f t="shared" si="182"/>
        <v>131.554192369073i</v>
      </c>
      <c r="J469" t="str">
        <f t="shared" si="176"/>
        <v>-13.8032925700373+28.4521197521674i</v>
      </c>
      <c r="K469" t="str">
        <f t="shared" si="183"/>
        <v>3.74279350874363-1.81578294624214i</v>
      </c>
      <c r="L469" t="str">
        <f t="shared" si="184"/>
        <v>0.202558902257847-0.0883235815241642i</v>
      </c>
      <c r="M469" t="str">
        <f t="shared" si="185"/>
        <v>3.94535241100148-1.9041065277663i</v>
      </c>
      <c r="N469" t="str">
        <f t="shared" si="186"/>
        <v>-0.148569475593835i</v>
      </c>
      <c r="O469" t="str">
        <f t="shared" si="187"/>
        <v>0.988983841048414-0.14802351889185i</v>
      </c>
      <c r="P469" t="str">
        <f t="shared" si="188"/>
        <v>0.011016158951586+0.14802351889185i</v>
      </c>
      <c r="Q469" t="str">
        <f t="shared" si="189"/>
        <v>-0.011016158951586+0.000545956701984984i</v>
      </c>
      <c r="R469" t="str">
        <f t="shared" si="190"/>
        <v>-0.333251546076168-13.4534605444795i</v>
      </c>
      <c r="S469" t="str">
        <f t="shared" si="191"/>
        <v>0.0153357527385329i</v>
      </c>
      <c r="T469" t="str">
        <f t="shared" si="192"/>
        <v>0.206318944387746-0.00511066331035792i</v>
      </c>
      <c r="U469" t="str">
        <f t="shared" si="193"/>
        <v>0.0000499999999999999-0.00719832397521008i</v>
      </c>
      <c r="V469" t="str">
        <f t="shared" si="194"/>
        <v>3.33333333333333E-06-0.00791815637273109i</v>
      </c>
      <c r="W469" t="str">
        <f t="shared" si="195"/>
        <v>0.0000144745374824862-0.00377059069664463i</v>
      </c>
      <c r="X469" t="str">
        <f t="shared" si="196"/>
        <v>0.00028144692712564-0.00374952025939858i</v>
      </c>
      <c r="Y469" t="str">
        <f t="shared" si="197"/>
        <v>0.009+0.0210486707790516i</v>
      </c>
      <c r="Z469" t="str">
        <f t="shared" si="198"/>
        <v>-2.26129907766731-1.44101783074064i</v>
      </c>
      <c r="AA469" t="str">
        <f t="shared" si="199"/>
        <v>337.151736709109-628.397564203876i</v>
      </c>
      <c r="AB469" t="str">
        <f t="shared" si="200"/>
        <v>1.42522293454811-0.0353037603129007i</v>
      </c>
      <c r="AC469" t="str">
        <f t="shared" si="201"/>
        <v>6.5557846205675-2.85306206906322i</v>
      </c>
      <c r="AD469" t="str">
        <f t="shared" si="202"/>
        <v>0.184751507848285+0.0750182910811832i</v>
      </c>
      <c r="AE469" t="str">
        <f t="shared" si="203"/>
        <v>-0.309675719215294-0.435869009495654i</v>
      </c>
      <c r="AF469" t="str">
        <f t="shared" si="204"/>
        <v>-9.70316925317834-3.52323219627194i</v>
      </c>
      <c r="AG469" t="str">
        <f t="shared" si="205"/>
        <v>1.39613878328292-0.328713558418624i</v>
      </c>
      <c r="AH469" t="str">
        <f t="shared" si="206"/>
        <v>0.146935938340254+3.84536991245375i</v>
      </c>
      <c r="AI469">
        <f t="shared" si="207"/>
        <v>11.705098946369379</v>
      </c>
      <c r="AJ469">
        <f t="shared" si="208"/>
        <v>87.811728001473284</v>
      </c>
      <c r="AK469"/>
      <c r="AL469"/>
      <c r="AM469"/>
      <c r="AN469"/>
    </row>
    <row r="470" spans="1:40" x14ac:dyDescent="0.25">
      <c r="A470"/>
      <c r="B470">
        <f t="shared" si="209"/>
        <v>33600</v>
      </c>
      <c r="C470" s="186" t="str">
        <f t="shared" si="177"/>
        <v>-0.0000676961247890932+0.0728875127501443i</v>
      </c>
      <c r="D470" s="158" t="str">
        <f t="shared" si="178"/>
        <v>-5.95752496062934+0.558804264417773i</v>
      </c>
      <c r="E470" t="str">
        <f t="shared" si="179"/>
        <v>2870</v>
      </c>
      <c r="F470" t="str">
        <f t="shared" si="180"/>
        <v>0.777000777000777</v>
      </c>
      <c r="G470" t="str">
        <f t="shared" si="175"/>
        <v>0.777000777000777</v>
      </c>
      <c r="H470" t="str">
        <f t="shared" si="181"/>
        <v>3.75736711566481+4.08697920749752i</v>
      </c>
      <c r="I470" t="str">
        <f t="shared" si="182"/>
        <v>131.946891450771i</v>
      </c>
      <c r="J470" t="str">
        <f t="shared" si="176"/>
        <v>-13.8918023433899+28.5370514529202i</v>
      </c>
      <c r="K470" t="str">
        <f t="shared" si="183"/>
        <v>3.73791843286471-1.81961419983201i</v>
      </c>
      <c r="L470" t="str">
        <f t="shared" si="184"/>
        <v>0.20236560492027-0.0885026972306727i</v>
      </c>
      <c r="M470" t="str">
        <f t="shared" si="185"/>
        <v>3.94028403778498-1.90811689706268i</v>
      </c>
      <c r="N470" t="str">
        <f t="shared" si="186"/>
        <v>-0.149012966565757i</v>
      </c>
      <c r="O470" t="str">
        <f t="shared" si="187"/>
        <v>0.988918096697538-0.148462109725408i</v>
      </c>
      <c r="P470" t="str">
        <f t="shared" si="188"/>
        <v>0.0110819033024619+0.148462109725408i</v>
      </c>
      <c r="Q470" t="str">
        <f t="shared" si="189"/>
        <v>-0.0110819033024619+0.000550856840349001i</v>
      </c>
      <c r="R470" t="str">
        <f t="shared" si="190"/>
        <v>-0.333251056850557-13.4133712677862i</v>
      </c>
      <c r="S470" t="str">
        <f t="shared" si="191"/>
        <v>0.0153815311049165i</v>
      </c>
      <c r="T470" t="str">
        <f t="shared" si="192"/>
        <v>0.206318187377247-0.00512591149669314i</v>
      </c>
      <c r="U470" t="str">
        <f t="shared" si="193"/>
        <v>0.0000500000000000002-0.00717690039195057i</v>
      </c>
      <c r="V470" t="str">
        <f t="shared" si="194"/>
        <v>3.33333333333333E-06-0.00789459043114563i</v>
      </c>
      <c r="W470" t="str">
        <f t="shared" si="195"/>
        <v>0.0000144745366377878-0.00375936893922742i</v>
      </c>
      <c r="X470" t="str">
        <f t="shared" si="196"/>
        <v>0.000279868136516141-0.00373847329009655i</v>
      </c>
      <c r="Y470" t="str">
        <f t="shared" si="197"/>
        <v>0.009+0.0211115026321234i</v>
      </c>
      <c r="Z470" t="str">
        <f t="shared" si="198"/>
        <v>-2.25015416650926-1.42745904442081i</v>
      </c>
      <c r="AA470" t="str">
        <f t="shared" si="199"/>
        <v>334.89402955286-626.961904662977i</v>
      </c>
      <c r="AB470" t="str">
        <f t="shared" si="200"/>
        <v>1.42521770522354-0.0354090926901078i</v>
      </c>
      <c r="AC470" t="str">
        <f t="shared" si="201"/>
        <v>6.5481978861892-2.85900386804922i</v>
      </c>
      <c r="AD470" t="str">
        <f t="shared" si="202"/>
        <v>0.184785996902348+0.0752718222298383i</v>
      </c>
      <c r="AE470" t="str">
        <f t="shared" si="203"/>
        <v>-0.308349537410367-0.433147646971787i</v>
      </c>
      <c r="AF470" t="str">
        <f t="shared" si="204"/>
        <v>-9.71489207629415-3.52817494307975i</v>
      </c>
      <c r="AG470" t="str">
        <f t="shared" si="205"/>
        <v>1.39485617754768-0.328137422106874i</v>
      </c>
      <c r="AH470" t="str">
        <f t="shared" si="206"/>
        <v>0.15047877247699+3.8321309089466i</v>
      </c>
      <c r="AI470">
        <f t="shared" si="207"/>
        <v>11.675498169480051</v>
      </c>
      <c r="AJ470">
        <f t="shared" si="208"/>
        <v>87.75128475161533</v>
      </c>
      <c r="AK470"/>
      <c r="AL470"/>
      <c r="AM470"/>
      <c r="AN470"/>
    </row>
    <row r="471" spans="1:40" x14ac:dyDescent="0.25">
      <c r="A471"/>
      <c r="B471">
        <f t="shared" si="209"/>
        <v>33700</v>
      </c>
      <c r="C471" s="186" t="str">
        <f t="shared" si="177"/>
        <v>-0.0000672949637952016+0.0726712297010037i</v>
      </c>
      <c r="D471" s="158" t="str">
        <f t="shared" si="178"/>
        <v>-5.95752188506172+0.557146094374362i</v>
      </c>
      <c r="E471" t="str">
        <f t="shared" si="179"/>
        <v>2870</v>
      </c>
      <c r="F471" t="str">
        <f t="shared" si="180"/>
        <v>0.777000777000777</v>
      </c>
      <c r="G471" t="str">
        <f t="shared" si="175"/>
        <v>0.777000777000777</v>
      </c>
      <c r="H471" t="str">
        <f t="shared" si="181"/>
        <v>3.76907684151561+4.09021319782807i</v>
      </c>
      <c r="I471" t="str">
        <f t="shared" si="182"/>
        <v>132.33959053247i</v>
      </c>
      <c r="J471" t="str">
        <f t="shared" si="176"/>
        <v>-13.9805759312681+28.6219831536729i</v>
      </c>
      <c r="K471" t="str">
        <f t="shared" si="183"/>
        <v>3.73304130354833-1.82342597012256i</v>
      </c>
      <c r="L471" t="str">
        <f t="shared" si="184"/>
        <v>0.202172101650821-0.088681219411675i</v>
      </c>
      <c r="M471" t="str">
        <f t="shared" si="185"/>
        <v>3.93521340519915-1.91210718953423i</v>
      </c>
      <c r="N471" t="str">
        <f t="shared" si="186"/>
        <v>-0.149456457537679i</v>
      </c>
      <c r="O471" t="str">
        <f t="shared" si="187"/>
        <v>0.988852157842059-0.148900671358808i</v>
      </c>
      <c r="P471" t="str">
        <f t="shared" si="188"/>
        <v>0.011147842157941+0.148900671358808i</v>
      </c>
      <c r="Q471" t="str">
        <f t="shared" si="189"/>
        <v>-0.011147842157941+0.000555786178871004i</v>
      </c>
      <c r="R471" t="str">
        <f t="shared" si="190"/>
        <v>-0.333250566163054-13.3735197633188i</v>
      </c>
      <c r="S471" t="str">
        <f t="shared" si="191"/>
        <v>0.0154273094713002i</v>
      </c>
      <c r="T471" t="str">
        <f t="shared" si="192"/>
        <v>0.206317428109269-0.00514115961568344i</v>
      </c>
      <c r="U471" t="str">
        <f t="shared" si="193"/>
        <v>0.0000500000000000001-0.00715560395161837i</v>
      </c>
      <c r="V471" t="str">
        <f t="shared" si="194"/>
        <v>3.33333333333333E-06-0.0078711643467802i</v>
      </c>
      <c r="W471" t="str">
        <f t="shared" si="195"/>
        <v>0.0000144745357905716-0.00374821378048638i</v>
      </c>
      <c r="X471" t="str">
        <f t="shared" si="196"/>
        <v>0.000278303286138081-0.00372749089546998i</v>
      </c>
      <c r="Y471" t="str">
        <f t="shared" si="197"/>
        <v>0.009+0.0211743344851952i</v>
      </c>
      <c r="Z471" t="str">
        <f t="shared" si="198"/>
        <v>-2.23907090431069-1.41406809824468i</v>
      </c>
      <c r="AA471" t="str">
        <f t="shared" si="199"/>
        <v>332.658500146894-625.528250356556i</v>
      </c>
      <c r="AB471" t="str">
        <f t="shared" si="200"/>
        <v>1.42521246030462-0.0355144246021054i</v>
      </c>
      <c r="AC471" t="str">
        <f t="shared" si="201"/>
        <v>6.54060779243374-2.86491583173437i</v>
      </c>
      <c r="AD471" t="str">
        <f t="shared" si="202"/>
        <v>0.184820589667895+0.075525245427401i</v>
      </c>
      <c r="AE471" t="str">
        <f t="shared" si="203"/>
        <v>-0.30702856467194-0.430455279325558i</v>
      </c>
      <c r="AF471" t="str">
        <f t="shared" si="204"/>
        <v>-9.72659872657733-3.53306710345371i</v>
      </c>
      <c r="AG471" t="str">
        <f t="shared" si="205"/>
        <v>1.3935856395222-0.327560714488147i</v>
      </c>
      <c r="AH471" t="str">
        <f t="shared" si="206"/>
        <v>0.153972336679307+3.81896413903797i</v>
      </c>
      <c r="AI471">
        <f t="shared" si="207"/>
        <v>11.645965448697797</v>
      </c>
      <c r="AJ471">
        <f t="shared" si="208"/>
        <v>87.691209114701223</v>
      </c>
      <c r="AK471"/>
      <c r="AL471"/>
      <c r="AM471"/>
      <c r="AN471"/>
    </row>
    <row r="472" spans="1:40" x14ac:dyDescent="0.25">
      <c r="A472"/>
      <c r="B472">
        <f t="shared" si="209"/>
        <v>33800</v>
      </c>
      <c r="C472" s="186" t="str">
        <f t="shared" si="177"/>
        <v>-0.0000668973581280313+0.0724562264299364i</v>
      </c>
      <c r="D472" s="158" t="str">
        <f t="shared" si="178"/>
        <v>-5.95751883675161+0.555497735962846i</v>
      </c>
      <c r="E472" t="str">
        <f t="shared" si="179"/>
        <v>2870</v>
      </c>
      <c r="F472" t="str">
        <f t="shared" si="180"/>
        <v>0.777000777000777</v>
      </c>
      <c r="G472" t="str">
        <f t="shared" si="175"/>
        <v>0.777000777000777</v>
      </c>
      <c r="H472" t="str">
        <f t="shared" si="181"/>
        <v>3.78077024570266+4.0934067037585i</v>
      </c>
      <c r="I472" t="str">
        <f t="shared" si="182"/>
        <v>132.732289614169i</v>
      </c>
      <c r="J472" t="str">
        <f t="shared" si="176"/>
        <v>-14.069613333672+28.7069148544257i</v>
      </c>
      <c r="K472" t="str">
        <f t="shared" si="183"/>
        <v>3.72816218882375-1.82721830987281i</v>
      </c>
      <c r="L472" t="str">
        <f t="shared" si="184"/>
        <v>0.201978394687685-0.0888591482477176i</v>
      </c>
      <c r="M472" t="str">
        <f t="shared" si="185"/>
        <v>3.93014058351144-1.91607745812053i</v>
      </c>
      <c r="N472" t="str">
        <f t="shared" si="186"/>
        <v>-0.149899948509601i</v>
      </c>
      <c r="O472" t="str">
        <f t="shared" si="187"/>
        <v>0.988786024494946-0.149339203705793i</v>
      </c>
      <c r="P472" t="str">
        <f t="shared" si="188"/>
        <v>0.011213975505054+0.149339203705793i</v>
      </c>
      <c r="Q472" t="str">
        <f t="shared" si="189"/>
        <v>-0.011213975505054+0.000560744803807994i</v>
      </c>
      <c r="R472" t="str">
        <f t="shared" si="190"/>
        <v>-0.333250074015016-13.3339039206726i</v>
      </c>
      <c r="S472" t="str">
        <f t="shared" si="191"/>
        <v>0.0154730878376839i</v>
      </c>
      <c r="T472" t="str">
        <f t="shared" si="192"/>
        <v>0.206316666583805-0.005156407667149i</v>
      </c>
      <c r="U472" t="str">
        <f t="shared" si="193"/>
        <v>0.0000500000000000001-0.007134433525726i</v>
      </c>
      <c r="V472" t="str">
        <f t="shared" si="194"/>
        <v>3.33333333333333E-06-0.00784787687829859i</v>
      </c>
      <c r="W472" t="str">
        <f t="shared" si="195"/>
        <v>0.000014474534940838-0.00373712462930905i</v>
      </c>
      <c r="X472" t="str">
        <f t="shared" si="196"/>
        <v>0.00027675221262806-0.00371657251389951i</v>
      </c>
      <c r="Y472" t="str">
        <f t="shared" si="197"/>
        <v>0.009+0.021237166338267i</v>
      </c>
      <c r="Z472" t="str">
        <f t="shared" si="198"/>
        <v>-2.22804928819661-1.40084248210697i</v>
      </c>
      <c r="AA472" t="str">
        <f t="shared" si="199"/>
        <v>330.444874975249-624.096699263359i</v>
      </c>
      <c r="AB472" t="str">
        <f t="shared" si="200"/>
        <v>1.42520719979129-0.0356197560476514i</v>
      </c>
      <c r="AC472" t="str">
        <f t="shared" si="201"/>
        <v>6.53301444418579-2.87079803748883i</v>
      </c>
      <c r="AD472" t="str">
        <f t="shared" si="202"/>
        <v>0.18485528611586+0.0757785614562336i</v>
      </c>
      <c r="AE472" t="str">
        <f t="shared" si="203"/>
        <v>-0.305712860528976-0.42779150774626i</v>
      </c>
      <c r="AF472" t="str">
        <f t="shared" si="204"/>
        <v>-9.73828908245427-3.53790896779565i</v>
      </c>
      <c r="AG472" t="str">
        <f t="shared" si="205"/>
        <v>1.39232702779956-0.3269835106371i</v>
      </c>
      <c r="AH472" t="str">
        <f t="shared" si="206"/>
        <v>0.157417285475874+3.80586916085543i</v>
      </c>
      <c r="AI472">
        <f t="shared" si="207"/>
        <v>11.616500604048072</v>
      </c>
      <c r="AJ472">
        <f t="shared" si="208"/>
        <v>87.63149820319552</v>
      </c>
      <c r="AK472"/>
      <c r="AL472"/>
      <c r="AM472"/>
      <c r="AN472"/>
    </row>
    <row r="473" spans="1:40" x14ac:dyDescent="0.25">
      <c r="A473"/>
      <c r="B473">
        <f t="shared" si="209"/>
        <v>33900</v>
      </c>
      <c r="C473" s="186" t="str">
        <f t="shared" si="177"/>
        <v>-0.0000665032658988185+0.0722424916115109i</v>
      </c>
      <c r="D473" s="158" t="str">
        <f t="shared" si="178"/>
        <v>-5.95751581537785+0.553859102354917i</v>
      </c>
      <c r="E473" t="str">
        <f t="shared" si="179"/>
        <v>2870</v>
      </c>
      <c r="F473" t="str">
        <f t="shared" si="180"/>
        <v>0.777000777000777</v>
      </c>
      <c r="G473" t="str">
        <f t="shared" si="175"/>
        <v>0.777000777000777</v>
      </c>
      <c r="H473" t="str">
        <f t="shared" si="181"/>
        <v>3.79244720866256+4.09655992763222i</v>
      </c>
      <c r="I473" t="str">
        <f t="shared" si="182"/>
        <v>133.124988695868i</v>
      </c>
      <c r="J473" t="str">
        <f t="shared" si="176"/>
        <v>-14.1589145506015+28.7918465551784i</v>
      </c>
      <c r="K473" t="str">
        <f t="shared" si="183"/>
        <v>3.72328115636641-1.83099127177639i</v>
      </c>
      <c r="L473" t="str">
        <f t="shared" si="184"/>
        <v>0.201784486263955-0.0890364839287543i</v>
      </c>
      <c r="M473" t="str">
        <f t="shared" si="185"/>
        <v>3.92506564263036-1.92002775570514i</v>
      </c>
      <c r="N473" t="str">
        <f t="shared" si="186"/>
        <v>-0.150343439481523i</v>
      </c>
      <c r="O473" t="str">
        <f t="shared" si="187"/>
        <v>0.988719696669206-0.14977770668011i</v>
      </c>
      <c r="P473" t="str">
        <f t="shared" si="188"/>
        <v>0.011280303330794+0.14977770668011i</v>
      </c>
      <c r="Q473" t="str">
        <f t="shared" si="189"/>
        <v>-0.011280303330794+0.000565732801413005i</v>
      </c>
      <c r="R473" t="str">
        <f t="shared" si="190"/>
        <v>-0.33324958040573-13.2945216543434i</v>
      </c>
      <c r="S473" t="str">
        <f t="shared" si="191"/>
        <v>0.0155188662040676i</v>
      </c>
      <c r="T473" t="str">
        <f t="shared" si="192"/>
        <v>0.206315902800835-0.00517165565087819i</v>
      </c>
      <c r="U473" t="str">
        <f t="shared" si="193"/>
        <v>0.00005-0.00711338799910143i</v>
      </c>
      <c r="V473" t="str">
        <f t="shared" si="194"/>
        <v>3.33333333333333E-06-0.00782472679901156i</v>
      </c>
      <c r="W473" t="str">
        <f t="shared" si="195"/>
        <v>0.0000144745340885866-0.00372610090155767i</v>
      </c>
      <c r="X473" t="str">
        <f t="shared" si="196"/>
        <v>0.000275214755004731-0.00370571759022481i</v>
      </c>
      <c r="Y473" t="str">
        <f t="shared" si="197"/>
        <v>0.009+0.0212999981913388i</v>
      </c>
      <c r="Z473" t="str">
        <f t="shared" si="198"/>
        <v>-2.21708929934408-1.38777972831464i</v>
      </c>
      <c r="AA473" t="str">
        <f t="shared" si="199"/>
        <v>328.252884266995-622.667345874901i</v>
      </c>
      <c r="AB473" t="str">
        <f t="shared" si="200"/>
        <v>1.42520192368342-0.0357250870252838i</v>
      </c>
      <c r="AC473" t="str">
        <f t="shared" si="201"/>
        <v>6.52541794579696-2.87665056261945i</v>
      </c>
      <c r="AD473" t="str">
        <f t="shared" si="202"/>
        <v>0.184890086217449+0.0760317710890019i</v>
      </c>
      <c r="AE473" t="str">
        <f t="shared" si="203"/>
        <v>-0.304402481082334-0.425155939710526i</v>
      </c>
      <c r="AF473" t="str">
        <f t="shared" si="204"/>
        <v>-9.74996302404041-3.5427008252773i</v>
      </c>
      <c r="AG473" t="str">
        <f t="shared" si="205"/>
        <v>1.39108020274946-0.326405883409902i</v>
      </c>
      <c r="AH473" t="str">
        <f t="shared" si="206"/>
        <v>0.160814264239211+3.79284553409017i</v>
      </c>
      <c r="AI473">
        <f t="shared" si="207"/>
        <v>11.58710345469899</v>
      </c>
      <c r="AJ473">
        <f t="shared" si="208"/>
        <v>87.57214915610885</v>
      </c>
      <c r="AK473"/>
      <c r="AL473"/>
      <c r="AM473"/>
      <c r="AN473"/>
    </row>
    <row r="474" spans="1:40" x14ac:dyDescent="0.25">
      <c r="A474"/>
      <c r="B474">
        <f t="shared" si="209"/>
        <v>34000</v>
      </c>
      <c r="C474" s="186" t="str">
        <f t="shared" si="177"/>
        <v>-0.0000661126458339045+0.0720300140535366i</v>
      </c>
      <c r="D474" s="158" t="str">
        <f t="shared" si="178"/>
        <v>-5.95751282062402+0.552230107743781i</v>
      </c>
      <c r="E474" t="str">
        <f t="shared" si="179"/>
        <v>2870</v>
      </c>
      <c r="F474" t="str">
        <f t="shared" si="180"/>
        <v>0.777000777000777</v>
      </c>
      <c r="G474" t="str">
        <f t="shared" si="175"/>
        <v>0.777000777000777</v>
      </c>
      <c r="H474" t="str">
        <f t="shared" si="181"/>
        <v>3.80410761250559+4.09967307158841i</v>
      </c>
      <c r="I474" t="str">
        <f t="shared" si="182"/>
        <v>133.517687777566i</v>
      </c>
      <c r="J474" t="str">
        <f t="shared" si="176"/>
        <v>-14.2484795820566+28.8767782559311i</v>
      </c>
      <c r="K474" t="str">
        <f t="shared" si="183"/>
        <v>3.71839827349819-1.83474490846331i</v>
      </c>
      <c r="L474" t="str">
        <f t="shared" si="184"/>
        <v>0.201590378607593-0.0892132266540951i</v>
      </c>
      <c r="M474" t="str">
        <f t="shared" si="185"/>
        <v>3.91998865210578-1.92395813511741i</v>
      </c>
      <c r="N474" t="str">
        <f t="shared" si="186"/>
        <v>-0.150786930453445i</v>
      </c>
      <c r="O474" t="str">
        <f t="shared" si="187"/>
        <v>0.988653174377885-0.150216180195514i</v>
      </c>
      <c r="P474" t="str">
        <f t="shared" si="188"/>
        <v>0.011346825622115+0.150216180195514i</v>
      </c>
      <c r="Q474" t="str">
        <f t="shared" si="189"/>
        <v>-0.011346825622115+0.000570750257930991i</v>
      </c>
      <c r="R474" t="str">
        <f t="shared" si="190"/>
        <v>-0.333249085337082-13.2553709033637i</v>
      </c>
      <c r="S474" t="str">
        <f t="shared" si="191"/>
        <v>0.0155646445704513i</v>
      </c>
      <c r="T474" t="str">
        <f t="shared" si="192"/>
        <v>0.206315136760358-0.00518690356669967i</v>
      </c>
      <c r="U474" t="str">
        <f t="shared" si="193"/>
        <v>0.00005-0.0070924662696923i</v>
      </c>
      <c r="V474" t="str">
        <f t="shared" si="194"/>
        <v>3.33333333333333E-06-0.00780171289666151i</v>
      </c>
      <c r="W474" t="str">
        <f t="shared" si="195"/>
        <v>0.0000144745332338177-0.00371514201996675i</v>
      </c>
      <c r="X474" t="str">
        <f t="shared" si="196"/>
        <v>0.000273690754627346-0.00369492557565278i</v>
      </c>
      <c r="Y474" t="str">
        <f t="shared" si="197"/>
        <v>0.009+0.0213628300444106i</v>
      </c>
      <c r="Z474" t="str">
        <f t="shared" si="198"/>
        <v>-2.20619090364964-1.37487741083588i</v>
      </c>
      <c r="AA474" t="str">
        <f t="shared" si="199"/>
        <v>326.082261949136-621.240281297832i</v>
      </c>
      <c r="AB474" t="str">
        <f t="shared" si="200"/>
        <v>1.425196631981-0.0358304175338192i</v>
      </c>
      <c r="AC474" t="str">
        <f t="shared" si="201"/>
        <v>6.51781840108605-2.88247348437456i</v>
      </c>
      <c r="AD474" t="str">
        <f t="shared" si="202"/>
        <v>0.184924989944154+0.0762848750888163i</v>
      </c>
      <c r="AE474" t="str">
        <f t="shared" si="203"/>
        <v>-0.303097479124243-0.422548188880265i</v>
      </c>
      <c r="AF474" t="str">
        <f t="shared" si="204"/>
        <v>-9.76162043312961-3.54744296384463i</v>
      </c>
      <c r="AG474" t="str">
        <f t="shared" si="205"/>
        <v>1.3898450265005-0.32582790350458i</v>
      </c>
      <c r="AH474" t="str">
        <f t="shared" si="206"/>
        <v>0.164163909316931+3.77989282004011i</v>
      </c>
      <c r="AI474">
        <f t="shared" si="207"/>
        <v>11.557773819007169</v>
      </c>
      <c r="AJ474">
        <f t="shared" si="208"/>
        <v>87.513159138752869</v>
      </c>
      <c r="AK474"/>
      <c r="AL474"/>
      <c r="AM474"/>
      <c r="AN474"/>
    </row>
    <row r="475" spans="1:40" x14ac:dyDescent="0.25">
      <c r="A475"/>
      <c r="B475">
        <f t="shared" si="209"/>
        <v>34100</v>
      </c>
      <c r="C475" s="186" t="str">
        <f t="shared" si="177"/>
        <v>-0.0000657254572639247+0.0718187826951081i</v>
      </c>
      <c r="D475" s="158" t="str">
        <f t="shared" si="178"/>
        <v>-5.95750985217832+0.550610667329162i</v>
      </c>
      <c r="E475" t="str">
        <f t="shared" si="179"/>
        <v>2870</v>
      </c>
      <c r="F475" t="str">
        <f t="shared" si="180"/>
        <v>0.777000777000777</v>
      </c>
      <c r="G475" t="str">
        <f t="shared" si="175"/>
        <v>0.777000777000777</v>
      </c>
      <c r="H475" t="str">
        <f t="shared" si="181"/>
        <v>3.81575134100508+4.1027463375512i</v>
      </c>
      <c r="I475" t="str">
        <f t="shared" si="182"/>
        <v>133.910386859265i</v>
      </c>
      <c r="J475" t="str">
        <f t="shared" si="176"/>
        <v>-14.3383084280375+28.9617099566839i</v>
      </c>
      <c r="K475" t="str">
        <f t="shared" si="183"/>
        <v>3.71351360718802-1.83847927250192i</v>
      </c>
      <c r="L475" t="str">
        <f t="shared" si="184"/>
        <v>0.201396073941397-0.0893893766323557i</v>
      </c>
      <c r="M475" t="str">
        <f t="shared" si="185"/>
        <v>3.91490968112942-1.92786864913428i</v>
      </c>
      <c r="N475" t="str">
        <f t="shared" si="186"/>
        <v>-0.151230421425367i</v>
      </c>
      <c r="O475" t="str">
        <f t="shared" si="187"/>
        <v>0.988586457634067-0.150654624165762i</v>
      </c>
      <c r="P475" t="str">
        <f t="shared" si="188"/>
        <v>0.0114135423659329+0.150654624165762i</v>
      </c>
      <c r="Q475" t="str">
        <f t="shared" si="189"/>
        <v>-0.0114135423659329+0.000575797259604993i</v>
      </c>
      <c r="R475" t="str">
        <f t="shared" si="190"/>
        <v>-0.333248588806437-13.2164496309411i</v>
      </c>
      <c r="S475" t="str">
        <f t="shared" si="191"/>
        <v>0.0156104229368349i</v>
      </c>
      <c r="T475" t="str">
        <f t="shared" si="192"/>
        <v>0.206314368462366-0.00520215141437187i</v>
      </c>
      <c r="U475" t="str">
        <f t="shared" si="193"/>
        <v>0.0000499999999999999-0.00707166724837355i</v>
      </c>
      <c r="V475" t="str">
        <f t="shared" si="194"/>
        <v>3.33333333333333E-06-0.00777883397321094i</v>
      </c>
      <c r="W475" t="str">
        <f t="shared" si="195"/>
        <v>0.0000144745323765313-0.00370424741404218i</v>
      </c>
      <c r="X475" t="str">
        <f t="shared" si="196"/>
        <v>0.000272180055155069-0.00368419592766676i</v>
      </c>
      <c r="Y475" t="str">
        <f t="shared" si="197"/>
        <v>0.009+0.0214256618974824i</v>
      </c>
      <c r="Z475" t="str">
        <f t="shared" si="198"/>
        <v>-2.19535405237289-1.36213314456099i</v>
      </c>
      <c r="AA475" t="str">
        <f t="shared" si="199"/>
        <v>323.932745599641-619.815593353342i</v>
      </c>
      <c r="AB475" t="str">
        <f t="shared" si="200"/>
        <v>1.42519132468398-0.0359357475715886i</v>
      </c>
      <c r="AC475" t="str">
        <f t="shared" si="201"/>
        <v>6.51021591334051-2.88826687994304i</v>
      </c>
      <c r="AD475" t="str">
        <f t="shared" si="202"/>
        <v>0.184959997267729+0.0765378742093782i</v>
      </c>
      <c r="AE475" t="str">
        <f t="shared" si="203"/>
        <v>-0.301797904253754-0.41996787500185i</v>
      </c>
      <c r="AF475" t="str">
        <f t="shared" si="204"/>
        <v>-9.7732611931834-3.55213567022204i</v>
      </c>
      <c r="AG475" t="str">
        <f t="shared" si="205"/>
        <v>1.38862136292242-0.325249639519617i</v>
      </c>
      <c r="AH475" t="str">
        <f t="shared" si="206"/>
        <v>0.16746684816112+3.76701058164941i</v>
      </c>
      <c r="AI475">
        <f t="shared" si="207"/>
        <v>11.528511514558639</v>
      </c>
      <c r="AJ475">
        <f t="shared" si="208"/>
        <v>87.454525342497362</v>
      </c>
      <c r="AK475"/>
      <c r="AL475"/>
      <c r="AM475"/>
      <c r="AN475"/>
    </row>
    <row r="476" spans="1:40" x14ac:dyDescent="0.25">
      <c r="A476"/>
      <c r="B476">
        <f t="shared" si="209"/>
        <v>34200</v>
      </c>
      <c r="C476" s="186" t="str">
        <f t="shared" si="177"/>
        <v>-0.0000653416601132241+0.0716087866046865i</v>
      </c>
      <c r="D476" s="158" t="str">
        <f t="shared" si="178"/>
        <v>-5.95750690973349+0.549000697302597i</v>
      </c>
      <c r="E476" t="str">
        <f t="shared" si="179"/>
        <v>2870</v>
      </c>
      <c r="F476" t="str">
        <f t="shared" si="180"/>
        <v>0.777000777000777</v>
      </c>
      <c r="G476" t="str">
        <f t="shared" si="175"/>
        <v>0.777000777000777</v>
      </c>
      <c r="H476" t="str">
        <f t="shared" si="181"/>
        <v>3.82737827958677+4.1057799272191i</v>
      </c>
      <c r="I476" t="str">
        <f t="shared" si="182"/>
        <v>134.303085940964i</v>
      </c>
      <c r="J476" t="str">
        <f t="shared" si="176"/>
        <v>-14.4284010885439+29.0466416574366i</v>
      </c>
      <c r="K476" t="str">
        <f t="shared" si="183"/>
        <v>3.70862722405226-1.84219441640061i</v>
      </c>
      <c r="L476" t="str">
        <f t="shared" si="184"/>
        <v>0.201201574482954-0.0895649340814074i</v>
      </c>
      <c r="M476" t="str">
        <f t="shared" si="185"/>
        <v>3.90982879853521-1.93175935048202i</v>
      </c>
      <c r="N476" t="str">
        <f t="shared" si="186"/>
        <v>-0.151673912397289i</v>
      </c>
      <c r="O476" t="str">
        <f t="shared" si="187"/>
        <v>0.988519546450874-0.15109303850462i</v>
      </c>
      <c r="P476" t="str">
        <f t="shared" si="188"/>
        <v>0.011480453549126+0.15109303850462i</v>
      </c>
      <c r="Q476" t="str">
        <f t="shared" si="189"/>
        <v>-0.011480453549126+0.000580873892669004i</v>
      </c>
      <c r="R476" t="str">
        <f t="shared" si="190"/>
        <v>-0.333248090815022-13.1777558241045i</v>
      </c>
      <c r="S476" t="str">
        <f t="shared" si="191"/>
        <v>0.0156562013032186i</v>
      </c>
      <c r="T476" t="str">
        <f t="shared" si="192"/>
        <v>0.206313597906841-0.00521739919371326i</v>
      </c>
      <c r="U476" t="str">
        <f t="shared" si="193"/>
        <v>0.0000499999999999999-0.00705098985875841i</v>
      </c>
      <c r="V476" t="str">
        <f t="shared" si="194"/>
        <v>3.33333333333333E-06-0.00775608884463428i</v>
      </c>
      <c r="W476" t="str">
        <f t="shared" si="195"/>
        <v>0.0000144745315167272-0.00369341651996234i</v>
      </c>
      <c r="X476" t="str">
        <f t="shared" si="196"/>
        <v>0.000270682502507176-0.00367352810993778i</v>
      </c>
      <c r="Y476" t="str">
        <f t="shared" si="197"/>
        <v>0.009+0.0214884937505542i</v>
      </c>
      <c r="Z476" t="str">
        <f t="shared" si="198"/>
        <v>-2.1845786827577-1.3495445845755i</v>
      </c>
      <c r="AA476" t="str">
        <f t="shared" si="199"/>
        <v>321.804076400671-618.393366673686i</v>
      </c>
      <c r="AB476" t="str">
        <f t="shared" si="200"/>
        <v>1.42518600179224-0.0360410771373382i</v>
      </c>
      <c r="AC476" t="str">
        <f t="shared" si="201"/>
        <v>6.50261058531506-2.89403082646004i</v>
      </c>
      <c r="AD476" t="str">
        <f t="shared" si="202"/>
        <v>0.1849951081602+0.0767907691951073i</v>
      </c>
      <c r="AE476" t="str">
        <f t="shared" si="203"/>
        <v>-0.300503802988584-0.417414623806755i</v>
      </c>
      <c r="AF476" t="str">
        <f t="shared" si="204"/>
        <v>-9.78488518932026-3.5567792299165i</v>
      </c>
      <c r="AG476" t="str">
        <f t="shared" si="205"/>
        <v>1.38740907760802-0.324671158011041i</v>
      </c>
      <c r="AH476" t="str">
        <f t="shared" si="206"/>
        <v>0.170723699456303+3.75419838354777i</v>
      </c>
      <c r="AI476">
        <f t="shared" si="207"/>
        <v>11.499316358212337</v>
      </c>
      <c r="AJ476">
        <f t="shared" si="208"/>
        <v>87.396244984525012</v>
      </c>
      <c r="AK476"/>
      <c r="AL476"/>
      <c r="AM476"/>
      <c r="AN476"/>
    </row>
    <row r="477" spans="1:40" x14ac:dyDescent="0.25">
      <c r="A477"/>
      <c r="B477">
        <f t="shared" si="209"/>
        <v>34300</v>
      </c>
      <c r="C477" s="186" t="str">
        <f t="shared" si="177"/>
        <v>-0.000064961214889489+0.0714000149782151i</v>
      </c>
      <c r="D477" s="158" t="str">
        <f t="shared" si="178"/>
        <v>-5.95750399298678+0.547400114832983i</v>
      </c>
      <c r="E477" t="str">
        <f t="shared" si="179"/>
        <v>2870</v>
      </c>
      <c r="F477" t="str">
        <f t="shared" si="180"/>
        <v>0.777000777000777</v>
      </c>
      <c r="G477" t="str">
        <f t="shared" si="175"/>
        <v>0.777000777000777</v>
      </c>
      <c r="H477" t="str">
        <f t="shared" si="181"/>
        <v>3.83898831531819+4.10877404205458i</v>
      </c>
      <c r="I477" t="str">
        <f t="shared" si="182"/>
        <v>134.695785022662i</v>
      </c>
      <c r="J477" t="str">
        <f t="shared" si="176"/>
        <v>-14.518757563576+29.1315733581894i</v>
      </c>
      <c r="K477" t="str">
        <f t="shared" si="183"/>
        <v>3.70373919035509-1.84589039260951i</v>
      </c>
      <c r="L477" t="str">
        <f t="shared" si="184"/>
        <v>0.20100688244461-0.089739899228326i</v>
      </c>
      <c r="M477" t="str">
        <f t="shared" si="185"/>
        <v>3.9047460727997-1.93563029183784i</v>
      </c>
      <c r="N477" t="str">
        <f t="shared" si="186"/>
        <v>-0.152117403369211i</v>
      </c>
      <c r="O477" t="str">
        <f t="shared" si="187"/>
        <v>0.988452440841466-0.151531423125858i</v>
      </c>
      <c r="P477" t="str">
        <f t="shared" si="188"/>
        <v>0.011547559158534+0.151531423125858i</v>
      </c>
      <c r="Q477" t="str">
        <f t="shared" si="189"/>
        <v>-0.011547559158534+0.000585980243353018i</v>
      </c>
      <c r="R477" t="str">
        <f t="shared" si="190"/>
        <v>-0.333247591361911-13.1392874933583i</v>
      </c>
      <c r="S477" t="str">
        <f t="shared" si="191"/>
        <v>0.0157019796696023i</v>
      </c>
      <c r="T477" t="str">
        <f t="shared" si="192"/>
        <v>0.206312825093772-0.00523264690450866i</v>
      </c>
      <c r="U477" t="str">
        <f t="shared" si="193"/>
        <v>0.0000500000000000001-0.0070304330370128i</v>
      </c>
      <c r="V477" t="str">
        <f t="shared" si="194"/>
        <v>3.33333333333333E-06-0.00773347634071405i</v>
      </c>
      <c r="W477" t="str">
        <f t="shared" si="195"/>
        <v>0.0000144745306544054-0.00368264878048076i</v>
      </c>
      <c r="X477" t="str">
        <f t="shared" si="196"/>
        <v>0.000269197944824004-0.00366292159223692i</v>
      </c>
      <c r="Y477" t="str">
        <f t="shared" si="197"/>
        <v>0.009+0.021551325603626i</v>
      </c>
      <c r="Z477" t="str">
        <f t="shared" si="198"/>
        <v>-2.17386471863107-1.337109425445i</v>
      </c>
      <c r="AA477" t="str">
        <f t="shared" si="199"/>
        <v>319.695999092001-616.973682795916i</v>
      </c>
      <c r="AB477" t="str">
        <f t="shared" si="200"/>
        <v>1.42518066330568-0.0361464062295815i</v>
      </c>
      <c r="AC477" t="str">
        <f t="shared" si="201"/>
        <v>6.49500251923387-2.8997654010068i</v>
      </c>
      <c r="AD477" t="str">
        <f t="shared" si="202"/>
        <v>0.185030322593854+0.0770435607812866i</v>
      </c>
      <c r="AE477" t="str">
        <f t="shared" si="203"/>
        <v>-0.299215218873201-0.414888066913519i</v>
      </c>
      <c r="AF477" t="str">
        <f t="shared" si="204"/>
        <v>-9.79649230830497-3.5613739272216i</v>
      </c>
      <c r="AG477" t="str">
        <f t="shared" si="205"/>
        <v>1.38620803785513-0.324092523547885i</v>
      </c>
      <c r="AH477" t="str">
        <f t="shared" si="206"/>
        <v>0.173935073245381+3.74145579208677i</v>
      </c>
      <c r="AI477">
        <f t="shared" si="207"/>
        <v>11.470188166139865</v>
      </c>
      <c r="AJ477">
        <f t="shared" si="208"/>
        <v>87.338315307591643</v>
      </c>
      <c r="AK477"/>
      <c r="AL477"/>
      <c r="AM477"/>
      <c r="AN477"/>
    </row>
    <row r="478" spans="1:40" x14ac:dyDescent="0.25">
      <c r="A478"/>
      <c r="B478">
        <f t="shared" si="209"/>
        <v>34400</v>
      </c>
      <c r="C478" s="186" t="str">
        <f t="shared" si="177"/>
        <v>-0.0000645840826735837+0.0711924571372643i</v>
      </c>
      <c r="D478" s="158" t="str">
        <f t="shared" si="178"/>
        <v>-5.95750110163979+0.54580883805236i</v>
      </c>
      <c r="E478" t="str">
        <f t="shared" si="179"/>
        <v>2870</v>
      </c>
      <c r="F478" t="str">
        <f t="shared" si="180"/>
        <v>0.777000777000777</v>
      </c>
      <c r="G478" t="str">
        <f t="shared" si="175"/>
        <v>0.777000777000777</v>
      </c>
      <c r="H478" t="str">
        <f t="shared" si="181"/>
        <v>3.85058133689794+4.11172888327373i</v>
      </c>
      <c r="I478" t="str">
        <f t="shared" si="182"/>
        <v>135.088484104361i</v>
      </c>
      <c r="J478" t="str">
        <f t="shared" si="176"/>
        <v>-14.6093778531337+29.2165050589421i</v>
      </c>
      <c r="K478" t="str">
        <f t="shared" si="183"/>
        <v>3.6988495720092-1.84956725352218i</v>
      </c>
      <c r="L478" t="str">
        <f t="shared" si="184"/>
        <v>0.200812000033431-0.0899142723093412i</v>
      </c>
      <c r="M478" t="str">
        <f t="shared" si="185"/>
        <v>3.89966157204263-1.93948152583152i</v>
      </c>
      <c r="N478" t="str">
        <f t="shared" si="186"/>
        <v>-0.152560894341133i</v>
      </c>
      <c r="O478" t="str">
        <f t="shared" si="187"/>
        <v>0.988385140819042-0.151969777943254i</v>
      </c>
      <c r="P478" t="str">
        <f t="shared" si="188"/>
        <v>0.0116148591809579+0.151969777943254i</v>
      </c>
      <c r="Q478" t="str">
        <f t="shared" si="189"/>
        <v>-0.0116148591809579+0.00059111639787901i</v>
      </c>
      <c r="R478" t="str">
        <f t="shared" si="190"/>
        <v>-0.333247090448594-13.1010426723412i</v>
      </c>
      <c r="S478" t="str">
        <f t="shared" si="191"/>
        <v>0.015747758035986i</v>
      </c>
      <c r="T478" t="str">
        <f t="shared" si="192"/>
        <v>0.206312050023157-0.0052478945465808i</v>
      </c>
      <c r="U478" t="str">
        <f t="shared" si="193"/>
        <v>0.0000500000000000001-0.00700999573167264i</v>
      </c>
      <c r="V478" t="str">
        <f t="shared" si="194"/>
        <v>3.33333333333333E-06-0.00771099530483987i</v>
      </c>
      <c r="W478" t="str">
        <f t="shared" si="195"/>
        <v>0.0000144745297895661-0.00367194364483063i</v>
      </c>
      <c r="X478" t="str">
        <f t="shared" si="196"/>
        <v>0.000267726232428726-0.00365237585034942i</v>
      </c>
      <c r="Y478" t="str">
        <f t="shared" si="197"/>
        <v>0.009+0.0216141574566978i</v>
      </c>
      <c r="Z478" t="str">
        <f t="shared" si="198"/>
        <v>-2.16321207098108-1.32482540051202i</v>
      </c>
      <c r="AA478" t="str">
        <f t="shared" si="199"/>
        <v>317.608261924679-615.556620252902i</v>
      </c>
      <c r="AB478" t="str">
        <f t="shared" si="200"/>
        <v>1.42517530922431-0.036251734847094i</v>
      </c>
      <c r="AC478" t="str">
        <f t="shared" si="201"/>
        <v>6.48739181679073-2.90547068061486i</v>
      </c>
      <c r="AD478" t="str">
        <f t="shared" si="202"/>
        <v>0.185065640541238+0.0772962496941871i</v>
      </c>
      <c r="AE478" t="str">
        <f t="shared" si="203"/>
        <v>-0.297932192583473-0.412387841731092i</v>
      </c>
      <c r="AF478" t="str">
        <f t="shared" si="204"/>
        <v>-9.80808243853773-3.56592004522137i</v>
      </c>
      <c r="AG478" t="str">
        <f t="shared" si="205"/>
        <v>1.38501811264842-0.323513798766167i</v>
      </c>
      <c r="AH478" t="str">
        <f t="shared" si="206"/>
        <v>0.177101571054246+3.728782375375i</v>
      </c>
      <c r="AI478">
        <f t="shared" si="207"/>
        <v>11.441126753865431</v>
      </c>
      <c r="AJ478">
        <f t="shared" si="208"/>
        <v>87.280733579782478</v>
      </c>
      <c r="AK478"/>
      <c r="AL478"/>
      <c r="AM478"/>
      <c r="AN478"/>
    </row>
    <row r="479" spans="1:40" x14ac:dyDescent="0.25">
      <c r="A479"/>
      <c r="B479">
        <f t="shared" si="209"/>
        <v>34500</v>
      </c>
      <c r="C479" s="186" t="str">
        <f t="shared" si="177"/>
        <v>-0.0000642102251095982+0.0709861025272116i</v>
      </c>
      <c r="D479" s="158" t="str">
        <f t="shared" si="178"/>
        <v>-5.95749823539847+0.544226786041956i</v>
      </c>
      <c r="E479" t="str">
        <f t="shared" si="179"/>
        <v>2870</v>
      </c>
      <c r="F479" t="str">
        <f t="shared" si="180"/>
        <v>0.777000777000777</v>
      </c>
      <c r="G479" t="str">
        <f t="shared" si="175"/>
        <v>0.777000777000777</v>
      </c>
      <c r="H479" t="str">
        <f t="shared" si="181"/>
        <v>3.86215723464507+4.11464465183622i</v>
      </c>
      <c r="I479" t="str">
        <f t="shared" si="182"/>
        <v>135.48118318606i</v>
      </c>
      <c r="J479" t="str">
        <f t="shared" si="176"/>
        <v>-14.7002619572171+29.3014367596949i</v>
      </c>
      <c r="K479" t="str">
        <f t="shared" si="183"/>
        <v>3.69395843457598-1.8532250514771i</v>
      </c>
      <c r="L479" t="str">
        <f t="shared" si="184"/>
        <v>0.200616929451163-0.0900880535697856i</v>
      </c>
      <c r="M479" t="str">
        <f t="shared" si="185"/>
        <v>3.89457536402714-1.94331310504689i</v>
      </c>
      <c r="N479" t="str">
        <f t="shared" si="186"/>
        <v>-0.153004385313054i</v>
      </c>
      <c r="O479" t="str">
        <f t="shared" si="187"/>
        <v>0.988317646396839-0.152408102870589i</v>
      </c>
      <c r="P479" t="str">
        <f t="shared" si="188"/>
        <v>0.0116823536031611+0.152408102870589i</v>
      </c>
      <c r="Q479" t="str">
        <f t="shared" si="189"/>
        <v>-0.0116823536031611+0.000596282442464985i</v>
      </c>
      <c r="R479" t="str">
        <f t="shared" si="190"/>
        <v>-0.333246588074483-13.0630194174893i</v>
      </c>
      <c r="S479" t="str">
        <f t="shared" si="191"/>
        <v>0.0157935364023697i</v>
      </c>
      <c r="T479" t="str">
        <f t="shared" si="192"/>
        <v>0.20631127269498-0.00526314211971985i</v>
      </c>
      <c r="U479" t="str">
        <f t="shared" si="193"/>
        <v>0.0000500000000000001-0.00698967690346489i</v>
      </c>
      <c r="V479" t="str">
        <f t="shared" si="194"/>
        <v>3.33333333333333E-06-0.00768864459381139i</v>
      </c>
      <c r="W479" t="str">
        <f t="shared" si="195"/>
        <v>0.0000144745289222093-0.00366130056863076i</v>
      </c>
      <c r="X479" t="str">
        <f t="shared" si="196"/>
        <v>0.000266267217789838-0.00364189036598998i</v>
      </c>
      <c r="Y479" t="str">
        <f t="shared" si="197"/>
        <v>0.009+0.0216769893097696i</v>
      </c>
      <c r="Z479" t="str">
        <f t="shared" si="198"/>
        <v>-2.15262063851412-1.31269028120439i</v>
      </c>
      <c r="AA479" t="str">
        <f t="shared" si="199"/>
        <v>315.540616614925-614.142254661716i</v>
      </c>
      <c r="AB479" t="str">
        <f t="shared" si="200"/>
        <v>1.42516993954802-0.0363570629884262i</v>
      </c>
      <c r="AC479" t="str">
        <f t="shared" si="201"/>
        <v>6.47977857914934-2.91114674226566i</v>
      </c>
      <c r="AD479" t="str">
        <f t="shared" si="202"/>
        <v>0.185101061975149+0.0775488366512072i</v>
      </c>
      <c r="AE479" t="str">
        <f t="shared" si="203"/>
        <v>-0.296654762027841-0.409913591363538i</v>
      </c>
      <c r="AF479" t="str">
        <f t="shared" si="204"/>
        <v>-9.81965547004354-3.57041786579426i</v>
      </c>
      <c r="AG479" t="str">
        <f t="shared" si="205"/>
        <v>1.38383917264108-0.322935044421355i</v>
      </c>
      <c r="AH479" t="str">
        <f t="shared" si="206"/>
        <v>0.180223786014378+3.71617770331138i</v>
      </c>
      <c r="AI479">
        <f t="shared" si="207"/>
        <v>11.41213193630438</v>
      </c>
      <c r="AJ479">
        <f t="shared" si="208"/>
        <v>87.22349709427499</v>
      </c>
      <c r="AK479"/>
      <c r="AL479"/>
      <c r="AM479"/>
      <c r="AN479"/>
    </row>
    <row r="480" spans="1:40" x14ac:dyDescent="0.25">
      <c r="A480"/>
      <c r="B480">
        <f t="shared" si="209"/>
        <v>34600</v>
      </c>
      <c r="C480" s="186" t="str">
        <f t="shared" si="177"/>
        <v>-0.0000638396043950975+0.0707809407154541i</v>
      </c>
      <c r="D480" s="158" t="str">
        <f t="shared" si="178"/>
        <v>-5.95749539397299+0.542653878818482i</v>
      </c>
      <c r="E480" t="str">
        <f t="shared" si="179"/>
        <v>2870</v>
      </c>
      <c r="F480" t="str">
        <f t="shared" si="180"/>
        <v>0.777000777000777</v>
      </c>
      <c r="G480" t="str">
        <f t="shared" si="175"/>
        <v>0.777000777000777</v>
      </c>
      <c r="H480" t="str">
        <f t="shared" si="181"/>
        <v>3.87371590048833+4.11752154843522i</v>
      </c>
      <c r="I480" t="str">
        <f t="shared" si="182"/>
        <v>135.873882267759i</v>
      </c>
      <c r="J480" t="str">
        <f t="shared" si="176"/>
        <v>-14.7914098758261+29.3863684604475i</v>
      </c>
      <c r="K480" t="str">
        <f t="shared" si="183"/>
        <v>3.68906584326617-1.85686383875924i</v>
      </c>
      <c r="L480" t="str">
        <f t="shared" si="184"/>
        <v>0.200421672894199-0.0902612432640441i</v>
      </c>
      <c r="M480" t="str">
        <f t="shared" si="185"/>
        <v>3.88948751616037-1.94712508202328i</v>
      </c>
      <c r="N480" t="str">
        <f t="shared" si="186"/>
        <v>-0.153447876284976i</v>
      </c>
      <c r="O480" t="str">
        <f t="shared" si="187"/>
        <v>0.988249957588132-0.152846397821654i</v>
      </c>
      <c r="P480" t="str">
        <f t="shared" si="188"/>
        <v>0.0117500424118679+0.152846397821654i</v>
      </c>
      <c r="Q480" t="str">
        <f t="shared" si="189"/>
        <v>-0.0117500424118679+0.000601478463322008i</v>
      </c>
      <c r="R480" t="str">
        <f t="shared" si="190"/>
        <v>-0.333246084240066-13.0252158077088i</v>
      </c>
      <c r="S480" t="str">
        <f t="shared" si="191"/>
        <v>0.0158393147687533i</v>
      </c>
      <c r="T480" t="str">
        <f t="shared" si="192"/>
        <v>0.206310493109241-0.00527838962373288i</v>
      </c>
      <c r="U480" t="str">
        <f t="shared" si="193"/>
        <v>0.00005-0.00696947552513117i</v>
      </c>
      <c r="V480" t="str">
        <f t="shared" si="194"/>
        <v>3.33333333333333E-06-0.0076664230776443i</v>
      </c>
      <c r="W480" t="str">
        <f t="shared" si="195"/>
        <v>0.0000144745280523348-0.00365071901379345i</v>
      </c>
      <c r="X480" t="str">
        <f t="shared" si="196"/>
        <v>0.000264820755484454-0.0036314646267197i</v>
      </c>
      <c r="Y480" t="str">
        <f t="shared" si="197"/>
        <v>0.009+0.0217398211628414i</v>
      </c>
      <c r="Z480" t="str">
        <f t="shared" si="198"/>
        <v>-2.14209030819251-1.30070187635541i</v>
      </c>
      <c r="AA480" t="str">
        <f t="shared" si="199"/>
        <v>313.492818298317-612.73065880946i</v>
      </c>
      <c r="AB480" t="str">
        <f t="shared" si="200"/>
        <v>1.42516455427679-0.0364623906522453i</v>
      </c>
      <c r="AC480" t="str">
        <f t="shared" si="201"/>
        <v>6.47216290694431-2.91679366289414i</v>
      </c>
      <c r="AD480" t="str">
        <f t="shared" si="202"/>
        <v>0.185136586868636+0.077801322360994i</v>
      </c>
      <c r="AE480" t="str">
        <f t="shared" si="203"/>
        <v>-0.295382962445267-0.407464964516117i</v>
      </c>
      <c r="AF480" t="str">
        <f t="shared" si="204"/>
        <v>-9.83121129446132-3.57486766961674i</v>
      </c>
      <c r="AG480" t="str">
        <f t="shared" si="205"/>
        <v>1.38267109013657-0.322356319439442i</v>
      </c>
      <c r="AH480" t="str">
        <f t="shared" si="206"/>
        <v>0.183302302984187+3.70364134761672i</v>
      </c>
      <c r="AI480">
        <f t="shared" si="207"/>
        <v>11.383203527800518</v>
      </c>
      <c r="AJ480">
        <f t="shared" si="208"/>
        <v>87.166603169096717</v>
      </c>
      <c r="AK480"/>
      <c r="AL480"/>
      <c r="AM480"/>
      <c r="AN480"/>
    </row>
    <row r="481" spans="1:40" x14ac:dyDescent="0.25">
      <c r="A481"/>
      <c r="B481">
        <f t="shared" si="209"/>
        <v>34700</v>
      </c>
      <c r="C481" s="186" t="str">
        <f t="shared" si="177"/>
        <v>-0.0000634721832715617+0.0705769613896476i</v>
      </c>
      <c r="D481" s="158" t="str">
        <f t="shared" si="178"/>
        <v>-5.9574925770777+0.541090037320632i</v>
      </c>
      <c r="E481" t="str">
        <f t="shared" si="179"/>
        <v>2870</v>
      </c>
      <c r="F481" t="str">
        <f t="shared" si="180"/>
        <v>0.777000777000777</v>
      </c>
      <c r="G481" t="str">
        <f t="shared" si="175"/>
        <v>0.777000777000777</v>
      </c>
      <c r="H481" t="str">
        <f t="shared" si="181"/>
        <v>3.88525722795547+4.12035977348771i</v>
      </c>
      <c r="I481" t="str">
        <f t="shared" si="182"/>
        <v>136.266581349457i</v>
      </c>
      <c r="J481" t="str">
        <f t="shared" si="176"/>
        <v>-14.8828216089607+29.4713001612003i</v>
      </c>
      <c r="K481" t="str">
        <f t="shared" si="183"/>
        <v>3.68417186294024-1.86048366760141i</v>
      </c>
      <c r="L481" t="str">
        <f t="shared" si="184"/>
        <v>0.200226232553542-0.0904338416555025i</v>
      </c>
      <c r="M481" t="str">
        <f t="shared" si="185"/>
        <v>3.88439809549378-1.95091750925691i</v>
      </c>
      <c r="N481" t="str">
        <f t="shared" si="186"/>
        <v>-0.153891367256898i</v>
      </c>
      <c r="O481" t="str">
        <f t="shared" si="187"/>
        <v>0.988182074406234-0.15328466271024i</v>
      </c>
      <c r="P481" t="str">
        <f t="shared" si="188"/>
        <v>0.011817925593766+0.15328466271024i</v>
      </c>
      <c r="Q481" t="str">
        <f t="shared" si="189"/>
        <v>-0.011817925593766+0.00060670454665801i</v>
      </c>
      <c r="R481" t="str">
        <f t="shared" si="190"/>
        <v>-0.333245578942992-12.987629944049i</v>
      </c>
      <c r="S481" t="str">
        <f t="shared" si="191"/>
        <v>0.015885093135137i</v>
      </c>
      <c r="T481" t="str">
        <f t="shared" si="192"/>
        <v>0.206309711265913-0.00529363705838208i</v>
      </c>
      <c r="U481" t="str">
        <f t="shared" si="193"/>
        <v>0.0000499999999999999-0.0069493905812547i</v>
      </c>
      <c r="V481" t="str">
        <f t="shared" si="194"/>
        <v>3.33333333333333E-06-0.00764432963938018i</v>
      </c>
      <c r="W481" t="str">
        <f t="shared" si="195"/>
        <v>0.0000144745271799427-0.00364019844843372i</v>
      </c>
      <c r="X481" t="str">
        <f t="shared" si="196"/>
        <v>0.000263386702162286-0.0036210981258643i</v>
      </c>
      <c r="Y481" t="str">
        <f t="shared" si="197"/>
        <v>0.009+0.0218026530159132i</v>
      </c>
      <c r="Z481" t="str">
        <f t="shared" si="198"/>
        <v>-2.13162095575285-1.28885803153552i</v>
      </c>
      <c r="AA481" t="str">
        <f t="shared" si="199"/>
        <v>311.464625484279-611.321902736619i</v>
      </c>
      <c r="AB481" t="str">
        <f t="shared" si="200"/>
        <v>1.42515915341045-0.0365677178369086i</v>
      </c>
      <c r="AC481" t="str">
        <f t="shared" si="201"/>
        <v>6.46454490028149-2.92241151938844i</v>
      </c>
      <c r="AD481" t="str">
        <f t="shared" si="202"/>
        <v>0.185172215194986+0.0780537075235758i</v>
      </c>
      <c r="AE481" t="str">
        <f t="shared" si="203"/>
        <v>-0.294116826499924-0.40504161540274i</v>
      </c>
      <c r="AF481" t="str">
        <f t="shared" si="204"/>
        <v>-9.84274980503317-3.57926973616708i</v>
      </c>
      <c r="AG481" t="str">
        <f t="shared" si="205"/>
        <v>1.38151373907023-0.321777680966578i</v>
      </c>
      <c r="AH481" t="str">
        <f t="shared" si="206"/>
        <v>0.186337698668282+3.69117288186391i</v>
      </c>
      <c r="AI481">
        <f t="shared" si="207"/>
        <v>11.354341342162861</v>
      </c>
      <c r="AJ481">
        <f t="shared" si="208"/>
        <v>87.1100491468912</v>
      </c>
      <c r="AK481"/>
      <c r="AL481"/>
      <c r="AM481"/>
      <c r="AN481"/>
    </row>
    <row r="482" spans="1:40" x14ac:dyDescent="0.25">
      <c r="A482"/>
      <c r="B482">
        <f t="shared" si="209"/>
        <v>34800</v>
      </c>
      <c r="C482" s="186" t="str">
        <f t="shared" si="177"/>
        <v>-0.0000631079250150231+0.0703741543559804i</v>
      </c>
      <c r="D482" s="158" t="str">
        <f t="shared" si="178"/>
        <v>-5.95748978443107+0.53953518339585i</v>
      </c>
      <c r="E482" t="str">
        <f t="shared" si="179"/>
        <v>2870</v>
      </c>
      <c r="F482" t="str">
        <f t="shared" si="180"/>
        <v>0.777000777000777</v>
      </c>
      <c r="G482" t="str">
        <f t="shared" si="175"/>
        <v>0.777000777000777</v>
      </c>
      <c r="H482" t="str">
        <f t="shared" si="181"/>
        <v>3.89678111216253+4.12315952712476i</v>
      </c>
      <c r="I482" t="str">
        <f t="shared" si="182"/>
        <v>136.659280431156i</v>
      </c>
      <c r="J482" t="str">
        <f t="shared" si="176"/>
        <v>-14.974497156621+29.556231861953i</v>
      </c>
      <c r="K482" t="str">
        <f t="shared" si="183"/>
        <v>3.67927655810899-1.86408459018581i</v>
      </c>
      <c r="L482" t="str">
        <f t="shared" si="184"/>
        <v>0.20003061061477-0.0906058490164964i</v>
      </c>
      <c r="M482" t="str">
        <f t="shared" si="185"/>
        <v>3.87930716872376-1.95469043920231i</v>
      </c>
      <c r="N482" t="str">
        <f t="shared" si="186"/>
        <v>-0.15433485822882i</v>
      </c>
      <c r="O482" t="str">
        <f t="shared" si="187"/>
        <v>0.988113996864497-0.15372289745015i</v>
      </c>
      <c r="P482" t="str">
        <f t="shared" si="188"/>
        <v>0.011886003135503+0.15372289745015i</v>
      </c>
      <c r="Q482" t="str">
        <f t="shared" si="189"/>
        <v>-0.011886003135503+0.000611960778670012i</v>
      </c>
      <c r="R482" t="str">
        <f t="shared" si="190"/>
        <v>-0.333245072186194-12.9502599493887i</v>
      </c>
      <c r="S482" t="str">
        <f t="shared" si="191"/>
        <v>0.0159308715015207i</v>
      </c>
      <c r="T482" t="str">
        <f t="shared" si="192"/>
        <v>0.206308927165001-0.00530888442351325i</v>
      </c>
      <c r="U482" t="str">
        <f t="shared" si="193"/>
        <v>0.0000499999999999999-0.00692942106809017i</v>
      </c>
      <c r="V482" t="str">
        <f t="shared" si="194"/>
        <v>3.33333333333333E-06-0.00762236317489919i</v>
      </c>
      <c r="W482" t="str">
        <f t="shared" si="195"/>
        <v>0.000014474526305033-0.00362973834678022i</v>
      </c>
      <c r="X482" t="str">
        <f t="shared" si="196"/>
        <v>0.000261964916510361-0.0036107903624337i</v>
      </c>
      <c r="Y482" t="str">
        <f t="shared" si="197"/>
        <v>0.009+0.021865484868985i</v>
      </c>
      <c r="Z482" t="str">
        <f t="shared" si="198"/>
        <v>-2.12121244620611-1.27715662839518i</v>
      </c>
      <c r="AA482" t="str">
        <f t="shared" si="199"/>
        <v>309.455800010861-609.916053817993i</v>
      </c>
      <c r="AB482" t="str">
        <f t="shared" si="200"/>
        <v>1.42515373694903-0.0366730445413509i</v>
      </c>
      <c r="AC482" t="str">
        <f t="shared" si="201"/>
        <v>6.45692465873841-2.9280003885959i</v>
      </c>
      <c r="AD482" t="str">
        <f t="shared" si="202"/>
        <v>0.185207946927734+0.0783059928304777i</v>
      </c>
      <c r="AE482" t="str">
        <f t="shared" si="203"/>
        <v>-0.29285638437288-0.402643203654755i</v>
      </c>
      <c r="AF482" t="str">
        <f t="shared" si="204"/>
        <v>-9.8542708965936-3.58362434372891i</v>
      </c>
      <c r="AG482" t="str">
        <f t="shared" si="205"/>
        <v>1.38036699499093-0.321199184417402i</v>
      </c>
      <c r="AH482" t="str">
        <f t="shared" si="206"/>
        <v>0.189330541735611+3.67877188150641i</v>
      </c>
      <c r="AI482">
        <f t="shared" si="207"/>
        <v>11.325545192701075</v>
      </c>
      <c r="AJ482">
        <f t="shared" si="208"/>
        <v>87.053832394677471</v>
      </c>
      <c r="AK482"/>
      <c r="AL482"/>
      <c r="AM482"/>
      <c r="AN482"/>
    </row>
    <row r="483" spans="1:40" x14ac:dyDescent="0.25">
      <c r="A483"/>
      <c r="B483">
        <f t="shared" si="209"/>
        <v>34900</v>
      </c>
      <c r="C483" s="186" t="str">
        <f t="shared" si="177"/>
        <v>-0.0000627467934268915+0.0701725095374757i</v>
      </c>
      <c r="D483" s="158" t="str">
        <f t="shared" si="178"/>
        <v>-5.95748701575557+0.537989239787314i</v>
      </c>
      <c r="E483" t="str">
        <f t="shared" si="179"/>
        <v>2870</v>
      </c>
      <c r="F483" t="str">
        <f t="shared" si="180"/>
        <v>0.777000777000777</v>
      </c>
      <c r="G483" t="str">
        <f t="shared" si="175"/>
        <v>0.777000777000777</v>
      </c>
      <c r="H483" t="str">
        <f t="shared" si="181"/>
        <v>3.90828744980306+4.12592100918202i</v>
      </c>
      <c r="I483" t="str">
        <f t="shared" si="182"/>
        <v>137.051979512855i</v>
      </c>
      <c r="J483" t="str">
        <f t="shared" si="176"/>
        <v>-15.0664365188069+29.6411635627057i</v>
      </c>
      <c r="K483" t="str">
        <f t="shared" si="183"/>
        <v>3.67437999293386-1.86766665864512i</v>
      </c>
      <c r="L483" t="str">
        <f t="shared" si="184"/>
        <v>0.199834809258001-0.0907772656282603i</v>
      </c>
      <c r="M483" t="str">
        <f t="shared" si="185"/>
        <v>3.87421480219186-1.95844392427338i</v>
      </c>
      <c r="N483" t="str">
        <f t="shared" si="186"/>
        <v>-0.154778349200742i</v>
      </c>
      <c r="O483" t="str">
        <f t="shared" si="187"/>
        <v>0.98804572497631-0.154161101955188i</v>
      </c>
      <c r="P483" t="str">
        <f t="shared" si="188"/>
        <v>0.01195427502369+0.154161101955188i</v>
      </c>
      <c r="Q483" t="str">
        <f t="shared" si="189"/>
        <v>-0.01195427502369+0.000617247245553981i</v>
      </c>
      <c r="R483" t="str">
        <f t="shared" si="190"/>
        <v>-0.333244563967454-12.9131039681186i</v>
      </c>
      <c r="S483" t="str">
        <f t="shared" si="191"/>
        <v>0.0159766498679044i</v>
      </c>
      <c r="T483" t="str">
        <f t="shared" si="192"/>
        <v>0.206308140806478-0.00532413171889048i</v>
      </c>
      <c r="U483" t="str">
        <f t="shared" si="193"/>
        <v>0.0000499999999999999-0.0069095659933965i</v>
      </c>
      <c r="V483" t="str">
        <f t="shared" si="194"/>
        <v>3.33333333333333E-06-0.00760052259273614i</v>
      </c>
      <c r="W483" t="str">
        <f t="shared" si="195"/>
        <v>0.0000144745254276057-0.00361933818908763i</v>
      </c>
      <c r="X483" t="str">
        <f t="shared" si="196"/>
        <v>0.000260555259218423-0.00360054084104292i</v>
      </c>
      <c r="Y483" t="str">
        <f t="shared" si="197"/>
        <v>0.009+0.0219283167220568i</v>
      </c>
      <c r="Z483" t="str">
        <f t="shared" si="198"/>
        <v>-2.11086463431962-1.26559558401919i</v>
      </c>
      <c r="AA483" t="str">
        <f t="shared" si="199"/>
        <v>307.466106999864-608.513176841293i</v>
      </c>
      <c r="AB483" t="str">
        <f t="shared" si="200"/>
        <v>1.42514830489234-0.0367783707639425i</v>
      </c>
      <c r="AC483" t="str">
        <f t="shared" si="201"/>
        <v>6.44930228136522-2.93356034731908i</v>
      </c>
      <c r="AD483" t="str">
        <f t="shared" si="202"/>
        <v>0.185243782040645+0.0785581789648514i</v>
      </c>
      <c r="AE483" t="str">
        <f t="shared" si="203"/>
        <v>-0.291601663850704-0.40026939423111i</v>
      </c>
      <c r="AF483" t="str">
        <f t="shared" si="204"/>
        <v>-9.86577446555863-3.58793176939471i</v>
      </c>
      <c r="AG483" t="str">
        <f t="shared" si="205"/>
        <v>1.37923073504263-0.320620883521986i</v>
      </c>
      <c r="AH483" t="str">
        <f t="shared" si="206"/>
        <v>0.192281392935528+3.66643792390526i</v>
      </c>
      <c r="AI483">
        <f t="shared" si="207"/>
        <v>11.296814892259938</v>
      </c>
      <c r="AJ483">
        <f t="shared" si="208"/>
        <v>86.997950303618069</v>
      </c>
      <c r="AK483"/>
      <c r="AL483"/>
      <c r="AM483"/>
      <c r="AN483"/>
    </row>
    <row r="484" spans="1:40" x14ac:dyDescent="0.25">
      <c r="A484"/>
      <c r="B484">
        <f t="shared" si="209"/>
        <v>35000</v>
      </c>
      <c r="C484" s="186" t="str">
        <f t="shared" si="177"/>
        <v>-0.0000623887528249571+0.0699720169723207i</v>
      </c>
      <c r="D484" s="158" t="str">
        <f t="shared" si="178"/>
        <v>-5.95748427077762+0.536452130121126i</v>
      </c>
      <c r="E484" t="str">
        <f t="shared" si="179"/>
        <v>2870</v>
      </c>
      <c r="F484" t="str">
        <f t="shared" si="180"/>
        <v>0.777000777000777</v>
      </c>
      <c r="G484" t="str">
        <f t="shared" si="175"/>
        <v>0.777000777000777</v>
      </c>
      <c r="H484" t="str">
        <f t="shared" si="181"/>
        <v>3.91977613913744+4.12864441919038i</v>
      </c>
      <c r="I484" t="str">
        <f t="shared" si="182"/>
        <v>137.444678594553i</v>
      </c>
      <c r="J484" t="str">
        <f t="shared" si="176"/>
        <v>-15.1586396955185+29.7260952634585i</v>
      </c>
      <c r="K484" t="str">
        <f t="shared" si="183"/>
        <v>3.66948223122749-1.87122992506394i</v>
      </c>
      <c r="L484" t="str">
        <f t="shared" si="184"/>
        <v>0.199638830657857-0.0909480917808759i</v>
      </c>
      <c r="M484" t="str">
        <f t="shared" si="185"/>
        <v>3.86912106188535-1.96217801684482i</v>
      </c>
      <c r="N484" t="str">
        <f t="shared" si="186"/>
        <v>-0.155221840172664i</v>
      </c>
      <c r="O484" t="str">
        <f t="shared" si="187"/>
        <v>0.987977258755102-0.154599276139168i</v>
      </c>
      <c r="P484" t="str">
        <f t="shared" si="188"/>
        <v>0.012022741244898+0.154599276139168i</v>
      </c>
      <c r="Q484" t="str">
        <f t="shared" si="189"/>
        <v>-0.012022741244898+0.000622564033496004i</v>
      </c>
      <c r="R484" t="str">
        <f t="shared" si="190"/>
        <v>-0.333244054288613-12.8761601658389i</v>
      </c>
      <c r="S484" t="str">
        <f t="shared" si="191"/>
        <v>0.0160224282342881i</v>
      </c>
      <c r="T484" t="str">
        <f t="shared" si="192"/>
        <v>0.206307352190353-0.00533937894434251i</v>
      </c>
      <c r="U484" t="str">
        <f t="shared" si="193"/>
        <v>0.0000500000000000001-0.00688982437627255i</v>
      </c>
      <c r="V484" t="str">
        <f t="shared" si="194"/>
        <v>3.33333333333333E-06-0.0075788068138998i</v>
      </c>
      <c r="W484" t="str">
        <f t="shared" si="195"/>
        <v>0.000014474524547661-0.00360899746155057i</v>
      </c>
      <c r="X484" t="str">
        <f t="shared" si="196"/>
        <v>0.000259157592945029-0.00359034907183442i</v>
      </c>
      <c r="Y484" t="str">
        <f t="shared" si="197"/>
        <v>0.009+0.0219911485751286i</v>
      </c>
      <c r="Z484" t="str">
        <f t="shared" si="198"/>
        <v>-2.10057736508215-1.25417285029206i</v>
      </c>
      <c r="AA484" t="str">
        <f t="shared" si="199"/>
        <v>305.495314812315-607.113334083471i</v>
      </c>
      <c r="AB484" t="str">
        <f t="shared" si="200"/>
        <v>1.42514285724045-0.0368836965035005i</v>
      </c>
      <c r="AC484" t="str">
        <f t="shared" si="201"/>
        <v>6.44167786668535-2.93909147232251i</v>
      </c>
      <c r="AD484" t="str">
        <f t="shared" si="202"/>
        <v>0.185279720507723+0.078810266601592i</v>
      </c>
      <c r="AE484" t="str">
        <f t="shared" si="203"/>
        <v>-0.290352690411273-0.397919857329881i</v>
      </c>
      <c r="AF484" t="str">
        <f t="shared" si="204"/>
        <v>-9.87726040991506-3.59219228906925i</v>
      </c>
      <c r="AG484" t="str">
        <f t="shared" si="205"/>
        <v>1.37810483794607-0.320042830371558i</v>
      </c>
      <c r="AH484" t="str">
        <f t="shared" si="206"/>
        <v>0.195190805212591+3.65417058835489i</v>
      </c>
      <c r="AI484">
        <f t="shared" si="207"/>
        <v>11.268150253253497</v>
      </c>
      <c r="AJ484">
        <f t="shared" si="208"/>
        <v>86.942400288783489</v>
      </c>
      <c r="AK484"/>
      <c r="AL484"/>
      <c r="AM484"/>
      <c r="AN484"/>
    </row>
    <row r="485" spans="1:40" x14ac:dyDescent="0.25">
      <c r="A485"/>
      <c r="B485">
        <f t="shared" si="209"/>
        <v>35100</v>
      </c>
      <c r="C485" s="186" t="str">
        <f t="shared" si="177"/>
        <v>-0.0000620337680345778+0.0697726668122272i</v>
      </c>
      <c r="D485" s="158" t="str">
        <f t="shared" si="178"/>
        <v>-5.95748154922756+0.534923778893742i</v>
      </c>
      <c r="E485" t="str">
        <f t="shared" si="179"/>
        <v>2870</v>
      </c>
      <c r="F485" t="str">
        <f t="shared" si="180"/>
        <v>0.777000777000777</v>
      </c>
      <c r="G485" t="str">
        <f t="shared" si="175"/>
        <v>0.777000777000777</v>
      </c>
      <c r="H485" t="str">
        <f t="shared" si="181"/>
        <v>3.93124707998209+4.13132995636679i</v>
      </c>
      <c r="I485" t="str">
        <f t="shared" si="182"/>
        <v>137.837377676252i</v>
      </c>
      <c r="J485" t="str">
        <f t="shared" si="176"/>
        <v>-15.2511066867557+29.8110269642112i</v>
      </c>
      <c r="K485" t="str">
        <f t="shared" si="183"/>
        <v>3.66458333645432-1.87477444147992i</v>
      </c>
      <c r="L485" t="str">
        <f t="shared" si="184"/>
        <v>0.199442676983434-0.0911183277732211i</v>
      </c>
      <c r="M485" t="str">
        <f t="shared" si="185"/>
        <v>3.86402601343775-1.96589276925314i</v>
      </c>
      <c r="N485" t="str">
        <f t="shared" si="186"/>
        <v>-0.155665331144586i</v>
      </c>
      <c r="O485" t="str">
        <f t="shared" si="187"/>
        <v>0.987908598214338-0.155037419915906i</v>
      </c>
      <c r="P485" t="str">
        <f t="shared" si="188"/>
        <v>0.012091401785662+0.155037419915906i</v>
      </c>
      <c r="Q485" t="str">
        <f t="shared" si="189"/>
        <v>-0.012091401785662+0.00062791122868i</v>
      </c>
      <c r="R485" t="str">
        <f t="shared" si="190"/>
        <v>-0.333243543147684-12.8394267290518i</v>
      </c>
      <c r="S485" t="str">
        <f t="shared" si="191"/>
        <v>0.0160682066006717i</v>
      </c>
      <c r="T485" t="str">
        <f t="shared" si="192"/>
        <v>0.206306561316591-0.00535462609963684i</v>
      </c>
      <c r="U485" t="str">
        <f t="shared" si="193"/>
        <v>0.0000500000000000001-0.00687019524699541i</v>
      </c>
      <c r="V485" t="str">
        <f t="shared" si="194"/>
        <v>3.33333333333333E-06-0.00755721477169494i</v>
      </c>
      <c r="W485" t="str">
        <f t="shared" si="195"/>
        <v>0.0000144745236651985-0.00359871565621895i</v>
      </c>
      <c r="X485" t="str">
        <f t="shared" si="196"/>
        <v>0.000257771782284294-0.00358021457040141i</v>
      </c>
      <c r="Y485" t="str">
        <f t="shared" si="197"/>
        <v>0.009+0.0220539804282003i</v>
      </c>
      <c r="Z485" t="str">
        <f t="shared" si="198"/>
        <v>-2.09035047415205-1.24288641327434i</v>
      </c>
      <c r="AA485" t="str">
        <f t="shared" si="199"/>
        <v>303.543195004284-605.716585384836i</v>
      </c>
      <c r="AB485" t="str">
        <f t="shared" si="200"/>
        <v>1.42513739399311-0.0369890217584187i</v>
      </c>
      <c r="AC485" t="str">
        <f t="shared" si="201"/>
        <v>6.43405151269564-2.94459384032946i</v>
      </c>
      <c r="AD485" t="str">
        <f t="shared" si="202"/>
        <v>0.185315762303188+0.0790622564074537i</v>
      </c>
      <c r="AE485" t="str">
        <f t="shared" si="203"/>
        <v>-0.289109487306683-0.395594268301062i</v>
      </c>
      <c r="AF485" t="str">
        <f t="shared" si="204"/>
        <v>-9.88872862920965-3.59640617747305i</v>
      </c>
      <c r="AG485" t="str">
        <f t="shared" si="205"/>
        <v>1.37698918398035-0.319465075462913i</v>
      </c>
      <c r="AH485" t="str">
        <f t="shared" si="206"/>
        <v>0.198059323819598+3.64196945610686i</v>
      </c>
      <c r="AI485">
        <f t="shared" si="207"/>
        <v>11.239551087696659</v>
      </c>
      <c r="AJ485">
        <f t="shared" si="208"/>
        <v>86.887179788920392</v>
      </c>
      <c r="AK485"/>
      <c r="AL485"/>
      <c r="AM485"/>
      <c r="AN485"/>
    </row>
    <row r="486" spans="1:40" x14ac:dyDescent="0.25">
      <c r="A486"/>
      <c r="B486">
        <f t="shared" si="209"/>
        <v>35200</v>
      </c>
      <c r="C486" s="186" t="str">
        <f t="shared" si="177"/>
        <v>-0.0000616818043800413+0.0695744493208198i</v>
      </c>
      <c r="D486" s="158" t="str">
        <f t="shared" si="178"/>
        <v>-5.95747885083954+0.533404111459619i</v>
      </c>
      <c r="E486" t="str">
        <f t="shared" si="179"/>
        <v>2870</v>
      </c>
      <c r="F486" t="str">
        <f t="shared" si="180"/>
        <v>0.777000777000777</v>
      </c>
      <c r="G486" t="str">
        <f t="shared" si="175"/>
        <v>0.777000777000777</v>
      </c>
      <c r="H486" t="str">
        <f t="shared" si="181"/>
        <v>3.94270017369869+4.13397781960521i</v>
      </c>
      <c r="I486" t="str">
        <f t="shared" si="182"/>
        <v>138.230076757951i</v>
      </c>
      <c r="J486" t="str">
        <f t="shared" si="176"/>
        <v>-15.3438374925186+29.895958664964i</v>
      </c>
      <c r="K486" t="str">
        <f t="shared" si="183"/>
        <v>3.65968337173084-1.87830025988492i</v>
      </c>
      <c r="L486" t="str">
        <f t="shared" si="184"/>
        <v>0.199246350398261-0.0912879739129184i</v>
      </c>
      <c r="M486" t="str">
        <f t="shared" si="185"/>
        <v>3.8589297221291-1.96958823379784i</v>
      </c>
      <c r="N486" t="str">
        <f t="shared" si="186"/>
        <v>-0.156108822116508i</v>
      </c>
      <c r="O486" t="str">
        <f t="shared" si="187"/>
        <v>0.987839743367524-0.155475533199228i</v>
      </c>
      <c r="P486" t="str">
        <f t="shared" si="188"/>
        <v>0.012160256632476+0.155475533199228i</v>
      </c>
      <c r="Q486" t="str">
        <f t="shared" si="189"/>
        <v>-0.012160256632476+0.000633288917280012i</v>
      </c>
      <c r="R486" t="str">
        <f t="shared" si="190"/>
        <v>-0.333243030546523-12.8029018648708i</v>
      </c>
      <c r="S486" t="str">
        <f t="shared" si="191"/>
        <v>0.0161139849670554i</v>
      </c>
      <c r="T486" t="str">
        <f t="shared" si="192"/>
        <v>0.206305768185214-0.00536987318460265i</v>
      </c>
      <c r="U486" t="str">
        <f t="shared" si="193"/>
        <v>0.0000500000000000001-0.00685067764686189i</v>
      </c>
      <c r="V486" t="str">
        <f t="shared" si="194"/>
        <v>3.33333333333333E-06-0.00753574541154807i</v>
      </c>
      <c r="W486" t="str">
        <f t="shared" si="195"/>
        <v>0.0000144745227802185-0.00358849227091489i</v>
      </c>
      <c r="X486" t="str">
        <f t="shared" si="196"/>
        <v>0.000256397693733318-0.00357013685771289i</v>
      </c>
      <c r="Y486" t="str">
        <f t="shared" si="197"/>
        <v>0.009+0.0221168122812721i</v>
      </c>
      <c r="Z486" t="str">
        <f t="shared" si="198"/>
        <v>-2.0801837882897-1.23173429258993i</v>
      </c>
      <c r="AA486" t="str">
        <f t="shared" si="199"/>
        <v>301.609522283087-604.322988221029i</v>
      </c>
      <c r="AB486" t="str">
        <f t="shared" si="200"/>
        <v>1.42513191515047-0.0370943465275171i</v>
      </c>
      <c r="AC486" t="str">
        <f t="shared" si="201"/>
        <v>6.4264233168679-2.95006752802814i</v>
      </c>
      <c r="AD486" t="str">
        <f t="shared" si="202"/>
        <v>0.185351907401498+0.0793141490411715i</v>
      </c>
      <c r="AE486" t="str">
        <f t="shared" si="203"/>
        <v>-0.28787207564357-0.393292307560815i</v>
      </c>
      <c r="AF486" t="str">
        <f t="shared" si="204"/>
        <v>-9.90017902453823-3.60057370814559i</v>
      </c>
      <c r="AG486" t="str">
        <f t="shared" si="205"/>
        <v>1.37588365496467-0.318887667741691i</v>
      </c>
      <c r="AH486" t="str">
        <f t="shared" si="206"/>
        <v>0.200887486429177+3.62983411039322i</v>
      </c>
      <c r="AI486">
        <f t="shared" si="207"/>
        <v>11.211017207238241</v>
      </c>
      <c r="AJ486">
        <f t="shared" si="208"/>
        <v>86.832286266220194</v>
      </c>
      <c r="AK486"/>
      <c r="AL486"/>
      <c r="AM486"/>
      <c r="AN486"/>
    </row>
    <row r="487" spans="1:40" x14ac:dyDescent="0.25">
      <c r="A487"/>
      <c r="B487">
        <f t="shared" si="209"/>
        <v>35300</v>
      </c>
      <c r="C487" s="186" t="str">
        <f t="shared" si="177"/>
        <v>-0.0000613328276760938+0.0693773548720488i</v>
      </c>
      <c r="D487" s="158" t="str">
        <f t="shared" si="178"/>
        <v>-5.95747617535148+0.531893054019041i</v>
      </c>
      <c r="E487" t="str">
        <f t="shared" si="179"/>
        <v>2870</v>
      </c>
      <c r="F487" t="str">
        <f t="shared" si="180"/>
        <v>0.777000777000777</v>
      </c>
      <c r="G487" t="str">
        <f t="shared" si="175"/>
        <v>0.777000777000777</v>
      </c>
      <c r="H487" t="str">
        <f t="shared" si="181"/>
        <v>3.95413532318352+4.13658820746768i</v>
      </c>
      <c r="I487" t="str">
        <f t="shared" si="182"/>
        <v>138.62277583965i</v>
      </c>
      <c r="J487" t="str">
        <f t="shared" si="176"/>
        <v>-15.4368321128071+29.9808903657167i</v>
      </c>
      <c r="K487" t="str">
        <f t="shared" si="183"/>
        <v>3.6547823998263-1.88180743222608i</v>
      </c>
      <c r="L487" t="str">
        <f t="shared" si="184"/>
        <v>0.199049853060275-0.0914570305162837i</v>
      </c>
      <c r="M487" t="str">
        <f t="shared" si="185"/>
        <v>3.85383225288657-1.97326446274236i</v>
      </c>
      <c r="N487" t="str">
        <f t="shared" si="186"/>
        <v>-0.15655231308843i</v>
      </c>
      <c r="O487" t="str">
        <f t="shared" si="187"/>
        <v>0.987770694228202-0.155913615902963i</v>
      </c>
      <c r="P487" t="str">
        <f t="shared" si="188"/>
        <v>0.012229305771798+0.155913615902963i</v>
      </c>
      <c r="Q487" t="str">
        <f t="shared" si="189"/>
        <v>-0.012229305771798+0.000638697185467024i</v>
      </c>
      <c r="R487" t="str">
        <f t="shared" si="190"/>
        <v>-0.333242516484108-12.7665838007226i</v>
      </c>
      <c r="S487" t="str">
        <f t="shared" si="191"/>
        <v>0.0161597633334391i</v>
      </c>
      <c r="T487" t="str">
        <f t="shared" si="192"/>
        <v>0.206304972796195-0.00538512019902286i</v>
      </c>
      <c r="U487" t="str">
        <f t="shared" si="193"/>
        <v>0.00005-0.00683127062803225i</v>
      </c>
      <c r="V487" t="str">
        <f t="shared" si="194"/>
        <v>3.33333333333333E-06-0.00751439769083545i</v>
      </c>
      <c r="W487" t="str">
        <f t="shared" si="195"/>
        <v>0.0000144745218927208-0.00357832680915096i</v>
      </c>
      <c r="X487" t="str">
        <f t="shared" si="196"/>
        <v>0.00025503519566023-0.00356011546003955i</v>
      </c>
      <c r="Y487" t="str">
        <f t="shared" si="197"/>
        <v>0.009+0.0221796441343439i</v>
      </c>
      <c r="Z487" t="str">
        <f t="shared" si="198"/>
        <v>-2.07007712577413-1.22071454082407i</v>
      </c>
      <c r="AA487" t="str">
        <f t="shared" si="199"/>
        <v>299.694074463883-602.932597772935i</v>
      </c>
      <c r="AB487" t="str">
        <f t="shared" si="200"/>
        <v>1.42512642071236-0.0371996708092963i</v>
      </c>
      <c r="AC487" t="str">
        <f t="shared" si="201"/>
        <v>6.41879337614839-2.95551261206855i</v>
      </c>
      <c r="AD487" t="str">
        <f t="shared" si="202"/>
        <v>0.185388155777321+0.0795659451535676i</v>
      </c>
      <c r="AE487" t="str">
        <f t="shared" si="203"/>
        <v>-0.286640474460712-0.391013660506932i</v>
      </c>
      <c r="AF487" t="str">
        <f t="shared" si="204"/>
        <v>-9.911611498535-3.60469515344864i</v>
      </c>
      <c r="AG487" t="str">
        <f t="shared" si="205"/>
        <v>1.37478813423998-0.318310654644391i</v>
      </c>
      <c r="AH487" t="str">
        <f t="shared" si="206"/>
        <v>0.203675823243738+3.61776413644786i</v>
      </c>
      <c r="AI487">
        <f t="shared" si="207"/>
        <v>11.182548423191466</v>
      </c>
      <c r="AJ487">
        <f t="shared" si="208"/>
        <v>86.777717206089903</v>
      </c>
      <c r="AK487"/>
      <c r="AL487"/>
      <c r="AM487"/>
      <c r="AN487"/>
    </row>
    <row r="488" spans="1:40" x14ac:dyDescent="0.25">
      <c r="A488"/>
      <c r="B488">
        <f t="shared" si="209"/>
        <v>35400</v>
      </c>
      <c r="C488" s="186" t="str">
        <f t="shared" si="177"/>
        <v>-0.0000609868042196402+0.0691813739486333i</v>
      </c>
      <c r="D488" s="158" t="str">
        <f t="shared" si="178"/>
        <v>-5.95747352250498+0.530390533606189i</v>
      </c>
      <c r="E488" t="str">
        <f t="shared" si="179"/>
        <v>2870</v>
      </c>
      <c r="F488" t="str">
        <f t="shared" si="180"/>
        <v>0.777000777000777</v>
      </c>
      <c r="G488" t="str">
        <f t="shared" si="175"/>
        <v>0.777000777000777</v>
      </c>
      <c r="H488" t="str">
        <f t="shared" si="181"/>
        <v>3.96555243285656+4.13916131817559i</v>
      </c>
      <c r="I488" t="str">
        <f t="shared" si="182"/>
        <v>139.015474921348i</v>
      </c>
      <c r="J488" t="str">
        <f t="shared" si="176"/>
        <v>-15.5300905476212+30.0658220664695i</v>
      </c>
      <c r="K488" t="str">
        <f t="shared" si="183"/>
        <v>3.64988048316306-1.88529601040687i</v>
      </c>
      <c r="L488" t="str">
        <f t="shared" si="184"/>
        <v>0.198853187121782-0.0916254979082742i</v>
      </c>
      <c r="M488" t="str">
        <f t="shared" si="185"/>
        <v>3.84873367028484-1.97692150831514i</v>
      </c>
      <c r="N488" t="str">
        <f t="shared" si="186"/>
        <v>-0.156995804060351i</v>
      </c>
      <c r="O488" t="str">
        <f t="shared" si="187"/>
        <v>0.987701450809952-0.156351667940945i</v>
      </c>
      <c r="P488" t="str">
        <f t="shared" si="188"/>
        <v>0.012298549190048+0.156351667940945i</v>
      </c>
      <c r="Q488" t="str">
        <f t="shared" si="189"/>
        <v>-0.012298549190048+0.000644136119406002i</v>
      </c>
      <c r="R488" t="str">
        <f t="shared" si="190"/>
        <v>-0.333242000959486-12.7304707840629i</v>
      </c>
      <c r="S488" t="str">
        <f t="shared" si="191"/>
        <v>0.0162055416998228i</v>
      </c>
      <c r="T488" t="str">
        <f t="shared" si="192"/>
        <v>0.206304175149507-0.00540036714268134i</v>
      </c>
      <c r="U488" t="str">
        <f t="shared" si="193"/>
        <v>0.0000499999999999999-0.00681197325337678i</v>
      </c>
      <c r="V488" t="str">
        <f t="shared" si="194"/>
        <v>3.33333333333333E-06-0.00749317057871449i</v>
      </c>
      <c r="W488" t="str">
        <f t="shared" si="195"/>
        <v>0.0000144745210027058-0.00356821878004966i</v>
      </c>
      <c r="X488" t="str">
        <f t="shared" si="196"/>
        <v>0.000253684158272838-0.00355014990888091i</v>
      </c>
      <c r="Y488" t="str">
        <f t="shared" si="197"/>
        <v>0.009+0.0222424759874157i</v>
      </c>
      <c r="Z488" t="str">
        <f t="shared" si="198"/>
        <v>-2.06003029680479-1.20982524293183i</v>
      </c>
      <c r="AA488" t="str">
        <f t="shared" si="199"/>
        <v>297.796632426639-601.54546699455i</v>
      </c>
      <c r="AB488" t="str">
        <f t="shared" si="200"/>
        <v>1.42512091067858-0.0373049946022631i</v>
      </c>
      <c r="AC488" t="str">
        <f t="shared" si="201"/>
        <v>6.41116178695885-2.96092916906567i</v>
      </c>
      <c r="AD488" t="str">
        <f t="shared" si="202"/>
        <v>0.185424507405544+0.0798176453876676i</v>
      </c>
      <c r="AE488" t="str">
        <f t="shared" si="203"/>
        <v>-0.285414700804143-0.388758017435643i</v>
      </c>
      <c r="AF488" t="str">
        <f t="shared" si="204"/>
        <v>-9.92302595536154-3.6087707845694i</v>
      </c>
      <c r="AG488" t="str">
        <f t="shared" si="205"/>
        <v>1.37370250665081-0.317734082139289i</v>
      </c>
      <c r="AH488" t="str">
        <f t="shared" si="206"/>
        <v>0.206424857103985+3.60575912152656i</v>
      </c>
      <c r="AI488">
        <f t="shared" si="207"/>
        <v>11.154144546563556</v>
      </c>
      <c r="AJ488">
        <f t="shared" si="208"/>
        <v>86.72347011692284</v>
      </c>
      <c r="AK488"/>
      <c r="AL488"/>
      <c r="AM488"/>
      <c r="AN488"/>
    </row>
    <row r="489" spans="1:40" x14ac:dyDescent="0.25">
      <c r="A489"/>
      <c r="B489">
        <f t="shared" si="209"/>
        <v>35500</v>
      </c>
      <c r="C489" s="186" t="str">
        <f t="shared" si="177"/>
        <v>-0.0000606437007816082+0.0689864971405296i</v>
      </c>
      <c r="D489" s="158" t="str">
        <f t="shared" si="178"/>
        <v>-5.95747089204529+0.528896478077394i</v>
      </c>
      <c r="E489" t="str">
        <f t="shared" si="179"/>
        <v>2870</v>
      </c>
      <c r="F489" t="str">
        <f t="shared" si="180"/>
        <v>0.777000777000777</v>
      </c>
      <c r="G489" t="str">
        <f t="shared" si="175"/>
        <v>0.777000777000777</v>
      </c>
      <c r="H489" t="str">
        <f t="shared" si="181"/>
        <v>3.97695140865087+4.14169734960107i</v>
      </c>
      <c r="I489" t="str">
        <f t="shared" si="182"/>
        <v>139.408174003047i</v>
      </c>
      <c r="J489" t="str">
        <f t="shared" si="176"/>
        <v>-15.623612796961+30.1507537672222i</v>
      </c>
      <c r="K489" t="str">
        <f t="shared" si="183"/>
        <v>3.64497768381725-1.88876604628817i</v>
      </c>
      <c r="L489" t="str">
        <f t="shared" si="184"/>
        <v>0.198656354729429-0.0917933764224372i</v>
      </c>
      <c r="M489" t="str">
        <f t="shared" si="185"/>
        <v>3.84363403854668-1.98055942271061i</v>
      </c>
      <c r="N489" t="str">
        <f t="shared" si="186"/>
        <v>-0.157439295032273i</v>
      </c>
      <c r="O489" t="str">
        <f t="shared" si="187"/>
        <v>0.987632013126394-0.15678968922702i</v>
      </c>
      <c r="P489" t="str">
        <f t="shared" si="188"/>
        <v>0.012367986873606+0.15678968922702i</v>
      </c>
      <c r="Q489" t="str">
        <f t="shared" si="189"/>
        <v>-0.012367986873606+0.000649605805253001i</v>
      </c>
      <c r="R489" t="str">
        <f t="shared" si="190"/>
        <v>-0.333241483974467-12.6945610820966i</v>
      </c>
      <c r="S489" t="str">
        <f t="shared" si="191"/>
        <v>0.0162513200662065i</v>
      </c>
      <c r="T489" t="str">
        <f t="shared" si="192"/>
        <v>0.206303375245161-0.00541561401540669i</v>
      </c>
      <c r="U489" t="str">
        <f t="shared" si="193"/>
        <v>0.0000499999999999999-0.00679278459632501i</v>
      </c>
      <c r="V489" t="str">
        <f t="shared" si="194"/>
        <v>3.33333333333333E-06-0.00747206305595754i</v>
      </c>
      <c r="W489" t="str">
        <f t="shared" si="195"/>
        <v>0.000014474520110173-0.00355816769826457i</v>
      </c>
      <c r="X489" t="str">
        <f t="shared" si="196"/>
        <v>0.000252344453587931-0.00354023974089391i</v>
      </c>
      <c r="Y489" t="str">
        <f t="shared" si="197"/>
        <v>0.009+0.0223053078404875i</v>
      </c>
      <c r="Z489" t="str">
        <f t="shared" si="198"/>
        <v>-2.05004310388899-1.19906451565725i</v>
      </c>
      <c r="AA489" t="str">
        <f t="shared" si="199"/>
        <v>295.916980073532-600.16164667892i</v>
      </c>
      <c r="AB489" t="str">
        <f t="shared" si="200"/>
        <v>1.4251153850492-0.0374103179052336i</v>
      </c>
      <c r="AC489" t="str">
        <f t="shared" si="201"/>
        <v>6.40352864519785-2.96631727560246i</v>
      </c>
      <c r="AD489" t="str">
        <f t="shared" si="202"/>
        <v>0.18546096226127+0.0800692503788097i</v>
      </c>
      <c r="AE489" t="str">
        <f t="shared" si="203"/>
        <v>-0.284194769799827-0.386525073459778i</v>
      </c>
      <c r="AF489" t="str">
        <f t="shared" si="204"/>
        <v>-9.93442230069616-3.61280087152368i</v>
      </c>
      <c r="AG489" t="str">
        <f t="shared" si="205"/>
        <v>1.37262665852708-0.317157994766246i</v>
      </c>
      <c r="AH489" t="str">
        <f t="shared" si="206"/>
        <v>0.209135103595763+3.59381865492646i</v>
      </c>
      <c r="AI489">
        <f t="shared" si="207"/>
        <v>11.125805388085986</v>
      </c>
      <c r="AJ489">
        <f t="shared" si="208"/>
        <v>86.669542529873951</v>
      </c>
      <c r="AK489"/>
      <c r="AL489"/>
      <c r="AM489"/>
      <c r="AN489"/>
    </row>
    <row r="490" spans="1:40" x14ac:dyDescent="0.25">
      <c r="A490"/>
      <c r="B490">
        <f t="shared" si="209"/>
        <v>35600</v>
      </c>
      <c r="C490" s="186" t="str">
        <f t="shared" si="177"/>
        <v>-0.0000603034845989676+0.0687927151434236i</v>
      </c>
      <c r="D490" s="158" t="str">
        <f t="shared" si="178"/>
        <v>-5.95746828372122+0.527410816099581i</v>
      </c>
      <c r="E490" t="str">
        <f t="shared" si="179"/>
        <v>2870</v>
      </c>
      <c r="F490" t="str">
        <f t="shared" si="180"/>
        <v>0.777000777000777</v>
      </c>
      <c r="G490" t="str">
        <f t="shared" si="175"/>
        <v>0.777000777000777</v>
      </c>
      <c r="H490" t="str">
        <f t="shared" si="181"/>
        <v>3.98833215800169+4.14419649925854i</v>
      </c>
      <c r="I490" t="str">
        <f t="shared" si="182"/>
        <v>139.800873084746i</v>
      </c>
      <c r="J490" t="str">
        <f t="shared" si="176"/>
        <v>-15.7173988608264+30.235685467975i</v>
      </c>
      <c r="K490" t="str">
        <f t="shared" si="183"/>
        <v>3.6400740635191-1.89221759168903i</v>
      </c>
      <c r="L490" t="str">
        <f t="shared" si="184"/>
        <v>0.198459358024168-0.0919606664008585i</v>
      </c>
      <c r="M490" t="str">
        <f t="shared" si="185"/>
        <v>3.83853342154327-1.98417825808989i</v>
      </c>
      <c r="N490" t="str">
        <f t="shared" si="186"/>
        <v>-0.157882786004195i</v>
      </c>
      <c r="O490" t="str">
        <f t="shared" si="187"/>
        <v>0.987562381191186-0.157227679675034i</v>
      </c>
      <c r="P490" t="str">
        <f t="shared" si="188"/>
        <v>0.012437618808814+0.157227679675034i</v>
      </c>
      <c r="Q490" t="str">
        <f t="shared" si="189"/>
        <v>-0.012437618808814+0.000655106329160993i</v>
      </c>
      <c r="R490" t="str">
        <f t="shared" si="190"/>
        <v>-0.333240965527836-12.6588529814977i</v>
      </c>
      <c r="S490" t="str">
        <f t="shared" si="191"/>
        <v>0.0162970984325901i</v>
      </c>
      <c r="T490" t="str">
        <f t="shared" si="192"/>
        <v>0.206302573083155-0.00543086081697851i</v>
      </c>
      <c r="U490" t="str">
        <f t="shared" si="193"/>
        <v>0.0000499999999999999-0.00677370374071735i</v>
      </c>
      <c r="V490" t="str">
        <f t="shared" si="194"/>
        <v>3.33333333333333E-06-0.00745107411478911i</v>
      </c>
      <c r="W490" t="str">
        <f t="shared" si="195"/>
        <v>0.0000144745192151226-0.00354817308390251i</v>
      </c>
      <c r="X490" t="str">
        <f t="shared" si="196"/>
        <v>0.000251015955401134-0.0035303844978223i</v>
      </c>
      <c r="Y490" t="str">
        <f t="shared" si="197"/>
        <v>0.009+0.0223681396935593i</v>
      </c>
      <c r="Z490" t="str">
        <f t="shared" si="198"/>
        <v>-2.04011534221513-1.18843050696258i</v>
      </c>
      <c r="AA490" t="str">
        <f t="shared" si="199"/>
        <v>294.054904286736-598.78118552215i</v>
      </c>
      <c r="AB490" t="str">
        <f t="shared" si="200"/>
        <v>1.42510984382423-0.0375156407166853i</v>
      </c>
      <c r="AC490" t="str">
        <f t="shared" si="201"/>
        <v>6.39589404624126-2.97167700822752i</v>
      </c>
      <c r="AD490" t="str">
        <f t="shared" si="202"/>
        <v>0.185497520319809+0.0803207607547551i</v>
      </c>
      <c r="AE490" t="str">
        <f t="shared" si="203"/>
        <v>-0.282980694723912-0.384314528428139i</v>
      </c>
      <c r="AF490" t="str">
        <f t="shared" si="204"/>
        <v>-9.94580044172291-3.61678568315896i</v>
      </c>
      <c r="AG490" t="str">
        <f t="shared" si="205"/>
        <v>1.37156047766603-0.316582435675384i</v>
      </c>
      <c r="AH490" t="str">
        <f t="shared" si="206"/>
        <v>0.211807071155558+3.58194232800349i</v>
      </c>
      <c r="AI490">
        <f t="shared" si="207"/>
        <v>11.097530758241946</v>
      </c>
      <c r="AJ490">
        <f t="shared" si="208"/>
        <v>86.615931998633243</v>
      </c>
      <c r="AK490"/>
      <c r="AL490"/>
      <c r="AM490"/>
      <c r="AN490"/>
    </row>
    <row r="491" spans="1:40" x14ac:dyDescent="0.25">
      <c r="A491"/>
      <c r="B491">
        <f t="shared" si="209"/>
        <v>35700</v>
      </c>
      <c r="C491" s="186" t="str">
        <f t="shared" si="177"/>
        <v>-0.0000599661233669098+0.0686000187572511i</v>
      </c>
      <c r="D491" s="158" t="str">
        <f t="shared" si="178"/>
        <v>-5.95746569728511+0.525933477138925i</v>
      </c>
      <c r="E491" t="str">
        <f t="shared" si="179"/>
        <v>2870</v>
      </c>
      <c r="F491" t="str">
        <f t="shared" si="180"/>
        <v>0.777000777000777</v>
      </c>
      <c r="G491" t="str">
        <f t="shared" si="175"/>
        <v>0.777000777000777</v>
      </c>
      <c r="H491" t="str">
        <f t="shared" si="181"/>
        <v>3.9996945898358+4.14665896429641i</v>
      </c>
      <c r="I491" t="str">
        <f t="shared" si="182"/>
        <v>140.193572166445i</v>
      </c>
      <c r="J491" t="str">
        <f t="shared" si="176"/>
        <v>-15.8114487392175+30.3206171687277i</v>
      </c>
      <c r="K491" t="str">
        <f t="shared" si="183"/>
        <v>3.63516968365358-1.89565069838775i</v>
      </c>
      <c r="L491" t="str">
        <f t="shared" si="184"/>
        <v>0.198262199141227-0.0921273681941105i</v>
      </c>
      <c r="M491" t="str">
        <f t="shared" si="185"/>
        <v>3.83343188279481-1.98777806658186i</v>
      </c>
      <c r="N491" t="str">
        <f t="shared" si="186"/>
        <v>-0.158326276976117i</v>
      </c>
      <c r="O491" t="str">
        <f t="shared" si="187"/>
        <v>0.987492555018022-0.157665639198842i</v>
      </c>
      <c r="P491" t="str">
        <f t="shared" si="188"/>
        <v>0.012507444981978+0.157665639198842i</v>
      </c>
      <c r="Q491" t="str">
        <f t="shared" si="189"/>
        <v>-0.012507444981978+0.000660637777275014i</v>
      </c>
      <c r="R491" t="str">
        <f t="shared" si="190"/>
        <v>-0.33324044562052-12.6233447881348i</v>
      </c>
      <c r="S491" t="str">
        <f t="shared" si="191"/>
        <v>0.0163428767989738i</v>
      </c>
      <c r="T491" t="str">
        <f t="shared" si="192"/>
        <v>0.206301768663455-0.00544610754721129i</v>
      </c>
      <c r="U491" t="str">
        <f t="shared" si="193"/>
        <v>0.0000500000000000001-0.00675472978065936i</v>
      </c>
      <c r="V491" t="str">
        <f t="shared" si="194"/>
        <v>3.33333333333333E-06-0.00743020275872526i</v>
      </c>
      <c r="W491" t="str">
        <f t="shared" si="195"/>
        <v>0.0000144745183175546-0.00353823446244743i</v>
      </c>
      <c r="X491" t="str">
        <f t="shared" si="196"/>
        <v>0.000249698539257396-0.00352058372642762i</v>
      </c>
      <c r="Y491" t="str">
        <f t="shared" si="197"/>
        <v>0.009+0.0224309715466311i</v>
      </c>
      <c r="Z491" t="str">
        <f t="shared" si="198"/>
        <v>-2.0302468000127-1.17792139546789i</v>
      </c>
      <c r="AA491" t="str">
        <f t="shared" si="199"/>
        <v>292.210194886658-597.404130185586i</v>
      </c>
      <c r="AB491" t="str">
        <f t="shared" si="200"/>
        <v>1.42510428700341-0.0376209630353367i</v>
      </c>
      <c r="AC491" t="str">
        <f t="shared" si="201"/>
        <v>6.38825808494111-2.97700844345826i</v>
      </c>
      <c r="AD491" t="str">
        <f t="shared" si="202"/>
        <v>0.185534181556674+0.0805721771357873i</v>
      </c>
      <c r="AE491" t="str">
        <f t="shared" si="203"/>
        <v>-0.281772487070741-0.382126086846219i</v>
      </c>
      <c r="AF491" t="str">
        <f t="shared" si="204"/>
        <v>-9.95716028712091-3.62072548715749i</v>
      </c>
      <c r="AG491" t="str">
        <f t="shared" si="205"/>
        <v>1.37050385331419-0.316007446664753i</v>
      </c>
      <c r="AH491" t="str">
        <f t="shared" si="206"/>
        <v>0.21444126117442+3.57012973418942i</v>
      </c>
      <c r="AI491">
        <f t="shared" si="207"/>
        <v>11.069320467294837</v>
      </c>
      <c r="AJ491">
        <f t="shared" si="208"/>
        <v>86.562636099202962</v>
      </c>
      <c r="AK491"/>
      <c r="AL491"/>
      <c r="AM491"/>
      <c r="AN491"/>
    </row>
    <row r="492" spans="1:40" x14ac:dyDescent="0.25">
      <c r="A492"/>
      <c r="B492">
        <f t="shared" si="209"/>
        <v>35800</v>
      </c>
      <c r="C492" s="186" t="str">
        <f t="shared" si="177"/>
        <v>-0.000059631585231179+0.0684083988847413i</v>
      </c>
      <c r="D492" s="158" t="str">
        <f t="shared" si="178"/>
        <v>-5.95746313249273+0.524464391449683i</v>
      </c>
      <c r="E492" t="str">
        <f t="shared" si="179"/>
        <v>2870</v>
      </c>
      <c r="F492" t="str">
        <f t="shared" si="180"/>
        <v>0.777000777000777</v>
      </c>
      <c r="G492" t="str">
        <f t="shared" si="175"/>
        <v>0.777000777000777</v>
      </c>
      <c r="H492" t="str">
        <f t="shared" si="181"/>
        <v>4.0110386145607+4.14908494148885i</v>
      </c>
      <c r="I492" t="str">
        <f t="shared" si="182"/>
        <v>140.586271248143i</v>
      </c>
      <c r="J492" t="str">
        <f t="shared" si="176"/>
        <v>-15.9057624321342+30.4055488694804i</v>
      </c>
      <c r="K492" t="str">
        <f t="shared" si="183"/>
        <v>3.63026460526087-1.89906541812253i</v>
      </c>
      <c r="L492" t="str">
        <f t="shared" si="184"/>
        <v>0.198064880210078-0.0922934821612005i</v>
      </c>
      <c r="M492" t="str">
        <f t="shared" si="185"/>
        <v>3.82832948547095-1.99135890028373i</v>
      </c>
      <c r="N492" t="str">
        <f t="shared" si="186"/>
        <v>-0.158769767948039i</v>
      </c>
      <c r="O492" t="str">
        <f t="shared" si="187"/>
        <v>0.987422534620636-0.158103567712304i</v>
      </c>
      <c r="P492" t="str">
        <f t="shared" si="188"/>
        <v>0.012577465379364+0.158103567712304i</v>
      </c>
      <c r="Q492" t="str">
        <f t="shared" si="189"/>
        <v>-0.012577465379364+0.000666200235734993i</v>
      </c>
      <c r="R492" t="str">
        <f t="shared" si="190"/>
        <v>-0.333239924252259-12.5880348268073i</v>
      </c>
      <c r="S492" t="str">
        <f t="shared" si="191"/>
        <v>0.0163886551653575i</v>
      </c>
      <c r="T492" t="str">
        <f t="shared" si="192"/>
        <v>0.206300961986056-0.00546135420590013i</v>
      </c>
      <c r="U492" t="str">
        <f t="shared" si="193"/>
        <v>0.0000500000000000001-0.00673586182037818i</v>
      </c>
      <c r="V492" t="str">
        <f t="shared" si="194"/>
        <v>3.33333333333333E-06-0.00740944800241596i</v>
      </c>
      <c r="W492" t="str">
        <f t="shared" si="195"/>
        <v>0.0000144745174174691-0.00352835136468493i</v>
      </c>
      <c r="X492" t="str">
        <f t="shared" si="196"/>
        <v>0.000248392082421976-0.00351083697842078i</v>
      </c>
      <c r="Y492" t="str">
        <f t="shared" si="197"/>
        <v>0.009+0.0224938033997029i</v>
      </c>
      <c r="Z492" t="str">
        <f t="shared" si="198"/>
        <v>-2.02043725889904-1.16753538990051i</v>
      </c>
      <c r="AA492" t="str">
        <f t="shared" si="199"/>
        <v>290.382644590578-596.030525356193i</v>
      </c>
      <c r="AB492" t="str">
        <f t="shared" si="200"/>
        <v>1.42509871458671-0.0377262848597724i</v>
      </c>
      <c r="AC492" t="str">
        <f t="shared" si="201"/>
        <v>6.38062085562891-2.98231165778109i</v>
      </c>
      <c r="AD492" t="str">
        <f t="shared" si="202"/>
        <v>0.185570945947586+0.0808235001348232i</v>
      </c>
      <c r="AE492" t="str">
        <f t="shared" si="203"/>
        <v>-0.280570156618606-0.379959457798149i</v>
      </c>
      <c r="AF492" t="str">
        <f t="shared" si="204"/>
        <v>-9.96850174705343-3.62462055003917i</v>
      </c>
      <c r="AG492" t="str">
        <f t="shared" si="205"/>
        <v>1.36945667614951-0.315433068216962i</v>
      </c>
      <c r="AH492" t="str">
        <f t="shared" si="206"/>
        <v>0.21703816810048+3.55838046900721i</v>
      </c>
      <c r="AI492">
        <f t="shared" si="207"/>
        <v>11.041174325314568</v>
      </c>
      <c r="AJ492">
        <f t="shared" si="208"/>
        <v>86.509652429674887</v>
      </c>
      <c r="AK492"/>
      <c r="AL492"/>
      <c r="AM492"/>
      <c r="AN492"/>
    </row>
    <row r="493" spans="1:40" x14ac:dyDescent="0.25">
      <c r="A493"/>
      <c r="B493">
        <f t="shared" si="209"/>
        <v>35900</v>
      </c>
      <c r="C493" s="186" t="str">
        <f t="shared" si="177"/>
        <v>-0.0000592998387805539+0.0682178465299862i</v>
      </c>
      <c r="D493" s="158" t="str">
        <f t="shared" si="178"/>
        <v>-5.95746058910327+0.523003490063228i</v>
      </c>
      <c r="E493" t="str">
        <f t="shared" si="179"/>
        <v>2870</v>
      </c>
      <c r="F493" t="str">
        <f t="shared" si="180"/>
        <v>0.777000777000777</v>
      </c>
      <c r="G493" t="str">
        <f t="shared" si="175"/>
        <v>0.777000777000777</v>
      </c>
      <c r="H493" t="str">
        <f t="shared" si="181"/>
        <v>4.02236414405387+4.15147462722783i</v>
      </c>
      <c r="I493" t="str">
        <f t="shared" si="182"/>
        <v>140.978970329842i</v>
      </c>
      <c r="J493" t="str">
        <f t="shared" si="176"/>
        <v>-16.0003399395765+30.4904805702332i</v>
      </c>
      <c r="K493" t="str">
        <f t="shared" si="183"/>
        <v>3.62535888903694-1.90246180259247i</v>
      </c>
      <c r="L493" t="str">
        <f t="shared" si="184"/>
        <v>0.197867403354409-0.092459008669519i</v>
      </c>
      <c r="M493" t="str">
        <f t="shared" si="185"/>
        <v>3.82322629239135-1.99492081126199i</v>
      </c>
      <c r="N493" t="str">
        <f t="shared" si="186"/>
        <v>-0.159213258919961i</v>
      </c>
      <c r="O493" t="str">
        <f t="shared" si="187"/>
        <v>0.9873523200128-0.158541465129285i</v>
      </c>
      <c r="P493" t="str">
        <f t="shared" si="188"/>
        <v>0.0126476799872+0.158541465129285i</v>
      </c>
      <c r="Q493" t="str">
        <f t="shared" si="189"/>
        <v>-0.0126476799872+0.000671793790676001i</v>
      </c>
      <c r="R493" t="str">
        <f t="shared" si="190"/>
        <v>-0.333239401421595-12.5529214409794i</v>
      </c>
      <c r="S493" t="str">
        <f t="shared" si="191"/>
        <v>0.0164344335317412i</v>
      </c>
      <c r="T493" t="str">
        <f t="shared" si="192"/>
        <v>0.206300153050945-0.00547660079282043i</v>
      </c>
      <c r="U493" t="str">
        <f t="shared" si="193"/>
        <v>0.0000500000000000001-0.00671709897408185i</v>
      </c>
      <c r="V493" t="str">
        <f t="shared" si="194"/>
        <v>3.33333333333333E-06-0.00738880887149005i</v>
      </c>
      <c r="W493" t="str">
        <f t="shared" si="195"/>
        <v>0.0000144745165148661-0.00351852332662874i</v>
      </c>
      <c r="X493" t="str">
        <f t="shared" si="196"/>
        <v>0.000247096463852062-0.00350114381039515i</v>
      </c>
      <c r="Y493" t="str">
        <f t="shared" si="197"/>
        <v>0.009+0.0225566352527747i</v>
      </c>
      <c r="Z493" t="str">
        <f t="shared" si="198"/>
        <v>-2.01068649421364-1.15727072855451i</v>
      </c>
      <c r="AA493" t="str">
        <f t="shared" si="199"/>
        <v>288.572048971737-594.660413805201i</v>
      </c>
      <c r="AB493" t="str">
        <f t="shared" si="200"/>
        <v>1.42509312657406-0.0378316061884408i</v>
      </c>
      <c r="AC493" t="str">
        <f t="shared" si="201"/>
        <v>6.37298245211535-2.98758672765205i</v>
      </c>
      <c r="AD493" t="str">
        <f t="shared" si="202"/>
        <v>0.185607813468457+0.0810747303575168i</v>
      </c>
      <c r="AE493" t="str">
        <f t="shared" si="203"/>
        <v>-0.279373711493347-0.377814354869923i</v>
      </c>
      <c r="AF493" t="str">
        <f t="shared" si="204"/>
        <v>-9.97982473315714-3.6284711371646i</v>
      </c>
      <c r="AG493" t="str">
        <f t="shared" si="205"/>
        <v>1.36841883826352-0.314859339534784i</v>
      </c>
      <c r="AH493" t="str">
        <f t="shared" si="206"/>
        <v>0.219598279539855+3.54669413008556i</v>
      </c>
      <c r="AI493">
        <f t="shared" si="207"/>
        <v>11.013092142203751</v>
      </c>
      <c r="AJ493">
        <f t="shared" si="208"/>
        <v>86.456978610011859</v>
      </c>
      <c r="AK493"/>
      <c r="AL493"/>
      <c r="AM493"/>
      <c r="AN493"/>
    </row>
    <row r="494" spans="1:40" x14ac:dyDescent="0.25">
      <c r="A494"/>
      <c r="B494">
        <f t="shared" si="209"/>
        <v>36000</v>
      </c>
      <c r="C494" s="186" t="str">
        <f t="shared" si="177"/>
        <v>-0.000058970853039471+0.068028352797031i</v>
      </c>
      <c r="D494" s="158" t="str">
        <f t="shared" si="178"/>
        <v>-5.95745806687926+0.521550704777238i</v>
      </c>
      <c r="E494" t="str">
        <f t="shared" si="179"/>
        <v>2870</v>
      </c>
      <c r="F494" t="str">
        <f t="shared" si="180"/>
        <v>0.777000777000777</v>
      </c>
      <c r="G494" t="str">
        <f t="shared" si="175"/>
        <v>0.777000777000777</v>
      </c>
      <c r="H494" t="str">
        <f t="shared" si="181"/>
        <v>4.03367109165203+4.1538282175152i</v>
      </c>
      <c r="I494" t="str">
        <f t="shared" si="182"/>
        <v>141.371669411541i</v>
      </c>
      <c r="J494" t="str">
        <f t="shared" si="176"/>
        <v>-16.0951812615445+30.5754122709859i</v>
      </c>
      <c r="K494" t="str">
        <f t="shared" si="183"/>
        <v>3.62045259533398-1.90583990345817i</v>
      </c>
      <c r="L494" t="str">
        <f t="shared" si="184"/>
        <v>0.197669770692087-0.0926239480947876i</v>
      </c>
      <c r="M494" t="str">
        <f t="shared" si="185"/>
        <v>3.81812236602607-1.99846385155296i</v>
      </c>
      <c r="N494" t="str">
        <f t="shared" si="186"/>
        <v>-0.159656749891883i</v>
      </c>
      <c r="O494" t="str">
        <f t="shared" si="187"/>
        <v>0.987281911208325-0.158979331363659i</v>
      </c>
      <c r="P494" t="str">
        <f t="shared" si="188"/>
        <v>0.012718088791675+0.158979331363659i</v>
      </c>
      <c r="Q494" t="str">
        <f t="shared" si="189"/>
        <v>-0.012718088791675+0.000677418528224005i</v>
      </c>
      <c r="R494" t="str">
        <f t="shared" si="190"/>
        <v>-0.333238877129958-12.5180029925223i</v>
      </c>
      <c r="S494" t="str">
        <f t="shared" si="191"/>
        <v>0.0164802118981249i</v>
      </c>
      <c r="T494" t="str">
        <f t="shared" si="192"/>
        <v>0.206299341858129-0.00549184730779491i</v>
      </c>
      <c r="U494" t="str">
        <f t="shared" si="193"/>
        <v>0.00005-0.00669844036582051i</v>
      </c>
      <c r="V494" t="str">
        <f t="shared" si="194"/>
        <v>3.33333333333333E-06-0.00736828440240257i</v>
      </c>
      <c r="W494" t="str">
        <f t="shared" si="195"/>
        <v>0.0000144745156097454-0.003508749889448i</v>
      </c>
      <c r="X494" t="str">
        <f t="shared" si="196"/>
        <v>0.000245811564168895-0.00349150378376069i</v>
      </c>
      <c r="Y494" t="str">
        <f t="shared" si="197"/>
        <v>0.009+0.0226194671058465i</v>
      </c>
      <c r="Z494" t="str">
        <f t="shared" si="198"/>
        <v>-2.00099427534045-1.14712567875995i</v>
      </c>
      <c r="AA494" t="str">
        <f t="shared" si="199"/>
        <v>286.77820641888-593.293836445062i</v>
      </c>
      <c r="AB494" t="str">
        <f t="shared" si="200"/>
        <v>1.42508752296548-0.0379369270201175i</v>
      </c>
      <c r="AC494" t="str">
        <f t="shared" si="201"/>
        <v>6.36534296769048-2.99283372949947i</v>
      </c>
      <c r="AD494" t="str">
        <f t="shared" si="202"/>
        <v>0.185644784095401+0.0813258684023541i</v>
      </c>
      <c r="AE494" t="str">
        <f t="shared" si="203"/>
        <v>-0.278183158229919-0.375690496073883i</v>
      </c>
      <c r="AF494" t="str">
        <f t="shared" si="204"/>
        <v>-9.99112915853129-3.63227751273796i</v>
      </c>
      <c r="AG494" t="str">
        <f t="shared" si="205"/>
        <v>1.36739023314362-0.314286298575848i</v>
      </c>
      <c r="AH494" t="str">
        <f t="shared" si="206"/>
        <v>0.222122076356298+3.53507031717267i</v>
      </c>
      <c r="AI494">
        <f t="shared" si="207"/>
        <v>10.985073727723799</v>
      </c>
      <c r="AJ494">
        <f t="shared" si="208"/>
        <v>86.40461228182825</v>
      </c>
      <c r="AK494"/>
      <c r="AL494"/>
      <c r="AM494"/>
      <c r="AN494"/>
    </row>
    <row r="495" spans="1:40" x14ac:dyDescent="0.25">
      <c r="A495"/>
      <c r="B495">
        <f t="shared" si="209"/>
        <v>36100</v>
      </c>
      <c r="C495" s="186" t="str">
        <f t="shared" si="177"/>
        <v>-0.0000586445974607958+0.0678399088884908i</v>
      </c>
      <c r="D495" s="158" t="str">
        <f t="shared" si="178"/>
        <v>-5.95745556558649+0.520105968145096i</v>
      </c>
      <c r="E495" t="str">
        <f t="shared" si="179"/>
        <v>2870</v>
      </c>
      <c r="F495" t="str">
        <f t="shared" si="180"/>
        <v>0.777000777000777</v>
      </c>
      <c r="G495" t="str">
        <f t="shared" si="175"/>
        <v>0.777000777000777</v>
      </c>
      <c r="H495" t="str">
        <f t="shared" si="181"/>
        <v>4.0449593721404+4.15614590795494i</v>
      </c>
      <c r="I495" t="str">
        <f t="shared" si="182"/>
        <v>141.764368493239i</v>
      </c>
      <c r="J495" t="str">
        <f t="shared" si="176"/>
        <v>-16.1902863980381+30.6603439717387i</v>
      </c>
      <c r="K495" t="str">
        <f t="shared" si="183"/>
        <v>3.61554578416097-1.90919977234247i</v>
      </c>
      <c r="L495" t="str">
        <f t="shared" si="184"/>
        <v>0.197471984335137-0.0927883008210074i</v>
      </c>
      <c r="M495" t="str">
        <f t="shared" si="185"/>
        <v>3.81301776849611-2.00198807316348i</v>
      </c>
      <c r="N495" t="str">
        <f t="shared" si="186"/>
        <v>-0.160100240863805i</v>
      </c>
      <c r="O495" t="str">
        <f t="shared" si="187"/>
        <v>0.987211308221059-0.159417166329305i</v>
      </c>
      <c r="P495" t="str">
        <f t="shared" si="188"/>
        <v>0.012788691778941+0.159417166329305i</v>
      </c>
      <c r="Q495" t="str">
        <f t="shared" si="189"/>
        <v>-0.012788691778941+0.000683074534500006i</v>
      </c>
      <c r="R495" t="str">
        <f t="shared" si="190"/>
        <v>-0.33323835137772-12.4832778614569i</v>
      </c>
      <c r="S495" t="str">
        <f t="shared" si="191"/>
        <v>0.0165259902645085i</v>
      </c>
      <c r="T495" t="str">
        <f t="shared" si="192"/>
        <v>0.206298528407591-0.00550709375062906i</v>
      </c>
      <c r="U495" t="str">
        <f t="shared" si="193"/>
        <v>0.0000499999999999999-0.00667988512935009i</v>
      </c>
      <c r="V495" t="str">
        <f t="shared" si="194"/>
        <v>3.33333333333333E-06-0.00734787364228509i</v>
      </c>
      <c r="W495" t="str">
        <f t="shared" si="195"/>
        <v>0.0000144745147021071-0.0034990305993958i</v>
      </c>
      <c r="X495" t="str">
        <f t="shared" si="196"/>
        <v>0.000244537265630418-0.00348191646467882i</v>
      </c>
      <c r="Y495" t="str">
        <f t="shared" si="197"/>
        <v>0.009+0.0226822989589183i</v>
      </c>
      <c r="Z495" t="str">
        <f t="shared" si="198"/>
        <v>-1.9913603660181-1.13709853636144i</v>
      </c>
      <c r="AA495" t="str">
        <f t="shared" si="199"/>
        <v>285.0009180962-591.930832384751i</v>
      </c>
      <c r="AB495" t="str">
        <f t="shared" si="200"/>
        <v>1.42508190376088-0.0380422473534586i</v>
      </c>
      <c r="AC495" t="str">
        <f t="shared" si="201"/>
        <v>6.35770249512454-2.99805273972265i</v>
      </c>
      <c r="AD495" t="str">
        <f t="shared" si="202"/>
        <v>0.185681857804726+0.0815769148607563i</v>
      </c>
      <c r="AE495" t="str">
        <f t="shared" si="203"/>
        <v>-0.276998501831892-0.373587603774371i</v>
      </c>
      <c r="AF495" t="str">
        <f t="shared" si="204"/>
        <v>-10.0024149377269-3.63603993980984i</v>
      </c>
      <c r="AG495" t="str">
        <f t="shared" si="205"/>
        <v>1.36637075565553-0.313713982086345i</v>
      </c>
      <c r="AH495" t="str">
        <f t="shared" si="206"/>
        <v>0.22461003276942+3.5235086321483i</v>
      </c>
      <c r="AI495">
        <f t="shared" si="207"/>
        <v>10.957118891518618</v>
      </c>
      <c r="AJ495">
        <f t="shared" si="208"/>
        <v>86.352551108171568</v>
      </c>
      <c r="AK495"/>
      <c r="AL495"/>
      <c r="AM495"/>
      <c r="AN495"/>
    </row>
    <row r="496" spans="1:40" x14ac:dyDescent="0.25">
      <c r="A496"/>
      <c r="B496">
        <f t="shared" si="209"/>
        <v>36200</v>
      </c>
      <c r="C496" s="186" t="str">
        <f t="shared" si="177"/>
        <v>-0.0000583210419187327+0.0676525061041898i</v>
      </c>
      <c r="D496" s="158" t="str">
        <f t="shared" si="178"/>
        <v>-5.957453084994+0.518669213465455i</v>
      </c>
      <c r="E496" t="str">
        <f t="shared" si="179"/>
        <v>2870</v>
      </c>
      <c r="F496" t="str">
        <f t="shared" si="180"/>
        <v>0.777000777000777</v>
      </c>
      <c r="G496" t="str">
        <f t="shared" si="175"/>
        <v>0.777000777000777</v>
      </c>
      <c r="H496" t="str">
        <f t="shared" si="181"/>
        <v>4.05622890174196+4.15842789374557i</v>
      </c>
      <c r="I496" t="str">
        <f t="shared" si="182"/>
        <v>142.157067574938i</v>
      </c>
      <c r="J496" t="str">
        <f t="shared" si="176"/>
        <v>-16.2856553490574+30.7452756724914i</v>
      </c>
      <c r="K496" t="str">
        <f t="shared" si="183"/>
        <v>3.61063851518436-1.91254146083121i</v>
      </c>
      <c r="L496" t="str">
        <f t="shared" si="184"/>
        <v>0.197274046389704-0.0929520672404071i</v>
      </c>
      <c r="M496" t="str">
        <f t="shared" si="185"/>
        <v>3.80791256157406-2.00549352807162i</v>
      </c>
      <c r="N496" t="str">
        <f t="shared" si="186"/>
        <v>-0.160543731835727i</v>
      </c>
      <c r="O496" t="str">
        <f t="shared" si="187"/>
        <v>0.987140511064888-0.159854969940106i</v>
      </c>
      <c r="P496" t="str">
        <f t="shared" si="188"/>
        <v>0.012859488935112+0.159854969940106i</v>
      </c>
      <c r="Q496" t="str">
        <f t="shared" si="189"/>
        <v>-0.012859488935112+0.000688761895621004i</v>
      </c>
      <c r="R496" t="str">
        <f t="shared" si="190"/>
        <v>-0.333237824163193-12.4487444457041i</v>
      </c>
      <c r="S496" t="str">
        <f t="shared" si="191"/>
        <v>0.0165717686308922i</v>
      </c>
      <c r="T496" t="str">
        <f t="shared" si="192"/>
        <v>0.206297712699313-0.00552234012109437i</v>
      </c>
      <c r="U496" t="str">
        <f t="shared" si="193"/>
        <v>0.0000499999999999999-0.00666143240799828i</v>
      </c>
      <c r="V496" t="str">
        <f t="shared" si="194"/>
        <v>3.33333333333333E-06-0.00732757564879811i</v>
      </c>
      <c r="W496" t="str">
        <f t="shared" si="195"/>
        <v>0.0000144745137919512-0.00348936500773905i</v>
      </c>
      <c r="X496" t="str">
        <f t="shared" si="196"/>
        <v>0.000243273452104476-0.00347238142399875i</v>
      </c>
      <c r="Y496" t="str">
        <f t="shared" si="197"/>
        <v>0.009+0.0227451308119901i</v>
      </c>
      <c r="Z496" t="str">
        <f t="shared" si="198"/>
        <v>-1.98178452463915-1.12718762520657i</v>
      </c>
      <c r="AA496" t="str">
        <f t="shared" si="199"/>
        <v>283.239987903788-590.571438983507i</v>
      </c>
      <c r="AB496" t="str">
        <f t="shared" si="200"/>
        <v>1.42507626896011-0.0381475671868857i</v>
      </c>
      <c r="AC496" t="str">
        <f t="shared" si="201"/>
        <v>6.35006112666932-3.00324383469238i</v>
      </c>
      <c r="AD496" t="str">
        <f t="shared" si="202"/>
        <v>0.185719034572917+0.0818278703171779i</v>
      </c>
      <c r="AE496" t="str">
        <f t="shared" si="203"/>
        <v>-0.275819745829-0.371505404614666i</v>
      </c>
      <c r="AF496" t="str">
        <f t="shared" si="204"/>
        <v>-10.013681986736-3.63975868028011i</v>
      </c>
      <c r="AG496" t="str">
        <f t="shared" si="205"/>
        <v>1.36536030202575-0.313142425633801i</v>
      </c>
      <c r="AH496" t="str">
        <f t="shared" si="206"/>
        <v>0.227062616451226+3.51200867903553i</v>
      </c>
      <c r="AI496">
        <f t="shared" si="207"/>
        <v>10.929227443139165</v>
      </c>
      <c r="AJ496">
        <f t="shared" si="208"/>
        <v>86.300792773310832</v>
      </c>
      <c r="AK496"/>
      <c r="AL496"/>
      <c r="AM496"/>
      <c r="AN496"/>
    </row>
    <row r="497" spans="1:40" x14ac:dyDescent="0.25">
      <c r="A497"/>
      <c r="B497">
        <f t="shared" si="209"/>
        <v>36300</v>
      </c>
      <c r="C497" s="186" t="str">
        <f t="shared" si="177"/>
        <v>-0.0000580001567018677+0.0674661358398207i</v>
      </c>
      <c r="D497" s="158" t="str">
        <f t="shared" si="178"/>
        <v>-5.95745062487401+0.517240374771959i</v>
      </c>
      <c r="E497" t="str">
        <f t="shared" si="179"/>
        <v>2870</v>
      </c>
      <c r="F497" t="str">
        <f t="shared" si="180"/>
        <v>0.777000777000777</v>
      </c>
      <c r="G497" t="str">
        <f t="shared" si="175"/>
        <v>0.777000777000777</v>
      </c>
      <c r="H497" t="str">
        <f t="shared" si="181"/>
        <v>4.06747959810677+4.16067436967265i</v>
      </c>
      <c r="I497" t="str">
        <f t="shared" si="182"/>
        <v>142.549766656637i</v>
      </c>
      <c r="J497" t="str">
        <f t="shared" si="176"/>
        <v>-16.3812881146023+30.8302073732441i</v>
      </c>
      <c r="K497" t="str">
        <f t="shared" si="183"/>
        <v>3.60573084772838-1.91586502047367i</v>
      </c>
      <c r="L497" t="str">
        <f t="shared" si="184"/>
        <v>0.197075958956032-0.0931152477533906i</v>
      </c>
      <c r="M497" t="str">
        <f t="shared" si="185"/>
        <v>3.80280680668441-2.00898026822706i</v>
      </c>
      <c r="N497" t="str">
        <f t="shared" si="186"/>
        <v>-0.160987222807649i</v>
      </c>
      <c r="O497" t="str">
        <f t="shared" si="187"/>
        <v>0.987069519753736-0.160292742109954i</v>
      </c>
      <c r="P497" t="str">
        <f t="shared" si="188"/>
        <v>0.012930480246264+0.160292742109954i</v>
      </c>
      <c r="Q497" t="str">
        <f t="shared" si="189"/>
        <v>-0.012930480246264+0.000694480697694982i</v>
      </c>
      <c r="R497" t="str">
        <f t="shared" si="190"/>
        <v>-0.333237295487482-12.4144011608387i</v>
      </c>
      <c r="S497" t="str">
        <f t="shared" si="191"/>
        <v>0.0166175469972759i</v>
      </c>
      <c r="T497" t="str">
        <f t="shared" si="192"/>
        <v>0.206296894733274-0.00553758641900835i</v>
      </c>
      <c r="U497" t="str">
        <f t="shared" si="193"/>
        <v>0.0000499999999999999-0.00664308135453272i</v>
      </c>
      <c r="V497" t="str">
        <f t="shared" si="194"/>
        <v>3.33333333333333E-06-0.00730738948998603i</v>
      </c>
      <c r="W497" t="str">
        <f t="shared" si="195"/>
        <v>0.0000144745128792779-0.00347975267068937i</v>
      </c>
      <c r="X497" t="str">
        <f t="shared" si="196"/>
        <v>0.000242020009042514-0.00346289823719458i</v>
      </c>
      <c r="Y497" t="str">
        <f t="shared" si="197"/>
        <v>0.009+0.0228079626650619i</v>
      </c>
      <c r="Z497" t="str">
        <f t="shared" si="198"/>
        <v>-1.97226650453826-1.11739129664326i</v>
      </c>
      <c r="AA497" t="str">
        <f t="shared" si="199"/>
        <v>281.49522243848-589.215691902987i</v>
      </c>
      <c r="AB497" t="str">
        <f t="shared" si="200"/>
        <v>1.42507061856304-0.0382528865191382i</v>
      </c>
      <c r="AC497" t="str">
        <f t="shared" si="201"/>
        <v>6.34241895405781-3.00840709075358i</v>
      </c>
      <c r="AD497" t="str">
        <f t="shared" si="202"/>
        <v>0.185756314376656+0.0820787353491977i</v>
      </c>
      <c r="AE497" t="str">
        <f t="shared" si="203"/>
        <v>-0.274646892332877-0.369443629445087i</v>
      </c>
      <c r="AF497" t="str">
        <f t="shared" si="204"/>
        <v>-10.0249302229808-3.64343399490069i</v>
      </c>
      <c r="AG497" t="str">
        <f t="shared" si="205"/>
        <v>1.36435876982427-0.312571663639039i</v>
      </c>
      <c r="AH497" t="str">
        <f t="shared" si="206"/>
        <v>0.229480288621737+3.50057006401126i</v>
      </c>
      <c r="AI497">
        <f t="shared" si="207"/>
        <v>10.90139919206665</v>
      </c>
      <c r="AJ497">
        <f t="shared" si="208"/>
        <v>86.249334982518519</v>
      </c>
      <c r="AK497"/>
      <c r="AL497"/>
      <c r="AM497"/>
      <c r="AN497"/>
    </row>
    <row r="498" spans="1:40" x14ac:dyDescent="0.25">
      <c r="A498"/>
      <c r="B498">
        <f t="shared" si="209"/>
        <v>36400</v>
      </c>
      <c r="C498" s="186" t="str">
        <f t="shared" si="177"/>
        <v>-0.0000576819125063484+0.0672807895856287i</v>
      </c>
      <c r="D498" s="158" t="str">
        <f t="shared" si="178"/>
        <v>-5.95744818500184+0.515819386823154i</v>
      </c>
      <c r="E498" t="str">
        <f t="shared" si="179"/>
        <v>2870</v>
      </c>
      <c r="F498" t="str">
        <f t="shared" si="180"/>
        <v>0.777000777000777</v>
      </c>
      <c r="G498" t="str">
        <f t="shared" si="175"/>
        <v>0.777000777000777</v>
      </c>
      <c r="H498" t="str">
        <f t="shared" si="181"/>
        <v>4.07871138030119+4.1628855301015i</v>
      </c>
      <c r="I498" t="str">
        <f t="shared" si="182"/>
        <v>142.942465738336i</v>
      </c>
      <c r="J498" t="str">
        <f t="shared" si="176"/>
        <v>-16.4771846946728+30.9151390739968i</v>
      </c>
      <c r="K498" t="str">
        <f t="shared" si="183"/>
        <v>3.60082284077577-1.91917050278332i</v>
      </c>
      <c r="L498" t="str">
        <f t="shared" si="184"/>
        <v>0.196877724128429-0.0932778427684858i</v>
      </c>
      <c r="M498" t="str">
        <f t="shared" si="185"/>
        <v>3.7977005649042-2.01244834555181i</v>
      </c>
      <c r="N498" t="str">
        <f t="shared" si="186"/>
        <v>-0.16143071377957i</v>
      </c>
      <c r="O498" t="str">
        <f t="shared" si="187"/>
        <v>0.986998334301568-0.160730482752745i</v>
      </c>
      <c r="P498" t="str">
        <f t="shared" si="188"/>
        <v>0.013001665698432+0.160730482752745i</v>
      </c>
      <c r="Q498" t="str">
        <f t="shared" si="189"/>
        <v>-0.013001665698432+0.000700231026824982i</v>
      </c>
      <c r="R498" t="str">
        <f t="shared" si="190"/>
        <v>-0.333236765350196-12.3802464398492i</v>
      </c>
      <c r="S498" t="str">
        <f t="shared" si="191"/>
        <v>0.0166633253636596i</v>
      </c>
      <c r="T498" t="str">
        <f t="shared" si="192"/>
        <v>0.206296074509496-0.0055528326441638i</v>
      </c>
      <c r="U498" t="str">
        <f t="shared" si="193"/>
        <v>0.0000500000000000001-0.00662483113103129i</v>
      </c>
      <c r="V498" t="str">
        <f t="shared" si="194"/>
        <v>3.33333333333333E-06-0.00728731424413441i</v>
      </c>
      <c r="W498" t="str">
        <f t="shared" si="195"/>
        <v>0.0000144745119640869-0.00347019314933511i</v>
      </c>
      <c r="X498" t="str">
        <f t="shared" si="196"/>
        <v>0.000240776823453745-0.00345346648430331i</v>
      </c>
      <c r="Y498" t="str">
        <f t="shared" si="197"/>
        <v>0.009+0.0228707945181337i</v>
      </c>
      <c r="Z498" t="str">
        <f t="shared" si="198"/>
        <v>-1.96280605426966-1.10770792902649i</v>
      </c>
      <c r="AA498" t="str">
        <f t="shared" si="199"/>
        <v>279.766430955204-587.863625157958i</v>
      </c>
      <c r="AB498" t="str">
        <f t="shared" si="200"/>
        <v>1.42506495256982-0.0383582053487848i</v>
      </c>
      <c r="AC498" t="str">
        <f t="shared" si="201"/>
        <v>6.33477606850708-3.01354258422479i</v>
      </c>
      <c r="AD498" t="str">
        <f t="shared" si="202"/>
        <v>0.185793697192806+0.0823295105276252i</v>
      </c>
      <c r="AE498" t="str">
        <f t="shared" si="203"/>
        <v>-0.273479942090865-0.367402013252299i</v>
      </c>
      <c r="AF498" t="str">
        <f t="shared" si="204"/>
        <v>-10.036159565303-3.64706614327835i</v>
      </c>
      <c r="AG498" t="str">
        <f t="shared" si="205"/>
        <v>1.36336605794735-0.31200172940719i</v>
      </c>
      <c r="AH498" t="str">
        <f t="shared" si="206"/>
        <v>0.231863504142663+3.48919239541578i</v>
      </c>
      <c r="AI498">
        <f t="shared" si="207"/>
        <v>10.873633947734891</v>
      </c>
      <c r="AJ498">
        <f t="shared" si="208"/>
        <v>86.198175461863599</v>
      </c>
      <c r="AK498"/>
      <c r="AL498"/>
      <c r="AM498"/>
      <c r="AN498"/>
    </row>
    <row r="499" spans="1:40" x14ac:dyDescent="0.25">
      <c r="A499"/>
      <c r="B499">
        <f t="shared" si="209"/>
        <v>36500</v>
      </c>
      <c r="C499" s="186" t="str">
        <f t="shared" si="177"/>
        <v>-0.0000573662804291953+0.067096458925117i</v>
      </c>
      <c r="D499" s="158" t="str">
        <f t="shared" si="178"/>
        <v>-5.95744576515592+0.514406185092564i</v>
      </c>
      <c r="E499" t="str">
        <f t="shared" si="179"/>
        <v>2870</v>
      </c>
      <c r="F499" t="str">
        <f t="shared" si="180"/>
        <v>0.777000777000777</v>
      </c>
      <c r="G499" t="str">
        <f t="shared" si="175"/>
        <v>0.777000777000777</v>
      </c>
      <c r="H499" t="str">
        <f t="shared" si="181"/>
        <v>4.08992416879728+4.16506156896993i</v>
      </c>
      <c r="I499" t="str">
        <f t="shared" si="182"/>
        <v>143.335164820034i</v>
      </c>
      <c r="J499" t="str">
        <f t="shared" si="176"/>
        <v>-16.573345089269+31.0000707747496i</v>
      </c>
      <c r="K499" t="str">
        <f t="shared" si="183"/>
        <v>3.59591455296821-1.92245795923826i</v>
      </c>
      <c r="L499" t="str">
        <f t="shared" si="184"/>
        <v>0.196679343995241-0.0934398527022917i</v>
      </c>
      <c r="M499" t="str">
        <f t="shared" si="185"/>
        <v>3.79259389696345-2.01589781194055i</v>
      </c>
      <c r="N499" t="str">
        <f t="shared" si="186"/>
        <v>-0.161874204751492i</v>
      </c>
      <c r="O499" t="str">
        <f t="shared" si="187"/>
        <v>0.986926954722383-0.161168191782385i</v>
      </c>
      <c r="P499" t="str">
        <f t="shared" si="188"/>
        <v>0.013073045277617+0.161168191782385i</v>
      </c>
      <c r="Q499" t="str">
        <f t="shared" si="189"/>
        <v>-0.013073045277617+0.000706012969106995i</v>
      </c>
      <c r="R499" t="str">
        <f t="shared" si="190"/>
        <v>-0.333236233752167-12.346278732893i</v>
      </c>
      <c r="S499" t="str">
        <f t="shared" si="191"/>
        <v>0.0167091037300433i</v>
      </c>
      <c r="T499" t="str">
        <f t="shared" si="192"/>
        <v>0.206295252027937-0.00556807879637391i</v>
      </c>
      <c r="U499" t="str">
        <f t="shared" si="193"/>
        <v>0.0000500000000000001-0.00660668090875449i</v>
      </c>
      <c r="V499" t="str">
        <f t="shared" si="194"/>
        <v>3.33333333333333E-06-0.00726734899962992i</v>
      </c>
      <c r="W499" t="str">
        <f t="shared" si="195"/>
        <v>0.0000144745110463784-0.0034606860095747i</v>
      </c>
      <c r="X499" t="str">
        <f t="shared" si="196"/>
        <v>0.000239543783879876-0.00344408574986432i</v>
      </c>
      <c r="Y499" t="str">
        <f t="shared" si="197"/>
        <v>0.009+0.0229336263712055i</v>
      </c>
      <c r="Z499" t="str">
        <f t="shared" si="198"/>
        <v>-1.95340291787493-1.09813592723406i</v>
      </c>
      <c r="AA499" t="str">
        <f t="shared" si="199"/>
        <v>278.053425328759-586.51527116551i</v>
      </c>
      <c r="AB499" t="str">
        <f t="shared" si="200"/>
        <v>1.42505927098016-0.0384635236745349i</v>
      </c>
      <c r="AC499" t="str">
        <f t="shared" si="201"/>
        <v>6.32713256071552-3.01865039139825i</v>
      </c>
      <c r="AD499" t="str">
        <f t="shared" si="202"/>
        <v>0.185831182998408+0.0825801964165775i</v>
      </c>
      <c r="AE499" t="str">
        <f t="shared" si="203"/>
        <v>-0.272318894538151-0.365380295089786i</v>
      </c>
      <c r="AF499" t="str">
        <f t="shared" si="204"/>
        <v>-10.0473699339532-3.65065538387737i</v>
      </c>
      <c r="AG499" t="str">
        <f t="shared" si="205"/>
        <v>1.36238206660038-0.311432655157911i</v>
      </c>
      <c r="AH499" t="str">
        <f t="shared" si="206"/>
        <v>0.234212711610314+3.47787528376184i</v>
      </c>
      <c r="AI499">
        <f t="shared" si="207"/>
        <v>10.845931519553071</v>
      </c>
      <c r="AJ499">
        <f t="shared" si="208"/>
        <v>86.14731195799709</v>
      </c>
      <c r="AK499"/>
      <c r="AL499"/>
      <c r="AM499"/>
      <c r="AN499"/>
    </row>
    <row r="500" spans="1:40" x14ac:dyDescent="0.25">
      <c r="A500"/>
      <c r="B500">
        <f t="shared" si="209"/>
        <v>36600</v>
      </c>
      <c r="C500" s="186" t="str">
        <f t="shared" si="177"/>
        <v>-0.0000570532319617362+0.0669131355337714i</v>
      </c>
      <c r="D500" s="158" t="str">
        <f t="shared" si="178"/>
        <v>-5.95744336511767+0.513000705758914i</v>
      </c>
      <c r="E500" t="str">
        <f t="shared" si="179"/>
        <v>2870</v>
      </c>
      <c r="F500" t="str">
        <f t="shared" si="180"/>
        <v>0.777000777000777</v>
      </c>
      <c r="G500" t="str">
        <f t="shared" si="175"/>
        <v>0.777000777000777</v>
      </c>
      <c r="H500" t="str">
        <f t="shared" si="181"/>
        <v>4.10111788546201+4.16720267978124i</v>
      </c>
      <c r="I500" t="str">
        <f t="shared" si="182"/>
        <v>143.727863901733i</v>
      </c>
      <c r="J500" t="str">
        <f t="shared" si="176"/>
        <v>-16.6697692983908+31.0850024755023i</v>
      </c>
      <c r="K500" t="str">
        <f t="shared" si="183"/>
        <v>3.59100604260709-1.9257274412818i</v>
      </c>
      <c r="L500" t="str">
        <f t="shared" si="184"/>
        <v>0.196480820638826-0.0936012779794273i</v>
      </c>
      <c r="M500" t="str">
        <f t="shared" si="185"/>
        <v>3.78748686324592-2.01932871926123i</v>
      </c>
      <c r="N500" t="str">
        <f t="shared" si="186"/>
        <v>-0.162317695723414i</v>
      </c>
      <c r="O500" t="str">
        <f t="shared" si="187"/>
        <v>0.986855381030221-0.161605869112781i</v>
      </c>
      <c r="P500" t="str">
        <f t="shared" si="188"/>
        <v>0.013144618969779+0.161605869112781i</v>
      </c>
      <c r="Q500" t="str">
        <f t="shared" si="189"/>
        <v>-0.013144618969779+0.000711826610633015i</v>
      </c>
      <c r="R500" t="str">
        <f t="shared" si="190"/>
        <v>-0.333235700691859-12.3124965070682i</v>
      </c>
      <c r="S500" t="str">
        <f t="shared" si="191"/>
        <v>0.0167548820964269i</v>
      </c>
      <c r="T500" t="str">
        <f t="shared" si="192"/>
        <v>0.206294427288596-0.0055833248754123i</v>
      </c>
      <c r="U500" t="str">
        <f t="shared" si="193"/>
        <v>0.0000500000000000001-0.00658862986802018i</v>
      </c>
      <c r="V500" t="str">
        <f t="shared" si="194"/>
        <v>3.33333333333333E-06-0.00724749285482218i</v>
      </c>
      <c r="W500" t="str">
        <f t="shared" si="195"/>
        <v>0.0000144745101261523-0.00345123082205079i</v>
      </c>
      <c r="X500" t="str">
        <f t="shared" si="196"/>
        <v>0.000238320780370236-0.00343475562285915i</v>
      </c>
      <c r="Y500" t="str">
        <f t="shared" si="197"/>
        <v>0.009+0.0229964582242773i</v>
      </c>
      <c r="Z500" t="str">
        <f t="shared" si="198"/>
        <v>-1.94405683514024-1.08867372219105i</v>
      </c>
      <c r="AA500" t="str">
        <f t="shared" si="199"/>
        <v>276.356020016057-585.17066079286i</v>
      </c>
      <c r="AB500" t="str">
        <f t="shared" si="200"/>
        <v>1.42505357379405-0.0385688414948249i</v>
      </c>
      <c r="AC500" t="str">
        <f t="shared" si="201"/>
        <v>6.31948852086748-3.02373058854044i</v>
      </c>
      <c r="AD500" t="str">
        <f t="shared" si="202"/>
        <v>0.185868771770676+0.0828307935735843i</v>
      </c>
      <c r="AE500" t="str">
        <f t="shared" si="203"/>
        <v>-0.271163747848112-0.363378218009477i</v>
      </c>
      <c r="AF500" t="str">
        <f t="shared" si="204"/>
        <v>-10.0585612505797-3.65420197402233i</v>
      </c>
      <c r="AG500" t="str">
        <f t="shared" si="205"/>
        <v>1.36140669728099-0.310864472054752i</v>
      </c>
      <c r="AH500" t="str">
        <f t="shared" si="206"/>
        <v>0.236528353446606+3.46661834174213i</v>
      </c>
      <c r="AI500">
        <f t="shared" si="207"/>
        <v>10.818291716925909</v>
      </c>
      <c r="AJ500">
        <f t="shared" si="208"/>
        <v>86.096742237947339</v>
      </c>
      <c r="AK500"/>
      <c r="AL500"/>
      <c r="AM500"/>
      <c r="AN500"/>
    </row>
    <row r="501" spans="1:40" x14ac:dyDescent="0.25">
      <c r="A501"/>
      <c r="B501">
        <f t="shared" si="209"/>
        <v>36700</v>
      </c>
      <c r="C501" s="186" t="str">
        <f t="shared" si="177"/>
        <v>-0.0000567427389831701+0.0667308111778075i</v>
      </c>
      <c r="D501" s="158" t="str">
        <f t="shared" si="178"/>
        <v>-5.9574409846715+0.511602885696524i</v>
      </c>
      <c r="E501" t="str">
        <f t="shared" si="179"/>
        <v>2870</v>
      </c>
      <c r="F501" t="str">
        <f t="shared" si="180"/>
        <v>0.777000777000777</v>
      </c>
      <c r="G501" t="str">
        <f t="shared" si="175"/>
        <v>0.777000777000777</v>
      </c>
      <c r="H501" t="str">
        <f t="shared" si="181"/>
        <v>4.11229245354667+4.16930905559724i</v>
      </c>
      <c r="I501" t="str">
        <f t="shared" si="182"/>
        <v>144.120562983432i</v>
      </c>
      <c r="J501" t="str">
        <f t="shared" si="176"/>
        <v>-16.7664573220383+31.1699341762551i</v>
      </c>
      <c r="K501" t="str">
        <f t="shared" si="183"/>
        <v>3.58609736765381-1.92897900032285i</v>
      </c>
      <c r="L501" t="str">
        <f t="shared" si="184"/>
        <v>0.196282156135525-0.0937621190324788i</v>
      </c>
      <c r="M501" t="str">
        <f t="shared" si="185"/>
        <v>3.78237952378934-2.02274111935533i</v>
      </c>
      <c r="N501" t="str">
        <f t="shared" si="186"/>
        <v>-0.162761186695336i</v>
      </c>
      <c r="O501" t="str">
        <f t="shared" si="187"/>
        <v>0.986783613239159-0.16204351465785i</v>
      </c>
      <c r="P501" t="str">
        <f t="shared" si="188"/>
        <v>0.013216386760841+0.16204351465785i</v>
      </c>
      <c r="Q501" t="str">
        <f t="shared" si="189"/>
        <v>-0.013216386760841+0.000717672037486017i</v>
      </c>
      <c r="R501" t="str">
        <f t="shared" si="190"/>
        <v>-0.333235166170469-12.2788982461793i</v>
      </c>
      <c r="S501" t="str">
        <f t="shared" si="191"/>
        <v>0.0168006604628106i</v>
      </c>
      <c r="T501" t="str">
        <f t="shared" si="192"/>
        <v>0.206293600291459-0.00559857088109832i</v>
      </c>
      <c r="U501" t="str">
        <f t="shared" si="193"/>
        <v>0.00005-0.00657067719808006i</v>
      </c>
      <c r="V501" t="str">
        <f t="shared" si="194"/>
        <v>3.33333333333333E-06-0.0072277449178881i</v>
      </c>
      <c r="W501" t="str">
        <f t="shared" si="195"/>
        <v>0.0000144745092034087-0.00344182716208574i</v>
      </c>
      <c r="X501" t="str">
        <f t="shared" si="196"/>
        <v>0.000237107704457425-0.00342547569665279i</v>
      </c>
      <c r="Y501" t="str">
        <f t="shared" si="197"/>
        <v>0.009+0.0230592900773491i</v>
      </c>
      <c r="Z501" t="str">
        <f t="shared" si="198"/>
        <v>-1.93476754184469-1.07931977040318i</v>
      </c>
      <c r="AA501" t="str">
        <f t="shared" si="199"/>
        <v>274.674032018826-583.82982340378i</v>
      </c>
      <c r="AB501" t="str">
        <f t="shared" si="200"/>
        <v>1.4250478610114-0.0386741588084068i</v>
      </c>
      <c r="AC501" t="str">
        <f t="shared" si="201"/>
        <v>6.31184403863107-3.02878325189381i</v>
      </c>
      <c r="AD501" t="str">
        <f t="shared" si="202"/>
        <v>0.185906463487005+0.0830813025496704i</v>
      </c>
      <c r="AE501" t="str">
        <f t="shared" si="203"/>
        <v>-0.270014498981085-0.361395528994541i</v>
      </c>
      <c r="AF501" t="str">
        <f t="shared" si="204"/>
        <v>-10.0697334382182-3.65770616990072i</v>
      </c>
      <c r="AG501" t="str">
        <f t="shared" si="205"/>
        <v>1.36043985276224-0.310297210233775i</v>
      </c>
      <c r="AH501" t="str">
        <f t="shared" si="206"/>
        <v>0.238810865989179+3.45542118423678i</v>
      </c>
      <c r="AI501">
        <f t="shared" si="207"/>
        <v>10.790714349275367</v>
      </c>
      <c r="AJ501">
        <f t="shared" si="208"/>
        <v>86.046464088911222</v>
      </c>
      <c r="AK501"/>
      <c r="AL501"/>
      <c r="AM501"/>
      <c r="AN501"/>
    </row>
    <row r="502" spans="1:40" x14ac:dyDescent="0.25">
      <c r="A502"/>
      <c r="B502">
        <f t="shared" si="209"/>
        <v>36800</v>
      </c>
      <c r="C502" s="186" t="str">
        <f t="shared" si="177"/>
        <v>-0.0000564347737542529+0.0665494777129392i</v>
      </c>
      <c r="D502" s="158" t="str">
        <f t="shared" si="178"/>
        <v>-5.95743862360474+0.510212662465867i</v>
      </c>
      <c r="E502" t="str">
        <f t="shared" si="179"/>
        <v>2870</v>
      </c>
      <c r="F502" t="str">
        <f t="shared" si="180"/>
        <v>0.777000777000777</v>
      </c>
      <c r="G502" t="str">
        <f t="shared" si="175"/>
        <v>0.777000777000777</v>
      </c>
      <c r="H502" t="str">
        <f t="shared" si="181"/>
        <v>4.12344779767621+4.17138088903149i</v>
      </c>
      <c r="I502" t="str">
        <f t="shared" si="182"/>
        <v>144.51326206513i</v>
      </c>
      <c r="J502" t="str">
        <f t="shared" si="176"/>
        <v>-16.8634091602114+31.2548658770078i</v>
      </c>
      <c r="K502" t="str">
        <f t="shared" si="183"/>
        <v>3.58118858573055-1.93221268773637i</v>
      </c>
      <c r="L502" t="str">
        <f t="shared" si="184"/>
        <v>0.196083352555634-0.093922376301948i</v>
      </c>
      <c r="M502" t="str">
        <f t="shared" si="185"/>
        <v>3.77727193828618-2.02613506403832i</v>
      </c>
      <c r="N502" t="str">
        <f t="shared" si="186"/>
        <v>-0.163204677667258i</v>
      </c>
      <c r="O502" t="str">
        <f t="shared" si="187"/>
        <v>0.986711651363314-0.162481128331514i</v>
      </c>
      <c r="P502" t="str">
        <f t="shared" si="188"/>
        <v>0.013288348636686+0.162481128331514i</v>
      </c>
      <c r="Q502" t="str">
        <f t="shared" si="189"/>
        <v>-0.013288348636686+0.000723549335743978i</v>
      </c>
      <c r="R502" t="str">
        <f t="shared" si="190"/>
        <v>-0.333234630187826-12.2454824505127i</v>
      </c>
      <c r="S502" t="str">
        <f t="shared" si="191"/>
        <v>0.0168464388291943i</v>
      </c>
      <c r="T502" t="str">
        <f t="shared" si="192"/>
        <v>0.206292771036534-0.00561381681322839i</v>
      </c>
      <c r="U502" t="str">
        <f t="shared" si="193"/>
        <v>0.0000499999999999999-0.00655282209699832i</v>
      </c>
      <c r="V502" t="str">
        <f t="shared" si="194"/>
        <v>3.33333333333333E-06-0.00720810430669817i</v>
      </c>
      <c r="W502" t="str">
        <f t="shared" si="195"/>
        <v>0.0000144745082781474-0.0034324746096179i</v>
      </c>
      <c r="X502" t="str">
        <f t="shared" si="196"/>
        <v>0.000235904449133385-0.00341624556893554i</v>
      </c>
      <c r="Y502" t="str">
        <f t="shared" si="197"/>
        <v>0.009+0.0231221219304209i</v>
      </c>
      <c r="Z502" t="str">
        <f t="shared" si="198"/>
        <v>-1.92553476999912-1.07007255349865i</v>
      </c>
      <c r="AA502" t="str">
        <f t="shared" si="199"/>
        <v>273.007280846781-582.492786903701i</v>
      </c>
      <c r="AB502" t="str">
        <f t="shared" si="200"/>
        <v>1.42504213263226-0.0387794756138743i</v>
      </c>
      <c r="AC502" t="str">
        <f t="shared" si="201"/>
        <v>6.30419920316104-3.03380845767591i</v>
      </c>
      <c r="AD502" t="str">
        <f t="shared" si="202"/>
        <v>0.185944258124959+0.0833317238894488i</v>
      </c>
      <c r="AE502" t="str">
        <f t="shared" si="203"/>
        <v>-0.268871143731473-0.359431978893286i</v>
      </c>
      <c r="AF502" t="str">
        <f t="shared" si="204"/>
        <v>-10.080886421281-3.66116822656562i</v>
      </c>
      <c r="AG502" t="str">
        <f t="shared" si="205"/>
        <v>1.35948143707595-0.309730898831348i</v>
      </c>
      <c r="AH502" t="str">
        <f t="shared" si="206"/>
        <v>0.241060679579965+3.44428342831953i</v>
      </c>
      <c r="AI502">
        <f t="shared" si="207"/>
        <v>10.763199226060378</v>
      </c>
      <c r="AJ502">
        <f t="shared" si="208"/>
        <v>85.996475318050159</v>
      </c>
      <c r="AK502"/>
      <c r="AL502"/>
      <c r="AM502"/>
      <c r="AN502"/>
    </row>
    <row r="503" spans="1:40" x14ac:dyDescent="0.25">
      <c r="A503"/>
      <c r="B503">
        <f t="shared" si="209"/>
        <v>36900</v>
      </c>
      <c r="C503" s="186" t="str">
        <f t="shared" si="177"/>
        <v>-0.0000561293089110994+0.0663691270831643i</v>
      </c>
      <c r="D503" s="158" t="str">
        <f t="shared" si="178"/>
        <v>-5.95743628170761+0.50882997430426i</v>
      </c>
      <c r="E503" t="str">
        <f t="shared" si="179"/>
        <v>2870</v>
      </c>
      <c r="F503" t="str">
        <f t="shared" si="180"/>
        <v>0.777000777000777</v>
      </c>
      <c r="G503" t="str">
        <f t="shared" si="175"/>
        <v>0.777000777000777</v>
      </c>
      <c r="H503" t="str">
        <f t="shared" si="181"/>
        <v>4.13458384383855+4.17341837224261i</v>
      </c>
      <c r="I503" t="str">
        <f t="shared" si="182"/>
        <v>144.905961146829i</v>
      </c>
      <c r="J503" t="str">
        <f t="shared" si="176"/>
        <v>-16.9606248129102+31.3397975777605i</v>
      </c>
      <c r="K503" t="str">
        <f t="shared" si="183"/>
        <v>3.57627975412084-1.93542855486384i</v>
      </c>
      <c r="L503" t="str">
        <f t="shared" si="184"/>
        <v>0.195884411963382-0.0940820502362001i</v>
      </c>
      <c r="M503" t="str">
        <f t="shared" si="185"/>
        <v>3.77216416608422-2.02951060510004i</v>
      </c>
      <c r="N503" t="str">
        <f t="shared" si="186"/>
        <v>-0.16364816863918i</v>
      </c>
      <c r="O503" t="str">
        <f t="shared" si="187"/>
        <v>0.986639495416838-0.1629187100477i</v>
      </c>
      <c r="P503" t="str">
        <f t="shared" si="188"/>
        <v>0.013360504583162+0.1629187100477i</v>
      </c>
      <c r="Q503" t="str">
        <f t="shared" si="189"/>
        <v>-0.013360504583162+0.000729458591479992i</v>
      </c>
      <c r="R503" t="str">
        <f t="shared" si="190"/>
        <v>-0.333234092742819-12.2122476366091i</v>
      </c>
      <c r="S503" t="str">
        <f t="shared" si="191"/>
        <v>0.016892217195578i</v>
      </c>
      <c r="T503" t="str">
        <f t="shared" si="192"/>
        <v>0.206291939523785-0.00562906267158308i</v>
      </c>
      <c r="U503" t="str">
        <f t="shared" si="193"/>
        <v>0.0000499999999999999-0.00653506377153219i</v>
      </c>
      <c r="V503" t="str">
        <f t="shared" si="194"/>
        <v>3.33333333333333E-06-0.00718857014868543i</v>
      </c>
      <c r="W503" t="str">
        <f t="shared" si="195"/>
        <v>0.0000144745073503685-0.00342317274913916i</v>
      </c>
      <c r="X503" t="str">
        <f t="shared" si="196"/>
        <v>0.000234710908825947-0.00340706484166592i</v>
      </c>
      <c r="Y503" t="str">
        <f t="shared" si="197"/>
        <v>0.009+0.0231849537834927i</v>
      </c>
      <c r="Z503" t="str">
        <f t="shared" si="198"/>
        <v>-1.9163582480762-1.06093057777849i</v>
      </c>
      <c r="AA503" t="str">
        <f t="shared" si="199"/>
        <v>271.355588481245-581.159577783517i</v>
      </c>
      <c r="AB503" t="str">
        <f t="shared" si="200"/>
        <v>1.42503638865638-0.0388847919097116i</v>
      </c>
      <c r="AC503" t="str">
        <f t="shared" si="201"/>
        <v>6.29655410309779-3.03880628207904i</v>
      </c>
      <c r="AD503" t="str">
        <f t="shared" si="202"/>
        <v>0.185982155662262+0.0835820581312012i</v>
      </c>
      <c r="AE503" t="str">
        <f t="shared" si="203"/>
        <v>-0.267733676773317-0.357487322354164i</v>
      </c>
      <c r="AF503" t="str">
        <f t="shared" si="204"/>
        <v>-10.0920201255462-3.66458839793835i</v>
      </c>
      <c r="AG503" t="str">
        <f t="shared" si="205"/>
        <v>1.35853135549619-0.309165566011204i</v>
      </c>
      <c r="AH503" t="str">
        <f t="shared" si="206"/>
        <v>0.243278218652492+3.43320469326311i</v>
      </c>
      <c r="AI503">
        <f t="shared" si="207"/>
        <v>10.735746156795901</v>
      </c>
      <c r="AJ503">
        <f t="shared" si="208"/>
        <v>85.946773752287413</v>
      </c>
      <c r="AK503"/>
      <c r="AL503"/>
      <c r="AM503"/>
      <c r="AN503"/>
    </row>
    <row r="504" spans="1:40" x14ac:dyDescent="0.25">
      <c r="A504"/>
      <c r="B504">
        <f t="shared" si="209"/>
        <v>37000</v>
      </c>
      <c r="C504" s="186" t="str">
        <f t="shared" si="177"/>
        <v>-0.0000558263174591053+0.066189751319572i</v>
      </c>
      <c r="D504" s="158" t="str">
        <f t="shared" si="178"/>
        <v>-5.95743395877315+0.507454760116719i</v>
      </c>
      <c r="E504" t="str">
        <f t="shared" si="179"/>
        <v>2870</v>
      </c>
      <c r="F504" t="str">
        <f t="shared" si="180"/>
        <v>0.777000777000777</v>
      </c>
      <c r="G504" t="str">
        <f t="shared" si="175"/>
        <v>0.777000777000777</v>
      </c>
      <c r="H504" t="str">
        <f t="shared" si="181"/>
        <v>4.14570051937404+4.17542169692776i</v>
      </c>
      <c r="I504" t="str">
        <f t="shared" si="182"/>
        <v>145.298660228528i</v>
      </c>
      <c r="J504" t="str">
        <f t="shared" si="176"/>
        <v>-17.0581042801346+31.4247292785133i</v>
      </c>
      <c r="K504" t="str">
        <f t="shared" si="183"/>
        <v>3.57137092977004-1.93862665301347i</v>
      </c>
      <c r="L504" t="str">
        <f t="shared" si="184"/>
        <v>0.195685336416898-0.0942411412914115i</v>
      </c>
      <c r="M504" t="str">
        <f t="shared" si="185"/>
        <v>3.76705626618694-2.03286779430488i</v>
      </c>
      <c r="N504" t="str">
        <f t="shared" si="186"/>
        <v>-0.164091659611102i</v>
      </c>
      <c r="O504" t="str">
        <f t="shared" si="187"/>
        <v>0.986567145413924-0.163356259720345i</v>
      </c>
      <c r="P504" t="str">
        <f t="shared" si="188"/>
        <v>0.013432854586076+0.163356259720345i</v>
      </c>
      <c r="Q504" t="str">
        <f t="shared" si="189"/>
        <v>-0.013432854586076+0.000735399890756994i</v>
      </c>
      <c r="R504" t="str">
        <f t="shared" si="190"/>
        <v>-0.333233553837582-12.1791923370493i</v>
      </c>
      <c r="S504" t="str">
        <f t="shared" si="191"/>
        <v>0.0169379955619617i</v>
      </c>
      <c r="T504" t="str">
        <f t="shared" si="192"/>
        <v>0.206291105753219-0.00564430845599769i</v>
      </c>
      <c r="U504" t="str">
        <f t="shared" si="193"/>
        <v>0.0000500000000000001-0.00651740143701457i</v>
      </c>
      <c r="V504" t="str">
        <f t="shared" si="194"/>
        <v>3.33333333333333E-06-0.007169141580716i</v>
      </c>
      <c r="W504" t="str">
        <f t="shared" si="195"/>
        <v>0.0000144745064200722-0.00341392116963338i</v>
      </c>
      <c r="X504" t="str">
        <f t="shared" si="196"/>
        <v>0.000233526979375801-0.00339793312101461i</v>
      </c>
      <c r="Y504" t="str">
        <f t="shared" si="197"/>
        <v>0.009+0.0232477856365645i</v>
      </c>
      <c r="Z504" t="str">
        <f t="shared" si="198"/>
        <v>-1.907237701232-1.05189237377521i</v>
      </c>
      <c r="AA504" t="str">
        <f t="shared" si="199"/>
        <v>269.718779339233-579.830221162126i</v>
      </c>
      <c r="AB504" t="str">
        <f t="shared" si="200"/>
        <v>1.42503062908381-0.0389901076947809i</v>
      </c>
      <c r="AC504" t="str">
        <f t="shared" si="201"/>
        <v>6.28890882656928-3.04377680127343i</v>
      </c>
      <c r="AD504" t="str">
        <f t="shared" si="202"/>
        <v>0.186020156076818+0.0838323058069689i</v>
      </c>
      <c r="AE504" t="str">
        <f t="shared" si="203"/>
        <v>-0.266602091704426-0.355561317761939i</v>
      </c>
      <c r="AF504" t="str">
        <f t="shared" si="204"/>
        <v>-10.1031344781472-3.66796693681104i</v>
      </c>
      <c r="AG504" t="str">
        <f t="shared" si="205"/>
        <v>1.35758951452295-0.308601238990812i</v>
      </c>
      <c r="AH504" t="str">
        <f t="shared" si="206"/>
        <v>0.245463901818046+3.42218460054453i</v>
      </c>
      <c r="AI504">
        <f t="shared" si="207"/>
        <v>10.708354951073073</v>
      </c>
      <c r="AJ504">
        <f t="shared" si="208"/>
        <v>85.897357238105684</v>
      </c>
      <c r="AK504"/>
      <c r="AL504"/>
      <c r="AM504"/>
      <c r="AN504"/>
    </row>
    <row r="505" spans="1:40" x14ac:dyDescent="0.25">
      <c r="A505"/>
      <c r="B505">
        <f t="shared" si="209"/>
        <v>37100</v>
      </c>
      <c r="C505" s="186" t="str">
        <f t="shared" si="177"/>
        <v>-0.0000555257727669852+0.0660113425391704i</v>
      </c>
      <c r="D505" s="158" t="str">
        <f t="shared" si="178"/>
        <v>-5.95743165459717+0.506086959466973i</v>
      </c>
      <c r="E505" t="str">
        <f t="shared" si="179"/>
        <v>2870</v>
      </c>
      <c r="F505" t="str">
        <f t="shared" si="180"/>
        <v>0.777000777000777</v>
      </c>
      <c r="G505" t="str">
        <f t="shared" si="175"/>
        <v>0.777000777000777</v>
      </c>
      <c r="H505" t="str">
        <f t="shared" si="181"/>
        <v>4.15679775296479+4.17739105431618i</v>
      </c>
      <c r="I505" t="str">
        <f t="shared" si="182"/>
        <v>145.691359310227i</v>
      </c>
      <c r="J505" t="str">
        <f t="shared" si="176"/>
        <v>-17.1558475618846+31.509660979266i</v>
      </c>
      <c r="K505" t="str">
        <f t="shared" si="183"/>
        <v>3.56646216928604-1.94180703346066i</v>
      </c>
      <c r="L505" t="str">
        <f t="shared" si="184"/>
        <v>0.19548612796819-0.094399649931518i</v>
      </c>
      <c r="M505" t="str">
        <f t="shared" si="185"/>
        <v>3.76194829725423-2.03620668339218i</v>
      </c>
      <c r="N505" t="str">
        <f t="shared" si="186"/>
        <v>-0.164535150583024i</v>
      </c>
      <c r="O505" t="str">
        <f t="shared" si="187"/>
        <v>0.986494601368802-0.163793777263387i</v>
      </c>
      <c r="P505" t="str">
        <f t="shared" si="188"/>
        <v>0.013505398631198+0.163793777263387i</v>
      </c>
      <c r="Q505" t="str">
        <f t="shared" si="189"/>
        <v>-0.013505398631198+0.000741373319637001i</v>
      </c>
      <c r="R505" t="str">
        <f t="shared" si="190"/>
        <v>-0.333233013469482-12.1463151002337i</v>
      </c>
      <c r="S505" t="str">
        <f t="shared" si="191"/>
        <v>0.0169837739283453i</v>
      </c>
      <c r="T505" t="str">
        <f t="shared" si="192"/>
        <v>0.206290269724816-0.00565955416622693i</v>
      </c>
      <c r="U505" t="str">
        <f t="shared" si="193"/>
        <v>0.0000500000000000001-0.00649983431723825i</v>
      </c>
      <c r="V505" t="str">
        <f t="shared" si="194"/>
        <v>3.33333333333333E-06-0.00714981774896203i</v>
      </c>
      <c r="W505" t="str">
        <f t="shared" si="195"/>
        <v>0.0000144745054872582-0.0034047194645159i</v>
      </c>
      <c r="X505" t="str">
        <f t="shared" si="196"/>
        <v>0.0002323525580139-0.003388850017309i</v>
      </c>
      <c r="Y505" t="str">
        <f t="shared" si="197"/>
        <v>0.009+0.0233106174896363i</v>
      </c>
      <c r="Z505" t="str">
        <f t="shared" si="198"/>
        <v>-1.89817285151917-1.04295649581954i</v>
      </c>
      <c r="AA505" t="str">
        <f t="shared" si="199"/>
        <v>268.096680238002-578.504740827762i</v>
      </c>
      <c r="AB505" t="str">
        <f t="shared" si="200"/>
        <v>1.42502485391441-0.0390954229673879i</v>
      </c>
      <c r="AC505" t="str">
        <f t="shared" si="201"/>
        <v>6.28126346119203-3.04872009140309i</v>
      </c>
      <c r="AD505" t="str">
        <f t="shared" si="202"/>
        <v>0.186058259346679+0.0840824674426396i</v>
      </c>
      <c r="AE505" t="str">
        <f t="shared" si="203"/>
        <v>-0.265476381088942-0.353653727174858i</v>
      </c>
      <c r="AF505" t="str">
        <f t="shared" si="204"/>
        <v>-10.114229407562-3.67130409484921i</v>
      </c>
      <c r="AG505" t="str">
        <f t="shared" si="205"/>
        <v>1.35665582186592-0.308037944066937i</v>
      </c>
      <c r="AH505" t="str">
        <f t="shared" si="206"/>
        <v>0.247618141950299+3.41122277384873i</v>
      </c>
      <c r="AI505">
        <f t="shared" si="207"/>
        <v>10.681025418576377</v>
      </c>
      <c r="AJ505">
        <f t="shared" si="208"/>
        <v>85.848223641349875</v>
      </c>
      <c r="AK505"/>
      <c r="AL505"/>
      <c r="AM505"/>
      <c r="AN505"/>
    </row>
    <row r="506" spans="1:40" x14ac:dyDescent="0.25">
      <c r="A506"/>
      <c r="B506">
        <f t="shared" si="209"/>
        <v>37200</v>
      </c>
      <c r="C506" s="186" t="str">
        <f t="shared" si="177"/>
        <v>-0.0000552276485609173+0.0658338929437296i</v>
      </c>
      <c r="D506" s="158" t="str">
        <f t="shared" si="178"/>
        <v>-5.95742936897826+0.504726512568594i</v>
      </c>
      <c r="E506" t="str">
        <f t="shared" si="179"/>
        <v>2870</v>
      </c>
      <c r="F506" t="str">
        <f t="shared" si="180"/>
        <v>0.777000777000777</v>
      </c>
      <c r="G506" t="str">
        <f t="shared" si="175"/>
        <v>0.777000777000777</v>
      </c>
      <c r="H506" t="str">
        <f t="shared" si="181"/>
        <v>4.16787547462413+4.17932663516297i</v>
      </c>
      <c r="I506" t="str">
        <f t="shared" si="182"/>
        <v>146.084058391925i</v>
      </c>
      <c r="J506" t="str">
        <f t="shared" si="176"/>
        <v>-17.2538546581603+31.5945926800188i</v>
      </c>
      <c r="K506" t="str">
        <f t="shared" si="183"/>
        <v>3.56155352893976-1.94496974744819i</v>
      </c>
      <c r="L506" t="str">
        <f t="shared" si="184"/>
        <v>0.195286788663121-0.0945575766281625i</v>
      </c>
      <c r="M506" t="str">
        <f t="shared" si="185"/>
        <v>3.75684031760288-2.03952732407635i</v>
      </c>
      <c r="N506" t="str">
        <f t="shared" si="186"/>
        <v>-0.164978641554946i</v>
      </c>
      <c r="O506" t="str">
        <f t="shared" si="187"/>
        <v>0.98642186329574-0.164231262590775i</v>
      </c>
      <c r="P506" t="str">
        <f t="shared" si="188"/>
        <v>0.01357813670426+0.164231262590775i</v>
      </c>
      <c r="Q506" t="str">
        <f t="shared" si="189"/>
        <v>-0.01357813670426+0.000747378964170986i</v>
      </c>
      <c r="R506" t="str">
        <f t="shared" si="190"/>
        <v>-0.333232471640176-12.1136144901718i</v>
      </c>
      <c r="S506" t="str">
        <f t="shared" si="191"/>
        <v>0.017029552294729i</v>
      </c>
      <c r="T506" t="str">
        <f t="shared" si="192"/>
        <v>0.206289431438568-0.00567479980209818i</v>
      </c>
      <c r="U506" t="str">
        <f t="shared" si="193"/>
        <v>0.0000500000000000001-0.00648236164434244i</v>
      </c>
      <c r="V506" t="str">
        <f t="shared" si="194"/>
        <v>3.33333333333333E-06-0.00713059780877669i</v>
      </c>
      <c r="W506" t="str">
        <f t="shared" si="195"/>
        <v>0.0000144745045519268-0.00339556723157392i</v>
      </c>
      <c r="X506" t="str">
        <f t="shared" si="196"/>
        <v>0.000231187543339285-0.00337981514497882i</v>
      </c>
      <c r="Y506" t="str">
        <f t="shared" si="197"/>
        <v>0.009+0.0233734493427081i</v>
      </c>
      <c r="Z506" t="str">
        <f t="shared" si="198"/>
        <v>-1.88916341809229-1.03412152161531i</v>
      </c>
      <c r="AA506" t="str">
        <f t="shared" si="199"/>
        <v>266.489120360054-577.183159278138i</v>
      </c>
      <c r="AB506" t="str">
        <f t="shared" si="200"/>
        <v>1.42501906314813-0.0392007377263402i</v>
      </c>
      <c r="AC506" t="str">
        <f t="shared" si="201"/>
        <v>6.27361809407076-3.05363622859038i</v>
      </c>
      <c r="AD506" t="str">
        <f t="shared" si="202"/>
        <v>0.186096465450071+0.0843325435580215i</v>
      </c>
      <c r="AE506" t="str">
        <f t="shared" si="203"/>
        <v>-0.264356536498638-0.351764316262948i</v>
      </c>
      <c r="AF506" t="str">
        <f t="shared" si="204"/>
        <v>-10.1253048436024-3.67460012259438i</v>
      </c>
      <c r="AG506" t="str">
        <f t="shared" si="205"/>
        <v>1.35573018642848-0.307475706640639i</v>
      </c>
      <c r="AH506" t="str">
        <f t="shared" si="206"/>
        <v>0.249741346269053+3.40031883907225i</v>
      </c>
      <c r="AI506">
        <f t="shared" si="207"/>
        <v>10.653757369102134</v>
      </c>
      <c r="AJ506">
        <f t="shared" si="208"/>
        <v>85.799370847026495</v>
      </c>
      <c r="AK506"/>
      <c r="AL506"/>
      <c r="AM506"/>
      <c r="AN506"/>
    </row>
    <row r="507" spans="1:40" x14ac:dyDescent="0.25">
      <c r="A507"/>
      <c r="B507">
        <f t="shared" si="209"/>
        <v>37300</v>
      </c>
      <c r="C507" s="186" t="str">
        <f t="shared" si="177"/>
        <v>-0.0000549319189188026+0.0656573948186468i</v>
      </c>
      <c r="D507" s="158" t="str">
        <f t="shared" si="178"/>
        <v>-5.95742710171767+0.503373360276292i</v>
      </c>
      <c r="E507" t="str">
        <f t="shared" si="179"/>
        <v>2870</v>
      </c>
      <c r="F507" t="str">
        <f t="shared" si="180"/>
        <v>0.777000777000777</v>
      </c>
      <c r="G507" t="str">
        <f t="shared" si="175"/>
        <v>0.777000777000777</v>
      </c>
      <c r="H507" t="str">
        <f t="shared" si="181"/>
        <v>4.17893361568606+4.1812286297429i</v>
      </c>
      <c r="I507" t="str">
        <f t="shared" si="182"/>
        <v>146.476757473624i</v>
      </c>
      <c r="J507" t="str">
        <f t="shared" si="176"/>
        <v>-17.3521255689616+31.6795243807715i</v>
      </c>
      <c r="K507" t="str">
        <f t="shared" si="183"/>
        <v>3.55664506466596-1.9481148461866i</v>
      </c>
      <c r="L507" t="str">
        <f t="shared" si="184"/>
        <v>0.195087320541379-0.094714921860643i</v>
      </c>
      <c r="M507" t="str">
        <f t="shared" si="185"/>
        <v>3.75173238520734-2.04282976804724i</v>
      </c>
      <c r="N507" t="str">
        <f t="shared" si="186"/>
        <v>-0.165422132526868i</v>
      </c>
      <c r="O507" t="str">
        <f t="shared" si="187"/>
        <v>0.986348931209045-0.164668715616462i</v>
      </c>
      <c r="P507" t="str">
        <f t="shared" si="188"/>
        <v>0.013651068790955+0.164668715616462i</v>
      </c>
      <c r="Q507" t="str">
        <f t="shared" si="189"/>
        <v>-0.013651068790955+0.00075341691040598i</v>
      </c>
      <c r="R507" t="str">
        <f t="shared" si="190"/>
        <v>-0.333231928349078-12.0810890862729i</v>
      </c>
      <c r="S507" t="str">
        <f t="shared" si="191"/>
        <v>0.0170753306611127i</v>
      </c>
      <c r="T507" t="str">
        <f t="shared" si="192"/>
        <v>0.20628859089447-0.00569004536340072i</v>
      </c>
      <c r="U507" t="str">
        <f t="shared" si="193"/>
        <v>0.00005-0.00646498265870076i</v>
      </c>
      <c r="V507" t="str">
        <f t="shared" si="194"/>
        <v>3.33333333333333E-06-0.00711148092457085i</v>
      </c>
      <c r="W507" t="str">
        <f t="shared" si="195"/>
        <v>0.0000144745036140777-0.00338646407290786i</v>
      </c>
      <c r="X507" t="str">
        <f t="shared" si="196"/>
        <v>0.000230031835297298-0.0033708281225024i</v>
      </c>
      <c r="Y507" t="str">
        <f t="shared" si="197"/>
        <v>0.009+0.0234362811957799i</v>
      </c>
      <c r="Z507" t="str">
        <f t="shared" si="198"/>
        <v>-1.88020911740536-1.02538605182211i</v>
      </c>
      <c r="AA507" t="str">
        <f t="shared" si="199"/>
        <v>264.895931218599-575.865497759439i</v>
      </c>
      <c r="AB507" t="str">
        <f t="shared" si="200"/>
        <v>1.42501325678493-0.039306051970182i</v>
      </c>
      <c r="AC507" t="str">
        <f t="shared" si="201"/>
        <v>6.26597281180071-3.05852528893337i</v>
      </c>
      <c r="AD507" t="str">
        <f t="shared" si="202"/>
        <v>0.186134774365364+0.0845825346669328i</v>
      </c>
      <c r="AE507" t="str">
        <f t="shared" si="203"/>
        <v>-0.263242548552714-0.349892854247322i</v>
      </c>
      <c r="AF507" t="str">
        <f t="shared" si="204"/>
        <v>-10.1363607174037-3.67785526946661i</v>
      </c>
      <c r="AG507" t="str">
        <f t="shared" si="205"/>
        <v>1.35481251829177-0.306914551241465i</v>
      </c>
      <c r="AH507" t="str">
        <f t="shared" si="206"/>
        <v>0.251833916422362+3.38947242432582i</v>
      </c>
      <c r="AI507">
        <f t="shared" si="207"/>
        <v>10.626550612575329</v>
      </c>
      <c r="AJ507">
        <f t="shared" si="208"/>
        <v>85.75079675911077</v>
      </c>
      <c r="AK507"/>
      <c r="AL507"/>
      <c r="AM507"/>
      <c r="AN507"/>
    </row>
    <row r="508" spans="1:40" x14ac:dyDescent="0.25">
      <c r="A508"/>
      <c r="B508">
        <f t="shared" si="209"/>
        <v>37400</v>
      </c>
      <c r="C508" s="186" t="str">
        <f t="shared" si="177"/>
        <v>-0.0000546385582646312+0.0654818405318286i</v>
      </c>
      <c r="D508" s="158" t="str">
        <f t="shared" si="178"/>
        <v>-5.95742485261932+0.502027444077353i</v>
      </c>
      <c r="E508" t="str">
        <f t="shared" si="179"/>
        <v>2870</v>
      </c>
      <c r="F508" t="str">
        <f t="shared" si="180"/>
        <v>0.777000777000777</v>
      </c>
      <c r="G508" t="str">
        <f t="shared" si="175"/>
        <v>0.777000777000777</v>
      </c>
      <c r="H508" t="str">
        <f t="shared" si="181"/>
        <v>4.18997210879469+4.18309722784437i</v>
      </c>
      <c r="I508" t="str">
        <f t="shared" si="182"/>
        <v>146.869456555323i</v>
      </c>
      <c r="J508" t="str">
        <f t="shared" si="176"/>
        <v>-17.4506602942886+31.7644560815243i</v>
      </c>
      <c r="K508" t="str">
        <f t="shared" si="183"/>
        <v>3.55173683206359-1.95124238085427i</v>
      </c>
      <c r="L508" t="str">
        <f t="shared" si="184"/>
        <v>0.194887725636458-0.0948716861158604i</v>
      </c>
      <c r="M508" t="str">
        <f t="shared" si="185"/>
        <v>3.74662455770005-2.04611406697013i</v>
      </c>
      <c r="N508" t="str">
        <f t="shared" si="186"/>
        <v>-0.165865623498789i</v>
      </c>
      <c r="O508" t="str">
        <f t="shared" si="187"/>
        <v>0.98627580512306-0.165106136254407i</v>
      </c>
      <c r="P508" t="str">
        <f t="shared" si="188"/>
        <v>0.01372419487694+0.165106136254407i</v>
      </c>
      <c r="Q508" t="str">
        <f t="shared" si="189"/>
        <v>-0.01372419487694+0.00075948724438199i</v>
      </c>
      <c r="R508" t="str">
        <f t="shared" si="190"/>
        <v>-0.333231383596419-12.0487374831379i</v>
      </c>
      <c r="S508" t="str">
        <f t="shared" si="191"/>
        <v>0.0171211090274964i</v>
      </c>
      <c r="T508" t="str">
        <f t="shared" si="192"/>
        <v>0.206287748092487-0.00570529084993777i</v>
      </c>
      <c r="U508" t="str">
        <f t="shared" si="193"/>
        <v>0.00005-0.00644769660881118i</v>
      </c>
      <c r="V508" t="str">
        <f t="shared" si="194"/>
        <v>3.33333333333333E-06-0.0070924662696923i</v>
      </c>
      <c r="W508" t="str">
        <f t="shared" si="195"/>
        <v>0.0000144745026737111-0.00337740959487382i</v>
      </c>
      <c r="X508" t="str">
        <f t="shared" si="196"/>
        <v>0.000228885335158252-0.00336188857235414i</v>
      </c>
      <c r="Y508" t="str">
        <f t="shared" si="197"/>
        <v>0.009+0.0234991130488517i</v>
      </c>
      <c r="Z508" t="str">
        <f t="shared" si="198"/>
        <v>-1.87130966340207-1.0167487096458i</v>
      </c>
      <c r="AA508" t="str">
        <f t="shared" si="199"/>
        <v>263.316946623476-574.551776304192i</v>
      </c>
      <c r="AB508" t="str">
        <f t="shared" si="200"/>
        <v>1.42500743482457-0.0394113656975541i</v>
      </c>
      <c r="AC508" t="str">
        <f t="shared" si="201"/>
        <v>6.25832770046662-3.06338734850653i</v>
      </c>
      <c r="AD508" t="str">
        <f t="shared" si="202"/>
        <v>0.186173186071092+0.0848324412772755i</v>
      </c>
      <c r="AE508" t="str">
        <f t="shared" si="203"/>
        <v>-0.262134406956414-0.348039113840585i</v>
      </c>
      <c r="AF508" t="str">
        <f t="shared" si="204"/>
        <v>-10.147396961414-3.68106978376702i</v>
      </c>
      <c r="AG508" t="str">
        <f t="shared" si="205"/>
        <v>1.35390272869901-0.306354501551105i</v>
      </c>
      <c r="AH508" t="str">
        <f t="shared" si="206"/>
        <v>0.253896248567813+3.37868315993679i</v>
      </c>
      <c r="AI508">
        <f t="shared" si="207"/>
        <v>10.599404959067165</v>
      </c>
      <c r="AJ508">
        <f t="shared" si="208"/>
        <v>85.702499300350027</v>
      </c>
      <c r="AK508"/>
      <c r="AL508"/>
      <c r="AM508"/>
      <c r="AN508"/>
    </row>
    <row r="509" spans="1:40" x14ac:dyDescent="0.25">
      <c r="A509"/>
      <c r="B509">
        <f t="shared" si="209"/>
        <v>37500</v>
      </c>
      <c r="C509" s="186" t="str">
        <f t="shared" si="177"/>
        <v>-0.0000543475413629494+0.0653072225325897i</v>
      </c>
      <c r="D509" s="158" t="str">
        <f t="shared" si="178"/>
        <v>-5.95742262148974+0.500688706083188i</v>
      </c>
      <c r="E509" t="str">
        <f t="shared" si="179"/>
        <v>2870</v>
      </c>
      <c r="F509" t="str">
        <f t="shared" si="180"/>
        <v>0.777000777000777</v>
      </c>
      <c r="G509" t="str">
        <f t="shared" si="175"/>
        <v>0.777000777000777</v>
      </c>
      <c r="H509" t="str">
        <f t="shared" si="181"/>
        <v>4.2009908878937+4.18493261876351i</v>
      </c>
      <c r="I509" t="str">
        <f t="shared" si="182"/>
        <v>147.262155637022i</v>
      </c>
      <c r="J509" t="str">
        <f t="shared" si="176"/>
        <v>-17.5494588341411+31.849387782277i</v>
      </c>
      <c r="K509" t="str">
        <f t="shared" si="183"/>
        <v>3.54682888639664-1.95435240259774i</v>
      </c>
      <c r="L509" t="str">
        <f t="shared" si="184"/>
        <v>0.194688005975628-0.0950278698882666i</v>
      </c>
      <c r="M509" t="str">
        <f t="shared" si="185"/>
        <v>3.74151689237227-2.04938027248601i</v>
      </c>
      <c r="N509" t="str">
        <f t="shared" si="186"/>
        <v>-0.166309114470711i</v>
      </c>
      <c r="O509" t="str">
        <f t="shared" si="187"/>
        <v>0.98620248505217-0.165543524418579i</v>
      </c>
      <c r="P509" t="str">
        <f t="shared" si="188"/>
        <v>0.01379751494783+0.165543524418579i</v>
      </c>
      <c r="Q509" t="str">
        <f t="shared" si="189"/>
        <v>-0.01379751494783+0.000765590052132004i</v>
      </c>
      <c r="R509" t="str">
        <f t="shared" si="190"/>
        <v>-0.333230837382601-12.0165582903622i</v>
      </c>
      <c r="S509" t="str">
        <f t="shared" si="191"/>
        <v>0.0171668873938801i</v>
      </c>
      <c r="T509" t="str">
        <f t="shared" si="192"/>
        <v>0.206286903032644-0.00572053626151548i</v>
      </c>
      <c r="U509" t="str">
        <f t="shared" si="193"/>
        <v>0.0000499999999999999-0.00643050275118768i</v>
      </c>
      <c r="V509" t="str">
        <f t="shared" si="194"/>
        <v>3.33333333333333E-06-0.00707355302630644i</v>
      </c>
      <c r="W509" t="str">
        <f t="shared" si="195"/>
        <v>0.0000144745017308269-0.00336840340802675i</v>
      </c>
      <c r="X509" t="str">
        <f t="shared" si="196"/>
        <v>0.000227747945496436-0.00335299612095238i</v>
      </c>
      <c r="Y509" t="str">
        <f t="shared" si="197"/>
        <v>0.009+0.0235619449019234i</v>
      </c>
      <c r="Z509" t="str">
        <f t="shared" si="198"/>
        <v>-1.86246476769872-1.00820814043661i</v>
      </c>
      <c r="AA509" t="str">
        <f t="shared" si="199"/>
        <v>261.752002647533-573.242013768073i</v>
      </c>
      <c r="AB509" t="str">
        <f t="shared" si="200"/>
        <v>1.42500159726723-0.0395166789071174i</v>
      </c>
      <c r="AC509" t="str">
        <f t="shared" si="201"/>
        <v>6.2506828456464-3.06822248336195i</v>
      </c>
      <c r="AD509" t="str">
        <f t="shared" si="202"/>
        <v>0.18621170054594+0.0850822638911225i</v>
      </c>
      <c r="AE509" t="str">
        <f t="shared" si="203"/>
        <v>-0.261032100538273-0.346202871188223i</v>
      </c>
      <c r="AF509" t="str">
        <f t="shared" si="204"/>
        <v>-10.1584135093834-3.68424391268032i</v>
      </c>
      <c r="AG509" t="str">
        <f t="shared" si="205"/>
        <v>1.35300073003997-0.305795580426338i</v>
      </c>
      <c r="AH509" t="str">
        <f t="shared" si="206"/>
        <v>0.255928733452231+3.3679506784503i</v>
      </c>
      <c r="AI509">
        <f t="shared" si="207"/>
        <v>10.572320218810432</v>
      </c>
      <c r="AJ509">
        <f t="shared" si="208"/>
        <v>85.654476412074217</v>
      </c>
      <c r="AK509"/>
      <c r="AL509"/>
      <c r="AM509"/>
      <c r="AN509"/>
    </row>
    <row r="510" spans="1:40" x14ac:dyDescent="0.25">
      <c r="A510"/>
      <c r="B510">
        <f t="shared" si="209"/>
        <v>37600</v>
      </c>
      <c r="C510" s="186" t="str">
        <f t="shared" si="177"/>
        <v>-0.0000540588433134343+0.0651335333505709i</v>
      </c>
      <c r="D510" s="158" t="str">
        <f t="shared" si="178"/>
        <v>-5.95742040813803+0.499357089021044i</v>
      </c>
      <c r="E510" t="str">
        <f t="shared" si="179"/>
        <v>2870</v>
      </c>
      <c r="F510" t="str">
        <f t="shared" si="180"/>
        <v>0.777000777000777</v>
      </c>
      <c r="G510" t="str">
        <f t="shared" si="175"/>
        <v>0.777000777000777</v>
      </c>
      <c r="H510" t="str">
        <f t="shared" si="181"/>
        <v>4.21198988821597+4.18673499129843i</v>
      </c>
      <c r="I510" t="str">
        <f t="shared" si="182"/>
        <v>147.65485471872i</v>
      </c>
      <c r="J510" t="str">
        <f t="shared" si="176"/>
        <v>-17.6485211885194+31.9343194830298i</v>
      </c>
      <c r="K510" t="str">
        <f t="shared" si="183"/>
        <v>3.54192128259455-1.9574449625318i</v>
      </c>
      <c r="L510" t="str">
        <f t="shared" si="184"/>
        <v>0.194488163579919-0.0951834736798124i</v>
      </c>
      <c r="M510" t="str">
        <f t="shared" si="185"/>
        <v>3.73640944617447-2.05262843621161i</v>
      </c>
      <c r="N510" t="str">
        <f t="shared" si="186"/>
        <v>-0.166752605442633i</v>
      </c>
      <c r="O510" t="str">
        <f t="shared" si="187"/>
        <v>0.986128971010794-0.165980880022948i</v>
      </c>
      <c r="P510" t="str">
        <f t="shared" si="188"/>
        <v>0.013871028989206+0.165980880022948i</v>
      </c>
      <c r="Q510" t="str">
        <f t="shared" si="189"/>
        <v>-0.013871028989206+0.00077172541968501i</v>
      </c>
      <c r="R510" t="str">
        <f t="shared" si="190"/>
        <v>-0.333230289706374-11.9845501323287i</v>
      </c>
      <c r="S510" t="str">
        <f t="shared" si="191"/>
        <v>0.0172126657602637i</v>
      </c>
      <c r="T510" t="str">
        <f t="shared" si="192"/>
        <v>0.206286055714898-0.00573578159791166i</v>
      </c>
      <c r="U510" t="str">
        <f t="shared" si="193"/>
        <v>0.0000499999999999999-0.00641340035025366i</v>
      </c>
      <c r="V510" t="str">
        <f t="shared" si="194"/>
        <v>3.33333333333333E-06-0.00705474038527907i</v>
      </c>
      <c r="W510" t="str">
        <f t="shared" si="195"/>
        <v>0.0000144745007854252-0.00335944512706463i</v>
      </c>
      <c r="X510" t="str">
        <f t="shared" si="196"/>
        <v>0.00022661957016954-0.00334415039860833i</v>
      </c>
      <c r="Y510" t="str">
        <f t="shared" si="197"/>
        <v>0.009+0.0236247767549952i</v>
      </c>
      <c r="Z510" t="str">
        <f t="shared" si="198"/>
        <v>-1.85367413976023-0.999763011294622i</v>
      </c>
      <c r="AA510" t="str">
        <f t="shared" si="199"/>
        <v>260.200937593429-571.93622786562i</v>
      </c>
      <c r="AB510" t="str">
        <f t="shared" si="200"/>
        <v>1.4249957441126-0.0396219915973369i</v>
      </c>
      <c r="AC510" t="str">
        <f t="shared" si="201"/>
        <v>6.2430383324087-3.07303076952658i</v>
      </c>
      <c r="AD510" t="str">
        <f t="shared" si="202"/>
        <v>0.186250317768741+0.0853320030047882i</v>
      </c>
      <c r="AE510" t="str">
        <f t="shared" si="203"/>
        <v>-0.259935617286171-0.344383905810974i</v>
      </c>
      <c r="AF510" t="str">
        <f t="shared" si="204"/>
        <v>-10.169410296354-3.68737790227739i</v>
      </c>
      <c r="AG510" t="str">
        <f t="shared" si="205"/>
        <v>1.3521064358355-0.305237809921377i</v>
      </c>
      <c r="AH510" t="str">
        <f t="shared" si="206"/>
        <v>0.257931756490627+3.35727461463043i</v>
      </c>
      <c r="AI510">
        <f t="shared" si="207"/>
        <v>10.545296202215912</v>
      </c>
      <c r="AJ510">
        <f t="shared" si="208"/>
        <v>85.606726054002024</v>
      </c>
      <c r="AK510"/>
      <c r="AL510"/>
      <c r="AM510"/>
      <c r="AN510"/>
    </row>
    <row r="511" spans="1:40" x14ac:dyDescent="0.25">
      <c r="A511"/>
      <c r="B511">
        <f t="shared" si="209"/>
        <v>37700</v>
      </c>
      <c r="C511" s="186" t="str">
        <f t="shared" si="177"/>
        <v>-0.000053772439545568+0.0649607655946745i</v>
      </c>
      <c r="D511" s="158" t="str">
        <f t="shared" si="178"/>
        <v>-5.9574182123758+0.498032536225838i</v>
      </c>
      <c r="E511" t="str">
        <f t="shared" si="179"/>
        <v>2870</v>
      </c>
      <c r="F511" t="str">
        <f t="shared" si="180"/>
        <v>0.777000777000777</v>
      </c>
      <c r="G511" t="str">
        <f t="shared" si="175"/>
        <v>0.777000777000777</v>
      </c>
      <c r="H511" t="str">
        <f t="shared" si="181"/>
        <v>4.22296904627294+4.18850453374347i</v>
      </c>
      <c r="I511" t="str">
        <f t="shared" si="182"/>
        <v>148.047553800419i</v>
      </c>
      <c r="J511" t="str">
        <f t="shared" si="176"/>
        <v>-17.7478473574233+32.0192511837825i</v>
      </c>
      <c r="K511" t="str">
        <f t="shared" si="183"/>
        <v>3.53701407525314-1.96052011173969i</v>
      </c>
      <c r="L511" t="str">
        <f t="shared" si="184"/>
        <v>0.194288200464089-0.0953384979998953i</v>
      </c>
      <c r="M511" t="str">
        <f t="shared" si="185"/>
        <v>3.73130227571723-2.05585860973959i</v>
      </c>
      <c r="N511" t="str">
        <f t="shared" si="186"/>
        <v>-0.167196096414555i</v>
      </c>
      <c r="O511" t="str">
        <f t="shared" si="187"/>
        <v>0.986055263013392-0.166418202981494i</v>
      </c>
      <c r="P511" t="str">
        <f t="shared" si="188"/>
        <v>0.013944736986608+0.166418202981494i</v>
      </c>
      <c r="Q511" t="str">
        <f t="shared" si="189"/>
        <v>-0.013944736986608+0.000777893433060978i</v>
      </c>
      <c r="R511" t="str">
        <f t="shared" si="190"/>
        <v>-0.333229740568475-11.9527116480184i</v>
      </c>
      <c r="S511" t="str">
        <f t="shared" si="191"/>
        <v>0.0172584441266474i</v>
      </c>
      <c r="T511" t="str">
        <f t="shared" si="192"/>
        <v>0.206285206139253-0.00575102685893823i</v>
      </c>
      <c r="U511" t="str">
        <f t="shared" si="193"/>
        <v>0.0000500000000000001-0.00639638867823711i</v>
      </c>
      <c r="V511" t="str">
        <f t="shared" si="194"/>
        <v>3.33333333333333E-06-0.00703602754606081i</v>
      </c>
      <c r="W511" t="str">
        <f t="shared" si="195"/>
        <v>0.0000144744998375059-0.0033505343707735i</v>
      </c>
      <c r="X511" t="str">
        <f t="shared" si="196"/>
        <v>0.00022550011429844-0.00333535103947568i</v>
      </c>
      <c r="Y511" t="str">
        <f t="shared" si="197"/>
        <v>0.009+0.023687608608067i</v>
      </c>
      <c r="Z511" t="str">
        <f t="shared" si="198"/>
        <v>-1.84493748706952-0.991412010682807i</v>
      </c>
      <c r="AA511" t="str">
        <f t="shared" si="199"/>
        <v>258.663591960947-570.634435204983i</v>
      </c>
      <c r="AB511" t="str">
        <f t="shared" si="200"/>
        <v>1.42498987536071-0.0397273037669136i</v>
      </c>
      <c r="AC511" t="str">
        <f t="shared" si="201"/>
        <v>6.23539424531648-3.07781228300566i</v>
      </c>
      <c r="AD511" t="str">
        <f t="shared" si="202"/>
        <v>0.186289037718474+0.085581659108906i</v>
      </c>
      <c r="AE511" t="str">
        <f t="shared" si="203"/>
        <v>-0.258844944382189-0.342582000548263i</v>
      </c>
      <c r="AF511" t="str">
        <f t="shared" si="204"/>
        <v>-10.1803872586487-3.69047199751763i</v>
      </c>
      <c r="AG511" t="str">
        <f t="shared" si="205"/>
        <v>1.35121976072238-0.304681211309633i</v>
      </c>
      <c r="AH511" t="str">
        <f t="shared" si="206"/>
        <v>0.259905697843514+3.34665460546039i</v>
      </c>
      <c r="AI511">
        <f t="shared" si="207"/>
        <v>10.518332719887201</v>
      </c>
      <c r="AJ511">
        <f t="shared" si="208"/>
        <v>85.559246204055881</v>
      </c>
      <c r="AK511"/>
      <c r="AL511"/>
      <c r="AM511"/>
      <c r="AN511"/>
    </row>
    <row r="512" spans="1:40" x14ac:dyDescent="0.25">
      <c r="A512"/>
      <c r="B512">
        <f t="shared" si="209"/>
        <v>37800</v>
      </c>
      <c r="C512" s="186" t="str">
        <f t="shared" si="177"/>
        <v>-0.0000534883058134075+0.0647889119520146i</v>
      </c>
      <c r="D512" s="158" t="str">
        <f t="shared" si="178"/>
        <v>-5.95741603401719+0.496714991632112i</v>
      </c>
      <c r="E512" t="str">
        <f t="shared" si="179"/>
        <v>2870</v>
      </c>
      <c r="F512" t="str">
        <f t="shared" si="180"/>
        <v>0.777000777000777</v>
      </c>
      <c r="G512" t="str">
        <f t="shared" si="175"/>
        <v>0.777000777000777</v>
      </c>
      <c r="H512" t="str">
        <f t="shared" si="181"/>
        <v>4.23392829984433+4.19024143388375i</v>
      </c>
      <c r="I512" t="str">
        <f t="shared" si="182"/>
        <v>148.440252882118i</v>
      </c>
      <c r="J512" t="str">
        <f t="shared" si="176"/>
        <v>-17.8474373408528+32.1041828845351i</v>
      </c>
      <c r="K512" t="str">
        <f t="shared" si="183"/>
        <v>3.53210731863497-1.96357790127316i</v>
      </c>
      <c r="L512" t="str">
        <f t="shared" si="184"/>
        <v>0.194088118636609-0.0954929433653079i</v>
      </c>
      <c r="M512" t="str">
        <f t="shared" si="185"/>
        <v>3.72619543727158-2.05907084463847i</v>
      </c>
      <c r="N512" t="str">
        <f t="shared" si="186"/>
        <v>-0.167639587386477i</v>
      </c>
      <c r="O512" t="str">
        <f t="shared" si="187"/>
        <v>0.985981361074461-0.166855493208203i</v>
      </c>
      <c r="P512" t="str">
        <f t="shared" si="188"/>
        <v>0.014018638925539+0.166855493208203i</v>
      </c>
      <c r="Q512" t="str">
        <f t="shared" si="189"/>
        <v>-0.014018638925539+0.000784094178273992i</v>
      </c>
      <c r="R512" t="str">
        <f t="shared" si="190"/>
        <v>-0.333229189969277-11.9210414908139i</v>
      </c>
      <c r="S512" t="str">
        <f t="shared" si="191"/>
        <v>0.0173042224930311i</v>
      </c>
      <c r="T512" t="str">
        <f t="shared" si="192"/>
        <v>0.206284354305699-0.0057662720444009i</v>
      </c>
      <c r="U512" t="str">
        <f t="shared" si="193"/>
        <v>0.0000500000000000001-0.00637946701506717i</v>
      </c>
      <c r="V512" t="str">
        <f t="shared" si="194"/>
        <v>3.33333333333333E-06-0.00701741371657387i</v>
      </c>
      <c r="W512" t="str">
        <f t="shared" si="195"/>
        <v>0.000014474498887069-0.00334167076197346i</v>
      </c>
      <c r="X512" t="str">
        <f t="shared" si="196"/>
        <v>0.000224389484247376-0.0033265976815011i</v>
      </c>
      <c r="Y512" t="str">
        <f t="shared" si="197"/>
        <v>0.009+0.0237504404611388i</v>
      </c>
      <c r="Z512" t="str">
        <f t="shared" si="198"/>
        <v>-1.83625451529045-0.983153848047127i</v>
      </c>
      <c r="AA512" t="str">
        <f t="shared" si="199"/>
        <v>257.139808414689-569.336651321619i</v>
      </c>
      <c r="AB512" t="str">
        <f t="shared" si="200"/>
        <v>1.4249839910115-0.0398326154145052i</v>
      </c>
      <c r="AC512" t="str">
        <f t="shared" si="201"/>
        <v>6.22775066842639-3.08256709978047i</v>
      </c>
      <c r="AD512" t="str">
        <f t="shared" si="202"/>
        <v>0.186327860374268+0.085831232688506i</v>
      </c>
      <c r="AE512" t="str">
        <f t="shared" si="203"/>
        <v>-0.257760068236326-0.340796941502565i</v>
      </c>
      <c r="AF512" t="str">
        <f t="shared" si="204"/>
        <v>-10.1913443338615-3.69352644225164i</v>
      </c>
      <c r="AG512" t="str">
        <f t="shared" si="205"/>
        <v>1.35034062043823-0.304125805104878i</v>
      </c>
      <c r="AH512" t="str">
        <f t="shared" si="206"/>
        <v>0.261850932493549+3.33609029014253i</v>
      </c>
      <c r="AI512">
        <f t="shared" si="207"/>
        <v>10.491429582636124</v>
      </c>
      <c r="AJ512">
        <f t="shared" si="208"/>
        <v>85.512034858171305</v>
      </c>
      <c r="AK512"/>
      <c r="AL512"/>
      <c r="AM512"/>
      <c r="AN512"/>
    </row>
    <row r="513" spans="1:40" x14ac:dyDescent="0.25">
      <c r="A513"/>
      <c r="B513">
        <f t="shared" si="209"/>
        <v>37900</v>
      </c>
      <c r="C513" s="186" t="str">
        <f t="shared" si="177"/>
        <v>-0.0000532064181904544+0.064617965186886i</v>
      </c>
      <c r="D513" s="158" t="str">
        <f t="shared" si="178"/>
        <v>-5.95741387287875+0.495404399766126i</v>
      </c>
      <c r="E513" t="str">
        <f t="shared" si="179"/>
        <v>2870</v>
      </c>
      <c r="F513" t="str">
        <f t="shared" si="180"/>
        <v>0.777000777000777</v>
      </c>
      <c r="G513" t="str">
        <f t="shared" si="175"/>
        <v>0.777000777000777</v>
      </c>
      <c r="H513" t="str">
        <f t="shared" si="181"/>
        <v>4.24486758796766+4.19194587898968i</v>
      </c>
      <c r="I513" t="str">
        <f t="shared" si="182"/>
        <v>148.832951963816i</v>
      </c>
      <c r="J513" t="str">
        <f t="shared" si="176"/>
        <v>-17.947291138808+32.189114585288i</v>
      </c>
      <c r="K513" t="str">
        <f t="shared" si="183"/>
        <v>3.52720106667006-1.96661838215254i</v>
      </c>
      <c r="L513" t="str">
        <f t="shared" si="184"/>
        <v>0.193887920099635-0.095646810300185i</v>
      </c>
      <c r="M513" t="str">
        <f t="shared" si="185"/>
        <v>3.72108898676969-2.06226519245272i</v>
      </c>
      <c r="N513" t="str">
        <f t="shared" si="186"/>
        <v>-0.168083078358399i</v>
      </c>
      <c r="O513" t="str">
        <f t="shared" si="187"/>
        <v>0.985907265208537-0.167292750617066i</v>
      </c>
      <c r="P513" t="str">
        <f t="shared" si="188"/>
        <v>0.014092734791463+0.167292750617066i</v>
      </c>
      <c r="Q513" t="str">
        <f t="shared" si="189"/>
        <v>-0.014092734791463+0.000790327741333002i</v>
      </c>
      <c r="R513" t="str">
        <f t="shared" si="190"/>
        <v>-0.333228637907963-11.8895383283103i</v>
      </c>
      <c r="S513" t="str">
        <f t="shared" si="191"/>
        <v>0.0173500008594148i</v>
      </c>
      <c r="T513" t="str">
        <f t="shared" si="192"/>
        <v>0.206283500214229-0.00578151715408478i</v>
      </c>
      <c r="U513" t="str">
        <f t="shared" si="193"/>
        <v>0.0000500000000000001-0.00636263464827279i</v>
      </c>
      <c r="V513" t="str">
        <f t="shared" si="194"/>
        <v>3.33333333333333E-06-0.00699889811310005i</v>
      </c>
      <c r="W513" t="str">
        <f t="shared" si="195"/>
        <v>0.0000144744979341145-0.00333285392746533i</v>
      </c>
      <c r="X513" t="str">
        <f t="shared" si="196"/>
        <v>0.000223287587604456-0.00331788996637531i</v>
      </c>
      <c r="Y513" t="str">
        <f t="shared" si="197"/>
        <v>0.009+0.0238132723142106i</v>
      </c>
      <c r="Z513" t="str">
        <f t="shared" si="198"/>
        <v>-1.82762492842443-0.974987253443773i</v>
      </c>
      <c r="AA513" t="str">
        <f t="shared" si="199"/>
        <v>255.629431752257-568.042890711071i</v>
      </c>
      <c r="AB513" t="str">
        <f t="shared" si="200"/>
        <v>1.42497809106492-0.0399379265386273i</v>
      </c>
      <c r="AC513" t="str">
        <f t="shared" si="201"/>
        <v>6.22010768529042-3.08729529580821i</v>
      </c>
      <c r="AD513" t="str">
        <f t="shared" si="202"/>
        <v>0.186366785715396+0.0860807242230907i</v>
      </c>
      <c r="AE513" t="str">
        <f t="shared" si="203"/>
        <v>-0.25668097451907-0.339028517984747i</v>
      </c>
      <c r="AF513" t="str">
        <f t="shared" si="204"/>
        <v>-10.2022814608464-3.69654147922355i</v>
      </c>
      <c r="AG513" t="str">
        <f t="shared" si="205"/>
        <v>1.34946893180663-0.303571611081845i</v>
      </c>
      <c r="AH513" t="str">
        <f t="shared" si="206"/>
        <v>0.263767830320564+3.32558131009742i</v>
      </c>
      <c r="AI513">
        <f t="shared" si="207"/>
        <v>10.464586601496533</v>
      </c>
      <c r="AJ513">
        <f t="shared" si="208"/>
        <v>85.465090030115462</v>
      </c>
      <c r="AK513"/>
      <c r="AL513"/>
      <c r="AM513"/>
      <c r="AN513"/>
    </row>
    <row r="514" spans="1:40" x14ac:dyDescent="0.25">
      <c r="A514"/>
      <c r="B514">
        <f t="shared" si="209"/>
        <v>38000</v>
      </c>
      <c r="C514" s="186" t="str">
        <f t="shared" si="177"/>
        <v>-0.0000529267530646171+0.0644479181397485i</v>
      </c>
      <c r="D514" s="158" t="str">
        <f t="shared" si="178"/>
        <v>-5.95741172877946+0.494100705738072i</v>
      </c>
      <c r="E514" t="str">
        <f t="shared" si="179"/>
        <v>2870</v>
      </c>
      <c r="F514" t="str">
        <f t="shared" si="180"/>
        <v>0.777000777000777</v>
      </c>
      <c r="G514" t="str">
        <f t="shared" si="175"/>
        <v>0.777000777000777</v>
      </c>
      <c r="H514" t="str">
        <f t="shared" si="181"/>
        <v>4.25578685092782+4.19361805581167i</v>
      </c>
      <c r="I514" t="str">
        <f t="shared" si="182"/>
        <v>149.225651045515i</v>
      </c>
      <c r="J514" t="str">
        <f t="shared" si="176"/>
        <v>-18.0474087512888+32.2740462860406i</v>
      </c>
      <c r="K514" t="str">
        <f t="shared" si="183"/>
        <v>3.52229537295676-1.96964160536694i</v>
      </c>
      <c r="L514" t="str">
        <f t="shared" si="184"/>
        <v>0.19368760684899-0.0958000993359527i</v>
      </c>
      <c r="M514" t="str">
        <f t="shared" si="185"/>
        <v>3.71598297980575-2.06544170470289i</v>
      </c>
      <c r="N514" t="str">
        <f t="shared" si="186"/>
        <v>-0.168526569330321i</v>
      </c>
      <c r="O514" t="str">
        <f t="shared" si="187"/>
        <v>0.985832975430192-0.167729975122081i</v>
      </c>
      <c r="P514" t="str">
        <f t="shared" si="188"/>
        <v>0.014167024569808+0.167729975122081i</v>
      </c>
      <c r="Q514" t="str">
        <f t="shared" si="189"/>
        <v>-0.014167024569808+0.00079659420824002i</v>
      </c>
      <c r="R514" t="str">
        <f t="shared" si="190"/>
        <v>-0.333228084384346-11.8582008421265i</v>
      </c>
      <c r="S514" t="str">
        <f t="shared" si="191"/>
        <v>0.0173957792257985i</v>
      </c>
      <c r="T514" t="str">
        <f t="shared" si="192"/>
        <v>0.20628264386481-0.00579676218778584i</v>
      </c>
      <c r="U514" t="str">
        <f t="shared" si="193"/>
        <v>0.00005-0.00634589087288259i</v>
      </c>
      <c r="V514" t="str">
        <f t="shared" si="194"/>
        <v>3.33333333333333E-06-0.00698047996017083i</v>
      </c>
      <c r="W514" t="str">
        <f t="shared" si="195"/>
        <v>0.0000144744969786426-0.00332408349797839i</v>
      </c>
      <c r="X514" t="str">
        <f t="shared" si="196"/>
        <v>0.000222194333162554-0.00330922753948512i</v>
      </c>
      <c r="Y514" t="str">
        <f t="shared" si="197"/>
        <v>0.009+0.0238761041672824i</v>
      </c>
      <c r="Z514" t="str">
        <f t="shared" si="198"/>
        <v>-1.81904842896105-0.966910977173415i</v>
      </c>
      <c r="AA514" t="str">
        <f t="shared" si="199"/>
        <v>254.132308872863-566.753166860784i</v>
      </c>
      <c r="AB514" t="str">
        <f t="shared" si="200"/>
        <v>1.42497217552073-0.0400432371378706i</v>
      </c>
      <c r="AC514" t="str">
        <f t="shared" si="201"/>
        <v>6.21246537895594-3.09199694702238i</v>
      </c>
      <c r="AD514" t="str">
        <f t="shared" si="202"/>
        <v>0.186405813721258+0.0863301341866981i</v>
      </c>
      <c r="AE514" t="str">
        <f t="shared" si="203"/>
        <v>-0.255607648192887-0.337276522460336i</v>
      </c>
      <c r="AF514" t="str">
        <f t="shared" si="204"/>
        <v>-10.2131985797073-3.6995173500736i</v>
      </c>
      <c r="AG514" t="str">
        <f t="shared" si="205"/>
        <v>1.34860461272237-0.303018648296245i</v>
      </c>
      <c r="AH514" t="str">
        <f t="shared" si="206"/>
        <v>0.265656756175855+3.31512730896255i</v>
      </c>
      <c r="AI514">
        <f t="shared" si="207"/>
        <v>10.437803587738108</v>
      </c>
      <c r="AJ514">
        <f t="shared" si="208"/>
        <v>85.418409751301439</v>
      </c>
      <c r="AK514"/>
      <c r="AL514"/>
      <c r="AM514"/>
      <c r="AN514"/>
    </row>
    <row r="515" spans="1:40" x14ac:dyDescent="0.25">
      <c r="A515"/>
      <c r="B515">
        <f t="shared" si="209"/>
        <v>38100</v>
      </c>
      <c r="C515" s="186" t="str">
        <f t="shared" si="177"/>
        <v>-0.0000526492871332674+0.0642787637262279i</v>
      </c>
      <c r="D515" s="158" t="str">
        <f t="shared" si="178"/>
        <v>-5.95740960154065+0.492803855234414i</v>
      </c>
      <c r="E515" t="str">
        <f t="shared" si="179"/>
        <v>2870</v>
      </c>
      <c r="F515" t="str">
        <f t="shared" si="180"/>
        <v>0.777000777000777</v>
      </c>
      <c r="G515" t="str">
        <f t="shared" si="175"/>
        <v>0.777000777000777</v>
      </c>
      <c r="H515" t="str">
        <f t="shared" si="181"/>
        <v>4.26668603024681+4.19525815057492i</v>
      </c>
      <c r="I515" t="str">
        <f t="shared" si="182"/>
        <v>149.618350127214i</v>
      </c>
      <c r="J515" t="str">
        <f t="shared" si="176"/>
        <v>-18.1477901782952+32.3589779867934i</v>
      </c>
      <c r="K515" t="str">
        <f t="shared" si="183"/>
        <v>3.51739029076207-1.97264762187405i</v>
      </c>
      <c r="L515" t="str">
        <f t="shared" si="184"/>
        <v>0.193487180874138-0.0959528110112755i</v>
      </c>
      <c r="M515" t="str">
        <f t="shared" si="185"/>
        <v>3.71087747163621-2.06860043288533i</v>
      </c>
      <c r="N515" t="str">
        <f t="shared" si="186"/>
        <v>-0.168970060302243i</v>
      </c>
      <c r="O515" t="str">
        <f t="shared" si="187"/>
        <v>0.985758491754039-0.168167166637254i</v>
      </c>
      <c r="P515" t="str">
        <f t="shared" si="188"/>
        <v>0.014241508245961+0.168167166637254i</v>
      </c>
      <c r="Q515" t="str">
        <f t="shared" si="189"/>
        <v>-0.014241508245961+0.000802893664989007i</v>
      </c>
      <c r="R515" t="str">
        <f t="shared" si="190"/>
        <v>-0.33322752939928-11.8270277277253i</v>
      </c>
      <c r="S515" t="str">
        <f t="shared" si="191"/>
        <v>0.0174415575921822i</v>
      </c>
      <c r="T515" t="str">
        <f t="shared" si="192"/>
        <v>0.206281785257457-0.00581200714531813i</v>
      </c>
      <c r="U515" t="str">
        <f t="shared" si="193"/>
        <v>0.0000499999999999999-0.00632923499132646i</v>
      </c>
      <c r="V515" t="str">
        <f t="shared" si="194"/>
        <v>3.33333333333333E-06-0.00696215849045913i</v>
      </c>
      <c r="W515" t="str">
        <f t="shared" si="195"/>
        <v>0.0000144744960206531-0.00331535910811882i</v>
      </c>
      <c r="X515" t="str">
        <f t="shared" si="196"/>
        <v>0.000221109630900533-0.00330061004986611i</v>
      </c>
      <c r="Y515" t="str">
        <f t="shared" si="197"/>
        <v>0.009+0.0239389360203542i</v>
      </c>
      <c r="Z515" t="str">
        <f t="shared" si="198"/>
        <v>-1.81052471802297-0.958923789422274i</v>
      </c>
      <c r="AA515" t="str">
        <f t="shared" si="199"/>
        <v>252.648288746377-565.467492281024i</v>
      </c>
      <c r="AB515" t="str">
        <f t="shared" si="200"/>
        <v>1.42496624437905-0.0401485472109505i</v>
      </c>
      <c r="AC515" t="str">
        <f t="shared" si="201"/>
        <v>6.20482383196799-3.09667212933352i</v>
      </c>
      <c r="AD515" t="str">
        <f t="shared" si="202"/>
        <v>0.186444944371413+0.086579463047987i</v>
      </c>
      <c r="AE515" t="str">
        <f t="shared" si="203"/>
        <v>-0.25454007354274-0.335540750496797i</v>
      </c>
      <c r="AF515" t="str">
        <f t="shared" si="204"/>
        <v>-10.2240956317875-3.70245429534051i</v>
      </c>
      <c r="AG515" t="str">
        <f t="shared" si="205"/>
        <v>1.34774758213695-0.302466935104336i</v>
      </c>
      <c r="AH515" t="str">
        <f t="shared" si="206"/>
        <v>0.267518069955194+3.30472793259102i</v>
      </c>
      <c r="AI515">
        <f t="shared" si="207"/>
        <v>10.41108035288091</v>
      </c>
      <c r="AJ515">
        <f t="shared" si="208"/>
        <v>85.37199207060759</v>
      </c>
      <c r="AK515"/>
      <c r="AL515"/>
      <c r="AM515"/>
      <c r="AN515"/>
    </row>
    <row r="516" spans="1:40" x14ac:dyDescent="0.25">
      <c r="A516"/>
      <c r="B516">
        <f t="shared" si="209"/>
        <v>38200</v>
      </c>
      <c r="C516" s="186" t="str">
        <f t="shared" si="177"/>
        <v>-0.0000523739973983843+0.0641104949361312i</v>
      </c>
      <c r="D516" s="158" t="str">
        <f t="shared" si="178"/>
        <v>-5.95740749098601+0.491513794510339i</v>
      </c>
      <c r="E516" t="str">
        <f t="shared" si="179"/>
        <v>2870</v>
      </c>
      <c r="F516" t="str">
        <f t="shared" si="180"/>
        <v>0.777000777000777</v>
      </c>
      <c r="G516" t="str">
        <f t="shared" si="175"/>
        <v>0.777000777000777</v>
      </c>
      <c r="H516" t="str">
        <f t="shared" si="181"/>
        <v>4.27756506867336+4.1968663489744i</v>
      </c>
      <c r="I516" t="str">
        <f t="shared" si="182"/>
        <v>150.011049208913i</v>
      </c>
      <c r="J516" t="str">
        <f t="shared" si="176"/>
        <v>-18.2484354198273+32.4439096875461i</v>
      </c>
      <c r="K516" t="str">
        <f t="shared" si="183"/>
        <v>3.51248587302255-1.97563648260037i</v>
      </c>
      <c r="L516" t="str">
        <f t="shared" si="184"/>
        <v>0.193286644158166-0.0961049458720049i</v>
      </c>
      <c r="M516" t="str">
        <f t="shared" si="185"/>
        <v>3.70577251718072-2.07174142847237i</v>
      </c>
      <c r="N516" t="str">
        <f t="shared" si="186"/>
        <v>-0.169413551274165i</v>
      </c>
      <c r="O516" t="str">
        <f t="shared" si="187"/>
        <v>0.985683814194727-0.168604325076596i</v>
      </c>
      <c r="P516" t="str">
        <f t="shared" si="188"/>
        <v>0.0143161858052731+0.168604325076596i</v>
      </c>
      <c r="Q516" t="str">
        <f t="shared" si="189"/>
        <v>-0.0143161858052731+0.000809226197568985i</v>
      </c>
      <c r="R516" t="str">
        <f t="shared" si="190"/>
        <v>-0.333226972952532-11.7960176942272i</v>
      </c>
      <c r="S516" t="str">
        <f t="shared" si="191"/>
        <v>0.0174873359585658i</v>
      </c>
      <c r="T516" t="str">
        <f t="shared" si="192"/>
        <v>0.206280924392138-0.00582725202647685i</v>
      </c>
      <c r="U516" t="str">
        <f t="shared" si="193"/>
        <v>0.0000499999999999999-0.00631266631333869i</v>
      </c>
      <c r="V516" t="str">
        <f t="shared" si="194"/>
        <v>3.33333333333333E-06-0.00694393294467258i</v>
      </c>
      <c r="W516" t="str">
        <f t="shared" si="195"/>
        <v>0.0000144744950601461-0.00330668039631882i</v>
      </c>
      <c r="X516" t="str">
        <f t="shared" si="196"/>
        <v>0.0002200333919648-0.0032920371501559i</v>
      </c>
      <c r="Y516" t="str">
        <f t="shared" si="197"/>
        <v>0.009+0.024001767873426i</v>
      </c>
      <c r="Z516" t="str">
        <f t="shared" si="198"/>
        <v>-1.80205349550507-0.951024479909847i</v>
      </c>
      <c r="AA516" t="str">
        <f t="shared" si="199"/>
        <v>251.177222382807-564.18587853491i</v>
      </c>
      <c r="AB516" t="str">
        <f t="shared" si="200"/>
        <v>1.42496029763964-0.0402538567564522i</v>
      </c>
      <c r="AC516" t="str">
        <f t="shared" si="201"/>
        <v>6.1971831263685-3.10132091862695i</v>
      </c>
      <c r="AD516" t="str">
        <f t="shared" si="202"/>
        <v>0.18648417764554+0.0868287112702969i</v>
      </c>
      <c r="AE516" t="str">
        <f t="shared" si="203"/>
        <v>-0.25347823420546-0.333821000711605i</v>
      </c>
      <c r="AF516" t="str">
        <f t="shared" si="204"/>
        <v>-10.2349725596594-3.70535255446406i</v>
      </c>
      <c r="AG516" t="str">
        <f t="shared" si="205"/>
        <v>1.34689776004415-0.301916489181843i</v>
      </c>
      <c r="AH516" t="str">
        <f t="shared" si="206"/>
        <v>0.269352126670754+3.29438282904874i</v>
      </c>
      <c r="AI516">
        <f t="shared" si="207"/>
        <v>10.384416708706862</v>
      </c>
      <c r="AJ516">
        <f t="shared" si="208"/>
        <v>85.325835054197412</v>
      </c>
      <c r="AK516"/>
      <c r="AL516"/>
      <c r="AM516"/>
      <c r="AN516"/>
    </row>
    <row r="517" spans="1:40" x14ac:dyDescent="0.25">
      <c r="A517"/>
      <c r="B517">
        <f t="shared" si="209"/>
        <v>38300</v>
      </c>
      <c r="C517" s="186" t="str">
        <f t="shared" si="177"/>
        <v>-0.0000521008611617888+0.0639431048324785i</v>
      </c>
      <c r="D517" s="158" t="str">
        <f t="shared" si="178"/>
        <v>-5.95740539694153+0.490230470382335i</v>
      </c>
      <c r="E517" t="str">
        <f t="shared" si="179"/>
        <v>2870</v>
      </c>
      <c r="F517" t="str">
        <f t="shared" si="180"/>
        <v>0.777000777000777</v>
      </c>
      <c r="G517" t="str">
        <f t="shared" ref="G517:G580" si="210">IF($C$11=$C$7,$C$24,F517)</f>
        <v>0.777000777000777</v>
      </c>
      <c r="H517" t="str">
        <f t="shared" si="181"/>
        <v>4.28842391017263+4.19844283616983i</v>
      </c>
      <c r="I517" t="str">
        <f t="shared" si="182"/>
        <v>150.403748290611i</v>
      </c>
      <c r="J517" t="str">
        <f t="shared" ref="J517:J580" si="211">IMSUM(COMPLEX(0,2*PI()*B517*$C$113*$C$112),COMPLEX(0,2*PI()*B517*$C$113*$C$111),COMPLEX(0,2*PI()*B517*$C$28*10^-12*$C$111),COMPLEX(-1*2*PI()*B517*2*PI()*B517*$C$113*$C$112*$C$28*10^-12*$C$111,0),COMPLEX(1,0))</f>
        <v>-18.349344475885+32.5288413882989i</v>
      </c>
      <c r="K517" t="str">
        <f t="shared" si="183"/>
        <v>3.50758217234491-1.97860823844103i</v>
      </c>
      <c r="L517" t="str">
        <f t="shared" si="184"/>
        <v>0.193085998677764-0.0962565044711273i</v>
      </c>
      <c r="M517" t="str">
        <f t="shared" si="185"/>
        <v>3.70066817102267-2.07486474291216i</v>
      </c>
      <c r="N517" t="str">
        <f t="shared" si="186"/>
        <v>-0.169857042246086i</v>
      </c>
      <c r="O517" t="str">
        <f t="shared" si="187"/>
        <v>0.985608942766945-0.169041450354124i</v>
      </c>
      <c r="P517" t="str">
        <f t="shared" si="188"/>
        <v>0.014391057233055+0.169041450354124i</v>
      </c>
      <c r="Q517" t="str">
        <f t="shared" si="189"/>
        <v>-0.014391057233055+0.000815591891962009i</v>
      </c>
      <c r="R517" t="str">
        <f t="shared" si="190"/>
        <v>-0.333226415044041-11.7651694642367i</v>
      </c>
      <c r="S517" t="str">
        <f t="shared" si="191"/>
        <v>0.0175331143249495i</v>
      </c>
      <c r="T517" t="str">
        <f t="shared" si="192"/>
        <v>0.206280061268867-0.00584249683106024i</v>
      </c>
      <c r="U517" t="str">
        <f t="shared" si="193"/>
        <v>0.0000499999999999999-0.0062961841558626i</v>
      </c>
      <c r="V517" t="str">
        <f t="shared" si="194"/>
        <v>3.33333333333333E-06-0.00692580257144888i</v>
      </c>
      <c r="W517" t="str">
        <f t="shared" si="195"/>
        <v>0.0000144744940971215-0.00329804700478681i</v>
      </c>
      <c r="X517" t="str">
        <f t="shared" si="196"/>
        <v>0.000218965528651215-0.00328350849654836i</v>
      </c>
      <c r="Y517" t="str">
        <f t="shared" si="197"/>
        <v>0.009+0.0240645997264978i</v>
      </c>
      <c r="Z517" t="str">
        <f t="shared" si="198"/>
        <v>-1.7936344602083-0.943211857543345i</v>
      </c>
      <c r="AA517" t="str">
        <f t="shared" si="199"/>
        <v>249.718962802221-562.908336267588i</v>
      </c>
      <c r="AB517" t="str">
        <f t="shared" si="200"/>
        <v>1.42495433530262-0.040359165772982i</v>
      </c>
      <c r="AC517" t="str">
        <f t="shared" si="201"/>
        <v>6.18954334369946-3.10594339076434i</v>
      </c>
      <c r="AD517" t="str">
        <f t="shared" si="202"/>
        <v>0.186523513523463+0.0870778793117265i</v>
      </c>
      <c r="AE517" t="str">
        <f t="shared" si="203"/>
        <v>-0.252422113198264-0.332117074721349i</v>
      </c>
      <c r="AF517" t="str">
        <f t="shared" si="204"/>
        <v>-10.2458293071142-3.7082123657875i</v>
      </c>
      <c r="AG517" t="str">
        <f t="shared" si="205"/>
        <v>1.34605506746585-0.301367327542481i</v>
      </c>
      <c r="AH517" t="str">
        <f t="shared" si="206"/>
        <v>0.27115927652194+3.28409164861227i</v>
      </c>
      <c r="AI517">
        <f t="shared" si="207"/>
        <v>10.357812467273675</v>
      </c>
      <c r="AJ517">
        <f t="shared" si="208"/>
        <v>85.279936785343082</v>
      </c>
      <c r="AK517"/>
      <c r="AL517"/>
      <c r="AM517"/>
      <c r="AN517"/>
    </row>
    <row r="518" spans="1:40" x14ac:dyDescent="0.25">
      <c r="A518"/>
      <c r="B518">
        <f t="shared" si="209"/>
        <v>38400</v>
      </c>
      <c r="C518" s="186" t="str">
        <f t="shared" ref="C518:C581" si="212">IMPRODUCT(COMPLEX(-1,0),IMDIV(IMPRODUCT(G518,COMPLEX($C$100+$C$101,0)),COMPLEX($C$100,2*PI()*B518*$C$103*$C$102*(2*$C$100+$C$101))))</f>
        <v>-0.0000518298560204669+0.0637765865505507i</v>
      </c>
      <c r="D518" s="158" t="str">
        <f t="shared" ref="D518:D581" si="213">IMPRODUCT(COMPLEX($C$106,0),IMSUB(C518,G518))</f>
        <v>-5.95740331923545+0.488953830220889i</v>
      </c>
      <c r="E518" t="str">
        <f t="shared" ref="E518:E581" si="214">IMDIV(COMPLEX($C$20*10^3,0),COMPLEX(1,2*PI()*B518*$C$20*1000*$C$29*10^-12))</f>
        <v>2870</v>
      </c>
      <c r="F518" t="str">
        <f t="shared" ref="F518:F581" si="215">IMDIV(COMPLEX($C$22*1000,0),IMSUM(COMPLEX($C$22*1000,0),E518))</f>
        <v>0.777000777000777</v>
      </c>
      <c r="G518" t="str">
        <f t="shared" si="210"/>
        <v>0.777000777000777</v>
      </c>
      <c r="H518" t="str">
        <f t="shared" ref="H518:H581" si="216">IMPRODUCT(COMPLEX($C$108,0),IMPRODUCT(COMPLEX(-1,0),D518),IMDIV(COMPLEX(0,2*PI()*B518*$C$109*$C$110),COMPLEX(1,2*PI()*B518*$C$109*$C$110)))</f>
        <v>4.29926249991598+4.19998779678086i</v>
      </c>
      <c r="I518" t="str">
        <f t="shared" ref="I518:I581" si="217">COMPLEX(0,2*PI()*B518*$C$113*$C$112*$C$114)</f>
        <v>150.79644737231i</v>
      </c>
      <c r="J518" t="str">
        <f t="shared" si="211"/>
        <v>-18.4505173464684+32.6137730890516i</v>
      </c>
      <c r="K518" t="str">
        <f t="shared" ref="K518:K581" si="218">IMDIV(I518,J518)</f>
        <v>3.50267924100676-1.98156294025989i</v>
      </c>
      <c r="L518" t="str">
        <f t="shared" ref="L518:L581" si="219">IMDIV(COMPLEX($C$117,0),COMPLEX(1,2*PI()*B518*$C$115*$C$116))</f>
        <v>0.1928852464032-0.0964074873687121i</v>
      </c>
      <c r="M518" t="str">
        <f t="shared" ref="M518:M581" si="220">IMSUM(K518,L518)</f>
        <v>3.69556448740996-2.0779704276286i</v>
      </c>
      <c r="N518" t="str">
        <f t="shared" ref="N518:N581" si="221">COMPLEX(0,-2*PI()*B518*$C$43)</f>
        <v>-0.170300533218008i</v>
      </c>
      <c r="O518" t="str">
        <f t="shared" ref="O518:O581" si="222">IMEXP(N518)</f>
        <v>0.985533877485417-0.169478542383863i</v>
      </c>
      <c r="P518" t="str">
        <f t="shared" ref="P518:P581" si="223">IMSUB(COMPLEX(1,0),O518)</f>
        <v>0.014466122514583+0.169478542383863i</v>
      </c>
      <c r="Q518" t="str">
        <f t="shared" ref="Q518:Q581" si="224">IMSUM(COMPLEX(0,2*PI()*B518*$C$43),O518,COMPLEX(-1,0))</f>
        <v>-0.014466122514583+0.000821990834144998i</v>
      </c>
      <c r="R518" t="str">
        <f t="shared" ref="R518:R581" si="225">IMDIV(P518,Q518)</f>
        <v>-0.333225855672963-11.7344817736614i</v>
      </c>
      <c r="S518" t="str">
        <f t="shared" ref="S518:S581" si="226">IMDIV(COMPLEX(0,2*PI()*B518*$C$123),COMPLEX($C$124,0))</f>
        <v>0.0175788926913332i</v>
      </c>
      <c r="T518" t="str">
        <f t="shared" ref="T518:T581" si="227">IMPRODUCT(R518,S518)</f>
        <v>0.206279195887599-0.0058577415588527i</v>
      </c>
      <c r="U518" t="str">
        <f t="shared" ref="U518:U581" si="228">IMDIV(COMPLEX(1,2*PI()*B518*$C$16*10^-3*$C$15*10^-6),COMPLEX(0,2*PI()*B518*$C$15*10^-6))</f>
        <v>0.0000500000000000001-0.00627978784295675i</v>
      </c>
      <c r="V518" t="str">
        <f t="shared" ref="V518:V581" si="229">IMSUM(COMPLEX($C$18*10^-3,0),IMDIV(COMPLEX(1,0),COMPLEX(0,2*PI()*B518*($C$17*1*10^-6))))</f>
        <v>3.33333333333333E-06-0.00690776662725239i</v>
      </c>
      <c r="W518" t="str">
        <f t="shared" ref="W518:W581" si="230">IMDIV(IMPRODUCT(U518,V518),IMSUM(U518,V518))</f>
        <v>0.0000144744931315793-0.00328945857945824i</v>
      </c>
      <c r="X518" t="str">
        <f t="shared" ref="X518:X581" si="231">IMDIV(IMPRODUCT(COMPLEX($C$19,0),W518),IMSUM(COMPLEX($C$19,0),W518))</f>
        <v>0.000217905954387321-0.00327502374874842i</v>
      </c>
      <c r="Y518" t="str">
        <f t="shared" ref="Y518:Y581" si="232">COMPLEX($C$13*10^-3,2*PI()*B518*$C$12*0.000001)</f>
        <v>0.009+0.0241274315795696i</v>
      </c>
      <c r="Z518" t="str">
        <f t="shared" ref="Z518:Z581" si="233">IMPRODUCT(COMPLEX($C$6,0),IMDIV(X518,IMSUM(X518,Y518)))</f>
        <v>-1.78526730996821-0.93548475007854i</v>
      </c>
      <c r="AA518" t="str">
        <f t="shared" ref="AA518:AA581" si="234">IMDIV(COMPLEX($C$6,0),IMSUM(X518,Y518))</f>
        <v>248.273365005087-561.634875234579i</v>
      </c>
      <c r="AB518" t="str">
        <f t="shared" ref="AB518:AB581" si="235">IMPRODUCT(COMPLEX($C$119,0),T518)</f>
        <v>1.42494835736766-0.0404644742590507i</v>
      </c>
      <c r="AC518" t="str">
        <f t="shared" ref="AC518:AC581" si="236">IMSUM(COMPLEX(1,0),IMPRODUCT(AB518,M518))</f>
        <v>6.18190456500123-3.11053962158141i</v>
      </c>
      <c r="AD518" t="str">
        <f t="shared" ref="AD518:AD581" si="237">IMDIV(AB518,AC518)</f>
        <v>0.186562951985125+0.0873269676251892i</v>
      </c>
      <c r="AE518" t="str">
        <f t="shared" ref="AE518:AE581" si="238">IMPRODUCT(AD518,AA518,X518)</f>
        <v>-0.251371692946247-0.330428777091622i</v>
      </c>
      <c r="AF518" t="str">
        <f t="shared" ref="AF518:AF581" si="239">IMSUB(D518,H518)</f>
        <v>-10.2566658191514-3.71103396655997i</v>
      </c>
      <c r="AG518" t="str">
        <f t="shared" ref="AG518:AG581" si="240">IMSUM(COMPLEX(1,0),IMPRODUCT(AD518,AA518,COMPLEX($C$127,0)))</f>
        <v>1.34521942643793-0.300819466555903i</v>
      </c>
      <c r="AH518" t="str">
        <f t="shared" ref="AH518:AH581" si="241">IMDIV(IMPRODUCT(AE518,AF518),AG518)</f>
        <v>0.272939864965343+3.27385404376537i</v>
      </c>
      <c r="AI518">
        <f t="shared" ref="AI518:AI581" si="242">20*LOG10(IMABS(AH518))</f>
        <v>10.331267440926158</v>
      </c>
      <c r="AJ518">
        <f t="shared" ref="AJ518:AJ581" si="243">IMARGUMENT(AH518)*180/PI()</f>
        <v>85.234295364246151</v>
      </c>
      <c r="AK518"/>
      <c r="AL518"/>
      <c r="AM518"/>
      <c r="AN518"/>
    </row>
    <row r="519" spans="1:40" x14ac:dyDescent="0.25">
      <c r="A519"/>
      <c r="B519">
        <f t="shared" si="209"/>
        <v>38500</v>
      </c>
      <c r="C519" s="186" t="str">
        <f t="shared" si="212"/>
        <v>-0.0000515609598619727+0.0636109332969494i</v>
      </c>
      <c r="D519" s="158" t="str">
        <f t="shared" si="213"/>
        <v>-5.95740125769823+0.487683821943279i</v>
      </c>
      <c r="E519" t="str">
        <f t="shared" si="214"/>
        <v>2870</v>
      </c>
      <c r="F519" t="str">
        <f t="shared" si="215"/>
        <v>0.777000777000777</v>
      </c>
      <c r="G519" t="str">
        <f t="shared" si="210"/>
        <v>0.777000777000777</v>
      </c>
      <c r="H519" t="str">
        <f t="shared" si="216"/>
        <v>4.31008078427068+4.20150141488229i</v>
      </c>
      <c r="I519" t="str">
        <f t="shared" si="217"/>
        <v>151.189146454009i</v>
      </c>
      <c r="J519" t="str">
        <f t="shared" si="211"/>
        <v>-18.5519540315774+32.6987047898044i</v>
      </c>
      <c r="K519" t="str">
        <f t="shared" si="218"/>
        <v>3.49777713095719-1.98450063888933i</v>
      </c>
      <c r="L519" t="str">
        <f t="shared" si="219"/>
        <v>0.192684389298303-0.0965578951318598i</v>
      </c>
      <c r="M519" t="str">
        <f t="shared" si="220"/>
        <v>3.69046152025549-2.08105853402119i</v>
      </c>
      <c r="N519" t="str">
        <f t="shared" si="221"/>
        <v>-0.17074402418993i</v>
      </c>
      <c r="O519" t="str">
        <f t="shared" si="222"/>
        <v>0.985458618364909-0.169915601079845i</v>
      </c>
      <c r="P519" t="str">
        <f t="shared" si="223"/>
        <v>0.014541381635091+0.169915601079845i</v>
      </c>
      <c r="Q519" t="str">
        <f t="shared" si="224"/>
        <v>-0.014541381635091+0.000828423110085019i</v>
      </c>
      <c r="R519" t="str">
        <f t="shared" si="225"/>
        <v>-0.33322529484075-11.7039533715457i</v>
      </c>
      <c r="S519" t="str">
        <f t="shared" si="226"/>
        <v>0.0176246710577169i</v>
      </c>
      <c r="T519" t="str">
        <f t="shared" si="227"/>
        <v>0.20627832824835-0.00587298620967895i</v>
      </c>
      <c r="U519" t="str">
        <f t="shared" si="228"/>
        <v>0.0000500000000000001-0.00626347670570231i</v>
      </c>
      <c r="V519" t="str">
        <f t="shared" si="229"/>
        <v>3.33333333333333E-06-0.00688982437627255i</v>
      </c>
      <c r="W519" t="str">
        <f t="shared" si="230"/>
        <v>0.0000144744921635197-0.00328091476994704i</v>
      </c>
      <c r="X519" t="str">
        <f t="shared" si="231"/>
        <v>0.00021685458371487-0.00326658256992742i</v>
      </c>
      <c r="Y519" t="str">
        <f t="shared" si="232"/>
        <v>0.009+0.0241902634326414i</v>
      </c>
      <c r="Z519" t="str">
        <f t="shared" si="233"/>
        <v>-1.77695174177849-0.927842003786957i</v>
      </c>
      <c r="AA519" t="str">
        <f t="shared" si="234"/>
        <v>246.840285943045-560.365504329315i</v>
      </c>
      <c r="AB519" t="str">
        <f t="shared" si="235"/>
        <v>1.42494236383488-0.0405697822134473i</v>
      </c>
      <c r="AC519" t="str">
        <f t="shared" si="236"/>
        <v>6.17426687081585-3.11510968689078i</v>
      </c>
      <c r="AD519" t="str">
        <f t="shared" si="237"/>
        <v>0.186602493010614+0.0875759766584948i</v>
      </c>
      <c r="AE519" t="str">
        <f t="shared" si="238"/>
        <v>-0.250326955309001-0.328755915287875i</v>
      </c>
      <c r="AF519" t="str">
        <f t="shared" si="239"/>
        <v>-10.2674820419689-3.71381759293901i</v>
      </c>
      <c r="AG519" t="str">
        <f t="shared" si="240"/>
        <v>1.34439075999646-0.300272921965251i</v>
      </c>
      <c r="AH519" t="str">
        <f t="shared" si="241"/>
        <v>0.274694232783342+3.26366966919584i</v>
      </c>
      <c r="AI519">
        <f t="shared" si="242"/>
        <v>10.304781442308958</v>
      </c>
      <c r="AJ519">
        <f t="shared" si="243"/>
        <v>85.188908907866534</v>
      </c>
      <c r="AK519"/>
      <c r="AL519"/>
      <c r="AM519"/>
      <c r="AN519"/>
    </row>
    <row r="520" spans="1:40" x14ac:dyDescent="0.25">
      <c r="A520"/>
      <c r="B520">
        <f t="shared" si="209"/>
        <v>38600</v>
      </c>
      <c r="C520" s="186" t="str">
        <f t="shared" si="212"/>
        <v>-0.0000512941508599193+0.063446138348674i</v>
      </c>
      <c r="D520" s="158" t="str">
        <f t="shared" si="213"/>
        <v>-5.95739921216255+0.486420394006501i</v>
      </c>
      <c r="E520" t="str">
        <f t="shared" si="214"/>
        <v>2870</v>
      </c>
      <c r="F520" t="str">
        <f t="shared" si="215"/>
        <v>0.777000777000777</v>
      </c>
      <c r="G520" t="str">
        <f t="shared" si="210"/>
        <v>0.777000777000777</v>
      </c>
      <c r="H520" t="str">
        <f t="shared" si="216"/>
        <v>4.32087871078977+4.20298387399954i</v>
      </c>
      <c r="I520" t="str">
        <f t="shared" si="217"/>
        <v>151.581845535708i</v>
      </c>
      <c r="J520" t="str">
        <f t="shared" si="211"/>
        <v>-18.6536545312121+32.7836364905571i</v>
      </c>
      <c r="K520" t="str">
        <f t="shared" si="218"/>
        <v>3.49287589381755-1.9874213851303i</v>
      </c>
      <c r="L520" t="str">
        <f t="shared" si="219"/>
        <v>0.192483429320445-0.0967077283346504i</v>
      </c>
      <c r="M520" t="str">
        <f t="shared" si="220"/>
        <v>3.685359323138-2.08412911346495i</v>
      </c>
      <c r="N520" t="str">
        <f t="shared" si="221"/>
        <v>-0.171187515161852i</v>
      </c>
      <c r="O520" t="str">
        <f t="shared" si="222"/>
        <v>0.985383165420222-0.170352626356105i</v>
      </c>
      <c r="P520" t="str">
        <f t="shared" si="223"/>
        <v>0.014616834579778+0.170352626356105i</v>
      </c>
      <c r="Q520" t="str">
        <f t="shared" si="224"/>
        <v>-0.014616834579778+0.000834888805746975i</v>
      </c>
      <c r="R520" t="str">
        <f t="shared" si="225"/>
        <v>-0.333224732545613-11.6735830198946i</v>
      </c>
      <c r="S520" t="str">
        <f t="shared" si="226"/>
        <v>0.0176704494241006i</v>
      </c>
      <c r="T520" t="str">
        <f t="shared" si="227"/>
        <v>0.206277458351087-0.0058882307833067i</v>
      </c>
      <c r="U520" t="str">
        <f t="shared" si="228"/>
        <v>0.0000500000000000001-0.0062472500821124i</v>
      </c>
      <c r="V520" t="str">
        <f t="shared" si="229"/>
        <v>3.33333333333333E-06-0.00687197509032364i</v>
      </c>
      <c r="W520" t="str">
        <f t="shared" si="230"/>
        <v>0.0000144744911929424-0.0032724152294982i</v>
      </c>
      <c r="X520" t="str">
        <f t="shared" si="231"/>
        <v>0.000215811332272703-0.00325818462667944i</v>
      </c>
      <c r="Y520" t="str">
        <f t="shared" si="232"/>
        <v>0.009+0.0242530952857132i</v>
      </c>
      <c r="Z520" t="str">
        <f t="shared" si="233"/>
        <v>-1.76868745190962-0.920282483129373i</v>
      </c>
      <c r="AA520" t="str">
        <f t="shared" si="234"/>
        <v>245.41958449009-559.100231609882i</v>
      </c>
      <c r="AB520" t="str">
        <f t="shared" si="235"/>
        <v>1.42493635470405-0.0406750896345673i</v>
      </c>
      <c r="AC520" t="str">
        <f t="shared" si="236"/>
        <v>6.16663034118665-3.11965366247756i</v>
      </c>
      <c r="AD520" t="str">
        <f t="shared" si="237"/>
        <v>0.186642136580132+0.0878249068544074i</v>
      </c>
      <c r="AE520" t="str">
        <f t="shared" si="238"/>
        <v>-0.2492878816063-0.327098299627056i</v>
      </c>
      <c r="AF520" t="str">
        <f t="shared" si="239"/>
        <v>-10.2782779229523-3.71656347999304i</v>
      </c>
      <c r="AG520" t="str">
        <f t="shared" si="240"/>
        <v>1.34356899216394-0.299727708904132i</v>
      </c>
      <c r="AH520" t="str">
        <f t="shared" si="241"/>
        <v>0.276422716151919+3.25353818179119i</v>
      </c>
      <c r="AI520">
        <f t="shared" si="242"/>
        <v>10.27835428437692</v>
      </c>
      <c r="AJ520">
        <f t="shared" si="243"/>
        <v>85.143775549747886</v>
      </c>
      <c r="AK520"/>
      <c r="AL520"/>
      <c r="AM520"/>
      <c r="AN520"/>
    </row>
    <row r="521" spans="1:40" x14ac:dyDescent="0.25">
      <c r="A521"/>
      <c r="B521">
        <f t="shared" si="209"/>
        <v>38700</v>
      </c>
      <c r="C521" s="186" t="str">
        <f t="shared" si="212"/>
        <v>-0.0000510294074695501+0.0632821950522126i</v>
      </c>
      <c r="D521" s="158" t="str">
        <f t="shared" si="213"/>
        <v>-5.95739718246323+0.485163495400297i</v>
      </c>
      <c r="E521" t="str">
        <f t="shared" si="214"/>
        <v>2870</v>
      </c>
      <c r="F521" t="str">
        <f t="shared" si="215"/>
        <v>0.777000777000777</v>
      </c>
      <c r="G521" t="str">
        <f t="shared" si="210"/>
        <v>0.777000777000777</v>
      </c>
      <c r="H521" t="str">
        <f t="shared" si="216"/>
        <v>4.33165622820186+4.204435357104i</v>
      </c>
      <c r="I521" t="str">
        <f t="shared" si="217"/>
        <v>151.974544617406i</v>
      </c>
      <c r="J521" t="str">
        <f t="shared" si="211"/>
        <v>-18.7556188453723+32.8685681913098i</v>
      </c>
      <c r="K521" t="str">
        <f t="shared" si="218"/>
        <v>3.48797558088213-1.9903252297521i</v>
      </c>
      <c r="L521" t="str">
        <f t="shared" si="219"/>
        <v>0.192282368420518-0.0968569875580913i</v>
      </c>
      <c r="M521" t="str">
        <f t="shared" si="220"/>
        <v>3.68025794930265-2.08718221731019i</v>
      </c>
      <c r="N521" t="str">
        <f t="shared" si="221"/>
        <v>-0.171631006133774i</v>
      </c>
      <c r="O521" t="str">
        <f t="shared" si="222"/>
        <v>0.985307518666198-0.170789618126689i</v>
      </c>
      <c r="P521" t="str">
        <f t="shared" si="223"/>
        <v>0.014692481333802+0.170789618126689i</v>
      </c>
      <c r="Q521" t="str">
        <f t="shared" si="224"/>
        <v>-0.014692481333802+0.000841388007084998i</v>
      </c>
      <c r="R521" t="str">
        <f t="shared" si="225"/>
        <v>-0.33322416878886-11.6433694935116i</v>
      </c>
      <c r="S521" t="str">
        <f t="shared" si="226"/>
        <v>0.0177162277904842i</v>
      </c>
      <c r="T521" t="str">
        <f t="shared" si="227"/>
        <v>0.206276586195826-0.0059034752795582i</v>
      </c>
      <c r="U521" t="str">
        <f t="shared" si="228"/>
        <v>0.00005-0.00623110731704234i</v>
      </c>
      <c r="V521" t="str">
        <f t="shared" si="229"/>
        <v>3.33333333333333E-06-0.00685421804874657i</v>
      </c>
      <c r="W521" t="str">
        <f t="shared" si="230"/>
        <v>0.0000144744902198476-0.00326395961494066i</v>
      </c>
      <c r="X521" t="str">
        <f t="shared" si="231"/>
        <v>0.000214776116779899-0.00324982958897797i</v>
      </c>
      <c r="Y521" t="str">
        <f t="shared" si="232"/>
        <v>0.009+0.024315927138785i</v>
      </c>
      <c r="Z521" t="str">
        <f t="shared" si="233"/>
        <v>-1.76047413602278-0.912805070435374i</v>
      </c>
      <c r="AA521" t="str">
        <f t="shared" si="234"/>
        <v>244.011121414185-557.839064325018i</v>
      </c>
      <c r="AB521" t="str">
        <f t="shared" si="235"/>
        <v>1.42493032997527-0.0407803965211829i</v>
      </c>
      <c r="AC521" t="str">
        <f t="shared" si="236"/>
        <v>6.15899505566006-3.12417162410312i</v>
      </c>
      <c r="AD521" t="str">
        <f t="shared" si="237"/>
        <v>0.186681882674021+0.0880737586507133i</v>
      </c>
      <c r="AE521" t="str">
        <f t="shared" si="238"/>
        <v>-0.248254452642981-0.325455743230161i</v>
      </c>
      <c r="AF521" t="str">
        <f t="shared" si="239"/>
        <v>-10.2890534106651-3.7192718617037i</v>
      </c>
      <c r="AG521" t="str">
        <f t="shared" si="240"/>
        <v>1.34275404793581-0.299183841913265i</v>
      </c>
      <c r="AH521" t="str">
        <f t="shared" si="241"/>
        <v>0.278125646707372+3.2434592406347i</v>
      </c>
      <c r="AI521">
        <f t="shared" si="242"/>
        <v>10.25198578040715</v>
      </c>
      <c r="AJ521">
        <f t="shared" si="243"/>
        <v>85.098893439847259</v>
      </c>
      <c r="AK521"/>
      <c r="AL521"/>
      <c r="AM521"/>
      <c r="AN521"/>
    </row>
    <row r="522" spans="1:40" x14ac:dyDescent="0.25">
      <c r="A522"/>
      <c r="B522">
        <f t="shared" si="209"/>
        <v>38800</v>
      </c>
      <c r="C522" s="186" t="str">
        <f t="shared" si="212"/>
        <v>-0.0000507667084233877+0.0631190968226453i</v>
      </c>
      <c r="D522" s="158" t="str">
        <f t="shared" si="213"/>
        <v>-5.9573951684372+0.483913075640281i</v>
      </c>
      <c r="E522" t="str">
        <f t="shared" si="214"/>
        <v>2870</v>
      </c>
      <c r="F522" t="str">
        <f t="shared" si="215"/>
        <v>0.777000777000777</v>
      </c>
      <c r="G522" t="str">
        <f t="shared" si="210"/>
        <v>0.777000777000777</v>
      </c>
      <c r="H522" t="str">
        <f t="shared" si="216"/>
        <v>4.34241328640098+4.20585604660872i</v>
      </c>
      <c r="I522" t="str">
        <f t="shared" si="217"/>
        <v>152.367243699105i</v>
      </c>
      <c r="J522" t="str">
        <f t="shared" si="211"/>
        <v>-18.8578469740583+32.9534998920626i</v>
      </c>
      <c r="K522" t="str">
        <f t="shared" si="218"/>
        <v>3.48307624311887-1.99321222349237i</v>
      </c>
      <c r="L522" t="str">
        <f t="shared" si="219"/>
        <v>0.192081208542916-0.0970056733900658i</v>
      </c>
      <c r="M522" t="str">
        <f t="shared" si="220"/>
        <v>3.67515745166179-2.09021789688244i</v>
      </c>
      <c r="N522" t="str">
        <f t="shared" si="221"/>
        <v>-0.172074497105696i</v>
      </c>
      <c r="O522" t="str">
        <f t="shared" si="222"/>
        <v>0.985231678117714-0.171226576305647i</v>
      </c>
      <c r="P522" t="str">
        <f t="shared" si="223"/>
        <v>0.0147683218822861+0.171226576305647i</v>
      </c>
      <c r="Q522" t="str">
        <f t="shared" si="224"/>
        <v>-0.0147683218822861+0.000847920800049001i</v>
      </c>
      <c r="R522" t="str">
        <f t="shared" si="225"/>
        <v>-0.333223603570196-11.6133115798281i</v>
      </c>
      <c r="S522" t="str">
        <f t="shared" si="226"/>
        <v>0.0177620061568679i</v>
      </c>
      <c r="T522" t="str">
        <f t="shared" si="227"/>
        <v>0.206275711782532-0.00591871969822753i</v>
      </c>
      <c r="U522" t="str">
        <f t="shared" si="228"/>
        <v>0.0000499999999999999-0.0062150477621015i</v>
      </c>
      <c r="V522" t="str">
        <f t="shared" si="229"/>
        <v>3.33333333333333E-06-0.00683655253831165i</v>
      </c>
      <c r="W522" t="str">
        <f t="shared" si="230"/>
        <v>0.0000144744892442352-0.00325554758664126i</v>
      </c>
      <c r="X522" t="str">
        <f t="shared" si="231"/>
        <v>0.000213748855019247-0.00324151713013349i</v>
      </c>
      <c r="Y522" t="str">
        <f t="shared" si="232"/>
        <v>0.009+0.0243787589918568i</v>
      </c>
      <c r="Z522" t="str">
        <f t="shared" si="233"/>
        <v>-1.75231148927934-0.905408665588965i</v>
      </c>
      <c r="AA522" t="str">
        <f t="shared" si="234"/>
        <v>242.614759349268-556.582008939352i</v>
      </c>
      <c r="AB522" t="str">
        <f t="shared" si="235"/>
        <v>1.42492428964832-0.0408857028718714i</v>
      </c>
      <c r="AC522" t="str">
        <f t="shared" si="236"/>
        <v>6.1513610932855-3.1286636475014i</v>
      </c>
      <c r="AD522" t="str">
        <f t="shared" si="237"/>
        <v>0.186721731272733+0.0883225324802823i</v>
      </c>
      <c r="AE522" t="str">
        <f t="shared" si="238"/>
        <v>-0.24722664873293-0.323828061975553i</v>
      </c>
      <c r="AF522" t="str">
        <f t="shared" si="239"/>
        <v>-10.2998084548382-3.72194297096844i</v>
      </c>
      <c r="AG522" t="str">
        <f t="shared" si="240"/>
        <v>1.34194585326701-0.298641334956556i</v>
      </c>
      <c r="AH522" t="str">
        <f t="shared" si="241"/>
        <v>0.279803351612019+3.23343250700045i</v>
      </c>
      <c r="AI522">
        <f t="shared" si="242"/>
        <v>10.225675744008901</v>
      </c>
      <c r="AJ522">
        <f t="shared" si="243"/>
        <v>85.054260744365735</v>
      </c>
      <c r="AK522"/>
      <c r="AL522"/>
      <c r="AM522"/>
      <c r="AN522"/>
    </row>
    <row r="523" spans="1:40" x14ac:dyDescent="0.25">
      <c r="A523"/>
      <c r="B523">
        <f t="shared" si="209"/>
        <v>38900</v>
      </c>
      <c r="C523" s="186" t="str">
        <f t="shared" si="212"/>
        <v>-0.0000505060327269632+0.0629568371427635i</v>
      </c>
      <c r="D523" s="158" t="str">
        <f t="shared" si="213"/>
        <v>-5.95739316992353+0.482669084761187i</v>
      </c>
      <c r="E523" t="str">
        <f t="shared" si="214"/>
        <v>2870</v>
      </c>
      <c r="F523" t="str">
        <f t="shared" si="215"/>
        <v>0.777000777000777</v>
      </c>
      <c r="G523" t="str">
        <f t="shared" si="210"/>
        <v>0.777000777000777</v>
      </c>
      <c r="H523" t="str">
        <f t="shared" si="216"/>
        <v>4.35314983643652+4.2072461243641i</v>
      </c>
      <c r="I523" t="str">
        <f t="shared" si="217"/>
        <v>152.759942780804i</v>
      </c>
      <c r="J523" t="str">
        <f t="shared" si="211"/>
        <v>-18.9603389172698+33.0384315928153i</v>
      </c>
      <c r="K523" t="str">
        <f t="shared" si="218"/>
        <v>3.47817793117011-1.99608241705683i</v>
      </c>
      <c r="L523" t="str">
        <f t="shared" si="219"/>
        <v>0.191879951625518-0.0971537864252813i</v>
      </c>
      <c r="M523" t="str">
        <f t="shared" si="220"/>
        <v>3.67005788279563-2.09323620348211i</v>
      </c>
      <c r="N523" t="str">
        <f t="shared" si="221"/>
        <v>-0.172517988077618i</v>
      </c>
      <c r="O523" t="str">
        <f t="shared" si="222"/>
        <v>0.985155643789687-0.171663500807036i</v>
      </c>
      <c r="P523" t="str">
        <f t="shared" si="223"/>
        <v>0.014844356210313+0.171663500807036i</v>
      </c>
      <c r="Q523" t="str">
        <f t="shared" si="224"/>
        <v>-0.014844356210313+0.000854487270582016i</v>
      </c>
      <c r="R523" t="str">
        <f t="shared" si="225"/>
        <v>-0.333223036889343-11.583408078746i</v>
      </c>
      <c r="S523" t="str">
        <f t="shared" si="226"/>
        <v>0.0178077845232516i</v>
      </c>
      <c r="T523" t="str">
        <f t="shared" si="227"/>
        <v>0.206274835111201-0.00593396403910894i</v>
      </c>
      <c r="U523" t="str">
        <f t="shared" si="228"/>
        <v>0.0000499999999999999-0.00619907077556653i</v>
      </c>
      <c r="V523" t="str">
        <f t="shared" si="229"/>
        <v>3.33333333333333E-06-0.00681897785312317i</v>
      </c>
      <c r="W523" t="str">
        <f t="shared" si="230"/>
        <v>0.0000144744882661053-0.00324717880845917i</v>
      </c>
      <c r="X523" t="str">
        <f t="shared" si="231"/>
        <v>0.000212729465821004-0.00323324692675153i</v>
      </c>
      <c r="Y523" t="str">
        <f t="shared" si="232"/>
        <v>0.009+0.0244415908449286i</v>
      </c>
      <c r="Z523" t="str">
        <f t="shared" si="233"/>
        <v>-1.74419920644581-0.898092185720087i</v>
      </c>
      <c r="AA523" t="str">
        <f t="shared" si="234"/>
        <v>241.230362767688-555.32907115794i</v>
      </c>
      <c r="AB523" t="str">
        <f t="shared" si="235"/>
        <v>1.42491823372316-0.0409910086852116i</v>
      </c>
      <c r="AC523" t="str">
        <f t="shared" si="236"/>
        <v>6.14372853261778-3.13312980838001i</v>
      </c>
      <c r="AD523" t="str">
        <f t="shared" si="237"/>
        <v>0.18676168235685+0.088571228771134i</v>
      </c>
      <c r="AE523" t="str">
        <f t="shared" si="238"/>
        <v>-0.246204449722321-0.322215074453167i</v>
      </c>
      <c r="AF523" t="str">
        <f t="shared" si="239"/>
        <v>-10.31054300636-3.72457703960291i</v>
      </c>
      <c r="AG523" t="str">
        <f t="shared" si="240"/>
        <v>1.34114433505883-0.298100201436857i</v>
      </c>
      <c r="AH523" t="str">
        <f t="shared" si="241"/>
        <v>0.281456153618948+3.22345764434855i</v>
      </c>
      <c r="AI523">
        <f t="shared" si="242"/>
        <v>10.199423989134663</v>
      </c>
      <c r="AJ523">
        <f t="shared" si="243"/>
        <v>85.009875645581005</v>
      </c>
      <c r="AK523"/>
      <c r="AL523"/>
      <c r="AM523"/>
      <c r="AN523"/>
    </row>
    <row r="524" spans="1:40" x14ac:dyDescent="0.25">
      <c r="A524"/>
      <c r="B524">
        <f t="shared" si="209"/>
        <v>39000</v>
      </c>
      <c r="C524" s="186" t="str">
        <f t="shared" si="212"/>
        <v>-0.000050247359654623+0.0627954095622019i</v>
      </c>
      <c r="D524" s="158" t="str">
        <f t="shared" si="213"/>
        <v>-5.95739118676331+0.481431473310215i</v>
      </c>
      <c r="E524" t="str">
        <f t="shared" si="214"/>
        <v>2870</v>
      </c>
      <c r="F524" t="str">
        <f t="shared" si="215"/>
        <v>0.777000777000777</v>
      </c>
      <c r="G524" t="str">
        <f t="shared" si="210"/>
        <v>0.777000777000777</v>
      </c>
      <c r="H524" t="str">
        <f t="shared" si="216"/>
        <v>4.36386583050316+4.20860577165366i</v>
      </c>
      <c r="I524" t="str">
        <f t="shared" si="217"/>
        <v>153.152641862502i</v>
      </c>
      <c r="J524" t="str">
        <f t="shared" si="211"/>
        <v>-19.0630946750071+33.1233632935681i</v>
      </c>
      <c r="K524" t="str">
        <f t="shared" si="218"/>
        <v>3.47328069535318-1.99893586111918i</v>
      </c>
      <c r="L524" t="str">
        <f t="shared" si="219"/>
        <v>0.191678599599668-0.0973013272652178i</v>
      </c>
      <c r="M524" t="str">
        <f t="shared" si="220"/>
        <v>3.66495929495285-2.0962371883844i</v>
      </c>
      <c r="N524" t="str">
        <f t="shared" si="221"/>
        <v>-0.17296147904954i</v>
      </c>
      <c r="O524" t="str">
        <f t="shared" si="222"/>
        <v>0.985079415697072-0.17210039154492i</v>
      </c>
      <c r="P524" t="str">
        <f t="shared" si="223"/>
        <v>0.014920584302928+0.17210039154492i</v>
      </c>
      <c r="Q524" t="str">
        <f t="shared" si="224"/>
        <v>-0.014920584302928+0.000861087504620023i</v>
      </c>
      <c r="R524" t="str">
        <f t="shared" si="225"/>
        <v>-0.333222468746423-11.5536578024754i</v>
      </c>
      <c r="S524" t="str">
        <f t="shared" si="226"/>
        <v>0.0178535628896353i</v>
      </c>
      <c r="T524" t="str">
        <f t="shared" si="227"/>
        <v>0.20627395618182-0.0059492083020038i</v>
      </c>
      <c r="U524" t="str">
        <f t="shared" si="228"/>
        <v>0.0000499999999999999-0.00618317572229584i</v>
      </c>
      <c r="V524" t="str">
        <f t="shared" si="229"/>
        <v>3.33333333333333E-06-0.00680149329452546i</v>
      </c>
      <c r="W524" t="str">
        <f t="shared" si="230"/>
        <v>0.000014474487285458-0.00323885294770122i</v>
      </c>
      <c r="X524" t="str">
        <f t="shared" si="231"/>
        <v>0.000211717869046944-0.00322501865869139i</v>
      </c>
      <c r="Y524" t="str">
        <f t="shared" si="232"/>
        <v>0.009+0.0245044226980004i</v>
      </c>
      <c r="Z524" t="str">
        <f t="shared" si="233"/>
        <v>-1.73613698199465-0.890854564901907i</v>
      </c>
      <c r="AA524" t="str">
        <f t="shared" si="234"/>
        <v>239.857797953035-554.080255950093i</v>
      </c>
      <c r="AB524" t="str">
        <f t="shared" si="235"/>
        <v>1.42491216219969-0.0410963139598315i</v>
      </c>
      <c r="AC524" t="str">
        <f t="shared" si="236"/>
        <v>6.136097451717-3.1375701824196i</v>
      </c>
      <c r="AD524" t="str">
        <f t="shared" si="237"/>
        <v>0.186801735907073+0.0888198479465019i</v>
      </c>
      <c r="AE524" t="str">
        <f t="shared" si="238"/>
        <v>-0.245187835012031-0.320616601919479i</v>
      </c>
      <c r="AF524" t="str">
        <f t="shared" si="239"/>
        <v>-10.3212570172665-3.72717429834344i</v>
      </c>
      <c r="AG524" t="str">
        <f t="shared" si="240"/>
        <v>1.34034942114588-0.297560454211236i</v>
      </c>
      <c r="AH524" t="str">
        <f t="shared" si="241"/>
        <v>0.283084371135735+3.21353431831963i</v>
      </c>
      <c r="AI524">
        <f t="shared" si="242"/>
        <v>10.173230330089799</v>
      </c>
      <c r="AJ524">
        <f t="shared" si="243"/>
        <v>84.965736341682131</v>
      </c>
      <c r="AK524"/>
      <c r="AL524"/>
      <c r="AM524"/>
      <c r="AN524"/>
    </row>
    <row r="525" spans="1:40" x14ac:dyDescent="0.25">
      <c r="A525"/>
      <c r="B525">
        <f t="shared" si="209"/>
        <v>39100</v>
      </c>
      <c r="C525" s="186" t="str">
        <f t="shared" si="212"/>
        <v>-0.0000499906687454063+0.062634807696583i</v>
      </c>
      <c r="D525" s="158" t="str">
        <f t="shared" si="213"/>
        <v>-5.95738921879967+0.48020019234047i</v>
      </c>
      <c r="E525" t="str">
        <f t="shared" si="214"/>
        <v>2870</v>
      </c>
      <c r="F525" t="str">
        <f t="shared" si="215"/>
        <v>0.777000777000777</v>
      </c>
      <c r="G525" t="str">
        <f t="shared" si="210"/>
        <v>0.777000777000777</v>
      </c>
      <c r="H525" t="str">
        <f t="shared" si="216"/>
        <v>4.37456122193077+4.20993516918994i</v>
      </c>
      <c r="I525" t="str">
        <f t="shared" si="217"/>
        <v>153.545340944201i</v>
      </c>
      <c r="J525" t="str">
        <f t="shared" si="211"/>
        <v>-19.1661142472699+33.2082949943208i</v>
      </c>
      <c r="K525" t="str">
        <f t="shared" si="218"/>
        <v>3.46838458566139-2.00177260632094i</v>
      </c>
      <c r="L525" t="str">
        <f t="shared" si="219"/>
        <v>0.191477154390159-0.0974482965180762i</v>
      </c>
      <c r="M525" t="str">
        <f t="shared" si="220"/>
        <v>3.65986174005155-2.09922090283902i</v>
      </c>
      <c r="N525" t="str">
        <f t="shared" si="221"/>
        <v>-0.173404970021462i</v>
      </c>
      <c r="O525" t="str">
        <f t="shared" si="222"/>
        <v>0.985002993854862-0.17253724843337i</v>
      </c>
      <c r="P525" t="str">
        <f t="shared" si="223"/>
        <v>0.014997006145138+0.17253724843337i</v>
      </c>
      <c r="Q525" t="str">
        <f t="shared" si="224"/>
        <v>-0.014997006145138+0.00086772158809198i</v>
      </c>
      <c r="R525" t="str">
        <f t="shared" si="225"/>
        <v>-0.333221899141819-11.524059575378i</v>
      </c>
      <c r="S525" t="str">
        <f t="shared" si="226"/>
        <v>0.0178993412560189i</v>
      </c>
      <c r="T525" t="str">
        <f t="shared" si="227"/>
        <v>0.206273074994383-0.00596445248671813i</v>
      </c>
      <c r="U525" t="str">
        <f t="shared" si="228"/>
        <v>0.0000500000000000001-0.0061673619736455i</v>
      </c>
      <c r="V525" t="str">
        <f t="shared" si="229"/>
        <v>3.33333333333333E-06-0.00678409817101004i</v>
      </c>
      <c r="W525" t="str">
        <f t="shared" si="230"/>
        <v>0.0000144744863022931-0.00323056967507769i</v>
      </c>
      <c r="X525" t="str">
        <f t="shared" si="231"/>
        <v>0.000210713985574676-0.00321683200902549i</v>
      </c>
      <c r="Y525" t="str">
        <f t="shared" si="232"/>
        <v>0.009+0.0245672545510722i</v>
      </c>
      <c r="Z525" t="str">
        <f t="shared" si="233"/>
        <v>-1.72812451020093-0.883694753853748i</v>
      </c>
      <c r="AA525" t="str">
        <f t="shared" si="234"/>
        <v>238.496932973357-552.835567572526i</v>
      </c>
      <c r="AB525" t="str">
        <f t="shared" si="235"/>
        <v>1.42490607507789-0.041201618694391i</v>
      </c>
      <c r="AC525" t="str">
        <f t="shared" si="236"/>
        <v>6.12846792815052-3.14198484527361i</v>
      </c>
      <c r="AD525" t="str">
        <f t="shared" si="237"/>
        <v>0.18684189190422+0.0890683904248884i</v>
      </c>
      <c r="AE525" t="str">
        <f t="shared" si="238"/>
        <v>-0.244176783579323-0.319032468253263i</v>
      </c>
      <c r="AF525" t="str">
        <f t="shared" si="239"/>
        <v>-10.3319504407304-3.72973497684947i</v>
      </c>
      <c r="AG525" t="str">
        <f t="shared" si="240"/>
        <v>1.33956104028315-0.297022105605864i</v>
      </c>
      <c r="AH525" t="str">
        <f t="shared" si="241"/>
        <v>0.284688318287271+3.20366219672899i</v>
      </c>
      <c r="AI525">
        <f t="shared" si="242"/>
        <v>10.147094581541813</v>
      </c>
      <c r="AJ525">
        <f t="shared" si="243"/>
        <v>84.92184104660474</v>
      </c>
      <c r="AK525"/>
      <c r="AL525"/>
      <c r="AM525"/>
      <c r="AN525"/>
    </row>
    <row r="526" spans="1:40" x14ac:dyDescent="0.25">
      <c r="A526"/>
      <c r="B526">
        <f t="shared" si="209"/>
        <v>39200</v>
      </c>
      <c r="C526" s="186" t="str">
        <f t="shared" si="212"/>
        <v>-0.0000497359397990008+0.0624750252266754i</v>
      </c>
      <c r="D526" s="158" t="str">
        <f t="shared" si="213"/>
        <v>-5.95738726587775+0.478975193404512i</v>
      </c>
      <c r="E526" t="str">
        <f t="shared" si="214"/>
        <v>2870</v>
      </c>
      <c r="F526" t="str">
        <f t="shared" si="215"/>
        <v>0.777000777000777</v>
      </c>
      <c r="G526" t="str">
        <f t="shared" si="210"/>
        <v>0.777000777000777</v>
      </c>
      <c r="H526" t="str">
        <f t="shared" si="216"/>
        <v>4.38523596517453+4.21123449711056i</v>
      </c>
      <c r="I526" t="str">
        <f t="shared" si="217"/>
        <v>153.9380400259i</v>
      </c>
      <c r="J526" t="str">
        <f t="shared" si="211"/>
        <v>-19.2693976340584+33.2932266950736i</v>
      </c>
      <c r="K526" t="str">
        <f t="shared" si="218"/>
        <v>3.46348965176448-2.00459270327113i</v>
      </c>
      <c r="L526" t="str">
        <f t="shared" si="219"/>
        <v>0.191275617915214-0.0975946947987264i</v>
      </c>
      <c r="M526" t="str">
        <f t="shared" si="220"/>
        <v>3.65476526967969-2.10218739806986i</v>
      </c>
      <c r="N526" t="str">
        <f t="shared" si="221"/>
        <v>-0.173848460993384i</v>
      </c>
      <c r="O526" t="str">
        <f t="shared" si="222"/>
        <v>0.984926378278088-0.172974071386462i</v>
      </c>
      <c r="P526" t="str">
        <f t="shared" si="223"/>
        <v>0.015073621721912+0.172974071386462i</v>
      </c>
      <c r="Q526" t="str">
        <f t="shared" si="224"/>
        <v>-0.015073621721912+0.000874389606921988i</v>
      </c>
      <c r="R526" t="str">
        <f t="shared" si="225"/>
        <v>-0.333221328074554-11.4946122338114i</v>
      </c>
      <c r="S526" t="str">
        <f t="shared" si="226"/>
        <v>0.0179451196224026i</v>
      </c>
      <c r="T526" t="str">
        <f t="shared" si="227"/>
        <v>0.206272191548878-0.00597969659303373i</v>
      </c>
      <c r="U526" t="str">
        <f t="shared" si="228"/>
        <v>0.0000500000000000001-0.00615162890738619i</v>
      </c>
      <c r="V526" t="str">
        <f t="shared" si="229"/>
        <v>3.33333333333333E-06-0.0067667917981248i</v>
      </c>
      <c r="W526" t="str">
        <f t="shared" si="230"/>
        <v>0.0000144744853166106-0.00322232866465895i</v>
      </c>
      <c r="X526" t="str">
        <f t="shared" si="231"/>
        <v>0.000209717737282258-0.00320868666399927i</v>
      </c>
      <c r="Y526" t="str">
        <f t="shared" si="232"/>
        <v>0.009+0.024630086404144i</v>
      </c>
      <c r="Z526" t="str">
        <f t="shared" si="233"/>
        <v>-1.72016148523513-0.876611719649676i</v>
      </c>
      <c r="AA526" t="str">
        <f t="shared" si="234"/>
        <v>237.1476376548-551.595009591852i</v>
      </c>
      <c r="AB526" t="str">
        <f t="shared" si="235"/>
        <v>1.42489997235766-0.0413069228873829i</v>
      </c>
      <c r="AC526" t="str">
        <f t="shared" si="236"/>
        <v>6.12084003899343-3.14637387256651i</v>
      </c>
      <c r="AD526" t="str">
        <f t="shared" si="237"/>
        <v>0.186882150329225+0.0893168566201316i</v>
      </c>
      <c r="AE526" t="str">
        <f t="shared" si="238"/>
        <v>-0.243171273998777-0.31746249991215i</v>
      </c>
      <c r="AF526" t="str">
        <f t="shared" si="239"/>
        <v>-10.3426232310523-3.73225930370605i</v>
      </c>
      <c r="AG526" t="str">
        <f t="shared" si="240"/>
        <v>1.33877912213336-0.296485167430505i</v>
      </c>
      <c r="AH526" t="str">
        <f t="shared" si="241"/>
        <v>0.286268304977571+3.19384094956085i</v>
      </c>
      <c r="AI526">
        <f t="shared" si="242"/>
        <v>10.121016558530423</v>
      </c>
      <c r="AJ526">
        <f t="shared" si="243"/>
        <v>84.878187989869886</v>
      </c>
      <c r="AK526"/>
      <c r="AL526"/>
      <c r="AM526"/>
      <c r="AN526"/>
    </row>
    <row r="527" spans="1:40" x14ac:dyDescent="0.25">
      <c r="A527"/>
      <c r="B527">
        <f t="shared" si="209"/>
        <v>39300</v>
      </c>
      <c r="C527" s="186" t="str">
        <f t="shared" si="212"/>
        <v>-0.0000494831528717685+0.0623160558975665i</v>
      </c>
      <c r="D527" s="158" t="str">
        <f t="shared" si="213"/>
        <v>-5.95738532784464+0.47775642854801i</v>
      </c>
      <c r="E527" t="str">
        <f t="shared" si="214"/>
        <v>2870</v>
      </c>
      <c r="F527" t="str">
        <f t="shared" si="215"/>
        <v>0.777000777000777</v>
      </c>
      <c r="G527" t="str">
        <f t="shared" si="210"/>
        <v>0.777000777000777</v>
      </c>
      <c r="H527" t="str">
        <f t="shared" si="216"/>
        <v>4.3958900158049+4.21250393497433i</v>
      </c>
      <c r="I527" t="str">
        <f t="shared" si="217"/>
        <v>154.330739107599i</v>
      </c>
      <c r="J527" t="str">
        <f t="shared" si="211"/>
        <v>-19.3729448353726+33.3781583958263i</v>
      </c>
      <c r="K527" t="str">
        <f t="shared" si="218"/>
        <v>3.45859594300955-2.00739620254621i</v>
      </c>
      <c r="L527" t="str">
        <f t="shared" si="219"/>
        <v>0.191073992086468-0.0977405227286568i</v>
      </c>
      <c r="M527" t="str">
        <f t="shared" si="220"/>
        <v>3.64966993509602-2.10513672527487i</v>
      </c>
      <c r="N527" t="str">
        <f t="shared" si="221"/>
        <v>-0.174291951965305i</v>
      </c>
      <c r="O527" t="str">
        <f t="shared" si="222"/>
        <v>0.984849568981819-0.17341086031828i</v>
      </c>
      <c r="P527" t="str">
        <f t="shared" si="223"/>
        <v>0.015150431018181+0.17341086031828i</v>
      </c>
      <c r="Q527" t="str">
        <f t="shared" si="224"/>
        <v>-0.015150431018181+0.00088109164702499i</v>
      </c>
      <c r="R527" t="str">
        <f t="shared" si="225"/>
        <v>-0.333220755545562-11.465314625977i</v>
      </c>
      <c r="S527" t="str">
        <f t="shared" si="226"/>
        <v>0.0179908979887863i</v>
      </c>
      <c r="T527" t="str">
        <f t="shared" si="227"/>
        <v>0.206271305845292-0.0059949406207665i</v>
      </c>
      <c r="U527" t="str">
        <f t="shared" si="228"/>
        <v>0.0000500000000000001-0.00613597590762185i</v>
      </c>
      <c r="V527" t="str">
        <f t="shared" si="229"/>
        <v>3.33333333333333E-06-0.00674957349838401i</v>
      </c>
      <c r="W527" t="str">
        <f t="shared" si="230"/>
        <v>0.0000144744843284105-0.00321412959383279i</v>
      </c>
      <c r="X527" t="str">
        <f t="shared" si="231"/>
        <v>0.000208729047033083-0.00320058231299193i</v>
      </c>
      <c r="Y527" t="str">
        <f t="shared" si="232"/>
        <v>0.009+0.0246929182572158i</v>
      </c>
      <c r="Z527" t="str">
        <f t="shared" si="233"/>
        <v>-1.71224760125217-0.869604445432545i</v>
      </c>
      <c r="AA527" t="str">
        <f t="shared" si="234"/>
        <v>235.809783555612-550.358584906439i</v>
      </c>
      <c r="AB527" t="str">
        <f t="shared" si="235"/>
        <v>1.42489385403892-0.0414122265375353i</v>
      </c>
      <c r="AC527" t="str">
        <f t="shared" si="236"/>
        <v>6.11321386082937-3.15073733989521i</v>
      </c>
      <c r="AD527" t="str">
        <f t="shared" si="237"/>
        <v>0.186922511163138+0.0895652469414605i</v>
      </c>
      <c r="AE527" t="str">
        <f t="shared" si="238"/>
        <v>-0.242171284462558-0.315906525889954i</v>
      </c>
      <c r="AF527" t="str">
        <f t="shared" si="239"/>
        <v>-10.3532753436495-3.73474750642632i</v>
      </c>
      <c r="AG527" t="str">
        <f t="shared" si="240"/>
        <v>1.33800359725443-0.295949650992626i</v>
      </c>
      <c r="AH527" t="str">
        <f t="shared" si="241"/>
        <v>0.287824636950765+3.18407024896179i</v>
      </c>
      <c r="AI527">
        <f t="shared" si="242"/>
        <v>10.094996076475944</v>
      </c>
      <c r="AJ527">
        <f t="shared" si="243"/>
        <v>84.834775416421763</v>
      </c>
      <c r="AK527"/>
      <c r="AL527"/>
      <c r="AM527"/>
      <c r="AN527"/>
    </row>
    <row r="528" spans="1:40" x14ac:dyDescent="0.25">
      <c r="A528"/>
      <c r="B528">
        <f t="shared" si="209"/>
        <v>39400</v>
      </c>
      <c r="C528" s="186" t="str">
        <f t="shared" si="212"/>
        <v>-0.0000492322882728406+0.0621578935178442i</v>
      </c>
      <c r="D528" s="158" t="str">
        <f t="shared" si="213"/>
        <v>-5.95738340454939+0.476543850303472i</v>
      </c>
      <c r="E528" t="str">
        <f t="shared" si="214"/>
        <v>2870</v>
      </c>
      <c r="F528" t="str">
        <f t="shared" si="215"/>
        <v>0.777000777000777</v>
      </c>
      <c r="G528" t="str">
        <f t="shared" si="210"/>
        <v>0.777000777000777</v>
      </c>
      <c r="H528" t="str">
        <f t="shared" si="216"/>
        <v>4.40652333049772+4.21374366175743i</v>
      </c>
      <c r="I528" t="str">
        <f t="shared" si="217"/>
        <v>154.723438189297i</v>
      </c>
      <c r="J528" t="str">
        <f t="shared" si="211"/>
        <v>-19.4767558512123+33.4630900965791i</v>
      </c>
      <c r="K528" t="str">
        <f t="shared" si="218"/>
        <v>3.45370350842171-2.01018315468964i</v>
      </c>
      <c r="L528" t="str">
        <f t="shared" si="219"/>
        <v>0.190872278808956-0.0978857809359217i</v>
      </c>
      <c r="M528" t="str">
        <f t="shared" si="220"/>
        <v>3.64457578723067-2.10806893562556i</v>
      </c>
      <c r="N528" t="str">
        <f t="shared" si="221"/>
        <v>-0.174735442937227i</v>
      </c>
      <c r="O528" t="str">
        <f t="shared" si="222"/>
        <v>0.984772565981161-0.173847615142915i</v>
      </c>
      <c r="P528" t="str">
        <f t="shared" si="223"/>
        <v>0.015227434018839+0.173847615142915i</v>
      </c>
      <c r="Q528" t="str">
        <f t="shared" si="224"/>
        <v>-0.015227434018839+0.000887827794312013i</v>
      </c>
      <c r="R528" t="str">
        <f t="shared" si="225"/>
        <v>-0.333220181553762-11.4361656117687i</v>
      </c>
      <c r="S528" t="str">
        <f t="shared" si="226"/>
        <v>0.01803667635517i</v>
      </c>
      <c r="T528" t="str">
        <f t="shared" si="227"/>
        <v>0.206270417883597-0.00601018456969619i</v>
      </c>
      <c r="U528" t="str">
        <f t="shared" si="228"/>
        <v>0.00005-0.0061204023647091i</v>
      </c>
      <c r="V528" t="str">
        <f t="shared" si="229"/>
        <v>3.33333333333333E-06-0.00673244260118002i</v>
      </c>
      <c r="W528" t="str">
        <f t="shared" si="230"/>
        <v>0.000014474483337693-0.00320597214326222i</v>
      </c>
      <c r="X528" t="str">
        <f t="shared" si="231"/>
        <v>0.000207747838661008-0.00319251864847733i</v>
      </c>
      <c r="Y528" t="str">
        <f t="shared" si="232"/>
        <v>0.009+0.0247557501102876i</v>
      </c>
      <c r="Z528" t="str">
        <f t="shared" si="233"/>
        <v>-1.70438255247659-0.862671930133346i</v>
      </c>
      <c r="AA528" t="str">
        <f t="shared" si="234"/>
        <v>234.483243940559-549.126295767639i</v>
      </c>
      <c r="AB528" t="str">
        <f t="shared" si="235"/>
        <v>1.42488772012148-0.0415175296433269i</v>
      </c>
      <c r="AC528" t="str">
        <f t="shared" si="236"/>
        <v>6.10558946975205-3.15507532282612i</v>
      </c>
      <c r="AD528" t="str">
        <f t="shared" si="237"/>
        <v>0.18696297438712+0.0898135617935537i</v>
      </c>
      <c r="AE528" t="str">
        <f t="shared" si="238"/>
        <v>-0.24117679279994-0.314364377674719i</v>
      </c>
      <c r="AF528" t="str">
        <f t="shared" si="239"/>
        <v>-10.3639067350471-3.73719981145396i</v>
      </c>
      <c r="AG528" t="str">
        <f t="shared" si="240"/>
        <v>1.33723439708702-0.295415567111121i</v>
      </c>
      <c r="AH528" t="str">
        <f t="shared" si="241"/>
        <v>0.289357615851056+3.1743497692344i</v>
      </c>
      <c r="AI528">
        <f t="shared" si="242"/>
        <v>10.069032951188701</v>
      </c>
      <c r="AJ528">
        <f t="shared" si="243"/>
        <v>84.791601586469994</v>
      </c>
      <c r="AK528"/>
      <c r="AL528"/>
      <c r="AM528"/>
      <c r="AN528"/>
    </row>
    <row r="529" spans="1:40" x14ac:dyDescent="0.25">
      <c r="A529"/>
      <c r="B529">
        <f t="shared" si="209"/>
        <v>39500</v>
      </c>
      <c r="C529" s="186" t="str">
        <f t="shared" si="212"/>
        <v>-0.0000489833265602834+0.062000531958794i</v>
      </c>
      <c r="D529" s="158" t="str">
        <f t="shared" si="213"/>
        <v>-5.95738149584292+0.475337411684087i</v>
      </c>
      <c r="E529" t="str">
        <f t="shared" si="214"/>
        <v>2870</v>
      </c>
      <c r="F529" t="str">
        <f t="shared" si="215"/>
        <v>0.777000777000777</v>
      </c>
      <c r="G529" t="str">
        <f t="shared" si="210"/>
        <v>0.777000777000777</v>
      </c>
      <c r="H529" t="str">
        <f t="shared" si="216"/>
        <v>4.41713586702434+4.21495385584972i</v>
      </c>
      <c r="I529" t="str">
        <f t="shared" si="217"/>
        <v>155.116137270996i</v>
      </c>
      <c r="J529" t="str">
        <f t="shared" si="211"/>
        <v>-19.5808306815778+33.5480217973317i</v>
      </c>
      <c r="K529" t="str">
        <f t="shared" si="218"/>
        <v>3.44881239670497-2.0129536102119i</v>
      </c>
      <c r="L529" t="str">
        <f t="shared" si="219"/>
        <v>0.190670479981091-0.0980304700550908i</v>
      </c>
      <c r="M529" t="str">
        <f t="shared" si="220"/>
        <v>3.63948287668606-2.11098408026699i</v>
      </c>
      <c r="N529" t="str">
        <f t="shared" si="221"/>
        <v>-0.175178933909149i</v>
      </c>
      <c r="O529" t="str">
        <f t="shared" si="222"/>
        <v>0.984695369291261-0.174284335774465i</v>
      </c>
      <c r="P529" t="str">
        <f t="shared" si="223"/>
        <v>0.015304630708739+0.174284335774465i</v>
      </c>
      <c r="Q529" t="str">
        <f t="shared" si="224"/>
        <v>-0.015304630708739+0.000894598134683983i</v>
      </c>
      <c r="R529" t="str">
        <f t="shared" si="225"/>
        <v>-0.333219606100374-11.4071640626281i</v>
      </c>
      <c r="S529" t="str">
        <f t="shared" si="226"/>
        <v>0.0180824547215537i</v>
      </c>
      <c r="T529" t="str">
        <f t="shared" si="227"/>
        <v>0.206269527663807-0.00602542843964397i</v>
      </c>
      <c r="U529" t="str">
        <f t="shared" si="228"/>
        <v>0.0000499999999999999-0.00610490767517818i</v>
      </c>
      <c r="V529" t="str">
        <f t="shared" si="229"/>
        <v>3.33333333333333E-06-0.00671539844269601i</v>
      </c>
      <c r="W529" t="str">
        <f t="shared" si="230"/>
        <v>0.0000144744823444579-0.00319785599684397i</v>
      </c>
      <c r="X529" t="str">
        <f t="shared" si="231"/>
        <v>0.000206774036955756-0.00318449536598578i</v>
      </c>
      <c r="Y529" t="str">
        <f t="shared" si="232"/>
        <v>0.009+0.0248185819633594i</v>
      </c>
      <c r="Z529" t="str">
        <f t="shared" si="233"/>
        <v>-1.69656603328429-0.855813188195851i</v>
      </c>
      <c r="AA529" t="str">
        <f t="shared" si="234"/>
        <v>233.167893755695-547.898143800414i</v>
      </c>
      <c r="AB529" t="str">
        <f t="shared" si="235"/>
        <v>1.42488157060542-0.0416228322035224i</v>
      </c>
      <c r="AC529" t="str">
        <f t="shared" si="236"/>
        <v>6.09796694136671-3.15938789689776i</v>
      </c>
      <c r="AD529" t="str">
        <f t="shared" si="237"/>
        <v>0.187003539982445+0.0900618015766024i</v>
      </c>
      <c r="AE529" t="str">
        <f t="shared" si="238"/>
        <v>-0.240187776496203-0.31283588920754i</v>
      </c>
      <c r="AF529" t="str">
        <f t="shared" si="239"/>
        <v>-10.3745173628673-3.73961644416563i</v>
      </c>
      <c r="AG529" t="str">
        <f t="shared" si="240"/>
        <v>1.33647145394242-0.294882926129683i</v>
      </c>
      <c r="AH529" t="str">
        <f t="shared" si="241"/>
        <v>0.290867539281741+3.16467918682997i</v>
      </c>
      <c r="AI529">
        <f t="shared" si="242"/>
        <v>10.043126998876248</v>
      </c>
      <c r="AJ529">
        <f t="shared" si="243"/>
        <v>84.748664775332969</v>
      </c>
      <c r="AK529"/>
      <c r="AL529"/>
      <c r="AM529"/>
      <c r="AN529"/>
    </row>
    <row r="530" spans="1:40" x14ac:dyDescent="0.25">
      <c r="A530"/>
      <c r="B530">
        <f t="shared" ref="B530:B593" si="244">B529+100</f>
        <v>39600</v>
      </c>
      <c r="C530" s="186" t="str">
        <f t="shared" si="212"/>
        <v>-0.0000487362485373327+0.0618439651536085i</v>
      </c>
      <c r="D530" s="158" t="str">
        <f t="shared" si="213"/>
        <v>-5.95737960157808+0.474137066177665i</v>
      </c>
      <c r="E530" t="str">
        <f t="shared" si="214"/>
        <v>2870</v>
      </c>
      <c r="F530" t="str">
        <f t="shared" si="215"/>
        <v>0.777000777000777</v>
      </c>
      <c r="G530" t="str">
        <f t="shared" si="210"/>
        <v>0.777000777000777</v>
      </c>
      <c r="H530" t="str">
        <f t="shared" si="216"/>
        <v>4.42772758424177+4.21613469505124i</v>
      </c>
      <c r="I530" t="str">
        <f t="shared" si="217"/>
        <v>155.508836352695i</v>
      </c>
      <c r="J530" t="str">
        <f t="shared" si="211"/>
        <v>-19.6851693264688+33.6329534980845i</v>
      </c>
      <c r="K530" t="str">
        <f t="shared" si="218"/>
        <v>3.44392265624282-2.01570761958991i</v>
      </c>
      <c r="L530" t="str">
        <f t="shared" si="219"/>
        <v>0.19046859749465-0.0981745907271975i</v>
      </c>
      <c r="M530" t="str">
        <f t="shared" si="220"/>
        <v>3.63439125373747-2.11388221031711i</v>
      </c>
      <c r="N530" t="str">
        <f t="shared" si="221"/>
        <v>-0.175622424881071i</v>
      </c>
      <c r="O530" t="str">
        <f t="shared" si="222"/>
        <v>0.984617978927302-0.174721022127032i</v>
      </c>
      <c r="P530" t="str">
        <f t="shared" si="223"/>
        <v>0.015382021072698+0.174721022127032i</v>
      </c>
      <c r="Q530" t="str">
        <f t="shared" si="224"/>
        <v>-0.015382021072698+0.000901402754038994i</v>
      </c>
      <c r="R530" t="str">
        <f t="shared" si="225"/>
        <v>-0.333219029183899-11.3783088613945i</v>
      </c>
      <c r="S530" t="str">
        <f t="shared" si="226"/>
        <v>0.0181282330879373i</v>
      </c>
      <c r="T530" t="str">
        <f t="shared" si="227"/>
        <v>0.206268635185902-0.0060406722303819i</v>
      </c>
      <c r="U530" t="str">
        <f t="shared" si="228"/>
        <v>0.0000499999999999999-0.006089491241655i</v>
      </c>
      <c r="V530" t="str">
        <f t="shared" si="229"/>
        <v>3.33333333333333E-06-0.00669844036582051i</v>
      </c>
      <c r="W530" t="str">
        <f t="shared" si="230"/>
        <v>0.0000144744813487053-0.00318978084166786i</v>
      </c>
      <c r="X530" t="str">
        <f t="shared" si="231"/>
        <v>0.000205807567648594-0.00317651216406644i</v>
      </c>
      <c r="Y530" t="str">
        <f t="shared" si="232"/>
        <v>0.009+0.0248814138164312i</v>
      </c>
      <c r="Z530" t="str">
        <f t="shared" si="233"/>
        <v>-1.68879773828097-0.849027249306488i</v>
      </c>
      <c r="AA530" t="str">
        <f t="shared" si="234"/>
        <v>231.86360960353-546.674130023378i</v>
      </c>
      <c r="AB530" t="str">
        <f t="shared" si="235"/>
        <v>1.42487540549061-0.041728134216547i</v>
      </c>
      <c r="AC530" t="str">
        <f t="shared" si="236"/>
        <v>6.09034635079062-3.16367513761638i</v>
      </c>
      <c r="AD530" t="str">
        <f t="shared" si="237"/>
        <v>0.187044207930494+0.0903099666863616i</v>
      </c>
      <c r="AE530" t="str">
        <f t="shared" si="238"/>
        <v>-0.239204212710892-0.311320896842096i</v>
      </c>
      <c r="AF530" t="str">
        <f t="shared" si="239"/>
        <v>-10.3851071858198-3.74199762887358i</v>
      </c>
      <c r="AG530" t="str">
        <f t="shared" si="240"/>
        <v>1.33571470099039-0.29435173792981i</v>
      </c>
      <c r="AH530" t="str">
        <f t="shared" si="241"/>
        <v>0.292354700863517+3.15505818034183i</v>
      </c>
      <c r="AI530">
        <f t="shared" si="242"/>
        <v>10.017278036152844</v>
      </c>
      <c r="AJ530">
        <f t="shared" si="243"/>
        <v>84.705963273281299</v>
      </c>
      <c r="AK530"/>
      <c r="AL530"/>
      <c r="AM530"/>
      <c r="AN530"/>
    </row>
    <row r="531" spans="1:40" x14ac:dyDescent="0.25">
      <c r="A531"/>
      <c r="B531">
        <f t="shared" si="244"/>
        <v>39700</v>
      </c>
      <c r="C531" s="186" t="str">
        <f t="shared" si="212"/>
        <v>-0.0000484910352486908+0.0616881870966054i</v>
      </c>
      <c r="D531" s="158" t="str">
        <f t="shared" si="213"/>
        <v>-5.95737772160953+0.472942767740642i</v>
      </c>
      <c r="E531" t="str">
        <f t="shared" si="214"/>
        <v>2870</v>
      </c>
      <c r="F531" t="str">
        <f t="shared" si="215"/>
        <v>0.777000777000777</v>
      </c>
      <c r="G531" t="str">
        <f t="shared" si="210"/>
        <v>0.777000777000777</v>
      </c>
      <c r="H531" t="str">
        <f t="shared" si="216"/>
        <v>4.43829844208287+4.21728635656866i</v>
      </c>
      <c r="I531" t="str">
        <f t="shared" si="217"/>
        <v>155.901535434393i</v>
      </c>
      <c r="J531" t="str">
        <f t="shared" si="211"/>
        <v>-19.7897717858855+33.7178851988372i</v>
      </c>
      <c r="K531" t="str">
        <f t="shared" si="218"/>
        <v>3.43903433509911-2.01844523326697i</v>
      </c>
      <c r="L531" t="str">
        <f t="shared" si="219"/>
        <v>0.190266633234762-0.0983181435996876i</v>
      </c>
      <c r="M531" t="str">
        <f t="shared" si="220"/>
        <v>3.62930096833387-2.11676337686666i</v>
      </c>
      <c r="N531" t="str">
        <f t="shared" si="221"/>
        <v>-0.176065915852993i</v>
      </c>
      <c r="O531" t="str">
        <f t="shared" si="222"/>
        <v>0.984540394904505-0.175157674114729i</v>
      </c>
      <c r="P531" t="str">
        <f t="shared" si="223"/>
        <v>0.015459605095495+0.175157674114729i</v>
      </c>
      <c r="Q531" t="str">
        <f t="shared" si="224"/>
        <v>-0.015459605095495+0.00090824173826401i</v>
      </c>
      <c r="R531" t="str">
        <f t="shared" si="225"/>
        <v>-0.333218450806089-11.3495989021635i</v>
      </c>
      <c r="S531" t="str">
        <f t="shared" si="226"/>
        <v>0.018174011454321i</v>
      </c>
      <c r="T531" t="str">
        <f t="shared" si="227"/>
        <v>0.206267740449869-0.00605591594174096i</v>
      </c>
      <c r="U531" t="str">
        <f t="shared" si="228"/>
        <v>0.0000499999999999999-0.00607415247278432i</v>
      </c>
      <c r="V531" t="str">
        <f t="shared" si="229"/>
        <v>3.33333333333333E-06-0.00668156772006277i</v>
      </c>
      <c r="W531" t="str">
        <f t="shared" si="230"/>
        <v>0.0000144744803504351-0.00318174636797635i</v>
      </c>
      <c r="X531" t="str">
        <f t="shared" si="231"/>
        <v>0.000204848357398214-0.0031685687442499i</v>
      </c>
      <c r="Y531" t="str">
        <f t="shared" si="232"/>
        <v>0.009+0.024944245669503i</v>
      </c>
      <c r="Z531" t="str">
        <f t="shared" si="233"/>
        <v>-1.68107736237701-0.842313158129166i</v>
      </c>
      <c r="AA531" t="str">
        <f t="shared" si="234"/>
        <v>230.570269718571-545.454254868272i</v>
      </c>
      <c r="AB531" t="str">
        <f t="shared" si="235"/>
        <v>1.42486922477697-0.0418334356812333i</v>
      </c>
      <c r="AC531" t="str">
        <f t="shared" si="236"/>
        <v>6.08272777265365-3.16793712045891i</v>
      </c>
      <c r="AD531" t="str">
        <f t="shared" si="237"/>
        <v>0.187084978212762+0.0905580575142049i</v>
      </c>
      <c r="AE531" t="str">
        <f t="shared" si="238"/>
        <v>-0.238226078295438-0.309819239304883i</v>
      </c>
      <c r="AF531" t="str">
        <f t="shared" si="239"/>
        <v>-10.3956761636924-3.74434358882802i</v>
      </c>
      <c r="AG531" t="str">
        <f t="shared" si="240"/>
        <v>1.33496407224735-0.293822011943493i</v>
      </c>
      <c r="AH531" t="str">
        <f t="shared" si="241"/>
        <v>0.293819390291848+3.14548643049757i</v>
      </c>
      <c r="AI531">
        <f t="shared" si="242"/>
        <v>9.9914858800462625</v>
      </c>
      <c r="AJ531">
        <f t="shared" si="243"/>
        <v>84.663495385382461</v>
      </c>
      <c r="AK531"/>
      <c r="AL531"/>
      <c r="AM531"/>
      <c r="AN531"/>
    </row>
    <row r="532" spans="1:40" x14ac:dyDescent="0.25">
      <c r="A532"/>
      <c r="B532">
        <f t="shared" si="244"/>
        <v>39800</v>
      </c>
      <c r="C532" s="186" t="str">
        <f t="shared" si="212"/>
        <v>-0.0000482476679768925+0.0615331918424614i</v>
      </c>
      <c r="D532" s="158" t="str">
        <f t="shared" si="213"/>
        <v>-5.95737585579378+0.471754470792204i</v>
      </c>
      <c r="E532" t="str">
        <f t="shared" si="214"/>
        <v>2870</v>
      </c>
      <c r="F532" t="str">
        <f t="shared" si="215"/>
        <v>0.777000777000777</v>
      </c>
      <c r="G532" t="str">
        <f t="shared" si="210"/>
        <v>0.777000777000777</v>
      </c>
      <c r="H532" t="str">
        <f t="shared" si="216"/>
        <v>4.44884840154665+4.21840901701188i</v>
      </c>
      <c r="I532" t="str">
        <f t="shared" si="217"/>
        <v>156.294234516092i</v>
      </c>
      <c r="J532" t="str">
        <f t="shared" si="211"/>
        <v>-19.8946380598279+33.8028168995899i</v>
      </c>
      <c r="K532" t="str">
        <f t="shared" si="218"/>
        <v>3.43414748101888-2.02116650165239i</v>
      </c>
      <c r="L532" t="str">
        <f t="shared" si="219"/>
        <v>0.190064589079886-0.0984611293263685i</v>
      </c>
      <c r="M532" t="str">
        <f t="shared" si="220"/>
        <v>3.62421207009877-2.11962763097876i</v>
      </c>
      <c r="N532" t="str">
        <f t="shared" si="221"/>
        <v>-0.176509406824915i</v>
      </c>
      <c r="O532" t="str">
        <f t="shared" si="222"/>
        <v>0.984462617238129-0.175594291651671i</v>
      </c>
      <c r="P532" t="str">
        <f t="shared" si="223"/>
        <v>0.015537382761871+0.175594291651671i</v>
      </c>
      <c r="Q532" t="str">
        <f t="shared" si="224"/>
        <v>-0.015537382761871+0.000915115173243997i</v>
      </c>
      <c r="R532" t="str">
        <f t="shared" si="225"/>
        <v>-0.333217870965203-11.3210330901448i</v>
      </c>
      <c r="S532" t="str">
        <f t="shared" si="226"/>
        <v>0.0182197898207047i</v>
      </c>
      <c r="T532" t="str">
        <f t="shared" si="227"/>
        <v>0.206266843455681-0.0060711595734887i</v>
      </c>
      <c r="U532" t="str">
        <f t="shared" si="228"/>
        <v>0.0000500000000000001-0.00605889078315424i</v>
      </c>
      <c r="V532" t="str">
        <f t="shared" si="229"/>
        <v>3.33333333333333E-06-0.00666477986146963i</v>
      </c>
      <c r="W532" t="str">
        <f t="shared" si="230"/>
        <v>0.0000144744793496474-0.00317375226912511i</v>
      </c>
      <c r="X532" t="str">
        <f t="shared" si="231"/>
        <v>0.00020389633377691-0.00316066481101178i</v>
      </c>
      <c r="Y532" t="str">
        <f t="shared" si="232"/>
        <v>0.009+0.0250070775225748i</v>
      </c>
      <c r="Z532" t="str">
        <f t="shared" si="233"/>
        <v>-1.67340460085942-0.835669974045178i</v>
      </c>
      <c r="AA532" t="str">
        <f t="shared" si="234"/>
        <v>229.287753943216-544.238518198874i</v>
      </c>
      <c r="AB532" t="str">
        <f t="shared" si="235"/>
        <v>1.4248630284643-0.0419387365959756i</v>
      </c>
      <c r="AC532" t="str">
        <f t="shared" si="236"/>
        <v>6.07511128110063-3.17217392086883i</v>
      </c>
      <c r="AD532" t="str">
        <f t="shared" si="237"/>
        <v>0.187125850810837+0.0908060744471842i</v>
      </c>
      <c r="AE532" t="str">
        <f t="shared" si="238"/>
        <v>-0.237253349810163-0.308330757656174i</v>
      </c>
      <c r="AF532" t="str">
        <f t="shared" si="239"/>
        <v>-10.4062242573404-3.74665454621968i</v>
      </c>
      <c r="AG532" t="str">
        <f t="shared" si="240"/>
        <v>1.33421950256455-0.293293757165505i</v>
      </c>
      <c r="AH532" t="str">
        <f t="shared" si="241"/>
        <v>0.295261893393211+3.13596362015147i</v>
      </c>
      <c r="AI532">
        <f t="shared" si="242"/>
        <v>9.9657503480054697</v>
      </c>
      <c r="AJ532">
        <f t="shared" si="243"/>
        <v>84.621259431352442</v>
      </c>
      <c r="AK532"/>
      <c r="AL532"/>
      <c r="AM532"/>
      <c r="AN532"/>
    </row>
    <row r="533" spans="1:40" x14ac:dyDescent="0.25">
      <c r="A533"/>
      <c r="B533">
        <f t="shared" si="244"/>
        <v>39900</v>
      </c>
      <c r="C533" s="186" t="str">
        <f t="shared" si="212"/>
        <v>-0.0000480061282387322+0.0613789735054549i</v>
      </c>
      <c r="D533" s="158" t="str">
        <f t="shared" si="213"/>
        <v>-5.95737400398913+0.470572130208488i</v>
      </c>
      <c r="E533" t="str">
        <f t="shared" si="214"/>
        <v>2870</v>
      </c>
      <c r="F533" t="str">
        <f t="shared" si="215"/>
        <v>0.777000777000777</v>
      </c>
      <c r="G533" t="str">
        <f t="shared" si="210"/>
        <v>0.777000777000777</v>
      </c>
      <c r="H533" t="str">
        <f t="shared" si="216"/>
        <v>4.45937742468845+4.21950285239079i</v>
      </c>
      <c r="I533" t="str">
        <f t="shared" si="217"/>
        <v>156.686933597791i</v>
      </c>
      <c r="J533" t="str">
        <f t="shared" si="211"/>
        <v>-19.9997681482959+33.8877486003427i</v>
      </c>
      <c r="K533" t="str">
        <f t="shared" si="218"/>
        <v>3.42926214142901-2.02387147512111i</v>
      </c>
      <c r="L533" t="str">
        <f t="shared" si="219"/>
        <v>0.189862466901801-0.0986035485673577i</v>
      </c>
      <c r="M533" t="str">
        <f t="shared" si="220"/>
        <v>3.61912460833081-2.12247502368847i</v>
      </c>
      <c r="N533" t="str">
        <f t="shared" si="221"/>
        <v>-0.176952897796837i</v>
      </c>
      <c r="O533" t="str">
        <f t="shared" si="222"/>
        <v>0.984384645943473-0.176030874651984i</v>
      </c>
      <c r="P533" t="str">
        <f t="shared" si="223"/>
        <v>0.015615354056527+0.176030874651984i</v>
      </c>
      <c r="Q533" t="str">
        <f t="shared" si="224"/>
        <v>-0.015615354056527+0.000922023144853013i</v>
      </c>
      <c r="R533" t="str">
        <f t="shared" si="225"/>
        <v>-0.33321728966236-11.2926103415254i</v>
      </c>
      <c r="S533" t="str">
        <f t="shared" si="226"/>
        <v>0.0182655681870884i</v>
      </c>
      <c r="T533" t="str">
        <f t="shared" si="227"/>
        <v>0.206265944203352-0.00608640312544462i</v>
      </c>
      <c r="U533" t="str">
        <f t="shared" si="228"/>
        <v>0.0000500000000000001-0.00604370559322152i</v>
      </c>
      <c r="V533" t="str">
        <f t="shared" si="229"/>
        <v>3.33333333333333E-06-0.00664807615254368i</v>
      </c>
      <c r="W533" t="str">
        <f t="shared" si="230"/>
        <v>0.0000144744783463423-0.00316579824154392i</v>
      </c>
      <c r="X533" t="str">
        <f t="shared" si="231"/>
        <v>0.000202951425256964-0.00315280007173655i</v>
      </c>
      <c r="Y533" t="str">
        <f t="shared" si="232"/>
        <v>0.009+0.0250699093756465i</v>
      </c>
      <c r="Z533" t="str">
        <f t="shared" si="233"/>
        <v>-1.66577914946054-0.82909677089793i</v>
      </c>
      <c r="AA533" t="str">
        <f t="shared" si="234"/>
        <v>228.015943704026-543.026919329391i</v>
      </c>
      <c r="AB533" t="str">
        <f t="shared" si="235"/>
        <v>1.4248568165527-0.0420440369595269i</v>
      </c>
      <c r="AC533" t="str">
        <f t="shared" si="236"/>
        <v>6.06749694979214-3.17638561425916i</v>
      </c>
      <c r="AD533" t="str">
        <f t="shared" si="237"/>
        <v>0.187166825706427+0.091054017868084i</v>
      </c>
      <c r="AE533" t="str">
        <f t="shared" si="238"/>
        <v>-0.23628600354077-0.306855295251676i</v>
      </c>
      <c r="AF533" t="str">
        <f t="shared" si="239"/>
        <v>-10.4167514286776-3.7489307221823i</v>
      </c>
      <c r="AG533" t="str">
        <f t="shared" si="240"/>
        <v>1.33348092761661-0.292766982165471i</v>
      </c>
      <c r="AH533" t="str">
        <f t="shared" si="241"/>
        <v>0.296682492180944+3.12648943427683i</v>
      </c>
      <c r="AI533">
        <f t="shared" si="242"/>
        <v>9.9400712579085244</v>
      </c>
      <c r="AJ533">
        <f t="shared" si="243"/>
        <v>84.579253745401132</v>
      </c>
      <c r="AK533"/>
      <c r="AL533"/>
      <c r="AM533"/>
      <c r="AN533"/>
    </row>
    <row r="534" spans="1:40" x14ac:dyDescent="0.25">
      <c r="A534"/>
      <c r="B534">
        <f t="shared" si="244"/>
        <v>40000</v>
      </c>
      <c r="C534" s="186" t="str">
        <f t="shared" si="212"/>
        <v>-0.0000477663977817562+0.0612255262587222i</v>
      </c>
      <c r="D534" s="158" t="str">
        <f t="shared" si="213"/>
        <v>-5.95737216605562+0.46939570131687i</v>
      </c>
      <c r="E534" t="str">
        <f t="shared" si="214"/>
        <v>2870</v>
      </c>
      <c r="F534" t="str">
        <f t="shared" si="215"/>
        <v>0.777000777000777</v>
      </c>
      <c r="G534" t="str">
        <f t="shared" si="210"/>
        <v>0.777000777000777</v>
      </c>
      <c r="H534" t="str">
        <f t="shared" si="216"/>
        <v>4.46988547461032+4.22056803811203i</v>
      </c>
      <c r="I534" t="str">
        <f t="shared" si="217"/>
        <v>157.07963267949i</v>
      </c>
      <c r="J534" t="str">
        <f t="shared" si="211"/>
        <v>-20.1051620512895+33.9726803010954i</v>
      </c>
      <c r="K534" t="str">
        <f t="shared" si="218"/>
        <v>3.4243783634391-2.02656020401348i</v>
      </c>
      <c r="L534" t="str">
        <f t="shared" si="219"/>
        <v>0.189660268565593-0.0987454019890321i</v>
      </c>
      <c r="M534" t="str">
        <f t="shared" si="220"/>
        <v>3.61403863200469-2.12530560600251i</v>
      </c>
      <c r="N534" t="str">
        <f t="shared" si="221"/>
        <v>-0.177396388768759i</v>
      </c>
      <c r="O534" t="str">
        <f t="shared" si="222"/>
        <v>0.984306481035872-0.176467423029799i</v>
      </c>
      <c r="P534" t="str">
        <f t="shared" si="223"/>
        <v>0.015693518964128+0.176467423029799i</v>
      </c>
      <c r="Q534" t="str">
        <f t="shared" si="224"/>
        <v>-0.015693518964128+0.00092896573895998i</v>
      </c>
      <c r="R534" t="str">
        <f t="shared" si="225"/>
        <v>-0.333216706897637-11.2643295833286i</v>
      </c>
      <c r="S534" t="str">
        <f t="shared" si="226"/>
        <v>0.0183113465534721i</v>
      </c>
      <c r="T534" t="str">
        <f t="shared" si="227"/>
        <v>0.206265042692858-0.00610164659740937i</v>
      </c>
      <c r="U534" t="str">
        <f t="shared" si="228"/>
        <v>0.00005-0.00602859632923846i</v>
      </c>
      <c r="V534" t="str">
        <f t="shared" si="229"/>
        <v>3.33333333333333E-06-0.00663145596216231i</v>
      </c>
      <c r="W534" t="str">
        <f t="shared" si="230"/>
        <v>0.0000144744773405195-0.0031578839846982i</v>
      </c>
      <c r="X534" t="str">
        <f t="shared" si="231"/>
        <v>0.000202013561197261-0.0031449742366819i</v>
      </c>
      <c r="Y534" t="str">
        <f t="shared" si="232"/>
        <v>0.009+0.0251327412287183i</v>
      </c>
      <c r="Z534" t="str">
        <f t="shared" si="233"/>
        <v>-1.65820070442384-0.822592636742398i</v>
      </c>
      <c r="AA534" t="str">
        <f t="shared" si="234"/>
        <v>226.754721988347-541.819457042298i</v>
      </c>
      <c r="AB534" t="str">
        <f t="shared" si="235"/>
        <v>1.42485058904201-0.0421493367705102i</v>
      </c>
      <c r="AC534" t="str">
        <f t="shared" si="236"/>
        <v>6.05988485190481-3.18057227600896i</v>
      </c>
      <c r="AD534" t="str">
        <f t="shared" si="237"/>
        <v>0.187207902881333+0.0913018881554691i</v>
      </c>
      <c r="AE534" t="str">
        <f t="shared" si="238"/>
        <v>-0.23532401551417-0.305392697704796i</v>
      </c>
      <c r="AF534" t="str">
        <f t="shared" si="239"/>
        <v>-10.4272576406659-3.75117233679516i</v>
      </c>
      <c r="AG534" t="str">
        <f t="shared" si="240"/>
        <v>1.33274828388994-0.292241695099501i</v>
      </c>
      <c r="AH534" t="str">
        <f t="shared" si="241"/>
        <v>0.298081464909825+3.11706355995749i</v>
      </c>
      <c r="AI534">
        <f t="shared" si="242"/>
        <v>9.9144484280684768</v>
      </c>
      <c r="AJ534">
        <f t="shared" si="243"/>
        <v>84.53747667608603</v>
      </c>
      <c r="AK534"/>
      <c r="AL534"/>
      <c r="AM534"/>
      <c r="AN534"/>
    </row>
    <row r="535" spans="1:40" x14ac:dyDescent="0.25">
      <c r="A535"/>
      <c r="B535">
        <f t="shared" si="244"/>
        <v>40100</v>
      </c>
      <c r="C535" s="186" t="str">
        <f t="shared" si="212"/>
        <v>-0.000047528458580812+0.0610728443335218i</v>
      </c>
      <c r="D535" s="158" t="str">
        <f t="shared" si="213"/>
        <v>-5.95737034185508+0.468225139890334i</v>
      </c>
      <c r="E535" t="str">
        <f t="shared" si="214"/>
        <v>2870</v>
      </c>
      <c r="F535" t="str">
        <f t="shared" si="215"/>
        <v>0.777000777000777</v>
      </c>
      <c r="G535" t="str">
        <f t="shared" si="210"/>
        <v>0.777000777000777</v>
      </c>
      <c r="H535" t="str">
        <f t="shared" si="216"/>
        <v>4.48037251545144+4.2216047489759i</v>
      </c>
      <c r="I535" t="str">
        <f t="shared" si="217"/>
        <v>157.472331761188i</v>
      </c>
      <c r="J535" t="str">
        <f t="shared" si="211"/>
        <v>-20.2108197688088+34.0576120018482i</v>
      </c>
      <c r="K535" t="str">
        <f t="shared" si="218"/>
        <v>3.41949619384218-2.0292327386348i</v>
      </c>
      <c r="L535" t="str">
        <f t="shared" si="219"/>
        <v>0.189457995929634-0.0988866902639765i</v>
      </c>
      <c r="M535" t="str">
        <f t="shared" si="220"/>
        <v>3.60895418977181-2.12811942889878i</v>
      </c>
      <c r="N535" t="str">
        <f t="shared" si="221"/>
        <v>-0.177839879740681i</v>
      </c>
      <c r="O535" t="str">
        <f t="shared" si="222"/>
        <v>0.9842281225307-0.176903936699252i</v>
      </c>
      <c r="P535" t="str">
        <f t="shared" si="223"/>
        <v>0.0157718774693+0.176903936699252i</v>
      </c>
      <c r="Q535" t="str">
        <f t="shared" si="224"/>
        <v>-0.0157718774693+0.000935943041428994i</v>
      </c>
      <c r="R535" t="str">
        <f t="shared" si="225"/>
        <v>-0.333216122669628-11.2361897532813i</v>
      </c>
      <c r="S535" t="str">
        <f t="shared" si="226"/>
        <v>0.0183571249198557i</v>
      </c>
      <c r="T535" t="str">
        <f t="shared" si="227"/>
        <v>0.206264138924187-0.00611688998915632i</v>
      </c>
      <c r="U535" t="str">
        <f t="shared" si="228"/>
        <v>0.00005-0.00601356242318051i</v>
      </c>
      <c r="V535" t="str">
        <f t="shared" si="229"/>
        <v>3.33333333333333E-06-0.00661491866549855i</v>
      </c>
      <c r="W535" t="str">
        <f t="shared" si="230"/>
        <v>0.0000144744763321792-0.00315000920105133i</v>
      </c>
      <c r="X535" t="str">
        <f t="shared" si="231"/>
        <v>0.000201082671830178-0.00313718701894381i</v>
      </c>
      <c r="Y535" t="str">
        <f t="shared" si="232"/>
        <v>0.009+0.0251955730817901i</v>
      </c>
      <c r="Z535" t="str">
        <f t="shared" si="233"/>
        <v>-1.65066896256692-0.816156673599438i</v>
      </c>
      <c r="AA535" t="str">
        <f t="shared" si="234"/>
        <v>225.503973321299-540.616129605712i</v>
      </c>
      <c r="AB535" t="str">
        <f t="shared" si="235"/>
        <v>1.42484434593215-0.0422546360273599i</v>
      </c>
      <c r="AC535" t="str">
        <f t="shared" si="236"/>
        <v>6.05227506013364-3.18473398146301i</v>
      </c>
      <c r="AD535" t="str">
        <f t="shared" si="237"/>
        <v>0.187249082317458+0.0915496856837467i</v>
      </c>
      <c r="AE535" t="str">
        <f t="shared" si="238"/>
        <v>-0.234367361513845-0.303942812849681i</v>
      </c>
      <c r="AF535" t="str">
        <f t="shared" si="239"/>
        <v>-10.4377428573065-3.75337960908557i</v>
      </c>
      <c r="AG535" t="str">
        <f t="shared" si="240"/>
        <v>1.33202150867164-0.291717903721598i</v>
      </c>
      <c r="AH535" t="str">
        <f t="shared" si="241"/>
        <v>0.299459086130111+3.10768568637983i</v>
      </c>
      <c r="AI535">
        <f t="shared" si="242"/>
        <v>9.8888816772409509</v>
      </c>
      <c r="AJ535">
        <f t="shared" si="243"/>
        <v>84.495926586163421</v>
      </c>
      <c r="AK535"/>
      <c r="AL535"/>
      <c r="AM535"/>
      <c r="AN535"/>
    </row>
    <row r="536" spans="1:40" x14ac:dyDescent="0.25">
      <c r="A536"/>
      <c r="B536">
        <f t="shared" si="244"/>
        <v>40200</v>
      </c>
      <c r="C536" s="186" t="str">
        <f t="shared" si="212"/>
        <v>-0.0000472922928346608+0.0609209220185126i</v>
      </c>
      <c r="D536" s="158" t="str">
        <f t="shared" si="213"/>
        <v>-5.95736853125103+0.46706040214193i</v>
      </c>
      <c r="E536" t="str">
        <f t="shared" si="214"/>
        <v>2870</v>
      </c>
      <c r="F536" t="str">
        <f t="shared" si="215"/>
        <v>0.777000777000777</v>
      </c>
      <c r="G536" t="str">
        <f t="shared" si="210"/>
        <v>0.777000777000777</v>
      </c>
      <c r="H536" t="str">
        <f t="shared" si="216"/>
        <v>4.49083851237839+4.22261315917337i</v>
      </c>
      <c r="I536" t="str">
        <f t="shared" si="217"/>
        <v>157.865030842887i</v>
      </c>
      <c r="J536" t="str">
        <f t="shared" si="211"/>
        <v>-20.3167413008537+34.1425437026009i</v>
      </c>
      <c r="K536" t="str">
        <f t="shared" si="218"/>
        <v>3.4146156791157-2.03188912925512i</v>
      </c>
      <c r="L536" t="str">
        <f t="shared" si="219"/>
        <v>0.189255650845575-0.0990274140709335i</v>
      </c>
      <c r="M536" t="str">
        <f t="shared" si="220"/>
        <v>3.60387132996128-2.13091654332605i</v>
      </c>
      <c r="N536" t="str">
        <f t="shared" si="221"/>
        <v>-0.178283370712603i</v>
      </c>
      <c r="O536" t="str">
        <f t="shared" si="222"/>
        <v>0.984149570443369-0.177340415574489i</v>
      </c>
      <c r="P536" t="str">
        <f t="shared" si="223"/>
        <v>0.015850429556631+0.177340415574489i</v>
      </c>
      <c r="Q536" t="str">
        <f t="shared" si="224"/>
        <v>-0.015850429556631+0.000942955138113988i</v>
      </c>
      <c r="R536" t="str">
        <f t="shared" si="225"/>
        <v>-0.333215536979318-11.2081897996803i</v>
      </c>
      <c r="S536" t="str">
        <f t="shared" si="226"/>
        <v>0.0184029032862394i</v>
      </c>
      <c r="T536" t="str">
        <f t="shared" si="227"/>
        <v>0.206263232897332-0.00613213330050272i</v>
      </c>
      <c r="U536" t="str">
        <f t="shared" si="228"/>
        <v>0.0000499999999999999-0.00599860331267508i</v>
      </c>
      <c r="V536" t="str">
        <f t="shared" si="229"/>
        <v>3.33333333333333E-06-0.00659846364394258i</v>
      </c>
      <c r="W536" t="str">
        <f t="shared" si="230"/>
        <v>0.0000144744753213214-0.00314217359602717i</v>
      </c>
      <c r="X536" t="str">
        <f t="shared" si="231"/>
        <v>0.000200158688248646-0.00312943813442194i</v>
      </c>
      <c r="Y536" t="str">
        <f t="shared" si="232"/>
        <v>0.009+0.0252584049348619i</v>
      </c>
      <c r="Z536" t="str">
        <f t="shared" si="233"/>
        <v>-1.64318362134158-0.80978799721451i</v>
      </c>
      <c r="AA536" t="str">
        <f t="shared" si="234"/>
        <v>224.263583743102-539.416934790231i</v>
      </c>
      <c r="AB536" t="str">
        <f t="shared" si="235"/>
        <v>1.42483808722305-0.0423599347288137i</v>
      </c>
      <c r="AC536" t="str">
        <f t="shared" si="236"/>
        <v>6.04466764669218-3.18887080593285i</v>
      </c>
      <c r="AD536" t="str">
        <f t="shared" si="237"/>
        <v>0.187290363996808+0.0917974108232058i</v>
      </c>
      <c r="AE536" t="str">
        <f t="shared" si="238"/>
        <v>-0.233416017094657-0.302505490704808i</v>
      </c>
      <c r="AF536" t="str">
        <f t="shared" si="239"/>
        <v>-10.4482070436294-3.75555275703144i</v>
      </c>
      <c r="AG536" t="str">
        <f t="shared" si="240"/>
        <v>1.33130054003823-0.291195615394745i</v>
      </c>
      <c r="AH536" t="str">
        <f t="shared" si="241"/>
        <v>0.300815626740655+3.09835550482413i</v>
      </c>
      <c r="AI536">
        <f t="shared" si="242"/>
        <v>9.8633708246302874</v>
      </c>
      <c r="AJ536">
        <f t="shared" si="243"/>
        <v>84.454601852442437</v>
      </c>
      <c r="AK536"/>
      <c r="AL536"/>
      <c r="AM536"/>
      <c r="AN536"/>
    </row>
    <row r="537" spans="1:40" x14ac:dyDescent="0.25">
      <c r="A537"/>
      <c r="B537">
        <f t="shared" si="244"/>
        <v>40300</v>
      </c>
      <c r="C537" s="186" t="str">
        <f t="shared" si="212"/>
        <v>-0.0000470578829626496+0.0607697536590422i</v>
      </c>
      <c r="D537" s="158" t="str">
        <f t="shared" si="213"/>
        <v>-5.95736673410868+0.465901444719324i</v>
      </c>
      <c r="E537" t="str">
        <f t="shared" si="214"/>
        <v>2870</v>
      </c>
      <c r="F537" t="str">
        <f t="shared" si="215"/>
        <v>0.777000777000777</v>
      </c>
      <c r="G537" t="str">
        <f t="shared" si="210"/>
        <v>0.777000777000777</v>
      </c>
      <c r="H537" t="str">
        <f t="shared" si="216"/>
        <v>4.50128343157569+4.22359344228315i</v>
      </c>
      <c r="I537" t="str">
        <f t="shared" si="217"/>
        <v>158.257729924586i</v>
      </c>
      <c r="J537" t="str">
        <f t="shared" si="211"/>
        <v>-20.4229266474242+34.2274754033537i</v>
      </c>
      <c r="K537" t="str">
        <f t="shared" si="218"/>
        <v>3.40973686542209-2.03452942610866i</v>
      </c>
      <c r="L537" t="str">
        <f t="shared" si="219"/>
        <v>0.18905323515833-0.0991675740947522i</v>
      </c>
      <c r="M537" t="str">
        <f t="shared" si="220"/>
        <v>3.59879010058042-2.13369700020341i</v>
      </c>
      <c r="N537" t="str">
        <f t="shared" si="221"/>
        <v>-0.178726861684524i</v>
      </c>
      <c r="O537" t="str">
        <f t="shared" si="222"/>
        <v>0.984070824789328-0.177776859569661i</v>
      </c>
      <c r="P537" t="str">
        <f t="shared" si="223"/>
        <v>0.0159291752106721+0.177776859569661i</v>
      </c>
      <c r="Q537" t="str">
        <f t="shared" si="224"/>
        <v>-0.0159291752106721+0.000950002114863013i</v>
      </c>
      <c r="R537" t="str">
        <f t="shared" si="225"/>
        <v>-0.333214949827091-11.1803286812605i</v>
      </c>
      <c r="S537" t="str">
        <f t="shared" si="226"/>
        <v>0.0184486816526231i</v>
      </c>
      <c r="T537" t="str">
        <f t="shared" si="227"/>
        <v>0.206262324612266-0.00614737653125478i</v>
      </c>
      <c r="U537" t="str">
        <f t="shared" si="228"/>
        <v>0.0000499999999999999-0.00598371844093146i</v>
      </c>
      <c r="V537" t="str">
        <f t="shared" si="229"/>
        <v>3.33333333333333E-06-0.00658209028502464i</v>
      </c>
      <c r="W537" t="str">
        <f t="shared" si="230"/>
        <v>0.0000144744743079462-0.00313437687797348i</v>
      </c>
      <c r="X537" t="str">
        <f t="shared" si="231"/>
        <v>0.000199241542393475-0.00312172730178569i</v>
      </c>
      <c r="Y537" t="str">
        <f t="shared" si="232"/>
        <v>0.009+0.0253212367879337i</v>
      </c>
      <c r="Z537" t="str">
        <f t="shared" si="233"/>
        <v>-1.63574437889148-0.803485736821062i</v>
      </c>
      <c r="AA537" t="str">
        <f t="shared" si="234"/>
        <v>223.033440786753-538.221869885323i</v>
      </c>
      <c r="AB537" t="str">
        <f t="shared" si="235"/>
        <v>1.42483181291455-0.0424652328735329i</v>
      </c>
      <c r="AC537" t="str">
        <f t="shared" si="236"/>
        <v>6.03706268331374-3.19298282469427i</v>
      </c>
      <c r="AD537" t="str">
        <f t="shared" si="237"/>
        <v>0.187331747901486+0.0920450639400773i</v>
      </c>
      <c r="AE537" t="str">
        <f t="shared" si="238"/>
        <v>-0.232469957597137-0.301080583437291i</v>
      </c>
      <c r="AF537" t="str">
        <f t="shared" si="239"/>
        <v>-10.4586501656844-3.75769199756383i</v>
      </c>
      <c r="AG537" t="str">
        <f t="shared" si="240"/>
        <v>1.3305853168448-0.290674837101682i</v>
      </c>
      <c r="AH537" t="str">
        <f t="shared" si="241"/>
        <v>0.302151354041188+3.08907270865588i</v>
      </c>
      <c r="AI537">
        <f t="shared" si="242"/>
        <v>9.8379156898957749</v>
      </c>
      <c r="AJ537">
        <f t="shared" si="243"/>
        <v>84.413500865641637</v>
      </c>
      <c r="AK537"/>
      <c r="AL537"/>
      <c r="AM537"/>
      <c r="AN537"/>
    </row>
    <row r="538" spans="1:40" x14ac:dyDescent="0.25">
      <c r="A538"/>
      <c r="B538">
        <f t="shared" si="244"/>
        <v>40400</v>
      </c>
      <c r="C538" s="186" t="str">
        <f t="shared" si="212"/>
        <v>-0.0000468252116014367+0.0606193336564442i</v>
      </c>
      <c r="D538" s="158" t="str">
        <f t="shared" si="213"/>
        <v>-5.9573649502949+0.464748224699406i</v>
      </c>
      <c r="E538" t="str">
        <f t="shared" si="214"/>
        <v>2870</v>
      </c>
      <c r="F538" t="str">
        <f t="shared" si="215"/>
        <v>0.777000777000777</v>
      </c>
      <c r="G538" t="str">
        <f t="shared" si="210"/>
        <v>0.777000777000777</v>
      </c>
      <c r="H538" t="str">
        <f t="shared" si="216"/>
        <v>4.5117072402363+4.22454577126881i</v>
      </c>
      <c r="I538" t="str">
        <f t="shared" si="217"/>
        <v>158.650429006285i</v>
      </c>
      <c r="J538" t="str">
        <f t="shared" si="211"/>
        <v>-20.5293758085204+34.3124071041064i</v>
      </c>
      <c r="K538" t="str">
        <f t="shared" si="218"/>
        <v>3.40485979860974-2.03715367939363i</v>
      </c>
      <c r="L538" t="str">
        <f t="shared" si="219"/>
        <v>0.18885075070606-0.0993071710263373i</v>
      </c>
      <c r="M538" t="str">
        <f t="shared" si="220"/>
        <v>3.5937105493158-2.13646085041997i</v>
      </c>
      <c r="N538" t="str">
        <f t="shared" si="221"/>
        <v>-0.179170352656446i</v>
      </c>
      <c r="O538" t="str">
        <f t="shared" si="222"/>
        <v>0.983991885584066-0.178213268598928i</v>
      </c>
      <c r="P538" t="str">
        <f t="shared" si="223"/>
        <v>0.016008114415934+0.178213268598928i</v>
      </c>
      <c r="Q538" t="str">
        <f t="shared" si="224"/>
        <v>-0.016008114415934+0.000957084057518015i</v>
      </c>
      <c r="R538" t="str">
        <f t="shared" si="225"/>
        <v>-0.333214361212595-11.1526053670678i</v>
      </c>
      <c r="S538" t="str">
        <f t="shared" si="226"/>
        <v>0.0184944600190068i</v>
      </c>
      <c r="T538" t="str">
        <f t="shared" si="227"/>
        <v>0.206261414068996-0.00616261968120523i</v>
      </c>
      <c r="U538" t="str">
        <f t="shared" si="228"/>
        <v>0.0000500000000000001-0.00596890725667176i</v>
      </c>
      <c r="V538" t="str">
        <f t="shared" si="229"/>
        <v>3.33333333333333E-06-0.00656579798233892i</v>
      </c>
      <c r="W538" t="str">
        <f t="shared" si="230"/>
        <v>0.0000144744732920534-0.00312661875812558i</v>
      </c>
      <c r="X538" t="str">
        <f t="shared" si="231"/>
        <v>0.000198331167040862-0.00311405424244047i</v>
      </c>
      <c r="Y538" t="str">
        <f t="shared" si="232"/>
        <v>0.009+0.0253840686410055i</v>
      </c>
      <c r="Z538" t="str">
        <f t="shared" si="233"/>
        <v>-1.62835093410689-0.797249034908197i</v>
      </c>
      <c r="AA538" t="str">
        <f t="shared" si="234"/>
        <v>221.813433456042-537.03093171523i</v>
      </c>
      <c r="AB538" t="str">
        <f t="shared" si="235"/>
        <v>1.42482552300668-0.0425705304600856i</v>
      </c>
      <c r="AC538" t="str">
        <f t="shared" si="236"/>
        <v>6.02946024125392-3.19707011298731i</v>
      </c>
      <c r="AD538" t="str">
        <f t="shared" si="237"/>
        <v>0.187373234013691+0.0922926453965863i</v>
      </c>
      <c r="AE538" t="str">
        <f t="shared" si="238"/>
        <v>-0.23152915816127-0.299667945327771i</v>
      </c>
      <c r="AF538" t="str">
        <f t="shared" si="239"/>
        <v>-10.4690721905312-3.7597975465694i</v>
      </c>
      <c r="AG538" t="str">
        <f t="shared" si="240"/>
        <v>1.32987577871411-0.290155575455412i</v>
      </c>
      <c r="AH538" t="str">
        <f t="shared" si="241"/>
        <v>0.303466531783826+3.07983699331688i</v>
      </c>
      <c r="AI538">
        <f t="shared" si="242"/>
        <v>9.8125160931575834</v>
      </c>
      <c r="AJ538">
        <f t="shared" si="243"/>
        <v>84.37262203024649</v>
      </c>
      <c r="AK538"/>
      <c r="AL538"/>
      <c r="AM538"/>
      <c r="AN538"/>
    </row>
    <row r="539" spans="1:40" x14ac:dyDescent="0.25">
      <c r="A539"/>
      <c r="B539">
        <f t="shared" si="244"/>
        <v>40500</v>
      </c>
      <c r="C539" s="186" t="str">
        <f t="shared" si="212"/>
        <v>-0.0000465942616017773+0.0604696564673472i</v>
      </c>
      <c r="D539" s="158" t="str">
        <f t="shared" si="213"/>
        <v>-5.95736317967824+0.463600699582995i</v>
      </c>
      <c r="E539" t="str">
        <f t="shared" si="214"/>
        <v>2870</v>
      </c>
      <c r="F539" t="str">
        <f t="shared" si="215"/>
        <v>0.777000777000777</v>
      </c>
      <c r="G539" t="str">
        <f t="shared" si="210"/>
        <v>0.777000777000777</v>
      </c>
      <c r="H539" t="str">
        <f t="shared" si="216"/>
        <v>4.52210990655211+4.22547031847616i</v>
      </c>
      <c r="I539" t="str">
        <f t="shared" si="217"/>
        <v>159.043128087983i</v>
      </c>
      <c r="J539" t="str">
        <f t="shared" si="211"/>
        <v>-20.6360887841422+34.3973388048592i</v>
      </c>
      <c r="K539" t="str">
        <f t="shared" si="218"/>
        <v>3.39998452421376-2.03976193927168i</v>
      </c>
      <c r="L539" t="str">
        <f t="shared" si="219"/>
        <v>0.188648199320168-0.0994462055625992i</v>
      </c>
      <c r="M539" t="str">
        <f t="shared" si="220"/>
        <v>3.58863272353393-2.13920814483428i</v>
      </c>
      <c r="N539" t="str">
        <f t="shared" si="221"/>
        <v>-0.179613843628368i</v>
      </c>
      <c r="O539" t="str">
        <f t="shared" si="222"/>
        <v>0.983912752843109-0.178649642576453i</v>
      </c>
      <c r="P539" t="str">
        <f t="shared" si="223"/>
        <v>0.016087247156891+0.178649642576453i</v>
      </c>
      <c r="Q539" t="str">
        <f t="shared" si="224"/>
        <v>-0.016087247156891+0.000964201051914998i</v>
      </c>
      <c r="R539" t="str">
        <f t="shared" si="225"/>
        <v>-0.333213771134992-11.1250188363291i</v>
      </c>
      <c r="S539" t="str">
        <f t="shared" si="226"/>
        <v>0.0185402383853905i</v>
      </c>
      <c r="T539" t="str">
        <f t="shared" si="227"/>
        <v>0.206260501267501-0.0061778627501377i</v>
      </c>
      <c r="U539" t="str">
        <f t="shared" si="228"/>
        <v>0.0000500000000000001-0.00595416921406269i</v>
      </c>
      <c r="V539" t="str">
        <f t="shared" si="229"/>
        <v>3.33333333333333E-06-0.00654958613546894i</v>
      </c>
      <c r="W539" t="str">
        <f t="shared" si="230"/>
        <v>0.000014474472273643-0.00311889895057086i</v>
      </c>
      <c r="X539" t="str">
        <f t="shared" si="231"/>
        <v>0.000197427495790153-0.00310641868049484i</v>
      </c>
      <c r="Y539" t="str">
        <f t="shared" si="232"/>
        <v>0.009+0.0254469004940773i</v>
      </c>
      <c r="Z539" t="str">
        <f t="shared" si="233"/>
        <v>-1.62100298667731-0.791077046992835i</v>
      </c>
      <c r="AA539" t="str">
        <f t="shared" si="234"/>
        <v>220.603452203906-535.844116654434i</v>
      </c>
      <c r="AB539" t="str">
        <f t="shared" si="235"/>
        <v>1.42481921749931-0.0426758274869773i</v>
      </c>
      <c r="AC539" t="str">
        <f t="shared" si="236"/>
        <v>6.02186039129035-3.20113274601459i</v>
      </c>
      <c r="AD539" t="str">
        <f t="shared" si="237"/>
        <v>0.187414822315718+0.0925401555509932i</v>
      </c>
      <c r="AE539" t="str">
        <f t="shared" si="238"/>
        <v>-0.230593593739839-0.298267432735948i</v>
      </c>
      <c r="AF539" t="str">
        <f t="shared" si="239"/>
        <v>-10.4794730862303-3.76186961889316i</v>
      </c>
      <c r="AG539" t="str">
        <f t="shared" si="240"/>
        <v>1.329171866026-0.289637836709434i</v>
      </c>
      <c r="AH539" t="str">
        <f t="shared" si="241"/>
        <v>0.304761420223881+3.07064805631612i</v>
      </c>
      <c r="AI539">
        <f t="shared" si="242"/>
        <v>9.7871718550023417</v>
      </c>
      <c r="AJ539">
        <f t="shared" si="243"/>
        <v>84.331963764367146</v>
      </c>
      <c r="AK539"/>
      <c r="AL539"/>
      <c r="AM539"/>
      <c r="AN539"/>
    </row>
    <row r="540" spans="1:40" x14ac:dyDescent="0.25">
      <c r="A540"/>
      <c r="B540">
        <f t="shared" si="244"/>
        <v>40600</v>
      </c>
      <c r="C540" s="186" t="str">
        <f t="shared" si="212"/>
        <v>-0.0000463650160253647+0.060320716602995i</v>
      </c>
      <c r="D540" s="158" t="str">
        <f t="shared" si="213"/>
        <v>-5.95736142212882+0.462458827289629i</v>
      </c>
      <c r="E540" t="str">
        <f t="shared" si="214"/>
        <v>2870</v>
      </c>
      <c r="F540" t="str">
        <f t="shared" si="215"/>
        <v>0.777000777000777</v>
      </c>
      <c r="G540" t="str">
        <f t="shared" si="210"/>
        <v>0.777000777000777</v>
      </c>
      <c r="H540" t="str">
        <f t="shared" si="216"/>
        <v>4.53249139970454+4.22636725563046i</v>
      </c>
      <c r="I540" t="str">
        <f t="shared" si="217"/>
        <v>159.435827169682i</v>
      </c>
      <c r="J540" t="str">
        <f t="shared" si="211"/>
        <v>-20.7430655742897+34.4822705056119i</v>
      </c>
      <c r="K540" t="str">
        <f t="shared" si="218"/>
        <v>3.39511108745687-2.04235425586764i</v>
      </c>
      <c r="L540" t="str">
        <f t="shared" si="219"/>
        <v>0.188445582825278-0.0995846784064028i</v>
      </c>
      <c r="M540" t="str">
        <f t="shared" si="220"/>
        <v>3.58355667028215-2.14193893427404i</v>
      </c>
      <c r="N540" t="str">
        <f t="shared" si="221"/>
        <v>-0.18005733460029i</v>
      </c>
      <c r="O540" t="str">
        <f t="shared" si="222"/>
        <v>0.983833426582021-0.179085981416409i</v>
      </c>
      <c r="P540" t="str">
        <f t="shared" si="223"/>
        <v>0.016166573417979+0.179085981416409i</v>
      </c>
      <c r="Q540" t="str">
        <f t="shared" si="224"/>
        <v>-0.016166573417979+0.000971353183881002i</v>
      </c>
      <c r="R540" t="str">
        <f t="shared" si="225"/>
        <v>-0.333213179594848-11.0975680783286i</v>
      </c>
      <c r="S540" t="str">
        <f t="shared" si="226"/>
        <v>0.0185860167517742i</v>
      </c>
      <c r="T540" t="str">
        <f t="shared" si="227"/>
        <v>0.20625958620777-0.00619310573786179i</v>
      </c>
      <c r="U540" t="str">
        <f t="shared" si="228"/>
        <v>0.0000500000000000001-0.00593950377264874i</v>
      </c>
      <c r="V540" t="str">
        <f t="shared" si="229"/>
        <v>3.33333333333333E-06-0.00653345414991359i</v>
      </c>
      <c r="W540" t="str">
        <f t="shared" si="230"/>
        <v>0.0000144744712527151-0.00311121717221355i</v>
      </c>
      <c r="X540" t="str">
        <f t="shared" si="231"/>
        <v>0.000196530463051773-0.00309882034272786i</v>
      </c>
      <c r="Y540" t="str">
        <f t="shared" si="232"/>
        <v>0.009+0.0255097323471491i</v>
      </c>
      <c r="Z540" t="str">
        <f t="shared" si="233"/>
        <v>-1.6137002371415-0.784968941396048i</v>
      </c>
      <c r="AA540" t="str">
        <f t="shared" si="234"/>
        <v>219.403388911124-534.661420642686i</v>
      </c>
      <c r="AB540" t="str">
        <f t="shared" si="235"/>
        <v>1.42481289639235-0.0427811239528926i</v>
      </c>
      <c r="AC540" t="str">
        <f t="shared" si="236"/>
        <v>6.01426320372413-3.20517079894209i</v>
      </c>
      <c r="AD540" t="str">
        <f t="shared" si="237"/>
        <v>0.187456512789955+0.0927875947576474i</v>
      </c>
      <c r="AE540" t="str">
        <f t="shared" si="238"/>
        <v>-0.229663239111273-0.296878904066731i</v>
      </c>
      <c r="AF540" t="str">
        <f t="shared" si="239"/>
        <v>-10.4898528218334-3.76390842834083i</v>
      </c>
      <c r="AG540" t="str">
        <f t="shared" si="240"/>
        <v>1.3284735199068-0.289121626767706i</v>
      </c>
      <c r="AH540" t="str">
        <f t="shared" si="241"/>
        <v>0.306036276169831+3.06150559722083i</v>
      </c>
      <c r="AI540">
        <f t="shared" si="242"/>
        <v>9.7618827964894166</v>
      </c>
      <c r="AJ540">
        <f t="shared" si="243"/>
        <v>84.291524499599419</v>
      </c>
      <c r="AK540"/>
      <c r="AL540"/>
      <c r="AM540"/>
      <c r="AN540"/>
    </row>
    <row r="541" spans="1:40" x14ac:dyDescent="0.25">
      <c r="A541"/>
      <c r="B541">
        <f t="shared" si="244"/>
        <v>40700</v>
      </c>
      <c r="C541" s="186" t="str">
        <f t="shared" si="212"/>
        <v>-0.0000461374581417223+0.0601725086285741i</v>
      </c>
      <c r="D541" s="158" t="str">
        <f t="shared" si="213"/>
        <v>-5.95735967751838+0.461322566152402i</v>
      </c>
      <c r="E541" t="str">
        <f t="shared" si="214"/>
        <v>2870</v>
      </c>
      <c r="F541" t="str">
        <f t="shared" si="215"/>
        <v>0.777000777000777</v>
      </c>
      <c r="G541" t="str">
        <f t="shared" si="210"/>
        <v>0.777000777000777</v>
      </c>
      <c r="H541" t="str">
        <f t="shared" si="216"/>
        <v>4.54285168985514+4.22723675383396i</v>
      </c>
      <c r="I541" t="str">
        <f t="shared" si="217"/>
        <v>159.828526251381i</v>
      </c>
      <c r="J541" t="str">
        <f t="shared" si="211"/>
        <v>-20.8503061789628+34.5672022063646i</v>
      </c>
      <c r="K541" t="str">
        <f t="shared" si="218"/>
        <v>3.39023953325013-2.04493067926898i</v>
      </c>
      <c r="L541" t="str">
        <f t="shared" si="219"/>
        <v>0.188242903039227-0.0997225902665169i</v>
      </c>
      <c r="M541" t="str">
        <f t="shared" si="220"/>
        <v>3.57848243628936-2.1446532695355i</v>
      </c>
      <c r="N541" t="str">
        <f t="shared" si="221"/>
        <v>-0.180500825572212i</v>
      </c>
      <c r="O541" t="str">
        <f t="shared" si="222"/>
        <v>0.983753906816405-0.179522285032975i</v>
      </c>
      <c r="P541" t="str">
        <f t="shared" si="223"/>
        <v>0.016246093183595+0.179522285032975i</v>
      </c>
      <c r="Q541" t="str">
        <f t="shared" si="224"/>
        <v>-0.016246093183595+0.000978540539237016i</v>
      </c>
      <c r="R541" t="str">
        <f t="shared" si="225"/>
        <v>-0.333212586592062-11.0702520922844i</v>
      </c>
      <c r="S541" t="str">
        <f t="shared" si="226"/>
        <v>0.0186317951181578i</v>
      </c>
      <c r="T541" t="str">
        <f t="shared" si="227"/>
        <v>0.206258668889801-0.00620834864417471i</v>
      </c>
      <c r="U541" t="str">
        <f t="shared" si="228"/>
        <v>0.00005-0.00592491039728596i</v>
      </c>
      <c r="V541" t="str">
        <f t="shared" si="229"/>
        <v>3.33333333333333E-06-0.00651740143701457i</v>
      </c>
      <c r="W541" t="str">
        <f t="shared" si="230"/>
        <v>0.0000144744702292698-0.00310357314274015i</v>
      </c>
      <c r="X541" t="str">
        <f t="shared" si="231"/>
        <v>0.000195640004035388-0.0030912589585569i</v>
      </c>
      <c r="Y541" t="str">
        <f t="shared" si="232"/>
        <v>0.009+0.0255725642002209i</v>
      </c>
      <c r="Z541" t="str">
        <f t="shared" si="233"/>
        <v>-1.60644238693516-0.778923899023508i</v>
      </c>
      <c r="AA541" t="str">
        <f t="shared" si="234"/>
        <v>218.21313686531-533.48283919958i</v>
      </c>
      <c r="AB541" t="str">
        <f t="shared" si="235"/>
        <v>1.42480655968579-0.0428864198564307i</v>
      </c>
      <c r="AC541" t="str">
        <f t="shared" si="236"/>
        <v>6.0066687483817-3.20918434689733i</v>
      </c>
      <c r="AD541" t="str">
        <f t="shared" si="237"/>
        <v>0.187498305418882+0.0930349633670375i</v>
      </c>
      <c r="AE541" t="str">
        <f t="shared" si="238"/>
        <v>-0.228738068892046-0.295502219736946i</v>
      </c>
      <c r="AF541" t="str">
        <f t="shared" si="239"/>
        <v>-10.5002113673735-3.76591418768156i</v>
      </c>
      <c r="AG541" t="str">
        <f t="shared" si="240"/>
        <v>1.32778068221902-0.288606951194327i</v>
      </c>
      <c r="AH541" t="str">
        <f t="shared" si="241"/>
        <v>0.307291353032448+3.0524093176466i</v>
      </c>
      <c r="AI541">
        <f t="shared" si="242"/>
        <v>9.7366487391547736</v>
      </c>
      <c r="AJ541">
        <f t="shared" si="243"/>
        <v>84.251302680887676</v>
      </c>
      <c r="AK541"/>
      <c r="AL541"/>
      <c r="AM541"/>
      <c r="AN541"/>
    </row>
    <row r="542" spans="1:40" x14ac:dyDescent="0.25">
      <c r="A542"/>
      <c r="B542">
        <f t="shared" si="244"/>
        <v>40800</v>
      </c>
      <c r="C542" s="186" t="str">
        <f t="shared" si="212"/>
        <v>-0.000045911571425152+0.0600250271625532i</v>
      </c>
      <c r="D542" s="158" t="str">
        <f t="shared" si="213"/>
        <v>-5.95735794572022+0.460191874912908i</v>
      </c>
      <c r="E542" t="str">
        <f t="shared" si="214"/>
        <v>2870</v>
      </c>
      <c r="F542" t="str">
        <f t="shared" si="215"/>
        <v>0.777000777000777</v>
      </c>
      <c r="G542" t="str">
        <f t="shared" si="210"/>
        <v>0.777000777000777</v>
      </c>
      <c r="H542" t="str">
        <f t="shared" si="216"/>
        <v>4.55319074813628+4.22807898356337i</v>
      </c>
      <c r="I542" t="str">
        <f t="shared" si="217"/>
        <v>160.221225333079i</v>
      </c>
      <c r="J542" t="str">
        <f t="shared" si="211"/>
        <v>-20.9578105981616+34.6521339071174i</v>
      </c>
      <c r="K542" t="str">
        <f t="shared" si="218"/>
        <v>3.38536990619384-2.0474912595254i</v>
      </c>
      <c r="L542" t="str">
        <f t="shared" si="219"/>
        <v>0.188040161773056-0.0998599418575648i</v>
      </c>
      <c r="M542" t="str">
        <f t="shared" si="220"/>
        <v>3.5734100679669-2.14735120138296i</v>
      </c>
      <c r="N542" t="str">
        <f t="shared" si="221"/>
        <v>-0.180944316544134i</v>
      </c>
      <c r="O542" t="str">
        <f t="shared" si="222"/>
        <v>0.983674193561899-0.179958553340338i</v>
      </c>
      <c r="P542" t="str">
        <f t="shared" si="223"/>
        <v>0.016325806438101+0.179958553340338i</v>
      </c>
      <c r="Q542" t="str">
        <f t="shared" si="224"/>
        <v>-0.016325806438101+0.000985763203796008i</v>
      </c>
      <c r="R542" t="str">
        <f t="shared" si="225"/>
        <v>-0.333211992127515-11.043069887224i</v>
      </c>
      <c r="S542" t="str">
        <f t="shared" si="226"/>
        <v>0.0186775734845415i</v>
      </c>
      <c r="T542" t="str">
        <f t="shared" si="227"/>
        <v>0.206257749313554-0.00622359146889213i</v>
      </c>
      <c r="U542" t="str">
        <f t="shared" si="228"/>
        <v>0.00005-0.00591038855807692i</v>
      </c>
      <c r="V542" t="str">
        <f t="shared" si="229"/>
        <v>3.33333333333333E-06-0.00650142741388463i</v>
      </c>
      <c r="W542" t="str">
        <f t="shared" si="230"/>
        <v>0.0000144744692033069-0.00309596658458535i</v>
      </c>
      <c r="X542" t="str">
        <f t="shared" si="231"/>
        <v>0.000194756054738264-0.00308373426000614i</v>
      </c>
      <c r="Y542" t="str">
        <f t="shared" si="232"/>
        <v>0.009+0.0256353960532927i</v>
      </c>
      <c r="Z542" t="str">
        <f t="shared" si="233"/>
        <v>-1.59922913843664-0.772941113150199i</v>
      </c>
      <c r="AA542" t="str">
        <f t="shared" si="234"/>
        <v>217.03259074027-532.308367438757i</v>
      </c>
      <c r="AB542" t="str">
        <f t="shared" si="235"/>
        <v>1.42480020737936-0.0429917151963183i</v>
      </c>
      <c r="AC542" t="str">
        <f t="shared" si="236"/>
        <v>5.9990770946144-3.21317346496845i</v>
      </c>
      <c r="AD542" t="str">
        <f t="shared" si="237"/>
        <v>0.187540200185076+0.0932822617258278i</v>
      </c>
      <c r="AE542" t="str">
        <f t="shared" si="238"/>
        <v>-0.227818057548683-0.29413724214268i</v>
      </c>
      <c r="AF542" t="str">
        <f t="shared" si="239"/>
        <v>-10.5105486938565-3.76788710865046i</v>
      </c>
      <c r="AG542" t="str">
        <f t="shared" si="240"/>
        <v>1.32709329555108-0.288093815223017i</v>
      </c>
      <c r="AH542" t="str">
        <f t="shared" si="241"/>
        <v>0.308526900873494+3.04335892124842i</v>
      </c>
      <c r="AI542">
        <f t="shared" si="242"/>
        <v>9.7114695050176696</v>
      </c>
      <c r="AJ542">
        <f t="shared" si="243"/>
        <v>84.211296766385388</v>
      </c>
      <c r="AK542"/>
      <c r="AL542"/>
      <c r="AM542"/>
      <c r="AN542"/>
    </row>
    <row r="543" spans="1:40" x14ac:dyDescent="0.25">
      <c r="A543"/>
      <c r="B543">
        <f t="shared" si="244"/>
        <v>40900</v>
      </c>
      <c r="C543" s="186" t="str">
        <f t="shared" si="212"/>
        <v>-0.0000456873395517347+0.0598782668760329i</v>
      </c>
      <c r="D543" s="158" t="str">
        <f t="shared" si="213"/>
        <v>-5.95735622660919+0.459066712716252i</v>
      </c>
      <c r="E543" t="str">
        <f t="shared" si="214"/>
        <v>2870</v>
      </c>
      <c r="F543" t="str">
        <f t="shared" si="215"/>
        <v>0.777000777000777</v>
      </c>
      <c r="G543" t="str">
        <f t="shared" si="210"/>
        <v>0.777000777000777</v>
      </c>
      <c r="H543" t="str">
        <f t="shared" si="216"/>
        <v>4.56350854664186+4.22889411466748i</v>
      </c>
      <c r="I543" t="str">
        <f t="shared" si="217"/>
        <v>160.613924414778i</v>
      </c>
      <c r="J543" t="str">
        <f t="shared" si="211"/>
        <v>-21.065578831886+34.7370656078701i</v>
      </c>
      <c r="K543" t="str">
        <f t="shared" si="218"/>
        <v>3.38050225057844-2.05003604664852i</v>
      </c>
      <c r="L543" t="str">
        <f t="shared" si="219"/>
        <v>0.187837360830992-0.0999967338999729i</v>
      </c>
      <c r="M543" t="str">
        <f t="shared" si="220"/>
        <v>3.56833961140943-2.15003278054849i</v>
      </c>
      <c r="N543" t="str">
        <f t="shared" si="221"/>
        <v>-0.181387807516056i</v>
      </c>
      <c r="O543" t="str">
        <f t="shared" si="222"/>
        <v>0.983594286834184-0.180394786252689i</v>
      </c>
      <c r="P543" t="str">
        <f t="shared" si="223"/>
        <v>0.016405713165816+0.180394786252689i</v>
      </c>
      <c r="Q543" t="str">
        <f t="shared" si="224"/>
        <v>-0.016405713165816+0.000993021263366978i</v>
      </c>
      <c r="R543" t="str">
        <f t="shared" si="225"/>
        <v>-0.333211396199682-11.0160204818699i</v>
      </c>
      <c r="S543" t="str">
        <f t="shared" si="226"/>
        <v>0.0187233518509252i</v>
      </c>
      <c r="T543" t="str">
        <f t="shared" si="227"/>
        <v>0.206256827479049-0.00623883421178469i</v>
      </c>
      <c r="U543" t="str">
        <f t="shared" si="228"/>
        <v>0.0000499999999999999-0.00589593773030655i</v>
      </c>
      <c r="V543" t="str">
        <f t="shared" si="229"/>
        <v>3.33333333333333E-06-0.00648553150333722i</v>
      </c>
      <c r="W543" t="str">
        <f t="shared" si="230"/>
        <v>0.0000144744681748265-0.00308839722289836i</v>
      </c>
      <c r="X543" t="str">
        <f t="shared" si="231"/>
        <v>0.000193878551933804-0.00307624598167522i</v>
      </c>
      <c r="Y543" t="str">
        <f t="shared" si="232"/>
        <v>0.009+0.0256982279063645i</v>
      </c>
      <c r="Z543" t="str">
        <f t="shared" si="233"/>
        <v>-1.59206019501011-0.767019789208966i</v>
      </c>
      <c r="AA543" t="str">
        <f t="shared" si="234"/>
        <v>215.861646575642-531.138000081667i</v>
      </c>
      <c r="AB543" t="str">
        <f t="shared" si="235"/>
        <v>1.42479383947319-0.0430970099709711i</v>
      </c>
      <c r="AC543" t="str">
        <f t="shared" si="236"/>
        <v>5.9914883113031-3.21713822820363i</v>
      </c>
      <c r="AD543" t="str">
        <f t="shared" si="237"/>
        <v>0.187582197071193+0.093529490176926i</v>
      </c>
      <c r="AE543" t="str">
        <f t="shared" si="238"/>
        <v>-0.22690317940926-0.292783835627174i</v>
      </c>
      <c r="AF543" t="str">
        <f t="shared" si="239"/>
        <v>-10.5208647732511-3.76982740195123i</v>
      </c>
      <c r="AG543" t="str">
        <f t="shared" si="240"/>
        <v>1.32641130320725-0.287582223766256i</v>
      </c>
      <c r="AH543" t="str">
        <f t="shared" si="241"/>
        <v>0.309743166453154+3.0343541137106i</v>
      </c>
      <c r="AI543">
        <f t="shared" si="242"/>
        <v>9.6863449165842859</v>
      </c>
      <c r="AJ543">
        <f t="shared" si="243"/>
        <v>84.171505227325127</v>
      </c>
      <c r="AK543"/>
      <c r="AL543"/>
      <c r="AM543"/>
      <c r="AN543"/>
    </row>
    <row r="544" spans="1:40" x14ac:dyDescent="0.25">
      <c r="A544"/>
      <c r="B544">
        <f t="shared" si="244"/>
        <v>41000</v>
      </c>
      <c r="C544" s="186" t="str">
        <f t="shared" si="212"/>
        <v>-0.0000454647463963794+0.059732222492102i</v>
      </c>
      <c r="D544" s="158" t="str">
        <f t="shared" si="213"/>
        <v>-5.95735452006166+0.457947039106116i</v>
      </c>
      <c r="E544" t="str">
        <f t="shared" si="214"/>
        <v>2870</v>
      </c>
      <c r="F544" t="str">
        <f t="shared" si="215"/>
        <v>0.777000777000777</v>
      </c>
      <c r="G544" t="str">
        <f t="shared" si="210"/>
        <v>0.777000777000777</v>
      </c>
      <c r="H544" t="str">
        <f t="shared" si="216"/>
        <v>4.57380505841807+4.22968231636486i</v>
      </c>
      <c r="I544" t="str">
        <f t="shared" si="217"/>
        <v>161.006623496477i</v>
      </c>
      <c r="J544" t="str">
        <f t="shared" si="211"/>
        <v>-21.173610880136+34.8219973086229i</v>
      </c>
      <c r="K544" t="str">
        <f t="shared" si="218"/>
        <v>3.37563661038523-2.05256509061125i</v>
      </c>
      <c r="L544" t="str">
        <f t="shared" si="219"/>
        <v>0.187634502010443-0.100132967119921i</v>
      </c>
      <c r="M544" t="str">
        <f t="shared" si="220"/>
        <v>3.56327111239567-2.15269805773117i</v>
      </c>
      <c r="N544" t="str">
        <f t="shared" si="221"/>
        <v>-0.181831298487978i</v>
      </c>
      <c r="O544" t="str">
        <f t="shared" si="222"/>
        <v>0.983514186648975-0.180830983684229i</v>
      </c>
      <c r="P544" t="str">
        <f t="shared" si="223"/>
        <v>0.0164858133510249+0.180830983684229i</v>
      </c>
      <c r="Q544" t="str">
        <f t="shared" si="224"/>
        <v>-0.0164858133510249+0.00100031480374899i</v>
      </c>
      <c r="R544" t="str">
        <f t="shared" si="225"/>
        <v>-0.333210798809364-10.9891029045154i</v>
      </c>
      <c r="S544" t="str">
        <f t="shared" si="226"/>
        <v>0.0187691302173089i</v>
      </c>
      <c r="T544" t="str">
        <f t="shared" si="227"/>
        <v>0.206255903386257-0.00625407687266647i</v>
      </c>
      <c r="U544" t="str">
        <f t="shared" si="228"/>
        <v>0.0000499999999999999-0.00588155739437897i</v>
      </c>
      <c r="V544" t="str">
        <f t="shared" si="229"/>
        <v>3.33333333333333E-06-0.00646971313381688i</v>
      </c>
      <c r="W544" t="str">
        <f t="shared" si="230"/>
        <v>0.0000144744671438286-0.00308086478550998i</v>
      </c>
      <c r="X544" t="str">
        <f t="shared" si="231"/>
        <v>0.000193007433160319-0.0030687938607086i</v>
      </c>
      <c r="Y544" t="str">
        <f t="shared" si="232"/>
        <v>0.009+0.0257610597594363i</v>
      </c>
      <c r="Z544" t="str">
        <f t="shared" si="233"/>
        <v>-1.58493526104708-0.761159144583117i</v>
      </c>
      <c r="AA544" t="str">
        <f t="shared" si="234"/>
        <v>214.700201756869-529.971731470957i</v>
      </c>
      <c r="AB544" t="str">
        <f t="shared" si="235"/>
        <v>1.42478745596709-0.0432023041791046i</v>
      </c>
      <c r="AC544" t="str">
        <f t="shared" si="236"/>
        <v>5.98390246685538-3.22107871161042i</v>
      </c>
      <c r="AD544" t="str">
        <f t="shared" si="237"/>
        <v>0.187624296059986+0.0937766490595057i</v>
      </c>
      <c r="AE544" t="str">
        <f t="shared" si="238"/>
        <v>-0.225993408674605-0.291441866449277i</v>
      </c>
      <c r="AF544" t="str">
        <f t="shared" si="239"/>
        <v>-10.5311595784797-3.77173527725874i</v>
      </c>
      <c r="AG544" t="str">
        <f t="shared" si="240"/>
        <v>1.32573464919769-0.287072181424292i</v>
      </c>
      <c r="AH544" t="str">
        <f t="shared" si="241"/>
        <v>0.310940393277356+3.02539460273715i</v>
      </c>
      <c r="AI544">
        <f t="shared" si="242"/>
        <v>9.6612747968529415</v>
      </c>
      <c r="AJ544">
        <f t="shared" si="243"/>
        <v>84.1319265478798</v>
      </c>
      <c r="AK544"/>
      <c r="AL544"/>
      <c r="AM544"/>
      <c r="AN544"/>
    </row>
    <row r="545" spans="1:40" x14ac:dyDescent="0.25">
      <c r="A545"/>
      <c r="B545">
        <f t="shared" si="244"/>
        <v>41100</v>
      </c>
      <c r="C545" s="186" t="str">
        <f t="shared" si="212"/>
        <v>-0.0000452437760299248+0.0595868887852059i</v>
      </c>
      <c r="D545" s="158" t="str">
        <f t="shared" si="213"/>
        <v>-5.95735282595552+0.456832814019912i</v>
      </c>
      <c r="E545" t="str">
        <f t="shared" si="214"/>
        <v>2870</v>
      </c>
      <c r="F545" t="str">
        <f t="shared" si="215"/>
        <v>0.777000777000777</v>
      </c>
      <c r="G545" t="str">
        <f t="shared" si="210"/>
        <v>0.777000777000777</v>
      </c>
      <c r="H545" t="str">
        <f t="shared" si="216"/>
        <v>4.58408025745418+4.23044375724165i</v>
      </c>
      <c r="I545" t="str">
        <f t="shared" si="217"/>
        <v>161.399322578176i</v>
      </c>
      <c r="J545" t="str">
        <f t="shared" si="211"/>
        <v>-21.2819067429117+34.9069290093755i</v>
      </c>
      <c r="K545" t="str">
        <f t="shared" si="218"/>
        <v>3.37077302928733-2.05507844134749i</v>
      </c>
      <c r="L545" t="str">
        <f t="shared" si="219"/>
        <v>0.187431587101986-0.100268642249293i</v>
      </c>
      <c r="M545" t="str">
        <f t="shared" si="220"/>
        <v>3.55820461638932-2.15534708359678i</v>
      </c>
      <c r="N545" t="str">
        <f t="shared" si="221"/>
        <v>-0.1822747894599i</v>
      </c>
      <c r="O545" t="str">
        <f t="shared" si="222"/>
        <v>0.983433893022026-0.181267145549164i</v>
      </c>
      <c r="P545" t="str">
        <f t="shared" si="223"/>
        <v>0.016566106977974+0.181267145549164i</v>
      </c>
      <c r="Q545" t="str">
        <f t="shared" si="224"/>
        <v>-0.016566106977974+0.00100764391073599i</v>
      </c>
      <c r="R545" t="str">
        <f t="shared" si="225"/>
        <v>-0.333210199956073-10.9623161929113i</v>
      </c>
      <c r="S545" t="str">
        <f t="shared" si="226"/>
        <v>0.0188149085836926i</v>
      </c>
      <c r="T545" t="str">
        <f t="shared" si="227"/>
        <v>0.206254977035159-0.00626931945132744i</v>
      </c>
      <c r="U545" t="str">
        <f t="shared" si="228"/>
        <v>0.0000500000000000001-0.00586724703575521i</v>
      </c>
      <c r="V545" t="str">
        <f t="shared" si="229"/>
        <v>3.33333333333333E-06-0.00645397173933069i</v>
      </c>
      <c r="W545" t="str">
        <f t="shared" si="230"/>
        <v>0.000014474466110313-0.00307336900289972i</v>
      </c>
      <c r="X545" t="str">
        <f t="shared" si="231"/>
        <v>0.000192142636709932-0.00306137763676515i</v>
      </c>
      <c r="Y545" t="str">
        <f t="shared" si="232"/>
        <v>0.009+0.0258238916125081i</v>
      </c>
      <c r="Z545" t="str">
        <f t="shared" si="233"/>
        <v>-1.57785404200561-0.755358408402814i</v>
      </c>
      <c r="AA545" t="str">
        <f t="shared" si="234"/>
        <v>213.548154995472-528.809555583481i</v>
      </c>
      <c r="AB545" t="str">
        <f t="shared" si="235"/>
        <v>1.42478105686092-0.043307597819268i</v>
      </c>
      <c r="AC545" t="str">
        <f t="shared" si="236"/>
        <v>5.97631962920924-3.22499499015437i</v>
      </c>
      <c r="AD545" t="str">
        <f t="shared" si="237"/>
        <v>0.18766649713429+0.0940237387090667i</v>
      </c>
      <c r="AE545" t="str">
        <f t="shared" si="238"/>
        <v>-0.225088719429012-0.290111202752469i</v>
      </c>
      <c r="AF545" t="str">
        <f t="shared" si="239"/>
        <v>-10.5414330834097-3.77361094322174i</v>
      </c>
      <c r="AG545" t="str">
        <f t="shared" si="240"/>
        <v>1.32506327822868-0.28656369249383i</v>
      </c>
      <c r="AH545" t="str">
        <f t="shared" si="241"/>
        <v>0.312118821643916+3.0164800980418i</v>
      </c>
      <c r="AI545">
        <f t="shared" si="242"/>
        <v>9.6362589693183374</v>
      </c>
      <c r="AJ545">
        <f t="shared" si="243"/>
        <v>84.09255922503381</v>
      </c>
      <c r="AK545"/>
      <c r="AL545"/>
      <c r="AM545"/>
      <c r="AN545"/>
    </row>
    <row r="546" spans="1:40" x14ac:dyDescent="0.25">
      <c r="A546"/>
      <c r="B546">
        <f t="shared" si="244"/>
        <v>41200</v>
      </c>
      <c r="C546" s="186" t="str">
        <f t="shared" si="212"/>
        <v>-0.0000450244127162906+0.0594422605805244i</v>
      </c>
      <c r="D546" s="158" t="str">
        <f t="shared" si="213"/>
        <v>-5.95735114417012+0.455723997784021i</v>
      </c>
      <c r="E546" t="str">
        <f t="shared" si="214"/>
        <v>2870</v>
      </c>
      <c r="F546" t="str">
        <f t="shared" si="215"/>
        <v>0.777000777000777</v>
      </c>
      <c r="G546" t="str">
        <f t="shared" si="210"/>
        <v>0.777000777000777</v>
      </c>
      <c r="H546" t="str">
        <f t="shared" si="216"/>
        <v>4.59433411867339+4.23117860524935i</v>
      </c>
      <c r="I546" t="str">
        <f t="shared" si="217"/>
        <v>161.792021659874i</v>
      </c>
      <c r="J546" t="str">
        <f t="shared" si="211"/>
        <v>-21.390466420213+34.9918607101283i</v>
      </c>
      <c r="K546" t="str">
        <f t="shared" si="218"/>
        <v>3.36591155065047-2.05757614875153i</v>
      </c>
      <c r="L546" t="str">
        <f t="shared" si="219"/>
        <v>0.187228617889354-0.100403760025624i</v>
      </c>
      <c r="M546" t="str">
        <f t="shared" si="220"/>
        <v>3.55314016853982-2.15797990877715i</v>
      </c>
      <c r="N546" t="str">
        <f t="shared" si="221"/>
        <v>-0.182718280431822i</v>
      </c>
      <c r="O546" t="str">
        <f t="shared" si="222"/>
        <v>0.983353405969131-0.181703271761709i</v>
      </c>
      <c r="P546" t="str">
        <f t="shared" si="223"/>
        <v>0.016646594030869+0.181703271761709i</v>
      </c>
      <c r="Q546" t="str">
        <f t="shared" si="224"/>
        <v>-0.016646594030869+0.001015008670113i</v>
      </c>
      <c r="R546" t="str">
        <f t="shared" si="225"/>
        <v>-0.333209599640388-10.9356593941521i</v>
      </c>
      <c r="S546" t="str">
        <f t="shared" si="226"/>
        <v>0.0188606869500763i</v>
      </c>
      <c r="T546" t="str">
        <f t="shared" si="227"/>
        <v>0.206254048425764-0.00628456194757761i</v>
      </c>
      <c r="U546" t="str">
        <f t="shared" si="228"/>
        <v>0.0000500000000000001-0.00585300614489172i</v>
      </c>
      <c r="V546" t="str">
        <f t="shared" si="229"/>
        <v>3.33333333333333E-06-0.00643830675938089i</v>
      </c>
      <c r="W546" t="str">
        <f t="shared" si="230"/>
        <v>0.0000144744650742801-0.00306590960816389i</v>
      </c>
      <c r="X546" t="str">
        <f t="shared" si="231"/>
        <v>0.000191284101617726-0.00305399705198835i</v>
      </c>
      <c r="Y546" t="str">
        <f t="shared" si="232"/>
        <v>0.009+0.0258867234655799i</v>
      </c>
      <c r="Z546" t="str">
        <f t="shared" si="233"/>
        <v>-1.57081624444773-0.749616821345305i</v>
      </c>
      <c r="AA546" t="str">
        <f t="shared" si="234"/>
        <v>212.405406309633-527.651466042924i</v>
      </c>
      <c r="AB546" t="str">
        <f t="shared" si="235"/>
        <v>1.42477464215474-0.043412890890149i</v>
      </c>
      <c r="AC546" t="str">
        <f t="shared" si="236"/>
        <v>5.96873986583408-3.22888713875931i</v>
      </c>
      <c r="AD546" t="str">
        <f t="shared" si="237"/>
        <v>0.187708800277033+0.094270759457478i</v>
      </c>
      <c r="AE546" t="str">
        <f t="shared" si="238"/>
        <v>-0.224189085650636-0.288791714534441i</v>
      </c>
      <c r="AF546" t="str">
        <f t="shared" si="239"/>
        <v>-10.5516852628435-3.77545460746533i</v>
      </c>
      <c r="AG546" t="str">
        <f t="shared" si="240"/>
        <v>1.32439713569291-0.286056760976539i</v>
      </c>
      <c r="AH546" t="str">
        <f t="shared" si="241"/>
        <v>0.31327868868821+3.00761031133809i</v>
      </c>
      <c r="AI546">
        <f t="shared" si="242"/>
        <v>9.6112972579762008</v>
      </c>
      <c r="AJ546">
        <f t="shared" si="243"/>
        <v>84.053401768451423</v>
      </c>
      <c r="AK546"/>
      <c r="AL546"/>
      <c r="AM546"/>
      <c r="AN546"/>
    </row>
    <row r="547" spans="1:40" x14ac:dyDescent="0.25">
      <c r="A547"/>
      <c r="B547">
        <f t="shared" si="244"/>
        <v>41300</v>
      </c>
      <c r="C547" s="186" t="str">
        <f t="shared" si="212"/>
        <v>-0.0000448066409096737+0.0592983327533555i</v>
      </c>
      <c r="D547" s="158" t="str">
        <f t="shared" si="213"/>
        <v>-5.95734947458627+0.454620551109059i</v>
      </c>
      <c r="E547" t="str">
        <f t="shared" si="214"/>
        <v>2870</v>
      </c>
      <c r="F547" t="str">
        <f t="shared" si="215"/>
        <v>0.777000777000777</v>
      </c>
      <c r="G547" t="str">
        <f t="shared" si="210"/>
        <v>0.777000777000777</v>
      </c>
      <c r="H547" t="str">
        <f t="shared" si="216"/>
        <v>4.60456661792375+4.23188702770283i</v>
      </c>
      <c r="I547" t="str">
        <f t="shared" si="217"/>
        <v>162.184720741573i</v>
      </c>
      <c r="J547" t="str">
        <f t="shared" si="211"/>
        <v>-21.49928991204+35.076792410881i</v>
      </c>
      <c r="K547" t="str">
        <f t="shared" si="218"/>
        <v>3.36105221753397-2.06005826267776i</v>
      </c>
      <c r="L547" t="str">
        <f t="shared" si="219"/>
        <v>0.187025596149428-0.100538321192055i</v>
      </c>
      <c r="M547" t="str">
        <f t="shared" si="220"/>
        <v>3.5480778136834-2.16059658386982i</v>
      </c>
      <c r="N547" t="str">
        <f t="shared" si="221"/>
        <v>-0.183161771403743i</v>
      </c>
      <c r="O547" t="str">
        <f t="shared" si="222"/>
        <v>0.98327272550612-0.182139362236084i</v>
      </c>
      <c r="P547" t="str">
        <f t="shared" si="223"/>
        <v>0.01672727449388+0.182139362236084i</v>
      </c>
      <c r="Q547" t="str">
        <f t="shared" si="224"/>
        <v>-0.01672727449388+0.001022409167659i</v>
      </c>
      <c r="R547" t="str">
        <f t="shared" si="225"/>
        <v>-0.333208997862441-10.90913156456i</v>
      </c>
      <c r="S547" t="str">
        <f t="shared" si="226"/>
        <v>0.0189064653164598i</v>
      </c>
      <c r="T547" t="str">
        <f t="shared" si="227"/>
        <v>0.20625311755805-0.00629980436121857i</v>
      </c>
      <c r="U547" t="str">
        <f t="shared" si="228"/>
        <v>0.0000500000000000001-0.00583883421718011i</v>
      </c>
      <c r="V547" t="str">
        <f t="shared" si="229"/>
        <v>3.33333333333333E-06-0.00642271763889812i</v>
      </c>
      <c r="W547" t="str">
        <f t="shared" si="230"/>
        <v>0.0000144744640357297-0.00305848633698377i</v>
      </c>
      <c r="X547" t="str">
        <f t="shared" si="231"/>
        <v>0.000190431767651034-0.00304665185097679i</v>
      </c>
      <c r="Y547" t="str">
        <f t="shared" si="232"/>
        <v>0.009+0.0259495553186517i</v>
      </c>
      <c r="Z547" t="str">
        <f t="shared" si="233"/>
        <v>-1.56382157607504-0.743933635438855i</v>
      </c>
      <c r="AA547" t="str">
        <f t="shared" si="234"/>
        <v>211.271857005085-526.497456132098i</v>
      </c>
      <c r="AB547" t="str">
        <f t="shared" si="235"/>
        <v>1.42476821184841-0.0435181833903769i</v>
      </c>
      <c r="AC547" t="str">
        <f t="shared" si="236"/>
        <v>5.96116324373124-3.23275523230519i</v>
      </c>
      <c r="AD547" t="str">
        <f t="shared" si="237"/>
        <v>0.18775120547122+0.0945177116330148i</v>
      </c>
      <c r="AE547" t="str">
        <f t="shared" si="238"/>
        <v>-0.223294481221481-0.287483273617179i</v>
      </c>
      <c r="AF547" t="str">
        <f t="shared" si="239"/>
        <v>-10.56191609251-3.77726647659377i</v>
      </c>
      <c r="AG547" t="str">
        <f t="shared" si="240"/>
        <v>1.32373616765999-0.28555139058731i</v>
      </c>
      <c r="AH547" t="str">
        <f t="shared" si="241"/>
        <v>0.314420228428077+2.99878495632906i</v>
      </c>
      <c r="AI547">
        <f t="shared" si="242"/>
        <v>9.5863894873268816</v>
      </c>
      <c r="AJ547">
        <f t="shared" si="243"/>
        <v>84.014452700347903</v>
      </c>
      <c r="AK547"/>
      <c r="AL547"/>
      <c r="AM547"/>
      <c r="AN547"/>
    </row>
    <row r="548" spans="1:40" x14ac:dyDescent="0.25">
      <c r="A548"/>
      <c r="B548">
        <f t="shared" si="244"/>
        <v>41400</v>
      </c>
      <c r="C548" s="186" t="str">
        <f t="shared" si="212"/>
        <v>-0.0000445904452517952+0.0591551002285111i</v>
      </c>
      <c r="D548" s="158" t="str">
        <f t="shared" si="213"/>
        <v>-5.95734781708622+0.453522435085252i</v>
      </c>
      <c r="E548" t="str">
        <f t="shared" si="214"/>
        <v>2870</v>
      </c>
      <c r="F548" t="str">
        <f t="shared" si="215"/>
        <v>0.777000777000777</v>
      </c>
      <c r="G548" t="str">
        <f t="shared" si="210"/>
        <v>0.777000777000777</v>
      </c>
      <c r="H548" t="str">
        <f t="shared" si="216"/>
        <v>4.61477773196905+4.23256919127831i</v>
      </c>
      <c r="I548" t="str">
        <f t="shared" si="217"/>
        <v>162.577419823272i</v>
      </c>
      <c r="J548" t="str">
        <f t="shared" si="211"/>
        <v>-21.6083772183926+35.1617241116338i</v>
      </c>
      <c r="K548" t="str">
        <f t="shared" si="218"/>
        <v>3.3561950726915-2.06252483293996i</v>
      </c>
      <c r="L548" t="str">
        <f t="shared" si="219"/>
        <v>0.186822523652227-0.10067232649728i</v>
      </c>
      <c r="M548" t="str">
        <f t="shared" si="220"/>
        <v>3.54301759634373-2.16319715943724i</v>
      </c>
      <c r="N548" t="str">
        <f t="shared" si="221"/>
        <v>-0.183605262375665i</v>
      </c>
      <c r="O548" t="str">
        <f t="shared" si="222"/>
        <v>0.98319185164886-0.182575416886517i</v>
      </c>
      <c r="P548" t="str">
        <f t="shared" si="223"/>
        <v>0.01680814835114+0.182575416886517i</v>
      </c>
      <c r="Q548" t="str">
        <f t="shared" si="224"/>
        <v>-0.01680814835114+0.001029845489148i</v>
      </c>
      <c r="R548" t="str">
        <f t="shared" si="225"/>
        <v>-0.333208394621097-10.882731769574i</v>
      </c>
      <c r="S548" t="str">
        <f t="shared" si="226"/>
        <v>0.0189522436828435i</v>
      </c>
      <c r="T548" t="str">
        <f t="shared" si="227"/>
        <v>0.206252184431989-0.00631504669202811i</v>
      </c>
      <c r="U548" t="str">
        <f t="shared" si="228"/>
        <v>0.00005-0.0058247307528874i</v>
      </c>
      <c r="V548" t="str">
        <f t="shared" si="229"/>
        <v>3.33333333333333E-06-0.00640720382817614i</v>
      </c>
      <c r="W548" t="str">
        <f t="shared" si="230"/>
        <v>0.0000144744629946617-0.00305109892759447i</v>
      </c>
      <c r="X548" t="str">
        <f t="shared" si="231"/>
        <v>0.000189585575298922-0.00303934178075506i</v>
      </c>
      <c r="Y548" t="str">
        <f t="shared" si="232"/>
        <v>0.009+0.0260123871717235i</v>
      </c>
      <c r="Z548" t="str">
        <f t="shared" si="233"/>
        <v>-1.5568697457623-0.738308113870246i</v>
      </c>
      <c r="AA548" t="str">
        <f t="shared" si="234"/>
        <v>210.147409656276-525.347518804842i</v>
      </c>
      <c r="AB548" t="str">
        <f t="shared" si="235"/>
        <v>1.42476176594172-0.0436234753184167i</v>
      </c>
      <c r="AC548" t="str">
        <f t="shared" si="236"/>
        <v>5.9535898294357-3.23659934562673i</v>
      </c>
      <c r="AD548" t="str">
        <f t="shared" si="237"/>
        <v>0.187793712699939+0.094764595560406i</v>
      </c>
      <c r="AE548" t="str">
        <f t="shared" si="238"/>
        <v>-0.222404879937032-0.286185753617579i</v>
      </c>
      <c r="AF548" t="str">
        <f t="shared" si="239"/>
        <v>-10.5721255490553-3.77904675619306i</v>
      </c>
      <c r="AG548" t="str">
        <f t="shared" si="240"/>
        <v>1.32308032086703-0.285047584762304i</v>
      </c>
      <c r="AH548" t="str">
        <f t="shared" si="241"/>
        <v>0.315543671808085+2.99000374869691i</v>
      </c>
      <c r="AI548">
        <f t="shared" si="242"/>
        <v>9.5615354823789964</v>
      </c>
      <c r="AJ548">
        <f t="shared" si="243"/>
        <v>83.975710555361076</v>
      </c>
      <c r="AK548"/>
      <c r="AL548"/>
      <c r="AM548"/>
      <c r="AN548"/>
    </row>
    <row r="549" spans="1:40" x14ac:dyDescent="0.25">
      <c r="A549"/>
      <c r="B549">
        <f t="shared" si="244"/>
        <v>41500</v>
      </c>
      <c r="C549" s="186" t="str">
        <f t="shared" si="212"/>
        <v>-0.0000443758105691931+0.0590125579797213i</v>
      </c>
      <c r="D549" s="158" t="str">
        <f t="shared" si="213"/>
        <v>-5.95734617155366+0.452429611177863i</v>
      </c>
      <c r="E549" t="str">
        <f t="shared" si="214"/>
        <v>2870</v>
      </c>
      <c r="F549" t="str">
        <f t="shared" si="215"/>
        <v>0.777000777000777</v>
      </c>
      <c r="G549" t="str">
        <f t="shared" si="210"/>
        <v>0.777000777000777</v>
      </c>
      <c r="H549" t="str">
        <f t="shared" si="216"/>
        <v>4.62496743847991+4.23322526201148i</v>
      </c>
      <c r="I549" t="str">
        <f t="shared" si="217"/>
        <v>162.970118904971i</v>
      </c>
      <c r="J549" t="str">
        <f t="shared" si="211"/>
        <v>-21.7177283392708+35.2466558123865i</v>
      </c>
      <c r="K549" t="str">
        <f t="shared" si="218"/>
        <v>3.35134015857199-2.06497590931101i</v>
      </c>
      <c r="L549" t="str">
        <f t="shared" si="219"/>
        <v>0.186619402160902-0.100805776695496i</v>
      </c>
      <c r="M549" t="str">
        <f t="shared" si="220"/>
        <v>3.53795956073289-2.16578168600651i</v>
      </c>
      <c r="N549" t="str">
        <f t="shared" si="221"/>
        <v>-0.184048753347587i</v>
      </c>
      <c r="O549" t="str">
        <f t="shared" si="222"/>
        <v>0.98311078441326-0.183011435627244i</v>
      </c>
      <c r="P549" t="str">
        <f t="shared" si="223"/>
        <v>0.0168892155867399+0.183011435627244i</v>
      </c>
      <c r="Q549" t="str">
        <f t="shared" si="224"/>
        <v>-0.0168892155867399+0.00103731772034299i</v>
      </c>
      <c r="R549" t="str">
        <f t="shared" si="225"/>
        <v>-0.333207789917483-10.8564590836439i</v>
      </c>
      <c r="S549" t="str">
        <f t="shared" si="226"/>
        <v>0.0189980220492272i</v>
      </c>
      <c r="T549" t="str">
        <f t="shared" si="227"/>
        <v>0.2062512490476-0.00633028893982661i</v>
      </c>
      <c r="U549" t="str">
        <f t="shared" si="228"/>
        <v>0.0000499999999999999-0.00581069525709731i</v>
      </c>
      <c r="V549" t="str">
        <f t="shared" si="229"/>
        <v>3.33333333333333E-06-0.00639176478280703i</v>
      </c>
      <c r="W549" t="str">
        <f t="shared" si="230"/>
        <v>0.0000144744619510762-0.00304374712075412i</v>
      </c>
      <c r="X549" t="str">
        <f t="shared" si="231"/>
        <v>0.000188745465761856-0.00303206659074527i</v>
      </c>
      <c r="Y549" t="str">
        <f t="shared" si="232"/>
        <v>0.009+0.0260752190247953i</v>
      </c>
      <c r="Z549" t="str">
        <f t="shared" si="233"/>
        <v>-1.54996046358968-0.732739530795971i</v>
      </c>
      <c r="AA549" t="str">
        <f t="shared" si="234"/>
        <v>209.031968087848-524.20164669763i</v>
      </c>
      <c r="AB549" t="str">
        <f t="shared" si="235"/>
        <v>1.42475530443482-0.0437287666730277i</v>
      </c>
      <c r="AC549" t="str">
        <f t="shared" si="236"/>
        <v>5.94601968901798-3.24041955351546i</v>
      </c>
      <c r="AD549" t="str">
        <f t="shared" si="237"/>
        <v>0.187836321946368+0.0950114115608844i</v>
      </c>
      <c r="AE549" t="str">
        <f t="shared" si="238"/>
        <v>-0.221520255515588-0.284899029918641i</v>
      </c>
      <c r="AF549" t="str">
        <f t="shared" si="239"/>
        <v>-10.5823136100336-3.78079565083362i</v>
      </c>
      <c r="AG549" t="str">
        <f t="shared" si="240"/>
        <v>1.32242954270941-0.284545346666821i</v>
      </c>
      <c r="AH549" t="str">
        <f t="shared" si="241"/>
        <v>0.316649246743065+2.98126640609307i</v>
      </c>
      <c r="AI549">
        <f t="shared" si="242"/>
        <v>9.5367350686543162</v>
      </c>
      <c r="AJ549">
        <f t="shared" si="243"/>
        <v>83.937173880426826</v>
      </c>
      <c r="AK549"/>
      <c r="AL549"/>
      <c r="AM549"/>
      <c r="AN549"/>
    </row>
    <row r="550" spans="1:40" x14ac:dyDescent="0.25">
      <c r="A550"/>
      <c r="B550">
        <f t="shared" si="244"/>
        <v>41600</v>
      </c>
      <c r="C550" s="186" t="str">
        <f t="shared" si="212"/>
        <v>-0.0000441627218705582+0.0588707010290449i</v>
      </c>
      <c r="D550" s="158" t="str">
        <f t="shared" si="213"/>
        <v>-5.95734453787364+0.451342041222678i</v>
      </c>
      <c r="E550" t="str">
        <f t="shared" si="214"/>
        <v>2870</v>
      </c>
      <c r="F550" t="str">
        <f t="shared" si="215"/>
        <v>0.777000777000777</v>
      </c>
      <c r="G550" t="str">
        <f t="shared" si="210"/>
        <v>0.777000777000777</v>
      </c>
      <c r="H550" t="str">
        <f t="shared" si="216"/>
        <v>4.63513571602468+4.23385540529564i</v>
      </c>
      <c r="I550" t="str">
        <f t="shared" si="217"/>
        <v>163.362817986669i</v>
      </c>
      <c r="J550" t="str">
        <f t="shared" si="211"/>
        <v>-21.8273432746747+35.3315875131392i</v>
      </c>
      <c r="K550" t="str">
        <f t="shared" si="218"/>
        <v>3.34648751732051-2.06741154152229i</v>
      </c>
      <c r="L550" t="str">
        <f t="shared" si="219"/>
        <v>0.186416233431719-0.100938672546355i</v>
      </c>
      <c r="M550" t="str">
        <f t="shared" si="220"/>
        <v>3.53290375075223-2.16835021406864i</v>
      </c>
      <c r="N550" t="str">
        <f t="shared" si="221"/>
        <v>-0.184492244319509i</v>
      </c>
      <c r="O550" t="str">
        <f t="shared" si="222"/>
        <v>0.983029523815263-0.183447418372505i</v>
      </c>
      <c r="P550" t="str">
        <f t="shared" si="223"/>
        <v>0.016970476184737+0.183447418372505i</v>
      </c>
      <c r="Q550" t="str">
        <f t="shared" si="224"/>
        <v>-0.016970476184737+0.001044825947004i</v>
      </c>
      <c r="R550" t="str">
        <f t="shared" si="225"/>
        <v>-0.333207183750434-10.8303125901157i</v>
      </c>
      <c r="S550" t="str">
        <f t="shared" si="226"/>
        <v>0.0190438004156109i</v>
      </c>
      <c r="T550" t="str">
        <f t="shared" si="227"/>
        <v>0.206250311404841-0.00634553110439105i</v>
      </c>
      <c r="U550" t="str">
        <f t="shared" si="228"/>
        <v>0.0000499999999999999-0.00579672723965236i</v>
      </c>
      <c r="V550" t="str">
        <f t="shared" si="229"/>
        <v>3.33333333333333E-06-0.00637639996361762i</v>
      </c>
      <c r="W550" t="str">
        <f t="shared" si="230"/>
        <v>0.0000144744609049733-0.00303643065971356i</v>
      </c>
      <c r="X550" t="str">
        <f t="shared" si="231"/>
        <v>0.000187911380941523-0.00302482603273862i</v>
      </c>
      <c r="Y550" t="str">
        <f t="shared" si="232"/>
        <v>0.009+0.0261380508778671i</v>
      </c>
      <c r="Z550" t="str">
        <f t="shared" si="233"/>
        <v>-1.54309344087294-0.727227171156805i</v>
      </c>
      <c r="AA550" t="str">
        <f t="shared" si="234"/>
        <v>207.925437356394-523.05983214082i</v>
      </c>
      <c r="AB550" t="str">
        <f t="shared" si="235"/>
        <v>1.4247488273274-0.0438340574526692i</v>
      </c>
      <c r="AC550" t="str">
        <f t="shared" si="236"/>
        <v>5.93845288808382-3.24421593071464i</v>
      </c>
      <c r="AD550" t="str">
        <f t="shared" si="237"/>
        <v>0.187879033193757+0.0952581599522149i</v>
      </c>
      <c r="AE550" t="str">
        <f t="shared" si="238"/>
        <v>-0.220640581607183-0.283622979641059i</v>
      </c>
      <c r="AF550" t="str">
        <f t="shared" si="239"/>
        <v>-10.5924802538983-3.78251336407296i</v>
      </c>
      <c r="AG550" t="str">
        <f t="shared" si="240"/>
        <v>1.32178378123164-0.284044679202901i</v>
      </c>
      <c r="AH550" t="str">
        <f t="shared" si="241"/>
        <v>0.317737178161071+2.9725726481272i</v>
      </c>
      <c r="AI550">
        <f t="shared" si="242"/>
        <v>9.5119880721897001</v>
      </c>
      <c r="AJ550">
        <f t="shared" si="243"/>
        <v>83.898841234652238</v>
      </c>
      <c r="AK550"/>
      <c r="AL550"/>
      <c r="AM550"/>
      <c r="AN550"/>
    </row>
    <row r="551" spans="1:40" x14ac:dyDescent="0.25">
      <c r="A551"/>
      <c r="B551">
        <f t="shared" si="244"/>
        <v>41700</v>
      </c>
      <c r="C551" s="186" t="str">
        <f t="shared" si="212"/>
        <v>-0.0000439511643441171+0.0587295244462903i</v>
      </c>
      <c r="D551" s="158" t="str">
        <f t="shared" si="213"/>
        <v>-5.9573429159326+0.450259687421559i</v>
      </c>
      <c r="E551" t="str">
        <f t="shared" si="214"/>
        <v>2870</v>
      </c>
      <c r="F551" t="str">
        <f t="shared" si="215"/>
        <v>0.777000777000777</v>
      </c>
      <c r="G551" t="str">
        <f t="shared" si="210"/>
        <v>0.777000777000777</v>
      </c>
      <c r="H551" t="str">
        <f t="shared" si="216"/>
        <v>4.64528254406062+4.23445978587997i</v>
      </c>
      <c r="I551" t="str">
        <f t="shared" si="217"/>
        <v>163.755517068368i</v>
      </c>
      <c r="J551" t="str">
        <f t="shared" si="211"/>
        <v>-21.9372220246042+35.416519213892i</v>
      </c>
      <c r="K551" t="str">
        <f t="shared" si="218"/>
        <v>3.34163719077926-2.0698317792632i</v>
      </c>
      <c r="L551" t="str">
        <f t="shared" si="219"/>
        <v>0.186213019214059-0.101071014814914i</v>
      </c>
      <c r="M551" t="str">
        <f t="shared" si="220"/>
        <v>3.52785020999332-2.17090279407811i</v>
      </c>
      <c r="N551" t="str">
        <f t="shared" si="221"/>
        <v>-0.184935735291431i</v>
      </c>
      <c r="O551" t="str">
        <f t="shared" si="222"/>
        <v>0.982948069870853-0.183883365036551i</v>
      </c>
      <c r="P551" t="str">
        <f t="shared" si="223"/>
        <v>0.017051930129147+0.183883365036551i</v>
      </c>
      <c r="Q551" t="str">
        <f t="shared" si="224"/>
        <v>-0.017051930129147+0.00105237025488i</v>
      </c>
      <c r="R551" t="str">
        <f t="shared" si="225"/>
        <v>-0.333206576121045-10.804291381131i</v>
      </c>
      <c r="S551" t="str">
        <f t="shared" si="226"/>
        <v>0.0190895787819946i</v>
      </c>
      <c r="T551" t="str">
        <f t="shared" si="227"/>
        <v>0.206249371503725-0.00636077318554137i</v>
      </c>
      <c r="U551" t="str">
        <f t="shared" si="228"/>
        <v>0.0000499999999999999-0.00578282621509683i</v>
      </c>
      <c r="V551" t="str">
        <f t="shared" si="229"/>
        <v>3.33333333333333E-06-0.00636110883660654i</v>
      </c>
      <c r="W551" t="str">
        <f t="shared" si="230"/>
        <v>0.0000144744598563528-0.00302914929018648i</v>
      </c>
      <c r="X551" t="str">
        <f t="shared" si="231"/>
        <v>0.000187083263430839-0.00301761986086779i</v>
      </c>
      <c r="Y551" t="str">
        <f t="shared" si="232"/>
        <v>0.009+0.0262008827309389i</v>
      </c>
      <c r="Z551" t="str">
        <f t="shared" si="233"/>
        <v>-1.5362683901923-0.721770330495929i</v>
      </c>
      <c r="AA551" t="str">
        <f t="shared" si="234"/>
        <v>206.827723732501-521.922067169596i</v>
      </c>
      <c r="AB551" t="str">
        <f t="shared" si="235"/>
        <v>1.42474233461957-0.0439393476560974i</v>
      </c>
      <c r="AC551" t="str">
        <f t="shared" si="236"/>
        <v>5.93088949177743-3.24798855192253i</v>
      </c>
      <c r="AD551" t="str">
        <f t="shared" si="237"/>
        <v>0.187921846425441+0.0955048410487458i</v>
      </c>
      <c r="AE551" t="str">
        <f t="shared" si="238"/>
        <v>-0.219765831802262-0.282357481615424i</v>
      </c>
      <c r="AF551" t="str">
        <f t="shared" si="239"/>
        <v>-10.6026254599932-3.78420009845841i</v>
      </c>
      <c r="AG551" t="str">
        <f t="shared" si="240"/>
        <v>1.32114298511834-0.283545585016792i</v>
      </c>
      <c r="AH551" t="str">
        <f t="shared" si="241"/>
        <v>0.318807688045659+2.96392219635725i</v>
      </c>
      <c r="AI551">
        <f t="shared" si="242"/>
        <v>9.4872943195421495</v>
      </c>
      <c r="AJ551">
        <f t="shared" si="243"/>
        <v>83.860711189193211</v>
      </c>
      <c r="AK551"/>
      <c r="AL551"/>
      <c r="AM551"/>
      <c r="AN551"/>
    </row>
    <row r="552" spans="1:40" x14ac:dyDescent="0.25">
      <c r="A552"/>
      <c r="B552">
        <f t="shared" si="244"/>
        <v>41800</v>
      </c>
      <c r="C552" s="186" t="str">
        <f t="shared" si="212"/>
        <v>-0.0000437411233550595+0.0585890233484456i</v>
      </c>
      <c r="D552" s="158" t="str">
        <f t="shared" si="213"/>
        <v>-5.95734130561835+0.449182512338083i</v>
      </c>
      <c r="E552" t="str">
        <f t="shared" si="214"/>
        <v>2870</v>
      </c>
      <c r="F552" t="str">
        <f t="shared" si="215"/>
        <v>0.777000777000777</v>
      </c>
      <c r="G552" t="str">
        <f t="shared" si="210"/>
        <v>0.777000777000777</v>
      </c>
      <c r="H552" t="str">
        <f t="shared" si="216"/>
        <v>4.65540790292505+4.23503856786786i</v>
      </c>
      <c r="I552" t="str">
        <f t="shared" si="217"/>
        <v>164.148216150067i</v>
      </c>
      <c r="J552" t="str">
        <f t="shared" si="211"/>
        <v>-22.0473645890594+35.5014509146447i</v>
      </c>
      <c r="K552" t="str">
        <f t="shared" si="218"/>
        <v>3.33678922048829-2.07223667218067i</v>
      </c>
      <c r="L552" t="str">
        <f t="shared" si="219"/>
        <v>0.186009761250405-0.101202804271586i</v>
      </c>
      <c r="M552" t="str">
        <f t="shared" si="220"/>
        <v>3.52279898173869-2.17343947645226i</v>
      </c>
      <c r="N552" t="str">
        <f t="shared" si="221"/>
        <v>-0.185379226263353i</v>
      </c>
      <c r="O552" t="str">
        <f t="shared" si="222"/>
        <v>0.982866422596049-0.184319275533637i</v>
      </c>
      <c r="P552" t="str">
        <f t="shared" si="223"/>
        <v>0.0171335774039511+0.184319275533637i</v>
      </c>
      <c r="Q552" t="str">
        <f t="shared" si="224"/>
        <v>-0.0171335774039511+0.00105995072971599i</v>
      </c>
      <c r="R552" t="str">
        <f t="shared" si="225"/>
        <v>-0.333205967028699-10.7783945575165i</v>
      </c>
      <c r="S552" t="str">
        <f t="shared" si="226"/>
        <v>0.0191353571483783i</v>
      </c>
      <c r="T552" t="str">
        <f t="shared" si="227"/>
        <v>0.206248429344215-0.00637601518306492i</v>
      </c>
      <c r="U552" t="str">
        <f t="shared" si="228"/>
        <v>0.0000500000000000001-0.00576899170262055i</v>
      </c>
      <c r="V552" t="str">
        <f t="shared" si="229"/>
        <v>3.33333333333333E-06-0.00634589087288259i</v>
      </c>
      <c r="W552" t="str">
        <f t="shared" si="230"/>
        <v>0.0000144744588052149-0.00302190276031994i</v>
      </c>
      <c r="X552" t="str">
        <f t="shared" si="231"/>
        <v>0.000186261056504116-0.00301044783157936i</v>
      </c>
      <c r="Y552" t="str">
        <f t="shared" si="232"/>
        <v>0.009+0.0262637145840107i</v>
      </c>
      <c r="Z552" t="str">
        <f t="shared" si="233"/>
        <v>-1.52948502541961-0.7163683147803i</v>
      </c>
      <c r="AA552" t="str">
        <f t="shared" si="234"/>
        <v>205.738734683067-520.788343534584i</v>
      </c>
      <c r="AB552" t="str">
        <f t="shared" si="235"/>
        <v>1.42473582631106-0.0440446372818434i</v>
      </c>
      <c r="AC552" t="str">
        <f t="shared" si="236"/>
        <v>5.92332956478085-3.25173749178782i</v>
      </c>
      <c r="AD552" t="str">
        <f t="shared" si="237"/>
        <v>0.187964761624831+0.0957514551614458i</v>
      </c>
      <c r="AE552" t="str">
        <f t="shared" si="238"/>
        <v>-0.218895979639979-0.281102416354829i</v>
      </c>
      <c r="AF552" t="str">
        <f t="shared" si="239"/>
        <v>-10.6127492085434-3.78585605552978i</v>
      </c>
      <c r="AG552" t="str">
        <f t="shared" si="240"/>
        <v>1.32050710368543-0.283048066506175i</v>
      </c>
      <c r="AH552" t="str">
        <f t="shared" si="241"/>
        <v>0.31986099547748+2.9553147742784i</v>
      </c>
      <c r="AI552">
        <f t="shared" si="242"/>
        <v>9.4626536377906696</v>
      </c>
      <c r="AJ552">
        <f t="shared" si="243"/>
        <v>83.822782327132117</v>
      </c>
      <c r="AK552"/>
      <c r="AL552"/>
      <c r="AM552"/>
      <c r="AN552"/>
    </row>
    <row r="553" spans="1:40" x14ac:dyDescent="0.25">
      <c r="A553"/>
      <c r="B553">
        <f t="shared" si="244"/>
        <v>41900</v>
      </c>
      <c r="C553" s="186" t="str">
        <f t="shared" si="212"/>
        <v>-0.0000435325844430047+0.0584491928991138i</v>
      </c>
      <c r="D553" s="158" t="str">
        <f t="shared" si="213"/>
        <v>-5.95733970682002+0.448110478893206i</v>
      </c>
      <c r="E553" t="str">
        <f t="shared" si="214"/>
        <v>2870</v>
      </c>
      <c r="F553" t="str">
        <f t="shared" si="215"/>
        <v>0.777000777000777</v>
      </c>
      <c r="G553" t="str">
        <f t="shared" si="210"/>
        <v>0.777000777000777</v>
      </c>
      <c r="H553" t="str">
        <f t="shared" si="216"/>
        <v>4.66551177382642+4.23559191471532i</v>
      </c>
      <c r="I553" t="str">
        <f t="shared" si="217"/>
        <v>164.540915231765i</v>
      </c>
      <c r="J553" t="str">
        <f t="shared" si="211"/>
        <v>-22.1577709680402+35.5863826153975i</v>
      </c>
      <c r="K553" t="str">
        <f t="shared" si="218"/>
        <v>3.33194364768652-2.07462626987859i</v>
      </c>
      <c r="L553" t="str">
        <f t="shared" si="219"/>
        <v>0.185806461276334-0.101334041692088i</v>
      </c>
      <c r="M553" t="str">
        <f t="shared" si="220"/>
        <v>3.51775010896285-2.17596031157068i</v>
      </c>
      <c r="N553" t="str">
        <f t="shared" si="221"/>
        <v>-0.185822717235275i</v>
      </c>
      <c r="O553" t="str">
        <f t="shared" si="222"/>
        <v>0.982784582006911-0.184755149778026i</v>
      </c>
      <c r="P553" t="str">
        <f t="shared" si="223"/>
        <v>0.017215417993089+0.184755149778026i</v>
      </c>
      <c r="Q553" t="str">
        <f t="shared" si="224"/>
        <v>-0.017215417993089+0.00106756745724898i</v>
      </c>
      <c r="R553" t="str">
        <f t="shared" si="225"/>
        <v>-0.333205356473072-10.7526212286852i</v>
      </c>
      <c r="S553" t="str">
        <f t="shared" si="226"/>
        <v>0.019181135514762i</v>
      </c>
      <c r="T553" t="str">
        <f t="shared" si="227"/>
        <v>0.206247484926318-0.00639125709675457i</v>
      </c>
      <c r="U553" t="str">
        <f t="shared" si="228"/>
        <v>0.00005-0.00575522322600331i</v>
      </c>
      <c r="V553" t="str">
        <f t="shared" si="229"/>
        <v>3.33333333333333E-06-0.00633074554860363i</v>
      </c>
      <c r="W553" t="str">
        <f t="shared" si="230"/>
        <v>0.0000144744577515594-0.00301469082066524i</v>
      </c>
      <c r="X553" t="str">
        <f t="shared" si="231"/>
        <v>0.000185444704107369-0.00300330970360661i</v>
      </c>
      <c r="Y553" t="str">
        <f t="shared" si="232"/>
        <v>0.009+0.0263265464370825i</v>
      </c>
      <c r="Z553" t="str">
        <f t="shared" si="233"/>
        <v>-1.52274306174397-0.71102044022533i</v>
      </c>
      <c r="AA553" t="str">
        <f t="shared" si="234"/>
        <v>204.65837885389-519.658652712181i</v>
      </c>
      <c r="AB553" t="str">
        <f t="shared" si="235"/>
        <v>1.42472930240192-0.0441499263284763i</v>
      </c>
      <c r="AC553" t="str">
        <f t="shared" si="236"/>
        <v>5.91577317131739-3.25546282491106i</v>
      </c>
      <c r="AD553" t="str">
        <f t="shared" si="237"/>
        <v>0.188007778775417+0.0959980025979477i</v>
      </c>
      <c r="AE553" t="str">
        <f t="shared" si="238"/>
        <v>-0.218030998616218-0.279857666027989i</v>
      </c>
      <c r="AF553" t="str">
        <f t="shared" si="239"/>
        <v>-10.6228514806464-3.78748143582211i</v>
      </c>
      <c r="AG553" t="str">
        <f t="shared" si="240"/>
        <v>1.31987608687133-0.282552125827226i</v>
      </c>
      <c r="AH553" t="str">
        <f t="shared" si="241"/>
        <v>0.320897316675264+2.94675010731243i</v>
      </c>
      <c r="AI553">
        <f t="shared" si="242"/>
        <v>9.4380658545394329</v>
      </c>
      <c r="AJ553">
        <f t="shared" si="243"/>
        <v>83.785053243357666</v>
      </c>
      <c r="AK553"/>
      <c r="AL553"/>
      <c r="AM553"/>
      <c r="AN553"/>
    </row>
    <row r="554" spans="1:40" x14ac:dyDescent="0.25">
      <c r="A554"/>
      <c r="B554">
        <f t="shared" si="244"/>
        <v>42000</v>
      </c>
      <c r="C554" s="186" t="str">
        <f t="shared" si="212"/>
        <v>-0.0000433255333195148+0.0583100283079592i</v>
      </c>
      <c r="D554" s="158" t="str">
        <f t="shared" si="213"/>
        <v>-5.95733811942808+0.447043550361021i</v>
      </c>
      <c r="E554" t="str">
        <f t="shared" si="214"/>
        <v>2870</v>
      </c>
      <c r="F554" t="str">
        <f t="shared" si="215"/>
        <v>0.777000777000777</v>
      </c>
      <c r="G554" t="str">
        <f t="shared" si="210"/>
        <v>0.777000777000777</v>
      </c>
      <c r="H554" t="str">
        <f t="shared" si="216"/>
        <v>4.67559413883566+4.23611998922943i</v>
      </c>
      <c r="I554" t="str">
        <f t="shared" si="217"/>
        <v>164.933614313464i</v>
      </c>
      <c r="J554" t="str">
        <f t="shared" si="211"/>
        <v>-22.2684411615467+35.6713143161502i</v>
      </c>
      <c r="K554" t="str">
        <f t="shared" si="218"/>
        <v>3.32710051331266-2.07700062191739i</v>
      </c>
      <c r="L554" t="str">
        <f t="shared" si="219"/>
        <v>0.185603121020512-0.101464727857398i</v>
      </c>
      <c r="M554" t="str">
        <f t="shared" si="220"/>
        <v>3.51270363433317-2.17846534977479i</v>
      </c>
      <c r="N554" t="str">
        <f t="shared" si="221"/>
        <v>-0.186266208207197i</v>
      </c>
      <c r="O554" t="str">
        <f t="shared" si="222"/>
        <v>0.982702548119536-0.18519098768399i</v>
      </c>
      <c r="P554" t="str">
        <f t="shared" si="223"/>
        <v>0.0172974518804641+0.18519098768399i</v>
      </c>
      <c r="Q554" t="str">
        <f t="shared" si="224"/>
        <v>-0.0172974518804641+0.00107522052320699i</v>
      </c>
      <c r="R554" t="str">
        <f t="shared" si="225"/>
        <v>-0.333204744455123-10.7269705125308i</v>
      </c>
      <c r="S554" t="str">
        <f t="shared" si="226"/>
        <v>0.0192269138811457i</v>
      </c>
      <c r="T554" t="str">
        <f t="shared" si="227"/>
        <v>0.206246538250019-0.00640649892642781i</v>
      </c>
      <c r="U554" t="str">
        <f t="shared" si="228"/>
        <v>0.00005-0.00574152031356044i</v>
      </c>
      <c r="V554" t="str">
        <f t="shared" si="229"/>
        <v>3.33333333333333E-06-0.00631567234491646i</v>
      </c>
      <c r="W554" t="str">
        <f t="shared" si="230"/>
        <v>0.0000144744566953863-0.00300751322414944i</v>
      </c>
      <c r="X554" t="str">
        <f t="shared" si="231"/>
        <v>0.000184634150848831-0.00299620523794314i</v>
      </c>
      <c r="Y554" t="str">
        <f t="shared" si="232"/>
        <v>0.009+0.0263893782901543i</v>
      </c>
      <c r="Z554" t="str">
        <f t="shared" si="233"/>
        <v>-1.51604221569623-0.705726033122956i</v>
      </c>
      <c r="AA554" t="str">
        <f t="shared" si="234"/>
        <v>203.58656605255-518.532985914586i</v>
      </c>
      <c r="AB554" t="str">
        <f t="shared" si="235"/>
        <v>1.42472276289205-0.0442552147947353i</v>
      </c>
      <c r="AC554" t="str">
        <f t="shared" si="236"/>
        <v>5.90822037515093-3.2591646258434i</v>
      </c>
      <c r="AD554" t="str">
        <f t="shared" si="237"/>
        <v>0.188050897860764+0.0962444836625837i</v>
      </c>
      <c r="AE554" t="str">
        <f t="shared" si="238"/>
        <v>-0.217170862191337-0.278623114432851i</v>
      </c>
      <c r="AF554" t="str">
        <f t="shared" si="239"/>
        <v>-10.6329322582637-3.78907643886841i</v>
      </c>
      <c r="AG554" t="str">
        <f t="shared" si="240"/>
        <v>1.31924988522838-0.282057764901487i</v>
      </c>
      <c r="AH554" t="str">
        <f t="shared" si="241"/>
        <v>0.321916865036303+2.93822792279727i</v>
      </c>
      <c r="AI554">
        <f t="shared" si="242"/>
        <v>9.4135307979215419</v>
      </c>
      <c r="AJ554">
        <f t="shared" si="243"/>
        <v>83.747522544444152</v>
      </c>
      <c r="AK554"/>
      <c r="AL554"/>
      <c r="AM554"/>
      <c r="AN554"/>
    </row>
    <row r="555" spans="1:40" x14ac:dyDescent="0.25">
      <c r="A555"/>
      <c r="B555">
        <f t="shared" si="244"/>
        <v>42100</v>
      </c>
      <c r="C555" s="186" t="str">
        <f t="shared" si="212"/>
        <v>-0.0000431199558656456+0.0581715248301593i</v>
      </c>
      <c r="D555" s="158" t="str">
        <f t="shared" si="213"/>
        <v>-5.95733654333427+0.445981690364555i</v>
      </c>
      <c r="E555" t="str">
        <f t="shared" si="214"/>
        <v>2870</v>
      </c>
      <c r="F555" t="str">
        <f t="shared" si="215"/>
        <v>0.777000777000777</v>
      </c>
      <c r="G555" t="str">
        <f t="shared" si="210"/>
        <v>0.777000777000777</v>
      </c>
      <c r="H555" t="str">
        <f t="shared" si="216"/>
        <v>4.68565498087739+4.2366229535669i</v>
      </c>
      <c r="I555" t="str">
        <f t="shared" si="217"/>
        <v>165.326313395163i</v>
      </c>
      <c r="J555" t="str">
        <f t="shared" si="211"/>
        <v>-22.3793751695787+35.756246016903i</v>
      </c>
      <c r="K555" t="str">
        <f t="shared" si="218"/>
        <v>3.32225985800604-2.07935977781339i</v>
      </c>
      <c r="L555" t="str">
        <f t="shared" si="219"/>
        <v>0.185399742204683-0.101594863553699i</v>
      </c>
      <c r="M555" t="str">
        <f t="shared" si="220"/>
        <v>3.50765960021072-2.18095464136709i</v>
      </c>
      <c r="N555" t="str">
        <f t="shared" si="221"/>
        <v>-0.186709699179119i</v>
      </c>
      <c r="O555" t="str">
        <f t="shared" si="222"/>
        <v>0.982620320950057-0.185626789165805i</v>
      </c>
      <c r="P555" t="str">
        <f t="shared" si="223"/>
        <v>0.017379679049943+0.185626789165805i</v>
      </c>
      <c r="Q555" t="str">
        <f t="shared" si="224"/>
        <v>-0.017379679049943+0.00108291001331401i</v>
      </c>
      <c r="R555" t="str">
        <f t="shared" si="225"/>
        <v>-0.333204130973973-10.7014415353271i</v>
      </c>
      <c r="S555" t="str">
        <f t="shared" si="226"/>
        <v>0.0192726922475294i</v>
      </c>
      <c r="T555" t="str">
        <f t="shared" si="227"/>
        <v>0.206245589315288-0.00642174067186686i</v>
      </c>
      <c r="U555" t="str">
        <f t="shared" si="228"/>
        <v>0.00005-0.0057278824980888i</v>
      </c>
      <c r="V555" t="str">
        <f t="shared" si="229"/>
        <v>3.33333333333333E-06-0.00630067074789769i</v>
      </c>
      <c r="W555" t="str">
        <f t="shared" si="230"/>
        <v>0.000014474455636696-0.00300036972604714i</v>
      </c>
      <c r="X555" t="str">
        <f t="shared" si="231"/>
        <v>0.000183829341989595-0.00298913419781641i</v>
      </c>
      <c r="Y555" t="str">
        <f t="shared" si="232"/>
        <v>0.009+0.0264522101432261i</v>
      </c>
      <c r="Z555" t="str">
        <f t="shared" si="233"/>
        <v>-1.50938220517175-0.700484429672702i</v>
      </c>
      <c r="AA555" t="str">
        <f t="shared" si="234"/>
        <v>202.52320723153-517.411334099539i</v>
      </c>
      <c r="AB555" t="str">
        <f t="shared" si="235"/>
        <v>1.42471620778124-0.0443605026791162i</v>
      </c>
      <c r="AC555" t="str">
        <f t="shared" si="236"/>
        <v>5.90067123958828-3.26284296908399i</v>
      </c>
      <c r="AD555" t="str">
        <f t="shared" si="237"/>
        <v>0.188094118864512+0.0964908986564266i</v>
      </c>
      <c r="AE555" t="str">
        <f t="shared" si="238"/>
        <v>-0.216315543797601-0.277398646970638i</v>
      </c>
      <c r="AF555" t="str">
        <f t="shared" si="239"/>
        <v>-10.6429915242117-3.79064126320234i</v>
      </c>
      <c r="AG555" t="str">
        <f t="shared" si="240"/>
        <v>1.31862844991434-0.281564985422553i</v>
      </c>
      <c r="AH555" t="str">
        <f t="shared" si="241"/>
        <v>0.322919851176136+2.92974794997602i</v>
      </c>
      <c r="AI555">
        <f t="shared" si="242"/>
        <v>9.3890482966012243</v>
      </c>
      <c r="AJ555">
        <f t="shared" si="243"/>
        <v>83.710188848534926</v>
      </c>
      <c r="AK555"/>
      <c r="AL555"/>
      <c r="AM555"/>
      <c r="AN555"/>
    </row>
    <row r="556" spans="1:40" x14ac:dyDescent="0.25">
      <c r="A556"/>
      <c r="B556">
        <f t="shared" si="244"/>
        <v>42200</v>
      </c>
      <c r="C556" s="186" t="str">
        <f t="shared" si="212"/>
        <v>-0.0000429158381295416+0.0580336777658669i</v>
      </c>
      <c r="D556" s="158" t="str">
        <f t="shared" si="213"/>
        <v>-5.95733497843162+0.444924862871646i</v>
      </c>
      <c r="E556" t="str">
        <f t="shared" si="214"/>
        <v>2870</v>
      </c>
      <c r="F556" t="str">
        <f t="shared" si="215"/>
        <v>0.777000777000777</v>
      </c>
      <c r="G556" t="str">
        <f t="shared" si="210"/>
        <v>0.777000777000777</v>
      </c>
      <c r="H556" t="str">
        <f t="shared" si="216"/>
        <v>4.69569428372127+4.23710096923265i</v>
      </c>
      <c r="I556" t="str">
        <f t="shared" si="217"/>
        <v>165.719012476862i</v>
      </c>
      <c r="J556" t="str">
        <f t="shared" si="211"/>
        <v>-22.4905729921365+35.8411777176557i</v>
      </c>
      <c r="K556" t="str">
        <f t="shared" si="218"/>
        <v>3.31742172210756-2.08170378703837i</v>
      </c>
      <c r="L556" t="str">
        <f t="shared" si="219"/>
        <v>0.185196326543666-0.101724449572334i</v>
      </c>
      <c r="M556" t="str">
        <f t="shared" si="220"/>
        <v>3.50261804865123-2.1834282366107i</v>
      </c>
      <c r="N556" t="str">
        <f t="shared" si="221"/>
        <v>-0.18715319015104i</v>
      </c>
      <c r="O556" t="str">
        <f t="shared" si="222"/>
        <v>0.982537900514649-0.186062554137755i</v>
      </c>
      <c r="P556" t="str">
        <f t="shared" si="223"/>
        <v>0.017462099485351+0.186062554137755i</v>
      </c>
      <c r="Q556" t="str">
        <f t="shared" si="224"/>
        <v>-0.017462099485351+0.00109063601328502i</v>
      </c>
      <c r="R556" t="str">
        <f t="shared" si="225"/>
        <v>-0.333203516029642-10.6760334316319i</v>
      </c>
      <c r="S556" t="str">
        <f t="shared" si="226"/>
        <v>0.0193184706139131i</v>
      </c>
      <c r="T556" t="str">
        <f t="shared" si="227"/>
        <v>0.206244638122135-0.00643698233287116i</v>
      </c>
      <c r="U556" t="str">
        <f t="shared" si="228"/>
        <v>0.0000499999999999999-0.0057143093168137i</v>
      </c>
      <c r="V556" t="str">
        <f t="shared" si="229"/>
        <v>3.33333333333333E-06-0.00628574024849508i</v>
      </c>
      <c r="W556" t="str">
        <f t="shared" si="230"/>
        <v>0.000014474454575488-0.00299326008395249i</v>
      </c>
      <c r="X556" t="str">
        <f t="shared" si="231"/>
        <v>0.000183030223434383-0.00298209634866168i</v>
      </c>
      <c r="Y556" t="str">
        <f t="shared" si="232"/>
        <v>0.009+0.0265150419962978i</v>
      </c>
      <c r="Z556" t="str">
        <f t="shared" si="233"/>
        <v>-1.50276274945192-0.695294975815885i</v>
      </c>
      <c r="AA556" t="str">
        <f t="shared" si="234"/>
        <v>201.468214471612-516.293687979783i</v>
      </c>
      <c r="AB556" t="str">
        <f t="shared" si="235"/>
        <v>1.42470963706957-0.0444657899802334i</v>
      </c>
      <c r="AC556" t="str">
        <f t="shared" si="236"/>
        <v>5.89312582748118-3.26649792908138i</v>
      </c>
      <c r="AD556" t="str">
        <f t="shared" si="237"/>
        <v>0.188137441770374+0.0967372478773334i</v>
      </c>
      <c r="AE556" t="str">
        <f t="shared" si="238"/>
        <v>-0.215465016846332-0.276184150620348i</v>
      </c>
      <c r="AF556" t="str">
        <f t="shared" si="239"/>
        <v>-10.6530292621529-3.792176106361i</v>
      </c>
      <c r="AG556" t="str">
        <f t="shared" si="240"/>
        <v>1.31801173268402-0.28107378886259i</v>
      </c>
      <c r="AH556" t="str">
        <f t="shared" si="241"/>
        <v>0.323906482967699+2.9213099199859i</v>
      </c>
      <c r="AI556">
        <f t="shared" si="242"/>
        <v>9.3646181797758707</v>
      </c>
      <c r="AJ556">
        <f t="shared" si="243"/>
        <v>83.67305078522584</v>
      </c>
      <c r="AK556"/>
      <c r="AL556"/>
      <c r="AM556"/>
      <c r="AN556"/>
    </row>
    <row r="557" spans="1:40" x14ac:dyDescent="0.25">
      <c r="A557"/>
      <c r="B557">
        <f t="shared" si="244"/>
        <v>42300</v>
      </c>
      <c r="C557" s="186" t="str">
        <f t="shared" si="212"/>
        <v>-0.0000427131663240662+0.0578964824596769i</v>
      </c>
      <c r="D557" s="158" t="str">
        <f t="shared" si="213"/>
        <v>-5.95733342461444+0.443873032190856i</v>
      </c>
      <c r="E557" t="str">
        <f t="shared" si="214"/>
        <v>2870</v>
      </c>
      <c r="F557" t="str">
        <f t="shared" si="215"/>
        <v>0.777000777000777</v>
      </c>
      <c r="G557" t="str">
        <f t="shared" si="210"/>
        <v>0.777000777000777</v>
      </c>
      <c r="H557" t="str">
        <f t="shared" si="216"/>
        <v>4.70571203197335+4.23755419707861i</v>
      </c>
      <c r="I557" t="str">
        <f t="shared" si="217"/>
        <v>166.11171155856i</v>
      </c>
      <c r="J557" t="str">
        <f t="shared" si="211"/>
        <v>-22.6020346292199+35.9261094184085i</v>
      </c>
      <c r="K557" t="str">
        <f t="shared" si="218"/>
        <v>3.31258614566062-2.08403269901893i</v>
      </c>
      <c r="L557" t="str">
        <f t="shared" si="219"/>
        <v>0.184992875745345-0.101853486709757i</v>
      </c>
      <c r="M557" t="str">
        <f t="shared" si="220"/>
        <v>3.49757902140596-2.18588618572869i</v>
      </c>
      <c r="N557" t="str">
        <f t="shared" si="221"/>
        <v>-0.187596681122962i</v>
      </c>
      <c r="O557" t="str">
        <f t="shared" si="222"/>
        <v>0.982455286829522-0.186498282514135i</v>
      </c>
      <c r="P557" t="str">
        <f t="shared" si="223"/>
        <v>0.017544713170478+0.186498282514135i</v>
      </c>
      <c r="Q557" t="str">
        <f t="shared" si="224"/>
        <v>-0.017544713170478+0.00109839860882699i</v>
      </c>
      <c r="R557" t="str">
        <f t="shared" si="225"/>
        <v>-0.333202899622832-10.6507453441855i</v>
      </c>
      <c r="S557" t="str">
        <f t="shared" si="226"/>
        <v>0.0193642489802966i</v>
      </c>
      <c r="T557" t="str">
        <f t="shared" si="227"/>
        <v>0.206243684670543-0.0064522239092533i</v>
      </c>
      <c r="U557" t="str">
        <f t="shared" si="228"/>
        <v>0.0000499999999999999-0.0057008003113366i</v>
      </c>
      <c r="V557" t="str">
        <f t="shared" si="229"/>
        <v>3.33333333333333E-06-0.00627088034247026i</v>
      </c>
      <c r="W557" t="str">
        <f t="shared" si="230"/>
        <v>0.0000144744535117625-0.00298618405775201i</v>
      </c>
      <c r="X557" t="str">
        <f t="shared" si="231"/>
        <v>0.000182236741722535-0.00297509145809664i</v>
      </c>
      <c r="Y557" t="str">
        <f t="shared" si="232"/>
        <v>0.009+0.0265778738493696i</v>
      </c>
      <c r="Z557" t="str">
        <f t="shared" si="233"/>
        <v>-1.49618356922457-0.690157027072957i</v>
      </c>
      <c r="AA557" t="str">
        <f t="shared" si="234"/>
        <v>200.421500965533-515.180038032257i</v>
      </c>
      <c r="AB557" t="str">
        <f t="shared" si="235"/>
        <v>1.42470305075691-0.0445710766967923i</v>
      </c>
      <c r="AC557" t="str">
        <f t="shared" si="236"/>
        <v>5.88558420122587-3.27012958023123i</v>
      </c>
      <c r="AD557" t="str">
        <f t="shared" si="237"/>
        <v>0.188180866562142+0.0969835316199751i</v>
      </c>
      <c r="AE557" t="str">
        <f t="shared" si="238"/>
        <v>-0.21461925473484-0.274979513913719i</v>
      </c>
      <c r="AF557" t="str">
        <f t="shared" si="239"/>
        <v>-10.6630454565878-3.79368116488775i</v>
      </c>
      <c r="AG557" t="str">
        <f t="shared" si="240"/>
        <v>1.31739968588106-0.280584176478694i</v>
      </c>
      <c r="AH557" t="str">
        <f t="shared" si="241"/>
        <v>0.324876965580049+2.91291356584766i</v>
      </c>
      <c r="AI557">
        <f t="shared" si="242"/>
        <v>9.3402402771794666</v>
      </c>
      <c r="AJ557">
        <f t="shared" si="243"/>
        <v>83.636106995447832</v>
      </c>
      <c r="AK557"/>
      <c r="AL557"/>
      <c r="AM557"/>
      <c r="AN557"/>
    </row>
    <row r="558" spans="1:40" x14ac:dyDescent="0.25">
      <c r="A558"/>
      <c r="B558">
        <f t="shared" si="244"/>
        <v>42400</v>
      </c>
      <c r="C558" s="186" t="str">
        <f t="shared" si="212"/>
        <v>-0.0000425119268244753+0.0577599343001033i</v>
      </c>
      <c r="D558" s="158" t="str">
        <f t="shared" si="213"/>
        <v>-5.95733188177828+0.442826162967459i</v>
      </c>
      <c r="E558" t="str">
        <f t="shared" si="214"/>
        <v>2870</v>
      </c>
      <c r="F558" t="str">
        <f t="shared" si="215"/>
        <v>0.777000777000777</v>
      </c>
      <c r="G558" t="str">
        <f t="shared" si="210"/>
        <v>0.777000777000777</v>
      </c>
      <c r="H558" t="str">
        <f t="shared" si="216"/>
        <v>4.71570821106755+4.23798279730236i</v>
      </c>
      <c r="I558" t="str">
        <f t="shared" si="217"/>
        <v>166.504410640259i</v>
      </c>
      <c r="J558" t="str">
        <f t="shared" si="211"/>
        <v>-22.7137600808289+36.0110411191612i</v>
      </c>
      <c r="K558" t="str">
        <f t="shared" si="218"/>
        <v>3.3077531684121-2.08634656313608i</v>
      </c>
      <c r="L558" t="str">
        <f t="shared" si="219"/>
        <v>0.184789391510662-0.101981975767484i</v>
      </c>
      <c r="M558" t="str">
        <f t="shared" si="220"/>
        <v>3.49254255992276-2.18832853890356i</v>
      </c>
      <c r="N558" t="str">
        <f t="shared" si="221"/>
        <v>-0.188040172094884i</v>
      </c>
      <c r="O558" t="str">
        <f t="shared" si="222"/>
        <v>0.982372479910924-0.186933974209241i</v>
      </c>
      <c r="P558" t="str">
        <f t="shared" si="223"/>
        <v>0.017627520089076+0.186933974209241i</v>
      </c>
      <c r="Q558" t="str">
        <f t="shared" si="224"/>
        <v>-0.017627520089076+0.00110619788564301i</v>
      </c>
      <c r="R558" t="str">
        <f t="shared" si="225"/>
        <v>-0.333202281752259-10.6255764238147i</v>
      </c>
      <c r="S558" t="str">
        <f t="shared" si="226"/>
        <v>0.0194100273466803i</v>
      </c>
      <c r="T558" t="str">
        <f t="shared" si="227"/>
        <v>0.206242728960485-0.00646746540078762i</v>
      </c>
      <c r="U558" t="str">
        <f t="shared" si="228"/>
        <v>0.0000499999999999999-0.00568735502758344i</v>
      </c>
      <c r="V558" t="str">
        <f t="shared" si="229"/>
        <v>3.33333333333333E-06-0.00625609053034179i</v>
      </c>
      <c r="W558" t="str">
        <f t="shared" si="230"/>
        <v>0.0000144744524455196-0.00297914140959739i</v>
      </c>
      <c r="X558" t="str">
        <f t="shared" si="231"/>
        <v>0.000181448844019079-0.00296811929589604i</v>
      </c>
      <c r="Y558" t="str">
        <f t="shared" si="232"/>
        <v>0.009+0.0266407057024414i</v>
      </c>
      <c r="Z558" t="str">
        <f t="shared" si="233"/>
        <v>-1.48964438660297-0.685069948383773i</v>
      </c>
      <c r="AA558" t="str">
        <f t="shared" si="234"/>
        <v>199.382981001901-514.070374507038i</v>
      </c>
      <c r="AB558" t="str">
        <f t="shared" si="235"/>
        <v>1.42469644884307-0.0446763628272342i</v>
      </c>
      <c r="AC558" t="str">
        <f t="shared" si="236"/>
        <v>5.87804642276599-3.27373799687451i</v>
      </c>
      <c r="AD558" t="str">
        <f t="shared" si="237"/>
        <v>0.188224393223669+0.0972297501758763i</v>
      </c>
      <c r="AE558" t="str">
        <f t="shared" si="238"/>
        <v>-0.213778230853034-0.273784626910609i</v>
      </c>
      <c r="AF558" t="str">
        <f t="shared" si="239"/>
        <v>-10.6730400928458-3.7951566343349i</v>
      </c>
      <c r="AG558" t="str">
        <f t="shared" si="240"/>
        <v>1.31679226242974-0.280096149319049i</v>
      </c>
      <c r="AH558" t="str">
        <f t="shared" si="241"/>
        <v>0.325831501516236+2.90455862245443i</v>
      </c>
      <c r="AI558">
        <f t="shared" si="242"/>
        <v>9.315914419084292</v>
      </c>
      <c r="AJ558">
        <f t="shared" si="243"/>
        <v>83.599356131355094</v>
      </c>
      <c r="AK558"/>
      <c r="AL558"/>
      <c r="AM558"/>
      <c r="AN558"/>
    </row>
    <row r="559" spans="1:40" x14ac:dyDescent="0.25">
      <c r="A559"/>
      <c r="B559">
        <f t="shared" si="244"/>
        <v>42500</v>
      </c>
      <c r="C559" s="186" t="str">
        <f t="shared" si="212"/>
        <v>-0.0000423121061661275+0.0576240287190625i</v>
      </c>
      <c r="D559" s="158" t="str">
        <f t="shared" si="213"/>
        <v>-5.9573303498199+0.441784220179479i</v>
      </c>
      <c r="E559" t="str">
        <f t="shared" si="214"/>
        <v>2870</v>
      </c>
      <c r="F559" t="str">
        <f t="shared" si="215"/>
        <v>0.777000777000777</v>
      </c>
      <c r="G559" t="str">
        <f t="shared" si="210"/>
        <v>0.777000777000777</v>
      </c>
      <c r="H559" t="str">
        <f t="shared" si="216"/>
        <v>4.72568280725707+4.23838692944602i</v>
      </c>
      <c r="I559" t="str">
        <f t="shared" si="217"/>
        <v>166.897109721958i</v>
      </c>
      <c r="J559" t="str">
        <f t="shared" si="211"/>
        <v>-22.8257493469635+36.095972819914i</v>
      </c>
      <c r="K559" t="str">
        <f t="shared" si="218"/>
        <v>3.30292282981319-2.08864542872455i</v>
      </c>
      <c r="L559" t="str">
        <f t="shared" si="219"/>
        <v>0.184585875533618-0.102109917552043i</v>
      </c>
      <c r="M559" t="str">
        <f t="shared" si="220"/>
        <v>3.48750870534681-2.19075534627659i</v>
      </c>
      <c r="N559" t="str">
        <f t="shared" si="221"/>
        <v>-0.188483663066806i</v>
      </c>
      <c r="O559" t="str">
        <f t="shared" si="222"/>
        <v>0.982289479775142-0.187369629137381i</v>
      </c>
      <c r="P559" t="str">
        <f t="shared" si="223"/>
        <v>0.017710520224858+0.187369629137381i</v>
      </c>
      <c r="Q559" t="str">
        <f t="shared" si="224"/>
        <v>-0.017710520224858+0.001114033929425i</v>
      </c>
      <c r="R559" t="str">
        <f t="shared" si="225"/>
        <v>-0.333201662418949-10.60052582934i</v>
      </c>
      <c r="S559" t="str">
        <f t="shared" si="226"/>
        <v>0.019455805713064i</v>
      </c>
      <c r="T559" t="str">
        <f t="shared" si="227"/>
        <v>0.206241770991956-0.00648270680729301i</v>
      </c>
      <c r="U559" t="str">
        <f t="shared" si="228"/>
        <v>0.0000500000000000001-0.00567397301575386i</v>
      </c>
      <c r="V559" t="str">
        <f t="shared" si="229"/>
        <v>3.33333333333333E-06-0.00624137031732925i</v>
      </c>
      <c r="W559" t="str">
        <f t="shared" si="230"/>
        <v>0.0000144744513767591-0.00297213190387887i</v>
      </c>
      <c r="X559" t="str">
        <f t="shared" si="231"/>
        <v>0.000180666478105977-0.00296117963396678i</v>
      </c>
      <c r="Y559" t="str">
        <f t="shared" si="232"/>
        <v>0.009+0.0267035375555132i</v>
      </c>
      <c r="Z559" t="str">
        <f t="shared" si="233"/>
        <v>-1.48314492514363-0.680033113950764i</v>
      </c>
      <c r="AA559" t="str">
        <f t="shared" si="234"/>
        <v>198.352569949343-512.964687436009i</v>
      </c>
      <c r="AB559" t="str">
        <f t="shared" si="235"/>
        <v>1.42468983132803-0.0447816483703079i</v>
      </c>
      <c r="AC559" t="str">
        <f t="shared" si="236"/>
        <v>5.87051255359325-3.277323253299i</v>
      </c>
      <c r="AD559" t="str">
        <f t="shared" si="237"/>
        <v>0.188268021738888+0.0974759038334558i</v>
      </c>
      <c r="AE559" t="str">
        <f t="shared" si="238"/>
        <v>-0.212941918589832-0.272599381174824i</v>
      </c>
      <c r="AF559" t="str">
        <f t="shared" si="239"/>
        <v>-10.683013157077-3.79660270926654i</v>
      </c>
      <c r="AG559" t="str">
        <f t="shared" si="240"/>
        <v>1.31618941582704-0.27960970822898i</v>
      </c>
      <c r="AH559" t="str">
        <f t="shared" si="241"/>
        <v>0.326770290650828+2.89624482656072i</v>
      </c>
      <c r="AI559">
        <f t="shared" si="242"/>
        <v>9.2916404363031511</v>
      </c>
      <c r="AJ559">
        <f t="shared" si="243"/>
        <v>83.562796856210525</v>
      </c>
      <c r="AK559"/>
      <c r="AL559"/>
      <c r="AM559"/>
      <c r="AN559"/>
    </row>
    <row r="560" spans="1:40" x14ac:dyDescent="0.25">
      <c r="A560"/>
      <c r="B560">
        <f t="shared" si="244"/>
        <v>42600</v>
      </c>
      <c r="C560" s="186" t="str">
        <f t="shared" si="212"/>
        <v>-0.0000421136910422304+0.0574887611913631i</v>
      </c>
      <c r="D560" s="158" t="str">
        <f t="shared" si="213"/>
        <v>-5.95732882863728+0.440747169133784i</v>
      </c>
      <c r="E560" t="str">
        <f t="shared" si="214"/>
        <v>2870</v>
      </c>
      <c r="F560" t="str">
        <f t="shared" si="215"/>
        <v>0.777000777000777</v>
      </c>
      <c r="G560" t="str">
        <f t="shared" si="210"/>
        <v>0.777000777000777</v>
      </c>
      <c r="H560" t="str">
        <f t="shared" si="216"/>
        <v>4.73563580760593+4.23876675239512i</v>
      </c>
      <c r="I560" t="str">
        <f t="shared" si="217"/>
        <v>167.289808803657i</v>
      </c>
      <c r="J560" t="str">
        <f t="shared" si="211"/>
        <v>-22.9380024276238+36.1809045206667i</v>
      </c>
      <c r="K560" t="str">
        <f t="shared" si="218"/>
        <v>3.29809516902035-2.09092934507236i</v>
      </c>
      <c r="L560" t="str">
        <f t="shared" si="219"/>
        <v>0.184382329501255-0.102237312874929i</v>
      </c>
      <c r="M560" t="str">
        <f t="shared" si="220"/>
        <v>3.48247749852161-2.19316665794729i</v>
      </c>
      <c r="N560" t="str">
        <f t="shared" si="221"/>
        <v>-0.188927154038728i</v>
      </c>
      <c r="O560" t="str">
        <f t="shared" si="222"/>
        <v>0.982206286438502-0.187805247212869i</v>
      </c>
      <c r="P560" t="str">
        <f t="shared" si="223"/>
        <v>0.0177937135614979+0.187805247212869i</v>
      </c>
      <c r="Q560" t="str">
        <f t="shared" si="224"/>
        <v>-0.0177937135614979+0.001121906825859i</v>
      </c>
      <c r="R560" t="str">
        <f t="shared" si="225"/>
        <v>-0.333201041623015-10.5755927274805i</v>
      </c>
      <c r="S560" t="str">
        <f t="shared" si="226"/>
        <v>0.0195015840794477i</v>
      </c>
      <c r="T560" t="str">
        <f t="shared" si="227"/>
        <v>0.206240810764957-0.00649794812857078i</v>
      </c>
      <c r="U560" t="str">
        <f t="shared" si="228"/>
        <v>0.0000500000000000001-0.00566065383027086i</v>
      </c>
      <c r="V560" t="str">
        <f t="shared" si="229"/>
        <v>3.33333333333333E-06-0.00622671921329795i</v>
      </c>
      <c r="W560" t="str">
        <f t="shared" si="230"/>
        <v>0.0000144744503054812-0.00296515530719901i</v>
      </c>
      <c r="X560" t="str">
        <f t="shared" si="231"/>
        <v>0.000179889592373518-0.00295427224632343i</v>
      </c>
      <c r="Y560" t="str">
        <f t="shared" si="232"/>
        <v>0.009+0.026766369408585i</v>
      </c>
      <c r="Z560" t="str">
        <f t="shared" si="233"/>
        <v>-1.47668490986302-0.675045907085033i</v>
      </c>
      <c r="AA560" t="str">
        <f t="shared" si="234"/>
        <v>197.330184240918-511.862966641281i</v>
      </c>
      <c r="AB560" t="str">
        <f t="shared" si="235"/>
        <v>1.42468319821178-0.0448869333246409i</v>
      </c>
      <c r="AC560" t="str">
        <f t="shared" si="236"/>
        <v>5.86298265474922-3.28088542373649i</v>
      </c>
      <c r="AD560" t="str">
        <f t="shared" si="237"/>
        <v>0.188311752091799+0.0977219928780652i</v>
      </c>
      <c r="AE560" t="str">
        <f t="shared" si="238"/>
        <v>-0.212110291339295-0.271423669750361i</v>
      </c>
      <c r="AF560" t="str">
        <f t="shared" si="239"/>
        <v>-10.6929646362432-3.79801958326134i</v>
      </c>
      <c r="AG560" t="str">
        <f t="shared" si="240"/>
        <v>1.31559110013472-0.279124853856789i</v>
      </c>
      <c r="AH560" t="str">
        <f t="shared" si="241"/>
        <v>0.327693530266614+2.88797191677132i</v>
      </c>
      <c r="AI560">
        <f t="shared" si="242"/>
        <v>9.2674181601911751</v>
      </c>
      <c r="AJ560">
        <f t="shared" si="243"/>
        <v>83.526427844277279</v>
      </c>
      <c r="AK560"/>
      <c r="AL560"/>
      <c r="AM560"/>
      <c r="AN560"/>
    </row>
    <row r="561" spans="1:40" x14ac:dyDescent="0.25">
      <c r="A561"/>
      <c r="B561">
        <f t="shared" si="244"/>
        <v>42700</v>
      </c>
      <c r="C561" s="186" t="str">
        <f t="shared" si="212"/>
        <v>-0.000041916668301626+0.0573541272342043i</v>
      </c>
      <c r="D561" s="158" t="str">
        <f t="shared" si="213"/>
        <v>-5.95732731812961+0.439714975462233i</v>
      </c>
      <c r="E561" t="str">
        <f t="shared" si="214"/>
        <v>2870</v>
      </c>
      <c r="F561" t="str">
        <f t="shared" si="215"/>
        <v>0.777000777000777</v>
      </c>
      <c r="G561" t="str">
        <f t="shared" si="210"/>
        <v>0.777000777000777</v>
      </c>
      <c r="H561" t="str">
        <f t="shared" si="216"/>
        <v>4.74556719998061+4.23912242437763i</v>
      </c>
      <c r="I561" t="str">
        <f t="shared" si="217"/>
        <v>167.682507885355i</v>
      </c>
      <c r="J561" t="str">
        <f t="shared" si="211"/>
        <v>-23.0505193228097+36.2658362214193i</v>
      </c>
      <c r="K561" t="str">
        <f t="shared" si="218"/>
        <v>3.29327022489631-2.09319836142015i</v>
      </c>
      <c r="L561" t="str">
        <f t="shared" si="219"/>
        <v>0.184178755093664-0.102364162552551i</v>
      </c>
      <c r="M561" t="str">
        <f t="shared" si="220"/>
        <v>3.47744897998997-2.1955625239727i</v>
      </c>
      <c r="N561" t="str">
        <f t="shared" si="221"/>
        <v>-0.18937064501065i</v>
      </c>
      <c r="O561" t="str">
        <f t="shared" si="222"/>
        <v>0.982122899917366-0.188240828350024i</v>
      </c>
      <c r="P561" t="str">
        <f t="shared" si="223"/>
        <v>0.017877100082634+0.188240828350024i</v>
      </c>
      <c r="Q561" t="str">
        <f t="shared" si="224"/>
        <v>-0.017877100082634+0.001129816660626i</v>
      </c>
      <c r="R561" t="str">
        <f t="shared" si="225"/>
        <v>-0.33320041936346-10.5507762927598i</v>
      </c>
      <c r="S561" t="str">
        <f t="shared" si="226"/>
        <v>0.0195473624458314i</v>
      </c>
      <c r="T561" t="str">
        <f t="shared" si="227"/>
        <v>0.206239848279461-0.00651318936440057i</v>
      </c>
      <c r="U561" t="str">
        <f t="shared" si="228"/>
        <v>0.00005-0.00564739702973158i</v>
      </c>
      <c r="V561" t="str">
        <f t="shared" si="229"/>
        <v>3.33333333333333E-06-0.00621213673270474i</v>
      </c>
      <c r="W561" t="str">
        <f t="shared" si="230"/>
        <v>0.0000144744492316858-0.00295821138834678i</v>
      </c>
      <c r="X561" t="str">
        <f t="shared" si="231"/>
        <v>0.00017911813581184-0.00294739690906407i</v>
      </c>
      <c r="Y561" t="str">
        <f t="shared" si="232"/>
        <v>0.009+0.0268292012616568i</v>
      </c>
      <c r="Z561" t="str">
        <f t="shared" si="233"/>
        <v>-1.47026406725327-0.670107720055304i</v>
      </c>
      <c r="AA561" t="str">
        <f t="shared" si="234"/>
        <v>196.315741358773-510.765201743397i</v>
      </c>
      <c r="AB561" t="str">
        <f t="shared" si="235"/>
        <v>1.42467654949415-0.0449922176887109i</v>
      </c>
      <c r="AC561" t="str">
        <f t="shared" si="236"/>
        <v>5.85545678682631-3.28442458236119i</v>
      </c>
      <c r="AD561" t="str">
        <f t="shared" si="237"/>
        <v>0.18835558426647+0.097968017592016i</v>
      </c>
      <c r="AE561" t="str">
        <f t="shared" si="238"/>
        <v>-0.211283322506563-0.270257387138067i</v>
      </c>
      <c r="AF561" t="str">
        <f t="shared" si="239"/>
        <v>-10.7028945181102-3.7994074489154i</v>
      </c>
      <c r="AG561" t="str">
        <f t="shared" si="240"/>
        <v>1.31499726997153-0.278641586659486i</v>
      </c>
      <c r="AH561" t="str">
        <f t="shared" si="241"/>
        <v>0.328601415091179+2.87973963353047i</v>
      </c>
      <c r="AI561">
        <f t="shared" si="242"/>
        <v>9.2432474226485581</v>
      </c>
      <c r="AJ561">
        <f t="shared" si="243"/>
        <v>83.490247780704138</v>
      </c>
      <c r="AK561"/>
      <c r="AL561"/>
      <c r="AM561"/>
      <c r="AN561"/>
    </row>
    <row r="562" spans="1:40" x14ac:dyDescent="0.25">
      <c r="A562"/>
      <c r="B562">
        <f t="shared" si="244"/>
        <v>42800</v>
      </c>
      <c r="C562" s="186" t="str">
        <f t="shared" si="212"/>
        <v>-0.0000417210249466125+0.0572201224066808i</v>
      </c>
      <c r="D562" s="158" t="str">
        <f t="shared" si="213"/>
        <v>-5.95732581819722+0.438687605117886i</v>
      </c>
      <c r="E562" t="str">
        <f t="shared" si="214"/>
        <v>2870</v>
      </c>
      <c r="F562" t="str">
        <f t="shared" si="215"/>
        <v>0.777000777000777</v>
      </c>
      <c r="G562" t="str">
        <f t="shared" si="210"/>
        <v>0.777000777000777</v>
      </c>
      <c r="H562" t="str">
        <f t="shared" si="216"/>
        <v>4.75547697304156+4.23945410296286i</v>
      </c>
      <c r="I562" t="str">
        <f t="shared" si="217"/>
        <v>168.075206967054i</v>
      </c>
      <c r="J562" t="str">
        <f t="shared" si="211"/>
        <v>-23.1633000325213+36.3507679221721i</v>
      </c>
      <c r="K562" t="str">
        <f t="shared" si="218"/>
        <v>3.28844803601099-2.09545252696071i</v>
      </c>
      <c r="L562" t="str">
        <f t="shared" si="219"/>
        <v>0.183975153983968-0.102490467406189i</v>
      </c>
      <c r="M562" t="str">
        <f t="shared" si="220"/>
        <v>3.47242318999496-2.1979429943669i</v>
      </c>
      <c r="N562" t="str">
        <f t="shared" si="221"/>
        <v>-0.189814135982572i</v>
      </c>
      <c r="O562" t="str">
        <f t="shared" si="222"/>
        <v>0.982039320228135-0.188676372463175i</v>
      </c>
      <c r="P562" t="str">
        <f t="shared" si="223"/>
        <v>0.017960679771865+0.188676372463175i</v>
      </c>
      <c r="Q562" t="str">
        <f t="shared" si="224"/>
        <v>-0.017960679771865+0.00113776351939698i</v>
      </c>
      <c r="R562" t="str">
        <f t="shared" si="225"/>
        <v>-0.333199795640789-10.5260757074171i</v>
      </c>
      <c r="S562" t="str">
        <f t="shared" si="226"/>
        <v>0.0195931408122151i</v>
      </c>
      <c r="T562" t="str">
        <f t="shared" si="227"/>
        <v>0.20623888353546-0.00652843051459127i</v>
      </c>
      <c r="U562" t="str">
        <f t="shared" si="228"/>
        <v>0.00005-0.00563420217685837i</v>
      </c>
      <c r="V562" t="str">
        <f t="shared" si="229"/>
        <v>3.33333333333333E-06-0.0061976223945442i</v>
      </c>
      <c r="W562" t="str">
        <f t="shared" si="230"/>
        <v>0.0000144744481553728-0.00295129991827196i</v>
      </c>
      <c r="X562" t="str">
        <f t="shared" si="231"/>
        <v>0.000178352058002582-0.00294055340034627i</v>
      </c>
      <c r="Y562" t="str">
        <f t="shared" si="232"/>
        <v>0.009+0.0268920331147286i</v>
      </c>
      <c r="Z562" t="str">
        <f t="shared" si="233"/>
        <v>-1.46388212529654-0.6652179539395i</v>
      </c>
      <c r="AA562" t="str">
        <f t="shared" si="234"/>
        <v>195.309159819019-509.671382169265i</v>
      </c>
      <c r="AB562" t="str">
        <f t="shared" si="235"/>
        <v>1.42466988517508-0.0450975014611979i</v>
      </c>
      <c r="AC562" t="str">
        <f t="shared" si="236"/>
        <v>5.84793500996931-3.28794080329076i</v>
      </c>
      <c r="AD562" t="str">
        <f t="shared" si="237"/>
        <v>0.188399518247037+0.0982139782546203i</v>
      </c>
      <c r="AE562" t="str">
        <f t="shared" si="238"/>
        <v>-0.21046098551352-0.269100429272683i</v>
      </c>
      <c r="AF562" t="str">
        <f t="shared" si="239"/>
        <v>-10.7128027912388-3.80076649784497i</v>
      </c>
      <c r="AG562" t="str">
        <f t="shared" si="240"/>
        <v>1.31440788050553-0.278159906908344i</v>
      </c>
      <c r="AH562" t="str">
        <f t="shared" si="241"/>
        <v>0.329494137332467+2.87154771911043i</v>
      </c>
      <c r="AI562">
        <f t="shared" si="242"/>
        <v>9.2191280561213258</v>
      </c>
      <c r="AJ562">
        <f t="shared" si="243"/>
        <v>83.45425536141974</v>
      </c>
      <c r="AK562"/>
      <c r="AL562"/>
      <c r="AM562"/>
      <c r="AN562"/>
    </row>
    <row r="563" spans="1:40" x14ac:dyDescent="0.25">
      <c r="A563"/>
      <c r="B563">
        <f t="shared" si="244"/>
        <v>42900</v>
      </c>
      <c r="C563" s="186" t="str">
        <f t="shared" si="212"/>
        <v>-0.0000415267481307984+0.0570867423092939i</v>
      </c>
      <c r="D563" s="158" t="str">
        <f t="shared" si="213"/>
        <v>-5.95732432874163+0.437665024371253i</v>
      </c>
      <c r="E563" t="str">
        <f t="shared" si="214"/>
        <v>2870</v>
      </c>
      <c r="F563" t="str">
        <f t="shared" si="215"/>
        <v>0.777000777000777</v>
      </c>
      <c r="G563" t="str">
        <f t="shared" si="210"/>
        <v>0.777000777000777</v>
      </c>
      <c r="H563" t="str">
        <f t="shared" si="216"/>
        <v>4.76536511623496+4.23976194506069i</v>
      </c>
      <c r="I563" t="str">
        <f t="shared" si="217"/>
        <v>168.467906048753i</v>
      </c>
      <c r="J563" t="str">
        <f t="shared" si="211"/>
        <v>-23.2763445567585+36.4356996229248i</v>
      </c>
      <c r="K563" t="str">
        <f t="shared" si="218"/>
        <v>3.28362864064242-2.09769189083841i</v>
      </c>
      <c r="L563" t="str">
        <f t="shared" si="219"/>
        <v>0.183771527838326-0.102616228261941i</v>
      </c>
      <c r="M563" t="str">
        <f t="shared" si="220"/>
        <v>3.46740016848075-2.20030811910035i</v>
      </c>
      <c r="N563" t="str">
        <f t="shared" si="221"/>
        <v>-0.190257626954494i</v>
      </c>
      <c r="O563" t="str">
        <f t="shared" si="222"/>
        <v>0.981955547387247-0.189111879466658i</v>
      </c>
      <c r="P563" t="str">
        <f t="shared" si="223"/>
        <v>0.018044452612753+0.189111879466658i</v>
      </c>
      <c r="Q563" t="str">
        <f t="shared" si="224"/>
        <v>-0.018044452612753+0.001145747487836i</v>
      </c>
      <c r="R563" t="str">
        <f t="shared" si="225"/>
        <v>-0.333199170455388-10.5014901613159i</v>
      </c>
      <c r="S563" t="str">
        <f t="shared" si="226"/>
        <v>0.0196389191785988i</v>
      </c>
      <c r="T563" t="str">
        <f t="shared" si="227"/>
        <v>0.206237916532933-0.00654367157894953i</v>
      </c>
      <c r="U563" t="str">
        <f t="shared" si="228"/>
        <v>0.0000499999999999999-0.00562106883845077i</v>
      </c>
      <c r="V563" t="str">
        <f t="shared" si="229"/>
        <v>3.33333333333333E-06-0.00618317572229584i</v>
      </c>
      <c r="W563" t="str">
        <f t="shared" si="230"/>
        <v>0.0000144744470765424-0.00294442067006008i</v>
      </c>
      <c r="X563" t="str">
        <f t="shared" si="231"/>
        <v>0.000177591309110705-0.00293374150036376i</v>
      </c>
      <c r="Y563" t="str">
        <f t="shared" si="232"/>
        <v>0.009+0.0269548649678004i</v>
      </c>
      <c r="Z563" t="str">
        <f t="shared" si="233"/>
        <v>-1.45753881347869-0.660376018479215i</v>
      </c>
      <c r="AA563" t="str">
        <f t="shared" si="234"/>
        <v>194.310359156873-508.581497159899i</v>
      </c>
      <c r="AB563" t="str">
        <f t="shared" si="235"/>
        <v>1.42466320525442-0.0452027846407662i</v>
      </c>
      <c r="AC563" t="str">
        <f t="shared" si="236"/>
        <v>5.84041738387648-3.29143416058402i</v>
      </c>
      <c r="AD563" t="str">
        <f t="shared" si="237"/>
        <v>0.188443554017703+0.0984598751422257i</v>
      </c>
      <c r="AE563" t="str">
        <f t="shared" si="238"/>
        <v>-0.209643253804287-0.267952693500343i</v>
      </c>
      <c r="AF563" t="str">
        <f t="shared" si="239"/>
        <v>-10.7226894449766-3.80209692068944i</v>
      </c>
      <c r="AG563" t="str">
        <f t="shared" si="240"/>
        <v>1.31382288744659-0.277679814694325i</v>
      </c>
      <c r="AH563" t="str">
        <f t="shared" si="241"/>
        <v>0.330371886714079+2.86339591760056i</v>
      </c>
      <c r="AI563">
        <f t="shared" si="242"/>
        <v>9.1950598936036396</v>
      </c>
      <c r="AJ563">
        <f t="shared" si="243"/>
        <v>83.418449293024025</v>
      </c>
      <c r="AK563"/>
      <c r="AL563"/>
      <c r="AM563"/>
      <c r="AN563"/>
    </row>
    <row r="564" spans="1:40" x14ac:dyDescent="0.25">
      <c r="A564"/>
      <c r="B564">
        <f t="shared" si="244"/>
        <v>43000</v>
      </c>
      <c r="C564" s="186" t="str">
        <f t="shared" si="212"/>
        <v>-0.000041333825156995+0.0569539825834703i</v>
      </c>
      <c r="D564" s="158" t="str">
        <f t="shared" si="213"/>
        <v>-5.9573228496655+0.436647199806606i</v>
      </c>
      <c r="E564" t="str">
        <f t="shared" si="214"/>
        <v>2870</v>
      </c>
      <c r="F564" t="str">
        <f t="shared" si="215"/>
        <v>0.777000777000777</v>
      </c>
      <c r="G564" t="str">
        <f t="shared" si="210"/>
        <v>0.777000777000777</v>
      </c>
      <c r="H564" t="str">
        <f t="shared" si="216"/>
        <v>4.77523161978445+4.24004610692065i</v>
      </c>
      <c r="I564" t="str">
        <f t="shared" si="217"/>
        <v>168.860605130451i</v>
      </c>
      <c r="J564" t="str">
        <f t="shared" si="211"/>
        <v>-23.3896528955214+36.5206313236776i</v>
      </c>
      <c r="K564" t="str">
        <f t="shared" si="218"/>
        <v>3.27881207677768-2.09991650214854i</v>
      </c>
      <c r="L564" t="str">
        <f t="shared" si="219"/>
        <v>0.183567878315923-0.102741445950679i</v>
      </c>
      <c r="M564" t="str">
        <f t="shared" si="220"/>
        <v>3.4623799550936-2.20265794809922i</v>
      </c>
      <c r="N564" t="str">
        <f t="shared" si="221"/>
        <v>-0.190701117926416i</v>
      </c>
      <c r="O564" t="str">
        <f t="shared" si="222"/>
        <v>0.98187158141118-0.189547349274814i</v>
      </c>
      <c r="P564" t="str">
        <f t="shared" si="223"/>
        <v>0.01812841858882+0.189547349274814i</v>
      </c>
      <c r="Q564" t="str">
        <f t="shared" si="224"/>
        <v>-0.01812841858882+0.00115376865160199i</v>
      </c>
      <c r="R564" t="str">
        <f t="shared" si="225"/>
        <v>-0.333198543806231-10.4770188518567i</v>
      </c>
      <c r="S564" t="str">
        <f t="shared" si="226"/>
        <v>0.0196846975449825i</v>
      </c>
      <c r="T564" t="str">
        <f t="shared" si="227"/>
        <v>0.206236947271879-0.00655891255725426i</v>
      </c>
      <c r="U564" t="str">
        <f t="shared" si="228"/>
        <v>0.0000499999999999999-0.00560799658533809i</v>
      </c>
      <c r="V564" t="str">
        <f t="shared" si="229"/>
        <v>3.33333333333333E-06-0.00616879624387193i</v>
      </c>
      <c r="W564" t="str">
        <f t="shared" si="230"/>
        <v>0.0000144744459951946-0.00293757341890741i</v>
      </c>
      <c r="X564" t="str">
        <f t="shared" si="231"/>
        <v>0.000176835839876387-0.00292696099132295i</v>
      </c>
      <c r="Y564" t="str">
        <f t="shared" si="232"/>
        <v>0.009+0.0270176968208722i</v>
      </c>
      <c r="Z564" t="str">
        <f t="shared" si="233"/>
        <v>-1.45123386280166-0.655581331936651i</v>
      </c>
      <c r="AA564" t="str">
        <f t="shared" si="234"/>
        <v>193.319259912-507.495535777908i</v>
      </c>
      <c r="AB564" t="str">
        <f t="shared" si="235"/>
        <v>1.42465650973217-0.0453080672258886i</v>
      </c>
      <c r="AC564" t="str">
        <f t="shared" si="236"/>
        <v>5.83290396780216-3.29490472823981i</v>
      </c>
      <c r="AD564" t="str">
        <f t="shared" si="237"/>
        <v>0.188487691562738+0.0987057085282551i</v>
      </c>
      <c r="AE564" t="str">
        <f t="shared" si="238"/>
        <v>-0.208830100850455-0.266814078556398i</v>
      </c>
      <c r="AF564" t="str">
        <f t="shared" si="239"/>
        <v>-10.73255446945-3.80339890711404i</v>
      </c>
      <c r="AG564" t="str">
        <f t="shared" si="240"/>
        <v>1.31324224703892-0.277201309933351i</v>
      </c>
      <c r="AH564" t="str">
        <f t="shared" si="241"/>
        <v>0.331234850509963+2.85528397489607i</v>
      </c>
      <c r="AI564">
        <f t="shared" si="242"/>
        <v>9.1710427686390812</v>
      </c>
      <c r="AJ564">
        <f t="shared" si="243"/>
        <v>83.382828292681765</v>
      </c>
      <c r="AK564"/>
      <c r="AL564"/>
      <c r="AM564"/>
      <c r="AN564"/>
    </row>
    <row r="565" spans="1:40" x14ac:dyDescent="0.25">
      <c r="A565"/>
      <c r="B565">
        <f t="shared" si="244"/>
        <v>43100</v>
      </c>
      <c r="C565" s="186" t="str">
        <f t="shared" si="212"/>
        <v>-0.0000411422434751423+0.0568218389110878i</v>
      </c>
      <c r="D565" s="158" t="str">
        <f t="shared" si="213"/>
        <v>-5.9573213808726+0.43563409831834i</v>
      </c>
      <c r="E565" t="str">
        <f t="shared" si="214"/>
        <v>2870</v>
      </c>
      <c r="F565" t="str">
        <f t="shared" si="215"/>
        <v>0.777000777000777</v>
      </c>
      <c r="G565" t="str">
        <f t="shared" si="210"/>
        <v>0.777000777000777</v>
      </c>
      <c r="H565" t="str">
        <f t="shared" si="216"/>
        <v>4.78507647468279+4.24030674413117i</v>
      </c>
      <c r="I565" t="str">
        <f t="shared" si="217"/>
        <v>169.25330421215i</v>
      </c>
      <c r="J565" t="str">
        <f t="shared" si="211"/>
        <v>-23.5032250488099+36.6055630244303i</v>
      </c>
      <c r="K565" t="str">
        <f t="shared" si="218"/>
        <v>3.27399838211398-2.1021264099369i</v>
      </c>
      <c r="L565" t="str">
        <f t="shared" si="219"/>
        <v>0.183364207068969-0.102866121307999i</v>
      </c>
      <c r="M565" t="str">
        <f t="shared" si="220"/>
        <v>3.45736258918295-2.2049925312449i</v>
      </c>
      <c r="N565" t="str">
        <f t="shared" si="221"/>
        <v>-0.191144608898338i</v>
      </c>
      <c r="O565" t="str">
        <f t="shared" si="222"/>
        <v>0.981787422316448-0.189982781801994i</v>
      </c>
      <c r="P565" t="str">
        <f t="shared" si="223"/>
        <v>0.018212577683552+0.189982781801994i</v>
      </c>
      <c r="Q565" t="str">
        <f t="shared" si="224"/>
        <v>-0.018212577683552+0.00116182709634402i</v>
      </c>
      <c r="R565" t="str">
        <f t="shared" si="225"/>
        <v>-0.333197915693914-10.452660983888i</v>
      </c>
      <c r="S565" t="str">
        <f t="shared" si="226"/>
        <v>0.0197304759113662i</v>
      </c>
      <c r="T565" t="str">
        <f t="shared" si="227"/>
        <v>0.20623597575228-0.0065741534493162i</v>
      </c>
      <c r="U565" t="str">
        <f t="shared" si="228"/>
        <v>0.0000500000000000002-0.00559498499233269i</v>
      </c>
      <c r="V565" t="str">
        <f t="shared" si="229"/>
        <v>3.33333333333333E-06-0.00615448349156595i</v>
      </c>
      <c r="W565" t="str">
        <f t="shared" si="230"/>
        <v>0.0000144744449113292-0.00293075794209659i</v>
      </c>
      <c r="X565" t="str">
        <f t="shared" si="231"/>
        <v>0.000176085601607107-0.00292021165742016i</v>
      </c>
      <c r="Y565" t="str">
        <f t="shared" si="232"/>
        <v>0.009+0.027080528673944i</v>
      </c>
      <c r="Z565" t="str">
        <f t="shared" si="233"/>
        <v>-1.44496700579511-0.650833320954321i</v>
      </c>
      <c r="AA565" t="str">
        <f t="shared" si="234"/>
        <v>192.335783614114-506.413486914796i</v>
      </c>
      <c r="AB565" t="str">
        <f t="shared" si="235"/>
        <v>1.42464979860819-0.0454133492152575i</v>
      </c>
      <c r="AC565" t="str">
        <f t="shared" si="236"/>
        <v>5.82539482055652-3.29835258019694i</v>
      </c>
      <c r="AD565" t="str">
        <f t="shared" si="237"/>
        <v>0.188531930866472+0.0989514786832273i</v>
      </c>
      <c r="AE565" t="str">
        <f t="shared" si="238"/>
        <v>-0.208021500156152-0.265684484543658i</v>
      </c>
      <c r="AF565" t="str">
        <f t="shared" si="239"/>
        <v>-10.7423978555554-3.80467264581283i</v>
      </c>
      <c r="AG565" t="str">
        <f t="shared" si="240"/>
        <v>1.3126659160537-0.276724392371451i</v>
      </c>
      <c r="AH565" t="str">
        <f t="shared" si="241"/>
        <v>0.332083213578606+2.84721163868674i</v>
      </c>
      <c r="AI565">
        <f t="shared" si="242"/>
        <v>9.1470765153217695</v>
      </c>
      <c r="AJ565">
        <f t="shared" si="243"/>
        <v>83.347391088016849</v>
      </c>
      <c r="AK565"/>
      <c r="AL565"/>
      <c r="AM565"/>
      <c r="AN565"/>
    </row>
    <row r="566" spans="1:40" x14ac:dyDescent="0.25">
      <c r="A566"/>
      <c r="B566">
        <f t="shared" si="244"/>
        <v>43200</v>
      </c>
      <c r="C566" s="186" t="str">
        <f t="shared" si="212"/>
        <v>-0.0000409519906802663+0.0566903070140064i</v>
      </c>
      <c r="D566" s="158" t="str">
        <f t="shared" si="213"/>
        <v>-5.95731992226784+0.434625687107383i</v>
      </c>
      <c r="E566" t="str">
        <f t="shared" si="214"/>
        <v>2870</v>
      </c>
      <c r="F566" t="str">
        <f t="shared" si="215"/>
        <v>0.777000777000777</v>
      </c>
      <c r="G566" t="str">
        <f t="shared" si="210"/>
        <v>0.777000777000777</v>
      </c>
      <c r="H566" t="str">
        <f t="shared" si="216"/>
        <v>4.79489967268385+4.24054401161889i</v>
      </c>
      <c r="I566" t="str">
        <f t="shared" si="217"/>
        <v>169.646003293849i</v>
      </c>
      <c r="J566" t="str">
        <f t="shared" si="211"/>
        <v>-23.6170610166241+36.6904947251831i</v>
      </c>
      <c r="K566" t="str">
        <f t="shared" si="218"/>
        <v>3.26918759405947-2.10432166319905i</v>
      </c>
      <c r="L566" t="str">
        <f t="shared" si="219"/>
        <v>0.183160515742691-0.102990255174175i</v>
      </c>
      <c r="M566" t="str">
        <f t="shared" si="220"/>
        <v>3.45234810980216-2.20731191837322i</v>
      </c>
      <c r="N566" t="str">
        <f t="shared" si="221"/>
        <v>-0.191588099870259i</v>
      </c>
      <c r="O566" t="str">
        <f t="shared" si="222"/>
        <v>0.981703070119605-0.190418176962554i</v>
      </c>
      <c r="P566" t="str">
        <f t="shared" si="223"/>
        <v>0.018296929880395+0.190418176962554i</v>
      </c>
      <c r="Q566" t="str">
        <f t="shared" si="224"/>
        <v>-0.018296929880395+0.00116992290770498i</v>
      </c>
      <c r="R566" t="str">
        <f t="shared" si="225"/>
        <v>-0.333197286118222-10.4284157696214i</v>
      </c>
      <c r="S566" t="str">
        <f t="shared" si="226"/>
        <v>0.0197762542777499i</v>
      </c>
      <c r="T566" t="str">
        <f t="shared" si="227"/>
        <v>0.20623500197413-0.00658939425493015i</v>
      </c>
      <c r="U566" t="str">
        <f t="shared" si="228"/>
        <v>0.0000500000000000001-0.00558203363818377i</v>
      </c>
      <c r="V566" t="str">
        <f t="shared" si="229"/>
        <v>3.33333333333333E-06-0.00614023700200213i</v>
      </c>
      <c r="W566" t="str">
        <f t="shared" si="230"/>
        <v>0.0000144744438249463-0.00292397401897246i</v>
      </c>
      <c r="X566" t="str">
        <f t="shared" si="231"/>
        <v>0.000175340546169823-0.00291349328481902i</v>
      </c>
      <c r="Y566" t="str">
        <f t="shared" si="232"/>
        <v>0.009+0.0271433605270158i</v>
      </c>
      <c r="Z566" t="str">
        <f t="shared" si="233"/>
        <v>-1.43873797652708-0.646131420417199i</v>
      </c>
      <c r="AA566" t="str">
        <f t="shared" si="234"/>
        <v>191.359852768771-505.335339298025i</v>
      </c>
      <c r="AB566" t="str">
        <f t="shared" si="235"/>
        <v>1.42464307188246-0.0455186306074557i</v>
      </c>
      <c r="AC566" t="str">
        <f t="shared" si="236"/>
        <v>5.81789000050829-3.30177779033242i</v>
      </c>
      <c r="AD566" t="str">
        <f t="shared" si="237"/>
        <v>0.188576271913306+0.0991971858748041i</v>
      </c>
      <c r="AE566" t="str">
        <f t="shared" si="238"/>
        <v>-0.207217425262895-0.264563812911021i</v>
      </c>
      <c r="AF566" t="str">
        <f t="shared" si="239"/>
        <v>-10.7522195949517-3.80591832451151i</v>
      </c>
      <c r="AG566" t="str">
        <f t="shared" si="240"/>
        <v>1.31209385178189-0.276249061589773i</v>
      </c>
      <c r="AH566" t="str">
        <f t="shared" si="241"/>
        <v>0.332917158396713+2.83917865844603i</v>
      </c>
      <c r="AI566">
        <f t="shared" si="242"/>
        <v>9.1231609682985884</v>
      </c>
      <c r="AJ566">
        <f t="shared" si="243"/>
        <v>83.31213641700856</v>
      </c>
      <c r="AK566"/>
      <c r="AL566"/>
      <c r="AM566"/>
      <c r="AN566"/>
    </row>
    <row r="567" spans="1:40" x14ac:dyDescent="0.25">
      <c r="A567"/>
      <c r="B567">
        <f t="shared" si="244"/>
        <v>43300</v>
      </c>
      <c r="C567" s="186" t="str">
        <f t="shared" si="212"/>
        <v>-0.0000407630545104719+0.0565593826536068i</v>
      </c>
      <c r="D567" s="158" t="str">
        <f t="shared" si="213"/>
        <v>-5.9573184737572+0.433621933677652i</v>
      </c>
      <c r="E567" t="str">
        <f t="shared" si="214"/>
        <v>2870</v>
      </c>
      <c r="F567" t="str">
        <f t="shared" si="215"/>
        <v>0.777000777000777</v>
      </c>
      <c r="G567" t="str">
        <f t="shared" si="210"/>
        <v>0.777000777000777</v>
      </c>
      <c r="H567" t="str">
        <f t="shared" si="216"/>
        <v>4.80470120629436+4.24075806364794i</v>
      </c>
      <c r="I567" t="str">
        <f t="shared" si="217"/>
        <v>170.038702375548i</v>
      </c>
      <c r="J567" t="str">
        <f t="shared" si="211"/>
        <v>-23.7311607989638+36.7754264259358i</v>
      </c>
      <c r="K567" t="str">
        <f t="shared" si="218"/>
        <v>3.26437974973432-2.10650231087987i</v>
      </c>
      <c r="L567" t="str">
        <f t="shared" si="219"/>
        <v>0.182956805975335-0.103113848394109i</v>
      </c>
      <c r="M567" t="str">
        <f t="shared" si="220"/>
        <v>3.44733655570965-2.20961615927398i</v>
      </c>
      <c r="N567" t="str">
        <f t="shared" si="221"/>
        <v>-0.192031590842181i</v>
      </c>
      <c r="O567" t="str">
        <f t="shared" si="222"/>
        <v>0.98161852483724-0.190853534670861i</v>
      </c>
      <c r="P567" t="str">
        <f t="shared" si="223"/>
        <v>0.01838147516276+0.190853534670861i</v>
      </c>
      <c r="Q567" t="str">
        <f t="shared" si="224"/>
        <v>-0.01838147516276+0.00117805617132i</v>
      </c>
      <c r="R567" t="str">
        <f t="shared" si="225"/>
        <v>-0.333196655079379-10.404282428545i</v>
      </c>
      <c r="S567" t="str">
        <f t="shared" si="226"/>
        <v>0.0198220326441334i</v>
      </c>
      <c r="T567" t="str">
        <f t="shared" si="227"/>
        <v>0.206234025937403-0.00660463497389951i</v>
      </c>
      <c r="U567" t="str">
        <f t="shared" si="228"/>
        <v>0.0000500000000000001-0.00556914210553207i</v>
      </c>
      <c r="V567" t="str">
        <f t="shared" si="229"/>
        <v>3.33333333333333E-06-0.00612605631608526i</v>
      </c>
      <c r="W567" t="str">
        <f t="shared" si="230"/>
        <v>0.000014474442736046-0.00291722143091828i</v>
      </c>
      <c r="X567" t="str">
        <f t="shared" si="231"/>
        <v>0.000174600625983285-0.00290680566162817i</v>
      </c>
      <c r="Y567" t="str">
        <f t="shared" si="232"/>
        <v>0.009+0.0272061923800876i</v>
      </c>
      <c r="Z567" t="str">
        <f t="shared" si="233"/>
        <v>-1.43254651061376-0.641475073317463i</v>
      </c>
      <c r="AA567" t="str">
        <f t="shared" si="234"/>
        <v>190.391390843422-504.261081497903i</v>
      </c>
      <c r="AB567" t="str">
        <f t="shared" si="235"/>
        <v>1.42463632955479-0.0456239114011249i</v>
      </c>
      <c r="AC567" t="str">
        <f t="shared" si="236"/>
        <v>5.81038956558504-3.30518043246059i</v>
      </c>
      <c r="AD567" t="str">
        <f t="shared" si="237"/>
        <v>0.188620714687698+0.0994428303678136i</v>
      </c>
      <c r="AE567" t="str">
        <f t="shared" si="238"/>
        <v>-0.206417849754246-0.263451966432451i</v>
      </c>
      <c r="AF567" t="str">
        <f t="shared" si="239"/>
        <v>-10.7620196800516-3.80713612997029i</v>
      </c>
      <c r="AG567" t="str">
        <f t="shared" si="240"/>
        <v>1.31152601202712-0.275775317009453i</v>
      </c>
      <c r="AH567" t="str">
        <f t="shared" si="241"/>
        <v>0.333736865092369+2.8311847854195i</v>
      </c>
      <c r="AI567">
        <f t="shared" si="242"/>
        <v>9.0992959627692684</v>
      </c>
      <c r="AJ567">
        <f t="shared" si="243"/>
        <v>83.277063027887934</v>
      </c>
      <c r="AK567"/>
      <c r="AL567"/>
      <c r="AM567"/>
      <c r="AN567"/>
    </row>
    <row r="568" spans="1:40" x14ac:dyDescent="0.25">
      <c r="A568"/>
      <c r="B568">
        <f t="shared" si="244"/>
        <v>43400</v>
      </c>
      <c r="C568" s="186" t="str">
        <f t="shared" si="212"/>
        <v>-0.0000405754228449676+0.0564290616303358i</v>
      </c>
      <c r="D568" s="158" t="str">
        <f t="shared" si="213"/>
        <v>-5.95731703524777+0.432622805832575i</v>
      </c>
      <c r="E568" t="str">
        <f t="shared" si="214"/>
        <v>2870</v>
      </c>
      <c r="F568" t="str">
        <f t="shared" si="215"/>
        <v>0.777000777000777</v>
      </c>
      <c r="G568" t="str">
        <f t="shared" si="210"/>
        <v>0.777000777000777</v>
      </c>
      <c r="H568" t="str">
        <f t="shared" si="216"/>
        <v>4.81448106876588+4.2409490538194i</v>
      </c>
      <c r="I568" t="str">
        <f t="shared" si="217"/>
        <v>170.431401457246i</v>
      </c>
      <c r="J568" t="str">
        <f t="shared" si="211"/>
        <v>-23.8455243958293+36.8603581266886i</v>
      </c>
      <c r="K568" t="str">
        <f t="shared" si="218"/>
        <v>3.25957488597155-2.1086684018729i</v>
      </c>
      <c r="L568" t="str">
        <f t="shared" si="219"/>
        <v>0.182753079398158-0.103236901817288i</v>
      </c>
      <c r="M568" t="str">
        <f t="shared" si="220"/>
        <v>3.44232796536971-2.21190530369019i</v>
      </c>
      <c r="N568" t="str">
        <f t="shared" si="221"/>
        <v>-0.192475081814103i</v>
      </c>
      <c r="O568" t="str">
        <f t="shared" si="222"/>
        <v>0.981533786485982-0.191288854841286i</v>
      </c>
      <c r="P568" t="str">
        <f t="shared" si="223"/>
        <v>0.018466213514018+0.191288854841286i</v>
      </c>
      <c r="Q568" t="str">
        <f t="shared" si="224"/>
        <v>-0.018466213514018+0.00118622697281701i</v>
      </c>
      <c r="R568" t="str">
        <f t="shared" si="225"/>
        <v>-0.333196022577374-10.3802601873412i</v>
      </c>
      <c r="S568" t="str">
        <f t="shared" si="226"/>
        <v>0.0198678110105171i</v>
      </c>
      <c r="T568" t="str">
        <f t="shared" si="227"/>
        <v>0.20623304764209-0.00661987560602326i</v>
      </c>
      <c r="U568" t="str">
        <f t="shared" si="228"/>
        <v>0.00005-0.00555630998086494i</v>
      </c>
      <c r="V568" t="str">
        <f t="shared" si="229"/>
        <v>3.33333333333333E-06-0.00611194097895145i</v>
      </c>
      <c r="W568" t="str">
        <f t="shared" si="230"/>
        <v>0.0000144744416446282-0.00291049996133218i</v>
      </c>
      <c r="X568" t="str">
        <f t="shared" si="231"/>
        <v>0.000173865794010471-0.00290014857787926i</v>
      </c>
      <c r="Y568" t="str">
        <f t="shared" si="232"/>
        <v>0.009+0.0272690242331594i</v>
      </c>
      <c r="Z568" t="str">
        <f t="shared" si="233"/>
        <v>-1.4263923452284-0.636863730621608i</v>
      </c>
      <c r="AA568" t="str">
        <f t="shared" si="234"/>
        <v>189.430322253647-503.190701934252i</v>
      </c>
      <c r="AB568" t="str">
        <f t="shared" si="235"/>
        <v>1.42462957162511-0.0457291915948765i</v>
      </c>
      <c r="AC568" t="str">
        <f t="shared" si="236"/>
        <v>5.80289357327561-3.30856058033226i</v>
      </c>
      <c r="AD568" t="str">
        <f t="shared" si="237"/>
        <v>0.188665259174175+0.0996884124242911i</v>
      </c>
      <c r="AE568" t="str">
        <f t="shared" si="238"/>
        <v>-0.205622747260295-0.262348849186338i</v>
      </c>
      <c r="AF568" t="str">
        <f t="shared" si="239"/>
        <v>-10.7717981040136-3.80832624798682i</v>
      </c>
      <c r="AG568" t="str">
        <f t="shared" si="240"/>
        <v>1.31096235509864-0.275303157896381i</v>
      </c>
      <c r="AH568" t="str">
        <f t="shared" si="241"/>
        <v>0.334542511477662+2.82322977261387i</v>
      </c>
      <c r="AI568">
        <f t="shared" si="242"/>
        <v>9.0754813344882894</v>
      </c>
      <c r="AJ568">
        <f t="shared" si="243"/>
        <v>83.242169679037403</v>
      </c>
      <c r="AK568"/>
      <c r="AL568"/>
      <c r="AM568"/>
      <c r="AN568"/>
    </row>
    <row r="569" spans="1:40" x14ac:dyDescent="0.25">
      <c r="A569"/>
      <c r="B569">
        <f t="shared" si="244"/>
        <v>43500</v>
      </c>
      <c r="C569" s="186" t="str">
        <f t="shared" si="212"/>
        <v>-0.0000403890837021203+0.0562993397832559i</v>
      </c>
      <c r="D569" s="158" t="str">
        <f t="shared" si="213"/>
        <v>-5.95731560664767+0.431628271671629i</v>
      </c>
      <c r="E569" t="str">
        <f t="shared" si="214"/>
        <v>2870</v>
      </c>
      <c r="F569" t="str">
        <f t="shared" si="215"/>
        <v>0.777000777000777</v>
      </c>
      <c r="G569" t="str">
        <f t="shared" si="210"/>
        <v>0.777000777000777</v>
      </c>
      <c r="H569" t="str">
        <f t="shared" si="216"/>
        <v>4.82423925408678+4.24111713507074i</v>
      </c>
      <c r="I569" t="str">
        <f t="shared" si="217"/>
        <v>170.824100538945i</v>
      </c>
      <c r="J569" t="str">
        <f t="shared" si="211"/>
        <v>-23.9601518072203+36.9452898274413i</v>
      </c>
      <c r="K569" t="str">
        <f t="shared" si="218"/>
        <v>3.25477303931826-2.11081998501984i</v>
      </c>
      <c r="L569" t="str">
        <f t="shared" si="219"/>
        <v>0.182549337635427-0.10335941629773i</v>
      </c>
      <c r="M569" t="str">
        <f t="shared" si="220"/>
        <v>3.43732237695369-2.21417940131757i</v>
      </c>
      <c r="N569" t="str">
        <f t="shared" si="221"/>
        <v>-0.192918572786025i</v>
      </c>
      <c r="O569" t="str">
        <f t="shared" si="222"/>
        <v>0.981448855082499-0.191724137388208i</v>
      </c>
      <c r="P569" t="str">
        <f t="shared" si="223"/>
        <v>0.018551144917501+0.191724137388208i</v>
      </c>
      <c r="Q569" t="str">
        <f t="shared" si="224"/>
        <v>-0.018551144917501+0.001194435397817i</v>
      </c>
      <c r="R569" t="str">
        <f t="shared" si="225"/>
        <v>-0.333195388611875-10.356348279804i</v>
      </c>
      <c r="S569" t="str">
        <f t="shared" si="226"/>
        <v>0.0199135893769008i</v>
      </c>
      <c r="T569" t="str">
        <f t="shared" si="227"/>
        <v>0.20623206708819-0.00663511615109377i</v>
      </c>
      <c r="U569" t="str">
        <f t="shared" si="228"/>
        <v>0.00005-0.00554353685447214i</v>
      </c>
      <c r="V569" t="str">
        <f t="shared" si="229"/>
        <v>3.33333333333333E-06-0.00609789053991937i</v>
      </c>
      <c r="W569" t="str">
        <f t="shared" si="230"/>
        <v>0.0000144744405506929-0.00290380939560402i</v>
      </c>
      <c r="X569" t="str">
        <f t="shared" si="231"/>
        <v>0.000173136003751131-0.00289352182550519i</v>
      </c>
      <c r="Y569" t="str">
        <f t="shared" si="232"/>
        <v>0.009+0.0273318560862312i</v>
      </c>
      <c r="Z569" t="str">
        <f t="shared" si="233"/>
        <v>-1.42027521910942-0.632296851140006i</v>
      </c>
      <c r="AA569" t="str">
        <f t="shared" si="234"/>
        <v>188.476572349623-502.124188882893i</v>
      </c>
      <c r="AB569" t="str">
        <f t="shared" si="235"/>
        <v>1.42462279809343-0.0458344711872764i</v>
      </c>
      <c r="AC569" t="str">
        <f t="shared" si="236"/>
        <v>5.79540208063178-3.31191830763374i</v>
      </c>
      <c r="AD569" t="str">
        <f t="shared" si="237"/>
        <v>0.188709905357317+0.0999339323035055i</v>
      </c>
      <c r="AE569" t="str">
        <f t="shared" si="238"/>
        <v>-0.204832091461936-0.261254366535187i</v>
      </c>
      <c r="AF569" t="str">
        <f t="shared" si="239"/>
        <v>-10.7815548607344-3.80948886339911i</v>
      </c>
      <c r="AG569" t="str">
        <f t="shared" si="240"/>
        <v>1.3104028398044-0.274832583365809i</v>
      </c>
      <c r="AH569" t="str">
        <f t="shared" si="241"/>
        <v>0.335334273080927+2.81531337478567i</v>
      </c>
      <c r="AI569">
        <f t="shared" si="242"/>
        <v>9.0517169197655196</v>
      </c>
      <c r="AJ569">
        <f t="shared" si="243"/>
        <v>83.207455138888605</v>
      </c>
      <c r="AK569"/>
      <c r="AL569"/>
      <c r="AM569"/>
      <c r="AN569"/>
    </row>
    <row r="570" spans="1:40" x14ac:dyDescent="0.25">
      <c r="A570"/>
      <c r="B570">
        <f t="shared" si="244"/>
        <v>43600</v>
      </c>
      <c r="C570" s="186" t="str">
        <f t="shared" si="212"/>
        <v>-0.0000402040252375427+0.0561702129896036i</v>
      </c>
      <c r="D570" s="158" t="str">
        <f t="shared" si="213"/>
        <v>-5.95731418786611+0.430638299586961i</v>
      </c>
      <c r="E570" t="str">
        <f t="shared" si="214"/>
        <v>2870</v>
      </c>
      <c r="F570" t="str">
        <f t="shared" si="215"/>
        <v>0.777000777000777</v>
      </c>
      <c r="G570" t="str">
        <f t="shared" si="210"/>
        <v>0.777000777000777</v>
      </c>
      <c r="H570" t="str">
        <f t="shared" si="216"/>
        <v>4.83397575697427+4.24126245967539i</v>
      </c>
      <c r="I570" t="str">
        <f t="shared" si="217"/>
        <v>171.216799620644i</v>
      </c>
      <c r="J570" t="str">
        <f t="shared" si="211"/>
        <v>-24.075043033137+37.030221528194i</v>
      </c>
      <c r="K570" t="str">
        <f t="shared" si="218"/>
        <v>3.24997424603633-2.11295710910989i</v>
      </c>
      <c r="L570" t="str">
        <f t="shared" si="219"/>
        <v>0.182345582304414-0.103481392693944i</v>
      </c>
      <c r="M570" t="str">
        <f t="shared" si="220"/>
        <v>3.43231982834074-2.21643850180383i</v>
      </c>
      <c r="N570" t="str">
        <f t="shared" si="221"/>
        <v>-0.193362063757947i</v>
      </c>
      <c r="O570" t="str">
        <f t="shared" si="222"/>
        <v>0.981363730643494-0.192159382226014i</v>
      </c>
      <c r="P570" t="str">
        <f t="shared" si="223"/>
        <v>0.018636269356506+0.192159382226014i</v>
      </c>
      <c r="Q570" t="str">
        <f t="shared" si="224"/>
        <v>-0.018636269356506+0.00120268153193301i</v>
      </c>
      <c r="R570" t="str">
        <f t="shared" si="225"/>
        <v>-0.333194753183071-10.3325459467552i</v>
      </c>
      <c r="S570" t="str">
        <f t="shared" si="226"/>
        <v>0.0199593677432845i</v>
      </c>
      <c r="T570" t="str">
        <f t="shared" si="227"/>
        <v>0.206231084275671-0.00665035660891383i</v>
      </c>
      <c r="U570" t="str">
        <f t="shared" si="228"/>
        <v>0.0000499999999999999-0.00553082232040225i</v>
      </c>
      <c r="V570" t="str">
        <f t="shared" si="229"/>
        <v>3.33333333333333E-06-0.00608390455244248i</v>
      </c>
      <c r="W570" t="str">
        <f t="shared" si="230"/>
        <v>0.0000144744394542401-0.0028971495210926i</v>
      </c>
      <c r="X570" t="str">
        <f t="shared" si="231"/>
        <v>0.00017241120923448-0.00288692519831886i</v>
      </c>
      <c r="Y570" t="str">
        <f t="shared" si="232"/>
        <v>0.009+0.027394687939303i</v>
      </c>
      <c r="Z570" t="str">
        <f t="shared" si="233"/>
        <v>-1.41419487256781-0.627773901398876i</v>
      </c>
      <c r="AA570" t="str">
        <f t="shared" si="234"/>
        <v>187.530067402809-501.061530481949i</v>
      </c>
      <c r="AB570" t="str">
        <f t="shared" si="235"/>
        <v>1.42461600895951-0.0459397501769621i</v>
      </c>
      <c r="AC570" t="str">
        <f t="shared" si="236"/>
        <v>5.78791514426791-3.31525368798538i</v>
      </c>
      <c r="AD570" t="str">
        <f t="shared" si="237"/>
        <v>0.188754653221769+0.100179390261992i</v>
      </c>
      <c r="AE570" t="str">
        <f t="shared" si="238"/>
        <v>-0.20404585609501-0.2601684251057i</v>
      </c>
      <c r="AF570" t="str">
        <f t="shared" si="239"/>
        <v>-10.7912899448404-3.81062416008843i</v>
      </c>
      <c r="AG570" t="str">
        <f t="shared" si="240"/>
        <v>1.30984742544427-0.274363592386881i</v>
      </c>
      <c r="AH570" t="str">
        <f t="shared" si="241"/>
        <v>0.336112323178381+2.80743534843009i</v>
      </c>
      <c r="AI570">
        <f t="shared" si="242"/>
        <v>9.0280025554673067</v>
      </c>
      <c r="AJ570">
        <f t="shared" si="243"/>
        <v>83.172918185824486</v>
      </c>
      <c r="AK570"/>
      <c r="AL570"/>
      <c r="AM570"/>
      <c r="AN570"/>
    </row>
    <row r="571" spans="1:40" x14ac:dyDescent="0.25">
      <c r="A571"/>
      <c r="B571">
        <f t="shared" si="244"/>
        <v>43700</v>
      </c>
      <c r="C571" s="186" t="str">
        <f t="shared" si="212"/>
        <v>-0.0000400202357422126+0.0560416771643527i</v>
      </c>
      <c r="D571" s="158" t="str">
        <f t="shared" si="213"/>
        <v>-5.95731277881331+0.429652858260038i</v>
      </c>
      <c r="E571" t="str">
        <f t="shared" si="214"/>
        <v>2870</v>
      </c>
      <c r="F571" t="str">
        <f t="shared" si="215"/>
        <v>0.777000777000777</v>
      </c>
      <c r="G571" t="str">
        <f t="shared" si="210"/>
        <v>0.777000777000777</v>
      </c>
      <c r="H571" t="str">
        <f t="shared" si="216"/>
        <v>4.84369057286645+4.24138517924225i</v>
      </c>
      <c r="I571" t="str">
        <f t="shared" si="217"/>
        <v>171.609498702342i</v>
      </c>
      <c r="J571" t="str">
        <f t="shared" si="211"/>
        <v>-24.1901980735794+37.1151532289468i</v>
      </c>
      <c r="K571" t="str">
        <f t="shared" si="218"/>
        <v>3.24517854210355-2.11507982287918i</v>
      </c>
      <c r="L571" t="str">
        <f t="shared" si="219"/>
        <v>0.182141815015398-0.10360283186888i</v>
      </c>
      <c r="M571" t="str">
        <f t="shared" si="220"/>
        <v>3.42732035711895-2.21868265474806i</v>
      </c>
      <c r="N571" t="str">
        <f t="shared" si="221"/>
        <v>-0.193805554729869i</v>
      </c>
      <c r="O571" t="str">
        <f t="shared" si="222"/>
        <v>0.981278413185711-0.192594589269098i</v>
      </c>
      <c r="P571" t="str">
        <f t="shared" si="223"/>
        <v>0.018721586814289+0.192594589269098i</v>
      </c>
      <c r="Q571" t="str">
        <f t="shared" si="224"/>
        <v>-0.018721586814289+0.00121096546077099i</v>
      </c>
      <c r="R571" t="str">
        <f t="shared" si="225"/>
        <v>-0.333194116290751-10.3088524359674i</v>
      </c>
      <c r="S571" t="str">
        <f t="shared" si="226"/>
        <v>0.0200051461096682i</v>
      </c>
      <c r="T571" t="str">
        <f t="shared" si="227"/>
        <v>0.206230099204537-0.00666559697927825i</v>
      </c>
      <c r="U571" t="str">
        <f t="shared" si="228"/>
        <v>0.0000499999999999999-0.00551816597641963i</v>
      </c>
      <c r="V571" t="str">
        <f t="shared" si="229"/>
        <v>3.33333333333333E-06-0.0060699825740616i</v>
      </c>
      <c r="W571" t="str">
        <f t="shared" si="230"/>
        <v>0.0000144744383552699-0.00289052012710303i</v>
      </c>
      <c r="X571" t="str">
        <f t="shared" si="231"/>
        <v>0.000171691365011965-0.00288035849199186i</v>
      </c>
      <c r="Y571" t="str">
        <f t="shared" si="232"/>
        <v>0.009+0.0274575197923748i</v>
      </c>
      <c r="Z571" t="str">
        <f t="shared" si="233"/>
        <v>-1.4081510474936-0.623294355514461i</v>
      </c>
      <c r="AA571" t="str">
        <f t="shared" si="234"/>
        <v>186.590734592815-500.002714737946i</v>
      </c>
      <c r="AB571" t="str">
        <f t="shared" si="235"/>
        <v>1.4246092042234-0.0460450285625162i</v>
      </c>
      <c r="AC571" t="str">
        <f t="shared" si="236"/>
        <v>5.78043282036485-3.31856679494133i</v>
      </c>
      <c r="AD571" t="str">
        <f t="shared" si="237"/>
        <v>0.188799502752237+0.100424786553587i</v>
      </c>
      <c r="AE571" t="str">
        <f t="shared" si="238"/>
        <v>-0.203264014954238-0.259090932769161i</v>
      </c>
      <c r="AF571" t="str">
        <f t="shared" si="239"/>
        <v>-10.8010033516798-3.81173232098221i</v>
      </c>
      <c r="AG571" t="str">
        <f t="shared" si="240"/>
        <v>1.30929607180332-0.273896183787015i</v>
      </c>
      <c r="AH571" t="str">
        <f t="shared" si="241"/>
        <v>0.336876832825375+2.79959545176958i</v>
      </c>
      <c r="AI571">
        <f t="shared" si="242"/>
        <v>9.0043380790167511</v>
      </c>
      <c r="AJ571">
        <f t="shared" si="243"/>
        <v>83.138557608079637</v>
      </c>
      <c r="AK571"/>
      <c r="AL571"/>
      <c r="AM571"/>
      <c r="AN571"/>
    </row>
    <row r="572" spans="1:40" x14ac:dyDescent="0.25">
      <c r="A572"/>
      <c r="B572">
        <f t="shared" si="244"/>
        <v>43800</v>
      </c>
      <c r="C572" s="186" t="str">
        <f t="shared" si="212"/>
        <v>-0.0000398377036406185+0.0559137282597824i</v>
      </c>
      <c r="D572" s="158" t="str">
        <f t="shared" si="213"/>
        <v>-5.95731137940054+0.428671916658332i</v>
      </c>
      <c r="E572" t="str">
        <f t="shared" si="214"/>
        <v>2870</v>
      </c>
      <c r="F572" t="str">
        <f t="shared" si="215"/>
        <v>0.777000777000777</v>
      </c>
      <c r="G572" t="str">
        <f t="shared" si="210"/>
        <v>0.777000777000777</v>
      </c>
      <c r="H572" t="str">
        <f t="shared" si="216"/>
        <v>4.85338369791448+4.24148544471542i</v>
      </c>
      <c r="I572" t="str">
        <f t="shared" si="217"/>
        <v>172.002197784041i</v>
      </c>
      <c r="J572" t="str">
        <f t="shared" si="211"/>
        <v>-24.3056169285474+37.2000849296995i</v>
      </c>
      <c r="K572" t="str">
        <f t="shared" si="218"/>
        <v>3.24038596321465-2.11718817501027i</v>
      </c>
      <c r="L572" t="str">
        <f t="shared" si="219"/>
        <v>0.181938037371658-0.103723734689881i</v>
      </c>
      <c r="M572" t="str">
        <f t="shared" si="220"/>
        <v>3.42232400058631-2.22091190970015i</v>
      </c>
      <c r="N572" t="str">
        <f t="shared" si="221"/>
        <v>-0.194249045701791i</v>
      </c>
      <c r="O572" t="str">
        <f t="shared" si="222"/>
        <v>0.98119290272593-0.193029758431862i</v>
      </c>
      <c r="P572" t="str">
        <f t="shared" si="223"/>
        <v>0.01880709727407+0.193029758431862i</v>
      </c>
      <c r="Q572" t="str">
        <f t="shared" si="224"/>
        <v>-0.01880709727407+0.00121928726992901i</v>
      </c>
      <c r="R572" t="str">
        <f t="shared" si="225"/>
        <v>-0.333193477935091-10.2852670020816i</v>
      </c>
      <c r="S572" t="str">
        <f t="shared" si="226"/>
        <v>0.0200509244760519i</v>
      </c>
      <c r="T572" t="str">
        <f t="shared" si="227"/>
        <v>0.206229111874767-0.00668083726198958i</v>
      </c>
      <c r="U572" t="str">
        <f t="shared" si="228"/>
        <v>0.0000500000000000001-0.00550556742396208i</v>
      </c>
      <c r="V572" t="str">
        <f t="shared" si="229"/>
        <v>3.33333333333333E-06-0.00605612416635825i</v>
      </c>
      <c r="W572" t="str">
        <f t="shared" si="230"/>
        <v>0.0000144744372537821-0.00288392100486465i</v>
      </c>
      <c r="X572" t="str">
        <f t="shared" si="231"/>
        <v>0.000170976426150187-0.00287382150403381i</v>
      </c>
      <c r="Y572" t="str">
        <f t="shared" si="232"/>
        <v>0.009+0.0275203516454466i</v>
      </c>
      <c r="Z572" t="str">
        <f t="shared" si="233"/>
        <v>-1.40214348736181-0.618857695069586i</v>
      </c>
      <c r="AA572" t="str">
        <f t="shared" si="234"/>
        <v>185.658501994499-498.947729531764i</v>
      </c>
      <c r="AB572" t="str">
        <f t="shared" si="235"/>
        <v>1.42460238388493-0.0461503063425748i</v>
      </c>
      <c r="AC572" t="str">
        <f t="shared" si="236"/>
        <v>5.77295516466933-3.32185770198787i</v>
      </c>
      <c r="AD572" t="str">
        <f t="shared" si="237"/>
        <v>0.188844453933481+0.100670121429453i</v>
      </c>
      <c r="AE572" t="str">
        <f t="shared" si="238"/>
        <v>-0.202486541897021-0.258021798622179i</v>
      </c>
      <c r="AF572" t="str">
        <f t="shared" si="239"/>
        <v>-10.810695077315-3.81281352805709i</v>
      </c>
      <c r="AG572" t="str">
        <f t="shared" si="240"/>
        <v>1.30874873914514-0.273430356256178i</v>
      </c>
      <c r="AH572" t="str">
        <f t="shared" si="241"/>
        <v>0.337627970887148+2.7917934447429i</v>
      </c>
      <c r="AI572">
        <f t="shared" si="242"/>
        <v>8.9807233283952197</v>
      </c>
      <c r="AJ572">
        <f t="shared" si="243"/>
        <v>83.10437220364409</v>
      </c>
      <c r="AK572"/>
      <c r="AL572"/>
      <c r="AM572"/>
      <c r="AN572"/>
    </row>
    <row r="573" spans="1:40" x14ac:dyDescent="0.25">
      <c r="A573"/>
      <c r="B573">
        <f t="shared" si="244"/>
        <v>43900</v>
      </c>
      <c r="C573" s="186" t="str">
        <f t="shared" si="212"/>
        <v>-0.0000396564174889382+0.0557863622650531i</v>
      </c>
      <c r="D573" s="158" t="str">
        <f t="shared" si="213"/>
        <v>-5.95730998954004+0.427695444032074i</v>
      </c>
      <c r="E573" t="str">
        <f t="shared" si="214"/>
        <v>2870</v>
      </c>
      <c r="F573" t="str">
        <f t="shared" si="215"/>
        <v>0.777000777000777</v>
      </c>
      <c r="G573" t="str">
        <f t="shared" si="210"/>
        <v>0.777000777000777</v>
      </c>
      <c r="H573" t="str">
        <f t="shared" si="216"/>
        <v>4.86305512897473+4.24156340637381i</v>
      </c>
      <c r="I573" t="str">
        <f t="shared" si="217"/>
        <v>172.39489686574i</v>
      </c>
      <c r="J573" t="str">
        <f t="shared" si="211"/>
        <v>-24.421299598041+37.2850166304523i</v>
      </c>
      <c r="K573" t="str">
        <f t="shared" si="218"/>
        <v>3.23559654478217-2.11928221413141i</v>
      </c>
      <c r="L573" t="str">
        <f t="shared" si="219"/>
        <v>0.181734250969474-0.103844102028637i</v>
      </c>
      <c r="M573" t="str">
        <f t="shared" si="220"/>
        <v>3.41733079575164-2.22312631616005i</v>
      </c>
      <c r="N573" t="str">
        <f t="shared" si="221"/>
        <v>-0.194692536673713i</v>
      </c>
      <c r="O573" t="str">
        <f t="shared" si="222"/>
        <v>0.98110719928097-0.193464889628715i</v>
      </c>
      <c r="P573" t="str">
        <f t="shared" si="223"/>
        <v>0.01889280071903+0.193464889628715i</v>
      </c>
      <c r="Q573" t="str">
        <f t="shared" si="224"/>
        <v>-0.01889280071903+0.001227647044998i</v>
      </c>
      <c r="R573" t="str">
        <f t="shared" si="225"/>
        <v>-0.33319283811602-10.261788906531i</v>
      </c>
      <c r="S573" t="str">
        <f t="shared" si="226"/>
        <v>0.0200967028424356i</v>
      </c>
      <c r="T573" t="str">
        <f t="shared" si="227"/>
        <v>0.206228122286356-0.0066960774568454i</v>
      </c>
      <c r="U573" t="str">
        <f t="shared" si="228"/>
        <v>0.0000500000000000001-0.00549302626809883i</v>
      </c>
      <c r="V573" t="str">
        <f t="shared" si="229"/>
        <v>3.33333333333333E-06-0.00604232889490872i</v>
      </c>
      <c r="W573" t="str">
        <f t="shared" si="230"/>
        <v>0.0000144744361497771-0.00287735194750899i</v>
      </c>
      <c r="X573" t="str">
        <f t="shared" si="231"/>
        <v>0.000170266348223912-0.00286731403377173i</v>
      </c>
      <c r="Y573" t="str">
        <f t="shared" si="232"/>
        <v>0.009+0.0275831834985184i</v>
      </c>
      <c r="Z573" t="str">
        <f t="shared" si="233"/>
        <v>-1.39617193723757-0.614463408992385i</v>
      </c>
      <c r="AA573" t="str">
        <f t="shared" si="234"/>
        <v>184.733298565253-497.896562624396i</v>
      </c>
      <c r="AB573" t="str">
        <f t="shared" si="235"/>
        <v>1.42459554794409-0.0462555835157397i</v>
      </c>
      <c r="AC573" t="str">
        <f t="shared" si="236"/>
        <v>5.76548223249684-3.32512648254275i</v>
      </c>
      <c r="AD573" t="str">
        <f t="shared" si="237"/>
        <v>0.188889506750323+0.100915395138114i</v>
      </c>
      <c r="AE573" t="str">
        <f t="shared" si="238"/>
        <v>-0.201713410847069-0.25696093296777i</v>
      </c>
      <c r="AF573" t="str">
        <f t="shared" si="239"/>
        <v>-10.8203651185148-3.81386796234174i</v>
      </c>
      <c r="AG573" t="str">
        <f t="shared" si="240"/>
        <v>1.30820538820543-0.272966108351064i</v>
      </c>
      <c r="AH573" t="str">
        <f t="shared" si="241"/>
        <v>0.33836590406916+2.78402908899372i</v>
      </c>
      <c r="AI573">
        <f t="shared" si="242"/>
        <v>8.957158142142422</v>
      </c>
      <c r="AJ573">
        <f t="shared" si="243"/>
        <v>83.070360780165885</v>
      </c>
      <c r="AK573"/>
      <c r="AL573"/>
      <c r="AM573"/>
      <c r="AN573"/>
    </row>
    <row r="574" spans="1:40" x14ac:dyDescent="0.25">
      <c r="A574"/>
      <c r="B574">
        <f t="shared" si="244"/>
        <v>44000</v>
      </c>
      <c r="C574" s="186" t="str">
        <f t="shared" si="212"/>
        <v>-0.0000394763659732454+0.0556595752057881i</v>
      </c>
      <c r="D574" s="158" t="str">
        <f t="shared" si="213"/>
        <v>-5.95730860914509+0.426723409911042i</v>
      </c>
      <c r="E574" t="str">
        <f t="shared" si="214"/>
        <v>2870</v>
      </c>
      <c r="F574" t="str">
        <f t="shared" si="215"/>
        <v>0.777000777000777</v>
      </c>
      <c r="G574" t="str">
        <f t="shared" si="210"/>
        <v>0.777000777000777</v>
      </c>
      <c r="H574" t="str">
        <f t="shared" si="216"/>
        <v>4.872704863601+4.24161921383097i</v>
      </c>
      <c r="I574" t="str">
        <f t="shared" si="217"/>
        <v>172.787595947439i</v>
      </c>
      <c r="J574" t="str">
        <f t="shared" si="211"/>
        <v>-24.5372460820603+37.369948331205i</v>
      </c>
      <c r="K574" t="str">
        <f t="shared" si="218"/>
        <v>3.23081032193751-2.12136198881613i</v>
      </c>
      <c r="L574" t="str">
        <f t="shared" si="219"/>
        <v>0.181530457398124-0.10396393476114i</v>
      </c>
      <c r="M574" t="str">
        <f t="shared" si="220"/>
        <v>3.41234077933563-2.22532592357727i</v>
      </c>
      <c r="N574" t="str">
        <f t="shared" si="221"/>
        <v>-0.195136027645635i</v>
      </c>
      <c r="O574" t="str">
        <f t="shared" si="222"/>
        <v>0.981021302867687-0.193899982774073i</v>
      </c>
      <c r="P574" t="str">
        <f t="shared" si="223"/>
        <v>0.018978697132313+0.193899982774073i</v>
      </c>
      <c r="Q574" t="str">
        <f t="shared" si="224"/>
        <v>-0.018978697132313+0.00123604487156201i</v>
      </c>
      <c r="R574" t="str">
        <f t="shared" si="225"/>
        <v>-0.33319219683322-10.2384174174622i</v>
      </c>
      <c r="S574" t="str">
        <f t="shared" si="226"/>
        <v>0.0201424812088193i</v>
      </c>
      <c r="T574" t="str">
        <f t="shared" si="227"/>
        <v>0.206227130439281-0.00671131756363835i</v>
      </c>
      <c r="U574" t="str">
        <f t="shared" si="228"/>
        <v>0.00005-0.00548054211748951i</v>
      </c>
      <c r="V574" t="str">
        <f t="shared" si="229"/>
        <v>3.33333333333333E-06-0.00602859632923846i</v>
      </c>
      <c r="W574" t="str">
        <f t="shared" si="230"/>
        <v>0.0000144744350432543-0.00287081275004817i</v>
      </c>
      <c r="X574" t="str">
        <f t="shared" si="231"/>
        <v>0.000169561087309183-0.0028608358823297i</v>
      </c>
      <c r="Y574" t="str">
        <f t="shared" si="232"/>
        <v>0.009+0.0276460153515902i</v>
      </c>
      <c r="Z574" t="str">
        <f t="shared" si="233"/>
        <v>-1.39023614378059-0.6101109934372i</v>
      </c>
      <c r="AA574" t="str">
        <f t="shared" si="234"/>
        <v>183.815054132488-496.84920166255i</v>
      </c>
      <c r="AB574" t="str">
        <f t="shared" si="235"/>
        <v>1.4245886964007-0.0463608600805783i</v>
      </c>
      <c r="AC574" t="str">
        <f t="shared" si="236"/>
        <v>5.75801407873205-3.32837320995366i</v>
      </c>
      <c r="AD574" t="str">
        <f t="shared" si="237"/>
        <v>0.188934661187639+0.101160607925484i</v>
      </c>
      <c r="AE574" t="str">
        <f t="shared" si="238"/>
        <v>-0.200944595797867-0.255908247296736i</v>
      </c>
      <c r="AF574" t="str">
        <f t="shared" si="239"/>
        <v>-10.8300134727461-3.81489580391993i</v>
      </c>
      <c r="AG574" t="str">
        <f t="shared" si="240"/>
        <v>1.30766598018549-0.272503438499144i</v>
      </c>
      <c r="AH574" t="str">
        <f t="shared" si="241"/>
        <v>0.339090796946838+2.77630214785936i</v>
      </c>
      <c r="AI574">
        <f t="shared" si="242"/>
        <v>8.9336423593567211</v>
      </c>
      <c r="AJ574">
        <f t="shared" si="243"/>
        <v>83.036522154857934</v>
      </c>
      <c r="AK574"/>
      <c r="AL574"/>
      <c r="AM574"/>
      <c r="AN574"/>
    </row>
    <row r="575" spans="1:40" x14ac:dyDescent="0.25">
      <c r="A575"/>
      <c r="B575">
        <f t="shared" si="244"/>
        <v>44100</v>
      </c>
      <c r="C575" s="186" t="str">
        <f t="shared" si="212"/>
        <v>-0.0000392975379077432+0.0555333631436585i</v>
      </c>
      <c r="D575" s="158" t="str">
        <f t="shared" si="213"/>
        <v>-5.95730723812992+0.425755784101382i</v>
      </c>
      <c r="E575" t="str">
        <f t="shared" si="214"/>
        <v>2870</v>
      </c>
      <c r="F575" t="str">
        <f t="shared" si="215"/>
        <v>0.777000777000777</v>
      </c>
      <c r="G575" t="str">
        <f t="shared" si="210"/>
        <v>0.777000777000777</v>
      </c>
      <c r="H575" t="str">
        <f t="shared" si="216"/>
        <v>4.88233290003686+4.24165301603482i</v>
      </c>
      <c r="I575" t="str">
        <f t="shared" si="217"/>
        <v>173.180295029137i</v>
      </c>
      <c r="J575" t="str">
        <f t="shared" si="211"/>
        <v>-24.6534563806052+37.4548800319578i</v>
      </c>
      <c r="K575" t="str">
        <f t="shared" si="218"/>
        <v>3.22602732953196-2.12342754758249i</v>
      </c>
      <c r="L575" t="str">
        <f t="shared" si="219"/>
        <v>0.181326658239882-0.104083233767638i</v>
      </c>
      <c r="M575" t="str">
        <f t="shared" si="220"/>
        <v>3.40735398777184-2.22751078135013i</v>
      </c>
      <c r="N575" t="str">
        <f t="shared" si="221"/>
        <v>-0.195579518617557i</v>
      </c>
      <c r="O575" t="str">
        <f t="shared" si="222"/>
        <v>0.980935213502976-0.194335037782361i</v>
      </c>
      <c r="P575" t="str">
        <f t="shared" si="223"/>
        <v>0.019064786497024+0.194335037782361i</v>
      </c>
      <c r="Q575" t="str">
        <f t="shared" si="224"/>
        <v>-0.019064786497024+0.00124448083519602i</v>
      </c>
      <c r="R575" t="str">
        <f t="shared" si="225"/>
        <v>-0.333191554087152-10.2151518096608i</v>
      </c>
      <c r="S575" t="str">
        <f t="shared" si="226"/>
        <v>0.020188259575203i</v>
      </c>
      <c r="T575" t="str">
        <f t="shared" si="227"/>
        <v>0.206226136333537-0.00672655758217672i</v>
      </c>
      <c r="U575" t="str">
        <f t="shared" si="228"/>
        <v>0.00005-0.00546811458434327i</v>
      </c>
      <c r="V575" t="str">
        <f t="shared" si="229"/>
        <v>3.33333333333333E-06-0.0060149260427776i</v>
      </c>
      <c r="W575" t="str">
        <f t="shared" si="230"/>
        <v>0.0000144744339342143-0.00286430320935372i</v>
      </c>
      <c r="X575" t="str">
        <f t="shared" si="231"/>
        <v>0.000168860599976583-0.002854386852609i</v>
      </c>
      <c r="Y575" t="str">
        <f t="shared" si="232"/>
        <v>0.009+0.027708847204662i</v>
      </c>
      <c r="Z575" t="str">
        <f t="shared" si="233"/>
        <v>-1.38433585524903-0.605799951667677i</v>
      </c>
      <c r="AA575" t="str">
        <f t="shared" si="234"/>
        <v>182.903699381318-495.805634184078i</v>
      </c>
      <c r="AB575" t="str">
        <f t="shared" si="235"/>
        <v>1.42458182925474-0.0464661360357664i</v>
      </c>
      <c r="AC575" t="str">
        <f t="shared" si="236"/>
        <v>5.75055075783109-3.33159795749824i</v>
      </c>
      <c r="AD575" t="str">
        <f t="shared" si="237"/>
        <v>0.188979917230364+0.101405760034895i</v>
      </c>
      <c r="AE575" t="str">
        <f t="shared" si="238"/>
        <v>-0.200180070816024-0.254863654269401i</v>
      </c>
      <c r="AF575" t="str">
        <f t="shared" si="239"/>
        <v>-10.8396401381668-3.81589723193344i</v>
      </c>
      <c r="AG575" t="str">
        <f t="shared" si="240"/>
        <v>1.30713047674591-0.272042345002625i</v>
      </c>
      <c r="AH575" t="str">
        <f t="shared" si="241"/>
        <v>0.339802811995095+2.76861238635986i</v>
      </c>
      <c r="AI575">
        <f t="shared" si="242"/>
        <v>8.9101758196964127</v>
      </c>
      <c r="AJ575">
        <f t="shared" si="243"/>
        <v>83.00285515440234</v>
      </c>
      <c r="AK575"/>
      <c r="AL575"/>
      <c r="AM575"/>
      <c r="AN575"/>
    </row>
    <row r="576" spans="1:40" x14ac:dyDescent="0.25">
      <c r="A576"/>
      <c r="B576">
        <f t="shared" si="244"/>
        <v>44200</v>
      </c>
      <c r="C576" s="186" t="str">
        <f t="shared" si="212"/>
        <v>-0.0000391199222330278+0.0554077221759767i</v>
      </c>
      <c r="D576" s="158" t="str">
        <f t="shared" si="213"/>
        <v>-5.95730587640975+0.424792536682488i</v>
      </c>
      <c r="E576" t="str">
        <f t="shared" si="214"/>
        <v>2870</v>
      </c>
      <c r="F576" t="str">
        <f t="shared" si="215"/>
        <v>0.777000777000777</v>
      </c>
      <c r="G576" t="str">
        <f t="shared" si="210"/>
        <v>0.777000777000777</v>
      </c>
      <c r="H576" t="str">
        <f t="shared" si="216"/>
        <v>4.89193923720793+4.24166496126758i</v>
      </c>
      <c r="I576" t="str">
        <f t="shared" si="217"/>
        <v>173.572994110836i</v>
      </c>
      <c r="J576" t="str">
        <f t="shared" si="211"/>
        <v>-24.7699304936757+37.5398117327104i</v>
      </c>
      <c r="K576" t="str">
        <f t="shared" si="218"/>
        <v>3.2212476021377-2.12547893889263i</v>
      </c>
      <c r="L576" t="str">
        <f t="shared" si="219"/>
        <v>0.18112285507002-0.104201999932584i</v>
      </c>
      <c r="M576" t="str">
        <f t="shared" si="220"/>
        <v>3.40237045720772-2.22968093882521i</v>
      </c>
      <c r="N576" t="str">
        <f t="shared" si="221"/>
        <v>-0.196023009589478i</v>
      </c>
      <c r="O576" t="str">
        <f t="shared" si="222"/>
        <v>0.980848931203768-0.194770054568009i</v>
      </c>
      <c r="P576" t="str">
        <f t="shared" si="223"/>
        <v>0.019151068796232+0.194770054568009i</v>
      </c>
      <c r="Q576" t="str">
        <f t="shared" si="224"/>
        <v>-0.019151068796232+0.00125295502146899i</v>
      </c>
      <c r="R576" t="str">
        <f t="shared" si="225"/>
        <v>-0.333190909877621-10.1919913644742i</v>
      </c>
      <c r="S576" t="str">
        <f t="shared" si="226"/>
        <v>0.0202340379415865i</v>
      </c>
      <c r="T576" t="str">
        <f t="shared" si="227"/>
        <v>0.206225139969093-0.00674179751225551i</v>
      </c>
      <c r="U576" t="str">
        <f t="shared" si="228"/>
        <v>0.0000499999999999999-0.00545574328437869i</v>
      </c>
      <c r="V576" t="str">
        <f t="shared" si="229"/>
        <v>3.33333333333333E-06-0.00600131761281655i</v>
      </c>
      <c r="W576" t="str">
        <f t="shared" si="230"/>
        <v>0.0000144744328226566-0.00285782312413535i</v>
      </c>
      <c r="X576" t="str">
        <f t="shared" si="231"/>
        <v>0.000168164843284548-0.00284796674926826i</v>
      </c>
      <c r="Y576" t="str">
        <f t="shared" si="232"/>
        <v>0.009+0.0277716790577338i</v>
      </c>
      <c r="Z576" t="str">
        <f t="shared" si="233"/>
        <v>-1.37847082150277-0.60152979394192i</v>
      </c>
      <c r="AA576" t="str">
        <f t="shared" si="234"/>
        <v>181.999165842432-494.765847623263i</v>
      </c>
      <c r="AB576" t="str">
        <f t="shared" si="235"/>
        <v>1.42457494650599-0.0465714113798879i</v>
      </c>
      <c r="AC576" t="str">
        <f t="shared" si="236"/>
        <v>5.74309232382233-3.33480079838175i</v>
      </c>
      <c r="AD576" t="str">
        <f t="shared" si="237"/>
        <v>0.189025274863485+0.101650851707125i</v>
      </c>
      <c r="AE576" t="str">
        <f t="shared" si="238"/>
        <v>-0.199419810044447-0.253827067697623i</v>
      </c>
      <c r="AF576" t="str">
        <f t="shared" si="239"/>
        <v>-10.8492451136177-3.81687242458509i</v>
      </c>
      <c r="AG576" t="str">
        <f t="shared" si="240"/>
        <v>1.30659884000035-0.271582826042302i</v>
      </c>
      <c r="AH576" t="str">
        <f t="shared" si="241"/>
        <v>0.340502109617238+2.76095957118655i</v>
      </c>
      <c r="AI576">
        <f t="shared" si="242"/>
        <v>8.8867583633793181</v>
      </c>
      <c r="AJ576">
        <f t="shared" si="243"/>
        <v>82.969358614858081</v>
      </c>
      <c r="AK576"/>
      <c r="AL576"/>
      <c r="AM576"/>
      <c r="AN576"/>
    </row>
    <row r="577" spans="1:40" x14ac:dyDescent="0.25">
      <c r="A577"/>
      <c r="B577">
        <f t="shared" si="244"/>
        <v>44300</v>
      </c>
      <c r="C577" s="186" t="str">
        <f t="shared" si="212"/>
        <v>-0.0000389435080143777+0.0552826484352933i</v>
      </c>
      <c r="D577" s="158" t="str">
        <f t="shared" si="213"/>
        <v>-5.95730452390073+0.423833638003915i</v>
      </c>
      <c r="E577" t="str">
        <f t="shared" si="214"/>
        <v>2870</v>
      </c>
      <c r="F577" t="str">
        <f t="shared" si="215"/>
        <v>0.777000777000777</v>
      </c>
      <c r="G577" t="str">
        <f t="shared" si="210"/>
        <v>0.777000777000777</v>
      </c>
      <c r="H577" t="str">
        <f t="shared" si="216"/>
        <v>4.90152387471425+4.24165519714565i</v>
      </c>
      <c r="I577" t="str">
        <f t="shared" si="217"/>
        <v>173.965693192535i</v>
      </c>
      <c r="J577" t="str">
        <f t="shared" si="211"/>
        <v>-24.8866684212719+37.6247434334633i</v>
      </c>
      <c r="K577" t="str">
        <f t="shared" si="218"/>
        <v>3.21647117404872-2.12751621115204i</v>
      </c>
      <c r="L577" t="str">
        <f t="shared" si="219"/>
        <v>0.180919049456803-0.104320234144597i</v>
      </c>
      <c r="M577" t="str">
        <f t="shared" si="220"/>
        <v>3.39739022350552-2.23183644529664i</v>
      </c>
      <c r="N577" t="str">
        <f t="shared" si="221"/>
        <v>-0.1964665005614i</v>
      </c>
      <c r="O577" t="str">
        <f t="shared" si="222"/>
        <v>0.980762455987036-0.195205033045457i</v>
      </c>
      <c r="P577" t="str">
        <f t="shared" si="223"/>
        <v>0.019237544012964+0.195205033045457i</v>
      </c>
      <c r="Q577" t="str">
        <f t="shared" si="224"/>
        <v>-0.019237544012964+0.001261467515943i</v>
      </c>
      <c r="R577" t="str">
        <f t="shared" si="225"/>
        <v>-0.333190264203811-10.168935369741i</v>
      </c>
      <c r="S577" t="str">
        <f t="shared" si="226"/>
        <v>0.0202798163079702i</v>
      </c>
      <c r="T577" t="str">
        <f t="shared" si="227"/>
        <v>0.206224141345969-0.00675703735365735i</v>
      </c>
      <c r="U577" t="str">
        <f t="shared" si="228"/>
        <v>0.0000499999999999999-0.00544342783678415i</v>
      </c>
      <c r="V577" t="str">
        <f t="shared" si="229"/>
        <v>3.33333333333333E-06-0.00598777062046259i</v>
      </c>
      <c r="W577" t="str">
        <f t="shared" si="230"/>
        <v>0.0000144744317085816-0.00285137229492029i</v>
      </c>
      <c r="X577" t="str">
        <f t="shared" si="231"/>
        <v>0.000167473774772824-0.00284157537870395i</v>
      </c>
      <c r="Y577" t="str">
        <f t="shared" si="232"/>
        <v>0.009+0.0278345109108056i</v>
      </c>
      <c r="Z577" t="str">
        <f t="shared" si="233"/>
        <v>-1.37264079400592-0.597300037399681i</v>
      </c>
      <c r="AA577" t="str">
        <f t="shared" si="234"/>
        <v>181.101385880151-493.729829315934i</v>
      </c>
      <c r="AB577" t="str">
        <f t="shared" si="235"/>
        <v>1.42456804815459-0.0466766861114412i</v>
      </c>
      <c r="AC577" t="str">
        <f t="shared" si="236"/>
        <v>5.73563883030956-3.33798180573716i</v>
      </c>
      <c r="AD577" t="str">
        <f t="shared" si="237"/>
        <v>0.189070734072046+0.10189588318044i</v>
      </c>
      <c r="AE577" t="str">
        <f t="shared" si="238"/>
        <v>-0.198663787705386-0.252798402527152i</v>
      </c>
      <c r="AF577" t="str">
        <f t="shared" si="239"/>
        <v>-10.858828398615-3.81782155914173i</v>
      </c>
      <c r="AG577" t="str">
        <f t="shared" si="240"/>
        <v>1.30607103250941-0.271124879681303i</v>
      </c>
      <c r="AH577" t="str">
        <f t="shared" si="241"/>
        <v>0.34118884817341+2.75334347069092i</v>
      </c>
      <c r="AI577">
        <f t="shared" si="242"/>
        <v>8.8633898311831221</v>
      </c>
      <c r="AJ577">
        <f t="shared" si="243"/>
        <v>82.936031381571041</v>
      </c>
      <c r="AK577"/>
      <c r="AL577"/>
      <c r="AM577"/>
      <c r="AN577"/>
    </row>
    <row r="578" spans="1:40" x14ac:dyDescent="0.25">
      <c r="A578"/>
      <c r="B578">
        <f t="shared" si="244"/>
        <v>44400</v>
      </c>
      <c r="C578" s="186" t="str">
        <f t="shared" si="212"/>
        <v>-0.0000387682844400723+0.0551581380890016i</v>
      </c>
      <c r="D578" s="158" t="str">
        <f t="shared" si="213"/>
        <v>-5.95730318052+0.422879058682346i</v>
      </c>
      <c r="E578" t="str">
        <f t="shared" si="214"/>
        <v>2870</v>
      </c>
      <c r="F578" t="str">
        <f t="shared" si="215"/>
        <v>0.777000777000777</v>
      </c>
      <c r="G578" t="str">
        <f t="shared" si="210"/>
        <v>0.777000777000777</v>
      </c>
      <c r="H578" t="str">
        <f t="shared" si="216"/>
        <v>4.91108681282284+4.24162387061958i</v>
      </c>
      <c r="I578" t="str">
        <f t="shared" si="217"/>
        <v>174.358392274233i</v>
      </c>
      <c r="J578" t="str">
        <f t="shared" si="211"/>
        <v>-25.0036701633938+37.7096751342159i</v>
      </c>
      <c r="K578" t="str">
        <f t="shared" si="218"/>
        <v>3.21169807928192-2.12953941270914i</v>
      </c>
      <c r="L578" t="str">
        <f t="shared" si="219"/>
        <v>0.180715242961491-0.10443793729641i</v>
      </c>
      <c r="M578" t="str">
        <f t="shared" si="220"/>
        <v>3.39241332224341-2.23397735000555i</v>
      </c>
      <c r="N578" t="str">
        <f t="shared" si="221"/>
        <v>-0.196909991533322i</v>
      </c>
      <c r="O578" t="str">
        <f t="shared" si="222"/>
        <v>0.980675787869785-0.195639973129153i</v>
      </c>
      <c r="P578" t="str">
        <f t="shared" si="223"/>
        <v>0.019324212130215+0.195639973129153i</v>
      </c>
      <c r="Q578" t="str">
        <f t="shared" si="224"/>
        <v>-0.019324212130215+0.00127001840416902i</v>
      </c>
      <c r="R578" t="str">
        <f t="shared" si="225"/>
        <v>-0.333189617067207-10.1459831197126i</v>
      </c>
      <c r="S578" t="str">
        <f t="shared" si="226"/>
        <v>0.0203255946743539i</v>
      </c>
      <c r="T578" t="str">
        <f t="shared" si="227"/>
        <v>0.206223140464115-0.00677227710621124i</v>
      </c>
      <c r="U578" t="str">
        <f t="shared" si="228"/>
        <v>0.0000499999999999999-0.00543116786417878i</v>
      </c>
      <c r="V578" t="str">
        <f t="shared" si="229"/>
        <v>3.33333333333333E-06-0.00597428465059668i</v>
      </c>
      <c r="W578" t="str">
        <f t="shared" si="230"/>
        <v>0.000014474430591989-0.00284495052403283i</v>
      </c>
      <c r="X578" t="str">
        <f t="shared" si="231"/>
        <v>0.00016678735245601-0.00283521254903121i</v>
      </c>
      <c r="Y578" t="str">
        <f t="shared" si="232"/>
        <v>0.009+0.0278973427638774i</v>
      </c>
      <c r="Z578" t="str">
        <f t="shared" si="233"/>
        <v>-1.36684552582902-0.593110205951656i</v>
      </c>
      <c r="AA578" t="str">
        <f t="shared" si="234"/>
        <v>180.210292680683-492.697566504448i</v>
      </c>
      <c r="AB578" t="str">
        <f t="shared" si="235"/>
        <v>1.42456113420019-0.0467819602292451i</v>
      </c>
      <c r="AC578" t="str">
        <f t="shared" si="236"/>
        <v>5.72819033046991-3.34114105262379i</v>
      </c>
      <c r="AD578" t="str">
        <f t="shared" si="237"/>
        <v>0.189116294841147+0.102140854690598i</v>
      </c>
      <c r="AE578" t="str">
        <f t="shared" si="238"/>
        <v>-0.197911978103364-0.251777574820242i</v>
      </c>
      <c r="AF578" t="str">
        <f t="shared" si="239"/>
        <v>-10.8683899933428-3.81874481193723i</v>
      </c>
      <c r="AG578" t="str">
        <f t="shared" si="240"/>
        <v>1.30554701727452-0.270668503868765i</v>
      </c>
      <c r="AH578" t="str">
        <f t="shared" si="241"/>
        <v>0.341863184008889+2.74576385487358i</v>
      </c>
      <c r="AI578">
        <f t="shared" si="242"/>
        <v>8.8400700644459516</v>
      </c>
      <c r="AJ578">
        <f t="shared" si="243"/>
        <v>82.902872309079626</v>
      </c>
      <c r="AK578"/>
      <c r="AL578"/>
      <c r="AM578"/>
      <c r="AN578"/>
    </row>
    <row r="579" spans="1:40" x14ac:dyDescent="0.25">
      <c r="A579"/>
      <c r="B579">
        <f t="shared" si="244"/>
        <v>44500</v>
      </c>
      <c r="C579" s="186" t="str">
        <f t="shared" si="212"/>
        <v>-0.0000385942408197331+0.0550341873389445i</v>
      </c>
      <c r="D579" s="158" t="str">
        <f t="shared" si="213"/>
        <v>-5.95730184618558+0.421928769598575i</v>
      </c>
      <c r="E579" t="str">
        <f t="shared" si="214"/>
        <v>2870</v>
      </c>
      <c r="F579" t="str">
        <f t="shared" si="215"/>
        <v>0.777000777000777</v>
      </c>
      <c r="G579" t="str">
        <f t="shared" si="210"/>
        <v>0.777000777000777</v>
      </c>
      <c r="H579" t="str">
        <f t="shared" si="216"/>
        <v>4.92062805245993+4.24157112797409i</v>
      </c>
      <c r="I579" t="str">
        <f t="shared" si="217"/>
        <v>174.751091355932i</v>
      </c>
      <c r="J579" t="str">
        <f t="shared" si="211"/>
        <v>-25.1209357200413+37.7946068349687i</v>
      </c>
      <c r="K579" t="str">
        <f t="shared" si="218"/>
        <v>3.20692835157814-2.13154859185451i</v>
      </c>
      <c r="L579" t="str">
        <f t="shared" si="219"/>
        <v>0.18051143713834-0.104555110284828i</v>
      </c>
      <c r="M579" t="str">
        <f t="shared" si="220"/>
        <v>3.38743978871648-2.23610370213934i</v>
      </c>
      <c r="N579" t="str">
        <f t="shared" si="221"/>
        <v>-0.197353482505244i</v>
      </c>
      <c r="O579" t="str">
        <f t="shared" si="222"/>
        <v>0.980588926869064-0.196074874733549i</v>
      </c>
      <c r="P579" t="str">
        <f t="shared" si="223"/>
        <v>0.019411073130936+0.196074874733549i</v>
      </c>
      <c r="Q579" t="str">
        <f t="shared" si="224"/>
        <v>-0.019411073130936+0.001278607771695i</v>
      </c>
      <c r="R579" t="str">
        <f t="shared" si="225"/>
        <v>-0.333188968466494-10.1231339149871i</v>
      </c>
      <c r="S579" t="str">
        <f t="shared" si="226"/>
        <v>0.0203713730407376i</v>
      </c>
      <c r="T579" t="str">
        <f t="shared" si="227"/>
        <v>0.206222137323545-0.00678751676968951i</v>
      </c>
      <c r="U579" t="str">
        <f t="shared" si="228"/>
        <v>0.0000500000000000001-0.00541896299257391i</v>
      </c>
      <c r="V579" t="str">
        <f t="shared" si="229"/>
        <v>3.33333333333333E-06-0.00596085929183128i</v>
      </c>
      <c r="W579" t="str">
        <f t="shared" si="230"/>
        <v>0.0000144744294728791-0.00283855761557419i</v>
      </c>
      <c r="X579" t="str">
        <f t="shared" si="231"/>
        <v>0.000166105534817219-0.002828878070065i</v>
      </c>
      <c r="Y579" t="str">
        <f t="shared" si="232"/>
        <v>0.009+0.0279601746169492i</v>
      </c>
      <c r="Z579" t="str">
        <f t="shared" si="233"/>
        <v>-1.36108477165052-0.588959830170697i</v>
      </c>
      <c r="AA579" t="str">
        <f t="shared" si="234"/>
        <v>179.325820240547-491.669046342515i</v>
      </c>
      <c r="AB579" t="str">
        <f t="shared" si="235"/>
        <v>1.42455420464289-0.0468872337317268i</v>
      </c>
      <c r="AC579" t="str">
        <f t="shared" si="236"/>
        <v>5.7207468770601-3.34427861202583i</v>
      </c>
      <c r="AD579" t="str">
        <f t="shared" si="237"/>
        <v>0.189161957155934+0.102385766470901i</v>
      </c>
      <c r="AE579" t="str">
        <f t="shared" si="238"/>
        <v>-0.197164355627951-0.250764501738625i</v>
      </c>
      <c r="AF579" t="str">
        <f t="shared" si="239"/>
        <v>-10.8779298986455-3.81964235837552i</v>
      </c>
      <c r="AG579" t="str">
        <f t="shared" si="240"/>
        <v>1.30502675773203-0.270213696443361i</v>
      </c>
      <c r="AH579" t="str">
        <f t="shared" si="241"/>
        <v>0.342525271481616+2.73822049537313i</v>
      </c>
      <c r="AI579">
        <f t="shared" si="242"/>
        <v>8.8167989050664524</v>
      </c>
      <c r="AJ579">
        <f t="shared" si="243"/>
        <v>82.869880261028257</v>
      </c>
      <c r="AK579"/>
      <c r="AL579"/>
      <c r="AM579"/>
      <c r="AN579"/>
    </row>
    <row r="580" spans="1:40" x14ac:dyDescent="0.25">
      <c r="A580"/>
      <c r="B580">
        <f t="shared" si="244"/>
        <v>44600</v>
      </c>
      <c r="C580" s="186" t="str">
        <f t="shared" si="212"/>
        <v>-0.0000384213665826946+0.0549107924210288i</v>
      </c>
      <c r="D580" s="158" t="str">
        <f t="shared" si="213"/>
        <v>-5.95730052081643+0.420982741894554i</v>
      </c>
      <c r="E580" t="str">
        <f t="shared" si="214"/>
        <v>2870</v>
      </c>
      <c r="F580" t="str">
        <f t="shared" si="215"/>
        <v>0.777000777000777</v>
      </c>
      <c r="G580" t="str">
        <f t="shared" si="210"/>
        <v>0.777000777000777</v>
      </c>
      <c r="H580" t="str">
        <f t="shared" si="216"/>
        <v>4.9301475952038+4.24149711482814i</v>
      </c>
      <c r="I580" t="str">
        <f t="shared" si="217"/>
        <v>175.143790437631i</v>
      </c>
      <c r="J580" t="str">
        <f t="shared" si="211"/>
        <v>-25.2384650912144+37.8795385357214i</v>
      </c>
      <c r="K580" t="str">
        <f t="shared" si="218"/>
        <v>3.2021620244031-2.13354379682046i</v>
      </c>
      <c r="L580" t="str">
        <f t="shared" si="219"/>
        <v>0.180307633534597-0.104671754010681i</v>
      </c>
      <c r="M580" t="str">
        <f t="shared" si="220"/>
        <v>3.3824696579377-2.23821555083114i</v>
      </c>
      <c r="N580" t="str">
        <f t="shared" si="221"/>
        <v>-0.197796973477166i</v>
      </c>
      <c r="O580" t="str">
        <f t="shared" si="222"/>
        <v>0.980501873001956-0.196509737773108i</v>
      </c>
      <c r="P580" t="str">
        <f t="shared" si="223"/>
        <v>0.019498126998044+0.196509737773108i</v>
      </c>
      <c r="Q580" t="str">
        <f t="shared" si="224"/>
        <v>-0.019498126998044+0.00128723570405798i</v>
      </c>
      <c r="R580" t="str">
        <f t="shared" si="225"/>
        <v>-0.333188318402373-10.1003870624336i</v>
      </c>
      <c r="S580" t="str">
        <f t="shared" si="226"/>
        <v>0.0204171514071213i</v>
      </c>
      <c r="T580" t="str">
        <f t="shared" si="227"/>
        <v>0.206221131924236-0.00680275634390539i</v>
      </c>
      <c r="U580" t="str">
        <f t="shared" si="228"/>
        <v>0.0000500000000000001-0.00540681285133495i</v>
      </c>
      <c r="V580" t="str">
        <f t="shared" si="229"/>
        <v>3.33333333333333E-06-0.00594749413646843i</v>
      </c>
      <c r="W580" t="str">
        <f t="shared" si="230"/>
        <v>0.0000144744283512516-0.00283219337540242i</v>
      </c>
      <c r="X580" t="str">
        <f t="shared" si="231"/>
        <v>0.000165428280801798-0.00282257175330107i</v>
      </c>
      <c r="Y580" t="str">
        <f t="shared" si="232"/>
        <v>0.009+0.028023006470021i</v>
      </c>
      <c r="Z580" t="str">
        <f t="shared" si="233"/>
        <v>-1.3553582877577-0.584848447184925i</v>
      </c>
      <c r="AA580" t="str">
        <f t="shared" si="234"/>
        <v>178.44790335518-490.644255899884i</v>
      </c>
      <c r="AB580" t="str">
        <f t="shared" si="235"/>
        <v>1.42454725948253-0.0469925066175961i</v>
      </c>
      <c r="AC580" t="str">
        <f t="shared" si="236"/>
        <v>5.71330852241392-3.34739455685214i</v>
      </c>
      <c r="AD580" t="str">
        <f t="shared" si="237"/>
        <v>0.189207721001612+0.102630618752207i</v>
      </c>
      <c r="AE580" t="str">
        <f t="shared" si="238"/>
        <v>-0.196420894756425-0.249759101526696i</v>
      </c>
      <c r="AF580" t="str">
        <f t="shared" si="239"/>
        <v>-10.8874481160202-3.82051437293359i</v>
      </c>
      <c r="AG580" t="str">
        <f t="shared" si="240"/>
        <v>1.30451021774729-0.269760455136801i</v>
      </c>
      <c r="AH580" t="str">
        <f t="shared" si="241"/>
        <v>0.343175262989542+2.73071316545483i</v>
      </c>
      <c r="AI580">
        <f t="shared" si="242"/>
        <v>8.7935761955031229</v>
      </c>
      <c r="AJ580">
        <f t="shared" si="243"/>
        <v>82.837054110076821</v>
      </c>
      <c r="AK580"/>
      <c r="AL580"/>
      <c r="AM580"/>
      <c r="AN580"/>
    </row>
    <row r="581" spans="1:40" x14ac:dyDescent="0.25">
      <c r="A581"/>
      <c r="B581">
        <f t="shared" si="244"/>
        <v>44700</v>
      </c>
      <c r="C581" s="186" t="str">
        <f t="shared" si="212"/>
        <v>-0.0000382496512763994+0.0547879496048452i</v>
      </c>
      <c r="D581" s="158" t="str">
        <f t="shared" si="213"/>
        <v>-5.95729920433241+0.42004094697048i</v>
      </c>
      <c r="E581" t="str">
        <f t="shared" si="214"/>
        <v>2870</v>
      </c>
      <c r="F581" t="str">
        <f t="shared" si="215"/>
        <v>0.777000777000777</v>
      </c>
      <c r="G581" t="str">
        <f t="shared" ref="G581:G644" si="245">IF($C$11=$C$7,$C$24,F581)</f>
        <v>0.777000777000777</v>
      </c>
      <c r="H581" t="str">
        <f t="shared" si="216"/>
        <v>4.93964544327725+4.241401976135i</v>
      </c>
      <c r="I581" t="str">
        <f t="shared" si="217"/>
        <v>175.53648951933i</v>
      </c>
      <c r="J581" t="str">
        <f t="shared" ref="J581:J644" si="246">IMSUM(COMPLEX(0,2*PI()*B581*$C$113*$C$112),COMPLEX(0,2*PI()*B581*$C$113*$C$111),COMPLEX(0,2*PI()*B581*$C$28*10^-12*$C$111),COMPLEX(-1*2*PI()*B581*2*PI()*B581*$C$113*$C$112*$C$28*10^-12*$C$111,0),COMPLEX(1,0))</f>
        <v>-25.3562582769131+37.9644702364741i</v>
      </c>
      <c r="K581" t="str">
        <f t="shared" si="218"/>
        <v>3.19739913094843-2.13552507578032i</v>
      </c>
      <c r="L581" t="str">
        <f t="shared" si="219"/>
        <v>0.180103833690507-0.104787869378778i</v>
      </c>
      <c r="M581" t="str">
        <f t="shared" si="220"/>
        <v>3.37750296463894-2.2403129451591i</v>
      </c>
      <c r="N581" t="str">
        <f t="shared" si="221"/>
        <v>-0.198240464449088i</v>
      </c>
      <c r="O581" t="str">
        <f t="shared" si="222"/>
        <v>0.980414626285584-0.196944562162298i</v>
      </c>
      <c r="P581" t="str">
        <f t="shared" si="223"/>
        <v>0.019585373714416+0.196944562162298i</v>
      </c>
      <c r="Q581" t="str">
        <f t="shared" si="224"/>
        <v>-0.019585373714416+0.00129590228679i</v>
      </c>
      <c r="R581" t="str">
        <f t="shared" si="225"/>
        <v>-0.333187666874069-10.0777418751244i</v>
      </c>
      <c r="S581" t="str">
        <f t="shared" si="226"/>
        <v>0.020462929773505i</v>
      </c>
      <c r="T581" t="str">
        <f t="shared" si="227"/>
        <v>0.206220124266181-0.00681799582864205i</v>
      </c>
      <c r="U581" t="str">
        <f t="shared" si="228"/>
        <v>0.00005-0.00539471707314404i</v>
      </c>
      <c r="V581" t="str">
        <f t="shared" si="229"/>
        <v>3.33333333333333E-06-0.00593418878045846i</v>
      </c>
      <c r="W581" t="str">
        <f t="shared" si="230"/>
        <v>0.0000144744272271067-0.00282585761111294i</v>
      </c>
      <c r="X581" t="str">
        <f t="shared" si="231"/>
        <v>0.000164755549811202-0.00281629341189782i</v>
      </c>
      <c r="Y581" t="str">
        <f t="shared" si="232"/>
        <v>0.009+0.0280858383230928i</v>
      </c>
      <c r="Z581" t="str">
        <f t="shared" si="233"/>
        <v>-1.34966583204728-0.580775600572884i</v>
      </c>
      <c r="AA581" t="str">
        <f t="shared" si="234"/>
        <v>177.576477607728-489.623182166898i</v>
      </c>
      <c r="AB581" t="str">
        <f t="shared" si="235"/>
        <v>1.42454029871907-0.0470977788853554i</v>
      </c>
      <c r="AC581" t="str">
        <f t="shared" si="236"/>
        <v>5.7058753184462-3.35048895993434i</v>
      </c>
      <c r="AD581" t="str">
        <f t="shared" si="237"/>
        <v>0.189253586363434+0.102875411762968i</v>
      </c>
      <c r="AE581" t="str">
        <f t="shared" si="238"/>
        <v>-0.195681570056316-0.248761293495068i</v>
      </c>
      <c r="AF581" t="str">
        <f t="shared" si="239"/>
        <v>-10.8969446476097-3.82136102916452i</v>
      </c>
      <c r="AG581" t="str">
        <f t="shared" si="240"/>
        <v>1.30399736160889-0.269308777577189i</v>
      </c>
      <c r="AH581" t="str">
        <f t="shared" si="241"/>
        <v>0.343813308997492+2.72324163999992i</v>
      </c>
      <c r="AI581">
        <f t="shared" si="242"/>
        <v>8.7704017787755681</v>
      </c>
      <c r="AJ581">
        <f t="shared" si="243"/>
        <v>82.804392737813998</v>
      </c>
      <c r="AK581"/>
      <c r="AL581"/>
      <c r="AM581"/>
      <c r="AN581"/>
    </row>
    <row r="582" spans="1:40" x14ac:dyDescent="0.25">
      <c r="A582"/>
      <c r="B582">
        <f t="shared" si="244"/>
        <v>44800</v>
      </c>
      <c r="C582" s="186" t="str">
        <f t="shared" ref="C582:C645" si="247">IMPRODUCT(COMPLEX(-1,0),IMDIV(IMPRODUCT(G582,COMPLEX($C$100+$C$101,0)),COMPLEX($C$100,2*PI()*B582*$C$103*$C$102*(2*$C$100+$C$101))))</f>
        <v>-0.0000380790845648171+0.0546656551932909i</v>
      </c>
      <c r="D582" s="158" t="str">
        <f t="shared" ref="D582:D645" si="248">IMPRODUCT(COMPLEX($C$106,0),IMSUB(C582,G582))</f>
        <v>-5.95729789665429+0.419103356481897i</v>
      </c>
      <c r="E582" t="str">
        <f t="shared" ref="E582:E645" si="249">IMDIV(COMPLEX($C$20*10^3,0),COMPLEX(1,2*PI()*B582*$C$20*1000*$C$29*10^-12))</f>
        <v>2870</v>
      </c>
      <c r="F582" t="str">
        <f t="shared" ref="F582:F645" si="250">IMDIV(COMPLEX($C$22*1000,0),IMSUM(COMPLEX($C$22*1000,0),E582))</f>
        <v>0.777000777000777</v>
      </c>
      <c r="G582" t="str">
        <f t="shared" si="245"/>
        <v>0.777000777000777</v>
      </c>
      <c r="H582" t="str">
        <f t="shared" ref="H582:H645" si="251">IMPRODUCT(COMPLEX($C$108,0),IMPRODUCT(COMPLEX(-1,0),D582),IMDIV(COMPLEX(0,2*PI()*B582*$C$109*$C$110),COMPLEX(1,2*PI()*B582*$C$109*$C$110)))</f>
        <v>4.94912159954005+4.24128585618256i</v>
      </c>
      <c r="I582" t="str">
        <f t="shared" ref="I582:I645" si="252">COMPLEX(0,2*PI()*B582*$C$113*$C$112*$C$114)</f>
        <v>175.929188601028i</v>
      </c>
      <c r="J582" t="str">
        <f t="shared" si="246"/>
        <v>-25.4743152771375+38.0494019372269i</v>
      </c>
      <c r="K582" t="str">
        <f t="shared" ref="K582:K645" si="253">IMDIV(I582,J582)</f>
        <v>3.19263970413273-2.13749247684789i</v>
      </c>
      <c r="L582" t="str">
        <f t="shared" ref="L582:L645" si="254">IMDIV(COMPLEX($C$117,0),COMPLEX(1,2*PI()*B582*$C$115*$C$116))</f>
        <v>0.179900039139307-0.104903457297863i</v>
      </c>
      <c r="M582" t="str">
        <f t="shared" ref="M582:M645" si="255">IMSUM(K582,L582)</f>
        <v>3.37253974327204-2.24239593414575i</v>
      </c>
      <c r="N582" t="str">
        <f t="shared" ref="N582:N645" si="256">COMPLEX(0,-2*PI()*B582*$C$43)</f>
        <v>-0.19868395542101i</v>
      </c>
      <c r="O582" t="str">
        <f t="shared" ref="O582:O645" si="257">IMEXP(N582)</f>
        <v>0.980327186737107-0.197379347815597i</v>
      </c>
      <c r="P582" t="str">
        <f t="shared" ref="P582:P645" si="258">IMSUB(COMPLEX(1,0),O582)</f>
        <v>0.0196728132628931+0.197379347815597i</v>
      </c>
      <c r="Q582" t="str">
        <f t="shared" ref="Q582:Q645" si="259">IMSUM(COMPLEX(0,2*PI()*B582*$C$43),O582,COMPLEX(-1,0))</f>
        <v>-0.0196728132628931+0.00130460760541301i</v>
      </c>
      <c r="R582" t="str">
        <f t="shared" ref="R582:R645" si="260">IMDIV(P582,Q582)</f>
        <v>-0.333187013882222-10.0551976722643i</v>
      </c>
      <c r="S582" t="str">
        <f t="shared" ref="S582:S645" si="261">IMDIV(COMPLEX(0,2*PI()*B582*$C$123),COMPLEX($C$124,0))</f>
        <v>0.0205087081398887i</v>
      </c>
      <c r="T582" t="str">
        <f t="shared" ref="T582:T645" si="262">IMPRODUCT(R582,S582)</f>
        <v>0.206219114349357-0.00683323522371153i</v>
      </c>
      <c r="U582" t="str">
        <f t="shared" ref="U582:U645" si="263">IMDIV(COMPLEX(1,2*PI()*B582*$C$16*10^-3*$C$15*10^-6),COMPLEX(0,2*PI()*B582*$C$15*10^-6))</f>
        <v>0.00005-0.00538267529396291i</v>
      </c>
      <c r="V582" t="str">
        <f t="shared" ref="V582:V645" si="264">IMSUM(COMPLEX($C$18*10^-3,0),IMDIV(COMPLEX(1,0),COMPLEX(0,2*PI()*B582*($C$17*1*10^-6))))</f>
        <v>3.33333333333333E-06-0.00592094282335921i</v>
      </c>
      <c r="W582" t="str">
        <f t="shared" ref="W582:W645" si="265">IMDIV(IMPRODUCT(U582,V582),IMSUM(U582,V582))</f>
        <v>0.0000144744261004444-0.00281955013201901i</v>
      </c>
      <c r="X582" t="str">
        <f t="shared" ref="X582:X645" si="266">IMDIV(IMPRODUCT(COMPLEX($C$19,0),W582),IMSUM(COMPLEX($C$19,0),W582))</f>
        <v>0.000164087301696905-0.0028100428606578i</v>
      </c>
      <c r="Y582" t="str">
        <f t="shared" ref="Y582:Y645" si="267">COMPLEX($C$13*10^-3,2*PI()*B582*$C$12*0.000001)</f>
        <v>0.009+0.0281486701761645i</v>
      </c>
      <c r="Z582" t="str">
        <f t="shared" ref="Z582:Z645" si="268">IMPRODUCT(COMPLEX($C$6,0),IMDIV(X582,IMSUM(X582,Y582)))</f>
        <v>-1.34400716402532-0.576740840260413i</v>
      </c>
      <c r="AA582" t="str">
        <f t="shared" ref="AA582:AA645" si="269">IMDIV(COMPLEX($C$6,0),IMSUM(X582,Y582))</f>
        <v>176.711479358006-488.60581205891i</v>
      </c>
      <c r="AB582" t="str">
        <f t="shared" ref="AB582:AB645" si="270">IMPRODUCT(COMPLEX($C$119,0),T582)</f>
        <v>1.42453332235234-0.047203050533706i</v>
      </c>
      <c r="AC582" t="str">
        <f t="shared" ref="AC582:AC645" si="271">IMSUM(COMPLEX(1,0),IMPRODUCT(AB582,M582))</f>
        <v>5.69844731665257-3.35356189402663i</v>
      </c>
      <c r="AD582" t="str">
        <f t="shared" ref="AD582:AD645" si="272">IMDIV(AB582,AC582)</f>
        <v>0.189299553226708+0.103120145729247i</v>
      </c>
      <c r="AE582" t="str">
        <f t="shared" ref="AE582:AE645" si="273">IMPRODUCT(AD582,AA582,X582)</f>
        <v>-0.194946356187826-0.247770998004336i</v>
      </c>
      <c r="AF582" t="str">
        <f t="shared" ref="AF582:AF645" si="274">IMSUB(D582,H582)</f>
        <v>-10.9064194961943-3.82218249970066i</v>
      </c>
      <c r="AG582" t="str">
        <f t="shared" ref="AG582:AG645" si="275">IMSUM(COMPLEX(1,0),IMPRODUCT(AD582,AA582,COMPLEX($C$127,0)))</f>
        <v>1.30348815402295-0.268858661292332i</v>
      </c>
      <c r="AH582" t="str">
        <f t="shared" ref="AH582:AH645" si="276">IMDIV(IMPRODUCT(AE582,AF582),AG582)</f>
        <v>0.344439558063571+2.7158056954941i</v>
      </c>
      <c r="AI582">
        <f t="shared" ref="AI582:AI645" si="277">20*LOG10(IMABS(AH582))</f>
        <v>8.7472754984628835</v>
      </c>
      <c r="AJ582">
        <f t="shared" ref="AJ582:AJ645" si="278">IMARGUMENT(AH582)*180/PI()</f>
        <v>82.771895034670962</v>
      </c>
      <c r="AK582"/>
      <c r="AL582"/>
      <c r="AM582"/>
      <c r="AN582"/>
    </row>
    <row r="583" spans="1:40" x14ac:dyDescent="0.25">
      <c r="A583"/>
      <c r="B583">
        <f t="shared" si="244"/>
        <v>44900</v>
      </c>
      <c r="C583" s="186" t="str">
        <f t="shared" si="247"/>
        <v>-0.0000379096562268892+0.0545439055221994i</v>
      </c>
      <c r="D583" s="158" t="str">
        <f t="shared" si="248"/>
        <v>-5.9572965977037+0.418169942336862i</v>
      </c>
      <c r="E583" t="str">
        <f t="shared" si="249"/>
        <v>2870</v>
      </c>
      <c r="F583" t="str">
        <f t="shared" si="250"/>
        <v>0.777000777000777</v>
      </c>
      <c r="G583" t="str">
        <f t="shared" si="245"/>
        <v>0.777000777000777</v>
      </c>
      <c r="H583" t="str">
        <f t="shared" si="251"/>
        <v>4.958576067482+4.24114889859332i</v>
      </c>
      <c r="I583" t="str">
        <f t="shared" si="252"/>
        <v>176.321887682727i</v>
      </c>
      <c r="J583" t="str">
        <f t="shared" si="246"/>
        <v>-25.5926360918876+38.1343336379796i</v>
      </c>
      <c r="K583" t="str">
        <f t="shared" si="253"/>
        <v>3.18788377660262-2.13944604807694i</v>
      </c>
      <c r="L583" t="str">
        <f t="shared" si="254"/>
        <v>0.179696251407231-0.105018518680569i</v>
      </c>
      <c r="M583" t="str">
        <f t="shared" si="255"/>
        <v>3.36758002800985-2.24446456675751i</v>
      </c>
      <c r="N583" t="str">
        <f t="shared" si="256"/>
        <v>-0.199127446392932i</v>
      </c>
      <c r="O583" t="str">
        <f t="shared" si="257"/>
        <v>0.980239554373723-0.197814094647489i</v>
      </c>
      <c r="P583" t="str">
        <f t="shared" si="258"/>
        <v>0.019760445626277+0.197814094647489i</v>
      </c>
      <c r="Q583" t="str">
        <f t="shared" si="259"/>
        <v>-0.019760445626277+0.001313351745443i</v>
      </c>
      <c r="R583" t="str">
        <f t="shared" si="260"/>
        <v>-0.333186359426523-10.0327537791237i</v>
      </c>
      <c r="S583" t="str">
        <f t="shared" si="261"/>
        <v>0.0205544865062724i</v>
      </c>
      <c r="T583" t="str">
        <f t="shared" si="262"/>
        <v>0.206218102173752-0.00684847452890649i</v>
      </c>
      <c r="U583" t="str">
        <f t="shared" si="263"/>
        <v>0.00005-0.0053706871529964i</v>
      </c>
      <c r="V583" t="str">
        <f t="shared" si="264"/>
        <v>3.33333333333333E-06-0.00590775586829604i</v>
      </c>
      <c r="W583" t="str">
        <f t="shared" si="265"/>
        <v>0.0000144744249712646-0.00281327074913271i</v>
      </c>
      <c r="X583" t="str">
        <f t="shared" si="266"/>
        <v>0.000163423496754454-0.00280381991600993i</v>
      </c>
      <c r="Y583" t="str">
        <f t="shared" si="267"/>
        <v>0.009+0.0282115020292363i</v>
      </c>
      <c r="Z583" t="str">
        <f t="shared" si="268"/>
        <v>-1.33838204480683-0.572743722419457i</v>
      </c>
      <c r="AA583" t="str">
        <f t="shared" si="269"/>
        <v>175.852845731617-487.592132420559i</v>
      </c>
      <c r="AB583" t="str">
        <f t="shared" si="270"/>
        <v>1.42452633038226-0.0473083215612158i</v>
      </c>
      <c r="AC583" t="str">
        <f t="shared" si="271"/>
        <v>5.69102456811254-3.3566134318043i</v>
      </c>
      <c r="AD583" t="str">
        <f t="shared" si="272"/>
        <v>0.189345621576786+0.103364820874751i</v>
      </c>
      <c r="AE583" t="str">
        <f t="shared" si="273"/>
        <v>-0.194215227906134-0.246788136449156i</v>
      </c>
      <c r="AF583" t="str">
        <f t="shared" si="274"/>
        <v>-10.9158726651857-3.82297895625646i</v>
      </c>
      <c r="AG583" t="str">
        <f t="shared" si="275"/>
        <v>1.30298256010745-0.268410103712922i</v>
      </c>
      <c r="AH583" t="str">
        <f t="shared" si="276"/>
        <v>0.345054156865442+2.70840511001695i</v>
      </c>
      <c r="AI583">
        <f t="shared" si="277"/>
        <v>8.7241971987049709</v>
      </c>
      <c r="AJ583">
        <f t="shared" si="278"/>
        <v>82.739559899832628</v>
      </c>
      <c r="AK583"/>
      <c r="AL583"/>
      <c r="AM583"/>
      <c r="AN583"/>
    </row>
    <row r="584" spans="1:40" x14ac:dyDescent="0.25">
      <c r="A584"/>
      <c r="B584">
        <f t="shared" si="244"/>
        <v>45000</v>
      </c>
      <c r="C584" s="186" t="str">
        <f t="shared" si="247"/>
        <v>-0.000037741356154999+0.0544226969599749i</v>
      </c>
      <c r="D584" s="158" t="str">
        <f t="shared" si="248"/>
        <v>-5.95729530740315+0.417240676693141i</v>
      </c>
      <c r="E584" t="str">
        <f t="shared" si="249"/>
        <v>2870</v>
      </c>
      <c r="F584" t="str">
        <f t="shared" si="250"/>
        <v>0.777000777000777</v>
      </c>
      <c r="G584" t="str">
        <f t="shared" si="245"/>
        <v>0.777000777000777</v>
      </c>
      <c r="H584" t="str">
        <f t="shared" si="251"/>
        <v>4.96800885121529+4.24099124632487i</v>
      </c>
      <c r="I584" t="str">
        <f t="shared" si="252"/>
        <v>176.714586764426i</v>
      </c>
      <c r="J584" t="str">
        <f t="shared" si="246"/>
        <v>-25.7112207211633+38.2192653387324i</v>
      </c>
      <c r="K584" t="str">
        <f t="shared" si="253"/>
        <v>3.1831313807337-2.14138583746047i</v>
      </c>
      <c r="L584" t="str">
        <f t="shared" si="254"/>
        <v>0.179492472013509-0.105133054443374i</v>
      </c>
      <c r="M584" t="str">
        <f t="shared" si="255"/>
        <v>3.36262385274721-2.24651889190384i</v>
      </c>
      <c r="N584" t="str">
        <f t="shared" si="256"/>
        <v>-0.199570937364854i</v>
      </c>
      <c r="O584" t="str">
        <f t="shared" si="257"/>
        <v>0.980151729212668-0.198248802572467i</v>
      </c>
      <c r="P584" t="str">
        <f t="shared" si="258"/>
        <v>0.019848270787332+0.198248802572467i</v>
      </c>
      <c r="Q584" t="str">
        <f t="shared" si="259"/>
        <v>-0.019848270787332+0.00132213479238702i</v>
      </c>
      <c r="R584" t="str">
        <f t="shared" si="260"/>
        <v>-0.333185703507356-10.0104095269706i</v>
      </c>
      <c r="S584" t="str">
        <f t="shared" si="261"/>
        <v>0.0206002648726561i</v>
      </c>
      <c r="T584" t="str">
        <f t="shared" si="262"/>
        <v>0.206217087739354-0.0068637137440338i</v>
      </c>
      <c r="U584" t="str">
        <f t="shared" si="263"/>
        <v>0.0000499999999999999-0.0053587522926564i</v>
      </c>
      <c r="V584" t="str">
        <f t="shared" si="264"/>
        <v>3.33333333333333E-06-0.00589462752192204i</v>
      </c>
      <c r="W584" t="str">
        <f t="shared" si="265"/>
        <v>0.0000144744238395672-0.00280701927514596i</v>
      </c>
      <c r="X584" t="str">
        <f t="shared" si="266"/>
        <v>0.000162764095717582-0.00279762439599157i</v>
      </c>
      <c r="Y584" t="str">
        <f t="shared" si="267"/>
        <v>0.009+0.0282743338823081i</v>
      </c>
      <c r="Z584" t="str">
        <f t="shared" si="268"/>
        <v>-1.33279023711484-0.568783809368627i</v>
      </c>
      <c r="AA584" t="str">
        <f t="shared" si="269"/>
        <v>175.000514609268-486.582130029949i</v>
      </c>
      <c r="AB584" t="str">
        <f t="shared" si="270"/>
        <v>1.42451932280874-0.0474135919665506i</v>
      </c>
      <c r="AC584" t="str">
        <f t="shared" si="271"/>
        <v>5.6836071234901-3.35964364586305i</v>
      </c>
      <c r="AD584" t="str">
        <f t="shared" si="272"/>
        <v>0.189391791399073+0.103609437420854i</v>
      </c>
      <c r="AE584" t="str">
        <f t="shared" si="273"/>
        <v>-0.193488160063601-0.245812631242588i</v>
      </c>
      <c r="AF584" t="str">
        <f t="shared" si="274"/>
        <v>-10.9253041586184-3.82375056963173i</v>
      </c>
      <c r="AG584" t="str">
        <f t="shared" si="275"/>
        <v>1.30248054538677-0.267963102175684i</v>
      </c>
      <c r="AH584" t="str">
        <f t="shared" si="276"/>
        <v>0.345657250225765+2.70103966323052i</v>
      </c>
      <c r="AI584">
        <f t="shared" si="277"/>
        <v>8.7011667242009167</v>
      </c>
      <c r="AJ584">
        <f t="shared" si="278"/>
        <v>82.707386241157252</v>
      </c>
      <c r="AK584"/>
      <c r="AL584"/>
      <c r="AM584"/>
      <c r="AN584"/>
    </row>
    <row r="585" spans="1:40" x14ac:dyDescent="0.25">
      <c r="A585"/>
      <c r="B585">
        <f t="shared" si="244"/>
        <v>45100</v>
      </c>
      <c r="C585" s="186" t="str">
        <f t="shared" si="247"/>
        <v>-0.0000375741743534624+0.0543020259072304i</v>
      </c>
      <c r="D585" s="158" t="str">
        <f t="shared" si="248"/>
        <v>-5.957294025676+0.416315531955433i</v>
      </c>
      <c r="E585" t="str">
        <f t="shared" si="249"/>
        <v>2870</v>
      </c>
      <c r="F585" t="str">
        <f t="shared" si="250"/>
        <v>0.777000777000777</v>
      </c>
      <c r="G585" t="str">
        <f t="shared" si="245"/>
        <v>0.777000777000777</v>
      </c>
      <c r="H585" t="str">
        <f t="shared" si="251"/>
        <v>4.97741995546765+4.24081304167004i</v>
      </c>
      <c r="I585" t="str">
        <f t="shared" si="252"/>
        <v>177.107285846125i</v>
      </c>
      <c r="J585" t="str">
        <f t="shared" si="246"/>
        <v>-25.8300691649646+38.3041970394851i</v>
      </c>
      <c r="K585" t="str">
        <f t="shared" si="253"/>
        <v>3.17838254863161-2.14331189293022i</v>
      </c>
      <c r="L585" t="str">
        <f t="shared" si="254"/>
        <v>0.179288702470371-0.105247065506555i</v>
      </c>
      <c r="M585" t="str">
        <f t="shared" si="255"/>
        <v>3.35767125110198-2.24855895843678i</v>
      </c>
      <c r="N585" t="str">
        <f t="shared" si="256"/>
        <v>-0.200014428336775i</v>
      </c>
      <c r="O585" t="str">
        <f t="shared" si="257"/>
        <v>0.980063711271216-0.198683471505029i</v>
      </c>
      <c r="P585" t="str">
        <f t="shared" si="258"/>
        <v>0.0199362887287839+0.198683471505029i</v>
      </c>
      <c r="Q585" t="str">
        <f t="shared" si="259"/>
        <v>-0.0199362887287839+0.001330956831746i</v>
      </c>
      <c r="R585" t="str">
        <f t="shared" si="260"/>
        <v>-0.333185046124298-9.98816425300389i</v>
      </c>
      <c r="S585" t="str">
        <f t="shared" si="261"/>
        <v>0.0206460432390398i</v>
      </c>
      <c r="T585" t="str">
        <f t="shared" si="262"/>
        <v>0.20621607104615-0.00687895286888373i</v>
      </c>
      <c r="U585" t="str">
        <f t="shared" si="263"/>
        <v>0.0000499999999999999-0.00534687035852634i</v>
      </c>
      <c r="V585" t="str">
        <f t="shared" si="264"/>
        <v>3.33333333333333E-06-0.00588155739437897i</v>
      </c>
      <c r="W585" t="str">
        <f t="shared" si="265"/>
        <v>0.0000144744227053525-0.002800795524412i</v>
      </c>
      <c r="X585" t="str">
        <f t="shared" si="266"/>
        <v>0.000162109059752431-0.00279145612023113i</v>
      </c>
      <c r="Y585" t="str">
        <f t="shared" si="267"/>
        <v>0.009+0.0283371657353799i</v>
      </c>
      <c r="Z585" t="str">
        <f t="shared" si="268"/>
        <v>-1.32723150527908-0.564860669475528i</v>
      </c>
      <c r="AA585" t="str">
        <f t="shared" si="269"/>
        <v>174.154424616219-485.575791602668i</v>
      </c>
      <c r="AB585" t="str">
        <f t="shared" si="270"/>
        <v>1.42451229963171-0.0475188617482617i</v>
      </c>
      <c r="AC585" t="str">
        <f t="shared" si="271"/>
        <v>5.67619503303579-3.36265260871749i</v>
      </c>
      <c r="AD585" t="str">
        <f t="shared" si="272"/>
        <v>0.189438062679024+0.103853995586629i</v>
      </c>
      <c r="AE585" t="str">
        <f t="shared" si="273"/>
        <v>-0.192765127611863-0.244844405800709i</v>
      </c>
      <c r="AF585" t="str">
        <f t="shared" si="274"/>
        <v>-10.9347139811437-3.82449750971461i</v>
      </c>
      <c r="AG585" t="str">
        <f t="shared" si="275"/>
        <v>1.30198207578616-0.267517653926401i</v>
      </c>
      <c r="AH585" t="str">
        <f t="shared" si="276"/>
        <v>0.346248981137717+2.6937091363688i</v>
      </c>
      <c r="AI585">
        <f t="shared" si="277"/>
        <v>8.6781839202101256</v>
      </c>
      <c r="AJ585">
        <f t="shared" si="278"/>
        <v>82.675372975089516</v>
      </c>
      <c r="AK585"/>
      <c r="AL585"/>
      <c r="AM585"/>
      <c r="AN585"/>
    </row>
    <row r="586" spans="1:40" x14ac:dyDescent="0.25">
      <c r="A586"/>
      <c r="B586">
        <f t="shared" si="244"/>
        <v>45200</v>
      </c>
      <c r="C586" s="186" t="str">
        <f t="shared" si="247"/>
        <v>-0.0000374081009370444+0.0541818887964317i</v>
      </c>
      <c r="D586" s="158" t="str">
        <f t="shared" si="248"/>
        <v>-5.95729275244648+0.415394480772643i</v>
      </c>
      <c r="E586" t="str">
        <f t="shared" si="249"/>
        <v>2870</v>
      </c>
      <c r="F586" t="str">
        <f t="shared" si="250"/>
        <v>0.777000777000777</v>
      </c>
      <c r="G586" t="str">
        <f t="shared" si="245"/>
        <v>0.777000777000777</v>
      </c>
      <c r="H586" t="str">
        <f t="shared" si="251"/>
        <v>4.98680938557485+4.24061442625737i</v>
      </c>
      <c r="I586" t="str">
        <f t="shared" si="252"/>
        <v>177.499984927823i</v>
      </c>
      <c r="J586" t="str">
        <f t="shared" si="246"/>
        <v>-25.9491814232915+38.3891287402379i</v>
      </c>
      <c r="K586" t="str">
        <f t="shared" si="253"/>
        <v>3.17363731213307-2.14522426235605i</v>
      </c>
      <c r="L586" t="str">
        <f t="shared" si="254"/>
        <v>0.179084944283044-0.105360552794142i</v>
      </c>
      <c r="M586" t="str">
        <f t="shared" si="255"/>
        <v>3.35272225641611-2.25058481515019i</v>
      </c>
      <c r="N586" t="str">
        <f t="shared" si="256"/>
        <v>-0.200457919308697i</v>
      </c>
      <c r="O586" t="str">
        <f t="shared" si="257"/>
        <v>0.97997550056668-0.199118101359684i</v>
      </c>
      <c r="P586" t="str">
        <f t="shared" si="258"/>
        <v>0.02002449943332+0.199118101359684i</v>
      </c>
      <c r="Q586" t="str">
        <f t="shared" si="259"/>
        <v>-0.02002449943332+0.001339817949013i</v>
      </c>
      <c r="R586" t="str">
        <f t="shared" si="260"/>
        <v>-0.333184387276987-9.96601730028871i</v>
      </c>
      <c r="S586" t="str">
        <f t="shared" si="261"/>
        <v>0.0206918216054234i</v>
      </c>
      <c r="T586" t="str">
        <f t="shared" si="262"/>
        <v>0.206215052094137-0.00689419190324772i</v>
      </c>
      <c r="U586" t="str">
        <f t="shared" si="263"/>
        <v>0.0000500000000000001-0.00533504099932608i</v>
      </c>
      <c r="V586" t="str">
        <f t="shared" si="264"/>
        <v>3.33333333333333E-06-0.00586854509925869i</v>
      </c>
      <c r="W586" t="str">
        <f t="shared" si="265"/>
        <v>0.0000144744215686204-0.00279459931292694i</v>
      </c>
      <c r="X586" t="str">
        <f t="shared" si="266"/>
        <v>0.000161458350451849-0.00278531490993073i</v>
      </c>
      <c r="Y586" t="str">
        <f t="shared" si="267"/>
        <v>0.009+0.0283999975884517i</v>
      </c>
      <c r="Z586" t="str">
        <f t="shared" si="268"/>
        <v>-1.32170561523429-0.560973877060845i</v>
      </c>
      <c r="AA586" t="str">
        <f t="shared" si="269"/>
        <v>173.314515111924-484.573103795719i</v>
      </c>
      <c r="AB586" t="str">
        <f t="shared" si="270"/>
        <v>1.42450526085114-0.0476241309049084i</v>
      </c>
      <c r="AC586" t="str">
        <f t="shared" si="271"/>
        <v>5.66878834658814-3.3656403928005i</v>
      </c>
      <c r="AD586" t="str">
        <f t="shared" si="272"/>
        <v>0.18948443540214+0.104098495588868i</v>
      </c>
      <c r="AE586" t="str">
        <f t="shared" si="273"/>
        <v>-0.19204610560382-0.243883384527473i</v>
      </c>
      <c r="AF586" t="str">
        <f t="shared" si="274"/>
        <v>-10.9441021380213-3.82521994548473i</v>
      </c>
      <c r="AG586" t="str">
        <f t="shared" si="275"/>
        <v>1.30148711762641-0.267073756122883i</v>
      </c>
      <c r="AH586" t="str">
        <f t="shared" si="276"/>
        <v>0.346829490789753+2.68641331222643i</v>
      </c>
      <c r="AI586">
        <f t="shared" si="277"/>
        <v>8.6552486325507783</v>
      </c>
      <c r="AJ586">
        <f t="shared" si="278"/>
        <v>82.64351902658062</v>
      </c>
      <c r="AK586"/>
      <c r="AL586"/>
      <c r="AM586"/>
      <c r="AN586"/>
    </row>
    <row r="587" spans="1:40" x14ac:dyDescent="0.25">
      <c r="A587"/>
      <c r="B587">
        <f t="shared" si="244"/>
        <v>45300</v>
      </c>
      <c r="C587" s="186" t="str">
        <f t="shared" si="247"/>
        <v>-0.0000372431261294987+0.0540622820915466i</v>
      </c>
      <c r="D587" s="158" t="str">
        <f t="shared" si="248"/>
        <v>-5.95729148763962+0.414477496035191i</v>
      </c>
      <c r="E587" t="str">
        <f t="shared" si="249"/>
        <v>2870</v>
      </c>
      <c r="F587" t="str">
        <f t="shared" si="250"/>
        <v>0.777000777000777</v>
      </c>
      <c r="G587" t="str">
        <f t="shared" si="245"/>
        <v>0.777000777000777</v>
      </c>
      <c r="H587" t="str">
        <f t="shared" si="251"/>
        <v>4.99617714747393+4.24039554105141i</v>
      </c>
      <c r="I587" t="str">
        <f t="shared" si="252"/>
        <v>177.892684009522i</v>
      </c>
      <c r="J587" t="str">
        <f t="shared" si="246"/>
        <v>-26.0685574961442+38.4740604409906i</v>
      </c>
      <c r="K587" t="str">
        <f t="shared" si="253"/>
        <v>3.16889570280695-2.14712299354542i</v>
      </c>
      <c r="L587" t="str">
        <f t="shared" si="254"/>
        <v>0.178881198949759-0.105473517233878i</v>
      </c>
      <c r="M587" t="str">
        <f t="shared" si="255"/>
        <v>3.34777690175671-2.2525965107793i</v>
      </c>
      <c r="N587" t="str">
        <f t="shared" si="256"/>
        <v>-0.200901410280619i</v>
      </c>
      <c r="O587" t="str">
        <f t="shared" si="257"/>
        <v>0.979887097116408-0.199552692050947i</v>
      </c>
      <c r="P587" t="str">
        <f t="shared" si="258"/>
        <v>0.020112902883592+0.199552692050947i</v>
      </c>
      <c r="Q587" t="str">
        <f t="shared" si="259"/>
        <v>-0.020112902883592+0.001348718229672i</v>
      </c>
      <c r="R587" t="str">
        <f t="shared" si="260"/>
        <v>-0.333183726965915-9.94396801768961i</v>
      </c>
      <c r="S587" t="str">
        <f t="shared" si="261"/>
        <v>0.0207375999718071i</v>
      </c>
      <c r="T587" t="str">
        <f t="shared" si="262"/>
        <v>0.206214030883291-0.00690943084693494i</v>
      </c>
      <c r="U587" t="str">
        <f t="shared" si="263"/>
        <v>0.0000500000000000001-0.00532326386687723i</v>
      </c>
      <c r="V587" t="str">
        <f t="shared" si="264"/>
        <v>3.33333333333333E-06-0.00585559025356496i</v>
      </c>
      <c r="W587" t="str">
        <f t="shared" si="265"/>
        <v>0.0000144744204293707-0.00278843045831165i</v>
      </c>
      <c r="X587" t="str">
        <f t="shared" si="266"/>
        <v>0.000160811929829779-0.002779200587849i</v>
      </c>
      <c r="Y587" t="str">
        <f t="shared" si="267"/>
        <v>0.009+0.0284628294415235i</v>
      </c>
      <c r="Z587" t="str">
        <f t="shared" si="268"/>
        <v>-1.31621233451798-0.55712301230405i</v>
      </c>
      <c r="AA587" t="str">
        <f t="shared" si="269"/>
        <v>172.480726179803-483.574053211311i</v>
      </c>
      <c r="AB587" t="str">
        <f t="shared" si="270"/>
        <v>1.42449820646685-0.0477293994351724i</v>
      </c>
      <c r="AC587" t="str">
        <f t="shared" si="271"/>
        <v>5.66138711357432-3.36860707046239i</v>
      </c>
      <c r="AD587" t="str">
        <f t="shared" si="272"/>
        <v>0.189530909553967+0.104342937642102i</v>
      </c>
      <c r="AE587" t="str">
        <f t="shared" si="273"/>
        <v>-0.191331069195522-0.242929492799808i</v>
      </c>
      <c r="AF587" t="str">
        <f t="shared" si="274"/>
        <v>-10.9534686351136-3.82591804501622i</v>
      </c>
      <c r="AG587" t="str">
        <f t="shared" si="275"/>
        <v>1.30099563761849-0.266631405837852i</v>
      </c>
      <c r="AH587" t="str">
        <f t="shared" si="276"/>
        <v>0.347398918590422+2.67915197514797i</v>
      </c>
      <c r="AI587">
        <f t="shared" si="277"/>
        <v>8.6323607076000251</v>
      </c>
      <c r="AJ587">
        <f t="shared" si="278"/>
        <v>82.611823329001766</v>
      </c>
      <c r="AK587"/>
      <c r="AL587"/>
      <c r="AM587"/>
      <c r="AN587"/>
    </row>
    <row r="588" spans="1:40" x14ac:dyDescent="0.25">
      <c r="A588"/>
      <c r="B588">
        <f t="shared" si="244"/>
        <v>45400</v>
      </c>
      <c r="C588" s="186" t="str">
        <f t="shared" si="247"/>
        <v>-0.0000370792402621273+0.0539432022876966i</v>
      </c>
      <c r="D588" s="158" t="str">
        <f t="shared" si="248"/>
        <v>-5.9572902311813+0.413564550872341i</v>
      </c>
      <c r="E588" t="str">
        <f t="shared" si="249"/>
        <v>2870</v>
      </c>
      <c r="F588" t="str">
        <f t="shared" si="250"/>
        <v>0.777000777000777</v>
      </c>
      <c r="G588" t="str">
        <f t="shared" si="245"/>
        <v>0.777000777000777</v>
      </c>
      <c r="H588" t="str">
        <f t="shared" si="251"/>
        <v>5.00552324769581+4.24015652635323i</v>
      </c>
      <c r="I588" t="str">
        <f t="shared" si="252"/>
        <v>178.285383091221i</v>
      </c>
      <c r="J588" t="str">
        <f t="shared" si="246"/>
        <v>-26.1881973835224+38.5589921417434i</v>
      </c>
      <c r="K588" t="str">
        <f t="shared" si="253"/>
        <v>3.16415775195524-2.14900813424268i</v>
      </c>
      <c r="L588" t="str">
        <f t="shared" si="254"/>
        <v>0.178677467961747-0.105585959757171i</v>
      </c>
      <c r="M588" t="str">
        <f t="shared" si="255"/>
        <v>3.34283521991699-2.25459409399985i</v>
      </c>
      <c r="N588" t="str">
        <f t="shared" si="256"/>
        <v>-0.201344901252541i</v>
      </c>
      <c r="O588" t="str">
        <f t="shared" si="257"/>
        <v>0.979798500937787-0.199987243493341i</v>
      </c>
      <c r="P588" t="str">
        <f t="shared" si="258"/>
        <v>0.020201499062213+0.199987243493341i</v>
      </c>
      <c r="Q588" t="str">
        <f t="shared" si="259"/>
        <v>-0.020201499062213+0.00135765775920002i</v>
      </c>
      <c r="R588" t="str">
        <f t="shared" si="260"/>
        <v>-0.333183065191149-9.92201575980839i</v>
      </c>
      <c r="S588" t="str">
        <f t="shared" si="261"/>
        <v>0.0207833783381908i</v>
      </c>
      <c r="T588" t="str">
        <f t="shared" si="262"/>
        <v>0.206213007413589-0.00692466969974574i</v>
      </c>
      <c r="U588" t="str">
        <f t="shared" si="263"/>
        <v>0.0000500000000000001-0.00531153861606913i</v>
      </c>
      <c r="V588" t="str">
        <f t="shared" si="264"/>
        <v>3.33333333333333E-06-0.00584269247767604i</v>
      </c>
      <c r="W588" t="str">
        <f t="shared" si="265"/>
        <v>0.0000144744192876037-0.00278228877979384i</v>
      </c>
      <c r="X588" t="str">
        <f t="shared" si="266"/>
        <v>0.000160169760315747-0.00277311297828443i</v>
      </c>
      <c r="Y588" t="str">
        <f t="shared" si="267"/>
        <v>0.009+0.0285256612945953i</v>
      </c>
      <c r="Z588" t="str">
        <f t="shared" si="268"/>
        <v>-1.31075143226805-0.553307661150873i</v>
      </c>
      <c r="AA588" t="str">
        <f t="shared" si="269"/>
        <v>171.652998617199-482.578626400554i</v>
      </c>
      <c r="AB588" t="str">
        <f t="shared" si="270"/>
        <v>1.4244911364787-0.0478346673376745i</v>
      </c>
      <c r="AC588" t="str">
        <f t="shared" si="271"/>
        <v>5.65399138301261-3.3715527139694i</v>
      </c>
      <c r="AD588" t="str">
        <f t="shared" si="272"/>
        <v>0.189577485120103+0.104587321958638i</v>
      </c>
      <c r="AE588" t="str">
        <f t="shared" si="273"/>
        <v>-0.190619993647983-0.241982656953033i</v>
      </c>
      <c r="AF588" t="str">
        <f t="shared" si="274"/>
        <v>-10.9628134788771-3.82659197548089i</v>
      </c>
      <c r="AG588" t="str">
        <f t="shared" si="275"/>
        <v>1.3005076028584-0.266190600061761i</v>
      </c>
      <c r="AH588" t="str">
        <f t="shared" si="276"/>
        <v>0.347957402192328+2.67192491101695i</v>
      </c>
      <c r="AI588">
        <f t="shared" si="277"/>
        <v>8.6095199922931265</v>
      </c>
      <c r="AJ588">
        <f t="shared" si="278"/>
        <v>82.580284824068087</v>
      </c>
      <c r="AK588"/>
      <c r="AL588"/>
      <c r="AM588"/>
      <c r="AN588"/>
    </row>
    <row r="589" spans="1:40" x14ac:dyDescent="0.25">
      <c r="A589"/>
      <c r="B589">
        <f t="shared" si="244"/>
        <v>45500</v>
      </c>
      <c r="C589" s="186" t="str">
        <f t="shared" si="247"/>
        <v>-0.0000369164337723647+0.0538246459108153i</v>
      </c>
      <c r="D589" s="158" t="str">
        <f t="shared" si="248"/>
        <v>-5.95728898299821+0.412655618649584i</v>
      </c>
      <c r="E589" t="str">
        <f t="shared" si="249"/>
        <v>2870</v>
      </c>
      <c r="F589" t="str">
        <f t="shared" si="250"/>
        <v>0.777000777000777</v>
      </c>
      <c r="G589" t="str">
        <f t="shared" si="245"/>
        <v>0.777000777000777</v>
      </c>
      <c r="H589" t="str">
        <f t="shared" si="251"/>
        <v>5.01484769335863+4.23989752180088i</v>
      </c>
      <c r="I589" t="str">
        <f t="shared" si="252"/>
        <v>178.678082172919i</v>
      </c>
      <c r="J589" t="str">
        <f t="shared" si="246"/>
        <v>-26.3081010854263+38.6439238424961i</v>
      </c>
      <c r="K589" t="str">
        <f t="shared" si="253"/>
        <v>3.15942349061411-2.15087973212861i</v>
      </c>
      <c r="L589" t="str">
        <f t="shared" si="254"/>
        <v>0.178473752803249-0.10569788129905i</v>
      </c>
      <c r="M589" t="str">
        <f t="shared" si="255"/>
        <v>3.33789724341736-2.25657761342766i</v>
      </c>
      <c r="N589" t="str">
        <f t="shared" si="256"/>
        <v>-0.201788392224463i</v>
      </c>
      <c r="O589" t="str">
        <f t="shared" si="257"/>
        <v>0.979709712048245-0.200421755601396i</v>
      </c>
      <c r="P589" t="str">
        <f t="shared" si="258"/>
        <v>0.020290287951755+0.200421755601396i</v>
      </c>
      <c r="Q589" t="str">
        <f t="shared" si="259"/>
        <v>-0.020290287951755+0.00136663662306699i</v>
      </c>
      <c r="R589" t="str">
        <f t="shared" si="260"/>
        <v>-0.333182401952243-9.90015988692219i</v>
      </c>
      <c r="S589" t="str">
        <f t="shared" si="261"/>
        <v>0.0208291567045745i</v>
      </c>
      <c r="T589" t="str">
        <f t="shared" si="262"/>
        <v>0.206211981685045-0.0069399084614698i</v>
      </c>
      <c r="U589" t="str">
        <f t="shared" si="263"/>
        <v>0.00005-0.00529986490482502i</v>
      </c>
      <c r="V589" t="str">
        <f t="shared" si="264"/>
        <v>3.33333333333333E-06-0.00582985139530751i</v>
      </c>
      <c r="W589" t="str">
        <f t="shared" si="265"/>
        <v>0.0000144744181433191-0.0027761740981905i</v>
      </c>
      <c r="X589" t="str">
        <f t="shared" si="266"/>
        <v>0.000159531804749416-0.00276705190705864i</v>
      </c>
      <c r="Y589" t="str">
        <f t="shared" si="267"/>
        <v>0.009+0.0285884931476671i</v>
      </c>
      <c r="Z589" t="str">
        <f t="shared" si="268"/>
        <v>-1.3053226792199-0.549527415222342i</v>
      </c>
      <c r="AA589" t="str">
        <f t="shared" si="269"/>
        <v>170.831273925474-481.586809867036i</v>
      </c>
      <c r="AB589" t="str">
        <f t="shared" si="270"/>
        <v>1.42448405088678-0.047939934610962i</v>
      </c>
      <c r="AC589" t="str">
        <f t="shared" si="271"/>
        <v>5.64660120351469-3.37447739550339i</v>
      </c>
      <c r="AD589" t="str">
        <f t="shared" si="272"/>
        <v>0.18962416208619+0.10483164874858i</v>
      </c>
      <c r="AE589" t="str">
        <f t="shared" si="273"/>
        <v>-0.18991285432887-0.241042804266462i</v>
      </c>
      <c r="AF589" t="str">
        <f t="shared" si="274"/>
        <v>-10.9721366763568-3.8272419031513i</v>
      </c>
      <c r="AG589" t="str">
        <f t="shared" si="275"/>
        <v>1.300022980822-0.26575133570552i</v>
      </c>
      <c r="AH589" t="str">
        <f t="shared" si="276"/>
        <v>0.348505077516147+2.6647319072453i</v>
      </c>
      <c r="AI589">
        <f t="shared" si="277"/>
        <v>8.5867263341238083</v>
      </c>
      <c r="AJ589">
        <f t="shared" si="278"/>
        <v>82.548902461756086</v>
      </c>
      <c r="AK589"/>
      <c r="AL589"/>
      <c r="AM589"/>
      <c r="AN589"/>
    </row>
    <row r="590" spans="1:40" x14ac:dyDescent="0.25">
      <c r="A590"/>
      <c r="B590">
        <f t="shared" si="244"/>
        <v>45600</v>
      </c>
      <c r="C590" s="186" t="str">
        <f t="shared" si="247"/>
        <v>-0.0000367546972023835+0.0537066095173112i</v>
      </c>
      <c r="D590" s="158" t="str">
        <f t="shared" si="248"/>
        <v>-5.95728774301784+0.411750672966053i</v>
      </c>
      <c r="E590" t="str">
        <f t="shared" si="249"/>
        <v>2870</v>
      </c>
      <c r="F590" t="str">
        <f t="shared" si="250"/>
        <v>0.777000777000777</v>
      </c>
      <c r="G590" t="str">
        <f t="shared" si="245"/>
        <v>0.777000777000777</v>
      </c>
      <c r="H590" t="str">
        <f t="shared" si="251"/>
        <v>5.02415049216046+4.23961866636992i</v>
      </c>
      <c r="I590" t="str">
        <f t="shared" si="252"/>
        <v>179.070781254618i</v>
      </c>
      <c r="J590" t="str">
        <f t="shared" si="246"/>
        <v>-26.4282686018558+38.7288555432488i</v>
      </c>
      <c r="K590" t="str">
        <f t="shared" si="253"/>
        <v>3.15469294955505-2.15273783481979i</v>
      </c>
      <c r="L590" t="str">
        <f t="shared" si="254"/>
        <v>0.17827005495151-0.105809282798123i</v>
      </c>
      <c r="M590" t="str">
        <f t="shared" si="255"/>
        <v>3.33296300450656-2.25854711761791i</v>
      </c>
      <c r="N590" t="str">
        <f t="shared" si="256"/>
        <v>-0.202231883196385i</v>
      </c>
      <c r="O590" t="str">
        <f t="shared" si="257"/>
        <v>0.979620730465243-0.20085622828965i</v>
      </c>
      <c r="P590" t="str">
        <f t="shared" si="258"/>
        <v>0.020379269534757+0.20085622828965i</v>
      </c>
      <c r="Q590" t="str">
        <f t="shared" si="259"/>
        <v>-0.020379269534757+0.001375654906735i</v>
      </c>
      <c r="R590" t="str">
        <f t="shared" si="260"/>
        <v>-0.333181737249127-9.87839976491737i</v>
      </c>
      <c r="S590" t="str">
        <f t="shared" si="261"/>
        <v>0.0208749350709582i</v>
      </c>
      <c r="T590" t="str">
        <f t="shared" si="262"/>
        <v>0.206210953697619-0.00695514713190458i</v>
      </c>
      <c r="U590" t="str">
        <f t="shared" si="263"/>
        <v>0.0000499999999999999-0.00528824239406882i</v>
      </c>
      <c r="V590" t="str">
        <f t="shared" si="264"/>
        <v>3.33333333333333E-06-0.00581706663347572i</v>
      </c>
      <c r="W590" t="str">
        <f t="shared" si="265"/>
        <v>0.0000144744169965172-0.0027700862358903i</v>
      </c>
      <c r="X590" t="str">
        <f t="shared" si="266"/>
        <v>0.000158898026375226-0.00276101720149988i</v>
      </c>
      <c r="Y590" t="str">
        <f t="shared" si="267"/>
        <v>0.009+0.0286513250007389i</v>
      </c>
      <c r="Z590" t="str">
        <f t="shared" si="268"/>
        <v>-1.29992584770314-0.545781871725411i</v>
      </c>
      <c r="AA590" t="str">
        <f t="shared" si="269"/>
        <v>170.015494300261-480.598590070291i</v>
      </c>
      <c r="AB590" t="str">
        <f t="shared" si="270"/>
        <v>1.42447694969081-0.0480452012536356i</v>
      </c>
      <c r="AC590" t="str">
        <f t="shared" si="271"/>
        <v>5.63921662328505-3.37738118715977i</v>
      </c>
      <c r="AD590" t="str">
        <f t="shared" si="272"/>
        <v>0.189670940437912+0.105075918219841i</v>
      </c>
      <c r="AE590" t="str">
        <f t="shared" si="273"/>
        <v>-0.189209626714114-0.240109862949235i</v>
      </c>
      <c r="AF590" t="str">
        <f t="shared" si="274"/>
        <v>-10.9814382351783-3.82786799340387i</v>
      </c>
      <c r="AG590" t="str">
        <f t="shared" si="275"/>
        <v>1.29954173935987-0.265313609603171i</v>
      </c>
      <c r="AH590" t="str">
        <f t="shared" si="276"/>
        <v>0.349042078774081+2.65757275276217i</v>
      </c>
      <c r="AI590">
        <f t="shared" si="277"/>
        <v>8.5639795811423678</v>
      </c>
      <c r="AJ590">
        <f t="shared" si="278"/>
        <v>82.517675200224346</v>
      </c>
      <c r="AK590"/>
      <c r="AL590"/>
      <c r="AM590"/>
      <c r="AN590"/>
    </row>
    <row r="591" spans="1:40" x14ac:dyDescent="0.25">
      <c r="A591"/>
      <c r="B591">
        <f t="shared" si="244"/>
        <v>45700</v>
      </c>
      <c r="C591" s="186" t="str">
        <f t="shared" si="247"/>
        <v>-0.0000365940211977196+0.0535890896937327i</v>
      </c>
      <c r="D591" s="158" t="str">
        <f t="shared" si="248"/>
        <v>-5.95728651116848+0.410849687651951i</v>
      </c>
      <c r="E591" t="str">
        <f t="shared" si="249"/>
        <v>2870</v>
      </c>
      <c r="F591" t="str">
        <f t="shared" si="250"/>
        <v>0.777000777000777</v>
      </c>
      <c r="G591" t="str">
        <f t="shared" si="245"/>
        <v>0.777000777000777</v>
      </c>
      <c r="H591" t="str">
        <f t="shared" si="251"/>
        <v>5.03343165237273+4.23932009837401i</v>
      </c>
      <c r="I591" t="str">
        <f t="shared" si="252"/>
        <v>179.463480336317i</v>
      </c>
      <c r="J591" t="str">
        <f t="shared" si="246"/>
        <v>-26.548699932811+38.8137872440016i</v>
      </c>
      <c r="K591" t="str">
        <f t="shared" si="253"/>
        <v>3.14996615928578-2.15458248986799i</v>
      </c>
      <c r="L591" t="str">
        <f t="shared" si="254"/>
        <v>0.17806637587679-0.105920165196532i</v>
      </c>
      <c r="M591" t="str">
        <f t="shared" si="255"/>
        <v>3.32803253516257-2.26050265506452i</v>
      </c>
      <c r="N591" t="str">
        <f t="shared" si="256"/>
        <v>-0.202675374168307i</v>
      </c>
      <c r="O591" t="str">
        <f t="shared" si="257"/>
        <v>0.979531556206283-0.20129066147265i</v>
      </c>
      <c r="P591" t="str">
        <f t="shared" si="258"/>
        <v>0.020468443793717+0.20129066147265i</v>
      </c>
      <c r="Q591" t="str">
        <f t="shared" si="259"/>
        <v>-0.020468443793717+0.00138471269565699i</v>
      </c>
      <c r="R591" t="str">
        <f t="shared" si="260"/>
        <v>-0.333181071082201-9.85673476523213i</v>
      </c>
      <c r="S591" t="str">
        <f t="shared" si="261"/>
        <v>0.0209207134373419i</v>
      </c>
      <c r="T591" t="str">
        <f t="shared" si="262"/>
        <v>0.206209923451307-0.00697038571085737i</v>
      </c>
      <c r="U591" t="str">
        <f t="shared" si="263"/>
        <v>0.0000499999999999999-0.0052766707476923i</v>
      </c>
      <c r="V591" t="str">
        <f t="shared" si="264"/>
        <v>3.33333333333333E-06-0.00580433782246154i</v>
      </c>
      <c r="W591" t="str">
        <f t="shared" si="265"/>
        <v>0.0000144744158471977-0.00276402501683656i</v>
      </c>
      <c r="X591" t="str">
        <f t="shared" si="266"/>
        <v>0.000158268388837125-0.00275500869042694i</v>
      </c>
      <c r="Y591" t="str">
        <f t="shared" si="267"/>
        <v>0.009+0.0287141568538107i</v>
      </c>
      <c r="Z591" t="str">
        <f t="shared" si="268"/>
        <v>-1.29456071163821-0.542070633365197i</v>
      </c>
      <c r="AA591" t="str">
        <f t="shared" si="269"/>
        <v>169.205602621862-479.613953429169i</v>
      </c>
      <c r="AB591" t="str">
        <f t="shared" si="270"/>
        <v>1.42446983289077-0.0481504672643642i</v>
      </c>
      <c r="AC591" t="str">
        <f t="shared" si="271"/>
        <v>5.63183769012438-3.38026416094798i</v>
      </c>
      <c r="AD591" t="str">
        <f t="shared" si="272"/>
        <v>0.189717820161002+0.105320130578185i</v>
      </c>
      <c r="AE591" t="str">
        <f t="shared" si="273"/>
        <v>-0.188510286389454-0.239183762126463i</v>
      </c>
      <c r="AF591" t="str">
        <f t="shared" si="274"/>
        <v>-10.9907181635412-3.82847041072206i</v>
      </c>
      <c r="AG591" t="str">
        <f t="shared" si="275"/>
        <v>1.29906384669244-0.264877418514488i</v>
      </c>
      <c r="AH591" t="str">
        <f t="shared" si="276"/>
        <v>0.349568538493001+2.65044723800345i</v>
      </c>
      <c r="AI591">
        <f t="shared" si="277"/>
        <v>8.541279581955898</v>
      </c>
      <c r="AJ591">
        <f t="shared" si="278"/>
        <v>82.486602005736415</v>
      </c>
      <c r="AK591"/>
      <c r="AL591"/>
      <c r="AM591"/>
      <c r="AN591"/>
    </row>
    <row r="592" spans="1:40" x14ac:dyDescent="0.25">
      <c r="A592"/>
      <c r="B592">
        <f t="shared" si="244"/>
        <v>45800</v>
      </c>
      <c r="C592" s="186" t="str">
        <f t="shared" si="247"/>
        <v>-0.0000364343965059202+0.0534720830564402i</v>
      </c>
      <c r="D592" s="158" t="str">
        <f t="shared" si="248"/>
        <v>-5.95728528737917+0.409952636766042i</v>
      </c>
      <c r="E592" t="str">
        <f t="shared" si="249"/>
        <v>2870</v>
      </c>
      <c r="F592" t="str">
        <f t="shared" si="250"/>
        <v>0.777000777000777</v>
      </c>
      <c r="G592" t="str">
        <f t="shared" si="245"/>
        <v>0.777000777000777</v>
      </c>
      <c r="H592" t="str">
        <f t="shared" si="251"/>
        <v>5.04269118283302+4.23900195546548i</v>
      </c>
      <c r="I592" t="str">
        <f t="shared" si="252"/>
        <v>179.856179418016i</v>
      </c>
      <c r="J592" t="str">
        <f t="shared" si="246"/>
        <v>-26.6693950782918+38.8987189447543i</v>
      </c>
      <c r="K592" t="str">
        <f t="shared" si="253"/>
        <v>3.14524315005137-2.15641374475966i</v>
      </c>
      <c r="L592" t="str">
        <f t="shared" si="254"/>
        <v>0.17786271704236-0.106030529439907i</v>
      </c>
      <c r="M592" t="str">
        <f t="shared" si="255"/>
        <v>3.32310586709373-2.26244427419957i</v>
      </c>
      <c r="N592" t="str">
        <f t="shared" si="256"/>
        <v>-0.203118865140229i</v>
      </c>
      <c r="O592" t="str">
        <f t="shared" si="257"/>
        <v>0.979442189288905-0.20172505506495i</v>
      </c>
      <c r="P592" t="str">
        <f t="shared" si="258"/>
        <v>0.020557810711095+0.20172505506495i</v>
      </c>
      <c r="Q592" t="str">
        <f t="shared" si="259"/>
        <v>-0.020557810711095+0.001393810075279i</v>
      </c>
      <c r="R592" t="str">
        <f t="shared" si="260"/>
        <v>-0.333180403451431-9.83516426479426i</v>
      </c>
      <c r="S592" t="str">
        <f t="shared" si="261"/>
        <v>0.0209664918037256i</v>
      </c>
      <c r="T592" t="str">
        <f t="shared" si="262"/>
        <v>0.206208890946104-0.00698562419812642i</v>
      </c>
      <c r="U592" t="str">
        <f t="shared" si="263"/>
        <v>0.0000499999999999999-0.00526514963252266i</v>
      </c>
      <c r="V592" t="str">
        <f t="shared" si="264"/>
        <v>3.33333333333333E-06-0.00579166459577494i</v>
      </c>
      <c r="W592" t="str">
        <f t="shared" si="265"/>
        <v>0.0000144744146953609-0.00275799026651018i</v>
      </c>
      <c r="X592" t="str">
        <f t="shared" si="266"/>
        <v>0.000157642856173373-0.0027490262041331i</v>
      </c>
      <c r="Y592" t="str">
        <f t="shared" si="267"/>
        <v>0.009+0.0287769887068825i</v>
      </c>
      <c r="Z592" t="str">
        <f t="shared" si="268"/>
        <v>-1.28922704653241-0.538393308258763i</v>
      </c>
      <c r="AA592" t="str">
        <f t="shared" si="269"/>
        <v>168.401542445811-478.632886325105i</v>
      </c>
      <c r="AB592" t="str">
        <f t="shared" si="270"/>
        <v>1.42446270048662-0.0482557326417542i</v>
      </c>
      <c r="AC592" t="str">
        <f t="shared" si="271"/>
        <v>5.62446445143062-3.38312638878953i</v>
      </c>
      <c r="AD592" t="str">
        <f t="shared" si="272"/>
        <v>0.189764801241237+0.105564286027242i</v>
      </c>
      <c r="AE592" t="str">
        <f t="shared" si="273"/>
        <v>-0.18781480905187-0.23826443182554i</v>
      </c>
      <c r="AF592" t="str">
        <f t="shared" si="274"/>
        <v>-10.9999764702122-3.82904931869944i</v>
      </c>
      <c r="AG592" t="str">
        <f t="shared" si="275"/>
        <v>1.29858927140495-0.264442759127506i</v>
      </c>
      <c r="AH592" t="str">
        <f t="shared" si="276"/>
        <v>0.350084587537259+2.64335515490108i</v>
      </c>
      <c r="AI592">
        <f t="shared" si="277"/>
        <v>8.5186261857276229</v>
      </c>
      <c r="AJ592">
        <f t="shared" si="278"/>
        <v>82.455681852583567</v>
      </c>
      <c r="AK592"/>
      <c r="AL592"/>
      <c r="AM592"/>
      <c r="AN592"/>
    </row>
    <row r="593" spans="1:40" x14ac:dyDescent="0.25">
      <c r="A593"/>
      <c r="B593">
        <f t="shared" si="244"/>
        <v>45900</v>
      </c>
      <c r="C593" s="186" t="str">
        <f t="shared" si="247"/>
        <v>-0.0000362758139752123+0.0533555862512816i</v>
      </c>
      <c r="D593" s="158" t="str">
        <f t="shared" si="248"/>
        <v>-5.95728407157977+0.409059494593159i</v>
      </c>
      <c r="E593" t="str">
        <f t="shared" si="249"/>
        <v>2870</v>
      </c>
      <c r="F593" t="str">
        <f t="shared" si="250"/>
        <v>0.777000777000777</v>
      </c>
      <c r="G593" t="str">
        <f t="shared" si="245"/>
        <v>0.777000777000777</v>
      </c>
      <c r="H593" t="str">
        <f t="shared" si="251"/>
        <v>5.0519290929386+4.23866437463604i</v>
      </c>
      <c r="I593" t="str">
        <f t="shared" si="252"/>
        <v>180.248878499714i</v>
      </c>
      <c r="J593" t="str">
        <f t="shared" si="246"/>
        <v>-26.7903540382982+38.983650645507i</v>
      </c>
      <c r="K593" t="str">
        <f t="shared" si="253"/>
        <v>3.14052395183529-2.15823164691529i</v>
      </c>
      <c r="L593" t="str">
        <f t="shared" si="254"/>
        <v>0.177659079904511-0.106140376477327i</v>
      </c>
      <c r="M593" t="str">
        <f t="shared" si="255"/>
        <v>3.3181830317398-2.26437202339262i</v>
      </c>
      <c r="N593" t="str">
        <f t="shared" si="256"/>
        <v>-0.203562356112151i</v>
      </c>
      <c r="O593" t="str">
        <f t="shared" si="257"/>
        <v>0.979352629730685-0.20215940898111i</v>
      </c>
      <c r="P593" t="str">
        <f t="shared" si="258"/>
        <v>0.020647370269315+0.20215940898111i</v>
      </c>
      <c r="Q593" t="str">
        <f t="shared" si="259"/>
        <v>-0.020647370269315+0.001402947131041i</v>
      </c>
      <c r="R593" t="str">
        <f t="shared" si="260"/>
        <v>-0.3331797343561-9.81368764596036i</v>
      </c>
      <c r="S593" t="str">
        <f t="shared" si="261"/>
        <v>0.0210122701701092i</v>
      </c>
      <c r="T593" t="str">
        <f t="shared" si="262"/>
        <v>0.206207856181982-0.00700086259349559i</v>
      </c>
      <c r="U593" t="str">
        <f t="shared" si="263"/>
        <v>0.0000500000000000001-0.00525367871829061i</v>
      </c>
      <c r="V593" t="str">
        <f t="shared" si="264"/>
        <v>3.33333333333333E-06-0.00577904659011965i</v>
      </c>
      <c r="W593" t="str">
        <f t="shared" si="265"/>
        <v>0.0000144744135410065-0.00275198181191297i</v>
      </c>
      <c r="X593" t="str">
        <f t="shared" si="266"/>
        <v>0.000157021392811432-0.0027430695743704i</v>
      </c>
      <c r="Y593" t="str">
        <f t="shared" si="267"/>
        <v>0.009+0.0288398205599543i</v>
      </c>
      <c r="Z593" t="str">
        <f t="shared" si="268"/>
        <v>-1.28392462947589-0.534749509850373i</v>
      </c>
      <c r="AA593" t="str">
        <f t="shared" si="269"/>
        <v>167.603257993556-477.655375105278i</v>
      </c>
      <c r="AB593" t="str">
        <f t="shared" si="270"/>
        <v>1.42445555247817-0.0483609973843123i</v>
      </c>
      <c r="AC593" t="str">
        <f t="shared" si="271"/>
        <v>5.61709695420021-3.38596794251648i</v>
      </c>
      <c r="AD593" t="str">
        <f t="shared" si="272"/>
        <v>0.189811883664434+0.105808384768525i</v>
      </c>
      <c r="AE593" t="str">
        <f t="shared" si="273"/>
        <v>-0.18712317051095-0.237351802962703i</v>
      </c>
      <c r="AF593" t="str">
        <f t="shared" si="274"/>
        <v>-11.0092131645184-3.82960488004288i</v>
      </c>
      <c r="AG593" t="str">
        <f t="shared" si="275"/>
        <v>1.29811798244269-0.264009628060981i</v>
      </c>
      <c r="AH593" t="str">
        <f t="shared" si="276"/>
        <v>0.350590355131247+2.63629629687227i</v>
      </c>
      <c r="AI593">
        <f t="shared" si="277"/>
        <v>8.4960192421758105</v>
      </c>
      <c r="AJ593">
        <f t="shared" si="278"/>
        <v>82.424913723006426</v>
      </c>
      <c r="AK593"/>
      <c r="AL593"/>
      <c r="AM593"/>
      <c r="AN593"/>
    </row>
    <row r="594" spans="1:40" x14ac:dyDescent="0.25">
      <c r="A594"/>
      <c r="B594">
        <f t="shared" ref="B594:B657" si="279">B593+100</f>
        <v>46000</v>
      </c>
      <c r="C594" s="186" t="str">
        <f t="shared" si="247"/>
        <v>-0.0000361182645531897+0.0532395959532707i</v>
      </c>
      <c r="D594" s="158" t="str">
        <f t="shared" si="248"/>
        <v>-5.95728286370087+0.408170235641742i</v>
      </c>
      <c r="E594" t="str">
        <f t="shared" si="249"/>
        <v>2870</v>
      </c>
      <c r="F594" t="str">
        <f t="shared" si="250"/>
        <v>0.777000777000777</v>
      </c>
      <c r="G594" t="str">
        <f t="shared" si="245"/>
        <v>0.777000777000777</v>
      </c>
      <c r="H594" t="str">
        <f t="shared" si="251"/>
        <v>5.06114539263954+4.2383074922174i</v>
      </c>
      <c r="I594" t="str">
        <f t="shared" si="252"/>
        <v>180.641577581413i</v>
      </c>
      <c r="J594" t="str">
        <f t="shared" si="246"/>
        <v>-26.9115768128303+39.0685823462597i</v>
      </c>
      <c r="K594" t="str">
        <f t="shared" si="253"/>
        <v>3.13580859436049-2.16003624368891i</v>
      </c>
      <c r="L594" t="str">
        <f t="shared" si="254"/>
        <v>0.177455465912553-0.106249707261274i</v>
      </c>
      <c r="M594" t="str">
        <f t="shared" si="255"/>
        <v>3.31326406027304-2.26628595095018i</v>
      </c>
      <c r="N594" t="str">
        <f t="shared" si="256"/>
        <v>-0.204005847084073i</v>
      </c>
      <c r="O594" t="str">
        <f t="shared" si="257"/>
        <v>0.979262877549238-0.202593723135702i</v>
      </c>
      <c r="P594" t="str">
        <f t="shared" si="258"/>
        <v>0.020737122450762+0.202593723135702i</v>
      </c>
      <c r="Q594" t="str">
        <f t="shared" si="259"/>
        <v>-0.020737122450762+0.00141212394837098i</v>
      </c>
      <c r="R594" t="str">
        <f t="shared" si="260"/>
        <v>-0.333179063797388-9.79230429645866i</v>
      </c>
      <c r="S594" t="str">
        <f t="shared" si="261"/>
        <v>0.021058048536493i</v>
      </c>
      <c r="T594" t="str">
        <f t="shared" si="262"/>
        <v>0.206206819158935-0.00701610089678869i</v>
      </c>
      <c r="U594" t="str">
        <f t="shared" si="263"/>
        <v>0.0000500000000000001-0.00524225767759867i</v>
      </c>
      <c r="V594" t="str">
        <f t="shared" si="264"/>
        <v>3.33333333333333E-06-0.00576648344535851i</v>
      </c>
      <c r="W594" t="str">
        <f t="shared" si="265"/>
        <v>0.0000144744123841348-0.00274599948155104i</v>
      </c>
      <c r="X594" t="str">
        <f t="shared" si="266"/>
        <v>0.000156403963562912-0.00273713863433388i</v>
      </c>
      <c r="Y594" t="str">
        <f t="shared" si="267"/>
        <v>0.009+0.0289026524130261i</v>
      </c>
      <c r="Z594" t="str">
        <f t="shared" si="268"/>
        <v>-1.27865323913706-0.53113885682823i</v>
      </c>
      <c r="AA594" t="str">
        <f t="shared" si="269"/>
        <v>166.810694143302-476.681406085694i</v>
      </c>
      <c r="AB594" t="str">
        <f t="shared" si="270"/>
        <v>1.42444838886537-0.0484662614908217i</v>
      </c>
      <c r="AC594" t="str">
        <f t="shared" si="271"/>
        <v>5.60973524502974-3.38878889387254i</v>
      </c>
      <c r="AD594" t="str">
        <f t="shared" si="272"/>
        <v>0.189859067416457+0.106052427001466i</v>
      </c>
      <c r="AE594" t="str">
        <f t="shared" si="273"/>
        <v>-0.186435346690176-0.236445807329821i</v>
      </c>
      <c r="AF594" t="str">
        <f t="shared" si="274"/>
        <v>-11.0184282563404-3.83013725657566i</v>
      </c>
      <c r="AG594" t="str">
        <f t="shared" si="275"/>
        <v>1.29764994910613-0.263578021866806i</v>
      </c>
      <c r="AH594" t="str">
        <f t="shared" si="276"/>
        <v>0.351085968881457+2.62927045880898i</v>
      </c>
      <c r="AI594">
        <f t="shared" si="277"/>
        <v>8.4734586015732578</v>
      </c>
      <c r="AJ594">
        <f t="shared" si="278"/>
        <v>82.394296607121561</v>
      </c>
      <c r="AK594"/>
      <c r="AL594"/>
      <c r="AM594"/>
      <c r="AN594"/>
    </row>
    <row r="595" spans="1:40" x14ac:dyDescent="0.25">
      <c r="A595"/>
      <c r="B595">
        <f t="shared" si="279"/>
        <v>46100</v>
      </c>
      <c r="C595" s="186" t="str">
        <f t="shared" si="247"/>
        <v>-0.0000359617392855219+0.0531241088662713i</v>
      </c>
      <c r="D595" s="158" t="str">
        <f t="shared" si="248"/>
        <v>-5.95728166367382+0.407284834641413i</v>
      </c>
      <c r="E595" t="str">
        <f t="shared" si="249"/>
        <v>2870</v>
      </c>
      <c r="F595" t="str">
        <f t="shared" si="250"/>
        <v>0.777000777000777</v>
      </c>
      <c r="G595" t="str">
        <f t="shared" si="245"/>
        <v>0.777000777000777</v>
      </c>
      <c r="H595" t="str">
        <f t="shared" si="251"/>
        <v>5.07034009243182+4.23793144388212i</v>
      </c>
      <c r="I595" t="str">
        <f t="shared" si="252"/>
        <v>181.034276663112i</v>
      </c>
      <c r="J595" t="str">
        <f t="shared" si="246"/>
        <v>-27.0330634018881+39.1535140470125i</v>
      </c>
      <c r="K595" t="str">
        <f t="shared" si="253"/>
        <v>3.13109710709037-2.16182758236743i</v>
      </c>
      <c r="L595" t="str">
        <f t="shared" si="254"/>
        <v>0.177251876508821-0.10635852274759i</v>
      </c>
      <c r="M595" t="str">
        <f t="shared" si="255"/>
        <v>3.30834898359919-2.26818610511502i</v>
      </c>
      <c r="N595" t="str">
        <f t="shared" si="256"/>
        <v>-0.204449338055994i</v>
      </c>
      <c r="O595" t="str">
        <f t="shared" si="257"/>
        <v>0.979172932762218-0.203027997443299i</v>
      </c>
      <c r="P595" t="str">
        <f t="shared" si="258"/>
        <v>0.020827067237782+0.203027997443299i</v>
      </c>
      <c r="Q595" t="str">
        <f t="shared" si="259"/>
        <v>-0.020827067237782+0.001421340612695i</v>
      </c>
      <c r="R595" t="str">
        <f t="shared" si="260"/>
        <v>-0.333178391773641-9.77101360933002i</v>
      </c>
      <c r="S595" t="str">
        <f t="shared" si="261"/>
        <v>0.0211038269028767i</v>
      </c>
      <c r="T595" t="str">
        <f t="shared" si="262"/>
        <v>0.206205779876953-0.00703133910776976i</v>
      </c>
      <c r="U595" t="str">
        <f t="shared" si="263"/>
        <v>0.00005-0.00523088618589021i</v>
      </c>
      <c r="V595" t="str">
        <f t="shared" si="264"/>
        <v>3.33333333333333E-06-0.00575397480447924i</v>
      </c>
      <c r="W595" t="str">
        <f t="shared" si="265"/>
        <v>0.0000144744112247457-0.00274004310541852i</v>
      </c>
      <c r="X595" t="str">
        <f t="shared" si="266"/>
        <v>0.000155790533618625-0.0027312332186464i</v>
      </c>
      <c r="Y595" t="str">
        <f t="shared" si="267"/>
        <v>0.009+0.0289654842660979i</v>
      </c>
      <c r="Z595" t="str">
        <f t="shared" si="268"/>
        <v>-1.27341265575804-0.527560973042716i</v>
      </c>
      <c r="AA595" t="str">
        <f t="shared" si="269"/>
        <v>166.023796420993-475.710965554155i</v>
      </c>
      <c r="AB595" t="str">
        <f t="shared" si="270"/>
        <v>1.42444120964816-0.0485715249596522i</v>
      </c>
      <c r="AC595" t="str">
        <f t="shared" si="271"/>
        <v>5.60237937011856-3.39158931450932i</v>
      </c>
      <c r="AD595" t="str">
        <f t="shared" si="272"/>
        <v>0.189906352483207+0.106296412923431i</v>
      </c>
      <c r="AE595" t="str">
        <f t="shared" si="273"/>
        <v>-0.185751313628128-0.235546377581414i</v>
      </c>
      <c r="AF595" t="str">
        <f t="shared" si="274"/>
        <v>-11.0276217561056-3.83064660924071i</v>
      </c>
      <c r="AG595" t="str">
        <f t="shared" si="275"/>
        <v>1.29718514104631-0.263147937032325i</v>
      </c>
      <c r="AH595" t="str">
        <f t="shared" si="276"/>
        <v>0.351571554798292+2.62227743706728i</v>
      </c>
      <c r="AI595">
        <f t="shared" si="277"/>
        <v>8.4509441147462301</v>
      </c>
      <c r="AJ595">
        <f t="shared" si="278"/>
        <v>82.363829502846983</v>
      </c>
      <c r="AK595"/>
      <c r="AL595"/>
      <c r="AM595"/>
      <c r="AN595"/>
    </row>
    <row r="596" spans="1:40" x14ac:dyDescent="0.25">
      <c r="A596"/>
      <c r="B596">
        <f t="shared" si="279"/>
        <v>46200</v>
      </c>
      <c r="C596" s="186" t="str">
        <f t="shared" si="247"/>
        <v>-0.0000358062293146822+0.0530091217226858i</v>
      </c>
      <c r="D596" s="158" t="str">
        <f t="shared" si="248"/>
        <v>-5.95728047143071+0.406403266540591i</v>
      </c>
      <c r="E596" t="str">
        <f t="shared" si="249"/>
        <v>2870</v>
      </c>
      <c r="F596" t="str">
        <f t="shared" si="250"/>
        <v>0.777000777000777</v>
      </c>
      <c r="G596" t="str">
        <f t="shared" si="245"/>
        <v>0.777000777000777</v>
      </c>
      <c r="H596" t="str">
        <f t="shared" si="251"/>
        <v>5.07951320335109+4.23753636464422i</v>
      </c>
      <c r="I596" t="str">
        <f t="shared" si="252"/>
        <v>181.426975744811i</v>
      </c>
      <c r="J596" t="str">
        <f t="shared" si="246"/>
        <v>-27.1548138054715+39.2384457477652i</v>
      </c>
      <c r="K596" t="str">
        <f t="shared" si="253"/>
        <v>3.12638951922994-2.16360571017015i</v>
      </c>
      <c r="L596" t="str">
        <f t="shared" si="254"/>
        <v>0.177048313128679-0.106466823895435i</v>
      </c>
      <c r="M596" t="str">
        <f t="shared" si="255"/>
        <v>3.30343783235862-2.27007253406558i</v>
      </c>
      <c r="N596" t="str">
        <f t="shared" si="256"/>
        <v>-0.204892829027916i</v>
      </c>
      <c r="O596" t="str">
        <f t="shared" si="257"/>
        <v>0.979082795387315-0.203462231818491i</v>
      </c>
      <c r="P596" t="str">
        <f t="shared" si="258"/>
        <v>0.020917204612685+0.203462231818491i</v>
      </c>
      <c r="Q596" t="str">
        <f t="shared" si="259"/>
        <v>-0.020917204612685+0.00143059720942501i</v>
      </c>
      <c r="R596" t="str">
        <f t="shared" si="260"/>
        <v>-0.33317771828625-9.74981498287001i</v>
      </c>
      <c r="S596" t="str">
        <f t="shared" si="261"/>
        <v>0.0211496052692602i</v>
      </c>
      <c r="T596" t="str">
        <f t="shared" si="262"/>
        <v>0.20620473833602-0.00704657722626696i</v>
      </c>
      <c r="U596" t="str">
        <f t="shared" si="263"/>
        <v>0.00005-0.00521956392141858i</v>
      </c>
      <c r="V596" t="str">
        <f t="shared" si="264"/>
        <v>3.33333333333333E-06-0.00574152031356044i</v>
      </c>
      <c r="W596" t="str">
        <f t="shared" si="265"/>
        <v>0.0000144744100628391-0.00273411251498145i</v>
      </c>
      <c r="X596" t="str">
        <f t="shared" si="266"/>
        <v>0.00015518106854368-0.00272535316334326i</v>
      </c>
      <c r="Y596" t="str">
        <f t="shared" si="267"/>
        <v>0.009+0.0290283161191697i</v>
      </c>
      <c r="Z596" t="str">
        <f t="shared" si="268"/>
        <v>-1.26820266114964-0.524015487426001i</v>
      </c>
      <c r="AA596" t="str">
        <f t="shared" si="269"/>
        <v>165.242510991423-474.744039773156i</v>
      </c>
      <c r="AB596" t="str">
        <f t="shared" si="270"/>
        <v>1.42443401482643-0.0486767877896168i</v>
      </c>
      <c r="AC596" t="str">
        <f t="shared" si="271"/>
        <v>5.59502937526836-3.39436927598815i</v>
      </c>
      <c r="AD596" t="str">
        <f t="shared" si="272"/>
        <v>0.189953738850634+0.10654034272974i</v>
      </c>
      <c r="AE596" t="str">
        <f t="shared" si="273"/>
        <v>-0.18507104747964-0.234653447221857i</v>
      </c>
      <c r="AF596" t="str">
        <f t="shared" si="274"/>
        <v>-11.0367936747818-3.83113309810363i</v>
      </c>
      <c r="AG596" t="str">
        <f t="shared" si="275"/>
        <v>1.29672352826012-0.262719369982646i</v>
      </c>
      <c r="AH596" t="str">
        <f t="shared" si="276"/>
        <v>0.352047237317791+2.61531702945692i</v>
      </c>
      <c r="AI596">
        <f t="shared" si="277"/>
        <v>8.4284756330739938</v>
      </c>
      <c r="AJ596">
        <f t="shared" si="278"/>
        <v>82.33351141582385</v>
      </c>
      <c r="AK596"/>
      <c r="AL596"/>
      <c r="AM596"/>
      <c r="AN596"/>
    </row>
    <row r="597" spans="1:40" x14ac:dyDescent="0.25">
      <c r="A597"/>
      <c r="B597">
        <f t="shared" si="279"/>
        <v>46300</v>
      </c>
      <c r="C597" s="186" t="str">
        <f t="shared" si="247"/>
        <v>-0.0000356517258786934+0.0528946312831459i</v>
      </c>
      <c r="D597" s="158" t="str">
        <f t="shared" si="248"/>
        <v>-5.95727928690436+0.405525506504119i</v>
      </c>
      <c r="E597" t="str">
        <f t="shared" si="249"/>
        <v>2870</v>
      </c>
      <c r="F597" t="str">
        <f t="shared" si="250"/>
        <v>0.777000777000777</v>
      </c>
      <c r="G597" t="str">
        <f t="shared" si="245"/>
        <v>0.777000777000777</v>
      </c>
      <c r="H597" t="str">
        <f t="shared" si="251"/>
        <v>5.08866473696564+4.23712238886014i</v>
      </c>
      <c r="I597" t="str">
        <f t="shared" si="252"/>
        <v>181.819674826509i</v>
      </c>
      <c r="J597" t="str">
        <f t="shared" si="246"/>
        <v>-27.2768280235805+39.323377448518i</v>
      </c>
      <c r="K597" t="str">
        <f t="shared" si="253"/>
        <v>3.1216858597268-2.16537067424812i</v>
      </c>
      <c r="L597" t="str">
        <f t="shared" si="254"/>
        <v>0.176844777200523-0.106574611667242i</v>
      </c>
      <c r="M597" t="str">
        <f t="shared" si="255"/>
        <v>3.29853063692732-2.27194528591536i</v>
      </c>
      <c r="N597" t="str">
        <f t="shared" si="256"/>
        <v>-0.205336319999838i</v>
      </c>
      <c r="O597" t="str">
        <f t="shared" si="257"/>
        <v>0.978992465442257-0.203896426175869i</v>
      </c>
      <c r="P597" t="str">
        <f t="shared" si="258"/>
        <v>0.021007534557743+0.203896426175869i</v>
      </c>
      <c r="Q597" t="str">
        <f t="shared" si="259"/>
        <v>-0.021007534557743+0.001439893823969i</v>
      </c>
      <c r="R597" t="str">
        <f t="shared" si="260"/>
        <v>-0.333177043334787-9.7287078205722i</v>
      </c>
      <c r="S597" t="str">
        <f t="shared" si="261"/>
        <v>0.0211953836356439i</v>
      </c>
      <c r="T597" t="str">
        <f t="shared" si="262"/>
        <v>0.206203694536117-0.00706181525207036i</v>
      </c>
      <c r="U597" t="str">
        <f t="shared" si="263"/>
        <v>0.0000499999999999999-0.00520829056521681i</v>
      </c>
      <c r="V597" t="str">
        <f t="shared" si="264"/>
        <v>3.33333333333333E-06-0.00572911962173849i</v>
      </c>
      <c r="W597" t="str">
        <f t="shared" si="265"/>
        <v>0.000014474408898415-0.00272820754316187i</v>
      </c>
      <c r="X597" t="str">
        <f t="shared" si="266"/>
        <v>0.000154575534272678-0.00271949830585724i</v>
      </c>
      <c r="Y597" t="str">
        <f t="shared" si="267"/>
        <v>0.009+0.0290911479722415i</v>
      </c>
      <c r="Z597" t="str">
        <f t="shared" si="268"/>
        <v>-1.26302303868609-0.520502033913067i</v>
      </c>
      <c r="AA597" t="str">
        <f t="shared" si="269"/>
        <v>164.466784649492-473.780614982677i</v>
      </c>
      <c r="AB597" t="str">
        <f t="shared" si="270"/>
        <v>1.42442680440004-0.0487820499792654i</v>
      </c>
      <c r="AC597" t="str">
        <f t="shared" si="271"/>
        <v>5.58768530588633-3.39712884977688i</v>
      </c>
      <c r="AD597" t="str">
        <f t="shared" si="272"/>
        <v>0.190001226504725+0.106784216613695i</v>
      </c>
      <c r="AE597" t="str">
        <f t="shared" si="273"/>
        <v>-0.18439452451684-0.233766950592829i</v>
      </c>
      <c r="AF597" t="str">
        <f t="shared" si="274"/>
        <v>-11.04594402387-3.83159688235602i</v>
      </c>
      <c r="AG597" t="str">
        <f t="shared" si="275"/>
        <v>1.29626508108575-0.26229231708283i</v>
      </c>
      <c r="AH597" t="str">
        <f t="shared" si="276"/>
        <v>0.352513139322506+2.60838903523067i</v>
      </c>
      <c r="AI597">
        <f t="shared" si="277"/>
        <v>8.4060530084871594</v>
      </c>
      <c r="AJ597">
        <f t="shared" si="278"/>
        <v>82.303341359349673</v>
      </c>
      <c r="AK597"/>
      <c r="AL597"/>
      <c r="AM597"/>
      <c r="AN597"/>
    </row>
    <row r="598" spans="1:40" x14ac:dyDescent="0.25">
      <c r="A598"/>
      <c r="B598">
        <f t="shared" si="279"/>
        <v>46400</v>
      </c>
      <c r="C598" s="186" t="str">
        <f t="shared" si="247"/>
        <v>-0.0000354982203098945+0.0527806343362087i</v>
      </c>
      <c r="D598" s="158" t="str">
        <f t="shared" si="248"/>
        <v>-5.95727811002834+0.404651529910934i</v>
      </c>
      <c r="E598" t="str">
        <f t="shared" si="249"/>
        <v>2870</v>
      </c>
      <c r="F598" t="str">
        <f t="shared" si="250"/>
        <v>0.777000777000777</v>
      </c>
      <c r="G598" t="str">
        <f t="shared" si="245"/>
        <v>0.777000777000777</v>
      </c>
      <c r="H598" t="str">
        <f t="shared" si="251"/>
        <v>5.09779470537022+4.23668965022948i</v>
      </c>
      <c r="I598" t="str">
        <f t="shared" si="252"/>
        <v>182.212373908208i</v>
      </c>
      <c r="J598" t="str">
        <f t="shared" si="246"/>
        <v>-27.3991060562151+39.4083091492707i</v>
      </c>
      <c r="K598" t="str">
        <f t="shared" si="253"/>
        <v>3.1169861572723-2.16712252168369i</v>
      </c>
      <c r="L598" t="str">
        <f t="shared" si="254"/>
        <v>0.17664127014579-0.106681887028677i</v>
      </c>
      <c r="M598" t="str">
        <f t="shared" si="255"/>
        <v>3.29362742741809-2.27380440871237i</v>
      </c>
      <c r="N598" t="str">
        <f t="shared" si="256"/>
        <v>-0.20577981097176i</v>
      </c>
      <c r="O598" t="str">
        <f t="shared" si="257"/>
        <v>0.978901942944811-0.204330580430033i</v>
      </c>
      <c r="P598" t="str">
        <f t="shared" si="258"/>
        <v>0.021098057055189+0.204330580430033i</v>
      </c>
      <c r="Q598" t="str">
        <f t="shared" si="259"/>
        <v>-0.021098057055189+0.00144923054172702i</v>
      </c>
      <c r="R598" t="str">
        <f t="shared" si="260"/>
        <v>-0.333176366918792-9.70769153107301i</v>
      </c>
      <c r="S598" t="str">
        <f t="shared" si="261"/>
        <v>0.0212411620020276i</v>
      </c>
      <c r="T598" t="str">
        <f t="shared" si="262"/>
        <v>0.206202648477233-0.00707705318496905i</v>
      </c>
      <c r="U598" t="str">
        <f t="shared" si="263"/>
        <v>0.0000499999999999999-0.00519706580106763i</v>
      </c>
      <c r="V598" t="str">
        <f t="shared" si="264"/>
        <v>3.33333333333333E-06-0.00571677238117439i</v>
      </c>
      <c r="W598" t="str">
        <f t="shared" si="265"/>
        <v>0.0000144744077314735-0.0027223280243222i</v>
      </c>
      <c r="X598" t="str">
        <f t="shared" si="266"/>
        <v>0.000153973897104974-0.00271366848500391i</v>
      </c>
      <c r="Y598" t="str">
        <f t="shared" si="267"/>
        <v>0.009+0.0291539798253133i</v>
      </c>
      <c r="Z598" t="str">
        <f t="shared" si="268"/>
        <v>-1.25787357329974-0.517020251364166i</v>
      </c>
      <c r="AA598" t="str">
        <f t="shared" si="269"/>
        <v>163.696564811595-472.820677402909i</v>
      </c>
      <c r="AB598" t="str">
        <f t="shared" si="270"/>
        <v>1.42441957836892-0.0488873115271411i</v>
      </c>
      <c r="AC598" t="str">
        <f t="shared" si="271"/>
        <v>5.58034720698668-3.39986810724999i</v>
      </c>
      <c r="AD598" t="str">
        <f t="shared" si="272"/>
        <v>0.190048815431503+0.107028034766599i</v>
      </c>
      <c r="AE598" t="str">
        <f t="shared" si="273"/>
        <v>-0.183721721130167-0.232886822860968i</v>
      </c>
      <c r="AF598" t="str">
        <f t="shared" si="274"/>
        <v>-11.0550728153986-3.83203812031855i</v>
      </c>
      <c r="AG598" t="str">
        <f t="shared" si="275"/>
        <v>1.29580977019818-0.261866774640058i</v>
      </c>
      <c r="AH598" t="str">
        <f t="shared" si="276"/>
        <v>0.352969382162598+2.60149325507418i</v>
      </c>
      <c r="AI598">
        <f t="shared" si="277"/>
        <v>8.3836760934677788</v>
      </c>
      <c r="AJ598">
        <f t="shared" si="278"/>
        <v>82.27331835430239</v>
      </c>
      <c r="AK598"/>
      <c r="AL598"/>
      <c r="AM598"/>
      <c r="AN598"/>
    </row>
    <row r="599" spans="1:40" x14ac:dyDescent="0.25">
      <c r="A599"/>
      <c r="B599">
        <f t="shared" si="279"/>
        <v>46500</v>
      </c>
      <c r="C599" s="186" t="str">
        <f t="shared" si="247"/>
        <v>-0.0000353457040337245+0.0526671276980566i</v>
      </c>
      <c r="D599" s="158" t="str">
        <f t="shared" si="248"/>
        <v>-5.95727694073689+0.403781312351767i</v>
      </c>
      <c r="E599" t="str">
        <f t="shared" si="249"/>
        <v>2870</v>
      </c>
      <c r="F599" t="str">
        <f t="shared" si="250"/>
        <v>0.777000777000777</v>
      </c>
      <c r="G599" t="str">
        <f t="shared" si="245"/>
        <v>0.777000777000777</v>
      </c>
      <c r="H599" t="str">
        <f t="shared" si="251"/>
        <v>5.10690312117918+4.23623828179597i</v>
      </c>
      <c r="I599" t="str">
        <f t="shared" si="252"/>
        <v>182.605072989907i</v>
      </c>
      <c r="J599" t="str">
        <f t="shared" si="246"/>
        <v>-27.5216479033754+39.4932408500234i</v>
      </c>
      <c r="K599" t="str">
        <f t="shared" si="253"/>
        <v>3.11229044030248-2.16886129948981i</v>
      </c>
      <c r="L599" t="str">
        <f t="shared" si="254"/>
        <v>0.176437793378953-0.106788650948594i</v>
      </c>
      <c r="M599" t="str">
        <f t="shared" si="255"/>
        <v>3.28872823368143-2.2756499504384i</v>
      </c>
      <c r="N599" t="str">
        <f t="shared" si="256"/>
        <v>-0.206223301943682i</v>
      </c>
      <c r="O599" t="str">
        <f t="shared" si="257"/>
        <v>0.978811227912781-0.204764694495592i</v>
      </c>
      <c r="P599" t="str">
        <f t="shared" si="258"/>
        <v>0.021188772087219+0.204764694495592i</v>
      </c>
      <c r="Q599" t="str">
        <f t="shared" si="259"/>
        <v>-0.021188772087219+0.00145860744808998i</v>
      </c>
      <c r="R599" t="str">
        <f t="shared" si="260"/>
        <v>-0.333175689038436-9.68676552809554i</v>
      </c>
      <c r="S599" t="str">
        <f t="shared" si="261"/>
        <v>0.0212869403684113i</v>
      </c>
      <c r="T599" t="str">
        <f t="shared" si="262"/>
        <v>0.206201600159352-0.00709229102476553i</v>
      </c>
      <c r="U599" t="str">
        <f t="shared" si="263"/>
        <v>0.0000500000000000002-0.00518588931547396i</v>
      </c>
      <c r="V599" t="str">
        <f t="shared" si="264"/>
        <v>3.33333333333333E-06-0.00570447824702135i</v>
      </c>
      <c r="W599" t="str">
        <f t="shared" si="265"/>
        <v>0.0000144744065620146-0.00271647379424965i</v>
      </c>
      <c r="X599" t="str">
        <f t="shared" si="266"/>
        <v>0.000153376123699988-0.00270786354096685i</v>
      </c>
      <c r="Y599" t="str">
        <f t="shared" si="267"/>
        <v>0.009+0.0292168116783851i</v>
      </c>
      <c r="Z599" t="str">
        <f t="shared" si="268"/>
        <v>-1.25275405147526-0.513569783488506i</v>
      </c>
      <c r="AA599" t="str">
        <f t="shared" si="269"/>
        <v>162.931799507134-471.864213236872i</v>
      </c>
      <c r="AB599" t="str">
        <f t="shared" si="270"/>
        <v>1.42441233673296-0.0489925724318794i</v>
      </c>
      <c r="AC599" t="str">
        <f t="shared" si="271"/>
        <v>5.57301512319137-3.40258711968761i</v>
      </c>
      <c r="AD599" t="str">
        <f t="shared" si="272"/>
        <v>0.190096505617039+0.107271797377779i</v>
      </c>
      <c r="AE599" t="str">
        <f t="shared" si="273"/>
        <v>-0.183052613829307-0.23201300000571i</v>
      </c>
      <c r="AF599" t="str">
        <f t="shared" si="274"/>
        <v>-11.0641800619161-3.8324569694442i</v>
      </c>
      <c r="AG599" t="str">
        <f t="shared" si="275"/>
        <v>1.29535756660479-0.26144273890575i</v>
      </c>
      <c r="AH599" t="str">
        <f t="shared" si="276"/>
        <v>0.35341608567636+2.59462949109527i</v>
      </c>
      <c r="AI599">
        <f t="shared" si="277"/>
        <v>8.3613447410472368</v>
      </c>
      <c r="AJ599">
        <f t="shared" si="278"/>
        <v>82.243441429069236</v>
      </c>
      <c r="AK599"/>
      <c r="AL599"/>
      <c r="AM599"/>
      <c r="AN599"/>
    </row>
    <row r="600" spans="1:40" x14ac:dyDescent="0.25">
      <c r="A600"/>
      <c r="B600">
        <f t="shared" si="279"/>
        <v>46600</v>
      </c>
      <c r="C600" s="186" t="str">
        <f t="shared" si="247"/>
        <v>-0.0000351941685675259+0.0525541082122012i</v>
      </c>
      <c r="D600" s="158" t="str">
        <f t="shared" si="248"/>
        <v>-5.95727577896498+0.402914829626876i</v>
      </c>
      <c r="E600" t="str">
        <f t="shared" si="249"/>
        <v>2870</v>
      </c>
      <c r="F600" t="str">
        <f t="shared" si="250"/>
        <v>0.777000777000777</v>
      </c>
      <c r="G600" t="str">
        <f t="shared" si="245"/>
        <v>0.777000777000777</v>
      </c>
      <c r="H600" t="str">
        <f t="shared" si="251"/>
        <v>5.1159899975204+4.23576841594828i</v>
      </c>
      <c r="I600" t="str">
        <f t="shared" si="252"/>
        <v>182.997772071605i</v>
      </c>
      <c r="J600" t="str">
        <f t="shared" si="246"/>
        <v>-27.6444535650614+39.5781725507762i</v>
      </c>
      <c r="K600" t="str">
        <f t="shared" si="253"/>
        <v>3.10759873699919-2.17058705460954i</v>
      </c>
      <c r="L600" t="str">
        <f t="shared" si="254"/>
        <v>0.176234348307538-0.106894904398996i</v>
      </c>
      <c r="M600" t="str">
        <f t="shared" si="255"/>
        <v>3.28383308530673-2.27748195900854i</v>
      </c>
      <c r="N600" t="str">
        <f t="shared" si="256"/>
        <v>-0.206666792915604i</v>
      </c>
      <c r="O600" t="str">
        <f t="shared" si="257"/>
        <v>0.97872032036401-0.205198768287163i</v>
      </c>
      <c r="P600" t="str">
        <f t="shared" si="258"/>
        <v>0.02127967963599+0.205198768287163i</v>
      </c>
      <c r="Q600" t="str">
        <f t="shared" si="259"/>
        <v>-0.02127967963599+0.00146802462844101i</v>
      </c>
      <c r="R600" t="str">
        <f t="shared" si="260"/>
        <v>-0.33317500969376-9.66592923039582i</v>
      </c>
      <c r="S600" t="str">
        <f t="shared" si="261"/>
        <v>0.021332718734795i</v>
      </c>
      <c r="T600" t="str">
        <f t="shared" si="262"/>
        <v>0.206200549582468-0.00710752877125958i</v>
      </c>
      <c r="U600" t="str">
        <f t="shared" si="263"/>
        <v>0.0000500000000000001-0.00517476079762959i</v>
      </c>
      <c r="V600" t="str">
        <f t="shared" si="264"/>
        <v>3.33333333333333E-06-0.00569223687739254i</v>
      </c>
      <c r="W600" t="str">
        <f t="shared" si="265"/>
        <v>0.0000144744053900383-0.00271064469014099i</v>
      </c>
      <c r="X600" t="str">
        <f t="shared" si="266"/>
        <v>0.000152782181072615-0.00270208331528323i</v>
      </c>
      <c r="Y600" t="str">
        <f t="shared" si="267"/>
        <v>0.009+0.0292796435314569i</v>
      </c>
      <c r="Z600" t="str">
        <f t="shared" si="268"/>
        <v>-1.24766426124383-0.510150278769354i</v>
      </c>
      <c r="AA600" t="str">
        <f t="shared" si="269"/>
        <v>162.172437370172-470.911208672977i</v>
      </c>
      <c r="AB600" t="str">
        <f t="shared" si="270"/>
        <v>1.42440507949212-0.0490978326920974i</v>
      </c>
      <c r="AC600" t="str">
        <f t="shared" si="271"/>
        <v>5.56568909873252-3.40528595827459i</v>
      </c>
      <c r="AD600" t="str">
        <f t="shared" si="272"/>
        <v>0.19014429704744+0.107515504634604i</v>
      </c>
      <c r="AE600" t="str">
        <f t="shared" si="273"/>
        <v>-0.182387179244051-0.231145418807346i</v>
      </c>
      <c r="AF600" t="str">
        <f t="shared" si="274"/>
        <v>-11.0732657764854-3.8328535863214i</v>
      </c>
      <c r="AG600" t="str">
        <f t="shared" si="275"/>
        <v>1.29490844164089-0.261020206077605i</v>
      </c>
      <c r="AH600" t="str">
        <f t="shared" si="276"/>
        <v>0.353853368210524+2.58779754681392i</v>
      </c>
      <c r="AI600">
        <f t="shared" si="277"/>
        <v>8.339058804806287</v>
      </c>
      <c r="AJ600">
        <f t="shared" si="278"/>
        <v>82.213709619476347</v>
      </c>
      <c r="AK600"/>
      <c r="AL600"/>
      <c r="AM600"/>
      <c r="AN600"/>
    </row>
    <row r="601" spans="1:40" x14ac:dyDescent="0.25">
      <c r="A601"/>
      <c r="B601">
        <f t="shared" si="279"/>
        <v>46700</v>
      </c>
      <c r="C601" s="186" t="str">
        <f t="shared" si="247"/>
        <v>-0.0000350436055193637+0.0524415727491901i</v>
      </c>
      <c r="D601" s="158" t="str">
        <f t="shared" si="248"/>
        <v>-5.95727462464827+0.402052057743791i</v>
      </c>
      <c r="E601" t="str">
        <f t="shared" si="249"/>
        <v>2870</v>
      </c>
      <c r="F601" t="str">
        <f t="shared" si="250"/>
        <v>0.777000777000777</v>
      </c>
      <c r="G601" t="str">
        <f t="shared" si="245"/>
        <v>0.777000777000777</v>
      </c>
      <c r="H601" t="str">
        <f t="shared" si="251"/>
        <v>5.12505534802853+4.23528018442108i</v>
      </c>
      <c r="I601" t="str">
        <f t="shared" si="252"/>
        <v>183.390471153304i</v>
      </c>
      <c r="J601" t="str">
        <f t="shared" si="246"/>
        <v>-27.7675230412729+39.6631042515289i</v>
      </c>
      <c r="K601" t="str">
        <f t="shared" si="253"/>
        <v>3.10291107529126-2.17229983391554i</v>
      </c>
      <c r="L601" t="str">
        <f t="shared" si="254"/>
        <v>0.176030936332117-0.107000648354988i</v>
      </c>
      <c r="M601" t="str">
        <f t="shared" si="255"/>
        <v>3.27894201162338-2.27930048227053i</v>
      </c>
      <c r="N601" t="str">
        <f t="shared" si="256"/>
        <v>-0.207110283887526i</v>
      </c>
      <c r="O601" t="str">
        <f t="shared" si="257"/>
        <v>0.978629220316378-0.205632801719371i</v>
      </c>
      <c r="P601" t="str">
        <f t="shared" si="258"/>
        <v>0.021370779683622+0.205632801719371i</v>
      </c>
      <c r="Q601" t="str">
        <f t="shared" si="259"/>
        <v>-0.021370779683622+0.00147748216815499i</v>
      </c>
      <c r="R601" t="str">
        <f t="shared" si="260"/>
        <v>-0.333174328885001-9.64518206170805i</v>
      </c>
      <c r="S601" t="str">
        <f t="shared" si="261"/>
        <v>0.0213784971011787i</v>
      </c>
      <c r="T601" t="str">
        <f t="shared" si="262"/>
        <v>0.206199496746566-0.00712276642425515i</v>
      </c>
      <c r="U601" t="str">
        <f t="shared" si="263"/>
        <v>0.0000500000000000001-0.00516367993939055i</v>
      </c>
      <c r="V601" t="str">
        <f t="shared" si="264"/>
        <v>3.33333333333333E-06-0.0056800479333296i</v>
      </c>
      <c r="W601" t="str">
        <f t="shared" si="265"/>
        <v>0.0000144744042155445-0.00270484055058744i</v>
      </c>
      <c r="X601" t="str">
        <f t="shared" si="266"/>
        <v>0.000152192036588686-0.00269632765082959i</v>
      </c>
      <c r="Y601" t="str">
        <f t="shared" si="267"/>
        <v>0.009+0.0293424753845287i</v>
      </c>
      <c r="Z601" t="str">
        <f t="shared" si="268"/>
        <v>-1.242603992177-0.506761390390396i</v>
      </c>
      <c r="AA601" t="str">
        <f t="shared" si="269"/>
        <v>161.4184276312-469.961649887491i</v>
      </c>
      <c r="AB601" t="str">
        <f t="shared" si="270"/>
        <v>1.42439780664629-0.0492030923064407i</v>
      </c>
      <c r="AC601" t="str">
        <f t="shared" si="271"/>
        <v>5.55836917745344-3.40796469409934i</v>
      </c>
      <c r="AD601" t="str">
        <f t="shared" si="272"/>
        <v>0.190192189708852+0.107759156722509i</v>
      </c>
      <c r="AE601" t="str">
        <f t="shared" si="273"/>
        <v>-0.18172539412511-0.230284016835269i</v>
      </c>
      <c r="AF601" t="str">
        <f t="shared" si="274"/>
        <v>-11.0823299726768-3.83322812667729i</v>
      </c>
      <c r="AG601" t="str">
        <f t="shared" si="275"/>
        <v>1.29446236696548-0.260599172301597i</v>
      </c>
      <c r="AH601" t="str">
        <f t="shared" si="276"/>
        <v>0.354281346640192+2.5809972271517i</v>
      </c>
      <c r="AI601">
        <f t="shared" si="277"/>
        <v>8.3168181388730122</v>
      </c>
      <c r="AJ601">
        <f t="shared" si="278"/>
        <v>82.184121968719495</v>
      </c>
      <c r="AK601"/>
      <c r="AL601"/>
      <c r="AM601"/>
      <c r="AN601"/>
    </row>
    <row r="602" spans="1:40" x14ac:dyDescent="0.25">
      <c r="A602"/>
      <c r="B602">
        <f t="shared" si="279"/>
        <v>46800</v>
      </c>
      <c r="C602" s="186" t="str">
        <f t="shared" si="247"/>
        <v>-0.0000348940065868646+0.052329518206318i</v>
      </c>
      <c r="D602" s="158" t="str">
        <f t="shared" si="248"/>
        <v>-5.95727347772313+0.401192972915105i</v>
      </c>
      <c r="E602" t="str">
        <f t="shared" si="249"/>
        <v>2870</v>
      </c>
      <c r="F602" t="str">
        <f t="shared" si="250"/>
        <v>0.777000777000777</v>
      </c>
      <c r="G602" t="str">
        <f t="shared" si="245"/>
        <v>0.777000777000777</v>
      </c>
      <c r="H602" t="str">
        <f t="shared" si="251"/>
        <v>5.13409918683899+4.23477371829597i</v>
      </c>
      <c r="I602" t="str">
        <f t="shared" si="252"/>
        <v>183.783170235003i</v>
      </c>
      <c r="J602" t="str">
        <f t="shared" si="246"/>
        <v>-27.8908563320102+39.7480359522817i</v>
      </c>
      <c r="K602" t="str">
        <f t="shared" si="253"/>
        <v>3.09822748285538-2.17399968420941i</v>
      </c>
      <c r="L602" t="str">
        <f t="shared" si="254"/>
        <v>0.175827558846326-0.107105883794741i</v>
      </c>
      <c r="M602" t="str">
        <f t="shared" si="255"/>
        <v>3.27405504170171-2.28110556800415i</v>
      </c>
      <c r="N602" t="str">
        <f t="shared" si="256"/>
        <v>-0.207553774859448i</v>
      </c>
      <c r="O602" t="str">
        <f t="shared" si="257"/>
        <v>0.978537927787802-0.206066794706847i</v>
      </c>
      <c r="P602" t="str">
        <f t="shared" si="258"/>
        <v>0.021462072212198+0.206066794706847i</v>
      </c>
      <c r="Q602" t="str">
        <f t="shared" si="259"/>
        <v>-0.021462072212198+0.00148698015260101i</v>
      </c>
      <c r="R602" t="str">
        <f t="shared" si="260"/>
        <v>-0.333173646611492-9.62452345069122i</v>
      </c>
      <c r="S602" t="str">
        <f t="shared" si="261"/>
        <v>0.0214242754675624i</v>
      </c>
      <c r="T602" t="str">
        <f t="shared" si="262"/>
        <v>0.206198441651623-0.00713800398353689i</v>
      </c>
      <c r="U602" t="str">
        <f t="shared" si="263"/>
        <v>0.00005-0.00515264643524655i</v>
      </c>
      <c r="V602" t="str">
        <f t="shared" si="264"/>
        <v>3.33333333333333E-06-0.00566791107877119i</v>
      </c>
      <c r="W602" t="str">
        <f t="shared" si="265"/>
        <v>0.0000144744030385332-0.00269906121555988i</v>
      </c>
      <c r="X602" t="str">
        <f t="shared" si="266"/>
        <v>0.000151605657960511-0.00269059639180783i</v>
      </c>
      <c r="Y602" t="str">
        <f t="shared" si="267"/>
        <v>0.009+0.0294053072376005i</v>
      </c>
      <c r="Z602" t="str">
        <f t="shared" si="268"/>
        <v>-1.23757303538048-0.5034027761634i</v>
      </c>
      <c r="AA602" t="str">
        <f t="shared" si="269"/>
        <v>160.669720109047-469.015523046936i</v>
      </c>
      <c r="AB602" t="str">
        <f t="shared" si="270"/>
        <v>1.42439051819532-0.0493083512734217i</v>
      </c>
      <c r="AC602" t="str">
        <f t="shared" si="271"/>
        <v>5.55105540281059-3.41062339815241i</v>
      </c>
      <c r="AD602" t="str">
        <f t="shared" si="272"/>
        <v>0.190240183587457+0.108002753825014i</v>
      </c>
      <c r="AE602" t="str">
        <f t="shared" si="273"/>
        <v>-0.181067235344866-0.229428732436435i</v>
      </c>
      <c r="AF602" t="str">
        <f t="shared" si="274"/>
        <v>-11.0913726645621-3.83358074538087i</v>
      </c>
      <c r="AG602" t="str">
        <f t="shared" si="275"/>
        <v>1.29401931455698-0.260179633673917i</v>
      </c>
      <c r="AH602" t="str">
        <f t="shared" si="276"/>
        <v>0.354700136388587+2.57422833842178i</v>
      </c>
      <c r="AI602">
        <f t="shared" si="277"/>
        <v>8.2946225979225439</v>
      </c>
      <c r="AJ602">
        <f t="shared" si="278"/>
        <v>82.154677527294226</v>
      </c>
      <c r="AK602"/>
      <c r="AL602"/>
      <c r="AM602"/>
      <c r="AN602"/>
    </row>
    <row r="603" spans="1:40" x14ac:dyDescent="0.25">
      <c r="A603"/>
      <c r="B603">
        <f t="shared" si="279"/>
        <v>46900</v>
      </c>
      <c r="C603" s="186" t="str">
        <f t="shared" si="247"/>
        <v>-0.0000347453635560727+0.0522179415073426i</v>
      </c>
      <c r="D603" s="158" t="str">
        <f t="shared" si="248"/>
        <v>-5.95727233812656+0.400337551556293i</v>
      </c>
      <c r="E603" t="str">
        <f t="shared" si="249"/>
        <v>2870</v>
      </c>
      <c r="F603" t="str">
        <f t="shared" si="250"/>
        <v>0.777000777000777</v>
      </c>
      <c r="G603" t="str">
        <f t="shared" si="245"/>
        <v>0.777000777000777</v>
      </c>
      <c r="H603" t="str">
        <f t="shared" si="251"/>
        <v>5.14312152858125+4.23424914800252i</v>
      </c>
      <c r="I603" t="str">
        <f t="shared" si="252"/>
        <v>184.175869316702i</v>
      </c>
      <c r="J603" t="str">
        <f t="shared" si="246"/>
        <v>-28.014453437273+39.8329676530344i</v>
      </c>
      <c r="K603" t="str">
        <f t="shared" si="253"/>
        <v>3.09354798711731-2.17568665222124i</v>
      </c>
      <c r="L603" t="str">
        <f t="shared" si="254"/>
        <v>0.175624217236857-0.107210611699446i</v>
      </c>
      <c r="M603" t="str">
        <f t="shared" si="255"/>
        <v>3.26917220435417-2.28289726392069i</v>
      </c>
      <c r="N603" t="str">
        <f t="shared" si="256"/>
        <v>-0.20799726583137i</v>
      </c>
      <c r="O603" t="str">
        <f t="shared" si="257"/>
        <v>0.978446442796239-0.206500747164233i</v>
      </c>
      <c r="P603" t="str">
        <f t="shared" si="258"/>
        <v>0.021553557203761+0.206500747164233i</v>
      </c>
      <c r="Q603" t="str">
        <f t="shared" si="259"/>
        <v>-0.021553557203761+0.00149651866713699i</v>
      </c>
      <c r="R603" t="str">
        <f t="shared" si="260"/>
        <v>-0.333172962873865-9.60395283087836i</v>
      </c>
      <c r="S603" t="str">
        <f t="shared" si="261"/>
        <v>0.0214700538339461i</v>
      </c>
      <c r="T603" t="str">
        <f t="shared" si="262"/>
        <v>0.206197384297637-0.00715324144891721i</v>
      </c>
      <c r="U603" t="str">
        <f t="shared" si="263"/>
        <v>0.00005-0.00514165998229293i</v>
      </c>
      <c r="V603" t="str">
        <f t="shared" si="264"/>
        <v>3.33333333333333E-06-0.00565582598052221i</v>
      </c>
      <c r="W603" t="str">
        <f t="shared" si="265"/>
        <v>0.0000144744018590046-0.00269330652639388i</v>
      </c>
      <c r="X603" t="str">
        <f t="shared" si="266"/>
        <v>0.000151023013242454-0.00268488938373109i</v>
      </c>
      <c r="Y603" t="str">
        <f t="shared" si="267"/>
        <v>0.009+0.0294681390906723i</v>
      </c>
      <c r="Z603" t="str">
        <f t="shared" si="268"/>
        <v>-1.23257118348759-0.500074098457055i</v>
      </c>
      <c r="AA603" t="str">
        <f t="shared" si="269"/>
        <v>159.926265202897-468.072814310408i</v>
      </c>
      <c r="AB603" t="str">
        <f t="shared" si="270"/>
        <v>1.42438321413919-0.0494136095917446i</v>
      </c>
      <c r="AC603" t="str">
        <f t="shared" si="271"/>
        <v>5.54374781787505-3.41326214132705i</v>
      </c>
      <c r="AD603" t="str">
        <f t="shared" si="272"/>
        <v>0.190288278669479+0.108246296123747i</v>
      </c>
      <c r="AE603" t="str">
        <f t="shared" si="273"/>
        <v>-0.180412679898059-0.22857950472398i</v>
      </c>
      <c r="AF603" t="str">
        <f t="shared" si="274"/>
        <v>-11.1003938667078-3.83391159644623i</v>
      </c>
      <c r="AG603" t="str">
        <f t="shared" si="275"/>
        <v>1.29357925670904-0.259761586242878i</v>
      </c>
      <c r="AH603" t="str">
        <f t="shared" si="276"/>
        <v>0.355109851446398+2.56749068831853i</v>
      </c>
      <c r="AI603">
        <f t="shared" si="277"/>
        <v>8.272472037175147</v>
      </c>
      <c r="AJ603">
        <f t="shared" si="278"/>
        <v>82.125375352928486</v>
      </c>
      <c r="AK603"/>
      <c r="AL603"/>
      <c r="AM603"/>
      <c r="AN603"/>
    </row>
    <row r="604" spans="1:40" x14ac:dyDescent="0.25">
      <c r="A604"/>
      <c r="B604">
        <f t="shared" si="279"/>
        <v>47000</v>
      </c>
      <c r="C604" s="186" t="str">
        <f t="shared" si="247"/>
        <v>-0.0000345976683003209+0.0521068396022016i</v>
      </c>
      <c r="D604" s="158" t="str">
        <f t="shared" si="248"/>
        <v>-5.95727120579626+0.399485770283546i</v>
      </c>
      <c r="E604" t="str">
        <f t="shared" si="249"/>
        <v>2870</v>
      </c>
      <c r="F604" t="str">
        <f t="shared" si="250"/>
        <v>0.777000777000777</v>
      </c>
      <c r="G604" t="str">
        <f t="shared" si="245"/>
        <v>0.777000777000777</v>
      </c>
      <c r="H604" t="str">
        <f t="shared" si="251"/>
        <v>5.15212238837304+4.2337066033193i</v>
      </c>
      <c r="I604" t="str">
        <f t="shared" si="252"/>
        <v>184.5685683984i</v>
      </c>
      <c r="J604" t="str">
        <f t="shared" si="246"/>
        <v>-28.1383143570615+39.9178993537872i</v>
      </c>
      <c r="K604" t="str">
        <f t="shared" si="253"/>
        <v>3.08887261525289-2.17736078460898i</v>
      </c>
      <c r="L604" t="str">
        <f t="shared" si="254"/>
        <v>0.175420912883477-0.107314833053272i</v>
      </c>
      <c r="M604" t="str">
        <f t="shared" si="255"/>
        <v>3.26429352813637-2.28467561766225i</v>
      </c>
      <c r="N604" t="str">
        <f t="shared" si="256"/>
        <v>-0.208440756803292i</v>
      </c>
      <c r="O604" t="str">
        <f t="shared" si="257"/>
        <v>0.978354765359681-0.206934659006177i</v>
      </c>
      <c r="P604" t="str">
        <f t="shared" si="258"/>
        <v>0.021645234640319+0.206934659006177i</v>
      </c>
      <c r="Q604" t="str">
        <f t="shared" si="259"/>
        <v>-0.021645234640319+0.001506097797115i</v>
      </c>
      <c r="R604" t="str">
        <f t="shared" si="260"/>
        <v>-0.333172277671984-9.58346964062208i</v>
      </c>
      <c r="S604" t="str">
        <f t="shared" si="261"/>
        <v>0.0215158322003298i</v>
      </c>
      <c r="T604" t="str">
        <f t="shared" si="262"/>
        <v>0.20619632468458-0.00716847882019209i</v>
      </c>
      <c r="U604" t="str">
        <f t="shared" si="263"/>
        <v>0.00005-0.00513072028020294i</v>
      </c>
      <c r="V604" t="str">
        <f t="shared" si="264"/>
        <v>3.33333333333333E-06-0.00564379230822325i</v>
      </c>
      <c r="W604" t="str">
        <f t="shared" si="265"/>
        <v>0.0000144744006769586-0.00268757632577545i</v>
      </c>
      <c r="X604" t="str">
        <f t="shared" si="266"/>
        <v>0.000150444070826623-0.00267920647341024i</v>
      </c>
      <c r="Y604" t="str">
        <f t="shared" si="267"/>
        <v>0.009+0.0295309709437441i</v>
      </c>
      <c r="Z604" t="str">
        <f t="shared" si="268"/>
        <v>-1.22759823065269-0.49677502412712i</v>
      </c>
      <c r="AA604" t="str">
        <f t="shared" si="269"/>
        <v>159.188013884433-467.133509831823i</v>
      </c>
      <c r="AB604" t="str">
        <f t="shared" si="270"/>
        <v>1.42437589447771-0.0495188672600001i</v>
      </c>
      <c r="AC604" t="str">
        <f t="shared" si="271"/>
        <v>5.53644646533387-3.41588099441654i</v>
      </c>
      <c r="AD604" t="str">
        <f t="shared" si="272"/>
        <v>0.190336474941178+0.108489783798459i</v>
      </c>
      <c r="AE604" t="str">
        <f t="shared" si="273"/>
        <v>-0.179761704902434-0.227736273566055i</v>
      </c>
      <c r="AF604" t="str">
        <f t="shared" si="274"/>
        <v>-11.1093935941693-3.83422083303575i</v>
      </c>
      <c r="AG604" t="str">
        <f t="shared" si="275"/>
        <v>1.2931421660264-0.259345026010753i</v>
      </c>
      <c r="AH604" t="str">
        <f t="shared" si="276"/>
        <v>0.355510604390991+2.56078408590764i</v>
      </c>
      <c r="AI604">
        <f t="shared" si="277"/>
        <v>8.2503663123959043</v>
      </c>
      <c r="AJ604">
        <f t="shared" si="278"/>
        <v>82.096214510513917</v>
      </c>
      <c r="AK604"/>
      <c r="AL604"/>
      <c r="AM604"/>
      <c r="AN604"/>
    </row>
    <row r="605" spans="1:40" x14ac:dyDescent="0.25">
      <c r="A605"/>
      <c r="B605">
        <f t="shared" si="279"/>
        <v>47100</v>
      </c>
      <c r="C605" s="186" t="str">
        <f t="shared" si="247"/>
        <v>-0.0000344509127791206+0.0519962094667356i</v>
      </c>
      <c r="D605" s="158" t="str">
        <f t="shared" si="248"/>
        <v>-5.9572700806706+0.39863760591164i</v>
      </c>
      <c r="E605" t="str">
        <f t="shared" si="249"/>
        <v>2870</v>
      </c>
      <c r="F605" t="str">
        <f t="shared" si="250"/>
        <v>0.777000777000777</v>
      </c>
      <c r="G605" t="str">
        <f t="shared" si="245"/>
        <v>0.777000777000777</v>
      </c>
      <c r="H605" t="str">
        <f t="shared" si="251"/>
        <v>5.16110178181373+4.233146213375i</v>
      </c>
      <c r="I605" t="str">
        <f t="shared" si="252"/>
        <v>184.961267480099i</v>
      </c>
      <c r="J605" t="str">
        <f t="shared" si="246"/>
        <v>-28.2624390913757+40.0028310545399i</v>
      </c>
      <c r="K605" t="str">
        <f t="shared" si="253"/>
        <v>3.08420139418918-2.179022127958i</v>
      </c>
      <c r="L605" t="str">
        <f t="shared" si="254"/>
        <v>0.175217647159024-0.107418548843327i</v>
      </c>
      <c r="M605" t="str">
        <f t="shared" si="255"/>
        <v>3.2594190413482-2.28644067680133i</v>
      </c>
      <c r="N605" t="str">
        <f t="shared" si="256"/>
        <v>-0.208884247775213i</v>
      </c>
      <c r="O605" t="str">
        <f t="shared" si="257"/>
        <v>0.978262895496162-0.207368530147334i</v>
      </c>
      <c r="P605" t="str">
        <f t="shared" si="258"/>
        <v>0.021737104503838+0.207368530147334i</v>
      </c>
      <c r="Q605" t="str">
        <f t="shared" si="259"/>
        <v>-0.021737104503838+0.001515717627879i</v>
      </c>
      <c r="R605" t="str">
        <f t="shared" si="260"/>
        <v>-0.333171591005514-9.56307332304661i</v>
      </c>
      <c r="S605" t="str">
        <f t="shared" si="261"/>
        <v>0.0215616105667135i</v>
      </c>
      <c r="T605" t="str">
        <f t="shared" si="262"/>
        <v>0.206195262812458-0.00718371609715324i</v>
      </c>
      <c r="U605" t="str">
        <f t="shared" si="263"/>
        <v>0.0000499999999999999-0.00511982703120038i</v>
      </c>
      <c r="V605" t="str">
        <f t="shared" si="264"/>
        <v>3.33333333333333E-06-0.00563180973432043i</v>
      </c>
      <c r="W605" t="str">
        <f t="shared" si="265"/>
        <v>0.0000144743994923951-0.0026818704577266i</v>
      </c>
      <c r="X605" t="str">
        <f t="shared" si="266"/>
        <v>0.000149868799438588-0.00267354750894021i</v>
      </c>
      <c r="Y605" t="str">
        <f t="shared" si="267"/>
        <v>0.009+0.0295938027968159i</v>
      </c>
      <c r="Z605" t="str">
        <f t="shared" si="268"/>
        <v>-1.22265397254433-0.493505224447728i</v>
      </c>
      <c r="AA605" t="str">
        <f t="shared" si="269"/>
        <v>158.454917690105-466.197595762103i</v>
      </c>
      <c r="AB605" t="str">
        <f t="shared" si="270"/>
        <v>1.42436855921091-0.0496241242767493i</v>
      </c>
      <c r="AC605" t="str">
        <f t="shared" si="271"/>
        <v>5.52915138749274-3.41848002811459i</v>
      </c>
      <c r="AD605" t="str">
        <f t="shared" si="272"/>
        <v>0.190384772388848+0.108733217027051i</v>
      </c>
      <c r="AE605" t="str">
        <f t="shared" si="273"/>
        <v>-0.179114287599314-0.226898979574837i</v>
      </c>
      <c r="AF605" t="str">
        <f t="shared" si="274"/>
        <v>-11.1183718624843-3.83450860746336i</v>
      </c>
      <c r="AG605" t="str">
        <f t="shared" si="275"/>
        <v>1.29270801542085-0.258929948935564i</v>
      </c>
      <c r="AH605" t="str">
        <f t="shared" si="276"/>
        <v>0.355902506405135+2.55410834161582i</v>
      </c>
      <c r="AI605">
        <f t="shared" si="277"/>
        <v>8.2283052798927141</v>
      </c>
      <c r="AJ605">
        <f t="shared" si="278"/>
        <v>82.067194072041133</v>
      </c>
      <c r="AK605"/>
      <c r="AL605"/>
      <c r="AM605"/>
      <c r="AN605"/>
    </row>
    <row r="606" spans="1:40" x14ac:dyDescent="0.25">
      <c r="A606"/>
      <c r="B606">
        <f t="shared" si="279"/>
        <v>47200</v>
      </c>
      <c r="C606" s="186" t="str">
        <f t="shared" si="247"/>
        <v>-0.0000343050890370683+0.0518860481024142i</v>
      </c>
      <c r="D606" s="158" t="str">
        <f t="shared" si="248"/>
        <v>-5.95726896268858+0.397793035451842i</v>
      </c>
      <c r="E606" t="str">
        <f t="shared" si="249"/>
        <v>2870</v>
      </c>
      <c r="F606" t="str">
        <f t="shared" si="250"/>
        <v>0.777000777000777</v>
      </c>
      <c r="G606" t="str">
        <f t="shared" si="245"/>
        <v>0.777000777000777</v>
      </c>
      <c r="H606" t="str">
        <f t="shared" si="251"/>
        <v>5.17005972497854+4.23256810664955i</v>
      </c>
      <c r="I606" t="str">
        <f t="shared" si="252"/>
        <v>185.353966561798i</v>
      </c>
      <c r="J606" t="str">
        <f t="shared" si="246"/>
        <v>-28.3868276402155+40.0877627552927i</v>
      </c>
      <c r="K606" t="str">
        <f t="shared" si="253"/>
        <v>3.07953435060545-2.1806707287804i</v>
      </c>
      <c r="L606" t="str">
        <f t="shared" si="254"/>
        <v>0.175014421429418-0.107521760059618i</v>
      </c>
      <c r="M606" t="str">
        <f t="shared" si="255"/>
        <v>3.25454877203487-2.28819248884002i</v>
      </c>
      <c r="N606" t="str">
        <f t="shared" si="256"/>
        <v>-0.209327738747135i</v>
      </c>
      <c r="O606" t="str">
        <f t="shared" si="257"/>
        <v>0.978170833223749-0.20780236050237i</v>
      </c>
      <c r="P606" t="str">
        <f t="shared" si="258"/>
        <v>0.021829166776251+0.20780236050237i</v>
      </c>
      <c r="Q606" t="str">
        <f t="shared" si="259"/>
        <v>-0.021829166776251+0.00152537824476501i</v>
      </c>
      <c r="R606" t="str">
        <f t="shared" si="260"/>
        <v>-0.333170902874389-9.54276332599348i</v>
      </c>
      <c r="S606" t="str">
        <f t="shared" si="261"/>
        <v>0.021607388933097i</v>
      </c>
      <c r="T606" t="str">
        <f t="shared" si="262"/>
        <v>0.206194198681235-0.00719895327959801i</v>
      </c>
      <c r="U606" t="str">
        <f t="shared" si="263"/>
        <v>0.0000500000000000001-0.00510897994003261i</v>
      </c>
      <c r="V606" t="str">
        <f t="shared" si="264"/>
        <v>3.33333333333333E-06-0.00561987793403585i</v>
      </c>
      <c r="W606" t="str">
        <f t="shared" si="265"/>
        <v>0.0000144743983053141-0.00267618876759115i</v>
      </c>
      <c r="X606" t="str">
        <f t="shared" si="266"/>
        <v>0.000149297168133165-0.00266791233968663i</v>
      </c>
      <c r="Y606" t="str">
        <f t="shared" si="267"/>
        <v>0.009+0.0296566346498876i</v>
      </c>
      <c r="Z606" t="str">
        <f t="shared" si="268"/>
        <v>-1.21773820633833-0.490264375043866i</v>
      </c>
      <c r="AA606" t="str">
        <f t="shared" si="269"/>
        <v>157.726928713507-465.265058251276i</v>
      </c>
      <c r="AB606" t="str">
        <f t="shared" si="270"/>
        <v>1.42436120833856-0.0497293806405923i</v>
      </c>
      <c r="AC606" t="str">
        <f t="shared" si="271"/>
        <v>5.52186262627589-3.42105931301328i</v>
      </c>
      <c r="AD606" t="str">
        <f t="shared" si="272"/>
        <v>0.19043317099882+0.108976595985585i</v>
      </c>
      <c r="AE606" t="str">
        <f t="shared" si="273"/>
        <v>-0.178470405354143-0.226067564095701i</v>
      </c>
      <c r="AF606" t="str">
        <f t="shared" si="274"/>
        <v>-11.1273286876671-3.83477507119771i</v>
      </c>
      <c r="AG606" t="str">
        <f t="shared" si="275"/>
        <v>1.2922767781072-0.258516350932841i</v>
      </c>
      <c r="AH606" t="str">
        <f t="shared" si="276"/>
        <v>0.356285667295763+2.54746326722093i</v>
      </c>
      <c r="AI606">
        <f t="shared" si="277"/>
        <v>8.206288796515631</v>
      </c>
      <c r="AJ606">
        <f t="shared" si="278"/>
        <v>82.038313116530119</v>
      </c>
      <c r="AK606"/>
      <c r="AL606"/>
      <c r="AM606"/>
      <c r="AN606"/>
    </row>
    <row r="607" spans="1:40" x14ac:dyDescent="0.25">
      <c r="A607"/>
      <c r="B607">
        <f t="shared" si="279"/>
        <v>47300</v>
      </c>
      <c r="C607" s="186" t="str">
        <f t="shared" si="247"/>
        <v>-0.0000341601892027657+0.0517763525360638i</v>
      </c>
      <c r="D607" s="158" t="str">
        <f t="shared" si="248"/>
        <v>-5.95726785178985+0.396952036109823i</v>
      </c>
      <c r="E607" t="str">
        <f t="shared" si="249"/>
        <v>2870</v>
      </c>
      <c r="F607" t="str">
        <f t="shared" si="250"/>
        <v>0.777000777000777</v>
      </c>
      <c r="G607" t="str">
        <f t="shared" si="245"/>
        <v>0.777000777000777</v>
      </c>
      <c r="H607" t="str">
        <f t="shared" si="251"/>
        <v>5.17899623441206+4.23197241097523i</v>
      </c>
      <c r="I607" t="str">
        <f t="shared" si="252"/>
        <v>185.746665643497i</v>
      </c>
      <c r="J607" t="str">
        <f t="shared" si="246"/>
        <v>-28.5114800035809+40.1726944560454i</v>
      </c>
      <c r="K607" t="str">
        <f t="shared" si="253"/>
        <v>3.07487151093431-2.18230663351463i</v>
      </c>
      <c r="L607" t="str">
        <f t="shared" si="254"/>
        <v>0.174811237053666-0.107624467695004i</v>
      </c>
      <c r="M607" t="str">
        <f t="shared" si="255"/>
        <v>3.24968274798798-2.28993110120963i</v>
      </c>
      <c r="N607" t="str">
        <f t="shared" si="256"/>
        <v>-0.209771229719057i</v>
      </c>
      <c r="O607" t="str">
        <f t="shared" si="257"/>
        <v>0.97807857856055-0.208236149985957i</v>
      </c>
      <c r="P607" t="str">
        <f t="shared" si="258"/>
        <v>0.02192142143945+0.208236149985957i</v>
      </c>
      <c r="Q607" t="str">
        <f t="shared" si="259"/>
        <v>-0.02192142143945+0.00153507973310002i</v>
      </c>
      <c r="R607" t="str">
        <f t="shared" si="260"/>
        <v>-0.333170213278792-9.52253910197492i</v>
      </c>
      <c r="S607" t="str">
        <f t="shared" si="261"/>
        <v>0.0216531672994807i</v>
      </c>
      <c r="T607" t="str">
        <f t="shared" si="262"/>
        <v>0.20619313229091-0.00721419036732935i</v>
      </c>
      <c r="U607" t="str">
        <f t="shared" si="263"/>
        <v>0.0000500000000000001-0.00509817871394374i</v>
      </c>
      <c r="V607" t="str">
        <f t="shared" si="264"/>
        <v>3.33333333333333E-06-0.00560799658533809i</v>
      </c>
      <c r="W607" t="str">
        <f t="shared" si="265"/>
        <v>0.0000144743971157158-0.00267053110202084i</v>
      </c>
      <c r="X607" t="str">
        <f t="shared" si="266"/>
        <v>0.000148729146290284-0.0026623008162726i</v>
      </c>
      <c r="Y607" t="str">
        <f t="shared" si="267"/>
        <v>0.009+0.0297194665029594i</v>
      </c>
      <c r="Z607" t="str">
        <f t="shared" si="268"/>
        <v>-1.21285073071062-0.487052155825025i</v>
      </c>
      <c r="AA607" t="str">
        <f t="shared" si="269"/>
        <v>157.003999597875-464.335883450519i</v>
      </c>
      <c r="AB607" t="str">
        <f t="shared" si="270"/>
        <v>1.42435384186064-0.0498346363501679i</v>
      </c>
      <c r="AC607" t="str">
        <f t="shared" si="271"/>
        <v>5.5145802232292-3.4236189196035i</v>
      </c>
      <c r="AD607" t="str">
        <f t="shared" si="272"/>
        <v>0.190481670757463+0.109219920848313i</v>
      </c>
      <c r="AE607" t="str">
        <f t="shared" si="273"/>
        <v>-0.17783003565696-0.225241969196608i</v>
      </c>
      <c r="AF607" t="str">
        <f t="shared" si="274"/>
        <v>-11.1362640862019-3.83502037486541i</v>
      </c>
      <c r="AG607" t="str">
        <f t="shared" si="275"/>
        <v>1.29184842759935-0.258104227877323i</v>
      </c>
      <c r="AH607" t="str">
        <f t="shared" si="276"/>
        <v>0.356660195512046+2.54084867584192i</v>
      </c>
      <c r="AI607">
        <f t="shared" si="277"/>
        <v>8.1843167196551718</v>
      </c>
      <c r="AJ607">
        <f t="shared" si="278"/>
        <v>82.009570729969695</v>
      </c>
      <c r="AK607"/>
      <c r="AL607"/>
      <c r="AM607"/>
      <c r="AN607"/>
    </row>
    <row r="608" spans="1:40" x14ac:dyDescent="0.25">
      <c r="A608"/>
      <c r="B608">
        <f t="shared" si="279"/>
        <v>47400</v>
      </c>
      <c r="C608" s="186" t="str">
        <f t="shared" si="247"/>
        <v>-0.0000340162054877585+0.0516671198196011i</v>
      </c>
      <c r="D608" s="158" t="str">
        <f t="shared" si="248"/>
        <v>-5.9572667479147+0.396114585283609i</v>
      </c>
      <c r="E608" t="str">
        <f t="shared" si="249"/>
        <v>2870</v>
      </c>
      <c r="F608" t="str">
        <f t="shared" si="250"/>
        <v>0.777000777000777</v>
      </c>
      <c r="G608" t="str">
        <f t="shared" si="245"/>
        <v>0.777000777000777</v>
      </c>
      <c r="H608" t="str">
        <f t="shared" si="251"/>
        <v>5.18791132712254+4.23135925353789i</v>
      </c>
      <c r="I608" t="str">
        <f t="shared" si="252"/>
        <v>186.139364725195i</v>
      </c>
      <c r="J608" t="str">
        <f t="shared" si="246"/>
        <v>-28.636396181472+40.2576261567981i</v>
      </c>
      <c r="K608" t="str">
        <f t="shared" si="253"/>
        <v>3.07021290136275-2.18392988852483i</v>
      </c>
      <c r="L608" t="str">
        <f t="shared" si="254"/>
        <v>0.17460809538387-0.107726672745162i</v>
      </c>
      <c r="M608" t="str">
        <f t="shared" si="255"/>
        <v>3.24482099674662-2.29165656126999i</v>
      </c>
      <c r="N608" t="str">
        <f t="shared" si="256"/>
        <v>-0.210214720690979i</v>
      </c>
      <c r="O608" t="str">
        <f t="shared" si="257"/>
        <v>0.97798613152471-0.208669898512775i</v>
      </c>
      <c r="P608" t="str">
        <f t="shared" si="258"/>
        <v>0.02201386847529+0.208669898512775i</v>
      </c>
      <c r="Q608" t="str">
        <f t="shared" si="259"/>
        <v>-0.02201386847529+0.00154482217820398i</v>
      </c>
      <c r="R608" t="str">
        <f t="shared" si="260"/>
        <v>-0.333169522218524-9.50240010812294i</v>
      </c>
      <c r="S608" t="str">
        <f t="shared" si="261"/>
        <v>0.0216989456658644i</v>
      </c>
      <c r="T608" t="str">
        <f t="shared" si="262"/>
        <v>0.206192063641464-0.00722942736014175i</v>
      </c>
      <c r="U608" t="str">
        <f t="shared" si="263"/>
        <v>0.00005-0.00508742306264849i</v>
      </c>
      <c r="V608" t="str">
        <f t="shared" si="264"/>
        <v>3.33333333333333E-06-0.00559616536891335i</v>
      </c>
      <c r="W608" t="str">
        <f t="shared" si="265"/>
        <v>0.0000144743959236001-0.00266489730896143i</v>
      </c>
      <c r="X608" t="str">
        <f t="shared" si="266"/>
        <v>0.000148164703610883-0.00265671279056558i</v>
      </c>
      <c r="Y608" t="str">
        <f t="shared" si="267"/>
        <v>0.009+0.0297822983560312i</v>
      </c>
      <c r="Z608" t="str">
        <f t="shared" si="268"/>
        <v>-1.20799134583002-0.483868250919974i</v>
      </c>
      <c r="AA608" t="str">
        <f t="shared" si="269"/>
        <v>156.286083528697-463.410057514142i</v>
      </c>
      <c r="AB608" t="str">
        <f t="shared" si="270"/>
        <v>1.42434645977702-0.0499398914040565i</v>
      </c>
      <c r="AC608" t="str">
        <f t="shared" si="271"/>
        <v>5.50730421952097-3.42615891827282i</v>
      </c>
      <c r="AD608" t="str">
        <f t="shared" si="272"/>
        <v>0.19053027165118+0.10946319178769i</v>
      </c>
      <c r="AE608" t="str">
        <f t="shared" si="273"/>
        <v>-0.17719315612284-0.224422137657625i</v>
      </c>
      <c r="AF608" t="str">
        <f t="shared" si="274"/>
        <v>-11.1451780750372-3.83524466825428i</v>
      </c>
      <c r="AG608" t="str">
        <f t="shared" si="275"/>
        <v>1.29142293770637-0.257693575604615i</v>
      </c>
      <c r="AH608" t="str">
        <f t="shared" si="276"/>
        <v>0.357026198163619+2.53426438192896i</v>
      </c>
      <c r="AI608">
        <f t="shared" si="277"/>
        <v>8.1623889072412545</v>
      </c>
      <c r="AJ608">
        <f t="shared" si="278"/>
        <v>81.980966005249243</v>
      </c>
      <c r="AK608"/>
      <c r="AL608"/>
      <c r="AM608"/>
      <c r="AN608"/>
    </row>
    <row r="609" spans="1:40" x14ac:dyDescent="0.25">
      <c r="A609"/>
      <c r="B609">
        <f t="shared" si="279"/>
        <v>47500</v>
      </c>
      <c r="C609" s="186" t="str">
        <f t="shared" si="247"/>
        <v>-0.0000338731301854905+0.0515583470297689i</v>
      </c>
      <c r="D609" s="158" t="str">
        <f t="shared" si="248"/>
        <v>-5.95726565100404+0.395280660561562i</v>
      </c>
      <c r="E609" t="str">
        <f t="shared" si="249"/>
        <v>2870</v>
      </c>
      <c r="F609" t="str">
        <f t="shared" si="250"/>
        <v>0.777000777000777</v>
      </c>
      <c r="G609" t="str">
        <f t="shared" si="245"/>
        <v>0.777000777000777</v>
      </c>
      <c r="H609" t="str">
        <f t="shared" si="251"/>
        <v>5.19680502057572+4.23072876087815i</v>
      </c>
      <c r="I609" t="str">
        <f t="shared" si="252"/>
        <v>186.532063806894i</v>
      </c>
      <c r="J609" t="str">
        <f t="shared" si="246"/>
        <v>-28.7615761738887+40.3425578575509i</v>
      </c>
      <c r="K609" t="str">
        <f t="shared" si="253"/>
        <v>3.0655585478333-2.18554054010039i</v>
      </c>
      <c r="L609" t="str">
        <f t="shared" si="254"/>
        <v>0.174404997765233-0.107828376208541i</v>
      </c>
      <c r="M609" t="str">
        <f t="shared" si="255"/>
        <v>3.23996354559853-2.29336891630893i</v>
      </c>
      <c r="N609" t="str">
        <f t="shared" si="256"/>
        <v>-0.210658211662901i</v>
      </c>
      <c r="O609" t="str">
        <f t="shared" si="257"/>
        <v>0.977893492134413-0.209103605997513i</v>
      </c>
      <c r="P609" t="str">
        <f t="shared" si="258"/>
        <v>0.022106507865587+0.209103605997513i</v>
      </c>
      <c r="Q609" t="str">
        <f t="shared" si="259"/>
        <v>-0.022106507865587+0.00155460566538801i</v>
      </c>
      <c r="R609" t="str">
        <f t="shared" si="260"/>
        <v>-0.333168829693647-9.48234580614161i</v>
      </c>
      <c r="S609" t="str">
        <f t="shared" si="261"/>
        <v>0.0217447240322481i</v>
      </c>
      <c r="T609" t="str">
        <f t="shared" si="262"/>
        <v>0.206190992732894-0.00724466425783542i</v>
      </c>
      <c r="U609" t="str">
        <f t="shared" si="263"/>
        <v>0.00005-0.00507671269830607i</v>
      </c>
      <c r="V609" t="str">
        <f t="shared" si="264"/>
        <v>3.33333333333333E-06-0.00558438396813669i</v>
      </c>
      <c r="W609" t="str">
        <f t="shared" si="265"/>
        <v>0.000014474394728967-0.00265928723763915i</v>
      </c>
      <c r="X609" t="str">
        <f t="shared" si="266"/>
        <v>0.000147603810112896-0.00265114811566458i</v>
      </c>
      <c r="Y609" t="str">
        <f t="shared" si="267"/>
        <v>0.009+0.029845130209103i</v>
      </c>
      <c r="Z609" t="str">
        <f t="shared" si="268"/>
        <v>-1.20315985335084-0.480712348612665i</v>
      </c>
      <c r="AA609" t="str">
        <f t="shared" si="269"/>
        <v>155.573134226433-462.487566601499i</v>
      </c>
      <c r="AB609" t="str">
        <f t="shared" si="270"/>
        <v>1.42433906208768-0.050045145800878i</v>
      </c>
      <c r="AC609" t="str">
        <f t="shared" si="271"/>
        <v>5.5000346559442-3.42867937930551i</v>
      </c>
      <c r="AD609" t="str">
        <f t="shared" si="272"/>
        <v>0.190578973666409+0.109706408974392i</v>
      </c>
      <c r="AE609" t="str">
        <f t="shared" si="273"/>
        <v>-0.176559744492288-0.223608012960647i</v>
      </c>
      <c r="AF609" t="str">
        <f t="shared" si="274"/>
        <v>-11.1540706715798-3.83544810031659i</v>
      </c>
      <c r="AG609" t="str">
        <f t="shared" si="275"/>
        <v>1.29100028252871-0.257284389912806i</v>
      </c>
      <c r="AH609" t="str">
        <f t="shared" si="276"/>
        <v>0.357383781038329+2.5277102012536i</v>
      </c>
      <c r="AI609">
        <f t="shared" si="277"/>
        <v>8.140505217741909</v>
      </c>
      <c r="AJ609">
        <f t="shared" si="278"/>
        <v>81.952498042095414</v>
      </c>
      <c r="AK609"/>
      <c r="AL609"/>
      <c r="AM609"/>
      <c r="AN609"/>
    </row>
    <row r="610" spans="1:40" x14ac:dyDescent="0.25">
      <c r="A610"/>
      <c r="B610">
        <f t="shared" si="279"/>
        <v>47600</v>
      </c>
      <c r="C610" s="186" t="str">
        <f t="shared" si="247"/>
        <v>-0.0000337309556702705+0.0514500312678749i</v>
      </c>
      <c r="D610" s="158" t="str">
        <f t="shared" si="248"/>
        <v>-5.95726456099943+0.394450239720374i</v>
      </c>
      <c r="E610" t="str">
        <f t="shared" si="249"/>
        <v>2870</v>
      </c>
      <c r="F610" t="str">
        <f t="shared" si="250"/>
        <v>0.777000777000777</v>
      </c>
      <c r="G610" t="str">
        <f t="shared" si="245"/>
        <v>0.777000777000777</v>
      </c>
      <c r="H610" t="str">
        <f t="shared" si="251"/>
        <v>5.20567733268878+4.23008105889267i</v>
      </c>
      <c r="I610" t="str">
        <f t="shared" si="252"/>
        <v>186.924762888593i</v>
      </c>
      <c r="J610" t="str">
        <f t="shared" si="246"/>
        <v>-28.887019980831+40.4274895583035i</v>
      </c>
      <c r="K610" t="str">
        <f t="shared" si="253"/>
        <v>3.06090847604502-2.18713863445539i</v>
      </c>
      <c r="L610" t="str">
        <f t="shared" si="254"/>
        <v>0.174201945536064-0.107929579086325i</v>
      </c>
      <c r="M610" t="str">
        <f t="shared" si="255"/>
        <v>3.23511042158108-2.29506821354172i</v>
      </c>
      <c r="N610" t="str">
        <f t="shared" si="256"/>
        <v>-0.211101702634823i</v>
      </c>
      <c r="O610" t="str">
        <f t="shared" si="257"/>
        <v>0.977800660407878-0.209537272354868i</v>
      </c>
      <c r="P610" t="str">
        <f t="shared" si="258"/>
        <v>0.0221993395921219+0.209537272354868i</v>
      </c>
      <c r="Q610" t="str">
        <f t="shared" si="259"/>
        <v>-0.0221993395921219+0.00156443027995501i</v>
      </c>
      <c r="R610" t="str">
        <f t="shared" si="260"/>
        <v>-0.333168135704447-9.46237566225735i</v>
      </c>
      <c r="S610" t="str">
        <f t="shared" si="261"/>
        <v>0.0217905023986318i</v>
      </c>
      <c r="T610" t="str">
        <f t="shared" si="262"/>
        <v>0.206189919565174-0.00725990106021544i</v>
      </c>
      <c r="U610" t="str">
        <f t="shared" si="263"/>
        <v>0.00005-0.0050660473354945i</v>
      </c>
      <c r="V610" t="str">
        <f t="shared" si="264"/>
        <v>3.33333333333333E-06-0.00557265206904395i</v>
      </c>
      <c r="W610" t="str">
        <f t="shared" si="265"/>
        <v>0.0000144743935318164-0.00265370073854731i</v>
      </c>
      <c r="X610" t="str">
        <f t="shared" si="266"/>
        <v>0.000147046436127289-0.00264560664588745i</v>
      </c>
      <c r="Y610" t="str">
        <f t="shared" si="267"/>
        <v>0.009+0.0299079620621748i</v>
      </c>
      <c r="Z610" t="str">
        <f t="shared" si="268"/>
        <v>-1.19835605640542-0.477584141279231i</v>
      </c>
      <c r="AA610" t="str">
        <f t="shared" si="269"/>
        <v>154.865105939351-461.568396878842i</v>
      </c>
      <c r="AB610" t="str">
        <f t="shared" si="270"/>
        <v>1.42433164879245-0.0501503995392859i</v>
      </c>
      <c r="AC610" t="str">
        <f t="shared" si="271"/>
        <v>5.49277157291719-3.43118037288102i</v>
      </c>
      <c r="AD610" t="str">
        <f t="shared" si="272"/>
        <v>0.19062777678962+0.109949572577339i</v>
      </c>
      <c r="AE610" t="str">
        <f t="shared" si="273"/>
        <v>-0.175929778631576-0.222799539279281i</v>
      </c>
      <c r="AF610" t="str">
        <f t="shared" si="274"/>
        <v>-11.1629418936882-3.8356308191723i</v>
      </c>
      <c r="AG610" t="str">
        <f t="shared" si="275"/>
        <v>1.29058043645435-0.256876666564036i</v>
      </c>
      <c r="AH610" t="str">
        <f t="shared" si="276"/>
        <v>0.357733048619659+2.52118595089896i</v>
      </c>
      <c r="AI610">
        <f t="shared" si="277"/>
        <v>8.1186655101618559</v>
      </c>
      <c r="AJ610">
        <f t="shared" si="278"/>
        <v>81.92416594701146</v>
      </c>
      <c r="AK610"/>
      <c r="AL610"/>
      <c r="AM610"/>
      <c r="AN610"/>
    </row>
    <row r="611" spans="1:40" x14ac:dyDescent="0.25">
      <c r="A611"/>
      <c r="B611">
        <f t="shared" si="279"/>
        <v>47700</v>
      </c>
      <c r="C611" s="186" t="str">
        <f t="shared" si="247"/>
        <v>-0.0000335896743962577+0.0513421696595343i</v>
      </c>
      <c r="D611" s="158" t="str">
        <f t="shared" si="248"/>
        <v>-5.957263477843+0.393623300723096i</v>
      </c>
      <c r="E611" t="str">
        <f t="shared" si="249"/>
        <v>2870</v>
      </c>
      <c r="F611" t="str">
        <f t="shared" si="250"/>
        <v>0.777000777000777</v>
      </c>
      <c r="G611" t="str">
        <f t="shared" si="245"/>
        <v>0.777000777000777</v>
      </c>
      <c r="H611" t="str">
        <f t="shared" si="251"/>
        <v>5.21452828182464+4.22941627283534i</v>
      </c>
      <c r="I611" t="str">
        <f t="shared" si="252"/>
        <v>187.317461970291i</v>
      </c>
      <c r="J611" t="str">
        <f t="shared" si="246"/>
        <v>-29.012727602299+40.5124212590563i</v>
      </c>
      <c r="K611" t="str">
        <f t="shared" si="253"/>
        <v>3.05626271145458-2.188724217728i</v>
      </c>
      <c r="L611" t="str">
        <f t="shared" si="254"/>
        <v>0.17399894002779-0.108030282382392i</v>
      </c>
      <c r="M611" t="str">
        <f t="shared" si="255"/>
        <v>3.23026165148237-2.29675450011039i</v>
      </c>
      <c r="N611" t="str">
        <f t="shared" si="256"/>
        <v>-0.211545193606745i</v>
      </c>
      <c r="O611" t="str">
        <f t="shared" si="257"/>
        <v>0.977707636363364-0.209970897499543i</v>
      </c>
      <c r="P611" t="str">
        <f t="shared" si="258"/>
        <v>0.022292363636636+0.209970897499543i</v>
      </c>
      <c r="Q611" t="str">
        <f t="shared" si="259"/>
        <v>-0.022292363636636+0.001574296107202i</v>
      </c>
      <c r="R611" t="str">
        <f t="shared" si="260"/>
        <v>-0.333167440250171-9.44248914717326i</v>
      </c>
      <c r="S611" t="str">
        <f t="shared" si="261"/>
        <v>0.0218362807650155i</v>
      </c>
      <c r="T611" t="str">
        <f t="shared" si="262"/>
        <v>0.206188844138287-0.00727513776706426i</v>
      </c>
      <c r="U611" t="str">
        <f t="shared" si="263"/>
        <v>0.0000499999999999999-0.00505542669118528i</v>
      </c>
      <c r="V611" t="str">
        <f t="shared" si="264"/>
        <v>3.33333333333333E-06-0.00556096936030381i</v>
      </c>
      <c r="W611" t="str">
        <f t="shared" si="265"/>
        <v>0.0000144743923321484-0.00264813766343282i</v>
      </c>
      <c r="X611" t="str">
        <f t="shared" si="266"/>
        <v>0.000146492552294127-0.00264008823675811i</v>
      </c>
      <c r="Y611" t="str">
        <f t="shared" si="267"/>
        <v>0.009+0.0299707939152466i</v>
      </c>
      <c r="Z611" t="str">
        <f t="shared" si="268"/>
        <v>-1.19357975959644-0.474483325326009i</v>
      </c>
      <c r="AA611" t="str">
        <f t="shared" si="269"/>
        <v>154.161953436461-460.652534521113i</v>
      </c>
      <c r="AB611" t="str">
        <f t="shared" si="270"/>
        <v>1.4243242198912-0.0502556526177774i</v>
      </c>
      <c r="AC611" t="str">
        <f t="shared" si="271"/>
        <v>5.48551501048622-3.43366196907276i</v>
      </c>
      <c r="AD611" t="str">
        <f t="shared" si="272"/>
        <v>0.190676681007321+0.11019268276371i</v>
      </c>
      <c r="AE611" t="str">
        <f t="shared" si="273"/>
        <v>-0.175303236533047-0.221996661468876i</v>
      </c>
      <c r="AF611" t="str">
        <f t="shared" si="274"/>
        <v>-11.1717917596676-3.83579297211224i</v>
      </c>
      <c r="AG611" t="str">
        <f t="shared" si="275"/>
        <v>1.29016337415515-0.256470401286035i</v>
      </c>
      <c r="AH611" t="str">
        <f t="shared" si="276"/>
        <v>0.358074104104128+2.51469144924995i</v>
      </c>
      <c r="AI611">
        <f t="shared" si="277"/>
        <v>8.0968696440410639</v>
      </c>
      <c r="AJ611">
        <f t="shared" si="278"/>
        <v>81.895968833211811</v>
      </c>
      <c r="AK611"/>
      <c r="AL611"/>
      <c r="AM611"/>
      <c r="AN611"/>
    </row>
    <row r="612" spans="1:40" x14ac:dyDescent="0.25">
      <c r="A612"/>
      <c r="B612">
        <f t="shared" si="279"/>
        <v>47800</v>
      </c>
      <c r="C612" s="186" t="str">
        <f t="shared" si="247"/>
        <v>-0.0000334492788964601+0.0512347593544161i</v>
      </c>
      <c r="D612" s="158" t="str">
        <f t="shared" si="248"/>
        <v>-5.9572624014775+0.39279982171719i</v>
      </c>
      <c r="E612" t="str">
        <f t="shared" si="249"/>
        <v>2870</v>
      </c>
      <c r="F612" t="str">
        <f t="shared" si="250"/>
        <v>0.777000777000777</v>
      </c>
      <c r="G612" t="str">
        <f t="shared" si="245"/>
        <v>0.777000777000777</v>
      </c>
      <c r="H612" t="str">
        <f t="shared" si="251"/>
        <v>5.22335788678584+4.22873452731866i</v>
      </c>
      <c r="I612" t="str">
        <f t="shared" si="252"/>
        <v>187.71016105199i</v>
      </c>
      <c r="J612" t="str">
        <f t="shared" si="246"/>
        <v>-29.1386990382927+40.597352959809i</v>
      </c>
      <c r="K612" t="str">
        <f t="shared" si="253"/>
        <v>3.05162127927745-2.19029733598014i</v>
      </c>
      <c r="L612" t="str">
        <f t="shared" si="254"/>
        <v>0.173795982564959-0.10813048710327i</v>
      </c>
      <c r="M612" t="str">
        <f t="shared" si="255"/>
        <v>3.22541726184241-2.29842782308341i</v>
      </c>
      <c r="N612" t="str">
        <f t="shared" si="256"/>
        <v>-0.211988684578667i</v>
      </c>
      <c r="O612" t="str">
        <f t="shared" si="257"/>
        <v>0.977614420019168-0.210404481346253i</v>
      </c>
      <c r="P612" t="str">
        <f t="shared" si="258"/>
        <v>0.022385579980832+0.210404481346253i</v>
      </c>
      <c r="Q612" t="str">
        <f t="shared" si="259"/>
        <v>-0.022385579980832+0.00158420323241401i</v>
      </c>
      <c r="R612" t="str">
        <f t="shared" si="260"/>
        <v>-0.333166743331656-9.42268573602229i</v>
      </c>
      <c r="S612" t="str">
        <f t="shared" si="261"/>
        <v>0.0218820591313992i</v>
      </c>
      <c r="T612" t="str">
        <f t="shared" si="262"/>
        <v>0.206187766452232-0.007290374378199i</v>
      </c>
      <c r="U612" t="str">
        <f t="shared" si="263"/>
        <v>0.0000499999999999999-0.00504485048471837i</v>
      </c>
      <c r="V612" t="str">
        <f t="shared" si="264"/>
        <v>3.33333333333333E-06-0.0055493355331902i</v>
      </c>
      <c r="W612" t="str">
        <f t="shared" si="265"/>
        <v>0.0000144743911299629-0.00264259786528333i</v>
      </c>
      <c r="X612" t="str">
        <f t="shared" si="266"/>
        <v>0.000145942129558748-0.00263459274499436i</v>
      </c>
      <c r="Y612" t="str">
        <f t="shared" si="267"/>
        <v>0.009+0.0300336257683184i</v>
      </c>
      <c r="Z612" t="str">
        <f t="shared" si="268"/>
        <v>-1.18883076898924-0.471409601128686i</v>
      </c>
      <c r="AA612" t="str">
        <f t="shared" si="269"/>
        <v>153.463632000562-459.73996571368i</v>
      </c>
      <c r="AB612" t="str">
        <f t="shared" si="270"/>
        <v>1.42431677538393-0.0503609050350892i</v>
      </c>
      <c r="AC612" t="str">
        <f t="shared" si="271"/>
        <v>5.47826500832674-3.43612423784905i</v>
      </c>
      <c r="AD612" t="str">
        <f t="shared" si="272"/>
        <v>0.190725686306049+0.110435739698965i</v>
      </c>
      <c r="AE612" t="str">
        <f t="shared" si="273"/>
        <v>-0.174680096315379-0.221199325056745i</v>
      </c>
      <c r="AF612" t="str">
        <f t="shared" si="274"/>
        <v>-11.1806202882633-3.83593470560147i</v>
      </c>
      <c r="AG612" t="str">
        <f t="shared" si="275"/>
        <v>1.28974907058312-0.256065589773605i</v>
      </c>
      <c r="AH612" t="str">
        <f t="shared" si="276"/>
        <v>0.358407049418208+2.50822651598365i</v>
      </c>
      <c r="AI612">
        <f t="shared" si="277"/>
        <v>8.0751174794535459</v>
      </c>
      <c r="AJ612">
        <f t="shared" si="278"/>
        <v>81.867905820562839</v>
      </c>
      <c r="AK612"/>
      <c r="AL612"/>
      <c r="AM612"/>
      <c r="AN612"/>
    </row>
    <row r="613" spans="1:40" x14ac:dyDescent="0.25">
      <c r="A613"/>
      <c r="B613">
        <f t="shared" si="279"/>
        <v>47900</v>
      </c>
      <c r="C613" s="186" t="str">
        <f t="shared" si="247"/>
        <v>-0.0000333097617817475+0.0511277975259913i</v>
      </c>
      <c r="D613" s="158" t="str">
        <f t="shared" si="248"/>
        <v>-5.95726133184629+0.3919797810326i</v>
      </c>
      <c r="E613" t="str">
        <f t="shared" si="249"/>
        <v>2870</v>
      </c>
      <c r="F613" t="str">
        <f t="shared" si="250"/>
        <v>0.777000777000777</v>
      </c>
      <c r="G613" t="str">
        <f t="shared" si="245"/>
        <v>0.777000777000777</v>
      </c>
      <c r="H613" t="str">
        <f t="shared" si="251"/>
        <v>5.23216616680905+4.22803594631504i</v>
      </c>
      <c r="I613" t="str">
        <f t="shared" si="252"/>
        <v>188.102860133689i</v>
      </c>
      <c r="J613" t="str">
        <f t="shared" si="246"/>
        <v>-29.2649342888119+40.6822846605618i</v>
      </c>
      <c r="K613" t="str">
        <f t="shared" si="253"/>
        <v>3.04698420448886-2.19185803519676i</v>
      </c>
      <c r="L613" t="str">
        <f t="shared" si="254"/>
        <v>0.173593074465248-0.108230194258103i</v>
      </c>
      <c r="M613" t="str">
        <f t="shared" si="255"/>
        <v>3.22057727895411-2.30008822945486i</v>
      </c>
      <c r="N613" t="str">
        <f t="shared" si="256"/>
        <v>-0.212432175550589i</v>
      </c>
      <c r="O613" t="str">
        <f t="shared" si="257"/>
        <v>0.977521011393624-0.210838023809717i</v>
      </c>
      <c r="P613" t="str">
        <f t="shared" si="258"/>
        <v>0.022478988606376+0.210838023809717i</v>
      </c>
      <c r="Q613" t="str">
        <f t="shared" si="259"/>
        <v>-0.022478988606376+0.00159415174087199i</v>
      </c>
      <c r="R613" t="str">
        <f t="shared" si="260"/>
        <v>-0.333166044948114-9.40296490831964i</v>
      </c>
      <c r="S613" t="str">
        <f t="shared" si="261"/>
        <v>0.0219278374977829i</v>
      </c>
      <c r="T613" t="str">
        <f t="shared" si="262"/>
        <v>0.206186686506988-0.00730561089340128i</v>
      </c>
      <c r="U613" t="str">
        <f t="shared" si="263"/>
        <v>0.0000500000000000001-0.00503431843777743i</v>
      </c>
      <c r="V613" t="str">
        <f t="shared" si="264"/>
        <v>3.33333333333333E-06-0.00553775028155517i</v>
      </c>
      <c r="W613" t="str">
        <f t="shared" si="265"/>
        <v>0.0000144743899252602-0.00263708119831408i</v>
      </c>
      <c r="X613" t="str">
        <f t="shared" si="266"/>
        <v>0.00014539513916795-0.00262912002849548i</v>
      </c>
      <c r="Y613" t="str">
        <f t="shared" si="267"/>
        <v>0.009+0.0300964576213902i</v>
      </c>
      <c r="Z613" t="str">
        <f t="shared" si="268"/>
        <v>-1.18410889210392-0.468362672972422i</v>
      </c>
      <c r="AA613" t="str">
        <f t="shared" si="269"/>
        <v>152.770097421392-458.830676654017i</v>
      </c>
      <c r="AB613" t="str">
        <f t="shared" si="270"/>
        <v>1.42430931527049-0.0504661567897127i</v>
      </c>
      <c r="AC613" t="str">
        <f t="shared" si="271"/>
        <v>5.47102160574499-3.43856724906965i</v>
      </c>
      <c r="AD613" t="str">
        <f t="shared" si="272"/>
        <v>0.190774792672375+0.110678743546858i</v>
      </c>
      <c r="AE613" t="str">
        <f t="shared" si="273"/>
        <v>-0.174060336223806-0.220407476232518i</v>
      </c>
      <c r="AF613" t="str">
        <f t="shared" si="274"/>
        <v>-11.1894274986553-3.83605616528244i</v>
      </c>
      <c r="AG613" t="str">
        <f t="shared" si="275"/>
        <v>1.28933750096683-0.255662227690079i</v>
      </c>
      <c r="AH613" t="str">
        <f t="shared" si="276"/>
        <v>0.358731985235226+2.50179097205963i</v>
      </c>
      <c r="AI613">
        <f t="shared" si="277"/>
        <v>8.0534088770058183</v>
      </c>
      <c r="AJ613">
        <f t="shared" si="278"/>
        <v>81.8399760355192</v>
      </c>
      <c r="AK613"/>
      <c r="AL613"/>
      <c r="AM613"/>
      <c r="AN613"/>
    </row>
    <row r="614" spans="1:40" x14ac:dyDescent="0.25">
      <c r="A614"/>
      <c r="B614">
        <f t="shared" si="279"/>
        <v>48000</v>
      </c>
      <c r="C614" s="186" t="str">
        <f t="shared" si="247"/>
        <v>-0.0000331711157398792+0.051021281371285i</v>
      </c>
      <c r="D614" s="158" t="str">
        <f t="shared" si="248"/>
        <v>-5.9572602688933+0.391163157179852i</v>
      </c>
      <c r="E614" t="str">
        <f t="shared" si="249"/>
        <v>2870</v>
      </c>
      <c r="F614" t="str">
        <f t="shared" si="250"/>
        <v>0.777000777000777</v>
      </c>
      <c r="G614" t="str">
        <f t="shared" si="245"/>
        <v>0.777000777000777</v>
      </c>
      <c r="H614" t="str">
        <f t="shared" si="251"/>
        <v>5.24095314155893+4.22732065315816i</v>
      </c>
      <c r="I614" t="str">
        <f t="shared" si="252"/>
        <v>188.495559215388i</v>
      </c>
      <c r="J614" t="str">
        <f t="shared" si="246"/>
        <v>-29.3914333538568+40.7672163613145i</v>
      </c>
      <c r="K614" t="str">
        <f t="shared" si="253"/>
        <v>3.04235151182496-2.19340636128548i</v>
      </c>
      <c r="L614" t="str">
        <f t="shared" si="254"/>
        <v>0.173390217039476-0.108329404858607i</v>
      </c>
      <c r="M614" t="str">
        <f t="shared" si="255"/>
        <v>3.21574172886444-2.30173576614409i</v>
      </c>
      <c r="N614" t="str">
        <f t="shared" si="256"/>
        <v>-0.21287566652251i</v>
      </c>
      <c r="O614" t="str">
        <f t="shared" si="257"/>
        <v>0.977427410505104-0.211271524804664i</v>
      </c>
      <c r="P614" t="str">
        <f t="shared" si="258"/>
        <v>0.022572589494896+0.211271524804664i</v>
      </c>
      <c r="Q614" t="str">
        <f t="shared" si="259"/>
        <v>-0.022572589494896+0.00160414171784601i</v>
      </c>
      <c r="R614" t="str">
        <f t="shared" si="260"/>
        <v>-0.333165345099894-9.38332614791811i</v>
      </c>
      <c r="S614" t="str">
        <f t="shared" si="261"/>
        <v>0.0219736158641666i</v>
      </c>
      <c r="T614" t="str">
        <f t="shared" si="262"/>
        <v>0.206185604302543-0.00732084731247757i</v>
      </c>
      <c r="U614" t="str">
        <f t="shared" si="263"/>
        <v>0.00005-0.00502383027436539i</v>
      </c>
      <c r="V614" t="str">
        <f t="shared" si="264"/>
        <v>3.33333333333333E-06-0.00552621330180192i</v>
      </c>
      <c r="W614" t="str">
        <f t="shared" si="265"/>
        <v>0.0000144743887180399-0.00263158751795515i</v>
      </c>
      <c r="X614" t="str">
        <f t="shared" si="266"/>
        <v>0.00014485155266624-0.00262366994633004i</v>
      </c>
      <c r="Y614" t="str">
        <f t="shared" si="267"/>
        <v>0.009+0.030159289474462i</v>
      </c>
      <c r="Z614" t="str">
        <f t="shared" si="268"/>
        <v>-1.17941393790746-0.465342248993003i</v>
      </c>
      <c r="AA614" t="str">
        <f t="shared" si="269"/>
        <v>152.081305988882-457.924653553327i</v>
      </c>
      <c r="AB614" t="str">
        <f t="shared" si="270"/>
        <v>1.4243018395508-0.0505714078803111i</v>
      </c>
      <c r="AC614" t="str">
        <f t="shared" si="271"/>
        <v>5.46378484167952-3.44099107248704i</v>
      </c>
      <c r="AD614" t="str">
        <f t="shared" si="272"/>
        <v>0.190824000092903+0.110921694469459i</v>
      </c>
      <c r="AE614" t="str">
        <f t="shared" si="273"/>
        <v>-0.173443934630292-0.219621061838665i</v>
      </c>
      <c r="AF614" t="str">
        <f t="shared" si="274"/>
        <v>-11.1982134104522-3.83615749597831i</v>
      </c>
      <c r="AG614" t="str">
        <f t="shared" si="275"/>
        <v>1.28892864080785-0.255260310668731i</v>
      </c>
      <c r="AH614" t="str">
        <f t="shared" si="276"/>
        <v>0.359049010991753+2.49538463971025i</v>
      </c>
      <c r="AI614">
        <f t="shared" si="277"/>
        <v>8.0317436978349814</v>
      </c>
      <c r="AJ614">
        <f t="shared" si="278"/>
        <v>81.812178611066116</v>
      </c>
      <c r="AK614"/>
      <c r="AL614"/>
      <c r="AM614"/>
      <c r="AN614"/>
    </row>
    <row r="615" spans="1:40" x14ac:dyDescent="0.25">
      <c r="A615"/>
      <c r="B615">
        <f t="shared" si="279"/>
        <v>48100</v>
      </c>
      <c r="C615" s="186" t="str">
        <f t="shared" si="247"/>
        <v>-0.0000330333335345471+0.0509152081106327i</v>
      </c>
      <c r="D615" s="158" t="str">
        <f t="shared" si="248"/>
        <v>-5.95725921256306+0.390349928848184i</v>
      </c>
      <c r="E615" t="str">
        <f t="shared" si="249"/>
        <v>2870</v>
      </c>
      <c r="F615" t="str">
        <f t="shared" si="250"/>
        <v>0.777000777000777</v>
      </c>
      <c r="G615" t="str">
        <f t="shared" si="245"/>
        <v>0.777000777000777</v>
      </c>
      <c r="H615" t="str">
        <f t="shared" si="251"/>
        <v>5.24971883112276+4.22658877054432i</v>
      </c>
      <c r="I615" t="str">
        <f t="shared" si="252"/>
        <v>188.888258297086i</v>
      </c>
      <c r="J615" t="str">
        <f t="shared" si="246"/>
        <v>-29.5181962334274+40.8521480620673i</v>
      </c>
      <c r="K615" t="str">
        <f t="shared" si="253"/>
        <v>3.03772322578382-2.19494236007597i</v>
      </c>
      <c r="L615" t="str">
        <f t="shared" si="254"/>
        <v>0.173187411591605-0.108428119919033i</v>
      </c>
      <c r="M615" t="str">
        <f t="shared" si="255"/>
        <v>3.21091063737542-2.303370479995i</v>
      </c>
      <c r="N615" t="str">
        <f t="shared" si="256"/>
        <v>-0.213319157494432i</v>
      </c>
      <c r="O615" t="str">
        <f t="shared" si="257"/>
        <v>0.977333617372017-0.211704984245832i</v>
      </c>
      <c r="P615" t="str">
        <f t="shared" si="258"/>
        <v>0.022666382627983+0.211704984245832i</v>
      </c>
      <c r="Q615" t="str">
        <f t="shared" si="259"/>
        <v>-0.022666382627983+0.0016141732486i</v>
      </c>
      <c r="R615" t="str">
        <f t="shared" si="260"/>
        <v>-0.333164643786544-9.36376894296248i</v>
      </c>
      <c r="S615" t="str">
        <f t="shared" si="261"/>
        <v>0.0220193942305501i</v>
      </c>
      <c r="T615" t="str">
        <f t="shared" si="262"/>
        <v>0.206184519838872-0.00733608363521671i</v>
      </c>
      <c r="U615" t="str">
        <f t="shared" si="263"/>
        <v>0.00005-0.00501338572078043i</v>
      </c>
      <c r="V615" t="str">
        <f t="shared" si="264"/>
        <v>3.33333333333333E-06-0.00551472429285846i</v>
      </c>
      <c r="W615" t="str">
        <f t="shared" si="265"/>
        <v>0.0000144743875083023-0.00262611668083895i</v>
      </c>
      <c r="X615" t="str">
        <f t="shared" si="266"/>
        <v>0.000144311341892171-0.0026182423587241i</v>
      </c>
      <c r="Y615" t="str">
        <f t="shared" si="267"/>
        <v>0.009+0.0302221213275338i</v>
      </c>
      <c r="Z615" t="str">
        <f t="shared" si="268"/>
        <v>-1.17474571680566-0.46234804111902i</v>
      </c>
      <c r="AA615" t="str">
        <f t="shared" si="269"/>
        <v>151.397214486513-457.021882638116i</v>
      </c>
      <c r="AB615" t="str">
        <f t="shared" si="270"/>
        <v>1.42429434822469-0.0506766583054256i</v>
      </c>
      <c r="AC615" t="str">
        <f t="shared" si="271"/>
        <v>5.45655475470284-3.443395777744i</v>
      </c>
      <c r="AD615" t="str">
        <f t="shared" si="272"/>
        <v>0.190873308554271+0.111164592627168i</v>
      </c>
      <c r="AE615" t="str">
        <f t="shared" si="273"/>
        <v>-0.172830870033691-0.218840029361185i</v>
      </c>
      <c r="AF615" t="str">
        <f t="shared" si="274"/>
        <v>-11.2069780436858-3.83623884169614i</v>
      </c>
      <c r="AG615" t="str">
        <f t="shared" si="275"/>
        <v>1.28852246587719-0.254859834314159i</v>
      </c>
      <c r="AH615" t="str">
        <f t="shared" si="276"/>
        <v>0.359358224904025+2.48900734243146i</v>
      </c>
      <c r="AI615">
        <f t="shared" si="277"/>
        <v>8.0101218036083637</v>
      </c>
      <c r="AJ615">
        <f t="shared" si="278"/>
        <v>81.784512686658189</v>
      </c>
      <c r="AK615"/>
      <c r="AL615"/>
      <c r="AM615"/>
      <c r="AN615"/>
    </row>
    <row r="616" spans="1:40" x14ac:dyDescent="0.25">
      <c r="A616"/>
      <c r="B616">
        <f t="shared" si="279"/>
        <v>48200</v>
      </c>
      <c r="C616" s="186" t="str">
        <f t="shared" si="247"/>
        <v>-0.0000328964080044296+0.0508095749874367i</v>
      </c>
      <c r="D616" s="158" t="str">
        <f t="shared" si="248"/>
        <v>-5.95725816280066+0.389540074903681i</v>
      </c>
      <c r="E616" t="str">
        <f t="shared" si="249"/>
        <v>2870</v>
      </c>
      <c r="F616" t="str">
        <f t="shared" si="250"/>
        <v>0.777000777000777</v>
      </c>
      <c r="G616" t="str">
        <f t="shared" si="245"/>
        <v>0.777000777000777</v>
      </c>
      <c r="H616" t="str">
        <f t="shared" si="251"/>
        <v>5.25846325600444+4.22584042053388i</v>
      </c>
      <c r="I616" t="str">
        <f t="shared" si="252"/>
        <v>189.280957378785i</v>
      </c>
      <c r="J616" t="str">
        <f t="shared" si="246"/>
        <v>-29.6452229275236+40.93707976282i</v>
      </c>
      <c r="K616" t="str">
        <f t="shared" si="253"/>
        <v>3.03309937062667-2.19646607731956i</v>
      </c>
      <c r="L616" t="str">
        <f t="shared" si="254"/>
        <v>0.172984659418752-0.108526340456126i</v>
      </c>
      <c r="M616" t="str">
        <f t="shared" si="255"/>
        <v>3.20608403004542-2.30499241777569i</v>
      </c>
      <c r="N616" t="str">
        <f t="shared" si="256"/>
        <v>-0.213762648466354i</v>
      </c>
      <c r="O616" t="str">
        <f t="shared" si="257"/>
        <v>0.977239632012811-0.212138402047968i</v>
      </c>
      <c r="P616" t="str">
        <f t="shared" si="258"/>
        <v>0.0227603679871889+0.212138402047968i</v>
      </c>
      <c r="Q616" t="str">
        <f t="shared" si="259"/>
        <v>-0.0227603679871889+0.00162424641838602i</v>
      </c>
      <c r="R616" t="str">
        <f t="shared" si="260"/>
        <v>-0.333163941009063-9.34429278584591i</v>
      </c>
      <c r="S616" t="str">
        <f t="shared" si="261"/>
        <v>0.0220651725969338i</v>
      </c>
      <c r="T616" t="str">
        <f t="shared" si="262"/>
        <v>0.206183433115973-0.00735131986143965i</v>
      </c>
      <c r="U616" t="str">
        <f t="shared" si="263"/>
        <v>0.00005-0.00500298450559208i</v>
      </c>
      <c r="V616" t="str">
        <f t="shared" si="264"/>
        <v>3.33333333333333E-06-0.00550328295615128i</v>
      </c>
      <c r="W616" t="str">
        <f t="shared" si="265"/>
        <v>0.0000144743862960472-0.00262066854478759i</v>
      </c>
      <c r="X616" t="str">
        <f t="shared" si="266"/>
        <v>0.000143774478974683-0.00261283712704929i</v>
      </c>
      <c r="Y616" t="str">
        <f t="shared" si="267"/>
        <v>0.009+0.0302849531806056i</v>
      </c>
      <c r="Z616" t="str">
        <f t="shared" si="268"/>
        <v>-1.17010404063507-0.459379765014969i</v>
      </c>
      <c r="AA616" t="str">
        <f t="shared" si="269"/>
        <v>150.717780184762-456.122350151706i</v>
      </c>
      <c r="AB616" t="str">
        <f t="shared" si="270"/>
        <v>1.42428684129214-0.0507819080638195i</v>
      </c>
      <c r="AC616" t="str">
        <f t="shared" si="271"/>
        <v>5.44933138302328-3.44578143437472i</v>
      </c>
      <c r="AD616" t="str">
        <f t="shared" si="272"/>
        <v>0.190922718043144+0.111407438178735i</v>
      </c>
      <c r="AE616" t="str">
        <f t="shared" si="273"/>
        <v>-0.172221121059846-0.218064326920418i</v>
      </c>
      <c r="AF616" t="str">
        <f t="shared" si="274"/>
        <v>-11.2157214188051-3.8363003456302i</v>
      </c>
      <c r="AG616" t="str">
        <f t="shared" si="275"/>
        <v>1.2881189522119-0.25446079420361i</v>
      </c>
      <c r="AH616" t="str">
        <f t="shared" si="276"/>
        <v>0.359659723983949+2.482658904973i</v>
      </c>
      <c r="AI616">
        <f t="shared" si="277"/>
        <v>7.9885430565208706</v>
      </c>
      <c r="AJ616">
        <f t="shared" si="278"/>
        <v>81.756977408160665</v>
      </c>
      <c r="AK616"/>
      <c r="AL616"/>
      <c r="AM616"/>
      <c r="AN616"/>
    </row>
    <row r="617" spans="1:40" x14ac:dyDescent="0.25">
      <c r="A617"/>
      <c r="B617">
        <f t="shared" si="279"/>
        <v>48300</v>
      </c>
      <c r="C617" s="186" t="str">
        <f t="shared" si="247"/>
        <v>-0.0000327603320622621+0.0507043792679285i</v>
      </c>
      <c r="D617" s="158" t="str">
        <f t="shared" si="248"/>
        <v>-5.95725711955177+0.388733574387452i</v>
      </c>
      <c r="E617" t="str">
        <f t="shared" si="249"/>
        <v>2870</v>
      </c>
      <c r="F617" t="str">
        <f t="shared" si="250"/>
        <v>0.777000777000777</v>
      </c>
      <c r="G617" t="str">
        <f t="shared" si="245"/>
        <v>0.777000777000777</v>
      </c>
      <c r="H617" t="str">
        <f t="shared" si="251"/>
        <v>5.26718643711918+4.22507572455268i</v>
      </c>
      <c r="I617" t="str">
        <f t="shared" si="252"/>
        <v>189.673656460484i</v>
      </c>
      <c r="J617" t="str">
        <f t="shared" si="246"/>
        <v>-29.7725134361454+41.0220114635728i</v>
      </c>
      <c r="K617" t="str">
        <f t="shared" si="253"/>
        <v>3.02847997037882-2.19797755868863i</v>
      </c>
      <c r="L617" t="str">
        <f t="shared" si="254"/>
        <v>0.172781961811199-0.108624067489084i</v>
      </c>
      <c r="M617" t="str">
        <f t="shared" si="255"/>
        <v>3.20126193219002-2.30660162617771i</v>
      </c>
      <c r="N617" t="str">
        <f t="shared" si="256"/>
        <v>-0.214206139438276i</v>
      </c>
      <c r="O617" t="str">
        <f t="shared" si="257"/>
        <v>0.977145454445972-0.212571778125822i</v>
      </c>
      <c r="P617" t="str">
        <f t="shared" si="258"/>
        <v>0.022854545554028+0.212571778125822i</v>
      </c>
      <c r="Q617" t="str">
        <f t="shared" si="259"/>
        <v>-0.022854545554028+0.00163436131245398i</v>
      </c>
      <c r="R617" t="str">
        <f t="shared" si="260"/>
        <v>-0.333163236765993-9.32489717316491i</v>
      </c>
      <c r="S617" t="str">
        <f t="shared" si="261"/>
        <v>0.0221109509633175i</v>
      </c>
      <c r="T617" t="str">
        <f t="shared" si="262"/>
        <v>0.206182344133827-0.00736655599091301i</v>
      </c>
      <c r="U617" t="str">
        <f t="shared" si="263"/>
        <v>0.0000499999999999997-0.00499262635961777i</v>
      </c>
      <c r="V617" t="str">
        <f t="shared" si="264"/>
        <v>3.33333333333333E-06-0.00549188899557956i</v>
      </c>
      <c r="W617" t="str">
        <f t="shared" si="265"/>
        <v>0.0000144743850812748-0.00261524296880072i</v>
      </c>
      <c r="X617" t="str">
        <f t="shared" si="266"/>
        <v>0.000143240936329538-0.00260745411381118i</v>
      </c>
      <c r="Y617" t="str">
        <f t="shared" si="267"/>
        <v>0.009+0.0303477850336774i</v>
      </c>
      <c r="Z617" t="str">
        <f t="shared" si="268"/>
        <v>-1.16548872265477-0.456437140025369i</v>
      </c>
      <c r="AA617" t="str">
        <f t="shared" si="269"/>
        <v>150.042960834661-455.226042355711i</v>
      </c>
      <c r="AB617" t="str">
        <f t="shared" si="270"/>
        <v>1.42427931875302-0.0508871571538806i</v>
      </c>
      <c r="AC617" t="str">
        <f t="shared" si="271"/>
        <v>5.44211476448688-3.44814811180109i</v>
      </c>
      <c r="AD617" t="str">
        <f t="shared" si="272"/>
        <v>0.190972228546218+0.111650231281276i</v>
      </c>
      <c r="AE617" t="str">
        <f t="shared" si="273"/>
        <v>-0.17161466646167-0.217293903262031i</v>
      </c>
      <c r="AF617" t="str">
        <f t="shared" si="274"/>
        <v>-11.2244435566709-3.83634215016523i</v>
      </c>
      <c r="AG617" t="str">
        <f t="shared" si="275"/>
        <v>1.28771807611161-0.254063185888293i</v>
      </c>
      <c r="AH617" t="str">
        <f t="shared" si="276"/>
        <v>0.359953604054973+2.47633915332926i</v>
      </c>
      <c r="AI617">
        <f t="shared" si="277"/>
        <v>7.9670073192943844</v>
      </c>
      <c r="AJ617">
        <f t="shared" si="278"/>
        <v>81.729571927791099</v>
      </c>
      <c r="AK617"/>
      <c r="AL617"/>
      <c r="AM617"/>
      <c r="AN617"/>
    </row>
    <row r="618" spans="1:40" x14ac:dyDescent="0.25">
      <c r="A618"/>
      <c r="B618">
        <f t="shared" si="279"/>
        <v>48400</v>
      </c>
      <c r="C618" s="186" t="str">
        <f t="shared" si="247"/>
        <v>-0.0000326250986939204+0.050599618240933i</v>
      </c>
      <c r="D618" s="158" t="str">
        <f t="shared" si="248"/>
        <v>-5.95725608276261+0.38793040651382i</v>
      </c>
      <c r="E618" t="str">
        <f t="shared" si="249"/>
        <v>2870</v>
      </c>
      <c r="F618" t="str">
        <f t="shared" si="250"/>
        <v>0.777000777000777</v>
      </c>
      <c r="G618" t="str">
        <f t="shared" si="245"/>
        <v>0.777000777000777</v>
      </c>
      <c r="H618" t="str">
        <f t="shared" si="251"/>
        <v>5.27588839578761+4.22429480339351i</v>
      </c>
      <c r="I618" t="str">
        <f t="shared" si="252"/>
        <v>190.066355542182i</v>
      </c>
      <c r="J618" t="str">
        <f t="shared" si="246"/>
        <v>-29.9000677592929+41.1069431643255i</v>
      </c>
      <c r="K618" t="str">
        <f t="shared" si="253"/>
        <v>3.02386504883081-2.19947684977617i</v>
      </c>
      <c r="L618" t="str">
        <f t="shared" si="254"/>
        <v>0.172579320052398-0.108721302039524i</v>
      </c>
      <c r="M618" t="str">
        <f t="shared" si="255"/>
        <v>3.19644436888321-2.30819815181569i</v>
      </c>
      <c r="N618" t="str">
        <f t="shared" si="256"/>
        <v>-0.214649630410198i</v>
      </c>
      <c r="O618" t="str">
        <f t="shared" si="257"/>
        <v>0.977051084690024-0.213005112394159i</v>
      </c>
      <c r="P618" t="str">
        <f t="shared" si="258"/>
        <v>0.022948915309976+0.213005112394159i</v>
      </c>
      <c r="Q618" t="str">
        <f t="shared" si="259"/>
        <v>-0.022948915309976+0.00164451801603899i</v>
      </c>
      <c r="R618" t="str">
        <f t="shared" si="260"/>
        <v>-0.33316253105851-9.30558160567708i</v>
      </c>
      <c r="S618" t="str">
        <f t="shared" si="261"/>
        <v>0.0221567293297012i</v>
      </c>
      <c r="T618" t="str">
        <f t="shared" si="262"/>
        <v>0.206181252892433-0.00738179202346158i</v>
      </c>
      <c r="U618" t="str">
        <f t="shared" si="263"/>
        <v>0.0000499999999999998-0.00498231101589955i</v>
      </c>
      <c r="V618" t="str">
        <f t="shared" si="264"/>
        <v>3.33333333333333E-06-0.00548054211748951i</v>
      </c>
      <c r="W618" t="str">
        <f t="shared" si="265"/>
        <v>0.0000144743838639849-0.00260983981304316i</v>
      </c>
      <c r="X618" t="str">
        <f t="shared" si="266"/>
        <v>0.000142710686655767-0.00260209318263754i</v>
      </c>
      <c r="Y618" t="str">
        <f t="shared" si="267"/>
        <v>0.009+0.0304106168867492i</v>
      </c>
      <c r="Z618" t="str">
        <f t="shared" si="268"/>
        <v>-1.16089957753804-0.453519889119723i</v>
      </c>
      <c r="AA618" t="str">
        <f t="shared" si="269"/>
        <v>149.372714661439-454.332945531445i</v>
      </c>
      <c r="AB618" t="str">
        <f t="shared" si="270"/>
        <v>1.42427178060733-0.0509924055743986i</v>
      </c>
      <c r="AC618" t="str">
        <f t="shared" si="271"/>
        <v>5.4349049365781-3.45049587933518i</v>
      </c>
      <c r="AD618" t="str">
        <f t="shared" si="272"/>
        <v>0.191021840050226+0.111892972090293i</v>
      </c>
      <c r="AE618" t="str">
        <f t="shared" si="273"/>
        <v>-0.17101148511918-0.21652870774812i</v>
      </c>
      <c r="AF618" t="str">
        <f t="shared" si="274"/>
        <v>-11.2331444785502-3.83636439687969i</v>
      </c>
      <c r="AG618" t="str">
        <f t="shared" si="275"/>
        <v>1.28731981413515-0.253667004894655i</v>
      </c>
      <c r="AH618" t="str">
        <f t="shared" si="276"/>
        <v>0.360239959767656+2.47004791472972i</v>
      </c>
      <c r="AI618">
        <f t="shared" si="277"/>
        <v>7.9455144551754717</v>
      </c>
      <c r="AJ618">
        <f t="shared" si="278"/>
        <v>81.702295404061871</v>
      </c>
      <c r="AK618"/>
      <c r="AL618"/>
      <c r="AM618"/>
      <c r="AN618"/>
    </row>
    <row r="619" spans="1:40" x14ac:dyDescent="0.25">
      <c r="A619"/>
      <c r="B619">
        <f t="shared" si="279"/>
        <v>48500</v>
      </c>
      <c r="C619" s="186" t="str">
        <f t="shared" si="247"/>
        <v>-0.0000324907009575156+0.0504952892176348i</v>
      </c>
      <c r="D619" s="158" t="str">
        <f t="shared" si="248"/>
        <v>-5.95725505237997+0.387130550668534i</v>
      </c>
      <c r="E619" t="str">
        <f t="shared" si="249"/>
        <v>2870</v>
      </c>
      <c r="F619" t="str">
        <f t="shared" si="250"/>
        <v>0.777000777000777</v>
      </c>
      <c r="G619" t="str">
        <f t="shared" si="245"/>
        <v>0.777000777000777</v>
      </c>
      <c r="H619" t="str">
        <f t="shared" si="251"/>
        <v>5.28456915373055+4.22349777721758i</v>
      </c>
      <c r="I619" t="str">
        <f t="shared" si="252"/>
        <v>190.459054623881i</v>
      </c>
      <c r="J619" t="str">
        <f t="shared" si="246"/>
        <v>-30.0278858969661+41.1918748650782i</v>
      </c>
      <c r="K619" t="str">
        <f t="shared" si="253"/>
        <v>3.01925462953954-2.2009639960953i</v>
      </c>
      <c r="L619" t="str">
        <f t="shared" si="254"/>
        <v>0.17237673541898-0.108818045131438i</v>
      </c>
      <c r="M619" t="str">
        <f t="shared" si="255"/>
        <v>3.19163136495852-2.30978204122674i</v>
      </c>
      <c r="N619" t="str">
        <f t="shared" si="256"/>
        <v>-0.21509312138212i</v>
      </c>
      <c r="O619" t="str">
        <f t="shared" si="257"/>
        <v>0.976956522763526-0.213438404767747i</v>
      </c>
      <c r="P619" t="str">
        <f t="shared" si="258"/>
        <v>0.023043477236474+0.213438404767747i</v>
      </c>
      <c r="Q619" t="str">
        <f t="shared" si="259"/>
        <v>-0.023043477236474+0.001654716614373i</v>
      </c>
      <c r="R619" t="str">
        <f t="shared" si="260"/>
        <v>-0.333161823885928-9.28634558825591i</v>
      </c>
      <c r="S619" t="str">
        <f t="shared" si="261"/>
        <v>0.0222025076960849i</v>
      </c>
      <c r="T619" t="str">
        <f t="shared" si="262"/>
        <v>0.206180159391756-0.007397027958869i</v>
      </c>
      <c r="U619" t="str">
        <f t="shared" si="263"/>
        <v>0.0000499999999999997-0.00497203820968119i</v>
      </c>
      <c r="V619" t="str">
        <f t="shared" si="264"/>
        <v>3.33333333333333E-06-0.00546924203064932i</v>
      </c>
      <c r="W619" t="str">
        <f t="shared" si="265"/>
        <v>0.0000144743826441778-0.00260445893883313i</v>
      </c>
      <c r="X619" t="str">
        <f t="shared" si="266"/>
        <v>0.000142183702932212-0.00259675419826729i</v>
      </c>
      <c r="Y619" t="str">
        <f t="shared" si="267"/>
        <v>0.009+0.030473448739821i</v>
      </c>
      <c r="Z619" t="str">
        <f t="shared" si="268"/>
        <v>-1.15633642136419-0.450627738838563i</v>
      </c>
      <c r="AA619" t="str">
        <f t="shared" si="269"/>
        <v>148.707000358272-453.44304598131i</v>
      </c>
      <c r="AB619" t="str">
        <f t="shared" si="270"/>
        <v>1.42426422685482-0.0510976533238788i</v>
      </c>
      <c r="AC619" t="str">
        <f t="shared" si="271"/>
        <v>5.42770193642192-3.45282480617522i</v>
      </c>
      <c r="AD619" t="str">
        <f t="shared" si="272"/>
        <v>0.191071552541923+0.112135660759683i</v>
      </c>
      <c r="AE619" t="str">
        <f t="shared" si="273"/>
        <v>-0.170411556039524-0.215768690348501i</v>
      </c>
      <c r="AF619" t="str">
        <f t="shared" si="274"/>
        <v>-11.2418242061105-3.83636722654905i</v>
      </c>
      <c r="AG619" t="str">
        <f t="shared" si="275"/>
        <v>1.2869241430973-0.253272246725604i</v>
      </c>
      <c r="AH619" t="str">
        <f t="shared" si="276"/>
        <v>0.360518884615101+2.46378501762986i</v>
      </c>
      <c r="AI619">
        <f t="shared" si="277"/>
        <v>7.9240643279345511</v>
      </c>
      <c r="AJ619">
        <f t="shared" si="278"/>
        <v>81.675147001722735</v>
      </c>
      <c r="AK619"/>
      <c r="AL619"/>
      <c r="AM619"/>
      <c r="AN619"/>
    </row>
    <row r="620" spans="1:40" x14ac:dyDescent="0.25">
      <c r="A620"/>
      <c r="B620">
        <f t="shared" si="279"/>
        <v>48600</v>
      </c>
      <c r="C620" s="186" t="str">
        <f t="shared" si="247"/>
        <v>-0.0000323571319825036+0.0503913895313488i</v>
      </c>
      <c r="D620" s="158" t="str">
        <f t="shared" si="248"/>
        <v>-5.95725402835115+0.386333986407008i</v>
      </c>
      <c r="E620" t="str">
        <f t="shared" si="249"/>
        <v>2870</v>
      </c>
      <c r="F620" t="str">
        <f t="shared" si="250"/>
        <v>0.777000777000777</v>
      </c>
      <c r="G620" t="str">
        <f t="shared" si="245"/>
        <v>0.777000777000777</v>
      </c>
      <c r="H620" t="str">
        <f t="shared" si="251"/>
        <v>5.2932287330632+4.222684765556i</v>
      </c>
      <c r="I620" t="str">
        <f t="shared" si="252"/>
        <v>190.85175370558i</v>
      </c>
      <c r="J620" t="str">
        <f t="shared" si="246"/>
        <v>-30.1559678491648+41.276806565831i</v>
      </c>
      <c r="K620" t="str">
        <f t="shared" si="253"/>
        <v>3.0146487358293-2.20243904307871i</v>
      </c>
      <c r="L620" t="str">
        <f t="shared" si="254"/>
        <v>0.172174209180768-0.108914297791157i</v>
      </c>
      <c r="M620" t="str">
        <f t="shared" si="255"/>
        <v>3.18682294501007-2.31135334086987i</v>
      </c>
      <c r="N620" t="str">
        <f t="shared" si="256"/>
        <v>-0.215536612354042i</v>
      </c>
      <c r="O620" t="str">
        <f t="shared" si="257"/>
        <v>0.976861768685078-0.213871655161365i</v>
      </c>
      <c r="P620" t="str">
        <f t="shared" si="258"/>
        <v>0.023138231314922+0.213871655161365i</v>
      </c>
      <c r="Q620" t="str">
        <f t="shared" si="259"/>
        <v>-0.023138231314922+0.00166495719267701i</v>
      </c>
      <c r="R620" t="str">
        <f t="shared" si="260"/>
        <v>-0.333161115248458-9.26718862985146i</v>
      </c>
      <c r="S620" t="str">
        <f t="shared" si="261"/>
        <v>0.0222482860624686i</v>
      </c>
      <c r="T620" t="str">
        <f t="shared" si="262"/>
        <v>0.206179063631792-0.00741226379693876i</v>
      </c>
      <c r="U620" t="str">
        <f t="shared" si="263"/>
        <v>0.00005-0.00496180767838557i</v>
      </c>
      <c r="V620" t="str">
        <f t="shared" si="264"/>
        <v>3.33333333333333E-06-0.00545798844622411i</v>
      </c>
      <c r="W620" t="str">
        <f t="shared" si="265"/>
        <v>0.0000144743814218531-0.00259910020863018i</v>
      </c>
      <c r="X620" t="str">
        <f t="shared" si="266"/>
        <v>0.000141659958414077-0.00259143702653889i</v>
      </c>
      <c r="Y620" t="str">
        <f t="shared" si="267"/>
        <v>0.009+0.0305362805928928i</v>
      </c>
      <c r="Z620" t="str">
        <f t="shared" si="268"/>
        <v>-1.15179907161001-0.447760419240215i</v>
      </c>
      <c r="AA620" t="str">
        <f t="shared" si="269"/>
        <v>148.045777080112-452.556330030103i</v>
      </c>
      <c r="AB620" t="str">
        <f t="shared" si="270"/>
        <v>1.42425665749547-0.0512029004009639i</v>
      </c>
      <c r="AC620" t="str">
        <f t="shared" si="271"/>
        <v>5.42050580078592-3.45513496140717i</v>
      </c>
      <c r="AD620" t="str">
        <f t="shared" si="272"/>
        <v>0.191121366008098+0.112378297441761i</v>
      </c>
      <c r="AE620" t="str">
        <f t="shared" si="273"/>
        <v>-0.16981485835694-0.215013801632083i</v>
      </c>
      <c r="AF620" t="str">
        <f t="shared" si="274"/>
        <v>-11.2504827614144-3.83635077914899i</v>
      </c>
      <c r="AG620" t="str">
        <f t="shared" si="275"/>
        <v>1.28653104006545-0.252878906861719i</v>
      </c>
      <c r="AH620" t="str">
        <f t="shared" si="276"/>
        <v>0.360790470948073+2.45755029170169i</v>
      </c>
      <c r="AI620">
        <f t="shared" si="277"/>
        <v>7.9026568018634595</v>
      </c>
      <c r="AJ620">
        <f t="shared" si="278"/>
        <v>81.648125891704666</v>
      </c>
      <c r="AK620"/>
      <c r="AL620"/>
      <c r="AM620"/>
      <c r="AN620"/>
    </row>
    <row r="621" spans="1:40" x14ac:dyDescent="0.25">
      <c r="A621"/>
      <c r="B621">
        <f t="shared" si="279"/>
        <v>48700</v>
      </c>
      <c r="C621" s="186" t="str">
        <f t="shared" si="247"/>
        <v>-0.000032224384968808+0.050287916537293i</v>
      </c>
      <c r="D621" s="158" t="str">
        <f t="shared" si="248"/>
        <v>-5.95725301062406+0.38554069345258i</v>
      </c>
      <c r="E621" t="str">
        <f t="shared" si="249"/>
        <v>2870</v>
      </c>
      <c r="F621" t="str">
        <f t="shared" si="250"/>
        <v>0.777000777000777</v>
      </c>
      <c r="G621" t="str">
        <f t="shared" si="245"/>
        <v>0.777000777000777</v>
      </c>
      <c r="H621" t="str">
        <f t="shared" si="251"/>
        <v>5.30186715629006+4.2218558873114i</v>
      </c>
      <c r="I621" t="str">
        <f t="shared" si="252"/>
        <v>191.244452787279i</v>
      </c>
      <c r="J621" t="str">
        <f t="shared" si="246"/>
        <v>-30.2843136158892+41.3617382665837i</v>
      </c>
      <c r="K621" t="str">
        <f t="shared" si="253"/>
        <v>3.01004739079287-2.20390203607827i</v>
      </c>
      <c r="L621" t="str">
        <f t="shared" si="254"/>
        <v>0.171971742600783-0.109010061047313i</v>
      </c>
      <c r="M621" t="str">
        <f t="shared" si="255"/>
        <v>3.18201913339365-2.31291209712558i</v>
      </c>
      <c r="N621" t="str">
        <f t="shared" si="256"/>
        <v>-0.215980103325964i</v>
      </c>
      <c r="O621" t="str">
        <f t="shared" si="257"/>
        <v>0.976766822473316-0.214304863489799i</v>
      </c>
      <c r="P621" t="str">
        <f t="shared" si="258"/>
        <v>0.023233177526684+0.214304863489799i</v>
      </c>
      <c r="Q621" t="str">
        <f t="shared" si="259"/>
        <v>-0.023233177526684+0.00167523983616502i</v>
      </c>
      <c r="R621" t="str">
        <f t="shared" si="260"/>
        <v>-0.333160405145915-9.24811024344629i</v>
      </c>
      <c r="S621" t="str">
        <f t="shared" si="261"/>
        <v>0.0222940644288523i</v>
      </c>
      <c r="T621" t="str">
        <f t="shared" si="262"/>
        <v>0.20617796561252-0.00742749953746556i</v>
      </c>
      <c r="U621" t="str">
        <f t="shared" si="263"/>
        <v>0.00005-0.00495161916159217i</v>
      </c>
      <c r="V621" t="str">
        <f t="shared" si="264"/>
        <v>3.33333333333333E-06-0.0054467810777514i</v>
      </c>
      <c r="W621" t="str">
        <f t="shared" si="265"/>
        <v>0.0000144743801970111-0.00259376348602361i</v>
      </c>
      <c r="X621" t="str">
        <f t="shared" si="266"/>
        <v>0.000141139426629559-0.00258614153437949i</v>
      </c>
      <c r="Y621" t="str">
        <f t="shared" si="267"/>
        <v>0.009+0.0305991124459646i</v>
      </c>
      <c r="Z621" t="str">
        <f t="shared" si="268"/>
        <v>-1.14728734714143-0.444917663848612i</v>
      </c>
      <c r="AA621" t="str">
        <f t="shared" si="269"/>
        <v>147.389004437616-451.672784026308i</v>
      </c>
      <c r="AB621" t="str">
        <f t="shared" si="270"/>
        <v>1.42424907252912-0.0513081468042356i</v>
      </c>
      <c r="AC621" t="str">
        <f t="shared" si="271"/>
        <v>5.41331656608121-3.45742641400254i</v>
      </c>
      <c r="AD621" t="str">
        <f t="shared" si="272"/>
        <v>0.191171280435569+0.112620882287275i</v>
      </c>
      <c r="AE621" t="str">
        <f t="shared" si="273"/>
        <v>-0.16922137133273-0.214263992758436i</v>
      </c>
      <c r="AF621" t="str">
        <f t="shared" si="274"/>
        <v>-11.2591201669141-3.83631519385882i</v>
      </c>
      <c r="AG621" t="str">
        <f t="shared" si="275"/>
        <v>1.28614048235641-0.25248698076242i</v>
      </c>
      <c r="AH621" t="str">
        <f t="shared" si="276"/>
        <v>0.361054809990032+2.45134356782486i</v>
      </c>
      <c r="AI621">
        <f t="shared" si="277"/>
        <v>7.881291741774886</v>
      </c>
      <c r="AJ621">
        <f t="shared" si="278"/>
        <v>81.621231251063108</v>
      </c>
      <c r="AK621"/>
      <c r="AL621"/>
      <c r="AM621"/>
      <c r="AN621"/>
    </row>
    <row r="622" spans="1:40" x14ac:dyDescent="0.25">
      <c r="A622"/>
      <c r="B622">
        <f t="shared" si="279"/>
        <v>48800</v>
      </c>
      <c r="C622" s="186" t="str">
        <f t="shared" si="247"/>
        <v>-0.0000320924531859533+0.0501848676123637i</v>
      </c>
      <c r="D622" s="158" t="str">
        <f t="shared" si="248"/>
        <v>-5.95725199914705+0.384750651694789i</v>
      </c>
      <c r="E622" t="str">
        <f t="shared" si="249"/>
        <v>2870</v>
      </c>
      <c r="F622" t="str">
        <f t="shared" si="250"/>
        <v>0.777000777000777</v>
      </c>
      <c r="G622" t="str">
        <f t="shared" si="245"/>
        <v>0.777000777000777</v>
      </c>
      <c r="H622" t="str">
        <f t="shared" si="251"/>
        <v>5.31048444629913+4.22101126075933i</v>
      </c>
      <c r="I622" t="str">
        <f t="shared" si="252"/>
        <v>191.637151868977i</v>
      </c>
      <c r="J622" t="str">
        <f t="shared" si="246"/>
        <v>-30.4129231971393+41.4466699673365i</v>
      </c>
      <c r="K622" t="str">
        <f t="shared" si="253"/>
        <v>3.00545061729259-2.20535302036446i</v>
      </c>
      <c r="L622" t="str">
        <f t="shared" si="254"/>
        <v>0.171769336935252-0.109105335930798i</v>
      </c>
      <c r="M622" t="str">
        <f t="shared" si="255"/>
        <v>3.17721995422784-2.31445835629526i</v>
      </c>
      <c r="N622" t="str">
        <f t="shared" si="256"/>
        <v>-0.216423594297886i</v>
      </c>
      <c r="O622" t="str">
        <f t="shared" si="257"/>
        <v>0.976671684146915-0.214738029667844i</v>
      </c>
      <c r="P622" t="str">
        <f t="shared" si="258"/>
        <v>0.023328315853085+0.214738029667844i</v>
      </c>
      <c r="Q622" t="str">
        <f t="shared" si="259"/>
        <v>-0.023328315853085+0.00168556463004199i</v>
      </c>
      <c r="R622" t="str">
        <f t="shared" si="260"/>
        <v>-0.333159693578348-9.22910994601539i</v>
      </c>
      <c r="S622" t="str">
        <f t="shared" si="261"/>
        <v>0.022339842795236i</v>
      </c>
      <c r="T622" t="str">
        <f t="shared" si="262"/>
        <v>0.206176865333933-0.00744273518024929i</v>
      </c>
      <c r="U622" t="str">
        <f t="shared" si="263"/>
        <v>0.00005-0.00494147240101513i</v>
      </c>
      <c r="V622" t="str">
        <f t="shared" si="264"/>
        <v>3.33333333333333E-06-0.00543561964111665i</v>
      </c>
      <c r="W622" t="str">
        <f t="shared" si="265"/>
        <v>0.0000144743789696517-0.00258844863572081i</v>
      </c>
      <c r="X622" t="str">
        <f t="shared" si="266"/>
        <v>0.000140622081376502-0.00258086758979375i</v>
      </c>
      <c r="Y622" t="str">
        <f t="shared" si="267"/>
        <v>0.009+0.0306619442990364i</v>
      </c>
      <c r="Z622" t="str">
        <f t="shared" si="268"/>
        <v>-1.14280106820491-0.442099209601864i</v>
      </c>
      <c r="AA622" t="str">
        <f t="shared" si="269"/>
        <v>146.736642491168-450.792394343328i</v>
      </c>
      <c r="AB622" t="str">
        <f t="shared" si="270"/>
        <v>1.42424147195574-0.0514133925323115i</v>
      </c>
      <c r="AC622" t="str">
        <f t="shared" si="271"/>
        <v>5.40613426836471-3.45969923281843i</v>
      </c>
      <c r="AD622" t="str">
        <f t="shared" si="272"/>
        <v>0.191221295811183+0.112863415445423i</v>
      </c>
      <c r="AE622" t="str">
        <f t="shared" si="273"/>
        <v>-0.168631074355159-0.213519215469452i</v>
      </c>
      <c r="AF622" t="str">
        <f t="shared" si="274"/>
        <v>-11.2677364454462-3.83626060906454i</v>
      </c>
      <c r="AG622" t="str">
        <f t="shared" si="275"/>
        <v>1.28575244753324-0.252096463867107i</v>
      </c>
      <c r="AH622" t="str">
        <f t="shared" si="276"/>
        <v>0.361311991851753+2.44516467807733i</v>
      </c>
      <c r="AI622">
        <f t="shared" si="277"/>
        <v>7.859969012999958</v>
      </c>
      <c r="AJ622">
        <f t="shared" si="278"/>
        <v>81.594462262924779</v>
      </c>
      <c r="AK622"/>
      <c r="AL622"/>
      <c r="AM622"/>
      <c r="AN622"/>
    </row>
    <row r="623" spans="1:40" x14ac:dyDescent="0.25">
      <c r="A623"/>
      <c r="B623">
        <f t="shared" si="279"/>
        <v>48900</v>
      </c>
      <c r="C623" s="186" t="str">
        <f t="shared" si="247"/>
        <v>-0.0000319613299722121+0.050082240154914i</v>
      </c>
      <c r="D623" s="158" t="str">
        <f t="shared" si="248"/>
        <v>-5.95725099386908+0.383963841187674i</v>
      </c>
      <c r="E623" t="str">
        <f t="shared" si="249"/>
        <v>2870</v>
      </c>
      <c r="F623" t="str">
        <f t="shared" si="250"/>
        <v>0.777000777000777</v>
      </c>
      <c r="G623" t="str">
        <f t="shared" si="245"/>
        <v>0.777000777000777</v>
      </c>
      <c r="H623" t="str">
        <f t="shared" si="251"/>
        <v>5.31908062635696+4.22015100355001i</v>
      </c>
      <c r="I623" t="str">
        <f t="shared" si="252"/>
        <v>192.029850950676i</v>
      </c>
      <c r="J623" t="str">
        <f t="shared" si="246"/>
        <v>-30.541796592915+41.5316016680892i</v>
      </c>
      <c r="K623" t="str">
        <f t="shared" si="253"/>
        <v>3.00085843796153-2.20679204112598i</v>
      </c>
      <c r="L623" t="str">
        <f t="shared" si="254"/>
        <v>0.171566993433622-0.109200123474728i</v>
      </c>
      <c r="M623" t="str">
        <f t="shared" si="255"/>
        <v>3.17242543139515-2.31599216460071i</v>
      </c>
      <c r="N623" t="str">
        <f t="shared" si="256"/>
        <v>-0.216867085269808i</v>
      </c>
      <c r="O623" t="str">
        <f t="shared" si="257"/>
        <v>0.976576353724588-0.215171153610304i</v>
      </c>
      <c r="P623" t="str">
        <f t="shared" si="258"/>
        <v>0.023423646275412+0.215171153610304i</v>
      </c>
      <c r="Q623" t="str">
        <f t="shared" si="259"/>
        <v>-0.023423646275412+0.00169593165950399i</v>
      </c>
      <c r="R623" t="str">
        <f t="shared" si="260"/>
        <v>-0.333158980546026-9.21018725848504i</v>
      </c>
      <c r="S623" t="str">
        <f t="shared" si="261"/>
        <v>0.0223856211616197i</v>
      </c>
      <c r="T623" t="str">
        <f t="shared" si="262"/>
        <v>0.206175762796023-0.00745797072509477i</v>
      </c>
      <c r="U623" t="str">
        <f t="shared" si="263"/>
        <v>0.00005-0.00493136714048136i</v>
      </c>
      <c r="V623" t="str">
        <f t="shared" si="264"/>
        <v>3.33333333333333E-06-0.0054245038545295i</v>
      </c>
      <c r="W623" t="str">
        <f t="shared" si="265"/>
        <v>0.0000144743777397749-0.00258315552353588i</v>
      </c>
      <c r="X623" t="str">
        <f t="shared" si="266"/>
        <v>0.000140107896719121-0.00257561506185309i</v>
      </c>
      <c r="Y623" t="str">
        <f t="shared" si="267"/>
        <v>0.009+0.0307247761521082i</v>
      </c>
      <c r="Z623" t="str">
        <f t="shared" si="268"/>
        <v>-1.13834005641901-0.439304796801769i</v>
      </c>
      <c r="AA623" t="str">
        <f t="shared" si="269"/>
        <v>146.088651744983-449.91514738068i</v>
      </c>
      <c r="AB623" t="str">
        <f t="shared" si="270"/>
        <v>1.42423385577527-0.0515186375838435i</v>
      </c>
      <c r="AC623" t="str">
        <f t="shared" si="271"/>
        <v>5.39895894334035-3.4619534865964i</v>
      </c>
      <c r="AD623" t="str">
        <f t="shared" si="272"/>
        <v>0.191271412121814+0.113105897063865i</v>
      </c>
      <c r="AE623" t="str">
        <f t="shared" si="273"/>
        <v>-0.168043946939367-0.212779422081164i</v>
      </c>
      <c r="AF623" t="str">
        <f t="shared" si="274"/>
        <v>-11.276331620226-3.83618716236234i</v>
      </c>
      <c r="AG623" t="str">
        <f t="shared" si="275"/>
        <v>1.28536691340208-0.251707351596268i</v>
      </c>
      <c r="AH623" t="str">
        <f t="shared" si="276"/>
        <v>0.361562105545952+2.43901345572648i</v>
      </c>
      <c r="AI623">
        <f t="shared" si="277"/>
        <v>7.8386884813872513</v>
      </c>
      <c r="AJ623">
        <f t="shared" si="278"/>
        <v>81.567818116431283</v>
      </c>
      <c r="AK623"/>
      <c r="AL623"/>
      <c r="AM623"/>
      <c r="AN623"/>
    </row>
    <row r="624" spans="1:40" x14ac:dyDescent="0.25">
      <c r="A624"/>
      <c r="B624">
        <f t="shared" si="279"/>
        <v>49000</v>
      </c>
      <c r="C624" s="186" t="str">
        <f t="shared" si="247"/>
        <v>-0.0000318310087337645+0.0499800315845348i</v>
      </c>
      <c r="D624" s="158" t="str">
        <f t="shared" si="248"/>
        <v>-5.95724999473959+0.3831802421481i</v>
      </c>
      <c r="E624" t="str">
        <f t="shared" si="249"/>
        <v>2870</v>
      </c>
      <c r="F624" t="str">
        <f t="shared" si="250"/>
        <v>0.777000777000777</v>
      </c>
      <c r="G624" t="str">
        <f t="shared" si="245"/>
        <v>0.777000777000777</v>
      </c>
      <c r="H624" t="str">
        <f t="shared" si="251"/>
        <v>5.32765572010314+4.21927523270978i</v>
      </c>
      <c r="I624" t="str">
        <f t="shared" si="252"/>
        <v>192.422550032375i</v>
      </c>
      <c r="J624" t="str">
        <f t="shared" si="246"/>
        <v>-30.6709338032163+41.616533368842i</v>
      </c>
      <c r="K624" t="str">
        <f t="shared" si="253"/>
        <v>2.99627087520447-2.20821914346919i</v>
      </c>
      <c r="L624" t="str">
        <f t="shared" si="254"/>
        <v>0.171364713338565-0.109294424714405i</v>
      </c>
      <c r="M624" t="str">
        <f t="shared" si="255"/>
        <v>3.16763558854304-2.3175135681836i</v>
      </c>
      <c r="N624" t="str">
        <f t="shared" si="256"/>
        <v>-0.217310576241729i</v>
      </c>
      <c r="O624" t="str">
        <f t="shared" si="257"/>
        <v>0.976480831225083-0.215604235231987i</v>
      </c>
      <c r="P624" t="str">
        <f t="shared" si="258"/>
        <v>0.023519168774917+0.215604235231987i</v>
      </c>
      <c r="Q624" t="str">
        <f t="shared" si="259"/>
        <v>-0.023519168774917+0.00170634100974201i</v>
      </c>
      <c r="R624" t="str">
        <f t="shared" si="260"/>
        <v>-0.333158266048119-9.19134170569097i</v>
      </c>
      <c r="S624" t="str">
        <f t="shared" si="261"/>
        <v>0.0224313995280034i</v>
      </c>
      <c r="T624" t="str">
        <f t="shared" si="262"/>
        <v>0.206174657998754-0.00747320617178221i</v>
      </c>
      <c r="U624" t="str">
        <f t="shared" si="263"/>
        <v>0.00005-0.00492130312590894i</v>
      </c>
      <c r="V624" t="str">
        <f t="shared" si="264"/>
        <v>3.33333333333333E-06-0.00541343343849984i</v>
      </c>
      <c r="W624" t="str">
        <f t="shared" si="265"/>
        <v>0.0000144743765073807-0.00257788401637828i</v>
      </c>
      <c r="X624" t="str">
        <f t="shared" si="266"/>
        <v>0.00013959684698475-0.00257038382068488i</v>
      </c>
      <c r="Y624" t="str">
        <f t="shared" si="267"/>
        <v>0.009+0.03078760800518i</v>
      </c>
      <c r="Z624" t="str">
        <f t="shared" si="268"/>
        <v>-1.13390413476567-0.436534169064095i</v>
      </c>
      <c r="AA624" t="str">
        <f t="shared" si="269"/>
        <v>145.444993141298-449.041029565141i</v>
      </c>
      <c r="AB624" t="str">
        <f t="shared" si="270"/>
        <v>1.42422622398745-0.0516238819573133i</v>
      </c>
      <c r="AC624" t="str">
        <f t="shared" si="271"/>
        <v>5.39179062636053-3.46418924396054i</v>
      </c>
      <c r="AD624" t="str">
        <f t="shared" si="272"/>
        <v>0.191321629354363+0.11334832728874i</v>
      </c>
      <c r="AE624" t="str">
        <f t="shared" si="273"/>
        <v>-0.167459968727223-0.212044565475671i</v>
      </c>
      <c r="AF624" t="str">
        <f t="shared" si="274"/>
        <v>-11.2849057148427-3.83609499056168i</v>
      </c>
      <c r="AG624" t="str">
        <f t="shared" si="275"/>
        <v>1.28498385800911-0.251319639352556i</v>
      </c>
      <c r="AH624" t="str">
        <f t="shared" si="276"/>
        <v>0.361805239001594+2.43288973521987i</v>
      </c>
      <c r="AI624">
        <f t="shared" si="277"/>
        <v>7.81745001330028</v>
      </c>
      <c r="AJ624">
        <f t="shared" si="278"/>
        <v>81.541298006684698</v>
      </c>
      <c r="AK624"/>
      <c r="AL624"/>
      <c r="AM624"/>
      <c r="AN624"/>
    </row>
    <row r="625" spans="1:40" x14ac:dyDescent="0.25">
      <c r="A625"/>
      <c r="B625">
        <f t="shared" si="279"/>
        <v>49100</v>
      </c>
      <c r="C625" s="186" t="str">
        <f t="shared" si="247"/>
        <v>-0.0000317014829438694+0.0498782393418391i</v>
      </c>
      <c r="D625" s="158" t="str">
        <f t="shared" si="248"/>
        <v>-5.95724900170853+0.3823998349541i</v>
      </c>
      <c r="E625" t="str">
        <f t="shared" si="249"/>
        <v>2870</v>
      </c>
      <c r="F625" t="str">
        <f t="shared" si="250"/>
        <v>0.777000777000777</v>
      </c>
      <c r="G625" t="str">
        <f t="shared" si="245"/>
        <v>0.777000777000777</v>
      </c>
      <c r="H625" t="str">
        <f t="shared" si="251"/>
        <v>5.33620975154488+4.21838406464283i</v>
      </c>
      <c r="I625" t="str">
        <f t="shared" si="252"/>
        <v>192.815249114074i</v>
      </c>
      <c r="J625" t="str">
        <f t="shared" si="246"/>
        <v>-30.8003348280432+41.7014650695946i</v>
      </c>
      <c r="K625" t="str">
        <f t="shared" si="253"/>
        <v>2.99168795119906-2.20963437241773i</v>
      </c>
      <c r="L625" t="str">
        <f t="shared" si="254"/>
        <v>0.171162497885993-0.109388240687279i</v>
      </c>
      <c r="M625" t="str">
        <f t="shared" si="255"/>
        <v>3.16285044908505-2.31902261310501i</v>
      </c>
      <c r="N625" t="str">
        <f t="shared" si="256"/>
        <v>-0.217754067213651i</v>
      </c>
      <c r="O625" t="str">
        <f t="shared" si="257"/>
        <v>0.97638511666719-0.216037274447717i</v>
      </c>
      <c r="P625" t="str">
        <f t="shared" si="258"/>
        <v>0.02361488333281+0.216037274447717i</v>
      </c>
      <c r="Q625" t="str">
        <f t="shared" si="259"/>
        <v>-0.02361488333281+0.00171679276593401i</v>
      </c>
      <c r="R625" t="str">
        <f t="shared" si="260"/>
        <v>-0.333157550085385-9.17257281634196i</v>
      </c>
      <c r="S625" t="str">
        <f t="shared" si="261"/>
        <v>0.0224771778943869i</v>
      </c>
      <c r="T625" t="str">
        <f t="shared" si="262"/>
        <v>0.206173550942136-0.00748844152012731i</v>
      </c>
      <c r="U625" t="str">
        <f t="shared" si="263"/>
        <v>0.00005-0.00491128010528591i</v>
      </c>
      <c r="V625" t="str">
        <f t="shared" si="264"/>
        <v>3.33333333333333E-06-0.00540240811581449i</v>
      </c>
      <c r="W625" t="str">
        <f t="shared" si="265"/>
        <v>0.000014474375272469-0.00257263398224175i</v>
      </c>
      <c r="X625" t="str">
        <f t="shared" si="266"/>
        <v>0.000139088906760661-0.00256517373746197i</v>
      </c>
      <c r="Y625" t="str">
        <f t="shared" si="267"/>
        <v>0.009+0.0308504398582518i</v>
      </c>
      <c r="Z625" t="str">
        <f t="shared" si="268"/>
        <v>-1.12949312758171-0.433787073269757i</v>
      </c>
      <c r="AA625" t="str">
        <f t="shared" si="269"/>
        <v>144.805628054656-448.170027351866i</v>
      </c>
      <c r="AB625" t="str">
        <f t="shared" si="270"/>
        <v>1.42421857659237-0.0517291256514476i</v>
      </c>
      <c r="AC625" t="str">
        <f t="shared" si="271"/>
        <v>5.38462935242859-3.46640657341939i</v>
      </c>
      <c r="AD625" t="str">
        <f t="shared" si="272"/>
        <v>0.191371947495762+0.113590706264688i</v>
      </c>
      <c r="AE625" t="str">
        <f t="shared" si="273"/>
        <v>-0.166879119487187-0.211314599093237i</v>
      </c>
      <c r="AF625" t="str">
        <f t="shared" si="274"/>
        <v>-11.2934587532534-3.83598422968873i</v>
      </c>
      <c r="AG625" t="str">
        <f t="shared" si="275"/>
        <v>1.28460325963748-0.250933322521846i</v>
      </c>
      <c r="AH625" t="str">
        <f t="shared" si="276"/>
        <v>0.362041479077962+2.42679335217665i</v>
      </c>
      <c r="AI625">
        <f t="shared" si="277"/>
        <v>7.7962534756170632</v>
      </c>
      <c r="AJ625">
        <f t="shared" si="278"/>
        <v>81.514901134696444</v>
      </c>
      <c r="AK625"/>
      <c r="AL625"/>
      <c r="AM625"/>
      <c r="AN625"/>
    </row>
    <row r="626" spans="1:40" x14ac:dyDescent="0.25">
      <c r="A626"/>
      <c r="B626">
        <f t="shared" si="279"/>
        <v>49200</v>
      </c>
      <c r="C626" s="186" t="str">
        <f t="shared" si="247"/>
        <v>-0.0000315727461420461+0.0497768608882474i</v>
      </c>
      <c r="D626" s="158" t="str">
        <f t="shared" si="248"/>
        <v>-5.95724801472638+0.38162260014323i</v>
      </c>
      <c r="E626" t="str">
        <f t="shared" si="249"/>
        <v>2870</v>
      </c>
      <c r="F626" t="str">
        <f t="shared" si="250"/>
        <v>0.777000777000777</v>
      </c>
      <c r="G626" t="str">
        <f t="shared" si="245"/>
        <v>0.777000777000777</v>
      </c>
      <c r="H626" t="str">
        <f t="shared" si="251"/>
        <v>5.34474274505224+4.21747761513274i</v>
      </c>
      <c r="I626" t="str">
        <f t="shared" si="252"/>
        <v>193.207948195772i</v>
      </c>
      <c r="J626" t="str">
        <f t="shared" si="246"/>
        <v>-30.9299996673959+41.7863967703473i</v>
      </c>
      <c r="K626" t="str">
        <f t="shared" si="253"/>
        <v>2.98710968789683-2.21103777291196i</v>
      </c>
      <c r="L626" t="str">
        <f t="shared" si="254"/>
        <v>0.170960348305062-0.109481572432909i</v>
      </c>
      <c r="M626" t="str">
        <f t="shared" si="255"/>
        <v>3.15807003620189-2.32051934534487i</v>
      </c>
      <c r="N626" t="str">
        <f t="shared" si="256"/>
        <v>-0.218197558185573i</v>
      </c>
      <c r="O626" t="str">
        <f t="shared" si="257"/>
        <v>0.976289210069733-0.21647027117232i</v>
      </c>
      <c r="P626" t="str">
        <f t="shared" si="258"/>
        <v>0.023710789930267+0.21647027117232i</v>
      </c>
      <c r="Q626" t="str">
        <f t="shared" si="259"/>
        <v>-0.023710789930267+0.00172728701325298i</v>
      </c>
      <c r="R626" t="str">
        <f t="shared" si="260"/>
        <v>-0.33315683265749-9.15388012297664i</v>
      </c>
      <c r="S626" t="str">
        <f t="shared" si="261"/>
        <v>0.0225229562607706i</v>
      </c>
      <c r="T626" t="str">
        <f t="shared" si="262"/>
        <v>0.20617244162614-0.00750367676992152i</v>
      </c>
      <c r="U626" t="str">
        <f t="shared" si="263"/>
        <v>0.00005-0.00490129782864914i</v>
      </c>
      <c r="V626" t="str">
        <f t="shared" si="264"/>
        <v>3.33333333333333E-06-0.00539142761151408i</v>
      </c>
      <c r="W626" t="str">
        <f t="shared" si="265"/>
        <v>0.0000144743740350401-0.00256740529019324i</v>
      </c>
      <c r="X626" t="str">
        <f t="shared" si="266"/>
        <v>0.000138584050890903-0.00255998468439205i</v>
      </c>
      <c r="Y626" t="str">
        <f t="shared" si="267"/>
        <v>0.009+0.0309132717113236i</v>
      </c>
      <c r="Z626" t="str">
        <f t="shared" si="268"/>
        <v>-1.12510686055-0.43106325951674i</v>
      </c>
      <c r="AA626" t="str">
        <f t="shared" si="269"/>
        <v>144.170518286271-447.302127225457i</v>
      </c>
      <c r="AB626" t="str">
        <f t="shared" si="270"/>
        <v>1.42421091358981-0.051834368664806i</v>
      </c>
      <c r="AC626" t="str">
        <f t="shared" si="271"/>
        <v>5.37747515619928-3.46860554336221i</v>
      </c>
      <c r="AD626" t="str">
        <f t="shared" si="272"/>
        <v>0.191422366532969+0.113833034134854i</v>
      </c>
      <c r="AE626" t="str">
        <f t="shared" si="273"/>
        <v>-0.16630137911411-0.210589476924456i</v>
      </c>
      <c r="AF626" t="str">
        <f t="shared" si="274"/>
        <v>-11.3019907597786-3.83585501498951i</v>
      </c>
      <c r="AG626" t="str">
        <f t="shared" si="275"/>
        <v>1.28422509680432-0.250548396474255i</v>
      </c>
      <c r="AH626" t="str">
        <f t="shared" si="276"/>
        <v>0.362270911578631+2.42072414337836i</v>
      </c>
      <c r="AI626">
        <f t="shared" si="277"/>
        <v>7.7750987357273456</v>
      </c>
      <c r="AJ626">
        <f t="shared" si="278"/>
        <v>81.488626707332003</v>
      </c>
      <c r="AK626"/>
      <c r="AL626"/>
      <c r="AM626"/>
      <c r="AN626"/>
    </row>
    <row r="627" spans="1:40" x14ac:dyDescent="0.25">
      <c r="A627"/>
      <c r="B627">
        <f t="shared" si="279"/>
        <v>49300</v>
      </c>
      <c r="C627" s="186" t="str">
        <f t="shared" si="247"/>
        <v>-0.0000314447919332697+0.0496758937057772i</v>
      </c>
      <c r="D627" s="158" t="str">
        <f t="shared" si="248"/>
        <v>-5.95724703374411+0.380848518410959i</v>
      </c>
      <c r="E627" t="str">
        <f t="shared" si="249"/>
        <v>2870</v>
      </c>
      <c r="F627" t="str">
        <f t="shared" si="250"/>
        <v>0.777000777000777</v>
      </c>
      <c r="G627" t="str">
        <f t="shared" si="245"/>
        <v>0.777000777000777</v>
      </c>
      <c r="H627" t="str">
        <f t="shared" si="251"/>
        <v>5.35325472535249+4.21655599934423i</v>
      </c>
      <c r="I627" t="str">
        <f t="shared" si="252"/>
        <v>193.600647277471i</v>
      </c>
      <c r="J627" t="str">
        <f t="shared" si="246"/>
        <v>-31.0599283212741+41.8713284711001i</v>
      </c>
      <c r="K627" t="str">
        <f t="shared" si="253"/>
        <v>2.98253610702443-2.21242938980858i</v>
      </c>
      <c r="L627" t="str">
        <f t="shared" si="254"/>
        <v>0.170758265818187-0.109574420992929i</v>
      </c>
      <c r="M627" t="str">
        <f t="shared" si="255"/>
        <v>3.15329437284262-2.32200381080151i</v>
      </c>
      <c r="N627" t="str">
        <f t="shared" si="256"/>
        <v>-0.218641049157495i</v>
      </c>
      <c r="O627" t="str">
        <f t="shared" si="257"/>
        <v>0.976193111451575-0.216903225320632i</v>
      </c>
      <c r="P627" t="str">
        <f t="shared" si="258"/>
        <v>0.0238068885484251+0.216903225320632i</v>
      </c>
      <c r="Q627" t="str">
        <f t="shared" si="259"/>
        <v>-0.0238068885484251+0.001737823836863i</v>
      </c>
      <c r="R627" t="str">
        <f t="shared" si="260"/>
        <v>-0.333156113764253-9.13526316192694i</v>
      </c>
      <c r="S627" t="str">
        <f t="shared" si="261"/>
        <v>0.0225687346271543i</v>
      </c>
      <c r="T627" t="str">
        <f t="shared" si="262"/>
        <v>0.206171330050748-0.00751891192095946i</v>
      </c>
      <c r="U627" t="str">
        <f t="shared" si="263"/>
        <v>0.0000500000000000002-0.00489135604806367i</v>
      </c>
      <c r="V627" t="str">
        <f t="shared" si="264"/>
        <v>3.33333333333333E-06-0.00538049165287003i</v>
      </c>
      <c r="W627" t="str">
        <f t="shared" si="265"/>
        <v>0.0000144743727950938-0.002562197810362i</v>
      </c>
      <c r="X627" t="str">
        <f t="shared" si="266"/>
        <v>0.000138082254473202-0.00255481653470741i</v>
      </c>
      <c r="Y627" t="str">
        <f t="shared" si="267"/>
        <v>0.009+0.0309761035643954i</v>
      </c>
      <c r="Z627" t="str">
        <f t="shared" si="268"/>
        <v>-1.1207451606909-0.428362481072859i</v>
      </c>
      <c r="AA627" t="str">
        <f t="shared" si="269"/>
        <v>143.539626058471-446.437315700993i</v>
      </c>
      <c r="AB627" t="str">
        <f t="shared" si="270"/>
        <v>1.42420323497965-0.0519396109959695i</v>
      </c>
      <c r="AC627" t="str">
        <f t="shared" si="271"/>
        <v>5.3703280719814-3.47078622205981i</v>
      </c>
      <c r="AD627" t="str">
        <f t="shared" si="272"/>
        <v>0.191472886452966+0.11407531104091i</v>
      </c>
      <c r="AE627" t="str">
        <f t="shared" si="273"/>
        <v>-0.165726727629037-0.209869153502583i</v>
      </c>
      <c r="AF627" t="str">
        <f t="shared" si="274"/>
        <v>-11.3105017590966-3.83570748093327i</v>
      </c>
      <c r="AG627" t="str">
        <f t="shared" si="275"/>
        <v>1.28384934825777-0.250164856565127i</v>
      </c>
      <c r="AH627" t="str">
        <f t="shared" si="276"/>
        <v>0.362493621265166+2.41468194676024i</v>
      </c>
      <c r="AI627">
        <f t="shared" si="277"/>
        <v>7.7539856615313667</v>
      </c>
      <c r="AJ627">
        <f t="shared" si="278"/>
        <v>81.462473937259816</v>
      </c>
      <c r="AK627"/>
      <c r="AL627"/>
      <c r="AM627"/>
      <c r="AN627"/>
    </row>
    <row r="628" spans="1:40" x14ac:dyDescent="0.25">
      <c r="A628"/>
      <c r="B628">
        <f t="shared" si="279"/>
        <v>49400</v>
      </c>
      <c r="C628" s="186" t="str">
        <f t="shared" si="247"/>
        <v>-0.000031317613987177+0.0495753352968348i</v>
      </c>
      <c r="D628" s="158" t="str">
        <f t="shared" si="248"/>
        <v>-5.95724605871319+0.380077570609067i</v>
      </c>
      <c r="E628" t="str">
        <f t="shared" si="249"/>
        <v>2870</v>
      </c>
      <c r="F628" t="str">
        <f t="shared" si="250"/>
        <v>0.777000777000777</v>
      </c>
      <c r="G628" t="str">
        <f t="shared" si="245"/>
        <v>0.777000777000777</v>
      </c>
      <c r="H628" t="str">
        <f t="shared" si="251"/>
        <v>5.36174571752538+4.21561933182478i</v>
      </c>
      <c r="I628" t="str">
        <f t="shared" si="252"/>
        <v>193.99334635917i</v>
      </c>
      <c r="J628" t="str">
        <f t="shared" si="246"/>
        <v>-31.190120789678+41.9562601718529i</v>
      </c>
      <c r="K628" t="str">
        <f t="shared" si="253"/>
        <v>2.97796723008454-2.21380926788017i</v>
      </c>
      <c r="L628" t="str">
        <f t="shared" si="254"/>
        <v>0.170556251641052-0.109666787411006i</v>
      </c>
      <c r="M628" t="str">
        <f t="shared" si="255"/>
        <v>3.14852348172559-2.32347605529118i</v>
      </c>
      <c r="N628" t="str">
        <f t="shared" si="256"/>
        <v>-0.219084540129417i</v>
      </c>
      <c r="O628" t="str">
        <f t="shared" si="257"/>
        <v>0.976096820831618-0.217336136807498i</v>
      </c>
      <c r="P628" t="str">
        <f t="shared" si="258"/>
        <v>0.023903179168382+0.217336136807498i</v>
      </c>
      <c r="Q628" t="str">
        <f t="shared" si="259"/>
        <v>-0.023903179168382+0.001748403321919i</v>
      </c>
      <c r="R628" t="str">
        <f t="shared" si="260"/>
        <v>-0.3331553934057-9.11672147327985i</v>
      </c>
      <c r="S628" t="str">
        <f t="shared" si="261"/>
        <v>0.022614512993538i</v>
      </c>
      <c r="T628" t="str">
        <f t="shared" si="262"/>
        <v>0.206170216215954-0.00753414697304047i</v>
      </c>
      <c r="U628" t="str">
        <f t="shared" si="263"/>
        <v>0.0000500000000000002-0.004881454517602i</v>
      </c>
      <c r="V628" t="str">
        <f t="shared" si="264"/>
        <v>3.33333333333333E-06-0.00536959996936219i</v>
      </c>
      <c r="W628" t="str">
        <f t="shared" si="265"/>
        <v>0.0000144743715526299-0.00255701141392893i</v>
      </c>
      <c r="X628" t="str">
        <f t="shared" si="266"/>
        <v>0.000137583492855905-0.00254966916265477i</v>
      </c>
      <c r="Y628" t="str">
        <f t="shared" si="267"/>
        <v>0.009+0.0310389354174672i</v>
      </c>
      <c r="Z628" t="str">
        <f t="shared" si="268"/>
        <v>-1.11640785635348-0.425684494329308i</v>
      </c>
      <c r="AA628" t="str">
        <f t="shared" si="269"/>
        <v>142.912914009234-445.575579325038i</v>
      </c>
      <c r="AB628" t="str">
        <f t="shared" si="270"/>
        <v>1.42419554076185-0.0520448526435522i</v>
      </c>
      <c r="AC628" t="str">
        <f t="shared" si="271"/>
        <v>5.36318813373911-3.4729486776638i</v>
      </c>
      <c r="AD628" t="str">
        <f t="shared" si="272"/>
        <v>0.191523507242765+0.114317537123072i</v>
      </c>
      <c r="AE628" t="str">
        <f t="shared" si="273"/>
        <v>-0.165155145178988-0.20915358389599i</v>
      </c>
      <c r="AF628" t="str">
        <f t="shared" si="274"/>
        <v>-11.3189917762386-3.83554176121571i</v>
      </c>
      <c r="AG628" t="str">
        <f t="shared" si="275"/>
        <v>1.28347599297408-0.249782698136017i</v>
      </c>
      <c r="AH628" t="str">
        <f t="shared" si="276"/>
        <v>0.362709691870642+2.40866660140261i</v>
      </c>
      <c r="AI628">
        <f t="shared" si="277"/>
        <v>7.7329141214386823</v>
      </c>
      <c r="AJ628">
        <f t="shared" si="278"/>
        <v>81.436442042900097</v>
      </c>
      <c r="AK628"/>
      <c r="AL628"/>
      <c r="AM628"/>
      <c r="AN628"/>
    </row>
    <row r="629" spans="1:40" x14ac:dyDescent="0.25">
      <c r="A629"/>
      <c r="B629">
        <f t="shared" si="279"/>
        <v>49500</v>
      </c>
      <c r="C629" s="186" t="str">
        <f t="shared" si="247"/>
        <v>-0.0000311912060372827+0.0494751831840088i</v>
      </c>
      <c r="D629" s="158" t="str">
        <f t="shared" si="248"/>
        <v>-5.95724508958558+0.379309737744068i</v>
      </c>
      <c r="E629" t="str">
        <f t="shared" si="249"/>
        <v>2870</v>
      </c>
      <c r="F629" t="str">
        <f t="shared" si="250"/>
        <v>0.777000777000777</v>
      </c>
      <c r="G629" t="str">
        <f t="shared" si="245"/>
        <v>0.777000777000777</v>
      </c>
      <c r="H629" t="str">
        <f t="shared" si="251"/>
        <v>5.37021574699771+4.21466772650636i</v>
      </c>
      <c r="I629" t="str">
        <f t="shared" si="252"/>
        <v>194.386045440868i</v>
      </c>
      <c r="J629" t="str">
        <f t="shared" si="246"/>
        <v>-31.3205770726075+42.0411918726056i</v>
      </c>
      <c r="K629" t="str">
        <f t="shared" si="253"/>
        <v>2.97340307835704-2.21517745181467i</v>
      </c>
      <c r="L629" t="str">
        <f t="shared" si="254"/>
        <v>0.170354306982617-0.109758672732808i</v>
      </c>
      <c r="M629" t="str">
        <f t="shared" si="255"/>
        <v>3.14375738533966-2.32493612454748i</v>
      </c>
      <c r="N629" t="str">
        <f t="shared" si="256"/>
        <v>-0.219528031101339i</v>
      </c>
      <c r="O629" t="str">
        <f t="shared" si="257"/>
        <v>0.976000338228801-0.217769005547772i</v>
      </c>
      <c r="P629" t="str">
        <f t="shared" si="258"/>
        <v>0.0239996617711991+0.217769005547772i</v>
      </c>
      <c r="Q629" t="str">
        <f t="shared" si="259"/>
        <v>-0.0239996617711991+0.001759025553567i</v>
      </c>
      <c r="R629" t="str">
        <f t="shared" si="260"/>
        <v>-0.333154671582129-9.0982546008383i</v>
      </c>
      <c r="S629" t="str">
        <f t="shared" si="261"/>
        <v>0.0226602913599217i</v>
      </c>
      <c r="T629" t="str">
        <f t="shared" si="262"/>
        <v>0.206169100121744-0.00754938192597007i</v>
      </c>
      <c r="U629" t="str">
        <f t="shared" si="263"/>
        <v>0.0000500000000000002-0.00487159299332401i</v>
      </c>
      <c r="V629" t="str">
        <f t="shared" si="264"/>
        <v>3.33333333333333E-06-0.0053587522926564i</v>
      </c>
      <c r="W629" t="str">
        <f t="shared" si="265"/>
        <v>0.0000144743703076488-0.00255184597311583i</v>
      </c>
      <c r="X629" t="str">
        <f t="shared" si="266"/>
        <v>0.00013708774163495-0.00254454244348498i</v>
      </c>
      <c r="Y629" t="str">
        <f t="shared" si="267"/>
        <v>0.009+0.031101767270539i</v>
      </c>
      <c r="Z629" t="str">
        <f t="shared" si="268"/>
        <v>-1.11209477720672-0.423029058754912i</v>
      </c>
      <c r="AA629" t="str">
        <f t="shared" si="269"/>
        <v>142.290345186789-444.716904676585i</v>
      </c>
      <c r="AB629" t="str">
        <f t="shared" si="270"/>
        <v>1.42418783093632-0.0521500936062106i</v>
      </c>
      <c r="AC629" t="str">
        <f t="shared" si="271"/>
        <v>5.35605537509332-3.47509297820545i</v>
      </c>
      <c r="AD629" t="str">
        <f t="shared" si="272"/>
        <v>0.191574228889404+0.11455971252011i</v>
      </c>
      <c r="AE629" t="str">
        <f t="shared" si="273"/>
        <v>-0.164586612036696-0.2084427237007i</v>
      </c>
      <c r="AF629" t="str">
        <f t="shared" si="274"/>
        <v>-11.3274608365833-3.83535798876229i</v>
      </c>
      <c r="AG629" t="str">
        <f t="shared" si="275"/>
        <v>1.28310501015474-0.249401916515619i</v>
      </c>
      <c r="AH629" t="str">
        <f t="shared" si="276"/>
        <v>0.362919206113011+2.40267794752186i</v>
      </c>
      <c r="AI629">
        <f t="shared" si="277"/>
        <v>7.7118839843653735</v>
      </c>
      <c r="AJ629">
        <f t="shared" si="278"/>
        <v>81.410530248371984</v>
      </c>
      <c r="AK629"/>
      <c r="AL629"/>
      <c r="AM629"/>
      <c r="AN629"/>
    </row>
    <row r="630" spans="1:40" x14ac:dyDescent="0.25">
      <c r="A630"/>
      <c r="B630">
        <f t="shared" si="279"/>
        <v>49600</v>
      </c>
      <c r="C630" s="186" t="str">
        <f t="shared" si="247"/>
        <v>-0.000031065561880208+0.0493754349098667i</v>
      </c>
      <c r="D630" s="158" t="str">
        <f t="shared" si="248"/>
        <v>-5.95724412631371+0.378545000975645i</v>
      </c>
      <c r="E630" t="str">
        <f t="shared" si="249"/>
        <v>2870</v>
      </c>
      <c r="F630" t="str">
        <f t="shared" si="250"/>
        <v>0.777000777000777</v>
      </c>
      <c r="G630" t="str">
        <f t="shared" si="245"/>
        <v>0.777000777000777</v>
      </c>
      <c r="H630" t="str">
        <f t="shared" si="251"/>
        <v>5.37866483953862+4.21370129670711i</v>
      </c>
      <c r="I630" t="str">
        <f t="shared" si="252"/>
        <v>194.778744522567i</v>
      </c>
      <c r="J630" t="str">
        <f t="shared" si="246"/>
        <v>-31.4512971700627+42.1261235733583i</v>
      </c>
      <c r="K630" t="str">
        <f t="shared" si="253"/>
        <v>2.96884367290014-2.21653398621503i</v>
      </c>
      <c r="L630" t="str">
        <f t="shared" si="254"/>
        <v>0.170152433045133-0.109850078005963i</v>
      </c>
      <c r="M630" t="str">
        <f t="shared" si="255"/>
        <v>3.13899610594527-2.32638406422099i</v>
      </c>
      <c r="N630" t="str">
        <f t="shared" si="256"/>
        <v>-0.219971522073261i</v>
      </c>
      <c r="O630" t="str">
        <f t="shared" si="257"/>
        <v>0.9759036636621-0.218201831456315i</v>
      </c>
      <c r="P630" t="str">
        <f t="shared" si="258"/>
        <v>0.0240963363379+0.218201831456315i</v>
      </c>
      <c r="Q630" t="str">
        <f t="shared" si="259"/>
        <v>-0.0240963363379+0.00176969061694601i</v>
      </c>
      <c r="R630" t="str">
        <f t="shared" si="260"/>
        <v>-0.333153948293308-9.07986209208416i</v>
      </c>
      <c r="S630" t="str">
        <f t="shared" si="261"/>
        <v>0.0227060697263054i</v>
      </c>
      <c r="T630" t="str">
        <f t="shared" si="262"/>
        <v>0.2061679817681-0.0075646167795418i</v>
      </c>
      <c r="U630" t="str">
        <f t="shared" si="263"/>
        <v>0.0000499999999999998-0.00486177123325682i</v>
      </c>
      <c r="V630" t="str">
        <f t="shared" si="264"/>
        <v>3.33333333333333E-06-0.00534794835658252i</v>
      </c>
      <c r="W630" t="str">
        <f t="shared" si="265"/>
        <v>0.0000144743690601502-0.00254670136117504i</v>
      </c>
      <c r="X630" t="str">
        <f t="shared" si="266"/>
        <v>0.000136594976650903-0.0025394362534433i</v>
      </c>
      <c r="Y630" t="str">
        <f t="shared" si="267"/>
        <v>0.009+0.0311645991236108i</v>
      </c>
      <c r="Z630" t="str">
        <f t="shared" si="268"/>
        <v>-1.10780575423085-0.420395936851232i</v>
      </c>
      <c r="AA630" t="str">
        <f t="shared" si="269"/>
        <v>141.671883044316-443.861278367995i</v>
      </c>
      <c r="AB630" t="str">
        <f t="shared" si="270"/>
        <v>1.42418010550293-0.0522553338825185i</v>
      </c>
      <c r="AC630" t="str">
        <f t="shared" si="271"/>
        <v>5.34892982932358-3.47721919159468i</v>
      </c>
      <c r="AD630" t="str">
        <f t="shared" si="272"/>
        <v>0.191625051379945+0.114801837369363i</v>
      </c>
      <c r="AE630" t="str">
        <f t="shared" si="273"/>
        <v>-0.164021108600349-0.207736529033092i</v>
      </c>
      <c r="AF630" t="str">
        <f t="shared" si="274"/>
        <v>-11.3359089658523-3.83515629573147i</v>
      </c>
      <c r="AG630" t="str">
        <f t="shared" si="275"/>
        <v>1.28273637922362-0.249022507020688i</v>
      </c>
      <c r="AH630" t="str">
        <f t="shared" si="276"/>
        <v>0.363122245708209+2.39671582646214i</v>
      </c>
      <c r="AI630">
        <f t="shared" si="277"/>
        <v>7.6908951197335078</v>
      </c>
      <c r="AJ630">
        <f t="shared" si="278"/>
        <v>81.384737783445104</v>
      </c>
      <c r="AK630"/>
      <c r="AL630"/>
      <c r="AM630"/>
      <c r="AN630"/>
    </row>
    <row r="631" spans="1:40" x14ac:dyDescent="0.25">
      <c r="A631"/>
      <c r="B631">
        <f t="shared" si="279"/>
        <v>49700</v>
      </c>
      <c r="C631" s="186" t="str">
        <f t="shared" si="247"/>
        <v>-0.0000309406753749198+0.0492760880367547i</v>
      </c>
      <c r="D631" s="158" t="str">
        <f t="shared" si="248"/>
        <v>-5.9572431688505+0.37778334161512i</v>
      </c>
      <c r="E631" t="str">
        <f t="shared" si="249"/>
        <v>2870</v>
      </c>
      <c r="F631" t="str">
        <f t="shared" si="250"/>
        <v>0.777000777000777</v>
      </c>
      <c r="G631" t="str">
        <f t="shared" si="245"/>
        <v>0.777000777000777</v>
      </c>
      <c r="H631" t="str">
        <f t="shared" si="251"/>
        <v>5.38709302125432+4.21272015513313i</v>
      </c>
      <c r="I631" t="str">
        <f t="shared" si="252"/>
        <v>195.171443604266i</v>
      </c>
      <c r="J631" t="str">
        <f t="shared" si="246"/>
        <v>-31.5822810820435+42.2110552741111i</v>
      </c>
      <c r="K631" t="str">
        <f t="shared" si="253"/>
        <v>2.9642890345514-2.21787891559868i</v>
      </c>
      <c r="L631" t="str">
        <f t="shared" si="254"/>
        <v>0.16995063102415-0.109941004280027i</v>
      </c>
      <c r="M631" t="str">
        <f t="shared" si="255"/>
        <v>3.13423966557555-2.32781991987871i</v>
      </c>
      <c r="N631" t="str">
        <f t="shared" si="256"/>
        <v>-0.220415013045183i</v>
      </c>
      <c r="O631" t="str">
        <f t="shared" si="257"/>
        <v>0.97580679715053-0.218634614447997i</v>
      </c>
      <c r="P631" t="str">
        <f t="shared" si="258"/>
        <v>0.02419320284947+0.218634614447997i</v>
      </c>
      <c r="Q631" t="str">
        <f t="shared" si="259"/>
        <v>-0.02419320284947+0.00178039859718598i</v>
      </c>
      <c r="R631" t="str">
        <f t="shared" si="260"/>
        <v>-0.333153223539216-9.06154349814154i</v>
      </c>
      <c r="S631" t="str">
        <f t="shared" si="261"/>
        <v>0.0227518480926891i</v>
      </c>
      <c r="T631" t="str">
        <f t="shared" si="262"/>
        <v>0.206166861155011-0.00757985153355394i</v>
      </c>
      <c r="U631" t="str">
        <f t="shared" si="263"/>
        <v>0.0000499999999999998-0.00485198899737501i</v>
      </c>
      <c r="V631" t="str">
        <f t="shared" si="264"/>
        <v>3.33333333333333E-06-0.00533718789711253i</v>
      </c>
      <c r="W631" t="str">
        <f t="shared" si="265"/>
        <v>0.0000144743678101343-0.00254157745237891i</v>
      </c>
      <c r="X631" t="str">
        <f t="shared" si="266"/>
        <v>0.000136105173986012-0.00253435046975932i</v>
      </c>
      <c r="Y631" t="str">
        <f t="shared" si="267"/>
        <v>0.009+0.0312274309766825i</v>
      </c>
      <c r="Z631" t="str">
        <f t="shared" si="268"/>
        <v>-1.10354061970844-0.417784894108313i</v>
      </c>
      <c r="AA631" t="str">
        <f t="shared" si="269"/>
        <v>141.057491434706-443.008687045884i</v>
      </c>
      <c r="AB631" t="str">
        <f t="shared" si="270"/>
        <v>1.4241723644616-0.0523605734710824i</v>
      </c>
      <c r="AC631" t="str">
        <f t="shared" si="271"/>
        <v>5.34181152936981-3.47932738561982i</v>
      </c>
      <c r="AD631" t="str">
        <f t="shared" si="272"/>
        <v>0.191675974701473+0.115043911806755i</v>
      </c>
      <c r="AE631" t="str">
        <f t="shared" si="273"/>
        <v>-0.163458615393292-0.207034956522673i</v>
      </c>
      <c r="AF631" t="str">
        <f t="shared" si="274"/>
        <v>-11.3443361901048-3.83493681351801i</v>
      </c>
      <c r="AG631" t="str">
        <f t="shared" si="275"/>
        <v>1.28237007982421-0.248644464956924i</v>
      </c>
      <c r="AH631" t="str">
        <f t="shared" si="276"/>
        <v>0.363318891383168+2.39078008068649i</v>
      </c>
      <c r="AI631">
        <f t="shared" si="277"/>
        <v>7.6699473974684276</v>
      </c>
      <c r="AJ631">
        <f t="shared" si="278"/>
        <v>81.359063883487423</v>
      </c>
      <c r="AK631"/>
      <c r="AL631"/>
      <c r="AM631"/>
      <c r="AN631"/>
    </row>
    <row r="632" spans="1:40" x14ac:dyDescent="0.25">
      <c r="A632"/>
      <c r="B632">
        <f t="shared" si="279"/>
        <v>49800</v>
      </c>
      <c r="C632" s="186" t="str">
        <f t="shared" si="247"/>
        <v>-0.0000308165404419794+0.0491771401465978i</v>
      </c>
      <c r="D632" s="158" t="str">
        <f t="shared" si="248"/>
        <v>-5.95724221714935+0.377024741123917i</v>
      </c>
      <c r="E632" t="str">
        <f t="shared" si="249"/>
        <v>2870</v>
      </c>
      <c r="F632" t="str">
        <f t="shared" si="250"/>
        <v>0.777000777000777</v>
      </c>
      <c r="G632" t="str">
        <f t="shared" si="245"/>
        <v>0.777000777000777</v>
      </c>
      <c r="H632" t="str">
        <f t="shared" si="251"/>
        <v>5.39550031858342+4.21172441388021i</v>
      </c>
      <c r="I632" t="str">
        <f t="shared" si="252"/>
        <v>195.564142685965i</v>
      </c>
      <c r="J632" t="str">
        <f t="shared" si="246"/>
        <v>-31.71352880855+42.2959869748638i</v>
      </c>
      <c r="K632" t="str">
        <f t="shared" si="253"/>
        <v>2.95973918392881-2.21921228439718i</v>
      </c>
      <c r="L632" t="str">
        <f t="shared" si="254"/>
        <v>0.16974890210853-0.110031452606442i</v>
      </c>
      <c r="M632" t="str">
        <f t="shared" si="255"/>
        <v>3.12948808603734-2.32924373700362i</v>
      </c>
      <c r="N632" t="str">
        <f t="shared" si="256"/>
        <v>-0.220858504017105i</v>
      </c>
      <c r="O632" t="str">
        <f t="shared" si="257"/>
        <v>0.975709738713143-0.219067354437695i</v>
      </c>
      <c r="P632" t="str">
        <f t="shared" si="258"/>
        <v>0.024290261286857+0.219067354437695i</v>
      </c>
      <c r="Q632" t="str">
        <f t="shared" si="259"/>
        <v>-0.024290261286857+0.00179114957940998i</v>
      </c>
      <c r="R632" t="str">
        <f t="shared" si="260"/>
        <v>-0.333152497319273-9.04329837373976i</v>
      </c>
      <c r="S632" t="str">
        <f t="shared" si="261"/>
        <v>0.0227976264590728i</v>
      </c>
      <c r="T632" t="str">
        <f t="shared" si="262"/>
        <v>0.20616573828246-0.00759508618779204i</v>
      </c>
      <c r="U632" t="str">
        <f t="shared" si="263"/>
        <v>0.0000499999999999998-0.00484224604758108i</v>
      </c>
      <c r="V632" t="str">
        <f t="shared" si="264"/>
        <v>3.33333333333333E-06-0.0053264706523392i</v>
      </c>
      <c r="W632" t="str">
        <f t="shared" si="265"/>
        <v>0.000014474366557601-0.00253647412200971i</v>
      </c>
      <c r="X632" t="str">
        <f t="shared" si="266"/>
        <v>0.00013561830996132-0.00252928497063728i</v>
      </c>
      <c r="Y632" t="str">
        <f t="shared" si="267"/>
        <v>0.009+0.0312902628297543i</v>
      </c>
      <c r="Z632" t="str">
        <f t="shared" si="268"/>
        <v>-1.09929920721567-0.415195698961208i</v>
      </c>
      <c r="AA632" t="str">
        <f t="shared" si="269"/>
        <v>140.447134605404-442.159117391974i</v>
      </c>
      <c r="AB632" t="str">
        <f t="shared" si="270"/>
        <v>1.42416460781222-0.0524658123704209i</v>
      </c>
      <c r="AC632" t="str">
        <f t="shared" si="271"/>
        <v>5.33470050783377-3.48141762794633i</v>
      </c>
      <c r="AD632" t="str">
        <f t="shared" si="272"/>
        <v>0.191726998841102+0.115285935966811i</v>
      </c>
      <c r="AE632" t="str">
        <f t="shared" si="273"/>
        <v>-0.162899113063726-0.206337963304998i</v>
      </c>
      <c r="AF632" t="str">
        <f t="shared" si="274"/>
        <v>-11.3527425357328-3.83469967275629i</v>
      </c>
      <c r="AG632" t="str">
        <f t="shared" si="275"/>
        <v>1.28200609181684-0.24826778561985i</v>
      </c>
      <c r="AH632" t="str">
        <f t="shared" si="276"/>
        <v>0.36350922288856+2.3848705537685i</v>
      </c>
      <c r="AI632">
        <f t="shared" si="277"/>
        <v>7.6490406879976547</v>
      </c>
      <c r="AJ632">
        <f t="shared" si="278"/>
        <v>81.333507789417169</v>
      </c>
      <c r="AK632"/>
      <c r="AL632"/>
      <c r="AM632"/>
      <c r="AN632"/>
    </row>
    <row r="633" spans="1:40" x14ac:dyDescent="0.25">
      <c r="A633"/>
      <c r="B633">
        <f t="shared" si="279"/>
        <v>49900</v>
      </c>
      <c r="C633" s="186" t="str">
        <f t="shared" si="247"/>
        <v>-0.0000306931510628035+0.0490785888407046i</v>
      </c>
      <c r="D633" s="158" t="str">
        <f t="shared" si="248"/>
        <v>-5.95724127116411+0.376269181112069i</v>
      </c>
      <c r="E633" t="str">
        <f t="shared" si="249"/>
        <v>2870</v>
      </c>
      <c r="F633" t="str">
        <f t="shared" si="250"/>
        <v>0.777000777000777</v>
      </c>
      <c r="G633" t="str">
        <f t="shared" si="245"/>
        <v>0.777000777000777</v>
      </c>
      <c r="H633" t="str">
        <f t="shared" si="251"/>
        <v>5.40388675829172+4.21071418443559i</v>
      </c>
      <c r="I633" t="str">
        <f t="shared" si="252"/>
        <v>195.956841767663i</v>
      </c>
      <c r="J633" t="str">
        <f t="shared" si="246"/>
        <v>-31.8450403495821+42.3809186756166i</v>
      </c>
      <c r="K633" t="str">
        <f t="shared" si="253"/>
        <v>2.95519414143193-2.22053413695567i</v>
      </c>
      <c r="L633" t="str">
        <f t="shared" si="254"/>
        <v>0.169547247480458-0.110121424038504i</v>
      </c>
      <c r="M633" t="str">
        <f t="shared" si="255"/>
        <v>3.12474138891239-2.33065556099417i</v>
      </c>
      <c r="N633" t="str">
        <f t="shared" si="256"/>
        <v>-0.221301994989027i</v>
      </c>
      <c r="O633" t="str">
        <f t="shared" si="257"/>
        <v>0.975612488369028-0.219500051340298i</v>
      </c>
      <c r="P633" t="str">
        <f t="shared" si="258"/>
        <v>0.024387511630972+0.219500051340298i</v>
      </c>
      <c r="Q633" t="str">
        <f t="shared" si="259"/>
        <v>-0.024387511630972+0.00180194364872899i</v>
      </c>
      <c r="R633" t="str">
        <f t="shared" si="260"/>
        <v>-0.333151769634291-9.02512627717734i</v>
      </c>
      <c r="S633" t="str">
        <f t="shared" si="261"/>
        <v>0.0228434048254565i</v>
      </c>
      <c r="T633" t="str">
        <f t="shared" si="262"/>
        <v>0.206164613150427-0.00761032074207334i</v>
      </c>
      <c r="U633" t="str">
        <f t="shared" si="263"/>
        <v>0.00005-0.00483254214768615i</v>
      </c>
      <c r="V633" t="str">
        <f t="shared" si="264"/>
        <v>3.33333333333333E-06-0.00531579636245475i</v>
      </c>
      <c r="W633" t="str">
        <f t="shared" si="265"/>
        <v>0.0000144743653025503-0.00253139124634949i</v>
      </c>
      <c r="X633" t="str">
        <f t="shared" si="266"/>
        <v>0.00013513436113382-0.00252423963524661i</v>
      </c>
      <c r="Y633" t="str">
        <f t="shared" si="267"/>
        <v>0.009+0.0313530946828261i</v>
      </c>
      <c r="Z633" t="str">
        <f t="shared" si="268"/>
        <v>-1.09508135161353-0.412628122747245i</v>
      </c>
      <c r="AA633" t="str">
        <f t="shared" si="269"/>
        <v>139.840777193334-441.312556123928i</v>
      </c>
      <c r="AB633" t="str">
        <f t="shared" si="270"/>
        <v>1.42415683555465-0.0525710505792715i</v>
      </c>
      <c r="AC633" t="str">
        <f t="shared" si="271"/>
        <v>5.32759679698023-3.48348998611696i</v>
      </c>
      <c r="AD633" t="str">
        <f t="shared" si="272"/>
        <v>0.191778123785971+0.115527909982664i</v>
      </c>
      <c r="AE633" t="str">
        <f t="shared" si="273"/>
        <v>-0.16234258238439-0.205645507014696i</v>
      </c>
      <c r="AF633" t="str">
        <f t="shared" si="274"/>
        <v>-11.3611280294558-3.83444500332352i</v>
      </c>
      <c r="AG633" t="str">
        <f t="shared" si="275"/>
        <v>1.28164439527599-0.247892464295649i</v>
      </c>
      <c r="AH633" t="str">
        <f t="shared" si="276"/>
        <v>0.363693319011425+2.37898709038383i</v>
      </c>
      <c r="AI633">
        <f t="shared" si="277"/>
        <v>7.6281748622491303</v>
      </c>
      <c r="AJ633">
        <f t="shared" si="278"/>
        <v>81.308068747653309</v>
      </c>
      <c r="AK633"/>
      <c r="AL633"/>
      <c r="AM633"/>
      <c r="AN633"/>
    </row>
    <row r="634" spans="1:40" x14ac:dyDescent="0.25">
      <c r="A634"/>
      <c r="B634">
        <f t="shared" si="279"/>
        <v>50000</v>
      </c>
      <c r="C634" s="186" t="str">
        <f t="shared" si="247"/>
        <v>-0.0000305705012789344+0.0489804317395735i</v>
      </c>
      <c r="D634" s="158" t="str">
        <f t="shared" si="248"/>
        <v>-5.9572403308491+0.37551664333673i</v>
      </c>
      <c r="E634" t="str">
        <f t="shared" si="249"/>
        <v>2870</v>
      </c>
      <c r="F634" t="str">
        <f t="shared" si="250"/>
        <v>0.777000777000777</v>
      </c>
      <c r="G634" t="str">
        <f t="shared" si="245"/>
        <v>0.777000777000777</v>
      </c>
      <c r="H634" t="str">
        <f t="shared" si="251"/>
        <v>5.41225236746769+4.20968957767975i</v>
      </c>
      <c r="I634" t="str">
        <f t="shared" si="252"/>
        <v>196.349540849362i</v>
      </c>
      <c r="J634" t="str">
        <f t="shared" si="246"/>
        <v>-31.9768157051398+42.4658503763693i</v>
      </c>
      <c r="K634" t="str">
        <f t="shared" si="253"/>
        <v>2.95065392724298-2.2218445175326i</v>
      </c>
      <c r="L634" t="str">
        <f t="shared" si="254"/>
        <v>0.169345668315451-0.110210919631325i</v>
      </c>
      <c r="M634" t="str">
        <f t="shared" si="255"/>
        <v>3.11999959555843-2.33205543716392i</v>
      </c>
      <c r="N634" t="str">
        <f t="shared" si="256"/>
        <v>-0.221745485960948i</v>
      </c>
      <c r="O634" t="str">
        <f t="shared" si="257"/>
        <v>0.975515046137313-0.2199327050707i</v>
      </c>
      <c r="P634" t="str">
        <f t="shared" si="258"/>
        <v>0.024484953862687+0.2199327050707i</v>
      </c>
      <c r="Q634" t="str">
        <f t="shared" si="259"/>
        <v>-0.024484953862687+0.001812780890248i</v>
      </c>
      <c r="R634" t="str">
        <f t="shared" si="260"/>
        <v>-0.333151040484092-9.00702677028667i</v>
      </c>
      <c r="S634" t="str">
        <f t="shared" si="261"/>
        <v>0.0228891831918402i</v>
      </c>
      <c r="T634" t="str">
        <f t="shared" si="262"/>
        <v>0.2061634857589-0.00762555519619255i</v>
      </c>
      <c r="U634" t="str">
        <f t="shared" si="263"/>
        <v>0.00005-0.00482287706339078i</v>
      </c>
      <c r="V634" t="str">
        <f t="shared" si="264"/>
        <v>3.33333333333333E-06-0.00530516476972983i</v>
      </c>
      <c r="W634" t="str">
        <f t="shared" si="265"/>
        <v>0.0000144743640449822-0.00252632870266996i</v>
      </c>
      <c r="X634" t="str">
        <f t="shared" si="266"/>
        <v>0.000134653304293621-0.00251921434371206i</v>
      </c>
      <c r="Y634" t="str">
        <f t="shared" si="267"/>
        <v>0.009+0.0314159265358979i</v>
      </c>
      <c r="Z634" t="str">
        <f t="shared" si="268"/>
        <v>-1.09088688903893-0.410081939663892i</v>
      </c>
      <c r="AA634" t="str">
        <f t="shared" si="269"/>
        <v>139.238384219889-440.468989996142i</v>
      </c>
      <c r="AB634" t="str">
        <f t="shared" si="270"/>
        <v>1.4241490476888-0.0526762880962162i</v>
      </c>
      <c r="AC634" t="str">
        <f t="shared" si="271"/>
        <v>5.32050042873959-3.4855445275502i</v>
      </c>
      <c r="AD634" t="str">
        <f t="shared" si="272"/>
        <v>0.19182934952324+0.115769833986076i</v>
      </c>
      <c r="AE634" t="str">
        <f t="shared" si="273"/>
        <v>-0.161789004252193-0.204957545778577i</v>
      </c>
      <c r="AF634" t="str">
        <f t="shared" si="274"/>
        <v>-11.3694926983168-3.83417293434302i</v>
      </c>
      <c r="AG634" t="str">
        <f t="shared" si="275"/>
        <v>1.2812849704876-0.247518496261983i</v>
      </c>
      <c r="AH634" t="str">
        <f t="shared" si="276"/>
        <v>0.363871257587565+2.37312953630169i</v>
      </c>
      <c r="AI634">
        <f t="shared" si="277"/>
        <v>7.6073497916490416</v>
      </c>
      <c r="AJ634">
        <f t="shared" si="278"/>
        <v>81.28274601006737</v>
      </c>
      <c r="AK634"/>
      <c r="AL634"/>
      <c r="AM634"/>
      <c r="AN634"/>
    </row>
    <row r="635" spans="1:40" x14ac:dyDescent="0.25">
      <c r="A635"/>
      <c r="B635">
        <f t="shared" si="279"/>
        <v>50100</v>
      </c>
      <c r="C635" s="186" t="str">
        <f t="shared" si="247"/>
        <v>-0.0000304485851913205+0.0488826664827005i</v>
      </c>
      <c r="D635" s="158" t="str">
        <f t="shared" si="248"/>
        <v>-5.95723939615909+0.374767109700704i</v>
      </c>
      <c r="E635" t="str">
        <f t="shared" si="249"/>
        <v>2870</v>
      </c>
      <c r="F635" t="str">
        <f t="shared" si="250"/>
        <v>0.777000777000777</v>
      </c>
      <c r="G635" t="str">
        <f t="shared" si="245"/>
        <v>0.777000777000777</v>
      </c>
      <c r="H635" t="str">
        <f t="shared" si="251"/>
        <v>5.42059717351731+4.20865070388827i</v>
      </c>
      <c r="I635" t="str">
        <f t="shared" si="252"/>
        <v>196.742239931061i</v>
      </c>
      <c r="J635" t="str">
        <f t="shared" si="246"/>
        <v>-32.1088548752232+42.5507820771221i</v>
      </c>
      <c r="K635" t="str">
        <f t="shared" si="253"/>
        <v>2.94611856132783-2.22314347029916i</v>
      </c>
      <c r="L635" t="str">
        <f t="shared" si="254"/>
        <v>0.169144165782373-0.110299940441799i</v>
      </c>
      <c r="M635" t="str">
        <f t="shared" si="255"/>
        <v>3.1152627271102-2.33344341074096i</v>
      </c>
      <c r="N635" t="str">
        <f t="shared" si="256"/>
        <v>-0.22218897693287i</v>
      </c>
      <c r="O635" t="str">
        <f t="shared" si="257"/>
        <v>0.975417412037164-0.220365315543805i</v>
      </c>
      <c r="P635" t="str">
        <f t="shared" si="258"/>
        <v>0.024582587962836+0.220365315543805i</v>
      </c>
      <c r="Q635" t="str">
        <f t="shared" si="259"/>
        <v>-0.024582587962836+0.00182366138906501i</v>
      </c>
      <c r="R635" t="str">
        <f t="shared" si="260"/>
        <v>-0.333150309867934-8.98899941839864i</v>
      </c>
      <c r="S635" t="str">
        <f t="shared" si="261"/>
        <v>0.0229349615582237i</v>
      </c>
      <c r="T635" t="str">
        <f t="shared" si="262"/>
        <v>0.206162356107868-0.00764078954993138i</v>
      </c>
      <c r="U635" t="str">
        <f t="shared" si="263"/>
        <v>0.00005-0.00481325056226624i</v>
      </c>
      <c r="V635" t="str">
        <f t="shared" si="264"/>
        <v>3.33333333333333E-06-0.00529457561849287i</v>
      </c>
      <c r="W635" t="str">
        <f t="shared" si="265"/>
        <v>0.0000144743627848969-0.00252128636922272i</v>
      </c>
      <c r="X635" t="str">
        <f t="shared" si="266"/>
        <v>0.000134175116461189-0.00251420897710466i</v>
      </c>
      <c r="Y635" t="str">
        <f t="shared" si="267"/>
        <v>0.009+0.0314787583889697i</v>
      </c>
      <c r="Z635" t="str">
        <f t="shared" si="268"/>
        <v>-1.08671565689595-0.407556926727429i</v>
      </c>
      <c r="AA635" t="str">
        <f t="shared" si="269"/>
        <v>138.639921085998-439.628405800504i</v>
      </c>
      <c r="AB635" t="str">
        <f t="shared" si="270"/>
        <v>1.4241412442146-0.0527815249197471i</v>
      </c>
      <c r="AC635" t="str">
        <f t="shared" si="271"/>
        <v>5.31341143470924-3.48758131953952i</v>
      </c>
      <c r="AD635" t="str">
        <f t="shared" si="272"/>
        <v>0.191880676040093+0.116011708107454i</v>
      </c>
      <c r="AE635" t="str">
        <f t="shared" si="273"/>
        <v>-0.161238359687876-0.204274038208895i</v>
      </c>
      <c r="AF635" t="str">
        <f t="shared" si="274"/>
        <v>-11.3778365696764-3.83388359418757i</v>
      </c>
      <c r="AG635" t="str">
        <f t="shared" si="275"/>
        <v>1.28092779794643-0.247145876788782i</v>
      </c>
      <c r="AH635" t="str">
        <f t="shared" si="276"/>
        <v>0.3640431155138+2.36729773837658i</v>
      </c>
      <c r="AI635">
        <f t="shared" si="277"/>
        <v>7.5865653481203825</v>
      </c>
      <c r="AJ635">
        <f t="shared" si="278"/>
        <v>81.257538833935769</v>
      </c>
      <c r="AK635"/>
      <c r="AL635"/>
      <c r="AM635"/>
      <c r="AN635"/>
    </row>
    <row r="636" spans="1:40" x14ac:dyDescent="0.25">
      <c r="A636"/>
      <c r="B636">
        <f t="shared" si="279"/>
        <v>50200</v>
      </c>
      <c r="C636" s="186" t="str">
        <f t="shared" si="247"/>
        <v>-0.0000303273969596067+0.0487852907283903i</v>
      </c>
      <c r="D636" s="158" t="str">
        <f t="shared" si="248"/>
        <v>-5.95723846704932+0.374020562250992i</v>
      </c>
      <c r="E636" t="str">
        <f t="shared" si="249"/>
        <v>2870</v>
      </c>
      <c r="F636" t="str">
        <f t="shared" si="250"/>
        <v>0.777000777000777</v>
      </c>
      <c r="G636" t="str">
        <f t="shared" si="245"/>
        <v>0.777000777000777</v>
      </c>
      <c r="H636" t="str">
        <f t="shared" si="251"/>
        <v>5.42892120415961+4.20759767273358i</v>
      </c>
      <c r="I636" t="str">
        <f t="shared" si="252"/>
        <v>197.13493901276i</v>
      </c>
      <c r="J636" t="str">
        <f t="shared" si="246"/>
        <v>-32.2411578598322+42.6357137778748i</v>
      </c>
      <c r="K636" t="str">
        <f t="shared" si="253"/>
        <v>2.9415880634372-2.22443103933897i</v>
      </c>
      <c r="L636" t="str">
        <f t="shared" si="254"/>
        <v>0.168942741043443-0.110388487528564i</v>
      </c>
      <c r="M636" t="str">
        <f t="shared" si="255"/>
        <v>3.11053080448064-2.33481952686753i</v>
      </c>
      <c r="N636" t="str">
        <f t="shared" si="256"/>
        <v>-0.222632467904792i</v>
      </c>
      <c r="O636" t="str">
        <f t="shared" si="257"/>
        <v>0.975319586087784-0.220797882674526i</v>
      </c>
      <c r="P636" t="str">
        <f t="shared" si="258"/>
        <v>0.024680413912216+0.220797882674526i</v>
      </c>
      <c r="Q636" t="str">
        <f t="shared" si="259"/>
        <v>-0.024680413912216+0.001834585230266i</v>
      </c>
      <c r="R636" t="str">
        <f t="shared" si="260"/>
        <v>-0.333149577786405-8.97104379030742i</v>
      </c>
      <c r="S636" t="str">
        <f t="shared" si="261"/>
        <v>0.0229807399246074i</v>
      </c>
      <c r="T636" t="str">
        <f t="shared" si="262"/>
        <v>0.206161224197319-0.00765602380310214i</v>
      </c>
      <c r="U636" t="str">
        <f t="shared" si="263"/>
        <v>0.00005-0.00480366241373583i</v>
      </c>
      <c r="V636" t="str">
        <f t="shared" si="264"/>
        <v>3.33333333333333E-06-0.00528402865510941i</v>
      </c>
      <c r="W636" t="str">
        <f t="shared" si="265"/>
        <v>0.0000144743615222941-0.00251626412522951i</v>
      </c>
      <c r="X636" t="str">
        <f t="shared" si="266"/>
        <v>0.00013369977488461-0.00250922341743216i</v>
      </c>
      <c r="Y636" t="str">
        <f t="shared" si="267"/>
        <v>0.009+0.0315415902420415i</v>
      </c>
      <c r="Z636" t="str">
        <f t="shared" si="268"/>
        <v>-1.08256749384696-0.405052863732208i</v>
      </c>
      <c r="AA636" t="str">
        <f t="shared" si="269"/>
        <v>138.045353567264-438.790790367132i</v>
      </c>
      <c r="AB636" t="str">
        <f t="shared" si="270"/>
        <v>1.42413342513197-0.0528867610485675i</v>
      </c>
      <c r="AC636" t="str">
        <f t="shared" si="271"/>
        <v>5.30632984615454-3.48960042925364i</v>
      </c>
      <c r="AD636" t="str">
        <f t="shared" si="272"/>
        <v>0.191932103323741+0.116253532475853i</v>
      </c>
      <c r="AE636" t="str">
        <f t="shared" si="273"/>
        <v>-0.160690629835629-0.203594943396668i</v>
      </c>
      <c r="AF636" t="str">
        <f t="shared" si="274"/>
        <v>-11.3861596712089-3.83357711048259i</v>
      </c>
      <c r="AG636" t="str">
        <f t="shared" si="275"/>
        <v>1.28057285835347-0.246774601139044i</v>
      </c>
      <c r="AH636" t="str">
        <f t="shared" si="276"/>
        <v>0.364208968760067+2.36149154453999i</v>
      </c>
      <c r="AI636">
        <f t="shared" si="277"/>
        <v>7.5658214040811886</v>
      </c>
      <c r="AJ636">
        <f t="shared" si="278"/>
        <v>81.232446481891813</v>
      </c>
      <c r="AK636"/>
      <c r="AL636"/>
      <c r="AM636"/>
      <c r="AN636"/>
    </row>
    <row r="637" spans="1:40" x14ac:dyDescent="0.25">
      <c r="A637"/>
      <c r="B637">
        <f t="shared" si="279"/>
        <v>50300</v>
      </c>
      <c r="C637" s="186" t="str">
        <f t="shared" si="247"/>
        <v>-0.0000302069308014361+0.0486883021535699i</v>
      </c>
      <c r="D637" s="158" t="str">
        <f t="shared" si="248"/>
        <v>-5.95723754347543+0.373276983177369i</v>
      </c>
      <c r="E637" t="str">
        <f t="shared" si="249"/>
        <v>2870</v>
      </c>
      <c r="F637" t="str">
        <f t="shared" si="250"/>
        <v>0.777000777000777</v>
      </c>
      <c r="G637" t="str">
        <f t="shared" si="245"/>
        <v>0.777000777000777</v>
      </c>
      <c r="H637" t="str">
        <f t="shared" si="251"/>
        <v>5.43722448742176+4.2065305932868i</v>
      </c>
      <c r="I637" t="str">
        <f t="shared" si="252"/>
        <v>197.527638094458i</v>
      </c>
      <c r="J637" t="str">
        <f t="shared" si="246"/>
        <v>-32.3737246589669+42.7206454786276i</v>
      </c>
      <c r="K637" t="str">
        <f t="shared" si="253"/>
        <v>2.93706245310766-2.22570726864756i</v>
      </c>
      <c r="L637" t="str">
        <f t="shared" si="254"/>
        <v>0.168741395254253-0.110476561951967i</v>
      </c>
      <c r="M637" t="str">
        <f t="shared" si="255"/>
        <v>3.10580384836191-2.33618383059953i</v>
      </c>
      <c r="N637" t="str">
        <f t="shared" si="256"/>
        <v>-0.223075958876714i</v>
      </c>
      <c r="O637" t="str">
        <f t="shared" si="257"/>
        <v>0.975221568308413-0.221230406377784i</v>
      </c>
      <c r="P637" t="str">
        <f t="shared" si="258"/>
        <v>0.024778431691587+0.221230406377784i</v>
      </c>
      <c r="Q637" t="str">
        <f t="shared" si="259"/>
        <v>-0.024778431691587+0.00184555249893001i</v>
      </c>
      <c r="R637" t="str">
        <f t="shared" si="260"/>
        <v>-0.333148844239546-8.95315945823597i</v>
      </c>
      <c r="S637" t="str">
        <f t="shared" si="261"/>
        <v>0.0230265182909911i</v>
      </c>
      <c r="T637" t="str">
        <f t="shared" si="262"/>
        <v>0.206160090027231-0.00767125795550445i</v>
      </c>
      <c r="U637" t="str">
        <f t="shared" si="263"/>
        <v>0.00005-0.00479411238905643i</v>
      </c>
      <c r="V637" t="str">
        <f t="shared" si="264"/>
        <v>3.33333333333333E-06-0.00527352362796207i</v>
      </c>
      <c r="W637" t="str">
        <f t="shared" si="265"/>
        <v>0.000014474360257174-0.0025112618508725i</v>
      </c>
      <c r="X637" t="str">
        <f t="shared" si="266"/>
        <v>0.000133227257036887-0.00250425754763001i</v>
      </c>
      <c r="Y637" t="str">
        <f t="shared" si="267"/>
        <v>0.009+0.0316044220951133i</v>
      </c>
      <c r="Z637" t="str">
        <f t="shared" si="268"/>
        <v>-1.07844223980384-0.402569533210627i</v>
      </c>
      <c r="AA637" t="str">
        <f t="shared" si="269"/>
        <v>137.454647809175-437.956130565077i</v>
      </c>
      <c r="AB637" t="str">
        <f t="shared" si="270"/>
        <v>1.42412559044076-0.0529919964812933i</v>
      </c>
      <c r="AC637" t="str">
        <f t="shared" si="271"/>
        <v>5.2992556940108-3.49160192373469i</v>
      </c>
      <c r="AD637" t="str">
        <f t="shared" si="272"/>
        <v>0.191983631361416+0.116495307218995i</v>
      </c>
      <c r="AE637" t="str">
        <f t="shared" si="273"/>
        <v>-0.160145795962701-0.202920220905135i</v>
      </c>
      <c r="AF637" t="str">
        <f t="shared" si="274"/>
        <v>-11.3944620308972-3.83325361010943i</v>
      </c>
      <c r="AG637" t="str">
        <f t="shared" si="275"/>
        <v>1.28022013261336-0.246404664569563i</v>
      </c>
      <c r="AH637" t="str">
        <f t="shared" si="276"/>
        <v>0.364368892381399+2.35571080379216i</v>
      </c>
      <c r="AI637">
        <f t="shared" si="277"/>
        <v>7.5451178324427595</v>
      </c>
      <c r="AJ637">
        <f t="shared" si="278"/>
        <v>81.207468221877249</v>
      </c>
      <c r="AK637"/>
      <c r="AL637"/>
      <c r="AM637"/>
      <c r="AN637"/>
    </row>
    <row r="638" spans="1:40" x14ac:dyDescent="0.25">
      <c r="A638"/>
      <c r="B638">
        <f t="shared" si="279"/>
        <v>50400</v>
      </c>
      <c r="C638" s="186" t="str">
        <f t="shared" si="247"/>
        <v>-0.0000300871809917589+0.0485916984536028i</v>
      </c>
      <c r="D638" s="158" t="str">
        <f t="shared" si="248"/>
        <v>-5.95723662539356+0.372536354810955i</v>
      </c>
      <c r="E638" t="str">
        <f t="shared" si="249"/>
        <v>2870</v>
      </c>
      <c r="F638" t="str">
        <f t="shared" si="250"/>
        <v>0.777000777000777</v>
      </c>
      <c r="G638" t="str">
        <f t="shared" si="245"/>
        <v>0.777000777000777</v>
      </c>
      <c r="H638" t="str">
        <f t="shared" si="251"/>
        <v>5.44550705163436+4.20544957401973i</v>
      </c>
      <c r="I638" t="str">
        <f t="shared" si="252"/>
        <v>197.920337176157i</v>
      </c>
      <c r="J638" t="str">
        <f t="shared" si="246"/>
        <v>-32.5065552726272+42.8055771793803i</v>
      </c>
      <c r="K638" t="str">
        <f t="shared" si="253"/>
        <v>2.93254174966279-2.2269722021321i</v>
      </c>
      <c r="L638" t="str">
        <f t="shared" si="254"/>
        <v>0.168540129563772-0.110564164774032i</v>
      </c>
      <c r="M638" t="str">
        <f t="shared" si="255"/>
        <v>3.10108187922656-2.33753636690613i</v>
      </c>
      <c r="N638" t="str">
        <f t="shared" si="256"/>
        <v>-0.223519449848636i</v>
      </c>
      <c r="O638" t="str">
        <f t="shared" si="257"/>
        <v>0.97512335871833-0.221662886568508i</v>
      </c>
      <c r="P638" t="str">
        <f t="shared" si="258"/>
        <v>0.02487664128167+0.221662886568508i</v>
      </c>
      <c r="Q638" t="str">
        <f t="shared" si="259"/>
        <v>-0.02487664128167+0.00185656328012801i</v>
      </c>
      <c r="R638" t="str">
        <f t="shared" si="260"/>
        <v>-0.333148109227163-8.93534599780269i</v>
      </c>
      <c r="S638" t="str">
        <f t="shared" si="261"/>
        <v>0.0230722966573748i</v>
      </c>
      <c r="T638" t="str">
        <f t="shared" si="262"/>
        <v>0.20615895359759-0.00768649200693261i</v>
      </c>
      <c r="U638" t="str">
        <f t="shared" si="263"/>
        <v>0.00005-0.00478460026130036i</v>
      </c>
      <c r="V638" t="str">
        <f t="shared" si="264"/>
        <v>3.33333333333333E-06-0.00526306028743039i</v>
      </c>
      <c r="W638" t="str">
        <f t="shared" si="265"/>
        <v>0.0000144743589895364-0.00250627942728482i</v>
      </c>
      <c r="X638" t="str">
        <f t="shared" si="266"/>
        <v>0.000132757540613283-0.00249931125155222i</v>
      </c>
      <c r="Y638" t="str">
        <f t="shared" si="267"/>
        <v>0.009+0.0316672539481851i</v>
      </c>
      <c r="Z638" t="str">
        <f t="shared" si="268"/>
        <v>-1.07433973591914-0.400106720393727i</v>
      </c>
      <c r="AA638" t="str">
        <f t="shared" si="269"/>
        <v>136.867770322383-437.124413303005i</v>
      </c>
      <c r="AB638" t="str">
        <f t="shared" si="270"/>
        <v>1.42411774014086-0.0530972312165035i</v>
      </c>
      <c r="AC638" t="str">
        <f t="shared" si="271"/>
        <v>5.2921890088853-3.49358586989804i</v>
      </c>
      <c r="AD638" t="str">
        <f t="shared" si="272"/>
        <v>0.19203526014037+0.116737032463286i</v>
      </c>
      <c r="AE638" t="str">
        <f t="shared" si="273"/>
        <v>-0.159603839458987-0.202249830763311i</v>
      </c>
      <c r="AF638" t="str">
        <f t="shared" si="274"/>
        <v>-11.4027436770279-3.83291321920878i</v>
      </c>
      <c r="AG638" t="str">
        <f t="shared" si="275"/>
        <v>1.27986960183188-0.246036062331672i</v>
      </c>
      <c r="AH638" t="str">
        <f t="shared" si="276"/>
        <v>0.364522960529431+2.3499553661939i</v>
      </c>
      <c r="AI638">
        <f t="shared" si="277"/>
        <v>7.5244545066077384</v>
      </c>
      <c r="AJ638">
        <f t="shared" si="278"/>
        <v>81.182603327101347</v>
      </c>
      <c r="AK638"/>
      <c r="AL638"/>
      <c r="AM638"/>
      <c r="AN638"/>
    </row>
    <row r="639" spans="1:40" x14ac:dyDescent="0.25">
      <c r="A639"/>
      <c r="B639">
        <f t="shared" si="279"/>
        <v>50500</v>
      </c>
      <c r="C639" s="186" t="str">
        <f t="shared" si="247"/>
        <v>-0.0000299681418621526+0.0484954773421073i</v>
      </c>
      <c r="D639" s="158" t="str">
        <f t="shared" si="248"/>
        <v>-5.95723571276023+0.371798659622823i</v>
      </c>
      <c r="E639" t="str">
        <f t="shared" si="249"/>
        <v>2870</v>
      </c>
      <c r="F639" t="str">
        <f t="shared" si="250"/>
        <v>0.777000777000777</v>
      </c>
      <c r="G639" t="str">
        <f t="shared" si="245"/>
        <v>0.777000777000777</v>
      </c>
      <c r="H639" t="str">
        <f t="shared" si="251"/>
        <v>5.453768925427+4.20435472280651i</v>
      </c>
      <c r="I639" t="str">
        <f t="shared" si="252"/>
        <v>198.313036257856i</v>
      </c>
      <c r="J639" t="str">
        <f t="shared" si="246"/>
        <v>-32.6396497008131+42.890508880133i</v>
      </c>
      <c r="K639" t="str">
        <f t="shared" si="253"/>
        <v>2.92802597221419-2.22822588361086i</v>
      </c>
      <c r="L639" t="str">
        <f t="shared" si="254"/>
        <v>0.168338945114363-0.110651297058418i</v>
      </c>
      <c r="M639" t="str">
        <f t="shared" si="255"/>
        <v>3.09636491732855-2.33887718066928i</v>
      </c>
      <c r="N639" t="str">
        <f t="shared" si="256"/>
        <v>-0.223962940820558i</v>
      </c>
      <c r="O639" t="str">
        <f t="shared" si="257"/>
        <v>0.975024957336851-0.222095323161635i</v>
      </c>
      <c r="P639" t="str">
        <f t="shared" si="258"/>
        <v>0.024975042663149+0.222095323161635i</v>
      </c>
      <c r="Q639" t="str">
        <f t="shared" si="259"/>
        <v>-0.024975042663149+0.00186761765892302i</v>
      </c>
      <c r="R639" t="str">
        <f t="shared" si="260"/>
        <v>-0.333147372748888-8.91760298798717i</v>
      </c>
      <c r="S639" t="str">
        <f t="shared" si="261"/>
        <v>0.0231180750237585i</v>
      </c>
      <c r="T639" t="str">
        <f t="shared" si="262"/>
        <v>0.20615781490838-0.00770172595717683i</v>
      </c>
      <c r="U639" t="str">
        <f t="shared" si="263"/>
        <v>0.00005-0.00477512580533739i</v>
      </c>
      <c r="V639" t="str">
        <f t="shared" si="264"/>
        <v>3.33333333333333E-06-0.00525263838587115i</v>
      </c>
      <c r="W639" t="str">
        <f t="shared" si="265"/>
        <v>0.0000144743577193815-0.00250131673654111i</v>
      </c>
      <c r="X639" t="str">
        <f t="shared" si="266"/>
        <v>0.000132290603528695-0.0024943844139624i</v>
      </c>
      <c r="Y639" t="str">
        <f t="shared" si="267"/>
        <v>0.009+0.0317300858012569i</v>
      </c>
      <c r="Z639" t="str">
        <f t="shared" si="268"/>
        <v>-1.07025982457727-0.397664213172444i</v>
      </c>
      <c r="AA639" t="str">
        <f t="shared" si="269"/>
        <v>136.284687978048-436.295625529839i</v>
      </c>
      <c r="AB639" t="str">
        <f t="shared" si="270"/>
        <v>1.42410987423217-0.053202465252749i</v>
      </c>
      <c r="AC639" t="str">
        <f t="shared" si="271"/>
        <v>5.28512982105866-3.49555233453142i</v>
      </c>
      <c r="AD639" t="str">
        <f t="shared" si="272"/>
        <v>0.192086989647881+0.116978708333824i</v>
      </c>
      <c r="AE639" t="str">
        <f t="shared" si="273"/>
        <v>-0.159064741836618-0.201583733459622i</v>
      </c>
      <c r="AF639" t="str">
        <f t="shared" si="274"/>
        <v>-11.4110046381872-3.83255606318369i</v>
      </c>
      <c r="AG639" t="str">
        <f t="shared" si="275"/>
        <v>1.27952124731344-0.245668789671961i</v>
      </c>
      <c r="AH639" t="str">
        <f t="shared" si="276"/>
        <v>0.364671246464277+2.3442250828585i</v>
      </c>
      <c r="AI639">
        <f t="shared" si="277"/>
        <v>7.5038313004685788</v>
      </c>
      <c r="AJ639">
        <f t="shared" si="278"/>
        <v>81.157851075988148</v>
      </c>
      <c r="AK639"/>
      <c r="AL639"/>
      <c r="AM639"/>
      <c r="AN639"/>
    </row>
    <row r="640" spans="1:40" x14ac:dyDescent="0.25">
      <c r="A640"/>
      <c r="B640">
        <f t="shared" si="279"/>
        <v>50600</v>
      </c>
      <c r="C640" s="186" t="str">
        <f t="shared" si="247"/>
        <v>-0.0000298498078001516+0.0483996365507757i</v>
      </c>
      <c r="D640" s="158" t="str">
        <f t="shared" si="248"/>
        <v>-5.95723480553243+0.371063880222614i</v>
      </c>
      <c r="E640" t="str">
        <f t="shared" si="249"/>
        <v>2870</v>
      </c>
      <c r="F640" t="str">
        <f t="shared" si="250"/>
        <v>0.777000777000777</v>
      </c>
      <c r="G640" t="str">
        <f t="shared" si="245"/>
        <v>0.777000777000777</v>
      </c>
      <c r="H640" t="str">
        <f t="shared" si="251"/>
        <v>5.46201013772335+4.20324614692567i</v>
      </c>
      <c r="I640" t="str">
        <f t="shared" si="252"/>
        <v>198.705735339554i</v>
      </c>
      <c r="J640" t="str">
        <f t="shared" si="246"/>
        <v>-32.7730079435247+42.9754405808858i</v>
      </c>
      <c r="K640" t="str">
        <f t="shared" si="253"/>
        <v>2.92351513966258-2.22946835681286i</v>
      </c>
      <c r="L640" t="str">
        <f t="shared" si="254"/>
        <v>0.168137843041796-0.110737959870393i</v>
      </c>
      <c r="M640" t="str">
        <f t="shared" si="255"/>
        <v>3.09165298270438-2.34020631668325i</v>
      </c>
      <c r="N640" t="str">
        <f t="shared" si="256"/>
        <v>-0.22440643179248i</v>
      </c>
      <c r="O640" t="str">
        <f t="shared" si="257"/>
        <v>0.974926364183331-0.222527716072113i</v>
      </c>
      <c r="P640" t="str">
        <f t="shared" si="258"/>
        <v>0.025073635816669+0.222527716072113i</v>
      </c>
      <c r="Q640" t="str">
        <f t="shared" si="259"/>
        <v>-0.025073635816669+0.00187871572036699i</v>
      </c>
      <c r="R640" t="str">
        <f t="shared" si="260"/>
        <v>-0.333146634805169-8.89993001109779i</v>
      </c>
      <c r="S640" t="str">
        <f t="shared" si="261"/>
        <v>0.0231638533901422i</v>
      </c>
      <c r="T640" t="str">
        <f t="shared" si="262"/>
        <v>0.206156673959596-0.00771695980604618i</v>
      </c>
      <c r="U640" t="str">
        <f t="shared" si="263"/>
        <v>0.0000500000000000002-0.00476568879781698i</v>
      </c>
      <c r="V640" t="str">
        <f t="shared" si="264"/>
        <v>3.33333333333333E-06-0.00524225767759867i</v>
      </c>
      <c r="W640" t="str">
        <f t="shared" si="265"/>
        <v>0.0000144743564467092-0.00249637366164821i</v>
      </c>
      <c r="X640" t="str">
        <f t="shared" si="266"/>
        <v>0.000131826423915062-0.00248947692052483i</v>
      </c>
      <c r="Y640" t="str">
        <f t="shared" si="267"/>
        <v>0.009+0.0317929176543287i</v>
      </c>
      <c r="Z640" t="str">
        <f t="shared" si="268"/>
        <v>-1.06620234938566-0.395241802059458i</v>
      </c>
      <c r="AA640" t="str">
        <f t="shared" si="269"/>
        <v>135.705368003257-435.469754235385i</v>
      </c>
      <c r="AB640" t="str">
        <f t="shared" si="270"/>
        <v>1.42410199271465-0.0533076985887108i</v>
      </c>
      <c r="AC640" t="str">
        <f t="shared" si="271"/>
        <v>5.27807816048635-3.49750138429492i</v>
      </c>
      <c r="AD640" t="str">
        <f t="shared" si="272"/>
        <v>0.192138819871252+0.117220334954413i</v>
      </c>
      <c r="AE640" t="str">
        <f t="shared" si="273"/>
        <v>-0.158528484729522-0.200921889935661i</v>
      </c>
      <c r="AF640" t="str">
        <f t="shared" si="274"/>
        <v>-11.4192449432558-3.83218226670306i</v>
      </c>
      <c r="AG640" t="str">
        <f t="shared" si="275"/>
        <v>1.27917505055863-0.245302841832966i</v>
      </c>
      <c r="AH640" t="str">
        <f t="shared" si="276"/>
        <v>0.364813822565758+2.33851980594364i</v>
      </c>
      <c r="AI640">
        <f t="shared" si="277"/>
        <v>7.483248088405551</v>
      </c>
      <c r="AJ640">
        <f t="shared" si="278"/>
        <v>81.133210752135426</v>
      </c>
      <c r="AK640"/>
      <c r="AL640"/>
      <c r="AM640"/>
      <c r="AN640"/>
    </row>
    <row r="641" spans="1:40" x14ac:dyDescent="0.25">
      <c r="A641"/>
      <c r="B641">
        <f t="shared" si="279"/>
        <v>50700</v>
      </c>
      <c r="C641" s="186" t="str">
        <f t="shared" si="247"/>
        <v>-0.0000297321732485856+0.0483041738291963i</v>
      </c>
      <c r="D641" s="158" t="str">
        <f t="shared" si="248"/>
        <v>-5.95723390366753+0.370331999357172i</v>
      </c>
      <c r="E641" t="str">
        <f t="shared" si="249"/>
        <v>2870</v>
      </c>
      <c r="F641" t="str">
        <f t="shared" si="250"/>
        <v>0.777000777000777</v>
      </c>
      <c r="G641" t="str">
        <f t="shared" si="245"/>
        <v>0.777000777000777</v>
      </c>
      <c r="H641" t="str">
        <f t="shared" si="251"/>
        <v>5.47023071773694+4.20212395306193i</v>
      </c>
      <c r="I641" t="str">
        <f t="shared" si="252"/>
        <v>199.098434421253i</v>
      </c>
      <c r="J641" t="str">
        <f t="shared" si="246"/>
        <v>-32.9066300007619+43.0603722816385i</v>
      </c>
      <c r="K641" t="str">
        <f t="shared" si="253"/>
        <v>2.91900927069894-2.23069966537755i</v>
      </c>
      <c r="L641" t="str">
        <f t="shared" si="254"/>
        <v>0.167936824475258-0.110824154276792i</v>
      </c>
      <c r="M641" t="str">
        <f t="shared" si="255"/>
        <v>3.0869460951742-2.34152381965434i</v>
      </c>
      <c r="N641" t="str">
        <f t="shared" si="256"/>
        <v>-0.224849922764402i</v>
      </c>
      <c r="O641" t="str">
        <f t="shared" si="257"/>
        <v>0.974827579277161-0.222960065214896i</v>
      </c>
      <c r="P641" t="str">
        <f t="shared" si="258"/>
        <v>0.025172420722839+0.222960065214896i</v>
      </c>
      <c r="Q641" t="str">
        <f t="shared" si="259"/>
        <v>-0.025172420722839+0.00188985754950599i</v>
      </c>
      <c r="R641" t="str">
        <f t="shared" si="260"/>
        <v>-0.333145895395588-8.88232665273757i</v>
      </c>
      <c r="S641" t="str">
        <f t="shared" si="261"/>
        <v>0.0232096317565259i</v>
      </c>
      <c r="T641" t="str">
        <f t="shared" si="262"/>
        <v>0.206155530751214-0.00773219355332969i</v>
      </c>
      <c r="U641" t="str">
        <f t="shared" si="263"/>
        <v>0.0000500000000000002-0.00475628901715067i</v>
      </c>
      <c r="V641" t="str">
        <f t="shared" si="264"/>
        <v>3.33333333333333E-06-0.00523191791886572i</v>
      </c>
      <c r="W641" t="str">
        <f t="shared" si="265"/>
        <v>0.0000144743551715197-0.00249145008653597i</v>
      </c>
      <c r="X641" t="str">
        <f t="shared" si="266"/>
        <v>0.00013136498011882-0.00248458865779582i</v>
      </c>
      <c r="Y641" t="str">
        <f t="shared" si="267"/>
        <v>0.009+0.0318557495074005i</v>
      </c>
      <c r="Z641" t="str">
        <f t="shared" si="268"/>
        <v>-1.06216715516605-0.392839280151721i</v>
      </c>
      <c r="AA641" t="str">
        <f t="shared" si="269"/>
        <v>135.129777976503-434.646786450933i</v>
      </c>
      <c r="AB641" t="str">
        <f t="shared" si="270"/>
        <v>1.42409409558815-0.0534129312229315i</v>
      </c>
      <c r="AC641" t="str">
        <f t="shared" si="271"/>
        <v>5.27103405680042-3.49943308571919i</v>
      </c>
      <c r="AD641" t="str">
        <f t="shared" si="272"/>
        <v>0.192190750797799+0.117461912447579i</v>
      </c>
      <c r="AE641" t="str">
        <f t="shared" si="273"/>
        <v>-0.157995049892973-0.200264261580035i</v>
      </c>
      <c r="AF641" t="str">
        <f t="shared" si="274"/>
        <v>-11.4274646214045-3.83179195370476i</v>
      </c>
      <c r="AG641" t="str">
        <f t="shared" si="275"/>
        <v>1.2788309932618-0.244938214053829i</v>
      </c>
      <c r="AH641" t="str">
        <f t="shared" si="276"/>
        <v>0.36495076034469+2.33283938864336i</v>
      </c>
      <c r="AI641">
        <f t="shared" si="277"/>
        <v>7.462704745284837</v>
      </c>
      <c r="AJ641">
        <f t="shared" si="278"/>
        <v>81.108681644268898</v>
      </c>
      <c r="AK641"/>
      <c r="AL641"/>
      <c r="AM641"/>
      <c r="AN641"/>
    </row>
    <row r="642" spans="1:40" x14ac:dyDescent="0.25">
      <c r="A642"/>
      <c r="B642">
        <f t="shared" si="279"/>
        <v>50800</v>
      </c>
      <c r="C642" s="186" t="str">
        <f t="shared" si="247"/>
        <v>-0.0000296152327049265+0.0482090869446772i</v>
      </c>
      <c r="D642" s="158" t="str">
        <f t="shared" si="248"/>
        <v>-5.95723300712336+0.369602999909192i</v>
      </c>
      <c r="E642" t="str">
        <f t="shared" si="249"/>
        <v>2870</v>
      </c>
      <c r="F642" t="str">
        <f t="shared" si="250"/>
        <v>0.777000777000777</v>
      </c>
      <c r="G642" t="str">
        <f t="shared" si="245"/>
        <v>0.777000777000777</v>
      </c>
      <c r="H642" t="str">
        <f t="shared" si="251"/>
        <v>5.47843069496632+4.2009882473082i</v>
      </c>
      <c r="I642" t="str">
        <f t="shared" si="252"/>
        <v>199.491133502952i</v>
      </c>
      <c r="J642" t="str">
        <f t="shared" si="246"/>
        <v>-33.0405158725248+43.1453039823912i</v>
      </c>
      <c r="K642" t="str">
        <f t="shared" si="253"/>
        <v>2.91450838380551-2.2319198528543i</v>
      </c>
      <c r="L642" t="str">
        <f t="shared" si="254"/>
        <v>0.167735890537366-0.110909881345985i</v>
      </c>
      <c r="M642" t="str">
        <f t="shared" si="255"/>
        <v>3.08224427434288-2.34282973420029i</v>
      </c>
      <c r="N642" t="str">
        <f t="shared" si="256"/>
        <v>-0.225293413736324i</v>
      </c>
      <c r="O642" t="str">
        <f t="shared" si="257"/>
        <v>0.97472860263777-0.223392370504949i</v>
      </c>
      <c r="P642" t="str">
        <f t="shared" si="258"/>
        <v>0.0252713973622301+0.223392370504949i</v>
      </c>
      <c r="Q642" t="str">
        <f t="shared" si="259"/>
        <v>-0.0252713973622301+0.00190104323137499i</v>
      </c>
      <c r="R642" t="str">
        <f t="shared" si="260"/>
        <v>-0.333145154520589-8.8647925017727i</v>
      </c>
      <c r="S642" t="str">
        <f t="shared" si="261"/>
        <v>0.0232554101229096i</v>
      </c>
      <c r="T642" t="str">
        <f t="shared" si="262"/>
        <v>0.206154385283218-0.00774742719883639i</v>
      </c>
      <c r="U642" t="str">
        <f t="shared" si="263"/>
        <v>0.0000500000000000002-0.00474692624349485i</v>
      </c>
      <c r="V642" t="str">
        <f t="shared" si="264"/>
        <v>3.33333333333333E-06-0.00522161886784433i</v>
      </c>
      <c r="W642" t="str">
        <f t="shared" si="265"/>
        <v>0.0000144743538938126-0.00248654589604827i</v>
      </c>
      <c r="X642" t="str">
        <f t="shared" si="266"/>
        <v>0.000130906250698382-0.00247971951321498i</v>
      </c>
      <c r="Y642" t="str">
        <f t="shared" si="267"/>
        <v>0.009+0.0319185813604723i</v>
      </c>
      <c r="Z642" t="str">
        <f t="shared" si="268"/>
        <v>-1.05815408794561-0.390456443093534i</v>
      </c>
      <c r="AA642" t="str">
        <f t="shared" si="269"/>
        <v>134.557885823232-433.826709249826i</v>
      </c>
      <c r="AB642" t="str">
        <f t="shared" si="270"/>
        <v>1.42408618285253-0.0535181631540921i</v>
      </c>
      <c r="AC642" t="str">
        <f t="shared" si="271"/>
        <v>5.26399753931083-3.50134750520575i</v>
      </c>
      <c r="AD642" t="str">
        <f t="shared" si="272"/>
        <v>0.192242782414867+0.117703440934574i</v>
      </c>
      <c r="AE642" t="str">
        <f t="shared" si="273"/>
        <v>-0.157464419203147-0.199610810222298i</v>
      </c>
      <c r="AF642" t="str">
        <f t="shared" si="274"/>
        <v>-11.4356637020897-3.83138524739901i</v>
      </c>
      <c r="AG642" t="str">
        <f t="shared" si="275"/>
        <v>1.27848905730866-0.244574901570982i</v>
      </c>
      <c r="AH642" t="str">
        <f t="shared" si="276"/>
        <v>0.365082130454054+2.32718368518023i</v>
      </c>
      <c r="AI642">
        <f t="shared" si="277"/>
        <v>7.4422011464571858</v>
      </c>
      <c r="AJ642">
        <f t="shared" si="278"/>
        <v>81.08426304619671</v>
      </c>
      <c r="AK642"/>
      <c r="AL642"/>
      <c r="AM642"/>
      <c r="AN642"/>
    </row>
    <row r="643" spans="1:40" x14ac:dyDescent="0.25">
      <c r="A643"/>
      <c r="B643">
        <f t="shared" si="279"/>
        <v>50900</v>
      </c>
      <c r="C643" s="186" t="str">
        <f t="shared" si="247"/>
        <v>-0.0000294989807206453+0.0481143736820718i</v>
      </c>
      <c r="D643" s="158" t="str">
        <f t="shared" si="248"/>
        <v>-5.95723211585815+0.368876864895884i</v>
      </c>
      <c r="E643" t="str">
        <f t="shared" si="249"/>
        <v>2870</v>
      </c>
      <c r="F643" t="str">
        <f t="shared" si="250"/>
        <v>0.777000777000777</v>
      </c>
      <c r="G643" t="str">
        <f t="shared" si="245"/>
        <v>0.777000777000777</v>
      </c>
      <c r="H643" t="str">
        <f t="shared" si="251"/>
        <v>5.48661009919092+4.19983913516743i</v>
      </c>
      <c r="I643" t="str">
        <f t="shared" si="252"/>
        <v>199.883832584651i</v>
      </c>
      <c r="J643" t="str">
        <f t="shared" si="246"/>
        <v>-33.1746655588133+43.2302356831439i</v>
      </c>
      <c r="K643" t="str">
        <f t="shared" si="253"/>
        <v>2.91001249725691-2.23312896270207i</v>
      </c>
      <c r="L643" t="str">
        <f t="shared" si="254"/>
        <v>0.16753504234418-0.110995142147844i</v>
      </c>
      <c r="M643" t="str">
        <f t="shared" si="255"/>
        <v>3.07754753960109-2.34412410484991i</v>
      </c>
      <c r="N643" t="str">
        <f t="shared" si="256"/>
        <v>-0.225736904708246i</v>
      </c>
      <c r="O643" t="str">
        <f t="shared" si="257"/>
        <v>0.974629434284626-0.223824631857243i</v>
      </c>
      <c r="P643" t="str">
        <f t="shared" si="258"/>
        <v>0.025370565715374+0.223824631857243i</v>
      </c>
      <c r="Q643" t="str">
        <f t="shared" si="259"/>
        <v>-0.025370565715374+0.00191227285100301i</v>
      </c>
      <c r="R643" t="str">
        <f t="shared" si="260"/>
        <v>-0.333144412179596-8.84732715030074i</v>
      </c>
      <c r="S643" t="str">
        <f t="shared" si="261"/>
        <v>0.0233011884892933i</v>
      </c>
      <c r="T643" t="str">
        <f t="shared" si="262"/>
        <v>0.2061532375556-0.00776266074235158i</v>
      </c>
      <c r="U643" t="str">
        <f t="shared" si="263"/>
        <v>0.0000500000000000002-0.00473760025873356i</v>
      </c>
      <c r="V643" t="str">
        <f t="shared" si="264"/>
        <v>3.33333333333333E-06-0.00521136028460691i</v>
      </c>
      <c r="W643" t="str">
        <f t="shared" si="265"/>
        <v>0.0000144743526135883-0.00248166097593383i</v>
      </c>
      <c r="X643" t="str">
        <f t="shared" si="266"/>
        <v>0.000130450214421647-0.00247486937509663i</v>
      </c>
      <c r="Y643" t="str">
        <f t="shared" si="267"/>
        <v>0.009+0.0319814132135441i</v>
      </c>
      <c r="Z643" t="str">
        <f t="shared" si="268"/>
        <v>-1.05416299494826-0.38809308904022i</v>
      </c>
      <c r="AA643" t="str">
        <f t="shared" si="269"/>
        <v>133.989659811453-433.009509748007i</v>
      </c>
      <c r="AB643" t="str">
        <f t="shared" si="270"/>
        <v>1.42407825450776-0.0536233943807092i</v>
      </c>
      <c r="AC643" t="str">
        <f t="shared" si="271"/>
        <v>5.25696863700808-3.50324470902564i</v>
      </c>
      <c r="AD643" t="str">
        <f t="shared" si="272"/>
        <v>0.192294914709821+0.1179449205354i</v>
      </c>
      <c r="AE643" t="str">
        <f t="shared" si="273"/>
        <v>-0.156936574656639-0.198961498126992i</v>
      </c>
      <c r="AF643" t="str">
        <f t="shared" si="274"/>
        <v>-11.4438422150491-3.83096227027155i</v>
      </c>
      <c r="AG643" t="str">
        <f t="shared" si="275"/>
        <v>1.27814922477395-0.244212899618756i</v>
      </c>
      <c r="AH643" t="str">
        <f t="shared" si="276"/>
        <v>0.365208002699882+2.32155255079736i</v>
      </c>
      <c r="AI643">
        <f t="shared" si="277"/>
        <v>7.4217371677556887</v>
      </c>
      <c r="AJ643">
        <f t="shared" si="278"/>
        <v>81.059954256766432</v>
      </c>
      <c r="AK643"/>
      <c r="AL643"/>
      <c r="AM643"/>
      <c r="AN643"/>
    </row>
    <row r="644" spans="1:40" x14ac:dyDescent="0.25">
      <c r="A644"/>
      <c r="B644">
        <f t="shared" si="279"/>
        <v>51000</v>
      </c>
      <c r="C644" s="186" t="str">
        <f t="shared" si="247"/>
        <v>-0.0000293834119005783+0.0480200318436078i</v>
      </c>
      <c r="D644" s="158" t="str">
        <f t="shared" si="248"/>
        <v>-5.95723122983053+0.36815357746766i</v>
      </c>
      <c r="E644" t="str">
        <f t="shared" si="249"/>
        <v>2870</v>
      </c>
      <c r="F644" t="str">
        <f t="shared" si="250"/>
        <v>0.777000777000777</v>
      </c>
      <c r="G644" t="str">
        <f t="shared" si="245"/>
        <v>0.777000777000777</v>
      </c>
      <c r="H644" t="str">
        <f t="shared" si="251"/>
        <v>5.49476896046623+4.19867672155459i</v>
      </c>
      <c r="I644" t="str">
        <f t="shared" si="252"/>
        <v>200.276531666349i</v>
      </c>
      <c r="J644" t="str">
        <f t="shared" si="246"/>
        <v>-33.3090790596275+43.3151673838967i</v>
      </c>
      <c r="K644" t="str">
        <f t="shared" si="253"/>
        <v>2.90552162912119-2.23432703828903i</v>
      </c>
      <c r="L644" t="str">
        <f t="shared" si="254"/>
        <v>0.167334281005218-0.111079937753708i</v>
      </c>
      <c r="M644" t="str">
        <f t="shared" si="255"/>
        <v>3.07285591012641-2.34540697604274i</v>
      </c>
      <c r="N644" t="str">
        <f t="shared" si="256"/>
        <v>-0.226180395680167i</v>
      </c>
      <c r="O644" t="str">
        <f t="shared" si="257"/>
        <v>0.974530074237233-0.224256849186759i</v>
      </c>
      <c r="P644" t="str">
        <f t="shared" si="258"/>
        <v>0.025469925762767+0.224256849186759i</v>
      </c>
      <c r="Q644" t="str">
        <f t="shared" si="259"/>
        <v>-0.025469925762767+0.00192354649340801i</v>
      </c>
      <c r="R644" t="str">
        <f t="shared" si="260"/>
        <v>-0.333143668372995-8.82993019361775i</v>
      </c>
      <c r="S644" t="str">
        <f t="shared" si="261"/>
        <v>0.023346966855677i</v>
      </c>
      <c r="T644" t="str">
        <f t="shared" si="262"/>
        <v>0.206152087568335-0.00777789418368297i</v>
      </c>
      <c r="U644" t="str">
        <f t="shared" si="263"/>
        <v>0.0000499999999999998-0.00472831084646153i</v>
      </c>
      <c r="V644" t="str">
        <f t="shared" si="264"/>
        <v>3.33333333333333E-06-0.0052011419311077i</v>
      </c>
      <c r="W644" t="str">
        <f t="shared" si="265"/>
        <v>0.0000144743513308465-0.00247679521283755i</v>
      </c>
      <c r="X644" t="str">
        <f t="shared" si="266"/>
        <v>0.000129996850263563-0.00247003813262141i</v>
      </c>
      <c r="Y644" t="str">
        <f t="shared" si="267"/>
        <v>0.009+0.0320442450666159i</v>
      </c>
      <c r="Z644" t="str">
        <f t="shared" si="268"/>
        <v>-1.05019372458586-0.38574901862244i</v>
      </c>
      <c r="AA644" t="str">
        <f t="shared" si="269"/>
        <v>133.425068547414-432.195175104549i</v>
      </c>
      <c r="AB644" t="str">
        <f t="shared" si="270"/>
        <v>1.42407031055366-0.0537286249014548i</v>
      </c>
      <c r="AC644" t="str">
        <f t="shared" si="271"/>
        <v>5.24994737856331-3.50512476331931i</v>
      </c>
      <c r="AD644" t="str">
        <f t="shared" si="272"/>
        <v>0.192347147670045+0.118186351368812i</v>
      </c>
      <c r="AE644" t="str">
        <f t="shared" si="273"/>
        <v>-0.156411498369985-0.198316287987771i</v>
      </c>
      <c r="AF644" t="str">
        <f t="shared" si="274"/>
        <v>-11.4520001902968-3.83052314408693i</v>
      </c>
      <c r="AG644" t="str">
        <f t="shared" si="275"/>
        <v>1.27781147791906-0.243852203430015i</v>
      </c>
      <c r="AH644" t="str">
        <f t="shared" si="276"/>
        <v>0.365328446052041+2.31594584175065i</v>
      </c>
      <c r="AI644">
        <f t="shared" si="277"/>
        <v>7.4013126854942559</v>
      </c>
      <c r="AJ644">
        <f t="shared" si="278"/>
        <v>81.035754579822211</v>
      </c>
      <c r="AK644"/>
      <c r="AL644"/>
      <c r="AM644"/>
      <c r="AN644"/>
    </row>
    <row r="645" spans="1:40" x14ac:dyDescent="0.25">
      <c r="A645"/>
      <c r="B645">
        <f t="shared" si="279"/>
        <v>51100</v>
      </c>
      <c r="C645" s="186" t="str">
        <f t="shared" si="247"/>
        <v>-0.0000292685209022992+0.047926059248716i</v>
      </c>
      <c r="D645" s="158" t="str">
        <f t="shared" si="248"/>
        <v>-5.95723034899954+0.367433120906823i</v>
      </c>
      <c r="E645" t="str">
        <f t="shared" si="249"/>
        <v>2870</v>
      </c>
      <c r="F645" t="str">
        <f t="shared" si="250"/>
        <v>0.777000777000777</v>
      </c>
      <c r="G645" t="str">
        <f t="shared" ref="G645:G708" si="280">IF($C$11=$C$7,$C$24,F645)</f>
        <v>0.777000777000777</v>
      </c>
      <c r="H645" t="str">
        <f t="shared" si="251"/>
        <v>5.50290730911981+4.19750111079858i</v>
      </c>
      <c r="I645" t="str">
        <f t="shared" si="252"/>
        <v>200.669230748048i</v>
      </c>
      <c r="J645" t="str">
        <f t="shared" ref="J645:J708" si="281">IMSUM(COMPLEX(0,2*PI()*B645*$C$113*$C$112),COMPLEX(0,2*PI()*B645*$C$113*$C$111),COMPLEX(0,2*PI()*B645*$C$28*10^-12*$C$111),COMPLEX(-1*2*PI()*B645*2*PI()*B645*$C$113*$C$112*$C$28*10^-12*$C$111,0),COMPLEX(1,0))</f>
        <v>-33.4437563749673+43.4000990846494i</v>
      </c>
      <c r="K645" t="str">
        <f t="shared" si="253"/>
        <v>2.90103579726099-2.23551412289222i</v>
      </c>
      <c r="L645" t="str">
        <f t="shared" si="254"/>
        <v>0.167133607623466-0.111164269236347i</v>
      </c>
      <c r="M645" t="str">
        <f t="shared" si="255"/>
        <v>3.06816940488446-2.34667839212857i</v>
      </c>
      <c r="N645" t="str">
        <f t="shared" si="256"/>
        <v>-0.226623886652089i</v>
      </c>
      <c r="O645" t="str">
        <f t="shared" si="257"/>
        <v>0.974430522515134-0.224689022408488i</v>
      </c>
      <c r="P645" t="str">
        <f t="shared" si="258"/>
        <v>0.025569477484866+0.224689022408488i</v>
      </c>
      <c r="Q645" t="str">
        <f t="shared" si="259"/>
        <v>-0.025569477484866+0.00193486424360098i</v>
      </c>
      <c r="R645" t="str">
        <f t="shared" si="260"/>
        <v>-0.333142923100494-8.81260123018837i</v>
      </c>
      <c r="S645" t="str">
        <f t="shared" si="261"/>
        <v>0.0233927452220605i</v>
      </c>
      <c r="T645" t="str">
        <f t="shared" si="262"/>
        <v>0.206150935321414-0.00779312752262235i</v>
      </c>
      <c r="U645" t="str">
        <f t="shared" si="263"/>
        <v>0.0000499999999999998-0.00471905779196748i</v>
      </c>
      <c r="V645" t="str">
        <f t="shared" si="264"/>
        <v>3.33333333333333E-06-0.00519096357116423i</v>
      </c>
      <c r="W645" t="str">
        <f t="shared" si="265"/>
        <v>0.0000144743500455874-0.00247194849429159i</v>
      </c>
      <c r="X645" t="str">
        <f t="shared" si="266"/>
        <v>0.000129546137403698-0.00246522567582783i</v>
      </c>
      <c r="Y645" t="str">
        <f t="shared" si="267"/>
        <v>0.009+0.0321070769196877i</v>
      </c>
      <c r="Z645" t="str">
        <f t="shared" si="268"/>
        <v>-1.04624612644948-0.383424034910994i</v>
      </c>
      <c r="AA645" t="str">
        <f t="shared" si="269"/>
        <v>132.864080971336-431.383692522146i</v>
      </c>
      <c r="AB645" t="str">
        <f t="shared" si="270"/>
        <v>1.42406235099017-0.0538338547148903i</v>
      </c>
      <c r="AC645" t="str">
        <f t="shared" si="271"/>
        <v>5.24293379233145-3.50698773409566i</v>
      </c>
      <c r="AD645" t="str">
        <f t="shared" si="272"/>
        <v>0.192399481282943+0.118427733552334i</v>
      </c>
      <c r="AE645" t="str">
        <f t="shared" si="273"/>
        <v>-0.155889172579169-0.197675142921609i</v>
      </c>
      <c r="AF645" t="str">
        <f t="shared" si="274"/>
        <v>-11.4601376581194-3.83006798989176i</v>
      </c>
      <c r="AG645" t="str">
        <f t="shared" si="275"/>
        <v>1.27747579918981-0.243492808236741i</v>
      </c>
      <c r="AH645" t="str">
        <f t="shared" si="276"/>
        <v>0.365443528654961+2.31036341530088i</v>
      </c>
      <c r="AI645">
        <f t="shared" si="277"/>
        <v>7.3809275764653286</v>
      </c>
      <c r="AJ645">
        <f t="shared" si="278"/>
        <v>81.011663324159215</v>
      </c>
      <c r="AK645"/>
      <c r="AL645"/>
      <c r="AM645"/>
      <c r="AN645"/>
    </row>
    <row r="646" spans="1:40" x14ac:dyDescent="0.25">
      <c r="A646"/>
      <c r="B646">
        <f t="shared" si="279"/>
        <v>51200</v>
      </c>
      <c r="C646" s="186" t="str">
        <f t="shared" ref="C646:C709" si="282">IMPRODUCT(COMPLEX(-1,0),IMDIV(IMPRODUCT(G646,COMPLEX($C$100+$C$101,0)),COMPLEX($C$100,2*PI()*B646*$C$103*$C$102*(2*$C$100+$C$101))))</f>
        <v>-0.0000291543024355034+0.0478324537338629i</v>
      </c>
      <c r="D646" s="158" t="str">
        <f t="shared" ref="D646:D709" si="283">IMPRODUCT(COMPLEX($C$106,0),IMSUB(C646,G646))</f>
        <v>-5.95722947332464+0.366715478626282i</v>
      </c>
      <c r="E646" t="str">
        <f t="shared" ref="E646:E709" si="284">IMDIV(COMPLEX($C$20*10^3,0),COMPLEX(1,2*PI()*B646*$C$20*1000*$C$29*10^-12))</f>
        <v>2870</v>
      </c>
      <c r="F646" t="str">
        <f t="shared" ref="F646:F709" si="285">IMDIV(COMPLEX($C$22*1000,0),IMSUM(COMPLEX($C$22*1000,0),E646))</f>
        <v>0.777000777000777</v>
      </c>
      <c r="G646" t="str">
        <f t="shared" si="280"/>
        <v>0.777000777000777</v>
      </c>
      <c r="H646" t="str">
        <f t="shared" ref="H646:H709" si="286">IMPRODUCT(COMPLEX($C$108,0),IMPRODUCT(COMPLEX(-1,0),D646),IMDIV(COMPLEX(0,2*PI()*B646*$C$109*$C$110),COMPLEX(1,2*PI()*B646*$C$109*$C$110)))</f>
        <v>5.51102517574658+4.1963124066443i</v>
      </c>
      <c r="I646" t="str">
        <f t="shared" ref="I646:I709" si="287">COMPLEX(0,2*PI()*B646*$C$113*$C$112*$C$114)</f>
        <v>201.061929829747i</v>
      </c>
      <c r="J646" t="str">
        <f t="shared" si="281"/>
        <v>-33.5786975048327+43.4850307854022i</v>
      </c>
      <c r="K646" t="str">
        <f t="shared" ref="K646:K709" si="288">IMDIV(I646,J646)</f>
        <v>2.8965550193345-2.23669025969711i</v>
      </c>
      <c r="L646" t="str">
        <f t="shared" ref="L646:L709" si="289">IMDIV(COMPLEX($C$117,0),COMPLEX(1,2*PI()*B646*$C$115*$C$116))</f>
        <v>0.166933023295391-0.111248137669931i</v>
      </c>
      <c r="M646" t="str">
        <f t="shared" ref="M646:M709" si="290">IMSUM(K646,L646)</f>
        <v>3.06348804262989-2.34793839736704i</v>
      </c>
      <c r="N646" t="str">
        <f t="shared" ref="N646:N709" si="291">COMPLEX(0,-2*PI()*B646*$C$43)</f>
        <v>-0.227067377624011i</v>
      </c>
      <c r="O646" t="str">
        <f t="shared" ref="O646:O709" si="292">IMEXP(N646)</f>
        <v>0.97433077913791-0.225121151437428i</v>
      </c>
      <c r="P646" t="str">
        <f t="shared" ref="P646:P709" si="293">IMSUB(COMPLEX(1,0),O646)</f>
        <v>0.02566922086209+0.225121151437428i</v>
      </c>
      <c r="Q646" t="str">
        <f t="shared" ref="Q646:Q709" si="294">IMSUM(COMPLEX(0,2*PI()*B646*$C$43),O646,COMPLEX(-1,0))</f>
        <v>-0.02566922086209+0.00194622618658299i</v>
      </c>
      <c r="R646" t="str">
        <f t="shared" ref="R646:R709" si="295">IMDIV(P646,Q646)</f>
        <v>-0.333142176362221-8.79533986161422i</v>
      </c>
      <c r="S646" t="str">
        <f t="shared" ref="S646:S709" si="296">IMDIV(COMPLEX(0,2*PI()*B646*$C$123),COMPLEX($C$124,0))</f>
        <v>0.0234385235884442i</v>
      </c>
      <c r="T646" t="str">
        <f t="shared" ref="T646:T709" si="297">IMPRODUCT(R646,S646)</f>
        <v>0.206149780814828-0.00780836075897155i</v>
      </c>
      <c r="U646" t="str">
        <f t="shared" ref="U646:U709" si="298">IMDIV(COMPLEX(1,2*PI()*B646*$C$16*10^-3*$C$15*10^-6),COMPLEX(0,2*PI()*B646*$C$15*10^-6))</f>
        <v>0.0000499999999999998-0.00470984088221754i</v>
      </c>
      <c r="V646" t="str">
        <f t="shared" ref="V646:V709" si="299">IMSUM(COMPLEX($C$18*10^-3,0),IMDIV(COMPLEX(1,0),COMPLEX(0,2*PI()*B646*($C$17*1*10^-6))))</f>
        <v>3.33333333333333E-06-0.0051808249704393i</v>
      </c>
      <c r="W646" t="str">
        <f t="shared" ref="W646:W709" si="300">IMDIV(IMPRODUCT(U646,V646),IMSUM(U646,V646))</f>
        <v>0.000014474348757811-0.0024671207087068i</v>
      </c>
      <c r="X646" t="str">
        <f t="shared" ref="X646:X709" si="301">IMDIV(IMPRODUCT(COMPLEX($C$19,0),W646),IMSUM(COMPLEX($C$19,0),W646))</f>
        <v>0.000129098055223866-0.0024604318956041i</v>
      </c>
      <c r="Y646" t="str">
        <f t="shared" ref="Y646:Y709" si="302">COMPLEX($C$13*10^-3,2*PI()*B646*$C$12*0.000001)</f>
        <v>0.009+0.0321699087727595i</v>
      </c>
      <c r="Z646" t="str">
        <f t="shared" ref="Z646:Z709" si="303">IMPRODUCT(COMPLEX($C$6,0),IMDIV(X646,IMSUM(X646,Y646)))</f>
        <v>-1.04232005130076-0.381117943382275i</v>
      </c>
      <c r="AA646" t="str">
        <f t="shared" ref="AA646:AA709" si="304">IMDIV(COMPLEX($C$6,0),IMSUM(X646,Y646))</f>
        <v>132.306666353211-430.575049247604i</v>
      </c>
      <c r="AB646" t="str">
        <f t="shared" ref="AB646:AB709" si="305">IMPRODUCT(COMPLEX($C$119,0),T646)</f>
        <v>1.42405437581722-0.0539390838196471i</v>
      </c>
      <c r="AC646" t="str">
        <f t="shared" ref="AC646:AC709" si="306">IMSUM(COMPLEX(1,0),IMPRODUCT(AB646,M646))</f>
        <v>5.23592790635188-3.5088336872317i</v>
      </c>
      <c r="AD646" t="str">
        <f t="shared" ref="AD646:AD709" si="307">IMDIV(AB646,AC646)</f>
        <v>0.192451915535942+0.118669067202275i</v>
      </c>
      <c r="AE646" t="str">
        <f t="shared" ref="AE646:AE709" si="308">IMPRODUCT(AD646,AA646,X646)</f>
        <v>-0.155369579639128-0.197038026463126i</v>
      </c>
      <c r="AF646" t="str">
        <f t="shared" ref="AF646:AF709" si="309">IMSUB(D646,H646)</f>
        <v>-11.4682546490712-3.82959692801802i</v>
      </c>
      <c r="AG646" t="str">
        <f t="shared" ref="AG646:AG709" si="310">IMSUM(COMPLEX(1,0),IMPRODUCT(AD646,AA646,COMPLEX($C$127,0)))</f>
        <v>1.27714217121415-0.243134709270639i</v>
      </c>
      <c r="AH646" t="str">
        <f t="shared" ref="AH646:AH709" si="311">IMDIV(IMPRODUCT(AE646,AF646),AG646)</f>
        <v>0.365553317837999+2.30480512970619i</v>
      </c>
      <c r="AI646">
        <f t="shared" ref="AI646:AI709" si="312">20*LOG10(IMABS(AH646))</f>
        <v>7.360581717938695</v>
      </c>
      <c r="AJ646">
        <f t="shared" ref="AJ646:AJ709" si="313">IMARGUMENT(AH646)*180/PI()</f>
        <v>80.987679803485051</v>
      </c>
      <c r="AK646"/>
      <c r="AL646"/>
      <c r="AM646"/>
      <c r="AN646"/>
    </row>
    <row r="647" spans="1:40" x14ac:dyDescent="0.25">
      <c r="A647"/>
      <c r="B647">
        <f t="shared" si="279"/>
        <v>51300</v>
      </c>
      <c r="C647" s="186" t="str">
        <f t="shared" si="282"/>
        <v>-0.0000290407512613986+0.0477392131523851i</v>
      </c>
      <c r="D647" s="158" t="str">
        <f t="shared" si="283"/>
        <v>-5.95722860276563+0.366000634168286i</v>
      </c>
      <c r="E647" t="str">
        <f t="shared" si="284"/>
        <v>2870</v>
      </c>
      <c r="F647" t="str">
        <f t="shared" si="285"/>
        <v>0.777000777000777</v>
      </c>
      <c r="G647" t="str">
        <f t="shared" si="280"/>
        <v>0.777000777000777</v>
      </c>
      <c r="H647" t="str">
        <f t="shared" si="286"/>
        <v>5.5191225912048+4.19511071225445i</v>
      </c>
      <c r="I647" t="str">
        <f t="shared" si="287"/>
        <v>201.454628911445i</v>
      </c>
      <c r="J647" t="str">
        <f t="shared" si="281"/>
        <v>-33.7139024492238+43.5699624861549i</v>
      </c>
      <c r="K647" t="str">
        <f t="shared" si="288"/>
        <v>2.89207931279659-2.23785549179727i</v>
      </c>
      <c r="L647" t="str">
        <f t="shared" si="289"/>
        <v>0.166732529110958-0.111331544129997i</v>
      </c>
      <c r="M647" t="str">
        <f t="shared" si="290"/>
        <v>3.05881184190755-2.34918703592727i</v>
      </c>
      <c r="N647" t="str">
        <f t="shared" si="291"/>
        <v>-0.227510868595933i</v>
      </c>
      <c r="O647" t="str">
        <f t="shared" si="292"/>
        <v>0.974230844125178-0.225553236188586i</v>
      </c>
      <c r="P647" t="str">
        <f t="shared" si="293"/>
        <v>0.025769155874822+0.225553236188586i</v>
      </c>
      <c r="Q647" t="str">
        <f t="shared" si="294"/>
        <v>-0.025769155874822+0.001957632407347i</v>
      </c>
      <c r="R647" t="str">
        <f t="shared" si="295"/>
        <v>-0.333141428158194-8.77814569260278i</v>
      </c>
      <c r="S647" t="str">
        <f t="shared" si="296"/>
        <v>0.0234843019548279i</v>
      </c>
      <c r="T647" t="str">
        <f t="shared" si="297"/>
        <v>0.206148624048556-0.00782359389252963i</v>
      </c>
      <c r="U647" t="str">
        <f t="shared" si="298"/>
        <v>0.00005-0.00470065990583896i</v>
      </c>
      <c r="V647" t="str">
        <f t="shared" si="299"/>
        <v>3.33333333333333E-06-0.00517072589642284i</v>
      </c>
      <c r="W647" t="str">
        <f t="shared" si="300"/>
        <v>0.0000144743474675172-0.0024623117453641i</v>
      </c>
      <c r="X647" t="str">
        <f t="shared" si="301"/>
        <v>0.000128652583305773-0.00245565668367991i</v>
      </c>
      <c r="Y647" t="str">
        <f t="shared" si="302"/>
        <v>0.009+0.0322327406258313i</v>
      </c>
      <c r="Z647" t="str">
        <f t="shared" si="303"/>
        <v>-1.03841535106314-0.378830551884212i</v>
      </c>
      <c r="AA647" t="str">
        <f t="shared" si="304"/>
        <v>131.752794288658-429.769232572291i</v>
      </c>
      <c r="AB647" t="str">
        <f t="shared" si="305"/>
        <v>1.42404638503467-0.0540443122143368i</v>
      </c>
      <c r="AC647" t="str">
        <f t="shared" si="306"/>
        <v>5.22892974835016-3.5106626884715i</v>
      </c>
      <c r="AD647" t="str">
        <f t="shared" si="307"/>
        <v>0.192504450416488+0.118910352433731i</v>
      </c>
      <c r="AE647" t="str">
        <f t="shared" si="308"/>
        <v>-0.154852702023238-0.19640490255896i</v>
      </c>
      <c r="AF647" t="str">
        <f t="shared" si="309"/>
        <v>-11.4763511939704-3.82911007808616i</v>
      </c>
      <c r="AG647" t="str">
        <f t="shared" si="310"/>
        <v>1.27681057679991-0.24277790176369i</v>
      </c>
      <c r="AH647" t="str">
        <f t="shared" si="311"/>
        <v>0.365657880125991+2.29927084421436i</v>
      </c>
      <c r="AI647">
        <f t="shared" si="312"/>
        <v>7.3402749876595719</v>
      </c>
      <c r="AJ647">
        <f t="shared" si="313"/>
        <v>80.963803336372564</v>
      </c>
      <c r="AK647"/>
      <c r="AL647"/>
      <c r="AM647"/>
      <c r="AN647"/>
    </row>
    <row r="648" spans="1:40" x14ac:dyDescent="0.25">
      <c r="A648"/>
      <c r="B648">
        <f t="shared" si="279"/>
        <v>51400</v>
      </c>
      <c r="C648" s="186" t="str">
        <f t="shared" si="282"/>
        <v>-0.0000289278621921033+0.0476463353743244i</v>
      </c>
      <c r="D648" s="158" t="str">
        <f t="shared" si="283"/>
        <v>-5.95722773728276+0.365288571203154i</v>
      </c>
      <c r="E648" t="str">
        <f t="shared" si="284"/>
        <v>2870</v>
      </c>
      <c r="F648" t="str">
        <f t="shared" si="285"/>
        <v>0.777000777000777</v>
      </c>
      <c r="G648" t="str">
        <f t="shared" si="280"/>
        <v>0.777000777000777</v>
      </c>
      <c r="H648" t="str">
        <f t="shared" si="286"/>
        <v>5.52719958661151+4.19389613021171i</v>
      </c>
      <c r="I648" t="str">
        <f t="shared" si="287"/>
        <v>201.847327993144i</v>
      </c>
      <c r="J648" t="str">
        <f t="shared" si="281"/>
        <v>-33.8493712081405+43.6548941869076i</v>
      </c>
      <c r="K648" t="str">
        <f t="shared" si="288"/>
        <v>2.88760869489994-2.23900986219401i</v>
      </c>
      <c r="L648" t="str">
        <f t="shared" si="289"/>
        <v>0.166532126153639-0.111414489693413i</v>
      </c>
      <c r="M648" t="str">
        <f t="shared" si="290"/>
        <v>3.05414082105358-2.35042435188742i</v>
      </c>
      <c r="N648" t="str">
        <f t="shared" si="291"/>
        <v>-0.227954359567855i</v>
      </c>
      <c r="O648" t="str">
        <f t="shared" si="292"/>
        <v>0.974130717496593-0.225985276576977i</v>
      </c>
      <c r="P648" t="str">
        <f t="shared" si="293"/>
        <v>0.025869282503407+0.225985276576977i</v>
      </c>
      <c r="Q648" t="str">
        <f t="shared" si="294"/>
        <v>-0.025869282503407+0.001969082990878i</v>
      </c>
      <c r="R648" t="str">
        <f t="shared" si="295"/>
        <v>-0.333140678488164-8.76101833093781i</v>
      </c>
      <c r="S648" t="str">
        <f t="shared" si="296"/>
        <v>0.0235300803212116i</v>
      </c>
      <c r="T648" t="str">
        <f t="shared" si="297"/>
        <v>0.206147465022574-0.00783882692308943i</v>
      </c>
      <c r="U648" t="str">
        <f t="shared" si="298"/>
        <v>0.00005-0.00469151465310387i</v>
      </c>
      <c r="V648" t="str">
        <f t="shared" si="299"/>
        <v>3.33333333333333E-06-0.00516066611841426i</v>
      </c>
      <c r="W648" t="str">
        <f t="shared" si="300"/>
        <v>0.0000144743461747061-0.00245752149440605i</v>
      </c>
      <c r="X648" t="str">
        <f t="shared" si="301"/>
        <v>0.000128209701428693-0.00245089993261828i</v>
      </c>
      <c r="Y648" t="str">
        <f t="shared" si="302"/>
        <v>0.009+0.0322955724789031i</v>
      </c>
      <c r="Z648" t="str">
        <f t="shared" si="303"/>
        <v>-1.03453187881322-0.376561670602776i</v>
      </c>
      <c r="AA648" t="str">
        <f t="shared" si="304"/>
        <v>131.202434694845-428.966229832572i</v>
      </c>
      <c r="AB648" t="str">
        <f t="shared" si="305"/>
        <v>1.42403837864235-0.0541495398975286i</v>
      </c>
      <c r="AC648" t="str">
        <f t="shared" si="306"/>
        <v>5.22193934573991-3.51247480342557i</v>
      </c>
      <c r="AD648" t="str">
        <f t="shared" si="307"/>
        <v>0.192557085912044+0.119151589360603i</v>
      </c>
      <c r="AE648" t="str">
        <f t="shared" si="308"/>
        <v>-0.154338522322782-0.195775735562248i</v>
      </c>
      <c r="AF648" t="str">
        <f t="shared" si="309"/>
        <v>-11.4844273238943-3.82860755900856i</v>
      </c>
      <c r="AG648" t="str">
        <f t="shared" si="310"/>
        <v>1.27648099893265-0.2424223809487i</v>
      </c>
      <c r="AH648" t="str">
        <f t="shared" si="311"/>
        <v>0.365757281249245+2.29376041905505i</v>
      </c>
      <c r="AI648">
        <f t="shared" si="312"/>
        <v>7.3200072638460494</v>
      </c>
      <c r="AJ648">
        <f t="shared" si="313"/>
        <v>80.940033246222839</v>
      </c>
      <c r="AK648"/>
      <c r="AL648"/>
      <c r="AM648"/>
      <c r="AN648"/>
    </row>
    <row r="649" spans="1:40" x14ac:dyDescent="0.25">
      <c r="A649"/>
      <c r="B649">
        <f t="shared" si="279"/>
        <v>51500</v>
      </c>
      <c r="C649" s="186" t="str">
        <f t="shared" si="282"/>
        <v>-0.0000288156300900549+0.0475538182862656i</v>
      </c>
      <c r="D649" s="158" t="str">
        <f t="shared" si="283"/>
        <v>-5.95722687683665+0.364579273528036i</v>
      </c>
      <c r="E649" t="str">
        <f t="shared" si="284"/>
        <v>2870</v>
      </c>
      <c r="F649" t="str">
        <f t="shared" si="285"/>
        <v>0.777000777000777</v>
      </c>
      <c r="G649" t="str">
        <f t="shared" si="280"/>
        <v>0.777000777000777</v>
      </c>
      <c r="H649" t="str">
        <f t="shared" si="286"/>
        <v>5.53525619333866+4.19266876252061i</v>
      </c>
      <c r="I649" t="str">
        <f t="shared" si="287"/>
        <v>202.240027074843i</v>
      </c>
      <c r="J649" t="str">
        <f t="shared" si="281"/>
        <v>-33.9851037815828+43.7398258876604i</v>
      </c>
      <c r="K649" t="str">
        <f t="shared" si="288"/>
        <v>2.883143182696-2.24015341379603i</v>
      </c>
      <c r="L649" t="str">
        <f t="shared" si="289"/>
        <v>0.166331815500431-0.111496975438345i</v>
      </c>
      <c r="M649" t="str">
        <f t="shared" si="290"/>
        <v>3.04947499819643-2.35165038923438i</v>
      </c>
      <c r="N649" t="str">
        <f t="shared" si="291"/>
        <v>-0.228397850539777i</v>
      </c>
      <c r="O649" t="str">
        <f t="shared" si="292"/>
        <v>0.97403039927185-0.226417272517625i</v>
      </c>
      <c r="P649" t="str">
        <f t="shared" si="293"/>
        <v>0.02596960072815+0.226417272517625i</v>
      </c>
      <c r="Q649" t="str">
        <f t="shared" si="294"/>
        <v>-0.02596960072815+0.00198057802215199i</v>
      </c>
      <c r="R649" t="str">
        <f t="shared" si="295"/>
        <v>-0.333139927351856-8.7439573874502i</v>
      </c>
      <c r="S649" t="str">
        <f t="shared" si="296"/>
        <v>0.0235758586875953i</v>
      </c>
      <c r="T649" t="str">
        <f t="shared" si="297"/>
        <v>0.206146303736881-0.00785405985044312i</v>
      </c>
      <c r="U649" t="str">
        <f t="shared" si="298"/>
        <v>0.00005-0.00468240491591337i</v>
      </c>
      <c r="V649" t="str">
        <f t="shared" si="299"/>
        <v>3.33333333333333E-06-0.00515064540750471i</v>
      </c>
      <c r="W649" t="str">
        <f t="shared" si="300"/>
        <v>0.0000144743448793776-0.00245274984682846i</v>
      </c>
      <c r="X649" t="str">
        <f t="shared" si="301"/>
        <v>0.000127769389567188-0.00244616153580776i</v>
      </c>
      <c r="Y649" t="str">
        <f t="shared" si="302"/>
        <v>0.009+0.0323584043319749i</v>
      </c>
      <c r="Z649" t="str">
        <f t="shared" si="303"/>
        <v>-1.03066948877218-0.37431111202905i</v>
      </c>
      <c r="AA649" t="str">
        <f t="shared" si="304"/>
        <v>130.655557806459-428.16602841023i</v>
      </c>
      <c r="AB649" t="str">
        <f t="shared" si="305"/>
        <v>1.42403035664026-0.0542547668677868i</v>
      </c>
      <c r="AC649" t="str">
        <f t="shared" si="306"/>
        <v>5.21495672562477-3.51427009757093i</v>
      </c>
      <c r="AD649" t="str">
        <f t="shared" si="307"/>
        <v>0.192609822010093+0.119392778095613i</v>
      </c>
      <c r="AE649" t="str">
        <f t="shared" si="308"/>
        <v>-0.153827023246438-0.195150490227212i</v>
      </c>
      <c r="AF649" t="str">
        <f t="shared" si="309"/>
        <v>-11.4924830701753-3.82808948899257i</v>
      </c>
      <c r="AG649" t="str">
        <f t="shared" si="310"/>
        <v>1.27615342077349-0.242068142059838i</v>
      </c>
      <c r="AH649" t="str">
        <f t="shared" si="311"/>
        <v>0.365851586153742+2.28827371543249i</v>
      </c>
      <c r="AI649">
        <f t="shared" si="312"/>
        <v>7.2997784251882063</v>
      </c>
      <c r="AJ649">
        <f t="shared" si="313"/>
        <v>80.91636886122167</v>
      </c>
      <c r="AK649"/>
      <c r="AL649"/>
      <c r="AM649"/>
      <c r="AN649"/>
    </row>
    <row r="650" spans="1:40" x14ac:dyDescent="0.25">
      <c r="A650"/>
      <c r="B650">
        <f t="shared" si="279"/>
        <v>51600</v>
      </c>
      <c r="C650" s="186" t="str">
        <f t="shared" si="282"/>
        <v>-0.0000287040498674256+0.0474616597911773i</v>
      </c>
      <c r="D650" s="158" t="str">
        <f t="shared" si="283"/>
        <v>-5.95722602138827+0.363872725065693i</v>
      </c>
      <c r="E650" t="str">
        <f t="shared" si="284"/>
        <v>2870</v>
      </c>
      <c r="F650" t="str">
        <f t="shared" si="285"/>
        <v>0.777000777000777</v>
      </c>
      <c r="G650" t="str">
        <f t="shared" si="280"/>
        <v>0.777000777000777</v>
      </c>
      <c r="H650" t="str">
        <f t="shared" si="286"/>
        <v>5.54329244300847+4.19142871060959i</v>
      </c>
      <c r="I650" t="str">
        <f t="shared" si="287"/>
        <v>202.632726156542i</v>
      </c>
      <c r="J650" t="str">
        <f t="shared" si="281"/>
        <v>-34.1211001695508+43.8247575884131i</v>
      </c>
      <c r="K650" t="str">
        <f t="shared" si="288"/>
        <v>2.87868279303612-2.24128618941904i</v>
      </c>
      <c r="L650" t="str">
        <f t="shared" si="289"/>
        <v>0.166131598221864-0.111579002444226i</v>
      </c>
      <c r="M650" t="str">
        <f t="shared" si="290"/>
        <v>3.04481439125798-2.35286519186327i</v>
      </c>
      <c r="N650" t="str">
        <f t="shared" si="291"/>
        <v>-0.228841341511699i</v>
      </c>
      <c r="O650" t="str">
        <f t="shared" si="292"/>
        <v>0.973929889470679-0.226849223925565i</v>
      </c>
      <c r="P650" t="str">
        <f t="shared" si="293"/>
        <v>0.026070110529321+0.226849223925565i</v>
      </c>
      <c r="Q650" t="str">
        <f t="shared" si="294"/>
        <v>-0.026070110529321+0.00199211758613399i</v>
      </c>
      <c r="R650" t="str">
        <f t="shared" si="295"/>
        <v>-0.333139174749879-8.72696247598686i</v>
      </c>
      <c r="S650" t="str">
        <f t="shared" si="296"/>
        <v>0.023621637053979i</v>
      </c>
      <c r="T650" t="str">
        <f t="shared" si="297"/>
        <v>0.206145140191455-0.00786929267440373i</v>
      </c>
      <c r="U650" t="str">
        <f t="shared" si="298"/>
        <v>0.00005-0.00467333048778175i</v>
      </c>
      <c r="V650" t="str">
        <f t="shared" si="299"/>
        <v>3.33333333333333E-06-0.00514066353655993i</v>
      </c>
      <c r="W650" t="str">
        <f t="shared" si="300"/>
        <v>0.0000144743435815318-0.00244799669447214i</v>
      </c>
      <c r="X650" t="str">
        <f t="shared" si="301"/>
        <v>0.000127331627888844-0.00244144138745431i</v>
      </c>
      <c r="Y650" t="str">
        <f t="shared" si="302"/>
        <v>0.009+0.0324212361850467i</v>
      </c>
      <c r="Z650" t="str">
        <f t="shared" si="303"/>
        <v>-1.02682803629707-0.372078690926761i</v>
      </c>
      <c r="AA650" t="str">
        <f t="shared" si="304"/>
        <v>130.11213417174-427.368615732857i</v>
      </c>
      <c r="AB650" t="str">
        <f t="shared" si="305"/>
        <v>1.42402231902824-0.0543599931238197i</v>
      </c>
      <c r="AC650" t="str">
        <f t="shared" si="306"/>
        <v>5.20798191479879-3.51604863625005i</v>
      </c>
      <c r="AD650" t="str">
        <f t="shared" si="307"/>
        <v>0.192662658698143+0.119633918750305i</v>
      </c>
      <c r="AE650" t="str">
        <f t="shared" si="308"/>
        <v>-0.153318187619736-0.194529131703774i</v>
      </c>
      <c r="AF650" t="str">
        <f t="shared" si="309"/>
        <v>-11.5005184643967-3.8275559855439i</v>
      </c>
      <c r="AG650" t="str">
        <f t="shared" si="310"/>
        <v>1.27582782565694-0.24171518033317i</v>
      </c>
      <c r="AH650" t="str">
        <f t="shared" si="311"/>
        <v>0.36594085901106+2.2828105955178i</v>
      </c>
      <c r="AI650">
        <f t="shared" si="312"/>
        <v>7.2795883508455823</v>
      </c>
      <c r="AJ650">
        <f t="shared" si="313"/>
        <v>80.892809514298122</v>
      </c>
      <c r="AK650"/>
      <c r="AL650"/>
      <c r="AM650"/>
      <c r="AN650"/>
    </row>
    <row r="651" spans="1:40" x14ac:dyDescent="0.25">
      <c r="A651"/>
      <c r="B651">
        <f t="shared" si="279"/>
        <v>51700</v>
      </c>
      <c r="C651" s="186" t="str">
        <f t="shared" si="282"/>
        <v>-0.0000285931164855446+0.047369857808252i</v>
      </c>
      <c r="D651" s="158" t="str">
        <f t="shared" si="283"/>
        <v>-5.95722517089901+0.363168909863265i</v>
      </c>
      <c r="E651" t="str">
        <f t="shared" si="284"/>
        <v>2870</v>
      </c>
      <c r="F651" t="str">
        <f t="shared" si="285"/>
        <v>0.777000777000777</v>
      </c>
      <c r="G651" t="str">
        <f t="shared" si="280"/>
        <v>0.777000777000777</v>
      </c>
      <c r="H651" t="str">
        <f t="shared" si="286"/>
        <v>5.55130836748975+4.190176075333i</v>
      </c>
      <c r="I651" t="str">
        <f t="shared" si="287"/>
        <v>203.02542523824i</v>
      </c>
      <c r="J651" t="str">
        <f t="shared" si="281"/>
        <v>-34.2573603720445+43.9096892891659i</v>
      </c>
      <c r="K651" t="str">
        <f t="shared" si="288"/>
        <v>2.87422754257263-2.24240823178544i</v>
      </c>
      <c r="L651" t="str">
        <f t="shared" si="289"/>
        <v>0.165931475382021-0.111660571791723i</v>
      </c>
      <c r="M651" t="str">
        <f t="shared" si="290"/>
        <v>3.04015901795465-2.35406880357716i</v>
      </c>
      <c r="N651" t="str">
        <f t="shared" si="291"/>
        <v>-0.229284832483621i</v>
      </c>
      <c r="O651" t="str">
        <f t="shared" si="292"/>
        <v>0.973829188112849-0.227281130715838i</v>
      </c>
      <c r="P651" t="str">
        <f t="shared" si="293"/>
        <v>0.026170811887151+0.227281130715838i</v>
      </c>
      <c r="Q651" t="str">
        <f t="shared" si="294"/>
        <v>-0.026170811887151+0.002003701767783i</v>
      </c>
      <c r="R651" t="str">
        <f t="shared" si="295"/>
        <v>-0.33313842068186-8.71003321338265i</v>
      </c>
      <c r="S651" t="str">
        <f t="shared" si="296"/>
        <v>0.0236674154203627i</v>
      </c>
      <c r="T651" t="str">
        <f t="shared" si="297"/>
        <v>0.206143974386284-0.00788452539476113i</v>
      </c>
      <c r="U651" t="str">
        <f t="shared" si="298"/>
        <v>0.00005-0.00466429116382086i</v>
      </c>
      <c r="V651" t="str">
        <f t="shared" si="299"/>
        <v>3.33333333333333E-06-0.00513072028020294i</v>
      </c>
      <c r="W651" t="str">
        <f t="shared" si="300"/>
        <v>0.0000144743422811686-0.00244326193001474i</v>
      </c>
      <c r="X651" t="str">
        <f t="shared" si="301"/>
        <v>0.000126896396752052-0.0024367393825737i</v>
      </c>
      <c r="Y651" t="str">
        <f t="shared" si="302"/>
        <v>0.009+0.0324840680381185i</v>
      </c>
      <c r="Z651" t="str">
        <f t="shared" si="303"/>
        <v>-1.02300737787233-0.369864224300406i</v>
      </c>
      <c r="AA651" t="str">
        <f t="shared" si="304"/>
        <v>129.572134648573-426.573979274234i</v>
      </c>
      <c r="AB651" t="str">
        <f t="shared" si="305"/>
        <v>1.42401426580622-0.054465218664176i</v>
      </c>
      <c r="AC651" t="str">
        <f t="shared" si="306"/>
        <v>5.2010149397495-3.51781048467002i</v>
      </c>
      <c r="AD651" t="str">
        <f t="shared" si="307"/>
        <v>0.192715595963715+0.119875011435065i</v>
      </c>
      <c r="AE651" t="str">
        <f t="shared" si="308"/>
        <v>-0.15281199838451-0.193911625532311i</v>
      </c>
      <c r="AF651" t="str">
        <f t="shared" si="309"/>
        <v>-11.5085335383888-3.82700716546974i</v>
      </c>
      <c r="AG651" t="str">
        <f t="shared" si="310"/>
        <v>1.27550419708882-0.241363491007138i</v>
      </c>
      <c r="AH651" t="str">
        <f t="shared" si="311"/>
        <v>0.366025163228137+2.27737092244181i</v>
      </c>
      <c r="AI651">
        <f t="shared" si="312"/>
        <v>7.2594369204462614</v>
      </c>
      <c r="AJ651">
        <f t="shared" si="313"/>
        <v>80.869354543085947</v>
      </c>
      <c r="AK651"/>
      <c r="AL651"/>
      <c r="AM651"/>
      <c r="AN651"/>
    </row>
    <row r="652" spans="1:40" x14ac:dyDescent="0.25">
      <c r="A652"/>
      <c r="B652">
        <f t="shared" si="279"/>
        <v>51800</v>
      </c>
      <c r="C652" s="186" t="str">
        <f t="shared" si="282"/>
        <v>-0.0000284828249543299+0.0472784102727505i</v>
      </c>
      <c r="D652" s="158" t="str">
        <f t="shared" si="283"/>
        <v>-5.95722432533061+0.362467812091087i</v>
      </c>
      <c r="E652" t="str">
        <f t="shared" si="284"/>
        <v>2870</v>
      </c>
      <c r="F652" t="str">
        <f t="shared" si="285"/>
        <v>0.777000777000777</v>
      </c>
      <c r="G652" t="str">
        <f t="shared" si="280"/>
        <v>0.777000777000777</v>
      </c>
      <c r="H652" t="str">
        <f t="shared" si="286"/>
        <v>5.55930399889345+4.18891095697316i</v>
      </c>
      <c r="I652" t="str">
        <f t="shared" si="287"/>
        <v>203.418124319939i</v>
      </c>
      <c r="J652" t="str">
        <f t="shared" si="281"/>
        <v>-34.3938843890637+43.9946209899186i</v>
      </c>
      <c r="K652" t="str">
        <f t="shared" si="288"/>
        <v>2.86977744775994-2.24351958352399i</v>
      </c>
      <c r="L652" t="str">
        <f t="shared" si="289"/>
        <v>0.165731448038547-0.111741684562702i</v>
      </c>
      <c r="M652" t="str">
        <f t="shared" si="290"/>
        <v>3.03550889579849-2.35526126808669i</v>
      </c>
      <c r="N652" t="str">
        <f t="shared" si="291"/>
        <v>-0.229728323455543i</v>
      </c>
      <c r="O652" t="str">
        <f t="shared" si="292"/>
        <v>0.973728295218166-0.227712992803494i</v>
      </c>
      <c r="P652" t="str">
        <f t="shared" si="293"/>
        <v>0.026271704781834+0.227712992803494i</v>
      </c>
      <c r="Q652" t="str">
        <f t="shared" si="294"/>
        <v>-0.026271704781834+0.00201533065204901i</v>
      </c>
      <c r="R652" t="str">
        <f t="shared" si="295"/>
        <v>-0.333137665147543-8.69316921943101i</v>
      </c>
      <c r="S652" t="str">
        <f t="shared" si="296"/>
        <v>0.0237131937867464i</v>
      </c>
      <c r="T652" t="str">
        <f t="shared" si="297"/>
        <v>0.206142806321346-0.00789975801130792i</v>
      </c>
      <c r="U652" t="str">
        <f t="shared" si="298"/>
        <v>0.00005-0.00465528674072467i</v>
      </c>
      <c r="V652" t="str">
        <f t="shared" si="299"/>
        <v>3.33333333333333E-06-0.00512081541479713i</v>
      </c>
      <c r="W652" t="str">
        <f t="shared" si="300"/>
        <v>0.0000144743409782881-0.00243854544696261i</v>
      </c>
      <c r="X652" t="str">
        <f t="shared" si="301"/>
        <v>0.000126463676703799-0.00243205541698365i</v>
      </c>
      <c r="Y652" t="str">
        <f t="shared" si="302"/>
        <v>0.009+0.0325468998911903i</v>
      </c>
      <c r="Z652" t="str">
        <f t="shared" si="303"/>
        <v>-1.01920737110114-0.367667531363808i</v>
      </c>
      <c r="AA652" t="str">
        <f t="shared" si="304"/>
        <v>129.035530400631-425.782106554686i</v>
      </c>
      <c r="AB652" t="str">
        <f t="shared" si="305"/>
        <v>1.42400619697403-0.0545704434874227i</v>
      </c>
      <c r="AC652" t="str">
        <f t="shared" si="306"/>
        <v>5.19405582665861-3.5195557079021i</v>
      </c>
      <c r="AD652" t="str">
        <f t="shared" si="307"/>
        <v>0.192768633794346+0.120116056259124i</v>
      </c>
      <c r="AE652" t="str">
        <f t="shared" si="308"/>
        <v>-0.152308438598346-0.19329793763844i</v>
      </c>
      <c r="AF652" t="str">
        <f t="shared" si="309"/>
        <v>-11.5165283242241-3.82644314488207i</v>
      </c>
      <c r="AG652" t="str">
        <f t="shared" si="310"/>
        <v>1.27518251874414-0.241013069323062i</v>
      </c>
      <c r="AH652" t="str">
        <f t="shared" si="311"/>
        <v>0.366104561456934+2.27195456028734i</v>
      </c>
      <c r="AI652">
        <f t="shared" si="312"/>
        <v>7.2393240140837598</v>
      </c>
      <c r="AJ652">
        <f t="shared" si="313"/>
        <v>80.846003289882134</v>
      </c>
      <c r="AK652"/>
      <c r="AL652"/>
      <c r="AM652"/>
      <c r="AN652"/>
    </row>
    <row r="653" spans="1:40" x14ac:dyDescent="0.25">
      <c r="A653"/>
      <c r="B653">
        <f t="shared" si="279"/>
        <v>51900</v>
      </c>
      <c r="C653" s="186" t="str">
        <f t="shared" si="282"/>
        <v>-0.0000283731703317279+0.0471873151358469i</v>
      </c>
      <c r="D653" s="158" t="str">
        <f t="shared" si="283"/>
        <v>-5.95722348464517+0.361769416041493i</v>
      </c>
      <c r="E653" t="str">
        <f t="shared" si="284"/>
        <v>2870</v>
      </c>
      <c r="F653" t="str">
        <f t="shared" si="285"/>
        <v>0.777000777000777</v>
      </c>
      <c r="G653" t="str">
        <f t="shared" si="280"/>
        <v>0.777000777000777</v>
      </c>
      <c r="H653" t="str">
        <f t="shared" si="286"/>
        <v>5.56727936956863+4.18763345524238i</v>
      </c>
      <c r="I653" t="str">
        <f t="shared" si="287"/>
        <v>203.810823401638i</v>
      </c>
      <c r="J653" t="str">
        <f t="shared" si="281"/>
        <v>-34.5306722206087+44.0795526906714i</v>
      </c>
      <c r="K653" t="str">
        <f t="shared" si="288"/>
        <v>2.8653325248555-2.24462028716942i</v>
      </c>
      <c r="L653" t="str">
        <f t="shared" si="289"/>
        <v>0.165531517242666-0.1118223418402i</v>
      </c>
      <c r="M653" t="str">
        <f t="shared" si="290"/>
        <v>3.03086404209817-2.35644262900962i</v>
      </c>
      <c r="N653" t="str">
        <f t="shared" si="291"/>
        <v>-0.230171814427464i</v>
      </c>
      <c r="O653" t="str">
        <f t="shared" si="292"/>
        <v>0.973627210806475-0.228144810103593i</v>
      </c>
      <c r="P653" t="str">
        <f t="shared" si="293"/>
        <v>0.026372789193525+0.228144810103593i</v>
      </c>
      <c r="Q653" t="str">
        <f t="shared" si="294"/>
        <v>-0.026372789193525+0.00202700432387101i</v>
      </c>
      <c r="R653" t="str">
        <f t="shared" si="295"/>
        <v>-0.33313690814733-8.67637011685621i</v>
      </c>
      <c r="S653" t="str">
        <f t="shared" si="296"/>
        <v>0.0237589721531301i</v>
      </c>
      <c r="T653" t="str">
        <f t="shared" si="297"/>
        <v>0.206141635996637-0.00791499052385227i</v>
      </c>
      <c r="U653" t="str">
        <f t="shared" si="298"/>
        <v>0.00005-0.0046463170167541i</v>
      </c>
      <c r="V653" t="str">
        <f t="shared" si="299"/>
        <v>3.33333333333333E-06-0.00511094871842953i</v>
      </c>
      <c r="W653" t="str">
        <f t="shared" si="300"/>
        <v>0.0000144743396728903-0.00243384713964292i</v>
      </c>
      <c r="X653" t="str">
        <f t="shared" si="301"/>
        <v>0.000126033448477516-0.00242738938729628i</v>
      </c>
      <c r="Y653" t="str">
        <f t="shared" si="302"/>
        <v>0.009+0.0326097317442621i</v>
      </c>
      <c r="Z653" t="str">
        <f t="shared" si="303"/>
        <v>-1.015427874697-0.365488433509223i</v>
      </c>
      <c r="AA653" t="str">
        <f t="shared" si="304"/>
        <v>128.502292893573-424.992985141419i</v>
      </c>
      <c r="AB653" t="str">
        <f t="shared" si="305"/>
        <v>1.42399811253166-0.0546756675922349i</v>
      </c>
      <c r="AC653" t="str">
        <f t="shared" si="306"/>
        <v>5.18710460140397-3.52128437088186i</v>
      </c>
      <c r="AD653" t="str">
        <f t="shared" si="307"/>
        <v>0.192821772177598+0.120357053330582i</v>
      </c>
      <c r="AE653" t="str">
        <f t="shared" si="308"/>
        <v>-0.151807491434027-0.192688034327929i</v>
      </c>
      <c r="AF653" t="str">
        <f t="shared" si="309"/>
        <v>-11.5245028542138-3.82586403920089i</v>
      </c>
      <c r="AG653" t="str">
        <f t="shared" si="310"/>
        <v>1.27486277446513-0.240663910525622i</v>
      </c>
      <c r="AH653" t="str">
        <f t="shared" si="311"/>
        <v>0.366179115603929+2.26656137408215i</v>
      </c>
      <c r="AI653">
        <f t="shared" si="312"/>
        <v>7.2192495123161926</v>
      </c>
      <c r="AJ653">
        <f t="shared" si="313"/>
        <v>80.822755101609289</v>
      </c>
      <c r="AK653"/>
      <c r="AL653"/>
      <c r="AM653"/>
      <c r="AN653"/>
    </row>
    <row r="654" spans="1:40" x14ac:dyDescent="0.25">
      <c r="A654"/>
      <c r="B654">
        <f t="shared" si="279"/>
        <v>52000</v>
      </c>
      <c r="C654" s="186" t="str">
        <f t="shared" si="282"/>
        <v>-0.000028264147723158+0.0470965703644752i</v>
      </c>
      <c r="D654" s="158" t="str">
        <f t="shared" si="283"/>
        <v>-5.95722264880517+0.361073706127643i</v>
      </c>
      <c r="E654" t="str">
        <f t="shared" si="284"/>
        <v>2870</v>
      </c>
      <c r="F654" t="str">
        <f t="shared" si="285"/>
        <v>0.777000777000777</v>
      </c>
      <c r="G654" t="str">
        <f t="shared" si="280"/>
        <v>0.777000777000777</v>
      </c>
      <c r="H654" t="str">
        <f t="shared" si="286"/>
        <v>5.57523451209863+4.18634366928499i</v>
      </c>
      <c r="I654" t="str">
        <f t="shared" si="287"/>
        <v>204.203522483337i</v>
      </c>
      <c r="J654" t="str">
        <f t="shared" si="281"/>
        <v>-34.6677238666792+44.1644843914241i</v>
      </c>
      <c r="K654" t="str">
        <f t="shared" si="288"/>
        <v>2.86089278992095-2.24571038516215i</v>
      </c>
      <c r="L654" t="str">
        <f t="shared" si="289"/>
        <v>0.165331684039194-0.111902544708388i</v>
      </c>
      <c r="M654" t="str">
        <f t="shared" si="290"/>
        <v>3.02622447396014-2.35761292987054i</v>
      </c>
      <c r="N654" t="str">
        <f t="shared" si="291"/>
        <v>-0.230615305399386i</v>
      </c>
      <c r="O654" t="str">
        <f t="shared" si="292"/>
        <v>0.973525934897656-0.228576582531205i</v>
      </c>
      <c r="P654" t="str">
        <f t="shared" si="293"/>
        <v>0.026474065102344+0.228576582531205i</v>
      </c>
      <c r="Q654" t="str">
        <f t="shared" si="294"/>
        <v>-0.026474065102344+0.00203872286818099i</v>
      </c>
      <c r="R654" t="str">
        <f t="shared" si="295"/>
        <v>-0.333136149681156-8.65963553128377i</v>
      </c>
      <c r="S654" t="str">
        <f t="shared" si="296"/>
        <v>0.0238047505195136i</v>
      </c>
      <c r="T654" t="str">
        <f t="shared" si="297"/>
        <v>0.206140463412126-0.00793022293219126i</v>
      </c>
      <c r="U654" t="str">
        <f t="shared" si="298"/>
        <v>0.0000500000000000002-0.0046373817917219i</v>
      </c>
      <c r="V654" t="str">
        <f t="shared" si="299"/>
        <v>3.33333333333333E-06-0.00510111997089408i</v>
      </c>
      <c r="W654" t="str">
        <f t="shared" si="300"/>
        <v>0.000014474338364975-0.00242916690319566i</v>
      </c>
      <c r="X654" t="str">
        <f t="shared" si="301"/>
        <v>0.000125605692990924-0.00242274119091057i</v>
      </c>
      <c r="Y654" t="str">
        <f t="shared" si="302"/>
        <v>0.009+0.0326725635973339i</v>
      </c>
      <c r="Z654" t="str">
        <f t="shared" si="303"/>
        <v>-1.01166874847518-0.363326754276919i</v>
      </c>
      <c r="AA654" t="str">
        <f t="shared" si="304"/>
        <v>127.9723938913-424.20660264885i</v>
      </c>
      <c r="AB654" t="str">
        <f t="shared" si="305"/>
        <v>1.42399001247889-0.0547808909772108i</v>
      </c>
      <c r="AC654" t="str">
        <f t="shared" si="306"/>
        <v>5.18016128956072-3.52299653840732i</v>
      </c>
      <c r="AD654" t="str">
        <f t="shared" si="307"/>
        <v>0.192875011101048+0.120598002756403i</v>
      </c>
      <c r="AE654" t="str">
        <f t="shared" si="308"/>
        <v>-0.15130914017897-0.192081882281645i</v>
      </c>
      <c r="AF654" t="str">
        <f t="shared" si="309"/>
        <v>-11.5324571609038-3.82526996315735i</v>
      </c>
      <c r="AG654" t="str">
        <f t="shared" si="310"/>
        <v>1.27454494825915-0.240316009863314i</v>
      </c>
      <c r="AH654" t="str">
        <f t="shared" si="311"/>
        <v>0.366248886839654+2.26119122979162i</v>
      </c>
      <c r="AI654">
        <f t="shared" si="312"/>
        <v>7.19921329616432</v>
      </c>
      <c r="AJ654">
        <f t="shared" si="313"/>
        <v>80.799609329772778</v>
      </c>
      <c r="AK654"/>
      <c r="AL654"/>
      <c r="AM654"/>
      <c r="AN654"/>
    </row>
    <row r="655" spans="1:40" x14ac:dyDescent="0.25">
      <c r="A655"/>
      <c r="B655">
        <f t="shared" si="279"/>
        <v>52100</v>
      </c>
      <c r="C655" s="186" t="str">
        <f t="shared" si="282"/>
        <v>-0.0000281557522809678+0.0470061739411782i</v>
      </c>
      <c r="D655" s="158" t="str">
        <f t="shared" si="283"/>
        <v>-5.95722181777345+0.360380666882366i</v>
      </c>
      <c r="E655" t="str">
        <f t="shared" si="284"/>
        <v>2870</v>
      </c>
      <c r="F655" t="str">
        <f t="shared" si="285"/>
        <v>0.777000777000777</v>
      </c>
      <c r="G655" t="str">
        <f t="shared" si="280"/>
        <v>0.777000777000777</v>
      </c>
      <c r="H655" t="str">
        <f t="shared" si="286"/>
        <v>5.58316945929682+4.18504169767948i</v>
      </c>
      <c r="I655" t="str">
        <f t="shared" si="287"/>
        <v>204.596221565035i</v>
      </c>
      <c r="J655" t="str">
        <f t="shared" si="281"/>
        <v>-34.8050393272754+44.2494160921768i</v>
      </c>
      <c r="K655" t="str">
        <f t="shared" si="288"/>
        <v>2.85645825882316-2.24678991984796i</v>
      </c>
      <c r="L655" t="str">
        <f t="shared" si="289"/>
        <v>0.165131949466555-0.11198229425254i</v>
      </c>
      <c r="M655" t="str">
        <f t="shared" si="290"/>
        <v>3.02159020828972-2.3587722141005i</v>
      </c>
      <c r="N655" t="str">
        <f t="shared" si="291"/>
        <v>-0.231058796371308i</v>
      </c>
      <c r="O655" t="str">
        <f t="shared" si="292"/>
        <v>0.97342446751163-0.229008310001405i</v>
      </c>
      <c r="P655" t="str">
        <f t="shared" si="293"/>
        <v>0.02657553248837+0.229008310001405i</v>
      </c>
      <c r="Q655" t="str">
        <f t="shared" si="294"/>
        <v>-0.02657553248837+0.00205048636990299i</v>
      </c>
      <c r="R655" t="str">
        <f t="shared" si="295"/>
        <v>-0.333135389748515-8.64296509121442i</v>
      </c>
      <c r="S655" t="str">
        <f t="shared" si="296"/>
        <v>0.0238505288858973i</v>
      </c>
      <c r="T655" t="str">
        <f t="shared" si="297"/>
        <v>0.206139288567811-0.00794545523611161i</v>
      </c>
      <c r="U655" t="str">
        <f t="shared" si="298"/>
        <v>0.0000500000000000002-0.00462848086697771i</v>
      </c>
      <c r="V655" t="str">
        <f t="shared" si="299"/>
        <v>3.33333333333333E-06-0.00509132895367547i</v>
      </c>
      <c r="W655" t="str">
        <f t="shared" si="300"/>
        <v>0.0000144743370545425-0.00242450463356588i</v>
      </c>
      <c r="X655" t="str">
        <f t="shared" si="301"/>
        <v>0.000125180391343931-0.00241811072600479i</v>
      </c>
      <c r="Y655" t="str">
        <f t="shared" si="302"/>
        <v>0.009+0.0327353954504056i</v>
      </c>
      <c r="Z655" t="str">
        <f t="shared" si="303"/>
        <v>-1.00792985334423-0.361182319325213i</v>
      </c>
      <c r="AA655" t="str">
        <f t="shared" si="304"/>
        <v>127.445805452263-423.422946738898i</v>
      </c>
      <c r="AB655" t="str">
        <f t="shared" si="305"/>
        <v>1.4239818968157-0.0548861136408771i</v>
      </c>
      <c r="AC655" t="str">
        <f t="shared" si="306"/>
        <v>5.17322591640408-3.52469227513935i</v>
      </c>
      <c r="AD655" t="str">
        <f t="shared" si="307"/>
        <v>0.192928350552289+0.12083890464244i</v>
      </c>
      <c r="AE655" t="str">
        <f t="shared" si="308"/>
        <v>-0.150813368234638-0.191479448550595i</v>
      </c>
      <c r="AF655" t="str">
        <f t="shared" si="309"/>
        <v>-11.5403912770703-3.82466103079711i</v>
      </c>
      <c r="AG655" t="str">
        <f t="shared" si="310"/>
        <v>1.27422902429672-0.239969362588885i</v>
      </c>
      <c r="AH655" t="str">
        <f t="shared" si="311"/>
        <v>0.366313935607756+2.25584399431138i</v>
      </c>
      <c r="AI655">
        <f t="shared" si="312"/>
        <v>7.1792152471090009</v>
      </c>
      <c r="AJ655">
        <f t="shared" si="313"/>
        <v>80.776565330426493</v>
      </c>
      <c r="AK655"/>
      <c r="AL655"/>
      <c r="AM655"/>
      <c r="AN655"/>
    </row>
    <row r="656" spans="1:40" x14ac:dyDescent="0.25">
      <c r="A656"/>
      <c r="B656">
        <f t="shared" si="279"/>
        <v>52200</v>
      </c>
      <c r="C656" s="186" t="str">
        <f t="shared" si="282"/>
        <v>-0.000028047979203894+0.0469161238639587i</v>
      </c>
      <c r="D656" s="158" t="str">
        <f t="shared" si="283"/>
        <v>-5.95722099151319+0.359690282957017i</v>
      </c>
      <c r="E656" t="str">
        <f t="shared" si="284"/>
        <v>2870</v>
      </c>
      <c r="F656" t="str">
        <f t="shared" si="285"/>
        <v>0.777000777000777</v>
      </c>
      <c r="G656" t="str">
        <f t="shared" si="280"/>
        <v>0.777000777000777</v>
      </c>
      <c r="H656" t="str">
        <f t="shared" si="286"/>
        <v>5.59108424420284+4.18372763844044i</v>
      </c>
      <c r="I656" t="str">
        <f t="shared" si="287"/>
        <v>204.988920646734i</v>
      </c>
      <c r="J656" t="str">
        <f t="shared" si="281"/>
        <v>-34.9426186023973+44.3343477929296i</v>
      </c>
      <c r="K656" t="str">
        <f t="shared" si="288"/>
        <v>2.85202894723533-2.24785893347762i</v>
      </c>
      <c r="L656" t="str">
        <f t="shared" si="289"/>
        <v>0.164932314556792-0.112061591559006i</v>
      </c>
      <c r="M656" t="str">
        <f t="shared" si="290"/>
        <v>3.01696126179212-2.35992052503663i</v>
      </c>
      <c r="N656" t="str">
        <f t="shared" si="291"/>
        <v>-0.23150228734323i</v>
      </c>
      <c r="O656" t="str">
        <f t="shared" si="292"/>
        <v>0.973322808668353-0.229439992429281i</v>
      </c>
      <c r="P656" t="str">
        <f t="shared" si="293"/>
        <v>0.026677191331647+0.229439992429281i</v>
      </c>
      <c r="Q656" t="str">
        <f t="shared" si="294"/>
        <v>-0.026677191331647+0.00206229491394899i</v>
      </c>
      <c r="R656" t="str">
        <f t="shared" si="295"/>
        <v>-0.333134628350071-8.62635842799498i</v>
      </c>
      <c r="S656" t="str">
        <f t="shared" si="296"/>
        <v>0.023896307252281i</v>
      </c>
      <c r="T656" t="str">
        <f t="shared" si="297"/>
        <v>0.206138111463672-0.00796068743542774i</v>
      </c>
      <c r="U656" t="str">
        <f t="shared" si="298"/>
        <v>0.0000500000000000002-0.00461961404539346i</v>
      </c>
      <c r="V656" t="str">
        <f t="shared" si="299"/>
        <v>3.33333333333333E-06-0.00508157544993279i</v>
      </c>
      <c r="W656" t="str">
        <f t="shared" si="300"/>
        <v>0.0000144743357415926-0.00241986022749603i</v>
      </c>
      <c r="X656" t="str">
        <f t="shared" si="301"/>
        <v>0.000124757524816556-0.00241349789152933i</v>
      </c>
      <c r="Y656" t="str">
        <f t="shared" si="302"/>
        <v>0.009+0.0327982273034774i</v>
      </c>
      <c r="Z656" t="str">
        <f t="shared" si="303"/>
        <v>-1.00421105129767-0.35905495640103i</v>
      </c>
      <c r="AA656" t="str">
        <f t="shared" si="304"/>
        <v>126.922499925818-422.642005121283i</v>
      </c>
      <c r="AB656" t="str">
        <f t="shared" si="305"/>
        <v>1.42397376554195-0.0549913355819518i</v>
      </c>
      <c r="AC656" t="str">
        <f t="shared" si="306"/>
        <v>5.16629850690929-3.5263716456011i</v>
      </c>
      <c r="AD656" t="str">
        <f t="shared" si="307"/>
        <v>0.192981790518934+0.121079759093435i</v>
      </c>
      <c r="AE656" t="str">
        <f t="shared" si="308"/>
        <v>-0.150320159115985-0.190880700551056i</v>
      </c>
      <c r="AF656" t="str">
        <f t="shared" si="309"/>
        <v>-11.548305235716-3.82403735548342i</v>
      </c>
      <c r="AG656" t="str">
        <f t="shared" si="310"/>
        <v>1.27391498690954-0.239623963959792i</v>
      </c>
      <c r="AH656" t="str">
        <f t="shared" si="311"/>
        <v>0.366374321634287+2.25051953546042i</v>
      </c>
      <c r="AI656">
        <f t="shared" si="312"/>
        <v>7.1592552470904511</v>
      </c>
      <c r="AJ656">
        <f t="shared" si="313"/>
        <v>80.753622464131894</v>
      </c>
      <c r="AK656"/>
      <c r="AL656"/>
      <c r="AM656"/>
      <c r="AN656"/>
    </row>
    <row r="657" spans="1:40" x14ac:dyDescent="0.25">
      <c r="A657"/>
      <c r="B657">
        <f t="shared" si="279"/>
        <v>52300</v>
      </c>
      <c r="C657" s="186" t="str">
        <f t="shared" si="282"/>
        <v>-0.0000279408237365303+0.0468264181461307i</v>
      </c>
      <c r="D657" s="158" t="str">
        <f t="shared" si="283"/>
        <v>-5.95722016998794+0.359002539120335i</v>
      </c>
      <c r="E657" t="str">
        <f t="shared" si="284"/>
        <v>2870</v>
      </c>
      <c r="F657" t="str">
        <f t="shared" si="285"/>
        <v>0.777000777000777</v>
      </c>
      <c r="G657" t="str">
        <f t="shared" si="280"/>
        <v>0.777000777000777</v>
      </c>
      <c r="H657" t="str">
        <f t="shared" si="286"/>
        <v>5.59897890007849+4.18240158902078i</v>
      </c>
      <c r="I657" t="str">
        <f t="shared" si="287"/>
        <v>205.381619728433i</v>
      </c>
      <c r="J657" t="str">
        <f t="shared" si="281"/>
        <v>-35.0804616920448+44.4192794936824i</v>
      </c>
      <c r="K657" t="str">
        <f t="shared" si="288"/>
        <v>2.84760487063797-2.24891746820665i</v>
      </c>
      <c r="L657" t="str">
        <f t="shared" si="289"/>
        <v>0.164732780335584-0.112140437715174i</v>
      </c>
      <c r="M657" t="str">
        <f t="shared" si="290"/>
        <v>3.01233765097355-2.36105790592182i</v>
      </c>
      <c r="N657" t="str">
        <f t="shared" si="291"/>
        <v>-0.231945778315152i</v>
      </c>
      <c r="O657" t="str">
        <f t="shared" si="292"/>
        <v>0.973220958387821-0.229871629729925i</v>
      </c>
      <c r="P657" t="str">
        <f t="shared" si="293"/>
        <v>0.026779041612179+0.229871629729925i</v>
      </c>
      <c r="Q657" t="str">
        <f t="shared" si="294"/>
        <v>-0.026779041612179+0.002074148585227i</v>
      </c>
      <c r="R657" t="str">
        <f t="shared" si="295"/>
        <v>-0.3331338654848-8.60981517579227i</v>
      </c>
      <c r="S657" t="str">
        <f t="shared" si="296"/>
        <v>0.0239420856186647i</v>
      </c>
      <c r="T657" t="str">
        <f t="shared" si="297"/>
        <v>0.206136932099697-0.00797591952991381i</v>
      </c>
      <c r="U657" t="str">
        <f t="shared" si="298"/>
        <v>0.0000500000000000002-0.00461078113134873i</v>
      </c>
      <c r="V657" t="str">
        <f t="shared" si="299"/>
        <v>3.33333333333333E-06-0.00507185924448361i</v>
      </c>
      <c r="W657" t="str">
        <f t="shared" si="300"/>
        <v>0.0000144743344261254-0.00241523358251828i</v>
      </c>
      <c r="X657" t="str">
        <f t="shared" si="301"/>
        <v>0.000124337074866866-0.00240890258719928i</v>
      </c>
      <c r="Y657" t="str">
        <f t="shared" si="302"/>
        <v>0.009+0.0328610591565492i</v>
      </c>
      <c r="Z657" t="str">
        <f t="shared" si="303"/>
        <v>-1.00051220540554-0.356944495310887i</v>
      </c>
      <c r="AA657" t="str">
        <f t="shared" si="304"/>
        <v>126.402449948641-421.863765553793i</v>
      </c>
      <c r="AB657" t="str">
        <f t="shared" si="305"/>
        <v>1.42396561865757-0.0550965567988748i</v>
      </c>
      <c r="AC657" t="str">
        <f t="shared" si="306"/>
        <v>5.15937908575499-3.52803471417656i</v>
      </c>
      <c r="AD657" t="str">
        <f t="shared" si="307"/>
        <v>0.193035330988608+0.121320566213037i</v>
      </c>
      <c r="AE657" t="str">
        <f t="shared" si="308"/>
        <v>-0.149829496450857-0.190285606059754i</v>
      </c>
      <c r="AF657" t="str">
        <f t="shared" si="309"/>
        <v>-11.5561990700664-3.82339904990045i</v>
      </c>
      <c r="AG657" t="str">
        <f t="shared" si="310"/>
        <v>1.27360282058859-0.2392798092386i</v>
      </c>
      <c r="AH657" t="str">
        <f t="shared" si="311"/>
        <v>0.366430103936672+2.24521772197376i</v>
      </c>
      <c r="AI657">
        <f t="shared" si="312"/>
        <v>7.1393331785055096</v>
      </c>
      <c r="AJ657">
        <f t="shared" si="313"/>
        <v>80.730780095920352</v>
      </c>
      <c r="AK657"/>
      <c r="AL657"/>
      <c r="AM657"/>
      <c r="AN657"/>
    </row>
    <row r="658" spans="1:40" x14ac:dyDescent="0.25">
      <c r="A658"/>
      <c r="B658">
        <f t="shared" ref="B658:B721" si="314">B657+100</f>
        <v>52400</v>
      </c>
      <c r="C658" s="186" t="str">
        <f t="shared" si="282"/>
        <v>-0.0000278342811688028+0.0467370548161734i</v>
      </c>
      <c r="D658" s="158" t="str">
        <f t="shared" si="283"/>
        <v>-5.95721935316159+0.35831742025733i</v>
      </c>
      <c r="E658" t="str">
        <f t="shared" si="284"/>
        <v>2870</v>
      </c>
      <c r="F658" t="str">
        <f t="shared" si="285"/>
        <v>0.777000777000777</v>
      </c>
      <c r="G658" t="str">
        <f t="shared" si="280"/>
        <v>0.777000777000777</v>
      </c>
      <c r="H658" t="str">
        <f t="shared" si="286"/>
        <v>5.60685346040411+4.18106364631371i</v>
      </c>
      <c r="I658" t="str">
        <f t="shared" si="287"/>
        <v>205.774318810131i</v>
      </c>
      <c r="J658" t="str">
        <f t="shared" si="281"/>
        <v>-35.2185685962179+44.5042111944351i</v>
      </c>
      <c r="K658" t="str">
        <f t="shared" si="288"/>
        <v>2.84318604432003-2.24996556609491i</v>
      </c>
      <c r="L658" t="str">
        <f t="shared" si="289"/>
        <v>0.16453334782226-0.112218833809442i</v>
      </c>
      <c r="M658" t="str">
        <f t="shared" si="290"/>
        <v>3.00771939214229-2.36218439990435i</v>
      </c>
      <c r="N658" t="str">
        <f t="shared" si="291"/>
        <v>-0.232389269287074i</v>
      </c>
      <c r="O658" t="str">
        <f t="shared" si="292"/>
        <v>0.973118916690064-0.230303221818444i</v>
      </c>
      <c r="P658" t="str">
        <f t="shared" si="293"/>
        <v>0.026881083309936+0.230303221818444i</v>
      </c>
      <c r="Q658" t="str">
        <f t="shared" si="294"/>
        <v>-0.026881083309936+0.00208604746863i</v>
      </c>
      <c r="R658" t="str">
        <f t="shared" si="295"/>
        <v>-0.333133101153827-8.59333497156491i</v>
      </c>
      <c r="S658" t="str">
        <f t="shared" si="296"/>
        <v>0.0239878639850484i</v>
      </c>
      <c r="T658" t="str">
        <f t="shared" si="297"/>
        <v>0.206135750475859-0.00799115151939537i</v>
      </c>
      <c r="U658" t="str">
        <f t="shared" si="298"/>
        <v>0.0000499999999999998-0.00460198193071638i</v>
      </c>
      <c r="V658" t="str">
        <f t="shared" si="299"/>
        <v>3.33333333333333E-06-0.00506218012378802i</v>
      </c>
      <c r="W658" t="str">
        <f t="shared" si="300"/>
        <v>0.0000144743331081408-0.00241062459694697i</v>
      </c>
      <c r="X658" t="str">
        <f t="shared" si="301"/>
        <v>0.000123919023128951-0.00240432471348721i</v>
      </c>
      <c r="Y658" t="str">
        <f t="shared" si="302"/>
        <v>0.009+0.032923891009621i</v>
      </c>
      <c r="Z658" t="str">
        <f t="shared" si="303"/>
        <v>-0.996833179806038-0.354850767892323i</v>
      </c>
      <c r="AA658" t="str">
        <f t="shared" si="304"/>
        <v>125.885628441183-421.088215842535i</v>
      </c>
      <c r="AB658" t="str">
        <f t="shared" si="305"/>
        <v>1.42395745616237-0.0552017772904411i</v>
      </c>
      <c r="AC658" t="str">
        <f t="shared" si="306"/>
        <v>5.15246767732269-3.52968154511141i</v>
      </c>
      <c r="AD658" t="str">
        <f t="shared" si="307"/>
        <v>0.193088971948962+0.121561326103806i</v>
      </c>
      <c r="AE658" t="str">
        <f t="shared" si="308"/>
        <v>-0.149341363979418-0.189694133209124i</v>
      </c>
      <c r="AF658" t="str">
        <f t="shared" si="309"/>
        <v>-11.5640728135657-3.82274622605638i</v>
      </c>
      <c r="AG658" t="str">
        <f t="shared" si="310"/>
        <v>1.27329250998217-0.238936893693414i</v>
      </c>
      <c r="AH658" t="str">
        <f t="shared" si="311"/>
        <v>0.366481340832658+2.23993842349553i</v>
      </c>
      <c r="AI658">
        <f t="shared" si="312"/>
        <v>7.1194489242063455</v>
      </c>
      <c r="AJ658">
        <f t="shared" si="313"/>
        <v>80.708037595254709</v>
      </c>
      <c r="AK658"/>
      <c r="AL658"/>
      <c r="AM658"/>
      <c r="AN658"/>
    </row>
    <row r="659" spans="1:40" x14ac:dyDescent="0.25">
      <c r="A659"/>
      <c r="B659">
        <f t="shared" si="314"/>
        <v>52500</v>
      </c>
      <c r="C659" s="186" t="str">
        <f t="shared" si="282"/>
        <v>-0.0000277283468354533+0.0466480319175879i</v>
      </c>
      <c r="D659" s="158" t="str">
        <f t="shared" si="283"/>
        <v>-5.95721854099836+0.357634911368174i</v>
      </c>
      <c r="E659" t="str">
        <f t="shared" si="284"/>
        <v>2870</v>
      </c>
      <c r="F659" t="str">
        <f t="shared" si="285"/>
        <v>0.777000777000777</v>
      </c>
      <c r="G659" t="str">
        <f t="shared" si="280"/>
        <v>0.777000777000777</v>
      </c>
      <c r="H659" t="str">
        <f t="shared" si="286"/>
        <v>5.61470795887439+4.17971390665487i</v>
      </c>
      <c r="I659" t="str">
        <f t="shared" si="287"/>
        <v>206.16701789183i</v>
      </c>
      <c r="J659" t="str">
        <f t="shared" si="281"/>
        <v>-35.3569393149167+44.5891428951877i</v>
      </c>
      <c r="K659" t="str">
        <f t="shared" si="288"/>
        <v>2.83877248337995-2.25100326910641i</v>
      </c>
      <c r="L659" t="str">
        <f t="shared" si="289"/>
        <v>0.164334018029815-0.112296780931186i</v>
      </c>
      <c r="M659" t="str">
        <f t="shared" si="290"/>
        <v>3.00310650140977-2.3633000500376i</v>
      </c>
      <c r="N659" t="str">
        <f t="shared" si="291"/>
        <v>-0.232832760258996i</v>
      </c>
      <c r="O659" t="str">
        <f t="shared" si="292"/>
        <v>0.973016683595155-0.230734768609948i</v>
      </c>
      <c r="P659" t="str">
        <f t="shared" si="293"/>
        <v>0.026983316404845+0.230734768609948i</v>
      </c>
      <c r="Q659" t="str">
        <f t="shared" si="294"/>
        <v>-0.026983316404845+0.002097991649048i</v>
      </c>
      <c r="R659" t="str">
        <f t="shared" si="295"/>
        <v>-0.333132335356128-8.57691745503891i</v>
      </c>
      <c r="S659" t="str">
        <f t="shared" si="296"/>
        <v>0.0240336423514321i</v>
      </c>
      <c r="T659" t="str">
        <f t="shared" si="297"/>
        <v>0.20613456659216-0.00800638340364652i</v>
      </c>
      <c r="U659" t="str">
        <f t="shared" si="298"/>
        <v>0.0000499999999999998-0.00459321625084834i</v>
      </c>
      <c r="V659" t="str">
        <f t="shared" si="299"/>
        <v>3.33333333333333E-06-0.00505253787593318i</v>
      </c>
      <c r="W659" t="str">
        <f t="shared" si="300"/>
        <v>0.0000144743317876388-0.00240603316987121i</v>
      </c>
      <c r="X659" t="str">
        <f t="shared" si="301"/>
        <v>0.000123503351410926-0.0023997641716161i</v>
      </c>
      <c r="Y659" t="str">
        <f t="shared" si="302"/>
        <v>0.009+0.0329867228626928i</v>
      </c>
      <c r="Z659" t="str">
        <f t="shared" si="303"/>
        <v>-0.993173839697238-0.35277360798582i</v>
      </c>
      <c r="AA659" t="str">
        <f t="shared" si="304"/>
        <v>125.372008604188-420.315343842184i</v>
      </c>
      <c r="AB659" t="str">
        <f t="shared" si="305"/>
        <v>1.42394927805636-0.0553069970550901i</v>
      </c>
      <c r="AC659" t="str">
        <f t="shared" si="306"/>
        <v>5.14556430570108-3.53131220251119i</v>
      </c>
      <c r="AD659" t="str">
        <f t="shared" si="307"/>
        <v>0.193142713387652+0.121802038867233i</v>
      </c>
      <c r="AE659" t="str">
        <f t="shared" si="308"/>
        <v>-0.148855745553535-0.189106250482655i</v>
      </c>
      <c r="AF659" t="str">
        <f t="shared" si="309"/>
        <v>-11.5719264998727-3.8220789952867i</v>
      </c>
      <c r="AG659" t="str">
        <f t="shared" si="310"/>
        <v>1.27298403989404-0.238595212598248i</v>
      </c>
      <c r="AH659" t="str">
        <f t="shared" si="311"/>
        <v>0.366528089948909+2.23468151057187i</v>
      </c>
      <c r="AI659">
        <f t="shared" si="312"/>
        <v>7.0996023674981004</v>
      </c>
      <c r="AJ659">
        <f t="shared" si="313"/>
        <v>80.685394335996193</v>
      </c>
      <c r="AK659"/>
      <c r="AL659"/>
      <c r="AM659"/>
      <c r="AN659"/>
    </row>
    <row r="660" spans="1:40" x14ac:dyDescent="0.25">
      <c r="A660"/>
      <c r="B660">
        <f t="shared" si="314"/>
        <v>52600</v>
      </c>
      <c r="C660" s="186" t="str">
        <f t="shared" si="282"/>
        <v>-0.0000276230161155274+0.046559347508753i</v>
      </c>
      <c r="D660" s="158" t="str">
        <f t="shared" si="283"/>
        <v>-5.95721773346284+0.356954997567106i</v>
      </c>
      <c r="E660" t="str">
        <f t="shared" si="284"/>
        <v>2870</v>
      </c>
      <c r="F660" t="str">
        <f t="shared" si="285"/>
        <v>0.777000777000777</v>
      </c>
      <c r="G660" t="str">
        <f t="shared" si="280"/>
        <v>0.777000777000777</v>
      </c>
      <c r="H660" t="str">
        <f t="shared" si="286"/>
        <v>5.62254242939497+4.17835246582445i</v>
      </c>
      <c r="I660" t="str">
        <f t="shared" si="287"/>
        <v>206.559716973529i</v>
      </c>
      <c r="J660" t="str">
        <f t="shared" si="281"/>
        <v>-35.495573848141+44.6740745959405i</v>
      </c>
      <c r="K660" t="str">
        <f t="shared" si="288"/>
        <v>2.83436420272668-2.25203061910888i</v>
      </c>
      <c r="L660" t="str">
        <f t="shared" si="289"/>
        <v>0.164134791964924-0.11237428017073i</v>
      </c>
      <c r="M660" t="str">
        <f t="shared" si="290"/>
        <v>2.9984989946916-2.36440489927961i</v>
      </c>
      <c r="N660" t="str">
        <f t="shared" si="291"/>
        <v>-0.233276251230918i</v>
      </c>
      <c r="O660" t="str">
        <f t="shared" si="292"/>
        <v>0.972914259123199-0.23116627001956i</v>
      </c>
      <c r="P660" t="str">
        <f t="shared" si="293"/>
        <v>0.027085740876801+0.23116627001956i</v>
      </c>
      <c r="Q660" t="str">
        <f t="shared" si="294"/>
        <v>-0.027085740876801+0.002109981211358i</v>
      </c>
      <c r="R660" t="str">
        <f t="shared" si="295"/>
        <v>-0.333131568092255-8.56056226867848i</v>
      </c>
      <c r="S660" t="str">
        <f t="shared" si="296"/>
        <v>0.0240794207178158i</v>
      </c>
      <c r="T660" t="str">
        <f t="shared" si="297"/>
        <v>0.206133380448569-0.00802161518247911i</v>
      </c>
      <c r="U660" t="str">
        <f t="shared" si="298"/>
        <v>0.00005-0.00458448390056158i</v>
      </c>
      <c r="V660" t="str">
        <f t="shared" si="299"/>
        <v>3.33333333333333E-06-0.00504293229061772i</v>
      </c>
      <c r="W660" t="str">
        <f t="shared" si="300"/>
        <v>0.0000144743304646196-0.00240145920114749i</v>
      </c>
      <c r="X660" t="str">
        <f t="shared" si="301"/>
        <v>0.000123090041692957-0.00239522086355234i</v>
      </c>
      <c r="Y660" t="str">
        <f t="shared" si="302"/>
        <v>0.009+0.0330495547157646i</v>
      </c>
      <c r="Z660" t="str">
        <f t="shared" si="303"/>
        <v>-0.989534051328844-0.350712851407136i</v>
      </c>
      <c r="AA660" t="str">
        <f t="shared" si="304"/>
        <v>124.861563915248-419.545137456198i</v>
      </c>
      <c r="AB660" t="str">
        <f t="shared" si="305"/>
        <v>1.42394108433932-0.0554122160915222i</v>
      </c>
      <c r="AC660" t="str">
        <f t="shared" si="306"/>
        <v>5.13866899468478-3.53292675034147i</v>
      </c>
      <c r="AD660" t="str">
        <f t="shared" si="307"/>
        <v>0.193196555292362+0.122042704603735i</v>
      </c>
      <c r="AE660" t="str">
        <f t="shared" si="308"/>
        <v>-0.148372625136213-0.188521926710284i</v>
      </c>
      <c r="AF660" t="str">
        <f t="shared" si="309"/>
        <v>-11.5797601628578-3.82139746825734i</v>
      </c>
      <c r="AG660" t="str">
        <f t="shared" si="310"/>
        <v>1.27267739528154-0.238254761233443i</v>
      </c>
      <c r="AH660" t="str">
        <f t="shared" si="311"/>
        <v>0.366570408229938+2.22944685464422i</v>
      </c>
      <c r="AI660">
        <f t="shared" si="312"/>
        <v>7.0797933921381153</v>
      </c>
      <c r="AJ660">
        <f t="shared" si="313"/>
        <v>80.662849696361434</v>
      </c>
      <c r="AK660"/>
      <c r="AL660"/>
      <c r="AM660"/>
      <c r="AN660"/>
    </row>
    <row r="661" spans="1:40" x14ac:dyDescent="0.25">
      <c r="A661"/>
      <c r="B661">
        <f t="shared" si="314"/>
        <v>52700</v>
      </c>
      <c r="C661" s="186" t="str">
        <f t="shared" si="282"/>
        <v>-0.0000275182844318711+0.0464709996627848i</v>
      </c>
      <c r="D661" s="158" t="str">
        <f t="shared" si="283"/>
        <v>-5.95721693051994+0.35627766408135i</v>
      </c>
      <c r="E661" t="str">
        <f t="shared" si="284"/>
        <v>2870</v>
      </c>
      <c r="F661" t="str">
        <f t="shared" si="285"/>
        <v>0.777000777000777</v>
      </c>
      <c r="G661" t="str">
        <f t="shared" si="280"/>
        <v>0.777000777000777</v>
      </c>
      <c r="H661" t="str">
        <f t="shared" si="286"/>
        <v>5.63035690607825+4.17697941904925i</v>
      </c>
      <c r="I661" t="str">
        <f t="shared" si="287"/>
        <v>206.952416055228i</v>
      </c>
      <c r="J661" t="str">
        <f t="shared" si="281"/>
        <v>-35.6344721958911+44.7590062966932i</v>
      </c>
      <c r="K661" t="str">
        <f t="shared" si="288"/>
        <v>2.82996121708074-2.25304765787358i</v>
      </c>
      <c r="L661" t="str">
        <f t="shared" si="289"/>
        <v>0.163935670627955-0.112451332619311i</v>
      </c>
      <c r="M661" t="str">
        <f t="shared" si="290"/>
        <v>2.99389688770869-2.36549899049289i</v>
      </c>
      <c r="N661" t="str">
        <f t="shared" si="291"/>
        <v>-0.23371974220284i</v>
      </c>
      <c r="O661" t="str">
        <f t="shared" si="292"/>
        <v>0.972811643294343-0.231597725962411i</v>
      </c>
      <c r="P661" t="str">
        <f t="shared" si="293"/>
        <v>0.027188356705657+0.231597725962411i</v>
      </c>
      <c r="Q661" t="str">
        <f t="shared" si="294"/>
        <v>-0.027188356705657+0.00212201624042901i</v>
      </c>
      <c r="R661" t="str">
        <f t="shared" si="295"/>
        <v>-0.333130799362246-8.54426905766283i</v>
      </c>
      <c r="S661" t="str">
        <f t="shared" si="296"/>
        <v>0.0241251990841995i</v>
      </c>
      <c r="T661" t="str">
        <f t="shared" si="297"/>
        <v>0.206132192045081-0.0080368468556927i</v>
      </c>
      <c r="U661" t="str">
        <f t="shared" si="298"/>
        <v>0.00005-0.00457578469012408i</v>
      </c>
      <c r="V661" t="str">
        <f t="shared" si="299"/>
        <v>3.33333333333333E-06-0.00503336315913646i</v>
      </c>
      <c r="W661" t="str">
        <f t="shared" si="300"/>
        <v>0.000014474329139083-0.0023969025913924i</v>
      </c>
      <c r="X661" t="str">
        <f t="shared" si="301"/>
        <v>0.000122679076125311-0.00239069469199862i</v>
      </c>
      <c r="Y661" t="str">
        <f t="shared" si="302"/>
        <v>0.009+0.0331123865688364i</v>
      </c>
      <c r="Z661" t="str">
        <f t="shared" si="303"/>
        <v>-0.985913681993904-0.348668335920058i</v>
      </c>
      <c r="AA661" t="str">
        <f t="shared" si="304"/>
        <v>124.354268125413-418.777584637037i</v>
      </c>
      <c r="AB661" t="str">
        <f t="shared" si="305"/>
        <v>1.42393287501123-0.0555174343983528i</v>
      </c>
      <c r="AC661" t="str">
        <f t="shared" si="306"/>
        <v>5.13178176777815-3.5345252524275i</v>
      </c>
      <c r="AD661" t="str">
        <f t="shared" si="307"/>
        <v>0.193250497650784+0.122283323412682i</v>
      </c>
      <c r="AE661" t="str">
        <f t="shared" si="308"/>
        <v>-0.147891986800964-0.187941131063871i</v>
      </c>
      <c r="AF661" t="str">
        <f t="shared" si="309"/>
        <v>-11.5875738365982-3.8207017549679i</v>
      </c>
      <c r="AG661" t="str">
        <f t="shared" si="310"/>
        <v>1.2723725612538-0.237915534886008i</v>
      </c>
      <c r="AH661" t="str">
        <f t="shared" si="311"/>
        <v>0.366608351946374+2.22423432804207i</v>
      </c>
      <c r="AI661">
        <f t="shared" si="312"/>
        <v>7.0600218823325456</v>
      </c>
      <c r="AJ661">
        <f t="shared" si="313"/>
        <v>80.640403058891451</v>
      </c>
      <c r="AK661"/>
      <c r="AL661"/>
      <c r="AM661"/>
      <c r="AN661"/>
    </row>
    <row r="662" spans="1:40" x14ac:dyDescent="0.25">
      <c r="A662"/>
      <c r="B662">
        <f t="shared" si="314"/>
        <v>52800</v>
      </c>
      <c r="C662" s="186" t="str">
        <f t="shared" si="282"/>
        <v>-0.0000274141472506338+0.0463829864673967i</v>
      </c>
      <c r="D662" s="158" t="str">
        <f t="shared" si="283"/>
        <v>-5.95721613213488+0.355602896250041i</v>
      </c>
      <c r="E662" t="str">
        <f t="shared" si="284"/>
        <v>2870</v>
      </c>
      <c r="F662" t="str">
        <f t="shared" si="285"/>
        <v>0.777000777000777</v>
      </c>
      <c r="G662" t="str">
        <f t="shared" si="280"/>
        <v>0.777000777000777</v>
      </c>
      <c r="H662" t="str">
        <f t="shared" si="286"/>
        <v>5.63815142324004+4.17559486100484i</v>
      </c>
      <c r="I662" t="str">
        <f t="shared" si="287"/>
        <v>207.345115136926i</v>
      </c>
      <c r="J662" t="str">
        <f t="shared" si="281"/>
        <v>-35.7736343581668+44.843937997446i</v>
      </c>
      <c r="K662" t="str">
        <f t="shared" si="288"/>
        <v>2.82556354097529-2.25405442707494i</v>
      </c>
      <c r="L662" t="str">
        <f t="shared" si="289"/>
        <v>0.163736655012988-0.112527939369056i</v>
      </c>
      <c r="M662" t="str">
        <f t="shared" si="290"/>
        <v>2.98930019598828-2.366582366444i</v>
      </c>
      <c r="N662" t="str">
        <f t="shared" si="291"/>
        <v>-0.234163233174762i</v>
      </c>
      <c r="O662" t="str">
        <f t="shared" si="292"/>
        <v>0.972708836128769-0.232029136353638i</v>
      </c>
      <c r="P662" t="str">
        <f t="shared" si="293"/>
        <v>0.027291163871231+0.232029136353638i</v>
      </c>
      <c r="Q662" t="str">
        <f t="shared" si="294"/>
        <v>-0.027291163871231+0.002134096821124i</v>
      </c>
      <c r="R662" t="str">
        <f t="shared" si="295"/>
        <v>-0.33313002916537-8.52803746985829i</v>
      </c>
      <c r="S662" t="str">
        <f t="shared" si="296"/>
        <v>0.0241709774505832i</v>
      </c>
      <c r="T662" t="str">
        <f t="shared" si="297"/>
        <v>0.206131001381673-0.00805207842306828i</v>
      </c>
      <c r="U662" t="str">
        <f t="shared" si="298"/>
        <v>0.00005-0.00456711843124126i</v>
      </c>
      <c r="V662" t="str">
        <f t="shared" si="299"/>
        <v>3.33333333333333E-06-0.00502383027436539i</v>
      </c>
      <c r="W662" t="str">
        <f t="shared" si="300"/>
        <v>0.0000144743278110292-0.00239236324197543i</v>
      </c>
      <c r="X662" t="str">
        <f t="shared" si="301"/>
        <v>0.000122270437026439-0.00238618556038721i</v>
      </c>
      <c r="Y662" t="str">
        <f t="shared" si="302"/>
        <v>0.009+0.0331752184219082i</v>
      </c>
      <c r="Z662" t="str">
        <f t="shared" si="303"/>
        <v>-0.982312600020675-0.346639901209617i</v>
      </c>
      <c r="AA662" t="str">
        <f t="shared" si="304"/>
        <v>123.850095255845-418.012673386354i</v>
      </c>
      <c r="AB662" t="str">
        <f t="shared" si="305"/>
        <v>1.42392465007192-0.055622651974069i</v>
      </c>
      <c r="AC662" t="str">
        <f t="shared" si="306"/>
        <v>5.12490264819585-3.53610777245262i</v>
      </c>
      <c r="AD662" t="str">
        <f t="shared" si="307"/>
        <v>0.193304540450625+0.122523895392397i</v>
      </c>
      <c r="AE662" t="str">
        <f t="shared" si="308"/>
        <v>-0.147413814731217-0.187363833052742i</v>
      </c>
      <c r="AF662" t="str">
        <f t="shared" si="309"/>
        <v>-11.5953675553749-3.8199919647548i</v>
      </c>
      <c r="AG662" t="str">
        <f t="shared" si="310"/>
        <v>1.27206952306988-0.237577528849995i</v>
      </c>
      <c r="AH662" t="str">
        <f t="shared" si="311"/>
        <v>0.366641976703529+2.21904380397642i</v>
      </c>
      <c r="AI662">
        <f t="shared" si="312"/>
        <v>7.0402877227357603</v>
      </c>
      <c r="AJ662">
        <f t="shared" si="313"/>
        <v>80.618053810413073</v>
      </c>
      <c r="AK662"/>
      <c r="AL662"/>
      <c r="AM662"/>
      <c r="AN662"/>
    </row>
    <row r="663" spans="1:40" x14ac:dyDescent="0.25">
      <c r="A663"/>
      <c r="B663">
        <f t="shared" si="314"/>
        <v>52900</v>
      </c>
      <c r="C663" s="186" t="str">
        <f t="shared" si="282"/>
        <v>-0.0000273106000807774+0.0462953060247624i</v>
      </c>
      <c r="D663" s="158" t="str">
        <f t="shared" si="283"/>
        <v>-5.95721533827325+0.354930679523179i</v>
      </c>
      <c r="E663" t="str">
        <f t="shared" si="284"/>
        <v>2870</v>
      </c>
      <c r="F663" t="str">
        <f t="shared" si="285"/>
        <v>0.777000777000777</v>
      </c>
      <c r="G663" t="str">
        <f t="shared" si="280"/>
        <v>0.777000777000777</v>
      </c>
      <c r="H663" t="str">
        <f t="shared" si="286"/>
        <v>5.64592601539552+4.1741988858177i</v>
      </c>
      <c r="I663" t="str">
        <f t="shared" si="287"/>
        <v>207.737814218625i</v>
      </c>
      <c r="J663" t="str">
        <f t="shared" si="281"/>
        <v>-35.9130603349681+44.9288696981987i</v>
      </c>
      <c r="K663" t="str">
        <f t="shared" si="288"/>
        <v>2.82117118875724-2.25505096829032i</v>
      </c>
      <c r="L663" t="str">
        <f t="shared" si="289"/>
        <v>0.163537746107826-0.112604101512944i</v>
      </c>
      <c r="M663" t="str">
        <f t="shared" si="290"/>
        <v>2.98470893486507-2.36765506980326i</v>
      </c>
      <c r="N663" t="str">
        <f t="shared" si="291"/>
        <v>-0.234606724146683i</v>
      </c>
      <c r="O663" t="str">
        <f t="shared" si="292"/>
        <v>0.972605837646698-0.232460501108391i</v>
      </c>
      <c r="P663" t="str">
        <f t="shared" si="293"/>
        <v>0.0273941623533021+0.232460501108391i</v>
      </c>
      <c r="Q663" t="str">
        <f t="shared" si="294"/>
        <v>-0.0273941623533021+0.00214622303829198i</v>
      </c>
      <c r="R663" t="str">
        <f t="shared" si="295"/>
        <v>-0.333129257502385-8.51186715579441i</v>
      </c>
      <c r="S663" t="str">
        <f t="shared" si="296"/>
        <v>0.0242167558169669i</v>
      </c>
      <c r="T663" t="str">
        <f t="shared" si="297"/>
        <v>0.206129808458334-0.00806730988442275i</v>
      </c>
      <c r="U663" t="str">
        <f t="shared" si="298"/>
        <v>0.00005-0.00455848493704232i</v>
      </c>
      <c r="V663" t="str">
        <f t="shared" si="299"/>
        <v>3.33333333333333E-06-0.00501433343074655i</v>
      </c>
      <c r="W663" t="str">
        <f t="shared" si="300"/>
        <v>0.0000144743264804581-0.00238784105501189i</v>
      </c>
      <c r="X663" t="str">
        <f t="shared" si="301"/>
        <v>0.000121864106881074-0.00238169337287303i</v>
      </c>
      <c r="Y663" t="str">
        <f t="shared" si="302"/>
        <v>0.009+0.03323805027498i</v>
      </c>
      <c r="Z663" t="str">
        <f t="shared" si="303"/>
        <v>-0.978730674764441-0.344627388855687i</v>
      </c>
      <c r="AA663" t="str">
        <f t="shared" si="304"/>
        <v>123.349019594524-417.250391755178i</v>
      </c>
      <c r="AB663" t="str">
        <f t="shared" si="305"/>
        <v>1.42391640952131-0.0557278688174058i</v>
      </c>
      <c r="AC663" t="str">
        <f t="shared" si="306"/>
        <v>5.11803165886438-3.53767437395948i</v>
      </c>
      <c r="AD663" t="str">
        <f t="shared" si="307"/>
        <v>0.193358683679616+0.122764420640165i</v>
      </c>
      <c r="AE663" t="str">
        <f t="shared" si="308"/>
        <v>-0.146938093219713-0.186790002519293i</v>
      </c>
      <c r="AF663" t="str">
        <f t="shared" si="309"/>
        <v>-11.6031413536688-3.81926820629452i</v>
      </c>
      <c r="AG663" t="str">
        <f t="shared" si="310"/>
        <v>1.27176826613698-0.237240738426863i</v>
      </c>
      <c r="AH663" t="str">
        <f t="shared" si="311"/>
        <v>0.366671337449692+2.21387515653294i</v>
      </c>
      <c r="AI663">
        <f t="shared" si="312"/>
        <v>7.0205907984482652</v>
      </c>
      <c r="AJ663">
        <f t="shared" si="313"/>
        <v>80.595801342003284</v>
      </c>
      <c r="AK663"/>
      <c r="AL663"/>
      <c r="AM663"/>
      <c r="AN663"/>
    </row>
    <row r="664" spans="1:40" x14ac:dyDescent="0.25">
      <c r="A664"/>
      <c r="B664">
        <f t="shared" si="314"/>
        <v>53000</v>
      </c>
      <c r="C664" s="186" t="str">
        <f t="shared" si="282"/>
        <v>-0.0000272076384735918+0.0462079564513781i</v>
      </c>
      <c r="D664" s="158" t="str">
        <f t="shared" si="283"/>
        <v>-5.95721454890093+0.354260999460566i</v>
      </c>
      <c r="E664" t="str">
        <f t="shared" si="284"/>
        <v>2870</v>
      </c>
      <c r="F664" t="str">
        <f t="shared" si="285"/>
        <v>0.777000777000777</v>
      </c>
      <c r="G664" t="str">
        <f t="shared" si="280"/>
        <v>0.777000777000777</v>
      </c>
      <c r="H664" t="str">
        <f t="shared" si="286"/>
        <v>5.65368071725593+4.17279158706723i</v>
      </c>
      <c r="I664" t="str">
        <f t="shared" si="287"/>
        <v>208.130513300324i</v>
      </c>
      <c r="J664" t="str">
        <f t="shared" si="281"/>
        <v>-36.0527501262951+45.0138013989515i</v>
      </c>
      <c r="K664" t="str">
        <f t="shared" si="288"/>
        <v>2.81678417458816-2.25603732299967i</v>
      </c>
      <c r="L664" t="str">
        <f t="shared" si="289"/>
        <v>0.163338944894016-0.11267982014478i</v>
      </c>
      <c r="M664" t="str">
        <f t="shared" si="290"/>
        <v>2.98012311948218-2.36871714314445i</v>
      </c>
      <c r="N664" t="str">
        <f t="shared" si="291"/>
        <v>-0.235050215118605i</v>
      </c>
      <c r="O664" t="str">
        <f t="shared" si="292"/>
        <v>0.972502647868388-0.232891820141828i</v>
      </c>
      <c r="P664" t="str">
        <f t="shared" si="293"/>
        <v>0.027497352131612+0.232891820141828i</v>
      </c>
      <c r="Q664" t="str">
        <f t="shared" si="294"/>
        <v>-0.027497352131612+0.002158394976777i</v>
      </c>
      <c r="R664" t="str">
        <f t="shared" si="295"/>
        <v>-0.333128484372811-8.49575776863808i</v>
      </c>
      <c r="S664" t="str">
        <f t="shared" si="296"/>
        <v>0.0242625341833504i</v>
      </c>
      <c r="T664" t="str">
        <f t="shared" si="297"/>
        <v>0.206128613275046-0.00808254123954304i</v>
      </c>
      <c r="U664" t="str">
        <f t="shared" si="298"/>
        <v>0.00005-0.00454988402206676i</v>
      </c>
      <c r="V664" t="str">
        <f t="shared" si="299"/>
        <v>3.33333333333333E-06-0.00500487242427343i</v>
      </c>
      <c r="W664" t="str">
        <f t="shared" si="300"/>
        <v>0.0000144743251473694-0.00238333593335578i</v>
      </c>
      <c r="X664" t="str">
        <f t="shared" si="301"/>
        <v>0.00012146006833836-0.00237721803432696i</v>
      </c>
      <c r="Y664" t="str">
        <f t="shared" si="302"/>
        <v>0.009+0.0333008821280518i</v>
      </c>
      <c r="Z664" t="str">
        <f t="shared" si="303"/>
        <v>-0.975167776599422-0.342630642307005i</v>
      </c>
      <c r="AA664" t="str">
        <f t="shared" si="304"/>
        <v>122.851015692993-416.490727844089i</v>
      </c>
      <c r="AB664" t="str">
        <f t="shared" si="305"/>
        <v>1.42390815335929-0.0558330849268916i</v>
      </c>
      <c r="AC664" t="str">
        <f t="shared" si="306"/>
        <v>5.11116882242423-3.53922512034795i</v>
      </c>
      <c r="AD664" t="str">
        <f t="shared" si="307"/>
        <v>0.193412927325493+0.123004899252248i</v>
      </c>
      <c r="AE664" t="str">
        <f t="shared" si="308"/>
        <v>-0.146464806667881-0.186219609634662i</v>
      </c>
      <c r="AF664" t="str">
        <f t="shared" si="309"/>
        <v>-11.6108952661569-3.81853058760666i</v>
      </c>
      <c r="AG664" t="str">
        <f t="shared" si="310"/>
        <v>1.27146877600874-0.236905158925789i</v>
      </c>
      <c r="AH664" t="str">
        <f t="shared" si="311"/>
        <v>0.366696488484277+2.20872826066511i</v>
      </c>
      <c r="AI664">
        <f t="shared" si="312"/>
        <v>7.0009309950143681</v>
      </c>
      <c r="AJ664">
        <f t="shared" si="313"/>
        <v>80.573645048954518</v>
      </c>
      <c r="AK664"/>
      <c r="AL664"/>
      <c r="AM664"/>
      <c r="AN664"/>
    </row>
    <row r="665" spans="1:40" x14ac:dyDescent="0.25">
      <c r="A665"/>
      <c r="B665">
        <f t="shared" si="314"/>
        <v>53100</v>
      </c>
      <c r="C665" s="186" t="str">
        <f t="shared" si="282"/>
        <v>-0.0000271052580222173+0.0461209358779285i</v>
      </c>
      <c r="D665" s="158" t="str">
        <f t="shared" si="283"/>
        <v>-5.95721376398413+0.353593841730785i</v>
      </c>
      <c r="E665" t="str">
        <f t="shared" si="284"/>
        <v>2870</v>
      </c>
      <c r="F665" t="str">
        <f t="shared" si="285"/>
        <v>0.777000777000777</v>
      </c>
      <c r="G665" t="str">
        <f t="shared" si="280"/>
        <v>0.777000777000777</v>
      </c>
      <c r="H665" t="str">
        <f t="shared" si="286"/>
        <v>5.66141556372459+4.17137305778804i</v>
      </c>
      <c r="I665" t="str">
        <f t="shared" si="287"/>
        <v>208.523212382023i</v>
      </c>
      <c r="J665" t="str">
        <f t="shared" si="281"/>
        <v>-36.1927037321477+45.0987330997042i</v>
      </c>
      <c r="K665" t="str">
        <f t="shared" si="288"/>
        <v>2.81240251244544-2.25701353258532i</v>
      </c>
      <c r="L665" t="str">
        <f t="shared" si="289"/>
        <v>0.163140252346856-0.112755096359163i</v>
      </c>
      <c r="M665" t="str">
        <f t="shared" si="290"/>
        <v>2.9755427647923-2.36976862894448i</v>
      </c>
      <c r="N665" t="str">
        <f t="shared" si="291"/>
        <v>-0.235493706090527i</v>
      </c>
      <c r="O665" t="str">
        <f t="shared" si="292"/>
        <v>0.972399266814135-0.233323093369114i</v>
      </c>
      <c r="P665" t="str">
        <f t="shared" si="293"/>
        <v>0.027600733185865+0.233323093369114i</v>
      </c>
      <c r="Q665" t="str">
        <f t="shared" si="294"/>
        <v>-0.027600733185865+0.002170612721413i</v>
      </c>
      <c r="R665" t="str">
        <f t="shared" si="295"/>
        <v>-0.333127709776534-8.47970896416878i</v>
      </c>
      <c r="S665" t="str">
        <f t="shared" si="296"/>
        <v>0.0243083125497341i</v>
      </c>
      <c r="T665" t="str">
        <f t="shared" si="297"/>
        <v>0.206127415831797-0.0080977724882251i</v>
      </c>
      <c r="U665" t="str">
        <f t="shared" si="298"/>
        <v>0.00005-0.00454131550225119i</v>
      </c>
      <c r="V665" t="str">
        <f t="shared" si="299"/>
        <v>3.33333333333333E-06-0.0049954470524763i</v>
      </c>
      <c r="W665" t="str">
        <f t="shared" si="300"/>
        <v>0.0000144743238117635-0.00237884778059297i</v>
      </c>
      <c r="X665" t="str">
        <f t="shared" si="301"/>
        <v>0.000121058304210013-0.00237275945032924i</v>
      </c>
      <c r="Y665" t="str">
        <f t="shared" si="302"/>
        <v>0.009+0.0333637139811236i</v>
      </c>
      <c r="Z665" t="str">
        <f t="shared" si="303"/>
        <v>-0.971623776910724-0.340649506855606i</v>
      </c>
      <c r="AA665" t="str">
        <f t="shared" si="304"/>
        <v>122.356058363152-415.733669803365i</v>
      </c>
      <c r="AB665" t="str">
        <f t="shared" si="305"/>
        <v>1.42389988158577-0.0559383003011166i</v>
      </c>
      <c r="AC665" t="str">
        <f t="shared" si="306"/>
        <v>5.10431416123109-3.54076007487548i</v>
      </c>
      <c r="AD665" t="str">
        <f t="shared" si="307"/>
        <v>0.193467271376014+0.123245331323894i</v>
      </c>
      <c r="AE665" t="str">
        <f t="shared" si="308"/>
        <v>-0.145993939585235-0.185652624894474i</v>
      </c>
      <c r="AF665" t="str">
        <f t="shared" si="309"/>
        <v>-11.6186293277087-3.81777921605726i</v>
      </c>
      <c r="AG665" t="str">
        <f t="shared" si="310"/>
        <v>1.27117103838343-0.23657078566402i</v>
      </c>
      <c r="AH665" t="str">
        <f t="shared" si="311"/>
        <v>0.366717483465899+2.20360299218775i</v>
      </c>
      <c r="AI665">
        <f t="shared" si="312"/>
        <v>6.9813081984211394</v>
      </c>
      <c r="AJ665">
        <f t="shared" si="313"/>
        <v>80.551584330740781</v>
      </c>
      <c r="AK665"/>
      <c r="AL665"/>
      <c r="AM665"/>
      <c r="AN665"/>
    </row>
    <row r="666" spans="1:40" x14ac:dyDescent="0.25">
      <c r="A666"/>
      <c r="B666">
        <f t="shared" si="314"/>
        <v>53200</v>
      </c>
      <c r="C666" s="186" t="str">
        <f t="shared" si="282"/>
        <v>-0.0000270034543611734+0.0460342424491537i</v>
      </c>
      <c r="D666" s="158" t="str">
        <f t="shared" si="283"/>
        <v>-5.95721298348939+0.352929192110179i</v>
      </c>
      <c r="E666" t="str">
        <f t="shared" si="284"/>
        <v>2870</v>
      </c>
      <c r="F666" t="str">
        <f t="shared" si="285"/>
        <v>0.777000777000777</v>
      </c>
      <c r="G666" t="str">
        <f t="shared" si="280"/>
        <v>0.777000777000777</v>
      </c>
      <c r="H666" t="str">
        <f t="shared" si="286"/>
        <v>5.66913058989361+4.16994339047201i</v>
      </c>
      <c r="I666" t="str">
        <f t="shared" si="287"/>
        <v>208.915911463721i</v>
      </c>
      <c r="J666" t="str">
        <f t="shared" si="281"/>
        <v>-36.332921152526+45.183664800457i</v>
      </c>
      <c r="K666" t="str">
        <f t="shared" si="288"/>
        <v>2.80802621612327-2.25797963833161i</v>
      </c>
      <c r="L666" t="str">
        <f t="shared" si="289"/>
        <v>0.16294166943542-0.112829931251457i</v>
      </c>
      <c r="M666" t="str">
        <f t="shared" si="290"/>
        <v>2.97096788555869-2.37080956958307i</v>
      </c>
      <c r="N666" t="str">
        <f t="shared" si="291"/>
        <v>-0.235937197062449i</v>
      </c>
      <c r="O666" t="str">
        <f t="shared" si="292"/>
        <v>0.972295694504272-0.233754320705426i</v>
      </c>
      <c r="P666" t="str">
        <f t="shared" si="293"/>
        <v>0.027704305495728+0.233754320705426i</v>
      </c>
      <c r="Q666" t="str">
        <f t="shared" si="294"/>
        <v>-0.027704305495728+0.00218287635702299i</v>
      </c>
      <c r="R666" t="str">
        <f t="shared" si="295"/>
        <v>-0.333126933714031-8.46372040075413i</v>
      </c>
      <c r="S666" t="str">
        <f t="shared" si="296"/>
        <v>0.0243540909161178i</v>
      </c>
      <c r="T666" t="str">
        <f t="shared" si="297"/>
        <v>0.206126216128567-0.00811300363027906i</v>
      </c>
      <c r="U666" t="str">
        <f t="shared" si="298"/>
        <v>0.00005-0.00453277919491613i</v>
      </c>
      <c r="V666" t="str">
        <f t="shared" si="299"/>
        <v>3.33333333333333E-06-0.00498605711440776i</v>
      </c>
      <c r="W666" t="str">
        <f t="shared" si="300"/>
        <v>0.0000144743224736405-0.00237437650103419i</v>
      </c>
      <c r="X666" t="str">
        <f t="shared" si="301"/>
        <v>0.000120658797468483-0.00236831752716272i</v>
      </c>
      <c r="Y666" t="str">
        <f t="shared" si="302"/>
        <v>0.009+0.0334265458341954i</v>
      </c>
      <c r="Z666" t="str">
        <f t="shared" si="303"/>
        <v>-0.968098548086275-0.338683829611635i</v>
      </c>
      <c r="AA666" t="str">
        <f t="shared" si="304"/>
        <v>121.864122674101-414.979205833137i</v>
      </c>
      <c r="AB666" t="str">
        <f t="shared" si="305"/>
        <v>1.42389159420061-0.0560435149387694i</v>
      </c>
      <c r="AC666" t="str">
        <f t="shared" si="306"/>
        <v>5.09746769735707-3.54227930065661i</v>
      </c>
      <c r="AD666" t="str">
        <f t="shared" si="307"/>
        <v>0.19352171581895+0.123485716949342i</v>
      </c>
      <c r="AE666" t="str">
        <f t="shared" si="308"/>
        <v>-0.145525476588749-0.185089019114627i</v>
      </c>
      <c r="AF666" t="str">
        <f t="shared" si="309"/>
        <v>-11.626343573383-3.81701419836183i</v>
      </c>
      <c r="AG666" t="str">
        <f t="shared" si="310"/>
        <v>1.27087503910229-0.236237613967184i</v>
      </c>
      <c r="AH666" t="str">
        <f t="shared" si="311"/>
        <v>0.366734375420419+2.19849922777019i</v>
      </c>
      <c r="AI666">
        <f t="shared" si="312"/>
        <v>6.9617222950958464</v>
      </c>
      <c r="AJ666">
        <f t="shared" si="313"/>
        <v>80.529618590980306</v>
      </c>
      <c r="AK666"/>
      <c r="AL666"/>
      <c r="AM666"/>
      <c r="AN666"/>
    </row>
    <row r="667" spans="1:40" x14ac:dyDescent="0.25">
      <c r="A667"/>
      <c r="B667">
        <f t="shared" si="314"/>
        <v>53300</v>
      </c>
      <c r="C667" s="186" t="str">
        <f t="shared" si="282"/>
        <v>-0.0000269022231658929+0.0459478743237165i</v>
      </c>
      <c r="D667" s="158" t="str">
        <f t="shared" si="283"/>
        <v>-5.95721220738357+0.352267036481827i</v>
      </c>
      <c r="E667" t="str">
        <f t="shared" si="284"/>
        <v>2870</v>
      </c>
      <c r="F667" t="str">
        <f t="shared" si="285"/>
        <v>0.777000777000777</v>
      </c>
      <c r="G667" t="str">
        <f t="shared" si="280"/>
        <v>0.777000777000777</v>
      </c>
      <c r="H667" t="str">
        <f t="shared" si="286"/>
        <v>5.67682583104025+4.16850267707043i</v>
      </c>
      <c r="I667" t="str">
        <f t="shared" si="287"/>
        <v>209.30861054542i</v>
      </c>
      <c r="J667" t="str">
        <f t="shared" si="281"/>
        <v>-36.4734023874299+45.2685965012097i</v>
      </c>
      <c r="K667" t="str">
        <f t="shared" si="288"/>
        <v>2.80365529923376-2.25893568142477i</v>
      </c>
      <c r="L667" t="str">
        <f t="shared" si="289"/>
        <v>0.162743197122566-0.112904325917762i</v>
      </c>
      <c r="M667" t="str">
        <f t="shared" si="290"/>
        <v>2.96639849635633-2.37184000734253i</v>
      </c>
      <c r="N667" t="str">
        <f t="shared" si="291"/>
        <v>-0.236380688034371i</v>
      </c>
      <c r="O667" t="str">
        <f t="shared" si="292"/>
        <v>0.972191930959171-0.234185502065946i</v>
      </c>
      <c r="P667" t="str">
        <f t="shared" si="293"/>
        <v>0.027808069040829+0.234185502065946i</v>
      </c>
      <c r="Q667" t="str">
        <f t="shared" si="294"/>
        <v>-0.027808069040829+0.00219518596842502i</v>
      </c>
      <c r="R667" t="str">
        <f t="shared" si="295"/>
        <v>-0.333126156184485-8.44779173932583i</v>
      </c>
      <c r="S667" t="str">
        <f t="shared" si="296"/>
        <v>0.0243998692825015i</v>
      </c>
      <c r="T667" t="str">
        <f t="shared" si="297"/>
        <v>0.206125014165346-0.00812823466548361i</v>
      </c>
      <c r="U667" t="str">
        <f t="shared" si="298"/>
        <v>0.0000500000000000002-0.00452427491875308i</v>
      </c>
      <c r="V667" t="str">
        <f t="shared" si="299"/>
        <v>3.33333333333333E-06-0.00497670241062838i</v>
      </c>
      <c r="W667" t="str">
        <f t="shared" si="300"/>
        <v>0.000014474321133-0.00236992199970831i</v>
      </c>
      <c r="X667" t="str">
        <f t="shared" si="301"/>
        <v>0.000120261531245166-0.00236389217180654i</v>
      </c>
      <c r="Y667" t="str">
        <f t="shared" si="302"/>
        <v>0.009+0.0334893776872672i</v>
      </c>
      <c r="Z667" t="str">
        <f t="shared" si="303"/>
        <v>-0.964591963508904-0.336733459478557i</v>
      </c>
      <c r="AA667" t="str">
        <f t="shared" si="304"/>
        <v>121.375183949017-414.227324183513i</v>
      </c>
      <c r="AB667" t="str">
        <f t="shared" si="305"/>
        <v>1.42388329120374-0.0561487288383212i</v>
      </c>
      <c r="AC667" t="str">
        <f t="shared" si="306"/>
        <v>5.09062945259352-3.5437828606619i</v>
      </c>
      <c r="AD667" t="str">
        <f t="shared" si="307"/>
        <v>0.193576260642084+0.123726056221835i</v>
      </c>
      <c r="AE667" t="str">
        <f t="shared" si="308"/>
        <v>-0.145059402402242-0.184528763427165i</v>
      </c>
      <c r="AF667" t="str">
        <f t="shared" si="309"/>
        <v>-11.6340380384238-3.8162356405886i</v>
      </c>
      <c r="AG667" t="str">
        <f t="shared" si="310"/>
        <v>1.27058076414781-0.235905639169593i</v>
      </c>
      <c r="AH667" t="str">
        <f t="shared" si="311"/>
        <v>0.366747216748736+2.19341684492984i</v>
      </c>
      <c r="AI667">
        <f t="shared" si="312"/>
        <v>6.9421731719046509</v>
      </c>
      <c r="AJ667">
        <f t="shared" si="313"/>
        <v>80.507747237403819</v>
      </c>
      <c r="AK667"/>
      <c r="AL667"/>
      <c r="AM667"/>
      <c r="AN667"/>
    </row>
    <row r="668" spans="1:40" x14ac:dyDescent="0.25">
      <c r="A668"/>
      <c r="B668">
        <f t="shared" si="314"/>
        <v>53400</v>
      </c>
      <c r="C668" s="186" t="str">
        <f t="shared" si="282"/>
        <v>-0.0000268015601522625+0.0458618296740723i</v>
      </c>
      <c r="D668" s="158" t="str">
        <f t="shared" si="283"/>
        <v>-5.95721143563379+0.351607360834554i</v>
      </c>
      <c r="E668" t="str">
        <f t="shared" si="284"/>
        <v>2870</v>
      </c>
      <c r="F668" t="str">
        <f t="shared" si="285"/>
        <v>0.777000777000777</v>
      </c>
      <c r="G668" t="str">
        <f t="shared" si="280"/>
        <v>0.777000777000777</v>
      </c>
      <c r="H668" t="str">
        <f t="shared" si="286"/>
        <v>5.6845013226232+4.16705100899617i</v>
      </c>
      <c r="I668" t="str">
        <f t="shared" si="287"/>
        <v>209.701309627119i</v>
      </c>
      <c r="J668" t="str">
        <f t="shared" si="281"/>
        <v>-36.6141474368594+45.3535282019624i</v>
      </c>
      <c r="K668" t="str">
        <f t="shared" si="288"/>
        <v>2.79928977520788-2.25988170295249i</v>
      </c>
      <c r="L668" t="str">
        <f t="shared" si="289"/>
        <v>0.162544836364957-0.112978281454883i</v>
      </c>
      <c r="M668" t="str">
        <f t="shared" si="290"/>
        <v>2.96183461157284-2.37285998440737i</v>
      </c>
      <c r="N668" t="str">
        <f t="shared" si="291"/>
        <v>-0.236824179006293i</v>
      </c>
      <c r="O668" t="str">
        <f t="shared" si="292"/>
        <v>0.972087976199239-0.23461663736587i</v>
      </c>
      <c r="P668" t="str">
        <f t="shared" si="293"/>
        <v>0.027912023800761+0.23461663736587i</v>
      </c>
      <c r="Q668" t="str">
        <f t="shared" si="294"/>
        <v>-0.027912023800761+0.002207541640423i</v>
      </c>
      <c r="R668" t="str">
        <f t="shared" si="295"/>
        <v>-0.333125377188741-8.43192264335483i</v>
      </c>
      <c r="S668" t="str">
        <f t="shared" si="296"/>
        <v>0.0244456476488852i</v>
      </c>
      <c r="T668" t="str">
        <f t="shared" si="297"/>
        <v>0.206123809942109-0.00814346559365794i</v>
      </c>
      <c r="U668" t="str">
        <f t="shared" si="298"/>
        <v>0.0000500000000000002-0.00451580249381159i</v>
      </c>
      <c r="V668" t="str">
        <f t="shared" si="299"/>
        <v>3.33333333333333E-06-0.00496738274319274i</v>
      </c>
      <c r="W668" t="str">
        <f t="shared" si="300"/>
        <v>0.0000144743197898421-0.0023654841823556i</v>
      </c>
      <c r="X668" t="str">
        <f t="shared" si="301"/>
        <v>0.000119866488828627-0.00235948329192958i</v>
      </c>
      <c r="Y668" t="str">
        <f t="shared" si="302"/>
        <v>0.009+0.033552209540339i</v>
      </c>
      <c r="Z668" t="str">
        <f t="shared" si="303"/>
        <v>-0.961103897548381-0.334798247128764i</v>
      </c>
      <c r="AA668" t="str">
        <f t="shared" si="304"/>
        <v>120.889217762083-413.478013154703i</v>
      </c>
      <c r="AB668" t="str">
        <f t="shared" si="305"/>
        <v>1.42387497259499-0.0562539419985229i</v>
      </c>
      <c r="AC668" t="str">
        <f t="shared" si="306"/>
        <v>5.0837994484507-3.54527081771843i</v>
      </c>
      <c r="AD668" t="str">
        <f t="shared" si="307"/>
        <v>0.193630905833217+0.123966349233628i</v>
      </c>
      <c r="AE668" t="str">
        <f t="shared" si="308"/>
        <v>-0.144595701855758-0.183971829276199i</v>
      </c>
      <c r="AF668" t="str">
        <f t="shared" si="309"/>
        <v>-11.641712758257-3.81544364816162i</v>
      </c>
      <c r="AG668" t="str">
        <f t="shared" si="310"/>
        <v>1.27028819964205-0.235574856614554i</v>
      </c>
      <c r="AH668" t="str">
        <f t="shared" si="311"/>
        <v>0.366756059234594+2.18835572202565i</v>
      </c>
      <c r="AI668">
        <f t="shared" si="312"/>
        <v>6.922660716150741</v>
      </c>
      <c r="AJ668">
        <f t="shared" si="313"/>
        <v>80.485969681819341</v>
      </c>
      <c r="AK668"/>
      <c r="AL668"/>
      <c r="AM668"/>
      <c r="AN668"/>
    </row>
    <row r="669" spans="1:40" x14ac:dyDescent="0.25">
      <c r="A669"/>
      <c r="B669">
        <f t="shared" si="314"/>
        <v>53500</v>
      </c>
      <c r="C669" s="186" t="str">
        <f t="shared" si="282"/>
        <v>-0.0000267014610761705+0.0457761066863409i</v>
      </c>
      <c r="D669" s="158" t="str">
        <f t="shared" si="283"/>
        <v>-5.95721066820754+0.350950151261947i</v>
      </c>
      <c r="E669" t="str">
        <f t="shared" si="284"/>
        <v>2870</v>
      </c>
      <c r="F669" t="str">
        <f t="shared" si="285"/>
        <v>0.777000777000777</v>
      </c>
      <c r="G669" t="str">
        <f t="shared" si="280"/>
        <v>0.777000777000777</v>
      </c>
      <c r="H669" t="str">
        <f t="shared" si="286"/>
        <v>5.6921571002795+4.16558847712582i</v>
      </c>
      <c r="I669" t="str">
        <f t="shared" si="287"/>
        <v>210.094008708817i</v>
      </c>
      <c r="J669" t="str">
        <f t="shared" si="281"/>
        <v>-36.7551563008146+45.4384599027152i</v>
      </c>
      <c r="K669" t="str">
        <f t="shared" si="288"/>
        <v>2.79492965729657-2.26081774390375i</v>
      </c>
      <c r="L669" t="str">
        <f t="shared" si="289"/>
        <v>0.162346588113072-0.1130517989603i</v>
      </c>
      <c r="M669" t="str">
        <f t="shared" si="290"/>
        <v>2.95727624540964-2.37386954286405i</v>
      </c>
      <c r="N669" t="str">
        <f t="shared" si="291"/>
        <v>-0.237267669978215i</v>
      </c>
      <c r="O669" t="str">
        <f t="shared" si="292"/>
        <v>0.971983830244923-0.235047726520399i</v>
      </c>
      <c r="P669" t="str">
        <f t="shared" si="293"/>
        <v>0.028016169755077+0.235047726520399i</v>
      </c>
      <c r="Q669" t="str">
        <f t="shared" si="294"/>
        <v>-0.028016169755077+0.00221994345781601i</v>
      </c>
      <c r="R669" t="str">
        <f t="shared" si="295"/>
        <v>-0.333124596726258-8.41611277882875i</v>
      </c>
      <c r="S669" t="str">
        <f t="shared" si="296"/>
        <v>0.0244914260152689i</v>
      </c>
      <c r="T669" t="str">
        <f t="shared" si="297"/>
        <v>0.206122603458844-0.00815869641458744i</v>
      </c>
      <c r="U669" t="str">
        <f t="shared" si="298"/>
        <v>0.0000500000000000002-0.0045073617414867i</v>
      </c>
      <c r="V669" t="str">
        <f t="shared" si="299"/>
        <v>3.33333333333333E-06-0.00495809791563536i</v>
      </c>
      <c r="W669" t="str">
        <f t="shared" si="300"/>
        <v>0.000014474318444167-0.00236106295542106i</v>
      </c>
      <c r="X669" t="str">
        <f t="shared" si="301"/>
        <v>0.000119473653662841-0.0023550907958841i</v>
      </c>
      <c r="Y669" t="str">
        <f t="shared" si="302"/>
        <v>0.009+0.0336150413934108i</v>
      </c>
      <c r="Z669" t="str">
        <f t="shared" si="303"/>
        <v>-0.957634225553525-0.332878044979516i</v>
      </c>
      <c r="AA669" t="str">
        <f t="shared" si="304"/>
        <v>120.406199935455-412.731261097123i</v>
      </c>
      <c r="AB669" t="str">
        <f t="shared" si="305"/>
        <v>1.42386663837428-0.056359154417892i</v>
      </c>
      <c r="AC669" t="str">
        <f t="shared" si="306"/>
        <v>5.07697770616133-3.54674323450833i</v>
      </c>
      <c r="AD669" t="str">
        <f t="shared" si="307"/>
        <v>0.193685651380162+0.124206596076i</v>
      </c>
      <c r="AE669" t="str">
        <f t="shared" si="308"/>
        <v>-0.144134359884932-0.183418188413892i</v>
      </c>
      <c r="AF669" t="str">
        <f t="shared" si="309"/>
        <v>-11.649367768487-3.81463832586387i</v>
      </c>
      <c r="AG669" t="str">
        <f t="shared" si="310"/>
        <v>1.26999733184505-0.235245261654645i</v>
      </c>
      <c r="AH669" t="str">
        <f t="shared" si="311"/>
        <v>0.366760954052172+2.18331573825149i</v>
      </c>
      <c r="AI669">
        <f t="shared" si="312"/>
        <v>6.903184815571918</v>
      </c>
      <c r="AJ669">
        <f t="shared" si="313"/>
        <v>80.464285340079641</v>
      </c>
      <c r="AK669"/>
      <c r="AL669"/>
      <c r="AM669"/>
      <c r="AN669"/>
    </row>
    <row r="670" spans="1:40" x14ac:dyDescent="0.25">
      <c r="A670"/>
      <c r="B670">
        <f t="shared" si="314"/>
        <v>53600</v>
      </c>
      <c r="C670" s="186" t="str">
        <f t="shared" si="282"/>
        <v>-0.0000266019217330583+0.0456907035601782i</v>
      </c>
      <c r="D670" s="158" t="str">
        <f t="shared" si="283"/>
        <v>-5.95720990507258+0.350295393961366i</v>
      </c>
      <c r="E670" t="str">
        <f t="shared" si="284"/>
        <v>2870</v>
      </c>
      <c r="F670" t="str">
        <f t="shared" si="285"/>
        <v>0.777000777000777</v>
      </c>
      <c r="G670" t="str">
        <f t="shared" si="280"/>
        <v>0.777000777000777</v>
      </c>
      <c r="H670" t="str">
        <f t="shared" si="286"/>
        <v>5.69979319982068+4.16411517180191i</v>
      </c>
      <c r="I670" t="str">
        <f t="shared" si="287"/>
        <v>210.486707790516i</v>
      </c>
      <c r="J670" t="str">
        <f t="shared" si="281"/>
        <v>-36.8964289792954+45.5233916034679i</v>
      </c>
      <c r="K670" t="str">
        <f t="shared" si="288"/>
        <v>2.79057495857177-2.2617438451686i</v>
      </c>
      <c r="L670" t="str">
        <f t="shared" si="289"/>
        <v>0.162148453311227-0.113124879532143i</v>
      </c>
      <c r="M670" t="str">
        <f t="shared" si="290"/>
        <v>2.952723411883-2.37486872470074i</v>
      </c>
      <c r="N670" t="str">
        <f t="shared" si="291"/>
        <v>-0.237711160950137i</v>
      </c>
      <c r="O670" t="str">
        <f t="shared" si="292"/>
        <v>0.971879493116708-0.235478769444744i</v>
      </c>
      <c r="P670" t="str">
        <f t="shared" si="293"/>
        <v>0.028120506883292+0.235478769444744i</v>
      </c>
      <c r="Q670" t="str">
        <f t="shared" si="294"/>
        <v>-0.028120506883292+0.00223239150539301i</v>
      </c>
      <c r="R670" t="str">
        <f t="shared" si="295"/>
        <v>-0.333123814796793-8.40036181422795i</v>
      </c>
      <c r="S670" t="str">
        <f t="shared" si="296"/>
        <v>0.0245372043816526i</v>
      </c>
      <c r="T670" t="str">
        <f t="shared" si="297"/>
        <v>0.206121394715541-0.0081739271280647i</v>
      </c>
      <c r="U670" t="str">
        <f t="shared" si="298"/>
        <v>0.0000500000000000002-0.00449895248450631i</v>
      </c>
      <c r="V670" t="str">
        <f t="shared" si="299"/>
        <v>3.33333333333333E-06-0.00494884773295696i</v>
      </c>
      <c r="W670" t="str">
        <f t="shared" si="300"/>
        <v>0.0000144743170959747-0.0023566582260479i</v>
      </c>
      <c r="X670" t="str">
        <f t="shared" si="301"/>
        <v>0.000119083009345473-0.00235071459269951i</v>
      </c>
      <c r="Y670" t="str">
        <f t="shared" si="302"/>
        <v>0.009+0.0336778732464826i</v>
      </c>
      <c r="Z670" t="str">
        <f t="shared" si="303"/>
        <v>-0.954182823844401-0.33097270716932i</v>
      </c>
      <c r="AA670" t="str">
        <f t="shared" si="304"/>
        <v>119.926106536274-411.987056411499i</v>
      </c>
      <c r="AB670" t="str">
        <f t="shared" si="305"/>
        <v>1.42385828854154-0.0564643660949958i</v>
      </c>
      <c r="AC670" t="str">
        <f t="shared" si="306"/>
        <v>5.07016424668121-3.54820017356905i</v>
      </c>
      <c r="AD670" t="str">
        <f t="shared" si="307"/>
        <v>0.193740497270744+0.12444679683926i</v>
      </c>
      <c r="AE670" t="str">
        <f t="shared" si="308"/>
        <v>-0.143675361530377-0.182867812896504i</v>
      </c>
      <c r="AF670" t="str">
        <f t="shared" si="309"/>
        <v>-11.6570031048933-3.81381977784054i</v>
      </c>
      <c r="AG670" t="str">
        <f t="shared" si="310"/>
        <v>1.26970814715314-0.234916849651999i</v>
      </c>
      <c r="AH670" t="str">
        <f t="shared" si="311"/>
        <v>0.366761951773708+2.17829677363002i</v>
      </c>
      <c r="AI670">
        <f t="shared" si="312"/>
        <v>6.8837453583399402</v>
      </c>
      <c r="AJ670">
        <f t="shared" si="313"/>
        <v>80.442693632048474</v>
      </c>
      <c r="AK670"/>
      <c r="AL670"/>
      <c r="AM670"/>
      <c r="AN670"/>
    </row>
    <row r="671" spans="1:40" x14ac:dyDescent="0.25">
      <c r="A671"/>
      <c r="B671">
        <f t="shared" si="314"/>
        <v>53700</v>
      </c>
      <c r="C671" s="186" t="str">
        <f t="shared" si="282"/>
        <v>-0.0000265029379574795+0.0456056185086502i</v>
      </c>
      <c r="D671" s="158" t="str">
        <f t="shared" si="283"/>
        <v>-5.95720914619696+0.349643075232985i</v>
      </c>
      <c r="E671" t="str">
        <f t="shared" si="284"/>
        <v>2870</v>
      </c>
      <c r="F671" t="str">
        <f t="shared" si="285"/>
        <v>0.777000777000777</v>
      </c>
      <c r="G671" t="str">
        <f t="shared" si="280"/>
        <v>0.777000777000777</v>
      </c>
      <c r="H671" t="str">
        <f t="shared" si="286"/>
        <v>5.70740965722965+4.16263118283497i</v>
      </c>
      <c r="I671" t="str">
        <f t="shared" si="287"/>
        <v>210.879406872215i</v>
      </c>
      <c r="J671" t="str">
        <f t="shared" si="281"/>
        <v>-37.0379654723019+45.6083233042207i</v>
      </c>
      <c r="K671" t="str">
        <f t="shared" si="288"/>
        <v>2.78622569192743-2.26266004753782i</v>
      </c>
      <c r="L671" t="str">
        <f t="shared" si="289"/>
        <v>0.161950432897588-0.113197524269159i</v>
      </c>
      <c r="M671" t="str">
        <f t="shared" si="290"/>
        <v>2.94817612482502-2.37585757180698i</v>
      </c>
      <c r="N671" t="str">
        <f t="shared" si="291"/>
        <v>-0.238154651922059i</v>
      </c>
      <c r="O671" t="str">
        <f t="shared" si="292"/>
        <v>0.971774964835114-0.235909766054127i</v>
      </c>
      <c r="P671" t="str">
        <f t="shared" si="293"/>
        <v>0.0282250351648859+0.235909766054127i</v>
      </c>
      <c r="Q671" t="str">
        <f t="shared" si="294"/>
        <v>-0.0282250351648859+0.00224488586793201i</v>
      </c>
      <c r="R671" t="str">
        <f t="shared" si="295"/>
        <v>-0.333123031400772-8.3846694205016i</v>
      </c>
      <c r="S671" t="str">
        <f t="shared" si="296"/>
        <v>0.0245829827480363i</v>
      </c>
      <c r="T671" t="str">
        <f t="shared" si="297"/>
        <v>0.206120183712178-0.00818915773389873i</v>
      </c>
      <c r="U671" t="str">
        <f t="shared" si="298"/>
        <v>0.0000499999999999998-0.00449057454691878i</v>
      </c>
      <c r="V671" t="str">
        <f t="shared" si="299"/>
        <v>3.33333333333333E-06-0.00493963200161066i</v>
      </c>
      <c r="W671" t="str">
        <f t="shared" si="300"/>
        <v>0.0000144743157452648-0.00235226990207093i</v>
      </c>
      <c r="X671" t="str">
        <f t="shared" si="301"/>
        <v>0.000118694539626157-0.00234635459207601i</v>
      </c>
      <c r="Y671" t="str">
        <f t="shared" si="302"/>
        <v>0.009+0.0337407050995544i</v>
      </c>
      <c r="Z671" t="str">
        <f t="shared" si="303"/>
        <v>-0.950749569704467-0.329082089534589i</v>
      </c>
      <c r="AA671" t="str">
        <f t="shared" si="304"/>
        <v>119.448913873716-411.245387548948i</v>
      </c>
      <c r="AB671" t="str">
        <f t="shared" si="305"/>
        <v>1.42384992309661-0.056569577028515i</v>
      </c>
      <c r="AC671" t="str">
        <f t="shared" si="306"/>
        <v>5.06335909069025-3.54964169729278i</v>
      </c>
      <c r="AD671" t="str">
        <f t="shared" si="307"/>
        <v>0.193795443492806+0.124686951612755i</v>
      </c>
      <c r="AE671" t="str">
        <f t="shared" si="308"/>
        <v>-0.143218691937048-0.182320675080483i</v>
      </c>
      <c r="AF671" t="str">
        <f t="shared" si="309"/>
        <v>-11.6646188034266-3.81298810760198i</v>
      </c>
      <c r="AG671" t="str">
        <f t="shared" si="310"/>
        <v>1.26942063209737-0.234589615978585i</v>
      </c>
      <c r="AH671" t="str">
        <f t="shared" si="311"/>
        <v>0.366759102376894+2.17329870900597i</v>
      </c>
      <c r="AI671">
        <f t="shared" si="312"/>
        <v>6.8643422330573518</v>
      </c>
      <c r="AJ671">
        <f t="shared" si="313"/>
        <v>80.421193981567555</v>
      </c>
      <c r="AK671"/>
      <c r="AL671"/>
      <c r="AM671"/>
      <c r="AN671"/>
    </row>
    <row r="672" spans="1:40" x14ac:dyDescent="0.25">
      <c r="A672"/>
      <c r="B672">
        <f t="shared" si="314"/>
        <v>53800</v>
      </c>
      <c r="C672" s="186" t="str">
        <f t="shared" si="282"/>
        <v>-0.0000264045056226642+0.0455208497581093i</v>
      </c>
      <c r="D672" s="158" t="str">
        <f t="shared" si="283"/>
        <v>-5.95720839154907+0.348993181478838i</v>
      </c>
      <c r="E672" t="str">
        <f t="shared" si="284"/>
        <v>2870</v>
      </c>
      <c r="F672" t="str">
        <f t="shared" si="285"/>
        <v>0.777000777000777</v>
      </c>
      <c r="G672" t="str">
        <f t="shared" si="280"/>
        <v>0.777000777000777</v>
      </c>
      <c r="H672" t="str">
        <f t="shared" si="286"/>
        <v>5.71500650865717+4.16113659950581i</v>
      </c>
      <c r="I672" t="str">
        <f t="shared" si="287"/>
        <v>211.272105953914i</v>
      </c>
      <c r="J672" t="str">
        <f t="shared" si="281"/>
        <v>-37.179765779834+45.6932550049734i</v>
      </c>
      <c r="K672" t="str">
        <f t="shared" si="288"/>
        <v>2.78188187008053-2.26356639170274i</v>
      </c>
      <c r="L672" t="str">
        <f t="shared" si="289"/>
        <v>0.161752527804186-0.113269734270682i</v>
      </c>
      <c r="M672" t="str">
        <f t="shared" si="290"/>
        <v>2.94363439788472-2.37683612597342i</v>
      </c>
      <c r="N672" t="str">
        <f t="shared" si="291"/>
        <v>-0.238598142893981i</v>
      </c>
      <c r="O672" t="str">
        <f t="shared" si="292"/>
        <v>0.971670245420701-0.236340716263777i</v>
      </c>
      <c r="P672" t="str">
        <f t="shared" si="293"/>
        <v>0.028329754579299+0.236340716263777i</v>
      </c>
      <c r="Q672" t="str">
        <f t="shared" si="294"/>
        <v>-0.028329754579299+0.00225742663020401i</v>
      </c>
      <c r="R672" t="str">
        <f t="shared" si="295"/>
        <v>-0.333122246537903-8.36903527104582i</v>
      </c>
      <c r="S672" t="str">
        <f t="shared" si="296"/>
        <v>0.02462876111442i</v>
      </c>
      <c r="T672" t="str">
        <f t="shared" si="297"/>
        <v>0.206118970448743-0.00820438823188094i</v>
      </c>
      <c r="U672" t="str">
        <f t="shared" si="298"/>
        <v>0.0000499999999999998-0.00448222775408063i</v>
      </c>
      <c r="V672" t="str">
        <f t="shared" si="299"/>
        <v>3.33333333333333E-06-0.0049304505294887i</v>
      </c>
      <c r="W672" t="str">
        <f t="shared" si="300"/>
        <v>0.0000144743143920378-0.00234789789201028i</v>
      </c>
      <c r="X672" t="str">
        <f t="shared" si="301"/>
        <v>0.000118308228404827-0.0023420107043786i</v>
      </c>
      <c r="Y672" t="str">
        <f t="shared" si="302"/>
        <v>0.009+0.0338035369526262i</v>
      </c>
      <c r="Z672" t="str">
        <f t="shared" si="303"/>
        <v>-0.947334341372899-0.327206049586738i</v>
      </c>
      <c r="AA672" t="str">
        <f t="shared" si="304"/>
        <v>118.974598496085-410.50624301106i</v>
      </c>
      <c r="AB672" t="str">
        <f t="shared" si="305"/>
        <v>1.42384154203941-0.0566747872170085i</v>
      </c>
      <c r="AC672" t="str">
        <f t="shared" si="306"/>
        <v>5.05656225859519-3.55106786792576i</v>
      </c>
      <c r="AD672" t="str">
        <f t="shared" si="307"/>
        <v>0.1938504900342+0.124927060484884i</v>
      </c>
      <c r="AE672" t="str">
        <f t="shared" si="308"/>
        <v>-0.14276433635362-0.181776747618643i</v>
      </c>
      <c r="AF672" t="str">
        <f t="shared" si="309"/>
        <v>-11.6722149002062-3.81214341802697i</v>
      </c>
      <c r="AG672" t="str">
        <f t="shared" si="310"/>
        <v>1.26913477334196-0.234263556016452i</v>
      </c>
      <c r="AH672" t="str">
        <f t="shared" si="311"/>
        <v>0.366752455252264+2.16832142604013i</v>
      </c>
      <c r="AI672">
        <f t="shared" si="312"/>
        <v>6.8449753287568829</v>
      </c>
      <c r="AJ672">
        <f t="shared" si="313"/>
        <v>80.399785816424469</v>
      </c>
      <c r="AK672"/>
      <c r="AL672"/>
      <c r="AM672"/>
      <c r="AN672"/>
    </row>
    <row r="673" spans="1:40" x14ac:dyDescent="0.25">
      <c r="A673"/>
      <c r="B673">
        <f t="shared" si="314"/>
        <v>53900</v>
      </c>
      <c r="C673" s="186" t="str">
        <f t="shared" si="282"/>
        <v>-0.0000263066206400885+0.0454363955480699i</v>
      </c>
      <c r="D673" s="158" t="str">
        <f t="shared" si="283"/>
        <v>-5.95720764109753+0.348345699201869i</v>
      </c>
      <c r="E673" t="str">
        <f t="shared" si="284"/>
        <v>2870</v>
      </c>
      <c r="F673" t="str">
        <f t="shared" si="285"/>
        <v>0.777000777000777</v>
      </c>
      <c r="G673" t="str">
        <f t="shared" si="280"/>
        <v>0.777000777000777</v>
      </c>
      <c r="H673" t="str">
        <f t="shared" si="286"/>
        <v>5.72258379041859+4.1596315105676i</v>
      </c>
      <c r="I673" t="str">
        <f t="shared" si="287"/>
        <v>211.664805035612i</v>
      </c>
      <c r="J673" t="str">
        <f t="shared" si="281"/>
        <v>-37.3218299018917+45.7781867057262i</v>
      </c>
      <c r="K673" t="str">
        <f t="shared" si="288"/>
        <v>2.77754350557216-2.26446291825494i</v>
      </c>
      <c r="L673" t="str">
        <f t="shared" si="289"/>
        <v>0.161554738956937-0.113341510636611i</v>
      </c>
      <c r="M673" t="str">
        <f t="shared" si="290"/>
        <v>2.9390982445291-2.37780442889155i</v>
      </c>
      <c r="N673" t="str">
        <f t="shared" si="291"/>
        <v>-0.239041633865902i</v>
      </c>
      <c r="O673" t="str">
        <f t="shared" si="292"/>
        <v>0.971565334894065-0.236771619988933i</v>
      </c>
      <c r="P673" t="str">
        <f t="shared" si="293"/>
        <v>0.028434665105935+0.236771619988933i</v>
      </c>
      <c r="Q673" t="str">
        <f t="shared" si="294"/>
        <v>-0.028434665105935+0.00227001387696898i</v>
      </c>
      <c r="R673" t="str">
        <f t="shared" si="295"/>
        <v>-0.333121460208503-8.35345904168024i</v>
      </c>
      <c r="S673" t="str">
        <f t="shared" si="296"/>
        <v>0.0246745394808035i</v>
      </c>
      <c r="T673" t="str">
        <f t="shared" si="297"/>
        <v>0.206117754925214-0.00821961862181762i</v>
      </c>
      <c r="U673" t="str">
        <f t="shared" si="298"/>
        <v>0.0000499999999999998-0.00447391193264449i</v>
      </c>
      <c r="V673" t="str">
        <f t="shared" si="299"/>
        <v>3.33333333333333E-06-0.00492130312590894i</v>
      </c>
      <c r="W673" t="str">
        <f t="shared" si="300"/>
        <v>0.0000144743130362934-0.00234354210506492i</v>
      </c>
      <c r="X673" t="str">
        <f t="shared" si="301"/>
        <v>0.000117924059730037-0.00233768284063085i</v>
      </c>
      <c r="Y673" t="str">
        <f t="shared" si="302"/>
        <v>0.009+0.033866368805698i</v>
      </c>
      <c r="Z673" t="str">
        <f t="shared" si="303"/>
        <v>-0.943937018036827-0.325344446489572i</v>
      </c>
      <c r="AA673" t="str">
        <f t="shared" si="304"/>
        <v>118.503137187946-409.76961134996i</v>
      </c>
      <c r="AB673" t="str">
        <f t="shared" si="305"/>
        <v>1.4238331453698-0.0567799966591385i</v>
      </c>
      <c r="AC673" t="str">
        <f t="shared" si="306"/>
        <v>5.04977377053018-3.55247874756814i</v>
      </c>
      <c r="AD673" t="str">
        <f t="shared" si="307"/>
        <v>0.193905636882797+0.125167123543101i</v>
      </c>
      <c r="AE673" t="str">
        <f t="shared" si="308"/>
        <v>-0.142312280131857-0.181236003456363i</v>
      </c>
      <c r="AF673" t="str">
        <f t="shared" si="309"/>
        <v>-11.6797914315161-3.81128581136573i</v>
      </c>
      <c r="AG673" t="str">
        <f t="shared" si="310"/>
        <v>1.26885055768265-0.233938665158001i</v>
      </c>
      <c r="AH673" t="str">
        <f t="shared" si="311"/>
        <v>0.366742059210448+2.16336480720296i</v>
      </c>
      <c r="AI673">
        <f t="shared" si="312"/>
        <v>6.8256445348991956</v>
      </c>
      <c r="AJ673">
        <f t="shared" si="313"/>
        <v>80.378468568319761</v>
      </c>
      <c r="AK673"/>
      <c r="AL673"/>
      <c r="AM673"/>
      <c r="AN673"/>
    </row>
    <row r="674" spans="1:40" x14ac:dyDescent="0.25">
      <c r="A674"/>
      <c r="B674">
        <f t="shared" si="314"/>
        <v>54000</v>
      </c>
      <c r="C674" s="186" t="str">
        <f t="shared" si="282"/>
        <v>-0.0000262092789590497+0.0453522541310868i</v>
      </c>
      <c r="D674" s="158" t="str">
        <f t="shared" si="283"/>
        <v>-5.95720689481131+0.347700615004999i</v>
      </c>
      <c r="E674" t="str">
        <f t="shared" si="284"/>
        <v>2870</v>
      </c>
      <c r="F674" t="str">
        <f t="shared" si="285"/>
        <v>0.777000777000777</v>
      </c>
      <c r="G674" t="str">
        <f t="shared" si="280"/>
        <v>0.777000777000777</v>
      </c>
      <c r="H674" t="str">
        <f t="shared" si="286"/>
        <v>5.73014153899043+4.15811600424814i</v>
      </c>
      <c r="I674" t="str">
        <f t="shared" si="287"/>
        <v>212.057504117311i</v>
      </c>
      <c r="J674" t="str">
        <f t="shared" si="281"/>
        <v>-37.4641578384751+45.8631184064788i</v>
      </c>
      <c r="K674" t="str">
        <f t="shared" si="288"/>
        <v>2.77321061076854-2.26534966768613i</v>
      </c>
      <c r="L674" t="str">
        <f t="shared" si="289"/>
        <v>0.161357067275655-0.113412854467375i</v>
      </c>
      <c r="M674" t="str">
        <f t="shared" si="290"/>
        <v>2.93456767804419-2.3787625221535i</v>
      </c>
      <c r="N674" t="str">
        <f t="shared" si="291"/>
        <v>-0.239485124837824i</v>
      </c>
      <c r="O674" t="str">
        <f t="shared" si="292"/>
        <v>0.97146023327584-0.237202477144843i</v>
      </c>
      <c r="P674" t="str">
        <f t="shared" si="293"/>
        <v>0.02853976672416+0.237202477144843i</v>
      </c>
      <c r="Q674" t="str">
        <f t="shared" si="294"/>
        <v>-0.02853976672416+0.002282647692981i</v>
      </c>
      <c r="R674" t="str">
        <f t="shared" si="295"/>
        <v>-0.333120672411932-8.33794041062584i</v>
      </c>
      <c r="S674" t="str">
        <f t="shared" si="296"/>
        <v>0.0247203178471872i</v>
      </c>
      <c r="T674" t="str">
        <f t="shared" si="297"/>
        <v>0.206116537141577-0.00823484890349168i</v>
      </c>
      <c r="U674" t="str">
        <f t="shared" si="298"/>
        <v>0.00005-0.00446562691054702i</v>
      </c>
      <c r="V674" t="str">
        <f t="shared" si="299"/>
        <v>3.33333333333333E-06-0.0049121896016017i</v>
      </c>
      <c r="W674" t="str">
        <f t="shared" si="300"/>
        <v>0.0000144743116780317-0.00233920245110643i</v>
      </c>
      <c r="X674" t="str">
        <f t="shared" si="301"/>
        <v>0.000117542017797328-0.00233337091250889i</v>
      </c>
      <c r="Y674" t="str">
        <f t="shared" si="302"/>
        <v>0.009+0.0339292006587698i</v>
      </c>
      <c r="Z674" t="str">
        <f t="shared" si="303"/>
        <v>-0.9405574798237-0.323497141037049i</v>
      </c>
      <c r="AA674" t="str">
        <f t="shared" si="304"/>
        <v>118.034506967297-409.035481168369i</v>
      </c>
      <c r="AB674" t="str">
        <f t="shared" si="305"/>
        <v>1.42382473308767-0.0568852053534051i</v>
      </c>
      <c r="AC674" t="str">
        <f t="shared" si="306"/>
        <v>5.04299364635929-3.55387439817317i</v>
      </c>
      <c r="AD674" t="str">
        <f t="shared" si="307"/>
        <v>0.19396088402647+0.125407140873928i</v>
      </c>
      <c r="AE674" t="str">
        <f t="shared" si="308"/>
        <v>-0.141862508725968-0.180698415827859i</v>
      </c>
      <c r="AF674" t="str">
        <f t="shared" si="309"/>
        <v>-11.6873484338017-3.81041538924314i</v>
      </c>
      <c r="AG674" t="str">
        <f t="shared" si="310"/>
        <v>1.26856797204529-0.233614938806204i</v>
      </c>
      <c r="AH674" t="str">
        <f t="shared" si="311"/>
        <v>0.366727962489229+2.15842873576815i</v>
      </c>
      <c r="AI674">
        <f t="shared" si="312"/>
        <v>6.8063497413701759</v>
      </c>
      <c r="AJ674">
        <f t="shared" si="313"/>
        <v>80.357241672836722</v>
      </c>
      <c r="AK674"/>
      <c r="AL674"/>
      <c r="AM674"/>
      <c r="AN674"/>
    </row>
    <row r="675" spans="1:40" x14ac:dyDescent="0.25">
      <c r="A675"/>
      <c r="B675">
        <f t="shared" si="314"/>
        <v>54100</v>
      </c>
      <c r="C675" s="186" t="str">
        <f t="shared" si="282"/>
        <v>-0.0000261124765662485+0.0452684237726357i</v>
      </c>
      <c r="D675" s="158" t="str">
        <f t="shared" si="283"/>
        <v>-5.95720615265963+0.347057915590207i</v>
      </c>
      <c r="E675" t="str">
        <f t="shared" si="284"/>
        <v>2870</v>
      </c>
      <c r="F675" t="str">
        <f t="shared" si="285"/>
        <v>0.777000777000777</v>
      </c>
      <c r="G675" t="str">
        <f t="shared" si="280"/>
        <v>0.777000777000777</v>
      </c>
      <c r="H675" t="str">
        <f t="shared" si="286"/>
        <v>5.7376797910073+4.15659016825193i</v>
      </c>
      <c r="I675" t="str">
        <f t="shared" si="287"/>
        <v>212.45020319901i</v>
      </c>
      <c r="J675" t="str">
        <f t="shared" si="281"/>
        <v>-37.6067495895841+45.9480501072316i</v>
      </c>
      <c r="K675" t="str">
        <f t="shared" si="288"/>
        <v>2.76888319786196-2.26622668038776i</v>
      </c>
      <c r="L675" t="str">
        <f t="shared" si="289"/>
        <v>0.161159513674069-0.113483766863909i</v>
      </c>
      <c r="M675" t="str">
        <f t="shared" si="290"/>
        <v>2.93004271153603-2.37971044725167i</v>
      </c>
      <c r="N675" t="str">
        <f t="shared" si="291"/>
        <v>-0.239928615809746i</v>
      </c>
      <c r="O675" t="str">
        <f t="shared" si="292"/>
        <v>0.971354940586699-0.237633287646765i</v>
      </c>
      <c r="P675" t="str">
        <f t="shared" si="293"/>
        <v>0.028645059413301+0.237633287646765i</v>
      </c>
      <c r="Q675" t="str">
        <f t="shared" si="294"/>
        <v>-0.028645059413301+0.002295328162981i</v>
      </c>
      <c r="R675" t="str">
        <f t="shared" si="295"/>
        <v>-0.333119883148647-8.32247905848321i</v>
      </c>
      <c r="S675" t="str">
        <f t="shared" si="296"/>
        <v>0.0247660962135709i</v>
      </c>
      <c r="T675" t="str">
        <f t="shared" si="297"/>
        <v>0.206115317097824-0.00825007907671289i</v>
      </c>
      <c r="U675" t="str">
        <f t="shared" si="298"/>
        <v>0.00005-0.00445737251699702i</v>
      </c>
      <c r="V675" t="str">
        <f t="shared" si="299"/>
        <v>3.33333333333333E-06-0.00490310976869672i</v>
      </c>
      <c r="W675" t="str">
        <f t="shared" si="300"/>
        <v>0.0000144743103172527-0.00233487884067277i</v>
      </c>
      <c r="X675" t="str">
        <f t="shared" si="301"/>
        <v>0.000117162086947605-0.00232907483233554i</v>
      </c>
      <c r="Y675" t="str">
        <f t="shared" si="302"/>
        <v>0.009+0.0339920325118416i</v>
      </c>
      <c r="Z675" t="str">
        <f t="shared" si="303"/>
        <v>-0.937195607793705-0.321663995631374i</v>
      </c>
      <c r="AA675" t="str">
        <f t="shared" si="304"/>
        <v>117.568685082775-408.303841119643i</v>
      </c>
      <c r="AB675" t="str">
        <f t="shared" si="305"/>
        <v>1.42381630519297-0.0569904132984943i</v>
      </c>
      <c r="AC675" t="str">
        <f t="shared" si="306"/>
        <v>5.0362219056772-3.55525488154766i</v>
      </c>
      <c r="AD675" t="str">
        <f t="shared" si="307"/>
        <v>0.194016231453117+0.125647112562963i</v>
      </c>
      <c r="AE675" t="str">
        <f t="shared" si="308"/>
        <v>-0.141415007692-0.180163958252521i</v>
      </c>
      <c r="AF675" t="str">
        <f t="shared" si="309"/>
        <v>-11.6948859436669-3.80953225266172i</v>
      </c>
      <c r="AG675" t="str">
        <f t="shared" si="310"/>
        <v>1.26828700348418-0.233292372374873i</v>
      </c>
      <c r="AH675" t="str">
        <f t="shared" si="311"/>
        <v>0.366710212760752+2.15351309580695i</v>
      </c>
      <c r="AI675">
        <f t="shared" si="312"/>
        <v>6.7870908384811894</v>
      </c>
      <c r="AJ675">
        <f t="shared" si="313"/>
        <v>80.336104569408079</v>
      </c>
      <c r="AK675"/>
      <c r="AL675"/>
      <c r="AM675"/>
      <c r="AN675"/>
    </row>
    <row r="676" spans="1:40" x14ac:dyDescent="0.25">
      <c r="A676"/>
      <c r="B676">
        <f t="shared" si="314"/>
        <v>54200</v>
      </c>
      <c r="C676" s="186" t="str">
        <f t="shared" si="282"/>
        <v>-0.0000260162094853738+0.0451849027509923i</v>
      </c>
      <c r="D676" s="158" t="str">
        <f t="shared" si="283"/>
        <v>-5.95720541461201+0.346417587757608i</v>
      </c>
      <c r="E676" t="str">
        <f t="shared" si="284"/>
        <v>2870</v>
      </c>
      <c r="F676" t="str">
        <f t="shared" si="285"/>
        <v>0.777000777000777</v>
      </c>
      <c r="G676" t="str">
        <f t="shared" si="280"/>
        <v>0.777000777000777</v>
      </c>
      <c r="H676" t="str">
        <f t="shared" si="286"/>
        <v>5.7451985832584+4.15505408976249i</v>
      </c>
      <c r="I676" t="str">
        <f t="shared" si="287"/>
        <v>212.842902280709i</v>
      </c>
      <c r="J676" t="str">
        <f t="shared" si="281"/>
        <v>-37.7496051552188+46.0329818079843i</v>
      </c>
      <c r="K676" t="str">
        <f t="shared" si="288"/>
        <v>2.76456127887194-2.26709399665092i</v>
      </c>
      <c r="L676" t="str">
        <f t="shared" si="289"/>
        <v>0.160962079059841-0.113554248927623i</v>
      </c>
      <c r="M676" t="str">
        <f t="shared" si="290"/>
        <v>2.92552335793178-2.38064824557854i</v>
      </c>
      <c r="N676" t="str">
        <f t="shared" si="291"/>
        <v>-0.240372106781668i</v>
      </c>
      <c r="O676" t="str">
        <f t="shared" si="292"/>
        <v>0.971249456847351-0.238064051409964i</v>
      </c>
      <c r="P676" t="str">
        <f t="shared" si="293"/>
        <v>0.028750543152649+0.238064051409964i</v>
      </c>
      <c r="Q676" t="str">
        <f t="shared" si="294"/>
        <v>-0.028750543152649+0.002308055371704i</v>
      </c>
      <c r="R676" t="str">
        <f t="shared" si="295"/>
        <v>-0.333119092418232-8.30707466820959i</v>
      </c>
      <c r="S676" t="str">
        <f t="shared" si="296"/>
        <v>0.0248118745799546i</v>
      </c>
      <c r="T676" t="str">
        <f t="shared" si="297"/>
        <v>0.206114094793934-0.00826530914126948i</v>
      </c>
      <c r="U676" t="str">
        <f t="shared" si="298"/>
        <v>0.00005-0.00444914858246381i</v>
      </c>
      <c r="V676" t="str">
        <f t="shared" si="299"/>
        <v>3.33333333333333E-06-0.00489406344071019i</v>
      </c>
      <c r="W676" t="str">
        <f t="shared" si="300"/>
        <v>0.0000144743089539565-0.00233057118496215i</v>
      </c>
      <c r="X676" t="str">
        <f t="shared" si="301"/>
        <v>0.000116784251665537-0.00232479451307433i</v>
      </c>
      <c r="Y676" t="str">
        <f t="shared" si="302"/>
        <v>0.009+0.0340548643649134i</v>
      </c>
      <c r="Z676" t="str">
        <f t="shared" si="303"/>
        <v>-0.933851283932189-0.319844874261438i</v>
      </c>
      <c r="AA676" t="str">
        <f t="shared" si="304"/>
        <v>117.105649010915-407.574679907824i</v>
      </c>
      <c r="AB676" t="str">
        <f t="shared" si="305"/>
        <v>1.42380786168556-0.0570956204929432i</v>
      </c>
      <c r="AC676" t="str">
        <f t="shared" si="306"/>
        <v>5.02945856781126-3.55662025935038i</v>
      </c>
      <c r="AD676" t="str">
        <f t="shared" si="307"/>
        <v>0.194071679150641+0.125887038694884i</v>
      </c>
      <c r="AE676" t="str">
        <f t="shared" si="308"/>
        <v>-0.140969762687192-0.179632604531282i</v>
      </c>
      <c r="AF676" t="str">
        <f t="shared" si="309"/>
        <v>-11.7024039978704-3.80863650200488i</v>
      </c>
      <c r="AG676" t="str">
        <f t="shared" si="310"/>
        <v>1.26800763918071-0.232970961288863i</v>
      </c>
      <c r="AH676" t="str">
        <f t="shared" si="311"/>
        <v>0.366688857138393+2.14861777218151i</v>
      </c>
      <c r="AI676">
        <f t="shared" si="312"/>
        <v>6.767867716965136</v>
      </c>
      <c r="AJ676">
        <f t="shared" si="313"/>
        <v>80.315056701284888</v>
      </c>
      <c r="AK676"/>
      <c r="AL676"/>
      <c r="AM676"/>
      <c r="AN676"/>
    </row>
    <row r="677" spans="1:40" x14ac:dyDescent="0.25">
      <c r="A677"/>
      <c r="B677">
        <f t="shared" si="314"/>
        <v>54300</v>
      </c>
      <c r="C677" s="186" t="str">
        <f t="shared" si="282"/>
        <v>-0.0000259204737766948+0.0451016893571158i</v>
      </c>
      <c r="D677" s="158" t="str">
        <f t="shared" si="283"/>
        <v>-5.95720468063825+0.345779618404555i</v>
      </c>
      <c r="E677" t="str">
        <f t="shared" si="284"/>
        <v>2870</v>
      </c>
      <c r="F677" t="str">
        <f t="shared" si="285"/>
        <v>0.777000777000777</v>
      </c>
      <c r="G677" t="str">
        <f t="shared" si="280"/>
        <v>0.777000777000777</v>
      </c>
      <c r="H677" t="str">
        <f t="shared" si="286"/>
        <v>5.75269795268462+4.15350785544441i</v>
      </c>
      <c r="I677" t="str">
        <f t="shared" si="287"/>
        <v>213.235601362407i</v>
      </c>
      <c r="J677" t="str">
        <f t="shared" si="281"/>
        <v>-37.8927245353791+46.117913508737i</v>
      </c>
      <c r="K677" t="str">
        <f t="shared" si="288"/>
        <v>2.76024486564611-2.26795165666607i</v>
      </c>
      <c r="L677" t="str">
        <f t="shared" si="289"/>
        <v>0.160764764334582-0.113624301760377i</v>
      </c>
      <c r="M677" t="str">
        <f t="shared" si="290"/>
        <v>2.92100962998069-2.38157595842645i</v>
      </c>
      <c r="N677" t="str">
        <f t="shared" si="291"/>
        <v>-0.24081559775359i</v>
      </c>
      <c r="O677" t="str">
        <f t="shared" si="292"/>
        <v>0.971143782078542-0.238494768349717i</v>
      </c>
      <c r="P677" t="str">
        <f t="shared" si="293"/>
        <v>0.028856217921458+0.238494768349717i</v>
      </c>
      <c r="Q677" t="str">
        <f t="shared" si="294"/>
        <v>-0.028856217921458+0.00232082940387299i</v>
      </c>
      <c r="R677" t="str">
        <f t="shared" si="295"/>
        <v>-0.33311830022111-8.29172692509764i</v>
      </c>
      <c r="S677" t="str">
        <f t="shared" si="296"/>
        <v>0.0248576529463383i</v>
      </c>
      <c r="T677" t="str">
        <f t="shared" si="297"/>
        <v>0.206112870229886-0.00828053909697048i</v>
      </c>
      <c r="U677" t="str">
        <f t="shared" si="298"/>
        <v>0.00005-0.00444095493866553i</v>
      </c>
      <c r="V677" t="str">
        <f t="shared" si="299"/>
        <v>3.33333333333333E-06-0.00488505043253208i</v>
      </c>
      <c r="W677" t="str">
        <f t="shared" si="300"/>
        <v>0.0000144743075881428-0.00232627939582693i</v>
      </c>
      <c r="X677" t="str">
        <f t="shared" si="301"/>
        <v>0.000116408496577977-0.00232052986832372i</v>
      </c>
      <c r="Y677" t="str">
        <f t="shared" si="302"/>
        <v>0.009+0.0341176962179852i</v>
      </c>
      <c r="Z677" t="str">
        <f t="shared" si="303"/>
        <v>-0.930524391142154-0.318039642481561i</v>
      </c>
      <c r="AA677" t="str">
        <f t="shared" si="304"/>
        <v>116.645376453425-406.847986287658i</v>
      </c>
      <c r="AB677" t="str">
        <f t="shared" si="305"/>
        <v>1.42379940256528-0.0572008269354327i</v>
      </c>
      <c r="AC677" t="str">
        <f t="shared" si="306"/>
        <v>5.0227036518224-3.55797059309267i</v>
      </c>
      <c r="AD677" t="str">
        <f t="shared" si="307"/>
        <v>0.19412722710696+0.126126919353464i</v>
      </c>
      <c r="AE677" t="str">
        <f t="shared" si="308"/>
        <v>-0.140526759469342-0.179104328743052i</v>
      </c>
      <c r="AF677" t="str">
        <f t="shared" si="309"/>
        <v>-11.7099026333229-3.80772823703985i</v>
      </c>
      <c r="AG677" t="str">
        <f t="shared" si="310"/>
        <v>1.26772986644177-0.232650700984304i</v>
      </c>
      <c r="AH677" t="str">
        <f t="shared" si="311"/>
        <v>0.366663942183653+2.14374265053922i</v>
      </c>
      <c r="AI677">
        <f t="shared" si="312"/>
        <v>6.7486802679763089</v>
      </c>
      <c r="AJ677">
        <f t="shared" si="313"/>
        <v>80.294097515506792</v>
      </c>
      <c r="AK677"/>
      <c r="AL677"/>
      <c r="AM677"/>
      <c r="AN677"/>
    </row>
    <row r="678" spans="1:40" x14ac:dyDescent="0.25">
      <c r="A678"/>
      <c r="B678">
        <f t="shared" si="314"/>
        <v>54400</v>
      </c>
      <c r="C678" s="186" t="str">
        <f t="shared" si="282"/>
        <v>-0.0000258252655366591+0.045018781894532i</v>
      </c>
      <c r="D678" s="158" t="str">
        <f t="shared" si="283"/>
        <v>-5.95720395070841+0.345143994524745i</v>
      </c>
      <c r="E678" t="str">
        <f t="shared" si="284"/>
        <v>2870</v>
      </c>
      <c r="F678" t="str">
        <f t="shared" si="285"/>
        <v>0.777000777000777</v>
      </c>
      <c r="G678" t="str">
        <f t="shared" si="280"/>
        <v>0.777000777000777</v>
      </c>
      <c r="H678" t="str">
        <f t="shared" si="286"/>
        <v>5.76017793637504+4.15195155144563i</v>
      </c>
      <c r="I678" t="str">
        <f t="shared" si="287"/>
        <v>213.628300444106i</v>
      </c>
      <c r="J678" t="str">
        <f t="shared" si="281"/>
        <v>-38.036107730065+46.2028452094898i</v>
      </c>
      <c r="K678" t="str">
        <f t="shared" si="288"/>
        <v>2.75593396986138-2.26879970052283i</v>
      </c>
      <c r="L678" t="str">
        <f t="shared" si="289"/>
        <v>0.160567570393865-0.11369392646445i</v>
      </c>
      <c r="M678" t="str">
        <f t="shared" si="290"/>
        <v>2.91650154025524-2.38249362698728i</v>
      </c>
      <c r="N678" t="str">
        <f t="shared" si="291"/>
        <v>-0.241259088725512i</v>
      </c>
      <c r="O678" t="str">
        <f t="shared" si="292"/>
        <v>0.971037916301058-0.238925438381307i</v>
      </c>
      <c r="P678" t="str">
        <f t="shared" si="293"/>
        <v>0.028962083698942+0.238925438381307i</v>
      </c>
      <c r="Q678" t="str">
        <f t="shared" si="294"/>
        <v>-0.028962083698942+0.00233365034420499i</v>
      </c>
      <c r="R678" t="str">
        <f t="shared" si="295"/>
        <v>-0.333117506556671-8.27643551675462i</v>
      </c>
      <c r="S678" t="str">
        <f t="shared" si="296"/>
        <v>0.024903431312722i</v>
      </c>
      <c r="T678" t="str">
        <f t="shared" si="297"/>
        <v>0.206111643405672-0.00829576894359928i</v>
      </c>
      <c r="U678" t="str">
        <f t="shared" si="298"/>
        <v>0.00005-0.00443279141855769i</v>
      </c>
      <c r="V678" t="str">
        <f t="shared" si="299"/>
        <v>3.33333333333333E-06-0.00487607056041345i</v>
      </c>
      <c r="W678" t="str">
        <f t="shared" si="300"/>
        <v>0.000014474306219812-0.0023220033857676i</v>
      </c>
      <c r="X678" t="str">
        <f t="shared" si="301"/>
        <v>0.000116034806452398-0.00231628081231127i</v>
      </c>
      <c r="Y678" t="str">
        <f t="shared" si="302"/>
        <v>0.009+0.0341805280710569i</v>
      </c>
      <c r="Z678" t="str">
        <f t="shared" si="303"/>
        <v>-0.927214813236785-0.316248167390572i</v>
      </c>
      <c r="AA678" t="str">
        <f t="shared" si="304"/>
        <v>116.187845334519-406.12374906462i</v>
      </c>
      <c r="AB678" t="str">
        <f t="shared" si="305"/>
        <v>1.42379092783209-0.0573060326244664i</v>
      </c>
      <c r="AC678" t="str">
        <f t="shared" si="306"/>
        <v>5.01595717650801-3.55930594413743i</v>
      </c>
      <c r="AD678" t="str">
        <f t="shared" si="307"/>
        <v>0.194182875310001+0.126366754621575i</v>
      </c>
      <c r="AE678" t="str">
        <f t="shared" si="308"/>
        <v>-0.140085983896177-0.178579105241202i</v>
      </c>
      <c r="AF678" t="str">
        <f t="shared" si="309"/>
        <v>-11.7173818870834-3.80680755692089i</v>
      </c>
      <c r="AG678" t="str">
        <f t="shared" si="310"/>
        <v>1.26745367269837-0.232331586908808i</v>
      </c>
      <c r="AH678" t="str">
        <f t="shared" si="311"/>
        <v>0.366635513912899+2.13888761730635i</v>
      </c>
      <c r="AI678">
        <f t="shared" si="312"/>
        <v>6.7295283830872723</v>
      </c>
      <c r="AJ678">
        <f t="shared" si="313"/>
        <v>80.27322646287098</v>
      </c>
      <c r="AK678"/>
      <c r="AL678"/>
      <c r="AM678"/>
      <c r="AN678"/>
    </row>
    <row r="679" spans="1:40" x14ac:dyDescent="0.25">
      <c r="A679"/>
      <c r="B679">
        <f t="shared" si="314"/>
        <v>54500</v>
      </c>
      <c r="C679" s="186" t="str">
        <f t="shared" si="282"/>
        <v>-0.0000257305808974927+0.0449361786792175i</v>
      </c>
      <c r="D679" s="158" t="str">
        <f t="shared" si="283"/>
        <v>-5.95720322479284+0.344510703207334i</v>
      </c>
      <c r="E679" t="str">
        <f t="shared" si="284"/>
        <v>2870</v>
      </c>
      <c r="F679" t="str">
        <f t="shared" si="285"/>
        <v>0.777000777000777</v>
      </c>
      <c r="G679" t="str">
        <f t="shared" si="280"/>
        <v>0.777000777000777</v>
      </c>
      <c r="H679" t="str">
        <f t="shared" si="286"/>
        <v>5.76763857156404+4.15038526339961i</v>
      </c>
      <c r="I679" t="str">
        <f t="shared" si="287"/>
        <v>214.020999525805i</v>
      </c>
      <c r="J679" t="str">
        <f t="shared" si="281"/>
        <v>-38.1797547392766+46.2877769102425i</v>
      </c>
      <c r="K679" t="str">
        <f t="shared" si="288"/>
        <v>2.75162860302481-2.26963816820978i</v>
      </c>
      <c r="L679" t="str">
        <f t="shared" si="289"/>
        <v>0.160370498127248-0.113763124142517i</v>
      </c>
      <c r="M679" t="str">
        <f t="shared" si="290"/>
        <v>2.91199910115206-2.3834012923523i</v>
      </c>
      <c r="N679" t="str">
        <f t="shared" si="291"/>
        <v>-0.241702579697434i</v>
      </c>
      <c r="O679" t="str">
        <f t="shared" si="292"/>
        <v>0.97093185953572-0.23935606142003i</v>
      </c>
      <c r="P679" t="str">
        <f t="shared" si="293"/>
        <v>0.02906814046428+0.23935606142003i</v>
      </c>
      <c r="Q679" t="str">
        <f t="shared" si="294"/>
        <v>-0.02906814046428+0.00234651827740401i</v>
      </c>
      <c r="R679" t="str">
        <f t="shared" si="295"/>
        <v>-0.333116711425494-8.26120013308002i</v>
      </c>
      <c r="S679" t="str">
        <f t="shared" si="296"/>
        <v>0.0249492096791057i</v>
      </c>
      <c r="T679" t="str">
        <f t="shared" si="297"/>
        <v>0.206110414321269-0.0083109986809688i</v>
      </c>
      <c r="U679" t="str">
        <f t="shared" si="298"/>
        <v>0.00005-0.0044246578563218i</v>
      </c>
      <c r="V679" t="str">
        <f t="shared" si="299"/>
        <v>3.33333333333333E-06-0.004867123641954i</v>
      </c>
      <c r="W679" t="str">
        <f t="shared" si="300"/>
        <v>0.0000144743048489639-0.00231774306792688i</v>
      </c>
      <c r="X679" t="str">
        <f t="shared" si="301"/>
        <v>0.00011566316619536-0.002312047259888i</v>
      </c>
      <c r="Y679" t="str">
        <f t="shared" si="302"/>
        <v>0.009+0.0342433599241287i</v>
      </c>
      <c r="Z679" t="str">
        <f t="shared" si="303"/>
        <v>-0.923922434932046-0.314470317611209i</v>
      </c>
      <c r="AA679" t="str">
        <f t="shared" si="304"/>
        <v>115.73303379827-405.401957094923i</v>
      </c>
      <c r="AB679" t="str">
        <f t="shared" si="305"/>
        <v>1.42378243748582-0.0574112375587519i</v>
      </c>
      <c r="AC679" t="str">
        <f t="shared" si="306"/>
        <v>5.00921916040172-3.56062637369932i</v>
      </c>
      <c r="AD679" t="str">
        <f t="shared" si="307"/>
        <v>0.194238623747706+0.126606544581198i</v>
      </c>
      <c r="AE679" t="str">
        <f t="shared" si="308"/>
        <v>-0.139647421924723-0.178056908650099i</v>
      </c>
      <c r="AF679" t="str">
        <f t="shared" si="309"/>
        <v>-11.7248417963569-3.80587456019228i</v>
      </c>
      <c r="AG679" t="str">
        <f t="shared" si="310"/>
        <v>1.26717904550414-0.23201361452168i</v>
      </c>
      <c r="AH679" t="str">
        <f t="shared" si="311"/>
        <v>0.366603617804156+2.13405255968238i</v>
      </c>
      <c r="AI679">
        <f t="shared" si="312"/>
        <v>6.71041195428836</v>
      </c>
      <c r="AJ679">
        <f t="shared" si="313"/>
        <v>80.252442997900573</v>
      </c>
      <c r="AK679"/>
      <c r="AL679"/>
      <c r="AM679"/>
      <c r="AN679"/>
    </row>
    <row r="680" spans="1:40" x14ac:dyDescent="0.25">
      <c r="A680"/>
      <c r="B680">
        <f t="shared" si="314"/>
        <v>54600</v>
      </c>
      <c r="C680" s="186" t="str">
        <f t="shared" si="282"/>
        <v>-0.0000256364160268089+0.044853878039486i</v>
      </c>
      <c r="D680" s="158" t="str">
        <f t="shared" si="283"/>
        <v>-5.95720250286217+0.343879731636059i</v>
      </c>
      <c r="E680" t="str">
        <f t="shared" si="284"/>
        <v>2870</v>
      </c>
      <c r="F680" t="str">
        <f t="shared" si="285"/>
        <v>0.777000777000777</v>
      </c>
      <c r="G680" t="str">
        <f t="shared" si="280"/>
        <v>0.777000777000777</v>
      </c>
      <c r="H680" t="str">
        <f t="shared" si="286"/>
        <v>5.77507989562816+4.14880907642752i</v>
      </c>
      <c r="I680" t="str">
        <f t="shared" si="287"/>
        <v>214.413698607503i</v>
      </c>
      <c r="J680" t="str">
        <f t="shared" si="281"/>
        <v>-38.3236655630139+46.3727086109953i</v>
      </c>
      <c r="K680" t="str">
        <f t="shared" si="288"/>
        <v>2.74732877647469-2.27046709961418i</v>
      </c>
      <c r="L680" t="str">
        <f t="shared" si="289"/>
        <v>0.160173548418287-0.113831895897618i</v>
      </c>
      <c r="M680" t="str">
        <f t="shared" si="290"/>
        <v>2.90750232489298-2.3842989955118i</v>
      </c>
      <c r="N680" t="str">
        <f t="shared" si="291"/>
        <v>-0.242146070669356i</v>
      </c>
      <c r="O680" t="str">
        <f t="shared" si="292"/>
        <v>0.970825611803388-0.239786637381188i</v>
      </c>
      <c r="P680" t="str">
        <f t="shared" si="293"/>
        <v>0.029174388196612+0.239786637381188i</v>
      </c>
      <c r="Q680" t="str">
        <f t="shared" si="294"/>
        <v>-0.029174388196612+0.00235943328816801i</v>
      </c>
      <c r="R680" t="str">
        <f t="shared" si="295"/>
        <v>-0.33311591482719-8.24602046624537i</v>
      </c>
      <c r="S680" t="str">
        <f t="shared" si="296"/>
        <v>0.0249949880454894i</v>
      </c>
      <c r="T680" t="str">
        <f t="shared" si="297"/>
        <v>0.206109182976664-0.00832622830886788i</v>
      </c>
      <c r="U680" t="str">
        <f t="shared" si="298"/>
        <v>0.00005-0.00441655408735417i</v>
      </c>
      <c r="V680" t="str">
        <f t="shared" si="299"/>
        <v>3.33333333333333E-06-0.00485820949608961i</v>
      </c>
      <c r="W680" t="str">
        <f t="shared" si="300"/>
        <v>0.0000144743034755984-0.00231349835608376i</v>
      </c>
      <c r="X680" t="str">
        <f t="shared" si="301"/>
        <v>0.000115293560850985-0.00230782912652273i</v>
      </c>
      <c r="Y680" t="str">
        <f t="shared" si="302"/>
        <v>0.009+0.0343061917772005i</v>
      </c>
      <c r="Z680" t="str">
        <f t="shared" si="303"/>
        <v>-0.920647141839333-0.312705963269836i</v>
      </c>
      <c r="AA680" t="str">
        <f t="shared" si="304"/>
        <v>115.280920206011-404.682599285526i</v>
      </c>
      <c r="AB680" t="str">
        <f t="shared" si="305"/>
        <v>1.42377393152638-0.0575164417368308i</v>
      </c>
      <c r="AC680" t="str">
        <f t="shared" si="306"/>
        <v>5.00248962177643-3.56193194284364i</v>
      </c>
      <c r="AD680" t="str">
        <f t="shared" si="307"/>
        <v>0.194294472408029+0.126846289313429i</v>
      </c>
      <c r="AE680" t="str">
        <f t="shared" si="308"/>
        <v>-0.139211059610673-0.177537713861691i</v>
      </c>
      <c r="AF680" t="str">
        <f t="shared" si="309"/>
        <v>-11.7322823984903-3.80492934479146i</v>
      </c>
      <c r="AG680" t="str">
        <f t="shared" si="310"/>
        <v>1.26690597253398-0.231696779294118i</v>
      </c>
      <c r="AH680" t="str">
        <f t="shared" si="311"/>
        <v>0.366568298803596+2.12923736563382i</v>
      </c>
      <c r="AI680">
        <f t="shared" si="312"/>
        <v>6.6913308739848585</v>
      </c>
      <c r="AJ680">
        <f t="shared" si="313"/>
        <v>80.231746578816313</v>
      </c>
      <c r="AK680"/>
      <c r="AL680"/>
      <c r="AM680"/>
      <c r="AN680"/>
    </row>
    <row r="681" spans="1:40" x14ac:dyDescent="0.25">
      <c r="A681"/>
      <c r="B681">
        <f t="shared" si="314"/>
        <v>54700</v>
      </c>
      <c r="C681" s="186" t="str">
        <f t="shared" si="282"/>
        <v>-0.0000255427671272199+0.0447718783158762i</v>
      </c>
      <c r="D681" s="158" t="str">
        <f t="shared" si="283"/>
        <v>-5.95720178488727+0.343251067088384i</v>
      </c>
      <c r="E681" t="str">
        <f t="shared" si="284"/>
        <v>2870</v>
      </c>
      <c r="F681" t="str">
        <f t="shared" si="285"/>
        <v>0.777000777000777</v>
      </c>
      <c r="G681" t="str">
        <f t="shared" si="280"/>
        <v>0.777000777000777</v>
      </c>
      <c r="H681" t="str">
        <f t="shared" si="286"/>
        <v>5.78250194608281+4.14722307514042i</v>
      </c>
      <c r="I681" t="str">
        <f t="shared" si="287"/>
        <v>214.806397689202i</v>
      </c>
      <c r="J681" t="str">
        <f t="shared" si="281"/>
        <v>-38.4678402012767+46.457640311748i</v>
      </c>
      <c r="K681" t="str">
        <f t="shared" si="288"/>
        <v>2.7430345013816-2.27128653452192i</v>
      </c>
      <c r="L681" t="str">
        <f t="shared" si="289"/>
        <v>0.159976722144553-0.113900242833132i</v>
      </c>
      <c r="M681" t="str">
        <f t="shared" si="290"/>
        <v>2.90301122352615-2.38518677735505i</v>
      </c>
      <c r="N681" t="str">
        <f t="shared" si="291"/>
        <v>-0.242589561641278i</v>
      </c>
      <c r="O681" t="str">
        <f t="shared" si="292"/>
        <v>0.97071917312496-0.240217166180093i</v>
      </c>
      <c r="P681" t="str">
        <f t="shared" si="293"/>
        <v>0.02928082687504+0.240217166180093i</v>
      </c>
      <c r="Q681" t="str">
        <f t="shared" si="294"/>
        <v>-0.02928082687504+0.00237239546118501i</v>
      </c>
      <c r="R681" t="str">
        <f t="shared" si="295"/>
        <v>-0.333115116761546-8.23089621067339i</v>
      </c>
      <c r="S681" t="str">
        <f t="shared" si="296"/>
        <v>0.0250407664118731i</v>
      </c>
      <c r="T681" t="str">
        <f t="shared" si="297"/>
        <v>0.206107949371844-0.00834145782708971i</v>
      </c>
      <c r="U681" t="str">
        <f t="shared" si="298"/>
        <v>0.0000500000000000002-0.00440847994825482i</v>
      </c>
      <c r="V681" t="str">
        <f t="shared" si="299"/>
        <v>3.33333333333333E-06-0.0048493279430803i</v>
      </c>
      <c r="W681" t="str">
        <f t="shared" si="300"/>
        <v>0.0000144743020997156-0.0023092691646478i</v>
      </c>
      <c r="X681" t="str">
        <f t="shared" si="301"/>
        <v>0.000114925975599462-0.00230362632829649i</v>
      </c>
      <c r="Y681" t="str">
        <f t="shared" si="302"/>
        <v>0.009+0.0343690236302723i</v>
      </c>
      <c r="Z681" t="str">
        <f t="shared" si="303"/>
        <v>-0.917388820458142-0.310954975976442i</v>
      </c>
      <c r="AA681" t="str">
        <f t="shared" si="304"/>
        <v>114.831483133765-403.965664594129i</v>
      </c>
      <c r="AB681" t="str">
        <f t="shared" si="305"/>
        <v>1.42376540995369-0.0576216451572742i</v>
      </c>
      <c r="AC681" t="str">
        <f t="shared" si="306"/>
        <v>4.9957685786453-3.56322271248664i</v>
      </c>
      <c r="AD681" t="str">
        <f t="shared" si="307"/>
        <v>0.19435042127893+0.127085988898493i</v>
      </c>
      <c r="AE681" t="str">
        <f t="shared" si="308"/>
        <v>-0.138776883107748-0.177021496032146i</v>
      </c>
      <c r="AF681" t="str">
        <f t="shared" si="309"/>
        <v>-11.7397037309701-3.80397200805204i</v>
      </c>
      <c r="AG681" t="str">
        <f t="shared" si="310"/>
        <v>1.26663444158259-0.231381076709391i</v>
      </c>
      <c r="AH681" t="str">
        <f t="shared" si="311"/>
        <v>0.366529601332088+2.12444192388851i</v>
      </c>
      <c r="AI681">
        <f t="shared" si="312"/>
        <v>6.6722850349959977</v>
      </c>
      <c r="AJ681">
        <f t="shared" si="313"/>
        <v>80.211136667506835</v>
      </c>
      <c r="AK681"/>
      <c r="AL681"/>
      <c r="AM681"/>
      <c r="AN681"/>
    </row>
    <row r="682" spans="1:40" x14ac:dyDescent="0.25">
      <c r="A682"/>
      <c r="B682">
        <f t="shared" si="314"/>
        <v>54800</v>
      </c>
      <c r="C682" s="186" t="str">
        <f t="shared" si="282"/>
        <v>-0.0000254496304359537+0.0446901778610389i</v>
      </c>
      <c r="D682" s="158" t="str">
        <f t="shared" si="283"/>
        <v>-5.9572010708393+0.342624696934632i</v>
      </c>
      <c r="E682" t="str">
        <f t="shared" si="284"/>
        <v>2870</v>
      </c>
      <c r="F682" t="str">
        <f t="shared" si="285"/>
        <v>0.777000777000777</v>
      </c>
      <c r="G682" t="str">
        <f t="shared" si="280"/>
        <v>0.777000777000777</v>
      </c>
      <c r="H682" t="str">
        <f t="shared" si="286"/>
        <v>5.78990476057956+4.14562734364149i</v>
      </c>
      <c r="I682" t="str">
        <f t="shared" si="287"/>
        <v>215.199096770901i</v>
      </c>
      <c r="J682" t="str">
        <f t="shared" si="281"/>
        <v>-38.6122786540652+46.5425720125008i</v>
      </c>
      <c r="K682" t="str">
        <f t="shared" si="288"/>
        <v>2.7387457887493-2.27209651261715i</v>
      </c>
      <c r="L682" t="str">
        <f t="shared" si="289"/>
        <v>0.15978002017765-0.113968166052752i</v>
      </c>
      <c r="M682" t="str">
        <f t="shared" si="290"/>
        <v>2.89852580892695-2.3860646786699i</v>
      </c>
      <c r="N682" t="str">
        <f t="shared" si="291"/>
        <v>-0.243033052613199i</v>
      </c>
      <c r="O682" t="str">
        <f t="shared" si="292"/>
        <v>0.97061254352137-0.240647647732067i</v>
      </c>
      <c r="P682" t="str">
        <f t="shared" si="293"/>
        <v>0.0293874564786299+0.240647647732067i</v>
      </c>
      <c r="Q682" t="str">
        <f t="shared" si="294"/>
        <v>-0.0293874564786299+0.00238540488113198i</v>
      </c>
      <c r="R682" t="str">
        <f t="shared" si="295"/>
        <v>-0.333114317228909-8.21582706301693i</v>
      </c>
      <c r="S682" t="str">
        <f t="shared" si="296"/>
        <v>0.0250865447782568i</v>
      </c>
      <c r="T682" t="str">
        <f t="shared" si="297"/>
        <v>0.206106713506788-0.00835668723544147i</v>
      </c>
      <c r="U682" t="str">
        <f t="shared" si="298"/>
        <v>0.0000500000000000002-0.0044004352768164i</v>
      </c>
      <c r="V682" t="str">
        <f t="shared" si="299"/>
        <v>3.33333333333333E-06-0.00484047880449803i</v>
      </c>
      <c r="W682" t="str">
        <f t="shared" si="300"/>
        <v>0.0000144743007213155-0.00230505540865323i</v>
      </c>
      <c r="X682" t="str">
        <f t="shared" si="301"/>
        <v>0.000114560395755553-0.00229943878189695i</v>
      </c>
      <c r="Y682" t="str">
        <f t="shared" si="302"/>
        <v>0.009+0.0344318554833441i</v>
      </c>
      <c r="Z682" t="str">
        <f t="shared" si="303"/>
        <v>-0.914147358168785-0.309217228804954i</v>
      </c>
      <c r="AA682" t="str">
        <f t="shared" si="304"/>
        <v>114.384701369711-403.251142029157i</v>
      </c>
      <c r="AB682" t="str">
        <f t="shared" si="305"/>
        <v>1.42375687276761-0.0577268478187503i</v>
      </c>
      <c r="AC682" t="str">
        <f t="shared" si="306"/>
        <v>4.98905604876277-3.56449874339496i</v>
      </c>
      <c r="AD682" t="str">
        <f t="shared" si="307"/>
        <v>0.194406470348387+0.127325643415743i</v>
      </c>
      <c r="AE682" t="str">
        <f t="shared" si="308"/>
        <v>-0.138344878667072-0.176508230578523i</v>
      </c>
      <c r="AF682" t="str">
        <f t="shared" si="309"/>
        <v>-11.7471058314189-3.80300264670686i</v>
      </c>
      <c r="AG682" t="str">
        <f t="shared" si="310"/>
        <v>1.26636444056313-0.231066502263043i</v>
      </c>
      <c r="AH682" t="str">
        <f t="shared" si="311"/>
        <v>0.36648756929165+2.11966612392959i</v>
      </c>
      <c r="AI682">
        <f t="shared" si="312"/>
        <v>6.6532743305524136</v>
      </c>
      <c r="AJ682">
        <f t="shared" si="313"/>
        <v>80.190612729497644</v>
      </c>
      <c r="AK682"/>
      <c r="AL682"/>
      <c r="AM682"/>
      <c r="AN682"/>
    </row>
    <row r="683" spans="1:40" x14ac:dyDescent="0.25">
      <c r="A683"/>
      <c r="B683">
        <f t="shared" si="314"/>
        <v>54900</v>
      </c>
      <c r="C683" s="186" t="str">
        <f t="shared" si="282"/>
        <v>-0.0000253570022244764+0.0446087750396279i</v>
      </c>
      <c r="D683" s="158" t="str">
        <f t="shared" si="283"/>
        <v>-5.95720036068968+0.342000608637147i</v>
      </c>
      <c r="E683" t="str">
        <f t="shared" si="284"/>
        <v>2870</v>
      </c>
      <c r="F683" t="str">
        <f t="shared" si="285"/>
        <v>0.777000777000777</v>
      </c>
      <c r="G683" t="str">
        <f t="shared" si="280"/>
        <v>0.777000777000777</v>
      </c>
      <c r="H683" t="str">
        <f t="shared" si="286"/>
        <v>5.79728837690279+4.14402196552825i</v>
      </c>
      <c r="I683" t="str">
        <f t="shared" si="287"/>
        <v>215.5917958526i</v>
      </c>
      <c r="J683" t="str">
        <f t="shared" si="281"/>
        <v>-38.7569809213794+46.6275037132535i</v>
      </c>
      <c r="K683" t="str">
        <f t="shared" si="288"/>
        <v>2.73446264941586-2.27289707348221i</v>
      </c>
      <c r="L683" t="str">
        <f t="shared" si="289"/>
        <v>0.15958344338323-0.114035666660455i</v>
      </c>
      <c r="M683" t="str">
        <f t="shared" si="290"/>
        <v>2.89404609279909-2.38693274014267i</v>
      </c>
      <c r="N683" t="str">
        <f t="shared" si="291"/>
        <v>-0.243476543585121i</v>
      </c>
      <c r="O683" t="str">
        <f t="shared" si="292"/>
        <v>0.97050572301359-0.241078081952443i</v>
      </c>
      <c r="P683" t="str">
        <f t="shared" si="293"/>
        <v>0.0294942769864101+0.241078081952443i</v>
      </c>
      <c r="Q683" t="str">
        <f t="shared" si="294"/>
        <v>-0.0294942769864101+0.00239846163267798i</v>
      </c>
      <c r="R683" t="str">
        <f t="shared" si="295"/>
        <v>-0.333113516229236-8.20081272213906i</v>
      </c>
      <c r="S683" t="str">
        <f t="shared" si="296"/>
        <v>0.0251323231446403i</v>
      </c>
      <c r="T683" t="str">
        <f t="shared" si="297"/>
        <v>0.206105475381476-0.00837191653372054i</v>
      </c>
      <c r="U683" t="str">
        <f t="shared" si="298"/>
        <v>0.0000500000000000002-0.00439241991201345i</v>
      </c>
      <c r="V683" t="str">
        <f t="shared" si="299"/>
        <v>3.33333333333333E-06-0.00483166190321478i</v>
      </c>
      <c r="W683" t="str">
        <f t="shared" si="300"/>
        <v>0.0000144742993403981-0.00230085700375339i</v>
      </c>
      <c r="X683" t="str">
        <f t="shared" si="301"/>
        <v>0.000114196806767147-0.00229526640461309i</v>
      </c>
      <c r="Y683" t="str">
        <f t="shared" si="302"/>
        <v>0.009+0.0344946873364159i</v>
      </c>
      <c r="Z683" t="str">
        <f t="shared" si="303"/>
        <v>-0.910922643225224-0.307492596273871i</v>
      </c>
      <c r="AA683" t="str">
        <f t="shared" si="304"/>
        <v>113.940553911684-402.539020649746i</v>
      </c>
      <c r="AB683" t="str">
        <f t="shared" si="305"/>
        <v>1.42374831996798-0.0578320497198593i</v>
      </c>
      <c r="AC683" t="str">
        <f t="shared" si="306"/>
        <v>4.98235204962671-3.56576009618502i</v>
      </c>
      <c r="AD683" t="str">
        <f t="shared" si="307"/>
        <v>0.194462619604384+0.127565252943673i</v>
      </c>
      <c r="AE683" t="str">
        <f t="shared" si="308"/>
        <v>-0.137915032636543-0.175997893175515i</v>
      </c>
      <c r="AF683" t="str">
        <f t="shared" si="309"/>
        <v>-11.7544887375925-3.8020213568911i</v>
      </c>
      <c r="AG683" t="str">
        <f t="shared" si="310"/>
        <v>1.26609595750584-0.230753051463053i</v>
      </c>
      <c r="AH683" t="str">
        <f t="shared" si="311"/>
        <v>0.366442246071778+2.11490985598993i</v>
      </c>
      <c r="AI683">
        <f t="shared" si="312"/>
        <v>6.6342986542952822</v>
      </c>
      <c r="AJ683">
        <f t="shared" si="313"/>
        <v>80.17017423392322</v>
      </c>
      <c r="AK683"/>
      <c r="AL683"/>
      <c r="AM683"/>
      <c r="AN683"/>
    </row>
    <row r="684" spans="1:40" x14ac:dyDescent="0.25">
      <c r="A684"/>
      <c r="B684">
        <f t="shared" si="314"/>
        <v>55000</v>
      </c>
      <c r="C684" s="186" t="str">
        <f t="shared" si="282"/>
        <v>-0.0000252648787981189+0.0445276682281899i</v>
      </c>
      <c r="D684" s="158" t="str">
        <f t="shared" si="283"/>
        <v>-5.95719965441008+0.341378789749456i</v>
      </c>
      <c r="E684" t="str">
        <f t="shared" si="284"/>
        <v>2870</v>
      </c>
      <c r="F684" t="str">
        <f t="shared" si="285"/>
        <v>0.777000777000777</v>
      </c>
      <c r="G684" t="str">
        <f t="shared" si="280"/>
        <v>0.777000777000777</v>
      </c>
      <c r="H684" t="str">
        <f t="shared" si="286"/>
        <v>5.80465283296704+4.14240702389467i</v>
      </c>
      <c r="I684" t="str">
        <f t="shared" si="287"/>
        <v>215.984494934298i</v>
      </c>
      <c r="J684" t="str">
        <f t="shared" si="281"/>
        <v>-38.9019470032192+46.7124354140063i</v>
      </c>
      <c r="K684" t="str">
        <f t="shared" si="288"/>
        <v>2.73018509405454-2.27368825659736i</v>
      </c>
      <c r="L684" t="str">
        <f t="shared" si="289"/>
        <v>0.159386992621013-0.114102745760479i</v>
      </c>
      <c r="M684" t="str">
        <f t="shared" si="290"/>
        <v>2.88957208667555-2.38779100235784i</v>
      </c>
      <c r="N684" t="str">
        <f t="shared" si="291"/>
        <v>-0.243920034557043i</v>
      </c>
      <c r="O684" t="str">
        <f t="shared" si="292"/>
        <v>0.970398711622631-0.241508468756559i</v>
      </c>
      <c r="P684" t="str">
        <f t="shared" si="293"/>
        <v>0.029601288377369+0.241508468756559i</v>
      </c>
      <c r="Q684" t="str">
        <f t="shared" si="294"/>
        <v>-0.029601288377369+0.00241156580048399i</v>
      </c>
      <c r="R684" t="str">
        <f t="shared" si="295"/>
        <v>-0.333112713762043-8.18585288909344i</v>
      </c>
      <c r="S684" t="str">
        <f t="shared" si="296"/>
        <v>0.025178101511024i</v>
      </c>
      <c r="T684" t="str">
        <f t="shared" si="297"/>
        <v>0.206104234995904-0.0083871457217134i</v>
      </c>
      <c r="U684" t="str">
        <f t="shared" si="298"/>
        <v>0.0000499999999999998-0.00438443369399161i</v>
      </c>
      <c r="V684" t="str">
        <f t="shared" si="299"/>
        <v>3.33333333333333E-06-0.00482287706339078i</v>
      </c>
      <c r="W684" t="str">
        <f t="shared" si="300"/>
        <v>0.0000144742979569634-0.00229667386621506i</v>
      </c>
      <c r="X684" t="str">
        <f t="shared" si="301"/>
        <v>0.000113835194213802-0.00229110911432968i</v>
      </c>
      <c r="Y684" t="str">
        <f t="shared" si="302"/>
        <v>0.009+0.0345575191894877i</v>
      </c>
      <c r="Z684" t="str">
        <f t="shared" si="303"/>
        <v>-0.907714564747875-0.305780954327146i</v>
      </c>
      <c r="AA684" t="str">
        <f t="shared" si="304"/>
        <v>113.499019964713-401.829289565717i</v>
      </c>
      <c r="AB684" t="str">
        <f t="shared" si="305"/>
        <v>1.42373975155479-0.0579372508591264i</v>
      </c>
      <c r="AC684" t="str">
        <f t="shared" si="306"/>
        <v>4.97565659848033-3.56700683132297i</v>
      </c>
      <c r="AD684" t="str">
        <f t="shared" si="307"/>
        <v>0.194518869034919+0.127804817559932i</v>
      </c>
      <c r="AE684" t="str">
        <f t="shared" si="308"/>
        <v>-0.137487331460197-0.17549045975223i</v>
      </c>
      <c r="AF684" t="str">
        <f t="shared" si="309"/>
        <v>-11.7618524873771-3.80102823414521i</v>
      </c>
      <c r="AG684" t="str">
        <f t="shared" si="310"/>
        <v>1.26582898055671-0.230440719830017i</v>
      </c>
      <c r="AH684" t="str">
        <f t="shared" si="311"/>
        <v>0.36639367455567+2.11017301104627i</v>
      </c>
      <c r="AI684">
        <f t="shared" si="312"/>
        <v>6.615357900274077</v>
      </c>
      <c r="AJ684">
        <f t="shared" si="313"/>
        <v>80.149820653498637</v>
      </c>
      <c r="AK684"/>
      <c r="AL684"/>
      <c r="AM684"/>
      <c r="AN684"/>
    </row>
    <row r="685" spans="1:40" x14ac:dyDescent="0.25">
      <c r="A685"/>
      <c r="B685">
        <f t="shared" si="314"/>
        <v>55100</v>
      </c>
      <c r="C685" s="186" t="str">
        <f t="shared" si="282"/>
        <v>-0.0000251732564957091+0.0444468558150579i</v>
      </c>
      <c r="D685" s="158" t="str">
        <f t="shared" si="283"/>
        <v>-5.95719895197243+0.340759227915444i</v>
      </c>
      <c r="E685" t="str">
        <f t="shared" si="284"/>
        <v>2870</v>
      </c>
      <c r="F685" t="str">
        <f t="shared" si="285"/>
        <v>0.777000777000777</v>
      </c>
      <c r="G685" t="str">
        <f t="shared" si="280"/>
        <v>0.777000777000777</v>
      </c>
      <c r="H685" t="str">
        <f t="shared" si="286"/>
        <v>5.81199816681375+4.14078260133346i</v>
      </c>
      <c r="I685" t="str">
        <f t="shared" si="287"/>
        <v>216.377194015997i</v>
      </c>
      <c r="J685" t="str">
        <f t="shared" si="281"/>
        <v>-39.0471768995846+46.797367114759i</v>
      </c>
      <c r="K685" t="str">
        <f t="shared" si="288"/>
        <v>2.72591313317495-2.27447010134069i</v>
      </c>
      <c r="L685" t="str">
        <f t="shared" si="289"/>
        <v>0.159190668744802-0.114169404457294i</v>
      </c>
      <c r="M685" t="str">
        <f t="shared" si="290"/>
        <v>2.88510380191975-2.38863950579798i</v>
      </c>
      <c r="N685" t="str">
        <f t="shared" si="291"/>
        <v>-0.244363525528965i</v>
      </c>
      <c r="O685" t="str">
        <f t="shared" si="292"/>
        <v>0.97029150936954-0.241938808059766i</v>
      </c>
      <c r="P685" t="str">
        <f t="shared" si="293"/>
        <v>0.02970849063046+0.241938808059766i</v>
      </c>
      <c r="Q685" t="str">
        <f t="shared" si="294"/>
        <v>-0.02970849063046+0.00242471746919901i</v>
      </c>
      <c r="R685" t="str">
        <f t="shared" si="295"/>
        <v>-0.333111909827689-8.17094726710338i</v>
      </c>
      <c r="S685" t="str">
        <f t="shared" si="296"/>
        <v>0.0252238798774077i</v>
      </c>
      <c r="T685" t="str">
        <f t="shared" si="297"/>
        <v>0.206102992350048-0.00840237479922749i</v>
      </c>
      <c r="U685" t="str">
        <f t="shared" si="298"/>
        <v>0.0000499999999999998-0.00437647646405695i</v>
      </c>
      <c r="V685" t="str">
        <f t="shared" si="299"/>
        <v>3.33333333333333E-06-0.00481412411046266i</v>
      </c>
      <c r="W685" t="str">
        <f t="shared" si="300"/>
        <v>0.0000144742965710115-0.00229250591291281i</v>
      </c>
      <c r="X685" t="str">
        <f t="shared" si="301"/>
        <v>0.00011347554380532-0.00228696682952191i</v>
      </c>
      <c r="Y685" t="str">
        <f t="shared" si="302"/>
        <v>0.009+0.0346203510425595i</v>
      </c>
      <c r="Z685" t="str">
        <f t="shared" si="303"/>
        <v>-0.90452301271646-0.304082180315371i</v>
      </c>
      <c r="AA685" t="str">
        <f t="shared" si="304"/>
        <v>113.060078938582-401.121937937535i</v>
      </c>
      <c r="AB685" t="str">
        <f t="shared" si="305"/>
        <v>1.42373116752786-0.0580424512352213i</v>
      </c>
      <c r="AC685" t="str">
        <f t="shared" si="306"/>
        <v>4.96896971231247-3.56823900912441i</v>
      </c>
      <c r="AD685" t="str">
        <f t="shared" si="307"/>
        <v>0.194575218627998+0.128044337341314i</v>
      </c>
      <c r="AE685" t="str">
        <f t="shared" si="308"/>
        <v>-0.137061761677577-0.17498590648899i</v>
      </c>
      <c r="AF685" t="str">
        <f t="shared" si="309"/>
        <v>-11.7691971187862-3.80002337341802i</v>
      </c>
      <c r="AG685" t="str">
        <f t="shared" si="310"/>
        <v>1.26556349797613-0.23012950289731i</v>
      </c>
      <c r="AH685" t="str">
        <f t="shared" si="311"/>
        <v>0.366341897126473+2.10545548081341i</v>
      </c>
      <c r="AI685">
        <f t="shared" si="312"/>
        <v>6.5964519629444043</v>
      </c>
      <c r="AJ685">
        <f t="shared" si="313"/>
        <v>80.1295514644886</v>
      </c>
      <c r="AK685"/>
      <c r="AL685"/>
      <c r="AM685"/>
      <c r="AN685"/>
    </row>
    <row r="686" spans="1:40" x14ac:dyDescent="0.25">
      <c r="A686"/>
      <c r="B686">
        <f t="shared" si="314"/>
        <v>55200</v>
      </c>
      <c r="C686" s="186" t="str">
        <f t="shared" si="282"/>
        <v>-0.0000250821316892071+0.044366336200243i</v>
      </c>
      <c r="D686" s="158" t="str">
        <f t="shared" si="283"/>
        <v>-5.95719825334891+0.34014191086853i</v>
      </c>
      <c r="E686" t="str">
        <f t="shared" si="284"/>
        <v>2870</v>
      </c>
      <c r="F686" t="str">
        <f t="shared" si="285"/>
        <v>0.777000777000777</v>
      </c>
      <c r="G686" t="str">
        <f t="shared" si="280"/>
        <v>0.777000777000777</v>
      </c>
      <c r="H686" t="str">
        <f t="shared" si="286"/>
        <v>5.8193244166086+4.13914877993827i</v>
      </c>
      <c r="I686" t="str">
        <f t="shared" si="287"/>
        <v>216.769893097696i</v>
      </c>
      <c r="J686" t="str">
        <f t="shared" si="281"/>
        <v>-39.1926706104757+46.8822988155117i</v>
      </c>
      <c r="K686" t="str">
        <f t="shared" si="288"/>
        <v>2.72164677712387-2.27524264698782i</v>
      </c>
      <c r="L686" t="str">
        <f t="shared" si="289"/>
        <v>0.158994472602503-0.114235643855577i</v>
      </c>
      <c r="M686" t="str">
        <f t="shared" si="290"/>
        <v>2.88064124972637-2.3894782908434i</v>
      </c>
      <c r="N686" t="str">
        <f t="shared" si="291"/>
        <v>-0.244807016500887i</v>
      </c>
      <c r="O686" t="str">
        <f t="shared" si="292"/>
        <v>0.970184116275401-0.242369099777423i</v>
      </c>
      <c r="P686" t="str">
        <f t="shared" si="293"/>
        <v>0.029815883724599+0.242369099777423i</v>
      </c>
      <c r="Q686" t="str">
        <f t="shared" si="294"/>
        <v>-0.029815883724599+0.002437916723464i</v>
      </c>
      <c r="R686" t="str">
        <f t="shared" si="295"/>
        <v>-0.333111104426174-8.1560955615427i</v>
      </c>
      <c r="S686" t="str">
        <f t="shared" si="296"/>
        <v>0.0252696582437914i</v>
      </c>
      <c r="T686" t="str">
        <f t="shared" si="297"/>
        <v>0.206101747443888-0.00841760376606132i</v>
      </c>
      <c r="U686" t="str">
        <f t="shared" si="298"/>
        <v>0.0000499999999999998-0.00436854806466554i</v>
      </c>
      <c r="V686" t="str">
        <f t="shared" si="299"/>
        <v>3.33333333333333E-06-0.0048054028711321i</v>
      </c>
      <c r="W686" t="str">
        <f t="shared" si="300"/>
        <v>0.0000144742951825423-0.00228835306132364i</v>
      </c>
      <c r="X686" t="str">
        <f t="shared" si="301"/>
        <v>0.000113117841380348-0.00228283946925024i</v>
      </c>
      <c r="Y686" t="str">
        <f t="shared" si="302"/>
        <v>0.009+0.0346831828956313i</v>
      </c>
      <c r="Z686" t="str">
        <f t="shared" si="303"/>
        <v>-0.901347877963012-0.302396152977267i</v>
      </c>
      <c r="AA686" t="str">
        <f t="shared" si="304"/>
        <v>112.623710445439-400.416954976279i</v>
      </c>
      <c r="AB686" t="str">
        <f t="shared" si="305"/>
        <v>1.42372256788707-0.0581476508467521i</v>
      </c>
      <c r="AC686" t="str">
        <f t="shared" si="306"/>
        <v>4.96229140785999-3.56945668975381i</v>
      </c>
      <c r="AD686" t="str">
        <f t="shared" si="307"/>
        <v>0.194631668371638+0.128283812363785i</v>
      </c>
      <c r="AE686" t="str">
        <f t="shared" si="308"/>
        <v>-0.13663830992311-0.174484209814233i</v>
      </c>
      <c r="AF686" t="str">
        <f t="shared" si="309"/>
        <v>-11.7765226699575-3.79900686906974i</v>
      </c>
      <c r="AG686" t="str">
        <f t="shared" si="310"/>
        <v>1.26529949813759-0.229819396211238i</v>
      </c>
      <c r="AH686" t="str">
        <f t="shared" si="311"/>
        <v>0.366286955673282+2.10075715773875i</v>
      </c>
      <c r="AI686">
        <f t="shared" si="312"/>
        <v>6.5775807371669917</v>
      </c>
      <c r="AJ686">
        <f t="shared" si="313"/>
        <v>80.109366146682362</v>
      </c>
      <c r="AK686"/>
      <c r="AL686"/>
      <c r="AM686"/>
      <c r="AN686"/>
    </row>
    <row r="687" spans="1:40" x14ac:dyDescent="0.25">
      <c r="A687"/>
      <c r="B687">
        <f t="shared" si="314"/>
        <v>55300</v>
      </c>
      <c r="C687" s="186" t="str">
        <f t="shared" si="282"/>
        <v>-0.0000249915007833464+0.0442861077953294i</v>
      </c>
      <c r="D687" s="158" t="str">
        <f t="shared" si="283"/>
        <v>-5.95719755851196+0.339526826430859i</v>
      </c>
      <c r="E687" t="str">
        <f t="shared" si="284"/>
        <v>2870</v>
      </c>
      <c r="F687" t="str">
        <f t="shared" si="285"/>
        <v>0.777000777000777</v>
      </c>
      <c r="G687" t="str">
        <f t="shared" si="280"/>
        <v>0.777000777000777</v>
      </c>
      <c r="H687" t="str">
        <f t="shared" si="286"/>
        <v>5.82663162063841+4.13750564130584i</v>
      </c>
      <c r="I687" t="str">
        <f t="shared" si="287"/>
        <v>217.162592179394i</v>
      </c>
      <c r="J687" t="str">
        <f t="shared" si="281"/>
        <v>-39.3384281358924+46.9672305162645i</v>
      </c>
      <c r="K687" t="str">
        <f t="shared" si="288"/>
        <v>2.71738603608636-2.2760059327118i</v>
      </c>
      <c r="L687" t="str">
        <f t="shared" si="289"/>
        <v>0.158798405036136-0.114301465060186i</v>
      </c>
      <c r="M687" t="str">
        <f t="shared" si="290"/>
        <v>2.8761844411225-2.39030739777199i</v>
      </c>
      <c r="N687" t="str">
        <f t="shared" si="291"/>
        <v>-0.245250507472809i</v>
      </c>
      <c r="O687" t="str">
        <f t="shared" si="292"/>
        <v>0.970076532361339-0.242799343824898i</v>
      </c>
      <c r="P687" t="str">
        <f t="shared" si="293"/>
        <v>0.029923467638661+0.242799343824898i</v>
      </c>
      <c r="Q687" t="str">
        <f t="shared" si="294"/>
        <v>-0.029923467638661+0.00245116364791098i</v>
      </c>
      <c r="R687" t="str">
        <f t="shared" si="295"/>
        <v>-0.333110297557235-8.14129747991722i</v>
      </c>
      <c r="S687" t="str">
        <f t="shared" si="296"/>
        <v>0.0253154366101751i</v>
      </c>
      <c r="T687" t="str">
        <f t="shared" si="297"/>
        <v>0.206100500277423-0.00843283262200675i</v>
      </c>
      <c r="U687" t="str">
        <f t="shared" si="298"/>
        <v>0.0000499999999999998-0.00436064833941298i</v>
      </c>
      <c r="V687" t="str">
        <f t="shared" si="299"/>
        <v>3.33333333333333E-06-0.00479671317335428i</v>
      </c>
      <c r="W687" t="str">
        <f t="shared" si="300"/>
        <v>0.0000144742937915558-0.00228421522952145i</v>
      </c>
      <c r="X687" t="str">
        <f t="shared" si="301"/>
        <v>0.00011276207290498-0.00227872695315505i</v>
      </c>
      <c r="Y687" t="str">
        <f t="shared" si="302"/>
        <v>0.009+0.0347460147487031i</v>
      </c>
      <c r="Z687" t="str">
        <f t="shared" si="303"/>
        <v>-0.898189052164804-0.300722752421421i</v>
      </c>
      <c r="AA687" t="str">
        <f t="shared" si="304"/>
        <v>112.189894297424-399.714329943591i</v>
      </c>
      <c r="AB687" t="str">
        <f t="shared" si="305"/>
        <v>1.4237139526324-0.0582528496922812i</v>
      </c>
      <c r="AC687" t="str">
        <f t="shared" si="306"/>
        <v>4.95562170160957-3.57065993322441i</v>
      </c>
      <c r="AD687" t="str">
        <f t="shared" si="307"/>
        <v>0.194688218253868+0.128523242702482i</v>
      </c>
      <c r="AE687" t="str">
        <f t="shared" si="308"/>
        <v>-0.136216962925479-0.173985346401415i</v>
      </c>
      <c r="AF687" t="str">
        <f t="shared" si="309"/>
        <v>-11.7838291791504-3.79797881487498i</v>
      </c>
      <c r="AG687" t="str">
        <f t="shared" si="310"/>
        <v>1.2650369695264-0.229510395331204i</v>
      </c>
      <c r="AH687" t="str">
        <f t="shared" si="311"/>
        <v>0.366228891597212+2.09607793499667i</v>
      </c>
      <c r="AI687">
        <f t="shared" si="312"/>
        <v>6.5587441182059161</v>
      </c>
      <c r="AJ687">
        <f t="shared" si="313"/>
        <v>80.089264183364321</v>
      </c>
      <c r="AK687"/>
      <c r="AL687"/>
      <c r="AM687"/>
      <c r="AN687"/>
    </row>
    <row r="688" spans="1:40" x14ac:dyDescent="0.25">
      <c r="A688"/>
      <c r="B688">
        <f t="shared" si="314"/>
        <v>55400</v>
      </c>
      <c r="C688" s="186" t="str">
        <f t="shared" si="282"/>
        <v>-0.00002490136021528+0.0442061690233704i</v>
      </c>
      <c r="D688" s="158" t="str">
        <f t="shared" si="283"/>
        <v>-5.95719686743427+0.338913962512507i</v>
      </c>
      <c r="E688" t="str">
        <f t="shared" si="284"/>
        <v>2870</v>
      </c>
      <c r="F688" t="str">
        <f t="shared" si="285"/>
        <v>0.777000777000777</v>
      </c>
      <c r="G688" t="str">
        <f t="shared" si="280"/>
        <v>0.777000777000777</v>
      </c>
      <c r="H688" t="str">
        <f t="shared" si="286"/>
        <v>5.83391981730851+4.13585326653827i</v>
      </c>
      <c r="I688" t="str">
        <f t="shared" si="287"/>
        <v>217.555291261093i</v>
      </c>
      <c r="J688" t="str">
        <f t="shared" si="281"/>
        <v>-39.4844494758348+47.0521622170172i</v>
      </c>
      <c r="K688" t="str">
        <f t="shared" si="288"/>
        <v>2.71313092008674-2.27675999758298i</v>
      </c>
      <c r="L688" t="str">
        <f t="shared" si="289"/>
        <v>0.158602466881862-0.114366869176135i</v>
      </c>
      <c r="M688" t="str">
        <f t="shared" si="290"/>
        <v>2.8717333869686-2.39112686675912i</v>
      </c>
      <c r="N688" t="str">
        <f t="shared" si="291"/>
        <v>-0.245693998444731i</v>
      </c>
      <c r="O688" t="str">
        <f t="shared" si="292"/>
        <v>0.969968757648511-0.243229540117568i</v>
      </c>
      <c r="P688" t="str">
        <f t="shared" si="293"/>
        <v>0.030031242351489+0.243229540117568i</v>
      </c>
      <c r="Q688" t="str">
        <f t="shared" si="294"/>
        <v>-0.030031242351489+0.00246445832716299i</v>
      </c>
      <c r="R688" t="str">
        <f t="shared" si="295"/>
        <v>-0.333109489220753-8.1265527318431i</v>
      </c>
      <c r="S688" t="str">
        <f t="shared" si="296"/>
        <v>0.0253612149765588i</v>
      </c>
      <c r="T688" t="str">
        <f t="shared" si="297"/>
        <v>0.206099250850614-0.00844806136685921i</v>
      </c>
      <c r="U688" t="str">
        <f t="shared" si="298"/>
        <v>0.00005-0.00435277713302417i</v>
      </c>
      <c r="V688" t="str">
        <f t="shared" si="299"/>
        <v>3.33333333333333E-06-0.00478805484632659i</v>
      </c>
      <c r="W688" t="str">
        <f t="shared" si="300"/>
        <v>0.0000144742923980521-0.00228009233617166i</v>
      </c>
      <c r="X688" t="str">
        <f t="shared" si="301"/>
        <v>0.000112408224471388-0.00227462920145158i</v>
      </c>
      <c r="Y688" t="str">
        <f t="shared" si="302"/>
        <v>0.009+0.0348088466017749i</v>
      </c>
      <c r="Z688" t="str">
        <f t="shared" si="303"/>
        <v>-0.895046427837421-0.299061860108312i</v>
      </c>
      <c r="AA688" t="str">
        <f t="shared" si="304"/>
        <v>111.758610504335-399.014052151622i</v>
      </c>
      <c r="AB688" t="str">
        <f t="shared" si="305"/>
        <v>1.42370532176358-0.0583580477703952i</v>
      </c>
      <c r="AC688" t="str">
        <f t="shared" si="306"/>
        <v>4.94896060979794-3.57184879939739i</v>
      </c>
      <c r="AD688" t="str">
        <f t="shared" si="307"/>
        <v>0.194744868262722+0.128762628431716i</v>
      </c>
      <c r="AE688" t="str">
        <f t="shared" si="308"/>
        <v>-0.135797707506994-0.173489293165962i</v>
      </c>
      <c r="AF688" t="str">
        <f t="shared" si="309"/>
        <v>-11.7911166847428-3.79693930402576i</v>
      </c>
      <c r="AG688" t="str">
        <f t="shared" si="310"/>
        <v>1.26477590073837-0.229202495829837i</v>
      </c>
      <c r="AH688" t="str">
        <f t="shared" si="311"/>
        <v>0.366167745817342+2.09141770648286i</v>
      </c>
      <c r="AI688">
        <f t="shared" si="312"/>
        <v>6.5399420017264598</v>
      </c>
      <c r="AJ688">
        <f t="shared" si="313"/>
        <v>80.069245061285315</v>
      </c>
      <c r="AK688"/>
      <c r="AL688"/>
      <c r="AM688"/>
      <c r="AN688"/>
    </row>
    <row r="689" spans="1:40" x14ac:dyDescent="0.25">
      <c r="A689"/>
      <c r="B689">
        <f t="shared" si="314"/>
        <v>55500</v>
      </c>
      <c r="C689" s="186" t="str">
        <f t="shared" si="282"/>
        <v>-0.0000248117064542293+0.0441265183187844i</v>
      </c>
      <c r="D689" s="158" t="str">
        <f t="shared" si="283"/>
        <v>-5.95719618008877+0.338303307110681i</v>
      </c>
      <c r="E689" t="str">
        <f t="shared" si="284"/>
        <v>2870</v>
      </c>
      <c r="F689" t="str">
        <f t="shared" si="285"/>
        <v>0.777000777000777</v>
      </c>
      <c r="G689" t="str">
        <f t="shared" si="280"/>
        <v>0.777000777000777</v>
      </c>
      <c r="H689" t="str">
        <f t="shared" si="286"/>
        <v>5.84118904513968+4.13419173624516i</v>
      </c>
      <c r="I689" t="str">
        <f t="shared" si="287"/>
        <v>217.947990342792i</v>
      </c>
      <c r="J689" t="str">
        <f t="shared" si="281"/>
        <v>-39.6307346303028+47.13709391777i</v>
      </c>
      <c r="K689" t="str">
        <f t="shared" si="288"/>
        <v>2.70888143898954-2.27750488056872i</v>
      </c>
      <c r="L689" t="str">
        <f t="shared" si="289"/>
        <v>0.158406658969991-0.114431857308565i</v>
      </c>
      <c r="M689" t="str">
        <f t="shared" si="290"/>
        <v>2.86728809795953-2.39193673787729i</v>
      </c>
      <c r="N689" t="str">
        <f t="shared" si="291"/>
        <v>-0.246137489416653i</v>
      </c>
      <c r="O689" t="str">
        <f t="shared" si="292"/>
        <v>0.969860792158117-0.243659688570822i</v>
      </c>
      <c r="P689" t="str">
        <f t="shared" si="293"/>
        <v>0.030139207841883+0.243659688570822i</v>
      </c>
      <c r="Q689" t="str">
        <f t="shared" si="294"/>
        <v>-0.030139207841883+0.00247780084583102i</v>
      </c>
      <c r="R689" t="str">
        <f t="shared" si="295"/>
        <v>-0.333108679417074-8.11186102903097i</v>
      </c>
      <c r="S689" t="str">
        <f t="shared" si="296"/>
        <v>0.0254069933429425i</v>
      </c>
      <c r="T689" t="str">
        <f t="shared" si="297"/>
        <v>0.206097999163465-0.00846329000042597i</v>
      </c>
      <c r="U689" t="str">
        <f t="shared" si="298"/>
        <v>0.00005-0.00434493429134304i</v>
      </c>
      <c r="V689" t="str">
        <f t="shared" si="299"/>
        <v>3.33333333333333E-06-0.00477942772047734i</v>
      </c>
      <c r="W689" t="str">
        <f t="shared" si="300"/>
        <v>0.0000144742910020311-0.00227598430052584i</v>
      </c>
      <c r="X689" t="str">
        <f t="shared" si="301"/>
        <v>0.000112056282296454-0.00227054613492459i</v>
      </c>
      <c r="Y689" t="str">
        <f t="shared" si="302"/>
        <v>0.009+0.0348716784548467i</v>
      </c>
      <c r="Z689" t="str">
        <f t="shared" si="303"/>
        <v>-0.891919898327769-0.29741335883257i</v>
      </c>
      <c r="AA689" t="str">
        <f t="shared" si="304"/>
        <v>111.329839271323-398.316110962974i</v>
      </c>
      <c r="AB689" t="str">
        <f t="shared" si="305"/>
        <v>1.42369667528065-0.0584632450797629i</v>
      </c>
      <c r="AC689" t="str">
        <f t="shared" si="306"/>
        <v>4.94230814841495-3.57302334798284i</v>
      </c>
      <c r="AD689" t="str">
        <f t="shared" si="307"/>
        <v>0.194801618386252+0.129001969624989i</v>
      </c>
      <c r="AE689" t="str">
        <f t="shared" si="308"/>
        <v>-0.135380530582965-0.172996027262278i</v>
      </c>
      <c r="AF689" t="str">
        <f t="shared" si="309"/>
        <v>-11.7983852252285-3.79588842913448i</v>
      </c>
      <c r="AG689" t="str">
        <f t="shared" si="310"/>
        <v>1.26451628047861-0.228895693293154i</v>
      </c>
      <c r="AH689" t="str">
        <f t="shared" si="311"/>
        <v>0.366103558776524+2.08677636680877i</v>
      </c>
      <c r="AI689">
        <f t="shared" si="312"/>
        <v>6.5211742837932132</v>
      </c>
      <c r="AJ689">
        <f t="shared" si="313"/>
        <v>80.049308270636431</v>
      </c>
      <c r="AK689"/>
      <c r="AL689"/>
      <c r="AM689"/>
      <c r="AN689"/>
    </row>
    <row r="690" spans="1:40" x14ac:dyDescent="0.25">
      <c r="A690"/>
      <c r="B690">
        <f t="shared" si="314"/>
        <v>55600</v>
      </c>
      <c r="C690" s="186" t="str">
        <f t="shared" si="282"/>
        <v>-0.0000247225360011386+0.0440471541272528i</v>
      </c>
      <c r="D690" s="158" t="str">
        <f t="shared" si="283"/>
        <v>-5.95719549644863+0.337694848308938i</v>
      </c>
      <c r="E690" t="str">
        <f t="shared" si="284"/>
        <v>2870</v>
      </c>
      <c r="F690" t="str">
        <f t="shared" si="285"/>
        <v>0.777000777000777</v>
      </c>
      <c r="G690" t="str">
        <f t="shared" si="280"/>
        <v>0.777000777000777</v>
      </c>
      <c r="H690" t="str">
        <f t="shared" si="286"/>
        <v>5.84843934276558+4.13252113054587i</v>
      </c>
      <c r="I690" t="str">
        <f t="shared" si="287"/>
        <v>218.340689424491i</v>
      </c>
      <c r="J690" t="str">
        <f t="shared" si="281"/>
        <v>-39.7772835992964+47.2220256185227i</v>
      </c>
      <c r="K690" t="str">
        <f t="shared" si="288"/>
        <v>2.70463760250052-2.27824062053334i</v>
      </c>
      <c r="L690" t="str">
        <f t="shared" si="289"/>
        <v>0.158210982125005-0.114496430562726i</v>
      </c>
      <c r="M690" t="str">
        <f t="shared" si="290"/>
        <v>2.86284858462552-2.39273705109607i</v>
      </c>
      <c r="N690" t="str">
        <f t="shared" si="291"/>
        <v>-0.246580980388575i</v>
      </c>
      <c r="O690" t="str">
        <f t="shared" si="292"/>
        <v>0.969752635911391-0.244089789100055i</v>
      </c>
      <c r="P690" t="str">
        <f t="shared" si="293"/>
        <v>0.030247364088609+0.244089789100055i</v>
      </c>
      <c r="Q690" t="str">
        <f t="shared" si="294"/>
        <v>-0.030247364088609+0.00249119128852002i</v>
      </c>
      <c r="R690" t="str">
        <f t="shared" si="295"/>
        <v>-0.333107868145804-8.09722208526437i</v>
      </c>
      <c r="S690" t="str">
        <f t="shared" si="296"/>
        <v>0.0254527717093262i</v>
      </c>
      <c r="T690" t="str">
        <f t="shared" si="297"/>
        <v>0.206096745215948-0.00847851852249548i</v>
      </c>
      <c r="U690" t="str">
        <f t="shared" si="298"/>
        <v>0.00005-0.00433711966132264i</v>
      </c>
      <c r="V690" t="str">
        <f t="shared" si="299"/>
        <v>3.33333333333333E-06-0.0047708316274549i</v>
      </c>
      <c r="W690" t="str">
        <f t="shared" si="300"/>
        <v>0.0000144742896034927-0.00227189104241656i</v>
      </c>
      <c r="X690" t="str">
        <f t="shared" si="301"/>
        <v>0.000111706232720451-0.00226647767492358i</v>
      </c>
      <c r="Y690" t="str">
        <f t="shared" si="302"/>
        <v>0.009+0.0349345103079185i</v>
      </c>
      <c r="Z690" t="str">
        <f t="shared" si="303"/>
        <v>-0.888809357807312-0.295777132705578i</v>
      </c>
      <c r="AA690" t="str">
        <f t="shared" si="304"/>
        <v>110.903560996621-397.620495790639i</v>
      </c>
      <c r="AB690" t="str">
        <f t="shared" si="305"/>
        <v>1.4236880131834-0.0585684416189229i</v>
      </c>
      <c r="AC690" t="str">
        <f t="shared" si="306"/>
        <v>4.93566433320386-3.57418363853773i</v>
      </c>
      <c r="AD690" t="str">
        <f t="shared" si="307"/>
        <v>0.194858468612511+0.129241266354991i</v>
      </c>
      <c r="AE690" t="str">
        <f t="shared" si="308"/>
        <v>-0.134965419161085-0.172505526080792i</v>
      </c>
      <c r="AF690" t="str">
        <f t="shared" si="309"/>
        <v>-11.8056348392142-3.79482628223693i</v>
      </c>
      <c r="AG690" t="str">
        <f t="shared" si="310"/>
        <v>1.26425809756025-0.228589983320673i</v>
      </c>
      <c r="AH690" t="str">
        <f t="shared" si="311"/>
        <v>0.366036370447219+2.08215381129629i</v>
      </c>
      <c r="AI690">
        <f t="shared" si="312"/>
        <v>6.5024408608690081</v>
      </c>
      <c r="AJ690">
        <f t="shared" si="313"/>
        <v>80.02945330502078</v>
      </c>
      <c r="AK690"/>
      <c r="AL690"/>
      <c r="AM690"/>
      <c r="AN690"/>
    </row>
    <row r="691" spans="1:40" x14ac:dyDescent="0.25">
      <c r="A691"/>
      <c r="B691">
        <f t="shared" si="314"/>
        <v>55700</v>
      </c>
      <c r="C691" s="186" t="str">
        <f t="shared" si="282"/>
        <v>-0.0000246338453883342+0.0439680749056196i</v>
      </c>
      <c r="D691" s="158" t="str">
        <f t="shared" si="283"/>
        <v>-5.95719481648727+0.337088574276417i</v>
      </c>
      <c r="E691" t="str">
        <f t="shared" si="284"/>
        <v>2870</v>
      </c>
      <c r="F691" t="str">
        <f t="shared" si="285"/>
        <v>0.777000777000777</v>
      </c>
      <c r="G691" t="str">
        <f t="shared" si="280"/>
        <v>0.777000777000777</v>
      </c>
      <c r="H691" t="str">
        <f t="shared" si="286"/>
        <v>5.85567074892972+4.13084152907173i</v>
      </c>
      <c r="I691" t="str">
        <f t="shared" si="287"/>
        <v>218.733388506189i</v>
      </c>
      <c r="J691" t="str">
        <f t="shared" si="281"/>
        <v>-39.9240963828157+47.3069573192754i</v>
      </c>
      <c r="K691" t="str">
        <f t="shared" si="288"/>
        <v>2.70039942016763-2.27896725623789i</v>
      </c>
      <c r="L691" t="str">
        <f t="shared" si="289"/>
        <v>0.158015437165575-0.114560590043942i</v>
      </c>
      <c r="M691" t="str">
        <f t="shared" si="290"/>
        <v>2.85841485733321-2.39352784628183i</v>
      </c>
      <c r="N691" t="str">
        <f t="shared" si="291"/>
        <v>-0.247024471360497i</v>
      </c>
      <c r="O691" t="str">
        <f t="shared" si="292"/>
        <v>0.969644288929606-0.244519841620674i</v>
      </c>
      <c r="P691" t="str">
        <f t="shared" si="293"/>
        <v>0.030355711070394+0.244519841620674i</v>
      </c>
      <c r="Q691" t="str">
        <f t="shared" si="294"/>
        <v>-0.030355711070394+0.00250462973982299i</v>
      </c>
      <c r="R691" t="str">
        <f t="shared" si="295"/>
        <v>-0.33310705540715-8.08263561638278i</v>
      </c>
      <c r="S691" t="str">
        <f t="shared" si="296"/>
        <v>0.0254985500757099i</v>
      </c>
      <c r="T691" t="str">
        <f t="shared" si="297"/>
        <v>0.206095489008053-0.00849374693287149i</v>
      </c>
      <c r="U691" t="str">
        <f t="shared" si="298"/>
        <v>0.00005-0.00432933309101505i</v>
      </c>
      <c r="V691" t="str">
        <f t="shared" si="299"/>
        <v>3.33333333333333E-06-0.00476226640011655i</v>
      </c>
      <c r="W691" t="str">
        <f t="shared" si="300"/>
        <v>0.0000144742882024371-0.00226781248225203i</v>
      </c>
      <c r="X691" t="str">
        <f t="shared" si="301"/>
        <v>0.000111358062205704-0.00226242374335754i</v>
      </c>
      <c r="Y691" t="str">
        <f t="shared" si="302"/>
        <v>0.009+0.0349973421609903i</v>
      </c>
      <c r="Z691" t="str">
        <f t="shared" si="303"/>
        <v>-0.885714701265163-0.294153067138227i</v>
      </c>
      <c r="AA691" t="str">
        <f t="shared" si="304"/>
        <v>110.4797562693-396.927196097921i</v>
      </c>
      <c r="AB691" t="str">
        <f t="shared" si="305"/>
        <v>1.42367933547178-0.0586736373865196i</v>
      </c>
      <c r="AC691" t="str">
        <f t="shared" si="306"/>
        <v>4.92902917966353-3.57532973046713i</v>
      </c>
      <c r="AD691" t="str">
        <f t="shared" si="307"/>
        <v>0.194915418929567+0.129480518693619i</v>
      </c>
      <c r="AE691" t="str">
        <f t="shared" si="308"/>
        <v>-0.134552360340799-0.172017767245042i</v>
      </c>
      <c r="AF691" t="str">
        <f t="shared" si="309"/>
        <v>-11.812865565417-3.79375295479531i</v>
      </c>
      <c r="AG691" t="str">
        <f t="shared" si="310"/>
        <v>1.2640013409032-0.228285361525557i</v>
      </c>
      <c r="AH691" t="str">
        <f t="shared" si="311"/>
        <v>0.365966220337135+2.07754993597224i</v>
      </c>
      <c r="AI691">
        <f t="shared" si="312"/>
        <v>6.4837416298128243</v>
      </c>
      <c r="AJ691">
        <f t="shared" si="313"/>
        <v>80.009679661428152</v>
      </c>
      <c r="AK691"/>
      <c r="AL691"/>
      <c r="AM691"/>
      <c r="AN691"/>
    </row>
    <row r="692" spans="1:40" x14ac:dyDescent="0.25">
      <c r="A692"/>
      <c r="B692">
        <f t="shared" si="314"/>
        <v>55800</v>
      </c>
      <c r="C692" s="186" t="str">
        <f t="shared" si="282"/>
        <v>-0.0000245456311791864+0.0438892791217904i</v>
      </c>
      <c r="D692" s="158" t="str">
        <f t="shared" si="283"/>
        <v>-5.95719414017833+0.33648447326706i</v>
      </c>
      <c r="E692" t="str">
        <f t="shared" si="284"/>
        <v>2870</v>
      </c>
      <c r="F692" t="str">
        <f t="shared" si="285"/>
        <v>0.777000777000777</v>
      </c>
      <c r="G692" t="str">
        <f t="shared" si="280"/>
        <v>0.777000777000777</v>
      </c>
      <c r="H692" t="str">
        <f t="shared" si="286"/>
        <v>5.86288330248307+4.12915301096817i</v>
      </c>
      <c r="I692" t="str">
        <f t="shared" si="287"/>
        <v>219.126087587888i</v>
      </c>
      <c r="J692" t="str">
        <f t="shared" si="281"/>
        <v>-40.0711729808606+47.3918890200281i</v>
      </c>
      <c r="K692" t="str">
        <f t="shared" si="288"/>
        <v>2.69616690138205-2.27968482634008i</v>
      </c>
      <c r="L692" t="str">
        <f t="shared" si="289"/>
        <v>0.157820024904577-0.114624336857596i</v>
      </c>
      <c r="M692" t="str">
        <f t="shared" si="290"/>
        <v>2.85398692628663-2.39430916319768i</v>
      </c>
      <c r="N692" t="str">
        <f t="shared" si="291"/>
        <v>-0.247467962332418i</v>
      </c>
      <c r="O692" t="str">
        <f t="shared" si="292"/>
        <v>0.969535751234072-0.244949846048093i</v>
      </c>
      <c r="P692" t="str">
        <f t="shared" si="293"/>
        <v>0.030464248765928+0.244949846048093i</v>
      </c>
      <c r="Q692" t="str">
        <f t="shared" si="294"/>
        <v>-0.030464248765928+0.00251811628432499i</v>
      </c>
      <c r="R692" t="str">
        <f t="shared" si="295"/>
        <v>-0.333106241200949-8.06810134026242i</v>
      </c>
      <c r="S692" t="str">
        <f t="shared" si="296"/>
        <v>0.0255443284420936i</v>
      </c>
      <c r="T692" t="str">
        <f t="shared" si="297"/>
        <v>0.206094230539759-0.00850897523134829i</v>
      </c>
      <c r="U692" t="str">
        <f t="shared" si="298"/>
        <v>0.00005-0.00432157442956162i</v>
      </c>
      <c r="V692" t="str">
        <f t="shared" si="299"/>
        <v>3.33333333333333E-06-0.00475373187251777i</v>
      </c>
      <c r="W692" t="str">
        <f t="shared" si="300"/>
        <v>0.0000144742867988642-0.00226374854101107i</v>
      </c>
      <c r="X692" t="str">
        <f t="shared" si="301"/>
        <v>0.000111011757335298-0.0022583842626902i</v>
      </c>
      <c r="Y692" t="str">
        <f t="shared" si="302"/>
        <v>0.009+0.0350601740140621i</v>
      </c>
      <c r="Z692" t="str">
        <f t="shared" si="303"/>
        <v>-0.882635824501403-0.292541048824034i</v>
      </c>
      <c r="AA692" t="str">
        <f t="shared" si="304"/>
        <v>110.05840586706-396.236201398372i</v>
      </c>
      <c r="AB692" t="str">
        <f t="shared" si="305"/>
        <v>1.42367064214562-0.0587788323811318i</v>
      </c>
      <c r="AC692" t="str">
        <f t="shared" si="306"/>
        <v>4.92240270304949-3.57646168302293i</v>
      </c>
      <c r="AD692" t="str">
        <f t="shared" si="307"/>
        <v>0.194972469325493+0.129719726711973i</v>
      </c>
      <c r="AE692" t="str">
        <f t="shared" si="308"/>
        <v>-0.134141341312693-0.171532728608811i</v>
      </c>
      <c r="AF692" t="str">
        <f t="shared" si="309"/>
        <v>-11.8200774426614-3.79266853770111i</v>
      </c>
      <c r="AG692" t="str">
        <f t="shared" si="310"/>
        <v>1.26374599953299-0.227981823534736i</v>
      </c>
      <c r="AH692" t="str">
        <f t="shared" si="311"/>
        <v>0.365893147494898+2.072964637563i</v>
      </c>
      <c r="AI692">
        <f t="shared" si="312"/>
        <v>6.4650764878781786</v>
      </c>
      <c r="AJ692">
        <f t="shared" si="313"/>
        <v>79.989986840207123</v>
      </c>
      <c r="AK692"/>
      <c r="AL692"/>
      <c r="AM692"/>
      <c r="AN692"/>
    </row>
    <row r="693" spans="1:40" x14ac:dyDescent="0.25">
      <c r="A693"/>
      <c r="B693">
        <f t="shared" si="314"/>
        <v>55900</v>
      </c>
      <c r="C693" s="186" t="str">
        <f t="shared" si="282"/>
        <v>-0.0000244578899677772+0.0438107652546337i</v>
      </c>
      <c r="D693" s="158" t="str">
        <f t="shared" si="283"/>
        <v>-5.95719346749571+0.335882533618859i</v>
      </c>
      <c r="E693" t="str">
        <f t="shared" si="284"/>
        <v>2870</v>
      </c>
      <c r="F693" t="str">
        <f t="shared" si="285"/>
        <v>0.777000777000777</v>
      </c>
      <c r="G693" t="str">
        <f t="shared" si="280"/>
        <v>0.777000777000777</v>
      </c>
      <c r="H693" t="str">
        <f t="shared" si="286"/>
        <v>5.87007704238099+4.12745565489705i</v>
      </c>
      <c r="I693" t="str">
        <f t="shared" si="287"/>
        <v>219.518786669587i</v>
      </c>
      <c r="J693" t="str">
        <f t="shared" si="281"/>
        <v>-40.2185133934312+47.4768207207809i</v>
      </c>
      <c r="K693" t="str">
        <f t="shared" si="288"/>
        <v>2.69194005537908-2.28039336939402i</v>
      </c>
      <c r="L693" t="str">
        <f t="shared" si="289"/>
        <v>0.157624746149112-0.114687672109095i</v>
      </c>
      <c r="M693" t="str">
        <f t="shared" si="290"/>
        <v>2.84956480152819-2.39508104150311i</v>
      </c>
      <c r="N693" t="str">
        <f t="shared" si="291"/>
        <v>-0.24791145330434i</v>
      </c>
      <c r="O693" t="str">
        <f t="shared" si="292"/>
        <v>0.969427022846136-0.245379802297739i</v>
      </c>
      <c r="P693" t="str">
        <f t="shared" si="293"/>
        <v>0.030572977153864+0.245379802297739i</v>
      </c>
      <c r="Q693" t="str">
        <f t="shared" si="294"/>
        <v>-0.030572977153864+0.00253165100660099i</v>
      </c>
      <c r="R693" t="str">
        <f t="shared" si="295"/>
        <v>-0.333105425527219-8.05361897679828i</v>
      </c>
      <c r="S693" t="str">
        <f t="shared" si="296"/>
        <v>0.0255901068084771i</v>
      </c>
      <c r="T693" t="str">
        <f t="shared" si="297"/>
        <v>0.206092969811046-0.00852420341772475i</v>
      </c>
      <c r="U693" t="str">
        <f t="shared" si="298"/>
        <v>0.00005-0.00431384352718315i</v>
      </c>
      <c r="V693" t="str">
        <f t="shared" si="299"/>
        <v>3.33333333333333E-06-0.00474522787990148i</v>
      </c>
      <c r="W693" t="str">
        <f t="shared" si="300"/>
        <v>0.0000144742853927741-0.00225969914023791i</v>
      </c>
      <c r="X693" t="str">
        <f t="shared" si="301"/>
        <v>0.000110667304811775-0.00225435915593489i</v>
      </c>
      <c r="Y693" t="str">
        <f t="shared" si="302"/>
        <v>0.009+0.0351230058671339i</v>
      </c>
      <c r="Z693" t="str">
        <f t="shared" si="303"/>
        <v>-0.879572624120258-0.290940965722404i</v>
      </c>
      <c r="AA693" t="str">
        <f t="shared" si="304"/>
        <v>109.639490754038-395.547501255695i</v>
      </c>
      <c r="AB693" t="str">
        <f t="shared" si="305"/>
        <v>1.42366193320481-0.0588840266013704i</v>
      </c>
      <c r="AC693" t="str">
        <f t="shared" si="306"/>
        <v>4.9157849183757-3.57757955530402i</v>
      </c>
      <c r="AD693" t="str">
        <f t="shared" si="307"/>
        <v>0.195029619788376+0.12995889048037i</v>
      </c>
      <c r="AE693" t="str">
        <f t="shared" si="308"/>
        <v>-0.133732349357867-0.17105038825328i</v>
      </c>
      <c r="AF693" t="str">
        <f t="shared" si="309"/>
        <v>-11.8272705098767-3.79157312127819i</v>
      </c>
      <c r="AG693" t="str">
        <f t="shared" si="310"/>
        <v>1.26349206257951-0.227679364989024i</v>
      </c>
      <c r="AH693" t="str">
        <f t="shared" si="311"/>
        <v>0.365817190515607+2.06839781348912i</v>
      </c>
      <c r="AI693">
        <f t="shared" si="312"/>
        <v>6.4464453327112263</v>
      </c>
      <c r="AJ693">
        <f t="shared" si="313"/>
        <v>79.970374345038437</v>
      </c>
      <c r="AK693"/>
      <c r="AL693"/>
      <c r="AM693"/>
      <c r="AN693"/>
    </row>
    <row r="694" spans="1:40" x14ac:dyDescent="0.25">
      <c r="A694"/>
      <c r="B694">
        <f t="shared" si="314"/>
        <v>56000</v>
      </c>
      <c r="C694" s="186" t="str">
        <f t="shared" si="282"/>
        <v>-0.0000243706183785718+0.0437325317938839i</v>
      </c>
      <c r="D694" s="158" t="str">
        <f t="shared" si="283"/>
        <v>-5.95719279841353+0.33528274375311i</v>
      </c>
      <c r="E694" t="str">
        <f t="shared" si="284"/>
        <v>2870</v>
      </c>
      <c r="F694" t="str">
        <f t="shared" si="285"/>
        <v>0.777000777000777</v>
      </c>
      <c r="G694" t="str">
        <f t="shared" si="280"/>
        <v>0.777000777000777</v>
      </c>
      <c r="H694" t="str">
        <f t="shared" si="286"/>
        <v>5.87725200768084+4.12574953903876i</v>
      </c>
      <c r="I694" t="str">
        <f t="shared" si="287"/>
        <v>219.911485751285i</v>
      </c>
      <c r="J694" t="str">
        <f t="shared" si="281"/>
        <v>-40.3661176205274+47.5617524215336i</v>
      </c>
      <c r="K694" t="str">
        <f t="shared" si="288"/>
        <v>2.68771889123917-2.28109292385017i</v>
      </c>
      <c r="L694" t="str">
        <f t="shared" si="289"/>
        <v>0.157429601700519-0.114750596903856i</v>
      </c>
      <c r="M694" t="str">
        <f t="shared" si="290"/>
        <v>2.84514849293969-2.39584352075403i</v>
      </c>
      <c r="N694" t="str">
        <f t="shared" si="291"/>
        <v>-0.248354944276262i</v>
      </c>
      <c r="O694" t="str">
        <f t="shared" si="292"/>
        <v>0.969318103787184-0.245809710285045i</v>
      </c>
      <c r="P694" t="str">
        <f t="shared" si="293"/>
        <v>0.030681896212816+0.245809710285045i</v>
      </c>
      <c r="Q694" t="str">
        <f t="shared" si="294"/>
        <v>-0.030681896212816+0.00254523399121701i</v>
      </c>
      <c r="R694" t="str">
        <f t="shared" si="295"/>
        <v>-0.333104608385783-8.03918824788636i</v>
      </c>
      <c r="S694" t="str">
        <f t="shared" si="296"/>
        <v>0.0256358851748608i</v>
      </c>
      <c r="T694" t="str">
        <f t="shared" si="297"/>
        <v>0.206091706821905-0.00853943149179491i</v>
      </c>
      <c r="U694" t="str">
        <f t="shared" si="298"/>
        <v>0.0000500000000000002-0.00430614023517034i</v>
      </c>
      <c r="V694" t="str">
        <f t="shared" si="299"/>
        <v>3.33333333333333E-06-0.00473675425868736i</v>
      </c>
      <c r="W694" t="str">
        <f t="shared" si="300"/>
        <v>0.0000144742839841667-0.00225566420203717i</v>
      </c>
      <c r="X694" t="str">
        <f t="shared" si="301"/>
        <v>0.000110324691455867-0.00225034834664988i</v>
      </c>
      <c r="Y694" t="str">
        <f t="shared" si="302"/>
        <v>0.009+0.0351858377202057i</v>
      </c>
      <c r="Z694" t="str">
        <f t="shared" si="303"/>
        <v>-0.876524997523519-0.28935270704223i</v>
      </c>
      <c r="AA694" t="str">
        <f t="shared" si="304"/>
        <v>109.222992078666-394.86108528367i</v>
      </c>
      <c r="AB694" t="str">
        <f t="shared" si="305"/>
        <v>1.42365320864927-0.0589892200458124i</v>
      </c>
      <c r="AC694" t="str">
        <f t="shared" si="306"/>
        <v>4.90917584041613-3.57868340625607i</v>
      </c>
      <c r="AD694" t="str">
        <f t="shared" si="307"/>
        <v>0.195086870306306+0.130198010068349i</v>
      </c>
      <c r="AE694" t="str">
        <f t="shared" si="308"/>
        <v>-0.133325371847318-0.170570724484252i</v>
      </c>
      <c r="AF694" t="str">
        <f t="shared" si="309"/>
        <v>-11.8344448060944-3.79046679528565i</v>
      </c>
      <c r="AG694" t="str">
        <f t="shared" si="310"/>
        <v>1.26323951927588-0.227377981543229i</v>
      </c>
      <c r="AH694" t="str">
        <f t="shared" si="311"/>
        <v>0.365738387546282+2.06384936186006i</v>
      </c>
      <c r="AI694">
        <f t="shared" si="312"/>
        <v>6.4278480623491774</v>
      </c>
      <c r="AJ694">
        <f t="shared" si="313"/>
        <v>79.950841682909982</v>
      </c>
      <c r="AK694"/>
      <c r="AL694"/>
      <c r="AM694"/>
      <c r="AN694"/>
    </row>
    <row r="695" spans="1:40" x14ac:dyDescent="0.25">
      <c r="A695"/>
      <c r="B695">
        <f t="shared" si="314"/>
        <v>56100</v>
      </c>
      <c r="C695" s="186" t="str">
        <f t="shared" si="282"/>
        <v>-0.0000242838130660929+0.0436545772400432i</v>
      </c>
      <c r="D695" s="158" t="str">
        <f t="shared" si="283"/>
        <v>-5.95719213290613+0.334685092173665i</v>
      </c>
      <c r="E695" t="str">
        <f t="shared" si="284"/>
        <v>2870</v>
      </c>
      <c r="F695" t="str">
        <f t="shared" si="285"/>
        <v>0.777000777000777</v>
      </c>
      <c r="G695" t="str">
        <f t="shared" si="280"/>
        <v>0.777000777000777</v>
      </c>
      <c r="H695" t="str">
        <f t="shared" si="286"/>
        <v>5.88440823753921+4.12403474109443i</v>
      </c>
      <c r="I695" t="str">
        <f t="shared" si="287"/>
        <v>220.304184832984i</v>
      </c>
      <c r="J695" t="str">
        <f t="shared" si="281"/>
        <v>-40.5139856621492+47.6466841222863i</v>
      </c>
      <c r="K695" t="str">
        <f t="shared" si="288"/>
        <v>2.68350341788892-2.28178352805516i</v>
      </c>
      <c r="L695" t="str">
        <f t="shared" si="289"/>
        <v>0.1572345923544-0.114813112347271i</v>
      </c>
      <c r="M695" t="str">
        <f t="shared" si="290"/>
        <v>2.84073801024332-2.39659664040243i</v>
      </c>
      <c r="N695" t="str">
        <f t="shared" si="291"/>
        <v>-0.248798435248184i</v>
      </c>
      <c r="O695" t="str">
        <f t="shared" si="292"/>
        <v>0.969208994078639-0.246239569925456i</v>
      </c>
      <c r="P695" t="str">
        <f t="shared" si="293"/>
        <v>0.030791005921361+0.246239569925456i</v>
      </c>
      <c r="Q695" t="str">
        <f t="shared" si="294"/>
        <v>-0.030791005921361+0.002558865322728i</v>
      </c>
      <c r="R695" t="str">
        <f t="shared" si="295"/>
        <v>-0.333103789776892-8.02480887740557i</v>
      </c>
      <c r="S695" t="str">
        <f t="shared" si="296"/>
        <v>0.0256816635412445i</v>
      </c>
      <c r="T695" t="str">
        <f t="shared" si="297"/>
        <v>0.206090441572322-0.00855465945336358i</v>
      </c>
      <c r="U695" t="str">
        <f t="shared" si="298"/>
        <v>0.0000500000000000002-0.00429846440587413i</v>
      </c>
      <c r="V695" t="str">
        <f t="shared" si="299"/>
        <v>3.33333333333333E-06-0.00472831084646153i</v>
      </c>
      <c r="W695" t="str">
        <f t="shared" si="300"/>
        <v>0.000014474282573042-0.00225164364906891i</v>
      </c>
      <c r="X695" t="str">
        <f t="shared" si="301"/>
        <v>0.000109983904205243-0.00224635175893351i</v>
      </c>
      <c r="Y695" t="str">
        <f t="shared" si="302"/>
        <v>0.009+0.0352486695732775i</v>
      </c>
      <c r="Z695" t="str">
        <f t="shared" si="303"/>
        <v>-0.873492842903897-0.287776163225678i</v>
      </c>
      <c r="AA695" t="str">
        <f t="shared" si="304"/>
        <v>108.808891171537-394.17694314606i</v>
      </c>
      <c r="AB695" t="str">
        <f t="shared" si="305"/>
        <v>1.4236444684789-0.0590944127131096i</v>
      </c>
      <c r="AC695" t="str">
        <f t="shared" si="306"/>
        <v>4.90257548370587-3.57977329467117i</v>
      </c>
      <c r="AD695" t="str">
        <f t="shared" si="307"/>
        <v>0.195144220867386+0.130437085544676i</v>
      </c>
      <c r="AE695" t="str">
        <f t="shared" si="308"/>
        <v>-0.132920396241332-0.170093715829399i</v>
      </c>
      <c r="AF695" t="str">
        <f t="shared" si="309"/>
        <v>-11.8416003704453-3.78934964892077i</v>
      </c>
      <c r="AG695" t="str">
        <f t="shared" si="310"/>
        <v>1.26298835895726-0.227077668866273i</v>
      </c>
      <c r="AH695" t="str">
        <f t="shared" si="311"/>
        <v>0.365656776291302+2.05931918146898i</v>
      </c>
      <c r="AI695">
        <f t="shared" si="312"/>
        <v>6.409284575218825</v>
      </c>
      <c r="AJ695">
        <f t="shared" si="313"/>
        <v>79.931388364090267</v>
      </c>
      <c r="AK695"/>
      <c r="AL695"/>
      <c r="AM695"/>
      <c r="AN695"/>
    </row>
    <row r="696" spans="1:40" x14ac:dyDescent="0.25">
      <c r="A696"/>
      <c r="B696">
        <f t="shared" si="314"/>
        <v>56200</v>
      </c>
      <c r="C696" s="186" t="str">
        <f t="shared" si="282"/>
        <v>-0.0000241974707146008+0.0435769001042863i</v>
      </c>
      <c r="D696" s="158" t="str">
        <f t="shared" si="283"/>
        <v>-5.95719147094811+0.334089567466195i</v>
      </c>
      <c r="E696" t="str">
        <f t="shared" si="284"/>
        <v>2870</v>
      </c>
      <c r="F696" t="str">
        <f t="shared" si="285"/>
        <v>0.777000777000777</v>
      </c>
      <c r="G696" t="str">
        <f t="shared" si="280"/>
        <v>0.777000777000777</v>
      </c>
      <c r="H696" t="str">
        <f t="shared" si="286"/>
        <v>5.89154577120927+4.12231133828825i</v>
      </c>
      <c r="I696" t="str">
        <f t="shared" si="287"/>
        <v>220.696883914683i</v>
      </c>
      <c r="J696" t="str">
        <f t="shared" si="281"/>
        <v>-40.6621175182967+47.7316158230391i</v>
      </c>
      <c r="K696" t="str">
        <f t="shared" si="288"/>
        <v>2.67929364410197-2.28246522025164i</v>
      </c>
      <c r="L696" t="str">
        <f t="shared" si="289"/>
        <v>0.157039718900632-0.114875219544693i</v>
      </c>
      <c r="M696" t="str">
        <f t="shared" si="290"/>
        <v>2.8363333630026-2.39734043979633i</v>
      </c>
      <c r="N696" t="str">
        <f t="shared" si="291"/>
        <v>-0.249241926220106i</v>
      </c>
      <c r="O696" t="str">
        <f t="shared" si="292"/>
        <v>0.96909969374196-0.246669381134423i</v>
      </c>
      <c r="P696" t="str">
        <f t="shared" si="293"/>
        <v>0.03090030625804+0.246669381134423i</v>
      </c>
      <c r="Q696" t="str">
        <f t="shared" si="294"/>
        <v>-0.03090030625804+0.002572545085683i</v>
      </c>
      <c r="R696" t="str">
        <f t="shared" si="295"/>
        <v>-0.333102969699934-8.01048059119953i</v>
      </c>
      <c r="S696" t="str">
        <f t="shared" si="296"/>
        <v>0.0257274419076282i</v>
      </c>
      <c r="T696" t="str">
        <f t="shared" si="297"/>
        <v>0.206089174062269-0.00856988730221349i</v>
      </c>
      <c r="U696" t="str">
        <f t="shared" si="298"/>
        <v>0.0000500000000000002-0.00429081589269642i</v>
      </c>
      <c r="V696" t="str">
        <f t="shared" si="299"/>
        <v>3.33333333333333E-06-0.00471989748196605i</v>
      </c>
      <c r="W696" t="str">
        <f t="shared" si="300"/>
        <v>0.0000144742811594-0.00224763740454363i</v>
      </c>
      <c r="X696" t="str">
        <f t="shared" si="301"/>
        <v>0.00010964493011326-0.00224236931741943i</v>
      </c>
      <c r="Y696" t="str">
        <f t="shared" si="302"/>
        <v>0.009+0.0353115014263493i</v>
      </c>
      <c r="Z696" t="str">
        <f t="shared" si="303"/>
        <v>-0.870476059238446-0.286211225932243i</v>
      </c>
      <c r="AA696" t="str">
        <f t="shared" si="304"/>
        <v>108.397169543311-393.495064556511i</v>
      </c>
      <c r="AB696" t="str">
        <f t="shared" si="305"/>
        <v>1.42363571269352-0.059199604601761i</v>
      </c>
      <c r="AC696" t="str">
        <f t="shared" si="306"/>
        <v>4.89598386254286-3.58084927918698i</v>
      </c>
      <c r="AD696" t="str">
        <f t="shared" si="307"/>
        <v>0.195201671459725+0.130676116977354i</v>
      </c>
      <c r="AE696" t="str">
        <f t="shared" si="308"/>
        <v>-0.132517410088866-0.16961934103554i</v>
      </c>
      <c r="AF696" t="str">
        <f t="shared" si="309"/>
        <v>-11.8487372421574-3.78822177082205i</v>
      </c>
      <c r="AG696" t="str">
        <f t="shared" si="310"/>
        <v>1.26273857105973-0.226778422641286i</v>
      </c>
      <c r="AH696" t="str">
        <f t="shared" si="311"/>
        <v>0.365572394017793+2.05480717178744i</v>
      </c>
      <c r="AI696">
        <f t="shared" si="312"/>
        <v>6.3907547701345333</v>
      </c>
      <c r="AJ696">
        <f t="shared" si="313"/>
        <v>79.912013902101151</v>
      </c>
      <c r="AK696"/>
      <c r="AL696"/>
      <c r="AM696"/>
      <c r="AN696"/>
    </row>
    <row r="697" spans="1:40" x14ac:dyDescent="0.25">
      <c r="A697"/>
      <c r="B697">
        <f t="shared" si="314"/>
        <v>56300</v>
      </c>
      <c r="C697" s="186" t="str">
        <f t="shared" si="282"/>
        <v>-0.0000241115880377773+0.0434994989083663i</v>
      </c>
      <c r="D697" s="158" t="str">
        <f t="shared" si="283"/>
        <v>-5.95719081251425+0.333496158297475i</v>
      </c>
      <c r="E697" t="str">
        <f t="shared" si="284"/>
        <v>2870</v>
      </c>
      <c r="F697" t="str">
        <f t="shared" si="285"/>
        <v>0.777000777000777</v>
      </c>
      <c r="G697" t="str">
        <f t="shared" si="280"/>
        <v>0.777000777000777</v>
      </c>
      <c r="H697" t="str">
        <f t="shared" si="286"/>
        <v>5.89866464803827+4.1205794073695i</v>
      </c>
      <c r="I697" t="str">
        <f t="shared" si="287"/>
        <v>221.089582996382i</v>
      </c>
      <c r="J697" t="str">
        <f t="shared" si="281"/>
        <v>-40.8105131889699+47.8165475237918i</v>
      </c>
      <c r="K697" t="str">
        <f t="shared" si="288"/>
        <v>2.67508957850004-2.28313803857821i</v>
      </c>
      <c r="L697" t="str">
        <f t="shared" si="289"/>
        <v>0.156844982123388-0.114936919601403i</v>
      </c>
      <c r="M697" t="str">
        <f t="shared" si="290"/>
        <v>2.83193456062343-2.39807495817961i</v>
      </c>
      <c r="N697" t="str">
        <f t="shared" si="291"/>
        <v>-0.249685417192028i</v>
      </c>
      <c r="O697" t="str">
        <f t="shared" si="292"/>
        <v>0.968990202798645-0.247099143827412i</v>
      </c>
      <c r="P697" t="str">
        <f t="shared" si="293"/>
        <v>0.031009797201355+0.247099143827412i</v>
      </c>
      <c r="Q697" t="str">
        <f t="shared" si="294"/>
        <v>-0.031009797201355+0.002586273364616i</v>
      </c>
      <c r="R697" t="str">
        <f t="shared" si="295"/>
        <v>-0.333102148155651-7.99620311706032i</v>
      </c>
      <c r="S697" t="str">
        <f t="shared" si="296"/>
        <v>0.0257732202740119i</v>
      </c>
      <c r="T697" t="str">
        <f t="shared" si="297"/>
        <v>0.206087904291736-0.00858511503816214i</v>
      </c>
      <c r="U697" t="str">
        <f t="shared" si="298"/>
        <v>0.0000500000000000002-0.00428319455008061i</v>
      </c>
      <c r="V697" t="str">
        <f t="shared" si="299"/>
        <v>3.33333333333333E-06-0.00471151400508868i</v>
      </c>
      <c r="W697" t="str">
        <f t="shared" si="300"/>
        <v>0.0000144742797432409-0.00224364539221739i</v>
      </c>
      <c r="X697" t="str">
        <f t="shared" si="301"/>
        <v>0.000109307756347738-0.00223840094727186i</v>
      </c>
      <c r="Y697" t="str">
        <f t="shared" si="302"/>
        <v>0.009+0.0353743332794211i</v>
      </c>
      <c r="Z697" t="str">
        <f t="shared" si="303"/>
        <v>-0.867474546282035-0.284657788023003i</v>
      </c>
      <c r="AA697" t="str">
        <f t="shared" si="304"/>
        <v>107.987808882645-392.815439278454i</v>
      </c>
      <c r="AB697" t="str">
        <f t="shared" si="305"/>
        <v>1.42362694129305-0.0593047957105061i</v>
      </c>
      <c r="AC697" t="str">
        <f t="shared" si="306"/>
        <v>4.88940099098909-3.58191141828799i</v>
      </c>
      <c r="AD697" t="str">
        <f t="shared" si="307"/>
        <v>0.195259222071443+0.130915104433629i</v>
      </c>
      <c r="AE697" t="str">
        <f t="shared" si="308"/>
        <v>-0.13211640102693-0.169147579065977i</v>
      </c>
      <c r="AF697" t="str">
        <f t="shared" si="309"/>
        <v>-11.8558554605525-3.78708324907203i</v>
      </c>
      <c r="AG697" t="str">
        <f t="shared" si="310"/>
        <v>1.2624901451191-0.226480238565713i</v>
      </c>
      <c r="AH697" t="str">
        <f t="shared" si="311"/>
        <v>0.365485277560738+2.05031323296024i</v>
      </c>
      <c r="AI697">
        <f t="shared" si="312"/>
        <v>6.3722585462964831</v>
      </c>
      <c r="AJ697">
        <f t="shared" si="313"/>
        <v>79.892717813696777</v>
      </c>
      <c r="AK697"/>
      <c r="AL697"/>
      <c r="AM697"/>
      <c r="AN697"/>
    </row>
    <row r="698" spans="1:40" x14ac:dyDescent="0.25">
      <c r="A698"/>
      <c r="B698">
        <f t="shared" si="314"/>
        <v>56400</v>
      </c>
      <c r="C698" s="186" t="str">
        <f t="shared" si="282"/>
        <v>-0.0000240261617784117+0.0434223721845197i</v>
      </c>
      <c r="D698" s="158" t="str">
        <f t="shared" si="283"/>
        <v>-5.95719015757959+0.332904853414651i</v>
      </c>
      <c r="E698" t="str">
        <f t="shared" si="284"/>
        <v>2870</v>
      </c>
      <c r="F698" t="str">
        <f t="shared" si="285"/>
        <v>0.777000777000777</v>
      </c>
      <c r="G698" t="str">
        <f t="shared" si="280"/>
        <v>0.777000777000777</v>
      </c>
      <c r="H698" t="str">
        <f t="shared" si="286"/>
        <v>5.90576490746488+4.11883902461491i</v>
      </c>
      <c r="I698" t="str">
        <f t="shared" si="287"/>
        <v>221.48228207808i</v>
      </c>
      <c r="J698" t="str">
        <f t="shared" si="281"/>
        <v>-40.9591726741686+47.9014792245446i</v>
      </c>
      <c r="K698" t="str">
        <f t="shared" si="288"/>
        <v>2.67089122955385-2.28380202106919i</v>
      </c>
      <c r="L698" t="str">
        <f t="shared" si="289"/>
        <v>0.156650382801153-0.114998213622592i</v>
      </c>
      <c r="M698" t="str">
        <f t="shared" si="290"/>
        <v>2.827541612355-2.39880023469178i</v>
      </c>
      <c r="N698" t="str">
        <f t="shared" si="291"/>
        <v>-0.25012890816395i</v>
      </c>
      <c r="O698" t="str">
        <f t="shared" si="292"/>
        <v>0.96888052127023-0.247528857919893i</v>
      </c>
      <c r="P698" t="str">
        <f t="shared" si="293"/>
        <v>0.0311194787297699+0.247528857919893i</v>
      </c>
      <c r="Q698" t="str">
        <f t="shared" si="294"/>
        <v>-0.0311194787297699+0.00260005024405702i</v>
      </c>
      <c r="R698" t="str">
        <f t="shared" si="295"/>
        <v>-0.333101325143332-7.98197618471048i</v>
      </c>
      <c r="S698" t="str">
        <f t="shared" si="296"/>
        <v>0.0258189986403956i</v>
      </c>
      <c r="T698" t="str">
        <f t="shared" si="297"/>
        <v>0.20608663226071-0.00860034266098966i</v>
      </c>
      <c r="U698" t="str">
        <f t="shared" si="298"/>
        <v>0.0000499999999999998-0.00427560023350245i</v>
      </c>
      <c r="V698" t="str">
        <f t="shared" si="299"/>
        <v>3.33333333333333E-06-0.0047031602568527i</v>
      </c>
      <c r="W698" t="str">
        <f t="shared" si="300"/>
        <v>0.0000144742783245643-0.00223966753638702i</v>
      </c>
      <c r="X698" t="str">
        <f t="shared" si="301"/>
        <v>0.00010897237018975-0.00223444657418104i</v>
      </c>
      <c r="Y698" t="str">
        <f t="shared" si="302"/>
        <v>0.009+0.0354371651324929i</v>
      </c>
      <c r="Z698" t="str">
        <f t="shared" si="303"/>
        <v>-0.864488204560905-0.283115743545146i</v>
      </c>
      <c r="AA698" t="str">
        <f t="shared" si="304"/>
        <v>107.58079105415-392.138057124999i</v>
      </c>
      <c r="AB698" t="str">
        <f t="shared" si="305"/>
        <v>1.42361815427741-0.0594099860378259i</v>
      </c>
      <c r="AC698" t="str">
        <f t="shared" si="306"/>
        <v>4.88282688287283-3.58295977030351i</v>
      </c>
      <c r="AD698" t="str">
        <f t="shared" si="307"/>
        <v>0.195316872690665+0.131154047979996i</v>
      </c>
      <c r="AE698" t="str">
        <f t="shared" si="308"/>
        <v>-0.131717356779991-0.168678409097852i</v>
      </c>
      <c r="AF698" t="str">
        <f t="shared" si="309"/>
        <v>-11.8629550650445-3.78593417120026i</v>
      </c>
      <c r="AG698" t="str">
        <f t="shared" si="310"/>
        <v>1.26224307076984-0.226183112351403i</v>
      </c>
      <c r="AH698" t="str">
        <f t="shared" si="311"/>
        <v>0.365395463328391+2.04583726580039i</v>
      </c>
      <c r="AI698">
        <f t="shared" si="312"/>
        <v>6.3537958032895627</v>
      </c>
      <c r="AJ698">
        <f t="shared" si="313"/>
        <v>79.87349961883308</v>
      </c>
      <c r="AK698"/>
      <c r="AL698"/>
      <c r="AM698"/>
      <c r="AN698"/>
    </row>
    <row r="699" spans="1:40" x14ac:dyDescent="0.25">
      <c r="A699"/>
      <c r="B699">
        <f t="shared" si="314"/>
        <v>56500</v>
      </c>
      <c r="C699" s="186" t="str">
        <f t="shared" si="282"/>
        <v>-0.0000239411887080926+0.0433455184753743i</v>
      </c>
      <c r="D699" s="158" t="str">
        <f t="shared" si="283"/>
        <v>-5.95718950611939+0.332315641644536i</v>
      </c>
      <c r="E699" t="str">
        <f t="shared" si="284"/>
        <v>2870</v>
      </c>
      <c r="F699" t="str">
        <f t="shared" si="285"/>
        <v>0.777000777000777</v>
      </c>
      <c r="G699" t="str">
        <f t="shared" si="280"/>
        <v>0.777000777000777</v>
      </c>
      <c r="H699" t="str">
        <f t="shared" si="286"/>
        <v>5.91284658901681+4.11709026583078i</v>
      </c>
      <c r="I699" t="str">
        <f t="shared" si="287"/>
        <v>221.874981159779i</v>
      </c>
      <c r="J699" t="str">
        <f t="shared" si="281"/>
        <v>-41.108095973893+47.9864109252973i</v>
      </c>
      <c r="K699" t="str">
        <f t="shared" si="288"/>
        <v>2.66669860558413-2.28445720565462i</v>
      </c>
      <c r="L699" t="str">
        <f t="shared" si="289"/>
        <v>0.156455921706745-0.115059102713334i</v>
      </c>
      <c r="M699" t="str">
        <f t="shared" si="290"/>
        <v>2.82315452729088-2.39951630836795i</v>
      </c>
      <c r="N699" t="str">
        <f t="shared" si="291"/>
        <v>-0.250572399135872i</v>
      </c>
      <c r="O699" t="str">
        <f t="shared" si="292"/>
        <v>0.968770649178287-0.24795852332735i</v>
      </c>
      <c r="P699" t="str">
        <f t="shared" si="293"/>
        <v>0.031229350821713+0.24795852332735i</v>
      </c>
      <c r="Q699" t="str">
        <f t="shared" si="294"/>
        <v>-0.031229350821713+0.00261387580852199i</v>
      </c>
      <c r="R699" t="str">
        <f t="shared" si="295"/>
        <v>-0.333100500663501-7.96779952578573i</v>
      </c>
      <c r="S699" t="str">
        <f t="shared" si="296"/>
        <v>0.0258647770067793i</v>
      </c>
      <c r="T699" t="str">
        <f t="shared" si="297"/>
        <v>0.20608535796917-0.00861557017050799i</v>
      </c>
      <c r="U699" t="str">
        <f t="shared" si="298"/>
        <v>0.0000499999999999998-0.00426803279946085i</v>
      </c>
      <c r="V699" t="str">
        <f t="shared" si="299"/>
        <v>3.33333333333333E-06-0.00469483607940694i</v>
      </c>
      <c r="W699" t="str">
        <f t="shared" si="300"/>
        <v>0.0000144742769033706-0.00223570376188527i</v>
      </c>
      <c r="X699" t="str">
        <f t="shared" si="301"/>
        <v>0.000108638759032425-0.00223050612435852i</v>
      </c>
      <c r="Y699" t="str">
        <f t="shared" si="302"/>
        <v>0.009+0.0354999969855647i</v>
      </c>
      <c r="Z699" t="str">
        <f t="shared" si="303"/>
        <v>-0.861516935366233-0.281584987716701i</v>
      </c>
      <c r="AA699" t="str">
        <f t="shared" si="304"/>
        <v>107.176098096382-391.462907958828i</v>
      </c>
      <c r="AB699" t="str">
        <f t="shared" si="305"/>
        <v>1.42360935164644-0.0595151755824214i</v>
      </c>
      <c r="AC699" t="str">
        <f t="shared" si="306"/>
        <v>4.87626155178888-3.58399439340878i</v>
      </c>
      <c r="AD699" t="str">
        <f t="shared" si="307"/>
        <v>0.195374623305526+0.131392947682203i</v>
      </c>
      <c r="AE699" t="str">
        <f t="shared" si="308"/>
        <v>-0.131320265159355-0.168211810519549i</v>
      </c>
      <c r="AF699" t="str">
        <f t="shared" si="309"/>
        <v>-11.8700360951362-3.78477462418624i</v>
      </c>
      <c r="AG699" t="str">
        <f t="shared" si="310"/>
        <v>1.26199733774398-0.225887039724704i</v>
      </c>
      <c r="AH699" t="str">
        <f t="shared" si="311"/>
        <v>0.365302987307246+2.04137917178384i</v>
      </c>
      <c r="AI699">
        <f t="shared" si="312"/>
        <v>6.3353664410808195</v>
      </c>
      <c r="AJ699">
        <f t="shared" si="313"/>
        <v>79.854358840646526</v>
      </c>
      <c r="AK699"/>
      <c r="AL699"/>
      <c r="AM699"/>
      <c r="AN699"/>
    </row>
    <row r="700" spans="1:40" x14ac:dyDescent="0.25">
      <c r="A700"/>
      <c r="B700">
        <f t="shared" si="314"/>
        <v>56600</v>
      </c>
      <c r="C700" s="186" t="str">
        <f t="shared" si="282"/>
        <v>-0.0000238566656269035+0.0432689363338577i</v>
      </c>
      <c r="D700" s="158" t="str">
        <f t="shared" si="283"/>
        <v>-5.9571888581091+0.331728511892909i</v>
      </c>
      <c r="E700" t="str">
        <f t="shared" si="284"/>
        <v>2870</v>
      </c>
      <c r="F700" t="str">
        <f t="shared" si="285"/>
        <v>0.777000777000777</v>
      </c>
      <c r="G700" t="str">
        <f t="shared" si="280"/>
        <v>0.777000777000777</v>
      </c>
      <c r="H700" t="str">
        <f t="shared" si="286"/>
        <v>5.91990973230808+4.11533320635515i</v>
      </c>
      <c r="I700" t="str">
        <f t="shared" si="287"/>
        <v>222.267680241478i</v>
      </c>
      <c r="J700" t="str">
        <f t="shared" si="281"/>
        <v>-41.2572830881431+48.0713426260501i</v>
      </c>
      <c r="K700" t="str">
        <f t="shared" si="288"/>
        <v>2.66251171476252-2.28510363016005i</v>
      </c>
      <c r="L700" t="str">
        <f t="shared" si="289"/>
        <v>0.156261599607328-0.115119587978564i</v>
      </c>
      <c r="M700" t="str">
        <f t="shared" si="290"/>
        <v>2.81877331436985-2.40022321813861i</v>
      </c>
      <c r="N700" t="str">
        <f t="shared" si="291"/>
        <v>-0.251015890107794i</v>
      </c>
      <c r="O700" t="str">
        <f t="shared" si="292"/>
        <v>0.968660586544426-0.248388139965273i</v>
      </c>
      <c r="P700" t="str">
        <f t="shared" si="293"/>
        <v>0.031339413455574+0.248388139965273i</v>
      </c>
      <c r="Q700" t="str">
        <f t="shared" si="294"/>
        <v>-0.031339413455574+0.00262775014252101i</v>
      </c>
      <c r="R700" t="str">
        <f t="shared" si="295"/>
        <v>-0.333099674715683-7.95367287381848i</v>
      </c>
      <c r="S700" t="str">
        <f t="shared" si="296"/>
        <v>0.025910555373163i</v>
      </c>
      <c r="T700" t="str">
        <f t="shared" si="297"/>
        <v>0.206084081417098-0.00863079756650329i</v>
      </c>
      <c r="U700" t="str">
        <f t="shared" si="298"/>
        <v>0.0000499999999999998-0.00426049210546887i</v>
      </c>
      <c r="V700" t="str">
        <f t="shared" si="299"/>
        <v>3.33333333333333E-06-0.00468654131601576i</v>
      </c>
      <c r="W700" t="str">
        <f t="shared" si="300"/>
        <v>0.0000144742754796595-0.00223175399407615i</v>
      </c>
      <c r="X700" t="str">
        <f t="shared" si="301"/>
        <v>0.000108306910379767-0.00222657952453271i</v>
      </c>
      <c r="Y700" t="str">
        <f t="shared" si="302"/>
        <v>0.009+0.0355628288386365i</v>
      </c>
      <c r="Z700" t="str">
        <f t="shared" si="303"/>
        <v>-0.858560640747778-0.280065416911489i</v>
      </c>
      <c r="AA700" t="str">
        <f t="shared" si="304"/>
        <v>106.773712219845-390.789981692076i</v>
      </c>
      <c r="AB700" t="str">
        <f t="shared" si="305"/>
        <v>1.42360053340004-0.0596203643428154i</v>
      </c>
      <c r="AC700" t="str">
        <f t="shared" si="306"/>
        <v>4.86970501110121-3.58501534562382i</v>
      </c>
      <c r="AD700" t="str">
        <f t="shared" si="307"/>
        <v>0.195432473904166+0.131631803605265i</v>
      </c>
      <c r="AE700" t="str">
        <f t="shared" si="308"/>
        <v>-0.130925114062565-0.167747762928136i</v>
      </c>
      <c r="AF700" t="str">
        <f t="shared" si="309"/>
        <v>-11.8770985904172-3.78360469446224i</v>
      </c>
      <c r="AG700" t="str">
        <f t="shared" si="310"/>
        <v>1.26175293586995-0.225592016426545i</v>
      </c>
      <c r="AH700" t="str">
        <f t="shared" si="311"/>
        <v>0.365207885067158+2.03693885304469i</v>
      </c>
      <c r="AI700">
        <f t="shared" si="312"/>
        <v>6.3169703600188978</v>
      </c>
      <c r="AJ700">
        <f t="shared" si="313"/>
        <v>79.835295005429202</v>
      </c>
      <c r="AK700"/>
      <c r="AL700"/>
      <c r="AM700"/>
      <c r="AN700"/>
    </row>
    <row r="701" spans="1:40" x14ac:dyDescent="0.25">
      <c r="A701"/>
      <c r="B701">
        <f t="shared" si="314"/>
        <v>56700</v>
      </c>
      <c r="C701" s="186" t="str">
        <f t="shared" si="282"/>
        <v>-0.0000237725893631204+0.0431926243231059i</v>
      </c>
      <c r="D701" s="158" t="str">
        <f t="shared" si="283"/>
        <v>-5.95718821352441+0.331143453143812i</v>
      </c>
      <c r="E701" t="str">
        <f t="shared" si="284"/>
        <v>2870</v>
      </c>
      <c r="F701" t="str">
        <f t="shared" si="285"/>
        <v>0.777000777000777</v>
      </c>
      <c r="G701" t="str">
        <f t="shared" si="280"/>
        <v>0.777000777000777</v>
      </c>
      <c r="H701" t="str">
        <f t="shared" si="286"/>
        <v>5.92695437703681+4.11356792106011i</v>
      </c>
      <c r="I701" t="str">
        <f t="shared" si="287"/>
        <v>222.660379323177i</v>
      </c>
      <c r="J701" t="str">
        <f t="shared" si="281"/>
        <v>-41.4067340169188+48.1562743268028i</v>
      </c>
      <c r="K701" t="str">
        <f t="shared" si="288"/>
        <v>2.65833056511257-2.28574133230646i</v>
      </c>
      <c r="L701" t="str">
        <f t="shared" si="289"/>
        <v>0.156067417264437-0.115179670523054i</v>
      </c>
      <c r="M701" t="str">
        <f t="shared" si="290"/>
        <v>2.81439798237701-2.40092100282951i</v>
      </c>
      <c r="N701" t="str">
        <f t="shared" si="291"/>
        <v>-0.251459381079716i</v>
      </c>
      <c r="O701" t="str">
        <f t="shared" si="292"/>
        <v>0.968550333390295-0.248817707749163i</v>
      </c>
      <c r="P701" t="str">
        <f t="shared" si="293"/>
        <v>0.0314496666097051+0.248817707749163i</v>
      </c>
      <c r="Q701" t="str">
        <f t="shared" si="294"/>
        <v>-0.0314496666097051+0.00264167333055298i</v>
      </c>
      <c r="R701" t="str">
        <f t="shared" si="295"/>
        <v>-0.333098847299814-7.93959596422107i</v>
      </c>
      <c r="S701" t="str">
        <f t="shared" si="296"/>
        <v>0.0259563337395467i</v>
      </c>
      <c r="T701" t="str">
        <f t="shared" si="297"/>
        <v>0.20608280260448-0.00864602484877228i</v>
      </c>
      <c r="U701" t="str">
        <f t="shared" si="298"/>
        <v>0.0000499999999999998-0.00425297801004476i</v>
      </c>
      <c r="V701" t="str">
        <f t="shared" si="299"/>
        <v>3.33333333333333E-06-0.00467827581104924i</v>
      </c>
      <c r="W701" t="str">
        <f t="shared" si="300"/>
        <v>0.0000144742740534313-0.00222781815885014i</v>
      </c>
      <c r="X701" t="str">
        <f t="shared" si="301"/>
        <v>0.000107976811845482-0.00222266670194421i</v>
      </c>
      <c r="Y701" t="str">
        <f t="shared" si="302"/>
        <v>0.009+0.0356256606917083i</v>
      </c>
      <c r="Z701" t="str">
        <f t="shared" si="303"/>
        <v>-0.855619223507506-0.278556928644289i</v>
      </c>
      <c r="AA701" t="str">
        <f t="shared" si="304"/>
        <v>106.373615805032-390.119268286215i</v>
      </c>
      <c r="AB701" t="str">
        <f t="shared" si="305"/>
        <v>1.42359169953809-0.0597255523176037i</v>
      </c>
      <c r="AC701" t="str">
        <f t="shared" si="306"/>
        <v>4.86315727394373-3.58602268481377i</v>
      </c>
      <c r="AD701" t="str">
        <f t="shared" si="307"/>
        <v>0.195490424474736+0.131870615813461i</v>
      </c>
      <c r="AE701" t="str">
        <f t="shared" si="308"/>
        <v>-0.130531891472798-0.167286246126821i</v>
      </c>
      <c r="AF701" t="str">
        <f t="shared" si="309"/>
        <v>-11.8841425905612-3.7824244679163i</v>
      </c>
      <c r="AG701" t="str">
        <f t="shared" si="310"/>
        <v>1.26150985507158-0.225298038212524i</v>
      </c>
      <c r="AH701" t="str">
        <f t="shared" si="311"/>
        <v>0.365110191766377+2.03251621236985i</v>
      </c>
      <c r="AI701">
        <f t="shared" si="312"/>
        <v>6.2986074608310254</v>
      </c>
      <c r="AJ701">
        <f t="shared" si="313"/>
        <v>79.816307642601785</v>
      </c>
      <c r="AK701"/>
      <c r="AL701"/>
      <c r="AM701"/>
      <c r="AN701"/>
    </row>
    <row r="702" spans="1:40" x14ac:dyDescent="0.25">
      <c r="A702"/>
      <c r="B702">
        <f t="shared" si="314"/>
        <v>56800</v>
      </c>
      <c r="C702" s="186" t="str">
        <f t="shared" si="282"/>
        <v>-0.0000236889567729151+0.0431165810163735i</v>
      </c>
      <c r="D702" s="158" t="str">
        <f t="shared" si="283"/>
        <v>-5.95718757234122+0.330560454458864i</v>
      </c>
      <c r="E702" t="str">
        <f t="shared" si="284"/>
        <v>2870</v>
      </c>
      <c r="F702" t="str">
        <f t="shared" si="285"/>
        <v>0.777000777000777</v>
      </c>
      <c r="G702" t="str">
        <f t="shared" si="280"/>
        <v>0.777000777000777</v>
      </c>
      <c r="H702" t="str">
        <f t="shared" si="286"/>
        <v>5.9339805629825+4.11179448435388i</v>
      </c>
      <c r="I702" t="str">
        <f t="shared" si="287"/>
        <v>223.053078404875i</v>
      </c>
      <c r="J702" t="str">
        <f t="shared" si="281"/>
        <v>-41.5564487602201+48.2412060275556i</v>
      </c>
      <c r="K702" t="str">
        <f t="shared" si="288"/>
        <v>2.65415516451066-2.28637034971013i</v>
      </c>
      <c r="L702" t="str">
        <f t="shared" si="289"/>
        <v>0.155873375433989-0.115239351451391i</v>
      </c>
      <c r="M702" t="str">
        <f t="shared" si="290"/>
        <v>2.81002853994465-2.40160970116152i</v>
      </c>
      <c r="N702" t="str">
        <f t="shared" si="291"/>
        <v>-0.251902872051637i</v>
      </c>
      <c r="O702" t="str">
        <f t="shared" si="292"/>
        <v>0.968439889737579-0.249247226594531i</v>
      </c>
      <c r="P702" t="str">
        <f t="shared" si="293"/>
        <v>0.031560110262421+0.249247226594531i</v>
      </c>
      <c r="Q702" t="str">
        <f t="shared" si="294"/>
        <v>-0.031560110262421+0.00265564545710598i</v>
      </c>
      <c r="R702" t="str">
        <f t="shared" si="295"/>
        <v>-0.333098018416131-7.92556853426915i</v>
      </c>
      <c r="S702" t="str">
        <f t="shared" si="296"/>
        <v>0.0260021121059304i</v>
      </c>
      <c r="T702" t="str">
        <f t="shared" si="297"/>
        <v>0.206081521531301-0.00866125201711951i</v>
      </c>
      <c r="U702" t="str">
        <f t="shared" si="298"/>
        <v>0.00005-0.00424549037270315i</v>
      </c>
      <c r="V702" t="str">
        <f t="shared" si="299"/>
        <v>3.33333333333333E-06-0.00467003940997346i</v>
      </c>
      <c r="W702" t="str">
        <f t="shared" si="300"/>
        <v>0.0000144742726246858-0.00222389618261969i</v>
      </c>
      <c r="X702" t="str">
        <f t="shared" si="301"/>
        <v>0.000107648451151836-0.00221876758434157i</v>
      </c>
      <c r="Y702" t="str">
        <f t="shared" si="302"/>
        <v>0.009+0.03568849254478i</v>
      </c>
      <c r="Z702" t="str">
        <f t="shared" si="303"/>
        <v>-0.852692587193408-0.277059421556267i</v>
      </c>
      <c r="AA702" t="str">
        <f t="shared" si="304"/>
        <v>105.975791400495-389.450757751938i</v>
      </c>
      <c r="AB702" t="str">
        <f t="shared" si="305"/>
        <v>1.42358285006049-0.0598307395054361i</v>
      </c>
      <c r="AC702" t="str">
        <f t="shared" si="306"/>
        <v>4.8566183532218-3.58701646868871i</v>
      </c>
      <c r="AD702" t="str">
        <f t="shared" si="307"/>
        <v>0.195548475005392+0.132109384370349i</v>
      </c>
      <c r="AE702" t="str">
        <f t="shared" si="308"/>
        <v>-0.13014058545827-0.166827240122485i</v>
      </c>
      <c r="AF702" t="str">
        <f t="shared" si="309"/>
        <v>-11.8911681353237-3.78123402989502i</v>
      </c>
      <c r="AG702" t="str">
        <f t="shared" si="310"/>
        <v>1.26126808536701-0.225005100852981i</v>
      </c>
      <c r="AH702" t="str">
        <f t="shared" si="311"/>
        <v>0.36500994215644+2.02811115319442i</v>
      </c>
      <c r="AI702">
        <f t="shared" si="312"/>
        <v>6.2802776446227506</v>
      </c>
      <c r="AJ702">
        <f t="shared" si="313"/>
        <v>79.797396284692311</v>
      </c>
      <c r="AK702"/>
      <c r="AL702"/>
      <c r="AM702"/>
      <c r="AN702"/>
    </row>
    <row r="703" spans="1:40" x14ac:dyDescent="0.25">
      <c r="A703"/>
      <c r="B703">
        <f t="shared" si="314"/>
        <v>56900</v>
      </c>
      <c r="C703" s="186" t="str">
        <f t="shared" si="282"/>
        <v>-0.0000236057647400605+0.043040804996945i</v>
      </c>
      <c r="D703" s="158" t="str">
        <f t="shared" si="283"/>
        <v>-5.95718693453563+0.329979504976578i</v>
      </c>
      <c r="E703" t="str">
        <f t="shared" si="284"/>
        <v>2870</v>
      </c>
      <c r="F703" t="str">
        <f t="shared" si="285"/>
        <v>0.777000777000777</v>
      </c>
      <c r="G703" t="str">
        <f t="shared" si="280"/>
        <v>0.777000777000777</v>
      </c>
      <c r="H703" t="str">
        <f t="shared" si="286"/>
        <v>5.94098833000387+4.11001297018303i</v>
      </c>
      <c r="I703" t="str">
        <f t="shared" si="287"/>
        <v>223.445777486574i</v>
      </c>
      <c r="J703" t="str">
        <f t="shared" si="281"/>
        <v>-41.7064273180471+48.3261377283083i</v>
      </c>
      <c r="K703" t="str">
        <f t="shared" si="288"/>
        <v>2.64998552068699-2.28699071988259i</v>
      </c>
      <c r="L703" t="str">
        <f t="shared" si="289"/>
        <v>0.155679474866308-0.115298631867951i</v>
      </c>
      <c r="M703" t="str">
        <f t="shared" si="290"/>
        <v>2.8056649955533-2.40228935175054i</v>
      </c>
      <c r="N703" t="str">
        <f t="shared" si="291"/>
        <v>-0.252346363023559i</v>
      </c>
      <c r="O703" t="str">
        <f t="shared" si="292"/>
        <v>0.968329255608-0.2496766964169i</v>
      </c>
      <c r="P703" t="str">
        <f t="shared" si="293"/>
        <v>0.031670744392+0.2496766964169i</v>
      </c>
      <c r="Q703" t="str">
        <f t="shared" si="294"/>
        <v>-0.031670744392+0.00266966660665902i</v>
      </c>
      <c r="R703" t="str">
        <f t="shared" si="295"/>
        <v>-0.333097188064764-7.91159032308509i</v>
      </c>
      <c r="S703" t="str">
        <f t="shared" si="296"/>
        <v>0.0260478904723139i</v>
      </c>
      <c r="T703" t="str">
        <f t="shared" si="297"/>
        <v>0.206080238197539-0.00867647907134672i</v>
      </c>
      <c r="U703" t="str">
        <f t="shared" si="298"/>
        <v>0.00005-0.0042380290539462i</v>
      </c>
      <c r="V703" t="str">
        <f t="shared" si="299"/>
        <v>3.33333333333333E-06-0.00466183195934081i</v>
      </c>
      <c r="W703" t="str">
        <f t="shared" si="300"/>
        <v>0.000014474271193423-0.00221998799231448i</v>
      </c>
      <c r="X703" t="str">
        <f t="shared" si="301"/>
        <v>0.000107321816128503-0.00221488209997669i</v>
      </c>
      <c r="Y703" t="str">
        <f t="shared" si="302"/>
        <v>0.009+0.0357513243978518i</v>
      </c>
      <c r="Z703" t="str">
        <f t="shared" si="303"/>
        <v>-0.84978063609319-0.275572795400533i</v>
      </c>
      <c r="AA703" t="str">
        <f t="shared" si="304"/>
        <v>105.58022172092-388.784440149023i</v>
      </c>
      <c r="AB703" t="str">
        <f t="shared" si="305"/>
        <v>1.4235739849671-0.0599359259049431i</v>
      </c>
      <c r="AC703" t="str">
        <f t="shared" si="306"/>
        <v>4.85008826161376-3.58799675480312i</v>
      </c>
      <c r="AD703" t="str">
        <f t="shared" si="307"/>
        <v>0.1956066254843+0.132348109338765i</v>
      </c>
      <c r="AE703" t="str">
        <f t="shared" si="308"/>
        <v>-0.129751184171632-0.1663707251232i</v>
      </c>
      <c r="AF703" t="str">
        <f t="shared" si="309"/>
        <v>-11.8981752645395-3.78003346520645i</v>
      </c>
      <c r="AG703" t="str">
        <f t="shared" si="310"/>
        <v>1.26102761686762-0.224713200133079i</v>
      </c>
      <c r="AH703" t="str">
        <f t="shared" si="311"/>
        <v>0.364907170587099+2.02372357959653i</v>
      </c>
      <c r="AI703">
        <f t="shared" si="312"/>
        <v>6.2619808128753736</v>
      </c>
      <c r="AJ703">
        <f t="shared" si="313"/>
        <v>79.778560467309461</v>
      </c>
      <c r="AK703"/>
      <c r="AL703"/>
      <c r="AM703"/>
      <c r="AN703"/>
    </row>
    <row r="704" spans="1:40" x14ac:dyDescent="0.25">
      <c r="A704"/>
      <c r="B704">
        <f t="shared" si="314"/>
        <v>57000</v>
      </c>
      <c r="C704" s="186" t="str">
        <f t="shared" si="282"/>
        <v>-0.0000235230101756415+0.0429652948580471i</v>
      </c>
      <c r="D704" s="158" t="str">
        <f t="shared" si="283"/>
        <v>-5.95718630008398+0.329400593911695i</v>
      </c>
      <c r="E704" t="str">
        <f t="shared" si="284"/>
        <v>2870</v>
      </c>
      <c r="F704" t="str">
        <f t="shared" si="285"/>
        <v>0.777000777000777</v>
      </c>
      <c r="G704" t="str">
        <f t="shared" si="280"/>
        <v>0.777000777000777</v>
      </c>
      <c r="H704" t="str">
        <f t="shared" si="286"/>
        <v>5.94797771803621+4.1082234520348i</v>
      </c>
      <c r="I704" t="str">
        <f t="shared" si="287"/>
        <v>223.838476568273i</v>
      </c>
      <c r="J704" t="str">
        <f t="shared" si="281"/>
        <v>-41.8566696903997+48.411069429061i</v>
      </c>
      <c r="K704" t="str">
        <f t="shared" si="288"/>
        <v>2.64582164122649-2.28760248023045i</v>
      </c>
      <c r="L704" t="str">
        <f t="shared" si="289"/>
        <v>0.155485716306138-0.115357512876881i</v>
      </c>
      <c r="M704" t="str">
        <f t="shared" si="290"/>
        <v>2.80130735753263-2.40295999310733i</v>
      </c>
      <c r="N704" t="str">
        <f t="shared" si="291"/>
        <v>-0.252789853995481i</v>
      </c>
      <c r="O704" t="str">
        <f t="shared" si="292"/>
        <v>0.968218431023318-0.250106117131797i</v>
      </c>
      <c r="P704" t="str">
        <f t="shared" si="293"/>
        <v>0.0317815689766821+0.250106117131797i</v>
      </c>
      <c r="Q704" t="str">
        <f t="shared" si="294"/>
        <v>-0.0317815689766821+0.00268373686368401i</v>
      </c>
      <c r="R704" t="str">
        <f t="shared" si="295"/>
        <v>-0.333096356245192-7.89766107162198i</v>
      </c>
      <c r="S704" t="str">
        <f t="shared" si="296"/>
        <v>0.0260936688386976i</v>
      </c>
      <c r="T704" t="str">
        <f t="shared" si="297"/>
        <v>0.206078952603178-0.00869170601123888i</v>
      </c>
      <c r="U704" t="str">
        <f t="shared" si="298"/>
        <v>0.00005-0.00423059391525506i</v>
      </c>
      <c r="V704" t="str">
        <f t="shared" si="299"/>
        <v>3.33333333333333E-06-0.00465365330678056i</v>
      </c>
      <c r="W704" t="str">
        <f t="shared" si="300"/>
        <v>0.000014474269759643-0.00221609351537704i</v>
      </c>
      <c r="X704" t="str">
        <f t="shared" si="301"/>
        <v>0.000106996894711449-0.0022110101776005i</v>
      </c>
      <c r="Y704" t="str">
        <f t="shared" si="302"/>
        <v>0.009+0.0358141562509236i</v>
      </c>
      <c r="Z704" t="str">
        <f t="shared" si="303"/>
        <v>-0.846883275228133-0.274096951027988i</v>
      </c>
      <c r="AA704" t="str">
        <f t="shared" si="304"/>
        <v>105.186889645257-388.120305586212i</v>
      </c>
      <c r="AB704" t="str">
        <f t="shared" si="305"/>
        <v>1.42356510425781-0.0600411115146393i</v>
      </c>
      <c r="AC704" t="str">
        <f t="shared" si="306"/>
        <v>4.84356701157273-3.58896360055558i</v>
      </c>
      <c r="AD704" t="str">
        <f t="shared" si="307"/>
        <v>0.195664875899628+0.132586790780836i</v>
      </c>
      <c r="AE704" t="str">
        <f t="shared" si="308"/>
        <v>-0.12936367584937-0.165916681535819i</v>
      </c>
      <c r="AF704" t="str">
        <f t="shared" si="309"/>
        <v>-11.9051640181202-3.77882285812311i</v>
      </c>
      <c r="AG704" t="str">
        <f t="shared" si="310"/>
        <v>1.260788439777-0.224422331852857i</v>
      </c>
      <c r="AH704" t="str">
        <f t="shared" si="311"/>
        <v>0.364801911011014+2.01935339629253i</v>
      </c>
      <c r="AI704">
        <f t="shared" si="312"/>
        <v>6.2437168674445118</v>
      </c>
      <c r="AJ704">
        <f t="shared" si="313"/>
        <v>79.759799729122392</v>
      </c>
      <c r="AK704"/>
      <c r="AL704"/>
      <c r="AM704"/>
      <c r="AN704"/>
    </row>
    <row r="705" spans="1:40" x14ac:dyDescent="0.25">
      <c r="A705"/>
      <c r="B705">
        <f t="shared" si="314"/>
        <v>57100</v>
      </c>
      <c r="C705" s="186" t="str">
        <f t="shared" si="282"/>
        <v>-0.0000234406900177671+0.0428900492027607i</v>
      </c>
      <c r="D705" s="158" t="str">
        <f t="shared" si="283"/>
        <v>-5.95718566896276+0.328823710554499i</v>
      </c>
      <c r="E705" t="str">
        <f t="shared" si="284"/>
        <v>2870</v>
      </c>
      <c r="F705" t="str">
        <f t="shared" si="285"/>
        <v>0.777000777000777</v>
      </c>
      <c r="G705" t="str">
        <f t="shared" si="280"/>
        <v>0.777000777000777</v>
      </c>
      <c r="H705" t="str">
        <f t="shared" si="286"/>
        <v>5.95494876708926+4.10642600293903i</v>
      </c>
      <c r="I705" t="str">
        <f t="shared" si="287"/>
        <v>224.231175649972i</v>
      </c>
      <c r="J705" t="str">
        <f t="shared" si="281"/>
        <v>-42.007175877278+48.4960011298138i</v>
      </c>
      <c r="K705" t="str">
        <f t="shared" si="288"/>
        <v>2.64166353356977-2.28820566805532i</v>
      </c>
      <c r="L705" t="str">
        <f t="shared" si="289"/>
        <v>0.155292100492665-0.115415995582071i</v>
      </c>
      <c r="M705" t="str">
        <f t="shared" si="290"/>
        <v>2.79695563406244-2.40362166363739i</v>
      </c>
      <c r="N705" t="str">
        <f t="shared" si="291"/>
        <v>-0.253233344967403i</v>
      </c>
      <c r="O705" t="str">
        <f t="shared" si="292"/>
        <v>0.968107416005331-0.250535488654762i</v>
      </c>
      <c r="P705" t="str">
        <f t="shared" si="293"/>
        <v>0.031892583994669+0.250535488654762i</v>
      </c>
      <c r="Q705" t="str">
        <f t="shared" si="294"/>
        <v>-0.031892583994669+0.00269785631264102i</v>
      </c>
      <c r="R705" t="str">
        <f t="shared" si="295"/>
        <v>-0.333095522957395-7.88378052264795i</v>
      </c>
      <c r="S705" t="str">
        <f t="shared" si="296"/>
        <v>0.0261394472050813i</v>
      </c>
      <c r="T705" t="str">
        <f t="shared" si="297"/>
        <v>0.206077664748204-0.00870693283659377i</v>
      </c>
      <c r="U705" t="str">
        <f t="shared" si="298"/>
        <v>0.00005-0.00422318481908123i</v>
      </c>
      <c r="V705" t="str">
        <f t="shared" si="299"/>
        <v>3.33333333333333E-06-0.00464550330098935i</v>
      </c>
      <c r="W705" t="str">
        <f t="shared" si="300"/>
        <v>0.0000144742683233458-0.00221221267975814i</v>
      </c>
      <c r="X705" t="str">
        <f t="shared" si="301"/>
        <v>0.000106673674941819-0.0022071517464587i</v>
      </c>
      <c r="Y705" t="str">
        <f t="shared" si="302"/>
        <v>0.009+0.0358769881039954i</v>
      </c>
      <c r="Z705" t="str">
        <f t="shared" si="303"/>
        <v>-0.844000410346982-0.272631790373334i</v>
      </c>
      <c r="AA705" t="str">
        <f t="shared" si="304"/>
        <v>104.795778214848-387.458344221077i</v>
      </c>
      <c r="AB705" t="str">
        <f t="shared" si="305"/>
        <v>1.4235562079325-0.0601462963331277i</v>
      </c>
      <c r="AC705" t="str">
        <f t="shared" si="306"/>
        <v>4.83705461532751-3.58991706318898i</v>
      </c>
      <c r="AD705" t="str">
        <f t="shared" si="307"/>
        <v>0.195723226239555+0.132825428757981i</v>
      </c>
      <c r="AE705" t="str">
        <f t="shared" si="308"/>
        <v>-0.128978048811225-0.165465089963585i</v>
      </c>
      <c r="AF705" t="str">
        <f t="shared" si="309"/>
        <v>-11.912134436052-3.77760229238453i</v>
      </c>
      <c r="AG705" t="str">
        <f t="shared" si="310"/>
        <v>1.26055054438997-0.224132491827318i</v>
      </c>
      <c r="AH705" t="str">
        <f t="shared" si="311"/>
        <v>0.364694196988655+2.0150005086321i</v>
      </c>
      <c r="AI705">
        <f t="shared" si="312"/>
        <v>6.2254857105584049</v>
      </c>
      <c r="AJ705">
        <f t="shared" si="313"/>
        <v>79.741113611832802</v>
      </c>
      <c r="AK705"/>
      <c r="AL705"/>
      <c r="AM705"/>
      <c r="AN705"/>
    </row>
    <row r="706" spans="1:40" x14ac:dyDescent="0.25">
      <c r="A706"/>
      <c r="B706">
        <f t="shared" si="314"/>
        <v>57200</v>
      </c>
      <c r="C706" s="186" t="str">
        <f t="shared" si="282"/>
        <v>-0.0000233588012312879+0.0428150666439358i</v>
      </c>
      <c r="D706" s="158" t="str">
        <f t="shared" si="283"/>
        <v>-5.95718504114873+0.328248844270175i</v>
      </c>
      <c r="E706" t="str">
        <f t="shared" si="284"/>
        <v>2870</v>
      </c>
      <c r="F706" t="str">
        <f t="shared" si="285"/>
        <v>0.777000777000777</v>
      </c>
      <c r="G706" t="str">
        <f t="shared" si="280"/>
        <v>0.777000777000777</v>
      </c>
      <c r="H706" t="str">
        <f t="shared" si="286"/>
        <v>5.96190151724464+4.10462069547064i</v>
      </c>
      <c r="I706" t="str">
        <f t="shared" si="287"/>
        <v>224.62387473167i</v>
      </c>
      <c r="J706" t="str">
        <f t="shared" si="281"/>
        <v>-42.1579458786819+48.5809328305664i</v>
      </c>
      <c r="K706" t="str">
        <f t="shared" si="288"/>
        <v>2.63751120501408-2.28880032055375i</v>
      </c>
      <c r="L706" t="str">
        <f t="shared" si="289"/>
        <v>0.155098628159531-0.115474081087136i</v>
      </c>
      <c r="M706" t="str">
        <f t="shared" si="290"/>
        <v>2.79260983317361-2.40427440164089i</v>
      </c>
      <c r="N706" t="str">
        <f t="shared" si="291"/>
        <v>-0.253676835939325i</v>
      </c>
      <c r="O706" t="str">
        <f t="shared" si="292"/>
        <v>0.967996210575874-0.250964810901346i</v>
      </c>
      <c r="P706" t="str">
        <f t="shared" si="293"/>
        <v>0.032003789424126+0.250964810901346i</v>
      </c>
      <c r="Q706" t="str">
        <f t="shared" si="294"/>
        <v>-0.032003789424126+0.00271202503797902i</v>
      </c>
      <c r="R706" t="str">
        <f t="shared" si="295"/>
        <v>-0.333094688201745-7.86994842072972i</v>
      </c>
      <c r="S706" t="str">
        <f t="shared" si="296"/>
        <v>0.026185225571465i</v>
      </c>
      <c r="T706" t="str">
        <f t="shared" si="297"/>
        <v>0.206076374632602-0.00872215954721949i</v>
      </c>
      <c r="U706" t="str">
        <f t="shared" si="298"/>
        <v>0.00005-0.00421580162883808i</v>
      </c>
      <c r="V706" t="str">
        <f t="shared" si="299"/>
        <v>3.33333333333333E-06-0.0046373817917219i</v>
      </c>
      <c r="W706" t="str">
        <f t="shared" si="300"/>
        <v>0.0000144742668845313-0.00220834541391242i</v>
      </c>
      <c r="X706" t="str">
        <f t="shared" si="301"/>
        <v>0.000106352144964839-0.00220330673628745i</v>
      </c>
      <c r="Y706" t="str">
        <f t="shared" si="302"/>
        <v>0.009+0.0359398199570672i</v>
      </c>
      <c r="Z706" t="str">
        <f t="shared" si="303"/>
        <v>-0.841131947919855-0.2711772164413i</v>
      </c>
      <c r="AA706" t="str">
        <f t="shared" si="304"/>
        <v>104.406870631592-386.798546259882i</v>
      </c>
      <c r="AB706" t="str">
        <f t="shared" si="305"/>
        <v>1.42354729599109-0.0602514803590828i</v>
      </c>
      <c r="AC706" t="str">
        <f t="shared" si="306"/>
        <v>4.83055108488411-3.59085719979053i</v>
      </c>
      <c r="AD706" t="str">
        <f t="shared" si="307"/>
        <v>0.195781676492267+0.133064023330923i</v>
      </c>
      <c r="AE706" t="str">
        <f t="shared" si="308"/>
        <v>-0.128594291459596-0.165015931203776i</v>
      </c>
      <c r="AF706" t="str">
        <f t="shared" si="309"/>
        <v>-11.9190865583934-3.77637185120046i</v>
      </c>
      <c r="AG706" t="str">
        <f t="shared" si="310"/>
        <v>1.26031392109151-0.22384367588648i</v>
      </c>
      <c r="AH706" t="str">
        <f t="shared" si="311"/>
        <v>0.364584061692884+2.01066482259363i</v>
      </c>
      <c r="AI706">
        <f t="shared" si="312"/>
        <v>6.2072872448169889</v>
      </c>
      <c r="AJ706">
        <f t="shared" si="313"/>
        <v>79.722501660155231</v>
      </c>
      <c r="AK706"/>
      <c r="AL706"/>
      <c r="AM706"/>
      <c r="AN706"/>
    </row>
    <row r="707" spans="1:40" x14ac:dyDescent="0.25">
      <c r="A707"/>
      <c r="B707">
        <f t="shared" si="314"/>
        <v>57300</v>
      </c>
      <c r="C707" s="186" t="str">
        <f t="shared" si="282"/>
        <v>-0.0000232773408075159+0.0427403458041056i</v>
      </c>
      <c r="D707" s="158" t="str">
        <f t="shared" si="283"/>
        <v>-5.95718441661882+0.327675984498143i</v>
      </c>
      <c r="E707" t="str">
        <f t="shared" si="284"/>
        <v>2870</v>
      </c>
      <c r="F707" t="str">
        <f t="shared" si="285"/>
        <v>0.777000777000777</v>
      </c>
      <c r="G707" t="str">
        <f t="shared" si="280"/>
        <v>0.777000777000777</v>
      </c>
      <c r="H707" t="str">
        <f t="shared" si="286"/>
        <v>5.96883600865372+4.10280760175159i</v>
      </c>
      <c r="I707" t="str">
        <f t="shared" si="287"/>
        <v>225.016573813369i</v>
      </c>
      <c r="J707" t="str">
        <f t="shared" si="281"/>
        <v>-42.3089796946114+48.6658645313193i</v>
      </c>
      <c r="K707" t="str">
        <f t="shared" si="288"/>
        <v>2.63336466271423-2.2893864748171i</v>
      </c>
      <c r="L707" t="str">
        <f t="shared" si="289"/>
        <v>0.15490530003486-0.11553177049539i</v>
      </c>
      <c r="M707" t="str">
        <f t="shared" si="290"/>
        <v>2.78826996274909-2.40491824531249i</v>
      </c>
      <c r="N707" t="str">
        <f t="shared" si="291"/>
        <v>-0.254120326911247i</v>
      </c>
      <c r="O707" t="str">
        <f t="shared" si="292"/>
        <v>0.967884814756819-0.251394083787107i</v>
      </c>
      <c r="P707" t="str">
        <f t="shared" si="293"/>
        <v>0.032115185243181+0.251394083787107i</v>
      </c>
      <c r="Q707" t="str">
        <f t="shared" si="294"/>
        <v>-0.032115185243181+0.00272624312413999i</v>
      </c>
      <c r="R707" t="str">
        <f t="shared" si="295"/>
        <v>-0.333093851977953-7.85616451221705i</v>
      </c>
      <c r="S707" t="str">
        <f t="shared" si="296"/>
        <v>0.0262310039378487i</v>
      </c>
      <c r="T707" t="str">
        <f t="shared" si="297"/>
        <v>0.206075082256353-0.00873738614290688i</v>
      </c>
      <c r="U707" t="str">
        <f t="shared" si="298"/>
        <v>0.00005-0.00420844420889246i</v>
      </c>
      <c r="V707" t="str">
        <f t="shared" si="299"/>
        <v>3.33333333333333E-06-0.00462928862978172i</v>
      </c>
      <c r="W707" t="str">
        <f t="shared" si="300"/>
        <v>0.0000144742654431996-0.00220449164679392i</v>
      </c>
      <c r="X707" t="str">
        <f t="shared" si="301"/>
        <v>0.000106032293028726-0.00219947507730903i</v>
      </c>
      <c r="Y707" t="str">
        <f t="shared" si="302"/>
        <v>0.009+0.036002651810139i</v>
      </c>
      <c r="Z707" t="str">
        <f t="shared" si="303"/>
        <v>-0.83827779513218-0.269733133293043i</v>
      </c>
      <c r="AA707" t="str">
        <f t="shared" si="304"/>
        <v>104.020150256137-386.140901957446i</v>
      </c>
      <c r="AB707" t="str">
        <f t="shared" si="305"/>
        <v>1.42353836843344-0.0603566635910596i</v>
      </c>
      <c r="AC707" t="str">
        <f t="shared" si="306"/>
        <v>4.82405643202748-3.59178406729066i</v>
      </c>
      <c r="AD707" t="str">
        <f t="shared" si="307"/>
        <v>0.195840226645955+0.133302574559685i</v>
      </c>
      <c r="AE707" t="str">
        <f t="shared" si="308"/>
        <v>-0.128212392278945-0.164569186245369i</v>
      </c>
      <c r="AF707" t="str">
        <f t="shared" si="309"/>
        <v>-11.9260204252725-3.77513161725345i</v>
      </c>
      <c r="AG707" t="str">
        <f t="shared" si="310"/>
        <v>1.2600785603558-0.223555879875437i</v>
      </c>
      <c r="AH707" t="str">
        <f t="shared" si="311"/>
        <v>0.364471537913584+2.0063462447791i</v>
      </c>
      <c r="AI707">
        <f t="shared" si="312"/>
        <v>6.189121373188792</v>
      </c>
      <c r="AJ707">
        <f t="shared" si="313"/>
        <v>79.703963421792338</v>
      </c>
      <c r="AK707"/>
      <c r="AL707"/>
      <c r="AM707"/>
      <c r="AN707"/>
    </row>
    <row r="708" spans="1:40" x14ac:dyDescent="0.25">
      <c r="A708"/>
      <c r="B708">
        <f t="shared" si="314"/>
        <v>57400</v>
      </c>
      <c r="C708" s="186" t="str">
        <f t="shared" si="282"/>
        <v>-0.0000231963057639483+0.0426658853154025i</v>
      </c>
      <c r="D708" s="158" t="str">
        <f t="shared" si="283"/>
        <v>-5.95718379535015+0.327105120751419i</v>
      </c>
      <c r="E708" t="str">
        <f t="shared" si="284"/>
        <v>2870</v>
      </c>
      <c r="F708" t="str">
        <f t="shared" si="285"/>
        <v>0.777000777000777</v>
      </c>
      <c r="G708" t="str">
        <f t="shared" si="280"/>
        <v>0.777000777000777</v>
      </c>
      <c r="H708" t="str">
        <f t="shared" si="286"/>
        <v>5.97575228153527+4.10098679345317i</v>
      </c>
      <c r="I708" t="str">
        <f t="shared" si="287"/>
        <v>225.409272895068i</v>
      </c>
      <c r="J708" t="str">
        <f t="shared" si="281"/>
        <v>-42.4602773250666+48.7507962320719i</v>
      </c>
      <c r="K708" t="str">
        <f t="shared" si="288"/>
        <v>2.62922391368354-2.28996416783151i</v>
      </c>
      <c r="L708" t="str">
        <f t="shared" si="289"/>
        <v>0.154712116841268-0.115589064909827i</v>
      </c>
      <c r="M708" t="str">
        <f t="shared" si="290"/>
        <v>2.78393603052481-2.40555323274134i</v>
      </c>
      <c r="N708" t="str">
        <f t="shared" si="291"/>
        <v>-0.254563817883169i</v>
      </c>
      <c r="O708" t="str">
        <f t="shared" si="292"/>
        <v>0.967773228570075-0.251823307227614i</v>
      </c>
      <c r="P708" t="str">
        <f t="shared" si="293"/>
        <v>0.032226771429925+0.251823307227614i</v>
      </c>
      <c r="Q708" t="str">
        <f t="shared" si="294"/>
        <v>-0.032226771429925+0.00274051065555503i</v>
      </c>
      <c r="R708" t="str">
        <f t="shared" si="295"/>
        <v>-0.33309301428604-7.84242854522719i</v>
      </c>
      <c r="S708" t="str">
        <f t="shared" si="296"/>
        <v>0.0262767823042324i</v>
      </c>
      <c r="T708" t="str">
        <f t="shared" si="297"/>
        <v>0.206073787619433-0.00875261262345485i</v>
      </c>
      <c r="U708" t="str">
        <f t="shared" si="298"/>
        <v>0.0000500000000000002-0.00420111242455643i</v>
      </c>
      <c r="V708" t="str">
        <f t="shared" si="299"/>
        <v>3.33333333333333E-06-0.00462122366701206i</v>
      </c>
      <c r="W708" t="str">
        <f t="shared" si="300"/>
        <v>0.0000144742639993506-0.00220065130785182i</v>
      </c>
      <c r="X708" t="str">
        <f t="shared" si="301"/>
        <v>0.000105714107483625-0.00219565670022782i</v>
      </c>
      <c r="Y708" t="str">
        <f t="shared" si="302"/>
        <v>0.009+0.0360654836632108i</v>
      </c>
      <c r="Z708" t="str">
        <f t="shared" si="303"/>
        <v>-0.835437859878768-0.268299446032789i</v>
      </c>
      <c r="AA708" t="str">
        <f t="shared" si="304"/>
        <v>103.635600606084-385.485401616996i</v>
      </c>
      <c r="AB708" t="str">
        <f t="shared" si="305"/>
        <v>1.42352942525939-0.0604618460276692i</v>
      </c>
      <c r="AC708" t="str">
        <f t="shared" si="306"/>
        <v>4.81757066832252-3.59269772246362i</v>
      </c>
      <c r="AD708" t="str">
        <f t="shared" si="307"/>
        <v>0.195898876688813+0.133541082503606i</v>
      </c>
      <c r="AE708" t="str">
        <f t="shared" si="308"/>
        <v>-0.12783233983522-0.164124836266761i</v>
      </c>
      <c r="AF708" t="str">
        <f t="shared" si="309"/>
        <v>-11.9329360768854-3.77388167270175i</v>
      </c>
      <c r="AG708" t="str">
        <f t="shared" si="310"/>
        <v>1.2598444527452-0.223269099654405i</v>
      </c>
      <c r="AH708" t="str">
        <f t="shared" si="311"/>
        <v>0.364356658062292+2.00204468240972i</v>
      </c>
      <c r="AI708">
        <f t="shared" si="312"/>
        <v>6.1709879990109071</v>
      </c>
      <c r="AJ708">
        <f t="shared" si="313"/>
        <v>79.685498447411916</v>
      </c>
      <c r="AK708"/>
      <c r="AL708"/>
      <c r="AM708"/>
      <c r="AN708"/>
    </row>
    <row r="709" spans="1:40" x14ac:dyDescent="0.25">
      <c r="A709"/>
      <c r="B709">
        <f t="shared" si="314"/>
        <v>57500</v>
      </c>
      <c r="C709" s="186" t="str">
        <f t="shared" si="282"/>
        <v>-0.0000231156931439946+0.0425916838194742i</v>
      </c>
      <c r="D709" s="158" t="str">
        <f t="shared" si="283"/>
        <v>-5.95718317732006+0.326536242615969i</v>
      </c>
      <c r="E709" t="str">
        <f t="shared" si="284"/>
        <v>2870</v>
      </c>
      <c r="F709" t="str">
        <f t="shared" si="285"/>
        <v>0.777000777000777</v>
      </c>
      <c r="G709" t="str">
        <f t="shared" ref="G709:G772" si="315">IF($C$11=$C$7,$C$24,F709)</f>
        <v>0.777000777000777</v>
      </c>
      <c r="H709" t="str">
        <f t="shared" si="286"/>
        <v>5.98265037617306+4.09915834179818i</v>
      </c>
      <c r="I709" t="str">
        <f t="shared" si="287"/>
        <v>225.801971976766i</v>
      </c>
      <c r="J709" t="str">
        <f t="shared" ref="J709:J772" si="316">IMSUM(COMPLEX(0,2*PI()*B709*$C$113*$C$112),COMPLEX(0,2*PI()*B709*$C$113*$C$111),COMPLEX(0,2*PI()*B709*$C$28*10^-12*$C$111),COMPLEX(-1*2*PI()*B709*2*PI()*B709*$C$113*$C$112*$C$28*10^-12*$C$111,0),COMPLEX(1,0))</f>
        <v>-42.6118387700474+48.8357279328247i</v>
      </c>
      <c r="K709" t="str">
        <f t="shared" si="288"/>
        <v>2.62508896479472-2.29053343647771i</v>
      </c>
      <c r="L709" t="str">
        <f t="shared" si="289"/>
        <v>0.154519079295887-0.115645965433096i</v>
      </c>
      <c r="M709" t="str">
        <f t="shared" si="290"/>
        <v>2.77960804409061-2.40617940191081i</v>
      </c>
      <c r="N709" t="str">
        <f t="shared" si="291"/>
        <v>-0.255007308855091i</v>
      </c>
      <c r="O709" t="str">
        <f t="shared" si="292"/>
        <v>0.967661452037591-0.252252481138446i</v>
      </c>
      <c r="P709" t="str">
        <f t="shared" si="293"/>
        <v>0.032338547962409+0.252252481138446i</v>
      </c>
      <c r="Q709" t="str">
        <f t="shared" si="294"/>
        <v>-0.032338547962409+0.00275482771664498i</v>
      </c>
      <c r="R709" t="str">
        <f t="shared" si="295"/>
        <v>-0.333092175126049-7.82874026963026i</v>
      </c>
      <c r="S709" t="str">
        <f t="shared" si="296"/>
        <v>0.0263225606706161i</v>
      </c>
      <c r="T709" t="str">
        <f t="shared" si="297"/>
        <v>0.206072490721838-0.00876783898866291i</v>
      </c>
      <c r="U709" t="str">
        <f t="shared" si="298"/>
        <v>0.0000500000000000002-0.00419380614207893i</v>
      </c>
      <c r="V709" t="str">
        <f t="shared" si="299"/>
        <v>3.33333333333333E-06-0.00461318675628682i</v>
      </c>
      <c r="W709" t="str">
        <f t="shared" si="300"/>
        <v>0.0000144742625529844-0.00219682432702607i</v>
      </c>
      <c r="X709" t="str">
        <f t="shared" si="301"/>
        <v>0.000105397576780547-0.00219185153622607i</v>
      </c>
      <c r="Y709" t="str">
        <f t="shared" si="302"/>
        <v>0.009+0.0361283155162826i</v>
      </c>
      <c r="Z709" t="str">
        <f t="shared" si="303"/>
        <v>-0.832612050757851-0.266876060794634i</v>
      </c>
      <c r="AA709" t="str">
        <f t="shared" si="304"/>
        <v>103.253205354223-384.832035590029i</v>
      </c>
      <c r="AB709" t="str">
        <f t="shared" si="305"/>
        <v>1.4235204664689-0.0605670276675265i</v>
      </c>
      <c r="AC709" t="str">
        <f t="shared" si="306"/>
        <v>4.81109380511601-3.59359822192725i</v>
      </c>
      <c r="AD709" t="str">
        <f t="shared" si="307"/>
        <v>0.195957626609051+0.133779547221346i</v>
      </c>
      <c r="AE709" t="str">
        <f t="shared" si="308"/>
        <v>-0.127454122775281-0.163682862633511i</v>
      </c>
      <c r="AF709" t="str">
        <f t="shared" si="309"/>
        <v>-11.9398335534931-3.77262209918221i</v>
      </c>
      <c r="AG709" t="str">
        <f t="shared" si="310"/>
        <v>1.25961158890935-0.222983331098799i</v>
      </c>
      <c r="AH709" t="str">
        <f t="shared" si="311"/>
        <v>0.364239454176658+1.99776004332103i</v>
      </c>
      <c r="AI709">
        <f t="shared" si="312"/>
        <v>6.1528870259864821</v>
      </c>
      <c r="AJ709">
        <f t="shared" si="313"/>
        <v>79.667106290624545</v>
      </c>
      <c r="AK709"/>
      <c r="AL709"/>
      <c r="AM709"/>
      <c r="AN709"/>
    </row>
    <row r="710" spans="1:40" x14ac:dyDescent="0.25">
      <c r="A710"/>
      <c r="B710">
        <f t="shared" si="314"/>
        <v>57600</v>
      </c>
      <c r="C710" s="186" t="str">
        <f t="shared" ref="C710:C773" si="317">IMPRODUCT(COMPLEX(-1,0),IMDIV(IMPRODUCT(G710,COMPLEX($C$100+$C$101,0)),COMPLEX($C$100,2*PI()*B710*$C$103*$C$102*(2*$C$100+$C$101))))</f>
        <v>-0.0000230355000167069+0.0425177399674018i</v>
      </c>
      <c r="D710" s="158" t="str">
        <f t="shared" ref="D710:D773" si="318">IMPRODUCT(COMPLEX($C$106,0),IMSUB(C710,G710))</f>
        <v>-5.95718256250609+0.325969339750081i</v>
      </c>
      <c r="E710" t="str">
        <f t="shared" ref="E710:E773" si="319">IMDIV(COMPLEX($C$20*10^3,0),COMPLEX(1,2*PI()*B710*$C$20*1000*$C$29*10^-12))</f>
        <v>2870</v>
      </c>
      <c r="F710" t="str">
        <f t="shared" ref="F710:F773" si="320">IMDIV(COMPLEX($C$22*1000,0),IMSUM(COMPLEX($C$22*1000,0),E710))</f>
        <v>0.777000777000777</v>
      </c>
      <c r="G710" t="str">
        <f t="shared" si="315"/>
        <v>0.777000777000777</v>
      </c>
      <c r="H710" t="str">
        <f t="shared" ref="H710:H773" si="321">IMPRODUCT(COMPLEX($C$108,0),IMPRODUCT(COMPLEX(-1,0),D710),IMDIV(COMPLEX(0,2*PI()*B710*$C$109*$C$110),COMPLEX(1,2*PI()*B710*$C$109*$C$110)))</f>
        <v>5.98953033291392+4.09732231756307i</v>
      </c>
      <c r="I710" t="str">
        <f t="shared" ref="I710:I773" si="322">COMPLEX(0,2*PI()*B710*$C$113*$C$112*$C$114)</f>
        <v>226.194671058465i</v>
      </c>
      <c r="J710" t="str">
        <f t="shared" si="316"/>
        <v>-42.7636640295539+48.9206596335774i</v>
      </c>
      <c r="K710" t="str">
        <f t="shared" ref="K710:K773" si="323">IMDIV(I710,J710)</f>
        <v>2.6209598227809-2.29109431753108i</v>
      </c>
      <c r="L710" t="str">
        <f t="shared" ref="L710:L773" si="324">IMDIV(COMPLEX($C$117,0),COMPLEX(1,2*PI()*B710*$C$115*$C$116))</f>
        <v>0.15432618811038-0.115702473167482i</v>
      </c>
      <c r="M710" t="str">
        <f t="shared" ref="M710:M773" si="325">IMSUM(K710,L710)</f>
        <v>2.77528601089128-2.40679679069856i</v>
      </c>
      <c r="N710" t="str">
        <f t="shared" ref="N710:N773" si="326">COMPLEX(0,-2*PI()*B710*$C$43)</f>
        <v>-0.255450799827013i</v>
      </c>
      <c r="O710" t="str">
        <f t="shared" ref="O710:O773" si="327">IMEXP(N710)</f>
        <v>0.96754948518135-0.25268160543519i</v>
      </c>
      <c r="P710" t="str">
        <f t="shared" ref="P710:P773" si="328">IMSUB(COMPLEX(1,0),O710)</f>
        <v>0.03245051481865+0.25268160543519i</v>
      </c>
      <c r="Q710" t="str">
        <f t="shared" ref="Q710:Q773" si="329">IMSUM(COMPLEX(0,2*PI()*B710*$C$43),O710,COMPLEX(-1,0))</f>
        <v>-0.03245051481865+0.00276919439182299i</v>
      </c>
      <c r="R710" t="str">
        <f t="shared" ref="R710:R773" si="330">IMDIV(P710,Q710)</f>
        <v>-0.333091334497673-7.81509943703248i</v>
      </c>
      <c r="S710" t="str">
        <f t="shared" ref="S710:S773" si="331">IMDIV(COMPLEX(0,2*PI()*B710*$C$123),COMPLEX($C$124,0))</f>
        <v>0.0263683390369998i</v>
      </c>
      <c r="T710" t="str">
        <f t="shared" ref="T710:T773" si="332">IMPRODUCT(R710,S710)</f>
        <v>0.206071191563539-0.00878306523832135i</v>
      </c>
      <c r="U710" t="str">
        <f t="shared" ref="U710:U773" si="333">IMDIV(COMPLEX(1,2*PI()*B710*$C$16*10^-3*$C$15*10^-6),COMPLEX(0,2*PI()*B710*$C$15*10^-6))</f>
        <v>0.0000500000000000002-0.00418652522863782i</v>
      </c>
      <c r="V710" t="str">
        <f t="shared" ref="V710:V773" si="334">IMSUM(COMPLEX($C$18*10^-3,0),IMDIV(COMPLEX(1,0),COMPLEX(0,2*PI()*B710*($C$17*1*10^-6))))</f>
        <v>3.33333333333333E-06-0.00460517775150161i</v>
      </c>
      <c r="W710" t="str">
        <f t="shared" ref="W710:W773" si="335">IMDIV(IMPRODUCT(U710,V710),IMSUM(U710,V710))</f>
        <v>0.0000144742611041009-0.00219301063474313i</v>
      </c>
      <c r="X710" t="str">
        <f t="shared" ref="X710:X773" si="336">IMDIV(IMPRODUCT(COMPLEX($C$19,0),W710),IMSUM(COMPLEX($C$19,0),W710))</f>
        <v>0.000105082689470322-0.00218805951695977i</v>
      </c>
      <c r="Y710" t="str">
        <f t="shared" ref="Y710:Y773" si="337">COMPLEX($C$13*10^-3,2*PI()*B710*$C$12*0.000001)</f>
        <v>0.009+0.0361911473693544i</v>
      </c>
      <c r="Z710" t="str">
        <f t="shared" ref="Z710:Z773" si="338">IMPRODUCT(COMPLEX($C$6,0),IMDIV(X710,IMSUM(X710,Y710)))</f>
        <v>-0.82980027706519-0.265462884729533i</v>
      </c>
      <c r="AA710" t="str">
        <f t="shared" ref="AA710:AA773" si="339">IMDIV(COMPLEX($C$6,0),IMSUM(X710,Y710))</f>
        <v>102.872948326793-384.180794276158i</v>
      </c>
      <c r="AB710" t="str">
        <f t="shared" ref="AB710:AB773" si="340">IMPRODUCT(COMPLEX($C$119,0),T710)</f>
        <v>1.42351149206178-0.0606722085091829i</v>
      </c>
      <c r="AC710" t="str">
        <f t="shared" ref="AC710:AC773" si="341">IMSUM(COMPLEX(1,0),IMPRODUCT(AB710,M710))</f>
        <v>4.80462585353754-3.59448562214223i</v>
      </c>
      <c r="AD710" t="str">
        <f t="shared" ref="AD710:AD773" si="342">IMDIV(AB710,AC710)</f>
        <v>0.196016476394873+0.134017968770883i</v>
      </c>
      <c r="AE710" t="str">
        <f t="shared" ref="AE710:AE773" si="343">IMPRODUCT(AD710,AA710,X710)</f>
        <v>-0.127077729826297-0.163243246896094i</v>
      </c>
      <c r="AF710" t="str">
        <f t="shared" ref="AF710:AF773" si="344">IMSUB(D710,H710)</f>
        <v>-11.94671289542-3.77135297781299i</v>
      </c>
      <c r="AG710" t="str">
        <f t="shared" ref="AG710:AG773" si="345">IMSUM(COMPLEX(1,0),IMPRODUCT(AD710,AA710,COMPLEX($C$127,0)))</f>
        <v>1.2593799595841-0.22269857009925i</v>
      </c>
      <c r="AH710" t="str">
        <f t="shared" ref="AH710:AH773" si="346">IMDIV(IMPRODUCT(AE710,AF710),AG710)</f>
        <v>0.364119957924884+1.99349223595831i</v>
      </c>
      <c r="AI710">
        <f t="shared" ref="AI710:AI773" si="347">20*LOG10(IMABS(AH710))</f>
        <v>6.13481835818334</v>
      </c>
      <c r="AJ710">
        <f t="shared" ref="AJ710:AJ773" si="348">IMARGUMENT(AH710)*180/PI()</f>
        <v>79.648786507961731</v>
      </c>
      <c r="AK710"/>
      <c r="AL710"/>
      <c r="AM710"/>
      <c r="AN710"/>
    </row>
    <row r="711" spans="1:40" x14ac:dyDescent="0.25">
      <c r="A711"/>
      <c r="B711">
        <f t="shared" si="314"/>
        <v>57700</v>
      </c>
      <c r="C711" s="186" t="str">
        <f t="shared" si="317"/>
        <v>-0.0000229557234765135+0.0424440524196173i</v>
      </c>
      <c r="D711" s="158" t="str">
        <f t="shared" si="318"/>
        <v>-5.95718195088595+0.325404401883733i</v>
      </c>
      <c r="E711" t="str">
        <f t="shared" si="319"/>
        <v>2870</v>
      </c>
      <c r="F711" t="str">
        <f t="shared" si="320"/>
        <v>0.777000777000777</v>
      </c>
      <c r="G711" t="str">
        <f t="shared" si="315"/>
        <v>0.777000777000777</v>
      </c>
      <c r="H711" t="str">
        <f t="shared" si="321"/>
        <v>5.99639219216519+4.09547879108012i</v>
      </c>
      <c r="I711" t="str">
        <f t="shared" si="322"/>
        <v>226.587370140164i</v>
      </c>
      <c r="J711" t="str">
        <f t="shared" si="316"/>
        <v>-42.915753103586+49.0055913343302i</v>
      </c>
      <c r="K711" t="str">
        <f t="shared" si="323"/>
        <v>2.61683649423644-2.29164684766149i</v>
      </c>
      <c r="L711" t="str">
        <f t="shared" si="324"/>
        <v>0.154133443990964-0.115758589214885i</v>
      </c>
      <c r="M711" t="str">
        <f t="shared" si="325"/>
        <v>2.7709699382274-2.40740543687637i</v>
      </c>
      <c r="N711" t="str">
        <f t="shared" si="326"/>
        <v>-0.255894290798934i</v>
      </c>
      <c r="O711" t="str">
        <f t="shared" si="327"/>
        <v>0.967437328023375-0.253110680033444i</v>
      </c>
      <c r="P711" t="str">
        <f t="shared" si="328"/>
        <v>0.032562671976625+0.253110680033444i</v>
      </c>
      <c r="Q711" t="str">
        <f t="shared" si="329"/>
        <v>-0.032562671976625+0.00278361076549i</v>
      </c>
      <c r="R711" t="str">
        <f t="shared" si="330"/>
        <v>-0.333090492401089-7.80150580076273i</v>
      </c>
      <c r="S711" t="str">
        <f t="shared" si="331"/>
        <v>0.0264141174033835i</v>
      </c>
      <c r="T711" t="str">
        <f t="shared" si="332"/>
        <v>0.206069890144524-0.00879829137223318i</v>
      </c>
      <c r="U711" t="str">
        <f t="shared" si="333"/>
        <v>0.0000499999999999998-0.00417926955233169i</v>
      </c>
      <c r="V711" t="str">
        <f t="shared" si="334"/>
        <v>3.33333333333333E-06-0.00459719650756486i</v>
      </c>
      <c r="W711" t="str">
        <f t="shared" si="335"/>
        <v>0.0000144742596527001-0.0021892101619118i</v>
      </c>
      <c r="X711" t="str">
        <f t="shared" si="336"/>
        <v>0.000104769434202569-0.00218428057455461i</v>
      </c>
      <c r="Y711" t="str">
        <f t="shared" si="337"/>
        <v>0.009+0.0362539792224262i</v>
      </c>
      <c r="Z711" t="str">
        <f t="shared" si="338"/>
        <v>-0.82700244878824-0.264059825992498i</v>
      </c>
      <c r="AA711" t="str">
        <f t="shared" si="339"/>
        <v>102.494813501758-383.531668122965i</v>
      </c>
      <c r="AB711" t="str">
        <f t="shared" si="340"/>
        <v>1.42350250203795-0.0607773885512776i</v>
      </c>
      <c r="AC711" t="str">
        <f t="shared" si="341"/>
        <v>4.79816682450115-3.59535997941283i</v>
      </c>
      <c r="AD711" t="str">
        <f t="shared" si="342"/>
        <v>0.196075426034497+0.13425634720953i</v>
      </c>
      <c r="AE711" t="str">
        <f t="shared" si="343"/>
        <v>-0.12670314979519-0.16280597078772i</v>
      </c>
      <c r="AF711" t="str">
        <f t="shared" si="344"/>
        <v>-11.9535741430511-3.77007438919639i</v>
      </c>
      <c r="AG711" t="str">
        <f t="shared" si="345"/>
        <v>1.25914955559068-0.222414812561674i</v>
      </c>
      <c r="AH711" t="str">
        <f t="shared" si="346"/>
        <v>0.363998200610141+1.98924116937187i</v>
      </c>
      <c r="AI711">
        <f t="shared" si="347"/>
        <v>6.1167819000320129</v>
      </c>
      <c r="AJ711">
        <f t="shared" si="348"/>
        <v>79.630538658852501</v>
      </c>
      <c r="AK711"/>
      <c r="AL711"/>
      <c r="AM711"/>
      <c r="AN711"/>
    </row>
    <row r="712" spans="1:40" x14ac:dyDescent="0.25">
      <c r="A712"/>
      <c r="B712">
        <f t="shared" si="314"/>
        <v>57800</v>
      </c>
      <c r="C712" s="186" t="str">
        <f t="shared" si="317"/>
        <v>-0.0000228763606429551+0.0423706198458231i</v>
      </c>
      <c r="D712" s="158" t="str">
        <f t="shared" si="318"/>
        <v>-5.95718134243756+0.324841418817977i</v>
      </c>
      <c r="E712" t="str">
        <f t="shared" si="319"/>
        <v>2870</v>
      </c>
      <c r="F712" t="str">
        <f t="shared" si="320"/>
        <v>0.777000777000777</v>
      </c>
      <c r="G712" t="str">
        <f t="shared" si="315"/>
        <v>0.777000777000777</v>
      </c>
      <c r="H712" t="str">
        <f t="shared" si="321"/>
        <v>6.00323599439283+4.09362783223962i</v>
      </c>
      <c r="I712" t="str">
        <f t="shared" si="322"/>
        <v>226.980069221863i</v>
      </c>
      <c r="J712" t="str">
        <f t="shared" si="316"/>
        <v>-43.0681059921437+49.0905230350829i</v>
      </c>
      <c r="K712" t="str">
        <f t="shared" si="323"/>
        <v>2.61271898561795-2.29219106343323i</v>
      </c>
      <c r="L712" t="str">
        <f t="shared" si="324"/>
        <v>0.153940847638425-0.115814314676792i</v>
      </c>
      <c r="M712" t="str">
        <f t="shared" si="325"/>
        <v>2.76665983325638-2.40800537811002i</v>
      </c>
      <c r="N712" t="str">
        <f t="shared" si="326"/>
        <v>-0.256337781770856i</v>
      </c>
      <c r="O712" t="str">
        <f t="shared" si="327"/>
        <v>0.967324980585726-0.253539704848817i</v>
      </c>
      <c r="P712" t="str">
        <f t="shared" si="328"/>
        <v>0.032675019414274+0.253539704848817i</v>
      </c>
      <c r="Q712" t="str">
        <f t="shared" si="329"/>
        <v>-0.032675019414274+0.00279807692203898i</v>
      </c>
      <c r="R712" t="str">
        <f t="shared" si="330"/>
        <v>-0.333089648836055-7.78795911585687i</v>
      </c>
      <c r="S712" t="str">
        <f t="shared" si="331"/>
        <v>0.0264598957697671i</v>
      </c>
      <c r="T712" t="str">
        <f t="shared" si="332"/>
        <v>0.20606858646478-0.00881351739019034i</v>
      </c>
      <c r="U712" t="str">
        <f t="shared" si="333"/>
        <v>0.0000499999999999998-0.00417203898217194i</v>
      </c>
      <c r="V712" t="str">
        <f t="shared" si="334"/>
        <v>3.33333333333333E-06-0.00458924288038914i</v>
      </c>
      <c r="W712" t="str">
        <f t="shared" si="335"/>
        <v>0.0000144742581987821-0.00218542283991901i</v>
      </c>
      <c r="X712" t="str">
        <f t="shared" si="336"/>
        <v>0.000104457799724672-0.00218051464160197i</v>
      </c>
      <c r="Y712" t="str">
        <f t="shared" si="337"/>
        <v>0.009+0.036316811075498i</v>
      </c>
      <c r="Z712" t="str">
        <f t="shared" si="338"/>
        <v>-0.824218476600365-0.262666793729956i</v>
      </c>
      <c r="AA712" t="str">
        <f t="shared" si="339"/>
        <v>102.118785007108-382.884647625844i</v>
      </c>
      <c r="AB712" t="str">
        <f t="shared" si="340"/>
        <v>1.42349349639731-0.0608825677923734i</v>
      </c>
      <c r="AC712" t="str">
        <f t="shared" si="341"/>
        <v>4.79171672870694-3.59622134988603i</v>
      </c>
      <c r="AD712" t="str">
        <f t="shared" si="342"/>
        <v>0.196134475516143+0.134494682593933i</v>
      </c>
      <c r="AE712" t="str">
        <f t="shared" si="343"/>
        <v>-0.126330371568051-0.162371016222153i</v>
      </c>
      <c r="AF712" t="str">
        <f t="shared" si="344"/>
        <v>-11.9604173368304-3.76878641342164i</v>
      </c>
      <c r="AG712" t="str">
        <f t="shared" si="345"/>
        <v>1.25892036783468-0.222132054407306i</v>
      </c>
      <c r="AH712" t="str">
        <f t="shared" si="346"/>
        <v>0.363874213174923+1.98500675321264i</v>
      </c>
      <c r="AI712">
        <f t="shared" si="347"/>
        <v>6.0987775563248645</v>
      </c>
      <c r="AJ712">
        <f t="shared" si="348"/>
        <v>79.612362305601806</v>
      </c>
      <c r="AK712"/>
      <c r="AL712"/>
      <c r="AM712"/>
      <c r="AN712"/>
    </row>
    <row r="713" spans="1:40" x14ac:dyDescent="0.25">
      <c r="A713"/>
      <c r="B713">
        <f t="shared" si="314"/>
        <v>57900</v>
      </c>
      <c r="C713" s="186" t="str">
        <f t="shared" si="317"/>
        <v>-0.0000227974086604261+0.0422974409249123i</v>
      </c>
      <c r="D713" s="158" t="str">
        <f t="shared" si="318"/>
        <v>-5.95718073713902+0.324280380424328i</v>
      </c>
      <c r="E713" t="str">
        <f t="shared" si="319"/>
        <v>2870</v>
      </c>
      <c r="F713" t="str">
        <f t="shared" si="320"/>
        <v>0.777000777000777</v>
      </c>
      <c r="G713" t="str">
        <f t="shared" si="315"/>
        <v>0.777000777000777</v>
      </c>
      <c r="H713" t="str">
        <f t="shared" si="321"/>
        <v>6.01006178011903+4.09176951049205i</v>
      </c>
      <c r="I713" t="str">
        <f t="shared" si="322"/>
        <v>227.372768303561i</v>
      </c>
      <c r="J713" t="str">
        <f t="shared" si="316"/>
        <v>-43.2207226952271+49.1754547358357i</v>
      </c>
      <c r="K713" t="str">
        <f t="shared" si="323"/>
        <v>2.6086073032451-2.29272700130496i</v>
      </c>
      <c r="L713" t="str">
        <f t="shared" si="324"/>
        <v>0.153748399748137-0.115869650654266i</v>
      </c>
      <c r="M713" t="str">
        <f t="shared" si="325"/>
        <v>2.76235570299324-2.40859665195923i</v>
      </c>
      <c r="N713" t="str">
        <f t="shared" si="326"/>
        <v>-0.256781272742778i</v>
      </c>
      <c r="O713" t="str">
        <f t="shared" si="327"/>
        <v>0.967212442890499-0.253968679796927i</v>
      </c>
      <c r="P713" t="str">
        <f t="shared" si="328"/>
        <v>0.032787557109501+0.253968679796927i</v>
      </c>
      <c r="Q713" t="str">
        <f t="shared" si="329"/>
        <v>-0.032787557109501+0.00281259294585101i</v>
      </c>
      <c r="R713" t="str">
        <f t="shared" si="330"/>
        <v>-0.333088803802888-7.77445913904271i</v>
      </c>
      <c r="S713" t="str">
        <f t="shared" si="331"/>
        <v>0.0265056741361508i</v>
      </c>
      <c r="T713" t="str">
        <f t="shared" si="332"/>
        <v>0.206067280524286-0.00882874329199962i</v>
      </c>
      <c r="U713" t="str">
        <f t="shared" si="333"/>
        <v>0.0000499999999999998-0.00416483338807492i</v>
      </c>
      <c r="V713" t="str">
        <f t="shared" si="334"/>
        <v>3.33333333333333E-06-0.00458131672688242i</v>
      </c>
      <c r="W713" t="str">
        <f t="shared" si="335"/>
        <v>0.000014474256742347-0.00218164860062569i</v>
      </c>
      <c r="X713" t="str">
        <f t="shared" si="336"/>
        <v>0.000104147774880777-0.00217676165115496i</v>
      </c>
      <c r="Y713" t="str">
        <f t="shared" si="337"/>
        <v>0.009+0.0363796429285698i</v>
      </c>
      <c r="Z713" t="str">
        <f t="shared" si="338"/>
        <v>-0.821448271855093-0.261283698067309i</v>
      </c>
      <c r="AA713" t="str">
        <f t="shared" si="339"/>
        <v>101.744847119187-382.239723327848i</v>
      </c>
      <c r="AB713" t="str">
        <f t="shared" si="340"/>
        <v>1.42348447513972-0.0609877462311356i</v>
      </c>
      <c r="AC713" t="str">
        <f t="shared" si="341"/>
        <v>4.78527557664169-3.59706978955175i</v>
      </c>
      <c r="AD713" t="str">
        <f t="shared" si="342"/>
        <v>0.196193624828042+0.134732974980083i</v>
      </c>
      <c r="AE713" t="str">
        <f t="shared" si="343"/>
        <v>-0.125959384109575-0.161938365291586i</v>
      </c>
      <c r="AF713" t="str">
        <f t="shared" si="344"/>
        <v>-11.9672425172581-3.76748913006772i</v>
      </c>
      <c r="AG713" t="str">
        <f t="shared" si="345"/>
        <v>1.25869238730515-0.221850291572742i</v>
      </c>
      <c r="AH713" t="str">
        <f t="shared" si="346"/>
        <v>0.363748026205276+1.98078889772756i</v>
      </c>
      <c r="AI713">
        <f t="shared" si="347"/>
        <v>6.0808052322141553</v>
      </c>
      <c r="AJ713">
        <f t="shared" si="348"/>
        <v>79.594257013369727</v>
      </c>
      <c r="AK713"/>
      <c r="AL713"/>
      <c r="AM713"/>
      <c r="AN713"/>
    </row>
    <row r="714" spans="1:40" x14ac:dyDescent="0.25">
      <c r="A714"/>
      <c r="B714">
        <f t="shared" si="314"/>
        <v>58000</v>
      </c>
      <c r="C714" s="186" t="str">
        <f t="shared" si="317"/>
        <v>-0.0000227188646979164+0.0422245143448885i</v>
      </c>
      <c r="D714" s="158" t="str">
        <f t="shared" si="318"/>
        <v>-5.95718013496864+0.323721276644145i</v>
      </c>
      <c r="E714" t="str">
        <f t="shared" si="319"/>
        <v>2870</v>
      </c>
      <c r="F714" t="str">
        <f t="shared" si="320"/>
        <v>0.777000777000777</v>
      </c>
      <c r="G714" t="str">
        <f t="shared" si="315"/>
        <v>0.777000777000777</v>
      </c>
      <c r="H714" t="str">
        <f t="shared" si="321"/>
        <v>6.01686958992026+4.08990389485021i</v>
      </c>
      <c r="I714" t="str">
        <f t="shared" si="322"/>
        <v>227.76546738526i</v>
      </c>
      <c r="J714" t="str">
        <f t="shared" si="316"/>
        <v>-43.3736032128362+49.2603864365884i</v>
      </c>
      <c r="K714" t="str">
        <f t="shared" si="323"/>
        <v>2.60450145330166-2.29325469762972i</v>
      </c>
      <c r="L714" t="str">
        <f t="shared" si="324"/>
        <v>0.153556101010083-0.115924598247915i</v>
      </c>
      <c r="M714" t="str">
        <f t="shared" si="325"/>
        <v>2.75805755431174-2.40917929587763i</v>
      </c>
      <c r="N714" t="str">
        <f t="shared" si="326"/>
        <v>-0.2572247637147i</v>
      </c>
      <c r="O714" t="str">
        <f t="shared" si="327"/>
        <v>0.967099714959828-0.2543976047934i</v>
      </c>
      <c r="P714" t="str">
        <f t="shared" si="328"/>
        <v>0.032900285040172+0.2543976047934i</v>
      </c>
      <c r="Q714" t="str">
        <f t="shared" si="329"/>
        <v>-0.032900285040172+0.00282715892129998i</v>
      </c>
      <c r="R714" t="str">
        <f t="shared" si="330"/>
        <v>-0.333087957301262-7.76100562872591i</v>
      </c>
      <c r="S714" t="str">
        <f t="shared" si="331"/>
        <v>0.0265514525025345i</v>
      </c>
      <c r="T714" t="str">
        <f t="shared" si="332"/>
        <v>0.206065972323019-0.0088439690774507i</v>
      </c>
      <c r="U714" t="str">
        <f t="shared" si="333"/>
        <v>0.0000499999999999998-0.0041576526408541i</v>
      </c>
      <c r="V714" t="str">
        <f t="shared" si="334"/>
        <v>3.33333333333333E-06-0.00457341790493951i</v>
      </c>
      <c r="W714" t="str">
        <f t="shared" si="335"/>
        <v>0.0000144742552833946-0.00217788737636272i</v>
      </c>
      <c r="X714" t="str">
        <f t="shared" si="336"/>
        <v>0.00010383934861079-0.00217302153672443i</v>
      </c>
      <c r="Y714" t="str">
        <f t="shared" si="337"/>
        <v>0.009+0.0364424747816416i</v>
      </c>
      <c r="Z714" t="str">
        <f t="shared" si="338"/>
        <v>-0.81869174658041-0.259910450096654i</v>
      </c>
      <c r="AA714" t="str">
        <f t="shared" si="339"/>
        <v>101.372984261032-381.596885819528i</v>
      </c>
      <c r="AB714" t="str">
        <f t="shared" si="340"/>
        <v>1.42347543826502-0.0610929238661113i</v>
      </c>
      <c r="AC714" t="str">
        <f t="shared" si="341"/>
        <v>4.77884337858119-3.59790535424234i</v>
      </c>
      <c r="AD714" t="str">
        <f t="shared" si="342"/>
        <v>0.196252873958423+0.134971224423313i</v>
      </c>
      <c r="AE714" t="str">
        <f t="shared" si="343"/>
        <v>-0.125590176462486-0.161508000264514i</v>
      </c>
      <c r="AF714" t="str">
        <f t="shared" si="344"/>
        <v>-11.9740497248889-3.76618261820607i</v>
      </c>
      <c r="AG714" t="str">
        <f t="shared" si="345"/>
        <v>1.25846560507372-0.221569520009966i</v>
      </c>
      <c r="AH714" t="str">
        <f t="shared" si="346"/>
        <v>0.363619669935086+1.97658751375497i</v>
      </c>
      <c r="AI714">
        <f t="shared" si="347"/>
        <v>6.0628648332100568</v>
      </c>
      <c r="AJ714">
        <f t="shared" si="348"/>
        <v>79.576222350147532</v>
      </c>
      <c r="AK714"/>
      <c r="AL714"/>
      <c r="AM714"/>
      <c r="AN714"/>
    </row>
    <row r="715" spans="1:40" x14ac:dyDescent="0.25">
      <c r="A715"/>
      <c r="B715">
        <f t="shared" si="314"/>
        <v>58100</v>
      </c>
      <c r="C715" s="186" t="str">
        <f t="shared" si="317"/>
        <v>-0.000022640725948758+0.0421518388027882i</v>
      </c>
      <c r="D715" s="158" t="str">
        <f t="shared" si="318"/>
        <v>-5.9571795359049+0.323164097488043i</v>
      </c>
      <c r="E715" t="str">
        <f t="shared" si="319"/>
        <v>2870</v>
      </c>
      <c r="F715" t="str">
        <f t="shared" si="320"/>
        <v>0.777000777000777</v>
      </c>
      <c r="G715" t="str">
        <f t="shared" si="315"/>
        <v>0.777000777000777</v>
      </c>
      <c r="H715" t="str">
        <f t="shared" si="321"/>
        <v>6.023659464425+4.08803105389145i</v>
      </c>
      <c r="I715" t="str">
        <f t="shared" si="322"/>
        <v>228.158166466959i</v>
      </c>
      <c r="J715" t="str">
        <f t="shared" si="316"/>
        <v>-43.5267475449708+49.3453181373412i</v>
      </c>
      <c r="K715" t="str">
        <f t="shared" si="323"/>
        <v>2.60040144183634-2.29377418865471i</v>
      </c>
      <c r="L715" t="str">
        <f t="shared" si="324"/>
        <v>0.153363952108871-0.115979158557879i</v>
      </c>
      <c r="M715" t="str">
        <f t="shared" si="325"/>
        <v>2.75376539394521-2.40975334721259i</v>
      </c>
      <c r="N715" t="str">
        <f t="shared" si="326"/>
        <v>-0.257668254686622i</v>
      </c>
      <c r="O715" t="str">
        <f t="shared" si="327"/>
        <v>0.966986796815887-0.254826479753873i</v>
      </c>
      <c r="P715" t="str">
        <f t="shared" si="328"/>
        <v>0.033013203184113+0.254826479753873i</v>
      </c>
      <c r="Q715" t="str">
        <f t="shared" si="329"/>
        <v>-0.033013203184113+0.00284177493274901i</v>
      </c>
      <c r="R715" t="str">
        <f t="shared" si="330"/>
        <v>-0.333087109330976-7.74759834497604i</v>
      </c>
      <c r="S715" t="str">
        <f t="shared" si="331"/>
        <v>0.0265972308689182i</v>
      </c>
      <c r="T715" t="str">
        <f t="shared" si="332"/>
        <v>0.206064661860976-0.00885919474633657i</v>
      </c>
      <c r="U715" t="str">
        <f t="shared" si="333"/>
        <v>0.00005-0.00415049661221237i</v>
      </c>
      <c r="V715" t="str">
        <f t="shared" si="334"/>
        <v>3.33333333333333E-06-0.00456554627343361i</v>
      </c>
      <c r="W715" t="str">
        <f t="shared" si="335"/>
        <v>0.000014474253821925-0.00217413909992685i</v>
      </c>
      <c r="X715" t="str">
        <f t="shared" si="336"/>
        <v>0.000103532509949396-0.00216929423227512i</v>
      </c>
      <c r="Y715" t="str">
        <f t="shared" si="337"/>
        <v>0.009+0.0365053066347134i</v>
      </c>
      <c r="Z715" t="str">
        <f t="shared" si="338"/>
        <v>-0.815948813473119-0.258546961864689i</v>
      </c>
      <c r="AA715" t="str">
        <f t="shared" si="339"/>
        <v>101.003181000745-380.956125738775i</v>
      </c>
      <c r="AB715" t="str">
        <f t="shared" si="340"/>
        <v>1.42346638577319-0.0611981006958705i</v>
      </c>
      <c r="AC715" t="str">
        <f t="shared" si="341"/>
        <v>4.77242014459155-3.59872809963302i</v>
      </c>
      <c r="AD715" t="str">
        <f t="shared" si="342"/>
        <v>0.196312222895523+0.135209430978314i</v>
      </c>
      <c r="AE715" t="str">
        <f t="shared" si="343"/>
        <v>-0.125222737746976-0.161079903583672i</v>
      </c>
      <c r="AF715" t="str">
        <f t="shared" si="344"/>
        <v>-11.9808390003299-3.76486695640341i</v>
      </c>
      <c r="AG715" t="str">
        <f t="shared" si="345"/>
        <v>1.25824001229364-0.221289735686392i</v>
      </c>
      <c r="AH715" t="str">
        <f t="shared" si="346"/>
        <v>0.363489174250196+1.97240251272037i</v>
      </c>
      <c r="AI715">
        <f t="shared" si="347"/>
        <v>6.0449562651800033</v>
      </c>
      <c r="AJ715">
        <f t="shared" si="348"/>
        <v>79.558257886739028</v>
      </c>
      <c r="AK715"/>
      <c r="AL715"/>
      <c r="AM715"/>
      <c r="AN715"/>
    </row>
    <row r="716" spans="1:40" x14ac:dyDescent="0.25">
      <c r="A716"/>
      <c r="B716">
        <f t="shared" si="314"/>
        <v>58200</v>
      </c>
      <c r="C716" s="186" t="str">
        <f t="shared" si="317"/>
        <v>-0.0000225629896303752+0.0420794130046031i</v>
      </c>
      <c r="D716" s="158" t="str">
        <f t="shared" si="318"/>
        <v>-5.95717893992646+0.322608833035291i</v>
      </c>
      <c r="E716" t="str">
        <f t="shared" si="319"/>
        <v>2870</v>
      </c>
      <c r="F716" t="str">
        <f t="shared" si="320"/>
        <v>0.777000777000777</v>
      </c>
      <c r="G716" t="str">
        <f t="shared" si="315"/>
        <v>0.777000777000777</v>
      </c>
      <c r="H716" t="str">
        <f t="shared" si="321"/>
        <v>6.03043144431181+4.08615105575969i</v>
      </c>
      <c r="I716" t="str">
        <f t="shared" si="322"/>
        <v>228.550865548657i</v>
      </c>
      <c r="J716" t="str">
        <f t="shared" si="316"/>
        <v>-43.6801556916311+49.4302498380939i</v>
      </c>
      <c r="K716" t="str">
        <f t="shared" si="323"/>
        <v>2.59630727476367-2.2942855105214i</v>
      </c>
      <c r="L716" t="str">
        <f t="shared" si="324"/>
        <v>0.153171953723755-0.116033332683804i</v>
      </c>
      <c r="M716" t="str">
        <f t="shared" si="325"/>
        <v>2.74947922848742-2.4103188432052i</v>
      </c>
      <c r="N716" t="str">
        <f t="shared" si="326"/>
        <v>-0.258111745658544i</v>
      </c>
      <c r="O716" t="str">
        <f t="shared" si="327"/>
        <v>0.966873688480883-0.255255304593995i</v>
      </c>
      <c r="P716" t="str">
        <f t="shared" si="328"/>
        <v>0.033126311519117+0.255255304593995i</v>
      </c>
      <c r="Q716" t="str">
        <f t="shared" si="329"/>
        <v>-0.033126311519117+0.00285644106454902i</v>
      </c>
      <c r="R716" t="str">
        <f t="shared" si="330"/>
        <v>-0.333086259892547-7.73423704951074i</v>
      </c>
      <c r="S716" t="str">
        <f t="shared" si="331"/>
        <v>0.0266430092353018i</v>
      </c>
      <c r="T716" t="str">
        <f t="shared" si="332"/>
        <v>0.206063349138128-0.00887442029846927i</v>
      </c>
      <c r="U716" t="str">
        <f t="shared" si="333"/>
        <v>0.00005-0.00414336517473434i</v>
      </c>
      <c r="V716" t="str">
        <f t="shared" si="334"/>
        <v>3.33333333333333E-06-0.00455770169220777i</v>
      </c>
      <c r="W716" t="str">
        <f t="shared" si="335"/>
        <v>0.0000144742523579381-0.00217040370457668i</v>
      </c>
      <c r="X716" t="str">
        <f t="shared" si="336"/>
        <v>0.000103227248025086-0.00216557967222171i</v>
      </c>
      <c r="Y716" t="str">
        <f t="shared" si="337"/>
        <v>0.009+0.0365681384877852i</v>
      </c>
      <c r="Z716" t="str">
        <f t="shared" si="338"/>
        <v>-0.8132193858932-0.257193146360776i</v>
      </c>
      <c r="AA716" t="str">
        <f t="shared" si="339"/>
        <v>100.635422049878-380.317433770652i</v>
      </c>
      <c r="AB716" t="str">
        <f t="shared" si="340"/>
        <v>1.42345731766403-0.0613032767191149i</v>
      </c>
      <c r="AC716" t="str">
        <f t="shared" si="341"/>
        <v>4.76600588452936-3.59953808124136i</v>
      </c>
      <c r="AD716" t="str">
        <f t="shared" si="342"/>
        <v>0.196371671627589+0.135447594699133i</v>
      </c>
      <c r="AE716" t="str">
        <f t="shared" si="343"/>
        <v>-0.12485705716014-0.160654057863964i</v>
      </c>
      <c r="AF716" t="str">
        <f t="shared" si="344"/>
        <v>-11.9876103842383-3.7635422227244i</v>
      </c>
      <c r="AG716" t="str">
        <f t="shared" si="345"/>
        <v>1.25801560019894-0.2210109345849i</v>
      </c>
      <c r="AH716" t="str">
        <f t="shared" si="346"/>
        <v>0.363356568692572+1.96823380663175i</v>
      </c>
      <c r="AI716">
        <f t="shared" si="347"/>
        <v>6.0270794343461285</v>
      </c>
      <c r="AJ716">
        <f t="shared" si="348"/>
        <v>79.540363196736749</v>
      </c>
      <c r="AK716"/>
      <c r="AL716"/>
      <c r="AM716"/>
      <c r="AN716"/>
    </row>
    <row r="717" spans="1:40" x14ac:dyDescent="0.25">
      <c r="A717"/>
      <c r="B717">
        <f t="shared" si="314"/>
        <v>58300</v>
      </c>
      <c r="C717" s="186" t="str">
        <f t="shared" si="317"/>
        <v>-0.0000224856529840354+0.042007235665203i</v>
      </c>
      <c r="D717" s="158" t="str">
        <f t="shared" si="318"/>
        <v>-5.95717834701217+0.322055473433223i</v>
      </c>
      <c r="E717" t="str">
        <f t="shared" si="319"/>
        <v>2870</v>
      </c>
      <c r="F717" t="str">
        <f t="shared" si="320"/>
        <v>0.777000777000777</v>
      </c>
      <c r="G717" t="str">
        <f t="shared" si="315"/>
        <v>0.777000777000777</v>
      </c>
      <c r="H717" t="str">
        <f t="shared" si="321"/>
        <v>6.03718557030706+4.08426396816775i</v>
      </c>
      <c r="I717" t="str">
        <f t="shared" si="322"/>
        <v>228.943564630356i</v>
      </c>
      <c r="J717" t="str">
        <f t="shared" si="316"/>
        <v>-43.8338276528171+49.5151815388466i</v>
      </c>
      <c r="K717" t="str">
        <f t="shared" si="323"/>
        <v>2.59221895786499-2.29478869926538i</v>
      </c>
      <c r="L717" t="str">
        <f t="shared" si="324"/>
        <v>0.152980106528653-0.116087121724823i</v>
      </c>
      <c r="M717" t="str">
        <f t="shared" si="325"/>
        <v>2.74519906439364-2.4108758209902i</v>
      </c>
      <c r="N717" t="str">
        <f t="shared" si="326"/>
        <v>-0.258555236630466i</v>
      </c>
      <c r="O717" t="str">
        <f t="shared" si="327"/>
        <v>0.966760389977063-0.255684079229421i</v>
      </c>
      <c r="P717" t="str">
        <f t="shared" si="328"/>
        <v>0.033239610022937+0.255684079229421i</v>
      </c>
      <c r="Q717" t="str">
        <f t="shared" si="329"/>
        <v>-0.033239610022937+0.00287115740104499i</v>
      </c>
      <c r="R717" t="str">
        <f t="shared" si="330"/>
        <v>-0.333085408985482-7.72092150568298i</v>
      </c>
      <c r="S717" t="str">
        <f t="shared" si="331"/>
        <v>0.0266887876016856i</v>
      </c>
      <c r="T717" t="str">
        <f t="shared" si="332"/>
        <v>0.20606203415446-0.00888964573363411i</v>
      </c>
      <c r="U717" t="str">
        <f t="shared" si="333"/>
        <v>0.00005-0.00413625820187888i</v>
      </c>
      <c r="V717" t="str">
        <f t="shared" si="334"/>
        <v>3.33333333333333E-06-0.00454988402206676i</v>
      </c>
      <c r="W717" t="str">
        <f t="shared" si="335"/>
        <v>0.000014474250891434-0.00216668112402875i</v>
      </c>
      <c r="X717" t="str">
        <f t="shared" si="336"/>
        <v>0.000102923552059196-0.00216187779142514i</v>
      </c>
      <c r="Y717" t="str">
        <f t="shared" si="337"/>
        <v>0.009+0.036630970340857i</v>
      </c>
      <c r="Z717" t="str">
        <f t="shared" si="338"/>
        <v>-0.810503377858304-0.255848917505198i</v>
      </c>
      <c r="AA717" t="str">
        <f t="shared" si="339"/>
        <v>100.26969226184-379.680800647236i</v>
      </c>
      <c r="AB717" t="str">
        <f t="shared" si="340"/>
        <v>1.42344823393743-0.0614084519343614i</v>
      </c>
      <c r="AC717" t="str">
        <f t="shared" si="341"/>
        <v>4.75960060804482-3.60033535442702i</v>
      </c>
      <c r="AD717" t="str">
        <f t="shared" si="342"/>
        <v>0.196431220142865+0.135685715639179i</v>
      </c>
      <c r="AE717" t="str">
        <f t="shared" si="343"/>
        <v>-0.124493123975418-0.160230445890453i</v>
      </c>
      <c r="AF717" t="str">
        <f t="shared" si="344"/>
        <v>-11.9943639173192-3.76220849473453i</v>
      </c>
      <c r="AG717" t="str">
        <f t="shared" si="345"/>
        <v>1.25779236010352-0.220733112703848i</v>
      </c>
      <c r="AH717" t="str">
        <f t="shared" si="346"/>
        <v>0.363221882464308+1.96408130807532i</v>
      </c>
      <c r="AI717">
        <f t="shared" si="347"/>
        <v>6.0092342472841818</v>
      </c>
      <c r="AJ717">
        <f t="shared" si="348"/>
        <v>79.522537856503277</v>
      </c>
      <c r="AK717"/>
      <c r="AL717"/>
      <c r="AM717"/>
      <c r="AN717"/>
    </row>
    <row r="718" spans="1:40" x14ac:dyDescent="0.25">
      <c r="A718"/>
      <c r="B718">
        <f t="shared" si="314"/>
        <v>58400</v>
      </c>
      <c r="C718" s="186" t="str">
        <f t="shared" si="317"/>
        <v>-0.000022408713274605+0.0419353055082599i</v>
      </c>
      <c r="D718" s="158" t="str">
        <f t="shared" si="318"/>
        <v>-5.95717775714107+0.321504008896659i</v>
      </c>
      <c r="E718" t="str">
        <f t="shared" si="319"/>
        <v>2870</v>
      </c>
      <c r="F718" t="str">
        <f t="shared" si="320"/>
        <v>0.777000777000777</v>
      </c>
      <c r="G718" t="str">
        <f t="shared" si="315"/>
        <v>0.777000777000777</v>
      </c>
      <c r="H718" t="str">
        <f t="shared" si="321"/>
        <v>6.04392188318318+4.08236985839935i</v>
      </c>
      <c r="I718" t="str">
        <f t="shared" si="322"/>
        <v>229.336263712055i</v>
      </c>
      <c r="J718" t="str">
        <f t="shared" si="316"/>
        <v>-43.9877634285287+49.6001132395994i</v>
      </c>
      <c r="K718" t="str">
        <f t="shared" si="323"/>
        <v>2.58813649678929-2.29528379081635i</v>
      </c>
      <c r="L718" t="str">
        <f t="shared" si="324"/>
        <v>0.152788411192164-0.116140526779536i</v>
      </c>
      <c r="M718" t="str">
        <f t="shared" si="325"/>
        <v>2.74092490798145-2.41142431759589i</v>
      </c>
      <c r="N718" t="str">
        <f t="shared" si="326"/>
        <v>-0.258998727602388i</v>
      </c>
      <c r="O718" t="str">
        <f t="shared" si="327"/>
        <v>0.966646901326712-0.256112803575819i</v>
      </c>
      <c r="P718" t="str">
        <f t="shared" si="328"/>
        <v>0.033353098673288+0.256112803575819i</v>
      </c>
      <c r="Q718" t="str">
        <f t="shared" si="329"/>
        <v>-0.033353098673288+0.00288592402656901i</v>
      </c>
      <c r="R718" t="str">
        <f t="shared" si="330"/>
        <v>-0.33308455660996-7.70765147846684i</v>
      </c>
      <c r="S718" t="str">
        <f t="shared" si="331"/>
        <v>0.0267345659680692i</v>
      </c>
      <c r="T718" t="str">
        <f t="shared" si="332"/>
        <v>0.206060716909958-0.00890487105163405i</v>
      </c>
      <c r="U718" t="str">
        <f t="shared" si="333"/>
        <v>0.00005-0.00412917556797155i</v>
      </c>
      <c r="V718" t="str">
        <f t="shared" si="334"/>
        <v>3.33333333333333E-06-0.0045420931247687i</v>
      </c>
      <c r="W718" t="str">
        <f t="shared" si="335"/>
        <v>0.0000144742494224126-0.00216297129245362i</v>
      </c>
      <c r="X718" t="str">
        <f t="shared" si="336"/>
        <v>0.000102621411364959-0.00215818852518874i</v>
      </c>
      <c r="Y718" t="str">
        <f t="shared" si="337"/>
        <v>0.009+0.0366938021939288i</v>
      </c>
      <c r="Z718" t="str">
        <f t="shared" si="338"/>
        <v>-0.80780070403821-0.254514190137568i</v>
      </c>
      <c r="AA718" t="str">
        <f t="shared" si="339"/>
        <v>99.9059766303285-379.046217147443i</v>
      </c>
      <c r="AB718" t="str">
        <f t="shared" si="340"/>
        <v>1.42343913459331-0.0615136263402488i</v>
      </c>
      <c r="AC718" t="str">
        <f t="shared" si="341"/>
        <v>4.75320432458198-3.60111997439221i</v>
      </c>
      <c r="AD718" t="str">
        <f t="shared" si="342"/>
        <v>0.196490868429604+0.135923793851233i</v>
      </c>
      <c r="AE718" t="str">
        <f t="shared" si="343"/>
        <v>-0.124130927542041-0.159809050616359i</v>
      </c>
      <c r="AF718" t="str">
        <f t="shared" si="344"/>
        <v>-12.0010996403242-3.76086584950269i</v>
      </c>
      <c r="AG718" t="str">
        <f t="shared" si="345"/>
        <v>1.25757028340032-0.220456266057107i</v>
      </c>
      <c r="AH718" t="str">
        <f t="shared" si="346"/>
        <v>0.363085144431739+1.9599449302112i</v>
      </c>
      <c r="AI718">
        <f t="shared" si="347"/>
        <v>5.9914206109222521</v>
      </c>
      <c r="AJ718">
        <f t="shared" si="348"/>
        <v>79.504781445147941</v>
      </c>
      <c r="AK718"/>
      <c r="AL718"/>
      <c r="AM718"/>
      <c r="AN718"/>
    </row>
    <row r="719" spans="1:40" x14ac:dyDescent="0.25">
      <c r="A719"/>
      <c r="B719">
        <f t="shared" si="314"/>
        <v>58500</v>
      </c>
      <c r="C719" s="186" t="str">
        <f t="shared" si="317"/>
        <v>-0.0000223321677903081+0.0418636212661731i</v>
      </c>
      <c r="D719" s="158" t="str">
        <f t="shared" si="318"/>
        <v>-5.95717717029235+0.320954429707327i</v>
      </c>
      <c r="E719" t="str">
        <f t="shared" si="319"/>
        <v>2870</v>
      </c>
      <c r="F719" t="str">
        <f t="shared" si="320"/>
        <v>0.777000777000777</v>
      </c>
      <c r="G719" t="str">
        <f t="shared" si="315"/>
        <v>0.777000777000777</v>
      </c>
      <c r="H719" t="str">
        <f t="shared" si="321"/>
        <v>6.05064042375631+4.08046879331134i</v>
      </c>
      <c r="I719" t="str">
        <f t="shared" si="322"/>
        <v>229.728962793754i</v>
      </c>
      <c r="J719" t="str">
        <f t="shared" si="316"/>
        <v>-44.1419630187659+49.6850449403521i</v>
      </c>
      <c r="K719" t="str">
        <f t="shared" si="323"/>
        <v>2.58405989705411-2.29577082099808i</v>
      </c>
      <c r="L719" t="str">
        <f t="shared" si="324"/>
        <v>0.152596868377591-0.116193548945991i</v>
      </c>
      <c r="M719" t="str">
        <f t="shared" si="325"/>
        <v>2.7366567654317-2.41196436994407i</v>
      </c>
      <c r="N719" t="str">
        <f t="shared" si="326"/>
        <v>-0.25944221857431i</v>
      </c>
      <c r="O719" t="str">
        <f t="shared" si="327"/>
        <v>0.966533222552151-0.256541477548865i</v>
      </c>
      <c r="P719" t="str">
        <f t="shared" si="328"/>
        <v>0.033466777447849+0.256541477548865i</v>
      </c>
      <c r="Q719" t="str">
        <f t="shared" si="329"/>
        <v>-0.033466777447849+0.00290074102544496i</v>
      </c>
      <c r="R719" t="str">
        <f t="shared" si="330"/>
        <v>-0.333083702765831-7.69442673444305i</v>
      </c>
      <c r="S719" t="str">
        <f t="shared" si="331"/>
        <v>0.0267803443344529i</v>
      </c>
      <c r="T719" t="str">
        <f t="shared" si="332"/>
        <v>0.206059397404605-0.00892009625226352i</v>
      </c>
      <c r="U719" t="str">
        <f t="shared" si="333"/>
        <v>0.00005-0.00412211714819723i</v>
      </c>
      <c r="V719" t="str">
        <f t="shared" si="334"/>
        <v>3.33333333333333E-06-0.00453432886301697i</v>
      </c>
      <c r="W719" t="str">
        <f t="shared" si="335"/>
        <v>0.0000144742479508742-0.00215927414447192i</v>
      </c>
      <c r="X719" t="str">
        <f t="shared" si="336"/>
        <v>0.000102320815346565-0.00215451180925446i</v>
      </c>
      <c r="Y719" t="str">
        <f t="shared" si="337"/>
        <v>0.009+0.0367566340470006i</v>
      </c>
      <c r="Z719" t="str">
        <f t="shared" si="338"/>
        <v>-0.805111279749346-0.253188880005394i</v>
      </c>
      <c r="AA719" t="str">
        <f t="shared" si="339"/>
        <v>99.5442602877765-378.413674096864i</v>
      </c>
      <c r="AB719" t="str">
        <f t="shared" si="340"/>
        <v>1.42343001963153-0.0616187999353572i</v>
      </c>
      <c r="AC719" t="str">
        <f t="shared" si="341"/>
        <v>4.74681704338041-3.60189199618092i</v>
      </c>
      <c r="AD719" t="str">
        <f t="shared" si="342"/>
        <v>0.196550616476066+0.136161829387451i</v>
      </c>
      <c r="AE719" t="str">
        <f t="shared" si="343"/>
        <v>-0.123770457284474-0.159389855161088i</v>
      </c>
      <c r="AF719" t="str">
        <f t="shared" si="344"/>
        <v>-12.0078175940487-3.75951436360401i</v>
      </c>
      <c r="AG719" t="str">
        <f t="shared" si="345"/>
        <v>1.25734936156043-0.220180390674085i</v>
      </c>
      <c r="AH719" t="str">
        <f t="shared" si="346"/>
        <v>0.362946383129317+1.95582458676897i</v>
      </c>
      <c r="AI719">
        <f t="shared" si="347"/>
        <v>5.9736384325386087</v>
      </c>
      <c r="AJ719">
        <f t="shared" si="348"/>
        <v>79.487093544507943</v>
      </c>
      <c r="AK719"/>
      <c r="AL719"/>
      <c r="AM719"/>
      <c r="AN719"/>
    </row>
    <row r="720" spans="1:40" x14ac:dyDescent="0.25">
      <c r="A720"/>
      <c r="B720">
        <f t="shared" si="314"/>
        <v>58600</v>
      </c>
      <c r="C720" s="186" t="str">
        <f t="shared" si="317"/>
        <v>-0.0000222560138424868+0.0417921816799941i</v>
      </c>
      <c r="D720" s="158" t="str">
        <f t="shared" si="318"/>
        <v>-5.95717658644542+0.320406726213288i</v>
      </c>
      <c r="E720" t="str">
        <f t="shared" si="319"/>
        <v>2870</v>
      </c>
      <c r="F720" t="str">
        <f t="shared" si="320"/>
        <v>0.777000777000777</v>
      </c>
      <c r="G720" t="str">
        <f t="shared" si="315"/>
        <v>0.777000777000777</v>
      </c>
      <c r="H720" t="str">
        <f t="shared" si="321"/>
        <v>6.05734123288466+4.07856083933581i</v>
      </c>
      <c r="I720" t="str">
        <f t="shared" si="322"/>
        <v>230.121661875452i</v>
      </c>
      <c r="J720" t="str">
        <f t="shared" si="316"/>
        <v>-44.2964264235288+49.7699766411049i</v>
      </c>
      <c r="K720" t="str">
        <f t="shared" si="323"/>
        <v>2.57998916404646-2.29624982552832i</v>
      </c>
      <c r="L720" t="str">
        <f t="shared" si="324"/>
        <v>0.152405478742956-0.116246189321661i</v>
      </c>
      <c r="M720" t="str">
        <f t="shared" si="325"/>
        <v>2.73239464278942-2.41249601484998i</v>
      </c>
      <c r="N720" t="str">
        <f t="shared" si="326"/>
        <v>-0.259885709546232i</v>
      </c>
      <c r="O720" t="str">
        <f t="shared" si="327"/>
        <v>0.966419353675738-0.256970101064245i</v>
      </c>
      <c r="P720" t="str">
        <f t="shared" si="328"/>
        <v>0.0335806463242621+0.256970101064245i</v>
      </c>
      <c r="Q720" t="str">
        <f t="shared" si="329"/>
        <v>-0.0335806463242621+0.00291560848198702i</v>
      </c>
      <c r="R720" t="str">
        <f t="shared" si="330"/>
        <v>-0.333082847452919-7.68124704178549i</v>
      </c>
      <c r="S720" t="str">
        <f t="shared" si="331"/>
        <v>0.0268261227008366i</v>
      </c>
      <c r="T720" t="str">
        <f t="shared" si="332"/>
        <v>0.206058075638376-0.00893532133531605i</v>
      </c>
      <c r="U720" t="str">
        <f t="shared" si="333"/>
        <v>0.00005-0.0041150828185928i</v>
      </c>
      <c r="V720" t="str">
        <f t="shared" si="334"/>
        <v>3.33333333333333E-06-0.00452659110045209i</v>
      </c>
      <c r="W720" t="str">
        <f t="shared" si="335"/>
        <v>0.0000144742464768184-0.00215558961515059i</v>
      </c>
      <c r="X720" t="str">
        <f t="shared" si="336"/>
        <v>0.000102021753498237-0.00215084757979927i</v>
      </c>
      <c r="Y720" t="str">
        <f t="shared" si="337"/>
        <v>0.009+0.0368194659000724i</v>
      </c>
      <c r="Z720" t="str">
        <f t="shared" si="338"/>
        <v>-0.802435020949391-0.251872903752823i</v>
      </c>
      <c r="AA720" t="str">
        <f t="shared" si="339"/>
        <v>99.1845285038196-377.783162367591i</v>
      </c>
      <c r="AB720" t="str">
        <f t="shared" si="340"/>
        <v>1.42342088905194-0.0617239727182602i</v>
      </c>
      <c r="AC720" t="str">
        <f t="shared" si="341"/>
        <v>4.74043877347656-3.60265147467907i</v>
      </c>
      <c r="AD720" t="str">
        <f t="shared" si="342"/>
        <v>0.196610464270511+0.136399822299368i</v>
      </c>
      <c r="AE720" t="str">
        <f t="shared" si="343"/>
        <v>-0.123411702701866-0.158972842808291i</v>
      </c>
      <c r="AF720" t="str">
        <f t="shared" si="344"/>
        <v>-12.0145178193301-3.75815411312252i</v>
      </c>
      <c r="AG720" t="str">
        <f t="shared" si="345"/>
        <v>1.25712958613224-0.219905482599741i</v>
      </c>
      <c r="AH720" t="str">
        <f t="shared" si="346"/>
        <v>0.362805626763537+1.9517201920435i</v>
      </c>
      <c r="AI720">
        <f t="shared" si="347"/>
        <v>5.9558876197606638</v>
      </c>
      <c r="AJ720">
        <f t="shared" si="348"/>
        <v>79.469473739128119</v>
      </c>
      <c r="AK720"/>
      <c r="AL720"/>
      <c r="AM720"/>
      <c r="AN720"/>
    </row>
    <row r="721" spans="1:40" x14ac:dyDescent="0.25">
      <c r="A721"/>
      <c r="B721">
        <f t="shared" si="314"/>
        <v>58700</v>
      </c>
      <c r="C721" s="186" t="str">
        <f t="shared" si="317"/>
        <v>-0.0000221802487653651+0.0417209854993533i</v>
      </c>
      <c r="D721" s="158" t="str">
        <f t="shared" si="318"/>
        <v>-5.95717600557982+0.319860888828375i</v>
      </c>
      <c r="E721" t="str">
        <f t="shared" si="319"/>
        <v>2870</v>
      </c>
      <c r="F721" t="str">
        <f t="shared" si="320"/>
        <v>0.777000777000777</v>
      </c>
      <c r="G721" t="str">
        <f t="shared" si="315"/>
        <v>0.777000777000777</v>
      </c>
      <c r="H721" t="str">
        <f t="shared" si="321"/>
        <v>6.06402435146618+4.07664606248222i</v>
      </c>
      <c r="I721" t="str">
        <f t="shared" si="322"/>
        <v>230.514360957151i</v>
      </c>
      <c r="J721" t="str">
        <f t="shared" si="316"/>
        <v>-44.4511536428173+49.8549083418576i</v>
      </c>
      <c r="K721" t="str">
        <f t="shared" si="323"/>
        <v>2.57592430302373-2.29672084001887i</v>
      </c>
      <c r="L721" t="str">
        <f t="shared" si="324"/>
        <v>0.15221424294102-0.116298449003426i</v>
      </c>
      <c r="M721" t="str">
        <f t="shared" si="325"/>
        <v>2.72813854596475-2.4130192890223i</v>
      </c>
      <c r="N721" t="str">
        <f t="shared" si="326"/>
        <v>-0.260329200518153i</v>
      </c>
      <c r="O721" t="str">
        <f t="shared" si="327"/>
        <v>0.966305294719871-0.257398674037656i</v>
      </c>
      <c r="P721" t="str">
        <f t="shared" si="328"/>
        <v>0.033694705280129+0.257398674037656i</v>
      </c>
      <c r="Q721" t="str">
        <f t="shared" si="329"/>
        <v>-0.033694705280129+0.00293052648049702i</v>
      </c>
      <c r="R721" t="str">
        <f t="shared" si="330"/>
        <v>-0.333081990671478-7.66811217024855i</v>
      </c>
      <c r="S721" t="str">
        <f t="shared" si="331"/>
        <v>0.0268719010672203i</v>
      </c>
      <c r="T721" t="str">
        <f t="shared" si="332"/>
        <v>0.206056751611267-0.00895054630059675i</v>
      </c>
      <c r="U721" t="str">
        <f t="shared" si="333"/>
        <v>0.00005-0.00410807245603983i</v>
      </c>
      <c r="V721" t="str">
        <f t="shared" si="334"/>
        <v>3.33333333333333E-06-0.00451887970164382i</v>
      </c>
      <c r="W721" t="str">
        <f t="shared" si="335"/>
        <v>0.0000144742450002454-0.00215191763999903i</v>
      </c>
      <c r="X721" t="str">
        <f t="shared" si="336"/>
        <v>0.000101724215403307-0.00214719577343136i</v>
      </c>
      <c r="Y721" t="str">
        <f t="shared" si="337"/>
        <v>0.009+0.0368822977531442i</v>
      </c>
      <c r="Z721" t="str">
        <f t="shared" si="338"/>
        <v>-0.799771844231874-0.250566178909525i</v>
      </c>
      <c r="AA721" t="str">
        <f t="shared" si="339"/>
        <v>98.8267666837871-377.154672878046i</v>
      </c>
      <c r="AB721" t="str">
        <f t="shared" si="340"/>
        <v>1.42341174285449-0.0618291446876115i</v>
      </c>
      <c r="AC721" t="str">
        <f t="shared" si="341"/>
        <v>4.73406952370524-3.60339846461504i</v>
      </c>
      <c r="AD721" t="str">
        <f t="shared" si="342"/>
        <v>0.196670411801206+0.136637772637903i</v>
      </c>
      <c r="AE721" t="str">
        <f t="shared" si="343"/>
        <v>-0.123054653367505-0.158557997003942i</v>
      </c>
      <c r="AF721" t="str">
        <f t="shared" si="344"/>
        <v>-12.021200357046-3.75678517365384i</v>
      </c>
      <c r="AG721" t="str">
        <f t="shared" si="345"/>
        <v>1.25691094874063-0.219631537894606i</v>
      </c>
      <c r="AH721" t="str">
        <f t="shared" si="346"/>
        <v>0.362662903216862+1.94763166089059i</v>
      </c>
      <c r="AI721">
        <f t="shared" si="347"/>
        <v>5.9381680805630257</v>
      </c>
      <c r="AJ721">
        <f t="shared" si="348"/>
        <v>79.451921616238479</v>
      </c>
      <c r="AK721"/>
      <c r="AL721"/>
      <c r="AM721"/>
      <c r="AN721"/>
    </row>
    <row r="722" spans="1:40" x14ac:dyDescent="0.25">
      <c r="A722"/>
      <c r="B722">
        <f t="shared" ref="B722:B783" si="349">B721+100</f>
        <v>58800</v>
      </c>
      <c r="C722" s="186" t="str">
        <f t="shared" si="317"/>
        <v>-0.0000221048699158163+0.0416500314823873i</v>
      </c>
      <c r="D722" s="158" t="str">
        <f t="shared" si="318"/>
        <v>-5.95717542767532+0.319316908031636i</v>
      </c>
      <c r="E722" t="str">
        <f t="shared" si="319"/>
        <v>2870</v>
      </c>
      <c r="F722" t="str">
        <f t="shared" si="320"/>
        <v>0.777000777000777</v>
      </c>
      <c r="G722" t="str">
        <f t="shared" si="315"/>
        <v>0.777000777000777</v>
      </c>
      <c r="H722" t="str">
        <f t="shared" si="321"/>
        <v>6.07068982043698+4.07472452833959i</v>
      </c>
      <c r="I722" t="str">
        <f t="shared" si="322"/>
        <v>230.90706003885i</v>
      </c>
      <c r="J722" t="str">
        <f t="shared" si="316"/>
        <v>-44.6061446766314+49.9398400426103i</v>
      </c>
      <c r="K722" t="str">
        <f t="shared" si="323"/>
        <v>2.57186531911453-2.29718389997545i</v>
      </c>
      <c r="L722" t="str">
        <f t="shared" si="324"/>
        <v>0.152023161619304-0.116350329087553i</v>
      </c>
      <c r="M722" t="str">
        <f t="shared" si="325"/>
        <v>2.72388848073383-2.413534229063i</v>
      </c>
      <c r="N722" t="str">
        <f t="shared" si="326"/>
        <v>-0.260772691490075i</v>
      </c>
      <c r="O722" t="str">
        <f t="shared" si="327"/>
        <v>0.966191045706982-0.257827196384805i</v>
      </c>
      <c r="P722" t="str">
        <f t="shared" si="328"/>
        <v>0.033808954293018+0.257827196384805i</v>
      </c>
      <c r="Q722" t="str">
        <f t="shared" si="329"/>
        <v>-0.033808954293018+0.00294549510526998i</v>
      </c>
      <c r="R722" t="str">
        <f t="shared" si="330"/>
        <v>-0.333081132421208-7.65502189115198i</v>
      </c>
      <c r="S722" t="str">
        <f t="shared" si="331"/>
        <v>0.0269176794336039i</v>
      </c>
      <c r="T722" t="str">
        <f t="shared" si="332"/>
        <v>0.206055425323249-0.00896577114789585i</v>
      </c>
      <c r="U722" t="str">
        <f t="shared" si="333"/>
        <v>0.0000500000000000002-0.00410108593825746i</v>
      </c>
      <c r="V722" t="str">
        <f t="shared" si="334"/>
        <v>3.33333333333333E-06-0.0045111945320832i</v>
      </c>
      <c r="W722" t="str">
        <f t="shared" si="335"/>
        <v>0.0000144742435211552-0.00214825815496535i</v>
      </c>
      <c r="X722" t="str">
        <f t="shared" si="336"/>
        <v>0.000101428190733325-0.00214355632718664i</v>
      </c>
      <c r="Y722" t="str">
        <f t="shared" si="337"/>
        <v>0.009+0.036945129606216i</v>
      </c>
      <c r="Z722" t="str">
        <f t="shared" si="338"/>
        <v>-0.797121666820865-0.249268623879761i</v>
      </c>
      <c r="AA722" t="str">
        <f t="shared" si="339"/>
        <v>98.4709603672066-376.528196592806i</v>
      </c>
      <c r="AB722" t="str">
        <f t="shared" si="340"/>
        <v>1.423402581039-0.0619343158419622i</v>
      </c>
      <c r="AC722" t="str">
        <f t="shared" si="341"/>
        <v>4.72770930270076-3.6041330205583i</v>
      </c>
      <c r="AD722" t="str">
        <f t="shared" si="342"/>
        <v>0.196730459056421+0.136875680453367i</v>
      </c>
      <c r="AE722" t="str">
        <f t="shared" si="343"/>
        <v>-0.122699298928272-0.158145301354456i</v>
      </c>
      <c r="AF722" t="str">
        <f t="shared" si="344"/>
        <v>-12.0278652481123-3.75540762030795i</v>
      </c>
      <c r="AG722" t="str">
        <f t="shared" si="345"/>
        <v>1.25669344108614-0.219358552634797i</v>
      </c>
      <c r="AH722" t="str">
        <f t="shared" si="346"/>
        <v>0.362518240051465+1.94355890872288i</v>
      </c>
      <c r="AI722">
        <f t="shared" si="347"/>
        <v>5.920479723266455</v>
      </c>
      <c r="AJ722">
        <f t="shared" si="348"/>
        <v>79.434436765736777</v>
      </c>
      <c r="AK722"/>
      <c r="AL722"/>
      <c r="AM722"/>
      <c r="AN722"/>
    </row>
    <row r="723" spans="1:40" x14ac:dyDescent="0.25">
      <c r="A723"/>
      <c r="B723">
        <f t="shared" si="349"/>
        <v>58900</v>
      </c>
      <c r="C723" s="186" t="str">
        <f t="shared" si="317"/>
        <v>-0.0000220298746731318+0.0415793183956663i</v>
      </c>
      <c r="D723" s="158" t="str">
        <f t="shared" si="318"/>
        <v>-5.95717485271179+0.318774774366775i</v>
      </c>
      <c r="E723" t="str">
        <f t="shared" si="319"/>
        <v>2870</v>
      </c>
      <c r="F723" t="str">
        <f t="shared" si="320"/>
        <v>0.777000777000777</v>
      </c>
      <c r="G723" t="str">
        <f t="shared" si="315"/>
        <v>0.777000777000777</v>
      </c>
      <c r="H723" t="str">
        <f t="shared" si="321"/>
        <v>6.07733768076915+4.07279630207849i</v>
      </c>
      <c r="I723" t="str">
        <f t="shared" si="322"/>
        <v>231.299759120548i</v>
      </c>
      <c r="J723" t="str">
        <f t="shared" si="316"/>
        <v>-44.7613995249712+50.024771743363i</v>
      </c>
      <c r="K723" t="str">
        <f t="shared" si="323"/>
        <v>2.56781221731958-2.29763904079769i</v>
      </c>
      <c r="L723" t="str">
        <f t="shared" si="324"/>
        <v>0.151832235420105-0.116401830669676i</v>
      </c>
      <c r="M723" t="str">
        <f t="shared" si="325"/>
        <v>2.71964445273969-2.41404087146737i</v>
      </c>
      <c r="N723" t="str">
        <f t="shared" si="326"/>
        <v>-0.261216182461997i</v>
      </c>
      <c r="O723" t="str">
        <f t="shared" si="327"/>
        <v>0.966076606659542-0.258255668021409i</v>
      </c>
      <c r="P723" t="str">
        <f t="shared" si="328"/>
        <v>0.033923393340458+0.258255668021409i</v>
      </c>
      <c r="Q723" t="str">
        <f t="shared" si="329"/>
        <v>-0.033923393340458+0.00296051444058804i</v>
      </c>
      <c r="R723" t="str">
        <f t="shared" si="330"/>
        <v>-0.33308027270239-7.641975977369i</v>
      </c>
      <c r="S723" t="str">
        <f t="shared" si="331"/>
        <v>0.0269634577999876i</v>
      </c>
      <c r="T723" t="str">
        <f t="shared" si="332"/>
        <v>0.206054096774308-0.00898099587701925i</v>
      </c>
      <c r="U723" t="str">
        <f t="shared" si="333"/>
        <v>0.0000500000000000002-0.00409412314379522i</v>
      </c>
      <c r="V723" t="str">
        <f t="shared" si="334"/>
        <v>3.33333333333333E-06-0.00450353545817473i</v>
      </c>
      <c r="W723" t="str">
        <f t="shared" si="335"/>
        <v>0.0000144742420395478-0.00214461109643265i</v>
      </c>
      <c r="X723" t="str">
        <f t="shared" si="336"/>
        <v>0.000101133669247151-0.00213992917852505i</v>
      </c>
      <c r="Y723" t="str">
        <f t="shared" si="337"/>
        <v>0.009+0.0370079614592878i</v>
      </c>
      <c r="Z723" t="str">
        <f t="shared" si="338"/>
        <v>-0.794484406565669-0.247980157931573i</v>
      </c>
      <c r="AA723" t="str">
        <f t="shared" si="339"/>
        <v>98.1170952263328-375.903724522425i</v>
      </c>
      <c r="AB723" t="str">
        <f t="shared" si="340"/>
        <v>1.42339340360536-0.0620394861799713i</v>
      </c>
      <c r="AC723" t="str">
        <f t="shared" si="341"/>
        <v>4.7213581188983-3.60485519692057i</v>
      </c>
      <c r="AD723" t="str">
        <f t="shared" si="342"/>
        <v>0.196790606024433+0.137113545795465i</v>
      </c>
      <c r="AE723" t="str">
        <f t="shared" si="343"/>
        <v>-0.122345629104102-0.157734739624814i</v>
      </c>
      <c r="AF723" t="str">
        <f t="shared" si="344"/>
        <v>-12.0345125334809-3.75402152771171i</v>
      </c>
      <c r="AG723" t="str">
        <f t="shared" si="345"/>
        <v>1.25647705494414-0.219086522912032i</v>
      </c>
      <c r="AH723" t="str">
        <f t="shared" si="346"/>
        <v>0.362371664513053+1.93950185150556i</v>
      </c>
      <c r="AI723">
        <f t="shared" si="347"/>
        <v>5.9028224565359242</v>
      </c>
      <c r="AJ723">
        <f t="shared" si="348"/>
        <v>79.417018780166401</v>
      </c>
      <c r="AK723"/>
      <c r="AL723"/>
      <c r="AM723"/>
      <c r="AN723"/>
    </row>
    <row r="724" spans="1:40" x14ac:dyDescent="0.25">
      <c r="A724"/>
      <c r="B724">
        <f t="shared" si="349"/>
        <v>59000</v>
      </c>
      <c r="C724" s="186" t="str">
        <f t="shared" si="317"/>
        <v>-0.0000219552604387934+0.0415088450141223i</v>
      </c>
      <c r="D724" s="158" t="str">
        <f t="shared" si="318"/>
        <v>-5.95717428066933+0.318234478441604i</v>
      </c>
      <c r="E724" t="str">
        <f t="shared" si="319"/>
        <v>2870</v>
      </c>
      <c r="F724" t="str">
        <f t="shared" si="320"/>
        <v>0.777000777000777</v>
      </c>
      <c r="G724" t="str">
        <f t="shared" si="315"/>
        <v>0.777000777000777</v>
      </c>
      <c r="H724" t="str">
        <f t="shared" si="321"/>
        <v>6.0839679734689+4.07086144845338i</v>
      </c>
      <c r="I724" t="str">
        <f t="shared" si="322"/>
        <v>231.692458202247i</v>
      </c>
      <c r="J724" t="str">
        <f t="shared" si="316"/>
        <v>-44.9169181878367+50.1097034441157i</v>
      </c>
      <c r="K724" t="str">
        <f t="shared" si="323"/>
        <v>2.56376500251265-2.29808629777917i</v>
      </c>
      <c r="L724" t="str">
        <f t="shared" si="324"/>
        <v>0.151641464980517-0.116452954844779i</v>
      </c>
      <c r="M724" t="str">
        <f t="shared" si="325"/>
        <v>2.71540646749317-2.41453925262395i</v>
      </c>
      <c r="N724" t="str">
        <f t="shared" si="326"/>
        <v>-0.261659673433919i</v>
      </c>
      <c r="O724" t="str">
        <f t="shared" si="327"/>
        <v>0.965961977600061-0.258684088863193i</v>
      </c>
      <c r="P724" t="str">
        <f t="shared" si="328"/>
        <v>0.034038022399939+0.258684088863193i</v>
      </c>
      <c r="Q724" t="str">
        <f t="shared" si="329"/>
        <v>-0.034038022399939+0.002975584570726i</v>
      </c>
      <c r="R724" t="str">
        <f t="shared" si="330"/>
        <v>-0.333079411514656-7.62897420331294i</v>
      </c>
      <c r="S724" t="str">
        <f t="shared" si="331"/>
        <v>0.0270092361663713i</v>
      </c>
      <c r="T724" t="str">
        <f t="shared" si="332"/>
        <v>0.206052765964434-0.00899622048775532i</v>
      </c>
      <c r="U724" t="str">
        <f t="shared" si="333"/>
        <v>0.0000500000000000002-0.00408718395202608i</v>
      </c>
      <c r="V724" t="str">
        <f t="shared" si="334"/>
        <v>3.33333333333333E-06-0.00449590234722869i</v>
      </c>
      <c r="W724" t="str">
        <f t="shared" si="335"/>
        <v>0.0000144742405554232-0.00214097640121533i</v>
      </c>
      <c r="X724" t="str">
        <f t="shared" si="336"/>
        <v>0.000100840640790077-0.00213631426532702i</v>
      </c>
      <c r="Y724" t="str">
        <f t="shared" si="337"/>
        <v>0.009+0.0370707933123596i</v>
      </c>
      <c r="Z724" t="str">
        <f t="shared" si="338"/>
        <v>-0.791859981935576-0.246700701186146i</v>
      </c>
      <c r="AA724" t="str">
        <f t="shared" si="339"/>
        <v>97.7651570646895-375.281247723259i</v>
      </c>
      <c r="AB724" t="str">
        <f t="shared" si="340"/>
        <v>1.42338421055351-0.0621446557001771i</v>
      </c>
      <c r="AC724" t="str">
        <f t="shared" si="341"/>
        <v>4.71501598053578-3.605565047955i</v>
      </c>
      <c r="AD724" t="str">
        <f t="shared" si="342"/>
        <v>0.196850852693517+0.137351368713307i</v>
      </c>
      <c r="AE724" t="str">
        <f t="shared" si="343"/>
        <v>-0.121993633687441-0.157326295736727i</v>
      </c>
      <c r="AF724" t="str">
        <f t="shared" si="344"/>
        <v>-12.0411422541382-3.75262697001178i</v>
      </c>
      <c r="AG724" t="str">
        <f t="shared" si="345"/>
        <v>1.25626178216404-0.218815444833632i</v>
      </c>
      <c r="AH724" t="str">
        <f t="shared" si="346"/>
        <v>0.362223203534528+1.93546040575224i</v>
      </c>
      <c r="AI724">
        <f t="shared" si="347"/>
        <v>5.8851961893791405</v>
      </c>
      <c r="AJ724">
        <f t="shared" si="348"/>
        <v>79.3996672546985</v>
      </c>
      <c r="AK724"/>
      <c r="AL724"/>
      <c r="AM724"/>
      <c r="AN724"/>
    </row>
    <row r="725" spans="1:40" x14ac:dyDescent="0.25">
      <c r="A725"/>
      <c r="B725">
        <f t="shared" si="349"/>
        <v>59100</v>
      </c>
      <c r="C725" s="186" t="str">
        <f t="shared" si="317"/>
        <v>-0.0000218810246362487+0.0414386101209794i</v>
      </c>
      <c r="D725" s="158" t="str">
        <f t="shared" si="318"/>
        <v>-5.95717371152817+0.317696010927509i</v>
      </c>
      <c r="E725" t="str">
        <f t="shared" si="319"/>
        <v>2870</v>
      </c>
      <c r="F725" t="str">
        <f t="shared" si="320"/>
        <v>0.777000777000777</v>
      </c>
      <c r="G725" t="str">
        <f t="shared" si="315"/>
        <v>0.777000777000777</v>
      </c>
      <c r="H725" t="str">
        <f t="shared" si="321"/>
        <v>6.09058073957482+4.06892003180448i</v>
      </c>
      <c r="I725" t="str">
        <f t="shared" si="322"/>
        <v>232.085157283946i</v>
      </c>
      <c r="J725" t="str">
        <f t="shared" si="316"/>
        <v>-45.0727006652278+50.1946351448685i</v>
      </c>
      <c r="K725" t="str">
        <f t="shared" si="323"/>
        <v>2.55972367944138-2.2985257061073i</v>
      </c>
      <c r="L725" t="str">
        <f t="shared" si="324"/>
        <v>0.15145085093245-0.116503702707172i</v>
      </c>
      <c r="M725" t="str">
        <f t="shared" si="325"/>
        <v>2.71117453037383-2.41502940881447i</v>
      </c>
      <c r="N725" t="str">
        <f t="shared" si="326"/>
        <v>-0.262103164405841i</v>
      </c>
      <c r="O725" t="str">
        <f t="shared" si="327"/>
        <v>0.965847158551082-0.259112458825894i</v>
      </c>
      <c r="P725" t="str">
        <f t="shared" si="328"/>
        <v>0.0341528414489179+0.259112458825894i</v>
      </c>
      <c r="Q725" t="str">
        <f t="shared" si="329"/>
        <v>-0.0341528414489179+0.00299070557994702i</v>
      </c>
      <c r="R725" t="str">
        <f t="shared" si="330"/>
        <v>-0.333078548858171-7.61601634492307i</v>
      </c>
      <c r="S725" t="str">
        <f t="shared" si="331"/>
        <v>0.027055014532755i</v>
      </c>
      <c r="T725" t="str">
        <f t="shared" si="332"/>
        <v>0.206051432893593-0.00901144497990676i</v>
      </c>
      <c r="U725" t="str">
        <f t="shared" si="333"/>
        <v>0.0000499999999999998-0.0040802682431394i</v>
      </c>
      <c r="V725" t="str">
        <f t="shared" si="334"/>
        <v>3.33333333333333E-06-0.00448829506745334i</v>
      </c>
      <c r="W725" t="str">
        <f t="shared" si="335"/>
        <v>0.0000144742390687813-0.00213735400655545i</v>
      </c>
      <c r="X725" t="str">
        <f t="shared" si="336"/>
        <v>0.000100549095292957-0.00213271152589001i</v>
      </c>
      <c r="Y725" t="str">
        <f t="shared" si="337"/>
        <v>0.009+0.0371336251654314i</v>
      </c>
      <c r="Z725" t="str">
        <f t="shared" si="338"/>
        <v>-0.789248312014688-0.245430174607314i</v>
      </c>
      <c r="AA725" t="str">
        <f t="shared" si="339"/>
        <v>97.4151318156345-374.660757297283i</v>
      </c>
      <c r="AB725" t="str">
        <f t="shared" si="340"/>
        <v>1.42337500188321-0.0622498244012165i</v>
      </c>
      <c r="AC725" t="str">
        <f t="shared" si="341"/>
        <v>4.70868289565409-3.60626262775613i</v>
      </c>
      <c r="AD725" t="str">
        <f t="shared" si="342"/>
        <v>0.196911199051958+0.137589149255402i</v>
      </c>
      <c r="AE725" t="str">
        <f t="shared" si="343"/>
        <v>-0.121643302542721-0.156919953766821i</v>
      </c>
      <c r="AF725" t="str">
        <f t="shared" si="344"/>
        <v>-12.047754451103-3.75122402087697i</v>
      </c>
      <c r="AG725" t="str">
        <f t="shared" si="345"/>
        <v>1.25604761466849-0.218545314522544i</v>
      </c>
      <c r="AH725" t="str">
        <f t="shared" si="346"/>
        <v>0.362072883739741+1.9314344885209i</v>
      </c>
      <c r="AI725">
        <f t="shared" si="347"/>
        <v>5.8676008311453822</v>
      </c>
      <c r="AJ725">
        <f t="shared" si="348"/>
        <v>79.382381787110347</v>
      </c>
      <c r="AK725"/>
      <c r="AL725"/>
      <c r="AM725"/>
      <c r="AN725"/>
    </row>
    <row r="726" spans="1:40" x14ac:dyDescent="0.25">
      <c r="A726"/>
      <c r="B726">
        <f t="shared" si="349"/>
        <v>59200</v>
      </c>
      <c r="C726" s="186" t="str">
        <f t="shared" si="317"/>
        <v>-0.000021807164710688+0.0413686125076828i</v>
      </c>
      <c r="D726" s="158" t="str">
        <f t="shared" si="318"/>
        <v>-5.95717314526874+0.317159362558902i</v>
      </c>
      <c r="E726" t="str">
        <f t="shared" si="319"/>
        <v>2870</v>
      </c>
      <c r="F726" t="str">
        <f t="shared" si="320"/>
        <v>0.777000777000777</v>
      </c>
      <c r="G726" t="str">
        <f t="shared" si="315"/>
        <v>0.777000777000777</v>
      </c>
      <c r="H726" t="str">
        <f t="shared" si="321"/>
        <v>6.09717602015588+4.06697211606012i</v>
      </c>
      <c r="I726" t="str">
        <f t="shared" si="322"/>
        <v>232.477856365645i</v>
      </c>
      <c r="J726" t="str">
        <f t="shared" si="316"/>
        <v>-45.2287469571445+50.2795668456212i</v>
      </c>
      <c r="K726" t="str">
        <f t="shared" si="323"/>
        <v>2.55568825272817-2.29895730086338i</v>
      </c>
      <c r="L726" t="str">
        <f t="shared" si="324"/>
        <v>0.151260393902646-0.116554075350475i</v>
      </c>
      <c r="M726" t="str">
        <f t="shared" si="325"/>
        <v>2.70694864663082-2.41551137621386i</v>
      </c>
      <c r="N726" t="str">
        <f t="shared" si="326"/>
        <v>-0.262546655377763i</v>
      </c>
      <c r="O726" t="str">
        <f t="shared" si="327"/>
        <v>0.965732149535191-0.259540777825258i</v>
      </c>
      <c r="P726" t="str">
        <f t="shared" si="328"/>
        <v>0.034267850464809+0.259540777825258i</v>
      </c>
      <c r="Q726" t="str">
        <f t="shared" si="329"/>
        <v>-0.034267850464809+0.00300587755250503i</v>
      </c>
      <c r="R726" t="str">
        <f t="shared" si="330"/>
        <v>-0.333077684732726-7.6031021796537i</v>
      </c>
      <c r="S726" t="str">
        <f t="shared" si="331"/>
        <v>0.0271007928991387i</v>
      </c>
      <c r="T726" t="str">
        <f t="shared" si="332"/>
        <v>0.206050097561785-0.00902666935326622i</v>
      </c>
      <c r="U726" t="str">
        <f t="shared" si="333"/>
        <v>0.0000499999999999998-0.00407337589813409i</v>
      </c>
      <c r="V726" t="str">
        <f t="shared" si="334"/>
        <v>3.33333333333333E-06-0.0044807134879475i</v>
      </c>
      <c r="W726" t="str">
        <f t="shared" si="335"/>
        <v>0.0000144742375796222-0.00213374385011909i</v>
      </c>
      <c r="X726" t="str">
        <f t="shared" si="336"/>
        <v>0.000100259022771336-0.00212912089892495i</v>
      </c>
      <c r="Y726" t="str">
        <f t="shared" si="337"/>
        <v>0.009+0.0371964570185032i</v>
      </c>
      <c r="Z726" t="str">
        <f t="shared" si="338"/>
        <v>-0.78664931649674-0.244168499991212i</v>
      </c>
      <c r="AA726" t="str">
        <f t="shared" si="339"/>
        <v>97.0670055409409-374.042244391913i</v>
      </c>
      <c r="AB726" t="str">
        <f t="shared" si="340"/>
        <v>1.42336577759446-0.0623549922816572i</v>
      </c>
      <c r="AC726" t="str">
        <f t="shared" si="341"/>
        <v>4.70235887209988-3.60694799026041i</v>
      </c>
      <c r="AD726" t="str">
        <f t="shared" si="342"/>
        <v>0.196971645088042+0.137826887469676i</v>
      </c>
      <c r="AE726" t="str">
        <f t="shared" si="343"/>
        <v>-0.121294625605819-0.156515697944842i</v>
      </c>
      <c r="AF726" t="str">
        <f t="shared" si="344"/>
        <v>-12.0543491654246-3.74981275350122i</v>
      </c>
      <c r="AG726" t="str">
        <f t="shared" si="345"/>
        <v>1.2558345444526-0.218276128117332i</v>
      </c>
      <c r="AH726" t="str">
        <f t="shared" si="346"/>
        <v>0.361920731447027+1.92742401740974i</v>
      </c>
      <c r="AI726">
        <f t="shared" si="347"/>
        <v>5.8500362915236161</v>
      </c>
      <c r="AJ726">
        <f t="shared" si="348"/>
        <v>79.365161977768253</v>
      </c>
      <c r="AK726"/>
      <c r="AL726"/>
      <c r="AM726"/>
      <c r="AN726"/>
    </row>
    <row r="727" spans="1:40" x14ac:dyDescent="0.25">
      <c r="A727"/>
      <c r="B727">
        <f t="shared" si="349"/>
        <v>59300</v>
      </c>
      <c r="C727" s="186" t="str">
        <f t="shared" si="317"/>
        <v>-0.0000217336781288249+0.0412988509738297i</v>
      </c>
      <c r="D727" s="158" t="str">
        <f t="shared" si="318"/>
        <v>-5.95717258187162+0.316624524132694i</v>
      </c>
      <c r="E727" t="str">
        <f t="shared" si="319"/>
        <v>2870</v>
      </c>
      <c r="F727" t="str">
        <f t="shared" si="320"/>
        <v>0.777000777000777</v>
      </c>
      <c r="G727" t="str">
        <f t="shared" si="315"/>
        <v>0.777000777000777</v>
      </c>
      <c r="H727" t="str">
        <f t="shared" si="321"/>
        <v>6.10375385630972+4.06501776473867i</v>
      </c>
      <c r="I727" t="str">
        <f t="shared" si="322"/>
        <v>232.870555447343i</v>
      </c>
      <c r="J727" t="str">
        <f t="shared" si="316"/>
        <v>-45.3850570635868+50.364498546374i</v>
      </c>
      <c r="K727" t="str">
        <f t="shared" si="323"/>
        <v>2.55165872687106-2.29938111702256i</v>
      </c>
      <c r="L727" t="str">
        <f t="shared" si="324"/>
        <v>0.151070094512704-0.116604073867601i</v>
      </c>
      <c r="M727" t="str">
        <f t="shared" si="325"/>
        <v>2.70272882138376-2.41598519089016i</v>
      </c>
      <c r="N727" t="str">
        <f t="shared" si="326"/>
        <v>-0.262990146349685i</v>
      </c>
      <c r="O727" t="str">
        <f t="shared" si="327"/>
        <v>0.965616950575007-0.259969045777042i</v>
      </c>
      <c r="P727" t="str">
        <f t="shared" si="328"/>
        <v>0.034383049424993+0.259969045777042i</v>
      </c>
      <c r="Q727" t="str">
        <f t="shared" si="329"/>
        <v>-0.034383049424993+0.00302110057264299i</v>
      </c>
      <c r="R727" t="str">
        <f t="shared" si="330"/>
        <v>-0.333076819138466-7.59023148645951i</v>
      </c>
      <c r="S727" t="str">
        <f t="shared" si="331"/>
        <v>0.0271465712655224i</v>
      </c>
      <c r="T727" t="str">
        <f t="shared" si="332"/>
        <v>0.206048759968985-0.00904189360763588i</v>
      </c>
      <c r="U727" t="str">
        <f t="shared" si="333"/>
        <v>0.0000499999999999998-0.00406650679881177i</v>
      </c>
      <c r="V727" t="str">
        <f t="shared" si="334"/>
        <v>3.33333333333333E-06-0.00447315747869295i</v>
      </c>
      <c r="W727" t="str">
        <f t="shared" si="335"/>
        <v>0.0000144742360879461-0.00213014586999282i</v>
      </c>
      <c r="X727" t="str">
        <f t="shared" si="336"/>
        <v>0.0000999704133246066-0.00212554232355283i</v>
      </c>
      <c r="Y727" t="str">
        <f t="shared" si="337"/>
        <v>0.009+0.0372592888715749i</v>
      </c>
      <c r="Z727" t="str">
        <f t="shared" si="338"/>
        <v>-0.784062915679999-0.242915599956077i</v>
      </c>
      <c r="AA727" t="str">
        <f t="shared" si="339"/>
        <v>96.7207644293983-373.425700199825i</v>
      </c>
      <c r="AB727" t="str">
        <f t="shared" si="340"/>
        <v>1.42335653768708-0.0624601593401327i</v>
      </c>
      <c r="AC727" t="str">
        <f t="shared" si="341"/>
        <v>4.69604391752547-3.60762118924548i</v>
      </c>
      <c r="AD727" t="str">
        <f t="shared" si="342"/>
        <v>0.19703219079006+0.138064583403468i</v>
      </c>
      <c r="AE727" t="str">
        <f t="shared" si="343"/>
        <v>-0.120947592883533-0.156113512651895i</v>
      </c>
      <c r="AF727" t="str">
        <f t="shared" si="344"/>
        <v>-12.0609264381813-3.74839324060598i</v>
      </c>
      <c r="AG727" t="str">
        <f t="shared" si="345"/>
        <v>1.25562256358316-0.218007881772191i</v>
      </c>
      <c r="AH727" t="str">
        <f t="shared" si="346"/>
        <v>0.361766772672841+1.92342891055319i</v>
      </c>
      <c r="AI727">
        <f t="shared" si="347"/>
        <v>5.8325024805413115</v>
      </c>
      <c r="AJ727">
        <f t="shared" si="348"/>
        <v>79.348007429607136</v>
      </c>
      <c r="AK727"/>
      <c r="AL727"/>
      <c r="AM727"/>
      <c r="AN727"/>
    </row>
    <row r="728" spans="1:40" x14ac:dyDescent="0.25">
      <c r="A728"/>
      <c r="B728">
        <f t="shared" si="349"/>
        <v>59400</v>
      </c>
      <c r="C728" s="186" t="str">
        <f t="shared" si="317"/>
        <v>-0.0000216605623786793+0.0412293243271013i</v>
      </c>
      <c r="D728" s="158" t="str">
        <f t="shared" si="318"/>
        <v>-5.95717202131753+0.316091486507777i</v>
      </c>
      <c r="E728" t="str">
        <f t="shared" si="319"/>
        <v>2870</v>
      </c>
      <c r="F728" t="str">
        <f t="shared" si="320"/>
        <v>0.777000777000777</v>
      </c>
      <c r="G728" t="str">
        <f t="shared" si="315"/>
        <v>0.777000777000777</v>
      </c>
      <c r="H728" t="str">
        <f t="shared" si="321"/>
        <v>6.11031428916068+4.06305704095073i</v>
      </c>
      <c r="I728" t="str">
        <f t="shared" si="322"/>
        <v>233.263254529042i</v>
      </c>
      <c r="J728" t="str">
        <f t="shared" si="316"/>
        <v>-45.5416309845548+50.4494302471267i</v>
      </c>
      <c r="K728" t="str">
        <f t="shared" si="323"/>
        <v>2.54763510624462-2.29979718945384i</v>
      </c>
      <c r="L728" t="str">
        <f t="shared" si="324"/>
        <v>0.150879953379094-0.116653699350733i</v>
      </c>
      <c r="M728" t="str">
        <f t="shared" si="325"/>
        <v>2.69851505962371-2.41645088880457i</v>
      </c>
      <c r="N728" t="str">
        <f t="shared" si="326"/>
        <v>-0.263433637321607i</v>
      </c>
      <c r="O728" t="str">
        <f t="shared" si="327"/>
        <v>0.965501561693187-0.260397262597011i</v>
      </c>
      <c r="P728" t="str">
        <f t="shared" si="328"/>
        <v>0.034498438306813+0.260397262597011i</v>
      </c>
      <c r="Q728" t="str">
        <f t="shared" si="329"/>
        <v>-0.034498438306813+0.003036374724596i</v>
      </c>
      <c r="R728" t="str">
        <f t="shared" si="330"/>
        <v>-0.333075952075048-7.57740404578365i</v>
      </c>
      <c r="S728" t="str">
        <f t="shared" si="331"/>
        <v>0.0271923496319061i</v>
      </c>
      <c r="T728" t="str">
        <f t="shared" si="332"/>
        <v>0.206047420115169-0.0090571177428047i</v>
      </c>
      <c r="U728" t="str">
        <f t="shared" si="333"/>
        <v>0.00005-0.00405966082777001i</v>
      </c>
      <c r="V728" t="str">
        <f t="shared" si="334"/>
        <v>3.33333333333333E-06-0.00446562691054702i</v>
      </c>
      <c r="W728" t="str">
        <f t="shared" si="335"/>
        <v>0.0000144742345937526-0.00212656000468014i</v>
      </c>
      <c r="X728" t="str">
        <f t="shared" si="336"/>
        <v>0.000099683257135155-0.00212197573930123i</v>
      </c>
      <c r="Y728" t="str">
        <f t="shared" si="337"/>
        <v>0.009+0.0373221207246467i</v>
      </c>
      <c r="Z728" t="str">
        <f t="shared" si="338"/>
        <v>-0.781489030462168-0.241671397932171i</v>
      </c>
      <c r="AA728" t="str">
        <f t="shared" si="339"/>
        <v>96.3763947954249-372.811115958766i</v>
      </c>
      <c r="AB728" t="str">
        <f t="shared" si="340"/>
        <v>1.42334728216092-0.0625653255751852i</v>
      </c>
      <c r="AC728" t="str">
        <f t="shared" si="341"/>
        <v>4.68973803939122-3.60828227833022i</v>
      </c>
      <c r="AD728" t="str">
        <f t="shared" si="342"/>
        <v>0.197092836146301+0.138302237103536i</v>
      </c>
      <c r="AE728" t="str">
        <f t="shared" si="343"/>
        <v>-0.120602194453054-0.155713382418684i</v>
      </c>
      <c r="AF728" t="str">
        <f t="shared" si="344"/>
        <v>-12.0674863104782-3.74696555444295i</v>
      </c>
      <c r="AG728" t="str">
        <f t="shared" si="345"/>
        <v>1.25541166419785-0.217740571656939i</v>
      </c>
      <c r="AH728" t="str">
        <f t="shared" si="346"/>
        <v>0.361611033135307+1.91944908661779i</v>
      </c>
      <c r="AI728">
        <f t="shared" si="347"/>
        <v>5.8149993085624914</v>
      </c>
      <c r="AJ728">
        <f t="shared" si="348"/>
        <v>79.330917748110423</v>
      </c>
      <c r="AK728"/>
      <c r="AL728"/>
      <c r="AM728"/>
      <c r="AN728"/>
    </row>
    <row r="729" spans="1:40" x14ac:dyDescent="0.25">
      <c r="A729"/>
      <c r="B729">
        <f t="shared" si="349"/>
        <v>59500</v>
      </c>
      <c r="C729" s="186" t="str">
        <f t="shared" si="317"/>
        <v>-0.0000215878149693618+0.0411600313831939i</v>
      </c>
      <c r="D729" s="158" t="str">
        <f t="shared" si="318"/>
        <v>-5.95717146358739+0.315560240604487i</v>
      </c>
      <c r="E729" t="str">
        <f t="shared" si="319"/>
        <v>2870</v>
      </c>
      <c r="F729" t="str">
        <f t="shared" si="320"/>
        <v>0.777000777000777</v>
      </c>
      <c r="G729" t="str">
        <f t="shared" si="315"/>
        <v>0.777000777000777</v>
      </c>
      <c r="H729" t="str">
        <f t="shared" si="321"/>
        <v>6.11685735985824+4.06109000740121i</v>
      </c>
      <c r="I729" t="str">
        <f t="shared" si="322"/>
        <v>233.655953610741i</v>
      </c>
      <c r="J729" t="str">
        <f t="shared" si="316"/>
        <v>-45.6984687200485+50.5343619478795i</v>
      </c>
      <c r="K729" t="str">
        <f t="shared" si="323"/>
        <v>2.54361739510075-2.30020555292002i</v>
      </c>
      <c r="L729" t="str">
        <f t="shared" si="324"/>
        <v>0.150689971113176-0.116702952891308i</v>
      </c>
      <c r="M729" t="str">
        <f t="shared" si="325"/>
        <v>2.69430736621393-2.41690850581133i</v>
      </c>
      <c r="N729" t="str">
        <f t="shared" si="326"/>
        <v>-0.263877128293529i</v>
      </c>
      <c r="O729" t="str">
        <f t="shared" si="327"/>
        <v>0.965385982912428-0.260825428200944i</v>
      </c>
      <c r="P729" t="str">
        <f t="shared" si="328"/>
        <v>0.0346140170875719+0.260825428200944i</v>
      </c>
      <c r="Q729" t="str">
        <f t="shared" si="329"/>
        <v>-0.0346140170875719+0.00305170009258499i</v>
      </c>
      <c r="R729" t="str">
        <f t="shared" si="330"/>
        <v>-0.333075083542916-7.56461963954607i</v>
      </c>
      <c r="S729" t="str">
        <f t="shared" si="331"/>
        <v>0.0272381279982898i</v>
      </c>
      <c r="T729" t="str">
        <f t="shared" si="332"/>
        <v>0.206046078000333-0.00907234175858301i</v>
      </c>
      <c r="U729" t="str">
        <f t="shared" si="333"/>
        <v>0.00005-0.00405283786839561i</v>
      </c>
      <c r="V729" t="str">
        <f t="shared" si="334"/>
        <v>3.33333333333333E-06-0.00445812165523517i</v>
      </c>
      <c r="W729" t="str">
        <f t="shared" si="335"/>
        <v>0.000014474233097042-0.00212298619309792i</v>
      </c>
      <c r="X729" t="str">
        <f t="shared" si="336"/>
        <v>0.0000993975444675364-0.00211842108610101i</v>
      </c>
      <c r="Y729" t="str">
        <f t="shared" si="337"/>
        <v>0.009+0.0373849525777185i</v>
      </c>
      <c r="Z729" t="str">
        <f t="shared" si="338"/>
        <v>-0.778927582335399-0.240435818151885i</v>
      </c>
      <c r="AA729" t="str">
        <f t="shared" si="339"/>
        <v>96.0338830777082-372.198482951378i</v>
      </c>
      <c r="AB729" t="str">
        <f t="shared" si="340"/>
        <v>1.42333801101594-0.0626704909855044i</v>
      </c>
      <c r="AC729" t="str">
        <f t="shared" si="341"/>
        <v>4.68344124496629-3.60893131097549i</v>
      </c>
      <c r="AD729" t="str">
        <f t="shared" si="342"/>
        <v>0.197153581145066+0.138539848616067i</v>
      </c>
      <c r="AE729" t="str">
        <f t="shared" si="343"/>
        <v>-0.12025842046145-0.155315291923813i</v>
      </c>
      <c r="AF729" t="str">
        <f t="shared" si="344"/>
        <v>-12.0740288234456-3.74552976679672i</v>
      </c>
      <c r="AG729" t="str">
        <f t="shared" si="345"/>
        <v>1.25520183850457-0.217474193957035i</v>
      </c>
      <c r="AH729" t="str">
        <f t="shared" si="346"/>
        <v>0.361453538257651+1.91548446479833i</v>
      </c>
      <c r="AI729">
        <f t="shared" si="347"/>
        <v>5.7975266862867434</v>
      </c>
      <c r="AJ729">
        <f t="shared" si="348"/>
        <v>79.313892541293654</v>
      </c>
      <c r="AK729"/>
      <c r="AL729"/>
      <c r="AM729"/>
      <c r="AN729"/>
    </row>
    <row r="730" spans="1:40" x14ac:dyDescent="0.25">
      <c r="A730"/>
      <c r="B730">
        <f t="shared" si="349"/>
        <v>59600</v>
      </c>
      <c r="C730" s="186" t="str">
        <f t="shared" si="317"/>
        <v>-0.0000215154334308627+0.0410909709657523i</v>
      </c>
      <c r="D730" s="158" t="str">
        <f t="shared" si="318"/>
        <v>-5.95717090866226+0.315030777404101i</v>
      </c>
      <c r="E730" t="str">
        <f t="shared" si="319"/>
        <v>2870</v>
      </c>
      <c r="F730" t="str">
        <f t="shared" si="320"/>
        <v>0.777000777000777</v>
      </c>
      <c r="G730" t="str">
        <f t="shared" si="315"/>
        <v>0.777000777000777</v>
      </c>
      <c r="H730" t="str">
        <f t="shared" si="321"/>
        <v>6.12338310957501+4.05911672639148i</v>
      </c>
      <c r="I730" t="str">
        <f t="shared" si="322"/>
        <v>234.04865269244i</v>
      </c>
      <c r="J730" t="str">
        <f t="shared" si="316"/>
        <v>-45.8555702700678+50.6192936486322i</v>
      </c>
      <c r="K730" t="str">
        <f t="shared" si="323"/>
        <v>2.53960559756961-2.30060624207777i</v>
      </c>
      <c r="L730" t="str">
        <f t="shared" si="324"/>
        <v>0.150500148321224-0.116751835579998i</v>
      </c>
      <c r="M730" t="str">
        <f t="shared" si="325"/>
        <v>2.69010574589083-2.41735807765777i</v>
      </c>
      <c r="N730" t="str">
        <f t="shared" si="326"/>
        <v>-0.264320619265451i</v>
      </c>
      <c r="O730" t="str">
        <f t="shared" si="327"/>
        <v>0.965270214255461-0.261253542504625i</v>
      </c>
      <c r="P730" t="str">
        <f t="shared" si="328"/>
        <v>0.034729785744539+0.261253542504625i</v>
      </c>
      <c r="Q730" t="str">
        <f t="shared" si="329"/>
        <v>-0.034729785744539+0.00306707676082596i</v>
      </c>
      <c r="R730" t="str">
        <f t="shared" si="330"/>
        <v>-0.333074213541541-7.55187805112934i</v>
      </c>
      <c r="S730" t="str">
        <f t="shared" si="331"/>
        <v>0.0272839063646735i</v>
      </c>
      <c r="T730" t="str">
        <f t="shared" si="332"/>
        <v>0.206044733624446-0.00908756565475467i</v>
      </c>
      <c r="U730" t="str">
        <f t="shared" si="333"/>
        <v>0.00005-0.00404603780485803i</v>
      </c>
      <c r="V730" t="str">
        <f t="shared" si="334"/>
        <v>3.33333333333333E-06-0.00445064158534383i</v>
      </c>
      <c r="W730" t="str">
        <f t="shared" si="335"/>
        <v>0.0000144742315978142-0.00211942437457304i</v>
      </c>
      <c r="X730" t="str">
        <f t="shared" si="336"/>
        <v>0.0000991132656676484-0.00211487830428291i</v>
      </c>
      <c r="Y730" t="str">
        <f t="shared" si="337"/>
        <v>0.009+0.0374477844307903i</v>
      </c>
      <c r="Z730" t="str">
        <f t="shared" si="338"/>
        <v>-0.776378493381284-0.239208785639939i</v>
      </c>
      <c r="AA730" t="str">
        <f t="shared" si="339"/>
        <v>95.693215837852-371.587792505004i</v>
      </c>
      <c r="AB730" t="str">
        <f t="shared" si="340"/>
        <v>1.42332872425193-0.0627756555695974i</v>
      </c>
      <c r="AC730" t="str">
        <f t="shared" si="341"/>
        <v>4.67715354133015-3.60956834048257i</v>
      </c>
      <c r="AD730" t="str">
        <f t="shared" si="342"/>
        <v>0.197214425774652+0.138777417986676i</v>
      </c>
      <c r="AE730" t="str">
        <f t="shared" si="343"/>
        <v>-0.11991626112514-0.154919225992072i</v>
      </c>
      <c r="AF730" t="str">
        <f t="shared" si="344"/>
        <v>-12.0805540182373-3.74408594898738i</v>
      </c>
      <c r="AG730" t="str">
        <f t="shared" si="345"/>
        <v>1.25499307878056-0.217208744873553i</v>
      </c>
      <c r="AH730" t="str">
        <f t="shared" si="346"/>
        <v>0.361294313171694+1.91153496481388i</v>
      </c>
      <c r="AI730">
        <f t="shared" si="347"/>
        <v>5.7800845247476893</v>
      </c>
      <c r="AJ730">
        <f t="shared" si="348"/>
        <v>79.296931419684228</v>
      </c>
      <c r="AK730"/>
      <c r="AL730"/>
      <c r="AM730"/>
      <c r="AN730"/>
    </row>
    <row r="731" spans="1:40" x14ac:dyDescent="0.25">
      <c r="A731"/>
      <c r="B731">
        <f t="shared" si="349"/>
        <v>59700</v>
      </c>
      <c r="C731" s="186" t="str">
        <f t="shared" si="317"/>
        <v>-0.0000214434153138415+0.041022141906303i</v>
      </c>
      <c r="D731" s="158" t="str">
        <f t="shared" si="318"/>
        <v>-5.95717035652337+0.314503087948323i</v>
      </c>
      <c r="E731" t="str">
        <f t="shared" si="319"/>
        <v>2870</v>
      </c>
      <c r="F731" t="str">
        <f t="shared" si="320"/>
        <v>0.777000777000777</v>
      </c>
      <c r="G731" t="str">
        <f t="shared" si="315"/>
        <v>0.777000777000777</v>
      </c>
      <c r="H731" t="str">
        <f t="shared" si="321"/>
        <v>6.12989157950523+4.05713725982133i</v>
      </c>
      <c r="I731" t="str">
        <f t="shared" si="322"/>
        <v>234.441351774138i</v>
      </c>
      <c r="J731" t="str">
        <f t="shared" si="316"/>
        <v>-46.0129356346127+50.704225349385i</v>
      </c>
      <c r="K731" t="str">
        <f t="shared" si="323"/>
        <v>2.53559971766045-2.30099929147754i</v>
      </c>
      <c r="L731" t="str">
        <f t="shared" si="324"/>
        <v>0.15031048560444-0.116800348506693i</v>
      </c>
      <c r="M731" t="str">
        <f t="shared" si="325"/>
        <v>2.68591020326489-2.41779963998423i</v>
      </c>
      <c r="N731" t="str">
        <f t="shared" si="326"/>
        <v>-0.264764110237372i</v>
      </c>
      <c r="O731" t="str">
        <f t="shared" si="327"/>
        <v>0.965154255745057-0.261681605423852i</v>
      </c>
      <c r="P731" t="str">
        <f t="shared" si="328"/>
        <v>0.034845744254943+0.261681605423852i</v>
      </c>
      <c r="Q731" t="str">
        <f t="shared" si="329"/>
        <v>-0.034845744254943+0.00308250481352002i</v>
      </c>
      <c r="R731" t="str">
        <f t="shared" si="330"/>
        <v>-0.33307334207131-7.53917906536824i</v>
      </c>
      <c r="S731" t="str">
        <f t="shared" si="331"/>
        <v>0.0273296847310572i</v>
      </c>
      <c r="T731" t="str">
        <f t="shared" si="332"/>
        <v>0.2060433869875-0.00910278943112847i</v>
      </c>
      <c r="U731" t="str">
        <f t="shared" si="333"/>
        <v>0.00005-0.00403926052210282i</v>
      </c>
      <c r="V731" t="str">
        <f t="shared" si="334"/>
        <v>3.33333333333333E-06-0.0044431865743131i</v>
      </c>
      <c r="W731" t="str">
        <f t="shared" si="335"/>
        <v>0.0000144742300960691-0.00211587448883889i</v>
      </c>
      <c r="X731" t="str">
        <f t="shared" si="336"/>
        <v>0.0000988304111619189-0.00211134733457427i</v>
      </c>
      <c r="Y731" t="str">
        <f t="shared" si="337"/>
        <v>0.009+0.0375106162838621i</v>
      </c>
      <c r="Z731" t="str">
        <f t="shared" si="338"/>
        <v>-0.773841686265925-0.237990226203741i</v>
      </c>
      <c r="AA731" t="str">
        <f t="shared" si="339"/>
        <v>95.3543797590479-370.979035991507i</v>
      </c>
      <c r="AB731" t="str">
        <f t="shared" si="340"/>
        <v>1.42331942186884-0.0628808193261431i</v>
      </c>
      <c r="AC731" t="str">
        <f t="shared" si="341"/>
        <v>4.67087493537394-3.61019341999479i</v>
      </c>
      <c r="AD731" t="str">
        <f t="shared" si="342"/>
        <v>0.197275370023365+0.139014945260414i</v>
      </c>
      <c r="AE731" t="str">
        <f t="shared" si="343"/>
        <v>-0.119575706729388-0.154525169592771i</v>
      </c>
      <c r="AF731" t="str">
        <f t="shared" si="344"/>
        <v>-12.0870619360286-3.74263417187301i</v>
      </c>
      <c r="AG731" t="str">
        <f t="shared" si="345"/>
        <v>1.25478537737179-0.216944220623199i</v>
      </c>
      <c r="AH731" t="str">
        <f t="shared" si="346"/>
        <v>0.361133382721273+1.9076005069038i</v>
      </c>
      <c r="AI731">
        <f t="shared" si="347"/>
        <v>5.7626727353112113</v>
      </c>
      <c r="AJ731">
        <f t="shared" si="348"/>
        <v>79.280033996302151</v>
      </c>
      <c r="AK731"/>
      <c r="AL731"/>
      <c r="AM731"/>
      <c r="AN731"/>
    </row>
    <row r="732" spans="1:40" x14ac:dyDescent="0.25">
      <c r="A732"/>
      <c r="B732">
        <f t="shared" si="349"/>
        <v>59800</v>
      </c>
      <c r="C732" s="186" t="str">
        <f t="shared" si="317"/>
        <v>-0.0000213717581894201+0.0409535430441887i</v>
      </c>
      <c r="D732" s="158" t="str">
        <f t="shared" si="318"/>
        <v>-5.95716980715208+0.31397716333878i</v>
      </c>
      <c r="E732" t="str">
        <f t="shared" si="319"/>
        <v>2870</v>
      </c>
      <c r="F732" t="str">
        <f t="shared" si="320"/>
        <v>0.777000777000777</v>
      </c>
      <c r="G732" t="str">
        <f t="shared" si="315"/>
        <v>0.777000777000777</v>
      </c>
      <c r="H732" t="str">
        <f t="shared" si="321"/>
        <v>6.13638281086279+4.05515166919118i</v>
      </c>
      <c r="I732" t="str">
        <f t="shared" si="322"/>
        <v>234.834050855837i</v>
      </c>
      <c r="J732" t="str">
        <f t="shared" si="316"/>
        <v>-46.1705648136833+50.7891570501377i</v>
      </c>
      <c r="K732" t="str">
        <f t="shared" si="323"/>
        <v>2.53159975926248-2.30138473556368i</v>
      </c>
      <c r="L732" t="str">
        <f t="shared" si="324"/>
        <v>0.150120983558976-0.11684849276048i</v>
      </c>
      <c r="M732" t="str">
        <f t="shared" si="325"/>
        <v>2.68172074282146-2.41823322832416i</v>
      </c>
      <c r="N732" t="str">
        <f t="shared" si="326"/>
        <v>-0.265207601209294i</v>
      </c>
      <c r="O732" t="str">
        <f t="shared" si="327"/>
        <v>0.965038107404023-0.262109616874432i</v>
      </c>
      <c r="P732" t="str">
        <f t="shared" si="328"/>
        <v>0.034961892595977+0.262109616874432i</v>
      </c>
      <c r="Q732" t="str">
        <f t="shared" si="329"/>
        <v>-0.034961892595977+0.00309798433486197i</v>
      </c>
      <c r="R732" t="str">
        <f t="shared" si="330"/>
        <v>-0.333072469131852-7.52652246853637i</v>
      </c>
      <c r="S732" t="str">
        <f t="shared" si="331"/>
        <v>0.0273754630974407i</v>
      </c>
      <c r="T732" t="str">
        <f t="shared" si="332"/>
        <v>0.206042038089476-0.00911801308749247i</v>
      </c>
      <c r="U732" t="str">
        <f t="shared" si="333"/>
        <v>0.00005-0.00403250590584512i</v>
      </c>
      <c r="V732" t="str">
        <f t="shared" si="334"/>
        <v>3.33333333333333E-06-0.00443575649642963i</v>
      </c>
      <c r="W732" t="str">
        <f t="shared" si="335"/>
        <v>0.0000144742285918069-0.00211233647603195i</v>
      </c>
      <c r="X732" t="str">
        <f t="shared" si="336"/>
        <v>0.0000985489714564982-0.00210782811809568i</v>
      </c>
      <c r="Y732" t="str">
        <f t="shared" si="337"/>
        <v>0.009+0.0375734481369339i</v>
      </c>
      <c r="Z732" t="str">
        <f t="shared" si="338"/>
        <v>-0.771317084235013-0.236780066423872i</v>
      </c>
      <c r="AA732" t="str">
        <f t="shared" si="339"/>
        <v>95.017361644758-370.372204827081i</v>
      </c>
      <c r="AB732" t="str">
        <f t="shared" si="340"/>
        <v>1.42331010386653-0.0629859822536777i</v>
      </c>
      <c r="AC732" t="str">
        <f t="shared" si="341"/>
        <v>4.66460543380176-3.61080660249623i</v>
      </c>
      <c r="AD732" t="str">
        <f t="shared" si="342"/>
        <v>0.197336413879507+0.139252430481772i</v>
      </c>
      <c r="AE732" t="str">
        <f t="shared" si="343"/>
        <v>-0.119236747627776-0.154133107838077i</v>
      </c>
      <c r="AF732" t="str">
        <f t="shared" si="344"/>
        <v>-12.0935526180149-3.7411745058524i</v>
      </c>
      <c r="AG732" t="str">
        <f t="shared" si="345"/>
        <v>1.25457872669216-0.216680617438292i</v>
      </c>
      <c r="AH732" t="str">
        <f t="shared" si="346"/>
        <v>0.360970771465526+1.9036810118239i</v>
      </c>
      <c r="AI732">
        <f t="shared" si="347"/>
        <v>5.7452912296741223</v>
      </c>
      <c r="AJ732">
        <f t="shared" si="348"/>
        <v>79.263199886644031</v>
      </c>
      <c r="AK732"/>
      <c r="AL732"/>
      <c r="AM732"/>
      <c r="AN732"/>
    </row>
    <row r="733" spans="1:40" x14ac:dyDescent="0.25">
      <c r="A733"/>
      <c r="B733">
        <f t="shared" si="349"/>
        <v>59900</v>
      </c>
      <c r="C733" s="186" t="str">
        <f t="shared" si="317"/>
        <v>-0.0000213004596489779+0.0408851732265023i</v>
      </c>
      <c r="D733" s="158" t="str">
        <f t="shared" si="318"/>
        <v>-5.95716926052993+0.313452994736518i</v>
      </c>
      <c r="E733" t="str">
        <f t="shared" si="319"/>
        <v>2870</v>
      </c>
      <c r="F733" t="str">
        <f t="shared" si="320"/>
        <v>0.777000777000777</v>
      </c>
      <c r="G733" t="str">
        <f t="shared" si="315"/>
        <v>0.777000777000777</v>
      </c>
      <c r="H733" t="str">
        <f t="shared" si="321"/>
        <v>6.14285684487982+4.05316001560409i</v>
      </c>
      <c r="I733" t="str">
        <f t="shared" si="322"/>
        <v>235.226749937536i</v>
      </c>
      <c r="J733" t="str">
        <f t="shared" si="316"/>
        <v>-46.3284578072795+50.8740887508905i</v>
      </c>
      <c r="K733" t="str">
        <f t="shared" si="323"/>
        <v>2.52760572614568-2.30176260867431i</v>
      </c>
      <c r="L733" t="str">
        <f t="shared" si="324"/>
        <v>0.149931642775953-0.116896269429628i</v>
      </c>
      <c r="M733" t="str">
        <f t="shared" si="325"/>
        <v>2.67753736892163-2.41865887810394i</v>
      </c>
      <c r="N733" t="str">
        <f t="shared" si="326"/>
        <v>-0.265651092181216i</v>
      </c>
      <c r="O733" t="str">
        <f t="shared" si="327"/>
        <v>0.964921769255203-0.262537576772181i</v>
      </c>
      <c r="P733" t="str">
        <f t="shared" si="328"/>
        <v>0.035078230744797+0.262537576772181i</v>
      </c>
      <c r="Q733" t="str">
        <f t="shared" si="329"/>
        <v>-0.035078230744797+0.00311351540903504i</v>
      </c>
      <c r="R733" t="str">
        <f t="shared" si="330"/>
        <v>-0.333071594723124-7.51390804833446i</v>
      </c>
      <c r="S733" t="str">
        <f t="shared" si="331"/>
        <v>0.0274212414638244i</v>
      </c>
      <c r="T733" t="str">
        <f t="shared" si="332"/>
        <v>0.206040686930353-0.00913323662364384i</v>
      </c>
      <c r="U733" t="str">
        <f t="shared" si="333"/>
        <v>0.00005-0.00402577384256324i</v>
      </c>
      <c r="V733" t="str">
        <f t="shared" si="334"/>
        <v>3.33333333333333E-06-0.00442835122681958i</v>
      </c>
      <c r="W733" t="str">
        <f t="shared" si="335"/>
        <v>0.0000144742270850274-0.00210881027668849i</v>
      </c>
      <c r="X733" t="str">
        <f t="shared" si="336"/>
        <v>0.0000982689371364671-0.00210432059635779i</v>
      </c>
      <c r="Y733" t="str">
        <f t="shared" si="337"/>
        <v>0.009+0.0376362799900057i</v>
      </c>
      <c r="Z733" t="str">
        <f t="shared" si="338"/>
        <v>-0.768804611108993-0.235578233644699i</v>
      </c>
      <c r="AA733" t="str">
        <f t="shared" si="339"/>
        <v>94.6821484174187-369.76729047206i</v>
      </c>
      <c r="AB733" t="str">
        <f t="shared" si="340"/>
        <v>1.42330077024486-0.0630911443507999i</v>
      </c>
      <c r="AC733" t="str">
        <f t="shared" si="341"/>
        <v>4.65834504313175-3.6114079408122i</v>
      </c>
      <c r="AD733" t="str">
        <f t="shared" si="342"/>
        <v>0.197397557331388+0.139489873694684i</v>
      </c>
      <c r="AE733" t="str">
        <f t="shared" si="343"/>
        <v>-0.118899374241707-0.153743025981391i</v>
      </c>
      <c r="AF733" t="str">
        <f t="shared" si="344"/>
        <v>-12.1000261054097-3.73970702086757i</v>
      </c>
      <c r="AG733" t="str">
        <f t="shared" si="345"/>
        <v>1.25437311922279-0.216417931566763i</v>
      </c>
      <c r="AH733" t="str">
        <f t="shared" si="346"/>
        <v>0.360806503682271+1.89977640084257i</v>
      </c>
      <c r="AI733">
        <f t="shared" si="347"/>
        <v>5.7279399198626937</v>
      </c>
      <c r="AJ733">
        <f t="shared" si="348"/>
        <v>79.246428708663061</v>
      </c>
      <c r="AK733"/>
      <c r="AL733"/>
      <c r="AM733"/>
      <c r="AN733"/>
    </row>
    <row r="734" spans="1:40" x14ac:dyDescent="0.25">
      <c r="A734"/>
      <c r="B734">
        <f t="shared" si="349"/>
        <v>60000</v>
      </c>
      <c r="C734" s="186" t="str">
        <f t="shared" si="317"/>
        <v>-0.0000212295173039493+0.0408170313080229i</v>
      </c>
      <c r="D734" s="158" t="str">
        <f t="shared" si="318"/>
        <v>-5.95716871663862+0.312930573361509i</v>
      </c>
      <c r="E734" t="str">
        <f t="shared" si="319"/>
        <v>2870</v>
      </c>
      <c r="F734" t="str">
        <f t="shared" si="320"/>
        <v>0.777000777000777</v>
      </c>
      <c r="G734" t="str">
        <f t="shared" si="315"/>
        <v>0.777000777000777</v>
      </c>
      <c r="H734" t="str">
        <f t="shared" si="321"/>
        <v>6.14931372280472+4.0511623597679i</v>
      </c>
      <c r="I734" t="str">
        <f t="shared" si="322"/>
        <v>235.619449019234i</v>
      </c>
      <c r="J734" t="str">
        <f t="shared" si="316"/>
        <v>-46.4866146154013+50.9590204516432i</v>
      </c>
      <c r="K734" t="str">
        <f t="shared" si="323"/>
        <v>2.5236176219617-2.30213294504145i</v>
      </c>
      <c r="L734" t="str">
        <f t="shared" si="324"/>
        <v>0.149742463841477-0.116943679601569i</v>
      </c>
      <c r="M734" t="str">
        <f t="shared" si="325"/>
        <v>2.67336008580318-2.41907662464302i</v>
      </c>
      <c r="N734" t="str">
        <f t="shared" si="326"/>
        <v>-0.266094583153138i</v>
      </c>
      <c r="O734" t="str">
        <f t="shared" si="327"/>
        <v>0.964805241321479-0.262965485032927i</v>
      </c>
      <c r="P734" t="str">
        <f t="shared" si="328"/>
        <v>0.035194758678521+0.262965485032927i</v>
      </c>
      <c r="Q734" t="str">
        <f t="shared" si="329"/>
        <v>-0.035194758678521+0.003129098120211i</v>
      </c>
      <c r="R734" t="str">
        <f t="shared" si="330"/>
        <v>-0.333070718845335-7.50133559387877i</v>
      </c>
      <c r="S734" t="str">
        <f t="shared" si="331"/>
        <v>0.0274670198302081i</v>
      </c>
      <c r="T734" t="str">
        <f t="shared" si="332"/>
        <v>0.206039333510114-0.00914846003938648i</v>
      </c>
      <c r="U734" t="str">
        <f t="shared" si="333"/>
        <v>0.00005-0.0040190642194923i</v>
      </c>
      <c r="V734" t="str">
        <f t="shared" si="334"/>
        <v>3.33333333333333E-06-0.00442097064144154i</v>
      </c>
      <c r="W734" t="str">
        <f t="shared" si="335"/>
        <v>0.0000144742255757308-0.00210529583174119i</v>
      </c>
      <c r="X734" t="str">
        <f t="shared" si="336"/>
        <v>0.0000979902988650519-0.00210082471125808i</v>
      </c>
      <c r="Y734" t="str">
        <f t="shared" si="337"/>
        <v>0.009+0.0376991118430775i</v>
      </c>
      <c r="Z734" t="str">
        <f t="shared" si="338"/>
        <v>-0.76630419127824-0.234384655965141i</v>
      </c>
      <c r="AA734" t="str">
        <f t="shared" si="339"/>
        <v>94.3487271171577-369.164284430732i</v>
      </c>
      <c r="AB734" t="str">
        <f t="shared" si="340"/>
        <v>1.42329142100371-0.0631963056161551i</v>
      </c>
      <c r="AC734" t="str">
        <f t="shared" si="341"/>
        <v>4.65209376969757-3.61199748760947i</v>
      </c>
      <c r="AD734" t="str">
        <f t="shared" si="342"/>
        <v>0.197458800367319+0.139727274942534i</v>
      </c>
      <c r="AE734" t="str">
        <f t="shared" si="343"/>
        <v>-0.118563577059898-0.153354909415734i</v>
      </c>
      <c r="AF734" t="str">
        <f t="shared" si="344"/>
        <v>-12.1064824394433-3.73823178640639i</v>
      </c>
      <c r="AG734" t="str">
        <f t="shared" si="345"/>
        <v>1.25416854751132-0.216156159272145i</v>
      </c>
      <c r="AH734" t="str">
        <f t="shared" si="346"/>
        <v>0.360640603371316+1.89588659573703i</v>
      </c>
      <c r="AI734">
        <f t="shared" si="347"/>
        <v>5.7106187182315447</v>
      </c>
      <c r="AJ734">
        <f t="shared" si="348"/>
        <v>79.229720082750575</v>
      </c>
      <c r="AK734"/>
      <c r="AL734"/>
      <c r="AM734"/>
      <c r="AN734"/>
    </row>
    <row r="735" spans="1:40" x14ac:dyDescent="0.25">
      <c r="A735"/>
      <c r="B735">
        <f t="shared" si="349"/>
        <v>60100</v>
      </c>
      <c r="C735" s="186" t="str">
        <f t="shared" si="317"/>
        <v>-0.0000211589287856239+0.0407491161511518i</v>
      </c>
      <c r="D735" s="158" t="str">
        <f t="shared" si="318"/>
        <v>-5.95716817545999+0.312409890492164i</v>
      </c>
      <c r="E735" t="str">
        <f t="shared" si="319"/>
        <v>2870</v>
      </c>
      <c r="F735" t="str">
        <f t="shared" si="320"/>
        <v>0.777000777000777</v>
      </c>
      <c r="G735" t="str">
        <f t="shared" si="315"/>
        <v>0.777000777000777</v>
      </c>
      <c r="H735" t="str">
        <f t="shared" si="321"/>
        <v>6.15575348590076+4.04915876199719i</v>
      </c>
      <c r="I735" t="str">
        <f t="shared" si="322"/>
        <v>236.012148100933i</v>
      </c>
      <c r="J735" t="str">
        <f t="shared" si="316"/>
        <v>-46.6450352380488+51.0439521523959i</v>
      </c>
      <c r="K735" t="str">
        <f t="shared" si="323"/>
        <v>2.51963545024467-2.30249577879097i</v>
      </c>
      <c r="L735" t="str">
        <f t="shared" si="324"/>
        <v>0.149553447336664-0.116990724362879i</v>
      </c>
      <c r="M735" t="str">
        <f t="shared" si="325"/>
        <v>2.66918889758133-2.41948650315385i</v>
      </c>
      <c r="N735" t="str">
        <f t="shared" si="326"/>
        <v>-0.26653807412506i</v>
      </c>
      <c r="O735" t="str">
        <f t="shared" si="327"/>
        <v>0.964688523625771-0.263393341572507i</v>
      </c>
      <c r="P735" t="str">
        <f t="shared" si="328"/>
        <v>0.035311476374229+0.263393341572507i</v>
      </c>
      <c r="Q735" t="str">
        <f t="shared" si="329"/>
        <v>-0.035311476374229+0.00314473255255299i</v>
      </c>
      <c r="R735" t="str">
        <f t="shared" si="330"/>
        <v>-0.333069841498342-7.48880489568922i</v>
      </c>
      <c r="S735" t="str">
        <f t="shared" si="331"/>
        <v>0.0275127981965918i</v>
      </c>
      <c r="T735" t="str">
        <f t="shared" si="332"/>
        <v>0.206037977828746-0.0091636833345147i</v>
      </c>
      <c r="U735" t="str">
        <f t="shared" si="333"/>
        <v>0.0000500000000000002-0.00401237692461795i</v>
      </c>
      <c r="V735" t="str">
        <f t="shared" si="334"/>
        <v>3.33333333333333E-06-0.00441361461707974i</v>
      </c>
      <c r="W735" t="str">
        <f t="shared" si="335"/>
        <v>0.0000144742240639169-0.00210179308251586i</v>
      </c>
      <c r="X735" t="str">
        <f t="shared" si="336"/>
        <v>0.0000977130473828447-0.00209734040507767i</v>
      </c>
      <c r="Y735" t="str">
        <f t="shared" si="337"/>
        <v>0.009+0.0377619436961493i</v>
      </c>
      <c r="Z735" t="str">
        <f t="shared" si="338"/>
        <v>-0.763815749698287-0.233199262229521i</v>
      </c>
      <c r="AA735" t="str">
        <f t="shared" si="339"/>
        <v>94.0170849005278-368.563178251144i</v>
      </c>
      <c r="AB735" t="str">
        <f t="shared" si="340"/>
        <v>1.423282056143-0.0633014660483225i</v>
      </c>
      <c r="AC735" t="str">
        <f t="shared" si="341"/>
        <v>4.64585161964985-3.61257529539585i</v>
      </c>
      <c r="AD735" t="str">
        <f t="shared" si="342"/>
        <v>0.197520142975614+0.139964634268161i</v>
      </c>
      <c r="AE735" t="str">
        <f t="shared" si="343"/>
        <v>-0.118229346637871-0.152968743672164i</v>
      </c>
      <c r="AF735" t="str">
        <f t="shared" si="344"/>
        <v>-12.1129216613608-3.73674887150503i</v>
      </c>
      <c r="AG735" t="str">
        <f t="shared" si="345"/>
        <v>1.25396500417121-0.215895296833559i</v>
      </c>
      <c r="AH735" t="str">
        <f t="shared" si="346"/>
        <v>0.360473094257599+1.89201151878945i</v>
      </c>
      <c r="AI735">
        <f t="shared" si="347"/>
        <v>5.6933275374617311</v>
      </c>
      <c r="AJ735">
        <f t="shared" si="348"/>
        <v>79.213073631720391</v>
      </c>
      <c r="AK735"/>
      <c r="AL735"/>
      <c r="AM735"/>
      <c r="AN735"/>
    </row>
    <row r="736" spans="1:40" x14ac:dyDescent="0.25">
      <c r="A736"/>
      <c r="B736">
        <f t="shared" si="349"/>
        <v>60200</v>
      </c>
      <c r="C736" s="186" t="str">
        <f t="shared" si="317"/>
        <v>-0.0000210886917449485+0.0406814266258488i</v>
      </c>
      <c r="D736" s="158" t="str">
        <f t="shared" si="318"/>
        <v>-5.957167636976+0.311890937464841i</v>
      </c>
      <c r="E736" t="str">
        <f t="shared" si="319"/>
        <v>2870</v>
      </c>
      <c r="F736" t="str">
        <f t="shared" si="320"/>
        <v>0.777000777000777</v>
      </c>
      <c r="G736" t="str">
        <f t="shared" si="315"/>
        <v>0.777000777000777</v>
      </c>
      <c r="H736" t="str">
        <f t="shared" si="321"/>
        <v>6.16217617544417+4.04714928221546i</v>
      </c>
      <c r="I736" t="str">
        <f t="shared" si="322"/>
        <v>236.404847182632i</v>
      </c>
      <c r="J736" t="str">
        <f t="shared" si="316"/>
        <v>-46.803719675222+51.1288838531487i</v>
      </c>
      <c r="K736" t="str">
        <f t="shared" si="323"/>
        <v>2.51565921441207-2.3028511439426i</v>
      </c>
      <c r="L736" t="str">
        <f t="shared" si="324"/>
        <v>0.149364593837655-0.117037404799265i</v>
      </c>
      <c r="M736" t="str">
        <f t="shared" si="325"/>
        <v>2.66502380824973-2.41988854874187i</v>
      </c>
      <c r="N736" t="str">
        <f t="shared" si="326"/>
        <v>-0.266981565096982i</v>
      </c>
      <c r="O736" t="str">
        <f t="shared" si="327"/>
        <v>0.964571616191034-0.263821146306768i</v>
      </c>
      <c r="P736" t="str">
        <f t="shared" si="328"/>
        <v>0.035428383808966+0.263821146306768i</v>
      </c>
      <c r="Q736" t="str">
        <f t="shared" si="329"/>
        <v>-0.035428383808966+0.003160418790214i</v>
      </c>
      <c r="R736" t="str">
        <f t="shared" si="330"/>
        <v>-0.333068962682087-7.47631574567714i</v>
      </c>
      <c r="S736" t="str">
        <f t="shared" si="331"/>
        <v>0.0275585765629755i</v>
      </c>
      <c r="T736" t="str">
        <f t="shared" si="332"/>
        <v>0.206036619886223-0.00917890650882512i</v>
      </c>
      <c r="U736" t="str">
        <f t="shared" si="333"/>
        <v>0.0000500000000000002-0.00400571184667008i</v>
      </c>
      <c r="V736" t="str">
        <f t="shared" si="334"/>
        <v>3.33333333333333E-06-0.00440628303133707i</v>
      </c>
      <c r="W736" t="str">
        <f t="shared" si="335"/>
        <v>0.0000144742225495859-0.00209830197072816i</v>
      </c>
      <c r="X736" t="str">
        <f t="shared" si="336"/>
        <v>0.0000974371735070371-0.00209386762047812i</v>
      </c>
      <c r="Y736" t="str">
        <f t="shared" si="337"/>
        <v>0.009+0.0378247755492211i</v>
      </c>
      <c r="Z736" t="str">
        <f t="shared" si="338"/>
        <v>-0.761339211885067-0.232021982018578i</v>
      </c>
      <c r="AA736" t="str">
        <f t="shared" si="339"/>
        <v>93.6872090392563-367.963963524917i</v>
      </c>
      <c r="AB736" t="str">
        <f t="shared" si="340"/>
        <v>1.42327267566253-0.0634066256458971i</v>
      </c>
      <c r="AC736" t="str">
        <f t="shared" si="341"/>
        <v>4.63961859895707-3.61314141652005i</v>
      </c>
      <c r="AD736" t="str">
        <f t="shared" si="342"/>
        <v>0.197581585144587+0.140201951713857i</v>
      </c>
      <c r="AE736" t="str">
        <f t="shared" si="343"/>
        <v>-0.11789667359746-0.152584514418196i</v>
      </c>
      <c r="AF736" t="str">
        <f t="shared" si="344"/>
        <v>-12.1193438124202-3.73525834475062i</v>
      </c>
      <c r="AG736" t="str">
        <f t="shared" si="345"/>
        <v>1.25376248188104-0.215635340545705i</v>
      </c>
      <c r="AH736" t="str">
        <f t="shared" si="346"/>
        <v>0.360303999794462+1.88815109278316i</v>
      </c>
      <c r="AI736">
        <f t="shared" si="347"/>
        <v>5.676066290559235</v>
      </c>
      <c r="AJ736">
        <f t="shared" si="348"/>
        <v>79.196488980788729</v>
      </c>
      <c r="AK736"/>
      <c r="AL736"/>
      <c r="AM736"/>
      <c r="AN736"/>
    </row>
    <row r="737" spans="1:40" x14ac:dyDescent="0.25">
      <c r="A737"/>
      <c r="B737">
        <f t="shared" si="349"/>
        <v>60300</v>
      </c>
      <c r="C737" s="186" t="str">
        <f t="shared" si="317"/>
        <v>-0.0000210188038523316+0.0406139616095701i</v>
      </c>
      <c r="D737" s="158" t="str">
        <f t="shared" si="318"/>
        <v>-5.95716710116883+0.311373705673371i</v>
      </c>
      <c r="E737" t="str">
        <f t="shared" si="319"/>
        <v>2870</v>
      </c>
      <c r="F737" t="str">
        <f t="shared" si="320"/>
        <v>0.777000777000777</v>
      </c>
      <c r="G737" t="str">
        <f t="shared" si="315"/>
        <v>0.777000777000777</v>
      </c>
      <c r="H737" t="str">
        <f t="shared" si="321"/>
        <v>6.16858183272285+4.04513397995712i</v>
      </c>
      <c r="I737" t="str">
        <f t="shared" si="322"/>
        <v>236.797546264331i</v>
      </c>
      <c r="J737" t="str">
        <f t="shared" si="316"/>
        <v>-46.9626679269207+51.2138155539014i</v>
      </c>
      <c r="K737" t="str">
        <f t="shared" si="323"/>
        <v>2.51168891776555-2.30319907441i</v>
      </c>
      <c r="L737" t="str">
        <f t="shared" si="324"/>
        <v>0.149175903915634-0.117083721995543i</v>
      </c>
      <c r="M737" t="str">
        <f t="shared" si="325"/>
        <v>2.66086482168118-2.42028279640554i</v>
      </c>
      <c r="N737" t="str">
        <f t="shared" si="326"/>
        <v>-0.267425056068904i</v>
      </c>
      <c r="O737" t="str">
        <f t="shared" si="327"/>
        <v>0.964454519040263-0.264248899151567i</v>
      </c>
      <c r="P737" t="str">
        <f t="shared" si="328"/>
        <v>0.035545480959737+0.264248899151567i</v>
      </c>
      <c r="Q737" t="str">
        <f t="shared" si="329"/>
        <v>-0.035545480959737+0.00317615691733697i</v>
      </c>
      <c r="R737" t="str">
        <f t="shared" si="330"/>
        <v>-0.333068082396386-7.46386793713474i</v>
      </c>
      <c r="S737" t="str">
        <f t="shared" si="331"/>
        <v>0.0276043549293592i</v>
      </c>
      <c r="T737" t="str">
        <f t="shared" si="332"/>
        <v>0.206035259682531-0.00919412956211089i</v>
      </c>
      <c r="U737" t="str">
        <f t="shared" si="333"/>
        <v>0.0000500000000000002-0.00399906887511673i</v>
      </c>
      <c r="V737" t="str">
        <f t="shared" si="334"/>
        <v>3.33333333333333E-06-0.0043989757626284i</v>
      </c>
      <c r="W737" t="str">
        <f t="shared" si="335"/>
        <v>0.0000144742210327378-0.0020948224384804i</v>
      </c>
      <c r="X737" t="str">
        <f t="shared" si="336"/>
        <v>0.0000971626681306635-0.00209040630049839i</v>
      </c>
      <c r="Y737" t="str">
        <f t="shared" si="337"/>
        <v>0.009+0.0378876074022929i</v>
      </c>
      <c r="Z737" t="str">
        <f t="shared" si="338"/>
        <v>-0.758874503910267-0.2308527456406i</v>
      </c>
      <c r="AA737" t="str">
        <f t="shared" si="339"/>
        <v>93.3590869190113-367.366631887049i</v>
      </c>
      <c r="AB737" t="str">
        <f t="shared" si="340"/>
        <v>1.42326327956222-0.06351178440745i</v>
      </c>
      <c r="AC737" t="str">
        <f t="shared" si="341"/>
        <v>4.63339471340733-3.61369590317215i</v>
      </c>
      <c r="AD737" t="str">
        <f t="shared" si="342"/>
        <v>0.197643126862558+0.140439227321384i</v>
      </c>
      <c r="AE737" t="str">
        <f t="shared" si="343"/>
        <v>-0.117565548626312-0.152202207456271i</v>
      </c>
      <c r="AF737" t="str">
        <f t="shared" si="344"/>
        <v>-12.1257489338917-3.73376027428375i</v>
      </c>
      <c r="AG737" t="str">
        <f t="shared" si="345"/>
        <v>1.25356097338381-0.215376286718848i</v>
      </c>
      <c r="AH737" t="str">
        <f t="shared" si="346"/>
        <v>0.36013334316679+1.8843052409991i</v>
      </c>
      <c r="AI737">
        <f t="shared" si="347"/>
        <v>5.6588348908543242</v>
      </c>
      <c r="AJ737">
        <f t="shared" si="348"/>
        <v>79.179965757558122</v>
      </c>
      <c r="AK737"/>
      <c r="AL737"/>
      <c r="AM737"/>
      <c r="AN737"/>
    </row>
    <row r="738" spans="1:40" x14ac:dyDescent="0.25">
      <c r="A738"/>
      <c r="B738">
        <f t="shared" si="349"/>
        <v>60400</v>
      </c>
      <c r="C738" s="186" t="str">
        <f t="shared" si="317"/>
        <v>-0.0000209492627974509+0.0405467199872059i</v>
      </c>
      <c r="D738" s="158" t="str">
        <f t="shared" si="318"/>
        <v>-5.95716656802074+0.310858186568579i</v>
      </c>
      <c r="E738" t="str">
        <f t="shared" si="319"/>
        <v>2870</v>
      </c>
      <c r="F738" t="str">
        <f t="shared" si="320"/>
        <v>0.777000777000777</v>
      </c>
      <c r="G738" t="str">
        <f t="shared" si="315"/>
        <v>0.777000777000777</v>
      </c>
      <c r="H738" t="str">
        <f t="shared" si="321"/>
        <v>6.17497049903451+4.04311291436955i</v>
      </c>
      <c r="I738" t="str">
        <f t="shared" si="322"/>
        <v>237.190245346029i</v>
      </c>
      <c r="J738" t="str">
        <f t="shared" si="316"/>
        <v>-47.1218799931451+51.2987472546542i</v>
      </c>
      <c r="K738" t="str">
        <f t="shared" si="323"/>
        <v>2.50772456349172-2.30353960400072i</v>
      </c>
      <c r="L738" t="str">
        <f t="shared" si="324"/>
        <v>0.148987378136853-0.117129677035622i</v>
      </c>
      <c r="M738" t="str">
        <f t="shared" si="325"/>
        <v>2.65671194162857-2.42066928103634i</v>
      </c>
      <c r="N738" t="str">
        <f t="shared" si="326"/>
        <v>-0.267868547040826i</v>
      </c>
      <c r="O738" t="str">
        <f t="shared" si="327"/>
        <v>0.964337232196489-0.264676600022773i</v>
      </c>
      <c r="P738" t="str">
        <f t="shared" si="328"/>
        <v>0.035662767803511+0.264676600022773i</v>
      </c>
      <c r="Q738" t="str">
        <f t="shared" si="329"/>
        <v>-0.035662767803511+0.00319194701805303i</v>
      </c>
      <c r="R738" t="str">
        <f t="shared" si="330"/>
        <v>-0.333067200641434-7.45146126472297i</v>
      </c>
      <c r="S738" t="str">
        <f t="shared" si="331"/>
        <v>0.0276501332957429i</v>
      </c>
      <c r="T738" t="str">
        <f t="shared" si="332"/>
        <v>0.206033897217655-0.0092093524941756i</v>
      </c>
      <c r="U738" t="str">
        <f t="shared" si="333"/>
        <v>0.0000499999999999998-0.00399244790015792i</v>
      </c>
      <c r="V738" t="str">
        <f t="shared" si="334"/>
        <v>3.33333333333333E-06-0.00439169269017372i</v>
      </c>
      <c r="W738" t="str">
        <f t="shared" si="335"/>
        <v>0.0000144742195133723-0.00209135442825831i</v>
      </c>
      <c r="X738" t="str">
        <f t="shared" si="336"/>
        <v>0.0000968895222218475-0.00208695638855168i</v>
      </c>
      <c r="Y738" t="str">
        <f t="shared" si="337"/>
        <v>0.009+0.0379504392553647i</v>
      </c>
      <c r="Z738" t="str">
        <f t="shared" si="338"/>
        <v>-0.756421552396629-0.229691484122652i</v>
      </c>
      <c r="AA738" t="str">
        <f t="shared" si="339"/>
        <v>93.0327060381807-366.771175015725i</v>
      </c>
      <c r="AB738" t="str">
        <f t="shared" si="340"/>
        <v>1.42325386784196-0.0636169423316246i</v>
      </c>
      <c r="AC738" t="str">
        <f t="shared" si="341"/>
        <v>4.62717996860916-3.61423880738351i</v>
      </c>
      <c r="AD738" t="str">
        <f t="shared" si="342"/>
        <v>0.197704768117849+0.140676461131967i</v>
      </c>
      <c r="AE738" t="str">
        <f t="shared" si="343"/>
        <v>-0.117235962477395-0.15182180872222i</v>
      </c>
      <c r="AF738" t="str">
        <f t="shared" si="344"/>
        <v>-12.1321370670553-3.73225472780097i</v>
      </c>
      <c r="AG738" t="str">
        <f t="shared" si="345"/>
        <v>1.25336047148631-0.215118131678803i</v>
      </c>
      <c r="AH738" t="str">
        <f t="shared" si="346"/>
        <v>0.359961147294111+1.88047388721194i</v>
      </c>
      <c r="AI738">
        <f t="shared" si="347"/>
        <v>5.641633251999302</v>
      </c>
      <c r="AJ738">
        <f t="shared" si="348"/>
        <v>79.163503591999671</v>
      </c>
      <c r="AK738"/>
      <c r="AL738"/>
      <c r="AM738"/>
      <c r="AN738"/>
    </row>
    <row r="739" spans="1:40" x14ac:dyDescent="0.25">
      <c r="A739"/>
      <c r="B739">
        <f t="shared" si="349"/>
        <v>60500</v>
      </c>
      <c r="C739" s="186" t="str">
        <f t="shared" si="317"/>
        <v>-0.0000208800662890613+0.0404797006510189i</v>
      </c>
      <c r="D739" s="158" t="str">
        <f t="shared" si="318"/>
        <v>-5.95716603751418+0.310344371657812i</v>
      </c>
      <c r="E739" t="str">
        <f t="shared" si="319"/>
        <v>2870</v>
      </c>
      <c r="F739" t="str">
        <f t="shared" si="320"/>
        <v>0.777000777000777</v>
      </c>
      <c r="G739" t="str">
        <f t="shared" si="315"/>
        <v>0.777000777000777</v>
      </c>
      <c r="H739" t="str">
        <f t="shared" si="321"/>
        <v>6.18134221568513+4.04108614421514i</v>
      </c>
      <c r="I739" t="str">
        <f t="shared" si="322"/>
        <v>237.582944427728i</v>
      </c>
      <c r="J739" t="str">
        <f t="shared" si="316"/>
        <v>-47.2813558738952+51.3836789554069i</v>
      </c>
      <c r="K739" t="str">
        <f t="shared" si="323"/>
        <v>2.50376615466311-2.30387276641631i</v>
      </c>
      <c r="L739" t="str">
        <f t="shared" si="324"/>
        <v>0.148799017062645-0.11717527100249i</v>
      </c>
      <c r="M739" t="str">
        <f t="shared" si="325"/>
        <v>2.65256517172576-2.4210480374188i</v>
      </c>
      <c r="N739" t="str">
        <f t="shared" si="326"/>
        <v>-0.268312038012748i</v>
      </c>
      <c r="O739" t="str">
        <f t="shared" si="327"/>
        <v>0.964219755682781-0.265104248836263i</v>
      </c>
      <c r="P739" t="str">
        <f t="shared" si="328"/>
        <v>0.035780244317219+0.265104248836263i</v>
      </c>
      <c r="Q739" t="str">
        <f t="shared" si="329"/>
        <v>-0.035780244317219+0.00320778917648501i</v>
      </c>
      <c r="R739" t="str">
        <f t="shared" si="330"/>
        <v>-0.333066317417001-7.43909552446044i</v>
      </c>
      <c r="S739" t="str">
        <f t="shared" si="331"/>
        <v>0.0276959116621266i</v>
      </c>
      <c r="T739" t="str">
        <f t="shared" si="332"/>
        <v>0.206032532491578-0.00922457530481108i</v>
      </c>
      <c r="U739" t="str">
        <f t="shared" si="333"/>
        <v>0.0000499999999999998-0.00398584881271964i</v>
      </c>
      <c r="V739" t="str">
        <f t="shared" si="334"/>
        <v>3.33333333333333E-06-0.00438443369399161i</v>
      </c>
      <c r="W739" t="str">
        <f t="shared" si="335"/>
        <v>0.0000144742179914898-0.00208789788292788i</v>
      </c>
      <c r="X739" t="str">
        <f t="shared" si="336"/>
        <v>0.000096617726823065-0.0020835178284224i</v>
      </c>
      <c r="Y739" t="str">
        <f t="shared" si="337"/>
        <v>0.009+0.0380132711084365i</v>
      </c>
      <c r="Z739" t="str">
        <f t="shared" si="338"/>
        <v>-0.753980284513366-0.228538129201957i</v>
      </c>
      <c r="AA739" t="str">
        <f t="shared" si="339"/>
        <v>92.7080540066685-366.177584632123i</v>
      </c>
      <c r="AB739" t="str">
        <f t="shared" si="340"/>
        <v>1.42324444050163-0.0637220994169826i</v>
      </c>
      <c r="AC739" t="str">
        <f t="shared" si="341"/>
        <v>4.62097436999325-3.61477018102642i</v>
      </c>
      <c r="AD739" t="str">
        <f t="shared" si="342"/>
        <v>0.197766508898777+0.140913653186301i</v>
      </c>
      <c r="AE739" t="str">
        <f t="shared" si="343"/>
        <v>-0.116907905968504-0.151443304283754i</v>
      </c>
      <c r="AF739" t="str">
        <f t="shared" si="344"/>
        <v>-12.1385082531993-3.73074177255733i</v>
      </c>
      <c r="AG739" t="str">
        <f t="shared" si="345"/>
        <v>1.25316096905839-0.214860871766908i</v>
      </c>
      <c r="AH739" t="str">
        <f t="shared" si="346"/>
        <v>0.359787434833679+1.87665695568642i</v>
      </c>
      <c r="AI739">
        <f t="shared" si="347"/>
        <v>5.6244612879671347</v>
      </c>
      <c r="AJ739">
        <f t="shared" si="348"/>
        <v>79.147102116435505</v>
      </c>
      <c r="AK739"/>
      <c r="AL739"/>
      <c r="AM739"/>
      <c r="AN739"/>
    </row>
    <row r="740" spans="1:40" x14ac:dyDescent="0.25">
      <c r="A740"/>
      <c r="B740">
        <f t="shared" si="349"/>
        <v>60600</v>
      </c>
      <c r="C740" s="186" t="str">
        <f t="shared" si="317"/>
        <v>-0.0000208112120548071+0.0404129025005835i</v>
      </c>
      <c r="D740" s="158" t="str">
        <f t="shared" si="318"/>
        <v>-5.95716550963171+0.309832252504474i</v>
      </c>
      <c r="E740" t="str">
        <f t="shared" si="319"/>
        <v>2870</v>
      </c>
      <c r="F740" t="str">
        <f t="shared" si="320"/>
        <v>0.777000777000777</v>
      </c>
      <c r="G740" t="str">
        <f t="shared" si="315"/>
        <v>0.777000777000777</v>
      </c>
      <c r="H740" t="str">
        <f t="shared" si="321"/>
        <v>6.18769702398756+4.03905372787336i</v>
      </c>
      <c r="I740" t="str">
        <f t="shared" si="322"/>
        <v>237.975643509427i</v>
      </c>
      <c r="J740" t="str">
        <f t="shared" si="316"/>
        <v>-47.4410955691709+51.4686106561596i</v>
      </c>
      <c r="K740" t="str">
        <f t="shared" si="323"/>
        <v>2.49981369423886-2.30419859525225i</v>
      </c>
      <c r="L740" t="str">
        <f t="shared" si="324"/>
        <v>0.148610821249448-0.117220504978192i</v>
      </c>
      <c r="M740" t="str">
        <f t="shared" si="325"/>
        <v>2.64842451548831-2.42141910023044i</v>
      </c>
      <c r="N740" t="str">
        <f t="shared" si="326"/>
        <v>-0.26875552898467i</v>
      </c>
      <c r="O740" t="str">
        <f t="shared" si="327"/>
        <v>0.964102089522243-0.265531845507925i</v>
      </c>
      <c r="P740" t="str">
        <f t="shared" si="328"/>
        <v>0.035897910477757+0.265531845507925i</v>
      </c>
      <c r="Q740" t="str">
        <f t="shared" si="329"/>
        <v>-0.035897910477757+0.00322368347674495i</v>
      </c>
      <c r="R740" t="str">
        <f t="shared" si="330"/>
        <v>-0.333065432723062-7.42677051371174i</v>
      </c>
      <c r="S740" t="str">
        <f t="shared" si="331"/>
        <v>0.0277416900285103i</v>
      </c>
      <c r="T740" t="str">
        <f t="shared" si="332"/>
        <v>0.206031165504271-0.00923979799381484i</v>
      </c>
      <c r="U740" t="str">
        <f t="shared" si="333"/>
        <v>0.0000499999999999998-0.00397927150444782i</v>
      </c>
      <c r="V740" t="str">
        <f t="shared" si="334"/>
        <v>3.33333333333333E-06-0.00437719865489261i</v>
      </c>
      <c r="W740" t="str">
        <f t="shared" si="335"/>
        <v>0.0000144742164670901-0.0020844527457322i</v>
      </c>
      <c r="X740" t="str">
        <f t="shared" si="336"/>
        <v>0.0000963472730504054-0.00208009056426312i</v>
      </c>
      <c r="Y740" t="str">
        <f t="shared" si="337"/>
        <v>0.009+0.0380761029615083i</v>
      </c>
      <c r="Z740" t="str">
        <f t="shared" si="338"/>
        <v>-0.751550627971578-0.227392613317376i</v>
      </c>
      <c r="AA740" t="str">
        <f t="shared" si="339"/>
        <v>92.3851185447057-365.585852500222i</v>
      </c>
      <c r="AB740" t="str">
        <f t="shared" si="340"/>
        <v>1.42323499754104-0.0638272556621255i</v>
      </c>
      <c r="AC740" t="str">
        <f t="shared" si="341"/>
        <v>4.61477792281307-3.61529007581421i</v>
      </c>
      <c r="AD740" t="str">
        <f t="shared" si="342"/>
        <v>0.19782834919367+0.141150803524558i</v>
      </c>
      <c r="AE740" t="str">
        <f t="shared" si="343"/>
        <v>-0.116581369981787-0.151066680338986i</v>
      </c>
      <c r="AF740" t="str">
        <f t="shared" si="344"/>
        <v>-12.1448625336193-3.72922147536889i</v>
      </c>
      <c r="AG740" t="str">
        <f t="shared" si="345"/>
        <v>1.25296245903235-0.214604503340025i</v>
      </c>
      <c r="AH740" t="str">
        <f t="shared" si="346"/>
        <v>0.359612228183588+1.8728543711739i</v>
      </c>
      <c r="AI740">
        <f t="shared" si="347"/>
        <v>5.6073189130509524</v>
      </c>
      <c r="AJ740">
        <f t="shared" si="348"/>
        <v>79.130760965520793</v>
      </c>
      <c r="AK740"/>
      <c r="AL740"/>
      <c r="AM740"/>
      <c r="AN740"/>
    </row>
    <row r="741" spans="1:40" x14ac:dyDescent="0.25">
      <c r="A741"/>
      <c r="B741">
        <f t="shared" si="349"/>
        <v>60700</v>
      </c>
      <c r="C741" s="186" t="str">
        <f t="shared" si="317"/>
        <v>-0.0000207426978410351+0.0403463244427262i</v>
      </c>
      <c r="D741" s="158" t="str">
        <f t="shared" si="318"/>
        <v>-5.95716498435607+0.309321820727568i</v>
      </c>
      <c r="E741" t="str">
        <f t="shared" si="319"/>
        <v>2870</v>
      </c>
      <c r="F741" t="str">
        <f t="shared" si="320"/>
        <v>0.777000777000777</v>
      </c>
      <c r="G741" t="str">
        <f t="shared" si="315"/>
        <v>0.777000777000777</v>
      </c>
      <c r="H741" t="str">
        <f t="shared" si="321"/>
        <v>6.19403496525977+4.0370157233428i</v>
      </c>
      <c r="I741" t="str">
        <f t="shared" si="322"/>
        <v>238.368342591126i</v>
      </c>
      <c r="J741" t="str">
        <f t="shared" si="316"/>
        <v>-47.6010990789722+51.5535423569123i</v>
      </c>
      <c r="K741" t="str">
        <f t="shared" si="323"/>
        <v>2.4958671850656-2.30451712399805i</v>
      </c>
      <c r="L741" t="str">
        <f t="shared" si="324"/>
        <v>0.148422791248821-0.117265380043819i</v>
      </c>
      <c r="M741" t="str">
        <f t="shared" si="325"/>
        <v>2.64428997631442-2.42178250404187i</v>
      </c>
      <c r="N741" t="str">
        <f t="shared" si="326"/>
        <v>-0.269199019956591i</v>
      </c>
      <c r="O741" t="str">
        <f t="shared" si="327"/>
        <v>0.96398423373802-0.265959389953658i</v>
      </c>
      <c r="P741" t="str">
        <f t="shared" si="328"/>
        <v>0.03601576626198+0.265959389953658i</v>
      </c>
      <c r="Q741" t="str">
        <f t="shared" si="329"/>
        <v>-0.03601576626198+0.00323963000293304i</v>
      </c>
      <c r="R741" t="str">
        <f t="shared" si="330"/>
        <v>-0.333064546559777-7.41448603117755i</v>
      </c>
      <c r="S741" t="str">
        <f t="shared" si="331"/>
        <v>0.027787468394894i</v>
      </c>
      <c r="T741" t="str">
        <f t="shared" si="332"/>
        <v>0.206029796255729-0.0092550205609895i</v>
      </c>
      <c r="U741" t="str">
        <f t="shared" si="333"/>
        <v>0.0000499999999999998-0.00397271586770244i</v>
      </c>
      <c r="V741" t="str">
        <f t="shared" si="334"/>
        <v>3.33333333333333E-06-0.0043699874544727i</v>
      </c>
      <c r="W741" t="str">
        <f t="shared" si="335"/>
        <v>0.0000144742149401732-0.00208101896028843i</v>
      </c>
      <c r="X741" t="str">
        <f t="shared" si="336"/>
        <v>0.0000960781520928527-0.00207667454059153i</v>
      </c>
      <c r="Y741" t="str">
        <f t="shared" si="337"/>
        <v>0.009+0.0381389348145801i</v>
      </c>
      <c r="Z741" t="str">
        <f t="shared" si="338"/>
        <v>-0.749132511019703-0.226254869601002i</v>
      </c>
      <c r="AA741" t="str">
        <f t="shared" si="339"/>
        <v>92.0638874816746-364.995970426603i</v>
      </c>
      <c r="AB741" t="str">
        <f t="shared" si="340"/>
        <v>1.42322553896015-0.0639324110656897i</v>
      </c>
      <c r="AC741" t="str">
        <f t="shared" si="341"/>
        <v>4.60859063214691-3.61579854330187i</v>
      </c>
      <c r="AD741" t="str">
        <f t="shared" si="342"/>
        <v>0.197890288990854+0.141387912186394i</v>
      </c>
      <c r="AE741" t="str">
        <f t="shared" si="343"/>
        <v>-0.116256345463242-0.150691923214957i</v>
      </c>
      <c r="AF741" t="str">
        <f t="shared" si="344"/>
        <v>-12.1511999496158-3.72769390261523i</v>
      </c>
      <c r="AG741" t="str">
        <f t="shared" si="345"/>
        <v>1.25276493440225-0.214349022770503i</v>
      </c>
      <c r="AH741" t="str">
        <f t="shared" si="346"/>
        <v>0.359435549485592+1.86906605890849i</v>
      </c>
      <c r="AI741">
        <f t="shared" si="347"/>
        <v>5.5902060418613209</v>
      </c>
      <c r="AJ741">
        <f t="shared" si="348"/>
        <v>79.11447977623061</v>
      </c>
      <c r="AK741"/>
      <c r="AL741"/>
      <c r="AM741"/>
      <c r="AN741"/>
    </row>
    <row r="742" spans="1:40" x14ac:dyDescent="0.25">
      <c r="A742"/>
      <c r="B742">
        <f t="shared" si="349"/>
        <v>60800</v>
      </c>
      <c r="C742" s="186" t="str">
        <f t="shared" si="317"/>
        <v>-0.0000206745214126099+0.0402799653914647i</v>
      </c>
      <c r="D742" s="158" t="str">
        <f t="shared" si="318"/>
        <v>-5.95716446167013+0.308813068001229i</v>
      </c>
      <c r="E742" t="str">
        <f t="shared" si="319"/>
        <v>2870</v>
      </c>
      <c r="F742" t="str">
        <f t="shared" si="320"/>
        <v>0.777000777000777</v>
      </c>
      <c r="G742" t="str">
        <f t="shared" si="315"/>
        <v>0.777000777000777</v>
      </c>
      <c r="H742" t="str">
        <f t="shared" si="321"/>
        <v>6.20035608082356+4.03497218824315i</v>
      </c>
      <c r="I742" t="str">
        <f t="shared" si="322"/>
        <v>238.761041672824i</v>
      </c>
      <c r="J742" t="str">
        <f t="shared" si="316"/>
        <v>-47.7613664032992+51.6384740576651i</v>
      </c>
      <c r="K742" t="str">
        <f t="shared" si="323"/>
        <v>2.49192662987827-2.30482838603725i</v>
      </c>
      <c r="L742" t="str">
        <f t="shared" si="324"/>
        <v>0.148234927607464-0.117309897279486i</v>
      </c>
      <c r="M742" t="str">
        <f t="shared" si="325"/>
        <v>2.64016155748573-2.42213828331674i</v>
      </c>
      <c r="N742" t="str">
        <f t="shared" si="326"/>
        <v>-0.269642510928513i</v>
      </c>
      <c r="O742" t="str">
        <f t="shared" si="327"/>
        <v>0.963866188353292-0.266386882089372i</v>
      </c>
      <c r="P742" t="str">
        <f t="shared" si="328"/>
        <v>0.036133811646708+0.266386882089372i</v>
      </c>
      <c r="Q742" t="str">
        <f t="shared" si="329"/>
        <v>-0.036133811646708+0.00325562883914099i</v>
      </c>
      <c r="R742" t="str">
        <f t="shared" si="330"/>
        <v>-0.333063658927021-7.40224187688245i</v>
      </c>
      <c r="S742" t="str">
        <f t="shared" si="331"/>
        <v>0.0278332467612775i</v>
      </c>
      <c r="T742" t="str">
        <f t="shared" si="332"/>
        <v>0.206028424745931-0.00927024300612974i</v>
      </c>
      <c r="U742" t="str">
        <f t="shared" si="333"/>
        <v>0.00005-0.00396618179555163i</v>
      </c>
      <c r="V742" t="str">
        <f t="shared" si="334"/>
        <v>3.33333333333333E-06-0.00436279997510679i</v>
      </c>
      <c r="W742" t="str">
        <f t="shared" si="335"/>
        <v>0.0000144742134107391-0.00207759647058462i</v>
      </c>
      <c r="X742" t="str">
        <f t="shared" si="336"/>
        <v>0.0000958103552115666-0.00207326970228757i</v>
      </c>
      <c r="Y742" t="str">
        <f t="shared" si="337"/>
        <v>0.009+0.0382017666676519i</v>
      </c>
      <c r="Z742" t="str">
        <f t="shared" si="338"/>
        <v>-0.746725862439059-0.225124831869889i</v>
      </c>
      <c r="AA742" t="str">
        <f t="shared" si="339"/>
        <v>91.7443487549494-364.407930260263i</v>
      </c>
      <c r="AB742" t="str">
        <f t="shared" si="340"/>
        <v>1.42321606475881-0.0640375656262568i</v>
      </c>
      <c r="AC742" t="str">
        <f t="shared" si="341"/>
        <v>4.60241250289857-3.61629563488512i</v>
      </c>
      <c r="AD742" t="str">
        <f t="shared" si="342"/>
        <v>0.197952328278658+0.141624979210944i</v>
      </c>
      <c r="AE742" t="str">
        <f t="shared" si="343"/>
        <v>-0.11593282342226-0.150319019366192i</v>
      </c>
      <c r="AF742" t="str">
        <f t="shared" si="344"/>
        <v>-12.1575205424937-3.72615912024192i</v>
      </c>
      <c r="AG742" t="str">
        <f t="shared" si="345"/>
        <v>1.25256838822331-0.214094426446166i</v>
      </c>
      <c r="AH742" t="str">
        <f t="shared" si="346"/>
        <v>0.35925742062832+1.86529194460371i</v>
      </c>
      <c r="AI742">
        <f t="shared" si="347"/>
        <v>5.5731225893261316</v>
      </c>
      <c r="AJ742">
        <f t="shared" si="348"/>
        <v>79.098258187837104</v>
      </c>
      <c r="AK742"/>
      <c r="AL742"/>
      <c r="AM742"/>
      <c r="AN742"/>
    </row>
    <row r="743" spans="1:40" x14ac:dyDescent="0.25">
      <c r="A743"/>
      <c r="B743">
        <f t="shared" si="349"/>
        <v>60900</v>
      </c>
      <c r="C743" s="186" t="str">
        <f t="shared" si="317"/>
        <v>-0.0000206066805527321+0.04021382426795i</v>
      </c>
      <c r="D743" s="158" t="str">
        <f t="shared" si="318"/>
        <v>-5.95716394155687+0.308305986054283i</v>
      </c>
      <c r="E743" t="str">
        <f t="shared" si="319"/>
        <v>2870</v>
      </c>
      <c r="F743" t="str">
        <f t="shared" si="320"/>
        <v>0.777000777000777</v>
      </c>
      <c r="G743" t="str">
        <f t="shared" si="315"/>
        <v>0.777000777000777</v>
      </c>
      <c r="H743" t="str">
        <f t="shared" si="321"/>
        <v>6.20666041200278+4.03292317981722i</v>
      </c>
      <c r="I743" t="str">
        <f t="shared" si="322"/>
        <v>239.153740754523i</v>
      </c>
      <c r="J743" t="str">
        <f t="shared" si="316"/>
        <v>-47.9218975421518+51.7234057584178i</v>
      </c>
      <c r="K743" t="str">
        <f t="shared" si="323"/>
        <v>2.48799203130098-2.30513241464753i</v>
      </c>
      <c r="L743" t="str">
        <f t="shared" si="324"/>
        <v>0.148047230867241-0.117354057764322i</v>
      </c>
      <c r="M743" t="str">
        <f t="shared" si="325"/>
        <v>2.63603926216822-2.42248647241185i</v>
      </c>
      <c r="N743" t="str">
        <f t="shared" si="326"/>
        <v>-0.270086001900435i</v>
      </c>
      <c r="O743" t="str">
        <f t="shared" si="327"/>
        <v>0.963747953391276-0.266814321830984i</v>
      </c>
      <c r="P743" t="str">
        <f t="shared" si="328"/>
        <v>0.0362520466087241+0.266814321830984i</v>
      </c>
      <c r="Q743" t="str">
        <f t="shared" si="329"/>
        <v>-0.0362520466087241+0.003271680069451i</v>
      </c>
      <c r="R743" t="str">
        <f t="shared" si="330"/>
        <v>-0.333062769824533-7.39003785216429i</v>
      </c>
      <c r="S743" t="str">
        <f t="shared" si="331"/>
        <v>0.0278790251276612i</v>
      </c>
      <c r="T743" t="str">
        <f t="shared" si="332"/>
        <v>0.206027050974856-0.00928546532902659i</v>
      </c>
      <c r="U743" t="str">
        <f t="shared" si="333"/>
        <v>0.00005-0.00395966918176582i</v>
      </c>
      <c r="V743" t="str">
        <f t="shared" si="334"/>
        <v>3.33333333333333E-06-0.0043556360999424i</v>
      </c>
      <c r="W743" t="str">
        <f t="shared" si="335"/>
        <v>0.0000144742118787879-0.00207418522097671i</v>
      </c>
      <c r="X743" t="str">
        <f t="shared" si="336"/>
        <v>0.0000955438737391719-0.00206987599459033i</v>
      </c>
      <c r="Y743" t="str">
        <f t="shared" si="337"/>
        <v>0.009+0.0382645985207237i</v>
      </c>
      <c r="Z743" t="str">
        <f t="shared" si="338"/>
        <v>-0.744330611539339-0.224002434617854i</v>
      </c>
      <c r="AA743" t="str">
        <f t="shared" si="339"/>
        <v>91.4264904087477-363.821723892408i</v>
      </c>
      <c r="AB743" t="str">
        <f t="shared" si="340"/>
        <v>1.42320657493688-0.0641427193423834i</v>
      </c>
      <c r="AC743" t="str">
        <f t="shared" si="341"/>
        <v>4.59624353979894-3.61678140180095i</v>
      </c>
      <c r="AD743" t="str">
        <f t="shared" si="342"/>
        <v>0.198014467045407+0.141862004636833i</v>
      </c>
      <c r="AE743" t="str">
        <f t="shared" si="343"/>
        <v>-0.115610794931124-0.149947955373258i</v>
      </c>
      <c r="AF743" t="str">
        <f t="shared" si="344"/>
        <v>-12.1638243535597-3.72461719376294i</v>
      </c>
      <c r="AG743" t="str">
        <f t="shared" si="345"/>
        <v>1.25237281361121-0.213840710770281i</v>
      </c>
      <c r="AH743" t="str">
        <f t="shared" si="346"/>
        <v>0.35907786324998+1.86153195444865i</v>
      </c>
      <c r="AI743">
        <f t="shared" si="347"/>
        <v>5.5560684706877232</v>
      </c>
      <c r="AJ743">
        <f t="shared" si="348"/>
        <v>79.08209584189801</v>
      </c>
      <c r="AK743"/>
      <c r="AL743"/>
      <c r="AM743"/>
      <c r="AN743"/>
    </row>
    <row r="744" spans="1:40" x14ac:dyDescent="0.25">
      <c r="A744"/>
      <c r="B744">
        <f t="shared" si="349"/>
        <v>61000</v>
      </c>
      <c r="C744" s="186" t="str">
        <f t="shared" si="317"/>
        <v>-0.0000205391730627577+0.0401479000004073i</v>
      </c>
      <c r="D744" s="158" t="str">
        <f t="shared" si="318"/>
        <v>-5.95716342399944+0.307800566669789i</v>
      </c>
      <c r="E744" t="str">
        <f t="shared" si="319"/>
        <v>2870</v>
      </c>
      <c r="F744" t="str">
        <f t="shared" si="320"/>
        <v>0.777000777000777</v>
      </c>
      <c r="G744" t="str">
        <f t="shared" si="315"/>
        <v>0.777000777000777</v>
      </c>
      <c r="H744" t="str">
        <f t="shared" si="321"/>
        <v>6.21294800012215+4.03086875493302i</v>
      </c>
      <c r="I744" t="str">
        <f t="shared" si="322"/>
        <v>239.546439836222i</v>
      </c>
      <c r="J744" t="str">
        <f t="shared" si="316"/>
        <v>-48.0826924955301+51.8083374591706i</v>
      </c>
      <c r="K744" t="str">
        <f t="shared" si="323"/>
        <v>2.48406339184773-2.30542924300065i</v>
      </c>
      <c r="L744" t="str">
        <f t="shared" si="324"/>
        <v>0.147859701565191-0.117397862576447i</v>
      </c>
      <c r="M744" t="str">
        <f t="shared" si="325"/>
        <v>2.63192309341292-2.4228271055771i</v>
      </c>
      <c r="N744" t="str">
        <f t="shared" si="326"/>
        <v>-0.270529492872357i</v>
      </c>
      <c r="O744" t="str">
        <f t="shared" si="327"/>
        <v>0.963629528875227-0.267241709094424i</v>
      </c>
      <c r="P744" t="str">
        <f t="shared" si="328"/>
        <v>0.036370471124773+0.267241709094424i</v>
      </c>
      <c r="Q744" t="str">
        <f t="shared" si="329"/>
        <v>-0.036370471124773+0.00328778377793298i</v>
      </c>
      <c r="R744" t="str">
        <f t="shared" si="330"/>
        <v>-0.333061879252412-7.37787375966395i</v>
      </c>
      <c r="S744" t="str">
        <f t="shared" si="331"/>
        <v>0.0279248034940449i</v>
      </c>
      <c r="T744" t="str">
        <f t="shared" si="332"/>
        <v>0.206025674942486-0.00930068752948091i</v>
      </c>
      <c r="U744" t="str">
        <f t="shared" si="333"/>
        <v>0.00005-0.00395317792081211i</v>
      </c>
      <c r="V744" t="str">
        <f t="shared" si="334"/>
        <v>3.33333333333333E-06-0.00434849571289331i</v>
      </c>
      <c r="W744" t="str">
        <f t="shared" si="335"/>
        <v>0.0000144742103443193-0.00207078515618557i</v>
      </c>
      <c r="X744" t="str">
        <f t="shared" si="336"/>
        <v>0.0000952786990790681-0.00206649336309532i</v>
      </c>
      <c r="Y744" t="str">
        <f t="shared" si="337"/>
        <v>0.009+0.0383274303737955i</v>
      </c>
      <c r="Z744" t="str">
        <f t="shared" si="338"/>
        <v>-0.741946688154259-0.222887613007455i</v>
      </c>
      <c r="AA744" t="str">
        <f t="shared" si="339"/>
        <v>91.110300593003-363.237343256272i</v>
      </c>
      <c r="AB744" t="str">
        <f t="shared" si="340"/>
        <v>1.42319706949424-0.0642478722126938i</v>
      </c>
      <c r="AC744" t="str">
        <f t="shared" si="341"/>
        <v>4.59008374740691-3.61725589512777i</v>
      </c>
      <c r="AD744" t="str">
        <f t="shared" si="342"/>
        <v>0.198076705279433+0.142098988502181i</v>
      </c>
      <c r="AE744" t="str">
        <f t="shared" si="343"/>
        <v>-0.115290251124558-0.149578717941377i</v>
      </c>
      <c r="AF744" t="str">
        <f t="shared" si="344"/>
        <v>-12.1701114241216-3.72306818826323i</v>
      </c>
      <c r="AG744" t="str">
        <f t="shared" si="345"/>
        <v>1.25217820374153-0.213587872161546i</v>
      </c>
      <c r="AH744" t="str">
        <f t="shared" si="346"/>
        <v>0.358896898741371+1.85778601510482i</v>
      </c>
      <c r="AI744">
        <f t="shared" si="347"/>
        <v>5.5390436015032609</v>
      </c>
      <c r="AJ744">
        <f t="shared" si="348"/>
        <v>79.065992382238548</v>
      </c>
      <c r="AK744"/>
      <c r="AL744"/>
      <c r="AM744"/>
      <c r="AN744"/>
    </row>
    <row r="745" spans="1:40" x14ac:dyDescent="0.25">
      <c r="A745"/>
      <c r="B745">
        <f t="shared" si="349"/>
        <v>61100</v>
      </c>
      <c r="C745" s="186" t="str">
        <f t="shared" si="317"/>
        <v>-0.0000204719967620205+0.0400821915240787i</v>
      </c>
      <c r="D745" s="158" t="str">
        <f t="shared" si="318"/>
        <v>-5.95716290898113+0.307296801684603i</v>
      </c>
      <c r="E745" t="str">
        <f t="shared" si="319"/>
        <v>2870</v>
      </c>
      <c r="F745" t="str">
        <f t="shared" si="320"/>
        <v>0.777000777000777</v>
      </c>
      <c r="G745" t="str">
        <f t="shared" si="315"/>
        <v>0.777000777000777</v>
      </c>
      <c r="H745" t="str">
        <f t="shared" si="321"/>
        <v>6.21921888650555+4.02880897008576i</v>
      </c>
      <c r="I745" t="str">
        <f t="shared" si="322"/>
        <v>239.93913891792i</v>
      </c>
      <c r="J745" t="str">
        <f t="shared" si="316"/>
        <v>-48.243751263434+51.8932691599233i</v>
      </c>
      <c r="K745" t="str">
        <f t="shared" si="323"/>
        <v>2.48014071392327-2.30571890416254i</v>
      </c>
      <c r="L745" t="str">
        <f t="shared" si="324"/>
        <v>0.147672340233558-0.117441312792961i</v>
      </c>
      <c r="M745" t="str">
        <f t="shared" si="325"/>
        <v>2.62781305415683-2.4231602169555i</v>
      </c>
      <c r="N745" t="str">
        <f t="shared" si="326"/>
        <v>-0.270972983844279i</v>
      </c>
      <c r="O745" t="str">
        <f t="shared" si="327"/>
        <v>0.963510914828437-0.267669043795633i</v>
      </c>
      <c r="P745" t="str">
        <f t="shared" si="328"/>
        <v>0.036489085171563+0.267669043795633i</v>
      </c>
      <c r="Q745" t="str">
        <f t="shared" si="329"/>
        <v>-0.036489085171563+0.00330394004864598i</v>
      </c>
      <c r="R745" t="str">
        <f t="shared" si="330"/>
        <v>-0.33306098721089-7.36574940331419i</v>
      </c>
      <c r="S745" t="str">
        <f t="shared" si="331"/>
        <v>0.0279705818604286i</v>
      </c>
      <c r="T745" t="str">
        <f t="shared" si="332"/>
        <v>0.206024296648803-0.00931590960729736i</v>
      </c>
      <c r="U745" t="str">
        <f t="shared" si="333"/>
        <v>0.00005-0.00394670790784842i</v>
      </c>
      <c r="V745" t="str">
        <f t="shared" si="334"/>
        <v>3.33333333333333E-06-0.00434137869863325i</v>
      </c>
      <c r="W745" t="str">
        <f t="shared" si="335"/>
        <v>0.0000144742088073337-0.00206739622129392i</v>
      </c>
      <c r="X745" t="str">
        <f t="shared" si="336"/>
        <v>0.0000950148227047262-0.00206312175375143i</v>
      </c>
      <c r="Y745" t="str">
        <f t="shared" si="337"/>
        <v>0.009+0.0383902622268673i</v>
      </c>
      <c r="Z745" t="str">
        <f t="shared" si="338"/>
        <v>-0.739574022637122-0.221780302862003i</v>
      </c>
      <c r="AA745" t="str">
        <f t="shared" si="339"/>
        <v>90.7957675622421-362.654780326907i</v>
      </c>
      <c r="AB745" t="str">
        <f t="shared" si="340"/>
        <v>1.42318754843075-0.0643530242358386i</v>
      </c>
      <c r="AC745" t="str">
        <f t="shared" si="341"/>
        <v>4.58393313011072-3.61771916578523i</v>
      </c>
      <c r="AD745" t="str">
        <f t="shared" si="342"/>
        <v>0.198139042969071+0.142335930844601i</v>
      </c>
      <c r="AE745" t="str">
        <f t="shared" si="343"/>
        <v>-0.114971183199245-0.149211293899009i</v>
      </c>
      <c r="AF745" t="str">
        <f t="shared" si="344"/>
        <v>-12.1763817954867-3.72151216840116i</v>
      </c>
      <c r="AG745" t="str">
        <f t="shared" si="345"/>
        <v>1.25198455184907-0.213335907054065i</v>
      </c>
      <c r="AH745" t="str">
        <f t="shared" si="346"/>
        <v>0.358714548248746+1.85405405370237i</v>
      </c>
      <c r="AI745">
        <f t="shared" si="347"/>
        <v>5.5220478976420857</v>
      </c>
      <c r="AJ745">
        <f t="shared" si="348"/>
        <v>79.049947454933388</v>
      </c>
      <c r="AK745"/>
      <c r="AL745"/>
      <c r="AM745"/>
      <c r="AN745"/>
    </row>
    <row r="746" spans="1:40" x14ac:dyDescent="0.25">
      <c r="A746"/>
      <c r="B746">
        <f t="shared" si="349"/>
        <v>61200</v>
      </c>
      <c r="C746" s="186" t="str">
        <f t="shared" si="317"/>
        <v>-0.000020405149487655+0.040016697781165i</v>
      </c>
      <c r="D746" s="158" t="str">
        <f t="shared" si="318"/>
        <v>-5.95716239648537+0.306794682988932i</v>
      </c>
      <c r="E746" t="str">
        <f t="shared" si="319"/>
        <v>2870</v>
      </c>
      <c r="F746" t="str">
        <f t="shared" si="320"/>
        <v>0.777000777000777</v>
      </c>
      <c r="G746" t="str">
        <f t="shared" si="315"/>
        <v>0.777000777000777</v>
      </c>
      <c r="H746" t="str">
        <f t="shared" si="321"/>
        <v>6.22547311247482+4.02674388139978i</v>
      </c>
      <c r="I746" t="str">
        <f t="shared" si="322"/>
        <v>240.331837999619i</v>
      </c>
      <c r="J746" t="str">
        <f t="shared" si="316"/>
        <v>-48.4050738458635+51.978200860676i</v>
      </c>
      <c r="K746" t="str">
        <f t="shared" si="323"/>
        <v>2.47622399982397-2.30600143109339i</v>
      </c>
      <c r="L746" t="str">
        <f t="shared" si="324"/>
        <v>0.147485147399801-0.117484409489927i</v>
      </c>
      <c r="M746" t="str">
        <f t="shared" si="325"/>
        <v>2.62370914722377-2.42348584058332i</v>
      </c>
      <c r="N746" t="str">
        <f t="shared" si="326"/>
        <v>-0.271416474816201i</v>
      </c>
      <c r="O746" t="str">
        <f t="shared" si="327"/>
        <v>0.963392111274237-0.268096325850559i</v>
      </c>
      <c r="P746" t="str">
        <f t="shared" si="328"/>
        <v>0.036607888725763+0.268096325850559i</v>
      </c>
      <c r="Q746" t="str">
        <f t="shared" si="329"/>
        <v>-0.036607888725763+0.00332014896564203i</v>
      </c>
      <c r="R746" t="str">
        <f t="shared" si="330"/>
        <v>-0.333060093699465-7.35366458832955i</v>
      </c>
      <c r="S746" t="str">
        <f t="shared" si="331"/>
        <v>0.0280163602268123i</v>
      </c>
      <c r="T746" t="str">
        <f t="shared" si="332"/>
        <v>0.206022916093794-0.00933113156226007i</v>
      </c>
      <c r="U746" t="str">
        <f t="shared" si="333"/>
        <v>0.00005-0.00394025903871795i</v>
      </c>
      <c r="V746" t="str">
        <f t="shared" si="334"/>
        <v>3.33333333333333E-06-0.00433428494258975i</v>
      </c>
      <c r="W746" t="str">
        <f t="shared" si="335"/>
        <v>0.000014474207267831-0.00206401836174343i</v>
      </c>
      <c r="X746" t="str">
        <f t="shared" si="336"/>
        <v>0.0000947522361590105-0.00205976111285808i</v>
      </c>
      <c r="Y746" t="str">
        <f t="shared" si="337"/>
        <v>0.009+0.0384530940799391i</v>
      </c>
      <c r="Z746" t="str">
        <f t="shared" si="338"/>
        <v>-0.737212545856489-0.22068044065773i</v>
      </c>
      <c r="AA746" t="str">
        <f t="shared" si="339"/>
        <v>90.4828796744832-362.074027120998i</v>
      </c>
      <c r="AB746" t="str">
        <f t="shared" si="340"/>
        <v>1.42317801174634-0.0644581754103267i</v>
      </c>
      <c r="AC746" t="str">
        <f t="shared" si="341"/>
        <v>4.57779169212985-3.61817126453421i</v>
      </c>
      <c r="AD746" t="str">
        <f t="shared" si="342"/>
        <v>0.198201480102649+0.14257283170121i</v>
      </c>
      <c r="AE746" t="str">
        <f t="shared" si="343"/>
        <v>-0.114653582413355-0.148845670196485i</v>
      </c>
      <c r="AF746" t="str">
        <f t="shared" si="344"/>
        <v>-12.1826355089602-3.71994919841085i</v>
      </c>
      <c r="AG746" t="str">
        <f t="shared" si="345"/>
        <v>1.25179185122727-0.213084811897304i</v>
      </c>
      <c r="AH746" t="str">
        <f t="shared" si="346"/>
        <v>0.358530832676566+1.85033599783668i</v>
      </c>
      <c r="AI746">
        <f t="shared" si="347"/>
        <v>5.5050812752845291</v>
      </c>
      <c r="AJ746">
        <f t="shared" si="348"/>
        <v>79.03396070829271</v>
      </c>
      <c r="AK746"/>
      <c r="AL746"/>
      <c r="AM746"/>
      <c r="AN746"/>
    </row>
    <row r="747" spans="1:40" x14ac:dyDescent="0.25">
      <c r="A747"/>
      <c r="B747">
        <f t="shared" si="349"/>
        <v>61300</v>
      </c>
      <c r="C747" s="186" t="str">
        <f t="shared" si="317"/>
        <v>-0.0000203386290944236+0.0399514177207698i</v>
      </c>
      <c r="D747" s="158" t="str">
        <f t="shared" si="318"/>
        <v>-5.95716188649568+0.306294202525902i</v>
      </c>
      <c r="E747" t="str">
        <f t="shared" si="319"/>
        <v>2870</v>
      </c>
      <c r="F747" t="str">
        <f t="shared" si="320"/>
        <v>0.777000777000777</v>
      </c>
      <c r="G747" t="str">
        <f t="shared" si="315"/>
        <v>0.777000777000777</v>
      </c>
      <c r="H747" t="str">
        <f t="shared" si="321"/>
        <v>6.231710719348+4.0246735446306i</v>
      </c>
      <c r="I747" t="str">
        <f t="shared" si="322"/>
        <v>240.724537081318i</v>
      </c>
      <c r="J747" t="str">
        <f t="shared" si="316"/>
        <v>-48.5666602428187+52.0631325614288i</v>
      </c>
      <c r="K747" t="str">
        <f t="shared" si="323"/>
        <v>2.47231325173847-2.30627685664762i</v>
      </c>
      <c r="L747" t="str">
        <f t="shared" si="324"/>
        <v>0.147298123586617-0.117527153742352i</v>
      </c>
      <c r="M747" t="str">
        <f t="shared" si="325"/>
        <v>2.61961137532509-2.42380401038997i</v>
      </c>
      <c r="N747" t="str">
        <f t="shared" si="326"/>
        <v>-0.271859965788123i</v>
      </c>
      <c r="O747" t="str">
        <f t="shared" si="327"/>
        <v>0.963273118235992-0.268523555175163i</v>
      </c>
      <c r="P747" t="str">
        <f t="shared" si="328"/>
        <v>0.036726881764008+0.268523555175163i</v>
      </c>
      <c r="Q747" t="str">
        <f t="shared" si="329"/>
        <v>-0.036726881764008+0.00333641061295997i</v>
      </c>
      <c r="R747" t="str">
        <f t="shared" si="330"/>
        <v>-0.33305919871832-7.34161912119505i</v>
      </c>
      <c r="S747" t="str">
        <f t="shared" si="331"/>
        <v>0.028062138593196i</v>
      </c>
      <c r="T747" t="str">
        <f t="shared" si="332"/>
        <v>0.206021533277433-0.0093463533941723i</v>
      </c>
      <c r="U747" t="str">
        <f t="shared" si="333"/>
        <v>0.00005-0.00393383120994353i</v>
      </c>
      <c r="V747" t="str">
        <f t="shared" si="334"/>
        <v>3.33333333333333E-06-0.00432721433093789i</v>
      </c>
      <c r="W747" t="str">
        <f t="shared" si="335"/>
        <v>0.0000144742057258111-0.00206065152333177i</v>
      </c>
      <c r="X747" t="str">
        <f t="shared" si="336"/>
        <v>0.0000944909310535027-0.00205641138706253i</v>
      </c>
      <c r="Y747" t="str">
        <f t="shared" si="337"/>
        <v>0.009+0.0385159259330109i</v>
      </c>
      <c r="Z747" t="str">
        <f t="shared" si="338"/>
        <v>-0.734862189191914-0.219587963516061i</v>
      </c>
      <c r="AA747" t="str">
        <f t="shared" si="339"/>
        <v>90.1716253901435-361.495075696657i</v>
      </c>
      <c r="AB747" t="str">
        <f t="shared" si="340"/>
        <v>1.42316845944082-0.064563325734799i</v>
      </c>
      <c r="AC747" t="str">
        <f t="shared" si="341"/>
        <v>4.57165943751494-3.61861224197687i</v>
      </c>
      <c r="AD747" t="str">
        <f t="shared" si="342"/>
        <v>0.198264016668506+0.14280969110863i</v>
      </c>
      <c r="AE747" t="str">
        <f t="shared" si="343"/>
        <v>-0.114337440086099-0.148481833904661i</v>
      </c>
      <c r="AF747" t="str">
        <f t="shared" si="344"/>
        <v>-12.1888726058437-3.7183793421047i</v>
      </c>
      <c r="AG747" t="str">
        <f t="shared" si="345"/>
        <v>1.25160009522761-0.212834583156087i</v>
      </c>
      <c r="AH747" t="str">
        <f t="shared" si="346"/>
        <v>0.358345772690359+1.84663177556504i</v>
      </c>
      <c r="AI747">
        <f t="shared" si="347"/>
        <v>5.4881436509211259</v>
      </c>
      <c r="AJ747">
        <f t="shared" si="348"/>
        <v>79.018031792844624</v>
      </c>
      <c r="AK747"/>
      <c r="AL747"/>
      <c r="AM747"/>
      <c r="AN747"/>
    </row>
    <row r="748" spans="1:40" x14ac:dyDescent="0.25">
      <c r="A748"/>
      <c r="B748">
        <f t="shared" si="349"/>
        <v>61400</v>
      </c>
      <c r="C748" s="186" t="str">
        <f t="shared" si="317"/>
        <v>-0.0000202724334545435+0.0398863502988428i</v>
      </c>
      <c r="D748" s="158" t="str">
        <f t="shared" si="318"/>
        <v>-5.95716137899578+0.305795352291128i</v>
      </c>
      <c r="E748" t="str">
        <f t="shared" si="319"/>
        <v>2870</v>
      </c>
      <c r="F748" t="str">
        <f t="shared" si="320"/>
        <v>0.777000777000777</v>
      </c>
      <c r="G748" t="str">
        <f t="shared" si="315"/>
        <v>0.777000777000777</v>
      </c>
      <c r="H748" t="str">
        <f t="shared" si="321"/>
        <v>6.23793174843835+4.02259801516695i</v>
      </c>
      <c r="I748" t="str">
        <f t="shared" si="322"/>
        <v>241.117236163017i</v>
      </c>
      <c r="J748" t="str">
        <f t="shared" si="316"/>
        <v>-48.7285104542996+52.1480642621815i</v>
      </c>
      <c r="K748" t="str">
        <f t="shared" si="323"/>
        <v>2.46840847174863-2.30654521357402i</v>
      </c>
      <c r="L748" t="str">
        <f t="shared" si="324"/>
        <v>0.147111269311963-0.117569546624176i</v>
      </c>
      <c r="M748" t="str">
        <f t="shared" si="325"/>
        <v>2.61551974106059-2.4241147601982i</v>
      </c>
      <c r="N748" t="str">
        <f t="shared" si="326"/>
        <v>-0.272303456760045i</v>
      </c>
      <c r="O748" t="str">
        <f t="shared" si="327"/>
        <v>0.963153935737107-0.268950731685417i</v>
      </c>
      <c r="P748" t="str">
        <f t="shared" si="328"/>
        <v>0.0368460642628931+0.268950731685417i</v>
      </c>
      <c r="Q748" t="str">
        <f t="shared" si="329"/>
        <v>-0.0368460642628931+0.00335272507462803i</v>
      </c>
      <c r="R748" t="str">
        <f t="shared" si="330"/>
        <v>-0.333058302267588-7.3296128096569i</v>
      </c>
      <c r="S748" t="str">
        <f t="shared" si="331"/>
        <v>0.0281079169595797i</v>
      </c>
      <c r="T748" t="str">
        <f t="shared" si="332"/>
        <v>0.206020148199708-0.00936157510283596i</v>
      </c>
      <c r="U748" t="str">
        <f t="shared" si="333"/>
        <v>0.00005-0.00392742431872212i</v>
      </c>
      <c r="V748" t="str">
        <f t="shared" si="334"/>
        <v>3.33333333333333E-06-0.00432016675059434i</v>
      </c>
      <c r="W748" t="str">
        <f t="shared" si="335"/>
        <v>0.0000144742041812739-0.00205729565220974i</v>
      </c>
      <c r="X748" t="str">
        <f t="shared" si="336"/>
        <v>0.0000942308990678309-0.00205307252335687i</v>
      </c>
      <c r="Y748" t="str">
        <f t="shared" si="337"/>
        <v>0.009+0.0385787577860827i</v>
      </c>
      <c r="Z748" t="str">
        <f t="shared" si="338"/>
        <v>-0.732522884529625-0.218502809195965i</v>
      </c>
      <c r="AA748" t="str">
        <f t="shared" si="339"/>
        <v>89.8619932709637-360.917918153237i</v>
      </c>
      <c r="AB748" t="str">
        <f t="shared" si="340"/>
        <v>1.4231588915141-0.0646684752078871i</v>
      </c>
      <c r="AC748" t="str">
        <f t="shared" si="341"/>
        <v>4.56553637015008-3.61904214855715i</v>
      </c>
      <c r="AD748" t="str">
        <f t="shared" si="342"/>
        <v>0.198326652654974+0.143046509102993i</v>
      </c>
      <c r="AE748" t="str">
        <f t="shared" si="343"/>
        <v>-0.114022747597246-0.148119772213562i</v>
      </c>
      <c r="AF748" t="str">
        <f t="shared" si="344"/>
        <v>-12.1950931274341-3.71680266287582i</v>
      </c>
      <c r="AG748" t="str">
        <f t="shared" si="345"/>
        <v>1.25140927725896-0.212585217310549i</v>
      </c>
      <c r="AH748" t="str">
        <f t="shared" si="346"/>
        <v>0.358159388719386+1.84294131540313i</v>
      </c>
      <c r="AI748">
        <f t="shared" si="347"/>
        <v>5.4712349413506853</v>
      </c>
      <c r="AJ748">
        <f t="shared" si="348"/>
        <v>79.002160361321202</v>
      </c>
      <c r="AK748"/>
      <c r="AL748"/>
      <c r="AM748"/>
      <c r="AN748"/>
    </row>
    <row r="749" spans="1:40" x14ac:dyDescent="0.25">
      <c r="A749"/>
      <c r="B749">
        <f t="shared" si="349"/>
        <v>61500</v>
      </c>
      <c r="C749" s="186" t="str">
        <f t="shared" si="317"/>
        <v>-0.0000202065604575166+0.0398214944781242i</v>
      </c>
      <c r="D749" s="158" t="str">
        <f t="shared" si="318"/>
        <v>-5.95716087396947+0.305298124332286i</v>
      </c>
      <c r="E749" t="str">
        <f t="shared" si="319"/>
        <v>2870</v>
      </c>
      <c r="F749" t="str">
        <f t="shared" si="320"/>
        <v>0.777000777000777</v>
      </c>
      <c r="G749" t="str">
        <f t="shared" si="315"/>
        <v>0.777000777000777</v>
      </c>
      <c r="H749" t="str">
        <f t="shared" si="321"/>
        <v>6.24413624105254+4.02051734803268i</v>
      </c>
      <c r="I749" t="str">
        <f t="shared" si="322"/>
        <v>241.509935244715i</v>
      </c>
      <c r="J749" t="str">
        <f t="shared" si="316"/>
        <v>-48.890624480306+52.2329959629343i</v>
      </c>
      <c r="K749" t="str">
        <f t="shared" si="323"/>
        <v>2.46450966183025-2.3068065345157i</v>
      </c>
      <c r="L749" t="str">
        <f t="shared" si="324"/>
        <v>0.146924585089069-0.117611589208255i</v>
      </c>
      <c r="M749" t="str">
        <f t="shared" si="325"/>
        <v>2.61143424691932-2.42441812372396i</v>
      </c>
      <c r="N749" t="str">
        <f t="shared" si="326"/>
        <v>-0.272746947731967i</v>
      </c>
      <c r="O749" t="str">
        <f t="shared" si="327"/>
        <v>0.963034563801023-0.2693778552973i</v>
      </c>
      <c r="P749" t="str">
        <f t="shared" si="328"/>
        <v>0.036965436198977+0.2693778552973i</v>
      </c>
      <c r="Q749" t="str">
        <f t="shared" si="329"/>
        <v>-0.036965436198977+0.00336909243466699i</v>
      </c>
      <c r="R749" t="str">
        <f t="shared" si="330"/>
        <v>-0.333057404346854-7.31764546271148i</v>
      </c>
      <c r="S749" t="str">
        <f t="shared" si="331"/>
        <v>0.0281536953259634i</v>
      </c>
      <c r="T749" t="str">
        <f t="shared" si="332"/>
        <v>0.206018760860598-0.00937679668803753i</v>
      </c>
      <c r="U749" t="str">
        <f t="shared" si="333"/>
        <v>0.0000500000000000002-0.00392103826291933i</v>
      </c>
      <c r="V749" t="str">
        <f t="shared" si="334"/>
        <v>3.33333333333333E-06-0.00431314208921125i</v>
      </c>
      <c r="W749" t="str">
        <f t="shared" si="335"/>
        <v>0.0000144742026342197-0.00205395069487836i</v>
      </c>
      <c r="X749" t="str">
        <f t="shared" si="336"/>
        <v>0.0000939721319490111-0.00204974446907541i</v>
      </c>
      <c r="Y749" t="str">
        <f t="shared" si="337"/>
        <v>0.009+0.0386415896391545i</v>
      </c>
      <c r="Z749" t="str">
        <f t="shared" si="338"/>
        <v>-0.730194564258335-0.217424916086431i</v>
      </c>
      <c r="AA749" t="str">
        <f t="shared" si="339"/>
        <v>89.5539719789406-360.342546631126i</v>
      </c>
      <c r="AB749" t="str">
        <f t="shared" si="340"/>
        <v>1.42314930796605-0.064773623828116i</v>
      </c>
      <c r="AC749" t="str">
        <f t="shared" si="341"/>
        <v>4.55942249375391-3.61946103455991i</v>
      </c>
      <c r="AD749" t="str">
        <f t="shared" si="342"/>
        <v>0.19838938805039+0.143283285719938i</v>
      </c>
      <c r="AE749" t="str">
        <f t="shared" si="343"/>
        <v>-0.113709496386687-0.147759472431067i</v>
      </c>
      <c r="AF749" t="str">
        <f t="shared" si="344"/>
        <v>-12.201297115022-3.71521922370039i</v>
      </c>
      <c r="AG749" t="str">
        <f t="shared" si="345"/>
        <v>1.25121939078706-0.212336710856121i</v>
      </c>
      <c r="AH749" t="str">
        <f t="shared" si="346"/>
        <v>0.3579717009595+1.83926454632162i</v>
      </c>
      <c r="AI749">
        <f t="shared" si="347"/>
        <v>5.4543550636789782</v>
      </c>
      <c r="AJ749">
        <f t="shared" si="348"/>
        <v>78.986346068638426</v>
      </c>
      <c r="AK749"/>
      <c r="AL749"/>
      <c r="AM749"/>
      <c r="AN749"/>
    </row>
    <row r="750" spans="1:40" x14ac:dyDescent="0.25">
      <c r="A750"/>
      <c r="B750">
        <f t="shared" si="349"/>
        <v>61600</v>
      </c>
      <c r="C750" s="186" t="str">
        <f t="shared" si="317"/>
        <v>-0.000020141008009962+0.0397568492280896i</v>
      </c>
      <c r="D750" s="158" t="str">
        <f t="shared" si="318"/>
        <v>-5.9571603714007+0.304802510748687i</v>
      </c>
      <c r="E750" t="str">
        <f t="shared" si="319"/>
        <v>2870</v>
      </c>
      <c r="F750" t="str">
        <f t="shared" si="320"/>
        <v>0.777000777000777</v>
      </c>
      <c r="G750" t="str">
        <f t="shared" si="315"/>
        <v>0.777000777000777</v>
      </c>
      <c r="H750" t="str">
        <f t="shared" si="321"/>
        <v>6.25032423848964+4.01843159788876i</v>
      </c>
      <c r="I750" t="str">
        <f t="shared" si="322"/>
        <v>241.902634326414i</v>
      </c>
      <c r="J750" t="str">
        <f t="shared" si="316"/>
        <v>-49.0530023208381+52.317927663687i</v>
      </c>
      <c r="K750" t="str">
        <f t="shared" si="323"/>
        <v>2.46061682385389-2.30706085201028i</v>
      </c>
      <c r="L750" t="str">
        <f t="shared" si="324"/>
        <v>0.146738071426465-0.117653282566344i</v>
      </c>
      <c r="M750" t="str">
        <f t="shared" si="325"/>
        <v>2.60735489528035-2.42471413457662i</v>
      </c>
      <c r="N750" t="str">
        <f t="shared" si="326"/>
        <v>-0.273190438703888i</v>
      </c>
      <c r="O750" t="str">
        <f t="shared" si="327"/>
        <v>0.96291500245122-0.269804925926804i</v>
      </c>
      <c r="P750" t="str">
        <f t="shared" si="328"/>
        <v>0.03708499754878+0.269804925926804i</v>
      </c>
      <c r="Q750" t="str">
        <f t="shared" si="329"/>
        <v>-0.03708499754878+0.00338551277708399i</v>
      </c>
      <c r="R750" t="str">
        <f t="shared" si="330"/>
        <v>-0.333056504956303-7.30571689059576i</v>
      </c>
      <c r="S750" t="str">
        <f t="shared" si="331"/>
        <v>0.0281994736923471i</v>
      </c>
      <c r="T750" t="str">
        <f t="shared" si="332"/>
        <v>0.206017371260091-0.00939201814958034i</v>
      </c>
      <c r="U750" t="str">
        <f t="shared" si="333"/>
        <v>0.0000500000000000002-0.00391467294106394i</v>
      </c>
      <c r="V750" t="str">
        <f t="shared" si="334"/>
        <v>3.33333333333333E-06-0.00430614023517032i</v>
      </c>
      <c r="W750" t="str">
        <f t="shared" si="335"/>
        <v>0.0000144742010846482-0.00205061659818604i</v>
      </c>
      <c r="X750" t="str">
        <f t="shared" si="336"/>
        <v>0.000093714621510789-0.0020464271718918i</v>
      </c>
      <c r="Y750" t="str">
        <f t="shared" si="337"/>
        <v>0.009+0.0387044214922263i</v>
      </c>
      <c r="Z750" t="str">
        <f t="shared" si="338"/>
        <v>-0.727877161265026-0.216354223199034i</v>
      </c>
      <c r="AA750" t="str">
        <f t="shared" si="339"/>
        <v>89.2475502752784-359.768953311555i</v>
      </c>
      <c r="AB750" t="str">
        <f t="shared" si="340"/>
        <v>1.42313970879658-0.0648787715941271i</v>
      </c>
      <c r="AC750" t="str">
        <f t="shared" si="341"/>
        <v>4.55331781188037-3.61986895011205i</v>
      </c>
      <c r="AD750" t="str">
        <f t="shared" si="342"/>
        <v>0.19845222284309+0.143520020994629i</v>
      </c>
      <c r="AE750" t="str">
        <f t="shared" si="343"/>
        <v>-0.113397677953961-0.147400921981606i</v>
      </c>
      <c r="AF750" t="str">
        <f t="shared" si="344"/>
        <v>-12.2074846098903-3.71362908714007i</v>
      </c>
      <c r="AG750" t="str">
        <f t="shared" si="345"/>
        <v>1.25103042933387-0.212089060303486i</v>
      </c>
      <c r="AH750" t="str">
        <f t="shared" si="346"/>
        <v>0.357782729375647+1.83560139774291i</v>
      </c>
      <c r="AI750">
        <f t="shared" si="347"/>
        <v>5.4375039353176398</v>
      </c>
      <c r="AJ750">
        <f t="shared" si="348"/>
        <v>78.970588571886509</v>
      </c>
      <c r="AK750"/>
      <c r="AL750"/>
      <c r="AM750"/>
      <c r="AN750"/>
    </row>
    <row r="751" spans="1:40" x14ac:dyDescent="0.25">
      <c r="A751"/>
      <c r="B751">
        <f t="shared" si="349"/>
        <v>61700</v>
      </c>
      <c r="C751" s="186" t="str">
        <f t="shared" si="317"/>
        <v>-0.0000200757740354491+0.0396924135248958i</v>
      </c>
      <c r="D751" s="158" t="str">
        <f t="shared" si="318"/>
        <v>-5.95715987127356+0.304308503690868i</v>
      </c>
      <c r="E751" t="str">
        <f t="shared" si="319"/>
        <v>2870</v>
      </c>
      <c r="F751" t="str">
        <f t="shared" si="320"/>
        <v>0.777000777000777</v>
      </c>
      <c r="G751" t="str">
        <f t="shared" si="315"/>
        <v>0.777000777000777</v>
      </c>
      <c r="H751" t="str">
        <f t="shared" si="321"/>
        <v>6.25649578203947+4.01634081903532i</v>
      </c>
      <c r="I751" t="str">
        <f t="shared" si="322"/>
        <v>242.295333408113i</v>
      </c>
      <c r="J751" t="str">
        <f t="shared" si="316"/>
        <v>-49.2156439758959+52.4028593644398i</v>
      </c>
      <c r="K751" t="str">
        <f t="shared" si="323"/>
        <v>2.45672995958561-2.30730819848985i</v>
      </c>
      <c r="L751" t="str">
        <f t="shared" si="324"/>
        <v>0.146551728827992-0.117694627769085i</v>
      </c>
      <c r="M751" t="str">
        <f t="shared" si="325"/>
        <v>2.6032816884136-2.42500282625893i</v>
      </c>
      <c r="N751" t="str">
        <f t="shared" si="326"/>
        <v>-0.27363392967581i</v>
      </c>
      <c r="O751" t="str">
        <f t="shared" si="327"/>
        <v>0.962795251711211-0.270231943489932i</v>
      </c>
      <c r="P751" t="str">
        <f t="shared" si="328"/>
        <v>0.0372047482887889+0.270231943489932i</v>
      </c>
      <c r="Q751" t="str">
        <f t="shared" si="329"/>
        <v>-0.0372047482887889+0.003401986185878i</v>
      </c>
      <c r="R751" t="str">
        <f t="shared" si="330"/>
        <v>-0.333055604095805-7.29382690477621i</v>
      </c>
      <c r="S751" t="str">
        <f t="shared" si="331"/>
        <v>0.0282452520587306i</v>
      </c>
      <c r="T751" t="str">
        <f t="shared" si="332"/>
        <v>0.206015979398155-0.0094072394872588i</v>
      </c>
      <c r="U751" t="str">
        <f t="shared" si="333"/>
        <v>0.0000500000000000002-0.0039083282523426i</v>
      </c>
      <c r="V751" t="str">
        <f t="shared" si="334"/>
        <v>3.33333333333333E-06-0.00429916107757686i</v>
      </c>
      <c r="W751" t="str">
        <f t="shared" si="335"/>
        <v>0.0000144741995325598-0.0020472933093258i</v>
      </c>
      <c r="X751" t="str">
        <f t="shared" si="336"/>
        <v>0.0000934583596330031-0.00204312057981645i</v>
      </c>
      <c r="Y751" t="str">
        <f t="shared" si="337"/>
        <v>0.009+0.038767253345298i</v>
      </c>
      <c r="Z751" t="str">
        <f t="shared" si="338"/>
        <v>-0.725570608930832-0.215290670160621i</v>
      </c>
      <c r="AA751" t="str">
        <f t="shared" si="339"/>
        <v>88.9427170193484-359.197130416401i</v>
      </c>
      <c r="AB751" t="str">
        <f t="shared" si="340"/>
        <v>1.42313009400546-0.0649839185045004i</v>
      </c>
      <c r="AC751" t="str">
        <f t="shared" si="341"/>
        <v>4.54722232791995-3.6202659451815i</v>
      </c>
      <c r="AD751" t="str">
        <f t="shared" si="342"/>
        <v>0.19851515702141+0.143756714961745i</v>
      </c>
      <c r="AE751" t="str">
        <f t="shared" si="343"/>
        <v>-0.113087283857821-0.147044108404869i</v>
      </c>
      <c r="AF751" t="str">
        <f t="shared" si="344"/>
        <v>-12.213655653313-3.71203231534445i</v>
      </c>
      <c r="AG751" t="str">
        <f t="shared" si="345"/>
        <v>1.25084238647702-0.211842262178557i</v>
      </c>
      <c r="AH751" t="str">
        <f t="shared" si="346"/>
        <v>0.357592493704684+1.8319517995378i</v>
      </c>
      <c r="AI751">
        <f t="shared" si="347"/>
        <v>5.4206814739829721</v>
      </c>
      <c r="AJ751">
        <f t="shared" si="348"/>
        <v>78.954887530309435</v>
      </c>
      <c r="AK751"/>
      <c r="AL751"/>
      <c r="AM751"/>
      <c r="AN751"/>
    </row>
    <row r="752" spans="1:40" x14ac:dyDescent="0.25">
      <c r="A752"/>
      <c r="B752">
        <f t="shared" si="349"/>
        <v>61800</v>
      </c>
      <c r="C752" s="186" t="str">
        <f t="shared" si="317"/>
        <v>-0.0000200108564743331+0.039628186351326i</v>
      </c>
      <c r="D752" s="158" t="str">
        <f t="shared" si="318"/>
        <v>-5.95715937357226+0.303816095360166i</v>
      </c>
      <c r="E752" t="str">
        <f t="shared" si="319"/>
        <v>2870</v>
      </c>
      <c r="F752" t="str">
        <f t="shared" si="320"/>
        <v>0.777000777000777</v>
      </c>
      <c r="G752" t="str">
        <f t="shared" si="315"/>
        <v>0.777000777000777</v>
      </c>
      <c r="H752" t="str">
        <f t="shared" si="321"/>
        <v>6.26265091298152+4.01424506541352i</v>
      </c>
      <c r="I752" t="str">
        <f t="shared" si="322"/>
        <v>242.688032489812i</v>
      </c>
      <c r="J752" t="str">
        <f t="shared" si="316"/>
        <v>-49.3785494454793+52.4877910651925i</v>
      </c>
      <c r="K752" t="str">
        <f t="shared" si="323"/>
        <v>2.45284907068784-2.30754860628108i</v>
      </c>
      <c r="L752" t="str">
        <f t="shared" si="324"/>
        <v>0.146365557792829-0.117735625885988i</v>
      </c>
      <c r="M752" t="str">
        <f t="shared" si="325"/>
        <v>2.59921462848067-2.42528423216707i</v>
      </c>
      <c r="N752" t="str">
        <f t="shared" si="326"/>
        <v>-0.274077420647732i</v>
      </c>
      <c r="O752" t="str">
        <f t="shared" si="327"/>
        <v>0.962675311604551-0.270658907902696i</v>
      </c>
      <c r="P752" t="str">
        <f t="shared" si="328"/>
        <v>0.037324688395449+0.270658907902696i</v>
      </c>
      <c r="Q752" t="str">
        <f t="shared" si="329"/>
        <v>-0.037324688395449+0.00341851274503602i</v>
      </c>
      <c r="R752" t="str">
        <f t="shared" si="330"/>
        <v>-0.333054701765383-7.28197531794037i</v>
      </c>
      <c r="S752" t="str">
        <f t="shared" si="331"/>
        <v>0.0282910304251143i</v>
      </c>
      <c r="T752" t="str">
        <f t="shared" si="332"/>
        <v>0.206014585274782-0.00942246070087182i</v>
      </c>
      <c r="U752" t="str">
        <f t="shared" si="333"/>
        <v>0.0000499999999999998-0.00390200409659447i</v>
      </c>
      <c r="V752" t="str">
        <f t="shared" si="334"/>
        <v>3.33333333333333E-06-0.00429220450625392i</v>
      </c>
      <c r="W752" t="str">
        <f t="shared" si="335"/>
        <v>0.0000144741979779539-0.00204398077583244i</v>
      </c>
      <c r="X752" t="str">
        <f t="shared" si="336"/>
        <v>0.0000932033382609351-0.00203982464119369i</v>
      </c>
      <c r="Y752" t="str">
        <f t="shared" si="337"/>
        <v>0.009+0.0388300851983698i</v>
      </c>
      <c r="Z752" t="str">
        <f t="shared" si="338"/>
        <v>-0.723274841126876-0.214234197206053i</v>
      </c>
      <c r="AA752" t="str">
        <f t="shared" si="339"/>
        <v>88.6394611676629-358.627070207988i</v>
      </c>
      <c r="AB752" t="str">
        <f t="shared" si="340"/>
        <v>1.42312046359266-0.0650890645578466i</v>
      </c>
      <c r="AC752" t="str">
        <f t="shared" si="341"/>
        <v>4.54113604510158-3.62065206957845i</v>
      </c>
      <c r="AD752" t="str">
        <f t="shared" si="342"/>
        <v>0.198578190573689+0.143993367655493i</v>
      </c>
      <c r="AE752" t="str">
        <f t="shared" si="343"/>
        <v>-0.112778305715777-0.146689019354536i</v>
      </c>
      <c r="AF752" t="str">
        <f t="shared" si="344"/>
        <v>-12.2198102865538-3.71042897005335i</v>
      </c>
      <c r="AG752" t="str">
        <f t="shared" si="345"/>
        <v>1.25065525584926-0.211596313022443i</v>
      </c>
      <c r="AH752" t="str">
        <f t="shared" si="346"/>
        <v>0.357401013457906+1.82831568202211i</v>
      </c>
      <c r="AI752">
        <f t="shared" si="347"/>
        <v>5.4038875976941503</v>
      </c>
      <c r="AJ752">
        <f t="shared" si="348"/>
        <v>78.939242605291795</v>
      </c>
      <c r="AK752"/>
      <c r="AL752"/>
      <c r="AM752"/>
      <c r="AN752"/>
    </row>
    <row r="753" spans="1:40" x14ac:dyDescent="0.25">
      <c r="A753"/>
      <c r="B753">
        <f t="shared" si="349"/>
        <v>61900</v>
      </c>
      <c r="C753" s="186" t="str">
        <f t="shared" si="317"/>
        <v>-0.0000199462532835927+0.0395641666967367i</v>
      </c>
      <c r="D753" s="158" t="str">
        <f t="shared" si="318"/>
        <v>-5.95715887828114+0.303325278008315i</v>
      </c>
      <c r="E753" t="str">
        <f t="shared" si="319"/>
        <v>2870</v>
      </c>
      <c r="F753" t="str">
        <f t="shared" si="320"/>
        <v>0.777000777000777</v>
      </c>
      <c r="G753" t="str">
        <f t="shared" si="315"/>
        <v>0.777000777000777</v>
      </c>
      <c r="H753" t="str">
        <f t="shared" si="321"/>
        <v>6.26878967258352+4.01214439060754i</v>
      </c>
      <c r="I753" t="str">
        <f t="shared" si="322"/>
        <v>243.08073157151i</v>
      </c>
      <c r="J753" t="str">
        <f t="shared" si="316"/>
        <v>-49.5417187295883+52.5727227659452i</v>
      </c>
      <c r="K753" t="str">
        <f t="shared" si="323"/>
        <v>2.44897415872007-2.30778210760525i</v>
      </c>
      <c r="L753" t="str">
        <f t="shared" si="324"/>
        <v>0.146179558815506-0.117776277985422i</v>
      </c>
      <c r="M753" t="str">
        <f t="shared" si="325"/>
        <v>2.59515371753558-2.42555838559067i</v>
      </c>
      <c r="N753" t="str">
        <f t="shared" si="326"/>
        <v>-0.274520911619654i</v>
      </c>
      <c r="O753" t="str">
        <f t="shared" si="327"/>
        <v>0.96255518215483-0.271085819081119i</v>
      </c>
      <c r="P753" t="str">
        <f t="shared" si="328"/>
        <v>0.03744481784517+0.271085819081119i</v>
      </c>
      <c r="Q753" t="str">
        <f t="shared" si="329"/>
        <v>-0.03744481784517+0.00343509253853497i</v>
      </c>
      <c r="R753" t="str">
        <f t="shared" si="330"/>
        <v>-0.333053797965044-7.27016194398591i</v>
      </c>
      <c r="S753" t="str">
        <f t="shared" si="331"/>
        <v>0.028336808791498i</v>
      </c>
      <c r="T753" t="str">
        <f t="shared" si="332"/>
        <v>0.206013188889954-0.00943768179021766i</v>
      </c>
      <c r="U753" t="str">
        <f t="shared" si="333"/>
        <v>0.0000499999999999998-0.00389570037430595i</v>
      </c>
      <c r="V753" t="str">
        <f t="shared" si="334"/>
        <v>3.33333333333333E-06-0.00428527041173654i</v>
      </c>
      <c r="W753" t="str">
        <f t="shared" si="335"/>
        <v>0.0000144741964208309-0.00204067894557976i</v>
      </c>
      <c r="X753" t="str">
        <f t="shared" si="336"/>
        <v>0.0000929495494046838-0.00203653930469913i</v>
      </c>
      <c r="Y753" t="str">
        <f t="shared" si="337"/>
        <v>0.009+0.0388929170514416i</v>
      </c>
      <c r="Z753" t="str">
        <f t="shared" si="338"/>
        <v>-0.720989792210198-0.213184745171089i</v>
      </c>
      <c r="AA753" t="str">
        <f t="shared" si="339"/>
        <v>88.3377717728613-358.058764988888i</v>
      </c>
      <c r="AB753" t="str">
        <f t="shared" si="340"/>
        <v>1.42311081755803-0.0651942097527722i</v>
      </c>
      <c r="AC753" t="str">
        <f t="shared" si="341"/>
        <v>4.53505896649303-3.62102737295438i</v>
      </c>
      <c r="AD753" t="str">
        <f t="shared" si="342"/>
        <v>0.198641323488266+0.144229979109607i</v>
      </c>
      <c r="AE753" t="str">
        <f t="shared" si="343"/>
        <v>-0.112470735203651-0.14633564259701i</v>
      </c>
      <c r="AF753" t="str">
        <f t="shared" si="344"/>
        <v>-12.2259485508647-3.70881911259923i</v>
      </c>
      <c r="AG753" t="str">
        <f t="shared" si="345"/>
        <v>1.25046903113784-0.211351209391411i</v>
      </c>
      <c r="AH753" t="str">
        <f t="shared" si="346"/>
        <v>0.357208307923684+1.82469297595342i</v>
      </c>
      <c r="AI753">
        <f t="shared" si="347"/>
        <v>5.3871222247720016</v>
      </c>
      <c r="AJ753">
        <f t="shared" si="348"/>
        <v>78.92365346034228</v>
      </c>
      <c r="AK753"/>
      <c r="AL753"/>
      <c r="AM753"/>
      <c r="AN753"/>
    </row>
    <row r="754" spans="1:40" x14ac:dyDescent="0.25">
      <c r="A754"/>
      <c r="B754">
        <f t="shared" si="349"/>
        <v>62000</v>
      </c>
      <c r="C754" s="186" t="str">
        <f t="shared" si="317"/>
        <v>-0.0000198819624366695+0.0395003535570052i</v>
      </c>
      <c r="D754" s="158" t="str">
        <f t="shared" si="318"/>
        <v>-5.95715838538464+0.30283604393704i</v>
      </c>
      <c r="E754" t="str">
        <f t="shared" si="319"/>
        <v>2870</v>
      </c>
      <c r="F754" t="str">
        <f t="shared" si="320"/>
        <v>0.777000777000777</v>
      </c>
      <c r="G754" t="str">
        <f t="shared" si="315"/>
        <v>0.777000777000777</v>
      </c>
      <c r="H754" t="str">
        <f t="shared" si="321"/>
        <v>6.2749121021+4.01003884784659i</v>
      </c>
      <c r="I754" t="str">
        <f t="shared" si="322"/>
        <v>243.473430653209i</v>
      </c>
      <c r="J754" t="str">
        <f t="shared" si="316"/>
        <v>-49.705151828223+52.6576544666979i</v>
      </c>
      <c r="K754" t="str">
        <f t="shared" si="323"/>
        <v>2.44510522513971-2.30800873457841i</v>
      </c>
      <c r="L754" t="str">
        <f t="shared" si="324"/>
        <v>0.145993732385928-0.117816585134592i</v>
      </c>
      <c r="M754" t="str">
        <f t="shared" si="325"/>
        <v>2.59109895752564-2.425825319713i</v>
      </c>
      <c r="N754" t="str">
        <f t="shared" si="326"/>
        <v>-0.274964402591576i</v>
      </c>
      <c r="O754" t="str">
        <f t="shared" si="327"/>
        <v>0.962434863385676-0.271512676941234i</v>
      </c>
      <c r="P754" t="str">
        <f t="shared" si="328"/>
        <v>0.037565136614324+0.271512676941234i</v>
      </c>
      <c r="Q754" t="str">
        <f t="shared" si="329"/>
        <v>-0.037565136614324+0.00345172565034202i</v>
      </c>
      <c r="R754" t="str">
        <f t="shared" si="330"/>
        <v>-0.333052892694642-7.25838659801119i</v>
      </c>
      <c r="S754" t="str">
        <f t="shared" si="331"/>
        <v>0.0283825871578817i</v>
      </c>
      <c r="T754" t="str">
        <f t="shared" si="332"/>
        <v>0.206011790243653-0.0094529027550903i</v>
      </c>
      <c r="U754" t="str">
        <f t="shared" si="333"/>
        <v>0.0000499999999999998-0.00388941698660545i</v>
      </c>
      <c r="V754" t="str">
        <f t="shared" si="334"/>
        <v>3.33333333333333E-06-0.004278358685266i</v>
      </c>
      <c r="W754" t="str">
        <f t="shared" si="335"/>
        <v>0.000014474194861191-0.00203738776677792i</v>
      </c>
      <c r="X754" t="str">
        <f t="shared" si="336"/>
        <v>0.0000926969851385422-0.0020332645193371i</v>
      </c>
      <c r="Y754" t="str">
        <f t="shared" si="337"/>
        <v>0.009+0.0389557489045134i</v>
      </c>
      <c r="Z754" t="str">
        <f t="shared" si="338"/>
        <v>-0.718715397019746-0.212142255485343i</v>
      </c>
      <c r="AA754" t="str">
        <f t="shared" si="339"/>
        <v>88.0376379827106-357.492207101731i</v>
      </c>
      <c r="AB754" t="str">
        <f t="shared" si="340"/>
        <v>1.42310115590145-0.0652993540878541i</v>
      </c>
      <c r="AC754" t="str">
        <f t="shared" si="341"/>
        <v>4.52899109500256-3.62139190480271i</v>
      </c>
      <c r="AD754" t="str">
        <f t="shared" si="342"/>
        <v>0.198704555753478+0.144466549357355i</v>
      </c>
      <c r="AE754" t="str">
        <f t="shared" si="343"/>
        <v>-0.112164564055139-0.1459839660102i</v>
      </c>
      <c r="AF754" t="str">
        <f t="shared" si="344"/>
        <v>-12.2320704874846-3.70720280390955i</v>
      </c>
      <c r="AG754" t="str">
        <f t="shared" si="345"/>
        <v>1.250283706084-0.211106947856855i</v>
      </c>
      <c r="AH754" t="str">
        <f t="shared" si="346"/>
        <v>0.357014396169938+1.8210836125279i</v>
      </c>
      <c r="AI754">
        <f t="shared" si="347"/>
        <v>5.3703852738379574</v>
      </c>
      <c r="AJ754">
        <f t="shared" si="348"/>
        <v>78.908119761081281</v>
      </c>
      <c r="AK754"/>
      <c r="AL754"/>
      <c r="AM754"/>
      <c r="AN754"/>
    </row>
    <row r="755" spans="1:40" x14ac:dyDescent="0.25">
      <c r="A755"/>
      <c r="B755">
        <f t="shared" si="349"/>
        <v>62100</v>
      </c>
      <c r="C755" s="186" t="str">
        <f t="shared" si="317"/>
        <v>-0.0000198179819233085+0.0394367459344759i</v>
      </c>
      <c r="D755" s="158" t="str">
        <f t="shared" si="318"/>
        <v>-5.95715789486737+0.302348385497649i</v>
      </c>
      <c r="E755" t="str">
        <f t="shared" si="319"/>
        <v>2870</v>
      </c>
      <c r="F755" t="str">
        <f t="shared" si="320"/>
        <v>0.777000777000777</v>
      </c>
      <c r="G755" t="str">
        <f t="shared" si="315"/>
        <v>0.777000777000777</v>
      </c>
      <c r="H755" t="str">
        <f t="shared" si="321"/>
        <v>6.28101824277133+4.00792849000678i</v>
      </c>
      <c r="I755" t="str">
        <f t="shared" si="322"/>
        <v>243.866129734908i</v>
      </c>
      <c r="J755" t="str">
        <f t="shared" si="316"/>
        <v>-49.8688487413833+52.7425861674506i</v>
      </c>
      <c r="K755" t="str">
        <f t="shared" si="323"/>
        <v>2.4412422713028-2.30822851921133i</v>
      </c>
      <c r="L755" t="str">
        <f t="shared" si="324"/>
        <v>0.145808078989392-0.117856548399534i</v>
      </c>
      <c r="M755" t="str">
        <f t="shared" si="325"/>
        <v>2.58705035029219-2.42608506761086i</v>
      </c>
      <c r="N755" t="str">
        <f t="shared" si="326"/>
        <v>-0.275407893563498i</v>
      </c>
      <c r="O755" t="str">
        <f t="shared" si="327"/>
        <v>0.962314355320753-0.271939481399084i</v>
      </c>
      <c r="P755" t="str">
        <f t="shared" si="328"/>
        <v>0.037685644679247+0.271939481399084i</v>
      </c>
      <c r="Q755" t="str">
        <f t="shared" si="329"/>
        <v>-0.037685644679247+0.00346841216441396i</v>
      </c>
      <c r="R755" t="str">
        <f t="shared" si="330"/>
        <v>-0.333051985954057-7.24664909630534i</v>
      </c>
      <c r="S755" t="str">
        <f t="shared" si="331"/>
        <v>0.0284283655242654i</v>
      </c>
      <c r="T755" t="str">
        <f t="shared" si="332"/>
        <v>0.206010389335856-0.00946812359528444i</v>
      </c>
      <c r="U755" t="str">
        <f t="shared" si="333"/>
        <v>0.0000499999999999998-0.00388315383525826i</v>
      </c>
      <c r="V755" t="str">
        <f t="shared" si="334"/>
        <v>3.33333333333333E-06-0.0042714692187841i</v>
      </c>
      <c r="W755" t="str">
        <f t="shared" si="335"/>
        <v>0.0000144741932990339-0.0020341071879706i</v>
      </c>
      <c r="X755" t="str">
        <f t="shared" si="336"/>
        <v>0.0000924456376003742-0.00203000023443792i</v>
      </c>
      <c r="Y755" t="str">
        <f t="shared" si="337"/>
        <v>0.009+0.0390185807575852i</v>
      </c>
      <c r="Z755" t="str">
        <f t="shared" si="338"/>
        <v>-0.716451590872318-0.211106670165338i</v>
      </c>
      <c r="AA755" t="str">
        <f t="shared" si="339"/>
        <v>87.7390490391129-356.927388929002i</v>
      </c>
      <c r="AB755" t="str">
        <f t="shared" si="340"/>
        <v>1.42309147862277-0.065404497561674i</v>
      </c>
      <c r="AC755" t="str">
        <f t="shared" si="341"/>
        <v>4.5229324333799-3.62174571445858i</v>
      </c>
      <c r="AD755" t="str">
        <f t="shared" si="342"/>
        <v>0.198767887357663+0.14470307843154i</v>
      </c>
      <c r="AE755" t="str">
        <f t="shared" si="343"/>
        <v>-0.111859784061371-0.145633977582274i</v>
      </c>
      <c r="AF755" t="str">
        <f t="shared" si="344"/>
        <v>-12.2381761376387-3.70558010450913i</v>
      </c>
      <c r="AG755" t="str">
        <f t="shared" si="345"/>
        <v>1.25009927448242-0.210863525005259i</v>
      </c>
      <c r="AH755" t="str">
        <f t="shared" si="346"/>
        <v>0.356819297046794+1.81748752337704i</v>
      </c>
      <c r="AI755">
        <f t="shared" si="347"/>
        <v>5.3536766638126174</v>
      </c>
      <c r="AJ755">
        <f t="shared" si="348"/>
        <v>78.892641175221712</v>
      </c>
      <c r="AK755"/>
      <c r="AL755"/>
      <c r="AM755"/>
      <c r="AN755"/>
    </row>
    <row r="756" spans="1:40" x14ac:dyDescent="0.25">
      <c r="A756"/>
      <c r="B756">
        <f t="shared" si="349"/>
        <v>62200</v>
      </c>
      <c r="C756" s="186" t="str">
        <f t="shared" si="317"/>
        <v>-0.0000197543097494015+0.0393733428379093i</v>
      </c>
      <c r="D756" s="158" t="str">
        <f t="shared" si="318"/>
        <v>-5.95715740671403+0.301862295090638i</v>
      </c>
      <c r="E756" t="str">
        <f t="shared" si="319"/>
        <v>2870</v>
      </c>
      <c r="F756" t="str">
        <f t="shared" si="320"/>
        <v>0.777000777000777</v>
      </c>
      <c r="G756" t="str">
        <f t="shared" si="315"/>
        <v>0.777000777000777</v>
      </c>
      <c r="H756" t="str">
        <f t="shared" si="321"/>
        <v>6.28710813582213+4.0058133696131i</v>
      </c>
      <c r="I756" t="str">
        <f t="shared" si="322"/>
        <v>244.258828816606i</v>
      </c>
      <c r="J756" t="str">
        <f t="shared" si="316"/>
        <v>-50.0328094690693+52.8275178682034i</v>
      </c>
      <c r="K756" t="str">
        <f t="shared" si="323"/>
        <v>2.43738529846482-2.30844149340966i</v>
      </c>
      <c r="L756" t="str">
        <f t="shared" si="324"/>
        <v>0.145622599106605-0.117896168845093i</v>
      </c>
      <c r="M756" t="str">
        <f t="shared" si="325"/>
        <v>2.58300789757143-2.42633766225475i</v>
      </c>
      <c r="N756" t="str">
        <f t="shared" si="326"/>
        <v>-0.27585138453542i</v>
      </c>
      <c r="O756" t="str">
        <f t="shared" si="327"/>
        <v>0.962193657983764-0.272366232370725i</v>
      </c>
      <c r="P756" t="str">
        <f t="shared" si="328"/>
        <v>0.037806342016236+0.272366232370725i</v>
      </c>
      <c r="Q756" t="str">
        <f t="shared" si="329"/>
        <v>-0.037806342016236+0.00348515216469503i</v>
      </c>
      <c r="R756" t="str">
        <f t="shared" si="330"/>
        <v>-0.333051077743488-7.23494925633932i</v>
      </c>
      <c r="S756" t="str">
        <f t="shared" si="331"/>
        <v>0.0284741438906491i</v>
      </c>
      <c r="T756" t="str">
        <f t="shared" si="332"/>
        <v>0.206008986166551-0.00948334431060384i</v>
      </c>
      <c r="U756" t="str">
        <f t="shared" si="333"/>
        <v>0.00005-0.00387691082266139i</v>
      </c>
      <c r="V756" t="str">
        <f t="shared" si="334"/>
        <v>3.33333333333333E-06-0.00426460190492753i</v>
      </c>
      <c r="W756" t="str">
        <f t="shared" si="335"/>
        <v>0.0000144741917343594-0.00203083715803246i</v>
      </c>
      <c r="X756" t="str">
        <f t="shared" si="336"/>
        <v>0.0000921954989910107-0.00202674639965537i</v>
      </c>
      <c r="Y756" t="str">
        <f t="shared" si="337"/>
        <v>0.009+0.039081412610657i</v>
      </c>
      <c r="Z756" t="str">
        <f t="shared" si="338"/>
        <v>-0.714198309558622-0.21007793180765i</v>
      </c>
      <c r="AA756" t="str">
        <f t="shared" si="339"/>
        <v>87.441994277131-356.364302892846i</v>
      </c>
      <c r="AB756" t="str">
        <f t="shared" si="340"/>
        <v>1.42308178572191-0.0655096401728763i</v>
      </c>
      <c r="AC756" t="str">
        <f t="shared" si="341"/>
        <v>4.51688298421754-3.62208885109942i</v>
      </c>
      <c r="AD756" t="str">
        <f t="shared" si="342"/>
        <v>0.198831318289162+0.144939566364504i</v>
      </c>
      <c r="AE756" t="str">
        <f t="shared" si="343"/>
        <v>-0.111556387070479-0.145285665410464i</v>
      </c>
      <c r="AF756" t="str">
        <f t="shared" si="344"/>
        <v>-12.2442655425362-3.70395107452246i</v>
      </c>
      <c r="AG756" t="str">
        <f t="shared" si="345"/>
        <v>1.24991573018062-0.210620937438165i</v>
      </c>
      <c r="AH756" t="str">
        <f t="shared" si="346"/>
        <v>0.356623029188983+1.81390464056447i</v>
      </c>
      <c r="AI756">
        <f t="shared" si="347"/>
        <v>5.336996313914427</v>
      </c>
      <c r="AJ756">
        <f t="shared" si="348"/>
        <v>78.877217372557112</v>
      </c>
      <c r="AK756"/>
      <c r="AL756"/>
      <c r="AM756"/>
      <c r="AN756"/>
    </row>
    <row r="757" spans="1:40" x14ac:dyDescent="0.25">
      <c r="A757"/>
      <c r="B757">
        <f t="shared" si="349"/>
        <v>62300</v>
      </c>
      <c r="C757" s="186" t="str">
        <f t="shared" si="317"/>
        <v>-0.0000196909439368314+0.0393101432824303i</v>
      </c>
      <c r="D757" s="158" t="str">
        <f t="shared" si="318"/>
        <v>-5.95715692090948+0.301377765165299i</v>
      </c>
      <c r="E757" t="str">
        <f t="shared" si="319"/>
        <v>2870</v>
      </c>
      <c r="F757" t="str">
        <f t="shared" si="320"/>
        <v>0.777000777000777</v>
      </c>
      <c r="G757" t="str">
        <f t="shared" si="315"/>
        <v>0.777000777000777</v>
      </c>
      <c r="H757" t="str">
        <f t="shared" si="321"/>
        <v>6.29318182246032+4.00369353884134i</v>
      </c>
      <c r="I757" t="str">
        <f t="shared" si="322"/>
        <v>244.651527898305i</v>
      </c>
      <c r="J757" t="str">
        <f t="shared" si="316"/>
        <v>-50.1970340112808+52.9124495689561i</v>
      </c>
      <c r="K757" t="str">
        <f t="shared" si="323"/>
        <v>2.43353430778147-2.30864768897402i</v>
      </c>
      <c r="L757" t="str">
        <f t="shared" si="324"/>
        <v>0.145437293213708-0.117935447534913i</v>
      </c>
      <c r="M757" t="str">
        <f t="shared" si="325"/>
        <v>2.57897160099518-2.42658313650893i</v>
      </c>
      <c r="N757" t="str">
        <f t="shared" si="326"/>
        <v>-0.276294875507342i</v>
      </c>
      <c r="O757" t="str">
        <f t="shared" si="327"/>
        <v>0.962072771398447-0.272792929772221i</v>
      </c>
      <c r="P757" t="str">
        <f t="shared" si="328"/>
        <v>0.037927228601553+0.272792929772221i</v>
      </c>
      <c r="Q757" t="str">
        <f t="shared" si="329"/>
        <v>-0.037927228601553+0.00350194573512097i</v>
      </c>
      <c r="R757" t="str">
        <f t="shared" si="330"/>
        <v>-0.333050168062833-7.22328689675555i</v>
      </c>
      <c r="S757" t="str">
        <f t="shared" si="331"/>
        <v>0.0285199222570328i</v>
      </c>
      <c r="T757" t="str">
        <f t="shared" si="332"/>
        <v>0.206007580735712-0.00949856490084371i</v>
      </c>
      <c r="U757" t="str">
        <f t="shared" si="333"/>
        <v>0.00005-0.0038706878518385i</v>
      </c>
      <c r="V757" t="str">
        <f t="shared" si="334"/>
        <v>3.33333333333333E-06-0.00425775663702235i</v>
      </c>
      <c r="W757" t="str">
        <f t="shared" si="335"/>
        <v>0.000014474190167168-0.00202757762616635i</v>
      </c>
      <c r="X757" t="str">
        <f t="shared" si="336"/>
        <v>0.0000919465615736395-0.00202350296496406i</v>
      </c>
      <c r="Y757" t="str">
        <f t="shared" si="337"/>
        <v>0.009+0.0391442444637288i</v>
      </c>
      <c r="Z757" t="str">
        <f t="shared" si="338"/>
        <v>-0.711955489339301-0.209055983582148i</v>
      </c>
      <c r="AA757" t="str">
        <f t="shared" si="339"/>
        <v>87.1464631240199-355.802941454868i</v>
      </c>
      <c r="AB757" t="str">
        <f t="shared" si="340"/>
        <v>1.42307207719868-0.0656147819200464i</v>
      </c>
      <c r="AC757" t="str">
        <f t="shared" si="341"/>
        <v>4.51084274995172-3.62242136374434i</v>
      </c>
      <c r="AD757" t="str">
        <f t="shared" si="342"/>
        <v>0.19889484853631+0.145176013188132i</v>
      </c>
      <c r="AE757" t="str">
        <f t="shared" si="343"/>
        <v>-0.111254364987155-0.144939017699866i</v>
      </c>
      <c r="AF757" t="str">
        <f t="shared" si="344"/>
        <v>-12.2503387433698-3.70231577367604i</v>
      </c>
      <c r="AG757" t="str">
        <f t="shared" si="345"/>
        <v>1.24973306707849-0.210379181772125i</v>
      </c>
      <c r="AH757" t="str">
        <f t="shared" si="346"/>
        <v>0.356425611018302+1.81033489658272i</v>
      </c>
      <c r="AI757">
        <f t="shared" si="347"/>
        <v>5.3203441436580317</v>
      </c>
      <c r="AJ757">
        <f t="shared" si="348"/>
        <v>78.861848024946497</v>
      </c>
      <c r="AK757"/>
      <c r="AL757"/>
      <c r="AM757"/>
      <c r="AN757"/>
    </row>
    <row r="758" spans="1:40" x14ac:dyDescent="0.25">
      <c r="A758"/>
      <c r="B758">
        <f t="shared" si="349"/>
        <v>62400</v>
      </c>
      <c r="C758" s="186" t="str">
        <f t="shared" si="317"/>
        <v>-0.0000196278825233188+0.0392471462894769i</v>
      </c>
      <c r="D758" s="158" t="str">
        <f t="shared" si="318"/>
        <v>-5.95715643743864+0.300894788219323i</v>
      </c>
      <c r="E758" t="str">
        <f t="shared" si="319"/>
        <v>2870</v>
      </c>
      <c r="F758" t="str">
        <f t="shared" si="320"/>
        <v>0.777000777000777</v>
      </c>
      <c r="G758" t="str">
        <f t="shared" si="315"/>
        <v>0.777000777000777</v>
      </c>
      <c r="H758" t="str">
        <f t="shared" si="321"/>
        <v>6.29923934387558+4.00156904952003i</v>
      </c>
      <c r="I758" t="str">
        <f t="shared" si="322"/>
        <v>245.044226980004i</v>
      </c>
      <c r="J758" t="str">
        <f t="shared" si="316"/>
        <v>-50.3615223680181+52.9973812697089i</v>
      </c>
      <c r="K758" t="str">
        <f t="shared" si="323"/>
        <v>2.42968930030935-2.3088471376i</v>
      </c>
      <c r="L758" t="str">
        <f t="shared" si="324"/>
        <v>0.145252161782289-0.117974385531421i</v>
      </c>
      <c r="M758" t="str">
        <f t="shared" si="325"/>
        <v>2.57494146209164-2.42682152313142i</v>
      </c>
      <c r="N758" t="str">
        <f t="shared" si="326"/>
        <v>-0.276738366479264i</v>
      </c>
      <c r="O758" t="str">
        <f t="shared" si="327"/>
        <v>0.961951695588579-0.273219573519646i</v>
      </c>
      <c r="P758" t="str">
        <f t="shared" si="328"/>
        <v>0.038048304411421+0.273219573519646i</v>
      </c>
      <c r="Q758" t="str">
        <f t="shared" si="329"/>
        <v>-0.038048304411421+0.00351879295961799i</v>
      </c>
      <c r="R758" t="str">
        <f t="shared" si="330"/>
        <v>-0.333049256911741-7.21166183735927i</v>
      </c>
      <c r="S758" t="str">
        <f t="shared" si="331"/>
        <v>0.0285657006234165i</v>
      </c>
      <c r="T758" t="str">
        <f t="shared" si="332"/>
        <v>0.206006173043323-0.00951378536579212i</v>
      </c>
      <c r="U758" t="str">
        <f t="shared" si="333"/>
        <v>0.00005-0.00386448482643491i</v>
      </c>
      <c r="V758" t="str">
        <f t="shared" si="334"/>
        <v>3.33333333333333E-06-0.0042509333090784i</v>
      </c>
      <c r="W758" t="str">
        <f t="shared" si="335"/>
        <v>0.0000144741885974593-0.00202432854190078i</v>
      </c>
      <c r="X758" t="str">
        <f t="shared" si="336"/>
        <v>0.0000916988176732122-0.00202026988065694i</v>
      </c>
      <c r="Y758" t="str">
        <f t="shared" si="337"/>
        <v>0.009+0.0392070763168006i</v>
      </c>
      <c r="Z758" t="str">
        <f t="shared" si="338"/>
        <v>-0.709723066941062-0.20804076922532i</v>
      </c>
      <c r="AA758" t="str">
        <f t="shared" si="339"/>
        <v>86.8524450982746-355.243297115941i</v>
      </c>
      <c r="AB758" t="str">
        <f t="shared" si="340"/>
        <v>1.42306235305297-0.0657199228017203i</v>
      </c>
      <c r="AC758" t="str">
        <f t="shared" si="341"/>
        <v>4.50481173286403-3.6227433012546i</v>
      </c>
      <c r="AD758" t="str">
        <f t="shared" si="342"/>
        <v>0.198958478087447+0.145412418933859i</v>
      </c>
      <c r="AE758" t="str">
        <f t="shared" si="343"/>
        <v>-0.110953709772234-0.144594022762268i</v>
      </c>
      <c r="AF758" t="str">
        <f t="shared" si="344"/>
        <v>-12.2563957813142-3.70067426130071i</v>
      </c>
      <c r="AG758" t="str">
        <f t="shared" si="345"/>
        <v>1.24955127912771-0.210138254638677i</v>
      </c>
      <c r="AH758" t="str">
        <f t="shared" si="346"/>
        <v>0.3562270607461+1.80677822435021i</v>
      </c>
      <c r="AI758">
        <f t="shared" si="347"/>
        <v>5.3037200728536344</v>
      </c>
      <c r="AJ758">
        <f t="shared" si="348"/>
        <v>78.846532806298939</v>
      </c>
      <c r="AK758"/>
      <c r="AL758"/>
      <c r="AM758"/>
      <c r="AN758"/>
    </row>
    <row r="759" spans="1:40" x14ac:dyDescent="0.25">
      <c r="A759"/>
      <c r="B759">
        <f t="shared" si="349"/>
        <v>62500</v>
      </c>
      <c r="C759" s="186" t="str">
        <f t="shared" si="317"/>
        <v>-0.0000195651235622699+0.0391843508867498i</v>
      </c>
      <c r="D759" s="158" t="str">
        <f t="shared" si="318"/>
        <v>-5.9571559562866+0.300413356798415i</v>
      </c>
      <c r="E759" t="str">
        <f t="shared" si="319"/>
        <v>2870</v>
      </c>
      <c r="F759" t="str">
        <f t="shared" si="320"/>
        <v>0.777000777000777</v>
      </c>
      <c r="G759" t="str">
        <f t="shared" si="315"/>
        <v>0.777000777000777</v>
      </c>
      <c r="H759" t="str">
        <f t="shared" si="321"/>
        <v>6.30528074123844+3.99943995313232i</v>
      </c>
      <c r="I759" t="str">
        <f t="shared" si="322"/>
        <v>245.436926061703i</v>
      </c>
      <c r="J759" t="str">
        <f t="shared" si="316"/>
        <v>-50.526274539281+53.0823129704616i</v>
      </c>
      <c r="K759" t="str">
        <f t="shared" si="323"/>
        <v>2.42585027700684-2.30903987087834i</v>
      </c>
      <c r="L759" t="str">
        <f t="shared" si="324"/>
        <v>0.145067205279408-0.118012983895814i</v>
      </c>
      <c r="M759" t="str">
        <f t="shared" si="325"/>
        <v>2.57091748228625-2.42705285477415i</v>
      </c>
      <c r="N759" t="str">
        <f t="shared" si="326"/>
        <v>-0.277181857451186i</v>
      </c>
      <c r="O759" t="str">
        <f t="shared" si="327"/>
        <v>0.961830430577974-0.273646163529088i</v>
      </c>
      <c r="P759" t="str">
        <f t="shared" si="328"/>
        <v>0.038169569422026+0.273646163529088i</v>
      </c>
      <c r="Q759" t="str">
        <f t="shared" si="329"/>
        <v>-0.038169569422026+0.00353569392209802i</v>
      </c>
      <c r="R759" t="str">
        <f t="shared" si="330"/>
        <v>-0.333048344290563-7.20007389910907i</v>
      </c>
      <c r="S759" t="str">
        <f t="shared" si="331"/>
        <v>0.0286114789898002i</v>
      </c>
      <c r="T759" t="str">
        <f t="shared" si="332"/>
        <v>0.206004763089368-0.00952900570525719i</v>
      </c>
      <c r="U759" t="str">
        <f t="shared" si="333"/>
        <v>0.00005-0.00385830165071261i</v>
      </c>
      <c r="V759" t="str">
        <f t="shared" si="334"/>
        <v>3.33333333333333E-06-0.00424413181578388i</v>
      </c>
      <c r="W759" t="str">
        <f t="shared" si="335"/>
        <v>0.0000144741870252336-0.00202108985508726i</v>
      </c>
      <c r="X759" t="str">
        <f t="shared" si="336"/>
        <v>0.0000914522596758521-0.00201704709734272i</v>
      </c>
      <c r="Y759" t="str">
        <f t="shared" si="337"/>
        <v>0.009+0.0392699081698724i</v>
      </c>
      <c r="Z759" t="str">
        <f t="shared" si="338"/>
        <v>-0.707500979552773-0.207032233033696i</v>
      </c>
      <c r="AA759" t="str">
        <f t="shared" si="339"/>
        <v>86.5599298086878-354.685362416009i</v>
      </c>
      <c r="AB759" t="str">
        <f t="shared" si="340"/>
        <v>1.42305261328467-0.0658250628165726i</v>
      </c>
      <c r="AC759" t="str">
        <f t="shared" si="341"/>
        <v>4.49878993508204-3.62305471233409i</v>
      </c>
      <c r="AD759" t="str">
        <f t="shared" si="342"/>
        <v>0.199022206930911+0.14564878363267i</v>
      </c>
      <c r="AE759" t="str">
        <f t="shared" si="343"/>
        <v>-0.110654413442261-0.144250669014985i</v>
      </c>
      <c r="AF759" t="str">
        <f t="shared" si="344"/>
        <v>-12.262436697525-3.6990265963339i</v>
      </c>
      <c r="AG759" t="str">
        <f t="shared" si="345"/>
        <v>1.24937036033126-0.209898152684297i</v>
      </c>
      <c r="AH759" t="str">
        <f t="shared" si="346"/>
        <v>0.356027396375648+1.80323455720804i</v>
      </c>
      <c r="AI759">
        <f t="shared" si="347"/>
        <v>5.2871240216052549</v>
      </c>
      <c r="AJ759">
        <f t="shared" si="348"/>
        <v>78.831271392559572</v>
      </c>
      <c r="AK759"/>
      <c r="AL759"/>
      <c r="AM759"/>
      <c r="AN759"/>
    </row>
    <row r="760" spans="1:40" x14ac:dyDescent="0.25">
      <c r="A760"/>
      <c r="B760">
        <f t="shared" si="349"/>
        <v>62600</v>
      </c>
      <c r="C760" s="186" t="str">
        <f t="shared" si="317"/>
        <v>-0.0000195026651226263+0.0391217561081629i</v>
      </c>
      <c r="D760" s="158" t="str">
        <f t="shared" si="318"/>
        <v>-5.95715547743857+0.299933463495916i</v>
      </c>
      <c r="E760" t="str">
        <f t="shared" si="319"/>
        <v>2870</v>
      </c>
      <c r="F760" t="str">
        <f t="shared" si="320"/>
        <v>0.777000777000777</v>
      </c>
      <c r="G760" t="str">
        <f t="shared" si="315"/>
        <v>0.777000777000777</v>
      </c>
      <c r="H760" t="str">
        <f t="shared" si="321"/>
        <v>6.31130605569882+3.99730630081798i</v>
      </c>
      <c r="I760" t="str">
        <f t="shared" si="322"/>
        <v>245.829625143401i</v>
      </c>
      <c r="J760" t="str">
        <f t="shared" si="316"/>
        <v>-50.6912905250695+53.1672446712144i</v>
      </c>
      <c r="K760" t="str">
        <f t="shared" si="323"/>
        <v>2.42201723873476-2.30922592029492i</v>
      </c>
      <c r="L760" t="str">
        <f t="shared" si="324"/>
        <v>0.144882424167612-0.118051243688045i</v>
      </c>
      <c r="M760" t="str">
        <f t="shared" si="325"/>
        <v>2.56689966290237-2.42727716398297i</v>
      </c>
      <c r="N760" t="str">
        <f t="shared" si="326"/>
        <v>-0.277625348423107i</v>
      </c>
      <c r="O760" t="str">
        <f t="shared" si="327"/>
        <v>0.961708976390484-0.274072699716642i</v>
      </c>
      <c r="P760" t="str">
        <f t="shared" si="328"/>
        <v>0.038291023609516+0.274072699716642i</v>
      </c>
      <c r="Q760" t="str">
        <f t="shared" si="329"/>
        <v>-0.038291023609516+0.00355264870646499i</v>
      </c>
      <c r="R760" t="str">
        <f t="shared" si="330"/>
        <v>-0.333047430199148-7.1885229041076i</v>
      </c>
      <c r="S760" t="str">
        <f t="shared" si="331"/>
        <v>0.0286572573561839i</v>
      </c>
      <c r="T760" t="str">
        <f t="shared" si="332"/>
        <v>0.206003350873834-0.00954422591903268i</v>
      </c>
      <c r="U760" t="str">
        <f t="shared" si="333"/>
        <v>0.00005-0.00385213822954534i</v>
      </c>
      <c r="V760" t="str">
        <f t="shared" si="334"/>
        <v>3.33333333333333E-06-0.00423735205249988i</v>
      </c>
      <c r="W760" t="str">
        <f t="shared" si="335"/>
        <v>0.0000144741854504908-0.00201786151589775i</v>
      </c>
      <c r="X760" t="str">
        <f t="shared" si="336"/>
        <v>0.0000912068800282718-0.00201383456594345i</v>
      </c>
      <c r="Y760" t="str">
        <f t="shared" si="337"/>
        <v>0.009+0.0393327400229442i</v>
      </c>
      <c r="Z760" t="str">
        <f t="shared" si="338"/>
        <v>-0.705289164821667-0.206030319857347i</v>
      </c>
      <c r="AA760" t="str">
        <f t="shared" si="339"/>
        <v>86.2689069534171-354.129129933885i</v>
      </c>
      <c r="AB760" t="str">
        <f t="shared" si="340"/>
        <v>1.4230428578937-0.0659302019631784i</v>
      </c>
      <c r="AC760" t="str">
        <f t="shared" si="341"/>
        <v>4.49277735858096-3.62335564552881i</v>
      </c>
      <c r="AD760" t="str">
        <f t="shared" si="342"/>
        <v>0.199086035055041+0.145885107315104i</v>
      </c>
      <c r="AE760" t="str">
        <f t="shared" si="343"/>
        <v>-0.110356468069073-0.14390894497971i</v>
      </c>
      <c r="AF760" t="str">
        <f t="shared" si="344"/>
        <v>-12.2684615331374-3.69737283732206i</v>
      </c>
      <c r="AG760" t="str">
        <f t="shared" si="345"/>
        <v>1.24919030474286-0.209658872570365i</v>
      </c>
      <c r="AH760" t="str">
        <f t="shared" si="346"/>
        <v>0.355826635704535+1.79970382891696i</v>
      </c>
      <c r="AI760">
        <f t="shared" si="347"/>
        <v>5.2705559103097244</v>
      </c>
      <c r="AJ760">
        <f t="shared" si="348"/>
        <v>78.81606346169491</v>
      </c>
      <c r="AK760"/>
      <c r="AL760"/>
      <c r="AM760"/>
      <c r="AN760"/>
    </row>
    <row r="761" spans="1:40" x14ac:dyDescent="0.25">
      <c r="A761"/>
      <c r="B761">
        <f t="shared" si="349"/>
        <v>62700</v>
      </c>
      <c r="C761" s="186" t="str">
        <f t="shared" si="317"/>
        <v>-0.0000194405052887166+0.0390593609937928i</v>
      </c>
      <c r="D761" s="158" t="str">
        <f t="shared" si="318"/>
        <v>-5.95715500087984+0.299455100952412i</v>
      </c>
      <c r="E761" t="str">
        <f t="shared" si="319"/>
        <v>2870</v>
      </c>
      <c r="F761" t="str">
        <f t="shared" si="320"/>
        <v>0.777000777000777</v>
      </c>
      <c r="G761" t="str">
        <f t="shared" si="315"/>
        <v>0.777000777000777</v>
      </c>
      <c r="H761" t="str">
        <f t="shared" si="321"/>
        <v>6.31731532838509+3.9951681433752i</v>
      </c>
      <c r="I761" t="str">
        <f t="shared" si="322"/>
        <v>246.2223242251i</v>
      </c>
      <c r="J761" t="str">
        <f t="shared" si="316"/>
        <v>-50.8565703253836+53.2521763719671i</v>
      </c>
      <c r="K761" t="str">
        <f t="shared" si="323"/>
        <v>2.4181901862572-2.30940531723096i</v>
      </c>
      <c r="L761" t="str">
        <f t="shared" si="324"/>
        <v>0.144697818904955-0.118089165966808i</v>
      </c>
      <c r="M761" t="str">
        <f t="shared" si="325"/>
        <v>2.56288800516215-2.42749448319777i</v>
      </c>
      <c r="N761" t="str">
        <f t="shared" si="326"/>
        <v>-0.278068839395029i</v>
      </c>
      <c r="O761" t="str">
        <f t="shared" si="327"/>
        <v>0.961587333049994-0.274499181998416i</v>
      </c>
      <c r="P761" t="str">
        <f t="shared" si="328"/>
        <v>0.038412666950006+0.274499181998416i</v>
      </c>
      <c r="Q761" t="str">
        <f t="shared" si="329"/>
        <v>-0.038412666950006+0.00356965739661302i</v>
      </c>
      <c r="R761" t="str">
        <f t="shared" si="330"/>
        <v>-0.333046514637336-7.17700867559169i</v>
      </c>
      <c r="S761" t="str">
        <f t="shared" si="331"/>
        <v>0.0287030357225674i</v>
      </c>
      <c r="T761" t="str">
        <f t="shared" si="332"/>
        <v>0.206001936396684-0.00955944600691202i</v>
      </c>
      <c r="U761" t="str">
        <f t="shared" si="333"/>
        <v>0.00005-0.00384599446841368i</v>
      </c>
      <c r="V761" t="str">
        <f t="shared" si="334"/>
        <v>3.33333333333333E-06-0.00423059391525506i</v>
      </c>
      <c r="W761" t="str">
        <f t="shared" si="335"/>
        <v>0.0000144741838732307-0.00201464347482209i</v>
      </c>
      <c r="X761" t="str">
        <f t="shared" si="336"/>
        <v>0.0000909626712371953-0.00201063223769198i</v>
      </c>
      <c r="Y761" t="str">
        <f t="shared" si="337"/>
        <v>0.009+0.039395571876016i</v>
      </c>
      <c r="Z761" t="str">
        <f t="shared" si="338"/>
        <v>-0.703087560849498-0.205034975093473i</v>
      </c>
      <c r="AA761" t="str">
        <f t="shared" si="339"/>
        <v>85.9793663190645-353.57459228706i</v>
      </c>
      <c r="AB761" t="str">
        <f t="shared" si="340"/>
        <v>1.42303308687979-0.066035340240111i</v>
      </c>
      <c r="AC761" t="str">
        <f t="shared" si="341"/>
        <v>4.48677400518412-3.62364614922677i</v>
      </c>
      <c r="AD761" t="str">
        <f t="shared" si="342"/>
        <v>0.199149962448171+0.146121390011253i</v>
      </c>
      <c r="AE761" t="str">
        <f t="shared" si="343"/>
        <v>-0.110059865779373-0.143568839281377i</v>
      </c>
      <c r="AF761" t="str">
        <f t="shared" si="344"/>
        <v>-12.2744703292649-3.69571304242279i</v>
      </c>
      <c r="AG761" t="str">
        <f t="shared" si="345"/>
        <v>1.24901110646649-0.209420410973116i</v>
      </c>
      <c r="AH761" t="str">
        <f t="shared" si="346"/>
        <v>0.355624796326992+1.7961859736542i</v>
      </c>
      <c r="AI761">
        <f t="shared" si="347"/>
        <v>5.2540156596549306</v>
      </c>
      <c r="AJ761">
        <f t="shared" si="348"/>
        <v>78.800908693678622</v>
      </c>
      <c r="AK761"/>
      <c r="AL761"/>
      <c r="AM761"/>
      <c r="AN761"/>
    </row>
    <row r="762" spans="1:40" x14ac:dyDescent="0.25">
      <c r="A762"/>
      <c r="B762">
        <f t="shared" si="349"/>
        <v>62800</v>
      </c>
      <c r="C762" s="186" t="str">
        <f t="shared" si="317"/>
        <v>-0.0000193786421601091+0.0389971645898306i</v>
      </c>
      <c r="D762" s="158" t="str">
        <f t="shared" si="318"/>
        <v>-5.95715452659585+0.298978261855368i</v>
      </c>
      <c r="E762" t="str">
        <f t="shared" si="319"/>
        <v>2870</v>
      </c>
      <c r="F762" t="str">
        <f t="shared" si="320"/>
        <v>0.777000777000777</v>
      </c>
      <c r="G762" t="str">
        <f t="shared" si="315"/>
        <v>0.777000777000777</v>
      </c>
      <c r="H762" t="str">
        <f t="shared" si="321"/>
        <v>6.32330860040263+3.99302553126256i</v>
      </c>
      <c r="I762" t="str">
        <f t="shared" si="322"/>
        <v>246.615023306799i</v>
      </c>
      <c r="J762" t="str">
        <f t="shared" si="316"/>
        <v>-51.0221139402234+53.3371080727199i</v>
      </c>
      <c r="K762" t="str">
        <f t="shared" si="323"/>
        <v>2.4143691202422-2.30957809296302i</v>
      </c>
      <c r="L762" t="str">
        <f t="shared" si="324"/>
        <v>0.144513389945022-0.118126751789527i</v>
      </c>
      <c r="M762" t="str">
        <f t="shared" si="325"/>
        <v>2.55888251018722-2.42770484475255i</v>
      </c>
      <c r="N762" t="str">
        <f t="shared" si="326"/>
        <v>-0.278512330366951i</v>
      </c>
      <c r="O762" t="str">
        <f t="shared" si="327"/>
        <v>0.961465500580432-0.274925610290527i</v>
      </c>
      <c r="P762" t="str">
        <f t="shared" si="328"/>
        <v>0.038534499419568+0.274925610290527i</v>
      </c>
      <c r="Q762" t="str">
        <f t="shared" si="329"/>
        <v>-0.038534499419568+0.00358672007642402i</v>
      </c>
      <c r="R762" t="str">
        <f t="shared" si="330"/>
        <v>-0.333045597605078-7.16553103792511i</v>
      </c>
      <c r="S762" t="str">
        <f t="shared" si="331"/>
        <v>0.0287488140889511i</v>
      </c>
      <c r="T762" t="str">
        <f t="shared" si="332"/>
        <v>0.206000519657918-0.00957466596869201i</v>
      </c>
      <c r="U762" t="str">
        <f t="shared" si="333"/>
        <v>0.0000500000000000002-0.0038398702734003i</v>
      </c>
      <c r="V762" t="str">
        <f t="shared" si="334"/>
        <v>3.33333333333333E-06-0.00422385730074032i</v>
      </c>
      <c r="W762" t="str">
        <f t="shared" si="335"/>
        <v>0.0000144741822934536-0.00201143568266547i</v>
      </c>
      <c r="X762" t="str">
        <f t="shared" si="336"/>
        <v>0.0000907196258687855-0.0020074400641295i</v>
      </c>
      <c r="Y762" t="str">
        <f t="shared" si="337"/>
        <v>0.009+0.0394584037290878i</v>
      </c>
      <c r="Z762" t="str">
        <f t="shared" si="338"/>
        <v>-0.700896106188785-0.204046144680077i</v>
      </c>
      <c r="AA762" t="str">
        <f t="shared" si="339"/>
        <v>85.6912977797693-353.021742131505i</v>
      </c>
      <c r="AB762" t="str">
        <f t="shared" si="340"/>
        <v>1.42302330024296-0.0661404776459666i</v>
      </c>
      <c r="AC762" t="str">
        <f t="shared" si="341"/>
        <v>4.48077987656525-3.62392627165929i</v>
      </c>
      <c r="AD762" t="str">
        <f t="shared" si="342"/>
        <v>0.19921398909864+0.14635763175078i</v>
      </c>
      <c r="AE762" t="str">
        <f t="shared" si="343"/>
        <v>-0.109764598754319-0.14323034064705i</v>
      </c>
      <c r="AF762" t="str">
        <f t="shared" si="344"/>
        <v>-12.2804631269985-3.69404726940719i</v>
      </c>
      <c r="AG762" t="str">
        <f t="shared" si="345"/>
        <v>1.24883275965587-0.209182764583612i</v>
      </c>
      <c r="AH762" t="str">
        <f t="shared" si="346"/>
        <v>0.355421895636219+1.79268092601058i</v>
      </c>
      <c r="AI762">
        <f t="shared" si="347"/>
        <v>5.2375031906192344</v>
      </c>
      <c r="AJ762">
        <f t="shared" si="348"/>
        <v>78.785806770478075</v>
      </c>
      <c r="AK762"/>
      <c r="AL762"/>
      <c r="AM762"/>
      <c r="AN762"/>
    </row>
    <row r="763" spans="1:40" x14ac:dyDescent="0.25">
      <c r="A763"/>
      <c r="B763">
        <f t="shared" si="349"/>
        <v>62900</v>
      </c>
      <c r="C763" s="186" t="str">
        <f t="shared" si="317"/>
        <v>-0.0000193170738514674+0.0389351659485328i</v>
      </c>
      <c r="D763" s="158" t="str">
        <f t="shared" si="318"/>
        <v>-5.95715405457215+0.298502938938752i</v>
      </c>
      <c r="E763" t="str">
        <f t="shared" si="319"/>
        <v>2870</v>
      </c>
      <c r="F763" t="str">
        <f t="shared" si="320"/>
        <v>0.777000777000777</v>
      </c>
      <c r="G763" t="str">
        <f t="shared" si="315"/>
        <v>0.777000777000777</v>
      </c>
      <c r="H763" t="str">
        <f t="shared" si="321"/>
        <v>6.32928591283303+3.9908785146009i</v>
      </c>
      <c r="I763" t="str">
        <f t="shared" si="322"/>
        <v>247.007722388497i</v>
      </c>
      <c r="J763" t="str">
        <f t="shared" si="316"/>
        <v>-51.1879213695889+53.4220397734726i</v>
      </c>
      <c r="K763" t="str">
        <f t="shared" si="323"/>
        <v>2.41055404126253-2.30974427866311i</v>
      </c>
      <c r="L763" t="str">
        <f t="shared" si="324"/>
        <v>0.144329137736941-0.118164002212341i</v>
      </c>
      <c r="M763" t="str">
        <f t="shared" si="325"/>
        <v>2.55488317899947-2.42790828087545i</v>
      </c>
      <c r="N763" t="str">
        <f t="shared" si="326"/>
        <v>-0.278955821338873i</v>
      </c>
      <c r="O763" t="str">
        <f t="shared" si="327"/>
        <v>0.96134347900576-0.275351984509104i</v>
      </c>
      <c r="P763" t="str">
        <f t="shared" si="328"/>
        <v>0.03865652099424+0.275351984509104i</v>
      </c>
      <c r="Q763" t="str">
        <f t="shared" si="329"/>
        <v>-0.03865652099424+0.003603836829769i</v>
      </c>
      <c r="R763" t="str">
        <f t="shared" si="330"/>
        <v>-0.333044679102478-7.15408981658799i</v>
      </c>
      <c r="S763" t="str">
        <f t="shared" si="331"/>
        <v>0.0287945924553348i</v>
      </c>
      <c r="T763" t="str">
        <f t="shared" si="332"/>
        <v>0.205999100657512-0.00958988580417361i</v>
      </c>
      <c r="U763" t="str">
        <f t="shared" si="333"/>
        <v>0.0000500000000000002-0.00383376555118503i</v>
      </c>
      <c r="V763" t="str">
        <f t="shared" si="334"/>
        <v>3.33333333333333E-06-0.00421714210630353i</v>
      </c>
      <c r="W763" t="str">
        <f t="shared" si="335"/>
        <v>0.0000144741807111592-0.00200823809054591i</v>
      </c>
      <c r="X763" t="str">
        <f t="shared" si="336"/>
        <v>0.0000904777365480794-0.00200425799710312i</v>
      </c>
      <c r="Y763" t="str">
        <f t="shared" si="337"/>
        <v>0.009+0.0395212355821596i</v>
      </c>
      <c r="Z763" t="str">
        <f t="shared" si="338"/>
        <v>-0.698714739839074-0.203063775089725i</v>
      </c>
      <c r="AA763" t="str">
        <f t="shared" si="339"/>
        <v>85.4046912963082-352.470572161476i</v>
      </c>
      <c r="AB763" t="str">
        <f t="shared" si="340"/>
        <v>1.42301349798302-0.0662456141793702i</v>
      </c>
      <c r="AC763" t="str">
        <f t="shared" si="341"/>
        <v>4.47479497424824-3.62419606089988i</v>
      </c>
      <c r="AD763" t="str">
        <f t="shared" si="342"/>
        <v>0.199278114994784+0.146593832562906i</v>
      </c>
      <c r="AE763" t="str">
        <f t="shared" si="343"/>
        <v>-0.109470659229107-0.142893437904809i</v>
      </c>
      <c r="AF763" t="str">
        <f t="shared" si="344"/>
        <v>-12.2864399674052-3.69237557566215i</v>
      </c>
      <c r="AG763" t="str">
        <f t="shared" si="345"/>
        <v>1.24865525851395-0.208945930107689i</v>
      </c>
      <c r="AH763" t="str">
        <f t="shared" si="346"/>
        <v>0.35521795082668+1.78918862098737i</v>
      </c>
      <c r="AI763">
        <f t="shared" si="347"/>
        <v>5.2210184244696585</v>
      </c>
      <c r="AJ763">
        <f t="shared" si="348"/>
        <v>78.77075737603937</v>
      </c>
      <c r="AK763"/>
      <c r="AL763"/>
      <c r="AM763"/>
      <c r="AN763"/>
    </row>
    <row r="764" spans="1:40" x14ac:dyDescent="0.25">
      <c r="A764"/>
      <c r="B764">
        <f t="shared" si="349"/>
        <v>63000</v>
      </c>
      <c r="C764" s="186" t="str">
        <f t="shared" si="317"/>
        <v>-0.0000192557984924058+0.0388733641281734i</v>
      </c>
      <c r="D764" s="158" t="str">
        <f t="shared" si="318"/>
        <v>-5.9571535847944+0.298029124982663i</v>
      </c>
      <c r="E764" t="str">
        <f t="shared" si="319"/>
        <v>2870</v>
      </c>
      <c r="F764" t="str">
        <f t="shared" si="320"/>
        <v>0.777000777000777</v>
      </c>
      <c r="G764" t="str">
        <f t="shared" si="315"/>
        <v>0.777000777000777</v>
      </c>
      <c r="H764" t="str">
        <f t="shared" si="321"/>
        <v>6.33524730673258+3.98872714317521i</v>
      </c>
      <c r="I764" t="str">
        <f t="shared" si="322"/>
        <v>247.400421470196i</v>
      </c>
      <c r="J764" t="str">
        <f t="shared" si="316"/>
        <v>-51.35399261348+53.5069714742253i</v>
      </c>
      <c r="K764" t="str">
        <f t="shared" si="323"/>
        <v>2.40674494979646-2.30990390539885i</v>
      </c>
      <c r="L764" t="str">
        <f t="shared" si="324"/>
        <v>0.144145062725406-0.11820091829009i</v>
      </c>
      <c r="M764" t="str">
        <f t="shared" si="325"/>
        <v>2.55089001252187-2.42810482368894i</v>
      </c>
      <c r="N764" t="str">
        <f t="shared" si="326"/>
        <v>-0.279399312310795i</v>
      </c>
      <c r="O764" t="str">
        <f t="shared" si="327"/>
        <v>0.961221268349977-0.275778304570285i</v>
      </c>
      <c r="P764" t="str">
        <f t="shared" si="328"/>
        <v>0.038778731650023+0.275778304570285i</v>
      </c>
      <c r="Q764" t="str">
        <f t="shared" si="329"/>
        <v>-0.038778731650023+0.00362100774051i</v>
      </c>
      <c r="R764" t="str">
        <f t="shared" si="330"/>
        <v>-0.333043759129345-7.14268483816841i</v>
      </c>
      <c r="S764" t="str">
        <f t="shared" si="331"/>
        <v>0.0288403708217185i</v>
      </c>
      <c r="T764" t="str">
        <f t="shared" si="332"/>
        <v>0.205997679395443-0.0096051055131494i</v>
      </c>
      <c r="U764" t="str">
        <f t="shared" si="333"/>
        <v>0.0000500000000000002-0.00382768020904029i</v>
      </c>
      <c r="V764" t="str">
        <f t="shared" si="334"/>
        <v>3.33333333333333E-06-0.00421044822994433i</v>
      </c>
      <c r="W764" t="str">
        <f t="shared" si="335"/>
        <v>0.0000144741791263479-0.00200505064989182i</v>
      </c>
      <c r="X764" t="str">
        <f t="shared" si="336"/>
        <v>0.0000902369959584351-0.00200108598876352i</v>
      </c>
      <c r="Y764" t="str">
        <f t="shared" si="337"/>
        <v>0.009+0.0395840674352314i</v>
      </c>
      <c r="Z764" t="str">
        <f t="shared" si="338"/>
        <v>-0.696543401243249-0.202087813323389i</v>
      </c>
      <c r="AA764" t="str">
        <f t="shared" si="339"/>
        <v>85.1195369152076-351.921075109318i</v>
      </c>
      <c r="AB764" t="str">
        <f t="shared" si="340"/>
        <v>1.42300368009983-0.0663507498388891i</v>
      </c>
      <c r="AC764" t="str">
        <f t="shared" si="341"/>
        <v>4.46881929960934-3.62445556486487i</v>
      </c>
      <c r="AD764" t="str">
        <f t="shared" si="342"/>
        <v>0.199342340124936+0.14682999247642i</v>
      </c>
      <c r="AE764" t="str">
        <f t="shared" si="343"/>
        <v>-0.109178039492562-0.142558119982662i</v>
      </c>
      <c r="AF764" t="str">
        <f t="shared" si="344"/>
        <v>-12.292400891527-3.69069801819255i</v>
      </c>
      <c r="AG764" t="str">
        <f t="shared" si="345"/>
        <v>1.24847859729244-0.208709904265921i</v>
      </c>
      <c r="AH764" t="str">
        <f t="shared" si="346"/>
        <v>0.355012978896359+1.7857089939933i</v>
      </c>
      <c r="AI764">
        <f t="shared" si="347"/>
        <v>5.2045612827606114</v>
      </c>
      <c r="AJ764">
        <f t="shared" si="348"/>
        <v>78.755760196273599</v>
      </c>
      <c r="AK764"/>
      <c r="AL764"/>
      <c r="AM764"/>
      <c r="AN764"/>
    </row>
    <row r="765" spans="1:40" x14ac:dyDescent="0.25">
      <c r="A765"/>
      <c r="B765">
        <f t="shared" si="349"/>
        <v>63100</v>
      </c>
      <c r="C765" s="186" t="str">
        <f t="shared" si="317"/>
        <v>-0.0000191948142273474+0.038811758192996i</v>
      </c>
      <c r="D765" s="158" t="str">
        <f t="shared" si="318"/>
        <v>-5.95715311724837+0.297556812812969i</v>
      </c>
      <c r="E765" t="str">
        <f t="shared" si="319"/>
        <v>2870</v>
      </c>
      <c r="F765" t="str">
        <f t="shared" si="320"/>
        <v>0.777000777000777</v>
      </c>
      <c r="G765" t="str">
        <f t="shared" si="315"/>
        <v>0.777000777000777</v>
      </c>
      <c r="H765" t="str">
        <f t="shared" si="321"/>
        <v>6.34119282313146+3.98657146643647i</v>
      </c>
      <c r="I765" t="str">
        <f t="shared" si="322"/>
        <v>247.793120551895i</v>
      </c>
      <c r="J765" t="str">
        <f t="shared" si="316"/>
        <v>-51.5203276718967+53.5919031749781i</v>
      </c>
      <c r="K765" t="str">
        <f t="shared" si="323"/>
        <v>2.40294184622844-2.31005700413349i</v>
      </c>
      <c r="L765" t="str">
        <f t="shared" si="324"/>
        <v>0.143961165350697-0.118237501076306i</v>
      </c>
      <c r="M765" t="str">
        <f t="shared" si="325"/>
        <v>2.54690301157914-2.4282945052098i</v>
      </c>
      <c r="N765" t="str">
        <f t="shared" si="326"/>
        <v>-0.279842803282717i</v>
      </c>
      <c r="O765" t="str">
        <f t="shared" si="327"/>
        <v>0.961098868637121-0.276204570390221i</v>
      </c>
      <c r="P765" t="str">
        <f t="shared" si="328"/>
        <v>0.038901131362879+0.276204570390221i</v>
      </c>
      <c r="Q765" t="str">
        <f t="shared" si="329"/>
        <v>-0.038901131362879+0.00363823289249599i</v>
      </c>
      <c r="R765" t="str">
        <f t="shared" si="330"/>
        <v>-0.333042837685863-7.13131593035419i</v>
      </c>
      <c r="S765" t="str">
        <f t="shared" si="331"/>
        <v>0.0288861491881022i</v>
      </c>
      <c r="T765" t="str">
        <f t="shared" si="332"/>
        <v>0.205996255871701-0.00962032509542275i</v>
      </c>
      <c r="U765" t="str">
        <f t="shared" si="333"/>
        <v>0.0000500000000000002-0.00382161415482628i</v>
      </c>
      <c r="V765" t="str">
        <f t="shared" si="334"/>
        <v>3.33333333333333E-06-0.00420377557030891i</v>
      </c>
      <c r="W765" t="str">
        <f t="shared" si="335"/>
        <v>0.0000144741775390192-0.00200187331243949i</v>
      </c>
      <c r="X765" t="str">
        <f t="shared" si="336"/>
        <v>0.0000899973968409718-0.00199792399156249i</v>
      </c>
      <c r="Y765" t="str">
        <f t="shared" si="337"/>
        <v>0.009+0.0396468992883032i</v>
      </c>
      <c r="Z765" t="str">
        <f t="shared" si="338"/>
        <v>-0.69438203028384-0.201118206904356i</v>
      </c>
      <c r="AA765" t="str">
        <f t="shared" si="339"/>
        <v>84.8358247678671-351.373243745268i</v>
      </c>
      <c r="AB765" t="str">
        <f t="shared" si="340"/>
        <v>1.4229938465933-0.0664558846231649i</v>
      </c>
      <c r="AC765" t="str">
        <f t="shared" si="341"/>
        <v>4.46285285387777-3.62470483131376i</v>
      </c>
      <c r="AD765" t="str">
        <f t="shared" si="342"/>
        <v>0.199406664477433+0.147066111519688i</v>
      </c>
      <c r="AE765" t="str">
        <f t="shared" si="343"/>
        <v>-0.108886731886733-0.14222437590747i</v>
      </c>
      <c r="AF765" t="str">
        <f t="shared" si="344"/>
        <v>-12.2983459403798-3.6890146536235i</v>
      </c>
      <c r="AG765" t="str">
        <f t="shared" si="345"/>
        <v>1.24830277029128-0.208474683793576i</v>
      </c>
      <c r="AH765" t="str">
        <f t="shared" si="346"/>
        <v>0.354806996649014+1.78224198084175i</v>
      </c>
      <c r="AI765">
        <f t="shared" si="347"/>
        <v>5.1881316873334002</v>
      </c>
      <c r="AJ765">
        <f t="shared" si="348"/>
        <v>78.740814919043473</v>
      </c>
      <c r="AK765"/>
      <c r="AL765"/>
      <c r="AM765"/>
      <c r="AN765"/>
    </row>
    <row r="766" spans="1:40" x14ac:dyDescent="0.25">
      <c r="A766"/>
      <c r="B766">
        <f t="shared" si="349"/>
        <v>63200</v>
      </c>
      <c r="C766" s="186" t="str">
        <f t="shared" si="317"/>
        <v>-0.0000191341192153846+0.038750347213167i</v>
      </c>
      <c r="D766" s="158" t="str">
        <f t="shared" si="318"/>
        <v>-5.95715265191994+0.297085995300947i</v>
      </c>
      <c r="E766" t="str">
        <f t="shared" si="319"/>
        <v>2870</v>
      </c>
      <c r="F766" t="str">
        <f t="shared" si="320"/>
        <v>0.777000777000777</v>
      </c>
      <c r="G766" t="str">
        <f t="shared" si="315"/>
        <v>0.777000777000777</v>
      </c>
      <c r="H766" t="str">
        <f t="shared" si="321"/>
        <v>6.34712250303241+3.98441153350361i</v>
      </c>
      <c r="I766" t="str">
        <f t="shared" si="322"/>
        <v>248.185819633594i</v>
      </c>
      <c r="J766" t="str">
        <f t="shared" si="316"/>
        <v>-51.6869265448391+53.6768348757308i</v>
      </c>
      <c r="K766" t="str">
        <f t="shared" si="323"/>
        <v>2.39914473084988-2.31020360572606i</v>
      </c>
      <c r="L766" t="str">
        <f t="shared" si="324"/>
        <v>0.143777446048697-0.118273751623194i</v>
      </c>
      <c r="M766" t="str">
        <f t="shared" si="325"/>
        <v>2.54292217689858-2.42847735734925i</v>
      </c>
      <c r="N766" t="str">
        <f t="shared" si="326"/>
        <v>-0.280286294254639i</v>
      </c>
      <c r="O766" t="str">
        <f t="shared" si="327"/>
        <v>0.960976279891265-0.276630781885071i</v>
      </c>
      <c r="P766" t="str">
        <f t="shared" si="328"/>
        <v>0.039023720108735+0.276630781885071i</v>
      </c>
      <c r="Q766" t="str">
        <f t="shared" si="329"/>
        <v>-0.039023720108735+0.00365551236956801i</v>
      </c>
      <c r="R766" t="str">
        <f t="shared" si="330"/>
        <v>-0.333041914771797-7.11998292192319i</v>
      </c>
      <c r="S766" t="str">
        <f t="shared" si="331"/>
        <v>0.0289319275544859i</v>
      </c>
      <c r="T766" t="str">
        <f t="shared" si="332"/>
        <v>0.205994830086259-0.0096355445507849i</v>
      </c>
      <c r="U766" t="str">
        <f t="shared" si="333"/>
        <v>0.0000499999999999998-0.00381556729698637i</v>
      </c>
      <c r="V766" t="str">
        <f t="shared" si="334"/>
        <v>3.33333333333333E-06-0.004197124026685i</v>
      </c>
      <c r="W766" t="str">
        <f t="shared" si="335"/>
        <v>0.0000144741759491734-0.00199870603023068i</v>
      </c>
      <c r="X766" t="str">
        <f t="shared" si="336"/>
        <v>0.0000897589319940278-0.00199477195825059i</v>
      </c>
      <c r="Y766" t="str">
        <f t="shared" si="337"/>
        <v>0.009+0.039709731141375i</v>
      </c>
      <c r="Z766" t="str">
        <f t="shared" si="338"/>
        <v>-0.69223056727939-0.200154903872235i</v>
      </c>
      <c r="AA766" t="str">
        <f t="shared" si="339"/>
        <v>84.5535450696917-350.827070877262i</v>
      </c>
      <c r="AB766" t="str">
        <f t="shared" si="340"/>
        <v>1.42298399746327-0.0665610185307556i</v>
      </c>
      <c r="AC766" t="str">
        <f t="shared" si="341"/>
        <v>4.4568956381371-3.62494390784869i</v>
      </c>
      <c r="AD766" t="str">
        <f t="shared" si="342"/>
        <v>0.199471088040607+0.147302189720646i</v>
      </c>
      <c r="AE766" t="str">
        <f t="shared" si="343"/>
        <v>-0.108596728806481-0.141892194803877i</v>
      </c>
      <c r="AF766" t="str">
        <f t="shared" si="344"/>
        <v>-12.3042751549524-3.68732553820266i</v>
      </c>
      <c r="AG766" t="str">
        <f t="shared" si="345"/>
        <v>1.2481277718582-0.208240265440571i</v>
      </c>
      <c r="AH766" t="str">
        <f t="shared" si="346"/>
        <v>0.354600020696341+1.77878751774757i</v>
      </c>
      <c r="AI766">
        <f t="shared" si="347"/>
        <v>5.1717295603138425</v>
      </c>
      <c r="AJ766">
        <f t="shared" si="348"/>
        <v>78.725921234149553</v>
      </c>
      <c r="AK766"/>
      <c r="AL766"/>
      <c r="AM766"/>
      <c r="AN766"/>
    </row>
    <row r="767" spans="1:40" x14ac:dyDescent="0.25">
      <c r="A767"/>
      <c r="B767">
        <f t="shared" si="349"/>
        <v>63300</v>
      </c>
      <c r="C767" s="186" t="str">
        <f t="shared" si="317"/>
        <v>-0.0000190737116301388+0.038689130264728i</v>
      </c>
      <c r="D767" s="158" t="str">
        <f t="shared" si="318"/>
        <v>-5.95715218879512+0.296616665362915i</v>
      </c>
      <c r="E767" t="str">
        <f t="shared" si="319"/>
        <v>2870</v>
      </c>
      <c r="F767" t="str">
        <f t="shared" si="320"/>
        <v>0.777000777000777</v>
      </c>
      <c r="G767" t="str">
        <f t="shared" si="315"/>
        <v>0.777000777000777</v>
      </c>
      <c r="H767" t="str">
        <f t="shared" si="321"/>
        <v>6.35303638740985+3.98224739316531i</v>
      </c>
      <c r="I767" t="str">
        <f t="shared" si="322"/>
        <v>248.578518715292i</v>
      </c>
      <c r="J767" t="str">
        <f t="shared" si="316"/>
        <v>-51.8537892323071+53.7617665764836i</v>
      </c>
      <c r="K767" t="str">
        <f t="shared" si="323"/>
        <v>2.39535360385986-2.31034374093145i</v>
      </c>
      <c r="L767" t="str">
        <f t="shared" si="324"/>
        <v>0.143593905250912-0.118309670981623i</v>
      </c>
      <c r="M767" t="str">
        <f t="shared" si="325"/>
        <v>2.53894750911077-2.42865341191307i</v>
      </c>
      <c r="N767" t="str">
        <f t="shared" si="326"/>
        <v>-0.280729785226561i</v>
      </c>
      <c r="O767" t="str">
        <f t="shared" si="327"/>
        <v>0.960853502136521-0.277056938971006i</v>
      </c>
      <c r="P767" t="str">
        <f t="shared" si="328"/>
        <v>0.039146497863479+0.277056938971006i</v>
      </c>
      <c r="Q767" t="str">
        <f t="shared" si="329"/>
        <v>-0.039146497863479+0.00367284625555503i</v>
      </c>
      <c r="R767" t="str">
        <f t="shared" si="330"/>
        <v>-0.333040990387099-7.10868564273567i</v>
      </c>
      <c r="S767" t="str">
        <f t="shared" si="331"/>
        <v>0.0289777059208696i</v>
      </c>
      <c r="T767" t="str">
        <f t="shared" si="332"/>
        <v>0.205993402039102-0.00965076387903251i</v>
      </c>
      <c r="U767" t="str">
        <f t="shared" si="333"/>
        <v>0.0000499999999999998-0.00380953954454247i</v>
      </c>
      <c r="V767" t="str">
        <f t="shared" si="334"/>
        <v>3.33333333333333E-06-0.00419049349899671i</v>
      </c>
      <c r="W767" t="str">
        <f t="shared" si="335"/>
        <v>0.0000144741743568107-0.0019955487556102i</v>
      </c>
      <c r="X767" t="str">
        <f t="shared" si="336"/>
        <v>0.0000895215942726215-0.00199162984187484i</v>
      </c>
      <c r="Y767" t="str">
        <f t="shared" si="337"/>
        <v>0.009+0.0397725629944468i</v>
      </c>
      <c r="Z767" t="str">
        <f t="shared" si="338"/>
        <v>-0.690088952980857-0.199197852777039i</v>
      </c>
      <c r="AA767" t="str">
        <f t="shared" si="339"/>
        <v>84.2726881192363-350.28254935074i</v>
      </c>
      <c r="AB767" t="str">
        <f t="shared" si="340"/>
        <v>1.42297413270962-0.0666661515602565i</v>
      </c>
      <c r="AC767" t="str">
        <f t="shared" si="341"/>
        <v>4.45094765332622-3.62517284191517i</v>
      </c>
      <c r="AD767" t="str">
        <f t="shared" si="342"/>
        <v>0.19953561080279+0.147538227106812i</v>
      </c>
      <c r="AE767" t="str">
        <f t="shared" si="343"/>
        <v>-0.108308022699085-0.141561565893262i</v>
      </c>
      <c r="AF767" t="str">
        <f t="shared" si="344"/>
        <v>-12.310188576205-3.68563072780239i</v>
      </c>
      <c r="AG767" t="str">
        <f t="shared" si="345"/>
        <v>1.24795359638821-0.208006645971428i</v>
      </c>
      <c r="AH767" t="str">
        <f t="shared" si="346"/>
        <v>0.35439206746019+1.77534554132432i</v>
      </c>
      <c r="AI767">
        <f t="shared" si="347"/>
        <v>5.1553548241117966</v>
      </c>
      <c r="AJ767">
        <f t="shared" si="348"/>
        <v>78.711078833316492</v>
      </c>
      <c r="AK767"/>
      <c r="AL767"/>
      <c r="AM767"/>
      <c r="AN767"/>
    </row>
    <row r="768" spans="1:40" x14ac:dyDescent="0.25">
      <c r="A768"/>
      <c r="B768">
        <f t="shared" si="349"/>
        <v>63400</v>
      </c>
      <c r="C768" s="186" t="str">
        <f t="shared" si="317"/>
        <v>-0.0000190135896596239+0.0386281064295505i</v>
      </c>
      <c r="D768" s="158" t="str">
        <f t="shared" si="318"/>
        <v>-5.95715172786002+0.296148815959887i</v>
      </c>
      <c r="E768" t="str">
        <f t="shared" si="319"/>
        <v>2870</v>
      </c>
      <c r="F768" t="str">
        <f t="shared" si="320"/>
        <v>0.777000777000777</v>
      </c>
      <c r="G768" t="str">
        <f t="shared" si="315"/>
        <v>0.777000777000777</v>
      </c>
      <c r="H768" t="str">
        <f t="shared" si="321"/>
        <v>6.35893451720868+3.98007909388182i</v>
      </c>
      <c r="I768" t="str">
        <f t="shared" si="322"/>
        <v>248.971217796991i</v>
      </c>
      <c r="J768" t="str">
        <f t="shared" si="316"/>
        <v>-52.0209157343007+53.8466982772363i</v>
      </c>
      <c r="K768" t="str">
        <f t="shared" si="323"/>
        <v>2.3915684653659-2.31047744040056i</v>
      </c>
      <c r="L768" t="str">
        <f t="shared" si="324"/>
        <v>0.143410543384492-0.118345260201113i</v>
      </c>
      <c r="M768" t="str">
        <f t="shared" si="325"/>
        <v>2.53497900875039-2.42882270060167i</v>
      </c>
      <c r="N768" t="str">
        <f t="shared" si="326"/>
        <v>-0.281173276198483i</v>
      </c>
      <c r="O768" t="str">
        <f t="shared" si="327"/>
        <v>0.960730535397037-0.277483041564207i</v>
      </c>
      <c r="P768" t="str">
        <f t="shared" si="328"/>
        <v>0.039269464602963+0.277483041564207i</v>
      </c>
      <c r="Q768" t="str">
        <f t="shared" si="329"/>
        <v>-0.039269464602963+0.00369023463427598i</v>
      </c>
      <c r="R768" t="str">
        <f t="shared" si="330"/>
        <v>-0.333040064531645-7.09742392372504i</v>
      </c>
      <c r="S768" t="str">
        <f t="shared" si="331"/>
        <v>0.0290234842872533i</v>
      </c>
      <c r="T768" t="str">
        <f t="shared" si="332"/>
        <v>0.205991971730209-0.00966598307996002i</v>
      </c>
      <c r="U768" t="str">
        <f t="shared" si="333"/>
        <v>0.0000499999999999998-0.00380353080709051i</v>
      </c>
      <c r="V768" t="str">
        <f t="shared" si="334"/>
        <v>3.33333333333333E-06-0.00418388388779957i</v>
      </c>
      <c r="W768" t="str">
        <f t="shared" si="335"/>
        <v>0.0000144741727619308-0.00199240144122356i</v>
      </c>
      <c r="X768" t="str">
        <f t="shared" si="336"/>
        <v>0.0000892853765879165-0.00198849759577641i</v>
      </c>
      <c r="Y768" t="str">
        <f t="shared" si="337"/>
        <v>0.009+0.0398353948475186i</v>
      </c>
      <c r="Z768" t="str">
        <f t="shared" si="338"/>
        <v>-0.687957128568049-0.198247002673342i</v>
      </c>
      <c r="AA768" t="str">
        <f t="shared" si="339"/>
        <v>83.9932442973599-349.739672048453i</v>
      </c>
      <c r="AB768" t="str">
        <f t="shared" si="340"/>
        <v>1.42296425233221-0.0667712837102476i</v>
      </c>
      <c r="AC768" t="str">
        <f t="shared" si="341"/>
        <v>4.44500890024058-3.62539168080195i</v>
      </c>
      <c r="AD768" t="str">
        <f t="shared" si="342"/>
        <v>0.199600232752312+0.147774223705281i</v>
      </c>
      <c r="AE768" t="str">
        <f t="shared" si="343"/>
        <v>-0.108020606063843-0.141232478492705i</v>
      </c>
      <c r="AF768" t="str">
        <f t="shared" si="344"/>
        <v>-12.3160862450687-3.68393027792193i</v>
      </c>
      <c r="AG768" t="str">
        <f t="shared" si="345"/>
        <v>1.24778023832313-0.20777382216523i</v>
      </c>
      <c r="AH768" t="str">
        <f t="shared" si="346"/>
        <v>0.354183153174733+1.77191598858141i</v>
      </c>
      <c r="AI768">
        <f t="shared" si="347"/>
        <v>5.1390074014201232</v>
      </c>
      <c r="AJ768">
        <f t="shared" si="348"/>
        <v>78.696287410179565</v>
      </c>
      <c r="AK768"/>
      <c r="AL768"/>
      <c r="AM768"/>
      <c r="AN768"/>
    </row>
    <row r="769" spans="1:40" x14ac:dyDescent="0.25">
      <c r="A769"/>
      <c r="B769">
        <f t="shared" si="349"/>
        <v>63500</v>
      </c>
      <c r="C769" s="186" t="str">
        <f t="shared" si="317"/>
        <v>-0.00001895375150611+0.0385672747952891i</v>
      </c>
      <c r="D769" s="158" t="str">
        <f t="shared" si="318"/>
        <v>-5.95715126910084+0.295682440097217i</v>
      </c>
      <c r="E769" t="str">
        <f t="shared" si="319"/>
        <v>2870</v>
      </c>
      <c r="F769" t="str">
        <f t="shared" si="320"/>
        <v>0.777000777000777</v>
      </c>
      <c r="G769" t="str">
        <f t="shared" si="315"/>
        <v>0.777000777000777</v>
      </c>
      <c r="H769" t="str">
        <f t="shared" si="321"/>
        <v>6.36481693334315+3.97790668378691i</v>
      </c>
      <c r="I769" t="str">
        <f t="shared" si="322"/>
        <v>249.36391687869i</v>
      </c>
      <c r="J769" t="str">
        <f t="shared" si="316"/>
        <v>-52.18830605082+53.9316299779891i</v>
      </c>
      <c r="K769" t="str">
        <f t="shared" si="323"/>
        <v>2.38778931538461-2.31060473468034i</v>
      </c>
      <c r="L769" t="str">
        <f t="shared" si="324"/>
        <v>0.143227360872247-0.118380520329822i</v>
      </c>
      <c r="M769" t="str">
        <f t="shared" si="325"/>
        <v>2.53101667625686-2.42898525501016i</v>
      </c>
      <c r="N769" t="str">
        <f t="shared" si="326"/>
        <v>-0.281616767170405i</v>
      </c>
      <c r="O769" t="str">
        <f t="shared" si="327"/>
        <v>0.960607379696998-0.277909089580868i</v>
      </c>
      <c r="P769" t="str">
        <f t="shared" si="328"/>
        <v>0.0393926203030019+0.277909089580868i</v>
      </c>
      <c r="Q769" t="str">
        <f t="shared" si="329"/>
        <v>-0.0393926203030019+0.003707677589537i</v>
      </c>
      <c r="R769" t="str">
        <f t="shared" si="330"/>
        <v>-0.333039137205679-7.0861975968898i</v>
      </c>
      <c r="S769" t="str">
        <f t="shared" si="331"/>
        <v>0.029069262653637i</v>
      </c>
      <c r="T769" t="str">
        <f t="shared" si="332"/>
        <v>0.205990539159561-0.00968120215337253i</v>
      </c>
      <c r="U769" t="str">
        <f t="shared" si="333"/>
        <v>0.00005-0.00379754099479589i</v>
      </c>
      <c r="V769" t="str">
        <f t="shared" si="334"/>
        <v>3.33333333333333E-06-0.00417729509427547i</v>
      </c>
      <c r="W769" t="str">
        <f t="shared" si="335"/>
        <v>0.0000144741711645337-0.00198926404001451i</v>
      </c>
      <c r="X769" t="str">
        <f t="shared" si="336"/>
        <v>0.0000890502719066877-0.00198537517358819i</v>
      </c>
      <c r="Y769" t="str">
        <f t="shared" si="337"/>
        <v>0.009+0.0398982267005904i</v>
      </c>
      <c r="Z769" t="str">
        <f t="shared" si="338"/>
        <v>-0.685835035646027-0.197302303114491i</v>
      </c>
      <c r="AA769" t="str">
        <f t="shared" si="339"/>
        <v>83.715204066387-349.198431890267i</v>
      </c>
      <c r="AB769" t="str">
        <f t="shared" si="340"/>
        <v>1.4229543563309-0.0668764149793826i</v>
      </c>
      <c r="AC769" t="str">
        <f t="shared" si="341"/>
        <v>4.43907937953299-3.62560047164132i</v>
      </c>
      <c r="AD769" t="str">
        <f t="shared" si="342"/>
        <v>0.199664953877504+0.148010179542737i</v>
      </c>
      <c r="AE769" t="str">
        <f t="shared" si="343"/>
        <v>-0.107734471451669-0.140904922013948i</v>
      </c>
      <c r="AF769" t="str">
        <f t="shared" si="344"/>
        <v>-12.321968202444-3.68222424368969i</v>
      </c>
      <c r="AG769" t="str">
        <f t="shared" si="345"/>
        <v>1.24760769215115-0.207541790815582i</v>
      </c>
      <c r="AH769" t="str">
        <f t="shared" si="346"/>
        <v>0.353973293888546+1.76849879692098i</v>
      </c>
      <c r="AI769">
        <f t="shared" si="347"/>
        <v>5.1226872152122436</v>
      </c>
      <c r="AJ769">
        <f t="shared" si="348"/>
        <v>78.681546660271081</v>
      </c>
      <c r="AK769"/>
      <c r="AL769"/>
      <c r="AM769"/>
      <c r="AN769"/>
    </row>
    <row r="770" spans="1:40" x14ac:dyDescent="0.25">
      <c r="A770"/>
      <c r="B770">
        <f t="shared" si="349"/>
        <v>63600</v>
      </c>
      <c r="C770" s="186" t="str">
        <f t="shared" si="317"/>
        <v>-0.0000188941953859895+0.0385066344553368i</v>
      </c>
      <c r="D770" s="158" t="str">
        <f t="shared" si="318"/>
        <v>-5.95715081250392+0.295217530824249i</v>
      </c>
      <c r="E770" t="str">
        <f t="shared" si="319"/>
        <v>2870</v>
      </c>
      <c r="F770" t="str">
        <f t="shared" si="320"/>
        <v>0.777000777000777</v>
      </c>
      <c r="G770" t="str">
        <f t="shared" si="315"/>
        <v>0.777000777000777</v>
      </c>
      <c r="H770" t="str">
        <f t="shared" si="321"/>
        <v>6.37068367669608+3.97573021068964i</v>
      </c>
      <c r="I770" t="str">
        <f t="shared" si="322"/>
        <v>249.756615960389i</v>
      </c>
      <c r="J770" t="str">
        <f t="shared" si="316"/>
        <v>-52.355960181865+54.0165616787418i</v>
      </c>
      <c r="K770" t="str">
        <f t="shared" si="323"/>
        <v>2.38401615384247-2.31072565421396i</v>
      </c>
      <c r="L770" t="str">
        <f t="shared" si="324"/>
        <v>0.143044358132667-0.118415452414533i</v>
      </c>
      <c r="M770" t="str">
        <f t="shared" si="325"/>
        <v>2.52706051197514-2.42914110662849i</v>
      </c>
      <c r="N770" t="str">
        <f t="shared" si="326"/>
        <v>-0.282060258142326i</v>
      </c>
      <c r="O770" t="str">
        <f t="shared" si="327"/>
        <v>0.960484035060629-0.27833508293719i</v>
      </c>
      <c r="P770" t="str">
        <f t="shared" si="328"/>
        <v>0.039515964939371+0.27833508293719i</v>
      </c>
      <c r="Q770" t="str">
        <f t="shared" si="329"/>
        <v>-0.039515964939371+0.00372517520513599i</v>
      </c>
      <c r="R770" t="str">
        <f t="shared" si="330"/>
        <v>-0.333038208408923-7.07500649528535i</v>
      </c>
      <c r="S770" t="str">
        <f t="shared" si="331"/>
        <v>0.0291150410200207i</v>
      </c>
      <c r="T770" t="str">
        <f t="shared" si="332"/>
        <v>0.205989104327146-0.00969642109906i</v>
      </c>
      <c r="U770" t="str">
        <f t="shared" si="333"/>
        <v>0.00005-0.00379157001838897i</v>
      </c>
      <c r="V770" t="str">
        <f t="shared" si="334"/>
        <v>3.33333333333333E-06-0.00417072702022787i</v>
      </c>
      <c r="W770" t="str">
        <f t="shared" si="335"/>
        <v>0.0000144741695646196-0.00198613650522279i</v>
      </c>
      <c r="X770" t="str">
        <f t="shared" si="336"/>
        <v>0.0000888162732508089-0.00198226252923276i</v>
      </c>
      <c r="Y770" t="str">
        <f t="shared" si="337"/>
        <v>0.009+0.0399610585536622i</v>
      </c>
      <c r="Z770" t="str">
        <f t="shared" si="338"/>
        <v>-0.683722616241682-0.196363704146947i</v>
      </c>
      <c r="AA770" t="str">
        <f t="shared" si="339"/>
        <v>83.4385579692834-348.658821832969i</v>
      </c>
      <c r="AB770" t="str">
        <f t="shared" si="340"/>
        <v>1.42294444470562-0.0669815453662106i</v>
      </c>
      <c r="AC770" t="str">
        <f t="shared" si="341"/>
        <v>4.4331590917154-3.62579926140909i</v>
      </c>
      <c r="AD770" t="str">
        <f t="shared" si="342"/>
        <v>0.199729774166695+0.148246094645454i</v>
      </c>
      <c r="AE770" t="str">
        <f t="shared" si="343"/>
        <v>-0.107449611464713-0.140578885962407i</v>
      </c>
      <c r="AF770" t="str">
        <f t="shared" si="344"/>
        <v>-12.3278344892-3.68051267986539i</v>
      </c>
      <c r="AG770" t="str">
        <f t="shared" si="345"/>
        <v>1.24743595240633-0.207310548730552i</v>
      </c>
      <c r="AH770" t="str">
        <f t="shared" si="346"/>
        <v>0.353762505466757+1.76509390413541i</v>
      </c>
      <c r="AI770">
        <f t="shared" si="347"/>
        <v>5.1063941887426614</v>
      </c>
      <c r="AJ770">
        <f t="shared" si="348"/>
        <v>78.666856281008094</v>
      </c>
      <c r="AK770"/>
      <c r="AL770"/>
      <c r="AM770"/>
      <c r="AN770"/>
    </row>
    <row r="771" spans="1:40" x14ac:dyDescent="0.25">
      <c r="A771"/>
      <c r="B771">
        <f t="shared" si="349"/>
        <v>63700</v>
      </c>
      <c r="C771" s="186" t="str">
        <f t="shared" si="317"/>
        <v>-0.0000188349195296435+0.0384461845087792i</v>
      </c>
      <c r="D771" s="158" t="str">
        <f t="shared" si="318"/>
        <v>-5.95715035805569+0.294754081233974i</v>
      </c>
      <c r="E771" t="str">
        <f t="shared" si="319"/>
        <v>2870</v>
      </c>
      <c r="F771" t="str">
        <f t="shared" si="320"/>
        <v>0.777000777000777</v>
      </c>
      <c r="G771" t="str">
        <f t="shared" si="315"/>
        <v>0.777000777000777</v>
      </c>
      <c r="H771" t="str">
        <f t="shared" si="321"/>
        <v>6.37653478811752+3.97354972207624i</v>
      </c>
      <c r="I771" t="str">
        <f t="shared" si="322"/>
        <v>250.149315042087i</v>
      </c>
      <c r="J771" t="str">
        <f t="shared" si="316"/>
        <v>-52.5238781274355+54.1014933794945i</v>
      </c>
      <c r="K771" t="str">
        <f t="shared" si="323"/>
        <v>2.38024898057656-2.31084022934089i</v>
      </c>
      <c r="L771" t="str">
        <f t="shared" si="324"/>
        <v>0.142861535579943-0.118450057500643i</v>
      </c>
      <c r="M771" t="str">
        <f t="shared" si="325"/>
        <v>2.5231105161565-2.42929028684153i</v>
      </c>
      <c r="N771" t="str">
        <f t="shared" si="326"/>
        <v>-0.282503749114248i</v>
      </c>
      <c r="O771" t="str">
        <f t="shared" si="327"/>
        <v>0.960360501512188-0.27876102154939i</v>
      </c>
      <c r="P771" t="str">
        <f t="shared" si="328"/>
        <v>0.039639498487812+0.27876102154939i</v>
      </c>
      <c r="Q771" t="str">
        <f t="shared" si="329"/>
        <v>-0.039639498487812+0.00374272756485805i</v>
      </c>
      <c r="R771" t="str">
        <f t="shared" si="330"/>
        <v>-0.333037278141575-7.06385045301494i</v>
      </c>
      <c r="S771" t="str">
        <f t="shared" si="331"/>
        <v>0.0291608193864042i</v>
      </c>
      <c r="T771" t="str">
        <f t="shared" si="332"/>
        <v>0.205987667232938-0.00971163991682613i</v>
      </c>
      <c r="U771" t="str">
        <f t="shared" si="333"/>
        <v>0.00005-0.00378561778916073i</v>
      </c>
      <c r="V771" t="str">
        <f t="shared" si="334"/>
        <v>3.33333333333333E-06-0.0041641795680768i</v>
      </c>
      <c r="W771" t="str">
        <f t="shared" si="335"/>
        <v>0.0000144741679621882-0.00198301879038174i</v>
      </c>
      <c r="X771" t="str">
        <f t="shared" si="336"/>
        <v>0.0000885833736967259-0.00197915961691987i</v>
      </c>
      <c r="Y771" t="str">
        <f t="shared" si="337"/>
        <v>0.009+0.040023890406734i</v>
      </c>
      <c r="Z771" t="str">
        <f t="shared" si="338"/>
        <v>-0.681619812800158-0.195431156304636i</v>
      </c>
      <c r="AA771" t="str">
        <f t="shared" si="339"/>
        <v>83.1632966288378-348.120834870075i</v>
      </c>
      <c r="AB771" t="str">
        <f t="shared" si="340"/>
        <v>1.42293451745619-0.0670866748693755i</v>
      </c>
      <c r="AC771" t="str">
        <f t="shared" si="341"/>
        <v>4.42724803715912-3.62598809692476i</v>
      </c>
      <c r="AD771" t="str">
        <f t="shared" si="342"/>
        <v>0.199794693608212+0.148481969039293i</v>
      </c>
      <c r="AE771" t="str">
        <f t="shared" si="343"/>
        <v>-0.107166018755956-0.140254359936145i</v>
      </c>
      <c r="AF771" t="str">
        <f t="shared" si="344"/>
        <v>-12.3336851461732-3.67879564084227i</v>
      </c>
      <c r="AG771" t="str">
        <f t="shared" si="345"/>
        <v>1.24726501366816-0.207080092732636i</v>
      </c>
      <c r="AH771" t="str">
        <f t="shared" si="346"/>
        <v>0.353550803593074+1.76170124840417i</v>
      </c>
      <c r="AI771">
        <f t="shared" si="347"/>
        <v>5.0901282455441708</v>
      </c>
      <c r="AJ771">
        <f t="shared" si="348"/>
        <v>78.652215971678885</v>
      </c>
      <c r="AK771"/>
      <c r="AL771"/>
      <c r="AM771"/>
      <c r="AN771"/>
    </row>
    <row r="772" spans="1:40" x14ac:dyDescent="0.25">
      <c r="A772"/>
      <c r="B772">
        <f t="shared" si="349"/>
        <v>63800</v>
      </c>
      <c r="C772" s="186" t="str">
        <f t="shared" si="317"/>
        <v>-0.0000187759221813107+0.0383859240603504i</v>
      </c>
      <c r="D772" s="158" t="str">
        <f t="shared" si="318"/>
        <v>-5.95714990574268+0.294292084462687i</v>
      </c>
      <c r="E772" t="str">
        <f t="shared" si="319"/>
        <v>2870</v>
      </c>
      <c r="F772" t="str">
        <f t="shared" si="320"/>
        <v>0.777000777000777</v>
      </c>
      <c r="G772" t="str">
        <f t="shared" si="315"/>
        <v>0.777000777000777</v>
      </c>
      <c r="H772" t="str">
        <f t="shared" si="321"/>
        <v>6.382370308424+3.97136526511186i</v>
      </c>
      <c r="I772" t="str">
        <f t="shared" si="322"/>
        <v>250.542014123786i</v>
      </c>
      <c r="J772" t="str">
        <f t="shared" si="316"/>
        <v>-52.6920598875317+54.1864250802472i</v>
      </c>
      <c r="K772" t="str">
        <f t="shared" si="323"/>
        <v>2.37648779533521-2.31094849029704i</v>
      </c>
      <c r="L772" t="str">
        <f t="shared" si="324"/>
        <v>0.142678893623984-0.11848433663215i</v>
      </c>
      <c r="M772" t="str">
        <f t="shared" si="325"/>
        <v>2.51916668895919-2.42943282692919i</v>
      </c>
      <c r="N772" t="str">
        <f t="shared" si="326"/>
        <v>-0.28294724008617i</v>
      </c>
      <c r="O772" t="str">
        <f t="shared" si="327"/>
        <v>0.960236779075972-0.279186905333689i</v>
      </c>
      <c r="P772" t="str">
        <f t="shared" si="328"/>
        <v>0.039763220924028+0.279186905333689i</v>
      </c>
      <c r="Q772" t="str">
        <f t="shared" si="329"/>
        <v>-0.039763220924028+0.003760334752481i</v>
      </c>
      <c r="R772" t="str">
        <f t="shared" si="330"/>
        <v>-0.333036346403176-7.05272930522198i</v>
      </c>
      <c r="S772" t="str">
        <f t="shared" si="331"/>
        <v>0.0292065977527879i</v>
      </c>
      <c r="T772" t="str">
        <f t="shared" si="332"/>
        <v>0.205986227876918-0.00972685860645569i</v>
      </c>
      <c r="U772" t="str">
        <f t="shared" si="333"/>
        <v>0.00005-0.00377968421895828i</v>
      </c>
      <c r="V772" t="str">
        <f t="shared" si="334"/>
        <v>3.33333333333333E-06-0.0041576526408541i</v>
      </c>
      <c r="W772" t="str">
        <f t="shared" si="335"/>
        <v>0.0000144741663572399-0.00197991084931607i</v>
      </c>
      <c r="X772" t="str">
        <f t="shared" si="336"/>
        <v>0.0000883515663749549-0.00197606639114443i</v>
      </c>
      <c r="Y772" t="str">
        <f t="shared" si="337"/>
        <v>0.009+0.0400867222598058i</v>
      </c>
      <c r="Z772" t="str">
        <f t="shared" si="338"/>
        <v>-0.67952656818149-0.194504610603422i</v>
      </c>
      <c r="AA772" t="str">
        <f t="shared" si="339"/>
        <v>82.8894107468558-347.584464031639i</v>
      </c>
      <c r="AB772" t="str">
        <f t="shared" si="340"/>
        <v>1.42292457458246-0.0671918034873906i</v>
      </c>
      <c r="AC772" t="str">
        <f t="shared" si="341"/>
        <v>4.42134621609672-3.62616702485141i</v>
      </c>
      <c r="AD772" t="str">
        <f t="shared" si="342"/>
        <v>0.199859712190377+0.14871780274971i</v>
      </c>
      <c r="AE772" t="str">
        <f t="shared" si="343"/>
        <v>-0.106883686028838-0.139931333624904i</v>
      </c>
      <c r="AF772" t="str">
        <f t="shared" si="344"/>
        <v>-12.3395202141667-3.67707318064917i</v>
      </c>
      <c r="AG772" t="str">
        <f t="shared" si="345"/>
        <v>1.24709487056111-0.206850419658704i</v>
      </c>
      <c r="AH772" t="str">
        <f t="shared" si="346"/>
        <v>0.353338203771917+1.75832076829121i</v>
      </c>
      <c r="AI772">
        <f t="shared" si="347"/>
        <v>5.0738893094276314</v>
      </c>
      <c r="AJ772">
        <f t="shared" si="348"/>
        <v>78.637625433428511</v>
      </c>
      <c r="AK772"/>
      <c r="AL772"/>
      <c r="AM772"/>
      <c r="AN772"/>
    </row>
    <row r="773" spans="1:40" x14ac:dyDescent="0.25">
      <c r="A773"/>
      <c r="B773">
        <f t="shared" si="349"/>
        <v>63900</v>
      </c>
      <c r="C773" s="186" t="str">
        <f t="shared" si="317"/>
        <v>-0.0000187172015989578+0.0383258522203887i</v>
      </c>
      <c r="D773" s="158" t="str">
        <f t="shared" si="318"/>
        <v>-5.95714945555155+0.293831533689647i</v>
      </c>
      <c r="E773" t="str">
        <f t="shared" si="319"/>
        <v>2870</v>
      </c>
      <c r="F773" t="str">
        <f t="shared" si="320"/>
        <v>0.777000777000777</v>
      </c>
      <c r="G773" t="str">
        <f t="shared" ref="G773:G836" si="350">IF($C$11=$C$7,$C$24,F773)</f>
        <v>0.777000777000777</v>
      </c>
      <c r="H773" t="str">
        <f t="shared" si="321"/>
        <v>6.38819027839733+3.96917688664252i</v>
      </c>
      <c r="I773" t="str">
        <f t="shared" si="322"/>
        <v>250.934713205485i</v>
      </c>
      <c r="J773" t="str">
        <f t="shared" ref="J773:J836" si="351">IMSUM(COMPLEX(0,2*PI()*B773*$C$113*$C$112),COMPLEX(0,2*PI()*B773*$C$113*$C$111),COMPLEX(0,2*PI()*B773*$C$28*10^-12*$C$111),COMPLEX(-1*2*PI()*B773*2*PI()*B773*$C$113*$C$112*$C$28*10^-12*$C$111,0),COMPLEX(1,0))</f>
        <v>-52.8605054621536+54.2713567809999i</v>
      </c>
      <c r="K773" t="str">
        <f t="shared" si="323"/>
        <v>2.37273259777877-2.31105046721487i</v>
      </c>
      <c r="L773" t="str">
        <f t="shared" si="324"/>
        <v>0.142496432670437-0.118518290851642i</v>
      </c>
      <c r="M773" t="str">
        <f t="shared" si="325"/>
        <v>2.51522903044921-2.42956875806651i</v>
      </c>
      <c r="N773" t="str">
        <f t="shared" si="326"/>
        <v>-0.283390731058092i</v>
      </c>
      <c r="O773" t="str">
        <f t="shared" si="327"/>
        <v>0.960112867776317-0.279612734206325i</v>
      </c>
      <c r="P773" t="str">
        <f t="shared" si="328"/>
        <v>0.039887132223683+0.279612734206325i</v>
      </c>
      <c r="Q773" t="str">
        <f t="shared" si="329"/>
        <v>-0.039887132223683+0.003777996851767i</v>
      </c>
      <c r="R773" t="str">
        <f t="shared" si="330"/>
        <v>-0.333035413194058-7.04164288808238i</v>
      </c>
      <c r="S773" t="str">
        <f t="shared" si="331"/>
        <v>0.0292523761191716i</v>
      </c>
      <c r="T773" t="str">
        <f t="shared" si="332"/>
        <v>0.205984786259076-0.00974207716775631i</v>
      </c>
      <c r="U773" t="str">
        <f t="shared" si="333"/>
        <v>0.00005-0.00377376922018057i</v>
      </c>
      <c r="V773" t="str">
        <f t="shared" si="334"/>
        <v>3.33333333333333E-06-0.00415114614219863i</v>
      </c>
      <c r="W773" t="str">
        <f t="shared" si="335"/>
        <v>0.0000144741647497744-0.00197681263613948i</v>
      </c>
      <c r="X773" t="str">
        <f t="shared" si="336"/>
        <v>0.0000881208444695667-0.00197298280668415i</v>
      </c>
      <c r="Y773" t="str">
        <f t="shared" si="337"/>
        <v>0.009+0.0401495541128776i</v>
      </c>
      <c r="Z773" t="str">
        <f t="shared" si="338"/>
        <v>-0.677442825657121-0.193584018535625i</v>
      </c>
      <c r="AA773" t="str">
        <f t="shared" si="339"/>
        <v>82.6168911033621-347.049702384059i</v>
      </c>
      <c r="AB773" t="str">
        <f t="shared" si="340"/>
        <v>1.42291461608439-0.067296931218927i</v>
      </c>
      <c r="AC773" t="str">
        <f t="shared" si="341"/>
        <v>4.41545362862269-3.62633609169683i</v>
      </c>
      <c r="AD773" t="str">
        <f t="shared" si="342"/>
        <v>0.199924829901518+0.148953595801764i</v>
      </c>
      <c r="AE773" t="str">
        <f t="shared" si="343"/>
        <v>-0.106602606036867-0.139609796809123i</v>
      </c>
      <c r="AF773" t="str">
        <f t="shared" si="344"/>
        <v>-12.3453397339489-3.67534535295287i</v>
      </c>
      <c r="AG773" t="str">
        <f t="shared" si="345"/>
        <v>1.24692551775419-0.206621526359963i</v>
      </c>
      <c r="AH773" t="str">
        <f t="shared" si="346"/>
        <v>0.353124721330365+1.75495240274212i</v>
      </c>
      <c r="AI773">
        <f t="shared" si="347"/>
        <v>5.0576773044804266</v>
      </c>
      <c r="AJ773">
        <f t="shared" si="348"/>
        <v>78.623084369248247</v>
      </c>
      <c r="AK773"/>
      <c r="AL773"/>
      <c r="AM773"/>
      <c r="AN773"/>
    </row>
    <row r="774" spans="1:40" x14ac:dyDescent="0.25">
      <c r="A774"/>
      <c r="B774">
        <f t="shared" si="349"/>
        <v>64000</v>
      </c>
      <c r="C774" s="186" t="str">
        <f t="shared" ref="C774:C837" si="352">IMPRODUCT(COMPLEX(-1,0),IMDIV(IMPRODUCT(G774,COMPLEX($C$100+$C$101,0)),COMPLEX($C$100,2*PI()*B774*$C$103*$C$102*(2*$C$100+$C$101))))</f>
        <v>-0.0000186587560541501+0.0382659681047929i</v>
      </c>
      <c r="D774" s="158" t="str">
        <f t="shared" ref="D774:D837" si="353">IMPRODUCT(COMPLEX($C$106,0),IMSUB(C774,G774))</f>
        <v>-5.95714900746904+0.293372422136746i</v>
      </c>
      <c r="E774" t="str">
        <f t="shared" ref="E774:E837" si="354">IMDIV(COMPLEX($C$20*10^3,0),COMPLEX(1,2*PI()*B774*$C$20*1000*$C$29*10^-12))</f>
        <v>2870</v>
      </c>
      <c r="F774" t="str">
        <f t="shared" ref="F774:F837" si="355">IMDIV(COMPLEX($C$22*1000,0),IMSUM(COMPLEX($C$22*1000,0),E774))</f>
        <v>0.777000777000777</v>
      </c>
      <c r="G774" t="str">
        <f t="shared" si="350"/>
        <v>0.777000777000777</v>
      </c>
      <c r="H774" t="str">
        <f t="shared" ref="H774:H837" si="356">IMPRODUCT(COMPLEX($C$108,0),IMPRODUCT(COMPLEX(-1,0),D774),IMDIV(COMPLEX(0,2*PI()*B774*$C$109*$C$110),COMPLEX(1,2*PI()*B774*$C$109*$C$110)))</f>
        <v>6.39399473878384+3.96698463319682i</v>
      </c>
      <c r="I774" t="str">
        <f t="shared" ref="I774:I837" si="357">COMPLEX(0,2*PI()*B774*$C$113*$C$112*$C$114)</f>
        <v>251.327412287183i</v>
      </c>
      <c r="J774" t="str">
        <f t="shared" si="351"/>
        <v>-53.0292148513011+54.3562884817527i</v>
      </c>
      <c r="K774" t="str">
        <f t="shared" ref="K774:K837" si="358">IMDIV(I774,J774)</f>
        <v>2.3689833874803-2.31114619012348i</v>
      </c>
      <c r="L774" t="str">
        <f t="shared" ref="L774:L837" si="359">IMDIV(COMPLEX($C$117,0),COMPLEX(1,2*PI()*B774*$C$115*$C$116))</f>
        <v>0.142314153120707-0.118551921200282i</v>
      </c>
      <c r="M774" t="str">
        <f t="shared" ref="M774:M837" si="360">IMSUM(K774,L774)</f>
        <v>2.51129754060101-2.42969811132376i</v>
      </c>
      <c r="N774" t="str">
        <f t="shared" ref="N774:N837" si="361">COMPLEX(0,-2*PI()*B774*$C$43)</f>
        <v>-0.283834222030014i</v>
      </c>
      <c r="O774" t="str">
        <f t="shared" ref="O774:O837" si="362">IMEXP(N774)</f>
        <v>0.959988767637592-0.280038508083543i</v>
      </c>
      <c r="P774" t="str">
        <f t="shared" ref="P774:P837" si="363">IMSUB(COMPLEX(1,0),O774)</f>
        <v>0.040011232362408+0.280038508083543i</v>
      </c>
      <c r="Q774" t="str">
        <f t="shared" ref="Q774:Q837" si="364">IMSUM(COMPLEX(0,2*PI()*B774*$C$43),O774,COMPLEX(-1,0))</f>
        <v>-0.040011232362408+0.00379571394647099i</v>
      </c>
      <c r="R774" t="str">
        <f t="shared" ref="R774:R837" si="365">IMDIV(P774,Q774)</f>
        <v>-0.33303447851406-7.03059103879511i</v>
      </c>
      <c r="S774" t="str">
        <f t="shared" ref="S774:S837" si="366">IMDIV(COMPLEX(0,2*PI()*B774*$C$123),COMPLEX($C$124,0))</f>
        <v>0.0292981544855553i</v>
      </c>
      <c r="T774" t="str">
        <f t="shared" ref="T774:T837" si="367">IMPRODUCT(R774,S774)</f>
        <v>0.20598334237938-0.00975729560052128i</v>
      </c>
      <c r="U774" t="str">
        <f t="shared" ref="U774:U837" si="368">IMDIV(COMPLEX(1,2*PI()*B774*$C$16*10^-3*$C$15*10^-6),COMPLEX(0,2*PI()*B774*$C$15*10^-6))</f>
        <v>0.00005-0.00376787270577403i</v>
      </c>
      <c r="V774" t="str">
        <f t="shared" ref="V774:V837" si="369">IMSUM(COMPLEX($C$18*10^-3,0),IMDIV(COMPLEX(1,0),COMPLEX(0,2*PI()*B774*($C$17*1*10^-6))))</f>
        <v>3.33333333333333E-06-0.00414465997635144i</v>
      </c>
      <c r="W774" t="str">
        <f t="shared" ref="W774:W837" si="370">IMDIV(IMPRODUCT(U774,V774),IMSUM(U774,V774))</f>
        <v>0.0000144741631397916-0.00197372410525252i</v>
      </c>
      <c r="X774" t="str">
        <f t="shared" ref="X774:X837" si="371">IMDIV(IMPRODUCT(COMPLEX($C$19,0),W774),IMSUM(COMPLEX($C$19,0),W774))</f>
        <v>0.000087891201217696-0.0019699088185974i</v>
      </c>
      <c r="Y774" t="str">
        <f t="shared" ref="Y774:Y837" si="372">COMPLEX($C$13*10^-3,2*PI()*B774*$C$12*0.000001)</f>
        <v>0.009+0.0402123859659494i</v>
      </c>
      <c r="Z774" t="str">
        <f t="shared" ref="Z774:Z837" si="373">IMPRODUCT(COMPLEX($C$6,0),IMDIV(X774,IMSUM(X774,Y774)))</f>
        <v>-0.675368528906539-0.192669332064621i</v>
      </c>
      <c r="AA774" t="str">
        <f t="shared" ref="AA774:AA837" si="374">IMDIV(COMPLEX($C$6,0),IMSUM(X774,Y774))</f>
        <v>82.3457285558112-346.516543029885i</v>
      </c>
      <c r="AB774" t="str">
        <f t="shared" ref="AB774:AB837" si="375">IMPRODUCT(COMPLEX($C$119,0),T774)</f>
        <v>1.42290464196173-0.0674020580625568i</v>
      </c>
      <c r="AC774" t="str">
        <f t="shared" ref="AC774:AC837" si="376">IMSUM(COMPLEX(1,0),IMPRODUCT(AB774,M774))</f>
        <v>4.40957027469432-3.62649534381217i</v>
      </c>
      <c r="AD774" t="str">
        <f t="shared" ref="AD774:AD837" si="377">IMDIV(AB774,AC774)</f>
        <v>0.199990046729955+0.149189348220107i</v>
      </c>
      <c r="AE774" t="str">
        <f t="shared" ref="AE774:AE837" si="378">IMPRODUCT(AD774,AA774,X774)</f>
        <v>-0.106322771583236-0.139289739358972i</v>
      </c>
      <c r="AF774" t="str">
        <f t="shared" ref="AF774:AF837" si="379">IMSUB(D774,H774)</f>
        <v>-12.3511437462529-3.67361221106007i</v>
      </c>
      <c r="AG774" t="str">
        <f t="shared" ref="AG774:AG837" si="380">IMSUM(COMPLEX(1,0),IMPRODUCT(AD774,AA774,COMPLEX($C$127,0)))</f>
        <v>1.24675694996049-0.206393409701898i</v>
      </c>
      <c r="AH774" t="str">
        <f t="shared" ref="AH774:AH837" si="381">IMDIV(IMPRODUCT(AE774,AF774),AG774)</f>
        <v>0.352910371420203+1.75159609108132i</v>
      </c>
      <c r="AI774">
        <f t="shared" ref="AI774:AI837" si="382">20*LOG10(IMABS(AH774))</f>
        <v>5.0414921550650513</v>
      </c>
      <c r="AJ774">
        <f t="shared" ref="AJ774:AJ837" si="383">IMARGUMENT(AH774)*180/PI()</f>
        <v>78.608592483961047</v>
      </c>
      <c r="AK774"/>
      <c r="AL774"/>
      <c r="AM774"/>
      <c r="AN774"/>
    </row>
    <row r="775" spans="1:40" x14ac:dyDescent="0.25">
      <c r="A775"/>
      <c r="B775">
        <f t="shared" si="349"/>
        <v>64100</v>
      </c>
      <c r="C775" s="186" t="str">
        <f t="shared" si="352"/>
        <v>-0.0000186005838319247+0.0382062708349783i</v>
      </c>
      <c r="D775" s="158" t="str">
        <f t="shared" si="353"/>
        <v>-5.95714856148201+0.292914743068167i</v>
      </c>
      <c r="E775" t="str">
        <f t="shared" si="354"/>
        <v>2870</v>
      </c>
      <c r="F775" t="str">
        <f t="shared" si="355"/>
        <v>0.777000777000777</v>
      </c>
      <c r="G775" t="str">
        <f t="shared" si="350"/>
        <v>0.777000777000777</v>
      </c>
      <c r="H775" t="str">
        <f t="shared" si="356"/>
        <v>6.39978373029311+3.96478855098779i</v>
      </c>
      <c r="I775" t="str">
        <f t="shared" si="357"/>
        <v>251.720111368882i</v>
      </c>
      <c r="J775" t="str">
        <f t="shared" si="351"/>
        <v>-53.1981880549742+54.4412201825054i</v>
      </c>
      <c r="K775" t="str">
        <f t="shared" si="358"/>
        <v>2.36524016392626-2.31123568894882i</v>
      </c>
      <c r="L775" t="str">
        <f t="shared" si="359"/>
        <v>0.142132055371973-0.118585228717802i</v>
      </c>
      <c r="M775" t="str">
        <f t="shared" si="360"/>
        <v>2.50737221929823-2.42982091766662i</v>
      </c>
      <c r="N775" t="str">
        <f t="shared" si="361"/>
        <v>-0.284277713001936i</v>
      </c>
      <c r="O775" t="str">
        <f t="shared" si="362"/>
        <v>0.959864478684208-0.2804642268816i</v>
      </c>
      <c r="P775" t="str">
        <f t="shared" si="363"/>
        <v>0.040135521315792+0.2804642268816i</v>
      </c>
      <c r="Q775" t="str">
        <f t="shared" si="364"/>
        <v>-0.040135521315792+0.003813486120336i</v>
      </c>
      <c r="R775" t="str">
        <f t="shared" si="365"/>
        <v>-0.333033542363056-7.01957359557592i</v>
      </c>
      <c r="S775" t="str">
        <f t="shared" si="366"/>
        <v>0.029343932851939i</v>
      </c>
      <c r="T775" t="str">
        <f t="shared" si="367"/>
        <v>0.205981896237824-0.0097725139045449i</v>
      </c>
      <c r="U775" t="str">
        <f t="shared" si="368"/>
        <v>0.00005-0.00376199458922836i</v>
      </c>
      <c r="V775" t="str">
        <f t="shared" si="369"/>
        <v>3.33333333333333E-06-0.0041381940481512i</v>
      </c>
      <c r="W775" t="str">
        <f t="shared" si="370"/>
        <v>0.0000144741615272921-0.00197064521134023i</v>
      </c>
      <c r="X775" t="str">
        <f t="shared" si="371"/>
        <v>0.0000876626299090407-0.00196684438222109i</v>
      </c>
      <c r="Y775" t="str">
        <f t="shared" si="372"/>
        <v>0.009+0.0402752178190211i</v>
      </c>
      <c r="Z775" t="str">
        <f t="shared" si="373"/>
        <v>-0.673303622013932-0.191760503619509i</v>
      </c>
      <c r="AA775" t="str">
        <f t="shared" si="374"/>
        <v>82.0759140383092-345.984979107627i</v>
      </c>
      <c r="AB775" t="str">
        <f t="shared" si="375"/>
        <v>1.42289465221446-0.0675071840168591i</v>
      </c>
      <c r="AC775" t="str">
        <f t="shared" si="376"/>
        <v>4.40369615413362-3.62664482739359i</v>
      </c>
      <c r="AD775" t="str">
        <f t="shared" si="377"/>
        <v>0.200055362664007+0.149425060029004i</v>
      </c>
      <c r="AE775" t="str">
        <f t="shared" si="378"/>
        <v>-0.106044175520449-0.138971151233411i</v>
      </c>
      <c r="AF775" t="str">
        <f t="shared" si="379"/>
        <v>-12.3569322917751-3.67187380791962i</v>
      </c>
      <c r="AG775" t="str">
        <f t="shared" si="380"/>
        <v>1.24658916193676-0.206166066564227i</v>
      </c>
      <c r="AH775" t="str">
        <f t="shared" si="381"/>
        <v>0.35269516901986+1.74825177300945i</v>
      </c>
      <c r="AI775">
        <f t="shared" si="382"/>
        <v>5.0253337858184812</v>
      </c>
      <c r="AJ775">
        <f t="shared" si="383"/>
        <v>78.594149484211059</v>
      </c>
      <c r="AK775"/>
      <c r="AL775"/>
      <c r="AM775"/>
      <c r="AN775"/>
    </row>
    <row r="776" spans="1:40" x14ac:dyDescent="0.25">
      <c r="A776"/>
      <c r="B776">
        <f t="shared" si="349"/>
        <v>64200</v>
      </c>
      <c r="C776" s="186" t="str">
        <f t="shared" si="352"/>
        <v>-0.000018542683230665+0.038146759537835i</v>
      </c>
      <c r="D776" s="158" t="str">
        <f t="shared" si="353"/>
        <v>-5.9571481175774+0.292458489790068i</v>
      </c>
      <c r="E776" t="str">
        <f t="shared" si="354"/>
        <v>2870</v>
      </c>
      <c r="F776" t="str">
        <f t="shared" si="355"/>
        <v>0.777000777000777</v>
      </c>
      <c r="G776" t="str">
        <f t="shared" si="350"/>
        <v>0.777000777000777</v>
      </c>
      <c r="H776" t="str">
        <f t="shared" si="356"/>
        <v>6.40555729359733+3.96258868591463i</v>
      </c>
      <c r="I776" t="str">
        <f t="shared" si="357"/>
        <v>252.112810450581i</v>
      </c>
      <c r="J776" t="str">
        <f t="shared" si="351"/>
        <v>-53.367425073173+54.5261518832582i</v>
      </c>
      <c r="K776" t="str">
        <f t="shared" si="358"/>
        <v>2.36150292651723-2.31131899351369i</v>
      </c>
      <c r="L776" t="str">
        <f t="shared" si="359"/>
        <v>0.14195013981721-0.118618214442485i</v>
      </c>
      <c r="M776" t="str">
        <f t="shared" si="360"/>
        <v>2.50345306633444-2.42993720795618i</v>
      </c>
      <c r="N776" t="str">
        <f t="shared" si="361"/>
        <v>-0.284721203973858i</v>
      </c>
      <c r="O776" t="str">
        <f t="shared" si="362"/>
        <v>0.959740000940609-0.280889890516764i</v>
      </c>
      <c r="P776" t="str">
        <f t="shared" si="363"/>
        <v>0.040259999059391+0.280889890516764i</v>
      </c>
      <c r="Q776" t="str">
        <f t="shared" si="364"/>
        <v>-0.040259999059391+0.00383131345709398i</v>
      </c>
      <c r="R776" t="str">
        <f t="shared" si="365"/>
        <v>-0.333032604741097-7.00859039764786i</v>
      </c>
      <c r="S776" t="str">
        <f t="shared" si="366"/>
        <v>0.0293897112183227i</v>
      </c>
      <c r="T776" t="str">
        <f t="shared" si="367"/>
        <v>0.20598044783438-0.00978773207962665i</v>
      </c>
      <c r="U776" t="str">
        <f t="shared" si="368"/>
        <v>0.0000500000000000002-0.00375613478457225i</v>
      </c>
      <c r="V776" t="str">
        <f t="shared" si="369"/>
        <v>3.33333333333333E-06-0.00413174826302947i</v>
      </c>
      <c r="W776" t="str">
        <f t="shared" si="370"/>
        <v>0.0000144741599122752-0.00196757590937006i</v>
      </c>
      <c r="X776" t="str">
        <f t="shared" si="371"/>
        <v>0.0000874351238853752-0.00196378945316842i</v>
      </c>
      <c r="Y776" t="str">
        <f t="shared" si="372"/>
        <v>0.009+0.040338049672093i</v>
      </c>
      <c r="Z776" t="str">
        <f t="shared" si="373"/>
        <v>-0.671248049464821-0.190857486089843i</v>
      </c>
      <c r="AA776" t="str">
        <f t="shared" si="374"/>
        <v>81.8074385608417-345.455003791565i</v>
      </c>
      <c r="AB776" t="str">
        <f t="shared" si="375"/>
        <v>1.42288464684237-0.0676123090804485i</v>
      </c>
      <c r="AC776" t="str">
        <f t="shared" si="376"/>
        <v>4.39783126662731-3.62678458848126i</v>
      </c>
      <c r="AD776" t="str">
        <f t="shared" si="377"/>
        <v>0.200120777691993+0.14966073125232i</v>
      </c>
      <c r="AE776" t="str">
        <f t="shared" si="378"/>
        <v>-0.105766810749948-0.138654022479236i</v>
      </c>
      <c r="AF776" t="str">
        <f t="shared" si="379"/>
        <v>-12.3627054111747-3.67013019612456i</v>
      </c>
      <c r="AG776" t="str">
        <f t="shared" si="380"/>
        <v>1.24642214848297-0.205939493840858i</v>
      </c>
      <c r="AH776" t="str">
        <f t="shared" si="381"/>
        <v>0.352479128936478+1.74491938860049i</v>
      </c>
      <c r="AI776">
        <f t="shared" si="382"/>
        <v>5.0092021216503166</v>
      </c>
      <c r="AJ776">
        <f t="shared" si="383"/>
        <v>78.579755078446269</v>
      </c>
      <c r="AK776"/>
      <c r="AL776"/>
      <c r="AM776"/>
      <c r="AN776"/>
    </row>
    <row r="777" spans="1:40" x14ac:dyDescent="0.25">
      <c r="A777"/>
      <c r="B777">
        <f t="shared" si="349"/>
        <v>64300</v>
      </c>
      <c r="C777" s="186" t="str">
        <f t="shared" si="352"/>
        <v>-0.0000184850525619757+0.038087433345684i</v>
      </c>
      <c r="D777" s="158" t="str">
        <f t="shared" si="353"/>
        <v>-5.95714767574227+0.292003655650244i</v>
      </c>
      <c r="E777" t="str">
        <f t="shared" si="354"/>
        <v>2870</v>
      </c>
      <c r="F777" t="str">
        <f t="shared" si="355"/>
        <v>0.777000777000777</v>
      </c>
      <c r="G777" t="str">
        <f t="shared" si="350"/>
        <v>0.777000777000777</v>
      </c>
      <c r="H777" t="str">
        <f t="shared" si="356"/>
        <v>6.4113154693301+3.96038508356465i</v>
      </c>
      <c r="I777" t="str">
        <f t="shared" si="357"/>
        <v>252.50550953228i</v>
      </c>
      <c r="J777" t="str">
        <f t="shared" si="351"/>
        <v>-53.5369259058974+54.6110835840109i</v>
      </c>
      <c r="K777" t="str">
        <f t="shared" si="358"/>
        <v>2.3577716745686-2.31139613353799i</v>
      </c>
      <c r="L777" t="str">
        <f t="shared" si="359"/>
        <v>0.141768406845209-0.118650879411159i</v>
      </c>
      <c r="M777" t="str">
        <f t="shared" si="360"/>
        <v>2.49954008141381-2.43004701294915i</v>
      </c>
      <c r="N777" t="str">
        <f t="shared" si="361"/>
        <v>-0.28516469494578i</v>
      </c>
      <c r="O777" t="str">
        <f t="shared" si="362"/>
        <v>0.959615334431278-0.281315498905314i</v>
      </c>
      <c r="P777" t="str">
        <f t="shared" si="363"/>
        <v>0.040384665568722+0.281315498905314i</v>
      </c>
      <c r="Q777" t="str">
        <f t="shared" si="364"/>
        <v>-0.040384665568722+0.00384919604046602i</v>
      </c>
      <c r="R777" t="str">
        <f t="shared" si="365"/>
        <v>-0.333031665648172-6.99764128523449i</v>
      </c>
      <c r="S777" t="str">
        <f t="shared" si="366"/>
        <v>0.0294354895847064i</v>
      </c>
      <c r="T777" t="str">
        <f t="shared" si="367"/>
        <v>0.205978997169031-0.00980295012556419i</v>
      </c>
      <c r="U777" t="str">
        <f t="shared" si="368"/>
        <v>0.0000500000000000002-0.00375029320636919i</v>
      </c>
      <c r="V777" t="str">
        <f t="shared" si="369"/>
        <v>3.33333333333333E-06-0.00412532252700611i</v>
      </c>
      <c r="W777" t="str">
        <f t="shared" si="370"/>
        <v>0.0000144741582947412-0.00196451615458952i</v>
      </c>
      <c r="X777" t="str">
        <f t="shared" si="371"/>
        <v>0.0000872086765400647-0.00196074398732682i</v>
      </c>
      <c r="Y777" t="str">
        <f t="shared" si="372"/>
        <v>0.009+0.0404008815251647i</v>
      </c>
      <c r="Z777" t="str">
        <f t="shared" si="373"/>
        <v>-0.669201756142802-0.189960232820445i</v>
      </c>
      <c r="AA777" t="str">
        <f t="shared" si="374"/>
        <v>81.5402932085178-344.926610291564i</v>
      </c>
      <c r="AB777" t="str">
        <f t="shared" si="375"/>
        <v>1.42287462584536-0.0677174332519276i</v>
      </c>
      <c r="AC777" t="str">
        <f t="shared" si="376"/>
        <v>4.39197561172873-3.62691467296031i</v>
      </c>
      <c r="AD777" t="str">
        <f t="shared" si="377"/>
        <v>0.20018629180223+0.149896361913531i</v>
      </c>
      <c r="AE777" t="str">
        <f t="shared" si="378"/>
        <v>-0.105490670221736-0.138338343230165i</v>
      </c>
      <c r="AF777" t="str">
        <f t="shared" si="379"/>
        <v>-12.3684631450724-3.66838142791441i</v>
      </c>
      <c r="AG777" t="str">
        <f t="shared" si="380"/>
        <v>1.2462559044419-0.205713688439839i</v>
      </c>
      <c r="AH777" t="str">
        <f t="shared" si="381"/>
        <v>0.352262265807694+1.74159887829923i</v>
      </c>
      <c r="AI777">
        <f t="shared" si="382"/>
        <v>4.9930970877422256</v>
      </c>
      <c r="AJ777">
        <f t="shared" si="383"/>
        <v>78.565408976911996</v>
      </c>
      <c r="AK777"/>
      <c r="AL777"/>
      <c r="AM777"/>
      <c r="AN777"/>
    </row>
    <row r="778" spans="1:40" x14ac:dyDescent="0.25">
      <c r="A778"/>
      <c r="B778">
        <f t="shared" si="349"/>
        <v>64400</v>
      </c>
      <c r="C778" s="186" t="str">
        <f t="shared" si="352"/>
        <v>-0.0000184276901505599+0.0380282913962357i</v>
      </c>
      <c r="D778" s="158" t="str">
        <f t="shared" si="353"/>
        <v>-5.95714723596378+0.291550234037807i</v>
      </c>
      <c r="E778" t="str">
        <f t="shared" si="354"/>
        <v>2870</v>
      </c>
      <c r="F778" t="str">
        <f t="shared" si="355"/>
        <v>0.777000777000777</v>
      </c>
      <c r="G778" t="str">
        <f t="shared" si="350"/>
        <v>0.777000777000777</v>
      </c>
      <c r="H778" t="str">
        <f t="shared" si="356"/>
        <v>6.41705829808573+3.95817778921486i</v>
      </c>
      <c r="I778" t="str">
        <f t="shared" si="357"/>
        <v>252.898208613978i</v>
      </c>
      <c r="J778" t="str">
        <f t="shared" si="351"/>
        <v>-53.7066905531475+54.6960152847637i</v>
      </c>
      <c r="K778" t="str">
        <f t="shared" si="358"/>
        <v>2.35404640731123-2.31146713863873i</v>
      </c>
      <c r="L778" t="str">
        <f t="shared" si="359"/>
        <v>0.14158685684059-0.118683224659181i</v>
      </c>
      <c r="M778" t="str">
        <f t="shared" si="360"/>
        <v>2.49563326415182-2.43015036329791i</v>
      </c>
      <c r="N778" t="str">
        <f t="shared" si="361"/>
        <v>-0.285608185917702i</v>
      </c>
      <c r="O778" t="str">
        <f t="shared" si="362"/>
        <v>0.959490479180736-0.281741051963539i</v>
      </c>
      <c r="P778" t="str">
        <f t="shared" si="363"/>
        <v>0.040509520819264+0.281741051963539i</v>
      </c>
      <c r="Q778" t="str">
        <f t="shared" si="364"/>
        <v>-0.040509520819264+0.00386713395416299i</v>
      </c>
      <c r="R778" t="str">
        <f t="shared" si="365"/>
        <v>-0.333030725084132-6.98672609955186i</v>
      </c>
      <c r="S778" t="str">
        <f t="shared" si="366"/>
        <v>0.0294812679510901i</v>
      </c>
      <c r="T778" t="str">
        <f t="shared" si="367"/>
        <v>0.205977544241763-0.00981816804215112i</v>
      </c>
      <c r="U778" t="str">
        <f t="shared" si="368"/>
        <v>0.0000500000000000002-0.00374446976971333i</v>
      </c>
      <c r="V778" t="str">
        <f t="shared" si="369"/>
        <v>3.33333333333333E-06-0.00411891674668467i</v>
      </c>
      <c r="W778" t="str">
        <f t="shared" si="370"/>
        <v>0.0000144741566746902-0.00196146590252414i</v>
      </c>
      <c r="X778" t="str">
        <f t="shared" si="371"/>
        <v>0.0000869832813175879-0.0019577079408558i</v>
      </c>
      <c r="Y778" t="str">
        <f t="shared" si="372"/>
        <v>0.009+0.0404637133782365i</v>
      </c>
      <c r="Z778" t="str">
        <f t="shared" si="373"/>
        <v>-0.667164687326241-0.189068697606263i</v>
      </c>
      <c r="AA778" t="str">
        <f t="shared" si="374"/>
        <v>81.2744691408113-344.399791852872i</v>
      </c>
      <c r="AB778" t="str">
        <f t="shared" si="375"/>
        <v>1.42286458922332-0.0678225565298703i</v>
      </c>
      <c r="AC778" t="str">
        <f t="shared" si="376"/>
        <v>4.38612918885858-3.62703512656054i</v>
      </c>
      <c r="AD778" t="str">
        <f t="shared" si="377"/>
        <v>0.200251904983032+0.150131952035734i</v>
      </c>
      <c r="AE778" t="str">
        <f t="shared" si="378"/>
        <v>-0.105215746934006-0.138024103705913i</v>
      </c>
      <c r="AF778" t="str">
        <f t="shared" si="379"/>
        <v>-12.3742055340495-3.66662755517705i</v>
      </c>
      <c r="AG778" t="str">
        <f t="shared" si="380"/>
        <v>1.24609042469869-0.2054886472833i</v>
      </c>
      <c r="AH778" t="str">
        <f t="shared" si="381"/>
        <v>0.352044594103619+1.73829018291847i</v>
      </c>
      <c r="AI778">
        <f t="shared" si="382"/>
        <v>4.9770186095462252</v>
      </c>
      <c r="AJ778">
        <f t="shared" si="383"/>
        <v>78.551110891635403</v>
      </c>
      <c r="AK778"/>
      <c r="AL778"/>
      <c r="AM778"/>
      <c r="AN778"/>
    </row>
    <row r="779" spans="1:40" x14ac:dyDescent="0.25">
      <c r="A779"/>
      <c r="B779">
        <f t="shared" si="349"/>
        <v>64500</v>
      </c>
      <c r="C779" s="186" t="str">
        <f t="shared" si="352"/>
        <v>-0.0000183705943340977+0.0379693328325482i</v>
      </c>
      <c r="D779" s="158" t="str">
        <f t="shared" si="353"/>
        <v>-5.95714679822919+0.29109821838287i</v>
      </c>
      <c r="E779" t="str">
        <f t="shared" si="354"/>
        <v>2870</v>
      </c>
      <c r="F779" t="str">
        <f t="shared" si="355"/>
        <v>0.777000777000777</v>
      </c>
      <c r="G779" t="str">
        <f t="shared" si="350"/>
        <v>0.777000777000777</v>
      </c>
      <c r="H779" t="str">
        <f t="shared" si="356"/>
        <v>6.4227858204181+3.95596684783393i</v>
      </c>
      <c r="I779" t="str">
        <f t="shared" si="357"/>
        <v>253.290907695677i</v>
      </c>
      <c r="J779" t="str">
        <f t="shared" si="351"/>
        <v>-53.8767190149232+54.7809469855164i</v>
      </c>
      <c r="K779" t="str">
        <f t="shared" si="358"/>
        <v>2.35032712389225-2.31153203833031i</v>
      </c>
      <c r="L779" t="str">
        <f t="shared" si="359"/>
        <v>0.141405490183827-0.118715251220431i</v>
      </c>
      <c r="M779" t="str">
        <f t="shared" si="360"/>
        <v>2.49173261407608-2.43024728955074i</v>
      </c>
      <c r="N779" t="str">
        <f t="shared" si="361"/>
        <v>-0.286051676889624i</v>
      </c>
      <c r="O779" t="str">
        <f t="shared" si="362"/>
        <v>0.959365435213539-0.282166549607739i</v>
      </c>
      <c r="P779" t="str">
        <f t="shared" si="363"/>
        <v>0.040634564786461+0.282166549607739i</v>
      </c>
      <c r="Q779" t="str">
        <f t="shared" si="364"/>
        <v>-0.040634564786461+0.003885127281885i</v>
      </c>
      <c r="R779" t="str">
        <f t="shared" si="365"/>
        <v>-0.333029783048879-6.9758446828004i</v>
      </c>
      <c r="S779" t="str">
        <f t="shared" si="366"/>
        <v>0.0295270463174738i</v>
      </c>
      <c r="T779" t="str">
        <f t="shared" si="367"/>
        <v>0.205976089052551-0.0098333858291825i</v>
      </c>
      <c r="U779" t="str">
        <f t="shared" si="368"/>
        <v>0.0000500000000000002-0.0037386643902254i</v>
      </c>
      <c r="V779" t="str">
        <f t="shared" si="369"/>
        <v>3.33333333333333E-06-0.00411253082924794i</v>
      </c>
      <c r="W779" t="str">
        <f t="shared" si="370"/>
        <v>0.0000144741550521221-0.00195842510897522i</v>
      </c>
      <c r="X779" t="str">
        <f t="shared" si="371"/>
        <v>0.000086758931713062-0.00195468127018488i</v>
      </c>
      <c r="Y779" t="str">
        <f t="shared" si="372"/>
        <v>0.009+0.0405265452313083i</v>
      </c>
      <c r="Z779" t="str">
        <f t="shared" si="373"/>
        <v>-0.665136788685051-0.188182834687315i</v>
      </c>
      <c r="AA779" t="str">
        <f t="shared" si="374"/>
        <v>81.0099575908218-343.874541755944i</v>
      </c>
      <c r="AB779" t="str">
        <f t="shared" si="375"/>
        <v>1.42285453697608-0.0679276789128612i</v>
      </c>
      <c r="AC779" t="str">
        <f t="shared" si="376"/>
        <v>4.38029199730596-3.62714599485676i</v>
      </c>
      <c r="AD779" t="str">
        <f t="shared" si="377"/>
        <v>0.200317617222707+0.150367501641631i</v>
      </c>
      <c r="AE779" t="str">
        <f t="shared" si="378"/>
        <v>-0.104942033932781-0.137711294211286i</v>
      </c>
      <c r="AF779" t="str">
        <f t="shared" si="379"/>
        <v>-12.3799326186473-3.66486862945106i</v>
      </c>
      <c r="AG779" t="str">
        <f t="shared" si="380"/>
        <v>1.24592570418043-0.20526436730741i</v>
      </c>
      <c r="AH779" t="str">
        <f t="shared" si="381"/>
        <v>0.35182612812877+1.73499324363645i</v>
      </c>
      <c r="AI779">
        <f t="shared" si="382"/>
        <v>4.9609666127839311</v>
      </c>
      <c r="AJ779">
        <f t="shared" si="383"/>
        <v>78.53686053641232</v>
      </c>
      <c r="AK779"/>
      <c r="AL779"/>
      <c r="AM779"/>
      <c r="AN779"/>
    </row>
    <row r="780" spans="1:40" x14ac:dyDescent="0.25">
      <c r="A780"/>
      <c r="B780">
        <f t="shared" si="349"/>
        <v>64600</v>
      </c>
      <c r="C780" s="186" t="str">
        <f t="shared" si="352"/>
        <v>-0.0000183137634631253+0.0379105568029857i</v>
      </c>
      <c r="D780" s="158" t="str">
        <f t="shared" si="353"/>
        <v>-5.95714636252584+0.290647602156224i</v>
      </c>
      <c r="E780" t="str">
        <f t="shared" si="354"/>
        <v>2870</v>
      </c>
      <c r="F780" t="str">
        <f t="shared" si="355"/>
        <v>0.777000777000777</v>
      </c>
      <c r="G780" t="str">
        <f t="shared" si="350"/>
        <v>0.777000777000777</v>
      </c>
      <c r="H780" t="str">
        <f t="shared" si="356"/>
        <v>6.42849807683995+3.95375230408382i</v>
      </c>
      <c r="I780" t="str">
        <f t="shared" si="357"/>
        <v>253.683606777376i</v>
      </c>
      <c r="J780" t="str">
        <f t="shared" si="351"/>
        <v>-54.0470112912245+54.8658786862692i</v>
      </c>
      <c r="K780" t="str">
        <f t="shared" si="358"/>
        <v>2.34661382337559-2.31159086202448i</v>
      </c>
      <c r="L780" t="str">
        <f t="shared" si="359"/>
        <v>0.141224307251266-0.118746960127294i</v>
      </c>
      <c r="M780" t="str">
        <f t="shared" si="360"/>
        <v>2.48783813062686-2.43033782215177i</v>
      </c>
      <c r="N780" t="str">
        <f t="shared" si="361"/>
        <v>-0.286495167861545i</v>
      </c>
      <c r="O780" t="str">
        <f t="shared" si="362"/>
        <v>0.959240202554282-0.282591991754226i</v>
      </c>
      <c r="P780" t="str">
        <f t="shared" si="363"/>
        <v>0.040759797445718+0.282591991754226i</v>
      </c>
      <c r="Q780" t="str">
        <f t="shared" si="364"/>
        <v>-0.040759797445718+0.003903176107319i</v>
      </c>
      <c r="R780" t="str">
        <f t="shared" si="365"/>
        <v>-0.333028839542637-6.96499687815797i</v>
      </c>
      <c r="S780" t="str">
        <f t="shared" si="366"/>
        <v>0.0295728246838573i</v>
      </c>
      <c r="T780" t="str">
        <f t="shared" si="367"/>
        <v>0.205974631601379-0.00984860348646285i</v>
      </c>
      <c r="U780" t="str">
        <f t="shared" si="368"/>
        <v>0.0000499999999999998-0.00373287698404858i</v>
      </c>
      <c r="V780" t="str">
        <f t="shared" si="369"/>
        <v>3.33333333333333E-06-0.00410616468245344i</v>
      </c>
      <c r="W780" t="str">
        <f t="shared" si="370"/>
        <v>0.0000144741534270367-0.0019553937300178i</v>
      </c>
      <c r="X780" t="str">
        <f t="shared" si="371"/>
        <v>0.0000865356212717787-0.00195166393201156i</v>
      </c>
      <c r="Y780" t="str">
        <f t="shared" si="372"/>
        <v>0.009+0.0405893770843801i</v>
      </c>
      <c r="Z780" t="str">
        <f t="shared" si="373"/>
        <v>-0.663118006277499-0.187302598743697i</v>
      </c>
      <c r="AA780" t="str">
        <f t="shared" si="374"/>
        <v>80.7467498645389-343.350853316243i</v>
      </c>
      <c r="AB780" t="str">
        <f t="shared" si="375"/>
        <v>1.42284446910353-0.0680328003995497i</v>
      </c>
      <c r="AC780" t="str">
        <f t="shared" si="376"/>
        <v>4.37446403622937-3.62724732326909i</v>
      </c>
      <c r="AD780" t="str">
        <f t="shared" si="377"/>
        <v>0.200383428509569+0.15060301075355i</v>
      </c>
      <c r="AE780" t="str">
        <f t="shared" si="378"/>
        <v>-0.10466952431155-0.137399905135297i</v>
      </c>
      <c r="AF780" t="str">
        <f t="shared" si="379"/>
        <v>-12.3856444393658-3.6631047019276i</v>
      </c>
      <c r="AG780" t="str">
        <f t="shared" si="380"/>
        <v>1.24576173785578-0.205040845462334i</v>
      </c>
      <c r="AH780" t="str">
        <f t="shared" si="381"/>
        <v>0.351606882023875+1.73170800199423i</v>
      </c>
      <c r="AI780">
        <f t="shared" si="382"/>
        <v>4.9449410234453897</v>
      </c>
      <c r="AJ780">
        <f t="shared" si="383"/>
        <v>78.52265762679707</v>
      </c>
      <c r="AK780"/>
      <c r="AL780"/>
      <c r="AM780"/>
      <c r="AN780"/>
    </row>
    <row r="781" spans="1:40" x14ac:dyDescent="0.25">
      <c r="A781"/>
      <c r="B781">
        <f t="shared" si="349"/>
        <v>64700</v>
      </c>
      <c r="C781" s="186" t="str">
        <f t="shared" si="352"/>
        <v>-0.0000182571959009159+0.0378519624611772i</v>
      </c>
      <c r="D781" s="158" t="str">
        <f t="shared" si="353"/>
        <v>-5.9571459288412+0.290198378869025i</v>
      </c>
      <c r="E781" t="str">
        <f t="shared" si="354"/>
        <v>2870</v>
      </c>
      <c r="F781" t="str">
        <f t="shared" si="355"/>
        <v>0.777000777000777</v>
      </c>
      <c r="G781" t="str">
        <f t="shared" si="350"/>
        <v>0.777000777000777</v>
      </c>
      <c r="H781" t="str">
        <f t="shared" si="356"/>
        <v>6.43419510782192+3.95153420232162i</v>
      </c>
      <c r="I781" t="str">
        <f t="shared" si="357"/>
        <v>254.076305859075i</v>
      </c>
      <c r="J781" t="str">
        <f t="shared" si="351"/>
        <v>-54.2175673820515+54.9508103870219i</v>
      </c>
      <c r="K781" t="str">
        <f t="shared" si="358"/>
        <v>2.34290650474277-2.31164363903064i</v>
      </c>
      <c r="L781" t="str">
        <f t="shared" si="359"/>
        <v>0.141043308415141-0.118778352410657i</v>
      </c>
      <c r="M781" t="str">
        <f t="shared" si="360"/>
        <v>2.48394981315791-2.4304219914413i</v>
      </c>
      <c r="N781" t="str">
        <f t="shared" si="361"/>
        <v>-0.286938658833467i</v>
      </c>
      <c r="O781" t="str">
        <f t="shared" si="362"/>
        <v>0.959114781227595-0.283017378319323i</v>
      </c>
      <c r="P781" t="str">
        <f t="shared" si="363"/>
        <v>0.040885218772405+0.283017378319323i</v>
      </c>
      <c r="Q781" t="str">
        <f t="shared" si="364"/>
        <v>-0.040885218772405+0.00392128051414398i</v>
      </c>
      <c r="R781" t="str">
        <f t="shared" si="365"/>
        <v>-0.33302789456519-6.95418252977158i</v>
      </c>
      <c r="S781" t="str">
        <f t="shared" si="366"/>
        <v>0.029618603050241i</v>
      </c>
      <c r="T781" t="str">
        <f t="shared" si="367"/>
        <v>0.205973171888225-0.00986382101378388i</v>
      </c>
      <c r="U781" t="str">
        <f t="shared" si="368"/>
        <v>0.0000499999999999998-0.00372710746784448i</v>
      </c>
      <c r="V781" t="str">
        <f t="shared" si="369"/>
        <v>3.33333333333333E-06-0.00409981821462893i</v>
      </c>
      <c r="W781" t="str">
        <f t="shared" si="370"/>
        <v>0.0000144741517994344-0.00195237172199842i</v>
      </c>
      <c r="X781" t="str">
        <f t="shared" si="371"/>
        <v>0.0000863133435887341-0.00194865588329918i</v>
      </c>
      <c r="Y781" t="str">
        <f t="shared" si="372"/>
        <v>0.009+0.0406522089374519i</v>
      </c>
      <c r="Z781" t="str">
        <f t="shared" si="373"/>
        <v>-0.661108286546978-0.186427944890631i</v>
      </c>
      <c r="AA781" t="str">
        <f t="shared" si="374"/>
        <v>80.4848373401145-342.828719884059i</v>
      </c>
      <c r="AB781" t="str">
        <f t="shared" si="375"/>
        <v>1.42283438560552-0.0681379209884971i</v>
      </c>
      <c r="AC781" t="str">
        <f t="shared" si="376"/>
        <v>4.36864530465795-3.62733915706287i</v>
      </c>
      <c r="AD781" t="str">
        <f t="shared" si="377"/>
        <v>0.200449338831923+0.150838479393441i</v>
      </c>
      <c r="AE781" t="str">
        <f t="shared" si="378"/>
        <v>-0.1043982112109-0.13708992695027i</v>
      </c>
      <c r="AF781" t="str">
        <f t="shared" si="379"/>
        <v>-12.3913410366631-3.6613358234526i</v>
      </c>
      <c r="AG781" t="str">
        <f t="shared" si="380"/>
        <v>1.24559852073453-0.204818078712169i</v>
      </c>
      <c r="AH781" t="str">
        <f t="shared" si="381"/>
        <v>0.351386869767729+1.72843439989299i</v>
      </c>
      <c r="AI781">
        <f t="shared" si="382"/>
        <v>4.9289417677874772</v>
      </c>
      <c r="AJ781">
        <f t="shared" si="383"/>
        <v>78.508501880089256</v>
      </c>
      <c r="AK781"/>
      <c r="AL781"/>
      <c r="AM781"/>
      <c r="AN781"/>
    </row>
    <row r="782" spans="1:40" x14ac:dyDescent="0.25">
      <c r="A782"/>
      <c r="B782">
        <f t="shared" si="349"/>
        <v>64800</v>
      </c>
      <c r="C782" s="186" t="str">
        <f t="shared" si="352"/>
        <v>-0.0000182008900233624+0.0377935489659768i</v>
      </c>
      <c r="D782" s="158" t="str">
        <f t="shared" si="353"/>
        <v>-5.9571454971628+0.289750542072489i</v>
      </c>
      <c r="E782" t="str">
        <f t="shared" si="354"/>
        <v>2870</v>
      </c>
      <c r="F782" t="str">
        <f t="shared" si="355"/>
        <v>0.777000777000777</v>
      </c>
      <c r="G782" t="str">
        <f t="shared" si="350"/>
        <v>0.777000777000777</v>
      </c>
      <c r="H782" t="str">
        <f t="shared" si="356"/>
        <v>6.4398769537916+3.9493125866013i</v>
      </c>
      <c r="I782" t="str">
        <f t="shared" si="357"/>
        <v>254.469004940773i</v>
      </c>
      <c r="J782" t="str">
        <f t="shared" si="351"/>
        <v>-54.3883872874041+55.0357420877746i</v>
      </c>
      <c r="K782" t="str">
        <f t="shared" si="358"/>
        <v>2.33920516689357-2.31169039855584i</v>
      </c>
      <c r="L782" t="str">
        <f t="shared" si="359"/>
        <v>0.140862494043595-0.118809429099891i</v>
      </c>
      <c r="M782" t="str">
        <f t="shared" si="360"/>
        <v>2.48006766093717-2.43049982765573i</v>
      </c>
      <c r="N782" t="str">
        <f t="shared" si="361"/>
        <v>-0.287382149805389i</v>
      </c>
      <c r="O782" t="str">
        <f t="shared" si="362"/>
        <v>0.958989171258147-0.283442709219362i</v>
      </c>
      <c r="P782" t="str">
        <f t="shared" si="363"/>
        <v>0.041010828741853+0.283442709219362i</v>
      </c>
      <c r="Q782" t="str">
        <f t="shared" si="364"/>
        <v>-0.041010828741853+0.00393944058602702i</v>
      </c>
      <c r="R782" t="str">
        <f t="shared" si="365"/>
        <v>-0.333026948116436-6.94340148275059i</v>
      </c>
      <c r="S782" t="str">
        <f t="shared" si="366"/>
        <v>0.0296643814166247i</v>
      </c>
      <c r="T782" t="str">
        <f t="shared" si="367"/>
        <v>0.205971709913071-0.00987903841094044i</v>
      </c>
      <c r="U782" t="str">
        <f t="shared" si="368"/>
        <v>0.00005-0.00372135575878918i</v>
      </c>
      <c r="V782" t="str">
        <f t="shared" si="369"/>
        <v>3.33333333333333E-06-0.00409349133466809i</v>
      </c>
      <c r="W782" t="str">
        <f t="shared" si="370"/>
        <v>0.000014474150169315-0.00194935904153311i</v>
      </c>
      <c r="X782" t="str">
        <f t="shared" si="371"/>
        <v>0.000086092092308173-0.00194565708127488i</v>
      </c>
      <c r="Y782" t="str">
        <f t="shared" si="372"/>
        <v>0.009+0.0407150407905237i</v>
      </c>
      <c r="Z782" t="str">
        <f t="shared" si="373"/>
        <v>-0.659107576318867-0.185558828673603i</v>
      </c>
      <c r="AA782" t="str">
        <f t="shared" si="374"/>
        <v>80.2242114671467-342.308134844319i</v>
      </c>
      <c r="AB782" t="str">
        <f t="shared" si="375"/>
        <v>1.42282428648193-0.0682430406782862i</v>
      </c>
      <c r="AC782" t="str">
        <f t="shared" si="376"/>
        <v>4.36283580149256-3.62742154134896i</v>
      </c>
      <c r="AD782" t="str">
        <f t="shared" si="377"/>
        <v>0.200515348178074+0.151073907582875i</v>
      </c>
      <c r="AE782" t="str">
        <f t="shared" si="378"/>
        <v>-0.104128087818161-0.136781350210972i</v>
      </c>
      <c r="AF782" t="str">
        <f t="shared" si="379"/>
        <v>-12.3970224509544-3.65956204452881i</v>
      </c>
      <c r="AG782" t="str">
        <f t="shared" si="380"/>
        <v>1.2454360478672-0.204596064034904i</v>
      </c>
      <c r="AH782" t="str">
        <f t="shared" si="381"/>
        <v>0.351166105179015+1.72517237959149i</v>
      </c>
      <c r="AI782">
        <f t="shared" si="382"/>
        <v>4.9129687723329765</v>
      </c>
      <c r="AJ782">
        <f t="shared" si="383"/>
        <v>78.494393015322132</v>
      </c>
      <c r="AK782"/>
      <c r="AL782"/>
      <c r="AM782"/>
      <c r="AN782"/>
    </row>
    <row r="783" spans="1:40" x14ac:dyDescent="0.25">
      <c r="A783"/>
      <c r="B783">
        <f t="shared" si="349"/>
        <v>64900</v>
      </c>
      <c r="C783" s="186" t="str">
        <f t="shared" si="352"/>
        <v>-0.0000181448442188601+0.0377353154814224i</v>
      </c>
      <c r="D783" s="158" t="str">
        <f t="shared" si="353"/>
        <v>-5.95714506747831+0.289304085357572i</v>
      </c>
      <c r="E783" t="str">
        <f t="shared" si="354"/>
        <v>2870</v>
      </c>
      <c r="F783" t="str">
        <f t="shared" si="355"/>
        <v>0.777000777000777</v>
      </c>
      <c r="G783" t="str">
        <f t="shared" si="350"/>
        <v>0.777000777000777</v>
      </c>
      <c r="H783" t="str">
        <f t="shared" si="356"/>
        <v>6.44554365513282+3.94708750067545i</v>
      </c>
      <c r="I783" t="str">
        <f t="shared" si="357"/>
        <v>254.861704022472i</v>
      </c>
      <c r="J783" t="str">
        <f t="shared" si="351"/>
        <v>-54.5594710072824+55.1206737885274i</v>
      </c>
      <c r="K783" t="str">
        <f t="shared" si="358"/>
        <v>2.33550980864667-2.31173116970503i</v>
      </c>
      <c r="L783" t="str">
        <f t="shared" si="359"/>
        <v>0.140681864500699-0.118840191222846i</v>
      </c>
      <c r="M783" t="str">
        <f t="shared" si="360"/>
        <v>2.47619167314737-2.43057136092788i</v>
      </c>
      <c r="N783" t="str">
        <f t="shared" si="361"/>
        <v>-0.287825640777311i</v>
      </c>
      <c r="O783" t="str">
        <f t="shared" si="362"/>
        <v>0.958863372670645-0.283867984370687i</v>
      </c>
      <c r="P783" t="str">
        <f t="shared" si="363"/>
        <v>0.041136627329355+0.283867984370687i</v>
      </c>
      <c r="Q783" t="str">
        <f t="shared" si="364"/>
        <v>-0.041136627329355+0.00395765640662399i</v>
      </c>
      <c r="R783" t="str">
        <f t="shared" si="365"/>
        <v>-0.333026000196287-6.93265358315917i</v>
      </c>
      <c r="S783" t="str">
        <f t="shared" si="366"/>
        <v>0.0297101597830084i</v>
      </c>
      <c r="T783" t="str">
        <f t="shared" si="367"/>
        <v>0.205970245675905-0.00989425567772787i</v>
      </c>
      <c r="U783" t="str">
        <f t="shared" si="368"/>
        <v>0.00005-0.00371562177456916i</v>
      </c>
      <c r="V783" t="str">
        <f t="shared" si="369"/>
        <v>3.33333333333333E-06-0.00408718395202608i</v>
      </c>
      <c r="W783" t="str">
        <f t="shared" si="370"/>
        <v>0.0000144741485366785-0.0019463556455053i</v>
      </c>
      <c r="X783" t="str">
        <f t="shared" si="371"/>
        <v>0.0000858718611231396-0.00194266748342776i</v>
      </c>
      <c r="Y783" t="str">
        <f t="shared" si="372"/>
        <v>0.009+0.0407778726435955i</v>
      </c>
      <c r="Z783" t="str">
        <f t="shared" si="373"/>
        <v>-0.657115822797449-0.184695206063567i</v>
      </c>
      <c r="AA783" t="str">
        <f t="shared" si="374"/>
        <v>79.9648637659694-341.7890916164i</v>
      </c>
      <c r="AB783" t="str">
        <f t="shared" si="375"/>
        <v>1.42281417173266-0.0683481594675033i</v>
      </c>
      <c r="AC783" t="str">
        <f t="shared" si="376"/>
        <v>4.35703552550664-3.62749452108411i</v>
      </c>
      <c r="AD783" t="str">
        <f t="shared" si="377"/>
        <v>0.200581456536322+0.151309295343057i</v>
      </c>
      <c r="AE783" t="str">
        <f t="shared" si="378"/>
        <v>-0.103859147367057-0.136474165553762i</v>
      </c>
      <c r="AF783" t="str">
        <f t="shared" si="379"/>
        <v>-12.4026887226111-3.65778341531788i</v>
      </c>
      <c r="AG783" t="str">
        <f t="shared" si="380"/>
        <v>1.24527431434467-0.204374798422362i</v>
      </c>
      <c r="AH783" t="str">
        <f t="shared" si="381"/>
        <v>0.350944601918099+1.72192188370362i</v>
      </c>
      <c r="AI783">
        <f t="shared" si="382"/>
        <v>4.8970219638699826</v>
      </c>
      <c r="AJ783">
        <f t="shared" si="383"/>
        <v>78.48033075325155</v>
      </c>
      <c r="AK783"/>
      <c r="AL783"/>
      <c r="AM783"/>
      <c r="AN783"/>
    </row>
    <row r="784" spans="1:40" x14ac:dyDescent="0.25">
      <c r="A784"/>
      <c r="B784">
        <f>B783+100</f>
        <v>65000</v>
      </c>
      <c r="C784" s="186" t="str">
        <f t="shared" si="352"/>
        <v>-0.0000180890568881917+0.0376772611766962i</v>
      </c>
      <c r="D784" s="158" t="str">
        <f t="shared" si="353"/>
        <v>-5.95714463977543+0.288859002354671i</v>
      </c>
      <c r="E784" t="str">
        <f t="shared" si="354"/>
        <v>2870</v>
      </c>
      <c r="F784" t="str">
        <f t="shared" si="355"/>
        <v>0.777000777000777</v>
      </c>
      <c r="G784" t="str">
        <f t="shared" si="350"/>
        <v>0.777000777000777</v>
      </c>
      <c r="H784" t="str">
        <f t="shared" si="356"/>
        <v>6.45119525218463+3.944858987997i</v>
      </c>
      <c r="I784" t="str">
        <f t="shared" si="357"/>
        <v>255.254403104171i</v>
      </c>
      <c r="J784" t="str">
        <f t="shared" si="351"/>
        <v>-54.7308185416863+55.2056054892801i</v>
      </c>
      <c r="K784" t="str">
        <f t="shared" si="358"/>
        <v>2.33182042874036-2.31176598148113i</v>
      </c>
      <c r="L784" t="str">
        <f t="shared" si="359"/>
        <v>0.140501420146471-0.118870639805837i</v>
      </c>
      <c r="M784" t="str">
        <f t="shared" si="360"/>
        <v>2.47232184888683-2.43063662128697i</v>
      </c>
      <c r="N784" t="str">
        <f t="shared" si="361"/>
        <v>-0.288269131749233i</v>
      </c>
      <c r="O784" t="str">
        <f t="shared" si="362"/>
        <v>0.958737385489829-0.284293203689654i</v>
      </c>
      <c r="P784" t="str">
        <f t="shared" si="363"/>
        <v>0.041262614510171+0.284293203689654i</v>
      </c>
      <c r="Q784" t="str">
        <f t="shared" si="364"/>
        <v>-0.041262614510171+0.00397592805957903i</v>
      </c>
      <c r="R784" t="str">
        <f t="shared" si="365"/>
        <v>-0.33302505080491-6.92193867800813i</v>
      </c>
      <c r="S784" t="str">
        <f t="shared" si="366"/>
        <v>0.0297559381493921i</v>
      </c>
      <c r="T784" t="str">
        <f t="shared" si="367"/>
        <v>0.205968779176695-0.00990947281394906i</v>
      </c>
      <c r="U784" t="str">
        <f t="shared" si="368"/>
        <v>0.00005-0.00370990543337752i</v>
      </c>
      <c r="V784" t="str">
        <f t="shared" si="369"/>
        <v>3.33333333333333E-06-0.00408089597671526i</v>
      </c>
      <c r="W784" t="str">
        <f t="shared" si="370"/>
        <v>0.000014474146901525-0.0019433614910637i</v>
      </c>
      <c r="X784" t="str">
        <f t="shared" si="371"/>
        <v>0.0000856526437750187-0.00193968704750658i</v>
      </c>
      <c r="Y784" t="str">
        <f t="shared" si="372"/>
        <v>0.009+0.0408407044966673i</v>
      </c>
      <c r="Z784" t="str">
        <f t="shared" si="373"/>
        <v>-0.655132973562715-0.183837033452163i</v>
      </c>
      <c r="AA784" t="str">
        <f t="shared" si="374"/>
        <v>79.7067858269499-341.271583653938i</v>
      </c>
      <c r="AB784" t="str">
        <f t="shared" si="375"/>
        <v>1.42280404135751-0.0684532773547867i</v>
      </c>
      <c r="AC784" t="str">
        <f t="shared" si="376"/>
        <v>4.35124447534699-3.62755814107081i</v>
      </c>
      <c r="AD784" t="str">
        <f t="shared" si="377"/>
        <v>0.200647663894969+0.151544642694815i</v>
      </c>
      <c r="AE784" t="str">
        <f t="shared" si="378"/>
        <v>-0.10359138313734-0.136168363695711i</v>
      </c>
      <c r="AF784" t="str">
        <f t="shared" si="379"/>
        <v>-12.4083398919601-3.65599998564233i</v>
      </c>
      <c r="AG784" t="str">
        <f t="shared" si="380"/>
        <v>1.24511331529773-0.204154278880155i</v>
      </c>
      <c r="AH784" t="str">
        <f t="shared" si="381"/>
        <v>0.350722373488839+1.7186828551956i</v>
      </c>
      <c r="AI784">
        <f t="shared" si="382"/>
        <v>4.8811012694495641</v>
      </c>
      <c r="AJ784">
        <f t="shared" si="383"/>
        <v>78.46631481634158</v>
      </c>
      <c r="AK784"/>
      <c r="AL784"/>
      <c r="AM784"/>
      <c r="AN784"/>
    </row>
    <row r="785" spans="1:40" x14ac:dyDescent="0.25">
      <c r="A785"/>
      <c r="B785">
        <f t="shared" ref="B785:B848" si="384">B784+100</f>
        <v>65100</v>
      </c>
      <c r="C785" s="186" t="str">
        <f t="shared" si="352"/>
        <v>-0.0000180335264444137+0.0376193852260858i</v>
      </c>
      <c r="D785" s="158" t="str">
        <f t="shared" si="353"/>
        <v>-5.95714421404203+0.288415286733325i</v>
      </c>
      <c r="E785" t="str">
        <f t="shared" si="354"/>
        <v>2870</v>
      </c>
      <c r="F785" t="str">
        <f t="shared" si="355"/>
        <v>0.777000777000777</v>
      </c>
      <c r="G785" t="str">
        <f t="shared" si="350"/>
        <v>0.777000777000777</v>
      </c>
      <c r="H785" t="str">
        <f t="shared" si="356"/>
        <v>6.4568317852407+3.94262709172098i</v>
      </c>
      <c r="I785" t="str">
        <f t="shared" si="357"/>
        <v>255.647102185869i</v>
      </c>
      <c r="J785" t="str">
        <f t="shared" si="351"/>
        <v>-54.9024298906158+55.2905371900329i</v>
      </c>
      <c r="K785" t="str">
        <f t="shared" si="358"/>
        <v>2.32813702583314-2.31179486278518i</v>
      </c>
      <c r="L785" t="str">
        <f t="shared" si="359"/>
        <v>0.140321161336894-0.118900775873635i</v>
      </c>
      <c r="M785" t="str">
        <f t="shared" si="360"/>
        <v>2.46845818717003-2.43069563865882i</v>
      </c>
      <c r="N785" t="str">
        <f t="shared" si="361"/>
        <v>-0.288712622721155i</v>
      </c>
      <c r="O785" t="str">
        <f t="shared" si="362"/>
        <v>0.95861120974048-0.284718367092629i</v>
      </c>
      <c r="P785" t="str">
        <f t="shared" si="363"/>
        <v>0.04138879025952+0.284718367092629i</v>
      </c>
      <c r="Q785" t="str">
        <f t="shared" si="364"/>
        <v>-0.04138879025952+0.00399425562852601i</v>
      </c>
      <c r="R785" t="str">
        <f t="shared" si="365"/>
        <v>-0.333024099942229-6.91125661524893i</v>
      </c>
      <c r="S785" t="str">
        <f t="shared" si="366"/>
        <v>0.0298017165157758i</v>
      </c>
      <c r="T785" t="str">
        <f t="shared" si="367"/>
        <v>0.205967310415429-0.0099246898193997i</v>
      </c>
      <c r="U785" t="str">
        <f t="shared" si="368"/>
        <v>0.00005-0.00370420665390996i</v>
      </c>
      <c r="V785" t="str">
        <f t="shared" si="369"/>
        <v>3.33333333333333E-06-0.00407462731930095i</v>
      </c>
      <c r="W785" t="str">
        <f t="shared" si="370"/>
        <v>0.0000144741452638543-0.0019403765356204i</v>
      </c>
      <c r="X785" t="str">
        <f t="shared" si="371"/>
        <v>0.0000854344340531048-0.00193671573151811i</v>
      </c>
      <c r="Y785" t="str">
        <f t="shared" si="372"/>
        <v>0.009+0.0409035363497391i</v>
      </c>
      <c r="Z785" t="str">
        <f t="shared" si="373"/>
        <v>-0.653158976567405-0.182984267647068i</v>
      </c>
      <c r="AA785" t="str">
        <f t="shared" si="374"/>
        <v>79.4499693097974-340.755604444654i</v>
      </c>
      <c r="AB785" t="str">
        <f t="shared" si="375"/>
        <v>1.42279389535639-0.0685583943387251i</v>
      </c>
      <c r="AC785" t="str">
        <f t="shared" si="376"/>
        <v>4.34546264953543-3.62761244595783i</v>
      </c>
      <c r="AD785" t="str">
        <f t="shared" si="377"/>
        <v>0.200713970242312+0.151779949658619i</v>
      </c>
      <c r="AE785" t="str">
        <f t="shared" si="378"/>
        <v>-0.103324788454458-0.135863935433801i</v>
      </c>
      <c r="AF785" t="str">
        <f t="shared" si="379"/>
        <v>-12.4139759992827-3.65421180498765i</v>
      </c>
      <c r="AG785" t="str">
        <f t="shared" si="380"/>
        <v>1.24495304589677-0.203934502427631i</v>
      </c>
      <c r="AH785" t="str">
        <f t="shared" si="381"/>
        <v>0.350499433240298+1.71545523738374i</v>
      </c>
      <c r="AI785">
        <f t="shared" si="382"/>
        <v>4.8652066163859677</v>
      </c>
      <c r="AJ785">
        <f t="shared" si="383"/>
        <v>78.452344928755963</v>
      </c>
      <c r="AK785"/>
      <c r="AL785"/>
      <c r="AM785"/>
      <c r="AN785"/>
    </row>
    <row r="786" spans="1:40" x14ac:dyDescent="0.25">
      <c r="A786"/>
      <c r="B786">
        <f t="shared" si="384"/>
        <v>65200</v>
      </c>
      <c r="C786" s="186" t="str">
        <f t="shared" si="352"/>
        <v>-0.0000179782513127424+0.037561686808944i</v>
      </c>
      <c r="D786" s="158" t="str">
        <f t="shared" si="353"/>
        <v>-5.95714379026603+0.287972932201904i</v>
      </c>
      <c r="E786" t="str">
        <f t="shared" si="354"/>
        <v>2870</v>
      </c>
      <c r="F786" t="str">
        <f t="shared" si="355"/>
        <v>0.777000777000777</v>
      </c>
      <c r="G786" t="str">
        <f t="shared" si="350"/>
        <v>0.777000777000777</v>
      </c>
      <c r="H786" t="str">
        <f t="shared" si="356"/>
        <v>6.4624532945482+3.94039185470628i</v>
      </c>
      <c r="I786" t="str">
        <f t="shared" si="357"/>
        <v>256.039801267568i</v>
      </c>
      <c r="J786" t="str">
        <f t="shared" si="351"/>
        <v>-55.074305054071+55.3754688907856i</v>
      </c>
      <c r="K786" t="str">
        <f t="shared" si="358"/>
        <v>2.32445959850451-2.31181784241655i</v>
      </c>
      <c r="L786" t="str">
        <f t="shared" si="359"/>
        <v>0.140141088423933-0.118930600449455i</v>
      </c>
      <c r="M786" t="str">
        <f t="shared" si="360"/>
        <v>2.46460068692844-2.430748442866i</v>
      </c>
      <c r="N786" t="str">
        <f t="shared" si="361"/>
        <v>-0.289156113693077i</v>
      </c>
      <c r="O786" t="str">
        <f t="shared" si="362"/>
        <v>0.958484845447416-0.285143474495988i</v>
      </c>
      <c r="P786" t="str">
        <f t="shared" si="363"/>
        <v>0.041515154552584+0.285143474495988i</v>
      </c>
      <c r="Q786" t="str">
        <f t="shared" si="364"/>
        <v>-0.041515154552584+0.004012639197089i</v>
      </c>
      <c r="R786" t="str">
        <f t="shared" si="365"/>
        <v>-0.333023147607975-6.9006072437658i</v>
      </c>
      <c r="S786" t="str">
        <f t="shared" si="366"/>
        <v>0.0298474948821595i</v>
      </c>
      <c r="T786" t="str">
        <f t="shared" si="367"/>
        <v>0.205965839392093-0.00993990669386968i</v>
      </c>
      <c r="U786" t="str">
        <f t="shared" si="368"/>
        <v>0.00005-0.00369852535536102i</v>
      </c>
      <c r="V786" t="str">
        <f t="shared" si="369"/>
        <v>3.33333333333333E-06-0.00406837789089713i</v>
      </c>
      <c r="W786" t="str">
        <f t="shared" si="370"/>
        <v>0.0000144741436236665-0.00193740073684871i</v>
      </c>
      <c r="X786" t="str">
        <f t="shared" si="371"/>
        <v>0.0000852172257941539-0.00193375349372493i</v>
      </c>
      <c r="Y786" t="str">
        <f t="shared" si="372"/>
        <v>0.009+0.0409663682028109i</v>
      </c>
      <c r="Z786" t="str">
        <f t="shared" si="373"/>
        <v>-0.651193780133877-0.182136865867342i</v>
      </c>
      <c r="AA786" t="str">
        <f t="shared" si="374"/>
        <v>79.1944059428764-340.241147510157i</v>
      </c>
      <c r="AB786" t="str">
        <f t="shared" si="375"/>
        <v>1.42278373372919-0.0686635104178671i</v>
      </c>
      <c r="AC786" t="str">
        <f t="shared" si="376"/>
        <v>4.33969004646963-3.62765748024009i</v>
      </c>
      <c r="AD786" t="str">
        <f t="shared" si="377"/>
        <v>0.200780375566642+0.152015216254568i</v>
      </c>
      <c r="AE786" t="str">
        <f t="shared" si="378"/>
        <v>-0.103059356689188-0.135560871644057i</v>
      </c>
      <c r="AF786" t="str">
        <f t="shared" si="379"/>
        <v>-12.4195970848142-3.65241892250438i</v>
      </c>
      <c r="AG786" t="str">
        <f t="shared" si="380"/>
        <v>1.24479350135132-0.203715466097817i</v>
      </c>
      <c r="AH786" t="str">
        <f t="shared" si="381"/>
        <v>0.350275794368494+1.71223897393174i</v>
      </c>
      <c r="AI786">
        <f t="shared" si="382"/>
        <v>4.8493379322545458</v>
      </c>
      <c r="AJ786">
        <f t="shared" si="383"/>
        <v>78.438420816344831</v>
      </c>
      <c r="AK786"/>
      <c r="AL786"/>
      <c r="AM786"/>
      <c r="AN786"/>
    </row>
    <row r="787" spans="1:40" x14ac:dyDescent="0.25">
      <c r="A787"/>
      <c r="B787">
        <f t="shared" si="384"/>
        <v>65300</v>
      </c>
      <c r="C787" s="186" t="str">
        <f t="shared" si="352"/>
        <v>-0.0000179232299304433+0.0375041651096508i</v>
      </c>
      <c r="D787" s="158" t="str">
        <f t="shared" si="353"/>
        <v>-5.95714336843542+0.287531932507323i</v>
      </c>
      <c r="E787" t="str">
        <f t="shared" si="354"/>
        <v>2870</v>
      </c>
      <c r="F787" t="str">
        <f t="shared" si="355"/>
        <v>0.777000777000777</v>
      </c>
      <c r="G787" t="str">
        <f t="shared" si="350"/>
        <v>0.777000777000777</v>
      </c>
      <c r="H787" t="str">
        <f t="shared" si="356"/>
        <v>6.46805982030725+3.93815331951725i</v>
      </c>
      <c r="I787" t="str">
        <f t="shared" si="357"/>
        <v>256.432500349267i</v>
      </c>
      <c r="J787" t="str">
        <f t="shared" si="351"/>
        <v>-55.2464440320518+55.4604005915383i</v>
      </c>
      <c r="K787" t="str">
        <f t="shared" si="358"/>
        <v>2.32078814525551-2.31183494907301i</v>
      </c>
      <c r="L787" t="str">
        <f t="shared" si="359"/>
        <v>0.139961201755558-0.118960114554948i</v>
      </c>
      <c r="M787" t="str">
        <f t="shared" si="360"/>
        <v>2.46074934701107-2.43079506362796i</v>
      </c>
      <c r="N787" t="str">
        <f t="shared" si="361"/>
        <v>-0.289599604664999i</v>
      </c>
      <c r="O787" t="str">
        <f t="shared" si="362"/>
        <v>0.958358292635488-0.28556852581612i</v>
      </c>
      <c r="P787" t="str">
        <f t="shared" si="363"/>
        <v>0.041641707364512+0.28556852581612i</v>
      </c>
      <c r="Q787" t="str">
        <f t="shared" si="364"/>
        <v>-0.041641707364512+0.00403107884887899i</v>
      </c>
      <c r="R787" t="str">
        <f t="shared" si="365"/>
        <v>-0.333022193802348-6.88999041336802i</v>
      </c>
      <c r="S787" t="str">
        <f t="shared" si="366"/>
        <v>0.0298932732485432i</v>
      </c>
      <c r="T787" t="str">
        <f t="shared" si="367"/>
        <v>0.205964366106653-0.0099551234371629i</v>
      </c>
      <c r="U787" t="str">
        <f t="shared" si="368"/>
        <v>0.00005-0.00369286145742019i</v>
      </c>
      <c r="V787" t="str">
        <f t="shared" si="369"/>
        <v>3.33333333333333E-06-0.00406214760316221i</v>
      </c>
      <c r="W787" t="str">
        <f t="shared" si="370"/>
        <v>0.0000144741419809616-0.00193443405268121i</v>
      </c>
      <c r="X787" t="str">
        <f t="shared" si="371"/>
        <v>0.0000850010128819497-0.00193080029264358i</v>
      </c>
      <c r="Y787" t="str">
        <f t="shared" si="372"/>
        <v>0.009+0.0410292000558827i</v>
      </c>
      <c r="Z787" t="str">
        <f t="shared" si="373"/>
        <v>-0.649237332951126-0.181294785738868i</v>
      </c>
      <c r="AA787" t="str">
        <f t="shared" si="374"/>
        <v>78.9400875225297-339.728206405765i</v>
      </c>
      <c r="AB787" t="str">
        <f t="shared" si="375"/>
        <v>1.4227735564757-0.068768625590858i</v>
      </c>
      <c r="AC787" t="str">
        <f t="shared" si="376"/>
        <v>4.33392666442346-3.62769328825908i</v>
      </c>
      <c r="AD787" t="str">
        <f t="shared" si="377"/>
        <v>0.20084687985625+0.152250442502403i</v>
      </c>
      <c r="AE787" t="str">
        <f t="shared" si="378"/>
        <v>-0.102795081257306-0.135259163280748i</v>
      </c>
      <c r="AF787" t="str">
        <f t="shared" si="379"/>
        <v>-12.4252031887427-3.65062138700993i</v>
      </c>
      <c r="AG787" t="str">
        <f t="shared" si="380"/>
        <v>1.2446346769097-0.203497166937373i</v>
      </c>
      <c r="AH787" t="str">
        <f t="shared" si="381"/>
        <v>0.350051469918141+1.70903400884828i</v>
      </c>
      <c r="AI787">
        <f t="shared" si="382"/>
        <v>4.8334951448910282</v>
      </c>
      <c r="AJ787">
        <f t="shared" si="383"/>
        <v>78.424542206632836</v>
      </c>
      <c r="AK787"/>
      <c r="AL787"/>
      <c r="AM787"/>
      <c r="AN787"/>
    </row>
    <row r="788" spans="1:40" x14ac:dyDescent="0.25">
      <c r="A788"/>
      <c r="B788">
        <f t="shared" si="384"/>
        <v>65400</v>
      </c>
      <c r="C788" s="186" t="str">
        <f t="shared" si="352"/>
        <v>-0.0000178684607467202+0.0374468193175744i</v>
      </c>
      <c r="D788" s="158" t="str">
        <f t="shared" si="353"/>
        <v>-5.95714294853835+0.287092281434737i</v>
      </c>
      <c r="E788" t="str">
        <f t="shared" si="354"/>
        <v>2870</v>
      </c>
      <c r="F788" t="str">
        <f t="shared" si="355"/>
        <v>0.777000777000777</v>
      </c>
      <c r="G788" t="str">
        <f t="shared" si="350"/>
        <v>0.777000777000777</v>
      </c>
      <c r="H788" t="str">
        <f t="shared" si="356"/>
        <v>6.47365140266998+3.93591152842558i</v>
      </c>
      <c r="I788" t="str">
        <f t="shared" si="357"/>
        <v>256.825199430966i</v>
      </c>
      <c r="J788" t="str">
        <f t="shared" si="351"/>
        <v>-55.4188468245583+55.545332292291i</v>
      </c>
      <c r="K788" t="str">
        <f t="shared" si="358"/>
        <v>2.31712266450942-2.31184621135091i</v>
      </c>
      <c r="L788" t="str">
        <f t="shared" si="359"/>
        <v>0.13978150167576-0.11898931921019i</v>
      </c>
      <c r="M788" t="str">
        <f t="shared" si="360"/>
        <v>2.45690416618518-2.4308355305611i</v>
      </c>
      <c r="N788" t="str">
        <f t="shared" si="361"/>
        <v>-0.290043095636921i</v>
      </c>
      <c r="O788" t="str">
        <f t="shared" si="362"/>
        <v>0.95823155132959-0.285993520969424i</v>
      </c>
      <c r="P788" t="str">
        <f t="shared" si="363"/>
        <v>0.04176844867041+0.285993520969424i</v>
      </c>
      <c r="Q788" t="str">
        <f t="shared" si="364"/>
        <v>-0.04176844867041+0.004049574667497i</v>
      </c>
      <c r="R788" t="str">
        <f t="shared" si="365"/>
        <v>-0.333021238525186-6.8794059747844i</v>
      </c>
      <c r="S788" t="str">
        <f t="shared" si="366"/>
        <v>0.0299390516149269i</v>
      </c>
      <c r="T788" t="str">
        <f t="shared" si="367"/>
        <v>0.205962890559107-0.00997034004907243i</v>
      </c>
      <c r="U788" t="str">
        <f t="shared" si="368"/>
        <v>0.00005-0.00368721488026817i</v>
      </c>
      <c r="V788" t="str">
        <f t="shared" si="369"/>
        <v>3.33333333333333E-06-0.00405593636829499i</v>
      </c>
      <c r="W788" t="str">
        <f t="shared" si="370"/>
        <v>0.0000144741403357397-0.00193147644130779i</v>
      </c>
      <c r="X788" t="str">
        <f t="shared" si="371"/>
        <v>0.0000847857892468773-0.0019278560870426i</v>
      </c>
      <c r="Y788" t="str">
        <f t="shared" si="372"/>
        <v>0.009+0.0410920319089545i</v>
      </c>
      <c r="Z788" t="str">
        <f t="shared" si="373"/>
        <v>-0.647289584071774-0.180457985289834i</v>
      </c>
      <c r="AA788" t="str">
        <f t="shared" si="374"/>
        <v>78.6870059124073-339.216774720322i</v>
      </c>
      <c r="AB788" t="str">
        <f t="shared" si="375"/>
        <v>1.42276336359588-0.0688737398562685i</v>
      </c>
      <c r="AC788" t="str">
        <f t="shared" si="376"/>
        <v>4.32817250154912-3.62771991420311i</v>
      </c>
      <c r="AD788" t="str">
        <f t="shared" si="377"/>
        <v>0.200913483099425+0.152485628421512i</v>
      </c>
      <c r="AE788" t="str">
        <f t="shared" si="378"/>
        <v>-0.102531955619238-0.134958801375569i</v>
      </c>
      <c r="AF788" t="str">
        <f t="shared" si="379"/>
        <v>-12.4307943512083-3.64881924699084i</v>
      </c>
      <c r="AG788" t="str">
        <f t="shared" si="380"/>
        <v>1.24447656785868-0.203279602006541i</v>
      </c>
      <c r="AH788" t="str">
        <f t="shared" si="381"/>
        <v>0.349826472784275+1.70584028648449i</v>
      </c>
      <c r="AI788">
        <f t="shared" si="382"/>
        <v>4.8176781823900132</v>
      </c>
      <c r="AJ788">
        <f t="shared" si="383"/>
        <v>78.410708828809518</v>
      </c>
      <c r="AK788"/>
      <c r="AL788"/>
      <c r="AM788"/>
      <c r="AN788"/>
    </row>
    <row r="789" spans="1:40" x14ac:dyDescent="0.25">
      <c r="A789"/>
      <c r="B789">
        <f t="shared" si="384"/>
        <v>65500</v>
      </c>
      <c r="C789" s="186" t="str">
        <f t="shared" si="352"/>
        <v>-0.000017813942222606+0.0373896486270339i</v>
      </c>
      <c r="D789" s="158" t="str">
        <f t="shared" si="353"/>
        <v>-5.957142530563+0.28665397280726i</v>
      </c>
      <c r="E789" t="str">
        <f t="shared" si="354"/>
        <v>2870</v>
      </c>
      <c r="F789" t="str">
        <f t="shared" si="355"/>
        <v>0.777000777000777</v>
      </c>
      <c r="G789" t="str">
        <f t="shared" si="350"/>
        <v>0.777000777000777</v>
      </c>
      <c r="H789" t="str">
        <f t="shared" si="356"/>
        <v>6.47922808173981+3.93366652341185i</v>
      </c>
      <c r="I789" t="str">
        <f t="shared" si="357"/>
        <v>257.217898512664i</v>
      </c>
      <c r="J789" t="str">
        <f t="shared" si="351"/>
        <v>-55.5915134315904+55.6302639930438i</v>
      </c>
      <c r="K789" t="str">
        <f t="shared" si="358"/>
        <v>2.31346315461246-2.31185165774531i</v>
      </c>
      <c r="L789" t="str">
        <f t="shared" si="359"/>
        <v>0.139601988524571-0.119018215433673i</v>
      </c>
      <c r="M789" t="str">
        <f t="shared" si="360"/>
        <v>2.45306514313703-2.43086987317898i</v>
      </c>
      <c r="N789" t="str">
        <f t="shared" si="361"/>
        <v>-0.290486586608842i</v>
      </c>
      <c r="O789" t="str">
        <f t="shared" si="362"/>
        <v>0.958104621554648-0.286418459872308i</v>
      </c>
      <c r="P789" t="str">
        <f t="shared" si="363"/>
        <v>0.041895378445352+0.286418459872308i</v>
      </c>
      <c r="Q789" t="str">
        <f t="shared" si="364"/>
        <v>-0.041895378445352+0.00406812673653401i</v>
      </c>
      <c r="R789" t="str">
        <f t="shared" si="365"/>
        <v>-0.333020281776327-6.86885377965447i</v>
      </c>
      <c r="S789" t="str">
        <f t="shared" si="366"/>
        <v>0.0299848299813106i</v>
      </c>
      <c r="T789" t="str">
        <f t="shared" si="367"/>
        <v>0.205961412749422-0.00998555652939131i</v>
      </c>
      <c r="U789" t="str">
        <f t="shared" si="368"/>
        <v>0.00005-0.0036815855445731i</v>
      </c>
      <c r="V789" t="str">
        <f t="shared" si="369"/>
        <v>3.33333333333333E-06-0.00404974409903041i</v>
      </c>
      <c r="W789" t="str">
        <f t="shared" si="370"/>
        <v>0.0000144741386880007-0.00192852786117367i</v>
      </c>
      <c r="X789" t="str">
        <f t="shared" si="371"/>
        <v>0.0000845715488654963-0.00192492083594069i</v>
      </c>
      <c r="Y789" t="str">
        <f t="shared" si="372"/>
        <v>0.009+0.0411548637620263i</v>
      </c>
      <c r="Z789" t="str">
        <f t="shared" si="373"/>
        <v>-0.645350482909139-0.179626422946292i</v>
      </c>
      <c r="AA789" t="str">
        <f t="shared" si="374"/>
        <v>78.4351530428069-338.706846076012i</v>
      </c>
      <c r="AB789" t="str">
        <f t="shared" si="375"/>
        <v>1.42275315508952-0.0689788532126688i</v>
      </c>
      <c r="AC789" t="str">
        <f t="shared" si="376"/>
        <v>4.32242755587722-3.62773740210702i</v>
      </c>
      <c r="AD789" t="str">
        <f t="shared" si="377"/>
        <v>0.200980185284452+0.152720774030918i</v>
      </c>
      <c r="AE789" t="str">
        <f t="shared" si="378"/>
        <v>-0.102269973279727-0.134659777036839i</v>
      </c>
      <c r="AF789" t="str">
        <f t="shared" si="379"/>
        <v>-12.4363706123028-3.64701255060459i</v>
      </c>
      <c r="AG789" t="str">
        <f t="shared" si="380"/>
        <v>1.24431916952304-0.203062768379089i</v>
      </c>
      <c r="AH789" t="str">
        <f t="shared" si="381"/>
        <v>0.349600815714054+1.70265775153165i</v>
      </c>
      <c r="AI789">
        <f t="shared" si="382"/>
        <v>4.8018869731046872</v>
      </c>
      <c r="AJ789">
        <f t="shared" si="383"/>
        <v>78.396920413714938</v>
      </c>
      <c r="AK789"/>
      <c r="AL789"/>
      <c r="AM789"/>
      <c r="AN789"/>
    </row>
    <row r="790" spans="1:40" x14ac:dyDescent="0.25">
      <c r="A790"/>
      <c r="B790">
        <f t="shared" si="384"/>
        <v>65600</v>
      </c>
      <c r="C790" s="186" t="str">
        <f t="shared" si="352"/>
        <v>-0.0000177596728308546+0.0373326522372606i</v>
      </c>
      <c r="D790" s="158" t="str">
        <f t="shared" si="353"/>
        <v>-5.95714211449766+0.286217000485665i</v>
      </c>
      <c r="E790" t="str">
        <f t="shared" si="354"/>
        <v>2870</v>
      </c>
      <c r="F790" t="str">
        <f t="shared" si="355"/>
        <v>0.777000777000777</v>
      </c>
      <c r="G790" t="str">
        <f t="shared" si="350"/>
        <v>0.777000777000777</v>
      </c>
      <c r="H790" t="str">
        <f t="shared" si="356"/>
        <v>6.4847898975706+3.93141834616736i</v>
      </c>
      <c r="I790" t="str">
        <f t="shared" si="357"/>
        <v>257.610597594363i</v>
      </c>
      <c r="J790" t="str">
        <f t="shared" si="351"/>
        <v>-55.7644438531482+55.7151956937965i</v>
      </c>
      <c r="K790" t="str">
        <f t="shared" si="358"/>
        <v>2.30980961383437-2.31185131665023i</v>
      </c>
      <c r="L790" t="str">
        <f t="shared" si="359"/>
        <v>0.13942266263808-0.119046804242292i</v>
      </c>
      <c r="M790" t="str">
        <f t="shared" si="360"/>
        <v>2.44923227647245-2.43089812089252i</v>
      </c>
      <c r="N790" t="str">
        <f t="shared" si="361"/>
        <v>-0.290930077580764i</v>
      </c>
      <c r="O790" t="str">
        <f t="shared" si="362"/>
        <v>0.957977503335627-0.286843342441197i</v>
      </c>
      <c r="P790" t="str">
        <f t="shared" si="363"/>
        <v>0.042022496664373+0.286843342441197i</v>
      </c>
      <c r="Q790" t="str">
        <f t="shared" si="364"/>
        <v>-0.042022496664373+0.00408673513956698i</v>
      </c>
      <c r="R790" t="str">
        <f t="shared" si="365"/>
        <v>-0.333019323556019-6.85833368052285i</v>
      </c>
      <c r="S790" t="str">
        <f t="shared" si="366"/>
        <v>0.0300306083476941i</v>
      </c>
      <c r="T790" t="str">
        <f t="shared" si="367"/>
        <v>0.205959932677581-0.0100007728779248i</v>
      </c>
      <c r="U790" t="str">
        <f t="shared" si="368"/>
        <v>0.0000500000000000002-0.00367597337148687i</v>
      </c>
      <c r="V790" t="str">
        <f t="shared" si="369"/>
        <v>3.33333333333333E-06-0.00404357070863556i</v>
      </c>
      <c r="W790" t="str">
        <f t="shared" si="370"/>
        <v>0.0000144741370377448-0.00192558827097746i</v>
      </c>
      <c r="X790" t="str">
        <f t="shared" si="371"/>
        <v>0.0000843582857601219-0.00192199449860477i</v>
      </c>
      <c r="Y790" t="str">
        <f t="shared" si="372"/>
        <v>0.009+0.0412176956150981i</v>
      </c>
      <c r="Z790" t="str">
        <f t="shared" si="373"/>
        <v>-0.64341997923427-0.178800057527748i</v>
      </c>
      <c r="AA790" t="str">
        <f t="shared" si="374"/>
        <v>78.1845209100169-338.198414128178i</v>
      </c>
      <c r="AB790" t="str">
        <f t="shared" si="375"/>
        <v>1.4227429309565-0.0690839656587138i</v>
      </c>
      <c r="AC790" t="str">
        <f t="shared" si="376"/>
        <v>4.3166918253181-3.62774579585331i</v>
      </c>
      <c r="AD790" t="str">
        <f t="shared" si="377"/>
        <v>0.201046986399611+0.152955879349297i</v>
      </c>
      <c r="AE790" t="str">
        <f t="shared" si="378"/>
        <v>-0.102009127787489-0.134362081448715i</v>
      </c>
      <c r="AF790" t="str">
        <f t="shared" si="379"/>
        <v>-12.4419320120683-3.64520134568169i</v>
      </c>
      <c r="AG790" t="str">
        <f t="shared" si="380"/>
        <v>1.24416247726524-0.202846663142256i</v>
      </c>
      <c r="AH790" t="str">
        <f t="shared" si="381"/>
        <v>0.349374511308267+1.69948634901866i</v>
      </c>
      <c r="AI790">
        <f t="shared" si="382"/>
        <v>4.7861214456450636</v>
      </c>
      <c r="AJ790">
        <f t="shared" si="383"/>
        <v>78.383176693832382</v>
      </c>
      <c r="AK790"/>
      <c r="AL790"/>
      <c r="AM790"/>
      <c r="AN790"/>
    </row>
    <row r="791" spans="1:40" x14ac:dyDescent="0.25">
      <c r="A791"/>
      <c r="B791">
        <f t="shared" si="384"/>
        <v>65700</v>
      </c>
      <c r="C791" s="186" t="str">
        <f t="shared" si="352"/>
        <v>-0.0000177056510558339+0.0372758293523614i</v>
      </c>
      <c r="D791" s="158" t="str">
        <f t="shared" si="353"/>
        <v>-5.95714170033072+0.285781358368104i</v>
      </c>
      <c r="E791" t="str">
        <f t="shared" si="354"/>
        <v>2870</v>
      </c>
      <c r="F791" t="str">
        <f t="shared" si="355"/>
        <v>0.777000777000777</v>
      </c>
      <c r="G791" t="str">
        <f t="shared" si="350"/>
        <v>0.777000777000777</v>
      </c>
      <c r="H791" t="str">
        <f t="shared" si="356"/>
        <v>6.49033689016603+3.92916703809568i</v>
      </c>
      <c r="I791" t="str">
        <f t="shared" si="357"/>
        <v>258.003296676062i</v>
      </c>
      <c r="J791" t="str">
        <f t="shared" si="351"/>
        <v>-55.9376380892316+55.8001273945492i</v>
      </c>
      <c r="K791" t="str">
        <f t="shared" si="358"/>
        <v>2.30616204036912-2.31184521635865i</v>
      </c>
      <c r="L791" t="str">
        <f t="shared" si="359"/>
        <v>0.139243524348455-0.119075086651339i</v>
      </c>
      <c r="M791" t="str">
        <f t="shared" si="360"/>
        <v>2.44540556471757-2.43092030300999i</v>
      </c>
      <c r="N791" t="str">
        <f t="shared" si="361"/>
        <v>-0.291373568552686i</v>
      </c>
      <c r="O791" t="str">
        <f t="shared" si="362"/>
        <v>0.957850196697531-0.287268168592522i</v>
      </c>
      <c r="P791" t="str">
        <f t="shared" si="363"/>
        <v>0.042149803302469+0.287268168592522i</v>
      </c>
      <c r="Q791" t="str">
        <f t="shared" si="364"/>
        <v>-0.042149803302469+0.00410539996016396i</v>
      </c>
      <c r="R791" t="str">
        <f t="shared" si="365"/>
        <v>-0.333018363864104-6.84784553083208i</v>
      </c>
      <c r="S791" t="str">
        <f t="shared" si="366"/>
        <v>0.0300763867140778i</v>
      </c>
      <c r="T791" t="str">
        <f t="shared" si="367"/>
        <v>0.205958450343575-0.0100159890944663i</v>
      </c>
      <c r="U791" t="str">
        <f t="shared" si="368"/>
        <v>0.0000500000000000002-0.00367037828264138i</v>
      </c>
      <c r="V791" t="str">
        <f t="shared" si="369"/>
        <v>3.33333333333333E-06-0.00403741611090552i</v>
      </c>
      <c r="W791" t="str">
        <f t="shared" si="370"/>
        <v>0.0000144741353849715-0.00192265762966922i</v>
      </c>
      <c r="X791" t="str">
        <f t="shared" si="371"/>
        <v>0.0000841459939984032-0.00191907703454805i</v>
      </c>
      <c r="Y791" t="str">
        <f t="shared" si="372"/>
        <v>0.009+0.0412805274681699i</v>
      </c>
      <c r="Z791" t="str">
        <f t="shared" si="373"/>
        <v>-0.64149802317302-0.177978848242817i</v>
      </c>
      <c r="AA791" t="str">
        <f t="shared" si="374"/>
        <v>77.9351015756702-337.691472565139i</v>
      </c>
      <c r="AB791" t="str">
        <f t="shared" si="375"/>
        <v>1.42273269119675-0.0691890771929762i</v>
      </c>
      <c r="AC791" t="str">
        <f t="shared" si="376"/>
        <v>4.31096530766321-3.6277451391716i</v>
      </c>
      <c r="AD791" t="str">
        <f t="shared" si="377"/>
        <v>0.201113886433182+0.153190944394977i</v>
      </c>
      <c r="AE791" t="str">
        <f t="shared" si="378"/>
        <v>-0.101749412734882-0.1340657058704i</v>
      </c>
      <c r="AF791" t="str">
        <f t="shared" si="379"/>
        <v>-12.4474785904968-3.64338567972758i</v>
      </c>
      <c r="AG791" t="str">
        <f t="shared" si="380"/>
        <v>1.24400648648507-0.202631283396707i</v>
      </c>
      <c r="AH791" t="str">
        <f t="shared" si="381"/>
        <v>0.349147572023066+1.69632602430953i</v>
      </c>
      <c r="AI791">
        <f t="shared" si="382"/>
        <v>4.7703815288764639</v>
      </c>
      <c r="AJ791">
        <f t="shared" si="383"/>
        <v>78.369477403273478</v>
      </c>
      <c r="AK791"/>
      <c r="AL791"/>
      <c r="AM791"/>
      <c r="AN791"/>
    </row>
    <row r="792" spans="1:40" x14ac:dyDescent="0.25">
      <c r="A792"/>
      <c r="B792">
        <f t="shared" si="384"/>
        <v>65800</v>
      </c>
      <c r="C792" s="186" t="str">
        <f t="shared" si="352"/>
        <v>-0.00001765187539342+0.0372191791812814i</v>
      </c>
      <c r="D792" s="158" t="str">
        <f t="shared" si="353"/>
        <v>-5.95714128805064+0.285347040389824i</v>
      </c>
      <c r="E792" t="str">
        <f t="shared" si="354"/>
        <v>2870</v>
      </c>
      <c r="F792" t="str">
        <f t="shared" si="355"/>
        <v>0.777000777000777</v>
      </c>
      <c r="G792" t="str">
        <f t="shared" si="350"/>
        <v>0.777000777000777</v>
      </c>
      <c r="H792" t="str">
        <f t="shared" si="356"/>
        <v>6.49586909947865+3.92691264031448i</v>
      </c>
      <c r="I792" t="str">
        <f t="shared" si="357"/>
        <v>258.39599575776i</v>
      </c>
      <c r="J792" t="str">
        <f t="shared" si="351"/>
        <v>-56.1110961398406+55.885059095302i</v>
      </c>
      <c r="K792" t="str">
        <f t="shared" si="358"/>
        <v>2.3025204323355-2.31183338506277i</v>
      </c>
      <c r="L792" t="str">
        <f t="shared" si="359"/>
        <v>0.139064573983961-0.119103063674492i</v>
      </c>
      <c r="M792" t="str">
        <f t="shared" si="360"/>
        <v>2.44158500631946-2.43093644873726i</v>
      </c>
      <c r="N792" t="str">
        <f t="shared" si="361"/>
        <v>-0.291817059524608i</v>
      </c>
      <c r="O792" t="str">
        <f t="shared" si="362"/>
        <v>0.957722701665397-0.287692938242725i</v>
      </c>
      <c r="P792" t="str">
        <f t="shared" si="363"/>
        <v>0.042277298334603+0.287692938242725i</v>
      </c>
      <c r="Q792" t="str">
        <f t="shared" si="364"/>
        <v>-0.042277298334603+0.004124121281883i</v>
      </c>
      <c r="R792" t="str">
        <f t="shared" si="365"/>
        <v>-0.333017402700376-6.83738918491499i</v>
      </c>
      <c r="S792" t="str">
        <f t="shared" si="366"/>
        <v>0.0301221650804615i</v>
      </c>
      <c r="T792" t="str">
        <f t="shared" si="367"/>
        <v>0.205956965747371-0.0100312051788073i</v>
      </c>
      <c r="U792" t="str">
        <f t="shared" si="368"/>
        <v>0.0000500000000000002-0.00366480020014496i</v>
      </c>
      <c r="V792" t="str">
        <f t="shared" si="369"/>
        <v>3.33333333333333E-06-0.00403128022015946i</v>
      </c>
      <c r="W792" t="str">
        <f t="shared" si="370"/>
        <v>0.0000144741337296815-0.00191973589644852i</v>
      </c>
      <c r="X792" t="str">
        <f t="shared" si="371"/>
        <v>0.0000839346676929173-0.00191616840352828i</v>
      </c>
      <c r="Y792" t="str">
        <f t="shared" si="372"/>
        <v>0.009+0.0413433593212417i</v>
      </c>
      <c r="Z792" t="str">
        <f t="shared" si="373"/>
        <v>-0.639584565203202-0.17716275468495i</v>
      </c>
      <c r="AA792" t="str">
        <f t="shared" si="374"/>
        <v>77.6868871661059-337.186015108014i</v>
      </c>
      <c r="AB792" t="str">
        <f t="shared" si="375"/>
        <v>1.42272243581005-0.0692941878140157i</v>
      </c>
      <c r="AC792" t="str">
        <f t="shared" si="376"/>
        <v>4.30524800058538-3.62773547563869i</v>
      </c>
      <c r="AD792" t="str">
        <f t="shared" si="377"/>
        <v>0.201180885373439+0.153425969185932i</v>
      </c>
      <c r="AE792" t="str">
        <f t="shared" si="378"/>
        <v>-0.101490821757578-0.133770641635379i</v>
      </c>
      <c r="AF792" t="str">
        <f t="shared" si="379"/>
        <v>-12.4530103875293-3.64156559992466i</v>
      </c>
      <c r="AG792" t="str">
        <f t="shared" si="380"/>
        <v>1.24385119261926-0.202416626256476i</v>
      </c>
      <c r="AH792" t="str">
        <f t="shared" si="381"/>
        <v>0.348920010171556+1.69317672310122i</v>
      </c>
      <c r="AI792">
        <f t="shared" si="382"/>
        <v>4.7546671519195103</v>
      </c>
      <c r="AJ792">
        <f t="shared" si="383"/>
        <v>78.355822277769519</v>
      </c>
      <c r="AK792"/>
      <c r="AL792"/>
      <c r="AM792"/>
      <c r="AN792"/>
    </row>
    <row r="793" spans="1:40" x14ac:dyDescent="0.25">
      <c r="A793"/>
      <c r="B793">
        <f t="shared" si="384"/>
        <v>65900</v>
      </c>
      <c r="C793" s="186" t="str">
        <f t="shared" si="352"/>
        <v>-0.0000175983443508925+0.0371627009377671i</v>
      </c>
      <c r="D793" s="158" t="str">
        <f t="shared" si="353"/>
        <v>-5.95714087764598+0.284914040522881i</v>
      </c>
      <c r="E793" t="str">
        <f t="shared" si="354"/>
        <v>2870</v>
      </c>
      <c r="F793" t="str">
        <f t="shared" si="355"/>
        <v>0.777000777000777</v>
      </c>
      <c r="G793" t="str">
        <f t="shared" si="350"/>
        <v>0.777000777000777</v>
      </c>
      <c r="H793" t="str">
        <f t="shared" si="356"/>
        <v>6.50138656540932+3.9246551936571i</v>
      </c>
      <c r="I793" t="str">
        <f t="shared" si="357"/>
        <v>258.788694839459i</v>
      </c>
      <c r="J793" t="str">
        <f t="shared" si="351"/>
        <v>-56.2848180049753+55.9699907960547i</v>
      </c>
      <c r="K793" t="str">
        <f t="shared" si="358"/>
        <v>2.29888478777783-2.31181585085417i</v>
      </c>
      <c r="L793" t="str">
        <f t="shared" si="359"/>
        <v>0.138885811868975-0.119130736323806i</v>
      </c>
      <c r="M793" t="str">
        <f t="shared" si="360"/>
        <v>2.4377705996468-2.43094658717798i</v>
      </c>
      <c r="N793" t="str">
        <f t="shared" si="361"/>
        <v>-0.29226055049653i</v>
      </c>
      <c r="O793" t="str">
        <f t="shared" si="362"/>
        <v>0.957595018264303-0.288117651308262i</v>
      </c>
      <c r="P793" t="str">
        <f t="shared" si="363"/>
        <v>0.042404981735697+0.288117651308262i</v>
      </c>
      <c r="Q793" t="str">
        <f t="shared" si="364"/>
        <v>-0.042404981735697+0.00414289918826799i</v>
      </c>
      <c r="R793" t="str">
        <f t="shared" si="365"/>
        <v>-0.333016440064992-6.82696449798928i</v>
      </c>
      <c r="S793" t="str">
        <f t="shared" si="366"/>
        <v>0.0301679434468452i</v>
      </c>
      <c r="T793" t="str">
        <f t="shared" si="367"/>
        <v>0.205955478888961-0.0100464211307504i</v>
      </c>
      <c r="U793" t="str">
        <f t="shared" si="368"/>
        <v>0.0000499999999999998-0.00365923904657873i</v>
      </c>
      <c r="V793" t="str">
        <f t="shared" si="369"/>
        <v>3.33333333333333E-06-0.0040251629512366i</v>
      </c>
      <c r="W793" t="str">
        <f t="shared" si="370"/>
        <v>0.0000144741320718739-0.00191682303076264i</v>
      </c>
      <c r="X793" t="str">
        <f t="shared" si="371"/>
        <v>0.0000837243010007605-0.00191326856554588i</v>
      </c>
      <c r="Y793" t="str">
        <f t="shared" si="372"/>
        <v>0.009+0.0414061911743135i</v>
      </c>
      <c r="Z793" t="str">
        <f t="shared" si="373"/>
        <v>-0.637679556151702-0.176351736828184i</v>
      </c>
      <c r="AA793" t="str">
        <f t="shared" si="374"/>
        <v>77.439869871734-336.682035510532i</v>
      </c>
      <c r="AB793" t="str">
        <f t="shared" si="375"/>
        <v>1.42271216479634-0.0693992975204687i</v>
      </c>
      <c r="AC793" t="str">
        <f t="shared" si="376"/>
        <v>4.29953990164044-3.6277168486798i</v>
      </c>
      <c r="AD793" t="str">
        <f t="shared" si="377"/>
        <v>0.201247983208652+0.153660953739798i</v>
      </c>
      <c r="AE793" t="str">
        <f t="shared" si="378"/>
        <v>-0.10123334853423-0.133476880150657i</v>
      </c>
      <c r="AF793" t="str">
        <f t="shared" si="379"/>
        <v>-12.4585274430553-3.63974115313422i</v>
      </c>
      <c r="AG793" t="str">
        <f t="shared" si="380"/>
        <v>1.24369659114114-0.202202688848909i</v>
      </c>
      <c r="AH793" t="str">
        <f t="shared" si="381"/>
        <v>0.348691837925378+1.69003839142117i</v>
      </c>
      <c r="AI793">
        <f t="shared" si="382"/>
        <v>4.7389782441485178</v>
      </c>
      <c r="AJ793">
        <f t="shared" si="383"/>
        <v>78.342211054660154</v>
      </c>
      <c r="AK793"/>
      <c r="AL793"/>
      <c r="AM793"/>
      <c r="AN793"/>
    </row>
    <row r="794" spans="1:40" x14ac:dyDescent="0.25">
      <c r="A794"/>
      <c r="B794">
        <f t="shared" si="384"/>
        <v>66000</v>
      </c>
      <c r="C794" s="186" t="str">
        <f t="shared" si="352"/>
        <v>-0.0000175450564468307+0.0371063938403303i</v>
      </c>
      <c r="D794" s="158" t="str">
        <f t="shared" si="353"/>
        <v>-5.95714046910539+0.284482352775866i</v>
      </c>
      <c r="E794" t="str">
        <f t="shared" si="354"/>
        <v>2870</v>
      </c>
      <c r="F794" t="str">
        <f t="shared" si="355"/>
        <v>0.777000777000777</v>
      </c>
      <c r="G794" t="str">
        <f t="shared" si="350"/>
        <v>0.777000777000777</v>
      </c>
      <c r="H794" t="str">
        <f t="shared" si="356"/>
        <v>6.5068893278065+3.92239473867424i</v>
      </c>
      <c r="I794" t="str">
        <f t="shared" si="357"/>
        <v>259.181393921158i</v>
      </c>
      <c r="J794" t="str">
        <f t="shared" si="351"/>
        <v>-56.4588036846356+56.0549224968075i</v>
      </c>
      <c r="K794" t="str">
        <f t="shared" si="358"/>
        <v>2.2952551046665-2.31179264172391i</v>
      </c>
      <c r="L794" t="str">
        <f t="shared" si="359"/>
        <v>0.138707238324012-0.119158105609702i</v>
      </c>
      <c r="M794" t="str">
        <f t="shared" si="360"/>
        <v>2.43396234299051-2.43095074733361i</v>
      </c>
      <c r="N794" t="str">
        <f t="shared" si="361"/>
        <v>-0.292704041468452i</v>
      </c>
      <c r="O794" t="str">
        <f t="shared" si="362"/>
        <v>0.957467146519361-0.288542307705598i</v>
      </c>
      <c r="P794" t="str">
        <f t="shared" si="363"/>
        <v>0.042532853480639+0.288542307705598i</v>
      </c>
      <c r="Q794" t="str">
        <f t="shared" si="364"/>
        <v>-0.042532853480639+0.004161733762854i</v>
      </c>
      <c r="R794" t="str">
        <f t="shared" si="365"/>
        <v>-0.333015475957836-6.81657132614957i</v>
      </c>
      <c r="S794" t="str">
        <f t="shared" si="366"/>
        <v>0.0302137218132289i</v>
      </c>
      <c r="T794" t="str">
        <f t="shared" si="367"/>
        <v>0.205953989768316-0.0100616369500901i</v>
      </c>
      <c r="U794" t="str">
        <f t="shared" si="368"/>
        <v>0.0000499999999999998-0.003653694744993i</v>
      </c>
      <c r="V794" t="str">
        <f t="shared" si="369"/>
        <v>3.33333333333333E-06-0.0040190642194923i</v>
      </c>
      <c r="W794" t="str">
        <f t="shared" si="370"/>
        <v>0.0000144741304115496-0.00191391899230458i</v>
      </c>
      <c r="X794" t="str">
        <f t="shared" si="371"/>
        <v>0.0000835148881231417-0.00191037748084202i</v>
      </c>
      <c r="Y794" t="str">
        <f t="shared" si="372"/>
        <v>0.009+0.0414690230273853i</v>
      </c>
      <c r="Z794" t="str">
        <f t="shared" si="373"/>
        <v>-0.63578294719163-0.175545755022968i</v>
      </c>
      <c r="AA794" t="str">
        <f t="shared" si="374"/>
        <v>77.1940419464122-336.179527558861i</v>
      </c>
      <c r="AB794" t="str">
        <f t="shared" si="375"/>
        <v>1.42270187815542-0.0695044063109156i</v>
      </c>
      <c r="AC794" t="str">
        <f t="shared" si="376"/>
        <v>4.29384100826767-3.62768930156753i</v>
      </c>
      <c r="AD794" t="str">
        <f t="shared" si="377"/>
        <v>0.201315179927093+0.153895898073864i</v>
      </c>
      <c r="AE794" t="str">
        <f t="shared" si="378"/>
        <v>-0.100976986786146-0.13318441289599i</v>
      </c>
      <c r="AF794" t="str">
        <f t="shared" si="379"/>
        <v>-12.4640297969119-3.63791238589837i</v>
      </c>
      <c r="AG794" t="str">
        <f t="shared" si="380"/>
        <v>1.24354267756028-0.201989468314622i</v>
      </c>
      <c r="AH794" t="str">
        <f t="shared" si="381"/>
        <v>0.348463067316327+1.68691097562486i</v>
      </c>
      <c r="AI794">
        <f t="shared" si="382"/>
        <v>4.7233147351899998</v>
      </c>
      <c r="AJ794">
        <f t="shared" si="383"/>
        <v>78.328643472880728</v>
      </c>
      <c r="AK794"/>
      <c r="AL794"/>
      <c r="AM794"/>
      <c r="AN794"/>
    </row>
    <row r="795" spans="1:40" x14ac:dyDescent="0.25">
      <c r="A795"/>
      <c r="B795">
        <f t="shared" si="384"/>
        <v>66100</v>
      </c>
      <c r="C795" s="186" t="str">
        <f t="shared" si="352"/>
        <v>-0.0000174920102110118+0.0370502571122119i</v>
      </c>
      <c r="D795" s="158" t="str">
        <f t="shared" si="353"/>
        <v>-5.95714006241758+0.284051971193625i</v>
      </c>
      <c r="E795" t="str">
        <f t="shared" si="354"/>
        <v>2870</v>
      </c>
      <c r="F795" t="str">
        <f t="shared" si="355"/>
        <v>0.777000777000777</v>
      </c>
      <c r="G795" t="str">
        <f t="shared" si="350"/>
        <v>0.777000777000777</v>
      </c>
      <c r="H795" t="str">
        <f t="shared" si="356"/>
        <v>6.51237742646524+3.92013131563567i</v>
      </c>
      <c r="I795" t="str">
        <f t="shared" si="357"/>
        <v>259.574093002857i</v>
      </c>
      <c r="J795" t="str">
        <f t="shared" si="351"/>
        <v>-56.6330531788216+56.1398541975602i</v>
      </c>
      <c r="K795" t="str">
        <f t="shared" si="358"/>
        <v>2.29163138089871-2.31176378556276i</v>
      </c>
      <c r="L795" t="str">
        <f t="shared" si="359"/>
        <v>0.138528853665734-0.119185172540961i</v>
      </c>
      <c r="M795" t="str">
        <f t="shared" si="360"/>
        <v>2.43016023456444-2.43094895810372i</v>
      </c>
      <c r="N795" t="str">
        <f t="shared" si="361"/>
        <v>-0.293147532440374i</v>
      </c>
      <c r="O795" t="str">
        <f t="shared" si="362"/>
        <v>0.957339086455723-0.288966907351209i</v>
      </c>
      <c r="P795" t="str">
        <f t="shared" si="363"/>
        <v>0.042660913544277+0.288966907351209i</v>
      </c>
      <c r="Q795" t="str">
        <f t="shared" si="364"/>
        <v>-0.042660913544277+0.004180625089165i</v>
      </c>
      <c r="R795" t="str">
        <f t="shared" si="365"/>
        <v>-0.333014510378692-6.80620952636177i</v>
      </c>
      <c r="S795" t="str">
        <f t="shared" si="366"/>
        <v>0.0302595001796126i</v>
      </c>
      <c r="T795" t="str">
        <f t="shared" si="367"/>
        <v>0.205952498385425-0.0100768526366176i</v>
      </c>
      <c r="U795" t="str">
        <f t="shared" si="368"/>
        <v>0.0000499999999999998-0.00364816721890375i</v>
      </c>
      <c r="V795" t="str">
        <f t="shared" si="369"/>
        <v>3.33333333333333E-06-0.00401298394079414i</v>
      </c>
      <c r="W795" t="str">
        <f t="shared" si="370"/>
        <v>0.0000144741287487083-0.00191102374101131i</v>
      </c>
      <c r="X795" t="str">
        <f t="shared" si="371"/>
        <v>0.0000833064233049898-0.00190749510989698i</v>
      </c>
      <c r="Y795" t="str">
        <f t="shared" si="372"/>
        <v>0.009+0.0415318548804571i</v>
      </c>
      <c r="Z795" t="str">
        <f t="shared" si="373"/>
        <v>-0.633894689839554-0.174744769992041i</v>
      </c>
      <c r="AA795" t="str">
        <f t="shared" si="374"/>
        <v>76.9493957068284-335.678485071425i</v>
      </c>
      <c r="AB795" t="str">
        <f t="shared" si="375"/>
        <v>1.42269157588722-0.0696095141839141i</v>
      </c>
      <c r="AC795" t="str">
        <f t="shared" si="376"/>
        <v>4.28815131779145-3.62765287742307i</v>
      </c>
      <c r="AD795" t="str">
        <f t="shared" si="377"/>
        <v>0.201382475517021+0.154130802205085i</v>
      </c>
      <c r="AE795" t="str">
        <f t="shared" si="378"/>
        <v>-0.100721730276967-0.132893231423163i</v>
      </c>
      <c r="AF795" t="str">
        <f t="shared" si="379"/>
        <v>-12.4695174888828-3.63607934444205i</v>
      </c>
      <c r="AG795" t="str">
        <f t="shared" si="380"/>
        <v>1.24338944742217-0.201776961807429i</v>
      </c>
      <c r="AH795" t="str">
        <f t="shared" si="381"/>
        <v>0.348233710237821+1.68379442239362i</v>
      </c>
      <c r="AI795">
        <f t="shared" si="382"/>
        <v>4.7076765549221875</v>
      </c>
      <c r="AJ795">
        <f t="shared" si="383"/>
        <v>78.315119272955386</v>
      </c>
      <c r="AK795"/>
      <c r="AL795"/>
      <c r="AM795"/>
      <c r="AN795"/>
    </row>
    <row r="796" spans="1:40" x14ac:dyDescent="0.25">
      <c r="A796"/>
      <c r="B796">
        <f t="shared" si="384"/>
        <v>66200</v>
      </c>
      <c r="C796" s="186" t="str">
        <f t="shared" si="352"/>
        <v>-0.0000174392041843085+0.0369942899813462i</v>
      </c>
      <c r="D796" s="158" t="str">
        <f t="shared" si="353"/>
        <v>-5.95713965757137+0.283622889856988i</v>
      </c>
      <c r="E796" t="str">
        <f t="shared" si="354"/>
        <v>2870</v>
      </c>
      <c r="F796" t="str">
        <f t="shared" si="355"/>
        <v>0.777000777000777</v>
      </c>
      <c r="G796" t="str">
        <f t="shared" si="350"/>
        <v>0.777000777000777</v>
      </c>
      <c r="H796" t="str">
        <f t="shared" si="356"/>
        <v>6.51785090112693+3.91786496453178i</v>
      </c>
      <c r="I796" t="str">
        <f t="shared" si="357"/>
        <v>259.966792084555i</v>
      </c>
      <c r="J796" t="str">
        <f t="shared" si="351"/>
        <v>-56.8075664875332+56.224785898313i</v>
      </c>
      <c r="K796" t="str">
        <f t="shared" si="358"/>
        <v>2.28801361429903-2.31172931016129i</v>
      </c>
      <c r="L796" t="str">
        <f t="shared" si="359"/>
        <v>0.138350658206976-0.11921193812471i</v>
      </c>
      <c r="M796" t="str">
        <f t="shared" si="360"/>
        <v>2.42636427250601-2.430941248286i</v>
      </c>
      <c r="N796" t="str">
        <f t="shared" si="361"/>
        <v>-0.293591023412296i</v>
      </c>
      <c r="O796" t="str">
        <f t="shared" si="362"/>
        <v>0.957210838098574-0.289391450161584i</v>
      </c>
      <c r="P796" t="str">
        <f t="shared" si="363"/>
        <v>0.042789161901426+0.289391450161584i</v>
      </c>
      <c r="Q796" t="str">
        <f t="shared" si="364"/>
        <v>-0.042789161901426+0.00419957325071196i</v>
      </c>
      <c r="R796" t="str">
        <f t="shared" si="365"/>
        <v>-0.333013543327763-6.79587895645549i</v>
      </c>
      <c r="S796" t="str">
        <f t="shared" si="366"/>
        <v>0.0303052785459963i</v>
      </c>
      <c r="T796" t="str">
        <f t="shared" si="367"/>
        <v>0.205951004740258-0.0100920681901371i</v>
      </c>
      <c r="U796" t="str">
        <f t="shared" si="368"/>
        <v>0.0000499999999999998-0.00364265639228909i</v>
      </c>
      <c r="V796" t="str">
        <f t="shared" si="369"/>
        <v>3.33333333333333E-06-0.00400692203151801i</v>
      </c>
      <c r="W796" t="str">
        <f t="shared" si="370"/>
        <v>0.0000144741270833498-0.0019081372370618i</v>
      </c>
      <c r="X796" t="str">
        <f t="shared" si="371"/>
        <v>0.0000830989008345499-0.00190462141342821i</v>
      </c>
      <c r="Y796" t="str">
        <f t="shared" si="372"/>
        <v>0.009+0.0415946867335289i</v>
      </c>
      <c r="Z796" t="str">
        <f t="shared" si="373"/>
        <v>-0.632014735952666-0.173948742826334i</v>
      </c>
      <c r="AA796" t="str">
        <f t="shared" si="374"/>
        <v>76.7059235318869-335.178901898725i</v>
      </c>
      <c r="AB796" t="str">
        <f t="shared" si="375"/>
        <v>1.42268125799152-0.0697146211381116i</v>
      </c>
      <c r="AC796" t="str">
        <f t="shared" si="376"/>
        <v>4.28247082742126-3.62760761921581i</v>
      </c>
      <c r="AD796" t="str">
        <f t="shared" si="377"/>
        <v>0.201449869966701+0.15436566615007i</v>
      </c>
      <c r="AE796" t="str">
        <f t="shared" si="378"/>
        <v>-0.100467572812349-0.13260332735523i</v>
      </c>
      <c r="AF796" t="str">
        <f t="shared" si="379"/>
        <v>-12.4749905586983-3.63424207467479i</v>
      </c>
      <c r="AG796" t="str">
        <f t="shared" si="380"/>
        <v>1.24323689630784-0.201565166494314i</v>
      </c>
      <c r="AH796" t="str">
        <f t="shared" si="381"/>
        <v>0.348003778446607+1.68068867873225i</v>
      </c>
      <c r="AI796">
        <f t="shared" si="382"/>
        <v>4.6920636334737855</v>
      </c>
      <c r="AJ796">
        <f t="shared" si="383"/>
        <v>78.301638196980448</v>
      </c>
      <c r="AK796"/>
      <c r="AL796"/>
      <c r="AM796"/>
      <c r="AN796"/>
    </row>
    <row r="797" spans="1:40" x14ac:dyDescent="0.25">
      <c r="A797"/>
      <c r="B797">
        <f t="shared" si="384"/>
        <v>66300</v>
      </c>
      <c r="C797" s="186" t="str">
        <f t="shared" si="352"/>
        <v>-0.0000173866369185894+0.0369384916803254i</v>
      </c>
      <c r="D797" s="158" t="str">
        <f t="shared" si="353"/>
        <v>-5.95713925455567+0.283195102882495i</v>
      </c>
      <c r="E797" t="str">
        <f t="shared" si="354"/>
        <v>2870</v>
      </c>
      <c r="F797" t="str">
        <f t="shared" si="355"/>
        <v>0.777000777000777</v>
      </c>
      <c r="G797" t="str">
        <f t="shared" si="350"/>
        <v>0.777000777000777</v>
      </c>
      <c r="H797" t="str">
        <f t="shared" si="356"/>
        <v>6.5233097914782+3.9155957250754i</v>
      </c>
      <c r="I797" t="str">
        <f t="shared" si="357"/>
        <v>260.359491166254i</v>
      </c>
      <c r="J797" t="str">
        <f t="shared" si="351"/>
        <v>-56.9823436107704+56.3097175990657i</v>
      </c>
      <c r="K797" t="str">
        <f t="shared" si="358"/>
        <v>2.28440180262007-2.31168924321013i</v>
      </c>
      <c r="L797" t="str">
        <f t="shared" si="359"/>
        <v>0.138172652256764-0.119238403366419i</v>
      </c>
      <c r="M797" t="str">
        <f t="shared" si="360"/>
        <v>2.42257445487683-2.43092764657655i</v>
      </c>
      <c r="N797" t="str">
        <f t="shared" si="361"/>
        <v>-0.294034514384218i</v>
      </c>
      <c r="O797" t="str">
        <f t="shared" si="362"/>
        <v>0.957082401473141-0.289815936053223i</v>
      </c>
      <c r="P797" t="str">
        <f t="shared" si="363"/>
        <v>0.0429175985268589+0.289815936053223i</v>
      </c>
      <c r="Q797" t="str">
        <f t="shared" si="364"/>
        <v>-0.0429175985268589+0.00421857833099504i</v>
      </c>
      <c r="R797" t="str">
        <f t="shared" si="365"/>
        <v>-0.33301257480503-6.78557947511884i</v>
      </c>
      <c r="S797" t="str">
        <f t="shared" si="366"/>
        <v>0.03035105691238i</v>
      </c>
      <c r="T797" t="str">
        <f t="shared" si="367"/>
        <v>0.205949508832809-0.0101072836104457i</v>
      </c>
      <c r="U797" t="str">
        <f t="shared" si="368"/>
        <v>0.00005-0.0036371621895858i</v>
      </c>
      <c r="V797" t="str">
        <f t="shared" si="369"/>
        <v>3.33333333333333E-06-0.00400087840854438i</v>
      </c>
      <c r="W797" t="str">
        <f t="shared" si="370"/>
        <v>0.0000144741254154742-0.00190525944087534i</v>
      </c>
      <c r="X797" t="str">
        <f t="shared" si="371"/>
        <v>0.0000828923150430041-0.00190175635238866i</v>
      </c>
      <c r="Y797" t="str">
        <f t="shared" si="372"/>
        <v>0.009+0.0416575185866007i</v>
      </c>
      <c r="Z797" t="str">
        <f t="shared" si="373"/>
        <v>-0.630143037726066-0.173157634980973i</v>
      </c>
      <c r="AA797" t="str">
        <f t="shared" si="374"/>
        <v>76.4636178621071-334.680771923165i</v>
      </c>
      <c r="AB797" t="str">
        <f t="shared" si="375"/>
        <v>1.4226709244683-0.0698197271721064i</v>
      </c>
      <c r="AC797" t="str">
        <f t="shared" si="376"/>
        <v>4.2767995342538-3.62755356976422i</v>
      </c>
      <c r="AD797" t="str">
        <f t="shared" si="377"/>
        <v>0.201517363264388+0.154600489925105i</v>
      </c>
      <c r="AE797" t="str">
        <f t="shared" si="378"/>
        <v>-0.100214508239638-0.132314692385807i</v>
      </c>
      <c r="AF797" t="str">
        <f t="shared" si="379"/>
        <v>-12.4804490460339-3.6324006221929i</v>
      </c>
      <c r="AG797" t="str">
        <f t="shared" si="380"/>
        <v>1.24308501983352-0.201354079555353i</v>
      </c>
      <c r="AH797" t="str">
        <f t="shared" si="381"/>
        <v>0.347773283564094+1.67759369196679i</v>
      </c>
      <c r="AI797">
        <f t="shared" si="382"/>
        <v>4.6764759012230233</v>
      </c>
      <c r="AJ797">
        <f t="shared" si="383"/>
        <v>78.288199988620562</v>
      </c>
      <c r="AK797"/>
      <c r="AL797"/>
      <c r="AM797"/>
      <c r="AN797"/>
    </row>
    <row r="798" spans="1:40" x14ac:dyDescent="0.25">
      <c r="A798"/>
      <c r="B798">
        <f t="shared" si="384"/>
        <v>66400</v>
      </c>
      <c r="C798" s="186" t="str">
        <f t="shared" si="352"/>
        <v>-0.0000173343069766196+0.0368828614463649i</v>
      </c>
      <c r="D798" s="158" t="str">
        <f t="shared" si="353"/>
        <v>-5.95713885335945+0.282768604422131i</v>
      </c>
      <c r="E798" t="str">
        <f t="shared" si="354"/>
        <v>2870</v>
      </c>
      <c r="F798" t="str">
        <f t="shared" si="355"/>
        <v>0.777000777000777</v>
      </c>
      <c r="G798" t="str">
        <f t="shared" si="350"/>
        <v>0.777000777000777</v>
      </c>
      <c r="H798" t="str">
        <f t="shared" si="356"/>
        <v>6.52875413715053+3.9133236367032i</v>
      </c>
      <c r="I798" t="str">
        <f t="shared" si="357"/>
        <v>260.752190247953i</v>
      </c>
      <c r="J798" t="str">
        <f t="shared" si="351"/>
        <v>-57.1573845485333+56.3946492998185i</v>
      </c>
      <c r="K798" t="str">
        <f t="shared" si="358"/>
        <v>2.28079594354306-2.31164361230003i</v>
      </c>
      <c r="L798" t="str">
        <f t="shared" si="359"/>
        <v>0.137994836120327-0.119264569269886i</v>
      </c>
      <c r="M798" t="str">
        <f t="shared" si="360"/>
        <v>2.41879077966339-2.43090818156992i</v>
      </c>
      <c r="N798" t="str">
        <f t="shared" si="361"/>
        <v>-0.294478005356139i</v>
      </c>
      <c r="O798" t="str">
        <f t="shared" si="362"/>
        <v>0.956953776604684-0.290240364942633i</v>
      </c>
      <c r="P798" t="str">
        <f t="shared" si="363"/>
        <v>0.0430462233953161+0.290240364942633i</v>
      </c>
      <c r="Q798" t="str">
        <f t="shared" si="364"/>
        <v>-0.0430462233953161+0.00423764041350599i</v>
      </c>
      <c r="R798" t="str">
        <f t="shared" si="365"/>
        <v>-0.333011604810188-6.77531094189039i</v>
      </c>
      <c r="S798" t="str">
        <f t="shared" si="366"/>
        <v>0.0303968352787637i</v>
      </c>
      <c r="T798" t="str">
        <f t="shared" si="367"/>
        <v>0.205948010663048-0.010122498897332i</v>
      </c>
      <c r="U798" t="str">
        <f t="shared" si="368"/>
        <v>0.00005-0.00363168453568582i</v>
      </c>
      <c r="V798" t="str">
        <f t="shared" si="369"/>
        <v>3.33333333333333E-06-0.0039948529892544i</v>
      </c>
      <c r="W798" t="str">
        <f t="shared" si="370"/>
        <v>0.0000144741237450817-0.00190239031310961i</v>
      </c>
      <c r="X798" t="str">
        <f t="shared" si="371"/>
        <v>0.0000826866603040731-0.00189889988796489i</v>
      </c>
      <c r="Y798" t="str">
        <f t="shared" si="372"/>
        <v>0.009+0.0417203504396725i</v>
      </c>
      <c r="Z798" t="str">
        <f t="shared" si="373"/>
        <v>-0.628279547689965-0.172371408271269i</v>
      </c>
      <c r="AA798" t="str">
        <f t="shared" si="374"/>
        <v>76.2224711990233-334.184089058869i</v>
      </c>
      <c r="AB798" t="str">
        <f t="shared" si="375"/>
        <v>1.42266057531733-0.0699248322844384i</v>
      </c>
      <c r="AC798" t="str">
        <f t="shared" si="376"/>
        <v>4.27113743527303-3.62749077173498i</v>
      </c>
      <c r="AD798" t="str">
        <f t="shared" si="377"/>
        <v>0.201584955398335+0.154835273546133i</v>
      </c>
      <c r="AE798" t="str">
        <f t="shared" si="378"/>
        <v>-0.0999625304475535-0.132027318278328i</v>
      </c>
      <c r="AF798" t="str">
        <f t="shared" si="379"/>
        <v>-12.48589299051-3.63055503228107i</v>
      </c>
      <c r="AG798" t="str">
        <f t="shared" si="380"/>
        <v>1.24293381365035-0.201143698183674i</v>
      </c>
      <c r="AH798" t="str">
        <f t="shared" si="381"/>
        <v>0.347542237077995+1.674509409742i</v>
      </c>
      <c r="AI798">
        <f t="shared" si="382"/>
        <v>4.66091328879551</v>
      </c>
      <c r="AJ798">
        <f t="shared" si="383"/>
        <v>78.274804393091898</v>
      </c>
      <c r="AK798"/>
      <c r="AL798"/>
      <c r="AM798"/>
      <c r="AN798"/>
    </row>
    <row r="799" spans="1:40" x14ac:dyDescent="0.25">
      <c r="A799"/>
      <c r="B799">
        <f t="shared" si="384"/>
        <v>66500</v>
      </c>
      <c r="C799" s="186" t="str">
        <f t="shared" si="352"/>
        <v>-0.0000172822129319621+0.036827398521268i</v>
      </c>
      <c r="D799" s="158" t="str">
        <f t="shared" si="353"/>
        <v>-5.95713845397177+0.282343388663055i</v>
      </c>
      <c r="E799" t="str">
        <f t="shared" si="354"/>
        <v>2870</v>
      </c>
      <c r="F799" t="str">
        <f t="shared" si="355"/>
        <v>0.777000777000777</v>
      </c>
      <c r="G799" t="str">
        <f t="shared" si="350"/>
        <v>0.777000777000777</v>
      </c>
      <c r="H799" t="str">
        <f t="shared" si="356"/>
        <v>6.53418397771935+3.91104873857755i</v>
      </c>
      <c r="I799" t="str">
        <f t="shared" si="357"/>
        <v>261.144889329652i</v>
      </c>
      <c r="J799" t="str">
        <f t="shared" si="351"/>
        <v>-57.3326893008218+56.4795810005712i</v>
      </c>
      <c r="K799" t="str">
        <f t="shared" si="358"/>
        <v>2.27719603467852-2.31159244492212i</v>
      </c>
      <c r="L799" t="str">
        <f t="shared" si="359"/>
        <v>0.137817210099123-0.119290436837236i</v>
      </c>
      <c r="M799" t="str">
        <f t="shared" si="360"/>
        <v>2.41501324477764-2.43088288175936i</v>
      </c>
      <c r="N799" t="str">
        <f t="shared" si="361"/>
        <v>-0.294921496328061i</v>
      </c>
      <c r="O799" t="str">
        <f t="shared" si="362"/>
        <v>0.956824963518501-0.290664736746339i</v>
      </c>
      <c r="P799" t="str">
        <f t="shared" si="363"/>
        <v>0.043175036481499+0.290664736746339i</v>
      </c>
      <c r="Q799" t="str">
        <f t="shared" si="364"/>
        <v>-0.043175036481499+0.00425675958172195i</v>
      </c>
      <c r="R799" t="str">
        <f t="shared" si="365"/>
        <v>-0.333010633343388-6.76507321715407i</v>
      </c>
      <c r="S799" t="str">
        <f t="shared" si="366"/>
        <v>0.0304426136451474i</v>
      </c>
      <c r="T799" t="str">
        <f t="shared" si="367"/>
        <v>0.205946510230956-0.0101377140505986i</v>
      </c>
      <c r="U799" t="str">
        <f t="shared" si="368"/>
        <v>0.00005-0.00362622335593291i</v>
      </c>
      <c r="V799" t="str">
        <f t="shared" si="369"/>
        <v>3.33333333333333E-06-0.00398884569152621i</v>
      </c>
      <c r="W799" t="str">
        <f t="shared" si="370"/>
        <v>0.0000144741220721722-0.00189952981465896i</v>
      </c>
      <c r="X799" t="str">
        <f t="shared" si="371"/>
        <v>0.000082481931033645-0.00189605198157553i</v>
      </c>
      <c r="Y799" t="str">
        <f t="shared" si="372"/>
        <v>0.009+0.0417831822927443i</v>
      </c>
      <c r="Z799" t="str">
        <f t="shared" si="373"/>
        <v>-0.626424218707062-0.171590024868832i</v>
      </c>
      <c r="AA799" t="str">
        <f t="shared" si="374"/>
        <v>75.9824761045966-333.688847251513i</v>
      </c>
      <c r="AB799" t="str">
        <f t="shared" si="375"/>
        <v>1.42265021053849-0.0700299364737438i</v>
      </c>
      <c r="AC799" t="str">
        <f t="shared" si="376"/>
        <v>4.26548452735143-3.62741926764439i</v>
      </c>
      <c r="AD799" t="str">
        <f t="shared" si="377"/>
        <v>0.201652646356792+0.155070017028775i</v>
      </c>
      <c r="AE799" t="str">
        <f t="shared" si="378"/>
        <v>-0.099711633365887-0.131741196865369i</v>
      </c>
      <c r="AF799" t="str">
        <f t="shared" si="379"/>
        <v>-12.4913224316911-3.62870534991449i</v>
      </c>
      <c r="AG799" t="str">
        <f t="shared" si="380"/>
        <v>1.24278327344399-0.200934019585404i</v>
      </c>
      <c r="AH799" t="str">
        <f t="shared" si="381"/>
        <v>0.347310650343749+1.67143578001955i</v>
      </c>
      <c r="AI799">
        <f t="shared" si="382"/>
        <v>4.6453757270653293</v>
      </c>
      <c r="AJ799">
        <f t="shared" si="383"/>
        <v>78.261451157157012</v>
      </c>
      <c r="AK799"/>
      <c r="AL799"/>
      <c r="AM799"/>
      <c r="AN799"/>
    </row>
    <row r="800" spans="1:40" x14ac:dyDescent="0.25">
      <c r="A800"/>
      <c r="B800">
        <f t="shared" si="384"/>
        <v>66600</v>
      </c>
      <c r="C800" s="186" t="str">
        <f t="shared" si="352"/>
        <v>-0.000017230353368881+0.0367721021513917i</v>
      </c>
      <c r="D800" s="158" t="str">
        <f t="shared" si="353"/>
        <v>-5.95713805638179+0.281919449827336i</v>
      </c>
      <c r="E800" t="str">
        <f t="shared" si="354"/>
        <v>2870</v>
      </c>
      <c r="F800" t="str">
        <f t="shared" si="355"/>
        <v>0.777000777000777</v>
      </c>
      <c r="G800" t="str">
        <f t="shared" si="350"/>
        <v>0.777000777000777</v>
      </c>
      <c r="H800" t="str">
        <f t="shared" si="356"/>
        <v>6.53959935270363+3.908771069588i</v>
      </c>
      <c r="I800" t="str">
        <f t="shared" si="357"/>
        <v>261.53758841135i</v>
      </c>
      <c r="J800" t="str">
        <f t="shared" si="351"/>
        <v>-57.508257867636+56.564512701324i</v>
      </c>
      <c r="K800" t="str">
        <f t="shared" si="358"/>
        <v>2.27360207356683-2.31153576846801i</v>
      </c>
      <c r="L800" t="str">
        <f t="shared" si="359"/>
        <v>0.137639774490854-0.119316007068902i</v>
      </c>
      <c r="M800" t="str">
        <f t="shared" si="360"/>
        <v>2.41124184805768-2.43085177553691i</v>
      </c>
      <c r="N800" t="str">
        <f t="shared" si="361"/>
        <v>-0.295364987299983i</v>
      </c>
      <c r="O800" t="str">
        <f t="shared" si="362"/>
        <v>0.956695962239929-0.291089051380872i</v>
      </c>
      <c r="P800" t="str">
        <f t="shared" si="363"/>
        <v>0.043304037760071+0.291089051380872i</v>
      </c>
      <c r="Q800" t="str">
        <f t="shared" si="364"/>
        <v>-0.043304037760071+0.00427593591911102i</v>
      </c>
      <c r="R800" t="str">
        <f t="shared" si="365"/>
        <v>-0.333009660404424-6.75486616213237i</v>
      </c>
      <c r="S800" t="str">
        <f t="shared" si="366"/>
        <v>0.0304883920115309i</v>
      </c>
      <c r="T800" t="str">
        <f t="shared" si="367"/>
        <v>0.205945007536517-0.0101529290700369i</v>
      </c>
      <c r="U800" t="str">
        <f t="shared" si="368"/>
        <v>0.00005-0.00362077857611919i</v>
      </c>
      <c r="V800" t="str">
        <f t="shared" si="369"/>
        <v>3.33333333333333E-06-0.00398285643373112i</v>
      </c>
      <c r="W800" t="str">
        <f t="shared" si="370"/>
        <v>0.0000144741203967453-0.0018966779066526i</v>
      </c>
      <c r="X800" t="str">
        <f t="shared" si="371"/>
        <v>0.0000822781216893872-0.00189321259486933i</v>
      </c>
      <c r="Y800" t="str">
        <f t="shared" si="372"/>
        <v>0.009+0.041846014145816i</v>
      </c>
      <c r="Z800" t="str">
        <f t="shared" si="373"/>
        <v>-0.624577003969762-0.170813447297655i</v>
      </c>
      <c r="AA800" t="str">
        <f t="shared" si="374"/>
        <v>75.7436252006297-333.195040478142i</v>
      </c>
      <c r="AB800" t="str">
        <f t="shared" si="375"/>
        <v>1.42263983013166-0.0701350397385817i</v>
      </c>
      <c r="AC800" t="str">
        <f t="shared" si="376"/>
        <v>4.25984080725125-3.62733909985793i</v>
      </c>
      <c r="AD800" t="str">
        <f t="shared" si="377"/>
        <v>0.201720436128005+0.155304720388323i</v>
      </c>
      <c r="AE800" t="str">
        <f t="shared" si="378"/>
        <v>-0.0994618109651752-0.131456320047911i</v>
      </c>
      <c r="AF800" t="str">
        <f t="shared" si="379"/>
        <v>-12.4967374090854-3.62685161976066i</v>
      </c>
      <c r="AG800" t="str">
        <f t="shared" si="380"/>
        <v>1.24263339493435-0.200725040979606i</v>
      </c>
      <c r="AH800" t="str">
        <f t="shared" si="381"/>
        <v>0.347078534586036+1.66837275107536i</v>
      </c>
      <c r="AI800">
        <f t="shared" si="382"/>
        <v>4.629863147151938</v>
      </c>
      <c r="AJ800">
        <f t="shared" si="383"/>
        <v>78.24814002911009</v>
      </c>
      <c r="AK800"/>
      <c r="AL800"/>
      <c r="AM800"/>
      <c r="AN800"/>
    </row>
    <row r="801" spans="1:40" x14ac:dyDescent="0.25">
      <c r="A801"/>
      <c r="B801">
        <f t="shared" si="384"/>
        <v>66700</v>
      </c>
      <c r="C801" s="186" t="str">
        <f t="shared" si="352"/>
        <v>-0.000017178726882245+0.0367169715876131i</v>
      </c>
      <c r="D801" s="158" t="str">
        <f t="shared" si="353"/>
        <v>-5.95713766057872+0.281496782171701i</v>
      </c>
      <c r="E801" t="str">
        <f t="shared" si="354"/>
        <v>2870</v>
      </c>
      <c r="F801" t="str">
        <f t="shared" si="355"/>
        <v>0.777000777000777</v>
      </c>
      <c r="G801" t="str">
        <f t="shared" si="350"/>
        <v>0.777000777000777</v>
      </c>
      <c r="H801" t="str">
        <f t="shared" si="356"/>
        <v>6.54500030156497+3.90649066835293i</v>
      </c>
      <c r="I801" t="str">
        <f t="shared" si="357"/>
        <v>261.930287493049i</v>
      </c>
      <c r="J801" t="str">
        <f t="shared" si="351"/>
        <v>-57.6840902489758+56.6494444020767i</v>
      </c>
      <c r="K801" t="str">
        <f t="shared" si="358"/>
        <v>2.27001405767891-2.31147361023003i</v>
      </c>
      <c r="L801" t="str">
        <f t="shared" si="359"/>
        <v>0.137462529589483-0.119341280963628i</v>
      </c>
      <c r="M801" t="str">
        <f t="shared" si="360"/>
        <v>2.40747658726839-2.43081489119366i</v>
      </c>
      <c r="N801" t="str">
        <f t="shared" si="361"/>
        <v>-0.295808478271905i</v>
      </c>
      <c r="O801" t="str">
        <f t="shared" si="362"/>
        <v>0.95656677279434-0.291513308762777i</v>
      </c>
      <c r="P801" t="str">
        <f t="shared" si="363"/>
        <v>0.04343322720566+0.291513308762777i</v>
      </c>
      <c r="Q801" t="str">
        <f t="shared" si="364"/>
        <v>-0.04343322720566+0.00429516950912801i</v>
      </c>
      <c r="R801" t="str">
        <f t="shared" si="365"/>
        <v>-0.333008685993444-6.74468963887988i</v>
      </c>
      <c r="S801" t="str">
        <f t="shared" si="366"/>
        <v>0.0305341703779146i</v>
      </c>
      <c r="T801" t="str">
        <f t="shared" si="367"/>
        <v>0.205943502579714-0.0101681439554493i</v>
      </c>
      <c r="U801" t="str">
        <f t="shared" si="368"/>
        <v>0.00005-0.00361535012248183i</v>
      </c>
      <c r="V801" t="str">
        <f t="shared" si="369"/>
        <v>3.33333333333333E-06-0.00397688513473002i</v>
      </c>
      <c r="W801" t="str">
        <f t="shared" si="370"/>
        <v>0.0000144741187188015-0.00189383455045284i</v>
      </c>
      <c r="X801" t="str">
        <f t="shared" si="371"/>
        <v>0.0000820752267703785-0.00189038168972361i</v>
      </c>
      <c r="Y801" t="str">
        <f t="shared" si="372"/>
        <v>0.009+0.0419088459988878i</v>
      </c>
      <c r="Z801" t="str">
        <f t="shared" si="373"/>
        <v>-0.622737856997584-0.170041638430308i</v>
      </c>
      <c r="AA801" t="str">
        <f t="shared" si="374"/>
        <v>75.5059111681882-332.702662746999i</v>
      </c>
      <c r="AB801" t="str">
        <f t="shared" si="375"/>
        <v>1.42262943409674-0.0702401420775871i</v>
      </c>
      <c r="AC801" t="str">
        <f t="shared" si="376"/>
        <v>4.25420627162502-3.62725031059096i</v>
      </c>
      <c r="AD801" t="str">
        <f t="shared" si="377"/>
        <v>0.201788324700213+0.155539383639744i</v>
      </c>
      <c r="AE801" t="str">
        <f t="shared" si="378"/>
        <v>-0.0992130572564006-0.131172679794671i</v>
      </c>
      <c r="AF801" t="str">
        <f t="shared" si="379"/>
        <v>-12.5021379621437-3.62499388618123i</v>
      </c>
      <c r="AG801" t="str">
        <f t="shared" si="380"/>
        <v>1.24248417387519-0.20051675959823i</v>
      </c>
      <c r="AH801" t="str">
        <f t="shared" si="381"/>
        <v>0.346845900900173+1.66532027149761i</v>
      </c>
      <c r="AI801">
        <f t="shared" si="382"/>
        <v>4.6143754804202191</v>
      </c>
      <c r="AJ801">
        <f t="shared" si="383"/>
        <v>78.234870758770157</v>
      </c>
      <c r="AK801"/>
      <c r="AL801"/>
      <c r="AM801"/>
      <c r="AN801"/>
    </row>
    <row r="802" spans="1:40" x14ac:dyDescent="0.25">
      <c r="A802"/>
      <c r="B802">
        <f t="shared" si="384"/>
        <v>66800</v>
      </c>
      <c r="C802" s="186" t="str">
        <f t="shared" si="352"/>
        <v>-0.0000171273320774326+0.0366620060852944i</v>
      </c>
      <c r="D802" s="158" t="str">
        <f t="shared" si="353"/>
        <v>-5.95713726655188+0.281075379987257i</v>
      </c>
      <c r="E802" t="str">
        <f t="shared" si="354"/>
        <v>2870</v>
      </c>
      <c r="F802" t="str">
        <f t="shared" si="355"/>
        <v>0.777000777000777</v>
      </c>
      <c r="G802" t="str">
        <f t="shared" si="350"/>
        <v>0.777000777000777</v>
      </c>
      <c r="H802" t="str">
        <f t="shared" si="356"/>
        <v>6.55038686370719+3.90420757322119i</v>
      </c>
      <c r="I802" t="str">
        <f t="shared" si="357"/>
        <v>262.322986574748i</v>
      </c>
      <c r="J802" t="str">
        <f t="shared" si="351"/>
        <v>-57.8601864448413+56.7343761028294i</v>
      </c>
      <c r="K802" t="str">
        <f t="shared" si="358"/>
        <v>2.26643198441674-2.31140599740136i</v>
      </c>
      <c r="L802" t="str">
        <f t="shared" si="359"/>
        <v>0.137285475685256-0.11936625951845i</v>
      </c>
      <c r="M802" t="str">
        <f t="shared" si="360"/>
        <v>2.403717460102-2.43077225691981i</v>
      </c>
      <c r="N802" t="str">
        <f t="shared" si="361"/>
        <v>-0.296251969243827i</v>
      </c>
      <c r="O802" t="str">
        <f t="shared" si="362"/>
        <v>0.956437395207142-0.291937508808609i</v>
      </c>
      <c r="P802" t="str">
        <f t="shared" si="363"/>
        <v>0.043562604792858+0.291937508808609i</v>
      </c>
      <c r="Q802" t="str">
        <f t="shared" si="364"/>
        <v>-0.043562604792858+0.00431446043521799i</v>
      </c>
      <c r="R802" t="str">
        <f t="shared" si="365"/>
        <v>-0.333007710110398-6.73454351027698i</v>
      </c>
      <c r="S802" t="str">
        <f t="shared" si="366"/>
        <v>0.0305799487442983i</v>
      </c>
      <c r="T802" t="str">
        <f t="shared" si="367"/>
        <v>0.205941995360517-0.0101833587066321i</v>
      </c>
      <c r="U802" t="str">
        <f t="shared" si="368"/>
        <v>0.00005-0.00360993792169967i</v>
      </c>
      <c r="V802" t="str">
        <f t="shared" si="369"/>
        <v>3.33333333333333E-06-0.00397093171386964i</v>
      </c>
      <c r="W802" t="str">
        <f t="shared" si="370"/>
        <v>0.0000144741170383409-0.00189099970765337i</v>
      </c>
      <c r="X802" t="str">
        <f t="shared" si="371"/>
        <v>0.0000818732408167367-0.00188755922824248i</v>
      </c>
      <c r="Y802" t="str">
        <f t="shared" si="372"/>
        <v>0.009+0.0419716778519596i</v>
      </c>
      <c r="Z802" t="str">
        <f t="shared" si="373"/>
        <v>-0.620906731634476-0.169274561484153i</v>
      </c>
      <c r="AA802" t="str">
        <f t="shared" si="374"/>
        <v>75.2693267470317-332.21170809735i</v>
      </c>
      <c r="AB802" t="str">
        <f t="shared" si="375"/>
        <v>1.42261902243351-0.0703452434893528i</v>
      </c>
      <c r="AC802" t="str">
        <f t="shared" si="376"/>
        <v>4.24858091701648-3.62715294190824i</v>
      </c>
      <c r="AD802" t="str">
        <f t="shared" si="377"/>
        <v>0.201856312061654+0.155774006797681i</v>
      </c>
      <c r="AE802" t="str">
        <f t="shared" si="378"/>
        <v>-0.0989653662906838-0.130890268141399i</v>
      </c>
      <c r="AF802" t="str">
        <f t="shared" si="379"/>
        <v>-12.5075241302591-3.62313219323393i</v>
      </c>
      <c r="AG802" t="str">
        <f t="shared" si="380"/>
        <v>1.24233560605388-0.200309172686063i</v>
      </c>
      <c r="AH802" t="str">
        <f t="shared" si="381"/>
        <v>0.346612760253624+1.66227829018439i</v>
      </c>
      <c r="AI802">
        <f t="shared" si="382"/>
        <v>4.5989126584787652</v>
      </c>
      <c r="AJ802">
        <f t="shared" si="383"/>
        <v>78.221643097467393</v>
      </c>
      <c r="AK802"/>
      <c r="AL802"/>
      <c r="AM802"/>
      <c r="AN802"/>
    </row>
    <row r="803" spans="1:40" x14ac:dyDescent="0.25">
      <c r="A803"/>
      <c r="B803">
        <f t="shared" si="384"/>
        <v>66900</v>
      </c>
      <c r="C803" s="186" t="str">
        <f t="shared" si="352"/>
        <v>-0.0000170761675702374+0.0366072049042503i</v>
      </c>
      <c r="D803" s="158" t="str">
        <f t="shared" si="353"/>
        <v>-5.95713687429066+0.280655237599252i</v>
      </c>
      <c r="E803" t="str">
        <f t="shared" si="354"/>
        <v>2870</v>
      </c>
      <c r="F803" t="str">
        <f t="shared" si="355"/>
        <v>0.777000777000777</v>
      </c>
      <c r="G803" t="str">
        <f t="shared" si="350"/>
        <v>0.777000777000777</v>
      </c>
      <c r="H803" t="str">
        <f t="shared" si="356"/>
        <v>6.55575907847553+3.9019218222737i</v>
      </c>
      <c r="I803" t="str">
        <f t="shared" si="357"/>
        <v>262.715685656446i</v>
      </c>
      <c r="J803" t="str">
        <f t="shared" si="351"/>
        <v>-58.0365464552323+56.8193078035821i</v>
      </c>
      <c r="K803" t="str">
        <f t="shared" si="358"/>
        <v>2.26285585111404-2.31133295707617i</v>
      </c>
      <c r="L803" t="str">
        <f t="shared" si="359"/>
        <v>0.137108613064716-0.119390943728695i</v>
      </c>
      <c r="M803" t="str">
        <f t="shared" si="360"/>
        <v>2.39996446417876-2.43072390080486i</v>
      </c>
      <c r="N803" t="str">
        <f t="shared" si="361"/>
        <v>-0.296695460215749i</v>
      </c>
      <c r="O803" t="str">
        <f t="shared" si="362"/>
        <v>0.956307829503784-0.292361651434934i</v>
      </c>
      <c r="P803" t="str">
        <f t="shared" si="363"/>
        <v>0.043692170496216+0.292361651434934i</v>
      </c>
      <c r="Q803" t="str">
        <f t="shared" si="364"/>
        <v>-0.043692170496216+0.00433380878081502i</v>
      </c>
      <c r="R803" t="str">
        <f t="shared" si="365"/>
        <v>-0.333006732755074-6.72442764002451i</v>
      </c>
      <c r="S803" t="str">
        <f t="shared" si="366"/>
        <v>0.030625727110682i</v>
      </c>
      <c r="T803" t="str">
        <f t="shared" si="367"/>
        <v>0.205940485878918-0.0101985733233767i</v>
      </c>
      <c r="U803" t="str">
        <f t="shared" si="368"/>
        <v>0.0000500000000000002-0.00360454190088997i</v>
      </c>
      <c r="V803" t="str">
        <f t="shared" si="369"/>
        <v>3.33333333333333E-06-0.00396499609097895i</v>
      </c>
      <c r="W803" t="str">
        <f t="shared" si="370"/>
        <v>0.000014474115355363-0.00188817334007752i</v>
      </c>
      <c r="X803" t="str">
        <f t="shared" si="371"/>
        <v>0.0000816721584092507-0.00188474517275521i</v>
      </c>
      <c r="Y803" t="str">
        <f t="shared" si="372"/>
        <v>0.009+0.0420345097050314i</v>
      </c>
      <c r="Z803" t="str">
        <f t="shared" si="373"/>
        <v>-0.619083582046231-0.168512180017597i</v>
      </c>
      <c r="AA803" t="str">
        <f t="shared" si="374"/>
        <v>75.033864735048-331.72217059931i</v>
      </c>
      <c r="AB803" t="str">
        <f t="shared" si="375"/>
        <v>1.42260859514192-0.0704503439724379i</v>
      </c>
      <c r="AC803" t="str">
        <f t="shared" si="376"/>
        <v>4.24296473986215-3.62704703572491i</v>
      </c>
      <c r="AD803" t="str">
        <f t="shared" si="377"/>
        <v>0.201924398200563+0.156008589876463i</v>
      </c>
      <c r="AE803" t="str">
        <f t="shared" si="378"/>
        <v>-0.0987187321589801-0.13060907719022i</v>
      </c>
      <c r="AF803" t="str">
        <f t="shared" si="379"/>
        <v>-12.5128959527662-3.62126658467445i</v>
      </c>
      <c r="AG803" t="str">
        <f t="shared" si="380"/>
        <v>1.24218768729103-0.20010227750067i</v>
      </c>
      <c r="AH803" t="str">
        <f t="shared" si="381"/>
        <v>0.346379123487333+1.65924675634173i</v>
      </c>
      <c r="AI803">
        <f t="shared" si="382"/>
        <v>4.5834746131798489</v>
      </c>
      <c r="AJ803">
        <f t="shared" si="383"/>
        <v>78.208456798037332</v>
      </c>
      <c r="AK803"/>
      <c r="AL803"/>
      <c r="AM803"/>
      <c r="AN803"/>
    </row>
    <row r="804" spans="1:40" x14ac:dyDescent="0.25">
      <c r="A804"/>
      <c r="B804">
        <f t="shared" si="384"/>
        <v>67000</v>
      </c>
      <c r="C804" s="186" t="str">
        <f t="shared" si="352"/>
        <v>-0.0000170252319867754+0.0365525673087147i</v>
      </c>
      <c r="D804" s="158" t="str">
        <f t="shared" si="353"/>
        <v>-5.95713648378453+0.280236349366813i</v>
      </c>
      <c r="E804" t="str">
        <f t="shared" si="354"/>
        <v>2870</v>
      </c>
      <c r="F804" t="str">
        <f t="shared" si="355"/>
        <v>0.777000777000777</v>
      </c>
      <c r="G804" t="str">
        <f t="shared" si="350"/>
        <v>0.777000777000777</v>
      </c>
      <c r="H804" t="str">
        <f t="shared" si="356"/>
        <v>6.56111698515622+3.89963345332496i</v>
      </c>
      <c r="I804" t="str">
        <f t="shared" si="357"/>
        <v>263.108384738145i</v>
      </c>
      <c r="J804" t="str">
        <f t="shared" si="351"/>
        <v>-58.2131702801491+56.9042395043348i</v>
      </c>
      <c r="K804" t="str">
        <f t="shared" si="358"/>
        <v>2.25928565503687-2.3112545162499i</v>
      </c>
      <c r="L804" t="str">
        <f t="shared" si="359"/>
        <v>0.136931942010725-0.119415334587971i</v>
      </c>
      <c r="M804" t="str">
        <f t="shared" si="360"/>
        <v>2.39621759704759-2.43066985083787i</v>
      </c>
      <c r="N804" t="str">
        <f t="shared" si="361"/>
        <v>-0.297138951187671i</v>
      </c>
      <c r="O804" t="str">
        <f t="shared" si="362"/>
        <v>0.956178075709748-0.29278573655833i</v>
      </c>
      <c r="P804" t="str">
        <f t="shared" si="363"/>
        <v>0.043821924290252+0.29278573655833i</v>
      </c>
      <c r="Q804" t="str">
        <f t="shared" si="364"/>
        <v>-0.043821924290252+0.00435321462934096i</v>
      </c>
      <c r="R804" t="str">
        <f t="shared" si="365"/>
        <v>-0.333005753927521-6.71434189263645i</v>
      </c>
      <c r="S804" t="str">
        <f t="shared" si="366"/>
        <v>0.0306715054770657i</v>
      </c>
      <c r="T804" t="str">
        <f t="shared" si="367"/>
        <v>0.205938974134891-0.0102137878054824i</v>
      </c>
      <c r="U804" t="str">
        <f t="shared" si="368"/>
        <v>0.0000500000000000002-0.00359916198760505i</v>
      </c>
      <c r="V804" t="str">
        <f t="shared" si="369"/>
        <v>3.33333333333333E-06-0.00395907818636556i</v>
      </c>
      <c r="W804" t="str">
        <f t="shared" si="370"/>
        <v>0.0000144741136698682-0.00188535540977651i</v>
      </c>
      <c r="X804" t="str">
        <f t="shared" si="371"/>
        <v>0.0000814719741690187-0.00188193948581451i</v>
      </c>
      <c r="Y804" t="str">
        <f t="shared" si="372"/>
        <v>0.009+0.0420973415581032i</v>
      </c>
      <c r="Z804" t="str">
        <f t="shared" si="373"/>
        <v>-0.61726836271787-0.167754457926419i</v>
      </c>
      <c r="AA804" t="str">
        <f t="shared" si="374"/>
        <v>74.7995179876956-331.234044353676i</v>
      </c>
      <c r="AB804" t="str">
        <f t="shared" si="375"/>
        <v>1.42259815222178-0.070555443525456i</v>
      </c>
      <c r="AC804" t="str">
        <f t="shared" si="376"/>
        <v>4.2373577364914-3.62693263380634i</v>
      </c>
      <c r="AD804" t="str">
        <f t="shared" si="377"/>
        <v>0.201992583105164+0.156243132890096i</v>
      </c>
      <c r="AE804" t="str">
        <f t="shared" si="378"/>
        <v>-0.0984731489917741-0.130329099108944i</v>
      </c>
      <c r="AF804" t="str">
        <f t="shared" si="379"/>
        <v>-12.5182534689407-3.61939710395815i</v>
      </c>
      <c r="AG804" t="str">
        <f t="shared" si="380"/>
        <v>1.24204041344017-0.199896071312336i</v>
      </c>
      <c r="AH804" t="str">
        <f t="shared" si="381"/>
        <v>0.346145001317207+1.6562256194812i</v>
      </c>
      <c r="AI804">
        <f t="shared" si="382"/>
        <v>4.568061276617307</v>
      </c>
      <c r="AJ804">
        <f t="shared" si="383"/>
        <v>78.195311614806712</v>
      </c>
      <c r="AK804"/>
      <c r="AL804"/>
      <c r="AM804"/>
      <c r="AN804"/>
    </row>
    <row r="805" spans="1:40" x14ac:dyDescent="0.25">
      <c r="A805"/>
      <c r="B805">
        <f t="shared" si="384"/>
        <v>67100</v>
      </c>
      <c r="C805" s="186" t="str">
        <f t="shared" si="352"/>
        <v>-0.0000169745239633925+0.0364980925673073i</v>
      </c>
      <c r="D805" s="158" t="str">
        <f t="shared" si="353"/>
        <v>-5.95713609502301+0.279818709682689i</v>
      </c>
      <c r="E805" t="str">
        <f t="shared" si="354"/>
        <v>2870</v>
      </c>
      <c r="F805" t="str">
        <f t="shared" si="355"/>
        <v>0.777000777000777</v>
      </c>
      <c r="G805" t="str">
        <f t="shared" si="350"/>
        <v>0.777000777000777</v>
      </c>
      <c r="H805" t="str">
        <f t="shared" si="356"/>
        <v>6.56646062297561+3.89734250392476i</v>
      </c>
      <c r="I805" t="str">
        <f t="shared" si="357"/>
        <v>263.501083819844i</v>
      </c>
      <c r="J805" t="str">
        <f t="shared" si="351"/>
        <v>-58.3900579195914+56.9891712050876i</v>
      </c>
      <c r="K805" t="str">
        <f t="shared" si="358"/>
        <v>2.25572139338419-2.31117070181933i</v>
      </c>
      <c r="L805" t="str">
        <f t="shared" si="359"/>
        <v>0.136755462802481-0.119439433088157i</v>
      </c>
      <c r="M805" t="str">
        <f t="shared" si="360"/>
        <v>2.39247685618667-2.43061013490749i</v>
      </c>
      <c r="N805" t="str">
        <f t="shared" si="361"/>
        <v>-0.297582442159593i</v>
      </c>
      <c r="O805" t="str">
        <f t="shared" si="362"/>
        <v>0.956048133850555-0.293209764095386i</v>
      </c>
      <c r="P805" t="str">
        <f t="shared" si="363"/>
        <v>0.043951866149445+0.293209764095386i</v>
      </c>
      <c r="Q805" t="str">
        <f t="shared" si="364"/>
        <v>-0.043951866149445+0.00437267806420699i</v>
      </c>
      <c r="R805" t="str">
        <f t="shared" si="365"/>
        <v>-0.33300477362763-6.70428613343474i</v>
      </c>
      <c r="S805" t="str">
        <f t="shared" si="366"/>
        <v>0.0307172838434494i</v>
      </c>
      <c r="T805" t="str">
        <f t="shared" si="367"/>
        <v>0.205937460128417-0.0102290021527435i</v>
      </c>
      <c r="U805" t="str">
        <f t="shared" si="368"/>
        <v>0.0000500000000000002-0.00359379810982919i</v>
      </c>
      <c r="V805" t="str">
        <f t="shared" si="369"/>
        <v>3.33333333333333E-06-0.00395317792081211i</v>
      </c>
      <c r="W805" t="str">
        <f t="shared" si="370"/>
        <v>0.0000144741119818562-0.00188254587902781i</v>
      </c>
      <c r="X805" t="str">
        <f t="shared" si="371"/>
        <v>0.0000812726827570889-0.00187914213019491i</v>
      </c>
      <c r="Y805" t="str">
        <f t="shared" si="372"/>
        <v>0.009+0.042160173411175i</v>
      </c>
      <c r="Z805" t="str">
        <f t="shared" si="373"/>
        <v>-0.615461028451074-0.167001359440118i</v>
      </c>
      <c r="AA805" t="str">
        <f t="shared" si="374"/>
        <v>74.5662794174503-330.747323491746i</v>
      </c>
      <c r="AB805" t="str">
        <f t="shared" si="375"/>
        <v>1.42258769367298-0.0706605421469861i</v>
      </c>
      <c r="AC805" t="str">
        <f t="shared" si="376"/>
        <v>4.23175990312805-3.62680977776848i</v>
      </c>
      <c r="AD805" t="str">
        <f t="shared" si="377"/>
        <v>0.202060866763685+0.156477635852273i</v>
      </c>
      <c r="AE805" t="str">
        <f t="shared" si="378"/>
        <v>-0.0982286109587877-0.130050326130416i</v>
      </c>
      <c r="AF805" t="str">
        <f t="shared" si="379"/>
        <v>-12.5235967179986-3.61752379424207i</v>
      </c>
      <c r="AG805" t="str">
        <f t="shared" si="380"/>
        <v>1.2418937803875-0.199690551404026i</v>
      </c>
      <c r="AH805" t="str">
        <f t="shared" si="381"/>
        <v>0.345910404335472+1.65321482941787i</v>
      </c>
      <c r="AI805">
        <f t="shared" si="382"/>
        <v>4.5526725811260418</v>
      </c>
      <c r="AJ805">
        <f t="shared" si="383"/>
        <v>78.182207303585116</v>
      </c>
      <c r="AK805"/>
      <c r="AL805"/>
      <c r="AM805"/>
      <c r="AN805"/>
    </row>
    <row r="806" spans="1:40" x14ac:dyDescent="0.25">
      <c r="A806"/>
      <c r="B806">
        <f t="shared" si="384"/>
        <v>67200</v>
      </c>
      <c r="C806" s="186" t="str">
        <f t="shared" si="352"/>
        <v>-0.000016924042146573+0.0364437799530015i</v>
      </c>
      <c r="D806" s="158" t="str">
        <f t="shared" si="353"/>
        <v>-5.95713570799575+0.279402312973012i</v>
      </c>
      <c r="E806" t="str">
        <f t="shared" si="354"/>
        <v>2870</v>
      </c>
      <c r="F806" t="str">
        <f t="shared" si="355"/>
        <v>0.777000777000777</v>
      </c>
      <c r="G806" t="str">
        <f t="shared" si="350"/>
        <v>0.777000777000777</v>
      </c>
      <c r="H806" t="str">
        <f t="shared" si="356"/>
        <v>6.57179003109989+3.89504901135964i</v>
      </c>
      <c r="I806" t="str">
        <f t="shared" si="357"/>
        <v>263.893782901543i</v>
      </c>
      <c r="J806" t="str">
        <f t="shared" si="351"/>
        <v>-58.5672093735594+57.0741029058403i</v>
      </c>
      <c r="K806" t="str">
        <f t="shared" si="358"/>
        <v>2.25216306328848-2.31108154058285i</v>
      </c>
      <c r="L806" t="str">
        <f t="shared" si="359"/>
        <v>0.136579175715535-0.119463240219397i</v>
      </c>
      <c r="M806" t="str">
        <f t="shared" si="360"/>
        <v>2.38874223900401-2.43054478080225i</v>
      </c>
      <c r="N806" t="str">
        <f t="shared" si="361"/>
        <v>-0.298025933131515i</v>
      </c>
      <c r="O806" t="str">
        <f t="shared" si="362"/>
        <v>0.955918003951762-0.293633733962703i</v>
      </c>
      <c r="P806" t="str">
        <f t="shared" si="363"/>
        <v>0.044081996048238+0.293633733962703i</v>
      </c>
      <c r="Q806" t="str">
        <f t="shared" si="364"/>
        <v>-0.044081996048238+0.00439219916881201i</v>
      </c>
      <c r="R806" t="str">
        <f t="shared" si="365"/>
        <v>-0.333003791855465-6.69426022854283i</v>
      </c>
      <c r="S806" t="str">
        <f t="shared" si="366"/>
        <v>0.0307630622098331i</v>
      </c>
      <c r="T806" t="str">
        <f t="shared" si="367"/>
        <v>0.205935943859475-0.01024421636496i</v>
      </c>
      <c r="U806" t="str">
        <f t="shared" si="368"/>
        <v>0.0000500000000000002-0.00358845019597527i</v>
      </c>
      <c r="V806" t="str">
        <f t="shared" si="369"/>
        <v>3.33333333333333E-06-0.0039472952155728i</v>
      </c>
      <c r="W806" t="str">
        <f t="shared" si="370"/>
        <v>0.0000144741102913273-0.0018797447103334i</v>
      </c>
      <c r="X806" t="str">
        <f t="shared" si="371"/>
        <v>0.0000810742788741031-0.00187635306889109i</v>
      </c>
      <c r="Y806" t="str">
        <f t="shared" si="372"/>
        <v>0.009+0.0422230052642468i</v>
      </c>
      <c r="Z806" t="str">
        <f t="shared" si="373"/>
        <v>-0.613661534361641-0.166252849118308i</v>
      </c>
      <c r="AA806" t="str">
        <f t="shared" si="374"/>
        <v>74.3341419932606-330.262002175156i</v>
      </c>
      <c r="AB806" t="str">
        <f t="shared" si="375"/>
        <v>1.42257721949535-0.0707656398356467i</v>
      </c>
      <c r="AC806" t="str">
        <f t="shared" si="376"/>
        <v>4.22617123589076-3.62667850907815i</v>
      </c>
      <c r="AD806" t="str">
        <f t="shared" si="377"/>
        <v>0.202129249164343+0.156712098776373i</v>
      </c>
      <c r="AE806" t="str">
        <f t="shared" si="378"/>
        <v>-0.0979851122686753-0.129772750551859i</v>
      </c>
      <c r="AF806" t="str">
        <f t="shared" si="379"/>
        <v>-12.5289257390956-3.61564669838663i</v>
      </c>
      <c r="AG806" t="str">
        <f t="shared" si="380"/>
        <v>1.24174778405149-0.199485715071313i</v>
      </c>
      <c r="AH806" t="str">
        <f t="shared" si="381"/>
        <v>0.345675343012019+1.65021433626815i</v>
      </c>
      <c r="AI806">
        <f t="shared" si="382"/>
        <v>4.5373084592808413</v>
      </c>
      <c r="AJ806">
        <f t="shared" si="383"/>
        <v>78.169143621655834</v>
      </c>
      <c r="AK806"/>
      <c r="AL806"/>
      <c r="AM806"/>
      <c r="AN806"/>
    </row>
    <row r="807" spans="1:40" x14ac:dyDescent="0.25">
      <c r="A807"/>
      <c r="B807">
        <f t="shared" si="384"/>
        <v>67300</v>
      </c>
      <c r="C807" s="186" t="str">
        <f t="shared" si="352"/>
        <v>-0.0000168737851928501+0.0363896287430915i</v>
      </c>
      <c r="D807" s="158" t="str">
        <f t="shared" si="353"/>
        <v>-5.95713532269244+0.278987153697035i</v>
      </c>
      <c r="E807" t="str">
        <f t="shared" si="354"/>
        <v>2870</v>
      </c>
      <c r="F807" t="str">
        <f t="shared" si="355"/>
        <v>0.777000777000777</v>
      </c>
      <c r="G807" t="str">
        <f t="shared" si="350"/>
        <v>0.777000777000777</v>
      </c>
      <c r="H807" t="str">
        <f t="shared" si="356"/>
        <v>6.57710524863423+3.89275301265459i</v>
      </c>
      <c r="I807" t="str">
        <f t="shared" si="357"/>
        <v>264.286481983241i</v>
      </c>
      <c r="J807" t="str">
        <f t="shared" si="351"/>
        <v>-58.7446246420531+57.1590346065931i</v>
      </c>
      <c r="K807" t="str">
        <f t="shared" si="358"/>
        <v>2.24861066181633-2.31098705924054i</v>
      </c>
      <c r="L807" t="str">
        <f t="shared" si="359"/>
        <v>0.13640308102181-0.119486756970091i</v>
      </c>
      <c r="M807" t="str">
        <f t="shared" si="360"/>
        <v>2.38501374283814-2.43047381621063i</v>
      </c>
      <c r="N807" t="str">
        <f t="shared" si="361"/>
        <v>-0.298469424103437i</v>
      </c>
      <c r="O807" t="str">
        <f t="shared" si="362"/>
        <v>0.955787686038964-0.294057646076893i</v>
      </c>
      <c r="P807" t="str">
        <f t="shared" si="363"/>
        <v>0.044212313961036+0.294057646076893i</v>
      </c>
      <c r="Q807" t="str">
        <f t="shared" si="364"/>
        <v>-0.044212313961036+0.00441177802654402i</v>
      </c>
      <c r="R807" t="str">
        <f t="shared" si="365"/>
        <v>-0.333002808610993-6.68426404488003i</v>
      </c>
      <c r="S807" t="str">
        <f t="shared" si="366"/>
        <v>0.0308088405762168i</v>
      </c>
      <c r="T807" t="str">
        <f t="shared" si="367"/>
        <v>0.205934425328047-0.0102594304419285i</v>
      </c>
      <c r="U807" t="str">
        <f t="shared" si="368"/>
        <v>0.0000499999999999998-0.0035831181748817i</v>
      </c>
      <c r="V807" t="str">
        <f t="shared" si="369"/>
        <v>3.33333333333333E-06-0.00394142999236986i</v>
      </c>
      <c r="W807" t="str">
        <f t="shared" si="370"/>
        <v>0.0000144741085982811-0.00187695186641816i</v>
      </c>
      <c r="X807" t="str">
        <f t="shared" si="371"/>
        <v>0.0000808767572599469-0.00187357226511632i</v>
      </c>
      <c r="Y807" t="str">
        <f t="shared" si="372"/>
        <v>0.009+0.0422858371173186i</v>
      </c>
      <c r="Z807" t="str">
        <f t="shared" si="373"/>
        <v>-0.611869835876967-0.165508891847183i</v>
      </c>
      <c r="AA807" t="str">
        <f t="shared" si="374"/>
        <v>74.1030987400072-329.778074595704i</v>
      </c>
      <c r="AB807" t="str">
        <f t="shared" si="375"/>
        <v>1.42256672968878-0.0708707365900326i</v>
      </c>
      <c r="AC807" t="str">
        <f t="shared" si="376"/>
        <v>4.22059173079442-3.62653886905325i</v>
      </c>
      <c r="AD807" t="str">
        <f t="shared" si="377"/>
        <v>0.202197730295358+0.156946521675468i</v>
      </c>
      <c r="AE807" t="str">
        <f t="shared" si="378"/>
        <v>-0.0977426471687392-0.12949636473423i</v>
      </c>
      <c r="AF807" t="str">
        <f t="shared" si="379"/>
        <v>-12.5342405713267-3.61376585895756i</v>
      </c>
      <c r="AG807" t="str">
        <f t="shared" si="380"/>
        <v>1.24160242038267-0.19928155962234i</v>
      </c>
      <c r="AH807" t="str">
        <f t="shared" si="381"/>
        <v>0.345439827695814+1.64722409044771i</v>
      </c>
      <c r="AI807">
        <f t="shared" si="382"/>
        <v>4.5219688438956176</v>
      </c>
      <c r="AJ807">
        <f t="shared" si="383"/>
        <v>78.156120327764398</v>
      </c>
      <c r="AK807"/>
      <c r="AL807"/>
      <c r="AM807"/>
      <c r="AN807"/>
    </row>
    <row r="808" spans="1:40" x14ac:dyDescent="0.25">
      <c r="A808"/>
      <c r="B808">
        <f t="shared" si="384"/>
        <v>67400</v>
      </c>
      <c r="C808" s="186" t="str">
        <f t="shared" si="352"/>
        <v>-0.0000168237517687155+0.0363356382191609i</v>
      </c>
      <c r="D808" s="158" t="str">
        <f t="shared" si="353"/>
        <v>-5.95713493910285+0.2785732263469i</v>
      </c>
      <c r="E808" t="str">
        <f t="shared" si="354"/>
        <v>2870</v>
      </c>
      <c r="F808" t="str">
        <f t="shared" si="355"/>
        <v>0.777000777000777</v>
      </c>
      <c r="G808" t="str">
        <f t="shared" si="350"/>
        <v>0.777000777000777</v>
      </c>
      <c r="H808" t="str">
        <f t="shared" si="356"/>
        <v>6.58240631462238+3.89045454457447i</v>
      </c>
      <c r="I808" t="str">
        <f t="shared" si="357"/>
        <v>264.67918106494i</v>
      </c>
      <c r="J808" t="str">
        <f t="shared" si="351"/>
        <v>-58.9223037250724+57.2439663073458i</v>
      </c>
      <c r="K808" t="str">
        <f t="shared" si="358"/>
        <v>2.24506418596905-2.31088728439447i</v>
      </c>
      <c r="L808" t="str">
        <f t="shared" si="359"/>
        <v>0.13622717898962-0.11950998432689i</v>
      </c>
      <c r="M808" t="str">
        <f t="shared" si="360"/>
        <v>2.38129136495867-2.43039726872136i</v>
      </c>
      <c r="N808" t="str">
        <f t="shared" si="361"/>
        <v>-0.298912915075358i</v>
      </c>
      <c r="O808" t="str">
        <f t="shared" si="362"/>
        <v>0.955657180137793-0.294481500354577i</v>
      </c>
      <c r="P808" t="str">
        <f t="shared" si="363"/>
        <v>0.044342819862207+0.294481500354577i</v>
      </c>
      <c r="Q808" t="str">
        <f t="shared" si="364"/>
        <v>-0.044342819862207+0.00443141472078101i</v>
      </c>
      <c r="R808" t="str">
        <f t="shared" si="365"/>
        <v>-0.333001823893983-6.67429745015538i</v>
      </c>
      <c r="S808" t="str">
        <f t="shared" si="366"/>
        <v>0.0308546189426005i</v>
      </c>
      <c r="T808" t="str">
        <f t="shared" si="367"/>
        <v>0.205932904534114-0.0102746443834398i</v>
      </c>
      <c r="U808" t="str">
        <f t="shared" si="368"/>
        <v>0.0000499999999999998-0.00357780197580917i</v>
      </c>
      <c r="V808" t="str">
        <f t="shared" si="369"/>
        <v>3.33333333333333E-06-0.0039355821733901i</v>
      </c>
      <c r="W808" t="str">
        <f t="shared" si="370"/>
        <v>0.0000144741069027182-0.00187416731022819i</v>
      </c>
      <c r="X808" t="str">
        <f t="shared" si="371"/>
        <v>0.0000806801126934028-0.00187079968230081i</v>
      </c>
      <c r="Y808" t="str">
        <f t="shared" si="372"/>
        <v>0.009+0.0423486689703904i</v>
      </c>
      <c r="Z808" t="str">
        <f t="shared" si="373"/>
        <v>-0.610085888733539-0.164769452835988i</v>
      </c>
      <c r="AA808" t="str">
        <f t="shared" si="374"/>
        <v>73.8731427379695-329.295534975187i</v>
      </c>
      <c r="AB808" t="str">
        <f t="shared" si="375"/>
        <v>1.42255622425314-0.0709758324086988i</v>
      </c>
      <c r="AC808" t="str">
        <f t="shared" si="376"/>
        <v>4.21502138375088-3.62639089886299i</v>
      </c>
      <c r="AD808" t="str">
        <f t="shared" si="377"/>
        <v>0.202266310144934+0.157180904562321i</v>
      </c>
      <c r="AE808" t="str">
        <f t="shared" si="378"/>
        <v>-0.0975012099446266-0.12922116110158i</v>
      </c>
      <c r="AF808" t="str">
        <f t="shared" si="379"/>
        <v>-12.5395412537252-3.61188131822757i</v>
      </c>
      <c r="AG808" t="str">
        <f t="shared" si="380"/>
        <v>1.24145768536327-0.199078082377748i</v>
      </c>
      <c r="AH808" t="str">
        <f t="shared" si="381"/>
        <v>0.34520386861615+1.64424404266932i</v>
      </c>
      <c r="AI808">
        <f t="shared" si="382"/>
        <v>4.506653668022004</v>
      </c>
      <c r="AJ808">
        <f t="shared" si="383"/>
        <v>78.143137182111403</v>
      </c>
      <c r="AK808"/>
      <c r="AL808"/>
      <c r="AM808"/>
      <c r="AN808"/>
    </row>
    <row r="809" spans="1:40" x14ac:dyDescent="0.25">
      <c r="A809"/>
      <c r="B809">
        <f t="shared" si="384"/>
        <v>67500</v>
      </c>
      <c r="C809" s="186" t="str">
        <f t="shared" si="352"/>
        <v>-0.0000167739405505316+0.0362818076670504i</v>
      </c>
      <c r="D809" s="158" t="str">
        <f t="shared" si="353"/>
        <v>-5.95713455721685+0.278160525447387i</v>
      </c>
      <c r="E809" t="str">
        <f t="shared" si="354"/>
        <v>2870</v>
      </c>
      <c r="F809" t="str">
        <f t="shared" si="355"/>
        <v>0.777000777000777</v>
      </c>
      <c r="G809" t="str">
        <f t="shared" si="350"/>
        <v>0.777000777000777</v>
      </c>
      <c r="H809" t="str">
        <f t="shared" si="356"/>
        <v>6.58769326804609+3.88815364362569i</v>
      </c>
      <c r="I809" t="str">
        <f t="shared" si="357"/>
        <v>265.071880146639i</v>
      </c>
      <c r="J809" t="str">
        <f t="shared" si="351"/>
        <v>-59.1002466226173+57.3288980080986i</v>
      </c>
      <c r="K809" t="str">
        <f t="shared" si="358"/>
        <v>2.24152363268325-2.31078224254879i</v>
      </c>
      <c r="L809" t="str">
        <f t="shared" si="359"/>
        <v>0.136051469883687-0.119532923274684i</v>
      </c>
      <c r="M809" t="str">
        <f t="shared" si="360"/>
        <v>2.37757510256694-2.43031516582347i</v>
      </c>
      <c r="N809" t="str">
        <f t="shared" si="361"/>
        <v>-0.29935640604728i</v>
      </c>
      <c r="O809" t="str">
        <f t="shared" si="362"/>
        <v>0.955526486273916-0.294905296712392i</v>
      </c>
      <c r="P809" t="str">
        <f t="shared" si="363"/>
        <v>0.044473513726084+0.294905296712392i</v>
      </c>
      <c r="Q809" t="str">
        <f t="shared" si="364"/>
        <v>-0.044473513726084+0.00445110933488796i</v>
      </c>
      <c r="R809" t="str">
        <f t="shared" si="365"/>
        <v>-0.333000837704498-6.6643603128617i</v>
      </c>
      <c r="S809" t="str">
        <f t="shared" si="366"/>
        <v>0.0309003973089842i</v>
      </c>
      <c r="T809" t="str">
        <f t="shared" si="367"/>
        <v>0.205931381477653-0.0102898581892936i</v>
      </c>
      <c r="U809" t="str">
        <f t="shared" si="368"/>
        <v>0.0000499999999999998-0.0035725015284376i</v>
      </c>
      <c r="V809" t="str">
        <f t="shared" si="369"/>
        <v>3.33333333333333E-06-0.00392975168128137i</v>
      </c>
      <c r="W809" t="str">
        <f t="shared" si="370"/>
        <v>0.000014474105204638-0.00187139100492914i</v>
      </c>
      <c r="X809" t="str">
        <f t="shared" si="371"/>
        <v>0.0000804843399917996-0.00186803528409009i</v>
      </c>
      <c r="Y809" t="str">
        <f t="shared" si="372"/>
        <v>0.009+0.0424115008234622i</v>
      </c>
      <c r="Z809" t="str">
        <f t="shared" si="373"/>
        <v>-0.608309648974444-0.164034497613559i</v>
      </c>
      <c r="AA809" t="str">
        <f t="shared" si="374"/>
        <v>73.6442671222974-328.814377565225i</v>
      </c>
      <c r="AB809" t="str">
        <f t="shared" si="375"/>
        <v>1.42254570318826-0.0710809272902617i</v>
      </c>
      <c r="AC809" t="str">
        <f t="shared" si="376"/>
        <v>4.20946019056967-3.62623463952814i</v>
      </c>
      <c r="AD809" t="str">
        <f t="shared" si="377"/>
        <v>0.202334988701281+0.157415247449385i</v>
      </c>
      <c r="AE809" t="str">
        <f t="shared" si="378"/>
        <v>-0.0972607949200503-0.12894713214042i</v>
      </c>
      <c r="AF809" t="str">
        <f t="shared" si="379"/>
        <v>-12.5448278252629-3.6099931181783i</v>
      </c>
      <c r="AG809" t="str">
        <f t="shared" si="380"/>
        <v>1.24131357500693-0.19887528067064i</v>
      </c>
      <c r="AH809" t="str">
        <f t="shared" si="381"/>
        <v>0.344967475884089+1.64127414394082i</v>
      </c>
      <c r="AI809">
        <f t="shared" si="382"/>
        <v>4.4913628649487336</v>
      </c>
      <c r="AJ809">
        <f t="shared" si="383"/>
        <v>78.130193946339176</v>
      </c>
      <c r="AK809"/>
      <c r="AL809"/>
      <c r="AM809"/>
      <c r="AN809"/>
    </row>
    <row r="810" spans="1:40" x14ac:dyDescent="0.25">
      <c r="A810"/>
      <c r="B810">
        <f t="shared" si="384"/>
        <v>67600</v>
      </c>
      <c r="C810" s="186" t="str">
        <f t="shared" si="352"/>
        <v>-0.0000167243502244437+0.0362281363768263i</v>
      </c>
      <c r="D810" s="158" t="str">
        <f t="shared" si="353"/>
        <v>-5.95713417702434+0.277749045555668i</v>
      </c>
      <c r="E810" t="str">
        <f t="shared" si="354"/>
        <v>2870</v>
      </c>
      <c r="F810" t="str">
        <f t="shared" si="355"/>
        <v>0.777000777000777</v>
      </c>
      <c r="G810" t="str">
        <f t="shared" si="350"/>
        <v>0.777000777000777</v>
      </c>
      <c r="H810" t="str">
        <f t="shared" si="356"/>
        <v>6.5929661478244+3.88585034605769i</v>
      </c>
      <c r="I810" t="str">
        <f t="shared" si="357"/>
        <v>265.464579228338i</v>
      </c>
      <c r="J810" t="str">
        <f t="shared" si="351"/>
        <v>-59.2784533346879+57.4138297088513i</v>
      </c>
      <c r="K810" t="str">
        <f t="shared" si="358"/>
        <v>2.23798899883138-2.31067196010996i</v>
      </c>
      <c r="L810" t="str">
        <f t="shared" si="359"/>
        <v>0.135875953965158-0.119555574796597i</v>
      </c>
      <c r="M810" t="str">
        <f t="shared" si="360"/>
        <v>2.37386495279654-2.43022753490656i</v>
      </c>
      <c r="N810" t="str">
        <f t="shared" si="361"/>
        <v>-0.299799897019202i</v>
      </c>
      <c r="O810" t="str">
        <f t="shared" si="362"/>
        <v>0.955395604473039-0.295329035066984i</v>
      </c>
      <c r="P810" t="str">
        <f t="shared" si="363"/>
        <v>0.044604395526961+0.295329035066984i</v>
      </c>
      <c r="Q810" t="str">
        <f t="shared" si="364"/>
        <v>-0.044604395526961+0.00447086195221802i</v>
      </c>
      <c r="R810" t="str">
        <f t="shared" si="365"/>
        <v>-0.332999850042611-6.65445250227017i</v>
      </c>
      <c r="S810" t="str">
        <f t="shared" si="366"/>
        <v>0.0309461756753677i</v>
      </c>
      <c r="T810" t="str">
        <f t="shared" si="367"/>
        <v>0.205929856158643-0.0103050718592897i</v>
      </c>
      <c r="U810" t="str">
        <f t="shared" si="368"/>
        <v>0.00005-0.003567216762863i</v>
      </c>
      <c r="V810" t="str">
        <f t="shared" si="369"/>
        <v>3.33333333333333E-06-0.00392393843914929i</v>
      </c>
      <c r="W810" t="str">
        <f t="shared" si="370"/>
        <v>0.0000144741035040409-0.00186862291390464i</v>
      </c>
      <c r="X810" t="str">
        <f t="shared" si="371"/>
        <v>0.0000802894340106787-0.00186527903434348i</v>
      </c>
      <c r="Y810" t="str">
        <f t="shared" si="372"/>
        <v>0.009+0.042474332676534i</v>
      </c>
      <c r="Z810" t="str">
        <f t="shared" si="373"/>
        <v>-0.606541072946921-0.163303992024898i</v>
      </c>
      <c r="AA810" t="str">
        <f t="shared" si="374"/>
        <v>73.4164650824894-328.3345966471i</v>
      </c>
      <c r="AB810" t="str">
        <f t="shared" si="375"/>
        <v>1.42253516649401-0.0711860212333382i</v>
      </c>
      <c r="AC810" t="str">
        <f t="shared" si="376"/>
        <v>4.20390814695902-3.62607013192148i</v>
      </c>
      <c r="AD810" t="str">
        <f t="shared" si="377"/>
        <v>0.2024037659526+0.157649550348815i</v>
      </c>
      <c r="AE810" t="str">
        <f t="shared" si="378"/>
        <v>-0.0970213964564959-0.128674270399103i</v>
      </c>
      <c r="AF810" t="str">
        <f t="shared" si="379"/>
        <v>-12.5501003248487-3.60810130050202i</v>
      </c>
      <c r="AG810" t="str">
        <f t="shared" si="380"/>
        <v>1.24117008535841-0.198673151846518i</v>
      </c>
      <c r="AH810" t="str">
        <f t="shared" si="381"/>
        <v>0.344730659493667+1.63831434556305i</v>
      </c>
      <c r="AI810">
        <f t="shared" si="382"/>
        <v>4.4760963682005395</v>
      </c>
      <c r="AJ810">
        <f t="shared" si="383"/>
        <v>78.117290383525685</v>
      </c>
      <c r="AK810"/>
      <c r="AL810"/>
      <c r="AM810"/>
      <c r="AN810"/>
    </row>
    <row r="811" spans="1:40" x14ac:dyDescent="0.25">
      <c r="A811"/>
      <c r="B811">
        <f t="shared" si="384"/>
        <v>67700</v>
      </c>
      <c r="C811" s="186" t="str">
        <f t="shared" si="352"/>
        <v>-0.0000166749794862936+0.0361746236427498i</v>
      </c>
      <c r="D811" s="158" t="str">
        <f t="shared" si="353"/>
        <v>-5.95713379851535+0.277338781261082i</v>
      </c>
      <c r="E811" t="str">
        <f t="shared" si="354"/>
        <v>2870</v>
      </c>
      <c r="F811" t="str">
        <f t="shared" si="355"/>
        <v>0.777000777000777</v>
      </c>
      <c r="G811" t="str">
        <f t="shared" si="350"/>
        <v>0.777000777000777</v>
      </c>
      <c r="H811" t="str">
        <f t="shared" si="356"/>
        <v>6.59822499281334+3.8835446878645i</v>
      </c>
      <c r="I811" t="str">
        <f t="shared" si="357"/>
        <v>265.857278310036i</v>
      </c>
      <c r="J811" t="str">
        <f t="shared" si="351"/>
        <v>-59.4569238612841+57.498761409604i</v>
      </c>
      <c r="K811" t="str">
        <f t="shared" si="358"/>
        <v>2.23446028122238-2.31055646338691i</v>
      </c>
      <c r="L811" t="str">
        <f t="shared" si="359"/>
        <v>0.135700631491626-0.11957793987398i</v>
      </c>
      <c r="M811" t="str">
        <f t="shared" si="360"/>
        <v>2.37016091271401-2.43013440326089i</v>
      </c>
      <c r="N811" t="str">
        <f t="shared" si="361"/>
        <v>-0.300243387991124i</v>
      </c>
      <c r="O811" t="str">
        <f t="shared" si="362"/>
        <v>0.955264534760905-0.295752715335009i</v>
      </c>
      <c r="P811" t="str">
        <f t="shared" si="363"/>
        <v>0.044735465239095+0.295752715335009i</v>
      </c>
      <c r="Q811" t="str">
        <f t="shared" si="364"/>
        <v>-0.044735465239095+0.00449067265611497i</v>
      </c>
      <c r="R811" t="str">
        <f t="shared" si="365"/>
        <v>-0.332998860908092-6.64457388842436i</v>
      </c>
      <c r="S811" t="str">
        <f t="shared" si="366"/>
        <v>0.0309919540417514i</v>
      </c>
      <c r="T811" t="str">
        <f t="shared" si="367"/>
        <v>0.205928328577069-0.0103202853932192i</v>
      </c>
      <c r="U811" t="str">
        <f t="shared" si="368"/>
        <v>0.00005-0.00356194760959437i</v>
      </c>
      <c r="V811" t="str">
        <f t="shared" si="369"/>
        <v>3.33333333333333E-06-0.0039181423705538i</v>
      </c>
      <c r="W811" t="str">
        <f t="shared" si="370"/>
        <v>0.0000144741018009268-0.00186586300075464i</v>
      </c>
      <c r="X811" t="str">
        <f t="shared" si="371"/>
        <v>0.0000800953896434513-0.00186253089713248i</v>
      </c>
      <c r="Y811" t="str">
        <f t="shared" si="372"/>
        <v>0.009+0.0425371645296058i</v>
      </c>
      <c r="Z811" t="str">
        <f t="shared" si="373"/>
        <v>-0.604780117299915-0.162577902227787i</v>
      </c>
      <c r="AA811" t="str">
        <f t="shared" si="374"/>
        <v>73.1897298618761-327.856186531582i</v>
      </c>
      <c r="AB811" t="str">
        <f t="shared" si="375"/>
        <v>1.42252461417028-0.0712911142364853i</v>
      </c>
      <c r="AC811" t="str">
        <f t="shared" si="376"/>
        <v>4.19836524852709-3.62589741676777i</v>
      </c>
      <c r="AD811" t="str">
        <f t="shared" si="377"/>
        <v>0.202472641887086+0.157883813272462i</v>
      </c>
      <c r="AE811" t="str">
        <f t="shared" si="378"/>
        <v>-0.0967830089529351-0.128402568487198i</v>
      </c>
      <c r="AF811" t="str">
        <f t="shared" si="379"/>
        <v>-12.5553587913287-3.60620590660342i</v>
      </c>
      <c r="AG811" t="str">
        <f t="shared" si="380"/>
        <v>1.24102721249333-0.198471693263223i</v>
      </c>
      <c r="AH811" t="str">
        <f t="shared" si="381"/>
        <v>0.344493429323243+1.63536459912767i</v>
      </c>
      <c r="AI811">
        <f t="shared" si="382"/>
        <v>4.4608541115365483</v>
      </c>
      <c r="AJ811">
        <f t="shared" si="383"/>
        <v>78.104426258172225</v>
      </c>
      <c r="AK811"/>
      <c r="AL811"/>
      <c r="AM811"/>
      <c r="AN811"/>
    </row>
    <row r="812" spans="1:40" x14ac:dyDescent="0.25">
      <c r="A812"/>
      <c r="B812">
        <f t="shared" si="384"/>
        <v>67800</v>
      </c>
      <c r="C812" s="186" t="str">
        <f t="shared" si="352"/>
        <v>-0.0000166258270415334+0.0361212687632457i</v>
      </c>
      <c r="D812" s="158" t="str">
        <f t="shared" si="353"/>
        <v>-5.95713342167995+0.276929727184884i</v>
      </c>
      <c r="E812" t="str">
        <f t="shared" si="354"/>
        <v>2870</v>
      </c>
      <c r="F812" t="str">
        <f t="shared" si="355"/>
        <v>0.777000777000777</v>
      </c>
      <c r="G812" t="str">
        <f t="shared" si="350"/>
        <v>0.777000777000777</v>
      </c>
      <c r="H812" t="str">
        <f t="shared" si="356"/>
        <v>6.60346984180517+3.88123670478631i</v>
      </c>
      <c r="I812" t="str">
        <f t="shared" si="357"/>
        <v>266.249977391735i</v>
      </c>
      <c r="J812" t="str">
        <f t="shared" si="351"/>
        <v>-59.635658202406+57.5836931103568i</v>
      </c>
      <c r="K812" t="str">
        <f t="shared" si="358"/>
        <v>2.23093747660222-2.31043577859127i</v>
      </c>
      <c r="L812" t="str">
        <f t="shared" si="359"/>
        <v>0.135525502717146-0.119600019486404i</v>
      </c>
      <c r="M812" t="str">
        <f t="shared" si="360"/>
        <v>2.36646297931937-2.43003579807767i</v>
      </c>
      <c r="N812" t="str">
        <f t="shared" si="361"/>
        <v>-0.300686878963046i</v>
      </c>
      <c r="O812" t="str">
        <f t="shared" si="362"/>
        <v>0.955133277163294-0.296176337433136i</v>
      </c>
      <c r="P812" t="str">
        <f t="shared" si="363"/>
        <v>0.044866722836706+0.296176337433136i</v>
      </c>
      <c r="Q812" t="str">
        <f t="shared" si="364"/>
        <v>-0.044866722836706+0.00451054152991004i</v>
      </c>
      <c r="R812" t="str">
        <f t="shared" si="365"/>
        <v>-0.332997870300877-6.6347243421346i</v>
      </c>
      <c r="S812" t="str">
        <f t="shared" si="366"/>
        <v>0.0310377324081351i</v>
      </c>
      <c r="T812" t="str">
        <f t="shared" si="367"/>
        <v>0.205926798732914-0.0103354987908775i</v>
      </c>
      <c r="U812" t="str">
        <f t="shared" si="368"/>
        <v>0.00005-0.00355669399955072i</v>
      </c>
      <c r="V812" t="str">
        <f t="shared" si="369"/>
        <v>3.33333333333333E-06-0.00391236339950578i</v>
      </c>
      <c r="W812" t="str">
        <f t="shared" si="370"/>
        <v>0.0000144741000952957-0.00186311122929385i</v>
      </c>
      <c r="X812" t="str">
        <f t="shared" si="371"/>
        <v>0.0000799022018210675-0.00185979083673924i</v>
      </c>
      <c r="Y812" t="str">
        <f t="shared" si="372"/>
        <v>0.009+0.0425999963826776i</v>
      </c>
      <c r="Z812" t="str">
        <f t="shared" si="373"/>
        <v>-0.603026738981671-0.161856194689449i</v>
      </c>
      <c r="AA812" t="str">
        <f t="shared" si="374"/>
        <v>72.9640547571099-327.379141558769i</v>
      </c>
      <c r="AB812" t="str">
        <f t="shared" si="375"/>
        <v>1.42251404621695-0.0713962062982896i</v>
      </c>
      <c r="AC812" t="str">
        <f t="shared" si="376"/>
        <v>4.19283149078243-3.62571653464425i</v>
      </c>
      <c r="AD812" t="str">
        <f t="shared" si="377"/>
        <v>0.202541616492932+0.158118036231881i</v>
      </c>
      <c r="AE812" t="str">
        <f t="shared" si="378"/>
        <v>-0.0965456268455482-0.128132019074893i</v>
      </c>
      <c r="AF812" t="str">
        <f t="shared" si="379"/>
        <v>-12.5606032634851-3.60430697760143i</v>
      </c>
      <c r="AG812" t="str">
        <f t="shared" si="380"/>
        <v>1.24088495251783-0.198270902290892i</v>
      </c>
      <c r="AH812" t="str">
        <f t="shared" si="381"/>
        <v>0.344255795136733+1.63242485651535i</v>
      </c>
      <c r="AI812">
        <f t="shared" si="382"/>
        <v>4.4456360289503936</v>
      </c>
      <c r="AJ812">
        <f t="shared" si="383"/>
        <v>78.091601336197002</v>
      </c>
      <c r="AK812"/>
      <c r="AL812"/>
      <c r="AM812"/>
      <c r="AN812"/>
    </row>
    <row r="813" spans="1:40" x14ac:dyDescent="0.25">
      <c r="A813"/>
      <c r="B813">
        <f t="shared" si="384"/>
        <v>67900</v>
      </c>
      <c r="C813" s="186" t="str">
        <f t="shared" si="352"/>
        <v>-0.0000165768916051412+0.0360680710408715i</v>
      </c>
      <c r="D813" s="158" t="str">
        <f t="shared" si="353"/>
        <v>-5.95713304650826+0.276521877980015i</v>
      </c>
      <c r="E813" t="str">
        <f t="shared" si="354"/>
        <v>2870</v>
      </c>
      <c r="F813" t="str">
        <f t="shared" si="355"/>
        <v>0.777000777000777</v>
      </c>
      <c r="G813" t="str">
        <f t="shared" si="350"/>
        <v>0.777000777000777</v>
      </c>
      <c r="H813" t="str">
        <f t="shared" si="356"/>
        <v>6.60870073352796+3.8789264323109i</v>
      </c>
      <c r="I813" t="str">
        <f t="shared" si="357"/>
        <v>266.642676473434i</v>
      </c>
      <c r="J813" t="str">
        <f t="shared" si="351"/>
        <v>-59.8146563580535+57.6686248111095i</v>
      </c>
      <c r="K813" t="str">
        <f t="shared" si="358"/>
        <v>2.22742058165447-2.31030993183752i</v>
      </c>
      <c r="L813" t="str">
        <f t="shared" si="359"/>
        <v>0.135350567892253-0.119621814611651i</v>
      </c>
      <c r="M813" t="str">
        <f t="shared" si="360"/>
        <v>2.36277114954672-2.42993174644917i</v>
      </c>
      <c r="N813" t="str">
        <f t="shared" si="361"/>
        <v>-0.301130369934968i</v>
      </c>
      <c r="O813" t="str">
        <f t="shared" si="362"/>
        <v>0.95500183170602-0.296599901278046i</v>
      </c>
      <c r="P813" t="str">
        <f t="shared" si="363"/>
        <v>0.04499816829398+0.296599901278046i</v>
      </c>
      <c r="Q813" t="str">
        <f t="shared" si="364"/>
        <v>-0.04499816829398+0.00453046865692203i</v>
      </c>
      <c r="R813" t="str">
        <f t="shared" si="365"/>
        <v>-0.33299687822113-6.62490373497184i</v>
      </c>
      <c r="S813" t="str">
        <f t="shared" si="366"/>
        <v>0.0310835107745188i</v>
      </c>
      <c r="T813" t="str">
        <f t="shared" si="367"/>
        <v>0.205925266626147-0.0103507120520676i</v>
      </c>
      <c r="U813" t="str">
        <f t="shared" si="368"/>
        <v>0.00005-0.003551455864058i</v>
      </c>
      <c r="V813" t="str">
        <f t="shared" si="369"/>
        <v>3.33333333333333E-06-0.00390660145046381i</v>
      </c>
      <c r="W813" t="str">
        <f t="shared" si="370"/>
        <v>0.0000144740983871476-0.00186036756355017i</v>
      </c>
      <c r="X813" t="str">
        <f t="shared" si="371"/>
        <v>0.000079709865511687-0.00185705881765504i</v>
      </c>
      <c r="Y813" t="str">
        <f t="shared" si="372"/>
        <v>0.009+0.0426628282357494i</v>
      </c>
      <c r="Z813" t="str">
        <f t="shared" si="373"/>
        <v>-0.601280895237344-0.161138836183251i</v>
      </c>
      <c r="AA813" t="str">
        <f t="shared" si="374"/>
        <v>72.7394331176604-326.90345609792i</v>
      </c>
      <c r="AB813" t="str">
        <f t="shared" si="375"/>
        <v>1.4225034626338-0.0715012974173904i</v>
      </c>
      <c r="AC813" t="str">
        <f t="shared" si="376"/>
        <v>4.18730686913463-3.62552752598071i</v>
      </c>
      <c r="AD813" t="str">
        <f t="shared" si="377"/>
        <v>0.202610689758322+0.158352219238323i</v>
      </c>
      <c r="AE813" t="str">
        <f t="shared" si="378"/>
        <v>-0.0963092446074413-0.127862614892381i</v>
      </c>
      <c r="AF813" t="str">
        <f t="shared" si="379"/>
        <v>-12.5658337800362-3.60240455433088i</v>
      </c>
      <c r="AG813" t="str">
        <f t="shared" si="380"/>
        <v>1.2407433015683-0.198070776311897i</v>
      </c>
      <c r="AH813" t="str">
        <f t="shared" si="381"/>
        <v>0.344017766584945+1.62949506989357i</v>
      </c>
      <c r="AI813">
        <f t="shared" si="382"/>
        <v>4.4304420546683794</v>
      </c>
      <c r="AJ813">
        <f t="shared" si="383"/>
        <v>78.078815384922152</v>
      </c>
      <c r="AK813"/>
      <c r="AL813"/>
      <c r="AM813"/>
      <c r="AN813"/>
    </row>
    <row r="814" spans="1:40" x14ac:dyDescent="0.25">
      <c r="A814"/>
      <c r="B814">
        <f t="shared" si="384"/>
        <v>68000</v>
      </c>
      <c r="C814" s="186" t="str">
        <f t="shared" si="352"/>
        <v>-0.0000165281719015367+0.0360150297822877i</v>
      </c>
      <c r="D814" s="158" t="str">
        <f t="shared" si="353"/>
        <v>-5.95713267299054+0.276115228330872i</v>
      </c>
      <c r="E814" t="str">
        <f t="shared" si="354"/>
        <v>2870</v>
      </c>
      <c r="F814" t="str">
        <f t="shared" si="355"/>
        <v>0.777000777000777</v>
      </c>
      <c r="G814" t="str">
        <f t="shared" si="350"/>
        <v>0.777000777000777</v>
      </c>
      <c r="H814" t="str">
        <f t="shared" si="356"/>
        <v>6.61391770664511+3.87661390567528i</v>
      </c>
      <c r="I814" t="str">
        <f t="shared" si="357"/>
        <v>267.035375555132i</v>
      </c>
      <c r="J814" t="str">
        <f t="shared" si="351"/>
        <v>-59.9939183282266+57.7535565118623i</v>
      </c>
      <c r="K814" t="str">
        <f t="shared" si="358"/>
        <v>2.22390959300088-2.31017894914316i</v>
      </c>
      <c r="L814" t="str">
        <f t="shared" si="359"/>
        <v>0.135175827263978-0.119643326225708i</v>
      </c>
      <c r="M814" t="str">
        <f t="shared" si="360"/>
        <v>2.35908542026486-2.42982227536887i</v>
      </c>
      <c r="N814" t="str">
        <f t="shared" si="361"/>
        <v>-0.30157386090689i</v>
      </c>
      <c r="O814" t="str">
        <f t="shared" si="362"/>
        <v>0.954870198414938-0.29702340678643i</v>
      </c>
      <c r="P814" t="str">
        <f t="shared" si="363"/>
        <v>0.045129801585062+0.29702340678643i</v>
      </c>
      <c r="Q814" t="str">
        <f t="shared" si="364"/>
        <v>-0.045129801585062+0.00455045412045996i</v>
      </c>
      <c r="R814" t="str">
        <f t="shared" si="365"/>
        <v>-0.332995884668654-6.61511193926306i</v>
      </c>
      <c r="S814" t="str">
        <f t="shared" si="366"/>
        <v>0.0311292891409025i</v>
      </c>
      <c r="T814" t="str">
        <f t="shared" si="367"/>
        <v>0.205923732256756-0.0103659251765812i</v>
      </c>
      <c r="U814" t="str">
        <f t="shared" si="368"/>
        <v>0.00005-0.00354623313484615i</v>
      </c>
      <c r="V814" t="str">
        <f t="shared" si="369"/>
        <v>3.33333333333333E-06-0.00390085644833077i</v>
      </c>
      <c r="W814" t="str">
        <f t="shared" si="370"/>
        <v>0.0000144740966764823-0.00185763196776309i</v>
      </c>
      <c r="X814" t="str">
        <f t="shared" si="371"/>
        <v>0.0000795183757203478-0.00185433480457874i</v>
      </c>
      <c r="Y814" t="str">
        <f t="shared" si="372"/>
        <v>0.009+0.0427256600888212i</v>
      </c>
      <c r="Z814" t="str">
        <f t="shared" si="373"/>
        <v>-0.599542543606612-0.160425793785432i</v>
      </c>
      <c r="AA814" t="str">
        <f t="shared" si="374"/>
        <v>72.515858345314-326.429124547285i</v>
      </c>
      <c r="AB814" t="str">
        <f t="shared" si="375"/>
        <v>1.42249286342076-0.0716063875923487i</v>
      </c>
      <c r="AC814" t="str">
        <f t="shared" si="376"/>
        <v>4.18179137889614-3.62533043105996i</v>
      </c>
      <c r="AD814" t="str">
        <f t="shared" si="377"/>
        <v>0.202679861671441+0.158586362302752i</v>
      </c>
      <c r="AE814" t="str">
        <f t="shared" si="378"/>
        <v>-0.0960738567483689-0.127594348729274i</v>
      </c>
      <c r="AF814" t="str">
        <f t="shared" si="379"/>
        <v>-12.5710503796357-3.60049867734441i</v>
      </c>
      <c r="AG814" t="str">
        <f t="shared" si="380"/>
        <v>1.24060225581114-0.197871312720792i</v>
      </c>
      <c r="AH814" t="str">
        <f t="shared" si="381"/>
        <v>0.343779353206768+1.62657519171472i</v>
      </c>
      <c r="AI814">
        <f t="shared" si="382"/>
        <v>4.4152721231489762</v>
      </c>
      <c r="AJ814">
        <f t="shared" si="383"/>
        <v>78.06606817306708</v>
      </c>
      <c r="AK814"/>
      <c r="AL814"/>
      <c r="AM814"/>
      <c r="AN814"/>
    </row>
    <row r="815" spans="1:40" x14ac:dyDescent="0.25">
      <c r="A815"/>
      <c r="B815">
        <f t="shared" si="384"/>
        <v>68100</v>
      </c>
      <c r="C815" s="186" t="str">
        <f t="shared" si="352"/>
        <v>-0.0000164796666644982+0.035962144298227i</v>
      </c>
      <c r="D815" s="158" t="str">
        <f t="shared" si="353"/>
        <v>-5.95713230111705+0.275709772953074i</v>
      </c>
      <c r="E815" t="str">
        <f t="shared" si="354"/>
        <v>2870</v>
      </c>
      <c r="F815" t="str">
        <f t="shared" si="355"/>
        <v>0.777000777000777</v>
      </c>
      <c r="G815" t="str">
        <f t="shared" si="350"/>
        <v>0.777000777000777</v>
      </c>
      <c r="H815" t="str">
        <f t="shared" si="356"/>
        <v>6.61912079975479+3.87429915986709i</v>
      </c>
      <c r="I815" t="str">
        <f t="shared" si="357"/>
        <v>267.428074636831i</v>
      </c>
      <c r="J815" t="str">
        <f t="shared" si="351"/>
        <v>-60.1734441129254+57.838488212615i</v>
      </c>
      <c r="K815" t="str">
        <f t="shared" si="358"/>
        <v>2.22040450720196-2.31004285642901i</v>
      </c>
      <c r="L815" t="str">
        <f t="shared" si="359"/>
        <v>0.135001281075872-0.119664555302758i</v>
      </c>
      <c r="M815" t="str">
        <f t="shared" si="360"/>
        <v>2.35540578827783-2.42970741173177i</v>
      </c>
      <c r="N815" t="str">
        <f t="shared" si="361"/>
        <v>-0.302017351878812i</v>
      </c>
      <c r="O815" t="str">
        <f t="shared" si="362"/>
        <v>0.954738377315938-0.297446853874991i</v>
      </c>
      <c r="P815" t="str">
        <f t="shared" si="363"/>
        <v>0.045261622684062+0.297446853874991i</v>
      </c>
      <c r="Q815" t="str">
        <f t="shared" si="364"/>
        <v>-0.045261622684062+0.00457049800382103i</v>
      </c>
      <c r="R815" t="str">
        <f t="shared" si="365"/>
        <v>-0.332994889643358-6.60534882808487i</v>
      </c>
      <c r="S815" t="str">
        <f t="shared" si="366"/>
        <v>0.0311750675072862i</v>
      </c>
      <c r="T815" t="str">
        <f t="shared" si="367"/>
        <v>0.20592219562472-0.010381138164213i</v>
      </c>
      <c r="U815" t="str">
        <f t="shared" si="368"/>
        <v>0.00005-0.00354102574404608i</v>
      </c>
      <c r="V815" t="str">
        <f t="shared" si="369"/>
        <v>3.33333333333333E-06-0.00389512831845069i</v>
      </c>
      <c r="W815" t="str">
        <f t="shared" si="370"/>
        <v>0.0000144740949633003-0.00185490440638211i</v>
      </c>
      <c r="X815" t="str">
        <f t="shared" si="371"/>
        <v>0.0000793277274886442-0.00185161876241523i</v>
      </c>
      <c r="Y815" t="str">
        <f t="shared" si="372"/>
        <v>0.009+0.042788491941893i</v>
      </c>
      <c r="Z815" t="str">
        <f t="shared" si="373"/>
        <v>-0.597811641921323-0.15971703487189i</v>
      </c>
      <c r="AA815" t="str">
        <f t="shared" si="374"/>
        <v>72.2933238936808-325.956141333948i</v>
      </c>
      <c r="AB815" t="str">
        <f t="shared" si="375"/>
        <v>1.42248224857767-0.0717114768217463i</v>
      </c>
      <c r="AC815" t="str">
        <f t="shared" si="376"/>
        <v>4.17628501528228-3.62512529001793i</v>
      </c>
      <c r="AD815" t="str">
        <f t="shared" si="377"/>
        <v>0.202749132220462+0.158820465435836i</v>
      </c>
      <c r="AE815" t="str">
        <f t="shared" si="378"/>
        <v>-0.0958394578144525-0.127327213434007i</v>
      </c>
      <c r="AF815" t="str">
        <f t="shared" si="379"/>
        <v>-12.5762531008718-3.59858938691402i</v>
      </c>
      <c r="AG815" t="str">
        <f t="shared" si="380"/>
        <v>1.24046181144243-0.197672508924258i</v>
      </c>
      <c r="AH815" t="str">
        <f t="shared" si="381"/>
        <v>0.343540564430385+1.62366517471398i</v>
      </c>
      <c r="AI815">
        <f t="shared" si="382"/>
        <v>4.4001261690811262</v>
      </c>
      <c r="AJ815">
        <f t="shared" si="383"/>
        <v>78.053359470739096</v>
      </c>
      <c r="AK815"/>
      <c r="AL815"/>
      <c r="AM815"/>
      <c r="AN815"/>
    </row>
    <row r="816" spans="1:40" x14ac:dyDescent="0.25">
      <c r="A816"/>
      <c r="B816">
        <f t="shared" si="384"/>
        <v>68200</v>
      </c>
      <c r="C816" s="186" t="str">
        <f t="shared" si="352"/>
        <v>-0.0000164313746370803+0.0359094139034648i</v>
      </c>
      <c r="D816" s="158" t="str">
        <f t="shared" si="353"/>
        <v>-5.95713193087818+0.27530550659323i</v>
      </c>
      <c r="E816" t="str">
        <f t="shared" si="354"/>
        <v>2870</v>
      </c>
      <c r="F816" t="str">
        <f t="shared" si="355"/>
        <v>0.777000777000777</v>
      </c>
      <c r="G816" t="str">
        <f t="shared" si="350"/>
        <v>0.777000777000777</v>
      </c>
      <c r="H816" t="str">
        <f t="shared" si="356"/>
        <v>6.62431005138939+3.87198222962624i</v>
      </c>
      <c r="I816" t="str">
        <f t="shared" si="357"/>
        <v>267.82077371853i</v>
      </c>
      <c r="J816" t="str">
        <f t="shared" si="351"/>
        <v>-60.3532337121498+57.9234199133678i</v>
      </c>
      <c r="K816" t="str">
        <f t="shared" si="358"/>
        <v>2.21690532075752-2.30990167951925i</v>
      </c>
      <c r="L816" t="str">
        <f t="shared" si="359"/>
        <v>0.134826929568017-0.119685502815179i</v>
      </c>
      <c r="M816" t="str">
        <f t="shared" si="360"/>
        <v>2.35173225032554-2.42958718233443i</v>
      </c>
      <c r="N816" t="str">
        <f t="shared" si="361"/>
        <v>-0.302460842850734i</v>
      </c>
      <c r="O816" t="str">
        <f t="shared" si="362"/>
        <v>0.954606368434946-0.297870242460444i</v>
      </c>
      <c r="P816" t="str">
        <f t="shared" si="363"/>
        <v>0.045393631565054+0.297870242460444i</v>
      </c>
      <c r="Q816" t="str">
        <f t="shared" si="364"/>
        <v>-0.045393631565054+0.00459060039028997i</v>
      </c>
      <c r="R816" t="str">
        <f t="shared" si="365"/>
        <v>-0.33299389314532-6.59561427525819i</v>
      </c>
      <c r="S816" t="str">
        <f t="shared" si="366"/>
        <v>0.0312208458736699i</v>
      </c>
      <c r="T816" t="str">
        <f t="shared" si="367"/>
        <v>0.205920656730013-0.0103963510147633i</v>
      </c>
      <c r="U816" t="str">
        <f t="shared" si="368"/>
        <v>0.00005-0.00353583362418677i</v>
      </c>
      <c r="V816" t="str">
        <f t="shared" si="369"/>
        <v>3.33333333333333E-06-0.00388941698660545i</v>
      </c>
      <c r="W816" t="str">
        <f t="shared" si="370"/>
        <v>0.0000144740932476009-0.0018521848440653i</v>
      </c>
      <c r="X816" t="str">
        <f t="shared" si="371"/>
        <v>0.0000791379158944091-0.00184891065627402i</v>
      </c>
      <c r="Y816" t="str">
        <f t="shared" si="372"/>
        <v>0.009+0.0428513237949648i</v>
      </c>
      <c r="Z816" t="str">
        <f t="shared" si="373"/>
        <v>-0.596088148303183-0.159012527114998i</v>
      </c>
      <c r="AA816" t="str">
        <f t="shared" si="374"/>
        <v>72.0718232677061-325.484500913661i</v>
      </c>
      <c r="AB816" t="str">
        <f t="shared" si="375"/>
        <v>1.42247161810437-0.0718165651042038i</v>
      </c>
      <c r="AC816" t="str">
        <f t="shared" si="376"/>
        <v>4.17078777341234-3.62491214284405i</v>
      </c>
      <c r="AD816" t="str">
        <f t="shared" si="377"/>
        <v>0.202818501393559+0.159054528647952i</v>
      </c>
      <c r="AE816" t="str">
        <f t="shared" si="378"/>
        <v>-0.0956060423879172-0.12706120191326i</v>
      </c>
      <c r="AF816" t="str">
        <f t="shared" si="379"/>
        <v>-12.5814419822676-3.59667672303301i</v>
      </c>
      <c r="AG816" t="str">
        <f t="shared" si="380"/>
        <v>1.24032196468768-0.197474362341055i</v>
      </c>
      <c r="AH816" t="str">
        <f t="shared" si="381"/>
        <v>0.343301409574601+1.62076497190754i</v>
      </c>
      <c r="AI816">
        <f t="shared" si="382"/>
        <v>4.3850041273843816</v>
      </c>
      <c r="AJ816">
        <f t="shared" si="383"/>
        <v>78.040689049421914</v>
      </c>
      <c r="AK816"/>
      <c r="AL816"/>
      <c r="AM816"/>
      <c r="AN816"/>
    </row>
    <row r="817" spans="1:40" x14ac:dyDescent="0.25">
      <c r="A817"/>
      <c r="B817">
        <f t="shared" si="384"/>
        <v>68300</v>
      </c>
      <c r="C817" s="186" t="str">
        <f t="shared" si="352"/>
        <v>-0.0000163832945715326+0.0358568379167896i</v>
      </c>
      <c r="D817" s="158" t="str">
        <f t="shared" si="353"/>
        <v>-5.95713156226434+0.27490242402872i</v>
      </c>
      <c r="E817" t="str">
        <f t="shared" si="354"/>
        <v>2870</v>
      </c>
      <c r="F817" t="str">
        <f t="shared" si="355"/>
        <v>0.777000777000777</v>
      </c>
      <c r="G817" t="str">
        <f t="shared" si="350"/>
        <v>0.777000777000777</v>
      </c>
      <c r="H817" t="str">
        <f t="shared" si="356"/>
        <v>6.62948550001516+3.86966314944625i</v>
      </c>
      <c r="I817" t="str">
        <f t="shared" si="357"/>
        <v>268.213472800229i</v>
      </c>
      <c r="J817" t="str">
        <f t="shared" si="351"/>
        <v>-60.5332871258999+58.0083516141205i</v>
      </c>
      <c r="K817" t="str">
        <f t="shared" si="358"/>
        <v>2.21341203010726-2.30975544414175i</v>
      </c>
      <c r="L817" t="str">
        <f t="shared" si="359"/>
        <v>0.134652772977046-0.119706169733531i</v>
      </c>
      <c r="M817" t="str">
        <f t="shared" si="360"/>
        <v>2.34806480308431-2.42946161387528i</v>
      </c>
      <c r="N817" t="str">
        <f t="shared" si="361"/>
        <v>-0.302904333822656i</v>
      </c>
      <c r="O817" t="str">
        <f t="shared" si="362"/>
        <v>0.954474171797928-0.298293572459515i</v>
      </c>
      <c r="P817" t="str">
        <f t="shared" si="363"/>
        <v>0.045525828202072+0.298293572459515i</v>
      </c>
      <c r="Q817" t="str">
        <f t="shared" si="364"/>
        <v>-0.045525828202072+0.00461076136314104i</v>
      </c>
      <c r="R817" t="str">
        <f t="shared" si="365"/>
        <v>-0.332992895174382-6.58590815534333i</v>
      </c>
      <c r="S817" t="str">
        <f t="shared" si="366"/>
        <v>0.0312666242400536i</v>
      </c>
      <c r="T817" t="str">
        <f t="shared" si="367"/>
        <v>0.205919115572624-0.010411563728025i</v>
      </c>
      <c r="U817" t="str">
        <f t="shared" si="368"/>
        <v>0.0000500000000000002-0.00353065670819237i</v>
      </c>
      <c r="V817" t="str">
        <f t="shared" si="369"/>
        <v>3.33333333333333E-06-0.00388372237901161i</v>
      </c>
      <c r="W817" t="str">
        <f t="shared" si="370"/>
        <v>0.0000144740915293848-0.00184947324567766i</v>
      </c>
      <c r="X817" t="str">
        <f t="shared" si="371"/>
        <v>0.0000789489360513926-0.00184621045146766i</v>
      </c>
      <c r="Y817" t="str">
        <f t="shared" si="372"/>
        <v>0.009+0.0429141556480366i</v>
      </c>
      <c r="Z817" t="str">
        <f t="shared" si="373"/>
        <v>-0.594372021161422-0.15831223848046i</v>
      </c>
      <c r="AA817" t="str">
        <f t="shared" si="374"/>
        <v>71.8513500231867-325.014197770681i</v>
      </c>
      <c r="AB817" t="str">
        <f t="shared" si="375"/>
        <v>1.42246097200077-0.0719216524382904i</v>
      </c>
      <c r="AC817" t="str">
        <f t="shared" si="376"/>
        <v>4.1652996483108-3.6246910293816i</v>
      </c>
      <c r="AD817" t="str">
        <f t="shared" si="377"/>
        <v>0.202887969178896+0.159288551949192i</v>
      </c>
      <c r="AE817" t="str">
        <f t="shared" si="378"/>
        <v>-0.0953736050868089-0.126796307131383i</v>
      </c>
      <c r="AF817" t="str">
        <f t="shared" si="379"/>
        <v>-12.5866170622795-3.59476072541753i</v>
      </c>
      <c r="AG817" t="str">
        <f t="shared" si="380"/>
        <v>1.24018271180153-0.197276870401953i</v>
      </c>
      <c r="AH817" t="str">
        <f t="shared" si="381"/>
        <v>0.34306189784991+1.61787453659048i</v>
      </c>
      <c r="AI817">
        <f t="shared" si="382"/>
        <v>4.3699059332069412</v>
      </c>
      <c r="AJ817">
        <f t="shared" si="383"/>
        <v>78.028056681970142</v>
      </c>
      <c r="AK817"/>
      <c r="AL817"/>
      <c r="AM817"/>
      <c r="AN817"/>
    </row>
    <row r="818" spans="1:40" x14ac:dyDescent="0.25">
      <c r="A818"/>
      <c r="B818">
        <f t="shared" si="384"/>
        <v>68400</v>
      </c>
      <c r="C818" s="186" t="str">
        <f t="shared" si="352"/>
        <v>-0.0000163354252292191+0.0358044156609734i</v>
      </c>
      <c r="D818" s="158" t="str">
        <f t="shared" si="353"/>
        <v>-5.95713119526605+0.274500520067463i</v>
      </c>
      <c r="E818" t="str">
        <f t="shared" si="354"/>
        <v>2870</v>
      </c>
      <c r="F818" t="str">
        <f t="shared" si="355"/>
        <v>0.777000777000777</v>
      </c>
      <c r="G818" t="str">
        <f t="shared" si="350"/>
        <v>0.777000777000777</v>
      </c>
      <c r="H818" t="str">
        <f t="shared" si="356"/>
        <v>6.6346471840316+3.86734195357587i</v>
      </c>
      <c r="I818" t="str">
        <f t="shared" si="357"/>
        <v>268.606171881927i</v>
      </c>
      <c r="J818" t="str">
        <f t="shared" si="351"/>
        <v>-60.7136043541756+58.0932833148733i</v>
      </c>
      <c r="K818" t="str">
        <f t="shared" si="358"/>
        <v>2.20992463163128-2.30960417592816i</v>
      </c>
      <c r="L818" t="str">
        <f t="shared" si="359"/>
        <v>0.134478811536164-0.119726557026551i</v>
      </c>
      <c r="M818" t="str">
        <f t="shared" si="360"/>
        <v>2.34440344316744-2.42933073295471i</v>
      </c>
      <c r="N818" t="str">
        <f t="shared" si="361"/>
        <v>-0.303347824794577i</v>
      </c>
      <c r="O818" t="str">
        <f t="shared" si="362"/>
        <v>0.954341787430883-0.298716843788941i</v>
      </c>
      <c r="P818" t="str">
        <f t="shared" si="363"/>
        <v>0.045658212569117+0.298716843788941i</v>
      </c>
      <c r="Q818" t="str">
        <f t="shared" si="364"/>
        <v>-0.045658212569117+0.00463098100563603i</v>
      </c>
      <c r="R818" t="str">
        <f t="shared" si="365"/>
        <v>-0.332991895730633-6.5762303436336i</v>
      </c>
      <c r="S818" t="str">
        <f t="shared" si="366"/>
        <v>0.0313124026064373i</v>
      </c>
      <c r="T818" t="str">
        <f t="shared" si="367"/>
        <v>0.205917572152525-0.0104267763037984i</v>
      </c>
      <c r="U818" t="str">
        <f t="shared" si="368"/>
        <v>0.0000500000000000002-0.00352549492937922i</v>
      </c>
      <c r="V818" t="str">
        <f t="shared" si="369"/>
        <v>3.33333333333333E-06-0.00387804442231714i</v>
      </c>
      <c r="W818" t="str">
        <f t="shared" si="370"/>
        <v>0.0000144740898086515-0.00184676957628968i</v>
      </c>
      <c r="X818" t="str">
        <f t="shared" si="371"/>
        <v>0.0000787607831089502-0.00184351811351033i</v>
      </c>
      <c r="Y818" t="str">
        <f t="shared" si="372"/>
        <v>0.009+0.0429769875011084i</v>
      </c>
      <c r="Z818" t="str">
        <f t="shared" si="373"/>
        <v>-0.592663219190515-0.157616137224204i</v>
      </c>
      <c r="AA818" t="str">
        <f t="shared" si="374"/>
        <v>71.6318977662932-324.545226417606i</v>
      </c>
      <c r="AB818" t="str">
        <f t="shared" si="375"/>
        <v>1.42245031026668-0.0720267388226268i</v>
      </c>
      <c r="AC818" t="str">
        <f t="shared" si="376"/>
        <v>4.15982063490749-3.6244619893277i</v>
      </c>
      <c r="AD818" t="str">
        <f t="shared" si="377"/>
        <v>0.202957535564636+0.159522535349359i</v>
      </c>
      <c r="AE818" t="str">
        <f t="shared" si="378"/>
        <v>-0.095142140564733-0.126532522109826i</v>
      </c>
      <c r="AF818" t="str">
        <f t="shared" si="379"/>
        <v>-12.5917783792977-3.59284143350841i</v>
      </c>
      <c r="AG818" t="str">
        <f t="shared" si="380"/>
        <v>1.24004404906752-0.197080030549697i</v>
      </c>
      <c r="AH818" t="str">
        <f t="shared" si="381"/>
        <v>0.3428220383598+1.61499382233492i</v>
      </c>
      <c r="AI818">
        <f t="shared" si="382"/>
        <v>4.3548315219252913</v>
      </c>
      <c r="AJ818">
        <f t="shared" si="383"/>
        <v>78.015462142597087</v>
      </c>
      <c r="AK818"/>
      <c r="AL818"/>
      <c r="AM818"/>
      <c r="AN818"/>
    </row>
    <row r="819" spans="1:40" x14ac:dyDescent="0.25">
      <c r="A819"/>
      <c r="B819">
        <f t="shared" si="384"/>
        <v>68500</v>
      </c>
      <c r="C819" s="186" t="str">
        <f t="shared" si="352"/>
        <v>-0.000016287765380538+0.035752146462743i</v>
      </c>
      <c r="D819" s="158" t="str">
        <f t="shared" si="353"/>
        <v>-5.95713082987388+0.274099789547696i</v>
      </c>
      <c r="E819" t="str">
        <f t="shared" si="354"/>
        <v>2870</v>
      </c>
      <c r="F819" t="str">
        <f t="shared" si="355"/>
        <v>0.777000777000777</v>
      </c>
      <c r="G819" t="str">
        <f t="shared" si="350"/>
        <v>0.777000777000777</v>
      </c>
      <c r="H819" t="str">
        <f t="shared" si="356"/>
        <v>6.63979514177112+3.86501867602047i</v>
      </c>
      <c r="I819" t="str">
        <f t="shared" si="357"/>
        <v>268.998870963626i</v>
      </c>
      <c r="J819" t="str">
        <f t="shared" si="351"/>
        <v>-60.8941853969769+58.178215015626i</v>
      </c>
      <c r="K819" t="str">
        <f t="shared" si="358"/>
        <v>2.20644312165072-2.3094479004142i</v>
      </c>
      <c r="L819" t="str">
        <f t="shared" si="359"/>
        <v>0.134305045475161-0.119746665661148i</v>
      </c>
      <c r="M819" t="str">
        <f t="shared" si="360"/>
        <v>2.34074816712588-2.42919456607535i</v>
      </c>
      <c r="N819" t="str">
        <f t="shared" si="361"/>
        <v>-0.303791315766499i</v>
      </c>
      <c r="O819" t="str">
        <f t="shared" si="362"/>
        <v>0.954209215359851-0.299140056365473i</v>
      </c>
      <c r="P819" t="str">
        <f t="shared" si="363"/>
        <v>0.045790784640149+0.299140056365473i</v>
      </c>
      <c r="Q819" t="str">
        <f t="shared" si="364"/>
        <v>-0.045790784640149+0.00465125940102601i</v>
      </c>
      <c r="R819" t="str">
        <f t="shared" si="365"/>
        <v>-0.332990894813924-6.56658071615114i</v>
      </c>
      <c r="S819" t="str">
        <f t="shared" si="366"/>
        <v>0.0313581809728208i</v>
      </c>
      <c r="T819" t="str">
        <f t="shared" si="367"/>
        <v>0.205916026469703-0.0104419887418766i</v>
      </c>
      <c r="U819" t="str">
        <f t="shared" si="368"/>
        <v>0.0000500000000000002-0.00352034822145312i</v>
      </c>
      <c r="V819" t="str">
        <f t="shared" si="369"/>
        <v>3.33333333333333E-06-0.00387238304359843i</v>
      </c>
      <c r="W819" t="str">
        <f t="shared" si="370"/>
        <v>0.0000144740880854013-0.00184407380117581i</v>
      </c>
      <c r="X819" t="str">
        <f t="shared" si="371"/>
        <v>0.0000785734522517323-0.00184083360811635i</v>
      </c>
      <c r="Y819" t="str">
        <f t="shared" si="372"/>
        <v>0.009+0.0430398193541802i</v>
      </c>
      <c r="Z819" t="str">
        <f t="shared" si="373"/>
        <v>-0.590961701367918-0.156924191889317i</v>
      </c>
      <c r="AA819" t="str">
        <f t="shared" si="374"/>
        <v>71.4134601530988-324.077581395223i</v>
      </c>
      <c r="AB819" t="str">
        <f t="shared" si="375"/>
        <v>1.42243963290201-0.0721318242557836i</v>
      </c>
      <c r="AC819" t="str">
        <f t="shared" si="376"/>
        <v>4.15435072803934-3.62422506223395i</v>
      </c>
      <c r="AD819" t="str">
        <f t="shared" si="377"/>
        <v>0.203027200538932+0.159756478857971i</v>
      </c>
      <c r="AE819" t="str">
        <f t="shared" si="378"/>
        <v>-0.094911643510583-0.126269839926576i</v>
      </c>
      <c r="AF819" t="str">
        <f t="shared" si="379"/>
        <v>-12.596925971645-3.59091888647277i</v>
      </c>
      <c r="AG819" t="str">
        <f t="shared" si="380"/>
        <v>1.23990597279781-0.196883840238936i</v>
      </c>
      <c r="AH819" t="str">
        <f t="shared" si="381"/>
        <v>0.342581840101876+1.612122782988i</v>
      </c>
      <c r="AI819">
        <f t="shared" si="382"/>
        <v>4.339780829142688</v>
      </c>
      <c r="AJ819">
        <f t="shared" si="383"/>
        <v>78.00290520686697</v>
      </c>
      <c r="AK819"/>
      <c r="AL819"/>
      <c r="AM819"/>
      <c r="AN819"/>
    </row>
    <row r="820" spans="1:40" x14ac:dyDescent="0.25">
      <c r="A820"/>
      <c r="B820">
        <f t="shared" si="384"/>
        <v>68600</v>
      </c>
      <c r="C820" s="186" t="str">
        <f t="shared" si="352"/>
        <v>-0.0000162403138048435+0.0357000296527509i</v>
      </c>
      <c r="D820" s="158" t="str">
        <f t="shared" si="353"/>
        <v>-5.95713046607846+0.273700227337757i</v>
      </c>
      <c r="E820" t="str">
        <f t="shared" si="354"/>
        <v>2870</v>
      </c>
      <c r="F820" t="str">
        <f t="shared" si="355"/>
        <v>0.777000777000777</v>
      </c>
      <c r="G820" t="str">
        <f t="shared" si="350"/>
        <v>0.777000777000777</v>
      </c>
      <c r="H820" t="str">
        <f t="shared" si="356"/>
        <v>6.64492941149841+3.8626933505436i</v>
      </c>
      <c r="I820" t="str">
        <f t="shared" si="357"/>
        <v>269.391570045325i</v>
      </c>
      <c r="J820" t="str">
        <f t="shared" si="351"/>
        <v>-61.0750302543039+58.2631467163787i</v>
      </c>
      <c r="K820" t="str">
        <f t="shared" si="358"/>
        <v>2.20296749642821-2.30928664303979i</v>
      </c>
      <c r="L820" t="str">
        <f t="shared" si="359"/>
        <v>0.134131475020432-0.119766496602396i</v>
      </c>
      <c r="M820" t="str">
        <f t="shared" si="360"/>
        <v>2.33709897144864-2.42905313964219i</v>
      </c>
      <c r="N820" t="str">
        <f t="shared" si="361"/>
        <v>-0.304234806738421i</v>
      </c>
      <c r="O820" t="str">
        <f t="shared" si="362"/>
        <v>0.954076455610904-0.299563210105871i</v>
      </c>
      <c r="P820" t="str">
        <f t="shared" si="363"/>
        <v>0.045923544389096+0.299563210105871i</v>
      </c>
      <c r="Q820" t="str">
        <f t="shared" si="364"/>
        <v>-0.045923544389096+0.00467159663255001i</v>
      </c>
      <c r="R820" t="str">
        <f t="shared" si="365"/>
        <v>-0.332989892424321-6.55695914964026i</v>
      </c>
      <c r="S820" t="str">
        <f t="shared" si="366"/>
        <v>0.0314039593392045i</v>
      </c>
      <c r="T820" t="str">
        <f t="shared" si="367"/>
        <v>0.205914478524128-0.0104572010420595i</v>
      </c>
      <c r="U820" t="str">
        <f t="shared" si="368"/>
        <v>0.0000499999999999998-0.00351521651850639i</v>
      </c>
      <c r="V820" t="str">
        <f t="shared" si="369"/>
        <v>3.33333333333333E-06-0.00386673817035703i</v>
      </c>
      <c r="W820" t="str">
        <f t="shared" si="370"/>
        <v>0.0000144740863596339-0.00184138588581298i</v>
      </c>
      <c r="X820" t="str">
        <f t="shared" si="371"/>
        <v>0.0000783869386993749-0.00183815690119873i</v>
      </c>
      <c r="Y820" t="str">
        <f t="shared" si="372"/>
        <v>0.009+0.043102651207252i</v>
      </c>
      <c r="Z820" t="str">
        <f t="shared" si="373"/>
        <v>-0.589267426951799-0.156236371303009i</v>
      </c>
      <c r="AA820" t="str">
        <f t="shared" si="374"/>
        <v>71.1960308891096-323.611257272336i</v>
      </c>
      <c r="AB820" t="str">
        <f t="shared" si="375"/>
        <v>1.42242893990656-0.0722369087363786i</v>
      </c>
      <c r="AC820" t="str">
        <f t="shared" si="376"/>
        <v>4.14888992245025-3.62398028750636i</v>
      </c>
      <c r="AD820" t="str">
        <f t="shared" si="377"/>
        <v>0.203096964089936+0.159990382484267i</v>
      </c>
      <c r="AE820" t="str">
        <f t="shared" si="378"/>
        <v>-0.0946821086482761-0.126008253715607i</v>
      </c>
      <c r="AF820" t="str">
        <f t="shared" si="379"/>
        <v>-12.6020598775769-3.58899312320584i</v>
      </c>
      <c r="AG820" t="str">
        <f t="shared" si="380"/>
        <v>1.23976847933289-0.196688296936183i</v>
      </c>
      <c r="AH820" t="str">
        <f t="shared" si="381"/>
        <v>0.342341311969024+1.60926137267009i</v>
      </c>
      <c r="AI820">
        <f t="shared" si="382"/>
        <v>4.3247537906888303</v>
      </c>
      <c r="AJ820">
        <f t="shared" si="383"/>
        <v>77.990385651686992</v>
      </c>
      <c r="AK820"/>
      <c r="AL820"/>
      <c r="AM820"/>
      <c r="AN820"/>
    </row>
    <row r="821" spans="1:40" x14ac:dyDescent="0.25">
      <c r="A821"/>
      <c r="B821">
        <f t="shared" si="384"/>
        <v>68700</v>
      </c>
      <c r="C821" s="186" t="str">
        <f t="shared" si="352"/>
        <v>-0.0000161930692903668+0.0356480645655468i</v>
      </c>
      <c r="D821" s="158" t="str">
        <f t="shared" si="353"/>
        <v>-5.95713010387052+0.273301828335859i</v>
      </c>
      <c r="E821" t="str">
        <f t="shared" si="354"/>
        <v>2870</v>
      </c>
      <c r="F821" t="str">
        <f t="shared" si="355"/>
        <v>0.777000777000777</v>
      </c>
      <c r="G821" t="str">
        <f t="shared" si="350"/>
        <v>0.777000777000777</v>
      </c>
      <c r="H821" t="str">
        <f t="shared" si="356"/>
        <v>6.65005003141022+3.8603660106684i</v>
      </c>
      <c r="I821" t="str">
        <f t="shared" si="357"/>
        <v>269.784269127023i</v>
      </c>
      <c r="J821" t="str">
        <f t="shared" si="351"/>
        <v>-61.2561389261565+58.3480784171314i</v>
      </c>
      <c r="K821" t="str">
        <f t="shared" si="358"/>
        <v>2.19949775216847-2.30912042914925i</v>
      </c>
      <c r="L821" t="str">
        <f t="shared" si="359"/>
        <v>0.133958100394994-0.119786050813527i</v>
      </c>
      <c r="M821" t="str">
        <f t="shared" si="360"/>
        <v>2.33345585256346-2.42890647996278i</v>
      </c>
      <c r="N821" t="str">
        <f t="shared" si="361"/>
        <v>-0.304678297710343i</v>
      </c>
      <c r="O821" t="str">
        <f t="shared" si="362"/>
        <v>0.953943508210157-0.299986304926906i</v>
      </c>
      <c r="P821" t="str">
        <f t="shared" si="363"/>
        <v>0.0460564917898429+0.299986304926906i</v>
      </c>
      <c r="Q821" t="str">
        <f t="shared" si="364"/>
        <v>-0.0460564917898429+0.00469199278343702i</v>
      </c>
      <c r="R821" t="str">
        <f t="shared" si="365"/>
        <v>-0.332988888561495-6.54736552156375i</v>
      </c>
      <c r="S821" t="str">
        <f t="shared" si="366"/>
        <v>0.0314497377055882i</v>
      </c>
      <c r="T821" t="str">
        <f t="shared" si="367"/>
        <v>0.205912928315792-0.0104724132041344i</v>
      </c>
      <c r="U821" t="str">
        <f t="shared" si="368"/>
        <v>0.0000499999999999998-0.00351009975501511i</v>
      </c>
      <c r="V821" t="str">
        <f t="shared" si="369"/>
        <v>3.33333333333333E-06-0.00386110973051662i</v>
      </c>
      <c r="W821" t="str">
        <f t="shared" si="370"/>
        <v>0.0000144740846313496-0.00183870579587915i</v>
      </c>
      <c r="X821" t="str">
        <f t="shared" si="371"/>
        <v>0.0000782012377061985-0.00183548795886779i</v>
      </c>
      <c r="Y821" t="str">
        <f t="shared" si="372"/>
        <v>0.009+0.0431654830603238i</v>
      </c>
      <c r="Z821" t="str">
        <f t="shared" si="373"/>
        <v>-0.587580355478841-0.15555264457363i</v>
      </c>
      <c r="AA821" t="str">
        <f t="shared" si="374"/>
        <v>70.9796037288042-323.146248645618i</v>
      </c>
      <c r="AB821" t="str">
        <f t="shared" si="375"/>
        <v>1.42241823128026-0.0723419922629425i</v>
      </c>
      <c r="AC821" t="str">
        <f t="shared" si="376"/>
        <v>4.14343821279301-3.62372770440588i</v>
      </c>
      <c r="AD821" t="str">
        <f t="shared" si="377"/>
        <v>0.20316682620579+0.160224246237206i</v>
      </c>
      <c r="AE821" t="str">
        <f t="shared" si="378"/>
        <v>-0.0944535307364921-0.125747756666328i</v>
      </c>
      <c r="AF821" t="str">
        <f t="shared" si="379"/>
        <v>-12.6071801352807-3.58706418233254i</v>
      </c>
      <c r="AG821" t="str">
        <f t="shared" si="380"/>
        <v>1.23963156504135-0.196493398119746i</v>
      </c>
      <c r="AH821" t="str">
        <f t="shared" si="381"/>
        <v>0.342100462750579+1.60640954577285i</v>
      </c>
      <c r="AI821">
        <f t="shared" si="382"/>
        <v>4.3097503426187096</v>
      </c>
      <c r="AJ821">
        <f t="shared" si="383"/>
        <v>77.977903255297605</v>
      </c>
      <c r="AK821"/>
      <c r="AL821"/>
      <c r="AM821"/>
      <c r="AN821"/>
    </row>
    <row r="822" spans="1:40" x14ac:dyDescent="0.25">
      <c r="A822"/>
      <c r="B822">
        <f t="shared" si="384"/>
        <v>68800</v>
      </c>
      <c r="C822" s="186" t="str">
        <f t="shared" si="352"/>
        <v>-0.0000161460306341393+0.0355962505395492i</v>
      </c>
      <c r="D822" s="158" t="str">
        <f t="shared" si="353"/>
        <v>-5.95712974324082+0.272904587469877i</v>
      </c>
      <c r="E822" t="str">
        <f t="shared" si="354"/>
        <v>2870</v>
      </c>
      <c r="F822" t="str">
        <f t="shared" si="355"/>
        <v>0.777000777000777</v>
      </c>
      <c r="G822" t="str">
        <f t="shared" si="350"/>
        <v>0.777000777000777</v>
      </c>
      <c r="H822" t="str">
        <f t="shared" si="356"/>
        <v>6.65515703963462+3.85803668967908i</v>
      </c>
      <c r="I822" t="str">
        <f t="shared" si="357"/>
        <v>270.176968208722i</v>
      </c>
      <c r="J822" t="str">
        <f t="shared" si="351"/>
        <v>-61.4375114125348+58.4330101178841i</v>
      </c>
      <c r="K822" t="str">
        <f t="shared" si="358"/>
        <v>2.19603388501889-2.30894928399158i</v>
      </c>
      <c r="L822" t="str">
        <f t="shared" si="359"/>
        <v>0.133784921818505-0.119805329255924i</v>
      </c>
      <c r="M822" t="str">
        <f t="shared" si="360"/>
        <v>2.3298188068374-2.4287546132475i</v>
      </c>
      <c r="N822" t="str">
        <f t="shared" si="361"/>
        <v>-0.305121788682265i</v>
      </c>
      <c r="O822" t="str">
        <f t="shared" si="362"/>
        <v>0.953810373183756-0.300409340745363i</v>
      </c>
      <c r="P822" t="str">
        <f t="shared" si="363"/>
        <v>0.0461896268162439+0.300409340745363i</v>
      </c>
      <c r="Q822" t="str">
        <f t="shared" si="364"/>
        <v>-0.0461896268162439+0.00471244793690201i</v>
      </c>
      <c r="R822" t="str">
        <f t="shared" si="365"/>
        <v>-0.33298788322564-6.53779971009603i</v>
      </c>
      <c r="S822" t="str">
        <f t="shared" si="366"/>
        <v>0.0314955160719719i</v>
      </c>
      <c r="T822" t="str">
        <f t="shared" si="367"/>
        <v>0.205911375844663-0.010487625227905i</v>
      </c>
      <c r="U822" t="str">
        <f t="shared" si="368"/>
        <v>0.0000499999999999998-0.00350499786583631i</v>
      </c>
      <c r="V822" t="str">
        <f t="shared" si="369"/>
        <v>3.33333333333333E-06-0.00385549765241995i</v>
      </c>
      <c r="W822" t="str">
        <f t="shared" si="370"/>
        <v>0.0000144740829005483-0.0018360334972518i</v>
      </c>
      <c r="X822" t="str">
        <f t="shared" si="371"/>
        <v>0.0000780163445609031-0.00183282674742965i</v>
      </c>
      <c r="Y822" t="str">
        <f t="shared" si="372"/>
        <v>0.009+0.0432283149133956i</v>
      </c>
      <c r="Z822" t="str">
        <f t="shared" si="373"/>
        <v>-0.58590044676199-0.154872981087695i</v>
      </c>
      <c r="AA822" t="str">
        <f t="shared" si="374"/>
        <v>70.7641724751743-322.682550139443i</v>
      </c>
      <c r="AB822" t="str">
        <f t="shared" si="375"/>
        <v>1.4224075070229-0.0724470748341194i</v>
      </c>
      <c r="AC822" t="str">
        <f t="shared" si="376"/>
        <v>4.137995593629-3.62346735204863i</v>
      </c>
      <c r="AD822" t="str">
        <f t="shared" si="377"/>
        <v>0.203236786874634+0.160458070125464i</v>
      </c>
      <c r="AE822" t="str">
        <f t="shared" si="378"/>
        <v>-0.0942259045684105-0.125488342023035i</v>
      </c>
      <c r="AF822" t="str">
        <f t="shared" si="379"/>
        <v>-12.6122867828754-3.5851321022092i</v>
      </c>
      <c r="AG822" t="str">
        <f t="shared" si="380"/>
        <v>1.23949522631961-0.19629914127969i</v>
      </c>
      <c r="AH822" t="str">
        <f t="shared" si="381"/>
        <v>0.341859301133486+1.60356725695726i</v>
      </c>
      <c r="AI822">
        <f t="shared" si="382"/>
        <v>4.2947704212112212</v>
      </c>
      <c r="AJ822">
        <f t="shared" si="383"/>
        <v>77.965457797262331</v>
      </c>
      <c r="AK822"/>
      <c r="AL822"/>
      <c r="AM822"/>
      <c r="AN822"/>
    </row>
    <row r="823" spans="1:40" x14ac:dyDescent="0.25">
      <c r="A823"/>
      <c r="B823">
        <f t="shared" si="384"/>
        <v>68900</v>
      </c>
      <c r="C823" s="186" t="str">
        <f t="shared" si="352"/>
        <v>-0.0000160991966419161+0.0355445869170179i</v>
      </c>
      <c r="D823" s="158" t="str">
        <f t="shared" si="353"/>
        <v>-5.95712938418021+0.272508499697137i</v>
      </c>
      <c r="E823" t="str">
        <f t="shared" si="354"/>
        <v>2870</v>
      </c>
      <c r="F823" t="str">
        <f t="shared" si="355"/>
        <v>0.777000777000777</v>
      </c>
      <c r="G823" t="str">
        <f t="shared" si="350"/>
        <v>0.777000777000777</v>
      </c>
      <c r="H823" t="str">
        <f t="shared" si="356"/>
        <v>6.66025047423085+3.85570542062237i</v>
      </c>
      <c r="I823" t="str">
        <f t="shared" si="357"/>
        <v>270.569667290421i</v>
      </c>
      <c r="J823" t="str">
        <f t="shared" si="351"/>
        <v>-61.6191477134387+58.5179418186369i</v>
      </c>
      <c r="K823" t="str">
        <f t="shared" si="358"/>
        <v>2.19257589107-2.30877323272054i</v>
      </c>
      <c r="L823" t="str">
        <f t="shared" si="359"/>
        <v>0.133611939507278-0.119824332889119i</v>
      </c>
      <c r="M823" t="str">
        <f t="shared" si="360"/>
        <v>2.32618783057728-2.42859756560966i</v>
      </c>
      <c r="N823" t="str">
        <f t="shared" si="361"/>
        <v>-0.305565279654187i</v>
      </c>
      <c r="O823" t="str">
        <f t="shared" si="362"/>
        <v>0.953677050557888-0.300832317478038i</v>
      </c>
      <c r="P823" t="str">
        <f t="shared" si="363"/>
        <v>0.046322949442112+0.300832317478038i</v>
      </c>
      <c r="Q823" t="str">
        <f t="shared" si="364"/>
        <v>-0.046322949442112+0.00473296217614899i</v>
      </c>
      <c r="R823" t="str">
        <f t="shared" si="365"/>
        <v>-0.33298687641673-6.52826159411936i</v>
      </c>
      <c r="S823" t="str">
        <f t="shared" si="366"/>
        <v>0.0315412944383556i</v>
      </c>
      <c r="T823" t="str">
        <f t="shared" si="367"/>
        <v>0.205909821110727-0.0105028371131684i</v>
      </c>
      <c r="U823" t="str">
        <f t="shared" si="368"/>
        <v>0.00005-0.00349991078620521i</v>
      </c>
      <c r="V823" t="str">
        <f t="shared" si="369"/>
        <v>3.33333333333333E-06-0.00384990186482572i</v>
      </c>
      <c r="W823" t="str">
        <f t="shared" si="370"/>
        <v>0.0000144740811672302-0.00183336895600651i</v>
      </c>
      <c r="X823" t="str">
        <f t="shared" si="371"/>
        <v>0.0000778322545862702-0.00183017323338485i</v>
      </c>
      <c r="Y823" t="str">
        <f t="shared" si="372"/>
        <v>0.009+0.0432911467664674i</v>
      </c>
      <c r="Z823" t="str">
        <f t="shared" si="373"/>
        <v>-0.584227660888287-0.15419735050697i</v>
      </c>
      <c r="AA823" t="str">
        <f t="shared" si="374"/>
        <v>70.5497309792754-322.220156405737i</v>
      </c>
      <c r="AB823" t="str">
        <f t="shared" si="375"/>
        <v>1.42239676713437-0.0725521564485074i</v>
      </c>
      <c r="AC823" t="str">
        <f t="shared" si="376"/>
        <v>4.13256205942986-3.62319926940624i</v>
      </c>
      <c r="AD823" t="str">
        <f t="shared" si="377"/>
        <v>0.203306846084601+0.160691854157448i</v>
      </c>
      <c r="AE823" t="str">
        <f t="shared" si="378"/>
        <v>-0.0939992249714506-0.125230003084382i</v>
      </c>
      <c r="AF823" t="str">
        <f t="shared" si="379"/>
        <v>-12.6173798584111-3.58319692092523i</v>
      </c>
      <c r="AG823" t="str">
        <f t="shared" si="380"/>
        <v>1.23935945959166-0.196105523917773i</v>
      </c>
      <c r="AH823" t="str">
        <f t="shared" si="381"/>
        <v>0.341617835703363+1.6007344611519i</v>
      </c>
      <c r="AI823">
        <f t="shared" si="382"/>
        <v>4.279813962968916</v>
      </c>
      <c r="AJ823">
        <f t="shared" si="383"/>
        <v>77.953049058462355</v>
      </c>
      <c r="AK823"/>
      <c r="AL823"/>
      <c r="AM823"/>
      <c r="AN823"/>
    </row>
    <row r="824" spans="1:40" x14ac:dyDescent="0.25">
      <c r="A824"/>
      <c r="B824">
        <f t="shared" si="384"/>
        <v>69000</v>
      </c>
      <c r="C824" s="186" t="str">
        <f t="shared" si="352"/>
        <v>-0.0000160525661280997+0.035493073044025i</v>
      </c>
      <c r="D824" s="158" t="str">
        <f t="shared" si="353"/>
        <v>-5.95712902667961+0.272113560004192i</v>
      </c>
      <c r="E824" t="str">
        <f t="shared" si="354"/>
        <v>2870</v>
      </c>
      <c r="F824" t="str">
        <f t="shared" si="355"/>
        <v>0.777000777000777</v>
      </c>
      <c r="G824" t="str">
        <f t="shared" si="350"/>
        <v>0.777000777000777</v>
      </c>
      <c r="H824" t="str">
        <f t="shared" si="356"/>
        <v>6.66533037318875+3.85337223630894i</v>
      </c>
      <c r="I824" t="str">
        <f t="shared" si="357"/>
        <v>270.96236637212i</v>
      </c>
      <c r="J824" t="str">
        <f t="shared" si="351"/>
        <v>-61.8010478288683+58.6028735193896i</v>
      </c>
      <c r="K824" t="str">
        <f t="shared" si="358"/>
        <v>2.18912376635605-2.30859230039497i</v>
      </c>
      <c r="L824" t="str">
        <f t="shared" si="359"/>
        <v>0.133439153674304-0.11984306267078i</v>
      </c>
      <c r="M824" t="str">
        <f t="shared" si="360"/>
        <v>2.32256292003035-2.42843536306575i</v>
      </c>
      <c r="N824" t="str">
        <f t="shared" si="361"/>
        <v>-0.306008770626109i</v>
      </c>
      <c r="O824" t="str">
        <f t="shared" si="362"/>
        <v>0.953543540358775-0.301255235041738i</v>
      </c>
      <c r="P824" t="str">
        <f t="shared" si="363"/>
        <v>0.046456459641225+0.301255235041738i</v>
      </c>
      <c r="Q824" t="str">
        <f t="shared" si="364"/>
        <v>-0.046456459641225+0.00475353558437097i</v>
      </c>
      <c r="R824" t="str">
        <f t="shared" si="365"/>
        <v>-0.332985868134703-6.51875105321787i</v>
      </c>
      <c r="S824" t="str">
        <f t="shared" si="366"/>
        <v>0.0315870728047393i</v>
      </c>
      <c r="T824" t="str">
        <f t="shared" si="367"/>
        <v>0.205908264113964-0.0105180488597202i</v>
      </c>
      <c r="U824" t="str">
        <f t="shared" si="368"/>
        <v>0.00005-0.00349483845173244i</v>
      </c>
      <c r="V824" t="str">
        <f t="shared" si="369"/>
        <v>3.33333333333333E-06-0.00384432229690568i</v>
      </c>
      <c r="W824" t="str">
        <f t="shared" si="370"/>
        <v>0.0000144740794313949-0.00183071213841554i</v>
      </c>
      <c r="X824" t="str">
        <f t="shared" si="371"/>
        <v>0.0000776489631388703-0.00182752738342699i</v>
      </c>
      <c r="Y824" t="str">
        <f t="shared" si="372"/>
        <v>0.009+0.0433539786195392i</v>
      </c>
      <c r="Z824" t="str">
        <f t="shared" si="373"/>
        <v>-0.582561958216696-0.15352572276559i</v>
      </c>
      <c r="AA824" t="str">
        <f t="shared" si="374"/>
        <v>70.3362731397755-321.759062123812i</v>
      </c>
      <c r="AB824" t="str">
        <f t="shared" si="375"/>
        <v>1.42238601161455-0.0726572371046948i</v>
      </c>
      <c r="AC824" t="str">
        <f t="shared" si="376"/>
        <v>4.12713760457812-3.62292349530604i</v>
      </c>
      <c r="AD824" t="str">
        <f t="shared" si="377"/>
        <v>0.203377003823819+0.160925598341289i</v>
      </c>
      <c r="AE824" t="str">
        <f t="shared" si="378"/>
        <v>-0.0937734868070172-0.124972733202847i</v>
      </c>
      <c r="AF824" t="str">
        <f t="shared" si="379"/>
        <v>-12.6224593998684-3.58125867630475i</v>
      </c>
      <c r="AG824" t="str">
        <f t="shared" si="380"/>
        <v>1.23922426130881-0.195912543547393i</v>
      </c>
      <c r="AH824" t="str">
        <f t="shared" si="381"/>
        <v>0.341376074945662+1.59791111355096i</v>
      </c>
      <c r="AI824">
        <f t="shared" si="382"/>
        <v>4.2648809046164065</v>
      </c>
      <c r="AJ824">
        <f t="shared" si="383"/>
        <v>77.94067682108512</v>
      </c>
      <c r="AK824"/>
      <c r="AL824"/>
      <c r="AM824"/>
      <c r="AN824"/>
    </row>
    <row r="825" spans="1:40" x14ac:dyDescent="0.25">
      <c r="A825"/>
      <c r="B825">
        <f t="shared" si="384"/>
        <v>69100</v>
      </c>
      <c r="C825" s="186" t="str">
        <f t="shared" si="352"/>
        <v>-0.0000160061379156652+0.0354417082704283i</v>
      </c>
      <c r="D825" s="158" t="str">
        <f t="shared" si="353"/>
        <v>-5.95712867072998+0.271719763406617i</v>
      </c>
      <c r="E825" t="str">
        <f t="shared" si="354"/>
        <v>2870</v>
      </c>
      <c r="F825" t="str">
        <f t="shared" si="355"/>
        <v>0.777000777000777</v>
      </c>
      <c r="G825" t="str">
        <f t="shared" si="350"/>
        <v>0.777000777000777</v>
      </c>
      <c r="H825" t="str">
        <f t="shared" si="356"/>
        <v>6.67039677442828+3.85103716931494i</v>
      </c>
      <c r="I825" t="str">
        <f t="shared" si="357"/>
        <v>271.355065453818i</v>
      </c>
      <c r="J825" t="str">
        <f t="shared" si="351"/>
        <v>-61.9832117588235+58.6878052201424i</v>
      </c>
      <c r="K825" t="str">
        <f t="shared" si="358"/>
        <v>2.18567750685554-2.30840651197887i</v>
      </c>
      <c r="L825" t="str">
        <f t="shared" si="359"/>
        <v>0.133266564529263-0.119861519556711i</v>
      </c>
      <c r="M825" t="str">
        <f t="shared" si="360"/>
        <v>2.3189440713848-2.42826803153558i</v>
      </c>
      <c r="N825" t="str">
        <f t="shared" si="361"/>
        <v>-0.306452261598031i</v>
      </c>
      <c r="O825" t="str">
        <f t="shared" si="362"/>
        <v>0.953409842612677-0.30167809335328i</v>
      </c>
      <c r="P825" t="str">
        <f t="shared" si="363"/>
        <v>0.046590157387323+0.30167809335328i</v>
      </c>
      <c r="Q825" t="str">
        <f t="shared" si="364"/>
        <v>-0.046590157387323+0.00477416824475102i</v>
      </c>
      <c r="R825" t="str">
        <f t="shared" si="365"/>
        <v>-0.332984858379243-6.50926796767283i</v>
      </c>
      <c r="S825" t="str">
        <f t="shared" si="366"/>
        <v>0.031632851171123i</v>
      </c>
      <c r="T825" t="str">
        <f t="shared" si="367"/>
        <v>0.205906704854353-0.0105332604673481i</v>
      </c>
      <c r="U825" t="str">
        <f t="shared" si="368"/>
        <v>0.00005-0.00348978079840143i</v>
      </c>
      <c r="V825" t="str">
        <f t="shared" si="369"/>
        <v>3.33333333333333E-06-0.00383875887824156i</v>
      </c>
      <c r="W825" t="str">
        <f t="shared" si="370"/>
        <v>0.0000144740776930426-0.00182806301094638i</v>
      </c>
      <c r="X825" t="str">
        <f t="shared" si="371"/>
        <v>0.0000774664656087684-0.00182488916444131i</v>
      </c>
      <c r="Y825" t="str">
        <f t="shared" si="372"/>
        <v>0.009+0.0434168104726109i</v>
      </c>
      <c r="Z825" t="str">
        <f t="shared" si="373"/>
        <v>-0.580903299375952-0.152858068067191i</v>
      </c>
      <c r="AA825" t="str">
        <f t="shared" si="374"/>
        <v>70.1237929025164-321.29926200022i</v>
      </c>
      <c r="AB825" t="str">
        <f t="shared" si="375"/>
        <v>1.42237524046329-0.072762316801215i</v>
      </c>
      <c r="AC825" t="str">
        <f t="shared" si="376"/>
        <v>4.12172222336802-3.62264006843114i</v>
      </c>
      <c r="AD825" t="str">
        <f t="shared" si="377"/>
        <v>0.20344726008041+0.161159302684842i</v>
      </c>
      <c r="AE825" t="str">
        <f t="shared" si="378"/>
        <v>-0.0935486849702469-0.124716525784207i</v>
      </c>
      <c r="AF825" t="str">
        <f t="shared" si="379"/>
        <v>-12.6275254451583-3.57931740590832i</v>
      </c>
      <c r="AG825" t="str">
        <f t="shared" si="380"/>
        <v>1.23908962794945-0.195720197693541i</v>
      </c>
      <c r="AH825" t="str">
        <f t="shared" si="381"/>
        <v>0.34113402724677+1.59509716961251i</v>
      </c>
      <c r="AI825">
        <f t="shared" si="382"/>
        <v>4.2499711830999933</v>
      </c>
      <c r="AJ825">
        <f t="shared" si="383"/>
        <v>77.928340868616573</v>
      </c>
      <c r="AK825"/>
      <c r="AL825"/>
      <c r="AM825"/>
      <c r="AN825"/>
    </row>
    <row r="826" spans="1:40" x14ac:dyDescent="0.25">
      <c r="A826"/>
      <c r="B826">
        <f t="shared" si="384"/>
        <v>69200</v>
      </c>
      <c r="C826" s="186" t="str">
        <f t="shared" si="352"/>
        <v>-0.0000159599108360863+0.035390491949844i</v>
      </c>
      <c r="D826" s="158" t="str">
        <f t="shared" si="353"/>
        <v>-5.95712831632237+0.271327104948804i</v>
      </c>
      <c r="E826" t="str">
        <f t="shared" si="354"/>
        <v>2870</v>
      </c>
      <c r="F826" t="str">
        <f t="shared" si="355"/>
        <v>0.777000777000777</v>
      </c>
      <c r="G826" t="str">
        <f t="shared" si="350"/>
        <v>0.777000777000777</v>
      </c>
      <c r="H826" t="str">
        <f t="shared" si="356"/>
        <v>6.67544971579928+3.84870025198329i</v>
      </c>
      <c r="I826" t="str">
        <f t="shared" si="357"/>
        <v>271.747764535517i</v>
      </c>
      <c r="J826" t="str">
        <f t="shared" si="351"/>
        <v>-62.1656395033043+58.7727369208951i</v>
      </c>
      <c r="K826" t="str">
        <f t="shared" si="358"/>
        <v>2.18223710849176-2.30821589234177i</v>
      </c>
      <c r="L826" t="str">
        <f t="shared" si="359"/>
        <v>0.133094172278548-0.119879704500844i</v>
      </c>
      <c r="M826" t="str">
        <f t="shared" si="360"/>
        <v>2.31533128077031-2.42809559684261i</v>
      </c>
      <c r="N826" t="str">
        <f t="shared" si="361"/>
        <v>-0.306895752569953i</v>
      </c>
      <c r="O826" t="str">
        <f t="shared" si="362"/>
        <v>0.953275957345889-0.302100892329497i</v>
      </c>
      <c r="P826" t="str">
        <f t="shared" si="363"/>
        <v>0.046724042654111+0.302100892329497i</v>
      </c>
      <c r="Q826" t="str">
        <f t="shared" si="364"/>
        <v>-0.046724042654111+0.004794860240456i</v>
      </c>
      <c r="R826" t="str">
        <f t="shared" si="365"/>
        <v>-0.332983847150708-6.49981221845737i</v>
      </c>
      <c r="S826" t="str">
        <f t="shared" si="366"/>
        <v>0.0316786295375067i</v>
      </c>
      <c r="T826" t="str">
        <f t="shared" si="367"/>
        <v>0.205905143331871-0.010548471935861i</v>
      </c>
      <c r="U826" t="str">
        <f t="shared" si="368"/>
        <v>0.00005-0.00348473776256558i</v>
      </c>
      <c r="V826" t="str">
        <f t="shared" si="369"/>
        <v>3.33333333333333E-06-0.00383321153882215i</v>
      </c>
      <c r="W826" t="str">
        <f t="shared" si="370"/>
        <v>0.0000144740759521734-0.00182542154026036i</v>
      </c>
      <c r="X826" t="str">
        <f t="shared" si="371"/>
        <v>0.0000772847574192348-0.00182225854350332i</v>
      </c>
      <c r="Y826" t="str">
        <f t="shared" si="372"/>
        <v>0.009+0.0434796423256827i</v>
      </c>
      <c r="Z826" t="str">
        <f t="shared" si="373"/>
        <v>-0.579251645262416-0.152194356882105i</v>
      </c>
      <c r="AA826" t="str">
        <f t="shared" si="374"/>
        <v>69.9122842600724-320.840750768589i</v>
      </c>
      <c r="AB826" t="str">
        <f t="shared" si="375"/>
        <v>1.42236445368042-0.0728673955367479i</v>
      </c>
      <c r="AC826" t="str">
        <f t="shared" si="376"/>
        <v>4.11631591000588-3.62234902732137i</v>
      </c>
      <c r="AD826" t="str">
        <f t="shared" si="377"/>
        <v>0.203517614842487+0.161392967195696i</v>
      </c>
      <c r="AE826" t="str">
        <f t="shared" si="378"/>
        <v>-0.0933248143897497-0.124461374287022i</v>
      </c>
      <c r="AF826" t="str">
        <f t="shared" si="379"/>
        <v>-12.6325780321216-3.57737314703449i</v>
      </c>
      <c r="AG826" t="str">
        <f t="shared" si="380"/>
        <v>1.23895555601879-0.195528483892733i</v>
      </c>
      <c r="AH826" t="str">
        <f t="shared" si="381"/>
        <v>0.340891700895051+1.5922925850566i</v>
      </c>
      <c r="AI826">
        <f t="shared" si="382"/>
        <v>4.235084735586284</v>
      </c>
      <c r="AJ826">
        <f t="shared" si="383"/>
        <v>77.916040985833661</v>
      </c>
      <c r="AK826"/>
      <c r="AL826"/>
      <c r="AM826"/>
      <c r="AN826"/>
    </row>
    <row r="827" spans="1:40" x14ac:dyDescent="0.25">
      <c r="A827"/>
      <c r="B827">
        <f t="shared" si="384"/>
        <v>69300</v>
      </c>
      <c r="C827" s="186" t="str">
        <f t="shared" si="352"/>
        <v>-0.0000159138837292615+0.0353394234396185i</v>
      </c>
      <c r="D827" s="158" t="str">
        <f t="shared" si="353"/>
        <v>-5.95712796344788+0.270935579703742i</v>
      </c>
      <c r="E827" t="str">
        <f t="shared" si="354"/>
        <v>2870</v>
      </c>
      <c r="F827" t="str">
        <f t="shared" si="355"/>
        <v>0.777000777000777</v>
      </c>
      <c r="G827" t="str">
        <f t="shared" si="350"/>
        <v>0.777000777000777</v>
      </c>
      <c r="H827" t="str">
        <f t="shared" si="356"/>
        <v>6.68048923508087+3.84636151642523i</v>
      </c>
      <c r="I827" t="str">
        <f t="shared" si="357"/>
        <v>272.140463617216i</v>
      </c>
      <c r="J827" t="str">
        <f t="shared" si="351"/>
        <v>-62.3483310623108+58.8576686216479i</v>
      </c>
      <c r="K827" t="str">
        <f t="shared" si="358"/>
        <v>2.17880256713329-2.30802046625875i</v>
      </c>
      <c r="L827" t="str">
        <f t="shared" si="359"/>
        <v>0.132921977125277-0.119897618455233i</v>
      </c>
      <c r="M827" t="str">
        <f t="shared" si="360"/>
        <v>2.31172454425857-2.42791808471398i</v>
      </c>
      <c r="N827" t="str">
        <f t="shared" si="361"/>
        <v>-0.307339243541875i</v>
      </c>
      <c r="O827" t="str">
        <f t="shared" si="362"/>
        <v>0.953141884584745-0.302523631887229i</v>
      </c>
      <c r="P827" t="str">
        <f t="shared" si="363"/>
        <v>0.046858115415255+0.302523631887229i</v>
      </c>
      <c r="Q827" t="str">
        <f t="shared" si="364"/>
        <v>-0.046858115415255+0.00481561165464595i</v>
      </c>
      <c r="R827" t="str">
        <f t="shared" si="365"/>
        <v>-0.332982834448732-6.49038368723183i</v>
      </c>
      <c r="S827" t="str">
        <f t="shared" si="366"/>
        <v>0.0317244079038904i</v>
      </c>
      <c r="T827" t="str">
        <f t="shared" si="367"/>
        <v>0.205903579546499-0.0105636832650452i</v>
      </c>
      <c r="U827" t="str">
        <f t="shared" si="368"/>
        <v>0.00005-0.00347970928094572i</v>
      </c>
      <c r="V827" t="str">
        <f t="shared" si="369"/>
        <v>3.33333333333333E-06-0.00382768020904029i</v>
      </c>
      <c r="W827" t="str">
        <f t="shared" si="370"/>
        <v>0.000014474074208787-0.00182278769321123i</v>
      </c>
      <c r="X827" t="str">
        <f t="shared" si="371"/>
        <v>0.0000771038340264592-0.00181963548787745i</v>
      </c>
      <c r="Y827" t="str">
        <f t="shared" si="372"/>
        <v>0.009+0.0435424741787545i</v>
      </c>
      <c r="Z827" t="str">
        <f t="shared" si="373"/>
        <v>-0.577606957037978-0.151534559944568i</v>
      </c>
      <c r="AA827" t="str">
        <f t="shared" si="374"/>
        <v>69.7017412513201-320.383523189474i</v>
      </c>
      <c r="AB827" t="str">
        <f t="shared" si="375"/>
        <v>1.42235365126583-0.0729724733098173i</v>
      </c>
      <c r="AC827" t="str">
        <f t="shared" si="376"/>
        <v>4.1109186586118-3.62205041037283i</v>
      </c>
      <c r="AD827" t="str">
        <f t="shared" si="377"/>
        <v>0.203588068098163+0.161626591881172i</v>
      </c>
      <c r="AE827" t="str">
        <f t="shared" si="378"/>
        <v>-0.093101870027367-0.124207272222123i</v>
      </c>
      <c r="AF827" t="str">
        <f t="shared" si="379"/>
        <v>-12.6376171985288-3.57542593672149i</v>
      </c>
      <c r="AG827" t="str">
        <f t="shared" si="380"/>
        <v>1.2388220420486-0.195337399692978i</v>
      </c>
      <c r="AH827" t="str">
        <f t="shared" si="381"/>
        <v>0.340649104081993+1.58949731586358i</v>
      </c>
      <c r="AI827">
        <f t="shared" si="382"/>
        <v>4.2202214994620304</v>
      </c>
      <c r="AJ827">
        <f t="shared" si="383"/>
        <v>77.903776958794396</v>
      </c>
      <c r="AK827"/>
      <c r="AL827"/>
      <c r="AM827"/>
      <c r="AN827"/>
    </row>
    <row r="828" spans="1:40" x14ac:dyDescent="0.25">
      <c r="A828"/>
      <c r="B828">
        <f t="shared" si="384"/>
        <v>69400</v>
      </c>
      <c r="C828" s="186" t="str">
        <f t="shared" si="352"/>
        <v>-0.000015868055443441+0.0352885021008029i</v>
      </c>
      <c r="D828" s="158" t="str">
        <f t="shared" si="353"/>
        <v>-5.95712761209769+0.270545182772822i</v>
      </c>
      <c r="E828" t="str">
        <f t="shared" si="354"/>
        <v>2870</v>
      </c>
      <c r="F828" t="str">
        <f t="shared" si="355"/>
        <v>0.777000777000777</v>
      </c>
      <c r="G828" t="str">
        <f t="shared" si="350"/>
        <v>0.777000777000777</v>
      </c>
      <c r="H828" t="str">
        <f t="shared" si="356"/>
        <v>6.68551536998131+3.84402099452166i</v>
      </c>
      <c r="I828" t="str">
        <f t="shared" si="357"/>
        <v>272.533162698915i</v>
      </c>
      <c r="J828" t="str">
        <f t="shared" si="351"/>
        <v>-62.5312864358429+58.9426003224006i</v>
      </c>
      <c r="K828" t="str">
        <f t="shared" si="358"/>
        <v>2.17537387859455-2.30782025841079i</v>
      </c>
      <c r="L828" t="str">
        <f t="shared" si="359"/>
        <v>0.132749979269313-0.11991526237005i</v>
      </c>
      <c r="M828" t="str">
        <f t="shared" si="360"/>
        <v>2.30812385786386-2.42773552078084i</v>
      </c>
      <c r="N828" t="str">
        <f t="shared" si="361"/>
        <v>-0.307782734513796i</v>
      </c>
      <c r="O828" t="str">
        <f t="shared" si="362"/>
        <v>0.953007624355616-0.302946311943331i</v>
      </c>
      <c r="P828" t="str">
        <f t="shared" si="363"/>
        <v>0.046992375644384+0.302946311943331i</v>
      </c>
      <c r="Q828" t="str">
        <f t="shared" si="364"/>
        <v>-0.046992375644384+0.00483642257046502i</v>
      </c>
      <c r="R828" t="str">
        <f t="shared" si="365"/>
        <v>-0.332981820273522-6.48098225633872i</v>
      </c>
      <c r="S828" t="str">
        <f t="shared" si="366"/>
        <v>0.0317701862702741i</v>
      </c>
      <c r="T828" t="str">
        <f t="shared" si="367"/>
        <v>0.205902013498222-0.0105788944547047i</v>
      </c>
      <c r="U828" t="str">
        <f t="shared" si="368"/>
        <v>0.00005-0.00347469529062735i</v>
      </c>
      <c r="V828" t="str">
        <f t="shared" si="369"/>
        <v>3.33333333333333E-06-0.00382216481969009i</v>
      </c>
      <c r="W828" t="str">
        <f t="shared" si="370"/>
        <v>0.0000144740724628839-0.00182016143684377i</v>
      </c>
      <c r="X828" t="str">
        <f t="shared" si="371"/>
        <v>0.0000769236909192651-0.00181701996501563i</v>
      </c>
      <c r="Y828" t="str">
        <f t="shared" si="372"/>
        <v>0.009+0.0436053060318263i</v>
      </c>
      <c r="Z828" t="str">
        <f t="shared" si="373"/>
        <v>-0.575969196127928-0.15087864824996i</v>
      </c>
      <c r="AA828" t="str">
        <f t="shared" si="374"/>
        <v>69.4921579610083-319.927574050202i</v>
      </c>
      <c r="AB828" t="str">
        <f t="shared" si="375"/>
        <v>1.42234283321939-0.0730775501190691i</v>
      </c>
      <c r="AC828" t="str">
        <f t="shared" si="376"/>
        <v>4.10553046321964-3.62174425583884i</v>
      </c>
      <c r="AD828" t="str">
        <f t="shared" si="377"/>
        <v>0.203658619835541+0.161860176748326i</v>
      </c>
      <c r="AE828" t="str">
        <f t="shared" si="378"/>
        <v>-0.0928798468779128-0.123954213152097i</v>
      </c>
      <c r="AF828" t="str">
        <f t="shared" si="379"/>
        <v>-12.642642982079-3.57347581174884i</v>
      </c>
      <c r="AG828" t="str">
        <f t="shared" si="380"/>
        <v>1.23868908259702-0.195146942653704i</v>
      </c>
      <c r="AH828" t="str">
        <f t="shared" si="381"/>
        <v>0.340406244903181+1.58671131827206i</v>
      </c>
      <c r="AI828">
        <f t="shared" si="382"/>
        <v>4.2053814123318318</v>
      </c>
      <c r="AJ828">
        <f t="shared" si="383"/>
        <v>77.891548574830679</v>
      </c>
      <c r="AK828"/>
      <c r="AL828"/>
      <c r="AM828"/>
      <c r="AN828"/>
    </row>
    <row r="829" spans="1:40" x14ac:dyDescent="0.25">
      <c r="A829"/>
      <c r="B829">
        <f t="shared" si="384"/>
        <v>69500</v>
      </c>
      <c r="C829" s="186" t="str">
        <f t="shared" si="352"/>
        <v>-0.0000158224248351555+0.0352377272981253i</v>
      </c>
      <c r="D829" s="158" t="str">
        <f t="shared" si="353"/>
        <v>-5.95712726226303+0.270155909285627i</v>
      </c>
      <c r="E829" t="str">
        <f t="shared" si="354"/>
        <v>2870</v>
      </c>
      <c r="F829" t="str">
        <f t="shared" si="355"/>
        <v>0.777000777000777</v>
      </c>
      <c r="G829" t="str">
        <f t="shared" si="350"/>
        <v>0.777000777000777</v>
      </c>
      <c r="H829" t="str">
        <f t="shared" si="356"/>
        <v>6.6905281581373+3.84167871792458i</v>
      </c>
      <c r="I829" t="str">
        <f t="shared" si="357"/>
        <v>272.925861780613i</v>
      </c>
      <c r="J829" t="str">
        <f t="shared" si="351"/>
        <v>-62.7145056239006+59.0275320231534i</v>
      </c>
      <c r="K829" t="str">
        <f t="shared" si="358"/>
        <v>2.17195103863633-2.30761529338489i</v>
      </c>
      <c r="L829" t="str">
        <f t="shared" si="359"/>
        <v>0.13257817890728-0.119932637193575i</v>
      </c>
      <c r="M829" t="str">
        <f t="shared" si="360"/>
        <v>2.30452921754361-2.42754793057847i</v>
      </c>
      <c r="N829" t="str">
        <f t="shared" si="361"/>
        <v>-0.308226225485718i</v>
      </c>
      <c r="O829" t="str">
        <f t="shared" si="362"/>
        <v>0.952873176684906-0.303368932414668i</v>
      </c>
      <c r="P829" t="str">
        <f t="shared" si="363"/>
        <v>0.047126823315094+0.303368932414668i</v>
      </c>
      <c r="Q829" t="str">
        <f t="shared" si="364"/>
        <v>-0.047126823315094+0.00485729307104998i</v>
      </c>
      <c r="R829" t="str">
        <f t="shared" si="365"/>
        <v>-0.3329808046248-6.47160780879712i</v>
      </c>
      <c r="S829" t="str">
        <f t="shared" si="366"/>
        <v>0.0318159646366576i</v>
      </c>
      <c r="T829" t="str">
        <f t="shared" si="367"/>
        <v>0.205900445187006-0.0105941055046284i</v>
      </c>
      <c r="U829" t="str">
        <f t="shared" si="368"/>
        <v>0.00005-0.0034696957290581i</v>
      </c>
      <c r="V829" t="str">
        <f t="shared" si="369"/>
        <v>3.33333333333333E-06-0.00381666530196391i</v>
      </c>
      <c r="W829" t="str">
        <f t="shared" si="370"/>
        <v>0.0000144740707144636-0.00181754273839247i</v>
      </c>
      <c r="X829" t="str">
        <f t="shared" si="371"/>
        <v>0.0000767443236188329-0.00181441194255607i</v>
      </c>
      <c r="Y829" t="str">
        <f t="shared" si="372"/>
        <v>0.009+0.0436681378848981i</v>
      </c>
      <c r="Z829" t="str">
        <f t="shared" si="373"/>
        <v>-0.574338324218921-0.150226593052105i</v>
      </c>
      <c r="AA829" t="str">
        <f t="shared" si="374"/>
        <v>69.2835285193345-319.472898164718i</v>
      </c>
      <c r="AB829" t="str">
        <f t="shared" si="375"/>
        <v>1.42233199954088-0.0731826259630453i</v>
      </c>
      <c r="AC829" t="str">
        <f t="shared" si="376"/>
        <v>4.10015131777829-3.6214306018294i</v>
      </c>
      <c r="AD829" t="str">
        <f t="shared" si="377"/>
        <v>0.203729270042719+0.162093721803942i</v>
      </c>
      <c r="AE829" t="str">
        <f t="shared" si="378"/>
        <v>-0.0926587399689375-0.123702190690794i</v>
      </c>
      <c r="AF829" t="str">
        <f t="shared" si="379"/>
        <v>-12.6476554204003-3.57152280863895i</v>
      </c>
      <c r="AG829" t="str">
        <f t="shared" si="380"/>
        <v>1.23855667424826-0.19495711034572i</v>
      </c>
      <c r="AH829" t="str">
        <f t="shared" si="381"/>
        <v>0.340163131359448+1.58393454877736i</v>
      </c>
      <c r="AI829">
        <f t="shared" si="382"/>
        <v>4.1905644120185306</v>
      </c>
      <c r="AJ829">
        <f t="shared" si="383"/>
        <v>77.87935562253827</v>
      </c>
      <c r="AK829"/>
      <c r="AL829"/>
      <c r="AM829"/>
      <c r="AN829"/>
    </row>
    <row r="830" spans="1:40" x14ac:dyDescent="0.25">
      <c r="A830"/>
      <c r="B830">
        <f t="shared" si="384"/>
        <v>69600</v>
      </c>
      <c r="C830" s="186" t="str">
        <f t="shared" si="352"/>
        <v>-0.000015776990769144+0.035187098399965i</v>
      </c>
      <c r="D830" s="158" t="str">
        <f t="shared" si="353"/>
        <v>-5.95712691393519+0.269767754399732i</v>
      </c>
      <c r="E830" t="str">
        <f t="shared" si="354"/>
        <v>2870</v>
      </c>
      <c r="F830" t="str">
        <f t="shared" si="355"/>
        <v>0.777000777000777</v>
      </c>
      <c r="G830" t="str">
        <f t="shared" si="350"/>
        <v>0.777000777000777</v>
      </c>
      <c r="H830" t="str">
        <f t="shared" si="356"/>
        <v>6.69552763711388+3.83933471805846i</v>
      </c>
      <c r="I830" t="str">
        <f t="shared" si="357"/>
        <v>273.318560862312i</v>
      </c>
      <c r="J830" t="str">
        <f t="shared" si="351"/>
        <v>-62.897988626484+59.1124637239061i</v>
      </c>
      <c r="K830" t="str">
        <f t="shared" si="358"/>
        <v>2.1685340429663-2.30740559567435i</v>
      </c>
      <c r="L830" t="str">
        <f t="shared" si="359"/>
        <v>0.132406576232581-0.119949743872198i</v>
      </c>
      <c r="M830" t="str">
        <f t="shared" si="360"/>
        <v>2.30094061919888-2.42735533954655i</v>
      </c>
      <c r="N830" t="str">
        <f t="shared" si="361"/>
        <v>-0.30866971645764i</v>
      </c>
      <c r="O830" t="str">
        <f t="shared" si="362"/>
        <v>0.952738541599061-0.303791493218118i</v>
      </c>
      <c r="P830" t="str">
        <f t="shared" si="363"/>
        <v>0.047261458400939+0.303791493218118i</v>
      </c>
      <c r="Q830" t="str">
        <f t="shared" si="364"/>
        <v>-0.047261458400939+0.00487822323952203i</v>
      </c>
      <c r="R830" t="str">
        <f t="shared" si="365"/>
        <v>-0.332979787502671-6.46226022829919i</v>
      </c>
      <c r="S830" t="str">
        <f t="shared" si="366"/>
        <v>0.0318617430030413i</v>
      </c>
      <c r="T830" t="str">
        <f t="shared" si="367"/>
        <v>0.205898874612844-0.0106093164146174i</v>
      </c>
      <c r="U830" t="str">
        <f t="shared" si="368"/>
        <v>0.0000500000000000002-0.0034647105340451i</v>
      </c>
      <c r="V830" t="str">
        <f t="shared" si="369"/>
        <v>3.33333333333333E-06-0.00381118158744959i</v>
      </c>
      <c r="W830" t="str">
        <f t="shared" si="370"/>
        <v>0.0000144740689635264-0.00181493156528009i</v>
      </c>
      <c r="X830" t="str">
        <f t="shared" si="371"/>
        <v>0.000076565727678418-0.00181181138832185i</v>
      </c>
      <c r="Y830" t="str">
        <f t="shared" si="372"/>
        <v>0.009+0.0437309697379699i</v>
      </c>
      <c r="Z830" t="str">
        <f t="shared" si="373"/>
        <v>-0.572714303256886-0.149578365860563i</v>
      </c>
      <c r="AA830" t="str">
        <f t="shared" si="374"/>
        <v>69.0758471015255-319.019490373432i</v>
      </c>
      <c r="AB830" t="str">
        <f t="shared" si="375"/>
        <v>1.42232115023025-0.0732877008403718i</v>
      </c>
      <c r="AC830" t="str">
        <f t="shared" si="376"/>
        <v>4.09478121615249-3.6211094863127i</v>
      </c>
      <c r="AD830" t="str">
        <f t="shared" si="377"/>
        <v>0.203800018707787+0.162327227054553i</v>
      </c>
      <c r="AE830" t="str">
        <f t="shared" si="378"/>
        <v>-0.0924385443604739-0.123451198502833i</v>
      </c>
      <c r="AF830" t="str">
        <f t="shared" si="379"/>
        <v>-12.6526545510491-3.56956696365873i</v>
      </c>
      <c r="AG830" t="str">
        <f t="shared" si="380"/>
        <v>1.23842481361241-0.194767900351146i</v>
      </c>
      <c r="AH830" t="str">
        <f t="shared" si="381"/>
        <v>0.339919771357821+1.58116696412968i</v>
      </c>
      <c r="AI830">
        <f t="shared" si="382"/>
        <v>4.1757704365618835</v>
      </c>
      <c r="AJ830">
        <f t="shared" si="383"/>
        <v>77.867197891771326</v>
      </c>
      <c r="AK830"/>
      <c r="AL830"/>
      <c r="AM830"/>
      <c r="AN830"/>
    </row>
    <row r="831" spans="1:40" x14ac:dyDescent="0.25">
      <c r="A831"/>
      <c r="B831">
        <f t="shared" si="384"/>
        <v>69700</v>
      </c>
      <c r="C831" s="186" t="str">
        <f t="shared" si="352"/>
        <v>-0.0000157317521182837+0.0351366147783259i</v>
      </c>
      <c r="D831" s="158" t="str">
        <f t="shared" si="353"/>
        <v>-5.95712656710553+0.269380713300499i</v>
      </c>
      <c r="E831" t="str">
        <f t="shared" si="354"/>
        <v>2870</v>
      </c>
      <c r="F831" t="str">
        <f t="shared" si="355"/>
        <v>0.777000777000777</v>
      </c>
      <c r="G831" t="str">
        <f t="shared" si="350"/>
        <v>0.777000777000777</v>
      </c>
      <c r="H831" t="str">
        <f t="shared" si="356"/>
        <v>6.70051384440384+3.83698902612174i</v>
      </c>
      <c r="I831" t="str">
        <f t="shared" si="357"/>
        <v>273.711259944011i</v>
      </c>
      <c r="J831" t="str">
        <f t="shared" si="351"/>
        <v>-63.0817354435931+59.1973954246588i</v>
      </c>
      <c r="K831" t="str">
        <f t="shared" si="358"/>
        <v>2.16512288723952-2.30719118967892i</v>
      </c>
      <c r="L831" t="str">
        <f t="shared" si="359"/>
        <v>0.132235171435417-0.119966583350405i</v>
      </c>
      <c r="M831" t="str">
        <f t="shared" si="360"/>
        <v>2.29735805867494-2.42715777302933i</v>
      </c>
      <c r="N831" t="str">
        <f t="shared" si="361"/>
        <v>-0.309113207429562i</v>
      </c>
      <c r="O831" t="str">
        <f t="shared" si="362"/>
        <v>0.952603719124561-0.304213994270569i</v>
      </c>
      <c r="P831" t="str">
        <f t="shared" si="363"/>
        <v>0.047396280875439+0.304213994270569i</v>
      </c>
      <c r="Q831" t="str">
        <f t="shared" si="364"/>
        <v>-0.047396280875439+0.004899213158993i</v>
      </c>
      <c r="R831" t="str">
        <f t="shared" si="365"/>
        <v>-0.332978768906998-6.45293939920409i</v>
      </c>
      <c r="S831" t="str">
        <f t="shared" si="366"/>
        <v>0.031907521369425i</v>
      </c>
      <c r="T831" t="str">
        <f t="shared" si="367"/>
        <v>0.205897301775709-0.0106245271844649i</v>
      </c>
      <c r="U831" t="str">
        <f t="shared" si="368"/>
        <v>0.0000500000000000002-0.00345973964375235i</v>
      </c>
      <c r="V831" t="str">
        <f t="shared" si="369"/>
        <v>3.33333333333333E-06-0.00380571360812758i</v>
      </c>
      <c r="W831" t="str">
        <f t="shared" si="370"/>
        <v>0.0000144740672100722-0.00181232788511636i</v>
      </c>
      <c r="X831" t="str">
        <f t="shared" si="371"/>
        <v>0.0000763878986830771-0.00180921827031959i</v>
      </c>
      <c r="Y831" t="str">
        <f t="shared" si="372"/>
        <v>0.009+0.0437938015910417i</v>
      </c>
      <c r="Z831" t="str">
        <f t="shared" si="373"/>
        <v>-0.571097095444988-0.148933938437988i</v>
      </c>
      <c r="AA831" t="str">
        <f t="shared" si="374"/>
        <v>68.8691079274241-318.567345543073i</v>
      </c>
      <c r="AB831" t="str">
        <f t="shared" si="375"/>
        <v>1.42231028528732-0.07339277474962i</v>
      </c>
      <c r="AC831" t="str">
        <f t="shared" si="376"/>
        <v>4.08942015212335-3.62078094711424i</v>
      </c>
      <c r="AD831" t="str">
        <f t="shared" si="377"/>
        <v>0.203870865818832+0.162560692506423i</v>
      </c>
      <c r="AE831" t="str">
        <f t="shared" si="378"/>
        <v>-0.0922192551448014-0.123201230303105i</v>
      </c>
      <c r="AF831" t="str">
        <f t="shared" si="379"/>
        <v>-12.6576404115094-3.56760831282124i</v>
      </c>
      <c r="AG831" t="str">
        <f t="shared" si="380"/>
        <v>1.23829349732515-0.19457931026338i</v>
      </c>
      <c r="AH831" t="str">
        <f t="shared" si="381"/>
        <v>0.339676172712593+1.57840852133227i</v>
      </c>
      <c r="AI831">
        <f t="shared" si="382"/>
        <v>4.1609994242172954</v>
      </c>
      <c r="AJ831">
        <f t="shared" si="383"/>
        <v>77.855075173632031</v>
      </c>
      <c r="AK831"/>
      <c r="AL831"/>
      <c r="AM831"/>
      <c r="AN831"/>
    </row>
    <row r="832" spans="1:40" x14ac:dyDescent="0.25">
      <c r="A832"/>
      <c r="B832">
        <f t="shared" si="384"/>
        <v>69800</v>
      </c>
      <c r="C832" s="186" t="str">
        <f t="shared" si="352"/>
        <v>-0.00001568670776352+0.035086275808811i</v>
      </c>
      <c r="D832" s="158" t="str">
        <f t="shared" si="353"/>
        <v>-5.95712622176548+0.268994781200884i</v>
      </c>
      <c r="E832" t="str">
        <f t="shared" si="354"/>
        <v>2870</v>
      </c>
      <c r="F832" t="str">
        <f t="shared" si="355"/>
        <v>0.777000777000777</v>
      </c>
      <c r="G832" t="str">
        <f t="shared" si="350"/>
        <v>0.777000777000777</v>
      </c>
      <c r="H832" t="str">
        <f t="shared" si="356"/>
        <v>6.70548681742761+3.83464167308806i</v>
      </c>
      <c r="I832" t="str">
        <f t="shared" si="357"/>
        <v>274.103959025709i</v>
      </c>
      <c r="J832" t="str">
        <f t="shared" si="351"/>
        <v>-63.2657460752278+59.2823271254116i</v>
      </c>
      <c r="K832" t="str">
        <f t="shared" si="358"/>
        <v>2.16171756705894-2.30697209970501i</v>
      </c>
      <c r="L832" t="str">
        <f t="shared" si="359"/>
        <v>0.132063964702801-0.11998315657078i</v>
      </c>
      <c r="M832" t="str">
        <f t="shared" si="360"/>
        <v>2.29378153176174-2.42695525627579i</v>
      </c>
      <c r="N832" t="str">
        <f t="shared" si="361"/>
        <v>-0.309556698401484i</v>
      </c>
      <c r="O832" t="str">
        <f t="shared" si="362"/>
        <v>0.952468709287924-0.304636435488922i</v>
      </c>
      <c r="P832" t="str">
        <f t="shared" si="363"/>
        <v>0.047531290712076+0.304636435488922i</v>
      </c>
      <c r="Q832" t="str">
        <f t="shared" si="364"/>
        <v>-0.047531290712076+0.00492026291256198i</v>
      </c>
      <c r="R832" t="str">
        <f t="shared" si="365"/>
        <v>-0.332977748837747-6.44364520653388i</v>
      </c>
      <c r="S832" t="str">
        <f t="shared" si="366"/>
        <v>0.0319532997358087i</v>
      </c>
      <c r="T832" t="str">
        <f t="shared" si="367"/>
        <v>0.205895726675584-0.0106397378139674i</v>
      </c>
      <c r="U832" t="str">
        <f t="shared" si="368"/>
        <v>0.0000500000000000002-0.00345478299669826i</v>
      </c>
      <c r="V832" t="str">
        <f t="shared" si="369"/>
        <v>3.33333333333333E-06-0.00380026129636808i</v>
      </c>
      <c r="W832" t="str">
        <f t="shared" si="370"/>
        <v>0.000014474065454101-0.00180973166569664i</v>
      </c>
      <c r="X832" t="str">
        <f t="shared" si="371"/>
        <v>0.0000762108322493981-0.00180663255673823i</v>
      </c>
      <c r="Y832" t="str">
        <f t="shared" si="372"/>
        <v>0.009+0.0438566334441135i</v>
      </c>
      <c r="Z832" t="str">
        <f t="shared" si="373"/>
        <v>-0.569486663241625-0.148293282797502i</v>
      </c>
      <c r="AA832" t="str">
        <f t="shared" si="374"/>
        <v>68.6633052610763-318.116458566532i</v>
      </c>
      <c r="AB832" t="str">
        <f t="shared" si="375"/>
        <v>1.42229940471196-0.0734978476893843i</v>
      </c>
      <c r="AC832" t="str">
        <f t="shared" si="376"/>
        <v>4.0840681193893-3.62044502191777i</v>
      </c>
      <c r="AD832" t="str">
        <f t="shared" si="377"/>
        <v>0.203941811363936+0.162794118165563i</v>
      </c>
      <c r="AE832" t="str">
        <f t="shared" si="378"/>
        <v>-0.0920008674462047-0.122952279856296i</v>
      </c>
      <c r="AF832" t="str">
        <f t="shared" si="379"/>
        <v>-12.6626130391931-3.56564689188718i</v>
      </c>
      <c r="AG832" t="str">
        <f t="shared" si="380"/>
        <v>1.2381627220476-0.194391337687034i</v>
      </c>
      <c r="AH832" t="str">
        <f t="shared" si="381"/>
        <v>0.339432343146355+1.57565917763982i</v>
      </c>
      <c r="AI832">
        <f t="shared" si="382"/>
        <v>4.146251313455628</v>
      </c>
      <c r="AJ832">
        <f t="shared" si="383"/>
        <v>77.842987260462834</v>
      </c>
      <c r="AK832"/>
      <c r="AL832"/>
      <c r="AM832"/>
      <c r="AN832"/>
    </row>
    <row r="833" spans="1:40" x14ac:dyDescent="0.25">
      <c r="A833"/>
      <c r="B833">
        <f t="shared" si="384"/>
        <v>69900</v>
      </c>
      <c r="C833" s="186" t="str">
        <f t="shared" si="352"/>
        <v>-0.0000156418565937973+0.0350360808705962i</v>
      </c>
      <c r="D833" s="158" t="str">
        <f t="shared" si="353"/>
        <v>-5.95712587790651+0.268609953341238i</v>
      </c>
      <c r="E833" t="str">
        <f t="shared" si="354"/>
        <v>2870</v>
      </c>
      <c r="F833" t="str">
        <f t="shared" si="355"/>
        <v>0.777000777000777</v>
      </c>
      <c r="G833" t="str">
        <f t="shared" si="350"/>
        <v>0.777000777000777</v>
      </c>
      <c r="H833" t="str">
        <f t="shared" si="356"/>
        <v>6.71044659353257+3.8322926897078i</v>
      </c>
      <c r="I833" t="str">
        <f t="shared" si="357"/>
        <v>274.496658107408i</v>
      </c>
      <c r="J833" t="str">
        <f t="shared" si="351"/>
        <v>-63.4500205213881+59.3672588261643i</v>
      </c>
      <c r="K833" t="str">
        <f t="shared" si="358"/>
        <v>2.15831807797596-2.30674834996598i</v>
      </c>
      <c r="L833" t="str">
        <f t="shared" si="359"/>
        <v>0.131892956218575-0.119999464473996i</v>
      </c>
      <c r="M833" t="str">
        <f t="shared" si="360"/>
        <v>2.29021103419453-2.42674781443998i</v>
      </c>
      <c r="N833" t="str">
        <f t="shared" si="361"/>
        <v>-0.310000189373406i</v>
      </c>
      <c r="O833" t="str">
        <f t="shared" si="362"/>
        <v>0.952333512115703-0.30505881679009i</v>
      </c>
      <c r="P833" t="str">
        <f t="shared" si="363"/>
        <v>0.0476664878842969+0.30505881679009i</v>
      </c>
      <c r="Q833" t="str">
        <f t="shared" si="364"/>
        <v>-0.0476664878842969+0.00494137258331601i</v>
      </c>
      <c r="R833" t="str">
        <f t="shared" si="365"/>
        <v>-0.332976727294969-6.43437753596835i</v>
      </c>
      <c r="S833" t="str">
        <f t="shared" si="366"/>
        <v>0.0319990781021924i</v>
      </c>
      <c r="T833" t="str">
        <f t="shared" si="367"/>
        <v>0.205894149312444-0.0106549483029241i</v>
      </c>
      <c r="U833" t="str">
        <f t="shared" si="368"/>
        <v>0.0000500000000000002-0.00344984053175305i</v>
      </c>
      <c r="V833" t="str">
        <f t="shared" si="369"/>
        <v>3.33333333333333E-06-0.00379482458492836i</v>
      </c>
      <c r="W833" t="str">
        <f t="shared" si="370"/>
        <v>0.0000144740636956131-0.00180714287500055i</v>
      </c>
      <c r="X833" t="str">
        <f t="shared" si="371"/>
        <v>0.0000760345240252255-0.00180405421594763i</v>
      </c>
      <c r="Y833" t="str">
        <f t="shared" si="372"/>
        <v>0.009+0.0439194652971853i</v>
      </c>
      <c r="Z833" t="str">
        <f t="shared" si="373"/>
        <v>-0.567882969358389-0.147656371200096i</v>
      </c>
      <c r="AA833" t="str">
        <f t="shared" si="374"/>
        <v>68.4584334103275-317.666824362718i</v>
      </c>
      <c r="AB833" t="str">
        <f t="shared" si="375"/>
        <v>1.422288508504-0.0736029196582774i</v>
      </c>
      <c r="AC833" t="str">
        <f t="shared" si="376"/>
        <v>4.07872511156682-3.6201017482655i</v>
      </c>
      <c r="AD833" t="str">
        <f t="shared" si="377"/>
        <v>0.204012855331167+0.163027504037722i</v>
      </c>
      <c r="AE833" t="str">
        <f t="shared" si="378"/>
        <v>-0.0917833764207278-0.122704340976399i</v>
      </c>
      <c r="AF833" t="str">
        <f t="shared" si="379"/>
        <v>-12.6675724714391-3.56368273636656i</v>
      </c>
      <c r="AG833" t="str">
        <f t="shared" si="380"/>
        <v>1.238032484466-0.194203980237875i</v>
      </c>
      <c r="AH833" t="str">
        <f t="shared" si="381"/>
        <v>0.339188290290953+1.57291889055658i</v>
      </c>
      <c r="AI833">
        <f t="shared" si="382"/>
        <v>4.1315260429614371</v>
      </c>
      <c r="AJ833">
        <f t="shared" si="383"/>
        <v>77.830933945838893</v>
      </c>
      <c r="AK833"/>
      <c r="AL833"/>
      <c r="AM833"/>
      <c r="AN833"/>
    </row>
    <row r="834" spans="1:40" x14ac:dyDescent="0.25">
      <c r="A834"/>
      <c r="B834">
        <f t="shared" si="384"/>
        <v>70000</v>
      </c>
      <c r="C834" s="186" t="str">
        <f t="shared" si="352"/>
        <v>-0.0000155971975059901+0.0349860293464049i</v>
      </c>
      <c r="D834" s="158" t="str">
        <f t="shared" si="353"/>
        <v>-5.95712553552017+0.268226224989104i</v>
      </c>
      <c r="E834" t="str">
        <f t="shared" si="354"/>
        <v>2870</v>
      </c>
      <c r="F834" t="str">
        <f t="shared" si="355"/>
        <v>0.777000777000777</v>
      </c>
      <c r="G834" t="str">
        <f t="shared" si="350"/>
        <v>0.777000777000777</v>
      </c>
      <c r="H834" t="str">
        <f t="shared" si="356"/>
        <v>6.71539320999304+3.82994210650933i</v>
      </c>
      <c r="I834" t="str">
        <f t="shared" si="357"/>
        <v>274.889357189107i</v>
      </c>
      <c r="J834" t="str">
        <f t="shared" si="351"/>
        <v>-63.634558782074+59.4521905269171i</v>
      </c>
      <c r="K834" t="str">
        <f t="shared" si="358"/>
        <v>2.1549244154909-2.30651996458225i</v>
      </c>
      <c r="L834" t="str">
        <f t="shared" si="359"/>
        <v>0.131722146163431-0.120015507998811i</v>
      </c>
      <c r="M834" t="str">
        <f t="shared" si="360"/>
        <v>2.28664656165433-2.42653547258106i</v>
      </c>
      <c r="N834" t="str">
        <f t="shared" si="361"/>
        <v>-0.310443680345328i</v>
      </c>
      <c r="O834" t="str">
        <f t="shared" si="362"/>
        <v>0.952198127634491-0.305481138090996i</v>
      </c>
      <c r="P834" t="str">
        <f t="shared" si="363"/>
        <v>0.047801872365509+0.305481138090996i</v>
      </c>
      <c r="Q834" t="str">
        <f t="shared" si="364"/>
        <v>-0.047801872365509+0.00496254225433201i</v>
      </c>
      <c r="R834" t="str">
        <f t="shared" si="365"/>
        <v>-0.332975704278416-6.42513627384087i</v>
      </c>
      <c r="S834" t="str">
        <f t="shared" si="366"/>
        <v>0.0320448564685761i</v>
      </c>
      <c r="T834" t="str">
        <f t="shared" si="367"/>
        <v>0.205892569686273-0.0106701586511249i</v>
      </c>
      <c r="U834" t="str">
        <f t="shared" si="368"/>
        <v>0.0000499999999999998-0.00344491218813626i</v>
      </c>
      <c r="V834" t="str">
        <f t="shared" si="369"/>
        <v>3.33333333333333E-06-0.00378940340694988i</v>
      </c>
      <c r="W834" t="str">
        <f t="shared" si="370"/>
        <v>0.0000144740619346077-0.00180456148119073i</v>
      </c>
      <c r="X834" t="str">
        <f t="shared" si="371"/>
        <v>0.0000758589696893987-0.00180148321649738i</v>
      </c>
      <c r="Y834" t="str">
        <f t="shared" si="372"/>
        <v>0.009+0.0439822971502571i</v>
      </c>
      <c r="Z834" t="str">
        <f t="shared" si="373"/>
        <v>-0.566285976758111-0.147023176152075i</v>
      </c>
      <c r="AA834" t="str">
        <f t="shared" si="374"/>
        <v>68.2544867264205-317.218437876403i</v>
      </c>
      <c r="AB834" t="str">
        <f t="shared" si="375"/>
        <v>1.42227759666334-0.0737079906548482i</v>
      </c>
      <c r="AC834" t="str">
        <f t="shared" si="376"/>
        <v>4.07339112219155-3.61975116355829i</v>
      </c>
      <c r="AD834" t="str">
        <f t="shared" si="377"/>
        <v>0.204083997708595+0.163260850128399i</v>
      </c>
      <c r="AE834" t="str">
        <f t="shared" si="378"/>
        <v>-0.091566777255947-0.12245740752625i</v>
      </c>
      <c r="AF834" t="str">
        <f t="shared" si="379"/>
        <v>-12.6725187455132-3.56171588152023i</v>
      </c>
      <c r="AG834" t="str">
        <f t="shared" si="380"/>
        <v>1.23790278129155-0.194017235542786i</v>
      </c>
      <c r="AH834" t="str">
        <f t="shared" si="381"/>
        <v>0.33894402168852+1.57018761783479i</v>
      </c>
      <c r="AI834">
        <f t="shared" si="382"/>
        <v>4.1168235516328817</v>
      </c>
      <c r="AJ834">
        <f t="shared" si="383"/>
        <v>77.818915024559729</v>
      </c>
      <c r="AK834"/>
      <c r="AL834"/>
      <c r="AM834"/>
      <c r="AN834"/>
    </row>
    <row r="835" spans="1:40" x14ac:dyDescent="0.25">
      <c r="A835"/>
      <c r="B835">
        <f t="shared" si="384"/>
        <v>70100</v>
      </c>
      <c r="C835" s="186" t="str">
        <f t="shared" si="352"/>
        <v>-0.0000155527294048358+0.0349361206224829i</v>
      </c>
      <c r="D835" s="158" t="str">
        <f t="shared" si="353"/>
        <v>-5.95712519459806+0.267843591439036i</v>
      </c>
      <c r="E835" t="str">
        <f t="shared" si="354"/>
        <v>2870</v>
      </c>
      <c r="F835" t="str">
        <f t="shared" si="355"/>
        <v>0.777000777000777</v>
      </c>
      <c r="G835" t="str">
        <f t="shared" si="350"/>
        <v>0.777000777000777</v>
      </c>
      <c r="H835" t="str">
        <f t="shared" si="356"/>
        <v>6.72032670400967+3.82758995380046i</v>
      </c>
      <c r="I835" t="str">
        <f t="shared" si="357"/>
        <v>275.282056270806i</v>
      </c>
      <c r="J835" t="str">
        <f t="shared" si="351"/>
        <v>-63.8193608572856+59.5371222276697i</v>
      </c>
      <c r="K835" t="str">
        <f t="shared" si="358"/>
        <v>2.15153657505349-2.30628696758159i</v>
      </c>
      <c r="L835" t="str">
        <f t="shared" si="359"/>
        <v>0.131551534714923-0.120031288082061i</v>
      </c>
      <c r="M835" t="str">
        <f t="shared" si="360"/>
        <v>2.28308810976841-2.42631825566365i</v>
      </c>
      <c r="N835" t="str">
        <f t="shared" si="361"/>
        <v>-0.31088717131725i</v>
      </c>
      <c r="O835" t="str">
        <f t="shared" si="362"/>
        <v>0.952062555870914-0.305903399308578i</v>
      </c>
      <c r="P835" t="str">
        <f t="shared" si="363"/>
        <v>0.047937444129086+0.305903399308578i</v>
      </c>
      <c r="Q835" t="str">
        <f t="shared" si="364"/>
        <v>-0.047937444129086+0.004983772008672i</v>
      </c>
      <c r="R835" t="str">
        <f t="shared" si="365"/>
        <v>-0.332974679788342-6.41592130713306i</v>
      </c>
      <c r="S835" t="str">
        <f t="shared" si="366"/>
        <v>0.0320906348349598i</v>
      </c>
      <c r="T835" t="str">
        <f t="shared" si="367"/>
        <v>0.205890987797045-0.0106853688583754i</v>
      </c>
      <c r="U835" t="str">
        <f t="shared" si="368"/>
        <v>0.0000499999999999998-0.00343999790541424i</v>
      </c>
      <c r="V835" t="str">
        <f t="shared" si="369"/>
        <v>3.33333333333333E-06-0.00378399769595567i</v>
      </c>
      <c r="W835" t="str">
        <f t="shared" si="370"/>
        <v>0.0000144740601710857-0.00180198745261145i</v>
      </c>
      <c r="X835" t="str">
        <f t="shared" si="371"/>
        <v>0.0000756841649514839-0.00179891952711545i</v>
      </c>
      <c r="Y835" t="str">
        <f t="shared" si="372"/>
        <v>0.009+0.0440451290033289i</v>
      </c>
      <c r="Z835" t="str">
        <f t="shared" si="373"/>
        <v>-0.564695648652862-0.146393670402518i</v>
      </c>
      <c r="AA835" t="str">
        <f t="shared" si="374"/>
        <v>68.0514596035965-316.77129407808i</v>
      </c>
      <c r="AB835" t="str">
        <f t="shared" si="375"/>
        <v>1.42226666918979-0.0738130606777536i</v>
      </c>
      <c r="AC835" t="str">
        <f t="shared" si="376"/>
        <v>4.06806614471829-3.61939330505611i</v>
      </c>
      <c r="AD835" t="str">
        <f t="shared" si="377"/>
        <v>0.20415523848428+0.163494156442837i</v>
      </c>
      <c r="AE835" t="str">
        <f t="shared" si="378"/>
        <v>-0.0913510651707296-0.122211473417055i</v>
      </c>
      <c r="AF835" t="str">
        <f t="shared" si="379"/>
        <v>-12.6774518986077-3.55974636236142i</v>
      </c>
      <c r="AG835" t="str">
        <f t="shared" si="380"/>
        <v>1.23777360926014-0.193831101239704i</v>
      </c>
      <c r="AH835" t="str">
        <f t="shared" si="381"/>
        <v>0.338699544792432+1.56746531747291i</v>
      </c>
      <c r="AI835">
        <f t="shared" si="382"/>
        <v>4.1021437785804391</v>
      </c>
      <c r="AJ835">
        <f t="shared" si="383"/>
        <v>77.80693029264161</v>
      </c>
      <c r="AK835"/>
      <c r="AL835"/>
      <c r="AM835"/>
      <c r="AN835"/>
    </row>
    <row r="836" spans="1:40" x14ac:dyDescent="0.25">
      <c r="A836"/>
      <c r="B836">
        <f t="shared" si="384"/>
        <v>70200</v>
      </c>
      <c r="C836" s="186" t="str">
        <f t="shared" si="352"/>
        <v>-0.0000155084512028674+0.0348863540885732i</v>
      </c>
      <c r="D836" s="158" t="str">
        <f t="shared" si="353"/>
        <v>-5.95712485513185+0.267462048012395i</v>
      </c>
      <c r="E836" t="str">
        <f t="shared" si="354"/>
        <v>2870</v>
      </c>
      <c r="F836" t="str">
        <f t="shared" si="355"/>
        <v>0.777000777000777</v>
      </c>
      <c r="G836" t="str">
        <f t="shared" si="350"/>
        <v>0.777000777000777</v>
      </c>
      <c r="H836" t="str">
        <f t="shared" si="356"/>
        <v>6.72524711270933+3.82523626166978i</v>
      </c>
      <c r="I836" t="str">
        <f t="shared" si="357"/>
        <v>275.674755352504i</v>
      </c>
      <c r="J836" t="str">
        <f t="shared" si="351"/>
        <v>-64.0044267470229+59.6220539284225i</v>
      </c>
      <c r="K836" t="str">
        <f t="shared" si="358"/>
        <v>2.1481545520634-2.30604938289927i</v>
      </c>
      <c r="L836" t="str">
        <f t="shared" si="359"/>
        <v>0.131381122047489-0.120046805658661i</v>
      </c>
      <c r="M836" t="str">
        <f t="shared" si="360"/>
        <v>2.27953567411089-2.42609618855793i</v>
      </c>
      <c r="N836" t="str">
        <f t="shared" si="361"/>
        <v>-0.311330662289172i</v>
      </c>
      <c r="O836" t="str">
        <f t="shared" si="362"/>
        <v>0.951926796851638-0.306325600359782i</v>
      </c>
      <c r="P836" t="str">
        <f t="shared" si="363"/>
        <v>0.0480732031483621+0.306325600359782i</v>
      </c>
      <c r="Q836" t="str">
        <f t="shared" si="364"/>
        <v>-0.0480732031483621+0.00500506192938999i</v>
      </c>
      <c r="R836" t="str">
        <f t="shared" si="365"/>
        <v>-0.332973653824424-6.40673252347076i</v>
      </c>
      <c r="S836" t="str">
        <f t="shared" si="366"/>
        <v>0.0321364132013435i</v>
      </c>
      <c r="T836" t="str">
        <f t="shared" si="367"/>
        <v>0.205889403644742-0.0107005789244628i</v>
      </c>
      <c r="U836" t="str">
        <f t="shared" si="368"/>
        <v>0.0000499999999999998-0.00343509762349769i</v>
      </c>
      <c r="V836" t="str">
        <f t="shared" si="369"/>
        <v>3.33333333333333E-06-0.00377860738584747i</v>
      </c>
      <c r="W836" t="str">
        <f t="shared" si="370"/>
        <v>0.0000144740584050466-0.00179942075778737i</v>
      </c>
      <c r="X836" t="str">
        <f t="shared" si="371"/>
        <v>0.0000755101055515138-0.00179636311670699i</v>
      </c>
      <c r="Y836" t="str">
        <f t="shared" si="372"/>
        <v>0.009+0.0441079608564007i</v>
      </c>
      <c r="Z836" t="str">
        <f t="shared" si="373"/>
        <v>-0.563111948502016-0.145767826940791i</v>
      </c>
      <c r="AA836" t="str">
        <f t="shared" si="374"/>
        <v>67.8493464787056-316.325387963814i</v>
      </c>
      <c r="AB836" t="str">
        <f t="shared" si="375"/>
        <v>1.42225572608323-0.0739181297255237i</v>
      </c>
      <c r="AC836" t="str">
        <f t="shared" si="376"/>
        <v>4.06275017252279-3.6190282098781i</v>
      </c>
      <c r="AD836" t="str">
        <f t="shared" si="377"/>
        <v>0.204226577646275+0.16372742298603i</v>
      </c>
      <c r="AE836" t="str">
        <f t="shared" si="378"/>
        <v>-0.0911362354150029-0.121966532607929i</v>
      </c>
      <c r="AF836" t="str">
        <f t="shared" si="379"/>
        <v>-12.6823719678412-3.55777421365738i</v>
      </c>
      <c r="AG836" t="str">
        <f t="shared" si="380"/>
        <v>1.23764496513218-0.193645574977571i</v>
      </c>
      <c r="AH836" t="str">
        <f t="shared" si="381"/>
        <v>0.338454866968285+1.56475194771393i</v>
      </c>
      <c r="AI836">
        <f t="shared" si="382"/>
        <v>4.0874866631260014</v>
      </c>
      <c r="AJ836">
        <f t="shared" si="383"/>
        <v>77.794979547309467</v>
      </c>
      <c r="AK836"/>
      <c r="AL836"/>
      <c r="AM836"/>
      <c r="AN836"/>
    </row>
    <row r="837" spans="1:40" x14ac:dyDescent="0.25">
      <c r="A837"/>
      <c r="B837">
        <f t="shared" si="384"/>
        <v>70300</v>
      </c>
      <c r="C837" s="186" t="str">
        <f t="shared" si="352"/>
        <v>-0.0000154643618203464+0.0348367291378909i</v>
      </c>
      <c r="D837" s="158" t="str">
        <f t="shared" si="353"/>
        <v>-5.95712451711325+0.267081590057164i</v>
      </c>
      <c r="E837" t="str">
        <f t="shared" si="354"/>
        <v>2870</v>
      </c>
      <c r="F837" t="str">
        <f t="shared" si="355"/>
        <v>0.777000777000777</v>
      </c>
      <c r="G837" t="str">
        <f t="shared" ref="G837:G900" si="385">IF($C$11=$C$7,$C$24,F837)</f>
        <v>0.777000777000777</v>
      </c>
      <c r="H837" t="str">
        <f t="shared" si="356"/>
        <v>6.73015447314454+3.822881059988i</v>
      </c>
      <c r="I837" t="str">
        <f t="shared" si="357"/>
        <v>276.067454434203i</v>
      </c>
      <c r="J837" t="str">
        <f t="shared" ref="J837:J900" si="386">IMSUM(COMPLEX(0,2*PI()*B837*$C$113*$C$112),COMPLEX(0,2*PI()*B837*$C$113*$C$111),COMPLEX(0,2*PI()*B837*$C$28*10^-12*$C$111),COMPLEX(-1*2*PI()*B837*2*PI()*B837*$C$113*$C$112*$C$28*10^-12*$C$111,0),COMPLEX(1,0))</f>
        <v>-64.1897564512858+59.7069856291752i</v>
      </c>
      <c r="K837" t="str">
        <f t="shared" si="358"/>
        <v>2.14477834187076-2.30580723437835i</v>
      </c>
      <c r="L837" t="str">
        <f t="shared" si="359"/>
        <v>0.131210908332463-0.120062061661591i</v>
      </c>
      <c r="M837" t="str">
        <f t="shared" si="360"/>
        <v>2.27598925020322-2.42586929603994i</v>
      </c>
      <c r="N837" t="str">
        <f t="shared" si="361"/>
        <v>-0.311774153261093i</v>
      </c>
      <c r="O837" t="str">
        <f t="shared" si="362"/>
        <v>0.951790850603365-0.306747741161567i</v>
      </c>
      <c r="P837" t="str">
        <f t="shared" si="363"/>
        <v>0.048209149396635+0.306747741161567i</v>
      </c>
      <c r="Q837" t="str">
        <f t="shared" si="364"/>
        <v>-0.048209149396635+0.00502641209952598i</v>
      </c>
      <c r="R837" t="str">
        <f t="shared" si="365"/>
        <v>-0.332972626386636-6.3975698111192i</v>
      </c>
      <c r="S837" t="str">
        <f t="shared" si="366"/>
        <v>0.0321821915677272i</v>
      </c>
      <c r="T837" t="str">
        <f t="shared" si="367"/>
        <v>0.205887817229346-0.010715788849184i</v>
      </c>
      <c r="U837" t="str">
        <f t="shared" si="368"/>
        <v>0.00005-0.00343021128263924i</v>
      </c>
      <c r="V837" t="str">
        <f t="shared" si="369"/>
        <v>3.33333333333333E-06-0.00377323241090316i</v>
      </c>
      <c r="W837" t="str">
        <f t="shared" si="370"/>
        <v>0.0000144740566364905-0.00179686136542222i</v>
      </c>
      <c r="X837" t="str">
        <f t="shared" si="371"/>
        <v>0.0000753367872597263-0.00179381395435302i</v>
      </c>
      <c r="Y837" t="str">
        <f t="shared" si="372"/>
        <v>0.009+0.0441707927094725i</v>
      </c>
      <c r="Z837" t="str">
        <f t="shared" si="373"/>
        <v>-0.561534840010301-0.145145618994053i</v>
      </c>
      <c r="AA837" t="str">
        <f t="shared" si="374"/>
        <v>67.6481418308138-315.880714555091i</v>
      </c>
      <c r="AB837" t="str">
        <f t="shared" si="375"/>
        <v>1.42224476734353-0.0740231977967555i</v>
      </c>
      <c r="AC837" t="str">
        <f t="shared" si="376"/>
        <v>4.05744319890181-3.61865591500322i</v>
      </c>
      <c r="AD837" t="str">
        <f t="shared" si="377"/>
        <v>0.204298015182627+0.163960649762721i</v>
      </c>
      <c r="AE837" t="str">
        <f t="shared" si="378"/>
        <v>-0.0909222832695213-0.121722579105434i</v>
      </c>
      <c r="AF837" t="str">
        <f t="shared" si="379"/>
        <v>-12.6872789902578-3.55579946993084i</v>
      </c>
      <c r="AG837" t="str">
        <f t="shared" si="380"/>
        <v>1.23751684569231-0.19346065441628i</v>
      </c>
      <c r="AH837" t="str">
        <f t="shared" si="381"/>
        <v>0.338209995494837+1.56204746704371i</v>
      </c>
      <c r="AI837">
        <f t="shared" si="382"/>
        <v>4.0728521448020629</v>
      </c>
      <c r="AJ837">
        <f t="shared" si="383"/>
        <v>77.783062586989615</v>
      </c>
      <c r="AK837"/>
      <c r="AL837"/>
      <c r="AM837"/>
      <c r="AN837"/>
    </row>
    <row r="838" spans="1:40" x14ac:dyDescent="0.25">
      <c r="A838"/>
      <c r="B838">
        <f t="shared" si="384"/>
        <v>70400</v>
      </c>
      <c r="C838" s="186" t="str">
        <f t="shared" ref="C838:C901" si="387">IMPRODUCT(COMPLEX(-1,0),IMDIV(IMPRODUCT(G838,COMPLEX($C$100+$C$101,0)),COMPLEX($C$100,2*PI()*B838*$C$103*$C$102*(2*$C$100+$C$101))))</f>
        <v>-0.0000154204601851978+0.0347872451670988i</v>
      </c>
      <c r="D838" s="158" t="str">
        <f t="shared" ref="D838:D901" si="388">IMPRODUCT(COMPLEX($C$106,0),IMSUB(C838,G838))</f>
        <v>-5.95712418053404+0.266702212947758i</v>
      </c>
      <c r="E838" t="str">
        <f t="shared" ref="E838:E901" si="389">IMDIV(COMPLEX($C$20*10^3,0),COMPLEX(1,2*PI()*B838*$C$20*1000*$C$29*10^-12))</f>
        <v>2870</v>
      </c>
      <c r="F838" t="str">
        <f t="shared" ref="F838:F901" si="390">IMDIV(COMPLEX($C$22*1000,0),IMSUM(COMPLEX($C$22*1000,0),E838))</f>
        <v>0.777000777000777</v>
      </c>
      <c r="G838" t="str">
        <f t="shared" si="385"/>
        <v>0.777000777000777</v>
      </c>
      <c r="H838" t="str">
        <f t="shared" ref="H838:H901" si="391">IMPRODUCT(COMPLEX($C$108,0),IMPRODUCT(COMPLEX(-1,0),D838),IMDIV(COMPLEX(0,2*PI()*B838*$C$109*$C$110),COMPLEX(1,2*PI()*B838*$C$109*$C$110)))</f>
        <v>6.7350488222934+3.82052437840926i</v>
      </c>
      <c r="I838" t="str">
        <f t="shared" ref="I838:I901" si="392">COMPLEX(0,2*PI()*B838*$C$113*$C$112*$C$114)</f>
        <v>276.460153515902i</v>
      </c>
      <c r="J838" t="str">
        <f t="shared" si="386"/>
        <v>-64.3753499700743+59.791917329928i</v>
      </c>
      <c r="K838" t="str">
        <f t="shared" ref="K838:K901" si="393">IMDIV(I838,J838)</f>
        <v>2.14140793977659-2.30556054576984i</v>
      </c>
      <c r="L838" t="str">
        <f t="shared" ref="L838:L901" si="394">IMDIV(COMPLEX($C$117,0),COMPLEX(1,2*PI()*B838*$C$115*$C$116))</f>
        <v>0.131040893738095-0.1200770570219i</v>
      </c>
      <c r="M838" t="str">
        <f t="shared" ref="M838:M901" si="395">IMSUM(K838,L838)</f>
        <v>2.27244883351469-2.42563760279174i</v>
      </c>
      <c r="N838" t="str">
        <f t="shared" ref="N838:N901" si="396">COMPLEX(0,-2*PI()*B838*$C$43)</f>
        <v>-0.312217644233015i</v>
      </c>
      <c r="O838" t="str">
        <f t="shared" ref="O838:O901" si="397">IMEXP(N838)</f>
        <v>0.951654717152832-0.307169821630908i</v>
      </c>
      <c r="P838" t="str">
        <f t="shared" ref="P838:P901" si="398">IMSUB(COMPLEX(1,0),O838)</f>
        <v>0.048345282847168+0.307169821630908i</v>
      </c>
      <c r="Q838" t="str">
        <f t="shared" ref="Q838:Q901" si="399">IMSUM(COMPLEX(0,2*PI()*B838*$C$43),O838,COMPLEX(-1,0))</f>
        <v>-0.048345282847168+0.00504782260210701i</v>
      </c>
      <c r="R838" t="str">
        <f t="shared" ref="R838:R901" si="400">IMDIV(P838,Q838)</f>
        <v>-0.332971597475158-6.38843305897826i</v>
      </c>
      <c r="S838" t="str">
        <f t="shared" ref="S838:S901" si="401">IMDIV(COMPLEX(0,2*PI()*B838*$C$123),COMPLEX($C$124,0))</f>
        <v>0.0322279699341109i</v>
      </c>
      <c r="T838" t="str">
        <f t="shared" ref="T838:T901" si="402">IMPRODUCT(R838,S838)</f>
        <v>0.205886228550831-0.0107309986323423i</v>
      </c>
      <c r="U838" t="str">
        <f t="shared" ref="U838:U901" si="403">IMDIV(COMPLEX(1,2*PI()*B838*$C$16*10^-3*$C$15*10^-6),COMPLEX(0,2*PI()*B838*$C$15*10^-6))</f>
        <v>0.00005-0.00342533882343095i</v>
      </c>
      <c r="V838" t="str">
        <f t="shared" ref="V838:V901" si="404">IMSUM(COMPLEX($C$18*10^-3,0),IMDIV(COMPLEX(1,0),COMPLEX(0,2*PI()*B838*($C$17*1*10^-6))))</f>
        <v>3.33333333333333E-06-0.00376787270577403i</v>
      </c>
      <c r="W838" t="str">
        <f t="shared" ref="W838:W901" si="405">IMDIV(IMPRODUCT(U838,V838),IMSUM(U838,V838))</f>
        <v>0.0000144740548654176-0.00179430924439758i</v>
      </c>
      <c r="X838" t="str">
        <f t="shared" ref="X838:X901" si="406">IMDIV(IMPRODUCT(COMPLEX($C$19,0),W838),IMSUM(COMPLEX($C$19,0),W838))</f>
        <v>0.0000751642058763132-0.00179127200930926i</v>
      </c>
      <c r="Y838" t="str">
        <f t="shared" ref="Y838:Y901" si="407">COMPLEX($C$13*10^-3,2*PI()*B838*$C$12*0.000001)</f>
        <v>0.009+0.0442336245625443i</v>
      </c>
      <c r="Z838" t="str">
        <f t="shared" ref="Z838:Z901" si="408">IMPRODUCT(COMPLEX($C$6,0),IMDIV(X838,IMSUM(X838,Y838)))</f>
        <v>-0.559964287125898-0.144527020024832i</v>
      </c>
      <c r="AA838" t="str">
        <f t="shared" ref="AA838:AA901" si="409">IMDIV(COMPLEX($C$6,0),IMSUM(X838,Y838))</f>
        <v>67.4478401808215-315.437268898679i</v>
      </c>
      <c r="AB838" t="str">
        <f t="shared" ref="AB838:AB901" si="410">IMPRODUCT(COMPLEX($C$119,0),T838)</f>
        <v>1.42223379297052-0.0741282648900903i</v>
      </c>
      <c r="AC838" t="str">
        <f t="shared" ref="AC838:AC901" si="411">IMSUM(COMPLEX(1,0),IMPRODUCT(AB838,M838))</f>
        <v>4.05214521707392-3.61827645727037i</v>
      </c>
      <c r="AD838" t="str">
        <f t="shared" ref="AD838:AD901" si="412">IMDIV(AB838,AC838)</f>
        <v>0.204369551081377+0.164193836777403i</v>
      </c>
      <c r="AE838" t="str">
        <f t="shared" ref="AE838:AE901" si="413">IMPRODUCT(AD838,AA838,X838)</f>
        <v>-0.0907092040456413-0.121479606963129i</v>
      </c>
      <c r="AF838" t="str">
        <f t="shared" ref="AF838:AF901" si="414">IMSUB(D838,H838)</f>
        <v>-12.6921730028274-3.5538221654615i</v>
      </c>
      <c r="AG838" t="str">
        <f t="shared" ref="AG838:AG901" si="415">IMSUM(COMPLEX(1,0),IMPRODUCT(AD838,AA838,COMPLEX($C$127,0)))</f>
        <v>1.23738924774924-0.193276337226624i</v>
      </c>
      <c r="AH838" t="str">
        <f t="shared" ref="AH838:AH901" si="416">IMDIV(IMPRODUCT(AE838,AF838),AG838)</f>
        <v>0.337964937565029+1.55935183418928i</v>
      </c>
      <c r="AI838">
        <f t="shared" ref="AI838:AI901" si="417">20*LOG10(IMABS(AH838))</f>
        <v>4.0582401633507077</v>
      </c>
      <c r="AJ838">
        <f t="shared" ref="AJ838:AJ901" si="418">IMARGUMENT(AH838)*180/PI()</f>
        <v>77.771179211299241</v>
      </c>
      <c r="AK838"/>
      <c r="AL838"/>
      <c r="AM838"/>
      <c r="AN838"/>
    </row>
    <row r="839" spans="1:40" x14ac:dyDescent="0.25">
      <c r="A839"/>
      <c r="B839">
        <f t="shared" si="384"/>
        <v>70500</v>
      </c>
      <c r="C839" s="186" t="str">
        <f t="shared" si="387"/>
        <v>-0.0000153767452329446+0.0347379015762832i</v>
      </c>
      <c r="D839" s="158" t="str">
        <f t="shared" si="388"/>
        <v>-5.95712384538608+0.266323912084838i</v>
      </c>
      <c r="E839" t="str">
        <f t="shared" si="389"/>
        <v>2870</v>
      </c>
      <c r="F839" t="str">
        <f t="shared" si="390"/>
        <v>0.777000777000777</v>
      </c>
      <c r="G839" t="str">
        <f t="shared" si="385"/>
        <v>0.777000777000777</v>
      </c>
      <c r="H839" t="str">
        <f t="shared" si="391"/>
        <v>6.73993019705917+3.81816624637259i</v>
      </c>
      <c r="I839" t="str">
        <f t="shared" si="392"/>
        <v>276.852852597601i</v>
      </c>
      <c r="J839" t="str">
        <f t="shared" si="386"/>
        <v>-64.5612073033885+59.8768490306807i</v>
      </c>
      <c r="K839" t="str">
        <f t="shared" si="393"/>
        <v>2.13804334103334-2.30530934073291i</v>
      </c>
      <c r="L839" t="str">
        <f t="shared" si="394"/>
        <v>0.130871078429568-0.120091792668697i</v>
      </c>
      <c r="M839" t="str">
        <f t="shared" si="395"/>
        <v>2.26891441946291-2.42540113340161i</v>
      </c>
      <c r="N839" t="str">
        <f t="shared" si="396"/>
        <v>-0.312661135204937i</v>
      </c>
      <c r="O839" t="str">
        <f t="shared" si="397"/>
        <v>0.951518396526815-0.307591841684786i</v>
      </c>
      <c r="P839" t="str">
        <f t="shared" si="398"/>
        <v>0.048481603473185+0.307591841684786i</v>
      </c>
      <c r="Q839" t="str">
        <f t="shared" si="399"/>
        <v>-0.048481603473185+0.00506929352015101i</v>
      </c>
      <c r="R839" t="str">
        <f t="shared" si="400"/>
        <v>-0.332970567089746-6.37932215657835i</v>
      </c>
      <c r="S839" t="str">
        <f t="shared" si="401"/>
        <v>0.0322737483004944i</v>
      </c>
      <c r="T839" t="str">
        <f t="shared" si="402"/>
        <v>0.205884637609177-0.0107462082737273i</v>
      </c>
      <c r="U839" t="str">
        <f t="shared" si="403"/>
        <v>0.00005-0.00342048018680197i</v>
      </c>
      <c r="V839" t="str">
        <f t="shared" si="404"/>
        <v>3.33333333333333E-06-0.00376252820548217i</v>
      </c>
      <c r="W839" t="str">
        <f t="shared" si="405"/>
        <v>0.0000144740530918277-0.00179176436377158i</v>
      </c>
      <c r="X839" t="str">
        <f t="shared" si="406"/>
        <v>0.0000749923572311609-0.00178873725100484i</v>
      </c>
      <c r="Y839" t="str">
        <f t="shared" si="407"/>
        <v>0.009+0.0442964564156161i</v>
      </c>
      <c r="Z839" t="str">
        <f t="shared" si="408"/>
        <v>-0.558400254038518-0.143912003728598i</v>
      </c>
      <c r="AA839" t="str">
        <f t="shared" si="409"/>
        <v>67.2484360910808-314.995046066479i</v>
      </c>
      <c r="AB839" t="str">
        <f t="shared" si="410"/>
        <v>1.42222280296406-0.0742333310040745i</v>
      </c>
      <c r="AC839" t="str">
        <f t="shared" si="411"/>
        <v>4.04685622018065-3.61788987337855i</v>
      </c>
      <c r="AD839" t="str">
        <f t="shared" si="412"/>
        <v>0.204441185330561+0.164426984034329i</v>
      </c>
      <c r="AE839" t="str">
        <f t="shared" si="413"/>
        <v>-0.0904969930850904-0.121237610281127i</v>
      </c>
      <c r="AF839" t="str">
        <f t="shared" si="414"/>
        <v>-12.6970540424453-3.55184233428775i</v>
      </c>
      <c r="AG839" t="str">
        <f t="shared" si="415"/>
        <v>1.23726216813552-0.193092621090246i</v>
      </c>
      <c r="AH839" t="str">
        <f t="shared" si="416"/>
        <v>0.337719700286828+1.55666500811734i</v>
      </c>
      <c r="AI839">
        <f t="shared" si="417"/>
        <v>4.0436506587234238</v>
      </c>
      <c r="AJ839">
        <f t="shared" si="418"/>
        <v>77.759329221043089</v>
      </c>
      <c r="AK839"/>
      <c r="AL839"/>
      <c r="AM839"/>
      <c r="AN839"/>
    </row>
    <row r="840" spans="1:40" x14ac:dyDescent="0.25">
      <c r="A840"/>
      <c r="B840">
        <f t="shared" si="384"/>
        <v>70600</v>
      </c>
      <c r="C840" s="186" t="str">
        <f t="shared" si="387"/>
        <v>-0.0000153332159066429+0.0346886977689289i</v>
      </c>
      <c r="D840" s="158" t="str">
        <f t="shared" si="388"/>
        <v>-5.95712351166125+0.265946682895122i</v>
      </c>
      <c r="E840" t="str">
        <f t="shared" si="389"/>
        <v>2870</v>
      </c>
      <c r="F840" t="str">
        <f t="shared" si="390"/>
        <v>0.777000777000777</v>
      </c>
      <c r="G840" t="str">
        <f t="shared" si="385"/>
        <v>0.777000777000777</v>
      </c>
      <c r="H840" t="str">
        <f t="shared" si="391"/>
        <v>6.74479863426984+3.81580669310312i</v>
      </c>
      <c r="I840" t="str">
        <f t="shared" si="392"/>
        <v>277.245551679299i</v>
      </c>
      <c r="J840" t="str">
        <f t="shared" si="386"/>
        <v>-64.7473284512283+59.9617807314334i</v>
      </c>
      <c r="K840" t="str">
        <f t="shared" si="393"/>
        <v>2.13468454084536-2.30505364283517i</v>
      </c>
      <c r="L840" t="str">
        <f t="shared" si="394"/>
        <v>0.130701462569014-0.120106269529147i</v>
      </c>
      <c r="M840" t="str">
        <f t="shared" si="395"/>
        <v>2.26538600341437-2.42515991236432i</v>
      </c>
      <c r="N840" t="str">
        <f t="shared" si="396"/>
        <v>-0.313104626176859i</v>
      </c>
      <c r="O840" t="str">
        <f t="shared" si="397"/>
        <v>0.951381888752127-0.308013801240196i</v>
      </c>
      <c r="P840" t="str">
        <f t="shared" si="398"/>
        <v>0.048618111247873+0.308013801240196i</v>
      </c>
      <c r="Q840" t="str">
        <f t="shared" si="399"/>
        <v>-0.048618111247873+0.00509082493666302i</v>
      </c>
      <c r="R840" t="str">
        <f t="shared" si="400"/>
        <v>-0.332969535230282-6.37023699407584i</v>
      </c>
      <c r="S840" t="str">
        <f t="shared" si="401"/>
        <v>0.0323195266668782i</v>
      </c>
      <c r="T840" t="str">
        <f t="shared" si="402"/>
        <v>0.205883044404368-0.0107614177731331i</v>
      </c>
      <c r="U840" t="str">
        <f t="shared" si="403"/>
        <v>0.00005-0.00341563531401612i</v>
      </c>
      <c r="V840" t="str">
        <f t="shared" si="404"/>
        <v>3.33333333333333E-06-0.00375719884541774i</v>
      </c>
      <c r="W840" t="str">
        <f t="shared" si="405"/>
        <v>0.0000144740513157207-0.00178922669277764i</v>
      </c>
      <c r="X840" t="str">
        <f t="shared" si="406"/>
        <v>0.0000748212371836001-0.00178620964904109i</v>
      </c>
      <c r="Y840" t="str">
        <f t="shared" si="407"/>
        <v>0.009+0.0443592882686879i</v>
      </c>
      <c r="Z840" t="str">
        <f t="shared" si="408"/>
        <v>-0.55684270517752-0.14330054403138i</v>
      </c>
      <c r="AA840" t="str">
        <f t="shared" si="409"/>
        <v>67.0499241650209-314.554041155383i</v>
      </c>
      <c r="AB840" t="str">
        <f t="shared" si="410"/>
        <v>1.42221179732403-0.0743383961372859i</v>
      </c>
      <c r="AC840" t="str">
        <f t="shared" si="411"/>
        <v>4.04157620128705-3.61749619988753i</v>
      </c>
      <c r="AD840" t="str">
        <f t="shared" si="412"/>
        <v>0.204512917918202+0.164660091537503i</v>
      </c>
      <c r="AE840" t="str">
        <f t="shared" si="413"/>
        <v>-0.0902856457597386-0.120996583205645i</v>
      </c>
      <c r="AF840" t="str">
        <f t="shared" si="414"/>
        <v>-12.7019221459311-3.549860010208i</v>
      </c>
      <c r="AG840" t="str">
        <f t="shared" si="415"/>
        <v>1.2371356037073-0.192909503699578i</v>
      </c>
      <c r="AH840" t="str">
        <f t="shared" si="416"/>
        <v>0.337474290684157+1.5539869480324i</v>
      </c>
      <c r="AI840">
        <f t="shared" si="417"/>
        <v>4.0290835710790338</v>
      </c>
      <c r="AJ840">
        <f t="shared" si="418"/>
        <v>77.747512418203883</v>
      </c>
      <c r="AK840"/>
      <c r="AL840"/>
      <c r="AM840"/>
      <c r="AN840"/>
    </row>
    <row r="841" spans="1:40" x14ac:dyDescent="0.25">
      <c r="A841"/>
      <c r="B841">
        <f t="shared" si="384"/>
        <v>70700</v>
      </c>
      <c r="C841" s="186" t="str">
        <f t="shared" si="387"/>
        <v>-0.0000152898711568186+0.0346396331518957i</v>
      </c>
      <c r="D841" s="158" t="str">
        <f t="shared" si="388"/>
        <v>-5.9571231793515+0.2655705208312i</v>
      </c>
      <c r="E841" t="str">
        <f t="shared" si="389"/>
        <v>2870</v>
      </c>
      <c r="F841" t="str">
        <f t="shared" si="390"/>
        <v>0.777000777000777</v>
      </c>
      <c r="G841" t="str">
        <f t="shared" si="385"/>
        <v>0.777000777000777</v>
      </c>
      <c r="H841" t="str">
        <f t="shared" si="391"/>
        <v>6.74965417067807+3.81344574761344i</v>
      </c>
      <c r="I841" t="str">
        <f t="shared" si="392"/>
        <v>277.638250760998i</v>
      </c>
      <c r="J841" t="str">
        <f t="shared" si="386"/>
        <v>-64.9337134135937+60.0467124321862i</v>
      </c>
      <c r="K841" t="str">
        <f t="shared" si="393"/>
        <v>2.13133153436942-2.30479347555282i</v>
      </c>
      <c r="L841" t="str">
        <f t="shared" si="394"/>
        <v>0.130532046315528-0.120120488528465i</v>
      </c>
      <c r="M841" t="str">
        <f t="shared" si="395"/>
        <v>2.26186358068495-2.42491396408128i</v>
      </c>
      <c r="N841" t="str">
        <f t="shared" si="396"/>
        <v>-0.313548117148781i</v>
      </c>
      <c r="O841" t="str">
        <f t="shared" si="397"/>
        <v>0.951245193855616-0.308435700214147i</v>
      </c>
      <c r="P841" t="str">
        <f t="shared" si="398"/>
        <v>0.048754806144384+0.308435700214147i</v>
      </c>
      <c r="Q841" t="str">
        <f t="shared" si="399"/>
        <v>-0.048754806144384+0.00511241693463399i</v>
      </c>
      <c r="R841" t="str">
        <f t="shared" si="400"/>
        <v>-0.332968501896981-6.36117746224839i</v>
      </c>
      <c r="S841" t="str">
        <f t="shared" si="401"/>
        <v>0.0323653050332618i</v>
      </c>
      <c r="T841" t="str">
        <f t="shared" si="402"/>
        <v>0.205881448936379-0.010776627130364i</v>
      </c>
      <c r="U841" t="str">
        <f t="shared" si="403"/>
        <v>0.00005-0.00341080414666957i</v>
      </c>
      <c r="V841" t="str">
        <f t="shared" si="404"/>
        <v>3.33333333333333E-06-0.00375188456133652i</v>
      </c>
      <c r="W841" t="str">
        <f t="shared" si="405"/>
        <v>0.0000144740495370968-0.00178669620082326i</v>
      </c>
      <c r="X841" t="str">
        <f t="shared" si="406"/>
        <v>0.0000746508416221585-0.00178368917319034i</v>
      </c>
      <c r="Y841" t="str">
        <f t="shared" si="407"/>
        <v>0.009+0.0444221201217597i</v>
      </c>
      <c r="Z841" t="str">
        <f t="shared" si="408"/>
        <v>-0.55529160521004-0.142692615087408i</v>
      </c>
      <c r="AA841" t="str">
        <f t="shared" si="409"/>
        <v>66.8522990467727-314.114249287126i</v>
      </c>
      <c r="AB841" t="str">
        <f t="shared" si="410"/>
        <v>1.42220077605026-0.0744434602883727i</v>
      </c>
      <c r="AC841" t="str">
        <f t="shared" si="411"/>
        <v>4.03630515338215-3.61709547321795i</v>
      </c>
      <c r="AD841" t="str">
        <f t="shared" si="412"/>
        <v>0.204584748832326+0.164893159290687i</v>
      </c>
      <c r="AE841" t="str">
        <f t="shared" si="413"/>
        <v>-0.0900751574713826-0.120756519928566i</v>
      </c>
      <c r="AF841" t="str">
        <f t="shared" si="414"/>
        <v>-12.7067773500296-3.54787522678224i</v>
      </c>
      <c r="AG841" t="str">
        <f t="shared" si="415"/>
        <v>1.23700955134414-0.192726982757803i</v>
      </c>
      <c r="AH841" t="str">
        <f t="shared" si="416"/>
        <v>0.337228715697929+1.55131761337533i</v>
      </c>
      <c r="AI841">
        <f t="shared" si="417"/>
        <v>4.0145388407838967</v>
      </c>
      <c r="AJ841">
        <f t="shared" si="418"/>
        <v>77.735728605932053</v>
      </c>
      <c r="AK841"/>
      <c r="AL841"/>
      <c r="AM841"/>
      <c r="AN841"/>
    </row>
    <row r="842" spans="1:40" x14ac:dyDescent="0.25">
      <c r="A842"/>
      <c r="B842">
        <f t="shared" si="384"/>
        <v>70800</v>
      </c>
      <c r="C842" s="186" t="str">
        <f t="shared" si="387"/>
        <v>-0.0000152467099414041+0.0345907071353949i</v>
      </c>
      <c r="D842" s="158" t="str">
        <f t="shared" si="388"/>
        <v>-5.95712284844884+0.265195421371361i</v>
      </c>
      <c r="E842" t="str">
        <f t="shared" si="389"/>
        <v>2870</v>
      </c>
      <c r="F842" t="str">
        <f t="shared" si="390"/>
        <v>0.777000777000777</v>
      </c>
      <c r="G842" t="str">
        <f t="shared" si="385"/>
        <v>0.777000777000777</v>
      </c>
      <c r="H842" t="str">
        <f t="shared" si="391"/>
        <v>6.75449684296069+3.81108343870499i</v>
      </c>
      <c r="I842" t="str">
        <f t="shared" si="392"/>
        <v>278.030949842697i</v>
      </c>
      <c r="J842" t="str">
        <f t="shared" si="386"/>
        <v>-65.1203621904848+60.1316441329389i</v>
      </c>
      <c r="K842" t="str">
        <f t="shared" si="393"/>
        <v>2.12798431671513-2.30452886227091i</v>
      </c>
      <c r="L842" t="str">
        <f t="shared" si="394"/>
        <v>0.13036282982519-0.120134450589917i</v>
      </c>
      <c r="M842" t="str">
        <f t="shared" si="395"/>
        <v>2.25834714654032-2.42466331286083i</v>
      </c>
      <c r="N842" t="str">
        <f t="shared" si="396"/>
        <v>-0.313991608120703i</v>
      </c>
      <c r="O842" t="str">
        <f t="shared" si="397"/>
        <v>0.951108311864168-0.308857538523656i</v>
      </c>
      <c r="P842" t="str">
        <f t="shared" si="398"/>
        <v>0.048891688135832+0.308857538523656i</v>
      </c>
      <c r="Q842" t="str">
        <f t="shared" si="399"/>
        <v>-0.048891688135832+0.00513406959704699i</v>
      </c>
      <c r="R842" t="str">
        <f t="shared" si="400"/>
        <v>-0.332967467089506-6.35214345249077i</v>
      </c>
      <c r="S842" t="str">
        <f t="shared" si="401"/>
        <v>0.0324110833996455i</v>
      </c>
      <c r="T842" t="str">
        <f t="shared" si="402"/>
        <v>0.20587985120519-0.0107918363452067i</v>
      </c>
      <c r="U842" t="str">
        <f t="shared" si="403"/>
        <v>0.00005-0.00340598662668839i</v>
      </c>
      <c r="V842" t="str">
        <f t="shared" si="404"/>
        <v>3.33333333333333E-06-0.00374658528935723i</v>
      </c>
      <c r="W842" t="str">
        <f t="shared" si="405"/>
        <v>0.000014474047755956-0.00178417285748879i</v>
      </c>
      <c r="X842" t="str">
        <f t="shared" si="406"/>
        <v>0.0000744811664643134-0.00178117579339477i</v>
      </c>
      <c r="Y842" t="str">
        <f t="shared" si="407"/>
        <v>0.009+0.0444849519748315i</v>
      </c>
      <c r="Z842" t="str">
        <f t="shared" si="408"/>
        <v>-0.553746919039164-0.142088191276783i</v>
      </c>
      <c r="AA842" t="str">
        <f t="shared" si="409"/>
        <v>66.6555554208033-313.675665608152i</v>
      </c>
      <c r="AB842" t="str">
        <f t="shared" si="410"/>
        <v>1.42218973914262-0.0745485234558613i</v>
      </c>
      <c r="AC842" t="str">
        <f t="shared" si="411"/>
        <v>4.03104306938029-3.61668772965156i</v>
      </c>
      <c r="AD842" t="str">
        <f t="shared" si="412"/>
        <v>0.204656678060941+0.165126187297405i</v>
      </c>
      <c r="AE842" t="str">
        <f t="shared" si="413"/>
        <v>-0.0898655236515166-0.120517414687016i</v>
      </c>
      <c r="AF842" t="str">
        <f t="shared" si="414"/>
        <v>-12.7116196914095-3.54588801733363i</v>
      </c>
      <c r="AG842" t="str">
        <f t="shared" si="415"/>
        <v>1.23688400794881-0.192545055978789i</v>
      </c>
      <c r="AH842" t="str">
        <f t="shared" si="416"/>
        <v>0.336982982186788+1.5486569638217i</v>
      </c>
      <c r="AI842">
        <f t="shared" si="417"/>
        <v>4.0000164084105903</v>
      </c>
      <c r="AJ842">
        <f t="shared" si="418"/>
        <v>77.723977588543505</v>
      </c>
      <c r="AK842"/>
      <c r="AL842"/>
      <c r="AM842"/>
      <c r="AN842"/>
    </row>
    <row r="843" spans="1:40" x14ac:dyDescent="0.25">
      <c r="A843"/>
      <c r="B843">
        <f t="shared" si="384"/>
        <v>70900</v>
      </c>
      <c r="C843" s="186" t="str">
        <f t="shared" si="387"/>
        <v>-0.000015203731225675+0.0345419191329646i</v>
      </c>
      <c r="D843" s="158" t="str">
        <f t="shared" si="388"/>
        <v>-5.95712251894536+0.264821380019395i</v>
      </c>
      <c r="E843" t="str">
        <f t="shared" si="389"/>
        <v>2870</v>
      </c>
      <c r="F843" t="str">
        <f t="shared" si="390"/>
        <v>0.777000777000777</v>
      </c>
      <c r="G843" t="str">
        <f t="shared" si="385"/>
        <v>0.777000777000777</v>
      </c>
      <c r="H843" t="str">
        <f t="shared" si="391"/>
        <v>6.75932668771861+3.80871979496925i</v>
      </c>
      <c r="I843" t="str">
        <f t="shared" si="392"/>
        <v>278.423648924395i</v>
      </c>
      <c r="J843" t="str">
        <f t="shared" si="386"/>
        <v>-65.3072747819016+60.2165758336917i</v>
      </c>
      <c r="K843" t="str">
        <f t="shared" si="393"/>
        <v>2.12464288294547-2.30425982628353i</v>
      </c>
      <c r="L843" t="str">
        <f t="shared" si="394"/>
        <v>0.130193813251078-0.120148156634809i</v>
      </c>
      <c r="M843" t="str">
        <f t="shared" si="395"/>
        <v>2.25483669619655-2.42440798291834i</v>
      </c>
      <c r="N843" t="str">
        <f t="shared" si="396"/>
        <v>-0.314435099092625i</v>
      </c>
      <c r="O843" t="str">
        <f t="shared" si="397"/>
        <v>0.950971242804706-0.309279316085756i</v>
      </c>
      <c r="P843" t="str">
        <f t="shared" si="398"/>
        <v>0.049028757195294+0.309279316085756i</v>
      </c>
      <c r="Q843" t="str">
        <f t="shared" si="399"/>
        <v>-0.049028757195294+0.00515578300686903i</v>
      </c>
      <c r="R843" t="str">
        <f t="shared" si="400"/>
        <v>-0.332966430808043-6.34313485681062i</v>
      </c>
      <c r="S843" t="str">
        <f t="shared" si="401"/>
        <v>0.0324568617660292i</v>
      </c>
      <c r="T843" t="str">
        <f t="shared" si="402"/>
        <v>0.205878251210784-0.0108070454174648i</v>
      </c>
      <c r="U843" t="str">
        <f t="shared" si="403"/>
        <v>0.00005-0.00340118269632635i</v>
      </c>
      <c r="V843" t="str">
        <f t="shared" si="404"/>
        <v>3.33333333333333E-06-0.00374130096595898i</v>
      </c>
      <c r="W843" t="str">
        <f t="shared" si="405"/>
        <v>0.0000144740459722982-0.00178165663252619i</v>
      </c>
      <c r="X843" t="str">
        <f t="shared" si="406"/>
        <v>0.000074312207656247-0.00177866947976513i</v>
      </c>
      <c r="Y843" t="str">
        <f t="shared" si="407"/>
        <v>0.009+0.0445477838279033i</v>
      </c>
      <c r="Z843" t="str">
        <f t="shared" si="408"/>
        <v>-0.552208611802047-0.14148724720317i</v>
      </c>
      <c r="AA843" t="str">
        <f t="shared" si="409"/>
        <v>66.459688011548-313.238285289463i</v>
      </c>
      <c r="AB843" t="str">
        <f t="shared" si="410"/>
        <v>1.42217868660099-0.0746535856383951i</v>
      </c>
      <c r="AC843" t="str">
        <f t="shared" si="411"/>
        <v>4.02578994212132-3.61627300533187i</v>
      </c>
      <c r="AD843" t="str">
        <f t="shared" si="412"/>
        <v>0.204728705592059+0.16535917556094i</v>
      </c>
      <c r="AE843" t="str">
        <f t="shared" si="413"/>
        <v>-0.0896567397611177-0.120279261762926i</v>
      </c>
      <c r="AF843" t="str">
        <f t="shared" si="414"/>
        <v>-12.716449206664-3.54389841494985i</v>
      </c>
      <c r="AG843" t="str">
        <f t="shared" si="415"/>
        <v>1.23675897044708-0.192363721087051i</v>
      </c>
      <c r="AH843" t="str">
        <f t="shared" si="416"/>
        <v>0.336737096928155+1.54600495928018i</v>
      </c>
      <c r="AI843">
        <f t="shared" si="417"/>
        <v>3.9855162147372121</v>
      </c>
      <c r="AJ843">
        <f t="shared" si="418"/>
        <v>77.712259171506801</v>
      </c>
      <c r="AK843"/>
      <c r="AL843"/>
      <c r="AM843"/>
      <c r="AN843"/>
    </row>
    <row r="844" spans="1:40" x14ac:dyDescent="0.25">
      <c r="A844"/>
      <c r="B844">
        <f t="shared" si="384"/>
        <v>71000</v>
      </c>
      <c r="C844" s="186" t="str">
        <f t="shared" si="387"/>
        <v>-0.0000151609339821889+0.0344932685614472i</v>
      </c>
      <c r="D844" s="158" t="str">
        <f t="shared" si="388"/>
        <v>-5.95712219083315+0.264448392304429i</v>
      </c>
      <c r="E844" t="str">
        <f t="shared" si="389"/>
        <v>2870</v>
      </c>
      <c r="F844" t="str">
        <f t="shared" si="390"/>
        <v>0.777000777000777</v>
      </c>
      <c r="G844" t="str">
        <f t="shared" si="385"/>
        <v>0.777000777000777</v>
      </c>
      <c r="H844" t="str">
        <f t="shared" si="391"/>
        <v>6.7641437414763+3.80635484478916i</v>
      </c>
      <c r="I844" t="str">
        <f t="shared" si="392"/>
        <v>278.816348006094i</v>
      </c>
      <c r="J844" t="str">
        <f t="shared" si="386"/>
        <v>-65.4944511878439+60.3015075344444i</v>
      </c>
      <c r="K844" t="str">
        <f t="shared" si="393"/>
        <v>2.12130722807728-2.3039863907941i</v>
      </c>
      <c r="L844" t="str">
        <f t="shared" si="394"/>
        <v>0.130024996743286-0.120161607582488i</v>
      </c>
      <c r="M844" t="str">
        <f t="shared" si="395"/>
        <v>2.25133222482057-2.42414799837659i</v>
      </c>
      <c r="N844" t="str">
        <f t="shared" si="396"/>
        <v>-0.314878590064547i</v>
      </c>
      <c r="O844" t="str">
        <f t="shared" si="397"/>
        <v>0.950833986704189-0.309701032817488i</v>
      </c>
      <c r="P844" t="str">
        <f t="shared" si="398"/>
        <v>0.0491660132958111+0.309701032817488i</v>
      </c>
      <c r="Q844" t="str">
        <f t="shared" si="399"/>
        <v>-0.0491660132958111+0.00517755724705898i</v>
      </c>
      <c r="R844" t="str">
        <f t="shared" si="400"/>
        <v>-0.332965393052317-6.33415156782376i</v>
      </c>
      <c r="S844" t="str">
        <f t="shared" si="401"/>
        <v>0.0325026401324129i</v>
      </c>
      <c r="T844" t="str">
        <f t="shared" si="402"/>
        <v>0.205876648953135-0.0108222543469269i</v>
      </c>
      <c r="U844" t="str">
        <f t="shared" si="403"/>
        <v>0.0000500000000000002-0.00339639229816252i</v>
      </c>
      <c r="V844" t="str">
        <f t="shared" si="404"/>
        <v>3.33333333333333E-06-0.00373603152797877i</v>
      </c>
      <c r="W844" t="str">
        <f t="shared" si="405"/>
        <v>0.0000144740441861235-0.00177914749585784i</v>
      </c>
      <c r="X844" t="str">
        <f t="shared" si="406"/>
        <v>0.0000741439611726053-0.00177617020257961i</v>
      </c>
      <c r="Y844" t="str">
        <f t="shared" si="407"/>
        <v>0.009+0.0446106156809751i</v>
      </c>
      <c r="Z844" t="str">
        <f t="shared" si="408"/>
        <v>-0.550676648868118-0.140889757691522i</v>
      </c>
      <c r="AA844" t="str">
        <f t="shared" si="409"/>
        <v>66.2646915830523-312.802103526486i</v>
      </c>
      <c r="AB844" t="str">
        <f t="shared" si="410"/>
        <v>1.42216761842518-0.0747586468345137i</v>
      </c>
      <c r="AC844" t="str">
        <f t="shared" si="411"/>
        <v>4.0205457643717-3.61585133626392i</v>
      </c>
      <c r="AD844" t="str">
        <f t="shared" si="412"/>
        <v>0.204800831413676+0.165592124084335i</v>
      </c>
      <c r="AE844" t="str">
        <f t="shared" si="413"/>
        <v>-0.0894488012904211-0.12004205548261i</v>
      </c>
      <c r="AF844" t="str">
        <f t="shared" si="414"/>
        <v>-12.7212659323094-3.54190645248473i</v>
      </c>
      <c r="AG844" t="str">
        <f t="shared" si="415"/>
        <v>1.23663443578749-0.192182975817687i</v>
      </c>
      <c r="AH844" t="str">
        <f t="shared" si="416"/>
        <v>0.336491066618985+1.54336155989091i</v>
      </c>
      <c r="AI844">
        <f t="shared" si="417"/>
        <v>3.9710382007461393</v>
      </c>
      <c r="AJ844">
        <f t="shared" si="418"/>
        <v>77.700573161440005</v>
      </c>
      <c r="AK844"/>
      <c r="AL844"/>
      <c r="AM844"/>
      <c r="AN844"/>
    </row>
    <row r="845" spans="1:40" x14ac:dyDescent="0.25">
      <c r="A845"/>
      <c r="B845">
        <f t="shared" si="384"/>
        <v>71100</v>
      </c>
      <c r="C845" s="186" t="str">
        <f t="shared" si="387"/>
        <v>-0.0000151183171907235+0.0344447548409661i</v>
      </c>
      <c r="D845" s="158" t="str">
        <f t="shared" si="388"/>
        <v>-5.95712186410442+0.26407645378074i</v>
      </c>
      <c r="E845" t="str">
        <f t="shared" si="389"/>
        <v>2870</v>
      </c>
      <c r="F845" t="str">
        <f t="shared" si="390"/>
        <v>0.777000777000777</v>
      </c>
      <c r="G845" t="str">
        <f t="shared" si="385"/>
        <v>0.777000777000777</v>
      </c>
      <c r="H845" t="str">
        <f t="shared" si="391"/>
        <v>6.76894804068183+3.80398861634035i</v>
      </c>
      <c r="I845" t="str">
        <f t="shared" si="392"/>
        <v>279.209047087793i</v>
      </c>
      <c r="J845" t="str">
        <f t="shared" si="386"/>
        <v>-65.6818914083119+60.3864392351972i</v>
      </c>
      <c r="K845" t="str">
        <f t="shared" si="393"/>
        <v>2.11797734708165-2.30370857891547i</v>
      </c>
      <c r="L845" t="str">
        <f t="shared" si="394"/>
        <v>0.129856380448939-0.120174804350334i</v>
      </c>
      <c r="M845" t="str">
        <f t="shared" si="395"/>
        <v>2.24783372753059-2.4238833832658i</v>
      </c>
      <c r="N845" t="str">
        <f t="shared" si="396"/>
        <v>-0.315322081036469i</v>
      </c>
      <c r="O845" t="str">
        <f t="shared" si="397"/>
        <v>0.950696543589612-0.310122688635909i</v>
      </c>
      <c r="P845" t="str">
        <f t="shared" si="398"/>
        <v>0.049303456410388+0.310122688635909i</v>
      </c>
      <c r="Q845" t="str">
        <f t="shared" si="399"/>
        <v>-0.049303456410388+0.00519939240056i</v>
      </c>
      <c r="R845" t="str">
        <f t="shared" si="400"/>
        <v>-0.332964353822538-6.32519347875021i</v>
      </c>
      <c r="S845" t="str">
        <f t="shared" si="401"/>
        <v>0.0325484184987966i</v>
      </c>
      <c r="T845" t="str">
        <f t="shared" si="402"/>
        <v>0.205875044432221-0.0108374631333974i</v>
      </c>
      <c r="U845" t="str">
        <f t="shared" si="403"/>
        <v>0.0000500000000000002-0.003391615375099i</v>
      </c>
      <c r="V845" t="str">
        <f t="shared" si="404"/>
        <v>3.33333333333333E-06-0.00373077691260889i</v>
      </c>
      <c r="W845" t="str">
        <f t="shared" si="405"/>
        <v>0.0000144740423974319-0.0017766454175753i</v>
      </c>
      <c r="X845" t="str">
        <f t="shared" si="406"/>
        <v>0.000073976423016256-0.00177367793228266i</v>
      </c>
      <c r="Y845" t="str">
        <f t="shared" si="407"/>
        <v>0.009+0.0446734475340469i</v>
      </c>
      <c r="Z845" t="str">
        <f t="shared" si="408"/>
        <v>-0.549150995837265-0.14029569778583i</v>
      </c>
      <c r="AA845" t="str">
        <f t="shared" si="409"/>
        <v>66.0705609386127-312.367115538926i</v>
      </c>
      <c r="AB845" t="str">
        <f t="shared" si="410"/>
        <v>1.42215653461505-0.074863707042866i</v>
      </c>
      <c r="AC845" t="str">
        <f t="shared" si="411"/>
        <v>4.01531052882485-3.61542275831522i</v>
      </c>
      <c r="AD845" t="str">
        <f t="shared" si="412"/>
        <v>0.204873055513787+0.165825032870403i</v>
      </c>
      <c r="AE845" t="str">
        <f t="shared" si="413"/>
        <v>-0.0892417037587081-0.119805790216351i</v>
      </c>
      <c r="AF845" t="str">
        <f t="shared" si="414"/>
        <v>-12.7260699047863-3.53991216255961i</v>
      </c>
      <c r="AG845" t="str">
        <f t="shared" si="415"/>
        <v>1.23651040094118-0.192002817916337i</v>
      </c>
      <c r="AH845" t="str">
        <f t="shared" si="416"/>
        <v>0.336244897876743+1.54072672602403i</v>
      </c>
      <c r="AI845">
        <f t="shared" si="417"/>
        <v>3.9565823076238633</v>
      </c>
      <c r="AJ845">
        <f t="shared" si="418"/>
        <v>77.68891936610045</v>
      </c>
      <c r="AK845"/>
      <c r="AL845"/>
      <c r="AM845"/>
      <c r="AN845"/>
    </row>
    <row r="846" spans="1:40" x14ac:dyDescent="0.25">
      <c r="A846"/>
      <c r="B846">
        <f t="shared" si="384"/>
        <v>71200</v>
      </c>
      <c r="C846" s="186" t="str">
        <f t="shared" si="387"/>
        <v>-0.000015075879838216+0.0343963773949021i</v>
      </c>
      <c r="D846" s="158" t="str">
        <f t="shared" si="388"/>
        <v>-5.95712153875138+0.263705560027583i</v>
      </c>
      <c r="E846" t="str">
        <f t="shared" si="389"/>
        <v>2870</v>
      </c>
      <c r="F846" t="str">
        <f t="shared" si="390"/>
        <v>0.777000777000777</v>
      </c>
      <c r="G846" t="str">
        <f t="shared" si="385"/>
        <v>0.777000777000777</v>
      </c>
      <c r="H846" t="str">
        <f t="shared" si="391"/>
        <v>6.77373962170625+3.80162113759244i</v>
      </c>
      <c r="I846" t="str">
        <f t="shared" si="392"/>
        <v>279.601746169492i</v>
      </c>
      <c r="J846" t="str">
        <f t="shared" si="386"/>
        <v>-65.8695954433056+60.4713709359499i</v>
      </c>
      <c r="K846" t="str">
        <f t="shared" si="393"/>
        <v>2.1146532348845-2.30342641367027i</v>
      </c>
      <c r="L846" t="str">
        <f t="shared" si="394"/>
        <v>0.129687964512212-0.12018774785376i</v>
      </c>
      <c r="M846" t="str">
        <f t="shared" si="395"/>
        <v>2.24434119939671-2.42361416152403i</v>
      </c>
      <c r="N846" t="str">
        <f t="shared" si="396"/>
        <v>-0.315765572008391i</v>
      </c>
      <c r="O846" t="str">
        <f t="shared" si="397"/>
        <v>0.950558913488009-0.310544283458085i</v>
      </c>
      <c r="P846" t="str">
        <f t="shared" si="398"/>
        <v>0.049441086511991+0.310544283458085i</v>
      </c>
      <c r="Q846" t="str">
        <f t="shared" si="399"/>
        <v>-0.049441086511991+0.00522128855030601i</v>
      </c>
      <c r="R846" t="str">
        <f t="shared" si="400"/>
        <v>-0.332963313118526-6.31626048340998i</v>
      </c>
      <c r="S846" t="str">
        <f t="shared" si="401"/>
        <v>0.0325941968651803i</v>
      </c>
      <c r="T846" t="str">
        <f t="shared" si="402"/>
        <v>0.205873437648024-0.0108526717766679i</v>
      </c>
      <c r="U846" t="str">
        <f t="shared" si="403"/>
        <v>0.0000500000000000002-0.00338685187035869i</v>
      </c>
      <c r="V846" t="str">
        <f t="shared" si="404"/>
        <v>3.33333333333333E-06-0.00372553705739455i</v>
      </c>
      <c r="W846" t="str">
        <f t="shared" si="405"/>
        <v>0.0000144740406062232-0.00177415036793821i</v>
      </c>
      <c r="X846" t="str">
        <f t="shared" si="406"/>
        <v>0.0000738095892180572-0.00177119263948386i</v>
      </c>
      <c r="Y846" t="str">
        <f t="shared" si="407"/>
        <v>0.009+0.0447362793871187i</v>
      </c>
      <c r="Z846" t="str">
        <f t="shared" si="408"/>
        <v>-0.547631618538054-0.139705042746896i</v>
      </c>
      <c r="AA846" t="str">
        <f t="shared" si="409"/>
        <v>65.8772909204236-311.93331657063i</v>
      </c>
      <c r="AB846" t="str">
        <f t="shared" si="410"/>
        <v>1.42214543517047-0.0749687662620124i</v>
      </c>
      <c r="AC846" t="str">
        <f t="shared" si="411"/>
        <v>4.01008422810245-3.61498730721568i</v>
      </c>
      <c r="AD846" t="str">
        <f t="shared" si="412"/>
        <v>0.204945377880376+0.166057901921719i</v>
      </c>
      <c r="AE846" t="str">
        <f t="shared" si="413"/>
        <v>-0.0890354427140898-0.119570460377981i</v>
      </c>
      <c r="AF846" t="str">
        <f t="shared" si="414"/>
        <v>-12.7308611604576-3.53791557756486i</v>
      </c>
      <c r="AG846" t="str">
        <f t="shared" si="415"/>
        <v>1.23638686290166-0.191823245139122i</v>
      </c>
      <c r="AH846" t="str">
        <f t="shared" si="416"/>
        <v>0.335998597240201+1.53810041827798i</v>
      </c>
      <c r="AI846">
        <f t="shared" si="417"/>
        <v>3.9421484767593085</v>
      </c>
      <c r="AJ846">
        <f t="shared" si="418"/>
        <v>77.6772975943788</v>
      </c>
      <c r="AK846"/>
      <c r="AL846"/>
      <c r="AM846"/>
      <c r="AN846"/>
    </row>
    <row r="847" spans="1:40" x14ac:dyDescent="0.25">
      <c r="A847"/>
      <c r="B847">
        <f t="shared" si="384"/>
        <v>71300</v>
      </c>
      <c r="C847" s="186" t="str">
        <f t="shared" si="387"/>
        <v>-0.0000150336209187028+0.0343481356498709i</v>
      </c>
      <c r="D847" s="158" t="str">
        <f t="shared" si="388"/>
        <v>-5.95712121476634+0.26333570664901i</v>
      </c>
      <c r="E847" t="str">
        <f t="shared" si="389"/>
        <v>2870</v>
      </c>
      <c r="F847" t="str">
        <f t="shared" si="390"/>
        <v>0.777000777000777</v>
      </c>
      <c r="G847" t="str">
        <f t="shared" si="385"/>
        <v>0.777000777000777</v>
      </c>
      <c r="H847" t="str">
        <f t="shared" si="391"/>
        <v>6.77851852084367+3.79925243631035i</v>
      </c>
      <c r="I847" t="str">
        <f t="shared" si="392"/>
        <v>279.99444525119i</v>
      </c>
      <c r="J847" t="str">
        <f t="shared" si="386"/>
        <v>-66.0575632928249+60.5563026367027i</v>
      </c>
      <c r="K847" t="str">
        <f t="shared" si="393"/>
        <v>2.11133488636697-2.30313991799102i</v>
      </c>
      <c r="L847" t="str">
        <f t="shared" si="394"/>
        <v>0.129519749074344-0.120200439006204i</v>
      </c>
      <c r="M847" t="str">
        <f t="shared" si="395"/>
        <v>2.24085463544131-2.42334035699722i</v>
      </c>
      <c r="N847" t="str">
        <f t="shared" si="396"/>
        <v>-0.316209062980312i</v>
      </c>
      <c r="O847" t="str">
        <f t="shared" si="397"/>
        <v>0.95042109642645-0.310965817201094i</v>
      </c>
      <c r="P847" t="str">
        <f t="shared" si="398"/>
        <v>0.04957890357355+0.310965817201094i</v>
      </c>
      <c r="Q847" t="str">
        <f t="shared" si="399"/>
        <v>-0.04957890357355+0.00524324577921798i</v>
      </c>
      <c r="R847" t="str">
        <f t="shared" si="400"/>
        <v>-0.332962270940234-6.30735247621873i</v>
      </c>
      <c r="S847" t="str">
        <f t="shared" si="401"/>
        <v>0.032639975231564i</v>
      </c>
      <c r="T847" t="str">
        <f t="shared" si="402"/>
        <v>0.205871828600523-0.0108678802765345i</v>
      </c>
      <c r="U847" t="str">
        <f t="shared" si="403"/>
        <v>0.0000500000000000002-0.00338210172748301i</v>
      </c>
      <c r="V847" t="str">
        <f t="shared" si="404"/>
        <v>3.33333333333333E-06-0.0037203119002313i</v>
      </c>
      <c r="W847" t="str">
        <f t="shared" si="405"/>
        <v>0.0000144740388124976-0.00177166231737299i</v>
      </c>
      <c r="X847" t="str">
        <f t="shared" si="406"/>
        <v>0.0000736434558366154-0.0017687142949567i</v>
      </c>
      <c r="Y847" t="str">
        <f t="shared" si="407"/>
        <v>0.009+0.0447991112401905i</v>
      </c>
      <c r="Z847" t="str">
        <f t="shared" si="408"/>
        <v>-0.54611848302594-0.139117768050137i</v>
      </c>
      <c r="AA847" t="str">
        <f t="shared" si="409"/>
        <v>65.6848764092283-311.50070188945i</v>
      </c>
      <c r="AB847" t="str">
        <f t="shared" si="410"/>
        <v>1.4221343200913-0.0750738244905443i</v>
      </c>
      <c r="AC847" t="str">
        <f t="shared" si="411"/>
        <v>4.0048668547547-3.61454501855799i</v>
      </c>
      <c r="AD847" t="str">
        <f t="shared" si="412"/>
        <v>0.205017798501424+0.166290731240626i</v>
      </c>
      <c r="AE847" t="str">
        <f t="shared" si="413"/>
        <v>-0.0888300137332943-0.119336060424476i</v>
      </c>
      <c r="AF847" t="str">
        <f t="shared" si="414"/>
        <v>-12.73563973561-3.53591672966134i</v>
      </c>
      <c r="AG847" t="str">
        <f t="shared" si="415"/>
        <v>1.23626381868463-0.191644255252607i</v>
      </c>
      <c r="AH847" t="str">
        <f t="shared" si="416"/>
        <v>0.335752171170349+1.53548259747812i</v>
      </c>
      <c r="AI847">
        <f t="shared" si="417"/>
        <v>3.9277366497439745</v>
      </c>
      <c r="AJ847">
        <f t="shared" si="418"/>
        <v>77.665707656291204</v>
      </c>
      <c r="AK847"/>
      <c r="AL847"/>
      <c r="AM847"/>
      <c r="AN847"/>
    </row>
    <row r="848" spans="1:40" x14ac:dyDescent="0.25">
      <c r="A848"/>
      <c r="B848">
        <f t="shared" si="384"/>
        <v>71400</v>
      </c>
      <c r="C848" s="186" t="str">
        <f t="shared" si="387"/>
        <v>-0.00001499153943326+0.0343000290357006i</v>
      </c>
      <c r="D848" s="158" t="str">
        <f t="shared" si="388"/>
        <v>-5.95712089214161+0.262966889273705i</v>
      </c>
      <c r="E848" t="str">
        <f t="shared" si="389"/>
        <v>2870</v>
      </c>
      <c r="F848" t="str">
        <f t="shared" si="390"/>
        <v>0.777000777000777</v>
      </c>
      <c r="G848" t="str">
        <f t="shared" si="385"/>
        <v>0.777000777000777</v>
      </c>
      <c r="H848" t="str">
        <f t="shared" si="391"/>
        <v>6.78328477431073+3.79688254005555i</v>
      </c>
      <c r="I848" t="str">
        <f t="shared" si="392"/>
        <v>280.387144332889i</v>
      </c>
      <c r="J848" t="str">
        <f t="shared" si="386"/>
        <v>-66.2457949568698+60.6412343374554i</v>
      </c>
      <c r="K848" t="str">
        <f t="shared" si="393"/>
        <v>2.10802229636592-2.30284911472048i</v>
      </c>
      <c r="L848" t="str">
        <f t="shared" si="394"/>
        <v>0.129351734273657-0.120212878719127i</v>
      </c>
      <c r="M848" t="str">
        <f t="shared" si="395"/>
        <v>2.23737403063958-2.42306199343961i</v>
      </c>
      <c r="N848" t="str">
        <f t="shared" si="396"/>
        <v>-0.316652553952234i</v>
      </c>
      <c r="O848" t="str">
        <f t="shared" si="397"/>
        <v>0.950283092432041-0.311387289782028i</v>
      </c>
      <c r="P848" t="str">
        <f t="shared" si="398"/>
        <v>0.049716907567959+0.311387289782028i</v>
      </c>
      <c r="Q848" t="str">
        <f t="shared" si="399"/>
        <v>-0.049716907567959+0.00526526417020601i</v>
      </c>
      <c r="R848" t="str">
        <f t="shared" si="400"/>
        <v>-0.332961227287488-6.29846935218356i</v>
      </c>
      <c r="S848" t="str">
        <f t="shared" si="401"/>
        <v>0.0326857535979476i</v>
      </c>
      <c r="T848" t="str">
        <f t="shared" si="402"/>
        <v>0.205870217289696-0.0108830886327891i</v>
      </c>
      <c r="U848" t="str">
        <f t="shared" si="403"/>
        <v>0.0000499999999999998-0.00337736489032967i</v>
      </c>
      <c r="V848" t="str">
        <f t="shared" si="404"/>
        <v>3.33333333333333E-06-0.00371510137936264i</v>
      </c>
      <c r="W848" t="str">
        <f t="shared" si="405"/>
        <v>0.0000144740370162551-0.00176918123647181i</v>
      </c>
      <c r="X848" t="str">
        <f t="shared" si="406"/>
        <v>0.0000734780189580614-0.00176624286963754i</v>
      </c>
      <c r="Y848" t="str">
        <f t="shared" si="407"/>
        <v>0.009+0.0448619430932622i</v>
      </c>
      <c r="Z848" t="str">
        <f t="shared" si="408"/>
        <v>-0.544611555581528-0.138533849383415i</v>
      </c>
      <c r="AA848" t="str">
        <f t="shared" si="409"/>
        <v>65.4933123239731-311.069266787102i</v>
      </c>
      <c r="AB848" t="str">
        <f t="shared" si="410"/>
        <v>1.42212318937739-0.0751788817270242i</v>
      </c>
      <c r="AC848" t="str">
        <f t="shared" si="411"/>
        <v>3.99965840126126-3.61409592779804i</v>
      </c>
      <c r="AD848" t="str">
        <f t="shared" si="412"/>
        <v>0.205090317364898+0.166523520829237i</v>
      </c>
      <c r="AE848" t="str">
        <f t="shared" si="413"/>
        <v>-0.0886254124214532-0.11910258485555i</v>
      </c>
      <c r="AF848" t="str">
        <f t="shared" si="414"/>
        <v>-12.7404056664523-3.53391565078185i</v>
      </c>
      <c r="AG848" t="str">
        <f t="shared" si="415"/>
        <v>1.23614126532779-0.191465846033731i</v>
      </c>
      <c r="AH848" t="str">
        <f t="shared" si="416"/>
        <v>0.335505626051176+1.53287322467504i</v>
      </c>
      <c r="AI848">
        <f t="shared" si="417"/>
        <v>3.9133467683701983</v>
      </c>
      <c r="AJ848">
        <f t="shared" si="418"/>
        <v>77.654149362973101</v>
      </c>
      <c r="AK848"/>
      <c r="AL848"/>
      <c r="AM848"/>
      <c r="AN848"/>
    </row>
    <row r="849" spans="1:40" x14ac:dyDescent="0.25">
      <c r="A849"/>
      <c r="B849">
        <f t="shared" ref="B849:B912" si="419">B848+100</f>
        <v>71500</v>
      </c>
      <c r="C849" s="186" t="str">
        <f t="shared" si="387"/>
        <v>-0.0000149496343899442+0.0342520569854091i</v>
      </c>
      <c r="D849" s="158" t="str">
        <f t="shared" si="388"/>
        <v>-5.95712057086962+0.262599103554803i</v>
      </c>
      <c r="E849" t="str">
        <f t="shared" si="389"/>
        <v>2870</v>
      </c>
      <c r="F849" t="str">
        <f t="shared" si="390"/>
        <v>0.777000777000777</v>
      </c>
      <c r="G849" t="str">
        <f t="shared" si="385"/>
        <v>0.777000777000777</v>
      </c>
      <c r="H849" t="str">
        <f t="shared" si="391"/>
        <v>6.78803841824661+3.79451147618736i</v>
      </c>
      <c r="I849" t="str">
        <f t="shared" si="392"/>
        <v>280.779843414588i</v>
      </c>
      <c r="J849" t="str">
        <f t="shared" si="386"/>
        <v>-66.4342904354404+60.7261660382082i</v>
      </c>
      <c r="K849" t="str">
        <f t="shared" si="393"/>
        <v>2.10471545967439-2.30255402661175i</v>
      </c>
      <c r="L849" t="str">
        <f t="shared" si="394"/>
        <v>0.129183920245568-0.120225067902012i</v>
      </c>
      <c r="M849" t="str">
        <f t="shared" si="395"/>
        <v>2.23389937991996-2.42277909451376i</v>
      </c>
      <c r="N849" t="str">
        <f t="shared" si="396"/>
        <v>-0.317096044924156i</v>
      </c>
      <c r="O849" t="str">
        <f t="shared" si="397"/>
        <v>0.950144901531925-0.311808701117991i</v>
      </c>
      <c r="P849" t="str">
        <f t="shared" si="398"/>
        <v>0.049855098468075+0.311808701117991i</v>
      </c>
      <c r="Q849" t="str">
        <f t="shared" si="399"/>
        <v>-0.049855098468075+0.00528734380616497i</v>
      </c>
      <c r="R849" t="str">
        <f t="shared" si="400"/>
        <v>-0.332960182160515-6.28961100689898i</v>
      </c>
      <c r="S849" t="str">
        <f t="shared" si="401"/>
        <v>0.0327315319643313i</v>
      </c>
      <c r="T849" t="str">
        <f t="shared" si="402"/>
        <v>0.205868603715524-0.0108982968452365i</v>
      </c>
      <c r="U849" t="str">
        <f t="shared" si="403"/>
        <v>0.0000499999999999998-0.00337264130307046i</v>
      </c>
      <c r="V849" t="str">
        <f t="shared" si="404"/>
        <v>3.33333333333333E-06-0.00370990543337752i</v>
      </c>
      <c r="W849" t="str">
        <f t="shared" si="405"/>
        <v>0.0000144740352174956-0.00176670709599132i</v>
      </c>
      <c r="X849" t="str">
        <f t="shared" si="406"/>
        <v>0.0000733132746958132-0.00176377833462439i</v>
      </c>
      <c r="Y849" t="str">
        <f t="shared" si="407"/>
        <v>0.009+0.044924774946334i</v>
      </c>
      <c r="Z849" t="str">
        <f t="shared" si="408"/>
        <v>-0.543110802708816-0.137953262644881i</v>
      </c>
      <c r="AA849" t="str">
        <f t="shared" si="409"/>
        <v>65.3025936214632-310.639006579029i</v>
      </c>
      <c r="AB849" t="str">
        <f t="shared" si="410"/>
        <v>1.4221120430286-0.0752839379701038i</v>
      </c>
      <c r="AC849" t="str">
        <f t="shared" si="411"/>
        <v>3.99445886003166-3.61364007025529i</v>
      </c>
      <c r="AD849" t="str">
        <f t="shared" si="412"/>
        <v>0.205162934458767+0.166756270689436i</v>
      </c>
      <c r="AE849" t="str">
        <f t="shared" si="413"/>
        <v>-0.0884216344118964-0.118870028213253i</v>
      </c>
      <c r="AF849" t="str">
        <f t="shared" si="414"/>
        <v>-12.7451589891162-3.53191237263256i</v>
      </c>
      <c r="AG849" t="str">
        <f t="shared" si="415"/>
        <v>1.23601919989063-0.191288015269778i</v>
      </c>
      <c r="AH849" t="str">
        <f t="shared" si="416"/>
        <v>0.335258968190589+1.53027226114315i</v>
      </c>
      <c r="AI849">
        <f t="shared" si="417"/>
        <v>3.8989787746310438</v>
      </c>
      <c r="AJ849">
        <f t="shared" si="418"/>
        <v>77.642622526670067</v>
      </c>
      <c r="AK849"/>
      <c r="AL849"/>
      <c r="AM849"/>
      <c r="AN849"/>
    </row>
    <row r="850" spans="1:40" x14ac:dyDescent="0.25">
      <c r="A850"/>
      <c r="B850">
        <f t="shared" si="419"/>
        <v>71600</v>
      </c>
      <c r="C850" s="186" t="str">
        <f t="shared" si="387"/>
        <v>-0.0000149079048037341+0.0342042189351815i</v>
      </c>
      <c r="D850" s="158" t="str">
        <f t="shared" si="388"/>
        <v>-5.95712025094279+0.262232345169725i</v>
      </c>
      <c r="E850" t="str">
        <f t="shared" si="389"/>
        <v>2870</v>
      </c>
      <c r="F850" t="str">
        <f t="shared" si="390"/>
        <v>0.777000777000777</v>
      </c>
      <c r="G850" t="str">
        <f t="shared" si="385"/>
        <v>0.777000777000777</v>
      </c>
      <c r="H850" t="str">
        <f t="shared" si="391"/>
        <v>6.79277948871249+3.79213927186418i</v>
      </c>
      <c r="I850" t="str">
        <f t="shared" si="392"/>
        <v>281.172542496286i</v>
      </c>
      <c r="J850" t="str">
        <f t="shared" si="386"/>
        <v>-66.6230497285366+60.8110977389609i</v>
      </c>
      <c r="K850" t="str">
        <f t="shared" si="393"/>
        <v>2.10141437104203-2.30225467632854i</v>
      </c>
      <c r="L850" t="str">
        <f t="shared" si="394"/>
        <v>0.129016307122612-0.120237007462354i</v>
      </c>
      <c r="M850" t="str">
        <f t="shared" si="395"/>
        <v>2.23043067816464-2.42249168379089i</v>
      </c>
      <c r="N850" t="str">
        <f t="shared" si="396"/>
        <v>-0.317539535896078i</v>
      </c>
      <c r="O850" t="str">
        <f t="shared" si="397"/>
        <v>0.950006523753282-0.312230051126096i</v>
      </c>
      <c r="P850" t="str">
        <f t="shared" si="398"/>
        <v>0.049993476246718+0.312230051126096i</v>
      </c>
      <c r="Q850" t="str">
        <f t="shared" si="399"/>
        <v>-0.049993476246718+0.005309484769982i</v>
      </c>
      <c r="R850" t="str">
        <f t="shared" si="400"/>
        <v>-0.332959135558995-6.28077733654271i</v>
      </c>
      <c r="S850" t="str">
        <f t="shared" si="401"/>
        <v>0.032777310330715i</v>
      </c>
      <c r="T850" t="str">
        <f t="shared" si="402"/>
        <v>0.205866987877982-0.0109135049136638i</v>
      </c>
      <c r="U850" t="str">
        <f t="shared" si="403"/>
        <v>0.0000499999999999998-0.00336793091018908i</v>
      </c>
      <c r="V850" t="str">
        <f t="shared" si="404"/>
        <v>3.33333333333333E-06-0.00370472400120799i</v>
      </c>
      <c r="W850" t="str">
        <f t="shared" si="405"/>
        <v>0.0000144740334162192-0.00176423986685153i</v>
      </c>
      <c r="X850" t="str">
        <f t="shared" si="406"/>
        <v>0.0000731492191903492-0.00176132066117583i</v>
      </c>
      <c r="Y850" t="str">
        <f t="shared" si="407"/>
        <v>0.009+0.0449876067994058i</v>
      </c>
      <c r="Z850" t="str">
        <f t="shared" si="408"/>
        <v>-0.541616191133458-0.137375983940855i</v>
      </c>
      <c r="AA850" t="str">
        <f t="shared" si="409"/>
        <v>65.1127152960256-310.209916604267i</v>
      </c>
      <c r="AB850" t="str">
        <f t="shared" si="410"/>
        <v>1.42210088104476-0.0753889932183123i</v>
      </c>
      <c r="AC850" t="str">
        <f t="shared" si="411"/>
        <v>3.98926822340647-3.6131774811127i</v>
      </c>
      <c r="AD850" t="str">
        <f t="shared" si="412"/>
        <v>0.205235649770985+0.166988980822879i</v>
      </c>
      <c r="AE850" t="str">
        <f t="shared" si="413"/>
        <v>-0.0882186753659379-0.118638385081576i</v>
      </c>
      <c r="AF850" t="str">
        <f t="shared" si="414"/>
        <v>-12.7498997396553-3.52990692669446i</v>
      </c>
      <c r="AG850" t="str">
        <f t="shared" si="415"/>
        <v>1.23589761945425-0.191110760758306i</v>
      </c>
      <c r="AH850" t="str">
        <f t="shared" si="416"/>
        <v>0.335012203821157+1.52767966837905i</v>
      </c>
      <c r="AI850">
        <f t="shared" si="417"/>
        <v>3.8846326107187461</v>
      </c>
      <c r="AJ850">
        <f t="shared" si="418"/>
        <v>77.6311269607328</v>
      </c>
      <c r="AK850"/>
      <c r="AL850"/>
      <c r="AM850"/>
      <c r="AN850"/>
    </row>
    <row r="851" spans="1:40" x14ac:dyDescent="0.25">
      <c r="A851"/>
      <c r="B851">
        <f t="shared" si="419"/>
        <v>71700</v>
      </c>
      <c r="C851" s="186" t="str">
        <f t="shared" si="387"/>
        <v>-0.0000148663496964728+0.0341565143243487i</v>
      </c>
      <c r="D851" s="158" t="str">
        <f t="shared" si="388"/>
        <v>-5.95711993235363+0.261866609820007i</v>
      </c>
      <c r="E851" t="str">
        <f t="shared" si="389"/>
        <v>2870</v>
      </c>
      <c r="F851" t="str">
        <f t="shared" si="390"/>
        <v>0.777000777000777</v>
      </c>
      <c r="G851" t="str">
        <f t="shared" si="385"/>
        <v>0.777000777000777</v>
      </c>
      <c r="H851" t="str">
        <f t="shared" si="391"/>
        <v>6.79750802169163+3.78976595404477i</v>
      </c>
      <c r="I851" t="str">
        <f t="shared" si="392"/>
        <v>281.565241577985i</v>
      </c>
      <c r="J851" t="str">
        <f t="shared" si="386"/>
        <v>-66.8120728361585+60.8960294397136i</v>
      </c>
      <c r="K851" t="str">
        <f t="shared" si="393"/>
        <v>2.09811902517561-2.30195108644545i</v>
      </c>
      <c r="L851" t="str">
        <f t="shared" si="394"/>
        <v>0.128848895034451-0.120248698305662i</v>
      </c>
      <c r="M851" t="str">
        <f t="shared" si="395"/>
        <v>2.22696792021006-2.42219978475111i</v>
      </c>
      <c r="N851" t="str">
        <f t="shared" si="396"/>
        <v>-0.317983026868i</v>
      </c>
      <c r="O851" t="str">
        <f t="shared" si="397"/>
        <v>0.949867959123329-0.312651339723472i</v>
      </c>
      <c r="P851" t="str">
        <f t="shared" si="398"/>
        <v>0.050132040876671+0.312651339723472i</v>
      </c>
      <c r="Q851" t="str">
        <f t="shared" si="399"/>
        <v>-0.050132040876671+0.00533168714452803i</v>
      </c>
      <c r="R851" t="str">
        <f t="shared" si="400"/>
        <v>-0.332958087483115-6.27196823787182i</v>
      </c>
      <c r="S851" t="str">
        <f t="shared" si="401"/>
        <v>0.0328230886970987i</v>
      </c>
      <c r="T851" t="str">
        <f t="shared" si="402"/>
        <v>0.205865369777053-0.0109287128378746i</v>
      </c>
      <c r="U851" t="str">
        <f t="shared" si="403"/>
        <v>0.00005-0.00336323365647892i</v>
      </c>
      <c r="V851" t="str">
        <f t="shared" si="404"/>
        <v>3.33333333333333E-06-0.00369955702212681i</v>
      </c>
      <c r="W851" t="str">
        <f t="shared" si="405"/>
        <v>0.0000144740316124259-0.00176177952013469i</v>
      </c>
      <c r="X851" t="str">
        <f t="shared" si="406"/>
        <v>0.0000729858486089849-0.00175886982070986i</v>
      </c>
      <c r="Y851" t="str">
        <f t="shared" si="407"/>
        <v>0.009+0.0450504386524776i</v>
      </c>
      <c r="Z851" t="str">
        <f t="shared" si="408"/>
        <v>-0.540127687801065-0.136801989583728i</v>
      </c>
      <c r="AA851" t="str">
        <f t="shared" si="409"/>
        <v>64.9236723791733-309.781992225308i</v>
      </c>
      <c r="AB851" t="str">
        <f t="shared" si="410"/>
        <v>1.42208970342575-0.075494047470293i</v>
      </c>
      <c r="AC851" t="str">
        <f t="shared" si="411"/>
        <v>3.98408648365765-3.61270819541778i</v>
      </c>
      <c r="AD851" t="str">
        <f t="shared" si="412"/>
        <v>0.205308463289504+0.167221651230997i</v>
      </c>
      <c r="AE851" t="str">
        <f t="shared" si="413"/>
        <v>-0.0880165309726729-0.118407650086057i</v>
      </c>
      <c r="AF851" t="str">
        <f t="shared" si="414"/>
        <v>-12.7546279540453-3.52789934422476i</v>
      </c>
      <c r="AG851" t="str">
        <f t="shared" si="415"/>
        <v>1.23577652112114-0.190934080307115i</v>
      </c>
      <c r="AH851" t="str">
        <f t="shared" si="416"/>
        <v>0.33476533910098+1.52509540810014i</v>
      </c>
      <c r="AI851">
        <f t="shared" si="417"/>
        <v>3.870308219024563</v>
      </c>
      <c r="AJ851">
        <f t="shared" si="418"/>
        <v>77.619662479609104</v>
      </c>
      <c r="AK851"/>
      <c r="AL851"/>
      <c r="AM851"/>
      <c r="AN851"/>
    </row>
    <row r="852" spans="1:40" x14ac:dyDescent="0.25">
      <c r="A852"/>
      <c r="B852">
        <f t="shared" si="419"/>
        <v>71800</v>
      </c>
      <c r="C852" s="186" t="str">
        <f t="shared" si="387"/>
        <v>-0.0000148249680968104+0.0341089425953648i</v>
      </c>
      <c r="D852" s="158" t="str">
        <f t="shared" si="388"/>
        <v>-5.9571196150947+0.26150189323113i</v>
      </c>
      <c r="E852" t="str">
        <f t="shared" si="389"/>
        <v>2870</v>
      </c>
      <c r="F852" t="str">
        <f t="shared" si="390"/>
        <v>0.777000777000777</v>
      </c>
      <c r="G852" t="str">
        <f t="shared" si="385"/>
        <v>0.777000777000777</v>
      </c>
      <c r="H852" t="str">
        <f t="shared" si="391"/>
        <v>6.80222405308899+3.7873915494895i</v>
      </c>
      <c r="I852" t="str">
        <f t="shared" si="392"/>
        <v>281.957940659684i</v>
      </c>
      <c r="J852" t="str">
        <f t="shared" si="386"/>
        <v>-67.001359758306+60.9809611404663i</v>
      </c>
      <c r="K852" t="str">
        <f t="shared" si="393"/>
        <v>2.09482941673944-2.30164327944812i</v>
      </c>
      <c r="L852" t="str">
        <f t="shared" si="394"/>
        <v>0.128681684107896-0.120260141335455i</v>
      </c>
      <c r="M852" t="str">
        <f t="shared" si="395"/>
        <v>2.22351110084734-2.42190342078358i</v>
      </c>
      <c r="N852" t="str">
        <f t="shared" si="396"/>
        <v>-0.318426517839922i</v>
      </c>
      <c r="O852" t="str">
        <f t="shared" si="397"/>
        <v>0.949729207669319-0.313072566827256i</v>
      </c>
      <c r="P852" t="str">
        <f t="shared" si="398"/>
        <v>0.050270792330681+0.313072566827256i</v>
      </c>
      <c r="Q852" t="str">
        <f t="shared" si="399"/>
        <v>-0.050270792330681+0.005353951012666i</v>
      </c>
      <c r="R852" t="str">
        <f t="shared" si="400"/>
        <v>-0.332957037932579-6.26318360821834i</v>
      </c>
      <c r="S852" t="str">
        <f t="shared" si="401"/>
        <v>0.0328688670634824i</v>
      </c>
      <c r="T852" t="str">
        <f t="shared" si="402"/>
        <v>0.205863749412711-0.0109439206176568i</v>
      </c>
      <c r="U852" t="str">
        <f t="shared" si="403"/>
        <v>0.00005-0.00335854948704093i</v>
      </c>
      <c r="V852" t="str">
        <f t="shared" si="404"/>
        <v>3.33333333333333E-06-0.00369440443574501i</v>
      </c>
      <c r="W852" t="str">
        <f t="shared" si="405"/>
        <v>0.0000144740298061157-0.00175932602708419i</v>
      </c>
      <c r="X852" t="str">
        <f t="shared" si="406"/>
        <v>0.0000728231591456503-0.00175642578480291i</v>
      </c>
      <c r="Y852" t="str">
        <f t="shared" si="407"/>
        <v>0.009+0.0451132705055494i</v>
      </c>
      <c r="Z852" t="str">
        <f t="shared" si="408"/>
        <v>-0.538645259875516-0.136231256089892i</v>
      </c>
      <c r="AA852" t="str">
        <f t="shared" si="409"/>
        <v>64.7354599392727-309.355228827964i</v>
      </c>
      <c r="AB852" t="str">
        <f t="shared" si="410"/>
        <v>1.42207851017139-0.0755991007245807i</v>
      </c>
      <c r="AC852" t="str">
        <f t="shared" si="411"/>
        <v>3.97891363298951-3.61223224808209i</v>
      </c>
      <c r="AD852" t="str">
        <f t="shared" si="412"/>
        <v>0.205381375002261+0.167454281914991i</v>
      </c>
      <c r="AE852" t="str">
        <f t="shared" si="413"/>
        <v>-0.0878151969487735-0.118177817893395i</v>
      </c>
      <c r="AF852" t="str">
        <f t="shared" si="414"/>
        <v>-12.7593436681837-3.52588965625837i</v>
      </c>
      <c r="AG852" t="str">
        <f t="shared" si="415"/>
        <v>1.23565590201503-0.190757971734177i</v>
      </c>
      <c r="AH852" t="str">
        <f t="shared" si="416"/>
        <v>0.334518380114504+1.52251944224307i</v>
      </c>
      <c r="AI852">
        <f t="shared" si="417"/>
        <v>3.8560055421376283</v>
      </c>
      <c r="AJ852">
        <f t="shared" si="418"/>
        <v>77.608228898836146</v>
      </c>
      <c r="AK852"/>
      <c r="AL852"/>
      <c r="AM852"/>
      <c r="AN852"/>
    </row>
    <row r="853" spans="1:40" x14ac:dyDescent="0.25">
      <c r="A853"/>
      <c r="B853">
        <f t="shared" si="419"/>
        <v>71900</v>
      </c>
      <c r="C853" s="186" t="str">
        <f t="shared" si="387"/>
        <v>-0.0000147837590401466+0.0340615031937857i</v>
      </c>
      <c r="D853" s="158" t="str">
        <f t="shared" si="388"/>
        <v>-5.9571192991586+0.261138191152357i</v>
      </c>
      <c r="E853" t="str">
        <f t="shared" si="389"/>
        <v>2870</v>
      </c>
      <c r="F853" t="str">
        <f t="shared" si="390"/>
        <v>0.777000777000777</v>
      </c>
      <c r="G853" t="str">
        <f t="shared" si="385"/>
        <v>0.777000777000777</v>
      </c>
      <c r="H853" t="str">
        <f t="shared" si="391"/>
        <v>6.80692761873092+3.78501608476161i</v>
      </c>
      <c r="I853" t="str">
        <f t="shared" si="392"/>
        <v>282.350639741383i</v>
      </c>
      <c r="J853" t="str">
        <f t="shared" si="386"/>
        <v>-67.1909104949791+61.065892841219i</v>
      </c>
      <c r="K853" t="str">
        <f t="shared" si="393"/>
        <v>2.09154554035579-2.30133127773349i</v>
      </c>
      <c r="L853" t="str">
        <f t="shared" si="394"/>
        <v>0.128514674466921-0.120271337453252i</v>
      </c>
      <c r="M853" t="str">
        <f t="shared" si="395"/>
        <v>2.22006021482271-2.42160261518674i</v>
      </c>
      <c r="N853" t="str">
        <f t="shared" si="396"/>
        <v>-0.318870008811844i</v>
      </c>
      <c r="O853" t="str">
        <f t="shared" si="397"/>
        <v>0.949590269418543-0.313493732354601i</v>
      </c>
      <c r="P853" t="str">
        <f t="shared" si="398"/>
        <v>0.050409730581457+0.313493732354601i</v>
      </c>
      <c r="Q853" t="str">
        <f t="shared" si="399"/>
        <v>-0.050409730581457+0.00537627645724303i</v>
      </c>
      <c r="R853" t="str">
        <f t="shared" si="400"/>
        <v>-0.332955986907515-6.25442334548572i</v>
      </c>
      <c r="S853" t="str">
        <f t="shared" si="401"/>
        <v>0.0329146454298661i</v>
      </c>
      <c r="T853" t="str">
        <f t="shared" si="402"/>
        <v>0.205862126784939-0.010959128252812i</v>
      </c>
      <c r="U853" t="str">
        <f t="shared" si="403"/>
        <v>0.00005-0.00335387834728148i</v>
      </c>
      <c r="V853" t="str">
        <f t="shared" si="404"/>
        <v>3.33333333333333E-06-0.00368926618200963i</v>
      </c>
      <c r="W853" t="str">
        <f t="shared" si="405"/>
        <v>0.0000144740279972886-0.00175687935910333i</v>
      </c>
      <c r="X853" t="str">
        <f t="shared" si="406"/>
        <v>0.0000726611470206623-0.00175398852518854i</v>
      </c>
      <c r="Y853" t="str">
        <f t="shared" si="407"/>
        <v>0.009+0.0451761023586212i</v>
      </c>
      <c r="Z853" t="str">
        <f t="shared" si="408"/>
        <v>-0.537168874737228-0.135663760177675i</v>
      </c>
      <c r="AA853" t="str">
        <f t="shared" si="409"/>
        <v>64.5480730812163-308.929621821235i</v>
      </c>
      <c r="AB853" t="str">
        <f t="shared" si="410"/>
        <v>1.42206730128158-0.075704152979805i</v>
      </c>
      <c r="AC853" t="str">
        <f t="shared" si="411"/>
        <v>3.97374966353914-3.61174967388234i</v>
      </c>
      <c r="AD853" t="str">
        <f t="shared" si="412"/>
        <v>0.205454384897197+0.167686872875851i</v>
      </c>
      <c r="AE853" t="str">
        <f t="shared" si="413"/>
        <v>-0.0876146690382826-0.11794888321107i</v>
      </c>
      <c r="AF853" t="str">
        <f t="shared" si="414"/>
        <v>-12.7640469178895-3.52387789360925i</v>
      </c>
      <c r="AG853" t="str">
        <f t="shared" si="415"/>
        <v>1.2355357592807-0.190582432867609i</v>
      </c>
      <c r="AH853" t="str">
        <f t="shared" si="416"/>
        <v>0.334271332873252+1.51995173296226i</v>
      </c>
      <c r="AI853">
        <f t="shared" si="417"/>
        <v>3.8417245228440655</v>
      </c>
      <c r="AJ853">
        <f t="shared" si="418"/>
        <v>77.596826035036003</v>
      </c>
      <c r="AK853"/>
      <c r="AL853"/>
      <c r="AM853"/>
      <c r="AN853"/>
    </row>
    <row r="854" spans="1:40" x14ac:dyDescent="0.25">
      <c r="A854"/>
      <c r="B854">
        <f t="shared" si="419"/>
        <v>72000</v>
      </c>
      <c r="C854" s="186" t="str">
        <f t="shared" si="387"/>
        <v>-0.0000147427215685759+0.0340141955682479i</v>
      </c>
      <c r="D854" s="158" t="str">
        <f t="shared" si="388"/>
        <v>-5.95711898453799+0.260775499356567i</v>
      </c>
      <c r="E854" t="str">
        <f t="shared" si="389"/>
        <v>2870</v>
      </c>
      <c r="F854" t="str">
        <f t="shared" si="390"/>
        <v>0.777000777000777</v>
      </c>
      <c r="G854" t="str">
        <f t="shared" si="385"/>
        <v>0.777000777000777</v>
      </c>
      <c r="H854" t="str">
        <f t="shared" si="391"/>
        <v>6.81161875436514+3.78263958622838i</v>
      </c>
      <c r="I854" t="str">
        <f t="shared" si="392"/>
        <v>282.743338823081i</v>
      </c>
      <c r="J854" t="str">
        <f t="shared" si="386"/>
        <v>-67.3807250461779+61.1508245419718i</v>
      </c>
      <c r="K854" t="str">
        <f t="shared" si="393"/>
        <v>2.08826739060541-2.30101510361001i</v>
      </c>
      <c r="L854" t="str">
        <f t="shared" si="394"/>
        <v>0.128347866232676-0.12028228755858i</v>
      </c>
      <c r="M854" t="str">
        <f t="shared" si="395"/>
        <v>2.21661525683809-2.42129739116859i</v>
      </c>
      <c r="N854" t="str">
        <f t="shared" si="396"/>
        <v>-0.319313499783766i</v>
      </c>
      <c r="O854" t="str">
        <f t="shared" si="397"/>
        <v>0.949451144398328-0.31391483622267i</v>
      </c>
      <c r="P854" t="str">
        <f t="shared" si="398"/>
        <v>0.050548855601672+0.31391483622267i</v>
      </c>
      <c r="Q854" t="str">
        <f t="shared" si="399"/>
        <v>-0.050548855601672+0.00539866356109597i</v>
      </c>
      <c r="R854" t="str">
        <f t="shared" si="400"/>
        <v>-0.332954934407845-6.24568734814447i</v>
      </c>
      <c r="S854" t="str">
        <f t="shared" si="401"/>
        <v>0.0329604237962497i</v>
      </c>
      <c r="T854" t="str">
        <f t="shared" si="402"/>
        <v>0.205860501893717-0.0109743357431351i</v>
      </c>
      <c r="U854" t="str">
        <f t="shared" si="403"/>
        <v>0.00005-0.00334922018291025i</v>
      </c>
      <c r="V854" t="str">
        <f t="shared" si="404"/>
        <v>3.33333333333333E-06-0.00368414220120128i</v>
      </c>
      <c r="W854" t="str">
        <f t="shared" si="405"/>
        <v>0.0000144740261859443-0.00175443948775435i</v>
      </c>
      <c r="X854" t="str">
        <f t="shared" si="406"/>
        <v>0.0000724998084805139-0.0017515580137566i</v>
      </c>
      <c r="Y854" t="str">
        <f t="shared" si="407"/>
        <v>0.009+0.045238934211693i</v>
      </c>
      <c r="Z854" t="str">
        <f t="shared" si="408"/>
        <v>-0.535698499981555-0.135099478765333i</v>
      </c>
      <c r="AA854" t="str">
        <f t="shared" si="409"/>
        <v>64.3615069460976-308.505166637178i</v>
      </c>
      <c r="AB854" t="str">
        <f t="shared" si="410"/>
        <v>1.42205607675616-0.0758092042345491i</v>
      </c>
      <c r="AC854" t="str">
        <f t="shared" si="411"/>
        <v>3.96859456737734-3.61126050746019i</v>
      </c>
      <c r="AD854" t="str">
        <f t="shared" si="412"/>
        <v>0.205527492962235+0.167919424114333i</v>
      </c>
      <c r="AE854" t="str">
        <f t="shared" si="413"/>
        <v>-0.0874149430124176-0.117720840786958i</v>
      </c>
      <c r="AF854" t="str">
        <f t="shared" si="414"/>
        <v>-12.7687377389031-3.52186408687181i</v>
      </c>
      <c r="AG854" t="str">
        <f t="shared" si="415"/>
        <v>1.23541609008377-0.190407461545605i</v>
      </c>
      <c r="AH854" t="str">
        <f t="shared" si="416"/>
        <v>0.334024203316725+1.5173922426285i</v>
      </c>
      <c r="AI854">
        <f t="shared" si="417"/>
        <v>3.8274651041266634</v>
      </c>
      <c r="AJ854">
        <f t="shared" si="418"/>
        <v>77.585453705905365</v>
      </c>
      <c r="AK854"/>
      <c r="AL854"/>
      <c r="AM854"/>
      <c r="AN854"/>
    </row>
    <row r="855" spans="1:40" x14ac:dyDescent="0.25">
      <c r="A855"/>
      <c r="B855">
        <f t="shared" si="419"/>
        <v>72100</v>
      </c>
      <c r="C855" s="186" t="str">
        <f t="shared" si="387"/>
        <v>-0.0000147018547308305+0.0339670191704462i</v>
      </c>
      <c r="D855" s="158" t="str">
        <f t="shared" si="388"/>
        <v>-5.95711867122556+0.260413813640088i</v>
      </c>
      <c r="E855" t="str">
        <f t="shared" si="389"/>
        <v>2870</v>
      </c>
      <c r="F855" t="str">
        <f t="shared" si="390"/>
        <v>0.777000777000777</v>
      </c>
      <c r="G855" t="str">
        <f t="shared" si="385"/>
        <v>0.777000777000777</v>
      </c>
      <c r="H855" t="str">
        <f t="shared" si="391"/>
        <v>6.81629749566037+3.78026208006246i</v>
      </c>
      <c r="I855" t="str">
        <f t="shared" si="392"/>
        <v>283.13603790478i</v>
      </c>
      <c r="J855" t="str">
        <f t="shared" si="386"/>
        <v>-67.5708034119023+61.2357562427245i</v>
      </c>
      <c r="K855" t="str">
        <f t="shared" si="393"/>
        <v>2.08499496202793-2.30069477929791i</v>
      </c>
      <c r="L855" t="str">
        <f t="shared" si="394"/>
        <v>0.12818125952351-0.12029299254896i</v>
      </c>
      <c r="M855" t="str">
        <f t="shared" si="395"/>
        <v>2.21317622155144-2.42098777184687i</v>
      </c>
      <c r="N855" t="str">
        <f t="shared" si="396"/>
        <v>-0.319756990755688i</v>
      </c>
      <c r="O855" t="str">
        <f t="shared" si="397"/>
        <v>0.949311832636036-0.314335878348639i</v>
      </c>
      <c r="P855" t="str">
        <f t="shared" si="398"/>
        <v>0.050688167363964+0.314335878348639i</v>
      </c>
      <c r="Q855" t="str">
        <f t="shared" si="399"/>
        <v>-0.050688167363964+0.00542111240704896i</v>
      </c>
      <c r="R855" t="str">
        <f t="shared" si="400"/>
        <v>-0.332953880433605-6.2369755152282i</v>
      </c>
      <c r="S855" t="str">
        <f t="shared" si="401"/>
        <v>0.0330062021626335i</v>
      </c>
      <c r="T855" t="str">
        <f t="shared" si="402"/>
        <v>0.205858874739017-0.0109895430884249i</v>
      </c>
      <c r="U855" t="str">
        <f t="shared" si="403"/>
        <v>0.00005-0.00334457493993812i</v>
      </c>
      <c r="V855" t="str">
        <f t="shared" si="404"/>
        <v>3.33333333333333E-06-0.00367903243393193i</v>
      </c>
      <c r="W855" t="str">
        <f t="shared" si="405"/>
        <v>0.0000144740243720834-0.00175200638475721i</v>
      </c>
      <c r="X855" t="str">
        <f t="shared" si="406"/>
        <v>0.0000723391397976499-0.00174913422255195i</v>
      </c>
      <c r="Y855" t="str">
        <f t="shared" si="407"/>
        <v>0.009+0.0453017660647648i</v>
      </c>
      <c r="Z855" t="str">
        <f t="shared" si="408"/>
        <v>-0.53423410341707-0.134538388969028i</v>
      </c>
      <c r="AA855" t="str">
        <f t="shared" si="409"/>
        <v>64.1757567108884-308.081858730766i</v>
      </c>
      <c r="AB855" t="str">
        <f t="shared" si="410"/>
        <v>1.42204483659494-0.075914254487423i</v>
      </c>
      <c r="AC855" t="str">
        <f t="shared" si="411"/>
        <v>3.963448336509-3.6107647833227i</v>
      </c>
      <c r="AD855" t="str">
        <f t="shared" si="412"/>
        <v>0.205600699185297+0.168151935630979i</v>
      </c>
      <c r="AE855" t="str">
        <f t="shared" si="413"/>
        <v>-0.0872160146693641-0.117493685408956i</v>
      </c>
      <c r="AF855" t="str">
        <f t="shared" si="414"/>
        <v>-12.7734161668859-3.51984826642237i</v>
      </c>
      <c r="AG855" t="str">
        <f t="shared" si="415"/>
        <v>1.23529689161052-0.190233055616394i</v>
      </c>
      <c r="AH855" t="str">
        <f t="shared" si="416"/>
        <v>0.333776997313089+1.51484093382737i</v>
      </c>
      <c r="AI855">
        <f t="shared" si="417"/>
        <v>3.8132272291632923</v>
      </c>
      <c r="AJ855">
        <f t="shared" si="418"/>
        <v>77.574111730211072</v>
      </c>
      <c r="AK855"/>
      <c r="AL855"/>
      <c r="AM855"/>
      <c r="AN855"/>
    </row>
    <row r="856" spans="1:40" x14ac:dyDescent="0.25">
      <c r="A856"/>
      <c r="B856">
        <f t="shared" si="419"/>
        <v>72200</v>
      </c>
      <c r="C856" s="186" t="str">
        <f t="shared" si="387"/>
        <v>-0.0000146611575822259+0.0339199734551136i</v>
      </c>
      <c r="D856" s="158" t="str">
        <f t="shared" si="388"/>
        <v>-5.95711835921409+0.260053129822538i</v>
      </c>
      <c r="E856" t="str">
        <f t="shared" si="389"/>
        <v>2870</v>
      </c>
      <c r="F856" t="str">
        <f t="shared" si="390"/>
        <v>0.777000777000777</v>
      </c>
      <c r="G856" t="str">
        <f t="shared" si="385"/>
        <v>0.777000777000777</v>
      </c>
      <c r="H856" t="str">
        <f t="shared" si="391"/>
        <v>6.82096387820628+3.777883592243i</v>
      </c>
      <c r="I856" t="str">
        <f t="shared" si="392"/>
        <v>283.528736986479i</v>
      </c>
      <c r="J856" t="str">
        <f t="shared" si="386"/>
        <v>-67.7611455921524+61.3206879434773i</v>
      </c>
      <c r="K856" t="str">
        <f t="shared" si="393"/>
        <v>2.08172824912229-2.30037032692939i</v>
      </c>
      <c r="L856" t="str">
        <f t="shared" si="394"/>
        <v>0.128014854454979-0.120303453319911i</v>
      </c>
      <c r="M856" t="str">
        <f t="shared" si="395"/>
        <v>2.20974310357727-2.4206737802493i</v>
      </c>
      <c r="N856" t="str">
        <f t="shared" si="396"/>
        <v>-0.32020048172761i</v>
      </c>
      <c r="O856" t="str">
        <f t="shared" si="397"/>
        <v>0.94917233415907-0.314756858649694i</v>
      </c>
      <c r="P856" t="str">
        <f t="shared" si="398"/>
        <v>0.05082766584093+0.314756858649694i</v>
      </c>
      <c r="Q856" t="str">
        <f t="shared" si="399"/>
        <v>-0.05082766584093+0.00544362307791602i</v>
      </c>
      <c r="R856" t="str">
        <f t="shared" si="400"/>
        <v>-0.332952824984478-6.22828774633033i</v>
      </c>
      <c r="S856" t="str">
        <f t="shared" si="401"/>
        <v>0.0330519805290172i</v>
      </c>
      <c r="T856" t="str">
        <f t="shared" si="402"/>
        <v>0.205857245320826-0.0110047502884682i</v>
      </c>
      <c r="U856" t="str">
        <f t="shared" si="403"/>
        <v>0.00005-0.00333994256467504i</v>
      </c>
      <c r="V856" t="str">
        <f t="shared" si="404"/>
        <v>3.33333333333333E-06-0.00367393682114255i</v>
      </c>
      <c r="W856" t="str">
        <f t="shared" si="405"/>
        <v>0.0000144740225557055-0.00174958002198856i</v>
      </c>
      <c r="X856" t="str">
        <f t="shared" si="406"/>
        <v>0.0000721791372702559-0.00174671712377351i</v>
      </c>
      <c r="Y856" t="str">
        <f t="shared" si="407"/>
        <v>0.009+0.0453645979178366i</v>
      </c>
      <c r="Z856" t="str">
        <f t="shared" si="408"/>
        <v>-0.532775653063958-0.133980468100857i</v>
      </c>
      <c r="AA856" t="str">
        <f t="shared" si="409"/>
        <v>63.9908175881212-307.659693579765i</v>
      </c>
      <c r="AB856" t="str">
        <f t="shared" si="410"/>
        <v>1.42203358079784-0.076019303736954i</v>
      </c>
      <c r="AC856" t="str">
        <f t="shared" si="411"/>
        <v>3.95831096287447-3.61026253584284i</v>
      </c>
      <c r="AD856" t="str">
        <f t="shared" si="412"/>
        <v>0.205674003554292+0.168384407426116i</v>
      </c>
      <c r="AE856" t="str">
        <f t="shared" si="413"/>
        <v>-0.0870178798340802-0.117267411904618i</v>
      </c>
      <c r="AF856" t="str">
        <f t="shared" si="414"/>
        <v>-12.7780822374204-3.51783046242046i</v>
      </c>
      <c r="AG856" t="str">
        <f t="shared" si="415"/>
        <v>1.23517816106773-0.190059212938186i</v>
      </c>
      <c r="AH856" t="str">
        <f t="shared" si="416"/>
        <v>0.33352972065998+1.51229776935793i</v>
      </c>
      <c r="AI856">
        <f t="shared" si="417"/>
        <v>3.7990108413268828</v>
      </c>
      <c r="AJ856">
        <f t="shared" si="418"/>
        <v>77.56279992778326</v>
      </c>
      <c r="AK856"/>
      <c r="AL856"/>
      <c r="AM856"/>
      <c r="AN856"/>
    </row>
    <row r="857" spans="1:40" x14ac:dyDescent="0.25">
      <c r="A857"/>
      <c r="B857">
        <f t="shared" si="419"/>
        <v>72300</v>
      </c>
      <c r="C857" s="186" t="str">
        <f t="shared" si="387"/>
        <v>-0.0000146206291846061+0.0338730578799995i</v>
      </c>
      <c r="D857" s="158" t="str">
        <f t="shared" si="388"/>
        <v>-5.95711804849638+0.259693443746663i</v>
      </c>
      <c r="E857" t="str">
        <f t="shared" si="389"/>
        <v>2870</v>
      </c>
      <c r="F857" t="str">
        <f t="shared" si="390"/>
        <v>0.777000777000777</v>
      </c>
      <c r="G857" t="str">
        <f t="shared" si="385"/>
        <v>0.777000777000777</v>
      </c>
      <c r="H857" t="str">
        <f t="shared" si="391"/>
        <v>6.8256179375131+3.77550414855694i</v>
      </c>
      <c r="I857" t="str">
        <f t="shared" si="392"/>
        <v>283.921436068178i</v>
      </c>
      <c r="J857" t="str">
        <f t="shared" si="386"/>
        <v>-67.9517515869281+61.40561964423i</v>
      </c>
      <c r="K857" t="str">
        <f t="shared" si="393"/>
        <v>2.07846724634722-2.30004176854885i</v>
      </c>
      <c r="L857" t="str">
        <f t="shared" si="394"/>
        <v>0.127848651139871-0.120313670764941i</v>
      </c>
      <c r="M857" t="str">
        <f t="shared" si="395"/>
        <v>2.20631589748709-2.42035543931379i</v>
      </c>
      <c r="N857" t="str">
        <f t="shared" si="396"/>
        <v>-0.320643972699531i</v>
      </c>
      <c r="O857" t="str">
        <f t="shared" si="397"/>
        <v>0.949032648994865-0.315177777043035i</v>
      </c>
      <c r="P857" t="str">
        <f t="shared" si="398"/>
        <v>0.0509673510051351+0.315177777043035i</v>
      </c>
      <c r="Q857" t="str">
        <f t="shared" si="399"/>
        <v>-0.0509673510051351+0.00546619565649598i</v>
      </c>
      <c r="R857" t="str">
        <f t="shared" si="400"/>
        <v>-0.332951768060638-6.21962394159925i</v>
      </c>
      <c r="S857" t="str">
        <f t="shared" si="401"/>
        <v>0.0330977588954009i</v>
      </c>
      <c r="T857" t="str">
        <f t="shared" si="402"/>
        <v>0.205855613639115-0.0110199573430684i</v>
      </c>
      <c r="U857" t="str">
        <f t="shared" si="403"/>
        <v>0.00005-0.00333532300372805i</v>
      </c>
      <c r="V857" t="str">
        <f t="shared" si="404"/>
        <v>3.33333333333333E-06-0.00366885530410087i</v>
      </c>
      <c r="W857" t="str">
        <f t="shared" si="405"/>
        <v>0.0000144740207368106-0.00174716037148067i</v>
      </c>
      <c r="X857" t="str">
        <f t="shared" si="406"/>
        <v>0.0000720197972220458-0.00174430668977317i</v>
      </c>
      <c r="Y857" t="str">
        <f t="shared" si="407"/>
        <v>0.009+0.0454274297709084i</v>
      </c>
      <c r="Z857" t="str">
        <f t="shared" si="408"/>
        <v>-0.531323117152388-0.133425693666896i</v>
      </c>
      <c r="AA857" t="str">
        <f t="shared" si="409"/>
        <v>63.8066848255752-307.2386666846i</v>
      </c>
      <c r="AB857" t="str">
        <f t="shared" si="410"/>
        <v>1.42202230936466-0.0761243519817841i</v>
      </c>
      <c r="AC857" t="str">
        <f t="shared" si="411"/>
        <v>3.95318243834921-3.60975379925963i</v>
      </c>
      <c r="AD857" t="str">
        <f t="shared" si="412"/>
        <v>0.205747406057126+0.168616839499847i</v>
      </c>
      <c r="AE857" t="str">
        <f t="shared" si="413"/>
        <v>-0.0868205343581036-0.117042015140779i</v>
      </c>
      <c r="AF857" t="str">
        <f t="shared" si="414"/>
        <v>-12.7827359860095-3.51581070481028i</v>
      </c>
      <c r="AG857" t="str">
        <f t="shared" si="415"/>
        <v>1.2350598956825-0.189885931379129i</v>
      </c>
      <c r="AH857" t="str">
        <f t="shared" si="416"/>
        <v>0.333282379085291+1.50976271223115i</v>
      </c>
      <c r="AI857">
        <f t="shared" si="417"/>
        <v>3.7848158841838977</v>
      </c>
      <c r="AJ857">
        <f t="shared" si="418"/>
        <v>77.551518119506667</v>
      </c>
      <c r="AK857"/>
      <c r="AL857"/>
      <c r="AM857"/>
      <c r="AN857"/>
    </row>
    <row r="858" spans="1:40" x14ac:dyDescent="0.25">
      <c r="A858"/>
      <c r="B858">
        <f t="shared" si="419"/>
        <v>72400</v>
      </c>
      <c r="C858" s="186" t="str">
        <f t="shared" si="387"/>
        <v>-0.0000145802686062898+0.0338262719058494i</v>
      </c>
      <c r="D858" s="158" t="str">
        <f t="shared" si="388"/>
        <v>-5.95711773906527+0.259334751278179i</v>
      </c>
      <c r="E858" t="str">
        <f t="shared" si="389"/>
        <v>2870</v>
      </c>
      <c r="F858" t="str">
        <f t="shared" si="390"/>
        <v>0.777000777000777</v>
      </c>
      <c r="G858" t="str">
        <f t="shared" si="385"/>
        <v>0.777000777000777</v>
      </c>
      <c r="H858" t="str">
        <f t="shared" si="391"/>
        <v>6.83025970901161+3.77312377460016i</v>
      </c>
      <c r="I858" t="str">
        <f t="shared" si="392"/>
        <v>284.314135149876i</v>
      </c>
      <c r="J858" t="str">
        <f t="shared" si="386"/>
        <v>-68.1426213962295+61.4905513449828i</v>
      </c>
      <c r="K858" t="str">
        <f t="shared" si="393"/>
        <v>2.07521194812164-2.29970912611313i</v>
      </c>
      <c r="L858" t="str">
        <f t="shared" si="394"/>
        <v>0.127682649688212-0.12032364577555i</v>
      </c>
      <c r="M858" t="str">
        <f t="shared" si="395"/>
        <v>2.20289459780985-2.42003277188868i</v>
      </c>
      <c r="N858" t="str">
        <f t="shared" si="396"/>
        <v>-0.321087463671453i</v>
      </c>
      <c r="O858" t="str">
        <f t="shared" si="397"/>
        <v>0.948892777170896-0.315598633445876i</v>
      </c>
      <c r="P858" t="str">
        <f t="shared" si="398"/>
        <v>0.051107222829104+0.315598633445876i</v>
      </c>
      <c r="Q858" t="str">
        <f t="shared" si="399"/>
        <v>-0.051107222829104+0.005488830225577i</v>
      </c>
      <c r="R858" t="str">
        <f t="shared" si="400"/>
        <v>-0.332950709661978-6.2109840017355i</v>
      </c>
      <c r="S858" t="str">
        <f t="shared" si="401"/>
        <v>0.0331435372617844i</v>
      </c>
      <c r="T858" t="str">
        <f t="shared" si="402"/>
        <v>0.205853979693867-0.0110351642520193i</v>
      </c>
      <c r="U858" t="str">
        <f t="shared" si="403"/>
        <v>0.0000500000000000002-0.00333071620399915i</v>
      </c>
      <c r="V858" t="str">
        <f t="shared" si="404"/>
        <v>3.33333333333333E-06-0.00366378782439907i</v>
      </c>
      <c r="W858" t="str">
        <f t="shared" si="405"/>
        <v>0.0000144740189153988-0.00174474740542029i</v>
      </c>
      <c r="X858" t="str">
        <f t="shared" si="406"/>
        <v>0.0000718611160020473-0.00174190289305473i</v>
      </c>
      <c r="Y858" t="str">
        <f t="shared" si="407"/>
        <v>0.009+0.0454902616239802i</v>
      </c>
      <c r="Z858" t="str">
        <f t="shared" si="408"/>
        <v>-0.529876464120889-0.132874043365252i</v>
      </c>
      <c r="AA858" t="str">
        <f t="shared" si="409"/>
        <v>63.6233537059624-306.818773568223i</v>
      </c>
      <c r="AB858" t="str">
        <f t="shared" si="410"/>
        <v>1.42201102229527-0.0762293992204889i</v>
      </c>
      <c r="AC858" t="str">
        <f t="shared" si="411"/>
        <v>3.94806275474534-3.60923860767858i</v>
      </c>
      <c r="AD858" t="str">
        <f t="shared" si="412"/>
        <v>0.205820906681697+0.168849231852066i</v>
      </c>
      <c r="AE858" t="str">
        <f t="shared" si="413"/>
        <v>-0.086623974119352-0.1168174900232i</v>
      </c>
      <c r="AF858" t="str">
        <f t="shared" si="414"/>
        <v>-12.7873774480769-3.51378902332198i</v>
      </c>
      <c r="AG858" t="str">
        <f t="shared" si="415"/>
        <v>1.23494209270206-0.189713208817259i</v>
      </c>
      <c r="AH858" t="str">
        <f t="shared" si="416"/>
        <v>0.333034978247903+1.50723572566862i</v>
      </c>
      <c r="AI858">
        <f t="shared" si="417"/>
        <v>3.7706423014942465</v>
      </c>
      <c r="AJ858">
        <f t="shared" si="418"/>
        <v>77.540266127316031</v>
      </c>
      <c r="AK858"/>
      <c r="AL858"/>
      <c r="AM858"/>
      <c r="AN858"/>
    </row>
    <row r="859" spans="1:40" x14ac:dyDescent="0.25">
      <c r="A859"/>
      <c r="B859">
        <f t="shared" si="419"/>
        <v>72500</v>
      </c>
      <c r="C859" s="186" t="str">
        <f t="shared" si="387"/>
        <v>-0.0000145400749220164+0.0337796149963836i</v>
      </c>
      <c r="D859" s="158" t="str">
        <f t="shared" si="388"/>
        <v>-5.9571174309137+0.258977048305608i</v>
      </c>
      <c r="E859" t="str">
        <f t="shared" si="389"/>
        <v>2870</v>
      </c>
      <c r="F859" t="str">
        <f t="shared" si="390"/>
        <v>0.777000777000777</v>
      </c>
      <c r="G859" t="str">
        <f t="shared" si="385"/>
        <v>0.777000777000777</v>
      </c>
      <c r="H859" t="str">
        <f t="shared" si="391"/>
        <v>6.83488922805286+3.77074249577876i</v>
      </c>
      <c r="I859" t="str">
        <f t="shared" si="392"/>
        <v>284.706834231575i</v>
      </c>
      <c r="J859" t="str">
        <f t="shared" si="386"/>
        <v>-68.3337550200565+61.5754830457355i</v>
      </c>
      <c r="K859" t="str">
        <f t="shared" si="393"/>
        <v>2.07196234882512-2.29937242149175i</v>
      </c>
      <c r="L859" t="str">
        <f t="shared" si="394"/>
        <v>0.127516850207291-0.120333379241222i</v>
      </c>
      <c r="M859" t="str">
        <f t="shared" si="395"/>
        <v>2.19947919903241-2.41970580073297i</v>
      </c>
      <c r="N859" t="str">
        <f t="shared" si="396"/>
        <v>-0.321530954643375i</v>
      </c>
      <c r="O859" t="str">
        <f t="shared" si="397"/>
        <v>0.948752718714673-0.31601942777544i</v>
      </c>
      <c r="P859" t="str">
        <f t="shared" si="398"/>
        <v>0.051247281285327+0.31601942777544i</v>
      </c>
      <c r="Q859" t="str">
        <f t="shared" si="399"/>
        <v>-0.051247281285327+0.00551152686793499i</v>
      </c>
      <c r="R859" t="str">
        <f t="shared" si="400"/>
        <v>-0.332949649788461-6.20236782798712i</v>
      </c>
      <c r="S859" t="str">
        <f t="shared" si="401"/>
        <v>0.0331893156281681i</v>
      </c>
      <c r="T859" t="str">
        <f t="shared" si="402"/>
        <v>0.20585234348506-0.0110503710151173i</v>
      </c>
      <c r="U859" t="str">
        <f t="shared" si="403"/>
        <v>0.0000500000000000002-0.00332612211268329i</v>
      </c>
      <c r="V859" t="str">
        <f t="shared" si="404"/>
        <v>3.33333333333333E-06-0.00365873432395162i</v>
      </c>
      <c r="W859" t="str">
        <f t="shared" si="405"/>
        <v>0.00001447401709147-0.00174234109614765i</v>
      </c>
      <c r="X859" t="str">
        <f t="shared" si="406"/>
        <v>0.0000717030899843971-0.00173950570627286i</v>
      </c>
      <c r="Y859" t="str">
        <f t="shared" si="407"/>
        <v>0.009+0.045553093477052i</v>
      </c>
      <c r="Z859" t="str">
        <f t="shared" si="408"/>
        <v>-0.528435662614753-0.132325495084163i</v>
      </c>
      <c r="AA859" t="str">
        <f t="shared" si="409"/>
        <v>63.4408195466217-306.400009775987i</v>
      </c>
      <c r="AB859" t="str">
        <f t="shared" si="410"/>
        <v>1.42199971958953-0.0763344454516618i</v>
      </c>
      <c r="AC859" t="str">
        <f t="shared" si="411"/>
        <v>3.94295190381197-3.60871699507205i</v>
      </c>
      <c r="AD859" t="str">
        <f t="shared" si="412"/>
        <v>0.20589450541589+0.169081584482448i</v>
      </c>
      <c r="AE859" t="str">
        <f t="shared" si="413"/>
        <v>-0.0864281950219283-0.116593831496201i</v>
      </c>
      <c r="AF859" t="str">
        <f t="shared" si="414"/>
        <v>-12.7920066589666-3.51176544747315i</v>
      </c>
      <c r="AG859" t="str">
        <f t="shared" si="415"/>
        <v>1.23482474939357-0.189541043140443i</v>
      </c>
      <c r="AH859" t="str">
        <f t="shared" si="416"/>
        <v>0.332787523738427+1.50471677310106i</v>
      </c>
      <c r="AI859">
        <f t="shared" si="417"/>
        <v>3.7564900372100718</v>
      </c>
      <c r="AJ859">
        <f t="shared" si="418"/>
        <v>77.529043774188864</v>
      </c>
      <c r="AK859"/>
      <c r="AL859"/>
      <c r="AM859"/>
      <c r="AN859"/>
    </row>
    <row r="860" spans="1:40" x14ac:dyDescent="0.25">
      <c r="A860"/>
      <c r="B860">
        <f t="shared" si="419"/>
        <v>72600</v>
      </c>
      <c r="C860" s="186" t="str">
        <f t="shared" si="387"/>
        <v>-0.0000145000472128935+0.0337330866182775i</v>
      </c>
      <c r="D860" s="158" t="str">
        <f t="shared" si="388"/>
        <v>-5.95711712403459+0.258620330740128i</v>
      </c>
      <c r="E860" t="str">
        <f t="shared" si="389"/>
        <v>2870</v>
      </c>
      <c r="F860" t="str">
        <f t="shared" si="390"/>
        <v>0.777000777000777</v>
      </c>
      <c r="G860" t="str">
        <f t="shared" si="385"/>
        <v>0.777000777000777</v>
      </c>
      <c r="H860" t="str">
        <f t="shared" si="391"/>
        <v>6.83950652990799+3.76836033731016i</v>
      </c>
      <c r="I860" t="str">
        <f t="shared" si="392"/>
        <v>285.099533313274i</v>
      </c>
      <c r="J860" t="str">
        <f t="shared" si="386"/>
        <v>-68.5251524584091+61.6604147464882i</v>
      </c>
      <c r="K860" t="str">
        <f t="shared" si="393"/>
        <v>2.06871844279831-2.29903167646712i</v>
      </c>
      <c r="L860" t="str">
        <f t="shared" si="394"/>
        <v>0.127351252801668-0.120342872049428i</v>
      </c>
      <c r="M860" t="str">
        <f t="shared" si="395"/>
        <v>2.19606969559998-2.41937454851655i</v>
      </c>
      <c r="N860" t="str">
        <f t="shared" si="396"/>
        <v>-0.321974445615297i</v>
      </c>
      <c r="O860" t="str">
        <f t="shared" si="397"/>
        <v>0.948612473653744-0.316440159948963i</v>
      </c>
      <c r="P860" t="str">
        <f t="shared" si="398"/>
        <v>0.051387526346256+0.316440159948963i</v>
      </c>
      <c r="Q860" t="str">
        <f t="shared" si="399"/>
        <v>-0.051387526346256+0.00553428566633396i</v>
      </c>
      <c r="R860" t="str">
        <f t="shared" si="400"/>
        <v>-0.332948588439971-6.19377532214648i</v>
      </c>
      <c r="S860" t="str">
        <f t="shared" si="401"/>
        <v>0.0332350939945518i</v>
      </c>
      <c r="T860" t="str">
        <f t="shared" si="402"/>
        <v>0.205850705012674-0.0110655776321558i</v>
      </c>
      <c r="U860" t="str">
        <f t="shared" si="403"/>
        <v>0.0000500000000000002-0.00332154067726637i</v>
      </c>
      <c r="V860" t="str">
        <f t="shared" si="404"/>
        <v>3.33333333333333E-06-0.003653694744993i</v>
      </c>
      <c r="W860" t="str">
        <f t="shared" si="405"/>
        <v>0.0000144740152650243-0.00173994141615533i</v>
      </c>
      <c r="X860" t="str">
        <f t="shared" si="406"/>
        <v>0.0000715457155681295-0.00173711510223208i</v>
      </c>
      <c r="Y860" t="str">
        <f t="shared" si="407"/>
        <v>0.009+0.0456159253301238i</v>
      </c>
      <c r="Z860" t="str">
        <f t="shared" si="408"/>
        <v>-0.527000681484458-0.131780026900093i</v>
      </c>
      <c r="AA860" t="str">
        <f t="shared" si="409"/>
        <v>63.2590776992107-305.982370875511i</v>
      </c>
      <c r="AB860" t="str">
        <f t="shared" si="410"/>
        <v>1.42198840124729-0.0764394906738758i</v>
      </c>
      <c r="AC860" t="str">
        <f t="shared" si="411"/>
        <v>3.93784987723589-3.60818899527943i</v>
      </c>
      <c r="AD860" t="str">
        <f t="shared" si="412"/>
        <v>0.205968202247587+0.169313897390461i</v>
      </c>
      <c r="AE860" t="str">
        <f t="shared" si="413"/>
        <v>-0.0862331929959324-0.116371034542313i</v>
      </c>
      <c r="AF860" t="str">
        <f t="shared" si="414"/>
        <v>-12.7966236539426-3.50974000657003i</v>
      </c>
      <c r="AG860" t="str">
        <f t="shared" si="415"/>
        <v>1.23470786304402-0.189369432246337i</v>
      </c>
      <c r="AH860" t="str">
        <f t="shared" si="416"/>
        <v>0.332540021079951+1.50220581816688i</v>
      </c>
      <c r="AI860">
        <f t="shared" si="417"/>
        <v>3.7423590354747427</v>
      </c>
      <c r="AJ860">
        <f t="shared" si="418"/>
        <v>77.517850884138397</v>
      </c>
      <c r="AK860"/>
      <c r="AL860"/>
      <c r="AM860"/>
      <c r="AN860"/>
    </row>
    <row r="861" spans="1:40" x14ac:dyDescent="0.25">
      <c r="A861"/>
      <c r="B861">
        <f t="shared" si="419"/>
        <v>72700</v>
      </c>
      <c r="C861" s="186" t="str">
        <f t="shared" si="387"/>
        <v>-0.0000144601845663438+0.0336866862411408i</v>
      </c>
      <c r="D861" s="158" t="str">
        <f t="shared" si="388"/>
        <v>-5.95711681842097+0.258264594515413i</v>
      </c>
      <c r="E861" t="str">
        <f t="shared" si="389"/>
        <v>2870</v>
      </c>
      <c r="F861" t="str">
        <f t="shared" si="390"/>
        <v>0.777000777000777</v>
      </c>
      <c r="G861" t="str">
        <f t="shared" si="385"/>
        <v>0.777000777000777</v>
      </c>
      <c r="H861" t="str">
        <f t="shared" si="391"/>
        <v>6.84411164976808+3.76597732422438i</v>
      </c>
      <c r="I861" t="str">
        <f t="shared" si="392"/>
        <v>285.492232394972i</v>
      </c>
      <c r="J861" t="str">
        <f t="shared" si="386"/>
        <v>-68.7168137112874+61.745346447241i</v>
      </c>
      <c r="K861" t="str">
        <f t="shared" si="393"/>
        <v>2.06548022434331-2.29868691273477i</v>
      </c>
      <c r="L861" t="str">
        <f t="shared" si="394"/>
        <v>0.127185857573197-0.120352125085614i</v>
      </c>
      <c r="M861" t="str">
        <f t="shared" si="395"/>
        <v>2.19266608191651-2.41903903782038i</v>
      </c>
      <c r="N861" t="str">
        <f t="shared" si="396"/>
        <v>-0.322417936587219i</v>
      </c>
      <c r="O861" t="str">
        <f t="shared" si="397"/>
        <v>0.948472042015692-0.316860829883694i</v>
      </c>
      <c r="P861" t="str">
        <f t="shared" si="398"/>
        <v>0.051527957984308+0.316860829883694i</v>
      </c>
      <c r="Q861" t="str">
        <f t="shared" si="399"/>
        <v>-0.051527957984308+0.00555710670352499i</v>
      </c>
      <c r="R861" t="str">
        <f t="shared" si="400"/>
        <v>-0.332947525616518-6.18520638654607i</v>
      </c>
      <c r="S861" t="str">
        <f t="shared" si="401"/>
        <v>0.0332808723609355i</v>
      </c>
      <c r="T861" t="str">
        <f t="shared" si="402"/>
        <v>0.205849064276683-0.0110807841029326i</v>
      </c>
      <c r="U861" t="str">
        <f t="shared" si="403"/>
        <v>0.0000499999999999998-0.00331697184552322i</v>
      </c>
      <c r="V861" t="str">
        <f t="shared" si="404"/>
        <v>3.33333333333333E-06-0.00364866903007554i</v>
      </c>
      <c r="W861" t="str">
        <f t="shared" si="405"/>
        <v>0.0000144740134360618-0.00173754833808731i</v>
      </c>
      <c r="X861" t="str">
        <f t="shared" si="406"/>
        <v>0.0000713889891769771-0.00173473105388572i</v>
      </c>
      <c r="Y861" t="str">
        <f t="shared" si="407"/>
        <v>0.009+0.0456787571831956i</v>
      </c>
      <c r="Z861" t="str">
        <f t="shared" si="408"/>
        <v>-0.525571489784086-0.13123761707587i</v>
      </c>
      <c r="AA861" t="str">
        <f t="shared" si="409"/>
        <v>63.0781235494058-305.565852456561i</v>
      </c>
      <c r="AB861" t="str">
        <f t="shared" si="410"/>
        <v>1.42197706726839-0.076544534885734i</v>
      </c>
      <c r="AC861" t="str">
        <f t="shared" si="411"/>
        <v>3.93275666664212-3.6076546420076i</v>
      </c>
      <c r="AD861" t="str">
        <f t="shared" si="412"/>
        <v>0.206041997164664+0.169546170575358i</v>
      </c>
      <c r="AE861" t="str">
        <f t="shared" si="413"/>
        <v>-0.086038963997272-0.116149094181921i</v>
      </c>
      <c r="AF861" t="str">
        <f t="shared" si="414"/>
        <v>-12.8012284681891-3.50771272970897i</v>
      </c>
      <c r="AG861" t="str">
        <f t="shared" si="415"/>
        <v>1.23459143095997-0.189198374042342i</v>
      </c>
      <c r="AH861" t="str">
        <f t="shared" si="416"/>
        <v>0.332292475728814+1.49970282471094i</v>
      </c>
      <c r="AI861">
        <f t="shared" si="417"/>
        <v>3.7282492406229659</v>
      </c>
      <c r="AJ861">
        <f t="shared" si="418"/>
        <v>77.506687282206528</v>
      </c>
      <c r="AK861"/>
      <c r="AL861"/>
      <c r="AM861"/>
      <c r="AN861"/>
    </row>
    <row r="862" spans="1:40" x14ac:dyDescent="0.25">
      <c r="A862"/>
      <c r="B862">
        <f t="shared" si="419"/>
        <v>72800</v>
      </c>
      <c r="C862" s="186" t="str">
        <f t="shared" si="387"/>
        <v>-0.0000144204860760537+0.0336404133374973i</v>
      </c>
      <c r="D862" s="158" t="str">
        <f t="shared" si="388"/>
        <v>-5.95711651406588+0.257909835587479i</v>
      </c>
      <c r="E862" t="str">
        <f t="shared" si="389"/>
        <v>2870</v>
      </c>
      <c r="F862" t="str">
        <f t="shared" si="390"/>
        <v>0.777000777000777</v>
      </c>
      <c r="G862" t="str">
        <f t="shared" si="385"/>
        <v>0.777000777000777</v>
      </c>
      <c r="H862" t="str">
        <f t="shared" si="391"/>
        <v>6.84870462274403+3.76359348136516i</v>
      </c>
      <c r="I862" t="str">
        <f t="shared" si="392"/>
        <v>285.884931476671i</v>
      </c>
      <c r="J862" t="str">
        <f t="shared" si="386"/>
        <v>-68.9087387786913+61.8302781479937i</v>
      </c>
      <c r="K862" t="str">
        <f t="shared" si="393"/>
        <v>2.0622476877242-2.29833815190362i</v>
      </c>
      <c r="L862" t="str">
        <f t="shared" si="394"/>
        <v>0.127020664621035-0.120361139233209i</v>
      </c>
      <c r="M862" t="str">
        <f t="shared" si="395"/>
        <v>2.18926835234523-2.41869929113683i</v>
      </c>
      <c r="N862" t="str">
        <f t="shared" si="396"/>
        <v>-0.322861427559141i</v>
      </c>
      <c r="O862" t="str">
        <f t="shared" si="397"/>
        <v>0.948331423828139-0.317281437496894i</v>
      </c>
      <c r="P862" t="str">
        <f t="shared" si="398"/>
        <v>0.051668576171861+0.317281437496894i</v>
      </c>
      <c r="Q862" t="str">
        <f t="shared" si="399"/>
        <v>-0.051668576171861+0.00557999006224696i</v>
      </c>
      <c r="R862" t="str">
        <f t="shared" si="400"/>
        <v>-0.33294646131805-6.17666092405531i</v>
      </c>
      <c r="S862" t="str">
        <f t="shared" si="401"/>
        <v>0.0333266507273192i</v>
      </c>
      <c r="T862" t="str">
        <f t="shared" si="402"/>
        <v>0.205847421277072-0.0110959904272435i</v>
      </c>
      <c r="U862" t="str">
        <f t="shared" si="403"/>
        <v>0.0000499999999999998-0.00331241556551563i</v>
      </c>
      <c r="V862" t="str">
        <f t="shared" si="404"/>
        <v>3.33333333333333E-06-0.00364365712206721i</v>
      </c>
      <c r="W862" t="str">
        <f t="shared" si="405"/>
        <v>0.0000144740116045824-0.00173516183473786i</v>
      </c>
      <c r="X862" t="str">
        <f t="shared" si="406"/>
        <v>0.0000712329072591649-0.00173235353433495i</v>
      </c>
      <c r="Y862" t="str">
        <f t="shared" si="407"/>
        <v>0.009+0.0457415890362674i</v>
      </c>
      <c r="Z862" t="str">
        <f t="shared" si="408"/>
        <v>-0.524148056769788-0.130698244058836i</v>
      </c>
      <c r="AA862" t="str">
        <f t="shared" si="409"/>
        <v>62.8979525166023-305.150450130916i</v>
      </c>
      <c r="AB862" t="str">
        <f t="shared" si="410"/>
        <v>1.4219657176527-0.0766495780858259i</v>
      </c>
      <c r="AC862" t="str">
        <f t="shared" si="411"/>
        <v>3.9276722635948-3.60711396883137i</v>
      </c>
      <c r="AD862" t="str">
        <f t="shared" si="412"/>
        <v>0.206115890154982+0.169778404036187i</v>
      </c>
      <c r="AE862" t="str">
        <f t="shared" si="413"/>
        <v>-0.0858455040074674-0.115928005472923i</v>
      </c>
      <c r="AF862" t="str">
        <f t="shared" si="414"/>
        <v>-12.8058211368099-3.50568364577768i</v>
      </c>
      <c r="AG862" t="str">
        <f t="shared" si="415"/>
        <v>1.23447545046745-0.189027866445543i</v>
      </c>
      <c r="AH862" t="str">
        <f t="shared" si="416"/>
        <v>0.332044893075236+1.49720775678299i</v>
      </c>
      <c r="AI862">
        <f t="shared" si="417"/>
        <v>3.7141605971789131</v>
      </c>
      <c r="AJ862">
        <f t="shared" si="418"/>
        <v>77.495552794459371</v>
      </c>
      <c r="AK862"/>
      <c r="AL862"/>
      <c r="AM862"/>
      <c r="AN862"/>
    </row>
    <row r="863" spans="1:40" x14ac:dyDescent="0.25">
      <c r="A863"/>
      <c r="B863">
        <f t="shared" si="419"/>
        <v>72900</v>
      </c>
      <c r="C863" s="186" t="str">
        <f t="shared" si="387"/>
        <v>-0.0000143809508419212+0.033594267382765i</v>
      </c>
      <c r="D863" s="158" t="str">
        <f t="shared" si="388"/>
        <v>-5.95711621096241+0.257556049934532i</v>
      </c>
      <c r="E863" t="str">
        <f t="shared" si="389"/>
        <v>2870</v>
      </c>
      <c r="F863" t="str">
        <f t="shared" si="390"/>
        <v>0.777000777000777</v>
      </c>
      <c r="G863" t="str">
        <f t="shared" si="385"/>
        <v>0.777000777000777</v>
      </c>
      <c r="H863" t="str">
        <f t="shared" si="391"/>
        <v>6.85328548386621+3.76120883339119i</v>
      </c>
      <c r="I863" t="str">
        <f t="shared" si="392"/>
        <v>286.27763055837i</v>
      </c>
      <c r="J863" t="str">
        <f t="shared" si="386"/>
        <v>-69.1009276606208+61.9152098487465i</v>
      </c>
      <c r="K863" t="str">
        <f t="shared" si="393"/>
        <v>2.05902082716737-2.29798541549617i</v>
      </c>
      <c r="L863" t="str">
        <f t="shared" si="394"/>
        <v>0.126855674041664-0.120369915373612i</v>
      </c>
      <c r="M863" t="str">
        <f t="shared" si="395"/>
        <v>2.18587650120903-2.41835533086978i</v>
      </c>
      <c r="N863" t="str">
        <f t="shared" si="396"/>
        <v>-0.323304918531063i</v>
      </c>
      <c r="O863" t="str">
        <f t="shared" si="397"/>
        <v>0.948190619118741-0.317701982705836i</v>
      </c>
      <c r="P863" t="str">
        <f t="shared" si="398"/>
        <v>0.051809380881259+0.317701982705836i</v>
      </c>
      <c r="Q863" t="str">
        <f t="shared" si="399"/>
        <v>-0.051809380881259+0.00560293582522703i</v>
      </c>
      <c r="R863" t="str">
        <f t="shared" si="400"/>
        <v>-0.332945395544522-6.16813883807621i</v>
      </c>
      <c r="S863" t="str">
        <f t="shared" si="401"/>
        <v>0.0333724290937029i</v>
      </c>
      <c r="T863" t="str">
        <f t="shared" si="402"/>
        <v>0.205845776013813-0.0111111966048844i</v>
      </c>
      <c r="U863" t="str">
        <f t="shared" si="403"/>
        <v>0.0000499999999999998-0.00330787178559037i</v>
      </c>
      <c r="V863" t="str">
        <f t="shared" si="404"/>
        <v>3.33333333333333E-06-0.00363865896414941i</v>
      </c>
      <c r="W863" t="str">
        <f t="shared" si="405"/>
        <v>0.000014474009770586-0.00173278187905053i</v>
      </c>
      <c r="X863" t="str">
        <f t="shared" si="406"/>
        <v>0.0000710774662872088-0.00172998251682772i</v>
      </c>
      <c r="Y863" t="str">
        <f t="shared" si="407"/>
        <v>0.009+0.0458044208893392i</v>
      </c>
      <c r="Z863" t="str">
        <f t="shared" si="408"/>
        <v>-0.522730351898209-0.130161886479014i</v>
      </c>
      <c r="AA863" t="str">
        <f t="shared" si="409"/>
        <v>62.7185600536175-304.736159532242i</v>
      </c>
      <c r="AB863" t="str">
        <f t="shared" si="410"/>
        <v>1.42195435240005-0.0767546202727416i</v>
      </c>
      <c r="AC863" t="str">
        <f t="shared" si="411"/>
        <v>3.9225966595977-3.60656700919355i</v>
      </c>
      <c r="AD863" t="str">
        <f t="shared" si="412"/>
        <v>0.2061898812064+0.170010597771781i</v>
      </c>
      <c r="AE863" t="str">
        <f t="shared" si="413"/>
        <v>-0.0856528090334714-0.115707763510377i</v>
      </c>
      <c r="AF863" t="str">
        <f t="shared" si="414"/>
        <v>-12.8104016948286-3.50365278345666i</v>
      </c>
      <c r="AG863" t="str">
        <f t="shared" si="415"/>
        <v>1.23435991891176-0.188857907382671i</v>
      </c>
      <c r="AH863" t="str">
        <f t="shared" si="416"/>
        <v>0.331797278444136+1.49472057863642i</v>
      </c>
      <c r="AI863">
        <f t="shared" si="417"/>
        <v>3.7000930498562177</v>
      </c>
      <c r="AJ863">
        <f t="shared" si="418"/>
        <v>77.484447247977982</v>
      </c>
      <c r="AK863"/>
      <c r="AL863"/>
      <c r="AM863"/>
      <c r="AN863"/>
    </row>
    <row r="864" spans="1:40" x14ac:dyDescent="0.25">
      <c r="A864"/>
      <c r="B864">
        <f t="shared" si="419"/>
        <v>73000</v>
      </c>
      <c r="C864" s="186" t="str">
        <f t="shared" si="387"/>
        <v>-0.0000143415779700053+0.0335482478552367i</v>
      </c>
      <c r="D864" s="158" t="str">
        <f t="shared" si="388"/>
        <v>-5.95711590910373+0.257203233556815i</v>
      </c>
      <c r="E864" t="str">
        <f t="shared" si="389"/>
        <v>2870</v>
      </c>
      <c r="F864" t="str">
        <f t="shared" si="390"/>
        <v>0.777000777000777</v>
      </c>
      <c r="G864" t="str">
        <f t="shared" si="385"/>
        <v>0.777000777000777</v>
      </c>
      <c r="H864" t="str">
        <f t="shared" si="391"/>
        <v>6.85785426808459+3.75882340477723i</v>
      </c>
      <c r="I864" t="str">
        <f t="shared" si="392"/>
        <v>286.670329640069i</v>
      </c>
      <c r="J864" t="str">
        <f t="shared" si="386"/>
        <v>-69.293380357076+62.0001415494992i</v>
      </c>
      <c r="K864" t="str">
        <f t="shared" si="393"/>
        <v>2.05579963686199-2.29762872494873i</v>
      </c>
      <c r="L864" t="str">
        <f t="shared" si="394"/>
        <v>0.126690885928901-0.120378454386199i</v>
      </c>
      <c r="M864" t="str">
        <f t="shared" si="395"/>
        <v>2.18249052279089-2.41800717933493i</v>
      </c>
      <c r="N864" t="str">
        <f t="shared" si="396"/>
        <v>-0.323748409502985i</v>
      </c>
      <c r="O864" t="str">
        <f t="shared" si="397"/>
        <v>0.948049627915193-0.318122465427805i</v>
      </c>
      <c r="P864" t="str">
        <f t="shared" si="398"/>
        <v>0.051950372084807+0.318122465427805i</v>
      </c>
      <c r="Q864" t="str">
        <f t="shared" si="399"/>
        <v>-0.051950372084807+0.00562594407518002i</v>
      </c>
      <c r="R864" t="str">
        <f t="shared" si="400"/>
        <v>-0.332944328295835-6.15964003254039i</v>
      </c>
      <c r="S864" t="str">
        <f t="shared" si="401"/>
        <v>0.0334182074600866i</v>
      </c>
      <c r="T864" t="str">
        <f t="shared" si="402"/>
        <v>0.205844128486889-0.0111264026356494i</v>
      </c>
      <c r="U864" t="str">
        <f t="shared" si="403"/>
        <v>0.00005-0.00330334045437724i</v>
      </c>
      <c r="V864" t="str">
        <f t="shared" si="404"/>
        <v>3.33333333333333E-06-0.00363367449981496i</v>
      </c>
      <c r="W864" t="str">
        <f t="shared" si="405"/>
        <v>0.0000144740079340727-0.00173040844411712i</v>
      </c>
      <c r="X864" t="str">
        <f t="shared" si="406"/>
        <v>0.0000709226627577176-0.00172761797475777i</v>
      </c>
      <c r="Y864" t="str">
        <f t="shared" si="407"/>
        <v>0.009+0.045867252742411i</v>
      </c>
      <c r="Z864" t="str">
        <f t="shared" si="408"/>
        <v>-0.52131834482498-0.129628523147304i</v>
      </c>
      <c r="AA864" t="str">
        <f t="shared" si="409"/>
        <v>62.5399416463996-304.322976315971i</v>
      </c>
      <c r="AB864" t="str">
        <f t="shared" si="410"/>
        <v>1.42194297151031-0.0768596614450587i</v>
      </c>
      <c r="AC864" t="str">
        <f t="shared" si="411"/>
        <v>3.91752984609496-3.60601379640553i</v>
      </c>
      <c r="AD864" t="str">
        <f t="shared" si="412"/>
        <v>0.206263970306765+0.170242751780774i</v>
      </c>
      <c r="AE864" t="str">
        <f t="shared" si="413"/>
        <v>-0.0854608751074766-0.115488363426168i</v>
      </c>
      <c r="AF864" t="str">
        <f t="shared" si="414"/>
        <v>-12.8149701771883-3.50162017122042i</v>
      </c>
      <c r="AG864" t="str">
        <f t="shared" si="415"/>
        <v>1.23424483365729-0.18868849479005i</v>
      </c>
      <c r="AH864" t="str">
        <f t="shared" si="416"/>
        <v>0.331549637095762+1.49224125472687i</v>
      </c>
      <c r="AI864">
        <f t="shared" si="417"/>
        <v>3.6860465435569507</v>
      </c>
      <c r="AJ864">
        <f t="shared" si="418"/>
        <v>77.473370470854391</v>
      </c>
      <c r="AK864"/>
      <c r="AL864"/>
      <c r="AM864"/>
      <c r="AN864"/>
    </row>
    <row r="865" spans="1:40" x14ac:dyDescent="0.25">
      <c r="A865"/>
      <c r="B865">
        <f t="shared" si="419"/>
        <v>73100</v>
      </c>
      <c r="C865" s="186" t="str">
        <f t="shared" si="387"/>
        <v>-0.0000143023665724754+0.0335023542360594i</v>
      </c>
      <c r="D865" s="158" t="str">
        <f t="shared" si="388"/>
        <v>-5.95711560848301+0.256851382476456i</v>
      </c>
      <c r="E865" t="str">
        <f t="shared" si="389"/>
        <v>2870</v>
      </c>
      <c r="F865" t="str">
        <f t="shared" si="390"/>
        <v>0.777000777000777</v>
      </c>
      <c r="G865" t="str">
        <f t="shared" si="385"/>
        <v>0.777000777000777</v>
      </c>
      <c r="H865" t="str">
        <f t="shared" si="391"/>
        <v>6.86241101026828+3.75643721981535i</v>
      </c>
      <c r="I865" t="str">
        <f t="shared" si="392"/>
        <v>287.063028721767i</v>
      </c>
      <c r="J865" t="str">
        <f t="shared" si="386"/>
        <v>-69.4860968680569+62.085073250252i</v>
      </c>
      <c r="K865" t="str">
        <f t="shared" si="393"/>
        <v>2.0525841109604-2.29726810161169i</v>
      </c>
      <c r="L865" t="str">
        <f t="shared" si="394"/>
        <v>0.126526300373917-0.120386757148314i</v>
      </c>
      <c r="M865" t="str">
        <f t="shared" si="395"/>
        <v>2.17911041133432-2.41765485876i</v>
      </c>
      <c r="N865" t="str">
        <f t="shared" si="396"/>
        <v>-0.324191900474907i</v>
      </c>
      <c r="O865" t="str">
        <f t="shared" si="397"/>
        <v>0.947908450245225-0.318542885580099i</v>
      </c>
      <c r="P865" t="str">
        <f t="shared" si="398"/>
        <v>0.052091549754775+0.318542885580099i</v>
      </c>
      <c r="Q865" t="str">
        <f t="shared" si="399"/>
        <v>-0.052091549754775+0.00564901489480796i</v>
      </c>
      <c r="R865" t="str">
        <f t="shared" si="400"/>
        <v>-0.332943259571992-6.15116441190493i</v>
      </c>
      <c r="S865" t="str">
        <f t="shared" si="401"/>
        <v>0.0334639858264703i</v>
      </c>
      <c r="T865" t="str">
        <f t="shared" si="402"/>
        <v>0.205842478696275-0.011141608519336i</v>
      </c>
      <c r="U865" t="str">
        <f t="shared" si="403"/>
        <v>0.00005-0.00329882152078712i</v>
      </c>
      <c r="V865" t="str">
        <f t="shared" si="404"/>
        <v>3.33333333333333E-06-0.00362870367286583i</v>
      </c>
      <c r="W865" t="str">
        <f t="shared" si="405"/>
        <v>0.0000144740060950427-0.00172804150317665i</v>
      </c>
      <c r="X865" t="str">
        <f t="shared" si="406"/>
        <v>0.0000707684931911947-0.00172525988166365i</v>
      </c>
      <c r="Y865" t="str">
        <f t="shared" si="407"/>
        <v>0.009+0.0459300845954828i</v>
      </c>
      <c r="Z865" t="str">
        <f t="shared" si="408"/>
        <v>-0.519912005403183-0.129098133053692i</v>
      </c>
      <c r="AA865" t="str">
        <f t="shared" si="409"/>
        <v>62.3620928137352-303.910896159168i</v>
      </c>
      <c r="AB865" t="str">
        <f t="shared" si="410"/>
        <v>1.42193157498331-0.0769647016013784i</v>
      </c>
      <c r="AC865" t="str">
        <f t="shared" si="411"/>
        <v>3.91247181447155-3.60545436364746i</v>
      </c>
      <c r="AD865" t="str">
        <f t="shared" si="412"/>
        <v>0.206338157443921+0.17047486606159i</v>
      </c>
      <c r="AE865" t="str">
        <f t="shared" si="413"/>
        <v>-0.0852696982867371-0.115269800388669i</v>
      </c>
      <c r="AF865" t="str">
        <f t="shared" si="414"/>
        <v>-12.8195266187513-3.49958583733889i</v>
      </c>
      <c r="AG865" t="str">
        <f t="shared" si="415"/>
        <v>1.23413019208739-0.188519626613555i</v>
      </c>
      <c r="AH865" t="str">
        <f t="shared" si="416"/>
        <v>0.331301974226429+1.48976974971084i</v>
      </c>
      <c r="AI865">
        <f t="shared" si="417"/>
        <v>3.6720210233706712</v>
      </c>
      <c r="AJ865">
        <f t="shared" si="418"/>
        <v>77.462322292183643</v>
      </c>
      <c r="AK865"/>
      <c r="AL865"/>
      <c r="AM865"/>
      <c r="AN865"/>
    </row>
    <row r="866" spans="1:40" x14ac:dyDescent="0.25">
      <c r="A866"/>
      <c r="B866">
        <f t="shared" si="419"/>
        <v>73200</v>
      </c>
      <c r="C866" s="186" t="str">
        <f t="shared" si="387"/>
        <v>-0.0000142633157675609+0.0334565860092157i</v>
      </c>
      <c r="D866" s="158" t="str">
        <f t="shared" si="388"/>
        <v>-5.95711530909351+0.25650049273732i</v>
      </c>
      <c r="E866" t="str">
        <f t="shared" si="389"/>
        <v>2870</v>
      </c>
      <c r="F866" t="str">
        <f t="shared" si="390"/>
        <v>0.777000777000777</v>
      </c>
      <c r="G866" t="str">
        <f t="shared" si="385"/>
        <v>0.777000777000777</v>
      </c>
      <c r="H866" t="str">
        <f t="shared" si="391"/>
        <v>6.86695574520566+3.75405030261598i</v>
      </c>
      <c r="I866" t="str">
        <f t="shared" si="392"/>
        <v>287.455727803466i</v>
      </c>
      <c r="J866" t="str">
        <f t="shared" si="386"/>
        <v>-69.6790771935634+62.1700049510046i</v>
      </c>
      <c r="K866" t="str">
        <f t="shared" si="393"/>
        <v>2.04937424357856-2.29690356674973i</v>
      </c>
      <c r="L866" t="str">
        <f t="shared" si="394"/>
        <v>0.126361917465252-0.120394824535269i</v>
      </c>
      <c r="M866" t="str">
        <f t="shared" si="395"/>
        <v>2.17573616104381-2.417298391285i</v>
      </c>
      <c r="N866" t="str">
        <f t="shared" si="396"/>
        <v>-0.324635391446829i</v>
      </c>
      <c r="O866" t="str">
        <f t="shared" si="397"/>
        <v>0.947767086136605-0.318963243080028i</v>
      </c>
      <c r="P866" t="str">
        <f t="shared" si="398"/>
        <v>0.052232913863395+0.318963243080028i</v>
      </c>
      <c r="Q866" t="str">
        <f t="shared" si="399"/>
        <v>-0.052232913863395+0.00567214836680102i</v>
      </c>
      <c r="R866" t="str">
        <f t="shared" si="400"/>
        <v>-0.332942189372911-6.14271188114919i</v>
      </c>
      <c r="S866" t="str">
        <f t="shared" si="401"/>
        <v>0.033509764192854i</v>
      </c>
      <c r="T866" t="str">
        <f t="shared" si="402"/>
        <v>0.205840826641952-0.0111568142557388i</v>
      </c>
      <c r="U866" t="str">
        <f t="shared" si="403"/>
        <v>0.00005-0.00329431493401009i</v>
      </c>
      <c r="V866" t="str">
        <f t="shared" si="404"/>
        <v>3.33333333333333E-06-0.0036237464274111i</v>
      </c>
      <c r="W866" t="str">
        <f t="shared" si="405"/>
        <v>0.0000144740042534957-0.0017256810296144i</v>
      </c>
      <c r="X866" t="str">
        <f t="shared" si="406"/>
        <v>0.0000706149541318441-0.00172290821122772i</v>
      </c>
      <c r="Y866" t="str">
        <f t="shared" si="407"/>
        <v>0.009+0.0459929164485546i</v>
      </c>
      <c r="Z866" t="str">
        <f t="shared" si="408"/>
        <v>-0.518511303681854-0.128570695365484i</v>
      </c>
      <c r="AA866" t="str">
        <f t="shared" si="409"/>
        <v>62.1850091069642-303.499914760414i</v>
      </c>
      <c r="AB866" t="str">
        <f t="shared" si="410"/>
        <v>1.42192016281892-0.0770697407402819i</v>
      </c>
      <c r="AC866" t="str">
        <f t="shared" si="411"/>
        <v>3.90742255605419-3.60488874396878i</v>
      </c>
      <c r="AD866" t="str">
        <f t="shared" si="412"/>
        <v>0.206412442605698+0.170706940612452i</v>
      </c>
      <c r="AE866" t="str">
        <f t="shared" si="413"/>
        <v>-0.0850792746533789-0.115052069602406i</v>
      </c>
      <c r="AF866" t="str">
        <f t="shared" si="414"/>
        <v>-12.8240710542992-3.49754980987866i</v>
      </c>
      <c r="AG866" t="str">
        <f t="shared" si="415"/>
        <v>1.23401599160418-0.188351300808553i</v>
      </c>
      <c r="AH866" t="str">
        <f t="shared" si="416"/>
        <v>0.331054294969186+1.48730602844439i</v>
      </c>
      <c r="AI866">
        <f t="shared" si="417"/>
        <v>3.6580164345738497</v>
      </c>
      <c r="AJ866">
        <f t="shared" si="418"/>
        <v>77.451302542058556</v>
      </c>
      <c r="AK866"/>
      <c r="AL866"/>
      <c r="AM866"/>
      <c r="AN866"/>
    </row>
    <row r="867" spans="1:40" x14ac:dyDescent="0.25">
      <c r="A867"/>
      <c r="B867">
        <f t="shared" si="419"/>
        <v>73300</v>
      </c>
      <c r="C867" s="186" t="str">
        <f t="shared" si="387"/>
        <v>-0.0000142244246795021+0.0334109426615042i</v>
      </c>
      <c r="D867" s="158" t="str">
        <f t="shared" si="388"/>
        <v>-5.9571150109285+0.256150560404866i</v>
      </c>
      <c r="E867" t="str">
        <f t="shared" si="389"/>
        <v>2870</v>
      </c>
      <c r="F867" t="str">
        <f t="shared" si="390"/>
        <v>0.777000777000777</v>
      </c>
      <c r="G867" t="str">
        <f t="shared" si="385"/>
        <v>0.777000777000777</v>
      </c>
      <c r="H867" t="str">
        <f t="shared" si="391"/>
        <v>6.87148850760402+3.75166267710913i</v>
      </c>
      <c r="I867" t="str">
        <f t="shared" si="392"/>
        <v>287.848426885165i</v>
      </c>
      <c r="J867" t="str">
        <f t="shared" si="386"/>
        <v>-69.8723213335955+62.2549366517574i</v>
      </c>
      <c r="K867" t="str">
        <f t="shared" si="393"/>
        <v>2.04617002879641-2.29653514154205i</v>
      </c>
      <c r="L867" t="str">
        <f t="shared" si="394"/>
        <v>0.12619773728883-0.120402657420339i</v>
      </c>
      <c r="M867" t="str">
        <f t="shared" si="395"/>
        <v>2.17236776608524-2.41693779896239i</v>
      </c>
      <c r="N867" t="str">
        <f t="shared" si="396"/>
        <v>-0.32507888241875i</v>
      </c>
      <c r="O867" t="str">
        <f t="shared" si="397"/>
        <v>0.947625535617137-0.319383537844914i</v>
      </c>
      <c r="P867" t="str">
        <f t="shared" si="398"/>
        <v>0.052374464382863+0.319383537844914i</v>
      </c>
      <c r="Q867" t="str">
        <f t="shared" si="399"/>
        <v>-0.052374464382863+0.00569534457383597i</v>
      </c>
      <c r="R867" t="str">
        <f t="shared" si="400"/>
        <v>-0.332941117698652-6.13428234577095i</v>
      </c>
      <c r="S867" t="str">
        <f t="shared" si="401"/>
        <v>0.0335555425592377i</v>
      </c>
      <c r="T867" t="str">
        <f t="shared" si="402"/>
        <v>0.205839172323898-0.0111720198446573i</v>
      </c>
      <c r="U867" t="str">
        <f t="shared" si="403"/>
        <v>0.00005-0.00328982064351348i</v>
      </c>
      <c r="V867" t="str">
        <f t="shared" si="404"/>
        <v>3.33333333333333E-06-0.00361880270786484i</v>
      </c>
      <c r="W867" t="str">
        <f t="shared" si="405"/>
        <v>0.0000144740024094317-0.0017233269969609i</v>
      </c>
      <c r="X867" t="str">
        <f t="shared" si="406"/>
        <v>0.0000704620421473789-0.00172056293727525i</v>
      </c>
      <c r="Y867" t="str">
        <f t="shared" si="407"/>
        <v>0.009+0.0460557483016264i</v>
      </c>
      <c r="Z867" t="str">
        <f t="shared" si="408"/>
        <v>-0.517116209904514-0.128046189425567i</v>
      </c>
      <c r="AA867" t="str">
        <f t="shared" si="409"/>
        <v>62.0086861096956-303.090027839681i</v>
      </c>
      <c r="AB867" t="str">
        <f t="shared" si="410"/>
        <v>1.42190873501699-0.0771747788603841i</v>
      </c>
      <c r="AC867" t="str">
        <f t="shared" si="411"/>
        <v>3.90238206211172-3.60431697028841i</v>
      </c>
      <c r="AD867" t="str">
        <f t="shared" si="412"/>
        <v>0.206486825779922+0.17093897543138i</v>
      </c>
      <c r="AE867" t="str">
        <f t="shared" si="413"/>
        <v>-0.0848896003142282-0.114835166307736i</v>
      </c>
      <c r="AF867" t="str">
        <f t="shared" si="414"/>
        <v>-12.8286035185325-3.49551211670426i</v>
      </c>
      <c r="AG867" t="str">
        <f t="shared" si="415"/>
        <v>1.23390222962841-0.18818351533987i</v>
      </c>
      <c r="AH867" t="str">
        <f t="shared" si="416"/>
        <v>0.330806604394535+1.48485005598184i</v>
      </c>
      <c r="AI867">
        <f t="shared" si="417"/>
        <v>3.644032722629321</v>
      </c>
      <c r="AJ867">
        <f t="shared" si="418"/>
        <v>77.440311051562432</v>
      </c>
      <c r="AK867"/>
      <c r="AL867"/>
      <c r="AM867"/>
      <c r="AN867"/>
    </row>
    <row r="868" spans="1:40" x14ac:dyDescent="0.25">
      <c r="A868"/>
      <c r="B868">
        <f t="shared" si="419"/>
        <v>73400</v>
      </c>
      <c r="C868" s="186" t="str">
        <f t="shared" si="387"/>
        <v>-0.000014185692438501+0.0333654236825201i</v>
      </c>
      <c r="D868" s="158" t="str">
        <f t="shared" si="388"/>
        <v>-5.95711471398132+0.255801581565988i</v>
      </c>
      <c r="E868" t="str">
        <f t="shared" si="389"/>
        <v>2870</v>
      </c>
      <c r="F868" t="str">
        <f t="shared" si="390"/>
        <v>0.777000777000777</v>
      </c>
      <c r="G868" t="str">
        <f t="shared" si="385"/>
        <v>0.777000777000777</v>
      </c>
      <c r="H868" t="str">
        <f t="shared" si="391"/>
        <v>6.87600933208952+3.74927436704558i</v>
      </c>
      <c r="I868" t="str">
        <f t="shared" si="392"/>
        <v>288.241125966864i</v>
      </c>
      <c r="J868" t="str">
        <f t="shared" si="386"/>
        <v>-70.0658292881532+62.3398683525101i</v>
      </c>
      <c r="K868" t="str">
        <f t="shared" si="393"/>
        <v>2.04297146065831-2.2961628470826i</v>
      </c>
      <c r="L868" t="str">
        <f t="shared" si="394"/>
        <v>0.126033759927973-0.120410256674766i</v>
      </c>
      <c r="M868" t="str">
        <f t="shared" si="395"/>
        <v>2.16900522058628-2.41657310375737i</v>
      </c>
      <c r="N868" t="str">
        <f t="shared" si="396"/>
        <v>-0.325522373390672i</v>
      </c>
      <c r="O868" t="str">
        <f t="shared" si="397"/>
        <v>0.947483798714662-0.319803769792092i</v>
      </c>
      <c r="P868" t="str">
        <f t="shared" si="398"/>
        <v>0.052516201285338+0.319803769792092i</v>
      </c>
      <c r="Q868" t="str">
        <f t="shared" si="399"/>
        <v>-0.052516201285338+0.00571860359858001i</v>
      </c>
      <c r="R868" t="str">
        <f t="shared" si="400"/>
        <v>-0.332940044548942-6.12587571178303i</v>
      </c>
      <c r="S868" t="str">
        <f t="shared" si="401"/>
        <v>0.0336013209256212i</v>
      </c>
      <c r="T868" t="str">
        <f t="shared" si="402"/>
        <v>0.20583751574209-0.0111872252858796i</v>
      </c>
      <c r="U868" t="str">
        <f t="shared" si="403"/>
        <v>0.00005-0.00328533859904003i</v>
      </c>
      <c r="V868" t="str">
        <f t="shared" si="404"/>
        <v>3.33333333333333E-06-0.00361387245894404i</v>
      </c>
      <c r="W868" t="str">
        <f t="shared" si="405"/>
        <v>0.0000144740005628509-0.00172097937889089i</v>
      </c>
      <c r="X868" t="str">
        <f t="shared" si="406"/>
        <v>0.0000703097538288246-0.00171822403377333i</v>
      </c>
      <c r="Y868" t="str">
        <f t="shared" si="407"/>
        <v>0.009+0.0461185801546982i</v>
      </c>
      <c r="Z868" t="str">
        <f t="shared" si="408"/>
        <v>-0.515726694507639-0.127524594750663i</v>
      </c>
      <c r="AA868" t="str">
        <f t="shared" si="409"/>
        <v>61.8331194375241-302.681231138202i</v>
      </c>
      <c r="AB868" t="str">
        <f t="shared" si="410"/>
        <v>1.42189729157735-0.0772798159602212i</v>
      </c>
      <c r="AC868" t="str">
        <f t="shared" si="411"/>
        <v>3.89735032385597-3.60373907539494i</v>
      </c>
      <c r="AD868" t="str">
        <f t="shared" si="412"/>
        <v>0.206561306954407+0.171170970516193i</v>
      </c>
      <c r="AE868" t="str">
        <f t="shared" si="413"/>
        <v>-0.0847006714006187-0.114619085780509i</v>
      </c>
      <c r="AF868" t="str">
        <f t="shared" si="414"/>
        <v>-12.8331240460708-3.49347278547959i</v>
      </c>
      <c r="AG868" t="str">
        <f t="shared" si="415"/>
        <v>1.23378890359926-0.188016268181727i</v>
      </c>
      <c r="AH868" t="str">
        <f t="shared" si="416"/>
        <v>0.330558907511062+1.48240179757438i</v>
      </c>
      <c r="AI868">
        <f t="shared" si="417"/>
        <v>3.6300698331850545</v>
      </c>
      <c r="AJ868">
        <f t="shared" si="418"/>
        <v>77.429347652763894</v>
      </c>
      <c r="AK868"/>
      <c r="AL868"/>
      <c r="AM868"/>
      <c r="AN868"/>
    </row>
    <row r="869" spans="1:40" x14ac:dyDescent="0.25">
      <c r="A869"/>
      <c r="B869">
        <f t="shared" si="419"/>
        <v>73500</v>
      </c>
      <c r="C869" s="186" t="str">
        <f t="shared" si="387"/>
        <v>-0.0000141471181806722+0.0333200285646361i</v>
      </c>
      <c r="D869" s="158" t="str">
        <f t="shared" si="388"/>
        <v>-5.95711441824535+0.255453552328877i</v>
      </c>
      <c r="E869" t="str">
        <f t="shared" si="389"/>
        <v>2870</v>
      </c>
      <c r="F869" t="str">
        <f t="shared" si="390"/>
        <v>0.777000777000777</v>
      </c>
      <c r="G869" t="str">
        <f t="shared" si="385"/>
        <v>0.777000777000777</v>
      </c>
      <c r="H869" t="str">
        <f t="shared" si="391"/>
        <v>6.88051825320709+3.74688539599792i</v>
      </c>
      <c r="I869" t="str">
        <f t="shared" si="392"/>
        <v>288.633825048562i</v>
      </c>
      <c r="J869" t="str">
        <f t="shared" si="386"/>
        <v>-70.2596010572366+62.4248000532629i</v>
      </c>
      <c r="K869" t="str">
        <f t="shared" si="393"/>
        <v>2.03977853317346-2.29578670438034i</v>
      </c>
      <c r="L869" t="str">
        <f t="shared" si="394"/>
        <v>0.125869985463421-0.120417623167749i</v>
      </c>
      <c r="M869" t="str">
        <f t="shared" si="395"/>
        <v>2.16564851863688-2.41620432754809i</v>
      </c>
      <c r="N869" t="str">
        <f t="shared" si="396"/>
        <v>-0.325965864362594i</v>
      </c>
      <c r="O869" t="str">
        <f t="shared" si="397"/>
        <v>0.947341875457057-0.32022393883891i</v>
      </c>
      <c r="P869" t="str">
        <f t="shared" si="398"/>
        <v>0.0526581245429431+0.32022393883891i</v>
      </c>
      <c r="Q869" t="str">
        <f t="shared" si="399"/>
        <v>-0.0526581245429431+0.00574192552368402i</v>
      </c>
      <c r="R869" t="str">
        <f t="shared" si="400"/>
        <v>-0.33293896992399-6.11749188570971i</v>
      </c>
      <c r="S869" t="str">
        <f t="shared" si="401"/>
        <v>0.0336470992920049i</v>
      </c>
      <c r="T869" t="str">
        <f t="shared" si="402"/>
        <v>0.205835856896509-0.0112024305792103i</v>
      </c>
      <c r="U869" t="str">
        <f t="shared" si="403"/>
        <v>0.00005-0.00328086875060596i</v>
      </c>
      <c r="V869" t="str">
        <f t="shared" si="404"/>
        <v>3.33333333333333E-06-0.00360895562566656i</v>
      </c>
      <c r="W869" t="str">
        <f t="shared" si="405"/>
        <v>0.0000144739987137532-0.0017186381492224i</v>
      </c>
      <c r="X869" t="str">
        <f t="shared" si="406"/>
        <v>0.0000701580857903334-0.00171589147483i</v>
      </c>
      <c r="Y869" t="str">
        <f t="shared" si="407"/>
        <v>0.009+0.04618141200777i</v>
      </c>
      <c r="Z869" t="str">
        <f t="shared" si="408"/>
        <v>-0.514342728119241-0.127005891029641i</v>
      </c>
      <c r="AA869" t="str">
        <f t="shared" si="409"/>
        <v>61.6583047377549-302.273520418362i</v>
      </c>
      <c r="AB869" t="str">
        <f t="shared" si="410"/>
        <v>1.42188583249988-0.0773848520384435i</v>
      </c>
      <c r="AC869" t="str">
        <f t="shared" si="411"/>
        <v>3.89232733244218-3.60315509194752i</v>
      </c>
      <c r="AD869" t="str">
        <f t="shared" si="412"/>
        <v>0.206635886116965+0.171402925864509i</v>
      </c>
      <c r="AE869" t="str">
        <f t="shared" si="413"/>
        <v>-0.0845124840682271-0.114403823331756i</v>
      </c>
      <c r="AF869" t="str">
        <f t="shared" si="414"/>
        <v>-12.8376326714524-3.49143184366904i</v>
      </c>
      <c r="AG869" t="str">
        <f t="shared" si="415"/>
        <v>1.23367601097424-0.187849557317715i</v>
      </c>
      <c r="AH869" t="str">
        <f t="shared" si="416"/>
        <v>0.330311209266172+1.47996121866882i</v>
      </c>
      <c r="AI869">
        <f t="shared" si="417"/>
        <v>3.6161277120738373</v>
      </c>
      <c r="AJ869">
        <f t="shared" si="418"/>
        <v>77.418412178708721</v>
      </c>
      <c r="AK869"/>
      <c r="AL869"/>
      <c r="AM869"/>
      <c r="AN869"/>
    </row>
    <row r="870" spans="1:40" x14ac:dyDescent="0.25">
      <c r="A870"/>
      <c r="B870">
        <f t="shared" si="419"/>
        <v>73600</v>
      </c>
      <c r="C870" s="186" t="str">
        <f t="shared" si="387"/>
        <v>-0.0000141087010479955+0.0332747568029841i</v>
      </c>
      <c r="D870" s="158" t="str">
        <f t="shared" si="388"/>
        <v>-5.95711412371399+0.255106468822878i</v>
      </c>
      <c r="E870" t="str">
        <f t="shared" si="389"/>
        <v>2870</v>
      </c>
      <c r="F870" t="str">
        <f t="shared" si="390"/>
        <v>0.777000777000777</v>
      </c>
      <c r="G870" t="str">
        <f t="shared" si="385"/>
        <v>0.777000777000777</v>
      </c>
      <c r="H870" t="str">
        <f t="shared" si="391"/>
        <v>6.88501530542015+3.74449578736174i</v>
      </c>
      <c r="I870" t="str">
        <f t="shared" si="392"/>
        <v>289.026524130261i</v>
      </c>
      <c r="J870" t="str">
        <f t="shared" si="386"/>
        <v>-70.4536366408457+62.5097317540156i</v>
      </c>
      <c r="K870" t="str">
        <f t="shared" si="393"/>
        <v>2.03659124031627-2.29540673435948i</v>
      </c>
      <c r="L870" t="str">
        <f t="shared" si="394"/>
        <v>0.125706413973342-0.120424757766448i</v>
      </c>
      <c r="M870" t="str">
        <f t="shared" si="395"/>
        <v>2.16229765428961-2.41583149212593i</v>
      </c>
      <c r="N870" t="str">
        <f t="shared" si="396"/>
        <v>-0.326409355334516i</v>
      </c>
      <c r="O870" t="str">
        <f t="shared" si="397"/>
        <v>0.947199765872236-0.320644044902725i</v>
      </c>
      <c r="P870" t="str">
        <f t="shared" si="398"/>
        <v>0.052800234127764+0.320644044902725i</v>
      </c>
      <c r="Q870" t="str">
        <f t="shared" si="399"/>
        <v>-0.052800234127764+0.00576531043179096i</v>
      </c>
      <c r="R870" t="str">
        <f t="shared" si="400"/>
        <v>-0.332937893823473-6.10913077458325i</v>
      </c>
      <c r="S870" t="str">
        <f t="shared" si="401"/>
        <v>0.0336928776583886i</v>
      </c>
      <c r="T870" t="str">
        <f t="shared" si="402"/>
        <v>0.20583419578713-0.0112176357244358i</v>
      </c>
      <c r="U870" t="str">
        <f t="shared" si="403"/>
        <v>0.00005-0.00327641104849916i</v>
      </c>
      <c r="V870" t="str">
        <f t="shared" si="404"/>
        <v>3.33333333333333E-06-0.00360405215334909i</v>
      </c>
      <c r="W870" t="str">
        <f t="shared" si="405"/>
        <v>0.0000144739968621384-0.00171630328191577i</v>
      </c>
      <c r="X870" t="str">
        <f t="shared" si="406"/>
        <v>0.0000700070346689971-0.0017135652346933i</v>
      </c>
      <c r="Y870" t="str">
        <f t="shared" si="407"/>
        <v>0.009+0.0462442438608418i</v>
      </c>
      <c r="Z870" t="str">
        <f t="shared" si="408"/>
        <v>-0.512964281557398-0.126490058121817i</v>
      </c>
      <c r="AA870" t="str">
        <f t="shared" si="409"/>
        <v>61.4842376891256-301.866891463563i</v>
      </c>
      <c r="AB870" t="str">
        <f t="shared" si="410"/>
        <v>1.42187435778441-0.0774898870935754i</v>
      </c>
      <c r="AC870" t="str">
        <f t="shared" si="411"/>
        <v>3.88731307896983-3.60256505247551i</v>
      </c>
      <c r="AD870" t="str">
        <f t="shared" si="412"/>
        <v>0.206710563255391+0.171634841473751i</v>
      </c>
      <c r="AE870" t="str">
        <f t="shared" si="413"/>
        <v>-0.084325034496883-0.114189374307369i</v>
      </c>
      <c r="AF870" t="str">
        <f t="shared" si="414"/>
        <v>-12.8421294291341-3.48938931853886i</v>
      </c>
      <c r="AG870" t="str">
        <f t="shared" si="415"/>
        <v>1.23356354922898-0.18768338074072i</v>
      </c>
      <c r="AH870" t="str">
        <f t="shared" si="416"/>
        <v>0.330063514546646+1.47752828490628i</v>
      </c>
      <c r="AI870">
        <f t="shared" si="417"/>
        <v>3.6022063053123157</v>
      </c>
      <c r="AJ870">
        <f t="shared" si="418"/>
        <v>77.407504463417439</v>
      </c>
      <c r="AK870"/>
      <c r="AL870"/>
      <c r="AM870"/>
      <c r="AN870"/>
    </row>
    <row r="871" spans="1:40" x14ac:dyDescent="0.25">
      <c r="A871"/>
      <c r="B871">
        <f t="shared" si="419"/>
        <v>73700</v>
      </c>
      <c r="C871" s="186" t="str">
        <f t="shared" si="387"/>
        <v>-0.0000140704401882675+0.033229607895436i</v>
      </c>
      <c r="D871" s="158" t="str">
        <f t="shared" si="388"/>
        <v>-5.95711383038073+0.254760327198343i</v>
      </c>
      <c r="E871" t="str">
        <f t="shared" si="389"/>
        <v>2870</v>
      </c>
      <c r="F871" t="str">
        <f t="shared" si="390"/>
        <v>0.777000777000777</v>
      </c>
      <c r="G871" t="str">
        <f t="shared" si="385"/>
        <v>0.777000777000777</v>
      </c>
      <c r="H871" t="str">
        <f t="shared" si="391"/>
        <v>6.88950052311074+3.74210556435676i</v>
      </c>
      <c r="I871" t="str">
        <f t="shared" si="392"/>
        <v>289.41922321196i</v>
      </c>
      <c r="J871" t="str">
        <f t="shared" si="386"/>
        <v>-70.6479360389804+62.5946634547683i</v>
      </c>
      <c r="K871" t="str">
        <f t="shared" si="393"/>
        <v>2.03340957602679-2.29502295785964i</v>
      </c>
      <c r="L871" t="str">
        <f t="shared" si="394"/>
        <v>0.125543045533349-0.120431661335979i</v>
      </c>
      <c r="M871" t="str">
        <f t="shared" si="395"/>
        <v>2.15895262156014-2.41545461919562i</v>
      </c>
      <c r="N871" t="str">
        <f t="shared" si="396"/>
        <v>-0.326852846306438i</v>
      </c>
      <c r="O871" t="str">
        <f t="shared" si="397"/>
        <v>0.94705746998815-0.321064087900911i</v>
      </c>
      <c r="P871" t="str">
        <f t="shared" si="398"/>
        <v>0.05294253001185+0.321064087900911i</v>
      </c>
      <c r="Q871" t="str">
        <f t="shared" si="399"/>
        <v>-0.05294253001185+0.00578875840552701i</v>
      </c>
      <c r="R871" t="str">
        <f t="shared" si="400"/>
        <v>-0.332936816247574-6.10079228594061i</v>
      </c>
      <c r="S871" t="str">
        <f t="shared" si="401"/>
        <v>0.0337386560247723i</v>
      </c>
      <c r="T871" t="str">
        <f t="shared" si="402"/>
        <v>0.205832532413935-0.0112328407213597i</v>
      </c>
      <c r="U871" t="str">
        <f t="shared" si="403"/>
        <v>0.0000500000000000002-0.00327196544327732i</v>
      </c>
      <c r="V871" t="str">
        <f t="shared" si="404"/>
        <v>3.33333333333333E-06-0.00359916198760505i</v>
      </c>
      <c r="W871" t="str">
        <f t="shared" si="405"/>
        <v>0.0000144739950080069-0.00171397475107262i</v>
      </c>
      <c r="X871" t="str">
        <f t="shared" si="406"/>
        <v>0.0000698565971246555-0.00171124528775025i</v>
      </c>
      <c r="Y871" t="str">
        <f t="shared" si="407"/>
        <v>0.009+0.0463070757139135i</v>
      </c>
      <c r="Z871" t="str">
        <f t="shared" si="408"/>
        <v>-0.511591325828796-0.125977076055282i</v>
      </c>
      <c r="AA871" t="str">
        <f t="shared" si="409"/>
        <v>61.3109140015343-301.461340078112i</v>
      </c>
      <c r="AB871" t="str">
        <f t="shared" si="410"/>
        <v>1.4218628674308-0.0775949211242602i</v>
      </c>
      <c r="AC871" t="str">
        <f t="shared" si="411"/>
        <v>3.88230755448303-3.60196898937943i</v>
      </c>
      <c r="AD871" t="str">
        <f t="shared" si="412"/>
        <v>0.206785338357479+0.171866717341141i</v>
      </c>
      <c r="AE871" t="str">
        <f t="shared" si="413"/>
        <v>-0.0841383188904021-0.113975734087774i</v>
      </c>
      <c r="AF871" t="str">
        <f t="shared" si="414"/>
        <v>-12.8466143534915-3.48734523715842i</v>
      </c>
      <c r="AG871" t="str">
        <f t="shared" si="415"/>
        <v>1.23345151585711-0.187517736452904i</v>
      </c>
      <c r="AH871" t="str">
        <f t="shared" si="416"/>
        <v>0.329815828179427+1.47510296212082i</v>
      </c>
      <c r="AI871">
        <f t="shared" si="417"/>
        <v>3.5883055590999691</v>
      </c>
      <c r="AJ871">
        <f t="shared" si="418"/>
        <v>77.396624341873704</v>
      </c>
      <c r="AK871"/>
      <c r="AL871"/>
      <c r="AM871"/>
      <c r="AN871"/>
    </row>
    <row r="872" spans="1:40" x14ac:dyDescent="0.25">
      <c r="A872"/>
      <c r="B872">
        <f t="shared" si="419"/>
        <v>73800</v>
      </c>
      <c r="C872" s="186" t="str">
        <f t="shared" si="387"/>
        <v>-0.0000140323347550547+0.0331845813425851i</v>
      </c>
      <c r="D872" s="158" t="str">
        <f t="shared" si="388"/>
        <v>-5.95711353823908+0.254415123626486i</v>
      </c>
      <c r="E872" t="str">
        <f t="shared" si="389"/>
        <v>2870</v>
      </c>
      <c r="F872" t="str">
        <f t="shared" si="390"/>
        <v>0.777000777000777</v>
      </c>
      <c r="G872" t="str">
        <f t="shared" si="385"/>
        <v>0.777000777000777</v>
      </c>
      <c r="H872" t="str">
        <f t="shared" si="391"/>
        <v>6.89397394057913+3.73971475002793i</v>
      </c>
      <c r="I872" t="str">
        <f t="shared" si="392"/>
        <v>289.811922293658i</v>
      </c>
      <c r="J872" t="str">
        <f t="shared" si="386"/>
        <v>-70.8424992516407+62.6795951555211i</v>
      </c>
      <c r="K872" t="str">
        <f t="shared" si="393"/>
        <v>2.03023353421109-2.29463539563618i</v>
      </c>
      <c r="L872" t="str">
        <f t="shared" si="394"/>
        <v>0.125379880216517-0.12043833473941i</v>
      </c>
      <c r="M872" t="str">
        <f t="shared" si="395"/>
        <v>2.15561341442761-2.41507373037559i</v>
      </c>
      <c r="N872" t="str">
        <f t="shared" si="396"/>
        <v>-0.32729633727836i</v>
      </c>
      <c r="O872" t="str">
        <f t="shared" si="397"/>
        <v>0.946914987832787-0.321484067750851i</v>
      </c>
      <c r="P872" t="str">
        <f t="shared" si="398"/>
        <v>0.053085012167213+0.321484067750851i</v>
      </c>
      <c r="Q872" t="str">
        <f t="shared" si="399"/>
        <v>-0.053085012167213+0.00581226952750902i</v>
      </c>
      <c r="R872" t="str">
        <f t="shared" si="400"/>
        <v>-0.33293573719611-6.09247632781986i</v>
      </c>
      <c r="S872" t="str">
        <f t="shared" si="401"/>
        <v>0.033784434391156i</v>
      </c>
      <c r="T872" t="str">
        <f t="shared" si="402"/>
        <v>0.205830866776901-0.0112480455697731i</v>
      </c>
      <c r="U872" t="str">
        <f t="shared" si="403"/>
        <v>0.0000500000000000002-0.00326753188576611i</v>
      </c>
      <c r="V872" t="str">
        <f t="shared" si="404"/>
        <v>3.33333333333333E-06-0.00359428507434271i</v>
      </c>
      <c r="W872" t="str">
        <f t="shared" si="405"/>
        <v>0.0000144739931513585-0.00171165253093498i</v>
      </c>
      <c r="X872" t="str">
        <f t="shared" si="406"/>
        <v>0.0000697067698397178-0.00170893160852598i</v>
      </c>
      <c r="Y872" t="str">
        <f t="shared" si="407"/>
        <v>0.009+0.0463699075669853i</v>
      </c>
      <c r="Z872" t="str">
        <f t="shared" si="408"/>
        <v>-0.51022383212732-0.125466925025256i</v>
      </c>
      <c r="AA872" t="str">
        <f t="shared" si="409"/>
        <v>61.1383294157698-301.056862087099i</v>
      </c>
      <c r="AB872" t="str">
        <f t="shared" si="410"/>
        <v>1.42185136143891-0.0776999541290548i</v>
      </c>
      <c r="AC872" t="str">
        <f t="shared" si="411"/>
        <v>3.87731074997141-3.60136693493088i</v>
      </c>
      <c r="AD872" t="str">
        <f t="shared" si="412"/>
        <v>0.206860211411011+0.17209855346371i</v>
      </c>
      <c r="AE872" t="str">
        <f t="shared" si="413"/>
        <v>-0.0839523334764074-0.113762898087637i</v>
      </c>
      <c r="AF872" t="str">
        <f t="shared" si="414"/>
        <v>-12.8510874788182-3.48529962640144i</v>
      </c>
      <c r="AG872" t="str">
        <f t="shared" si="415"/>
        <v>1.23333990837007-0.187352622465641i</v>
      </c>
      <c r="AH872" t="str">
        <f t="shared" si="416"/>
        <v>0.329568154932126+1.47268521633831i</v>
      </c>
      <c r="AI872">
        <f t="shared" si="417"/>
        <v>3.5744254198190295</v>
      </c>
      <c r="AJ872">
        <f t="shared" si="418"/>
        <v>77.385771650024665</v>
      </c>
      <c r="AK872"/>
      <c r="AL872"/>
      <c r="AM872"/>
      <c r="AN872"/>
    </row>
    <row r="873" spans="1:40" x14ac:dyDescent="0.25">
      <c r="A873"/>
      <c r="B873">
        <f t="shared" si="419"/>
        <v>73900</v>
      </c>
      <c r="C873" s="186" t="str">
        <f t="shared" si="387"/>
        <v>-0.0000139943839076467+0.0331396766477281i</v>
      </c>
      <c r="D873" s="158" t="str">
        <f t="shared" si="388"/>
        <v>-5.95711324728259+0.254070854299249i</v>
      </c>
      <c r="E873" t="str">
        <f t="shared" si="389"/>
        <v>2870</v>
      </c>
      <c r="F873" t="str">
        <f t="shared" si="390"/>
        <v>0.777000777000777</v>
      </c>
      <c r="G873" t="str">
        <f t="shared" si="385"/>
        <v>0.777000777000777</v>
      </c>
      <c r="H873" t="str">
        <f t="shared" si="391"/>
        <v>6.8984355920439+3.73732336724652i</v>
      </c>
      <c r="I873" t="str">
        <f t="shared" si="392"/>
        <v>290.204621375357i</v>
      </c>
      <c r="J873" t="str">
        <f t="shared" si="386"/>
        <v>-71.0373262788266+62.7645268562738i</v>
      </c>
      <c r="K873" t="str">
        <f t="shared" si="393"/>
        <v>2.02706310874165-2.2942440683604i</v>
      </c>
      <c r="L873" t="str">
        <f t="shared" si="394"/>
        <v>0.125216918093398-0.120444778837766i</v>
      </c>
      <c r="M873" t="str">
        <f t="shared" si="395"/>
        <v>2.15228002683505-2.41468884719817i</v>
      </c>
      <c r="N873" t="str">
        <f t="shared" si="396"/>
        <v>-0.327739828250282i</v>
      </c>
      <c r="O873" t="str">
        <f t="shared" si="397"/>
        <v>0.946772319434169-0.321903984369941i</v>
      </c>
      <c r="P873" t="str">
        <f t="shared" si="398"/>
        <v>0.053227680565831+0.321903984369941i</v>
      </c>
      <c r="Q873" t="str">
        <f t="shared" si="399"/>
        <v>-0.053227680565831+0.00583584388034097i</v>
      </c>
      <c r="R873" t="str">
        <f t="shared" si="400"/>
        <v>-0.332934656669018-6.08418280875659i</v>
      </c>
      <c r="S873" t="str">
        <f t="shared" si="401"/>
        <v>0.0338302127575397i</v>
      </c>
      <c r="T873" t="str">
        <f t="shared" si="402"/>
        <v>0.205829198876001-0.0112632502694713i</v>
      </c>
      <c r="U873" t="str">
        <f t="shared" si="403"/>
        <v>0.0000500000000000002-0.00326311032705735i</v>
      </c>
      <c r="V873" t="str">
        <f t="shared" si="404"/>
        <v>3.33333333333333E-06-0.00358942135976309i</v>
      </c>
      <c r="W873" t="str">
        <f t="shared" si="405"/>
        <v>0.0000144739912921934-0.00170933659588427i</v>
      </c>
      <c r="X873" t="str">
        <f t="shared" si="406"/>
        <v>0.0000695575495189767-0.0017066241716828i</v>
      </c>
      <c r="Y873" t="str">
        <f t="shared" si="407"/>
        <v>0.009+0.0464327394200571i</v>
      </c>
      <c r="Z873" t="str">
        <f t="shared" si="408"/>
        <v>-0.508861771832634-0.124959585392453i</v>
      </c>
      <c r="AA873" t="str">
        <f t="shared" si="409"/>
        <v>60.9664797032435-300.653453336273i</v>
      </c>
      <c r="AB873" t="str">
        <f t="shared" si="410"/>
        <v>1.42183983980854-0.0778049861065453i</v>
      </c>
      <c r="AC873" t="str">
        <f t="shared" si="411"/>
        <v>3.87232265637038-3.60075892127301i</v>
      </c>
      <c r="AD873" t="str">
        <f t="shared" si="412"/>
        <v>0.206935182403759+0.172330349838291i</v>
      </c>
      <c r="AE873" t="str">
        <f t="shared" si="413"/>
        <v>-0.0837670745061569-0.113550861755536i</v>
      </c>
      <c r="AF873" t="str">
        <f t="shared" si="414"/>
        <v>-12.8555488393265-3.48325251294727i</v>
      </c>
      <c r="AG873" t="str">
        <f t="shared" si="415"/>
        <v>1.233228724297-0.187188036799469i</v>
      </c>
      <c r="AH873" t="str">
        <f t="shared" si="416"/>
        <v>0.329320499513792+1.47027501377502i</v>
      </c>
      <c r="AI873">
        <f t="shared" si="417"/>
        <v>3.560565834033115</v>
      </c>
      <c r="AJ873">
        <f t="shared" si="418"/>
        <v>77.374946224768962</v>
      </c>
      <c r="AK873"/>
      <c r="AL873"/>
      <c r="AM873"/>
      <c r="AN873"/>
    </row>
    <row r="874" spans="1:40" x14ac:dyDescent="0.25">
      <c r="A874"/>
      <c r="B874">
        <f t="shared" si="419"/>
        <v>74000</v>
      </c>
      <c r="C874" s="186" t="str">
        <f t="shared" si="387"/>
        <v>-0.0000139565868110097+0.0330948933168465i</v>
      </c>
      <c r="D874" s="158" t="str">
        <f t="shared" si="388"/>
        <v>-5.95711295750484+0.253727515429157i</v>
      </c>
      <c r="E874" t="str">
        <f t="shared" si="389"/>
        <v>2870</v>
      </c>
      <c r="F874" t="str">
        <f t="shared" si="390"/>
        <v>0.777000777000777</v>
      </c>
      <c r="G874" t="str">
        <f t="shared" si="385"/>
        <v>0.777000777000777</v>
      </c>
      <c r="H874" t="str">
        <f t="shared" si="391"/>
        <v>6.90288551164166+3.73493143871132i</v>
      </c>
      <c r="I874" t="str">
        <f t="shared" si="392"/>
        <v>290.597320457056i</v>
      </c>
      <c r="J874" t="str">
        <f t="shared" si="386"/>
        <v>-71.2324171205383+62.8494585570266i</v>
      </c>
      <c r="K874" t="str">
        <f t="shared" si="393"/>
        <v>2.02389829345777-2.29384899661974i</v>
      </c>
      <c r="L874" t="str">
        <f t="shared" si="394"/>
        <v>0.125054159232032-0.120450994490019i</v>
      </c>
      <c r="M874" t="str">
        <f t="shared" si="395"/>
        <v>2.1489524526898-2.41429999110976i</v>
      </c>
      <c r="N874" t="str">
        <f t="shared" si="396"/>
        <v>-0.328183319222204i</v>
      </c>
      <c r="O874" t="str">
        <f t="shared" si="397"/>
        <v>0.946629464820359-0.322323837675592i</v>
      </c>
      <c r="P874" t="str">
        <f t="shared" si="398"/>
        <v>0.053370535179641+0.322323837675592i</v>
      </c>
      <c r="Q874" t="str">
        <f t="shared" si="399"/>
        <v>-0.053370535179641+0.00585948154661203i</v>
      </c>
      <c r="R874" t="str">
        <f t="shared" si="400"/>
        <v>-0.332933574666389-6.0759116377813i</v>
      </c>
      <c r="S874" t="str">
        <f t="shared" si="401"/>
        <v>0.0338759911239234i</v>
      </c>
      <c r="T874" t="str">
        <f t="shared" si="402"/>
        <v>0.205827528711222-0.0112784548202547i</v>
      </c>
      <c r="U874" t="str">
        <f t="shared" si="403"/>
        <v>0.0000499999999999998-0.00325870071850728i</v>
      </c>
      <c r="V874" t="str">
        <f t="shared" si="404"/>
        <v>3.33333333333333E-06-0.003584570790358i</v>
      </c>
      <c r="W874" t="str">
        <f t="shared" si="405"/>
        <v>0.000014473989430511-0.00170702692044045i</v>
      </c>
      <c r="X874" t="str">
        <f t="shared" si="406"/>
        <v>0.0000694089328894308-0.0017043229520193i</v>
      </c>
      <c r="Y874" t="str">
        <f t="shared" si="407"/>
        <v>0.009+0.0464955712731289i</v>
      </c>
      <c r="Z874" t="str">
        <f t="shared" si="408"/>
        <v>-0.507505116508788-0.124455037681473i</v>
      </c>
      <c r="AA874" t="str">
        <f t="shared" si="409"/>
        <v>60.7953606657264-300.251109691932i</v>
      </c>
      <c r="AB874" t="str">
        <f t="shared" si="410"/>
        <v>1.42182830253961-0.0779100170553527i</v>
      </c>
      <c r="AC874" t="str">
        <f t="shared" si="411"/>
        <v>3.86734326456217-3.60014498042119i</v>
      </c>
      <c r="AD874" t="str">
        <f t="shared" si="412"/>
        <v>0.207010251323493+0.172562106461528i</v>
      </c>
      <c r="AE874" t="str">
        <f t="shared" si="413"/>
        <v>-0.0835825382543789-0.113339620573676i</v>
      </c>
      <c r="AF874" t="str">
        <f t="shared" si="414"/>
        <v>-12.8599984691465-3.48120392328216i</v>
      </c>
      <c r="AG874" t="str">
        <f t="shared" si="415"/>
        <v>1.23311796118457-0.187023977484065i</v>
      </c>
      <c r="AH874" t="str">
        <f t="shared" si="416"/>
        <v>0.329072866575459+1.4678723208365i</v>
      </c>
      <c r="AI874">
        <f t="shared" si="417"/>
        <v>3.5467267484871821</v>
      </c>
      <c r="AJ874">
        <f t="shared" si="418"/>
        <v>77.364147903955043</v>
      </c>
      <c r="AK874"/>
      <c r="AL874"/>
      <c r="AM874"/>
      <c r="AN874"/>
    </row>
    <row r="875" spans="1:40" x14ac:dyDescent="0.25">
      <c r="A875"/>
      <c r="B875">
        <f t="shared" si="419"/>
        <v>74100</v>
      </c>
      <c r="C875" s="186" t="str">
        <f t="shared" si="387"/>
        <v>-0.0000139189426357403+0.0330502308585883i</v>
      </c>
      <c r="D875" s="158" t="str">
        <f t="shared" si="388"/>
        <v>-5.9571126688995+0.253385103249177i</v>
      </c>
      <c r="E875" t="str">
        <f t="shared" si="389"/>
        <v>2870</v>
      </c>
      <c r="F875" t="str">
        <f t="shared" si="390"/>
        <v>0.777000777000777</v>
      </c>
      <c r="G875" t="str">
        <f t="shared" si="385"/>
        <v>0.777000777000777</v>
      </c>
      <c r="H875" t="str">
        <f t="shared" si="391"/>
        <v>6.90732373342722+3.73253898694964i</v>
      </c>
      <c r="I875" t="str">
        <f t="shared" si="392"/>
        <v>290.990019538755i</v>
      </c>
      <c r="J875" t="str">
        <f t="shared" si="386"/>
        <v>-71.4277717767755+62.9343902577793i</v>
      </c>
      <c r="K875" t="str">
        <f t="shared" si="393"/>
        <v>2.02073908216595-2.29345020091808i</v>
      </c>
      <c r="L875" t="str">
        <f t="shared" si="394"/>
        <v>0.124891603697967-0.120456982553091i</v>
      </c>
      <c r="M875" t="str">
        <f t="shared" si="395"/>
        <v>2.14563068586392-2.41390718347117i</v>
      </c>
      <c r="N875" t="str">
        <f t="shared" si="396"/>
        <v>-0.328626810194126i</v>
      </c>
      <c r="O875" t="str">
        <f t="shared" si="397"/>
        <v>0.946486424019452-0.322743627585224i</v>
      </c>
      <c r="P875" t="str">
        <f t="shared" si="398"/>
        <v>0.053513575980548+0.322743627585224i</v>
      </c>
      <c r="Q875" t="str">
        <f t="shared" si="399"/>
        <v>-0.053513575980548+0.00588318260890197i</v>
      </c>
      <c r="R875" t="str">
        <f t="shared" si="400"/>
        <v>-0.33293249118809-6.06766272441499i</v>
      </c>
      <c r="S875" t="str">
        <f t="shared" si="401"/>
        <v>0.0339217694903071i</v>
      </c>
      <c r="T875" t="str">
        <f t="shared" si="402"/>
        <v>0.205825856282534-0.0112936592219161i</v>
      </c>
      <c r="U875" t="str">
        <f t="shared" si="403"/>
        <v>0.0000499999999999998-0.00325430301173466i</v>
      </c>
      <c r="V875" t="str">
        <f t="shared" si="404"/>
        <v>3.33333333333333E-06-0.00357973331290813i</v>
      </c>
      <c r="W875" t="str">
        <f t="shared" si="405"/>
        <v>0.0000144739875663121-0.00170472347926094i</v>
      </c>
      <c r="X875" t="str">
        <f t="shared" si="406"/>
        <v>0.0000692609167000994-0.0017020279244693i</v>
      </c>
      <c r="Y875" t="str">
        <f t="shared" si="407"/>
        <v>0.009+0.0465584031262007i</v>
      </c>
      <c r="Z875" t="str">
        <f t="shared" si="408"/>
        <v>-0.506153837902777-0.123953262579188i</v>
      </c>
      <c r="AA875" t="str">
        <f t="shared" si="409"/>
        <v>60.6249681350852-299.849827040798i</v>
      </c>
      <c r="AB875" t="str">
        <f t="shared" si="410"/>
        <v>1.4218167496319-0.0780150469740459i</v>
      </c>
      <c r="AC875" t="str">
        <f t="shared" si="411"/>
        <v>3.86237256537601-3.5995251442627i</v>
      </c>
      <c r="AD875" t="str">
        <f t="shared" si="412"/>
        <v>0.207085418157967+0.172793823329868i</v>
      </c>
      <c r="AE875" t="str">
        <f t="shared" si="413"/>
        <v>-0.0833987210190875-0.113129170057563i</v>
      </c>
      <c r="AF875" t="str">
        <f t="shared" si="414"/>
        <v>-12.8644364023267-3.47915388370046i</v>
      </c>
      <c r="AG875" t="str">
        <f t="shared" si="415"/>
        <v>1.23300761659681-0.18686044255817i</v>
      </c>
      <c r="AH875" t="str">
        <f t="shared" si="416"/>
        <v>0.3288252607108+1.46547710411616i</v>
      </c>
      <c r="AI875">
        <f t="shared" si="417"/>
        <v>3.532908110105871</v>
      </c>
      <c r="AJ875">
        <f t="shared" si="418"/>
        <v>77.353376526372855</v>
      </c>
      <c r="AK875"/>
      <c r="AL875"/>
      <c r="AM875"/>
      <c r="AN875"/>
    </row>
    <row r="876" spans="1:40" x14ac:dyDescent="0.25">
      <c r="A876"/>
      <c r="B876">
        <f t="shared" si="419"/>
        <v>74200</v>
      </c>
      <c r="C876" s="186" t="str">
        <f t="shared" si="387"/>
        <v>-0.0000138814505580208+0.0330056887842507i</v>
      </c>
      <c r="D876" s="158" t="str">
        <f t="shared" si="388"/>
        <v>-5.95711238146024+0.253043614012589i</v>
      </c>
      <c r="E876" t="str">
        <f t="shared" si="389"/>
        <v>2870</v>
      </c>
      <c r="F876" t="str">
        <f t="shared" si="390"/>
        <v>0.777000777000777</v>
      </c>
      <c r="G876" t="str">
        <f t="shared" si="385"/>
        <v>0.777000777000777</v>
      </c>
      <c r="H876" t="str">
        <f t="shared" si="391"/>
        <v>6.91175029137312+3.73014603431847i</v>
      </c>
      <c r="I876" t="str">
        <f t="shared" si="392"/>
        <v>291.382718620453i</v>
      </c>
      <c r="J876" t="str">
        <f t="shared" si="386"/>
        <v>-71.6233902475384+63.0193219585321i</v>
      </c>
      <c r="K876" t="str">
        <f t="shared" si="393"/>
        <v>2.01758546864029-2.29304770167591i</v>
      </c>
      <c r="L876" t="str">
        <f t="shared" si="394"/>
        <v>0.124729251554272-0.120462743881852i</v>
      </c>
      <c r="M876" t="str">
        <f t="shared" si="395"/>
        <v>2.14231472019456-2.41351044555776i</v>
      </c>
      <c r="N876" t="str">
        <f t="shared" si="396"/>
        <v>-0.329070301166047i</v>
      </c>
      <c r="O876" t="str">
        <f t="shared" si="397"/>
        <v>0.946343197059584-0.32316335401627i</v>
      </c>
      <c r="P876" t="str">
        <f t="shared" si="398"/>
        <v>0.053656802940416+0.32316335401627i</v>
      </c>
      <c r="Q876" t="str">
        <f t="shared" si="399"/>
        <v>-0.053656802940416+0.00590694714977702i</v>
      </c>
      <c r="R876" t="str">
        <f t="shared" si="400"/>
        <v>-0.332931406234001-6.05943597866687i</v>
      </c>
      <c r="S876" t="str">
        <f t="shared" si="401"/>
        <v>0.0339675478566908i</v>
      </c>
      <c r="T876" t="str">
        <f t="shared" si="402"/>
        <v>0.205824181589921-0.0113088634742488i</v>
      </c>
      <c r="U876" t="str">
        <f t="shared" si="403"/>
        <v>0.0000499999999999998-0.00324991715861911i</v>
      </c>
      <c r="V876" t="str">
        <f t="shared" si="404"/>
        <v>3.33333333333333E-06-0.00357490887448103i</v>
      </c>
      <c r="W876" t="str">
        <f t="shared" si="405"/>
        <v>0.0000144739856995962-0.00170242624713984i</v>
      </c>
      <c r="X876" t="str">
        <f t="shared" si="406"/>
        <v>0.0000691134977218512-0.00169973906410115i</v>
      </c>
      <c r="Y876" t="str">
        <f t="shared" si="407"/>
        <v>0.009+0.0466212349792725i</v>
      </c>
      <c r="Z876" t="str">
        <f t="shared" si="408"/>
        <v>-0.504807907943228-0.123454240933183i</v>
      </c>
      <c r="AA876" t="str">
        <f t="shared" si="409"/>
        <v>60.4552979730243-299.449601289902i</v>
      </c>
      <c r="AB876" t="str">
        <f t="shared" si="410"/>
        <v>1.42180518108531-0.078120075861197i</v>
      </c>
      <c r="AC876" t="str">
        <f t="shared" si="411"/>
        <v>3.85741054958919-3.5988994445577i</v>
      </c>
      <c r="AD876" t="str">
        <f t="shared" si="412"/>
        <v>0.207160682894931+0.173025500439574i</v>
      </c>
      <c r="AE876" t="str">
        <f t="shared" si="413"/>
        <v>-0.0832156191214288-0.112919505755725i</v>
      </c>
      <c r="AF876" t="str">
        <f t="shared" si="414"/>
        <v>-12.8688626728334-3.47710242030588i</v>
      </c>
      <c r="AG876" t="str">
        <f t="shared" si="415"/>
        <v>1.23289768811501-0.186697430069566i</v>
      </c>
      <c r="AH876" t="str">
        <f t="shared" si="416"/>
        <v>0.328577686456753+1.46308933039416i</v>
      </c>
      <c r="AI876">
        <f t="shared" si="417"/>
        <v>3.5191098659935287</v>
      </c>
      <c r="AJ876">
        <f t="shared" si="418"/>
        <v>77.34263193174867</v>
      </c>
      <c r="AK876"/>
      <c r="AL876"/>
      <c r="AM876"/>
      <c r="AN876"/>
    </row>
    <row r="877" spans="1:40" x14ac:dyDescent="0.25">
      <c r="A877"/>
      <c r="B877">
        <f t="shared" si="419"/>
        <v>74300</v>
      </c>
      <c r="C877" s="186" t="str">
        <f t="shared" si="387"/>
        <v>-0.0000138441097595733+0.0329612666077617i</v>
      </c>
      <c r="D877" s="158" t="str">
        <f t="shared" si="388"/>
        <v>-5.95711209518079+0.25270304399284i</v>
      </c>
      <c r="E877" t="str">
        <f t="shared" si="389"/>
        <v>2870</v>
      </c>
      <c r="F877" t="str">
        <f t="shared" si="390"/>
        <v>0.777000777000777</v>
      </c>
      <c r="G877" t="str">
        <f t="shared" si="385"/>
        <v>0.777000777000777</v>
      </c>
      <c r="H877" t="str">
        <f t="shared" si="391"/>
        <v>6.9161652193699+3.7277526030055i</v>
      </c>
      <c r="I877" t="str">
        <f t="shared" si="392"/>
        <v>291.775417702152i</v>
      </c>
      <c r="J877" t="str">
        <f t="shared" si="386"/>
        <v>-71.8192725328269+63.1042536592848i</v>
      </c>
      <c r="K877" t="str">
        <f t="shared" si="393"/>
        <v>2.01443744662286-2.29264151923066i</v>
      </c>
      <c r="L877" t="str">
        <f t="shared" si="394"/>
        <v>0.124567102861551-0.120468279329116i</v>
      </c>
      <c r="M877" t="str">
        <f t="shared" si="395"/>
        <v>2.13900454948441-2.41310979855978i</v>
      </c>
      <c r="N877" t="str">
        <f t="shared" si="396"/>
        <v>-0.329513792137969i</v>
      </c>
      <c r="O877" t="str">
        <f t="shared" si="397"/>
        <v>0.946199783968924-0.323583016886178i</v>
      </c>
      <c r="P877" t="str">
        <f t="shared" si="398"/>
        <v>0.053800216031076+0.323583016886178i</v>
      </c>
      <c r="Q877" t="str">
        <f t="shared" si="399"/>
        <v>-0.053800216031076+0.00593077525179098i</v>
      </c>
      <c r="R877" t="str">
        <f t="shared" si="400"/>
        <v>-0.332930319804079-6.05123131103033i</v>
      </c>
      <c r="S877" t="str">
        <f t="shared" si="401"/>
        <v>0.0340133262230745i</v>
      </c>
      <c r="T877" t="str">
        <f t="shared" si="402"/>
        <v>0.205822504633357-0.0113240675770487i</v>
      </c>
      <c r="U877" t="str">
        <f t="shared" si="403"/>
        <v>0.0000499999999999998-0.0032455431112993i</v>
      </c>
      <c r="V877" t="str">
        <f t="shared" si="404"/>
        <v>3.33333333333333E-06-0.00357009742242924i</v>
      </c>
      <c r="W877" t="str">
        <f t="shared" si="405"/>
        <v>0.0000144739838303636-0.00170013519900692i</v>
      </c>
      <c r="X877" t="str">
        <f t="shared" si="406"/>
        <v>0.0000689666727472248-0.00169745634611665i</v>
      </c>
      <c r="Y877" t="str">
        <f t="shared" si="407"/>
        <v>0.009+0.0466840668323443i</v>
      </c>
      <c r="Z877" t="str">
        <f t="shared" si="408"/>
        <v>-0.503467298738975-0.122957953750181i</v>
      </c>
      <c r="AA877" t="str">
        <f t="shared" si="409"/>
        <v>60.2863460708288-299.05042836647i</v>
      </c>
      <c r="AB877" t="str">
        <f t="shared" si="410"/>
        <v>1.42179359689966-0.078225103715396i</v>
      </c>
      <c r="AC877" t="str">
        <f t="shared" si="411"/>
        <v>3.8524572079272-3.59826791293925i</v>
      </c>
      <c r="AD877" t="str">
        <f t="shared" si="412"/>
        <v>0.207236045522121+0.173257137786716i</v>
      </c>
      <c r="AE877" t="str">
        <f t="shared" si="413"/>
        <v>-0.0830332289055017-0.112710623249403i</v>
      </c>
      <c r="AF877" t="str">
        <f t="shared" si="414"/>
        <v>-12.8732773145507-3.47504955901266i</v>
      </c>
      <c r="AG877" t="str">
        <f t="shared" si="415"/>
        <v>1.23278817333753-0.186534938075015i</v>
      </c>
      <c r="AH877" t="str">
        <f t="shared" si="416"/>
        <v>0.328330148294102+1.4607089666361i</v>
      </c>
      <c r="AI877">
        <f t="shared" si="417"/>
        <v>3.5053319634330178</v>
      </c>
      <c r="AJ877">
        <f t="shared" si="418"/>
        <v>77.331913960739811</v>
      </c>
      <c r="AK877"/>
      <c r="AL877"/>
      <c r="AM877"/>
      <c r="AN877"/>
    </row>
    <row r="878" spans="1:40" x14ac:dyDescent="0.25">
      <c r="A878"/>
      <c r="B878">
        <f t="shared" si="419"/>
        <v>74400</v>
      </c>
      <c r="C878" s="186" t="str">
        <f t="shared" si="387"/>
        <v>-0.0000138069194276154+0.0329169638456625i</v>
      </c>
      <c r="D878" s="158" t="str">
        <f t="shared" si="388"/>
        <v>-5.95711181005491+0.252363389483413i</v>
      </c>
      <c r="E878" t="str">
        <f t="shared" si="389"/>
        <v>2870</v>
      </c>
      <c r="F878" t="str">
        <f t="shared" si="390"/>
        <v>0.777000777000777</v>
      </c>
      <c r="G878" t="str">
        <f t="shared" si="385"/>
        <v>0.777000777000777</v>
      </c>
      <c r="H878" t="str">
        <f t="shared" si="391"/>
        <v>6.92056855122566+3.7253587150303i</v>
      </c>
      <c r="I878" t="str">
        <f t="shared" si="392"/>
        <v>292.168116783851i</v>
      </c>
      <c r="J878" t="str">
        <f t="shared" si="386"/>
        <v>-72.0154186326411+63.1891853600375i</v>
      </c>
      <c r="K878" t="str">
        <f t="shared" si="393"/>
        <v>2.01129500982409-2.29223167383682i</v>
      </c>
      <c r="L878" t="str">
        <f t="shared" si="394"/>
        <v>0.124405157677962-0.120473589745643i</v>
      </c>
      <c r="M878" t="str">
        <f t="shared" si="395"/>
        <v>2.13570016750205-2.41270526358246i</v>
      </c>
      <c r="N878" t="str">
        <f t="shared" si="396"/>
        <v>-0.329957283109891i</v>
      </c>
      <c r="O878" t="str">
        <f t="shared" si="397"/>
        <v>0.94605618477568-0.324002616112408i</v>
      </c>
      <c r="P878" t="str">
        <f t="shared" si="398"/>
        <v>0.05394381522432+0.324002616112408i</v>
      </c>
      <c r="Q878" t="str">
        <f t="shared" si="399"/>
        <v>-0.05394381522432+0.00595466699748298i</v>
      </c>
      <c r="R878" t="str">
        <f t="shared" si="400"/>
        <v>-0.332929231898464-6.04304863248019i</v>
      </c>
      <c r="S878" t="str">
        <f t="shared" si="401"/>
        <v>0.034059104589458i</v>
      </c>
      <c r="T878" t="str">
        <f t="shared" si="402"/>
        <v>0.205820825412824-0.0113392715301177i</v>
      </c>
      <c r="U878" t="str">
        <f t="shared" si="403"/>
        <v>0.00005-0.00324118082217122i</v>
      </c>
      <c r="V878" t="str">
        <f t="shared" si="404"/>
        <v>3.33333333333333E-06-0.00356529890438833i</v>
      </c>
      <c r="W878" t="str">
        <f t="shared" si="405"/>
        <v>0.0000144739819586138-0.00169785030992676i</v>
      </c>
      <c r="X878" t="str">
        <f t="shared" si="406"/>
        <v>0.0000688204385902565-0.0016951797458503i</v>
      </c>
      <c r="Y878" t="str">
        <f t="shared" si="407"/>
        <v>0.009+0.0467468986854161i</v>
      </c>
      <c r="Z878" t="str">
        <f t="shared" si="408"/>
        <v>-0.502131982577741-0.122464382194506i</v>
      </c>
      <c r="AA878" t="str">
        <f t="shared" si="409"/>
        <v>60.1181083491106-298.652304217804i</v>
      </c>
      <c r="AB878" t="str">
        <f t="shared" si="410"/>
        <v>1.42178199707482-0.0783301305352744i</v>
      </c>
      <c r="AC878" t="str">
        <f t="shared" si="411"/>
        <v>3.84751253106453-3.59763058091384i</v>
      </c>
      <c r="AD878" t="str">
        <f t="shared" si="412"/>
        <v>0.207311506027274+0.173488735367177i</v>
      </c>
      <c r="AE878" t="str">
        <f t="shared" si="413"/>
        <v>-0.0828515467382049-0.112502518152268i</v>
      </c>
      <c r="AF878" t="str">
        <f t="shared" si="414"/>
        <v>-12.8776803612806-3.47299532554689i</v>
      </c>
      <c r="AG878" t="str">
        <f t="shared" si="415"/>
        <v>1.23267906987967-0.186372964640231i</v>
      </c>
      <c r="AH878" t="str">
        <f t="shared" si="416"/>
        <v>0.328082650648143+1.45833597999193i</v>
      </c>
      <c r="AI878">
        <f t="shared" si="417"/>
        <v>3.4915743498857976</v>
      </c>
      <c r="AJ878">
        <f t="shared" si="418"/>
        <v>77.321222454927636</v>
      </c>
      <c r="AK878"/>
      <c r="AL878"/>
      <c r="AM878"/>
      <c r="AN878"/>
    </row>
    <row r="879" spans="1:40" x14ac:dyDescent="0.25">
      <c r="A879"/>
      <c r="B879">
        <f t="shared" si="419"/>
        <v>74500</v>
      </c>
      <c r="C879" s="186" t="str">
        <f t="shared" si="387"/>
        <v>-0.000013769878754816+0.03287278001709i</v>
      </c>
      <c r="D879" s="158" t="str">
        <f t="shared" si="388"/>
        <v>-5.95711152607641+0.25202464679769i</v>
      </c>
      <c r="E879" t="str">
        <f t="shared" si="389"/>
        <v>2870</v>
      </c>
      <c r="F879" t="str">
        <f t="shared" si="390"/>
        <v>0.777000777000777</v>
      </c>
      <c r="G879" t="str">
        <f t="shared" si="385"/>
        <v>0.777000777000777</v>
      </c>
      <c r="H879" t="str">
        <f t="shared" si="391"/>
        <v>6.92496032066628+3.72296439224533i</v>
      </c>
      <c r="I879" t="str">
        <f t="shared" si="392"/>
        <v>292.56081586555i</v>
      </c>
      <c r="J879" t="str">
        <f t="shared" si="386"/>
        <v>-72.2118285469809+63.2741170607903i</v>
      </c>
      <c r="K879" t="str">
        <f t="shared" si="393"/>
        <v>2.00815815192313-2.29181818566627i</v>
      </c>
      <c r="L879" t="str">
        <f t="shared" si="394"/>
        <v>0.124243416059224-0.120478675980134i</v>
      </c>
      <c r="M879" t="str">
        <f t="shared" si="395"/>
        <v>2.13240156798235-2.4122968616464i</v>
      </c>
      <c r="N879" t="str">
        <f t="shared" si="396"/>
        <v>-0.330400774081813i</v>
      </c>
      <c r="O879" t="str">
        <f t="shared" si="397"/>
        <v>0.945912399508095-0.324422151612429i</v>
      </c>
      <c r="P879" t="str">
        <f t="shared" si="398"/>
        <v>0.054087600491905+0.324422151612429i</v>
      </c>
      <c r="Q879" t="str">
        <f t="shared" si="399"/>
        <v>-0.054087600491905+0.00597862246938402i</v>
      </c>
      <c r="R879" t="str">
        <f t="shared" si="400"/>
        <v>-0.332928142516857-6.03488785446903i</v>
      </c>
      <c r="S879" t="str">
        <f t="shared" si="401"/>
        <v>0.0341048829558417i</v>
      </c>
      <c r="T879" t="str">
        <f t="shared" si="402"/>
        <v>0.205819143928297-0.0113544753332432i</v>
      </c>
      <c r="U879" t="str">
        <f t="shared" si="403"/>
        <v>0.00005-0.00323683024388642i</v>
      </c>
      <c r="V879" t="str">
        <f t="shared" si="404"/>
        <v>3.33333333333333E-06-0.00356051326827507i</v>
      </c>
      <c r="W879" t="str">
        <f t="shared" si="405"/>
        <v>0.0000144739800843474-0.00169557155509779i</v>
      </c>
      <c r="X879" t="str">
        <f t="shared" si="406"/>
        <v>0.0000686747920863053-0.0016929092387683i</v>
      </c>
      <c r="Y879" t="str">
        <f t="shared" si="407"/>
        <v>0.009+0.0468097305384879i</v>
      </c>
      <c r="Z879" t="str">
        <f t="shared" si="408"/>
        <v>-0.500801931924759-0.121973507586552i</v>
      </c>
      <c r="AA879" t="str">
        <f t="shared" si="409"/>
        <v>59.9505807575556-298.255224811165i</v>
      </c>
      <c r="AB879" t="str">
        <f t="shared" si="410"/>
        <v>1.42177038161063-0.0784351563193638i</v>
      </c>
      <c r="AC879" t="str">
        <f t="shared" si="411"/>
        <v>3.84257650962543-3.59698747986148i</v>
      </c>
      <c r="AD879" t="str">
        <f t="shared" si="412"/>
        <v>0.207387064398107+0.173720293176654i</v>
      </c>
      <c r="AE879" t="str">
        <f t="shared" si="413"/>
        <v>-0.0826705690090558-0.112295186110119i</v>
      </c>
      <c r="AF879" t="str">
        <f t="shared" si="414"/>
        <v>-12.8820718467427-3.47093974544764i</v>
      </c>
      <c r="AG879" t="str">
        <f t="shared" si="415"/>
        <v>1.23257037537353-0.186211507839812i</v>
      </c>
      <c r="AH879" t="str">
        <f t="shared" si="416"/>
        <v>0.327835197889202+1.45597033779452i</v>
      </c>
      <c r="AI879">
        <f t="shared" si="417"/>
        <v>3.4778369729899006</v>
      </c>
      <c r="AJ879">
        <f t="shared" si="418"/>
        <v>77.310557256812984</v>
      </c>
      <c r="AK879"/>
      <c r="AL879"/>
      <c r="AM879"/>
      <c r="AN879"/>
    </row>
    <row r="880" spans="1:40" x14ac:dyDescent="0.25">
      <c r="A880"/>
      <c r="B880">
        <f t="shared" si="419"/>
        <v>74600</v>
      </c>
      <c r="C880" s="186" t="str">
        <f t="shared" si="387"/>
        <v>-0.0000137329869392516+0.0328287146437599i</v>
      </c>
      <c r="D880" s="158" t="str">
        <f t="shared" si="388"/>
        <v>-5.95711124323916+0.251686812268826i</v>
      </c>
      <c r="E880" t="str">
        <f t="shared" si="389"/>
        <v>2870</v>
      </c>
      <c r="F880" t="str">
        <f t="shared" si="390"/>
        <v>0.777000777000777</v>
      </c>
      <c r="G880" t="str">
        <f t="shared" si="385"/>
        <v>0.777000777000777</v>
      </c>
      <c r="H880" t="str">
        <f t="shared" si="391"/>
        <v>6.92934056133523+3.720569656337i</v>
      </c>
      <c r="I880" t="str">
        <f t="shared" si="392"/>
        <v>292.953514947248i</v>
      </c>
      <c r="J880" t="str">
        <f t="shared" si="386"/>
        <v>-72.4085022758464+63.359048761543i</v>
      </c>
      <c r="K880" t="str">
        <f t="shared" si="393"/>
        <v>2.00502686656827-2.29140107480846i</v>
      </c>
      <c r="L880" t="str">
        <f t="shared" si="394"/>
        <v>0.124081878058642-0.12048353887923i</v>
      </c>
      <c r="M880" t="str">
        <f t="shared" si="395"/>
        <v>2.12910874462691-2.41188461368769i</v>
      </c>
      <c r="N880" t="str">
        <f t="shared" si="396"/>
        <v>-0.330844265053735i</v>
      </c>
      <c r="O880" t="str">
        <f t="shared" si="397"/>
        <v>0.94576842819445-0.324841623303726i</v>
      </c>
      <c r="P880" t="str">
        <f t="shared" si="398"/>
        <v>0.05423157180555+0.324841623303726i</v>
      </c>
      <c r="Q880" t="str">
        <f t="shared" si="399"/>
        <v>-0.05423157180555+0.00600264175000897i</v>
      </c>
      <c r="R880" t="str">
        <f t="shared" si="400"/>
        <v>-0.332927051659313-6.02674888892442i</v>
      </c>
      <c r="S880" t="str">
        <f t="shared" si="401"/>
        <v>0.0341506613222254i</v>
      </c>
      <c r="T880" t="str">
        <f t="shared" si="402"/>
        <v>0.205817460179756-0.0113696789862242i</v>
      </c>
      <c r="U880" t="str">
        <f t="shared" si="403"/>
        <v>0.00005-0.00323249132935038i</v>
      </c>
      <c r="V880" t="str">
        <f t="shared" si="404"/>
        <v>3.33333333333333E-06-0.00355574046228542i</v>
      </c>
      <c r="W880" t="str">
        <f t="shared" si="405"/>
        <v>0.000014473978207564-0.00169329890985143i</v>
      </c>
      <c r="X880" t="str">
        <f t="shared" si="406"/>
        <v>0.0000685297300918826-0.00169064480046771i</v>
      </c>
      <c r="Y880" t="str">
        <f t="shared" si="407"/>
        <v>0.009+0.0468725623915597i</v>
      </c>
      <c r="Z880" t="str">
        <f t="shared" si="408"/>
        <v>-0.499477119421451-0.121485311401272i</v>
      </c>
      <c r="AA880" t="str">
        <f t="shared" si="409"/>
        <v>59.7837592746762-297.859186133664i</v>
      </c>
      <c r="AB880" t="str">
        <f t="shared" si="410"/>
        <v>1.42175875050693-0.0785401810662756i</v>
      </c>
      <c r="AC880" t="str">
        <f t="shared" si="411"/>
        <v>3.83764913418414-3.59633864103629i</v>
      </c>
      <c r="AD880" t="str">
        <f t="shared" si="412"/>
        <v>0.207462720622335+0.173951811210658i</v>
      </c>
      <c r="AE880" t="str">
        <f t="shared" si="413"/>
        <v>-0.0824902921300391-0.112088622800603i</v>
      </c>
      <c r="AF880" t="str">
        <f t="shared" si="414"/>
        <v>-12.8864518045744-3.46888284406817i</v>
      </c>
      <c r="AG880" t="str">
        <f t="shared" si="415"/>
        <v>1.23246208746785-0.186050565757214i</v>
      </c>
      <c r="AH880" t="str">
        <f t="shared" si="416"/>
        <v>0.327587794333304+1.45361200755861i</v>
      </c>
      <c r="AI880">
        <f t="shared" si="417"/>
        <v>3.4641197805601891</v>
      </c>
      <c r="AJ880">
        <f t="shared" si="418"/>
        <v>77.29991820980888</v>
      </c>
      <c r="AK880"/>
      <c r="AL880"/>
      <c r="AM880"/>
      <c r="AN880"/>
    </row>
    <row r="881" spans="1:40" x14ac:dyDescent="0.25">
      <c r="A881"/>
      <c r="B881">
        <f t="shared" si="419"/>
        <v>74700</v>
      </c>
      <c r="C881" s="186" t="str">
        <f t="shared" si="387"/>
        <v>-0.0000136962431843625+0.0327847672499484i</v>
      </c>
      <c r="D881" s="158" t="str">
        <f t="shared" si="388"/>
        <v>-5.95711096153704+0.251349882249605i</v>
      </c>
      <c r="E881" t="str">
        <f t="shared" si="389"/>
        <v>2870</v>
      </c>
      <c r="F881" t="str">
        <f t="shared" si="390"/>
        <v>0.777000777000777</v>
      </c>
      <c r="G881" t="str">
        <f t="shared" si="385"/>
        <v>0.777000777000777</v>
      </c>
      <c r="H881" t="str">
        <f t="shared" si="391"/>
        <v>6.93370930679331+3.71817452882681i</v>
      </c>
      <c r="I881" t="str">
        <f t="shared" si="392"/>
        <v>293.346214028947i</v>
      </c>
      <c r="J881" t="str">
        <f t="shared" si="386"/>
        <v>-72.6054398192375+63.4439804622958i</v>
      </c>
      <c r="K881" t="str">
        <f t="shared" si="393"/>
        <v>2.00190114737727-2.29098036127072i</v>
      </c>
      <c r="L881" t="str">
        <f t="shared" si="394"/>
        <v>0.123920543727111-0.120488179287514i</v>
      </c>
      <c r="M881" t="str">
        <f t="shared" si="395"/>
        <v>2.12582169110438-2.41146854055823i</v>
      </c>
      <c r="N881" t="str">
        <f t="shared" si="396"/>
        <v>-0.331287756025657i</v>
      </c>
      <c r="O881" t="str">
        <f t="shared" si="397"/>
        <v>0.945624270863061-0.325261031103796i</v>
      </c>
      <c r="P881" t="str">
        <f t="shared" si="398"/>
        <v>0.054375729136939+0.325261031103796i</v>
      </c>
      <c r="Q881" t="str">
        <f t="shared" si="399"/>
        <v>-0.054375729136939+0.00602672492186102i</v>
      </c>
      <c r="R881" t="str">
        <f t="shared" si="400"/>
        <v>-0.332925959325834-6.01863164824538i</v>
      </c>
      <c r="S881" t="str">
        <f t="shared" si="401"/>
        <v>0.0341964396886091i</v>
      </c>
      <c r="T881" t="str">
        <f t="shared" si="402"/>
        <v>0.205815774167177-0.0113848824888582i</v>
      </c>
      <c r="U881" t="str">
        <f t="shared" si="403"/>
        <v>0.00005-0.00322816403172073i</v>
      </c>
      <c r="V881" t="str">
        <f t="shared" si="404"/>
        <v>3.33333333333333E-06-0.0035509804348928i</v>
      </c>
      <c r="W881" t="str">
        <f t="shared" si="405"/>
        <v>0.0000144739763282637-0.00169103234965121i</v>
      </c>
      <c r="X881" t="str">
        <f t="shared" si="406"/>
        <v>0.0000683852494844858-0.00168838640667565i</v>
      </c>
      <c r="Y881" t="str">
        <f t="shared" si="407"/>
        <v>0.009+0.0469353942446315i</v>
      </c>
      <c r="Z881" t="str">
        <f t="shared" si="408"/>
        <v>-0.498157517884127-0.120999775266695i</v>
      </c>
      <c r="AA881" t="str">
        <f t="shared" si="409"/>
        <v>59.6176399075645-297.464184192146i</v>
      </c>
      <c r="AB881" t="str">
        <f t="shared" si="410"/>
        <v>1.42174710376357-0.078645204774611i</v>
      </c>
      <c r="AC881" t="str">
        <f t="shared" si="411"/>
        <v>3.83273039526569-3.59568409556684i</v>
      </c>
      <c r="AD881" t="str">
        <f t="shared" si="412"/>
        <v>0.207538474687663+0.174183289464518i</v>
      </c>
      <c r="AE881" t="str">
        <f t="shared" si="413"/>
        <v>-0.0823107125354434-0.111882823932936i</v>
      </c>
      <c r="AF881" t="str">
        <f t="shared" si="414"/>
        <v>-12.8908202683304-3.46682464657721i</v>
      </c>
      <c r="AG881" t="str">
        <f t="shared" si="415"/>
        <v>1.23235420382793-0.185890136484699i</v>
      </c>
      <c r="AH881" t="str">
        <f t="shared" si="416"/>
        <v>0.3273404442427+1.45126095697962i</v>
      </c>
      <c r="AI881">
        <f t="shared" si="417"/>
        <v>3.4504227205875888</v>
      </c>
      <c r="AJ881">
        <f t="shared" si="418"/>
        <v>77.289305158237042</v>
      </c>
      <c r="AK881"/>
      <c r="AL881"/>
      <c r="AM881"/>
      <c r="AN881"/>
    </row>
    <row r="882" spans="1:40" x14ac:dyDescent="0.25">
      <c r="A882"/>
      <c r="B882">
        <f t="shared" si="419"/>
        <v>74800</v>
      </c>
      <c r="C882" s="186" t="str">
        <f t="shared" si="387"/>
        <v>-0.00001365964669891+0.032740937362476i</v>
      </c>
      <c r="D882" s="158" t="str">
        <f t="shared" si="388"/>
        <v>-5.95711068096399+0.251013853112316i</v>
      </c>
      <c r="E882" t="str">
        <f t="shared" si="389"/>
        <v>2870</v>
      </c>
      <c r="F882" t="str">
        <f t="shared" si="390"/>
        <v>0.777000777000777</v>
      </c>
      <c r="G882" t="str">
        <f t="shared" si="385"/>
        <v>0.777000777000777</v>
      </c>
      <c r="H882" t="str">
        <f t="shared" si="391"/>
        <v>6.9380665905189+3.71577903107232i</v>
      </c>
      <c r="I882" t="str">
        <f t="shared" si="392"/>
        <v>293.738913110646i</v>
      </c>
      <c r="J882" t="str">
        <f t="shared" si="386"/>
        <v>-72.8026411771542+63.5289121630485i</v>
      </c>
      <c r="K882" t="str">
        <f t="shared" si="393"/>
        <v>1.99878098793776-2.2905560649784i</v>
      </c>
      <c r="L882" t="str">
        <f t="shared" si="394"/>
        <v>0.123759413113141-0.120492598047504i</v>
      </c>
      <c r="M882" t="str">
        <f t="shared" si="395"/>
        <v>2.1225404010509-2.4110486630259i</v>
      </c>
      <c r="N882" t="str">
        <f t="shared" si="396"/>
        <v>-0.331731246997579i</v>
      </c>
      <c r="O882" t="str">
        <f t="shared" si="397"/>
        <v>0.945479927542282-0.325680374930148i</v>
      </c>
      <c r="P882" t="str">
        <f t="shared" si="398"/>
        <v>0.0545200724577179+0.325680374930148i</v>
      </c>
      <c r="Q882" t="str">
        <f t="shared" si="399"/>
        <v>-0.0545200724577179+0.00605087206743099i</v>
      </c>
      <c r="R882" t="str">
        <f t="shared" si="400"/>
        <v>-0.332924865516361-6.0105360452995i</v>
      </c>
      <c r="S882" t="str">
        <f t="shared" si="401"/>
        <v>0.0342422180549928i</v>
      </c>
      <c r="T882" t="str">
        <f t="shared" si="402"/>
        <v>0.20581408589054-0.0114000858409404i</v>
      </c>
      <c r="U882" t="str">
        <f t="shared" si="403"/>
        <v>0.00005-0.00322384830440559i</v>
      </c>
      <c r="V882" t="str">
        <f t="shared" si="404"/>
        <v>3.33333333333333E-06-0.00354623313484615i</v>
      </c>
      <c r="W882" t="str">
        <f t="shared" si="405"/>
        <v>0.0000144739744464468-0.00168877185009187i</v>
      </c>
      <c r="X882" t="str">
        <f t="shared" si="406"/>
        <v>0.0000682413471624278-0.00168613403324833i</v>
      </c>
      <c r="Y882" t="str">
        <f t="shared" si="407"/>
        <v>0.009+0.0469982260977033i</v>
      </c>
      <c r="Z882" t="str">
        <f t="shared" si="408"/>
        <v>-0.49684310030263-0.120516880962432i</v>
      </c>
      <c r="AA882" t="str">
        <f t="shared" si="409"/>
        <v>59.4522186916464-297.070215013074i</v>
      </c>
      <c r="AB882" t="str">
        <f t="shared" si="410"/>
        <v>1.42173544138041-0.0787502274429552i</v>
      </c>
      <c r="AC882" t="str">
        <f t="shared" si="411"/>
        <v>3.82782028334653-3.59502387445639i</v>
      </c>
      <c r="AD882" t="str">
        <f t="shared" si="412"/>
        <v>0.207614326581787+0.174414727933379i</v>
      </c>
      <c r="AE882" t="str">
        <f t="shared" si="413"/>
        <v>-0.0821318266816958-0.111677785247612i</v>
      </c>
      <c r="AF882" t="str">
        <f t="shared" si="414"/>
        <v>-12.8951772714829-3.46476517796i</v>
      </c>
      <c r="AG882" t="str">
        <f t="shared" si="415"/>
        <v>1.23224672213539-0.18573021812329i</v>
      </c>
      <c r="AH882" t="str">
        <f t="shared" si="416"/>
        <v>0.327093151826484+1.44891715393237i</v>
      </c>
      <c r="AI882">
        <f t="shared" si="417"/>
        <v>3.436745741237913</v>
      </c>
      <c r="AJ882">
        <f t="shared" si="418"/>
        <v>77.27871794731999</v>
      </c>
      <c r="AK882"/>
      <c r="AL882"/>
      <c r="AM882"/>
      <c r="AN882"/>
    </row>
    <row r="883" spans="1:40" x14ac:dyDescent="0.25">
      <c r="A883"/>
      <c r="B883">
        <f t="shared" si="419"/>
        <v>74900</v>
      </c>
      <c r="C883" s="186" t="str">
        <f t="shared" si="387"/>
        <v>-0.000013623196696934+0.0326972245106902i</v>
      </c>
      <c r="D883" s="158" t="str">
        <f t="shared" si="388"/>
        <v>-5.95711040151397+0.250678721248625i</v>
      </c>
      <c r="E883" t="str">
        <f t="shared" si="389"/>
        <v>2870</v>
      </c>
      <c r="F883" t="str">
        <f t="shared" si="390"/>
        <v>0.777000777000777</v>
      </c>
      <c r="G883" t="str">
        <f t="shared" si="385"/>
        <v>0.777000777000777</v>
      </c>
      <c r="H883" t="str">
        <f t="shared" si="391"/>
        <v>6.94241244590761+3.71338318426825i</v>
      </c>
      <c r="I883" t="str">
        <f t="shared" si="392"/>
        <v>294.131612192344i</v>
      </c>
      <c r="J883" t="str">
        <f t="shared" si="386"/>
        <v>-73.0001063495966+63.6138438638013i</v>
      </c>
      <c r="K883" t="str">
        <f t="shared" si="393"/>
        <v>1.9956663818076-2.29012820577517i</v>
      </c>
      <c r="L883" t="str">
        <f t="shared" si="394"/>
        <v>0.123598486262864-0.120496795999659i</v>
      </c>
      <c r="M883" t="str">
        <f t="shared" si="395"/>
        <v>2.11926486807046-2.41062500177483i</v>
      </c>
      <c r="N883" t="str">
        <f t="shared" si="396"/>
        <v>-0.332174737969501i</v>
      </c>
      <c r="O883" t="str">
        <f t="shared" si="397"/>
        <v>0.945335398260503-0.326099654700302i</v>
      </c>
      <c r="P883" t="str">
        <f t="shared" si="398"/>
        <v>0.0546646017394971+0.326099654700302i</v>
      </c>
      <c r="Q883" t="str">
        <f t="shared" si="399"/>
        <v>-0.0546646017394971+0.00607508326919898i</v>
      </c>
      <c r="R883" t="str">
        <f t="shared" si="400"/>
        <v>-0.332923770230664-6.00246199341957i</v>
      </c>
      <c r="S883" t="str">
        <f t="shared" si="401"/>
        <v>0.0342879964213765i</v>
      </c>
      <c r="T883" t="str">
        <f t="shared" si="402"/>
        <v>0.205812395349819-0.0114152890422602i</v>
      </c>
      <c r="U883" t="str">
        <f t="shared" si="403"/>
        <v>0.00005-0.00321954410106192i</v>
      </c>
      <c r="V883" t="str">
        <f t="shared" si="404"/>
        <v>3.33333333333333E-06-0.00354149851116812i</v>
      </c>
      <c r="W883" t="str">
        <f t="shared" si="405"/>
        <v>0.0000144739725621128-0.00168651738689849i</v>
      </c>
      <c r="X883" t="str">
        <f t="shared" si="406"/>
        <v>0.0000680980200446703-0.00168388765617029i</v>
      </c>
      <c r="Y883" t="str">
        <f t="shared" si="407"/>
        <v>0.009+0.0470610579507751i</v>
      </c>
      <c r="Z883" t="str">
        <f t="shared" si="408"/>
        <v>-0.495533839839086-0.120036610418234i</v>
      </c>
      <c r="AA883" t="str">
        <f t="shared" si="409"/>
        <v>59.2874916904432-296.677274642423i</v>
      </c>
      <c r="AB883" t="str">
        <f t="shared" si="410"/>
        <v>1.42172376335727-0.0788552490698534i</v>
      </c>
      <c r="AC883" t="str">
        <f t="shared" si="411"/>
        <v>3.82291878885501-3.59435800858312i</v>
      </c>
      <c r="AD883" t="str">
        <f t="shared" si="412"/>
        <v>0.207690276292392+0.174646126612204i</v>
      </c>
      <c r="AE883" t="str">
        <f t="shared" si="413"/>
        <v>-0.0819536310472068-0.111473502516134i</v>
      </c>
      <c r="AF883" t="str">
        <f t="shared" si="414"/>
        <v>-12.8995228474216-3.46270446301962i</v>
      </c>
      <c r="AG883" t="str">
        <f t="shared" si="415"/>
        <v>1.23213964008813-0.185570808782728i</v>
      </c>
      <c r="AH883" t="str">
        <f t="shared" si="416"/>
        <v>0.326845921241145+1.44658056647003i</v>
      </c>
      <c r="AI883">
        <f t="shared" si="417"/>
        <v>3.4230887908518493</v>
      </c>
      <c r="AJ883">
        <f t="shared" si="418"/>
        <v>77.268156423177416</v>
      </c>
      <c r="AK883"/>
      <c r="AL883"/>
      <c r="AM883"/>
      <c r="AN883"/>
    </row>
    <row r="884" spans="1:40" x14ac:dyDescent="0.25">
      <c r="A884"/>
      <c r="B884">
        <f t="shared" si="419"/>
        <v>75000</v>
      </c>
      <c r="C884" s="186" t="str">
        <f t="shared" si="387"/>
        <v>-0.0000135868923977107+0.0326536282264485i</v>
      </c>
      <c r="D884" s="158" t="str">
        <f t="shared" si="388"/>
        <v>-5.95711012318101+0.250344483069439i</v>
      </c>
      <c r="E884" t="str">
        <f t="shared" si="389"/>
        <v>2870</v>
      </c>
      <c r="F884" t="str">
        <f t="shared" si="390"/>
        <v>0.777000777000777</v>
      </c>
      <c r="G884" t="str">
        <f t="shared" si="385"/>
        <v>0.777000777000777</v>
      </c>
      <c r="H884" t="str">
        <f t="shared" si="391"/>
        <v>6.9467469062724+3.71098700944754i</v>
      </c>
      <c r="I884" t="str">
        <f t="shared" si="392"/>
        <v>294.524311274043i</v>
      </c>
      <c r="J884" t="str">
        <f t="shared" si="386"/>
        <v>-73.1978353365646+63.6987755645539i</v>
      </c>
      <c r="K884" t="str">
        <f t="shared" si="393"/>
        <v>1.99255732251524-2.28969680342329i</v>
      </c>
      <c r="L884" t="str">
        <f t="shared" si="394"/>
        <v>0.123437763220052-0.12050077398237i</v>
      </c>
      <c r="M884" t="str">
        <f t="shared" si="395"/>
        <v>2.11599508573529-2.41019757740566i</v>
      </c>
      <c r="N884" t="str">
        <f t="shared" si="396"/>
        <v>-0.332618228941423i</v>
      </c>
      <c r="O884" t="str">
        <f t="shared" si="397"/>
        <v>0.945190683046151-0.326518870331795i</v>
      </c>
      <c r="P884" t="str">
        <f t="shared" si="398"/>
        <v>0.0548093169538491+0.326518870331795i</v>
      </c>
      <c r="Q884" t="str">
        <f t="shared" si="399"/>
        <v>-0.0548093169538491+0.00609935860962801i</v>
      </c>
      <c r="R884" t="str">
        <f t="shared" si="400"/>
        <v>-0.332922673468959-5.99440940640084i</v>
      </c>
      <c r="S884" t="str">
        <f t="shared" si="401"/>
        <v>0.0343337747877602i</v>
      </c>
      <c r="T884" t="str">
        <f t="shared" si="402"/>
        <v>0.205810702544998-0.0114304920926223i</v>
      </c>
      <c r="U884" t="str">
        <f t="shared" si="403"/>
        <v>0.0000500000000000002-0.00321525137559385i</v>
      </c>
      <c r="V884" t="str">
        <f t="shared" si="404"/>
        <v>3.33333333333333E-06-0.00353677651315323i</v>
      </c>
      <c r="W884" t="str">
        <f t="shared" si="405"/>
        <v>0.000014473970675262-0.00168426893592559i</v>
      </c>
      <c r="X884" t="str">
        <f t="shared" si="406"/>
        <v>0.0000679552650706599-0.00168164725155344i</v>
      </c>
      <c r="Y884" t="str">
        <f t="shared" si="407"/>
        <v>0.009+0.0471238898038469i</v>
      </c>
      <c r="Z884" t="str">
        <f t="shared" si="408"/>
        <v>-0.494229709826555-0.11955894571253i</v>
      </c>
      <c r="AA884" t="str">
        <f t="shared" si="409"/>
        <v>59.1234549953287-296.28535914556i</v>
      </c>
      <c r="AB884" t="str">
        <f t="shared" si="410"/>
        <v>1.42171206969403-0.0789602696539566i</v>
      </c>
      <c r="AC884" t="str">
        <f t="shared" si="411"/>
        <v>3.81802590217185-3.59368652870104i</v>
      </c>
      <c r="AD884" t="str">
        <f t="shared" si="412"/>
        <v>0.207766323807156+0.174877485495777i</v>
      </c>
      <c r="AE884" t="str">
        <f t="shared" si="413"/>
        <v>-0.0817761221322072-0.111269971540727i</v>
      </c>
      <c r="AF884" t="str">
        <f t="shared" si="414"/>
        <v>-12.9038570294534-3.4606425263781i</v>
      </c>
      <c r="AG884" t="str">
        <f t="shared" si="415"/>
        <v>1.23203295540012-0.185411906581423i</v>
      </c>
      <c r="AH884" t="str">
        <f t="shared" si="416"/>
        <v>0.326598756591147+1.44425116282276i</v>
      </c>
      <c r="AI884">
        <f t="shared" si="417"/>
        <v>3.409451817943197</v>
      </c>
      <c r="AJ884">
        <f t="shared" si="418"/>
        <v>77.257620432818356</v>
      </c>
      <c r="AK884"/>
      <c r="AL884"/>
      <c r="AM884"/>
      <c r="AN884"/>
    </row>
    <row r="885" spans="1:40" x14ac:dyDescent="0.25">
      <c r="A885"/>
      <c r="B885">
        <f t="shared" si="419"/>
        <v>75100</v>
      </c>
      <c r="C885" s="186" t="str">
        <f t="shared" si="387"/>
        <v>-0.0000135507330257104+0.0326101480441019i</v>
      </c>
      <c r="D885" s="158" t="str">
        <f t="shared" si="388"/>
        <v>-5.95710984595916+0.250011135004781i</v>
      </c>
      <c r="E885" t="str">
        <f t="shared" si="389"/>
        <v>2870</v>
      </c>
      <c r="F885" t="str">
        <f t="shared" si="390"/>
        <v>0.777000777000777</v>
      </c>
      <c r="G885" t="str">
        <f t="shared" si="385"/>
        <v>0.777000777000777</v>
      </c>
      <c r="H885" t="str">
        <f t="shared" si="391"/>
        <v>6.95107000484338+3.70859052748236i</v>
      </c>
      <c r="I885" t="str">
        <f t="shared" si="392"/>
        <v>294.917010355742i</v>
      </c>
      <c r="J885" t="str">
        <f t="shared" si="386"/>
        <v>-73.3958281380583+63.7837072653067i</v>
      </c>
      <c r="K885" t="str">
        <f t="shared" si="393"/>
        <v>1.9894538035601-2.28926187760375i</v>
      </c>
      <c r="L885" t="str">
        <f t="shared" si="394"/>
        <v>0.12327724402613-0.120504532831964i</v>
      </c>
      <c r="M885" t="str">
        <f t="shared" si="395"/>
        <v>2.11273104758623-2.40976641043571i</v>
      </c>
      <c r="N885" t="str">
        <f t="shared" si="396"/>
        <v>-0.333061719913345i</v>
      </c>
      <c r="O885" t="str">
        <f t="shared" si="397"/>
        <v>0.945045781927688-0.326938021742172i</v>
      </c>
      <c r="P885" t="str">
        <f t="shared" si="398"/>
        <v>0.054954218072312+0.326938021742172i</v>
      </c>
      <c r="Q885" t="str">
        <f t="shared" si="399"/>
        <v>-0.054954218072312+0.00612369817117298i</v>
      </c>
      <c r="R885" t="str">
        <f t="shared" si="400"/>
        <v>-0.332921575231035-5.98637819849736i</v>
      </c>
      <c r="S885" t="str">
        <f t="shared" si="401"/>
        <v>0.0343795531541439i</v>
      </c>
      <c r="T885" t="str">
        <f t="shared" si="402"/>
        <v>0.205809007476048-0.0114456949918167i</v>
      </c>
      <c r="U885" t="str">
        <f t="shared" si="403"/>
        <v>0.0000500000000000002-0.00321097008215098i</v>
      </c>
      <c r="V885" t="str">
        <f t="shared" si="404"/>
        <v>3.33333333333333E-06-0.00353206709036608i</v>
      </c>
      <c r="W885" t="str">
        <f t="shared" si="405"/>
        <v>0.0000144739687858944-0.00168202647315632i</v>
      </c>
      <c r="X885" t="str">
        <f t="shared" si="406"/>
        <v>0.0000678130792001658-0.00167941279563632i</v>
      </c>
      <c r="Y885" t="str">
        <f t="shared" si="407"/>
        <v>0.009+0.0471867216569187i</v>
      </c>
      <c r="Z885" t="str">
        <f t="shared" si="408"/>
        <v>-0.492930683767805-0.119083869071013i</v>
      </c>
      <c r="AA885" t="str">
        <f t="shared" si="409"/>
        <v>58.9601047252951-295.894464607141i</v>
      </c>
      <c r="AB885" t="str">
        <f t="shared" si="410"/>
        <v>1.4217003603905-0.0790652891938141i</v>
      </c>
      <c r="AC885" t="str">
        <f t="shared" si="411"/>
        <v>3.8131416136309-3.59300946543953i</v>
      </c>
      <c r="AD885" t="str">
        <f t="shared" si="412"/>
        <v>0.207842469113748+0.175108804578701i</v>
      </c>
      <c r="AE885" t="str">
        <f t="shared" si="413"/>
        <v>-0.081599296458597-0.111067188154079i</v>
      </c>
      <c r="AF885" t="str">
        <f t="shared" si="414"/>
        <v>-12.9081798508025-3.45857939247758i</v>
      </c>
      <c r="AG885" t="str">
        <f t="shared" si="415"/>
        <v>1.23192666580132-0.185253509646421i</v>
      </c>
      <c r="AH885" t="str">
        <f t="shared" si="416"/>
        <v>0.32635166192948+1.44192891139674i</v>
      </c>
      <c r="AI885">
        <f t="shared" si="417"/>
        <v>3.3958347711992296</v>
      </c>
      <c r="AJ885">
        <f t="shared" si="418"/>
        <v>77.247109824137695</v>
      </c>
      <c r="AK885"/>
      <c r="AL885"/>
      <c r="AM885"/>
      <c r="AN885"/>
    </row>
    <row r="886" spans="1:40" x14ac:dyDescent="0.25">
      <c r="A886"/>
      <c r="B886">
        <f t="shared" si="419"/>
        <v>75200</v>
      </c>
      <c r="C886" s="186" t="str">
        <f t="shared" si="387"/>
        <v>-0.0000135147178105567+0.0325667835004784i</v>
      </c>
      <c r="D886" s="158" t="str">
        <f t="shared" si="388"/>
        <v>-5.9571095698425+0.249678673503668i</v>
      </c>
      <c r="E886" t="str">
        <f t="shared" si="389"/>
        <v>2870</v>
      </c>
      <c r="F886" t="str">
        <f t="shared" si="390"/>
        <v>0.777000777000777</v>
      </c>
      <c r="G886" t="str">
        <f t="shared" si="385"/>
        <v>0.777000777000777</v>
      </c>
      <c r="H886" t="str">
        <f t="shared" si="391"/>
        <v>6.9553817747679+3.70619375908512i</v>
      </c>
      <c r="I886" t="str">
        <f t="shared" si="392"/>
        <v>295.309709437441i</v>
      </c>
      <c r="J886" t="str">
        <f t="shared" si="386"/>
        <v>-73.5940847540776+63.8686389660595i</v>
      </c>
      <c r="K886" t="str">
        <f t="shared" si="393"/>
        <v>1.98635581841293-2.28882344791659i</v>
      </c>
      <c r="L886" t="str">
        <f t="shared" si="394"/>
        <v>0.123116928720194-0.120508073382702i</v>
      </c>
      <c r="M886" t="str">
        <f t="shared" si="395"/>
        <v>2.10947274713312-2.40933152129929i</v>
      </c>
      <c r="N886" t="str">
        <f t="shared" si="396"/>
        <v>-0.333505210885266i</v>
      </c>
      <c r="O886" t="str">
        <f t="shared" si="397"/>
        <v>0.944900694933616-0.327357108848992i</v>
      </c>
      <c r="P886" t="str">
        <f t="shared" si="398"/>
        <v>0.0550993050663841+0.327357108848992i</v>
      </c>
      <c r="Q886" t="str">
        <f t="shared" si="399"/>
        <v>-0.0550993050663841+0.00614810203627403i</v>
      </c>
      <c r="R886" t="str">
        <f t="shared" si="400"/>
        <v>-0.33292047551683-5.97836828441966i</v>
      </c>
      <c r="S886" t="str">
        <f t="shared" si="401"/>
        <v>0.0344253315205276i</v>
      </c>
      <c r="T886" t="str">
        <f t="shared" si="402"/>
        <v>0.205807310142955-0.0114608977396386i</v>
      </c>
      <c r="U886" t="str">
        <f t="shared" si="403"/>
        <v>0.0000500000000000002-0.00320670017512684i</v>
      </c>
      <c r="V886" t="str">
        <f t="shared" si="404"/>
        <v>3.33333333333333E-06-0.00352737019263952i</v>
      </c>
      <c r="W886" t="str">
        <f t="shared" si="405"/>
        <v>0.0000144739668940099-0.00167978997470155i</v>
      </c>
      <c r="X886" t="str">
        <f t="shared" si="406"/>
        <v>0.0000676714594131157-0.00167718426478319i</v>
      </c>
      <c r="Y886" t="str">
        <f t="shared" si="407"/>
        <v>0.009+0.0472495535099905i</v>
      </c>
      <c r="Z886" t="str">
        <f t="shared" si="408"/>
        <v>-0.491636735334007-0.118611362865215i</v>
      </c>
      <c r="AA886" t="str">
        <f t="shared" si="409"/>
        <v>58.797437026717-295.504587130994i</v>
      </c>
      <c r="AB886" t="str">
        <f t="shared" si="410"/>
        <v>1.42168863544659-0.0791703076880112i</v>
      </c>
      <c r="AC886" t="str">
        <f t="shared" si="411"/>
        <v>3.80826591351977-3.59232684930445i</v>
      </c>
      <c r="AD886" t="str">
        <f t="shared" si="412"/>
        <v>0.207918712199827+0.175340083855404i</v>
      </c>
      <c r="AE886" t="str">
        <f t="shared" si="413"/>
        <v>-0.0814231505697835-0.110865148219064i</v>
      </c>
      <c r="AF886" t="str">
        <f t="shared" si="414"/>
        <v>-12.9124913446104-3.45651508558145i</v>
      </c>
      <c r="AG886" t="str">
        <f t="shared" si="415"/>
        <v>1.23182076903751-0.185095616113347i</v>
      </c>
      <c r="AH886" t="str">
        <f t="shared" si="416"/>
        <v>0.326104641258205+1.43961378077296i</v>
      </c>
      <c r="AI886">
        <f t="shared" si="417"/>
        <v>3.3822375994796632</v>
      </c>
      <c r="AJ886">
        <f t="shared" si="418"/>
        <v>77.236624445910465</v>
      </c>
      <c r="AK886"/>
      <c r="AL886"/>
      <c r="AM886"/>
      <c r="AN886"/>
    </row>
    <row r="887" spans="1:40" x14ac:dyDescent="0.25">
      <c r="A887"/>
      <c r="B887">
        <f t="shared" si="419"/>
        <v>75300</v>
      </c>
      <c r="C887" s="186" t="str">
        <f t="shared" si="387"/>
        <v>-0.0000134788459869853+0.0325235341348662i</v>
      </c>
      <c r="D887" s="158" t="str">
        <f t="shared" si="388"/>
        <v>-5.95710929482519+0.249347095033974i</v>
      </c>
      <c r="E887" t="str">
        <f t="shared" si="389"/>
        <v>2870</v>
      </c>
      <c r="F887" t="str">
        <f t="shared" si="390"/>
        <v>0.777000777000777</v>
      </c>
      <c r="G887" t="str">
        <f t="shared" si="385"/>
        <v>0.777000777000777</v>
      </c>
      <c r="H887" t="str">
        <f t="shared" si="391"/>
        <v>6.95968224911034+3.70379672480961i</v>
      </c>
      <c r="I887" t="str">
        <f t="shared" si="392"/>
        <v>295.702408519139i</v>
      </c>
      <c r="J887" t="str">
        <f t="shared" si="386"/>
        <v>-73.7926051846225+63.9535706668122i</v>
      </c>
      <c r="K887" t="str">
        <f t="shared" si="393"/>
        <v>1.98326336051614-2.28838153388113i</v>
      </c>
      <c r="L887" t="str">
        <f t="shared" si="394"/>
        <v>0.12295681733902-0.120511396466777i</v>
      </c>
      <c r="M887" t="str">
        <f t="shared" si="395"/>
        <v>2.10622017785516-2.40889293034791i</v>
      </c>
      <c r="N887" t="str">
        <f t="shared" si="396"/>
        <v>-0.333948701857188i</v>
      </c>
      <c r="O887" t="str">
        <f t="shared" si="397"/>
        <v>0.944755422092469-0.327776131569829i</v>
      </c>
      <c r="P887" t="str">
        <f t="shared" si="398"/>
        <v>0.055244577907531+0.327776131569829i</v>
      </c>
      <c r="Q887" t="str">
        <f t="shared" si="399"/>
        <v>-0.055244577907531+0.00617257028735901i</v>
      </c>
      <c r="R887" t="str">
        <f t="shared" si="400"/>
        <v>-0.332919374326335-5.97037957933097i</v>
      </c>
      <c r="S887" t="str">
        <f t="shared" si="401"/>
        <v>0.0344711098869111i</v>
      </c>
      <c r="T887" t="str">
        <f t="shared" si="402"/>
        <v>0.205805610545688-0.0114761003358848i</v>
      </c>
      <c r="U887" t="str">
        <f t="shared" si="403"/>
        <v>0.0000500000000000002-0.00320244160915722i</v>
      </c>
      <c r="V887" t="str">
        <f t="shared" si="404"/>
        <v>3.33333333333333E-06-0.00352268577007293i</v>
      </c>
      <c r="W887" t="str">
        <f t="shared" si="405"/>
        <v>0.0000144739649996086-0.00167755941679908i</v>
      </c>
      <c r="X887" t="str">
        <f t="shared" si="406"/>
        <v>0.0000675304027094389-0.00167496163548325i</v>
      </c>
      <c r="Y887" t="str">
        <f t="shared" si="407"/>
        <v>0.009+0.0473123853630623i</v>
      </c>
      <c r="Z887" t="str">
        <f t="shared" si="408"/>
        <v>-0.490347838363506-0.118141409611118i</v>
      </c>
      <c r="AA887" t="str">
        <f t="shared" si="409"/>
        <v>58.6354480731193-295.115722840014i</v>
      </c>
      <c r="AB887" t="str">
        <f t="shared" si="410"/>
        <v>1.42167689486207-0.0792753251351441i</v>
      </c>
      <c r="AC887" t="str">
        <f t="shared" si="411"/>
        <v>3.80339879207988-3.59163871067788i</v>
      </c>
      <c r="AD887" t="str">
        <f t="shared" si="412"/>
        <v>0.207995053053043+0.175571323320134i</v>
      </c>
      <c r="AE887" t="str">
        <f t="shared" si="413"/>
        <v>-0.0812476810305321-0.110663847628474i</v>
      </c>
      <c r="AF887" t="str">
        <f t="shared" si="414"/>
        <v>-12.9167915439355-3.45444962977564i</v>
      </c>
      <c r="AG887" t="str">
        <f t="shared" si="415"/>
        <v>1.23171526287017-0.18493822412637i</v>
      </c>
      <c r="AH887" t="str">
        <f t="shared" si="416"/>
        <v>0.325857698529031+1.43730573970598i</v>
      </c>
      <c r="AI887">
        <f t="shared" si="417"/>
        <v>3.3686602518154469</v>
      </c>
      <c r="AJ887">
        <f t="shared" si="418"/>
        <v>77.226164147784502</v>
      </c>
      <c r="AK887"/>
      <c r="AL887"/>
      <c r="AM887"/>
      <c r="AN887"/>
    </row>
    <row r="888" spans="1:40" x14ac:dyDescent="0.25">
      <c r="A888"/>
      <c r="B888">
        <f t="shared" si="419"/>
        <v>75400</v>
      </c>
      <c r="C888" s="186" t="str">
        <f t="shared" si="387"/>
        <v>-0.0000134431167948027+0.0324803994889976i</v>
      </c>
      <c r="D888" s="158" t="str">
        <f t="shared" si="388"/>
        <v>-5.95710902090139+0.249016396082315i</v>
      </c>
      <c r="E888" t="str">
        <f t="shared" si="389"/>
        <v>2870</v>
      </c>
      <c r="F888" t="str">
        <f t="shared" si="390"/>
        <v>0.777000777000777</v>
      </c>
      <c r="G888" t="str">
        <f t="shared" si="385"/>
        <v>0.777000777000777</v>
      </c>
      <c r="H888" t="str">
        <f t="shared" si="391"/>
        <v>6.96397146085218+3.70139944505188i</v>
      </c>
      <c r="I888" t="str">
        <f t="shared" si="392"/>
        <v>296.095107600838i</v>
      </c>
      <c r="J888" t="str">
        <f t="shared" si="386"/>
        <v>-73.9913894296931+64.0385023675649i</v>
      </c>
      <c r="K888" t="str">
        <f t="shared" si="393"/>
        <v>1.98017642328419-2.28793615493617i</v>
      </c>
      <c r="L888" t="str">
        <f t="shared" si="394"/>
        <v>0.122796909917083-0.120514502914314i</v>
      </c>
      <c r="M888" t="str">
        <f t="shared" si="395"/>
        <v>2.10297333320127-2.40845065785048i</v>
      </c>
      <c r="N888" t="str">
        <f t="shared" si="396"/>
        <v>-0.33439219282911i</v>
      </c>
      <c r="O888" t="str">
        <f t="shared" si="397"/>
        <v>0.94460996343282-0.328195089822267i</v>
      </c>
      <c r="P888" t="str">
        <f t="shared" si="398"/>
        <v>0.05539003656718+0.328195089822267i</v>
      </c>
      <c r="Q888" t="str">
        <f t="shared" si="399"/>
        <v>-0.05539003656718+0.00619710300684295i</v>
      </c>
      <c r="R888" t="str">
        <f t="shared" si="400"/>
        <v>-0.332918271659516-5.96241199884471i</v>
      </c>
      <c r="S888" t="str">
        <f t="shared" si="401"/>
        <v>0.0345168882532948i</v>
      </c>
      <c r="T888" t="str">
        <f t="shared" si="402"/>
        <v>0.205803908684227-0.0114913027803516i</v>
      </c>
      <c r="U888" t="str">
        <f t="shared" si="403"/>
        <v>0.0000499999999999998-0.00319819433911855i</v>
      </c>
      <c r="V888" t="str">
        <f t="shared" si="404"/>
        <v>3.33333333333333E-06-0.00351801377303041i</v>
      </c>
      <c r="W888" t="str">
        <f t="shared" si="405"/>
        <v>0.0000144739631026904-0.00167533477581279i</v>
      </c>
      <c r="X888" t="str">
        <f t="shared" si="406"/>
        <v>0.0000673899061089075-0.00167274488434985i</v>
      </c>
      <c r="Y888" t="str">
        <f t="shared" si="407"/>
        <v>0.009+0.0473752172161341i</v>
      </c>
      <c r="Z888" t="str">
        <f t="shared" si="408"/>
        <v>-0.489063966860567-0.117673991967774i</v>
      </c>
      <c r="AA888" t="str">
        <f t="shared" si="409"/>
        <v>58.4741340649476-294.727867876052i</v>
      </c>
      <c r="AB888" t="str">
        <f t="shared" si="410"/>
        <v>1.42166513863681-0.0793803415338057i</v>
      </c>
      <c r="AC888" t="str">
        <f t="shared" si="411"/>
        <v>3.79854023950761-3.59094507981892i</v>
      </c>
      <c r="AD888" t="str">
        <f t="shared" si="412"/>
        <v>0.208071491661039+0.175802522966967i</v>
      </c>
      <c r="AE888" t="str">
        <f t="shared" si="413"/>
        <v>-0.081072884426814-0.110463282304765i</v>
      </c>
      <c r="AF888" t="str">
        <f t="shared" si="414"/>
        <v>-12.9210804817536-3.45238304896957i</v>
      </c>
      <c r="AG888" t="str">
        <f t="shared" si="415"/>
        <v>1.23161014507635-0.184781331838159i</v>
      </c>
      <c r="AH888" t="str">
        <f t="shared" si="416"/>
        <v>0.325610837643854+1.435004757123i</v>
      </c>
      <c r="AI888">
        <f t="shared" si="417"/>
        <v>3.355102677409239</v>
      </c>
      <c r="AJ888">
        <f t="shared" si="418"/>
        <v>77.215728780276876</v>
      </c>
      <c r="AK888"/>
      <c r="AL888"/>
      <c r="AM888"/>
      <c r="AN888"/>
    </row>
    <row r="889" spans="1:40" x14ac:dyDescent="0.25">
      <c r="A889"/>
      <c r="B889">
        <f t="shared" si="419"/>
        <v>75500</v>
      </c>
      <c r="C889" s="186" t="str">
        <f t="shared" si="387"/>
        <v>-0.0000134075294788471+0.032437379107033i</v>
      </c>
      <c r="D889" s="158" t="str">
        <f t="shared" si="388"/>
        <v>-5.9571087480653+0.24868657315392i</v>
      </c>
      <c r="E889" t="str">
        <f t="shared" si="389"/>
        <v>2870</v>
      </c>
      <c r="F889" t="str">
        <f t="shared" si="390"/>
        <v>0.777000777000777</v>
      </c>
      <c r="G889" t="str">
        <f t="shared" si="385"/>
        <v>0.777000777000777</v>
      </c>
      <c r="H889" t="str">
        <f t="shared" si="391"/>
        <v>6.96824944289186+3.69900194005135i</v>
      </c>
      <c r="I889" t="str">
        <f t="shared" si="392"/>
        <v>296.487806682537i</v>
      </c>
      <c r="J889" t="str">
        <f t="shared" si="386"/>
        <v>-74.1904374892893+64.1234340683176i</v>
      </c>
      <c r="K889" t="str">
        <f t="shared" si="393"/>
        <v>1.97709500010396-2.28748733044028i</v>
      </c>
      <c r="L889" t="str">
        <f t="shared" si="394"/>
        <v>0.122637206486568-0.120517393553367i</v>
      </c>
      <c r="M889" t="str">
        <f t="shared" si="395"/>
        <v>2.09973220659053-2.40800472399365i</v>
      </c>
      <c r="N889" t="str">
        <f t="shared" si="396"/>
        <v>-0.334835683801032i</v>
      </c>
      <c r="O889" t="str">
        <f t="shared" si="397"/>
        <v>0.944464318983281-0.328613983523903i</v>
      </c>
      <c r="P889" t="str">
        <f t="shared" si="398"/>
        <v>0.055535681016719+0.328613983523903i</v>
      </c>
      <c r="Q889" t="str">
        <f t="shared" si="399"/>
        <v>-0.055535681016719+0.00622170027712904i</v>
      </c>
      <c r="R889" t="str">
        <f t="shared" si="400"/>
        <v>-0.332917167516186-5.95446545902168i</v>
      </c>
      <c r="S889" t="str">
        <f t="shared" si="401"/>
        <v>0.0345626666196785i</v>
      </c>
      <c r="T889" t="str">
        <f t="shared" si="402"/>
        <v>0.205802204558557-0.0115065050728296i</v>
      </c>
      <c r="U889" t="str">
        <f t="shared" si="403"/>
        <v>0.0000499999999999998-0.00319395832012633i</v>
      </c>
      <c r="V889" t="str">
        <f t="shared" si="404"/>
        <v>3.33333333333333E-06-0.00351335415213897i</v>
      </c>
      <c r="W889" t="str">
        <f t="shared" si="405"/>
        <v>0.0000144739612032553-0.00167311602823171i</v>
      </c>
      <c r="X889" t="str">
        <f t="shared" si="406"/>
        <v>0.000067249966650973-0.0016705339881195i</v>
      </c>
      <c r="Y889" t="str">
        <f t="shared" si="407"/>
        <v>0.009+0.0474380490692059i</v>
      </c>
      <c r="Z889" t="str">
        <f t="shared" si="408"/>
        <v>-0.487785094994109-0.117209092735923i</v>
      </c>
      <c r="AA889" t="str">
        <f t="shared" si="409"/>
        <v>58.3134912293408-294.341018399806i</v>
      </c>
      <c r="AB889" t="str">
        <f t="shared" si="410"/>
        <v>1.4216533667707-0.0794853568825496i</v>
      </c>
      <c r="AC889" t="str">
        <f t="shared" si="411"/>
        <v>3.7936902459548-3.59024598686395i</v>
      </c>
      <c r="AD889" t="str">
        <f t="shared" si="412"/>
        <v>0.208148028011441+0.176033682789802i</v>
      </c>
      <c r="AE889" t="str">
        <f t="shared" si="413"/>
        <v>-0.0808987573656411-0.110263448199779i</v>
      </c>
      <c r="AF889" t="str">
        <f t="shared" si="414"/>
        <v>-12.9253581909572-3.45031536689743i</v>
      </c>
      <c r="AG889" t="str">
        <f t="shared" si="415"/>
        <v>1.23150541344854-0.184624937409829i</v>
      </c>
      <c r="AH889" t="str">
        <f t="shared" si="416"/>
        <v>0.325364062455219+1.43271080212244i</v>
      </c>
      <c r="AI889">
        <f t="shared" si="417"/>
        <v>3.341564825632946</v>
      </c>
      <c r="AJ889">
        <f t="shared" si="418"/>
        <v>77.20531819476885</v>
      </c>
      <c r="AK889"/>
      <c r="AL889"/>
      <c r="AM889"/>
      <c r="AN889"/>
    </row>
    <row r="890" spans="1:40" x14ac:dyDescent="0.25">
      <c r="A890"/>
      <c r="B890">
        <f t="shared" si="419"/>
        <v>75600</v>
      </c>
      <c r="C890" s="186" t="str">
        <f t="shared" si="387"/>
        <v>-0.0000133720832889473+0.0323944725355444i</v>
      </c>
      <c r="D890" s="158" t="str">
        <f t="shared" si="388"/>
        <v>-5.95710847631117+0.248357622772507i</v>
      </c>
      <c r="E890" t="str">
        <f t="shared" si="389"/>
        <v>2870</v>
      </c>
      <c r="F890" t="str">
        <f t="shared" si="390"/>
        <v>0.777000777000777</v>
      </c>
      <c r="G890" t="str">
        <f t="shared" si="385"/>
        <v>0.777000777000777</v>
      </c>
      <c r="H890" t="str">
        <f t="shared" si="391"/>
        <v>6.97251622804481+3.69660422989178i</v>
      </c>
      <c r="I890" t="str">
        <f t="shared" si="392"/>
        <v>296.880505764235i</v>
      </c>
      <c r="J890" t="str">
        <f t="shared" si="386"/>
        <v>-74.3897493634112+64.2083657690704i</v>
      </c>
      <c r="K890" t="str">
        <f t="shared" si="393"/>
        <v>1.97401908433502-2.28703507967196i</v>
      </c>
      <c r="L890" t="str">
        <f t="shared" si="394"/>
        <v>0.122477707077389-0.120520069209922i</v>
      </c>
      <c r="M890" t="str">
        <f t="shared" si="395"/>
        <v>2.09649679141241-2.40755514888188i</v>
      </c>
      <c r="N890" t="str">
        <f t="shared" si="396"/>
        <v>-0.335279174772954i</v>
      </c>
      <c r="O890" t="str">
        <f t="shared" si="397"/>
        <v>0.944318488772495-0.329032812592349i</v>
      </c>
      <c r="P890" t="str">
        <f t="shared" si="398"/>
        <v>0.055681511227505+0.329032812592349i</v>
      </c>
      <c r="Q890" t="str">
        <f t="shared" si="399"/>
        <v>-0.055681511227505+0.00624636218060498i</v>
      </c>
      <c r="R890" t="str">
        <f t="shared" si="400"/>
        <v>-0.33291606189658-5.94653987636629i</v>
      </c>
      <c r="S890" t="str">
        <f t="shared" si="401"/>
        <v>0.0346084449860622i</v>
      </c>
      <c r="T890" t="str">
        <f t="shared" si="402"/>
        <v>0.205800498168648-0.0115217072131243i</v>
      </c>
      <c r="U890" t="str">
        <f t="shared" si="403"/>
        <v>0.0000499999999999998-0.00318973350753357i</v>
      </c>
      <c r="V890" t="str">
        <f t="shared" si="404"/>
        <v>3.33333333333333E-06-0.00350870685828693i</v>
      </c>
      <c r="W890" t="str">
        <f t="shared" si="405"/>
        <v>0.0000144739593013035-0.00167090315066933i</v>
      </c>
      <c r="X890" t="str">
        <f t="shared" si="406"/>
        <v>0.0000671105813946197-0.00166832892365129i</v>
      </c>
      <c r="Y890" t="str">
        <f t="shared" si="407"/>
        <v>0.009+0.0475008809222777i</v>
      </c>
      <c r="Z890" t="str">
        <f t="shared" si="408"/>
        <v>-0.486511197096523-0.116746694856658i</v>
      </c>
      <c r="AA890" t="str">
        <f t="shared" si="409"/>
        <v>58.1535158199049-293.955170590715i</v>
      </c>
      <c r="AB890" t="str">
        <f t="shared" si="410"/>
        <v>1.42164157926355-0.0795903711800322i</v>
      </c>
      <c r="AC890" t="str">
        <f t="shared" si="411"/>
        <v>3.7888488015286-3.58954146182679i</v>
      </c>
      <c r="AD890" t="str">
        <f t="shared" si="412"/>
        <v>0.208224662091881+0.176264802782367i</v>
      </c>
      <c r="AE890" t="str">
        <f t="shared" si="413"/>
        <v>-0.0807252964749383-0.110064341294504i</v>
      </c>
      <c r="AF890" t="str">
        <f t="shared" si="414"/>
        <v>-12.929624704356-3.44824660711927i</v>
      </c>
      <c r="AG890" t="str">
        <f t="shared" si="415"/>
        <v>1.23140106579454-0.184469039010924i</v>
      </c>
      <c r="AH890" t="str">
        <f t="shared" si="416"/>
        <v>0.32511737676699+1.43042384397314i</v>
      </c>
      <c r="AI890">
        <f t="shared" si="417"/>
        <v>3.3280466460290423</v>
      </c>
      <c r="AJ890">
        <f t="shared" si="418"/>
        <v>77.19493224349786</v>
      </c>
      <c r="AK890"/>
      <c r="AL890"/>
      <c r="AM890"/>
      <c r="AN890"/>
    </row>
    <row r="891" spans="1:40" x14ac:dyDescent="0.25">
      <c r="A891"/>
      <c r="B891">
        <f t="shared" si="419"/>
        <v>75700</v>
      </c>
      <c r="C891" s="186" t="str">
        <f t="shared" si="387"/>
        <v>-0.0000133367774798841+0.0323516793234998i</v>
      </c>
      <c r="D891" s="158" t="str">
        <f t="shared" si="388"/>
        <v>-5.95710820563331+0.248029541480165i</v>
      </c>
      <c r="E891" t="str">
        <f t="shared" si="389"/>
        <v>2870</v>
      </c>
      <c r="F891" t="str">
        <f t="shared" si="390"/>
        <v>0.777000777000777</v>
      </c>
      <c r="G891" t="str">
        <f t="shared" si="385"/>
        <v>0.777000777000777</v>
      </c>
      <c r="H891" t="str">
        <f t="shared" si="391"/>
        <v>6.97677184904343+3.69420633450233i</v>
      </c>
      <c r="I891" t="str">
        <f t="shared" si="392"/>
        <v>297.273204845934i</v>
      </c>
      <c r="J891" t="str">
        <f t="shared" si="386"/>
        <v>-74.5893250520587+64.2932974698231i</v>
      </c>
      <c r="K891" t="str">
        <f t="shared" si="393"/>
        <v>1.9709486693101-2.28657942183002i</v>
      </c>
      <c r="L891" t="str">
        <f t="shared" si="394"/>
        <v>0.122318411717197-0.120522530707894i</v>
      </c>
      <c r="M891" t="str">
        <f t="shared" si="395"/>
        <v>2.0932670810273-2.40710195253791i</v>
      </c>
      <c r="N891" t="str">
        <f t="shared" si="396"/>
        <v>-0.335722665744876i</v>
      </c>
      <c r="O891" t="str">
        <f t="shared" si="397"/>
        <v>0.944172472829146-0.329451576945226i</v>
      </c>
      <c r="P891" t="str">
        <f t="shared" si="398"/>
        <v>0.055827527170854+0.329451576945226i</v>
      </c>
      <c r="Q891" t="str">
        <f t="shared" si="399"/>
        <v>-0.055827527170854+0.00627108879965005i</v>
      </c>
      <c r="R891" t="str">
        <f t="shared" si="400"/>
        <v>-0.332914954800382-5.93863516782449i</v>
      </c>
      <c r="S891" t="str">
        <f t="shared" si="401"/>
        <v>0.0346542233524459i</v>
      </c>
      <c r="T891" t="str">
        <f t="shared" si="402"/>
        <v>0.20579878951448-0.0115369092010219i</v>
      </c>
      <c r="U891" t="str">
        <f t="shared" si="403"/>
        <v>0.00005-0.00318551985692918i</v>
      </c>
      <c r="V891" t="str">
        <f t="shared" si="404"/>
        <v>3.33333333333333E-06-0.00350407184262209i</v>
      </c>
      <c r="W891" t="str">
        <f t="shared" si="405"/>
        <v>0.0000144739573968348-0.0016686961198627i</v>
      </c>
      <c r="X891" t="str">
        <f t="shared" si="406"/>
        <v>0.000066971747418204-0.00166612966792592i</v>
      </c>
      <c r="Y891" t="str">
        <f t="shared" si="407"/>
        <v>0.009+0.0475637127753495i</v>
      </c>
      <c r="Z891" t="str">
        <f t="shared" si="408"/>
        <v>-0.485242247662432-0.116286781410077i</v>
      </c>
      <c r="AA891" t="str">
        <f t="shared" si="409"/>
        <v>57.99420411649-293.57032064685i</v>
      </c>
      <c r="AB891" t="str">
        <f t="shared" si="410"/>
        <v>1.4216297761152-0.0796953844247765i</v>
      </c>
      <c r="AC891" t="str">
        <f t="shared" si="411"/>
        <v>3.78401589629302-3.58883153459913i</v>
      </c>
      <c r="AD891" t="str">
        <f t="shared" si="412"/>
        <v>0.208301393889964+0.176495882938215i</v>
      </c>
      <c r="AE891" t="str">
        <f t="shared" si="413"/>
        <v>-0.080552498403369-0.109865957598802i</v>
      </c>
      <c r="AF891" t="str">
        <f t="shared" si="414"/>
        <v>-12.9338800546767-3.44617679302217i</v>
      </c>
      <c r="AG891" t="str">
        <f t="shared" si="415"/>
        <v>1.23129709993733-0.184313634819337i</v>
      </c>
      <c r="AH891" t="str">
        <f t="shared" si="416"/>
        <v>0.324870784334732+1.42814385211302i</v>
      </c>
      <c r="AI891">
        <f t="shared" si="417"/>
        <v>3.3145480883083756</v>
      </c>
      <c r="AJ891">
        <f t="shared" si="418"/>
        <v>77.184570779555756</v>
      </c>
      <c r="AK891"/>
      <c r="AL891"/>
      <c r="AM891"/>
      <c r="AN891"/>
    </row>
    <row r="892" spans="1:40" x14ac:dyDescent="0.25">
      <c r="A892"/>
      <c r="B892">
        <f t="shared" si="419"/>
        <v>75800</v>
      </c>
      <c r="C892" s="186" t="str">
        <f t="shared" si="387"/>
        <v>-0.0000133016113113506+0.0323089990222475i</v>
      </c>
      <c r="D892" s="158" t="str">
        <f t="shared" si="388"/>
        <v>-5.95710793602601+0.247702325837231i</v>
      </c>
      <c r="E892" t="str">
        <f t="shared" si="389"/>
        <v>2870</v>
      </c>
      <c r="F892" t="str">
        <f t="shared" si="390"/>
        <v>0.777000777000777</v>
      </c>
      <c r="G892" t="str">
        <f t="shared" si="385"/>
        <v>0.777000777000777</v>
      </c>
      <c r="H892" t="str">
        <f t="shared" si="391"/>
        <v>6.98101633853692+3.69180827365846i</v>
      </c>
      <c r="I892" t="str">
        <f t="shared" si="392"/>
        <v>297.665903927633i</v>
      </c>
      <c r="J892" t="str">
        <f t="shared" si="386"/>
        <v>-74.7891645552318+64.3782291705759i</v>
      </c>
      <c r="K892" t="str">
        <f t="shared" si="393"/>
        <v>1.96788374833533-2.28612037603365i</v>
      </c>
      <c r="L892" t="str">
        <f t="shared" si="394"/>
        <v>0.122159320431398-0.120524778869123i</v>
      </c>
      <c r="M892" t="str">
        <f t="shared" si="395"/>
        <v>2.09004306876673-2.40664515490277i</v>
      </c>
      <c r="N892" t="str">
        <f t="shared" si="396"/>
        <v>-0.336166156716798i</v>
      </c>
      <c r="O892" t="str">
        <f t="shared" si="397"/>
        <v>0.944026271181953-0.32987027650017i</v>
      </c>
      <c r="P892" t="str">
        <f t="shared" si="398"/>
        <v>0.055973728818047+0.32987027650017i</v>
      </c>
      <c r="Q892" t="str">
        <f t="shared" si="399"/>
        <v>-0.055973728818047+0.00629588021662802i</v>
      </c>
      <c r="R892" t="str">
        <f t="shared" si="400"/>
        <v>-0.332913846227601-5.93075125078041i</v>
      </c>
      <c r="S892" t="str">
        <f t="shared" si="401"/>
        <v>0.0347000017188296i</v>
      </c>
      <c r="T892" t="str">
        <f t="shared" si="402"/>
        <v>0.205797078596031-0.0115521110363199i</v>
      </c>
      <c r="U892" t="str">
        <f t="shared" si="403"/>
        <v>0.00005-0.00318131732413639i</v>
      </c>
      <c r="V892" t="str">
        <f t="shared" si="404"/>
        <v>3.33333333333333E-06-0.00349944905655002i</v>
      </c>
      <c r="W892" t="str">
        <f t="shared" si="405"/>
        <v>0.0000144739554898492-0.00166649491267162i</v>
      </c>
      <c r="X892" t="str">
        <f t="shared" si="406"/>
        <v>0.0000668334618193036-0.00166393619804499i</v>
      </c>
      <c r="Y892" t="str">
        <f t="shared" si="407"/>
        <v>0.009+0.0476265446284213i</v>
      </c>
      <c r="Z892" t="str">
        <f t="shared" si="408"/>
        <v>-0.483978221347494-0.115829335613969i</v>
      </c>
      <c r="AA892" t="str">
        <f t="shared" si="409"/>
        <v>57.8355524249703-293.186464784809i</v>
      </c>
      <c r="AB892" t="str">
        <f t="shared" si="410"/>
        <v>1.42161795732551-0.0798003966153838i</v>
      </c>
      <c r="AC892" t="str">
        <f t="shared" si="411"/>
        <v>3.77919152026877-3.58811623495103i</v>
      </c>
      <c r="AD892" t="str">
        <f t="shared" si="412"/>
        <v>0.208378223393296+0.176726923250731i</v>
      </c>
      <c r="AE892" t="str">
        <f t="shared" si="413"/>
        <v>-0.0803803598202051-0.109668293151169i</v>
      </c>
      <c r="AF892" t="str">
        <f t="shared" si="414"/>
        <v>-12.9381242745629-3.44410594782123i</v>
      </c>
      <c r="AG892" t="str">
        <f t="shared" si="415"/>
        <v>1.23119351371494-0.184158723021299i</v>
      </c>
      <c r="AH892" t="str">
        <f t="shared" si="416"/>
        <v>0.324624288866332+1.42587079614812i</v>
      </c>
      <c r="AI892">
        <f t="shared" si="417"/>
        <v>3.3010691023504495</v>
      </c>
      <c r="AJ892">
        <f t="shared" si="418"/>
        <v>77.174233656880745</v>
      </c>
      <c r="AK892"/>
      <c r="AL892"/>
      <c r="AM892"/>
      <c r="AN892"/>
    </row>
    <row r="893" spans="1:40" x14ac:dyDescent="0.25">
      <c r="A893"/>
      <c r="B893">
        <f t="shared" si="419"/>
        <v>75900</v>
      </c>
      <c r="C893" s="186" t="str">
        <f t="shared" si="387"/>
        <v>-0.0000132665840479135+0.0322664311855i</v>
      </c>
      <c r="D893" s="158" t="str">
        <f t="shared" si="388"/>
        <v>-5.95710766748366+0.247375972422167i</v>
      </c>
      <c r="E893" t="str">
        <f t="shared" si="389"/>
        <v>2870</v>
      </c>
      <c r="F893" t="str">
        <f t="shared" si="390"/>
        <v>0.777000777000777</v>
      </c>
      <c r="G893" t="str">
        <f t="shared" si="385"/>
        <v>0.777000777000777</v>
      </c>
      <c r="H893" t="str">
        <f t="shared" si="391"/>
        <v>6.9852497290914+3.68941006698305i</v>
      </c>
      <c r="I893" t="str">
        <f t="shared" si="392"/>
        <v>298.058603009332i</v>
      </c>
      <c r="J893" t="str">
        <f t="shared" si="386"/>
        <v>-74.9892678729306+64.4631608713286i</v>
      </c>
      <c r="K893" t="str">
        <f t="shared" si="393"/>
        <v>1.96482431469064-2.28565796132279i</v>
      </c>
      <c r="L893" t="str">
        <f t="shared" si="394"/>
        <v>0.122000433243167-0.120526814513382i</v>
      </c>
      <c r="M893" t="str">
        <f t="shared" si="395"/>
        <v>2.08682474793381-2.40618477583617i</v>
      </c>
      <c r="N893" t="str">
        <f t="shared" si="396"/>
        <v>-0.33660964768872i</v>
      </c>
      <c r="O893" t="str">
        <f t="shared" si="397"/>
        <v>0.943879883859671-0.33028891117483i</v>
      </c>
      <c r="P893" t="str">
        <f t="shared" si="398"/>
        <v>0.056120116140329+0.33028891117483i</v>
      </c>
      <c r="Q893" t="str">
        <f t="shared" si="399"/>
        <v>-0.056120116140329+0.00632073651388998i</v>
      </c>
      <c r="R893" t="str">
        <f t="shared" si="400"/>
        <v>-0.33291273617825-5.92288804305354i</v>
      </c>
      <c r="S893" t="str">
        <f t="shared" si="401"/>
        <v>0.0347457800852133i</v>
      </c>
      <c r="T893" t="str">
        <f t="shared" si="402"/>
        <v>0.205795365413278-0.0115673127188161i</v>
      </c>
      <c r="U893" t="str">
        <f t="shared" si="403"/>
        <v>0.00005-0.00317712586521131i</v>
      </c>
      <c r="V893" t="str">
        <f t="shared" si="404"/>
        <v>3.33333333333333E-06-0.00349483845173244i</v>
      </c>
      <c r="W893" t="str">
        <f t="shared" si="405"/>
        <v>0.0000144739535803469-0.00166429950607784i</v>
      </c>
      <c r="X893" t="str">
        <f t="shared" si="406"/>
        <v>0.0000666957217145656-0.00166174849123014i</v>
      </c>
      <c r="Y893" t="str">
        <f t="shared" si="407"/>
        <v>0.009+0.0476893764814931i</v>
      </c>
      <c r="Z893" t="str">
        <f t="shared" si="408"/>
        <v>-0.482719092967191-0.115374340822492i</v>
      </c>
      <c r="AA893" t="str">
        <f t="shared" si="409"/>
        <v>57.6775570770234-292.80359923961i</v>
      </c>
      <c r="AB893" t="str">
        <f t="shared" si="410"/>
        <v>1.42160612289432-0.0799054077504572i</v>
      </c>
      <c r="AC893" t="str">
        <f t="shared" si="411"/>
        <v>3.77437566343397-3.58739559253119i</v>
      </c>
      <c r="AD893" t="str">
        <f t="shared" si="412"/>
        <v>0.208455150589472+0.17695792371313i</v>
      </c>
      <c r="AE893" t="str">
        <f t="shared" si="413"/>
        <v>-0.08020887741517-0.109471344018473i</v>
      </c>
      <c r="AF893" t="str">
        <f t="shared" si="414"/>
        <v>-12.9423573965751-3.44203409456088i</v>
      </c>
      <c r="AG893" t="str">
        <f t="shared" si="415"/>
        <v>1.23109030498033-0.184004301811321i</v>
      </c>
      <c r="AH893" t="str">
        <f t="shared" si="416"/>
        <v>0.324377894022459+1.42360464585139i</v>
      </c>
      <c r="AI893">
        <f t="shared" si="417"/>
        <v>3.2876096382019968</v>
      </c>
      <c r="AJ893">
        <f t="shared" si="418"/>
        <v>77.163920730253281</v>
      </c>
      <c r="AK893"/>
      <c r="AL893"/>
      <c r="AM893"/>
      <c r="AN893"/>
    </row>
    <row r="894" spans="1:40" x14ac:dyDescent="0.25">
      <c r="A894"/>
      <c r="B894">
        <f t="shared" si="419"/>
        <v>76000</v>
      </c>
      <c r="C894" s="186" t="str">
        <f t="shared" si="387"/>
        <v>-0.0000132316949589746+0.0322239753693188i</v>
      </c>
      <c r="D894" s="158" t="str">
        <f t="shared" si="388"/>
        <v>-5.95710740000064+0.247050477831444i</v>
      </c>
      <c r="E894" t="str">
        <f t="shared" si="389"/>
        <v>2870</v>
      </c>
      <c r="F894" t="str">
        <f t="shared" si="390"/>
        <v>0.777000777000777</v>
      </c>
      <c r="G894" t="str">
        <f t="shared" si="385"/>
        <v>0.777000777000777</v>
      </c>
      <c r="H894" t="str">
        <f t="shared" si="391"/>
        <v>6.98947205318982+3.68701173394727i</v>
      </c>
      <c r="I894" t="str">
        <f t="shared" si="392"/>
        <v>298.45130209103i</v>
      </c>
      <c r="J894" t="str">
        <f t="shared" si="386"/>
        <v>-75.189635005155+64.5480925720814i</v>
      </c>
      <c r="K894" t="str">
        <f t="shared" si="393"/>
        <v>1.96177036163009-2.28519219665829i</v>
      </c>
      <c r="L894" t="str">
        <f t="shared" si="394"/>
        <v>0.121841750173462-0.120528638458365i</v>
      </c>
      <c r="M894" t="str">
        <f t="shared" si="395"/>
        <v>2.08361211180355-2.40572083511666i</v>
      </c>
      <c r="N894" t="str">
        <f t="shared" si="396"/>
        <v>-0.337053138660642i</v>
      </c>
      <c r="O894" t="str">
        <f t="shared" si="397"/>
        <v>0.943733310891092-0.330707480886867i</v>
      </c>
      <c r="P894" t="str">
        <f t="shared" si="398"/>
        <v>0.056266689108908+0.330707480886867i</v>
      </c>
      <c r="Q894" t="str">
        <f t="shared" si="399"/>
        <v>-0.056266689108908+0.00634565777377499i</v>
      </c>
      <c r="R894" t="str">
        <f t="shared" si="400"/>
        <v>-0.332911624652257-5.91504546289592i</v>
      </c>
      <c r="S894" t="str">
        <f t="shared" si="401"/>
        <v>0.034791558451597i</v>
      </c>
      <c r="T894" t="str">
        <f t="shared" si="402"/>
        <v>0.205793649966197-0.0115825142483051i</v>
      </c>
      <c r="U894" t="str">
        <f t="shared" si="403"/>
        <v>0.00005-0.0031729454364413i</v>
      </c>
      <c r="V894" t="str">
        <f t="shared" si="404"/>
        <v>3.33333333333333E-06-0.00349023998008543i</v>
      </c>
      <c r="W894" t="str">
        <f t="shared" si="405"/>
        <v>0.0000144739516683277-0.00166210987718429i</v>
      </c>
      <c r="X894" t="str">
        <f t="shared" si="406"/>
        <v>0.0000665585242395586-0.00165956652482236i</v>
      </c>
      <c r="Y894" t="str">
        <f t="shared" si="407"/>
        <v>0.009+0.0477522083345649i</v>
      </c>
      <c r="Z894" t="str">
        <f t="shared" si="408"/>
        <v>-0.48146483749568-0.114921780524896i</v>
      </c>
      <c r="AA894" t="str">
        <f t="shared" si="409"/>
        <v>57.5202144299159-292.421720264588i</v>
      </c>
      <c r="AB894" t="str">
        <f t="shared" si="410"/>
        <v>1.42159427282146-0.0800104178285779i</v>
      </c>
      <c r="AC894" t="str">
        <f t="shared" si="411"/>
        <v>3.76956831572475-3.58666963686719i</v>
      </c>
      <c r="AD894" t="str">
        <f t="shared" si="412"/>
        <v>0.208532175466078+0.177188884318455i</v>
      </c>
      <c r="AE894" t="str">
        <f t="shared" si="413"/>
        <v>-0.0800380478982992-0.109275106295718i</v>
      </c>
      <c r="AF894" t="str">
        <f t="shared" si="414"/>
        <v>-12.9465794531905-3.43996125611583i</v>
      </c>
      <c r="AG894" t="str">
        <f t="shared" si="415"/>
        <v>1.23098747160129-0.183850369392159i</v>
      </c>
      <c r="AH894" t="str">
        <f t="shared" si="416"/>
        <v>0.324131603417089+1.42134537116171i</v>
      </c>
      <c r="AI894">
        <f t="shared" si="417"/>
        <v>3.2741696460769436</v>
      </c>
      <c r="AJ894">
        <f t="shared" si="418"/>
        <v>77.153631855291053</v>
      </c>
      <c r="AK894"/>
      <c r="AL894"/>
      <c r="AM894"/>
      <c r="AN894"/>
    </row>
    <row r="895" spans="1:40" x14ac:dyDescent="0.25">
      <c r="A895"/>
      <c r="B895">
        <f t="shared" si="419"/>
        <v>76100</v>
      </c>
      <c r="C895" s="186" t="str">
        <f t="shared" si="387"/>
        <v>-0.0000131969433187332+0.0321816311320988i</v>
      </c>
      <c r="D895" s="158" t="str">
        <f t="shared" si="388"/>
        <v>-5.95710713357141+0.246725838679424i</v>
      </c>
      <c r="E895" t="str">
        <f t="shared" si="389"/>
        <v>2870</v>
      </c>
      <c r="F895" t="str">
        <f t="shared" si="390"/>
        <v>0.777000777000777</v>
      </c>
      <c r="G895" t="str">
        <f t="shared" si="385"/>
        <v>0.777000777000777</v>
      </c>
      <c r="H895" t="str">
        <f t="shared" si="391"/>
        <v>6.99368334323195+3.68461329387164i</v>
      </c>
      <c r="I895" t="str">
        <f t="shared" si="392"/>
        <v>298.844001172729i</v>
      </c>
      <c r="J895" t="str">
        <f t="shared" si="386"/>
        <v>-75.3902659519051+64.6330242728341i</v>
      </c>
      <c r="K895" t="str">
        <f t="shared" si="393"/>
        <v>1.95872188238221-2.28472310092223i</v>
      </c>
      <c r="L895" t="str">
        <f t="shared" si="394"/>
        <v>0.121683271241036-0.120530251519698i</v>
      </c>
      <c r="M895" t="str">
        <f t="shared" si="395"/>
        <v>2.08040515362325-2.40525335244193i</v>
      </c>
      <c r="N895" t="str">
        <f t="shared" si="396"/>
        <v>-0.337496629632564i</v>
      </c>
      <c r="O895" t="str">
        <f t="shared" si="397"/>
        <v>0.943586552305045-0.331125985553955i</v>
      </c>
      <c r="P895" t="str">
        <f t="shared" si="398"/>
        <v>0.056413447694955+0.331125985553955i</v>
      </c>
      <c r="Q895" t="str">
        <f t="shared" si="399"/>
        <v>-0.056413447694955+0.00637064407860899i</v>
      </c>
      <c r="R895" t="str">
        <f t="shared" si="400"/>
        <v>-0.332910511649572-5.90722342898933i</v>
      </c>
      <c r="S895" t="str">
        <f t="shared" si="401"/>
        <v>0.0348373368179807i</v>
      </c>
      <c r="T895" t="str">
        <f t="shared" si="402"/>
        <v>0.205791932254768-0.0115977156245824i</v>
      </c>
      <c r="U895" t="str">
        <f t="shared" si="403"/>
        <v>0.00005-0.00316877599434347i</v>
      </c>
      <c r="V895" t="str">
        <f t="shared" si="404"/>
        <v>3.33333333333333E-06-0.00348565359377782i</v>
      </c>
      <c r="W895" t="str">
        <f t="shared" si="405"/>
        <v>0.0000144739497537918-0.00165992600321418i</v>
      </c>
      <c r="X895" t="str">
        <f t="shared" si="406"/>
        <v>0.0000664218665486174-0.00165739027628106i</v>
      </c>
      <c r="Y895" t="str">
        <f t="shared" si="407"/>
        <v>0.009+0.0478150401876367i</v>
      </c>
      <c r="Z895" t="str">
        <f t="shared" si="408"/>
        <v>-0.480215430064562-0.114471638344225i</v>
      </c>
      <c r="AA895" t="str">
        <f t="shared" si="409"/>
        <v>57.3635208662861-292.040824131286i</v>
      </c>
      <c r="AB895" t="str">
        <f t="shared" si="410"/>
        <v>1.4215824071068-0.0801154268483332i</v>
      </c>
      <c r="AC895" t="str">
        <f t="shared" si="411"/>
        <v>3.76476946703586-3.5859383973661i</v>
      </c>
      <c r="AD895" t="str">
        <f t="shared" si="412"/>
        <v>0.208609298010688+0.177419805059585i</v>
      </c>
      <c r="AE895" t="str">
        <f t="shared" si="413"/>
        <v>-0.0798678679997851-0.109079576105781i</v>
      </c>
      <c r="AF895" t="str">
        <f t="shared" si="414"/>
        <v>-12.9507904768034-3.43788745519222i</v>
      </c>
      <c r="AG895" t="str">
        <f t="shared" si="415"/>
        <v>1.23088501146027-0.183696923974762i</v>
      </c>
      <c r="AH895" t="str">
        <f t="shared" si="416"/>
        <v>0.323885420618004+1.41909294218267i</v>
      </c>
      <c r="AI895">
        <f t="shared" si="417"/>
        <v>3.2607490763549132</v>
      </c>
      <c r="AJ895">
        <f t="shared" si="418"/>
        <v>77.143366888442671</v>
      </c>
      <c r="AK895"/>
      <c r="AL895"/>
      <c r="AM895"/>
      <c r="AN895"/>
    </row>
    <row r="896" spans="1:40" x14ac:dyDescent="0.25">
      <c r="A896"/>
      <c r="B896">
        <f t="shared" si="419"/>
        <v>76200</v>
      </c>
      <c r="C896" s="186" t="str">
        <f t="shared" si="387"/>
        <v>-0.0000131623284061476+0.0321393980345531i</v>
      </c>
      <c r="D896" s="158" t="str">
        <f t="shared" si="388"/>
        <v>-5.9571068681904+0.246402051598241i</v>
      </c>
      <c r="E896" t="str">
        <f t="shared" si="389"/>
        <v>2870</v>
      </c>
      <c r="F896" t="str">
        <f t="shared" si="390"/>
        <v>0.777000777000777</v>
      </c>
      <c r="G896" t="str">
        <f t="shared" si="385"/>
        <v>0.777000777000777</v>
      </c>
      <c r="H896" t="str">
        <f t="shared" si="391"/>
        <v>6.99788363153424+3.68221476592696i</v>
      </c>
      <c r="I896" t="str">
        <f t="shared" si="392"/>
        <v>299.236700254428i</v>
      </c>
      <c r="J896" t="str">
        <f t="shared" si="386"/>
        <v>-75.5911607131808+64.7179559735869i</v>
      </c>
      <c r="K896" t="str">
        <f t="shared" si="393"/>
        <v>1.95567887015034-2.28425069291806i</v>
      </c>
      <c r="L896" t="str">
        <f t="shared" si="394"/>
        <v>0.121524996462453-0.12053165451093i</v>
      </c>
      <c r="M896" t="str">
        <f t="shared" si="395"/>
        <v>2.07720386661279-2.40478234742899i</v>
      </c>
      <c r="N896" t="str">
        <f t="shared" si="396"/>
        <v>-0.337940120604485i</v>
      </c>
      <c r="O896" t="str">
        <f t="shared" si="397"/>
        <v>0.943439608130396-0.331544425093779i</v>
      </c>
      <c r="P896" t="str">
        <f t="shared" si="398"/>
        <v>0.056560391869604+0.331544425093779i</v>
      </c>
      <c r="Q896" t="str">
        <f t="shared" si="399"/>
        <v>-0.056560391869604+0.00639569551070596i</v>
      </c>
      <c r="R896" t="str">
        <f t="shared" si="400"/>
        <v>-0.332909397170053-5.89942186044242i</v>
      </c>
      <c r="S896" t="str">
        <f t="shared" si="401"/>
        <v>0.0348831151843644i</v>
      </c>
      <c r="T896" t="str">
        <f t="shared" si="402"/>
        <v>0.20579021227897-0.0116129168474403i</v>
      </c>
      <c r="U896" t="str">
        <f t="shared" si="403"/>
        <v>0.00005-0.00316461749566323i</v>
      </c>
      <c r="V896" t="str">
        <f t="shared" si="404"/>
        <v>3.33333333333333E-06-0.00348107924522955i</v>
      </c>
      <c r="W896" t="str">
        <f t="shared" si="405"/>
        <v>0.000014473947836739-0.00165774786151038i</v>
      </c>
      <c r="X896" t="str">
        <f t="shared" si="406"/>
        <v>0.0000662857458147064-0.00165521972318352i</v>
      </c>
      <c r="Y896" t="str">
        <f t="shared" si="407"/>
        <v>0.009+0.0478778720407084i</v>
      </c>
      <c r="Z896" t="str">
        <f t="shared" si="408"/>
        <v>-0.478970845961791-0.114023898036068i</v>
      </c>
      <c r="AA896" t="str">
        <f t="shared" si="409"/>
        <v>57.2074727939344-291.660907129359i</v>
      </c>
      <c r="AB896" t="str">
        <f t="shared" si="410"/>
        <v>1.42157052575019-0.0802204348082883i</v>
      </c>
      <c r="AC896" t="str">
        <f t="shared" si="411"/>
        <v>3.75997910722102-3.58520190331454i</v>
      </c>
      <c r="AD896" t="str">
        <f t="shared" si="412"/>
        <v>0.208686518210869+0.177650685929234i</v>
      </c>
      <c r="AE896" t="str">
        <f t="shared" si="413"/>
        <v>-0.0796983344698482-0.108884749599196i</v>
      </c>
      <c r="AF896" t="str">
        <f t="shared" si="414"/>
        <v>-12.9549904997246-3.43581271432872i</v>
      </c>
      <c r="AG896" t="str">
        <f t="shared" si="415"/>
        <v>1.23078292245428-0.183543963778243i</v>
      </c>
      <c r="AH896" t="str">
        <f t="shared" si="416"/>
        <v>0.323639349147286+1.41684732918179i</v>
      </c>
      <c r="AI896">
        <f t="shared" si="417"/>
        <v>3.2473478795822257</v>
      </c>
      <c r="AJ896">
        <f t="shared" si="418"/>
        <v>77.133125686985238</v>
      </c>
      <c r="AK896"/>
      <c r="AL896"/>
      <c r="AM896"/>
      <c r="AN896"/>
    </row>
    <row r="897" spans="1:40" x14ac:dyDescent="0.25">
      <c r="A897"/>
      <c r="B897">
        <f t="shared" si="419"/>
        <v>76300</v>
      </c>
      <c r="C897" s="186" t="str">
        <f t="shared" si="387"/>
        <v>-0.000013127849504898+0.0320972756396975i</v>
      </c>
      <c r="D897" s="158" t="str">
        <f t="shared" si="388"/>
        <v>-5.95710660385216+0.246079113237681i</v>
      </c>
      <c r="E897" t="str">
        <f t="shared" si="389"/>
        <v>2870</v>
      </c>
      <c r="F897" t="str">
        <f t="shared" si="390"/>
        <v>0.777000777000777</v>
      </c>
      <c r="G897" t="str">
        <f t="shared" si="385"/>
        <v>0.777000777000777</v>
      </c>
      <c r="H897" t="str">
        <f t="shared" si="391"/>
        <v>7.00207295033008+3.67981616913532i</v>
      </c>
      <c r="I897" t="str">
        <f t="shared" si="392"/>
        <v>299.629399336127i</v>
      </c>
      <c r="J897" t="str">
        <f t="shared" si="386"/>
        <v>-75.7923192889822+64.8028876743396i</v>
      </c>
      <c r="K897" t="str">
        <f t="shared" si="393"/>
        <v>1.95264131811296-2.28377499137093i</v>
      </c>
      <c r="L897" t="str">
        <f t="shared" si="394"/>
        <v>0.121366925852104-0.120532848243536i</v>
      </c>
      <c r="M897" t="str">
        <f t="shared" si="395"/>
        <v>2.07400824396506-2.40430783961447i</v>
      </c>
      <c r="N897" t="str">
        <f t="shared" si="396"/>
        <v>-0.338383611576407i</v>
      </c>
      <c r="O897" t="str">
        <f t="shared" si="397"/>
        <v>0.943292478396045-0.331962799424041i</v>
      </c>
      <c r="P897" t="str">
        <f t="shared" si="398"/>
        <v>0.056707521603955+0.331962799424041i</v>
      </c>
      <c r="Q897" t="str">
        <f t="shared" si="399"/>
        <v>-0.056707521603955+0.00642081215236601i</v>
      </c>
      <c r="R897" t="str">
        <f t="shared" si="400"/>
        <v>-0.332908281213716-5.89164067678775i</v>
      </c>
      <c r="S897" t="str">
        <f t="shared" si="401"/>
        <v>0.0349288935507479i</v>
      </c>
      <c r="T897" t="str">
        <f t="shared" si="402"/>
        <v>0.205788490038776-0.0116281179166763i</v>
      </c>
      <c r="U897" t="str">
        <f t="shared" si="403"/>
        <v>0.00005-0.00316046989737271i</v>
      </c>
      <c r="V897" t="str">
        <f t="shared" si="404"/>
        <v>3.33333333333333E-06-0.00347651688711i</v>
      </c>
      <c r="W897" t="str">
        <f t="shared" si="405"/>
        <v>0.0000144739459171693-0.00165557542953448i</v>
      </c>
      <c r="X897" t="str">
        <f t="shared" si="406"/>
        <v>0.0000661501592292634-0.00165305484322388i</v>
      </c>
      <c r="Y897" t="str">
        <f t="shared" si="407"/>
        <v>0.009+0.0479407038937802i</v>
      </c>
      <c r="Z897" t="str">
        <f t="shared" si="408"/>
        <v>-0.477731060630443-0.113578543487293i</v>
      </c>
      <c r="AA897" t="str">
        <f t="shared" si="409"/>
        <v>57.0520666456107-291.28196556646i</v>
      </c>
      <c r="AB897" t="str">
        <f t="shared" si="410"/>
        <v>1.42155862875144-0.0803254417070444i</v>
      </c>
      <c r="AC897" t="str">
        <f t="shared" si="411"/>
        <v>3.75519722609341-3.58446018387923i</v>
      </c>
      <c r="AD897" t="str">
        <f t="shared" si="412"/>
        <v>0.208763836054175+0.177881526919945i</v>
      </c>
      <c r="AE897" t="str">
        <f t="shared" si="413"/>
        <v>-0.0795294440785779-0.108690622953881i</v>
      </c>
      <c r="AF897" t="str">
        <f t="shared" si="414"/>
        <v>-12.9591795541822-3.43373705589764i</v>
      </c>
      <c r="AG897" t="str">
        <f t="shared" si="415"/>
        <v>1.2306812024948-0.183391487029824i</v>
      </c>
      <c r="AH897" t="str">
        <f t="shared" si="416"/>
        <v>0.323393392481823+1.41460850258906i</v>
      </c>
      <c r="AI897">
        <f t="shared" si="417"/>
        <v>3.2339660064689553</v>
      </c>
      <c r="AJ897">
        <f t="shared" si="418"/>
        <v>77.1229081090151</v>
      </c>
      <c r="AK897"/>
      <c r="AL897"/>
      <c r="AM897"/>
      <c r="AN897"/>
    </row>
    <row r="898" spans="1:40" x14ac:dyDescent="0.25">
      <c r="A898"/>
      <c r="B898">
        <f t="shared" si="419"/>
        <v>76400</v>
      </c>
      <c r="C898" s="186" t="str">
        <f t="shared" si="387"/>
        <v>-0.0000130935059033496+0.0320552635128361i</v>
      </c>
      <c r="D898" s="158" t="str">
        <f t="shared" si="388"/>
        <v>-5.95710634055122+0.245757020265077i</v>
      </c>
      <c r="E898" t="str">
        <f t="shared" si="389"/>
        <v>2870</v>
      </c>
      <c r="F898" t="str">
        <f t="shared" si="390"/>
        <v>0.777000777000777</v>
      </c>
      <c r="G898" t="str">
        <f t="shared" si="385"/>
        <v>0.777000777000777</v>
      </c>
      <c r="H898" t="str">
        <f t="shared" si="391"/>
        <v>7.00625133176947+3.67741752237106i</v>
      </c>
      <c r="I898" t="str">
        <f t="shared" si="392"/>
        <v>300.022098417825i</v>
      </c>
      <c r="J898" t="str">
        <f t="shared" si="386"/>
        <v>-75.9937416793092+64.8878193750923i</v>
      </c>
      <c r="K898" t="str">
        <f t="shared" si="393"/>
        <v>1.94960921942401-2.28329601492787i</v>
      </c>
      <c r="L898" t="str">
        <f t="shared" si="394"/>
        <v>0.121209059422213-0.120533833526917i</v>
      </c>
      <c r="M898" t="str">
        <f t="shared" si="395"/>
        <v>2.07081827884622-2.40382984845479i</v>
      </c>
      <c r="N898" t="str">
        <f t="shared" si="396"/>
        <v>-0.338827102548329i</v>
      </c>
      <c r="O898" t="str">
        <f t="shared" si="397"/>
        <v>0.943145163130931-0.332381108462453i</v>
      </c>
      <c r="P898" t="str">
        <f t="shared" si="398"/>
        <v>0.056854836869069+0.332381108462453i</v>
      </c>
      <c r="Q898" t="str">
        <f t="shared" si="399"/>
        <v>-0.056854836869069+0.00644599408587598i</v>
      </c>
      <c r="R898" t="str">
        <f t="shared" si="400"/>
        <v>-0.332907163780571-5.88387979797938i</v>
      </c>
      <c r="S898" t="str">
        <f t="shared" si="401"/>
        <v>0.0349746719171316i</v>
      </c>
      <c r="T898" t="str">
        <f t="shared" si="402"/>
        <v>0.205786765534167-0.0116433188320883i</v>
      </c>
      <c r="U898" t="str">
        <f t="shared" si="403"/>
        <v>0.0000500000000000002-0.00315633315666936i</v>
      </c>
      <c r="V898" t="str">
        <f t="shared" si="404"/>
        <v>3.33333333333333E-06-0.00347196647233629i</v>
      </c>
      <c r="W898" t="str">
        <f t="shared" si="405"/>
        <v>0.0000144739439950828-0.00165340868486606i</v>
      </c>
      <c r="X898" t="str">
        <f t="shared" si="406"/>
        <v>0.0000660151040020588-0.00165089561421254i</v>
      </c>
      <c r="Y898" t="str">
        <f t="shared" si="407"/>
        <v>0.009+0.048003535746852i</v>
      </c>
      <c r="Z898" t="str">
        <f t="shared" si="408"/>
        <v>-0.476496049667617-0.113135558714811i</v>
      </c>
      <c r="AA898" t="str">
        <f t="shared" si="409"/>
        <v>56.897298878807-290.903995768147i</v>
      </c>
      <c r="AB898" t="str">
        <f t="shared" si="410"/>
        <v>1.42154671611042-0.0804304475432056i</v>
      </c>
      <c r="AC898" t="str">
        <f t="shared" si="411"/>
        <v>3.75042381342634-3.58371326810737i</v>
      </c>
      <c r="AD898" t="str">
        <f t="shared" si="412"/>
        <v>0.208841251528156+0.178112328024102i</v>
      </c>
      <c r="AE898" t="str">
        <f t="shared" si="413"/>
        <v>-0.0793611936158049-0.108497192374926i</v>
      </c>
      <c r="AF898" t="str">
        <f t="shared" si="414"/>
        <v>-12.9633576723207-3.43166050210598i</v>
      </c>
      <c r="AG898" t="str">
        <f t="shared" si="415"/>
        <v>1.2305798495076-0.183239491964809i</v>
      </c>
      <c r="AH898" t="str">
        <f t="shared" si="416"/>
        <v>0.323147554053779+1.41237643299622i</v>
      </c>
      <c r="AI898">
        <f t="shared" si="417"/>
        <v>3.2206034078901782</v>
      </c>
      <c r="AJ898">
        <f t="shared" si="418"/>
        <v>77.112714013446421</v>
      </c>
      <c r="AK898"/>
      <c r="AL898"/>
      <c r="AM898"/>
      <c r="AN898"/>
    </row>
    <row r="899" spans="1:40" x14ac:dyDescent="0.25">
      <c r="A899"/>
      <c r="B899">
        <f t="shared" si="419"/>
        <v>76500</v>
      </c>
      <c r="C899" s="186" t="str">
        <f t="shared" si="387"/>
        <v>-0.0000130592968945159+0.0320133612215455i</v>
      </c>
      <c r="D899" s="158" t="str">
        <f t="shared" si="388"/>
        <v>-5.95710607828215+0.245435769365182i</v>
      </c>
      <c r="E899" t="str">
        <f t="shared" si="389"/>
        <v>2870</v>
      </c>
      <c r="F899" t="str">
        <f t="shared" si="390"/>
        <v>0.777000777000777</v>
      </c>
      <c r="G899" t="str">
        <f t="shared" si="385"/>
        <v>0.777000777000777</v>
      </c>
      <c r="H899" t="str">
        <f t="shared" si="391"/>
        <v>7.01041880791923+3.67501884436168i</v>
      </c>
      <c r="I899" t="str">
        <f t="shared" si="392"/>
        <v>300.414797499524i</v>
      </c>
      <c r="J899" t="str">
        <f t="shared" si="386"/>
        <v>-76.1954278841618+64.9727510758451i</v>
      </c>
      <c r="K899" t="str">
        <f t="shared" si="393"/>
        <v>1.94658256721327-2.28281378215808i</v>
      </c>
      <c r="L899" t="str">
        <f t="shared" si="394"/>
        <v>0.121051397182862-0.120534611168398i</v>
      </c>
      <c r="M899" t="str">
        <f t="shared" si="395"/>
        <v>2.06763396439613-2.40334839332648i</v>
      </c>
      <c r="N899" t="str">
        <f t="shared" si="396"/>
        <v>-0.339270593520251i</v>
      </c>
      <c r="O899" t="str">
        <f t="shared" si="397"/>
        <v>0.942997662364029-0.332799352126739i</v>
      </c>
      <c r="P899" t="str">
        <f t="shared" si="398"/>
        <v>0.057002337635971+0.332799352126739i</v>
      </c>
      <c r="Q899" t="str">
        <f t="shared" si="399"/>
        <v>-0.057002337635971+0.00647124139351202i</v>
      </c>
      <c r="R899" t="str">
        <f t="shared" si="400"/>
        <v>-0.332906044870417-5.87613914438983i</v>
      </c>
      <c r="S899" t="str">
        <f t="shared" si="401"/>
        <v>0.0350204502835153i</v>
      </c>
      <c r="T899" t="str">
        <f t="shared" si="402"/>
        <v>0.205785038765122-0.0116585195934662i</v>
      </c>
      <c r="U899" t="str">
        <f t="shared" si="403"/>
        <v>0.0000500000000000002-0.00315220723097436i</v>
      </c>
      <c r="V899" t="str">
        <f t="shared" si="404"/>
        <v>3.33333333333333E-06-0.00346742795407179i</v>
      </c>
      <c r="W899" t="str">
        <f t="shared" si="405"/>
        <v>0.0000144739420704794-0.00165124760520198i</v>
      </c>
      <c r="X899" t="str">
        <f t="shared" si="406"/>
        <v>0.000065880577361055-0.00164874201407536i</v>
      </c>
      <c r="Y899" t="str">
        <f t="shared" si="407"/>
        <v>0.009+0.0480663675999238i</v>
      </c>
      <c r="Z899" t="str">
        <f t="shared" si="408"/>
        <v>-0.475265788823291-0.112694927864359i</v>
      </c>
      <c r="AA899" t="str">
        <f t="shared" si="409"/>
        <v>56.7431659755517-290.526994077777i</v>
      </c>
      <c r="AB899" t="str">
        <f t="shared" si="410"/>
        <v>1.42153478782699-0.0805354523153202i</v>
      </c>
      <c r="AC899" t="str">
        <f t="shared" si="411"/>
        <v>3.74565885895388-3.58296118492686i</v>
      </c>
      <c r="AD899" t="str">
        <f t="shared" si="412"/>
        <v>0.208918764620345+0.178343089233923i</v>
      </c>
      <c r="AE899" t="str">
        <f t="shared" si="413"/>
        <v>-0.0791935798909517-0.108304454094344i</v>
      </c>
      <c r="AF899" t="str">
        <f t="shared" si="414"/>
        <v>-12.9675248862014-3.4295830749965i</v>
      </c>
      <c r="AG899" t="str">
        <f t="shared" si="415"/>
        <v>1.23047886143269-0.183087976826526i</v>
      </c>
      <c r="AH899" t="str">
        <f t="shared" si="416"/>
        <v>0.322901837251065+1.41015109115552i</v>
      </c>
      <c r="AI899">
        <f t="shared" si="417"/>
        <v>3.2072600348841735</v>
      </c>
      <c r="AJ899">
        <f t="shared" si="418"/>
        <v>77.102543260004765</v>
      </c>
      <c r="AK899"/>
      <c r="AL899"/>
      <c r="AM899"/>
      <c r="AN899"/>
    </row>
    <row r="900" spans="1:40" x14ac:dyDescent="0.25">
      <c r="A900"/>
      <c r="B900">
        <f t="shared" si="419"/>
        <v>76600</v>
      </c>
      <c r="C900" s="186" t="str">
        <f t="shared" si="387"/>
        <v>-0.0000130252217760219+0.0319715683356607i</v>
      </c>
      <c r="D900" s="158" t="str">
        <f t="shared" si="388"/>
        <v>-5.95710581703957+0.245115357240065i</v>
      </c>
      <c r="E900" t="str">
        <f t="shared" si="389"/>
        <v>2870</v>
      </c>
      <c r="F900" t="str">
        <f t="shared" si="390"/>
        <v>0.777000777000777</v>
      </c>
      <c r="G900" t="str">
        <f t="shared" si="385"/>
        <v>0.777000777000777</v>
      </c>
      <c r="H900" t="str">
        <f t="shared" si="391"/>
        <v>7.01457541076287+3.67262015368887i</v>
      </c>
      <c r="I900" t="str">
        <f t="shared" si="392"/>
        <v>300.807496581223i</v>
      </c>
      <c r="J900" t="str">
        <f t="shared" si="386"/>
        <v>-76.3973779035401+65.0576827765977i</v>
      </c>
      <c r="K900" t="str">
        <f t="shared" si="393"/>
        <v>1.94356135458662-2.28232831155312i</v>
      </c>
      <c r="L900" t="str">
        <f t="shared" si="394"/>
        <v>0.120893939141995-0.12053518197323i</v>
      </c>
      <c r="M900" t="str">
        <f t="shared" si="395"/>
        <v>2.06445529372861-2.40286349352635i</v>
      </c>
      <c r="N900" t="str">
        <f t="shared" si="396"/>
        <v>-0.339714084492173i</v>
      </c>
      <c r="O900" t="str">
        <f t="shared" si="397"/>
        <v>0.942849976124348-0.333217530334639i</v>
      </c>
      <c r="P900" t="str">
        <f t="shared" si="398"/>
        <v>0.057150023875652+0.333217530334639i</v>
      </c>
      <c r="Q900" t="str">
        <f t="shared" si="399"/>
        <v>-0.057150023875652+0.00649655415753397i</v>
      </c>
      <c r="R900" t="str">
        <f t="shared" si="400"/>
        <v>-0.332904924483463-5.86841863680725i</v>
      </c>
      <c r="S900" t="str">
        <f t="shared" si="401"/>
        <v>0.035066228649899i</v>
      </c>
      <c r="T900" t="str">
        <f t="shared" si="402"/>
        <v>0.205783309731612-0.0116737202006145i</v>
      </c>
      <c r="U900" t="str">
        <f t="shared" si="403"/>
        <v>0.0000500000000000002-0.00314809207793131i</v>
      </c>
      <c r="V900" t="str">
        <f t="shared" si="404"/>
        <v>3.33333333333333E-06-0.00346290128572444i</v>
      </c>
      <c r="W900" t="str">
        <f t="shared" si="405"/>
        <v>0.0000144739401433595-0.0016490921683555i</v>
      </c>
      <c r="X900" t="str">
        <f t="shared" si="406"/>
        <v>0.0000657465765522579-0.00164659402085286i</v>
      </c>
      <c r="Y900" t="str">
        <f t="shared" si="407"/>
        <v>0.009+0.0481291994529956i</v>
      </c>
      <c r="Z900" t="str">
        <f t="shared" si="408"/>
        <v>-0.474040253999173-0.112256635209272i</v>
      </c>
      <c r="AA900" t="str">
        <f t="shared" si="409"/>
        <v>56.5896644422035-290.150956856403i</v>
      </c>
      <c r="AB900" t="str">
        <f t="shared" si="410"/>
        <v>1.42152284390095-0.080640456022038i</v>
      </c>
      <c r="AC900" t="str">
        <f t="shared" si="411"/>
        <v>3.74090235237079-3.58220396314673i</v>
      </c>
      <c r="AD900" t="str">
        <f t="shared" si="412"/>
        <v>0.208996375318274+0.178573810541465i</v>
      </c>
      <c r="AE900" t="str">
        <f t="shared" si="413"/>
        <v>-0.0790265997328982-0.10811240437084i</v>
      </c>
      <c r="AF900" t="str">
        <f t="shared" si="414"/>
        <v>-12.9716812278024-3.42750479644881i</v>
      </c>
      <c r="AG900" t="str">
        <f t="shared" si="415"/>
        <v>1.23037823622413-0.182936939866304i</v>
      </c>
      <c r="AH900" t="str">
        <f t="shared" si="416"/>
        <v>0.322656245417846+1.40793244797878i</v>
      </c>
      <c r="AI900">
        <f t="shared" si="417"/>
        <v>3.1939358386523962</v>
      </c>
      <c r="AJ900">
        <f t="shared" si="418"/>
        <v>77.092395709221748</v>
      </c>
      <c r="AK900"/>
      <c r="AL900"/>
      <c r="AM900"/>
      <c r="AN900"/>
    </row>
    <row r="901" spans="1:40" x14ac:dyDescent="0.25">
      <c r="A901"/>
      <c r="B901">
        <f t="shared" si="419"/>
        <v>76700</v>
      </c>
      <c r="C901" s="186" t="str">
        <f t="shared" si="387"/>
        <v>-0.0000129912798500686+0.0319298844272598i</v>
      </c>
      <c r="D901" s="158" t="str">
        <f t="shared" si="388"/>
        <v>-5.95710555681814+0.244795780608992i</v>
      </c>
      <c r="E901" t="str">
        <f t="shared" si="389"/>
        <v>2870</v>
      </c>
      <c r="F901" t="str">
        <f t="shared" si="390"/>
        <v>0.777000777000777</v>
      </c>
      <c r="G901" t="str">
        <f t="shared" ref="G901:G964" si="420">IF($C$11=$C$7,$C$24,F901)</f>
        <v>0.777000777000777</v>
      </c>
      <c r="H901" t="str">
        <f t="shared" si="391"/>
        <v>7.01872117220071+3.67022146878939i</v>
      </c>
      <c r="I901" t="str">
        <f t="shared" si="392"/>
        <v>301.200195662921i</v>
      </c>
      <c r="J901" t="str">
        <f t="shared" ref="J901:J964" si="421">IMSUM(COMPLEX(0,2*PI()*B901*$C$113*$C$112),COMPLEX(0,2*PI()*B901*$C$113*$C$111),COMPLEX(0,2*PI()*B901*$C$28*10^-12*$C$111),COMPLEX(-1*2*PI()*B901*2*PI()*B901*$C$113*$C$112*$C$28*10^-12*$C$111,0),COMPLEX(1,0))</f>
        <v>-76.599591737444+65.1426144773505i</v>
      </c>
      <c r="K901" t="str">
        <f t="shared" si="393"/>
        <v>1.94054557462641-2.28183962152716i</v>
      </c>
      <c r="L901" t="str">
        <f t="shared" si="394"/>
        <v>0.120736685305436-0.120535546744587i</v>
      </c>
      <c r="M901" t="str">
        <f t="shared" si="395"/>
        <v>2.06128225993185-2.40237516827175i</v>
      </c>
      <c r="N901" t="str">
        <f t="shared" si="396"/>
        <v>-0.340157575464095i</v>
      </c>
      <c r="O901" t="str">
        <f t="shared" si="397"/>
        <v>0.942702104440938-0.333635643003901i</v>
      </c>
      <c r="P901" t="str">
        <f t="shared" si="398"/>
        <v>0.057297895559062+0.333635643003901i</v>
      </c>
      <c r="Q901" t="str">
        <f t="shared" si="399"/>
        <v>-0.057297895559062+0.006521932460194i</v>
      </c>
      <c r="R901" t="str">
        <f t="shared" si="400"/>
        <v>-0.332903802619286-5.86071819643324i</v>
      </c>
      <c r="S901" t="str">
        <f t="shared" si="401"/>
        <v>0.0351120070162827i</v>
      </c>
      <c r="T901" t="str">
        <f t="shared" si="402"/>
        <v>0.20578157843362-0.0116889206533156i</v>
      </c>
      <c r="U901" t="str">
        <f t="shared" si="403"/>
        <v>0.0000500000000000002-0.00314398765540467i</v>
      </c>
      <c r="V901" t="str">
        <f t="shared" si="404"/>
        <v>3.33333333333333E-06-0.00345838642094513i</v>
      </c>
      <c r="W901" t="str">
        <f t="shared" si="405"/>
        <v>0.0000144739382137225-0.00164694235225567i</v>
      </c>
      <c r="X901" t="str">
        <f t="shared" si="406"/>
        <v>0.0000656130988395846-0.00164445161269962i</v>
      </c>
      <c r="Y901" t="str">
        <f t="shared" si="407"/>
        <v>0.009+0.0481920313060674i</v>
      </c>
      <c r="Z901" t="str">
        <f t="shared" si="408"/>
        <v>-0.472819421247632-0.111820665149301i</v>
      </c>
      <c r="AA901" t="str">
        <f t="shared" si="409"/>
        <v>56.4367908092506-289.775880482676i</v>
      </c>
      <c r="AB901" t="str">
        <f t="shared" si="410"/>
        <v>1.42151088433218-0.0807454586618557i</v>
      </c>
      <c r="AC901" t="str">
        <f t="shared" si="411"/>
        <v>3.736154283334-3.58144163145739i</v>
      </c>
      <c r="AD901" t="str">
        <f t="shared" si="412"/>
        <v>0.209074083609456+0.178804491938625i</v>
      </c>
      <c r="AE901" t="str">
        <f t="shared" si="413"/>
        <v>-0.0788602499898423-0.107921039489588i</v>
      </c>
      <c r="AF901" t="str">
        <f t="shared" si="414"/>
        <v>-12.9758267290189-3.4254256881804i</v>
      </c>
      <c r="AG901" t="str">
        <f t="shared" si="415"/>
        <v>1.23027797184999-0.182786379343414i</v>
      </c>
      <c r="AH901" t="str">
        <f t="shared" si="416"/>
        <v>0.322410781854998+1.40572047453635i</v>
      </c>
      <c r="AI901">
        <f t="shared" si="417"/>
        <v>3.1806307705587376</v>
      </c>
      <c r="AJ901">
        <f t="shared" si="418"/>
        <v>77.082271222430506</v>
      </c>
      <c r="AK901"/>
      <c r="AL901"/>
      <c r="AM901"/>
      <c r="AN901"/>
    </row>
    <row r="902" spans="1:40" x14ac:dyDescent="0.25">
      <c r="A902"/>
      <c r="B902">
        <f t="shared" si="419"/>
        <v>76800</v>
      </c>
      <c r="C902" s="186" t="str">
        <f t="shared" ref="C902:C965" si="422">IMPRODUCT(COMPLEX(-1,0),IMDIV(IMPRODUCT(G902,COMPLEX($C$100+$C$101,0)),COMPLEX($C$100,2*PI()*B902*$C$103*$C$102*(2*$C$100+$C$101))))</f>
        <v>-0.0000129574704233968+0.0318883090706499i</v>
      </c>
      <c r="D902" s="158" t="str">
        <f t="shared" ref="D902:D965" si="423">IMPRODUCT(COMPLEX($C$106,0),IMSUB(C902,G902))</f>
        <v>-5.95710529761254+0.244477036208316i</v>
      </c>
      <c r="E902" t="str">
        <f t="shared" ref="E902:E965" si="424">IMDIV(COMPLEX($C$20*10^3,0),COMPLEX(1,2*PI()*B902*$C$20*1000*$C$29*10^-12))</f>
        <v>2870</v>
      </c>
      <c r="F902" t="str">
        <f t="shared" ref="F902:F965" si="425">IMDIV(COMPLEX($C$22*1000,0),IMSUM(COMPLEX($C$22*1000,0),E902))</f>
        <v>0.777000777000777</v>
      </c>
      <c r="G902" t="str">
        <f t="shared" si="420"/>
        <v>0.777000777000777</v>
      </c>
      <c r="H902" t="str">
        <f t="shared" ref="H902:H965" si="426">IMPRODUCT(COMPLEX($C$108,0),IMPRODUCT(COMPLEX(-1,0),D902),IMDIV(COMPLEX(0,2*PI()*B902*$C$109*$C$110),COMPLEX(1,2*PI()*B902*$C$109*$C$110)))</f>
        <v>7.0228561240497+3.66782280795606i</v>
      </c>
      <c r="I902" t="str">
        <f t="shared" ref="I902:I965" si="427">COMPLEX(0,2*PI()*B902*$C$113*$C$112*$C$114)</f>
        <v>301.59289474462i</v>
      </c>
      <c r="J902" t="str">
        <f t="shared" si="421"/>
        <v>-76.8020693858735+65.2275461781032i</v>
      </c>
      <c r="K902" t="str">
        <f t="shared" ref="K902:K965" si="428">IMDIV(I902,J902)</f>
        <v>1.93753522039179-2.28134773041728i</v>
      </c>
      <c r="L902" t="str">
        <f t="shared" ref="L902:L965" si="429">IMDIV(COMPLEX($C$117,0),COMPLEX(1,2*PI()*B902*$C$115*$C$116))</f>
        <v>0.120579635676903-0.120535706283569i</v>
      </c>
      <c r="M902" t="str">
        <f t="shared" ref="M902:M965" si="430">IMSUM(K902,L902)</f>
        <v>2.05811485606869-2.40188343670085i</v>
      </c>
      <c r="N902" t="str">
        <f t="shared" ref="N902:N965" si="431">COMPLEX(0,-2*PI()*B902*$C$43)</f>
        <v>-0.340601066436017i</v>
      </c>
      <c r="O902" t="str">
        <f t="shared" ref="O902:O965" si="432">IMEXP(N902)</f>
        <v>0.942554047342882-0.334053690052291i</v>
      </c>
      <c r="P902" t="str">
        <f t="shared" ref="P902:P965" si="433">IMSUB(COMPLEX(1,0),O902)</f>
        <v>0.057445952657118+0.334053690052291i</v>
      </c>
      <c r="Q902" t="str">
        <f t="shared" ref="Q902:Q965" si="434">IMSUM(COMPLEX(0,2*PI()*B902*$C$43),O902,COMPLEX(-1,0))</f>
        <v>-0.057445952657118+0.00654737638372599i</v>
      </c>
      <c r="R902" t="str">
        <f t="shared" ref="R902:R965" si="435">IMDIV(P902,Q902)</f>
        <v>-0.332902679278088-5.85303774487955i</v>
      </c>
      <c r="S902" t="str">
        <f t="shared" ref="S902:S965" si="436">IMDIV(COMPLEX(0,2*PI()*B902*$C$123),COMPLEX($C$124,0))</f>
        <v>0.0351577853826664i</v>
      </c>
      <c r="T902" t="str">
        <f t="shared" ref="T902:T965" si="437">IMPRODUCT(R902,S902)</f>
        <v>0.205779844871121-0.0117041209513736i</v>
      </c>
      <c r="U902" t="str">
        <f t="shared" ref="U902:U965" si="438">IMDIV(COMPLEX(1,2*PI()*B902*$C$16*10^-3*$C$15*10^-6),COMPLEX(0,2*PI()*B902*$C$15*10^-6))</f>
        <v>0.0000499999999999998-0.00313989392147836i</v>
      </c>
      <c r="V902" t="str">
        <f t="shared" ref="V902:V965" si="439">IMSUM(COMPLEX($C$18*10^-3,0),IMDIV(COMPLEX(1,0),COMPLEX(0,2*PI()*B902*($C$17*1*10^-6))))</f>
        <v>3.33333333333333E-06-0.0034538833136262i</v>
      </c>
      <c r="W902" t="str">
        <f t="shared" ref="W902:W965" si="440">IMDIV(IMPRODUCT(U902,V902),IMSUM(U902,V902))</f>
        <v>0.0000144739362815687-0.00164479813494642i</v>
      </c>
      <c r="X902" t="str">
        <f t="shared" ref="X902:X965" si="441">IMDIV(IMPRODUCT(COMPLEX($C$19,0),W902),IMSUM(COMPLEX($C$19,0),W902))</f>
        <v>0.0000654801415047152-0.00164231476788334i</v>
      </c>
      <c r="Y902" t="str">
        <f t="shared" ref="Y902:Y965" si="442">COMPLEX($C$13*10^-3,2*PI()*B902*$C$12*0.000001)</f>
        <v>0.009+0.0482548631591392i</v>
      </c>
      <c r="Z902" t="str">
        <f t="shared" ref="Z902:Z965" si="443">IMPRODUCT(COMPLEX($C$6,0),IMDIV(X902,IMSUM(X902,Y902)))</f>
        <v>-0.471603266770528-0.111387002209409i</v>
      </c>
      <c r="AA902" t="str">
        <f t="shared" ref="AA902:AA965" si="444">IMDIV(COMPLEX($C$6,0),IMSUM(X902,Y902))</f>
        <v>56.2845416311103-289.401761352744i</v>
      </c>
      <c r="AB902" t="str">
        <f t="shared" ref="AB902:AB965" si="445">IMPRODUCT(COMPLEX($C$119,0),T902)</f>
        <v>1.4214989091205-0.0808504602334202i</v>
      </c>
      <c r="AC902" t="str">
        <f t="shared" ref="AC902:AC965" si="446">IMSUM(COMPLEX(1,0),IMPRODUCT(AB902,M902))</f>
        <v>3.73141464146204-3.58067421843125i</v>
      </c>
      <c r="AD902" t="str">
        <f t="shared" ref="AD902:AD965" si="447">IMDIV(AB902,AC902)</f>
        <v>0.209151889481402+0.179035133417138i</v>
      </c>
      <c r="AE902" t="str">
        <f t="shared" ref="AE902:AE965" si="448">IMPRODUCT(AD902,AA902,X902)</f>
        <v>-0.0786945275291612-0.107730355761987i</v>
      </c>
      <c r="AF902" t="str">
        <f t="shared" ref="AF902:AF965" si="449">IMSUB(D902,H902)</f>
        <v>-12.9799614216622-3.42334577174774i</v>
      </c>
      <c r="AG902" t="str">
        <f t="shared" ref="AG902:AG965" si="450">IMSUM(COMPLEX(1,0),IMPRODUCT(AD902,AA902,COMPLEX($C$127,0)))</f>
        <v>1.23017806629218-0.182636293525045i</v>
      </c>
      <c r="AH902" t="str">
        <f t="shared" ref="AH902:AH965" si="451">IMDIV(IMPRODUCT(AE902,AF902),AG902)</f>
        <v>0.322165449820542+1.40351514205599i</v>
      </c>
      <c r="AI902">
        <f t="shared" ref="AI902:AI965" si="452">20*LOG10(IMABS(AH902))</f>
        <v>3.1673447821282812</v>
      </c>
      <c r="AJ902">
        <f t="shared" ref="AJ902:AJ965" si="453">IMARGUMENT(AH902)*180/PI()</f>
        <v>77.07216966176118</v>
      </c>
      <c r="AK902"/>
      <c r="AL902"/>
      <c r="AM902"/>
      <c r="AN902"/>
    </row>
    <row r="903" spans="1:40" x14ac:dyDescent="0.25">
      <c r="A903"/>
      <c r="B903">
        <f t="shared" si="419"/>
        <v>76900</v>
      </c>
      <c r="C903" s="186" t="str">
        <f t="shared" si="422"/>
        <v>-0.000012923792807252+0.0318468418423523i</v>
      </c>
      <c r="D903" s="158" t="str">
        <f t="shared" si="423"/>
        <v>-5.95710503941748+0.244159120791368i</v>
      </c>
      <c r="E903" t="str">
        <f t="shared" si="424"/>
        <v>2870</v>
      </c>
      <c r="F903" t="str">
        <f t="shared" si="425"/>
        <v>0.777000777000777</v>
      </c>
      <c r="G903" t="str">
        <f t="shared" si="420"/>
        <v>0.777000777000777</v>
      </c>
      <c r="H903" t="str">
        <f t="shared" si="426"/>
        <v>7.02698029804361+3.66542418933865i</v>
      </c>
      <c r="I903" t="str">
        <f t="shared" si="427"/>
        <v>301.985593826319i</v>
      </c>
      <c r="J903" t="str">
        <f t="shared" si="421"/>
        <v>-77.0048108488288+65.312477878856i</v>
      </c>
      <c r="K903" t="str">
        <f t="shared" si="428"/>
        <v>1.93453028491898-2.28085265648363i</v>
      </c>
      <c r="L903" t="str">
        <f t="shared" si="429"/>
        <v>0.120422790258022-0.120535661389198i</v>
      </c>
      <c r="M903" t="str">
        <f t="shared" si="430"/>
        <v>2.054953075177-2.40138831787283i</v>
      </c>
      <c r="N903" t="str">
        <f t="shared" si="431"/>
        <v>-0.341044557407939i</v>
      </c>
      <c r="O903" t="str">
        <f t="shared" si="432"/>
        <v>0.9424058048593-0.334471671397586i</v>
      </c>
      <c r="P903" t="str">
        <f t="shared" si="433"/>
        <v>0.0575941951407+0.334471671397586i</v>
      </c>
      <c r="Q903" t="str">
        <f t="shared" si="434"/>
        <v>-0.0575941951407+0.006572886010353i</v>
      </c>
      <c r="R903" t="str">
        <f t="shared" si="435"/>
        <v>-0.332901554459847-5.84537720416572i</v>
      </c>
      <c r="S903" t="str">
        <f t="shared" si="436"/>
        <v>0.0352035637490501i</v>
      </c>
      <c r="T903" t="str">
        <f t="shared" si="437"/>
        <v>0.205778109044092-0.0117193210945851i</v>
      </c>
      <c r="U903" t="str">
        <f t="shared" si="438"/>
        <v>0.0000499999999999998-0.00313581083445433i</v>
      </c>
      <c r="V903" t="str">
        <f t="shared" si="439"/>
        <v>3.33333333333333E-06-0.00344939191789977i</v>
      </c>
      <c r="W903" t="str">
        <f t="shared" si="440"/>
        <v>0.0000144739343468982-0.00164265949458592i</v>
      </c>
      <c r="X903" t="str">
        <f t="shared" si="441"/>
        <v>0.0000653477018469609-0.00164018346478429i</v>
      </c>
      <c r="Y903" t="str">
        <f t="shared" si="442"/>
        <v>0.009+0.048317695012211i</v>
      </c>
      <c r="Z903" t="str">
        <f t="shared" si="443"/>
        <v>-0.470391766918167-0.110955631038611i</v>
      </c>
      <c r="AA903" t="str">
        <f t="shared" si="444"/>
        <v>56.1329134859299-289.028595880153i</v>
      </c>
      <c r="AB903" t="str">
        <f t="shared" si="445"/>
        <v>1.42148691826576-0.0809554607353263i</v>
      </c>
      <c r="AC903" t="str">
        <f t="shared" si="446"/>
        <v>3.72668341633627-3.57990175252288i</v>
      </c>
      <c r="AD903" t="str">
        <f t="shared" si="447"/>
        <v>0.20922979292161+0.179265734968581i</v>
      </c>
      <c r="AE903" t="str">
        <f t="shared" si="448"/>
        <v>-0.0785294292372792-0.10754034952545i</v>
      </c>
      <c r="AF903" t="str">
        <f t="shared" si="449"/>
        <v>-12.9840853374611-3.42126506854728i</v>
      </c>
      <c r="AG903" t="str">
        <f t="shared" si="450"/>
        <v>1.23007851754635-0.182486680686251i</v>
      </c>
      <c r="AH903" t="str">
        <f t="shared" si="451"/>
        <v>0.321920252530182+1.40131642192204i</v>
      </c>
      <c r="AI903">
        <f t="shared" si="452"/>
        <v>3.1540778250478443</v>
      </c>
      <c r="AJ903">
        <f t="shared" si="453"/>
        <v>77.06209089013457</v>
      </c>
      <c r="AK903"/>
      <c r="AL903"/>
      <c r="AM903"/>
      <c r="AN903"/>
    </row>
    <row r="904" spans="1:40" x14ac:dyDescent="0.25">
      <c r="A904"/>
      <c r="B904">
        <f t="shared" si="419"/>
        <v>77000</v>
      </c>
      <c r="C904" s="186" t="str">
        <f t="shared" si="422"/>
        <v>-0.0000128902463173492+0.0318054823210879i</v>
      </c>
      <c r="D904" s="158" t="str">
        <f t="shared" si="423"/>
        <v>-5.95710478222772+0.243842031128341i</v>
      </c>
      <c r="E904" t="str">
        <f t="shared" si="424"/>
        <v>2870</v>
      </c>
      <c r="F904" t="str">
        <f t="shared" si="425"/>
        <v>0.777000777000777</v>
      </c>
      <c r="G904" t="str">
        <f t="shared" si="420"/>
        <v>0.777000777000777</v>
      </c>
      <c r="H904" t="str">
        <f t="shared" si="426"/>
        <v>7.03109372583288+3.6630256309449i</v>
      </c>
      <c r="I904" t="str">
        <f t="shared" si="427"/>
        <v>302.378292908018i</v>
      </c>
      <c r="J904" t="str">
        <f t="shared" si="421"/>
        <v>-77.2078161263096+65.3974095796087i</v>
      </c>
      <c r="K904" t="str">
        <f t="shared" si="428"/>
        <v>1.93153076122166-2.28035441790973i</v>
      </c>
      <c r="L904" t="str">
        <f t="shared" si="429"/>
        <v>0.120266149048337-0.120535412858422i</v>
      </c>
      <c r="M904" t="str">
        <f t="shared" si="430"/>
        <v>2.05179691027-2.40088983076815i</v>
      </c>
      <c r="N904" t="str">
        <f t="shared" si="431"/>
        <v>-0.341488048379861i</v>
      </c>
      <c r="O904" t="str">
        <f t="shared" si="432"/>
        <v>0.94225737701935-0.334889586957574i</v>
      </c>
      <c r="P904" t="str">
        <f t="shared" si="433"/>
        <v>0.05774262298065+0.334889586957574i</v>
      </c>
      <c r="Q904" t="str">
        <f t="shared" si="434"/>
        <v>-0.05774262298065+0.00659846142228704i</v>
      </c>
      <c r="R904" t="str">
        <f t="shared" si="435"/>
        <v>-0.332900428164321-5.83773649671646i</v>
      </c>
      <c r="S904" t="str">
        <f t="shared" si="436"/>
        <v>0.0352493421154338i</v>
      </c>
      <c r="T904" t="str">
        <f t="shared" si="437"/>
        <v>0.205776370952512-0.0117345210827385i</v>
      </c>
      <c r="U904" t="str">
        <f t="shared" si="438"/>
        <v>0.0000499999999999998-0.00313173835285114i</v>
      </c>
      <c r="V904" t="str">
        <f t="shared" si="439"/>
        <v>3.33333333333333E-06-0.00344491218813626i</v>
      </c>
      <c r="W904" t="str">
        <f t="shared" si="440"/>
        <v>0.0000144739324097109-0.0016405264094458i</v>
      </c>
      <c r="X904" t="str">
        <f t="shared" si="441"/>
        <v>0.0000652157771831241-0.00163805768189448i</v>
      </c>
      <c r="Y904" t="str">
        <f t="shared" si="442"/>
        <v>0.009+0.0483805268652828i</v>
      </c>
      <c r="Z904" t="str">
        <f t="shared" si="443"/>
        <v>-0.469184898188181-0.110526536408807i</v>
      </c>
      <c r="AA904" t="str">
        <f t="shared" si="444"/>
        <v>55.98190297539-288.656380495745i</v>
      </c>
      <c r="AB904" t="str">
        <f t="shared" si="445"/>
        <v>1.42147491176781-0.0810604601661123i</v>
      </c>
      <c r="AC904" t="str">
        <f t="shared" si="446"/>
        <v>3.72196059750131-3.57912426206928i</v>
      </c>
      <c r="AD904" t="str">
        <f t="shared" si="447"/>
        <v>0.209307793917565+0.179496296584372i</v>
      </c>
      <c r="AE904" t="str">
        <f t="shared" si="448"/>
        <v>-0.0783649520195269-0.107351017143171i</v>
      </c>
      <c r="AF904" t="str">
        <f t="shared" si="449"/>
        <v>-12.9881985080606-3.41918359981656i</v>
      </c>
      <c r="AG904" t="str">
        <f t="shared" si="450"/>
        <v>1.22997932362179-0.182337539109915i</v>
      </c>
      <c r="AH904" t="str">
        <f t="shared" si="451"/>
        <v>0.321675193157647+1.3991242856742i</v>
      </c>
      <c r="AI904">
        <f t="shared" si="452"/>
        <v>3.1408298511639372</v>
      </c>
      <c r="AJ904">
        <f t="shared" si="453"/>
        <v>77.052034771259827</v>
      </c>
      <c r="AK904"/>
      <c r="AL904"/>
      <c r="AM904"/>
      <c r="AN904"/>
    </row>
    <row r="905" spans="1:40" x14ac:dyDescent="0.25">
      <c r="A905"/>
      <c r="B905">
        <f t="shared" si="419"/>
        <v>77100</v>
      </c>
      <c r="C905" s="186" t="str">
        <f t="shared" si="422"/>
        <v>-0.0000128568302738381+0.0317642300877636i</v>
      </c>
      <c r="D905" s="158" t="str">
        <f t="shared" si="423"/>
        <v>-5.95710452603806+0.243525764006188i</v>
      </c>
      <c r="E905" t="str">
        <f t="shared" si="424"/>
        <v>2870</v>
      </c>
      <c r="F905" t="str">
        <f t="shared" si="425"/>
        <v>0.777000777000777</v>
      </c>
      <c r="G905" t="str">
        <f t="shared" si="420"/>
        <v>0.777000777000777</v>
      </c>
      <c r="H905" t="str">
        <f t="shared" si="426"/>
        <v>7.03519643898479+3.66062715064132i</v>
      </c>
      <c r="I905" t="str">
        <f t="shared" si="427"/>
        <v>302.770991989716i</v>
      </c>
      <c r="J905" t="str">
        <f t="shared" si="421"/>
        <v>-77.4110852183161+65.4823412803615i</v>
      </c>
      <c r="K905" t="str">
        <f t="shared" si="428"/>
        <v>1.9285366422912-2.27985303280263i</v>
      </c>
      <c r="L905" t="str">
        <f t="shared" si="429"/>
        <v>0.120109712045328-0.120534961486112i</v>
      </c>
      <c r="M905" t="str">
        <f t="shared" si="430"/>
        <v>2.04864635433653-2.40038799428874i</v>
      </c>
      <c r="N905" t="str">
        <f t="shared" si="431"/>
        <v>-0.341931539351782i</v>
      </c>
      <c r="O905" t="str">
        <f t="shared" si="432"/>
        <v>0.942108763852225-0.335307436650058i</v>
      </c>
      <c r="P905" t="str">
        <f t="shared" si="433"/>
        <v>0.057891236147775+0.335307436650058i</v>
      </c>
      <c r="Q905" t="str">
        <f t="shared" si="434"/>
        <v>-0.057891236147775+0.00662410270172398i</v>
      </c>
      <c r="R905" t="str">
        <f t="shared" si="435"/>
        <v>-0.33289930039162-5.83011554535887i</v>
      </c>
      <c r="S905" t="str">
        <f t="shared" si="436"/>
        <v>0.0352951204818175i</v>
      </c>
      <c r="T905" t="str">
        <f t="shared" si="437"/>
        <v>0.205774630596358-0.011749720915635i</v>
      </c>
      <c r="U905" t="str">
        <f t="shared" si="438"/>
        <v>0.00005-0.00312767643540258i</v>
      </c>
      <c r="V905" t="str">
        <f t="shared" si="439"/>
        <v>3.33333333333333E-06-0.00344044407894283i</v>
      </c>
      <c r="W905" t="str">
        <f t="shared" si="440"/>
        <v>0.0000144739304700067-0.00163839885791043i</v>
      </c>
      <c r="X905" t="str">
        <f t="shared" si="441"/>
        <v>0.0000650843648473641-0.00163593739781697i</v>
      </c>
      <c r="Y905" t="str">
        <f t="shared" si="442"/>
        <v>0.009+0.0484433587183546i</v>
      </c>
      <c r="Z905" t="str">
        <f t="shared" si="443"/>
        <v>-0.467982637224455-0.11009970321363i</v>
      </c>
      <c r="AA905" t="str">
        <f t="shared" si="444"/>
        <v>55.8315067245109-288.285111647564i</v>
      </c>
      <c r="AB905" t="str">
        <f t="shared" si="445"/>
        <v>1.4214628896265-0.0811654585244049i</v>
      </c>
      <c r="AC905" t="str">
        <f t="shared" si="446"/>
        <v>3.71724617446508-3.57834177529051i</v>
      </c>
      <c r="AD905" t="str">
        <f t="shared" si="447"/>
        <v>0.209385892456749+0.179726818255777i</v>
      </c>
      <c r="AE905" t="str">
        <f t="shared" si="448"/>
        <v>-0.0782010928000143-0.107162355003908i</v>
      </c>
      <c r="AF905" t="str">
        <f t="shared" si="449"/>
        <v>-12.9923009650228-3.41710138663513i</v>
      </c>
      <c r="AG905" t="str">
        <f t="shared" si="450"/>
        <v>1.22988048254131-0.182188867086713i</v>
      </c>
      <c r="AH905" t="str">
        <f t="shared" si="451"/>
        <v>0.321430274835254+1.39693870500673i</v>
      </c>
      <c r="AI905">
        <f t="shared" si="452"/>
        <v>3.1276008124834629</v>
      </c>
      <c r="AJ905">
        <f t="shared" si="453"/>
        <v>77.042001169627014</v>
      </c>
      <c r="AK905"/>
      <c r="AL905"/>
      <c r="AM905"/>
      <c r="AN905"/>
    </row>
    <row r="906" spans="1:40" x14ac:dyDescent="0.25">
      <c r="A906"/>
      <c r="B906">
        <f t="shared" si="419"/>
        <v>77200</v>
      </c>
      <c r="C906" s="186" t="str">
        <f t="shared" si="422"/>
        <v>-0.0000128235440012689+0.0317230847254578i</v>
      </c>
      <c r="D906" s="158" t="str">
        <f t="shared" si="423"/>
        <v>-5.9571042708433+0.24321031622851i</v>
      </c>
      <c r="E906" t="str">
        <f t="shared" si="424"/>
        <v>2870</v>
      </c>
      <c r="F906" t="str">
        <f t="shared" si="425"/>
        <v>0.777000777000777</v>
      </c>
      <c r="G906" t="str">
        <f t="shared" si="420"/>
        <v>0.777000777000777</v>
      </c>
      <c r="H906" t="str">
        <f t="shared" si="426"/>
        <v>7.03928846898327+3.65822876615423i</v>
      </c>
      <c r="I906" t="str">
        <f t="shared" si="427"/>
        <v>303.163691071415i</v>
      </c>
      <c r="J906" t="str">
        <f t="shared" si="421"/>
        <v>-77.6146181248482+65.5672729811142i</v>
      </c>
      <c r="K906" t="str">
        <f t="shared" si="428"/>
        <v>1.92554792109708-2.27934851919329i</v>
      </c>
      <c r="L906" t="str">
        <f t="shared" si="429"/>
        <v>0.119953479244419-0.120534308065065i</v>
      </c>
      <c r="M906" t="str">
        <f t="shared" si="430"/>
        <v>2.0455014003415-2.39988282725836i</v>
      </c>
      <c r="N906" t="str">
        <f t="shared" si="431"/>
        <v>-0.342375030323704i</v>
      </c>
      <c r="O906" t="str">
        <f t="shared" si="432"/>
        <v>0.941959965387154-0.335725220392855i</v>
      </c>
      <c r="P906" t="str">
        <f t="shared" si="433"/>
        <v>0.058040034612846+0.335725220392855i</v>
      </c>
      <c r="Q906" t="str">
        <f t="shared" si="434"/>
        <v>-0.058040034612846+0.00664980993084896i</v>
      </c>
      <c r="R906" t="str">
        <f t="shared" si="435"/>
        <v>-0.332898171141638-5.82251427331985i</v>
      </c>
      <c r="S906" t="str">
        <f t="shared" si="436"/>
        <v>0.0353408988482012i</v>
      </c>
      <c r="T906" t="str">
        <f t="shared" si="437"/>
        <v>0.205772887975605-0.0117649205930678i</v>
      </c>
      <c r="U906" t="str">
        <f t="shared" si="438"/>
        <v>0.00005-0.0031236250410562i</v>
      </c>
      <c r="V906" t="str">
        <f t="shared" si="439"/>
        <v>3.33333333333333E-06-0.00343598754516182i</v>
      </c>
      <c r="W906" t="str">
        <f t="shared" si="440"/>
        <v>0.0000144739285277859-0.00163627681847613i</v>
      </c>
      <c r="X906" t="str">
        <f t="shared" si="441"/>
        <v>0.0000649534621910594-0.00163382259126514i</v>
      </c>
      <c r="Y906" t="str">
        <f t="shared" si="442"/>
        <v>0.009+0.0485061905714264i</v>
      </c>
      <c r="Z906" t="str">
        <f t="shared" si="443"/>
        <v>-0.466784960816056-0.109675116467315i</v>
      </c>
      <c r="AA906" t="str">
        <f t="shared" si="444"/>
        <v>55.6817213814591-287.914785800757i</v>
      </c>
      <c r="AB906" t="str">
        <f t="shared" si="445"/>
        <v>1.42145085184165-0.0812704558087757i</v>
      </c>
      <c r="AC906" t="str">
        <f t="shared" si="446"/>
        <v>3.71254013669977-3.57755432028979i</v>
      </c>
      <c r="AD906" t="str">
        <f t="shared" si="447"/>
        <v>0.209464088526628+0.1799572999739i</v>
      </c>
      <c r="AE906" t="str">
        <f t="shared" si="448"/>
        <v>-0.078037848521492-0.106974359521758i</v>
      </c>
      <c r="AF906" t="str">
        <f t="shared" si="449"/>
        <v>-12.9963927398266-3.41501844992572i</v>
      </c>
      <c r="AG906" t="str">
        <f t="shared" si="450"/>
        <v>1.22978199234115-0.182040662915067i</v>
      </c>
      <c r="AH906" t="str">
        <f t="shared" si="451"/>
        <v>0.321185500654284+1.39475965176726i</v>
      </c>
      <c r="AI906">
        <f t="shared" si="452"/>
        <v>3.1143906611718242</v>
      </c>
      <c r="AJ906">
        <f t="shared" si="453"/>
        <v>77.031989950503302</v>
      </c>
      <c r="AK906"/>
      <c r="AL906"/>
      <c r="AM906"/>
      <c r="AN906"/>
    </row>
    <row r="907" spans="1:40" x14ac:dyDescent="0.25">
      <c r="A907"/>
      <c r="B907">
        <f t="shared" si="419"/>
        <v>77300</v>
      </c>
      <c r="C907" s="186" t="str">
        <f t="shared" si="422"/>
        <v>-0.0000127903868285578+0.0316820458194058i</v>
      </c>
      <c r="D907" s="158" t="str">
        <f t="shared" si="423"/>
        <v>-5.95710401663831+0.242895684615445i</v>
      </c>
      <c r="E907" t="str">
        <f t="shared" si="424"/>
        <v>2870</v>
      </c>
      <c r="F907" t="str">
        <f t="shared" si="425"/>
        <v>0.777000777000777</v>
      </c>
      <c r="G907" t="str">
        <f t="shared" si="420"/>
        <v>0.777000777000777</v>
      </c>
      <c r="H907" t="str">
        <f t="shared" si="426"/>
        <v>7.04336984722912+3.6558304950706i</v>
      </c>
      <c r="I907" t="str">
        <f t="shared" si="427"/>
        <v>303.556390153114i</v>
      </c>
      <c r="J907" t="str">
        <f t="shared" si="421"/>
        <v>-77.818414845906+65.652204681867i</v>
      </c>
      <c r="K907" t="str">
        <f t="shared" si="428"/>
        <v>1.9225645905871-2.27884089503667i</v>
      </c>
      <c r="L907" t="str">
        <f t="shared" si="429"/>
        <v>0.119797450639-0.120533453386001i</v>
      </c>
      <c r="M907" t="str">
        <f t="shared" si="430"/>
        <v>2.0423620412261-2.39937434842267i</v>
      </c>
      <c r="N907" t="str">
        <f t="shared" si="431"/>
        <v>-0.342818521295626i</v>
      </c>
      <c r="O907" t="str">
        <f t="shared" si="432"/>
        <v>0.941810981653405-0.336142938103792i</v>
      </c>
      <c r="P907" t="str">
        <f t="shared" si="433"/>
        <v>0.058189018346595+0.336142938103792i</v>
      </c>
      <c r="Q907" t="str">
        <f t="shared" si="434"/>
        <v>-0.058189018346595+0.00667558319183403i</v>
      </c>
      <c r="R907" t="str">
        <f t="shared" si="435"/>
        <v>-0.332897040414231-5.81493260422381i</v>
      </c>
      <c r="S907" t="str">
        <f t="shared" si="436"/>
        <v>0.0353866772145847i</v>
      </c>
      <c r="T907" t="str">
        <f t="shared" si="437"/>
        <v>0.205771143090232-0.011780120114829i</v>
      </c>
      <c r="U907" t="str">
        <f t="shared" si="438"/>
        <v>0.00005-0.00311958412897204i</v>
      </c>
      <c r="V907" t="str">
        <f t="shared" si="439"/>
        <v>3.33333333333333E-06-0.00343154254186924i</v>
      </c>
      <c r="W907" t="str">
        <f t="shared" si="440"/>
        <v>0.0000144739265830482-0.00163416026975056i</v>
      </c>
      <c r="X907" t="str">
        <f t="shared" si="441"/>
        <v>0.0000648230665826803-0.00163171324106202i</v>
      </c>
      <c r="Y907" t="str">
        <f t="shared" si="442"/>
        <v>0.009+0.0485690224244982i</v>
      </c>
      <c r="Z907" t="str">
        <f t="shared" si="443"/>
        <v>-0.46559184589618-0.109252761303574i</v>
      </c>
      <c r="AA907" t="str">
        <f t="shared" si="444"/>
        <v>55.532543617357-287.545399437474i</v>
      </c>
      <c r="AB907" t="str">
        <f t="shared" si="445"/>
        <v>1.42143879841311-0.0813754520177885i</v>
      </c>
      <c r="AC907" t="str">
        <f t="shared" si="446"/>
        <v>3.70784247364219-3.57676192505391i</v>
      </c>
      <c r="AD907" t="str">
        <f t="shared" si="447"/>
        <v>0.20954238211466+0.180187741729693i</v>
      </c>
      <c r="AE907" t="str">
        <f t="shared" si="448"/>
        <v>-0.0778752161452231-0.106787027135947i</v>
      </c>
      <c r="AF907" t="str">
        <f t="shared" si="449"/>
        <v>-13.0004738638674-3.41293481045515i</v>
      </c>
      <c r="AG907" t="str">
        <f t="shared" si="450"/>
        <v>1.2296838510708-0.181892924901107i</v>
      </c>
      <c r="AH907" t="str">
        <f t="shared" si="451"/>
        <v>0.320940873665437+1.39258709795601i</v>
      </c>
      <c r="AI907">
        <f t="shared" si="452"/>
        <v>3.101199349553529</v>
      </c>
      <c r="AJ907">
        <f t="shared" si="453"/>
        <v>77.02200097992943</v>
      </c>
      <c r="AK907"/>
      <c r="AL907"/>
      <c r="AM907"/>
      <c r="AN907"/>
    </row>
    <row r="908" spans="1:40" x14ac:dyDescent="0.25">
      <c r="A908"/>
      <c r="B908">
        <f t="shared" si="419"/>
        <v>77400</v>
      </c>
      <c r="C908" s="186" t="str">
        <f t="shared" si="422"/>
        <v>-0.0000127573580889535+0.031641112956987i</v>
      </c>
      <c r="D908" s="158" t="str">
        <f t="shared" si="423"/>
        <v>-5.95710376341798+0.242581866003567i</v>
      </c>
      <c r="E908" t="str">
        <f t="shared" si="424"/>
        <v>2870</v>
      </c>
      <c r="F908" t="str">
        <f t="shared" si="425"/>
        <v>0.777000777000777</v>
      </c>
      <c r="G908" t="str">
        <f t="shared" si="420"/>
        <v>0.777000777000777</v>
      </c>
      <c r="H908" t="str">
        <f t="shared" si="426"/>
        <v>7.04744060503987+3.65343235483901i</v>
      </c>
      <c r="I908" t="str">
        <f t="shared" si="427"/>
        <v>303.949089234813i</v>
      </c>
      <c r="J908" t="str">
        <f t="shared" si="421"/>
        <v>-78.0224753814894+65.7371363826197i</v>
      </c>
      <c r="K908" t="str">
        <f t="shared" si="428"/>
        <v>1.91958664368777-2.27833017821206i</v>
      </c>
      <c r="L908" t="str">
        <f t="shared" si="429"/>
        <v>0.11964162622043-0.120532398237565i</v>
      </c>
      <c r="M908" t="str">
        <f t="shared" si="430"/>
        <v>2.0392282699082-2.39886257644963i</v>
      </c>
      <c r="N908" t="str">
        <f t="shared" si="431"/>
        <v>-0.343262012267548i</v>
      </c>
      <c r="O908" t="str">
        <f t="shared" si="432"/>
        <v>0.941661812680279-0.336560589700711i</v>
      </c>
      <c r="P908" t="str">
        <f t="shared" si="433"/>
        <v>0.058338187319721+0.336560589700711i</v>
      </c>
      <c r="Q908" t="str">
        <f t="shared" si="434"/>
        <v>-0.058338187319721+0.00670142256683698i</v>
      </c>
      <c r="R908" t="str">
        <f t="shared" si="435"/>
        <v>-0.332895908209453-5.80737046208953i</v>
      </c>
      <c r="S908" t="str">
        <f t="shared" si="436"/>
        <v>0.0354324555809684i</v>
      </c>
      <c r="T908" t="str">
        <f t="shared" si="437"/>
        <v>0.205769395940215-0.0117953194807176i</v>
      </c>
      <c r="U908" t="str">
        <f t="shared" si="438"/>
        <v>0.00005-0.00311555365852117i</v>
      </c>
      <c r="V908" t="str">
        <f t="shared" si="439"/>
        <v>3.33333333333333E-06-0.00342710902437328i</v>
      </c>
      <c r="W908" t="str">
        <f t="shared" si="440"/>
        <v>0.0000144739246357937-0.00163204919045188i</v>
      </c>
      <c r="X908" t="str">
        <f t="shared" si="441"/>
        <v>0.0000646931754076499-0.00162960932613954i</v>
      </c>
      <c r="Y908" t="str">
        <f t="shared" si="442"/>
        <v>0.009+0.04863185427757i</v>
      </c>
      <c r="Z908" t="str">
        <f t="shared" si="443"/>
        <v>-0.464403269541081-0.108832622974479i</v>
      </c>
      <c r="AA908" t="str">
        <f t="shared" si="444"/>
        <v>55.3839701260932-287.176949056775i</v>
      </c>
      <c r="AB908" t="str">
        <f t="shared" si="445"/>
        <v>1.42142672934073-0.0814804471500547i</v>
      </c>
      <c r="AC908" t="str">
        <f t="shared" si="446"/>
        <v>3.70315317469412-3.57596461745383i</v>
      </c>
      <c r="AD908" t="str">
        <f t="shared" si="447"/>
        <v>0.209620773208293+0.180418143513953i</v>
      </c>
      <c r="AE908" t="str">
        <f t="shared" si="448"/>
        <v>-0.0777131926508512-0.106600354310609i</v>
      </c>
      <c r="AF908" t="str">
        <f t="shared" si="449"/>
        <v>-13.0045443684579-3.41085048883544i</v>
      </c>
      <c r="AG908" t="str">
        <f t="shared" si="450"/>
        <v>1.229586056793-0.181745651358638i</v>
      </c>
      <c r="AH908" t="str">
        <f t="shared" si="451"/>
        <v>0.320696396879288+1.39042101572463i</v>
      </c>
      <c r="AI908">
        <f t="shared" si="452"/>
        <v>3.0880268301105067</v>
      </c>
      <c r="AJ908">
        <f t="shared" si="453"/>
        <v>77.012034124712613</v>
      </c>
      <c r="AK908"/>
      <c r="AL908"/>
      <c r="AM908"/>
      <c r="AN908"/>
    </row>
    <row r="909" spans="1:40" x14ac:dyDescent="0.25">
      <c r="A909"/>
      <c r="B909">
        <f t="shared" si="419"/>
        <v>77500</v>
      </c>
      <c r="C909" s="186" t="str">
        <f t="shared" si="422"/>
        <v>-0.0000127244571200034+0.03160028572771i</v>
      </c>
      <c r="D909" s="158" t="str">
        <f t="shared" si="423"/>
        <v>-5.95710351117721+0.242268857245777i</v>
      </c>
      <c r="E909" t="str">
        <f t="shared" si="424"/>
        <v>2870</v>
      </c>
      <c r="F909" t="str">
        <f t="shared" si="425"/>
        <v>0.777000777000777</v>
      </c>
      <c r="G909" t="str">
        <f t="shared" si="420"/>
        <v>0.777000777000777</v>
      </c>
      <c r="H909" t="str">
        <f t="shared" si="426"/>
        <v>7.05150077364987+3.65103436277047i</v>
      </c>
      <c r="I909" t="str">
        <f t="shared" si="427"/>
        <v>304.341788316511i</v>
      </c>
      <c r="J909" t="str">
        <f t="shared" si="421"/>
        <v>-78.2267997315984+65.8220680833724i</v>
      </c>
      <c r="K909" t="str">
        <f t="shared" si="428"/>
        <v>1.91661407330454-2.27781638652328i</v>
      </c>
      <c r="L909" t="str">
        <f t="shared" si="429"/>
        <v>0.119486005978059-0.120531143406326i</v>
      </c>
      <c r="M909" t="str">
        <f t="shared" si="430"/>
        <v>2.0361000792826-2.39834752992961i</v>
      </c>
      <c r="N909" t="str">
        <f t="shared" si="431"/>
        <v>-0.34370550323947i</v>
      </c>
      <c r="O909" t="str">
        <f t="shared" si="432"/>
        <v>0.941512458497117-0.336978175101467i</v>
      </c>
      <c r="P909" t="str">
        <f t="shared" si="433"/>
        <v>0.058487541502883+0.336978175101467i</v>
      </c>
      <c r="Q909" t="str">
        <f t="shared" si="434"/>
        <v>-0.058487541502883+0.00672732813800303i</v>
      </c>
      <c r="R909" t="str">
        <f t="shared" si="435"/>
        <v>-0.332894774527237-5.79982777132831i</v>
      </c>
      <c r="S909" t="str">
        <f t="shared" si="436"/>
        <v>0.0354782339473521i</v>
      </c>
      <c r="T909" t="str">
        <f t="shared" si="437"/>
        <v>0.205767646525536-0.0118105186905283i</v>
      </c>
      <c r="U909" t="str">
        <f t="shared" si="438"/>
        <v>0.00005-0.00311153358928436i</v>
      </c>
      <c r="V909" t="str">
        <f t="shared" si="439"/>
        <v>3.33333333333333E-06-0.0034226869482128i</v>
      </c>
      <c r="W909" t="str">
        <f t="shared" si="440"/>
        <v>0.0000144739226860225-0.00162994355940813i</v>
      </c>
      <c r="X909" t="str">
        <f t="shared" si="441"/>
        <v>0.0000645637860682199-0.00162751082553785i</v>
      </c>
      <c r="Y909" t="str">
        <f t="shared" si="442"/>
        <v>0.009+0.0486946861306418i</v>
      </c>
      <c r="Z909" t="str">
        <f t="shared" si="443"/>
        <v>-0.463219208969037-0.108414686849364i</v>
      </c>
      <c r="AA909" t="str">
        <f t="shared" si="444"/>
        <v>55.2359976241358-286.809431174534i</v>
      </c>
      <c r="AB909" t="str">
        <f t="shared" si="445"/>
        <v>1.42141464462437-0.0815854412041562i</v>
      </c>
      <c r="AC909" t="str">
        <f t="shared" si="446"/>
        <v>3.69847222922292-3.57516242524472i</v>
      </c>
      <c r="AD909" t="str">
        <f t="shared" si="447"/>
        <v>0.209699261794968+0.180648505317329i</v>
      </c>
      <c r="AE909" t="str">
        <f t="shared" si="448"/>
        <v>-0.0775517750362722-0.106414337534576i</v>
      </c>
      <c r="AF909" t="str">
        <f t="shared" si="449"/>
        <v>-13.0086042848271-3.40876550552469i</v>
      </c>
      <c r="AG909" t="str">
        <f t="shared" si="450"/>
        <v>1.22948860758356-0.181598840609094i</v>
      </c>
      <c r="AH909" t="str">
        <f t="shared" si="451"/>
        <v>0.320452073266697+1.3882613773753i</v>
      </c>
      <c r="AI909">
        <f t="shared" si="452"/>
        <v>3.0748730554818984</v>
      </c>
      <c r="AJ909">
        <f t="shared" si="453"/>
        <v>77.002089252423303</v>
      </c>
      <c r="AK909"/>
      <c r="AL909"/>
      <c r="AM909"/>
      <c r="AN909"/>
    </row>
    <row r="910" spans="1:40" x14ac:dyDescent="0.25">
      <c r="A910"/>
      <c r="B910">
        <f t="shared" si="419"/>
        <v>77600</v>
      </c>
      <c r="C910" s="186" t="str">
        <f t="shared" si="422"/>
        <v>-0.0000126916832635205+0.0315595637231997i</v>
      </c>
      <c r="D910" s="158" t="str">
        <f t="shared" si="423"/>
        <v>-5.95710325991098+0.241956655211198i</v>
      </c>
      <c r="E910" t="str">
        <f t="shared" si="424"/>
        <v>2870</v>
      </c>
      <c r="F910" t="str">
        <f t="shared" si="425"/>
        <v>0.777000777000777</v>
      </c>
      <c r="G910" t="str">
        <f t="shared" si="420"/>
        <v>0.777000777000777</v>
      </c>
      <c r="H910" t="str">
        <f t="shared" si="426"/>
        <v>7.0555503842104+3.64863653603944i</v>
      </c>
      <c r="I910" t="str">
        <f t="shared" si="427"/>
        <v>304.73448739821i</v>
      </c>
      <c r="J910" t="str">
        <f t="shared" si="421"/>
        <v>-78.4313878962331+65.9069997841252i</v>
      </c>
      <c r="K910" t="str">
        <f t="shared" si="428"/>
        <v>1.91364687232218-2.27729953769897i</v>
      </c>
      <c r="L910" t="str">
        <f t="shared" si="429"/>
        <v>0.119330589899236-0.120529689676778i</v>
      </c>
      <c r="M910" t="str">
        <f t="shared" si="430"/>
        <v>2.03297746222142-2.39782922737575i</v>
      </c>
      <c r="N910" t="str">
        <f t="shared" si="431"/>
        <v>-0.344148994211392i</v>
      </c>
      <c r="O910" t="str">
        <f t="shared" si="432"/>
        <v>0.941362919133293-0.337395694223927i</v>
      </c>
      <c r="P910" t="str">
        <f t="shared" si="433"/>
        <v>0.058637080866707+0.337395694223927i</v>
      </c>
      <c r="Q910" t="str">
        <f t="shared" si="434"/>
        <v>-0.058637080866707+0.00675329998746499i</v>
      </c>
      <c r="R910" t="str">
        <f t="shared" si="435"/>
        <v>-0.33289363936753-5.79230445674075i</v>
      </c>
      <c r="S910" t="str">
        <f t="shared" si="436"/>
        <v>0.0355240123137358i</v>
      </c>
      <c r="T910" t="str">
        <f t="shared" si="437"/>
        <v>0.205765894846165-0.0118257177440565i</v>
      </c>
      <c r="U910" t="str">
        <f t="shared" si="438"/>
        <v>0.00005-0.00310752388105075i</v>
      </c>
      <c r="V910" t="str">
        <f t="shared" si="439"/>
        <v>3.33333333333333E-06-0.00341827626915582i</v>
      </c>
      <c r="W910" t="str">
        <f t="shared" si="440"/>
        <v>0.0000144739207337343-0.00162784335555648i</v>
      </c>
      <c r="X910" t="str">
        <f t="shared" si="441"/>
        <v>0.0000644348959833362-0.00162541771840467i</v>
      </c>
      <c r="Y910" t="str">
        <f t="shared" si="442"/>
        <v>0.009+0.0487575179837136i</v>
      </c>
      <c r="Z910" t="str">
        <f t="shared" si="443"/>
        <v>-0.462039641539322-0.107998938413741i</v>
      </c>
      <c r="AA910" t="str">
        <f t="shared" si="444"/>
        <v>55.0886228503466-286.442842323338i</v>
      </c>
      <c r="AB910" t="str">
        <f t="shared" si="445"/>
        <v>1.42140254426383-0.0816904341786797i</v>
      </c>
      <c r="AC910" t="str">
        <f t="shared" si="446"/>
        <v>3.6937996265619-3.5743553760664i</v>
      </c>
      <c r="AD910" t="str">
        <f t="shared" si="447"/>
        <v>0.20977784786211+0.18087882713031i</v>
      </c>
      <c r="AE910" t="str">
        <f t="shared" si="448"/>
        <v>-0.0773909603175035-0.106228973321169i</v>
      </c>
      <c r="AF910" t="str">
        <f t="shared" si="449"/>
        <v>-13.0126536441214-3.40667988082824i</v>
      </c>
      <c r="AG910" t="str">
        <f t="shared" si="450"/>
        <v>1.22939150153123-0.181452490981497i</v>
      </c>
      <c r="AH910" t="str">
        <f t="shared" si="451"/>
        <v>0.320207905759246+1.38610815535989i</v>
      </c>
      <c r="AI910">
        <f t="shared" si="452"/>
        <v>3.0617379784641545</v>
      </c>
      <c r="AJ910">
        <f t="shared" si="453"/>
        <v>76.992166231391195</v>
      </c>
      <c r="AK910"/>
      <c r="AL910"/>
      <c r="AM910"/>
      <c r="AN910"/>
    </row>
    <row r="911" spans="1:40" x14ac:dyDescent="0.25">
      <c r="A911"/>
      <c r="B911">
        <f t="shared" si="419"/>
        <v>77700</v>
      </c>
      <c r="C911" s="186" t="str">
        <f t="shared" si="422"/>
        <v>-0.0000126590358655509+0.031518946537183i</v>
      </c>
      <c r="D911" s="158" t="str">
        <f t="shared" si="423"/>
        <v>-5.95710300961426+0.24164525678507i</v>
      </c>
      <c r="E911" t="str">
        <f t="shared" si="424"/>
        <v>2870</v>
      </c>
      <c r="F911" t="str">
        <f t="shared" si="425"/>
        <v>0.777000777000777</v>
      </c>
      <c r="G911" t="str">
        <f t="shared" si="420"/>
        <v>0.777000777000777</v>
      </c>
      <c r="H911" t="str">
        <f t="shared" si="426"/>
        <v>7.05958946778944+3.64623889168465i</v>
      </c>
      <c r="I911" t="str">
        <f t="shared" si="427"/>
        <v>305.127186479909i</v>
      </c>
      <c r="J911" t="str">
        <f t="shared" si="421"/>
        <v>-78.6362398753934+65.9919314848779i</v>
      </c>
      <c r="K911" t="str">
        <f t="shared" si="428"/>
        <v>1.91068503360505-2.27677964939276i</v>
      </c>
      <c r="L911" t="str">
        <f t="shared" si="429"/>
        <v>0.119175377969322-0.120528037831343i</v>
      </c>
      <c r="M911" t="str">
        <f t="shared" si="430"/>
        <v>2.02986041157437-2.3973076872241i</v>
      </c>
      <c r="N911" t="str">
        <f t="shared" si="431"/>
        <v>-0.344592485183314i</v>
      </c>
      <c r="O911" t="str">
        <f t="shared" si="432"/>
        <v>0.94121319461822-0.337813146985972i</v>
      </c>
      <c r="P911" t="str">
        <f t="shared" si="433"/>
        <v>0.05878680538178+0.337813146985972i</v>
      </c>
      <c r="Q911" t="str">
        <f t="shared" si="434"/>
        <v>-0.05878680538178+0.006779338197342i</v>
      </c>
      <c r="R911" t="str">
        <f t="shared" si="435"/>
        <v>-0.332892502730287-5.78480044351482i</v>
      </c>
      <c r="S911" t="str">
        <f t="shared" si="436"/>
        <v>0.0355697906801195i</v>
      </c>
      <c r="T911" t="str">
        <f t="shared" si="437"/>
        <v>0.205764140902085-0.0118409166410974i</v>
      </c>
      <c r="U911" t="str">
        <f t="shared" si="438"/>
        <v>0.00005-0.00310352449381645i</v>
      </c>
      <c r="V911" t="str">
        <f t="shared" si="439"/>
        <v>3.33333333333333E-06-0.0034138769431981i</v>
      </c>
      <c r="W911" t="str">
        <f t="shared" si="440"/>
        <v>0.0000144739187789295-0.0016257485579425i</v>
      </c>
      <c r="X911" t="str">
        <f t="shared" si="441"/>
        <v>0.0000643065025885109-0.00162332998399448i</v>
      </c>
      <c r="Y911" t="str">
        <f t="shared" si="442"/>
        <v>0.009+0.0488203498367854i</v>
      </c>
      <c r="Z911" t="str">
        <f t="shared" si="443"/>
        <v>-0.460864544751148-0.107585363268211i</v>
      </c>
      <c r="AA911" t="str">
        <f t="shared" si="444"/>
        <v>54.9418425657977-286.077179052402i</v>
      </c>
      <c r="AB911" t="str">
        <f t="shared" si="445"/>
        <v>1.42139042825899-0.0817954260722104i</v>
      </c>
      <c r="AC911" t="str">
        <f t="shared" si="446"/>
        <v>3.68913535601098-3.57354349744387i</v>
      </c>
      <c r="AD911" t="str">
        <f t="shared" si="447"/>
        <v>0.209856531397139+0.181109108943242i</v>
      </c>
      <c r="AE911" t="str">
        <f t="shared" si="448"/>
        <v>-0.0772307455285565-0.106044258207981i</v>
      </c>
      <c r="AF911" t="str">
        <f t="shared" si="449"/>
        <v>-13.0166924774037-3.40459363489958i</v>
      </c>
      <c r="AG911" t="str">
        <f t="shared" si="450"/>
        <v>1.2292947367377-0.181306600812426i</v>
      </c>
      <c r="AH911" t="str">
        <f t="shared" si="451"/>
        <v>0.319963897249649+1.38396132227872i</v>
      </c>
      <c r="AI911">
        <f t="shared" si="452"/>
        <v>3.0486215520087541</v>
      </c>
      <c r="AJ911">
        <f t="shared" si="453"/>
        <v>76.982264930698577</v>
      </c>
      <c r="AK911"/>
      <c r="AL911"/>
      <c r="AM911"/>
      <c r="AN911"/>
    </row>
    <row r="912" spans="1:40" x14ac:dyDescent="0.25">
      <c r="A912"/>
      <c r="B912">
        <f t="shared" si="419"/>
        <v>77800</v>
      </c>
      <c r="C912" s="186" t="str">
        <f t="shared" si="422"/>
        <v>-0.0000126265142763403+0.0314784337654758i</v>
      </c>
      <c r="D912" s="158" t="str">
        <f t="shared" si="423"/>
        <v>-5.95710276028208+0.241334658868648i</v>
      </c>
      <c r="E912" t="str">
        <f t="shared" si="424"/>
        <v>2870</v>
      </c>
      <c r="F912" t="str">
        <f t="shared" si="425"/>
        <v>0.777000777000777</v>
      </c>
      <c r="G912" t="str">
        <f t="shared" si="420"/>
        <v>0.777000777000777</v>
      </c>
      <c r="H912" t="str">
        <f t="shared" si="426"/>
        <v>7.06361805537202+3.64384144660998i</v>
      </c>
      <c r="I912" t="str">
        <f t="shared" si="427"/>
        <v>305.519885561607i</v>
      </c>
      <c r="J912" t="str">
        <f t="shared" si="421"/>
        <v>-78.8413556690794+66.0768631856307i</v>
      </c>
      <c r="K912" t="str">
        <f t="shared" si="428"/>
        <v>1.90772854999738-2.27625673918354i</v>
      </c>
      <c r="L912" t="str">
        <f t="shared" si="429"/>
        <v>0.119020370171709-0.120526188650366i</v>
      </c>
      <c r="M912" t="str">
        <f t="shared" si="430"/>
        <v>2.02674892016909-2.39678292783391i</v>
      </c>
      <c r="N912" t="str">
        <f t="shared" si="431"/>
        <v>-0.345035976155236i</v>
      </c>
      <c r="O912" t="str">
        <f t="shared" si="432"/>
        <v>0.941063284981345-0.338230533305495i</v>
      </c>
      <c r="P912" t="str">
        <f t="shared" si="433"/>
        <v>0.0589367150186551+0.338230533305495i</v>
      </c>
      <c r="Q912" t="str">
        <f t="shared" si="434"/>
        <v>-0.0589367150186551+0.00680544284974099i</v>
      </c>
      <c r="R912" t="str">
        <f t="shared" si="435"/>
        <v>-0.332891364615436-5.77731565722286i</v>
      </c>
      <c r="S912" t="str">
        <f t="shared" si="436"/>
        <v>0.0356155690465032i</v>
      </c>
      <c r="T912" t="str">
        <f t="shared" si="437"/>
        <v>0.205762384693265-0.0118561153814457i</v>
      </c>
      <c r="U912" t="str">
        <f t="shared" si="438"/>
        <v>0.0000500000000000002-0.00309953538778327i</v>
      </c>
      <c r="V912" t="str">
        <f t="shared" si="439"/>
        <v>3.33333333333333E-06-0.0034094889265616i</v>
      </c>
      <c r="W912" t="str">
        <f t="shared" si="440"/>
        <v>0.0000144739168216079-0.00162365914571951i</v>
      </c>
      <c r="X912" t="str">
        <f t="shared" si="441"/>
        <v>0.0000641786033356961-0.00162124760166797i</v>
      </c>
      <c r="Y912" t="str">
        <f t="shared" si="442"/>
        <v>0.009+0.0488831816898572i</v>
      </c>
      <c r="Z912" t="str">
        <f t="shared" si="443"/>
        <v>-0.459693896242678-0.107173947127408i</v>
      </c>
      <c r="AA912" t="str">
        <f t="shared" si="444"/>
        <v>54.7956535535899-285.712437927466i</v>
      </c>
      <c r="AB912" t="str">
        <f t="shared" si="445"/>
        <v>1.42137829660963-0.0819004168833302i</v>
      </c>
      <c r="AC912" t="str">
        <f t="shared" si="446"/>
        <v>3.6844794068369-3.57272681678729i</v>
      </c>
      <c r="AD912" t="str">
        <f t="shared" si="447"/>
        <v>0.209935312387462+0.181339350746315i</v>
      </c>
      <c r="AE912" t="str">
        <f t="shared" si="448"/>
        <v>-0.0770711277213118-0.105860188756681i</v>
      </c>
      <c r="AF912" t="str">
        <f t="shared" si="449"/>
        <v>-13.0207208156541-3.40250678774133i</v>
      </c>
      <c r="AG912" t="str">
        <f t="shared" si="450"/>
        <v>1.22919831131738-0.181161168445972i</v>
      </c>
      <c r="AH912" t="str">
        <f t="shared" si="451"/>
        <v>0.319720050592188+1.3818208508799i</v>
      </c>
      <c r="AI912">
        <f t="shared" si="452"/>
        <v>3.0355237292233106</v>
      </c>
      <c r="AJ912">
        <f t="shared" si="453"/>
        <v>76.972385220177586</v>
      </c>
      <c r="AK912"/>
      <c r="AL912"/>
      <c r="AM912"/>
      <c r="AN912"/>
    </row>
    <row r="913" spans="1:40" x14ac:dyDescent="0.25">
      <c r="A913"/>
      <c r="B913">
        <f t="shared" ref="B913:B976" si="454">B912+100</f>
        <v>77900</v>
      </c>
      <c r="C913" s="186" t="str">
        <f t="shared" si="422"/>
        <v>-0.0000125941178503023+0.0314380250059692i</v>
      </c>
      <c r="D913" s="158" t="str">
        <f t="shared" si="423"/>
        <v>-5.95710251190948+0.241024858379097i</v>
      </c>
      <c r="E913" t="str">
        <f t="shared" si="424"/>
        <v>2870</v>
      </c>
      <c r="F913" t="str">
        <f t="shared" si="425"/>
        <v>0.777000777000777</v>
      </c>
      <c r="G913" t="str">
        <f t="shared" si="420"/>
        <v>0.777000777000777</v>
      </c>
      <c r="H913" t="str">
        <f t="shared" si="426"/>
        <v>7.06763617785997+3.64144421758539i</v>
      </c>
      <c r="I913" t="str">
        <f t="shared" si="427"/>
        <v>305.912584643306i</v>
      </c>
      <c r="J913" t="str">
        <f t="shared" si="421"/>
        <v>-79.046735277291+66.1617948863834i</v>
      </c>
      <c r="K913" t="str">
        <f t="shared" si="428"/>
        <v>1.90477741432361-2.27573082457576i</v>
      </c>
      <c r="L913" t="str">
        <f t="shared" si="429"/>
        <v>0.118865566487825-0.120524142912118i</v>
      </c>
      <c r="M913" t="str">
        <f t="shared" si="430"/>
        <v>2.02364298081143-2.39625496748788i</v>
      </c>
      <c r="N913" t="str">
        <f t="shared" si="431"/>
        <v>-0.345479467127158i</v>
      </c>
      <c r="O913" t="str">
        <f t="shared" si="432"/>
        <v>0.940913190252155-0.338647853100402i</v>
      </c>
      <c r="P913" t="str">
        <f t="shared" si="433"/>
        <v>0.059086809747845+0.338647853100402i</v>
      </c>
      <c r="Q913" t="str">
        <f t="shared" si="434"/>
        <v>-0.059086809747845+0.00683161402675597i</v>
      </c>
      <c r="R913" t="str">
        <f t="shared" si="435"/>
        <v>-0.332890225022802-5.76985002381977i</v>
      </c>
      <c r="S913" t="str">
        <f t="shared" si="436"/>
        <v>0.0356613474128869i</v>
      </c>
      <c r="T913" t="str">
        <f t="shared" si="437"/>
        <v>0.205760626219691-0.0118713139648922i</v>
      </c>
      <c r="U913" t="str">
        <f t="shared" si="438"/>
        <v>0.0000500000000000002-0.00309555652335736i</v>
      </c>
      <c r="V913" t="str">
        <f t="shared" si="439"/>
        <v>3.33333333333333E-06-0.00340511217569309i</v>
      </c>
      <c r="W913" t="str">
        <f t="shared" si="440"/>
        <v>0.0000144739148617695-0.00162157509814788i</v>
      </c>
      <c r="X913" t="str">
        <f t="shared" si="441"/>
        <v>0.0000640511956931579-0.00161917055089129i</v>
      </c>
      <c r="Y913" t="str">
        <f t="shared" si="442"/>
        <v>0.009+0.048946013542929i</v>
      </c>
      <c r="Z913" t="str">
        <f t="shared" si="443"/>
        <v>-0.45852767379-0.106764675818942i</v>
      </c>
      <c r="AA913" t="str">
        <f t="shared" si="444"/>
        <v>54.6500526186718-285.348615530706i</v>
      </c>
      <c r="AB913" t="str">
        <f t="shared" si="445"/>
        <v>1.42136614931567-0.0820054066105938i</v>
      </c>
      <c r="AC913" t="str">
        <f t="shared" si="446"/>
        <v>3.67983176827413-3.57190536139291i</v>
      </c>
      <c r="AD913" t="str">
        <f t="shared" si="447"/>
        <v>0.210014190820474+0.181569552529576i</v>
      </c>
      <c r="AE913" t="str">
        <f t="shared" si="448"/>
        <v>-0.0769121039653907-0.105676761552803i</v>
      </c>
      <c r="AF913" t="str">
        <f t="shared" si="449"/>
        <v>-13.0247386897694-3.40041935920629i</v>
      </c>
      <c r="AG913" t="str">
        <f t="shared" si="450"/>
        <v>1.22910222339738-0.181016192233696i</v>
      </c>
      <c r="AH913" t="str">
        <f t="shared" si="451"/>
        <v>0.319476368603094+1.37968671405816i</v>
      </c>
      <c r="AI913">
        <f t="shared" si="452"/>
        <v>3.0224444633695766</v>
      </c>
      <c r="AJ913">
        <f t="shared" si="453"/>
        <v>76.962526970404866</v>
      </c>
      <c r="AK913"/>
      <c r="AL913"/>
      <c r="AM913"/>
      <c r="AN913"/>
    </row>
    <row r="914" spans="1:40" x14ac:dyDescent="0.25">
      <c r="A914"/>
      <c r="B914">
        <f t="shared" si="454"/>
        <v>78000</v>
      </c>
      <c r="C914" s="186" t="str">
        <f t="shared" si="422"/>
        <v>-0.0000125618459459865+0.0313977198586168i</v>
      </c>
      <c r="D914" s="158" t="str">
        <f t="shared" si="423"/>
        <v>-5.95710226449155+0.240715852249396i</v>
      </c>
      <c r="E914" t="str">
        <f t="shared" si="424"/>
        <v>2870</v>
      </c>
      <c r="F914" t="str">
        <f t="shared" si="425"/>
        <v>0.777000777000777</v>
      </c>
      <c r="G914" t="str">
        <f t="shared" si="420"/>
        <v>0.777000777000777</v>
      </c>
      <c r="H914" t="str">
        <f t="shared" si="426"/>
        <v>7.07164386607219+3.63904722124776i</v>
      </c>
      <c r="I914" t="str">
        <f t="shared" si="427"/>
        <v>306.305283725005i</v>
      </c>
      <c r="J914" t="str">
        <f t="shared" si="421"/>
        <v>-79.2523787000283+66.2467265871362i</v>
      </c>
      <c r="K914" t="str">
        <f t="shared" si="428"/>
        <v>1.90183161938866-2.27520192299956i</v>
      </c>
      <c r="L914" t="str">
        <f t="shared" si="429"/>
        <v>0.118710966897154-0.120521901392798i</v>
      </c>
      <c r="M914" t="str">
        <f t="shared" si="430"/>
        <v>2.02054258628581-2.39572382439236i</v>
      </c>
      <c r="N914" t="str">
        <f t="shared" si="431"/>
        <v>-0.34592295809908i</v>
      </c>
      <c r="O914" t="str">
        <f t="shared" si="432"/>
        <v>0.94076291046017-0.339065106288615i</v>
      </c>
      <c r="P914" t="str">
        <f t="shared" si="433"/>
        <v>0.05923708953983+0.339065106288615i</v>
      </c>
      <c r="Q914" t="str">
        <f t="shared" si="434"/>
        <v>-0.05923708953983+0.006857851810465i</v>
      </c>
      <c r="R914" t="str">
        <f t="shared" si="435"/>
        <v>-0.332889083952572-5.76240346963986i</v>
      </c>
      <c r="S914" t="str">
        <f t="shared" si="436"/>
        <v>0.0357071257792706i</v>
      </c>
      <c r="T914" t="str">
        <f t="shared" si="437"/>
        <v>0.205758865481336-0.0118865123912407i</v>
      </c>
      <c r="U914" t="str">
        <f t="shared" si="438"/>
        <v>0.0000500000000000001-0.00309158786114793i</v>
      </c>
      <c r="V914" t="str">
        <f t="shared" si="439"/>
        <v>3.33333333333333E-06-0.00340074664726272i</v>
      </c>
      <c r="W914" t="str">
        <f t="shared" si="440"/>
        <v>0.0000144739128994141-0.00161949639459436i</v>
      </c>
      <c r="X914" t="str">
        <f t="shared" si="441"/>
        <v>0.000063924277145352-0.00161709881123544i</v>
      </c>
      <c r="Y914" t="str">
        <f t="shared" si="442"/>
        <v>0.009+0.0490088453960008i</v>
      </c>
      <c r="Z914" t="str">
        <f t="shared" si="443"/>
        <v>-0.45736585530614-0.106357535282355i</v>
      </c>
      <c r="AA914" t="str">
        <f t="shared" si="444"/>
        <v>54.505036587662-284.985708460638i</v>
      </c>
      <c r="AB914" t="str">
        <f t="shared" si="445"/>
        <v>1.42135398637691-0.0821103952526461i</v>
      </c>
      <c r="AC914" t="str">
        <f t="shared" si="446"/>
        <v>3.67519242952461-3.57107915844295i</v>
      </c>
      <c r="AD914" t="str">
        <f t="shared" si="447"/>
        <v>0.210093166683567+0.181799714282919i</v>
      </c>
      <c r="AE914" t="str">
        <f t="shared" si="448"/>
        <v>-0.0767536713480375-0.105493973205548i</v>
      </c>
      <c r="AF914" t="str">
        <f t="shared" si="449"/>
        <v>-13.0287461305637-3.39833136899836i</v>
      </c>
      <c r="AG914" t="str">
        <f t="shared" si="450"/>
        <v>1.22900647111735-0.180871670534606i</v>
      </c>
      <c r="AH914" t="str">
        <f t="shared" si="451"/>
        <v>0.319232854061022+1.37755888485415i</v>
      </c>
      <c r="AI914">
        <f t="shared" si="452"/>
        <v>3.0093837078643388</v>
      </c>
      <c r="AJ914">
        <f t="shared" si="453"/>
        <v>76.952690052696482</v>
      </c>
      <c r="AK914"/>
      <c r="AL914"/>
      <c r="AM914"/>
      <c r="AN914"/>
    </row>
    <row r="915" spans="1:40" x14ac:dyDescent="0.25">
      <c r="A915"/>
      <c r="B915">
        <f t="shared" si="454"/>
        <v>78100</v>
      </c>
      <c r="C915" s="186" t="str">
        <f t="shared" si="422"/>
        <v>-0.0000125296979260461+0.0313575179254206i</v>
      </c>
      <c r="D915" s="158" t="str">
        <f t="shared" si="423"/>
        <v>-5.95710201802339+0.240407637428225i</v>
      </c>
      <c r="E915" t="str">
        <f t="shared" si="424"/>
        <v>2870</v>
      </c>
      <c r="F915" t="str">
        <f t="shared" si="425"/>
        <v>0.777000777000777</v>
      </c>
      <c r="G915" t="str">
        <f t="shared" si="420"/>
        <v>0.777000777000777</v>
      </c>
      <c r="H915" t="str">
        <f t="shared" si="426"/>
        <v>7.07564115074446+3.63665047410177i</v>
      </c>
      <c r="I915" t="str">
        <f t="shared" si="427"/>
        <v>306.697982806704i</v>
      </c>
      <c r="J915" t="str">
        <f t="shared" si="421"/>
        <v>-79.4582859372912+66.3316582878888i</v>
      </c>
      <c r="K915" t="str">
        <f t="shared" si="428"/>
        <v>1.89889115797823-2.27467005181109i</v>
      </c>
      <c r="L915" t="str">
        <f t="shared" si="429"/>
        <v>0.118556571377245-0.120519464866532i</v>
      </c>
      <c r="M915" t="str">
        <f t="shared" si="430"/>
        <v>2.01744772935547-2.39518951667762i</v>
      </c>
      <c r="N915" t="str">
        <f t="shared" si="431"/>
        <v>-0.346366449071001i</v>
      </c>
      <c r="O915" t="str">
        <f t="shared" si="432"/>
        <v>0.940612445634949-0.339482292788064i</v>
      </c>
      <c r="P915" t="str">
        <f t="shared" si="433"/>
        <v>0.0593875543650511+0.339482292788064i</v>
      </c>
      <c r="Q915" t="str">
        <f t="shared" si="434"/>
        <v>-0.0593875543650511+0.00688415628293698i</v>
      </c>
      <c r="R915" t="str">
        <f t="shared" si="435"/>
        <v>-0.332887941404498-5.75497592139487i</v>
      </c>
      <c r="S915" t="str">
        <f t="shared" si="436"/>
        <v>0.0357529041456543i</v>
      </c>
      <c r="T915" t="str">
        <f t="shared" si="437"/>
        <v>0.205757102478179-0.0119017106602792i</v>
      </c>
      <c r="U915" t="str">
        <f t="shared" si="438"/>
        <v>0.0000499999999999998-0.00308762936196592i</v>
      </c>
      <c r="V915" t="str">
        <f t="shared" si="439"/>
        <v>3.33333333333333E-06-0.00339639229816252i</v>
      </c>
      <c r="W915" t="str">
        <f t="shared" si="440"/>
        <v>0.0000144739109345422-0.00161742301453132i</v>
      </c>
      <c r="X915" t="str">
        <f t="shared" si="441"/>
        <v>0.0000637978451927953-0.00161503236237549i</v>
      </c>
      <c r="Y915" t="str">
        <f t="shared" si="442"/>
        <v>0.009+0.0490716772490726i</v>
      </c>
      <c r="Z915" t="str">
        <f t="shared" si="443"/>
        <v>-0.456208418840038-0.105952511568085i</v>
      </c>
      <c r="AA915" t="str">
        <f t="shared" si="444"/>
        <v>54.3606023086724-284.623713332031i</v>
      </c>
      <c r="AB915" t="str">
        <f t="shared" si="445"/>
        <v>1.42134180779321-0.0822153828080224i</v>
      </c>
      <c r="AC915" t="str">
        <f t="shared" si="446"/>
        <v>3.670561379759-3.57024823500605i</v>
      </c>
      <c r="AD915" t="str">
        <f t="shared" si="447"/>
        <v>0.210172239964114+0.182029835996093i</v>
      </c>
      <c r="AE915" t="str">
        <f t="shared" si="448"/>
        <v>-0.0765958269739849-0.105311820347577i</v>
      </c>
      <c r="AF915" t="str">
        <f t="shared" si="449"/>
        <v>-13.0327431687678-3.39624283667354i</v>
      </c>
      <c r="AG915" t="str">
        <f t="shared" si="450"/>
        <v>1.22891105262941-0.180727601715101i</v>
      </c>
      <c r="AH915" t="str">
        <f t="shared" si="451"/>
        <v>0.318989509707359+1.37543733645325i</v>
      </c>
      <c r="AI915">
        <f t="shared" si="452"/>
        <v>2.9963414162771063</v>
      </c>
      <c r="AJ915">
        <f t="shared" si="453"/>
        <v>76.942874339104947</v>
      </c>
      <c r="AK915"/>
      <c r="AL915"/>
      <c r="AM915"/>
      <c r="AN915"/>
    </row>
    <row r="916" spans="1:40" x14ac:dyDescent="0.25">
      <c r="A916"/>
      <c r="B916">
        <f t="shared" si="454"/>
        <v>78200</v>
      </c>
      <c r="C916" s="186" t="str">
        <f t="shared" si="422"/>
        <v>-0.0000124976731572068+0.0313174188104186i</v>
      </c>
      <c r="D916" s="158" t="str">
        <f t="shared" si="423"/>
        <v>-5.95710177250016+0.240100210879876i</v>
      </c>
      <c r="E916" t="str">
        <f t="shared" si="424"/>
        <v>2870</v>
      </c>
      <c r="F916" t="str">
        <f t="shared" si="425"/>
        <v>0.777000777000777</v>
      </c>
      <c r="G916" t="str">
        <f t="shared" si="420"/>
        <v>0.777000777000777</v>
      </c>
      <c r="H916" t="str">
        <f t="shared" si="426"/>
        <v>7.07962806252972+3.63425399252078i</v>
      </c>
      <c r="I916" t="str">
        <f t="shared" si="427"/>
        <v>307.090681888402i</v>
      </c>
      <c r="J916" t="str">
        <f t="shared" si="421"/>
        <v>-79.6644569890797+66.4165899886416i</v>
      </c>
      <c r="K916" t="str">
        <f t="shared" si="428"/>
        <v>1.89595602285907-2.27413522829271i</v>
      </c>
      <c r="L916" t="str">
        <f t="shared" si="429"/>
        <v>0.118402379903722-0.120516834105373i</v>
      </c>
      <c r="M916" t="str">
        <f t="shared" si="430"/>
        <v>2.01435840276279-2.39465206239808i</v>
      </c>
      <c r="N916" t="str">
        <f t="shared" si="431"/>
        <v>-0.346809940042923i</v>
      </c>
      <c r="O916" t="str">
        <f t="shared" si="432"/>
        <v>0.940461795806084-0.339899412516698i</v>
      </c>
      <c r="P916" t="str">
        <f t="shared" si="433"/>
        <v>0.059538204193916+0.339899412516698i</v>
      </c>
      <c r="Q916" t="str">
        <f t="shared" si="434"/>
        <v>-0.059538204193916+0.00691052752622501i</v>
      </c>
      <c r="R916" t="str">
        <f t="shared" si="435"/>
        <v>-0.332886797378647-5.74756730617126i</v>
      </c>
      <c r="S916" t="str">
        <f t="shared" si="436"/>
        <v>0.0357986825120378i</v>
      </c>
      <c r="T916" t="str">
        <f t="shared" si="437"/>
        <v>0.205755337210193-0.0119169087718072i</v>
      </c>
      <c r="U916" t="str">
        <f t="shared" si="438"/>
        <v>0.0000499999999999998-0.00308368098682274i</v>
      </c>
      <c r="V916" t="str">
        <f t="shared" si="439"/>
        <v>3.33333333333333E-06-0.00339204908550502i</v>
      </c>
      <c r="W916" t="str">
        <f t="shared" si="440"/>
        <v>0.0000144739089671535-0.00161535493753618i</v>
      </c>
      <c r="X916" t="str">
        <f t="shared" si="441"/>
        <v>0.0000636718973519482-0.00161297118409003i</v>
      </c>
      <c r="Y916" t="str">
        <f t="shared" si="442"/>
        <v>0.009+0.0491345091021444i</v>
      </c>
      <c r="Z916" t="str">
        <f t="shared" si="443"/>
        <v>-0.455055342575589-0.10554959083645i</v>
      </c>
      <c r="AA916" t="str">
        <f t="shared" si="444"/>
        <v>54.2167466511323-284.262626775808i</v>
      </c>
      <c r="AB916" t="str">
        <f t="shared" si="445"/>
        <v>1.42132961356439-0.0823203692753379i</v>
      </c>
      <c r="AC916" t="str">
        <f t="shared" si="446"/>
        <v>3.66593860811646-3.56941261803774i</v>
      </c>
      <c r="AD916" t="str">
        <f t="shared" si="447"/>
        <v>0.210251410649485+0.182259917658703i</v>
      </c>
      <c r="AE916" t="str">
        <f t="shared" si="448"/>
        <v>-0.0764385679653412-0.10513029963482i</v>
      </c>
      <c r="AF916" t="str">
        <f t="shared" si="449"/>
        <v>-13.0367298350299-3.3941537816409i</v>
      </c>
      <c r="AG916" t="str">
        <f t="shared" si="450"/>
        <v>1.22881596609807-0.180583984148944i</v>
      </c>
      <c r="AH916" t="str">
        <f t="shared" si="451"/>
        <v>0.318746338246712+1.37332204218485i</v>
      </c>
      <c r="AI916">
        <f t="shared" si="452"/>
        <v>2.9833175423308624</v>
      </c>
      <c r="AJ916">
        <f t="shared" si="453"/>
        <v>76.933079702413025</v>
      </c>
      <c r="AK916"/>
      <c r="AL916"/>
      <c r="AM916"/>
      <c r="AN916"/>
    </row>
    <row r="917" spans="1:40" x14ac:dyDescent="0.25">
      <c r="A917"/>
      <c r="B917">
        <f t="shared" si="454"/>
        <v>78300</v>
      </c>
      <c r="C917" s="186" t="str">
        <f t="shared" si="422"/>
        <v>-0.000012465771010236+0.0312774221196718i</v>
      </c>
      <c r="D917" s="158" t="str">
        <f t="shared" si="423"/>
        <v>-5.95710152791704+0.239793569584151i</v>
      </c>
      <c r="E917" t="str">
        <f t="shared" si="424"/>
        <v>2870</v>
      </c>
      <c r="F917" t="str">
        <f t="shared" si="425"/>
        <v>0.777000777000777</v>
      </c>
      <c r="G917" t="str">
        <f t="shared" si="420"/>
        <v>0.777000777000777</v>
      </c>
      <c r="H917" t="str">
        <f t="shared" si="426"/>
        <v>7.08360463199789+3.63185779274773i</v>
      </c>
      <c r="I917" t="str">
        <f t="shared" si="427"/>
        <v>307.483380970101i</v>
      </c>
      <c r="J917" t="str">
        <f t="shared" si="421"/>
        <v>-79.8708918553938+66.5015216893943i</v>
      </c>
      <c r="K917" t="str">
        <f t="shared" si="428"/>
        <v>1.89302620677934-2.27359746965327i</v>
      </c>
      <c r="L917" t="str">
        <f t="shared" si="429"/>
        <v>0.118248392450309-0.120514009879303i</v>
      </c>
      <c r="M917" t="str">
        <f t="shared" si="430"/>
        <v>2.01127459922965-2.39411147953257i</v>
      </c>
      <c r="N917" t="str">
        <f t="shared" si="431"/>
        <v>-0.347253431014845i</v>
      </c>
      <c r="O917" t="str">
        <f t="shared" si="432"/>
        <v>0.940310961003206-0.340316465392475i</v>
      </c>
      <c r="P917" t="str">
        <f t="shared" si="433"/>
        <v>0.059689038996794+0.340316465392475i</v>
      </c>
      <c r="Q917" t="str">
        <f t="shared" si="434"/>
        <v>-0.059689038996794+0.00693696562237001i</v>
      </c>
      <c r="R917" t="str">
        <f t="shared" si="435"/>
        <v>-0.332885651874955-5.74017755142807i</v>
      </c>
      <c r="S917" t="str">
        <f t="shared" si="436"/>
        <v>0.0358444608784215i</v>
      </c>
      <c r="T917" t="str">
        <f t="shared" si="437"/>
        <v>0.205753569677357-0.0119321067256197i</v>
      </c>
      <c r="U917" t="str">
        <f t="shared" si="438"/>
        <v>0.0000499999999999999-0.00307974269692897i</v>
      </c>
      <c r="V917" t="str">
        <f t="shared" si="439"/>
        <v>3.33333333333333E-06-0.00338771696662187i</v>
      </c>
      <c r="W917" t="str">
        <f t="shared" si="440"/>
        <v>0.0000144739069972479-0.00161329214329067i</v>
      </c>
      <c r="X917" t="str">
        <f t="shared" si="441"/>
        <v>0.0000635464311550907-0.00161091525626048i</v>
      </c>
      <c r="Y917" t="str">
        <f t="shared" si="442"/>
        <v>0.009+0.0491973409552162i</v>
      </c>
      <c r="Z917" t="str">
        <f t="shared" si="443"/>
        <v>-0.453906604830661-0.105148759356636i</v>
      </c>
      <c r="AA917" t="str">
        <f t="shared" si="444"/>
        <v>54.0734665056163-283.902445438959i</v>
      </c>
      <c r="AB917" t="str">
        <f t="shared" si="445"/>
        <v>1.42131740369029-0.0824253546531764i</v>
      </c>
      <c r="AC917" t="str">
        <f t="shared" si="446"/>
        <v>3.6613241037056-3.56857233438078i</v>
      </c>
      <c r="AD917" t="str">
        <f t="shared" si="447"/>
        <v>0.210330678727033+0.182489959260206i</v>
      </c>
      <c r="AE917" t="str">
        <f t="shared" si="448"/>
        <v>-0.0762818914614624-0.104949407746273i</v>
      </c>
      <c r="AF917" t="str">
        <f t="shared" si="449"/>
        <v>-13.0407061599149-3.39206422316358i</v>
      </c>
      <c r="AG917" t="str">
        <f t="shared" si="450"/>
        <v>1.22872120970007-0.180440816217217i</v>
      </c>
      <c r="AH917" t="str">
        <f t="shared" si="451"/>
        <v>0.318503342347235+1.3712129755213i</v>
      </c>
      <c r="AI917">
        <f t="shared" si="452"/>
        <v>2.9703120399005432</v>
      </c>
      <c r="AJ917">
        <f t="shared" si="453"/>
        <v>76.923306016130766</v>
      </c>
      <c r="AK917"/>
      <c r="AL917"/>
      <c r="AM917"/>
      <c r="AN917"/>
    </row>
    <row r="918" spans="1:40" x14ac:dyDescent="0.25">
      <c r="A918"/>
      <c r="B918">
        <f t="shared" si="454"/>
        <v>78400</v>
      </c>
      <c r="C918" s="186" t="str">
        <f t="shared" si="422"/>
        <v>-0.0000124339908599112+0.0312375274612508i</v>
      </c>
      <c r="D918" s="158" t="str">
        <f t="shared" si="423"/>
        <v>-5.95710128426922+0.239487710536256i</v>
      </c>
      <c r="E918" t="str">
        <f t="shared" si="424"/>
        <v>2870</v>
      </c>
      <c r="F918" t="str">
        <f t="shared" si="425"/>
        <v>0.777000777000777</v>
      </c>
      <c r="G918" t="str">
        <f t="shared" si="420"/>
        <v>0.777000777000777</v>
      </c>
      <c r="H918" t="str">
        <f t="shared" si="426"/>
        <v>7.08757088963608+3.62946189089585i</v>
      </c>
      <c r="I918" t="str">
        <f t="shared" si="427"/>
        <v>307.8760800518i</v>
      </c>
      <c r="J918" t="str">
        <f t="shared" si="421"/>
        <v>-80.0775905362337+66.586453390147i</v>
      </c>
      <c r="K918" t="str">
        <f t="shared" si="428"/>
        <v>1.8901017024688-2.27305679302829i</v>
      </c>
      <c r="L918" t="str">
        <f t="shared" si="429"/>
        <v>0.118094608988828-0.120510992956232i</v>
      </c>
      <c r="M918" t="str">
        <f t="shared" si="430"/>
        <v>2.00819631145763-2.39356778598452i</v>
      </c>
      <c r="N918" t="str">
        <f t="shared" si="431"/>
        <v>-0.347696921986767i</v>
      </c>
      <c r="O918" t="str">
        <f t="shared" si="432"/>
        <v>0.940159941255983-0.340733451333366i</v>
      </c>
      <c r="P918" t="str">
        <f t="shared" si="433"/>
        <v>0.059840058744017+0.340733451333366i</v>
      </c>
      <c r="Q918" t="str">
        <f t="shared" si="434"/>
        <v>-0.059840058744017+0.00696347065340097i</v>
      </c>
      <c r="R918" t="str">
        <f t="shared" si="435"/>
        <v>-0.332884504893224-5.73280658499456i</v>
      </c>
      <c r="S918" t="str">
        <f t="shared" si="436"/>
        <v>0.0358902392448052i</v>
      </c>
      <c r="T918" t="str">
        <f t="shared" si="437"/>
        <v>0.205751799879649-0.0119473045215063i</v>
      </c>
      <c r="U918" t="str">
        <f t="shared" si="438"/>
        <v>0.0000499999999999999-0.00307581445369309i</v>
      </c>
      <c r="V918" t="str">
        <f t="shared" si="439"/>
        <v>3.33333333333333E-06-0.0033833958990624i</v>
      </c>
      <c r="W918" t="str">
        <f t="shared" si="440"/>
        <v>0.0000144739050248256-0.00161123461158019i</v>
      </c>
      <c r="X918" t="str">
        <f t="shared" si="441"/>
        <v>0.0000634214441502007-0.00160886455887039i</v>
      </c>
      <c r="Y918" t="str">
        <f t="shared" si="442"/>
        <v>0.009+0.049260172808288i</v>
      </c>
      <c r="Z918" t="str">
        <f t="shared" si="443"/>
        <v>-0.452762184056109-0.10475000350569i</v>
      </c>
      <c r="AA918" t="str">
        <f t="shared" si="444"/>
        <v>53.9307587836711-283.54316598445i</v>
      </c>
      <c r="AB918" t="str">
        <f t="shared" si="445"/>
        <v>1.42130517817076-0.0825303389400844i</v>
      </c>
      <c r="AC918" t="str">
        <f t="shared" si="446"/>
        <v>3.65671785560478-3.56772741076535i</v>
      </c>
      <c r="AD918" t="str">
        <f t="shared" si="447"/>
        <v>0.210410044184104+0.182719960789916i</v>
      </c>
      <c r="AE918" t="str">
        <f t="shared" si="448"/>
        <v>-0.0761257946188341-0.104769141383806i</v>
      </c>
      <c r="AF918" t="str">
        <f t="shared" si="449"/>
        <v>-13.0446721739053-3.38997418035959i</v>
      </c>
      <c r="AG918" t="str">
        <f t="shared" si="450"/>
        <v>1.22862678162432-0.180298096308289i</v>
      </c>
      <c r="AH918" t="str">
        <f t="shared" si="451"/>
        <v>0.318260524641094+1.36911011007711i</v>
      </c>
      <c r="AI918">
        <f t="shared" si="452"/>
        <v>2.957324863013211</v>
      </c>
      <c r="AJ918">
        <f t="shared" si="453"/>
        <v>76.91355315448925</v>
      </c>
      <c r="AK918"/>
      <c r="AL918"/>
      <c r="AM918"/>
      <c r="AN918"/>
    </row>
    <row r="919" spans="1:40" x14ac:dyDescent="0.25">
      <c r="A919"/>
      <c r="B919">
        <f t="shared" si="454"/>
        <v>78500</v>
      </c>
      <c r="C919" s="186" t="str">
        <f t="shared" si="422"/>
        <v>-0.0000124023320849896+0.0311977344452234i</v>
      </c>
      <c r="D919" s="158" t="str">
        <f t="shared" si="423"/>
        <v>-5.95710104155194+0.239182630746713i</v>
      </c>
      <c r="E919" t="str">
        <f t="shared" si="424"/>
        <v>2870</v>
      </c>
      <c r="F919" t="str">
        <f t="shared" si="425"/>
        <v>0.777000777000777</v>
      </c>
      <c r="G919" t="str">
        <f t="shared" si="420"/>
        <v>0.777000777000777</v>
      </c>
      <c r="H919" t="str">
        <f t="shared" si="426"/>
        <v>7.09152686584849+3.62706630294975i</v>
      </c>
      <c r="I919" t="str">
        <f t="shared" si="427"/>
        <v>308.268779133498i</v>
      </c>
      <c r="J919" t="str">
        <f t="shared" si="421"/>
        <v>-80.2845530315991+66.6713850908998i</v>
      </c>
      <c r="K919" t="str">
        <f t="shared" si="428"/>
        <v>1.88718250263919-2.27251321548024i</v>
      </c>
      <c r="L919" t="str">
        <f t="shared" si="429"/>
        <v>0.11794102948922-0.120507784102i</v>
      </c>
      <c r="M919" t="str">
        <f t="shared" si="430"/>
        <v>2.00512353212841-2.39302099958224i</v>
      </c>
      <c r="N919" t="str">
        <f t="shared" si="431"/>
        <v>-0.348140412958689i</v>
      </c>
      <c r="O919" t="str">
        <f t="shared" si="432"/>
        <v>0.940008736594117-0.341150370257358i</v>
      </c>
      <c r="P919" t="str">
        <f t="shared" si="433"/>
        <v>0.059991263405883+0.341150370257358i</v>
      </c>
      <c r="Q919" t="str">
        <f t="shared" si="434"/>
        <v>-0.059991263405883+0.00699004270133102i</v>
      </c>
      <c r="R919" t="str">
        <f t="shared" si="435"/>
        <v>-0.33288335643356-5.72545433506753i</v>
      </c>
      <c r="S919" t="str">
        <f t="shared" si="436"/>
        <v>0.0359360176111889i</v>
      </c>
      <c r="T919" t="str">
        <f t="shared" si="437"/>
        <v>0.205750027817045-0.0119625021592681i</v>
      </c>
      <c r="U919" t="str">
        <f t="shared" si="438"/>
        <v>0.00005-0.00307189621872024i</v>
      </c>
      <c r="V919" t="str">
        <f t="shared" si="439"/>
        <v>3.33333333333333E-06-0.00337908584059225i</v>
      </c>
      <c r="W919" t="str">
        <f t="shared" si="440"/>
        <v>0.0000144739030498865-0.00160918232229313i</v>
      </c>
      <c r="X919" t="str">
        <f t="shared" si="441"/>
        <v>0.000063296933900835-0.00160681907200486i</v>
      </c>
      <c r="Y919" t="str">
        <f t="shared" si="442"/>
        <v>0.009+0.0493230046613598i</v>
      </c>
      <c r="Z919" t="str">
        <f t="shared" si="443"/>
        <v>-0.451622058834834-0.104353309767541i</v>
      </c>
      <c r="AA919" t="str">
        <f t="shared" si="444"/>
        <v>53.7886204176471-283.184785091131i</v>
      </c>
      <c r="AB919" t="str">
        <f t="shared" si="445"/>
        <v>1.42129293700565-0.082635322134688i</v>
      </c>
      <c r="AC919" t="str">
        <f t="shared" si="446"/>
        <v>3.65211985286238-3.56687787380971i</v>
      </c>
      <c r="AD919" t="str">
        <f t="shared" si="447"/>
        <v>0.210489507008038+0.182949922237005i</v>
      </c>
      <c r="AE919" t="str">
        <f t="shared" si="448"/>
        <v>-0.0759702746109536-0.104589497271976i</v>
      </c>
      <c r="AF919" t="str">
        <f t="shared" si="449"/>
        <v>-13.0486279074004-3.38788367220304i</v>
      </c>
      <c r="AG919" t="str">
        <f t="shared" si="450"/>
        <v>1.22853268007183-0.180155822817781i</v>
      </c>
      <c r="AH919" t="str">
        <f t="shared" si="451"/>
        <v>0.318017887724764+1.36701341960797i</v>
      </c>
      <c r="AI919">
        <f t="shared" si="452"/>
        <v>2.9443559658468632</v>
      </c>
      <c r="AJ919">
        <f t="shared" si="453"/>
        <v>76.903820992438938</v>
      </c>
      <c r="AK919"/>
      <c r="AL919"/>
      <c r="AM919"/>
      <c r="AN919"/>
    </row>
    <row r="920" spans="1:40" x14ac:dyDescent="0.25">
      <c r="A920"/>
      <c r="B920">
        <f t="shared" si="454"/>
        <v>78600</v>
      </c>
      <c r="C920" s="186" t="str">
        <f t="shared" si="422"/>
        <v>-0.000012370794068178+0.0311580426836417i</v>
      </c>
      <c r="D920" s="158" t="str">
        <f t="shared" si="423"/>
        <v>-5.95710079976048+0.238878327241253i</v>
      </c>
      <c r="E920" t="str">
        <f t="shared" si="424"/>
        <v>2870</v>
      </c>
      <c r="F920" t="str">
        <f t="shared" si="425"/>
        <v>0.777000777000777</v>
      </c>
      <c r="G920" t="str">
        <f t="shared" si="420"/>
        <v>0.777000777000777</v>
      </c>
      <c r="H920" t="str">
        <f t="shared" si="426"/>
        <v>7.09547259095667+3.62467104476602i</v>
      </c>
      <c r="I920" t="str">
        <f t="shared" si="427"/>
        <v>308.661478215197i</v>
      </c>
      <c r="J920" t="str">
        <f t="shared" si="421"/>
        <v>-80.4917793414902+66.7563167916525i</v>
      </c>
      <c r="K920" t="str">
        <f t="shared" si="428"/>
        <v>1.88426859998444-2.27196675399879i</v>
      </c>
      <c r="L920" t="str">
        <f t="shared" si="429"/>
        <v>0.117787653919555-0.120504384080378i</v>
      </c>
      <c r="M920" t="str">
        <f t="shared" si="430"/>
        <v>2.00205625390399-2.39247113807917i</v>
      </c>
      <c r="N920" t="str">
        <f t="shared" si="431"/>
        <v>-0.348583903930611i</v>
      </c>
      <c r="O920" t="str">
        <f t="shared" si="432"/>
        <v>0.939857347047348-0.341567222082449i</v>
      </c>
      <c r="P920" t="str">
        <f t="shared" si="433"/>
        <v>0.060142652952652+0.341567222082449i</v>
      </c>
      <c r="Q920" t="str">
        <f t="shared" si="434"/>
        <v>-0.060142652952652+0.00701668184816201i</v>
      </c>
      <c r="R920" t="str">
        <f t="shared" si="435"/>
        <v>-0.332882206495856-5.71812073020933i</v>
      </c>
      <c r="S920" t="str">
        <f t="shared" si="436"/>
        <v>0.0359817959775726i</v>
      </c>
      <c r="T920" t="str">
        <f t="shared" si="437"/>
        <v>0.205748253489521-0.0119776996386981i</v>
      </c>
      <c r="U920" t="str">
        <f t="shared" si="438"/>
        <v>0.00005-0.00306798795381092i</v>
      </c>
      <c r="V920" t="str">
        <f t="shared" si="439"/>
        <v>3.33333333333333E-06-0.00337478674919202i</v>
      </c>
      <c r="W920" t="str">
        <f t="shared" si="440"/>
        <v>0.0000144739010724308-0.00160713525542025i</v>
      </c>
      <c r="X920" t="str">
        <f t="shared" si="441"/>
        <v>0.0000631728979860126-0.00160477877584986i</v>
      </c>
      <c r="Y920" t="str">
        <f t="shared" si="442"/>
        <v>0.009+0.0493858365144315i</v>
      </c>
      <c r="Z920" t="str">
        <f t="shared" si="443"/>
        <v>-0.450486207880818-0.103958664732012i</v>
      </c>
      <c r="AA920" t="str">
        <f t="shared" si="444"/>
        <v>53.6470483605284-282.827299453649i</v>
      </c>
      <c r="AB920" t="str">
        <f t="shared" si="445"/>
        <v>1.42128068019477-0.0827403042355573i</v>
      </c>
      <c r="AC920" t="str">
        <f t="shared" si="446"/>
        <v>3.6475300844974-3.56602375002023i</v>
      </c>
      <c r="AD920" t="str">
        <f t="shared" si="447"/>
        <v>0.210569067186155+0.1831798435905i</v>
      </c>
      <c r="AE920" t="str">
        <f t="shared" si="448"/>
        <v>-0.0758153286282051-0.104410472157824i</v>
      </c>
      <c r="AF920" t="str">
        <f t="shared" si="449"/>
        <v>-13.0525733907171-3.38579271752477i</v>
      </c>
      <c r="AG920" t="str">
        <f t="shared" si="450"/>
        <v>1.22843890325555-0.180013994148517i</v>
      </c>
      <c r="AH920" t="str">
        <f t="shared" si="451"/>
        <v>0.317775434159497+1.36492287800989i</v>
      </c>
      <c r="AI920">
        <f t="shared" si="452"/>
        <v>2.9314053027301741</v>
      </c>
      <c r="AJ920">
        <f t="shared" si="453"/>
        <v>76.894109405642382</v>
      </c>
      <c r="AK920"/>
      <c r="AL920"/>
      <c r="AM920"/>
      <c r="AN920"/>
    </row>
    <row r="921" spans="1:40" x14ac:dyDescent="0.25">
      <c r="A921"/>
      <c r="B921">
        <f t="shared" si="454"/>
        <v>78700</v>
      </c>
      <c r="C921" s="186" t="str">
        <f t="shared" si="422"/>
        <v>-0.0000123393761961025+0.0311184517905297i</v>
      </c>
      <c r="D921" s="158" t="str">
        <f t="shared" si="423"/>
        <v>-5.95710055889013+0.238574797060728i</v>
      </c>
      <c r="E921" t="str">
        <f t="shared" si="424"/>
        <v>2870</v>
      </c>
      <c r="F921" t="str">
        <f t="shared" si="425"/>
        <v>0.777000777000777</v>
      </c>
      <c r="G921" t="str">
        <f t="shared" si="420"/>
        <v>0.777000777000777</v>
      </c>
      <c r="H921" t="str">
        <f t="shared" si="426"/>
        <v>7.09940809519932+3.62227613207426i</v>
      </c>
      <c r="I921" t="str">
        <f t="shared" si="427"/>
        <v>309.054177296896i</v>
      </c>
      <c r="J921" t="str">
        <f t="shared" si="421"/>
        <v>-80.699269465907+66.8412484924053i</v>
      </c>
      <c r="K921" t="str">
        <f t="shared" si="428"/>
        <v>1.88135998718098-2.27141742550102i</v>
      </c>
      <c r="L921" t="str">
        <f t="shared" si="429"/>
        <v>0.11763448224605-0.120500793653069i</v>
      </c>
      <c r="M921" t="str">
        <f t="shared" si="430"/>
        <v>1.99899446942703-2.39191821915409i</v>
      </c>
      <c r="N921" t="str">
        <f t="shared" si="431"/>
        <v>-0.349027394902533i</v>
      </c>
      <c r="O921" t="str">
        <f t="shared" si="432"/>
        <v>0.939705772645452-0.341984006726651i</v>
      </c>
      <c r="P921" t="str">
        <f t="shared" si="433"/>
        <v>0.060294227354548+0.341984006726651i</v>
      </c>
      <c r="Q921" t="str">
        <f t="shared" si="434"/>
        <v>-0.060294227354548+0.00704338817588196i</v>
      </c>
      <c r="R921" t="str">
        <f t="shared" si="435"/>
        <v>-0.332881055080071-5.71080569934535i</v>
      </c>
      <c r="S921" t="str">
        <f t="shared" si="436"/>
        <v>0.0360275743439563i</v>
      </c>
      <c r="T921" t="str">
        <f t="shared" si="437"/>
        <v>0.205746476897054-0.0119928969595919i</v>
      </c>
      <c r="U921" t="str">
        <f t="shared" si="438"/>
        <v>0.00005-0.00306408962095983i</v>
      </c>
      <c r="V921" t="str">
        <f t="shared" si="439"/>
        <v>3.33333333333333E-06-0.00337049858305581i</v>
      </c>
      <c r="W921" t="str">
        <f t="shared" si="440"/>
        <v>0.0000144738990924583-0.00160509339105398i</v>
      </c>
      <c r="X921" t="str">
        <f t="shared" si="441"/>
        <v>0.0000630493340000926-0.00160274365069159i</v>
      </c>
      <c r="Y921" t="str">
        <f t="shared" si="442"/>
        <v>0.009+0.0494486683675033i</v>
      </c>
      <c r="Z921" t="str">
        <f t="shared" si="443"/>
        <v>-0.449354610038177-0.103566055093853i</v>
      </c>
      <c r="AA921" t="str">
        <f t="shared" si="444"/>
        <v>53.5060395857661-282.470705782355i</v>
      </c>
      <c r="AB921" t="str">
        <f t="shared" si="445"/>
        <v>1.42126840773799-0.0828452852412803i</v>
      </c>
      <c r="AC921" t="str">
        <f t="shared" si="446"/>
        <v>3.64294853949997-3.56516506579205i</v>
      </c>
      <c r="AD921" t="str">
        <f t="shared" si="447"/>
        <v>0.210648724705771+0.18340972483929i</v>
      </c>
      <c r="AE921" t="str">
        <f t="shared" si="448"/>
        <v>-0.0756609538777466-0.104232062810696i</v>
      </c>
      <c r="AF921" t="str">
        <f t="shared" si="449"/>
        <v>-13.0565086540895-3.38370133501353i</v>
      </c>
      <c r="AG921" t="str">
        <f t="shared" si="450"/>
        <v>1.22834544940031-0.179872608710498i</v>
      </c>
      <c r="AH921" t="str">
        <f t="shared" si="451"/>
        <v>0.317533166471651+1.36283845931828i</v>
      </c>
      <c r="AI921">
        <f t="shared" si="452"/>
        <v>2.9184728281416512</v>
      </c>
      <c r="AJ921">
        <f t="shared" si="453"/>
        <v>76.884418270471542</v>
      </c>
      <c r="AK921"/>
      <c r="AL921"/>
      <c r="AM921"/>
      <c r="AN921"/>
    </row>
    <row r="922" spans="1:40" x14ac:dyDescent="0.25">
      <c r="A922"/>
      <c r="B922">
        <f t="shared" si="454"/>
        <v>78800</v>
      </c>
      <c r="C922" s="186" t="str">
        <f t="shared" si="422"/>
        <v>-0.0000123080778592785+0.0310789613818707i</v>
      </c>
      <c r="D922" s="158" t="str">
        <f t="shared" si="423"/>
        <v>-5.95710031893621+0.238272037261009i</v>
      </c>
      <c r="E922" t="str">
        <f t="shared" si="424"/>
        <v>2870</v>
      </c>
      <c r="F922" t="str">
        <f t="shared" si="425"/>
        <v>0.777000777000777</v>
      </c>
      <c r="G922" t="str">
        <f t="shared" si="420"/>
        <v>0.777000777000777</v>
      </c>
      <c r="H922" t="str">
        <f t="shared" si="426"/>
        <v>7.10333340873254+3.61988158047781i</v>
      </c>
      <c r="I922" t="str">
        <f t="shared" si="427"/>
        <v>309.446876378595i</v>
      </c>
      <c r="J922" t="str">
        <f t="shared" si="421"/>
        <v>-80.9070234048494+66.926180193158i</v>
      </c>
      <c r="K922" t="str">
        <f t="shared" si="428"/>
        <v>1.87845665688804-2.27086524683166i</v>
      </c>
      <c r="L922" t="str">
        <f t="shared" si="429"/>
        <v>0.117481514433072-0.120497013579705i</v>
      </c>
      <c r="M922" t="str">
        <f t="shared" si="430"/>
        <v>1.99593817132111-2.39136226041137i</v>
      </c>
      <c r="N922" t="str">
        <f t="shared" si="431"/>
        <v>-0.349470885874455i</v>
      </c>
      <c r="O922" t="str">
        <f t="shared" si="432"/>
        <v>0.939554013418241-0.342400724107989i</v>
      </c>
      <c r="P922" t="str">
        <f t="shared" si="433"/>
        <v>0.060445986581759+0.342400724107989i</v>
      </c>
      <c r="Q922" t="str">
        <f t="shared" si="434"/>
        <v>-0.060445986581759+0.00707016176646602i</v>
      </c>
      <c r="R922" t="str">
        <f t="shared" si="435"/>
        <v>-0.332879902186142-5.70350917176175i</v>
      </c>
      <c r="S922" t="str">
        <f t="shared" si="436"/>
        <v>0.03607335271034i</v>
      </c>
      <c r="T922" t="str">
        <f t="shared" si="437"/>
        <v>0.205744698039621-0.0120080941217442i</v>
      </c>
      <c r="U922" t="str">
        <f t="shared" si="438"/>
        <v>0.00005-0.00306020118235455i</v>
      </c>
      <c r="V922" t="str">
        <f t="shared" si="439"/>
        <v>3.33333333333333E-06-0.00336622130059i</v>
      </c>
      <c r="W922" t="str">
        <f t="shared" si="440"/>
        <v>0.000014473897109969-0.00160305670938784i</v>
      </c>
      <c r="X922" t="str">
        <f t="shared" si="441"/>
        <v>0.0000629262395526642-0.00160071367691589i</v>
      </c>
      <c r="Y922" t="str">
        <f t="shared" si="442"/>
        <v>0.009+0.0495115002205751i</v>
      </c>
      <c r="Z922" t="str">
        <f t="shared" si="443"/>
        <v>-0.448227244280235-0.103175467651788i</v>
      </c>
      <c r="AA922" t="str">
        <f t="shared" si="444"/>
        <v>53.3655910871142-282.115000803221i</v>
      </c>
      <c r="AB922" t="str">
        <f t="shared" si="445"/>
        <v>1.42125611963513-0.0829502651504388i</v>
      </c>
      <c r="AC922" t="str">
        <f t="shared" si="446"/>
        <v>3.6383752068316-3.56430184740913i</v>
      </c>
      <c r="AD922" t="str">
        <f t="shared" si="447"/>
        <v>0.210728479554191+0.183639565972121i</v>
      </c>
      <c r="AE922" t="str">
        <f t="shared" si="448"/>
        <v>-0.0755071475833941-0.104054266022056i</v>
      </c>
      <c r="AF922" t="str">
        <f t="shared" si="449"/>
        <v>-13.0604337276688-3.3816095432168i</v>
      </c>
      <c r="AG922" t="str">
        <f t="shared" si="450"/>
        <v>1.22825231674274-0.179731664920864i</v>
      </c>
      <c r="AH922" t="str">
        <f t="shared" si="451"/>
        <v>0.317291087153067+1.36076013770712i</v>
      </c>
      <c r="AI922">
        <f t="shared" si="452"/>
        <v>2.9055584967093773</v>
      </c>
      <c r="AJ922">
        <f t="shared" si="453"/>
        <v>76.874747464003875</v>
      </c>
      <c r="AK922"/>
      <c r="AL922"/>
      <c r="AM922"/>
      <c r="AN922"/>
    </row>
    <row r="923" spans="1:40" x14ac:dyDescent="0.25">
      <c r="A923"/>
      <c r="B923">
        <f t="shared" si="454"/>
        <v>78900</v>
      </c>
      <c r="C923" s="186" t="str">
        <f t="shared" si="422"/>
        <v>-0.0000122768984520816+0.0310395710755947i</v>
      </c>
      <c r="D923" s="158" t="str">
        <f t="shared" si="423"/>
        <v>-5.95710007989409+0.237970044912893i</v>
      </c>
      <c r="E923" t="str">
        <f t="shared" si="424"/>
        <v>2870</v>
      </c>
      <c r="F923" t="str">
        <f t="shared" si="425"/>
        <v>0.777000777000777</v>
      </c>
      <c r="G923" t="str">
        <f t="shared" si="420"/>
        <v>0.777000777000777</v>
      </c>
      <c r="H923" t="str">
        <f t="shared" si="426"/>
        <v>7.10724856162981+3.6174874054546i</v>
      </c>
      <c r="I923" t="str">
        <f t="shared" si="427"/>
        <v>309.839575460293i</v>
      </c>
      <c r="J923" t="str">
        <f t="shared" si="421"/>
        <v>-81.1150411583174+67.0111118939108i</v>
      </c>
      <c r="K923" t="str">
        <f t="shared" si="428"/>
        <v>1.8755586017479-2.27031023476334i</v>
      </c>
      <c r="L923" t="str">
        <f t="shared" si="429"/>
        <v>0.117328750443158-0.120493044617853i</v>
      </c>
      <c r="M923" t="str">
        <f t="shared" si="430"/>
        <v>1.99288735219106-2.39080327938119i</v>
      </c>
      <c r="N923" t="str">
        <f t="shared" si="431"/>
        <v>-0.349914376846377i</v>
      </c>
      <c r="O923" t="str">
        <f t="shared" si="432"/>
        <v>0.939402069395565-0.342817374144501i</v>
      </c>
      <c r="P923" t="str">
        <f t="shared" si="433"/>
        <v>0.060597930604435+0.342817374144501i</v>
      </c>
      <c r="Q923" t="str">
        <f t="shared" si="434"/>
        <v>-0.060597930604435+0.00709700270187602i</v>
      </c>
      <c r="R923" t="str">
        <f t="shared" si="435"/>
        <v>-0.332878747813975-5.69623107710333i</v>
      </c>
      <c r="S923" t="str">
        <f t="shared" si="436"/>
        <v>0.0361191310767237i</v>
      </c>
      <c r="T923" t="str">
        <f t="shared" si="437"/>
        <v>0.205742916917202-0.0120232911249486i</v>
      </c>
      <c r="U923" t="str">
        <f t="shared" si="438"/>
        <v>0.00005-0.00305632260037438i</v>
      </c>
      <c r="V923" t="str">
        <f t="shared" si="439"/>
        <v>3.33333333333333E-06-0.00336195486041181i</v>
      </c>
      <c r="W923" t="str">
        <f t="shared" si="440"/>
        <v>0.0000144738951249628-0.00160102519071574i</v>
      </c>
      <c r="X923" t="str">
        <f t="shared" si="441"/>
        <v>0.0000628036122684251-0.00159868883500755i</v>
      </c>
      <c r="Y923" t="str">
        <f t="shared" si="442"/>
        <v>0.009+0.0495743320736469i</v>
      </c>
      <c r="Z923" t="str">
        <f t="shared" si="443"/>
        <v>-0.447104089708578-0.102786889307557i</v>
      </c>
      <c r="AA923" t="str">
        <f t="shared" si="444"/>
        <v>53.2256998784645-281.760181257745i</v>
      </c>
      <c r="AB923" t="str">
        <f t="shared" si="445"/>
        <v>1.42124381588605-0.083055243961607i</v>
      </c>
      <c r="AC923" t="str">
        <f t="shared" si="446"/>
        <v>3.63381007542585-3.56343412104483i</v>
      </c>
      <c r="AD923" t="str">
        <f t="shared" si="447"/>
        <v>0.210808331718708+0.1838693669776i</v>
      </c>
      <c r="AE923" t="str">
        <f t="shared" si="448"/>
        <v>-0.0753539069854998-0.103877078605294i</v>
      </c>
      <c r="AF923" t="str">
        <f t="shared" si="449"/>
        <v>-13.0643486415239-3.37951736054171i</v>
      </c>
      <c r="AG923" t="str">
        <f t="shared" si="450"/>
        <v>1.22815950353113-0.179591161203849i</v>
      </c>
      <c r="AH923" t="str">
        <f t="shared" si="451"/>
        <v>0.317049198661465+1.35868788748802i</v>
      </c>
      <c r="AI923">
        <f t="shared" si="452"/>
        <v>2.8926622632100809</v>
      </c>
      <c r="AJ923">
        <f t="shared" si="453"/>
        <v>76.865096864016493</v>
      </c>
      <c r="AK923"/>
      <c r="AL923"/>
      <c r="AM923"/>
      <c r="AN923"/>
    </row>
    <row r="924" spans="1:40" x14ac:dyDescent="0.25">
      <c r="A924"/>
      <c r="B924">
        <f t="shared" si="454"/>
        <v>79000</v>
      </c>
      <c r="C924" s="186" t="str">
        <f t="shared" si="422"/>
        <v>-0.0000122458373727179+0.0310002804915664i</v>
      </c>
      <c r="D924" s="158" t="str">
        <f t="shared" si="423"/>
        <v>-5.95709984175915+0.237668817102009i</v>
      </c>
      <c r="E924" t="str">
        <f t="shared" si="424"/>
        <v>2870</v>
      </c>
      <c r="F924" t="str">
        <f t="shared" si="425"/>
        <v>0.777000777000777</v>
      </c>
      <c r="G924" t="str">
        <f t="shared" si="420"/>
        <v>0.777000777000777</v>
      </c>
      <c r="H924" t="str">
        <f t="shared" si="426"/>
        <v>7.11115358388204+3.61509362235806i</v>
      </c>
      <c r="I924" t="str">
        <f t="shared" si="427"/>
        <v>310.232274541992i</v>
      </c>
      <c r="J924" t="str">
        <f t="shared" si="421"/>
        <v>-81.323322726311+67.0960435946635i</v>
      </c>
      <c r="K924" t="str">
        <f t="shared" si="428"/>
        <v>1.87266581438617-2.26975240599684i</v>
      </c>
      <c r="L924" t="str">
        <f t="shared" si="429"/>
        <v>0.117176190237027-0.120488887523015i</v>
      </c>
      <c r="M924" t="str">
        <f t="shared" si="430"/>
        <v>1.9898420046232-2.39024129351986i</v>
      </c>
      <c r="N924" t="str">
        <f t="shared" si="431"/>
        <v>-0.350357867818299i</v>
      </c>
      <c r="O924" t="str">
        <f t="shared" si="432"/>
        <v>0.939249940607307-0.343233956754238i</v>
      </c>
      <c r="P924" t="str">
        <f t="shared" si="433"/>
        <v>0.060750059392693+0.343233956754238i</v>
      </c>
      <c r="Q924" t="str">
        <f t="shared" si="434"/>
        <v>-0.060750059392693+0.00712391106406096i</v>
      </c>
      <c r="R924" t="str">
        <f t="shared" si="435"/>
        <v>-0.332877591963515-5.6889713453708i</v>
      </c>
      <c r="S924" t="str">
        <f t="shared" si="436"/>
        <v>0.0361649094431074i</v>
      </c>
      <c r="T924" t="str">
        <f t="shared" si="437"/>
        <v>0.205741133529768-0.0120384879690002i</v>
      </c>
      <c r="U924" t="str">
        <f t="shared" si="438"/>
        <v>0.00005-0.00305245383758909i</v>
      </c>
      <c r="V924" t="str">
        <f t="shared" si="439"/>
        <v>3.33333333333333E-06-0.00335769922134801i</v>
      </c>
      <c r="W924" t="str">
        <f t="shared" si="440"/>
        <v>0.00001447389313744-0.00159899881543139i</v>
      </c>
      <c r="X924" t="str">
        <f t="shared" si="441"/>
        <v>0.0000626814497870721-0.00159666910554976i</v>
      </c>
      <c r="Y924" t="str">
        <f t="shared" si="442"/>
        <v>0.009+0.0496371639267187i</v>
      </c>
      <c r="Z924" t="str">
        <f t="shared" si="443"/>
        <v>-0.445985125552148-0.102400307064983i</v>
      </c>
      <c r="AA924" t="str">
        <f t="shared" si="444"/>
        <v>53.0863629936848-281.406243902871i</v>
      </c>
      <c r="AB924" t="str">
        <f t="shared" si="445"/>
        <v>1.42123149649057-0.0831602216733696i</v>
      </c>
      <c r="AC924" t="str">
        <f t="shared" si="446"/>
        <v>3.62925313418847-3.56256191276223i</v>
      </c>
      <c r="AD924" t="str">
        <f t="shared" si="447"/>
        <v>0.210888281186602+0.184099127844195i</v>
      </c>
      <c r="AE924" t="str">
        <f t="shared" si="448"/>
        <v>-0.0752012293408422-0.103700497395549i</v>
      </c>
      <c r="AF924" t="str">
        <f t="shared" si="449"/>
        <v>-13.0682534256412-3.37742480525605i</v>
      </c>
      <c r="AG924" t="str">
        <f t="shared" si="450"/>
        <v>1.22806700802539-0.179451095990753i</v>
      </c>
      <c r="AH924" t="str">
        <f t="shared" si="451"/>
        <v>0.316807503420795+1.35662168310941i</v>
      </c>
      <c r="AI924">
        <f t="shared" si="452"/>
        <v>2.8797840825688752</v>
      </c>
      <c r="AJ924">
        <f t="shared" si="453"/>
        <v>76.855466348983128</v>
      </c>
      <c r="AK924"/>
      <c r="AL924"/>
      <c r="AM924"/>
      <c r="AN924"/>
    </row>
    <row r="925" spans="1:40" x14ac:dyDescent="0.25">
      <c r="A925"/>
      <c r="B925">
        <f t="shared" si="454"/>
        <v>79100</v>
      </c>
      <c r="C925" s="186" t="str">
        <f t="shared" si="422"/>
        <v>-0.0000122148940231951+0.0309610892515725i</v>
      </c>
      <c r="D925" s="158" t="str">
        <f t="shared" si="423"/>
        <v>-5.9570996045268+0.237368350928723i</v>
      </c>
      <c r="E925" t="str">
        <f t="shared" si="424"/>
        <v>2870</v>
      </c>
      <c r="F925" t="str">
        <f t="shared" si="425"/>
        <v>0.777000777000777</v>
      </c>
      <c r="G925" t="str">
        <f t="shared" si="420"/>
        <v>0.777000777000777</v>
      </c>
      <c r="H925" t="str">
        <f t="shared" si="426"/>
        <v>7.11504850539767+3.61270024641779i</v>
      </c>
      <c r="I925" t="str">
        <f t="shared" si="427"/>
        <v>310.624973623691i</v>
      </c>
      <c r="J925" t="str">
        <f t="shared" si="421"/>
        <v>-81.5318681088303+67.1809752954163i</v>
      </c>
      <c r="K925" t="str">
        <f t="shared" si="428"/>
        <v>1.86977828741205-2.26919177716128i</v>
      </c>
      <c r="L925" t="str">
        <f t="shared" si="429"/>
        <v>0.117023833773586-0.120484543048625i</v>
      </c>
      <c r="M925" t="str">
        <f t="shared" si="430"/>
        <v>1.98680212118564-2.3896763202099i</v>
      </c>
      <c r="N925" t="str">
        <f t="shared" si="431"/>
        <v>-0.35080135879022i</v>
      </c>
      <c r="O925" t="str">
        <f t="shared" si="432"/>
        <v>0.93909762708339-0.343650471855265i</v>
      </c>
      <c r="P925" t="str">
        <f t="shared" si="433"/>
        <v>0.06090237291661+0.343650471855265i</v>
      </c>
      <c r="Q925" t="str">
        <f t="shared" si="434"/>
        <v>-0.06090237291661+0.00715088693495503i</v>
      </c>
      <c r="R925" t="str">
        <f t="shared" si="435"/>
        <v>-0.332876434634768-5.6817299069192i</v>
      </c>
      <c r="S925" t="str">
        <f t="shared" si="436"/>
        <v>0.0362106878094911i</v>
      </c>
      <c r="T925" t="str">
        <f t="shared" si="437"/>
        <v>0.2057393478773-0.0120536846536961i</v>
      </c>
      <c r="U925" t="str">
        <f t="shared" si="438"/>
        <v>0.0000500000000000002-0.00304859485675776i</v>
      </c>
      <c r="V925" t="str">
        <f t="shared" si="439"/>
        <v>3.33333333333333E-06-0.00335345434243353i</v>
      </c>
      <c r="W925" t="str">
        <f t="shared" si="440"/>
        <v>0.0000144738911474004-0.00159697756402761i</v>
      </c>
      <c r="X925" t="str">
        <f t="shared" si="441"/>
        <v>0.0000625597497631816-0.00159465446922339i</v>
      </c>
      <c r="Y925" t="str">
        <f t="shared" si="442"/>
        <v>0.009+0.0496999957797905i</v>
      </c>
      <c r="Z925" t="str">
        <f t="shared" si="443"/>
        <v>-0.4448703311663-0.102015708029039i</v>
      </c>
      <c r="AA925" t="str">
        <f t="shared" si="444"/>
        <v>52.9475774864581-281.053185510895i</v>
      </c>
      <c r="AB925" t="str">
        <f t="shared" si="445"/>
        <v>1.42121916144854-0.0832651982843248i</v>
      </c>
      <c r="AC925" t="str">
        <f t="shared" si="446"/>
        <v>3.624704371998-3.56168524851439i</v>
      </c>
      <c r="AD925" t="str">
        <f t="shared" si="447"/>
        <v>0.210968327945149+0.18432884856024i</v>
      </c>
      <c r="AE925" t="str">
        <f t="shared" si="448"/>
        <v>-0.0750491119225086-0.103524519249524i</v>
      </c>
      <c r="AF925" t="str">
        <f t="shared" si="449"/>
        <v>-13.0721481099245-3.37533189548907i</v>
      </c>
      <c r="AG925" t="str">
        <f t="shared" si="450"/>
        <v>1.22797482849692-0.179311467719905i</v>
      </c>
      <c r="AH925" t="str">
        <f t="shared" si="451"/>
        <v>0.31656600382159+1.35456149915562i</v>
      </c>
      <c r="AI925">
        <f t="shared" si="452"/>
        <v>2.8669239098583592</v>
      </c>
      <c r="AJ925">
        <f t="shared" si="453"/>
        <v>76.845855798069778</v>
      </c>
      <c r="AK925"/>
      <c r="AL925"/>
      <c r="AM925"/>
      <c r="AN925"/>
    </row>
    <row r="926" spans="1:40" x14ac:dyDescent="0.25">
      <c r="A926"/>
      <c r="B926">
        <f t="shared" si="454"/>
        <v>79200</v>
      </c>
      <c r="C926" s="186" t="str">
        <f t="shared" si="422"/>
        <v>-0.0000121840678092936+0.0309219969793103i</v>
      </c>
      <c r="D926" s="158" t="str">
        <f t="shared" si="423"/>
        <v>-5.95709936819249+0.237068643508046i</v>
      </c>
      <c r="E926" t="str">
        <f t="shared" si="424"/>
        <v>2870</v>
      </c>
      <c r="F926" t="str">
        <f t="shared" si="425"/>
        <v>0.777000777000777</v>
      </c>
      <c r="G926" t="str">
        <f t="shared" si="420"/>
        <v>0.777000777000777</v>
      </c>
      <c r="H926" t="str">
        <f t="shared" si="426"/>
        <v>7.11893335600268+3.61030729274054i</v>
      </c>
      <c r="I926" t="str">
        <f t="shared" si="427"/>
        <v>311.01767270539i</v>
      </c>
      <c r="J926" t="str">
        <f t="shared" si="421"/>
        <v>-81.7406773058753+67.265906996169i</v>
      </c>
      <c r="K926" t="str">
        <f t="shared" si="428"/>
        <v>1.86689601341865-2.26862836481444i</v>
      </c>
      <c r="L926" t="str">
        <f t="shared" si="429"/>
        <v>0.116871681009955-0.120480011946055i</v>
      </c>
      <c r="M926" t="str">
        <f t="shared" si="430"/>
        <v>1.98376769442861-2.3891083767605i</v>
      </c>
      <c r="N926" t="str">
        <f t="shared" si="431"/>
        <v>-0.351244849762142i</v>
      </c>
      <c r="O926" t="str">
        <f t="shared" si="432"/>
        <v>0.93894512885377-0.344066919365662i</v>
      </c>
      <c r="P926" t="str">
        <f t="shared" si="433"/>
        <v>0.06105487114623+0.344066919365662i</v>
      </c>
      <c r="Q926" t="str">
        <f t="shared" si="434"/>
        <v>-0.06105487114623+0.00717793039647996i</v>
      </c>
      <c r="R926" t="str">
        <f t="shared" si="435"/>
        <v>-0.332875275827732-5.67450669245505i</v>
      </c>
      <c r="S926" t="str">
        <f t="shared" si="436"/>
        <v>0.0362564661758746i</v>
      </c>
      <c r="T926" t="str">
        <f t="shared" si="437"/>
        <v>0.205737559959771-0.0120688811788331i</v>
      </c>
      <c r="U926" t="str">
        <f t="shared" si="438"/>
        <v>0.0000500000000000002-0.00304474562082751i</v>
      </c>
      <c r="V926" t="str">
        <f t="shared" si="439"/>
        <v>3.33333333333333E-06-0.00334922018291025i</v>
      </c>
      <c r="W926" t="str">
        <f t="shared" si="440"/>
        <v>0.0000144738891548442-0.00159496141709575i</v>
      </c>
      <c r="X926" t="str">
        <f t="shared" si="441"/>
        <v>0.0000624385098661026-0.00159264490680646i</v>
      </c>
      <c r="Y926" t="str">
        <f t="shared" si="442"/>
        <v>0.009+0.0497628276328623i</v>
      </c>
      <c r="Z926" t="str">
        <f t="shared" si="443"/>
        <v>-0.443759686031924-0.10163307940493i</v>
      </c>
      <c r="AA926" t="str">
        <f t="shared" si="444"/>
        <v>52.8093404301239-280.701002869386i</v>
      </c>
      <c r="AB926" t="str">
        <f t="shared" si="445"/>
        <v>1.42120681075978-0.0833701737930691i</v>
      </c>
      <c r="AC926" t="str">
        <f t="shared" si="446"/>
        <v>3.62016377770617-3.56080415414485i</v>
      </c>
      <c r="AD926" t="str">
        <f t="shared" si="447"/>
        <v>0.211048471981608+0.184558529113925i</v>
      </c>
      <c r="AE926" t="str">
        <f t="shared" si="448"/>
        <v>-0.0748975520197831-0.103349141045305i</v>
      </c>
      <c r="AF926" t="str">
        <f t="shared" si="449"/>
        <v>-13.0760327241952-3.37323864923249i</v>
      </c>
      <c r="AG926" t="str">
        <f t="shared" si="450"/>
        <v>1.22788296322853-0.179172274836624i</v>
      </c>
      <c r="AH926" t="str">
        <f t="shared" si="451"/>
        <v>0.316324702221349+1.35250731034603i</v>
      </c>
      <c r="AI926">
        <f t="shared" si="452"/>
        <v>2.8540817002980901</v>
      </c>
      <c r="AJ926">
        <f t="shared" si="453"/>
        <v>76.83626509112959</v>
      </c>
      <c r="AK926"/>
      <c r="AL926"/>
      <c r="AM926"/>
      <c r="AN926"/>
    </row>
    <row r="927" spans="1:40" x14ac:dyDescent="0.25">
      <c r="A927"/>
      <c r="B927">
        <f t="shared" si="454"/>
        <v>79300</v>
      </c>
      <c r="C927" s="186" t="str">
        <f t="shared" si="422"/>
        <v>-0.0000121533581405385+0.0308830033003749i</v>
      </c>
      <c r="D927" s="158" t="str">
        <f t="shared" si="423"/>
        <v>-5.9570991327517+0.236769691969541i</v>
      </c>
      <c r="E927" t="str">
        <f t="shared" si="424"/>
        <v>2870</v>
      </c>
      <c r="F927" t="str">
        <f t="shared" si="425"/>
        <v>0.777000777000777</v>
      </c>
      <c r="G927" t="str">
        <f t="shared" si="420"/>
        <v>0.777000777000777</v>
      </c>
      <c r="H927" t="str">
        <f t="shared" si="426"/>
        <v>7.12280816544076+3.60791477631088i</v>
      </c>
      <c r="I927" t="str">
        <f t="shared" si="427"/>
        <v>311.410371787088i</v>
      </c>
      <c r="J927" t="str">
        <f t="shared" si="421"/>
        <v>-81.9497503174459+67.3508386969217i</v>
      </c>
      <c r="K927" t="str">
        <f t="shared" si="428"/>
        <v>1.86401898498319-2.26806218544289i</v>
      </c>
      <c r="L927" t="str">
        <f t="shared" si="429"/>
        <v>0.116719731901463-0.120475294964613i</v>
      </c>
      <c r="M927" t="str">
        <f t="shared" si="430"/>
        <v>1.98073871688465-2.3885374804075i</v>
      </c>
      <c r="N927" t="str">
        <f t="shared" si="431"/>
        <v>-0.351688340734064i</v>
      </c>
      <c r="O927" t="str">
        <f t="shared" si="432"/>
        <v>0.938792445948442-0.344483299203518i</v>
      </c>
      <c r="P927" t="str">
        <f t="shared" si="433"/>
        <v>0.061207554051558+0.344483299203518i</v>
      </c>
      <c r="Q927" t="str">
        <f t="shared" si="434"/>
        <v>-0.061207554051558+0.00720504153054602i</v>
      </c>
      <c r="R927" t="str">
        <f t="shared" si="435"/>
        <v>-0.332874115542188-5.66730163303452i</v>
      </c>
      <c r="S927" t="str">
        <f t="shared" si="436"/>
        <v>0.0363022445422583i</v>
      </c>
      <c r="T927" t="str">
        <f t="shared" si="437"/>
        <v>0.205735769777159-0.0120840775442005i</v>
      </c>
      <c r="U927" t="str">
        <f t="shared" si="438"/>
        <v>0.0000500000000000002-0.00304090609293239i</v>
      </c>
      <c r="V927" t="str">
        <f t="shared" si="439"/>
        <v>3.33333333333333E-06-0.00334499670222562i</v>
      </c>
      <c r="W927" t="str">
        <f t="shared" si="440"/>
        <v>0.0000144738871597712-0.0015929503553251i</v>
      </c>
      <c r="X927" t="str">
        <f t="shared" si="441"/>
        <v>0.0000623177277798445-0.00159064039917353i</v>
      </c>
      <c r="Y927" t="str">
        <f t="shared" si="442"/>
        <v>0.009+0.0498256594859341i</v>
      </c>
      <c r="Z927" t="str">
        <f t="shared" si="443"/>
        <v>-0.442653169754533-0.101252408497186i</v>
      </c>
      <c r="AA927" t="str">
        <f t="shared" si="444"/>
        <v>52.6716489175195-280.34969278109i</v>
      </c>
      <c r="AB927" t="str">
        <f t="shared" si="445"/>
        <v>1.42119444442413-0.083475148198147i</v>
      </c>
      <c r="AC927" t="str">
        <f t="shared" si="446"/>
        <v>3.6156313401384-3.5599186553877i</v>
      </c>
      <c r="AD927" t="str">
        <f t="shared" si="447"/>
        <v>0.211128713283231+0.184788169493312i</v>
      </c>
      <c r="AE927" t="str">
        <f t="shared" si="448"/>
        <v>-0.0747465469380339-0.103174359682191i</v>
      </c>
      <c r="AF927" t="str">
        <f t="shared" si="449"/>
        <v>-13.0799072981925-3.37114508434134i</v>
      </c>
      <c r="AG927" t="str">
        <f t="shared" si="450"/>
        <v>1.22779141051436-0.179033515793179i</v>
      </c>
      <c r="AH927" t="str">
        <f t="shared" si="451"/>
        <v>0.316083600944863+1.35045909153427i</v>
      </c>
      <c r="AI927">
        <f t="shared" si="452"/>
        <v>2.841257409254311</v>
      </c>
      <c r="AJ927">
        <f t="shared" si="453"/>
        <v>76.826694108700423</v>
      </c>
      <c r="AK927"/>
      <c r="AL927"/>
      <c r="AM927"/>
      <c r="AN927"/>
    </row>
    <row r="928" spans="1:40" x14ac:dyDescent="0.25">
      <c r="A928"/>
      <c r="B928">
        <f t="shared" si="454"/>
        <v>79400</v>
      </c>
      <c r="C928" s="186" t="str">
        <f t="shared" si="422"/>
        <v>-0.0000121227644301704+0.0308441078422476i</v>
      </c>
      <c r="D928" s="158" t="str">
        <f t="shared" si="423"/>
        <v>-5.95709889819992+0.236471493457232i</v>
      </c>
      <c r="E928" t="str">
        <f t="shared" si="424"/>
        <v>2870</v>
      </c>
      <c r="F928" t="str">
        <f t="shared" si="425"/>
        <v>0.777000777000777</v>
      </c>
      <c r="G928" t="str">
        <f t="shared" si="420"/>
        <v>0.777000777000777</v>
      </c>
      <c r="H928" t="str">
        <f t="shared" si="426"/>
        <v>7.1266729633732+3.60552271199213i</v>
      </c>
      <c r="I928" t="str">
        <f t="shared" si="427"/>
        <v>311.803070868787i</v>
      </c>
      <c r="J928" t="str">
        <f t="shared" si="421"/>
        <v>-82.1590871435421+67.4357703976745i</v>
      </c>
      <c r="K928" t="str">
        <f t="shared" si="428"/>
        <v>1.86114719466735-2.26749325546233i</v>
      </c>
      <c r="L928" t="str">
        <f t="shared" si="429"/>
        <v>0.116567986401675-0.120470392851545i</v>
      </c>
      <c r="M928" t="str">
        <f t="shared" si="430"/>
        <v>1.97771518106902-2.38796364831388i</v>
      </c>
      <c r="N928" t="str">
        <f t="shared" si="431"/>
        <v>-0.352131831705986i</v>
      </c>
      <c r="O928" t="str">
        <f t="shared" si="432"/>
        <v>0.938639578397437-0.344899611286939i</v>
      </c>
      <c r="P928" t="str">
        <f t="shared" si="433"/>
        <v>0.0613604216025631+0.344899611286939i</v>
      </c>
      <c r="Q928" t="str">
        <f t="shared" si="434"/>
        <v>-0.0613604216025631+0.00723222041904698i</v>
      </c>
      <c r="R928" t="str">
        <f t="shared" si="435"/>
        <v>-0.33287295377821-5.66011466006118i</v>
      </c>
      <c r="S928" t="str">
        <f t="shared" si="436"/>
        <v>0.036348022908642i</v>
      </c>
      <c r="T928" t="str">
        <f t="shared" si="437"/>
        <v>0.205733977329444-0.0120992737495977i</v>
      </c>
      <c r="U928" t="str">
        <f t="shared" si="438"/>
        <v>0.0000500000000000002-0.00303707623639217i</v>
      </c>
      <c r="V928" t="str">
        <f t="shared" si="439"/>
        <v>3.33333333333333E-06-0.00334078386003139i</v>
      </c>
      <c r="W928" t="str">
        <f t="shared" si="440"/>
        <v>0.0000144738851621814-0.00159094435950219i</v>
      </c>
      <c r="X928" t="str">
        <f t="shared" si="441"/>
        <v>0.0000621974012029641-0.00158864092729507i</v>
      </c>
      <c r="Y928" t="str">
        <f t="shared" si="442"/>
        <v>0.009+0.0498884913390059i</v>
      </c>
      <c r="Z928" t="str">
        <f t="shared" si="443"/>
        <v>-0.441550762063375-0.100873682708758i</v>
      </c>
      <c r="AA928" t="str">
        <f t="shared" si="444"/>
        <v>52.5345000608253-279.999252063859i</v>
      </c>
      <c r="AB928" t="str">
        <f t="shared" si="445"/>
        <v>1.42118206244147-0.0835801214981726i</v>
      </c>
      <c r="AC928" t="str">
        <f t="shared" si="446"/>
        <v>3.61110704809418-3.55902877786851i</v>
      </c>
      <c r="AD928" t="str">
        <f t="shared" si="447"/>
        <v>0.211209051837256+0.185017769686322i</v>
      </c>
      <c r="AE928" t="str">
        <f t="shared" si="448"/>
        <v>-0.0745960939986031-0.10300017208051i</v>
      </c>
      <c r="AF928" t="str">
        <f t="shared" si="449"/>
        <v>-13.0837718615731-3.3690512185349i</v>
      </c>
      <c r="AG928" t="str">
        <f t="shared" si="450"/>
        <v>1.22770016865977-0.178895189048765i</v>
      </c>
      <c r="AH928" t="str">
        <f t="shared" si="451"/>
        <v>0.315842702284591+1.34841681770734i</v>
      </c>
      <c r="AI928">
        <f t="shared" si="452"/>
        <v>2.8284509922391825</v>
      </c>
      <c r="AJ928">
        <f t="shared" si="453"/>
        <v>76.817142731999368</v>
      </c>
      <c r="AK928"/>
      <c r="AL928"/>
      <c r="AM928"/>
      <c r="AN928"/>
    </row>
    <row r="929" spans="1:40" x14ac:dyDescent="0.25">
      <c r="A929"/>
      <c r="B929">
        <f t="shared" si="454"/>
        <v>79500</v>
      </c>
      <c r="C929" s="186" t="str">
        <f t="shared" si="422"/>
        <v>-0.0000120922860951182+0.0308053102342842i</v>
      </c>
      <c r="D929" s="158" t="str">
        <f t="shared" si="423"/>
        <v>-5.95709866453269+0.236174045129512i</v>
      </c>
      <c r="E929" t="str">
        <f t="shared" si="424"/>
        <v>2870</v>
      </c>
      <c r="F929" t="str">
        <f t="shared" si="425"/>
        <v>0.777000777000777</v>
      </c>
      <c r="G929" t="str">
        <f t="shared" si="420"/>
        <v>0.777000777000777</v>
      </c>
      <c r="H929" t="str">
        <f t="shared" si="426"/>
        <v>7.13052777937922+3.60313111452705i</v>
      </c>
      <c r="I929" t="str">
        <f t="shared" si="427"/>
        <v>312.195769950486i</v>
      </c>
      <c r="J929" t="str">
        <f t="shared" si="421"/>
        <v>-82.368687784164+67.5207020984272i</v>
      </c>
      <c r="K929" t="str">
        <f t="shared" si="428"/>
        <v>1.85828063501743-2.26692159121779i</v>
      </c>
      <c r="L929" t="str">
        <f t="shared" si="429"/>
        <v>0.116416444462395-0.120465306352037i</v>
      </c>
      <c r="M929" t="str">
        <f t="shared" si="430"/>
        <v>1.97469707947982-2.38738689756983i</v>
      </c>
      <c r="N929" t="str">
        <f t="shared" si="431"/>
        <v>-0.352575322677908i</v>
      </c>
      <c r="O929" t="str">
        <f t="shared" si="432"/>
        <v>0.93848652623082-0.345315855534042i</v>
      </c>
      <c r="P929" t="str">
        <f t="shared" si="433"/>
        <v>0.06151347376918+0.345315855534042i</v>
      </c>
      <c r="Q929" t="str">
        <f t="shared" si="434"/>
        <v>-0.06151347376918+0.00725946714386599i</v>
      </c>
      <c r="R929" t="str">
        <f t="shared" si="435"/>
        <v>-0.332871790535672-5.6529457052835i</v>
      </c>
      <c r="S929" t="str">
        <f t="shared" si="436"/>
        <v>0.0363938012750257i</v>
      </c>
      <c r="T929" t="str">
        <f t="shared" si="437"/>
        <v>0.205732182616598-0.0121144697948172i</v>
      </c>
      <c r="U929" t="str">
        <f t="shared" si="438"/>
        <v>0.0000499999999999999-0.00303325601471117i</v>
      </c>
      <c r="V929" t="str">
        <f t="shared" si="439"/>
        <v>3.33333333333333E-06-0.0033365816161823i</v>
      </c>
      <c r="W929" t="str">
        <f t="shared" si="440"/>
        <v>0.0000144738831620748-0.00158894341051024i</v>
      </c>
      <c r="X929" t="str">
        <f t="shared" si="441"/>
        <v>0.0000620775278484576-0.00158664647223684i</v>
      </c>
      <c r="Y929" t="str">
        <f t="shared" si="442"/>
        <v>0.009+0.0499513231920777i</v>
      </c>
      <c r="Z929" t="str">
        <f t="shared" si="443"/>
        <v>-0.440452442810531-0.100496889540124i</v>
      </c>
      <c r="AA929" t="str">
        <f t="shared" si="444"/>
        <v>52.3978909914079-279.64967755055i</v>
      </c>
      <c r="AB929" t="str">
        <f t="shared" si="445"/>
        <v>1.4211696648116-0.0836850936917127i</v>
      </c>
      <c r="AC929" t="str">
        <f t="shared" si="446"/>
        <v>3.60659089034728-3.55813454710394i</v>
      </c>
      <c r="AD929" t="str">
        <f t="shared" si="447"/>
        <v>0.211289487630913+0.185247329680743i</v>
      </c>
      <c r="AE929" t="str">
        <f t="shared" si="448"/>
        <v>-0.0744461905386924-0.102826575181444i</v>
      </c>
      <c r="AF929" t="str">
        <f t="shared" si="449"/>
        <v>-13.0876264439119-3.36695706939754i</v>
      </c>
      <c r="AG929" t="str">
        <f t="shared" si="450"/>
        <v>1.22760923598126-0.178757293069456i</v>
      </c>
      <c r="AH929" t="str">
        <f t="shared" si="451"/>
        <v>0.31560200850101+1.34638046398478i</v>
      </c>
      <c r="AI929">
        <f t="shared" si="452"/>
        <v>2.8156624049102859</v>
      </c>
      <c r="AJ929">
        <f t="shared" si="453"/>
        <v>76.807610842918663</v>
      </c>
      <c r="AK929"/>
      <c r="AL929"/>
      <c r="AM929"/>
      <c r="AN929"/>
    </row>
    <row r="930" spans="1:40" x14ac:dyDescent="0.25">
      <c r="A930"/>
      <c r="B930">
        <f t="shared" si="454"/>
        <v>79600</v>
      </c>
      <c r="C930" s="186" t="str">
        <f t="shared" si="422"/>
        <v>-0.000012061922555971+0.0307666101077028i</v>
      </c>
      <c r="D930" s="158" t="str">
        <f t="shared" si="423"/>
        <v>-5.95709843174556+0.235877344159055i</v>
      </c>
      <c r="E930" t="str">
        <f t="shared" si="424"/>
        <v>2870</v>
      </c>
      <c r="F930" t="str">
        <f t="shared" si="425"/>
        <v>0.777000777000777</v>
      </c>
      <c r="G930" t="str">
        <f t="shared" si="420"/>
        <v>0.777000777000777</v>
      </c>
      <c r="H930" t="str">
        <f t="shared" si="426"/>
        <v>7.13437264295573+3.60073999853874i</v>
      </c>
      <c r="I930" t="str">
        <f t="shared" si="427"/>
        <v>312.588469032184i</v>
      </c>
      <c r="J930" t="str">
        <f t="shared" si="421"/>
        <v>-82.5785522393115+67.60563379918i</v>
      </c>
      <c r="K930" t="str">
        <f t="shared" si="428"/>
        <v>1.85541929856471-2.2663472089838i</v>
      </c>
      <c r="L930" t="str">
        <f t="shared" si="429"/>
        <v>0.11626510603368-0.120460036209214i</v>
      </c>
      <c r="M930" t="str">
        <f t="shared" si="430"/>
        <v>1.97168440459839-2.38680724519301i</v>
      </c>
      <c r="N930" t="str">
        <f t="shared" si="431"/>
        <v>-0.35301881364983i</v>
      </c>
      <c r="O930" t="str">
        <f t="shared" si="432"/>
        <v>0.938333289478696-0.345732031862959i</v>
      </c>
      <c r="P930" t="str">
        <f t="shared" si="433"/>
        <v>0.061666710521304+0.345732031862959i</v>
      </c>
      <c r="Q930" t="str">
        <f t="shared" si="434"/>
        <v>-0.061666710521304+0.00728678178687103i</v>
      </c>
      <c r="R930" t="str">
        <f t="shared" si="435"/>
        <v>-0.332870625814545-5.64579470079324i</v>
      </c>
      <c r="S930" t="str">
        <f t="shared" si="436"/>
        <v>0.0364395796414094i</v>
      </c>
      <c r="T930" t="str">
        <f t="shared" si="437"/>
        <v>0.205730385638602-0.0121296656796549i</v>
      </c>
      <c r="U930" t="str">
        <f t="shared" si="438"/>
        <v>0.0000499999999999999-0.00302944539157711i</v>
      </c>
      <c r="V930" t="str">
        <f t="shared" si="439"/>
        <v>3.33333333333333E-06-0.00333238993073483i</v>
      </c>
      <c r="W930" t="str">
        <f t="shared" si="440"/>
        <v>0.0000144738811594515-0.00158694748932852i</v>
      </c>
      <c r="X930" t="str">
        <f t="shared" si="441"/>
        <v>0.0000619581054436518-0.00158465701515931i</v>
      </c>
      <c r="Y930" t="str">
        <f t="shared" si="442"/>
        <v>0.009+0.0500141550451495i</v>
      </c>
      <c r="Z930" t="str">
        <f t="shared" si="443"/>
        <v>-0.43935819197005-0.100122016588413i</v>
      </c>
      <c r="AA930" t="str">
        <f t="shared" si="444"/>
        <v>52.261818859669-279.300966088955i</v>
      </c>
      <c r="AB930" t="str">
        <f t="shared" si="445"/>
        <v>1.42115725153437-0.0837900647773574i</v>
      </c>
      <c r="AC930" t="str">
        <f t="shared" si="446"/>
        <v>3.60208285564644-3.55723598850262i</v>
      </c>
      <c r="AD930" t="str">
        <f t="shared" si="447"/>
        <v>0.211370020651422+0.185476849464232i</v>
      </c>
      <c r="AE930" t="str">
        <f t="shared" si="448"/>
        <v>-0.0742968339112566-0.102653565946861i</v>
      </c>
      <c r="AF930" t="str">
        <f t="shared" si="449"/>
        <v>-13.0914710747013-3.36486265437969i</v>
      </c>
      <c r="AG930" t="str">
        <f t="shared" si="450"/>
        <v>1.2275186108064-0.178619826328178i</v>
      </c>
      <c r="AH930" t="str">
        <f t="shared" si="451"/>
        <v>0.315361521822929+1.34435000561778i</v>
      </c>
      <c r="AI930">
        <f t="shared" si="452"/>
        <v>2.8028916030696638</v>
      </c>
      <c r="AJ930">
        <f t="shared" si="453"/>
        <v>76.798098324022263</v>
      </c>
      <c r="AK930"/>
      <c r="AL930"/>
      <c r="AM930"/>
      <c r="AN930"/>
    </row>
    <row r="931" spans="1:40" x14ac:dyDescent="0.25">
      <c r="A931"/>
      <c r="B931">
        <f t="shared" si="454"/>
        <v>79700</v>
      </c>
      <c r="C931" s="186" t="str">
        <f t="shared" si="422"/>
        <v>-0.0000120316732369503+0.0307280070955725i</v>
      </c>
      <c r="D931" s="158" t="str">
        <f t="shared" si="423"/>
        <v>-5.95709819983411+0.235581387732723i</v>
      </c>
      <c r="E931" t="str">
        <f t="shared" si="424"/>
        <v>2870</v>
      </c>
      <c r="F931" t="str">
        <f t="shared" si="425"/>
        <v>0.777000777000777</v>
      </c>
      <c r="G931" t="str">
        <f t="shared" si="420"/>
        <v>0.777000777000777</v>
      </c>
      <c r="H931" t="str">
        <f t="shared" si="426"/>
        <v>7.13820758351771+3.59834937853133i</v>
      </c>
      <c r="I931" t="str">
        <f t="shared" si="427"/>
        <v>312.981168113883i</v>
      </c>
      <c r="J931" t="str">
        <f t="shared" si="421"/>
        <v>-82.7886805089846+67.6905654999327i</v>
      </c>
      <c r="K931" t="str">
        <f t="shared" si="428"/>
        <v>1.85256317782567-2.26577012496477i</v>
      </c>
      <c r="L931" t="str">
        <f t="shared" si="429"/>
        <v>0.116113971063859-0.120454583164143i</v>
      </c>
      <c r="M931" t="str">
        <f t="shared" si="430"/>
        <v>1.96867714888953-2.38622470812891i</v>
      </c>
      <c r="N931" t="str">
        <f t="shared" si="431"/>
        <v>-0.353462304621752i</v>
      </c>
      <c r="O931" t="str">
        <f t="shared" si="432"/>
        <v>0.938179868171202-0.346148140191835i</v>
      </c>
      <c r="P931" t="str">
        <f t="shared" si="433"/>
        <v>0.061820131828798+0.346148140191835i</v>
      </c>
      <c r="Q931" t="str">
        <f t="shared" si="434"/>
        <v>-0.061820131828798+0.007314164429917i</v>
      </c>
      <c r="R931" t="str">
        <f t="shared" si="435"/>
        <v>-0.332869459614858-5.6386615790226i</v>
      </c>
      <c r="S931" t="str">
        <f t="shared" si="436"/>
        <v>0.0364853580077931i</v>
      </c>
      <c r="T931" t="str">
        <f t="shared" si="437"/>
        <v>0.205728586395427-0.0121448614039087i</v>
      </c>
      <c r="U931" t="str">
        <f t="shared" si="438"/>
        <v>0.0000499999999999998-0.00302564433085995i</v>
      </c>
      <c r="V931" t="str">
        <f t="shared" si="439"/>
        <v>3.33333333333333E-06-0.00332820876394595i</v>
      </c>
      <c r="W931" t="str">
        <f t="shared" si="440"/>
        <v>0.0000144738791543114-0.00158495657703178i</v>
      </c>
      <c r="X931" t="str">
        <f t="shared" si="441"/>
        <v>0.0000618391317300976-0.00158267253731712i</v>
      </c>
      <c r="Y931" t="str">
        <f t="shared" si="442"/>
        <v>0.009+0.0500769868982213i</v>
      </c>
      <c r="Z931" t="str">
        <f t="shared" si="443"/>
        <v>-0.438267989637086-0.0997490515465287i</v>
      </c>
      <c r="AA931" t="str">
        <f t="shared" si="444"/>
        <v>52.1262808348919-278.953114541706i</v>
      </c>
      <c r="AB931" t="str">
        <f t="shared" si="445"/>
        <v>1.42114482260961-0.0838950347537105i</v>
      </c>
      <c r="AC931" t="str">
        <f t="shared" si="446"/>
        <v>3.59758293271557-3.55633312736545i</v>
      </c>
      <c r="AD931" t="str">
        <f t="shared" si="447"/>
        <v>0.211450650885989+0.185706329024309i</v>
      </c>
      <c r="AE931" t="str">
        <f t="shared" si="448"/>
        <v>-0.0741480214848933-0.102481141359141i</v>
      </c>
      <c r="AF931" t="str">
        <f t="shared" si="449"/>
        <v>-13.0953057833518-3.36276799079861i</v>
      </c>
      <c r="AG931" t="str">
        <f t="shared" si="450"/>
        <v>1.22742829147371-0.178482787304666i</v>
      </c>
      <c r="AH931" t="str">
        <f t="shared" si="451"/>
        <v>0.315121244447867+1.34232541798843i</v>
      </c>
      <c r="AI931">
        <f t="shared" si="452"/>
        <v>2.790138542663791</v>
      </c>
      <c r="AJ931">
        <f t="shared" si="453"/>
        <v>76.788605058541023</v>
      </c>
      <c r="AK931"/>
      <c r="AL931"/>
      <c r="AM931"/>
      <c r="AN931"/>
    </row>
    <row r="932" spans="1:40" x14ac:dyDescent="0.25">
      <c r="A932"/>
      <c r="B932">
        <f t="shared" si="454"/>
        <v>79800</v>
      </c>
      <c r="C932" s="186" t="str">
        <f t="shared" si="422"/>
        <v>-0.0000120015375658834+0.0306895008328016i</v>
      </c>
      <c r="D932" s="158" t="str">
        <f t="shared" si="423"/>
        <v>-5.95709796879397+0.235286173051479i</v>
      </c>
      <c r="E932" t="str">
        <f t="shared" si="424"/>
        <v>2870</v>
      </c>
      <c r="F932" t="str">
        <f t="shared" si="425"/>
        <v>0.777000777000777</v>
      </c>
      <c r="G932" t="str">
        <f t="shared" si="420"/>
        <v>0.777000777000777</v>
      </c>
      <c r="H932" t="str">
        <f t="shared" si="426"/>
        <v>7.14203263039807+3.59595926889091i</v>
      </c>
      <c r="I932" t="str">
        <f t="shared" si="427"/>
        <v>313.373867195582i</v>
      </c>
      <c r="J932" t="str">
        <f t="shared" si="421"/>
        <v>-82.9990725931834+67.7754972006854i</v>
      </c>
      <c r="K932" t="str">
        <f t="shared" si="428"/>
        <v>1.84971226530224-2.2651903552951i</v>
      </c>
      <c r="L932" t="str">
        <f t="shared" si="429"/>
        <v>0.115963039499533-0.120448947955834i</v>
      </c>
      <c r="M932" t="str">
        <f t="shared" si="430"/>
        <v>1.96567530480177-2.38563930325093i</v>
      </c>
      <c r="N932" t="str">
        <f t="shared" si="431"/>
        <v>-0.353905795593674i</v>
      </c>
      <c r="O932" t="str">
        <f t="shared" si="432"/>
        <v>0.938026262338515-0.346564180438827i</v>
      </c>
      <c r="P932" t="str">
        <f t="shared" si="433"/>
        <v>0.061973737661485+0.346564180438827i</v>
      </c>
      <c r="Q932" t="str">
        <f t="shared" si="434"/>
        <v>-0.061973737661485+0.00734161515484705i</v>
      </c>
      <c r="R932" t="str">
        <f t="shared" si="435"/>
        <v>-0.332868291936417-5.63154627274279i</v>
      </c>
      <c r="S932" t="str">
        <f t="shared" si="436"/>
        <v>0.0365311363741768i</v>
      </c>
      <c r="T932" t="str">
        <f t="shared" si="437"/>
        <v>0.205726784887054-0.0121600569673685i</v>
      </c>
      <c r="U932" t="str">
        <f t="shared" si="438"/>
        <v>0.00005-0.00302185279661076i</v>
      </c>
      <c r="V932" t="str">
        <f t="shared" si="439"/>
        <v>3.33333333333333E-06-0.00332403807627183i</v>
      </c>
      <c r="W932" t="str">
        <f t="shared" si="440"/>
        <v>0.0000144738771466548-0.00158297065478963i</v>
      </c>
      <c r="X932" t="str">
        <f t="shared" si="441"/>
        <v>0.000061720604463462-0.00158069302005842i</v>
      </c>
      <c r="Y932" t="str">
        <f t="shared" si="442"/>
        <v>0.009+0.0501398187512931i</v>
      </c>
      <c r="Z932" t="str">
        <f t="shared" si="443"/>
        <v>-0.437181816027016-0.0993779822022866i</v>
      </c>
      <c r="AA932" t="str">
        <f t="shared" si="444"/>
        <v>51.9912741050917-278.606119786201i</v>
      </c>
      <c r="AB932" t="str">
        <f t="shared" si="445"/>
        <v>1.42113237803716-0.0840000036193208i</v>
      </c>
      <c r="AC932" t="str">
        <f t="shared" si="446"/>
        <v>3.59309111025439-3.55542598888567i</v>
      </c>
      <c r="AD932" t="str">
        <f t="shared" si="447"/>
        <v>0.211531378321808+0.185935768348368i</v>
      </c>
      <c r="AE932" t="str">
        <f t="shared" si="448"/>
        <v>-0.0739997506437332-0.102309298421008i</v>
      </c>
      <c r="AF932" t="str">
        <f t="shared" si="449"/>
        <v>-13.099130599192-3.36067309583943i</v>
      </c>
      <c r="AG932" t="str">
        <f t="shared" si="450"/>
        <v>1.22733827633261-0.178346174485433i</v>
      </c>
      <c r="AH932" t="str">
        <f t="shared" si="451"/>
        <v>0.314881178542343+1.34030667660886i</v>
      </c>
      <c r="AI932">
        <f t="shared" si="452"/>
        <v>2.7774031797826955</v>
      </c>
      <c r="AJ932">
        <f t="shared" si="453"/>
        <v>76.779130930370144</v>
      </c>
      <c r="AK932"/>
      <c r="AL932"/>
      <c r="AM932"/>
      <c r="AN932"/>
    </row>
    <row r="933" spans="1:40" x14ac:dyDescent="0.25">
      <c r="A933"/>
      <c r="B933">
        <f t="shared" si="454"/>
        <v>79900</v>
      </c>
      <c r="C933" s="186" t="str">
        <f t="shared" si="422"/>
        <v>-0.0000119715149741755+0.0306510909561262i</v>
      </c>
      <c r="D933" s="158" t="str">
        <f t="shared" si="423"/>
        <v>-5.95709773862076+0.234991697330301i</v>
      </c>
      <c r="E933" t="str">
        <f t="shared" si="424"/>
        <v>2870</v>
      </c>
      <c r="F933" t="str">
        <f t="shared" si="425"/>
        <v>0.777000777000777</v>
      </c>
      <c r="G933" t="str">
        <f t="shared" si="420"/>
        <v>0.777000777000777</v>
      </c>
      <c r="H933" t="str">
        <f t="shared" si="426"/>
        <v>7.14584781284782+3.59356968388612i</v>
      </c>
      <c r="I933" t="str">
        <f t="shared" si="427"/>
        <v>313.766566277281i</v>
      </c>
      <c r="J933" t="str">
        <f t="shared" si="421"/>
        <v>-83.2097284919079+67.8604289014381i</v>
      </c>
      <c r="K933" t="str">
        <f t="shared" si="428"/>
        <v>1.84686655348207-2.26460791603944i</v>
      </c>
      <c r="L933" t="str">
        <f t="shared" si="429"/>
        <v>0.115812311285599-0.120443131321242i</v>
      </c>
      <c r="M933" t="str">
        <f t="shared" si="430"/>
        <v>1.96267886476767-2.38505104736068i</v>
      </c>
      <c r="N933" t="str">
        <f t="shared" si="431"/>
        <v>-0.354349286565596i</v>
      </c>
      <c r="O933" t="str">
        <f t="shared" si="432"/>
        <v>0.937872472010846-0.346980152522107i</v>
      </c>
      <c r="P933" t="str">
        <f t="shared" si="433"/>
        <v>0.062127527989154+0.346980152522107i</v>
      </c>
      <c r="Q933" t="str">
        <f t="shared" si="434"/>
        <v>-0.062127527989154+0.00736913404348899i</v>
      </c>
      <c r="R933" t="str">
        <f t="shared" si="435"/>
        <v>-0.332867122779253-5.62444871506139i</v>
      </c>
      <c r="S933" t="str">
        <f t="shared" si="436"/>
        <v>0.0365769147405605i</v>
      </c>
      <c r="T933" t="str">
        <f t="shared" si="437"/>
        <v>0.205724981113455-0.0121752523698324i</v>
      </c>
      <c r="U933" t="str">
        <f t="shared" si="438"/>
        <v>0.00005-0.00301807075306056i</v>
      </c>
      <c r="V933" t="str">
        <f t="shared" si="439"/>
        <v>3.33333333333333E-06-0.00331987782836662i</v>
      </c>
      <c r="W933" t="str">
        <f t="shared" si="440"/>
        <v>0.0000144738751364814-0.00158098970386593i</v>
      </c>
      <c r="X933" t="str">
        <f t="shared" si="441"/>
        <v>0.0000616025214134219-0.00157871844482431i</v>
      </c>
      <c r="Y933" t="str">
        <f t="shared" si="442"/>
        <v>0.009+0.0502026506043649i</v>
      </c>
      <c r="Z933" t="str">
        <f t="shared" si="443"/>
        <v>-0.436099651474588-0.0990087964375572i</v>
      </c>
      <c r="AA933" t="str">
        <f t="shared" si="444"/>
        <v>51.8567958768663-278.259978714515i</v>
      </c>
      <c r="AB933" t="str">
        <f t="shared" si="445"/>
        <v>1.42111991781685-0.0841049713727935i</v>
      </c>
      <c r="AC933" t="str">
        <f t="shared" si="446"/>
        <v>3.58860737693858-3.55451459814947i</v>
      </c>
      <c r="AD933" t="str">
        <f t="shared" si="447"/>
        <v>0.211612202946069+0.186165167423667i</v>
      </c>
      <c r="AE933" t="str">
        <f t="shared" si="448"/>
        <v>-0.073852018787337-0.10213803415536i</v>
      </c>
      <c r="AF933" t="str">
        <f t="shared" si="449"/>
        <v>-13.1029455514686-3.35857798655582i</v>
      </c>
      <c r="AG933" t="str">
        <f t="shared" si="450"/>
        <v>1.22724856374328-0.17820998636374i</v>
      </c>
      <c r="AH933" t="str">
        <f t="shared" si="451"/>
        <v>0.314641326242279+1.33829375712046i</v>
      </c>
      <c r="AI933">
        <f t="shared" si="452"/>
        <v>2.7646854706597384</v>
      </c>
      <c r="AJ933">
        <f t="shared" si="453"/>
        <v>76.769675824062787</v>
      </c>
      <c r="AK933"/>
      <c r="AL933"/>
      <c r="AM933"/>
      <c r="AN933"/>
    </row>
    <row r="934" spans="1:40" x14ac:dyDescent="0.25">
      <c r="A934"/>
      <c r="B934">
        <f t="shared" si="454"/>
        <v>80000</v>
      </c>
      <c r="C934" s="186" t="str">
        <f t="shared" si="422"/>
        <v>-0.0000119416048967835+0.0306127771040985i</v>
      </c>
      <c r="D934" s="158" t="str">
        <f t="shared" si="423"/>
        <v>-5.95709750931017+0.234697957798089i</v>
      </c>
      <c r="E934" t="str">
        <f t="shared" si="424"/>
        <v>2870</v>
      </c>
      <c r="F934" t="str">
        <f t="shared" si="425"/>
        <v>0.777000777000777</v>
      </c>
      <c r="G934" t="str">
        <f t="shared" si="420"/>
        <v>0.777000777000777</v>
      </c>
      <c r="H934" t="str">
        <f t="shared" si="426"/>
        <v>7.14965316003617+3.59118063766913i</v>
      </c>
      <c r="I934" t="str">
        <f t="shared" si="427"/>
        <v>314.159265358979i</v>
      </c>
      <c r="J934" t="str">
        <f t="shared" si="421"/>
        <v>-83.4206482051579+67.9453606021909i</v>
      </c>
      <c r="K934" t="str">
        <f t="shared" si="428"/>
        <v>1.84402603483877-2.26402282319298i</v>
      </c>
      <c r="L934" t="str">
        <f t="shared" si="429"/>
        <v>0.115661786365251-0.120437133995265i</v>
      </c>
      <c r="M934" t="str">
        <f t="shared" si="430"/>
        <v>1.95968782120402-2.38445995718825i</v>
      </c>
      <c r="N934" t="str">
        <f t="shared" si="431"/>
        <v>-0.354792777537518i</v>
      </c>
      <c r="O934" t="str">
        <f t="shared" si="432"/>
        <v>0.937718497218444-0.347396056359859i</v>
      </c>
      <c r="P934" t="str">
        <f t="shared" si="433"/>
        <v>0.062281502781556+0.347396056359859i</v>
      </c>
      <c r="Q934" t="str">
        <f t="shared" si="434"/>
        <v>-0.062281502781556+0.00739672117765899i</v>
      </c>
      <c r="R934" t="str">
        <f t="shared" si="435"/>
        <v>-0.332865952143203-5.61736883942057i</v>
      </c>
      <c r="S934" t="str">
        <f t="shared" si="436"/>
        <v>0.0366226931069442i</v>
      </c>
      <c r="T934" t="str">
        <f t="shared" si="437"/>
        <v>0.205723175074611-0.0121904476110913i</v>
      </c>
      <c r="U934" t="str">
        <f t="shared" si="438"/>
        <v>0.00005-0.00301429816461923i</v>
      </c>
      <c r="V934" t="str">
        <f t="shared" si="439"/>
        <v>3.33333333333333E-06-0.00331572798108115i</v>
      </c>
      <c r="W934" t="str">
        <f t="shared" si="440"/>
        <v>0.0000144738731237911-0.00157901370561826i</v>
      </c>
      <c r="X934" t="str">
        <f t="shared" si="441"/>
        <v>0.0000614848803635619-0.0015767487931483i</v>
      </c>
      <c r="Y934" t="str">
        <f t="shared" si="442"/>
        <v>0.009+0.0502654824574367i</v>
      </c>
      <c r="Z934" t="str">
        <f t="shared" si="443"/>
        <v>-0.435021476433081-0.0986414822274234i</v>
      </c>
      <c r="AA934" t="str">
        <f t="shared" si="444"/>
        <v>51.7228433752483-277.914688233318i</v>
      </c>
      <c r="AB934" t="str">
        <f t="shared" si="445"/>
        <v>1.42110744194853-0.0842099380126842i</v>
      </c>
      <c r="AC934" t="str">
        <f t="shared" si="446"/>
        <v>3.58413172142038-3.5535989801363i</v>
      </c>
      <c r="AD934" t="str">
        <f t="shared" si="447"/>
        <v>0.211693124745943+0.186394526237338i</v>
      </c>
      <c r="AE934" t="str">
        <f t="shared" si="448"/>
        <v>-0.0737048233305829-0.101967345605106i</v>
      </c>
      <c r="AF934" t="str">
        <f t="shared" si="449"/>
        <v>-13.1067506693463-3.35648267987104i</v>
      </c>
      <c r="AG934" t="str">
        <f t="shared" si="450"/>
        <v>1.22715915207664-0.178074221439548i</v>
      </c>
      <c r="AH934" t="str">
        <f t="shared" si="451"/>
        <v>0.314401689653237+1.33628663529301i</v>
      </c>
      <c r="AI934">
        <f t="shared" si="452"/>
        <v>2.7519853716705374</v>
      </c>
      <c r="AJ934">
        <f t="shared" si="453"/>
        <v>76.760239624829154</v>
      </c>
      <c r="AK934"/>
      <c r="AL934"/>
      <c r="AM934"/>
      <c r="AN934"/>
    </row>
    <row r="935" spans="1:40" x14ac:dyDescent="0.25">
      <c r="A935"/>
      <c r="B935">
        <f t="shared" si="454"/>
        <v>80100</v>
      </c>
      <c r="C935" s="186" t="str">
        <f t="shared" si="422"/>
        <v>-0.0000119118067721892+0.0305745589170759i</v>
      </c>
      <c r="D935" s="158" t="str">
        <f t="shared" si="423"/>
        <v>-5.95709728085788+0.234404951697582i</v>
      </c>
      <c r="E935" t="str">
        <f t="shared" si="424"/>
        <v>2870</v>
      </c>
      <c r="F935" t="str">
        <f t="shared" si="425"/>
        <v>0.777000777000777</v>
      </c>
      <c r="G935" t="str">
        <f t="shared" si="420"/>
        <v>0.777000777000777</v>
      </c>
      <c r="H935" t="str">
        <f t="shared" si="426"/>
        <v>7.15344870105056+3.58879214427626i</v>
      </c>
      <c r="I935" t="str">
        <f t="shared" si="427"/>
        <v>314.551964440678i</v>
      </c>
      <c r="J935" t="str">
        <f t="shared" si="421"/>
        <v>-83.6318317329336+68.0302923029436i</v>
      </c>
      <c r="K935" t="str">
        <f t="shared" si="428"/>
        <v>1.84119070183222-2.26343509268167i</v>
      </c>
      <c r="L935" t="str">
        <f t="shared" si="429"/>
        <v>0.11551146468-0.120430956710751i</v>
      </c>
      <c r="M935" t="str">
        <f t="shared" si="430"/>
        <v>1.95670216651222-2.38386604939242i</v>
      </c>
      <c r="N935" t="str">
        <f t="shared" si="431"/>
        <v>-0.355236268509439i</v>
      </c>
      <c r="O935" t="str">
        <f t="shared" si="432"/>
        <v>0.937564337991594-0.347811891870282i</v>
      </c>
      <c r="P935" t="str">
        <f t="shared" si="433"/>
        <v>0.062435662008406+0.347811891870282i</v>
      </c>
      <c r="Q935" t="str">
        <f t="shared" si="434"/>
        <v>-0.062435662008406+0.00742437663915702i</v>
      </c>
      <c r="R935" t="str">
        <f t="shared" si="435"/>
        <v>-0.332864780028355-5.61030657959489i</v>
      </c>
      <c r="S935" t="str">
        <f t="shared" si="436"/>
        <v>0.0366684714733279i</v>
      </c>
      <c r="T935" t="str">
        <f t="shared" si="437"/>
        <v>0.205721366770499-0.0122056426909453i</v>
      </c>
      <c r="U935" t="str">
        <f t="shared" si="438"/>
        <v>0.00005-0.00301053499587439i</v>
      </c>
      <c r="V935" t="str">
        <f t="shared" si="439"/>
        <v>3.33333333333333E-06-0.00331158849546182i</v>
      </c>
      <c r="W935" t="str">
        <f t="shared" si="440"/>
        <v>0.0000144738711085843-0.00157704264149724i</v>
      </c>
      <c r="X935" t="str">
        <f t="shared" si="441"/>
        <v>0.0000613676791112663-0.00157478404665566i</v>
      </c>
      <c r="Y935" t="str">
        <f t="shared" si="442"/>
        <v>0.009+0.0503283143105085i</v>
      </c>
      <c r="Z935" t="str">
        <f t="shared" si="443"/>
        <v>-0.43394727147344-0.0982760276393377i</v>
      </c>
      <c r="AA935" t="str">
        <f t="shared" si="444"/>
        <v>51.589413843559-277.570245263799i</v>
      </c>
      <c r="AB935" t="str">
        <f t="shared" si="445"/>
        <v>1.42109495043206-0.084314903537612i</v>
      </c>
      <c r="AC935" t="str">
        <f t="shared" si="446"/>
        <v>3.57966413232888-3.55267915971931i</v>
      </c>
      <c r="AD935" t="str">
        <f t="shared" si="447"/>
        <v>0.211774143708596+0.18662384477638i</v>
      </c>
      <c r="AE935" t="str">
        <f t="shared" si="448"/>
        <v>-0.0735581617035663-0.101797229832996i</v>
      </c>
      <c r="AF935" t="str">
        <f t="shared" si="449"/>
        <v>-13.1105459819084-3.35438719257868i</v>
      </c>
      <c r="AG935" t="str">
        <f t="shared" si="450"/>
        <v>1.22707003971424-0.177938878219502i</v>
      </c>
      <c r="AH935" t="str">
        <f t="shared" si="451"/>
        <v>0.314162270850833+1.33428528702391i</v>
      </c>
      <c r="AI935">
        <f t="shared" si="452"/>
        <v>2.7393028393327552</v>
      </c>
      <c r="AJ935">
        <f t="shared" si="453"/>
        <v>76.750822218529407</v>
      </c>
      <c r="AK935"/>
      <c r="AL935"/>
      <c r="AM935"/>
      <c r="AN935"/>
    </row>
    <row r="936" spans="1:40" x14ac:dyDescent="0.25">
      <c r="A936"/>
      <c r="B936">
        <f t="shared" si="454"/>
        <v>80200</v>
      </c>
      <c r="C936" s="186" t="str">
        <f t="shared" si="422"/>
        <v>-0.000011882120042373+0.0305364360372096i</v>
      </c>
      <c r="D936" s="158" t="str">
        <f t="shared" si="423"/>
        <v>-5.95709705325961+0.234112676285274i</v>
      </c>
      <c r="E936" t="str">
        <f t="shared" si="424"/>
        <v>2870</v>
      </c>
      <c r="F936" t="str">
        <f t="shared" si="425"/>
        <v>0.777000777000777</v>
      </c>
      <c r="G936" t="str">
        <f t="shared" si="420"/>
        <v>0.777000777000777</v>
      </c>
      <c r="H936" t="str">
        <f t="shared" si="426"/>
        <v>7.15723446489674+3.58640421762884i</v>
      </c>
      <c r="I936" t="str">
        <f t="shared" si="427"/>
        <v>314.944663522377i</v>
      </c>
      <c r="J936" t="str">
        <f t="shared" si="421"/>
        <v>-83.843279075235+68.1152240036964i</v>
      </c>
      <c r="K936" t="str">
        <f t="shared" si="428"/>
        <v>1.83836054690873-2.26284474036239i</v>
      </c>
      <c r="L936" t="str">
        <f t="shared" si="429"/>
        <v>0.115361346169686-0.120424600198494i</v>
      </c>
      <c r="M936" t="str">
        <f t="shared" si="430"/>
        <v>1.95372189307842-2.38326934056088i</v>
      </c>
      <c r="N936" t="str">
        <f t="shared" si="431"/>
        <v>-0.355679759481361i</v>
      </c>
      <c r="O936" t="str">
        <f t="shared" si="432"/>
        <v>0.937409994360614-0.348227658971588i</v>
      </c>
      <c r="P936" t="str">
        <f t="shared" si="433"/>
        <v>0.062590005639386+0.348227658971588i</v>
      </c>
      <c r="Q936" t="str">
        <f t="shared" si="434"/>
        <v>-0.062590005639386+0.00745210050977296i</v>
      </c>
      <c r="R936" t="str">
        <f t="shared" si="435"/>
        <v>-0.33286360643457-5.60326186968889i</v>
      </c>
      <c r="S936" t="str">
        <f t="shared" si="436"/>
        <v>0.0367142498397114i</v>
      </c>
      <c r="T936" t="str">
        <f t="shared" si="437"/>
        <v>0.205719556201086-0.0122208376091862i</v>
      </c>
      <c r="U936" t="str">
        <f t="shared" si="438"/>
        <v>0.00005-0.00300678121159025i</v>
      </c>
      <c r="V936" t="str">
        <f t="shared" si="439"/>
        <v>3.33333333333333E-06-0.00330745933274928i</v>
      </c>
      <c r="W936" t="str">
        <f t="shared" si="440"/>
        <v>0.0000144738690908606-0.00157507649304606i</v>
      </c>
      <c r="X936" t="str">
        <f t="shared" si="441"/>
        <v>0.0000612509154676211-0.00157282418706296i</v>
      </c>
      <c r="Y936" t="str">
        <f t="shared" si="442"/>
        <v>0.009+0.0503911461635803i</v>
      </c>
      <c r="Z936" t="str">
        <f t="shared" si="443"/>
        <v>-0.432877017283474-0.0979124208322998i</v>
      </c>
      <c r="AA936" t="str">
        <f t="shared" si="444"/>
        <v>51.4565045432631-277.226646741578i</v>
      </c>
      <c r="AB936" t="str">
        <f t="shared" si="445"/>
        <v>1.42108244326719-0.0844198679461387i</v>
      </c>
      <c r="AC936" t="str">
        <f t="shared" si="446"/>
        <v>3.57520459827025-3.5517551616652i</v>
      </c>
      <c r="AD936" t="str">
        <f t="shared" si="447"/>
        <v>0.21185525982118+0.186853123027664i</v>
      </c>
      <c r="AE936" t="str">
        <f t="shared" si="448"/>
        <v>-0.0734120313514937-0.101627683921465i</v>
      </c>
      <c r="AF936" t="str">
        <f t="shared" si="449"/>
        <v>-13.1143315181563-3.35229154134357i</v>
      </c>
      <c r="AG936" t="str">
        <f t="shared" si="450"/>
        <v>1.22698122504815-0.17780395521688i</v>
      </c>
      <c r="AH936" t="str">
        <f t="shared" si="451"/>
        <v>0.313923071881021+1.3322896883374i</v>
      </c>
      <c r="AI936">
        <f t="shared" si="452"/>
        <v>2.7266378303056134</v>
      </c>
      <c r="AJ936">
        <f t="shared" si="453"/>
        <v>76.741423491671441</v>
      </c>
      <c r="AK936"/>
      <c r="AL936"/>
      <c r="AM936"/>
      <c r="AN936"/>
    </row>
    <row r="937" spans="1:40" x14ac:dyDescent="0.25">
      <c r="A937"/>
      <c r="B937">
        <f t="shared" si="454"/>
        <v>80300</v>
      </c>
      <c r="C937" s="186" t="str">
        <f t="shared" si="422"/>
        <v>-0.0000118525441527876+0.0304984081084332i</v>
      </c>
      <c r="D937" s="158" t="str">
        <f t="shared" si="423"/>
        <v>-5.95709682651113+0.233821128831321i</v>
      </c>
      <c r="E937" t="str">
        <f t="shared" si="424"/>
        <v>2870</v>
      </c>
      <c r="F937" t="str">
        <f t="shared" si="425"/>
        <v>0.777000777000777</v>
      </c>
      <c r="G937" t="str">
        <f t="shared" si="420"/>
        <v>0.777000777000777</v>
      </c>
      <c r="H937" t="str">
        <f t="shared" si="426"/>
        <v>7.16101048049895+3.58401687153391i</v>
      </c>
      <c r="I937" t="str">
        <f t="shared" si="427"/>
        <v>315.337362604076i</v>
      </c>
      <c r="J937" t="str">
        <f t="shared" si="421"/>
        <v>-84.054990232062+68.2001557044491i</v>
      </c>
      <c r="K937" t="str">
        <f t="shared" si="428"/>
        <v>1.83553556250136-2.26225178202326i</v>
      </c>
      <c r="L937" t="str">
        <f t="shared" si="429"/>
        <v>0.115211430772482-0.120418065187239i</v>
      </c>
      <c r="M937" t="str">
        <f t="shared" si="430"/>
        <v>1.95074699327384-2.3826698472105i</v>
      </c>
      <c r="N937" t="str">
        <f t="shared" si="431"/>
        <v>-0.356123250453283i</v>
      </c>
      <c r="O937" t="str">
        <f t="shared" si="432"/>
        <v>0.937255466355864-0.348643357582003i</v>
      </c>
      <c r="P937" t="str">
        <f t="shared" si="433"/>
        <v>0.062744533644136+0.348643357582003i</v>
      </c>
      <c r="Q937" t="str">
        <f t="shared" si="434"/>
        <v>-0.062744533644136+0.00747989287128004i</v>
      </c>
      <c r="R937" t="str">
        <f t="shared" si="435"/>
        <v>-0.332862431361867-5.59623464413589i</v>
      </c>
      <c r="S937" t="str">
        <f t="shared" si="436"/>
        <v>0.0367600282060951i</v>
      </c>
      <c r="T937" t="str">
        <f t="shared" si="437"/>
        <v>0.205717743366362-0.0122360323656116i</v>
      </c>
      <c r="U937" t="str">
        <f t="shared" si="438"/>
        <v>0.00005-0.00300303677670658i</v>
      </c>
      <c r="V937" t="str">
        <f t="shared" si="439"/>
        <v>3.33333333333333E-06-0.00330334045437724i</v>
      </c>
      <c r="W937" t="str">
        <f t="shared" si="440"/>
        <v>0.0000144738670706203-0.00157311524189982i</v>
      </c>
      <c r="X937" t="str">
        <f t="shared" si="441"/>
        <v>0.0000611345872573082-0.00157086919617738i</v>
      </c>
      <c r="Y937" t="str">
        <f t="shared" si="442"/>
        <v>0.009+0.0504539780166521i</v>
      </c>
      <c r="Z937" t="str">
        <f t="shared" si="443"/>
        <v>-0.431810694666989-0.0975506500560302i</v>
      </c>
      <c r="AA937" t="str">
        <f t="shared" si="444"/>
        <v>51.3241127538258-276.88388961663i</v>
      </c>
      <c r="AB937" t="str">
        <f t="shared" si="445"/>
        <v>1.42106992045387-0.0845248312368661i</v>
      </c>
      <c r="AC937" t="str">
        <f t="shared" si="446"/>
        <v>3.57075310782864-3.55082701063555i</v>
      </c>
      <c r="AD937" t="str">
        <f t="shared" si="447"/>
        <v>0.211936473070837+0.187082360977939i</v>
      </c>
      <c r="AE937" t="str">
        <f t="shared" si="448"/>
        <v>-0.0732664297345749-0.101458704972467i</v>
      </c>
      <c r="AF937" t="str">
        <f t="shared" si="449"/>
        <v>-13.1181073070101-3.35019574270259i</v>
      </c>
      <c r="AG937" t="str">
        <f t="shared" si="450"/>
        <v>1.22689270648091-0.177669450951567i</v>
      </c>
      <c r="AH937" t="str">
        <f t="shared" si="451"/>
        <v>0.313684094760393+1.33029981538374i</v>
      </c>
      <c r="AI937">
        <f t="shared" si="452"/>
        <v>2.7139903013891251</v>
      </c>
      <c r="AJ937">
        <f t="shared" si="453"/>
        <v>76.73204333140751</v>
      </c>
      <c r="AK937"/>
      <c r="AL937"/>
      <c r="AM937"/>
      <c r="AN937"/>
    </row>
    <row r="938" spans="1:40" x14ac:dyDescent="0.25">
      <c r="A938"/>
      <c r="B938">
        <f t="shared" si="454"/>
        <v>80400</v>
      </c>
      <c r="C938" s="186" t="str">
        <f t="shared" si="422"/>
        <v>-0.0000118230785523322+0.0304604747764517i</v>
      </c>
      <c r="D938" s="158" t="str">
        <f t="shared" si="423"/>
        <v>-5.95709660060819+0.233530306619463i</v>
      </c>
      <c r="E938" t="str">
        <f t="shared" si="424"/>
        <v>2870</v>
      </c>
      <c r="F938" t="str">
        <f t="shared" si="425"/>
        <v>0.777000777000777</v>
      </c>
      <c r="G938" t="str">
        <f t="shared" si="420"/>
        <v>0.777000777000777</v>
      </c>
      <c r="H938" t="str">
        <f t="shared" si="426"/>
        <v>7.16477677669992+3.58163011968504i</v>
      </c>
      <c r="I938" t="str">
        <f t="shared" si="427"/>
        <v>315.730061685774i</v>
      </c>
      <c r="J938" t="str">
        <f t="shared" si="421"/>
        <v>-84.2669652034146+68.2850874052018i</v>
      </c>
      <c r="K938" t="str">
        <f t="shared" si="428"/>
        <v>1.83271574103012-2.26165623338385i</v>
      </c>
      <c r="L938" t="str">
        <f t="shared" si="429"/>
        <v>0.115061718424915-0.120411352403681i</v>
      </c>
      <c r="M938" t="str">
        <f t="shared" si="430"/>
        <v>1.94777745945503-2.38206758578753i</v>
      </c>
      <c r="N938" t="str">
        <f t="shared" si="431"/>
        <v>-0.356566741425205i</v>
      </c>
      <c r="O938" t="str">
        <f t="shared" si="432"/>
        <v>0.937100754007735-0.349058987619764i</v>
      </c>
      <c r="P938" t="str">
        <f t="shared" si="433"/>
        <v>0.062899245992265+0.349058987619764i</v>
      </c>
      <c r="Q938" t="str">
        <f t="shared" si="434"/>
        <v>-0.062899245992265+0.007507753805441i</v>
      </c>
      <c r="R938" t="str">
        <f t="shared" si="435"/>
        <v>-0.332861254810121-5.58922483769489i</v>
      </c>
      <c r="S938" t="str">
        <f t="shared" si="436"/>
        <v>0.0368058065724788i</v>
      </c>
      <c r="T938" t="str">
        <f t="shared" si="437"/>
        <v>0.205715928266292-0.0122512269600139i</v>
      </c>
      <c r="U938" t="str">
        <f t="shared" si="438"/>
        <v>0.00005-0.00299930165633754i</v>
      </c>
      <c r="V938" t="str">
        <f t="shared" si="439"/>
        <v>3.33333333333333E-06-0.0032992318219713i</v>
      </c>
      <c r="W938" t="str">
        <f t="shared" si="440"/>
        <v>0.0000144738650478633-0.00157115886978498i</v>
      </c>
      <c r="X938" t="str">
        <f t="shared" si="441"/>
        <v>0.000061018692318504-0.00156891905589624i</v>
      </c>
      <c r="Y938" t="str">
        <f t="shared" si="442"/>
        <v>0.009+0.0505168098697239i</v>
      </c>
      <c r="Z938" t="str">
        <f t="shared" si="443"/>
        <v>-0.430748284542986-0.0971907036501612i</v>
      </c>
      <c r="AA938" t="str">
        <f t="shared" si="444"/>
        <v>51.1922357725693-276.5419708532i</v>
      </c>
      <c r="AB938" t="str">
        <f t="shared" si="445"/>
        <v>1.42105738199185-0.0846297934083603i</v>
      </c>
      <c r="AC938" t="str">
        <f t="shared" si="446"/>
        <v>3.56630964956595-3.54989473118601i</v>
      </c>
      <c r="AD938" t="str">
        <f t="shared" si="447"/>
        <v>0.212017783444697+0.187311558613821i</v>
      </c>
      <c r="AE938" t="str">
        <f t="shared" si="448"/>
        <v>-0.0731213543279237-0.101290290107314i</v>
      </c>
      <c r="AF938" t="str">
        <f t="shared" si="449"/>
        <v>-13.1218733773081-3.34809981306558i</v>
      </c>
      <c r="AG938" t="str">
        <f t="shared" si="450"/>
        <v>1.22680448242544-0.177535363950019i</v>
      </c>
      <c r="AH938" t="str">
        <f t="shared" si="451"/>
        <v>0.313445341476515+1.3283156444384i</v>
      </c>
      <c r="AI938">
        <f t="shared" si="452"/>
        <v>2.701360209523453</v>
      </c>
      <c r="AJ938">
        <f t="shared" si="453"/>
        <v>76.722681625529319</v>
      </c>
      <c r="AK938"/>
      <c r="AL938"/>
      <c r="AM938"/>
      <c r="AN938"/>
    </row>
    <row r="939" spans="1:40" x14ac:dyDescent="0.25">
      <c r="A939"/>
      <c r="B939">
        <f t="shared" si="454"/>
        <v>80500</v>
      </c>
      <c r="C939" s="186" t="str">
        <f t="shared" si="422"/>
        <v>-0.000011793722693327+0.0304226356887306i</v>
      </c>
      <c r="D939" s="158" t="str">
        <f t="shared" si="423"/>
        <v>-5.95709637554661+0.233240206946935i</v>
      </c>
      <c r="E939" t="str">
        <f t="shared" si="424"/>
        <v>2870</v>
      </c>
      <c r="F939" t="str">
        <f t="shared" si="425"/>
        <v>0.777000777000777</v>
      </c>
      <c r="G939" t="str">
        <f t="shared" si="420"/>
        <v>0.777000777000777</v>
      </c>
      <c r="H939" t="str">
        <f t="shared" si="426"/>
        <v>7.16853338226094+3.57924397566306i</v>
      </c>
      <c r="I939" t="str">
        <f t="shared" si="427"/>
        <v>316.122760767473i</v>
      </c>
      <c r="J939" t="str">
        <f t="shared" si="421"/>
        <v>-84.4792039892929+68.3700191059546i</v>
      </c>
      <c r="K939" t="str">
        <f t="shared" si="428"/>
        <v>1.8299010749023-2.26105811009542i</v>
      </c>
      <c r="L939" t="str">
        <f t="shared" si="429"/>
        <v>0.114912209061872-0.120404462572468i</v>
      </c>
      <c r="M939" t="str">
        <f t="shared" si="430"/>
        <v>1.94481328396417-2.38146257266789i</v>
      </c>
      <c r="N939" t="str">
        <f t="shared" si="431"/>
        <v>-0.357010232397127i</v>
      </c>
      <c r="O939" t="str">
        <f t="shared" si="432"/>
        <v>0.936945857346658-0.349474549003123i</v>
      </c>
      <c r="P939" t="str">
        <f t="shared" si="433"/>
        <v>0.063054142653342+0.349474549003123i</v>
      </c>
      <c r="Q939" t="str">
        <f t="shared" si="434"/>
        <v>-0.063054142653342+0.00753568339400396i</v>
      </c>
      <c r="R939" t="str">
        <f t="shared" si="435"/>
        <v>-0.332860076779223-5.58223238544945i</v>
      </c>
      <c r="S939" t="str">
        <f t="shared" si="436"/>
        <v>0.0368515849388625i</v>
      </c>
      <c r="T939" t="str">
        <f t="shared" si="437"/>
        <v>0.205714110900859-0.0122664213921858i</v>
      </c>
      <c r="U939" t="str">
        <f t="shared" si="438"/>
        <v>0.0000500000000000001-0.00299557581577067i</v>
      </c>
      <c r="V939" t="str">
        <f t="shared" si="439"/>
        <v>3.33333333333333E-06-0.00329513339734773i</v>
      </c>
      <c r="W939" t="str">
        <f t="shared" si="440"/>
        <v>0.0000144738630225894-0.00156920735851884i</v>
      </c>
      <c r="X939" t="str">
        <f t="shared" si="441"/>
        <v>0.0000609032285027837-0.00156697374820643i</v>
      </c>
      <c r="Y939" t="str">
        <f t="shared" si="442"/>
        <v>0.009+0.0505796417227957i</v>
      </c>
      <c r="Z939" t="str">
        <f t="shared" si="443"/>
        <v>-0.42968976794485-0.0968325700434355i</v>
      </c>
      <c r="AA939" t="str">
        <f t="shared" si="444"/>
        <v>51.0608709145333-276.200887429731i</v>
      </c>
      <c r="AB939" t="str">
        <f t="shared" si="445"/>
        <v>1.42104482788102-0.0847347544591891i</v>
      </c>
      <c r="AC939" t="str">
        <f t="shared" si="446"/>
        <v>3.56187421202282-3.54895834776761i</v>
      </c>
      <c r="AD939" t="str">
        <f t="shared" si="447"/>
        <v>0.212099190929877+0.1875407159218i</v>
      </c>
      <c r="AE939" t="str">
        <f t="shared" si="448"/>
        <v>-0.0729768026214553-0.101122436466522i</v>
      </c>
      <c r="AF939" t="str">
        <f t="shared" si="449"/>
        <v>-13.1256297578076-3.34600376871613i</v>
      </c>
      <c r="AG939" t="str">
        <f t="shared" si="450"/>
        <v>1.22671655130496-0.177401692745229i</v>
      </c>
      <c r="AH939" t="str">
        <f t="shared" si="451"/>
        <v>0.313206813988263+1.32633715190137i</v>
      </c>
      <c r="AI939">
        <f t="shared" si="452"/>
        <v>2.6887475117889634</v>
      </c>
      <c r="AJ939">
        <f t="shared" si="453"/>
        <v>76.713338262464092</v>
      </c>
      <c r="AK939"/>
      <c r="AL939"/>
      <c r="AM939"/>
      <c r="AN939"/>
    </row>
    <row r="940" spans="1:40" x14ac:dyDescent="0.25">
      <c r="A940"/>
      <c r="B940">
        <f t="shared" si="454"/>
        <v>80600</v>
      </c>
      <c r="C940" s="186" t="str">
        <f t="shared" si="422"/>
        <v>-0.0000117644760314876+0.0303848904944853i</v>
      </c>
      <c r="D940" s="158" t="str">
        <f t="shared" si="423"/>
        <v>-5.9570961513222+0.232950827124387i</v>
      </c>
      <c r="E940" t="str">
        <f t="shared" si="424"/>
        <v>2870</v>
      </c>
      <c r="F940" t="str">
        <f t="shared" si="425"/>
        <v>0.777000777000777</v>
      </c>
      <c r="G940" t="str">
        <f t="shared" si="420"/>
        <v>0.777000777000777</v>
      </c>
      <c r="H940" t="str">
        <f t="shared" si="426"/>
        <v>7.17228032586207+3.57685845293677i</v>
      </c>
      <c r="I940" t="str">
        <f t="shared" si="427"/>
        <v>316.515459849172i</v>
      </c>
      <c r="J940" t="str">
        <f t="shared" si="421"/>
        <v>-84.6917065896968+68.4549508067073i</v>
      </c>
      <c r="K940" t="str">
        <f t="shared" si="428"/>
        <v>1.82709155651258-2.26045742774114i</v>
      </c>
      <c r="L940" t="str">
        <f t="shared" si="429"/>
        <v>0.11476290261661-0.120397396416204i</v>
      </c>
      <c r="M940" t="str">
        <f t="shared" si="430"/>
        <v>1.94185445912919-2.38085482415734i</v>
      </c>
      <c r="N940" t="str">
        <f t="shared" si="431"/>
        <v>-0.357453723369049i</v>
      </c>
      <c r="O940" t="str">
        <f t="shared" si="432"/>
        <v>0.936790776403098-0.349890041650347i</v>
      </c>
      <c r="P940" t="str">
        <f t="shared" si="433"/>
        <v>0.063209223596902+0.349890041650347i</v>
      </c>
      <c r="Q940" t="str">
        <f t="shared" si="434"/>
        <v>-0.063209223596902+0.00756368171870203i</v>
      </c>
      <c r="R940" t="str">
        <f t="shared" si="435"/>
        <v>-0.332858897269241-5.57525722280509i</v>
      </c>
      <c r="S940" t="str">
        <f t="shared" si="436"/>
        <v>0.0368973633052462i</v>
      </c>
      <c r="T940" t="str">
        <f t="shared" si="437"/>
        <v>0.205712291270037-0.0122816156619268i</v>
      </c>
      <c r="U940" t="str">
        <f t="shared" si="438"/>
        <v>0.0000500000000000002-0.00299185922046574i</v>
      </c>
      <c r="V940" t="str">
        <f t="shared" si="439"/>
        <v>3.33333333333333E-06-0.00329104514251231i</v>
      </c>
      <c r="W940" t="str">
        <f t="shared" si="440"/>
        <v>0.000014473860994799-0.00156726069000889i</v>
      </c>
      <c r="X940" t="str">
        <f t="shared" si="441"/>
        <v>0.0000607881936750153-0.00156503325518381i</v>
      </c>
      <c r="Y940" t="str">
        <f t="shared" si="442"/>
        <v>0.009+0.0506424735758675i</v>
      </c>
      <c r="Z940" t="str">
        <f t="shared" si="443"/>
        <v>-0.428635126019519-0.0964762377529047i</v>
      </c>
      <c r="AA940" t="str">
        <f t="shared" si="444"/>
        <v>50.930015512334-275.860636338777i</v>
      </c>
      <c r="AB940" t="str">
        <f t="shared" si="445"/>
        <v>1.42103225812118-0.0848397143879675i</v>
      </c>
      <c r="AC940" t="str">
        <f t="shared" si="446"/>
        <v>3.55744678371831-3.54801788472653i</v>
      </c>
      <c r="AD940" t="str">
        <f t="shared" si="447"/>
        <v>0.21218069551349+0.187769832888244i</v>
      </c>
      <c r="AE940" t="str">
        <f t="shared" si="448"/>
        <v>-0.0728327721197844-0.100955141209652i</v>
      </c>
      <c r="AF940" t="str">
        <f t="shared" si="449"/>
        <v>-13.1293764771843-3.34390762581238i</v>
      </c>
      <c r="AG940" t="str">
        <f t="shared" si="450"/>
        <v>1.2266289115529-0.177268435876701i</v>
      </c>
      <c r="AH940" t="str">
        <f t="shared" si="451"/>
        <v>0.312968514226093+1.32436431429628i</v>
      </c>
      <c r="AI940">
        <f t="shared" si="452"/>
        <v>2.6761521654049645</v>
      </c>
      <c r="AJ940">
        <f t="shared" si="453"/>
        <v>76.704013131271381</v>
      </c>
      <c r="AK940"/>
      <c r="AL940"/>
      <c r="AM940"/>
      <c r="AN940"/>
    </row>
    <row r="941" spans="1:40" x14ac:dyDescent="0.25">
      <c r="A941"/>
      <c r="B941">
        <f t="shared" si="454"/>
        <v>80700</v>
      </c>
      <c r="C941" s="186" t="str">
        <f t="shared" si="422"/>
        <v>-0.0000117353380258997+0.0303472388446694i</v>
      </c>
      <c r="D941" s="158" t="str">
        <f t="shared" si="423"/>
        <v>-5.95709592793083+0.232662164475799i</v>
      </c>
      <c r="E941" t="str">
        <f t="shared" si="424"/>
        <v>2870</v>
      </c>
      <c r="F941" t="str">
        <f t="shared" si="425"/>
        <v>0.777000777000777</v>
      </c>
      <c r="G941" t="str">
        <f t="shared" si="420"/>
        <v>0.777000777000777</v>
      </c>
      <c r="H941" t="str">
        <f t="shared" si="426"/>
        <v>7.17601763610214+3.57447356486379i</v>
      </c>
      <c r="I941" t="str">
        <f t="shared" si="427"/>
        <v>316.90815893087i</v>
      </c>
      <c r="J941" t="str">
        <f t="shared" si="421"/>
        <v>-84.9044730046264+68.5398825074601i</v>
      </c>
      <c r="K941" t="str">
        <f t="shared" si="428"/>
        <v>1.82428717824338-2.25985420183631i</v>
      </c>
      <c r="L941" t="str">
        <f t="shared" si="429"/>
        <v>0.114613799020778-0.120390154655446i</v>
      </c>
      <c r="M941" t="str">
        <f t="shared" si="430"/>
        <v>1.93890097726416-2.38024435649176i</v>
      </c>
      <c r="N941" t="str">
        <f t="shared" si="431"/>
        <v>-0.357897214340971i</v>
      </c>
      <c r="O941" t="str">
        <f t="shared" si="432"/>
        <v>0.936635511207557-0.350305465479714i</v>
      </c>
      <c r="P941" t="str">
        <f t="shared" si="433"/>
        <v>0.0633644887924431+0.350305465479714i</v>
      </c>
      <c r="Q941" t="str">
        <f t="shared" si="434"/>
        <v>-0.0633644887924431+0.00759174886125702i</v>
      </c>
      <c r="R941" t="str">
        <f t="shared" si="435"/>
        <v>-0.332857716280041-5.56829928548753i</v>
      </c>
      <c r="S941" t="str">
        <f t="shared" si="436"/>
        <v>0.0369431416716299i</v>
      </c>
      <c r="T941" t="str">
        <f t="shared" si="437"/>
        <v>0.205710469373801-0.0122968097690287i</v>
      </c>
      <c r="U941" t="str">
        <f t="shared" si="438"/>
        <v>0.0000500000000000002-0.00298815183605376i</v>
      </c>
      <c r="V941" t="str">
        <f t="shared" si="439"/>
        <v>3.33333333333333E-06-0.00328696701965913i</v>
      </c>
      <c r="W941" t="str">
        <f t="shared" si="440"/>
        <v>0.0000144738589644919-0.00156531884625232i</v>
      </c>
      <c r="X941" t="str">
        <f t="shared" si="441"/>
        <v>0.0000606735857132658-0.0015630975589927i</v>
      </c>
      <c r="Y941" t="str">
        <f t="shared" si="442"/>
        <v>0.009+0.0507053054289393i</v>
      </c>
      <c r="Z941" t="str">
        <f t="shared" si="443"/>
        <v>-0.427584340026694-0.0961216953831456i</v>
      </c>
      <c r="AA941" t="str">
        <f t="shared" si="444"/>
        <v>50.7996669160261-275.521214586927i</v>
      </c>
      <c r="AB941" t="str">
        <f t="shared" si="445"/>
        <v>1.42101967271218-0.0849446731932574i</v>
      </c>
      <c r="AC941" t="str">
        <f t="shared" si="446"/>
        <v>3.55302735315095-3.54707336630473i</v>
      </c>
      <c r="AD941" t="str">
        <f t="shared" si="447"/>
        <v>0.212262297182629+0.187998909499397i</v>
      </c>
      <c r="AE941" t="str">
        <f t="shared" si="448"/>
        <v>-0.0726892603421199-0.100788401515153i</v>
      </c>
      <c r="AF941" t="str">
        <f t="shared" si="449"/>
        <v>-13.133113564033-3.34181140038799i</v>
      </c>
      <c r="AG941" t="str">
        <f t="shared" si="450"/>
        <v>1.22654156161284-0.177135591890398i</v>
      </c>
      <c r="AH941" t="str">
        <f t="shared" si="451"/>
        <v>0.312730444092346+1.32239710826966i</v>
      </c>
      <c r="AI941">
        <f t="shared" si="452"/>
        <v>2.6635741277293761</v>
      </c>
      <c r="AJ941">
        <f t="shared" si="453"/>
        <v>76.694706121639541</v>
      </c>
      <c r="AK941"/>
      <c r="AL941"/>
      <c r="AM941"/>
      <c r="AN941"/>
    </row>
    <row r="942" spans="1:40" x14ac:dyDescent="0.25">
      <c r="A942"/>
      <c r="B942">
        <f t="shared" si="454"/>
        <v>80800</v>
      </c>
      <c r="C942" s="186" t="str">
        <f t="shared" si="422"/>
        <v>-0.0000117063081389941+0.0303096803919647i</v>
      </c>
      <c r="D942" s="158" t="str">
        <f t="shared" si="423"/>
        <v>-5.95709570536836+0.232374216338396i</v>
      </c>
      <c r="E942" t="str">
        <f t="shared" si="424"/>
        <v>2870</v>
      </c>
      <c r="F942" t="str">
        <f t="shared" si="425"/>
        <v>0.777000777000777</v>
      </c>
      <c r="G942" t="str">
        <f t="shared" si="420"/>
        <v>0.777000777000777</v>
      </c>
      <c r="H942" t="str">
        <f t="shared" si="426"/>
        <v>7.17974534149884+3.57208932469115i</v>
      </c>
      <c r="I942" t="str">
        <f t="shared" si="427"/>
        <v>317.300858012569i</v>
      </c>
      <c r="J942" t="str">
        <f t="shared" si="421"/>
        <v>-85.1175032340816+68.6248142082128i</v>
      </c>
      <c r="K942" t="str">
        <f t="shared" si="428"/>
        <v>1.82148793246507-2.25924844782868i</v>
      </c>
      <c r="L942" t="str">
        <f t="shared" si="429"/>
        <v>0.114464898204416-0.120382738008713i</v>
      </c>
      <c r="M942" t="str">
        <f t="shared" si="430"/>
        <v>1.93595283066949-2.37963118583739i</v>
      </c>
      <c r="N942" t="str">
        <f t="shared" si="431"/>
        <v>-0.358340705312893i</v>
      </c>
      <c r="O942" t="str">
        <f t="shared" si="432"/>
        <v>0.936480061790573-0.350720820409518i</v>
      </c>
      <c r="P942" t="str">
        <f t="shared" si="433"/>
        <v>0.063519938209427+0.350720820409518i</v>
      </c>
      <c r="Q942" t="str">
        <f t="shared" si="434"/>
        <v>-0.063519938209427+0.00761988490337501i</v>
      </c>
      <c r="R942" t="str">
        <f t="shared" si="435"/>
        <v>-0.33285653381167-5.56135850954075i</v>
      </c>
      <c r="S942" t="str">
        <f t="shared" si="436"/>
        <v>0.0369889200380136i</v>
      </c>
      <c r="T942" t="str">
        <f t="shared" si="437"/>
        <v>0.205708645212129-0.0123120037132902i</v>
      </c>
      <c r="U942" t="str">
        <f t="shared" si="438"/>
        <v>0.0000499999999999999-0.00298445362833587i</v>
      </c>
      <c r="V942" t="str">
        <f t="shared" si="439"/>
        <v>3.33333333333333E-06-0.00328289899116946i</v>
      </c>
      <c r="W942" t="str">
        <f t="shared" si="440"/>
        <v>0.000014473856931668-0.00156338180933546i</v>
      </c>
      <c r="X942" t="str">
        <f t="shared" si="441"/>
        <v>0.0000605594025087026-0.00156116664188536i</v>
      </c>
      <c r="Y942" t="str">
        <f t="shared" si="442"/>
        <v>0.009+0.0507681372820111i</v>
      </c>
      <c r="Z942" t="str">
        <f t="shared" si="443"/>
        <v>-0.426537391338057-0.095768931625484i</v>
      </c>
      <c r="AA942" t="str">
        <f t="shared" si="444"/>
        <v>50.6698224929662-275.182619194729i</v>
      </c>
      <c r="AB942" t="str">
        <f t="shared" si="445"/>
        <v>1.42100707165386-0.0850496308736682i</v>
      </c>
      <c r="AC942" t="str">
        <f t="shared" si="446"/>
        <v>3.54861590879871-3.54612481664027i</v>
      </c>
      <c r="AD942" t="str">
        <f t="shared" si="447"/>
        <v>0.212343995924382+0.188227945741375i</v>
      </c>
      <c r="AE942" t="str">
        <f t="shared" si="448"/>
        <v>-0.0725462648221738-0.100622214580212i</v>
      </c>
      <c r="AF942" t="str">
        <f t="shared" si="449"/>
        <v>-13.1368410468672-3.33971510835275i</v>
      </c>
      <c r="AG942" t="str">
        <f t="shared" si="450"/>
        <v>1.2264544999384-0.177003159338731i</v>
      </c>
      <c r="AH942" t="str">
        <f t="shared" si="451"/>
        <v>0.312492605461604+1.32043551059025i</v>
      </c>
      <c r="AI942">
        <f t="shared" si="452"/>
        <v>2.6510133562587157</v>
      </c>
      <c r="AJ942">
        <f t="shared" si="453"/>
        <v>76.685417123880541</v>
      </c>
      <c r="AK942"/>
      <c r="AL942"/>
      <c r="AM942"/>
      <c r="AN942"/>
    </row>
    <row r="943" spans="1:40" x14ac:dyDescent="0.25">
      <c r="A943"/>
      <c r="B943">
        <f t="shared" si="454"/>
        <v>80900</v>
      </c>
      <c r="C943" s="186" t="str">
        <f t="shared" si="422"/>
        <v>-0.0000116773858365222+0.0302722147907704i</v>
      </c>
      <c r="D943" s="158" t="str">
        <f t="shared" si="423"/>
        <v>-5.9570954836307+0.232086980062573i</v>
      </c>
      <c r="E943" t="str">
        <f t="shared" si="424"/>
        <v>2870</v>
      </c>
      <c r="F943" t="str">
        <f t="shared" si="425"/>
        <v>0.777000777000777</v>
      </c>
      <c r="G943" t="str">
        <f t="shared" si="420"/>
        <v>0.777000777000777</v>
      </c>
      <c r="H943" t="str">
        <f t="shared" si="426"/>
        <v>7.18346347048888+3.56970574555619i</v>
      </c>
      <c r="I943" t="str">
        <f t="shared" si="427"/>
        <v>317.693557094268i</v>
      </c>
      <c r="J943" t="str">
        <f t="shared" si="421"/>
        <v>-85.3307972780625+68.7097459089656i</v>
      </c>
      <c r="K943" t="str">
        <f t="shared" si="428"/>
        <v>1.8186938115362-2.25864018109856i</v>
      </c>
      <c r="L943" t="str">
        <f t="shared" si="429"/>
        <v>0.114316200095973-0.120375147192479i</v>
      </c>
      <c r="M943" t="str">
        <f t="shared" si="430"/>
        <v>1.93301001163217-2.37901532829104i</v>
      </c>
      <c r="N943" t="str">
        <f t="shared" si="431"/>
        <v>-0.358784196284815i</v>
      </c>
      <c r="O943" t="str">
        <f t="shared" si="432"/>
        <v>0.936324428182721-0.351136106358063i</v>
      </c>
      <c r="P943" t="str">
        <f t="shared" si="433"/>
        <v>0.063675571817279+0.351136106358063i</v>
      </c>
      <c r="Q943" t="str">
        <f t="shared" si="434"/>
        <v>-0.063675571817279+0.00764808992675198i</v>
      </c>
      <c r="R943" t="str">
        <f t="shared" si="435"/>
        <v>-0.332855349863879-5.55443483132487i</v>
      </c>
      <c r="S943" t="str">
        <f t="shared" si="436"/>
        <v>0.0370346984043973i</v>
      </c>
      <c r="T943" t="str">
        <f t="shared" si="437"/>
        <v>0.205706818784996-0.0123271974944989i</v>
      </c>
      <c r="U943" t="str">
        <f t="shared" si="438"/>
        <v>0.0000499999999999999-0.0029807645632823i</v>
      </c>
      <c r="V943" t="str">
        <f t="shared" si="439"/>
        <v>3.33333333333333E-06-0.00327884101961054i</v>
      </c>
      <c r="W943" t="str">
        <f t="shared" si="440"/>
        <v>0.0000144738548963274-0.00156144956143317i</v>
      </c>
      <c r="X943" t="str">
        <f t="shared" si="441"/>
        <v>0.0000604456419654941-0.00155924048620137i</v>
      </c>
      <c r="Y943" t="str">
        <f t="shared" si="442"/>
        <v>0.009+0.0508309691350829i</v>
      </c>
      <c r="Z943" t="str">
        <f t="shared" si="443"/>
        <v>-0.425494261436441-0.0954179352572152i</v>
      </c>
      <c r="AA943" t="str">
        <f t="shared" si="444"/>
        <v>50.5404796276761-274.844847196608i</v>
      </c>
      <c r="AB943" t="str">
        <f t="shared" si="445"/>
        <v>1.42099445494604-0.0851545874277326i</v>
      </c>
      <c r="AC943" t="str">
        <f t="shared" si="446"/>
        <v>3.54421243911962-3.54517225976742i</v>
      </c>
      <c r="AD943" t="str">
        <f t="shared" si="447"/>
        <v>0.212425791725821+0.188456941600175i</v>
      </c>
      <c r="AE943" t="str">
        <f t="shared" si="448"/>
        <v>-0.0724037831080512-0.100456577620594i</v>
      </c>
      <c r="AF943" t="str">
        <f t="shared" si="449"/>
        <v>-13.1405589541196-3.33761876549362i</v>
      </c>
      <c r="AG943" t="str">
        <f t="shared" si="450"/>
        <v>1.22636772499319-0.176871136780508i</v>
      </c>
      <c r="AH943" t="str">
        <f t="shared" si="451"/>
        <v>0.312255000180921+1.31847949814812i</v>
      </c>
      <c r="AI943">
        <f t="shared" si="452"/>
        <v>2.6384698086267249</v>
      </c>
      <c r="AJ943">
        <f t="shared" si="453"/>
        <v>76.676146028927846</v>
      </c>
      <c r="AK943"/>
      <c r="AL943"/>
      <c r="AM943"/>
      <c r="AN943"/>
    </row>
    <row r="944" spans="1:40" x14ac:dyDescent="0.25">
      <c r="A944"/>
      <c r="B944">
        <f t="shared" si="454"/>
        <v>81000</v>
      </c>
      <c r="C944" s="186" t="str">
        <f t="shared" si="422"/>
        <v>-0.000011648570587531+0.0302348416971921i</v>
      </c>
      <c r="D944" s="158" t="str">
        <f t="shared" si="423"/>
        <v>-5.9570952627138+0.231800453011806i</v>
      </c>
      <c r="E944" t="str">
        <f t="shared" si="424"/>
        <v>2870</v>
      </c>
      <c r="F944" t="str">
        <f t="shared" si="425"/>
        <v>0.777000777000777</v>
      </c>
      <c r="G944" t="str">
        <f t="shared" si="420"/>
        <v>0.777000777000777</v>
      </c>
      <c r="H944" t="str">
        <f t="shared" si="426"/>
        <v>7.1871720514281+3.56732284048718i</v>
      </c>
      <c r="I944" t="str">
        <f t="shared" si="427"/>
        <v>318.086256175967i</v>
      </c>
      <c r="J944" t="str">
        <f t="shared" si="421"/>
        <v>-85.5443551365689+68.7946776097183i</v>
      </c>
      <c r="K944" t="str">
        <f t="shared" si="428"/>
        <v>1.81590480780372-2.25802941695914i</v>
      </c>
      <c r="L944" t="str">
        <f t="shared" si="429"/>
        <v>0.114167704622317-0.120367382921181i</v>
      </c>
      <c r="M944" t="str">
        <f t="shared" si="430"/>
        <v>1.93007251242604-2.37839679988032i</v>
      </c>
      <c r="N944" t="str">
        <f t="shared" si="431"/>
        <v>-0.359227687256736i</v>
      </c>
      <c r="O944" t="str">
        <f t="shared" si="432"/>
        <v>0.936168610414611-0.35155132324367i</v>
      </c>
      <c r="P944" t="str">
        <f t="shared" si="433"/>
        <v>0.063831389585389+0.35155132324367i</v>
      </c>
      <c r="Q944" t="str">
        <f t="shared" si="434"/>
        <v>-0.063831389585389+0.00767636401306598i</v>
      </c>
      <c r="R944" t="str">
        <f t="shared" si="435"/>
        <v>-0.33285416443681-5.54752818751429i</v>
      </c>
      <c r="S944" t="str">
        <f t="shared" si="436"/>
        <v>0.037080476770781i</v>
      </c>
      <c r="T944" t="str">
        <f t="shared" si="437"/>
        <v>0.205704990092376-0.0123423911124569i</v>
      </c>
      <c r="U944" t="str">
        <f t="shared" si="438"/>
        <v>0.0000499999999999998-0.00297708460703134i</v>
      </c>
      <c r="V944" t="str">
        <f t="shared" si="439"/>
        <v>3.33333333333333E-06-0.00327479306773447i</v>
      </c>
      <c r="W944" t="str">
        <f t="shared" si="440"/>
        <v>0.0000144738528584701-0.00155952208480837i</v>
      </c>
      <c r="X944" t="str">
        <f t="shared" si="441"/>
        <v>0.0000603323020007167-0.00155731907436718i</v>
      </c>
      <c r="Y944" t="str">
        <f t="shared" si="442"/>
        <v>0.009+0.0508938009881547i</v>
      </c>
      <c r="Z944" t="str">
        <f t="shared" si="443"/>
        <v>-0.424454931915092-0.0950686951408487i</v>
      </c>
      <c r="AA944" t="str">
        <f t="shared" si="444"/>
        <v>50.4116357217088-274.507895640794i</v>
      </c>
      <c r="AB944" t="str">
        <f t="shared" si="445"/>
        <v>1.42098182258855-0.0852595428540836i</v>
      </c>
      <c r="AC944" t="str">
        <f t="shared" si="446"/>
        <v>3.5398169325518-3.54421571961739i</v>
      </c>
      <c r="AD944" t="str">
        <f t="shared" si="447"/>
        <v>0.212507684574013+0.188685897061671i</v>
      </c>
      <c r="AE944" t="str">
        <f t="shared" si="448"/>
        <v>-0.0722618127621629-0.100291487870504i</v>
      </c>
      <c r="AF944" t="str">
        <f t="shared" si="449"/>
        <v>-13.1442673141419-3.33552238747537i</v>
      </c>
      <c r="AG944" t="str">
        <f t="shared" si="450"/>
        <v>1.22628123525074-0.176739522780916i</v>
      </c>
      <c r="AH944" t="str">
        <f t="shared" si="451"/>
        <v>0.31201763007017+1.31652904795399i</v>
      </c>
      <c r="AI944">
        <f t="shared" si="452"/>
        <v>2.6259434426043606</v>
      </c>
      <c r="AJ944">
        <f t="shared" si="453"/>
        <v>76.666892728331362</v>
      </c>
      <c r="AK944"/>
      <c r="AL944"/>
      <c r="AM944"/>
      <c r="AN944"/>
    </row>
    <row r="945" spans="1:40" x14ac:dyDescent="0.25">
      <c r="A945"/>
      <c r="B945">
        <f t="shared" si="454"/>
        <v>81100</v>
      </c>
      <c r="C945" s="186" t="str">
        <f t="shared" si="422"/>
        <v>-0.0000116198618643391+0.0301975607690316i</v>
      </c>
      <c r="D945" s="158" t="str">
        <f t="shared" si="423"/>
        <v>-5.95709504261358+0.231514632562576i</v>
      </c>
      <c r="E945" t="str">
        <f t="shared" si="424"/>
        <v>2870</v>
      </c>
      <c r="F945" t="str">
        <f t="shared" si="425"/>
        <v>0.777000777000777</v>
      </c>
      <c r="G945" t="str">
        <f t="shared" si="420"/>
        <v>0.777000777000777</v>
      </c>
      <c r="H945" t="str">
        <f t="shared" si="426"/>
        <v>7.19087111259143+3.56494062240406i</v>
      </c>
      <c r="I945" t="str">
        <f t="shared" si="427"/>
        <v>318.478955257665i</v>
      </c>
      <c r="J945" t="str">
        <f t="shared" si="421"/>
        <v>-85.7581768096011+68.8796093104711i</v>
      </c>
      <c r="K945" t="str">
        <f t="shared" si="428"/>
        <v>1.81312091360324-2.25741617065669i</v>
      </c>
      <c r="L945" t="str">
        <f t="shared" si="429"/>
        <v>0.114019411708747-0.120359445907219i</v>
      </c>
      <c r="M945" t="str">
        <f t="shared" si="430"/>
        <v>1.92714032531199-2.37777561656391i</v>
      </c>
      <c r="N945" t="str">
        <f t="shared" si="431"/>
        <v>-0.359671178228658i</v>
      </c>
      <c r="O945" t="str">
        <f t="shared" si="432"/>
        <v>0.936012608516891-0.351966470984674i</v>
      </c>
      <c r="P945" t="str">
        <f t="shared" si="433"/>
        <v>0.0639873914831089+0.351966470984674i</v>
      </c>
      <c r="Q945" t="str">
        <f t="shared" si="434"/>
        <v>-0.0639873914831089+0.00770470724398403i</v>
      </c>
      <c r="R945" t="str">
        <f t="shared" si="435"/>
        <v>-0.332852977530342-5.54063851509592i</v>
      </c>
      <c r="S945" t="str">
        <f t="shared" si="436"/>
        <v>0.0371262551371647i</v>
      </c>
      <c r="T945" t="str">
        <f t="shared" si="437"/>
        <v>0.205703159134252-0.0123575845669564i</v>
      </c>
      <c r="U945" t="str">
        <f t="shared" si="438"/>
        <v>0.0000499999999999998-0.00297341372588826i</v>
      </c>
      <c r="V945" t="str">
        <f t="shared" si="439"/>
        <v>3.33333333333333E-06-0.00327075509847709i</v>
      </c>
      <c r="W945" t="str">
        <f t="shared" si="440"/>
        <v>0.0000144738508180962-0.00155759936181145i</v>
      </c>
      <c r="X945" t="str">
        <f t="shared" si="441"/>
        <v>0.0000602193805442587-0.00155540238889552i</v>
      </c>
      <c r="Y945" t="str">
        <f t="shared" si="442"/>
        <v>0.009+0.0509566328412264i</v>
      </c>
      <c r="Z945" t="str">
        <f t="shared" si="443"/>
        <v>-0.423419384476857-0.0947212002233473i</v>
      </c>
      <c r="AA945" t="str">
        <f t="shared" si="444"/>
        <v>50.283288193515-274.171761589241i</v>
      </c>
      <c r="AB945" t="str">
        <f t="shared" si="445"/>
        <v>1.42096917458127-0.0853644971512857i</v>
      </c>
      <c r="AC945" t="str">
        <f t="shared" si="446"/>
        <v>3.53542937751429-3.54325522001851i</v>
      </c>
      <c r="AD945" t="str">
        <f t="shared" si="447"/>
        <v>0.212589674456008+0.188914812111616i</v>
      </c>
      <c r="AE945" t="str">
        <f t="shared" si="448"/>
        <v>-0.0721203513611178-0.100126942582425i</v>
      </c>
      <c r="AF945" t="str">
        <f t="shared" si="449"/>
        <v>-13.147966155205-3.33342598984148i</v>
      </c>
      <c r="AG945" t="str">
        <f t="shared" si="450"/>
        <v>1.22619502919438-0.176608315911475i</v>
      </c>
      <c r="AH945" t="str">
        <f t="shared" si="451"/>
        <v>0.3117804969223+1.31458413713851i</v>
      </c>
      <c r="AI945">
        <f t="shared" si="452"/>
        <v>2.613434216099404</v>
      </c>
      <c r="AJ945">
        <f t="shared" si="453"/>
        <v>76.657657114255457</v>
      </c>
      <c r="AK945"/>
      <c r="AL945"/>
      <c r="AM945"/>
      <c r="AN945"/>
    </row>
    <row r="946" spans="1:40" x14ac:dyDescent="0.25">
      <c r="A946"/>
      <c r="B946">
        <f t="shared" si="454"/>
        <v>81200</v>
      </c>
      <c r="C946" s="186" t="str">
        <f t="shared" si="422"/>
        <v>-0.0000115912591425121+0.0301603716657767i</v>
      </c>
      <c r="D946" s="158" t="str">
        <f t="shared" si="423"/>
        <v>-5.95709482332605+0.231229516104288i</v>
      </c>
      <c r="E946" t="str">
        <f t="shared" si="424"/>
        <v>2870</v>
      </c>
      <c r="F946" t="str">
        <f t="shared" si="425"/>
        <v>0.777000777000777</v>
      </c>
      <c r="G946" t="str">
        <f t="shared" si="420"/>
        <v>0.777000777000777</v>
      </c>
      <c r="H946" t="str">
        <f t="shared" si="426"/>
        <v>7.19456068217323+3.56255910411924i</v>
      </c>
      <c r="I946" t="str">
        <f t="shared" si="427"/>
        <v>318.871654339364i</v>
      </c>
      <c r="J946" t="str">
        <f t="shared" si="421"/>
        <v>-85.9722622971588+68.9645410112238i</v>
      </c>
      <c r="K946" t="str">
        <f t="shared" si="428"/>
        <v>1.81034212125929-2.25680045737082i</v>
      </c>
      <c r="L946" t="str">
        <f t="shared" si="429"/>
        <v>0.113871321279008-0.120351336860957i</v>
      </c>
      <c r="M946" t="str">
        <f t="shared" si="430"/>
        <v>1.9242134425383-2.37715179423178i</v>
      </c>
      <c r="N946" t="str">
        <f t="shared" si="431"/>
        <v>-0.36011466920058i</v>
      </c>
      <c r="O946" t="str">
        <f t="shared" si="432"/>
        <v>0.935856422520243-0.35238154949942i</v>
      </c>
      <c r="P946" t="str">
        <f t="shared" si="433"/>
        <v>0.064143577479757+0.35238154949942i</v>
      </c>
      <c r="Q946" t="str">
        <f t="shared" si="434"/>
        <v>-0.064143577479757+0.00773311970115997i</v>
      </c>
      <c r="R946" t="str">
        <f t="shared" si="435"/>
        <v>-0.332851789144383-5.53376575136675i</v>
      </c>
      <c r="S946" t="str">
        <f t="shared" si="436"/>
        <v>0.0371720335035482i</v>
      </c>
      <c r="T946" t="str">
        <f t="shared" si="437"/>
        <v>0.205701325910592-0.012372777857791i</v>
      </c>
      <c r="U946" t="str">
        <f t="shared" si="438"/>
        <v>0.00005-0.00296975188632437i</v>
      </c>
      <c r="V946" t="str">
        <f t="shared" si="439"/>
        <v>3.33333333333333E-06-0.00326672707495681i</v>
      </c>
      <c r="W946" t="str">
        <f t="shared" si="440"/>
        <v>0.0000144738487752056-0.00155568137487975i</v>
      </c>
      <c r="X946" t="str">
        <f t="shared" si="441"/>
        <v>0.0000601068755387249-0.0015534904123849i</v>
      </c>
      <c r="Y946" t="str">
        <f t="shared" si="442"/>
        <v>0.009+0.0510194646942982i</v>
      </c>
      <c r="Z946" t="str">
        <f t="shared" si="443"/>
        <v>-0.42238760093343-0.0943754395353811i</v>
      </c>
      <c r="AA946" t="str">
        <f t="shared" si="444"/>
        <v>50.1554344783103-273.836442117551i</v>
      </c>
      <c r="AB946" t="str">
        <f t="shared" si="445"/>
        <v>1.42095651092398-0.0854694503179132i</v>
      </c>
      <c r="AC946" t="str">
        <f t="shared" si="446"/>
        <v>3.53104976240701-3.54229078469636i</v>
      </c>
      <c r="AD946" t="str">
        <f t="shared" si="447"/>
        <v>0.212671761358845+0.189143686735639i</v>
      </c>
      <c r="AE946" t="str">
        <f t="shared" si="448"/>
        <v>-0.0719793964956311-0.0999629390269754i</v>
      </c>
      <c r="AF946" t="str">
        <f t="shared" si="449"/>
        <v>-13.1516555054993-3.33132958801495i</v>
      </c>
      <c r="AG946" t="str">
        <f t="shared" si="450"/>
        <v>1.22610910531719-0.176477514750011i</v>
      </c>
      <c r="AH946" t="str">
        <f t="shared" si="451"/>
        <v>0.311543602503656+1.31264474295142i</v>
      </c>
      <c r="AI946">
        <f t="shared" si="452"/>
        <v>2.6009420871553575</v>
      </c>
      <c r="AJ946">
        <f t="shared" si="453"/>
        <v>76.648439079473079</v>
      </c>
      <c r="AK946"/>
      <c r="AL946"/>
      <c r="AM946"/>
      <c r="AN946"/>
    </row>
    <row r="947" spans="1:40" x14ac:dyDescent="0.25">
      <c r="A947"/>
      <c r="B947">
        <f t="shared" si="454"/>
        <v>81300</v>
      </c>
      <c r="C947" s="186" t="str">
        <f t="shared" si="422"/>
        <v>-0.0000115627619008391+0.0301232740485901i</v>
      </c>
      <c r="D947" s="158" t="str">
        <f t="shared" si="423"/>
        <v>-5.9570946048472+0.230945101039191i</v>
      </c>
      <c r="E947" t="str">
        <f t="shared" si="424"/>
        <v>2870</v>
      </c>
      <c r="F947" t="str">
        <f t="shared" si="425"/>
        <v>0.777000777000777</v>
      </c>
      <c r="G947" t="str">
        <f t="shared" si="420"/>
        <v>0.777000777000777</v>
      </c>
      <c r="H947" t="str">
        <f t="shared" si="426"/>
        <v>7.19824078828713+3.56017829833824i</v>
      </c>
      <c r="I947" t="str">
        <f t="shared" si="427"/>
        <v>319.264353421063i</v>
      </c>
      <c r="J947" t="str">
        <f t="shared" si="421"/>
        <v>-86.1866115992423+69.0494727119764i</v>
      </c>
      <c r="K947" t="str">
        <f t="shared" si="428"/>
        <v>1.80756842308545-2.25618229221467i</v>
      </c>
      <c r="L947" t="str">
        <f t="shared" si="429"/>
        <v>0.113723433255292-0.120343056490726i</v>
      </c>
      <c r="M947" t="str">
        <f t="shared" si="430"/>
        <v>1.92129185634074-2.3765253487054i</v>
      </c>
      <c r="N947" t="str">
        <f t="shared" si="431"/>
        <v>-0.360558160172502i</v>
      </c>
      <c r="O947" t="str">
        <f t="shared" si="432"/>
        <v>0.935700052455387-0.352796558706269i</v>
      </c>
      <c r="P947" t="str">
        <f t="shared" si="433"/>
        <v>0.064299947544613+0.352796558706269i</v>
      </c>
      <c r="Q947" t="str">
        <f t="shared" si="434"/>
        <v>-0.064299947544613+0.00776160146623295i</v>
      </c>
      <c r="R947" t="str">
        <f t="shared" si="435"/>
        <v>-0.332850599278878-5.52690983393255i</v>
      </c>
      <c r="S947" t="str">
        <f t="shared" si="436"/>
        <v>0.0372178118699319i</v>
      </c>
      <c r="T947" t="str">
        <f t="shared" si="437"/>
        <v>0.205699490421378-0.0123879709847554i</v>
      </c>
      <c r="U947" t="str">
        <f t="shared" si="438"/>
        <v>0.00005-0.00296609905497587i</v>
      </c>
      <c r="V947" t="str">
        <f t="shared" si="439"/>
        <v>3.33333333333333E-06-0.00326270896047346i</v>
      </c>
      <c r="W947" t="str">
        <f t="shared" si="440"/>
        <v>0.0000144738467297983-0.00155376810653701i</v>
      </c>
      <c r="X947" t="str">
        <f t="shared" si="441"/>
        <v>0.0000599947849393434-0.00155158312751906i</v>
      </c>
      <c r="Y947" t="str">
        <f t="shared" si="442"/>
        <v>0.009+0.05108229654737i</v>
      </c>
      <c r="Z947" t="str">
        <f t="shared" si="443"/>
        <v>-0.42135956320458-0.0940314021905853i</v>
      </c>
      <c r="AA947" t="str">
        <f t="shared" si="444"/>
        <v>50.0280720279454-273.501934314901i</v>
      </c>
      <c r="AB947" t="str">
        <f t="shared" si="445"/>
        <v>1.42094383161656-0.0855744023525478i</v>
      </c>
      <c r="AC947" t="str">
        <f t="shared" si="446"/>
        <v>3.52667807561136-3.54132243727451i</v>
      </c>
      <c r="AD947" t="str">
        <f t="shared" si="447"/>
        <v>0.212753945269555+0.189372520919257i</v>
      </c>
      <c r="AE947" t="str">
        <f t="shared" si="448"/>
        <v>-0.0718389457704272-0.0997994744927636i</v>
      </c>
      <c r="AF947" t="str">
        <f t="shared" si="449"/>
        <v>-13.1553353931343-3.32923319729905i</v>
      </c>
      <c r="AG947" t="str">
        <f t="shared" si="450"/>
        <v>1.22602346212196-0.176347117880629i</v>
      </c>
      <c r="AH947" t="str">
        <f t="shared" si="451"/>
        <v>0.311306948554228+1.31071084276088i</v>
      </c>
      <c r="AI947">
        <f t="shared" si="452"/>
        <v>2.5884670139512989</v>
      </c>
      <c r="AJ947">
        <f t="shared" si="453"/>
        <v>76.639238517364461</v>
      </c>
      <c r="AK947"/>
      <c r="AL947"/>
      <c r="AM947"/>
      <c r="AN947"/>
    </row>
    <row r="948" spans="1:40" x14ac:dyDescent="0.25">
      <c r="A948"/>
      <c r="B948">
        <f t="shared" si="454"/>
        <v>81400</v>
      </c>
      <c r="C948" s="186" t="str">
        <f t="shared" si="422"/>
        <v>-0.0000115343696213089+0.0300862675802999i</v>
      </c>
      <c r="D948" s="158" t="str">
        <f t="shared" si="423"/>
        <v>-5.95709438717305+0.230661384782299i</v>
      </c>
      <c r="E948" t="str">
        <f t="shared" si="424"/>
        <v>2870</v>
      </c>
      <c r="F948" t="str">
        <f t="shared" si="425"/>
        <v>0.777000777000777</v>
      </c>
      <c r="G948" t="str">
        <f t="shared" si="420"/>
        <v>0.777000777000777</v>
      </c>
      <c r="H948" t="str">
        <f t="shared" si="426"/>
        <v>7.20191145896637+3.55779821766038i</v>
      </c>
      <c r="I948" t="str">
        <f t="shared" si="427"/>
        <v>319.657052502761i</v>
      </c>
      <c r="J948" t="str">
        <f t="shared" si="421"/>
        <v>-86.4012247158513+69.1344044127293i</v>
      </c>
      <c r="K948" t="str">
        <f t="shared" si="428"/>
        <v>1.80479981138471-2.25556169023515i</v>
      </c>
      <c r="L948" t="str">
        <f t="shared" si="429"/>
        <v>0.113575747558261-0.120334605502823i</v>
      </c>
      <c r="M948" t="str">
        <f t="shared" si="430"/>
        <v>1.91837555894297-2.37589629573797i</v>
      </c>
      <c r="N948" t="str">
        <f t="shared" si="431"/>
        <v>-0.361001651144424i</v>
      </c>
      <c r="O948" t="str">
        <f t="shared" si="432"/>
        <v>0.935543498353078-0.353211498523595i</v>
      </c>
      <c r="P948" t="str">
        <f t="shared" si="433"/>
        <v>0.064456501646922+0.353211498523595i</v>
      </c>
      <c r="Q948" t="str">
        <f t="shared" si="434"/>
        <v>-0.064456501646922+0.00779015262082899i</v>
      </c>
      <c r="R948" t="str">
        <f t="shared" si="435"/>
        <v>-0.332849407933762-5.52007070070553i</v>
      </c>
      <c r="S948" t="str">
        <f t="shared" si="436"/>
        <v>0.0372635902363156i</v>
      </c>
      <c r="T948" t="str">
        <f t="shared" si="437"/>
        <v>0.205697652666582-0.012403163947644i</v>
      </c>
      <c r="U948" t="str">
        <f t="shared" si="438"/>
        <v>0.00005-0.00296245519864298i</v>
      </c>
      <c r="V948" t="str">
        <f t="shared" si="439"/>
        <v>3.33333333333333E-06-0.00325870071850728i</v>
      </c>
      <c r="W948" t="str">
        <f t="shared" si="440"/>
        <v>0.0000144738446818742-0.00155185953939284i</v>
      </c>
      <c r="X948" t="str">
        <f t="shared" si="441"/>
        <v>0.0000598831067138726-0.00154968051706648i</v>
      </c>
      <c r="Y948" t="str">
        <f t="shared" si="442"/>
        <v>0.009+0.0511451284004418i</v>
      </c>
      <c r="Z948" t="str">
        <f t="shared" si="443"/>
        <v>-0.420335253317396-0.0936890773848288i</v>
      </c>
      <c r="AA948" t="str">
        <f t="shared" si="444"/>
        <v>49.9011983107751-273.168235283964i</v>
      </c>
      <c r="AB948" t="str">
        <f t="shared" si="445"/>
        <v>1.4209311366588-0.0856793532537694i</v>
      </c>
      <c r="AC948" t="str">
        <f t="shared" si="446"/>
        <v>3.52231430549044-3.54035020127446i</v>
      </c>
      <c r="AD948" t="str">
        <f t="shared" si="447"/>
        <v>0.212836226175157+0.189601314647858i</v>
      </c>
      <c r="AE948" t="str">
        <f t="shared" si="448"/>
        <v>-0.071698996804145-0.0996365462862381i</v>
      </c>
      <c r="AF948" t="str">
        <f t="shared" si="449"/>
        <v>-13.1590058461394-3.32713683287808i</v>
      </c>
      <c r="AG948" t="str">
        <f t="shared" si="450"/>
        <v>1.22593809812105-0.176217123893674i</v>
      </c>
      <c r="AH948" t="str">
        <f t="shared" si="451"/>
        <v>0.311070536788005+1.30878241405272i</v>
      </c>
      <c r="AI948">
        <f t="shared" si="452"/>
        <v>2.5760089548013521</v>
      </c>
      <c r="AJ948">
        <f t="shared" si="453"/>
        <v>76.630055321910376</v>
      </c>
      <c r="AK948"/>
      <c r="AL948"/>
      <c r="AM948"/>
      <c r="AN948"/>
    </row>
    <row r="949" spans="1:40" x14ac:dyDescent="0.25">
      <c r="A949"/>
      <c r="B949">
        <f t="shared" si="454"/>
        <v>81500</v>
      </c>
      <c r="C949" s="186" t="str">
        <f t="shared" si="422"/>
        <v>-0.000011506081789086+0.0300493519253888i</v>
      </c>
      <c r="D949" s="158" t="str">
        <f t="shared" si="423"/>
        <v>-5.95709417029967+0.230378364761314i</v>
      </c>
      <c r="E949" t="str">
        <f t="shared" si="424"/>
        <v>2870</v>
      </c>
      <c r="F949" t="str">
        <f t="shared" si="425"/>
        <v>0.777000777000777</v>
      </c>
      <c r="G949" t="str">
        <f t="shared" si="420"/>
        <v>0.777000777000777</v>
      </c>
      <c r="H949" t="str">
        <f t="shared" si="426"/>
        <v>7.20557272216373+3.55541887457962i</v>
      </c>
      <c r="I949" t="str">
        <f t="shared" si="427"/>
        <v>320.04975158446i</v>
      </c>
      <c r="J949" t="str">
        <f t="shared" si="421"/>
        <v>-86.616101646986+69.2193361134819i</v>
      </c>
      <c r="K949" t="str">
        <f t="shared" si="428"/>
        <v>1.80203627844959-2.25493866641326i</v>
      </c>
      <c r="L949" t="str">
        <f t="shared" si="429"/>
        <v>0.11342826410705-0.12032598460152i</v>
      </c>
      <c r="M949" t="str">
        <f t="shared" si="430"/>
        <v>1.91546454255664-2.37526465101478i</v>
      </c>
      <c r="N949" t="str">
        <f t="shared" si="431"/>
        <v>-0.361445142116346i</v>
      </c>
      <c r="O949" t="str">
        <f t="shared" si="432"/>
        <v>0.935386760244108-0.353626368869787i</v>
      </c>
      <c r="P949" t="str">
        <f t="shared" si="433"/>
        <v>0.0646132397558919+0.353626368869787i</v>
      </c>
      <c r="Q949" t="str">
        <f t="shared" si="434"/>
        <v>-0.0646132397558919+0.007818773246559i</v>
      </c>
      <c r="R949" t="str">
        <f t="shared" si="435"/>
        <v>-0.332848215109073-5.51324828990274i</v>
      </c>
      <c r="S949" t="str">
        <f t="shared" si="436"/>
        <v>0.0373093686026993i</v>
      </c>
      <c r="T949" t="str">
        <f t="shared" si="437"/>
        <v>0.205695812646183-0.012418356746255i</v>
      </c>
      <c r="U949" t="str">
        <f t="shared" si="438"/>
        <v>0.00005-0.00295882028428881i</v>
      </c>
      <c r="V949" t="str">
        <f t="shared" si="439"/>
        <v>3.33333333333333E-06-0.00325470231271769i</v>
      </c>
      <c r="W949" t="str">
        <f t="shared" si="440"/>
        <v>0.0000144738426314335-0.00154995565614223i</v>
      </c>
      <c r="X949" t="str">
        <f t="shared" si="441"/>
        <v>0.0000597718388425114-0.00154778256387986i</v>
      </c>
      <c r="Y949" t="str">
        <f t="shared" si="442"/>
        <v>0.009+0.0512079602535136i</v>
      </c>
      <c r="Z949" t="str">
        <f t="shared" si="443"/>
        <v>-0.41931465340554-0.0933484543954896i</v>
      </c>
      <c r="AA949" t="str">
        <f t="shared" si="444"/>
        <v>49.7748108115308-272.835342140837i</v>
      </c>
      <c r="AB949" t="str">
        <f t="shared" si="445"/>
        <v>1.42091842605057-0.0857843030201838i</v>
      </c>
      <c r="AC949" t="str">
        <f t="shared" si="446"/>
        <v>3.51795844038947-3.53937410011657i</v>
      </c>
      <c r="AD949" t="str">
        <f t="shared" si="447"/>
        <v>0.212918604062654+0.189830067906719i</v>
      </c>
      <c r="AE949" t="str">
        <f t="shared" si="448"/>
        <v>-0.0715595472292401-0.09947415173155i</v>
      </c>
      <c r="AF949" t="str">
        <f t="shared" si="449"/>
        <v>-13.1626668924634-3.32504050981831i</v>
      </c>
      <c r="AG949" t="str">
        <f t="shared" si="450"/>
        <v>1.22585301183635-0.176087531385696i</v>
      </c>
      <c r="AH949" t="str">
        <f t="shared" si="451"/>
        <v>0.31083436889316+1.30685943442975i</v>
      </c>
      <c r="AI949">
        <f t="shared" si="452"/>
        <v>2.5635678681542515</v>
      </c>
      <c r="AJ949">
        <f t="shared" si="453"/>
        <v>76.620889387692785</v>
      </c>
      <c r="AK949"/>
      <c r="AL949"/>
      <c r="AM949"/>
      <c r="AN949"/>
    </row>
    <row r="950" spans="1:40" x14ac:dyDescent="0.25">
      <c r="A950"/>
      <c r="B950">
        <f t="shared" si="454"/>
        <v>81600</v>
      </c>
      <c r="C950" s="186" t="str">
        <f t="shared" si="422"/>
        <v>-0.0000114778978924878+0.0300125267499843i</v>
      </c>
      <c r="D950" s="158" t="str">
        <f t="shared" si="423"/>
        <v>-5.95709395422313+0.230096038416546i</v>
      </c>
      <c r="E950" t="str">
        <f t="shared" si="424"/>
        <v>2870</v>
      </c>
      <c r="F950" t="str">
        <f t="shared" si="425"/>
        <v>0.777000777000777</v>
      </c>
      <c r="G950" t="str">
        <f t="shared" si="420"/>
        <v>0.777000777000777</v>
      </c>
      <c r="H950" t="str">
        <f t="shared" si="426"/>
        <v>7.2092246057518+3.55304028148514i</v>
      </c>
      <c r="I950" t="str">
        <f t="shared" si="427"/>
        <v>320.442450666159i</v>
      </c>
      <c r="J950" t="str">
        <f t="shared" si="421"/>
        <v>-86.8312423926463+69.3042678142347i</v>
      </c>
      <c r="K950" t="str">
        <f t="shared" si="428"/>
        <v>1.79927781656242-2.25431323566416i</v>
      </c>
      <c r="L950" t="str">
        <f t="shared" si="429"/>
        <v>0.11328098281928-0.120317194489056i</v>
      </c>
      <c r="M950" t="str">
        <f t="shared" si="430"/>
        <v>1.9125587993817-2.37463043015322i</v>
      </c>
      <c r="N950" t="str">
        <f t="shared" si="431"/>
        <v>-0.361888633088268i</v>
      </c>
      <c r="O950" t="str">
        <f t="shared" si="432"/>
        <v>0.935229838159306-0.354041169663245i</v>
      </c>
      <c r="P950" t="str">
        <f t="shared" si="433"/>
        <v>0.064770161840694+0.354041169663245i</v>
      </c>
      <c r="Q950" t="str">
        <f t="shared" si="434"/>
        <v>-0.064770161840694+0.00784746342502302i</v>
      </c>
      <c r="R950" t="str">
        <f t="shared" si="435"/>
        <v>-0.332847020804607-5.50644254004408i</v>
      </c>
      <c r="S950" t="str">
        <f t="shared" si="436"/>
        <v>0.037355146969083i</v>
      </c>
      <c r="T950" t="str">
        <f t="shared" si="437"/>
        <v>0.205693970360157-0.0124335493803775i</v>
      </c>
      <c r="U950" t="str">
        <f t="shared" si="438"/>
        <v>0.00005-0.00295519427903846i</v>
      </c>
      <c r="V950" t="str">
        <f t="shared" si="439"/>
        <v>3.33333333333333E-06-0.0032507137069423i</v>
      </c>
      <c r="W950" t="str">
        <f t="shared" si="440"/>
        <v>0.0000144738405784761-0.00154805643956499i</v>
      </c>
      <c r="X950" t="str">
        <f t="shared" si="441"/>
        <v>0.0000596609793178052-0.00154588925089556i</v>
      </c>
      <c r="Y950" t="str">
        <f t="shared" si="442"/>
        <v>0.009+0.0512707921065854i</v>
      </c>
      <c r="Z950" t="str">
        <f t="shared" si="443"/>
        <v>-0.41829774570848-0.0930095225807321i</v>
      </c>
      <c r="AA950" t="str">
        <f t="shared" si="444"/>
        <v>49.6489070311919-272.503252014966i</v>
      </c>
      <c r="AB950" t="str">
        <f t="shared" si="445"/>
        <v>1.4209056997917-0.0858892516503343i</v>
      </c>
      <c r="AC950" t="str">
        <f t="shared" si="446"/>
        <v>3.51361046863626-3.53839415711968i</v>
      </c>
      <c r="AD950" t="str">
        <f t="shared" si="447"/>
        <v>0.213001078919043+0.190058780680997i</v>
      </c>
      <c r="AE950" t="str">
        <f t="shared" si="448"/>
        <v>-0.0714205946918942-0.0993122881704045i</v>
      </c>
      <c r="AF950" t="str">
        <f t="shared" si="449"/>
        <v>-13.1663185599749-3.32294424306859i</v>
      </c>
      <c r="AG950" t="str">
        <f t="shared" si="450"/>
        <v>1.22576820179921-0.175958338959428i</v>
      </c>
      <c r="AH950" t="str">
        <f t="shared" si="451"/>
        <v>0.310598446532409+1.30494188161097i</v>
      </c>
      <c r="AI950">
        <f t="shared" si="452"/>
        <v>2.551143712592534</v>
      </c>
      <c r="AJ950">
        <f t="shared" si="453"/>
        <v>76.611740609887377</v>
      </c>
      <c r="AK950"/>
      <c r="AL950"/>
      <c r="AM950"/>
      <c r="AN950"/>
    </row>
    <row r="951" spans="1:40" x14ac:dyDescent="0.25">
      <c r="A951"/>
      <c r="B951">
        <f t="shared" si="454"/>
        <v>81700</v>
      </c>
      <c r="C951" s="186" t="str">
        <f t="shared" si="422"/>
        <v>-0.0000114498174229613+0.0299757917218484i</v>
      </c>
      <c r="D951" s="158" t="str">
        <f t="shared" si="423"/>
        <v>-5.95709373893954+0.229814403200838i</v>
      </c>
      <c r="E951" t="str">
        <f t="shared" si="424"/>
        <v>2870</v>
      </c>
      <c r="F951" t="str">
        <f t="shared" si="425"/>
        <v>0.777000777000777</v>
      </c>
      <c r="G951" t="str">
        <f t="shared" si="420"/>
        <v>0.777000777000777</v>
      </c>
      <c r="H951" t="str">
        <f t="shared" si="426"/>
        <v>7.21286713752294+3.55066245066211i</v>
      </c>
      <c r="I951" t="str">
        <f t="shared" si="427"/>
        <v>320.835149747858i</v>
      </c>
      <c r="J951" t="str">
        <f t="shared" si="421"/>
        <v>-87.0466469528323+69.3891995149874i</v>
      </c>
      <c r="K951" t="str">
        <f t="shared" si="428"/>
        <v>1.79652441799555-2.25368541283755i</v>
      </c>
      <c r="L951" t="str">
        <f t="shared" si="429"/>
        <v>0.113133903611075-0.120308235865647i</v>
      </c>
      <c r="M951" t="str">
        <f t="shared" si="430"/>
        <v>1.90965832160662-2.3739936487032i</v>
      </c>
      <c r="N951" t="str">
        <f t="shared" si="431"/>
        <v>-0.36233212406019i</v>
      </c>
      <c r="O951" t="str">
        <f t="shared" si="432"/>
        <v>0.935072732129534-0.354455900822386i</v>
      </c>
      <c r="P951" t="str">
        <f t="shared" si="433"/>
        <v>0.064927267870466+0.354455900822386i</v>
      </c>
      <c r="Q951" t="str">
        <f t="shared" si="434"/>
        <v>-0.064927267870466+0.00787622323780401i</v>
      </c>
      <c r="R951" t="str">
        <f t="shared" si="435"/>
        <v>-0.332845825020496-5.49965338995028i</v>
      </c>
      <c r="S951" t="str">
        <f t="shared" si="436"/>
        <v>0.0374009253354667i</v>
      </c>
      <c r="T951" t="str">
        <f t="shared" si="437"/>
        <v>0.205692125808477-0.0124487418498134i</v>
      </c>
      <c r="U951" t="str">
        <f t="shared" si="438"/>
        <v>0.00005-0.00295157715017795i</v>
      </c>
      <c r="V951" t="str">
        <f t="shared" si="439"/>
        <v>3.33333333333333E-06-0.00324673486519575i</v>
      </c>
      <c r="W951" t="str">
        <f t="shared" si="440"/>
        <v>0.0000144738385230021-0.00154616187252522i</v>
      </c>
      <c r="X951" t="str">
        <f t="shared" si="441"/>
        <v>0.000059550526144556-0.00154400056113316i</v>
      </c>
      <c r="Y951" t="str">
        <f t="shared" si="442"/>
        <v>0.009+0.0513336239596572i</v>
      </c>
      <c r="Z951" t="str">
        <f t="shared" si="443"/>
        <v>-0.417284512570772-0.0926722713788007i</v>
      </c>
      <c r="AA951" t="str">
        <f t="shared" si="444"/>
        <v>49.5234844868608-272.17196204907i</v>
      </c>
      <c r="AB951" t="str">
        <f t="shared" si="445"/>
        <v>1.420892957882-0.0859941991428523i</v>
      </c>
      <c r="AC951" t="str">
        <f t="shared" si="446"/>
        <v>3.50927037854116-3.53741039550202i</v>
      </c>
      <c r="AD951" t="str">
        <f t="shared" si="447"/>
        <v>0.213083650731308+0.190287452955733i</v>
      </c>
      <c r="AE951" t="str">
        <f t="shared" si="448"/>
        <v>-0.0712821368519202-0.0991509529619243i</v>
      </c>
      <c r="AF951" t="str">
        <f t="shared" si="449"/>
        <v>-13.1699608764625-3.32084804746127i</v>
      </c>
      <c r="AG951" t="str">
        <f t="shared" si="450"/>
        <v>1.22568366655035-0.175829545223749i</v>
      </c>
      <c r="AH951" t="str">
        <f t="shared" si="451"/>
        <v>0.310362771343249+1.30302973343093i</v>
      </c>
      <c r="AI951">
        <f t="shared" si="452"/>
        <v>2.5387364468324431</v>
      </c>
      <c r="AJ951">
        <f t="shared" si="453"/>
        <v>76.602608884262267</v>
      </c>
      <c r="AK951"/>
      <c r="AL951"/>
      <c r="AM951"/>
      <c r="AN951"/>
    </row>
    <row r="952" spans="1:40" x14ac:dyDescent="0.25">
      <c r="A952"/>
      <c r="B952">
        <f t="shared" si="454"/>
        <v>81800</v>
      </c>
      <c r="C952" s="186" t="str">
        <f t="shared" si="422"/>
        <v>-0.00001142183987506+0.0299391465103681i</v>
      </c>
      <c r="D952" s="158" t="str">
        <f t="shared" si="423"/>
        <v>-5.957093524445+0.229533456579489i</v>
      </c>
      <c r="E952" t="str">
        <f t="shared" si="424"/>
        <v>2870</v>
      </c>
      <c r="F952" t="str">
        <f t="shared" si="425"/>
        <v>0.777000777000777</v>
      </c>
      <c r="G952" t="str">
        <f t="shared" si="420"/>
        <v>0.777000777000777</v>
      </c>
      <c r="H952" t="str">
        <f t="shared" si="426"/>
        <v>7.21650034518947+3.54828539429231i</v>
      </c>
      <c r="I952" t="str">
        <f t="shared" si="427"/>
        <v>321.227848829556i</v>
      </c>
      <c r="J952" t="str">
        <f t="shared" si="421"/>
        <v>-87.2623153275439+69.4741312157402i</v>
      </c>
      <c r="K952" t="str">
        <f t="shared" si="428"/>
        <v>1.79377607501157-2.2530552127178i</v>
      </c>
      <c r="L952" t="str">
        <f t="shared" si="429"/>
        <v>0.112987026397065-0.120299109429485i</v>
      </c>
      <c r="M952" t="str">
        <f t="shared" si="430"/>
        <v>1.90676310140864-2.37335432214729i</v>
      </c>
      <c r="N952" t="str">
        <f t="shared" si="431"/>
        <v>-0.362775615032112i</v>
      </c>
      <c r="O952" t="str">
        <f t="shared" si="432"/>
        <v>0.934915442185693-0.354870562265637i</v>
      </c>
      <c r="P952" t="str">
        <f t="shared" si="433"/>
        <v>0.065084557814307+0.354870562265637i</v>
      </c>
      <c r="Q952" t="str">
        <f t="shared" si="434"/>
        <v>-0.065084557814307+0.00790505276647496i</v>
      </c>
      <c r="R952" t="str">
        <f t="shared" si="435"/>
        <v>-0.332844627756512-5.49288077874139i</v>
      </c>
      <c r="S952" t="str">
        <f t="shared" si="436"/>
        <v>0.0374467037018504i</v>
      </c>
      <c r="T952" t="str">
        <f t="shared" si="437"/>
        <v>0.205690278991118-0.0124639341543508i</v>
      </c>
      <c r="U952" t="str">
        <f t="shared" si="438"/>
        <v>0.00005-0.00294796886515328i</v>
      </c>
      <c r="V952" t="str">
        <f t="shared" si="439"/>
        <v>3.33333333333333E-06-0.00324276575166861i</v>
      </c>
      <c r="W952" t="str">
        <f t="shared" si="440"/>
        <v>0.0000144738364650114-0.00154427193797082i</v>
      </c>
      <c r="X952" t="str">
        <f t="shared" si="441"/>
        <v>0.000059440477339733-0.00154211647769489i</v>
      </c>
      <c r="Y952" t="str">
        <f t="shared" si="442"/>
        <v>0.009+0.051396455812729i</v>
      </c>
      <c r="Z952" t="str">
        <f t="shared" si="443"/>
        <v>-0.416274936441309-0.0923366903073121i</v>
      </c>
      <c r="AA952" t="str">
        <f t="shared" si="444"/>
        <v>49.3985407116368-271.841469399069i</v>
      </c>
      <c r="AB952" t="str">
        <f t="shared" si="445"/>
        <v>1.4208802003213-0.0860991454962742i</v>
      </c>
      <c r="AC952" t="str">
        <f t="shared" si="446"/>
        <v>3.504938158398-3.53642283838117i</v>
      </c>
      <c r="AD952" t="str">
        <f t="shared" si="447"/>
        <v>0.213166319486421+0.190516084715848i</v>
      </c>
      <c r="AE952" t="str">
        <f t="shared" si="448"/>
        <v>-0.0711441713826689-0.098990143482504i</v>
      </c>
      <c r="AF952" t="str">
        <f t="shared" si="449"/>
        <v>-13.1735938696345-3.31875193771282i</v>
      </c>
      <c r="AG952" t="str">
        <f t="shared" si="450"/>
        <v>1.22559940463982-0.175701148793652i</v>
      </c>
      <c r="AH952" t="str">
        <f t="shared" si="451"/>
        <v>0.310127344938232+1.30112296783888i</v>
      </c>
      <c r="AI952">
        <f t="shared" si="452"/>
        <v>2.5263460297225477</v>
      </c>
      <c r="AJ952">
        <f t="shared" si="453"/>
        <v>76.593494107172958</v>
      </c>
      <c r="AK952"/>
      <c r="AL952"/>
      <c r="AM952"/>
      <c r="AN952"/>
    </row>
    <row r="953" spans="1:40" x14ac:dyDescent="0.25">
      <c r="A953"/>
      <c r="B953">
        <f t="shared" si="454"/>
        <v>81900</v>
      </c>
      <c r="C953" s="186" t="str">
        <f t="shared" si="422"/>
        <v>-0.0000113939647464214+0.0299025907865446i</v>
      </c>
      <c r="D953" s="158" t="str">
        <f t="shared" si="423"/>
        <v>-5.95709331073568+0.229253196030175i</v>
      </c>
      <c r="E953" t="str">
        <f t="shared" si="424"/>
        <v>2870</v>
      </c>
      <c r="F953" t="str">
        <f t="shared" si="425"/>
        <v>0.777000777000777</v>
      </c>
      <c r="G953" t="str">
        <f t="shared" si="420"/>
        <v>0.777000777000777</v>
      </c>
      <c r="H953" t="str">
        <f t="shared" si="426"/>
        <v>7.22012425638383+3.54590912445493i</v>
      </c>
      <c r="I953" t="str">
        <f t="shared" si="427"/>
        <v>321.620547911255i</v>
      </c>
      <c r="J953" t="str">
        <f t="shared" si="421"/>
        <v>-87.4782475167812+69.5590629164929i</v>
      </c>
      <c r="K953" t="str">
        <f t="shared" si="428"/>
        <v>1.79103277986354-2.25242265002426i</v>
      </c>
      <c r="L953" t="str">
        <f t="shared" si="429"/>
        <v>0.112840351090401-0.120289815876738i</v>
      </c>
      <c r="M953" t="str">
        <f t="shared" si="430"/>
        <v>1.90387313095394-2.372712465901i</v>
      </c>
      <c r="N953" t="str">
        <f t="shared" si="431"/>
        <v>-0.363219106004034i</v>
      </c>
      <c r="O953" t="str">
        <f t="shared" si="432"/>
        <v>0.934757968358721-0.355285153911442i</v>
      </c>
      <c r="P953" t="str">
        <f t="shared" si="433"/>
        <v>0.065242031641279+0.355285153911442i</v>
      </c>
      <c r="Q953" t="str">
        <f t="shared" si="434"/>
        <v>-0.065242031641279+0.00793395209259201i</v>
      </c>
      <c r="R953" t="str">
        <f t="shared" si="435"/>
        <v>-0.33284342901267-5.48612464583492i</v>
      </c>
      <c r="S953" t="str">
        <f t="shared" si="436"/>
        <v>0.0374924820682341i</v>
      </c>
      <c r="T953" t="str">
        <f t="shared" si="437"/>
        <v>0.205688429908063-0.0124791262937871i</v>
      </c>
      <c r="U953" t="str">
        <f t="shared" si="438"/>
        <v>0.0000500000000000001-0.00294436939156946i</v>
      </c>
      <c r="V953" t="str">
        <f t="shared" si="439"/>
        <v>3.33333333333333E-06-0.0032388063307264i</v>
      </c>
      <c r="W953" t="str">
        <f t="shared" si="440"/>
        <v>0.0000144738344045039-0.00154238661893299i</v>
      </c>
      <c r="X953" t="str">
        <f t="shared" si="441"/>
        <v>0.0000593308309323849-0.00154023698376517i</v>
      </c>
      <c r="Y953" t="str">
        <f t="shared" si="442"/>
        <v>0.009+0.0514592876658008i</v>
      </c>
      <c r="Z953" t="str">
        <f t="shared" si="443"/>
        <v>-0.415268999872602-0.0920027689625614i</v>
      </c>
      <c r="AA953" t="str">
        <f t="shared" si="444"/>
        <v>49.2740732544926-271.511771234013i</v>
      </c>
      <c r="AB953" t="str">
        <f t="shared" si="445"/>
        <v>1.42086742710949-0.0862040907092003i</v>
      </c>
      <c r="AC953" t="str">
        <f t="shared" si="446"/>
        <v>3.50061379648403-3.53543150877493i</v>
      </c>
      <c r="AD953" t="str">
        <f t="shared" si="447"/>
        <v>0.21324908517134+0.190744675946155i</v>
      </c>
      <c r="AE953" t="str">
        <f t="shared" si="448"/>
        <v>-0.0710066959709371-0.0988298571256798i</v>
      </c>
      <c r="AF953" t="str">
        <f t="shared" si="449"/>
        <v>-13.1772175671195-3.31665592842475i</v>
      </c>
      <c r="AG953" t="str">
        <f t="shared" si="450"/>
        <v>1.2255154146269-0.17557314829021i</v>
      </c>
      <c r="AH953" t="str">
        <f t="shared" si="451"/>
        <v>0.309892168905226+1.29922156289825i</v>
      </c>
      <c r="AI953">
        <f t="shared" si="452"/>
        <v>2.5139724202444071</v>
      </c>
      <c r="AJ953">
        <f t="shared" si="453"/>
        <v>76.584396175561153</v>
      </c>
      <c r="AK953"/>
      <c r="AL953"/>
      <c r="AM953"/>
      <c r="AN953"/>
    </row>
    <row r="954" spans="1:40" x14ac:dyDescent="0.25">
      <c r="A954"/>
      <c r="B954">
        <f t="shared" si="454"/>
        <v>82000</v>
      </c>
      <c r="C954" s="186" t="str">
        <f t="shared" si="422"/>
        <v>-0.000011366191537744+0.0298661242229844i</v>
      </c>
      <c r="D954" s="158" t="str">
        <f t="shared" si="423"/>
        <v>-5.95709309780775+0.22897361904288i</v>
      </c>
      <c r="E954" t="str">
        <f t="shared" si="424"/>
        <v>2870</v>
      </c>
      <c r="F954" t="str">
        <f t="shared" si="425"/>
        <v>0.777000777000777</v>
      </c>
      <c r="G954" t="str">
        <f t="shared" si="420"/>
        <v>0.777000777000777</v>
      </c>
      <c r="H954" t="str">
        <f t="shared" si="426"/>
        <v>7.22373889865859+3.5435336531272i</v>
      </c>
      <c r="I954" t="str">
        <f t="shared" si="427"/>
        <v>322.013246992954i</v>
      </c>
      <c r="J954" t="str">
        <f t="shared" si="421"/>
        <v>-87.6944435205441+69.6439946172457i</v>
      </c>
      <c r="K954" t="str">
        <f t="shared" si="428"/>
        <v>1.78829452479518-2.25178773941142i</v>
      </c>
      <c r="L954" t="str">
        <f t="shared" si="429"/>
        <v>0.112693877602762-0.120280355901557i</v>
      </c>
      <c r="M954" t="str">
        <f t="shared" si="430"/>
        <v>1.90098840239794-2.37206809531298i</v>
      </c>
      <c r="N954" t="str">
        <f t="shared" si="431"/>
        <v>-0.363662596975955i</v>
      </c>
      <c r="O954" t="str">
        <f t="shared" si="432"/>
        <v>0.934600310679589-0.355699675678256i</v>
      </c>
      <c r="P954" t="str">
        <f t="shared" si="433"/>
        <v>0.065399689320411+0.355699675678256i</v>
      </c>
      <c r="Q954" t="str">
        <f t="shared" si="434"/>
        <v>-0.065399689320411+0.00796292129769899i</v>
      </c>
      <c r="R954" t="str">
        <f t="shared" si="435"/>
        <v>-0.332842228788932-5.4793849309436i</v>
      </c>
      <c r="S954" t="str">
        <f t="shared" si="436"/>
        <v>0.0375382604346178i</v>
      </c>
      <c r="T954" t="str">
        <f t="shared" si="437"/>
        <v>0.205686578559281-0.0124943182679176i</v>
      </c>
      <c r="U954" t="str">
        <f t="shared" si="438"/>
        <v>0.0000500000000000002-0.00294077869718949i</v>
      </c>
      <c r="V954" t="str">
        <f t="shared" si="439"/>
        <v>3.33333333333333E-06-0.00323485656690844i</v>
      </c>
      <c r="W954" t="str">
        <f t="shared" si="440"/>
        <v>0.0000144738323414799-0.00154050589852568i</v>
      </c>
      <c r="X954" t="str">
        <f t="shared" si="441"/>
        <v>0.0000592215849635496-0.00153836206261009i</v>
      </c>
      <c r="Y954" t="str">
        <f t="shared" si="442"/>
        <v>0.009+0.0515221195188726i</v>
      </c>
      <c r="Z954" t="str">
        <f t="shared" si="443"/>
        <v>-0.41426668552005-0.0916704970188301i</v>
      </c>
      <c r="AA954" t="str">
        <f t="shared" si="444"/>
        <v>49.1500796801514-271.182864736005i</v>
      </c>
      <c r="AB954" t="str">
        <f t="shared" si="445"/>
        <v>1.42085463824634-0.0863090347802167i</v>
      </c>
      <c r="AC954" t="str">
        <f t="shared" si="446"/>
        <v>3.4962972810602-3.53443642960096i</v>
      </c>
      <c r="AD954" t="str">
        <f t="shared" si="447"/>
        <v>0.213331947773017+0.190973226631345i</v>
      </c>
      <c r="AE954" t="str">
        <f t="shared" si="448"/>
        <v>-0.0708697083168792-0.0986700913019843i</v>
      </c>
      <c r="AF954" t="str">
        <f t="shared" si="449"/>
        <v>-13.1808319964663-3.31456003408432i</v>
      </c>
      <c r="AG954" t="str">
        <f t="shared" si="450"/>
        <v>1.22543169508002-0.175445542340554i</v>
      </c>
      <c r="AH954" t="str">
        <f t="shared" si="451"/>
        <v>0.309657244807719+1.29732549678581i</v>
      </c>
      <c r="AI954">
        <f t="shared" si="452"/>
        <v>2.5016155775112505</v>
      </c>
      <c r="AJ954">
        <f t="shared" si="453"/>
        <v>76.575314986948229</v>
      </c>
      <c r="AK954"/>
      <c r="AL954"/>
      <c r="AM954"/>
      <c r="AN954"/>
    </row>
    <row r="955" spans="1:40" x14ac:dyDescent="0.25">
      <c r="A955"/>
      <c r="B955">
        <f t="shared" si="454"/>
        <v>82100</v>
      </c>
      <c r="C955" s="186" t="str">
        <f t="shared" si="422"/>
        <v>-0.0000113385197527657+0.0298297464938888i</v>
      </c>
      <c r="D955" s="158" t="str">
        <f t="shared" si="423"/>
        <v>-5.9570928856574+0.228694723119814i</v>
      </c>
      <c r="E955" t="str">
        <f t="shared" si="424"/>
        <v>2870</v>
      </c>
      <c r="F955" t="str">
        <f t="shared" si="425"/>
        <v>0.777000777000777</v>
      </c>
      <c r="G955" t="str">
        <f t="shared" si="420"/>
        <v>0.777000777000777</v>
      </c>
      <c r="H955" t="str">
        <f t="shared" si="426"/>
        <v>7.22734429948666+3.54115899218507i</v>
      </c>
      <c r="I955" t="str">
        <f t="shared" si="427"/>
        <v>322.405946074653i</v>
      </c>
      <c r="J955" t="str">
        <f t="shared" si="421"/>
        <v>-87.9109033388326+69.7289263179984i</v>
      </c>
      <c r="K955" t="str">
        <f t="shared" si="428"/>
        <v>1.78556130204113-2.2511504954692i</v>
      </c>
      <c r="L955" t="str">
        <f t="shared" si="429"/>
        <v>0.112547605844375-0.120270730196074i</v>
      </c>
      <c r="M955" t="str">
        <f t="shared" si="430"/>
        <v>1.89810890788551-2.37142122566527i</v>
      </c>
      <c r="N955" t="str">
        <f t="shared" si="431"/>
        <v>-0.364106087947877i</v>
      </c>
      <c r="O955" t="str">
        <f t="shared" si="432"/>
        <v>0.934442469179306-0.35611412748455i</v>
      </c>
      <c r="P955" t="str">
        <f t="shared" si="433"/>
        <v>0.065557530820694+0.35611412748455i</v>
      </c>
      <c r="Q955" t="str">
        <f t="shared" si="434"/>
        <v>-0.065557530820694+0.00799196046332701i</v>
      </c>
      <c r="R955" t="str">
        <f t="shared" si="435"/>
        <v>-0.332841027085135-5.47266157407405i</v>
      </c>
      <c r="S955" t="str">
        <f t="shared" si="436"/>
        <v>0.0375840388010013i</v>
      </c>
      <c r="T955" t="str">
        <f t="shared" si="437"/>
        <v>0.205684724944748-0.0125095100765328i</v>
      </c>
      <c r="U955" t="str">
        <f t="shared" si="438"/>
        <v>0.0000500000000000002-0.00293719674993348i</v>
      </c>
      <c r="V955" t="str">
        <f t="shared" si="439"/>
        <v>3.33333333333333E-06-0.00323091642492683i</v>
      </c>
      <c r="W955" t="str">
        <f t="shared" si="440"/>
        <v>0.0000144738302759392-0.00153862975994515i</v>
      </c>
      <c r="X955" t="str">
        <f t="shared" si="441"/>
        <v>0.0000591127374861701-0.00153649169757697i</v>
      </c>
      <c r="Y955" t="str">
        <f t="shared" si="442"/>
        <v>0.009+0.0515849513719444i</v>
      </c>
      <c r="Z955" t="str">
        <f t="shared" si="443"/>
        <v>-0.413267976141237-0.0913398642277071i</v>
      </c>
      <c r="AA955" t="str">
        <f t="shared" si="444"/>
        <v>49.0265575689649-270.854747100131i</v>
      </c>
      <c r="AB955" t="str">
        <f t="shared" si="445"/>
        <v>1.4208418337317-0.0864139777078761i</v>
      </c>
      <c r="AC955" t="str">
        <f t="shared" si="446"/>
        <v>3.4919886003719-3.53343762367766i</v>
      </c>
      <c r="AD955" t="str">
        <f t="shared" si="447"/>
        <v>0.213414907278386+0.191201736755997i</v>
      </c>
      <c r="AE955" t="str">
        <f t="shared" si="448"/>
        <v>-0.0707332061339137-0.0985108434388168i</v>
      </c>
      <c r="AF955" t="str">
        <f t="shared" si="449"/>
        <v>-13.1844371851441-3.31246426906526i</v>
      </c>
      <c r="AG955" t="str">
        <f t="shared" si="450"/>
        <v>1.22534824457672-0.175318329577831i</v>
      </c>
      <c r="AH955" t="str">
        <f t="shared" si="451"/>
        <v>0.309422574185054+1.29543474779106i</v>
      </c>
      <c r="AI955">
        <f t="shared" si="452"/>
        <v>2.4892754607679612</v>
      </c>
      <c r="AJ955">
        <f t="shared" si="453"/>
        <v>76.566250439433944</v>
      </c>
      <c r="AK955"/>
      <c r="AL955"/>
      <c r="AM955"/>
      <c r="AN955"/>
    </row>
    <row r="956" spans="1:40" x14ac:dyDescent="0.25">
      <c r="A956"/>
      <c r="B956">
        <f t="shared" si="454"/>
        <v>82200</v>
      </c>
      <c r="C956" s="186" t="str">
        <f t="shared" si="422"/>
        <v>-0.0000113109488982409+0.0297934572750446i</v>
      </c>
      <c r="D956" s="158" t="str">
        <f t="shared" si="423"/>
        <v>-5.95709267428084+0.228416505775342i</v>
      </c>
      <c r="E956" t="str">
        <f t="shared" si="424"/>
        <v>2870</v>
      </c>
      <c r="F956" t="str">
        <f t="shared" si="425"/>
        <v>0.777000777000777</v>
      </c>
      <c r="G956" t="str">
        <f t="shared" si="420"/>
        <v>0.777000777000777</v>
      </c>
      <c r="H956" t="str">
        <f t="shared" si="426"/>
        <v>7.2309404862613+3.53878515340387i</v>
      </c>
      <c r="I956" t="str">
        <f t="shared" si="427"/>
        <v>322.798645156351i</v>
      </c>
      <c r="J956" t="str">
        <f t="shared" si="421"/>
        <v>-88.1276269716468+69.8138580187512i</v>
      </c>
      <c r="K956" t="str">
        <f t="shared" si="428"/>
        <v>1.78283310382711-2.25051093272311i</v>
      </c>
      <c r="L956" t="str">
        <f t="shared" si="429"/>
        <v>0.112401535724017-0.120260939450404i</v>
      </c>
      <c r="M956" t="str">
        <f t="shared" si="430"/>
        <v>1.89523463955113-2.37077187217351i</v>
      </c>
      <c r="N956" t="str">
        <f t="shared" si="431"/>
        <v>-0.364549578919799i</v>
      </c>
      <c r="O956" t="str">
        <f t="shared" si="432"/>
        <v>0.934284443888917-0.356528509248809i</v>
      </c>
      <c r="P956" t="str">
        <f t="shared" si="433"/>
        <v>0.065715556111083+0.356528509248809i</v>
      </c>
      <c r="Q956" t="str">
        <f t="shared" si="434"/>
        <v>-0.065715556111083+0.00802106967098998i</v>
      </c>
      <c r="R956" t="str">
        <f t="shared" si="435"/>
        <v>-0.332839823901404-5.46595451552487i</v>
      </c>
      <c r="S956" t="str">
        <f t="shared" si="436"/>
        <v>0.037629817167385i</v>
      </c>
      <c r="T956" t="str">
        <f t="shared" si="437"/>
        <v>0.205682869064443-0.0125247017194345i</v>
      </c>
      <c r="U956" t="str">
        <f t="shared" si="438"/>
        <v>0.0000499999999999999-0.0029336235178776i</v>
      </c>
      <c r="V956" t="str">
        <f t="shared" si="439"/>
        <v>3.33333333333333E-06-0.00322698586966536i</v>
      </c>
      <c r="W956" t="str">
        <f t="shared" si="440"/>
        <v>0.0000144738282078817-0.00153675818646938i</v>
      </c>
      <c r="X956" t="str">
        <f t="shared" si="441"/>
        <v>0.0000590042865650021-0.00153462587209374i</v>
      </c>
      <c r="Y956" t="str">
        <f t="shared" si="442"/>
        <v>0.009+0.0516477832250162i</v>
      </c>
      <c r="Z956" t="str">
        <f t="shared" si="443"/>
        <v>-0.412272854595186-0.0910108604174036i</v>
      </c>
      <c r="AA956" t="str">
        <f t="shared" si="444"/>
        <v>48.9035045167927-270.52741553439i</v>
      </c>
      <c r="AB956" t="str">
        <f t="shared" si="445"/>
        <v>1.42082901356542-0.0865189194908094i</v>
      </c>
      <c r="AC956" t="str">
        <f t="shared" si="446"/>
        <v>3.48768774264879-3.53243511372445i</v>
      </c>
      <c r="AD956" t="str">
        <f t="shared" si="447"/>
        <v>0.213497963674376+0.191430206304583i</v>
      </c>
      <c r="AE956" t="str">
        <f t="shared" si="448"/>
        <v>-0.0705971871486334-0.0983521109803046i</v>
      </c>
      <c r="AF956" t="str">
        <f t="shared" si="449"/>
        <v>-13.1880331605421-3.31036864762853i</v>
      </c>
      <c r="AG956" t="str">
        <f t="shared" si="450"/>
        <v>1.22526506170356-0.175191508641183i</v>
      </c>
      <c r="AH956" t="str">
        <f t="shared" si="451"/>
        <v>0.309188158552658+1.29354929431544i</v>
      </c>
      <c r="AI956">
        <f t="shared" si="452"/>
        <v>2.4769520293899254</v>
      </c>
      <c r="AJ956">
        <f t="shared" si="453"/>
        <v>76.557202431693213</v>
      </c>
      <c r="AK956"/>
      <c r="AL956"/>
      <c r="AM956"/>
      <c r="AN956"/>
    </row>
    <row r="957" spans="1:40" x14ac:dyDescent="0.25">
      <c r="A957"/>
      <c r="B957">
        <f t="shared" si="454"/>
        <v>82300</v>
      </c>
      <c r="C957" s="186" t="str">
        <f t="shared" si="422"/>
        <v>-0.0000112834784839188+0.0297572562438145i</v>
      </c>
      <c r="D957" s="158" t="str">
        <f t="shared" si="423"/>
        <v>-5.95709246367434+0.228138964535911i</v>
      </c>
      <c r="E957" t="str">
        <f t="shared" si="424"/>
        <v>2870</v>
      </c>
      <c r="F957" t="str">
        <f t="shared" si="425"/>
        <v>0.777000777000777</v>
      </c>
      <c r="G957" t="str">
        <f t="shared" si="420"/>
        <v>0.777000777000777</v>
      </c>
      <c r="H957" t="str">
        <f t="shared" si="426"/>
        <v>7.23452748629642+3.53641214845907i</v>
      </c>
      <c r="I957" t="str">
        <f t="shared" si="427"/>
        <v>323.19134423805i</v>
      </c>
      <c r="J957" t="str">
        <f t="shared" si="421"/>
        <v>-88.3446144189866+69.8987897195039i</v>
      </c>
      <c r="K957" t="str">
        <f t="shared" si="428"/>
        <v>1.78010992237021-2.24986906563458i</v>
      </c>
      <c r="L957" t="str">
        <f t="shared" si="429"/>
        <v>0.112255667149029-0.120250984352652i</v>
      </c>
      <c r="M957" t="str">
        <f t="shared" si="430"/>
        <v>1.89236558951924-2.37012004998723i</v>
      </c>
      <c r="N957" t="str">
        <f t="shared" si="431"/>
        <v>-0.364993069891721i</v>
      </c>
      <c r="O957" t="str">
        <f t="shared" si="432"/>
        <v>0.934126234839503-0.356942820889529i</v>
      </c>
      <c r="P957" t="str">
        <f t="shared" si="433"/>
        <v>0.065873765160497+0.356942820889529i</v>
      </c>
      <c r="Q957" t="str">
        <f t="shared" si="434"/>
        <v>-0.065873765160497+0.00805024900219198i</v>
      </c>
      <c r="R957" t="str">
        <f t="shared" si="435"/>
        <v>-0.332838619237545-5.45926369588472i</v>
      </c>
      <c r="S957" t="str">
        <f t="shared" si="436"/>
        <v>0.0376755955337687i</v>
      </c>
      <c r="T957" t="str">
        <f t="shared" si="437"/>
        <v>0.20568101091834-0.0125398931964118i</v>
      </c>
      <c r="U957" t="str">
        <f t="shared" si="438"/>
        <v>0.0000499999999999998-0.0029300589692532i</v>
      </c>
      <c r="V957" t="str">
        <f t="shared" si="439"/>
        <v>3.33333333333333E-06-0.00322306486617852i</v>
      </c>
      <c r="W957" t="str">
        <f t="shared" si="440"/>
        <v>0.0000144738261373075-0.00153489116145765i</v>
      </c>
      <c r="X957" t="str">
        <f t="shared" si="441"/>
        <v>0.0000588962302765343-0.00153276456966859i</v>
      </c>
      <c r="Y957" t="str">
        <f t="shared" si="442"/>
        <v>0.009+0.051710615078088i</v>
      </c>
      <c r="Z957" t="str">
        <f t="shared" si="443"/>
        <v>-0.411281303841698-0.0906834754920949i</v>
      </c>
      <c r="AA957" t="str">
        <f t="shared" si="444"/>
        <v>48.7809181348833-270.20086725962i</v>
      </c>
      <c r="AB957" t="str">
        <f t="shared" si="445"/>
        <v>1.42081617774732-0.0866238601275598i</v>
      </c>
      <c r="AC957" t="str">
        <f t="shared" si="446"/>
        <v>3.48339469610566-3.53142892236187i</v>
      </c>
      <c r="AD957" t="str">
        <f t="shared" si="447"/>
        <v>0.213581116947896+0.191658635261452i</v>
      </c>
      <c r="AE957" t="str">
        <f t="shared" si="448"/>
        <v>-0.0704616491007167-0.0981938913871693i</v>
      </c>
      <c r="AF957" t="str">
        <f t="shared" si="449"/>
        <v>-13.1916199499708-3.30827318392316i</v>
      </c>
      <c r="AG957" t="str">
        <f t="shared" si="450"/>
        <v>1.22518214505608-0.175065078175704i</v>
      </c>
      <c r="AH957" t="str">
        <f t="shared" si="451"/>
        <v>0.308953999402378+1.29166911487172i</v>
      </c>
      <c r="AI957">
        <f t="shared" si="452"/>
        <v>2.46464524288313</v>
      </c>
      <c r="AJ957">
        <f t="shared" si="453"/>
        <v>76.548170862970409</v>
      </c>
      <c r="AK957"/>
      <c r="AL957"/>
      <c r="AM957"/>
      <c r="AN957"/>
    </row>
    <row r="958" spans="1:40" x14ac:dyDescent="0.25">
      <c r="A958"/>
      <c r="B958">
        <f t="shared" si="454"/>
        <v>82400</v>
      </c>
      <c r="C958" s="186" t="str">
        <f t="shared" si="422"/>
        <v>-0.0000112561080225218+0.0297211430791272i</v>
      </c>
      <c r="D958" s="158" t="str">
        <f t="shared" si="423"/>
        <v>-5.95709225383414+0.227862096939975i</v>
      </c>
      <c r="E958" t="str">
        <f t="shared" si="424"/>
        <v>2870</v>
      </c>
      <c r="F958" t="str">
        <f t="shared" si="425"/>
        <v>0.777000777000777</v>
      </c>
      <c r="G958" t="str">
        <f t="shared" si="420"/>
        <v>0.777000777000777</v>
      </c>
      <c r="H958" t="str">
        <f t="shared" si="426"/>
        <v>7.23810532682649+3.53403998892685i</v>
      </c>
      <c r="I958" t="str">
        <f t="shared" si="427"/>
        <v>323.584043319749i</v>
      </c>
      <c r="J958" t="str">
        <f t="shared" si="421"/>
        <v>-88.5618656808521+69.9837214202566i</v>
      </c>
      <c r="K958" t="str">
        <f t="shared" si="428"/>
        <v>1.777391749879-2.24922490860106i</v>
      </c>
      <c r="L958" t="str">
        <f t="shared" si="429"/>
        <v>0.112110000025324-0.120240865588907i</v>
      </c>
      <c r="M958" t="str">
        <f t="shared" si="430"/>
        <v>1.88950174990432-2.36946577418997i</v>
      </c>
      <c r="N958" t="str">
        <f t="shared" si="431"/>
        <v>-0.365436560863643i</v>
      </c>
      <c r="O958" t="str">
        <f t="shared" si="432"/>
        <v>0.933967842062181-0.357357062325222i</v>
      </c>
      <c r="P958" t="str">
        <f t="shared" si="433"/>
        <v>0.066032157937819+0.357357062325222i</v>
      </c>
      <c r="Q958" t="str">
        <f t="shared" si="434"/>
        <v>-0.066032157937819+0.00807949853842099i</v>
      </c>
      <c r="R958" t="str">
        <f t="shared" si="435"/>
        <v>-0.332837413093553-5.45258905603071i</v>
      </c>
      <c r="S958" t="str">
        <f t="shared" si="436"/>
        <v>0.0377213739001524i</v>
      </c>
      <c r="T958" t="str">
        <f t="shared" si="437"/>
        <v>0.205679150506413-0.0125550845072614i</v>
      </c>
      <c r="U958" t="str">
        <f t="shared" si="438"/>
        <v>0.0000499999999999999-0.00292650307244585i</v>
      </c>
      <c r="V958" t="str">
        <f t="shared" si="439"/>
        <v>3.33333333333333E-06-0.00321915337969044i</v>
      </c>
      <c r="W958" t="str">
        <f t="shared" si="440"/>
        <v>0.0000144738240642169-0.00153302866835003i</v>
      </c>
      <c r="X958" t="str">
        <f t="shared" si="441"/>
        <v>0.0000587885667089006-0.00153090777388944i</v>
      </c>
      <c r="Y958" t="str">
        <f t="shared" si="442"/>
        <v>0.009+0.0517734469311598i</v>
      </c>
      <c r="Z958" t="str">
        <f t="shared" si="443"/>
        <v>-0.410293306940623-0.0903576994312513i</v>
      </c>
      <c r="AA958" t="str">
        <f t="shared" si="444"/>
        <v>48.6587960497546-269.875099509428i</v>
      </c>
      <c r="AB958" t="str">
        <f t="shared" si="445"/>
        <v>1.42080332627721-0.0867287996167228i</v>
      </c>
      <c r="AC958" t="str">
        <f t="shared" si="446"/>
        <v>3.47910944894226-3.53041907211201i</v>
      </c>
      <c r="AD958" t="str">
        <f t="shared" si="447"/>
        <v>0.213664367085853+0.19188702361085i</v>
      </c>
      <c r="AE958" t="str">
        <f t="shared" si="448"/>
        <v>-0.0703265897428434-0.0980361821366013i</v>
      </c>
      <c r="AF958" t="str">
        <f t="shared" si="449"/>
        <v>-13.1951975806606-3.30617789198687i</v>
      </c>
      <c r="AG958" t="str">
        <f t="shared" si="450"/>
        <v>1.22509949323869-0.174939036832428i</v>
      </c>
      <c r="AH958" t="str">
        <f t="shared" si="451"/>
        <v>0.308720098202669+1.28979418808332i</v>
      </c>
      <c r="AI958">
        <f t="shared" si="452"/>
        <v>2.4523550608835727</v>
      </c>
      <c r="AJ958">
        <f t="shared" si="453"/>
        <v>76.539155633078565</v>
      </c>
      <c r="AK958"/>
      <c r="AL958"/>
      <c r="AM958"/>
      <c r="AN958"/>
    </row>
    <row r="959" spans="1:40" x14ac:dyDescent="0.25">
      <c r="A959"/>
      <c r="B959">
        <f t="shared" si="454"/>
        <v>82500</v>
      </c>
      <c r="C959" s="186" t="str">
        <f t="shared" si="422"/>
        <v>-0.0000112288370297236+0.0296851174614681i</v>
      </c>
      <c r="D959" s="158" t="str">
        <f t="shared" si="423"/>
        <v>-5.95709204475652+0.227585900537922i</v>
      </c>
      <c r="E959" t="str">
        <f t="shared" si="424"/>
        <v>2870</v>
      </c>
      <c r="F959" t="str">
        <f t="shared" si="425"/>
        <v>0.777000777000777</v>
      </c>
      <c r="G959" t="str">
        <f t="shared" si="420"/>
        <v>0.777000777000777</v>
      </c>
      <c r="H959" t="str">
        <f t="shared" si="426"/>
        <v>7.24167403500681+3.53166868628483i</v>
      </c>
      <c r="I959" t="str">
        <f t="shared" si="427"/>
        <v>323.976742401447i</v>
      </c>
      <c r="J959" t="str">
        <f t="shared" si="421"/>
        <v>-88.7793807572432+70.0686531210094i</v>
      </c>
      <c r="K959" t="str">
        <f t="shared" si="428"/>
        <v>1.77467857855384-2.24857847595637i</v>
      </c>
      <c r="L959" t="str">
        <f t="shared" si="429"/>
        <v>0.111964534257405-0.120230583843254i</v>
      </c>
      <c r="M959" t="str">
        <f t="shared" si="430"/>
        <v>1.88664311281124-2.36880905979962i</v>
      </c>
      <c r="N959" t="str">
        <f t="shared" si="431"/>
        <v>-0.365880051835565i</v>
      </c>
      <c r="O959" t="str">
        <f t="shared" si="432"/>
        <v>0.933809265588106-0.357771233474413i</v>
      </c>
      <c r="P959" t="str">
        <f t="shared" si="433"/>
        <v>0.066190734411894+0.357771233474413i</v>
      </c>
      <c r="Q959" t="str">
        <f t="shared" si="434"/>
        <v>-0.066190734411894+0.00810881836115201i</v>
      </c>
      <c r="R959" t="str">
        <f t="shared" si="435"/>
        <v>-0.33283620546932-5.44593053712673i</v>
      </c>
      <c r="S959" t="str">
        <f t="shared" si="436"/>
        <v>0.0377671522665361i</v>
      </c>
      <c r="T959" t="str">
        <f t="shared" si="437"/>
        <v>0.205677287828644-0.0125702756517759i</v>
      </c>
      <c r="U959" t="str">
        <f t="shared" si="438"/>
        <v>0.00005-0.00292295579599441i</v>
      </c>
      <c r="V959" t="str">
        <f t="shared" si="439"/>
        <v>3.33333333333333E-06-0.00321525137559385i</v>
      </c>
      <c r="W959" t="str">
        <f t="shared" si="440"/>
        <v>0.0000144738219886095-0.00153117069066687i</v>
      </c>
      <c r="X959" t="str">
        <f t="shared" si="441"/>
        <v>0.0000586812939617945-0.00152905546842341i</v>
      </c>
      <c r="Y959" t="str">
        <f t="shared" si="442"/>
        <v>0.009+0.0518362787842316i</v>
      </c>
      <c r="Z959" t="str">
        <f t="shared" si="443"/>
        <v>-0.409308847051167-0.0900335222889817i</v>
      </c>
      <c r="AA959" t="str">
        <f t="shared" si="444"/>
        <v>48.5371359030775-269.55010953012i</v>
      </c>
      <c r="AB959" t="str">
        <f t="shared" si="445"/>
        <v>1.42079045915498-0.0868337379568657i</v>
      </c>
      <c r="AC959" t="str">
        <f t="shared" si="446"/>
        <v>3.47483198934417-3.52940558539916i</v>
      </c>
      <c r="AD959" t="str">
        <f t="shared" si="447"/>
        <v>0.213747714075135+0.192115371336906i</v>
      </c>
      <c r="AE959" t="str">
        <f t="shared" si="448"/>
        <v>-0.0701920068405987-0.0978789807221184i</v>
      </c>
      <c r="AF959" t="str">
        <f t="shared" si="449"/>
        <v>-13.1987660797633-3.30408278574691i</v>
      </c>
      <c r="AG959" t="str">
        <f t="shared" si="450"/>
        <v>1.22501710486462-0.174813383268279i</v>
      </c>
      <c r="AH959" t="str">
        <f t="shared" si="451"/>
        <v>0.308486456398881+1.28792449268359i</v>
      </c>
      <c r="AI959">
        <f t="shared" si="452"/>
        <v>2.4400814431565592</v>
      </c>
      <c r="AJ959">
        <f t="shared" si="453"/>
        <v>76.530156642394402</v>
      </c>
      <c r="AK959"/>
      <c r="AL959"/>
      <c r="AM959"/>
      <c r="AN959"/>
    </row>
    <row r="960" spans="1:40" x14ac:dyDescent="0.25">
      <c r="A960"/>
      <c r="B960">
        <f t="shared" si="454"/>
        <v>82600</v>
      </c>
      <c r="C960" s="186" t="str">
        <f t="shared" si="422"/>
        <v>-0.0000112016650241277+0.0296491790728701i</v>
      </c>
      <c r="D960" s="158" t="str">
        <f t="shared" si="423"/>
        <v>-5.95709183643781+0.227310372892004i</v>
      </c>
      <c r="E960" t="str">
        <f t="shared" si="424"/>
        <v>2870</v>
      </c>
      <c r="F960" t="str">
        <f t="shared" si="425"/>
        <v>0.777000777000777</v>
      </c>
      <c r="G960" t="str">
        <f t="shared" si="420"/>
        <v>0.777000777000777</v>
      </c>
      <c r="H960" t="str">
        <f t="shared" si="426"/>
        <v>7.2452336379136+3.52929825191274i</v>
      </c>
      <c r="I960" t="str">
        <f t="shared" si="427"/>
        <v>324.369441483146i</v>
      </c>
      <c r="J960" t="str">
        <f t="shared" si="421"/>
        <v>-88.9971596481599+70.1535848217621i</v>
      </c>
      <c r="K960" t="str">
        <f t="shared" si="428"/>
        <v>1.77197040058702-2.24792978197085i</v>
      </c>
      <c r="L960" t="str">
        <f t="shared" si="429"/>
        <v>0.111819269748368-0.120220139797767i</v>
      </c>
      <c r="M960" t="str">
        <f t="shared" si="430"/>
        <v>1.88378967033539-2.36814992176862i</v>
      </c>
      <c r="N960" t="str">
        <f t="shared" si="431"/>
        <v>-0.366323542807487i</v>
      </c>
      <c r="O960" t="str">
        <f t="shared" si="432"/>
        <v>0.933650505448465-0.358185334255642i</v>
      </c>
      <c r="P960" t="str">
        <f t="shared" si="433"/>
        <v>0.066349494551535+0.358185334255642i</v>
      </c>
      <c r="Q960" t="str">
        <f t="shared" si="434"/>
        <v>-0.066349494551535+0.00813820855184505i</v>
      </c>
      <c r="R960" t="str">
        <f t="shared" si="435"/>
        <v>-0.332834996364912-5.4392880806213i</v>
      </c>
      <c r="S960" t="str">
        <f t="shared" si="436"/>
        <v>0.0378129306329198i</v>
      </c>
      <c r="T960" t="str">
        <f t="shared" si="437"/>
        <v>0.205675422885001-0.0125854666297545i</v>
      </c>
      <c r="U960" t="str">
        <f t="shared" si="438"/>
        <v>0.00005-0.00291941710859006i</v>
      </c>
      <c r="V960" t="str">
        <f t="shared" si="439"/>
        <v>3.33333333333333E-06-0.00321135881944906i</v>
      </c>
      <c r="W960" t="str">
        <f t="shared" si="440"/>
        <v>0.0000144738199104854-0.0015293172120083i</v>
      </c>
      <c r="X960" t="str">
        <f t="shared" si="441"/>
        <v>0.0000585744101463854-0.0015272076370164i</v>
      </c>
      <c r="Y960" t="str">
        <f t="shared" si="442"/>
        <v>0.009+0.0518991106373034i</v>
      </c>
      <c r="Z960" t="str">
        <f t="shared" si="443"/>
        <v>-0.40832790743121-0.0897109341933861i</v>
      </c>
      <c r="AA960" t="str">
        <f t="shared" si="444"/>
        <v>48.4159353515587-269.225894580632i</v>
      </c>
      <c r="AB960" t="str">
        <f t="shared" si="445"/>
        <v>1.4207775763804-0.0869386751466016i</v>
      </c>
      <c r="AC960" t="str">
        <f t="shared" si="446"/>
        <v>3.47056230548246-3.52838848454967i</v>
      </c>
      <c r="AD960" t="str">
        <f t="shared" si="447"/>
        <v>0.21383115790262+0.19234367842364i</v>
      </c>
      <c r="AE960" t="str">
        <f t="shared" si="448"/>
        <v>-0.0700578981723925-0.0977222846534441i</v>
      </c>
      <c r="AF960" t="str">
        <f t="shared" si="449"/>
        <v>-13.2023254743514-3.30198787902074i</v>
      </c>
      <c r="AG960" t="str">
        <f t="shared" si="450"/>
        <v>1.22493497855586-0.174688116146053i</v>
      </c>
      <c r="AH960" t="str">
        <f t="shared" si="451"/>
        <v>0.308253075413497+1.28606000751513i</v>
      </c>
      <c r="AI960">
        <f t="shared" si="452"/>
        <v>2.4278243495961336</v>
      </c>
      <c r="AJ960">
        <f t="shared" si="453"/>
        <v>76.521173791855247</v>
      </c>
      <c r="AK960"/>
      <c r="AL960"/>
      <c r="AM960"/>
      <c r="AN960"/>
    </row>
    <row r="961" spans="1:40" x14ac:dyDescent="0.25">
      <c r="A961"/>
      <c r="B961">
        <f t="shared" si="454"/>
        <v>82700</v>
      </c>
      <c r="C961" s="186" t="str">
        <f t="shared" si="422"/>
        <v>-0.0000111745915272468+0.0296133275969039i</v>
      </c>
      <c r="D961" s="158" t="str">
        <f t="shared" si="423"/>
        <v>-5.95709162887433+0.227035511576263i</v>
      </c>
      <c r="E961" t="str">
        <f t="shared" si="424"/>
        <v>2870</v>
      </c>
      <c r="F961" t="str">
        <f t="shared" si="425"/>
        <v>0.777000777000777</v>
      </c>
      <c r="G961" t="str">
        <f t="shared" si="420"/>
        <v>0.777000777000777</v>
      </c>
      <c r="H961" t="str">
        <f t="shared" si="426"/>
        <v>7.24878416254411+3.526928697093i</v>
      </c>
      <c r="I961" t="str">
        <f t="shared" si="427"/>
        <v>324.762140564845i</v>
      </c>
      <c r="J961" t="str">
        <f t="shared" si="421"/>
        <v>-89.2152023536023+70.2385165225149i</v>
      </c>
      <c r="K961" t="str">
        <f t="shared" si="428"/>
        <v>1.76926720816299-2.24727884085161i</v>
      </c>
      <c r="L961" t="str">
        <f t="shared" si="429"/>
        <v>0.111674206399916-0.120209534132519i</v>
      </c>
      <c r="M961" t="str">
        <f t="shared" si="430"/>
        <v>1.88094141456291-2.36748837498413i</v>
      </c>
      <c r="N961" t="str">
        <f t="shared" si="431"/>
        <v>-0.366767033779409i</v>
      </c>
      <c r="O961" t="str">
        <f t="shared" si="432"/>
        <v>0.933491561674486-0.35859936458746i</v>
      </c>
      <c r="P961" t="str">
        <f t="shared" si="433"/>
        <v>0.066508438325514+0.35859936458746i</v>
      </c>
      <c r="Q961" t="str">
        <f t="shared" si="434"/>
        <v>-0.066508438325514+0.008167669191949i</v>
      </c>
      <c r="R961" t="str">
        <f t="shared" si="435"/>
        <v>-0.332833785780082-5.43266162824645i</v>
      </c>
      <c r="S961" t="str">
        <f t="shared" si="436"/>
        <v>0.0378587089993035i</v>
      </c>
      <c r="T961" t="str">
        <f t="shared" si="437"/>
        <v>0.205673555675465-0.0126006574409846i</v>
      </c>
      <c r="U961" t="str">
        <f t="shared" si="438"/>
        <v>0.00005-0.00291588697907544i</v>
      </c>
      <c r="V961" t="str">
        <f t="shared" si="439"/>
        <v>3.33333333333333E-06-0.00320747567698298i</v>
      </c>
      <c r="W961" t="str">
        <f t="shared" si="440"/>
        <v>0.0000144738178298447-0.00152746821605382i</v>
      </c>
      <c r="X961" t="str">
        <f t="shared" si="441"/>
        <v>0.0000584679133852395-0.00152536426349261i</v>
      </c>
      <c r="Y961" t="str">
        <f t="shared" si="442"/>
        <v>0.009+0.0519619424903752i</v>
      </c>
      <c r="Z961" t="str">
        <f t="shared" si="443"/>
        <v>-0.407350471436622-0.0893899253459131i</v>
      </c>
      <c r="AA961" t="str">
        <f t="shared" si="444"/>
        <v>48.2951920668257-268.902451932457i</v>
      </c>
      <c r="AB961" t="str">
        <f t="shared" si="445"/>
        <v>1.42076467795335-0.0870436111844617i</v>
      </c>
      <c r="AC961" t="str">
        <f t="shared" si="446"/>
        <v>3.46630038551474-3.52736779179259i</v>
      </c>
      <c r="AD961" t="str">
        <f t="shared" si="447"/>
        <v>0.213914698555178+0.192571944854967i</v>
      </c>
      <c r="AE961" t="str">
        <f t="shared" si="448"/>
        <v>-0.069924261529372-0.097566091456379i</v>
      </c>
      <c r="AF961" t="str">
        <f t="shared" si="449"/>
        <v>-13.2058757914184-3.29989318551674i</v>
      </c>
      <c r="AG961" t="str">
        <f t="shared" si="450"/>
        <v>1.2248531129431-0.174563234134386i</v>
      </c>
      <c r="AH961" t="str">
        <f t="shared" si="451"/>
        <v>0.30801995664638+1.28420071152921i</v>
      </c>
      <c r="AI961">
        <f t="shared" si="452"/>
        <v>2.4155837402251494</v>
      </c>
      <c r="AJ961">
        <f t="shared" si="453"/>
        <v>76.512206982956641</v>
      </c>
      <c r="AK961"/>
      <c r="AL961"/>
      <c r="AM961"/>
      <c r="AN961"/>
    </row>
    <row r="962" spans="1:40" x14ac:dyDescent="0.25">
      <c r="A962"/>
      <c r="B962">
        <f t="shared" si="454"/>
        <v>82800</v>
      </c>
      <c r="C962" s="186" t="str">
        <f t="shared" si="422"/>
        <v>-0.0000111476160634808+0.0295775627186687i</v>
      </c>
      <c r="D962" s="158" t="str">
        <f t="shared" si="423"/>
        <v>-5.95709142206244+0.22676131417646i</v>
      </c>
      <c r="E962" t="str">
        <f t="shared" si="424"/>
        <v>2870</v>
      </c>
      <c r="F962" t="str">
        <f t="shared" si="425"/>
        <v>0.777000777000777</v>
      </c>
      <c r="G962" t="str">
        <f t="shared" si="420"/>
        <v>0.777000777000777</v>
      </c>
      <c r="H962" t="str">
        <f t="shared" si="426"/>
        <v>7.25232563581673+3.52456003301151i</v>
      </c>
      <c r="I962" t="str">
        <f t="shared" si="427"/>
        <v>325.154839646544i</v>
      </c>
      <c r="J962" t="str">
        <f t="shared" si="421"/>
        <v>-89.4335088735703+70.3234482232676i</v>
      </c>
      <c r="K962" t="str">
        <f t="shared" si="428"/>
        <v>1.76656899345856-2.24662566674278i</v>
      </c>
      <c r="L962" t="str">
        <f t="shared" si="429"/>
        <v>0.11152934411237-0.120198767525579i</v>
      </c>
      <c r="M962" t="str">
        <f t="shared" si="430"/>
        <v>1.87809833757093-2.36682443426836i</v>
      </c>
      <c r="N962" t="str">
        <f t="shared" si="431"/>
        <v>-0.367210524751331i</v>
      </c>
      <c r="O962" t="str">
        <f t="shared" si="432"/>
        <v>0.933332434297429-0.359013324388436i</v>
      </c>
      <c r="P962" t="str">
        <f t="shared" si="433"/>
        <v>0.066667565702571+0.359013324388436i</v>
      </c>
      <c r="Q962" t="str">
        <f t="shared" si="434"/>
        <v>-0.066667565702571+0.00819720036289501i</v>
      </c>
      <c r="R962" t="str">
        <f t="shared" si="435"/>
        <v>-0.332832573714975-5.42605112201547i</v>
      </c>
      <c r="S962" t="str">
        <f t="shared" si="436"/>
        <v>0.0379044873656872i</v>
      </c>
      <c r="T962" t="str">
        <f t="shared" si="437"/>
        <v>0.205671686200008-0.0126158480852684i</v>
      </c>
      <c r="U962" t="str">
        <f t="shared" si="438"/>
        <v>0.00005-0.0029123653764437i</v>
      </c>
      <c r="V962" t="str">
        <f t="shared" si="439"/>
        <v>3.33333333333333E-06-0.00320360191408807i</v>
      </c>
      <c r="W962" t="str">
        <f t="shared" si="440"/>
        <v>0.0000144738157466874-0.00152562368656173i</v>
      </c>
      <c r="X962" t="str">
        <f t="shared" si="441"/>
        <v>0.0000583618018122316-0.00152352533175403i</v>
      </c>
      <c r="Y962" t="str">
        <f t="shared" si="442"/>
        <v>0.009+0.052024774343447i</v>
      </c>
      <c r="Z962" t="str">
        <f t="shared" si="443"/>
        <v>-0.406376522520576-0.0890704860207202i</v>
      </c>
      <c r="AA962" t="str">
        <f t="shared" si="444"/>
        <v>48.1749037353128-268.579778869579i</v>
      </c>
      <c r="AB962" t="str">
        <f t="shared" si="445"/>
        <v>1.42075176387362-0.0871485460690797i</v>
      </c>
      <c r="AC962" t="str">
        <f t="shared" si="446"/>
        <v>3.46204621758475-3.52634352926002i</v>
      </c>
      <c r="AD962" t="str">
        <f t="shared" si="447"/>
        <v>0.213998336019661+0.192800170614685i</v>
      </c>
      <c r="AE962" t="str">
        <f t="shared" si="448"/>
        <v>-0.0697910947153317-0.097410398672666i</v>
      </c>
      <c r="AF962" t="str">
        <f t="shared" si="449"/>
        <v>-13.2094170578792-3.29779871883505i</v>
      </c>
      <c r="AG962" t="str">
        <f t="shared" si="450"/>
        <v>1.22477150666564-0.174438735907717i</v>
      </c>
      <c r="AH962" t="str">
        <f t="shared" si="451"/>
        <v>0.307787101475018+1.28234658378496i</v>
      </c>
      <c r="AI962">
        <f t="shared" si="452"/>
        <v>2.4033595751938601</v>
      </c>
      <c r="AJ962">
        <f t="shared" si="453"/>
        <v>76.503256117747569</v>
      </c>
      <c r="AK962"/>
      <c r="AL962"/>
      <c r="AM962"/>
      <c r="AN962"/>
    </row>
    <row r="963" spans="1:40" x14ac:dyDescent="0.25">
      <c r="A963"/>
      <c r="B963">
        <f t="shared" si="454"/>
        <v>82900</v>
      </c>
      <c r="C963" s="186" t="str">
        <f t="shared" si="422"/>
        <v>-0.0000111207381600966+0.0295418841247834i</v>
      </c>
      <c r="D963" s="158" t="str">
        <f t="shared" si="423"/>
        <v>-5.95709121599852+0.226487778290006i</v>
      </c>
      <c r="E963" t="str">
        <f t="shared" si="424"/>
        <v>2870</v>
      </c>
      <c r="F963" t="str">
        <f t="shared" si="425"/>
        <v>0.777000777000777</v>
      </c>
      <c r="G963" t="str">
        <f t="shared" si="420"/>
        <v>0.777000777000777</v>
      </c>
      <c r="H963" t="str">
        <f t="shared" si="426"/>
        <v>7.25585808457117+3.52219227075814i</v>
      </c>
      <c r="I963" t="str">
        <f t="shared" si="427"/>
        <v>325.547538728242i</v>
      </c>
      <c r="J963" t="str">
        <f t="shared" si="421"/>
        <v>-89.652079208064+70.4083799240204i</v>
      </c>
      <c r="K963" t="str">
        <f t="shared" si="428"/>
        <v>1.7638757486431-2.24597027372569i</v>
      </c>
      <c r="L963" t="str">
        <f t="shared" si="429"/>
        <v>0.111384682784677-0.120187840653015i</v>
      </c>
      <c r="M963" t="str">
        <f t="shared" si="430"/>
        <v>1.87526043142778-2.3661581143787i</v>
      </c>
      <c r="N963" t="str">
        <f t="shared" si="431"/>
        <v>-0.367654015723253i</v>
      </c>
      <c r="O963" t="str">
        <f t="shared" si="432"/>
        <v>0.933173123348592-0.359427213577148i</v>
      </c>
      <c r="P963" t="str">
        <f t="shared" si="433"/>
        <v>0.066826876651408+0.359427213577148i</v>
      </c>
      <c r="Q963" t="str">
        <f t="shared" si="434"/>
        <v>-0.066826876651408+0.00822680214610499i</v>
      </c>
      <c r="R963" t="str">
        <f t="shared" si="435"/>
        <v>-0.332831360169328-5.41945650422149i</v>
      </c>
      <c r="S963" t="str">
        <f t="shared" si="436"/>
        <v>0.0379502657320709i</v>
      </c>
      <c r="T963" t="str">
        <f t="shared" si="437"/>
        <v>0.205669814458606-0.0126310385623926i</v>
      </c>
      <c r="U963" t="str">
        <f t="shared" si="438"/>
        <v>0.00005-0.00290885226983762i</v>
      </c>
      <c r="V963" t="str">
        <f t="shared" si="439"/>
        <v>3.33333333333333E-06-0.00319973749682137i</v>
      </c>
      <c r="W963" t="str">
        <f t="shared" si="440"/>
        <v>0.0000144738136610134-0.00152378360736872i</v>
      </c>
      <c r="X963" t="str">
        <f t="shared" si="441"/>
        <v>0.0000582560735724678-0.00152169082578003i</v>
      </c>
      <c r="Y963" t="str">
        <f t="shared" si="442"/>
        <v>0.009+0.0520876061965188i</v>
      </c>
      <c r="Z963" t="str">
        <f t="shared" si="443"/>
        <v>-0.405406044232889-0.0887526065640476i</v>
      </c>
      <c r="AA963" t="str">
        <f t="shared" si="444"/>
        <v>48.0550680581475-268.257872688406i</v>
      </c>
      <c r="AB963" t="str">
        <f t="shared" si="445"/>
        <v>1.42073883414106-0.0872534797989821i</v>
      </c>
      <c r="AC963" t="str">
        <f t="shared" si="446"/>
        <v>3.45779978982343-3.52531571898722i</v>
      </c>
      <c r="AD963" t="str">
        <f t="shared" si="447"/>
        <v>0.214082070282914+0.193028355686489i</v>
      </c>
      <c r="AE963" t="str">
        <f t="shared" si="448"/>
        <v>-0.0696583955466356-0.0972552038598749i</v>
      </c>
      <c r="AF963" t="str">
        <f t="shared" si="449"/>
        <v>-13.2129493005697-3.29570449246813i</v>
      </c>
      <c r="AG963" t="str">
        <f t="shared" si="450"/>
        <v>1.22469015837135-0.174314620146271i</v>
      </c>
      <c r="AH963" t="str">
        <f t="shared" si="451"/>
        <v>0.307554511254776+1.28049760344886i</v>
      </c>
      <c r="AI963">
        <f t="shared" si="452"/>
        <v>2.391151814780375</v>
      </c>
      <c r="AJ963">
        <f t="shared" si="453"/>
        <v>76.494321098828294</v>
      </c>
      <c r="AK963"/>
      <c r="AL963"/>
      <c r="AM963"/>
      <c r="AN963"/>
    </row>
    <row r="964" spans="1:40" x14ac:dyDescent="0.25">
      <c r="A964"/>
      <c r="B964">
        <f t="shared" si="454"/>
        <v>83000</v>
      </c>
      <c r="C964" s="186" t="str">
        <f t="shared" si="422"/>
        <v>-0.0000110939573472073+0.029506291503377i</v>
      </c>
      <c r="D964" s="158" t="str">
        <f t="shared" si="423"/>
        <v>-5.95709101067895+0.22621490152589i</v>
      </c>
      <c r="E964" t="str">
        <f t="shared" si="424"/>
        <v>2870</v>
      </c>
      <c r="F964" t="str">
        <f t="shared" si="425"/>
        <v>0.777000777000777</v>
      </c>
      <c r="G964" t="str">
        <f t="shared" si="420"/>
        <v>0.777000777000777</v>
      </c>
      <c r="H964" t="str">
        <f t="shared" si="426"/>
        <v>7.25938153556852+3.51982542132752i</v>
      </c>
      <c r="I964" t="str">
        <f t="shared" si="427"/>
        <v>325.940237809941i</v>
      </c>
      <c r="J964" t="str">
        <f t="shared" si="421"/>
        <v>-89.8709133570833+70.493311624773i</v>
      </c>
      <c r="K964" t="str">
        <f t="shared" si="428"/>
        <v>1.76118746587878-2.24531267581916i</v>
      </c>
      <c r="L964" t="str">
        <f t="shared" si="429"/>
        <v>0.111240222314422-0.120176754188899i</v>
      </c>
      <c r="M964" t="str">
        <f t="shared" si="430"/>
        <v>1.8724276881932-2.36548943000806i</v>
      </c>
      <c r="N964" t="str">
        <f t="shared" si="431"/>
        <v>-0.368097506695174i</v>
      </c>
      <c r="O964" t="str">
        <f t="shared" si="432"/>
        <v>0.933013628859311-0.359841032072192i</v>
      </c>
      <c r="P964" t="str">
        <f t="shared" si="433"/>
        <v>0.0669863711406889+0.359841032072192i</v>
      </c>
      <c r="Q964" t="str">
        <f t="shared" si="434"/>
        <v>-0.0669863711406889+0.00825647462298201i</v>
      </c>
      <c r="R964" t="str">
        <f t="shared" si="435"/>
        <v>-0.332830145143235-5.41287771743597i</v>
      </c>
      <c r="S964" t="str">
        <f t="shared" si="436"/>
        <v>0.0379960440984546i</v>
      </c>
      <c r="T964" t="str">
        <f t="shared" si="437"/>
        <v>0.205667940451239-0.0126462288721574i</v>
      </c>
      <c r="U964" t="str">
        <f t="shared" si="438"/>
        <v>0.00005-0.00290534762854865i</v>
      </c>
      <c r="V964" t="str">
        <f t="shared" si="439"/>
        <v>3.33333333333333E-06-0.00319588239140352i</v>
      </c>
      <c r="W964" t="str">
        <f t="shared" si="440"/>
        <v>0.0000144738115728228-0.00152194796238939i</v>
      </c>
      <c r="X964" t="str">
        <f t="shared" si="441"/>
        <v>0.000058150726822204-0.00151986072962686i</v>
      </c>
      <c r="Y964" t="str">
        <f t="shared" si="442"/>
        <v>0.009+0.0521504380495906i</v>
      </c>
      <c r="Z964" t="str">
        <f t="shared" si="443"/>
        <v>-0.404439020219343-0.0884362773935908i</v>
      </c>
      <c r="AA964" t="str">
        <f t="shared" si="444"/>
        <v>47.9356827510383-267.936730697696i</v>
      </c>
      <c r="AB964" t="str">
        <f t="shared" si="445"/>
        <v>1.42072588875552-0.0873584123727888i</v>
      </c>
      <c r="AC964" t="str">
        <f t="shared" si="446"/>
        <v>3.45356109034861-3.5242843829134i</v>
      </c>
      <c r="AD964" t="str">
        <f t="shared" si="447"/>
        <v>0.214165901331766+0.193256500053965i</v>
      </c>
      <c r="AE964" t="str">
        <f t="shared" si="448"/>
        <v>-0.0695261618521252-0.0971005045912698i</v>
      </c>
      <c r="AF964" t="str">
        <f t="shared" si="449"/>
        <v>-13.2164725462475-3.29361051980163i</v>
      </c>
      <c r="AG964" t="str">
        <f t="shared" si="450"/>
        <v>1.22460906671658-0.174190885536017i</v>
      </c>
      <c r="AH964" t="str">
        <f t="shared" si="451"/>
        <v>0.307322187319113+1.27865374979399i</v>
      </c>
      <c r="AI964">
        <f t="shared" si="452"/>
        <v>2.3789604193895344</v>
      </c>
      <c r="AJ964">
        <f t="shared" si="453"/>
        <v>76.485401829347026</v>
      </c>
      <c r="AK964"/>
      <c r="AL964"/>
      <c r="AM964"/>
      <c r="AN964"/>
    </row>
    <row r="965" spans="1:40" x14ac:dyDescent="0.25">
      <c r="A965"/>
      <c r="B965">
        <f t="shared" si="454"/>
        <v>83100</v>
      </c>
      <c r="C965" s="186" t="str">
        <f t="shared" si="422"/>
        <v>-0.0000110672731577511+0.0294707845440797i</v>
      </c>
      <c r="D965" s="158" t="str">
        <f t="shared" si="423"/>
        <v>-5.95709080610017+0.225942681504611i</v>
      </c>
      <c r="E965" t="str">
        <f t="shared" si="424"/>
        <v>2870</v>
      </c>
      <c r="F965" t="str">
        <f t="shared" si="425"/>
        <v>0.777000777000777</v>
      </c>
      <c r="G965" t="str">
        <f t="shared" ref="G965:G1028" si="455">IF($C$11=$C$7,$C$24,F965)</f>
        <v>0.777000777000777</v>
      </c>
      <c r="H965" t="str">
        <f t="shared" si="426"/>
        <v>7.26289601549149+3.51745949561958i</v>
      </c>
      <c r="I965" t="str">
        <f t="shared" si="427"/>
        <v>326.33293689164i</v>
      </c>
      <c r="J965" t="str">
        <f t="shared" ref="J965:J1028" si="456">IMSUM(COMPLEX(0,2*PI()*B965*$C$113*$C$112),COMPLEX(0,2*PI()*B965*$C$113*$C$111),COMPLEX(0,2*PI()*B965*$C$28*10^-12*$C$111),COMPLEX(-1*2*PI()*B965*2*PI()*B965*$C$113*$C$112*$C$28*10^-12*$C$111,0),COMPLEX(1,0))</f>
        <v>-90.0900113206283+70.5782433255258i</v>
      </c>
      <c r="K965" t="str">
        <f t="shared" si="428"/>
        <v>1.75850413732069-2.24465288697964i</v>
      </c>
      <c r="L965" t="str">
        <f t="shared" si="429"/>
        <v>0.111095962597841-0.120165508805309i</v>
      </c>
      <c r="M965" t="str">
        <f t="shared" si="430"/>
        <v>1.86960009991853-2.36481839578495i</v>
      </c>
      <c r="N965" t="str">
        <f t="shared" si="431"/>
        <v>-0.368540997667096i</v>
      </c>
      <c r="O965" t="str">
        <f t="shared" si="432"/>
        <v>0.932853950860953-0.360254779792178i</v>
      </c>
      <c r="P965" t="str">
        <f t="shared" si="433"/>
        <v>0.067146049139047+0.360254779792178i</v>
      </c>
      <c r="Q965" t="str">
        <f t="shared" si="434"/>
        <v>-0.067146049139047+0.00828621787491801i</v>
      </c>
      <c r="R965" t="str">
        <f t="shared" si="435"/>
        <v>-0.33282892863667-5.40631470450637i</v>
      </c>
      <c r="S965" t="str">
        <f t="shared" si="436"/>
        <v>0.0380418224648381i</v>
      </c>
      <c r="T965" t="str">
        <f t="shared" si="437"/>
        <v>0.205666064177875-0.0126614190143585i</v>
      </c>
      <c r="U965" t="str">
        <f t="shared" si="438"/>
        <v>0.00005-0.0029018514220161i</v>
      </c>
      <c r="V965" t="str">
        <f t="shared" si="439"/>
        <v>3.33333333333333E-06-0.00319203656421772i</v>
      </c>
      <c r="W965" t="str">
        <f t="shared" si="440"/>
        <v>0.0000144738094821156-0.00152011673561572i</v>
      </c>
      <c r="X965" t="str">
        <f t="shared" si="441"/>
        <v>0.0000580457597287617-0.00151803502742719i</v>
      </c>
      <c r="Y965" t="str">
        <f t="shared" si="442"/>
        <v>0.009+0.0522132699026624i</v>
      </c>
      <c r="Z965" t="str">
        <f t="shared" si="443"/>
        <v>-0.403475434221026-0.0881214889978832i</v>
      </c>
      <c r="AA965" t="str">
        <f t="shared" si="444"/>
        <v>47.816745544163-267.616350218492i</v>
      </c>
      <c r="AB965" t="str">
        <f t="shared" si="445"/>
        <v>1.42071292771678-0.0874633437890884i</v>
      </c>
      <c r="AC965" t="str">
        <f t="shared" si="446"/>
        <v>3.44933010726554-3.52324954288142i</v>
      </c>
      <c r="AD965" t="str">
        <f t="shared" si="447"/>
        <v>0.214249829153041+0.19348460370059i</v>
      </c>
      <c r="AE965" t="str">
        <f t="shared" si="448"/>
        <v>-0.0693943914730424-0.0969462984556866i</v>
      </c>
      <c r="AF965" t="str">
        <f t="shared" si="449"/>
        <v>-13.2199868215917-3.29151681411497i</v>
      </c>
      <c r="AG965" t="str">
        <f t="shared" si="450"/>
        <v>1.22452823036612-0.174067530768649i</v>
      </c>
      <c r="AH965" t="str">
        <f t="shared" si="451"/>
        <v>0.307090130979867+1.27681500219941i</v>
      </c>
      <c r="AI965">
        <f t="shared" si="452"/>
        <v>2.36678534955269</v>
      </c>
      <c r="AJ965">
        <f t="shared" si="453"/>
        <v>76.47649821299504</v>
      </c>
      <c r="AK965"/>
      <c r="AL965"/>
      <c r="AM965"/>
      <c r="AN965"/>
    </row>
    <row r="966" spans="1:40" x14ac:dyDescent="0.25">
      <c r="A966"/>
      <c r="B966">
        <f t="shared" si="454"/>
        <v>83200</v>
      </c>
      <c r="C966" s="186" t="str">
        <f t="shared" ref="C966:C1029" si="457">IMPRODUCT(COMPLEX(-1,0),IMDIV(IMPRODUCT(G966,COMPLEX($C$100+$C$101,0)),COMPLEX($C$100,2*PI()*B966*$C$103*$C$102*(2*$C$100+$C$101))))</f>
        <v>-0.0000110406851274719+0.0294353629380138i</v>
      </c>
      <c r="D966" s="158" t="str">
        <f t="shared" ref="D966:D1029" si="458">IMPRODUCT(COMPLEX($C$106,0),IMSUB(C966,G966))</f>
        <v>-5.9570906022586+0.225671115858106i</v>
      </c>
      <c r="E966" t="str">
        <f t="shared" ref="E966:E1029" si="459">IMDIV(COMPLEX($C$20*10^3,0),COMPLEX(1,2*PI()*B966*$C$20*1000*$C$29*10^-12))</f>
        <v>2870</v>
      </c>
      <c r="F966" t="str">
        <f t="shared" ref="F966:F1029" si="460">IMDIV(COMPLEX($C$22*1000,0),IMSUM(COMPLEX($C$22*1000,0),E966))</f>
        <v>0.777000777000777</v>
      </c>
      <c r="G966" t="str">
        <f t="shared" si="455"/>
        <v>0.777000777000777</v>
      </c>
      <c r="H966" t="str">
        <f t="shared" ref="H966:H1029" si="461">IMPRODUCT(COMPLEX($C$108,0),IMPRODUCT(COMPLEX(-1,0),D966),IMDIV(COMPLEX(0,2*PI()*B966*$C$109*$C$110),COMPLEX(1,2*PI()*B966*$C$109*$C$110)))</f>
        <v>7.26640155094438+3.51509450444029i</v>
      </c>
      <c r="I966" t="str">
        <f t="shared" ref="I966:I1029" si="462">COMPLEX(0,2*PI()*B966*$C$113*$C$112*$C$114)</f>
        <v>326.725635973339i</v>
      </c>
      <c r="J966" t="str">
        <f t="shared" si="456"/>
        <v>-90.3093730986988+70.6631750262785i</v>
      </c>
      <c r="K966" t="str">
        <f t="shared" ref="K966:K1029" si="463">IMDIV(I966,J966)</f>
        <v>1.75582575511712-2.24399092110152i</v>
      </c>
      <c r="L966" t="str">
        <f t="shared" ref="L966:L1029" si="464">IMDIV(COMPLEX($C$117,0),COMPLEX(1,2*PI()*B966*$C$115*$C$116))</f>
        <v>0.110951903529826-0.120154105172327i</v>
      </c>
      <c r="M966" t="str">
        <f t="shared" ref="M966:M1029" si="465">IMSUM(K966,L966)</f>
        <v>1.86677765864695-2.36414502627385i</v>
      </c>
      <c r="N966" t="str">
        <f t="shared" ref="N966:N1029" si="466">COMPLEX(0,-2*PI()*B966*$C$43)</f>
        <v>-0.368984488639018i</v>
      </c>
      <c r="O966" t="str">
        <f t="shared" ref="O966:O1029" si="467">IMEXP(N966)</f>
        <v>0.932694089384926-0.360668456655726i</v>
      </c>
      <c r="P966" t="str">
        <f t="shared" ref="P966:P1029" si="468">IMSUB(COMPLEX(1,0),O966)</f>
        <v>0.067305910615074+0.360668456655726i</v>
      </c>
      <c r="Q966" t="str">
        <f t="shared" ref="Q966:Q1029" si="469">IMSUM(COMPLEX(0,2*PI()*B966*$C$43),O966,COMPLEX(-1,0))</f>
        <v>-0.067305910615074+0.008316031983292i</v>
      </c>
      <c r="R966" t="str">
        <f t="shared" ref="R966:R1029" si="470">IMDIV(P966,Q966)</f>
        <v>-0.332827710649432-5.3997674085553i</v>
      </c>
      <c r="S966" t="str">
        <f t="shared" ref="S966:S1029" si="471">IMDIV(COMPLEX(0,2*PI()*B966*$C$123),COMPLEX($C$124,0))</f>
        <v>0.0380876008312218i</v>
      </c>
      <c r="T966" t="str">
        <f t="shared" ref="T966:T1029" si="472">IMPRODUCT(R966,S966)</f>
        <v>0.205664185638495-0.012676608988785i</v>
      </c>
      <c r="U966" t="str">
        <f t="shared" ref="U966:U1029" si="473">IMDIV(COMPLEX(1,2*PI()*B966*$C$16*10^-3*$C$15*10^-6),COMPLEX(0,2*PI()*B966*$C$15*10^-6))</f>
        <v>0.0000500000000000001-0.00289836361982619i</v>
      </c>
      <c r="V966" t="str">
        <f t="shared" ref="V966:V1029" si="474">IMSUM(COMPLEX($C$18*10^-3,0),IMDIV(COMPLEX(1,0),COMPLEX(0,2*PI()*B966*($C$17*1*10^-6))))</f>
        <v>3.33333333333333E-06-0.0031881999818088i</v>
      </c>
      <c r="W966" t="str">
        <f t="shared" ref="W966:W1029" si="475">IMDIV(IMPRODUCT(U966,V966),IMSUM(U966,V966))</f>
        <v>0.0000144738073888917-0.0015182899111167i</v>
      </c>
      <c r="X966" t="str">
        <f t="shared" ref="X966:X1029" si="476">IMDIV(IMPRODUCT(COMPLEX($C$19,0),W966),IMSUM(COMPLEX($C$19,0),W966))</f>
        <v>0.0000579411704704542-0.00151621370338966i</v>
      </c>
      <c r="Y966" t="str">
        <f t="shared" ref="Y966:Y1029" si="477">COMPLEX($C$13*10^-3,2*PI()*B966*$C$12*0.000001)</f>
        <v>0.009+0.0522761017557342i</v>
      </c>
      <c r="Z966" t="str">
        <f t="shared" ref="Z966:Z1029" si="478">IMPRODUCT(COMPLEX($C$6,0),IMDIV(X966,IMSUM(X966,Y966)))</f>
        <v>-0.402515270073672-0.0878082319356855i</v>
      </c>
      <c r="AA966" t="str">
        <f t="shared" ref="AA966:AA1029" si="479">IMDIV(COMPLEX($C$6,0),IMSUM(X966,Y966))</f>
        <v>47.6982541820596-267.296728584059i</v>
      </c>
      <c r="AB966" t="str">
        <f t="shared" ref="AB966:AB1029" si="480">IMPRODUCT(COMPLEX($C$119,0),T966)</f>
        <v>1.42069995102472-0.0875682740464242i</v>
      </c>
      <c r="AC966" t="str">
        <f t="shared" ref="AC966:AC1029" si="481">IMSUM(COMPLEX(1,0),IMPRODUCT(AB966,M966))</f>
        <v>3.44510682866752-3.52221122063873i</v>
      </c>
      <c r="AD966" t="str">
        <f t="shared" ref="AD966:AD1029" si="482">IMDIV(AB966,AC966)</f>
        <v>0.214333853733543+0.193712666609737i</v>
      </c>
      <c r="AE966" t="str">
        <f t="shared" ref="AE966:AE1029" si="483">IMPRODUCT(AD966,AA966,X966)</f>
        <v>-0.0692630822629399-0.0967925830574136i</v>
      </c>
      <c r="AF966" t="str">
        <f t="shared" ref="AF966:AF1029" si="484">IMSUB(D966,H966)</f>
        <v>-13.223492153203-3.28942338858218i</v>
      </c>
      <c r="AG966" t="str">
        <f t="shared" ref="AG966:AG1029" si="485">IMSUM(COMPLEX(1,0),IMPRODUCT(AD966,AA966,COMPLEX($C$127,0)))</f>
        <v>1.22444764799311-0.173944554541547i</v>
      </c>
      <c r="AH966" t="str">
        <f t="shared" ref="AH966:AH1029" si="486">IMDIV(IMPRODUCT(AE966,AF966),AG966)</f>
        <v>0.306858343527415+1.27498134014953i</v>
      </c>
      <c r="AI966">
        <f t="shared" ref="AI966:AI1029" si="487">20*LOG10(IMABS(AH966))</f>
        <v>2.3546265659272136</v>
      </c>
      <c r="AJ966">
        <f t="shared" ref="AJ966:AJ1029" si="488">IMARGUMENT(AH966)*180/PI()</f>
        <v>76.46761015400665</v>
      </c>
      <c r="AK966"/>
      <c r="AL966"/>
      <c r="AM966"/>
      <c r="AN966"/>
    </row>
    <row r="967" spans="1:40" x14ac:dyDescent="0.25">
      <c r="A967"/>
      <c r="B967">
        <f t="shared" si="454"/>
        <v>83300</v>
      </c>
      <c r="C967" s="186" t="str">
        <f t="shared" si="457"/>
        <v>-0.0000110141927948982+0.029400026377785i</v>
      </c>
      <c r="D967" s="158" t="str">
        <f t="shared" si="458"/>
        <v>-5.95709039915072+0.225400202229685i</v>
      </c>
      <c r="E967" t="str">
        <f t="shared" si="459"/>
        <v>2870</v>
      </c>
      <c r="F967" t="str">
        <f t="shared" si="460"/>
        <v>0.777000777000777</v>
      </c>
      <c r="G967" t="str">
        <f t="shared" si="455"/>
        <v>0.777000777000777</v>
      </c>
      <c r="H967" t="str">
        <f t="shared" si="461"/>
        <v>7.26989816845338+3.51273045850217i</v>
      </c>
      <c r="I967" t="str">
        <f t="shared" si="462"/>
        <v>327.118335055037i</v>
      </c>
      <c r="J967" t="str">
        <f t="shared" si="456"/>
        <v>-90.5289986912951+70.7481067270312i</v>
      </c>
      <c r="K967" t="str">
        <f t="shared" si="463"/>
        <v>1.75315231140969-2.24332679201731i</v>
      </c>
      <c r="L967" t="str">
        <f t="shared" si="464"/>
        <v>0.110808045003941-0.120142543958049i</v>
      </c>
      <c r="M967" t="str">
        <f t="shared" si="465"/>
        <v>1.86396035641363-2.36346933597536i</v>
      </c>
      <c r="N967" t="str">
        <f t="shared" si="466"/>
        <v>-0.36942797961094i</v>
      </c>
      <c r="O967" t="str">
        <f t="shared" si="467"/>
        <v>0.932534044462672-0.361082062581473i</v>
      </c>
      <c r="P967" t="str">
        <f t="shared" si="468"/>
        <v>0.067465955537328+0.361082062581473i</v>
      </c>
      <c r="Q967" t="str">
        <f t="shared" si="469"/>
        <v>-0.067465955537328+0.00834591702946696i</v>
      </c>
      <c r="R967" t="str">
        <f t="shared" si="470"/>
        <v>-0.332826491181527-5.39323577297833i</v>
      </c>
      <c r="S967" t="str">
        <f t="shared" si="471"/>
        <v>0.0381333791976055i</v>
      </c>
      <c r="T967" t="str">
        <f t="shared" si="472"/>
        <v>0.205662304833074-0.0126917987952337i</v>
      </c>
      <c r="U967" t="str">
        <f t="shared" si="473"/>
        <v>0.0000500000000000001-0.00289488419171115i</v>
      </c>
      <c r="V967" t="str">
        <f t="shared" si="474"/>
        <v>3.33333333333333E-06-0.00318437261088226i</v>
      </c>
      <c r="W967" t="str">
        <f t="shared" si="475"/>
        <v>0.0000144738052931511-0.00151646747303779i</v>
      </c>
      <c r="X967" t="str">
        <f t="shared" si="476"/>
        <v>0.0000578369572365033-0.00151439674179843i</v>
      </c>
      <c r="Y967" t="str">
        <f t="shared" si="477"/>
        <v>0.009+0.052338933608806i</v>
      </c>
      <c r="Z967" t="str">
        <f t="shared" si="478"/>
        <v>-0.401558511707013-0.0874964968353787i</v>
      </c>
      <c r="AA967" t="str">
        <f t="shared" si="479"/>
        <v>47.5802064235154-266.977863139809i</v>
      </c>
      <c r="AB967" t="str">
        <f t="shared" si="480"/>
        <v>1.42068695867916-0.0876732031433924i</v>
      </c>
      <c r="AC967" t="str">
        <f t="shared" si="481"/>
        <v>3.44089124263566-3.52116943783737i</v>
      </c>
      <c r="AD967" t="str">
        <f t="shared" si="482"/>
        <v>0.214417975060068+0.193940688764674i</v>
      </c>
      <c r="AE967" t="str">
        <f t="shared" si="483"/>
        <v>-0.0691322320876029-0.096639356016067i</v>
      </c>
      <c r="AF967" t="str">
        <f t="shared" si="484"/>
        <v>-13.2269885676041-3.28733025627248i</v>
      </c>
      <c r="AG967" t="str">
        <f t="shared" si="485"/>
        <v>1.22436731827902-0.173821955557755i</v>
      </c>
      <c r="AH967" t="str">
        <f t="shared" si="486"/>
        <v>0.306626826230966+1.27315274323344i</v>
      </c>
      <c r="AI967">
        <f t="shared" si="487"/>
        <v>2.3424840292959077</v>
      </c>
      <c r="AJ967">
        <f t="shared" si="488"/>
        <v>76.458737557153285</v>
      </c>
      <c r="AK967"/>
      <c r="AL967"/>
      <c r="AM967"/>
      <c r="AN967"/>
    </row>
    <row r="968" spans="1:40" x14ac:dyDescent="0.25">
      <c r="A968"/>
      <c r="B968">
        <f t="shared" si="454"/>
        <v>83400</v>
      </c>
      <c r="C968" s="186" t="str">
        <f t="shared" si="457"/>
        <v>-0.0000109877957013236+0.0293647745574732i</v>
      </c>
      <c r="D968" s="158" t="str">
        <f t="shared" si="458"/>
        <v>-5.957090196773+0.225129938273961i</v>
      </c>
      <c r="E968" t="str">
        <f t="shared" si="459"/>
        <v>2870</v>
      </c>
      <c r="F968" t="str">
        <f t="shared" si="460"/>
        <v>0.777000777000777</v>
      </c>
      <c r="G968" t="str">
        <f t="shared" si="455"/>
        <v>0.777000777000777</v>
      </c>
      <c r="H968" t="str">
        <f t="shared" si="461"/>
        <v>7.27338589446662+3.510367368425i</v>
      </c>
      <c r="I968" t="str">
        <f t="shared" si="462"/>
        <v>327.511034136736i</v>
      </c>
      <c r="J968" t="str">
        <f t="shared" si="456"/>
        <v>-90.7488880984169+70.833038427784i</v>
      </c>
      <c r="K968" t="str">
        <f t="shared" si="463"/>
        <v>1.75048379833362-2.24266051349788i</v>
      </c>
      <c r="L968" t="str">
        <f t="shared" si="464"/>
        <v>0.110664386912426-0.120130825828581i</v>
      </c>
      <c r="M968" t="str">
        <f t="shared" si="465"/>
        <v>1.86114818524605-2.36279133932646i</v>
      </c>
      <c r="N968" t="str">
        <f t="shared" si="466"/>
        <v>-0.369871470582862i</v>
      </c>
      <c r="O968" t="str">
        <f t="shared" si="467"/>
        <v>0.932373816125669-0.36149559748807i</v>
      </c>
      <c r="P968" t="str">
        <f t="shared" si="468"/>
        <v>0.0676261838743309+0.36149559748807i</v>
      </c>
      <c r="Q968" t="str">
        <f t="shared" si="469"/>
        <v>-0.0676261838743309+0.00837587309479204i</v>
      </c>
      <c r="R968" t="str">
        <f t="shared" si="470"/>
        <v>-0.332825270232949-5.38671974144253i</v>
      </c>
      <c r="S968" t="str">
        <f t="shared" si="471"/>
        <v>0.0381791575639892i</v>
      </c>
      <c r="T968" t="str">
        <f t="shared" si="472"/>
        <v>0.205660421761586-0.012706988433501i</v>
      </c>
      <c r="U968" t="str">
        <f t="shared" si="473"/>
        <v>0.0000500000000000001-0.00289141310754842i</v>
      </c>
      <c r="V968" t="str">
        <f t="shared" si="474"/>
        <v>3.33333333333333E-06-0.00318055441830327i</v>
      </c>
      <c r="W968" t="str">
        <f t="shared" si="475"/>
        <v>0.000014473803194894-0.00151464940560051i</v>
      </c>
      <c r="X968" t="str">
        <f t="shared" si="476"/>
        <v>0.0000577331182269636-0.00151258412701274i</v>
      </c>
      <c r="Y968" t="str">
        <f t="shared" si="477"/>
        <v>0.009+0.0524017654618777i</v>
      </c>
      <c r="Z968" t="str">
        <f t="shared" si="478"/>
        <v>-0.40060514314414-0.0871862743943666i</v>
      </c>
      <c r="AA968" t="str">
        <f t="shared" si="479"/>
        <v>47.4626000414608-266.659751243241i</v>
      </c>
      <c r="AB968" t="str">
        <f t="shared" si="480"/>
        <v>1.42067395067992-0.0877781310785865i</v>
      </c>
      <c r="AC968" t="str">
        <f t="shared" si="481"/>
        <v>3.43668333723952-3.52012421603442i</v>
      </c>
      <c r="AD968" t="str">
        <f t="shared" si="482"/>
        <v>0.214502193119401+0.194168670148559i</v>
      </c>
      <c r="AE968" t="str">
        <f t="shared" si="483"/>
        <v>-0.0690018388249679-0.0964866149664722i</v>
      </c>
      <c r="AF968" t="str">
        <f t="shared" si="484"/>
        <v>-13.2304760912396-3.28523743015104i</v>
      </c>
      <c r="AG968" t="str">
        <f t="shared" si="485"/>
        <v>1.22428723991354-0.173699732525951i</v>
      </c>
      <c r="AH968" t="str">
        <f t="shared" si="486"/>
        <v>0.306395580338787+1.2713291911443i</v>
      </c>
      <c r="AI968">
        <f t="shared" si="487"/>
        <v>2.3303577005666991</v>
      </c>
      <c r="AJ968">
        <f t="shared" si="488"/>
        <v>76.449880327740615</v>
      </c>
      <c r="AK968"/>
      <c r="AL968"/>
      <c r="AM968"/>
      <c r="AN968"/>
    </row>
    <row r="969" spans="1:40" x14ac:dyDescent="0.25">
      <c r="A969"/>
      <c r="B969">
        <f t="shared" si="454"/>
        <v>83500</v>
      </c>
      <c r="C969" s="186" t="str">
        <f t="shared" si="457"/>
        <v>-0.0000109614933907868+0.0293296071726237i</v>
      </c>
      <c r="D969" s="158" t="str">
        <f t="shared" si="458"/>
        <v>-5.95708999512196+0.224860321656782i</v>
      </c>
      <c r="E969" t="str">
        <f t="shared" si="459"/>
        <v>2870</v>
      </c>
      <c r="F969" t="str">
        <f t="shared" si="460"/>
        <v>0.777000777000777</v>
      </c>
      <c r="G969" t="str">
        <f t="shared" si="455"/>
        <v>0.777000777000777</v>
      </c>
      <c r="H969" t="str">
        <f t="shared" si="461"/>
        <v>7.27686475535429+3.50800524473649i</v>
      </c>
      <c r="I969" t="str">
        <f t="shared" si="462"/>
        <v>327.903733218435i</v>
      </c>
      <c r="J969" t="str">
        <f t="shared" si="456"/>
        <v>-90.9690413200644+70.9179701285367i</v>
      </c>
      <c r="K969" t="str">
        <f t="shared" si="463"/>
        <v>1.74782020801782-2.24199209925268i</v>
      </c>
      <c r="L969" t="str">
        <f t="shared" si="464"/>
        <v>0.110520929146211-0.120118951448042i</v>
      </c>
      <c r="M969" t="str">
        <f t="shared" si="465"/>
        <v>1.85834113716403-2.36211105070072i</v>
      </c>
      <c r="N969" t="str">
        <f t="shared" si="466"/>
        <v>-0.370314961554784i</v>
      </c>
      <c r="O969" t="str">
        <f t="shared" si="467"/>
        <v>0.932213404405432-0.36190906129418i</v>
      </c>
      <c r="P969" t="str">
        <f t="shared" si="468"/>
        <v>0.067786595594568+0.36190906129418i</v>
      </c>
      <c r="Q969" t="str">
        <f t="shared" si="469"/>
        <v>-0.067786595594568+0.008405900260604i</v>
      </c>
      <c r="R969" t="str">
        <f t="shared" si="470"/>
        <v>-0.33282404780356-5.38021925788485i</v>
      </c>
      <c r="S969" t="str">
        <f t="shared" si="471"/>
        <v>0.0382249359303729i</v>
      </c>
      <c r="T969" t="str">
        <f t="shared" si="472"/>
        <v>0.205658536424007-0.0127221779033784i</v>
      </c>
      <c r="U969" t="str">
        <f t="shared" si="473"/>
        <v>0.0000500000000000001-0.00288795033735974i</v>
      </c>
      <c r="V969" t="str">
        <f t="shared" si="474"/>
        <v>3.33333333333333E-06-0.00317674537109572i</v>
      </c>
      <c r="W969" t="str">
        <f t="shared" si="475"/>
        <v>0.0000144738010941202-0.00151283569310194i</v>
      </c>
      <c r="X969" t="str">
        <f t="shared" si="476"/>
        <v>0.0000576296516526421-0.00151077584346641i</v>
      </c>
      <c r="Y969" t="str">
        <f t="shared" si="477"/>
        <v>0.009+0.0524645973149495i</v>
      </c>
      <c r="Z969" t="str">
        <f t="shared" si="478"/>
        <v>-0.399655148500833-0.0868775553784765i</v>
      </c>
      <c r="AA969" t="str">
        <f t="shared" si="479"/>
        <v>47.3454328228594-266.342390263871i</v>
      </c>
      <c r="AB969" t="str">
        <f t="shared" si="480"/>
        <v>1.42066092702683-0.0878830578505664i</v>
      </c>
      <c r="AC969" t="str">
        <f t="shared" si="481"/>
        <v>3.43248310053735-3.51907557669228i</v>
      </c>
      <c r="AD969" t="str">
        <f t="shared" si="482"/>
        <v>0.214586507898311+0.194396610744451i</v>
      </c>
      <c r="AE969" t="str">
        <f t="shared" si="483"/>
        <v>-0.0688719003650358-0.0963343575585419i</v>
      </c>
      <c r="AF969" t="str">
        <f t="shared" si="484"/>
        <v>-13.2339547504763-3.28314492307971i</v>
      </c>
      <c r="AG969" t="str">
        <f t="shared" si="485"/>
        <v>1.22420741159453-0.173577884160413i</v>
      </c>
      <c r="AH969" t="str">
        <f t="shared" si="486"/>
        <v>0.306164607078393+1.26951066367869i</v>
      </c>
      <c r="AI969">
        <f t="shared" si="487"/>
        <v>2.3182475407719827</v>
      </c>
      <c r="AJ969">
        <f t="shared" si="488"/>
        <v>76.441038371606865</v>
      </c>
      <c r="AK969"/>
      <c r="AL969"/>
      <c r="AM969"/>
      <c r="AN969"/>
    </row>
    <row r="970" spans="1:40" x14ac:dyDescent="0.25">
      <c r="A970"/>
      <c r="B970">
        <f t="shared" si="454"/>
        <v>83600</v>
      </c>
      <c r="C970" s="186" t="str">
        <f t="shared" si="457"/>
        <v>-0.0000109352854100519+0.0292945239202385i</v>
      </c>
      <c r="D970" s="158" t="str">
        <f t="shared" si="458"/>
        <v>-5.9570897941941+0.224591350055162i</v>
      </c>
      <c r="E970" t="str">
        <f t="shared" si="459"/>
        <v>2870</v>
      </c>
      <c r="F970" t="str">
        <f t="shared" si="460"/>
        <v>0.777000777000777</v>
      </c>
      <c r="G970" t="str">
        <f t="shared" si="455"/>
        <v>0.777000777000777</v>
      </c>
      <c r="H970" t="str">
        <f t="shared" si="461"/>
        <v>7.28033477740881+3.50564409787277i</v>
      </c>
      <c r="I970" t="str">
        <f t="shared" si="462"/>
        <v>328.296432300133i</v>
      </c>
      <c r="J970" t="str">
        <f t="shared" si="456"/>
        <v>-91.1894583562376+71.0029018292895i</v>
      </c>
      <c r="K970" t="str">
        <f t="shared" si="463"/>
        <v>1.74516153258517-2.24132156292993i</v>
      </c>
      <c r="L970" t="str">
        <f t="shared" si="464"/>
        <v>0.11037767159493-0.120106921478571i</v>
      </c>
      <c r="M970" t="str">
        <f t="shared" si="465"/>
        <v>1.8555392041801-2.3614284844085i</v>
      </c>
      <c r="N970" t="str">
        <f t="shared" si="466"/>
        <v>-0.370758452526706i</v>
      </c>
      <c r="O970" t="str">
        <f t="shared" si="467"/>
        <v>0.932052809333511-0.362322453918482i</v>
      </c>
      <c r="P970" t="str">
        <f t="shared" si="468"/>
        <v>0.067947190666489+0.362322453918482i</v>
      </c>
      <c r="Q970" t="str">
        <f t="shared" si="469"/>
        <v>-0.067947190666489+0.00843599860822397i</v>
      </c>
      <c r="R970" t="str">
        <f t="shared" si="470"/>
        <v>-0.332822823893358-5.37373426651046i</v>
      </c>
      <c r="S970" t="str">
        <f t="shared" si="471"/>
        <v>0.0382707142967566i</v>
      </c>
      <c r="T970" t="str">
        <f t="shared" si="472"/>
        <v>0.205656648820313-0.0127373672046624i</v>
      </c>
      <c r="U970" t="str">
        <f t="shared" si="473"/>
        <v>0.0000499999999999999-0.00288449585131027i</v>
      </c>
      <c r="V970" t="str">
        <f t="shared" si="474"/>
        <v>3.33333333333333E-06-0.0031729454364413i</v>
      </c>
      <c r="W970" t="str">
        <f t="shared" si="475"/>
        <v>0.0000144737989908297-0.00151102631991432i</v>
      </c>
      <c r="X970" t="str">
        <f t="shared" si="476"/>
        <v>0.0000575265557350241-0.00150897187566748i</v>
      </c>
      <c r="Y970" t="str">
        <f t="shared" si="477"/>
        <v>0.009+0.0525274291680213i</v>
      </c>
      <c r="Z970" t="str">
        <f t="shared" si="478"/>
        <v>-0.398708511984964-0.0865703306213785i</v>
      </c>
      <c r="AA970" t="str">
        <f t="shared" si="479"/>
        <v>47.2287025686036-266.025777583166i</v>
      </c>
      <c r="AB970" t="str">
        <f t="shared" si="480"/>
        <v>1.42064788771973-0.0879879834579262i</v>
      </c>
      <c r="AC970" t="str">
        <f t="shared" si="481"/>
        <v>3.4282905205764-3.51802354117907i</v>
      </c>
      <c r="AD970" t="str">
        <f t="shared" si="482"/>
        <v>0.214670919383561+0.194624510535302i</v>
      </c>
      <c r="AE970" t="str">
        <f t="shared" si="483"/>
        <v>-0.0687424146097988-0.0961825814571624i</v>
      </c>
      <c r="AF970" t="str">
        <f t="shared" si="484"/>
        <v>-13.2374245716029-3.28105274781761i</v>
      </c>
      <c r="AG970" t="str">
        <f t="shared" si="485"/>
        <v>1.224127832028-0.173456409181001i</v>
      </c>
      <c r="AH970" t="str">
        <f t="shared" si="486"/>
        <v>0.305933907656798+1.26769714073596i</v>
      </c>
      <c r="AI970">
        <f t="shared" si="487"/>
        <v>2.3061535110680533</v>
      </c>
      <c r="AJ970">
        <f t="shared" si="488"/>
        <v>76.432211595118346</v>
      </c>
      <c r="AK970"/>
      <c r="AL970"/>
      <c r="AM970"/>
      <c r="AN970"/>
    </row>
    <row r="971" spans="1:40" x14ac:dyDescent="0.25">
      <c r="A971"/>
      <c r="B971">
        <f t="shared" si="454"/>
        <v>83700</v>
      </c>
      <c r="C971" s="186" t="str">
        <f t="shared" si="457"/>
        <v>-0.0000109091713085889+0.029259524498768i</v>
      </c>
      <c r="D971" s="158" t="str">
        <f t="shared" si="458"/>
        <v>-5.957089593986+0.224323021157221i</v>
      </c>
      <c r="E971" t="str">
        <f t="shared" si="459"/>
        <v>2870</v>
      </c>
      <c r="F971" t="str">
        <f t="shared" si="460"/>
        <v>0.777000777000777</v>
      </c>
      <c r="G971" t="str">
        <f t="shared" si="455"/>
        <v>0.777000777000777</v>
      </c>
      <c r="H971" t="str">
        <f t="shared" si="461"/>
        <v>7.28379598684496+3.50328393817916i</v>
      </c>
      <c r="I971" t="str">
        <f t="shared" si="462"/>
        <v>328.689131381832i</v>
      </c>
      <c r="J971" t="str">
        <f t="shared" si="456"/>
        <v>-91.4101392069364+71.0878335300422i</v>
      </c>
      <c r="K971" t="str">
        <f t="shared" si="463"/>
        <v>1.74250776415269-2.24064891811692i</v>
      </c>
      <c r="L971" t="str">
        <f t="shared" si="464"/>
        <v>0.110234614146922-0.120094736580326i</v>
      </c>
      <c r="M971" t="str">
        <f t="shared" si="465"/>
        <v>1.85274237829961-2.36074365469725i</v>
      </c>
      <c r="N971" t="str">
        <f t="shared" si="466"/>
        <v>-0.371201943498628i</v>
      </c>
      <c r="O971" t="str">
        <f t="shared" si="467"/>
        <v>0.931892030941492-0.362735775279668i</v>
      </c>
      <c r="P971" t="str">
        <f t="shared" si="468"/>
        <v>0.068107969058508+0.362735775279668i</v>
      </c>
      <c r="Q971" t="str">
        <f t="shared" si="469"/>
        <v>-0.068107969058508+0.00846616821896001i</v>
      </c>
      <c r="R971" t="str">
        <f t="shared" si="470"/>
        <v>-0.33282159850228-5.36726471179112i</v>
      </c>
      <c r="S971" t="str">
        <f t="shared" si="471"/>
        <v>0.0383164926631403i</v>
      </c>
      <c r="T971" t="str">
        <f t="shared" si="472"/>
        <v>0.205654758950476-0.0127525563371472i</v>
      </c>
      <c r="U971" t="str">
        <f t="shared" si="473"/>
        <v>0.0000499999999999999-0.00288104961970774i</v>
      </c>
      <c r="V971" t="str">
        <f t="shared" si="474"/>
        <v>3.33333333333333E-06-0.00316915458167852i</v>
      </c>
      <c r="W971" t="str">
        <f t="shared" si="475"/>
        <v>0.0000144737968850227-0.00150922127048455i</v>
      </c>
      <c r="X971" t="str">
        <f t="shared" si="476"/>
        <v>0.000057423828706195-0.00150717220819768i</v>
      </c>
      <c r="Y971" t="str">
        <f t="shared" si="477"/>
        <v>0.009+0.0525902610210931i</v>
      </c>
      <c r="Z971" t="str">
        <f t="shared" si="478"/>
        <v>-0.397765217895826-0.0862645910239961i</v>
      </c>
      <c r="AA971" t="str">
        <f t="shared" si="479"/>
        <v>47.1124070934083-265.709910594483i</v>
      </c>
      <c r="AB971" t="str">
        <f t="shared" si="480"/>
        <v>1.42063483275843-0.0880929078992443i</v>
      </c>
      <c r="AC971" t="str">
        <f t="shared" si="481"/>
        <v>3.42410558539315-3.51696813076893i</v>
      </c>
      <c r="AD971" t="str">
        <f t="shared" si="482"/>
        <v>0.214755427561897+0.194852369503961i</v>
      </c>
      <c r="AE971" t="str">
        <f t="shared" si="483"/>
        <v>-0.0686133794731536-0.0960312843420717i</v>
      </c>
      <c r="AF971" t="str">
        <f t="shared" si="484"/>
        <v>-13.240885580831-3.27896091702194i</v>
      </c>
      <c r="AG971" t="str">
        <f t="shared" si="485"/>
        <v>1.22404849992799-0.173335306313116i</v>
      </c>
      <c r="AH971" t="str">
        <f t="shared" si="486"/>
        <v>0.305703483260745+1.26588860231766i</v>
      </c>
      <c r="AI971">
        <f t="shared" si="487"/>
        <v>2.2940755727349744</v>
      </c>
      <c r="AJ971">
        <f t="shared" si="488"/>
        <v>76.423399905166477</v>
      </c>
      <c r="AK971"/>
      <c r="AL971"/>
      <c r="AM971"/>
      <c r="AN971"/>
    </row>
    <row r="972" spans="1:40" x14ac:dyDescent="0.25">
      <c r="A972"/>
      <c r="B972">
        <f t="shared" si="454"/>
        <v>83800</v>
      </c>
      <c r="C972" s="186" t="str">
        <f t="shared" si="457"/>
        <v>-0.0000108831506385542+0.0292246086081015i</v>
      </c>
      <c r="D972" s="158" t="str">
        <f t="shared" si="458"/>
        <v>-5.95708939449419+0.224055332662112i</v>
      </c>
      <c r="E972" t="str">
        <f t="shared" si="459"/>
        <v>2870</v>
      </c>
      <c r="F972" t="str">
        <f t="shared" si="460"/>
        <v>0.777000777000777</v>
      </c>
      <c r="G972" t="str">
        <f t="shared" si="455"/>
        <v>0.777000777000777</v>
      </c>
      <c r="H972" t="str">
        <f t="shared" si="461"/>
        <v>7.28724840980004+3.50092477591063i</v>
      </c>
      <c r="I972" t="str">
        <f t="shared" si="462"/>
        <v>329.081830463531i</v>
      </c>
      <c r="J972" t="str">
        <f t="shared" si="456"/>
        <v>-91.6310838721608+71.172765230795i</v>
      </c>
      <c r="K972" t="str">
        <f t="shared" si="463"/>
        <v>1.7398588948317-2.23997417834018i</v>
      </c>
      <c r="L972" t="str">
        <f t="shared" si="464"/>
        <v>0.110091756689249-0.120082397411488i</v>
      </c>
      <c r="M972" t="str">
        <f t="shared" si="465"/>
        <v>1.84995065152095-2.36005657575167i</v>
      </c>
      <c r="N972" t="str">
        <f t="shared" si="466"/>
        <v>-0.37164543447055i</v>
      </c>
      <c r="O972" t="str">
        <f t="shared" si="467"/>
        <v>0.931731069260998-0.363149025296444i</v>
      </c>
      <c r="P972" t="str">
        <f t="shared" si="468"/>
        <v>0.068268930739002+0.363149025296444i</v>
      </c>
      <c r="Q972" t="str">
        <f t="shared" si="469"/>
        <v>-0.068268930739002+0.00849640917410599i</v>
      </c>
      <c r="R972" t="str">
        <f t="shared" si="470"/>
        <v>-0.332820371630253-5.36081053846373i</v>
      </c>
      <c r="S972" t="str">
        <f t="shared" si="471"/>
        <v>0.038362271029524i</v>
      </c>
      <c r="T972" t="str">
        <f t="shared" si="472"/>
        <v>0.205652866814474-0.0127677453006267i</v>
      </c>
      <c r="U972" t="str">
        <f t="shared" si="473"/>
        <v>0.0000499999999999999-0.00287761161300165i</v>
      </c>
      <c r="V972" t="str">
        <f t="shared" si="474"/>
        <v>3.33333333333333E-06-0.00316537277430181i</v>
      </c>
      <c r="W972" t="str">
        <f t="shared" si="475"/>
        <v>0.000014473794776699-0.0015074205293338i</v>
      </c>
      <c r="X972" t="str">
        <f t="shared" si="476"/>
        <v>0.0000573214688087662-0.00150537682571208i</v>
      </c>
      <c r="Y972" t="str">
        <f t="shared" si="477"/>
        <v>0.009+0.0526530928741649i</v>
      </c>
      <c r="Z972" t="str">
        <f t="shared" si="478"/>
        <v>-0.396825250623542-0.0859603275539368i</v>
      </c>
      <c r="AA972" t="str">
        <f t="shared" si="479"/>
        <v>46.9965442257066-265.394786702999i</v>
      </c>
      <c r="AB972" t="str">
        <f t="shared" si="480"/>
        <v>1.42062176214277-0.088197831173097i</v>
      </c>
      <c r="AC972" t="str">
        <f t="shared" si="481"/>
        <v>3.41992828301375-3.51590936664237i</v>
      </c>
      <c r="AD972" t="str">
        <f t="shared" si="482"/>
        <v>0.214840032420055+0.195080187633175i</v>
      </c>
      <c r="AE972" t="str">
        <f t="shared" si="483"/>
        <v>-0.068484792880827-0.0958804639077485i</v>
      </c>
      <c r="AF972" t="str">
        <f t="shared" si="484"/>
        <v>-13.2443378042942-3.27686944324852i</v>
      </c>
      <c r="AG972" t="str">
        <f t="shared" si="485"/>
        <v>1.22396941401653-0.173214574287682i</v>
      </c>
      <c r="AH972" t="str">
        <f t="shared" si="486"/>
        <v>0.305473335056907+1.26408502852693i</v>
      </c>
      <c r="AI972">
        <f t="shared" si="487"/>
        <v>2.2820136871761396</v>
      </c>
      <c r="AJ972">
        <f t="shared" si="488"/>
        <v>76.414603209165705</v>
      </c>
      <c r="AK972"/>
      <c r="AL972"/>
      <c r="AM972"/>
      <c r="AN972"/>
    </row>
    <row r="973" spans="1:40" x14ac:dyDescent="0.25">
      <c r="A973"/>
      <c r="B973">
        <f t="shared" si="454"/>
        <v>83900</v>
      </c>
      <c r="C973" s="186" t="str">
        <f t="shared" si="457"/>
        <v>-0.0000108572229547717+0.0291897759495593i</v>
      </c>
      <c r="D973" s="158" t="str">
        <f t="shared" si="458"/>
        <v>-5.95708919571528+0.223788282279955i</v>
      </c>
      <c r="E973" t="str">
        <f t="shared" si="459"/>
        <v>2870</v>
      </c>
      <c r="F973" t="str">
        <f t="shared" si="460"/>
        <v>0.777000777000777</v>
      </c>
      <c r="G973" t="str">
        <f t="shared" si="455"/>
        <v>0.777000777000777</v>
      </c>
      <c r="H973" t="str">
        <f t="shared" si="461"/>
        <v>7.29069207233394+3.49856662123259i</v>
      </c>
      <c r="I973" t="str">
        <f t="shared" si="462"/>
        <v>329.47452954523i</v>
      </c>
      <c r="J973" t="str">
        <f t="shared" si="456"/>
        <v>-91.8522923519109+71.2576969315477i</v>
      </c>
      <c r="K973" t="str">
        <f t="shared" si="463"/>
        <v>1.73721491672803-2.2392973570657i</v>
      </c>
      <c r="L973" t="str">
        <f t="shared" si="464"/>
        <v>0.1099490991077-0.120069904628262i</v>
      </c>
      <c r="M973" t="str">
        <f t="shared" si="465"/>
        <v>1.84716401583573-2.35936726169396i</v>
      </c>
      <c r="N973" t="str">
        <f t="shared" si="466"/>
        <v>-0.372088925442471i</v>
      </c>
      <c r="O973" t="str">
        <f t="shared" si="467"/>
        <v>0.931569924323689-0.363562203887529i</v>
      </c>
      <c r="P973" t="str">
        <f t="shared" si="468"/>
        <v>0.068430075676311+0.363562203887529i</v>
      </c>
      <c r="Q973" t="str">
        <f t="shared" si="469"/>
        <v>-0.068430075676311+0.008526721554942i</v>
      </c>
      <c r="R973" t="str">
        <f t="shared" si="470"/>
        <v>-0.332819143277171-5.35437169152872i</v>
      </c>
      <c r="S973" t="str">
        <f t="shared" si="471"/>
        <v>0.0384080493959077i</v>
      </c>
      <c r="T973" t="str">
        <f t="shared" si="472"/>
        <v>0.205650972412285-0.0127829340948933i</v>
      </c>
      <c r="U973" t="str">
        <f t="shared" si="473"/>
        <v>0.00005-0.00287418180178234i</v>
      </c>
      <c r="V973" t="str">
        <f t="shared" si="474"/>
        <v>3.33333333333333E-06-0.00316159998196058i</v>
      </c>
      <c r="W973" t="str">
        <f t="shared" si="475"/>
        <v>0.0000144737926658588-0.00150562408105702i</v>
      </c>
      <c r="X973" t="str">
        <f t="shared" si="476"/>
        <v>0.0000572194742957986-0.00150358571293859i</v>
      </c>
      <c r="Y973" t="str">
        <f t="shared" si="477"/>
        <v>0.009+0.0527159247272367i</v>
      </c>
      <c r="Z973" t="str">
        <f t="shared" si="478"/>
        <v>-0.395888594648415-0.0856575312449148i</v>
      </c>
      <c r="AA973" t="str">
        <f t="shared" si="479"/>
        <v>46.881111807546-265.08040332565i</v>
      </c>
      <c r="AB973" t="str">
        <f t="shared" si="480"/>
        <v>1.4206086758726-0.0883027532780502i</v>
      </c>
      <c r="AC973" t="str">
        <f t="shared" si="481"/>
        <v>3.41575860145424-3.51484726988665i</v>
      </c>
      <c r="AD973" t="str">
        <f t="shared" si="482"/>
        <v>0.214924733944757+0.19530796490559i</v>
      </c>
      <c r="AE973" t="str">
        <f t="shared" si="483"/>
        <v>-0.0683566527702933-0.0957301178632942i</v>
      </c>
      <c r="AF973" t="str">
        <f t="shared" si="484"/>
        <v>-13.2477812680492-3.27477833895264i</v>
      </c>
      <c r="AG973" t="str">
        <f t="shared" si="485"/>
        <v>1.22389057302361-0.173094211841109i</v>
      </c>
      <c r="AH973" t="str">
        <f t="shared" si="486"/>
        <v>0.305243464192114+1.26228639956779i</v>
      </c>
      <c r="AI973">
        <f t="shared" si="487"/>
        <v>2.2699678159172016</v>
      </c>
      <c r="AJ973">
        <f t="shared" si="488"/>
        <v>76.405821415049047</v>
      </c>
      <c r="AK973"/>
      <c r="AL973"/>
      <c r="AM973"/>
      <c r="AN973"/>
    </row>
    <row r="974" spans="1:40" x14ac:dyDescent="0.25">
      <c r="A974"/>
      <c r="B974">
        <f t="shared" si="454"/>
        <v>84000</v>
      </c>
      <c r="C974" s="186" t="str">
        <f t="shared" si="457"/>
        <v>-0.0000108313878147136+0.029155026225884i</v>
      </c>
      <c r="D974" s="158" t="str">
        <f t="shared" si="458"/>
        <v>-5.95708899764587+0.223521867731777i</v>
      </c>
      <c r="E974" t="str">
        <f t="shared" si="459"/>
        <v>2870</v>
      </c>
      <c r="F974" t="str">
        <f t="shared" si="460"/>
        <v>0.777000777000777</v>
      </c>
      <c r="G974" t="str">
        <f t="shared" si="455"/>
        <v>0.777000777000777</v>
      </c>
      <c r="H974" t="str">
        <f t="shared" si="461"/>
        <v>7.29412700042938+3.49620948422131i</v>
      </c>
      <c r="I974" t="str">
        <f t="shared" si="462"/>
        <v>329.867228626928i</v>
      </c>
      <c r="J974" t="str">
        <f t="shared" si="456"/>
        <v>-92.0737646461866+71.3426286323005i</v>
      </c>
      <c r="K974" t="str">
        <f t="shared" si="463"/>
        <v>1.73457582194219-2.23861846769916i</v>
      </c>
      <c r="L974" t="str">
        <f t="shared" si="464"/>
        <v>0.109806641286807-0.120057258884882i</v>
      </c>
      <c r="M974" t="str">
        <f t="shared" si="465"/>
        <v>1.844382463229-2.35867572658404i</v>
      </c>
      <c r="N974" t="str">
        <f t="shared" si="466"/>
        <v>-0.372532416414393i</v>
      </c>
      <c r="O974" t="str">
        <f t="shared" si="467"/>
        <v>0.931408596161257-0.36397531097166i</v>
      </c>
      <c r="P974" t="str">
        <f t="shared" si="468"/>
        <v>0.068591403838743+0.36397531097166i</v>
      </c>
      <c r="Q974" t="str">
        <f t="shared" si="469"/>
        <v>-0.068591403838743+0.00855710544273297i</v>
      </c>
      <c r="R974" t="str">
        <f t="shared" si="470"/>
        <v>-0.332817913443082-5.34794811624817i</v>
      </c>
      <c r="S974" t="str">
        <f t="shared" si="471"/>
        <v>0.0384538277622914i</v>
      </c>
      <c r="T974" t="str">
        <f t="shared" si="472"/>
        <v>0.205649075743878-0.0127981227197455i</v>
      </c>
      <c r="U974" t="str">
        <f t="shared" si="473"/>
        <v>0.00005-0.00287076015678022i</v>
      </c>
      <c r="V974" t="str">
        <f t="shared" si="474"/>
        <v>3.33333333333333E-06-0.00315783617245824i</v>
      </c>
      <c r="W974" t="str">
        <f t="shared" si="475"/>
        <v>0.0000144737905525019-0.00150383191032251i</v>
      </c>
      <c r="X974" t="str">
        <f t="shared" si="476"/>
        <v>0.0000571178434307281-0.00150179885467755i</v>
      </c>
      <c r="Y974" t="str">
        <f t="shared" si="477"/>
        <v>0.009+0.0527787565803085i</v>
      </c>
      <c r="Z974" t="str">
        <f t="shared" si="478"/>
        <v>-0.394955234540331-0.0853561931961894i</v>
      </c>
      <c r="AA974" t="str">
        <f t="shared" si="479"/>
        <v>46.7661076944861-264.766757891065i</v>
      </c>
      <c r="AB974" t="str">
        <f t="shared" si="480"/>
        <v>1.42059557394771-0.0884076742127121i</v>
      </c>
      <c r="AC974" t="str">
        <f t="shared" si="481"/>
        <v>3.41159652872062-3.51378186149597i</v>
      </c>
      <c r="AD974" t="str">
        <f t="shared" si="482"/>
        <v>0.215009532122716+0.195535701303749i</v>
      </c>
      <c r="AE974" t="str">
        <f t="shared" si="483"/>
        <v>-0.068228957090699-0.0955802439323192i</v>
      </c>
      <c r="AF974" t="str">
        <f t="shared" si="484"/>
        <v>-13.2512159980752-3.27268761648953i</v>
      </c>
      <c r="AG974" t="str">
        <f t="shared" si="485"/>
        <v>1.22381197568708-0.172974217715276i</v>
      </c>
      <c r="AH974" t="str">
        <f t="shared" si="486"/>
        <v>0.305013871793571+1.26049269574466i</v>
      </c>
      <c r="AI974">
        <f t="shared" si="487"/>
        <v>2.2579379206064663</v>
      </c>
      <c r="AJ974">
        <f t="shared" si="488"/>
        <v>76.397054431266227</v>
      </c>
      <c r="AK974"/>
      <c r="AL974"/>
      <c r="AM974"/>
      <c r="AN974"/>
    </row>
    <row r="975" spans="1:40" x14ac:dyDescent="0.25">
      <c r="A975"/>
      <c r="B975">
        <f t="shared" si="454"/>
        <v>84100</v>
      </c>
      <c r="C975" s="186" t="str">
        <f t="shared" si="457"/>
        <v>-0.0000108056447784812+0.0291203591412321i</v>
      </c>
      <c r="D975" s="158" t="str">
        <f t="shared" si="458"/>
        <v>-5.95708880028259+0.223256086749446i</v>
      </c>
      <c r="E975" t="str">
        <f t="shared" si="459"/>
        <v>2870</v>
      </c>
      <c r="F975" t="str">
        <f t="shared" si="460"/>
        <v>0.777000777000777</v>
      </c>
      <c r="G975" t="str">
        <f t="shared" si="455"/>
        <v>0.777000777000777</v>
      </c>
      <c r="H975" t="str">
        <f t="shared" si="461"/>
        <v>7.29755321999196+3.49385337486468i</v>
      </c>
      <c r="I975" t="str">
        <f t="shared" si="462"/>
        <v>330.259927708627i</v>
      </c>
      <c r="J975" t="str">
        <f t="shared" si="456"/>
        <v>-92.295500754988+71.4275603330532i</v>
      </c>
      <c r="K975" t="str">
        <f t="shared" si="463"/>
        <v>1.73194160256957-2.23793752358618i</v>
      </c>
      <c r="L975" t="str">
        <f t="shared" si="464"/>
        <v>0.109664383109851-0.12004446083361i</v>
      </c>
      <c r="M975" t="str">
        <f t="shared" si="465"/>
        <v>1.84160598567942-2.35798198441979i</v>
      </c>
      <c r="N975" t="str">
        <f t="shared" si="466"/>
        <v>-0.372975907386315i</v>
      </c>
      <c r="O975" t="str">
        <f t="shared" si="467"/>
        <v>0.931247084805435-0.364388346467584i</v>
      </c>
      <c r="P975" t="str">
        <f t="shared" si="468"/>
        <v>0.0687529151945649+0.364388346467584i</v>
      </c>
      <c r="Q975" t="str">
        <f t="shared" si="469"/>
        <v>-0.0687529151945649+0.00858756091873097i</v>
      </c>
      <c r="R975" t="str">
        <f t="shared" si="470"/>
        <v>-0.332816682127855-5.34153975814481i</v>
      </c>
      <c r="S975" t="str">
        <f t="shared" si="471"/>
        <v>0.038499606128675i</v>
      </c>
      <c r="T975" t="str">
        <f t="shared" si="472"/>
        <v>0.205647176809233-0.0128133111749748i</v>
      </c>
      <c r="U975" t="str">
        <f t="shared" si="473"/>
        <v>0.00005-0.0028673466488649i</v>
      </c>
      <c r="V975" t="str">
        <f t="shared" si="474"/>
        <v>3.33333333333333E-06-0.00315408131375139i</v>
      </c>
      <c r="W975" t="str">
        <f t="shared" si="475"/>
        <v>0.0000144737884366283-0.00150204400187149i</v>
      </c>
      <c r="X975" t="str">
        <f t="shared" si="476"/>
        <v>0.0000570165744872917-0.00150001623580128i</v>
      </c>
      <c r="Y975" t="str">
        <f t="shared" si="477"/>
        <v>0.009+0.0528415884333803i</v>
      </c>
      <c r="Z975" t="str">
        <f t="shared" si="478"/>
        <v>-0.394025154958121-0.0850563045720021i</v>
      </c>
      <c r="AA975" t="str">
        <f t="shared" si="479"/>
        <v>46.6515297554959-264.4538478395i</v>
      </c>
      <c r="AB975" t="str">
        <f t="shared" si="480"/>
        <v>1.42058245636796-0.0885125939756422i</v>
      </c>
      <c r="AC975" t="str">
        <f t="shared" si="481"/>
        <v>3.40744205280958-3.51271316237202i</v>
      </c>
      <c r="AD975" t="str">
        <f t="shared" si="482"/>
        <v>0.215094426940629+0.195763396810097i</v>
      </c>
      <c r="AE975" t="str">
        <f t="shared" si="483"/>
        <v>-0.0681017038027802-0.095430839852829i</v>
      </c>
      <c r="AF975" t="str">
        <f t="shared" si="484"/>
        <v>-13.2546420202746-3.27059728811523i</v>
      </c>
      <c r="AG975" t="str">
        <f t="shared" si="485"/>
        <v>1.22373362075263-0.172854590657489i</v>
      </c>
      <c r="AH975" t="str">
        <f t="shared" si="486"/>
        <v>0.304784558969055+1.25870389746159i</v>
      </c>
      <c r="AI975">
        <f t="shared" si="487"/>
        <v>2.2459239630133028</v>
      </c>
      <c r="AJ975">
        <f t="shared" si="488"/>
        <v>76.388302166779667</v>
      </c>
      <c r="AK975"/>
      <c r="AL975"/>
      <c r="AM975"/>
      <c r="AN975"/>
    </row>
    <row r="976" spans="1:40" x14ac:dyDescent="0.25">
      <c r="A976"/>
      <c r="B976">
        <f t="shared" si="454"/>
        <v>84200</v>
      </c>
      <c r="C976" s="186" t="str">
        <f t="shared" si="457"/>
        <v>-0.0000107799934087866+0.0290857744011653i</v>
      </c>
      <c r="D976" s="158" t="str">
        <f t="shared" si="458"/>
        <v>-5.9570886036221+0.222990937075601i</v>
      </c>
      <c r="E976" t="str">
        <f t="shared" si="459"/>
        <v>2870</v>
      </c>
      <c r="F976" t="str">
        <f t="shared" si="460"/>
        <v>0.777000777000777</v>
      </c>
      <c r="G976" t="str">
        <f t="shared" si="455"/>
        <v>0.777000777000777</v>
      </c>
      <c r="H976" t="str">
        <f t="shared" si="461"/>
        <v>7.3009707568504+3.49149830306271i</v>
      </c>
      <c r="I976" t="str">
        <f t="shared" si="462"/>
        <v>330.652626790326i</v>
      </c>
      <c r="J976" t="str">
        <f t="shared" si="456"/>
        <v>-92.517500678315+71.5124920338059i</v>
      </c>
      <c r="K976" t="str">
        <f t="shared" si="463"/>
        <v>1.72931225070063-2.23725453801249i</v>
      </c>
      <c r="L976" t="str">
        <f t="shared" si="464"/>
        <v>0.109522324458872-0.120031511124743i</v>
      </c>
      <c r="M976" t="str">
        <f t="shared" si="465"/>
        <v>1.8388345751595-2.35728604913723i</v>
      </c>
      <c r="N976" t="str">
        <f t="shared" si="466"/>
        <v>-0.373419398358237i</v>
      </c>
      <c r="O976" t="str">
        <f t="shared" si="467"/>
        <v>0.931085390287988-0.364801310294063i</v>
      </c>
      <c r="P976" t="str">
        <f t="shared" si="468"/>
        <v>0.068914609712012+0.364801310294063i</v>
      </c>
      <c r="Q976" t="str">
        <f t="shared" si="469"/>
        <v>-0.068914609712012+0.00861808806417402i</v>
      </c>
      <c r="R976" t="str">
        <f t="shared" si="470"/>
        <v>-0.332815449331434-5.33514656299988i</v>
      </c>
      <c r="S976" t="str">
        <f t="shared" si="471"/>
        <v>0.0385453844950587i</v>
      </c>
      <c r="T976" t="str">
        <f t="shared" si="472"/>
        <v>0.205645275608321-0.0128284994603758i</v>
      </c>
      <c r="U976" t="str">
        <f t="shared" si="473"/>
        <v>0.00005-0.0028639412490444i</v>
      </c>
      <c r="V976" t="str">
        <f t="shared" si="474"/>
        <v>3.33333333333333E-06-0.00315033537394884i</v>
      </c>
      <c r="W976" t="str">
        <f t="shared" si="475"/>
        <v>0.0000144737863182383-0.00150026034051769i</v>
      </c>
      <c r="X976" t="str">
        <f t="shared" si="476"/>
        <v>0.0000569156657494567-0.00149823784125371i</v>
      </c>
      <c r="Y976" t="str">
        <f t="shared" si="477"/>
        <v>0.009+0.0529044202864521i</v>
      </c>
      <c r="Z976" t="str">
        <f t="shared" si="478"/>
        <v>-0.39309834064899-0.0847578566010268i</v>
      </c>
      <c r="AA976" t="str">
        <f t="shared" si="479"/>
        <v>46.5373758728542-264.141670622783i</v>
      </c>
      <c r="AB976" t="str">
        <f t="shared" si="480"/>
        <v>1.42056932313315-0.0886175125654217i</v>
      </c>
      <c r="AC976" t="str">
        <f t="shared" si="481"/>
        <v>3.40329516170845-3.51164119332402i</v>
      </c>
      <c r="AD976" t="str">
        <f t="shared" si="482"/>
        <v>0.215179418385186+0.195991051406972i</v>
      </c>
      <c r="AE976" t="str">
        <f t="shared" si="483"/>
        <v>-0.0679748908787949-0.0952819033771157i</v>
      </c>
      <c r="AF976" t="str">
        <f t="shared" si="484"/>
        <v>-13.2580593604725-3.26850736598711i</v>
      </c>
      <c r="AG976" t="str">
        <f t="shared" si="485"/>
        <v>1.22365550697367-0.172735329420472i</v>
      </c>
      <c r="AH976" t="str">
        <f t="shared" si="486"/>
        <v>0.304555526807168+1.25691998522185i</v>
      </c>
      <c r="AI976">
        <f t="shared" si="487"/>
        <v>2.2339259050290408</v>
      </c>
      <c r="AJ976">
        <f t="shared" si="488"/>
        <v>76.379564531061675</v>
      </c>
      <c r="AK976"/>
      <c r="AL976"/>
      <c r="AM976"/>
      <c r="AN976"/>
    </row>
    <row r="977" spans="1:40" x14ac:dyDescent="0.25">
      <c r="A977"/>
      <c r="B977">
        <f t="shared" ref="B977:B1008" si="489">B976+100</f>
        <v>84300</v>
      </c>
      <c r="C977" s="186" t="str">
        <f t="shared" si="457"/>
        <v>-0.0000107544332709344+0.0290512717126426i</v>
      </c>
      <c r="D977" s="158" t="str">
        <f t="shared" si="458"/>
        <v>-5.95708840766104+0.222726416463593i</v>
      </c>
      <c r="E977" t="str">
        <f t="shared" si="459"/>
        <v>2870</v>
      </c>
      <c r="F977" t="str">
        <f t="shared" si="460"/>
        <v>0.777000777000777</v>
      </c>
      <c r="G977" t="str">
        <f t="shared" si="455"/>
        <v>0.777000777000777</v>
      </c>
      <c r="H977" t="str">
        <f t="shared" si="461"/>
        <v>7.30437963675653+3.48914427862818i</v>
      </c>
      <c r="I977" t="str">
        <f t="shared" si="462"/>
        <v>331.045325872024i</v>
      </c>
      <c r="J977" t="str">
        <f t="shared" si="456"/>
        <v>-92.7397644161676+71.5974237345587i</v>
      </c>
      <c r="K977" t="str">
        <f t="shared" si="463"/>
        <v>1.72668775842104-2.2365695242042i</v>
      </c>
      <c r="L977" t="str">
        <f t="shared" si="464"/>
        <v>0.10938046521468-0.120018410406615i</v>
      </c>
      <c r="M977" t="str">
        <f t="shared" si="465"/>
        <v>1.83606822363572-2.35658793461081i</v>
      </c>
      <c r="N977" t="str">
        <f t="shared" si="466"/>
        <v>-0.373862889330159i</v>
      </c>
      <c r="O977" t="str">
        <f t="shared" si="467"/>
        <v>0.93092351264072-0.365214202369874i</v>
      </c>
      <c r="P977" t="str">
        <f t="shared" si="468"/>
        <v>0.06907648735928+0.365214202369874i</v>
      </c>
      <c r="Q977" t="str">
        <f t="shared" si="469"/>
        <v>-0.06907648735928+0.00864868696028498i</v>
      </c>
      <c r="R977" t="str">
        <f t="shared" si="470"/>
        <v>-0.332814215053781-5.32876847685215i</v>
      </c>
      <c r="S977" t="str">
        <f t="shared" si="471"/>
        <v>0.0385911628614424i</v>
      </c>
      <c r="T977" t="str">
        <f t="shared" si="472"/>
        <v>0.205643372141122-0.0128436875757436i</v>
      </c>
      <c r="U977" t="str">
        <f t="shared" si="473"/>
        <v>0.00005-0.00286054392846427i</v>
      </c>
      <c r="V977" t="str">
        <f t="shared" si="474"/>
        <v>3.33333333333333E-06-0.00314659832131071i</v>
      </c>
      <c r="W977" t="str">
        <f t="shared" si="475"/>
        <v>0.0000144737841973316-0.00149848091114688i</v>
      </c>
      <c r="X977" t="str">
        <f t="shared" si="476"/>
        <v>0.0000568151155113445-0.00149646365604991i</v>
      </c>
      <c r="Y977" t="str">
        <f t="shared" si="477"/>
        <v>0.009+0.0529672521395239i</v>
      </c>
      <c r="Z977" t="str">
        <f t="shared" si="478"/>
        <v>-0.392174776447887-0.0844608405758176i</v>
      </c>
      <c r="AA977" t="str">
        <f t="shared" si="479"/>
        <v>46.4236439420486-263.830223704239i</v>
      </c>
      <c r="AB977" t="str">
        <f t="shared" si="480"/>
        <v>1.42055617424314-0.0887224299806353i</v>
      </c>
      <c r="AC977" t="str">
        <f t="shared" si="481"/>
        <v>3.39915584339564-3.51056597506946i</v>
      </c>
      <c r="AD977" t="str">
        <f t="shared" si="482"/>
        <v>0.215264506443059+0.196218665076621i</v>
      </c>
      <c r="AE977" t="str">
        <f t="shared" si="483"/>
        <v>-0.067848516302435-0.0951334322716457i</v>
      </c>
      <c r="AF977" t="str">
        <f t="shared" si="484"/>
        <v>-13.2614680444176-3.26641786216459i</v>
      </c>
      <c r="AG977" t="str">
        <f t="shared" si="485"/>
        <v>1.22357763311136-0.172616432762316i</v>
      </c>
      <c r="AH977" t="str">
        <f t="shared" si="486"/>
        <v>0.304326776377489+1.25514093962716i</v>
      </c>
      <c r="AI977">
        <f t="shared" si="487"/>
        <v>2.2219437086652545</v>
      </c>
      <c r="AJ977">
        <f t="shared" si="488"/>
        <v>76.370841434092128</v>
      </c>
      <c r="AK977"/>
      <c r="AL977"/>
      <c r="AM977"/>
      <c r="AN977"/>
    </row>
    <row r="978" spans="1:40" x14ac:dyDescent="0.25">
      <c r="A978"/>
      <c r="B978">
        <f t="shared" si="489"/>
        <v>84400</v>
      </c>
      <c r="C978" s="186" t="str">
        <f t="shared" si="457"/>
        <v>-0.0000107289639328023+0.0290168507840117i</v>
      </c>
      <c r="D978" s="158" t="str">
        <f t="shared" si="458"/>
        <v>-5.95708821239611+0.222462522677423i</v>
      </c>
      <c r="E978" t="str">
        <f t="shared" si="459"/>
        <v>2870</v>
      </c>
      <c r="F978" t="str">
        <f t="shared" si="460"/>
        <v>0.777000777000777</v>
      </c>
      <c r="G978" t="str">
        <f t="shared" si="455"/>
        <v>0.777000777000777</v>
      </c>
      <c r="H978" t="str">
        <f t="shared" si="461"/>
        <v>7.30777988538561+3.4867913112872i</v>
      </c>
      <c r="I978" t="str">
        <f t="shared" si="462"/>
        <v>331.438024953723i</v>
      </c>
      <c r="J978" t="str">
        <f t="shared" si="456"/>
        <v>-92.9622919685459+71.6823554353114i</v>
      </c>
      <c r="K978" t="str">
        <f t="shared" si="463"/>
        <v>1.72406811781191-2.23588249532799i</v>
      </c>
      <c r="L978" t="str">
        <f t="shared" si="464"/>
        <v>0.109238805256863-0.120005159325594i</v>
      </c>
      <c r="M978" t="str">
        <f t="shared" si="465"/>
        <v>1.83330692306877-2.35588765465358i</v>
      </c>
      <c r="N978" t="str">
        <f t="shared" si="466"/>
        <v>-0.374306380302081i</v>
      </c>
      <c r="O978" t="str">
        <f t="shared" si="467"/>
        <v>0.930761451895469-0.365627022613807i</v>
      </c>
      <c r="P978" t="str">
        <f t="shared" si="468"/>
        <v>0.069238548104531+0.365627022613807i</v>
      </c>
      <c r="Q978" t="str">
        <f t="shared" si="469"/>
        <v>-0.069238548104531+0.00867935768827405i</v>
      </c>
      <c r="R978" t="str">
        <f t="shared" si="470"/>
        <v>-0.33281297929479-5.32240544599592i</v>
      </c>
      <c r="S978" t="str">
        <f t="shared" si="471"/>
        <v>0.0386369412278261i</v>
      </c>
      <c r="T978" t="str">
        <f t="shared" si="472"/>
        <v>0.205641466407606-0.0128588755208705i</v>
      </c>
      <c r="U978" t="str">
        <f t="shared" si="473"/>
        <v>0.00005-0.00285715465840685i</v>
      </c>
      <c r="V978" t="str">
        <f t="shared" si="474"/>
        <v>3.33333333333333E-06-0.00314287012424754i</v>
      </c>
      <c r="W978" t="str">
        <f t="shared" si="475"/>
        <v>0.0000144737820739082-0.00149670569871647i</v>
      </c>
      <c r="X978" t="str">
        <f t="shared" si="476"/>
        <v>0.0000567149220771611-0.00149469366527568i</v>
      </c>
      <c r="Y978" t="str">
        <f t="shared" si="477"/>
        <v>0.009+0.0530300839925957i</v>
      </c>
      <c r="Z978" t="str">
        <f t="shared" si="478"/>
        <v>-0.391254447276914-0.0841652478522654i</v>
      </c>
      <c r="AA978" t="str">
        <f t="shared" si="479"/>
        <v>46.3103318716771-263.519504558639i</v>
      </c>
      <c r="AB978" t="str">
        <f t="shared" si="480"/>
        <v>1.42054300969772-0.0888273462198481i</v>
      </c>
      <c r="AC978" t="str">
        <f t="shared" si="481"/>
        <v>3.3950240858408-3.50948752823397i</v>
      </c>
      <c r="AD978" t="str">
        <f t="shared" si="482"/>
        <v>0.215349691100911+0.196446237801187i</v>
      </c>
      <c r="AE978" t="str">
        <f t="shared" si="483"/>
        <v>-0.0677225780687591-0.0949854243169496i</v>
      </c>
      <c r="AF978" t="str">
        <f t="shared" si="484"/>
        <v>-13.2648680977817-3.26432878860978i</v>
      </c>
      <c r="AG978" t="str">
        <f t="shared" si="485"/>
        <v>1.22349999793447-0.172497899446475i</v>
      </c>
      <c r="AH978" t="str">
        <f t="shared" si="486"/>
        <v>0.304098308730819+1.25336674137724i</v>
      </c>
      <c r="AI978">
        <f t="shared" si="487"/>
        <v>2.2099773360543322</v>
      </c>
      <c r="AJ978">
        <f t="shared" si="488"/>
        <v>76.362132786355275</v>
      </c>
      <c r="AK978"/>
      <c r="AL978"/>
      <c r="AM978"/>
      <c r="AN978"/>
    </row>
    <row r="979" spans="1:40" x14ac:dyDescent="0.25">
      <c r="A979"/>
      <c r="B979">
        <f t="shared" si="489"/>
        <v>84500</v>
      </c>
      <c r="C979" s="186" t="str">
        <f t="shared" si="457"/>
        <v>-0.0000107035849648236+0.028982511325001i</v>
      </c>
      <c r="D979" s="158" t="str">
        <f t="shared" si="458"/>
        <v>-5.95708801782402+0.222199253491674i</v>
      </c>
      <c r="E979" t="str">
        <f t="shared" si="459"/>
        <v>2870</v>
      </c>
      <c r="F979" t="str">
        <f t="shared" si="460"/>
        <v>0.777000777000777</v>
      </c>
      <c r="G979" t="str">
        <f t="shared" si="455"/>
        <v>0.777000777000777</v>
      </c>
      <c r="H979" t="str">
        <f t="shared" si="461"/>
        <v>7.31117152833637+3.48443941067983i</v>
      </c>
      <c r="I979" t="str">
        <f t="shared" si="462"/>
        <v>331.830724035422i</v>
      </c>
      <c r="J979" t="str">
        <f t="shared" si="456"/>
        <v>-93.1850833354498+71.7672871360641i</v>
      </c>
      <c r="K979" t="str">
        <f t="shared" si="463"/>
        <v>1.72145332094991-2.23519346449134i</v>
      </c>
      <c r="L979" t="str">
        <f t="shared" si="464"/>
        <v>0.1090973444638-0.119991758526094i</v>
      </c>
      <c r="M979" t="str">
        <f t="shared" si="465"/>
        <v>1.83055066541371-2.35518522301743i</v>
      </c>
      <c r="N979" t="str">
        <f t="shared" si="466"/>
        <v>-0.374749871274003i</v>
      </c>
      <c r="O979" t="str">
        <f t="shared" si="467"/>
        <v>0.930599208084111-0.366039770944668i</v>
      </c>
      <c r="P979" t="str">
        <f t="shared" si="468"/>
        <v>0.069400791915889+0.366039770944668i</v>
      </c>
      <c r="Q979" t="str">
        <f t="shared" si="469"/>
        <v>-0.069400791915889+0.008710100329335i</v>
      </c>
      <c r="R979" t="str">
        <f t="shared" si="470"/>
        <v>-0.332811742054491-5.31605741697994i</v>
      </c>
      <c r="S979" t="str">
        <f t="shared" si="471"/>
        <v>0.0386827195942097i</v>
      </c>
      <c r="T979" t="str">
        <f t="shared" si="472"/>
        <v>0.205639558407754-0.0128740632955543i</v>
      </c>
      <c r="U979" t="str">
        <f t="shared" si="473"/>
        <v>0.0000500000000000001-0.0028537734102904i</v>
      </c>
      <c r="V979" t="str">
        <f t="shared" si="474"/>
        <v>3.33333333333333E-06-0.00313915075131944i</v>
      </c>
      <c r="W979" t="str">
        <f t="shared" si="475"/>
        <v>0.0000144737799479684-0.00149493468825506i</v>
      </c>
      <c r="X979" t="str">
        <f t="shared" si="476"/>
        <v>0.0000566150837611242-0.00149292785408714i</v>
      </c>
      <c r="Y979" t="str">
        <f t="shared" si="477"/>
        <v>0.009+0.0530929158456675i</v>
      </c>
      <c r="Z979" t="str">
        <f t="shared" si="478"/>
        <v>-0.390337338144734-0.0838710698490602i</v>
      </c>
      <c r="AA979" t="str">
        <f t="shared" si="479"/>
        <v>46.1974375833486-263.209510672127i</v>
      </c>
      <c r="AB979" t="str">
        <f t="shared" si="480"/>
        <v>1.42052982949676-0.0889322612816633i</v>
      </c>
      <c r="AC979" t="str">
        <f t="shared" si="481"/>
        <v>3.39089987700522-3.50840587335213i</v>
      </c>
      <c r="AD979" t="str">
        <f t="shared" si="482"/>
        <v>0.215434972345394+0.196673769562717i</v>
      </c>
      <c r="AE979" t="str">
        <f t="shared" si="483"/>
        <v>-0.0675970741841129-0.0948378773075127i</v>
      </c>
      <c r="AF979" t="str">
        <f t="shared" si="484"/>
        <v>-13.2682595461604-3.26224015718816i</v>
      </c>
      <c r="AG979" t="str">
        <f t="shared" si="485"/>
        <v>1.22342260021937-0.172379728241721i</v>
      </c>
      <c r="AH979" t="str">
        <f t="shared" si="486"/>
        <v>0.303870124899391+1.2515973712691i</v>
      </c>
      <c r="AI979">
        <f t="shared" si="487"/>
        <v>2.1980267494482271</v>
      </c>
      <c r="AJ979">
        <f t="shared" si="488"/>
        <v>76.353438498835359</v>
      </c>
      <c r="AK979"/>
      <c r="AL979"/>
      <c r="AM979"/>
      <c r="AN979"/>
    </row>
    <row r="980" spans="1:40" x14ac:dyDescent="0.25">
      <c r="A980"/>
      <c r="B980">
        <f t="shared" si="489"/>
        <v>84600</v>
      </c>
      <c r="C980" s="186" t="str">
        <f t="shared" si="457"/>
        <v>-0.0000106782959399692+0.0289482530467113i</v>
      </c>
      <c r="D980" s="158" t="str">
        <f t="shared" si="458"/>
        <v>-5.9570878239415+0.221936606691453i</v>
      </c>
      <c r="E980" t="str">
        <f t="shared" si="459"/>
        <v>2870</v>
      </c>
      <c r="F980" t="str">
        <f t="shared" si="460"/>
        <v>0.777000777000777</v>
      </c>
      <c r="G980" t="str">
        <f t="shared" si="455"/>
        <v>0.777000777000777</v>
      </c>
      <c r="H980" t="str">
        <f t="shared" si="461"/>
        <v>7.3145545911312+3.48208858636063i</v>
      </c>
      <c r="I980" t="str">
        <f t="shared" si="462"/>
        <v>332.223423117121i</v>
      </c>
      <c r="J980" t="str">
        <f t="shared" si="456"/>
        <v>-93.4081385168794+71.8522188368168i</v>
      </c>
      <c r="K980" t="str">
        <f t="shared" si="463"/>
        <v>1.71884335990751-2.23450244474276i</v>
      </c>
      <c r="L980" t="str">
        <f t="shared" si="464"/>
        <v>0.108956082712669-0.119978208650571i</v>
      </c>
      <c r="M980" t="str">
        <f t="shared" si="465"/>
        <v>1.82779944262018-2.35448065339333i</v>
      </c>
      <c r="N980" t="str">
        <f t="shared" si="466"/>
        <v>-0.375193362245925i</v>
      </c>
      <c r="O980" t="str">
        <f t="shared" si="467"/>
        <v>0.930436781238556-0.366452447281276i</v>
      </c>
      <c r="P980" t="str">
        <f t="shared" si="468"/>
        <v>0.069563218761444+0.366452447281276i</v>
      </c>
      <c r="Q980" t="str">
        <f t="shared" si="469"/>
        <v>-0.069563218761444+0.00874091496464896i</v>
      </c>
      <c r="R980" t="str">
        <f t="shared" si="470"/>
        <v>-0.332810503332836-5.30972433660548i</v>
      </c>
      <c r="S980" t="str">
        <f t="shared" si="471"/>
        <v>0.0387284979605935i</v>
      </c>
      <c r="T980" t="str">
        <f t="shared" si="472"/>
        <v>0.205637648141539-0.0128892508995898i</v>
      </c>
      <c r="U980" t="str">
        <f t="shared" si="473"/>
        <v>0.0000500000000000002-0.00285040015566831i</v>
      </c>
      <c r="V980" t="str">
        <f t="shared" si="474"/>
        <v>3.33333333333333E-06-0.00313544017123513i</v>
      </c>
      <c r="W980" t="str">
        <f t="shared" si="475"/>
        <v>0.0000144737778195118-0.00149316786486207i</v>
      </c>
      <c r="X980" t="str">
        <f t="shared" si="476"/>
        <v>0.0000565155988873942-0.00149116620771032i</v>
      </c>
      <c r="Y980" t="str">
        <f t="shared" si="477"/>
        <v>0.009+0.0531557476987393i</v>
      </c>
      <c r="Z980" t="str">
        <f t="shared" si="478"/>
        <v>-0.389423434145991-0.0835782980471596i</v>
      </c>
      <c r="AA980" t="str">
        <f t="shared" si="479"/>
        <v>46.0849590115875-262.90023954217i</v>
      </c>
      <c r="AB980" t="str">
        <f t="shared" si="480"/>
        <v>1.42051663364008-0.0890371751646636i</v>
      </c>
      <c r="AC980" t="str">
        <f t="shared" si="481"/>
        <v>3.38678320484204-3.50732103086744i</v>
      </c>
      <c r="AD980" t="str">
        <f t="shared" si="482"/>
        <v>0.215520350163144+0.19690126034316i</v>
      </c>
      <c r="AE980" t="str">
        <f t="shared" si="483"/>
        <v>-0.0674720026660561-0.0946907890516707i</v>
      </c>
      <c r="AF980" t="str">
        <f t="shared" si="484"/>
        <v>-13.2716424150727-3.26015197966918i</v>
      </c>
      <c r="AG980" t="str">
        <f t="shared" si="485"/>
        <v>1.22334543874997-0.172261917922128i</v>
      </c>
      <c r="AH980" t="str">
        <f t="shared" si="486"/>
        <v>0.303642225897035+1.24983281019655i</v>
      </c>
      <c r="AI980">
        <f t="shared" si="487"/>
        <v>2.1860919112185679</v>
      </c>
      <c r="AJ980">
        <f t="shared" si="488"/>
        <v>76.344758483016264</v>
      </c>
      <c r="AK980"/>
      <c r="AL980"/>
      <c r="AM980"/>
      <c r="AN980"/>
    </row>
    <row r="981" spans="1:40" x14ac:dyDescent="0.25">
      <c r="A981"/>
      <c r="B981">
        <f t="shared" si="489"/>
        <v>84700</v>
      </c>
      <c r="C981" s="186" t="str">
        <f t="shared" si="457"/>
        <v>-0.000010653096433729+0.0289140756616077i</v>
      </c>
      <c r="D981" s="158" t="str">
        <f t="shared" si="458"/>
        <v>-5.95708763074529+0.221674580072326i</v>
      </c>
      <c r="E981" t="str">
        <f t="shared" si="459"/>
        <v>2870</v>
      </c>
      <c r="F981" t="str">
        <f t="shared" si="460"/>
        <v>0.777000777000777</v>
      </c>
      <c r="G981" t="str">
        <f t="shared" si="455"/>
        <v>0.777000777000777</v>
      </c>
      <c r="H981" t="str">
        <f t="shared" si="461"/>
        <v>7.31792909921625+3.47973884779927i</v>
      </c>
      <c r="I981" t="str">
        <f t="shared" si="462"/>
        <v>332.616122198819i</v>
      </c>
      <c r="J981" t="str">
        <f t="shared" si="456"/>
        <v>-93.6314575128346+71.9371505375696i</v>
      </c>
      <c r="K981" t="str">
        <f t="shared" si="463"/>
        <v>1.7162382267531-2.23380944907196i</v>
      </c>
      <c r="L981" t="str">
        <f t="shared" si="464"/>
        <v>0.108815019879456-0.119964510339527i</v>
      </c>
      <c r="M981" t="str">
        <f t="shared" si="465"/>
        <v>1.82505324663256-2.35377395941149i</v>
      </c>
      <c r="N981" t="str">
        <f t="shared" si="466"/>
        <v>-0.375636853217847i</v>
      </c>
      <c r="O981" t="str">
        <f t="shared" si="467"/>
        <v>0.93027417139075-0.366865051542462i</v>
      </c>
      <c r="P981" t="str">
        <f t="shared" si="468"/>
        <v>0.06972582860925+0.366865051542462i</v>
      </c>
      <c r="Q981" t="str">
        <f t="shared" si="469"/>
        <v>-0.06972582860925+0.00877180167538499i</v>
      </c>
      <c r="R981" t="str">
        <f t="shared" si="470"/>
        <v>-0.332809263129625-5.30340615192502i</v>
      </c>
      <c r="S981" t="str">
        <f t="shared" si="471"/>
        <v>0.0387742763269772i</v>
      </c>
      <c r="T981" t="str">
        <f t="shared" si="472"/>
        <v>0.205635735608932-0.0129044383327657i</v>
      </c>
      <c r="U981" t="str">
        <f t="shared" si="473"/>
        <v>0.0000500000000000001-0.00284703486622832i</v>
      </c>
      <c r="V981" t="str">
        <f t="shared" si="474"/>
        <v>3.33333333333333E-06-0.00313173835285114i</v>
      </c>
      <c r="W981" t="str">
        <f t="shared" si="475"/>
        <v>0.0000144737756885386-0.00149140521370725i</v>
      </c>
      <c r="X981" t="str">
        <f t="shared" si="476"/>
        <v>0.0000564164657900009-0.00148940871144072i</v>
      </c>
      <c r="Y981" t="str">
        <f t="shared" si="477"/>
        <v>0.009+0.0532185795518111i</v>
      </c>
      <c r="Z981" t="str">
        <f t="shared" si="478"/>
        <v>-0.388512720460703-0.0832869239892564i</v>
      </c>
      <c r="AA981" t="str">
        <f t="shared" si="479"/>
        <v>45.972894103735-262.591688677484i</v>
      </c>
      <c r="AB981" t="str">
        <f t="shared" si="480"/>
        <v>1.42050342212747-0.0891420878673892i</v>
      </c>
      <c r="AC981" t="str">
        <f t="shared" si="481"/>
        <v>3.38267405729657-3.50623302113253i</v>
      </c>
      <c r="AD981" t="str">
        <f t="shared" si="482"/>
        <v>0.215605824540787+0.197128710124365i</v>
      </c>
      <c r="AE981" t="str">
        <f t="shared" si="483"/>
        <v>-0.0673473615432861-0.0945441573714959i</v>
      </c>
      <c r="AF981" t="str">
        <f t="shared" si="484"/>
        <v>-13.2750167299615-3.25806426772694i</v>
      </c>
      <c r="AG981" t="str">
        <f t="shared" si="485"/>
        <v>1.22326851231764-0.172144467267038i</v>
      </c>
      <c r="AH981" t="str">
        <f t="shared" si="486"/>
        <v>0.303414612719419+1.24807303914954i</v>
      </c>
      <c r="AI981">
        <f t="shared" si="487"/>
        <v>2.1741727838557647</v>
      </c>
      <c r="AJ981">
        <f t="shared" si="488"/>
        <v>76.336092650876012</v>
      </c>
      <c r="AK981"/>
      <c r="AL981"/>
      <c r="AM981"/>
      <c r="AN981"/>
    </row>
    <row r="982" spans="1:40" x14ac:dyDescent="0.25">
      <c r="A982"/>
      <c r="B982">
        <f t="shared" si="489"/>
        <v>84800</v>
      </c>
      <c r="C982" s="186" t="str">
        <f t="shared" si="457"/>
        <v>-0.0000106279860240946+0.0288799788835117i</v>
      </c>
      <c r="D982" s="158" t="str">
        <f t="shared" si="458"/>
        <v>-5.95708743823214+0.221413171440256i</v>
      </c>
      <c r="E982" t="str">
        <f t="shared" si="459"/>
        <v>2870</v>
      </c>
      <c r="F982" t="str">
        <f t="shared" si="460"/>
        <v>0.777000777000777</v>
      </c>
      <c r="G982" t="str">
        <f t="shared" si="455"/>
        <v>0.777000777000777</v>
      </c>
      <c r="H982" t="str">
        <f t="shared" si="461"/>
        <v>7.3212950779616+3.47739020438109i</v>
      </c>
      <c r="I982" t="str">
        <f t="shared" si="462"/>
        <v>333.008821280518i</v>
      </c>
      <c r="J982" t="str">
        <f t="shared" si="456"/>
        <v>-93.8550403233155+72.0220822383224i</v>
      </c>
      <c r="K982" t="str">
        <f t="shared" si="463"/>
        <v>1.7136379135512-2.23311449041016i</v>
      </c>
      <c r="L982" t="str">
        <f t="shared" si="464"/>
        <v>0.108674155838962-0.119950664231515i</v>
      </c>
      <c r="M982" t="str">
        <f t="shared" si="465"/>
        <v>1.82231206939016-2.35306515464167i</v>
      </c>
      <c r="N982" t="str">
        <f t="shared" si="466"/>
        <v>-0.376080344189769i</v>
      </c>
      <c r="O982" t="str">
        <f t="shared" si="467"/>
        <v>0.930111378572677-0.367277583647075i</v>
      </c>
      <c r="P982" t="str">
        <f t="shared" si="468"/>
        <v>0.069888621427323+0.367277583647075i</v>
      </c>
      <c r="Q982" t="str">
        <f t="shared" si="469"/>
        <v>-0.069888621427323+0.00880276054269397i</v>
      </c>
      <c r="R982" t="str">
        <f t="shared" si="470"/>
        <v>-0.332808021444916-5.297102810241i</v>
      </c>
      <c r="S982" t="str">
        <f t="shared" si="471"/>
        <v>0.0388200546933608i</v>
      </c>
      <c r="T982" t="str">
        <f t="shared" si="472"/>
        <v>0.205633820809911-0.0129196255948808i</v>
      </c>
      <c r="U982" t="str">
        <f t="shared" si="473"/>
        <v>0.0000500000000000001-0.00284367751379173i</v>
      </c>
      <c r="V982" t="str">
        <f t="shared" si="474"/>
        <v>3.33333333333333E-06-0.0031280452651709i</v>
      </c>
      <c r="W982" t="str">
        <f t="shared" si="475"/>
        <v>0.0000144737735550491-0.00148964672003033i</v>
      </c>
      <c r="X982" t="str">
        <f t="shared" si="476"/>
        <v>0.0000563176828127776-0.00148765535064296i</v>
      </c>
      <c r="Y982" t="str">
        <f t="shared" si="477"/>
        <v>0.009+0.0532814114048829i</v>
      </c>
      <c r="Z982" t="str">
        <f t="shared" si="478"/>
        <v>-0.387605182353712-0.0829969392792624i</v>
      </c>
      <c r="AA982" t="str">
        <f t="shared" si="479"/>
        <v>45.8612408198551-262.283855597983i</v>
      </c>
      <c r="AB982" t="str">
        <f t="shared" si="480"/>
        <v>1.42049019495879-0.0892469993884503i</v>
      </c>
      <c r="AC982" t="str">
        <f t="shared" si="481"/>
        <v>3.3785724223065-3.50514186441011i</v>
      </c>
      <c r="AD982" t="str">
        <f t="shared" si="482"/>
        <v>0.215691395464939+0.19735611888809i</v>
      </c>
      <c r="AE982" t="str">
        <f t="shared" si="483"/>
        <v>-0.0672231488555686-0.0943979801027019i</v>
      </c>
      <c r="AF982" t="str">
        <f t="shared" si="484"/>
        <v>-13.2783825161937-3.25597703294083i</v>
      </c>
      <c r="AG982" t="str">
        <f t="shared" si="485"/>
        <v>1.2231918197212-0.172027375061043i</v>
      </c>
      <c r="AH982" t="str">
        <f t="shared" si="486"/>
        <v>0.303187286344219+1.24631803921364i</v>
      </c>
      <c r="AI982">
        <f t="shared" si="487"/>
        <v>2.1622693299688707</v>
      </c>
      <c r="AJ982">
        <f t="shared" si="488"/>
        <v>76.327440914885671</v>
      </c>
      <c r="AK982"/>
      <c r="AL982"/>
      <c r="AM982"/>
      <c r="AN982"/>
    </row>
    <row r="983" spans="1:40" x14ac:dyDescent="0.25">
      <c r="A983"/>
      <c r="B983">
        <f t="shared" si="489"/>
        <v>84900</v>
      </c>
      <c r="C983" s="186" t="str">
        <f t="shared" si="457"/>
        <v>-0.0000106029642915414+0.0288459624275929i</v>
      </c>
      <c r="D983" s="158" t="str">
        <f t="shared" si="458"/>
        <v>-5.95708724639886+0.221152378611546i</v>
      </c>
      <c r="E983" t="str">
        <f t="shared" si="459"/>
        <v>2870</v>
      </c>
      <c r="F983" t="str">
        <f t="shared" si="460"/>
        <v>0.777000777000777</v>
      </c>
      <c r="G983" t="str">
        <f t="shared" si="455"/>
        <v>0.777000777000777</v>
      </c>
      <c r="H983" t="str">
        <f t="shared" si="461"/>
        <v>7.3246525526615+3.47504266540768i</v>
      </c>
      <c r="I983" t="str">
        <f t="shared" si="462"/>
        <v>333.401520362217i</v>
      </c>
      <c r="J983" t="str">
        <f t="shared" si="456"/>
        <v>-94.0788869483219+72.107013939075i</v>
      </c>
      <c r="K983" t="str">
        <f t="shared" si="463"/>
        <v>1.71104241236262-2.23241758163023i</v>
      </c>
      <c r="L983" t="str">
        <f t="shared" si="464"/>
        <v>0.10853349046482-0.11993667096314i</v>
      </c>
      <c r="M983" t="str">
        <f t="shared" si="465"/>
        <v>1.81957590282744-2.35235425259337i</v>
      </c>
      <c r="N983" t="str">
        <f t="shared" si="466"/>
        <v>-0.37652383516169i</v>
      </c>
      <c r="O983" t="str">
        <f t="shared" si="467"/>
        <v>0.929948402816356-0.367690043513975i</v>
      </c>
      <c r="P983" t="str">
        <f t="shared" si="468"/>
        <v>0.070051597183644+0.367690043513975i</v>
      </c>
      <c r="Q983" t="str">
        <f t="shared" si="469"/>
        <v>-0.070051597183644+0.00883379164771503i</v>
      </c>
      <c r="R983" t="str">
        <f t="shared" si="470"/>
        <v>-0.332806778278606-5.29081425910403i</v>
      </c>
      <c r="S983" t="str">
        <f t="shared" si="471"/>
        <v>0.0388658330597446i</v>
      </c>
      <c r="T983" t="str">
        <f t="shared" si="472"/>
        <v>0.205631903744454-0.0129348126857277i</v>
      </c>
      <c r="U983" t="str">
        <f t="shared" si="473"/>
        <v>0.0000499999999999999-0.00284032807031258i</v>
      </c>
      <c r="V983" t="str">
        <f t="shared" si="474"/>
        <v>3.33333333333333E-06-0.00312436087734384i</v>
      </c>
      <c r="W983" t="str">
        <f t="shared" si="475"/>
        <v>0.0000144737714190427-0.00148789236914058i</v>
      </c>
      <c r="X983" t="str">
        <f t="shared" si="476"/>
        <v>0.0000562192483092886-0.00148590611075031i</v>
      </c>
      <c r="Y983" t="str">
        <f t="shared" si="477"/>
        <v>0.009+0.0533442432579547i</v>
      </c>
      <c r="Z983" t="str">
        <f t="shared" si="478"/>
        <v>-0.386700805174082-0.0827083355817838i</v>
      </c>
      <c r="AA983" t="str">
        <f t="shared" si="479"/>
        <v>45.7499971326385-261.976737834713i</v>
      </c>
      <c r="AB983" t="str">
        <f t="shared" si="480"/>
        <v>1.42047695213388-0.0893519097264141i</v>
      </c>
      <c r="AC983" t="str">
        <f t="shared" si="481"/>
        <v>3.37447828780231-3.5040475808728i</v>
      </c>
      <c r="AD983" t="str">
        <f t="shared" si="482"/>
        <v>0.215777062922195+0.197583486615992i</v>
      </c>
      <c r="AE983" t="str">
        <f t="shared" si="483"/>
        <v>-0.0670993626536572-0.0942522550945274i</v>
      </c>
      <c r="AF983" t="str">
        <f t="shared" si="484"/>
        <v>-13.2817397990604-3.25389028679613i</v>
      </c>
      <c r="AG983" t="str">
        <f t="shared" si="485"/>
        <v>1.2231153597668-0.171910640093942i</v>
      </c>
      <c r="AH983" t="str">
        <f t="shared" si="486"/>
        <v>0.30296024773133+1.24456779156944i</v>
      </c>
      <c r="AI983">
        <f t="shared" si="487"/>
        <v>2.150381512285005</v>
      </c>
      <c r="AJ983">
        <f t="shared" si="488"/>
        <v>76.318803188005617</v>
      </c>
      <c r="AK983"/>
      <c r="AL983"/>
      <c r="AM983"/>
      <c r="AN983"/>
    </row>
    <row r="984" spans="1:40" x14ac:dyDescent="0.25">
      <c r="A984"/>
      <c r="B984">
        <f t="shared" si="489"/>
        <v>85000</v>
      </c>
      <c r="C984" s="186" t="str">
        <f t="shared" si="457"/>
        <v>-0.0000105780308190111+0.0288120260103616i</v>
      </c>
      <c r="D984" s="158" t="str">
        <f t="shared" si="458"/>
        <v>-5.95708705524224+0.220892199412772i</v>
      </c>
      <c r="E984" t="str">
        <f t="shared" si="459"/>
        <v>2870</v>
      </c>
      <c r="F984" t="str">
        <f t="shared" si="460"/>
        <v>0.777000777000777</v>
      </c>
      <c r="G984" t="str">
        <f t="shared" si="455"/>
        <v>0.777000777000777</v>
      </c>
      <c r="H984" t="str">
        <f t="shared" si="461"/>
        <v>7.32800154853431+3.47269624009748i</v>
      </c>
      <c r="I984" t="str">
        <f t="shared" si="462"/>
        <v>333.794219443915i</v>
      </c>
      <c r="J984" t="str">
        <f t="shared" si="456"/>
        <v>-94.3029973878541+72.1919456398278i</v>
      </c>
      <c r="K984" t="str">
        <f t="shared" si="463"/>
        <v>1.70845171524461-2.23171873554691i</v>
      </c>
      <c r="L984" t="str">
        <f t="shared" si="464"/>
        <v>0.108393023629496-0.119922531169063i</v>
      </c>
      <c r="M984" t="str">
        <f t="shared" si="465"/>
        <v>1.81684473887411-2.35164126671597i</v>
      </c>
      <c r="N984" t="str">
        <f t="shared" si="466"/>
        <v>-0.376967326133612i</v>
      </c>
      <c r="O984" t="str">
        <f t="shared" si="467"/>
        <v>0.92978524415384-0.36810243106204i</v>
      </c>
      <c r="P984" t="str">
        <f t="shared" si="468"/>
        <v>0.07021475584616+0.36810243106204i</v>
      </c>
      <c r="Q984" t="str">
        <f t="shared" si="469"/>
        <v>-0.07021475584616+0.00886489507157201i</v>
      </c>
      <c r="R984" t="str">
        <f t="shared" si="470"/>
        <v>-0.332805533630703-5.28454044631143i</v>
      </c>
      <c r="S984" t="str">
        <f t="shared" si="471"/>
        <v>0.0389116114261281i</v>
      </c>
      <c r="T984" t="str">
        <f t="shared" si="472"/>
        <v>0.205629984412528-0.0129499996051031i</v>
      </c>
      <c r="U984" t="str">
        <f t="shared" si="473"/>
        <v>0.0000499999999999999-0.00283698650787692i</v>
      </c>
      <c r="V984" t="str">
        <f t="shared" si="474"/>
        <v>3.33333333333333E-06-0.00312068515866461i</v>
      </c>
      <c r="W984" t="str">
        <f t="shared" si="475"/>
        <v>0.0000144737692805198-0.0014861421464164i</v>
      </c>
      <c r="X984" t="str">
        <f t="shared" si="476"/>
        <v>0.0000561211606427636-0.00148416097726435i</v>
      </c>
      <c r="Y984" t="str">
        <f t="shared" si="477"/>
        <v>0.009+0.0534070751110265i</v>
      </c>
      <c r="Z984" t="str">
        <f t="shared" si="478"/>
        <v>-0.385799574354555-0.0824211046216152i</v>
      </c>
      <c r="AA984" t="str">
        <f t="shared" si="479"/>
        <v>45.6391610273096-261.670332929793i</v>
      </c>
      <c r="AB984" t="str">
        <f t="shared" si="480"/>
        <v>1.42046369365251-0.0894568188798764i</v>
      </c>
      <c r="AC984" t="str">
        <f t="shared" si="481"/>
        <v>3.37039164170719-3.50295019060335i</v>
      </c>
      <c r="AD984" t="str">
        <f t="shared" si="482"/>
        <v>0.215862826899151+0.197810813289634i</v>
      </c>
      <c r="AE984" t="str">
        <f t="shared" si="483"/>
        <v>-0.0669760009992317-0.0941069802096417i</v>
      </c>
      <c r="AF984" t="str">
        <f t="shared" si="484"/>
        <v>-13.2850886037766-3.25180404068471i</v>
      </c>
      <c r="AG984" t="str">
        <f t="shared" si="485"/>
        <v>1.22303913126793-0.171794261160738i</v>
      </c>
      <c r="AH984" t="str">
        <f t="shared" si="486"/>
        <v>0.302733497823068+1.24282227749202i</v>
      </c>
      <c r="AI984">
        <f t="shared" si="487"/>
        <v>2.1385092936491628</v>
      </c>
      <c r="AJ984">
        <f t="shared" si="488"/>
        <v>76.310179383682652</v>
      </c>
      <c r="AK984"/>
      <c r="AL984"/>
      <c r="AM984"/>
      <c r="AN984"/>
    </row>
    <row r="985" spans="1:40" x14ac:dyDescent="0.25">
      <c r="A985"/>
      <c r="B985">
        <f t="shared" si="489"/>
        <v>85100</v>
      </c>
      <c r="C985" s="186" t="str">
        <f t="shared" si="457"/>
        <v>-0.0000105531851918945+0.0287781693496603i</v>
      </c>
      <c r="D985" s="158" t="str">
        <f t="shared" si="458"/>
        <v>-5.9570868647591+0.220632631680729i</v>
      </c>
      <c r="E985" t="str">
        <f t="shared" si="459"/>
        <v>2870</v>
      </c>
      <c r="F985" t="str">
        <f t="shared" si="460"/>
        <v>0.777000777000777</v>
      </c>
      <c r="G985" t="str">
        <f t="shared" si="455"/>
        <v>0.777000777000777</v>
      </c>
      <c r="H985" t="str">
        <f t="shared" si="461"/>
        <v>7.33134209072288+3.47035093758628i</v>
      </c>
      <c r="I985" t="str">
        <f t="shared" si="462"/>
        <v>334.186918525614i</v>
      </c>
      <c r="J985" t="str">
        <f t="shared" si="456"/>
        <v>-94.5273716419118+72.2768773405805i</v>
      </c>
      <c r="K985" t="str">
        <f t="shared" si="463"/>
        <v>1.70586581425108-2.23101796491709i</v>
      </c>
      <c r="L985" t="str">
        <f t="shared" si="464"/>
        <v>0.108252755204306-0.119908245482001i</v>
      </c>
      <c r="M985" t="str">
        <f t="shared" si="465"/>
        <v>1.81411856945539-2.35092621039909i</v>
      </c>
      <c r="N985" t="str">
        <f t="shared" si="466"/>
        <v>-0.377410817105534i</v>
      </c>
      <c r="O985" t="str">
        <f t="shared" si="467"/>
        <v>0.929621902617222-0.368514746210158i</v>
      </c>
      <c r="P985" t="str">
        <f t="shared" si="468"/>
        <v>0.070378097382778+0.368514746210158i</v>
      </c>
      <c r="Q985" t="str">
        <f t="shared" si="469"/>
        <v>-0.070378097382778+0.00889607089537597i</v>
      </c>
      <c r="R985" t="str">
        <f t="shared" si="470"/>
        <v>-0.332804287501041-5.27828131990614i</v>
      </c>
      <c r="S985" t="str">
        <f t="shared" si="471"/>
        <v>0.0389573897925118i</v>
      </c>
      <c r="T985" t="str">
        <f t="shared" si="472"/>
        <v>0.205628062814117-0.0129651863527972i</v>
      </c>
      <c r="U985" t="str">
        <f t="shared" si="473"/>
        <v>0.0000499999999999999-0.00283365279870198i</v>
      </c>
      <c r="V985" t="str">
        <f t="shared" si="474"/>
        <v>3.33333333333333E-06-0.00311701807857217i</v>
      </c>
      <c r="W985" t="str">
        <f t="shared" si="475"/>
        <v>0.0000144737671394804-0.00148439603730491i</v>
      </c>
      <c r="X985" t="str">
        <f t="shared" si="476"/>
        <v>0.0000560234181860269-0.00148241993575449i</v>
      </c>
      <c r="Y985" t="str">
        <f t="shared" si="477"/>
        <v>0.009+0.0534699069640983i</v>
      </c>
      <c r="Z985" t="str">
        <f t="shared" si="478"/>
        <v>-0.384901475410953-0.0821352381832247i</v>
      </c>
      <c r="AA985" t="str">
        <f t="shared" si="479"/>
        <v>45.5287305015322-261.364638436356i</v>
      </c>
      <c r="AB985" t="str">
        <f t="shared" si="480"/>
        <v>1.42045041951458-0.0895617268473879i</v>
      </c>
      <c r="AC985" t="str">
        <f t="shared" si="481"/>
        <v>3.36631247193797-3.50184971359555i</v>
      </c>
      <c r="AD985" t="str">
        <f t="shared" si="482"/>
        <v>0.215948687382377+0.198038098890485i</v>
      </c>
      <c r="AE985" t="str">
        <f t="shared" si="483"/>
        <v>-0.0668530619648124-0.0939621533240339i</v>
      </c>
      <c r="AF985" t="str">
        <f t="shared" si="484"/>
        <v>-13.288428955482-3.24971830590555i</v>
      </c>
      <c r="AG985" t="str">
        <f t="shared" si="485"/>
        <v>1.22296313304532-0.171678237061589i</v>
      </c>
      <c r="AH985" t="str">
        <f t="shared" si="486"/>
        <v>0.302507037544325+1.24108147835026i</v>
      </c>
      <c r="AI985">
        <f t="shared" si="487"/>
        <v>2.1266526370228953</v>
      </c>
      <c r="AJ985">
        <f t="shared" si="488"/>
        <v>76.30156941584751</v>
      </c>
      <c r="AK985"/>
      <c r="AL985"/>
      <c r="AM985"/>
      <c r="AN985"/>
    </row>
    <row r="986" spans="1:40" x14ac:dyDescent="0.25">
      <c r="A986"/>
      <c r="B986">
        <f t="shared" si="489"/>
        <v>85200</v>
      </c>
      <c r="C986" s="186" t="str">
        <f t="shared" si="457"/>
        <v>-0.0000105284269980139+0.0287443921646562i</v>
      </c>
      <c r="D986" s="158" t="str">
        <f t="shared" si="458"/>
        <v>-5.95708667494628+0.220373673262364i</v>
      </c>
      <c r="E986" t="str">
        <f t="shared" si="459"/>
        <v>2870</v>
      </c>
      <c r="F986" t="str">
        <f t="shared" si="460"/>
        <v>0.777000777000777</v>
      </c>
      <c r="G986" t="str">
        <f t="shared" si="455"/>
        <v>0.777000777000777</v>
      </c>
      <c r="H986" t="str">
        <f t="shared" si="461"/>
        <v>7.33467420429453+3.46800676692784i</v>
      </c>
      <c r="I986" t="str">
        <f t="shared" si="462"/>
        <v>334.579617607313i</v>
      </c>
      <c r="J986" t="str">
        <f t="shared" si="456"/>
        <v>-94.7520097104953+72.3618090413333i</v>
      </c>
      <c r="K986" t="str">
        <f t="shared" si="463"/>
        <v>1.70328470143268-2.23031528243996i</v>
      </c>
      <c r="L986" t="str">
        <f t="shared" si="464"/>
        <v>0.108112685059421-0.119893814532736i</v>
      </c>
      <c r="M986" t="str">
        <f t="shared" si="465"/>
        <v>1.8113973864921-2.3502090969727i</v>
      </c>
      <c r="N986" t="str">
        <f t="shared" si="466"/>
        <v>-0.377854308077456i</v>
      </c>
      <c r="O986" t="str">
        <f t="shared" si="467"/>
        <v>0.929458378238626-0.368926988877234i</v>
      </c>
      <c r="P986" t="str">
        <f t="shared" si="468"/>
        <v>0.070541621761374+0.368926988877234i</v>
      </c>
      <c r="Q986" t="str">
        <f t="shared" si="469"/>
        <v>-0.070541621761374+0.00892731920022199i</v>
      </c>
      <c r="R986" t="str">
        <f t="shared" si="470"/>
        <v>-0.332803039889671-5.2720368281747i</v>
      </c>
      <c r="S986" t="str">
        <f t="shared" si="471"/>
        <v>0.0390031681588955i</v>
      </c>
      <c r="T986" t="str">
        <f t="shared" si="472"/>
        <v>0.205626138949188-0.0129803729286084i</v>
      </c>
      <c r="U986" t="str">
        <f t="shared" si="473"/>
        <v>0.00005-0.00283032691513543i</v>
      </c>
      <c r="V986" t="str">
        <f t="shared" si="474"/>
        <v>3.33333333333333E-06-0.00311335960664897i</v>
      </c>
      <c r="W986" t="str">
        <f t="shared" si="475"/>
        <v>0.0000144737649959244-0.00148265402732156i</v>
      </c>
      <c r="X986" t="str">
        <f t="shared" si="476"/>
        <v>0.0000559260193214323-0.00148068297185767i</v>
      </c>
      <c r="Y986" t="str">
        <f t="shared" si="477"/>
        <v>0.009+0.0535327388171701i</v>
      </c>
      <c r="Z986" t="str">
        <f t="shared" si="478"/>
        <v>-0.384006493941648-0.0818507281102578i</v>
      </c>
      <c r="AA986" t="str">
        <f t="shared" si="479"/>
        <v>45.4187035653183-261.059651918489i</v>
      </c>
      <c r="AB986" t="str">
        <f t="shared" si="480"/>
        <v>1.42043712971985-0.0896666336275559i</v>
      </c>
      <c r="AC986" t="str">
        <f t="shared" si="481"/>
        <v>3.36224076640448-3.50074616975388i</v>
      </c>
      <c r="AD986" t="str">
        <f t="shared" si="482"/>
        <v>0.21603464435844+0.19826534339992i</v>
      </c>
      <c r="AE986" t="str">
        <f t="shared" si="483"/>
        <v>-0.0667305436337018-0.0938177723269192i</v>
      </c>
      <c r="AF986" t="str">
        <f t="shared" si="484"/>
        <v>-13.2917608792408-3.24763309366548i</v>
      </c>
      <c r="AG986" t="str">
        <f t="shared" si="485"/>
        <v>1.22288736392693-0.171562566601799i</v>
      </c>
      <c r="AH986" t="str">
        <f t="shared" si="486"/>
        <v>0.302280867802804+1.23934537560647i</v>
      </c>
      <c r="AI986">
        <f t="shared" si="487"/>
        <v>2.1148115054852044</v>
      </c>
      <c r="AJ986">
        <f t="shared" si="488"/>
        <v>76.292973198912094</v>
      </c>
      <c r="AK986"/>
      <c r="AL986"/>
      <c r="AM986"/>
      <c r="AN986"/>
    </row>
    <row r="987" spans="1:40" x14ac:dyDescent="0.25">
      <c r="A987"/>
      <c r="B987">
        <f t="shared" si="489"/>
        <v>85300</v>
      </c>
      <c r="C987" s="186" t="str">
        <f t="shared" si="457"/>
        <v>-0.0000105037558276065+0.0287106941758338i</v>
      </c>
      <c r="D987" s="158" t="str">
        <f t="shared" si="458"/>
        <v>-5.95708648580064+0.220115322014726i</v>
      </c>
      <c r="E987" t="str">
        <f t="shared" si="459"/>
        <v>2870</v>
      </c>
      <c r="F987" t="str">
        <f t="shared" si="460"/>
        <v>0.777000777000777</v>
      </c>
      <c r="G987" t="str">
        <f t="shared" si="455"/>
        <v>0.777000777000777</v>
      </c>
      <c r="H987" t="str">
        <f t="shared" si="461"/>
        <v>7.33799791424133+3.46566373709444i</v>
      </c>
      <c r="I987" t="str">
        <f t="shared" si="462"/>
        <v>334.972316689012i</v>
      </c>
      <c r="J987" t="str">
        <f t="shared" si="456"/>
        <v>-94.9769115936043+72.446740742086i</v>
      </c>
      <c r="K987" t="str">
        <f t="shared" si="463"/>
        <v>1.70070836883708-2.22961070075726i</v>
      </c>
      <c r="L987" t="str">
        <f t="shared" si="464"/>
        <v>0.107972813063875-0.119879238950111i</v>
      </c>
      <c r="M987" t="str">
        <f t="shared" si="465"/>
        <v>1.80868118190096-2.34948993970737i</v>
      </c>
      <c r="N987" t="str">
        <f t="shared" si="466"/>
        <v>-0.378297799049378i</v>
      </c>
      <c r="O987" t="str">
        <f t="shared" si="467"/>
        <v>0.929294671050218-0.369339158982185i</v>
      </c>
      <c r="P987" t="str">
        <f t="shared" si="468"/>
        <v>0.070705328949782+0.369339158982185i</v>
      </c>
      <c r="Q987" t="str">
        <f t="shared" si="469"/>
        <v>-0.070705328949782+0.00895864006719299i</v>
      </c>
      <c r="R987" t="str">
        <f t="shared" si="470"/>
        <v>-0.332801790796377-5.26580691964654i</v>
      </c>
      <c r="S987" t="str">
        <f t="shared" si="471"/>
        <v>0.0390489465252792i</v>
      </c>
      <c r="T987" t="str">
        <f t="shared" si="472"/>
        <v>0.205624212817723-0.0129955593323249i</v>
      </c>
      <c r="U987" t="str">
        <f t="shared" si="473"/>
        <v>0.00005-0.00282700882965461i</v>
      </c>
      <c r="V987" t="str">
        <f t="shared" si="474"/>
        <v>3.33333333333333E-06-0.00310970971262008i</v>
      </c>
      <c r="W987" t="str">
        <f t="shared" si="475"/>
        <v>0.0000144737628498517-0.00148091610204971i</v>
      </c>
      <c r="X987" t="str">
        <f t="shared" si="476"/>
        <v>0.0000558289624407938-0.00147895007127788i</v>
      </c>
      <c r="Y987" t="str">
        <f t="shared" si="477"/>
        <v>0.009+0.0535955706702419i</v>
      </c>
      <c r="Z987" t="str">
        <f t="shared" si="478"/>
        <v>-0.383114615626982-0.0815675663050343i</v>
      </c>
      <c r="AA987" t="str">
        <f t="shared" si="479"/>
        <v>45.3090782409352-260.75537095117i</v>
      </c>
      <c r="AB987" t="str">
        <f t="shared" si="480"/>
        <v>1.4204238242682-0.0897715392189173i</v>
      </c>
      <c r="AC987" t="str">
        <f t="shared" si="481"/>
        <v>3.3581765130108-3.49963957889434i</v>
      </c>
      <c r="AD987" t="str">
        <f t="shared" si="482"/>
        <v>0.216120697813891+0.19849254679922i</v>
      </c>
      <c r="AE987" t="str">
        <f t="shared" si="483"/>
        <v>-0.0666084440999036-0.0936738351206289i</v>
      </c>
      <c r="AF987" t="str">
        <f t="shared" si="484"/>
        <v>-13.295084400042-3.24554841507971i</v>
      </c>
      <c r="AG987" t="str">
        <f t="shared" si="485"/>
        <v>1.22281182274784-0.171447248591777i</v>
      </c>
      <c r="AH987" t="str">
        <f t="shared" si="486"/>
        <v>0.302054989489188+1.23761395081569i</v>
      </c>
      <c r="AI987">
        <f t="shared" si="487"/>
        <v>2.1029858622311255</v>
      </c>
      <c r="AJ987">
        <f t="shared" si="488"/>
        <v>76.284390647766031</v>
      </c>
      <c r="AK987"/>
      <c r="AL987"/>
      <c r="AM987"/>
      <c r="AN987"/>
    </row>
    <row r="988" spans="1:40" x14ac:dyDescent="0.25">
      <c r="A988"/>
      <c r="B988">
        <f t="shared" si="489"/>
        <v>85400</v>
      </c>
      <c r="C988" s="186" t="str">
        <f t="shared" si="457"/>
        <v>-0.0000104791712733069+0.0286770751049863i</v>
      </c>
      <c r="D988" s="158" t="str">
        <f t="shared" si="458"/>
        <v>-5.95708629731905+0.219857575804895i</v>
      </c>
      <c r="E988" t="str">
        <f t="shared" si="459"/>
        <v>2870</v>
      </c>
      <c r="F988" t="str">
        <f t="shared" si="460"/>
        <v>0.777000777000777</v>
      </c>
      <c r="G988" t="str">
        <f t="shared" si="455"/>
        <v>0.777000777000777</v>
      </c>
      <c r="H988" t="str">
        <f t="shared" si="461"/>
        <v>7.34131324548014+3.46332185697742i</v>
      </c>
      <c r="I988" t="str">
        <f t="shared" si="462"/>
        <v>335.36501577071i</v>
      </c>
      <c r="J988" t="str">
        <f t="shared" si="456"/>
        <v>-95.202077291239+72.5316724428388i</v>
      </c>
      <c r="K988" t="str">
        <f t="shared" si="463"/>
        <v>1.69813680850902-2.22890423245348i</v>
      </c>
      <c r="L988" t="str">
        <f t="shared" si="464"/>
        <v>0.107833139085579-0.119864519361037i</v>
      </c>
      <c r="M988" t="str">
        <f t="shared" si="465"/>
        <v>1.8059699475946-2.34876875181452i</v>
      </c>
      <c r="N988" t="str">
        <f t="shared" si="466"/>
        <v>-0.3787412900213i</v>
      </c>
      <c r="O988" t="str">
        <f t="shared" si="467"/>
        <v>0.929130781084194-0.369751256443945i</v>
      </c>
      <c r="P988" t="str">
        <f t="shared" si="468"/>
        <v>0.070869218915806+0.369751256443945i</v>
      </c>
      <c r="Q988" t="str">
        <f t="shared" si="469"/>
        <v>-0.070869218915806+0.00899003357735501i</v>
      </c>
      <c r="R988" t="str">
        <f t="shared" si="470"/>
        <v>-0.332800540221248-5.25959154309182i</v>
      </c>
      <c r="S988" t="str">
        <f t="shared" si="471"/>
        <v>0.0390947248916629i</v>
      </c>
      <c r="T988" t="str">
        <f t="shared" si="472"/>
        <v>0.205622284419691-0.0130107455637465i</v>
      </c>
      <c r="U988" t="str">
        <f t="shared" si="473"/>
        <v>0.00005-0.00282369851486579i</v>
      </c>
      <c r="V988" t="str">
        <f t="shared" si="474"/>
        <v>3.33333333333333E-06-0.00310606836635237i</v>
      </c>
      <c r="W988" t="str">
        <f t="shared" si="475"/>
        <v>0.0000144737607012625-0.00147918224714026i</v>
      </c>
      <c r="X988" t="str">
        <f t="shared" si="476"/>
        <v>0.0000557322459453226-0.00147722121978585i</v>
      </c>
      <c r="Y988" t="str">
        <f t="shared" si="477"/>
        <v>0.009+0.0536584025233137i</v>
      </c>
      <c r="Z988" t="str">
        <f t="shared" si="478"/>
        <v>-0.382225826228735-0.0812857447280598i</v>
      </c>
      <c r="AA988" t="str">
        <f t="shared" si="479"/>
        <v>45.1998525628159-260.451793120217i</v>
      </c>
      <c r="AB988" t="str">
        <f t="shared" si="480"/>
        <v>1.42041050315942-0.0898764436200892i</v>
      </c>
      <c r="AC988" t="str">
        <f t="shared" si="481"/>
        <v>3.35411969965455-3.49852996074455i</v>
      </c>
      <c r="AD988" t="str">
        <f t="shared" si="482"/>
        <v>0.216206847735268+0.198719709069574i</v>
      </c>
      <c r="AE988" t="str">
        <f t="shared" si="483"/>
        <v>-0.0664867614680596-0.0935303396205194i</v>
      </c>
      <c r="AF988" t="str">
        <f t="shared" si="484"/>
        <v>-13.2983995427992-3.24346428117252i</v>
      </c>
      <c r="AG988" t="str">
        <f t="shared" si="485"/>
        <v>1.22273650835026-0.171332281847025i</v>
      </c>
      <c r="AH988" t="str">
        <f t="shared" si="486"/>
        <v>0.301829403477316+1.23588718562517i</v>
      </c>
      <c r="AI988">
        <f t="shared" si="487"/>
        <v>2.0911756705715097</v>
      </c>
      <c r="AJ988">
        <f t="shared" si="488"/>
        <v>76.275821677774587</v>
      </c>
      <c r="AK988"/>
      <c r="AL988"/>
      <c r="AM988"/>
      <c r="AN988"/>
    </row>
    <row r="989" spans="1:40" x14ac:dyDescent="0.25">
      <c r="A989"/>
      <c r="B989">
        <f t="shared" si="489"/>
        <v>85500</v>
      </c>
      <c r="C989" s="186" t="str">
        <f t="shared" si="457"/>
        <v>-0.0000104546729301309+0.0286435346752087i</v>
      </c>
      <c r="D989" s="158" t="str">
        <f t="shared" si="458"/>
        <v>-5.95708610949842+0.219600432509933i</v>
      </c>
      <c r="E989" t="str">
        <f t="shared" si="459"/>
        <v>2870</v>
      </c>
      <c r="F989" t="str">
        <f t="shared" si="460"/>
        <v>0.777000777000777</v>
      </c>
      <c r="G989" t="str">
        <f t="shared" si="455"/>
        <v>0.777000777000777</v>
      </c>
      <c r="H989" t="str">
        <f t="shared" si="461"/>
        <v>7.34462022285287+3.46098113538772i</v>
      </c>
      <c r="I989" t="str">
        <f t="shared" si="462"/>
        <v>335.757714852409i</v>
      </c>
      <c r="J989" t="str">
        <f t="shared" si="456"/>
        <v>-95.4275068033994+72.6166041435915i</v>
      </c>
      <c r="K989" t="str">
        <f t="shared" si="463"/>
        <v>1.69557001249056-2.22819589005612i</v>
      </c>
      <c r="L989" t="str">
        <f t="shared" si="464"/>
        <v>0.107693662991326-0.119849656390495i</v>
      </c>
      <c r="M989" t="str">
        <f t="shared" si="465"/>
        <v>1.80326367548189-2.34804554644662i</v>
      </c>
      <c r="N989" t="str">
        <f t="shared" si="466"/>
        <v>-0.379184780993222i</v>
      </c>
      <c r="O989" t="str">
        <f t="shared" si="467"/>
        <v>0.928966708372789-0.370163281181461i</v>
      </c>
      <c r="P989" t="str">
        <f t="shared" si="468"/>
        <v>0.0710332916272109+0.370163281181461i</v>
      </c>
      <c r="Q989" t="str">
        <f t="shared" si="469"/>
        <v>-0.0710332916272109+0.00902149981176098i</v>
      </c>
      <c r="R989" t="str">
        <f t="shared" si="470"/>
        <v>-0.332799288164223-5.25339064752054i</v>
      </c>
      <c r="S989" t="str">
        <f t="shared" si="471"/>
        <v>0.0391405032580466i</v>
      </c>
      <c r="T989" t="str">
        <f t="shared" si="472"/>
        <v>0.205620353755069-0.0130259316226674i</v>
      </c>
      <c r="U989" t="str">
        <f t="shared" si="473"/>
        <v>0.00005-0.00282039594350337i</v>
      </c>
      <c r="V989" t="str">
        <f t="shared" si="474"/>
        <v>3.33333333333333E-06-0.00310243553785371i</v>
      </c>
      <c r="W989" t="str">
        <f t="shared" si="475"/>
        <v>0.0000144737585501568-0.00147745244831125i</v>
      </c>
      <c r="X989" t="str">
        <f t="shared" si="476"/>
        <v>0.0000556358682455595-0.00147549640321859i</v>
      </c>
      <c r="Y989" t="str">
        <f t="shared" si="477"/>
        <v>0.009+0.0537212343763855i</v>
      </c>
      <c r="Z989" t="str">
        <f t="shared" si="478"/>
        <v>-0.381340111589552-0.0810052553975325i</v>
      </c>
      <c r="AA989" t="str">
        <f t="shared" si="479"/>
        <v>45.091024577468-260.148916022221i</v>
      </c>
      <c r="AB989" t="str">
        <f t="shared" si="480"/>
        <v>1.42039716639334-0.08998134682965i</v>
      </c>
      <c r="AC989" t="str">
        <f t="shared" si="481"/>
        <v>3.35007031422789-3.49741733494413i</v>
      </c>
      <c r="AD989" t="str">
        <f t="shared" si="482"/>
        <v>0.216293094109098+0.198946830192076i</v>
      </c>
      <c r="AE989" t="str">
        <f t="shared" si="483"/>
        <v>-0.0663654938533744-0.0933872837548641i</v>
      </c>
      <c r="AF989" t="str">
        <f t="shared" si="484"/>
        <v>-13.3017063323513-3.24138070287779i</v>
      </c>
      <c r="AG989" t="str">
        <f t="shared" si="485"/>
        <v>1.22266141958343-0.171217665188101i</v>
      </c>
      <c r="AH989" t="str">
        <f t="shared" si="486"/>
        <v>0.30160411062439+1.23416506177385i</v>
      </c>
      <c r="AI989">
        <f t="shared" si="487"/>
        <v>2.0793808939328091</v>
      </c>
      <c r="AJ989">
        <f t="shared" si="488"/>
        <v>76.267266204775339</v>
      </c>
      <c r="AK989"/>
      <c r="AL989"/>
      <c r="AM989"/>
      <c r="AN989"/>
    </row>
    <row r="990" spans="1:40" x14ac:dyDescent="0.25">
      <c r="A990"/>
      <c r="B990">
        <f t="shared" si="489"/>
        <v>85600</v>
      </c>
      <c r="C990" s="186" t="str">
        <f t="shared" si="457"/>
        <v>-0.0000104302603954581+0.02861007261089i</v>
      </c>
      <c r="D990" s="158" t="str">
        <f t="shared" si="458"/>
        <v>-5.95708592233565+0.219343890016823i</v>
      </c>
      <c r="E990" t="str">
        <f t="shared" si="459"/>
        <v>2870</v>
      </c>
      <c r="F990" t="str">
        <f t="shared" si="460"/>
        <v>0.777000777000777</v>
      </c>
      <c r="G990" t="str">
        <f t="shared" si="455"/>
        <v>0.777000777000777</v>
      </c>
      <c r="H990" t="str">
        <f t="shared" si="461"/>
        <v>7.3479188711265+3.45864158105651i</v>
      </c>
      <c r="I990" t="str">
        <f t="shared" si="462"/>
        <v>336.150413934108i</v>
      </c>
      <c r="J990" t="str">
        <f t="shared" si="456"/>
        <v>-95.6532001300853+72.7015358443443i</v>
      </c>
      <c r="K990" t="str">
        <f t="shared" si="463"/>
        <v>1.69300797282122-2.22748568603583i</v>
      </c>
      <c r="L990" t="str">
        <f t="shared" si="464"/>
        <v>0.107554384646804-0.11983465066154i</v>
      </c>
      <c r="M990" t="str">
        <f t="shared" si="465"/>
        <v>1.80056235746802-2.34732033669737i</v>
      </c>
      <c r="N990" t="str">
        <f t="shared" si="466"/>
        <v>-0.379628271965144i</v>
      </c>
      <c r="O990" t="str">
        <f t="shared" si="467"/>
        <v>0.928802452948274-0.370575233113694i</v>
      </c>
      <c r="P990" t="str">
        <f t="shared" si="468"/>
        <v>0.071197547051726+0.370575233113694i</v>
      </c>
      <c r="Q990" t="str">
        <f t="shared" si="469"/>
        <v>-0.071197547051726+0.00905303885144998i</v>
      </c>
      <c r="R990" t="str">
        <f t="shared" si="470"/>
        <v>-0.332798034625219-5.24720418218096i</v>
      </c>
      <c r="S990" t="str">
        <f t="shared" si="471"/>
        <v>0.0391862816244303i</v>
      </c>
      <c r="T990" t="str">
        <f t="shared" si="472"/>
        <v>0.205618420823832-0.0130411175088807i</v>
      </c>
      <c r="U990" t="str">
        <f t="shared" si="473"/>
        <v>0.00005-0.00281710108842919i</v>
      </c>
      <c r="V990" t="str">
        <f t="shared" si="474"/>
        <v>3.33333333333333E-06-0.00309881119727211i</v>
      </c>
      <c r="W990" t="str">
        <f t="shared" si="475"/>
        <v>0.0000144737563965345-0.00147572669134744i</v>
      </c>
      <c r="X990" t="str">
        <f t="shared" si="476"/>
        <v>0.0000555398277613088-0.00147377560747904i</v>
      </c>
      <c r="Y990" t="str">
        <f t="shared" si="477"/>
        <v>0.009+0.0537840662294573i</v>
      </c>
      <c r="Z990" t="str">
        <f t="shared" si="478"/>
        <v>-0.380457457632417-0.0807260903888627i</v>
      </c>
      <c r="AA990" t="str">
        <f t="shared" si="479"/>
        <v>44.9825923433852-259.846737264494i</v>
      </c>
      <c r="AB990" t="str">
        <f t="shared" si="480"/>
        <v>1.4203838139698-0.0900862488461704i</v>
      </c>
      <c r="AC990" t="str">
        <f t="shared" si="481"/>
        <v>3.34602834461748-3.496301721045i</v>
      </c>
      <c r="AD990" t="str">
        <f t="shared" si="482"/>
        <v>0.216379436921895+0.19917391014773i</v>
      </c>
      <c r="AE990" t="str">
        <f t="shared" si="483"/>
        <v>-0.0662446393815493-0.093244665464761i</v>
      </c>
      <c r="AF990" t="str">
        <f t="shared" si="484"/>
        <v>-13.3050047934621-3.23929769103969i</v>
      </c>
      <c r="AG990" t="str">
        <f t="shared" si="485"/>
        <v>1.22258655530359-0.171103397440603i</v>
      </c>
      <c r="AH990" t="str">
        <f t="shared" si="486"/>
        <v>0.301379111771134+1.23244756109177i</v>
      </c>
      <c r="AI990">
        <f t="shared" si="487"/>
        <v>2.0676014958563198</v>
      </c>
      <c r="AJ990">
        <f t="shared" si="488"/>
        <v>76.258724145075874</v>
      </c>
      <c r="AK990"/>
      <c r="AL990"/>
      <c r="AM990"/>
      <c r="AN990"/>
    </row>
    <row r="991" spans="1:40" x14ac:dyDescent="0.25">
      <c r="A991"/>
      <c r="B991">
        <f t="shared" si="489"/>
        <v>85700</v>
      </c>
      <c r="C991" s="186" t="str">
        <f t="shared" si="457"/>
        <v>-0.000010405933269016+0.0285766886377055i</v>
      </c>
      <c r="D991" s="158" t="str">
        <f t="shared" si="458"/>
        <v>-5.95708573582769+0.219087946222409i</v>
      </c>
      <c r="E991" t="str">
        <f t="shared" si="459"/>
        <v>2870</v>
      </c>
      <c r="F991" t="str">
        <f t="shared" si="460"/>
        <v>0.777000777000777</v>
      </c>
      <c r="G991" t="str">
        <f t="shared" si="455"/>
        <v>0.777000777000777</v>
      </c>
      <c r="H991" t="str">
        <f t="shared" si="461"/>
        <v>7.35120921499345+3.45630320263561i</v>
      </c>
      <c r="I991" t="str">
        <f t="shared" si="462"/>
        <v>336.543113015807i</v>
      </c>
      <c r="J991" t="str">
        <f t="shared" si="456"/>
        <v>-95.8791572712969+72.786467545097i</v>
      </c>
      <c r="K991" t="str">
        <f t="shared" si="463"/>
        <v>1.69045068153808-2.22677363280668i</v>
      </c>
      <c r="L991" t="str">
        <f t="shared" si="464"/>
        <v>0.107415303916601-0.119819502795302i</v>
      </c>
      <c r="M991" t="str">
        <f t="shared" si="465"/>
        <v>1.79786598545468-2.34659313560198i</v>
      </c>
      <c r="N991" t="str">
        <f t="shared" si="466"/>
        <v>-0.380071762937066i</v>
      </c>
      <c r="O991" t="str">
        <f t="shared" si="467"/>
        <v>0.928638014842956-0.370987112159619i</v>
      </c>
      <c r="P991" t="str">
        <f t="shared" si="468"/>
        <v>0.071361985157044+0.370987112159619i</v>
      </c>
      <c r="Q991" t="str">
        <f t="shared" si="469"/>
        <v>-0.071361985157044+0.00908465077744702i</v>
      </c>
      <c r="R991" t="str">
        <f t="shared" si="470"/>
        <v>-0.33279677960412-5.24103209655826i</v>
      </c>
      <c r="S991" t="str">
        <f t="shared" si="471"/>
        <v>0.039232059990814i</v>
      </c>
      <c r="T991" t="str">
        <f t="shared" si="472"/>
        <v>0.205616485625955-0.0130563032221785i</v>
      </c>
      <c r="U991" t="str">
        <f t="shared" si="473"/>
        <v>0.00005-0.00281381392263172i</v>
      </c>
      <c r="V991" t="str">
        <f t="shared" si="474"/>
        <v>3.33333333333333E-06-0.0030951953148949i</v>
      </c>
      <c r="W991" t="str">
        <f t="shared" si="475"/>
        <v>0.0000144737542403957-0.00147400496209993i</v>
      </c>
      <c r="X991" t="str">
        <f t="shared" si="476"/>
        <v>0.0000554441229215736-0.00147205881853567i</v>
      </c>
      <c r="Y991" t="str">
        <f t="shared" si="477"/>
        <v>0.009+0.0538468980825291i</v>
      </c>
      <c r="Z991" t="str">
        <f t="shared" si="478"/>
        <v>-0.379577850360104-0.0804482418341913i</v>
      </c>
      <c r="AA991" t="str">
        <f t="shared" si="479"/>
        <v>44.8745539309586-259.54525446501i</v>
      </c>
      <c r="AB991" t="str">
        <f t="shared" si="480"/>
        <v>1.42037044588862-0.0901911496682142i</v>
      </c>
      <c r="AC991" t="str">
        <f t="shared" si="481"/>
        <v>3.34199377870476-3.49518313851169i</v>
      </c>
      <c r="AD991" t="str">
        <f t="shared" si="482"/>
        <v>0.216465876160159+0.199400948917447i</v>
      </c>
      <c r="AE991" t="str">
        <f t="shared" si="483"/>
        <v>-0.0661241961887115-0.0931024827040319i</v>
      </c>
      <c r="AF991" t="str">
        <f t="shared" si="484"/>
        <v>-13.3082949508211-3.2372152564132i</v>
      </c>
      <c r="AG991" t="str">
        <f t="shared" si="485"/>
        <v>1.22251191437392-0.170989477435136i</v>
      </c>
      <c r="AH991" t="str">
        <f t="shared" si="486"/>
        <v>0.301154407742+1.23073466549957i</v>
      </c>
      <c r="AI991">
        <f t="shared" si="487"/>
        <v>2.0558374399980783</v>
      </c>
      <c r="AJ991">
        <f t="shared" si="488"/>
        <v>76.250195415450435</v>
      </c>
      <c r="AK991"/>
      <c r="AL991"/>
      <c r="AM991"/>
      <c r="AN991"/>
    </row>
    <row r="992" spans="1:40" x14ac:dyDescent="0.25">
      <c r="A992"/>
      <c r="B992">
        <f t="shared" si="489"/>
        <v>85800</v>
      </c>
      <c r="C992" s="186" t="str">
        <f t="shared" si="457"/>
        <v>-0.0000103816911528632+0.0285433824826093i</v>
      </c>
      <c r="D992" s="158" t="str">
        <f t="shared" si="458"/>
        <v>-5.95708554997147+0.218832599033338i</v>
      </c>
      <c r="E992" t="str">
        <f t="shared" si="459"/>
        <v>2870</v>
      </c>
      <c r="F992" t="str">
        <f t="shared" si="460"/>
        <v>0.777000777000777</v>
      </c>
      <c r="G992" t="str">
        <f t="shared" si="455"/>
        <v>0.777000777000777</v>
      </c>
      <c r="H992" t="str">
        <f t="shared" si="461"/>
        <v>7.35449127907144+3.45396600869814i</v>
      </c>
      <c r="I992" t="str">
        <f t="shared" si="462"/>
        <v>336.935812097505i</v>
      </c>
      <c r="J992" t="str">
        <f t="shared" si="456"/>
        <v>-96.1053782270342+72.8713992458498i</v>
      </c>
      <c r="K992" t="str">
        <f t="shared" si="463"/>
        <v>1.68789813067603-2.22605974272633i</v>
      </c>
      <c r="L992" t="str">
        <f t="shared" si="464"/>
        <v>0.107276420664219-0.119804213410991i</v>
      </c>
      <c r="M992" t="str">
        <f t="shared" si="465"/>
        <v>1.79517455134025-2.34586395613732i</v>
      </c>
      <c r="N992" t="str">
        <f t="shared" si="466"/>
        <v>-0.380515253908988i</v>
      </c>
      <c r="O992" t="str">
        <f t="shared" si="467"/>
        <v>0.928473394089177-0.371398918238226i</v>
      </c>
      <c r="P992" t="str">
        <f t="shared" si="468"/>
        <v>0.071526605910823+0.371398918238226i</v>
      </c>
      <c r="Q992" t="str">
        <f t="shared" si="469"/>
        <v>-0.071526605910823+0.00911633567076198i</v>
      </c>
      <c r="R992" t="str">
        <f t="shared" si="470"/>
        <v>-0.332795523100894-5.23487434037302i</v>
      </c>
      <c r="S992" t="str">
        <f t="shared" si="471"/>
        <v>0.0392778383571977i</v>
      </c>
      <c r="T992" t="str">
        <f t="shared" si="472"/>
        <v>0.205614548161413-0.013071488762356i</v>
      </c>
      <c r="U992" t="str">
        <f t="shared" si="473"/>
        <v>0.00005-0.00281053441922539i</v>
      </c>
      <c r="V992" t="str">
        <f t="shared" si="474"/>
        <v>3.33333333333333E-06-0.00309158786114793i</v>
      </c>
      <c r="W992" t="str">
        <f t="shared" si="475"/>
        <v>0.0000144737520817401-0.00147228724648581i</v>
      </c>
      <c r="X992" t="str">
        <f t="shared" si="476"/>
        <v>0.0000553487521644943-0.00147034602242214i</v>
      </c>
      <c r="Y992" t="str">
        <f t="shared" si="477"/>
        <v>0.009+0.0539097299356009i</v>
      </c>
      <c r="Z992" t="str">
        <f t="shared" si="478"/>
        <v>-0.378701275854646-0.0801717019219179i</v>
      </c>
      <c r="AA992" t="str">
        <f t="shared" si="479"/>
        <v>44.7669074223885-259.244465252344i</v>
      </c>
      <c r="AB992" t="str">
        <f t="shared" si="480"/>
        <v>1.42035706214963-0.0902960492943669i</v>
      </c>
      <c r="AC992" t="str">
        <f t="shared" si="481"/>
        <v>3.33796660436616-3.49406160672172i</v>
      </c>
      <c r="AD992" t="str">
        <f t="shared" si="482"/>
        <v>0.216552411810381+0.19962794648205i</v>
      </c>
      <c r="AE992" t="str">
        <f t="shared" si="483"/>
        <v>-0.0660041624213485-0.0929607334391296i</v>
      </c>
      <c r="AF992" t="str">
        <f t="shared" si="484"/>
        <v>-13.3115768290429-3.2351334096648i</v>
      </c>
      <c r="AG992" t="str">
        <f t="shared" si="485"/>
        <v>1.22243749566452-0.170875904007291i</v>
      </c>
      <c r="AH992" t="str">
        <f t="shared" si="486"/>
        <v>0.300929999345321+1.22902635700792i</v>
      </c>
      <c r="AI992">
        <f t="shared" si="487"/>
        <v>2.0440886901281754</v>
      </c>
      <c r="AJ992">
        <f t="shared" si="488"/>
        <v>76.241679933137988</v>
      </c>
      <c r="AK992"/>
      <c r="AL992"/>
      <c r="AM992"/>
      <c r="AN992"/>
    </row>
    <row r="993" spans="1:40" x14ac:dyDescent="0.25">
      <c r="A993"/>
      <c r="B993">
        <f t="shared" si="489"/>
        <v>85900</v>
      </c>
      <c r="C993" s="186" t="str">
        <f t="shared" si="457"/>
        <v>-0.0000103575336513733+0.0285101538738272i</v>
      </c>
      <c r="D993" s="158" t="str">
        <f t="shared" si="458"/>
        <v>-5.95708536476395+0.218577846366009i</v>
      </c>
      <c r="E993" t="str">
        <f t="shared" si="459"/>
        <v>2870</v>
      </c>
      <c r="F993" t="str">
        <f t="shared" si="460"/>
        <v>0.777000777000777</v>
      </c>
      <c r="G993" t="str">
        <f t="shared" si="455"/>
        <v>0.777000777000777</v>
      </c>
      <c r="H993" t="str">
        <f t="shared" si="461"/>
        <v>7.35776508790393+3.45163000773898i</v>
      </c>
      <c r="I993" t="str">
        <f t="shared" si="462"/>
        <v>337.328511179204i</v>
      </c>
      <c r="J993" t="str">
        <f t="shared" si="456"/>
        <v>-96.3318629972971+72.9563309466025i</v>
      </c>
      <c r="K993" t="str">
        <f t="shared" si="463"/>
        <v>1.68535031226788-2.22534402809633i</v>
      </c>
      <c r="L993" t="str">
        <f t="shared" si="464"/>
        <v>0.107137734752075-0.119788783125899i</v>
      </c>
      <c r="M993" t="str">
        <f t="shared" si="465"/>
        <v>1.79248804701995-2.34513281122223i</v>
      </c>
      <c r="N993" t="str">
        <f t="shared" si="466"/>
        <v>-0.380958744880909i</v>
      </c>
      <c r="O993" t="str">
        <f t="shared" si="467"/>
        <v>0.928308590719315-0.371810651268518i</v>
      </c>
      <c r="P993" t="str">
        <f t="shared" si="468"/>
        <v>0.071691409280685+0.371810651268518i</v>
      </c>
      <c r="Q993" t="str">
        <f t="shared" si="469"/>
        <v>-0.071691409280685+0.009148093612391i</v>
      </c>
      <c r="R993" t="str">
        <f t="shared" si="470"/>
        <v>-0.332794265115462-5.22873086357997i</v>
      </c>
      <c r="S993" t="str">
        <f t="shared" si="471"/>
        <v>0.0393236167235814i</v>
      </c>
      <c r="T993" t="str">
        <f t="shared" si="472"/>
        <v>0.20561260843018-0.0130866741292064i</v>
      </c>
      <c r="U993" t="str">
        <f t="shared" si="473"/>
        <v>0.0000500000000000001-0.00280726255144981i</v>
      </c>
      <c r="V993" t="str">
        <f t="shared" si="474"/>
        <v>3.33333333333333E-06-0.00308798880659479i</v>
      </c>
      <c r="W993" t="str">
        <f t="shared" si="475"/>
        <v>0.0000144737499205682-0.00147057353048772i</v>
      </c>
      <c r="X993" t="str">
        <f t="shared" si="476"/>
        <v>0.000055253713937282-0.00146863720523686i</v>
      </c>
      <c r="Y993" t="str">
        <f t="shared" si="477"/>
        <v>0.009+0.0539725617886727i</v>
      </c>
      <c r="Z993" t="str">
        <f t="shared" si="478"/>
        <v>-0.377827720276798-0.079896462896229i</v>
      </c>
      <c r="AA993" t="str">
        <f t="shared" si="479"/>
        <v>44.6596509115986-258.94436726562i</v>
      </c>
      <c r="AB993" t="str">
        <f t="shared" si="480"/>
        <v>1.42034366275265-0.0904009477231996i</v>
      </c>
      <c r="AC993" t="str">
        <f t="shared" si="481"/>
        <v>3.3339468094734-3.49293714496591i</v>
      </c>
      <c r="AD993" t="str">
        <f t="shared" si="482"/>
        <v>0.216639043859034+0.199854902822269i</v>
      </c>
      <c r="AE993" t="str">
        <f t="shared" si="483"/>
        <v>-0.0658845362362354-0.0928194156490369i</v>
      </c>
      <c r="AF993" t="str">
        <f t="shared" si="484"/>
        <v>-13.3148504526679-3.23305216137297i</v>
      </c>
      <c r="AG993" t="str">
        <f t="shared" si="485"/>
        <v>1.2223632980523-0.170762675997615i</v>
      </c>
      <c r="AH993" t="str">
        <f t="shared" si="486"/>
        <v>0.300705887373496+1.22732261771698i</v>
      </c>
      <c r="AI993">
        <f t="shared" si="487"/>
        <v>2.0323552101303073</v>
      </c>
      <c r="AJ993">
        <f t="shared" si="488"/>
        <v>76.233177615839111</v>
      </c>
      <c r="AK993"/>
      <c r="AL993"/>
      <c r="AM993"/>
      <c r="AN993"/>
    </row>
    <row r="994" spans="1:40" x14ac:dyDescent="0.25">
      <c r="A994"/>
      <c r="B994">
        <f t="shared" si="489"/>
        <v>86000</v>
      </c>
      <c r="C994" s="186" t="str">
        <f t="shared" si="457"/>
        <v>-0.0000103334603712188+0.0284770025408489i</v>
      </c>
      <c r="D994" s="158" t="str">
        <f t="shared" si="458"/>
        <v>-5.95708518020214+0.218323686146508i</v>
      </c>
      <c r="E994" t="str">
        <f t="shared" si="459"/>
        <v>2870</v>
      </c>
      <c r="F994" t="str">
        <f t="shared" si="460"/>
        <v>0.777000777000777</v>
      </c>
      <c r="G994" t="str">
        <f t="shared" si="455"/>
        <v>0.777000777000777</v>
      </c>
      <c r="H994" t="str">
        <f t="shared" si="461"/>
        <v>7.36103066596011+3.44929520817541i</v>
      </c>
      <c r="I994" t="str">
        <f t="shared" si="462"/>
        <v>337.721210260903i</v>
      </c>
      <c r="J994" t="str">
        <f t="shared" si="456"/>
        <v>-96.5586115820856+73.0412626473553i</v>
      </c>
      <c r="K994" t="str">
        <f t="shared" si="463"/>
        <v>1.6828072183445-2.22462650116222i</v>
      </c>
      <c r="L994" t="str">
        <f t="shared" si="464"/>
        <v>0.106999246041524-0.119773212555402i</v>
      </c>
      <c r="M994" t="str">
        <f t="shared" si="465"/>
        <v>1.78980646438602-2.34439971371762i</v>
      </c>
      <c r="N994" t="str">
        <f t="shared" si="466"/>
        <v>-0.381402235852831i</v>
      </c>
      <c r="O994" t="str">
        <f t="shared" si="467"/>
        <v>0.928143604765784-0.372222311169517i</v>
      </c>
      <c r="P994" t="str">
        <f t="shared" si="468"/>
        <v>0.0718563952342161+0.372222311169517i</v>
      </c>
      <c r="Q994" t="str">
        <f t="shared" si="469"/>
        <v>-0.0718563952342161+0.00917992468331402i</v>
      </c>
      <c r="R994" t="str">
        <f t="shared" si="470"/>
        <v>-0.332793005647871-5.22260161636665i</v>
      </c>
      <c r="S994" t="str">
        <f t="shared" si="471"/>
        <v>0.0393693950899649i</v>
      </c>
      <c r="T994" t="str">
        <f t="shared" si="472"/>
        <v>0.205610666432228-0.013101859322528i</v>
      </c>
      <c r="U994" t="str">
        <f t="shared" si="473"/>
        <v>0.0000500000000000001-0.00280399829266905i</v>
      </c>
      <c r="V994" t="str">
        <f t="shared" si="474"/>
        <v>3.33333333333333E-06-0.00308439812193595i</v>
      </c>
      <c r="W994" t="str">
        <f t="shared" si="475"/>
        <v>0.0000144737477568795-0.00146886380015352i</v>
      </c>
      <c r="X994" t="str">
        <f t="shared" si="476"/>
        <v>0.000055159006696157-0.00146693235314268i</v>
      </c>
      <c r="Y994" t="str">
        <f t="shared" si="477"/>
        <v>0.009+0.0540353936417444i</v>
      </c>
      <c r="Z994" t="str">
        <f t="shared" si="478"/>
        <v>-0.376957169865518-0.0796225170566329i</v>
      </c>
      <c r="AA994" t="str">
        <f t="shared" si="479"/>
        <v>44.5527825041484-258.64495815445i</v>
      </c>
      <c r="AB994" t="str">
        <f t="shared" si="480"/>
        <v>1.42033024769749-0.0905058449533193i</v>
      </c>
      <c r="AC994" t="str">
        <f t="shared" si="481"/>
        <v>3.32993438189363-3.49180977244864i</v>
      </c>
      <c r="AD994" t="str">
        <f t="shared" si="482"/>
        <v>0.216725772292585+0.200081817918744i</v>
      </c>
      <c r="AE994" t="str">
        <f t="shared" si="483"/>
        <v>-0.0657653158003743-0.0926785273251761i</v>
      </c>
      <c r="AF994" t="str">
        <f t="shared" si="484"/>
        <v>-13.3181158461623-3.2309715220289i</v>
      </c>
      <c r="AG994" t="str">
        <f t="shared" si="485"/>
        <v>1.22228932042098-0.170649792251594i</v>
      </c>
      <c r="AH994" t="str">
        <f t="shared" si="486"/>
        <v>0.30048207260319+1.22562342981591i</v>
      </c>
      <c r="AI994">
        <f t="shared" si="487"/>
        <v>2.0206369640016741</v>
      </c>
      <c r="AJ994">
        <f t="shared" si="488"/>
        <v>76.224688381712582</v>
      </c>
      <c r="AK994"/>
      <c r="AL994"/>
      <c r="AM994"/>
      <c r="AN994"/>
    </row>
    <row r="995" spans="1:40" x14ac:dyDescent="0.25">
      <c r="A995"/>
      <c r="B995">
        <f t="shared" si="489"/>
        <v>86100</v>
      </c>
      <c r="C995" s="186" t="str">
        <f t="shared" si="457"/>
        <v>-0.0000103094709213548+0.0284439282144209i</v>
      </c>
      <c r="D995" s="158" t="str">
        <f t="shared" si="458"/>
        <v>-5.95708499628302+0.21807011631056i</v>
      </c>
      <c r="E995" t="str">
        <f t="shared" si="459"/>
        <v>2870</v>
      </c>
      <c r="F995" t="str">
        <f t="shared" si="460"/>
        <v>0.777000777000777</v>
      </c>
      <c r="G995" t="str">
        <f t="shared" si="455"/>
        <v>0.777000777000777</v>
      </c>
      <c r="H995" t="str">
        <f t="shared" si="461"/>
        <v>7.36428803763509+3.44696161834749i</v>
      </c>
      <c r="I995" t="str">
        <f t="shared" si="462"/>
        <v>338.113909342601i</v>
      </c>
      <c r="J995" t="str">
        <f t="shared" si="456"/>
        <v>-96.7856239813998+73.126194348108i</v>
      </c>
      <c r="K995" t="str">
        <f t="shared" si="463"/>
        <v>1.68026884093501-2.22390717411382i</v>
      </c>
      <c r="L995" t="str">
        <f t="shared" si="464"/>
        <v>0.106860954392851-0.119757502312966i</v>
      </c>
      <c r="M995" t="str">
        <f t="shared" si="465"/>
        <v>1.78712979532786-2.34366467642679i</v>
      </c>
      <c r="N995" t="str">
        <f t="shared" si="466"/>
        <v>-0.381845726824753i</v>
      </c>
      <c r="O995" t="str">
        <f t="shared" si="467"/>
        <v>0.927978436261034-0.372633897860253i</v>
      </c>
      <c r="P995" t="str">
        <f t="shared" si="468"/>
        <v>0.072021563738966+0.372633897860253i</v>
      </c>
      <c r="Q995" t="str">
        <f t="shared" si="469"/>
        <v>-0.072021563738966+0.00921182896449996i</v>
      </c>
      <c r="R995" t="str">
        <f t="shared" si="470"/>
        <v>-0.332791744697926-5.21648654915198i</v>
      </c>
      <c r="S995" t="str">
        <f t="shared" si="471"/>
        <v>0.0394151734563486i</v>
      </c>
      <c r="T995" t="str">
        <f t="shared" si="472"/>
        <v>0.205608722167535-0.0131170443421096i</v>
      </c>
      <c r="U995" t="str">
        <f t="shared" si="473"/>
        <v>0.0000500000000000001-0.00280074161637095i</v>
      </c>
      <c r="V995" t="str">
        <f t="shared" si="474"/>
        <v>3.33333333333333E-06-0.00308081577800804i</v>
      </c>
      <c r="W995" t="str">
        <f t="shared" si="475"/>
        <v>0.0000144737455906744-0.00146715804159588i</v>
      </c>
      <c r="X995" t="str">
        <f t="shared" si="476"/>
        <v>0.000055064628906286-0.00146523145236647i</v>
      </c>
      <c r="Y995" t="str">
        <f t="shared" si="477"/>
        <v>0.009+0.0540982254948162i</v>
      </c>
      <c r="Z995" t="str">
        <f t="shared" si="478"/>
        <v>-0.376089610937431-0.0793498567574984i</v>
      </c>
      <c r="AA995" t="str">
        <f t="shared" si="479"/>
        <v>44.4463003171483-258.346235578879i</v>
      </c>
      <c r="AB995" t="str">
        <f t="shared" si="480"/>
        <v>1.42031681698399-0.090610740983267i</v>
      </c>
      <c r="AC995" t="str">
        <f t="shared" si="481"/>
        <v>3.32592930948998-3.49067950828824i</v>
      </c>
      <c r="AD995" t="str">
        <f t="shared" si="482"/>
        <v>0.216812597097482+0.200308691752029i</v>
      </c>
      <c r="AE995" t="str">
        <f t="shared" si="483"/>
        <v>-0.0656464992909204-0.0925380664713126i</v>
      </c>
      <c r="AF995" t="str">
        <f t="shared" si="484"/>
        <v>-13.3213730339181-3.22889150203693i</v>
      </c>
      <c r="AG995" t="str">
        <f t="shared" si="485"/>
        <v>1.22221556166103-0.170537251619617i</v>
      </c>
      <c r="AH995" t="str">
        <f t="shared" si="486"/>
        <v>0.300258555795455+1.2239287755823i</v>
      </c>
      <c r="AI995">
        <f t="shared" si="487"/>
        <v>2.0089339158521784</v>
      </c>
      <c r="AJ995">
        <f t="shared" si="488"/>
        <v>76.216212149374627</v>
      </c>
      <c r="AK995"/>
      <c r="AL995"/>
      <c r="AM995"/>
      <c r="AN995"/>
    </row>
    <row r="996" spans="1:40" x14ac:dyDescent="0.25">
      <c r="A996"/>
      <c r="B996">
        <f t="shared" si="489"/>
        <v>86200</v>
      </c>
      <c r="C996" s="186" t="str">
        <f t="shared" si="457"/>
        <v>-0.0000102855649130036+0.0284109306265391i</v>
      </c>
      <c r="D996" s="158" t="str">
        <f t="shared" si="458"/>
        <v>-5.95708481300363+0.217817134803467i</v>
      </c>
      <c r="E996" t="str">
        <f t="shared" si="459"/>
        <v>2870</v>
      </c>
      <c r="F996" t="str">
        <f t="shared" si="460"/>
        <v>0.777000777000777</v>
      </c>
      <c r="G996" t="str">
        <f t="shared" si="455"/>
        <v>0.777000777000777</v>
      </c>
      <c r="H996" t="str">
        <f t="shared" si="461"/>
        <v>7.36753722725015+3.44462924651873i</v>
      </c>
      <c r="I996" t="str">
        <f t="shared" si="462"/>
        <v>338.5066084243i</v>
      </c>
      <c r="J996" t="str">
        <f t="shared" si="456"/>
        <v>-97.0129001952396+73.2111260488606i</v>
      </c>
      <c r="K996" t="str">
        <f t="shared" si="463"/>
        <v>1.67773517206693-2.22318605908541i</v>
      </c>
      <c r="L996" t="str">
        <f t="shared" si="464"/>
        <v>0.106722859665294-0.119741653010147i</v>
      </c>
      <c r="M996" t="str">
        <f t="shared" si="465"/>
        <v>1.78445803173222-2.34292771209556i</v>
      </c>
      <c r="N996" t="str">
        <f t="shared" si="466"/>
        <v>-0.382289217796675i</v>
      </c>
      <c r="O996" t="str">
        <f t="shared" si="467"/>
        <v>0.927813085237552-0.373045411259775i</v>
      </c>
      <c r="P996" t="str">
        <f t="shared" si="468"/>
        <v>0.072186914762448+0.373045411259775i</v>
      </c>
      <c r="Q996" t="str">
        <f t="shared" si="469"/>
        <v>-0.072186914762448+0.00924380653690005i</v>
      </c>
      <c r="R996" t="str">
        <f t="shared" si="470"/>
        <v>-0.332790482265652-5.21038561258502i</v>
      </c>
      <c r="S996" t="str">
        <f t="shared" si="471"/>
        <v>0.0394609518227323i</v>
      </c>
      <c r="T996" t="str">
        <f t="shared" si="472"/>
        <v>0.205606775636075-0.0131322291877487i</v>
      </c>
      <c r="U996" t="str">
        <f t="shared" si="473"/>
        <v>0.0000500000000000001-0.00279749249616634i</v>
      </c>
      <c r="V996" t="str">
        <f t="shared" si="474"/>
        <v>3.33333333333333E-06-0.00307724174578297i</v>
      </c>
      <c r="W996" t="str">
        <f t="shared" si="475"/>
        <v>0.0000144737434219528-0.00146545624099191i</v>
      </c>
      <c r="X996" t="str">
        <f t="shared" si="476"/>
        <v>0.0000549705790417189-0.00146353448919877i</v>
      </c>
      <c r="Y996" t="str">
        <f t="shared" si="477"/>
        <v>0.009+0.054161057347888i</v>
      </c>
      <c r="Z996" t="str">
        <f t="shared" si="478"/>
        <v>-0.375225029886316-0.0790784744075988i</v>
      </c>
      <c r="AA996" t="str">
        <f t="shared" si="479"/>
        <v>44.3402024791755-258.048197209332i</v>
      </c>
      <c r="AB996" t="str">
        <f t="shared" si="480"/>
        <v>1.42030337061198-0.0907156358116437i</v>
      </c>
      <c r="AC996" t="str">
        <f t="shared" si="481"/>
        <v>3.32193158012142-3.48954637151732i</v>
      </c>
      <c r="AD996" t="str">
        <f t="shared" si="482"/>
        <v>0.216899518260165+0.200535524302587i</v>
      </c>
      <c r="AE996" t="str">
        <f t="shared" si="483"/>
        <v>-0.0655280848951214-0.0923980311034632i</v>
      </c>
      <c r="AF996" t="str">
        <f t="shared" si="484"/>
        <v>-13.3246220402538-3.22681211171526i</v>
      </c>
      <c r="AG996" t="str">
        <f t="shared" si="485"/>
        <v>1.22214202066961-0.170425052956965i</v>
      </c>
      <c r="AH996" t="str">
        <f t="shared" si="486"/>
        <v>0.300035337695963+1.2222386373817i</v>
      </c>
      <c r="AI996">
        <f t="shared" si="487"/>
        <v>1.9972460299044779</v>
      </c>
      <c r="AJ996">
        <f t="shared" si="488"/>
        <v>76.20774883789413</v>
      </c>
      <c r="AK996"/>
      <c r="AL996"/>
      <c r="AM996"/>
      <c r="AN996"/>
    </row>
    <row r="997" spans="1:40" x14ac:dyDescent="0.25">
      <c r="A997"/>
      <c r="B997">
        <f t="shared" si="489"/>
        <v>86300</v>
      </c>
      <c r="C997" s="186" t="str">
        <f t="shared" si="457"/>
        <v>-0.0000102617419596383+0.0283780095104416i</v>
      </c>
      <c r="D997" s="158" t="str">
        <f t="shared" si="458"/>
        <v>-5.95708463036099+0.217564739580052i</v>
      </c>
      <c r="E997" t="str">
        <f t="shared" si="459"/>
        <v>2870</v>
      </c>
      <c r="F997" t="str">
        <f t="shared" si="460"/>
        <v>0.777000777000777</v>
      </c>
      <c r="G997" t="str">
        <f t="shared" si="455"/>
        <v>0.777000777000777</v>
      </c>
      <c r="H997" t="str">
        <f t="shared" si="461"/>
        <v>7.3707782590527+3.44229810087655i</v>
      </c>
      <c r="I997" t="str">
        <f t="shared" si="462"/>
        <v>338.899307505999i</v>
      </c>
      <c r="J997" t="str">
        <f t="shared" si="456"/>
        <v>-97.2404402236051+73.2960577496135i</v>
      </c>
      <c r="K997" t="str">
        <f t="shared" si="463"/>
        <v>1.67520620376629-2.22246316815596i</v>
      </c>
      <c r="L997" t="str">
        <f t="shared" si="464"/>
        <v>0.106584961717043-0.119725665256599i</v>
      </c>
      <c r="M997" t="str">
        <f t="shared" si="465"/>
        <v>1.78179116548333-2.34218883341256i</v>
      </c>
      <c r="N997" t="str">
        <f t="shared" si="466"/>
        <v>-0.382732708768597i</v>
      </c>
      <c r="O997" t="str">
        <f t="shared" si="467"/>
        <v>0.92764755172786-0.373456851287144i</v>
      </c>
      <c r="P997" t="str">
        <f t="shared" si="468"/>
        <v>0.07235244827214+0.373456851287144i</v>
      </c>
      <c r="Q997" t="str">
        <f t="shared" si="469"/>
        <v>-0.07235244827214+0.00927585748145299i</v>
      </c>
      <c r="R997" t="str">
        <f t="shared" si="470"/>
        <v>-0.332789218350953-5.20429875754354i</v>
      </c>
      <c r="S997" t="str">
        <f t="shared" si="471"/>
        <v>0.039506730189116i</v>
      </c>
      <c r="T997" t="str">
        <f t="shared" si="472"/>
        <v>0.205604826837824-0.0131474138592379i</v>
      </c>
      <c r="U997" t="str">
        <f t="shared" si="473"/>
        <v>0.0000499999999999999-0.00279425090578839i</v>
      </c>
      <c r="V997" t="str">
        <f t="shared" si="474"/>
        <v>3.33333333333333E-06-0.00307367599636723i</v>
      </c>
      <c r="W997" t="str">
        <f t="shared" si="475"/>
        <v>0.0000144737412507144-0.00146375838458279i</v>
      </c>
      <c r="X997" t="str">
        <f t="shared" si="476"/>
        <v>0.0000548768555853277-0.0014618414499934i</v>
      </c>
      <c r="Y997" t="str">
        <f t="shared" si="477"/>
        <v>0.009+0.0542238892009598i</v>
      </c>
      <c r="Z997" t="str">
        <f t="shared" si="478"/>
        <v>-0.374363413182588-0.0788083624696575i</v>
      </c>
      <c r="AA997" t="str">
        <f t="shared" si="479"/>
        <v>44.2344871301888-257.750840726554i</v>
      </c>
      <c r="AB997" t="str">
        <f t="shared" si="480"/>
        <v>1.42028990858129-0.0908205294370168i</v>
      </c>
      <c r="AC997" t="str">
        <f t="shared" si="481"/>
        <v>3.31794118164327-3.48841038108304i</v>
      </c>
      <c r="AD997" t="str">
        <f t="shared" si="482"/>
        <v>0.216986535767059+0.200762315550793i</v>
      </c>
      <c r="AE997" t="str">
        <f t="shared" si="483"/>
        <v>-0.0654100708102475-0.0922584192498005i</v>
      </c>
      <c r="AF997" t="str">
        <f t="shared" si="484"/>
        <v>-13.3278628894137-3.2247333612965i</v>
      </c>
      <c r="AG997" t="str">
        <f t="shared" si="485"/>
        <v>1.22206869635052-0.170313195123773i</v>
      </c>
      <c r="AH997" t="str">
        <f t="shared" si="486"/>
        <v>0.29981241903512+1.22055299766699i</v>
      </c>
      <c r="AI997">
        <f t="shared" si="487"/>
        <v>1.9855732704927291</v>
      </c>
      <c r="AJ997">
        <f t="shared" si="488"/>
        <v>76.199298366791211</v>
      </c>
      <c r="AK997"/>
      <c r="AL997"/>
      <c r="AM997"/>
      <c r="AN997"/>
    </row>
    <row r="998" spans="1:40" x14ac:dyDescent="0.25">
      <c r="A998"/>
      <c r="B998">
        <f t="shared" si="489"/>
        <v>86400</v>
      </c>
      <c r="C998" s="186" t="str">
        <f t="shared" si="457"/>
        <v>-0.0000102380016769679+0.0283451646006015i</v>
      </c>
      <c r="D998" s="158" t="str">
        <f t="shared" si="458"/>
        <v>-5.95708444835215+0.217312928604612i</v>
      </c>
      <c r="E998" t="str">
        <f t="shared" si="459"/>
        <v>2870</v>
      </c>
      <c r="F998" t="str">
        <f t="shared" si="460"/>
        <v>0.777000777000777</v>
      </c>
      <c r="G998" t="str">
        <f t="shared" si="455"/>
        <v>0.777000777000777</v>
      </c>
      <c r="H998" t="str">
        <f t="shared" si="461"/>
        <v>7.37401115721666+3.43996818953278i</v>
      </c>
      <c r="I998" t="str">
        <f t="shared" si="462"/>
        <v>339.292006587698i</v>
      </c>
      <c r="J998" t="str">
        <f t="shared" si="456"/>
        <v>-97.4682440664962+73.3809894503661i</v>
      </c>
      <c r="K998" t="str">
        <f t="shared" si="463"/>
        <v>1.67268192805785-2.22173851334933i</v>
      </c>
      <c r="L998" t="str">
        <f t="shared" si="464"/>
        <v>0.106447260405256-0.119709539660069i</v>
      </c>
      <c r="M998" t="str">
        <f t="shared" si="465"/>
        <v>1.77912918846311-2.3414480530094i</v>
      </c>
      <c r="N998" t="str">
        <f t="shared" si="466"/>
        <v>-0.383176199740519i</v>
      </c>
      <c r="O998" t="str">
        <f t="shared" si="467"/>
        <v>0.927481835764514-0.373868217861436i</v>
      </c>
      <c r="P998" t="str">
        <f t="shared" si="468"/>
        <v>0.072518164235486+0.373868217861436i</v>
      </c>
      <c r="Q998" t="str">
        <f t="shared" si="469"/>
        <v>-0.072518164235486+0.00930798187908299i</v>
      </c>
      <c r="R998" t="str">
        <f t="shared" si="470"/>
        <v>-0.332787952953771-5.19822593513257i</v>
      </c>
      <c r="S998" t="str">
        <f t="shared" si="471"/>
        <v>0.0395525085554997i</v>
      </c>
      <c r="T998" t="str">
        <f t="shared" si="472"/>
        <v>0.205602875772751-0.0131625983563713i</v>
      </c>
      <c r="U998" t="str">
        <f t="shared" si="473"/>
        <v>0.0000499999999999999-0.00279101681909188i</v>
      </c>
      <c r="V998" t="str">
        <f t="shared" si="474"/>
        <v>3.33333333333333E-06-0.00307011850100107i</v>
      </c>
      <c r="W998" t="str">
        <f t="shared" si="475"/>
        <v>0.0000144737390769597-0.0014620644586734i</v>
      </c>
      <c r="X998" t="str">
        <f t="shared" si="476"/>
        <v>0.0000547834570287467-0.00146015232116715i</v>
      </c>
      <c r="Y998" t="str">
        <f t="shared" si="477"/>
        <v>0.009+0.0542867210540316i</v>
      </c>
      <c r="Z998" t="str">
        <f t="shared" si="478"/>
        <v>-0.373504747372798-0.0785395134599041i</v>
      </c>
      <c r="AA998" t="str">
        <f t="shared" si="479"/>
        <v>44.1291524214464-257.454163821556i</v>
      </c>
      <c r="AB998" t="str">
        <f t="shared" si="480"/>
        <v>1.4202764308917-0.090925421857964i</v>
      </c>
      <c r="AC998" t="str">
        <f t="shared" si="481"/>
        <v>3.31395810190724-3.48727155584734i</v>
      </c>
      <c r="AD998" t="str">
        <f t="shared" si="482"/>
        <v>0.217073649604575+0.200989065476932i</v>
      </c>
      <c r="AE998" t="str">
        <f t="shared" si="483"/>
        <v>-0.0652924552435289-0.0921192289505651i</v>
      </c>
      <c r="AF998" t="str">
        <f t="shared" si="484"/>
        <v>-13.3310956055688-3.22265526092817i</v>
      </c>
      <c r="AG998" t="str">
        <f t="shared" si="485"/>
        <v>1.22199558761418-0.170201676985013i</v>
      </c>
      <c r="AH998" t="str">
        <f t="shared" si="486"/>
        <v>0.299589800528275+1.21887183897797i</v>
      </c>
      <c r="AI998">
        <f t="shared" si="487"/>
        <v>1.9739156020629667</v>
      </c>
      <c r="AJ998">
        <f t="shared" si="488"/>
        <v>76.190860656033934</v>
      </c>
      <c r="AK998"/>
      <c r="AL998"/>
      <c r="AM998"/>
      <c r="AN998"/>
    </row>
    <row r="999" spans="1:40" x14ac:dyDescent="0.25">
      <c r="A999"/>
      <c r="B999">
        <f t="shared" si="489"/>
        <v>86500</v>
      </c>
      <c r="C999" s="186" t="str">
        <f t="shared" si="457"/>
        <v>-0.0000102143436829213+0.0283123956327198i</v>
      </c>
      <c r="D999" s="158" t="str">
        <f t="shared" si="458"/>
        <v>-5.95708426697419+0.217061699850852i</v>
      </c>
      <c r="E999" t="str">
        <f t="shared" si="459"/>
        <v>2870</v>
      </c>
      <c r="F999" t="str">
        <f t="shared" si="460"/>
        <v>0.777000777000777</v>
      </c>
      <c r="G999" t="str">
        <f t="shared" si="455"/>
        <v>0.777000777000777</v>
      </c>
      <c r="H999" t="str">
        <f t="shared" si="461"/>
        <v>7.37723594584245+3.43763952052427i</v>
      </c>
      <c r="I999" t="str">
        <f t="shared" si="462"/>
        <v>339.684705669396i</v>
      </c>
      <c r="J999" t="str">
        <f t="shared" si="456"/>
        <v>-97.696311723913+73.4659211511189i</v>
      </c>
      <c r="K999" t="str">
        <f t="shared" si="463"/>
        <v>1.67016233696516-2.22101210663446i</v>
      </c>
      <c r="L999" t="str">
        <f t="shared" si="464"/>
        <v>0.106309755586065-0.119693276826408i</v>
      </c>
      <c r="M999" t="str">
        <f t="shared" si="465"/>
        <v>1.77647209255122-2.34070538346087i</v>
      </c>
      <c r="N999" t="str">
        <f t="shared" si="466"/>
        <v>-0.383619690712441i</v>
      </c>
      <c r="O999" t="str">
        <f t="shared" si="467"/>
        <v>0.92731593738011-0.374279510901743i</v>
      </c>
      <c r="P999" t="str">
        <f t="shared" si="468"/>
        <v>0.07268406261989+0.374279510901743i</v>
      </c>
      <c r="Q999" t="str">
        <f t="shared" si="469"/>
        <v>-0.07268406261989+0.00934017981069801i</v>
      </c>
      <c r="R999" t="str">
        <f t="shared" si="470"/>
        <v>-0.3327866860741-5.19216709668358i</v>
      </c>
      <c r="S999" t="str">
        <f t="shared" si="471"/>
        <v>0.0395982869218834i</v>
      </c>
      <c r="T999" t="str">
        <f t="shared" si="472"/>
        <v>0.205600922440839-0.013177782678945i</v>
      </c>
      <c r="U999" t="str">
        <f t="shared" si="473"/>
        <v>0.0000499999999999999-0.00278779021005246i</v>
      </c>
      <c r="V999" t="str">
        <f t="shared" si="474"/>
        <v>3.33333333333333E-06-0.00306656923105772i</v>
      </c>
      <c r="W999" t="str">
        <f t="shared" si="475"/>
        <v>0.0000144737369006885-0.00146037444963194i</v>
      </c>
      <c r="X999" t="str">
        <f t="shared" si="476"/>
        <v>0.0000546903818723097-0.00145846708919936i</v>
      </c>
      <c r="Y999" t="str">
        <f t="shared" si="477"/>
        <v>0.009+0.0543495529071034i</v>
      </c>
      <c r="Z999" t="str">
        <f t="shared" si="478"/>
        <v>-0.372649019079103-0.0782719199476269i</v>
      </c>
      <c r="AA999" t="str">
        <f t="shared" si="479"/>
        <v>44.0241965154229-257.158164195563i</v>
      </c>
      <c r="AB999" t="str">
        <f t="shared" si="480"/>
        <v>1.4202629375431-0.0910303130730768i</v>
      </c>
      <c r="AC999" t="str">
        <f t="shared" si="481"/>
        <v>3.30998232876185-3.4861299145876i</v>
      </c>
      <c r="AD999" t="str">
        <f t="shared" si="482"/>
        <v>0.217160859759118+0.201215774061211i</v>
      </c>
      <c r="AE999" t="str">
        <f t="shared" si="483"/>
        <v>-0.0651752364120913-0.0919804582579764i</v>
      </c>
      <c r="AF999" t="str">
        <f t="shared" si="484"/>
        <v>-13.3343202128166-3.22057782067342i</v>
      </c>
      <c r="AG999" t="str">
        <f t="shared" si="485"/>
        <v>1.22192269337756-0.170090497410471i</v>
      </c>
      <c r="AH999" t="str">
        <f t="shared" si="486"/>
        <v>0.299367482875856+1.21719514394084i</v>
      </c>
      <c r="AI999">
        <f t="shared" si="487"/>
        <v>1.962272989172571</v>
      </c>
      <c r="AJ999">
        <f t="shared" si="488"/>
        <v>76.182435626037076</v>
      </c>
      <c r="AK999"/>
      <c r="AL999"/>
      <c r="AM999"/>
      <c r="AN999"/>
    </row>
    <row r="1000" spans="1:40" x14ac:dyDescent="0.25">
      <c r="A1000"/>
      <c r="B1000">
        <f t="shared" si="489"/>
        <v>86600</v>
      </c>
      <c r="C1000" s="186" t="str">
        <f t="shared" si="457"/>
        <v>-0.0000101907675976322+0.0282797023437182i</v>
      </c>
      <c r="D1000" s="158" t="str">
        <f t="shared" si="458"/>
        <v>-5.95708408622421+0.21681105130184i</v>
      </c>
      <c r="E1000" t="str">
        <f t="shared" si="459"/>
        <v>2870</v>
      </c>
      <c r="F1000" t="str">
        <f t="shared" si="460"/>
        <v>0.777000777000777</v>
      </c>
      <c r="G1000" t="str">
        <f t="shared" si="455"/>
        <v>0.777000777000777</v>
      </c>
      <c r="H1000" t="str">
        <f t="shared" si="461"/>
        <v>7.38045264895732+3.43531210181328i</v>
      </c>
      <c r="I1000" t="str">
        <f t="shared" si="462"/>
        <v>340.077404751095i</v>
      </c>
      <c r="J1000" t="str">
        <f t="shared" si="456"/>
        <v>-97.9246431958553+73.5508528518716i</v>
      </c>
      <c r="K1000" t="str">
        <f t="shared" si="463"/>
        <v>1.66764742251083-2.22028395992563i</v>
      </c>
      <c r="L1000" t="str">
        <f t="shared" si="464"/>
        <v>0.106172447114582-0.119676877359572i</v>
      </c>
      <c r="M1000" t="str">
        <f t="shared" si="465"/>
        <v>1.77381986962541-2.3399608372852i</v>
      </c>
      <c r="N1000" t="str">
        <f t="shared" si="466"/>
        <v>-0.384063181684363i</v>
      </c>
      <c r="O1000" t="str">
        <f t="shared" si="467"/>
        <v>0.927149856607276-0.374690730327169i</v>
      </c>
      <c r="P1000" t="str">
        <f t="shared" si="468"/>
        <v>0.072850143392724+0.374690730327169i</v>
      </c>
      <c r="Q1000" t="str">
        <f t="shared" si="469"/>
        <v>-0.072850143392724+0.009372451357194i</v>
      </c>
      <c r="R1000" t="str">
        <f t="shared" si="470"/>
        <v>-0.332785417711834-5.18612219375248i</v>
      </c>
      <c r="S1000" t="str">
        <f t="shared" si="471"/>
        <v>0.0396440652882671i</v>
      </c>
      <c r="T1000" t="str">
        <f t="shared" si="472"/>
        <v>0.205598966842054-0.0131929668267512i</v>
      </c>
      <c r="U1000" t="str">
        <f t="shared" si="473"/>
        <v>0.00005-0.00278457105276604i</v>
      </c>
      <c r="V1000" t="str">
        <f t="shared" si="474"/>
        <v>3.33333333333333E-06-0.00306302815804264i</v>
      </c>
      <c r="W1000" t="str">
        <f t="shared" si="475"/>
        <v>0.0000144737347219006-0.0014586883438896i</v>
      </c>
      <c r="X1000" t="str">
        <f t="shared" si="476"/>
        <v>0.0000545976286249919-0.00145678574063159i</v>
      </c>
      <c r="Y1000" t="str">
        <f t="shared" si="477"/>
        <v>0.009+0.0544123847601752i</v>
      </c>
      <c r="Z1000" t="str">
        <f t="shared" si="478"/>
        <v>-0.371796214998781-0.0780055745547337i</v>
      </c>
      <c r="AA1000" t="str">
        <f t="shared" si="479"/>
        <v>43.9196175857263-256.862839559952i</v>
      </c>
      <c r="AB1000" t="str">
        <f t="shared" si="480"/>
        <v>1.42024942853525-0.0911352030809196i</v>
      </c>
      <c r="AC1000" t="str">
        <f t="shared" si="481"/>
        <v>3.30601385005257-3.48498547599645i</v>
      </c>
      <c r="AD1000" t="str">
        <f t="shared" si="482"/>
        <v>0.217248166217071+0.201442441283737i</v>
      </c>
      <c r="AE1000" t="str">
        <f t="shared" si="483"/>
        <v>-0.0650584125428869-0.0918421052361325i</v>
      </c>
      <c r="AF1000" t="str">
        <f t="shared" si="484"/>
        <v>-13.3375367351815-3.21850105051144i</v>
      </c>
      <c r="AG1000" t="str">
        <f t="shared" si="485"/>
        <v>1.22185001256409-0.169979655274713i</v>
      </c>
      <c r="AH1000" t="str">
        <f t="shared" si="486"/>
        <v>0.299145466763573+1.21552289526762i</v>
      </c>
      <c r="AI1000">
        <f t="shared" si="487"/>
        <v>1.950645396489479</v>
      </c>
      <c r="AJ1000">
        <f t="shared" si="488"/>
        <v>76.174023197656879</v>
      </c>
      <c r="AK1000"/>
      <c r="AL1000"/>
      <c r="AM1000"/>
      <c r="AN1000"/>
    </row>
    <row r="1001" spans="1:40" x14ac:dyDescent="0.25">
      <c r="A1001"/>
      <c r="B1001">
        <f t="shared" si="489"/>
        <v>86700</v>
      </c>
      <c r="C1001" s="186" t="str">
        <f t="shared" si="457"/>
        <v>-0.0000101672730434234+0.0282470844717323i</v>
      </c>
      <c r="D1001" s="158" t="str">
        <f t="shared" si="458"/>
        <v>-5.95708390609929+0.216560980949948i</v>
      </c>
      <c r="E1001" t="str">
        <f t="shared" si="459"/>
        <v>2870</v>
      </c>
      <c r="F1001" t="str">
        <f t="shared" si="460"/>
        <v>0.777000777000777</v>
      </c>
      <c r="G1001" t="str">
        <f t="shared" si="455"/>
        <v>0.777000777000777</v>
      </c>
      <c r="H1001" t="str">
        <f t="shared" si="461"/>
        <v>7.38366129051529+3.4329859412881i</v>
      </c>
      <c r="I1001" t="str">
        <f t="shared" si="462"/>
        <v>340.470103832794i</v>
      </c>
      <c r="J1001" t="str">
        <f t="shared" si="456"/>
        <v>-98.1532384823234+73.6357845526244i</v>
      </c>
      <c r="K1001" t="str">
        <f t="shared" si="463"/>
        <v>1.66513717671654-2.21955408508262i</v>
      </c>
      <c r="L1001" t="str">
        <f t="shared" si="464"/>
        <v>0.106035334844913-0.119660341861622i</v>
      </c>
      <c r="M1001" t="str">
        <f t="shared" si="465"/>
        <v>1.77117251156145-2.33921442694424i</v>
      </c>
      <c r="N1001" t="str">
        <f t="shared" si="466"/>
        <v>-0.384506672656285i</v>
      </c>
      <c r="O1001" t="str">
        <f t="shared" si="467"/>
        <v>0.926983593478679-0.375101876056833i</v>
      </c>
      <c r="P1001" t="str">
        <f t="shared" si="468"/>
        <v>0.073016406521321+0.375101876056833i</v>
      </c>
      <c r="Q1001" t="str">
        <f t="shared" si="469"/>
        <v>-0.073016406521321+0.00940479659945204i</v>
      </c>
      <c r="R1001" t="str">
        <f t="shared" si="470"/>
        <v>-0.332784147866836-5.18009117811896i</v>
      </c>
      <c r="S1001" t="str">
        <f t="shared" si="471"/>
        <v>0.0396898436546508i</v>
      </c>
      <c r="T1001" t="str">
        <f t="shared" si="472"/>
        <v>0.205597008976377-0.0132081507995809i</v>
      </c>
      <c r="U1001" t="str">
        <f t="shared" si="473"/>
        <v>0.00005-0.00278135932144797i</v>
      </c>
      <c r="V1001" t="str">
        <f t="shared" si="474"/>
        <v>3.33333333333333E-06-0.00305949525359276i</v>
      </c>
      <c r="W1001" t="str">
        <f t="shared" si="475"/>
        <v>0.0000144737325405962-0.00145700612794014i</v>
      </c>
      <c r="X1001" t="str">
        <f t="shared" si="476"/>
        <v>0.0000545051958043482-0.00145510826206725i</v>
      </c>
      <c r="Y1001" t="str">
        <f t="shared" si="477"/>
        <v>0.009+0.054475216613247i</v>
      </c>
      <c r="Z1001" t="str">
        <f t="shared" si="478"/>
        <v>-0.37094632190372-0.0777404699553185i</v>
      </c>
      <c r="AA1001" t="str">
        <f t="shared" si="479"/>
        <v>43.8154138170193-256.568187636207i</v>
      </c>
      <c r="AB1001" t="str">
        <f t="shared" si="480"/>
        <v>1.42023590386802-0.0912400918800489i</v>
      </c>
      <c r="AC1001" t="str">
        <f t="shared" si="481"/>
        <v>3.30205265362214-3.48383825868255i</v>
      </c>
      <c r="AD1001" t="str">
        <f t="shared" si="482"/>
        <v>0.217335568964809+0.201669067124541i</v>
      </c>
      <c r="AE1001" t="str">
        <f t="shared" si="483"/>
        <v>-0.0649419818726357-0.0917041679609337i</v>
      </c>
      <c r="AF1001" t="str">
        <f t="shared" si="484"/>
        <v>-13.3407451966146-3.21642496033815i</v>
      </c>
      <c r="AG1001" t="str">
        <f t="shared" si="485"/>
        <v>1.22177754410372-0.169869149457072i</v>
      </c>
      <c r="AH1001" t="str">
        <f t="shared" si="486"/>
        <v>0.298923752862523+1.21385507575568i</v>
      </c>
      <c r="AI1001">
        <f t="shared" si="487"/>
        <v>1.9390327887918937</v>
      </c>
      <c r="AJ1001">
        <f t="shared" si="488"/>
        <v>76.165623292191668</v>
      </c>
      <c r="AK1001"/>
      <c r="AL1001"/>
      <c r="AM1001"/>
      <c r="AN1001"/>
    </row>
    <row r="1002" spans="1:40" x14ac:dyDescent="0.25">
      <c r="A1002"/>
      <c r="B1002">
        <f t="shared" si="489"/>
        <v>86800</v>
      </c>
      <c r="C1002" s="186" t="str">
        <f t="shared" si="457"/>
        <v>-0.0000101438596447923+0.0282145417561042i</v>
      </c>
      <c r="D1002" s="158" t="str">
        <f t="shared" si="458"/>
        <v>-5.95708372659657+0.216311486796799i</v>
      </c>
      <c r="E1002" t="str">
        <f t="shared" si="459"/>
        <v>2870</v>
      </c>
      <c r="F1002" t="str">
        <f t="shared" si="460"/>
        <v>0.777000777000777</v>
      </c>
      <c r="G1002" t="str">
        <f t="shared" si="455"/>
        <v>0.777000777000777</v>
      </c>
      <c r="H1002" t="str">
        <f t="shared" si="461"/>
        <v>7.38686189439754+3.4306610467635i</v>
      </c>
      <c r="I1002" t="str">
        <f t="shared" si="462"/>
        <v>340.862802914493i</v>
      </c>
      <c r="J1002" t="str">
        <f t="shared" si="456"/>
        <v>-98.3820975833171+73.7207162533771i</v>
      </c>
      <c r="K1002" t="str">
        <f t="shared" si="463"/>
        <v>1.66263159160328-2.21882249391095i</v>
      </c>
      <c r="L1002" t="str">
        <f t="shared" si="464"/>
        <v>0.105898418630163-0.11964367093273i</v>
      </c>
      <c r="M1002" t="str">
        <f t="shared" si="465"/>
        <v>1.76853001023344-2.33846616484368i</v>
      </c>
      <c r="N1002" t="str">
        <f t="shared" si="466"/>
        <v>-0.384950163628206i</v>
      </c>
      <c r="O1002" t="str">
        <f t="shared" si="467"/>
        <v>0.926817148027019-0.37551294800987i</v>
      </c>
      <c r="P1002" t="str">
        <f t="shared" si="468"/>
        <v>0.073182851972981+0.37551294800987i</v>
      </c>
      <c r="Q1002" t="str">
        <f t="shared" si="469"/>
        <v>-0.073182851972981+0.00943721561833599i</v>
      </c>
      <c r="R1002" t="str">
        <f t="shared" si="470"/>
        <v>-0.332782876539213-5.17407400178472i</v>
      </c>
      <c r="S1002" t="str">
        <f t="shared" si="471"/>
        <v>0.0397356220210345i</v>
      </c>
      <c r="T1002" t="str">
        <f t="shared" si="472"/>
        <v>0.205595048843779-0.0132233345972348i</v>
      </c>
      <c r="U1002" t="str">
        <f t="shared" si="473"/>
        <v>0.00005-0.00277815499043247i</v>
      </c>
      <c r="V1002" t="str">
        <f t="shared" si="474"/>
        <v>3.33333333333333E-06-0.00305597048947572i</v>
      </c>
      <c r="W1002" t="str">
        <f t="shared" si="475"/>
        <v>0.0000144737303567753-0.00145532778833958i</v>
      </c>
      <c r="X1002" t="str">
        <f t="shared" si="476"/>
        <v>0.0000544130819364558-0.00145343464017125i</v>
      </c>
      <c r="Y1002" t="str">
        <f t="shared" si="477"/>
        <v>0.009+0.0545380484663188i</v>
      </c>
      <c r="Z1002" t="str">
        <f t="shared" si="478"/>
        <v>-0.370099326639925-0.0774765988752277i</v>
      </c>
      <c r="AA1002" t="str">
        <f t="shared" si="479"/>
        <v>43.7115834049361-256.274206155857i</v>
      </c>
      <c r="AB1002" t="str">
        <f t="shared" si="480"/>
        <v>1.42022236354121-0.0913449794690877i</v>
      </c>
      <c r="AC1002" t="str">
        <f t="shared" si="481"/>
        <v>3.29809872731049-3.48268828117068i</v>
      </c>
      <c r="AD1002" t="str">
        <f t="shared" si="482"/>
        <v>0.217423067988696+0.201895651563566i</v>
      </c>
      <c r="AE1002" t="str">
        <f t="shared" si="483"/>
        <v>-0.06482594264776-0.0915666445199864i</v>
      </c>
      <c r="AF1002" t="str">
        <f t="shared" si="484"/>
        <v>-13.3439456209941-3.2143495599667i</v>
      </c>
      <c r="AG1002" t="str">
        <f t="shared" si="485"/>
        <v>1.22170528693277-0.169758978841621i</v>
      </c>
      <c r="AH1002" t="str">
        <f t="shared" si="486"/>
        <v>0.298702341829401+1.21219166828727i</v>
      </c>
      <c r="AI1002">
        <f t="shared" si="487"/>
        <v>1.9274351309681903</v>
      </c>
      <c r="AJ1002">
        <f t="shared" si="488"/>
        <v>76.157235831377207</v>
      </c>
      <c r="AK1002"/>
      <c r="AL1002"/>
      <c r="AM1002"/>
      <c r="AN1002"/>
    </row>
    <row r="1003" spans="1:40" x14ac:dyDescent="0.25">
      <c r="A1003"/>
      <c r="B1003">
        <f t="shared" si="489"/>
        <v>86900</v>
      </c>
      <c r="C1003" s="186" t="str">
        <f t="shared" si="457"/>
        <v>-0.0000101205270283957+0.0281820739373761i</v>
      </c>
      <c r="D1003" s="158" t="str">
        <f t="shared" si="458"/>
        <v>-5.95708354771317+0.216062566853217i</v>
      </c>
      <c r="E1003" t="str">
        <f t="shared" si="459"/>
        <v>2870</v>
      </c>
      <c r="F1003" t="str">
        <f t="shared" si="460"/>
        <v>0.777000777000777</v>
      </c>
      <c r="G1003" t="str">
        <f t="shared" si="455"/>
        <v>0.777000777000777</v>
      </c>
      <c r="H1003" t="str">
        <f t="shared" si="461"/>
        <v>7.39005448441238+3.42833742598125i</v>
      </c>
      <c r="I1003" t="str">
        <f t="shared" si="462"/>
        <v>341.255501996191i</v>
      </c>
      <c r="J1003" t="str">
        <f t="shared" si="456"/>
        <v>-98.6112204988364+73.8056479541299i</v>
      </c>
      <c r="K1003" t="str">
        <f t="shared" si="463"/>
        <v>1.66013065919147-2.21808919816208i</v>
      </c>
      <c r="L1003" t="str">
        <f t="shared" si="464"/>
        <v>0.105761698322444-0.119626865171183i</v>
      </c>
      <c r="M1003" t="str">
        <f t="shared" si="465"/>
        <v>1.76589235751391-2.33771606333326i</v>
      </c>
      <c r="N1003" t="str">
        <f t="shared" si="466"/>
        <v>-0.385393654600128i</v>
      </c>
      <c r="O1003" t="str">
        <f t="shared" si="467"/>
        <v>0.926650520285033-0.375923946105429i</v>
      </c>
      <c r="P1003" t="str">
        <f t="shared" si="468"/>
        <v>0.073349479714967+0.375923946105429i</v>
      </c>
      <c r="Q1003" t="str">
        <f t="shared" si="469"/>
        <v>-0.073349479714967+0.00946970849469897i</v>
      </c>
      <c r="R1003" t="str">
        <f t="shared" si="470"/>
        <v>-0.332781603728785-5.16807061697247i</v>
      </c>
      <c r="S1003" t="str">
        <f t="shared" si="471"/>
        <v>0.0397814003874182i</v>
      </c>
      <c r="T1003" t="str">
        <f t="shared" si="472"/>
        <v>0.205593086444233-0.0132385182195019i</v>
      </c>
      <c r="U1003" t="str">
        <f t="shared" si="473"/>
        <v>0.00005-0.0027749580341719i</v>
      </c>
      <c r="V1003" t="str">
        <f t="shared" si="474"/>
        <v>3.33333333333333E-06-0.00305245383758909i</v>
      </c>
      <c r="W1003" t="str">
        <f t="shared" si="475"/>
        <v>0.0000144737281704379-0.00145365331170581i</v>
      </c>
      <c r="X1003" t="str">
        <f t="shared" si="476"/>
        <v>0.0000543212855558545-0.00145176486166966i</v>
      </c>
      <c r="Y1003" t="str">
        <f t="shared" si="477"/>
        <v>0.009+0.0546008803193906i</v>
      </c>
      <c r="Z1003" t="str">
        <f t="shared" si="478"/>
        <v>-0.369255216127034-0.0772139540916355i</v>
      </c>
      <c r="AA1003" t="str">
        <f t="shared" si="479"/>
        <v>43.6081245560047-255.980892860428i</v>
      </c>
      <c r="AB1003" t="str">
        <f t="shared" si="480"/>
        <v>1.42020880755464-0.0914498658465787i</v>
      </c>
      <c r="AC1003" t="str">
        <f t="shared" si="481"/>
        <v>3.29415205895546-3.481535561902i</v>
      </c>
      <c r="AD1003" t="str">
        <f t="shared" si="482"/>
        <v>0.217510663275079+0.202122194580667i</v>
      </c>
      <c r="AE1003" t="str">
        <f t="shared" si="483"/>
        <v>-0.0647102931243215-0.0914295330125176i</v>
      </c>
      <c r="AF1003" t="str">
        <f t="shared" si="484"/>
        <v>-13.3471380321255-3.21227485912803i</v>
      </c>
      <c r="AG1003" t="str">
        <f t="shared" si="485"/>
        <v>1.22163323999394-0.169649142317143i</v>
      </c>
      <c r="AH1003" t="str">
        <f t="shared" si="486"/>
        <v>0.298481234306646+1.21053265582895i</v>
      </c>
      <c r="AI1003">
        <f t="shared" si="487"/>
        <v>1.9158523880160139</v>
      </c>
      <c r="AJ1003">
        <f t="shared" si="488"/>
        <v>76.14886073738414</v>
      </c>
      <c r="AK1003"/>
      <c r="AL1003"/>
      <c r="AM1003"/>
      <c r="AN1003"/>
    </row>
    <row r="1004" spans="1:40" x14ac:dyDescent="0.25">
      <c r="A1004"/>
      <c r="B1004">
        <f t="shared" si="489"/>
        <v>87000</v>
      </c>
      <c r="C1004" s="186" t="str">
        <f t="shared" si="457"/>
        <v>-0.0000100972748230345+0.0281496807572829i</v>
      </c>
      <c r="D1004" s="158" t="str">
        <f t="shared" si="458"/>
        <v>-5.95708336944627+0.215814219139169i</v>
      </c>
      <c r="E1004" t="str">
        <f t="shared" si="459"/>
        <v>2870</v>
      </c>
      <c r="F1004" t="str">
        <f t="shared" si="460"/>
        <v>0.777000777000777</v>
      </c>
      <c r="G1004" t="str">
        <f t="shared" si="455"/>
        <v>0.777000777000777</v>
      </c>
      <c r="H1004" t="str">
        <f t="shared" si="461"/>
        <v>7.39323908429561+3.42601508661062i</v>
      </c>
      <c r="I1004" t="str">
        <f t="shared" si="462"/>
        <v>341.64820107789i</v>
      </c>
      <c r="J1004" t="str">
        <f t="shared" si="456"/>
        <v>-98.8406072288813+73.8905796548826i</v>
      </c>
      <c r="K1004" t="str">
        <f t="shared" si="463"/>
        <v>1.65763437150108-2.21735420953361i</v>
      </c>
      <c r="L1004" t="str">
        <f t="shared" si="464"/>
        <v>0.10562517377289-0.119609925173385i</v>
      </c>
      <c r="M1004" t="str">
        <f t="shared" si="465"/>
        <v>1.76325954527397-2.33696413470699i</v>
      </c>
      <c r="N1004" t="str">
        <f t="shared" si="466"/>
        <v>-0.38583714557205i</v>
      </c>
      <c r="O1004" t="str">
        <f t="shared" si="467"/>
        <v>0.926483710285495-0.376334870262673i</v>
      </c>
      <c r="P1004" t="str">
        <f t="shared" si="468"/>
        <v>0.073516289714505+0.376334870262673i</v>
      </c>
      <c r="Q1004" t="str">
        <f t="shared" si="469"/>
        <v>-0.073516289714505+0.00950227530937703i</v>
      </c>
      <c r="R1004" t="str">
        <f t="shared" si="470"/>
        <v>-0.33278032943553-5.16208097612465i</v>
      </c>
      <c r="S1004" t="str">
        <f t="shared" si="471"/>
        <v>0.0398271787538017i</v>
      </c>
      <c r="T1004" t="str">
        <f t="shared" si="472"/>
        <v>0.205591121777716-0.0132537016661779i</v>
      </c>
      <c r="U1004" t="str">
        <f t="shared" si="473"/>
        <v>0.00005-0.00277176842723607i</v>
      </c>
      <c r="V1004" t="str">
        <f t="shared" si="474"/>
        <v>3.33333333333333E-06-0.00304894526995968i</v>
      </c>
      <c r="W1004" t="str">
        <f t="shared" si="475"/>
        <v>0.0000144737259815839-0.00145198268471827i</v>
      </c>
      <c r="X1004" t="str">
        <f t="shared" si="476"/>
        <v>0.0000542298052054893-0.00145009891334935i</v>
      </c>
      <c r="Y1004" t="str">
        <f t="shared" si="477"/>
        <v>0.009+0.0546637121724624i</v>
      </c>
      <c r="Z1004" t="str">
        <f t="shared" si="478"/>
        <v>-0.368413977357814-0.0769525284326186i</v>
      </c>
      <c r="AA1004" t="str">
        <f t="shared" si="479"/>
        <v>43.5050354875665-255.688245501387i</v>
      </c>
      <c r="AB1004" t="str">
        <f t="shared" si="480"/>
        <v>1.42019523590814-0.0915547510111104i</v>
      </c>
      <c r="AC1004" t="str">
        <f t="shared" si="481"/>
        <v>3.29021263639265-3.48038011923458i</v>
      </c>
      <c r="AD1004" t="str">
        <f t="shared" si="482"/>
        <v>0.217598354810295+0.202348696155619i</v>
      </c>
      <c r="AE1004" t="str">
        <f t="shared" si="483"/>
        <v>-0.0645950315679591-0.0912928315492898i</v>
      </c>
      <c r="AF1004" t="str">
        <f t="shared" si="484"/>
        <v>-13.3503224537419-3.21020086747145i</v>
      </c>
      <c r="AG1004" t="str">
        <f t="shared" si="485"/>
        <v>1.22156140223625-0.169539638777117i</v>
      </c>
      <c r="AH1004" t="str">
        <f t="shared" si="486"/>
        <v>0.298260430922594+1.20887802143121i</v>
      </c>
      <c r="AI1004">
        <f t="shared" si="487"/>
        <v>1.904284525042639</v>
      </c>
      <c r="AJ1004">
        <f t="shared" si="488"/>
        <v>76.140497932816857</v>
      </c>
      <c r="AK1004"/>
      <c r="AL1004"/>
      <c r="AM1004"/>
      <c r="AN1004"/>
    </row>
    <row r="1005" spans="1:40" x14ac:dyDescent="0.25">
      <c r="A1005"/>
      <c r="B1005">
        <f t="shared" si="489"/>
        <v>87100</v>
      </c>
      <c r="C1005" s="186" t="str">
        <f t="shared" si="457"/>
        <v>-0.0000100741026596393+0.0281173619587456i</v>
      </c>
      <c r="D1005" s="158" t="str">
        <f t="shared" si="458"/>
        <v>-5.95708319179302+0.215566441683716i</v>
      </c>
      <c r="E1005" t="str">
        <f t="shared" si="459"/>
        <v>2870</v>
      </c>
      <c r="F1005" t="str">
        <f t="shared" si="460"/>
        <v>0.777000777000777</v>
      </c>
      <c r="G1005" t="str">
        <f t="shared" si="455"/>
        <v>0.777000777000777</v>
      </c>
      <c r="H1005" t="str">
        <f t="shared" si="461"/>
        <v>7.39641571771044+3.42369403624891i</v>
      </c>
      <c r="I1005" t="str">
        <f t="shared" si="462"/>
        <v>342.040900159589i</v>
      </c>
      <c r="J1005" t="str">
        <f t="shared" si="456"/>
        <v>-99.070257773452+73.9755113556353i</v>
      </c>
      <c r="K1005" t="str">
        <f t="shared" si="463"/>
        <v>1.65514272055181-2.21661753966949i</v>
      </c>
      <c r="L1005" t="str">
        <f t="shared" si="464"/>
        <v>0.105488844831655-0.11959285153386i</v>
      </c>
      <c r="M1005" t="str">
        <f t="shared" si="465"/>
        <v>1.76063156538346-2.33621039120335i</v>
      </c>
      <c r="N1005" t="str">
        <f t="shared" si="466"/>
        <v>-0.386280636543972i</v>
      </c>
      <c r="O1005" t="str">
        <f t="shared" si="467"/>
        <v>0.926316718061213-0.37674572040078i</v>
      </c>
      <c r="P1005" t="str">
        <f t="shared" si="468"/>
        <v>0.073683281938787+0.37674572040078i</v>
      </c>
      <c r="Q1005" t="str">
        <f t="shared" si="469"/>
        <v>-0.073683281938787+0.00953491614319196i</v>
      </c>
      <c r="R1005" t="str">
        <f t="shared" si="470"/>
        <v>-0.332779053659441-5.156105031902i</v>
      </c>
      <c r="S1005" t="str">
        <f t="shared" si="471"/>
        <v>0.0398729571201854i</v>
      </c>
      <c r="T1005" t="str">
        <f t="shared" si="472"/>
        <v>0.205589154844201-0.0132688849370588i</v>
      </c>
      <c r="U1005" t="str">
        <f t="shared" si="473"/>
        <v>0.00005-0.00276858614431157i</v>
      </c>
      <c r="V1005" t="str">
        <f t="shared" si="474"/>
        <v>3.33333333333333E-06-0.00304544475874274i</v>
      </c>
      <c r="W1005" t="str">
        <f t="shared" si="475"/>
        <v>0.0000144737237902135-0.00145031589411754i</v>
      </c>
      <c r="X1005" t="str">
        <f t="shared" si="476"/>
        <v>0.0000541386394366512-0.00144843678205763i</v>
      </c>
      <c r="Y1005" t="str">
        <f t="shared" si="477"/>
        <v>0.009+0.0547265440255342i</v>
      </c>
      <c r="Z1005" t="str">
        <f t="shared" si="478"/>
        <v>-0.367575597397687-0.0766923147767381i</v>
      </c>
      <c r="AA1005" t="str">
        <f t="shared" si="479"/>
        <v>43.4023144276985-255.396261840087i</v>
      </c>
      <c r="AB1005" t="str">
        <f t="shared" si="480"/>
        <v>1.42018164860154-0.0916596349612738i</v>
      </c>
      <c r="AC1005" t="str">
        <f t="shared" si="481"/>
        <v>3.28628044745576-3.47922197144357i</v>
      </c>
      <c r="AD1005" t="str">
        <f t="shared" si="482"/>
        <v>0.217686142580668+0.20257515626811i</v>
      </c>
      <c r="AE1005" t="str">
        <f t="shared" si="483"/>
        <v>-0.0644801562538261-0.0911565382525106i</v>
      </c>
      <c r="AF1005" t="str">
        <f t="shared" si="484"/>
        <v>-13.3534989095035-3.20812759456519i</v>
      </c>
      <c r="AG1005" t="str">
        <f t="shared" si="485"/>
        <v>1.22148977261498-0.169430467119686i</v>
      </c>
      <c r="AH1005" t="str">
        <f t="shared" si="486"/>
        <v>0.298039932291625+1.20722774822781i</v>
      </c>
      <c r="AI1005">
        <f t="shared" si="487"/>
        <v>1.8927315072634279</v>
      </c>
      <c r="AJ1005">
        <f t="shared" si="488"/>
        <v>76.132147340709608</v>
      </c>
      <c r="AK1005"/>
      <c r="AL1005"/>
      <c r="AM1005"/>
      <c r="AN1005"/>
    </row>
    <row r="1006" spans="1:40" x14ac:dyDescent="0.25">
      <c r="A1006"/>
      <c r="B1006">
        <f t="shared" si="489"/>
        <v>87200</v>
      </c>
      <c r="C1006" s="186" t="str">
        <f t="shared" si="457"/>
        <v>-0.000010051010171256+0.0280851172858646i</v>
      </c>
      <c r="D1006" s="158" t="str">
        <f t="shared" si="458"/>
        <v>-5.9570830147506+0.215319232524962i</v>
      </c>
      <c r="E1006" t="str">
        <f t="shared" si="459"/>
        <v>2870</v>
      </c>
      <c r="F1006" t="str">
        <f t="shared" si="460"/>
        <v>0.777000777000777</v>
      </c>
      <c r="G1006" t="str">
        <f t="shared" si="455"/>
        <v>0.777000777000777</v>
      </c>
      <c r="H1006" t="str">
        <f t="shared" si="461"/>
        <v>7.3995844082479+3.42137428242187i</v>
      </c>
      <c r="I1006" t="str">
        <f t="shared" si="462"/>
        <v>342.433599241287i</v>
      </c>
      <c r="J1006" t="str">
        <f t="shared" si="456"/>
        <v>-99.300172132548+74.0604430563881i</v>
      </c>
      <c r="K1006" t="str">
        <f t="shared" si="463"/>
        <v>1.6526556983632-2.21587920016023i</v>
      </c>
      <c r="L1006" t="str">
        <f t="shared" si="464"/>
        <v>0.10535271134793-0.119575644845255i</v>
      </c>
      <c r="M1006" t="str">
        <f t="shared" si="465"/>
        <v>1.75800840971113-2.33545484500549i</v>
      </c>
      <c r="N1006" t="str">
        <f t="shared" si="466"/>
        <v>-0.386724127515894i</v>
      </c>
      <c r="O1006" t="str">
        <f t="shared" si="467"/>
        <v>0.926149543645033-0.377156496438941i</v>
      </c>
      <c r="P1006" t="str">
        <f t="shared" si="468"/>
        <v>0.073850456354967+0.377156496438941i</v>
      </c>
      <c r="Q1006" t="str">
        <f t="shared" si="469"/>
        <v>-0.073850456354967+0.00956763107695302i</v>
      </c>
      <c r="R1006" t="str">
        <f t="shared" si="470"/>
        <v>-0.332777776400331-5.15014273718252i</v>
      </c>
      <c r="S1006" t="str">
        <f t="shared" si="471"/>
        <v>0.0399187354865691i</v>
      </c>
      <c r="T1006" t="str">
        <f t="shared" si="472"/>
        <v>0.205587185643664-0.0132840680319335i</v>
      </c>
      <c r="U1006" t="str">
        <f t="shared" si="473"/>
        <v>0.00005-0.00276541116020112i</v>
      </c>
      <c r="V1006" t="str">
        <f t="shared" si="474"/>
        <v>3.33333333333333E-06-0.00304195227622124i</v>
      </c>
      <c r="W1006" t="str">
        <f t="shared" si="475"/>
        <v>0.0000144737215963263-0.00144865292670506i</v>
      </c>
      <c r="X1006" t="str">
        <f t="shared" si="476"/>
        <v>0.0000540477868089219-0.00144677845470192i</v>
      </c>
      <c r="Y1006" t="str">
        <f t="shared" si="477"/>
        <v>0.009+0.054789375878606i</v>
      </c>
      <c r="Z1006" t="str">
        <f t="shared" si="478"/>
        <v>-0.366740063384241-0.0764333060526237i</v>
      </c>
      <c r="AA1006" t="str">
        <f t="shared" si="479"/>
        <v>43.2999596151352-255.10493964772i</v>
      </c>
      <c r="AB1006" t="str">
        <f t="shared" si="480"/>
        <v>1.42016804563465-0.0917645176956104i</v>
      </c>
      <c r="AC1006" t="str">
        <f t="shared" si="481"/>
        <v>3.28235547997693-3.47806113672139i</v>
      </c>
      <c r="AD1006" t="str">
        <f t="shared" si="482"/>
        <v>0.217774026572508+0.202801574897744i</v>
      </c>
      <c r="AE1006" t="str">
        <f t="shared" si="483"/>
        <v>-0.0643656654665296-0.0910206512557513i</v>
      </c>
      <c r="AF1006" t="str">
        <f t="shared" si="484"/>
        <v>-13.3566674229985-3.20605504989691i</v>
      </c>
      <c r="AG1006" t="str">
        <f t="shared" si="485"/>
        <v>1.22141835009165-0.169321626247638i</v>
      </c>
      <c r="AH1006" t="str">
        <f t="shared" si="486"/>
        <v>0.297819739014337+1.20558181943542i</v>
      </c>
      <c r="AI1006">
        <f t="shared" si="487"/>
        <v>1.8811933000023373</v>
      </c>
      <c r="AJ1006">
        <f t="shared" si="488"/>
        <v>76.123808884524536</v>
      </c>
      <c r="AK1006"/>
      <c r="AL1006"/>
      <c r="AM1006"/>
      <c r="AN1006"/>
    </row>
    <row r="1007" spans="1:40" x14ac:dyDescent="0.25">
      <c r="A1007"/>
      <c r="B1007">
        <f t="shared" si="489"/>
        <v>87300</v>
      </c>
      <c r="C1007" s="186" t="str">
        <f t="shared" si="457"/>
        <v>-0.0000100279969930307+0.0280529464839125i</v>
      </c>
      <c r="D1007" s="158" t="str">
        <f t="shared" si="458"/>
        <v>-5.95708283831624+0.215072589709996i</v>
      </c>
      <c r="E1007" t="str">
        <f t="shared" si="459"/>
        <v>2870</v>
      </c>
      <c r="F1007" t="str">
        <f t="shared" si="460"/>
        <v>0.777000777000777</v>
      </c>
      <c r="G1007" t="str">
        <f t="shared" si="455"/>
        <v>0.777000777000777</v>
      </c>
      <c r="H1007" t="str">
        <f t="shared" si="461"/>
        <v>7.40274517942685+3.4190558325843i</v>
      </c>
      <c r="I1007" t="str">
        <f t="shared" si="462"/>
        <v>342.826298322986i</v>
      </c>
      <c r="J1007" t="str">
        <f t="shared" si="456"/>
        <v>-99.53035030617+74.1453747571408i</v>
      </c>
      <c r="K1007" t="str">
        <f t="shared" si="463"/>
        <v>1.65017329695476-2.21513920254314i</v>
      </c>
      <c r="L1007" t="str">
        <f t="shared" si="464"/>
        <v>0.10521677316995-0.119558305698346i</v>
      </c>
      <c r="M1007" t="str">
        <f t="shared" si="465"/>
        <v>1.75539007012471-2.33469750824149i</v>
      </c>
      <c r="N1007" t="str">
        <f t="shared" si="466"/>
        <v>-0.387167618487816i</v>
      </c>
      <c r="O1007" t="str">
        <f t="shared" si="467"/>
        <v>0.925982187069835-0.377567198296364i</v>
      </c>
      <c r="P1007" t="str">
        <f t="shared" si="468"/>
        <v>0.074017812930165+0.377567198296364i</v>
      </c>
      <c r="Q1007" t="str">
        <f t="shared" si="469"/>
        <v>-0.074017812930165+0.00960042019145202i</v>
      </c>
      <c r="R1007" t="str">
        <f t="shared" si="470"/>
        <v>-0.332776497658243-5.14419404506004i</v>
      </c>
      <c r="S1007" t="str">
        <f t="shared" si="471"/>
        <v>0.0399645138529528i</v>
      </c>
      <c r="T1007" t="str">
        <f t="shared" si="472"/>
        <v>0.205585214176079-0.0132992509506i</v>
      </c>
      <c r="U1007" t="str">
        <f t="shared" si="473"/>
        <v>0.0000500000000000001-0.00276224344982289i</v>
      </c>
      <c r="V1007" t="str">
        <f t="shared" si="474"/>
        <v>3.33333333333333E-06-0.00303846779480518i</v>
      </c>
      <c r="W1007" t="str">
        <f t="shared" si="475"/>
        <v>0.0000144737193999229-0.00144699376934272i</v>
      </c>
      <c r="X1007" t="str">
        <f t="shared" si="476"/>
        <v>0.0000539572458901154-0.00144512391824941i</v>
      </c>
      <c r="Y1007" t="str">
        <f t="shared" si="477"/>
        <v>0.009+0.0548522077316778i</v>
      </c>
      <c r="Z1007" t="str">
        <f t="shared" si="478"/>
        <v>-0.365907362526762-0.0761754952385627i</v>
      </c>
      <c r="AA1007" t="str">
        <f t="shared" si="479"/>
        <v>43.1979692991914-254.814276705258i</v>
      </c>
      <c r="AB1007" t="str">
        <f t="shared" si="480"/>
        <v>1.42015442700731-0.0918693992127251i</v>
      </c>
      <c r="AC1007" t="str">
        <f t="shared" si="481"/>
        <v>3.27843772178669-3.47689763317843i</v>
      </c>
      <c r="AD1007" t="str">
        <f t="shared" si="482"/>
        <v>0.217862006772112+0.203027952024047i</v>
      </c>
      <c r="AE1007" t="str">
        <f t="shared" si="483"/>
        <v>-0.0642515575000681-0.0908851687038617i</v>
      </c>
      <c r="AF1007" t="str">
        <f t="shared" si="484"/>
        <v>-13.3598280177431-3.2039832428743i</v>
      </c>
      <c r="AG1007" t="str">
        <f t="shared" si="485"/>
        <v>1.22134713363397-0.169213115068381i</v>
      </c>
      <c r="AH1007" t="str">
        <f t="shared" si="486"/>
        <v>0.29759985167768+1.2039402183531i</v>
      </c>
      <c r="AI1007">
        <f t="shared" si="487"/>
        <v>1.8696698686912443</v>
      </c>
      <c r="AJ1007">
        <f t="shared" si="488"/>
        <v>76.115482488149667</v>
      </c>
      <c r="AK1007"/>
      <c r="AL1007"/>
      <c r="AM1007"/>
      <c r="AN1007"/>
    </row>
    <row r="1008" spans="1:40" x14ac:dyDescent="0.25">
      <c r="A1008"/>
      <c r="B1008">
        <f t="shared" si="489"/>
        <v>87400</v>
      </c>
      <c r="C1008" s="186" t="str">
        <f t="shared" si="457"/>
        <v>-0.0000100050627621957+0.0280208492993279i</v>
      </c>
      <c r="D1008" s="158" t="str">
        <f t="shared" si="458"/>
        <v>-5.95708266248714+0.214826511294847i</v>
      </c>
      <c r="E1008" t="str">
        <f t="shared" si="459"/>
        <v>2870</v>
      </c>
      <c r="F1008" t="str">
        <f t="shared" si="460"/>
        <v>0.777000777000777</v>
      </c>
      <c r="G1008" t="str">
        <f t="shared" si="455"/>
        <v>0.777000777000777</v>
      </c>
      <c r="H1008" t="str">
        <f t="shared" si="461"/>
        <v>7.40589805469418+3.41673869412043i</v>
      </c>
      <c r="I1008" t="str">
        <f t="shared" si="462"/>
        <v>343.218997404685i</v>
      </c>
      <c r="J1008" t="str">
        <f t="shared" si="456"/>
        <v>-99.760792294318+74.2303064578936i</v>
      </c>
      <c r="K1008" t="str">
        <f t="shared" si="463"/>
        <v>1.64769550834616-2.21439755830244i</v>
      </c>
      <c r="L1008" t="str">
        <f t="shared" si="464"/>
        <v>0.105081030144997-0.119540834682037i</v>
      </c>
      <c r="M1008" t="str">
        <f t="shared" si="465"/>
        <v>1.75277653849116-2.33393839298448i</v>
      </c>
      <c r="N1008" t="str">
        <f t="shared" si="466"/>
        <v>-0.387611109459738i</v>
      </c>
      <c r="O1008" t="str">
        <f t="shared" si="467"/>
        <v>0.925814648368535-0.377977825892269i</v>
      </c>
      <c r="P1008" t="str">
        <f t="shared" si="468"/>
        <v>0.074185351631465+0.377977825892269i</v>
      </c>
      <c r="Q1008" t="str">
        <f t="shared" si="469"/>
        <v>-0.074185351631465+0.00963328356746895i</v>
      </c>
      <c r="R1008" t="str">
        <f t="shared" si="470"/>
        <v>-0.33277521743303-5.13825890884303i</v>
      </c>
      <c r="S1008" t="str">
        <f t="shared" si="471"/>
        <v>0.0400102922193365i</v>
      </c>
      <c r="T1008" t="str">
        <f t="shared" si="472"/>
        <v>0.205583240441419-0.0133144336928488i</v>
      </c>
      <c r="U1008" t="str">
        <f t="shared" si="473"/>
        <v>0.0000500000000000001-0.00275908298820982i</v>
      </c>
      <c r="V1008" t="str">
        <f t="shared" si="474"/>
        <v>3.33333333333333E-06-0.0030349912870308i</v>
      </c>
      <c r="W1008" t="str">
        <f t="shared" si="475"/>
        <v>0.0000144737172010027-0.00144533840895254i</v>
      </c>
      <c r="X1008" t="str">
        <f t="shared" si="476"/>
        <v>0.0000538670152562214-0.0014434731597267i</v>
      </c>
      <c r="Y1008" t="str">
        <f t="shared" si="477"/>
        <v>0.009+0.0549150395847496i</v>
      </c>
      <c r="Z1008" t="str">
        <f t="shared" si="478"/>
        <v>-0.365077482105748-0.0759188753620917i</v>
      </c>
      <c r="AA1008" t="str">
        <f t="shared" si="479"/>
        <v>43.0963417396859-254.524270803406i</v>
      </c>
      <c r="AB1008" t="str">
        <f t="shared" si="480"/>
        <v>1.42014079271933-0.0919742795111704i</v>
      </c>
      <c r="AC1008" t="str">
        <f t="shared" si="481"/>
        <v>3.27452716071447-3.47573147884287i</v>
      </c>
      <c r="AD1008" t="str">
        <f t="shared" si="482"/>
        <v>0.217950083165765+0.203254287626456i</v>
      </c>
      <c r="AE1008" t="str">
        <f t="shared" si="483"/>
        <v>-0.0641378306577721-0.0907500887528832i</v>
      </c>
      <c r="AF1008" t="str">
        <f t="shared" si="484"/>
        <v>-13.3629807171813-3.20191218282558i</v>
      </c>
      <c r="AG1008" t="str">
        <f t="shared" si="485"/>
        <v>1.22127612221578-0.169104932493921i</v>
      </c>
      <c r="AH1008" t="str">
        <f t="shared" si="486"/>
        <v>0.297380270855124+1.20230292836179i</v>
      </c>
      <c r="AI1008">
        <f t="shared" si="487"/>
        <v>1.8581611788694006</v>
      </c>
      <c r="AJ1008">
        <f t="shared" si="488"/>
        <v>76.107168075895444</v>
      </c>
      <c r="AK1008"/>
      <c r="AL1008"/>
      <c r="AM1008"/>
      <c r="AN1008"/>
    </row>
    <row r="1009" spans="1:40" x14ac:dyDescent="0.25">
      <c r="A1009"/>
      <c r="B1009">
        <f>B1008+100</f>
        <v>87500</v>
      </c>
      <c r="C1009" s="186" t="str">
        <f t="shared" si="457"/>
        <v>-9.98220711805498E-06+0.0279888254797087i</v>
      </c>
      <c r="D1009" s="158" t="str">
        <f t="shared" si="458"/>
        <v>-5.95708248726053+0.214580995344433i</v>
      </c>
      <c r="E1009" t="str">
        <f t="shared" si="459"/>
        <v>2870</v>
      </c>
      <c r="F1009" t="str">
        <f t="shared" si="460"/>
        <v>0.777000777000777</v>
      </c>
      <c r="G1009" t="str">
        <f t="shared" si="455"/>
        <v>0.777000777000777</v>
      </c>
      <c r="H1009" t="str">
        <f t="shared" si="461"/>
        <v>7.40904305742497+3.41442287434449i</v>
      </c>
      <c r="I1009" t="str">
        <f t="shared" si="462"/>
        <v>343.611696486384i</v>
      </c>
      <c r="J1009" t="str">
        <f t="shared" si="456"/>
        <v>-99.991498096991+74.3152381586463i</v>
      </c>
      <c r="K1009" t="str">
        <f t="shared" si="463"/>
        <v>1.64522232455732-2.2136542788696i</v>
      </c>
      <c r="L1009" t="str">
        <f t="shared" si="464"/>
        <v>0.104945482119418-0.119523232383367i</v>
      </c>
      <c r="M1009" t="str">
        <f t="shared" si="465"/>
        <v>1.75016780667674-2.33317751125297i</v>
      </c>
      <c r="N1009" t="str">
        <f t="shared" si="466"/>
        <v>-0.38805460043166i</v>
      </c>
      <c r="O1009" t="str">
        <f t="shared" si="467"/>
        <v>0.925646927574085-0.378388379145894i</v>
      </c>
      <c r="P1009" t="str">
        <f t="shared" si="468"/>
        <v>0.074353072425915+0.378388379145894i</v>
      </c>
      <c r="Q1009" t="str">
        <f t="shared" si="469"/>
        <v>-0.074353072425915+0.009666221285766i</v>
      </c>
      <c r="R1009" t="str">
        <f t="shared" si="470"/>
        <v>-0.332773935724754-5.13233728205346i</v>
      </c>
      <c r="S1009" t="str">
        <f t="shared" si="471"/>
        <v>0.0400560705857202i</v>
      </c>
      <c r="T1009" t="str">
        <f t="shared" si="472"/>
        <v>0.205581264439657-0.0133296162584787i</v>
      </c>
      <c r="U1009" t="str">
        <f t="shared" si="473"/>
        <v>0.0000500000000000001-0.00275592975050901i</v>
      </c>
      <c r="V1009" t="str">
        <f t="shared" si="474"/>
        <v>3.33333333333333E-06-0.00303152272555991i</v>
      </c>
      <c r="W1009" t="str">
        <f t="shared" si="475"/>
        <v>0.0000144737149995661-0.00144368683251632i</v>
      </c>
      <c r="X1009" t="str">
        <f t="shared" si="476"/>
        <v>0.0000537770934913502-0.00144182616621949i</v>
      </c>
      <c r="Y1009" t="str">
        <f t="shared" si="477"/>
        <v>0.009+0.0549778714378214i</v>
      </c>
      <c r="Z1009" t="str">
        <f t="shared" si="478"/>
        <v>-0.36425040947245-0.0756634394995949i</v>
      </c>
      <c r="AA1009" t="str">
        <f t="shared" si="479"/>
        <v>42.9950752068658-254.234919742548i</v>
      </c>
      <c r="AB1009" t="str">
        <f t="shared" si="480"/>
        <v>1.42012714277052-0.0920791585895567i</v>
      </c>
      <c r="AC1009" t="str">
        <f t="shared" si="481"/>
        <v>3.27062378458854-3.47456269166144i</v>
      </c>
      <c r="AD1009" t="str">
        <f t="shared" si="482"/>
        <v>0.218038255739738+0.203480581684328i</v>
      </c>
      <c r="AE1009" t="str">
        <f t="shared" si="483"/>
        <v>-0.0640244832522439-0.0906154095699697i</v>
      </c>
      <c r="AF1009" t="str">
        <f t="shared" si="484"/>
        <v>-13.3661255446855-3.19984187900006i</v>
      </c>
      <c r="AG1009" t="str">
        <f t="shared" si="485"/>
        <v>1.22120531481701-0.168997077440838i</v>
      </c>
      <c r="AH1009" t="str">
        <f t="shared" si="486"/>
        <v>0.297160997106803+1.20066993292389i</v>
      </c>
      <c r="AI1009">
        <f t="shared" si="487"/>
        <v>1.8466671961834293</v>
      </c>
      <c r="AJ1009">
        <f t="shared" si="488"/>
        <v>76.098865572493125</v>
      </c>
      <c r="AK1009"/>
      <c r="AL1009"/>
      <c r="AM1009"/>
      <c r="AN1009"/>
    </row>
    <row r="1010" spans="1:40" x14ac:dyDescent="0.25">
      <c r="A1010"/>
      <c r="B1010">
        <f t="shared" ref="B1010:B1073" si="490">B1009+100</f>
        <v>87600</v>
      </c>
      <c r="C1010" s="186" t="str">
        <f t="shared" si="457"/>
        <v>-9.95942970197019E-06+0.0279568747738051i</v>
      </c>
      <c r="D1010" s="158" t="str">
        <f t="shared" si="458"/>
        <v>-5.95708231263368+0.214336039932506i</v>
      </c>
      <c r="E1010" t="str">
        <f t="shared" si="459"/>
        <v>2870</v>
      </c>
      <c r="F1010" t="str">
        <f t="shared" si="460"/>
        <v>0.777000777000777</v>
      </c>
      <c r="G1010" t="str">
        <f t="shared" si="455"/>
        <v>0.777000777000777</v>
      </c>
      <c r="H1010" t="str">
        <f t="shared" si="461"/>
        <v>7.41218021092274+3.41210838050115i</v>
      </c>
      <c r="I1010" t="str">
        <f t="shared" si="462"/>
        <v>344.004395568082i</v>
      </c>
      <c r="J1010" t="str">
        <f t="shared" si="456"/>
        <v>-100.222467714189+74.4001698593991i</v>
      </c>
      <c r="K1010" t="str">
        <f t="shared" si="463"/>
        <v>1.64275373760856-2.2129093756234i</v>
      </c>
      <c r="L1010" t="str">
        <f t="shared" si="464"/>
        <v>0.104810128938623-0.119505499387512i</v>
      </c>
      <c r="M1010" t="str">
        <f t="shared" si="465"/>
        <v>1.74756386654718-2.33241487501091i</v>
      </c>
      <c r="N1010" t="str">
        <f t="shared" si="466"/>
        <v>-0.388498091403582i</v>
      </c>
      <c r="O1010" t="str">
        <f t="shared" si="467"/>
        <v>0.925479024719474-0.378798857976488i</v>
      </c>
      <c r="P1010" t="str">
        <f t="shared" si="468"/>
        <v>0.074520975280526+0.378798857976488i</v>
      </c>
      <c r="Q1010" t="str">
        <f t="shared" si="469"/>
        <v>-0.074520975280526+0.009699233427094i</v>
      </c>
      <c r="R1010" t="str">
        <f t="shared" si="470"/>
        <v>-0.332772652533239-5.12642911842558i</v>
      </c>
      <c r="S1010" t="str">
        <f t="shared" si="471"/>
        <v>0.0401018489521039i</v>
      </c>
      <c r="T1010" t="str">
        <f t="shared" si="472"/>
        <v>0.20557928617077-0.0133447986472789i</v>
      </c>
      <c r="U1010" t="str">
        <f t="shared" si="473"/>
        <v>0.0000499999999999999-0.00275278371198103i</v>
      </c>
      <c r="V1010" t="str">
        <f t="shared" si="474"/>
        <v>3.33333333333333E-06-0.00302806208317914i</v>
      </c>
      <c r="W1010" t="str">
        <f t="shared" si="475"/>
        <v>0.000014473712795613-0.00144203902707534i</v>
      </c>
      <c r="X1010" t="str">
        <f t="shared" si="476"/>
        <v>0.0000536874791876793-0.00144018292487224i</v>
      </c>
      <c r="Y1010" t="str">
        <f t="shared" si="477"/>
        <v>0.009+0.0550407032908932i</v>
      </c>
      <c r="Z1010" t="str">
        <f t="shared" si="478"/>
        <v>-0.363426132048405-0.0754091807759032i</v>
      </c>
      <c r="AA1010" t="str">
        <f t="shared" si="479"/>
        <v>42.8941679813309-253.946221332696i</v>
      </c>
      <c r="AB1010" t="str">
        <f t="shared" si="480"/>
        <v>1.42011347716072-0.0921840364464277i</v>
      </c>
      <c r="AC1010" t="str">
        <f t="shared" si="481"/>
        <v>3.26672758123655-3.47339128949937i</v>
      </c>
      <c r="AD1010" t="str">
        <f t="shared" si="482"/>
        <v>0.218126524480293+0.203706834176941i</v>
      </c>
      <c r="AE1010" t="str">
        <f t="shared" si="483"/>
        <v>-0.0639115136052987-0.0904811293333053i</v>
      </c>
      <c r="AF1010" t="str">
        <f t="shared" si="484"/>
        <v>-13.3692625235564-3.19777234056864i</v>
      </c>
      <c r="AG1010" t="str">
        <f t="shared" si="485"/>
        <v>1.22113471042366-0.168889548830266i</v>
      </c>
      <c r="AH1010" t="str">
        <f t="shared" si="486"/>
        <v>0.296942030979668+1.1990412155827i</v>
      </c>
      <c r="AI1010">
        <f t="shared" si="487"/>
        <v>1.8351878863863711</v>
      </c>
      <c r="AJ1010">
        <f t="shared" si="488"/>
        <v>76.090574903091223</v>
      </c>
      <c r="AK1010"/>
      <c r="AL1010"/>
      <c r="AM1010"/>
      <c r="AN1010"/>
    </row>
    <row r="1011" spans="1:40" x14ac:dyDescent="0.25">
      <c r="A1011"/>
      <c r="B1011">
        <f t="shared" si="490"/>
        <v>87700</v>
      </c>
      <c r="C1011" s="186" t="str">
        <f t="shared" si="457"/>
        <v>-9.93673015734642E-06+0.0279249969315132i</v>
      </c>
      <c r="D1011" s="158" t="str">
        <f t="shared" si="458"/>
        <v>-5.95708213860383+0.214091643141601i</v>
      </c>
      <c r="E1011" t="str">
        <f t="shared" si="459"/>
        <v>2870</v>
      </c>
      <c r="F1011" t="str">
        <f t="shared" si="460"/>
        <v>0.777000777000777</v>
      </c>
      <c r="G1011" t="str">
        <f t="shared" si="455"/>
        <v>0.777000777000777</v>
      </c>
      <c r="H1011" t="str">
        <f t="shared" si="461"/>
        <v>7.41530953841946+3.40979521976598i</v>
      </c>
      <c r="I1011" t="str">
        <f t="shared" si="462"/>
        <v>344.397094649781i</v>
      </c>
      <c r="J1011" t="str">
        <f t="shared" si="456"/>
        <v>-100.453701145914+74.4851015601517i</v>
      </c>
      <c r="K1011" t="str">
        <f t="shared" si="463"/>
        <v>1.6402897395207-2.21216285989026i</v>
      </c>
      <c r="L1011" t="str">
        <f t="shared" si="464"/>
        <v>0.104674970447101-0.119487636277789i</v>
      </c>
      <c r="M1011" t="str">
        <f t="shared" si="465"/>
        <v>1.7449647099678-2.33165049616805i</v>
      </c>
      <c r="N1011" t="str">
        <f t="shared" si="466"/>
        <v>-0.388941582375504i</v>
      </c>
      <c r="O1011" t="str">
        <f t="shared" si="467"/>
        <v>0.925310939837725-0.379209262303318i</v>
      </c>
      <c r="P1011" t="str">
        <f t="shared" si="468"/>
        <v>0.0746890601622749+0.379209262303318i</v>
      </c>
      <c r="Q1011" t="str">
        <f t="shared" si="469"/>
        <v>-0.0746890601622749+0.00973232007218605i</v>
      </c>
      <c r="R1011" t="str">
        <f t="shared" si="470"/>
        <v>-0.332771367858547-5.12053437190456i</v>
      </c>
      <c r="S1011" t="str">
        <f t="shared" si="471"/>
        <v>0.0401476273184876i</v>
      </c>
      <c r="T1011" t="str">
        <f t="shared" si="472"/>
        <v>0.20557730563473-0.0133599808590483i</v>
      </c>
      <c r="U1011" t="str">
        <f t="shared" si="473"/>
        <v>0.0000499999999999999-0.0027496448479993i</v>
      </c>
      <c r="V1011" t="str">
        <f t="shared" si="474"/>
        <v>3.33333333333333E-06-0.00302460933279923i</v>
      </c>
      <c r="W1011" t="str">
        <f t="shared" si="475"/>
        <v>0.0000144737105891435-0.00144039497972993i</v>
      </c>
      <c r="X1011" t="str">
        <f t="shared" si="476"/>
        <v>0.0000535981709453925-0.00143854342288779i</v>
      </c>
      <c r="Y1011" t="str">
        <f t="shared" si="477"/>
        <v>0.009+0.055103535143965i</v>
      </c>
      <c r="Z1011" t="str">
        <f t="shared" si="478"/>
        <v>-0.362604637324954-0.0751560923638964i</v>
      </c>
      <c r="AA1011" t="str">
        <f t="shared" si="479"/>
        <v>42.7936183539597-253.658173393439i</v>
      </c>
      <c r="AB1011" t="str">
        <f t="shared" si="480"/>
        <v>1.42009979588973-0.0922889130803942i</v>
      </c>
      <c r="AC1011" t="str">
        <f t="shared" si="481"/>
        <v>3.26283853848534-3.47221729014101i</v>
      </c>
      <c r="AD1011" t="str">
        <f t="shared" si="482"/>
        <v>0.218214889373672+0.203933045083489i</v>
      </c>
      <c r="AE1011" t="str">
        <f t="shared" si="483"/>
        <v>-0.0637989200479001-0.0903472462320174i</v>
      </c>
      <c r="AF1011" t="str">
        <f t="shared" si="484"/>
        <v>-13.3723916770233-3.19570357662438i</v>
      </c>
      <c r="AG1011" t="str">
        <f t="shared" si="485"/>
        <v>1.22106430802772-0.168782345587862i</v>
      </c>
      <c r="AH1011" t="str">
        <f t="shared" si="486"/>
        <v>0.296723373007608+1.19741675996202i</v>
      </c>
      <c r="AI1011">
        <f t="shared" si="487"/>
        <v>1.8237232153377327</v>
      </c>
      <c r="AJ1011">
        <f t="shared" si="488"/>
        <v>76.082295993255158</v>
      </c>
      <c r="AK1011"/>
      <c r="AL1011"/>
      <c r="AM1011"/>
      <c r="AN1011"/>
    </row>
    <row r="1012" spans="1:40" x14ac:dyDescent="0.25">
      <c r="A1012"/>
      <c r="B1012">
        <f t="shared" si="490"/>
        <v>87800</v>
      </c>
      <c r="C1012" s="186" t="str">
        <f t="shared" si="457"/>
        <v>-9.91410812961845E-06+0.0278931917038687i</v>
      </c>
      <c r="D1012" s="158" t="str">
        <f t="shared" si="458"/>
        <v>-5.95708196516829+0.213847803062993i</v>
      </c>
      <c r="E1012" t="str">
        <f t="shared" si="459"/>
        <v>2870</v>
      </c>
      <c r="F1012" t="str">
        <f t="shared" si="460"/>
        <v>0.777000777000777</v>
      </c>
      <c r="G1012" t="str">
        <f t="shared" si="455"/>
        <v>0.777000777000777</v>
      </c>
      <c r="H1012" t="str">
        <f t="shared" si="461"/>
        <v>7.41843106307584+3.40748339924605i</v>
      </c>
      <c r="I1012" t="str">
        <f t="shared" si="462"/>
        <v>344.78979373148i</v>
      </c>
      <c r="J1012" t="str">
        <f t="shared" si="456"/>
        <v>-100.685198392164+74.5700332609046i</v>
      </c>
      <c r="K1012" t="str">
        <f t="shared" si="463"/>
        <v>1.63783032231529-2.21141474294438i</v>
      </c>
      <c r="L1012" t="str">
        <f t="shared" si="464"/>
        <v>0.104540006488423-0.119469643635658i</v>
      </c>
      <c r="M1012" t="str">
        <f t="shared" si="465"/>
        <v>1.74237032880371-2.33088438658004i</v>
      </c>
      <c r="N1012" t="str">
        <f t="shared" si="466"/>
        <v>-0.389385073347425i</v>
      </c>
      <c r="O1012" t="str">
        <f t="shared" si="467"/>
        <v>0.925142672961898-0.379619592045661i</v>
      </c>
      <c r="P1012" t="str">
        <f t="shared" si="468"/>
        <v>0.074857327038102+0.379619592045661i</v>
      </c>
      <c r="Q1012" t="str">
        <f t="shared" si="469"/>
        <v>-0.074857327038102+0.00976548130176402i</v>
      </c>
      <c r="R1012" t="str">
        <f t="shared" si="470"/>
        <v>-0.332770081700496-5.11465299664541i</v>
      </c>
      <c r="S1012" t="str">
        <f t="shared" si="471"/>
        <v>0.0401934056848713i</v>
      </c>
      <c r="T1012" t="str">
        <f t="shared" si="472"/>
        <v>0.205575322831512-0.0133751628935758i</v>
      </c>
      <c r="U1012" t="str">
        <f t="shared" si="473"/>
        <v>0.0000499999999999999-0.00274651313404941i</v>
      </c>
      <c r="V1012" t="str">
        <f t="shared" si="474"/>
        <v>3.33333333333333E-06-0.00302116444745435i</v>
      </c>
      <c r="W1012" t="str">
        <f t="shared" si="475"/>
        <v>0.0000144737083801574-0.00143875467763923i</v>
      </c>
      <c r="X1012" t="str">
        <f t="shared" si="476"/>
        <v>0.000053509167372631-0.00143690764752708i</v>
      </c>
      <c r="Y1012" t="str">
        <f t="shared" si="477"/>
        <v>0.009+0.0551663669970368i</v>
      </c>
      <c r="Z1012" t="str">
        <f t="shared" si="478"/>
        <v>-0.361785912862804-0.0749041674841128i</v>
      </c>
      <c r="AA1012" t="str">
        <f t="shared" si="479"/>
        <v>42.6934246258347-253.37077375389i</v>
      </c>
      <c r="AB1012" t="str">
        <f t="shared" si="480"/>
        <v>1.4200860989574-0.0923937884899981i</v>
      </c>
      <c r="AC1012" t="str">
        <f t="shared" si="481"/>
        <v>3.25895664416167-3.4710407112899i</v>
      </c>
      <c r="AD1012" t="str">
        <f t="shared" si="482"/>
        <v>0.218303350406109+0.204159214383087i</v>
      </c>
      <c r="AE1012" t="str">
        <f t="shared" si="483"/>
        <v>-0.063686700920107-0.0902137584661001i</v>
      </c>
      <c r="AF1012" t="str">
        <f t="shared" si="484"/>
        <v>-13.3755130282441-3.19363559618306i</v>
      </c>
      <c r="AG1012" t="str">
        <f t="shared" si="485"/>
        <v>1.22099410662716-0.168675466643793i</v>
      </c>
      <c r="AH1012" t="str">
        <f t="shared" si="486"/>
        <v>0.296505023711615+1.19579654976561i</v>
      </c>
      <c r="AI1012">
        <f t="shared" si="487"/>
        <v>1.8122731490026589</v>
      </c>
      <c r="AJ1012">
        <f t="shared" si="488"/>
        <v>76.074028768963032</v>
      </c>
      <c r="AK1012"/>
      <c r="AL1012"/>
      <c r="AM1012"/>
      <c r="AN1012"/>
    </row>
    <row r="1013" spans="1:40" x14ac:dyDescent="0.25">
      <c r="A1013"/>
      <c r="B1013">
        <f t="shared" si="490"/>
        <v>87900</v>
      </c>
      <c r="C1013" s="186" t="str">
        <f t="shared" si="457"/>
        <v>-9.89156326623667E-06+0.0278614588430401i</v>
      </c>
      <c r="D1013" s="158" t="str">
        <f t="shared" si="458"/>
        <v>-5.95708179232433+0.213604517796641i</v>
      </c>
      <c r="E1013" t="str">
        <f t="shared" si="459"/>
        <v>2870</v>
      </c>
      <c r="F1013" t="str">
        <f t="shared" si="460"/>
        <v>0.777000777000777</v>
      </c>
      <c r="G1013" t="str">
        <f t="shared" si="455"/>
        <v>0.777000777000777</v>
      </c>
      <c r="H1013" t="str">
        <f t="shared" si="461"/>
        <v>7.42154480798148+3.40517292598018i</v>
      </c>
      <c r="I1013" t="str">
        <f t="shared" si="462"/>
        <v>345.182492813179i</v>
      </c>
      <c r="J1013" t="str">
        <f t="shared" si="456"/>
        <v>-100.91695945294+74.6549649616572i</v>
      </c>
      <c r="K1013" t="str">
        <f t="shared" si="463"/>
        <v>1.63537547801461-2.21066503600793i</v>
      </c>
      <c r="L1013" t="str">
        <f t="shared" si="464"/>
        <v>0.104405236905253-0.119451522040725i</v>
      </c>
      <c r="M1013" t="str">
        <f t="shared" si="465"/>
        <v>1.73978071491986-2.33011655804866i</v>
      </c>
      <c r="N1013" t="str">
        <f t="shared" si="466"/>
        <v>-0.389828564319347i</v>
      </c>
      <c r="O1013" t="str">
        <f t="shared" si="467"/>
        <v>0.924974224125089-0.380029847122814i</v>
      </c>
      <c r="P1013" t="str">
        <f t="shared" si="468"/>
        <v>0.075025775874911+0.380029847122814i</v>
      </c>
      <c r="Q1013" t="str">
        <f t="shared" si="469"/>
        <v>-0.075025775874911+0.00979871719653297i</v>
      </c>
      <c r="R1013" t="str">
        <f t="shared" si="470"/>
        <v>-0.332768794059031-5.10878494701184i</v>
      </c>
      <c r="S1013" t="str">
        <f t="shared" si="471"/>
        <v>0.040239184051255i</v>
      </c>
      <c r="T1013" t="str">
        <f t="shared" si="472"/>
        <v>0.20557333776109-0.0133903447506555i</v>
      </c>
      <c r="U1013" t="str">
        <f t="shared" si="473"/>
        <v>0.0000499999999999999-0.00274338854572853i</v>
      </c>
      <c r="V1013" t="str">
        <f t="shared" si="474"/>
        <v>3.33333333333333E-06-0.00301772740030139i</v>
      </c>
      <c r="W1013" t="str">
        <f t="shared" si="475"/>
        <v>0.0000144737061686548-0.0014371181080208i</v>
      </c>
      <c r="X1013" t="str">
        <f t="shared" si="476"/>
        <v>0.0000534204670854374-0.00143527558610884i</v>
      </c>
      <c r="Y1013" t="str">
        <f t="shared" si="477"/>
        <v>0.009+0.0552291988501086i</v>
      </c>
      <c r="Z1013" t="str">
        <f t="shared" si="478"/>
        <v>-0.36096994629157-0.0746533994043614i</v>
      </c>
      <c r="AA1013" t="str">
        <f t="shared" si="479"/>
        <v>42.5935851081697-253.084020252641i</v>
      </c>
      <c r="AB1013" t="str">
        <f t="shared" si="480"/>
        <v>1.42007238636353-0.0924986626738169i</v>
      </c>
      <c r="AC1013" t="str">
        <f t="shared" si="481"/>
        <v>3.25508188609188-3.46986157056912i</v>
      </c>
      <c r="AD1013" t="str">
        <f t="shared" si="482"/>
        <v>0.218391907563824+0.204385342054771i</v>
      </c>
      <c r="AE1013" t="str">
        <f t="shared" si="483"/>
        <v>-0.063574854571015-0.0900806642463372i</v>
      </c>
      <c r="AF1013" t="str">
        <f t="shared" si="484"/>
        <v>-13.3786266003058-3.19156840818354i</v>
      </c>
      <c r="AG1013" t="str">
        <f t="shared" si="485"/>
        <v>1.22092410522587-0.168568910932709i</v>
      </c>
      <c r="AH1013" t="str">
        <f t="shared" si="486"/>
        <v>0.296286983599953+1.19418056877682i</v>
      </c>
      <c r="AI1013">
        <f t="shared" si="487"/>
        <v>1.8008376534522479</v>
      </c>
      <c r="AJ1013">
        <f t="shared" si="488"/>
        <v>76.065773156603285</v>
      </c>
      <c r="AK1013"/>
      <c r="AL1013"/>
      <c r="AM1013"/>
      <c r="AN1013"/>
    </row>
    <row r="1014" spans="1:40" x14ac:dyDescent="0.25">
      <c r="A1014"/>
      <c r="B1014">
        <f t="shared" si="490"/>
        <v>88000</v>
      </c>
      <c r="C1014" s="186" t="str">
        <f t="shared" si="457"/>
        <v>-9.86909521665346E-06+0.0278297981023225i</v>
      </c>
      <c r="D1014" s="158" t="str">
        <f t="shared" si="458"/>
        <v>-5.95708162006929+0.213361785451139i</v>
      </c>
      <c r="E1014" t="str">
        <f t="shared" si="459"/>
        <v>2870</v>
      </c>
      <c r="F1014" t="str">
        <f t="shared" si="460"/>
        <v>0.777000777000777</v>
      </c>
      <c r="G1014" t="str">
        <f t="shared" si="455"/>
        <v>0.777000777000777</v>
      </c>
      <c r="H1014" t="str">
        <f t="shared" si="461"/>
        <v>7.42465079615497+3.4028638069397i</v>
      </c>
      <c r="I1014" t="str">
        <f t="shared" si="462"/>
        <v>345.575191894877i</v>
      </c>
      <c r="J1014" t="str">
        <f t="shared" si="456"/>
        <v>-101.148984328241+74.7398966624099i</v>
      </c>
      <c r="K1014" t="str">
        <f t="shared" si="463"/>
        <v>1.63292519864192-2.20991375025131i</v>
      </c>
      <c r="L1014" t="str">
        <f t="shared" si="464"/>
        <v>0.104270661539359-0.119433272070749i</v>
      </c>
      <c r="M1014" t="str">
        <f t="shared" si="465"/>
        <v>1.73719586018128-2.32934702232206i</v>
      </c>
      <c r="N1014" t="str">
        <f t="shared" si="466"/>
        <v>-0.390272055291269i</v>
      </c>
      <c r="O1014" t="str">
        <f t="shared" si="467"/>
        <v>0.924805593360428-0.380440027454086i</v>
      </c>
      <c r="P1014" t="str">
        <f t="shared" si="468"/>
        <v>0.075194406639572+0.380440027454086i</v>
      </c>
      <c r="Q1014" t="str">
        <f t="shared" si="469"/>
        <v>-0.075194406639572+0.00983202783718301i</v>
      </c>
      <c r="R1014" t="str">
        <f t="shared" si="470"/>
        <v>-0.332767504934154-5.10293017757488i</v>
      </c>
      <c r="S1014" t="str">
        <f t="shared" si="471"/>
        <v>0.0402849624176385i</v>
      </c>
      <c r="T1014" t="str">
        <f t="shared" si="472"/>
        <v>0.205571350423437-0.0134055264300837i</v>
      </c>
      <c r="U1014" t="str">
        <f t="shared" si="473"/>
        <v>0.00005-0.00274027105874476i</v>
      </c>
      <c r="V1014" t="str">
        <f t="shared" si="474"/>
        <v>3.33333333333333E-06-0.00301429816461923i</v>
      </c>
      <c r="W1014" t="str">
        <f t="shared" si="475"/>
        <v>0.0000144737039546356-0.0014354852581503i</v>
      </c>
      <c r="X1014" t="str">
        <f t="shared" si="476"/>
        <v>0.0000533320687077007-0.00143364722600919i</v>
      </c>
      <c r="Y1014" t="str">
        <f t="shared" si="477"/>
        <v>0.009+0.0552920307031804i</v>
      </c>
      <c r="Z1014" t="str">
        <f t="shared" si="478"/>
        <v>-0.360156725309305-0.0744037814393343i</v>
      </c>
      <c r="AA1014" t="str">
        <f t="shared" si="479"/>
        <v>42.4940981222372-252.797910737707i</v>
      </c>
      <c r="AB1014" t="str">
        <f t="shared" si="480"/>
        <v>1.42005865810794-0.0926035356304435i</v>
      </c>
      <c r="AC1014" t="str">
        <f t="shared" si="481"/>
        <v>3.25121425210243-3.46867988552175i</v>
      </c>
      <c r="AD1014" t="str">
        <f t="shared" si="482"/>
        <v>0.218480560833024+0.204611428077493i</v>
      </c>
      <c r="AE1014" t="str">
        <f t="shared" si="483"/>
        <v>-0.0634633793586946-0.0899479617942139i</v>
      </c>
      <c r="AF1014" t="str">
        <f t="shared" si="484"/>
        <v>-13.3817324162243-3.18950202148856i</v>
      </c>
      <c r="AG1014" t="str">
        <f t="shared" si="485"/>
        <v>1.22085430283362-0.16846267739372i</v>
      </c>
      <c r="AH1014" t="str">
        <f t="shared" si="486"/>
        <v>0.296069253168254+1.19256880085804i</v>
      </c>
      <c r="AI1014">
        <f t="shared" si="487"/>
        <v>1.7894166948624806</v>
      </c>
      <c r="AJ1014">
        <f t="shared" si="488"/>
        <v>76.057529082973389</v>
      </c>
      <c r="AK1014"/>
      <c r="AL1014"/>
      <c r="AM1014"/>
      <c r="AN1014"/>
    </row>
    <row r="1015" spans="1:40" x14ac:dyDescent="0.25">
      <c r="A1015"/>
      <c r="B1015">
        <f t="shared" si="490"/>
        <v>88100</v>
      </c>
      <c r="C1015" s="186" t="str">
        <f t="shared" si="457"/>
        <v>-9.84670363230965E-06+0.0277982092361311i</v>
      </c>
      <c r="D1015" s="158" t="str">
        <f t="shared" si="458"/>
        <v>-5.95708144840047+0.213119604143672i</v>
      </c>
      <c r="E1015" t="str">
        <f t="shared" si="459"/>
        <v>2870</v>
      </c>
      <c r="F1015" t="str">
        <f t="shared" si="460"/>
        <v>0.777000777000777</v>
      </c>
      <c r="G1015" t="str">
        <f t="shared" si="455"/>
        <v>0.777000777000777</v>
      </c>
      <c r="H1015" t="str">
        <f t="shared" si="461"/>
        <v>7.42774905054413+3.4005560490286i</v>
      </c>
      <c r="I1015" t="str">
        <f t="shared" si="462"/>
        <v>345.967890976576i</v>
      </c>
      <c r="J1015" t="str">
        <f t="shared" si="456"/>
        <v>-101.381273018068+74.8248283631627i</v>
      </c>
      <c r="K1015" t="str">
        <f t="shared" si="463"/>
        <v>1.63047947622151-2.2091608967933i</v>
      </c>
      <c r="L1015" t="str">
        <f t="shared" si="464"/>
        <v>0.104136280231612-0.119414894301643i</v>
      </c>
      <c r="M1015" t="str">
        <f t="shared" si="465"/>
        <v>1.73461575645312-2.32857579109494i</v>
      </c>
      <c r="N1015" t="str">
        <f t="shared" si="466"/>
        <v>-0.390715546263191i</v>
      </c>
      <c r="O1015" t="str">
        <f t="shared" si="467"/>
        <v>0.924636780701083-0.380850132958801i</v>
      </c>
      <c r="P1015" t="str">
        <f t="shared" si="468"/>
        <v>0.075363219298917+0.380850132958801i</v>
      </c>
      <c r="Q1015" t="str">
        <f t="shared" si="469"/>
        <v>-0.075363219298917+0.00986541330439i</v>
      </c>
      <c r="R1015" t="str">
        <f t="shared" si="470"/>
        <v>-0.332766214325799-5.09708864311191i</v>
      </c>
      <c r="S1015" t="str">
        <f t="shared" si="471"/>
        <v>0.0403307407840222i</v>
      </c>
      <c r="T1015" t="str">
        <f t="shared" si="472"/>
        <v>0.20556936081853-0.0134207079316542i</v>
      </c>
      <c r="U1015" t="str">
        <f t="shared" si="473"/>
        <v>0.00005-0.00273716064891644i</v>
      </c>
      <c r="V1015" t="str">
        <f t="shared" si="474"/>
        <v>3.33333333333333E-06-0.00301087671380808i</v>
      </c>
      <c r="W1015" t="str">
        <f t="shared" si="475"/>
        <v>0.0000144737017381-0.00143385611536117i</v>
      </c>
      <c r="X1015" t="str">
        <f t="shared" si="476"/>
        <v>0.0000532439708711043-0.00143202255466136i</v>
      </c>
      <c r="Y1015" t="str">
        <f t="shared" si="477"/>
        <v>0.009+0.0553548625562522i</v>
      </c>
      <c r="Z1015" t="str">
        <f t="shared" si="478"/>
        <v>-0.359346237682069-0.0741553069502255i</v>
      </c>
      <c r="AA1015" t="str">
        <f t="shared" si="479"/>
        <v>42.3949619992955-252.512443066479i</v>
      </c>
      <c r="AB1015" t="str">
        <f t="shared" si="480"/>
        <v>1.42004491419047-0.0927084073584536i</v>
      </c>
      <c r="AC1015" t="str">
        <f t="shared" si="481"/>
        <v>3.24735373002005-3.46749567361107i</v>
      </c>
      <c r="AD1015" t="str">
        <f t="shared" si="482"/>
        <v>0.218569310199903+0.204837472430131i</v>
      </c>
      <c r="AE1015" t="str">
        <f t="shared" si="483"/>
        <v>-0.0633522736501354-0.0898156493418448i</v>
      </c>
      <c r="AF1015" t="str">
        <f t="shared" si="484"/>
        <v>-13.3848304989446-3.18743644488493i</v>
      </c>
      <c r="AG1015" t="str">
        <f t="shared" si="485"/>
        <v>1.22078469846602-0.168356764970376i</v>
      </c>
      <c r="AH1015" t="str">
        <f t="shared" si="486"/>
        <v>0.295851832899675+1.19096122995026i</v>
      </c>
      <c r="AI1015">
        <f t="shared" si="487"/>
        <v>1.7780102395140278</v>
      </c>
      <c r="AJ1015">
        <f t="shared" si="488"/>
        <v>76.049296475277004</v>
      </c>
      <c r="AK1015"/>
      <c r="AL1015"/>
      <c r="AM1015"/>
      <c r="AN1015"/>
    </row>
    <row r="1016" spans="1:40" x14ac:dyDescent="0.25">
      <c r="A1016"/>
      <c r="B1016">
        <f t="shared" si="490"/>
        <v>88200</v>
      </c>
      <c r="C1016" s="186" t="str">
        <f t="shared" si="457"/>
        <v>-9.82438816662081E-06+0.0277666919999949i</v>
      </c>
      <c r="D1016" s="158" t="str">
        <f t="shared" si="458"/>
        <v>-5.95708127731524+0.212877971999961i</v>
      </c>
      <c r="E1016" t="str">
        <f t="shared" si="459"/>
        <v>2870</v>
      </c>
      <c r="F1016" t="str">
        <f t="shared" si="460"/>
        <v>0.777000777000777</v>
      </c>
      <c r="G1016" t="str">
        <f t="shared" si="455"/>
        <v>0.777000777000777</v>
      </c>
      <c r="H1016" t="str">
        <f t="shared" si="461"/>
        <v>7.43083959402616+3.3982496590843i</v>
      </c>
      <c r="I1016" t="str">
        <f t="shared" si="462"/>
        <v>346.360590058275i</v>
      </c>
      <c r="J1016" t="str">
        <f t="shared" si="456"/>
        <v>-101.613825522421+74.9097600639154i</v>
      </c>
      <c r="K1016" t="str">
        <f t="shared" si="463"/>
        <v>1.62803830277885-2.20840648670129i</v>
      </c>
      <c r="L1016" t="str">
        <f t="shared" si="464"/>
        <v>0.104002092822004-0.119396389307475i</v>
      </c>
      <c r="M1016" t="str">
        <f t="shared" si="465"/>
        <v>1.73204039560085-2.32780287600877i</v>
      </c>
      <c r="N1016" t="str">
        <f t="shared" si="466"/>
        <v>-0.391159037235113i</v>
      </c>
      <c r="O1016" t="str">
        <f t="shared" si="467"/>
        <v>0.924467786180257-0.381260163556297i</v>
      </c>
      <c r="P1016" t="str">
        <f t="shared" si="468"/>
        <v>0.075532213819743+0.381260163556297i</v>
      </c>
      <c r="Q1016" t="str">
        <f t="shared" si="469"/>
        <v>-0.075532213819743+0.00989887367881603i</v>
      </c>
      <c r="R1016" t="str">
        <f t="shared" si="470"/>
        <v>-0.332764922233847-5.09126029860539i</v>
      </c>
      <c r="S1016" t="str">
        <f t="shared" si="471"/>
        <v>0.0403765191504059i</v>
      </c>
      <c r="T1016" t="str">
        <f t="shared" si="472"/>
        <v>0.205567368946342-0.0134358892551583i</v>
      </c>
      <c r="U1016" t="str">
        <f t="shared" si="473"/>
        <v>0.00005-0.00273405729217164i</v>
      </c>
      <c r="V1016" t="str">
        <f t="shared" si="474"/>
        <v>3.33333333333333E-06-0.0030074630213888i</v>
      </c>
      <c r="W1016" t="str">
        <f t="shared" si="475"/>
        <v>0.000014473699519048-0.00143223066704428i</v>
      </c>
      <c r="X1016" t="str">
        <f t="shared" si="476"/>
        <v>0.0000531561722150728-0.00143040155955538i</v>
      </c>
      <c r="Y1016" t="str">
        <f t="shared" si="477"/>
        <v>0.009+0.0554176944093239i</v>
      </c>
      <c r="Z1016" t="str">
        <f t="shared" si="478"/>
        <v>-0.358538471243471-0.073907969344355i</v>
      </c>
      <c r="AA1016" t="str">
        <f t="shared" si="479"/>
        <v>42.2961750805183-252.227615105674i</v>
      </c>
      <c r="AB1016" t="str">
        <f t="shared" si="480"/>
        <v>1.42003115461093-0.0928132778564054i</v>
      </c>
      <c r="AC1016" t="str">
        <f t="shared" si="481"/>
        <v>3.24350030767191-3.4663089522208i</v>
      </c>
      <c r="AD1016" t="str">
        <f t="shared" si="482"/>
        <v>0.218658155650639+0.205063475091482i</v>
      </c>
      <c r="AE1016" t="str">
        <f t="shared" si="483"/>
        <v>-0.0632415358211889-0.0896837251318943i</v>
      </c>
      <c r="AF1016" t="str">
        <f t="shared" si="484"/>
        <v>-13.3879208713414-3.18537168708434i</v>
      </c>
      <c r="AG1016" t="str">
        <f t="shared" si="485"/>
        <v>1.22071529114448-0.168251172610639i</v>
      </c>
      <c r="AH1016" t="str">
        <f t="shared" si="486"/>
        <v>0.295634723265047+1.18935784007264i</v>
      </c>
      <c r="AI1016">
        <f t="shared" si="487"/>
        <v>1.7666182537920347</v>
      </c>
      <c r="AJ1016">
        <f t="shared" si="488"/>
        <v>76.04107526112152</v>
      </c>
      <c r="AK1016"/>
      <c r="AL1016"/>
      <c r="AM1016"/>
      <c r="AN1016"/>
    </row>
    <row r="1017" spans="1:40" x14ac:dyDescent="0.25">
      <c r="A1017"/>
      <c r="B1017">
        <f t="shared" si="490"/>
        <v>88300</v>
      </c>
      <c r="C1017" s="186" t="str">
        <f t="shared" si="457"/>
        <v>-9.80214847496394E-06+0.0277352461505501i</v>
      </c>
      <c r="D1017" s="158" t="str">
        <f t="shared" si="458"/>
        <v>-5.95708110681093+0.212636887154217i</v>
      </c>
      <c r="E1017" t="str">
        <f t="shared" si="459"/>
        <v>2870</v>
      </c>
      <c r="F1017" t="str">
        <f t="shared" si="460"/>
        <v>0.777000777000777</v>
      </c>
      <c r="G1017" t="str">
        <f t="shared" si="455"/>
        <v>0.777000777000777</v>
      </c>
      <c r="H1017" t="str">
        <f t="shared" si="461"/>
        <v>7.43392244940777+3.39594464387787i</v>
      </c>
      <c r="I1017" t="str">
        <f t="shared" si="462"/>
        <v>346.753289139973i</v>
      </c>
      <c r="J1017" t="str">
        <f t="shared" si="456"/>
        <v>-101.846641841299+74.9946917646682i</v>
      </c>
      <c r="K1017" t="str">
        <f t="shared" si="463"/>
        <v>1.62560167034073-2.20765053099145i</v>
      </c>
      <c r="L1017" t="str">
        <f t="shared" si="464"/>
        <v>0.103868099149651-0.119377757660476i</v>
      </c>
      <c r="M1017" t="str">
        <f t="shared" si="465"/>
        <v>1.72946976949038-2.32702828865193i</v>
      </c>
      <c r="N1017" t="str">
        <f t="shared" si="466"/>
        <v>-0.391602528207035i</v>
      </c>
      <c r="O1017" t="str">
        <f t="shared" si="467"/>
        <v>0.924298609831188-0.381670119165929i</v>
      </c>
      <c r="P1017" t="str">
        <f t="shared" si="468"/>
        <v>0.0757013901688121+0.381670119165929i</v>
      </c>
      <c r="Q1017" t="str">
        <f t="shared" si="469"/>
        <v>-0.0757013901688121+0.00993240904110598i</v>
      </c>
      <c r="R1017" t="str">
        <f t="shared" si="470"/>
        <v>-0.332763628658359-5.08544509924166i</v>
      </c>
      <c r="S1017" t="str">
        <f t="shared" si="471"/>
        <v>0.0404222975167896i</v>
      </c>
      <c r="T1017" t="str">
        <f t="shared" si="472"/>
        <v>0.205565374806846-0.0134510704003947i</v>
      </c>
      <c r="U1017" t="str">
        <f t="shared" si="473"/>
        <v>0.00005-0.00273096096454743i</v>
      </c>
      <c r="V1017" t="str">
        <f t="shared" si="474"/>
        <v>3.33333333333333E-06-0.00300405706100218i</v>
      </c>
      <c r="W1017" t="str">
        <f t="shared" si="475"/>
        <v>0.0000144736972974794-0.00143060890064763i</v>
      </c>
      <c r="X1017" t="str">
        <f t="shared" si="476"/>
        <v>0.0000530686713867187-0.00142878422823772i</v>
      </c>
      <c r="Y1017" t="str">
        <f t="shared" si="477"/>
        <v>0.009+0.0554805262623958i</v>
      </c>
      <c r="Z1017" t="str">
        <f t="shared" si="478"/>
        <v>-0.35773341389423-0.0736617620747911i</v>
      </c>
      <c r="AA1017" t="str">
        <f t="shared" si="479"/>
        <v>42.1977357169223-251.943424731284i</v>
      </c>
      <c r="AB1017" t="str">
        <f t="shared" si="480"/>
        <v>1.42001737936914-0.0929181471229084i</v>
      </c>
      <c r="AC1017" t="str">
        <f t="shared" si="481"/>
        <v>3.23965397288575-3.4651197386555i</v>
      </c>
      <c r="AD1017" t="str">
        <f t="shared" si="482"/>
        <v>0.218747097171404+0.205289436040264i</v>
      </c>
      <c r="AE1017" t="str">
        <f t="shared" si="483"/>
        <v>-0.0631311642565134-0.0895521874174962i</v>
      </c>
      <c r="AF1017" t="str">
        <f t="shared" si="484"/>
        <v>-13.3910035562187-3.18330775672365i</v>
      </c>
      <c r="AG1017" t="str">
        <f t="shared" si="485"/>
        <v>1.22064607989616-0.168145899266872i</v>
      </c>
      <c r="AH1017" t="str">
        <f t="shared" si="486"/>
        <v>0.295417924723022+1.18775861532202i</v>
      </c>
      <c r="AI1017">
        <f t="shared" si="487"/>
        <v>1.755240704185534</v>
      </c>
      <c r="AJ1017">
        <f t="shared" si="488"/>
        <v>76.032865368514891</v>
      </c>
      <c r="AK1017"/>
      <c r="AL1017"/>
      <c r="AM1017"/>
      <c r="AN1017"/>
    </row>
    <row r="1018" spans="1:40" x14ac:dyDescent="0.25">
      <c r="A1018"/>
      <c r="B1018">
        <f t="shared" si="490"/>
        <v>88400</v>
      </c>
      <c r="C1018" s="186" t="str">
        <f t="shared" si="457"/>
        <v>-9.77998421466426E-06+0.0277038714455346i</v>
      </c>
      <c r="D1018" s="158" t="str">
        <f t="shared" si="458"/>
        <v>-5.95708093688494+0.212396347749099i</v>
      </c>
      <c r="E1018" t="str">
        <f t="shared" si="459"/>
        <v>2870</v>
      </c>
      <c r="F1018" t="str">
        <f t="shared" si="460"/>
        <v>0.777000777000777</v>
      </c>
      <c r="G1018" t="str">
        <f t="shared" si="455"/>
        <v>0.777000777000777</v>
      </c>
      <c r="H1018" t="str">
        <f t="shared" si="461"/>
        <v>7.43699763942543+3.39364101011464i</v>
      </c>
      <c r="I1018" t="str">
        <f t="shared" si="462"/>
        <v>347.145988221672i</v>
      </c>
      <c r="J1018" t="str">
        <f t="shared" si="456"/>
        <v>-102.079721974703+75.0796234654209i</v>
      </c>
      <c r="K1018" t="str">
        <f t="shared" si="463"/>
        <v>1.62316957093539-2.20689304062899i</v>
      </c>
      <c r="L1018" t="str">
        <f t="shared" si="464"/>
        <v>0.103734299052798-0.119358999931042i</v>
      </c>
      <c r="M1018" t="str">
        <f t="shared" si="465"/>
        <v>1.72690386998819-2.32625204056003i</v>
      </c>
      <c r="N1018" t="str">
        <f t="shared" si="466"/>
        <v>-0.392046019178957i</v>
      </c>
      <c r="O1018" t="str">
        <f t="shared" si="467"/>
        <v>0.924129251687149-0.382079999707063i</v>
      </c>
      <c r="P1018" t="str">
        <f t="shared" si="468"/>
        <v>0.075870748312851+0.382079999707063i</v>
      </c>
      <c r="Q1018" t="str">
        <f t="shared" si="469"/>
        <v>-0.075870748312851+0.00996601947189396i</v>
      </c>
      <c r="R1018" t="str">
        <f t="shared" si="470"/>
        <v>-0.332762333599141-5.07964300040977i</v>
      </c>
      <c r="S1018" t="str">
        <f t="shared" si="471"/>
        <v>0.0404680758831733i</v>
      </c>
      <c r="T1018" t="str">
        <f t="shared" si="472"/>
        <v>0.205563378400013-0.0134662513671519i</v>
      </c>
      <c r="U1018" t="str">
        <f t="shared" si="473"/>
        <v>0.00005-0.00272787164218935i</v>
      </c>
      <c r="V1018" t="str">
        <f t="shared" si="474"/>
        <v>3.33333333333333E-06-0.00300065880640829i</v>
      </c>
      <c r="W1018" t="str">
        <f t="shared" si="475"/>
        <v>0.0000144736950733944-0.00142899080367603i</v>
      </c>
      <c r="X1018" t="str">
        <f t="shared" si="476"/>
        <v>0.0000529814670407933-0.00142717054831102i</v>
      </c>
      <c r="Y1018" t="str">
        <f t="shared" si="477"/>
        <v>0.009+0.0555433581154675i</v>
      </c>
      <c r="Z1018" t="str">
        <f t="shared" si="478"/>
        <v>-0.356931053601745-0.0734166786399844i</v>
      </c>
      <c r="AA1018" t="str">
        <f t="shared" si="479"/>
        <v>42.0996422692993-251.659869828531i</v>
      </c>
      <c r="AB1018" t="str">
        <f t="shared" si="480"/>
        <v>1.4200035884649-0.0930230151565016i</v>
      </c>
      <c r="AC1018" t="str">
        <f t="shared" si="481"/>
        <v>3.23581471349029-3.46392805014077i</v>
      </c>
      <c r="AD1018" t="str">
        <f t="shared" si="482"/>
        <v>0.21883613474835+0.205515355255117i</v>
      </c>
      <c r="AE1018" t="str">
        <f t="shared" si="483"/>
        <v>-0.0630211573495147-0.0894210344621816i</v>
      </c>
      <c r="AF1018" t="str">
        <f t="shared" si="484"/>
        <v>-13.3940785763104-3.18124466236554i</v>
      </c>
      <c r="AG1018" t="str">
        <f t="shared" si="485"/>
        <v>1.22057706375396-0.168040943895806i</v>
      </c>
      <c r="AH1018" t="str">
        <f t="shared" si="486"/>
        <v>0.295201437720175+1.18616353987248i</v>
      </c>
      <c r="AI1018">
        <f t="shared" si="487"/>
        <v>1.7438775572870691</v>
      </c>
      <c r="AJ1018">
        <f t="shared" si="488"/>
        <v>76.024666725864975</v>
      </c>
      <c r="AK1018"/>
      <c r="AL1018"/>
      <c r="AM1018"/>
      <c r="AN1018"/>
    </row>
    <row r="1019" spans="1:40" x14ac:dyDescent="0.25">
      <c r="A1019"/>
      <c r="B1019">
        <f t="shared" si="490"/>
        <v>88500</v>
      </c>
      <c r="C1019" s="186" t="str">
        <f t="shared" si="457"/>
        <v>-9.75789504498181E-06+0.0276725676437807i</v>
      </c>
      <c r="D1019" s="158" t="str">
        <f t="shared" si="458"/>
        <v>-5.95708076753464+0.212156351935652i</v>
      </c>
      <c r="E1019" t="str">
        <f t="shared" si="459"/>
        <v>2870</v>
      </c>
      <c r="F1019" t="str">
        <f t="shared" si="460"/>
        <v>0.777000777000777</v>
      </c>
      <c r="G1019" t="str">
        <f t="shared" si="455"/>
        <v>0.777000777000777</v>
      </c>
      <c r="H1019" t="str">
        <f t="shared" si="461"/>
        <v>7.44006518674543+3.39133876443457i</v>
      </c>
      <c r="I1019" t="str">
        <f t="shared" si="462"/>
        <v>347.538687303371i</v>
      </c>
      <c r="J1019" t="str">
        <f t="shared" si="456"/>
        <v>-102.313065922633+75.1645551661737i</v>
      </c>
      <c r="K1019" t="str">
        <f t="shared" si="463"/>
        <v>1.6207419965926-2.20613402652829i</v>
      </c>
      <c r="L1019" t="str">
        <f t="shared" si="464"/>
        <v>0.103600692368837-0.119340116687735i</v>
      </c>
      <c r="M1019" t="str">
        <f t="shared" si="465"/>
        <v>1.72434268896144-2.32547414321602i</v>
      </c>
      <c r="N1019" t="str">
        <f t="shared" si="466"/>
        <v>-0.392489510150879i</v>
      </c>
      <c r="O1019" t="str">
        <f t="shared" si="467"/>
        <v>0.923959711781453-0.382489805099083i</v>
      </c>
      <c r="P1019" t="str">
        <f t="shared" si="468"/>
        <v>0.076040288218547+0.382489805099083i</v>
      </c>
      <c r="Q1019" t="str">
        <f t="shared" si="469"/>
        <v>-0.076040288218547+0.00999970505179604i</v>
      </c>
      <c r="R1019" t="str">
        <f t="shared" si="470"/>
        <v>-0.33276103705615-5.07385395770067i</v>
      </c>
      <c r="S1019" t="str">
        <f t="shared" si="471"/>
        <v>0.040513854249557i</v>
      </c>
      <c r="T1019" t="str">
        <f t="shared" si="472"/>
        <v>0.205561379725823-0.0134814321552243i</v>
      </c>
      <c r="U1019" t="str">
        <f t="shared" si="473"/>
        <v>0.00005-0.00272478930135071i</v>
      </c>
      <c r="V1019" t="str">
        <f t="shared" si="474"/>
        <v>3.33333333333333E-06-0.00299726823148579i</v>
      </c>
      <c r="W1019" t="str">
        <f t="shared" si="475"/>
        <v>0.0000144736928467929-0.00142737636369074i</v>
      </c>
      <c r="X1019" t="str">
        <f t="shared" si="476"/>
        <v>0.0000528945578396304-0.00142556050743373i</v>
      </c>
      <c r="Y1019" t="str">
        <f t="shared" si="477"/>
        <v>0.009+0.0556061899685393i</v>
      </c>
      <c r="Z1019" t="str">
        <f t="shared" si="478"/>
        <v>-0.356131378399639-0.0731727125833939i</v>
      </c>
      <c r="AA1019" t="str">
        <f t="shared" si="479"/>
        <v>42.0018931081438-251.376948291815i</v>
      </c>
      <c r="AB1019" t="str">
        <f t="shared" si="480"/>
        <v>1.41998978189807-0.0931278819557648i</v>
      </c>
      <c r="AC1019" t="str">
        <f t="shared" si="481"/>
        <v>3.23198251731528-3.4627339038238i</v>
      </c>
      <c r="AD1019" t="str">
        <f t="shared" si="482"/>
        <v>0.218925268367617+0.205741232714608i</v>
      </c>
      <c r="AE1019" t="str">
        <f t="shared" si="483"/>
        <v>-0.0629115135022913-0.0892902645398004i</v>
      </c>
      <c r="AF1019" t="str">
        <f t="shared" si="484"/>
        <v>-13.3971459542801-3.17918241249892i</v>
      </c>
      <c r="AG1019" t="str">
        <f t="shared" si="485"/>
        <v>1.22050824175644-0.167936305458521i</v>
      </c>
      <c r="AH1019" t="str">
        <f t="shared" si="486"/>
        <v>0.294985262691153+1.18457259797492i</v>
      </c>
      <c r="AI1019">
        <f t="shared" si="487"/>
        <v>1.7325287797925426</v>
      </c>
      <c r="AJ1019">
        <f t="shared" si="488"/>
        <v>76.016479261977025</v>
      </c>
      <c r="AK1019"/>
      <c r="AL1019"/>
      <c r="AM1019"/>
      <c r="AN1019"/>
    </row>
    <row r="1020" spans="1:40" x14ac:dyDescent="0.25">
      <c r="A1020"/>
      <c r="B1020">
        <f t="shared" si="490"/>
        <v>88600</v>
      </c>
      <c r="C1020" s="186" t="str">
        <f t="shared" si="457"/>
        <v>-9.73588062709845E-06+0.0276413345052098i</v>
      </c>
      <c r="D1020" s="158" t="str">
        <f t="shared" si="458"/>
        <v>-5.95708059875743+0.211916897873275i</v>
      </c>
      <c r="E1020" t="str">
        <f t="shared" si="459"/>
        <v>2870</v>
      </c>
      <c r="F1020" t="str">
        <f t="shared" si="460"/>
        <v>0.777000777000777</v>
      </c>
      <c r="G1020" t="str">
        <f t="shared" si="455"/>
        <v>0.777000777000777</v>
      </c>
      <c r="H1020" t="str">
        <f t="shared" si="461"/>
        <v>7.44312511396413+3.38903791341278i</v>
      </c>
      <c r="I1020" t="str">
        <f t="shared" si="462"/>
        <v>347.93138638507i</v>
      </c>
      <c r="J1020" t="str">
        <f t="shared" si="456"/>
        <v>-102.546673685088+75.2494868669264i</v>
      </c>
      <c r="K1020" t="str">
        <f t="shared" si="463"/>
        <v>1.61831893934385-2.20537349955314i</v>
      </c>
      <c r="L1020" t="str">
        <f t="shared" si="464"/>
        <v>0.103467278934304-0.11932110849729i</v>
      </c>
      <c r="M1020" t="str">
        <f t="shared" si="465"/>
        <v>1.72178621827815-2.32469460805043i</v>
      </c>
      <c r="N1020" t="str">
        <f t="shared" si="466"/>
        <v>-0.392933001122801i</v>
      </c>
      <c r="O1020" t="str">
        <f t="shared" si="467"/>
        <v>0.923789990147443-0.382899535261387i</v>
      </c>
      <c r="P1020" t="str">
        <f t="shared" si="468"/>
        <v>0.076210009852557+0.382899535261387i</v>
      </c>
      <c r="Q1020" t="str">
        <f t="shared" si="469"/>
        <v>-0.076210009852557+0.010033465861414i</v>
      </c>
      <c r="R1020" t="str">
        <f t="shared" si="470"/>
        <v>-0.332759739029405-5.06807792690546i</v>
      </c>
      <c r="S1020" t="str">
        <f t="shared" si="471"/>
        <v>0.0405596326159407i</v>
      </c>
      <c r="T1020" t="str">
        <f t="shared" si="472"/>
        <v>0.205559378784244-0.013496612764409i</v>
      </c>
      <c r="U1020" t="str">
        <f t="shared" si="473"/>
        <v>0.0000500000000000001-0.00272171391839208i</v>
      </c>
      <c r="V1020" t="str">
        <f t="shared" si="474"/>
        <v>3.33333333333333E-06-0.00299388531023129i</v>
      </c>
      <c r="W1020" t="str">
        <f t="shared" si="475"/>
        <v>0.0000144736906176747-0.00142576556830918i</v>
      </c>
      <c r="X1020" t="str">
        <f t="shared" si="476"/>
        <v>0.0000528079424530978-0.00142395409331983i</v>
      </c>
      <c r="Y1020" t="str">
        <f t="shared" si="477"/>
        <v>0.009+0.0556690218216111i</v>
      </c>
      <c r="Z1020" t="str">
        <f t="shared" si="478"/>
        <v>-0.355334376387348-0.0729298574931282i</v>
      </c>
      <c r="AA1020" t="str">
        <f t="shared" si="479"/>
        <v>41.9044866135857-251.094658024665i</v>
      </c>
      <c r="AB1020" t="str">
        <f t="shared" si="480"/>
        <v>1.41997595966843-0.0932327475192963i</v>
      </c>
      <c r="AC1020" t="str">
        <f t="shared" si="481"/>
        <v>3.22815737219156-3.46153731677337i</v>
      </c>
      <c r="AD1020" t="str">
        <f t="shared" si="482"/>
        <v>0.219014498015335+0.205967068397221i</v>
      </c>
      <c r="AE1020" t="str">
        <f t="shared" si="483"/>
        <v>-0.0628022311255804-0.0891598759344441i</v>
      </c>
      <c r="AF1020" t="str">
        <f t="shared" si="484"/>
        <v>-13.4002057127216-3.17712101553951i</v>
      </c>
      <c r="AG1020" t="str">
        <f t="shared" si="485"/>
        <v>1.22043961294778-0.16783198292043i</v>
      </c>
      <c r="AH1020" t="str">
        <f t="shared" si="486"/>
        <v>0.294769400058838+1.18298577395657i</v>
      </c>
      <c r="AI1020">
        <f t="shared" si="487"/>
        <v>1.7211943385005655</v>
      </c>
      <c r="AJ1020">
        <f t="shared" si="488"/>
        <v>76.008302906049465</v>
      </c>
      <c r="AK1020"/>
      <c r="AL1020"/>
      <c r="AM1020"/>
      <c r="AN1020"/>
    </row>
    <row r="1021" spans="1:40" x14ac:dyDescent="0.25">
      <c r="A1021"/>
      <c r="B1021">
        <f t="shared" si="490"/>
        <v>88700</v>
      </c>
      <c r="C1021" s="186" t="str">
        <f t="shared" si="457"/>
        <v>-9.71394062410498E-06+0.027610171790826i</v>
      </c>
      <c r="D1021" s="158" t="str">
        <f t="shared" si="458"/>
        <v>-5.95708043055074+0.211677983729666i</v>
      </c>
      <c r="E1021" t="str">
        <f t="shared" si="459"/>
        <v>2870</v>
      </c>
      <c r="F1021" t="str">
        <f t="shared" si="460"/>
        <v>0.777000777000777</v>
      </c>
      <c r="G1021" t="str">
        <f t="shared" si="455"/>
        <v>0.777000777000777</v>
      </c>
      <c r="H1021" t="str">
        <f t="shared" si="461"/>
        <v>7.44617744360816+3.38673846355993i</v>
      </c>
      <c r="I1021" t="str">
        <f t="shared" si="462"/>
        <v>348.324085466768i</v>
      </c>
      <c r="J1021" t="str">
        <f t="shared" si="456"/>
        <v>-102.780545262069+75.3344185676792i</v>
      </c>
      <c r="K1021" t="str">
        <f t="shared" si="463"/>
        <v>1.61590039122241-2.20461147051694i</v>
      </c>
      <c r="L1021" t="str">
        <f t="shared" si="464"/>
        <v>0.103334058584893-0.119301975924617i</v>
      </c>
      <c r="M1021" t="str">
        <f t="shared" si="465"/>
        <v>1.7192344498073-2.32391344644156i</v>
      </c>
      <c r="N1021" t="str">
        <f t="shared" si="466"/>
        <v>-0.393376492094723i</v>
      </c>
      <c r="O1021" t="str">
        <f t="shared" si="467"/>
        <v>0.923620086818503-0.383309190113388i</v>
      </c>
      <c r="P1021" t="str">
        <f t="shared" si="468"/>
        <v>0.076379913181497+0.383309190113388i</v>
      </c>
      <c r="Q1021" t="str">
        <f t="shared" si="469"/>
        <v>-0.076379913181497+0.010067301981335i</v>
      </c>
      <c r="R1021" t="str">
        <f t="shared" si="470"/>
        <v>-0.332758439518821-5.06231486401492i</v>
      </c>
      <c r="S1021" t="str">
        <f t="shared" si="471"/>
        <v>0.0406054109823244i</v>
      </c>
      <c r="T1021" t="str">
        <f t="shared" si="472"/>
        <v>0.205557375575255-0.0135117931944987i</v>
      </c>
      <c r="U1021" t="str">
        <f t="shared" si="473"/>
        <v>0.0000500000000000001-0.00271864546978059i</v>
      </c>
      <c r="V1021" t="str">
        <f t="shared" si="474"/>
        <v>3.33333333333333E-06-0.00299051001675865i</v>
      </c>
      <c r="W1021" t="str">
        <f t="shared" si="475"/>
        <v>0.0000144736883860403-0.00142415840520463i</v>
      </c>
      <c r="X1021" t="str">
        <f t="shared" si="476"/>
        <v>0.0000527216195585481-0.00142235129373848i</v>
      </c>
      <c r="Y1021" t="str">
        <f t="shared" si="477"/>
        <v>0.009+0.0557318536746829i</v>
      </c>
      <c r="Z1021" t="str">
        <f t="shared" si="478"/>
        <v>-0.354540035729671-0.0726881070015815i</v>
      </c>
      <c r="AA1021" t="str">
        <f t="shared" si="479"/>
        <v>41.8074211753212-250.812996939695i</v>
      </c>
      <c r="AB1021" t="str">
        <f t="shared" si="480"/>
        <v>1.41996212177583-0.0933376118456641i</v>
      </c>
      <c r="AC1021" t="str">
        <f t="shared" si="481"/>
        <v>3.22433926595159-3.46033830598035i</v>
      </c>
      <c r="AD1021" t="str">
        <f t="shared" si="482"/>
        <v>0.219103823677619+0.206192862281368i</v>
      </c>
      <c r="AE1021" t="str">
        <f t="shared" si="483"/>
        <v>-0.0626933086387002-0.0890298669403738i</v>
      </c>
      <c r="AF1021" t="str">
        <f t="shared" si="484"/>
        <v>-13.4032578741589-3.17506047983026i</v>
      </c>
      <c r="AG1021" t="str">
        <f t="shared" si="485"/>
        <v>1.2203711763778-0.167727975251252i</v>
      </c>
      <c r="AH1021" t="str">
        <f t="shared" si="486"/>
        <v>0.294553850234433+1.18140305222054i</v>
      </c>
      <c r="AI1021">
        <f t="shared" si="487"/>
        <v>1.7098742003119636</v>
      </c>
      <c r="AJ1021">
        <f t="shared" si="488"/>
        <v>76.000137587673649</v>
      </c>
      <c r="AK1021"/>
      <c r="AL1021"/>
      <c r="AM1021"/>
      <c r="AN1021"/>
    </row>
    <row r="1022" spans="1:40" x14ac:dyDescent="0.25">
      <c r="A1022"/>
      <c r="B1022">
        <f t="shared" si="490"/>
        <v>88800</v>
      </c>
      <c r="C1022" s="186" t="str">
        <f t="shared" si="457"/>
        <v>-9.69207470098803E-06+0.0275790792627099i</v>
      </c>
      <c r="D1022" s="158" t="str">
        <f t="shared" si="458"/>
        <v>-5.957080262912+0.211439607680776i</v>
      </c>
      <c r="E1022" t="str">
        <f t="shared" si="459"/>
        <v>2870</v>
      </c>
      <c r="F1022" t="str">
        <f t="shared" si="460"/>
        <v>0.777000777000777</v>
      </c>
      <c r="G1022" t="str">
        <f t="shared" si="455"/>
        <v>0.777000777000777</v>
      </c>
      <c r="H1022" t="str">
        <f t="shared" si="461"/>
        <v>7.44922219813445+3.3844404213227i</v>
      </c>
      <c r="I1022" t="str">
        <f t="shared" si="462"/>
        <v>348.716784548467i</v>
      </c>
      <c r="J1022" t="str">
        <f t="shared" si="456"/>
        <v>-103.014680653575+75.4193502684319i</v>
      </c>
      <c r="K1022" t="str">
        <f t="shared" si="463"/>
        <v>1.6134863442635-2.20384795018289i</v>
      </c>
      <c r="L1022" t="str">
        <f t="shared" si="464"/>
        <v>0.10320103115546-0.119282719532802i</v>
      </c>
      <c r="M1022" t="str">
        <f t="shared" si="465"/>
        <v>1.71668737541896-2.32313066971569i</v>
      </c>
      <c r="N1022" t="str">
        <f t="shared" si="466"/>
        <v>-0.393819983066644i</v>
      </c>
      <c r="O1022" t="str">
        <f t="shared" si="467"/>
        <v>0.923450001828049-0.383718769574511i</v>
      </c>
      <c r="P1022" t="str">
        <f t="shared" si="468"/>
        <v>0.076549998171951+0.383718769574511i</v>
      </c>
      <c r="Q1022" t="str">
        <f t="shared" si="469"/>
        <v>-0.076549998171951+0.010101213492133i</v>
      </c>
      <c r="R1022" t="str">
        <f t="shared" si="470"/>
        <v>-0.332757138524276-5.05656472521782i</v>
      </c>
      <c r="S1022" t="str">
        <f t="shared" si="471"/>
        <v>0.0406511893487081i</v>
      </c>
      <c r="T1022" t="str">
        <f t="shared" si="472"/>
        <v>0.205555370098828-0.0135269734452846i</v>
      </c>
      <c r="U1022" t="str">
        <f t="shared" si="473"/>
        <v>0.0000500000000000001-0.0027155839320894i</v>
      </c>
      <c r="V1022" t="str">
        <f t="shared" si="474"/>
        <v>3.33333333333333E-06-0.00298714232529834i</v>
      </c>
      <c r="W1022" t="str">
        <f t="shared" si="475"/>
        <v>0.0000144736861518893-0.00142255486210588i</v>
      </c>
      <c r="X1022" t="str">
        <f t="shared" si="476"/>
        <v>0.000052635587840764-0.00142075209651377i</v>
      </c>
      <c r="Y1022" t="str">
        <f t="shared" si="477"/>
        <v>0.009+0.0557946855277547i</v>
      </c>
      <c r="Z1022" t="str">
        <f t="shared" si="478"/>
        <v>-0.353748344656365-0.0724474547850781i</v>
      </c>
      <c r="AA1022" t="str">
        <f t="shared" si="479"/>
        <v>41.7106951925444-250.531962958552i</v>
      </c>
      <c r="AB1022" t="str">
        <f t="shared" si="480"/>
        <v>1.41994826822008-0.093442474933426i</v>
      </c>
      <c r="AC1022" t="str">
        <f t="shared" si="481"/>
        <v>3.22052818642945-3.45913688835786i</v>
      </c>
      <c r="AD1022" t="str">
        <f t="shared" si="482"/>
        <v>0.21919324534057+0.206418614345383i</v>
      </c>
      <c r="AE1022" t="str">
        <f t="shared" si="483"/>
        <v>-0.0625847444694978-0.0889002358619456i</v>
      </c>
      <c r="AF1022" t="str">
        <f t="shared" si="484"/>
        <v>-13.4063024610465-3.17300081364192i</v>
      </c>
      <c r="AG1022" t="str">
        <f t="shared" si="485"/>
        <v>1.22030293110183-0.167624281424991i</v>
      </c>
      <c r="AH1022" t="str">
        <f t="shared" si="486"/>
        <v>0.294338613617634+1.17982441724549i</v>
      </c>
      <c r="AI1022">
        <f t="shared" si="487"/>
        <v>1.6985683322302101</v>
      </c>
      <c r="AJ1022">
        <f t="shared" si="488"/>
        <v>75.991983236831004</v>
      </c>
      <c r="AK1022"/>
      <c r="AL1022"/>
      <c r="AM1022"/>
      <c r="AN1022"/>
    </row>
    <row r="1023" spans="1:40" x14ac:dyDescent="0.25">
      <c r="A1023"/>
      <c r="B1023">
        <f t="shared" si="490"/>
        <v>88900</v>
      </c>
      <c r="C1023" s="186" t="str">
        <f t="shared" si="457"/>
        <v>-9.67028252461741E-06+0.0275480566840123i</v>
      </c>
      <c r="D1023" s="158" t="str">
        <f t="shared" si="458"/>
        <v>-5.95708009583865+0.211201767910761i</v>
      </c>
      <c r="E1023" t="str">
        <f t="shared" si="459"/>
        <v>2870</v>
      </c>
      <c r="F1023" t="str">
        <f t="shared" si="460"/>
        <v>0.777000777000777</v>
      </c>
      <c r="G1023" t="str">
        <f t="shared" si="455"/>
        <v>0.777000777000777</v>
      </c>
      <c r="H1023" t="str">
        <f t="shared" si="461"/>
        <v>7.45225939993056+3.38214379308423i</v>
      </c>
      <c r="I1023" t="str">
        <f t="shared" si="462"/>
        <v>349.109483630166i</v>
      </c>
      <c r="J1023" t="str">
        <f t="shared" si="456"/>
        <v>-103.249079859607+75.5042819691847i</v>
      </c>
      <c r="K1023" t="str">
        <f t="shared" si="463"/>
        <v>1.61107679050437-2.20308294926417i</v>
      </c>
      <c r="L1023" t="str">
        <f t="shared" si="464"/>
        <v>0.103068196480038-0.119263339883117i</v>
      </c>
      <c r="M1023" t="str">
        <f t="shared" si="465"/>
        <v>1.71414498698441-2.32234628914729i</v>
      </c>
      <c r="N1023" t="str">
        <f t="shared" si="466"/>
        <v>-0.394263474038566i</v>
      </c>
      <c r="O1023" t="str">
        <f t="shared" si="467"/>
        <v>0.923279735209534-0.384128273564201i</v>
      </c>
      <c r="P1023" t="str">
        <f t="shared" si="468"/>
        <v>0.076720264790466+0.384128273564201i</v>
      </c>
      <c r="Q1023" t="str">
        <f t="shared" si="469"/>
        <v>-0.076720264790466+0.010135200474365i</v>
      </c>
      <c r="R1023" t="str">
        <f t="shared" si="470"/>
        <v>-0.33275583604576-5.05082746690017i</v>
      </c>
      <c r="S1023" t="str">
        <f t="shared" si="471"/>
        <v>0.0406969677150916i</v>
      </c>
      <c r="T1023" t="str">
        <f t="shared" si="472"/>
        <v>0.205553362354934-0.0135421535165626i</v>
      </c>
      <c r="U1023" t="str">
        <f t="shared" si="473"/>
        <v>0.0000500000000000001-0.00271252928199706i</v>
      </c>
      <c r="V1023" t="str">
        <f t="shared" si="474"/>
        <v>3.33333333333333E-06-0.00298378221019676i</v>
      </c>
      <c r="W1023" t="str">
        <f t="shared" si="475"/>
        <v>0.0000144736839152219-0.00142095492679693i</v>
      </c>
      <c r="X1023" t="str">
        <f t="shared" si="476"/>
        <v>0.0000525498459919116-0.00141915648952433i</v>
      </c>
      <c r="Y1023" t="str">
        <f t="shared" si="477"/>
        <v>0.009+0.0558575173808265i</v>
      </c>
      <c r="Z1023" t="str">
        <f t="shared" si="478"/>
        <v>-0.352959291461699-0.0722078945635159i</v>
      </c>
      <c r="AA1023" t="str">
        <f t="shared" si="479"/>
        <v>41.6143070738804-250.251554011868i</v>
      </c>
      <c r="AB1023" t="str">
        <f t="shared" si="480"/>
        <v>1.41993439900098-0.0935473367811718i</v>
      </c>
      <c r="AC1023" t="str">
        <f t="shared" si="481"/>
        <v>3.21672412146089-3.4579330807417i</v>
      </c>
      <c r="AD1023" t="str">
        <f t="shared" si="482"/>
        <v>0.219282762990277+0.206644324567524i</v>
      </c>
      <c r="AE1023" t="str">
        <f t="shared" si="483"/>
        <v>-0.062476537054291-0.0887709810135328i</v>
      </c>
      <c r="AF1023" t="str">
        <f t="shared" si="484"/>
        <v>-13.4093394957692-3.17094202517347i</v>
      </c>
      <c r="AG1023" t="str">
        <f t="shared" si="485"/>
        <v>1.22023487618075-0.167520900419914i</v>
      </c>
      <c r="AH1023" t="str">
        <f t="shared" si="486"/>
        <v>0.294123690596719+1.17824985358501i</v>
      </c>
      <c r="AI1023">
        <f t="shared" si="487"/>
        <v>1.6872767013597312</v>
      </c>
      <c r="AJ1023">
        <f t="shared" si="488"/>
        <v>75.983839783890545</v>
      </c>
      <c r="AK1023"/>
      <c r="AL1023"/>
      <c r="AM1023"/>
      <c r="AN1023"/>
    </row>
    <row r="1024" spans="1:40" x14ac:dyDescent="0.25">
      <c r="A1024"/>
      <c r="B1024">
        <f t="shared" si="490"/>
        <v>89000</v>
      </c>
      <c r="C1024" s="186" t="str">
        <f t="shared" si="457"/>
        <v>-9.64856376373348E-06+0.0275171038189491i</v>
      </c>
      <c r="D1024" s="158" t="str">
        <f t="shared" si="458"/>
        <v>-5.95707992932815+0.210964462611943i</v>
      </c>
      <c r="E1024" t="str">
        <f t="shared" si="459"/>
        <v>2870</v>
      </c>
      <c r="F1024" t="str">
        <f t="shared" si="460"/>
        <v>0.777000777000777</v>
      </c>
      <c r="G1024" t="str">
        <f t="shared" si="455"/>
        <v>0.777000777000777</v>
      </c>
      <c r="H1024" t="str">
        <f t="shared" si="461"/>
        <v>7.45528907131472+3.37984858516457i</v>
      </c>
      <c r="I1024" t="str">
        <f t="shared" si="462"/>
        <v>349.502182711865i</v>
      </c>
      <c r="J1024" t="str">
        <f t="shared" si="456"/>
        <v>-103.483742880165+75.5892136699374i</v>
      </c>
      <c r="K1024" t="str">
        <f t="shared" si="463"/>
        <v>1.60867172198443-2.20231647842418i</v>
      </c>
      <c r="L1024" t="str">
        <f t="shared" si="464"/>
        <v>0.102935554391835-0.119243837535016i</v>
      </c>
      <c r="M1024" t="str">
        <f t="shared" si="465"/>
        <v>1.71160727637626-2.3215603159592i</v>
      </c>
      <c r="N1024" t="str">
        <f t="shared" si="466"/>
        <v>-0.394706965010488i</v>
      </c>
      <c r="O1024" t="str">
        <f t="shared" si="467"/>
        <v>0.923109286996446-0.384537702001914i</v>
      </c>
      <c r="P1024" t="str">
        <f t="shared" si="468"/>
        <v>0.076890713003554+0.384537702001914i</v>
      </c>
      <c r="Q1024" t="str">
        <f t="shared" si="469"/>
        <v>-0.076890713003554+0.010169263008574i</v>
      </c>
      <c r="R1024" t="str">
        <f t="shared" si="470"/>
        <v>-0.332754532083226-5.04510304564393i</v>
      </c>
      <c r="S1024" t="str">
        <f t="shared" si="471"/>
        <v>0.0407427460814753i</v>
      </c>
      <c r="T1024" t="str">
        <f t="shared" si="472"/>
        <v>0.205551352343548-0.013557333408127i</v>
      </c>
      <c r="U1024" t="str">
        <f t="shared" si="473"/>
        <v>0.0000499999999999999-0.00270948149628695i</v>
      </c>
      <c r="V1024" t="str">
        <f t="shared" si="474"/>
        <v>3.33333333333333E-06-0.00298042964591564i</v>
      </c>
      <c r="W1024" t="str">
        <f t="shared" si="475"/>
        <v>0.0000144736816760379-0.0014193585871167i</v>
      </c>
      <c r="X1024" t="str">
        <f t="shared" si="476"/>
        <v>0.0000524643927114898-0.00141756446070311i</v>
      </c>
      <c r="Y1024" t="str">
        <f t="shared" si="477"/>
        <v>0.009+0.0559203492338983i</v>
      </c>
      <c r="Z1024" t="str">
        <f t="shared" si="478"/>
        <v>-0.352172864504052-0.071969420100019i</v>
      </c>
      <c r="AA1024" t="str">
        <f t="shared" si="479"/>
        <v>41.5182552373188-249.97176803922i</v>
      </c>
      <c r="AB1024" t="str">
        <f t="shared" si="480"/>
        <v>1.41992051411835-0.0936521973874809i</v>
      </c>
      <c r="AC1024" t="str">
        <f t="shared" si="481"/>
        <v>3.21292705888373-3.45672689989058i</v>
      </c>
      <c r="AD1024" t="str">
        <f t="shared" si="482"/>
        <v>0.219372376612815+0.206869992925979i</v>
      </c>
      <c r="AE1024" t="str">
        <f t="shared" si="483"/>
        <v>-0.0623686848378193-0.0886421007194625i</v>
      </c>
      <c r="AF1024" t="str">
        <f t="shared" si="484"/>
        <v>-13.4123690006429-3.16888412255263i</v>
      </c>
      <c r="AG1024" t="str">
        <f t="shared" si="485"/>
        <v>1.22016701068091-0.167417831218533i</v>
      </c>
      <c r="AH1024" t="str">
        <f t="shared" si="486"/>
        <v>0.293909081548711+1.17667934586737i</v>
      </c>
      <c r="AI1024">
        <f t="shared" si="487"/>
        <v>1.6759992749068464</v>
      </c>
      <c r="AJ1024">
        <f t="shared" si="488"/>
        <v>75.975707159607154</v>
      </c>
      <c r="AK1024"/>
      <c r="AL1024"/>
      <c r="AM1024"/>
      <c r="AN1024"/>
    </row>
    <row r="1025" spans="1:40" x14ac:dyDescent="0.25">
      <c r="A1025"/>
      <c r="B1025">
        <f t="shared" si="490"/>
        <v>89100</v>
      </c>
      <c r="C1025" s="186" t="str">
        <f t="shared" si="457"/>
        <v>-9.62691808893436E-06+0.0274862204327943i</v>
      </c>
      <c r="D1025" s="158" t="str">
        <f t="shared" si="458"/>
        <v>-5.95707976337798+0.210727689984756i</v>
      </c>
      <c r="E1025" t="str">
        <f t="shared" si="459"/>
        <v>2870</v>
      </c>
      <c r="F1025" t="str">
        <f t="shared" si="460"/>
        <v>0.777000777000777</v>
      </c>
      <c r="G1025" t="str">
        <f t="shared" si="455"/>
        <v>0.777000777000777</v>
      </c>
      <c r="H1025" t="str">
        <f t="shared" si="461"/>
        <v>7.45831123453611+3.37755480382111i</v>
      </c>
      <c r="I1025" t="str">
        <f t="shared" si="462"/>
        <v>349.894881793563i</v>
      </c>
      <c r="J1025" t="str">
        <f t="shared" si="456"/>
        <v>-103.718669715248+75.6741453706901i</v>
      </c>
      <c r="K1025" t="str">
        <f t="shared" si="463"/>
        <v>1.60627113074541-2.20154854827668i</v>
      </c>
      <c r="L1025" t="str">
        <f t="shared" si="464"/>
        <v>0.102803104723248-0.119224213046145i</v>
      </c>
      <c r="M1025" t="str">
        <f t="shared" si="465"/>
        <v>1.70907423546866-2.32077276132283i</v>
      </c>
      <c r="N1025" t="str">
        <f t="shared" si="466"/>
        <v>-0.39515045598241i</v>
      </c>
      <c r="O1025" t="str">
        <f t="shared" si="467"/>
        <v>0.922938657222311-0.384947054807121i</v>
      </c>
      <c r="P1025" t="str">
        <f t="shared" si="468"/>
        <v>0.0770613427776889+0.384947054807121i</v>
      </c>
      <c r="Q1025" t="str">
        <f t="shared" si="469"/>
        <v>-0.0770613427776889+0.010203401175289i</v>
      </c>
      <c r="R1025" t="str">
        <f t="shared" si="470"/>
        <v>-0.332753226636527-5.0393914182261i</v>
      </c>
      <c r="S1025" t="str">
        <f t="shared" si="471"/>
        <v>0.040788524447859i</v>
      </c>
      <c r="T1025" t="str">
        <f t="shared" si="472"/>
        <v>0.205549340064646-0.0135725131197679i</v>
      </c>
      <c r="U1025" t="str">
        <f t="shared" si="473"/>
        <v>0.0000499999999999999-0.00270644055184667i</v>
      </c>
      <c r="V1025" t="str">
        <f t="shared" si="474"/>
        <v>3.33333333333333E-06-0.00297708460703134i</v>
      </c>
      <c r="W1025" t="str">
        <f t="shared" si="475"/>
        <v>0.0000144736794343375-0.00141776583095869i</v>
      </c>
      <c r="X1025" t="str">
        <f t="shared" si="476"/>
        <v>0.0000523792267062807-0.00141597599803703i</v>
      </c>
      <c r="Y1025" t="str">
        <f t="shared" si="477"/>
        <v>0.009+0.0559831810869701i</v>
      </c>
      <c r="Z1025" t="str">
        <f t="shared" si="478"/>
        <v>-0.351389052205495-0.0717320252005872i</v>
      </c>
      <c r="AA1025" t="str">
        <f t="shared" si="479"/>
        <v>41.4225381101462-249.692602989072i</v>
      </c>
      <c r="AB1025" t="str">
        <f t="shared" si="480"/>
        <v>1.41990661357204-0.0937570567509031i</v>
      </c>
      <c r="AC1025" t="str">
        <f t="shared" si="481"/>
        <v>3.20913698653823-3.45551836248647i</v>
      </c>
      <c r="AD1025" t="str">
        <f t="shared" si="482"/>
        <v>0.219462086194246+0.207095619398853i</v>
      </c>
      <c r="AE1025" t="str">
        <f t="shared" si="483"/>
        <v>-0.0622611862731869-0.0885135933139318i</v>
      </c>
      <c r="AF1025" t="str">
        <f t="shared" si="484"/>
        <v>-13.4153909979141-3.16682711383635i</v>
      </c>
      <c r="AG1025" t="str">
        <f t="shared" si="485"/>
        <v>1.2200993336741-0.167315072807581i</v>
      </c>
      <c r="AH1025" t="str">
        <f t="shared" si="486"/>
        <v>0.293694786839492+1.17511287879493i</v>
      </c>
      <c r="AI1025">
        <f t="shared" si="487"/>
        <v>1.6647360201782877</v>
      </c>
      <c r="AJ1025">
        <f t="shared" si="488"/>
        <v>75.967585295118084</v>
      </c>
      <c r="AK1025"/>
      <c r="AL1025"/>
      <c r="AM1025"/>
      <c r="AN1025"/>
    </row>
    <row r="1026" spans="1:40" x14ac:dyDescent="0.25">
      <c r="A1026"/>
      <c r="B1026">
        <f t="shared" si="490"/>
        <v>89200</v>
      </c>
      <c r="C1026" s="186" t="str">
        <f t="shared" si="457"/>
        <v>-9.60534517266361E-06+0.0274554062918744i</v>
      </c>
      <c r="D1026" s="158" t="str">
        <f t="shared" si="458"/>
        <v>-5.95707959798562+0.210491448237704i</v>
      </c>
      <c r="E1026" t="str">
        <f t="shared" si="459"/>
        <v>2870</v>
      </c>
      <c r="F1026" t="str">
        <f t="shared" si="460"/>
        <v>0.777000777000777</v>
      </c>
      <c r="G1026" t="str">
        <f t="shared" si="455"/>
        <v>0.777000777000777</v>
      </c>
      <c r="H1026" t="str">
        <f t="shared" si="461"/>
        <v>7.46132591177498+3.37526245524899i</v>
      </c>
      <c r="I1026" t="str">
        <f t="shared" si="462"/>
        <v>350.287580875262i</v>
      </c>
      <c r="J1026" t="str">
        <f t="shared" si="456"/>
        <v>-103.953860364857+75.7590770714429i</v>
      </c>
      <c r="K1026" t="str">
        <f t="shared" si="463"/>
        <v>1.6038750088314-2.20077916938604i</v>
      </c>
      <c r="L1026" t="str">
        <f t="shared" si="464"/>
        <v>0.102670847305867-0.11920446697234i</v>
      </c>
      <c r="M1026" t="str">
        <f t="shared" si="465"/>
        <v>1.70654585613727-2.31998363635838i</v>
      </c>
      <c r="N1026" t="str">
        <f t="shared" si="466"/>
        <v>-0.395593946954332i</v>
      </c>
      <c r="O1026" t="str">
        <f t="shared" si="467"/>
        <v>0.922767845920689-0.38535633189931i</v>
      </c>
      <c r="P1026" t="str">
        <f t="shared" si="468"/>
        <v>0.0772321540793111+0.38535633189931i</v>
      </c>
      <c r="Q1026" t="str">
        <f t="shared" si="469"/>
        <v>-0.0772321540793111+0.010237615055022i</v>
      </c>
      <c r="R1026" t="str">
        <f t="shared" si="470"/>
        <v>-0.332751919705692-5.03369254161743i</v>
      </c>
      <c r="S1026" t="str">
        <f t="shared" si="471"/>
        <v>0.0408343028142427i</v>
      </c>
      <c r="T1026" t="str">
        <f t="shared" si="472"/>
        <v>0.205547325518201-0.0135876926512828i</v>
      </c>
      <c r="U1026" t="str">
        <f t="shared" si="473"/>
        <v>0.0000499999999999999-0.00270340642566747i</v>
      </c>
      <c r="V1026" t="str">
        <f t="shared" si="474"/>
        <v>3.33333333333333E-06-0.00297374706823422i</v>
      </c>
      <c r="W1026" t="str">
        <f t="shared" si="475"/>
        <v>0.0000144736771901207-0.0014161766462707i</v>
      </c>
      <c r="X1026" t="str">
        <f t="shared" si="476"/>
        <v>0.000052294346690301-0.00141439108956668i</v>
      </c>
      <c r="Y1026" t="str">
        <f t="shared" si="477"/>
        <v>0.009+0.0560460129400419i</v>
      </c>
      <c r="Z1026" t="str">
        <f t="shared" si="478"/>
        <v>-0.350607843051364-0.0714957037137528i</v>
      </c>
      <c r="AA1026" t="str">
        <f t="shared" si="479"/>
        <v>41.3271541288817-249.41405681874i</v>
      </c>
      <c r="AB1026" t="str">
        <f t="shared" si="480"/>
        <v>1.41989269736185-0.0938619148700396i</v>
      </c>
      <c r="AC1026" t="str">
        <f t="shared" si="481"/>
        <v>3.20535389226668-3.45430748513483i</v>
      </c>
      <c r="AD1026" t="str">
        <f t="shared" si="482"/>
        <v>0.219551891720621+0.207321203964184i</v>
      </c>
      <c r="AE1026" t="str">
        <f t="shared" si="483"/>
        <v>-0.0621540398218118-0.0883854571409459i</v>
      </c>
      <c r="AF1026" t="str">
        <f t="shared" si="484"/>
        <v>-13.4184055097606-3.16477100701129i</v>
      </c>
      <c r="AG1026" t="str">
        <f t="shared" si="485"/>
        <v>1.22003184423752-0.167212624177998i</v>
      </c>
      <c r="AH1026" t="str">
        <f t="shared" si="486"/>
        <v>0.293480806823929+1.17355043714386i</v>
      </c>
      <c r="AI1026">
        <f t="shared" si="487"/>
        <v>1.6534869045818377</v>
      </c>
      <c r="AJ1026">
        <f t="shared" si="488"/>
        <v>75.959474121942492</v>
      </c>
      <c r="AK1026"/>
      <c r="AL1026"/>
      <c r="AM1026"/>
      <c r="AN1026"/>
    </row>
    <row r="1027" spans="1:40" x14ac:dyDescent="0.25">
      <c r="A1027"/>
      <c r="B1027">
        <f t="shared" si="490"/>
        <v>89300</v>
      </c>
      <c r="C1027" s="186" t="str">
        <f t="shared" si="457"/>
        <v>-9.58384468919776E-06+0.0274246611635627i</v>
      </c>
      <c r="D1027" s="158" t="str">
        <f t="shared" si="458"/>
        <v>-5.95707943314858+0.210255735587314i</v>
      </c>
      <c r="E1027" t="str">
        <f t="shared" si="459"/>
        <v>2870</v>
      </c>
      <c r="F1027" t="str">
        <f t="shared" si="460"/>
        <v>0.777000777000777</v>
      </c>
      <c r="G1027" t="str">
        <f t="shared" si="455"/>
        <v>0.777000777000777</v>
      </c>
      <c r="H1027" t="str">
        <f t="shared" si="461"/>
        <v>7.46433312514277+3.37297154558162i</v>
      </c>
      <c r="I1027" t="str">
        <f t="shared" si="462"/>
        <v>350.680279956961i</v>
      </c>
      <c r="J1027" t="str">
        <f t="shared" si="456"/>
        <v>-104.189314828992+75.8440087721956i</v>
      </c>
      <c r="K1027" t="str">
        <f t="shared" si="463"/>
        <v>1.60148334828903-2.20000835226742i</v>
      </c>
      <c r="L1027" t="str">
        <f t="shared" si="464"/>
        <v>0.102538781970488-0.119184599867636i</v>
      </c>
      <c r="M1027" t="str">
        <f t="shared" si="465"/>
        <v>1.70402213025952-2.31919295213506i</v>
      </c>
      <c r="N1027" t="str">
        <f t="shared" si="466"/>
        <v>-0.396037437926254i</v>
      </c>
      <c r="O1027" t="str">
        <f t="shared" si="467"/>
        <v>0.922596853125175-0.385765533197983i</v>
      </c>
      <c r="P1027" t="str">
        <f t="shared" si="468"/>
        <v>0.077403146874825+0.385765533197983i</v>
      </c>
      <c r="Q1027" t="str">
        <f t="shared" si="469"/>
        <v>-0.077403146874825+0.010271904728271i</v>
      </c>
      <c r="R1027" t="str">
        <f t="shared" si="470"/>
        <v>-0.332750611290685-5.02800637298139i</v>
      </c>
      <c r="S1027" t="str">
        <f t="shared" si="471"/>
        <v>0.0408800811806264i</v>
      </c>
      <c r="T1027" t="str">
        <f t="shared" si="472"/>
        <v>0.205545308704186-0.0136028720024663i</v>
      </c>
      <c r="U1027" t="str">
        <f t="shared" si="473"/>
        <v>0.00005-0.00270037909484366i</v>
      </c>
      <c r="V1027" t="str">
        <f t="shared" si="474"/>
        <v>3.33333333333333E-06-0.00297041700432802i</v>
      </c>
      <c r="W1027" t="str">
        <f t="shared" si="475"/>
        <v>0.0000144736749433873-0.0014145910210545i</v>
      </c>
      <c r="X1027" t="str">
        <f t="shared" si="476"/>
        <v>0.0000522097513847529-0.00141280972338602i</v>
      </c>
      <c r="Y1027" t="str">
        <f t="shared" si="477"/>
        <v>0.009+0.0561088447931137i</v>
      </c>
      <c r="Z1027" t="str">
        <f t="shared" si="478"/>
        <v>-0.349829225589859-0.0712604495302377i</v>
      </c>
      <c r="AA1027" t="str">
        <f t="shared" si="479"/>
        <v>41.2321017392106-249.136127494334i</v>
      </c>
      <c r="AB1027" t="str">
        <f t="shared" si="480"/>
        <v>1.4198787654876-0.0939667717434716i</v>
      </c>
      <c r="AC1027" t="str">
        <f t="shared" si="481"/>
        <v>3.20157776391409-3.45309428436499i</v>
      </c>
      <c r="AD1027" t="str">
        <f t="shared" si="482"/>
        <v>0.219641793177973+0.207546746599935i</v>
      </c>
      <c r="AE1027" t="str">
        <f t="shared" si="483"/>
        <v>-0.0620472439533686-0.0882576905542398i</v>
      </c>
      <c r="AF1027" t="str">
        <f t="shared" si="484"/>
        <v>-13.4214125582914-3.16271580999431i</v>
      </c>
      <c r="AG1027" t="str">
        <f t="shared" si="485"/>
        <v>1.21996454145372-0.167110484324892i</v>
      </c>
      <c r="AH1027" t="str">
        <f t="shared" si="486"/>
        <v>0.293267141845981+1.1719920057636i</v>
      </c>
      <c r="AI1027">
        <f t="shared" si="487"/>
        <v>1.6422518956251442</v>
      </c>
      <c r="AJ1027">
        <f t="shared" si="488"/>
        <v>75.951373571978692</v>
      </c>
      <c r="AK1027"/>
      <c r="AL1027"/>
      <c r="AM1027"/>
      <c r="AN1027"/>
    </row>
    <row r="1028" spans="1:40" x14ac:dyDescent="0.25">
      <c r="A1028"/>
      <c r="B1028">
        <f t="shared" si="490"/>
        <v>89400</v>
      </c>
      <c r="C1028" s="186" t="str">
        <f t="shared" si="457"/>
        <v>-9.56241631463412E-06+0.0273939848162737i</v>
      </c>
      <c r="D1028" s="158" t="str">
        <f t="shared" si="458"/>
        <v>-5.95707926886437+0.210020550258098i</v>
      </c>
      <c r="E1028" t="str">
        <f t="shared" si="459"/>
        <v>2870</v>
      </c>
      <c r="F1028" t="str">
        <f t="shared" si="460"/>
        <v>0.777000777000777</v>
      </c>
      <c r="G1028" t="str">
        <f t="shared" si="455"/>
        <v>0.777000777000777</v>
      </c>
      <c r="H1028" t="str">
        <f t="shared" si="461"/>
        <v>7.46733289668239+3.37068208089099i</v>
      </c>
      <c r="I1028" t="str">
        <f t="shared" si="462"/>
        <v>351.072979038659i</v>
      </c>
      <c r="J1028" t="str">
        <f t="shared" si="456"/>
        <v>-104.425033107653+75.9289404729484i</v>
      </c>
      <c r="K1028" t="str">
        <f t="shared" si="463"/>
        <v>1.59909614116755-2.19923610738694i</v>
      </c>
      <c r="L1028" t="str">
        <f t="shared" si="464"/>
        <v>0.102406908547116-0.119164612284266i</v>
      </c>
      <c r="M1028" t="str">
        <f t="shared" si="465"/>
        <v>1.70150304971467-2.31840071967121i</v>
      </c>
      <c r="N1028" t="str">
        <f t="shared" si="466"/>
        <v>-0.396480928898176i</v>
      </c>
      <c r="O1028" t="str">
        <f t="shared" si="467"/>
        <v>0.922425678869402-0.386174658622654i</v>
      </c>
      <c r="P1028" t="str">
        <f t="shared" si="468"/>
        <v>0.077574321130598+0.386174658622654i</v>
      </c>
      <c r="Q1028" t="str">
        <f t="shared" si="469"/>
        <v>-0.077574321130598+0.010306270275522i</v>
      </c>
      <c r="R1028" t="str">
        <f t="shared" si="470"/>
        <v>-0.332749301391269-5.02233286967316i</v>
      </c>
      <c r="S1028" t="str">
        <f t="shared" si="471"/>
        <v>0.0409258595470101i</v>
      </c>
      <c r="T1028" t="str">
        <f t="shared" si="472"/>
        <v>0.205543289622576-0.0136180511731048i</v>
      </c>
      <c r="U1028" t="str">
        <f t="shared" si="473"/>
        <v>0.00005-0.00269735853657202i</v>
      </c>
      <c r="V1028" t="str">
        <f t="shared" si="474"/>
        <v>3.33333333333333E-06-0.00296709439022922i</v>
      </c>
      <c r="W1028" t="str">
        <f t="shared" si="475"/>
        <v>0.0000144736726941376-0.00141300894336557i</v>
      </c>
      <c r="X1028" t="str">
        <f t="shared" si="476"/>
        <v>0.0000521254395179781-0.00141123188764212i</v>
      </c>
      <c r="Y1028" t="str">
        <f t="shared" si="477"/>
        <v>0.009+0.0561716766461855i</v>
      </c>
      <c r="Z1028" t="str">
        <f t="shared" si="478"/>
        <v>-0.349053188431643-0.0710262565826188i</v>
      </c>
      <c r="AA1028" t="str">
        <f t="shared" si="479"/>
        <v>41.1373793959207-248.858812990721i</v>
      </c>
      <c r="AB1028" t="str">
        <f t="shared" si="480"/>
        <v>1.41986481794911-0.0940716273697235i</v>
      </c>
      <c r="AC1028" t="str">
        <f t="shared" si="481"/>
        <v>3.19780858932837-3.45187877663025i</v>
      </c>
      <c r="AD1028" t="str">
        <f t="shared" si="482"/>
        <v>0.219731790552324+0.207772247283992i</v>
      </c>
      <c r="AE1028" t="str">
        <f t="shared" si="483"/>
        <v>-0.0619407971457424-0.0881302919172127i</v>
      </c>
      <c r="AF1028" t="str">
        <f t="shared" si="484"/>
        <v>-13.4244121655468-3.16066153063289i</v>
      </c>
      <c r="AG1028" t="str">
        <f t="shared" si="485"/>
        <v>1.21989742441059-0.167008652247539i</v>
      </c>
      <c r="AH1028" t="str">
        <f t="shared" si="486"/>
        <v>0.293053792238856+1.17043756957648i</v>
      </c>
      <c r="AI1028">
        <f t="shared" si="487"/>
        <v>1.6310309609157105</v>
      </c>
      <c r="AJ1028">
        <f t="shared" si="488"/>
        <v>75.943283577500907</v>
      </c>
      <c r="AK1028"/>
      <c r="AL1028"/>
      <c r="AM1028"/>
      <c r="AN1028"/>
    </row>
    <row r="1029" spans="1:40" x14ac:dyDescent="0.25">
      <c r="A1029"/>
      <c r="B1029">
        <f t="shared" si="490"/>
        <v>89500</v>
      </c>
      <c r="C1029" s="186" t="str">
        <f t="shared" si="457"/>
        <v>-9.54105972687837E-06+0.0273633770194562i</v>
      </c>
      <c r="D1029" s="158" t="str">
        <f t="shared" si="458"/>
        <v>-5.95707910513053+0.209785890482498i</v>
      </c>
      <c r="E1029" t="str">
        <f t="shared" si="459"/>
        <v>2870</v>
      </c>
      <c r="F1029" t="str">
        <f t="shared" si="460"/>
        <v>0.777000777000777</v>
      </c>
      <c r="G1029" t="str">
        <f t="shared" ref="G1029:G1092" si="491">IF($C$11=$C$7,$C$24,F1029)</f>
        <v>0.777000777000777</v>
      </c>
      <c r="H1029" t="str">
        <f t="shared" si="461"/>
        <v>7.4703252483683+3.36839406718819i</v>
      </c>
      <c r="I1029" t="str">
        <f t="shared" si="462"/>
        <v>351.465678120358i</v>
      </c>
      <c r="J1029" t="str">
        <f t="shared" ref="J1029:J1092" si="492">IMSUM(COMPLEX(0,2*PI()*B1029*$C$113*$C$112),COMPLEX(0,2*PI()*B1029*$C$113*$C$111),COMPLEX(0,2*PI()*B1029*$C$28*10^-12*$C$111),COMPLEX(-1*2*PI()*B1029*2*PI()*B1029*$C$113*$C$112*$C$28*10^-12*$C$111,0),COMPLEX(1,0))</f>
        <v>-104.661015200839+76.013872173701i</v>
      </c>
      <c r="K1029" t="str">
        <f t="shared" si="463"/>
        <v>1.59671337951898-2.19846244516191i</v>
      </c>
      <c r="L1029" t="str">
        <f t="shared" si="464"/>
        <v>0.102275226864972-0.119144504772668i</v>
      </c>
      <c r="M1029" t="str">
        <f t="shared" si="465"/>
        <v>1.69898860638395-2.31760694993458i</v>
      </c>
      <c r="N1029" t="str">
        <f t="shared" si="466"/>
        <v>-0.396924419870098i</v>
      </c>
      <c r="O1029" t="str">
        <f t="shared" si="467"/>
        <v>0.922254323187035-0.386583708092857i</v>
      </c>
      <c r="P1029" t="str">
        <f t="shared" si="468"/>
        <v>0.077745676812965+0.386583708092857i</v>
      </c>
      <c r="Q1029" t="str">
        <f t="shared" si="469"/>
        <v>-0.077745676812965+0.010340711777241i</v>
      </c>
      <c r="R1029" t="str">
        <f t="shared" si="470"/>
        <v>-0.332747990007575-5.01667198923838i</v>
      </c>
      <c r="S1029" t="str">
        <f t="shared" si="471"/>
        <v>0.0409716379133938i</v>
      </c>
      <c r="T1029" t="str">
        <f t="shared" si="472"/>
        <v>0.20554126827334-0.0136332301629999i</v>
      </c>
      <c r="U1029" t="str">
        <f t="shared" si="473"/>
        <v>0.00005-0.00269434472815127i</v>
      </c>
      <c r="V1029" t="str">
        <f t="shared" si="474"/>
        <v>3.33333333333333E-06-0.00296377920096639i</v>
      </c>
      <c r="W1029" t="str">
        <f t="shared" si="475"/>
        <v>0.0000144736704423713-0.00141143040131274i</v>
      </c>
      <c r="X1029" t="str">
        <f t="shared" si="476"/>
        <v>0.000052041409825406-0.0014096575705348i</v>
      </c>
      <c r="Y1029" t="str">
        <f t="shared" si="477"/>
        <v>0.009+0.0562345084992573i</v>
      </c>
      <c r="Z1029" t="str">
        <f t="shared" si="478"/>
        <v>-0.34827972024942-0.0707931188449888i</v>
      </c>
      <c r="AA1029" t="str">
        <f t="shared" si="479"/>
        <v>41.0429855628375-248.582111291477i</v>
      </c>
      <c r="AB1029" t="str">
        <f t="shared" si="480"/>
        <v>1.41985085474618-0.0941764817474248i</v>
      </c>
      <c r="AC1029" t="str">
        <f t="shared" si="481"/>
        <v>3.19404635636005-3.4506609783085i</v>
      </c>
      <c r="AD1029" t="str">
        <f t="shared" si="482"/>
        <v>0.219821883829685+0.207997705994172i</v>
      </c>
      <c r="AE1029" t="str">
        <f t="shared" si="483"/>
        <v>-0.0618346978849729-0.0880032596028557i</v>
      </c>
      <c r="AF1029" t="str">
        <f t="shared" si="484"/>
        <v>-13.4274043534988-3.15860817670569i</v>
      </c>
      <c r="AG1029" t="str">
        <f t="shared" si="485"/>
        <v>1.21983049220132-0.166907126949355i</v>
      </c>
      <c r="AH1029" t="str">
        <f t="shared" si="486"/>
        <v>0.292840758325107+1.1688871135773i</v>
      </c>
      <c r="AI1029">
        <f t="shared" si="487"/>
        <v>1.6198240681604692</v>
      </c>
      <c r="AJ1029">
        <f t="shared" si="488"/>
        <v>75.935204071158296</v>
      </c>
      <c r="AK1029"/>
      <c r="AL1029"/>
      <c r="AM1029"/>
      <c r="AN1029"/>
    </row>
    <row r="1030" spans="1:40" x14ac:dyDescent="0.25">
      <c r="A1030"/>
      <c r="B1030">
        <f t="shared" si="490"/>
        <v>89600</v>
      </c>
      <c r="C1030" s="186" t="str">
        <f t="shared" ref="C1030:C1093" si="493">IMPRODUCT(COMPLEX(-1,0),IMDIV(IMPRODUCT(G1030,COMPLEX($C$100+$C$101,0)),COMPLEX($C$100,2*PI()*B1030*$C$103*$C$102*(2*$C$100+$C$101))))</f>
        <v>-9.51977460563273E-06+0.027332837543589i</v>
      </c>
      <c r="D1030" s="158" t="str">
        <f t="shared" ref="D1030:D1093" si="494">IMPRODUCT(COMPLEX($C$106,0),IMSUB(C1030,G1030))</f>
        <v>-5.95707894194461+0.209551754500849i</v>
      </c>
      <c r="E1030" t="str">
        <f t="shared" ref="E1030:E1093" si="495">IMDIV(COMPLEX($C$20*10^3,0),COMPLEX(1,2*PI()*B1030*$C$20*1000*$C$29*10^-12))</f>
        <v>2870</v>
      </c>
      <c r="F1030" t="str">
        <f t="shared" ref="F1030:F1093" si="496">IMDIV(COMPLEX($C$22*1000,0),IMSUM(COMPLEX($C$22*1000,0),E1030))</f>
        <v>0.777000777000777</v>
      </c>
      <c r="G1030" t="str">
        <f t="shared" si="491"/>
        <v>0.777000777000777</v>
      </c>
      <c r="H1030" t="str">
        <f t="shared" ref="H1030:H1093" si="497">IMPRODUCT(COMPLEX($C$108,0),IMPRODUCT(COMPLEX(-1,0),D1030),IMDIV(COMPLEX(0,2*PI()*B1030*$C$109*$C$110),COMPLEX(1,2*PI()*B1030*$C$109*$C$110)))</f>
        <v>7.47331020210678+3.36610751042379i</v>
      </c>
      <c r="I1030" t="str">
        <f t="shared" ref="I1030:I1093" si="498">COMPLEX(0,2*PI()*B1030*$C$113*$C$112*$C$114)</f>
        <v>351.858377202057i</v>
      </c>
      <c r="J1030" t="str">
        <f t="shared" si="492"/>
        <v>-104.89726110855+76.0988038744538i</v>
      </c>
      <c r="K1030" t="str">
        <f t="shared" ref="K1030:K1093" si="499">IMDIV(I1030,J1030)</f>
        <v>1.59433505539819-2.19768737596099i</v>
      </c>
      <c r="L1030" t="str">
        <f t="shared" ref="L1030:L1093" si="500">IMDIV(COMPLEX($C$117,0),COMPLEX(1,2*PI()*B1030*$C$115*$C$116))</f>
        <v>0.102143736752504-0.119124277881485i</v>
      </c>
      <c r="M1030" t="str">
        <f t="shared" ref="M1030:M1093" si="501">IMSUM(K1030,L1030)</f>
        <v>1.69647879215069-2.31681165384248i</v>
      </c>
      <c r="N1030" t="str">
        <f t="shared" ref="N1030:N1093" si="502">COMPLEX(0,-2*PI()*B1030*$C$43)</f>
        <v>-0.39736791084202i</v>
      </c>
      <c r="O1030" t="str">
        <f t="shared" ref="O1030:O1093" si="503">IMEXP(N1030)</f>
        <v>0.922082786111779-0.386992681528138i</v>
      </c>
      <c r="P1030" t="str">
        <f t="shared" ref="P1030:P1093" si="504">IMSUB(COMPLEX(1,0),O1030)</f>
        <v>0.077917213888221+0.386992681528138i</v>
      </c>
      <c r="Q1030" t="str">
        <f t="shared" ref="Q1030:Q1093" si="505">IMSUM(COMPLEX(0,2*PI()*B1030*$C$43),O1030,COMPLEX(-1,0))</f>
        <v>-0.077917213888221+0.010375229313882i</v>
      </c>
      <c r="R1030" t="str">
        <f t="shared" ref="R1030:R1093" si="506">IMDIV(P1030,Q1030)</f>
        <v>-0.332746677139481-5.01102368941245i</v>
      </c>
      <c r="S1030" t="str">
        <f t="shared" ref="S1030:S1093" si="507">IMDIV(COMPLEX(0,2*PI()*B1030*$C$123),COMPLEX($C$124,0))</f>
        <v>0.0410174162797775i</v>
      </c>
      <c r="T1030" t="str">
        <f t="shared" ref="T1030:T1093" si="508">IMPRODUCT(R1030,S1030)</f>
        <v>0.205539244656457-0.0136484089719428i</v>
      </c>
      <c r="U1030" t="str">
        <f t="shared" ref="U1030:U1093" si="509">IMDIV(COMPLEX(1,2*PI()*B1030*$C$16*10^-3*$C$15*10^-6),COMPLEX(0,2*PI()*B1030*$C$15*10^-6))</f>
        <v>0.00005-0.00269133764698146i</v>
      </c>
      <c r="V1030" t="str">
        <f t="shared" ref="V1030:V1093" si="510">IMSUM(COMPLEX($C$18*10^-3,0),IMDIV(COMPLEX(1,0),COMPLEX(0,2*PI()*B1030*($C$17*1*10^-6))))</f>
        <v>3.33333333333333E-06-0.0029604714116796i</v>
      </c>
      <c r="W1030" t="str">
        <f t="shared" ref="W1030:W1093" si="511">IMDIV(IMPRODUCT(U1030,V1030),IMSUM(U1030,V1030))</f>
        <v>0.0000144736681880886-0.00140985538305796i</v>
      </c>
      <c r="X1030" t="str">
        <f t="shared" ref="X1030:X1093" si="512">IMDIV(IMPRODUCT(COMPLEX($C$19,0),W1030),IMSUM(COMPLEX($C$19,0),W1030))</f>
        <v>0.0000519576610495116-0.0014080867603164i</v>
      </c>
      <c r="Y1030" t="str">
        <f t="shared" ref="Y1030:Y1093" si="513">COMPLEX($C$13*10^-3,2*PI()*B1030*$C$12*0.000001)</f>
        <v>0.009+0.0562973403523291i</v>
      </c>
      <c r="Z1030" t="str">
        <f t="shared" ref="Z1030:Z1093" si="514">IMPRODUCT(COMPLEX($C$6,0),IMDIV(X1030,IMSUM(X1030,Y1030)))</f>
        <v>-0.347508809777553-0.0705610303326274i</v>
      </c>
      <c r="AA1030" t="str">
        <f t="shared" ref="AA1030:AA1093" si="515">IMDIV(COMPLEX($C$6,0),IMSUM(X1030,Y1030))</f>
        <v>40.9489187127609-248.306020388837i</v>
      </c>
      <c r="AB1030" t="str">
        <f t="shared" ref="AB1030:AB1093" si="516">IMPRODUCT(COMPLEX($C$119,0),T1030)</f>
        <v>1.41983687587865-0.0942813348751332i</v>
      </c>
      <c r="AC1030" t="str">
        <f t="shared" ref="AC1030:AC1093" si="517">IMSUM(COMPLEX(1,0),IMPRODUCT(AB1030,M1030))</f>
        <v>3.19029105286309-3.44944090570228i</v>
      </c>
      <c r="AD1030" t="str">
        <f t="shared" ref="AD1030:AD1093" si="518">IMDIV(AB1030,AC1030)</f>
        <v>0.21991207299605+0.208223122708214i</v>
      </c>
      <c r="AE1030" t="str">
        <f t="shared" ref="AE1030:AE1093" si="519">IMPRODUCT(AD1030,AA1030,X1030)</f>
        <v>-0.0617289446652032-0.0878765919936823i</v>
      </c>
      <c r="AF1030" t="str">
        <f t="shared" ref="AF1030:AF1093" si="520">IMSUB(D1030,H1030)</f>
        <v>-13.4303891440514-3.15655575592294i</v>
      </c>
      <c r="AG1030" t="str">
        <f t="shared" ref="AG1030:AG1093" si="521">IMSUM(COMPLEX(1,0),IMPRODUCT(AD1030,AA1030,COMPLEX($C$127,0)))</f>
        <v>1.21976374392433-0.16680590743787i</v>
      </c>
      <c r="AH1030" t="str">
        <f t="shared" ref="AH1030:AH1093" si="522">IMDIV(IMPRODUCT(AE1030,AF1030),AG1030)</f>
        <v>0.292628040416777+1.16734062283294i</v>
      </c>
      <c r="AI1030">
        <f t="shared" ref="AI1030:AI1093" si="523">20*LOG10(IMABS(AH1030))</f>
        <v>1.6086311851656494</v>
      </c>
      <c r="AJ1030">
        <f t="shared" ref="AJ1030:AJ1093" si="524">IMARGUMENT(AH1030)*180/PI()</f>
        <v>75.927134985971946</v>
      </c>
      <c r="AK1030"/>
      <c r="AL1030"/>
      <c r="AM1030"/>
      <c r="AN1030"/>
    </row>
    <row r="1031" spans="1:40" x14ac:dyDescent="0.25">
      <c r="A1031"/>
      <c r="B1031">
        <f t="shared" si="490"/>
        <v>89700</v>
      </c>
      <c r="C1031" s="186" t="str">
        <f t="shared" si="493"/>
        <v>-9.49856063238369E-06+0.0273023661601739i</v>
      </c>
      <c r="D1031" s="158" t="str">
        <f t="shared" si="494"/>
        <v>-5.95707877930414+0.209318140561333i</v>
      </c>
      <c r="E1031" t="str">
        <f t="shared" si="495"/>
        <v>2870</v>
      </c>
      <c r="F1031" t="str">
        <f t="shared" si="496"/>
        <v>0.777000777000777</v>
      </c>
      <c r="G1031" t="str">
        <f t="shared" si="491"/>
        <v>0.777000777000777</v>
      </c>
      <c r="H1031" t="str">
        <f t="shared" si="497"/>
        <v>7.47628777973592+3.36382241648831i</v>
      </c>
      <c r="I1031" t="str">
        <f t="shared" si="498"/>
        <v>352.251076283756i</v>
      </c>
      <c r="J1031" t="str">
        <f t="shared" si="492"/>
        <v>-105.133770830787+76.1837355752065i</v>
      </c>
      <c r="K1031" t="str">
        <f t="shared" si="499"/>
        <v>1.59196116086297-2.19691091010441i</v>
      </c>
      <c r="L1031" t="str">
        <f t="shared" si="500"/>
        <v>0.102012438037391-0.119103932157573i</v>
      </c>
      <c r="M1031" t="str">
        <f t="shared" si="501"/>
        <v>1.69397359890036-2.31601484226198i</v>
      </c>
      <c r="N1031" t="str">
        <f t="shared" si="502"/>
        <v>-0.397811401813941i</v>
      </c>
      <c r="O1031" t="str">
        <f t="shared" si="503"/>
        <v>0.921911067677373-0.387401578848057i</v>
      </c>
      <c r="P1031" t="str">
        <f t="shared" si="504"/>
        <v>0.078088932322627+0.387401578848057i</v>
      </c>
      <c r="Q1031" t="str">
        <f t="shared" si="505"/>
        <v>-0.078088932322627+0.010409822965884i</v>
      </c>
      <c r="R1031" t="str">
        <f t="shared" si="506"/>
        <v>-0.332745362786899-5.00538792811911i</v>
      </c>
      <c r="S1031" t="str">
        <f t="shared" si="507"/>
        <v>0.0410631946461612i</v>
      </c>
      <c r="T1031" t="str">
        <f t="shared" si="508"/>
        <v>0.205537218771901-0.013663587599726i</v>
      </c>
      <c r="U1031" t="str">
        <f t="shared" si="509"/>
        <v>0.00005-0.00268833727056341i</v>
      </c>
      <c r="V1031" t="str">
        <f t="shared" si="510"/>
        <v>3.33333333333333E-06-0.00295717099761976i</v>
      </c>
      <c r="W1031" t="str">
        <f t="shared" si="511"/>
        <v>0.0000144736659312895-0.00140828387681593i</v>
      </c>
      <c r="X1031" t="str">
        <f t="shared" si="512"/>
        <v>0.000051874191939763-0.00140651944529143i</v>
      </c>
      <c r="Y1031" t="str">
        <f t="shared" si="513"/>
        <v>0.009+0.0563601722054009i</v>
      </c>
      <c r="Z1031" t="str">
        <f t="shared" si="514"/>
        <v>-0.346740445811645-0.0703299851016692i</v>
      </c>
      <c r="AA1031" t="str">
        <f t="shared" si="515"/>
        <v>40.8551773274018-248.030538283654i</v>
      </c>
      <c r="AB1031" t="str">
        <f t="shared" si="516"/>
        <v>1.41982288134634-0.0943861867514152i</v>
      </c>
      <c r="AC1031" t="str">
        <f t="shared" si="517"/>
        <v>3.18654266669455-3.44821857503907i</v>
      </c>
      <c r="AD1031" t="str">
        <f t="shared" si="518"/>
        <v>0.220002358037403+0.208448497403793i</v>
      </c>
      <c r="AE1031" t="str">
        <f t="shared" si="519"/>
        <v>-0.0616235359886282-0.0877502874816614i</v>
      </c>
      <c r="AF1031" t="str">
        <f t="shared" si="520"/>
        <v>-13.4333665590401-3.15450427592698i</v>
      </c>
      <c r="AG1031" t="str">
        <f t="shared" si="521"/>
        <v>1.21969717868328-0.166704992724713i</v>
      </c>
      <c r="AH1031" t="str">
        <f t="shared" si="522"/>
        <v>0.29241563881547+1.16579808248185i</v>
      </c>
      <c r="AI1031">
        <f t="shared" si="523"/>
        <v>1.5974522798356652</v>
      </c>
      <c r="AJ1031">
        <f t="shared" si="524"/>
        <v>75.919076255333948</v>
      </c>
      <c r="AK1031"/>
      <c r="AL1031"/>
      <c r="AM1031"/>
      <c r="AN1031"/>
    </row>
    <row r="1032" spans="1:40" x14ac:dyDescent="0.25">
      <c r="A1032"/>
      <c r="B1032">
        <f t="shared" si="490"/>
        <v>89800</v>
      </c>
      <c r="C1032" s="186" t="str">
        <f t="shared" si="493"/>
        <v>-9.47741749039028E-06+0.0272719626417306i</v>
      </c>
      <c r="D1032" s="158" t="str">
        <f t="shared" si="494"/>
        <v>-5.95707861720672+0.209085046919935i</v>
      </c>
      <c r="E1032" t="str">
        <f t="shared" si="495"/>
        <v>2870</v>
      </c>
      <c r="F1032" t="str">
        <f t="shared" si="496"/>
        <v>0.777000777000777</v>
      </c>
      <c r="G1032" t="str">
        <f t="shared" si="491"/>
        <v>0.777000777000777</v>
      </c>
      <c r="H1032" t="str">
        <f t="shared" si="497"/>
        <v>7.47925800302606+3.36153879121254i</v>
      </c>
      <c r="I1032" t="str">
        <f t="shared" si="498"/>
        <v>352.643775365454i</v>
      </c>
      <c r="J1032" t="str">
        <f t="shared" si="492"/>
        <v>-105.37054436755+76.2686672759593i</v>
      </c>
      <c r="K1032" t="str">
        <f t="shared" si="499"/>
        <v>1.58959168797422-2.19613305786415i</v>
      </c>
      <c r="L1032" t="str">
        <f t="shared" si="500"/>
        <v>0.101881330546552-0.119083468146i</v>
      </c>
      <c r="M1032" t="str">
        <f t="shared" si="501"/>
        <v>1.69147301852077-2.31521652601015i</v>
      </c>
      <c r="N1032" t="str">
        <f t="shared" si="502"/>
        <v>-0.398254892785863i</v>
      </c>
      <c r="O1032" t="str">
        <f t="shared" si="503"/>
        <v>0.921739167917589-0.387810399972192i</v>
      </c>
      <c r="P1032" t="str">
        <f t="shared" si="504"/>
        <v>0.078260832082411+0.387810399972192i</v>
      </c>
      <c r="Q1032" t="str">
        <f t="shared" si="505"/>
        <v>-0.078260832082411+0.010444492813671i</v>
      </c>
      <c r="R1032" t="str">
        <f t="shared" si="506"/>
        <v>-0.33274404694978-4.9997646634694i</v>
      </c>
      <c r="S1032" t="str">
        <f t="shared" si="507"/>
        <v>0.0411089730125449i</v>
      </c>
      <c r="T1032" t="str">
        <f t="shared" si="508"/>
        <v>0.205535190619639-0.0136787660461435i</v>
      </c>
      <c r="U1032" t="str">
        <f t="shared" si="509"/>
        <v>0.00005-0.0026853435764982i</v>
      </c>
      <c r="V1032" t="str">
        <f t="shared" si="510"/>
        <v>3.33333333333333E-06-0.00295387793414802i</v>
      </c>
      <c r="W1032" t="str">
        <f t="shared" si="511"/>
        <v>0.000014473663671974-0.00140671587085389i</v>
      </c>
      <c r="X1032" t="str">
        <f t="shared" si="512"/>
        <v>0.0000517910012525798-0.00140495561381635i</v>
      </c>
      <c r="Y1032" t="str">
        <f t="shared" si="513"/>
        <v>0.009+0.0564230040584727i</v>
      </c>
      <c r="Z1032" t="str">
        <f t="shared" si="514"/>
        <v>-0.345974617208167-0.0700999772487823i</v>
      </c>
      <c r="AA1032" t="str">
        <f t="shared" si="515"/>
        <v>40.7617598973201-247.755662985355i</v>
      </c>
      <c r="AB1032" t="str">
        <f t="shared" si="516"/>
        <v>1.41980887114904-0.0944910373748479i</v>
      </c>
      <c r="AC1032" t="str">
        <f t="shared" si="517"/>
        <v>3.18280118571494-3.44699400247167i</v>
      </c>
      <c r="AD1032" t="str">
        <f t="shared" si="518"/>
        <v>0.220092738939712+0.20867383005851i</v>
      </c>
      <c r="AE1032" t="str">
        <f t="shared" si="519"/>
        <v>-0.061518470365446-0.087624344468151i</v>
      </c>
      <c r="AF1032" t="str">
        <f t="shared" si="520"/>
        <v>-13.4363366202328-3.1524537442926i</v>
      </c>
      <c r="AG1032" t="str">
        <f t="shared" si="521"/>
        <v>1.21963079558699-0.16660438182559i</v>
      </c>
      <c r="AH1032" t="str">
        <f t="shared" si="522"/>
        <v>0.292203553812524+1.16425947773381i</v>
      </c>
      <c r="AI1032">
        <f t="shared" si="523"/>
        <v>1.586287320174038</v>
      </c>
      <c r="AJ1032">
        <f t="shared" si="524"/>
        <v>75.911027813004566</v>
      </c>
      <c r="AK1032"/>
      <c r="AL1032"/>
      <c r="AM1032"/>
      <c r="AN1032"/>
    </row>
    <row r="1033" spans="1:40" x14ac:dyDescent="0.25">
      <c r="A1033"/>
      <c r="B1033">
        <f t="shared" si="490"/>
        <v>89900</v>
      </c>
      <c r="C1033" s="186" t="str">
        <f t="shared" si="493"/>
        <v>-0.0000094563448646721+0.0272416267617911i</v>
      </c>
      <c r="D1033" s="158" t="str">
        <f t="shared" si="494"/>
        <v>-5.95707845564992+0.208852471840399i</v>
      </c>
      <c r="E1033" t="str">
        <f t="shared" si="495"/>
        <v>2870</v>
      </c>
      <c r="F1033" t="str">
        <f t="shared" si="496"/>
        <v>0.777000777000777</v>
      </c>
      <c r="G1033" t="str">
        <f t="shared" si="491"/>
        <v>0.777000777000777</v>
      </c>
      <c r="H1033" t="str">
        <f t="shared" si="497"/>
        <v>7.48222089367971+3.3592566403681i</v>
      </c>
      <c r="I1033" t="str">
        <f t="shared" si="498"/>
        <v>353.036474447153i</v>
      </c>
      <c r="J1033" t="str">
        <f t="shared" si="492"/>
        <v>-105.607581718839+76.353598976712i</v>
      </c>
      <c r="K1033" t="str">
        <f t="shared" si="499"/>
        <v>1.58722662879604-2.19535382946415i</v>
      </c>
      <c r="L1033" t="str">
        <f t="shared" si="500"/>
        <v>0.101750414106155-0.119062886390055i</v>
      </c>
      <c r="M1033" t="str">
        <f t="shared" si="501"/>
        <v>1.68897704290219-2.31441671585421i</v>
      </c>
      <c r="N1033" t="str">
        <f t="shared" si="502"/>
        <v>-0.398698383757785i</v>
      </c>
      <c r="O1033" t="str">
        <f t="shared" si="503"/>
        <v>0.921567086866238-0.388219144820133i</v>
      </c>
      <c r="P1033" t="str">
        <f t="shared" si="504"/>
        <v>0.078432913133762+0.388219144820133i</v>
      </c>
      <c r="Q1033" t="str">
        <f t="shared" si="505"/>
        <v>-0.078432913133762+0.010479238937652i</v>
      </c>
      <c r="R1033" t="str">
        <f t="shared" si="506"/>
        <v>-0.332742729628028-4.9941538537609i</v>
      </c>
      <c r="S1033" t="str">
        <f t="shared" si="507"/>
        <v>0.0411547513789284i</v>
      </c>
      <c r="T1033" t="str">
        <f t="shared" si="508"/>
        <v>0.205533160199647-0.0136939443109875i</v>
      </c>
      <c r="U1033" t="str">
        <f t="shared" si="509"/>
        <v>0.00005-0.00268235654248652i</v>
      </c>
      <c r="V1033" t="str">
        <f t="shared" si="510"/>
        <v>3.33333333333333E-06-0.00295059219673517i</v>
      </c>
      <c r="W1033" t="str">
        <f t="shared" si="511"/>
        <v>0.000014473661410142-0.00140515135349124i</v>
      </c>
      <c r="X1033" t="str">
        <f t="shared" si="512"/>
        <v>0.0000517080877512825-0.0014033952542992i</v>
      </c>
      <c r="Y1033" t="str">
        <f t="shared" si="513"/>
        <v>0.009+0.0564858359115445i</v>
      </c>
      <c r="Z1033" t="str">
        <f t="shared" si="514"/>
        <v>-0.34521131288404-0.0698710009108397i</v>
      </c>
      <c r="AA1033" t="str">
        <f t="shared" si="515"/>
        <v>40.6686649218618-247.481392511892i</v>
      </c>
      <c r="AB1033" t="str">
        <f t="shared" si="516"/>
        <v>1.41979484528657-0.0945958867439958i</v>
      </c>
      <c r="AC1033" t="str">
        <f t="shared" si="517"/>
        <v>3.17906659778853-3.44576720407846i</v>
      </c>
      <c r="AD1033" t="str">
        <f t="shared" si="518"/>
        <v>0.220183215688932+0.20889912064989i</v>
      </c>
      <c r="AE1033" t="str">
        <f t="shared" si="519"/>
        <v>-0.0614137463138038-0.0874987613638229i</v>
      </c>
      <c r="AF1033" t="str">
        <f t="shared" si="520"/>
        <v>-13.4392993493296-3.1504041685277i</v>
      </c>
      <c r="AG1033" t="str">
        <f t="shared" si="521"/>
        <v>1.21956459374944-0.166504073760266i</v>
      </c>
      <c r="AH1033" t="str">
        <f t="shared" si="522"/>
        <v>0.291991785689091+1.16272479386933i</v>
      </c>
      <c r="AI1033">
        <f t="shared" si="523"/>
        <v>1.5751362742816413</v>
      </c>
      <c r="AJ1033">
        <f t="shared" si="524"/>
        <v>75.902989593109751</v>
      </c>
      <c r="AK1033"/>
      <c r="AL1033"/>
      <c r="AM1033"/>
      <c r="AN1033"/>
    </row>
    <row r="1034" spans="1:40" x14ac:dyDescent="0.25">
      <c r="A1034"/>
      <c r="B1034">
        <f t="shared" si="490"/>
        <v>90000</v>
      </c>
      <c r="C1034" s="186" t="str">
        <f t="shared" si="493"/>
        <v>-9.43534244199781E-06+0.0272113582948938i</v>
      </c>
      <c r="D1034" s="158" t="str">
        <f t="shared" si="494"/>
        <v>-5.95707829463135+0.208620413594186i</v>
      </c>
      <c r="E1034" t="str">
        <f t="shared" si="495"/>
        <v>2870</v>
      </c>
      <c r="F1034" t="str">
        <f t="shared" si="496"/>
        <v>0.777000777000777</v>
      </c>
      <c r="G1034" t="str">
        <f t="shared" si="491"/>
        <v>0.777000777000777</v>
      </c>
      <c r="H1034" t="str">
        <f t="shared" si="497"/>
        <v>7.48517647333187+3.35697596966769i</v>
      </c>
      <c r="I1034" t="str">
        <f t="shared" si="498"/>
        <v>353.429173528852i</v>
      </c>
      <c r="J1034" t="str">
        <f t="shared" si="492"/>
        <v>-105.844882884653+76.4385306774647i</v>
      </c>
      <c r="K1034" t="str">
        <f t="shared" si="499"/>
        <v>1.58486597539583-2.19457323508049i</v>
      </c>
      <c r="L1034" t="str">
        <f t="shared" si="500"/>
        <v>0.101619688541622-0.119042187431247i</v>
      </c>
      <c r="M1034" t="str">
        <f t="shared" si="501"/>
        <v>1.68648566393745-2.31361542251174i</v>
      </c>
      <c r="N1034" t="str">
        <f t="shared" si="502"/>
        <v>-0.399141874729707i</v>
      </c>
      <c r="O1034" t="str">
        <f t="shared" si="503"/>
        <v>0.921394824557167-0.388627813311487i</v>
      </c>
      <c r="P1034" t="str">
        <f t="shared" si="504"/>
        <v>0.078605175442833+0.388627813311487i</v>
      </c>
      <c r="Q1034" t="str">
        <f t="shared" si="505"/>
        <v>-0.078605175442833+0.01051406141822i</v>
      </c>
      <c r="R1034" t="str">
        <f t="shared" si="506"/>
        <v>-0.332741410821597-4.9885554574766i</v>
      </c>
      <c r="S1034" t="str">
        <f t="shared" si="507"/>
        <v>0.0412005297453121i</v>
      </c>
      <c r="T1034" t="str">
        <f t="shared" si="508"/>
        <v>0.205531127511904-0.0137091223940523i</v>
      </c>
      <c r="U1034" t="str">
        <f t="shared" si="509"/>
        <v>0.0000500000000000001-0.00267937614632821i</v>
      </c>
      <c r="V1034" t="str">
        <f t="shared" si="510"/>
        <v>3.33333333333333E-06-0.00294731376096102i</v>
      </c>
      <c r="W1034" t="str">
        <f t="shared" si="511"/>
        <v>0.0000144736591457935-0.00140359031309933i</v>
      </c>
      <c r="X1034" t="str">
        <f t="shared" si="512"/>
        <v>0.0000516254502060497-0.0014018383551994i</v>
      </c>
      <c r="Y1034" t="str">
        <f t="shared" si="513"/>
        <v>0.009+0.0565486677646163i</v>
      </c>
      <c r="Z1034" t="str">
        <f t="shared" si="514"/>
        <v>-0.344450521816271-0.0696430502646047i</v>
      </c>
      <c r="AA1034" t="str">
        <f t="shared" si="515"/>
        <v>40.5758909090983-247.207724889701i</v>
      </c>
      <c r="AB1034" t="str">
        <f t="shared" si="516"/>
        <v>1.41978080375878-0.0947007348574379i</v>
      </c>
      <c r="AC1034" t="str">
        <f t="shared" si="517"/>
        <v>3.17533889078341-3.44453819586384i</v>
      </c>
      <c r="AD1034" t="str">
        <f t="shared" si="518"/>
        <v>0.220273788271003+0.20912436915539i</v>
      </c>
      <c r="AE1034" t="str">
        <f t="shared" si="519"/>
        <v>-0.0613093623597511-0.0873735365886048i</v>
      </c>
      <c r="AF1034" t="str">
        <f t="shared" si="520"/>
        <v>-13.4422547679632-3.1483555560735i</v>
      </c>
      <c r="AG1034" t="str">
        <f t="shared" si="521"/>
        <v>1.21949857228972-0.166404067552539i</v>
      </c>
      <c r="AH1034" t="str">
        <f t="shared" si="522"/>
        <v>0.291780334716284+1.16119401623936i</v>
      </c>
      <c r="AI1034">
        <f t="shared" si="523"/>
        <v>1.5639991103572048</v>
      </c>
      <c r="AJ1034">
        <f t="shared" si="524"/>
        <v>75.894961530138829</v>
      </c>
      <c r="AK1034"/>
      <c r="AL1034"/>
      <c r="AM1034"/>
      <c r="AN1034"/>
    </row>
    <row r="1035" spans="1:40" x14ac:dyDescent="0.25">
      <c r="A1035"/>
      <c r="B1035">
        <f t="shared" si="490"/>
        <v>90100</v>
      </c>
      <c r="C1035" s="186" t="str">
        <f t="shared" si="493"/>
        <v>-9.41440991087321E-06+0.027181157016578i</v>
      </c>
      <c r="D1035" s="158" t="str">
        <f t="shared" si="494"/>
        <v>-5.95707813414861+0.208388870460431i</v>
      </c>
      <c r="E1035" t="str">
        <f t="shared" si="495"/>
        <v>2870</v>
      </c>
      <c r="F1035" t="str">
        <f t="shared" si="496"/>
        <v>0.777000777000777</v>
      </c>
      <c r="G1035" t="str">
        <f t="shared" si="491"/>
        <v>0.777000777000777</v>
      </c>
      <c r="H1035" t="str">
        <f t="shared" si="497"/>
        <v>7.48812476355014+3.3546967847657i</v>
      </c>
      <c r="I1035" t="str">
        <f t="shared" si="498"/>
        <v>353.82187261055i</v>
      </c>
      <c r="J1035" t="str">
        <f t="shared" si="492"/>
        <v>-106.082447864993+76.5234623782175i</v>
      </c>
      <c r="K1035" t="str">
        <f t="shared" si="499"/>
        <v>1.58250971984434-2.19379128484153i</v>
      </c>
      <c r="L1035" t="str">
        <f t="shared" si="500"/>
        <v>0.101489153677635-0.119021371809311i</v>
      </c>
      <c r="M1035" t="str">
        <f t="shared" si="501"/>
        <v>1.68399887352198-2.31281265665084i</v>
      </c>
      <c r="N1035" t="str">
        <f t="shared" si="502"/>
        <v>-0.399585365701629i</v>
      </c>
      <c r="O1035" t="str">
        <f t="shared" si="503"/>
        <v>0.921222381024255-0.389036405365876i</v>
      </c>
      <c r="P1035" t="str">
        <f t="shared" si="504"/>
        <v>0.078777618975745+0.389036405365876i</v>
      </c>
      <c r="Q1035" t="str">
        <f t="shared" si="505"/>
        <v>-0.078777618975745+0.010548960335753i</v>
      </c>
      <c r="R1035" t="str">
        <f t="shared" si="506"/>
        <v>-0.332740090530505-4.98296943328357i</v>
      </c>
      <c r="S1035" t="str">
        <f t="shared" si="507"/>
        <v>0.0412463081116958i</v>
      </c>
      <c r="T1035" t="str">
        <f t="shared" si="508"/>
        <v>0.205529092556376-0.0137243002951348i</v>
      </c>
      <c r="U1035" t="str">
        <f t="shared" si="509"/>
        <v>0.0000500000000000001-0.00267640236592163i</v>
      </c>
      <c r="V1035" t="str">
        <f t="shared" si="510"/>
        <v>3.33333333333333E-06-0.00294404260251379i</v>
      </c>
      <c r="W1035" t="str">
        <f t="shared" si="511"/>
        <v>0.0000144736568789287-0.00140203273810112i</v>
      </c>
      <c r="X1035" t="str">
        <f t="shared" si="512"/>
        <v>0.0000515430873938718-0.0014002849050274i</v>
      </c>
      <c r="Y1035" t="str">
        <f t="shared" si="513"/>
        <v>0.009+0.0566114996176881i</v>
      </c>
      <c r="Z1035" t="str">
        <f t="shared" si="514"/>
        <v>-0.343692233041546-0.0694161195264106i</v>
      </c>
      <c r="AA1035" t="str">
        <f t="shared" si="515"/>
        <v>40.4834363757649-246.934658153656i</v>
      </c>
      <c r="AB1035" t="str">
        <f t="shared" si="516"/>
        <v>1.41976674656545-0.0948055817137713i</v>
      </c>
      <c r="AC1035" t="str">
        <f t="shared" si="517"/>
        <v>3.17161805257143-3.44330699375815i</v>
      </c>
      <c r="AD1035" t="str">
        <f t="shared" si="518"/>
        <v>0.220364456671861+0.209349575552401i</v>
      </c>
      <c r="AE1035" t="str">
        <f t="shared" si="519"/>
        <v>-0.06120531703719-0.0872486685716108i</v>
      </c>
      <c r="AF1035" t="str">
        <f t="shared" si="520"/>
        <v>-13.4452028976987-3.14630791430527i</v>
      </c>
      <c r="AG1035" t="str">
        <f t="shared" si="521"/>
        <v>1.21943273033198-0.166304362230233i</v>
      </c>
      <c r="AH1035" t="str">
        <f t="shared" si="522"/>
        <v>0.29156920115526+1.15966713026488i</v>
      </c>
      <c r="AI1035">
        <f t="shared" si="523"/>
        <v>1.5528757966968509</v>
      </c>
      <c r="AJ1035">
        <f t="shared" si="524"/>
        <v>75.886943558943926</v>
      </c>
      <c r="AK1035"/>
      <c r="AL1035"/>
      <c r="AM1035"/>
      <c r="AN1035"/>
    </row>
    <row r="1036" spans="1:40" x14ac:dyDescent="0.25">
      <c r="A1036"/>
      <c r="B1036">
        <f t="shared" si="490"/>
        <v>90200</v>
      </c>
      <c r="C1036" s="186" t="str">
        <f t="shared" si="493"/>
        <v>-9.39354696152986E-06+0.0271510227033785i</v>
      </c>
      <c r="D1036" s="158" t="str">
        <f t="shared" si="494"/>
        <v>-5.95707797419933+0.208157840725902i</v>
      </c>
      <c r="E1036" t="str">
        <f t="shared" si="495"/>
        <v>2870</v>
      </c>
      <c r="F1036" t="str">
        <f t="shared" si="496"/>
        <v>0.777000777000777</v>
      </c>
      <c r="G1036" t="str">
        <f t="shared" si="491"/>
        <v>0.777000777000777</v>
      </c>
      <c r="H1036" t="str">
        <f t="shared" si="497"/>
        <v>7.49106578583497+3.35241909125837i</v>
      </c>
      <c r="I1036" t="str">
        <f t="shared" si="498"/>
        <v>354.214571692249i</v>
      </c>
      <c r="J1036" t="str">
        <f t="shared" si="492"/>
        <v>-106.320276659858+76.6083940789702i</v>
      </c>
      <c r="K1036" t="str">
        <f t="shared" si="499"/>
        <v>1.58015785421591-2.19300798882823i</v>
      </c>
      <c r="L1036" t="str">
        <f t="shared" si="500"/>
        <v>0.101358809338147-0.119000440062209i</v>
      </c>
      <c r="M1036" t="str">
        <f t="shared" si="501"/>
        <v>1.68151666355406-2.31200842889044i</v>
      </c>
      <c r="N1036" t="str">
        <f t="shared" si="502"/>
        <v>-0.400028856673551i</v>
      </c>
      <c r="O1036" t="str">
        <f t="shared" si="503"/>
        <v>0.921049756301421-0.389444920902935i</v>
      </c>
      <c r="P1036" t="str">
        <f t="shared" si="504"/>
        <v>0.0789502436985789+0.389444920902935i</v>
      </c>
      <c r="Q1036" t="str">
        <f t="shared" si="505"/>
        <v>-0.0789502436985789+0.010583935770616i</v>
      </c>
      <c r="R1036" t="str">
        <f t="shared" si="506"/>
        <v>-0.332738768754567-4.97739574003241i</v>
      </c>
      <c r="S1036" t="str">
        <f t="shared" si="507"/>
        <v>0.0412920864780795i</v>
      </c>
      <c r="T1036" t="str">
        <f t="shared" si="508"/>
        <v>0.205527055333043-0.0137394780140233i</v>
      </c>
      <c r="U1036" t="str">
        <f t="shared" si="509"/>
        <v>0.0000500000000000001-0.00267343517926318i</v>
      </c>
      <c r="V1036" t="str">
        <f t="shared" si="510"/>
        <v>3.33333333333333E-06-0.00294077869718949i</v>
      </c>
      <c r="W1036" t="str">
        <f t="shared" si="511"/>
        <v>0.0000144736546095474-0.00140047861697091i</v>
      </c>
      <c r="X1036" t="str">
        <f t="shared" si="512"/>
        <v>0.0000514609980985044-0.00139873489234442i</v>
      </c>
      <c r="Y1036" t="str">
        <f t="shared" si="513"/>
        <v>0.009+0.0566743314707599i</v>
      </c>
      <c r="Z1036" t="str">
        <f t="shared" si="514"/>
        <v>-0.342936435655855-0.0691902029518461i</v>
      </c>
      <c r="AA1036" t="str">
        <f t="shared" si="515"/>
        <v>40.3912998472003-246.662190347026i</v>
      </c>
      <c r="AB1036" t="str">
        <f t="shared" si="516"/>
        <v>1.41975267370643-0.0949104273115336i</v>
      </c>
      <c r="AC1036" t="str">
        <f t="shared" si="517"/>
        <v>3.16790407102893-3.44207361361839i</v>
      </c>
      <c r="AD1036" t="str">
        <f t="shared" si="518"/>
        <v>0.220455220877412+0.209574739818237i</v>
      </c>
      <c r="AE1036" t="str">
        <f t="shared" si="519"/>
        <v>-0.0611016088878194-0.0871241557510713i</v>
      </c>
      <c r="AF1036" t="str">
        <f t="shared" si="520"/>
        <v>-13.4481437600343-3.14426125053247i</v>
      </c>
      <c r="AG1036" t="str">
        <f t="shared" si="521"/>
        <v>1.21936706700542-0.166204956825158i</v>
      </c>
      <c r="AH1036" t="str">
        <f t="shared" si="522"/>
        <v>0.291358385257342+1.15814412143645i</v>
      </c>
      <c r="AI1036">
        <f t="shared" si="523"/>
        <v>1.5417663016934082</v>
      </c>
      <c r="AJ1036">
        <f t="shared" si="524"/>
        <v>75.878935614736733</v>
      </c>
      <c r="AK1036"/>
      <c r="AL1036"/>
      <c r="AM1036"/>
      <c r="AN1036"/>
    </row>
    <row r="1037" spans="1:40" x14ac:dyDescent="0.25">
      <c r="A1037"/>
      <c r="B1037">
        <f t="shared" si="490"/>
        <v>90300</v>
      </c>
      <c r="C1037" s="186" t="str">
        <f t="shared" si="493"/>
        <v>-9.37275328591367E-06+0.0271209551328201i</v>
      </c>
      <c r="D1037" s="158" t="str">
        <f t="shared" si="494"/>
        <v>-5.95707781478115+0.207927322684954i</v>
      </c>
      <c r="E1037" t="str">
        <f t="shared" si="495"/>
        <v>2870</v>
      </c>
      <c r="F1037" t="str">
        <f t="shared" si="496"/>
        <v>0.777000777000777</v>
      </c>
      <c r="G1037" t="str">
        <f t="shared" si="491"/>
        <v>0.777000777000777</v>
      </c>
      <c r="H1037" t="str">
        <f t="shared" si="497"/>
        <v>7.49399956161969+3.35014289468444i</v>
      </c>
      <c r="I1037" t="str">
        <f t="shared" si="498"/>
        <v>354.607270773948i</v>
      </c>
      <c r="J1037" t="str">
        <f t="shared" si="492"/>
        <v>-106.558369269249+76.693325779723i</v>
      </c>
      <c r="K1037" t="str">
        <f t="shared" si="499"/>
        <v>1.57781037058841-2.19222335707421i</v>
      </c>
      <c r="L1037" t="str">
        <f t="shared" si="500"/>
        <v>0.101228655346386-0.118979392726138i</v>
      </c>
      <c r="M1037" t="str">
        <f t="shared" si="501"/>
        <v>1.6790390259348-2.31120274980035i</v>
      </c>
      <c r="N1037" t="str">
        <f t="shared" si="502"/>
        <v>-0.400472347645473i</v>
      </c>
      <c r="O1037" t="str">
        <f t="shared" si="503"/>
        <v>0.920876950422616-0.389853359842317i</v>
      </c>
      <c r="P1037" t="str">
        <f t="shared" si="504"/>
        <v>0.079123049577384+0.389853359842317i</v>
      </c>
      <c r="Q1037" t="str">
        <f t="shared" si="505"/>
        <v>-0.079123049577384+0.010618987803156i</v>
      </c>
      <c r="R1037" t="str">
        <f t="shared" si="506"/>
        <v>-0.332737445493849-4.9718343367558i</v>
      </c>
      <c r="S1037" t="str">
        <f t="shared" si="507"/>
        <v>0.0413378648444632i</v>
      </c>
      <c r="T1037" t="str">
        <f t="shared" si="508"/>
        <v>0.205525015841873-0.0137546555505167i</v>
      </c>
      <c r="U1037" t="str">
        <f t="shared" si="509"/>
        <v>0.0000499999999999999-0.00267047456444672i</v>
      </c>
      <c r="V1037" t="str">
        <f t="shared" si="510"/>
        <v>3.33333333333333E-06-0.00293752202089139i</v>
      </c>
      <c r="W1037" t="str">
        <f t="shared" si="511"/>
        <v>0.0000144736523376495-0.00139892793823404i</v>
      </c>
      <c r="X1037" t="str">
        <f t="shared" si="512"/>
        <v>0.0000513791811104236-0.00139718830576218i</v>
      </c>
      <c r="Y1037" t="str">
        <f t="shared" si="513"/>
        <v>0.009+0.0567371633238317i</v>
      </c>
      <c r="Z1037" t="str">
        <f t="shared" si="514"/>
        <v>-0.342183118814107-0.068965294835446i</v>
      </c>
      <c r="AA1037" t="str">
        <f t="shared" si="515"/>
        <v>40.2994798572865-246.390319521431i</v>
      </c>
      <c r="AB1037" t="str">
        <f t="shared" si="516"/>
        <v>1.41973858518151-0.0950152716493356i</v>
      </c>
      <c r="AC1037" t="str">
        <f t="shared" si="517"/>
        <v>3.16419693403624-3.4408380712282i</v>
      </c>
      <c r="AD1037" t="str">
        <f t="shared" si="518"/>
        <v>0.220546080873564+0.209799861930147i</v>
      </c>
      <c r="AE1037" t="str">
        <f t="shared" si="519"/>
        <v>-0.060998236461096-0.0869999965742742i</v>
      </c>
      <c r="AF1037" t="str">
        <f t="shared" si="520"/>
        <v>-13.4510773764008-3.14221557199949i</v>
      </c>
      <c r="AG1037" t="str">
        <f t="shared" si="521"/>
        <v>1.21930158144424-0.166105850373111i</v>
      </c>
      <c r="AH1037" t="str">
        <f t="shared" si="522"/>
        <v>0.291147887264147+1.15662497531384i</v>
      </c>
      <c r="AI1037">
        <f t="shared" si="523"/>
        <v>1.5306705938362841</v>
      </c>
      <c r="AJ1037">
        <f t="shared" si="524"/>
        <v>75.870937633086172</v>
      </c>
      <c r="AK1037"/>
      <c r="AL1037"/>
      <c r="AM1037"/>
      <c r="AN1037"/>
    </row>
    <row r="1038" spans="1:40" x14ac:dyDescent="0.25">
      <c r="A1038"/>
      <c r="B1038">
        <f t="shared" si="490"/>
        <v>90400</v>
      </c>
      <c r="C1038" s="186" t="str">
        <f t="shared" si="493"/>
        <v>-9.35202857767334E-06+0.0270909540834116i</v>
      </c>
      <c r="D1038" s="158" t="str">
        <f t="shared" si="494"/>
        <v>-5.95707765589172+0.207697314639489i</v>
      </c>
      <c r="E1038" t="str">
        <f t="shared" si="495"/>
        <v>2870</v>
      </c>
      <c r="F1038" t="str">
        <f t="shared" si="496"/>
        <v>0.777000777000777</v>
      </c>
      <c r="G1038" t="str">
        <f t="shared" si="491"/>
        <v>0.777000777000777</v>
      </c>
      <c r="H1038" t="str">
        <f t="shared" si="497"/>
        <v>7.49692611227084+3.34786820052541i</v>
      </c>
      <c r="I1038" t="str">
        <f t="shared" si="498"/>
        <v>354.999969855647i</v>
      </c>
      <c r="J1038" t="str">
        <f t="shared" si="492"/>
        <v>-106.796725693166+76.7782574804757i</v>
      </c>
      <c r="K1038" t="str">
        <f t="shared" si="499"/>
        <v>1.57546726104345-2.19143739956598i</v>
      </c>
      <c r="L1038" t="str">
        <f t="shared" si="500"/>
        <v>0.101098691524865-0.118958230335533i</v>
      </c>
      <c r="M1038" t="str">
        <f t="shared" si="501"/>
        <v>1.67656595256831-2.31039562990151i</v>
      </c>
      <c r="N1038" t="str">
        <f t="shared" si="502"/>
        <v>-0.400915838617395i</v>
      </c>
      <c r="O1038" t="str">
        <f t="shared" si="503"/>
        <v>0.920703963421829-0.390261722103687i</v>
      </c>
      <c r="P1038" t="str">
        <f t="shared" si="504"/>
        <v>0.079296036578171+0.390261722103687i</v>
      </c>
      <c r="Q1038" t="str">
        <f t="shared" si="505"/>
        <v>-0.079296036578171+0.010654116513708i</v>
      </c>
      <c r="R1038" t="str">
        <f t="shared" si="506"/>
        <v>-0.332736120748178-4.96628518266784i</v>
      </c>
      <c r="S1038" t="str">
        <f t="shared" si="507"/>
        <v>0.0413836432108469i</v>
      </c>
      <c r="T1038" t="str">
        <f t="shared" si="508"/>
        <v>0.205522974082842-0.0137698329044039i</v>
      </c>
      <c r="U1038" t="str">
        <f t="shared" si="509"/>
        <v>0.0000499999999999999-0.00266752049966303i</v>
      </c>
      <c r="V1038" t="str">
        <f t="shared" si="510"/>
        <v>3.33333333333333E-06-0.00293427254962934i</v>
      </c>
      <c r="W1038" t="str">
        <f t="shared" si="511"/>
        <v>0.0000144736500632353-0.00139738069046665i</v>
      </c>
      <c r="X1038" t="str">
        <f t="shared" si="512"/>
        <v>0.0000512976352267851-0.00139564513394262i</v>
      </c>
      <c r="Y1038" t="str">
        <f t="shared" si="513"/>
        <v>0.009+0.0567999951769035i</v>
      </c>
      <c r="Z1038" t="str">
        <f t="shared" si="514"/>
        <v>-0.341432271729763-0.0687413895103817i</v>
      </c>
      <c r="AA1038" t="str">
        <f t="shared" si="515"/>
        <v>40.2079749483893-246.119043736798i</v>
      </c>
      <c r="AB1038" t="str">
        <f t="shared" si="516"/>
        <v>1.41972448099051-0.095120114725719i</v>
      </c>
      <c r="AC1038" t="str">
        <f t="shared" si="517"/>
        <v>3.16049662947837-3.4396003822982i</v>
      </c>
      <c r="AD1038" t="str">
        <f t="shared" si="518"/>
        <v>0.220637036646205+0.210024941865312i</v>
      </c>
      <c r="AE1038" t="str">
        <f t="shared" si="519"/>
        <v>-0.060895198314178-0.086876189497498i</v>
      </c>
      <c r="AF1038" t="str">
        <f t="shared" si="520"/>
        <v>-13.4540037681626-3.14017088588592i</v>
      </c>
      <c r="AG1038" t="str">
        <f t="shared" si="521"/>
        <v>1.21923627278763-0.166007041913843i</v>
      </c>
      <c r="AH1038" t="str">
        <f t="shared" si="522"/>
        <v>0.29093770740768+1.15510967752567i</v>
      </c>
      <c r="AI1038">
        <f t="shared" si="523"/>
        <v>1.5195886417113322</v>
      </c>
      <c r="AJ1038">
        <f t="shared" si="524"/>
        <v>75.862949549917502</v>
      </c>
      <c r="AK1038"/>
      <c r="AL1038"/>
      <c r="AM1038"/>
      <c r="AN1038"/>
    </row>
    <row r="1039" spans="1:40" x14ac:dyDescent="0.25">
      <c r="A1039"/>
      <c r="B1039">
        <f t="shared" si="490"/>
        <v>90500</v>
      </c>
      <c r="C1039" s="186" t="str">
        <f t="shared" si="493"/>
        <v>-9.33137253214921E-06+0.027061019334641i</v>
      </c>
      <c r="D1039" s="158" t="str">
        <f t="shared" si="494"/>
        <v>-5.9570774975287+0.207467814898914i</v>
      </c>
      <c r="E1039" t="str">
        <f t="shared" si="495"/>
        <v>2870</v>
      </c>
      <c r="F1039" t="str">
        <f t="shared" si="496"/>
        <v>0.777000777000777</v>
      </c>
      <c r="G1039" t="str">
        <f t="shared" si="491"/>
        <v>0.777000777000777</v>
      </c>
      <c r="H1039" t="str">
        <f t="shared" si="497"/>
        <v>7.49984545908826+3.34559501420595i</v>
      </c>
      <c r="I1039" t="str">
        <f t="shared" si="498"/>
        <v>355.392668937345i</v>
      </c>
      <c r="J1039" t="str">
        <f t="shared" si="492"/>
        <v>-107.035345931609+76.8631891812285i</v>
      </c>
      <c r="K1039" t="str">
        <f t="shared" si="499"/>
        <v>1.57312851766648-2.19065012624317i</v>
      </c>
      <c r="L1039" t="str">
        <f t="shared" si="500"/>
        <v>0.100968917695386-0.118936953423064i</v>
      </c>
      <c r="M1039" t="str">
        <f t="shared" si="501"/>
        <v>1.67409743536187-2.30958707966623i</v>
      </c>
      <c r="N1039" t="str">
        <f t="shared" si="502"/>
        <v>-0.401359329589317i</v>
      </c>
      <c r="O1039" t="str">
        <f t="shared" si="503"/>
        <v>0.920530795333084-0.390670007606728i</v>
      </c>
      <c r="P1039" t="str">
        <f t="shared" si="504"/>
        <v>0.079469204666916+0.390670007606728i</v>
      </c>
      <c r="Q1039" t="str">
        <f t="shared" si="505"/>
        <v>-0.079469204666916+0.010689321982589i</v>
      </c>
      <c r="R1039" t="str">
        <f t="shared" si="506"/>
        <v>-0.332734794517577-4.96074823716285i</v>
      </c>
      <c r="S1039" t="str">
        <f t="shared" si="507"/>
        <v>0.0414294215772306i</v>
      </c>
      <c r="T1039" t="str">
        <f t="shared" si="508"/>
        <v>0.205520930055923-0.0137850100754819i</v>
      </c>
      <c r="U1039" t="str">
        <f t="shared" si="509"/>
        <v>0.0000499999999999999-0.00266457296319932i</v>
      </c>
      <c r="V1039" t="str">
        <f t="shared" si="510"/>
        <v>3.33333333333333E-06-0.00293103025951925i</v>
      </c>
      <c r="W1039" t="str">
        <f t="shared" si="511"/>
        <v>0.0000144736477863047-0.00139583686229537i</v>
      </c>
      <c r="X1039" t="str">
        <f t="shared" si="512"/>
        <v>0.0000512163592513753-0.00139410536559761i</v>
      </c>
      <c r="Y1039" t="str">
        <f t="shared" si="513"/>
        <v>0.009+0.0568628270299753i</v>
      </c>
      <c r="Z1039" t="str">
        <f t="shared" si="514"/>
        <v>-0.340683883674446-0.0685184813481554i</v>
      </c>
      <c r="AA1039" t="str">
        <f t="shared" si="515"/>
        <v>40.1167836712994-245.84836106132i</v>
      </c>
      <c r="AB1039" t="str">
        <f t="shared" si="516"/>
        <v>1.41971036113326-0.0952249565392816i</v>
      </c>
      <c r="AC1039" t="str">
        <f t="shared" si="517"/>
        <v>3.15680314524496-3.43836056246651i</v>
      </c>
      <c r="AD1039" t="str">
        <f t="shared" si="518"/>
        <v>0.220728088181209+0.210249979600839i</v>
      </c>
      <c r="AE1039" t="str">
        <f t="shared" si="519"/>
        <v>-0.0607924930118797-0.086752732985945i</v>
      </c>
      <c r="AF1039" t="str">
        <f t="shared" si="520"/>
        <v>-13.456922956617-3.13812719930704i</v>
      </c>
      <c r="AG1039" t="str">
        <f t="shared" si="521"/>
        <v>1.21917114017967-0.165908530491045i</v>
      </c>
      <c r="AH1039" t="str">
        <f t="shared" si="522"/>
        <v>0.290727845910453+1.15359821376895i</v>
      </c>
      <c r="AI1039">
        <f t="shared" si="523"/>
        <v>1.5085204140000299</v>
      </c>
      <c r="AJ1039">
        <f t="shared" si="524"/>
        <v>75.854971301509082</v>
      </c>
      <c r="AK1039"/>
      <c r="AL1039"/>
      <c r="AM1039"/>
      <c r="AN1039"/>
    </row>
    <row r="1040" spans="1:40" x14ac:dyDescent="0.25">
      <c r="A1040"/>
      <c r="B1040">
        <f t="shared" si="490"/>
        <v>90600</v>
      </c>
      <c r="C1040" s="186" t="str">
        <f t="shared" si="493"/>
        <v>-0.0000093107848463621+0.0270311506669701i</v>
      </c>
      <c r="D1040" s="158" t="str">
        <f t="shared" si="494"/>
        <v>-5.95707733968978+0.207238821780104i</v>
      </c>
      <c r="E1040" t="str">
        <f t="shared" si="495"/>
        <v>2870</v>
      </c>
      <c r="F1040" t="str">
        <f t="shared" si="496"/>
        <v>0.777000777000777</v>
      </c>
      <c r="G1040" t="str">
        <f t="shared" si="491"/>
        <v>0.777000777000777</v>
      </c>
      <c r="H1040" t="str">
        <f t="shared" si="497"/>
        <v>7.50275762330527+3.34332334109439i</v>
      </c>
      <c r="I1040" t="str">
        <f t="shared" si="498"/>
        <v>355.785368019044i</v>
      </c>
      <c r="J1040" t="str">
        <f t="shared" si="492"/>
        <v>-107.274229984577+76.9481208819812i</v>
      </c>
      <c r="K1040" t="str">
        <f t="shared" si="499"/>
        <v>1.57079413254688-2.1898615469987i</v>
      </c>
      <c r="L1040" t="str">
        <f t="shared" si="500"/>
        <v>0.10083933367905-0.11891556251965i</v>
      </c>
      <c r="M1040" t="str">
        <f t="shared" si="501"/>
        <v>1.67163346622593-2.30877710951835i</v>
      </c>
      <c r="N1040" t="str">
        <f t="shared" si="502"/>
        <v>-0.401802820561239i</v>
      </c>
      <c r="O1040" t="str">
        <f t="shared" si="503"/>
        <v>0.920357446190439-0.391078216271135i</v>
      </c>
      <c r="P1040" t="str">
        <f t="shared" si="504"/>
        <v>0.079642553809561+0.391078216271135i</v>
      </c>
      <c r="Q1040" t="str">
        <f t="shared" si="505"/>
        <v>-0.079642553809561+0.010724604290104i</v>
      </c>
      <c r="R1040" t="str">
        <f t="shared" si="506"/>
        <v>-0.332733466801905-4.95522345981431i</v>
      </c>
      <c r="S1040" t="str">
        <f t="shared" si="507"/>
        <v>0.0414751999436143i</v>
      </c>
      <c r="T1040" t="str">
        <f t="shared" si="508"/>
        <v>0.205518883761087-0.013800187063541i</v>
      </c>
      <c r="U1040" t="str">
        <f t="shared" si="509"/>
        <v>0.00005-0.00266163193343862i</v>
      </c>
      <c r="V1040" t="str">
        <f t="shared" si="510"/>
        <v>3.33333333333333E-06-0.00292779512678248i</v>
      </c>
      <c r="W1040" t="str">
        <f t="shared" si="511"/>
        <v>0.0000144736455068577-0.00139429644239702i</v>
      </c>
      <c r="X1040" t="str">
        <f t="shared" si="512"/>
        <v>0.0000511353519945694-0.00139256898948869i</v>
      </c>
      <c r="Y1040" t="str">
        <f t="shared" si="513"/>
        <v>0.009+0.056925658883047i</v>
      </c>
      <c r="Z1040" t="str">
        <f t="shared" si="514"/>
        <v>-0.339937943977575-0.0682965647582973i</v>
      </c>
      <c r="AA1040" t="str">
        <f t="shared" si="515"/>
        <v>40.0259045851737-245.578269571409i</v>
      </c>
      <c r="AB1040" t="str">
        <f t="shared" si="516"/>
        <v>1.41969622560954-0.0953297970885747i</v>
      </c>
      <c r="AC1040" t="str">
        <f t="shared" si="517"/>
        <v>3.15311646923042-3.43711862729869i</v>
      </c>
      <c r="AD1040" t="str">
        <f t="shared" si="518"/>
        <v>0.220819235464434+0.210474975113769i</v>
      </c>
      <c r="AE1040" t="str">
        <f t="shared" si="519"/>
        <v>-0.060690119126621-0.0866296255136802i</v>
      </c>
      <c r="AF1040" t="str">
        <f t="shared" si="520"/>
        <v>-13.459834962995-3.13608451931429i</v>
      </c>
      <c r="AG1040" t="str">
        <f t="shared" si="521"/>
        <v>1.21910618276938-0.165810315152319i</v>
      </c>
      <c r="AH1040" t="str">
        <f t="shared" si="522"/>
        <v>0.290518302985575+1.1520905698087i</v>
      </c>
      <c r="AI1040">
        <f t="shared" si="523"/>
        <v>1.4974658794791833</v>
      </c>
      <c r="AJ1040">
        <f t="shared" si="524"/>
        <v>75.847002824491312</v>
      </c>
      <c r="AK1040"/>
      <c r="AL1040"/>
      <c r="AM1040"/>
      <c r="AN1040"/>
    </row>
    <row r="1041" spans="1:40" x14ac:dyDescent="0.25">
      <c r="A1041"/>
      <c r="B1041">
        <f t="shared" si="490"/>
        <v>90700</v>
      </c>
      <c r="C1041" s="186" t="str">
        <f t="shared" si="493"/>
        <v>-9.29026521900207E-06+0.0270013478618285i</v>
      </c>
      <c r="D1041" s="158" t="str">
        <f t="shared" si="494"/>
        <v>-5.95707718237264+0.207010333607352i</v>
      </c>
      <c r="E1041" t="str">
        <f t="shared" si="495"/>
        <v>2870</v>
      </c>
      <c r="F1041" t="str">
        <f t="shared" si="496"/>
        <v>0.777000777000777</v>
      </c>
      <c r="G1041" t="str">
        <f t="shared" si="491"/>
        <v>0.777000777000777</v>
      </c>
      <c r="H1041" t="str">
        <f t="shared" si="497"/>
        <v>7.50566262608886+3.34105318650296i</v>
      </c>
      <c r="I1041" t="str">
        <f t="shared" si="498"/>
        <v>356.178067100743i</v>
      </c>
      <c r="J1041" t="str">
        <f t="shared" si="492"/>
        <v>-107.51337785207+77.033052582734i</v>
      </c>
      <c r="K1041" t="str">
        <f t="shared" si="499"/>
        <v>1.56846409777803-2.18907167167891i</v>
      </c>
      <c r="L1041" t="str">
        <f t="shared" si="500"/>
        <v>0.10070993929626-0.118894058154455i</v>
      </c>
      <c r="M1041" t="str">
        <f t="shared" si="501"/>
        <v>1.66917403707429-2.30796572983337i</v>
      </c>
      <c r="N1041" t="str">
        <f t="shared" si="502"/>
        <v>-0.40224631153316i</v>
      </c>
      <c r="O1041" t="str">
        <f t="shared" si="503"/>
        <v>0.920183916027992-0.39148634801662i</v>
      </c>
      <c r="P1041" t="str">
        <f t="shared" si="504"/>
        <v>0.079816083972008+0.39148634801662i</v>
      </c>
      <c r="Q1041" t="str">
        <f t="shared" si="505"/>
        <v>-0.079816083972008+0.01075996351654i</v>
      </c>
      <c r="R1041" t="str">
        <f t="shared" si="506"/>
        <v>-0.332732137601126-4.94971081037427i</v>
      </c>
      <c r="S1041" t="str">
        <f t="shared" si="507"/>
        <v>0.041520978309998i</v>
      </c>
      <c r="T1041" t="str">
        <f t="shared" si="508"/>
        <v>0.205516835198313-0.0138153638683756i</v>
      </c>
      <c r="U1041" t="str">
        <f t="shared" si="509"/>
        <v>0.00005-0.0026586973888593i</v>
      </c>
      <c r="V1041" t="str">
        <f t="shared" si="510"/>
        <v>3.33333333333333E-06-0.00292456712774523i</v>
      </c>
      <c r="W1041" t="str">
        <f t="shared" si="511"/>
        <v>0.0000144736432248942-0.00139275941949837i</v>
      </c>
      <c r="X1041" t="str">
        <f t="shared" si="512"/>
        <v>0.0000510546122732882-0.00139103599442678i</v>
      </c>
      <c r="Y1041" t="str">
        <f t="shared" si="513"/>
        <v>0.009+0.0569884907361188i</v>
      </c>
      <c r="Z1041" t="str">
        <f t="shared" si="514"/>
        <v>-0.339194442025993-0.0680756341880639i</v>
      </c>
      <c r="AA1041" t="str">
        <f t="shared" si="515"/>
        <v>39.9353362574765-245.308767351658i</v>
      </c>
      <c r="AB1041" t="str">
        <f t="shared" si="516"/>
        <v>1.41968207441922-0.0954346363721782i</v>
      </c>
      <c r="AC1041" t="str">
        <f t="shared" si="517"/>
        <v>3.14943658933424-3.43587459228837i</v>
      </c>
      <c r="AD1041" t="str">
        <f t="shared" si="518"/>
        <v>0.220910478481731+0.210699928381077i</v>
      </c>
      <c r="AE1041" t="str">
        <f t="shared" si="519"/>
        <v>-0.0605880752383843-0.0865068655635684i</v>
      </c>
      <c r="AF1041" t="str">
        <f t="shared" si="520"/>
        <v>-13.4627398084615-3.13404285289561i</v>
      </c>
      <c r="AG1041" t="str">
        <f t="shared" si="521"/>
        <v>1.21904139971063-0.16571239494918i</v>
      </c>
      <c r="AH1041" t="str">
        <f t="shared" si="522"/>
        <v>0.290309078836904+1.15058673147765i</v>
      </c>
      <c r="AI1041">
        <f t="shared" si="523"/>
        <v>1.4864250070212635</v>
      </c>
      <c r="AJ1041">
        <f t="shared" si="524"/>
        <v>75.839044055843615</v>
      </c>
      <c r="AK1041"/>
      <c r="AL1041"/>
      <c r="AM1041"/>
      <c r="AN1041"/>
    </row>
    <row r="1042" spans="1:40" x14ac:dyDescent="0.25">
      <c r="A1042"/>
      <c r="B1042">
        <f t="shared" si="490"/>
        <v>90800</v>
      </c>
      <c r="C1042" s="186" t="str">
        <f t="shared" si="493"/>
        <v>-9.26981335041743E-06+0.0269716107016088i</v>
      </c>
      <c r="D1042" s="158" t="str">
        <f t="shared" si="494"/>
        <v>-5.95707702557498+0.206782348712334i</v>
      </c>
      <c r="E1042" t="str">
        <f t="shared" si="495"/>
        <v>2870</v>
      </c>
      <c r="F1042" t="str">
        <f t="shared" si="496"/>
        <v>0.777000777000777</v>
      </c>
      <c r="G1042" t="str">
        <f t="shared" si="491"/>
        <v>0.777000777000777</v>
      </c>
      <c r="H1042" t="str">
        <f t="shared" si="497"/>
        <v>7.50856048853984+3.33878455568837i</v>
      </c>
      <c r="I1042" t="str">
        <f t="shared" si="498"/>
        <v>356.570766182442i</v>
      </c>
      <c r="J1042" t="str">
        <f t="shared" si="492"/>
        <v>-107.75278953409+77.1179842834867i</v>
      </c>
      <c r="K1042" t="str">
        <f t="shared" si="499"/>
        <v>1.56613840545739-2.18828051008383i</v>
      </c>
      <c r="L1042" t="str">
        <f t="shared" si="500"/>
        <v>0.100580734366733-0.118872440854895i</v>
      </c>
      <c r="M1042" t="str">
        <f t="shared" si="501"/>
        <v>1.66671913982412-2.30715295093872i</v>
      </c>
      <c r="N1042" t="str">
        <f t="shared" si="502"/>
        <v>-0.402689802505082i</v>
      </c>
      <c r="O1042" t="str">
        <f t="shared" si="503"/>
        <v>0.92001020487987-0.391894402762911i</v>
      </c>
      <c r="P1042" t="str">
        <f t="shared" si="504"/>
        <v>0.07998979512013+0.391894402762911i</v>
      </c>
      <c r="Q1042" t="str">
        <f t="shared" si="505"/>
        <v>-0.07998979512013+0.010795399742171i</v>
      </c>
      <c r="R1042" t="str">
        <f t="shared" si="506"/>
        <v>-0.33273080691518-4.9442102487717i</v>
      </c>
      <c r="S1042" t="str">
        <f t="shared" si="507"/>
        <v>0.0415667566763817i</v>
      </c>
      <c r="T1042" t="str">
        <f t="shared" si="508"/>
        <v>0.205514784367566-0.0138305404897794i</v>
      </c>
      <c r="U1042" t="str">
        <f t="shared" si="509"/>
        <v>0.00005-0.00265576930803457i</v>
      </c>
      <c r="V1042" t="str">
        <f t="shared" si="510"/>
        <v>3.33333333333333E-06-0.00292134623883802i</v>
      </c>
      <c r="W1042" t="str">
        <f t="shared" si="511"/>
        <v>0.0000144736409404144-0.00139122578237586i</v>
      </c>
      <c r="X1042" t="str">
        <f t="shared" si="512"/>
        <v>0.0000509741389109552-0.00138950636927194i</v>
      </c>
      <c r="Y1042" t="str">
        <f t="shared" si="513"/>
        <v>0.009+0.0570513225891906i</v>
      </c>
      <c r="Z1042" t="str">
        <f t="shared" si="514"/>
        <v>-0.338453367263607-0.0678556841221435i</v>
      </c>
      <c r="AA1042" t="str">
        <f t="shared" si="515"/>
        <v>39.8450772639232-245.039852494796i</v>
      </c>
      <c r="AB1042" t="str">
        <f t="shared" si="516"/>
        <v>1.41966790756206-0.0955394743886668i</v>
      </c>
      <c r="AC1042" t="str">
        <f t="shared" si="517"/>
        <v>3.1457634934608-3.43462847285713i</v>
      </c>
      <c r="AD1042" t="str">
        <f t="shared" si="518"/>
        <v>0.221001817218935+0.210924839379672i</v>
      </c>
      <c r="AE1042" t="str">
        <f t="shared" si="519"/>
        <v>-0.0604863599346638-0.0863844516272131i</v>
      </c>
      <c r="AF1042" t="str">
        <f t="shared" si="520"/>
        <v>-13.4656375141148-3.13200220697604i</v>
      </c>
      <c r="AG1042" t="str">
        <f t="shared" si="521"/>
        <v>1.21897679016213-0.165614768937015i</v>
      </c>
      <c r="AH1042" t="str">
        <f t="shared" si="522"/>
        <v>0.290100173659093+1.14908668467575i</v>
      </c>
      <c r="AI1042">
        <f t="shared" si="523"/>
        <v>1.4753977655932207</v>
      </c>
      <c r="AJ1042">
        <f t="shared" si="524"/>
        <v>75.831094932893947</v>
      </c>
      <c r="AK1042"/>
      <c r="AL1042"/>
      <c r="AM1042"/>
      <c r="AN1042"/>
    </row>
    <row r="1043" spans="1:40" x14ac:dyDescent="0.25">
      <c r="A1043"/>
      <c r="B1043">
        <f t="shared" si="490"/>
        <v>90900</v>
      </c>
      <c r="C1043" s="186" t="str">
        <f t="shared" si="493"/>
        <v>-9.24942894260395E-06+0.0269419389696613i</v>
      </c>
      <c r="D1043" s="158" t="str">
        <f t="shared" si="494"/>
        <v>-5.95707686929452+0.20655486543407i</v>
      </c>
      <c r="E1043" t="str">
        <f t="shared" si="495"/>
        <v>2870</v>
      </c>
      <c r="F1043" t="str">
        <f t="shared" si="496"/>
        <v>0.777000777000777</v>
      </c>
      <c r="G1043" t="str">
        <f t="shared" si="491"/>
        <v>0.777000777000777</v>
      </c>
      <c r="H1043" t="str">
        <f t="shared" si="497"/>
        <v>7.51145123169306+3.33651745385201i</v>
      </c>
      <c r="I1043" t="str">
        <f t="shared" si="498"/>
        <v>356.96346526414i</v>
      </c>
      <c r="J1043" t="str">
        <f t="shared" si="492"/>
        <v>-107.992465030635+77.2029159842395i</v>
      </c>
      <c r="K1043" t="str">
        <f t="shared" si="499"/>
        <v>1.56381704768671-2.18748807196731i</v>
      </c>
      <c r="L1043" t="str">
        <f t="shared" si="500"/>
        <v>0.100451718709504-0.11885071114664i</v>
      </c>
      <c r="M1043" t="str">
        <f t="shared" si="501"/>
        <v>1.66426876639621-2.30633878311395i</v>
      </c>
      <c r="N1043" t="str">
        <f t="shared" si="502"/>
        <v>-0.403133293477004i</v>
      </c>
      <c r="O1043" t="str">
        <f t="shared" si="503"/>
        <v>0.919836312780242-0.39230238042975i</v>
      </c>
      <c r="P1043" t="str">
        <f t="shared" si="504"/>
        <v>0.080163687219758+0.39230238042975i</v>
      </c>
      <c r="Q1043" t="str">
        <f t="shared" si="505"/>
        <v>-0.080163687219758+0.010830913047254i</v>
      </c>
      <c r="R1043" t="str">
        <f t="shared" si="506"/>
        <v>-0.332729474744015-4.93872173511228i</v>
      </c>
      <c r="S1043" t="str">
        <f t="shared" si="507"/>
        <v>0.0416125350427652i</v>
      </c>
      <c r="T1043" t="str">
        <f t="shared" si="508"/>
        <v>0.205512731268826-0.0138457169275462i</v>
      </c>
      <c r="U1043" t="str">
        <f t="shared" si="509"/>
        <v>0.00005-0.00265284766963189i</v>
      </c>
      <c r="V1043" t="str">
        <f t="shared" si="510"/>
        <v>3.33333333333333E-06-0.00291813243659507i</v>
      </c>
      <c r="W1043" t="str">
        <f t="shared" si="511"/>
        <v>0.0000144736386534182-0.00138969551985531i</v>
      </c>
      <c r="X1043" t="str">
        <f t="shared" si="512"/>
        <v>0.0000508939307374527-0.00138798010293306i</v>
      </c>
      <c r="Y1043" t="str">
        <f t="shared" si="513"/>
        <v>0.009+0.0571141544422624i</v>
      </c>
      <c r="Z1043" t="str">
        <f t="shared" si="514"/>
        <v>-0.337714709191013-0.0676367090823591i</v>
      </c>
      <c r="AA1043" t="str">
        <f t="shared" si="515"/>
        <v>39.7551261884222-244.771523101646i</v>
      </c>
      <c r="AB1043" t="str">
        <f t="shared" si="516"/>
        <v>1.41965372503791-0.0956443111366163i</v>
      </c>
      <c r="AC1043" t="str">
        <f t="shared" si="517"/>
        <v>3.14209716952003-3.43338028435527i</v>
      </c>
      <c r="AD1043" t="str">
        <f t="shared" si="518"/>
        <v>0.221093251661865+0.211149708086391i</v>
      </c>
      <c r="AE1043" t="str">
        <f t="shared" si="519"/>
        <v>-0.0603849718104178-0.086262382204889i</v>
      </c>
      <c r="AF1043" t="str">
        <f t="shared" si="520"/>
        <v>-13.4685281009876-3.12996258841794i</v>
      </c>
      <c r="AG1043" t="str">
        <f t="shared" si="521"/>
        <v>1.2189123532874-0.165517436175073i</v>
      </c>
      <c r="AH1043" t="str">
        <f t="shared" si="522"/>
        <v>0.289891587637746+1.14759041536981i</v>
      </c>
      <c r="AI1043">
        <f t="shared" si="523"/>
        <v>1.4643841242563713</v>
      </c>
      <c r="AJ1043">
        <f t="shared" si="524"/>
        <v>75.823155393314877</v>
      </c>
      <c r="AK1043"/>
      <c r="AL1043"/>
      <c r="AM1043"/>
      <c r="AN1043"/>
    </row>
    <row r="1044" spans="1:40" x14ac:dyDescent="0.25">
      <c r="A1044"/>
      <c r="B1044">
        <f t="shared" si="490"/>
        <v>91000</v>
      </c>
      <c r="C1044" s="186" t="str">
        <f t="shared" si="493"/>
        <v>-9.22911169919379E-06+0.0269123324502885i</v>
      </c>
      <c r="D1044" s="158" t="str">
        <f t="shared" si="494"/>
        <v>-5.95707671352898+0.206327882118879i</v>
      </c>
      <c r="E1044" t="str">
        <f t="shared" si="495"/>
        <v>2870</v>
      </c>
      <c r="F1044" t="str">
        <f t="shared" si="496"/>
        <v>0.777000777000777</v>
      </c>
      <c r="G1044" t="str">
        <f t="shared" si="491"/>
        <v>0.777000777000777</v>
      </c>
      <c r="H1044" t="str">
        <f t="shared" si="497"/>
        <v>7.51433487651749+3.33425188614051i</v>
      </c>
      <c r="I1044" t="str">
        <f t="shared" si="498"/>
        <v>357.356164345839i</v>
      </c>
      <c r="J1044" t="str">
        <f t="shared" si="492"/>
        <v>-108.232404341705+77.2878476849922i</v>
      </c>
      <c r="K1044" t="str">
        <f t="shared" si="499"/>
        <v>1.56150001657206-2.18669436703726i</v>
      </c>
      <c r="L1044" t="str">
        <f t="shared" si="500"/>
        <v>0.100322892142935-0.118828869553622i</v>
      </c>
      <c r="M1044" t="str">
        <f t="shared" si="501"/>
        <v>1.661822908715-2.30552323659088i</v>
      </c>
      <c r="N1044" t="str">
        <f t="shared" si="502"/>
        <v>-0.403576784448926i</v>
      </c>
      <c r="O1044" t="str">
        <f t="shared" si="503"/>
        <v>0.919662239763309-0.392710280936894i</v>
      </c>
      <c r="P1044" t="str">
        <f t="shared" si="504"/>
        <v>0.080337760236691+0.392710280936894i</v>
      </c>
      <c r="Q1044" t="str">
        <f t="shared" si="505"/>
        <v>-0.080337760236691+0.010866503512032i</v>
      </c>
      <c r="R1044" t="str">
        <f t="shared" si="506"/>
        <v>-0.332728141087569-4.93324522967679i</v>
      </c>
      <c r="S1044" t="str">
        <f t="shared" si="507"/>
        <v>0.0416583134091489i</v>
      </c>
      <c r="T1044" t="str">
        <f t="shared" si="508"/>
        <v>0.205510675902064-0.0138608931814695i</v>
      </c>
      <c r="U1044" t="str">
        <f t="shared" si="509"/>
        <v>0.00005-0.00264993245241251i</v>
      </c>
      <c r="V1044" t="str">
        <f t="shared" si="510"/>
        <v>3.33333333333333E-06-0.00291492569765376i</v>
      </c>
      <c r="W1044" t="str">
        <f t="shared" si="511"/>
        <v>0.0000144736363639055-0.00138816862081165i</v>
      </c>
      <c r="X1044" t="str">
        <f t="shared" si="512"/>
        <v>0.0000508139865890793-0.00138645718436761i</v>
      </c>
      <c r="Y1044" t="str">
        <f t="shared" si="513"/>
        <v>0.009+0.0571769862953342i</v>
      </c>
      <c r="Z1044" t="str">
        <f t="shared" si="514"/>
        <v>-0.336978457365136-0.0674187036273748i</v>
      </c>
      <c r="AA1044" t="str">
        <f t="shared" si="515"/>
        <v>39.665481623018-244.503777281084i</v>
      </c>
      <c r="AB1044" t="str">
        <f t="shared" si="516"/>
        <v>1.41963952684658-0.0957491466146002i</v>
      </c>
      <c r="AC1044" t="str">
        <f t="shared" si="517"/>
        <v>3.13843760542726-3.43213004206173i</v>
      </c>
      <c r="AD1044" t="str">
        <f t="shared" si="518"/>
        <v>0.221184781796327+0.211374534478002i</v>
      </c>
      <c r="AE1044" t="str">
        <f t="shared" si="519"/>
        <v>-0.0602839094680236-0.0861406558054829i</v>
      </c>
      <c r="AF1044" t="str">
        <f t="shared" si="520"/>
        <v>-13.4714115900465-3.12792400402163i</v>
      </c>
      <c r="AG1044" t="str">
        <f t="shared" si="521"/>
        <v>1.2188480882547-0.165420395726447i</v>
      </c>
      <c r="AH1044" t="str">
        <f t="shared" si="522"/>
        <v>0.289683320949492+1.14609790959314i</v>
      </c>
      <c r="AI1044">
        <f t="shared" si="523"/>
        <v>1.4533840521661578</v>
      </c>
      <c r="AJ1044">
        <f t="shared" si="524"/>
        <v>75.815225375123049</v>
      </c>
      <c r="AK1044"/>
      <c r="AL1044"/>
      <c r="AM1044"/>
      <c r="AN1044"/>
    </row>
    <row r="1045" spans="1:40" x14ac:dyDescent="0.25">
      <c r="A1045"/>
      <c r="B1045">
        <f t="shared" si="490"/>
        <v>91100</v>
      </c>
      <c r="C1045" s="186" t="str">
        <f t="shared" si="493"/>
        <v>-0.0000092088613254448+0.0268827909287399i</v>
      </c>
      <c r="D1045" s="158" t="str">
        <f t="shared" si="494"/>
        <v>-5.95707655827612+0.206101397120339i</v>
      </c>
      <c r="E1045" t="str">
        <f t="shared" si="495"/>
        <v>2870</v>
      </c>
      <c r="F1045" t="str">
        <f t="shared" si="496"/>
        <v>0.777000777000777</v>
      </c>
      <c r="G1045" t="str">
        <f t="shared" si="491"/>
        <v>0.777000777000777</v>
      </c>
      <c r="H1045" t="str">
        <f t="shared" si="497"/>
        <v>7.51721144391659+3.33198785764602i</v>
      </c>
      <c r="I1045" t="str">
        <f t="shared" si="498"/>
        <v>357.748863427538i</v>
      </c>
      <c r="J1045" t="str">
        <f t="shared" si="492"/>
        <v>-108.472607467301+77.3727793857448i</v>
      </c>
      <c r="K1045" t="str">
        <f t="shared" si="499"/>
        <v>1.55918730422385-2.18589940495575i</v>
      </c>
      <c r="L1045" t="str">
        <f t="shared" si="500"/>
        <v>0.100194254484716-0.118806916598032i</v>
      </c>
      <c r="M1045" t="str">
        <f t="shared" si="501"/>
        <v>1.65938155870857-2.30470632155378i</v>
      </c>
      <c r="N1045" t="str">
        <f t="shared" si="502"/>
        <v>-0.404020275420848i</v>
      </c>
      <c r="O1045" t="str">
        <f t="shared" si="503"/>
        <v>0.919487985863308-0.393118104204115i</v>
      </c>
      <c r="P1045" t="str">
        <f t="shared" si="504"/>
        <v>0.080512014136692+0.393118104204115i</v>
      </c>
      <c r="Q1045" t="str">
        <f t="shared" si="505"/>
        <v>-0.080512014136692+0.010902171216733i</v>
      </c>
      <c r="R1045" t="str">
        <f t="shared" si="506"/>
        <v>-0.332726805945763-4.92778069292049i</v>
      </c>
      <c r="S1045" t="str">
        <f t="shared" si="507"/>
        <v>0.0417040917755326i</v>
      </c>
      <c r="T1045" t="str">
        <f t="shared" si="508"/>
        <v>0.205508618267254-0.0138760692513419i</v>
      </c>
      <c r="U1045" t="str">
        <f t="shared" si="509"/>
        <v>0.00005-0.00264702363523094i</v>
      </c>
      <c r="V1045" t="str">
        <f t="shared" si="510"/>
        <v>3.33333333333333E-06-0.00291172599875403i</v>
      </c>
      <c r="W1045" t="str">
        <f t="shared" si="511"/>
        <v>0.0000144736340718764-0.00138664507416867i</v>
      </c>
      <c r="X1045" t="str">
        <f t="shared" si="512"/>
        <v>0.0000507343053085091-0.00138493760258141i</v>
      </c>
      <c r="Y1045" t="str">
        <f t="shared" si="513"/>
        <v>0.009+0.057239818148406i</v>
      </c>
      <c r="Z1045" t="str">
        <f t="shared" si="514"/>
        <v>-0.336244601398882-0.0672016623524114i</v>
      </c>
      <c r="AA1045" t="str">
        <f t="shared" si="515"/>
        <v>39.5761421678357-244.236613149996i</v>
      </c>
      <c r="AB1045" t="str">
        <f t="shared" si="516"/>
        <v>1.41962531298788-0.0958539808211857i</v>
      </c>
      <c r="AC1045" t="str">
        <f t="shared" si="517"/>
        <v>3.13478478910329-3.43087776118441i</v>
      </c>
      <c r="AD1045" t="str">
        <f t="shared" si="518"/>
        <v>0.221276407608118+0.211599318531218i</v>
      </c>
      <c r="AE1045" t="str">
        <f t="shared" si="519"/>
        <v>-0.0601831715172331-0.08601927094644i</v>
      </c>
      <c r="AF1045" t="str">
        <f t="shared" si="520"/>
        <v>-13.4742880021927-3.12588646052568i</v>
      </c>
      <c r="AG1045" t="str">
        <f t="shared" si="521"/>
        <v>1.21878399423705-0.165323646658054i</v>
      </c>
      <c r="AH1045" t="str">
        <f t="shared" si="522"/>
        <v>0.289475373762106+1.14460915344521i</v>
      </c>
      <c r="AI1045">
        <f t="shared" si="523"/>
        <v>1.4423975185720936</v>
      </c>
      <c r="AJ1045">
        <f t="shared" si="524"/>
        <v>75.807304816677004</v>
      </c>
      <c r="AK1045"/>
      <c r="AL1045"/>
      <c r="AM1045"/>
      <c r="AN1045"/>
    </row>
    <row r="1046" spans="1:40" x14ac:dyDescent="0.25">
      <c r="A1046"/>
      <c r="B1046">
        <f t="shared" si="490"/>
        <v>91200</v>
      </c>
      <c r="C1046" s="186" t="str">
        <f t="shared" si="493"/>
        <v>-9.18867752822998E-06+0.026853314191207i</v>
      </c>
      <c r="D1046" s="158" t="str">
        <f t="shared" si="494"/>
        <v>-5.95707640353367+0.205875408799254i</v>
      </c>
      <c r="E1046" t="str">
        <f t="shared" si="495"/>
        <v>2870</v>
      </c>
      <c r="F1046" t="str">
        <f t="shared" si="496"/>
        <v>0.777000777000777</v>
      </c>
      <c r="G1046" t="str">
        <f t="shared" si="491"/>
        <v>0.777000777000777</v>
      </c>
      <c r="H1046" t="str">
        <f t="shared" si="497"/>
        <v>7.52008095472819+3.3297253734066i</v>
      </c>
      <c r="I1046" t="str">
        <f t="shared" si="498"/>
        <v>358.141562509236i</v>
      </c>
      <c r="J1046" t="str">
        <f t="shared" si="492"/>
        <v>-108.713074407423+77.4577110864976i</v>
      </c>
      <c r="K1046" t="str">
        <f t="shared" si="499"/>
        <v>1.55687890275704-2.18510319533929i</v>
      </c>
      <c r="L1046" t="str">
        <f t="shared" si="500"/>
        <v>0.10006580555188-0.118784852800329i</v>
      </c>
      <c r="M1046" t="str">
        <f t="shared" si="501"/>
        <v>1.65694470830892-2.30388804813962i</v>
      </c>
      <c r="N1046" t="str">
        <f t="shared" si="502"/>
        <v>-0.40446376639277i</v>
      </c>
      <c r="O1046" t="str">
        <f t="shared" si="503"/>
        <v>0.919313551114512-0.393525850151201i</v>
      </c>
      <c r="P1046" t="str">
        <f t="shared" si="504"/>
        <v>0.080686448885488+0.393525850151201i</v>
      </c>
      <c r="Q1046" t="str">
        <f t="shared" si="505"/>
        <v>-0.080686448885488+0.010937916241569i</v>
      </c>
      <c r="R1046" t="str">
        <f t="shared" si="506"/>
        <v>-0.332725469318558-4.92232808547207i</v>
      </c>
      <c r="S1046" t="str">
        <f t="shared" si="507"/>
        <v>0.0417498701419163i</v>
      </c>
      <c r="T1046" t="str">
        <f t="shared" si="508"/>
        <v>0.205506558364366-0.013891245136958i</v>
      </c>
      <c r="U1046" t="str">
        <f t="shared" si="509"/>
        <v>0.00005-0.00264412119703441i</v>
      </c>
      <c r="V1046" t="str">
        <f t="shared" si="510"/>
        <v>3.33333333333333E-06-0.00290853331673785i</v>
      </c>
      <c r="W1046" t="str">
        <f t="shared" si="511"/>
        <v>0.000014473631777331-0.00138512486889874i</v>
      </c>
      <c r="X1046" t="str">
        <f t="shared" si="512"/>
        <v>0.0000506548857447495-0.00138342134662831i</v>
      </c>
      <c r="Y1046" t="str">
        <f t="shared" si="513"/>
        <v>0.009+0.0573026500014778i</v>
      </c>
      <c r="Z1046" t="str">
        <f t="shared" si="514"/>
        <v>-0.335513130960773-0.0669855798889544i</v>
      </c>
      <c r="AA1046" t="str">
        <f t="shared" si="515"/>
        <v>39.4871064310246-243.970028833239i</v>
      </c>
      <c r="AB1046" t="str">
        <f t="shared" si="516"/>
        <v>1.41961108346161-0.095958813754954i</v>
      </c>
      <c r="AC1046" t="str">
        <f t="shared" si="517"/>
        <v>3.13113870847471-3.42962345686061i</v>
      </c>
      <c r="AD1046" t="str">
        <f t="shared" si="518"/>
        <v>0.221368129083016+0.211824060222678i</v>
      </c>
      <c r="AE1046" t="str">
        <f t="shared" si="519"/>
        <v>-0.0600827565751223-0.0858982261536927i</v>
      </c>
      <c r="AF1046" t="str">
        <f t="shared" si="520"/>
        <v>-13.4771573582619-3.12384996460735i</v>
      </c>
      <c r="AG1046" t="str">
        <f t="shared" si="521"/>
        <v>1.21872007041217-0.165227188040614i</v>
      </c>
      <c r="AH1046" t="str">
        <f t="shared" si="522"/>
        <v>0.289267746234595+1.14312413309122i</v>
      </c>
      <c r="AI1046">
        <f t="shared" si="523"/>
        <v>1.4314244928170037</v>
      </c>
      <c r="AJ1046">
        <f t="shared" si="524"/>
        <v>75.799393656675235</v>
      </c>
      <c r="AK1046"/>
      <c r="AL1046"/>
      <c r="AM1046"/>
      <c r="AN1046"/>
    </row>
    <row r="1047" spans="1:40" x14ac:dyDescent="0.25">
      <c r="A1047"/>
      <c r="B1047">
        <f t="shared" si="490"/>
        <v>91300</v>
      </c>
      <c r="C1047" s="186" t="str">
        <f t="shared" si="493"/>
        <v>-9.16856001602663E-06+0.026823902024818i</v>
      </c>
      <c r="D1047" s="158" t="str">
        <f t="shared" si="494"/>
        <v>-5.95707624929941+0.205649915523605i</v>
      </c>
      <c r="E1047" t="str">
        <f t="shared" si="495"/>
        <v>2870</v>
      </c>
      <c r="F1047" t="str">
        <f t="shared" si="496"/>
        <v>0.777000777000777</v>
      </c>
      <c r="G1047" t="str">
        <f t="shared" si="491"/>
        <v>0.777000777000777</v>
      </c>
      <c r="H1047" t="str">
        <f t="shared" si="497"/>
        <v>7.52294342972495+3.32746443840665i</v>
      </c>
      <c r="I1047" t="str">
        <f t="shared" si="498"/>
        <v>358.534261590935i</v>
      </c>
      <c r="J1047" t="str">
        <f t="shared" si="492"/>
        <v>-108.953805162071+77.5426427872503i</v>
      </c>
      <c r="K1047" t="str">
        <f t="shared" si="499"/>
        <v>1.55457480429122-2.18430574775896i</v>
      </c>
      <c r="L1047" t="str">
        <f t="shared" si="500"/>
        <v>0.0999375451608043-0.118762678679242i</v>
      </c>
      <c r="M1047" t="str">
        <f t="shared" si="501"/>
        <v>1.65451234945202-2.3030684264382i</v>
      </c>
      <c r="N1047" t="str">
        <f t="shared" si="502"/>
        <v>-0.404907257364692i</v>
      </c>
      <c r="O1047" t="str">
        <f t="shared" si="503"/>
        <v>0.91913893555123-0.393933518697955i</v>
      </c>
      <c r="P1047" t="str">
        <f t="shared" si="504"/>
        <v>0.0808610644487699+0.393933518697955i</v>
      </c>
      <c r="Q1047" t="str">
        <f t="shared" si="505"/>
        <v>-0.0808610644487699+0.010973738666737i</v>
      </c>
      <c r="R1047" t="str">
        <f t="shared" si="506"/>
        <v>-0.332724131205894-4.91688736813276i</v>
      </c>
      <c r="S1047" t="str">
        <f t="shared" si="507"/>
        <v>0.0417956485083i</v>
      </c>
      <c r="T1047" t="str">
        <f t="shared" si="508"/>
        <v>0.205504496193377-0.013906420838111i</v>
      </c>
      <c r="U1047" t="str">
        <f t="shared" si="509"/>
        <v>0.0000500000000000001-0.00264122511686242i</v>
      </c>
      <c r="V1047" t="str">
        <f t="shared" si="510"/>
        <v>3.33333333333333E-06-0.00290534762854865i</v>
      </c>
      <c r="W1047" t="str">
        <f t="shared" si="511"/>
        <v>0.0000144736294802691-0.00138360799402254i</v>
      </c>
      <c r="X1047" t="str">
        <f t="shared" si="512"/>
        <v>0.0000505757267530978-0.00138190840560996i</v>
      </c>
      <c r="Y1047" t="str">
        <f t="shared" si="513"/>
        <v>0.009+0.0573654818545496i</v>
      </c>
      <c r="Z1047" t="str">
        <f t="shared" si="514"/>
        <v>-0.334784035774588-0.0667704509044716i</v>
      </c>
      <c r="AA1047" t="str">
        <f t="shared" si="515"/>
        <v>39.3983730287033-243.704022463598i</v>
      </c>
      <c r="AB1047" t="str">
        <f t="shared" si="516"/>
        <v>1.41959683826761-0.0960636454144765i</v>
      </c>
      <c r="AC1047" t="str">
        <f t="shared" si="517"/>
        <v>3.12749935147417-3.42836714415726i</v>
      </c>
      <c r="AD1047" t="str">
        <f t="shared" si="518"/>
        <v>0.221459946206788+0.212048759528956i</v>
      </c>
      <c r="AE1047" t="str">
        <f t="shared" si="519"/>
        <v>-0.0599826632660494-0.0857775199616063i</v>
      </c>
      <c r="AF1047" t="str">
        <f t="shared" si="520"/>
        <v>-13.4800196790244-3.12181452288304i</v>
      </c>
      <c r="AG1047" t="str">
        <f t="shared" si="521"/>
        <v>1.21865631596244-0.165131018948634i</v>
      </c>
      <c r="AH1047" t="str">
        <f t="shared" si="522"/>
        <v>0.289060438517315+1.14164283476171i</v>
      </c>
      <c r="AI1047">
        <f t="shared" si="523"/>
        <v>1.4204649443365989</v>
      </c>
      <c r="AJ1047">
        <f t="shared" si="524"/>
        <v>75.791491834153376</v>
      </c>
      <c r="AK1047"/>
      <c r="AL1047"/>
      <c r="AM1047"/>
      <c r="AN1047"/>
    </row>
    <row r="1048" spans="1:40" x14ac:dyDescent="0.25">
      <c r="A1048"/>
      <c r="B1048">
        <f t="shared" si="490"/>
        <v>91400</v>
      </c>
      <c r="C1048" s="186" t="str">
        <f t="shared" si="493"/>
        <v>-9.14850849890599E-06+0.0267945542176327i</v>
      </c>
      <c r="D1048" s="158" t="str">
        <f t="shared" si="494"/>
        <v>-5.95707609557112+0.205424915668517i</v>
      </c>
      <c r="E1048" t="str">
        <f t="shared" si="495"/>
        <v>2870</v>
      </c>
      <c r="F1048" t="str">
        <f t="shared" si="496"/>
        <v>0.777000777000777</v>
      </c>
      <c r="G1048" t="str">
        <f t="shared" si="491"/>
        <v>0.777000777000777</v>
      </c>
      <c r="H1048" t="str">
        <f t="shared" si="497"/>
        <v>7.52579888961436+3.32520505757725i</v>
      </c>
      <c r="I1048" t="str">
        <f t="shared" si="498"/>
        <v>358.926960672634i</v>
      </c>
      <c r="J1048" t="str">
        <f t="shared" si="492"/>
        <v>-109.194799731244+77.6275744880031i</v>
      </c>
      <c r="K1048" t="str">
        <f t="shared" si="499"/>
        <v>1.55227500095067-2.18350707174061i</v>
      </c>
      <c r="L1048" t="str">
        <f t="shared" si="500"/>
        <v>0.0998094731272206-0.118740394751775i</v>
      </c>
      <c r="M1048" t="str">
        <f t="shared" si="501"/>
        <v>1.65208447407789-2.30224746649239i</v>
      </c>
      <c r="N1048" t="str">
        <f t="shared" si="502"/>
        <v>-0.405350748336614i</v>
      </c>
      <c r="O1048" t="str">
        <f t="shared" si="503"/>
        <v>0.918964139207806-0.394341109764195i</v>
      </c>
      <c r="P1048" t="str">
        <f t="shared" si="504"/>
        <v>0.081035860792194+0.394341109764195i</v>
      </c>
      <c r="Q1048" t="str">
        <f t="shared" si="505"/>
        <v>-0.081035860792194+0.011009638572419i</v>
      </c>
      <c r="R1048" t="str">
        <f t="shared" si="506"/>
        <v>-0.332722791607713-4.91145850187527i</v>
      </c>
      <c r="S1048" t="str">
        <f t="shared" si="507"/>
        <v>0.0418414268746837i</v>
      </c>
      <c r="T1048" t="str">
        <f t="shared" si="508"/>
        <v>0.205502431754258-0.0139215963545947i</v>
      </c>
      <c r="U1048" t="str">
        <f t="shared" si="509"/>
        <v>0.0000500000000000001-0.00263833537384616i</v>
      </c>
      <c r="V1048" t="str">
        <f t="shared" si="510"/>
        <v>3.33333333333333E-06-0.00290216891123077i</v>
      </c>
      <c r="W1048" t="str">
        <f t="shared" si="511"/>
        <v>0.0000144736271806909-0.0013820944386088i</v>
      </c>
      <c r="X1048" t="str">
        <f t="shared" si="512"/>
        <v>0.0000504968271951028-0.00138039876867555i</v>
      </c>
      <c r="Y1048" t="str">
        <f t="shared" si="513"/>
        <v>0.009+0.0574283137076214i</v>
      </c>
      <c r="Z1048" t="str">
        <f t="shared" si="514"/>
        <v>-0.334057305619023-0.0665562701021312i</v>
      </c>
      <c r="AA1048" t="str">
        <f t="shared" si="515"/>
        <v>39.309940584904-243.438592181744i</v>
      </c>
      <c r="AB1048" t="str">
        <f t="shared" si="516"/>
        <v>1.41958257740568-0.0961684757983289i</v>
      </c>
      <c r="AC1048" t="str">
        <f t="shared" si="517"/>
        <v>3.12386670604026-3.42710883807112i</v>
      </c>
      <c r="AD1048" t="str">
        <f t="shared" si="518"/>
        <v>0.221551858965186+0.212273416426558i</v>
      </c>
      <c r="AE1048" t="str">
        <f t="shared" si="519"/>
        <v>-0.0598828902216077-0.085657150912917i</v>
      </c>
      <c r="AF1048" t="str">
        <f t="shared" si="520"/>
        <v>-13.4828749851855-3.11978014190873i</v>
      </c>
      <c r="AG1048" t="str">
        <f t="shared" si="521"/>
        <v>1.21859273007489-0.165035138460387i</v>
      </c>
      <c r="AH1048" t="str">
        <f t="shared" si="522"/>
        <v>0.288853450752072+1.14016524475223i</v>
      </c>
      <c r="AI1048">
        <f t="shared" si="523"/>
        <v>1.4095188426594063</v>
      </c>
      <c r="AJ1048">
        <f t="shared" si="524"/>
        <v>75.783599288482606</v>
      </c>
      <c r="AK1048"/>
      <c r="AL1048"/>
      <c r="AM1048"/>
      <c r="AN1048"/>
    </row>
    <row r="1049" spans="1:40" x14ac:dyDescent="0.25">
      <c r="A1049"/>
      <c r="B1049">
        <f t="shared" si="490"/>
        <v>91500</v>
      </c>
      <c r="C1049" s="186" t="str">
        <f t="shared" si="493"/>
        <v>-9.12852268852268E-06+0.0267652705586373i</v>
      </c>
      <c r="D1049" s="158" t="str">
        <f t="shared" si="494"/>
        <v>-5.95707594234657+0.205200407616219i</v>
      </c>
      <c r="E1049" t="str">
        <f t="shared" si="495"/>
        <v>2870</v>
      </c>
      <c r="F1049" t="str">
        <f t="shared" si="496"/>
        <v>0.777000777000777</v>
      </c>
      <c r="G1049" t="str">
        <f t="shared" si="491"/>
        <v>0.777000777000777</v>
      </c>
      <c r="H1049" t="str">
        <f t="shared" si="497"/>
        <v>7.52864735503896+3.32294723579652i</v>
      </c>
      <c r="I1049" t="str">
        <f t="shared" si="498"/>
        <v>359.319659754333i</v>
      </c>
      <c r="J1049" t="str">
        <f t="shared" si="492"/>
        <v>-109.436058114943+77.7125061887558i</v>
      </c>
      <c r="K1049" t="str">
        <f t="shared" si="499"/>
        <v>1.54997948486444-2.18270717676503i</v>
      </c>
      <c r="L1049" t="str">
        <f t="shared" si="500"/>
        <v>0.0996815892662181-0.118718001533207i</v>
      </c>
      <c r="M1049" t="str">
        <f t="shared" si="501"/>
        <v>1.64966107413066-2.30142517829824i</v>
      </c>
      <c r="N1049" t="str">
        <f t="shared" si="502"/>
        <v>-0.405794239308536i</v>
      </c>
      <c r="O1049" t="str">
        <f t="shared" si="503"/>
        <v>0.918789162118619-0.394748623269753i</v>
      </c>
      <c r="P1049" t="str">
        <f t="shared" si="504"/>
        <v>0.0812108378813809+0.394748623269753i</v>
      </c>
      <c r="Q1049" t="str">
        <f t="shared" si="505"/>
        <v>-0.0812108378813809+0.011045616038783i</v>
      </c>
      <c r="R1049" t="str">
        <f t="shared" si="506"/>
        <v>-0.332721450523883-4.90604144784292i</v>
      </c>
      <c r="S1049" t="str">
        <f t="shared" si="507"/>
        <v>0.0418872052410674i</v>
      </c>
      <c r="T1049" t="str">
        <f t="shared" si="508"/>
        <v>0.20550036504698-0.0139367716861995i</v>
      </c>
      <c r="U1049" t="str">
        <f t="shared" si="509"/>
        <v>0.0000500000000000001-0.00263545194720807i</v>
      </c>
      <c r="V1049" t="str">
        <f t="shared" si="510"/>
        <v>3.33333333333333E-06-0.00289899714192888i</v>
      </c>
      <c r="W1049" t="str">
        <f t="shared" si="511"/>
        <v>0.0000144736248785961-0.00138058419177402i</v>
      </c>
      <c r="X1049" t="str">
        <f t="shared" si="512"/>
        <v>0.0000504181859385205-0.0013788924250215i</v>
      </c>
      <c r="Y1049" t="str">
        <f t="shared" si="513"/>
        <v>0.009+0.0574911455606932i</v>
      </c>
      <c r="Z1049" t="str">
        <f t="shared" si="514"/>
        <v>-0.333332930327326-0.0663430322205209i</v>
      </c>
      <c r="AA1049" t="str">
        <f t="shared" si="515"/>
        <v>39.2218077315191-243.173736136196i</v>
      </c>
      <c r="AB1049" t="str">
        <f t="shared" si="516"/>
        <v>1.41956830087562-0.0962733049050632i</v>
      </c>
      <c r="AC1049" t="str">
        <f t="shared" si="517"/>
        <v>3.12024076011782-3.425848553529i</v>
      </c>
      <c r="AD1049" t="str">
        <f t="shared" si="518"/>
        <v>0.221643867343949+0.212498030891931i</v>
      </c>
      <c r="AE1049" t="str">
        <f t="shared" si="519"/>
        <v>-0.0597834360805788-0.0855371175586743i</v>
      </c>
      <c r="AF1049" t="str">
        <f t="shared" si="520"/>
        <v>-13.4857232973855-3.1177468281803i</v>
      </c>
      <c r="AG1049" t="str">
        <f t="shared" si="521"/>
        <v>1.21852931194115-0.164939545657896i</v>
      </c>
      <c r="AH1049" t="str">
        <f t="shared" si="522"/>
        <v>0.288646783072185+1.13869134942296i</v>
      </c>
      <c r="AI1049">
        <f t="shared" si="523"/>
        <v>1.3985861574062983</v>
      </c>
      <c r="AJ1049">
        <f t="shared" si="524"/>
        <v>75.775715959369435</v>
      </c>
      <c r="AK1049"/>
      <c r="AL1049"/>
      <c r="AM1049"/>
      <c r="AN1049"/>
    </row>
    <row r="1050" spans="1:40" x14ac:dyDescent="0.25">
      <c r="A1050"/>
      <c r="B1050">
        <f t="shared" si="490"/>
        <v>91600</v>
      </c>
      <c r="C1050" s="186" t="str">
        <f t="shared" si="493"/>
        <v>-9.10860229810452E-06+0.0267360508377399i</v>
      </c>
      <c r="D1050" s="158" t="str">
        <f t="shared" si="494"/>
        <v>-5.95707578962358+0.204976389756006i</v>
      </c>
      <c r="E1050" t="str">
        <f t="shared" si="495"/>
        <v>2870</v>
      </c>
      <c r="F1050" t="str">
        <f t="shared" si="496"/>
        <v>0.777000777000777</v>
      </c>
      <c r="G1050" t="str">
        <f t="shared" si="491"/>
        <v>0.777000777000777</v>
      </c>
      <c r="H1050" t="str">
        <f t="shared" si="497"/>
        <v>7.53148884657655+3.32069097789006i</v>
      </c>
      <c r="I1050" t="str">
        <f t="shared" si="498"/>
        <v>359.712358836031i</v>
      </c>
      <c r="J1050" t="str">
        <f t="shared" si="492"/>
        <v>-109.677580313167+77.7974378895086i</v>
      </c>
      <c r="K1050" t="str">
        <f t="shared" si="499"/>
        <v>1.54768824816648-2.18190607226815i</v>
      </c>
      <c r="L1050" t="str">
        <f t="shared" si="500"/>
        <v>0.0995538933922528-0.118695499537102i</v>
      </c>
      <c r="M1050" t="str">
        <f t="shared" si="501"/>
        <v>1.64724214155873-2.30060157180525i</v>
      </c>
      <c r="N1050" t="str">
        <f t="shared" si="502"/>
        <v>-0.406237730280458i</v>
      </c>
      <c r="O1050" t="str">
        <f t="shared" si="503"/>
        <v>0.918614004318086-0.395156059134479i</v>
      </c>
      <c r="P1050" t="str">
        <f t="shared" si="504"/>
        <v>0.081385995681914+0.395156059134479i</v>
      </c>
      <c r="Q1050" t="str">
        <f t="shared" si="505"/>
        <v>-0.081385995681914+0.011081671145979i</v>
      </c>
      <c r="R1050" t="str">
        <f t="shared" si="506"/>
        <v>-0.332720107954406-4.90063616734884i</v>
      </c>
      <c r="S1050" t="str">
        <f t="shared" si="507"/>
        <v>0.0419329836074511i</v>
      </c>
      <c r="T1050" t="str">
        <f t="shared" si="508"/>
        <v>0.205498296071521-0.0139519468327215i</v>
      </c>
      <c r="U1050" t="str">
        <f t="shared" si="509"/>
        <v>0.0000500000000000001-0.00263257481626134i</v>
      </c>
      <c r="V1050" t="str">
        <f t="shared" si="510"/>
        <v>3.33333333333333E-06-0.00289583229788747i</v>
      </c>
      <c r="W1050" t="str">
        <f t="shared" si="511"/>
        <v>0.0000144736225739852-0.00137907724268227i</v>
      </c>
      <c r="X1050" t="str">
        <f t="shared" si="512"/>
        <v>0.0000503398018572785-0.00137738936389131i</v>
      </c>
      <c r="Y1050" t="str">
        <f t="shared" si="513"/>
        <v>0.009+0.057553977413765i</v>
      </c>
      <c r="Z1050" t="str">
        <f t="shared" si="514"/>
        <v>-0.332610899786976-0.0661307320333755i</v>
      </c>
      <c r="AA1050" t="str">
        <f t="shared" si="515"/>
        <v>39.1339731082464-242.909452483281i</v>
      </c>
      <c r="AB1050" t="str">
        <f t="shared" si="516"/>
        <v>1.41955400867728-0.0963781327332709i</v>
      </c>
      <c r="AC1050" t="str">
        <f t="shared" si="517"/>
        <v>3.11662150165802-3.42458630538838i</v>
      </c>
      <c r="AD1050" t="str">
        <f t="shared" si="518"/>
        <v>0.221735971328804+0.212722602901458i</v>
      </c>
      <c r="AE1050" t="str">
        <f t="shared" si="519"/>
        <v>-0.059684299488894-0.0854174184581868i</v>
      </c>
      <c r="AF1050" t="str">
        <f t="shared" si="520"/>
        <v>-13.4885646362001-3.11571458813405i</v>
      </c>
      <c r="AG1050" t="str">
        <f t="shared" si="521"/>
        <v>1.21846606075742-0.164844239626916i</v>
      </c>
      <c r="AH1050" t="str">
        <f t="shared" si="522"/>
        <v>0.288440435602644+1.13722113519841i</v>
      </c>
      <c r="AI1050">
        <f t="shared" si="523"/>
        <v>1.3876668582907143</v>
      </c>
      <c r="AJ1050">
        <f t="shared" si="524"/>
        <v>75.767841786851591</v>
      </c>
      <c r="AK1050"/>
      <c r="AL1050"/>
      <c r="AM1050"/>
      <c r="AN1050"/>
    </row>
    <row r="1051" spans="1:40" x14ac:dyDescent="0.25">
      <c r="A1051"/>
      <c r="B1051">
        <f t="shared" si="490"/>
        <v>91700</v>
      </c>
      <c r="C1051" s="186" t="str">
        <f t="shared" si="493"/>
        <v>-9.08874704244203E-06+0.0267068948457644i</v>
      </c>
      <c r="D1051" s="158" t="str">
        <f t="shared" si="494"/>
        <v>-5.95707563739995+0.204752860484194i</v>
      </c>
      <c r="E1051" t="str">
        <f t="shared" si="495"/>
        <v>2870</v>
      </c>
      <c r="F1051" t="str">
        <f t="shared" si="496"/>
        <v>0.777000777000777</v>
      </c>
      <c r="G1051" t="str">
        <f t="shared" si="491"/>
        <v>0.777000777000777</v>
      </c>
      <c r="H1051" t="str">
        <f t="shared" si="497"/>
        <v>7.53432338474028+3.31843628863125i</v>
      </c>
      <c r="I1051" t="str">
        <f t="shared" si="498"/>
        <v>360.10505791773i</v>
      </c>
      <c r="J1051" t="str">
        <f t="shared" si="492"/>
        <v>-109.919366325917+77.8823695902613i</v>
      </c>
      <c r="K1051" t="str">
        <f t="shared" si="499"/>
        <v>1.5454012829957-2.18110376764124i</v>
      </c>
      <c r="L1051" t="str">
        <f t="shared" si="500"/>
        <v>0.0994263853191537-0.118672889275305i</v>
      </c>
      <c r="M1051" t="str">
        <f t="shared" si="501"/>
        <v>1.64482766831485-2.29977665691655i</v>
      </c>
      <c r="N1051" t="str">
        <f t="shared" si="502"/>
        <v>-0.406681221252379i</v>
      </c>
      <c r="O1051" t="str">
        <f t="shared" si="503"/>
        <v>0.918438665840656-0.395563417278235i</v>
      </c>
      <c r="P1051" t="str">
        <f t="shared" si="504"/>
        <v>0.081561334159344+0.395563417278235i</v>
      </c>
      <c r="Q1051" t="str">
        <f t="shared" si="505"/>
        <v>-0.081561334159344+0.011117803974144i</v>
      </c>
      <c r="R1051" t="str">
        <f t="shared" si="506"/>
        <v>-0.332718763899198-4.8952426218747i</v>
      </c>
      <c r="S1051" t="str">
        <f t="shared" si="507"/>
        <v>0.0419787619738348i</v>
      </c>
      <c r="T1051" t="str">
        <f t="shared" si="508"/>
        <v>0.205496224827849-0.013967121793953i</v>
      </c>
      <c r="U1051" t="str">
        <f t="shared" si="509"/>
        <v>0.0000499999999999999-0.00262970396040936i</v>
      </c>
      <c r="V1051" t="str">
        <f t="shared" si="510"/>
        <v>3.33333333333333E-06-0.0028926743564503i</v>
      </c>
      <c r="W1051" t="str">
        <f t="shared" si="511"/>
        <v>0.0000144736202668576-0.00137757358054483i</v>
      </c>
      <c r="X1051" t="str">
        <f t="shared" si="512"/>
        <v>0.0000502616738314291-0.0013758895745752i</v>
      </c>
      <c r="Y1051" t="str">
        <f t="shared" si="513"/>
        <v>0.009+0.0576168092668368i</v>
      </c>
      <c r="Z1051" t="str">
        <f t="shared" si="514"/>
        <v>-0.331891203939315-0.0659193643492972i</v>
      </c>
      <c r="AA1051" t="str">
        <f t="shared" si="515"/>
        <v>39.0464353625358-242.645739387089i</v>
      </c>
      <c r="AB1051" t="str">
        <f t="shared" si="516"/>
        <v>1.41953970081043-0.0964829592815174i</v>
      </c>
      <c r="AC1051" t="str">
        <f t="shared" si="517"/>
        <v>3.11300891861852-3.42332210843727i</v>
      </c>
      <c r="AD1051" t="str">
        <f t="shared" si="518"/>
        <v>0.221828170905459+0.21294713243145i</v>
      </c>
      <c r="AE1051" t="str">
        <f t="shared" si="519"/>
        <v>-0.0595854790995821-0.0852980521789538i</v>
      </c>
      <c r="AF1051" t="str">
        <f t="shared" si="520"/>
        <v>-13.4913990221402-3.11368342814706i</v>
      </c>
      <c r="AG1051" t="str">
        <f t="shared" si="521"/>
        <v>1.21840297572446-0.16474921945691i</v>
      </c>
      <c r="AH1051" t="str">
        <f t="shared" si="522"/>
        <v>0.288234408460151+1.13575458856689i</v>
      </c>
      <c r="AI1051">
        <f t="shared" si="523"/>
        <v>1.3767609151170452</v>
      </c>
      <c r="AJ1051">
        <f t="shared" si="524"/>
        <v>75.759976711296886</v>
      </c>
      <c r="AK1051"/>
      <c r="AL1051"/>
      <c r="AM1051"/>
      <c r="AN1051"/>
    </row>
    <row r="1052" spans="1:40" x14ac:dyDescent="0.25">
      <c r="A1052"/>
      <c r="B1052">
        <f t="shared" si="490"/>
        <v>91800</v>
      </c>
      <c r="C1052" s="186" t="str">
        <f t="shared" si="493"/>
        <v>-9.06895663787829E-06+0.0266778023744465i</v>
      </c>
      <c r="D1052" s="158" t="str">
        <f t="shared" si="494"/>
        <v>-5.95707548567352+0.20452981820409i</v>
      </c>
      <c r="E1052" t="str">
        <f t="shared" si="495"/>
        <v>2870</v>
      </c>
      <c r="F1052" t="str">
        <f t="shared" si="496"/>
        <v>0.777000777000777</v>
      </c>
      <c r="G1052" t="str">
        <f t="shared" si="491"/>
        <v>0.777000777000777</v>
      </c>
      <c r="H1052" t="str">
        <f t="shared" si="497"/>
        <v>7.53715098997898+3.31618317274165i</v>
      </c>
      <c r="I1052" t="str">
        <f t="shared" si="498"/>
        <v>360.497756999429i</v>
      </c>
      <c r="J1052" t="str">
        <f t="shared" si="492"/>
        <v>-110.161416153193+77.9673012910141i</v>
      </c>
      <c r="K1052" t="str">
        <f t="shared" si="499"/>
        <v>1.54311858149609-2.18030027223102i</v>
      </c>
      <c r="L1052" t="str">
        <f t="shared" si="500"/>
        <v>0.0992990648601279-0.118650171257955i</v>
      </c>
      <c r="M1052" t="str">
        <f t="shared" si="501"/>
        <v>1.64241764635622-2.29895044348897i</v>
      </c>
      <c r="N1052" t="str">
        <f t="shared" si="502"/>
        <v>-0.407124712224301i</v>
      </c>
      <c r="O1052" t="str">
        <f t="shared" si="503"/>
        <v>0.918263146720817-0.395970697620902i</v>
      </c>
      <c r="P1052" t="str">
        <f t="shared" si="504"/>
        <v>0.081736853279183+0.395970697620902i</v>
      </c>
      <c r="Q1052" t="str">
        <f t="shared" si="505"/>
        <v>-0.081736853279183+0.011154014603399i</v>
      </c>
      <c r="R1052" t="str">
        <f t="shared" si="506"/>
        <v>-0.332717418358162-4.88986077307024i</v>
      </c>
      <c r="S1052" t="str">
        <f t="shared" si="507"/>
        <v>0.0420245403402183i</v>
      </c>
      <c r="T1052" t="str">
        <f t="shared" si="508"/>
        <v>0.205494151315941-0.0139822965696859i</v>
      </c>
      <c r="U1052" t="str">
        <f t="shared" si="509"/>
        <v>0.0000499999999999999-0.0026268393591453i</v>
      </c>
      <c r="V1052" t="str">
        <f t="shared" si="510"/>
        <v>3.33333333333333E-06-0.00288952329505982i</v>
      </c>
      <c r="W1052" t="str">
        <f t="shared" si="511"/>
        <v>0.0000144736179572138-0.00137607319462004i</v>
      </c>
      <c r="X1052" t="str">
        <f t="shared" si="512"/>
        <v>0.0000501838007471166-0.00137439304640991i</v>
      </c>
      <c r="Y1052" t="str">
        <f t="shared" si="513"/>
        <v>0.009+0.0576796411199086i</v>
      </c>
      <c r="Z1052" t="str">
        <f t="shared" si="514"/>
        <v>-0.331173832779222-0.0657089240114875i</v>
      </c>
      <c r="AA1052" t="str">
        <f t="shared" si="515"/>
        <v>38.959193149536-242.382595019439i</v>
      </c>
      <c r="AB1052" t="str">
        <f t="shared" si="516"/>
        <v>1.41952537727492-0.0965877845483649i</v>
      </c>
      <c r="AC1052" t="str">
        <f t="shared" si="517"/>
        <v>3.10940299896372-3.42205597739471i</v>
      </c>
      <c r="AD1052" t="str">
        <f t="shared" si="518"/>
        <v>0.221920466059617+0.213171619458164i</v>
      </c>
      <c r="AE1052" t="str">
        <f t="shared" si="519"/>
        <v>-0.0594869735727323-0.0851790172966191i</v>
      </c>
      <c r="AF1052" t="str">
        <f t="shared" si="520"/>
        <v>-13.4942264756525-3.11165335453756i</v>
      </c>
      <c r="AG1052" t="str">
        <f t="shared" si="521"/>
        <v>1.21834005604754-0.16465448424104i</v>
      </c>
      <c r="AH1052" t="str">
        <f t="shared" si="522"/>
        <v>0.288028701753258+1.13429169608034i</v>
      </c>
      <c r="AI1052">
        <f t="shared" si="523"/>
        <v>1.3658682977817307</v>
      </c>
      <c r="AJ1052">
        <f t="shared" si="524"/>
        <v>75.752120673401592</v>
      </c>
      <c r="AK1052"/>
      <c r="AL1052"/>
      <c r="AM1052"/>
      <c r="AN1052"/>
    </row>
    <row r="1053" spans="1:40" x14ac:dyDescent="0.25">
      <c r="A1053"/>
      <c r="B1053">
        <f t="shared" si="490"/>
        <v>91900</v>
      </c>
      <c r="C1053" s="186" t="str">
        <f t="shared" si="493"/>
        <v>-9.04923080229893E-06+0.0266487732164284i</v>
      </c>
      <c r="D1053" s="158" t="str">
        <f t="shared" si="494"/>
        <v>-5.95707533444211+0.204307261325951i</v>
      </c>
      <c r="E1053" t="str">
        <f t="shared" si="495"/>
        <v>2870</v>
      </c>
      <c r="F1053" t="str">
        <f t="shared" si="496"/>
        <v>0.777000777000777</v>
      </c>
      <c r="G1053" t="str">
        <f t="shared" si="491"/>
        <v>0.777000777000777</v>
      </c>
      <c r="H1053" t="str">
        <f t="shared" si="497"/>
        <v>7.5399716826771+3.31393163489137i</v>
      </c>
      <c r="I1053" t="str">
        <f t="shared" si="498"/>
        <v>360.890456081127i</v>
      </c>
      <c r="J1053" t="str">
        <f t="shared" si="492"/>
        <v>-110.403729794994+78.0522329917668i</v>
      </c>
      <c r="K1053" t="str">
        <f t="shared" si="499"/>
        <v>1.54084013581681-2.17949559533992i</v>
      </c>
      <c r="L1053" t="str">
        <f t="shared" si="500"/>
        <v>0.0991719318277716-0.118627345993481i</v>
      </c>
      <c r="M1053" t="str">
        <f t="shared" si="501"/>
        <v>1.64001206764458-2.2981229413334i</v>
      </c>
      <c r="N1053" t="str">
        <f t="shared" si="502"/>
        <v>-0.407568203196223i</v>
      </c>
      <c r="O1053" t="str">
        <f t="shared" si="503"/>
        <v>0.918087446993089-0.396377900082374i</v>
      </c>
      <c r="P1053" t="str">
        <f t="shared" si="504"/>
        <v>0.081912553006911+0.396377900082374i</v>
      </c>
      <c r="Q1053" t="str">
        <f t="shared" si="505"/>
        <v>-0.081912553006911+0.011190303113849i</v>
      </c>
      <c r="R1053" t="str">
        <f t="shared" si="506"/>
        <v>-0.332716071331304-4.88449058275187i</v>
      </c>
      <c r="S1053" t="str">
        <f t="shared" si="507"/>
        <v>0.042070318706602i</v>
      </c>
      <c r="T1053" t="str">
        <f t="shared" si="508"/>
        <v>0.205492075535767-0.0139974711597165i</v>
      </c>
      <c r="U1053" t="str">
        <f t="shared" si="509"/>
        <v>0.0000499999999999999-0.00262398099205156i</v>
      </c>
      <c r="V1053" t="str">
        <f t="shared" si="510"/>
        <v>3.33333333333333E-06-0.00288637909125672i</v>
      </c>
      <c r="W1053" t="str">
        <f t="shared" si="511"/>
        <v>0.0000144736156450535-0.00137457607421297i</v>
      </c>
      <c r="X1053" t="str">
        <f t="shared" si="512"/>
        <v>0.0000501061814965314-0.00137289976877844i</v>
      </c>
      <c r="Y1053" t="str">
        <f t="shared" si="513"/>
        <v>0.009+0.0577424729729804i</v>
      </c>
      <c r="Z1053" t="str">
        <f t="shared" si="514"/>
        <v>-0.330458776354767-0.0654994058974758i</v>
      </c>
      <c r="AA1053" t="str">
        <f t="shared" si="515"/>
        <v>38.8722451320419-242.120017559836i</v>
      </c>
      <c r="AB1053" t="str">
        <f t="shared" si="516"/>
        <v>1.41951103807054-0.0966926085324065i</v>
      </c>
      <c r="AC1053" t="str">
        <f t="shared" si="517"/>
        <v>3.10580373066468-3.42078792691108i</v>
      </c>
      <c r="AD1053" t="str">
        <f t="shared" si="518"/>
        <v>0.222012856776958+0.213396063957786i</v>
      </c>
      <c r="AE1053" t="str">
        <f t="shared" si="519"/>
        <v>-0.059388781575445-0.0850603123949056i</v>
      </c>
      <c r="AF1053" t="str">
        <f t="shared" si="520"/>
        <v>-13.4970470171192-3.10962437356542i</v>
      </c>
      <c r="AG1053" t="str">
        <f t="shared" si="521"/>
        <v>1.2182773009364-0.164560033076139i</v>
      </c>
      <c r="AH1053" t="str">
        <f t="shared" si="522"/>
        <v>0.287823315582428+1.13283244435383i</v>
      </c>
      <c r="AI1053">
        <f t="shared" si="523"/>
        <v>1.3549889762718621</v>
      </c>
      <c r="AJ1053">
        <f t="shared" si="524"/>
        <v>75.744273614188515</v>
      </c>
      <c r="AK1053"/>
      <c r="AL1053"/>
      <c r="AM1053"/>
      <c r="AN1053"/>
    </row>
    <row r="1054" spans="1:40" x14ac:dyDescent="0.25">
      <c r="A1054"/>
      <c r="B1054">
        <f t="shared" si="490"/>
        <v>92000</v>
      </c>
      <c r="C1054" s="186" t="str">
        <f t="shared" si="493"/>
        <v>-9.02956925512189E-06+0.0266198071652537i</v>
      </c>
      <c r="D1054" s="158" t="str">
        <f t="shared" si="494"/>
        <v>-5.95707518370358+0.204085188266945i</v>
      </c>
      <c r="E1054" t="str">
        <f t="shared" si="495"/>
        <v>2870</v>
      </c>
      <c r="F1054" t="str">
        <f t="shared" si="496"/>
        <v>0.777000777000777</v>
      </c>
      <c r="G1054" t="str">
        <f t="shared" si="491"/>
        <v>0.777000777000777</v>
      </c>
      <c r="H1054" t="str">
        <f t="shared" si="497"/>
        <v>7.54278548315515+3.31168167969942i</v>
      </c>
      <c r="I1054" t="str">
        <f t="shared" si="498"/>
        <v>361.283155162826i</v>
      </c>
      <c r="J1054" t="str">
        <f t="shared" si="492"/>
        <v>-110.646307251321+78.1371646925196i</v>
      </c>
      <c r="K1054" t="str">
        <f t="shared" si="499"/>
        <v>1.53856593811223-2.17868974622623i</v>
      </c>
      <c r="L1054" t="str">
        <f t="shared" si="500"/>
        <v>0.0990449860340703-0.118604413988609i</v>
      </c>
      <c r="M1054" t="str">
        <f t="shared" si="501"/>
        <v>1.6376109241463-2.29729416021484i</v>
      </c>
      <c r="N1054" t="str">
        <f t="shared" si="502"/>
        <v>-0.408011694168145i</v>
      </c>
      <c r="O1054" t="str">
        <f t="shared" si="503"/>
        <v>0.91791156669203-0.396785024582561i</v>
      </c>
      <c r="P1054" t="str">
        <f t="shared" si="504"/>
        <v>0.08208843330797+0.396785024582561i</v>
      </c>
      <c r="Q1054" t="str">
        <f t="shared" si="505"/>
        <v>-0.08208843330797+0.011226669585584i</v>
      </c>
      <c r="R1054" t="str">
        <f t="shared" si="506"/>
        <v>-0.332714722818566-4.87913201290221i</v>
      </c>
      <c r="S1054" t="str">
        <f t="shared" si="507"/>
        <v>0.0421160970729857i</v>
      </c>
      <c r="T1054" t="str">
        <f t="shared" si="508"/>
        <v>0.205489997487302-0.0140126455638383i</v>
      </c>
      <c r="U1054" t="str">
        <f t="shared" si="509"/>
        <v>0.0000499999999999999-0.00262112883879933i</v>
      </c>
      <c r="V1054" t="str">
        <f t="shared" si="510"/>
        <v>3.33333333333333E-06-0.00288324172267926i</v>
      </c>
      <c r="W1054" t="str">
        <f t="shared" si="511"/>
        <v>0.000014473613330377-0.00137308220867518i</v>
      </c>
      <c r="X1054" t="str">
        <f t="shared" si="512"/>
        <v>0.000050028814977874-0.00137140973110978i</v>
      </c>
      <c r="Y1054" t="str">
        <f t="shared" si="513"/>
        <v>0.009+0.0578053048260522i</v>
      </c>
      <c r="Z1054" t="str">
        <f t="shared" si="514"/>
        <v>-0.329746024766876-0.0652908049188527i</v>
      </c>
      <c r="AA1054" t="str">
        <f t="shared" si="515"/>
        <v>38.7855899804424-241.858005195433i</v>
      </c>
      <c r="AB1054" t="str">
        <f t="shared" si="516"/>
        <v>1.41949668319712-0.0967974312322156i</v>
      </c>
      <c r="AC1054" t="str">
        <f t="shared" si="517"/>
        <v>3.10221110169948-3.41951797156826i</v>
      </c>
      <c r="AD1054" t="str">
        <f t="shared" si="518"/>
        <v>0.222105343043155+0.213620465906445i</v>
      </c>
      <c r="AE1054" t="str">
        <f t="shared" si="519"/>
        <v>-0.0592909017817918-0.084941936065564i</v>
      </c>
      <c r="AF1054" t="str">
        <f t="shared" si="520"/>
        <v>-13.4998606668587-3.10759649143248i</v>
      </c>
      <c r="AG1054" t="str">
        <f t="shared" si="521"/>
        <v>1.21821470960526-0.164465865062703i</v>
      </c>
      <c r="AH1054" t="str">
        <f t="shared" si="522"/>
        <v>0.287618250040151+1.1313768200653i</v>
      </c>
      <c r="AI1054">
        <f t="shared" si="523"/>
        <v>1.3441229206655612</v>
      </c>
      <c r="AJ1054">
        <f t="shared" si="524"/>
        <v>75.736435475005194</v>
      </c>
      <c r="AK1054"/>
      <c r="AL1054"/>
      <c r="AM1054"/>
      <c r="AN1054"/>
    </row>
    <row r="1055" spans="1:40" x14ac:dyDescent="0.25">
      <c r="A1055"/>
      <c r="B1055">
        <f t="shared" si="490"/>
        <v>92100</v>
      </c>
      <c r="C1055" s="186" t="str">
        <f t="shared" si="493"/>
        <v>-9.00997171728753E-06+0.0265909040153629i</v>
      </c>
      <c r="D1055" s="158" t="str">
        <f t="shared" si="494"/>
        <v>-5.95707503345579+0.203863597451116i</v>
      </c>
      <c r="E1055" t="str">
        <f t="shared" si="495"/>
        <v>2870</v>
      </c>
      <c r="F1055" t="str">
        <f t="shared" si="496"/>
        <v>0.777000777000777</v>
      </c>
      <c r="G1055" t="str">
        <f t="shared" si="491"/>
        <v>0.777000777000777</v>
      </c>
      <c r="H1055" t="str">
        <f t="shared" si="497"/>
        <v>7.54559241166965+3.30943331173409i</v>
      </c>
      <c r="I1055" t="str">
        <f t="shared" si="498"/>
        <v>361.675854244525i</v>
      </c>
      <c r="J1055" t="str">
        <f t="shared" si="492"/>
        <v>-110.889148522174+78.2220963932723i</v>
      </c>
      <c r="K1055" t="str">
        <f t="shared" si="499"/>
        <v>1.53629598054206-2.17788273410427i</v>
      </c>
      <c r="L1055" t="str">
        <f t="shared" si="500"/>
        <v>0.0989182272904098-0.118581375748366i</v>
      </c>
      <c r="M1055" t="str">
        <f t="shared" si="501"/>
        <v>1.63521420783247-2.29646410985264i</v>
      </c>
      <c r="N1055" t="str">
        <f t="shared" si="502"/>
        <v>-0.408455185140067i</v>
      </c>
      <c r="O1055" t="str">
        <f t="shared" si="503"/>
        <v>0.917735505852233-0.397192071041387i</v>
      </c>
      <c r="P1055" t="str">
        <f t="shared" si="504"/>
        <v>0.082264494147767+0.397192071041387i</v>
      </c>
      <c r="Q1055" t="str">
        <f t="shared" si="505"/>
        <v>-0.082264494147767+0.01126311409868i</v>
      </c>
      <c r="R1055" t="str">
        <f t="shared" si="506"/>
        <v>-0.332713372819824-4.8737850256689i</v>
      </c>
      <c r="S1055" t="str">
        <f t="shared" si="507"/>
        <v>0.0421618754393694i</v>
      </c>
      <c r="T1055" t="str">
        <f t="shared" si="508"/>
        <v>0.205487917170516-0.0140278197818419i</v>
      </c>
      <c r="U1055" t="str">
        <f t="shared" si="509"/>
        <v>0.00005-0.00261828287914808i</v>
      </c>
      <c r="V1055" t="str">
        <f t="shared" si="510"/>
        <v>3.33333333333333E-06-0.00288011116706289i</v>
      </c>
      <c r="W1055" t="str">
        <f t="shared" si="511"/>
        <v>0.000014473611013184-0.00137159158740451i</v>
      </c>
      <c r="X1055" t="str">
        <f t="shared" si="512"/>
        <v>0.000049951700095316-0.0013699229228787i</v>
      </c>
      <c r="Y1055" t="str">
        <f t="shared" si="513"/>
        <v>0.009+0.057868136679124i</v>
      </c>
      <c r="Z1055" t="str">
        <f t="shared" si="514"/>
        <v>-0.329035568169004-0.0650831160210063i</v>
      </c>
      <c r="AA1055" t="str">
        <f t="shared" si="515"/>
        <v>38.6992263726678-241.596556120988i</v>
      </c>
      <c r="AB1055" t="str">
        <f t="shared" si="516"/>
        <v>1.41948231265445-0.0969022526463458i</v>
      </c>
      <c r="AC1055" t="str">
        <f t="shared" si="517"/>
        <v>3.09862510005324-3.41824612587984i</v>
      </c>
      <c r="AD1055" t="str">
        <f t="shared" si="518"/>
        <v>0.222197924843865+0.213844825280203i</v>
      </c>
      <c r="AE1055" t="str">
        <f t="shared" si="519"/>
        <v>-0.0591933328727714-0.084823886908313i</v>
      </c>
      <c r="AF1055" t="str">
        <f t="shared" si="520"/>
        <v>-13.5026674451254-3.10556971428297i</v>
      </c>
      <c r="AG1055" t="str">
        <f t="shared" si="521"/>
        <v>1.21815228127272-0.164371979304864i</v>
      </c>
      <c r="AH1055" t="str">
        <f t="shared" si="522"/>
        <v>0.287413505211042+1.12992480995516i</v>
      </c>
      <c r="AI1055">
        <f t="shared" si="523"/>
        <v>1.3332701011313444</v>
      </c>
      <c r="AJ1055">
        <f t="shared" si="524"/>
        <v>75.728606197521358</v>
      </c>
      <c r="AK1055"/>
      <c r="AL1055"/>
      <c r="AM1055"/>
      <c r="AN1055"/>
    </row>
    <row r="1056" spans="1:40" x14ac:dyDescent="0.25">
      <c r="A1056"/>
      <c r="B1056">
        <f t="shared" si="490"/>
        <v>92200</v>
      </c>
      <c r="C1056" s="186" t="str">
        <f t="shared" si="493"/>
        <v>-8.99043791124881E-06+0.026562063562088i</v>
      </c>
      <c r="D1056" s="158" t="str">
        <f t="shared" si="494"/>
        <v>-5.95707488369661+0.203642487309341i</v>
      </c>
      <c r="E1056" t="str">
        <f t="shared" si="495"/>
        <v>2870</v>
      </c>
      <c r="F1056" t="str">
        <f t="shared" si="496"/>
        <v>0.777000777000777</v>
      </c>
      <c r="G1056" t="str">
        <f t="shared" si="491"/>
        <v>0.777000777000777</v>
      </c>
      <c r="H1056" t="str">
        <f t="shared" si="497"/>
        <v>7.54839248841343+3.30718653551326i</v>
      </c>
      <c r="I1056" t="str">
        <f t="shared" si="498"/>
        <v>362.068553326224i</v>
      </c>
      <c r="J1056" t="str">
        <f t="shared" si="492"/>
        <v>-111.132253607552+78.307028094025i</v>
      </c>
      <c r="K1056" t="str">
        <f t="shared" si="499"/>
        <v>1.53403025527147-2.1770745681446i</v>
      </c>
      <c r="L1056" t="str">
        <f t="shared" si="500"/>
        <v>0.0987916554075809-0.118558231776084i</v>
      </c>
      <c r="M1056" t="str">
        <f t="shared" si="501"/>
        <v>1.63282191067905-2.29563279992068i</v>
      </c>
      <c r="N1056" t="str">
        <f t="shared" si="502"/>
        <v>-0.408898676111989i</v>
      </c>
      <c r="O1056" t="str">
        <f t="shared" si="503"/>
        <v>0.917559264508327-0.397599039378792i</v>
      </c>
      <c r="P1056" t="str">
        <f t="shared" si="504"/>
        <v>0.082440735491673+0.397599039378792i</v>
      </c>
      <c r="Q1056" t="str">
        <f t="shared" si="505"/>
        <v>-0.082440735491673+0.011299636733197i</v>
      </c>
      <c r="R1056" t="str">
        <f t="shared" si="506"/>
        <v>-0.332712021334983-4.86844958336385i</v>
      </c>
      <c r="S1056" t="str">
        <f t="shared" si="507"/>
        <v>0.0422076538057531i</v>
      </c>
      <c r="T1056" t="str">
        <f t="shared" si="508"/>
        <v>0.205485834585384-0.0140429938135193i</v>
      </c>
      <c r="U1056" t="str">
        <f t="shared" si="509"/>
        <v>0.00005-0.0026154430929451i</v>
      </c>
      <c r="V1056" t="str">
        <f t="shared" si="510"/>
        <v>3.33333333333333E-06-0.00287698740223961i</v>
      </c>
      <c r="W1056" t="str">
        <f t="shared" si="511"/>
        <v>0.0000144736086934747-0.00137010419984475i</v>
      </c>
      <c r="X1056" t="str">
        <f t="shared" si="512"/>
        <v>0.0000498748357589583-0.00136843933360544i</v>
      </c>
      <c r="Y1056" t="str">
        <f t="shared" si="513"/>
        <v>0.009+0.0579309685321958i</v>
      </c>
      <c r="Z1056" t="str">
        <f t="shared" si="514"/>
        <v>-0.328327396766785-0.0648763341828575i</v>
      </c>
      <c r="AA1056" t="str">
        <f t="shared" si="515"/>
        <v>38.6131529941393-241.335668538832i</v>
      </c>
      <c r="AB1056" t="str">
        <f t="shared" si="516"/>
        <v>1.41946792644235-0.0970070727733601i</v>
      </c>
      <c r="AC1056" t="str">
        <f t="shared" si="517"/>
        <v>3.09504571371841-3.41697240429163i</v>
      </c>
      <c r="AD1056" t="str">
        <f t="shared" si="518"/>
        <v>0.222290602164729+0.214069142055059i</v>
      </c>
      <c r="AE1056" t="str">
        <f t="shared" si="519"/>
        <v>-0.0590960735362648-0.0847061635307841i</v>
      </c>
      <c r="AF1056" t="str">
        <f t="shared" si="520"/>
        <v>-13.50546737211-3.10354404820392i</v>
      </c>
      <c r="AG1056" t="str">
        <f t="shared" si="521"/>
        <v>1.21809001516182-0.164278374910378i</v>
      </c>
      <c r="AH1056" t="str">
        <f t="shared" si="522"/>
        <v>0.287209081171905+1.12847640082586i</v>
      </c>
      <c r="AI1056">
        <f t="shared" si="523"/>
        <v>1.3224304879271682</v>
      </c>
      <c r="AJ1056">
        <f t="shared" si="524"/>
        <v>75.72078572372736</v>
      </c>
      <c r="AK1056"/>
      <c r="AL1056"/>
      <c r="AM1056"/>
      <c r="AN1056"/>
    </row>
    <row r="1057" spans="1:40" x14ac:dyDescent="0.25">
      <c r="A1057"/>
      <c r="B1057">
        <f t="shared" si="490"/>
        <v>92300</v>
      </c>
      <c r="C1057" s="186" t="str">
        <f t="shared" si="493"/>
        <v>-0.0000089709675609613+0.0265332856016481i</v>
      </c>
      <c r="D1057" s="158" t="str">
        <f t="shared" si="494"/>
        <v>-5.95707473442393+0.203421856279302i</v>
      </c>
      <c r="E1057" t="str">
        <f t="shared" si="495"/>
        <v>2870</v>
      </c>
      <c r="F1057" t="str">
        <f t="shared" si="496"/>
        <v>0.777000777000777</v>
      </c>
      <c r="G1057" t="str">
        <f t="shared" si="491"/>
        <v>0.777000777000777</v>
      </c>
      <c r="H1057" t="str">
        <f t="shared" si="497"/>
        <v>7.55118573351577+3.30494135550487i</v>
      </c>
      <c r="I1057" t="str">
        <f t="shared" si="498"/>
        <v>362.461252407922i</v>
      </c>
      <c r="J1057" t="str">
        <f t="shared" si="492"/>
        <v>-111.375622507456+78.3919597947778i</v>
      </c>
      <c r="K1057" t="str">
        <f t="shared" si="499"/>
        <v>1.53176875447105-2.17626525747413i</v>
      </c>
      <c r="L1057" t="str">
        <f t="shared" si="500"/>
        <v>0.0986652701957856-0.118534982573402i</v>
      </c>
      <c r="M1057" t="str">
        <f t="shared" si="501"/>
        <v>1.63043402466684-2.29480024004753i</v>
      </c>
      <c r="N1057" t="str">
        <f t="shared" si="502"/>
        <v>-0.409342167083911i</v>
      </c>
      <c r="O1057" t="str">
        <f t="shared" si="503"/>
        <v>0.917382842694975-0.398005929514733i</v>
      </c>
      <c r="P1057" t="str">
        <f t="shared" si="504"/>
        <v>0.0826171573050249+0.398005929514733i</v>
      </c>
      <c r="Q1057" t="str">
        <f t="shared" si="505"/>
        <v>-0.0826171573050249+0.011336237569178i</v>
      </c>
      <c r="R1057" t="str">
        <f t="shared" si="506"/>
        <v>-0.332710668364064-4.86312564846226i</v>
      </c>
      <c r="S1057" t="str">
        <f t="shared" si="507"/>
        <v>0.0422534321721368i</v>
      </c>
      <c r="T1057" t="str">
        <f t="shared" si="508"/>
        <v>0.205483749731879-0.0140581676586673i</v>
      </c>
      <c r="U1057" t="str">
        <f t="shared" si="509"/>
        <v>0.00005-0.00261260946012501i</v>
      </c>
      <c r="V1057" t="str">
        <f t="shared" si="510"/>
        <v>3.33333333333333E-06-0.00287387040613751i</v>
      </c>
      <c r="W1057" t="str">
        <f t="shared" si="511"/>
        <v>0.0000144736063712489-0.00136862003548549i</v>
      </c>
      <c r="X1057" t="str">
        <f t="shared" si="512"/>
        <v>0.000049798220884798-0.00136695895285555i</v>
      </c>
      <c r="Y1057" t="str">
        <f t="shared" si="513"/>
        <v>0.009+0.0579938003852676i</v>
      </c>
      <c r="Z1057" t="str">
        <f t="shared" si="514"/>
        <v>-0.327621500817731-0.0646704544166044i</v>
      </c>
      <c r="AA1057" t="str">
        <f t="shared" si="515"/>
        <v>38.5273685377176-241.075340658825i</v>
      </c>
      <c r="AB1057" t="str">
        <f t="shared" si="516"/>
        <v>1.41945352456064-0.097111891611855i</v>
      </c>
      <c r="AC1057" t="str">
        <f t="shared" si="517"/>
        <v>3.09147293069458-3.4156968211818i</v>
      </c>
      <c r="AD1057" t="str">
        <f t="shared" si="518"/>
        <v>0.222383374991378+0.214293416206957i</v>
      </c>
      <c r="AE1057" t="str">
        <f t="shared" si="519"/>
        <v>-0.0589991224669971-0.0845887645484725i</v>
      </c>
      <c r="AF1057" t="str">
        <f t="shared" si="520"/>
        <v>-13.5082604679397-3.10151949922557i</v>
      </c>
      <c r="AG1057" t="str">
        <f t="shared" si="521"/>
        <v>1.21802791049992-0.164185050990607i</v>
      </c>
      <c r="AH1057" t="str">
        <f t="shared" si="522"/>
        <v>0.287004977991848+1.12703157954181i</v>
      </c>
      <c r="AI1057">
        <f t="shared" si="523"/>
        <v>1.311604051402083</v>
      </c>
      <c r="AJ1057">
        <f t="shared" si="524"/>
        <v>75.71297399593459</v>
      </c>
      <c r="AK1057"/>
      <c r="AL1057"/>
      <c r="AM1057"/>
      <c r="AN1057"/>
    </row>
    <row r="1058" spans="1:40" x14ac:dyDescent="0.25">
      <c r="A1058"/>
      <c r="B1058">
        <f t="shared" si="490"/>
        <v>92400</v>
      </c>
      <c r="C1058" s="186" t="str">
        <f t="shared" si="493"/>
        <v>-8.95156039187349E-06+0.0265045699311445i</v>
      </c>
      <c r="D1058" s="158" t="str">
        <f t="shared" si="494"/>
        <v>-5.95707458563563+0.203201702805441i</v>
      </c>
      <c r="E1058" t="str">
        <f t="shared" si="495"/>
        <v>2870</v>
      </c>
      <c r="F1058" t="str">
        <f t="shared" si="496"/>
        <v>0.777000777000777</v>
      </c>
      <c r="G1058" t="str">
        <f t="shared" si="491"/>
        <v>0.777000777000777</v>
      </c>
      <c r="H1058" t="str">
        <f t="shared" si="497"/>
        <v>7.55397216704258+3.30269777612707i</v>
      </c>
      <c r="I1058" t="str">
        <f t="shared" si="498"/>
        <v>362.853951489621i</v>
      </c>
      <c r="J1058" t="str">
        <f t="shared" si="492"/>
        <v>-111.619255221886+78.4768914955305i</v>
      </c>
      <c r="K1058" t="str">
        <f t="shared" si="499"/>
        <v>1.52951147031705-2.17545481117642i</v>
      </c>
      <c r="L1058" t="str">
        <f t="shared" si="500"/>
        <v>0.0985390714646469-0.118511628640272i</v>
      </c>
      <c r="M1058" t="str">
        <f t="shared" si="501"/>
        <v>1.6280505417817-2.29396643981669i</v>
      </c>
      <c r="N1058" t="str">
        <f t="shared" si="502"/>
        <v>-0.409785658055833i</v>
      </c>
      <c r="O1058" t="str">
        <f t="shared" si="503"/>
        <v>0.917206240446877-0.398412741369181i</v>
      </c>
      <c r="P1058" t="str">
        <f t="shared" si="504"/>
        <v>0.082793759553123+0.398412741369181i</v>
      </c>
      <c r="Q1058" t="str">
        <f t="shared" si="505"/>
        <v>-0.082793759553123+0.011372916686652i</v>
      </c>
      <c r="R1058" t="str">
        <f t="shared" si="506"/>
        <v>-0.332709313906992-4.8578131836018i</v>
      </c>
      <c r="S1058" t="str">
        <f t="shared" si="507"/>
        <v>0.0422992105385205i</v>
      </c>
      <c r="T1058" t="str">
        <f t="shared" si="508"/>
        <v>0.205481662609973-0.0140733413170786i</v>
      </c>
      <c r="U1058" t="str">
        <f t="shared" si="509"/>
        <v>0.00005-0.00260978196070929i</v>
      </c>
      <c r="V1058" t="str">
        <f t="shared" si="510"/>
        <v>3.33333333333333E-06-0.00287076015678022i</v>
      </c>
      <c r="W1058" t="str">
        <f t="shared" si="511"/>
        <v>0.0000144736040465068-0.00136713908386177i</v>
      </c>
      <c r="X1058" t="str">
        <f t="shared" si="512"/>
        <v>0.0000497218543946837-0.00136548177023957i</v>
      </c>
      <c r="Y1058" t="str">
        <f t="shared" si="513"/>
        <v>0.009+0.0580566322383394i</v>
      </c>
      <c r="Z1058" t="str">
        <f t="shared" si="514"/>
        <v>-0.326917870630883-0.0644654717674587i</v>
      </c>
      <c r="AA1058" t="str">
        <f t="shared" si="515"/>
        <v>38.4418717036514-240.815570698317i</v>
      </c>
      <c r="AB1058" t="str">
        <f t="shared" si="516"/>
        <v>1.41943910700914-0.0972167091603984i</v>
      </c>
      <c r="AC1058" t="str">
        <f t="shared" si="517"/>
        <v>3.08790673898899-3.41441939086116i</v>
      </c>
      <c r="AD1058" t="str">
        <f t="shared" si="518"/>
        <v>0.222476243309427+0.214517647711775i</v>
      </c>
      <c r="AE1058" t="str">
        <f t="shared" si="519"/>
        <v>-0.0589024783664908-0.0844716885846734i</v>
      </c>
      <c r="AF1058" t="str">
        <f t="shared" si="520"/>
        <v>-13.5110467526782-3.09949607332163i</v>
      </c>
      <c r="AG1058" t="str">
        <f t="shared" si="521"/>
        <v>1.21796596651876-0.164092006660497i</v>
      </c>
      <c r="AH1058" t="str">
        <f t="shared" si="522"/>
        <v>0.286801195732363+1.12559033302864i</v>
      </c>
      <c r="AI1058">
        <f t="shared" si="523"/>
        <v>1.3007907619930672</v>
      </c>
      <c r="AJ1058">
        <f t="shared" si="524"/>
        <v>75.705170956769308</v>
      </c>
      <c r="AK1058"/>
      <c r="AL1058"/>
      <c r="AM1058"/>
      <c r="AN1058"/>
    </row>
    <row r="1059" spans="1:40" x14ac:dyDescent="0.25">
      <c r="A1059"/>
      <c r="B1059">
        <f t="shared" si="490"/>
        <v>92500</v>
      </c>
      <c r="C1059" s="186" t="str">
        <f t="shared" si="493"/>
        <v>-8.93221613091724E-06+0.026475916348556i</v>
      </c>
      <c r="D1059" s="158" t="str">
        <f t="shared" si="494"/>
        <v>-5.95707443732963+0.202982025338929i</v>
      </c>
      <c r="E1059" t="str">
        <f t="shared" si="495"/>
        <v>2870</v>
      </c>
      <c r="F1059" t="str">
        <f t="shared" si="496"/>
        <v>0.777000777000777</v>
      </c>
      <c r="G1059" t="str">
        <f t="shared" si="491"/>
        <v>0.777000777000777</v>
      </c>
      <c r="H1059" t="str">
        <f t="shared" si="497"/>
        <v>7.55675180899654+3.30045580174885i</v>
      </c>
      <c r="I1059" t="str">
        <f t="shared" si="498"/>
        <v>363.24665057132i</v>
      </c>
      <c r="J1059" t="str">
        <f t="shared" si="492"/>
        <v>-111.863151750841+78.5618231962833i</v>
      </c>
      <c r="K1059" t="str">
        <f t="shared" si="499"/>
        <v>1.52725839499139-2.17464323829172i</v>
      </c>
      <c r="L1059" t="str">
        <f t="shared" si="500"/>
        <v>0.0984130590232093-0.118488170474962i</v>
      </c>
      <c r="M1059" t="str">
        <f t="shared" si="501"/>
        <v>1.6256714540146-2.29313140876668i</v>
      </c>
      <c r="N1059" t="str">
        <f t="shared" si="502"/>
        <v>-0.410229149027755i</v>
      </c>
      <c r="O1059" t="str">
        <f t="shared" si="503"/>
        <v>0.917029457798767-0.398819474862122i</v>
      </c>
      <c r="P1059" t="str">
        <f t="shared" si="504"/>
        <v>0.082970542201233+0.398819474862122i</v>
      </c>
      <c r="Q1059" t="str">
        <f t="shared" si="505"/>
        <v>-0.082970542201233+0.011409674165633i</v>
      </c>
      <c r="R1059" t="str">
        <f t="shared" si="506"/>
        <v>-0.332707957963682-4.85251215158164i</v>
      </c>
      <c r="S1059" t="str">
        <f t="shared" si="507"/>
        <v>0.0423449889049042i</v>
      </c>
      <c r="T1059" t="str">
        <f t="shared" si="508"/>
        <v>0.205479573219637-0.0140885147885454i</v>
      </c>
      <c r="U1059" t="str">
        <f t="shared" si="509"/>
        <v>0.00005-0.00260696057480582i</v>
      </c>
      <c r="V1059" t="str">
        <f t="shared" si="510"/>
        <v>3.33333333333333E-06-0.0028676566322864i</v>
      </c>
      <c r="W1059" t="str">
        <f t="shared" si="511"/>
        <v>0.0000144736017192484-0.00136566133455392i</v>
      </c>
      <c r="X1059" t="str">
        <f t="shared" si="512"/>
        <v>0.0000496457352162832-0.00136400777541282i</v>
      </c>
      <c r="Y1059" t="str">
        <f t="shared" si="513"/>
        <v>0.009+0.0581194640914112i</v>
      </c>
      <c r="Z1059" t="str">
        <f t="shared" si="514"/>
        <v>-0.326216496566492-0.0642613813133953i</v>
      </c>
      <c r="AA1059" t="str">
        <f t="shared" si="515"/>
        <v>38.3566611995285-240.556356882114i</v>
      </c>
      <c r="AB1059" t="str">
        <f t="shared" si="516"/>
        <v>1.41942467378763-0.0973215254175548i</v>
      </c>
      <c r="AC1059" t="str">
        <f t="shared" si="517"/>
        <v>3.08434712661646-3.41314012757329i</v>
      </c>
      <c r="AD1059" t="str">
        <f t="shared" si="518"/>
        <v>0.222569207104478+0.214741836545324i</v>
      </c>
      <c r="AE1059" t="str">
        <f t="shared" si="519"/>
        <v>-0.058806139943027-0.0843549342704308i</v>
      </c>
      <c r="AF1059" t="str">
        <f t="shared" si="520"/>
        <v>-13.5138262463262-3.09747377640992i</v>
      </c>
      <c r="AG1059" t="str">
        <f t="shared" si="521"/>
        <v>1.21790418245434-0.163999241038567i</v>
      </c>
      <c r="AH1059" t="str">
        <f t="shared" si="522"/>
        <v>0.286597734447435+1.12415264827319i</v>
      </c>
      <c r="AI1059">
        <f t="shared" si="523"/>
        <v>1.2899905902271369</v>
      </c>
      <c r="AJ1059">
        <f t="shared" si="524"/>
        <v>75.697376549174024</v>
      </c>
      <c r="AK1059"/>
      <c r="AL1059"/>
      <c r="AM1059"/>
      <c r="AN1059"/>
    </row>
    <row r="1060" spans="1:40" x14ac:dyDescent="0.25">
      <c r="A1060"/>
      <c r="B1060">
        <f t="shared" si="490"/>
        <v>92600</v>
      </c>
      <c r="C1060" s="186" t="str">
        <f t="shared" si="493"/>
        <v>-8.91293450649796E-06+0.0264473246527338i</v>
      </c>
      <c r="D1060" s="158" t="str">
        <f t="shared" si="494"/>
        <v>-5.95707428950384+0.202762822337626i</v>
      </c>
      <c r="E1060" t="str">
        <f t="shared" si="495"/>
        <v>2870</v>
      </c>
      <c r="F1060" t="str">
        <f t="shared" si="496"/>
        <v>0.777000777000777</v>
      </c>
      <c r="G1060" t="str">
        <f t="shared" si="491"/>
        <v>0.777000777000777</v>
      </c>
      <c r="H1060" t="str">
        <f t="shared" si="497"/>
        <v>7.55952467931737+3.2982154366901i</v>
      </c>
      <c r="I1060" t="str">
        <f t="shared" si="498"/>
        <v>363.639349653019i</v>
      </c>
      <c r="J1060" t="str">
        <f t="shared" si="492"/>
        <v>-112.107312094322+78.6467548970359i</v>
      </c>
      <c r="K1060" t="str">
        <f t="shared" si="499"/>
        <v>1.52500952068168-2.17383054781726i</v>
      </c>
      <c r="L1060" t="str">
        <f t="shared" si="500"/>
        <v>0.0982872326799495-0.11846460857406i</v>
      </c>
      <c r="M1060" t="str">
        <f t="shared" si="501"/>
        <v>1.62329675336163-2.29229515639132i</v>
      </c>
      <c r="N1060" t="str">
        <f t="shared" si="502"/>
        <v>-0.410672639999677i</v>
      </c>
      <c r="O1060" t="str">
        <f t="shared" si="503"/>
        <v>0.916852494785417-0.399226129913558i</v>
      </c>
      <c r="P1060" t="str">
        <f t="shared" si="504"/>
        <v>0.083147505214583+0.399226129913558i</v>
      </c>
      <c r="Q1060" t="str">
        <f t="shared" si="505"/>
        <v>-0.083147505214583+0.011446510086119i</v>
      </c>
      <c r="R1060" t="str">
        <f t="shared" si="506"/>
        <v>-0.332706600534049-4.8472225153618i</v>
      </c>
      <c r="S1060" t="str">
        <f t="shared" si="507"/>
        <v>0.0423907672712879i</v>
      </c>
      <c r="T1060" t="str">
        <f t="shared" si="508"/>
        <v>0.205477481560849-0.0141036880728602i</v>
      </c>
      <c r="U1060" t="str">
        <f t="shared" si="509"/>
        <v>0.00005-0.0026041452826084i</v>
      </c>
      <c r="V1060" t="str">
        <f t="shared" si="510"/>
        <v>3.33333333333333E-06-0.00286455981086925i</v>
      </c>
      <c r="W1060" t="str">
        <f t="shared" si="511"/>
        <v>0.0000144735993894737-0.00136418677718727i</v>
      </c>
      <c r="X1060" t="str">
        <f t="shared" si="512"/>
        <v>0.0000495698622830436-0.00136253695807517i</v>
      </c>
      <c r="Y1060" t="str">
        <f t="shared" si="513"/>
        <v>0.009+0.058182295944483i</v>
      </c>
      <c r="Z1060" t="str">
        <f t="shared" si="514"/>
        <v>-0.325517369035709-0.0640581781648973i</v>
      </c>
      <c r="AA1060" t="str">
        <f t="shared" si="515"/>
        <v>38.2717357402252-240.297697442437i</v>
      </c>
      <c r="AB1060" t="str">
        <f t="shared" si="516"/>
        <v>1.41941022489596-0.097426340381891i</v>
      </c>
      <c r="AC1060" t="str">
        <f t="shared" si="517"/>
        <v>3.08079408159957-3.41185904549515i</v>
      </c>
      <c r="AD1060" t="str">
        <f t="shared" si="518"/>
        <v>0.222662266362118+0.214965982683367i</v>
      </c>
      <c r="AE1060" t="str">
        <f t="shared" si="519"/>
        <v>-0.0587101059116017-0.0842385002444899i</v>
      </c>
      <c r="AF1060" t="str">
        <f t="shared" si="520"/>
        <v>-13.5165989688212-3.09545261435247i</v>
      </c>
      <c r="AG1060" t="str">
        <f t="shared" si="521"/>
        <v>1.21784255754696-0.163906753246884i</v>
      </c>
      <c r="AH1060" t="str">
        <f t="shared" si="522"/>
        <v>0.286394594183588+1.12271851232302i</v>
      </c>
      <c r="AI1060">
        <f t="shared" si="523"/>
        <v>1.2792035067198886</v>
      </c>
      <c r="AJ1060">
        <f t="shared" si="524"/>
        <v>75.68959071640586</v>
      </c>
      <c r="AK1060"/>
      <c r="AL1060"/>
      <c r="AM1060"/>
      <c r="AN1060"/>
    </row>
    <row r="1061" spans="1:40" x14ac:dyDescent="0.25">
      <c r="A1061"/>
      <c r="B1061">
        <f t="shared" si="490"/>
        <v>92700</v>
      </c>
      <c r="C1061" s="186" t="str">
        <f t="shared" si="493"/>
        <v>-8.89371524848519E-06+0.0264187946433972i</v>
      </c>
      <c r="D1061" s="158" t="str">
        <f t="shared" si="494"/>
        <v>-5.95707414215619+0.202544092266045i</v>
      </c>
      <c r="E1061" t="str">
        <f t="shared" si="495"/>
        <v>2870</v>
      </c>
      <c r="F1061" t="str">
        <f t="shared" si="496"/>
        <v>0.777000777000777</v>
      </c>
      <c r="G1061" t="str">
        <f t="shared" si="491"/>
        <v>0.777000777000777</v>
      </c>
      <c r="H1061" t="str">
        <f t="shared" si="497"/>
        <v>7.56229079788185+3.29597668522219i</v>
      </c>
      <c r="I1061" t="str">
        <f t="shared" si="498"/>
        <v>364.032048734717i</v>
      </c>
      <c r="J1061" t="str">
        <f t="shared" si="492"/>
        <v>-112.351736252328+78.7316865977887i</v>
      </c>
      <c r="K1061" t="str">
        <f t="shared" si="499"/>
        <v>1.52276483958144-2.17301674870735i</v>
      </c>
      <c r="L1061" t="str">
        <f t="shared" si="500"/>
        <v>0.0981615922427809-0.118440943432477i</v>
      </c>
      <c r="M1061" t="str">
        <f t="shared" si="501"/>
        <v>1.62092643182422-2.29145769213983i</v>
      </c>
      <c r="N1061" t="str">
        <f t="shared" si="502"/>
        <v>-0.411116130971598i</v>
      </c>
      <c r="O1061" t="str">
        <f t="shared" si="503"/>
        <v>0.916675351441631-0.399632706443506i</v>
      </c>
      <c r="P1061" t="str">
        <f t="shared" si="504"/>
        <v>0.083324648558369+0.399632706443506i</v>
      </c>
      <c r="Q1061" t="str">
        <f t="shared" si="505"/>
        <v>-0.083324648558369+0.011483424528092i</v>
      </c>
      <c r="R1061" t="str">
        <f t="shared" si="506"/>
        <v>-0.332705241618097-4.84194423806191i</v>
      </c>
      <c r="S1061" t="str">
        <f t="shared" si="507"/>
        <v>0.0424365456376716i</v>
      </c>
      <c r="T1061" t="str">
        <f t="shared" si="508"/>
        <v>0.205475387633575-0.0141188611698189i</v>
      </c>
      <c r="U1061" t="str">
        <f t="shared" si="509"/>
        <v>0.0000500000000000001-0.00260133606439632i</v>
      </c>
      <c r="V1061" t="str">
        <f t="shared" si="510"/>
        <v>3.33333333333333E-06-0.00286146967083594i</v>
      </c>
      <c r="W1061" t="str">
        <f t="shared" si="511"/>
        <v>0.0000144735970571825-0.0013627154014319i</v>
      </c>
      <c r="X1061" t="str">
        <f t="shared" si="512"/>
        <v>0.000049494234534152-0.00136106930797078i</v>
      </c>
      <c r="Y1061" t="str">
        <f t="shared" si="513"/>
        <v>0.009+0.0582451277975548i</v>
      </c>
      <c r="Z1061" t="str">
        <f t="shared" si="514"/>
        <v>-0.324820478500249-0.0638558574647039i</v>
      </c>
      <c r="AA1061" t="str">
        <f t="shared" si="515"/>
        <v>38.1870940478565-240.039590618882i</v>
      </c>
      <c r="AB1061" t="str">
        <f t="shared" si="516"/>
        <v>1.41939576033391-0.0975311540519969i</v>
      </c>
      <c r="AC1061" t="str">
        <f t="shared" si="517"/>
        <v>3.07724759196875-3.410576158737i</v>
      </c>
      <c r="AD1061" t="str">
        <f t="shared" si="518"/>
        <v>0.222755421067922+0.215190086101595i</v>
      </c>
      <c r="AE1061" t="str">
        <f t="shared" si="519"/>
        <v>-0.058614374993886-0.0841223851532332i</v>
      </c>
      <c r="AF1061" t="str">
        <f t="shared" si="520"/>
        <v>-13.519364940038-3.09343259295615i</v>
      </c>
      <c r="AG1061" t="str">
        <f t="shared" si="521"/>
        <v>1.21778109104116-0.163814542411053i</v>
      </c>
      <c r="AH1061" t="str">
        <f t="shared" si="522"/>
        <v>0.286191774980018+1.12128791228607i</v>
      </c>
      <c r="AI1061">
        <f t="shared" si="523"/>
        <v>1.2684294821752597</v>
      </c>
      <c r="AJ1061">
        <f t="shared" si="524"/>
        <v>75.681813402032731</v>
      </c>
      <c r="AK1061"/>
      <c r="AL1061"/>
      <c r="AM1061"/>
      <c r="AN1061"/>
    </row>
    <row r="1062" spans="1:40" x14ac:dyDescent="0.25">
      <c r="A1062"/>
      <c r="B1062">
        <f t="shared" si="490"/>
        <v>92800</v>
      </c>
      <c r="C1062" s="186" t="str">
        <f t="shared" si="493"/>
        <v>-8.87455808820321E-06+0.0263903261211288i</v>
      </c>
      <c r="D1062" s="158" t="str">
        <f t="shared" si="494"/>
        <v>-5.95707399528463+0.202325833595321i</v>
      </c>
      <c r="E1062" t="str">
        <f t="shared" si="495"/>
        <v>2870</v>
      </c>
      <c r="F1062" t="str">
        <f t="shared" si="496"/>
        <v>0.777000777000777</v>
      </c>
      <c r="G1062" t="str">
        <f t="shared" si="491"/>
        <v>0.777000777000777</v>
      </c>
      <c r="H1062" t="str">
        <f t="shared" si="497"/>
        <v>7.5650501845042+3.29373955156816i</v>
      </c>
      <c r="I1062" t="str">
        <f t="shared" si="498"/>
        <v>364.424747816416i</v>
      </c>
      <c r="J1062" t="str">
        <f t="shared" si="492"/>
        <v>-112.596424224861+78.8166182985414i</v>
      </c>
      <c r="K1062" t="str">
        <f t="shared" si="499"/>
        <v>1.52052434389005-2.17220184987359i</v>
      </c>
      <c r="L1062" t="str">
        <f t="shared" si="500"/>
        <v>0.0980361375190598-0.118417175543452i</v>
      </c>
      <c r="M1062" t="str">
        <f t="shared" si="501"/>
        <v>1.61856048140911-2.29061902541704i</v>
      </c>
      <c r="N1062" t="str">
        <f t="shared" si="502"/>
        <v>-0.41155962194352i</v>
      </c>
      <c r="O1062" t="str">
        <f t="shared" si="503"/>
        <v>0.916498027802252-0.400039204372i</v>
      </c>
      <c r="P1062" t="str">
        <f t="shared" si="504"/>
        <v>0.083501972197748+0.400039204372i</v>
      </c>
      <c r="Q1062" t="str">
        <f t="shared" si="505"/>
        <v>-0.083501972197748+0.01152041757152i</v>
      </c>
      <c r="R1062" t="str">
        <f t="shared" si="506"/>
        <v>-0.332703881215686-4.83667728296078i</v>
      </c>
      <c r="S1062" t="str">
        <f t="shared" si="507"/>
        <v>0.0424823240040551i</v>
      </c>
      <c r="T1062" t="str">
        <f t="shared" si="508"/>
        <v>0.205473291437793-0.0141340340792114i</v>
      </c>
      <c r="U1062" t="str">
        <f t="shared" si="509"/>
        <v>0.0000500000000000001-0.00259853290053382i</v>
      </c>
      <c r="V1062" t="str">
        <f t="shared" si="510"/>
        <v>3.33333333333333E-06-0.0028583861905872i</v>
      </c>
      <c r="W1062" t="str">
        <f t="shared" si="511"/>
        <v>0.0000144735947223749-0.00136124719700244i</v>
      </c>
      <c r="X1062" t="str">
        <f t="shared" si="512"/>
        <v>0.0000494188509145026-0.00135960481488787i</v>
      </c>
      <c r="Y1062" t="str">
        <f t="shared" si="513"/>
        <v>0.009+0.0583079596506266i</v>
      </c>
      <c r="Z1062" t="str">
        <f t="shared" si="514"/>
        <v>-0.324125815472085-0.0636544143875641i</v>
      </c>
      <c r="AA1062" t="str">
        <f t="shared" si="515"/>
        <v>38.1027348517279-239.78203465839i</v>
      </c>
      <c r="AB1062" t="str">
        <f t="shared" si="516"/>
        <v>1.41938128010131-0.0976359664264213i</v>
      </c>
      <c r="AC1062" t="str">
        <f t="shared" si="517"/>
        <v>3.07370764576251-3.40929148134285i</v>
      </c>
      <c r="AD1062" t="str">
        <f t="shared" si="518"/>
        <v>0.222848671207451+0.215414146775647i</v>
      </c>
      <c r="AE1062" t="str">
        <f t="shared" si="519"/>
        <v>-0.058518945918185-0.0840065876506371i</v>
      </c>
      <c r="AF1062" t="str">
        <f t="shared" si="520"/>
        <v>-13.5221241797888-3.09141371797284i</v>
      </c>
      <c r="AG1062" t="str">
        <f t="shared" si="521"/>
        <v>1.2177197821857-0.163722607660198i</v>
      </c>
      <c r="AH1062" t="str">
        <f t="shared" si="522"/>
        <v>0.285989276868665+1.11986083533038i</v>
      </c>
      <c r="AI1062">
        <f t="shared" si="523"/>
        <v>1.2576684873856099</v>
      </c>
      <c r="AJ1062">
        <f t="shared" si="524"/>
        <v>75.67404454993283</v>
      </c>
      <c r="AK1062"/>
      <c r="AL1062"/>
      <c r="AM1062"/>
      <c r="AN1062"/>
    </row>
    <row r="1063" spans="1:40" x14ac:dyDescent="0.25">
      <c r="A1063"/>
      <c r="B1063">
        <f t="shared" si="490"/>
        <v>92900</v>
      </c>
      <c r="C1063" s="186" t="str">
        <f t="shared" si="493"/>
        <v>-8.85546275842148E-06+0.0263619188873699i</v>
      </c>
      <c r="D1063" s="158" t="str">
        <f t="shared" si="494"/>
        <v>-5.9570738488871+0.202108044803169i</v>
      </c>
      <c r="E1063" t="str">
        <f t="shared" si="495"/>
        <v>2870</v>
      </c>
      <c r="F1063" t="str">
        <f t="shared" si="496"/>
        <v>0.777000777000777</v>
      </c>
      <c r="G1063" t="str">
        <f t="shared" si="491"/>
        <v>0.777000777000777</v>
      </c>
      <c r="H1063" t="str">
        <f t="shared" si="497"/>
        <v>7.567802858936+3.29150403990318i</v>
      </c>
      <c r="I1063" t="str">
        <f t="shared" si="498"/>
        <v>364.817446898115i</v>
      </c>
      <c r="J1063" t="str">
        <f t="shared" si="492"/>
        <v>-112.841376011918+78.9015499992941i</v>
      </c>
      <c r="K1063" t="str">
        <f t="shared" si="499"/>
        <v>1.51828802581295-2.17138586018506i</v>
      </c>
      <c r="L1063" t="str">
        <f t="shared" si="500"/>
        <v>0.0979108683155946-0.118393305398556i</v>
      </c>
      <c r="M1063" t="str">
        <f t="shared" si="501"/>
        <v>1.61619889412854-2.28977916558362i</v>
      </c>
      <c r="N1063" t="str">
        <f t="shared" si="502"/>
        <v>-0.412003112915442i</v>
      </c>
      <c r="O1063" t="str">
        <f t="shared" si="503"/>
        <v>0.916320523902155-0.400445623619087i</v>
      </c>
      <c r="P1063" t="str">
        <f t="shared" si="504"/>
        <v>0.083679476097845+0.400445623619087i</v>
      </c>
      <c r="Q1063" t="str">
        <f t="shared" si="505"/>
        <v>-0.083679476097845+0.011557489296355i</v>
      </c>
      <c r="R1063" t="str">
        <f t="shared" si="506"/>
        <v>-0.332702519326767-4.83142161349512i</v>
      </c>
      <c r="S1063" t="str">
        <f t="shared" si="507"/>
        <v>0.0425281023704388i</v>
      </c>
      <c r="T1063" t="str">
        <f t="shared" si="508"/>
        <v>0.205471192973471-0.0141492068008316i</v>
      </c>
      <c r="U1063" t="str">
        <f t="shared" si="509"/>
        <v>0.0000500000000000001-0.00259573577146974i</v>
      </c>
      <c r="V1063" t="str">
        <f t="shared" si="510"/>
        <v>3.33333333333333E-06-0.00285530934861671i</v>
      </c>
      <c r="W1063" t="str">
        <f t="shared" si="511"/>
        <v>0.0000144735923850512-0.00135978215365778i</v>
      </c>
      <c r="X1063" t="str">
        <f t="shared" si="512"/>
        <v>0.0000493437103746564-0.00135814346865846i</v>
      </c>
      <c r="Y1063" t="str">
        <f t="shared" si="513"/>
        <v>0.009+0.0583707915036984i</v>
      </c>
      <c r="Z1063" t="str">
        <f t="shared" si="514"/>
        <v>-0.32343337051312-0.0634538441399871i</v>
      </c>
      <c r="AA1063" t="str">
        <f t="shared" si="515"/>
        <v>38.0186568882859-239.525027815199i</v>
      </c>
      <c r="AB1063" t="str">
        <f t="shared" si="516"/>
        <v>1.41936678419795-0.0977407775037404i</v>
      </c>
      <c r="AC1063" t="str">
        <f t="shared" si="517"/>
        <v>3.0701742310275-3.4080050272907i</v>
      </c>
      <c r="AD1063" t="str">
        <f t="shared" si="518"/>
        <v>0.222942016766249+0.215638164681095i</v>
      </c>
      <c r="AE1063" t="str">
        <f t="shared" si="519"/>
        <v>-0.0584238174193932-0.0838911063982096i</v>
      </c>
      <c r="AF1063" t="str">
        <f t="shared" si="520"/>
        <v>-13.5248767078231-3.08939599510001i</v>
      </c>
      <c r="AG1063" t="str">
        <f t="shared" si="521"/>
        <v>1.21765863023353-0.163630948126937i</v>
      </c>
      <c r="AH1063" t="str">
        <f t="shared" si="522"/>
        <v>0.28578709987427+1.11843726868364i</v>
      </c>
      <c r="AI1063">
        <f t="shared" si="523"/>
        <v>1.2469204932304963</v>
      </c>
      <c r="AJ1063">
        <f t="shared" si="524"/>
        <v>75.66628410429297</v>
      </c>
      <c r="AK1063"/>
      <c r="AL1063"/>
      <c r="AM1063"/>
      <c r="AN1063"/>
    </row>
    <row r="1064" spans="1:40" x14ac:dyDescent="0.25">
      <c r="A1064"/>
      <c r="B1064">
        <f t="shared" si="490"/>
        <v>93000</v>
      </c>
      <c r="C1064" s="186" t="str">
        <f t="shared" si="493"/>
        <v>-8.83642899334542E-06+0.0263335727444155i</v>
      </c>
      <c r="D1064" s="158" t="str">
        <f t="shared" si="494"/>
        <v>-5.95707370296157+0.201890724373852i</v>
      </c>
      <c r="E1064" t="str">
        <f t="shared" si="495"/>
        <v>2870</v>
      </c>
      <c r="F1064" t="str">
        <f t="shared" si="496"/>
        <v>0.777000777000777</v>
      </c>
      <c r="G1064" t="str">
        <f t="shared" si="491"/>
        <v>0.777000777000777</v>
      </c>
      <c r="H1064" t="str">
        <f t="shared" si="497"/>
        <v>7.57054884086661+3.28927015435477i</v>
      </c>
      <c r="I1064" t="str">
        <f t="shared" si="498"/>
        <v>365.210145979813i</v>
      </c>
      <c r="J1064" t="str">
        <f t="shared" si="492"/>
        <v>-113.086591613502+78.9864817000469i</v>
      </c>
      <c r="K1064" t="str">
        <f t="shared" si="499"/>
        <v>1.51605587756159-2.17056878846846i</v>
      </c>
      <c r="L1064" t="str">
        <f t="shared" si="500"/>
        <v>0.0977857844386467-0.118369333487694i</v>
      </c>
      <c r="M1064" t="str">
        <f t="shared" si="501"/>
        <v>1.61384166200024-2.28893812195615i</v>
      </c>
      <c r="N1064" t="str">
        <f t="shared" si="502"/>
        <v>-0.412446603887364i</v>
      </c>
      <c r="O1064" t="str">
        <f t="shared" si="503"/>
        <v>0.916142839776254-0.400851964104832i</v>
      </c>
      <c r="P1064" t="str">
        <f t="shared" si="504"/>
        <v>0.083857160223746+0.400851964104832i</v>
      </c>
      <c r="Q1064" t="str">
        <f t="shared" si="505"/>
        <v>-0.083857160223746+0.011594639782532i</v>
      </c>
      <c r="R1064" t="str">
        <f t="shared" si="506"/>
        <v>-0.332701155951317-4.82617719325913i</v>
      </c>
      <c r="S1064" t="str">
        <f t="shared" si="507"/>
        <v>0.0425738807368225i</v>
      </c>
      <c r="T1064" t="str">
        <f t="shared" si="508"/>
        <v>0.205469092240587-0.0141643793344744i</v>
      </c>
      <c r="U1064" t="str">
        <f t="shared" si="509"/>
        <v>0.0000500000000000001-0.00259294465773697i</v>
      </c>
      <c r="V1064" t="str">
        <f t="shared" si="510"/>
        <v>3.33333333333333E-06-0.00285223912351067i</v>
      </c>
      <c r="W1064" t="str">
        <f t="shared" si="511"/>
        <v>0.0000144735900452109-0.00135832026120088i</v>
      </c>
      <c r="X1064" t="str">
        <f t="shared" si="512"/>
        <v>0.0000492688118708067-0.00135668525915821i</v>
      </c>
      <c r="Y1064" t="str">
        <f t="shared" si="513"/>
        <v>0.009+0.0584336233567702i</v>
      </c>
      <c r="Z1064" t="str">
        <f t="shared" si="514"/>
        <v>-0.322743134234899-0.0632541419600021i</v>
      </c>
      <c r="AA1064" t="str">
        <f t="shared" si="515"/>
        <v>37.9348589010702-239.268568350817i</v>
      </c>
      <c r="AB1064" t="str">
        <f t="shared" si="516"/>
        <v>1.41935227262368-0.0978455872825375i</v>
      </c>
      <c r="AC1064" t="str">
        <f t="shared" si="517"/>
        <v>3.06664733581863-3.40671681049288i</v>
      </c>
      <c r="AD1064" t="str">
        <f t="shared" si="518"/>
        <v>0.223035457729851+0.21586213979346i</v>
      </c>
      <c r="AE1064" t="str">
        <f t="shared" si="519"/>
        <v>-0.0583289882389622-0.0837759400649514i</v>
      </c>
      <c r="AF1064" t="str">
        <f t="shared" si="520"/>
        <v>-13.5276225438282-3.08737942998092i</v>
      </c>
      <c r="AG1064" t="str">
        <f t="shared" si="521"/>
        <v>1.21759763444176-0.16353956294738i</v>
      </c>
      <c r="AH1064" t="str">
        <f t="shared" si="522"/>
        <v>0.285585244014505+1.11701719963305i</v>
      </c>
      <c r="AI1064">
        <f t="shared" si="523"/>
        <v>1.2361854706778814</v>
      </c>
      <c r="AJ1064">
        <f t="shared" si="524"/>
        <v>75.658532009606944</v>
      </c>
      <c r="AK1064"/>
      <c r="AL1064"/>
      <c r="AM1064"/>
      <c r="AN1064"/>
    </row>
    <row r="1065" spans="1:40" x14ac:dyDescent="0.25">
      <c r="A1065"/>
      <c r="B1065">
        <f t="shared" si="490"/>
        <v>93100</v>
      </c>
      <c r="C1065" s="186" t="str">
        <f t="shared" si="493"/>
        <v>-8.81745652860722E-06+0.0263052874954105i</v>
      </c>
      <c r="D1065" s="158" t="str">
        <f t="shared" si="494"/>
        <v>-5.95707355750601+0.201673870798147i</v>
      </c>
      <c r="E1065" t="str">
        <f t="shared" si="495"/>
        <v>2870</v>
      </c>
      <c r="F1065" t="str">
        <f t="shared" si="496"/>
        <v>0.777000777000777</v>
      </c>
      <c r="G1065" t="str">
        <f t="shared" si="491"/>
        <v>0.777000777000777</v>
      </c>
      <c r="H1065" t="str">
        <f t="shared" si="497"/>
        <v>7.57328814992318+3.28703789900326i</v>
      </c>
      <c r="I1065" t="str">
        <f t="shared" si="498"/>
        <v>365.602845061512i</v>
      </c>
      <c r="J1065" t="str">
        <f t="shared" si="492"/>
        <v>-113.332071029611+79.0714134007996i</v>
      </c>
      <c r="K1065" t="str">
        <f t="shared" si="499"/>
        <v>1.51382789135364-2.16975064350831i</v>
      </c>
      <c r="L1065" t="str">
        <f t="shared" si="500"/>
        <v>0.0976608856939403-0.118345260299111i</v>
      </c>
      <c r="M1065" t="str">
        <f t="shared" si="501"/>
        <v>1.61148877704758-2.28809590380742i</v>
      </c>
      <c r="N1065" t="str">
        <f t="shared" si="502"/>
        <v>-0.412890094859286i</v>
      </c>
      <c r="O1065" t="str">
        <f t="shared" si="503"/>
        <v>0.915964975459495-0.401258225749313i</v>
      </c>
      <c r="P1065" t="str">
        <f t="shared" si="504"/>
        <v>0.084035024540505+0.401258225749313i</v>
      </c>
      <c r="Q1065" t="str">
        <f t="shared" si="505"/>
        <v>-0.084035024540505+0.011631869109973i</v>
      </c>
      <c r="R1065" t="str">
        <f t="shared" si="506"/>
        <v>-0.33269979108923-4.82094398600319i</v>
      </c>
      <c r="S1065" t="str">
        <f t="shared" si="507"/>
        <v>0.0426196591032062i</v>
      </c>
      <c r="T1065" t="str">
        <f t="shared" si="508"/>
        <v>0.205466989239108-0.0141795516799309i</v>
      </c>
      <c r="U1065" t="str">
        <f t="shared" si="509"/>
        <v>0.0000499999999999999-0.00259015953995208i</v>
      </c>
      <c r="V1065" t="str">
        <f t="shared" si="510"/>
        <v>3.33333333333333E-06-0.00284917549394728i</v>
      </c>
      <c r="W1065" t="str">
        <f t="shared" si="511"/>
        <v>0.0000144735877028542-0.00135686150947851i</v>
      </c>
      <c r="X1065" t="str">
        <f t="shared" si="512"/>
        <v>0.0000491941543647424-0.00135523017630609i</v>
      </c>
      <c r="Y1065" t="str">
        <f t="shared" si="513"/>
        <v>0.009+0.058496455209842i</v>
      </c>
      <c r="Z1065" t="str">
        <f t="shared" si="514"/>
        <v>-0.322055097298274-0.0630553031169124i</v>
      </c>
      <c r="AA1065" t="str">
        <f t="shared" si="515"/>
        <v>37.8513396406656-239.012654533978i</v>
      </c>
      <c r="AB1065" t="str">
        <f t="shared" si="516"/>
        <v>1.41933774537826-0.0979503957613694i</v>
      </c>
      <c r="AC1065" t="str">
        <f t="shared" si="517"/>
        <v>3.06312694819918-3.40542684479607i</v>
      </c>
      <c r="AD1065" t="str">
        <f t="shared" si="518"/>
        <v>0.223128994083774+0.216086072088194i</v>
      </c>
      <c r="AE1065" t="str">
        <f t="shared" si="519"/>
        <v>-0.0582344571248519-0.0836610873272894i</v>
      </c>
      <c r="AF1065" t="str">
        <f t="shared" si="520"/>
        <v>-13.5303617074292-3.08536402820511i</v>
      </c>
      <c r="AG1065" t="str">
        <f t="shared" si="521"/>
        <v>1.21753679407164-0.163448451261098i</v>
      </c>
      <c r="AH1065" t="str">
        <f t="shared" si="522"/>
        <v>0.285383709300029+1.11560061552475i</v>
      </c>
      <c r="AI1065">
        <f t="shared" si="523"/>
        <v>1.2254633907819952</v>
      </c>
      <c r="AJ1065">
        <f t="shared" si="524"/>
        <v>75.650788210672303</v>
      </c>
      <c r="AK1065"/>
      <c r="AL1065"/>
      <c r="AM1065"/>
      <c r="AN1065"/>
    </row>
    <row r="1066" spans="1:40" x14ac:dyDescent="0.25">
      <c r="A1066"/>
      <c r="B1066">
        <f t="shared" si="490"/>
        <v>93200</v>
      </c>
      <c r="C1066" s="186" t="str">
        <f t="shared" si="493"/>
        <v>-8.79854510125654E-06+0.0262770629443442i</v>
      </c>
      <c r="D1066" s="158" t="str">
        <f t="shared" si="494"/>
        <v>-5.9570734125184+0.201457482573306i</v>
      </c>
      <c r="E1066" t="str">
        <f t="shared" si="495"/>
        <v>2870</v>
      </c>
      <c r="F1066" t="str">
        <f t="shared" si="496"/>
        <v>0.777000777000777</v>
      </c>
      <c r="G1066" t="str">
        <f t="shared" si="491"/>
        <v>0.777000777000777</v>
      </c>
      <c r="H1066" t="str">
        <f t="shared" si="497"/>
        <v>7.57602080567091+3.28480727788202i</v>
      </c>
      <c r="I1066" t="str">
        <f t="shared" si="498"/>
        <v>365.995544143211i</v>
      </c>
      <c r="J1066" t="str">
        <f t="shared" si="492"/>
        <v>-113.577814260245+79.1563451015524i</v>
      </c>
      <c r="K1066" t="str">
        <f t="shared" si="499"/>
        <v>1.51160405941297-2.16893143404712i</v>
      </c>
      <c r="L1066" t="str">
        <f t="shared" si="500"/>
        <v>0.0975361718866667-0.118321086319395i</v>
      </c>
      <c r="M1066" t="str">
        <f t="shared" si="501"/>
        <v>1.60914023129964-2.28725252036652i</v>
      </c>
      <c r="N1066" t="str">
        <f t="shared" si="502"/>
        <v>-0.413333585831208i</v>
      </c>
      <c r="O1066" t="str">
        <f t="shared" si="503"/>
        <v>0.915786930986862-0.401664408472625i</v>
      </c>
      <c r="P1066" t="str">
        <f t="shared" si="504"/>
        <v>0.084213069013138+0.401664408472625i</v>
      </c>
      <c r="Q1066" t="str">
        <f t="shared" si="505"/>
        <v>-0.084213069013138+0.011669177358583i</v>
      </c>
      <c r="R1066" t="str">
        <f t="shared" si="506"/>
        <v>-0.332698424740443-4.81572195563344i</v>
      </c>
      <c r="S1066" t="str">
        <f t="shared" si="507"/>
        <v>0.0426654374695899i</v>
      </c>
      <c r="T1066" t="str">
        <f t="shared" si="508"/>
        <v>0.20546488396901-0.0141947238369944i</v>
      </c>
      <c r="U1066" t="str">
        <f t="shared" si="509"/>
        <v>0.0000499999999999999-0.00258738039881479i</v>
      </c>
      <c r="V1066" t="str">
        <f t="shared" si="510"/>
        <v>3.33333333333333E-06-0.00284611843869627i</v>
      </c>
      <c r="W1066" t="str">
        <f t="shared" si="511"/>
        <v>0.0000144735853579814-0.00135540588838101i</v>
      </c>
      <c r="X1066" t="str">
        <f t="shared" si="512"/>
        <v>0.0000491197368238123-0.00135377821006423i</v>
      </c>
      <c r="Y1066" t="str">
        <f t="shared" si="513"/>
        <v>0.009+0.0585592870629137i</v>
      </c>
      <c r="Z1066" t="str">
        <f t="shared" si="514"/>
        <v>-0.321369250413112-0.0628573229110578i</v>
      </c>
      <c r="AA1066" t="str">
        <f t="shared" si="515"/>
        <v>37.7680978646548-238.757284640609i</v>
      </c>
      <c r="AB1066" t="str">
        <f t="shared" si="516"/>
        <v>1.41932320246154-0.0980552029388084i</v>
      </c>
      <c r="AC1066" t="str">
        <f t="shared" si="517"/>
        <v>3.05961305624107-3.40413514398193i</v>
      </c>
      <c r="AD1066" t="str">
        <f t="shared" si="518"/>
        <v>0.223222625813521+0.2163099615407i</v>
      </c>
      <c r="AE1066" t="str">
        <f t="shared" si="519"/>
        <v>-0.0581402228314955-0.0835465468690385i</v>
      </c>
      <c r="AF1066" t="str">
        <f t="shared" si="520"/>
        <v>-13.5330942181893-3.08334979530871i</v>
      </c>
      <c r="AG1066" t="str">
        <f t="shared" si="521"/>
        <v>1.21747610838852-0.163357612211111i</v>
      </c>
      <c r="AH1066" t="str">
        <f t="shared" si="522"/>
        <v>0.285182495734571+1.11418750376371i</v>
      </c>
      <c r="AI1066">
        <f t="shared" si="523"/>
        <v>1.2147542246846454</v>
      </c>
      <c r="AJ1066">
        <f t="shared" si="524"/>
        <v>75.643052652591251</v>
      </c>
      <c r="AK1066"/>
      <c r="AL1066"/>
      <c r="AM1066"/>
      <c r="AN1066"/>
    </row>
    <row r="1067" spans="1:40" x14ac:dyDescent="0.25">
      <c r="A1067"/>
      <c r="B1067">
        <f t="shared" si="490"/>
        <v>93300</v>
      </c>
      <c r="C1067" s="186" t="str">
        <f t="shared" si="493"/>
        <v>-0.0000087796944497514+0.0262488988960466i</v>
      </c>
      <c r="D1067" s="158" t="str">
        <f t="shared" si="494"/>
        <v>-5.95707326799674+0.201241558203024i</v>
      </c>
      <c r="E1067" t="str">
        <f t="shared" si="495"/>
        <v>2870</v>
      </c>
      <c r="F1067" t="str">
        <f t="shared" si="496"/>
        <v>0.777000777000777</v>
      </c>
      <c r="G1067" t="str">
        <f t="shared" si="491"/>
        <v>0.777000777000777</v>
      </c>
      <c r="H1067" t="str">
        <f t="shared" si="497"/>
        <v>7.57874682761316+3.28257829497786i</v>
      </c>
      <c r="I1067" t="str">
        <f t="shared" si="498"/>
        <v>366.38824322491i</v>
      </c>
      <c r="J1067" t="str">
        <f t="shared" si="492"/>
        <v>-113.823821305406+79.2412768023051i</v>
      </c>
      <c r="K1067" t="str">
        <f t="shared" si="499"/>
        <v>1.50938437396974-2.16811116878554i</v>
      </c>
      <c r="L1067" t="str">
        <f t="shared" si="500"/>
        <v>0.0974116428214939-0.118296812033482i</v>
      </c>
      <c r="M1067" t="str">
        <f t="shared" si="501"/>
        <v>1.60679601679123-2.28640798081902i</v>
      </c>
      <c r="N1067" t="str">
        <f t="shared" si="502"/>
        <v>-0.41377707680313i</v>
      </c>
      <c r="O1067" t="str">
        <f t="shared" si="503"/>
        <v>0.915608706393374-0.402070512194879i</v>
      </c>
      <c r="P1067" t="str">
        <f t="shared" si="504"/>
        <v>0.084391293606626+0.402070512194879i</v>
      </c>
      <c r="Q1067" t="str">
        <f t="shared" si="505"/>
        <v>-0.084391293606626+0.011706564608251i</v>
      </c>
      <c r="R1067" t="str">
        <f t="shared" si="506"/>
        <v>-0.332697056904926-4.81051106621071i</v>
      </c>
      <c r="S1067" t="str">
        <f t="shared" si="507"/>
        <v>0.0427112158359736i</v>
      </c>
      <c r="T1067" t="str">
        <f t="shared" si="508"/>
        <v>0.205462776430265-0.0142098958054595i</v>
      </c>
      <c r="U1067" t="str">
        <f t="shared" si="509"/>
        <v>0.0000499999999999999-0.00258460721510759i</v>
      </c>
      <c r="V1067" t="str">
        <f t="shared" si="510"/>
        <v>3.33333333333333E-06-0.00284306793661835i</v>
      </c>
      <c r="W1067" t="str">
        <f t="shared" si="511"/>
        <v>0.0000144735830105921-0.00135395338784204i</v>
      </c>
      <c r="X1067" t="str">
        <f t="shared" si="512"/>
        <v>0.0000490455582208868-0.00135232935043761i</v>
      </c>
      <c r="Y1067" t="str">
        <f t="shared" si="513"/>
        <v>0.009+0.0586221189159855i</v>
      </c>
      <c r="Z1067" t="str">
        <f t="shared" si="514"/>
        <v>-0.320685584337969-0.0626601966735734i</v>
      </c>
      <c r="AA1067" t="str">
        <f t="shared" si="515"/>
        <v>37.6851323375702-238.502456953791i</v>
      </c>
      <c r="AB1067" t="str">
        <f t="shared" si="516"/>
        <v>1.41930864387331-0.0981600088134355i</v>
      </c>
      <c r="AC1067" t="str">
        <f t="shared" si="517"/>
        <v>3.05610564802469-3.40284172176698i</v>
      </c>
      <c r="AD1067" t="str">
        <f t="shared" si="518"/>
        <v>0.223316352904588+0.216533808126319i</v>
      </c>
      <c r="AE1067" t="str">
        <f t="shared" si="519"/>
        <v>-0.0580462841197592-0.0834323173813411i</v>
      </c>
      <c r="AF1067" t="str">
        <f t="shared" si="520"/>
        <v>-13.5358200956099-3.08133673677484i</v>
      </c>
      <c r="AG1067" t="str">
        <f t="shared" si="521"/>
        <v>1.21741557666183-0.163267044943879i</v>
      </c>
      <c r="AH1067" t="str">
        <f t="shared" si="522"/>
        <v>0.284981603315034+1.11277785181326i</v>
      </c>
      <c r="AI1067">
        <f t="shared" si="523"/>
        <v>1.2040579436138878</v>
      </c>
      <c r="AJ1067">
        <f t="shared" si="524"/>
        <v>75.635325280766168</v>
      </c>
      <c r="AK1067"/>
      <c r="AL1067"/>
      <c r="AM1067"/>
      <c r="AN1067"/>
    </row>
    <row r="1068" spans="1:40" x14ac:dyDescent="0.25">
      <c r="A1068"/>
      <c r="B1068">
        <f t="shared" si="490"/>
        <v>93400</v>
      </c>
      <c r="C1068" s="186" t="str">
        <f t="shared" si="493"/>
        <v>-8.76090431394931E-06+0.0262207951561834i</v>
      </c>
      <c r="D1068" s="158" t="str">
        <f t="shared" si="494"/>
        <v>-5.95707312393903+0.201026096197406i</v>
      </c>
      <c r="E1068" t="str">
        <f t="shared" si="495"/>
        <v>2870</v>
      </c>
      <c r="F1068" t="str">
        <f t="shared" si="496"/>
        <v>0.777000777000777</v>
      </c>
      <c r="G1068" t="str">
        <f t="shared" si="491"/>
        <v>0.777000777000777</v>
      </c>
      <c r="H1068" t="str">
        <f t="shared" si="497"/>
        <v>7.58146623519169+3.28035095423137i</v>
      </c>
      <c r="I1068" t="str">
        <f t="shared" si="498"/>
        <v>366.780942306608i</v>
      </c>
      <c r="J1068" t="str">
        <f t="shared" si="492"/>
        <v>-114.070092165092+79.3262085030579i</v>
      </c>
      <c r="K1068" t="str">
        <f t="shared" si="499"/>
        <v>1.50716882726056-2.16728985638256i</v>
      </c>
      <c r="L1068" t="str">
        <f t="shared" si="500"/>
        <v>0.0972872983025674-0.118272437924657i</v>
      </c>
      <c r="M1068" t="str">
        <f t="shared" si="501"/>
        <v>1.60445612556313-2.28556229430722i</v>
      </c>
      <c r="N1068" t="str">
        <f t="shared" si="502"/>
        <v>-0.414220567775052i</v>
      </c>
      <c r="O1068" t="str">
        <f t="shared" si="503"/>
        <v>0.915430301714084-0.402476536836201i</v>
      </c>
      <c r="P1068" t="str">
        <f t="shared" si="504"/>
        <v>0.084569698285916+0.402476536836201i</v>
      </c>
      <c r="Q1068" t="str">
        <f t="shared" si="505"/>
        <v>-0.084569698285916+0.011744030938851i</v>
      </c>
      <c r="R1068" t="str">
        <f t="shared" si="506"/>
        <v>-0.332695687582638-4.80531128194969i</v>
      </c>
      <c r="S1068" t="str">
        <f t="shared" si="507"/>
        <v>0.0427569942023573i</v>
      </c>
      <c r="T1068" t="str">
        <f t="shared" si="508"/>
        <v>0.205460666622845-0.0142250675851201i</v>
      </c>
      <c r="U1068" t="str">
        <f t="shared" si="509"/>
        <v>0.00005-0.00258183996969527i</v>
      </c>
      <c r="V1068" t="str">
        <f t="shared" si="510"/>
        <v>3.33333333333333E-06-0.0028400239666648i</v>
      </c>
      <c r="W1068" t="str">
        <f t="shared" si="511"/>
        <v>0.0000144735806606867-0.00135250399783842i</v>
      </c>
      <c r="X1068" t="str">
        <f t="shared" si="512"/>
        <v>0.000048971617534328-0.00135088358747391i</v>
      </c>
      <c r="Y1068" t="str">
        <f t="shared" si="513"/>
        <v>0.009+0.0586849507690573i</v>
      </c>
      <c r="Z1068" t="str">
        <f t="shared" si="514"/>
        <v>-0.320004089879816-0.0624639197661583i</v>
      </c>
      <c r="AA1068" t="str">
        <f t="shared" si="515"/>
        <v>37.6024418308484-238.248169763724i</v>
      </c>
      <c r="AB1068" t="str">
        <f t="shared" si="516"/>
        <v>1.41929406961339-0.098264813383827i</v>
      </c>
      <c r="AC1068" t="str">
        <f t="shared" si="517"/>
        <v>3.05260471163942-3.40154659180321i</v>
      </c>
      <c r="AD1068" t="str">
        <f t="shared" si="518"/>
        <v>0.22341017534245+0.216757611820328i</v>
      </c>
      <c r="AE1068" t="str">
        <f t="shared" si="519"/>
        <v>-0.0579526397569017-0.0833183975626205i</v>
      </c>
      <c r="AF1068" t="str">
        <f t="shared" si="520"/>
        <v>-13.5385393591307-3.07932485803396i</v>
      </c>
      <c r="AG1068" t="str">
        <f t="shared" si="521"/>
        <v>1.21735519816504-0.163176748609271i</v>
      </c>
      <c r="AH1068" t="str">
        <f t="shared" si="522"/>
        <v>0.284781032031559+1.11137164719482i</v>
      </c>
      <c r="AI1068">
        <f t="shared" si="523"/>
        <v>1.1933745188840816</v>
      </c>
      <c r="AJ1068">
        <f t="shared" si="524"/>
        <v>75.627606040899465</v>
      </c>
      <c r="AK1068"/>
      <c r="AL1068"/>
      <c r="AM1068"/>
      <c r="AN1068"/>
    </row>
    <row r="1069" spans="1:40" x14ac:dyDescent="0.25">
      <c r="A1069"/>
      <c r="B1069">
        <f t="shared" si="490"/>
        <v>93500</v>
      </c>
      <c r="C1069" s="186" t="str">
        <f t="shared" si="493"/>
        <v>-8.74217443509808E-06+0.0261927515312517i</v>
      </c>
      <c r="D1069" s="158" t="str">
        <f t="shared" si="494"/>
        <v>-5.95707298034329+0.20081109507293i</v>
      </c>
      <c r="E1069" t="str">
        <f t="shared" si="495"/>
        <v>2870</v>
      </c>
      <c r="F1069" t="str">
        <f t="shared" si="496"/>
        <v>0.777000777000777</v>
      </c>
      <c r="G1069" t="str">
        <f t="shared" si="491"/>
        <v>0.777000777000777</v>
      </c>
      <c r="H1069" t="str">
        <f t="shared" si="497"/>
        <v>7.58417904778678+3.27812525953717i</v>
      </c>
      <c r="I1069" t="str">
        <f t="shared" si="498"/>
        <v>367.173641388307i</v>
      </c>
      <c r="J1069" t="str">
        <f t="shared" si="492"/>
        <v>-114.316626839303+79.4111402038106i</v>
      </c>
      <c r="K1069" t="str">
        <f t="shared" si="499"/>
        <v>1.50495741152847-2.16646750545571i</v>
      </c>
      <c r="L1069" t="str">
        <f t="shared" si="500"/>
        <v>0.0971631381335193-0.118247964474562i</v>
      </c>
      <c r="M1069" t="str">
        <f t="shared" si="501"/>
        <v>1.60212054966199-2.28471546993027i</v>
      </c>
      <c r="N1069" t="str">
        <f t="shared" si="502"/>
        <v>-0.414664058746974i</v>
      </c>
      <c r="O1069" t="str">
        <f t="shared" si="503"/>
        <v>0.915251716984082-0.40288248231673i</v>
      </c>
      <c r="P1069" t="str">
        <f t="shared" si="504"/>
        <v>0.084748283015918+0.40288248231673i</v>
      </c>
      <c r="Q1069" t="str">
        <f t="shared" si="505"/>
        <v>-0.084748283015918+0.011781576430244i</v>
      </c>
      <c r="R1069" t="str">
        <f t="shared" si="506"/>
        <v>-0.332694316773377-4.80012256721821i</v>
      </c>
      <c r="S1069" t="str">
        <f t="shared" si="507"/>
        <v>0.042802772568741i</v>
      </c>
      <c r="T1069" t="str">
        <f t="shared" si="508"/>
        <v>0.205458554546722-0.0142402391757635i</v>
      </c>
      <c r="U1069" t="str">
        <f t="shared" si="509"/>
        <v>0.00005-0.00257907864352448i</v>
      </c>
      <c r="V1069" t="str">
        <f t="shared" si="510"/>
        <v>3.33333333333333E-06-0.00283698650787692i</v>
      </c>
      <c r="W1069" t="str">
        <f t="shared" si="511"/>
        <v>0.0000144735783082646-0.0013510577083898i</v>
      </c>
      <c r="X1069" t="str">
        <f t="shared" si="512"/>
        <v>0.0000488979137479479-0.00134944091126323i</v>
      </c>
      <c r="Y1069" t="str">
        <f t="shared" si="513"/>
        <v>0.009+0.0587477826221291i</v>
      </c>
      <c r="Z1069" t="str">
        <f t="shared" si="514"/>
        <v>-0.319324757893711-0.0622684875808379i</v>
      </c>
      <c r="AA1069" t="str">
        <f t="shared" si="515"/>
        <v>37.520025122783-237.994421367694i</v>
      </c>
      <c r="AB1069" t="str">
        <f t="shared" si="516"/>
        <v>1.41927947968157-0.0983696166485137i</v>
      </c>
      <c r="AC1069" t="str">
        <f t="shared" si="517"/>
        <v>3.04911023518345-3.40024976767802i</v>
      </c>
      <c r="AD1069" t="str">
        <f t="shared" si="518"/>
        <v>0.223504093112566+0.216981372597954i</v>
      </c>
      <c r="AE1069" t="str">
        <f t="shared" si="519"/>
        <v>-0.0578592885165348-0.0832047861185331i</v>
      </c>
      <c r="AF1069" t="str">
        <f t="shared" si="520"/>
        <v>-13.5412520281301-3.07731416446424i</v>
      </c>
      <c r="AG1069" t="str">
        <f t="shared" si="521"/>
        <v>1.21729497217568-0.163086722360558i</v>
      </c>
      <c r="AH1069" t="str">
        <f t="shared" si="522"/>
        <v>0.284580781867591+1.10996887748754i</v>
      </c>
      <c r="AI1069">
        <f t="shared" si="523"/>
        <v>1.1827039218952953</v>
      </c>
      <c r="AJ1069">
        <f t="shared" si="524"/>
        <v>75.619894878992014</v>
      </c>
      <c r="AK1069"/>
      <c r="AL1069"/>
      <c r="AM1069"/>
      <c r="AN1069"/>
    </row>
    <row r="1070" spans="1:40" x14ac:dyDescent="0.25">
      <c r="A1070"/>
      <c r="B1070">
        <f t="shared" si="490"/>
        <v>93600</v>
      </c>
      <c r="C1070" s="186" t="str">
        <f t="shared" si="493"/>
        <v>-8.72350455582698E-06+0.0261647678285754i</v>
      </c>
      <c r="D1070" s="158" t="str">
        <f t="shared" si="494"/>
        <v>-5.95707283720756+0.200596553352411i</v>
      </c>
      <c r="E1070" t="str">
        <f t="shared" si="495"/>
        <v>2870</v>
      </c>
      <c r="F1070" t="str">
        <f t="shared" si="496"/>
        <v>0.777000777000777</v>
      </c>
      <c r="G1070" t="str">
        <f t="shared" si="491"/>
        <v>0.777000777000777</v>
      </c>
      <c r="H1070" t="str">
        <f t="shared" si="497"/>
        <v>7.58688528471745+3.27590121474433i</v>
      </c>
      <c r="I1070" t="str">
        <f t="shared" si="498"/>
        <v>367.566340470006i</v>
      </c>
      <c r="J1070" t="str">
        <f t="shared" si="492"/>
        <v>-114.563425328041+79.4960719045634i</v>
      </c>
      <c r="K1070" t="str">
        <f t="shared" si="499"/>
        <v>1.50275011902301-2.16564412458114i</v>
      </c>
      <c r="L1070" t="str">
        <f t="shared" si="500"/>
        <v>0.0970391621174738-0.118223392163195i</v>
      </c>
      <c r="M1070" t="str">
        <f t="shared" si="501"/>
        <v>1.59978928114048-2.28386751674434i</v>
      </c>
      <c r="N1070" t="str">
        <f t="shared" si="502"/>
        <v>-0.415107549718896i</v>
      </c>
      <c r="O1070" t="str">
        <f t="shared" si="503"/>
        <v>0.915072952238492-0.403288348556626i</v>
      </c>
      <c r="P1070" t="str">
        <f t="shared" si="504"/>
        <v>0.0849270477615079+0.403288348556626i</v>
      </c>
      <c r="Q1070" t="str">
        <f t="shared" si="505"/>
        <v>-0.0849270477615079+0.01181920116227i</v>
      </c>
      <c r="R1070" t="str">
        <f t="shared" si="506"/>
        <v>-0.332692944477259-4.79494488653635i</v>
      </c>
      <c r="S1070" t="str">
        <f t="shared" si="507"/>
        <v>0.0428485509351247i</v>
      </c>
      <c r="T1070" t="str">
        <f t="shared" si="508"/>
        <v>0.205456440201869-0.0142554105771904i</v>
      </c>
      <c r="U1070" t="str">
        <f t="shared" si="509"/>
        <v>0.00005-0.00257632321762327i</v>
      </c>
      <c r="V1070" t="str">
        <f t="shared" si="510"/>
        <v>3.33333333333333E-06-0.0028339555393856i</v>
      </c>
      <c r="W1070" t="str">
        <f t="shared" si="511"/>
        <v>0.0000144735759533265-0.00134961450955851i</v>
      </c>
      <c r="X1070" t="str">
        <f t="shared" si="512"/>
        <v>0.0000488244458509799-0.00134800131193789i</v>
      </c>
      <c r="Y1070" t="str">
        <f t="shared" si="513"/>
        <v>0.009+0.0588106144752009i</v>
      </c>
      <c r="Z1070" t="str">
        <f t="shared" si="514"/>
        <v>-0.318647579282515-0.0620738955397347i</v>
      </c>
      <c r="AA1070" t="str">
        <f t="shared" si="515"/>
        <v>37.4378809984789-237.741210070029i</v>
      </c>
      <c r="AB1070" t="str">
        <f t="shared" si="516"/>
        <v>1.41926487407769-0.0984744186061188i</v>
      </c>
      <c r="AC1070" t="str">
        <f t="shared" si="517"/>
        <v>3.04562220676388-3.39895126291489i</v>
      </c>
      <c r="AD1070" t="str">
        <f t="shared" si="518"/>
        <v>0.223598106200388+0.217205090434368i</v>
      </c>
      <c r="AE1070" t="str">
        <f t="shared" si="519"/>
        <v>-0.0577662291785867-0.0830914817619165i</v>
      </c>
      <c r="AF1070" t="str">
        <f t="shared" si="520"/>
        <v>-13.543958121925-3.07530466139192i</v>
      </c>
      <c r="AG1070" t="str">
        <f t="shared" si="521"/>
        <v>1.21723489797524-0.162996965354395i</v>
      </c>
      <c r="AH1070" t="str">
        <f t="shared" si="522"/>
        <v>0.284380852799982+1.10856953032805i</v>
      </c>
      <c r="AI1070">
        <f t="shared" si="523"/>
        <v>1.1720461241335467</v>
      </c>
      <c r="AJ1070">
        <f t="shared" si="524"/>
        <v>75.61219174134132</v>
      </c>
      <c r="AK1070"/>
      <c r="AL1070"/>
      <c r="AM1070"/>
      <c r="AN1070"/>
    </row>
    <row r="1071" spans="1:40" x14ac:dyDescent="0.25">
      <c r="A1071"/>
      <c r="B1071">
        <f t="shared" si="490"/>
        <v>93700</v>
      </c>
      <c r="C1071" s="186" t="str">
        <f t="shared" si="493"/>
        <v>-8.70489442013805E-06+0.0261368438563012i</v>
      </c>
      <c r="D1071" s="158" t="str">
        <f t="shared" si="494"/>
        <v>-5.95707269452985+0.200382469564976i</v>
      </c>
      <c r="E1071" t="str">
        <f t="shared" si="495"/>
        <v>2870</v>
      </c>
      <c r="F1071" t="str">
        <f t="shared" si="496"/>
        <v>0.777000777000777</v>
      </c>
      <c r="G1071" t="str">
        <f t="shared" si="491"/>
        <v>0.777000777000777</v>
      </c>
      <c r="H1071" t="str">
        <f t="shared" si="497"/>
        <v>7.58958496524158+3.27367882365662i</v>
      </c>
      <c r="I1071" t="str">
        <f t="shared" si="498"/>
        <v>367.959039551705i</v>
      </c>
      <c r="J1071" t="str">
        <f t="shared" si="492"/>
        <v>-114.810487631304+79.5810036053161i</v>
      </c>
      <c r="K1071" t="str">
        <f t="shared" si="499"/>
        <v>1.50054694200041-2.16481972229388i</v>
      </c>
      <c r="L1071" t="str">
        <f t="shared" si="500"/>
        <v>0.0969153700570523-0.118198721468918i</v>
      </c>
      <c r="M1071" t="str">
        <f t="shared" si="501"/>
        <v>1.59746231205746-2.2830184437628i</v>
      </c>
      <c r="N1071" t="str">
        <f t="shared" si="502"/>
        <v>-0.415551040690817i</v>
      </c>
      <c r="O1071" t="str">
        <f t="shared" si="503"/>
        <v>0.914894007512476-0.403694135476059i</v>
      </c>
      <c r="P1071" t="str">
        <f t="shared" si="504"/>
        <v>0.085105992487524+0.403694135476059i</v>
      </c>
      <c r="Q1071" t="str">
        <f t="shared" si="505"/>
        <v>-0.085105992487524+0.011856905214758i</v>
      </c>
      <c r="R1071" t="str">
        <f t="shared" si="506"/>
        <v>-0.332691570694114-4.78977820457573i</v>
      </c>
      <c r="S1071" t="str">
        <f t="shared" si="507"/>
        <v>0.0428943293015084i</v>
      </c>
      <c r="T1071" t="str">
        <f t="shared" si="508"/>
        <v>0.205454323588259-0.0142705817891894i</v>
      </c>
      <c r="U1071" t="str">
        <f t="shared" si="509"/>
        <v>0.00005-0.00257357367310073i</v>
      </c>
      <c r="V1071" t="str">
        <f t="shared" si="510"/>
        <v>3.33333333333333E-06-0.00283093104041081i</v>
      </c>
      <c r="W1071" t="str">
        <f t="shared" si="511"/>
        <v>0.0000144735735958719-0.00134817439144931i</v>
      </c>
      <c r="X1071" t="str">
        <f t="shared" si="512"/>
        <v>0.0000487512128380395-0.00134656477967221i</v>
      </c>
      <c r="Y1071" t="str">
        <f t="shared" si="513"/>
        <v>0.009+0.0588734463282727i</v>
      </c>
      <c r="Z1071" t="str">
        <f t="shared" si="514"/>
        <v>-0.317972544996592-0.0618801390948378i</v>
      </c>
      <c r="AA1071" t="str">
        <f t="shared" si="515"/>
        <v>37.3560082498062-237.488534182071i</v>
      </c>
      <c r="AB1071" t="str">
        <f t="shared" si="516"/>
        <v>1.41925025280154-0.098579219255182i</v>
      </c>
      <c r="AC1071" t="str">
        <f t="shared" si="517"/>
        <v>3.04214061449717-3.39765109097314i</v>
      </c>
      <c r="AD1071" t="str">
        <f t="shared" si="518"/>
        <v>0.223692214591352+0.217428765304675i</v>
      </c>
      <c r="AE1071" t="str">
        <f t="shared" si="519"/>
        <v>-0.0576734605292636-0.0829784832127391i</v>
      </c>
      <c r="AF1071" t="str">
        <f t="shared" si="520"/>
        <v>-13.5466576597714-3.07329635409164i</v>
      </c>
      <c r="AG1071" t="str">
        <f t="shared" si="521"/>
        <v>1.2171749748492-0.162907476750805i</v>
      </c>
      <c r="AH1071" t="str">
        <f t="shared" si="522"/>
        <v>0.284181244799091+1.10717359341009i</v>
      </c>
      <c r="AI1071">
        <f t="shared" si="523"/>
        <v>1.1614010971701616</v>
      </c>
      <c r="AJ1071">
        <f t="shared" si="524"/>
        <v>75.604496574538175</v>
      </c>
      <c r="AK1071"/>
      <c r="AL1071"/>
      <c r="AM1071"/>
      <c r="AN1071"/>
    </row>
    <row r="1072" spans="1:40" x14ac:dyDescent="0.25">
      <c r="A1072"/>
      <c r="B1072">
        <f t="shared" si="490"/>
        <v>93800</v>
      </c>
      <c r="C1072" s="186" t="str">
        <f t="shared" si="493"/>
        <v>-8.68634377339708E-06+0.0261089794233937i</v>
      </c>
      <c r="D1072" s="158" t="str">
        <f t="shared" si="494"/>
        <v>-5.95707255230822+0.200168842246018i</v>
      </c>
      <c r="E1072" t="str">
        <f t="shared" si="495"/>
        <v>2870</v>
      </c>
      <c r="F1072" t="str">
        <f t="shared" si="496"/>
        <v>0.777000777000777</v>
      </c>
      <c r="G1072" t="str">
        <f t="shared" si="491"/>
        <v>0.777000777000777</v>
      </c>
      <c r="H1072" t="str">
        <f t="shared" si="497"/>
        <v>7.5922781085561+3.27145809003292i</v>
      </c>
      <c r="I1072" t="str">
        <f t="shared" si="498"/>
        <v>368.351738633403i</v>
      </c>
      <c r="J1072" t="str">
        <f t="shared" si="492"/>
        <v>-115.057813749092+79.6659353060688i</v>
      </c>
      <c r="K1072" t="str">
        <f t="shared" si="499"/>
        <v>1.49834787272353-2.16399430708798i</v>
      </c>
      <c r="L1072" t="str">
        <f t="shared" si="500"/>
        <v>0.0967917617543824-0.118173952868461i</v>
      </c>
      <c r="M1072" t="str">
        <f t="shared" si="501"/>
        <v>1.59513963447791-2.28216825995644i</v>
      </c>
      <c r="N1072" t="str">
        <f t="shared" si="502"/>
        <v>-0.415994531662739i</v>
      </c>
      <c r="O1072" t="str">
        <f t="shared" si="503"/>
        <v>0.914714882841227-0.404099842995218i</v>
      </c>
      <c r="P1072" t="str">
        <f t="shared" si="504"/>
        <v>0.085285117158773+0.404099842995218i</v>
      </c>
      <c r="Q1072" t="str">
        <f t="shared" si="505"/>
        <v>-0.085285117158773+0.011894688667521i</v>
      </c>
      <c r="R1072" t="str">
        <f t="shared" si="506"/>
        <v>-0.33269019542385-4.78462248615843i</v>
      </c>
      <c r="S1072" t="str">
        <f t="shared" si="507"/>
        <v>0.0429401076678919i</v>
      </c>
      <c r="T1072" t="str">
        <f t="shared" si="508"/>
        <v>0.20545220470586-0.0142857528115521i</v>
      </c>
      <c r="U1072" t="str">
        <f t="shared" si="509"/>
        <v>0.00005-0.00257082999114646i</v>
      </c>
      <c r="V1072" t="str">
        <f t="shared" si="510"/>
        <v>3.33333333333333E-06-0.00282791299026111i</v>
      </c>
      <c r="W1072" t="str">
        <f t="shared" si="511"/>
        <v>0.0000144735712359011-0.00134673734420913i</v>
      </c>
      <c r="X1072" t="str">
        <f t="shared" si="512"/>
        <v>0.000048678213709092-0.00134513130468225i</v>
      </c>
      <c r="Y1072" t="str">
        <f t="shared" si="513"/>
        <v>0.009+0.0589362781813445i</v>
      </c>
      <c r="Z1072" t="str">
        <f t="shared" si="514"/>
        <v>-0.317299646033506-0.0616872137277739i</v>
      </c>
      <c r="AA1072" t="str">
        <f t="shared" si="515"/>
        <v>37.2744056753554-237.23639202214i</v>
      </c>
      <c r="AB1072" t="str">
        <f t="shared" si="516"/>
        <v>1.41923561585291-0.0986840185942637i</v>
      </c>
      <c r="AC1072" t="str">
        <f t="shared" si="517"/>
        <v>3.03866544650886-3.39634926524851i</v>
      </c>
      <c r="AD1072" t="str">
        <f t="shared" si="518"/>
        <v>0.223786418270878+0.217652397183929i</v>
      </c>
      <c r="AE1072" t="str">
        <f t="shared" si="519"/>
        <v>-0.0575809813610085-0.0828657891980535i</v>
      </c>
      <c r="AF1072" t="str">
        <f t="shared" si="520"/>
        <v>-13.5493506608643-3.0712892477869i</v>
      </c>
      <c r="AG1072" t="str">
        <f t="shared" si="521"/>
        <v>1.21711520208698-0.162818255713162i</v>
      </c>
      <c r="AH1072" t="str">
        <f t="shared" si="522"/>
        <v>0.283981957828806+1.10578105448418i</v>
      </c>
      <c r="AI1072">
        <f t="shared" si="523"/>
        <v>1.1507688126612765</v>
      </c>
      <c r="AJ1072">
        <f t="shared" si="524"/>
        <v>75.596809325467532</v>
      </c>
      <c r="AK1072"/>
      <c r="AL1072"/>
      <c r="AM1072"/>
      <c r="AN1072"/>
    </row>
    <row r="1073" spans="1:40" x14ac:dyDescent="0.25">
      <c r="A1073"/>
      <c r="B1073">
        <f t="shared" si="490"/>
        <v>93900</v>
      </c>
      <c r="C1073" s="186" t="str">
        <f t="shared" si="493"/>
        <v>-8.66785236232505E-06+0.0260811743396314i</v>
      </c>
      <c r="D1073" s="158" t="str">
        <f t="shared" si="494"/>
        <v>-5.95707241054073+0.199955669937174i</v>
      </c>
      <c r="E1073" t="str">
        <f t="shared" si="495"/>
        <v>2870</v>
      </c>
      <c r="F1073" t="str">
        <f t="shared" si="496"/>
        <v>0.777000777000777</v>
      </c>
      <c r="G1073" t="str">
        <f t="shared" si="491"/>
        <v>0.777000777000777</v>
      </c>
      <c r="H1073" t="str">
        <f t="shared" si="497"/>
        <v>7.59496473379723+3.26923901758743i</v>
      </c>
      <c r="I1073" t="str">
        <f t="shared" si="498"/>
        <v>368.744437715102i</v>
      </c>
      <c r="J1073" t="str">
        <f t="shared" si="492"/>
        <v>-115.305403681406+79.7508670068216i</v>
      </c>
      <c r="K1073" t="str">
        <f t="shared" si="499"/>
        <v>1.49615290346201-2.16316788741667i</v>
      </c>
      <c r="L1073" t="str">
        <f t="shared" si="500"/>
        <v>0.0966683370110989-0.118149086836922i</v>
      </c>
      <c r="M1073" t="str">
        <f t="shared" si="501"/>
        <v>1.59282124047311-2.28131697425359i</v>
      </c>
      <c r="N1073" t="str">
        <f t="shared" si="502"/>
        <v>-0.416438022634661i</v>
      </c>
      <c r="O1073" t="str">
        <f t="shared" si="503"/>
        <v>0.914535578259978-0.404505471034308i</v>
      </c>
      <c r="P1073" t="str">
        <f t="shared" si="504"/>
        <v>0.085464421740022+0.404505471034308i</v>
      </c>
      <c r="Q1073" t="str">
        <f t="shared" si="505"/>
        <v>-0.085464421740022+0.011932551600353i</v>
      </c>
      <c r="R1073" t="str">
        <f t="shared" si="506"/>
        <v>-0.332688818666498-4.77947769625664i</v>
      </c>
      <c r="S1073" t="str">
        <f t="shared" si="507"/>
        <v>0.0429858860342756i</v>
      </c>
      <c r="T1073" t="str">
        <f t="shared" si="508"/>
        <v>0.20545008355465-0.0143009236440759i</v>
      </c>
      <c r="U1073" t="str">
        <f t="shared" si="509"/>
        <v>0.00005-0.00256809215303023i</v>
      </c>
      <c r="V1073" t="str">
        <f t="shared" si="510"/>
        <v>3.33333333333333E-06-0.00282490136833325i</v>
      </c>
      <c r="W1073" t="str">
        <f t="shared" si="511"/>
        <v>0.0000144735688734139-0.00134530335802689i</v>
      </c>
      <c r="X1073" t="str">
        <f t="shared" si="512"/>
        <v>0.0000486054474694178-0.00134370087722562i</v>
      </c>
      <c r="Y1073" t="str">
        <f t="shared" si="513"/>
        <v>0.009+0.0589991100344163i</v>
      </c>
      <c r="Z1073" t="str">
        <f t="shared" si="514"/>
        <v>-0.316628873437738-0.0614951149495827i</v>
      </c>
      <c r="AA1073" t="str">
        <f t="shared" si="515"/>
        <v>37.1930720803916-236.984781915491i</v>
      </c>
      <c r="AB1073" t="str">
        <f t="shared" si="516"/>
        <v>1.41922096323164-0.0987888166219643i</v>
      </c>
      <c r="AC1073" t="str">
        <f t="shared" si="517"/>
        <v>3.03519669093395-3.39504579907354i</v>
      </c>
      <c r="AD1073" t="str">
        <f t="shared" si="518"/>
        <v>0.223880717224372+0.217875986047127i</v>
      </c>
      <c r="AE1073" t="str">
        <f t="shared" si="519"/>
        <v>-0.0574887904724639-0.0827533984519459i</v>
      </c>
      <c r="AF1073" t="str">
        <f t="shared" si="520"/>
        <v>-13.552037144338-3.06928334765026i</v>
      </c>
      <c r="AG1073" t="str">
        <f t="shared" si="521"/>
        <v>1.21705557898192-0.162729301408169i</v>
      </c>
      <c r="AH1073" t="str">
        <f t="shared" si="522"/>
        <v>0.283782991846656+1.10439190135733i</v>
      </c>
      <c r="AI1073">
        <f t="shared" si="523"/>
        <v>1.1401492423477597</v>
      </c>
      <c r="AJ1073">
        <f t="shared" si="524"/>
        <v>75.589129941305487</v>
      </c>
      <c r="AK1073"/>
      <c r="AL1073"/>
      <c r="AM1073"/>
      <c r="AN1073"/>
    </row>
    <row r="1074" spans="1:40" x14ac:dyDescent="0.25">
      <c r="A1074"/>
      <c r="B1074">
        <f t="shared" ref="B1074:B1137" si="525">B1073+100</f>
        <v>94000</v>
      </c>
      <c r="C1074" s="186" t="str">
        <f t="shared" si="493"/>
        <v>-8.64941993498943E-06+0.0260534284156022i</v>
      </c>
      <c r="D1074" s="158" t="str">
        <f t="shared" si="494"/>
        <v>-5.95707226922546+0.199742951186284i</v>
      </c>
      <c r="E1074" t="str">
        <f t="shared" si="495"/>
        <v>2870</v>
      </c>
      <c r="F1074" t="str">
        <f t="shared" si="496"/>
        <v>0.777000777000777</v>
      </c>
      <c r="G1074" t="str">
        <f t="shared" si="491"/>
        <v>0.777000777000777</v>
      </c>
      <c r="H1074" t="str">
        <f t="shared" si="497"/>
        <v>7.59764486004058+3.2670216099901i</v>
      </c>
      <c r="I1074" t="str">
        <f t="shared" si="498"/>
        <v>369.137136796801i</v>
      </c>
      <c r="J1074" t="str">
        <f t="shared" si="492"/>
        <v>-115.553257428246+79.8357987075743i</v>
      </c>
      <c r="K1074" t="str">
        <f t="shared" si="499"/>
        <v>1.49396202649228-2.16234047169254i</v>
      </c>
      <c r="L1074" t="str">
        <f t="shared" si="500"/>
        <v>0.0965450956283526-0.118124123847775i</v>
      </c>
      <c r="M1074" t="str">
        <f t="shared" si="501"/>
        <v>1.59050712212063-2.28046459554032i</v>
      </c>
      <c r="N1074" t="str">
        <f t="shared" si="502"/>
        <v>-0.416881513606583i</v>
      </c>
      <c r="O1074" t="str">
        <f t="shared" si="503"/>
        <v>0.914356093803995-0.404911019513547i</v>
      </c>
      <c r="P1074" t="str">
        <f t="shared" si="504"/>
        <v>0.085643906196005+0.404911019513547i</v>
      </c>
      <c r="Q1074" t="str">
        <f t="shared" si="505"/>
        <v>-0.085643906196005+0.011970494093036i</v>
      </c>
      <c r="R1074" t="str">
        <f t="shared" si="506"/>
        <v>-0.332687440421926-4.77434379999144i</v>
      </c>
      <c r="S1074" t="str">
        <f t="shared" si="507"/>
        <v>0.0430316644006593i</v>
      </c>
      <c r="T1074" t="str">
        <f t="shared" si="508"/>
        <v>0.2054479601346-0.0143160942865507i</v>
      </c>
      <c r="U1074" t="str">
        <f t="shared" si="509"/>
        <v>0.00005-0.00256536014010147i</v>
      </c>
      <c r="V1074" t="str">
        <f t="shared" si="510"/>
        <v>3.33333333333333E-06-0.00282189615411162i</v>
      </c>
      <c r="W1074" t="str">
        <f t="shared" si="511"/>
        <v>0.0000144735665084104-0.00134387242313326i</v>
      </c>
      <c r="X1074" t="str">
        <f t="shared" si="512"/>
        <v>0.000048532913129579-0.00134227348760127i</v>
      </c>
      <c r="Y1074" t="str">
        <f t="shared" si="513"/>
        <v>0.009+0.0590619418874881i</v>
      </c>
      <c r="Z1074" t="str">
        <f t="shared" si="514"/>
        <v>-0.315960218300394-0.0613038383004946i</v>
      </c>
      <c r="AA1074" t="str">
        <f t="shared" si="515"/>
        <v>37.1120062768111-236.733702194291i</v>
      </c>
      <c r="AB1074" t="str">
        <f t="shared" si="516"/>
        <v>1.41920629493754-0.0988936133368325i</v>
      </c>
      <c r="AC1074" t="str">
        <f t="shared" si="517"/>
        <v>3.03173433591689-3.39374070571749i</v>
      </c>
      <c r="AD1074" t="str">
        <f t="shared" si="518"/>
        <v>0.223975111437228+0.218099531869215i</v>
      </c>
      <c r="AE1074" t="str">
        <f t="shared" si="519"/>
        <v>-0.0573968866684378-0.0826413097154941i</v>
      </c>
      <c r="AF1074" t="str">
        <f t="shared" si="520"/>
        <v>-13.554717129266-3.06727865880382i</v>
      </c>
      <c r="AG1074" t="str">
        <f t="shared" si="521"/>
        <v>1.21699610483125-0.162640613005855i</v>
      </c>
      <c r="AH1074" t="str">
        <f t="shared" si="522"/>
        <v>0.283584346803876+1.10300612189276i</v>
      </c>
      <c r="AI1074">
        <f t="shared" si="523"/>
        <v>1.129542358055144</v>
      </c>
      <c r="AJ1074">
        <f t="shared" si="524"/>
        <v>75.5814583695186</v>
      </c>
      <c r="AK1074"/>
      <c r="AL1074"/>
      <c r="AM1074"/>
      <c r="AN1074"/>
    </row>
    <row r="1075" spans="1:40" x14ac:dyDescent="0.25">
      <c r="A1075"/>
      <c r="B1075">
        <f t="shared" si="525"/>
        <v>94100</v>
      </c>
      <c r="C1075" s="186" t="str">
        <f t="shared" si="493"/>
        <v>-8.63104624079571E-06+0.0260257414626992i</v>
      </c>
      <c r="D1075" s="158" t="str">
        <f t="shared" si="494"/>
        <v>-5.95707212836047+0.199530684547361i</v>
      </c>
      <c r="E1075" t="str">
        <f t="shared" si="495"/>
        <v>2870</v>
      </c>
      <c r="F1075" t="str">
        <f t="shared" si="496"/>
        <v>0.777000777000777</v>
      </c>
      <c r="G1075" t="str">
        <f t="shared" si="491"/>
        <v>0.777000777000777</v>
      </c>
      <c r="H1075" t="str">
        <f t="shared" si="497"/>
        <v>7.6003185063013+3.26480587086686i</v>
      </c>
      <c r="I1075" t="str">
        <f t="shared" si="498"/>
        <v>369.529835878499i</v>
      </c>
      <c r="J1075" t="str">
        <f t="shared" si="492"/>
        <v>-115.801374989612+79.9207304083271i</v>
      </c>
      <c r="K1075" t="str">
        <f t="shared" si="499"/>
        <v>1.49177523409772-2.1615120682877i</v>
      </c>
      <c r="L1075" t="str">
        <f t="shared" si="500"/>
        <v>0.0964220374068157-0.118099064372871i</v>
      </c>
      <c r="M1075" t="str">
        <f t="shared" si="501"/>
        <v>1.58819727150454-2.27961113266057i</v>
      </c>
      <c r="N1075" t="str">
        <f t="shared" si="502"/>
        <v>-0.417325004578505i</v>
      </c>
      <c r="O1075" t="str">
        <f t="shared" si="503"/>
        <v>0.914176429508579-0.40531648835317i</v>
      </c>
      <c r="P1075" t="str">
        <f t="shared" si="504"/>
        <v>0.085823570491421+0.40531648835317i</v>
      </c>
      <c r="Q1075" t="str">
        <f t="shared" si="505"/>
        <v>-0.085823570491421+0.012008516225335i</v>
      </c>
      <c r="R1075" t="str">
        <f t="shared" si="506"/>
        <v>-0.332686060690079-4.76922076263216i</v>
      </c>
      <c r="S1075" t="str">
        <f t="shared" si="507"/>
        <v>0.043077442767043i</v>
      </c>
      <c r="T1075" t="str">
        <f t="shared" si="508"/>
        <v>0.20544583444568-0.0143312647387699i</v>
      </c>
      <c r="U1075" t="str">
        <f t="shared" si="509"/>
        <v>0.0000500000000000001-0.00256263393378893i</v>
      </c>
      <c r="V1075" t="str">
        <f t="shared" si="510"/>
        <v>3.33333333333333E-06-0.00281889732716783i</v>
      </c>
      <c r="W1075" t="str">
        <f t="shared" si="511"/>
        <v>0.0000144735641408907-0.00134244452980042i</v>
      </c>
      <c r="X1075" t="str">
        <f t="shared" si="512"/>
        <v>0.0000484606097053848-0.00134084912614921i</v>
      </c>
      <c r="Y1075" t="str">
        <f t="shared" si="513"/>
        <v>0.009+0.0591247737405599i</v>
      </c>
      <c r="Z1075" t="str">
        <f t="shared" si="514"/>
        <v>-0.315293671758902-0.0611133793497042i</v>
      </c>
      <c r="AA1075" t="str">
        <f t="shared" si="515"/>
        <v>37.0312070830956-236.483151197572i</v>
      </c>
      <c r="AB1075" t="str">
        <f t="shared" si="516"/>
        <v>1.4191916109704-0.0989984087374412i</v>
      </c>
      <c r="AC1075" t="str">
        <f t="shared" si="517"/>
        <v>3.02827836961177-3.39243399838671i</v>
      </c>
      <c r="AD1075" t="str">
        <f t="shared" si="518"/>
        <v>0.224069600894826+0.218323034625073i</v>
      </c>
      <c r="AE1075" t="str">
        <f t="shared" si="519"/>
        <v>-0.0573052687598609-0.0825295217367076i</v>
      </c>
      <c r="AF1075" t="str">
        <f t="shared" si="520"/>
        <v>-13.5573906346618-3.0652751863195i</v>
      </c>
      <c r="AG1075" t="str">
        <f t="shared" si="521"/>
        <v>1.21693677893608-0.162552189679547i</v>
      </c>
      <c r="AH1075" t="str">
        <f t="shared" si="522"/>
        <v>0.283386022645511+1.10162370400948i</v>
      </c>
      <c r="AI1075">
        <f t="shared" si="523"/>
        <v>1.1189481316925673</v>
      </c>
      <c r="AJ1075">
        <f t="shared" si="524"/>
        <v>75.573794557859557</v>
      </c>
      <c r="AK1075"/>
      <c r="AL1075"/>
      <c r="AM1075"/>
      <c r="AN1075"/>
    </row>
    <row r="1076" spans="1:40" x14ac:dyDescent="0.25">
      <c r="A1076"/>
      <c r="B1076">
        <f t="shared" si="525"/>
        <v>94200</v>
      </c>
      <c r="C1076" s="186" t="str">
        <f t="shared" si="493"/>
        <v>-8.61273103047869E-06+0.0259981132931163i</v>
      </c>
      <c r="D1076" s="158" t="str">
        <f t="shared" si="494"/>
        <v>-5.95707198794386+0.199318868580558i</v>
      </c>
      <c r="E1076" t="str">
        <f t="shared" si="495"/>
        <v>2870</v>
      </c>
      <c r="F1076" t="str">
        <f t="shared" si="496"/>
        <v>0.777000777000777</v>
      </c>
      <c r="G1076" t="str">
        <f t="shared" si="491"/>
        <v>0.777000777000777</v>
      </c>
      <c r="H1076" t="str">
        <f t="shared" si="497"/>
        <v>7.60298569153433+3.26259180379998i</v>
      </c>
      <c r="I1076" t="str">
        <f t="shared" si="498"/>
        <v>369.922534960198i</v>
      </c>
      <c r="J1076" t="str">
        <f t="shared" si="492"/>
        <v>-116.049756365503+80.0056621090798i</v>
      </c>
      <c r="K1076" t="str">
        <f t="shared" si="499"/>
        <v>1.48959251856868-2.16068268553398i</v>
      </c>
      <c r="L1076" t="str">
        <f t="shared" si="500"/>
        <v>0.0962991621466864-0.118073908882443i</v>
      </c>
      <c r="M1076" t="str">
        <f t="shared" si="501"/>
        <v>1.58589168071537-2.27875659441642i</v>
      </c>
      <c r="N1076" t="str">
        <f t="shared" si="502"/>
        <v>-0.417768495550427i</v>
      </c>
      <c r="O1076" t="str">
        <f t="shared" si="503"/>
        <v>0.913996585409068-0.405721877473428i</v>
      </c>
      <c r="P1076" t="str">
        <f t="shared" si="504"/>
        <v>0.086003414590932+0.405721877473428i</v>
      </c>
      <c r="Q1076" t="str">
        <f t="shared" si="505"/>
        <v>-0.086003414590932+0.012046618076999i</v>
      </c>
      <c r="R1076" t="str">
        <f t="shared" si="506"/>
        <v>-0.332684679470898-4.7641085495957i</v>
      </c>
      <c r="S1076" t="str">
        <f t="shared" si="507"/>
        <v>0.0431232211334267i</v>
      </c>
      <c r="T1076" t="str">
        <f t="shared" si="508"/>
        <v>0.205443706487864-0.0143464350005267i</v>
      </c>
      <c r="U1076" t="str">
        <f t="shared" si="509"/>
        <v>0.0000500000000000001-0.0025599135156002i</v>
      </c>
      <c r="V1076" t="str">
        <f t="shared" si="510"/>
        <v>3.33333333333333E-06-0.00281590486716022i</v>
      </c>
      <c r="W1076" t="str">
        <f t="shared" si="511"/>
        <v>0.0000144735617708544-0.00134101966834189i</v>
      </c>
      <c r="X1076" t="str">
        <f t="shared" si="512"/>
        <v>0.0000483885362178602-0.00133942778325041i</v>
      </c>
      <c r="Y1076" t="str">
        <f t="shared" si="513"/>
        <v>0.009+0.0591876055936317i</v>
      </c>
      <c r="Z1076" t="str">
        <f t="shared" si="514"/>
        <v>-0.314629224996758-0.0609237336951579i</v>
      </c>
      <c r="AA1076" t="str">
        <f t="shared" si="515"/>
        <v>36.9506733242698-236.233127271206i</v>
      </c>
      <c r="AB1076" t="str">
        <f t="shared" si="516"/>
        <v>1.41917691133003-0.0991032028223617i</v>
      </c>
      <c r="AC1076" t="str">
        <f t="shared" si="517"/>
        <v>3.02482878018238-3.39112569022506i</v>
      </c>
      <c r="AD1076" t="str">
        <f t="shared" si="518"/>
        <v>0.22416418558253+0.21854649428953i</v>
      </c>
      <c r="AE1076" t="str">
        <f t="shared" si="519"/>
        <v>-0.0572139355637551-0.0824180332704952i</v>
      </c>
      <c r="AF1076" t="str">
        <f t="shared" si="520"/>
        <v>-13.5600576794782-3.06327293521942i</v>
      </c>
      <c r="AG1076" t="str">
        <f t="shared" si="521"/>
        <v>1.21687760060134-0.16246403060586i</v>
      </c>
      <c r="AH1076" t="str">
        <f t="shared" si="522"/>
        <v>0.283188019310454+1.10024463568214i</v>
      </c>
      <c r="AI1076">
        <f t="shared" si="523"/>
        <v>1.1083665352535623</v>
      </c>
      <c r="AJ1076">
        <f t="shared" si="524"/>
        <v>75.566138454369266</v>
      </c>
      <c r="AK1076"/>
      <c r="AL1076"/>
      <c r="AM1076"/>
      <c r="AN1076"/>
    </row>
    <row r="1077" spans="1:40" x14ac:dyDescent="0.25">
      <c r="A1077"/>
      <c r="B1077">
        <f t="shared" si="525"/>
        <v>94300</v>
      </c>
      <c r="C1077" s="186" t="str">
        <f t="shared" si="493"/>
        <v>-8.59447405609414E-06+0.025970543719844i</v>
      </c>
      <c r="D1077" s="158" t="str">
        <f t="shared" si="494"/>
        <v>-5.95707184797372+0.199107501852137i</v>
      </c>
      <c r="E1077" t="str">
        <f t="shared" si="495"/>
        <v>2870</v>
      </c>
      <c r="F1077" t="str">
        <f t="shared" si="496"/>
        <v>0.777000777000777</v>
      </c>
      <c r="G1077" t="str">
        <f t="shared" si="491"/>
        <v>0.777000777000777</v>
      </c>
      <c r="H1077" t="str">
        <f t="shared" si="497"/>
        <v>7.60564643463454+3.26037941232836i</v>
      </c>
      <c r="I1077" t="str">
        <f t="shared" si="498"/>
        <v>370.315234041897i</v>
      </c>
      <c r="J1077" t="str">
        <f t="shared" si="492"/>
        <v>-116.29840155592+80.0905938098325i</v>
      </c>
      <c r="K1077" t="str">
        <f t="shared" si="499"/>
        <v>1.48741387220249-2.15985233172305i</v>
      </c>
      <c r="L1077" t="str">
        <f t="shared" si="500"/>
        <v>0.0961764696476985-0.118048657845114i</v>
      </c>
      <c r="M1077" t="str">
        <f t="shared" si="501"/>
        <v>1.58359034185019-2.27790098956816i</v>
      </c>
      <c r="N1077" t="str">
        <f t="shared" si="502"/>
        <v>-0.418211986522349i</v>
      </c>
      <c r="O1077" t="str">
        <f t="shared" si="503"/>
        <v>0.913816561540835-0.406127186794588i</v>
      </c>
      <c r="P1077" t="str">
        <f t="shared" si="504"/>
        <v>0.086183438459165+0.406127186794588i</v>
      </c>
      <c r="Q1077" t="str">
        <f t="shared" si="505"/>
        <v>-0.086183438459165+0.012084799727761i</v>
      </c>
      <c r="R1077" t="str">
        <f t="shared" si="506"/>
        <v>-0.332683296764344-4.75900712644565i</v>
      </c>
      <c r="S1077" t="str">
        <f t="shared" si="507"/>
        <v>0.0431689994998104i</v>
      </c>
      <c r="T1077" t="str">
        <f t="shared" si="508"/>
        <v>0.205441576261126-0.0143616050716152i</v>
      </c>
      <c r="U1077" t="str">
        <f t="shared" si="509"/>
        <v>0.0000499999999999999-0.0025571988671213i</v>
      </c>
      <c r="V1077" t="str">
        <f t="shared" si="510"/>
        <v>3.33333333333333E-06-0.00281291875383343i</v>
      </c>
      <c r="W1077" t="str">
        <f t="shared" si="511"/>
        <v>0.000014473559398302-0.00133959782911224i</v>
      </c>
      <c r="X1077" t="str">
        <f t="shared" si="512"/>
        <v>0.0000483166916932104-0.00133800944932644i</v>
      </c>
      <c r="Y1077" t="str">
        <f t="shared" si="513"/>
        <v>0.009+0.0592504374467035i</v>
      </c>
      <c r="Z1077" t="str">
        <f t="shared" si="514"/>
        <v>-0.313966869243198-0.0607348969633277i</v>
      </c>
      <c r="AA1077" t="str">
        <f t="shared" si="515"/>
        <v>36.8704038318565-235.983628767865i</v>
      </c>
      <c r="AB1077" t="str">
        <f t="shared" si="516"/>
        <v>1.41916219601626-0.0992079955901718i</v>
      </c>
      <c r="AC1077" t="str">
        <f t="shared" si="517"/>
        <v>3.02138555580233-3.38981579431407i</v>
      </c>
      <c r="AD1077" t="str">
        <f t="shared" si="518"/>
        <v>0.22425886548569+0.218769910837364i</v>
      </c>
      <c r="AE1077" t="str">
        <f t="shared" si="519"/>
        <v>-0.0571228859031899-0.0823068430786069i</v>
      </c>
      <c r="AF1077" t="str">
        <f t="shared" si="520"/>
        <v>-13.5627182826083-3.06127191047622i</v>
      </c>
      <c r="AG1077" t="str">
        <f t="shared" si="521"/>
        <v>1.2168185691358-0.162376134964678i</v>
      </c>
      <c r="AH1077" t="str">
        <f t="shared" si="522"/>
        <v>0.282990336731525+1.09886890494055i</v>
      </c>
      <c r="AI1077">
        <f t="shared" si="523"/>
        <v>1.0977975408145015</v>
      </c>
      <c r="AJ1077">
        <f t="shared" si="524"/>
        <v>75.558490007372896</v>
      </c>
      <c r="AK1077"/>
      <c r="AL1077"/>
      <c r="AM1077"/>
      <c r="AN1077"/>
    </row>
    <row r="1078" spans="1:40" x14ac:dyDescent="0.25">
      <c r="A1078"/>
      <c r="B1078">
        <f t="shared" si="525"/>
        <v>94400</v>
      </c>
      <c r="C1078" s="186" t="str">
        <f t="shared" si="493"/>
        <v>-0.0000085762750710105+0.0259430325566656i</v>
      </c>
      <c r="D1078" s="158" t="str">
        <f t="shared" si="494"/>
        <v>-5.95707170844817+0.198896582934436i</v>
      </c>
      <c r="E1078" t="str">
        <f t="shared" si="495"/>
        <v>2870</v>
      </c>
      <c r="F1078" t="str">
        <f t="shared" si="496"/>
        <v>0.777000777000777</v>
      </c>
      <c r="G1078" t="str">
        <f t="shared" si="491"/>
        <v>0.777000777000777</v>
      </c>
      <c r="H1078" t="str">
        <f t="shared" si="497"/>
        <v>7.60830075443689+3.25816869994789i</v>
      </c>
      <c r="I1078" t="str">
        <f t="shared" si="498"/>
        <v>370.707933123596i</v>
      </c>
      <c r="J1078" t="str">
        <f t="shared" si="492"/>
        <v>-116.547310560862+80.1755255105852i</v>
      </c>
      <c r="K1078" t="str">
        <f t="shared" si="499"/>
        <v>1.48523928730364-2.15902101510663i</v>
      </c>
      <c r="L1078" t="str">
        <f t="shared" si="500"/>
        <v>0.0960539597091209-0.118023311727891i</v>
      </c>
      <c r="M1078" t="str">
        <f t="shared" si="501"/>
        <v>1.58129324701276-2.27704432683452i</v>
      </c>
      <c r="N1078" t="str">
        <f t="shared" si="502"/>
        <v>-0.418655477494271i</v>
      </c>
      <c r="O1078" t="str">
        <f t="shared" si="503"/>
        <v>0.913636357939286-0.406532416236931i</v>
      </c>
      <c r="P1078" t="str">
        <f t="shared" si="504"/>
        <v>0.086363642060714+0.406532416236931i</v>
      </c>
      <c r="Q1078" t="str">
        <f t="shared" si="505"/>
        <v>-0.086363642060714+0.01212306125734i</v>
      </c>
      <c r="R1078" t="str">
        <f t="shared" si="506"/>
        <v>-0.332681912570324-4.75391645889136i</v>
      </c>
      <c r="S1078" t="str">
        <f t="shared" si="507"/>
        <v>0.0432147778661941i</v>
      </c>
      <c r="T1078" t="str">
        <f t="shared" si="508"/>
        <v>0.205439443765434-0.0143767749518272i</v>
      </c>
      <c r="U1078" t="str">
        <f t="shared" si="509"/>
        <v>0.0000499999999999999-0.0025544899700163i</v>
      </c>
      <c r="V1078" t="str">
        <f t="shared" si="510"/>
        <v>3.33333333333333E-06-0.00280993896701792i</v>
      </c>
      <c r="W1078" t="str">
        <f t="shared" si="511"/>
        <v>0.0000144735570232332-0.00133817900250694i</v>
      </c>
      <c r="X1078" t="str">
        <f t="shared" si="512"/>
        <v>0.0000482450751627897-0.00133659411483936i</v>
      </c>
      <c r="Y1078" t="str">
        <f t="shared" si="513"/>
        <v>0.009+0.0593132692997753i</v>
      </c>
      <c r="Z1078" t="str">
        <f t="shared" si="514"/>
        <v>-0.313306595772953-0.0605468648090012i</v>
      </c>
      <c r="AA1078" t="str">
        <f t="shared" si="515"/>
        <v>36.7903974438343-235.734654046989i</v>
      </c>
      <c r="AB1078" t="str">
        <f t="shared" si="516"/>
        <v>1.41914746502887-0.0993127870394333i</v>
      </c>
      <c r="AC1078" t="str">
        <f t="shared" si="517"/>
        <v>3.01794868465516-3.38850432367305i</v>
      </c>
      <c r="AD1078" t="str">
        <f t="shared" si="518"/>
        <v>0.224353640589643+0.218993284243293i</v>
      </c>
      <c r="AE1078" t="str">
        <f t="shared" si="519"/>
        <v>-0.0570321186072515-0.0821959499295928i</v>
      </c>
      <c r="AF1078" t="str">
        <f t="shared" si="520"/>
        <v>-13.5653724628851-3.05927211701345i</v>
      </c>
      <c r="AG1078" t="str">
        <f t="shared" si="521"/>
        <v>1.21675968385199-0.162288501939141i</v>
      </c>
      <c r="AH1078" t="str">
        <f t="shared" si="522"/>
        <v>0.282792974835569+1.09749649986954i</v>
      </c>
      <c r="AI1078">
        <f t="shared" si="523"/>
        <v>1.0872411205355552</v>
      </c>
      <c r="AJ1078">
        <f t="shared" si="524"/>
        <v>75.550849165479121</v>
      </c>
      <c r="AK1078"/>
      <c r="AL1078"/>
      <c r="AM1078"/>
      <c r="AN1078"/>
    </row>
    <row r="1079" spans="1:40" x14ac:dyDescent="0.25">
      <c r="A1079"/>
      <c r="B1079">
        <f t="shared" si="525"/>
        <v>94500</v>
      </c>
      <c r="C1079" s="186" t="str">
        <f t="shared" si="493"/>
        <v>-8.55813382990032E-06+0.025915579618152i</v>
      </c>
      <c r="D1079" s="158" t="str">
        <f t="shared" si="494"/>
        <v>-5.95707156936532+0.198686110405832i</v>
      </c>
      <c r="E1079" t="str">
        <f t="shared" si="495"/>
        <v>2870</v>
      </c>
      <c r="F1079" t="str">
        <f t="shared" si="496"/>
        <v>0.777000777000777</v>
      </c>
      <c r="G1079" t="str">
        <f t="shared" si="491"/>
        <v>0.777000777000777</v>
      </c>
      <c r="H1079" t="str">
        <f t="shared" si="497"/>
        <v>7.61094866971662+3.25595967011166i</v>
      </c>
      <c r="I1079" t="str">
        <f t="shared" si="498"/>
        <v>371.100632205294i</v>
      </c>
      <c r="J1079" t="str">
        <f t="shared" si="492"/>
        <v>-116.79648338033+80.260457211338i</v>
      </c>
      <c r="K1079" t="str">
        <f t="shared" si="499"/>
        <v>1.48306875618377-2.1581887438966i</v>
      </c>
      <c r="L1079" t="str">
        <f t="shared" si="500"/>
        <v>0.0959316321297679-0.117997870996179i</v>
      </c>
      <c r="M1079" t="str">
        <f t="shared" si="501"/>
        <v>1.57900038831354-2.27618661489278i</v>
      </c>
      <c r="N1079" t="str">
        <f t="shared" si="502"/>
        <v>-0.419098968466193i</v>
      </c>
      <c r="O1079" t="str">
        <f t="shared" si="503"/>
        <v>0.913455974639865-0.406937565720755i</v>
      </c>
      <c r="P1079" t="str">
        <f t="shared" si="504"/>
        <v>0.0865440253601349+0.406937565720755i</v>
      </c>
      <c r="Q1079" t="str">
        <f t="shared" si="505"/>
        <v>-0.0865440253601349+0.012161402745438i</v>
      </c>
      <c r="R1079" t="str">
        <f t="shared" si="506"/>
        <v>-0.332680526888774-4.74883651278748i</v>
      </c>
      <c r="S1079" t="str">
        <f t="shared" si="507"/>
        <v>0.0432605562325778i</v>
      </c>
      <c r="T1079" t="str">
        <f t="shared" si="508"/>
        <v>0.205437309000761-0.0143919446409554i</v>
      </c>
      <c r="U1079" t="str">
        <f t="shared" si="509"/>
        <v>0.0000499999999999999-0.00255178680602686i</v>
      </c>
      <c r="V1079" t="str">
        <f t="shared" si="510"/>
        <v>3.33333333333333E-06-0.00280696548662954i</v>
      </c>
      <c r="W1079" t="str">
        <f t="shared" si="511"/>
        <v>0.0000144735546456481-0.0013367631789621i</v>
      </c>
      <c r="X1079" t="str">
        <f t="shared" si="512"/>
        <v>0.0000481736856630678-0.00133518177029148i</v>
      </c>
      <c r="Y1079" t="str">
        <f t="shared" si="513"/>
        <v>0.009+0.0593761011528471i</v>
      </c>
      <c r="Z1079" t="str">
        <f t="shared" si="514"/>
        <v>-0.312648395905947-0.0603596329150644i</v>
      </c>
      <c r="AA1079" t="str">
        <f t="shared" si="515"/>
        <v>36.7106530045938-235.486201474752i</v>
      </c>
      <c r="AB1079" t="str">
        <f t="shared" si="516"/>
        <v>1.41913271836768-0.0994175771687142i</v>
      </c>
      <c r="AC1079" t="str">
        <f t="shared" si="517"/>
        <v>3.01451815493452-3.38719129125951i</v>
      </c>
      <c r="AD1079" t="str">
        <f t="shared" si="518"/>
        <v>0.224448510879714+0.219216614481983i</v>
      </c>
      <c r="AE1079" t="str">
        <f t="shared" si="519"/>
        <v>-0.0569416325110052-0.0820853525987566i</v>
      </c>
      <c r="AF1079" t="str">
        <f t="shared" si="520"/>
        <v>-13.5680202390819-3.05727355970583i</v>
      </c>
      <c r="AG1079" t="str">
        <f t="shared" si="521"/>
        <v>1.21670094406625-0.162201130715631i</v>
      </c>
      <c r="AH1079" t="str">
        <f t="shared" si="522"/>
        <v>0.282595933543514+1.09612740860853i</v>
      </c>
      <c r="AI1079">
        <f t="shared" si="523"/>
        <v>1.076697246659422</v>
      </c>
      <c r="AJ1079">
        <f t="shared" si="524"/>
        <v>75.543215877577666</v>
      </c>
      <c r="AK1079"/>
      <c r="AL1079"/>
      <c r="AM1079"/>
      <c r="AN1079"/>
    </row>
    <row r="1080" spans="1:40" x14ac:dyDescent="0.25">
      <c r="A1080"/>
      <c r="B1080">
        <f t="shared" si="525"/>
        <v>94600</v>
      </c>
      <c r="C1080" s="186" t="str">
        <f t="shared" si="493"/>
        <v>-8.54005008873217E-06+0.0258881847196585i</v>
      </c>
      <c r="D1080" s="158" t="str">
        <f t="shared" si="494"/>
        <v>-5.95707143072331+0.198476082850715i</v>
      </c>
      <c r="E1080" t="str">
        <f t="shared" si="495"/>
        <v>2870</v>
      </c>
      <c r="F1080" t="str">
        <f t="shared" si="496"/>
        <v>0.777000777000777</v>
      </c>
      <c r="G1080" t="str">
        <f t="shared" si="491"/>
        <v>0.777000777000777</v>
      </c>
      <c r="H1080" t="str">
        <f t="shared" si="497"/>
        <v>7.6135901991894+3.25375232623039i</v>
      </c>
      <c r="I1080" t="str">
        <f t="shared" si="498"/>
        <v>371.493331286993i</v>
      </c>
      <c r="J1080" t="str">
        <f t="shared" si="492"/>
        <v>-117.045920014324+80.3453889120907i</v>
      </c>
      <c r="K1080" t="str">
        <f t="shared" si="499"/>
        <v>1.48090227116176-2.15735552626526i</v>
      </c>
      <c r="L1080" t="str">
        <f t="shared" si="500"/>
        <v>0.095809486708003-0.11797233611378i</v>
      </c>
      <c r="M1080" t="str">
        <f t="shared" si="501"/>
        <v>1.57671175786976-2.27532786237904i</v>
      </c>
      <c r="N1080" t="str">
        <f t="shared" si="502"/>
        <v>-0.419542459438114i</v>
      </c>
      <c r="O1080" t="str">
        <f t="shared" si="503"/>
        <v>0.913275411678052-0.407342635166372i</v>
      </c>
      <c r="P1080" t="str">
        <f t="shared" si="504"/>
        <v>0.086724588321948+0.407342635166372i</v>
      </c>
      <c r="Q1080" t="str">
        <f t="shared" si="505"/>
        <v>-0.086724588321948+0.012199824271742i</v>
      </c>
      <c r="R1080" t="str">
        <f t="shared" si="506"/>
        <v>-0.332679139719586-4.74376725413304i</v>
      </c>
      <c r="S1080" t="str">
        <f t="shared" si="507"/>
        <v>0.0433063345989615i</v>
      </c>
      <c r="T1080" t="str">
        <f t="shared" si="508"/>
        <v>0.205435171967082-0.0144071141387911i</v>
      </c>
      <c r="U1080" t="str">
        <f t="shared" si="509"/>
        <v>0.0000499999999999999-0.00254908935697186i</v>
      </c>
      <c r="V1080" t="str">
        <f t="shared" si="510"/>
        <v>3.33333333333333E-06-0.00280399829266905i</v>
      </c>
      <c r="W1080" t="str">
        <f t="shared" si="511"/>
        <v>0.0000144735522655469-0.00133535034895427i</v>
      </c>
      <c r="X1080" t="str">
        <f t="shared" si="512"/>
        <v>0.0000481025222355983-0.00133377240622511i</v>
      </c>
      <c r="Y1080" t="str">
        <f t="shared" si="513"/>
        <v>0.009+0.0594389330059189i</v>
      </c>
      <c r="Z1080" t="str">
        <f t="shared" si="514"/>
        <v>-0.311992261007022-0.0601731969922896i</v>
      </c>
      <c r="AA1080" t="str">
        <f t="shared" si="515"/>
        <v>36.631169364896-235.238269424026i</v>
      </c>
      <c r="AB1080" t="str">
        <f t="shared" si="516"/>
        <v>1.41911795603249-0.0995223659765727i</v>
      </c>
      <c r="AC1080" t="str">
        <f t="shared" si="517"/>
        <v>3.01109395484415-3.3858767099694i</v>
      </c>
      <c r="AD1080" t="str">
        <f t="shared" si="518"/>
        <v>0.224543476341209+0.219439901528045i</v>
      </c>
      <c r="AE1080" t="str">
        <f t="shared" si="519"/>
        <v>-0.0568514264554551-0.0819750498681063i</v>
      </c>
      <c r="AF1080" t="str">
        <f t="shared" si="520"/>
        <v>-13.5706616299127-3.05527624337967i</v>
      </c>
      <c r="AG1080" t="str">
        <f t="shared" si="521"/>
        <v>1.21664234909862-0.162114020483748i</v>
      </c>
      <c r="AH1080" t="str">
        <f t="shared" si="522"/>
        <v>0.282399212770436+1.09476161935128i</v>
      </c>
      <c r="AI1080">
        <f t="shared" si="523"/>
        <v>1.0661658915114052</v>
      </c>
      <c r="AJ1080">
        <f t="shared" si="524"/>
        <v>75.53559009283866</v>
      </c>
      <c r="AK1080"/>
      <c r="AL1080"/>
      <c r="AM1080"/>
      <c r="AN1080"/>
    </row>
    <row r="1081" spans="1:40" x14ac:dyDescent="0.25">
      <c r="A1081"/>
      <c r="B1081">
        <f t="shared" si="525"/>
        <v>94700</v>
      </c>
      <c r="C1081" s="186" t="str">
        <f t="shared" si="493"/>
        <v>-8.52202360476242E-06+0.0258608476773204i</v>
      </c>
      <c r="D1081" s="158" t="str">
        <f t="shared" si="494"/>
        <v>-5.95707129252026+0.198266498859456i</v>
      </c>
      <c r="E1081" t="str">
        <f t="shared" si="495"/>
        <v>2870</v>
      </c>
      <c r="F1081" t="str">
        <f t="shared" si="496"/>
        <v>0.777000777000777</v>
      </c>
      <c r="G1081" t="str">
        <f t="shared" si="491"/>
        <v>0.777000777000777</v>
      </c>
      <c r="H1081" t="str">
        <f t="shared" si="497"/>
        <v>7.61622536151151+3.25154667167262i</v>
      </c>
      <c r="I1081" t="str">
        <f t="shared" si="498"/>
        <v>371.886030368692i</v>
      </c>
      <c r="J1081" t="str">
        <f t="shared" si="492"/>
        <v>-117.295620462843+80.4303206128435i</v>
      </c>
      <c r="K1081" t="str">
        <f t="shared" si="499"/>
        <v>1.47873982456382-2.1565213703454i</v>
      </c>
      <c r="L1081" t="str">
        <f t="shared" si="500"/>
        <v>0.0956875232417442-0.117946707542897i</v>
      </c>
      <c r="M1081" t="str">
        <f t="shared" si="501"/>
        <v>1.57442734780556-2.2744680778883i</v>
      </c>
      <c r="N1081" t="str">
        <f t="shared" si="502"/>
        <v>-0.419985950410036i</v>
      </c>
      <c r="O1081" t="str">
        <f t="shared" si="503"/>
        <v>0.913094669089359-0.407747624494114i</v>
      </c>
      <c r="P1081" t="str">
        <f t="shared" si="504"/>
        <v>0.086905330910641+0.407747624494114i</v>
      </c>
      <c r="Q1081" t="str">
        <f t="shared" si="505"/>
        <v>-0.086905330910641+0.012238325915922i</v>
      </c>
      <c r="R1081" t="str">
        <f t="shared" si="506"/>
        <v>-0.332677751062756-4.73870864907059i</v>
      </c>
      <c r="S1081" t="str">
        <f t="shared" si="507"/>
        <v>0.0433521129653452i</v>
      </c>
      <c r="T1081" t="str">
        <f t="shared" si="508"/>
        <v>0.205433032664367-0.0144222834451296i</v>
      </c>
      <c r="U1081" t="str">
        <f t="shared" si="509"/>
        <v>0.0000499999999999999-0.00254639760474697i</v>
      </c>
      <c r="V1081" t="str">
        <f t="shared" si="510"/>
        <v>3.33333333333333E-06-0.00280103736522167i</v>
      </c>
      <c r="W1081" t="str">
        <f t="shared" si="511"/>
        <v>0.0000144735498829291-0.00133394050300023i</v>
      </c>
      <c r="X1081" t="str">
        <f t="shared" si="512"/>
        <v>0.0000480315839269857-0.00133236601322242i</v>
      </c>
      <c r="Y1081" t="str">
        <f t="shared" si="513"/>
        <v>0.009+0.0595017648589907i</v>
      </c>
      <c r="Z1081" t="str">
        <f t="shared" si="514"/>
        <v>-0.311338182485676-0.059987552779127i</v>
      </c>
      <c r="AA1081" t="str">
        <f t="shared" si="515"/>
        <v>36.5519453818291-234.990856274349i</v>
      </c>
      <c r="AB1081" t="str">
        <f t="shared" si="516"/>
        <v>1.41910317802312-0.0996271534615948i</v>
      </c>
      <c r="AC1081" t="str">
        <f t="shared" si="517"/>
        <v>3.00767607259811-3.38456059263738i</v>
      </c>
      <c r="AD1081" t="str">
        <f t="shared" si="518"/>
        <v>0.224638536959424+0.219663145356035i</v>
      </c>
      <c r="AE1081" t="str">
        <f t="shared" si="519"/>
        <v>-0.0567614992875141-0.0818650405263139i</v>
      </c>
      <c r="AF1081" t="str">
        <f t="shared" si="520"/>
        <v>-13.5732966540318-3.05328017281316i</v>
      </c>
      <c r="AG1081" t="str">
        <f t="shared" si="521"/>
        <v>1.21658389827287-0.162027170436304i</v>
      </c>
      <c r="AH1081" t="str">
        <f t="shared" si="522"/>
        <v>0.282202812425645+1.09339912034562i</v>
      </c>
      <c r="AI1081">
        <f t="shared" si="523"/>
        <v>1.0556470274993504</v>
      </c>
      <c r="AJ1081">
        <f t="shared" si="524"/>
        <v>75.527971760710756</v>
      </c>
      <c r="AK1081"/>
      <c r="AL1081"/>
      <c r="AM1081"/>
      <c r="AN1081"/>
    </row>
    <row r="1082" spans="1:40" x14ac:dyDescent="0.25">
      <c r="A1082"/>
      <c r="B1082">
        <f t="shared" si="525"/>
        <v>94800</v>
      </c>
      <c r="C1082" s="186" t="str">
        <f t="shared" si="493"/>
        <v>-8.50405413652702E-06+0.0258335683080487i</v>
      </c>
      <c r="D1082" s="158" t="str">
        <f t="shared" si="494"/>
        <v>-5.95707115475434+0.198057357028373i</v>
      </c>
      <c r="E1082" t="str">
        <f t="shared" si="495"/>
        <v>2870</v>
      </c>
      <c r="F1082" t="str">
        <f t="shared" si="496"/>
        <v>0.777000777000777</v>
      </c>
      <c r="G1082" t="str">
        <f t="shared" si="491"/>
        <v>0.777000777000777</v>
      </c>
      <c r="H1082" t="str">
        <f t="shared" si="497"/>
        <v>7.61885417528009+3.2493427097651i</v>
      </c>
      <c r="I1082" t="str">
        <f t="shared" si="498"/>
        <v>372.27872945039i</v>
      </c>
      <c r="J1082" t="str">
        <f t="shared" si="492"/>
        <v>-117.545584725888+80.5152523135962i</v>
      </c>
      <c r="K1082" t="str">
        <f t="shared" si="499"/>
        <v>1.47658140872349-2.15568628423051i</v>
      </c>
      <c r="L1082" t="str">
        <f t="shared" si="500"/>
        <v>0.0955657415284728-0.117920985744141i</v>
      </c>
      <c r="M1082" t="str">
        <f t="shared" si="501"/>
        <v>1.57214715025196-2.27360726997465i</v>
      </c>
      <c r="N1082" t="str">
        <f t="shared" si="502"/>
        <v>-0.420429441381958i</v>
      </c>
      <c r="O1082" t="str">
        <f t="shared" si="503"/>
        <v>0.912913746909336-0.408152533624326i</v>
      </c>
      <c r="P1082" t="str">
        <f t="shared" si="504"/>
        <v>0.087086253090664+0.408152533624326i</v>
      </c>
      <c r="Q1082" t="str">
        <f t="shared" si="505"/>
        <v>-0.087086253090664+0.012276907757632i</v>
      </c>
      <c r="R1082" t="str">
        <f t="shared" si="506"/>
        <v>-0.332676360918265-4.73366066388563i</v>
      </c>
      <c r="S1082" t="str">
        <f t="shared" si="507"/>
        <v>0.0433978913317287i</v>
      </c>
      <c r="T1082" t="str">
        <f t="shared" si="508"/>
        <v>0.205430891092587-0.0144374525597658i</v>
      </c>
      <c r="U1082" t="str">
        <f t="shared" si="509"/>
        <v>0.00005-0.00254371153132425i</v>
      </c>
      <c r="V1082" t="str">
        <f t="shared" si="510"/>
        <v>3.33333333333333E-06-0.00279808268445667i</v>
      </c>
      <c r="W1082" t="str">
        <f t="shared" si="511"/>
        <v>0.0000144735474977953-0.00133253363165677i</v>
      </c>
      <c r="X1082" t="str">
        <f t="shared" si="512"/>
        <v>0.0000479608697888545-0.00133096258190516i</v>
      </c>
      <c r="Y1082" t="str">
        <f t="shared" si="513"/>
        <v>0.009+0.0595645967120625i</v>
      </c>
      <c r="Z1082" t="str">
        <f t="shared" si="514"/>
        <v>-0.310686151795762-0.0598026960414929i</v>
      </c>
      <c r="AA1082" t="str">
        <f t="shared" si="515"/>
        <v>36.4729799187676-234.743960411895i</v>
      </c>
      <c r="AB1082" t="str">
        <f t="shared" si="516"/>
        <v>1.41908838433937-0.0997319396223638i</v>
      </c>
      <c r="AC1082" t="str">
        <f t="shared" si="517"/>
        <v>3.00426449642072-3.38324295203697i</v>
      </c>
      <c r="AD1082" t="str">
        <f t="shared" si="518"/>
        <v>0.224733692719642+0.21988634594046i</v>
      </c>
      <c r="AE1082" t="str">
        <f t="shared" si="519"/>
        <v>-0.0566718498599651-0.0817553233686684i</v>
      </c>
      <c r="AF1082" t="str">
        <f t="shared" si="520"/>
        <v>-13.5759253300344-3.05128535273673i</v>
      </c>
      <c r="AG1082" t="str">
        <f t="shared" si="521"/>
        <v>1.21652559091647-0.161940579769306i</v>
      </c>
      <c r="AH1082" t="str">
        <f t="shared" si="522"/>
        <v>0.282006732412737+1.09203989989312i</v>
      </c>
      <c r="AI1082">
        <f t="shared" si="523"/>
        <v>1.0451406271130832</v>
      </c>
      <c r="AJ1082">
        <f t="shared" si="524"/>
        <v>75.520360830920026</v>
      </c>
      <c r="AK1082"/>
      <c r="AL1082"/>
      <c r="AM1082"/>
      <c r="AN1082"/>
    </row>
    <row r="1083" spans="1:40" x14ac:dyDescent="0.25">
      <c r="A1083"/>
      <c r="B1083">
        <f t="shared" si="525"/>
        <v>94900</v>
      </c>
      <c r="C1083" s="186" t="str">
        <f t="shared" si="493"/>
        <v>-8.48614144383342E-06+0.025806346429526i</v>
      </c>
      <c r="D1083" s="158" t="str">
        <f t="shared" si="494"/>
        <v>-5.9570710174237+0.197848655959699i</v>
      </c>
      <c r="E1083" t="str">
        <f t="shared" si="495"/>
        <v>2870</v>
      </c>
      <c r="F1083" t="str">
        <f t="shared" si="496"/>
        <v>0.777000777000777</v>
      </c>
      <c r="G1083" t="str">
        <f t="shared" si="491"/>
        <v>0.777000777000777</v>
      </c>
      <c r="H1083" t="str">
        <f t="shared" si="497"/>
        <v>7.62147665903316+3.24714044379305i</v>
      </c>
      <c r="I1083" t="str">
        <f t="shared" si="498"/>
        <v>372.671428532089i</v>
      </c>
      <c r="J1083" t="str">
        <f t="shared" si="492"/>
        <v>-117.795812803459+80.6001840143489i</v>
      </c>
      <c r="K1083" t="str">
        <f t="shared" si="499"/>
        <v>1.47442701598179-2.15485027597497i</v>
      </c>
      <c r="L1083" t="str">
        <f t="shared" si="500"/>
        <v>0.0954441413652335-0.117895171176531i</v>
      </c>
      <c r="M1083" t="str">
        <f t="shared" si="501"/>
        <v>1.56987115734702-2.2727454471515i</v>
      </c>
      <c r="N1083" t="str">
        <f t="shared" si="502"/>
        <v>-0.42087293235388i</v>
      </c>
      <c r="O1083" t="str">
        <f t="shared" si="503"/>
        <v>0.912732645173568-0.408557362477366i</v>
      </c>
      <c r="P1083" t="str">
        <f t="shared" si="504"/>
        <v>0.087267354826432+0.408557362477366i</v>
      </c>
      <c r="Q1083" t="str">
        <f t="shared" si="505"/>
        <v>-0.087267354826432+0.012315569876514i</v>
      </c>
      <c r="R1083" t="str">
        <f t="shared" si="506"/>
        <v>-0.332674969285895-4.7286232650057i</v>
      </c>
      <c r="S1083" t="str">
        <f t="shared" si="507"/>
        <v>0.0434436696981124i</v>
      </c>
      <c r="T1083" t="str">
        <f t="shared" si="508"/>
        <v>0.205428747251717-0.0144526214824861i</v>
      </c>
      <c r="U1083" t="str">
        <f t="shared" si="509"/>
        <v>0.00005-0.00254103111875172i</v>
      </c>
      <c r="V1083" t="str">
        <f t="shared" si="510"/>
        <v>3.33333333333333E-06-0.00279513423062689i</v>
      </c>
      <c r="W1083" t="str">
        <f t="shared" si="511"/>
        <v>0.0000144735451101451-0.00133112972552049i</v>
      </c>
      <c r="X1083" t="str">
        <f t="shared" si="512"/>
        <v>0.0000478903788778168-0.0013295621029345i</v>
      </c>
      <c r="Y1083" t="str">
        <f t="shared" si="513"/>
        <v>0.009+0.0596274285651343i</v>
      </c>
      <c r="Z1083" t="str">
        <f t="shared" si="514"/>
        <v>-0.310036160435239-0.0596186225725646i</v>
      </c>
      <c r="AA1083" t="str">
        <f t="shared" si="515"/>
        <v>36.3942718453292-234.497580229431i</v>
      </c>
      <c r="AB1083" t="str">
        <f t="shared" si="516"/>
        <v>1.41907357498104-0.0998367244574041i</v>
      </c>
      <c r="AC1083" t="str">
        <f t="shared" si="517"/>
        <v>3.00085921454697-3.38192380088084i</v>
      </c>
      <c r="AD1083" t="str">
        <f t="shared" si="518"/>
        <v>0.224828943607125+0.220109503255768i</v>
      </c>
      <c r="AE1083" t="str">
        <f t="shared" si="519"/>
        <v>-0.0565824770314236-0.0816458971970276i</v>
      </c>
      <c r="AF1083" t="str">
        <f t="shared" si="520"/>
        <v>-13.5785476764569-3.04929178783335i</v>
      </c>
      <c r="AG1083" t="str">
        <f t="shared" si="521"/>
        <v>1.21646742636056-0.161854247681929i</v>
      </c>
      <c r="AH1083" t="str">
        <f t="shared" si="522"/>
        <v>0.281810972629685+1.09068394634873i</v>
      </c>
      <c r="AI1083">
        <f t="shared" si="523"/>
        <v>1.0346466629236615</v>
      </c>
      <c r="AJ1083">
        <f t="shared" si="524"/>
        <v>75.512757253466532</v>
      </c>
      <c r="AK1083"/>
      <c r="AL1083"/>
      <c r="AM1083"/>
      <c r="AN1083"/>
    </row>
    <row r="1084" spans="1:40" x14ac:dyDescent="0.25">
      <c r="A1084"/>
      <c r="B1084">
        <f t="shared" si="525"/>
        <v>95000</v>
      </c>
      <c r="C1084" s="186" t="str">
        <f t="shared" si="493"/>
        <v>-8.46828528775267E-06+0.0257791818602026i</v>
      </c>
      <c r="D1084" s="158" t="str">
        <f t="shared" si="494"/>
        <v>-5.9570708805265+0.197640394261553i</v>
      </c>
      <c r="E1084" t="str">
        <f t="shared" si="495"/>
        <v>2870</v>
      </c>
      <c r="F1084" t="str">
        <f t="shared" si="496"/>
        <v>0.777000777000777</v>
      </c>
      <c r="G1084" t="str">
        <f t="shared" si="491"/>
        <v>0.777000777000777</v>
      </c>
      <c r="H1084" t="str">
        <f t="shared" si="497"/>
        <v>7.6240928312499+3.24493987700043i</v>
      </c>
      <c r="I1084" t="str">
        <f t="shared" si="498"/>
        <v>373.064127613788i</v>
      </c>
      <c r="J1084" t="str">
        <f t="shared" si="492"/>
        <v>-118.046304695555+80.6851157151017i</v>
      </c>
      <c r="K1084" t="str">
        <f t="shared" si="499"/>
        <v>1.47227663868721-2.15401335359415i</v>
      </c>
      <c r="L1084" t="str">
        <f t="shared" si="500"/>
        <v>0.0953227225486438-0.1178692642975i</v>
      </c>
      <c r="M1084" t="str">
        <f t="shared" si="501"/>
        <v>1.56759936123585-2.27188261789165i</v>
      </c>
      <c r="N1084" t="str">
        <f t="shared" si="502"/>
        <v>-0.421316423325802i</v>
      </c>
      <c r="O1084" t="str">
        <f t="shared" si="503"/>
        <v>0.912551363917674-0.408962110973613i</v>
      </c>
      <c r="P1084" t="str">
        <f t="shared" si="504"/>
        <v>0.087448636082326+0.408962110973613i</v>
      </c>
      <c r="Q1084" t="str">
        <f t="shared" si="505"/>
        <v>-0.087448636082326+0.012354312352189i</v>
      </c>
      <c r="R1084" t="str">
        <f t="shared" si="506"/>
        <v>-0.332673576165722-4.72359641899971i</v>
      </c>
      <c r="S1084" t="str">
        <f t="shared" si="507"/>
        <v>0.0434894480644961i</v>
      </c>
      <c r="T1084" t="str">
        <f t="shared" si="508"/>
        <v>0.205426601141728-0.0144677902130894i</v>
      </c>
      <c r="U1084" t="str">
        <f t="shared" si="509"/>
        <v>0.00005-0.00253835634915304i</v>
      </c>
      <c r="V1084" t="str">
        <f t="shared" si="510"/>
        <v>3.33333333333333E-06-0.00279219198406834i</v>
      </c>
      <c r="W1084" t="str">
        <f t="shared" si="511"/>
        <v>0.0000144735427199785-0.00132972877522757i</v>
      </c>
      <c r="X1084" t="str">
        <f t="shared" si="512"/>
        <v>0.0000478201102554402-0.0013281645670108i</v>
      </c>
      <c r="Y1084" t="str">
        <f t="shared" si="513"/>
        <v>0.009+0.0596902604182061i</v>
      </c>
      <c r="Z1084" t="str">
        <f t="shared" si="514"/>
        <v>-0.309388199945889-0.059435328192575i</v>
      </c>
      <c r="AA1084" t="str">
        <f t="shared" si="515"/>
        <v>36.3158200373353-234.251714126298i</v>
      </c>
      <c r="AB1084" t="str">
        <f t="shared" si="516"/>
        <v>1.41905874994796-0.0999415079653266i</v>
      </c>
      <c r="AC1084" t="str">
        <f t="shared" si="517"/>
        <v>2.99746021522226-3.38060315182122i</v>
      </c>
      <c r="AD1084" t="str">
        <f t="shared" si="518"/>
        <v>0.224924289607126+0.220332617276357i</v>
      </c>
      <c r="AE1084" t="str">
        <f t="shared" si="519"/>
        <v>-0.0564933796663075-0.0815367608197802i</v>
      </c>
      <c r="AF1084" t="str">
        <f t="shared" si="520"/>
        <v>-13.5811637117764-3.04729948273888i</v>
      </c>
      <c r="AG1084" t="str">
        <f t="shared" si="521"/>
        <v>1.21640940393991-0.16176817337652i</v>
      </c>
      <c r="AH1084" t="str">
        <f t="shared" si="522"/>
        <v>0.281615532968886+1.08933124812063i</v>
      </c>
      <c r="AI1084">
        <f t="shared" si="523"/>
        <v>1.0241651075841265</v>
      </c>
      <c r="AJ1084">
        <f t="shared" si="524"/>
        <v>75.505160978625725</v>
      </c>
      <c r="AK1084"/>
      <c r="AL1084"/>
      <c r="AM1084"/>
      <c r="AN1084"/>
    </row>
    <row r="1085" spans="1:40" x14ac:dyDescent="0.25">
      <c r="A1085"/>
      <c r="B1085">
        <f t="shared" si="525"/>
        <v>95100</v>
      </c>
      <c r="C1085" s="186" t="str">
        <f t="shared" si="493"/>
        <v>-8.45048543061127E-06+0.0257520744192926i</v>
      </c>
      <c r="D1085" s="158" t="str">
        <f t="shared" si="494"/>
        <v>-5.95707074406093+0.19743257054791i</v>
      </c>
      <c r="E1085" t="str">
        <f t="shared" si="495"/>
        <v>2870</v>
      </c>
      <c r="F1085" t="str">
        <f t="shared" si="496"/>
        <v>0.777000777000777</v>
      </c>
      <c r="G1085" t="str">
        <f t="shared" si="491"/>
        <v>0.777000777000777</v>
      </c>
      <c r="H1085" t="str">
        <f t="shared" si="497"/>
        <v>7.62670271035079+3.24274101259031i</v>
      </c>
      <c r="I1085" t="str">
        <f t="shared" si="498"/>
        <v>373.456826695487i</v>
      </c>
      <c r="J1085" t="str">
        <f t="shared" si="492"/>
        <v>-118.297060402177+80.7700474158544i</v>
      </c>
      <c r="K1085" t="str">
        <f t="shared" si="499"/>
        <v>1.47013026919582-2.15317552506462i</v>
      </c>
      <c r="L1085" t="str">
        <f t="shared" si="500"/>
        <v>0.0952014848748981-0.117843265562897i</v>
      </c>
      <c r="M1085" t="str">
        <f t="shared" si="501"/>
        <v>1.56533175407072-2.27101879062752i</v>
      </c>
      <c r="N1085" t="str">
        <f t="shared" si="502"/>
        <v>-0.421759914297724i</v>
      </c>
      <c r="O1085" t="str">
        <f t="shared" si="503"/>
        <v>0.912369903177309-0.409366779033458i</v>
      </c>
      <c r="P1085" t="str">
        <f t="shared" si="504"/>
        <v>0.087630096822691+0.409366779033458i</v>
      </c>
      <c r="Q1085" t="str">
        <f t="shared" si="505"/>
        <v>-0.087630096822691+0.0123931352642661i</v>
      </c>
      <c r="R1085" t="str">
        <f t="shared" si="506"/>
        <v>-0.332672181557606-4.71858009257717i</v>
      </c>
      <c r="S1085" t="str">
        <f t="shared" si="507"/>
        <v>0.0435352264308798i</v>
      </c>
      <c r="T1085" t="str">
        <f t="shared" si="508"/>
        <v>0.205424452762589-0.0144829587513651i</v>
      </c>
      <c r="U1085" t="str">
        <f t="shared" si="509"/>
        <v>0.00005-0.00253568720472701i</v>
      </c>
      <c r="V1085" t="str">
        <f t="shared" si="510"/>
        <v>3.33333333333333E-06-0.00278925592519971i</v>
      </c>
      <c r="W1085" t="str">
        <f t="shared" si="511"/>
        <v>0.0000144735403272958-0.00132833077145359i</v>
      </c>
      <c r="X1085" t="str">
        <f t="shared" si="512"/>
        <v>0.000047750062988219-0.00132676996487341i</v>
      </c>
      <c r="Y1085" t="str">
        <f t="shared" si="513"/>
        <v>0.009+0.0597530922712779i</v>
      </c>
      <c r="Z1085" t="str">
        <f t="shared" si="514"/>
        <v>-0.308742261913051-0.0592528087486094i</v>
      </c>
      <c r="AA1085" t="str">
        <f t="shared" si="515"/>
        <v>36.2376233767687-234.006360508363i</v>
      </c>
      <c r="AB1085" t="str">
        <f t="shared" si="516"/>
        <v>1.4190439092399-0.100046290144676i</v>
      </c>
      <c r="AC1085" t="str">
        <f t="shared" si="517"/>
        <v>2.99406748670273-3.37928101744978i</v>
      </c>
      <c r="AD1085" t="str">
        <f t="shared" si="518"/>
        <v>0.225019730704885+0.22055568797657i</v>
      </c>
      <c r="AE1085" t="str">
        <f t="shared" si="519"/>
        <v>-0.0564045566347982-0.0814279130517955i</v>
      </c>
      <c r="AF1085" t="str">
        <f t="shared" si="520"/>
        <v>-13.5837734544117-3.0453084420424i</v>
      </c>
      <c r="AG1085" t="str">
        <f t="shared" si="521"/>
        <v>1.21635152299292-0.161682356058569i</v>
      </c>
      <c r="AH1085" t="str">
        <f t="shared" si="522"/>
        <v>0.281420413317258+1.08798179366981i</v>
      </c>
      <c r="AI1085">
        <f t="shared" si="523"/>
        <v>1.0136959338282876</v>
      </c>
      <c r="AJ1085">
        <f t="shared" si="524"/>
        <v>75.497571956943787</v>
      </c>
      <c r="AK1085"/>
      <c r="AL1085"/>
      <c r="AM1085"/>
      <c r="AN1085"/>
    </row>
    <row r="1086" spans="1:40" x14ac:dyDescent="0.25">
      <c r="A1086"/>
      <c r="B1086">
        <f t="shared" si="525"/>
        <v>95200</v>
      </c>
      <c r="C1086" s="186" t="str">
        <f t="shared" si="493"/>
        <v>-8.43274163598335E-06+0.0257250239267695i</v>
      </c>
      <c r="D1086" s="158" t="str">
        <f t="shared" si="494"/>
        <v>-5.95707060802517+0.197225183438566i</v>
      </c>
      <c r="E1086" t="str">
        <f t="shared" si="495"/>
        <v>2870</v>
      </c>
      <c r="F1086" t="str">
        <f t="shared" si="496"/>
        <v>0.777000777000777</v>
      </c>
      <c r="G1086" t="str">
        <f t="shared" si="491"/>
        <v>0.777000777000777</v>
      </c>
      <c r="H1086" t="str">
        <f t="shared" si="497"/>
        <v>7.62930631469783+3.24054385372511i</v>
      </c>
      <c r="I1086" t="str">
        <f t="shared" si="498"/>
        <v>373.849525777185i</v>
      </c>
      <c r="J1086" t="str">
        <f t="shared" si="492"/>
        <v>-118.548079923324+80.8549791166072i</v>
      </c>
      <c r="K1086" t="str">
        <f t="shared" si="499"/>
        <v>1.4679878998713-2.15233679832429i</v>
      </c>
      <c r="L1086" t="str">
        <f t="shared" si="500"/>
        <v>0.0950804281397724-0.117817175426996i</v>
      </c>
      <c r="M1086" t="str">
        <f t="shared" si="501"/>
        <v>1.56306832801107-2.27015397375129i</v>
      </c>
      <c r="N1086" t="str">
        <f t="shared" si="502"/>
        <v>-0.422203405269646i</v>
      </c>
      <c r="O1086" t="str">
        <f t="shared" si="503"/>
        <v>0.912188262988164-0.40977136657731i</v>
      </c>
      <c r="P1086" t="str">
        <f t="shared" si="504"/>
        <v>0.087811737011836+0.40977136657731i</v>
      </c>
      <c r="Q1086" t="str">
        <f t="shared" si="505"/>
        <v>-0.087811737011836+0.012432038692336i</v>
      </c>
      <c r="R1086" t="str">
        <f t="shared" si="506"/>
        <v>-0.332670785461533-4.71357425258753i</v>
      </c>
      <c r="S1086" t="str">
        <f t="shared" si="507"/>
        <v>0.0435810047972635i</v>
      </c>
      <c r="T1086" t="str">
        <f t="shared" si="508"/>
        <v>0.205422302114275-0.0144981270971085i</v>
      </c>
      <c r="U1086" t="str">
        <f t="shared" si="509"/>
        <v>0.00005-0.00253302366774725i</v>
      </c>
      <c r="V1086" t="str">
        <f t="shared" si="510"/>
        <v>3.33333333333333E-06-0.00278632603452198i</v>
      </c>
      <c r="W1086" t="str">
        <f t="shared" si="511"/>
        <v>0.0000144735379320967-0.00132693570491329i</v>
      </c>
      <c r="X1086" t="str">
        <f t="shared" si="512"/>
        <v>0.0000476802361475396-0.00132537828730047i</v>
      </c>
      <c r="Y1086" t="str">
        <f t="shared" si="513"/>
        <v>0.009+0.0598159241243497i</v>
      </c>
      <c r="Z1086" t="str">
        <f t="shared" si="514"/>
        <v>-0.308098337965354-0.0590710601144033i</v>
      </c>
      <c r="AA1086" t="str">
        <f t="shared" si="515"/>
        <v>36.1596807517334-233.761517787999i</v>
      </c>
      <c r="AB1086" t="str">
        <f t="shared" si="516"/>
        <v>1.41902905285669-0.100151070994039i</v>
      </c>
      <c r="AC1086" t="str">
        <f t="shared" si="517"/>
        <v>2.99068101725527-3.37795741029831i</v>
      </c>
      <c r="AD1086" t="str">
        <f t="shared" si="518"/>
        <v>0.225115266885626+0.220778715330705i</v>
      </c>
      <c r="AE1086" t="str">
        <f t="shared" si="519"/>
        <v>-0.0563160068128077-0.081319352714387i</v>
      </c>
      <c r="AF1086" t="str">
        <f t="shared" si="520"/>
        <v>-13.586376922723-3.04331867028654i</v>
      </c>
      <c r="AG1086" t="str">
        <f t="shared" si="521"/>
        <v>1.21629378286157-0.1615967949367i</v>
      </c>
      <c r="AH1086" t="str">
        <f t="shared" si="522"/>
        <v>0.28122561355627+1.0866355715099i</v>
      </c>
      <c r="AI1086">
        <f t="shared" si="523"/>
        <v>1.0032391144712764</v>
      </c>
      <c r="AJ1086">
        <f t="shared" si="524"/>
        <v>75.489990139239609</v>
      </c>
      <c r="AK1086"/>
      <c r="AL1086"/>
      <c r="AM1086"/>
      <c r="AN1086"/>
    </row>
    <row r="1087" spans="1:40" x14ac:dyDescent="0.25">
      <c r="A1087"/>
      <c r="B1087">
        <f t="shared" si="525"/>
        <v>95300</v>
      </c>
      <c r="C1087" s="186" t="str">
        <f t="shared" si="493"/>
        <v>-8.41505366868291E-06+0.0256980302033624i</v>
      </c>
      <c r="D1087" s="158" t="str">
        <f t="shared" si="494"/>
        <v>-5.95707047241742+0.197018231559112i</v>
      </c>
      <c r="E1087" t="str">
        <f t="shared" si="495"/>
        <v>2870</v>
      </c>
      <c r="F1087" t="str">
        <f t="shared" si="496"/>
        <v>0.777000777000777</v>
      </c>
      <c r="G1087" t="str">
        <f t="shared" si="491"/>
        <v>0.777000777000777</v>
      </c>
      <c r="H1087" t="str">
        <f t="shared" si="497"/>
        <v>7.6319036625946+3.23834840352691i</v>
      </c>
      <c r="I1087" t="str">
        <f t="shared" si="498"/>
        <v>374.242224858884i</v>
      </c>
      <c r="J1087" t="str">
        <f t="shared" si="492"/>
        <v>-118.799363258997+80.9399108173599i</v>
      </c>
      <c r="K1087" t="str">
        <f t="shared" si="499"/>
        <v>1.46584952308503-2.1514971812726i</v>
      </c>
      <c r="L1087" t="str">
        <f t="shared" si="500"/>
        <v>0.0949595521386334-0.117790994342495i</v>
      </c>
      <c r="M1087" t="str">
        <f t="shared" si="501"/>
        <v>1.56080907522366-2.26928817561509i</v>
      </c>
      <c r="N1087" t="str">
        <f t="shared" si="502"/>
        <v>-0.422646896241568i</v>
      </c>
      <c r="O1087" t="str">
        <f t="shared" si="503"/>
        <v>0.912006443385965-0.410175873525592i</v>
      </c>
      <c r="P1087" t="str">
        <f t="shared" si="504"/>
        <v>0.087993556614035+0.410175873525592i</v>
      </c>
      <c r="Q1087" t="str">
        <f t="shared" si="505"/>
        <v>-0.087993556614035+0.012471022715976i</v>
      </c>
      <c r="R1087" t="str">
        <f t="shared" si="506"/>
        <v>-0.332669387877367-4.70857886601933i</v>
      </c>
      <c r="S1087" t="str">
        <f t="shared" si="507"/>
        <v>0.0436267831636472i</v>
      </c>
      <c r="T1087" t="str">
        <f t="shared" si="508"/>
        <v>0.205420149196757-0.0145132952501091i</v>
      </c>
      <c r="U1087" t="str">
        <f t="shared" si="509"/>
        <v>0.00005-0.00253036572056179i</v>
      </c>
      <c r="V1087" t="str">
        <f t="shared" si="510"/>
        <v>3.33333333333333E-06-0.00278340229261796i</v>
      </c>
      <c r="W1087" t="str">
        <f t="shared" si="511"/>
        <v>0.0000144735355343814-0.0013255435663604i</v>
      </c>
      <c r="X1087" t="str">
        <f t="shared" si="512"/>
        <v>0.0000476106288096537-0.00132398952510872i</v>
      </c>
      <c r="Y1087" t="str">
        <f t="shared" si="513"/>
        <v>0.009+0.0598787559774214i</v>
      </c>
      <c r="Z1087" t="str">
        <f t="shared" si="514"/>
        <v>-0.307456419774456-0.0588900781901435i</v>
      </c>
      <c r="AA1087" t="str">
        <f t="shared" si="515"/>
        <v>36.0819910564145-233.517184384045i</v>
      </c>
      <c r="AB1087" t="str">
        <f t="shared" si="516"/>
        <v>1.41901418079813-0.100255850511962i</v>
      </c>
      <c r="AC1087" t="str">
        <f t="shared" si="517"/>
        <v>2.98730079515776-3.37663234283867i</v>
      </c>
      <c r="AD1087" t="str">
        <f t="shared" si="518"/>
        <v>0.225210898134558+0.221001699312997i</v>
      </c>
      <c r="AE1087" t="str">
        <f t="shared" si="519"/>
        <v>-0.0562277290819441-0.0812110786352617i</v>
      </c>
      <c r="AF1087" t="str">
        <f t="shared" si="520"/>
        <v>-13.588974135012-3.0413301719678i</v>
      </c>
      <c r="AG1087" t="str">
        <f t="shared" si="521"/>
        <v>1.21623618289145-0.16151148922265i</v>
      </c>
      <c r="AH1087" t="str">
        <f t="shared" si="522"/>
        <v>0.281031133562049+1.08529257020672i</v>
      </c>
      <c r="AI1087">
        <f t="shared" si="523"/>
        <v>0.99279462240810878</v>
      </c>
      <c r="AJ1087">
        <f t="shared" si="524"/>
        <v>75.482415476599101</v>
      </c>
      <c r="AK1087"/>
      <c r="AL1087"/>
      <c r="AM1087"/>
      <c r="AN1087"/>
    </row>
    <row r="1088" spans="1:40" x14ac:dyDescent="0.25">
      <c r="A1088"/>
      <c r="B1088">
        <f t="shared" si="525"/>
        <v>95400</v>
      </c>
      <c r="C1088" s="186" t="str">
        <f t="shared" si="493"/>
        <v>-8.39742129475584E-06+0.0256710930705523i</v>
      </c>
      <c r="D1088" s="158" t="str">
        <f t="shared" si="494"/>
        <v>-5.95707033723589+0.196811713540901i</v>
      </c>
      <c r="E1088" t="str">
        <f t="shared" si="495"/>
        <v>2870</v>
      </c>
      <c r="F1088" t="str">
        <f t="shared" si="496"/>
        <v>0.777000777000777</v>
      </c>
      <c r="G1088" t="str">
        <f t="shared" si="491"/>
        <v>0.777000777000777</v>
      </c>
      <c r="H1088" t="str">
        <f t="shared" si="497"/>
        <v>7.63449477228656+3.23615466507772i</v>
      </c>
      <c r="I1088" t="str">
        <f t="shared" si="498"/>
        <v>374.634923940583i</v>
      </c>
      <c r="J1088" t="str">
        <f t="shared" si="492"/>
        <v>-119.050910409196+81.0248425181127i</v>
      </c>
      <c r="K1088" t="str">
        <f t="shared" si="499"/>
        <v>1.46371513121612-2.15065668177066i</v>
      </c>
      <c r="L1088" t="str">
        <f t="shared" si="500"/>
        <v>0.0948388566664384-0.11776472276052i</v>
      </c>
      <c r="M1088" t="str">
        <f t="shared" si="501"/>
        <v>1.55855398788256-2.26842140453118i</v>
      </c>
      <c r="N1088" t="str">
        <f t="shared" si="502"/>
        <v>-0.42309038721349i</v>
      </c>
      <c r="O1088" t="str">
        <f t="shared" si="503"/>
        <v>0.911824444406473-0.410580299798745i</v>
      </c>
      <c r="P1088" t="str">
        <f t="shared" si="504"/>
        <v>0.088175555593527+0.410580299798745i</v>
      </c>
      <c r="Q1088" t="str">
        <f t="shared" si="505"/>
        <v>-0.088175555593527+0.012510087414745i</v>
      </c>
      <c r="R1088" t="str">
        <f t="shared" si="506"/>
        <v>-0.332667988805105-4.70359389999954i</v>
      </c>
      <c r="S1088" t="str">
        <f t="shared" si="507"/>
        <v>0.0436725615300309i</v>
      </c>
      <c r="T1088" t="str">
        <f t="shared" si="508"/>
        <v>0.205417994010008-0.0145284632101626i</v>
      </c>
      <c r="U1088" t="str">
        <f t="shared" si="509"/>
        <v>0.0000500000000000001-0.00252771334559265i</v>
      </c>
      <c r="V1088" t="str">
        <f t="shared" si="510"/>
        <v>3.33333333333333E-06-0.00278048468015191i</v>
      </c>
      <c r="W1088" t="str">
        <f t="shared" si="511"/>
        <v>0.0000144735331341498-0.00132415434658741i</v>
      </c>
      <c r="X1088" t="str">
        <f t="shared" si="512"/>
        <v>0.0000475412400556448-0.00132260366915325i</v>
      </c>
      <c r="Y1088" t="str">
        <f t="shared" si="513"/>
        <v>0.009+0.0599415878304933i</v>
      </c>
      <c r="Z1088" t="str">
        <f t="shared" si="514"/>
        <v>-0.306816499054771-0.058709858902268i</v>
      </c>
      <c r="AA1088" t="str">
        <f t="shared" si="515"/>
        <v>36.0045531910375-233.273358721775i</v>
      </c>
      <c r="AB1088" t="str">
        <f t="shared" si="516"/>
        <v>1.41899929306403-0.100360628697032i</v>
      </c>
      <c r="AC1088" t="str">
        <f t="shared" si="517"/>
        <v>2.98392680869892-3.37530582748322i</v>
      </c>
      <c r="AD1088" t="str">
        <f t="shared" si="518"/>
        <v>0.225306624436876+0.221224639897639i</v>
      </c>
      <c r="AE1088" t="str">
        <f t="shared" si="519"/>
        <v>-0.0561397223294749-0.0811030896484812i</v>
      </c>
      <c r="AF1088" t="str">
        <f t="shared" si="520"/>
        <v>-13.5915651095224-3.03934295153682i</v>
      </c>
      <c r="AG1088" t="str">
        <f t="shared" si="521"/>
        <v>1.21617872243166-0.16142643813126i</v>
      </c>
      <c r="AH1088" t="str">
        <f t="shared" si="522"/>
        <v>0.280836973205407+1.08395277837816i</v>
      </c>
      <c r="AI1088">
        <f t="shared" si="523"/>
        <v>0.98236243061456896</v>
      </c>
      <c r="AJ1088">
        <f t="shared" si="524"/>
        <v>75.474847920377769</v>
      </c>
      <c r="AK1088"/>
      <c r="AL1088"/>
      <c r="AM1088"/>
      <c r="AN1088"/>
    </row>
    <row r="1089" spans="1:40" x14ac:dyDescent="0.25">
      <c r="A1089"/>
      <c r="B1089">
        <f t="shared" si="525"/>
        <v>95500</v>
      </c>
      <c r="C1089" s="186" t="str">
        <f t="shared" si="493"/>
        <v>-8.37984428147228E-06+0.0256442123505677i</v>
      </c>
      <c r="D1089" s="158" t="str">
        <f t="shared" si="494"/>
        <v>-5.95707020247878+0.196605628021019i</v>
      </c>
      <c r="E1089" t="str">
        <f t="shared" si="495"/>
        <v>2870</v>
      </c>
      <c r="F1089" t="str">
        <f t="shared" si="496"/>
        <v>0.777000777000777</v>
      </c>
      <c r="G1089" t="str">
        <f t="shared" si="491"/>
        <v>0.777000777000777</v>
      </c>
      <c r="H1089" t="str">
        <f t="shared" si="497"/>
        <v>7.63707966196109+3.23396264141981i</v>
      </c>
      <c r="I1089" t="str">
        <f t="shared" si="498"/>
        <v>375.027623022282i</v>
      </c>
      <c r="J1089" t="str">
        <f t="shared" si="492"/>
        <v>-119.302721373921+81.1097742188654i</v>
      </c>
      <c r="K1089" t="str">
        <f t="shared" si="499"/>
        <v>1.46158471665151-2.14981530764142i</v>
      </c>
      <c r="L1089" t="str">
        <f t="shared" si="500"/>
        <v>0.094718341517744-0.117738361130632i</v>
      </c>
      <c r="M1089" t="str">
        <f t="shared" si="501"/>
        <v>1.55630305816925-2.26755366877205i</v>
      </c>
      <c r="N1089" t="str">
        <f t="shared" si="502"/>
        <v>-0.423533878185411i</v>
      </c>
      <c r="O1089" t="str">
        <f t="shared" si="503"/>
        <v>0.911642266085484-0.410984645317224i</v>
      </c>
      <c r="P1089" t="str">
        <f t="shared" si="504"/>
        <v>0.088357733914516+0.410984645317224i</v>
      </c>
      <c r="Q1089" t="str">
        <f t="shared" si="505"/>
        <v>-0.088357733914516+0.012549232868187i</v>
      </c>
      <c r="R1089" t="str">
        <f t="shared" si="506"/>
        <v>-0.332666588244702-4.6986193217928i</v>
      </c>
      <c r="S1089" t="str">
        <f t="shared" si="507"/>
        <v>0.0437183398964146i</v>
      </c>
      <c r="T1089" t="str">
        <f t="shared" si="508"/>
        <v>0.205415836553999-0.0145436309770625i</v>
      </c>
      <c r="U1089" t="str">
        <f t="shared" si="509"/>
        <v>0.0000500000000000001-0.00252506652533548i</v>
      </c>
      <c r="V1089" t="str">
        <f t="shared" si="510"/>
        <v>3.33333333333333E-06-0.00277757317786903i</v>
      </c>
      <c r="W1089" t="str">
        <f t="shared" si="511"/>
        <v>0.000014473530731402-0.00132276803642539i</v>
      </c>
      <c r="X1089" t="str">
        <f t="shared" si="512"/>
        <v>0.0000474720689713997-0.00132122071032738i</v>
      </c>
      <c r="Y1089" t="str">
        <f t="shared" si="513"/>
        <v>0.009+0.060004419683565i</v>
      </c>
      <c r="Z1089" t="str">
        <f t="shared" si="514"/>
        <v>-0.306178567563222-0.0585303982032734i</v>
      </c>
      <c r="AA1089" t="str">
        <f t="shared" si="515"/>
        <v>35.9273660618298-233.03003923287i</v>
      </c>
      <c r="AB1089" t="str">
        <f t="shared" si="516"/>
        <v>1.4189843896542-0.100465405547824i</v>
      </c>
      <c r="AC1089" t="str">
        <f t="shared" si="517"/>
        <v>2.98055904617862-3.37397787658494i</v>
      </c>
      <c r="AD1089" t="str">
        <f t="shared" si="518"/>
        <v>0.225402445777763+0.221447537058767i</v>
      </c>
      <c r="AE1089" t="str">
        <f t="shared" si="519"/>
        <v>-0.0560519854482985-0.0809953845944209i</v>
      </c>
      <c r="AF1089" t="str">
        <f t="shared" si="520"/>
        <v>-13.5941498644399-3.03735701339879i</v>
      </c>
      <c r="AG1089" t="str">
        <f t="shared" si="521"/>
        <v>1.21612140083485-0.161341640880461i</v>
      </c>
      <c r="AH1089" t="str">
        <f t="shared" si="522"/>
        <v>0.280643132351951+1.08261618469381i</v>
      </c>
      <c r="AI1089">
        <f t="shared" si="523"/>
        <v>0.97194251214636651</v>
      </c>
      <c r="AJ1089">
        <f t="shared" si="524"/>
        <v>75.46728742219598</v>
      </c>
      <c r="AK1089"/>
      <c r="AL1089"/>
      <c r="AM1089"/>
      <c r="AN1089"/>
    </row>
    <row r="1090" spans="1:40" x14ac:dyDescent="0.25">
      <c r="A1090"/>
      <c r="B1090">
        <f t="shared" si="525"/>
        <v>95600</v>
      </c>
      <c r="C1090" s="186" t="str">
        <f t="shared" si="493"/>
        <v>-8.36232239731903E-06+0.0256173878663809i</v>
      </c>
      <c r="D1090" s="158" t="str">
        <f t="shared" si="494"/>
        <v>-5.95707006814434+0.196399973642254i</v>
      </c>
      <c r="E1090" t="str">
        <f t="shared" si="495"/>
        <v>2870</v>
      </c>
      <c r="F1090" t="str">
        <f t="shared" si="496"/>
        <v>0.777000777000777</v>
      </c>
      <c r="G1090" t="str">
        <f t="shared" si="491"/>
        <v>0.777000777000777</v>
      </c>
      <c r="H1090" t="str">
        <f t="shared" si="497"/>
        <v>7.63965834974783+3.23177233555595i</v>
      </c>
      <c r="I1090" t="str">
        <f t="shared" si="498"/>
        <v>375.42032210398i</v>
      </c>
      <c r="J1090" t="str">
        <f t="shared" si="492"/>
        <v>-119.554796153171+81.1947059196182i</v>
      </c>
      <c r="K1090" t="str">
        <f t="shared" si="499"/>
        <v>1.459458271786-2.14897306666979i</v>
      </c>
      <c r="L1090" t="str">
        <f t="shared" si="500"/>
        <v>0.0945980064867105-0.117711909900829i</v>
      </c>
      <c r="M1090" t="str">
        <f t="shared" si="501"/>
        <v>1.55405627827271-2.26668497657062i</v>
      </c>
      <c r="N1090" t="str">
        <f t="shared" si="502"/>
        <v>-0.423977369157333i</v>
      </c>
      <c r="O1090" t="str">
        <f t="shared" si="503"/>
        <v>0.911459908458829-0.4113889100015i</v>
      </c>
      <c r="P1090" t="str">
        <f t="shared" si="504"/>
        <v>0.088540091541171+0.4113889100015i</v>
      </c>
      <c r="Q1090" t="str">
        <f t="shared" si="505"/>
        <v>-0.088540091541171+0.012588459155833i</v>
      </c>
      <c r="R1090" t="str">
        <f t="shared" si="506"/>
        <v>-0.332665186195965-4.69365509880067i</v>
      </c>
      <c r="S1090" t="str">
        <f t="shared" si="507"/>
        <v>0.0437641182627983i</v>
      </c>
      <c r="T1090" t="str">
        <f t="shared" si="508"/>
        <v>0.205413676828699-0.014558798550596i</v>
      </c>
      <c r="U1090" t="str">
        <f t="shared" si="509"/>
        <v>0.0000500000000000001-0.00252242524235919i</v>
      </c>
      <c r="V1090" t="str">
        <f t="shared" si="510"/>
        <v>3.33333333333333E-06-0.00277466776659511i</v>
      </c>
      <c r="W1090" t="str">
        <f t="shared" si="511"/>
        <v>0.0000144735283261378-0.00132138462674374i</v>
      </c>
      <c r="X1090" t="str">
        <f t="shared" si="512"/>
        <v>0.0000474031146475761-0.00131984063956236i</v>
      </c>
      <c r="Y1090" t="str">
        <f t="shared" si="513"/>
        <v>0.009+0.0600672515366368i</v>
      </c>
      <c r="Z1090" t="str">
        <f t="shared" si="514"/>
        <v>-0.305542617098963-0.0583516920715141i</v>
      </c>
      <c r="AA1090" t="str">
        <f t="shared" si="515"/>
        <v>35.8504285809797-232.787224355381i</v>
      </c>
      <c r="AB1090" t="str">
        <f t="shared" si="516"/>
        <v>1.41896947056842-0.100570181062867i</v>
      </c>
      <c r="AC1090" t="str">
        <f t="shared" si="517"/>
        <v>2.97719749590797-3.37264850243758i</v>
      </c>
      <c r="AD1090" t="str">
        <f t="shared" si="518"/>
        <v>0.225498362142384+0.221670390770466i</v>
      </c>
      <c r="AE1090" t="str">
        <f t="shared" si="519"/>
        <v>-0.0559645173369034-0.0808879623197213i</v>
      </c>
      <c r="AF1090" t="str">
        <f t="shared" si="520"/>
        <v>-13.5967284178922-3.0353723619137i</v>
      </c>
      <c r="AG1090" t="str">
        <f t="shared" si="521"/>
        <v>1.21606421745716-0.161257096691252i</v>
      </c>
      <c r="AH1090" t="str">
        <f t="shared" si="522"/>
        <v>0.280449610862095+1.08128277787464i</v>
      </c>
      <c r="AI1090">
        <f t="shared" si="523"/>
        <v>0.96153484013846602</v>
      </c>
      <c r="AJ1090">
        <f t="shared" si="524"/>
        <v>75.45973393393956</v>
      </c>
      <c r="AK1090"/>
      <c r="AL1090"/>
      <c r="AM1090"/>
      <c r="AN1090"/>
    </row>
    <row r="1091" spans="1:40" x14ac:dyDescent="0.25">
      <c r="A1091"/>
      <c r="B1091">
        <f t="shared" si="525"/>
        <v>95700</v>
      </c>
      <c r="C1091" s="186" t="str">
        <f t="shared" si="493"/>
        <v>-8.34485541199174E-06+0.0255906194417044i</v>
      </c>
      <c r="D1091" s="158" t="str">
        <f t="shared" si="494"/>
        <v>-5.95706993423078+0.196194749053067i</v>
      </c>
      <c r="E1091" t="str">
        <f t="shared" si="495"/>
        <v>2870</v>
      </c>
      <c r="F1091" t="str">
        <f t="shared" si="496"/>
        <v>0.777000777000777</v>
      </c>
      <c r="G1091" t="str">
        <f t="shared" si="491"/>
        <v>0.777000777000777</v>
      </c>
      <c r="H1091" t="str">
        <f t="shared" si="497"/>
        <v>7.64223085371863+3.22958375044975i</v>
      </c>
      <c r="I1091" t="str">
        <f t="shared" si="498"/>
        <v>375.813021185679i</v>
      </c>
      <c r="J1091" t="str">
        <f t="shared" si="492"/>
        <v>-119.807134746946+81.2796376203709i</v>
      </c>
      <c r="K1091" t="str">
        <f t="shared" si="499"/>
        <v>1.45733578902232-2.14812996660291i</v>
      </c>
      <c r="L1091" t="str">
        <f t="shared" si="500"/>
        <v>0.0944778513671067-0.117685369517551i</v>
      </c>
      <c r="M1091" t="str">
        <f t="shared" si="501"/>
        <v>1.55181364038943-2.26581533612046i</v>
      </c>
      <c r="N1091" t="str">
        <f t="shared" si="502"/>
        <v>-0.424420860129255i</v>
      </c>
      <c r="O1091" t="str">
        <f t="shared" si="503"/>
        <v>0.911277371562376-0.411793093772063i</v>
      </c>
      <c r="P1091" t="str">
        <f t="shared" si="504"/>
        <v>0.088722628437624+0.411793093772063i</v>
      </c>
      <c r="Q1091" t="str">
        <f t="shared" si="505"/>
        <v>-0.088722628437624+0.012627766357192i</v>
      </c>
      <c r="R1091" t="str">
        <f t="shared" si="506"/>
        <v>-0.33266378265899-4.68870119856112i</v>
      </c>
      <c r="S1091" t="str">
        <f t="shared" si="507"/>
        <v>0.0438098966291818i</v>
      </c>
      <c r="T1091" t="str">
        <f t="shared" si="508"/>
        <v>0.205411514834083-0.014573965930563i</v>
      </c>
      <c r="U1091" t="str">
        <f t="shared" si="509"/>
        <v>0.0000500000000000001-0.00251978947930552i</v>
      </c>
      <c r="V1091" t="str">
        <f t="shared" si="510"/>
        <v>3.33333333333333E-06-0.00277176842723607i</v>
      </c>
      <c r="W1091" t="str">
        <f t="shared" si="511"/>
        <v>0.0000144735259183573-0.00132000410845006i</v>
      </c>
      <c r="X1091" t="str">
        <f t="shared" si="512"/>
        <v>0.0000473343761795761-0.00131846344782727i</v>
      </c>
      <c r="Y1091" t="str">
        <f t="shared" si="513"/>
        <v>0.009+0.0601300833897086i</v>
      </c>
      <c r="Z1091" t="str">
        <f t="shared" si="514"/>
        <v>-0.304908639503142-0.0581737365110154i</v>
      </c>
      <c r="AA1091" t="str">
        <f t="shared" si="515"/>
        <v>35.7737396665986-232.544912533698i</v>
      </c>
      <c r="AB1091" t="str">
        <f t="shared" si="516"/>
        <v>1.41895453580651-0.100674955240779i</v>
      </c>
      <c r="AC1091" t="str">
        <f t="shared" si="517"/>
        <v>2.9738421462092-3.37131771727632i</v>
      </c>
      <c r="AD1091" t="str">
        <f t="shared" si="518"/>
        <v>0.225594373515894+0.221893201006771i</v>
      </c>
      <c r="AE1091" t="str">
        <f t="shared" si="519"/>
        <v>-0.0558773168993411-0.0807808216772529i</v>
      </c>
      <c r="AF1091" t="str">
        <f t="shared" si="520"/>
        <v>-13.5993007879494-3.03338900139668i</v>
      </c>
      <c r="AG1091" t="str">
        <f t="shared" si="521"/>
        <v>1.21600717165822-0.161172804787691i</v>
      </c>
      <c r="AH1091" t="str">
        <f t="shared" si="522"/>
        <v>0.280256408591177+1.07995254669283i</v>
      </c>
      <c r="AI1091">
        <f t="shared" si="523"/>
        <v>0.95113938780573348</v>
      </c>
      <c r="AJ1091">
        <f t="shared" si="524"/>
        <v>75.452187407757123</v>
      </c>
      <c r="AK1091"/>
      <c r="AL1091"/>
      <c r="AM1091"/>
      <c r="AN1091"/>
    </row>
    <row r="1092" spans="1:40" x14ac:dyDescent="0.25">
      <c r="A1092"/>
      <c r="B1092">
        <f t="shared" si="525"/>
        <v>95800</v>
      </c>
      <c r="C1092" s="186" t="str">
        <f t="shared" si="493"/>
        <v>-8.32744309638748E-06+0.0255639069009864i</v>
      </c>
      <c r="D1092" s="158" t="str">
        <f t="shared" si="494"/>
        <v>-5.95706980073636+0.195989952907562i</v>
      </c>
      <c r="E1092" t="str">
        <f t="shared" si="495"/>
        <v>2870</v>
      </c>
      <c r="F1092" t="str">
        <f t="shared" si="496"/>
        <v>0.777000777000777</v>
      </c>
      <c r="G1092" t="str">
        <f t="shared" si="491"/>
        <v>0.777000777000777</v>
      </c>
      <c r="H1092" t="str">
        <f t="shared" si="497"/>
        <v>7.64479719188796+3.22739688902587i</v>
      </c>
      <c r="I1092" t="str">
        <f t="shared" si="498"/>
        <v>376.205720267378i</v>
      </c>
      <c r="J1092" t="str">
        <f t="shared" si="492"/>
        <v>-120.059737155248+81.3645693211235i</v>
      </c>
      <c r="K1092" t="str">
        <f t="shared" si="499"/>
        <v>1.45521726077115-2.14728601515016i</v>
      </c>
      <c r="L1092" t="str">
        <f t="shared" si="500"/>
        <v>0.094357875952318-0.117658740425682i</v>
      </c>
      <c r="M1092" t="str">
        <f t="shared" si="501"/>
        <v>1.54957513672347-2.26494475557584i</v>
      </c>
      <c r="N1092" t="str">
        <f t="shared" si="502"/>
        <v>-0.424864351101177i</v>
      </c>
      <c r="O1092" t="str">
        <f t="shared" si="503"/>
        <v>0.911094655432027-0.412197196549414i</v>
      </c>
      <c r="P1092" t="str">
        <f t="shared" si="504"/>
        <v>0.0889053445679731+0.412197196549414i</v>
      </c>
      <c r="Q1092" t="str">
        <f t="shared" si="505"/>
        <v>-0.0889053445679731+0.012667154551763i</v>
      </c>
      <c r="R1092" t="str">
        <f t="shared" si="506"/>
        <v>-0.332662377633592-4.6837575887475i</v>
      </c>
      <c r="S1092" t="str">
        <f t="shared" si="507"/>
        <v>0.0438556749955655i</v>
      </c>
      <c r="T1092" t="str">
        <f t="shared" si="508"/>
        <v>0.205409350570124-0.0145891331167509i</v>
      </c>
      <c r="U1092" t="str">
        <f t="shared" si="509"/>
        <v>0.0000499999999999999-0.00251715921888871i</v>
      </c>
      <c r="V1092" t="str">
        <f t="shared" si="510"/>
        <v>3.33333333333333E-06-0.00276887514077758i</v>
      </c>
      <c r="W1092" t="str">
        <f t="shared" si="511"/>
        <v>0.0000144735235080608-0.0013186264724899i</v>
      </c>
      <c r="X1092" t="str">
        <f t="shared" si="512"/>
        <v>0.0000472658526675146-0.00131708912612876i</v>
      </c>
      <c r="Y1092" t="str">
        <f t="shared" si="513"/>
        <v>0.009+0.0601929152427804i</v>
      </c>
      <c r="Z1092" t="str">
        <f t="shared" si="514"/>
        <v>-0.304276626658627-0.0579965275512785i</v>
      </c>
      <c r="AA1092" t="str">
        <f t="shared" si="515"/>
        <v>35.6972982426816-232.303102218523i</v>
      </c>
      <c r="AB1092" t="str">
        <f t="shared" si="516"/>
        <v>1.4189395853683-0.100779728080092i</v>
      </c>
      <c r="AC1092" t="str">
        <f t="shared" si="517"/>
        <v>2.97049298541606-3.36998553327755i</v>
      </c>
      <c r="AD1092" t="str">
        <f t="shared" si="518"/>
        <v>0.225690479883432+0.222115967741673i</v>
      </c>
      <c r="AE1092" t="str">
        <f t="shared" si="519"/>
        <v>-0.0557903830451887-0.0806739615260735i</v>
      </c>
      <c r="AF1092" t="str">
        <f t="shared" si="520"/>
        <v>-13.6018669926243-3.03140693611831i</v>
      </c>
      <c r="AG1092" t="str">
        <f t="shared" si="521"/>
        <v>1.21595026280113-0.161088764396883i</v>
      </c>
      <c r="AH1092" t="str">
        <f t="shared" si="522"/>
        <v>0.280063525389478+1.07862547997142i</v>
      </c>
      <c r="AI1092">
        <f t="shared" si="523"/>
        <v>0.94075612844205181</v>
      </c>
      <c r="AJ1092">
        <f t="shared" si="524"/>
        <v>75.444647796059868</v>
      </c>
      <c r="AK1092"/>
      <c r="AL1092"/>
      <c r="AM1092"/>
      <c r="AN1092"/>
    </row>
    <row r="1093" spans="1:40" x14ac:dyDescent="0.25">
      <c r="A1093"/>
      <c r="B1093">
        <f t="shared" si="525"/>
        <v>95900</v>
      </c>
      <c r="C1093" s="186" t="str">
        <f t="shared" si="493"/>
        <v>-8.31008522259715E-06+0.0255372500694074i</v>
      </c>
      <c r="D1093" s="158" t="str">
        <f t="shared" si="494"/>
        <v>-5.95706966765934+0.195785583865457i</v>
      </c>
      <c r="E1093" t="str">
        <f t="shared" si="495"/>
        <v>2870</v>
      </c>
      <c r="F1093" t="str">
        <f t="shared" si="496"/>
        <v>0.777000777000777</v>
      </c>
      <c r="G1093" t="str">
        <f t="shared" ref="G1093:G1156" si="526">IF($C$11=$C$7,$C$24,F1093)</f>
        <v>0.777000777000777</v>
      </c>
      <c r="H1093" t="str">
        <f t="shared" si="497"/>
        <v>7.64735738221289+3.2252117541704i</v>
      </c>
      <c r="I1093" t="str">
        <f t="shared" si="498"/>
        <v>376.598419349076i</v>
      </c>
      <c r="J1093" t="str">
        <f t="shared" ref="J1093:J1156" si="527">IMSUM(COMPLEX(0,2*PI()*B1093*$C$113*$C$112),COMPLEX(0,2*PI()*B1093*$C$113*$C$111),COMPLEX(0,2*PI()*B1093*$C$28*10^-12*$C$111),COMPLEX(-1*2*PI()*B1093*2*PI()*B1093*$C$113*$C$112*$C$28*10^-12*$C$111,0),COMPLEX(1,0))</f>
        <v>-120.312603378075+81.4495010218763i</v>
      </c>
      <c r="K1093" t="str">
        <f t="shared" si="499"/>
        <v>1.45310267945127-2.14644121998344i</v>
      </c>
      <c r="L1093" t="str">
        <f t="shared" si="500"/>
        <v>0.0942380800353469-0.117632023068556i</v>
      </c>
      <c r="M1093" t="str">
        <f t="shared" si="501"/>
        <v>1.54734075948662-2.264073243052i</v>
      </c>
      <c r="N1093" t="str">
        <f t="shared" si="502"/>
        <v>-0.425307842073099i</v>
      </c>
      <c r="O1093" t="str">
        <f t="shared" si="503"/>
        <v>0.910911760103719-0.412601218254073i</v>
      </c>
      <c r="P1093" t="str">
        <f t="shared" si="504"/>
        <v>0.089088239896281+0.412601218254073i</v>
      </c>
      <c r="Q1093" t="str">
        <f t="shared" si="505"/>
        <v>-0.089088239896281+0.012706623819026i</v>
      </c>
      <c r="R1093" t="str">
        <f t="shared" si="506"/>
        <v>-0.332660971119738-4.67882423716808i</v>
      </c>
      <c r="S1093" t="str">
        <f t="shared" si="507"/>
        <v>0.0439014533619492i</v>
      </c>
      <c r="T1093" t="str">
        <f t="shared" si="508"/>
        <v>0.205407184036792-0.0146043001089539i</v>
      </c>
      <c r="U1093" t="str">
        <f t="shared" si="509"/>
        <v>0.0000499999999999999-0.00251453444389508i</v>
      </c>
      <c r="V1093" t="str">
        <f t="shared" si="510"/>
        <v>3.33333333333333E-06-0.00276598788828459i</v>
      </c>
      <c r="W1093" t="str">
        <f t="shared" si="511"/>
        <v>0.0000144735210952477-0.00131725170984656i</v>
      </c>
      <c r="X1093" t="str">
        <f t="shared" si="512"/>
        <v>0.0000471975432161882-0.00131571766551088i</v>
      </c>
      <c r="Y1093" t="str">
        <f t="shared" si="513"/>
        <v>0.009+0.0602557470958522i</v>
      </c>
      <c r="Z1093" t="str">
        <f t="shared" si="514"/>
        <v>-0.303646570489766-0.0578200612470908i</v>
      </c>
      <c r="AA1093" t="str">
        <f t="shared" si="515"/>
        <v>35.621103239069-232.061791866832i</v>
      </c>
      <c r="AB1093" t="str">
        <f t="shared" si="516"/>
        <v>1.41892461925357-0.100884499579384i</v>
      </c>
      <c r="AC1093" t="str">
        <f t="shared" si="517"/>
        <v>2.96715000187371-3.36865196255935i</v>
      </c>
      <c r="AD1093" t="str">
        <f t="shared" si="518"/>
        <v>0.225786681230119+0.2223386909491i</v>
      </c>
      <c r="AE1093" t="str">
        <f t="shared" si="519"/>
        <v>-0.0557037146895166-0.080567380731381i</v>
      </c>
      <c r="AF1093" t="str">
        <f t="shared" si="520"/>
        <v>-13.6044270498722-3.02942617030494i</v>
      </c>
      <c r="AG1093" t="str">
        <f t="shared" si="521"/>
        <v>1.21589349025239-0.161004974748953i</v>
      </c>
      <c r="AH1093" t="str">
        <f t="shared" si="522"/>
        <v>0.279870961102317+1.07730156658402i</v>
      </c>
      <c r="AI1093">
        <f t="shared" si="523"/>
        <v>0.93038503541997075</v>
      </c>
      <c r="AJ1093">
        <f t="shared" si="524"/>
        <v>75.437115051518404</v>
      </c>
      <c r="AK1093"/>
      <c r="AL1093"/>
      <c r="AM1093"/>
      <c r="AN1093"/>
    </row>
    <row r="1094" spans="1:40" x14ac:dyDescent="0.25">
      <c r="A1094"/>
      <c r="B1094">
        <f t="shared" si="525"/>
        <v>96000</v>
      </c>
      <c r="C1094" s="186" t="str">
        <f t="shared" ref="C1094:C1157" si="528">IMPRODUCT(COMPLEX(-1,0),IMDIV(IMPRODUCT(G1094,COMPLEX($C$100+$C$101,0)),COMPLEX($C$100,2*PI()*B1094*$C$103*$C$102*(2*$C$100+$C$101))))</f>
        <v>-8.29278156389814E-06+0.0255106487728768i</v>
      </c>
      <c r="D1094" s="158" t="str">
        <f t="shared" ref="D1094:D1157" si="529">IMPRODUCT(COMPLEX($C$106,0),IMSUB(C1094,G1094))</f>
        <v>-5.95706953499795+0.195581640592056i</v>
      </c>
      <c r="E1094" t="str">
        <f t="shared" ref="E1094:E1157" si="530">IMDIV(COMPLEX($C$20*10^3,0),COMPLEX(1,2*PI()*B1094*$C$20*1000*$C$29*10^-12))</f>
        <v>2870</v>
      </c>
      <c r="F1094" t="str">
        <f t="shared" ref="F1094:F1157" si="531">IMDIV(COMPLEX($C$22*1000,0),IMSUM(COMPLEX($C$22*1000,0),E1094))</f>
        <v>0.777000777000777</v>
      </c>
      <c r="G1094" t="str">
        <f t="shared" si="526"/>
        <v>0.777000777000777</v>
      </c>
      <c r="H1094" t="str">
        <f t="shared" ref="H1094:H1157" si="532">IMPRODUCT(COMPLEX($C$108,0),IMPRODUCT(COMPLEX(-1,0),D1094),IMDIV(COMPLEX(0,2*PI()*B1094*$C$109*$C$110),COMPLEX(1,2*PI()*B1094*$C$109*$C$110)))</f>
        <v>7.64991144259334+3.22302834873101i</v>
      </c>
      <c r="I1094" t="str">
        <f t="shared" ref="I1094:I1157" si="533">COMPLEX(0,2*PI()*B1094*$C$113*$C$112*$C$114)</f>
        <v>376.991118430775i</v>
      </c>
      <c r="J1094" t="str">
        <f t="shared" si="527"/>
        <v>-120.565733415427+81.534432722629i</v>
      </c>
      <c r="K1094" t="str">
        <f t="shared" ref="K1094:K1157" si="534">IMDIV(I1094,J1094)</f>
        <v>1.45099203748952-2.14559558873728i</v>
      </c>
      <c r="L1094" t="str">
        <f t="shared" ref="L1094:L1157" si="535">IMDIV(COMPLEX($C$117,0),COMPLEX(1,2*PI()*B1094*$C$115*$C$116))</f>
        <v>0.0941184634088212-0.117605217887961i</v>
      </c>
      <c r="M1094" t="str">
        <f t="shared" ref="M1094:M1157" si="536">IMSUM(K1094,L1094)</f>
        <v>1.54511050089834-2.26320080662524i</v>
      </c>
      <c r="N1094" t="str">
        <f t="shared" ref="N1094:N1157" si="537">COMPLEX(0,-2*PI()*B1094*$C$43)</f>
        <v>-0.425751333045021i</v>
      </c>
      <c r="O1094" t="str">
        <f t="shared" ref="O1094:O1157" si="538">IMEXP(N1094)</f>
        <v>0.910728685613424-0.413005158806575i</v>
      </c>
      <c r="P1094" t="str">
        <f t="shared" ref="P1094:P1157" si="539">IMSUB(COMPLEX(1,0),O1094)</f>
        <v>0.089271314386576+0.413005158806575i</v>
      </c>
      <c r="Q1094" t="str">
        <f t="shared" ref="Q1094:Q1157" si="540">IMSUM(COMPLEX(0,2*PI()*B1094*$C$43),O1094,COMPLEX(-1,0))</f>
        <v>-0.089271314386576+0.012746174238446i</v>
      </c>
      <c r="R1094" t="str">
        <f t="shared" ref="R1094:R1157" si="541">IMDIV(P1094,Q1094)</f>
        <v>-0.33265956311736-4.67390111176515i</v>
      </c>
      <c r="S1094" t="str">
        <f t="shared" ref="S1094:S1157" si="542">IMDIV(COMPLEX(0,2*PI()*B1094*$C$123),COMPLEX($C$124,0))</f>
        <v>0.0439472317283329i</v>
      </c>
      <c r="T1094" t="str">
        <f t="shared" ref="T1094:T1157" si="543">IMPRODUCT(R1094,S1094)</f>
        <v>0.205405015234056-0.0146194669069646i</v>
      </c>
      <c r="U1094" t="str">
        <f t="shared" ref="U1094:U1157" si="544">IMDIV(COMPLEX(1,2*PI()*B1094*$C$16*10^-3*$C$15*10^-6),COMPLEX(0,2*PI()*B1094*$C$15*10^-6))</f>
        <v>0.0000499999999999999-0.00251191513718269i</v>
      </c>
      <c r="V1094" t="str">
        <f t="shared" ref="V1094:V1157" si="545">IMSUM(COMPLEX($C$18*10^-3,0),IMDIV(COMPLEX(1,0),COMPLEX(0,2*PI()*B1094*($C$17*1*10^-6))))</f>
        <v>3.33333333333333E-06-0.00276310665090096i</v>
      </c>
      <c r="W1094" t="str">
        <f t="shared" ref="W1094:W1157" si="546">IMDIV(IMPRODUCT(U1094,V1094),IMSUM(U1094,V1094))</f>
        <v>0.0000144735186799186-0.00131587981154094i</v>
      </c>
      <c r="X1094" t="str">
        <f t="shared" ref="X1094:X1157" si="547">IMDIV(IMPRODUCT(COMPLEX($C$19,0),W1094),IMSUM(COMPLEX($C$19,0),W1094))</f>
        <v>0.0000471294469350501-0.00131434905705487i</v>
      </c>
      <c r="Y1094" t="str">
        <f t="shared" ref="Y1094:Y1157" si="548">COMPLEX($C$13*10^-3,2*PI()*B1094*$C$12*0.000001)</f>
        <v>0.009+0.060318578948924i</v>
      </c>
      <c r="Z1094" t="str">
        <f t="shared" ref="Z1094:Z1157" si="549">IMPRODUCT(COMPLEX($C$6,0),IMDIV(X1094,IMSUM(X1094,Y1094)))</f>
        <v>-0.303018462962123-0.057644333678339i</v>
      </c>
      <c r="AA1094" t="str">
        <f t="shared" ref="AA1094:AA1157" si="550">IMDIV(COMPLEX($C$6,0),IMSUM(X1094,Y1094))</f>
        <v>35.5451535914084-231.820979941851i</v>
      </c>
      <c r="AB1094" t="str">
        <f t="shared" ref="AB1094:AB1157" si="551">IMPRODUCT(COMPLEX($C$119,0),T1094)</f>
        <v>1.4189096374621-0.100989269737222i</v>
      </c>
      <c r="AC1094" t="str">
        <f t="shared" ref="AC1094:AC1157" si="552">IMSUM(COMPLEX(1,0),IMPRODUCT(AB1094,M1094))</f>
        <v>2.96381318393877-3.36731701718159i</v>
      </c>
      <c r="AD1094" t="str">
        <f t="shared" ref="AD1094:AD1157" si="553">IMDIV(AB1094,AC1094)</f>
        <v>0.22588297754107+0.222561370602938i</v>
      </c>
      <c r="AE1094" t="str">
        <f t="shared" ref="AE1094:AE1157" si="554">IMPRODUCT(AD1094,AA1094,X1094)</f>
        <v>-0.0556173107528586-0.0804610781644799i</v>
      </c>
      <c r="AF1094" t="str">
        <f t="shared" ref="AF1094:AF1157" si="555">IMSUB(D1094,H1094)</f>
        <v>-13.6069809775913-3.02744670813895i</v>
      </c>
      <c r="AG1094" t="str">
        <f t="shared" ref="AG1094:AG1157" si="556">IMSUM(COMPLEX(1,0),IMPRODUCT(AD1094,AA1094,COMPLEX($C$127,0)))</f>
        <v>1.21583685338194-0.160921435077053i</v>
      </c>
      <c r="AH1094" t="str">
        <f t="shared" ref="AH1094:AH1157" si="557">IMDIV(IMPRODUCT(AE1094,AF1094),AG1094)</f>
        <v>0.27967871557011+1.07598079545458i</v>
      </c>
      <c r="AI1094">
        <f t="shared" ref="AI1094:AI1157" si="558">20*LOG10(IMABS(AH1094))</f>
        <v>0.9200260821907893</v>
      </c>
      <c r="AJ1094">
        <f t="shared" ref="AJ1094:AJ1157" si="559">IMARGUMENT(AH1094)*180/PI()</f>
        <v>75.42958912706203</v>
      </c>
      <c r="AK1094"/>
      <c r="AL1094"/>
      <c r="AM1094"/>
      <c r="AN1094"/>
    </row>
    <row r="1095" spans="1:40" x14ac:dyDescent="0.25">
      <c r="A1095"/>
      <c r="B1095">
        <f t="shared" si="525"/>
        <v>96100</v>
      </c>
      <c r="C1095" s="186" t="str">
        <f t="shared" si="528"/>
        <v>-8.27553189474676E-06+0.0254841028380279i</v>
      </c>
      <c r="D1095" s="158" t="str">
        <f t="shared" si="529"/>
        <v>-5.95706940275049+0.195378121758214i</v>
      </c>
      <c r="E1095" t="str">
        <f t="shared" si="530"/>
        <v>2870</v>
      </c>
      <c r="F1095" t="str">
        <f t="shared" si="531"/>
        <v>0.777000777000777</v>
      </c>
      <c r="G1095" t="str">
        <f t="shared" si="526"/>
        <v>0.777000777000777</v>
      </c>
      <c r="H1095" t="str">
        <f t="shared" si="532"/>
        <v>7.65245939087225+3.22084667551737i</v>
      </c>
      <c r="I1095" t="str">
        <f t="shared" si="533"/>
        <v>377.383817512474i</v>
      </c>
      <c r="J1095" t="str">
        <f t="shared" si="527"/>
        <v>-120.819127267306+81.6193644233818i</v>
      </c>
      <c r="K1095" t="str">
        <f t="shared" si="534"/>
        <v>1.44888532732089-2.14474912900898i</v>
      </c>
      <c r="L1095" t="str">
        <f t="shared" si="535"/>
        <v>0.0939990258649983-0.11757832532414i</v>
      </c>
      <c r="M1095" t="str">
        <f t="shared" si="536"/>
        <v>1.54288435318589-2.26232745433312i</v>
      </c>
      <c r="N1095" t="str">
        <f t="shared" si="537"/>
        <v>-0.426194824016943i</v>
      </c>
      <c r="O1095" t="str">
        <f t="shared" si="538"/>
        <v>0.910545431997152-0.413409018127472i</v>
      </c>
      <c r="P1095" t="str">
        <f t="shared" si="539"/>
        <v>0.089454568002848+0.413409018127472i</v>
      </c>
      <c r="Q1095" t="str">
        <f t="shared" si="540"/>
        <v>-0.089454568002848+0.012785805889471i</v>
      </c>
      <c r="R1095" t="str">
        <f t="shared" si="541"/>
        <v>-0.332658153626397-4.66898818061467i</v>
      </c>
      <c r="S1095" t="str">
        <f t="shared" si="542"/>
        <v>0.0439930100947166i</v>
      </c>
      <c r="T1095" t="str">
        <f t="shared" si="543"/>
        <v>0.205402844161894-0.0146346335105759i</v>
      </c>
      <c r="U1095" t="str">
        <f t="shared" si="544"/>
        <v>0.00005-0.00250930128168094i</v>
      </c>
      <c r="V1095" t="str">
        <f t="shared" si="545"/>
        <v>3.33333333333333E-06-0.00276023140984903i</v>
      </c>
      <c r="W1095" t="str">
        <f t="shared" si="546"/>
        <v>0.0000144735162620733-0.0013145107686313i</v>
      </c>
      <c r="X1095" t="str">
        <f t="shared" si="547"/>
        <v>0.000047061562938178-0.00131298329187901i</v>
      </c>
      <c r="Y1095" t="str">
        <f t="shared" si="548"/>
        <v>0.009+0.0603814108019958i</v>
      </c>
      <c r="Z1095" t="str">
        <f t="shared" si="549"/>
        <v>-0.302392296082241-0.0574693409498221i</v>
      </c>
      <c r="AA1095" t="str">
        <f t="shared" si="550"/>
        <v>35.4694482411163-231.580664913017i</v>
      </c>
      <c r="AB1095" t="str">
        <f t="shared" si="551"/>
        <v>1.41889463999376-0.101094038552176i</v>
      </c>
      <c r="AC1095" t="str">
        <f t="shared" si="552"/>
        <v>2.9604825199797-3.36598070914652i</v>
      </c>
      <c r="AD1095" t="str">
        <f t="shared" si="553"/>
        <v>0.225979368801378+0.222784006677024i</v>
      </c>
      <c r="AE1095" t="str">
        <f t="shared" si="554"/>
        <v>-0.055531170161175-0.0803550527027386i</v>
      </c>
      <c r="AF1095" t="str">
        <f t="shared" si="555"/>
        <v>-13.6095287936227-3.02546855375916i</v>
      </c>
      <c r="AG1095" t="str">
        <f t="shared" si="556"/>
        <v>1.21578035156311-0.160838144617321i</v>
      </c>
      <c r="AH1095" t="str">
        <f t="shared" si="557"/>
        <v>0.279486788628399+1.07466315555709i</v>
      </c>
      <c r="AI1095">
        <f t="shared" si="558"/>
        <v>0.90967924228400843</v>
      </c>
      <c r="AJ1095">
        <f t="shared" si="559"/>
        <v>75.422069975878571</v>
      </c>
      <c r="AK1095"/>
      <c r="AL1095"/>
      <c r="AM1095"/>
      <c r="AN1095"/>
    </row>
    <row r="1096" spans="1:40" x14ac:dyDescent="0.25">
      <c r="A1096"/>
      <c r="B1096">
        <f t="shared" si="525"/>
        <v>96200</v>
      </c>
      <c r="C1096" s="186" t="str">
        <f t="shared" si="528"/>
        <v>-8.25833599077098E-06+0.0254576120922152i</v>
      </c>
      <c r="D1096" s="158" t="str">
        <f t="shared" si="529"/>
        <v>-5.95706927091522+0.195175026040317i</v>
      </c>
      <c r="E1096" t="str">
        <f t="shared" si="530"/>
        <v>2870</v>
      </c>
      <c r="F1096" t="str">
        <f t="shared" si="531"/>
        <v>0.777000777000777</v>
      </c>
      <c r="G1096" t="str">
        <f t="shared" si="526"/>
        <v>0.777000777000777</v>
      </c>
      <c r="H1096" t="str">
        <f t="shared" si="532"/>
        <v>7.65500124483573+3.21866673730131i</v>
      </c>
      <c r="I1096" t="str">
        <f t="shared" si="533"/>
        <v>377.776516594173i</v>
      </c>
      <c r="J1096" t="str">
        <f t="shared" si="527"/>
        <v>-121.07278493371+81.7042961241345i</v>
      </c>
      <c r="K1096" t="str">
        <f t="shared" si="534"/>
        <v>1.4467825413886-2.14390184835882i</v>
      </c>
      <c r="L1096" t="str">
        <f t="shared" si="535"/>
        <v>0.0938797671957698-0.117551345815799i</v>
      </c>
      <c r="M1096" t="str">
        <f t="shared" si="536"/>
        <v>1.54066230858437-2.26145319417462i</v>
      </c>
      <c r="N1096" t="str">
        <f t="shared" si="537"/>
        <v>-0.426638314988865i</v>
      </c>
      <c r="O1096" t="str">
        <f t="shared" si="538"/>
        <v>0.910361999290943-0.413812796137331i</v>
      </c>
      <c r="P1096" t="str">
        <f t="shared" si="539"/>
        <v>0.089638000709057+0.413812796137331i</v>
      </c>
      <c r="Q1096" t="str">
        <f t="shared" si="540"/>
        <v>-0.089638000709057+0.012825518851534i</v>
      </c>
      <c r="R1096" t="str">
        <f t="shared" si="541"/>
        <v>-0.332656742646816-4.66408541192502i</v>
      </c>
      <c r="S1096" t="str">
        <f t="shared" si="542"/>
        <v>0.0440387884611003i</v>
      </c>
      <c r="T1096" t="str">
        <f t="shared" si="543"/>
        <v>0.20540067082027-0.0146497999195818i</v>
      </c>
      <c r="U1096" t="str">
        <f t="shared" si="544"/>
        <v>0.00005-0.00250669286039021i</v>
      </c>
      <c r="V1096" t="str">
        <f t="shared" si="545"/>
        <v>3.33333333333333E-06-0.00275736214642923i</v>
      </c>
      <c r="W1096" t="str">
        <f t="shared" si="546"/>
        <v>0.0000144735138417116-0.00131314457221306i</v>
      </c>
      <c r="X1096" t="str">
        <f t="shared" si="547"/>
        <v>0.0000469938903442449-0.00131162036113835i</v>
      </c>
      <c r="Y1096" t="str">
        <f t="shared" si="548"/>
        <v>0.009+0.0604442426550676i</v>
      </c>
      <c r="Z1096" t="str">
        <f t="shared" si="549"/>
        <v>-0.301768061897375-0.0572950791910648i</v>
      </c>
      <c r="AA1096" t="str">
        <f t="shared" si="550"/>
        <v>35.3939861353409-231.340845255953i</v>
      </c>
      <c r="AB1096" t="str">
        <f t="shared" si="551"/>
        <v>1.41887962684828-0.101198806022823i</v>
      </c>
      <c r="AC1096" t="str">
        <f t="shared" si="552"/>
        <v>2.95715799837643-3.36464305039844i</v>
      </c>
      <c r="AD1096" t="str">
        <f t="shared" si="553"/>
        <v>0.226075854996127+0.223006599145142i</v>
      </c>
      <c r="AE1096" t="str">
        <f t="shared" si="554"/>
        <v>-0.0554452918458221-0.0802493032295449i</v>
      </c>
      <c r="AF1096" t="str">
        <f t="shared" si="555"/>
        <v>-13.612070515751-3.02349171126099i</v>
      </c>
      <c r="AG1096" t="str">
        <f t="shared" si="556"/>
        <v>1.2157239841726-0.160755102608892i</v>
      </c>
      <c r="AH1096" t="str">
        <f t="shared" si="557"/>
        <v>0.279295180107956+1.07334863591529i</v>
      </c>
      <c r="AI1096">
        <f t="shared" si="558"/>
        <v>0.89934448930699173</v>
      </c>
      <c r="AJ1096">
        <f t="shared" si="559"/>
        <v>75.414557551410482</v>
      </c>
      <c r="AK1096"/>
      <c r="AL1096"/>
      <c r="AM1096"/>
      <c r="AN1096"/>
    </row>
    <row r="1097" spans="1:40" x14ac:dyDescent="0.25">
      <c r="A1097"/>
      <c r="B1097">
        <f t="shared" si="525"/>
        <v>96300</v>
      </c>
      <c r="C1097" s="186" t="str">
        <f t="shared" si="528"/>
        <v>-8.24119362876321E-06+0.0254311763635105i</v>
      </c>
      <c r="D1097" s="158" t="str">
        <f t="shared" si="529"/>
        <v>-5.95706913949045+0.194972352120247i</v>
      </c>
      <c r="E1097" t="str">
        <f t="shared" si="530"/>
        <v>2870</v>
      </c>
      <c r="F1097" t="str">
        <f t="shared" si="531"/>
        <v>0.777000777000777</v>
      </c>
      <c r="G1097" t="str">
        <f t="shared" si="526"/>
        <v>0.777000777000777</v>
      </c>
      <c r="H1097" t="str">
        <f t="shared" si="532"/>
        <v>7.65753702221329+3.21648853681714i</v>
      </c>
      <c r="I1097" t="str">
        <f t="shared" si="533"/>
        <v>378.169215675871i</v>
      </c>
      <c r="J1097" t="str">
        <f t="shared" si="527"/>
        <v>-121.326706414639+81.7892278248873i</v>
      </c>
      <c r="K1097" t="str">
        <f t="shared" si="534"/>
        <v>1.44468367214414-2.14305375431017i</v>
      </c>
      <c r="L1097" t="str">
        <f t="shared" si="535"/>
        <v>0.0937606871926696-0.117524279800108i</v>
      </c>
      <c r="M1097" t="str">
        <f t="shared" si="536"/>
        <v>1.53844435933681-2.26057803411028i</v>
      </c>
      <c r="N1097" t="str">
        <f t="shared" si="537"/>
        <v>-0.427081805960787i</v>
      </c>
      <c r="O1097" t="str">
        <f t="shared" si="538"/>
        <v>0.910178387530878-0.414216492756736i</v>
      </c>
      <c r="P1097" t="str">
        <f t="shared" si="539"/>
        <v>0.089821612469122+0.414216492756736i</v>
      </c>
      <c r="Q1097" t="str">
        <f t="shared" si="540"/>
        <v>-0.089821612469122+0.012865313204051i</v>
      </c>
      <c r="R1097" t="str">
        <f t="shared" si="541"/>
        <v>-0.332655330178549-4.65919277403695i</v>
      </c>
      <c r="S1097" t="str">
        <f t="shared" si="542"/>
        <v>0.044084566827484i</v>
      </c>
      <c r="T1097" t="str">
        <f t="shared" si="543"/>
        <v>0.205398495209162-0.014664966133775i</v>
      </c>
      <c r="U1097" t="str">
        <f t="shared" si="544"/>
        <v>0.00005-0.0025040898563815i</v>
      </c>
      <c r="V1097" t="str">
        <f t="shared" si="545"/>
        <v>3.33333333333333E-06-0.00275449884201965i</v>
      </c>
      <c r="W1097" t="str">
        <f t="shared" si="546"/>
        <v>0.0000144735114188337-0.00131178121341866i</v>
      </c>
      <c r="X1097" t="str">
        <f t="shared" si="547"/>
        <v>0.0000469264282764935-0.0013102602560246i</v>
      </c>
      <c r="Y1097" t="str">
        <f t="shared" si="548"/>
        <v>0.009+0.0605070745081394i</v>
      </c>
      <c r="Z1097" t="str">
        <f t="shared" si="549"/>
        <v>-0.301145752495265-0.0571215445561368i</v>
      </c>
      <c r="AA1097" t="str">
        <f t="shared" si="550"/>
        <v>35.3187662269246-231.101519452439i</v>
      </c>
      <c r="AB1097" t="str">
        <f t="shared" si="551"/>
        <v>1.41886459802551-0.10130357214773i</v>
      </c>
      <c r="AC1097" t="str">
        <f t="shared" si="552"/>
        <v>2.95383960752097-3.36330405282452i</v>
      </c>
      <c r="AD1097" t="str">
        <f t="shared" si="553"/>
        <v>0.226172436110383+0.223229147981027i</v>
      </c>
      <c r="AE1097" t="str">
        <f t="shared" si="554"/>
        <v>-0.0553596747435218-0.0801438286342724i</v>
      </c>
      <c r="AF1097" t="str">
        <f t="shared" si="555"/>
        <v>-13.6146061617037-3.02151618469689i</v>
      </c>
      <c r="AG1097" t="str">
        <f t="shared" si="556"/>
        <v>1.21566775059045-0.160672308293866i</v>
      </c>
      <c r="AH1097" t="str">
        <f t="shared" si="557"/>
        <v>0.279103889834818+1.07203722560245i</v>
      </c>
      <c r="AI1097">
        <f t="shared" si="558"/>
        <v>0.88902179694502936</v>
      </c>
      <c r="AJ1097">
        <f t="shared" si="559"/>
        <v>75.407051807355487</v>
      </c>
      <c r="AK1097"/>
      <c r="AL1097"/>
      <c r="AM1097"/>
      <c r="AN1097"/>
    </row>
    <row r="1098" spans="1:40" x14ac:dyDescent="0.25">
      <c r="A1098"/>
      <c r="B1098">
        <f t="shared" si="525"/>
        <v>96400</v>
      </c>
      <c r="C1098" s="186" t="str">
        <f t="shared" si="528"/>
        <v>-8.22410458667288E-06+0.0254047954806988i</v>
      </c>
      <c r="D1098" s="158" t="str">
        <f t="shared" si="529"/>
        <v>-5.95706900847446+0.194770098685358i</v>
      </c>
      <c r="E1098" t="str">
        <f t="shared" si="530"/>
        <v>2870</v>
      </c>
      <c r="F1098" t="str">
        <f t="shared" si="531"/>
        <v>0.777000777000777</v>
      </c>
      <c r="G1098" t="str">
        <f t="shared" si="526"/>
        <v>0.777000777000777</v>
      </c>
      <c r="H1098" t="str">
        <f t="shared" si="532"/>
        <v>7.66006674067788+3.21431207676195i</v>
      </c>
      <c r="I1098" t="str">
        <f t="shared" si="533"/>
        <v>378.56191475757i</v>
      </c>
      <c r="J1098" t="str">
        <f t="shared" si="527"/>
        <v>-121.580891710094+81.87415952564i</v>
      </c>
      <c r="K1098" t="str">
        <f t="shared" si="534"/>
        <v>1.44258871204728-2.14220485434966i</v>
      </c>
      <c r="L1098" t="str">
        <f t="shared" si="535"/>
        <v>0.093641785646874-0.117497127712708i</v>
      </c>
      <c r="M1098" t="str">
        <f t="shared" si="536"/>
        <v>1.53623049769415-2.25970198206237i</v>
      </c>
      <c r="N1098" t="str">
        <f t="shared" si="537"/>
        <v>-0.427525296932709i</v>
      </c>
      <c r="O1098" t="str">
        <f t="shared" si="538"/>
        <v>0.909994596753069-0.414620107906284i</v>
      </c>
      <c r="P1098" t="str">
        <f t="shared" si="539"/>
        <v>0.090005403246931+0.414620107906284i</v>
      </c>
      <c r="Q1098" t="str">
        <f t="shared" si="540"/>
        <v>-0.090005403246931+0.012905189026425i</v>
      </c>
      <c r="R1098" t="str">
        <f t="shared" si="541"/>
        <v>-0.332653916221441-4.6543102354223i</v>
      </c>
      <c r="S1098" t="str">
        <f t="shared" si="542"/>
        <v>0.0441303451938677i</v>
      </c>
      <c r="T1098" t="str">
        <f t="shared" si="543"/>
        <v>0.205396317328538-0.0146801321529441i</v>
      </c>
      <c r="U1098" t="str">
        <f t="shared" si="544"/>
        <v>0.00005-0.00250149225279604i</v>
      </c>
      <c r="V1098" t="str">
        <f t="shared" si="545"/>
        <v>3.33333333333333E-06-0.00275164147807565i</v>
      </c>
      <c r="W1098" t="str">
        <f t="shared" si="546"/>
        <v>0.0000144735089934397-0.00131042068341732i</v>
      </c>
      <c r="X1098" t="str">
        <f t="shared" si="547"/>
        <v>0.0000468591758627055-0.0013089029677659i</v>
      </c>
      <c r="Y1098" t="str">
        <f t="shared" si="548"/>
        <v>0.009+0.0605699063612112i</v>
      </c>
      <c r="Z1098" t="str">
        <f t="shared" si="549"/>
        <v>-0.300525360003876-0.0569487332234688i</v>
      </c>
      <c r="AA1098" t="str">
        <f t="shared" si="550"/>
        <v>35.2437874743668-230.862685990373i</v>
      </c>
      <c r="AB1098" t="str">
        <f t="shared" si="551"/>
        <v>1.41884955352525-0.101408336925437i</v>
      </c>
      <c r="AC1098" t="str">
        <f t="shared" si="552"/>
        <v>2.95052733581716-3.36196372825462i</v>
      </c>
      <c r="AD1098" t="str">
        <f t="shared" si="553"/>
        <v>0.226269112129198+0.22345165315837i</v>
      </c>
      <c r="AE1098" t="str">
        <f t="shared" si="554"/>
        <v>-0.0552743177963258-0.0800386278122375i</v>
      </c>
      <c r="AF1098" t="str">
        <f t="shared" si="555"/>
        <v>-13.6171357491523-3.01954197807659i</v>
      </c>
      <c r="AG1098" t="str">
        <f t="shared" si="556"/>
        <v>1.21561165020003-0.1605897609173i</v>
      </c>
      <c r="AH1098" t="str">
        <f t="shared" si="557"/>
        <v>0.27891291763035+1.07072891374108i</v>
      </c>
      <c r="AI1098">
        <f t="shared" si="558"/>
        <v>0.87871113896089981</v>
      </c>
      <c r="AJ1098">
        <f t="shared" si="559"/>
        <v>75.399552697664561</v>
      </c>
      <c r="AK1098"/>
      <c r="AL1098"/>
      <c r="AM1098"/>
      <c r="AN1098"/>
    </row>
    <row r="1099" spans="1:40" x14ac:dyDescent="0.25">
      <c r="A1099"/>
      <c r="B1099">
        <f t="shared" si="525"/>
        <v>96500</v>
      </c>
      <c r="C1099" s="186" t="str">
        <f t="shared" si="528"/>
        <v>-8.20706864359937E-06+0.0253784692732746i</v>
      </c>
      <c r="D1099" s="158" t="str">
        <f t="shared" si="529"/>
        <v>-5.95706887786556+0.194568264428439i</v>
      </c>
      <c r="E1099" t="str">
        <f t="shared" si="530"/>
        <v>2870</v>
      </c>
      <c r="F1099" t="str">
        <f t="shared" si="531"/>
        <v>0.777000777000777</v>
      </c>
      <c r="G1099" t="str">
        <f t="shared" si="526"/>
        <v>0.777000777000777</v>
      </c>
      <c r="H1099" t="str">
        <f t="shared" si="532"/>
        <v>7.66259041784618+3.21213735979583i</v>
      </c>
      <c r="I1099" t="str">
        <f t="shared" si="533"/>
        <v>378.954613839269i</v>
      </c>
      <c r="J1099" t="str">
        <f t="shared" si="527"/>
        <v>-121.835340820075+81.9590912263928i</v>
      </c>
      <c r="K1099" t="str">
        <f t="shared" si="534"/>
        <v>1.44049765356619-2.14135515592734i</v>
      </c>
      <c r="L1099" t="str">
        <f t="shared" si="535"/>
        <v>0.0935230623492098-0.11746988998771i</v>
      </c>
      <c r="M1099" t="str">
        <f t="shared" si="536"/>
        <v>1.5340207159154-2.25882504591505i</v>
      </c>
      <c r="N1099" t="str">
        <f t="shared" si="537"/>
        <v>-0.42796878790463i</v>
      </c>
      <c r="O1099" t="str">
        <f t="shared" si="538"/>
        <v>0.909810626993666-0.415023641506591i</v>
      </c>
      <c r="P1099" t="str">
        <f t="shared" si="539"/>
        <v>0.090189373006334+0.415023641506591i</v>
      </c>
      <c r="Q1099" t="str">
        <f t="shared" si="540"/>
        <v>-0.090189373006334+0.012945146398039i</v>
      </c>
      <c r="R1099" t="str">
        <f t="shared" si="541"/>
        <v>-0.332652500775495-4.64943776468381i</v>
      </c>
      <c r="S1099" t="str">
        <f t="shared" si="542"/>
        <v>0.0441761235602514i</v>
      </c>
      <c r="T1099" t="str">
        <f t="shared" si="543"/>
        <v>0.205394137178371-0.0146952979768849i</v>
      </c>
      <c r="U1099" t="str">
        <f t="shared" si="544"/>
        <v>0.00005-0.00249890003284496i</v>
      </c>
      <c r="V1099" t="str">
        <f t="shared" si="545"/>
        <v>3.33333333333333E-06-0.00274879003612945i</v>
      </c>
      <c r="W1099" t="str">
        <f t="shared" si="546"/>
        <v>0.0000144735065655291-0.00130906297341486i</v>
      </c>
      <c r="X1099" t="str">
        <f t="shared" si="547"/>
        <v>0.0000467921322351732-0.00130754848762664i</v>
      </c>
      <c r="Y1099" t="str">
        <f t="shared" si="548"/>
        <v>0.009+0.060632738214283i</v>
      </c>
      <c r="Z1099" t="str">
        <f t="shared" si="549"/>
        <v>-0.299906876591167-0.0567766413956725i</v>
      </c>
      <c r="AA1099" t="str">
        <f t="shared" si="550"/>
        <v>35.169048841787-230.624343363748i</v>
      </c>
      <c r="AB1099" t="str">
        <f t="shared" si="551"/>
        <v>1.41883449334729-0.101513100354534i</v>
      </c>
      <c r="AC1099" t="str">
        <f t="shared" si="552"/>
        <v>2.94722117168076-3.3606220884617i</v>
      </c>
      <c r="AD1099" t="str">
        <f t="shared" si="553"/>
        <v>0.226365883037615+0.223674114650808i</v>
      </c>
      <c r="AE1099" t="str">
        <f t="shared" si="554"/>
        <v>-0.0551892199515887-0.0799336996646595i</v>
      </c>
      <c r="AF1099" t="str">
        <f t="shared" si="555"/>
        <v>-13.6196592957117-3.01756909536739i</v>
      </c>
      <c r="AG1099" t="str">
        <f t="shared" si="556"/>
        <v>1.21555568238802-0.1605074597272i</v>
      </c>
      <c r="AH1099" t="str">
        <f t="shared" si="557"/>
        <v>0.278722263311319+1.06942368950262i</v>
      </c>
      <c r="AI1099">
        <f t="shared" si="558"/>
        <v>0.86841248919429448</v>
      </c>
      <c r="AJ1099">
        <f t="shared" si="559"/>
        <v>75.392060176539374</v>
      </c>
      <c r="AK1099"/>
      <c r="AL1099"/>
      <c r="AM1099"/>
      <c r="AN1099"/>
    </row>
    <row r="1100" spans="1:40" x14ac:dyDescent="0.25">
      <c r="A1100"/>
      <c r="B1100">
        <f t="shared" si="525"/>
        <v>96600</v>
      </c>
      <c r="C1100" s="186" t="str">
        <f t="shared" si="528"/>
        <v>-8.19008557978489E-06+0.0253521975714388i</v>
      </c>
      <c r="D1100" s="158" t="str">
        <f t="shared" si="529"/>
        <v>-5.95706874766207+0.194366848047698i</v>
      </c>
      <c r="E1100" t="str">
        <f t="shared" si="530"/>
        <v>2870</v>
      </c>
      <c r="F1100" t="str">
        <f t="shared" si="531"/>
        <v>0.777000777000777</v>
      </c>
      <c r="G1100" t="str">
        <f t="shared" si="526"/>
        <v>0.777000777000777</v>
      </c>
      <c r="H1100" t="str">
        <f t="shared" si="532"/>
        <v>7.66510807127874+3.20996438854218i</v>
      </c>
      <c r="I1100" t="str">
        <f t="shared" si="533"/>
        <v>379.347312920968i</v>
      </c>
      <c r="J1100" t="str">
        <f t="shared" si="527"/>
        <v>-122.090053744582+82.0440229271455i</v>
      </c>
      <c r="K1100" t="str">
        <f t="shared" si="534"/>
        <v>1.43841048917747-2.14050466645685i</v>
      </c>
      <c r="L1100" t="str">
        <f t="shared" si="535"/>
        <v>0.093404517090158-0.117442567057704i</v>
      </c>
      <c r="M1100" t="str">
        <f t="shared" si="536"/>
        <v>1.53181500626763-2.25794723351455i</v>
      </c>
      <c r="N1100" t="str">
        <f t="shared" si="537"/>
        <v>-0.428412278876552i</v>
      </c>
      <c r="O1100" t="str">
        <f t="shared" si="538"/>
        <v>0.909626478288852-0.41542709347829i</v>
      </c>
      <c r="P1100" t="str">
        <f t="shared" si="539"/>
        <v>0.090373521711148+0.41542709347829i</v>
      </c>
      <c r="Q1100" t="str">
        <f t="shared" si="540"/>
        <v>-0.090373521711148+0.012985185398262i</v>
      </c>
      <c r="R1100" t="str">
        <f t="shared" si="541"/>
        <v>-0.33265108384064-4.6445753305541i</v>
      </c>
      <c r="S1100" t="str">
        <f t="shared" si="542"/>
        <v>0.0442219019266351i</v>
      </c>
      <c r="T1100" t="str">
        <f t="shared" si="543"/>
        <v>0.205391954758632-0.0147104636053897i</v>
      </c>
      <c r="U1100" t="str">
        <f t="shared" si="544"/>
        <v>0.00005-0.00249631317980888i</v>
      </c>
      <c r="V1100" t="str">
        <f t="shared" si="545"/>
        <v>3.33333333333333E-06-0.00274594449778977i</v>
      </c>
      <c r="W1100" t="str">
        <f t="shared" si="546"/>
        <v>0.0000144735041351026-0.00130770807465352i</v>
      </c>
      <c r="X1100" t="str">
        <f t="shared" si="547"/>
        <v>0.0000467252965306736-0.00130619680690725i</v>
      </c>
      <c r="Y1100" t="str">
        <f t="shared" si="548"/>
        <v>0.009+0.0606955700673548i</v>
      </c>
      <c r="Z1100" t="str">
        <f t="shared" si="549"/>
        <v>-0.299290294464829-0.0566052652993626i</v>
      </c>
      <c r="AA1100" t="str">
        <f t="shared" si="550"/>
        <v>35.0945492988893-230.386490072623i</v>
      </c>
      <c r="AB1100" t="str">
        <f t="shared" si="551"/>
        <v>1.41881941749144-0.101617862433586i</v>
      </c>
      <c r="AC1100" t="str">
        <f t="shared" si="552"/>
        <v>2.94392110353971-3.35927914516213i</v>
      </c>
      <c r="AD1100" t="str">
        <f t="shared" si="553"/>
        <v>0.226462748820654+0.223896532431932i</v>
      </c>
      <c r="AE1100" t="str">
        <f t="shared" si="554"/>
        <v>-0.0551043801619311-0.0798290430986229i</v>
      </c>
      <c r="AF1100" t="str">
        <f t="shared" si="555"/>
        <v>-13.6221768189408-3.01559754049448i</v>
      </c>
      <c r="AG1100" t="str">
        <f t="shared" si="556"/>
        <v>1.21549984654437-0.160425403974495i</v>
      </c>
      <c r="AH1100" t="str">
        <f t="shared" si="557"/>
        <v>0.278531926689921+1.06812154210726i</v>
      </c>
      <c r="AI1100">
        <f t="shared" si="558"/>
        <v>0.85812582156214245</v>
      </c>
      <c r="AJ1100">
        <f t="shared" si="559"/>
        <v>75.384574198433384</v>
      </c>
      <c r="AK1100"/>
      <c r="AL1100"/>
      <c r="AM1100"/>
      <c r="AN1100"/>
    </row>
    <row r="1101" spans="1:40" x14ac:dyDescent="0.25">
      <c r="A1101"/>
      <c r="B1101">
        <f t="shared" si="525"/>
        <v>96700</v>
      </c>
      <c r="C1101" s="186" t="str">
        <f t="shared" si="528"/>
        <v>-8.17315517660732E-06+0.0253259802060944i</v>
      </c>
      <c r="D1101" s="158" t="str">
        <f t="shared" si="529"/>
        <v>-5.95706861786232+0.194165848246724i</v>
      </c>
      <c r="E1101" t="str">
        <f t="shared" si="530"/>
        <v>2870</v>
      </c>
      <c r="F1101" t="str">
        <f t="shared" si="531"/>
        <v>0.777000777000777</v>
      </c>
      <c r="G1101" t="str">
        <f t="shared" si="526"/>
        <v>0.777000777000777</v>
      </c>
      <c r="H1101" t="str">
        <f t="shared" si="532"/>
        <v>7.66761971848012+3.20779316558792i</v>
      </c>
      <c r="I1101" t="str">
        <f t="shared" si="533"/>
        <v>379.740012002666i</v>
      </c>
      <c r="J1101" t="str">
        <f t="shared" si="527"/>
        <v>-122.345030483614+82.1289546278983i</v>
      </c>
      <c r="K1101" t="str">
        <f t="shared" si="534"/>
        <v>1.43632721136618-2.13965339331553i</v>
      </c>
      <c r="L1101" t="str">
        <f t="shared" si="535"/>
        <v>0.0932861496598619-0.11741515935376i</v>
      </c>
      <c r="M1101" t="str">
        <f t="shared" si="536"/>
        <v>1.52961336102604-2.25706855266929i</v>
      </c>
      <c r="N1101" t="str">
        <f t="shared" si="537"/>
        <v>-0.428855769848474i</v>
      </c>
      <c r="O1101" t="str">
        <f t="shared" si="538"/>
        <v>0.909442150674846-0.415830463742028i</v>
      </c>
      <c r="P1101" t="str">
        <f t="shared" si="539"/>
        <v>0.090557849325154+0.415830463742028i</v>
      </c>
      <c r="Q1101" t="str">
        <f t="shared" si="540"/>
        <v>-0.090557849325154+0.013025306106446i</v>
      </c>
      <c r="R1101" t="str">
        <f t="shared" si="541"/>
        <v>-0.332649665416844-4.63972290189517i</v>
      </c>
      <c r="S1101" t="str">
        <f t="shared" si="542"/>
        <v>0.0442676802930186i</v>
      </c>
      <c r="T1101" t="str">
        <f t="shared" si="543"/>
        <v>0.205389770069292-0.0147256290382525i</v>
      </c>
      <c r="U1101" t="str">
        <f t="shared" si="544"/>
        <v>0.00005-0.00249373167703762i</v>
      </c>
      <c r="V1101" t="str">
        <f t="shared" si="545"/>
        <v>3.33333333333333E-06-0.00274310484474139i</v>
      </c>
      <c r="W1101" t="str">
        <f t="shared" si="546"/>
        <v>0.0000144735017021597-0.00130635597841176i</v>
      </c>
      <c r="X1101" t="str">
        <f t="shared" si="547"/>
        <v>0.0000466586678904382-0.00130484791694405i</v>
      </c>
      <c r="Y1101" t="str">
        <f t="shared" si="548"/>
        <v>0.009+0.0607584019204266i</v>
      </c>
      <c r="Z1101" t="str">
        <f t="shared" si="549"/>
        <v>-0.298675605872066-0.056434601184978i</v>
      </c>
      <c r="AA1101" t="str">
        <f t="shared" si="550"/>
        <v>35.0202878209244-230.149124623085i</v>
      </c>
      <c r="AB1101" t="str">
        <f t="shared" si="551"/>
        <v>1.41880432595749-0.10172262316117i</v>
      </c>
      <c r="AC1101" t="str">
        <f t="shared" si="552"/>
        <v>2.94062711983402-3.35793491001574i</v>
      </c>
      <c r="AD1101" t="str">
        <f t="shared" si="553"/>
        <v>0.226559709463329+0.224118906475284i</v>
      </c>
      <c r="AE1101" t="str">
        <f t="shared" si="554"/>
        <v>-0.0550197973852128-0.0797246570270375i</v>
      </c>
      <c r="AF1101" t="str">
        <f t="shared" si="555"/>
        <v>-13.6246883363424-3.0136273173412i</v>
      </c>
      <c r="AG1101" t="str">
        <f t="shared" si="556"/>
        <v>1.2154441420623-0.160343592913033i</v>
      </c>
      <c r="AH1101" t="str">
        <f t="shared" si="557"/>
        <v>0.27834190757388+1.06682246082357i</v>
      </c>
      <c r="AI1101">
        <f t="shared" si="558"/>
        <v>0.84785111005758751</v>
      </c>
      <c r="AJ1101">
        <f t="shared" si="559"/>
        <v>75.377094718047161</v>
      </c>
      <c r="AK1101"/>
      <c r="AL1101"/>
      <c r="AM1101"/>
      <c r="AN1101"/>
    </row>
    <row r="1102" spans="1:40" x14ac:dyDescent="0.25">
      <c r="A1102"/>
      <c r="B1102">
        <f t="shared" si="525"/>
        <v>96800</v>
      </c>
      <c r="C1102" s="186" t="str">
        <f t="shared" si="528"/>
        <v>-8.15627721657314E-06+0.0252998170088434i</v>
      </c>
      <c r="D1102" s="158" t="str">
        <f t="shared" si="529"/>
        <v>-5.95706848846462+0.193965263734466i</v>
      </c>
      <c r="E1102" t="str">
        <f t="shared" si="530"/>
        <v>2870</v>
      </c>
      <c r="F1102" t="str">
        <f t="shared" si="531"/>
        <v>0.777000777000777</v>
      </c>
      <c r="G1102" t="str">
        <f t="shared" si="526"/>
        <v>0.777000777000777</v>
      </c>
      <c r="H1102" t="str">
        <f t="shared" si="532"/>
        <v>7.67012537689902+3.20562369348384i</v>
      </c>
      <c r="I1102" t="str">
        <f t="shared" si="533"/>
        <v>380.132711084365i</v>
      </c>
      <c r="J1102" t="str">
        <f t="shared" si="527"/>
        <v>-122.600271037172+82.213886328651i</v>
      </c>
      <c r="K1102" t="str">
        <f t="shared" si="534"/>
        <v>1.43424781262592-2.13880134384464i</v>
      </c>
      <c r="L1102" t="str">
        <f t="shared" si="535"/>
        <v>0.0931679598481268-0.117387667305434i</v>
      </c>
      <c r="M1102" t="str">
        <f t="shared" si="536"/>
        <v>1.52741577247405-2.25618901115007i</v>
      </c>
      <c r="N1102" t="str">
        <f t="shared" si="537"/>
        <v>-0.429299260820396i</v>
      </c>
      <c r="O1102" t="str">
        <f t="shared" si="538"/>
        <v>0.909257644187903-0.416233752218467i</v>
      </c>
      <c r="P1102" t="str">
        <f t="shared" si="539"/>
        <v>0.090742355812097+0.416233752218467i</v>
      </c>
      <c r="Q1102" t="str">
        <f t="shared" si="540"/>
        <v>-0.090742355812097+0.013065508601929i</v>
      </c>
      <c r="R1102" t="str">
        <f t="shared" si="541"/>
        <v>-0.332648245503961-4.63488044769769i</v>
      </c>
      <c r="S1102" t="str">
        <f t="shared" si="542"/>
        <v>0.0443134586594024i</v>
      </c>
      <c r="T1102" t="str">
        <f t="shared" si="543"/>
        <v>0.205387583110324-0.0147407942752625i</v>
      </c>
      <c r="U1102" t="str">
        <f t="shared" si="544"/>
        <v>0.0000500000000000001-0.00249115550794978i</v>
      </c>
      <c r="V1102" t="str">
        <f t="shared" si="545"/>
        <v>3.33333333333333E-06-0.00274027105874476i</v>
      </c>
      <c r="W1102" t="str">
        <f t="shared" si="546"/>
        <v>0.0000144734992667006-0.00130500667600411i</v>
      </c>
      <c r="X1102" t="str">
        <f t="shared" si="547"/>
        <v>0.0000465922454601285-0.00130350180910909i</v>
      </c>
      <c r="Y1102" t="str">
        <f t="shared" si="548"/>
        <v>0.009+0.0608212337734984i</v>
      </c>
      <c r="Z1102" t="str">
        <f t="shared" si="549"/>
        <v>-0.298062803099355-0.0562646453266089i</v>
      </c>
      <c r="AA1102" t="str">
        <f t="shared" si="550"/>
        <v>34.9462633886554-229.912245527227i</v>
      </c>
      <c r="AB1102" t="str">
        <f t="shared" si="551"/>
        <v>1.41878921874527-0.10182738253583i</v>
      </c>
      <c r="AC1102" t="str">
        <f t="shared" si="552"/>
        <v>2.93733920901615-3.35658939462625i</v>
      </c>
      <c r="AD1102" t="str">
        <f t="shared" si="553"/>
        <v>0.226656764950632+0.22434123675436i</v>
      </c>
      <c r="AE1102" t="str">
        <f t="shared" si="554"/>
        <v>-0.0549354705845002-0.0796205403686045i</v>
      </c>
      <c r="AF1102" t="str">
        <f t="shared" si="555"/>
        <v>-13.6271938653636-3.01165842974937i</v>
      </c>
      <c r="AG1102" t="str">
        <f t="shared" si="556"/>
        <v>1.21538856833828-0.160262025799559i</v>
      </c>
      <c r="AH1102" t="str">
        <f t="shared" si="557"/>
        <v>0.27815220576647+1.06552643496836i</v>
      </c>
      <c r="AI1102">
        <f t="shared" si="558"/>
        <v>0.83758832875059563</v>
      </c>
      <c r="AJ1102">
        <f t="shared" si="559"/>
        <v>75.369621690330248</v>
      </c>
      <c r="AK1102"/>
      <c r="AL1102"/>
      <c r="AM1102"/>
      <c r="AN1102"/>
    </row>
    <row r="1103" spans="1:40" x14ac:dyDescent="0.25">
      <c r="A1103"/>
      <c r="B1103">
        <f t="shared" si="525"/>
        <v>96900</v>
      </c>
      <c r="C1103" s="186" t="str">
        <f t="shared" si="528"/>
        <v>-8.13945148331064E-06+0.0252737078119826i</v>
      </c>
      <c r="D1103" s="158" t="str">
        <f t="shared" si="529"/>
        <v>-5.95706835946733+0.1937650932252i</v>
      </c>
      <c r="E1103" t="str">
        <f t="shared" si="530"/>
        <v>2870</v>
      </c>
      <c r="F1103" t="str">
        <f t="shared" si="531"/>
        <v>0.777000777000777</v>
      </c>
      <c r="G1103" t="str">
        <f t="shared" si="526"/>
        <v>0.777000777000777</v>
      </c>
      <c r="H1103" t="str">
        <f t="shared" si="532"/>
        <v>7.67262506392861+3.20345597474477i</v>
      </c>
      <c r="I1103" t="str">
        <f t="shared" si="533"/>
        <v>380.525410166064i</v>
      </c>
      <c r="J1103" t="str">
        <f t="shared" si="527"/>
        <v>-122.855775405255+82.2988180294037i</v>
      </c>
      <c r="K1103" t="str">
        <f t="shared" si="534"/>
        <v>1.43217228545888-2.13794852534945i</v>
      </c>
      <c r="L1103" t="str">
        <f t="shared" si="535"/>
        <v>0.0930499474444285-0.11736009134077i</v>
      </c>
      <c r="M1103" t="str">
        <f t="shared" si="536"/>
        <v>1.52522223290331-2.25530861669022i</v>
      </c>
      <c r="N1103" t="str">
        <f t="shared" si="537"/>
        <v>-0.429742751792318i</v>
      </c>
      <c r="O1103" t="str">
        <f t="shared" si="538"/>
        <v>0.909072958864313-0.416636958828287i</v>
      </c>
      <c r="P1103" t="str">
        <f t="shared" si="539"/>
        <v>0.0909270411356869+0.416636958828287i</v>
      </c>
      <c r="Q1103" t="str">
        <f t="shared" si="540"/>
        <v>-0.0909270411356869+0.013105792964031i</v>
      </c>
      <c r="R1103" t="str">
        <f t="shared" si="541"/>
        <v>-0.33264682410194-4.63004793708037i</v>
      </c>
      <c r="S1103" t="str">
        <f t="shared" si="542"/>
        <v>0.044359237025786i</v>
      </c>
      <c r="T1103" t="str">
        <f t="shared" si="543"/>
        <v>0.2053853938817-0.0147559593162129i</v>
      </c>
      <c r="U1103" t="str">
        <f t="shared" si="544"/>
        <v>0.0000500000000000001-0.00248858465603239i</v>
      </c>
      <c r="V1103" t="str">
        <f t="shared" si="545"/>
        <v>3.33333333333333E-06-0.00273744312163563i</v>
      </c>
      <c r="W1103" t="str">
        <f t="shared" si="546"/>
        <v>0.0000144734968287253-0.00130366015878089i</v>
      </c>
      <c r="X1103" t="str">
        <f t="shared" si="547"/>
        <v>0.0000465260283898036-0.00130215847480985i</v>
      </c>
      <c r="Y1103" t="str">
        <f t="shared" si="548"/>
        <v>0.009+0.0608840656265702i</v>
      </c>
      <c r="Z1103" t="str">
        <f t="shared" si="549"/>
        <v>-0.29745187847219-0.0560953940218176i</v>
      </c>
      <c r="AA1103" t="str">
        <f t="shared" si="550"/>
        <v>34.8724749883209-229.675851303116i</v>
      </c>
      <c r="AB1103" t="str">
        <f t="shared" si="551"/>
        <v>1.41877409585458-0.101932140556137i</v>
      </c>
      <c r="AC1103" t="str">
        <f t="shared" si="552"/>
        <v>2.93405735955076-3.35524261054136i</v>
      </c>
      <c r="AD1103" t="str">
        <f t="shared" si="553"/>
        <v>0.226753915267546+0.224563523242606i</v>
      </c>
      <c r="AE1103" t="str">
        <f t="shared" si="554"/>
        <v>-0.0548513987280338-0.0795166920477693i</v>
      </c>
      <c r="AF1103" t="str">
        <f t="shared" si="555"/>
        <v>-13.6296934233959-3.00969088151957i</v>
      </c>
      <c r="AG1103" t="str">
        <f t="shared" si="556"/>
        <v>1.21533312477198-0.160180701893713i</v>
      </c>
      <c r="AH1103" t="str">
        <f t="shared" si="557"/>
        <v>0.27796282106659+1.06423345390632i</v>
      </c>
      <c r="AI1103">
        <f t="shared" si="558"/>
        <v>0.82733745178695228</v>
      </c>
      <c r="AJ1103">
        <f t="shared" si="559"/>
        <v>75.362155070477669</v>
      </c>
      <c r="AK1103"/>
      <c r="AL1103"/>
      <c r="AM1103"/>
      <c r="AN1103"/>
    </row>
    <row r="1104" spans="1:40" x14ac:dyDescent="0.25">
      <c r="A1104"/>
      <c r="B1104">
        <f t="shared" si="525"/>
        <v>97000</v>
      </c>
      <c r="C1104" s="186" t="str">
        <f t="shared" si="528"/>
        <v>-8.12267776156275E-06+0.0252476524485007i</v>
      </c>
      <c r="D1104" s="158" t="str">
        <f t="shared" si="529"/>
        <v>-5.95706823086879+0.193565335438505i</v>
      </c>
      <c r="E1104" t="str">
        <f t="shared" si="530"/>
        <v>2870</v>
      </c>
      <c r="F1104" t="str">
        <f t="shared" si="531"/>
        <v>0.777000777000777</v>
      </c>
      <c r="G1104" t="str">
        <f t="shared" si="526"/>
        <v>0.777000777000777</v>
      </c>
      <c r="H1104" t="str">
        <f t="shared" si="532"/>
        <v>7.6751187969065+3.20129001184993i</v>
      </c>
      <c r="I1104" t="str">
        <f t="shared" si="533"/>
        <v>380.918109247762i</v>
      </c>
      <c r="J1104" t="str">
        <f t="shared" si="527"/>
        <v>-123.111543587864+82.3837497301565i</v>
      </c>
      <c r="K1104" t="str">
        <f t="shared" si="534"/>
        <v>1.43010062237583-2.13709494509942i</v>
      </c>
      <c r="L1104" t="str">
        <f t="shared" si="535"/>
        <v>0.0929321122379169-0.117332431886304i</v>
      </c>
      <c r="M1104" t="str">
        <f t="shared" si="536"/>
        <v>1.52303273461375-2.25442737698572i</v>
      </c>
      <c r="N1104" t="str">
        <f t="shared" si="537"/>
        <v>-0.43018624276424i</v>
      </c>
      <c r="O1104" t="str">
        <f t="shared" si="538"/>
        <v>0.908888094740399-0.417040083492184i</v>
      </c>
      <c r="P1104" t="str">
        <f t="shared" si="539"/>
        <v>0.091111905259601+0.417040083492184i</v>
      </c>
      <c r="Q1104" t="str">
        <f t="shared" si="540"/>
        <v>-0.091111905259601+0.013146159272056i</v>
      </c>
      <c r="R1104" t="str">
        <f t="shared" si="541"/>
        <v>-0.33264540121076-4.62522533928914i</v>
      </c>
      <c r="S1104" t="str">
        <f t="shared" si="542"/>
        <v>0.0444050153921698i</v>
      </c>
      <c r="T1104" t="str">
        <f t="shared" si="543"/>
        <v>0.205383202383388-0.0147711241608983i</v>
      </c>
      <c r="U1104" t="str">
        <f t="shared" si="544"/>
        <v>0.0000500000000000001-0.0024860191048406i</v>
      </c>
      <c r="V1104" t="str">
        <f t="shared" si="545"/>
        <v>3.33333333333333E-06-0.00273462101532466i</v>
      </c>
      <c r="W1104" t="str">
        <f t="shared" si="546"/>
        <v>0.0000144734943882339-0.00130231641812815i</v>
      </c>
      <c r="X1104" t="str">
        <f t="shared" si="547"/>
        <v>0.0000464600158338989-0.0013008179054892i</v>
      </c>
      <c r="Y1104" t="str">
        <f t="shared" si="548"/>
        <v>0.009+0.060946897479642i</v>
      </c>
      <c r="Z1104" t="str">
        <f t="shared" si="549"/>
        <v>-0.296842824354868-0.0559268435914716i</v>
      </c>
      <c r="AA1104" t="str">
        <f t="shared" si="550"/>
        <v>34.7989216116007-229.439940474762i</v>
      </c>
      <c r="AB1104" t="str">
        <f t="shared" si="551"/>
        <v>1.41875895728519-0.102036897220672i</v>
      </c>
      <c r="AC1104" t="str">
        <f t="shared" si="552"/>
        <v>2.93078155991485-3.35389456925295i</v>
      </c>
      <c r="AD1104" t="str">
        <f t="shared" si="553"/>
        <v>0.22685116039904+0.224785765913424i</v>
      </c>
      <c r="AE1104" t="str">
        <f t="shared" si="554"/>
        <v>-0.0547675807892013-0.0794131109946942i</v>
      </c>
      <c r="AF1104" t="str">
        <f t="shared" si="555"/>
        <v>-13.6321870277753-3.00772467641143i</v>
      </c>
      <c r="AG1104" t="str">
        <f t="shared" si="556"/>
        <v>1.21527781076629-0.160099620458005i</v>
      </c>
      <c r="AH1104" t="str">
        <f t="shared" si="557"/>
        <v>0.277773753268823+1.0629435070498i</v>
      </c>
      <c r="AI1104">
        <f t="shared" si="558"/>
        <v>0.81709845338828202</v>
      </c>
      <c r="AJ1104">
        <f t="shared" si="559"/>
        <v>75.354694813928802</v>
      </c>
      <c r="AK1104"/>
      <c r="AL1104"/>
      <c r="AM1104"/>
      <c r="AN1104"/>
    </row>
    <row r="1105" spans="1:40" x14ac:dyDescent="0.25">
      <c r="A1105"/>
      <c r="B1105">
        <f t="shared" si="525"/>
        <v>97100</v>
      </c>
      <c r="C1105" s="186" t="str">
        <f t="shared" si="528"/>
        <v>-8.10595583718025E-06+0.0252216507520742i</v>
      </c>
      <c r="D1105" s="158" t="str">
        <f t="shared" si="529"/>
        <v>-5.95706810266738+0.193365989099236i</v>
      </c>
      <c r="E1105" t="str">
        <f t="shared" si="530"/>
        <v>2870</v>
      </c>
      <c r="F1105" t="str">
        <f t="shared" si="531"/>
        <v>0.777000777000777</v>
      </c>
      <c r="G1105" t="str">
        <f t="shared" si="526"/>
        <v>0.777000777000777</v>
      </c>
      <c r="H1105" t="str">
        <f t="shared" si="532"/>
        <v>7.67760659311505+3.19912580724312i</v>
      </c>
      <c r="I1105" t="str">
        <f t="shared" si="533"/>
        <v>381.310808329461i</v>
      </c>
      <c r="J1105" t="str">
        <f t="shared" si="527"/>
        <v>-123.367575584999+82.4686814309092i</v>
      </c>
      <c r="K1105" t="str">
        <f t="shared" si="534"/>
        <v>1.42803281589626-2.13624061032836i</v>
      </c>
      <c r="L1105" t="str">
        <f t="shared" si="535"/>
        <v>0.0928144540174206-0.117304689367071i</v>
      </c>
      <c r="M1105" t="str">
        <f t="shared" si="536"/>
        <v>1.52084726991368-2.25354529969543i</v>
      </c>
      <c r="N1105" t="str">
        <f t="shared" si="537"/>
        <v>-0.430629733736162i</v>
      </c>
      <c r="O1105" t="str">
        <f t="shared" si="538"/>
        <v>0.908703051852522-0.41744312613087i</v>
      </c>
      <c r="P1105" t="str">
        <f t="shared" si="539"/>
        <v>0.091296948147478+0.41744312613087i</v>
      </c>
      <c r="Q1105" t="str">
        <f t="shared" si="540"/>
        <v>-0.091296948147478+0.013186607605292i</v>
      </c>
      <c r="R1105" t="str">
        <f t="shared" si="541"/>
        <v>-0.332643976830348-4.62041262369676i</v>
      </c>
      <c r="S1105" t="str">
        <f t="shared" si="542"/>
        <v>0.0444507937585535i</v>
      </c>
      <c r="T1105" t="str">
        <f t="shared" si="543"/>
        <v>0.205381008615362-0.0147862888091108i</v>
      </c>
      <c r="U1105" t="str">
        <f t="shared" si="544"/>
        <v>0.0000499999999999999-0.00248345883799731i</v>
      </c>
      <c r="V1105" t="str">
        <f t="shared" si="545"/>
        <v>3.33333333333333E-06-0.00273180472179703i</v>
      </c>
      <c r="W1105" t="str">
        <f t="shared" si="546"/>
        <v>0.000014473491945226-0.0013009754454674i</v>
      </c>
      <c r="X1105" t="str">
        <f t="shared" si="547"/>
        <v>0.0000463942069511952-0.00129948009262512i</v>
      </c>
      <c r="Y1105" t="str">
        <f t="shared" si="548"/>
        <v>0.009+0.0610097293327138i</v>
      </c>
      <c r="Z1105" t="str">
        <f t="shared" si="549"/>
        <v>-0.296235633150244-0.0557589903795663i</v>
      </c>
      <c r="AA1105" t="str">
        <f t="shared" si="550"/>
        <v>34.7256022555793-229.204511572089i</v>
      </c>
      <c r="AB1105" t="str">
        <f t="shared" si="551"/>
        <v>1.41874380303693-0.102141652527999i</v>
      </c>
      <c r="AC1105" t="str">
        <f t="shared" si="552"/>
        <v>2.92751179859807-3.35254528219757i</v>
      </c>
      <c r="AD1105" t="str">
        <f t="shared" si="553"/>
        <v>0.226948500330066+0.225007964740167i</v>
      </c>
      <c r="AE1105" t="str">
        <f t="shared" si="554"/>
        <v>-0.0546840157465025-0.0793097961452122i</v>
      </c>
      <c r="AF1105" t="str">
        <f t="shared" si="555"/>
        <v>-13.6346746957824-3.00575981814388i</v>
      </c>
      <c r="AG1105" t="str">
        <f t="shared" si="556"/>
        <v>1.21522262572728-0.160018780757804i</v>
      </c>
      <c r="AH1105" t="str">
        <f t="shared" si="557"/>
        <v>0.27758500216347+1.06165658385853i</v>
      </c>
      <c r="AI1105">
        <f t="shared" si="558"/>
        <v>0.80687130785158767</v>
      </c>
      <c r="AJ1105">
        <f t="shared" si="559"/>
        <v>75.347240876366897</v>
      </c>
      <c r="AK1105"/>
      <c r="AL1105"/>
      <c r="AM1105"/>
      <c r="AN1105"/>
    </row>
    <row r="1106" spans="1:40" x14ac:dyDescent="0.25">
      <c r="A1106"/>
      <c r="B1106">
        <f t="shared" si="525"/>
        <v>97200</v>
      </c>
      <c r="C1106" s="186" t="str">
        <f t="shared" si="528"/>
        <v>-8.08928549711505E-06+0.0251957025570642i</v>
      </c>
      <c r="D1106" s="158" t="str">
        <f t="shared" si="529"/>
        <v>-5.95706797486144+0.193167052937492i</v>
      </c>
      <c r="E1106" t="str">
        <f t="shared" si="530"/>
        <v>2870</v>
      </c>
      <c r="F1106" t="str">
        <f t="shared" si="531"/>
        <v>0.777000777000777</v>
      </c>
      <c r="G1106" t="str">
        <f t="shared" si="526"/>
        <v>0.777000777000777</v>
      </c>
      <c r="H1106" t="str">
        <f t="shared" si="532"/>
        <v>7.6800884697814+3.19696336333301i</v>
      </c>
      <c r="I1106" t="str">
        <f t="shared" si="533"/>
        <v>381.70350741116i</v>
      </c>
      <c r="J1106" t="str">
        <f t="shared" si="527"/>
        <v>-123.623871396659+82.553613131662i</v>
      </c>
      <c r="K1106" t="str">
        <f t="shared" si="534"/>
        <v>1.42596885854839-2.13538552823458i</v>
      </c>
      <c r="L1106" t="str">
        <f t="shared" si="535"/>
        <v>0.0926969725714544-0.117276864206603i</v>
      </c>
      <c r="M1106" t="str">
        <f t="shared" si="536"/>
        <v>1.51866583111984-2.25266239244118i</v>
      </c>
      <c r="N1106" t="str">
        <f t="shared" si="537"/>
        <v>-0.431073224708084i</v>
      </c>
      <c r="O1106" t="str">
        <f t="shared" si="538"/>
        <v>0.908517830237076-0.417846086665072i</v>
      </c>
      <c r="P1106" t="str">
        <f t="shared" si="539"/>
        <v>0.091482169762924+0.417846086665072i</v>
      </c>
      <c r="Q1106" t="str">
        <f t="shared" si="540"/>
        <v>-0.091482169762924+0.013227138043012i</v>
      </c>
      <c r="R1106" t="str">
        <f t="shared" si="541"/>
        <v>-0.33264255096061-4.61560975980191i</v>
      </c>
      <c r="S1106" t="str">
        <f t="shared" si="542"/>
        <v>0.0444965721249371i</v>
      </c>
      <c r="T1106" t="str">
        <f t="shared" si="543"/>
        <v>0.205378812577589-0.0148014532606418i</v>
      </c>
      <c r="U1106" t="str">
        <f t="shared" si="544"/>
        <v>0.0000499999999999999-0.00248090383919278i</v>
      </c>
      <c r="V1106" t="str">
        <f t="shared" si="545"/>
        <v>3.33333333333333E-06-0.00272899422311206i</v>
      </c>
      <c r="W1106" t="str">
        <f t="shared" si="546"/>
        <v>0.0000144734894997022-0.00129963723225546i</v>
      </c>
      <c r="X1106" t="str">
        <f t="shared" si="547"/>
        <v>0.0000463286009047941-0.00129814502773057i</v>
      </c>
      <c r="Y1106" t="str">
        <f t="shared" si="548"/>
        <v>0.009+0.0610725611857856i</v>
      </c>
      <c r="Z1106" t="str">
        <f t="shared" si="549"/>
        <v>-0.295630297299501-0.0555918307530603i</v>
      </c>
      <c r="AA1106" t="str">
        <f t="shared" si="550"/>
        <v>34.6525159227122-228.96956313091i</v>
      </c>
      <c r="AB1106" t="str">
        <f t="shared" si="551"/>
        <v>1.41872863310958-0.102246406476678i</v>
      </c>
      <c r="AC1106" t="str">
        <f t="shared" si="552"/>
        <v>2.92424806410261-3.35119476075635i</v>
      </c>
      <c r="AD1106" t="str">
        <f t="shared" si="553"/>
        <v>0.227045935045562+0.22523011969614i</v>
      </c>
      <c r="AE1106" t="str">
        <f t="shared" si="554"/>
        <v>-0.0546007025835234-0.0792067464407953i</v>
      </c>
      <c r="AF1106" t="str">
        <f t="shared" si="555"/>
        <v>-13.6371564446428-3.00379631039552i</v>
      </c>
      <c r="AG1106" t="str">
        <f t="shared" si="556"/>
        <v>1.21516756906417-0.159938182061331i</v>
      </c>
      <c r="AH1106" t="str">
        <f t="shared" si="557"/>
        <v>0.277396567536633+1.06037267383943i</v>
      </c>
      <c r="AI1106">
        <f t="shared" si="558"/>
        <v>0.79665598954950978</v>
      </c>
      <c r="AJ1106">
        <f t="shared" si="559"/>
        <v>75.339793213717087</v>
      </c>
      <c r="AK1106"/>
      <c r="AL1106"/>
      <c r="AM1106"/>
      <c r="AN1106"/>
    </row>
    <row r="1107" spans="1:40" x14ac:dyDescent="0.25">
      <c r="A1107"/>
      <c r="B1107">
        <f t="shared" si="525"/>
        <v>97300</v>
      </c>
      <c r="C1107" s="186" t="str">
        <f t="shared" si="528"/>
        <v>-8.07266652941319E-06+0.0251698076985125i</v>
      </c>
      <c r="D1107" s="158" t="str">
        <f t="shared" si="529"/>
        <v>-5.95706784744935+0.192968525688596i</v>
      </c>
      <c r="E1107" t="str">
        <f t="shared" si="530"/>
        <v>2870</v>
      </c>
      <c r="F1107" t="str">
        <f t="shared" si="531"/>
        <v>0.777000777000777</v>
      </c>
      <c r="G1107" t="str">
        <f t="shared" si="526"/>
        <v>0.777000777000777</v>
      </c>
      <c r="H1107" t="str">
        <f t="shared" si="532"/>
        <v>7.68256444407783+3.19480268249338i</v>
      </c>
      <c r="I1107" t="str">
        <f t="shared" si="533"/>
        <v>382.096206492859i</v>
      </c>
      <c r="J1107" t="str">
        <f t="shared" si="527"/>
        <v>-123.880431022845+82.6385448324147i</v>
      </c>
      <c r="K1107" t="str">
        <f t="shared" si="534"/>
        <v>1.4239087428692-2.13452970598102i</v>
      </c>
      <c r="L1107" t="str">
        <f t="shared" si="535"/>
        <v>0.0925796676882195-0.117248956826942i</v>
      </c>
      <c r="M1107" t="str">
        <f t="shared" si="536"/>
        <v>1.51648841055742-2.25177866280796i</v>
      </c>
      <c r="N1107" t="str">
        <f t="shared" si="537"/>
        <v>-0.431516715680006i</v>
      </c>
      <c r="O1107" t="str">
        <f t="shared" si="538"/>
        <v>0.908332429930493-0.418248965015534i</v>
      </c>
      <c r="P1107" t="str">
        <f t="shared" si="539"/>
        <v>0.091667570069507+0.418248965015534i</v>
      </c>
      <c r="Q1107" t="str">
        <f t="shared" si="540"/>
        <v>-0.091667570069507+0.013267750664472i</v>
      </c>
      <c r="R1107" t="str">
        <f t="shared" si="541"/>
        <v>-0.332641123601452-4.61081671722883i</v>
      </c>
      <c r="S1107" t="str">
        <f t="shared" si="542"/>
        <v>0.0445423504913208i</v>
      </c>
      <c r="T1107" t="str">
        <f t="shared" si="543"/>
        <v>0.205376614270048-0.0148166175152826i</v>
      </c>
      <c r="U1107" t="str">
        <f t="shared" si="544"/>
        <v>0.0000499999999999999-0.00247835409218436i</v>
      </c>
      <c r="V1107" t="str">
        <f t="shared" si="545"/>
        <v>3.33333333333333E-06-0.0027261895014028i</v>
      </c>
      <c r="W1107" t="str">
        <f t="shared" si="546"/>
        <v>0.000014473487051662-0.00129830176998425i</v>
      </c>
      <c r="X1107" t="str">
        <f t="shared" si="547"/>
        <v>0.0000462631968620886-0.00129681270235329i</v>
      </c>
      <c r="Y1107" t="str">
        <f t="shared" si="548"/>
        <v>0.009+0.0611353930388574i</v>
      </c>
      <c r="Z1107" t="str">
        <f t="shared" si="549"/>
        <v>-0.295026809281925-0.0554253611017023i</v>
      </c>
      <c r="AA1107" t="str">
        <f t="shared" si="550"/>
        <v>34.5796616207907-228.735093692892i</v>
      </c>
      <c r="AB1107" t="str">
        <f t="shared" si="551"/>
        <v>1.41871344750297-0.102351159065266i</v>
      </c>
      <c r="AC1107" t="str">
        <f t="shared" si="552"/>
        <v>2.92099034494339-3.3498430162555i</v>
      </c>
      <c r="AD1107" t="str">
        <f t="shared" si="553"/>
        <v>0.227143464530451+0.225452230754603i</v>
      </c>
      <c r="AE1107" t="str">
        <f t="shared" si="554"/>
        <v>-0.0545176402889029-0.0791039608285148i</v>
      </c>
      <c r="AF1107" t="str">
        <f t="shared" si="555"/>
        <v>-13.6396322915272-3.00183415680478i</v>
      </c>
      <c r="AG1107" t="str">
        <f t="shared" si="556"/>
        <v>1.2151126401893-0.159857823639634i</v>
      </c>
      <c r="AH1107" t="str">
        <f t="shared" si="557"/>
        <v>0.277208449170259+1.05909176654629i</v>
      </c>
      <c r="AI1107">
        <f t="shared" si="558"/>
        <v>0.78645247292956033</v>
      </c>
      <c r="AJ1107">
        <f t="shared" si="559"/>
        <v>75.332351782144741</v>
      </c>
      <c r="AK1107"/>
      <c r="AL1107"/>
      <c r="AM1107"/>
      <c r="AN1107"/>
    </row>
    <row r="1108" spans="1:40" x14ac:dyDescent="0.25">
      <c r="A1108"/>
      <c r="B1108">
        <f t="shared" si="525"/>
        <v>97400</v>
      </c>
      <c r="C1108" s="186" t="str">
        <f t="shared" si="528"/>
        <v>-8.05609872320823E-06+0.0251439660121385i</v>
      </c>
      <c r="D1108" s="158" t="str">
        <f t="shared" si="529"/>
        <v>-5.9570677204295+0.192770406093062i</v>
      </c>
      <c r="E1108" t="str">
        <f t="shared" si="530"/>
        <v>2870</v>
      </c>
      <c r="F1108" t="str">
        <f t="shared" si="531"/>
        <v>0.777000777000777</v>
      </c>
      <c r="G1108" t="str">
        <f t="shared" si="526"/>
        <v>0.777000777000777</v>
      </c>
      <c r="H1108" t="str">
        <f t="shared" si="532"/>
        <v>7.68503453312172+3.19264376706341i</v>
      </c>
      <c r="I1108" t="str">
        <f t="shared" si="533"/>
        <v>382.488905574557i</v>
      </c>
      <c r="J1108" t="str">
        <f t="shared" si="527"/>
        <v>-124.137254463557+82.7234765331675i</v>
      </c>
      <c r="K1108" t="str">
        <f t="shared" si="534"/>
        <v>1.42185246140448-2.13367315069542i</v>
      </c>
      <c r="L1108" t="str">
        <f t="shared" si="535"/>
        <v>0.0924625391556111-0.117220967648633i</v>
      </c>
      <c r="M1108" t="str">
        <f t="shared" si="536"/>
        <v>1.51431500056009-2.25089411834405i</v>
      </c>
      <c r="N1108" t="str">
        <f t="shared" si="537"/>
        <v>-0.431960206651928i</v>
      </c>
      <c r="O1108" t="str">
        <f t="shared" si="538"/>
        <v>0.908146850969237-0.418651761103018i</v>
      </c>
      <c r="P1108" t="str">
        <f t="shared" si="539"/>
        <v>0.091853149030763+0.418651761103018i</v>
      </c>
      <c r="Q1108" t="str">
        <f t="shared" si="540"/>
        <v>-0.091853149030763+0.01330844554891i</v>
      </c>
      <c r="R1108" t="str">
        <f t="shared" si="541"/>
        <v>-0.332639694752913-4.60603346572634i</v>
      </c>
      <c r="S1108" t="str">
        <f t="shared" si="542"/>
        <v>0.0445881288577046i</v>
      </c>
      <c r="T1108" t="str">
        <f t="shared" si="543"/>
        <v>0.205374413692706-0.0148317815728304i</v>
      </c>
      <c r="U1108" t="str">
        <f t="shared" si="544"/>
        <v>0.00005-0.00247580958079609i</v>
      </c>
      <c r="V1108" t="str">
        <f t="shared" si="545"/>
        <v>3.33333333333333E-06-0.00272339053887569i</v>
      </c>
      <c r="W1108" t="str">
        <f t="shared" si="546"/>
        <v>0.0000144734846011056-0.00129696905018067i</v>
      </c>
      <c r="X1108" t="str">
        <f t="shared" si="547"/>
        <v>0.000046197993994741-0.00129548310807564i</v>
      </c>
      <c r="Y1108" t="str">
        <f t="shared" si="548"/>
        <v>0.009+0.0611982248919292i</v>
      </c>
      <c r="Z1108" t="str">
        <f t="shared" si="549"/>
        <v>-0.294425161614672-0.0552595778378685i</v>
      </c>
      <c r="AA1108" t="str">
        <f t="shared" si="550"/>
        <v>34.5070383629076-228.501101805531i</v>
      </c>
      <c r="AB1108" t="str">
        <f t="shared" si="551"/>
        <v>1.41869824621689-0.102455910292363i</v>
      </c>
      <c r="AC1108" t="str">
        <f t="shared" si="552"/>
        <v>2.91773862964786-3.34849005996638i</v>
      </c>
      <c r="AD1108" t="str">
        <f t="shared" si="553"/>
        <v>0.227241088769647+0.225674297888775i</v>
      </c>
      <c r="AE1108" t="str">
        <f t="shared" si="554"/>
        <v>-0.0544348278563062-0.0790014382610084i</v>
      </c>
      <c r="AF1108" t="str">
        <f t="shared" si="555"/>
        <v>-13.6421022535512-2.99987336097035i</v>
      </c>
      <c r="AG1108" t="str">
        <f t="shared" si="556"/>
        <v>1.21505783851817-0.159777704766589i</v>
      </c>
      <c r="AH1108" t="str">
        <f t="shared" si="557"/>
        <v>0.277020646842175+1.05781385157955i</v>
      </c>
      <c r="AI1108">
        <f t="shared" si="558"/>
        <v>0.77626073251404137</v>
      </c>
      <c r="AJ1108">
        <f t="shared" si="559"/>
        <v>75.324916538055547</v>
      </c>
      <c r="AK1108"/>
      <c r="AL1108"/>
      <c r="AM1108"/>
      <c r="AN1108"/>
    </row>
    <row r="1109" spans="1:40" x14ac:dyDescent="0.25">
      <c r="A1109"/>
      <c r="B1109">
        <f t="shared" si="525"/>
        <v>97500</v>
      </c>
      <c r="C1109" s="186" t="str">
        <f t="shared" si="528"/>
        <v>-0.0000080395818687146+0.0251181773343357i</v>
      </c>
      <c r="D1109" s="158" t="str">
        <f t="shared" si="529"/>
        <v>-5.95706759380029+0.192572692896574i</v>
      </c>
      <c r="E1109" t="str">
        <f t="shared" si="530"/>
        <v>2870</v>
      </c>
      <c r="F1109" t="str">
        <f t="shared" si="531"/>
        <v>0.777000777000777</v>
      </c>
      <c r="G1109" t="str">
        <f t="shared" si="526"/>
        <v>0.777000777000777</v>
      </c>
      <c r="H1109" t="str">
        <f t="shared" si="532"/>
        <v>7.68749875397589+3.19048661934791i</v>
      </c>
      <c r="I1109" t="str">
        <f t="shared" si="533"/>
        <v>382.881604656256i</v>
      </c>
      <c r="J1109" t="str">
        <f t="shared" si="527"/>
        <v>-124.394341718794+82.8084082339202i</v>
      </c>
      <c r="K1109" t="str">
        <f t="shared" si="534"/>
        <v>1.41980000670893-2.1328158694705i</v>
      </c>
      <c r="L1109" t="str">
        <f t="shared" si="535"/>
        <v>0.0923455867612227-0.117192897090738i</v>
      </c>
      <c r="M1109" t="str">
        <f t="shared" si="536"/>
        <v>1.51214559347015-2.25000876656124i</v>
      </c>
      <c r="N1109" t="str">
        <f t="shared" si="537"/>
        <v>-0.432403697623849i</v>
      </c>
      <c r="O1109" t="str">
        <f t="shared" si="538"/>
        <v>0.907961093389809-0.419054474848297i</v>
      </c>
      <c r="P1109" t="str">
        <f t="shared" si="539"/>
        <v>0.092038906610191+0.419054474848297i</v>
      </c>
      <c r="Q1109" t="str">
        <f t="shared" si="540"/>
        <v>-0.092038906610191+0.013349222775552i</v>
      </c>
      <c r="R1109" t="str">
        <f t="shared" si="541"/>
        <v>-0.332638264414806-4.60125997516741i</v>
      </c>
      <c r="S1109" t="str">
        <f t="shared" si="542"/>
        <v>0.0446339072240882i</v>
      </c>
      <c r="T1109" t="str">
        <f t="shared" si="543"/>
        <v>0.205372210845533-0.0148469454330722i</v>
      </c>
      <c r="U1109" t="str">
        <f t="shared" si="544"/>
        <v>0.00005-0.00247327028891834i</v>
      </c>
      <c r="V1109" t="str">
        <f t="shared" si="545"/>
        <v>3.33333333333333E-06-0.00272059731781018i</v>
      </c>
      <c r="W1109" t="str">
        <f t="shared" si="546"/>
        <v>0.000014473482148033-0.00129563906440633i</v>
      </c>
      <c r="X1109" t="str">
        <f t="shared" si="547"/>
        <v>0.0000461329914786513-0.00129415623651437i</v>
      </c>
      <c r="Y1109" t="str">
        <f t="shared" si="548"/>
        <v>0.009+0.061261056745001i</v>
      </c>
      <c r="Z1109" t="str">
        <f t="shared" si="549"/>
        <v>-0.293825346852533-0.0550944773963916i</v>
      </c>
      <c r="AA1109" t="str">
        <f t="shared" si="550"/>
        <v>34.4346451674235-228.267586022124i</v>
      </c>
      <c r="AB1109" t="str">
        <f t="shared" si="551"/>
        <v>1.41868302925113-0.102560660156497i</v>
      </c>
      <c r="AC1109" t="str">
        <f t="shared" si="552"/>
        <v>2.91449290675655-3.34713590310574i</v>
      </c>
      <c r="AD1109" t="str">
        <f t="shared" si="553"/>
        <v>0.227338807748038+0.225896321071818i</v>
      </c>
      <c r="AE1109" t="str">
        <f t="shared" si="554"/>
        <v>-0.0543522642843893-0.078899177696435i</v>
      </c>
      <c r="AF1109" t="str">
        <f t="shared" si="555"/>
        <v>-13.6445663477762-2.99791392645134i</v>
      </c>
      <c r="AG1109" t="str">
        <f t="shared" si="556"/>
        <v>1.21500316346935-0.15969782471887i</v>
      </c>
      <c r="AH1109" t="str">
        <f t="shared" si="557"/>
        <v>0.276833160326162+1.05653891858599i</v>
      </c>
      <c r="AI1109">
        <f t="shared" si="558"/>
        <v>0.76608074289938444</v>
      </c>
      <c r="AJ1109">
        <f t="shared" si="559"/>
        <v>75.317487438092272</v>
      </c>
      <c r="AK1109"/>
      <c r="AL1109"/>
      <c r="AM1109"/>
      <c r="AN1109"/>
    </row>
    <row r="1110" spans="1:40" x14ac:dyDescent="0.25">
      <c r="A1110"/>
      <c r="B1110">
        <f t="shared" si="525"/>
        <v>97600</v>
      </c>
      <c r="C1110" s="186" t="str">
        <f t="shared" si="528"/>
        <v>-8.02311575722085E-06+0.0250924415021679i</v>
      </c>
      <c r="D1110" s="158" t="str">
        <f t="shared" si="529"/>
        <v>-5.9570674675601+0.192375384849954i</v>
      </c>
      <c r="E1110" t="str">
        <f t="shared" si="530"/>
        <v>2870</v>
      </c>
      <c r="F1110" t="str">
        <f t="shared" si="531"/>
        <v>0.777000777000777</v>
      </c>
      <c r="G1110" t="str">
        <f t="shared" si="526"/>
        <v>0.777000777000777</v>
      </c>
      <c r="H1110" t="str">
        <f t="shared" si="532"/>
        <v>7.68995712364864+3.18833124161752i</v>
      </c>
      <c r="I1110" t="str">
        <f t="shared" si="533"/>
        <v>383.274303737955i</v>
      </c>
      <c r="J1110" t="str">
        <f t="shared" si="527"/>
        <v>-124.651692788557+82.8933399346729i</v>
      </c>
      <c r="K1110" t="str">
        <f t="shared" si="534"/>
        <v>1.41775137134613-2.13195786936403i</v>
      </c>
      <c r="L1110" t="str">
        <f t="shared" si="535"/>
        <v>0.0922288102923496-0.117164745570832i</v>
      </c>
      <c r="M1110" t="str">
        <f t="shared" si="536"/>
        <v>1.50998018163848-2.24912261493486i</v>
      </c>
      <c r="N1110" t="str">
        <f t="shared" si="537"/>
        <v>-0.432847188595771i</v>
      </c>
      <c r="O1110" t="str">
        <f t="shared" si="538"/>
        <v>0.907775157228744-0.419457106172167i</v>
      </c>
      <c r="P1110" t="str">
        <f t="shared" si="539"/>
        <v>0.092224842771256+0.419457106172167i</v>
      </c>
      <c r="Q1110" t="str">
        <f t="shared" si="540"/>
        <v>-0.092224842771256+0.013390082423604i</v>
      </c>
      <c r="R1110" t="str">
        <f t="shared" si="541"/>
        <v>-0.332636832587139-4.59649621554852i</v>
      </c>
      <c r="S1110" t="str">
        <f t="shared" si="542"/>
        <v>0.0446796855904719i</v>
      </c>
      <c r="T1110" t="str">
        <f t="shared" si="543"/>
        <v>0.205370005728502-0.0148621090958038i</v>
      </c>
      <c r="U1110" t="str">
        <f t="shared" si="544"/>
        <v>0.00005-0.00247073620050757i</v>
      </c>
      <c r="V1110" t="str">
        <f t="shared" si="545"/>
        <v>3.33333333333333E-06-0.00271780982055832i</v>
      </c>
      <c r="W1110" t="str">
        <f t="shared" si="546"/>
        <v>0.0000144734796924442-0.00129431180425747i</v>
      </c>
      <c r="X1110" t="str">
        <f t="shared" si="547"/>
        <v>0.0000460681884939368-0.00129283207932053i</v>
      </c>
      <c r="Y1110" t="str">
        <f t="shared" si="548"/>
        <v>0.009+0.0613238885980728i</v>
      </c>
      <c r="Z1110" t="str">
        <f t="shared" si="549"/>
        <v>-0.293227357587727-0.0549300562344013i</v>
      </c>
      <c r="AA1110" t="str">
        <f t="shared" si="550"/>
        <v>34.3624810579324-228.034544901737i</v>
      </c>
      <c r="AB1110" t="str">
        <f t="shared" si="551"/>
        <v>1.41866779660551-0.102665408656258i</v>
      </c>
      <c r="AC1110" t="str">
        <f t="shared" si="552"/>
        <v>2.91125316482273-3.34578055683603i</v>
      </c>
      <c r="AD1110" t="str">
        <f t="shared" si="553"/>
        <v>0.227436621450511+0.226118300276857i</v>
      </c>
      <c r="AE1110" t="str">
        <f t="shared" si="554"/>
        <v>-0.0542699485767785-0.0787971780984499i</v>
      </c>
      <c r="AF1110" t="str">
        <f t="shared" si="555"/>
        <v>-13.6470245912087-2.99595585676757i</v>
      </c>
      <c r="AG1110" t="str">
        <f t="shared" si="556"/>
        <v>1.2149486144645-0.159618182775953i</v>
      </c>
      <c r="AH1110" t="str">
        <f t="shared" si="557"/>
        <v>0.27664598939202+1.05526695725858i</v>
      </c>
      <c r="AI1110">
        <f t="shared" si="558"/>
        <v>0.75591247875666967</v>
      </c>
      <c r="AJ1110">
        <f t="shared" si="559"/>
        <v>75.310064439134138</v>
      </c>
      <c r="AK1110"/>
      <c r="AL1110"/>
      <c r="AM1110"/>
      <c r="AN1110"/>
    </row>
    <row r="1111" spans="1:40" x14ac:dyDescent="0.25">
      <c r="A1111"/>
      <c r="B1111">
        <f t="shared" si="525"/>
        <v>97700</v>
      </c>
      <c r="C1111" s="186" t="str">
        <f t="shared" si="528"/>
        <v>-8.00670018108308E-06+0.0250667583533661i</v>
      </c>
      <c r="D1111" s="158" t="str">
        <f t="shared" si="529"/>
        <v>-5.95706734170735+0.19217848070914i</v>
      </c>
      <c r="E1111" t="str">
        <f t="shared" si="530"/>
        <v>2870</v>
      </c>
      <c r="F1111" t="str">
        <f t="shared" si="531"/>
        <v>0.777000777000777</v>
      </c>
      <c r="G1111" t="str">
        <f t="shared" si="526"/>
        <v>0.777000777000777</v>
      </c>
      <c r="H1111" t="str">
        <f t="shared" si="532"/>
        <v>7.69240965909395+3.18617763610908i</v>
      </c>
      <c r="I1111" t="str">
        <f t="shared" si="533"/>
        <v>383.667002819654i</v>
      </c>
      <c r="J1111" t="str">
        <f t="shared" si="527"/>
        <v>-124.909307672846+82.9782716354256i</v>
      </c>
      <c r="K1111" t="str">
        <f t="shared" si="534"/>
        <v>1.41570654788864-2.13109915739904i</v>
      </c>
      <c r="L1111" t="str">
        <f t="shared" si="535"/>
        <v>0.0921122095359972-0.117136513505013i</v>
      </c>
      <c r="M1111" t="str">
        <f t="shared" si="536"/>
        <v>1.50781875742464-2.24823567090405i</v>
      </c>
      <c r="N1111" t="str">
        <f t="shared" si="537"/>
        <v>-0.433290679567693i</v>
      </c>
      <c r="O1111" t="str">
        <f t="shared" si="538"/>
        <v>0.907589042522614-0.419859654995435i</v>
      </c>
      <c r="P1111" t="str">
        <f t="shared" si="539"/>
        <v>0.092410957477386+0.419859654995435i</v>
      </c>
      <c r="Q1111" t="str">
        <f t="shared" si="540"/>
        <v>-0.092410957477386+0.013431024572258i</v>
      </c>
      <c r="R1111" t="str">
        <f t="shared" si="541"/>
        <v>-0.33263539926979-4.59174215698899i</v>
      </c>
      <c r="S1111" t="str">
        <f t="shared" si="542"/>
        <v>0.0447254639568555i</v>
      </c>
      <c r="T1111" t="str">
        <f t="shared" si="543"/>
        <v>0.205367798341585-0.0148772725608152i</v>
      </c>
      <c r="U1111" t="str">
        <f t="shared" si="544"/>
        <v>0.00005-0.00246820729958586i</v>
      </c>
      <c r="V1111" t="str">
        <f t="shared" si="545"/>
        <v>3.33333333333333E-06-0.00271502802954445i</v>
      </c>
      <c r="W1111" t="str">
        <f t="shared" si="546"/>
        <v>0.0000144734772343394-0.00129298726136471i</v>
      </c>
      <c r="X1111" t="str">
        <f t="shared" si="547"/>
        <v>0.0000460035842249021-0.00129151062817923i</v>
      </c>
      <c r="Y1111" t="str">
        <f t="shared" si="548"/>
        <v>0.009+0.0613867204511446i</v>
      </c>
      <c r="Z1111" t="str">
        <f t="shared" si="549"/>
        <v>-0.292631186449662-0.0547663108311593i</v>
      </c>
      <c r="AA1111" t="str">
        <f t="shared" si="550"/>
        <v>34.2905450632284-227.80197700918i</v>
      </c>
      <c r="AB1111" t="str">
        <f t="shared" si="551"/>
        <v>1.41865254827982-0.102770155790194i</v>
      </c>
      <c r="AC1111" t="str">
        <f t="shared" si="552"/>
        <v>2.9080193924127-3.34442403226553i</v>
      </c>
      <c r="AD1111" t="str">
        <f t="shared" si="553"/>
        <v>0.227534529861931+0.22634023547697i</v>
      </c>
      <c r="AE1111" t="str">
        <f t="shared" si="554"/>
        <v>-0.0541878797420335-0.0786954384361619i</v>
      </c>
      <c r="AF1111" t="str">
        <f t="shared" si="555"/>
        <v>-13.6494770008013-2.99399915539994i</v>
      </c>
      <c r="AG1111" t="str">
        <f t="shared" si="556"/>
        <v>1.21489419092833-0.15953877822009i</v>
      </c>
      <c r="AH1111" t="str">
        <f t="shared" si="557"/>
        <v>0.276459133805591+1.05399795733619i</v>
      </c>
      <c r="AI1111">
        <f t="shared" si="558"/>
        <v>0.74575591483097736</v>
      </c>
      <c r="AJ1111">
        <f t="shared" si="559"/>
        <v>75.302647498296523</v>
      </c>
      <c r="AK1111"/>
      <c r="AL1111"/>
      <c r="AM1111"/>
      <c r="AN1111"/>
    </row>
    <row r="1112" spans="1:40" x14ac:dyDescent="0.25">
      <c r="A1112"/>
      <c r="B1112">
        <f t="shared" si="525"/>
        <v>97800</v>
      </c>
      <c r="C1112" s="186" t="str">
        <f t="shared" si="528"/>
        <v>-7.99033493371851E-06+0.0250411277263249i</v>
      </c>
      <c r="D1112" s="158" t="str">
        <f t="shared" si="529"/>
        <v>-5.95706721624045+0.191981979235158i</v>
      </c>
      <c r="E1112" t="str">
        <f t="shared" si="530"/>
        <v>2870</v>
      </c>
      <c r="F1112" t="str">
        <f t="shared" si="531"/>
        <v>0.777000777000777</v>
      </c>
      <c r="G1112" t="str">
        <f t="shared" si="526"/>
        <v>0.777000777000777</v>
      </c>
      <c r="H1112" t="str">
        <f t="shared" si="532"/>
        <v>7.69485637721171+3.18402580502574i</v>
      </c>
      <c r="I1112" t="str">
        <f t="shared" si="533"/>
        <v>384.059701901352i</v>
      </c>
      <c r="J1112" t="str">
        <f t="shared" si="527"/>
        <v>-125.16718637166+83.0632033361783i</v>
      </c>
      <c r="K1112" t="str">
        <f t="shared" si="534"/>
        <v>1.41366552891802-2.13023974056398i</v>
      </c>
      <c r="L1112" t="str">
        <f t="shared" si="535"/>
        <v>0.0919957842788801-0.117108201307903i</v>
      </c>
      <c r="M1112" t="str">
        <f t="shared" si="536"/>
        <v>1.5056613131969-2.24734794187188i</v>
      </c>
      <c r="N1112" t="str">
        <f t="shared" si="537"/>
        <v>-0.433734170539615i</v>
      </c>
      <c r="O1112" t="str">
        <f t="shared" si="538"/>
        <v>0.907402749308023-0.420262121238926i</v>
      </c>
      <c r="P1112" t="str">
        <f t="shared" si="539"/>
        <v>0.092597250691977+0.420262121238926i</v>
      </c>
      <c r="Q1112" t="str">
        <f t="shared" si="540"/>
        <v>-0.092597250691977+0.013472049300689i</v>
      </c>
      <c r="R1112" t="str">
        <f t="shared" si="541"/>
        <v>-0.332633964462719-4.58699776973025i</v>
      </c>
      <c r="S1112" t="str">
        <f t="shared" si="542"/>
        <v>0.0447712423232392i</v>
      </c>
      <c r="T1112" t="str">
        <f t="shared" si="543"/>
        <v>0.205365588684751-0.0148924358279001i</v>
      </c>
      <c r="U1112" t="str">
        <f t="shared" si="544"/>
        <v>0.00005-0.00246568357024068i</v>
      </c>
      <c r="V1112" t="str">
        <f t="shared" si="545"/>
        <v>3.33333333333333E-06-0.00271225192726475i</v>
      </c>
      <c r="W1112" t="str">
        <f t="shared" si="546"/>
        <v>0.0000144734747737182-0.00129166542739291i</v>
      </c>
      <c r="X1112" t="str">
        <f t="shared" si="547"/>
        <v>0.000045939177860015-0.00129019187480948i</v>
      </c>
      <c r="Y1112" t="str">
        <f t="shared" si="548"/>
        <v>0.009+0.0614495523042164i</v>
      </c>
      <c r="Z1112" t="str">
        <f t="shared" si="549"/>
        <v>-0.292036826104719-0.0546032376878971i</v>
      </c>
      <c r="AA1112" t="str">
        <f t="shared" si="550"/>
        <v>34.2188362172725-227.569880914979i</v>
      </c>
      <c r="AB1112" t="str">
        <f t="shared" si="551"/>
        <v>1.41863728427386-0.102874901556882i</v>
      </c>
      <c r="AC1112" t="str">
        <f t="shared" si="552"/>
        <v>2.90479157810573-3.34306634044871i</v>
      </c>
      <c r="AD1112" t="str">
        <f t="shared" si="553"/>
        <v>0.227632532967148+0.22656212664519i</v>
      </c>
      <c r="AE1112" t="str">
        <f t="shared" si="554"/>
        <v>-0.054106056793621-0.0785939576840999i</v>
      </c>
      <c r="AF1112" t="str">
        <f t="shared" si="555"/>
        <v>-13.6519235934522-2.99204382579058i</v>
      </c>
      <c r="AG1112" t="str">
        <f t="shared" si="556"/>
        <v>1.21483989228861-0.159459610336301i</v>
      </c>
      <c r="AH1112" t="str">
        <f t="shared" si="557"/>
        <v>0.276272593328815+1.05273190860328i</v>
      </c>
      <c r="AI1112">
        <f t="shared" si="558"/>
        <v>0.73561102594064343</v>
      </c>
      <c r="AJ1112">
        <f t="shared" si="559"/>
        <v>75.295236572928417</v>
      </c>
      <c r="AK1112"/>
      <c r="AL1112"/>
      <c r="AM1112"/>
      <c r="AN1112"/>
    </row>
    <row r="1113" spans="1:40" x14ac:dyDescent="0.25">
      <c r="A1113"/>
      <c r="B1113">
        <f t="shared" si="525"/>
        <v>97900</v>
      </c>
      <c r="C1113" s="186" t="str">
        <f t="shared" si="528"/>
        <v>-7.97401980959882E-06+0.0250155494600993i</v>
      </c>
      <c r="D1113" s="158" t="str">
        <f t="shared" si="529"/>
        <v>-5.95706709115784+0.191785879194095i</v>
      </c>
      <c r="E1113" t="str">
        <f t="shared" si="530"/>
        <v>2870</v>
      </c>
      <c r="F1113" t="str">
        <f t="shared" si="531"/>
        <v>0.777000777000777</v>
      </c>
      <c r="G1113" t="str">
        <f t="shared" si="526"/>
        <v>0.777000777000777</v>
      </c>
      <c r="H1113" t="str">
        <f t="shared" si="532"/>
        <v>7.69729729484782+3.18187575053735i</v>
      </c>
      <c r="I1113" t="str">
        <f t="shared" si="533"/>
        <v>384.452400983051i</v>
      </c>
      <c r="J1113" t="str">
        <f t="shared" si="527"/>
        <v>-125.425328885+83.1481350369311i</v>
      </c>
      <c r="K1113" t="str">
        <f t="shared" si="534"/>
        <v>1.4116283070249-2.12937962581281i</v>
      </c>
      <c r="L1113" t="str">
        <f t="shared" si="535"/>
        <v>0.0918795343074306-0.117079809392651i</v>
      </c>
      <c r="M1113" t="str">
        <f t="shared" si="536"/>
        <v>1.50350784133233-2.24645943520546i</v>
      </c>
      <c r="N1113" t="str">
        <f t="shared" si="537"/>
        <v>-0.434177661511537i</v>
      </c>
      <c r="O1113" t="str">
        <f t="shared" si="538"/>
        <v>0.907216277621613-0.420664504823482i</v>
      </c>
      <c r="P1113" t="str">
        <f t="shared" si="539"/>
        <v>0.0927837223783869+0.420664504823482i</v>
      </c>
      <c r="Q1113" t="str">
        <f t="shared" si="540"/>
        <v>-0.0927837223783869+0.013513156688055i</v>
      </c>
      <c r="R1113" t="str">
        <f t="shared" si="541"/>
        <v>-0.332632528165878-4.58226302413545i</v>
      </c>
      <c r="S1113" t="str">
        <f t="shared" si="542"/>
        <v>0.0448170206896229i</v>
      </c>
      <c r="T1113" t="str">
        <f t="shared" si="543"/>
        <v>0.205363376757972-0.0149075988968517i</v>
      </c>
      <c r="U1113" t="str">
        <f t="shared" si="544"/>
        <v>0.00005-0.0024631649966245i</v>
      </c>
      <c r="V1113" t="str">
        <f t="shared" si="545"/>
        <v>3.33333333333333E-06-0.00270948149628695i</v>
      </c>
      <c r="W1113" t="str">
        <f t="shared" si="546"/>
        <v>0.0000144734723105809-0.00129034629404098i</v>
      </c>
      <c r="X1113" t="str">
        <f t="shared" si="547"/>
        <v>0.0000458749685918812-0.00128887581096403i</v>
      </c>
      <c r="Y1113" t="str">
        <f t="shared" si="548"/>
        <v>0.009+0.0615123841572881i</v>
      </c>
      <c r="Z1113" t="str">
        <f t="shared" si="549"/>
        <v>-0.291444269256024-0.0544408333276564i</v>
      </c>
      <c r="AA1113" t="str">
        <f t="shared" si="550"/>
        <v>34.1473535591593-227.338255195344i</v>
      </c>
      <c r="AB1113" t="str">
        <f t="shared" si="551"/>
        <v>1.41862200458743-0.102979645954892i</v>
      </c>
      <c r="AC1113" t="str">
        <f t="shared" si="552"/>
        <v>2.9015697104943-3.34170749238632i</v>
      </c>
      <c r="AD1113" t="str">
        <f t="shared" si="553"/>
        <v>0.227730630751002+0.226783973754501i</v>
      </c>
      <c r="AE1113" t="str">
        <f t="shared" si="554"/>
        <v>-0.0540244787498869-0.0784927348221753i</v>
      </c>
      <c r="AF1113" t="str">
        <f t="shared" si="555"/>
        <v>-13.6543643860057-2.99008987134325i</v>
      </c>
      <c r="AG1113" t="str">
        <f t="shared" si="556"/>
        <v>1.21478571797611-0.159380678412361i</v>
      </c>
      <c r="AH1113" t="str">
        <f t="shared" si="557"/>
        <v>0.276086367719806+1.05146880088974i</v>
      </c>
      <c r="AI1113">
        <f t="shared" si="558"/>
        <v>0.72547778697769394</v>
      </c>
      <c r="AJ1113">
        <f t="shared" si="559"/>
        <v>75.287831620611158</v>
      </c>
      <c r="AK1113"/>
      <c r="AL1113"/>
      <c r="AM1113"/>
      <c r="AN1113"/>
    </row>
    <row r="1114" spans="1:40" x14ac:dyDescent="0.25">
      <c r="A1114"/>
      <c r="B1114">
        <f t="shared" si="525"/>
        <v>98000</v>
      </c>
      <c r="C1114" s="186" t="str">
        <f t="shared" si="528"/>
        <v>-7.95775460424378E-06+0.0249900233944011i</v>
      </c>
      <c r="D1114" s="158" t="str">
        <f t="shared" si="529"/>
        <v>-5.95706696645792+0.191590179357075i</v>
      </c>
      <c r="E1114" t="str">
        <f t="shared" si="530"/>
        <v>2870</v>
      </c>
      <c r="F1114" t="str">
        <f t="shared" si="531"/>
        <v>0.777000777000777</v>
      </c>
      <c r="G1114" t="str">
        <f t="shared" si="526"/>
        <v>0.777000777000777</v>
      </c>
      <c r="H1114" t="str">
        <f t="shared" si="532"/>
        <v>7.69973242879432+3.17972747478055i</v>
      </c>
      <c r="I1114" t="str">
        <f t="shared" si="533"/>
        <v>384.84510006475i</v>
      </c>
      <c r="J1114" t="str">
        <f t="shared" si="527"/>
        <v>-125.683735212865+83.2330667376838i</v>
      </c>
      <c r="K1114" t="str">
        <f t="shared" si="534"/>
        <v>1.40959487480899-2.12851882006522i</v>
      </c>
      <c r="L1114" t="str">
        <f t="shared" si="535"/>
        <v>0.0917634594078017-0.11705133817094i</v>
      </c>
      <c r="M1114" t="str">
        <f t="shared" si="536"/>
        <v>1.50135833421679-2.24557015823616i</v>
      </c>
      <c r="N1114" t="str">
        <f t="shared" si="537"/>
        <v>-0.434621152483459i</v>
      </c>
      <c r="O1114" t="str">
        <f t="shared" si="538"/>
        <v>0.907029627500059-0.421066805669959i</v>
      </c>
      <c r="P1114" t="str">
        <f t="shared" si="539"/>
        <v>0.092970372499941+0.421066805669959i</v>
      </c>
      <c r="Q1114" t="str">
        <f t="shared" si="540"/>
        <v>-0.092970372499941+0.0135543468135i</v>
      </c>
      <c r="R1114" t="str">
        <f t="shared" si="541"/>
        <v>-0.332631090379147-4.57753789068857i</v>
      </c>
      <c r="S1114" t="str">
        <f t="shared" si="542"/>
        <v>0.0448627990560066i</v>
      </c>
      <c r="T1114" t="str">
        <f t="shared" si="543"/>
        <v>0.205361162561218-0.01492276176746i</v>
      </c>
      <c r="U1114" t="str">
        <f t="shared" si="544"/>
        <v>0.00005-0.00246065156295447i</v>
      </c>
      <c r="V1114" t="str">
        <f t="shared" si="545"/>
        <v>3.33333333333333E-06-0.00270671671924992i</v>
      </c>
      <c r="W1114" t="str">
        <f t="shared" si="546"/>
        <v>0.0000144734698449274-0.00128902985304172i</v>
      </c>
      <c r="X1114" t="str">
        <f t="shared" si="547"/>
        <v>0.0000458109556172193-0.00128756242842921i</v>
      </c>
      <c r="Y1114" t="str">
        <f t="shared" si="548"/>
        <v>0.009+0.0615752160103599i</v>
      </c>
      <c r="Z1114" t="str">
        <f t="shared" si="549"/>
        <v>-0.290853508643246-0.0542790942951316i</v>
      </c>
      <c r="AA1114" t="str">
        <f t="shared" si="550"/>
        <v>34.0760961330842-227.107098432146i</v>
      </c>
      <c r="AB1114" t="str">
        <f t="shared" si="551"/>
        <v>1.41860670922032-0.103084388982774i</v>
      </c>
      <c r="AC1114" t="str">
        <f t="shared" si="552"/>
        <v>2.89835377818406-3.34034749902569i</v>
      </c>
      <c r="AD1114" t="str">
        <f t="shared" si="553"/>
        <v>0.227828823198313+0.227005776777846i</v>
      </c>
      <c r="AE1114" t="str">
        <f t="shared" si="554"/>
        <v>-0.0539431446340265-0.0783917688356518i</v>
      </c>
      <c r="AF1114" t="str">
        <f t="shared" si="555"/>
        <v>-13.6567993952522-2.98813729542348i</v>
      </c>
      <c r="AG1114" t="str">
        <f t="shared" si="556"/>
        <v>1.21473166742461-0.159301981738786i</v>
      </c>
      <c r="AH1114" t="str">
        <f t="shared" si="557"/>
        <v>0.275900456732872+1.05020862407063i</v>
      </c>
      <c r="AI1114">
        <f t="shared" si="558"/>
        <v>0.71535617290741549</v>
      </c>
      <c r="AJ1114">
        <f t="shared" si="559"/>
        <v>75.280432599158374</v>
      </c>
      <c r="AK1114"/>
      <c r="AL1114"/>
      <c r="AM1114"/>
      <c r="AN1114"/>
    </row>
    <row r="1115" spans="1:40" x14ac:dyDescent="0.25">
      <c r="A1115"/>
      <c r="B1115">
        <f t="shared" si="525"/>
        <v>98100</v>
      </c>
      <c r="C1115" s="186" t="str">
        <f t="shared" si="528"/>
        <v>-7.94153911421481E-06+0.0249645493695957i</v>
      </c>
      <c r="D1115" s="158" t="str">
        <f t="shared" si="529"/>
        <v>-5.95706684213917+0.191394878500234i</v>
      </c>
      <c r="E1115" t="str">
        <f t="shared" si="530"/>
        <v>2870</v>
      </c>
      <c r="F1115" t="str">
        <f t="shared" si="531"/>
        <v>0.777000777000777</v>
      </c>
      <c r="G1115" t="str">
        <f t="shared" si="526"/>
        <v>0.777000777000777</v>
      </c>
      <c r="H1115" t="str">
        <f t="shared" si="532"/>
        <v>7.70216179578969+3.17758097985916i</v>
      </c>
      <c r="I1115" t="str">
        <f t="shared" si="533"/>
        <v>385.237799146448i</v>
      </c>
      <c r="J1115" t="str">
        <f t="shared" si="527"/>
        <v>-125.942405355256+83.3179984384366i</v>
      </c>
      <c r="K1115" t="str">
        <f t="shared" si="534"/>
        <v>1.40756522487912-2.12765733020668i</v>
      </c>
      <c r="L1115" t="str">
        <f t="shared" si="535"/>
        <v>0.0916475593658717-0.117022788052988i</v>
      </c>
      <c r="M1115" t="str">
        <f t="shared" si="536"/>
        <v>1.49921278424499-2.24468011825967i</v>
      </c>
      <c r="N1115" t="str">
        <f t="shared" si="537"/>
        <v>-0.435064643455381i</v>
      </c>
      <c r="O1115" t="str">
        <f t="shared" si="538"/>
        <v>0.906842798980074-0.421469023699233i</v>
      </c>
      <c r="P1115" t="str">
        <f t="shared" si="539"/>
        <v>0.093157201019926+0.421469023699233i</v>
      </c>
      <c r="Q1115" t="str">
        <f t="shared" si="540"/>
        <v>-0.093157201019926+0.013595619756148i</v>
      </c>
      <c r="R1115" t="str">
        <f t="shared" si="541"/>
        <v>-0.332629651102534-4.57282233999415i</v>
      </c>
      <c r="S1115" t="str">
        <f t="shared" si="542"/>
        <v>0.0449085774223903i</v>
      </c>
      <c r="T1115" t="str">
        <f t="shared" si="543"/>
        <v>0.205358946094463-0.0149379244395208i</v>
      </c>
      <c r="U1115" t="str">
        <f t="shared" si="544"/>
        <v>0.00005-0.00245814325351211i</v>
      </c>
      <c r="V1115" t="str">
        <f t="shared" si="545"/>
        <v>3.33333333333333E-06-0.00270395757886333i</v>
      </c>
      <c r="W1115" t="str">
        <f t="shared" si="546"/>
        <v>0.0000144734673767577-0.00128771609616164i</v>
      </c>
      <c r="X1115" t="str">
        <f t="shared" si="547"/>
        <v>0.0000457471381368343-0.00128625171902471i</v>
      </c>
      <c r="Y1115" t="str">
        <f t="shared" si="548"/>
        <v>0.009+0.0616380478634317i</v>
      </c>
      <c r="Z1115" t="str">
        <f t="shared" si="549"/>
        <v>-0.290264537042354-0.0541180171565092i</v>
      </c>
      <c r="AA1115" t="str">
        <f t="shared" si="550"/>
        <v>34.0050629883107-226.876409212889i</v>
      </c>
      <c r="AB1115" t="str">
        <f t="shared" si="551"/>
        <v>1.41859139817236-0.103189130639117i</v>
      </c>
      <c r="AC1115" t="str">
        <f t="shared" si="552"/>
        <v>2.89514376979385-3.33898637126097i</v>
      </c>
      <c r="AD1115" t="str">
        <f t="shared" si="553"/>
        <v>0.227927110293895+0.227227535688128i</v>
      </c>
      <c r="AE1115" t="str">
        <f t="shared" si="554"/>
        <v>-0.0538620534740576-0.078291058715108i</v>
      </c>
      <c r="AF1115" t="str">
        <f t="shared" si="555"/>
        <v>-13.6592286379289-2.98618610135893i</v>
      </c>
      <c r="AG1115" t="str">
        <f t="shared" si="556"/>
        <v>1.21467774007088-0.159223519608824i</v>
      </c>
      <c r="AH1115" t="str">
        <f t="shared" si="557"/>
        <v>0.275714860118603+1.04895136806594i</v>
      </c>
      <c r="AI1115">
        <f t="shared" si="558"/>
        <v>0.70524615876815622</v>
      </c>
      <c r="AJ1115">
        <f t="shared" si="559"/>
        <v>75.273039466612772</v>
      </c>
      <c r="AK1115"/>
      <c r="AL1115"/>
      <c r="AM1115"/>
      <c r="AN1115"/>
    </row>
    <row r="1116" spans="1:40" x14ac:dyDescent="0.25">
      <c r="A1116"/>
      <c r="B1116">
        <f t="shared" si="525"/>
        <v>98200</v>
      </c>
      <c r="C1116" s="186" t="str">
        <f t="shared" si="528"/>
        <v>-7.92537313710873E-06+0.0249391272266989i</v>
      </c>
      <c r="D1116" s="158" t="str">
        <f t="shared" si="529"/>
        <v>-5.95706671820001+0.191199975404692i</v>
      </c>
      <c r="E1116" t="str">
        <f t="shared" si="530"/>
        <v>2870</v>
      </c>
      <c r="F1116" t="str">
        <f t="shared" si="531"/>
        <v>0.777000777000777</v>
      </c>
      <c r="G1116" t="str">
        <f t="shared" si="526"/>
        <v>0.777000777000777</v>
      </c>
      <c r="H1116" t="str">
        <f t="shared" si="532"/>
        <v>7.70458541251885+3.17543626784429i</v>
      </c>
      <c r="I1116" t="str">
        <f t="shared" si="533"/>
        <v>385.630498228147i</v>
      </c>
      <c r="J1116" t="str">
        <f t="shared" si="527"/>
        <v>-126.201339312173+83.4029301391893i</v>
      </c>
      <c r="K1116" t="str">
        <f t="shared" si="534"/>
        <v>1.40553934985335-2.12679516308871i</v>
      </c>
      <c r="L1116" t="str">
        <f t="shared" si="535"/>
        <v>0.091531833967251-0.116994159447554i</v>
      </c>
      <c r="M1116" t="str">
        <f t="shared" si="536"/>
        <v>1.4970711838206-2.24378932253626i</v>
      </c>
      <c r="N1116" t="str">
        <f t="shared" si="537"/>
        <v>-0.435508134427303i</v>
      </c>
      <c r="O1116" t="str">
        <f t="shared" si="538"/>
        <v>0.906655792098403-0.421871158832193i</v>
      </c>
      <c r="P1116" t="str">
        <f t="shared" si="539"/>
        <v>0.093344207901597+0.421871158832193i</v>
      </c>
      <c r="Q1116" t="str">
        <f t="shared" si="540"/>
        <v>-0.093344207901597+0.01363697559511i</v>
      </c>
      <c r="R1116" t="str">
        <f t="shared" si="541"/>
        <v>-0.33262821033594-4.56811634277625i</v>
      </c>
      <c r="S1116" t="str">
        <f t="shared" si="542"/>
        <v>0.044954355788774i</v>
      </c>
      <c r="T1116" t="str">
        <f t="shared" si="543"/>
        <v>0.205356727357677-0.014953086912825i</v>
      </c>
      <c r="U1116" t="str">
        <f t="shared" si="544"/>
        <v>0.0000500000000000001-0.00245564005264296i</v>
      </c>
      <c r="V1116" t="str">
        <f t="shared" si="545"/>
        <v>3.33333333333333E-06-0.00270120405790725i</v>
      </c>
      <c r="W1116" t="str">
        <f t="shared" si="546"/>
        <v>0.0000144734649060717-0.00128640501520078i</v>
      </c>
      <c r="X1116" t="str">
        <f t="shared" si="547"/>
        <v>0.0000456835153555942-0.00128494367460346i</v>
      </c>
      <c r="Y1116" t="str">
        <f t="shared" si="548"/>
        <v>0.009+0.0617008797165035i</v>
      </c>
      <c r="Z1116" t="str">
        <f t="shared" si="549"/>
        <v>-0.289677347265422-0.0539575984993142i</v>
      </c>
      <c r="AA1116" t="str">
        <f t="shared" si="550"/>
        <v>33.9342531791387-226.646186130677i</v>
      </c>
      <c r="AB1116" t="str">
        <f t="shared" si="551"/>
        <v>1.41857607144333-0.103293870922476i</v>
      </c>
      <c r="AC1116" t="str">
        <f t="shared" si="552"/>
        <v>2.89193967395595-3.3376241199333i</v>
      </c>
      <c r="AD1116" t="str">
        <f t="shared" si="553"/>
        <v>0.228025492022537+0.227449250458197i</v>
      </c>
      <c r="AE1116" t="str">
        <f t="shared" si="554"/>
        <v>-0.0537812043027878-0.0781906034563997i</v>
      </c>
      <c r="AF1116" t="str">
        <f t="shared" si="555"/>
        <v>-13.6616521307189-2.9842362924396i</v>
      </c>
      <c r="AG1116" t="str">
        <f t="shared" si="556"/>
        <v>1.21462393535464-0.159145291318432i</v>
      </c>
      <c r="AH1116" t="str">
        <f t="shared" si="557"/>
        <v>0.275529577623862+1.04769702284028i</v>
      </c>
      <c r="AI1116">
        <f t="shared" si="558"/>
        <v>0.69514771967043243</v>
      </c>
      <c r="AJ1116">
        <f t="shared" si="559"/>
        <v>75.26565218124702</v>
      </c>
      <c r="AK1116"/>
      <c r="AL1116"/>
      <c r="AM1116"/>
      <c r="AN1116"/>
    </row>
    <row r="1117" spans="1:40" x14ac:dyDescent="0.25">
      <c r="A1117"/>
      <c r="B1117">
        <f t="shared" si="525"/>
        <v>98300</v>
      </c>
      <c r="C1117" s="186" t="str">
        <f t="shared" si="528"/>
        <v>-7.90925647155124E-06+0.0249137568073731i</v>
      </c>
      <c r="D1117" s="158" t="str">
        <f t="shared" si="529"/>
        <v>-5.95706659463891+0.191005468856527i</v>
      </c>
      <c r="E1117" t="str">
        <f t="shared" si="530"/>
        <v>2870</v>
      </c>
      <c r="F1117" t="str">
        <f t="shared" si="531"/>
        <v>0.777000777000777</v>
      </c>
      <c r="G1117" t="str">
        <f t="shared" si="526"/>
        <v>0.777000777000777</v>
      </c>
      <c r="H1117" t="str">
        <f t="shared" si="532"/>
        <v>7.70700329561345+3.17329334077472i</v>
      </c>
      <c r="I1117" t="str">
        <f t="shared" si="533"/>
        <v>386.023197309846i</v>
      </c>
      <c r="J1117" t="str">
        <f t="shared" si="527"/>
        <v>-126.460537083615+83.4878618399421i</v>
      </c>
      <c r="K1117" t="str">
        <f t="shared" si="534"/>
        <v>1.40351724235894-2.12593232552892i</v>
      </c>
      <c r="L1117" t="str">
        <f t="shared" si="535"/>
        <v>0.0914162829972825-0.11696545276194i</v>
      </c>
      <c r="M1117" t="str">
        <f t="shared" si="536"/>
        <v>1.49493352535622-2.24289777829086i</v>
      </c>
      <c r="N1117" t="str">
        <f t="shared" si="537"/>
        <v>-0.435951625399225i</v>
      </c>
      <c r="O1117" t="str">
        <f t="shared" si="538"/>
        <v>0.906468606891828-0.422273210989744i</v>
      </c>
      <c r="P1117" t="str">
        <f t="shared" si="539"/>
        <v>0.093531393108172+0.422273210989744i</v>
      </c>
      <c r="Q1117" t="str">
        <f t="shared" si="540"/>
        <v>-0.093531393108172+0.013678414409481i</v>
      </c>
      <c r="R1117" t="str">
        <f t="shared" si="541"/>
        <v>-0.332626768079223-4.56341986987817i</v>
      </c>
      <c r="S1117" t="str">
        <f t="shared" si="542"/>
        <v>0.0450001341551577i</v>
      </c>
      <c r="T1117" t="str">
        <f t="shared" si="543"/>
        <v>0.20535450635083-0.0149682491871616i</v>
      </c>
      <c r="U1117" t="str">
        <f t="shared" si="544"/>
        <v>0.0000500000000000001-0.00245314194475624i</v>
      </c>
      <c r="V1117" t="str">
        <f t="shared" si="545"/>
        <v>3.33333333333333E-06-0.00269845613923186i</v>
      </c>
      <c r="W1117" t="str">
        <f t="shared" si="546"/>
        <v>0.0000144734624328696-0.00128509660199254i</v>
      </c>
      <c r="X1117" t="str">
        <f t="shared" si="547"/>
        <v>0.0000456200864824036-0.00128363828705144i</v>
      </c>
      <c r="Y1117" t="str">
        <f t="shared" si="548"/>
        <v>0.009+0.0617637115695753i</v>
      </c>
      <c r="Z1117" t="str">
        <f t="shared" si="549"/>
        <v>-0.289091932160405-0.0537978349322534i</v>
      </c>
      <c r="AA1117" t="str">
        <f t="shared" si="550"/>
        <v>33.8636657648711-226.416427784194i</v>
      </c>
      <c r="AB1117" t="str">
        <f t="shared" si="551"/>
        <v>1.41856072903304-0.103398609831395i</v>
      </c>
      <c r="AC1117" t="str">
        <f t="shared" si="552"/>
        <v>2.88874147931605-3.33626075583105i</v>
      </c>
      <c r="AD1117" t="str">
        <f t="shared" si="553"/>
        <v>0.22812396836902+0.227670921060864i</v>
      </c>
      <c r="AE1117" t="str">
        <f t="shared" si="554"/>
        <v>-0.0537005961577925-0.0780904020606312i</v>
      </c>
      <c r="AF1117" t="str">
        <f t="shared" si="555"/>
        <v>-13.6640698902524-2.98228787191819i</v>
      </c>
      <c r="AG1117" t="str">
        <f t="shared" si="556"/>
        <v>1.21457025271857-0.159067296166275i</v>
      </c>
      <c r="AH1117" t="str">
        <f t="shared" si="557"/>
        <v>0.275344608991896+1.04644557840274i</v>
      </c>
      <c r="AI1117">
        <f t="shared" si="558"/>
        <v>0.68506083079754498</v>
      </c>
      <c r="AJ1117">
        <f t="shared" si="559"/>
        <v>75.258270701560491</v>
      </c>
      <c r="AK1117"/>
      <c r="AL1117"/>
      <c r="AM1117"/>
      <c r="AN1117"/>
    </row>
    <row r="1118" spans="1:40" x14ac:dyDescent="0.25">
      <c r="A1118"/>
      <c r="B1118">
        <f t="shared" si="525"/>
        <v>98400</v>
      </c>
      <c r="C1118" s="186" t="str">
        <f t="shared" si="528"/>
        <v>-7.89318891719086E-06+0.0248884379539247i</v>
      </c>
      <c r="D1118" s="158" t="str">
        <f t="shared" si="529"/>
        <v>-5.95706647145432+0.190811357646756i</v>
      </c>
      <c r="E1118" t="str">
        <f t="shared" si="530"/>
        <v>2870</v>
      </c>
      <c r="F1118" t="str">
        <f t="shared" si="531"/>
        <v>0.777000777000777</v>
      </c>
      <c r="G1118" t="str">
        <f t="shared" si="526"/>
        <v>0.777000777000777</v>
      </c>
      <c r="H1118" t="str">
        <f t="shared" si="532"/>
        <v>7.70941546165198+3.17115220065696i</v>
      </c>
      <c r="I1118" t="str">
        <f t="shared" si="533"/>
        <v>386.415896391544i</v>
      </c>
      <c r="J1118" t="str">
        <f t="shared" si="527"/>
        <v>-126.719998669583+83.5727935406948i</v>
      </c>
      <c r="K1118" t="str">
        <f t="shared" si="534"/>
        <v>1.4014988950324-2.12506882431121i</v>
      </c>
      <c r="L1118" t="str">
        <f t="shared" si="535"/>
        <v>0.0913009062410485-0.116936668401998i</v>
      </c>
      <c r="M1118" t="str">
        <f t="shared" si="536"/>
        <v>1.49279980127345-2.24200549271321i</v>
      </c>
      <c r="N1118" t="str">
        <f t="shared" si="537"/>
        <v>-0.436395116371146i</v>
      </c>
      <c r="O1118" t="str">
        <f t="shared" si="538"/>
        <v>0.906281243397165-0.42267518009281i</v>
      </c>
      <c r="P1118" t="str">
        <f t="shared" si="539"/>
        <v>0.093718756602835+0.42267518009281i</v>
      </c>
      <c r="Q1118" t="str">
        <f t="shared" si="540"/>
        <v>-0.093718756602835+0.013719936278336i</v>
      </c>
      <c r="R1118" t="str">
        <f t="shared" si="541"/>
        <v>-0.332625324332431-4.55873289226169i</v>
      </c>
      <c r="S1118" t="str">
        <f t="shared" si="542"/>
        <v>0.0450459125215414i</v>
      </c>
      <c r="T1118" t="str">
        <f t="shared" si="543"/>
        <v>0.205352283073894-0.014983411262328i</v>
      </c>
      <c r="U1118" t="str">
        <f t="shared" si="544"/>
        <v>0.0000500000000000001-0.00245064891432458i</v>
      </c>
      <c r="V1118" t="str">
        <f t="shared" si="545"/>
        <v>3.33333333333333E-06-0.00269571380575703i</v>
      </c>
      <c r="W1118" t="str">
        <f t="shared" si="546"/>
        <v>0.0000144734599571514-0.00128379084840355i</v>
      </c>
      <c r="X1118" t="str">
        <f t="shared" si="547"/>
        <v>0.0000455568507301823-0.00128233554828754i</v>
      </c>
      <c r="Y1118" t="str">
        <f t="shared" si="548"/>
        <v>0.009+0.0618265434226471i</v>
      </c>
      <c r="Z1118" t="str">
        <f t="shared" si="549"/>
        <v>-0.28850828461093-0.0536387230850646i</v>
      </c>
      <c r="AA1118" t="str">
        <f t="shared" si="550"/>
        <v>33.7932998097837-226.187132777673i</v>
      </c>
      <c r="AB1118" t="str">
        <f t="shared" si="551"/>
        <v>1.41854537094128-0.103503347364473i</v>
      </c>
      <c r="AC1118" t="str">
        <f t="shared" si="552"/>
        <v>2.88554917453316-3.33489628969007i</v>
      </c>
      <c r="AD1118" t="str">
        <f t="shared" si="553"/>
        <v>0.22822253931811+0.227892547468898i</v>
      </c>
      <c r="AE1118" t="str">
        <f t="shared" si="554"/>
        <v>-0.0536202280813841-0.0779904535341209i</v>
      </c>
      <c r="AF1118" t="str">
        <f t="shared" si="555"/>
        <v>-13.6664819331063-2.9803408430102i</v>
      </c>
      <c r="AG1118" t="str">
        <f t="shared" si="556"/>
        <v>1.21451669160826-0.158989533453708i</v>
      </c>
      <c r="AH1118" t="str">
        <f t="shared" si="557"/>
        <v>0.275159953962353+1.04519702480661i</v>
      </c>
      <c r="AI1118">
        <f t="shared" si="558"/>
        <v>0.67498546740494036</v>
      </c>
      <c r="AJ1118">
        <f t="shared" si="559"/>
        <v>75.250894986279164</v>
      </c>
      <c r="AK1118"/>
      <c r="AL1118"/>
      <c r="AM1118"/>
      <c r="AN1118"/>
    </row>
    <row r="1119" spans="1:40" x14ac:dyDescent="0.25">
      <c r="A1119"/>
      <c r="B1119">
        <f t="shared" si="525"/>
        <v>98500</v>
      </c>
      <c r="C1119" s="186" t="str">
        <f t="shared" si="528"/>
        <v>-7.87717027469253E-06+0.0248631705093004i</v>
      </c>
      <c r="D1119" s="158" t="str">
        <f t="shared" si="529"/>
        <v>-5.95706634864473+0.190617640571303i</v>
      </c>
      <c r="E1119" t="str">
        <f t="shared" si="530"/>
        <v>2870</v>
      </c>
      <c r="F1119" t="str">
        <f t="shared" si="531"/>
        <v>0.777000777000777</v>
      </c>
      <c r="G1119" t="str">
        <f t="shared" si="526"/>
        <v>0.777000777000777</v>
      </c>
      <c r="H1119" t="str">
        <f t="shared" si="532"/>
        <v>7.71182192715991+3.1690128494657i</v>
      </c>
      <c r="I1119" t="str">
        <f t="shared" si="533"/>
        <v>386.808595473243i</v>
      </c>
      <c r="J1119" t="str">
        <f t="shared" si="527"/>
        <v>-126.979724070077+83.6577252414475i</v>
      </c>
      <c r="K1119" t="str">
        <f t="shared" si="534"/>
        <v>1.39948430051958-2.12420466618591i</v>
      </c>
      <c r="L1119" t="str">
        <f t="shared" si="535"/>
        <v>0.091185703483375-0.116907806772131i</v>
      </c>
      <c r="M1119" t="str">
        <f t="shared" si="536"/>
        <v>1.49067000400296-2.24111247295804i</v>
      </c>
      <c r="N1119" t="str">
        <f t="shared" si="537"/>
        <v>-0.436838607343068i</v>
      </c>
      <c r="O1119" t="str">
        <f t="shared" si="538"/>
        <v>0.906093701651265-0.42307706606233i</v>
      </c>
      <c r="P1119" t="str">
        <f t="shared" si="539"/>
        <v>0.093906298348735+0.42307706606233i</v>
      </c>
      <c r="Q1119" t="str">
        <f t="shared" si="540"/>
        <v>-0.093906298348735+0.013761541280738i</v>
      </c>
      <c r="R1119" t="str">
        <f t="shared" si="541"/>
        <v>-0.332623879095406-4.55405538100652i</v>
      </c>
      <c r="S1119" t="str">
        <f t="shared" si="542"/>
        <v>0.0450916908879251i</v>
      </c>
      <c r="T1119" t="str">
        <f t="shared" si="543"/>
        <v>0.205350057526838-0.0149985731381126i</v>
      </c>
      <c r="U1119" t="str">
        <f t="shared" si="544"/>
        <v>0.0000499999999999999-0.00244816094588364i</v>
      </c>
      <c r="V1119" t="str">
        <f t="shared" si="545"/>
        <v>3.33333333333333E-06-0.002692977040472i</v>
      </c>
      <c r="W1119" t="str">
        <f t="shared" si="546"/>
        <v>0.000014473457478917-0.00128248774633342i</v>
      </c>
      <c r="X1119" t="str">
        <f t="shared" si="547"/>
        <v>0.0000454938073158354-0.00128103545026331i</v>
      </c>
      <c r="Y1119" t="str">
        <f t="shared" si="548"/>
        <v>0.009+0.0618893752757189i</v>
      </c>
      <c r="Z1119" t="str">
        <f t="shared" si="549"/>
        <v>-0.28792639753607-0.0534802596083582i</v>
      </c>
      <c r="AA1119" t="str">
        <f t="shared" si="550"/>
        <v>33.7231543830919-225.958299720869i</v>
      </c>
      <c r="AB1119" t="str">
        <f t="shared" si="551"/>
        <v>1.41852999716785-0.103608083520249i</v>
      </c>
      <c r="AC1119" t="str">
        <f t="shared" si="552"/>
        <v>2.88236274828001-3.33353073219387i</v>
      </c>
      <c r="AD1119" t="str">
        <f t="shared" si="553"/>
        <v>0.228321204854556+0.22811412965502i</v>
      </c>
      <c r="AE1119" t="str">
        <f t="shared" si="554"/>
        <v>-0.0535400991205819-0.0778907568883604i</v>
      </c>
      <c r="AF1119" t="str">
        <f t="shared" si="555"/>
        <v>-13.6688882758046-2.9783952088944i</v>
      </c>
      <c r="AG1119" t="str">
        <f t="shared" si="556"/>
        <v>1.21446325147222-0.158912002484762i</v>
      </c>
      <c r="AH1119" t="str">
        <f t="shared" si="557"/>
        <v>0.274975612271323+1.04395135214912i</v>
      </c>
      <c r="AI1119">
        <f t="shared" si="558"/>
        <v>0.66492160481974483</v>
      </c>
      <c r="AJ1119">
        <f t="shared" si="559"/>
        <v>75.243524994354303</v>
      </c>
      <c r="AK1119"/>
      <c r="AL1119"/>
      <c r="AM1119"/>
      <c r="AN1119"/>
    </row>
    <row r="1120" spans="1:40" x14ac:dyDescent="0.25">
      <c r="A1120"/>
      <c r="B1120">
        <f t="shared" si="525"/>
        <v>98600</v>
      </c>
      <c r="C1120" s="186" t="str">
        <f t="shared" si="528"/>
        <v>-7.86120034573155E-06+0.0248379543170838i</v>
      </c>
      <c r="D1120" s="158" t="str">
        <f t="shared" si="529"/>
        <v>-5.95706622620861+0.190424316430976i</v>
      </c>
      <c r="E1120" t="str">
        <f t="shared" si="530"/>
        <v>2870</v>
      </c>
      <c r="F1120" t="str">
        <f t="shared" si="531"/>
        <v>0.777000777000777</v>
      </c>
      <c r="G1120" t="str">
        <f t="shared" si="526"/>
        <v>0.777000777000777</v>
      </c>
      <c r="H1120" t="str">
        <f t="shared" si="532"/>
        <v>7.71422270860995+3.16687528914385i</v>
      </c>
      <c r="I1120" t="str">
        <f t="shared" si="533"/>
        <v>387.201294554942i</v>
      </c>
      <c r="J1120" t="str">
        <f t="shared" si="527"/>
        <v>-127.239713285096+83.7426569422003i</v>
      </c>
      <c r="K1120" t="str">
        <f t="shared" si="534"/>
        <v>1.39747345147568-2.12333985786989i</v>
      </c>
      <c r="L1120" t="str">
        <f t="shared" si="535"/>
        <v>0.0910706745088346-0.116878868275297i</v>
      </c>
      <c r="M1120" t="str">
        <f t="shared" si="536"/>
        <v>1.48854412598451-2.24021872614519i</v>
      </c>
      <c r="N1120" t="str">
        <f t="shared" si="537"/>
        <v>-0.43728209831499i</v>
      </c>
      <c r="O1120" t="str">
        <f t="shared" si="538"/>
        <v>0.905905981691014-0.42347886881926i</v>
      </c>
      <c r="P1120" t="str">
        <f t="shared" si="539"/>
        <v>0.094094018308986+0.42347886881926i</v>
      </c>
      <c r="Q1120" t="str">
        <f t="shared" si="540"/>
        <v>-0.094094018308986+0.01380322949573i</v>
      </c>
      <c r="R1120" t="str">
        <f t="shared" si="541"/>
        <v>-0.332622432368162-4.54938730730968i</v>
      </c>
      <c r="S1120" t="str">
        <f t="shared" si="542"/>
        <v>0.0451374692543086i</v>
      </c>
      <c r="T1120" t="str">
        <f t="shared" si="543"/>
        <v>0.205347829709633-0.0150137348143113i</v>
      </c>
      <c r="U1120" t="str">
        <f t="shared" si="544"/>
        <v>0.0000499999999999999-0.00244567802403183i</v>
      </c>
      <c r="V1120" t="str">
        <f t="shared" si="545"/>
        <v>3.33333333333333E-06-0.00269024582643501i</v>
      </c>
      <c r="W1120" t="str">
        <f t="shared" si="546"/>
        <v>0.0000144734549981662-0.00128118728771467i</v>
      </c>
      <c r="X1120" t="str">
        <f t="shared" si="547"/>
        <v>0.0000454309554602353-0.00127973798496293i</v>
      </c>
      <c r="Y1120" t="str">
        <f t="shared" si="548"/>
        <v>0.009+0.0619522071287907i</v>
      </c>
      <c r="Z1120" t="str">
        <f t="shared" si="549"/>
        <v>-0.287346263890157-0.0533224411734739i</v>
      </c>
      <c r="AA1120" t="str">
        <f t="shared" si="550"/>
        <v>33.6532285589203-225.729927229032i</v>
      </c>
      <c r="AB1120" t="str">
        <f t="shared" si="551"/>
        <v>1.41851460771254-0.103712818297314i</v>
      </c>
      <c r="AC1120" t="str">
        <f t="shared" si="552"/>
        <v>2.87918218924279-3.3321640939739i</v>
      </c>
      <c r="AD1120" t="str">
        <f t="shared" si="553"/>
        <v>0.228419964963097+0.228335667591912i</v>
      </c>
      <c r="AE1120" t="str">
        <f t="shared" si="554"/>
        <v>-0.0534602083270908-0.0777913111399924i</v>
      </c>
      <c r="AF1120" t="str">
        <f t="shared" si="555"/>
        <v>-13.6712889348186-2.97645097271287i</v>
      </c>
      <c r="AG1120" t="str">
        <f t="shared" si="556"/>
        <v>1.21440993176185-0.158834702566136i</v>
      </c>
      <c r="AH1120" t="str">
        <f t="shared" si="557"/>
        <v>0.274791583651426+1.04270855057128i</v>
      </c>
      <c r="AI1120">
        <f t="shared" si="558"/>
        <v>0.65486921844117096</v>
      </c>
      <c r="AJ1120">
        <f t="shared" si="559"/>
        <v>75.236160684960268</v>
      </c>
      <c r="AK1120"/>
      <c r="AL1120"/>
      <c r="AM1120"/>
      <c r="AN1120"/>
    </row>
    <row r="1121" spans="1:40" x14ac:dyDescent="0.25">
      <c r="A1121"/>
      <c r="B1121">
        <f t="shared" si="525"/>
        <v>98700</v>
      </c>
      <c r="C1121" s="186" t="str">
        <f t="shared" si="528"/>
        <v>-7.84527893298734E-06+0.0248127892214926i</v>
      </c>
      <c r="D1121" s="158" t="str">
        <f t="shared" si="529"/>
        <v>-5.95706610414445+0.190231384031443i</v>
      </c>
      <c r="E1121" t="str">
        <f t="shared" si="530"/>
        <v>2870</v>
      </c>
      <c r="F1121" t="str">
        <f t="shared" si="531"/>
        <v>0.777000777000777</v>
      </c>
      <c r="G1121" t="str">
        <f t="shared" si="526"/>
        <v>0.777000777000777</v>
      </c>
      <c r="H1121" t="str">
        <f t="shared" si="532"/>
        <v>7.71661782242206+3.1647395216029i</v>
      </c>
      <c r="I1121" t="str">
        <f t="shared" si="533"/>
        <v>387.593993636641i</v>
      </c>
      <c r="J1121" t="str">
        <f t="shared" si="527"/>
        <v>-127.499966314641+83.827588642953i</v>
      </c>
      <c r="K1121" t="str">
        <f t="shared" si="534"/>
        <v>1.39546634056525-2.12247440604677i</v>
      </c>
      <c r="L1121" t="str">
        <f t="shared" si="535"/>
        <v>0.0909558191017549-0.116849853313016i</v>
      </c>
      <c r="M1121" t="str">
        <f t="shared" si="536"/>
        <v>1.48642215966701-2.23932425935979i</v>
      </c>
      <c r="N1121" t="str">
        <f t="shared" si="537"/>
        <v>-0.437725589286912i</v>
      </c>
      <c r="O1121" t="str">
        <f t="shared" si="538"/>
        <v>0.905718083553335-0.42388058828457i</v>
      </c>
      <c r="P1121" t="str">
        <f t="shared" si="539"/>
        <v>0.0942819164466649+0.42388058828457i</v>
      </c>
      <c r="Q1121" t="str">
        <f t="shared" si="540"/>
        <v>-0.0942819164466649+0.013845001002342i</v>
      </c>
      <c r="R1121" t="str">
        <f t="shared" si="541"/>
        <v>-0.332620984150532-4.54472864248498i</v>
      </c>
      <c r="S1121" t="str">
        <f t="shared" si="542"/>
        <v>0.0451832476206923i</v>
      </c>
      <c r="T1121" t="str">
        <f t="shared" si="543"/>
        <v>0.205345599622252-0.0150288962907119i</v>
      </c>
      <c r="U1121" t="str">
        <f t="shared" si="544"/>
        <v>0.0000499999999999999-0.00244320013342997i</v>
      </c>
      <c r="V1121" t="str">
        <f t="shared" si="545"/>
        <v>3.33333333333333E-06-0.00268752014677297i</v>
      </c>
      <c r="W1121" t="str">
        <f t="shared" si="546"/>
        <v>0.0000144734525148996-0.00127988946451248i</v>
      </c>
      <c r="X1121" t="str">
        <f t="shared" si="547"/>
        <v>0.0000453682943881936-0.00127844314440291i</v>
      </c>
      <c r="Y1121" t="str">
        <f t="shared" si="548"/>
        <v>0.009+0.0620150389818625i</v>
      </c>
      <c r="Z1121" t="str">
        <f t="shared" si="549"/>
        <v>-0.286767876662554-0.0531652644723242i</v>
      </c>
      <c r="AA1121" t="str">
        <f t="shared" si="550"/>
        <v>33.5835214162712-225.502013922883i</v>
      </c>
      <c r="AB1121" t="str">
        <f t="shared" si="551"/>
        <v>1.41849920257516-0.1038175516942i</v>
      </c>
      <c r="AC1121" t="str">
        <f t="shared" si="552"/>
        <v>2.87600748612154-3.33079638560971i</v>
      </c>
      <c r="AD1121" t="str">
        <f t="shared" si="553"/>
        <v>0.228518819628451+0.22855716125221i</v>
      </c>
      <c r="AE1121" t="str">
        <f t="shared" si="554"/>
        <v>-0.0533805547572666-0.0776921153107671i</v>
      </c>
      <c r="AF1121" t="str">
        <f t="shared" si="555"/>
        <v>-13.6736839265665-2.97450813757146i</v>
      </c>
      <c r="AG1121" t="str">
        <f t="shared" si="556"/>
        <v>1.21435673193142-0.158757633007179i</v>
      </c>
      <c r="AH1121" t="str">
        <f t="shared" si="557"/>
        <v>0.274607867831785+1.04146861025752i</v>
      </c>
      <c r="AI1121">
        <f t="shared" si="558"/>
        <v>0.64482828373913104</v>
      </c>
      <c r="AJ1121">
        <f t="shared" si="559"/>
        <v>75.228802017495184</v>
      </c>
      <c r="AK1121"/>
      <c r="AL1121"/>
      <c r="AM1121"/>
      <c r="AN1121"/>
    </row>
    <row r="1122" spans="1:40" x14ac:dyDescent="0.25">
      <c r="A1122"/>
      <c r="B1122">
        <f t="shared" si="525"/>
        <v>98800</v>
      </c>
      <c r="C1122" s="186" t="str">
        <f t="shared" si="528"/>
        <v>-0.0000078294058401375+0.0247876750673752i</v>
      </c>
      <c r="D1122" s="158" t="str">
        <f t="shared" si="529"/>
        <v>-5.95706598245073+0.19003884218321i</v>
      </c>
      <c r="E1122" t="str">
        <f t="shared" si="530"/>
        <v>2870</v>
      </c>
      <c r="F1122" t="str">
        <f t="shared" si="531"/>
        <v>0.777000777000777</v>
      </c>
      <c r="G1122" t="str">
        <f t="shared" si="526"/>
        <v>0.777000777000777</v>
      </c>
      <c r="H1122" t="str">
        <f t="shared" si="532"/>
        <v>7.71900728496377+3.16260554872307i</v>
      </c>
      <c r="I1122" t="str">
        <f t="shared" si="533"/>
        <v>387.986692718339i</v>
      </c>
      <c r="J1122" t="str">
        <f t="shared" si="527"/>
        <v>-127.760483158712+83.9125203437058i</v>
      </c>
      <c r="K1122" t="str">
        <f t="shared" si="534"/>
        <v>1.39346296046229-2.12160831736697i</v>
      </c>
      <c r="L1122" t="str">
        <f t="shared" si="535"/>
        <v>0.0908411370462171-0.11682076228537i</v>
      </c>
      <c r="M1122" t="str">
        <f t="shared" si="536"/>
        <v>1.48430409750851-2.23842907965234i</v>
      </c>
      <c r="N1122" t="str">
        <f t="shared" si="537"/>
        <v>-0.438169080258834i</v>
      </c>
      <c r="O1122" t="str">
        <f t="shared" si="538"/>
        <v>0.905530007275185-0.42428222437925i</v>
      </c>
      <c r="P1122" t="str">
        <f t="shared" si="539"/>
        <v>0.094469992724815+0.42428222437925i</v>
      </c>
      <c r="Q1122" t="str">
        <f t="shared" si="540"/>
        <v>-0.094469992724815+0.013886855879584i</v>
      </c>
      <c r="R1122" t="str">
        <f t="shared" si="541"/>
        <v>-0.332619534442532-4.54007935796237i</v>
      </c>
      <c r="S1122" t="str">
        <f t="shared" si="542"/>
        <v>0.045229025987076i</v>
      </c>
      <c r="T1122" t="str">
        <f t="shared" si="543"/>
        <v>0.205343367264667-0.0150440575671104i</v>
      </c>
      <c r="U1122" t="str">
        <f t="shared" si="544"/>
        <v>0.00005-0.002440727258801i</v>
      </c>
      <c r="V1122" t="str">
        <f t="shared" si="545"/>
        <v>3.33333333333333E-06-0.00268479998468109i</v>
      </c>
      <c r="W1122" t="str">
        <f t="shared" si="546"/>
        <v>0.0000144734500291166-0.00127859426872457i</v>
      </c>
      <c r="X1122" t="str">
        <f t="shared" si="547"/>
        <v>0.0000453058233284378-0.001277150920632i</v>
      </c>
      <c r="Y1122" t="str">
        <f t="shared" si="548"/>
        <v>0.009+0.0620778708349343i</v>
      </c>
      <c r="Z1122" t="str">
        <f t="shared" si="549"/>
        <v>-0.286191228877452-0.0530087262172485i</v>
      </c>
      <c r="AA1122" t="str">
        <f t="shared" si="550"/>
        <v>33.5140320389938-225.274558428584i</v>
      </c>
      <c r="AB1122" t="str">
        <f t="shared" si="551"/>
        <v>1.41848378175553-0.103922283709499i</v>
      </c>
      <c r="AC1122" t="str">
        <f t="shared" si="552"/>
        <v>2.87283862762988-3.32942761762925i</v>
      </c>
      <c r="AD1122" t="str">
        <f t="shared" si="553"/>
        <v>0.228617768835331+0.228778610608513i</v>
      </c>
      <c r="AE1122" t="str">
        <f t="shared" si="554"/>
        <v>-0.0533011374720952-0.0775931684275165i</v>
      </c>
      <c r="AF1122" t="str">
        <f t="shared" si="555"/>
        <v>-13.6760732674145-2.97256670653986i</v>
      </c>
      <c r="AG1122" t="str">
        <f t="shared" si="556"/>
        <v>1.21430365143805-0.158680793119884i</v>
      </c>
      <c r="AH1122" t="str">
        <f t="shared" si="557"/>
        <v>0.274424464538165+1.04023152143561i</v>
      </c>
      <c r="AI1122">
        <f t="shared" si="558"/>
        <v>0.63479877625534242</v>
      </c>
      <c r="AJ1122">
        <f t="shared" si="559"/>
        <v>75.221448951577173</v>
      </c>
      <c r="AK1122"/>
      <c r="AL1122"/>
      <c r="AM1122"/>
      <c r="AN1122"/>
    </row>
    <row r="1123" spans="1:40" x14ac:dyDescent="0.25">
      <c r="A1123"/>
      <c r="B1123">
        <f t="shared" si="525"/>
        <v>98900</v>
      </c>
      <c r="C1123" s="186" t="str">
        <f t="shared" si="528"/>
        <v>-7.81358087185157E-06+0.0247626117002074i</v>
      </c>
      <c r="D1123" s="158" t="str">
        <f t="shared" si="529"/>
        <v>-5.95706586112598+0.18984668970159i</v>
      </c>
      <c r="E1123" t="str">
        <f t="shared" si="530"/>
        <v>2870</v>
      </c>
      <c r="F1123" t="str">
        <f t="shared" si="531"/>
        <v>0.777000777000777</v>
      </c>
      <c r="G1123" t="str">
        <f t="shared" si="526"/>
        <v>0.777000777000777</v>
      </c>
      <c r="H1123" t="str">
        <f t="shared" si="532"/>
        <v>7.72139111255023+3.16047337235364i</v>
      </c>
      <c r="I1123" t="str">
        <f t="shared" si="533"/>
        <v>388.379391800038i</v>
      </c>
      <c r="J1123" t="str">
        <f t="shared" si="527"/>
        <v>-128.021263817308+83.9974520444585i</v>
      </c>
      <c r="K1123" t="str">
        <f t="shared" si="534"/>
        <v>1.3914633038503-2.12074159844798i</v>
      </c>
      <c r="L1123" t="str">
        <f t="shared" si="535"/>
        <v>0.090726628126064-0.11679159559101i</v>
      </c>
      <c r="M1123" t="str">
        <f t="shared" si="536"/>
        <v>1.48218993197636-2.23753319403899i</v>
      </c>
      <c r="N1123" t="str">
        <f t="shared" si="537"/>
        <v>-0.438612571230756i</v>
      </c>
      <c r="O1123" t="str">
        <f t="shared" si="538"/>
        <v>0.905341752893553-0.424683777024303i</v>
      </c>
      <c r="P1123" t="str">
        <f t="shared" si="539"/>
        <v>0.094658247106447+0.424683777024303i</v>
      </c>
      <c r="Q1123" t="str">
        <f t="shared" si="540"/>
        <v>-0.094658247106447+0.013928794206453i</v>
      </c>
      <c r="R1123" t="str">
        <f t="shared" si="541"/>
        <v>-0.332618083244056-4.53543942528716i</v>
      </c>
      <c r="S1123" t="str">
        <f t="shared" si="542"/>
        <v>0.0452748043534597i</v>
      </c>
      <c r="T1123" t="str">
        <f t="shared" si="543"/>
        <v>0.205341132636844-0.0150592186432974i</v>
      </c>
      <c r="U1123" t="str">
        <f t="shared" si="544"/>
        <v>0.00005-0.00243825938492961i</v>
      </c>
      <c r="V1123" t="str">
        <f t="shared" si="545"/>
        <v>3.33333333333333E-06-0.00268208532342257i</v>
      </c>
      <c r="W1123" t="str">
        <f t="shared" si="546"/>
        <v>0.0000144734475408176-0.00127730169238104i</v>
      </c>
      <c r="X1123" t="str">
        <f t="shared" si="547"/>
        <v>0.0000452435415135897-0.00127586130573106i</v>
      </c>
      <c r="Y1123" t="str">
        <f t="shared" si="548"/>
        <v>0.009+0.0621407026880061i</v>
      </c>
      <c r="Z1123" t="str">
        <f t="shared" si="549"/>
        <v>-0.285616313593675-0.052852823140868i</v>
      </c>
      <c r="AA1123" t="str">
        <f t="shared" si="550"/>
        <v>33.4447595157534-225.047559377714i</v>
      </c>
      <c r="AB1123" t="str">
        <f t="shared" si="551"/>
        <v>1.4184683452534-0.104027014341765i</v>
      </c>
      <c r="AC1123" t="str">
        <f t="shared" si="552"/>
        <v>2.86967560249529-3.32805780050897i</v>
      </c>
      <c r="AD1123" t="str">
        <f t="shared" si="553"/>
        <v>0.228716812568422+0.229000015633369i</v>
      </c>
      <c r="AE1123" t="str">
        <f t="shared" si="554"/>
        <v>-0.0532219555371618-0.0774944695221188i</v>
      </c>
      <c r="AF1123" t="str">
        <f t="shared" si="555"/>
        <v>-13.6784569736762-2.97062668265205i</v>
      </c>
      <c r="AG1123" t="str">
        <f t="shared" si="556"/>
        <v>1.2142506897417-0.158604182218866i</v>
      </c>
      <c r="AH1123" t="str">
        <f t="shared" si="557"/>
        <v>0.274241373492941+1.03899727437633i</v>
      </c>
      <c r="AI1123">
        <f t="shared" si="558"/>
        <v>0.62478067160214834</v>
      </c>
      <c r="AJ1123">
        <f t="shared" si="559"/>
        <v>75.214101447045664</v>
      </c>
      <c r="AK1123"/>
      <c r="AL1123"/>
      <c r="AM1123"/>
      <c r="AN1123"/>
    </row>
    <row r="1124" spans="1:40" x14ac:dyDescent="0.25">
      <c r="A1124"/>
      <c r="B1124">
        <f t="shared" si="525"/>
        <v>99000</v>
      </c>
      <c r="C1124" s="186" t="str">
        <f t="shared" si="528"/>
        <v>-7.79780383378512E-06+0.0247375989660895i</v>
      </c>
      <c r="D1124" s="158" t="str">
        <f t="shared" si="529"/>
        <v>-5.95706574016869+0.189654925406686i</v>
      </c>
      <c r="E1124" t="str">
        <f t="shared" si="530"/>
        <v>2870</v>
      </c>
      <c r="F1124" t="str">
        <f t="shared" si="531"/>
        <v>0.777000777000777</v>
      </c>
      <c r="G1124" t="str">
        <f t="shared" si="526"/>
        <v>0.777000777000777</v>
      </c>
      <c r="H1124" t="str">
        <f t="shared" si="532"/>
        <v>7.72376932144444+3.15834299431305i</v>
      </c>
      <c r="I1124" t="str">
        <f t="shared" si="533"/>
        <v>388.772090881737i</v>
      </c>
      <c r="J1124" t="str">
        <f t="shared" si="527"/>
        <v>-128.28230829043+84.0823837452113i</v>
      </c>
      <c r="K1124" t="str">
        <f t="shared" si="534"/>
        <v>1.38946736342224-2.11987425587437i</v>
      </c>
      <c r="L1124" t="str">
        <f t="shared" si="535"/>
        <v>0.0906122921249033-0.116762353627157i</v>
      </c>
      <c r="M1124" t="str">
        <f t="shared" si="536"/>
        <v>1.48007965554714-2.23663660950153i</v>
      </c>
      <c r="N1124" t="str">
        <f t="shared" si="537"/>
        <v>-0.439056062202678i</v>
      </c>
      <c r="O1124" t="str">
        <f t="shared" si="538"/>
        <v>0.905153320445469-0.425085246140751i</v>
      </c>
      <c r="P1124" t="str">
        <f t="shared" si="539"/>
        <v>0.094846679554531+0.425085246140751i</v>
      </c>
      <c r="Q1124" t="str">
        <f t="shared" si="540"/>
        <v>-0.094846679554531+0.013970816061927i</v>
      </c>
      <c r="R1124" t="str">
        <f t="shared" si="541"/>
        <v>-0.332616630555042-4.53080881611996i</v>
      </c>
      <c r="S1124" t="str">
        <f t="shared" si="542"/>
        <v>0.0453205827198434i</v>
      </c>
      <c r="T1124" t="str">
        <f t="shared" si="543"/>
        <v>0.20533889573876-0.0150743795190654i</v>
      </c>
      <c r="U1124" t="str">
        <f t="shared" si="544"/>
        <v>0.00005-0.002435796496662i</v>
      </c>
      <c r="V1124" t="str">
        <f t="shared" si="545"/>
        <v>3.33333333333333E-06-0.00267937614632821i</v>
      </c>
      <c r="W1124" t="str">
        <f t="shared" si="546"/>
        <v>0.0000144734450500025-0.00127601172754418i</v>
      </c>
      <c r="X1124" t="str">
        <f t="shared" si="547"/>
        <v>0.0000451814481801391-0.0012745742918128i</v>
      </c>
      <c r="Y1124" t="str">
        <f t="shared" si="548"/>
        <v>0.009+0.0622035345410779i</v>
      </c>
      <c r="Z1124" t="str">
        <f t="shared" si="549"/>
        <v>-0.285043123904458-0.0526975519959343i</v>
      </c>
      <c r="AA1124" t="str">
        <f t="shared" si="550"/>
        <v>33.3757029400008-224.82101540724i</v>
      </c>
      <c r="AB1124" t="str">
        <f t="shared" si="551"/>
        <v>1.41845289306863-0.104131743589564i</v>
      </c>
      <c r="AC1124" t="str">
        <f t="shared" si="552"/>
        <v>2.86651839945922-3.32668694467422i</v>
      </c>
      <c r="AD1124" t="str">
        <f t="shared" si="553"/>
        <v>0.228815950812406+0.229221376299292i</v>
      </c>
      <c r="AE1124" t="str">
        <f t="shared" si="554"/>
        <v>-0.0531430080226255-0.0773960176314654i</v>
      </c>
      <c r="AF1124" t="str">
        <f t="shared" si="555"/>
        <v>-13.6808350616131-2.96868806890636i</v>
      </c>
      <c r="AG1124" t="str">
        <f t="shared" si="556"/>
        <v>1.21419784630514-0.158527799621361i</v>
      </c>
      <c r="AH1124" t="str">
        <f t="shared" si="557"/>
        <v>0.274058594415191+1.03776585939326i</v>
      </c>
      <c r="AI1124">
        <f t="shared" si="558"/>
        <v>0.61477394546249875</v>
      </c>
      <c r="AJ1124">
        <f t="shared" si="559"/>
        <v>75.206759463958065</v>
      </c>
      <c r="AK1124"/>
      <c r="AL1124"/>
      <c r="AM1124"/>
      <c r="AN1124"/>
    </row>
    <row r="1125" spans="1:40" x14ac:dyDescent="0.25">
      <c r="A1125"/>
      <c r="B1125">
        <f t="shared" si="525"/>
        <v>99100</v>
      </c>
      <c r="C1125" s="186" t="str">
        <f t="shared" si="528"/>
        <v>-7.78207453257382E-06+0.024712636711743i</v>
      </c>
      <c r="D1125" s="158" t="str">
        <f t="shared" si="529"/>
        <v>-5.95706561957738+0.189463548123363i</v>
      </c>
      <c r="E1125" t="str">
        <f t="shared" si="530"/>
        <v>2870</v>
      </c>
      <c r="F1125" t="str">
        <f t="shared" si="531"/>
        <v>0.777000777000777</v>
      </c>
      <c r="G1125" t="str">
        <f t="shared" si="526"/>
        <v>0.777000777000777</v>
      </c>
      <c r="H1125" t="str">
        <f t="shared" si="532"/>
        <v>7.72614192785737+3.15621441638924i</v>
      </c>
      <c r="I1125" t="str">
        <f t="shared" si="533"/>
        <v>389.164789963436i</v>
      </c>
      <c r="J1125" t="str">
        <f t="shared" si="527"/>
        <v>-128.543616578078+84.167315445964i</v>
      </c>
      <c r="K1125" t="str">
        <f t="shared" si="534"/>
        <v>1.38747513188062-2.119006296198i</v>
      </c>
      <c r="L1125" t="str">
        <f t="shared" si="535"/>
        <v>0.090498128826111-0.11673303678961i</v>
      </c>
      <c r="M1125" t="str">
        <f t="shared" si="536"/>
        <v>1.47797326070673-2.23573933298761i</v>
      </c>
      <c r="N1125" t="str">
        <f t="shared" si="537"/>
        <v>-0.4394995531746i</v>
      </c>
      <c r="O1125" t="str">
        <f t="shared" si="538"/>
        <v>0.904964709967992-0.425486631649631i</v>
      </c>
      <c r="P1125" t="str">
        <f t="shared" si="539"/>
        <v>0.0950352900320079+0.425486631649631i</v>
      </c>
      <c r="Q1125" t="str">
        <f t="shared" si="540"/>
        <v>-0.0950352900320079+0.014012921524969i</v>
      </c>
      <c r="R1125" t="str">
        <f t="shared" si="541"/>
        <v>-0.332615176375439-4.52618750223543i</v>
      </c>
      <c r="S1125" t="str">
        <f t="shared" si="542"/>
        <v>0.0453663610862271i</v>
      </c>
      <c r="T1125" t="str">
        <f t="shared" si="543"/>
        <v>0.205336656570381-0.0150895401942073i</v>
      </c>
      <c r="U1125" t="str">
        <f t="shared" si="544"/>
        <v>0.00005-0.00243333857890553i</v>
      </c>
      <c r="V1125" t="str">
        <f t="shared" si="545"/>
        <v>3.33333333333333E-06-0.00267667243679609i</v>
      </c>
      <c r="W1125" t="str">
        <f t="shared" si="546"/>
        <v>0.000014473442556671-0.0012747243663083i</v>
      </c>
      <c r="X1125" t="str">
        <f t="shared" si="547"/>
        <v>0.0000451195425684209-0.00127328987102168i</v>
      </c>
      <c r="Y1125" t="str">
        <f t="shared" si="548"/>
        <v>0.009+0.0622663663941497i</v>
      </c>
      <c r="Z1125" t="str">
        <f t="shared" si="549"/>
        <v>-0.284471652937251-0.0525429095551878i</v>
      </c>
      <c r="AA1125" t="str">
        <f t="shared" si="550"/>
        <v>33.3068614099425-224.594925159495i</v>
      </c>
      <c r="AB1125" t="str">
        <f t="shared" si="551"/>
        <v>1.41843742520097-0.104236471451465i</v>
      </c>
      <c r="AC1125" t="str">
        <f t="shared" si="552"/>
        <v>2.86336700727686-3.32531506049917i</v>
      </c>
      <c r="AD1125" t="str">
        <f t="shared" si="553"/>
        <v>0.228915183551948+0.229442692578749i</v>
      </c>
      <c r="AE1125" t="str">
        <f t="shared" si="554"/>
        <v>-0.0530642940031929-0.0772978117974294i</v>
      </c>
      <c r="AF1125" t="str">
        <f t="shared" si="555"/>
        <v>-13.6832075474347-2.96675086826588i</v>
      </c>
      <c r="AG1125" t="str">
        <f t="shared" si="556"/>
        <v>1.21414512059396-0.158451644647208i</v>
      </c>
      <c r="AH1125" t="str">
        <f t="shared" si="557"/>
        <v>0.273876127020721+1.03653726684257i</v>
      </c>
      <c r="AI1125">
        <f t="shared" si="558"/>
        <v>0.60477857358980325</v>
      </c>
      <c r="AJ1125">
        <f t="shared" si="559"/>
        <v>75.199422962589807</v>
      </c>
      <c r="AK1125"/>
      <c r="AL1125"/>
      <c r="AM1125"/>
      <c r="AN1125"/>
    </row>
    <row r="1126" spans="1:40" x14ac:dyDescent="0.25">
      <c r="A1126"/>
      <c r="B1126">
        <f t="shared" si="525"/>
        <v>99200</v>
      </c>
      <c r="C1126" s="186" t="str">
        <f t="shared" si="528"/>
        <v>-7.76639277582741E-06+0.0246877247845071i</v>
      </c>
      <c r="D1126" s="158" t="str">
        <f t="shared" si="529"/>
        <v>-5.95706549935058+0.189272556681221i</v>
      </c>
      <c r="E1126" t="str">
        <f t="shared" si="530"/>
        <v>2870</v>
      </c>
      <c r="F1126" t="str">
        <f t="shared" si="531"/>
        <v>0.777000777000777</v>
      </c>
      <c r="G1126" t="str">
        <f t="shared" si="526"/>
        <v>0.777000777000777</v>
      </c>
      <c r="H1126" t="str">
        <f t="shared" si="532"/>
        <v>7.72850894794815+3.15408764033984i</v>
      </c>
      <c r="I1126" t="str">
        <f t="shared" si="533"/>
        <v>389.557489045134i</v>
      </c>
      <c r="J1126" t="str">
        <f t="shared" si="527"/>
        <v>-128.805188680251+84.2522471467167i</v>
      </c>
      <c r="K1126" t="str">
        <f t="shared" si="534"/>
        <v>1.38548660193757-2.11813772593818i</v>
      </c>
      <c r="L1126" t="str">
        <f t="shared" si="535"/>
        <v>0.0903841380128393-0.116703645472746i</v>
      </c>
      <c r="M1126" t="str">
        <f t="shared" si="536"/>
        <v>1.47587073995041-2.23484137141093i</v>
      </c>
      <c r="N1126" t="str">
        <f t="shared" si="537"/>
        <v>-0.439943044146522i</v>
      </c>
      <c r="O1126" t="str">
        <f t="shared" si="538"/>
        <v>0.90477592149822-0.425887933471996i</v>
      </c>
      <c r="P1126" t="str">
        <f t="shared" si="539"/>
        <v>0.0952240785017801+0.425887933471996i</v>
      </c>
      <c r="Q1126" t="str">
        <f t="shared" si="540"/>
        <v>-0.0952240785017801+0.014055110674526i</v>
      </c>
      <c r="R1126" t="str">
        <f t="shared" si="541"/>
        <v>-0.332613720705132-4.52157545552225i</v>
      </c>
      <c r="S1126" t="str">
        <f t="shared" si="542"/>
        <v>0.0454121394526108i</v>
      </c>
      <c r="T1126" t="str">
        <f t="shared" si="543"/>
        <v>0.205334415131679-0.0151047006685132i</v>
      </c>
      <c r="U1126" t="str">
        <f t="shared" si="544"/>
        <v>0.00005-0.00243088561662841i</v>
      </c>
      <c r="V1126" t="str">
        <f t="shared" si="545"/>
        <v>3.33333333333333E-06-0.00267397417829125i</v>
      </c>
      <c r="W1126" t="str">
        <f t="shared" si="546"/>
        <v>0.0000144734400608236-0.00127343960079962i</v>
      </c>
      <c r="X1126" t="str">
        <f t="shared" si="547"/>
        <v>0.0000450578239225947-0.00127200803553378i</v>
      </c>
      <c r="Y1126" t="str">
        <f t="shared" si="548"/>
        <v>0.009+0.0623291982472215i</v>
      </c>
      <c r="Z1126" t="str">
        <f t="shared" si="549"/>
        <v>-0.283901893853528-0.0523888926112147i</v>
      </c>
      <c r="AA1126" t="str">
        <f t="shared" si="550"/>
        <v>33.2382340285104-224.36928728215i</v>
      </c>
      <c r="AB1126" t="str">
        <f t="shared" si="551"/>
        <v>1.41842194165022-0.104341197926019i</v>
      </c>
      <c r="AC1126" t="str">
        <f t="shared" si="552"/>
        <v>2.86022141471756-3.32394215830732i</v>
      </c>
      <c r="AD1126" t="str">
        <f t="shared" si="553"/>
        <v>0.229014510771693+0.229663964444166i</v>
      </c>
      <c r="AE1126" t="str">
        <f t="shared" si="554"/>
        <v>-0.0529858125580914-0.077199851066836i</v>
      </c>
      <c r="AF1126" t="str">
        <f t="shared" si="555"/>
        <v>-13.6855744472987-2.96481508365862i</v>
      </c>
      <c r="AG1126" t="str">
        <f t="shared" si="556"/>
        <v>1.2140925120765-0.158375716618836i</v>
      </c>
      <c r="AH1126" t="str">
        <f t="shared" si="557"/>
        <v>0.273693971022117+1.0353114871228i</v>
      </c>
      <c r="AI1126">
        <f t="shared" si="558"/>
        <v>0.59479453180773778</v>
      </c>
      <c r="AJ1126">
        <f t="shared" si="559"/>
        <v>75.192091903432811</v>
      </c>
      <c r="AK1126"/>
      <c r="AL1126"/>
      <c r="AM1126"/>
      <c r="AN1126"/>
    </row>
    <row r="1127" spans="1:40" x14ac:dyDescent="0.25">
      <c r="A1127"/>
      <c r="B1127">
        <f t="shared" si="525"/>
        <v>99300</v>
      </c>
      <c r="C1127" s="186" t="str">
        <f t="shared" si="528"/>
        <v>-0.0000077507583721239+0.0246628630323364i</v>
      </c>
      <c r="D1127" s="158" t="str">
        <f t="shared" si="529"/>
        <v>-5.95706537948681+0.189081949914579i</v>
      </c>
      <c r="E1127" t="str">
        <f t="shared" si="530"/>
        <v>2870</v>
      </c>
      <c r="F1127" t="str">
        <f t="shared" si="531"/>
        <v>0.777000777000777</v>
      </c>
      <c r="G1127" t="str">
        <f t="shared" si="526"/>
        <v>0.777000777000777</v>
      </c>
      <c r="H1127" t="str">
        <f t="shared" si="532"/>
        <v>7.7308703978242+3.15196266789233i</v>
      </c>
      <c r="I1127" t="str">
        <f t="shared" si="533"/>
        <v>389.950188126833i</v>
      </c>
      <c r="J1127" t="str">
        <f t="shared" si="527"/>
        <v>-129.06702459695+84.3371788474694i</v>
      </c>
      <c r="K1127" t="str">
        <f t="shared" si="534"/>
        <v>1.38350176631479-2.11726855158177i</v>
      </c>
      <c r="L1127" t="str">
        <f t="shared" si="535"/>
        <v>0.0902703194680151-0.116674180069526i</v>
      </c>
      <c r="M1127" t="str">
        <f t="shared" si="536"/>
        <v>1.4737720857828-2.2339427316513i</v>
      </c>
      <c r="N1127" t="str">
        <f t="shared" si="537"/>
        <v>-0.440386535118444i</v>
      </c>
      <c r="O1127" t="str">
        <f t="shared" si="538"/>
        <v>0.904586955073284-0.426289151528917i</v>
      </c>
      <c r="P1127" t="str">
        <f t="shared" si="539"/>
        <v>0.095413044926716+0.426289151528917i</v>
      </c>
      <c r="Q1127" t="str">
        <f t="shared" si="540"/>
        <v>-0.095413044926716+0.014097383589527i</v>
      </c>
      <c r="R1127" t="str">
        <f t="shared" si="541"/>
        <v>-0.332612263544086-4.51697264798226i</v>
      </c>
      <c r="S1127" t="str">
        <f t="shared" si="542"/>
        <v>0.0454579178189945i</v>
      </c>
      <c r="T1127" t="str">
        <f t="shared" si="543"/>
        <v>0.205332171422624-0.0151198609417768i</v>
      </c>
      <c r="U1127" t="str">
        <f t="shared" si="544"/>
        <v>0.00005-0.0024284375948594i</v>
      </c>
      <c r="V1127" t="str">
        <f t="shared" si="545"/>
        <v>3.33333333333333E-06-0.00267128135434534i</v>
      </c>
      <c r="W1127" t="str">
        <f t="shared" si="546"/>
        <v>0.0000144734375624599-0.00127215742317607i</v>
      </c>
      <c r="X1127" t="str">
        <f t="shared" si="547"/>
        <v>0.0000449962914906181-0.00127072877755657i</v>
      </c>
      <c r="Y1127" t="str">
        <f t="shared" si="548"/>
        <v>0.009+0.0623920301002933i</v>
      </c>
      <c r="Z1127" t="str">
        <f t="shared" si="549"/>
        <v>-0.283333839848564-0.0522354979763014i</v>
      </c>
      <c r="AA1127" t="str">
        <f t="shared" si="550"/>
        <v>33.1698199033317-224.144100428187i</v>
      </c>
      <c r="AB1127" t="str">
        <f t="shared" si="551"/>
        <v>1.41840644241619-0.1044459230118i</v>
      </c>
      <c r="AC1127" t="str">
        <f t="shared" si="552"/>
        <v>2.85708161056465-3.32256824837164i</v>
      </c>
      <c r="AD1127" t="str">
        <f t="shared" si="553"/>
        <v>0.229113932456277+0.229885191867931i</v>
      </c>
      <c r="AE1127" t="str">
        <f t="shared" si="554"/>
        <v>-0.0529075627710429-0.0771021344914274i</v>
      </c>
      <c r="AF1127" t="str">
        <f t="shared" si="555"/>
        <v>-13.687935777311-2.96288071797775i</v>
      </c>
      <c r="AG1127" t="str">
        <f t="shared" si="556"/>
        <v>1.2140400202239-0.158300014861254i</v>
      </c>
      <c r="AH1127" t="str">
        <f t="shared" si="557"/>
        <v>0.273512126128781+1.0340885106746i</v>
      </c>
      <c r="AI1127">
        <f t="shared" si="558"/>
        <v>0.58482179600971052</v>
      </c>
      <c r="AJ1127">
        <f t="shared" si="559"/>
        <v>75.184766247194275</v>
      </c>
      <c r="AK1127"/>
      <c r="AL1127"/>
      <c r="AM1127"/>
      <c r="AN1127"/>
    </row>
    <row r="1128" spans="1:40" x14ac:dyDescent="0.25">
      <c r="A1128"/>
      <c r="B1128">
        <f t="shared" si="525"/>
        <v>99400</v>
      </c>
      <c r="C1128" s="186" t="str">
        <f t="shared" si="528"/>
        <v>-7.73517113100372E-06+0.0246380513037971i</v>
      </c>
      <c r="D1128" s="158" t="str">
        <f t="shared" si="529"/>
        <v>-5.95706525998463+0.188891726662444i</v>
      </c>
      <c r="E1128" t="str">
        <f t="shared" si="530"/>
        <v>2870</v>
      </c>
      <c r="F1128" t="str">
        <f t="shared" si="531"/>
        <v>0.777000777000777</v>
      </c>
      <c r="G1128" t="str">
        <f t="shared" si="526"/>
        <v>0.777000777000777</v>
      </c>
      <c r="H1128" t="str">
        <f t="shared" si="532"/>
        <v>7.73322629354142+3.14983950074439i</v>
      </c>
      <c r="I1128" t="str">
        <f t="shared" si="533"/>
        <v>390.342887208532i</v>
      </c>
      <c r="J1128" t="str">
        <f t="shared" si="527"/>
        <v>-129.329124328174+84.4221105482222i</v>
      </c>
      <c r="K1128" t="str">
        <f t="shared" si="534"/>
        <v>1.38152061774367-2.11639877958333i</v>
      </c>
      <c r="L1128" t="str">
        <f t="shared" si="535"/>
        <v>0.0901566729743479-0.116644640971498i</v>
      </c>
      <c r="M1128" t="str">
        <f t="shared" si="536"/>
        <v>1.47167729071802-2.23304342055483i</v>
      </c>
      <c r="N1128" t="str">
        <f t="shared" si="537"/>
        <v>-0.440830026090366i</v>
      </c>
      <c r="O1128" t="str">
        <f t="shared" si="538"/>
        <v>0.904397810730352-0.426690285741481i</v>
      </c>
      <c r="P1128" t="str">
        <f t="shared" si="539"/>
        <v>0.095602189269648+0.426690285741481i</v>
      </c>
      <c r="Q1128" t="str">
        <f t="shared" si="540"/>
        <v>-0.095602189269648+0.014139740348885i</v>
      </c>
      <c r="R1128" t="str">
        <f t="shared" si="541"/>
        <v>-0.332610804892233-4.51237905173005i</v>
      </c>
      <c r="S1128" t="str">
        <f t="shared" si="542"/>
        <v>0.0455036961853782i</v>
      </c>
      <c r="T1128" t="str">
        <f t="shared" si="543"/>
        <v>0.205329925443189-0.0151350210137903i</v>
      </c>
      <c r="U1128" t="str">
        <f t="shared" si="544"/>
        <v>0.00005-0.00242599449868751i</v>
      </c>
      <c r="V1128" t="str">
        <f t="shared" si="545"/>
        <v>3.33333333333333E-06-0.00266859394855626i</v>
      </c>
      <c r="W1128" t="str">
        <f t="shared" si="546"/>
        <v>0.0000144734350615799-0.00127087782562712i</v>
      </c>
      <c r="X1128" t="str">
        <f t="shared" si="547"/>
        <v>0.0000449349445242255-0.00126945208932879i</v>
      </c>
      <c r="Y1128" t="str">
        <f t="shared" si="548"/>
        <v>0.009+0.0624548619533651i</v>
      </c>
      <c r="Z1128" t="str">
        <f t="shared" si="549"/>
        <v>-0.282767484151256-0.0520827224822947i</v>
      </c>
      <c r="AA1128" t="str">
        <f t="shared" si="550"/>
        <v>33.1016181467-223.919363255873i</v>
      </c>
      <c r="AB1128" t="str">
        <f t="shared" si="551"/>
        <v>1.41839092749869-0.104550646707374i</v>
      </c>
      <c r="AC1128" t="str">
        <f t="shared" si="552"/>
        <v>2.85394758361564-3.32119334091474i</v>
      </c>
      <c r="AD1128" t="str">
        <f t="shared" si="553"/>
        <v>0.22921344859032+0.230106374822385i</v>
      </c>
      <c r="AE1128" t="str">
        <f t="shared" si="554"/>
        <v>-0.0528295437302369-0.0770046611278311i</v>
      </c>
      <c r="AF1128" t="str">
        <f t="shared" si="555"/>
        <v>-13.6902915535261-2.96094777408195i</v>
      </c>
      <c r="AG1128" t="str">
        <f t="shared" si="556"/>
        <v>1.21398764451003-0.158224538702038i</v>
      </c>
      <c r="AH1128" t="str">
        <f t="shared" si="557"/>
        <v>0.273330592046984+1.03286832798052i</v>
      </c>
      <c r="AI1128">
        <f t="shared" si="558"/>
        <v>0.57486034215872539</v>
      </c>
      <c r="AJ1128">
        <f t="shared" si="559"/>
        <v>75.177445954795132</v>
      </c>
      <c r="AK1128"/>
      <c r="AL1128"/>
      <c r="AM1128"/>
      <c r="AN1128"/>
    </row>
    <row r="1129" spans="1:40" x14ac:dyDescent="0.25">
      <c r="A1129"/>
      <c r="B1129">
        <f t="shared" si="525"/>
        <v>99500</v>
      </c>
      <c r="C1129" s="186" t="str">
        <f t="shared" si="528"/>
        <v>-7.71963086296388E-06+0.0246132894480643i</v>
      </c>
      <c r="D1129" s="158" t="str">
        <f t="shared" si="529"/>
        <v>-5.95706514084257+0.188701885768493i</v>
      </c>
      <c r="E1129" t="str">
        <f t="shared" si="530"/>
        <v>2870</v>
      </c>
      <c r="F1129" t="str">
        <f t="shared" si="531"/>
        <v>0.777000777000777</v>
      </c>
      <c r="G1129" t="str">
        <f t="shared" si="526"/>
        <v>0.777000777000777</v>
      </c>
      <c r="H1129" t="str">
        <f t="shared" si="532"/>
        <v>7.73557665110435+3.14771814056398i</v>
      </c>
      <c r="I1129" t="str">
        <f t="shared" si="533"/>
        <v>390.735586290231i</v>
      </c>
      <c r="J1129" t="str">
        <f t="shared" si="527"/>
        <v>-129.591487873924+84.5070422489749i</v>
      </c>
      <c r="K1129" t="str">
        <f t="shared" si="534"/>
        <v>1.37954314896526-2.11552841636526i</v>
      </c>
      <c r="L1129" t="str">
        <f t="shared" si="535"/>
        <v>0.0900431983143332-0.116615028568802i</v>
      </c>
      <c r="M1129" t="str">
        <f t="shared" si="536"/>
        <v>1.46958634727959-2.23214344493406i</v>
      </c>
      <c r="N1129" t="str">
        <f t="shared" si="537"/>
        <v>-0.441273517062287i</v>
      </c>
      <c r="O1129" t="str">
        <f t="shared" si="538"/>
        <v>0.904208488506625-0.42709133603079i</v>
      </c>
      <c r="P1129" t="str">
        <f t="shared" si="539"/>
        <v>0.0957915114933749+0.42709133603079i</v>
      </c>
      <c r="Q1129" t="str">
        <f t="shared" si="540"/>
        <v>-0.0957915114933749+0.014182181031497i</v>
      </c>
      <c r="R1129" t="str">
        <f t="shared" si="541"/>
        <v>-0.332609344749503-4.5077946389922i</v>
      </c>
      <c r="S1129" t="str">
        <f t="shared" si="542"/>
        <v>0.0455494745517619i</v>
      </c>
      <c r="T1129" t="str">
        <f t="shared" si="543"/>
        <v>0.205327677193344-0.0151501808843457i</v>
      </c>
      <c r="U1129" t="str">
        <f t="shared" si="544"/>
        <v>0.0000500000000000001-0.00242355631326169i</v>
      </c>
      <c r="V1129" t="str">
        <f t="shared" si="545"/>
        <v>3.33333333333333E-06-0.00266591194458786i</v>
      </c>
      <c r="W1129" t="str">
        <f t="shared" si="546"/>
        <v>0.0000144734325581841-0.00126960080037365i</v>
      </c>
      <c r="X1129" t="str">
        <f t="shared" si="547"/>
        <v>0.0000448737822789058-0.00126817796312031i</v>
      </c>
      <c r="Y1129" t="str">
        <f t="shared" si="548"/>
        <v>0.009+0.0625176938064369i</v>
      </c>
      <c r="Z1129" t="str">
        <f t="shared" si="549"/>
        <v>-0.282202820023915-0.051930562980462i</v>
      </c>
      <c r="AA1129" t="str">
        <f t="shared" si="550"/>
        <v>33.0336278755451-223.695074428739i</v>
      </c>
      <c r="AB1129" t="str">
        <f t="shared" si="551"/>
        <v>1.41837539689751-0.104655369011302i</v>
      </c>
      <c r="AC1129" t="str">
        <f t="shared" si="552"/>
        <v>2.85081932268212-3.31981744610904i</v>
      </c>
      <c r="AD1129" t="str">
        <f t="shared" si="553"/>
        <v>0.229313059158428+0.230327513279837i</v>
      </c>
      <c r="AE1129" t="str">
        <f t="shared" si="554"/>
        <v>-0.0527517545283074-0.0769074300375348i</v>
      </c>
      <c r="AF1129" t="str">
        <f t="shared" si="555"/>
        <v>-13.6926417919469-2.95901625479549i</v>
      </c>
      <c r="AG1129" t="str">
        <f t="shared" si="556"/>
        <v>1.21393538441149-0.158149287471321i</v>
      </c>
      <c r="AH1129" t="str">
        <f t="shared" si="557"/>
        <v>0.273149368479905+1.03165092956483i</v>
      </c>
      <c r="AI1129">
        <f t="shared" si="558"/>
        <v>0.56491014628745606</v>
      </c>
      <c r="AJ1129">
        <f t="shared" si="559"/>
        <v>75.170130987369703</v>
      </c>
      <c r="AK1129"/>
      <c r="AL1129"/>
      <c r="AM1129"/>
      <c r="AN1129"/>
    </row>
    <row r="1130" spans="1:40" x14ac:dyDescent="0.25">
      <c r="A1130"/>
      <c r="B1130">
        <f t="shared" si="525"/>
        <v>99600</v>
      </c>
      <c r="C1130" s="186" t="str">
        <f t="shared" si="528"/>
        <v>-7.70413737945221E-06+0.0245885773149187i</v>
      </c>
      <c r="D1130" s="158" t="str">
        <f t="shared" si="529"/>
        <v>-5.9570650220592+0.188512426081043i</v>
      </c>
      <c r="E1130" t="str">
        <f t="shared" si="530"/>
        <v>2870</v>
      </c>
      <c r="F1130" t="str">
        <f t="shared" si="531"/>
        <v>0.777000777000777</v>
      </c>
      <c r="G1130" t="str">
        <f t="shared" si="526"/>
        <v>0.777000777000777</v>
      </c>
      <c r="H1130" t="str">
        <f t="shared" si="532"/>
        <v>7.73792148646631+3.14559858898972i</v>
      </c>
      <c r="I1130" t="str">
        <f t="shared" si="533"/>
        <v>391.128285371929i</v>
      </c>
      <c r="J1130" t="str">
        <f t="shared" si="527"/>
        <v>-129.8541152342+84.5919739497277i</v>
      </c>
      <c r="K1130" t="str">
        <f t="shared" si="534"/>
        <v>1.37756935273035-2.11465746831795i</v>
      </c>
      <c r="L1130" t="str">
        <f t="shared" si="535"/>
        <v>0.0899298952702553-0.116585343250172i</v>
      </c>
      <c r="M1130" t="str">
        <f t="shared" si="536"/>
        <v>1.46749924800061-2.23124281156812i</v>
      </c>
      <c r="N1130" t="str">
        <f t="shared" si="537"/>
        <v>-0.441717008034209i</v>
      </c>
      <c r="O1130" t="str">
        <f t="shared" si="538"/>
        <v>0.904018988439339-0.427492302317965i</v>
      </c>
      <c r="P1130" t="str">
        <f t="shared" si="539"/>
        <v>0.095981011560661+0.427492302317965i</v>
      </c>
      <c r="Q1130" t="str">
        <f t="shared" si="540"/>
        <v>-0.095981011560661+0.014224705716244i</v>
      </c>
      <c r="R1130" t="str">
        <f t="shared" si="541"/>
        <v>-0.332607883115804-4.50321938210685i</v>
      </c>
      <c r="S1130" t="str">
        <f t="shared" si="542"/>
        <v>0.0455952529181454i</v>
      </c>
      <c r="T1130" t="str">
        <f t="shared" si="543"/>
        <v>0.205325426673056-0.015165340553234i</v>
      </c>
      <c r="U1130" t="str">
        <f t="shared" si="544"/>
        <v>0.0000500000000000001-0.00242112302379055i</v>
      </c>
      <c r="V1130" t="str">
        <f t="shared" si="545"/>
        <v>3.33333333333333E-06-0.0026632353261696i</v>
      </c>
      <c r="W1130" t="str">
        <f t="shared" si="546"/>
        <v>0.0000144734300522719-0.00126832633966779i</v>
      </c>
      <c r="X1130" t="str">
        <f t="shared" si="547"/>
        <v>0.0000448128040138787-0.00126690639123194i</v>
      </c>
      <c r="Y1130" t="str">
        <f t="shared" si="548"/>
        <v>0.009+0.0625805256595087i</v>
      </c>
      <c r="Z1130" t="str">
        <f t="shared" si="549"/>
        <v>-0.28163984076207-0.0517790163413515i</v>
      </c>
      <c r="AA1130" t="str">
        <f t="shared" si="550"/>
        <v>32.9658482114049-223.471232615549i</v>
      </c>
      <c r="AB1130" t="str">
        <f t="shared" si="551"/>
        <v>1.41835985061242-0.104760089922142i</v>
      </c>
      <c r="AC1130" t="str">
        <f t="shared" si="552"/>
        <v>2.84769681658997-3.31844057407701i</v>
      </c>
      <c r="AD1130" t="str">
        <f t="shared" si="553"/>
        <v>0.229412764145191+0.230548607212546i</v>
      </c>
      <c r="AE1130" t="str">
        <f t="shared" si="554"/>
        <v>-0.0526741942623036-0.0768104402868468i</v>
      </c>
      <c r="AF1130" t="str">
        <f t="shared" si="555"/>
        <v>-13.6949865085255-2.95708616290868i</v>
      </c>
      <c r="AG1130" t="str">
        <f t="shared" si="556"/>
        <v>1.2138832394076-0.158074260501778i</v>
      </c>
      <c r="AH1130" t="str">
        <f t="shared" si="557"/>
        <v>0.272968455127676+1.03043630599327i</v>
      </c>
      <c r="AI1130">
        <f t="shared" si="558"/>
        <v>0.55497118449778948</v>
      </c>
      <c r="AJ1130">
        <f t="shared" si="559"/>
        <v>75.162821306264021</v>
      </c>
      <c r="AK1130"/>
      <c r="AL1130"/>
      <c r="AM1130"/>
      <c r="AN1130"/>
    </row>
    <row r="1131" spans="1:40" x14ac:dyDescent="0.25">
      <c r="A1131"/>
      <c r="B1131">
        <f t="shared" si="525"/>
        <v>99700</v>
      </c>
      <c r="C1131" s="186" t="str">
        <f t="shared" si="528"/>
        <v>-7.68869049286173E-06+0.0245639147547437i</v>
      </c>
      <c r="D1131" s="158" t="str">
        <f t="shared" si="529"/>
        <v>-5.95706490363307+0.188323346453035i</v>
      </c>
      <c r="E1131" t="str">
        <f t="shared" si="530"/>
        <v>2870</v>
      </c>
      <c r="F1131" t="str">
        <f t="shared" si="531"/>
        <v>0.777000777000777</v>
      </c>
      <c r="G1131" t="str">
        <f t="shared" si="526"/>
        <v>0.777000777000777</v>
      </c>
      <c r="H1131" t="str">
        <f t="shared" si="532"/>
        <v>7.74026081552957+3.14348084763091i</v>
      </c>
      <c r="I1131" t="str">
        <f t="shared" si="533"/>
        <v>391.520984453628i</v>
      </c>
      <c r="J1131" t="str">
        <f t="shared" si="527"/>
        <v>-130.117006409001+84.6769056504804i</v>
      </c>
      <c r="K1131" t="str">
        <f t="shared" si="534"/>
        <v>1.37559922179951-2.11378594179992i</v>
      </c>
      <c r="L1131" t="str">
        <f t="shared" si="535"/>
        <v>0.0898167636241953-0.116555585402942i</v>
      </c>
      <c r="M1131" t="str">
        <f t="shared" si="536"/>
        <v>1.46541598542371-2.23034152720286i</v>
      </c>
      <c r="N1131" t="str">
        <f t="shared" si="537"/>
        <v>-0.442160499006131i</v>
      </c>
      <c r="O1131" t="str">
        <f t="shared" si="538"/>
        <v>0.903829310565766-0.427893184524143i</v>
      </c>
      <c r="P1131" t="str">
        <f t="shared" si="539"/>
        <v>0.096170689434234+0.427893184524143i</v>
      </c>
      <c r="Q1131" t="str">
        <f t="shared" si="540"/>
        <v>-0.096170689434234+0.014267314481988i</v>
      </c>
      <c r="R1131" t="str">
        <f t="shared" si="541"/>
        <v>-0.332606419991139-4.49865325352319i</v>
      </c>
      <c r="S1131" t="str">
        <f t="shared" si="542"/>
        <v>0.0456410312845291i</v>
      </c>
      <c r="T1131" t="str">
        <f t="shared" si="543"/>
        <v>0.205323173882301-0.0151805000202508i</v>
      </c>
      <c r="U1131" t="str">
        <f t="shared" si="544"/>
        <v>0.0000500000000000001-0.00241869461554201i</v>
      </c>
      <c r="V1131" t="str">
        <f t="shared" si="545"/>
        <v>3.33333333333333E-06-0.00266056407709621i</v>
      </c>
      <c r="W1131" t="str">
        <f t="shared" si="546"/>
        <v>0.0000144734275438438-0.00126705443579274i</v>
      </c>
      <c r="X1131" t="str">
        <f t="shared" si="547"/>
        <v>0.0000447520089920733-0.0012656373659953i</v>
      </c>
      <c r="Y1131" t="str">
        <f t="shared" si="548"/>
        <v>0.009+0.0626433575125805i</v>
      </c>
      <c r="Z1131" t="str">
        <f t="shared" si="549"/>
        <v>-0.28107853969428-0.0516280794546539i</v>
      </c>
      <c r="AA1131" t="str">
        <f t="shared" si="550"/>
        <v>32.8982782803954-223.24783649028i</v>
      </c>
      <c r="AB1131" t="str">
        <f t="shared" si="551"/>
        <v>1.41834428864325-0.104864809438481i</v>
      </c>
      <c r="AC1131" t="str">
        <f t="shared" si="552"/>
        <v>2.84458005417938-3.3170627348916i</v>
      </c>
      <c r="AD1131" t="str">
        <f t="shared" si="553"/>
        <v>0.229512563535183+0.230769656592734i</v>
      </c>
      <c r="AE1131" t="str">
        <f t="shared" si="554"/>
        <v>-0.0525968620336669-0.0767136909468718i</v>
      </c>
      <c r="AF1131" t="str">
        <f t="shared" si="555"/>
        <v>-13.6973257191626-2.95515750117788i</v>
      </c>
      <c r="AG1131" t="str">
        <f t="shared" si="556"/>
        <v>1.21383120898038-0.157999457128617i</v>
      </c>
      <c r="AH1131" t="str">
        <f t="shared" si="557"/>
        <v>0.272787851687421+1.02922444787278i</v>
      </c>
      <c r="AI1131">
        <f t="shared" si="558"/>
        <v>0.5450434329601519</v>
      </c>
      <c r="AJ1131">
        <f t="shared" si="559"/>
        <v>75.155516873034017</v>
      </c>
      <c r="AK1131"/>
      <c r="AL1131"/>
      <c r="AM1131"/>
      <c r="AN1131"/>
    </row>
    <row r="1132" spans="1:40" x14ac:dyDescent="0.25">
      <c r="A1132"/>
      <c r="B1132">
        <f t="shared" si="525"/>
        <v>99800</v>
      </c>
      <c r="C1132" s="186" t="str">
        <f t="shared" si="528"/>
        <v>-7.67329001652484E-06+0.0245393016185225i</v>
      </c>
      <c r="D1132" s="158" t="str">
        <f t="shared" si="529"/>
        <v>-5.95706478556275+0.188134645742006i</v>
      </c>
      <c r="E1132" t="str">
        <f t="shared" si="530"/>
        <v>2870</v>
      </c>
      <c r="F1132" t="str">
        <f t="shared" si="531"/>
        <v>0.777000777000777</v>
      </c>
      <c r="G1132" t="str">
        <f t="shared" si="526"/>
        <v>0.777000777000777</v>
      </c>
      <c r="H1132" t="str">
        <f t="shared" si="532"/>
        <v>7.74259465414549+3.14136491806794i</v>
      </c>
      <c r="I1132" t="str">
        <f t="shared" si="533"/>
        <v>391.913683535327i</v>
      </c>
      <c r="J1132" t="str">
        <f t="shared" si="527"/>
        <v>-130.380161398328+84.7618373512331i</v>
      </c>
      <c r="K1132" t="str">
        <f t="shared" si="534"/>
        <v>1.37363274894308-2.11291384313794i</v>
      </c>
      <c r="L1132" t="str">
        <f t="shared" si="535"/>
        <v>0.0897038031580296-0.11652575541305i</v>
      </c>
      <c r="M1132" t="str">
        <f t="shared" si="536"/>
        <v>1.46333655210111-2.22943959855099i</v>
      </c>
      <c r="N1132" t="str">
        <f t="shared" si="537"/>
        <v>-0.442603989978053i</v>
      </c>
      <c r="O1132" t="str">
        <f t="shared" si="538"/>
        <v>0.903639454923213-0.428293982570474i</v>
      </c>
      <c r="P1132" t="str">
        <f t="shared" si="539"/>
        <v>0.096360545076787+0.428293982570474i</v>
      </c>
      <c r="Q1132" t="str">
        <f t="shared" si="540"/>
        <v>-0.096360545076787+0.014310007407579i</v>
      </c>
      <c r="R1132" t="str">
        <f t="shared" si="541"/>
        <v>-0.33260495537531-4.49409622580076i</v>
      </c>
      <c r="S1132" t="str">
        <f t="shared" si="542"/>
        <v>0.0456868096509128i</v>
      </c>
      <c r="T1132" t="str">
        <f t="shared" si="543"/>
        <v>0.205320918821045-0.0151956592851821i</v>
      </c>
      <c r="U1132" t="str">
        <f t="shared" si="544"/>
        <v>0.0000499999999999999-0.00241627107384307i</v>
      </c>
      <c r="V1132" t="str">
        <f t="shared" si="545"/>
        <v>3.33333333333333E-06-0.00265789818122737i</v>
      </c>
      <c r="W1132" t="str">
        <f t="shared" si="546"/>
        <v>0.0000144734250328992-0.00126578508106264i</v>
      </c>
      <c r="X1132" t="str">
        <f t="shared" si="547"/>
        <v>0.0000446913964801044-0.00126437087977265i</v>
      </c>
      <c r="Y1132" t="str">
        <f t="shared" si="548"/>
        <v>0.009+0.0627061893656523i</v>
      </c>
      <c r="Z1132" t="str">
        <f t="shared" si="549"/>
        <v>-0.280518910181929-0.0514777492290663i</v>
      </c>
      <c r="AA1132" t="str">
        <f t="shared" si="550"/>
        <v>32.8309172131827-223.024884732091i</v>
      </c>
      <c r="AB1132" t="str">
        <f t="shared" si="551"/>
        <v>1.41832871098978-0.104969527558841i</v>
      </c>
      <c r="AC1132" t="str">
        <f t="shared" si="552"/>
        <v>2.84146902430493-3.31568393857604i</v>
      </c>
      <c r="AD1132" t="str">
        <f t="shared" si="553"/>
        <v>0.229612457312966+0.230990661392584i</v>
      </c>
      <c r="AE1132" t="str">
        <f t="shared" si="554"/>
        <v>-0.0525197569482041-0.076617181093477i</v>
      </c>
      <c r="AF1132" t="str">
        <f t="shared" si="555"/>
        <v>-13.6996594397082-2.95323027232593i</v>
      </c>
      <c r="AG1132" t="str">
        <f t="shared" si="556"/>
        <v>1.21377929261451-0.157924876689563i</v>
      </c>
      <c r="AH1132" t="str">
        <f t="shared" si="557"/>
        <v>0.272607557853304+1.02801534585138i</v>
      </c>
      <c r="AI1132">
        <f t="shared" si="558"/>
        <v>0.53512686791406394</v>
      </c>
      <c r="AJ1132">
        <f t="shared" si="559"/>
        <v>75.14821764944557</v>
      </c>
      <c r="AK1132"/>
      <c r="AL1132"/>
      <c r="AM1132"/>
      <c r="AN1132"/>
    </row>
    <row r="1133" spans="1:40" x14ac:dyDescent="0.25">
      <c r="A1133"/>
      <c r="B1133">
        <f t="shared" si="525"/>
        <v>99900</v>
      </c>
      <c r="C1133" s="186" t="str">
        <f t="shared" si="528"/>
        <v>-7.65793576470774E-06+0.0245147377578349i</v>
      </c>
      <c r="D1133" s="158" t="str">
        <f t="shared" si="529"/>
        <v>-5.95706466784682+0.187946322810068i</v>
      </c>
      <c r="E1133" t="str">
        <f t="shared" si="530"/>
        <v>2870</v>
      </c>
      <c r="F1133" t="str">
        <f t="shared" si="531"/>
        <v>0.777000777000777</v>
      </c>
      <c r="G1133" t="str">
        <f t="shared" si="526"/>
        <v>0.777000777000777</v>
      </c>
      <c r="H1133" t="str">
        <f t="shared" si="532"/>
        <v>7.74492301811474+3.13925080185239i</v>
      </c>
      <c r="I1133" t="str">
        <f t="shared" si="533"/>
        <v>392.306382617026i</v>
      </c>
      <c r="J1133" t="str">
        <f t="shared" si="527"/>
        <v>-130.643580202181+84.8467690519859i</v>
      </c>
      <c r="K1133" t="str">
        <f t="shared" si="534"/>
        <v>1.37166992694122-2.11204117862719i</v>
      </c>
      <c r="L1133" t="str">
        <f t="shared" si="535"/>
        <v>0.0895910136534376-0.116495853665039i</v>
      </c>
      <c r="M1133" t="str">
        <f t="shared" si="536"/>
        <v>1.46126094059466-2.22853703229223i</v>
      </c>
      <c r="N1133" t="str">
        <f t="shared" si="537"/>
        <v>-0.443047480949975i</v>
      </c>
      <c r="O1133" t="str">
        <f t="shared" si="538"/>
        <v>0.903449421549022-0.42869469637813i</v>
      </c>
      <c r="P1133" t="str">
        <f t="shared" si="539"/>
        <v>0.096550578450978+0.42869469637813i</v>
      </c>
      <c r="Q1133" t="str">
        <f t="shared" si="540"/>
        <v>-0.096550578450978+0.014352784571845i</v>
      </c>
      <c r="R1133" t="str">
        <f t="shared" si="541"/>
        <v>-0.332603489268364-4.48954827160906i</v>
      </c>
      <c r="S1133" t="str">
        <f t="shared" si="542"/>
        <v>0.0457325880172965i</v>
      </c>
      <c r="T1133" t="str">
        <f t="shared" si="543"/>
        <v>0.205318661489263-0.0152108183478254i</v>
      </c>
      <c r="U1133" t="str">
        <f t="shared" si="544"/>
        <v>0.0000499999999999999-0.00241385238407946i</v>
      </c>
      <c r="V1133" t="str">
        <f t="shared" si="545"/>
        <v>3.33333333333333E-06-0.00265523762248741i</v>
      </c>
      <c r="W1133" t="str">
        <f t="shared" si="546"/>
        <v>0.0000144734225194388-0.00126451826782239i</v>
      </c>
      <c r="X1133" t="str">
        <f t="shared" si="547"/>
        <v>0.0000446309657482527-0.00126310692495673i</v>
      </c>
      <c r="Y1133" t="str">
        <f t="shared" si="548"/>
        <v>0.009+0.0627690212187241i</v>
      </c>
      <c r="Z1133" t="str">
        <f t="shared" si="549"/>
        <v>-0.279960945619037-0.051328022592155i</v>
      </c>
      <c r="AA1133" t="str">
        <f t="shared" si="550"/>
        <v>32.763764144954-222.802376025304i</v>
      </c>
      <c r="AB1133" t="str">
        <f t="shared" si="551"/>
        <v>1.41831311765182-0.105074244281823i</v>
      </c>
      <c r="AC1133" t="str">
        <f t="shared" si="552"/>
        <v>2.83836371583548-3.31430419510446i</v>
      </c>
      <c r="AD1133" t="str">
        <f t="shared" si="553"/>
        <v>0.229712445463088+0.231211621584241i</v>
      </c>
      <c r="AE1133" t="str">
        <f t="shared" si="554"/>
        <v>-0.052442878116063-0.0765209098072638i</v>
      </c>
      <c r="AF1133" t="str">
        <f t="shared" si="555"/>
        <v>-13.7019876859616-2.95130447904232i</v>
      </c>
      <c r="AG1133" t="str">
        <f t="shared" si="556"/>
        <v>1.21372748979736-0.157850518524854i</v>
      </c>
      <c r="AH1133" t="str">
        <f t="shared" si="557"/>
        <v>0.27242757331656+1.02680899061788i</v>
      </c>
      <c r="AI1133">
        <f t="shared" si="558"/>
        <v>0.52522146566728534</v>
      </c>
      <c r="AJ1133">
        <f t="shared" si="559"/>
        <v>75.140923597472721</v>
      </c>
      <c r="AK1133"/>
      <c r="AL1133"/>
      <c r="AM1133"/>
      <c r="AN1133"/>
    </row>
    <row r="1134" spans="1:40" x14ac:dyDescent="0.25">
      <c r="A1134"/>
      <c r="B1134">
        <f t="shared" si="525"/>
        <v>100000</v>
      </c>
      <c r="C1134" s="186" t="str">
        <f t="shared" si="528"/>
        <v>-7.64262755260491E-06+0.0244902230248543i</v>
      </c>
      <c r="D1134" s="158" t="str">
        <f t="shared" si="529"/>
        <v>-5.95706455048387+0.187758376523883i</v>
      </c>
      <c r="E1134" t="str">
        <f t="shared" si="530"/>
        <v>2870</v>
      </c>
      <c r="F1134" t="str">
        <f t="shared" si="531"/>
        <v>0.777000777000777</v>
      </c>
      <c r="G1134" t="str">
        <f t="shared" si="526"/>
        <v>0.777000777000777</v>
      </c>
      <c r="H1134" t="str">
        <f t="shared" si="532"/>
        <v>7.74724592318738+3.13713850050729i</v>
      </c>
      <c r="I1134" t="str">
        <f t="shared" si="533"/>
        <v>392.699081698724i</v>
      </c>
      <c r="J1134" t="str">
        <f t="shared" si="527"/>
        <v>-130.907262820559+84.9317007527386i</v>
      </c>
      <c r="K1134" t="str">
        <f t="shared" si="534"/>
        <v>1.36971074858399-2.11116795453136i</v>
      </c>
      <c r="L1134" t="str">
        <f t="shared" si="535"/>
        <v>0.0894783948919037-0.116465880542064i</v>
      </c>
      <c r="M1134" t="str">
        <f t="shared" si="536"/>
        <v>1.45918914347589-2.22763383507342i</v>
      </c>
      <c r="N1134" t="str">
        <f t="shared" si="537"/>
        <v>-0.443490971921897i</v>
      </c>
      <c r="O1134" t="str">
        <f t="shared" si="538"/>
        <v>0.903259210480569-0.429095325868296i</v>
      </c>
      <c r="P1134" t="str">
        <f t="shared" si="539"/>
        <v>0.096740789519431+0.429095325868296i</v>
      </c>
      <c r="Q1134" t="str">
        <f t="shared" si="540"/>
        <v>-0.096740789519431+0.014395646053601i</v>
      </c>
      <c r="R1134" t="str">
        <f t="shared" si="541"/>
        <v>-0.332602021670196-4.48500936372681i</v>
      </c>
      <c r="S1134" t="str">
        <f t="shared" si="542"/>
        <v>0.0457783663836802i</v>
      </c>
      <c r="T1134" t="str">
        <f t="shared" si="543"/>
        <v>0.205316401886922-0.015225977207971i</v>
      </c>
      <c r="U1134" t="str">
        <f t="shared" si="544"/>
        <v>0.0000499999999999999-0.00241143853169538i</v>
      </c>
      <c r="V1134" t="str">
        <f t="shared" si="545"/>
        <v>3.33333333333333E-06-0.00265258238486492i</v>
      </c>
      <c r="W1134" t="str">
        <f t="shared" si="546"/>
        <v>0.0000144734200034622-0.00126325398844753i</v>
      </c>
      <c r="X1134" t="str">
        <f t="shared" si="547"/>
        <v>0.0000445707160704405-0.00126184549397066i</v>
      </c>
      <c r="Y1134" t="str">
        <f t="shared" si="548"/>
        <v>0.009+0.0628318530717959i</v>
      </c>
      <c r="Z1134" t="str">
        <f t="shared" si="549"/>
        <v>-0.279404639432085-0.0511788964902239i</v>
      </c>
      <c r="AA1134" t="str">
        <f t="shared" si="550"/>
        <v>32.69681821539-222.580309059375i</v>
      </c>
      <c r="AB1134" t="str">
        <f t="shared" si="551"/>
        <v>1.41829750862916-0.105178959605979i</v>
      </c>
      <c r="AC1134" t="str">
        <f t="shared" si="552"/>
        <v>2.83526411765447-3.31292351440179i</v>
      </c>
      <c r="AD1134" t="str">
        <f t="shared" si="553"/>
        <v>0.229812527970081+0.231432537139804i</v>
      </c>
      <c r="AE1134" t="str">
        <f t="shared" si="554"/>
        <v>-0.0523662246517083-0.0764248761735369i</v>
      </c>
      <c r="AF1134" t="str">
        <f t="shared" si="555"/>
        <v>-13.7043104736712-2.94938012398341i</v>
      </c>
      <c r="AG1134" t="str">
        <f t="shared" si="556"/>
        <v>1.21367580001894-0.157776381977223i</v>
      </c>
      <c r="AH1134" t="str">
        <f t="shared" si="557"/>
        <v>0.272247897765546+1.02560537290168i</v>
      </c>
      <c r="AI1134">
        <f t="shared" si="558"/>
        <v>0.51532720259572296</v>
      </c>
      <c r="AJ1134">
        <f t="shared" si="559"/>
        <v>75.13363467929635</v>
      </c>
      <c r="AK1134"/>
      <c r="AL1134"/>
      <c r="AM1134"/>
      <c r="AN1134"/>
    </row>
    <row r="1135" spans="1:40" x14ac:dyDescent="0.25">
      <c r="A1135"/>
      <c r="B1135">
        <f t="shared" si="525"/>
        <v>100100</v>
      </c>
      <c r="C1135" s="186" t="str">
        <f t="shared" si="528"/>
        <v>-7.62736519633341E-06+0.0244657572723448i</v>
      </c>
      <c r="D1135" s="158" t="str">
        <f t="shared" si="529"/>
        <v>-5.95706443347246+0.187570805754644i</v>
      </c>
      <c r="E1135" t="str">
        <f t="shared" si="530"/>
        <v>2870</v>
      </c>
      <c r="F1135" t="str">
        <f t="shared" si="531"/>
        <v>0.777000777000777</v>
      </c>
      <c r="G1135" t="str">
        <f t="shared" si="526"/>
        <v>0.777000777000777</v>
      </c>
      <c r="H1135" t="str">
        <f t="shared" si="532"/>
        <v>7.74956338506307+3.13502801552727i</v>
      </c>
      <c r="I1135" t="str">
        <f t="shared" si="533"/>
        <v>393.091780780423i</v>
      </c>
      <c r="J1135" t="str">
        <f t="shared" si="527"/>
        <v>-131.171209253463+85.0166324534914i</v>
      </c>
      <c r="K1135" t="str">
        <f t="shared" si="534"/>
        <v>1.36775520667131-2.11029417708285i</v>
      </c>
      <c r="L1135" t="str">
        <f t="shared" si="535"/>
        <v>0.0893659466547251-0.116435836425894i</v>
      </c>
      <c r="M1135" t="str">
        <f t="shared" si="536"/>
        <v>1.45712115332604-2.22673001350874i</v>
      </c>
      <c r="N1135" t="str">
        <f t="shared" si="537"/>
        <v>-0.443934462893819i</v>
      </c>
      <c r="O1135" t="str">
        <f t="shared" si="538"/>
        <v>0.903068821755265-0.429495870962174i</v>
      </c>
      <c r="P1135" t="str">
        <f t="shared" si="539"/>
        <v>0.096931178244735+0.429495870962174i</v>
      </c>
      <c r="Q1135" t="str">
        <f t="shared" si="540"/>
        <v>-0.096931178244735+0.014438591931645i</v>
      </c>
      <c r="R1135" t="str">
        <f t="shared" si="541"/>
        <v>-0.332600552580723-4.48047947504152i</v>
      </c>
      <c r="S1135" t="str">
        <f t="shared" si="542"/>
        <v>0.0458241447500639i</v>
      </c>
      <c r="T1135" t="str">
        <f t="shared" si="543"/>
        <v>0.205314140013993-0.0152411358654103i</v>
      </c>
      <c r="U1135" t="str">
        <f t="shared" si="544"/>
        <v>0.0000499999999999999-0.00240902950219319i</v>
      </c>
      <c r="V1135" t="str">
        <f t="shared" si="545"/>
        <v>3.33333333333333E-06-0.00264993245241251i</v>
      </c>
      <c r="W1135" t="str">
        <f t="shared" si="546"/>
        <v>0.0000144734174849695-0.00126199223534406i</v>
      </c>
      <c r="X1135" t="str">
        <f t="shared" si="547"/>
        <v>0.0000445106467242118-0.00126058657926773i</v>
      </c>
      <c r="Y1135" t="str">
        <f t="shared" si="548"/>
        <v>0.009+0.0628946849248677i</v>
      </c>
      <c r="Z1135" t="str">
        <f t="shared" si="549"/>
        <v>-0.278849985079798-0.0510303678881776i</v>
      </c>
      <c r="AA1135" t="str">
        <f t="shared" si="550"/>
        <v>32.6300785686357-222.358682528872i</v>
      </c>
      <c r="AB1135" t="str">
        <f t="shared" si="551"/>
        <v>1.41828188392158-0.105283673529868i</v>
      </c>
      <c r="AC1135" t="str">
        <f t="shared" si="552"/>
        <v>2.83217021865983-3.31154190634414i</v>
      </c>
      <c r="AD1135" t="str">
        <f t="shared" si="553"/>
        <v>0.229912704818462+0.231653408031335i</v>
      </c>
      <c r="AE1135" t="str">
        <f t="shared" si="554"/>
        <v>-0.052289795673895-0.0763290792822742i</v>
      </c>
      <c r="AF1135" t="str">
        <f t="shared" si="555"/>
        <v>-13.7066278185355-2.94745720977263i</v>
      </c>
      <c r="AG1135" t="str">
        <f t="shared" si="556"/>
        <v>1.21362422277188-0.157702466391887i</v>
      </c>
      <c r="AH1135" t="str">
        <f t="shared" si="557"/>
        <v>0.272068530885796+1.02440448347262i</v>
      </c>
      <c r="AI1135">
        <f t="shared" si="558"/>
        <v>0.50544405514372082</v>
      </c>
      <c r="AJ1135">
        <f t="shared" si="559"/>
        <v>75.126350857303052</v>
      </c>
      <c r="AK1135"/>
      <c r="AL1135"/>
      <c r="AM1135"/>
      <c r="AN1135"/>
    </row>
    <row r="1136" spans="1:40" x14ac:dyDescent="0.25">
      <c r="A1136"/>
      <c r="B1136">
        <f t="shared" si="525"/>
        <v>100200</v>
      </c>
      <c r="C1136" s="186" t="str">
        <f t="shared" si="528"/>
        <v>-7.61214851292742E-06+0.0244413403536585i</v>
      </c>
      <c r="D1136" s="158" t="str">
        <f t="shared" si="529"/>
        <v>-5.95706431681123+0.187383609378049i</v>
      </c>
      <c r="E1136" t="str">
        <f t="shared" si="530"/>
        <v>2870</v>
      </c>
      <c r="F1136" t="str">
        <f t="shared" si="531"/>
        <v>0.777000777000777</v>
      </c>
      <c r="G1136" t="str">
        <f t="shared" si="526"/>
        <v>0.777000777000777</v>
      </c>
      <c r="H1136" t="str">
        <f t="shared" si="532"/>
        <v>7.75187541939124+3.13291934837891i</v>
      </c>
      <c r="I1136" t="str">
        <f t="shared" si="533"/>
        <v>393.484479862122i</v>
      </c>
      <c r="J1136" t="str">
        <f t="shared" si="527"/>
        <v>-131.435419500893+85.1015641542441i</v>
      </c>
      <c r="K1136" t="str">
        <f t="shared" si="534"/>
        <v>1.36580329401303-2.10941985248284i</v>
      </c>
      <c r="L1136" t="str">
        <f t="shared" si="535"/>
        <v>0.0892536687230102-0.116405721696918i</v>
      </c>
      <c r="M1136" t="str">
        <f t="shared" si="536"/>
        <v>1.45505696273604-2.22582557417976i</v>
      </c>
      <c r="N1136" t="str">
        <f t="shared" si="537"/>
        <v>-0.444377953865741i</v>
      </c>
      <c r="O1136" t="str">
        <f t="shared" si="538"/>
        <v>0.902878255410558-0.429896331580984i</v>
      </c>
      <c r="P1136" t="str">
        <f t="shared" si="539"/>
        <v>0.097121744589442+0.429896331580984i</v>
      </c>
      <c r="Q1136" t="str">
        <f t="shared" si="540"/>
        <v>-0.097121744589442+0.014481622284757i</v>
      </c>
      <c r="R1136" t="str">
        <f t="shared" si="541"/>
        <v>-0.332599081999895-4.47595857854906i</v>
      </c>
      <c r="S1136" t="str">
        <f t="shared" si="542"/>
        <v>0.0458699231164476i</v>
      </c>
      <c r="T1136" t="str">
        <f t="shared" si="543"/>
        <v>0.205311875870449-0.0152562943199362i</v>
      </c>
      <c r="U1136" t="str">
        <f t="shared" si="544"/>
        <v>0.00005-0.00240662528113312i</v>
      </c>
      <c r="V1136" t="str">
        <f t="shared" si="545"/>
        <v>3.33333333333333E-06-0.00264728780924643i</v>
      </c>
      <c r="W1136" t="str">
        <f t="shared" si="546"/>
        <v>0.0000144734149639607-0.00126073300094829i</v>
      </c>
      <c r="X1136" t="str">
        <f t="shared" si="547"/>
        <v>0.0000444507569907091-0.00125933017333127i</v>
      </c>
      <c r="Y1136" t="str">
        <f t="shared" si="548"/>
        <v>0.009+0.0629575167779395i</v>
      </c>
      <c r="Z1136" t="str">
        <f t="shared" si="549"/>
        <v>-0.278296976052976-0.0508824337693907i</v>
      </c>
      <c r="AA1136" t="str">
        <f t="shared" si="550"/>
        <v>32.563544353274-222.137495133448i</v>
      </c>
      <c r="AB1136" t="str">
        <f t="shared" si="551"/>
        <v>1.41826624352891-0.105388386052059i</v>
      </c>
      <c r="AC1136" t="str">
        <f t="shared" si="552"/>
        <v>2.82908200776403-3.31015938075907i</v>
      </c>
      <c r="AD1136" t="str">
        <f t="shared" si="553"/>
        <v>0.230012975992732+0.231874234230862i</v>
      </c>
      <c r="AE1136" t="str">
        <f t="shared" si="554"/>
        <v>-0.052213590305643-0.0762335182280989i</v>
      </c>
      <c r="AF1136" t="str">
        <f t="shared" si="555"/>
        <v>-13.7089397362025-2.94553573900086i</v>
      </c>
      <c r="AG1136" t="str">
        <f t="shared" si="556"/>
        <v>1.21357275755143-0.157628771116535i</v>
      </c>
      <c r="AH1136" t="str">
        <f t="shared" si="557"/>
        <v>0.271889472360013+1.02320631314067i</v>
      </c>
      <c r="AI1136">
        <f t="shared" si="558"/>
        <v>0.49557199982294564</v>
      </c>
      <c r="AJ1136">
        <f t="shared" si="559"/>
        <v>75.119072094085197</v>
      </c>
      <c r="AK1136"/>
      <c r="AL1136"/>
      <c r="AM1136"/>
      <c r="AN1136"/>
    </row>
    <row r="1137" spans="1:40" x14ac:dyDescent="0.25">
      <c r="A1137"/>
      <c r="B1137">
        <f t="shared" si="525"/>
        <v>100300</v>
      </c>
      <c r="C1137" s="186" t="str">
        <f t="shared" si="528"/>
        <v>-7.59697732033276E-06+0.0244169721227321i</v>
      </c>
      <c r="D1137" s="158" t="str">
        <f t="shared" si="529"/>
        <v>-5.95706420049875+0.18719678627428i</v>
      </c>
      <c r="E1137" t="str">
        <f t="shared" si="530"/>
        <v>2870</v>
      </c>
      <c r="F1137" t="str">
        <f t="shared" si="531"/>
        <v>0.777000777000777</v>
      </c>
      <c r="G1137" t="str">
        <f t="shared" si="526"/>
        <v>0.777000777000777</v>
      </c>
      <c r="H1137" t="str">
        <f t="shared" si="532"/>
        <v>7.75418204177118+3.13081250050076i</v>
      </c>
      <c r="I1137" t="str">
        <f t="shared" si="533"/>
        <v>393.87717894382i</v>
      </c>
      <c r="J1137" t="str">
        <f t="shared" si="527"/>
        <v>-131.699893562848+85.1864958549969i</v>
      </c>
      <c r="K1137" t="str">
        <f t="shared" si="534"/>
        <v>1.36385500342899-2.10854498690146i</v>
      </c>
      <c r="L1137" t="str">
        <f t="shared" si="535"/>
        <v>0.0891415608776861-0.116375536734146i</v>
      </c>
      <c r="M1137" t="str">
        <f t="shared" si="536"/>
        <v>1.45299656430668-2.22492052363561i</v>
      </c>
      <c r="N1137" t="str">
        <f t="shared" si="537"/>
        <v>-0.444821444837663i</v>
      </c>
      <c r="O1137" t="str">
        <f t="shared" si="538"/>
        <v>0.902687511483928-0.430296707645961i</v>
      </c>
      <c r="P1137" t="str">
        <f t="shared" si="539"/>
        <v>0.097312488516072+0.430296707645961i</v>
      </c>
      <c r="Q1137" t="str">
        <f t="shared" si="540"/>
        <v>-0.097312488516072+0.014524737191702i</v>
      </c>
      <c r="R1137" t="str">
        <f t="shared" si="541"/>
        <v>-0.332597609927631-4.4714466473528i</v>
      </c>
      <c r="S1137" t="str">
        <f t="shared" si="542"/>
        <v>0.0459157014828313i</v>
      </c>
      <c r="T1137" t="str">
        <f t="shared" si="543"/>
        <v>0.205309609456258-0.0152714525713403i</v>
      </c>
      <c r="U1137" t="str">
        <f t="shared" si="544"/>
        <v>0.00005-0.00240422585413299i</v>
      </c>
      <c r="V1137" t="str">
        <f t="shared" si="545"/>
        <v>3.33333333333333E-06-0.00264464843954629i</v>
      </c>
      <c r="W1137" t="str">
        <f t="shared" si="546"/>
        <v>0.0000144734124404359-0.00125947627772669i</v>
      </c>
      <c r="X1137" t="str">
        <f t="shared" si="547"/>
        <v>0.0000443910461546526-0.00125807626867448i</v>
      </c>
      <c r="Y1137" t="str">
        <f t="shared" si="548"/>
        <v>0.009+0.0630203486310112i</v>
      </c>
      <c r="Z1137" t="str">
        <f t="shared" si="549"/>
        <v>-0.277745605874293-0.0507350911355754i</v>
      </c>
      <c r="AA1137" t="str">
        <f t="shared" si="550"/>
        <v>32.4972147222965-221.91674557782i</v>
      </c>
      <c r="AB1137" t="str">
        <f t="shared" si="551"/>
        <v>1.41825058745092-0.105493097171113i</v>
      </c>
      <c r="AC1137" t="str">
        <f t="shared" si="552"/>
        <v>2.82599947389422-3.30877594742551i</v>
      </c>
      <c r="AD1137" t="str">
        <f t="shared" si="553"/>
        <v>0.230113341477382+0.232095015710364i</v>
      </c>
      <c r="AE1137" t="str">
        <f t="shared" si="554"/>
        <v>-0.0521376076742153-0.0761381921102453i</v>
      </c>
      <c r="AF1137" t="str">
        <f t="shared" si="555"/>
        <v>-13.7112462422699-2.94361571422648i</v>
      </c>
      <c r="AG1137" t="str">
        <f t="shared" si="556"/>
        <v>1.21352140385543-0.157555295501325i</v>
      </c>
      <c r="AH1137" t="str">
        <f t="shared" si="557"/>
        <v>0.27171072186816+1.02201085275574i</v>
      </c>
      <c r="AI1137">
        <f t="shared" si="558"/>
        <v>0.48571101321242988</v>
      </c>
      <c r="AJ1137">
        <f t="shared" si="559"/>
        <v>75.111798352437532</v>
      </c>
      <c r="AK1137"/>
      <c r="AL1137"/>
      <c r="AM1137"/>
      <c r="AN1137"/>
    </row>
    <row r="1138" spans="1:40" x14ac:dyDescent="0.25">
      <c r="A1138"/>
      <c r="B1138">
        <f t="shared" ref="B1138:B1201" si="560">B1137+100</f>
        <v>100400</v>
      </c>
      <c r="C1138" s="186" t="str">
        <f t="shared" si="528"/>
        <v>-0.0000075818514374015+0.0243926524340843i</v>
      </c>
      <c r="D1138" s="158" t="str">
        <f t="shared" si="529"/>
        <v>-5.95706408453364+0.18701033532798i</v>
      </c>
      <c r="E1138" t="str">
        <f t="shared" si="530"/>
        <v>2870</v>
      </c>
      <c r="F1138" t="str">
        <f t="shared" si="531"/>
        <v>0.777000777000777</v>
      </c>
      <c r="G1138" t="str">
        <f t="shared" si="526"/>
        <v>0.777000777000777</v>
      </c>
      <c r="H1138" t="str">
        <f t="shared" si="532"/>
        <v>7.75648326775224+3.12870747330372i</v>
      </c>
      <c r="I1138" t="str">
        <f t="shared" si="533"/>
        <v>394.269878025519i</v>
      </c>
      <c r="J1138" t="str">
        <f t="shared" si="527"/>
        <v>-131.964631439329+85.2714275557496i</v>
      </c>
      <c r="K1138" t="str">
        <f t="shared" si="534"/>
        <v>1.36191032774898-2.10766958647794i</v>
      </c>
      <c r="L1138" t="str">
        <f t="shared" si="535"/>
        <v>0.0890296228995016-0.116345281915216i</v>
      </c>
      <c r="M1138" t="str">
        <f t="shared" si="536"/>
        <v>1.45093995064848-2.22401486839316i</v>
      </c>
      <c r="N1138" t="str">
        <f t="shared" si="537"/>
        <v>-0.445264935809584i</v>
      </c>
      <c r="O1138" t="str">
        <f t="shared" si="538"/>
        <v>0.902496590012892-0.430696999078356i</v>
      </c>
      <c r="P1138" t="str">
        <f t="shared" si="539"/>
        <v>0.097503409987108+0.430696999078356i</v>
      </c>
      <c r="Q1138" t="str">
        <f t="shared" si="540"/>
        <v>-0.097503409987108+0.014567936731228i</v>
      </c>
      <c r="R1138" t="str">
        <f t="shared" si="541"/>
        <v>-0.332596136363838-4.46694365466339i</v>
      </c>
      <c r="S1138" t="str">
        <f t="shared" si="542"/>
        <v>0.045961479849215i</v>
      </c>
      <c r="T1138" t="str">
        <f t="shared" si="543"/>
        <v>0.20530734077139-0.0152866106194133i</v>
      </c>
      <c r="U1138" t="str">
        <f t="shared" si="544"/>
        <v>0.00005-0.00240183120686791i</v>
      </c>
      <c r="V1138" t="str">
        <f t="shared" si="545"/>
        <v>3.33333333333333E-06-0.00264201432755471i</v>
      </c>
      <c r="W1138" t="str">
        <f t="shared" si="546"/>
        <v>0.0000144734099143949-0.00125822205817575i</v>
      </c>
      <c r="X1138" t="str">
        <f t="shared" si="547"/>
        <v>0.0000443315135043185-0.00125682485784034i</v>
      </c>
      <c r="Y1138" t="str">
        <f t="shared" si="548"/>
        <v>0.009+0.0630831804840831i</v>
      </c>
      <c r="Z1138" t="str">
        <f t="shared" si="549"/>
        <v>-0.277195868098124-0.0505883370066523i</v>
      </c>
      <c r="AA1138" t="str">
        <f t="shared" si="550"/>
        <v>32.4310888330767-221.69643257174i</v>
      </c>
      <c r="AB1138" t="str">
        <f t="shared" si="551"/>
        <v>1.4182349156874-0.105597806885583i</v>
      </c>
      <c r="AC1138" t="str">
        <f t="shared" si="552"/>
        <v>2.82292260599218-3.30739161607425i</v>
      </c>
      <c r="AD1138" t="str">
        <f t="shared" si="553"/>
        <v>0.230213801256882+0.23231575244179i</v>
      </c>
      <c r="AE1138" t="str">
        <f t="shared" si="554"/>
        <v>-0.0520618469110912-0.0760431000325366i</v>
      </c>
      <c r="AF1138" t="str">
        <f t="shared" si="555"/>
        <v>-13.7135473522859-2.94169713797574i</v>
      </c>
      <c r="AG1138" t="str">
        <f t="shared" si="556"/>
        <v>1.21347016118433-0.157482038898857i</v>
      </c>
      <c r="AH1138" t="str">
        <f t="shared" si="557"/>
        <v>0.271532279087474+1.02081809320754i</v>
      </c>
      <c r="AI1138">
        <f t="shared" si="558"/>
        <v>0.47586107195882055</v>
      </c>
      <c r="AJ1138">
        <f t="shared" si="559"/>
        <v>75.104529595358187</v>
      </c>
      <c r="AK1138"/>
      <c r="AL1138"/>
      <c r="AM1138"/>
      <c r="AN1138"/>
    </row>
    <row r="1139" spans="1:40" x14ac:dyDescent="0.25">
      <c r="A1139"/>
      <c r="B1139">
        <f t="shared" si="560"/>
        <v>100500</v>
      </c>
      <c r="C1139" s="186" t="str">
        <f t="shared" si="528"/>
        <v>-7.56677068388642E-06+0.0243683811428128i</v>
      </c>
      <c r="D1139" s="158" t="str">
        <f t="shared" si="529"/>
        <v>-5.95706396891454+0.186824255428232i</v>
      </c>
      <c r="E1139" t="str">
        <f t="shared" si="530"/>
        <v>2870</v>
      </c>
      <c r="F1139" t="str">
        <f t="shared" si="531"/>
        <v>0.777000777000777</v>
      </c>
      <c r="G1139" t="str">
        <f t="shared" si="526"/>
        <v>0.777000777000777</v>
      </c>
      <c r="H1139" t="str">
        <f t="shared" si="532"/>
        <v>7.75877911283406+3.12660426817117i</v>
      </c>
      <c r="I1139" t="str">
        <f t="shared" si="533"/>
        <v>394.662577107218i</v>
      </c>
      <c r="J1139" t="str">
        <f t="shared" si="527"/>
        <v>-132.229633130335+85.3563592565024i</v>
      </c>
      <c r="K1139" t="str">
        <f t="shared" si="534"/>
        <v>1.35996925981285-2.1067936573207i</v>
      </c>
      <c r="L1139" t="str">
        <f t="shared" si="535"/>
        <v>0.0889178545690302-0.116314957616394i</v>
      </c>
      <c r="M1139" t="str">
        <f t="shared" si="536"/>
        <v>1.44888711438188-2.22310861493709i</v>
      </c>
      <c r="N1139" t="str">
        <f t="shared" si="537"/>
        <v>-0.445708426781506i</v>
      </c>
      <c r="O1139" t="str">
        <f t="shared" si="538"/>
        <v>0.902305491035001-0.431097205799441i</v>
      </c>
      <c r="P1139" t="str">
        <f t="shared" si="539"/>
        <v>0.097694508964999+0.431097205799441i</v>
      </c>
      <c r="Q1139" t="str">
        <f t="shared" si="540"/>
        <v>-0.097694508964999+0.014611220982065i</v>
      </c>
      <c r="R1139" t="str">
        <f t="shared" si="541"/>
        <v>-0.332594661308491-4.4624495737981i</v>
      </c>
      <c r="S1139" t="str">
        <f t="shared" si="542"/>
        <v>0.0460072582155987i</v>
      </c>
      <c r="T1139" t="str">
        <f t="shared" si="543"/>
        <v>0.205305069815818-0.0153017684639493i</v>
      </c>
      <c r="U1139" t="str">
        <f t="shared" si="544"/>
        <v>0.00005-0.00239944132507003i</v>
      </c>
      <c r="V1139" t="str">
        <f t="shared" si="545"/>
        <v>3.33333333333333E-06-0.00263938545757704i</v>
      </c>
      <c r="W1139" t="str">
        <f t="shared" si="546"/>
        <v>0.0000144734073858376-0.00125697033482184i</v>
      </c>
      <c r="X1139" t="str">
        <f t="shared" si="547"/>
        <v>0.0000442721583315195-0.00125557593340142i</v>
      </c>
      <c r="Y1139" t="str">
        <f t="shared" si="548"/>
        <v>0.009+0.0631460123371548i</v>
      </c>
      <c r="Z1139" t="str">
        <f t="shared" si="549"/>
        <v>-0.276647756310359-0.0504421684206223i</v>
      </c>
      <c r="AA1139" t="str">
        <f t="shared" si="550"/>
        <v>32.3651658473435-221.476554829977i</v>
      </c>
      <c r="AB1139" t="str">
        <f t="shared" si="551"/>
        <v>1.41821922823818-0.105702515194047i</v>
      </c>
      <c r="AC1139" t="str">
        <f t="shared" si="552"/>
        <v>2.81985139301451-3.30600639638814i</v>
      </c>
      <c r="AD1139" t="str">
        <f t="shared" si="553"/>
        <v>0.230314355315693+0.232536444397044i</v>
      </c>
      <c r="AE1139" t="str">
        <f t="shared" si="554"/>
        <v>-0.0519863071519451-0.0759482411033522i</v>
      </c>
      <c r="AF1139" t="str">
        <f t="shared" si="555"/>
        <v>-13.7158430817486-2.93978001274294i</v>
      </c>
      <c r="AG1139" t="str">
        <f t="shared" si="556"/>
        <v>1.21341902904112-0.157409000664177i</v>
      </c>
      <c r="AH1139" t="str">
        <f t="shared" si="557"/>
        <v>0.271354143692517+1.01962802542533i</v>
      </c>
      <c r="AI1139">
        <f t="shared" si="558"/>
        <v>0.46602215277586895</v>
      </c>
      <c r="AJ1139">
        <f t="shared" si="559"/>
        <v>75.097265786046464</v>
      </c>
      <c r="AK1139"/>
      <c r="AL1139"/>
      <c r="AM1139"/>
      <c r="AN1139"/>
    </row>
    <row r="1140" spans="1:40" x14ac:dyDescent="0.25">
      <c r="A1140"/>
      <c r="B1140">
        <f t="shared" si="560"/>
        <v>100600</v>
      </c>
      <c r="C1140" s="186" t="str">
        <f t="shared" si="528"/>
        <v>-7.55173488043573E-06+0.0243441581045915i</v>
      </c>
      <c r="D1140" s="158" t="str">
        <f t="shared" si="529"/>
        <v>-5.95706385364004+0.186638545468535i</v>
      </c>
      <c r="E1140" t="str">
        <f t="shared" si="530"/>
        <v>2870</v>
      </c>
      <c r="F1140" t="str">
        <f t="shared" si="531"/>
        <v>0.777000777000777</v>
      </c>
      <c r="G1140" t="str">
        <f t="shared" si="526"/>
        <v>0.777000777000777</v>
      </c>
      <c r="H1140" t="str">
        <f t="shared" si="532"/>
        <v>7.76106959246656+3.12450288645911i</v>
      </c>
      <c r="I1140" t="str">
        <f t="shared" si="533"/>
        <v>395.055276188917i</v>
      </c>
      <c r="J1140" t="str">
        <f t="shared" si="527"/>
        <v>-132.494898635868+85.441290957255i</v>
      </c>
      <c r="K1140" t="str">
        <f t="shared" si="534"/>
        <v>1.35803179247044-2.10591720550751i</v>
      </c>
      <c r="L1140" t="str">
        <f t="shared" si="535"/>
        <v>0.0888062556666776-0.116284564212583i</v>
      </c>
      <c r="M1140" t="str">
        <f t="shared" si="536"/>
        <v>1.44683804813712-2.22220176972009i</v>
      </c>
      <c r="N1140" t="str">
        <f t="shared" si="537"/>
        <v>-0.446151917753428i</v>
      </c>
      <c r="O1140" t="str">
        <f t="shared" si="538"/>
        <v>0.902114214587841-0.4314973277305i</v>
      </c>
      <c r="P1140" t="str">
        <f t="shared" si="539"/>
        <v>0.097885785412159+0.4314973277305i</v>
      </c>
      <c r="Q1140" t="str">
        <f t="shared" si="540"/>
        <v>-0.097885785412159+0.014654590022928i</v>
      </c>
      <c r="R1140" t="str">
        <f t="shared" si="541"/>
        <v>-0.332593184761497-4.45796437818024i</v>
      </c>
      <c r="S1140" t="str">
        <f t="shared" si="542"/>
        <v>0.0460530365819822i</v>
      </c>
      <c r="T1140" t="str">
        <f t="shared" si="543"/>
        <v>0.205302796589508-0.0153169261047392i</v>
      </c>
      <c r="U1140" t="str">
        <f t="shared" si="544"/>
        <v>0.00005-0.00239705619452821i</v>
      </c>
      <c r="V1140" t="str">
        <f t="shared" si="545"/>
        <v>3.33333333333333E-06-0.00263676181398103i</v>
      </c>
      <c r="W1140" t="str">
        <f t="shared" si="546"/>
        <v>0.0000144734048547645-0.00125572110022102i</v>
      </c>
      <c r="X1140" t="str">
        <f t="shared" si="547"/>
        <v>0.0000442129799315811-0.00125432948795972i</v>
      </c>
      <c r="Y1140" t="str">
        <f t="shared" si="548"/>
        <v>0.009+0.0632088441902266i</v>
      </c>
      <c r="Z1140" t="str">
        <f t="shared" si="549"/>
        <v>-0.276101264128206-0.0502965824334341i</v>
      </c>
      <c r="AA1140" t="str">
        <f t="shared" si="550"/>
        <v>32.2994449311524-221.257111072287i</v>
      </c>
      <c r="AB1140" t="str">
        <f t="shared" si="551"/>
        <v>1.418203525103-0.105807222095062i</v>
      </c>
      <c r="AC1140" t="str">
        <f t="shared" si="552"/>
        <v>2.81678582393239-3.30462029800199i</v>
      </c>
      <c r="AD1140" t="str">
        <f t="shared" si="553"/>
        <v>0.23041500363826+0.232757091547998i</v>
      </c>
      <c r="AE1140" t="str">
        <f t="shared" si="554"/>
        <v>-0.0519109875366186-0.0758536144355987i</v>
      </c>
      <c r="AF1140" t="str">
        <f t="shared" si="555"/>
        <v>-13.7181334461066-2.93786434099057i</v>
      </c>
      <c r="AG1140" t="str">
        <f t="shared" si="556"/>
        <v>1.21336800693134-0.157336180154758i</v>
      </c>
      <c r="AH1140" t="str">
        <f t="shared" si="557"/>
        <v>0.271176315355205+1.01844064037767i</v>
      </c>
      <c r="AI1140">
        <f t="shared" si="558"/>
        <v>0.45619423244380231</v>
      </c>
      <c r="AJ1140">
        <f t="shared" si="559"/>
        <v>75.090006887901637</v>
      </c>
      <c r="AK1140"/>
      <c r="AL1140"/>
      <c r="AM1140"/>
      <c r="AN1140"/>
    </row>
    <row r="1141" spans="1:40" x14ac:dyDescent="0.25">
      <c r="A1141"/>
      <c r="B1141">
        <f t="shared" si="560"/>
        <v>100700</v>
      </c>
      <c r="C1141" s="186" t="str">
        <f t="shared" si="528"/>
        <v>-7.53674384858778E-06+0.0243199831756676i</v>
      </c>
      <c r="D1141" s="158" t="str">
        <f t="shared" si="529"/>
        <v>-5.9570637387088+0.186453204346785i</v>
      </c>
      <c r="E1141" t="str">
        <f t="shared" si="530"/>
        <v>2870</v>
      </c>
      <c r="F1141" t="str">
        <f t="shared" si="531"/>
        <v>0.777000777000777</v>
      </c>
      <c r="G1141" t="str">
        <f t="shared" si="526"/>
        <v>0.777000777000777</v>
      </c>
      <c r="H1141" t="str">
        <f t="shared" si="532"/>
        <v>7.76335472205025+3.12240332949654i</v>
      </c>
      <c r="I1141" t="str">
        <f t="shared" si="533"/>
        <v>395.447975270615i</v>
      </c>
      <c r="J1141" t="str">
        <f t="shared" si="527"/>
        <v>-132.760427955925+85.5262226580077i</v>
      </c>
      <c r="K1141" t="str">
        <f t="shared" si="534"/>
        <v>1.35609791858175-2.10504023708564i</v>
      </c>
      <c r="L1141" t="str">
        <f t="shared" si="535"/>
        <v>0.0886948259726798-0.116254102077321i</v>
      </c>
      <c r="M1141" t="str">
        <f t="shared" si="536"/>
        <v>1.44479274455443-2.22129433916296i</v>
      </c>
      <c r="N1141" t="str">
        <f t="shared" si="537"/>
        <v>-0.44659540872535i</v>
      </c>
      <c r="O1141" t="str">
        <f t="shared" si="538"/>
        <v>0.901922760709033-0.431897364792836i</v>
      </c>
      <c r="P1141" t="str">
        <f t="shared" si="539"/>
        <v>0.098077239290967+0.431897364792836i</v>
      </c>
      <c r="Q1141" t="str">
        <f t="shared" si="540"/>
        <v>-0.098077239290967+0.0146980439325139i</v>
      </c>
      <c r="R1141" t="str">
        <f t="shared" si="541"/>
        <v>-0.33259170672282-4.45348804133872i</v>
      </c>
      <c r="S1141" t="str">
        <f t="shared" si="542"/>
        <v>0.0460988149483659i</v>
      </c>
      <c r="T1141" t="str">
        <f t="shared" si="543"/>
        <v>0.205300521092434-0.0153320835415765i</v>
      </c>
      <c r="U1141" t="str">
        <f t="shared" si="544"/>
        <v>0.00005-0.00239467580108777i</v>
      </c>
      <c r="V1141" t="str">
        <f t="shared" si="545"/>
        <v>3.33333333333333E-06-0.00263414338119654i</v>
      </c>
      <c r="W1141" t="str">
        <f t="shared" si="546"/>
        <v>0.0000144734023211751-0.00125447434695893i</v>
      </c>
      <c r="X1141" t="str">
        <f t="shared" si="547"/>
        <v>0.0000441539776033226-0.00125308551414654i</v>
      </c>
      <c r="Y1141" t="str">
        <f t="shared" si="548"/>
        <v>0.009+0.0632716760432984i</v>
      </c>
      <c r="Z1141" t="str">
        <f t="shared" si="549"/>
        <v>-0.275556385200016-0.0501515761188611i</v>
      </c>
      <c r="AA1141" t="str">
        <f t="shared" si="550"/>
        <v>32.2339252548599-221.038100023392i</v>
      </c>
      <c r="AB1141" t="str">
        <f t="shared" si="551"/>
        <v>1.41818780628171-0.1059119275872i</v>
      </c>
      <c r="AC1141" t="str">
        <f t="shared" si="552"/>
        <v>2.81372588773209-3.30323333050326i</v>
      </c>
      <c r="AD1141" t="str">
        <f t="shared" si="553"/>
        <v>0.23051574620901+0.232977693866479i</v>
      </c>
      <c r="AE1141" t="str">
        <f t="shared" si="554"/>
        <v>-0.0518358872090977-0.0757592191466802i</v>
      </c>
      <c r="AF1141" t="str">
        <f t="shared" si="555"/>
        <v>-13.720418460759-2.93595012514976i</v>
      </c>
      <c r="AG1141" t="str">
        <f t="shared" si="556"/>
        <v>1.21331709436308-0.157263576730488i</v>
      </c>
      <c r="AH1141" t="str">
        <f t="shared" si="557"/>
        <v>0.270998793744836+1.01725592907225i</v>
      </c>
      <c r="AI1141">
        <f t="shared" si="558"/>
        <v>0.44637728780937624</v>
      </c>
      <c r="AJ1141">
        <f t="shared" si="559"/>
        <v>75.082752864522817</v>
      </c>
      <c r="AK1141"/>
      <c r="AL1141"/>
      <c r="AM1141"/>
      <c r="AN1141"/>
    </row>
    <row r="1142" spans="1:40" x14ac:dyDescent="0.25">
      <c r="A1142"/>
      <c r="B1142">
        <f t="shared" si="560"/>
        <v>100800</v>
      </c>
      <c r="C1142" s="186" t="str">
        <f t="shared" si="528"/>
        <v>-7.52179741076564E-06+0.0242958562128587i</v>
      </c>
      <c r="D1142" s="158" t="str">
        <f t="shared" si="529"/>
        <v>-5.95706362411944+0.18626823096525i</v>
      </c>
      <c r="E1142" t="str">
        <f t="shared" si="530"/>
        <v>2870</v>
      </c>
      <c r="F1142" t="str">
        <f t="shared" si="531"/>
        <v>0.777000777000777</v>
      </c>
      <c r="G1142" t="str">
        <f t="shared" si="526"/>
        <v>0.777000777000777</v>
      </c>
      <c r="H1142" t="str">
        <f t="shared" si="532"/>
        <v>7.76563451693629+3.12030559858546i</v>
      </c>
      <c r="I1142" t="str">
        <f t="shared" si="533"/>
        <v>395.840674352314i</v>
      </c>
      <c r="J1142" t="str">
        <f t="shared" si="527"/>
        <v>-133.026221090509+85.6111543587605i</v>
      </c>
      <c r="K1142" t="str">
        <f t="shared" si="534"/>
        <v>1.35416763101682-2.10416275807196i</v>
      </c>
      <c r="L1142" t="str">
        <f t="shared" si="535"/>
        <v>0.0885835652671108-0.116223571582792i</v>
      </c>
      <c r="M1142" t="str">
        <f t="shared" si="536"/>
        <v>1.44275119628393-2.22038632965475i</v>
      </c>
      <c r="N1142" t="str">
        <f t="shared" si="537"/>
        <v>-0.447038899697272i</v>
      </c>
      <c r="O1142" t="str">
        <f t="shared" si="538"/>
        <v>0.901731129436234-0.432297316907767i</v>
      </c>
      <c r="P1142" t="str">
        <f t="shared" si="539"/>
        <v>0.098268870563766+0.432297316907767i</v>
      </c>
      <c r="Q1142" t="str">
        <f t="shared" si="540"/>
        <v>-0.098268870563766+0.014741582789505i</v>
      </c>
      <c r="R1142" t="str">
        <f t="shared" si="541"/>
        <v>-0.33259022719232-4.44902053690753i</v>
      </c>
      <c r="S1142" t="str">
        <f t="shared" si="542"/>
        <v>0.0461445933147496i</v>
      </c>
      <c r="T1142" t="str">
        <f t="shared" si="543"/>
        <v>0.205298243324567-0.0153472407742498i</v>
      </c>
      <c r="U1142" t="str">
        <f t="shared" si="544"/>
        <v>0.0000500000000000001-0.00239230013065019i</v>
      </c>
      <c r="V1142" t="str">
        <f t="shared" si="545"/>
        <v>3.33333333333333E-06-0.0026315301437152i</v>
      </c>
      <c r="W1142" t="str">
        <f t="shared" si="546"/>
        <v>0.0000144733997850695-0.00125323006765065i</v>
      </c>
      <c r="X1142" t="str">
        <f t="shared" si="547"/>
        <v>0.000044095150649036-0.00125184400462239i</v>
      </c>
      <c r="Y1142" t="str">
        <f t="shared" si="548"/>
        <v>0.009+0.0633345078963702i</v>
      </c>
      <c r="Z1142" t="str">
        <f t="shared" si="549"/>
        <v>-0.27501311320512-0.0500071465683754i</v>
      </c>
      <c r="AA1142" t="str">
        <f t="shared" si="550"/>
        <v>32.1686059930968-220.819520412959i</v>
      </c>
      <c r="AB1142" t="str">
        <f t="shared" si="551"/>
        <v>1.41817207177408-0.106016631669001i</v>
      </c>
      <c r="AC1142" t="str">
        <f t="shared" si="552"/>
        <v>2.81067157341462-3.30184550343177i</v>
      </c>
      <c r="AD1142" t="str">
        <f t="shared" si="553"/>
        <v>0.230616583012359+0.233198251324281i</v>
      </c>
      <c r="AE1142" t="str">
        <f t="shared" si="554"/>
        <v>-0.0517610053174935-0.0756650543584772i</v>
      </c>
      <c r="AF1142" t="str">
        <f t="shared" si="555"/>
        <v>-13.7226981410557-2.93403736762021i</v>
      </c>
      <c r="AG1142" t="str">
        <f t="shared" si="556"/>
        <v>1.21326629084694-0.157191189753663i</v>
      </c>
      <c r="AH1142" t="str">
        <f t="shared" si="557"/>
        <v>0.270821578528175+1.01607388255576i</v>
      </c>
      <c r="AI1142">
        <f t="shared" si="558"/>
        <v>0.43657129578632892</v>
      </c>
      <c r="AJ1142">
        <f t="shared" si="559"/>
        <v>75.075503679706486</v>
      </c>
      <c r="AK1142"/>
      <c r="AL1142"/>
      <c r="AM1142"/>
      <c r="AN1142"/>
    </row>
    <row r="1143" spans="1:40" x14ac:dyDescent="0.25">
      <c r="A1143"/>
      <c r="B1143">
        <f t="shared" si="560"/>
        <v>100900</v>
      </c>
      <c r="C1143" s="186" t="str">
        <f t="shared" si="528"/>
        <v>-7.50689539027192E-06+0.02427177707355i</v>
      </c>
      <c r="D1143" s="158" t="str">
        <f t="shared" si="529"/>
        <v>-5.95706350987062+0.18608362423055i</v>
      </c>
      <c r="E1143" t="str">
        <f t="shared" si="530"/>
        <v>2870</v>
      </c>
      <c r="F1143" t="str">
        <f t="shared" si="531"/>
        <v>0.777000777000777</v>
      </c>
      <c r="G1143" t="str">
        <f t="shared" si="526"/>
        <v>0.777000777000777</v>
      </c>
      <c r="H1143" t="str">
        <f t="shared" si="532"/>
        <v>7.76790899242674+3.11820969500127i</v>
      </c>
      <c r="I1143" t="str">
        <f t="shared" si="533"/>
        <v>396.233373434013i</v>
      </c>
      <c r="J1143" t="str">
        <f t="shared" si="527"/>
        <v>-133.292278039618+85.6960860595132i</v>
      </c>
      <c r="K1143" t="str">
        <f t="shared" si="534"/>
        <v>1.35224092265588-2.10328477445311i</v>
      </c>
      <c r="L1143" t="str">
        <f t="shared" si="535"/>
        <v>0.0884724733298854-0.116192973099822i</v>
      </c>
      <c r="M1143" t="str">
        <f t="shared" si="536"/>
        <v>1.44071339598577-2.21947774755293i</v>
      </c>
      <c r="N1143" t="str">
        <f t="shared" si="537"/>
        <v>-0.447482390669194i</v>
      </c>
      <c r="O1143" t="str">
        <f t="shared" si="538"/>
        <v>0.901539320807133-0.432697183996629i</v>
      </c>
      <c r="P1143" t="str">
        <f t="shared" si="539"/>
        <v>0.0984606791928671+0.432697183996629i</v>
      </c>
      <c r="Q1143" t="str">
        <f t="shared" si="540"/>
        <v>-0.0984606791928671+0.014785206672565i</v>
      </c>
      <c r="R1143" t="str">
        <f t="shared" si="541"/>
        <v>-0.332588746169978-4.44456183862506i</v>
      </c>
      <c r="S1143" t="str">
        <f t="shared" si="542"/>
        <v>0.0461903716811333i</v>
      </c>
      <c r="T1143" t="str">
        <f t="shared" si="543"/>
        <v>0.205295963285873-0.0153623978025534i</v>
      </c>
      <c r="U1143" t="str">
        <f t="shared" si="544"/>
        <v>0.0000500000000000001-0.00238992916917283i</v>
      </c>
      <c r="V1143" t="str">
        <f t="shared" si="545"/>
        <v>3.33333333333333E-06-0.00262892208609011i</v>
      </c>
      <c r="W1143" t="str">
        <f t="shared" si="546"/>
        <v>0.0000144733972464481-0.0012519882549405i</v>
      </c>
      <c r="X1143" t="str">
        <f t="shared" si="547"/>
        <v>0.0000440364983744648-0.00125060495207673i</v>
      </c>
      <c r="Y1143" t="str">
        <f t="shared" si="548"/>
        <v>0.009+0.063397339749442i</v>
      </c>
      <c r="Z1143" t="str">
        <f t="shared" si="549"/>
        <v>-0.27447144185361-0.0498632908910188i</v>
      </c>
      <c r="AA1143" t="str">
        <f t="shared" si="550"/>
        <v>32.1034863247407-220.601370975571i</v>
      </c>
      <c r="AB1143" t="str">
        <f t="shared" si="551"/>
        <v>1.41815632157989-0.106121334339044i</v>
      </c>
      <c r="AC1143" t="str">
        <f t="shared" si="552"/>
        <v>2.80762286999592-3.30045682628023i</v>
      </c>
      <c r="AD1143" t="str">
        <f t="shared" si="553"/>
        <v>0.230717514032706+0.233418763893156i</v>
      </c>
      <c r="AE1143" t="str">
        <f t="shared" si="554"/>
        <v>-0.051686341014011-0.0755711191973076i</v>
      </c>
      <c r="AF1143" t="str">
        <f t="shared" si="555"/>
        <v>-13.7249725022974-2.93212607077072i</v>
      </c>
      <c r="AG1143" t="str">
        <f t="shared" si="556"/>
        <v>1.21321559589603-0.157119018588973i</v>
      </c>
      <c r="AH1143" t="str">
        <f t="shared" si="557"/>
        <v>0.270644669369426+1.01489449191353i</v>
      </c>
      <c r="AI1143">
        <f t="shared" si="558"/>
        <v>0.42677623335376624</v>
      </c>
      <c r="AJ1143">
        <f t="shared" si="559"/>
        <v>75.068259297446659</v>
      </c>
      <c r="AK1143"/>
      <c r="AL1143"/>
      <c r="AM1143"/>
      <c r="AN1143"/>
    </row>
    <row r="1144" spans="1:40" x14ac:dyDescent="0.25">
      <c r="A1144"/>
      <c r="B1144">
        <f t="shared" si="560"/>
        <v>101000</v>
      </c>
      <c r="C1144" s="186" t="str">
        <f t="shared" si="528"/>
        <v>-7.49203761128358E-06+0.0242477456156917i</v>
      </c>
      <c r="D1144" s="158" t="str">
        <f t="shared" si="529"/>
        <v>-5.95706339596098+0.185899383053636i</v>
      </c>
      <c r="E1144" t="str">
        <f t="shared" si="530"/>
        <v>2870</v>
      </c>
      <c r="F1144" t="str">
        <f t="shared" si="531"/>
        <v>0.777000777000777</v>
      </c>
      <c r="G1144" t="str">
        <f t="shared" si="526"/>
        <v>0.777000777000777</v>
      </c>
      <c r="H1144" t="str">
        <f t="shared" si="532"/>
        <v>7.7701781637746+3.11611561999277i</v>
      </c>
      <c r="I1144" t="str">
        <f t="shared" si="533"/>
        <v>396.626072515711i</v>
      </c>
      <c r="J1144" t="str">
        <f t="shared" si="527"/>
        <v>-133.558598803253+85.781017760266i</v>
      </c>
      <c r="K1144" t="str">
        <f t="shared" si="534"/>
        <v>1.3503177863893-2.10240629218557i</v>
      </c>
      <c r="L1144" t="str">
        <f t="shared" si="535"/>
        <v>0.088361549940762-0.116162306997887i</v>
      </c>
      <c r="M1144" t="str">
        <f t="shared" si="536"/>
        <v>1.43867933633006-2.21856859918346i</v>
      </c>
      <c r="N1144" t="str">
        <f t="shared" si="537"/>
        <v>-0.447925881641116i</v>
      </c>
      <c r="O1144" t="str">
        <f t="shared" si="538"/>
        <v>0.901347334859458-0.433096965980775i</v>
      </c>
      <c r="P1144" t="str">
        <f t="shared" si="539"/>
        <v>0.0986526651405421+0.433096965980775i</v>
      </c>
      <c r="Q1144" t="str">
        <f t="shared" si="540"/>
        <v>-0.0986526651405421+0.014828915660341i</v>
      </c>
      <c r="R1144" t="str">
        <f t="shared" si="541"/>
        <v>-0.332587263655711-4.4401119203339i</v>
      </c>
      <c r="S1144" t="str">
        <f t="shared" si="542"/>
        <v>0.046236150047517i</v>
      </c>
      <c r="T1144" t="str">
        <f t="shared" si="543"/>
        <v>0.205293680976327-0.0153775546262786i</v>
      </c>
      <c r="U1144" t="str">
        <f t="shared" si="544"/>
        <v>0.0000500000000000001-0.0023875629026687i</v>
      </c>
      <c r="V1144" t="str">
        <f t="shared" si="545"/>
        <v>3.33333333333333E-06-0.00262631919293557i</v>
      </c>
      <c r="W1144" t="str">
        <f t="shared" si="546"/>
        <v>0.0000144733947053104-0.00125074890150196i</v>
      </c>
      <c r="X1144" t="str">
        <f t="shared" si="547"/>
        <v>0.0000439780200887833-0.00124936834922792i</v>
      </c>
      <c r="Y1144" t="str">
        <f t="shared" si="548"/>
        <v>0.009+0.0634601716025138i</v>
      </c>
      <c r="Z1144" t="str">
        <f t="shared" si="549"/>
        <v>-0.273931364886197-0.0497200062132822i</v>
      </c>
      <c r="AA1144" t="str">
        <f t="shared" si="550"/>
        <v>32.038565432891-220.383650450705i</v>
      </c>
      <c r="AB1144" t="str">
        <f t="shared" si="551"/>
        <v>1.41814055569898-0.106226035595887i</v>
      </c>
      <c r="AC1144" t="str">
        <f t="shared" si="552"/>
        <v>2.80457976650697-3.2990673084944i</v>
      </c>
      <c r="AD1144" t="str">
        <f t="shared" si="553"/>
        <v>0.230818539254437+0.233639231544827i</v>
      </c>
      <c r="AE1144" t="str">
        <f t="shared" si="554"/>
        <v>-0.0516118934549308-0.075477412793908i</v>
      </c>
      <c r="AF1144" t="str">
        <f t="shared" si="555"/>
        <v>-13.7272415597356-2.93021623693913i</v>
      </c>
      <c r="AG1144" t="str">
        <f t="shared" si="556"/>
        <v>1.21316500902593-0.157047062603491i</v>
      </c>
      <c r="AH1144" t="str">
        <f t="shared" si="557"/>
        <v>0.270468065930303+1.01371774826946i</v>
      </c>
      <c r="AI1144">
        <f t="shared" si="558"/>
        <v>0.41699207755705925</v>
      </c>
      <c r="AJ1144">
        <f t="shared" si="559"/>
        <v>75.0610196819338</v>
      </c>
      <c r="AK1144"/>
      <c r="AL1144"/>
      <c r="AM1144"/>
      <c r="AN1144"/>
    </row>
    <row r="1145" spans="1:40" x14ac:dyDescent="0.25">
      <c r="A1145"/>
      <c r="B1145">
        <f t="shared" si="560"/>
        <v>101100</v>
      </c>
      <c r="C1145" s="186" t="str">
        <f t="shared" si="528"/>
        <v>-7.47722389884666E-06+0.0242237616977958i</v>
      </c>
      <c r="D1145" s="158" t="str">
        <f t="shared" si="529"/>
        <v>-5.95706328238918+0.185715506349768i</v>
      </c>
      <c r="E1145" t="str">
        <f t="shared" si="530"/>
        <v>2870</v>
      </c>
      <c r="F1145" t="str">
        <f t="shared" si="531"/>
        <v>0.777000777000777</v>
      </c>
      <c r="G1145" t="str">
        <f t="shared" si="526"/>
        <v>0.777000777000777</v>
      </c>
      <c r="H1145" t="str">
        <f t="shared" si="532"/>
        <v>7.77244204618403+3.11402337478253i</v>
      </c>
      <c r="I1145" t="str">
        <f t="shared" si="533"/>
        <v>397.01877159741i</v>
      </c>
      <c r="J1145" t="str">
        <f t="shared" si="527"/>
        <v>-133.825183381413+85.8659494610187i</v>
      </c>
      <c r="K1145" t="str">
        <f t="shared" si="534"/>
        <v>1.34839821511767-2.10152731719589i</v>
      </c>
      <c r="L1145" t="str">
        <f t="shared" si="535"/>
        <v>0.0882507948793497-0.11613157364512i</v>
      </c>
      <c r="M1145" t="str">
        <f t="shared" si="536"/>
        <v>1.43664900999702-2.21765889084101i</v>
      </c>
      <c r="N1145" t="str">
        <f t="shared" si="537"/>
        <v>-0.448369372613038i</v>
      </c>
      <c r="O1145" t="str">
        <f t="shared" si="538"/>
        <v>0.901155171630967-0.433496662781574i</v>
      </c>
      <c r="P1145" t="str">
        <f t="shared" si="539"/>
        <v>0.098844828369033+0.433496662781574i</v>
      </c>
      <c r="Q1145" t="str">
        <f t="shared" si="540"/>
        <v>-0.098844828369033+0.014872709831464i</v>
      </c>
      <c r="R1145" t="str">
        <f t="shared" si="541"/>
        <v>-0.332585779649475-4.4356707559799i</v>
      </c>
      <c r="S1145" t="str">
        <f t="shared" si="542"/>
        <v>0.0462819284139007i</v>
      </c>
      <c r="T1145" t="str">
        <f t="shared" si="543"/>
        <v>0.205291396395895-0.0153927112452184i</v>
      </c>
      <c r="U1145" t="str">
        <f t="shared" si="544"/>
        <v>0.0000500000000000001-0.00238520131720612i</v>
      </c>
      <c r="V1145" t="str">
        <f t="shared" si="545"/>
        <v>3.33333333333333E-06-0.00262372144892673i</v>
      </c>
      <c r="W1145" t="str">
        <f t="shared" si="546"/>
        <v>0.0000144733921616567-0.00124951200003748i</v>
      </c>
      <c r="X1145" t="str">
        <f t="shared" si="547"/>
        <v>0.0000439197151045775-0.00124813418882304i</v>
      </c>
      <c r="Y1145" t="str">
        <f t="shared" si="548"/>
        <v>0.009+0.0635230034555856i</v>
      </c>
      <c r="Z1145" t="str">
        <f t="shared" si="549"/>
        <v>-0.273392876074013-0.0495772896789815i</v>
      </c>
      <c r="AA1145" t="str">
        <f t="shared" si="550"/>
        <v>31.9738425048416-220.166357582714i</v>
      </c>
      <c r="AB1145" t="str">
        <f t="shared" si="551"/>
        <v>1.41812477413109-0.106330735438102i</v>
      </c>
      <c r="AC1145" t="str">
        <f t="shared" si="552"/>
        <v>2.80154225199371-3.29767695947312i</v>
      </c>
      <c r="AD1145" t="str">
        <f t="shared" si="553"/>
        <v>0.230919658661922+0.233859654250963i</v>
      </c>
      <c r="AE1145" t="str">
        <f t="shared" si="554"/>
        <v>-0.0515376618005857-0.0753839342833986i</v>
      </c>
      <c r="AF1145" t="str">
        <f t="shared" si="555"/>
        <v>-13.7295053285732-2.92830786843276i</v>
      </c>
      <c r="AG1145" t="str">
        <f t="shared" si="556"/>
        <v>1.21311452975472-0.156975321166667i</v>
      </c>
      <c r="AH1145" t="str">
        <f t="shared" si="557"/>
        <v>0.27029176787009+1.01254364278571i</v>
      </c>
      <c r="AI1145">
        <f t="shared" si="558"/>
        <v>0.40721880550678874</v>
      </c>
      <c r="AJ1145">
        <f t="shared" si="559"/>
        <v>75.053784797551074</v>
      </c>
      <c r="AK1145"/>
      <c r="AL1145"/>
      <c r="AM1145"/>
      <c r="AN1145"/>
    </row>
    <row r="1146" spans="1:40" x14ac:dyDescent="0.25">
      <c r="A1146"/>
      <c r="B1146">
        <f t="shared" si="560"/>
        <v>101200</v>
      </c>
      <c r="C1146" s="186" t="str">
        <f t="shared" si="528"/>
        <v>-7.46245407887115E-06+0.0241998251789335i</v>
      </c>
      <c r="D1146" s="158" t="str">
        <f t="shared" si="529"/>
        <v>-5.9570631691539+0.18553199303849i</v>
      </c>
      <c r="E1146" t="str">
        <f t="shared" si="530"/>
        <v>2870</v>
      </c>
      <c r="F1146" t="str">
        <f t="shared" si="531"/>
        <v>0.777000777000777</v>
      </c>
      <c r="G1146" t="str">
        <f t="shared" si="526"/>
        <v>0.777000777000777</v>
      </c>
      <c r="H1146" t="str">
        <f t="shared" si="532"/>
        <v>7.77470065481057+3.11193296056699i</v>
      </c>
      <c r="I1146" t="str">
        <f t="shared" si="533"/>
        <v>397.411470679109i</v>
      </c>
      <c r="J1146" t="str">
        <f t="shared" si="527"/>
        <v>-134.092031774099+85.9508811617715i</v>
      </c>
      <c r="K1146" t="str">
        <f t="shared" si="534"/>
        <v>1.34648220175177-2.1006478553807i</v>
      </c>
      <c r="L1146" t="str">
        <f t="shared" si="535"/>
        <v>0.0881402079251068-0.116100773408308i</v>
      </c>
      <c r="M1146" t="str">
        <f t="shared" si="536"/>
        <v>1.43462240967688-2.21674862878901i</v>
      </c>
      <c r="N1146" t="str">
        <f t="shared" si="537"/>
        <v>-0.44881286358496i</v>
      </c>
      <c r="O1146" t="str">
        <f t="shared" si="538"/>
        <v>0.900962831159458-0.433896274320412i</v>
      </c>
      <c r="P1146" t="str">
        <f t="shared" si="539"/>
        <v>0.099037168840542+0.433896274320412i</v>
      </c>
      <c r="Q1146" t="str">
        <f t="shared" si="540"/>
        <v>-0.099037168840542+0.014916589264548i</v>
      </c>
      <c r="R1146" t="str">
        <f t="shared" si="541"/>
        <v>-0.332584294151173-4.43123831961212i</v>
      </c>
      <c r="S1146" t="str">
        <f t="shared" si="542"/>
        <v>0.0463277067802844i</v>
      </c>
      <c r="T1146" t="str">
        <f t="shared" si="543"/>
        <v>0.20528910954455-0.0154078676591634i</v>
      </c>
      <c r="U1146" t="str">
        <f t="shared" si="544"/>
        <v>0.0000499999999999999-0.00238284439890848i</v>
      </c>
      <c r="V1146" t="str">
        <f t="shared" si="545"/>
        <v>3.33333333333333E-06-0.00262112883879933i</v>
      </c>
      <c r="W1146" t="str">
        <f t="shared" si="546"/>
        <v>0.000014473389615487-0.00124827754327837i</v>
      </c>
      <c r="X1146" t="str">
        <f t="shared" si="547"/>
        <v>0.0000438615827378248-0.00124690246363779i</v>
      </c>
      <c r="Y1146" t="str">
        <f t="shared" si="548"/>
        <v>0.009+0.0635858353086574i</v>
      </c>
      <c r="Z1146" t="str">
        <f t="shared" si="549"/>
        <v>-0.272855969218448-0.0494351384491364i</v>
      </c>
      <c r="AA1146" t="str">
        <f t="shared" si="550"/>
        <v>31.909316732056-219.949491120796i</v>
      </c>
      <c r="AB1146" t="str">
        <f t="shared" si="551"/>
        <v>1.41810897687604-0.10643543386424i</v>
      </c>
      <c r="AC1146" t="str">
        <f t="shared" si="552"/>
        <v>2.7985103155172-3.29628578856867i</v>
      </c>
      <c r="AD1146" t="str">
        <f t="shared" si="553"/>
        <v>0.231020872239518+0.234080031983214i</v>
      </c>
      <c r="AE1146" t="str">
        <f t="shared" si="554"/>
        <v>-0.0514636452153365-0.0752906828052661i</v>
      </c>
      <c r="AF1146" t="str">
        <f t="shared" si="555"/>
        <v>-13.7317638239645-2.9264009675285i</v>
      </c>
      <c r="AG1146" t="str">
        <f t="shared" si="556"/>
        <v>1.21306415760292-0.156903793650307i</v>
      </c>
      <c r="AH1146" t="str">
        <f t="shared" si="557"/>
        <v>0.270115774845637+1.01137216666269i</v>
      </c>
      <c r="AI1146">
        <f t="shared" si="558"/>
        <v>0.39745639437995972</v>
      </c>
      <c r="AJ1146">
        <f t="shared" si="559"/>
        <v>75.046554608878026</v>
      </c>
      <c r="AK1146"/>
      <c r="AL1146"/>
      <c r="AM1146"/>
      <c r="AN1146"/>
    </row>
    <row r="1147" spans="1:40" x14ac:dyDescent="0.25">
      <c r="A1147"/>
      <c r="B1147">
        <f t="shared" si="560"/>
        <v>101300</v>
      </c>
      <c r="C1147" s="186" t="str">
        <f t="shared" si="528"/>
        <v>-7.44772797812597E-06+0.0241759359187328i</v>
      </c>
      <c r="D1147" s="158" t="str">
        <f t="shared" si="529"/>
        <v>-5.95706305625379+0.185348842043618i</v>
      </c>
      <c r="E1147" t="str">
        <f t="shared" si="530"/>
        <v>2870</v>
      </c>
      <c r="F1147" t="str">
        <f t="shared" si="531"/>
        <v>0.777000777000777</v>
      </c>
      <c r="G1147" t="str">
        <f t="shared" si="526"/>
        <v>0.777000777000777</v>
      </c>
      <c r="H1147" t="str">
        <f t="shared" si="532"/>
        <v>7.77695400476112+3.10984437851668i</v>
      </c>
      <c r="I1147" t="str">
        <f t="shared" si="533"/>
        <v>397.804169760807i</v>
      </c>
      <c r="J1147" t="str">
        <f t="shared" si="527"/>
        <v>-134.35914398131+86.0358128625242i</v>
      </c>
      <c r="K1147" t="str">
        <f t="shared" si="534"/>
        <v>1.34456973921266-2.09976791260696i</v>
      </c>
      <c r="L1147" t="str">
        <f t="shared" si="535"/>
        <v>0.0880297888573481-0.1160699066529i</v>
      </c>
      <c r="M1147" t="str">
        <f t="shared" si="536"/>
        <v>1.43259952807001-2.21583781925986i</v>
      </c>
      <c r="N1147" t="str">
        <f t="shared" si="537"/>
        <v>-0.449256354556882i</v>
      </c>
      <c r="O1147" t="str">
        <f t="shared" si="538"/>
        <v>0.90077031348276-0.434295800518691i</v>
      </c>
      <c r="P1147" t="str">
        <f t="shared" si="539"/>
        <v>0.09922968651724+0.434295800518691i</v>
      </c>
      <c r="Q1147" t="str">
        <f t="shared" si="540"/>
        <v>-0.09922968651724+0.014960554038191i</v>
      </c>
      <c r="R1147" t="str">
        <f t="shared" si="541"/>
        <v>-0.33258280716072-4.4268145853819i</v>
      </c>
      <c r="S1147" t="str">
        <f t="shared" si="542"/>
        <v>0.0463734851466681i</v>
      </c>
      <c r="T1147" t="str">
        <f t="shared" si="543"/>
        <v>0.205286820422261-0.0154230238679048i</v>
      </c>
      <c r="U1147" t="str">
        <f t="shared" si="544"/>
        <v>0.0000499999999999999-0.00238049213395398i</v>
      </c>
      <c r="V1147" t="str">
        <f t="shared" si="545"/>
        <v>3.33333333333333E-06-0.00261854134734938i</v>
      </c>
      <c r="W1147" t="str">
        <f t="shared" si="546"/>
        <v>0.000014473387066801-0.00124704552398464i</v>
      </c>
      <c r="X1147" t="str">
        <f t="shared" si="547"/>
        <v>0.0000438036223078726-0.00124567316647629i</v>
      </c>
      <c r="Y1147" t="str">
        <f t="shared" si="548"/>
        <v>0.009+0.0636486671617292i</v>
      </c>
      <c r="Z1147" t="str">
        <f t="shared" si="549"/>
        <v>-0.272320638150964-0.0492935497018476i</v>
      </c>
      <c r="AA1147" t="str">
        <f t="shared" si="550"/>
        <v>31.8449873101407-219.733049818977i</v>
      </c>
      <c r="AB1147" t="str">
        <f t="shared" si="551"/>
        <v>1.41809316393363-0.10654013087286i</v>
      </c>
      <c r="AC1147" t="str">
        <f t="shared" si="552"/>
        <v>2.79548394615365-3.29489380508699i</v>
      </c>
      <c r="AD1147" t="str">
        <f t="shared" si="553"/>
        <v>0.231122179971564+0.234300364713183i</v>
      </c>
      <c r="AE1147" t="str">
        <f t="shared" si="554"/>
        <v>-0.0513898428675482-0.0751976575033255i</v>
      </c>
      <c r="AF1147" t="str">
        <f t="shared" si="555"/>
        <v>-13.7340170610149-2.92449553647306i</v>
      </c>
      <c r="AG1147" t="str">
        <f t="shared" si="556"/>
        <v>1.21301389209349-0.156832479428573i</v>
      </c>
      <c r="AH1147" t="str">
        <f t="shared" si="557"/>
        <v>0.269940086511407+1.0102033111386i</v>
      </c>
      <c r="AI1147">
        <f t="shared" si="558"/>
        <v>0.38770482141768547</v>
      </c>
      <c r="AJ1147">
        <f t="shared" si="559"/>
        <v>75.039329080685192</v>
      </c>
      <c r="AK1147"/>
      <c r="AL1147"/>
      <c r="AM1147"/>
      <c r="AN1147"/>
    </row>
    <row r="1148" spans="1:40" x14ac:dyDescent="0.25">
      <c r="A1148"/>
      <c r="B1148">
        <f t="shared" si="560"/>
        <v>101400</v>
      </c>
      <c r="C1148" s="186" t="str">
        <f t="shared" si="528"/>
        <v>-7.43304542423375E-06+0.024152093777375i</v>
      </c>
      <c r="D1148" s="158" t="str">
        <f t="shared" si="529"/>
        <v>-5.95706294368754+0.185166052293208i</v>
      </c>
      <c r="E1148" t="str">
        <f t="shared" si="530"/>
        <v>2870</v>
      </c>
      <c r="F1148" t="str">
        <f t="shared" si="531"/>
        <v>0.777000777000777</v>
      </c>
      <c r="G1148" t="str">
        <f t="shared" si="526"/>
        <v>0.777000777000777</v>
      </c>
      <c r="H1148" t="str">
        <f t="shared" si="532"/>
        <v>7.77920211109429+3.10775762977644i</v>
      </c>
      <c r="I1148" t="str">
        <f t="shared" si="533"/>
        <v>398.196868842506i</v>
      </c>
      <c r="J1148" t="str">
        <f t="shared" si="527"/>
        <v>-134.626520003048+86.120744563277i</v>
      </c>
      <c r="K1148" t="str">
        <f t="shared" si="534"/>
        <v>1.34266082043164-2.098887494712i</v>
      </c>
      <c r="L1148" t="str">
        <f t="shared" si="535"/>
        <v>0.0879195374552476-0.116038973743011i</v>
      </c>
      <c r="M1148" t="str">
        <f t="shared" si="536"/>
        <v>1.43058035788689-2.21492646845501i</v>
      </c>
      <c r="N1148" t="str">
        <f t="shared" si="537"/>
        <v>-0.449699845528803i</v>
      </c>
      <c r="O1148" t="str">
        <f t="shared" si="538"/>
        <v>0.900577618638739-0.43469524129783i</v>
      </c>
      <c r="P1148" t="str">
        <f t="shared" si="539"/>
        <v>0.099422381361261+0.43469524129783i</v>
      </c>
      <c r="Q1148" t="str">
        <f t="shared" si="540"/>
        <v>-0.099422381361261+0.015004604230973i</v>
      </c>
      <c r="R1148" t="str">
        <f t="shared" si="541"/>
        <v>-0.332581318678059-4.42239952754269i</v>
      </c>
      <c r="S1148" t="str">
        <f t="shared" si="542"/>
        <v>0.0464192635130518i</v>
      </c>
      <c r="T1148" t="str">
        <f t="shared" si="543"/>
        <v>0.205284529029-0.0154381798712351i</v>
      </c>
      <c r="U1148" t="str">
        <f t="shared" si="544"/>
        <v>0.0000499999999999999-0.00237814450857533i</v>
      </c>
      <c r="V1148" t="str">
        <f t="shared" si="545"/>
        <v>3.33333333333333E-06-0.00261595895943286i</v>
      </c>
      <c r="W1148" t="str">
        <f t="shared" si="546"/>
        <v>0.000014473384515599-0.00124581593494483i</v>
      </c>
      <c r="X1148" t="str">
        <f t="shared" si="547"/>
        <v>0.0000437458331374186-0.00124444629017094i</v>
      </c>
      <c r="Y1148" t="str">
        <f t="shared" si="548"/>
        <v>0.009+0.063711499014801i</v>
      </c>
      <c r="Z1148" t="str">
        <f t="shared" si="549"/>
        <v>-0.271786876732918-0.0491525206321762i</v>
      </c>
      <c r="AA1148" t="str">
        <f t="shared" si="550"/>
        <v>31.7808534388201-219.517032436083i</v>
      </c>
      <c r="AB1148" t="str">
        <f t="shared" si="551"/>
        <v>1.41807733530365-0.106644826462528i</v>
      </c>
      <c r="AC1148" t="str">
        <f t="shared" si="552"/>
        <v>2.79246313299434-3.29350101828775i</v>
      </c>
      <c r="AD1148" t="str">
        <f t="shared" si="553"/>
        <v>0.231223581842389+0.23452065241244i</v>
      </c>
      <c r="AE1148" t="str">
        <f t="shared" si="554"/>
        <v>-0.0513162539295673-0.0751048575256971i</v>
      </c>
      <c r="AF1148" t="str">
        <f t="shared" si="555"/>
        <v>-13.7362650547818-2.92259157748323i</v>
      </c>
      <c r="AG1148" t="str">
        <f t="shared" si="556"/>
        <v>1.21296373275184-0.156761377877964i</v>
      </c>
      <c r="AH1148" t="str">
        <f t="shared" si="557"/>
        <v>0.269764702519516+1.00903706748942i</v>
      </c>
      <c r="AI1148">
        <f t="shared" si="558"/>
        <v>0.37796406392648796</v>
      </c>
      <c r="AJ1148">
        <f t="shared" si="559"/>
        <v>75.032108177935598</v>
      </c>
      <c r="AK1148"/>
      <c r="AL1148"/>
      <c r="AM1148"/>
      <c r="AN1148"/>
    </row>
    <row r="1149" spans="1:40" x14ac:dyDescent="0.25">
      <c r="A1149"/>
      <c r="B1149">
        <f t="shared" si="560"/>
        <v>101500</v>
      </c>
      <c r="C1149" s="186" t="str">
        <f t="shared" si="528"/>
        <v>-7.41840624566584E-06+0.0241282986155928i</v>
      </c>
      <c r="D1149" s="158" t="str">
        <f t="shared" si="529"/>
        <v>-5.95706283145385+0.184983622719545i</v>
      </c>
      <c r="E1149" t="str">
        <f t="shared" si="530"/>
        <v>2870</v>
      </c>
      <c r="F1149" t="str">
        <f t="shared" si="531"/>
        <v>0.777000777000777</v>
      </c>
      <c r="G1149" t="str">
        <f t="shared" si="526"/>
        <v>0.777000777000777</v>
      </c>
      <c r="H1149" t="str">
        <f t="shared" si="532"/>
        <v>7.78144498882042+3.10567271546557i</v>
      </c>
      <c r="I1149" t="str">
        <f t="shared" si="533"/>
        <v>398.589567924205i</v>
      </c>
      <c r="J1149" t="str">
        <f t="shared" si="527"/>
        <v>-134.894159839311+86.2056762640297i</v>
      </c>
      <c r="K1149" t="str">
        <f t="shared" si="534"/>
        <v>1.34075543835037-2.09800660750371i</v>
      </c>
      <c r="L1149" t="str">
        <f t="shared" si="535"/>
        <v>0.087809453497841-0.116007975041423i</v>
      </c>
      <c r="M1149" t="str">
        <f t="shared" si="536"/>
        <v>1.42856489184821-2.21401458254513i</v>
      </c>
      <c r="N1149" t="str">
        <f t="shared" si="537"/>
        <v>-0.450143336500725i</v>
      </c>
      <c r="O1149" t="str">
        <f t="shared" si="538"/>
        <v>0.900384746665293-0.435094596579267i</v>
      </c>
      <c r="P1149" t="str">
        <f t="shared" si="539"/>
        <v>0.099615253334707+0.435094596579267i</v>
      </c>
      <c r="Q1149" t="str">
        <f t="shared" si="540"/>
        <v>-0.099615253334707+0.015048739921458i</v>
      </c>
      <c r="R1149" t="str">
        <f t="shared" si="541"/>
        <v>-0.33257982870313-4.41799312044924i</v>
      </c>
      <c r="S1149" t="str">
        <f t="shared" si="542"/>
        <v>0.0464650418794353i</v>
      </c>
      <c r="T1149" t="str">
        <f t="shared" si="543"/>
        <v>0.205282235364731-0.0154533356689464i</v>
      </c>
      <c r="U1149" t="str">
        <f t="shared" si="544"/>
        <v>0.00005-0.00237580150905949i</v>
      </c>
      <c r="V1149" t="str">
        <f t="shared" si="545"/>
        <v>3.33333333333333E-06-0.00261338165996544i</v>
      </c>
      <c r="W1149" t="str">
        <f t="shared" si="546"/>
        <v>0.0000144733819618812-0.00124458876897595i</v>
      </c>
      <c r="X1149" t="str">
        <f t="shared" si="547"/>
        <v>0.0000436882145524939-0.00124322182758237i</v>
      </c>
      <c r="Y1149" t="str">
        <f t="shared" si="548"/>
        <v>0.009+0.0637743308678728i</v>
      </c>
      <c r="Z1149" t="str">
        <f t="shared" si="549"/>
        <v>-0.271254678855408-0.0490120484520285i</v>
      </c>
      <c r="AA1149" t="str">
        <f t="shared" si="550"/>
        <v>31.7169143219112-219.301437735723i</v>
      </c>
      <c r="AB1149" t="str">
        <f t="shared" si="551"/>
        <v>1.41806149098587-0.106749520631809i</v>
      </c>
      <c r="AC1149" t="str">
        <f t="shared" si="552"/>
        <v>2.78944786514581-3.29210743738463i</v>
      </c>
      <c r="AD1149" t="str">
        <f t="shared" si="553"/>
        <v>0.231325077836301+0.234740895052516i</v>
      </c>
      <c r="AE1149" t="str">
        <f t="shared" si="554"/>
        <v>-0.0512428775777017-0.0750122820247834i</v>
      </c>
      <c r="AF1149" t="str">
        <f t="shared" si="555"/>
        <v>-13.7385078202743-2.92068909274602i</v>
      </c>
      <c r="AG1149" t="str">
        <f t="shared" si="556"/>
        <v>1.21291367910576-0.15669048837731i</v>
      </c>
      <c r="AH1149" t="str">
        <f t="shared" si="557"/>
        <v>0.269589622519782+1.00787342702869i</v>
      </c>
      <c r="AI1149">
        <f t="shared" si="558"/>
        <v>0.36823409927791068</v>
      </c>
      <c r="AJ1149">
        <f t="shared" si="559"/>
        <v>75.024891865782479</v>
      </c>
      <c r="AK1149"/>
      <c r="AL1149"/>
      <c r="AM1149"/>
      <c r="AN1149"/>
    </row>
    <row r="1150" spans="1:40" x14ac:dyDescent="0.25">
      <c r="A1150"/>
      <c r="B1150">
        <f t="shared" si="560"/>
        <v>101600</v>
      </c>
      <c r="C1150" s="186" t="str">
        <f t="shared" si="528"/>
        <v>-7.40381027173739E-06+0.024104550294667i</v>
      </c>
      <c r="D1150" s="158" t="str">
        <f t="shared" si="529"/>
        <v>-5.95706271955138+0.184801552259114i</v>
      </c>
      <c r="E1150" t="str">
        <f t="shared" si="530"/>
        <v>2870</v>
      </c>
      <c r="F1150" t="str">
        <f t="shared" si="531"/>
        <v>0.777000777000777</v>
      </c>
      <c r="G1150" t="str">
        <f t="shared" si="526"/>
        <v>0.777000777000777</v>
      </c>
      <c r="H1150" t="str">
        <f t="shared" si="532"/>
        <v>7.78368265290175+3.10358963667805i</v>
      </c>
      <c r="I1150" t="str">
        <f t="shared" si="533"/>
        <v>398.982267005904i</v>
      </c>
      <c r="J1150" t="str">
        <f t="shared" si="527"/>
        <v>-135.162063490099+86.2906079647824i</v>
      </c>
      <c r="K1150" t="str">
        <f t="shared" si="534"/>
        <v>1.3388535859208-2.09712525676062i</v>
      </c>
      <c r="L1150" t="str">
        <f t="shared" si="535"/>
        <v>0.0876995367640331-0.115976910909595i</v>
      </c>
      <c r="M1150" t="str">
        <f t="shared" si="536"/>
        <v>1.42655312268483-2.21310216767022i</v>
      </c>
      <c r="N1150" t="str">
        <f t="shared" si="537"/>
        <v>-0.450586827472647i</v>
      </c>
      <c r="O1150" t="str">
        <f t="shared" si="538"/>
        <v>0.90019169760036-0.435493866284455i</v>
      </c>
      <c r="P1150" t="str">
        <f t="shared" si="539"/>
        <v>0.09980830239964+0.435493866284455i</v>
      </c>
      <c r="Q1150" t="str">
        <f t="shared" si="540"/>
        <v>-0.09980830239964+0.015092961188192i</v>
      </c>
      <c r="R1150" t="str">
        <f t="shared" si="541"/>
        <v>-0.332578337235862-4.41359533855751i</v>
      </c>
      <c r="S1150" t="str">
        <f t="shared" si="542"/>
        <v>0.046510820245819i</v>
      </c>
      <c r="T1150" t="str">
        <f t="shared" si="543"/>
        <v>0.205279939429433-0.0154684912608305i</v>
      </c>
      <c r="U1150" t="str">
        <f t="shared" si="544"/>
        <v>0.00005-0.00237346312174743i</v>
      </c>
      <c r="V1150" t="str">
        <f t="shared" si="545"/>
        <v>3.33333333333333E-06-0.00261080943392216i</v>
      </c>
      <c r="W1150" t="str">
        <f t="shared" si="546"/>
        <v>0.000014473379405647-0.00124336401892324i</v>
      </c>
      <c r="X1150" t="str">
        <f t="shared" si="547"/>
        <v>0.000043630765882438-0.00124199977159919i</v>
      </c>
      <c r="Y1150" t="str">
        <f t="shared" si="548"/>
        <v>0.009+0.0638371627209446i</v>
      </c>
      <c r="Z1150" t="str">
        <f t="shared" si="549"/>
        <v>-0.270724038439081-0.0488721303900326i</v>
      </c>
      <c r="AA1150" t="str">
        <f t="shared" si="550"/>
        <v>31.653169167298-219.086264486262i</v>
      </c>
      <c r="AB1150" t="str">
        <f t="shared" si="551"/>
        <v>1.41804563098012-0.106854213379264i</v>
      </c>
      <c r="AC1150" t="str">
        <f t="shared" si="552"/>
        <v>2.78643813172992-3.29071307154561i</v>
      </c>
      <c r="AD1150" t="str">
        <f t="shared" si="553"/>
        <v>0.231426667937597+0.234961092604905i</v>
      </c>
      <c r="AE1150" t="str">
        <f t="shared" si="554"/>
        <v>-0.0511697129921951-0.0749199301572359i</v>
      </c>
      <c r="AF1150" t="str">
        <f t="shared" si="555"/>
        <v>-13.7407453724531-2.91878808441894i</v>
      </c>
      <c r="AG1150" t="str">
        <f t="shared" si="556"/>
        <v>1.21286373068547-0.15661981030776i</v>
      </c>
      <c r="AH1150" t="str">
        <f t="shared" si="557"/>
        <v>0.269414846159725+1.0067123811072i</v>
      </c>
      <c r="AI1150">
        <f t="shared" si="558"/>
        <v>0.35851490490728394</v>
      </c>
      <c r="AJ1150">
        <f t="shared" si="559"/>
        <v>75.017680109568545</v>
      </c>
      <c r="AK1150"/>
      <c r="AL1150"/>
      <c r="AM1150"/>
      <c r="AN1150"/>
    </row>
    <row r="1151" spans="1:40" x14ac:dyDescent="0.25">
      <c r="A1151"/>
      <c r="B1151">
        <f t="shared" si="560"/>
        <v>101700</v>
      </c>
      <c r="C1151" s="186" t="str">
        <f t="shared" si="528"/>
        <v>-7.38925733260223E-06+0.0240808486764239i</v>
      </c>
      <c r="D1151" s="158" t="str">
        <f t="shared" si="529"/>
        <v>-5.95706260797885+0.184619839852583i</v>
      </c>
      <c r="E1151" t="str">
        <f t="shared" si="530"/>
        <v>2870</v>
      </c>
      <c r="F1151" t="str">
        <f t="shared" si="531"/>
        <v>0.777000777000777</v>
      </c>
      <c r="G1151" t="str">
        <f t="shared" si="526"/>
        <v>0.777000777000777</v>
      </c>
      <c r="H1151" t="str">
        <f t="shared" si="532"/>
        <v>7.78591511825264+3.10150839448275i</v>
      </c>
      <c r="I1151" t="str">
        <f t="shared" si="533"/>
        <v>399.374966087603i</v>
      </c>
      <c r="J1151" t="str">
        <f t="shared" si="527"/>
        <v>-135.430230955413+86.3755396655352i</v>
      </c>
      <c r="K1151" t="str">
        <f t="shared" si="534"/>
        <v>1.33695525610524-2.09624344823206i</v>
      </c>
      <c r="L1151" t="str">
        <f t="shared" si="535"/>
        <v>0.0875897870325958-0.115945781707657i</v>
      </c>
      <c r="M1151" t="str">
        <f t="shared" si="536"/>
        <v>1.42454504313784-2.21218922993972i</v>
      </c>
      <c r="N1151" t="str">
        <f t="shared" si="537"/>
        <v>-0.451030318444569i</v>
      </c>
      <c r="O1151" t="str">
        <f t="shared" si="538"/>
        <v>0.899998471481907-0.435893050334863i</v>
      </c>
      <c r="P1151" t="str">
        <f t="shared" si="539"/>
        <v>0.100001528518093+0.435893050334863i</v>
      </c>
      <c r="Q1151" t="str">
        <f t="shared" si="540"/>
        <v>-0.100001528518093+0.015137268109706i</v>
      </c>
      <c r="R1151" t="str">
        <f t="shared" si="541"/>
        <v>-0.33257684427618-4.40920615642366i</v>
      </c>
      <c r="S1151" t="str">
        <f t="shared" si="542"/>
        <v>0.0465565986122027i</v>
      </c>
      <c r="T1151" t="str">
        <f t="shared" si="543"/>
        <v>0.205277641223069-0.0154836466466792i</v>
      </c>
      <c r="U1151" t="str">
        <f t="shared" si="544"/>
        <v>0.00005-0.00237112933303381i</v>
      </c>
      <c r="V1151" t="str">
        <f t="shared" si="545"/>
        <v>3.33333333333333E-06-0.00260824226633719i</v>
      </c>
      <c r="W1151" t="str">
        <f t="shared" si="546"/>
        <v>0.000014473376846897-0.00124214167766012i</v>
      </c>
      <c r="X1151" t="str">
        <f t="shared" si="547"/>
        <v>0.0000435734864598852-0.00124078011513792i</v>
      </c>
      <c r="Y1151" t="str">
        <f t="shared" si="548"/>
        <v>0.009+0.0638999945740164i</v>
      </c>
      <c r="Z1151" t="str">
        <f t="shared" si="549"/>
        <v>-0.270194949433973-0.048732763691425i</v>
      </c>
      <c r="AA1151" t="str">
        <f t="shared" si="550"/>
        <v>31.589617186907-218.871511460799i</v>
      </c>
      <c r="AB1151" t="str">
        <f t="shared" si="551"/>
        <v>1.41802975528617-0.106958904703454i</v>
      </c>
      <c r="AC1151" t="str">
        <f t="shared" si="552"/>
        <v>2.78343392188375-3.28931792989288i</v>
      </c>
      <c r="AD1151" t="str">
        <f t="shared" si="553"/>
        <v>0.231528352130564+0.235181245041067i</v>
      </c>
      <c r="AE1151" t="str">
        <f t="shared" si="554"/>
        <v>-0.0510967593572077-0.074827801083934i</v>
      </c>
      <c r="AF1151" t="str">
        <f t="shared" si="555"/>
        <v>-13.7429777262315-2.91688855463017i</v>
      </c>
      <c r="AG1151" t="str">
        <f t="shared" si="556"/>
        <v>1.21281388702355-0.156549343052775i</v>
      </c>
      <c r="AH1151" t="str">
        <f t="shared" si="557"/>
        <v>0.269240373084651+1.00555392111298i</v>
      </c>
      <c r="AI1151">
        <f t="shared" si="558"/>
        <v>0.34880645831509627</v>
      </c>
      <c r="AJ1151">
        <f t="shared" si="559"/>
        <v>75.010472874824899</v>
      </c>
      <c r="AK1151"/>
      <c r="AL1151"/>
      <c r="AM1151"/>
      <c r="AN1151"/>
    </row>
    <row r="1152" spans="1:40" x14ac:dyDescent="0.25">
      <c r="A1152"/>
      <c r="B1152">
        <f t="shared" si="560"/>
        <v>101800</v>
      </c>
      <c r="C1152" s="186" t="str">
        <f t="shared" si="528"/>
        <v>-0.000007374747259248+0.0240571936232331i</v>
      </c>
      <c r="D1152" s="158" t="str">
        <f t="shared" si="529"/>
        <v>-5.95706249673494+0.184438484444787i</v>
      </c>
      <c r="E1152" t="str">
        <f t="shared" si="530"/>
        <v>2870</v>
      </c>
      <c r="F1152" t="str">
        <f t="shared" si="531"/>
        <v>0.777000777000777</v>
      </c>
      <c r="G1152" t="str">
        <f t="shared" si="526"/>
        <v>0.777000777000777</v>
      </c>
      <c r="H1152" t="str">
        <f t="shared" si="532"/>
        <v>7.78814239973965+3.09942898992354i</v>
      </c>
      <c r="I1152" t="str">
        <f t="shared" si="533"/>
        <v>399.767665169301i</v>
      </c>
      <c r="J1152" t="str">
        <f t="shared" si="527"/>
        <v>-135.698662235253+86.4604713662879i</v>
      </c>
      <c r="K1152" t="str">
        <f t="shared" si="534"/>
        <v>1.33506044187638-2.09536118763827i</v>
      </c>
      <c r="L1152" t="str">
        <f t="shared" si="535"/>
        <v>0.0874802040821754-0.115914587794424i</v>
      </c>
      <c r="M1152" t="str">
        <f t="shared" si="536"/>
        <v>1.42254064595856-2.21127577543269i</v>
      </c>
      <c r="N1152" t="str">
        <f t="shared" si="537"/>
        <v>-0.451473809416491i</v>
      </c>
      <c r="O1152" t="str">
        <f t="shared" si="538"/>
        <v>0.899805068347939-0.436292148651979i</v>
      </c>
      <c r="P1152" t="str">
        <f t="shared" si="539"/>
        <v>0.100194931652061+0.436292148651979i</v>
      </c>
      <c r="Q1152" t="str">
        <f t="shared" si="540"/>
        <v>-0.100194931652061+0.015181660764512i</v>
      </c>
      <c r="R1152" t="str">
        <f t="shared" si="541"/>
        <v>-0.332575349824059-4.40482554870397i</v>
      </c>
      <c r="S1152" t="str">
        <f t="shared" si="542"/>
        <v>0.0466023769785864i</v>
      </c>
      <c r="T1152" t="str">
        <f t="shared" si="543"/>
        <v>0.205275340745611-0.015498801826286i</v>
      </c>
      <c r="U1152" t="str">
        <f t="shared" si="544"/>
        <v>0.00005-0.00236880012936678i</v>
      </c>
      <c r="V1152" t="str">
        <f t="shared" si="545"/>
        <v>3.33333333333333E-06-0.00260568014230346i</v>
      </c>
      <c r="W1152" t="str">
        <f t="shared" si="546"/>
        <v>0.0000144733742856308-0.00124092173808799i</v>
      </c>
      <c r="X1152" t="str">
        <f t="shared" si="547"/>
        <v>0.0000435163756207409-0.00123956285114286i</v>
      </c>
      <c r="Y1152" t="str">
        <f t="shared" si="548"/>
        <v>0.009+0.0639628264270882i</v>
      </c>
      <c r="Z1152" t="str">
        <f t="shared" si="549"/>
        <v>-0.269667405819346-0.0485939456179334i</v>
      </c>
      <c r="AA1152" t="str">
        <f t="shared" si="550"/>
        <v>31.5262575966821-218.657177437146i</v>
      </c>
      <c r="AB1152" t="str">
        <f t="shared" si="551"/>
        <v>1.41801386390381-0.107063594602953i</v>
      </c>
      <c r="AC1152" t="str">
        <f t="shared" si="552"/>
        <v>2.78043522475966-3.28792202150333i</v>
      </c>
      <c r="AD1152" t="str">
        <f t="shared" si="553"/>
        <v>0.231630130399468+0.235401352332429i</v>
      </c>
      <c r="AE1152" t="str">
        <f t="shared" si="554"/>
        <v>-0.0510240158607912-0.0747358939699584i</v>
      </c>
      <c r="AF1152" t="str">
        <f t="shared" si="555"/>
        <v>-13.7452048964746-2.91499050547875i</v>
      </c>
      <c r="AG1152" t="str">
        <f t="shared" si="556"/>
        <v>1.21276414765496-0.156479085998109i</v>
      </c>
      <c r="AH1152" t="str">
        <f t="shared" si="557"/>
        <v>0.269066202937638+1.00439803847096i</v>
      </c>
      <c r="AI1152">
        <f t="shared" si="558"/>
        <v>0.33910873706547107</v>
      </c>
      <c r="AJ1152">
        <f t="shared" si="559"/>
        <v>75.003270127270412</v>
      </c>
      <c r="AK1152"/>
      <c r="AL1152"/>
      <c r="AM1152"/>
      <c r="AN1152"/>
    </row>
    <row r="1153" spans="1:40" x14ac:dyDescent="0.25">
      <c r="A1153"/>
      <c r="B1153">
        <f t="shared" si="560"/>
        <v>101900</v>
      </c>
      <c r="C1153" s="186" t="str">
        <f t="shared" si="528"/>
        <v>-7.36027988349123E-06+0.024033584998004i</v>
      </c>
      <c r="D1153" s="158" t="str">
        <f t="shared" si="529"/>
        <v>-5.9570623858184+0.184257484984697i</v>
      </c>
      <c r="E1153" t="str">
        <f t="shared" si="530"/>
        <v>2870</v>
      </c>
      <c r="F1153" t="str">
        <f t="shared" si="531"/>
        <v>0.777000777000777</v>
      </c>
      <c r="G1153" t="str">
        <f t="shared" si="526"/>
        <v>0.777000777000777</v>
      </c>
      <c r="H1153" t="str">
        <f t="shared" si="532"/>
        <v>7.79036451218181+3.09735142401959i</v>
      </c>
      <c r="I1153" t="str">
        <f t="shared" si="533"/>
        <v>400.160364251i</v>
      </c>
      <c r="J1153" t="str">
        <f t="shared" si="527"/>
        <v>-135.967357329619+86.5454030670407i</v>
      </c>
      <c r="K1153" t="str">
        <f t="shared" si="534"/>
        <v>1.33316913621731-2.09447848067058i</v>
      </c>
      <c r="L1153" t="str">
        <f t="shared" si="535"/>
        <v>0.0873707876912952-0.115883329527392i</v>
      </c>
      <c r="M1153" t="str">
        <f t="shared" si="536"/>
        <v>1.42053992390861-2.21036181019797i</v>
      </c>
      <c r="N1153" t="str">
        <f t="shared" si="537"/>
        <v>-0.451917300388413i</v>
      </c>
      <c r="O1153" t="str">
        <f t="shared" si="538"/>
        <v>0.899611488236497-0.436691161157305i</v>
      </c>
      <c r="P1153" t="str">
        <f t="shared" si="539"/>
        <v>0.100388511763503+0.436691161157305i</v>
      </c>
      <c r="Q1153" t="str">
        <f t="shared" si="540"/>
        <v>-0.100388511763503+0.015226139231108i</v>
      </c>
      <c r="R1153" t="str">
        <f t="shared" si="541"/>
        <v>-0.332573853879336-4.40045349015425i</v>
      </c>
      <c r="S1153" t="str">
        <f t="shared" si="542"/>
        <v>0.0466481553449701i</v>
      </c>
      <c r="T1153" t="str">
        <f t="shared" si="543"/>
        <v>0.205273037997031-0.0155139567994387i</v>
      </c>
      <c r="U1153" t="str">
        <f t="shared" si="544"/>
        <v>0.00005-0.00236647549724768i</v>
      </c>
      <c r="V1153" t="str">
        <f t="shared" si="545"/>
        <v>3.33333333333333E-06-0.00260312304697245i</v>
      </c>
      <c r="W1153" t="str">
        <f t="shared" si="546"/>
        <v>0.0000144733717218485-0.00123970419313612i</v>
      </c>
      <c r="X1153" t="str">
        <f t="shared" si="547"/>
        <v>0.0000434594327041639-0.00123834797258589i</v>
      </c>
      <c r="Y1153" t="str">
        <f t="shared" si="548"/>
        <v>0.009+0.06402565828016i</v>
      </c>
      <c r="Z1153" t="str">
        <f t="shared" si="549"/>
        <v>-0.269141401603497-0.0484556734476592i</v>
      </c>
      <c r="AA1153" t="str">
        <f t="shared" si="550"/>
        <v>31.4630896165599-218.443261197806i</v>
      </c>
      <c r="AB1153" t="str">
        <f t="shared" si="551"/>
        <v>1.41799795683285-0.107168283076296i</v>
      </c>
      <c r="AC1153" t="str">
        <f t="shared" si="552"/>
        <v>2.77744202952557-3.2865253554087i</v>
      </c>
      <c r="AD1153" t="str">
        <f t="shared" si="553"/>
        <v>0.231732002728556+0.235621414450377i</v>
      </c>
      <c r="AE1153" t="str">
        <f t="shared" si="554"/>
        <v>-0.0509514816948659-0.07464420798456i</v>
      </c>
      <c r="AF1153" t="str">
        <f t="shared" si="555"/>
        <v>-13.7474268980002-2.91309393903489i</v>
      </c>
      <c r="AG1153" t="str">
        <f t="shared" si="556"/>
        <v>1.21271451211702-0.1564090385318i</v>
      </c>
      <c r="AH1153" t="str">
        <f t="shared" si="557"/>
        <v>0.268892335359581+1.00324472464281i</v>
      </c>
      <c r="AI1153">
        <f t="shared" si="558"/>
        <v>0.3294217187862381</v>
      </c>
      <c r="AJ1153">
        <f t="shared" si="559"/>
        <v>74.996071832810642</v>
      </c>
      <c r="AK1153"/>
      <c r="AL1153"/>
      <c r="AM1153"/>
      <c r="AN1153"/>
    </row>
    <row r="1154" spans="1:40" x14ac:dyDescent="0.25">
      <c r="A1154"/>
      <c r="B1154">
        <f t="shared" si="560"/>
        <v>102000</v>
      </c>
      <c r="C1154" s="186" t="str">
        <f t="shared" si="528"/>
        <v>-7.34585503797254E-06+0.024010022664184i</v>
      </c>
      <c r="D1154" s="158" t="str">
        <f t="shared" si="529"/>
        <v>-5.95706227522792+0.184076840425411i</v>
      </c>
      <c r="E1154" t="str">
        <f t="shared" si="530"/>
        <v>2870</v>
      </c>
      <c r="F1154" t="str">
        <f t="shared" si="531"/>
        <v>0.777000777000777</v>
      </c>
      <c r="G1154" t="str">
        <f t="shared" si="526"/>
        <v>0.777000777000777</v>
      </c>
      <c r="H1154" t="str">
        <f t="shared" si="532"/>
        <v>7.79258147035057+3.09527569776547i</v>
      </c>
      <c r="I1154" t="str">
        <f t="shared" si="533"/>
        <v>400.553063332699i</v>
      </c>
      <c r="J1154" t="str">
        <f t="shared" si="527"/>
        <v>-136.23631623851+86.6303347677934i</v>
      </c>
      <c r="K1154" t="str">
        <f t="shared" si="534"/>
        <v>1.33128133212158-2.09359533299146i</v>
      </c>
      <c r="L1154" t="str">
        <f t="shared" si="535"/>
        <v>0.087261537638358-0.115852007262748i</v>
      </c>
      <c r="M1154" t="str">
        <f t="shared" si="536"/>
        <v>1.41854286975994-2.20944734025421i</v>
      </c>
      <c r="N1154" t="str">
        <f t="shared" si="537"/>
        <v>-0.452360791360335i</v>
      </c>
      <c r="O1154" t="str">
        <f t="shared" si="538"/>
        <v>0.899417731185654-0.437090087772362i</v>
      </c>
      <c r="P1154" t="str">
        <f t="shared" si="539"/>
        <v>0.100582268814346+0.437090087772362i</v>
      </c>
      <c r="Q1154" t="str">
        <f t="shared" si="540"/>
        <v>-0.100582268814346+0.015270703587973i</v>
      </c>
      <c r="R1154" t="str">
        <f t="shared" si="541"/>
        <v>-0.332572356441976-4.39608995562919i</v>
      </c>
      <c r="S1154" t="str">
        <f t="shared" si="542"/>
        <v>0.0466939337113538i</v>
      </c>
      <c r="T1154" t="str">
        <f t="shared" si="543"/>
        <v>0.205270732977298-0.0155291115659304i</v>
      </c>
      <c r="U1154" t="str">
        <f t="shared" si="544"/>
        <v>0.00005-0.00236415542323077i</v>
      </c>
      <c r="V1154" t="str">
        <f t="shared" si="545"/>
        <v>3.33333333333333E-06-0.00260057096555384i</v>
      </c>
      <c r="W1154" t="str">
        <f t="shared" si="546"/>
        <v>0.0000144733691555502-0.00123848903576151i</v>
      </c>
      <c r="X1154" t="str">
        <f t="shared" si="547"/>
        <v>0.000043402657052548-0.00123713547246639i</v>
      </c>
      <c r="Y1154" t="str">
        <f t="shared" si="548"/>
        <v>0.009+0.0640884901332318i</v>
      </c>
      <c r="Z1154" t="str">
        <f t="shared" si="549"/>
        <v>-0.268616930823613-0.0483179444749658i</v>
      </c>
      <c r="AA1154" t="str">
        <f t="shared" si="550"/>
        <v>31.4001124704453-218.229761529948i</v>
      </c>
      <c r="AB1154" t="str">
        <f t="shared" si="551"/>
        <v>1.41798203407308-0.107272970122054i</v>
      </c>
      <c r="AC1154" t="str">
        <f t="shared" si="552"/>
        <v>2.77445432536472-3.28512794059563i</v>
      </c>
      <c r="AD1154" t="str">
        <f t="shared" si="553"/>
        <v>0.231833969102068+0.235841431366263i</v>
      </c>
      <c r="AE1154" t="str">
        <f t="shared" si="554"/>
        <v>-0.0508791560552024-0.0745527423011382i</v>
      </c>
      <c r="AF1154" t="str">
        <f t="shared" si="555"/>
        <v>-13.7496437455785-2.91119885734006i</v>
      </c>
      <c r="AG1154" t="str">
        <f t="shared" si="556"/>
        <v>1.21266497994938-0.156339200044171i</v>
      </c>
      <c r="AH1154" t="str">
        <f t="shared" si="557"/>
        <v>0.268718769989249+1.0020939711268i</v>
      </c>
      <c r="AI1154">
        <f t="shared" si="558"/>
        <v>0.31974538116915707</v>
      </c>
      <c r="AJ1154">
        <f t="shared" si="559"/>
        <v>74.988877957536218</v>
      </c>
      <c r="AK1154"/>
      <c r="AL1154"/>
      <c r="AM1154"/>
      <c r="AN1154"/>
    </row>
    <row r="1155" spans="1:40" x14ac:dyDescent="0.25">
      <c r="A1155"/>
      <c r="B1155">
        <f t="shared" si="560"/>
        <v>102100</v>
      </c>
      <c r="C1155" s="186" t="str">
        <f t="shared" si="528"/>
        <v>-7.33147255615167E-06+0.0239865064857551i</v>
      </c>
      <c r="D1155" s="158" t="str">
        <f t="shared" si="529"/>
        <v>-5.95706216496222+0.183896549724123i</v>
      </c>
      <c r="E1155" t="str">
        <f t="shared" si="530"/>
        <v>2870</v>
      </c>
      <c r="F1155" t="str">
        <f t="shared" si="531"/>
        <v>0.777000777000777</v>
      </c>
      <c r="G1155" t="str">
        <f t="shared" si="526"/>
        <v>0.777000777000777</v>
      </c>
      <c r="H1155" t="str">
        <f t="shared" si="532"/>
        <v>7.79479328897013+3.09320181213138i</v>
      </c>
      <c r="I1155" t="str">
        <f t="shared" si="533"/>
        <v>400.945762414397i</v>
      </c>
      <c r="J1155" t="str">
        <f t="shared" si="527"/>
        <v>-136.505538961927+86.7152664685462i</v>
      </c>
      <c r="K1155" t="str">
        <f t="shared" si="534"/>
        <v>1.32939702259314-2.09271175023467i</v>
      </c>
      <c r="L1155" t="str">
        <f t="shared" si="535"/>
        <v>0.087152453701653-0.11582062135537i</v>
      </c>
      <c r="M1155" t="str">
        <f t="shared" si="536"/>
        <v>1.41654947629479-2.20853237159004i</v>
      </c>
      <c r="N1155" t="str">
        <f t="shared" si="537"/>
        <v>-0.452804282332257i</v>
      </c>
      <c r="O1155" t="str">
        <f t="shared" si="538"/>
        <v>0.899223797233519-0.437488928418688i</v>
      </c>
      <c r="P1155" t="str">
        <f t="shared" si="539"/>
        <v>0.100776202766481+0.437488928418688i</v>
      </c>
      <c r="Q1155" t="str">
        <f t="shared" si="540"/>
        <v>-0.100776202766481+0.015315353913569i</v>
      </c>
      <c r="R1155" t="str">
        <f t="shared" si="541"/>
        <v>-0.332570857511933-4.39173492008203i</v>
      </c>
      <c r="S1155" t="str">
        <f t="shared" si="542"/>
        <v>0.0467397120777375i</v>
      </c>
      <c r="T1155" t="str">
        <f t="shared" si="543"/>
        <v>0.20526842568638-0.015544266125554i</v>
      </c>
      <c r="U1155" t="str">
        <f t="shared" si="544"/>
        <v>0.00005-0.002361839893923i</v>
      </c>
      <c r="V1155" t="str">
        <f t="shared" si="545"/>
        <v>3.33333333333333E-06-0.0025980238833153i</v>
      </c>
      <c r="W1155" t="str">
        <f t="shared" si="546"/>
        <v>0.0000144733665867358-0.00123727625894874i</v>
      </c>
      <c r="X1155" t="str">
        <f t="shared" si="547"/>
        <v>0.0000433460480115011-0.0012359253438111i</v>
      </c>
      <c r="Y1155" t="str">
        <f t="shared" si="548"/>
        <v>0.009+0.0641513219863036i</v>
      </c>
      <c r="Z1155" t="str">
        <f t="shared" si="549"/>
        <v>-0.2680939875456-0.0481807560103633i</v>
      </c>
      <c r="AA1155" t="str">
        <f t="shared" si="550"/>
        <v>31.3373253861872-218.016677225388i</v>
      </c>
      <c r="AB1155" t="str">
        <f t="shared" si="551"/>
        <v>1.41796609562427-0.107377655738794i</v>
      </c>
      <c r="AC1155" t="str">
        <f t="shared" si="552"/>
        <v>2.77147210147575-3.28372978600589i</v>
      </c>
      <c r="AD1155" t="str">
        <f t="shared" si="553"/>
        <v>0.231936029504231+0.236061403051404i</v>
      </c>
      <c r="AE1155" t="str">
        <f t="shared" si="554"/>
        <v>-0.0508070381413994-0.0744614960972157i</v>
      </c>
      <c r="AF1155" t="str">
        <f t="shared" si="555"/>
        <v>-13.7518554539324-2.90930526240726i</v>
      </c>
      <c r="AG1155" t="str">
        <f t="shared" si="556"/>
        <v>1.21261555069402-0.156269569927809i</v>
      </c>
      <c r="AH1155" t="str">
        <f t="shared" si="557"/>
        <v>0.268545506463313+1.00094576945756i</v>
      </c>
      <c r="AI1155">
        <f t="shared" si="558"/>
        <v>0.31007970196927764</v>
      </c>
      <c r="AJ1155">
        <f t="shared" si="559"/>
        <v>74.981688467721284</v>
      </c>
      <c r="AK1155"/>
      <c r="AL1155"/>
      <c r="AM1155"/>
      <c r="AN1155"/>
    </row>
    <row r="1156" spans="1:40" x14ac:dyDescent="0.25">
      <c r="A1156"/>
      <c r="B1156">
        <f t="shared" si="560"/>
        <v>102200</v>
      </c>
      <c r="C1156" s="186" t="str">
        <f t="shared" si="528"/>
        <v>-7.31713227230273E-06+0.023963036327232i</v>
      </c>
      <c r="D1156" s="158" t="str">
        <f t="shared" si="529"/>
        <v>-5.95706205502005+0.183716611842112i</v>
      </c>
      <c r="E1156" t="str">
        <f t="shared" si="530"/>
        <v>2870</v>
      </c>
      <c r="F1156" t="str">
        <f t="shared" si="531"/>
        <v>0.777000777000777</v>
      </c>
      <c r="G1156" t="str">
        <f t="shared" si="526"/>
        <v>0.777000777000777</v>
      </c>
      <c r="H1156" t="str">
        <f t="shared" si="532"/>
        <v>7.79699998271754+3.09112976806334i</v>
      </c>
      <c r="I1156" t="str">
        <f t="shared" si="533"/>
        <v>401.338461496096i</v>
      </c>
      <c r="J1156" t="str">
        <f t="shared" si="527"/>
        <v>-136.775025499869+86.8001981692989i</v>
      </c>
      <c r="K1156" t="str">
        <f t="shared" si="534"/>
        <v>1.32751620064646-2.09182773800545i</v>
      </c>
      <c r="L1156" t="str">
        <f t="shared" si="535"/>
        <v>0.087043535659354-0.115789172158831i</v>
      </c>
      <c r="M1156" t="str">
        <f t="shared" si="536"/>
        <v>1.41455973630581-2.20761691016428i</v>
      </c>
      <c r="N1156" t="str">
        <f t="shared" si="537"/>
        <v>-0.453247773304179i</v>
      </c>
      <c r="O1156" t="str">
        <f t="shared" si="538"/>
        <v>0.899029686418235-0.437887683017837i</v>
      </c>
      <c r="P1156" t="str">
        <f t="shared" si="539"/>
        <v>0.100970313581765+0.437887683017837i</v>
      </c>
      <c r="Q1156" t="str">
        <f t="shared" si="540"/>
        <v>-0.100970313581765+0.015360090286342i</v>
      </c>
      <c r="R1156" t="str">
        <f t="shared" si="541"/>
        <v>-0.33256935708913-4.38738835856404i</v>
      </c>
      <c r="S1156" t="str">
        <f t="shared" si="542"/>
        <v>0.0467854904441212i</v>
      </c>
      <c r="T1156" t="str">
        <f t="shared" si="543"/>
        <v>0.205266116124247-0.015559420478101i</v>
      </c>
      <c r="U1156" t="str">
        <f t="shared" si="544"/>
        <v>0.0000500000000000001-0.00235952889598374i</v>
      </c>
      <c r="V1156" t="str">
        <f t="shared" si="545"/>
        <v>3.33333333333333E-06-0.00259548178558212i</v>
      </c>
      <c r="W1156" t="str">
        <f t="shared" si="546"/>
        <v>0.0000144733640154054-0.00123606585570988i</v>
      </c>
      <c r="X1156" t="str">
        <f t="shared" si="547"/>
        <v>0.0000432896049298296-0.00123471757967398i</v>
      </c>
      <c r="Y1156" t="str">
        <f t="shared" si="548"/>
        <v>0.009+0.0642141538393754i</v>
      </c>
      <c r="Z1156" t="str">
        <f t="shared" si="549"/>
        <v>-0.267572565863912-0.0480441053803977i</v>
      </c>
      <c r="AA1156" t="str">
        <f t="shared" si="550"/>
        <v>31.2747275955546-217.804007080567i</v>
      </c>
      <c r="AB1156" t="str">
        <f t="shared" si="551"/>
        <v>1.41795014148622-0.107482339925078i</v>
      </c>
      <c r="AC1156" t="str">
        <f t="shared" si="552"/>
        <v>2.76849534707291-3.28233090053676i</v>
      </c>
      <c r="AD1156" t="str">
        <f t="shared" si="553"/>
        <v>0.232038183919248+0.236281329477082i</v>
      </c>
      <c r="AE1156" t="str">
        <f t="shared" si="554"/>
        <v>-0.0507351271568582-0.0743704685544118i</v>
      </c>
      <c r="AF1156" t="str">
        <f t="shared" si="555"/>
        <v>-13.7540620377376-2.90741315622123i</v>
      </c>
      <c r="AG1156" t="str">
        <f t="shared" si="556"/>
        <v>1.21256622389523-0.156200147577555i</v>
      </c>
      <c r="AH1156" t="str">
        <f t="shared" si="557"/>
        <v>0.268372544416341+0.999800111205922i</v>
      </c>
      <c r="AI1156">
        <f t="shared" si="558"/>
        <v>0.30042465900488091</v>
      </c>
      <c r="AJ1156">
        <f t="shared" si="559"/>
        <v>74.97450332982514</v>
      </c>
      <c r="AK1156"/>
      <c r="AL1156"/>
      <c r="AM1156"/>
      <c r="AN1156"/>
    </row>
    <row r="1157" spans="1:40" x14ac:dyDescent="0.25">
      <c r="A1157"/>
      <c r="B1157">
        <f t="shared" si="560"/>
        <v>102300</v>
      </c>
      <c r="C1157" s="186" t="str">
        <f t="shared" si="528"/>
        <v>-7.30283402150949E-06+0.023939612053659i</v>
      </c>
      <c r="D1157" s="158" t="str">
        <f t="shared" si="529"/>
        <v>-5.95706194540012+0.183537025744719i</v>
      </c>
      <c r="E1157" t="str">
        <f t="shared" si="530"/>
        <v>2870</v>
      </c>
      <c r="F1157" t="str">
        <f t="shared" si="531"/>
        <v>0.777000777000777</v>
      </c>
      <c r="G1157" t="str">
        <f t="shared" ref="G1157:G1220" si="561">IF($C$11=$C$7,$C$24,F1157)</f>
        <v>0.777000777000777</v>
      </c>
      <c r="H1157" t="str">
        <f t="shared" si="532"/>
        <v>7.7992015662228+3.0890595664833i</v>
      </c>
      <c r="I1157" t="str">
        <f t="shared" si="533"/>
        <v>401.731160577795i</v>
      </c>
      <c r="J1157" t="str">
        <f t="shared" ref="J1157:J1220" si="562">IMSUM(COMPLEX(0,2*PI()*B1157*$C$113*$C$112),COMPLEX(0,2*PI()*B1157*$C$113*$C$111),COMPLEX(0,2*PI()*B1157*$C$28*10^-12*$C$111),COMPLEX(-1*2*PI()*B1157*2*PI()*B1157*$C$113*$C$112*$C$28*10^-12*$C$111,0),COMPLEX(1,0))</f>
        <v>-137.044775852337+86.8851298700517i</v>
      </c>
      <c r="K1157" t="str">
        <f t="shared" si="534"/>
        <v>1.32563885930649-2.09094330188054i</v>
      </c>
      <c r="L1157" t="str">
        <f t="shared" si="535"/>
        <v>0.0869347832895268-0.115757660025403i</v>
      </c>
      <c r="M1157" t="str">
        <f t="shared" si="536"/>
        <v>1.41257364259602-2.20670096190594i</v>
      </c>
      <c r="N1157" t="str">
        <f t="shared" si="537"/>
        <v>-0.453691264276101i</v>
      </c>
      <c r="O1157" t="str">
        <f t="shared" si="538"/>
        <v>0.898835398777982-0.438286351491381i</v>
      </c>
      <c r="P1157" t="str">
        <f t="shared" si="539"/>
        <v>0.101164601222018+0.438286351491381i</v>
      </c>
      <c r="Q1157" t="str">
        <f t="shared" si="540"/>
        <v>-0.101164601222018+0.01540491278472i</v>
      </c>
      <c r="R1157" t="str">
        <f t="shared" si="541"/>
        <v>-0.33256785517351-4.38305024622411i</v>
      </c>
      <c r="S1157" t="str">
        <f t="shared" si="542"/>
        <v>0.0468312688105049i</v>
      </c>
      <c r="T1157" t="str">
        <f t="shared" si="543"/>
        <v>0.205263804290871-0.0155745746233637i</v>
      </c>
      <c r="U1157" t="str">
        <f t="shared" si="544"/>
        <v>0.0000500000000000001-0.00235722241612452i</v>
      </c>
      <c r="V1157" t="str">
        <f t="shared" si="545"/>
        <v>3.33333333333333E-06-0.00259294465773697i</v>
      </c>
      <c r="W1157" t="str">
        <f t="shared" si="546"/>
        <v>0.0000144733614415589-0.00123485781908429i</v>
      </c>
      <c r="X1157" t="str">
        <f t="shared" si="547"/>
        <v>0.0000432333271595156-0.00123351217313606i</v>
      </c>
      <c r="Y1157" t="str">
        <f t="shared" si="548"/>
        <v>0.009+0.0642769856924472i</v>
      </c>
      <c r="Z1157" t="str">
        <f t="shared" si="549"/>
        <v>-0.267052659901391-0.0479079899275363i</v>
      </c>
      <c r="AA1157" t="str">
        <f t="shared" si="550"/>
        <v>31.2123183342121-217.591749896525i</v>
      </c>
      <c r="AB1157" t="str">
        <f t="shared" si="551"/>
        <v>1.41793417165874-0.107587022679471i</v>
      </c>
      <c r="AC1157" t="str">
        <f t="shared" si="552"/>
        <v>2.76552405138597-3.28093129304104i</v>
      </c>
      <c r="AD1157" t="str">
        <f t="shared" si="553"/>
        <v>0.232140432331316+0.236501210614544i</v>
      </c>
      <c r="AE1157" t="str">
        <f t="shared" si="554"/>
        <v>-0.050663422308765-0.0742796588584156i</v>
      </c>
      <c r="AF1157" t="str">
        <f t="shared" si="555"/>
        <v>-13.7562635116229-2.90552254073858i</v>
      </c>
      <c r="AG1157" t="str">
        <f t="shared" si="556"/>
        <v>1.2125169990996-0.156130932390497i</v>
      </c>
      <c r="AH1157" t="str">
        <f t="shared" si="557"/>
        <v>0.268199883480886+0.998656987978704i</v>
      </c>
      <c r="AI1157">
        <f t="shared" si="558"/>
        <v>0.29078023015715337</v>
      </c>
      <c r="AJ1157">
        <f t="shared" si="559"/>
        <v>74.96732251048762</v>
      </c>
      <c r="AK1157"/>
      <c r="AL1157"/>
      <c r="AM1157"/>
      <c r="AN1157"/>
    </row>
    <row r="1158" spans="1:40" x14ac:dyDescent="0.25">
      <c r="A1158"/>
      <c r="B1158">
        <f t="shared" si="560"/>
        <v>102400</v>
      </c>
      <c r="C1158" s="186" t="str">
        <f t="shared" ref="C1158:C1221" si="563">IMPRODUCT(COMPLEX(-1,0),IMDIV(IMPRODUCT(G1158,COMPLEX($C$100+$C$101,0)),COMPLEX($C$100,2*PI()*B1158*$C$103*$C$102*(2*$C$100+$C$101))))</f>
        <v>-7.28857763966053E-06+0.0239162335306075i</v>
      </c>
      <c r="D1158" s="158" t="str">
        <f t="shared" ref="D1158:D1221" si="564">IMPRODUCT(COMPLEX($C$106,0),IMSUB(C1158,G1158))</f>
        <v>-5.9570618361012+0.183357790401324i</v>
      </c>
      <c r="E1158" t="str">
        <f t="shared" ref="E1158:E1221" si="565">IMDIV(COMPLEX($C$20*10^3,0),COMPLEX(1,2*PI()*B1158*$C$20*1000*$C$29*10^-12))</f>
        <v>2870</v>
      </c>
      <c r="F1158" t="str">
        <f t="shared" ref="F1158:F1221" si="566">IMDIV(COMPLEX($C$22*1000,0),IMSUM(COMPLEX($C$22*1000,0),E1158))</f>
        <v>0.777000777000777</v>
      </c>
      <c r="G1158" t="str">
        <f t="shared" si="561"/>
        <v>0.777000777000777</v>
      </c>
      <c r="H1158" t="str">
        <f t="shared" ref="H1158:H1221" si="567">IMPRODUCT(COMPLEX($C$108,0),IMPRODUCT(COMPLEX(-1,0),D1158),IMDIV(COMPLEX(0,2*PI()*B1158*$C$109*$C$110),COMPLEX(1,2*PI()*B1158*$C$109*$C$110)))</f>
        <v>7.8013980540691+3.08699120828945i</v>
      </c>
      <c r="I1158" t="str">
        <f t="shared" ref="I1158:I1221" si="568">COMPLEX(0,2*PI()*B1158*$C$113*$C$112*$C$114)</f>
        <v>402.123859659494i</v>
      </c>
      <c r="J1158" t="str">
        <f t="shared" si="562"/>
        <v>-137.314790019331+86.9700615708043i</v>
      </c>
      <c r="K1158" t="str">
        <f t="shared" ref="K1158:K1221" si="569">IMDIV(I1158,J1158)</f>
        <v>1.32376499160868-2.09005844740839i</v>
      </c>
      <c r="L1158" t="str">
        <f t="shared" ref="L1158:L1221" si="570">IMDIV(COMPLEX($C$117,0),COMPLEX(1,2*PI()*B1158*$C$115*$C$116))</f>
        <v>0.0868261963701308-0.115726085306064i</v>
      </c>
      <c r="M1158" t="str">
        <f t="shared" ref="M1158:M1221" si="571">IMSUM(K1158,L1158)</f>
        <v>1.41059118797881-2.20578453271445i</v>
      </c>
      <c r="N1158" t="str">
        <f t="shared" ref="N1158:N1221" si="572">COMPLEX(0,-2*PI()*B1158*$C$43)</f>
        <v>-0.454134755248022i</v>
      </c>
      <c r="O1158" t="str">
        <f t="shared" ref="O1158:O1221" si="573">IMEXP(N1158)</f>
        <v>0.898640934350973-0.438684933760906i</v>
      </c>
      <c r="P1158" t="str">
        <f t="shared" ref="P1158:P1221" si="574">IMSUB(COMPLEX(1,0),O1158)</f>
        <v>0.101359065649027+0.438684933760906i</v>
      </c>
      <c r="Q1158" t="str">
        <f t="shared" ref="Q1158:Q1221" si="575">IMSUM(COMPLEX(0,2*PI()*B1158*$C$43),O1158,COMPLEX(-1,0))</f>
        <v>-0.101359065649027+0.015449821487116i</v>
      </c>
      <c r="R1158" t="str">
        <f t="shared" ref="R1158:R1221" si="576">IMDIV(P1158,Q1158)</f>
        <v>-0.332566351764958-4.37872055830811i</v>
      </c>
      <c r="S1158" t="str">
        <f t="shared" ref="S1158:S1221" si="577">IMDIV(COMPLEX(0,2*PI()*B1158*$C$123),COMPLEX($C$124,0))</f>
        <v>0.0468770471768886i</v>
      </c>
      <c r="T1158" t="str">
        <f t="shared" ref="T1158:T1221" si="578">IMPRODUCT(R1158,S1158)</f>
        <v>0.205261490186221-0.0155897285611317i</v>
      </c>
      <c r="U1158" t="str">
        <f t="shared" ref="U1158:U1221" si="579">IMDIV(COMPLEX(1,2*PI()*B1158*$C$16*10^-3*$C$15*10^-6),COMPLEX(0,2*PI()*B1158*$C$15*10^-6))</f>
        <v>0.0000500000000000001-0.00235492044110877i</v>
      </c>
      <c r="V1158" t="str">
        <f t="shared" ref="V1158:V1221" si="580">IMSUM(COMPLEX($C$18*10^-3,0),IMDIV(COMPLEX(1,0),COMPLEX(0,2*PI()*B1158*($C$17*1*10^-6))))</f>
        <v>3.33333333333333E-06-0.00259041248521965i</v>
      </c>
      <c r="W1158" t="str">
        <f t="shared" ref="W1158:W1221" si="581">IMDIV(IMPRODUCT(U1158,V1158),IMSUM(U1158,V1158))</f>
        <v>0.0000144733588651966-0.00123365214213853i</v>
      </c>
      <c r="X1158" t="str">
        <f t="shared" ref="X1158:X1221" si="582">IMDIV(IMPRODUCT(COMPLEX($C$19,0),W1158),IMSUM(COMPLEX($C$19,0),W1158))</f>
        <v>0.0000431772140557015-0.00123230911730533i</v>
      </c>
      <c r="Y1158" t="str">
        <f t="shared" ref="Y1158:Y1221" si="583">COMPLEX($C$13*10^-3,2*PI()*B1158*$C$12*0.000001)</f>
        <v>0.009+0.064339817545519i</v>
      </c>
      <c r="Z1158" t="str">
        <f t="shared" ref="Z1158:Z1221" si="584">IMPRODUCT(COMPLEX($C$6,0),IMDIV(X1158,IMSUM(X1158,Y1158)))</f>
        <v>-0.266534263809103-0.0477724070100598i</v>
      </c>
      <c r="AA1158" t="str">
        <f t="shared" ref="AA1158:AA1221" si="585">IMDIV(COMPLEX($C$6,0),IMSUM(X1158,Y1158))</f>
        <v>31.1500968416969-217.379904478885i</v>
      </c>
      <c r="AB1158" t="str">
        <f t="shared" ref="AB1158:AB1221" si="586">IMPRODUCT(COMPLEX($C$119,0),T1158)</f>
        <v>1.41791818614161-0.107691704000519i</v>
      </c>
      <c r="AC1158" t="str">
        <f t="shared" ref="AC1158:AC1221" si="587">IMSUM(COMPLEX(1,0),IMPRODUCT(AB1158,M1158))</f>
        <v>2.76255820366025-3.27953097232725i</v>
      </c>
      <c r="AD1158" t="str">
        <f t="shared" ref="AD1158:AD1221" si="588">IMDIV(AB1158,AC1158)</f>
        <v>0.232242774724611+0.236721046435005i</v>
      </c>
      <c r="AE1158" t="str">
        <f t="shared" ref="AE1158:AE1221" si="589">IMPRODUCT(AD1158,AA1158,X1158)</f>
        <v>-0.050591922808067-0.074189066198964i</v>
      </c>
      <c r="AF1158" t="str">
        <f t="shared" ref="AF1158:AF1221" si="590">IMSUB(D1158,H1158)</f>
        <v>-13.7584598901703-2.90363341788813i</v>
      </c>
      <c r="AG1158" t="str">
        <f t="shared" ref="AG1158:AG1221" si="591">IMSUM(COMPLEX(1,0),IMPRODUCT(AD1158,AA1158,COMPLEX($C$127,0)))</f>
        <v>1.21246787585601-0.156061923765957i</v>
      </c>
      <c r="AH1158" t="str">
        <f t="shared" ref="AH1158:AH1221" si="592">IMDIV(IMPRODUCT(AE1158,AF1158),AG1158)</f>
        <v>0.268027523287463+0.99751639141857i</v>
      </c>
      <c r="AI1158">
        <f t="shared" ref="AI1158:AI1221" si="593">20*LOG10(IMABS(AH1158))</f>
        <v>0.2811463933702158</v>
      </c>
      <c r="AJ1158">
        <f t="shared" ref="AJ1158:AJ1221" si="594">IMARGUMENT(AH1158)*180/PI()</f>
        <v>74.960145976531862</v>
      </c>
      <c r="AK1158"/>
      <c r="AL1158"/>
      <c r="AM1158"/>
      <c r="AN1158"/>
    </row>
    <row r="1159" spans="1:40" x14ac:dyDescent="0.25">
      <c r="A1159"/>
      <c r="B1159">
        <f t="shared" si="560"/>
        <v>102500</v>
      </c>
      <c r="C1159" s="186" t="str">
        <f t="shared" si="563"/>
        <v>-7.27436296344462E-06+0.0238929006241737i</v>
      </c>
      <c r="D1159" s="158" t="str">
        <f t="shared" si="564"/>
        <v>-5.95706172712201+0.183178904785332i</v>
      </c>
      <c r="E1159" t="str">
        <f t="shared" si="565"/>
        <v>2870</v>
      </c>
      <c r="F1159" t="str">
        <f t="shared" si="566"/>
        <v>0.777000777000777</v>
      </c>
      <c r="G1159" t="str">
        <f t="shared" si="561"/>
        <v>0.777000777000777</v>
      </c>
      <c r="H1159" t="str">
        <f t="shared" si="567"/>
        <v>7.80358946079288+3.08492469435626i</v>
      </c>
      <c r="I1159" t="str">
        <f t="shared" si="568"/>
        <v>402.516558741192i</v>
      </c>
      <c r="J1159" t="str">
        <f t="shared" si="562"/>
        <v>-137.58506800085+87.0549932715572i</v>
      </c>
      <c r="K1159" t="str">
        <f t="shared" si="569"/>
        <v>1.32189459059906-2.08917318010925i</v>
      </c>
      <c r="L1159" t="str">
        <f t="shared" si="570"/>
        <v>0.0867177746790224-0.115694448350496i</v>
      </c>
      <c r="M1159" t="str">
        <f t="shared" si="571"/>
        <v>1.40861236527808-2.20486762845975i</v>
      </c>
      <c r="N1159" t="str">
        <f t="shared" si="572"/>
        <v>-0.454578246219944i</v>
      </c>
      <c r="O1159" t="str">
        <f t="shared" si="573"/>
        <v>0.898446293175455-0.439083429748019i</v>
      </c>
      <c r="P1159" t="str">
        <f t="shared" si="574"/>
        <v>0.101553706824545+0.439083429748019i</v>
      </c>
      <c r="Q1159" t="str">
        <f t="shared" si="575"/>
        <v>-0.101553706824545+0.015494816471925i</v>
      </c>
      <c r="R1159" t="str">
        <f t="shared" si="576"/>
        <v>-0.332564846863407-4.37439927015851i</v>
      </c>
      <c r="S1159" t="str">
        <f t="shared" si="577"/>
        <v>0.0469228255432723i</v>
      </c>
      <c r="T1159" t="str">
        <f t="shared" si="578"/>
        <v>0.205259173810265-0.0156048822911967i</v>
      </c>
      <c r="U1159" t="str">
        <f t="shared" si="579"/>
        <v>0.0000500000000000001-0.00235262295775159i</v>
      </c>
      <c r="V1159" t="str">
        <f t="shared" si="580"/>
        <v>3.33333333333333E-06-0.00258788525352675i</v>
      </c>
      <c r="W1159" t="str">
        <f t="shared" si="581"/>
        <v>0.0000144733562863179-0.00123244881796623i</v>
      </c>
      <c r="X1159" t="str">
        <f t="shared" si="582"/>
        <v>0.0000431212649766699-0.00123110840531661i</v>
      </c>
      <c r="Y1159" t="str">
        <f t="shared" si="583"/>
        <v>0.009+0.0644026493985908i</v>
      </c>
      <c r="Z1159" t="str">
        <f t="shared" si="584"/>
        <v>-0.26601737176618-0.0476373540019504i</v>
      </c>
      <c r="AA1159" t="str">
        <f t="shared" si="585"/>
        <v>31.0880623613945-217.168469637829i</v>
      </c>
      <c r="AB1159" t="str">
        <f t="shared" si="586"/>
        <v>1.4179021849346-0.107796383886782i</v>
      </c>
      <c r="AC1159" t="str">
        <f t="shared" si="587"/>
        <v>2.7595977931567-3.27812994715983i</v>
      </c>
      <c r="AD1159" t="str">
        <f t="shared" si="588"/>
        <v>0.232345211083297+0.236940836909641i</v>
      </c>
      <c r="AE1159" t="str">
        <f t="shared" si="589"/>
        <v>-0.0505206278694539-0.0740986897698146i</v>
      </c>
      <c r="AF1159" t="str">
        <f t="shared" si="590"/>
        <v>-13.7606511879149-2.90174578957093i</v>
      </c>
      <c r="AG1159" t="str">
        <f t="shared" si="591"/>
        <v>1.21241885371561-0.155993121105485i</v>
      </c>
      <c r="AH1159" t="str">
        <f t="shared" si="592"/>
        <v>0.267855463464631+0.996378313203767i</v>
      </c>
      <c r="AI1159">
        <f t="shared" si="593"/>
        <v>0.27152312665037748</v>
      </c>
      <c r="AJ1159">
        <f t="shared" si="594"/>
        <v>74.952973694959368</v>
      </c>
      <c r="AK1159"/>
      <c r="AL1159"/>
      <c r="AM1159"/>
      <c r="AN1159"/>
    </row>
    <row r="1160" spans="1:40" x14ac:dyDescent="0.25">
      <c r="A1160"/>
      <c r="B1160">
        <f t="shared" si="560"/>
        <v>102600</v>
      </c>
      <c r="C1160" s="186" t="str">
        <f t="shared" si="563"/>
        <v>-7.26018983034598E-06+0.0238696132009757i</v>
      </c>
      <c r="D1160" s="158" t="str">
        <f t="shared" si="564"/>
        <v>-5.95706161846132+0.183000367874147i</v>
      </c>
      <c r="E1160" t="str">
        <f t="shared" si="565"/>
        <v>2870</v>
      </c>
      <c r="F1160" t="str">
        <f t="shared" si="566"/>
        <v>0.777000777000777</v>
      </c>
      <c r="G1160" t="str">
        <f t="shared" si="561"/>
        <v>0.777000777000777</v>
      </c>
      <c r="H1160" t="str">
        <f t="shared" si="567"/>
        <v>7.80577580088404+3.0828600255348i</v>
      </c>
      <c r="I1160" t="str">
        <f t="shared" si="568"/>
        <v>402.909257822891i</v>
      </c>
      <c r="J1160" t="str">
        <f t="shared" si="562"/>
        <v>-137.855609796895+87.1399249723098i</v>
      </c>
      <c r="K1160" t="str">
        <f t="shared" si="569"/>
        <v>1.32002764933421-2.0882875054753i</v>
      </c>
      <c r="L1160" t="str">
        <f t="shared" si="570"/>
        <v>0.0866095179939612-0.115662749507094i</v>
      </c>
      <c r="M1160" t="str">
        <f t="shared" si="571"/>
        <v>1.40663716732817-2.20395025498239i</v>
      </c>
      <c r="N1160" t="str">
        <f t="shared" si="572"/>
        <v>-0.455021737191866i</v>
      </c>
      <c r="O1160" t="str">
        <f t="shared" si="573"/>
        <v>0.898251475289712-0.439481839374343i</v>
      </c>
      <c r="P1160" t="str">
        <f t="shared" si="574"/>
        <v>0.101748524710288+0.439481839374343i</v>
      </c>
      <c r="Q1160" t="str">
        <f t="shared" si="575"/>
        <v>-0.101748524710288+0.015539897817523i</v>
      </c>
      <c r="R1160" t="str">
        <f t="shared" si="576"/>
        <v>-0.332563340468851-4.37008635721402i</v>
      </c>
      <c r="S1160" t="str">
        <f t="shared" si="577"/>
        <v>0.0469686039096558i</v>
      </c>
      <c r="T1160" t="str">
        <f t="shared" si="578"/>
        <v>0.205256855162976-0.0156200358133535i</v>
      </c>
      <c r="U1160" t="str">
        <f t="shared" si="579"/>
        <v>0.0000499999999999999-0.00235032995291948i</v>
      </c>
      <c r="V1160" t="str">
        <f t="shared" si="580"/>
        <v>3.33333333333333E-06-0.00258536294821143i</v>
      </c>
      <c r="W1160" t="str">
        <f t="shared" si="581"/>
        <v>0.0000144733537049232-0.00123124783968793i</v>
      </c>
      <c r="X1160" t="str">
        <f t="shared" si="582"/>
        <v>0.0000430654792838262-0.00122991003033141i</v>
      </c>
      <c r="Y1160" t="str">
        <f t="shared" si="583"/>
        <v>0.009+0.0644654812516626i</v>
      </c>
      <c r="Z1160" t="str">
        <f t="shared" si="584"/>
        <v>-0.265501977979657-0.0475028282927835i</v>
      </c>
      <c r="AA1160" t="str">
        <f t="shared" si="585"/>
        <v>31.0262141405154-216.957444188075i</v>
      </c>
      <c r="AB1160" t="str">
        <f t="shared" si="586"/>
        <v>1.41788616803755-0.107901062336845i</v>
      </c>
      <c r="AC1160" t="str">
        <f t="shared" si="587"/>
        <v>2.75664280915197-3.27672822625956i</v>
      </c>
      <c r="AD1160" t="str">
        <f t="shared" si="588"/>
        <v>0.232447741391525+0.237160582009595i</v>
      </c>
      <c r="AE1160" t="str">
        <f t="shared" si="589"/>
        <v>-0.0504495367113352-0.074008528768721i</v>
      </c>
      <c r="AF1160" t="str">
        <f t="shared" si="590"/>
        <v>-13.7628374193454-2.89985965766065i</v>
      </c>
      <c r="AG1160" t="str">
        <f t="shared" si="591"/>
        <v>1.21236993223178-0.155924523812846i</v>
      </c>
      <c r="AH1160" t="str">
        <f t="shared" si="592"/>
        <v>0.267683703638997+0.995242745048062i</v>
      </c>
      <c r="AI1160">
        <f t="shared" si="593"/>
        <v>0.26191040806684279</v>
      </c>
      <c r="AJ1160">
        <f t="shared" si="594"/>
        <v>74.945805632952315</v>
      </c>
      <c r="AK1160"/>
      <c r="AL1160"/>
      <c r="AM1160"/>
      <c r="AN1160"/>
    </row>
    <row r="1161" spans="1:40" x14ac:dyDescent="0.25">
      <c r="A1161"/>
      <c r="B1161">
        <f t="shared" si="560"/>
        <v>102700</v>
      </c>
      <c r="C1161" s="186" t="str">
        <f t="shared" si="563"/>
        <v>-7.24605807863967E-06+0.0238463711281511i</v>
      </c>
      <c r="D1161" s="158" t="str">
        <f t="shared" si="564"/>
        <v>-5.9570615101179+0.182822178649159i</v>
      </c>
      <c r="E1161" t="str">
        <f t="shared" si="565"/>
        <v>2870</v>
      </c>
      <c r="F1161" t="str">
        <f t="shared" si="566"/>
        <v>0.777000777000777</v>
      </c>
      <c r="G1161" t="str">
        <f t="shared" si="561"/>
        <v>0.777000777000777</v>
      </c>
      <c r="H1161" t="str">
        <f t="shared" si="567"/>
        <v>7.8079570887861+3.08079720265279i</v>
      </c>
      <c r="I1161" t="str">
        <f t="shared" si="568"/>
        <v>403.30195690459i</v>
      </c>
      <c r="J1161" t="str">
        <f t="shared" si="562"/>
        <v>-138.126415407466+87.2248566730625i</v>
      </c>
      <c r="K1161" t="str">
        <f t="shared" si="569"/>
        <v>1.31816416088127-2.08740142897076i</v>
      </c>
      <c r="L1161" t="str">
        <f t="shared" si="570"/>
        <v>0.0865014260926085-0.115630989122968i</v>
      </c>
      <c r="M1161" t="str">
        <f t="shared" si="571"/>
        <v>1.40466558697388-2.20303241809373i</v>
      </c>
      <c r="N1161" t="str">
        <f t="shared" si="572"/>
        <v>-0.455465228163788i</v>
      </c>
      <c r="O1161" t="str">
        <f t="shared" si="573"/>
        <v>0.898056480732061-0.439880162561515i</v>
      </c>
      <c r="P1161" t="str">
        <f t="shared" si="574"/>
        <v>0.101943519267939+0.439880162561515i</v>
      </c>
      <c r="Q1161" t="str">
        <f t="shared" si="575"/>
        <v>-0.101943519267939+0.015585065602273i</v>
      </c>
      <c r="R1161" t="str">
        <f t="shared" si="576"/>
        <v>-0.33256183258114-4.36578179500887i</v>
      </c>
      <c r="S1161" t="str">
        <f t="shared" si="577"/>
        <v>0.0470143822760395i</v>
      </c>
      <c r="T1161" t="str">
        <f t="shared" si="578"/>
        <v>0.205254534244321-0.01563518912739i</v>
      </c>
      <c r="U1161" t="str">
        <f t="shared" si="579"/>
        <v>0.0000499999999999999-0.00234804141353007i</v>
      </c>
      <c r="V1161" t="str">
        <f t="shared" si="580"/>
        <v>3.33333333333333E-06-0.00258284555488308i</v>
      </c>
      <c r="W1161" t="str">
        <f t="shared" si="581"/>
        <v>0.0000144733511210128-0.00123004920045096i</v>
      </c>
      <c r="X1161" t="str">
        <f t="shared" si="582"/>
        <v>0.0000430098563416793-0.00122871398553779i</v>
      </c>
      <c r="Y1161" t="str">
        <f t="shared" si="583"/>
        <v>0.009+0.0645283131047344i</v>
      </c>
      <c r="Z1161" t="str">
        <f t="shared" si="584"/>
        <v>-0.26498807668431-0.0473688272876192i</v>
      </c>
      <c r="AA1161" t="str">
        <f t="shared" si="585"/>
        <v>30.9645514300722-216.746826948859i</v>
      </c>
      <c r="AB1161" t="str">
        <f t="shared" si="586"/>
        <v>1.4178701354502-0.108005739349241i</v>
      </c>
      <c r="AC1161" t="str">
        <f t="shared" si="587"/>
        <v>2.75369324093833-3.27532581830329i</v>
      </c>
      <c r="AD1161" t="str">
        <f t="shared" si="588"/>
        <v>0.232550365633426+0.237380281705978i</v>
      </c>
      <c r="AE1161" t="str">
        <f t="shared" si="589"/>
        <v>-0.0503786485558178-0.0739185823974093i</v>
      </c>
      <c r="AF1161" t="str">
        <f t="shared" si="590"/>
        <v>-13.765018598904-2.89797502400363i</v>
      </c>
      <c r="AG1161" t="str">
        <f t="shared" si="591"/>
        <v>1.21232111096018-0.15585613129401i</v>
      </c>
      <c r="AH1161" t="str">
        <f t="shared" si="592"/>
        <v>0.267512243435235+0.994109678700425i</v>
      </c>
      <c r="AI1161">
        <f t="shared" si="593"/>
        <v>0.25230821575038287</v>
      </c>
      <c r="AJ1161">
        <f t="shared" si="594"/>
        <v>74.938641757871238</v>
      </c>
      <c r="AK1161"/>
      <c r="AL1161"/>
      <c r="AM1161"/>
      <c r="AN1161"/>
    </row>
    <row r="1162" spans="1:40" x14ac:dyDescent="0.25">
      <c r="A1162"/>
      <c r="B1162">
        <f t="shared" si="560"/>
        <v>102800</v>
      </c>
      <c r="C1162" s="186" t="str">
        <f t="shared" si="563"/>
        <v>-7.23196754738694E-06+0.0238231742733544i</v>
      </c>
      <c r="D1162" s="158" t="str">
        <f t="shared" si="564"/>
        <v>-5.95706140209049+0.182644336095717i</v>
      </c>
      <c r="E1162" t="str">
        <f t="shared" si="565"/>
        <v>2870</v>
      </c>
      <c r="F1162" t="str">
        <f t="shared" si="566"/>
        <v>0.777000777000777</v>
      </c>
      <c r="G1162" t="str">
        <f t="shared" si="561"/>
        <v>0.777000777000777</v>
      </c>
      <c r="H1162" t="str">
        <f t="shared" si="567"/>
        <v>7.81013333889625+3.07873622651486i</v>
      </c>
      <c r="I1162" t="str">
        <f t="shared" si="568"/>
        <v>403.694655986288i</v>
      </c>
      <c r="J1162" t="str">
        <f t="shared" si="562"/>
        <v>-138.397484832562+87.3097883738153i</v>
      </c>
      <c r="K1162" t="str">
        <f t="shared" si="569"/>
        <v>1.31630411831803-2.08651495603205i</v>
      </c>
      <c r="L1162" t="str">
        <f t="shared" si="570"/>
        <v>0.0863934987525337-0.115599167543946i</v>
      </c>
      <c r="M1162" t="str">
        <f t="shared" si="571"/>
        <v>1.40269761707056-2.202114123576i</v>
      </c>
      <c r="N1162" t="str">
        <f t="shared" si="572"/>
        <v>-0.45590871913571i</v>
      </c>
      <c r="O1162" t="str">
        <f t="shared" si="573"/>
        <v>0.897861309540855-0.440278399231192i</v>
      </c>
      <c r="P1162" t="str">
        <f t="shared" si="574"/>
        <v>0.102138690459145+0.440278399231192i</v>
      </c>
      <c r="Q1162" t="str">
        <f t="shared" si="575"/>
        <v>-0.102138690459145+0.015630319904518i</v>
      </c>
      <c r="R1162" t="str">
        <f t="shared" si="576"/>
        <v>-0.332560323200231-4.3614855591726i</v>
      </c>
      <c r="S1162" t="str">
        <f t="shared" si="577"/>
        <v>0.0470601606424232i</v>
      </c>
      <c r="T1162" t="str">
        <f t="shared" si="578"/>
        <v>0.205252211054272-0.0156503422330991i</v>
      </c>
      <c r="U1162" t="str">
        <f t="shared" si="579"/>
        <v>0.0000499999999999999-0.00234575732655193i</v>
      </c>
      <c r="V1162" t="str">
        <f t="shared" si="580"/>
        <v>3.33333333333333E-06-0.00258033305920712i</v>
      </c>
      <c r="W1162" t="str">
        <f t="shared" si="581"/>
        <v>0.0000144733485345861-0.00122885289342933i</v>
      </c>
      <c r="X1162" t="str">
        <f t="shared" si="582"/>
        <v>0.0000429543955178246-0.00122752026415025i</v>
      </c>
      <c r="Y1162" t="str">
        <f t="shared" si="583"/>
        <v>0.009+0.0645911449578061i</v>
      </c>
      <c r="Z1162" t="str">
        <f t="shared" si="584"/>
        <v>-0.264475662142502-0.0472353484068949i</v>
      </c>
      <c r="AA1162" t="str">
        <f t="shared" si="585"/>
        <v>30.9030734848563-216.53661674391i</v>
      </c>
      <c r="AB1162" t="str">
        <f t="shared" si="586"/>
        <v>1.41785408717238-0.10811041492254i</v>
      </c>
      <c r="AC1162" t="str">
        <f t="shared" si="587"/>
        <v>2.75074907782386-3.27392273192461i</v>
      </c>
      <c r="AD1162" t="str">
        <f t="shared" si="588"/>
        <v>0.23265308379312+0.237599935969866i</v>
      </c>
      <c r="AE1162" t="str">
        <f t="shared" si="589"/>
        <v>-0.0503079626286876-0.0738288498615527i</v>
      </c>
      <c r="AF1162" t="str">
        <f t="shared" si="590"/>
        <v>-13.7671947409867-2.89609189041914i</v>
      </c>
      <c r="AG1162" t="str">
        <f t="shared" si="591"/>
        <v>1.21227238945869-0.155787942957139i</v>
      </c>
      <c r="AH1162" t="str">
        <f t="shared" si="592"/>
        <v>0.267341082476144+0.99297910594493i</v>
      </c>
      <c r="AI1162">
        <f t="shared" si="593"/>
        <v>0.24271652789383968</v>
      </c>
      <c r="AJ1162">
        <f t="shared" si="594"/>
        <v>74.931482037253758</v>
      </c>
      <c r="AK1162"/>
      <c r="AL1162"/>
      <c r="AM1162"/>
      <c r="AN1162"/>
    </row>
    <row r="1163" spans="1:40" x14ac:dyDescent="0.25">
      <c r="A1163"/>
      <c r="B1163">
        <f t="shared" si="560"/>
        <v>102900</v>
      </c>
      <c r="C1163" s="186" t="str">
        <f t="shared" si="563"/>
        <v>-7.21791807643073E-06+0.0238000225047548i</v>
      </c>
      <c r="D1163" s="158" t="str">
        <f t="shared" si="564"/>
        <v>-5.95706129437788+0.18246683920312i</v>
      </c>
      <c r="E1163" t="str">
        <f t="shared" si="565"/>
        <v>2870</v>
      </c>
      <c r="F1163" t="str">
        <f t="shared" si="566"/>
        <v>0.777000777000777</v>
      </c>
      <c r="G1163" t="str">
        <f t="shared" si="561"/>
        <v>0.777000777000777</v>
      </c>
      <c r="H1163" t="str">
        <f t="shared" si="567"/>
        <v>7.81230456556566+3.07667709790268i</v>
      </c>
      <c r="I1163" t="str">
        <f t="shared" si="568"/>
        <v>404.087355067987i</v>
      </c>
      <c r="J1163" t="str">
        <f t="shared" si="562"/>
        <v>-138.668818072184+87.394720074568i</v>
      </c>
      <c r="K1163" t="str">
        <f t="shared" si="569"/>
        <v>1.31444751473287-2.08562809206787i</v>
      </c>
      <c r="L1163" t="str">
        <f t="shared" si="570"/>
        <v>0.0862857357512172-0.115567285114577i</v>
      </c>
      <c r="M1163" t="str">
        <f t="shared" si="571"/>
        <v>1.40073325048409-2.20119537718245i</v>
      </c>
      <c r="N1163" t="str">
        <f t="shared" si="572"/>
        <v>-0.456352210107632i</v>
      </c>
      <c r="O1163" t="str">
        <f t="shared" si="573"/>
        <v>0.89766596175448-0.440676549305048i</v>
      </c>
      <c r="P1163" t="str">
        <f t="shared" si="574"/>
        <v>0.10233403824552+0.440676549305048i</v>
      </c>
      <c r="Q1163" t="str">
        <f t="shared" si="575"/>
        <v>-0.10233403824552+0.015675660802584i</v>
      </c>
      <c r="R1163" t="str">
        <f t="shared" si="576"/>
        <v>-0.332558812326103-4.35719762542941i</v>
      </c>
      <c r="S1163" t="str">
        <f t="shared" si="577"/>
        <v>0.0471059390088069i</v>
      </c>
      <c r="T1163" t="str">
        <f t="shared" si="578"/>
        <v>0.205249885592796-0.0156654951302747i</v>
      </c>
      <c r="U1163" t="str">
        <f t="shared" si="579"/>
        <v>0.00005-0.00234347767900426i</v>
      </c>
      <c r="V1163" t="str">
        <f t="shared" si="580"/>
        <v>3.33333333333333E-06-0.00257782544690468i</v>
      </c>
      <c r="W1163" t="str">
        <f t="shared" si="581"/>
        <v>0.0000144733459456436-0.00122765891182359i</v>
      </c>
      <c r="X1163" t="str">
        <f t="shared" si="582"/>
        <v>0.0000428990961829265-0.00122632885940961i</v>
      </c>
      <c r="Y1163" t="str">
        <f t="shared" si="583"/>
        <v>0.009+0.064653976810878i</v>
      </c>
      <c r="Z1163" t="str">
        <f t="shared" si="584"/>
        <v>-0.263964728644021-0.0471023890863194i</v>
      </c>
      <c r="AA1163" t="str">
        <f t="shared" si="585"/>
        <v>30.8417795634143-216.326812401431i</v>
      </c>
      <c r="AB1163" t="str">
        <f t="shared" si="586"/>
        <v>1.41783802320386-0.108215089055318i</v>
      </c>
      <c r="AC1163" t="str">
        <f t="shared" si="587"/>
        <v>2.74781030913233-3.27251897571372i</v>
      </c>
      <c r="AD1163" t="str">
        <f t="shared" si="588"/>
        <v>0.232755895854714+0.237819544772299i</v>
      </c>
      <c r="AE1163" t="str">
        <f t="shared" si="589"/>
        <v>-0.0502374781593892-0.0737393303707479i</v>
      </c>
      <c r="AF1163" t="str">
        <f t="shared" si="590"/>
        <v>-13.7693658599435-2.89421025869956i</v>
      </c>
      <c r="AG1163" t="str">
        <f t="shared" si="591"/>
        <v>1.21222376728738-0.155719958212586i</v>
      </c>
      <c r="AH1163" t="str">
        <f t="shared" si="592"/>
        <v>0.26717022038269+0.991851018600571i</v>
      </c>
      <c r="AI1163">
        <f t="shared" si="593"/>
        <v>0.23313532275191759</v>
      </c>
      <c r="AJ1163">
        <f t="shared" si="594"/>
        <v>74.924326438813011</v>
      </c>
      <c r="AK1163"/>
      <c r="AL1163"/>
      <c r="AM1163"/>
      <c r="AN1163"/>
    </row>
    <row r="1164" spans="1:40" x14ac:dyDescent="0.25">
      <c r="A1164"/>
      <c r="B1164">
        <f t="shared" si="560"/>
        <v>103000</v>
      </c>
      <c r="C1164" s="186" t="str">
        <f t="shared" si="563"/>
        <v>-7.20390950639104E-06+0.0237769156910334i</v>
      </c>
      <c r="D1164" s="158" t="str">
        <f t="shared" si="564"/>
        <v>-5.95706118697884+0.182289686964589i</v>
      </c>
      <c r="E1164" t="str">
        <f t="shared" si="565"/>
        <v>2870</v>
      </c>
      <c r="F1164" t="str">
        <f t="shared" si="566"/>
        <v>0.777000777000777</v>
      </c>
      <c r="G1164" t="str">
        <f t="shared" si="561"/>
        <v>0.777000777000777</v>
      </c>
      <c r="H1164" t="str">
        <f t="shared" si="567"/>
        <v>7.81447078309947+3.07461981757521i</v>
      </c>
      <c r="I1164" t="str">
        <f t="shared" si="568"/>
        <v>404.480054149686i</v>
      </c>
      <c r="J1164" t="str">
        <f t="shared" si="562"/>
        <v>-138.940415126331+87.4796517753208i</v>
      </c>
      <c r="K1164" t="str">
        <f t="shared" si="569"/>
        <v>1.31259434322485-2.08474084245936i</v>
      </c>
      <c r="L1164" t="str">
        <f t="shared" si="570"/>
        <v>0.0861781368660522-0.115535342178137i</v>
      </c>
      <c r="M1164" t="str">
        <f t="shared" si="571"/>
        <v>1.3987724800909-2.2002761846375i</v>
      </c>
      <c r="N1164" t="str">
        <f t="shared" si="572"/>
        <v>-0.456795701079554i</v>
      </c>
      <c r="O1164" t="str">
        <f t="shared" si="573"/>
        <v>0.897470437411359-0.441074612704772i</v>
      </c>
      <c r="P1164" t="str">
        <f t="shared" si="574"/>
        <v>0.102529562588641+0.441074612704772i</v>
      </c>
      <c r="Q1164" t="str">
        <f t="shared" si="575"/>
        <v>-0.102529562588641+0.015721088374782i</v>
      </c>
      <c r="R1164" t="str">
        <f t="shared" si="576"/>
        <v>-0.332557299958622-4.35291796959783i</v>
      </c>
      <c r="S1164" t="str">
        <f t="shared" si="577"/>
        <v>0.0471517173751906i</v>
      </c>
      <c r="T1164" t="str">
        <f t="shared" si="578"/>
        <v>0.205247557859865-0.0156806478187054i</v>
      </c>
      <c r="U1164" t="str">
        <f t="shared" si="579"/>
        <v>0.00005-0.00234120245795668i</v>
      </c>
      <c r="V1164" t="str">
        <f t="shared" si="580"/>
        <v>3.33333333333333E-06-0.00257532270375235i</v>
      </c>
      <c r="W1164" t="str">
        <f t="shared" si="581"/>
        <v>0.0000144733433541848-0.00122646724886067i</v>
      </c>
      <c r="X1164" t="str">
        <f t="shared" si="582"/>
        <v>0.0000428439577106976-0.00122513976458286i</v>
      </c>
      <c r="Y1164" t="str">
        <f t="shared" si="583"/>
        <v>0.009+0.0647168086639497i</v>
      </c>
      <c r="Z1164" t="str">
        <f t="shared" si="584"/>
        <v>-0.263455270505932-0.046969946776767i</v>
      </c>
      <c r="AA1164" t="str">
        <f t="shared" si="585"/>
        <v>30.7806689280269-216.117412754081i</v>
      </c>
      <c r="AB1164" t="str">
        <f t="shared" si="586"/>
        <v>1.41782194354443-0.108319761746116i</v>
      </c>
      <c r="AC1164" t="str">
        <f t="shared" si="587"/>
        <v>2.74487692420336-3.27111455821773i</v>
      </c>
      <c r="AD1164" t="str">
        <f t="shared" si="588"/>
        <v>0.232858801802294+0.238039108084285i</v>
      </c>
      <c r="AE1164" t="str">
        <f t="shared" si="589"/>
        <v>-0.0501671943810027-0.0736500231384916i</v>
      </c>
      <c r="AF1164" t="str">
        <f t="shared" si="590"/>
        <v>-13.7715319700783-2.89233013061062i</v>
      </c>
      <c r="AG1164" t="str">
        <f t="shared" si="591"/>
        <v>1.21217524400856-0.155652176472876i</v>
      </c>
      <c r="AH1164" t="str">
        <f t="shared" si="592"/>
        <v>0.266999656773979+0.990725408521064i</v>
      </c>
      <c r="AI1164">
        <f t="shared" si="593"/>
        <v>0.22356457864069029</v>
      </c>
      <c r="AJ1164">
        <f t="shared" si="594"/>
        <v>74.917174930439373</v>
      </c>
      <c r="AK1164"/>
      <c r="AL1164"/>
      <c r="AM1164"/>
      <c r="AN1164"/>
    </row>
    <row r="1165" spans="1:40" x14ac:dyDescent="0.25">
      <c r="A1165"/>
      <c r="B1165">
        <f t="shared" si="560"/>
        <v>103100</v>
      </c>
      <c r="C1165" s="186" t="str">
        <f t="shared" si="563"/>
        <v>-7.18994167866038E-06+0.0237538537013805i</v>
      </c>
      <c r="D1165" s="158" t="str">
        <f t="shared" si="564"/>
        <v>-5.95706107989217+0.182112878377251i</v>
      </c>
      <c r="E1165" t="str">
        <f t="shared" si="565"/>
        <v>2870</v>
      </c>
      <c r="F1165" t="str">
        <f t="shared" si="566"/>
        <v>0.777000777000777</v>
      </c>
      <c r="G1165" t="str">
        <f t="shared" si="561"/>
        <v>0.777000777000777</v>
      </c>
      <c r="H1165" t="str">
        <f t="shared" si="567"/>
        <v>7.81663200575706+3.07256438626878i</v>
      </c>
      <c r="I1165" t="str">
        <f t="shared" si="568"/>
        <v>404.872753231385i</v>
      </c>
      <c r="J1165" t="str">
        <f t="shared" si="562"/>
        <v>-139.212275995004+87.5645834760735i</v>
      </c>
      <c r="K1165" t="str">
        <f t="shared" si="569"/>
        <v>1.31074459690364-2.08385321256018i</v>
      </c>
      <c r="L1165" t="str">
        <f t="shared" si="570"/>
        <v>0.0860707018743518-0.115503339076635i</v>
      </c>
      <c r="M1165" t="str">
        <f t="shared" si="571"/>
        <v>1.39681529877799-2.19935655163682i</v>
      </c>
      <c r="N1165" t="str">
        <f t="shared" si="572"/>
        <v>-0.457239192051476i</v>
      </c>
      <c r="O1165" t="str">
        <f t="shared" si="573"/>
        <v>0.897274736549948-0.441472589352071i</v>
      </c>
      <c r="P1165" t="str">
        <f t="shared" si="574"/>
        <v>0.102725263450052+0.441472589352071i</v>
      </c>
      <c r="Q1165" t="str">
        <f t="shared" si="575"/>
        <v>-0.102725263450052+0.015766602699405i</v>
      </c>
      <c r="R1165" t="str">
        <f t="shared" si="576"/>
        <v>-0.332555786097715-4.34864656759014i</v>
      </c>
      <c r="S1165" t="str">
        <f t="shared" si="577"/>
        <v>0.0471974957415743i</v>
      </c>
      <c r="T1165" t="str">
        <f t="shared" si="578"/>
        <v>0.205245227855447-0.0156958002981828i</v>
      </c>
      <c r="U1165" t="str">
        <f t="shared" si="579"/>
        <v>0.00005-0.00233893165052899i</v>
      </c>
      <c r="V1165" t="str">
        <f t="shared" si="580"/>
        <v>3.33333333333333E-06-0.00257282481558189i</v>
      </c>
      <c r="W1165" t="str">
        <f t="shared" si="581"/>
        <v>0.0000144733407602102-0.0012252778977938i</v>
      </c>
      <c r="X1165" t="str">
        <f t="shared" si="582"/>
        <v>0.0000427889794778853-0.00122395297296304i</v>
      </c>
      <c r="Y1165" t="str">
        <f t="shared" si="583"/>
        <v>0.009+0.0647796405170215i</v>
      </c>
      <c r="Z1165" t="str">
        <f t="shared" si="584"/>
        <v>-0.262947282072412-0.0468380189441716i</v>
      </c>
      <c r="AA1165" t="str">
        <f t="shared" si="585"/>
        <v>30.7197408446839-215.908416638946i</v>
      </c>
      <c r="AB1165" t="str">
        <f t="shared" si="586"/>
        <v>1.41780584819389-0.108424432993492i</v>
      </c>
      <c r="AC1165" t="str">
        <f t="shared" si="587"/>
        <v>2.74194891239239-3.26970948794087i</v>
      </c>
      <c r="AD1165" t="str">
        <f t="shared" si="588"/>
        <v>0.232961801619935+0.238258625876804i</v>
      </c>
      <c r="AE1165" t="str">
        <f t="shared" si="589"/>
        <v>-0.0500971105302242-0.073560927382156i</v>
      </c>
      <c r="AF1165" t="str">
        <f t="shared" si="590"/>
        <v>-13.7736930856492-2.89045150789153i</v>
      </c>
      <c r="AG1165" t="str">
        <f t="shared" si="591"/>
        <v>1.21212681918671-0.155584597152697i</v>
      </c>
      <c r="AH1165" t="str">
        <f t="shared" si="592"/>
        <v>0.266829391267327+0.989602267594656i</v>
      </c>
      <c r="AI1165">
        <f t="shared" si="593"/>
        <v>0.21400427393736585</v>
      </c>
      <c r="AJ1165">
        <f t="shared" si="594"/>
        <v>74.910027480197201</v>
      </c>
      <c r="AK1165"/>
      <c r="AL1165"/>
      <c r="AM1165"/>
      <c r="AN1165"/>
    </row>
    <row r="1166" spans="1:40" x14ac:dyDescent="0.25">
      <c r="A1166"/>
      <c r="B1166">
        <f t="shared" si="560"/>
        <v>103200</v>
      </c>
      <c r="C1166" s="186" t="str">
        <f t="shared" si="563"/>
        <v>-7.17601443539944E-06+0.0237308364054937i</v>
      </c>
      <c r="D1166" s="158" t="str">
        <f t="shared" si="564"/>
        <v>-5.95706097311663+0.181936412442118i</v>
      </c>
      <c r="E1166" t="str">
        <f t="shared" si="565"/>
        <v>2870</v>
      </c>
      <c r="F1166" t="str">
        <f t="shared" si="566"/>
        <v>0.777000777000777</v>
      </c>
      <c r="G1166" t="str">
        <f t="shared" si="561"/>
        <v>0.777000777000777</v>
      </c>
      <c r="H1166" t="str">
        <f t="shared" si="567"/>
        <v>7.81878824775209+3.07051080469729i</v>
      </c>
      <c r="I1166" t="str">
        <f t="shared" si="568"/>
        <v>405.265452313083i</v>
      </c>
      <c r="J1166" t="str">
        <f t="shared" si="562"/>
        <v>-139.484400678203+87.6495151768263i</v>
      </c>
      <c r="K1166" t="str">
        <f t="shared" si="569"/>
        <v>1.30889826888965-2.08296520769667i</v>
      </c>
      <c r="L1166" t="str">
        <f t="shared" si="570"/>
        <v>0.0859634305533469-0.115471276150808i</v>
      </c>
      <c r="M1166" t="str">
        <f t="shared" si="571"/>
        <v>1.394861699443-2.19843648384748i</v>
      </c>
      <c r="N1166" t="str">
        <f t="shared" si="572"/>
        <v>-0.457682683023398i</v>
      </c>
      <c r="O1166" t="str">
        <f t="shared" si="573"/>
        <v>0.897078859208738-0.44187047916867i</v>
      </c>
      <c r="P1166" t="str">
        <f t="shared" si="574"/>
        <v>0.102921140791262+0.44187047916867i</v>
      </c>
      <c r="Q1166" t="str">
        <f t="shared" si="575"/>
        <v>-0.102921140791262+0.015812203854728i</v>
      </c>
      <c r="R1166" t="str">
        <f t="shared" si="576"/>
        <v>-0.332554270743345-4.34438339541205i</v>
      </c>
      <c r="S1166" t="str">
        <f t="shared" si="577"/>
        <v>0.047243274107958i</v>
      </c>
      <c r="T1166" t="str">
        <f t="shared" si="578"/>
        <v>0.205242895579513-0.0157109525684999i</v>
      </c>
      <c r="U1166" t="str">
        <f t="shared" si="579"/>
        <v>0.00005-0.00233666524389088i</v>
      </c>
      <c r="V1166" t="str">
        <f t="shared" si="580"/>
        <v>3.33333333333333E-06-0.00257033176827996i</v>
      </c>
      <c r="W1166" t="str">
        <f t="shared" si="581"/>
        <v>0.0000144733381637195-0.00122409085190234i</v>
      </c>
      <c r="X1166" t="str">
        <f t="shared" si="582"/>
        <v>0.0000427341608642499-0.0012227684778691i</v>
      </c>
      <c r="Y1166" t="str">
        <f t="shared" si="583"/>
        <v>0.009+0.0648424723700933i</v>
      </c>
      <c r="Z1166" t="str">
        <f t="shared" si="584"/>
        <v>-0.262440757714597-0.0467066030694236i</v>
      </c>
      <c r="AA1166" t="str">
        <f t="shared" si="585"/>
        <v>30.6589945830642-215.699822897529i</v>
      </c>
      <c r="AB1166" t="str">
        <f t="shared" si="586"/>
        <v>1.41778973715202-0.108529102796018i</v>
      </c>
      <c r="AC1166" t="str">
        <f t="shared" si="587"/>
        <v>2.73902626307071-3.26830377334461i</v>
      </c>
      <c r="AD1166" t="str">
        <f t="shared" si="588"/>
        <v>0.233064895291698+0.238478098120793i</v>
      </c>
      <c r="AE1166" t="str">
        <f t="shared" si="589"/>
        <v>-0.0500272258473475-0.0734720423229631i</v>
      </c>
      <c r="AF1166" t="str">
        <f t="shared" si="590"/>
        <v>-13.7758492208687-2.88857439225517i</v>
      </c>
      <c r="AG1166" t="str">
        <f t="shared" si="591"/>
        <v>1.21207849238848-0.1555172196689i</v>
      </c>
      <c r="AH1166" t="str">
        <f t="shared" si="592"/>
        <v>0.266659423478302+0.988481587743983i</v>
      </c>
      <c r="AI1166">
        <f t="shared" si="593"/>
        <v>0.20445438708040373</v>
      </c>
      <c r="AJ1166">
        <f t="shared" si="594"/>
        <v>74.902884056323785</v>
      </c>
      <c r="AK1166"/>
      <c r="AL1166"/>
      <c r="AM1166"/>
      <c r="AN1166"/>
    </row>
    <row r="1167" spans="1:40" x14ac:dyDescent="0.25">
      <c r="A1167"/>
      <c r="B1167">
        <f t="shared" si="560"/>
        <v>103300</v>
      </c>
      <c r="C1167" s="186" t="str">
        <f t="shared" si="563"/>
        <v>-7.16212761953244E-06+0.0237078636735752i</v>
      </c>
      <c r="D1167" s="158" t="str">
        <f t="shared" si="564"/>
        <v>-5.95706086665104+0.181760288164077i</v>
      </c>
      <c r="E1167" t="str">
        <f t="shared" si="565"/>
        <v>2870</v>
      </c>
      <c r="F1167" t="str">
        <f t="shared" si="566"/>
        <v>0.777000777000777</v>
      </c>
      <c r="G1167" t="str">
        <f t="shared" si="561"/>
        <v>0.777000777000777</v>
      </c>
      <c r="H1167" t="str">
        <f t="shared" si="567"/>
        <v>7.82093952325275+3.06845907355244i</v>
      </c>
      <c r="I1167" t="str">
        <f t="shared" si="568"/>
        <v>405.658151394782i</v>
      </c>
      <c r="J1167" t="str">
        <f t="shared" si="562"/>
        <v>-139.756789175928+87.734446877579i</v>
      </c>
      <c r="K1167" t="str">
        <f t="shared" si="569"/>
        <v>1.30705535231397-2.08207683316795i</v>
      </c>
      <c r="L1167" t="str">
        <f t="shared" si="570"/>
        <v>0.085856322680193-0.115439153740134i</v>
      </c>
      <c r="M1167" t="str">
        <f t="shared" si="571"/>
        <v>1.39291167499416-2.19751598690808i</v>
      </c>
      <c r="N1167" t="str">
        <f t="shared" si="572"/>
        <v>-0.458126173995319i</v>
      </c>
      <c r="O1167" t="str">
        <f t="shared" si="573"/>
        <v>0.896882805426256-0.442268282076309i</v>
      </c>
      <c r="P1167" t="str">
        <f t="shared" si="574"/>
        <v>0.103117194573744+0.442268282076309i</v>
      </c>
      <c r="Q1167" t="str">
        <f t="shared" si="575"/>
        <v>-0.103117194573744+0.01585789191901i</v>
      </c>
      <c r="R1167" t="str">
        <f t="shared" si="576"/>
        <v>-0.332552753895415-4.34012842916215i</v>
      </c>
      <c r="S1167" t="str">
        <f t="shared" si="577"/>
        <v>0.0472890524743417i</v>
      </c>
      <c r="T1167" t="str">
        <f t="shared" si="578"/>
        <v>0.205240561032031-0.0157261046294471i</v>
      </c>
      <c r="U1167" t="str">
        <f t="shared" si="579"/>
        <v>0.00005-0.00233440322526175i</v>
      </c>
      <c r="V1167" t="str">
        <f t="shared" si="580"/>
        <v>3.33333333333333E-06-0.00256784354778792i</v>
      </c>
      <c r="W1167" t="str">
        <f t="shared" si="581"/>
        <v>0.0000144733355647128-0.00122290610449169i</v>
      </c>
      <c r="X1167" t="str">
        <f t="shared" si="582"/>
        <v>0.0000426795012525504-0.00122158627264582i</v>
      </c>
      <c r="Y1167" t="str">
        <f t="shared" si="583"/>
        <v>0.009+0.0649053042231651i</v>
      </c>
      <c r="Z1167" t="str">
        <f t="shared" si="584"/>
        <v>-0.261935691830436-0.0465756966482672i</v>
      </c>
      <c r="AA1167" t="str">
        <f t="shared" si="585"/>
        <v>30.5984294165116-215.491630375718i</v>
      </c>
      <c r="AB1167" t="str">
        <f t="shared" si="586"/>
        <v>1.41777361041861-0.108633771152245i</v>
      </c>
      <c r="AC1167" t="str">
        <f t="shared" si="587"/>
        <v>2.73610896562553-3.26689742284789i</v>
      </c>
      <c r="AD1167" t="str">
        <f t="shared" si="588"/>
        <v>0.233168082801629+0.238697524787164i</v>
      </c>
      <c r="AE1167" t="str">
        <f t="shared" si="589"/>
        <v>-0.0499575395762419-0.0733833671859652i</v>
      </c>
      <c r="AF1167" t="str">
        <f t="shared" si="590"/>
        <v>-13.7780003899038-2.88669878538836i</v>
      </c>
      <c r="AG1167" t="str">
        <f t="shared" si="591"/>
        <v>1.2120302631827-0.155450043440475i</v>
      </c>
      <c r="AH1167" t="str">
        <f t="shared" si="592"/>
        <v>0.266489753020727+0.987363360925858i</v>
      </c>
      <c r="AI1167">
        <f t="shared" si="593"/>
        <v>0.19491489656894345</v>
      </c>
      <c r="AJ1167">
        <f t="shared" si="594"/>
        <v>74.895744627229121</v>
      </c>
      <c r="AK1167"/>
      <c r="AL1167"/>
      <c r="AM1167"/>
      <c r="AN1167"/>
    </row>
    <row r="1168" spans="1:40" x14ac:dyDescent="0.25">
      <c r="A1168"/>
      <c r="B1168">
        <f t="shared" si="560"/>
        <v>103400</v>
      </c>
      <c r="C1168" s="186" t="str">
        <f t="shared" si="563"/>
        <v>-0.0000071482810747428+0.023684935376329i</v>
      </c>
      <c r="D1168" s="158" t="str">
        <f t="shared" si="564"/>
        <v>-5.9570607604942+0.181584504551856i</v>
      </c>
      <c r="E1168" t="str">
        <f t="shared" si="565"/>
        <v>2870</v>
      </c>
      <c r="F1168" t="str">
        <f t="shared" si="566"/>
        <v>0.777000777000777</v>
      </c>
      <c r="G1168" t="str">
        <f t="shared" si="561"/>
        <v>0.777000777000777</v>
      </c>
      <c r="H1168" t="str">
        <f t="shared" si="567"/>
        <v>7.82308584638186+3.06640919350382i</v>
      </c>
      <c r="I1168" t="str">
        <f t="shared" si="568"/>
        <v>406.050850476481i</v>
      </c>
      <c r="J1168" t="str">
        <f t="shared" si="562"/>
        <v>-140.029441488178+87.8193785783318i</v>
      </c>
      <c r="K1168" t="str">
        <f t="shared" si="569"/>
        <v>1.30521584031842-2.08118809424606i</v>
      </c>
      <c r="L1168" t="str">
        <f t="shared" si="570"/>
        <v>0.0857493780319713-0.115406972182832i</v>
      </c>
      <c r="M1168" t="str">
        <f t="shared" si="571"/>
        <v>1.39096521835039-2.19659506642889i</v>
      </c>
      <c r="N1168" t="str">
        <f t="shared" si="572"/>
        <v>-0.458569664967241i</v>
      </c>
      <c r="O1168" t="str">
        <f t="shared" si="573"/>
        <v>0.896686575241061-0.442665997996748i</v>
      </c>
      <c r="P1168" t="str">
        <f t="shared" si="574"/>
        <v>0.103313424758939+0.442665997996748i</v>
      </c>
      <c r="Q1168" t="str">
        <f t="shared" si="575"/>
        <v>-0.103313424758939+0.015903666970493i</v>
      </c>
      <c r="R1168" t="str">
        <f t="shared" si="576"/>
        <v>-0.332551235553854-4.33588164503146i</v>
      </c>
      <c r="S1168" t="str">
        <f t="shared" si="577"/>
        <v>0.0473348308407254i</v>
      </c>
      <c r="T1168" t="str">
        <f t="shared" si="578"/>
        <v>0.20523822421297-0.0157412564808159i</v>
      </c>
      <c r="U1168" t="str">
        <f t="shared" si="579"/>
        <v>0.00005-0.00233214558191043i</v>
      </c>
      <c r="V1168" t="str">
        <f t="shared" si="580"/>
        <v>3.33333333333333E-06-0.00256536014010147i</v>
      </c>
      <c r="W1168" t="str">
        <f t="shared" si="581"/>
        <v>0.0000144733329631902-0.00122172364889315i</v>
      </c>
      <c r="X1168" t="str">
        <f t="shared" si="582"/>
        <v>0.0000426250000285261-0.00122040635066365i</v>
      </c>
      <c r="Y1168" t="str">
        <f t="shared" si="583"/>
        <v>0.009+0.0649681360762369i</v>
      </c>
      <c r="Z1168" t="str">
        <f t="shared" si="584"/>
        <v>-0.261432078844535-0.0464452971911975i</v>
      </c>
      <c r="AA1168" t="str">
        <f t="shared" si="585"/>
        <v>30.5380446220137-215.283837923776i</v>
      </c>
      <c r="AB1168" t="str">
        <f t="shared" si="586"/>
        <v>1.41775746799345-0.108738438060734i</v>
      </c>
      <c r="AC1168" t="str">
        <f t="shared" si="587"/>
        <v>2.73319700946001-3.26549044482736i</v>
      </c>
      <c r="AD1168" t="str">
        <f t="shared" si="588"/>
        <v>0.233271364133755+0.238916905846791i</v>
      </c>
      <c r="AE1168" t="str">
        <f t="shared" si="589"/>
        <v>-0.0498880509643326-0.0732949012000191i</v>
      </c>
      <c r="AF1168" t="str">
        <f t="shared" si="590"/>
        <v>-13.7801466068761-2.88482468895196i</v>
      </c>
      <c r="AG1168" t="str">
        <f t="shared" si="591"/>
        <v>1.21198213114034-0.155383067888551i</v>
      </c>
      <c r="AH1168" t="str">
        <f t="shared" si="592"/>
        <v>0.266320379506711+0.986247579131136i</v>
      </c>
      <c r="AI1168">
        <f t="shared" si="593"/>
        <v>0.18538578096292943</v>
      </c>
      <c r="AJ1168">
        <f t="shared" si="594"/>
        <v>74.88860916149558</v>
      </c>
      <c r="AK1168"/>
      <c r="AL1168"/>
      <c r="AM1168"/>
      <c r="AN1168"/>
    </row>
    <row r="1169" spans="1:40" x14ac:dyDescent="0.25">
      <c r="A1169"/>
      <c r="B1169">
        <f t="shared" si="560"/>
        <v>103500</v>
      </c>
      <c r="C1169" s="186" t="str">
        <f t="shared" si="563"/>
        <v>-7.13447464546877E-06+0.0236620513849592i</v>
      </c>
      <c r="D1169" s="158" t="str">
        <f t="shared" si="564"/>
        <v>-5.9570606546449+0.181409060618021i</v>
      </c>
      <c r="E1169" t="str">
        <f t="shared" si="565"/>
        <v>2870</v>
      </c>
      <c r="F1169" t="str">
        <f t="shared" si="566"/>
        <v>0.777000777000777</v>
      </c>
      <c r="G1169" t="str">
        <f t="shared" si="561"/>
        <v>0.777000777000777</v>
      </c>
      <c r="H1169" t="str">
        <f t="shared" si="567"/>
        <v>7.82522723121695+3.06436116519913i</v>
      </c>
      <c r="I1169" t="str">
        <f t="shared" si="568"/>
        <v>406.443549558179i</v>
      </c>
      <c r="J1169" t="str">
        <f t="shared" si="562"/>
        <v>-140.302357614954+87.9043102790845i</v>
      </c>
      <c r="K1169" t="str">
        <f t="shared" si="569"/>
        <v>1.30337972605556-2.08029899617606i</v>
      </c>
      <c r="L1169" t="str">
        <f t="shared" si="570"/>
        <v>0.0856425963856954-0.115374731815865i</v>
      </c>
      <c r="M1169" t="str">
        <f t="shared" si="571"/>
        <v>1.38902232244126-2.19567372799192i</v>
      </c>
      <c r="N1169" t="str">
        <f t="shared" si="572"/>
        <v>-0.459013155939163i</v>
      </c>
      <c r="O1169" t="str">
        <f t="shared" si="573"/>
        <v>0.89649016869175-0.443063626851763i</v>
      </c>
      <c r="P1169" t="str">
        <f t="shared" si="574"/>
        <v>0.10350983130825+0.443063626851763i</v>
      </c>
      <c r="Q1169" t="str">
        <f t="shared" si="575"/>
        <v>-0.10350983130825+0.0159495290874i</v>
      </c>
      <c r="R1169" t="str">
        <f t="shared" si="576"/>
        <v>-0.33254971571863-4.33164301930311i</v>
      </c>
      <c r="S1169" t="str">
        <f t="shared" si="577"/>
        <v>0.0473806092071089i</v>
      </c>
      <c r="T1169" t="str">
        <f t="shared" si="578"/>
        <v>0.205235885122302-0.0157564081223996i</v>
      </c>
      <c r="U1169" t="str">
        <f t="shared" si="579"/>
        <v>0.00005-0.00232989230115496i</v>
      </c>
      <c r="V1169" t="str">
        <f t="shared" si="580"/>
        <v>3.33333333333333E-06-0.00256288153127046i</v>
      </c>
      <c r="W1169" t="str">
        <f t="shared" si="581"/>
        <v>0.0000144733303591515-0.00122054347846378i</v>
      </c>
      <c r="X1169" t="str">
        <f t="shared" si="582"/>
        <v>0.0000425706565808782-0.00121922870531857i</v>
      </c>
      <c r="Y1169" t="str">
        <f t="shared" si="583"/>
        <v>0.009+0.0650309679293087i</v>
      </c>
      <c r="Z1169" t="str">
        <f t="shared" si="584"/>
        <v>-0.260929913208-0.0463154022233584i</v>
      </c>
      <c r="AA1169" t="str">
        <f t="shared" si="585"/>
        <v>30.4778394801796-215.076444396313i</v>
      </c>
      <c r="AB1169" t="str">
        <f t="shared" si="586"/>
        <v>1.41774130987634-0.108843103520056i</v>
      </c>
      <c r="AC1169" t="str">
        <f t="shared" si="587"/>
        <v>2.73029038399326-3.26408284761747i</v>
      </c>
      <c r="AD1169" t="str">
        <f t="shared" si="588"/>
        <v>0.233374739272094+0.239136241270517i</v>
      </c>
      <c r="AE1169" t="str">
        <f t="shared" si="589"/>
        <v>-0.0498187592625811-0.0732066435977618i</v>
      </c>
      <c r="AF1169" t="str">
        <f t="shared" si="590"/>
        <v>-13.7822878858619-2.88295210458111i</v>
      </c>
      <c r="AG1169" t="str">
        <f t="shared" si="591"/>
        <v>1.21193409583451-0.155316292436385i</v>
      </c>
      <c r="AH1169" t="str">
        <f t="shared" si="592"/>
        <v>0.26615130254669+0.985134234384488i</v>
      </c>
      <c r="AI1169">
        <f t="shared" si="593"/>
        <v>0.17586701888250694</v>
      </c>
      <c r="AJ1169">
        <f t="shared" si="594"/>
        <v>74.881477627875498</v>
      </c>
      <c r="AK1169"/>
      <c r="AL1169"/>
      <c r="AM1169"/>
      <c r="AN1169"/>
    </row>
    <row r="1170" spans="1:40" x14ac:dyDescent="0.25">
      <c r="A1170"/>
      <c r="B1170">
        <f t="shared" si="560"/>
        <v>103600</v>
      </c>
      <c r="C1170" s="186" t="str">
        <f t="shared" si="563"/>
        <v>-7.12070817689897E-06+0.0236392115711669i</v>
      </c>
      <c r="D1170" s="158" t="str">
        <f t="shared" si="564"/>
        <v>-5.95706054910198+0.181233955378946i</v>
      </c>
      <c r="E1170" t="str">
        <f t="shared" si="565"/>
        <v>2870</v>
      </c>
      <c r="F1170" t="str">
        <f t="shared" si="566"/>
        <v>0.777000777000777</v>
      </c>
      <c r="G1170" t="str">
        <f t="shared" si="561"/>
        <v>0.777000777000777</v>
      </c>
      <c r="H1170" t="str">
        <f t="shared" si="567"/>
        <v>7.82736369179058+3.06231498926434i</v>
      </c>
      <c r="I1170" t="str">
        <f t="shared" si="568"/>
        <v>406.836248639878i</v>
      </c>
      <c r="J1170" t="str">
        <f t="shared" si="562"/>
        <v>-140.575537556255+87.9892419798372i</v>
      </c>
      <c r="K1170" t="str">
        <f t="shared" si="569"/>
        <v>1.30154700268871-2.07940954417615i</v>
      </c>
      <c r="L1170" t="str">
        <f t="shared" si="570"/>
        <v>0.0855359775183095-0.115342432974945i</v>
      </c>
      <c r="M1170" t="str">
        <f t="shared" si="571"/>
        <v>1.38708298020702-2.19475197715109i</v>
      </c>
      <c r="N1170" t="str">
        <f t="shared" si="572"/>
        <v>-0.459456646911085i</v>
      </c>
      <c r="O1170" t="str">
        <f t="shared" si="573"/>
        <v>0.896293585816952-0.443461168563145i</v>
      </c>
      <c r="P1170" t="str">
        <f t="shared" si="574"/>
        <v>0.103706414183048+0.443461168563145i</v>
      </c>
      <c r="Q1170" t="str">
        <f t="shared" si="575"/>
        <v>-0.103706414183048+0.01599547834794i</v>
      </c>
      <c r="R1170" t="str">
        <f t="shared" si="576"/>
        <v>-0.332548194389617-4.32741252835168i</v>
      </c>
      <c r="S1170" t="str">
        <f t="shared" si="577"/>
        <v>0.0474263875734926i</v>
      </c>
      <c r="T1170" t="str">
        <f t="shared" si="578"/>
        <v>0.205233543759994-0.0157715595539871i</v>
      </c>
      <c r="U1170" t="str">
        <f t="shared" si="579"/>
        <v>0.0000500000000000001-0.00232764337036234i</v>
      </c>
      <c r="V1170" t="str">
        <f t="shared" si="580"/>
        <v>3.33333333333333E-06-0.00256040770739857i</v>
      </c>
      <c r="W1170" t="str">
        <f t="shared" si="581"/>
        <v>0.0000144733277525967-0.0012193655865863i</v>
      </c>
      <c r="X1170" t="str">
        <f t="shared" si="582"/>
        <v>0.0000425164703012545-0.00121805333003203i</v>
      </c>
      <c r="Y1170" t="str">
        <f t="shared" si="583"/>
        <v>0.009+0.0650937997823805i</v>
      </c>
      <c r="Z1170" t="str">
        <f t="shared" si="584"/>
        <v>-0.260429189398298-0.0461860092844427i</v>
      </c>
      <c r="AA1170" t="str">
        <f t="shared" si="585"/>
        <v>30.4178132752179-214.86944865227i</v>
      </c>
      <c r="AB1170" t="str">
        <f t="shared" si="586"/>
        <v>1.41772513606705-0.108947767528752i</v>
      </c>
      <c r="AC1170" t="str">
        <f t="shared" si="587"/>
        <v>2.72738907866036-3.26267463951064i</v>
      </c>
      <c r="AD1170" t="str">
        <f t="shared" si="588"/>
        <v>0.233478208200643+0.239355531029155i</v>
      </c>
      <c r="AE1170" t="str">
        <f t="shared" si="589"/>
        <v>-0.0497496637254654-0.0731185936155922i</v>
      </c>
      <c r="AF1170" t="str">
        <f t="shared" si="590"/>
        <v>-13.7844242408926-2.88108103388539i</v>
      </c>
      <c r="AG1170" t="str">
        <f t="shared" si="591"/>
        <v>1.21188615684045-0.155249716509347i</v>
      </c>
      <c r="AH1170" t="str">
        <f t="shared" si="592"/>
        <v>0.265982521749446+0.98402331874429i</v>
      </c>
      <c r="AI1170">
        <f t="shared" si="593"/>
        <v>0.16635858900829861</v>
      </c>
      <c r="AJ1170">
        <f t="shared" si="594"/>
        <v>74.874349995291595</v>
      </c>
      <c r="AK1170"/>
      <c r="AL1170"/>
      <c r="AM1170"/>
      <c r="AN1170"/>
    </row>
    <row r="1171" spans="1:40" x14ac:dyDescent="0.25">
      <c r="A1171"/>
      <c r="B1171">
        <f t="shared" si="560"/>
        <v>103700</v>
      </c>
      <c r="C1171" s="186" t="str">
        <f t="shared" si="563"/>
        <v>-7.10698151496811E-06+0.023616415807148i</v>
      </c>
      <c r="D1171" s="158" t="str">
        <f t="shared" si="564"/>
        <v>-5.95706044386424+0.181059187854801i</v>
      </c>
      <c r="E1171" t="str">
        <f t="shared" si="565"/>
        <v>2870</v>
      </c>
      <c r="F1171" t="str">
        <f t="shared" si="566"/>
        <v>0.777000777000777</v>
      </c>
      <c r="G1171" t="str">
        <f t="shared" si="561"/>
        <v>0.777000777000777</v>
      </c>
      <c r="H1171" t="str">
        <f t="shared" si="567"/>
        <v>7.8294952420903+3.06027066630385i</v>
      </c>
      <c r="I1171" t="str">
        <f t="shared" si="568"/>
        <v>407.228947721577i</v>
      </c>
      <c r="J1171" t="str">
        <f t="shared" si="562"/>
        <v>-140.848981312082+88.07417368059i</v>
      </c>
      <c r="K1171" t="str">
        <f t="shared" si="569"/>
        <v>1.29971766339195-2.0785197434378i</v>
      </c>
      <c r="L1171" t="str">
        <f t="shared" si="570"/>
        <v>0.0854295212066945-0.115310075994537i</v>
      </c>
      <c r="M1171" t="str">
        <f t="shared" si="571"/>
        <v>1.38514718459864-2.19382981943234i</v>
      </c>
      <c r="N1171" t="str">
        <f t="shared" si="572"/>
        <v>-0.459900137883007i</v>
      </c>
      <c r="O1171" t="str">
        <f t="shared" si="573"/>
        <v>0.896096826655332-0.443858623052705i</v>
      </c>
      <c r="P1171" t="str">
        <f t="shared" si="574"/>
        <v>0.103903173344668+0.443858623052705i</v>
      </c>
      <c r="Q1171" t="str">
        <f t="shared" si="575"/>
        <v>-0.103903173344668+0.016041514830302i</v>
      </c>
      <c r="R1171" t="str">
        <f t="shared" si="576"/>
        <v>-0.332546671566788-4.32319014864297i</v>
      </c>
      <c r="S1171" t="str">
        <f t="shared" si="577"/>
        <v>0.0474721659398763i</v>
      </c>
      <c r="T1171" t="str">
        <f t="shared" si="578"/>
        <v>0.205231200126018-0.0157867107753721i</v>
      </c>
      <c r="U1171" t="str">
        <f t="shared" si="579"/>
        <v>0.0000500000000000001-0.0023253987769483i</v>
      </c>
      <c r="V1171" t="str">
        <f t="shared" si="580"/>
        <v>3.33333333333333E-06-0.00255793865464313i</v>
      </c>
      <c r="W1171" t="str">
        <f t="shared" si="581"/>
        <v>0.000014473325143526-0.00121818996666894i</v>
      </c>
      <c r="X1171" t="str">
        <f t="shared" si="582"/>
        <v>0.0000424624405842307-0.00121688021825075i</v>
      </c>
      <c r="Y1171" t="str">
        <f t="shared" si="583"/>
        <v>0.009+0.0651566316354523i</v>
      </c>
      <c r="Z1171" t="str">
        <f t="shared" si="584"/>
        <v>-0.259929901919096-0.0460571159285919i</v>
      </c>
      <c r="AA1171" t="str">
        <f t="shared" si="585"/>
        <v>30.3579652949155-214.662849554896i</v>
      </c>
      <c r="AB1171" t="str">
        <f t="shared" si="586"/>
        <v>1.41770894656538-0.109052430085399i</v>
      </c>
      <c r="AC1171" t="str">
        <f t="shared" si="587"/>
        <v>2.72449308291243-3.26126582875757i</v>
      </c>
      <c r="AD1171" t="str">
        <f t="shared" si="588"/>
        <v>0.233581770903388+0.239574775093485i</v>
      </c>
      <c r="AE1171" t="str">
        <f t="shared" si="589"/>
        <v>-0.0496807636109595-0.0730307504936422i</v>
      </c>
      <c r="AF1171" t="str">
        <f t="shared" si="590"/>
        <v>-13.7865556859545-2.87921147844905i</v>
      </c>
      <c r="AG1171" t="str">
        <f t="shared" si="591"/>
        <v>1.2118383137355-0.155183339534917i</v>
      </c>
      <c r="AH1171" t="str">
        <f t="shared" si="592"/>
        <v>0.265814036722128+0.982914824302393i</v>
      </c>
      <c r="AI1171">
        <f t="shared" si="593"/>
        <v>0.15686047008070553</v>
      </c>
      <c r="AJ1171">
        <f t="shared" si="594"/>
        <v>74.86722623283562</v>
      </c>
      <c r="AK1171"/>
      <c r="AL1171"/>
      <c r="AM1171"/>
      <c r="AN1171"/>
    </row>
    <row r="1172" spans="1:40" x14ac:dyDescent="0.25">
      <c r="A1172"/>
      <c r="B1172">
        <f t="shared" si="560"/>
        <v>103800</v>
      </c>
      <c r="C1172" s="186" t="str">
        <f t="shared" si="563"/>
        <v>-0.0000070932945063527+0.0235936639655913i</v>
      </c>
      <c r="D1172" s="158" t="str">
        <f t="shared" si="564"/>
        <v>-5.95706033893051+0.180884757069533i</v>
      </c>
      <c r="E1172" t="str">
        <f t="shared" si="565"/>
        <v>2870</v>
      </c>
      <c r="F1172" t="str">
        <f t="shared" si="566"/>
        <v>0.777000777000777</v>
      </c>
      <c r="G1172" t="str">
        <f t="shared" si="561"/>
        <v>0.777000777000777</v>
      </c>
      <c r="H1172" t="str">
        <f t="shared" si="567"/>
        <v>7.8316218960589+3.05822819690062i</v>
      </c>
      <c r="I1172" t="str">
        <f t="shared" si="568"/>
        <v>407.621646803276i</v>
      </c>
      <c r="J1172" t="str">
        <f t="shared" si="562"/>
        <v>-141.122688882435+88.1591053813427i</v>
      </c>
      <c r="K1172" t="str">
        <f t="shared" si="569"/>
        <v>1.29789170135016-2.07762959912586i</v>
      </c>
      <c r="L1172" t="str">
        <f t="shared" si="570"/>
        <v>0.0853232272276709-0.115277661207862i</v>
      </c>
      <c r="M1172" t="str">
        <f t="shared" si="571"/>
        <v>1.38321492857783-2.19290726033372i</v>
      </c>
      <c r="N1172" t="str">
        <f t="shared" si="572"/>
        <v>-0.460343628854929i</v>
      </c>
      <c r="O1172" t="str">
        <f t="shared" si="573"/>
        <v>0.89589989124559-0.44425599024227i</v>
      </c>
      <c r="P1172" t="str">
        <f t="shared" si="574"/>
        <v>0.10410010875441+0.44425599024227i</v>
      </c>
      <c r="Q1172" t="str">
        <f t="shared" si="575"/>
        <v>-0.10410010875441+0.016087638612659i</v>
      </c>
      <c r="R1172" t="str">
        <f t="shared" si="576"/>
        <v>-0.332545147250065-4.31897585673344i</v>
      </c>
      <c r="S1172" t="str">
        <f t="shared" si="577"/>
        <v>0.04751794430626i</v>
      </c>
      <c r="T1172" t="str">
        <f t="shared" si="578"/>
        <v>0.205228854220341-0.0158018617863456i</v>
      </c>
      <c r="U1172" t="str">
        <f t="shared" si="579"/>
        <v>0.0000500000000000001-0.00232315850837706i</v>
      </c>
      <c r="V1172" t="str">
        <f t="shared" si="580"/>
        <v>3.33333333333333E-06-0.00255547435921476i</v>
      </c>
      <c r="W1172" t="str">
        <f t="shared" si="581"/>
        <v>0.0000144733225319392-0.00121701661214535i</v>
      </c>
      <c r="X1172" t="str">
        <f t="shared" si="582"/>
        <v>0.0000424085668272951-0.00121570936344666i</v>
      </c>
      <c r="Y1172" t="str">
        <f t="shared" si="583"/>
        <v>0.009+0.0652194634885241i</v>
      </c>
      <c r="Z1172" t="str">
        <f t="shared" si="584"/>
        <v>-0.25943204530012-0.0459287197242965i</v>
      </c>
      <c r="AA1172" t="str">
        <f t="shared" si="585"/>
        <v>30.2982948306156-214.45664597173i</v>
      </c>
      <c r="AB1172" t="str">
        <f t="shared" si="586"/>
        <v>1.41769274137113-0.109157091188553i</v>
      </c>
      <c r="AC1172" t="str">
        <f t="shared" si="587"/>
        <v>2.72160238621669-3.2598564235673i</v>
      </c>
      <c r="AD1172" t="str">
        <f t="shared" si="588"/>
        <v>0.233685427364304+0.239793973434252i</v>
      </c>
      <c r="AE1172" t="str">
        <f t="shared" si="589"/>
        <v>-0.0496120581805169-0.0729431134757583i</v>
      </c>
      <c r="AF1172" t="str">
        <f t="shared" si="590"/>
        <v>-13.7886822349894-2.87734343983109i</v>
      </c>
      <c r="AG1172" t="str">
        <f t="shared" si="591"/>
        <v>1.2117905660991-0.155117160942678i</v>
      </c>
      <c r="AH1172" t="str">
        <f t="shared" si="592"/>
        <v>0.265645847070325+0.981808743184005i</v>
      </c>
      <c r="AI1172">
        <f t="shared" si="593"/>
        <v>0.14737264090024577</v>
      </c>
      <c r="AJ1172">
        <f t="shared" si="594"/>
        <v>74.860106309765754</v>
      </c>
      <c r="AK1172"/>
      <c r="AL1172"/>
      <c r="AM1172"/>
      <c r="AN1172"/>
    </row>
    <row r="1173" spans="1:40" x14ac:dyDescent="0.25">
      <c r="A1173"/>
      <c r="B1173">
        <f t="shared" si="560"/>
        <v>103900</v>
      </c>
      <c r="C1173" s="186" t="str">
        <f t="shared" si="563"/>
        <v>-0.0000070796469984667+0.0235709559196754i</v>
      </c>
      <c r="D1173" s="158" t="str">
        <f t="shared" si="564"/>
        <v>-5.95706023429961+0.180710662050845i</v>
      </c>
      <c r="E1173" t="str">
        <f t="shared" si="565"/>
        <v>2870</v>
      </c>
      <c r="F1173" t="str">
        <f t="shared" si="566"/>
        <v>0.777000777000777</v>
      </c>
      <c r="G1173" t="str">
        <f t="shared" si="561"/>
        <v>0.777000777000777</v>
      </c>
      <c r="H1173" t="str">
        <f t="shared" si="567"/>
        <v>7.83374366759453+3.05618758161643i</v>
      </c>
      <c r="I1173" t="str">
        <f t="shared" si="568"/>
        <v>408.014345884974i</v>
      </c>
      <c r="J1173" t="str">
        <f t="shared" si="562"/>
        <v>-141.396660267313+88.2440370820954i</v>
      </c>
      <c r="K1173" t="str">
        <f t="shared" si="569"/>
        <v>1.29606910975905-2.07673911637869i</v>
      </c>
      <c r="L1173" t="str">
        <f t="shared" si="570"/>
        <v>0.085217095358-0.115245188946898i</v>
      </c>
      <c r="M1173" t="str">
        <f t="shared" si="571"/>
        <v>1.38128620511705-2.19198430532559i</v>
      </c>
      <c r="N1173" t="str">
        <f t="shared" si="572"/>
        <v>-0.460787119826851i</v>
      </c>
      <c r="O1173" t="str">
        <f t="shared" si="573"/>
        <v>0.89570277962646-0.444653270053683i</v>
      </c>
      <c r="P1173" t="str">
        <f t="shared" si="574"/>
        <v>0.10429722037354+0.444653270053683i</v>
      </c>
      <c r="Q1173" t="str">
        <f t="shared" si="575"/>
        <v>-0.10429722037354+0.016133849773168i</v>
      </c>
      <c r="R1173" t="str">
        <f t="shared" si="576"/>
        <v>-0.332543621439333-4.31476962926981i</v>
      </c>
      <c r="S1173" t="str">
        <f t="shared" si="577"/>
        <v>0.0475637226726437i</v>
      </c>
      <c r="T1173" t="str">
        <f t="shared" si="578"/>
        <v>0.205226506042935-0.015817012586697i</v>
      </c>
      <c r="U1173" t="str">
        <f t="shared" si="579"/>
        <v>0.0000500000000000001-0.0023209225521611i</v>
      </c>
      <c r="V1173" t="str">
        <f t="shared" si="580"/>
        <v>3.33333333333333E-06-0.00255301480737721i</v>
      </c>
      <c r="W1173" t="str">
        <f t="shared" si="581"/>
        <v>0.0000144733199178366-0.00121584551647444i</v>
      </c>
      <c r="X1173" t="str">
        <f t="shared" si="582"/>
        <v>0.0000423548484308303-0.00121454075911674i</v>
      </c>
      <c r="Y1173" t="str">
        <f t="shared" si="583"/>
        <v>0.009+0.0652822953415959i</v>
      </c>
      <c r="Z1173" t="str">
        <f t="shared" si="584"/>
        <v>-0.258935614097006-0.045800818254298i</v>
      </c>
      <c r="AA1173" t="str">
        <f t="shared" si="585"/>
        <v>30.2388011771962-214.250836774581i</v>
      </c>
      <c r="AB1173" t="str">
        <f t="shared" si="586"/>
        <v>1.41767652048407-0.109261750836757i</v>
      </c>
      <c r="AC1173" t="str">
        <f t="shared" si="587"/>
        <v>2.71871697805642-3.25844643210742i</v>
      </c>
      <c r="AD1173" t="str">
        <f t="shared" si="588"/>
        <v>0.233789177567341+0.240013126022172i</v>
      </c>
      <c r="AE1173" t="str">
        <f t="shared" si="589"/>
        <v>-0.049543546699046-0.0728556818094768i</v>
      </c>
      <c r="AF1173" t="str">
        <f t="shared" si="590"/>
        <v>-13.7908039018941-2.87547691956558i</v>
      </c>
      <c r="AG1173" t="str">
        <f t="shared" si="591"/>
        <v>1.2117429135128-0.15505118016429i</v>
      </c>
      <c r="AH1173" t="str">
        <f t="shared" si="592"/>
        <v>0.265477952398012+0.980705067547456i</v>
      </c>
      <c r="AI1173">
        <f t="shared" si="593"/>
        <v>0.13789508032661785</v>
      </c>
      <c r="AJ1173">
        <f t="shared" si="594"/>
        <v>74.852990195509136</v>
      </c>
      <c r="AK1173"/>
      <c r="AL1173"/>
      <c r="AM1173"/>
      <c r="AN1173"/>
    </row>
    <row r="1174" spans="1:40" x14ac:dyDescent="0.25">
      <c r="A1174"/>
      <c r="B1174">
        <f t="shared" si="560"/>
        <v>104000</v>
      </c>
      <c r="C1174" s="186" t="str">
        <f t="shared" si="563"/>
        <v>-0.0000070660388394573+0.0235482915430668i</v>
      </c>
      <c r="D1174" s="158" t="str">
        <f t="shared" si="564"/>
        <v>-5.95706012997039+0.180536901830179i</v>
      </c>
      <c r="E1174" t="str">
        <f t="shared" si="565"/>
        <v>2870</v>
      </c>
      <c r="F1174" t="str">
        <f t="shared" si="566"/>
        <v>0.777000777000777</v>
      </c>
      <c r="G1174" t="str">
        <f t="shared" si="561"/>
        <v>0.777000777000777</v>
      </c>
      <c r="H1174" t="str">
        <f t="shared" si="567"/>
        <v>7.83586057055086+3.05414882099193i</v>
      </c>
      <c r="I1174" t="str">
        <f t="shared" si="568"/>
        <v>408.407044966673i</v>
      </c>
      <c r="J1174" t="str">
        <f t="shared" si="562"/>
        <v>-141.670895466717+88.3289687828482i</v>
      </c>
      <c r="K1174" t="str">
        <f t="shared" si="569"/>
        <v>1.29424988182513-2.07584830030828i</v>
      </c>
      <c r="L1174" t="str">
        <f t="shared" si="570"/>
        <v>0.0851111253743914-0.115212659542392i</v>
      </c>
      <c r="M1174" t="str">
        <f t="shared" si="571"/>
        <v>1.37936100719952-2.19106095985067i</v>
      </c>
      <c r="N1174" t="str">
        <f t="shared" si="572"/>
        <v>-0.461230610798773i</v>
      </c>
      <c r="O1174" t="str">
        <f t="shared" si="573"/>
        <v>0.89550549183671-0.445050462408806i</v>
      </c>
      <c r="P1174" t="str">
        <f t="shared" si="574"/>
        <v>0.10449450816329+0.445050462408806i</v>
      </c>
      <c r="Q1174" t="str">
        <f t="shared" si="575"/>
        <v>-0.10449450816329+0.016180148389967i</v>
      </c>
      <c r="R1174" t="str">
        <f t="shared" si="576"/>
        <v>-0.332542094134555-4.31057144298857i</v>
      </c>
      <c r="S1174" t="str">
        <f t="shared" si="577"/>
        <v>0.0476095010390274i</v>
      </c>
      <c r="T1174" t="str">
        <f t="shared" si="578"/>
        <v>0.205224155593766-0.0158321631762194i</v>
      </c>
      <c r="U1174" t="str">
        <f t="shared" si="579"/>
        <v>0.0000499999999999999-0.00231869089586095i</v>
      </c>
      <c r="V1174" t="str">
        <f t="shared" si="580"/>
        <v>3.33333333333333E-06-0.00255055998544704i</v>
      </c>
      <c r="W1174" t="str">
        <f t="shared" si="581"/>
        <v>0.000014473317301218-0.0012146766731403i</v>
      </c>
      <c r="X1174" t="str">
        <f t="shared" si="582"/>
        <v>0.0000423012847980982-0.00121337439878293i</v>
      </c>
      <c r="Y1174" t="str">
        <f t="shared" si="583"/>
        <v>0.009+0.0653451271946677i</v>
      </c>
      <c r="Z1174" t="str">
        <f t="shared" si="584"/>
        <v>-0.258440602891153-0.0456734091154921i</v>
      </c>
      <c r="AA1174" t="str">
        <f t="shared" si="585"/>
        <v>30.17948363305-214.045420839506i</v>
      </c>
      <c r="AB1174" t="str">
        <f t="shared" si="586"/>
        <v>1.417660283904-0.109366409028584i</v>
      </c>
      <c r="AC1174" t="str">
        <f t="shared" si="587"/>
        <v>2.71583684793099-3.25703586250433i</v>
      </c>
      <c r="AD1174" t="str">
        <f t="shared" si="588"/>
        <v>0.233893021496441+0.240232232827927i</v>
      </c>
      <c r="AE1174" t="str">
        <f t="shared" si="589"/>
        <v>-0.0494752284348957-0.072768454746003i</v>
      </c>
      <c r="AF1174" t="str">
        <f t="shared" si="590"/>
        <v>-13.7929207005213-2.87361191916175i</v>
      </c>
      <c r="AG1174" t="str">
        <f t="shared" si="591"/>
        <v>1.2116953555602-0.154985396633502i</v>
      </c>
      <c r="AH1174" t="str">
        <f t="shared" si="592"/>
        <v>0.265310352307651+0.979603789584109i</v>
      </c>
      <c r="AI1174">
        <f t="shared" si="593"/>
        <v>0.128427767279327</v>
      </c>
      <c r="AJ1174">
        <f t="shared" si="594"/>
        <v>74.845877859658103</v>
      </c>
      <c r="AK1174"/>
      <c r="AL1174"/>
      <c r="AM1174"/>
      <c r="AN1174"/>
    </row>
    <row r="1175" spans="1:40" x14ac:dyDescent="0.25">
      <c r="A1175"/>
      <c r="B1175">
        <f t="shared" si="560"/>
        <v>104100</v>
      </c>
      <c r="C1175" s="186" t="str">
        <f t="shared" si="563"/>
        <v>-7.05246987820074E-06+0.0235256707099173i</v>
      </c>
      <c r="D1175" s="158" t="str">
        <f t="shared" si="564"/>
        <v>-5.95706002594169+0.180363475442699i</v>
      </c>
      <c r="E1175" t="str">
        <f t="shared" si="565"/>
        <v>2870</v>
      </c>
      <c r="F1175" t="str">
        <f t="shared" si="566"/>
        <v>0.777000777000777</v>
      </c>
      <c r="G1175" t="str">
        <f t="shared" si="561"/>
        <v>0.777000777000777</v>
      </c>
      <c r="H1175" t="str">
        <f t="shared" si="567"/>
        <v>7.8379726187372+3.05211191554692i</v>
      </c>
      <c r="I1175" t="str">
        <f t="shared" si="568"/>
        <v>408.799744048372i</v>
      </c>
      <c r="J1175" t="str">
        <f t="shared" si="562"/>
        <v>-141.945394480646+88.4139004836009i</v>
      </c>
      <c r="K1175" t="str">
        <f t="shared" si="569"/>
        <v>1.29243401076576-2.07495715600034i</v>
      </c>
      <c r="L1175" t="str">
        <f t="shared" si="570"/>
        <v>0.0850053170535-0.115180073323854i</v>
      </c>
      <c r="M1175" t="str">
        <f t="shared" si="571"/>
        <v>1.37743932781926-2.19013722932419i</v>
      </c>
      <c r="N1175" t="str">
        <f t="shared" si="572"/>
        <v>-0.461674101770695i</v>
      </c>
      <c r="O1175" t="str">
        <f t="shared" si="573"/>
        <v>0.895308027915144-0.445447567229518i</v>
      </c>
      <c r="P1175" t="str">
        <f t="shared" si="574"/>
        <v>0.104691972084856+0.445447567229518i</v>
      </c>
      <c r="Q1175" t="str">
        <f t="shared" si="575"/>
        <v>-0.104691972084856+0.016226534541177i</v>
      </c>
      <c r="R1175" t="str">
        <f t="shared" si="576"/>
        <v>-0.332540565335671-4.30638127471567i</v>
      </c>
      <c r="S1175" t="str">
        <f t="shared" si="577"/>
        <v>0.0476552794054111i</v>
      </c>
      <c r="T1175" t="str">
        <f t="shared" si="578"/>
        <v>0.205221802872806-0.0158473135547048i</v>
      </c>
      <c r="U1175" t="str">
        <f t="shared" si="579"/>
        <v>0.0000499999999999999-0.0023164635270849i</v>
      </c>
      <c r="V1175" t="str">
        <f t="shared" si="580"/>
        <v>3.33333333333333E-06-0.00254810987979339i</v>
      </c>
      <c r="W1175" t="str">
        <f t="shared" si="581"/>
        <v>0.0000144733146820832-0.00121351007565204i</v>
      </c>
      <c r="X1175" t="str">
        <f t="shared" si="582"/>
        <v>0.0000422478753352212-0.00121221027599198i</v>
      </c>
      <c r="Y1175" t="str">
        <f t="shared" si="583"/>
        <v>0.009+0.0654079590477395i</v>
      </c>
      <c r="Z1175" t="str">
        <f t="shared" si="584"/>
        <v>-0.25794700628958-0.0455464899188298i</v>
      </c>
      <c r="AA1175" t="str">
        <f t="shared" si="585"/>
        <v>30.1203415000618-213.840397046794i</v>
      </c>
      <c r="AB1175" t="str">
        <f t="shared" si="586"/>
        <v>1.4176440316307-0.109471065762596i</v>
      </c>
      <c r="AC1175" t="str">
        <f t="shared" si="587"/>
        <v>2.71296198535592-3.25562472284332i</v>
      </c>
      <c r="AD1175" t="str">
        <f t="shared" si="588"/>
        <v>0.233996959135531+0.240451293822171i</v>
      </c>
      <c r="AE1175" t="str">
        <f t="shared" si="589"/>
        <v>-0.0494071026598343-0.0726814315401884i</v>
      </c>
      <c r="AF1175" t="str">
        <f t="shared" si="590"/>
        <v>-13.7950326446789-2.87174844010422i</v>
      </c>
      <c r="AG1175" t="str">
        <f t="shared" si="591"/>
        <v>1.21164789182696-0.154919809786129i</v>
      </c>
      <c r="AH1175" t="str">
        <f t="shared" si="592"/>
        <v>0.265143046400181+0.978504901518115i</v>
      </c>
      <c r="AI1175">
        <f t="shared" si="593"/>
        <v>0.11897068073677267</v>
      </c>
      <c r="AJ1175">
        <f t="shared" si="594"/>
        <v>74.838769271970136</v>
      </c>
      <c r="AK1175"/>
      <c r="AL1175"/>
      <c r="AM1175"/>
      <c r="AN1175"/>
    </row>
    <row r="1176" spans="1:40" x14ac:dyDescent="0.25">
      <c r="A1176"/>
      <c r="B1176">
        <f t="shared" si="560"/>
        <v>104200</v>
      </c>
      <c r="C1176" s="186" t="str">
        <f t="shared" si="563"/>
        <v>-7.03893996429804E-06+0.023503093294862i</v>
      </c>
      <c r="D1176" s="158" t="str">
        <f t="shared" si="564"/>
        <v>-5.95705992221235+0.180190381927275i</v>
      </c>
      <c r="E1176" t="str">
        <f t="shared" si="565"/>
        <v>2870</v>
      </c>
      <c r="F1176" t="str">
        <f t="shared" si="566"/>
        <v>0.777000777000777</v>
      </c>
      <c r="G1176" t="str">
        <f t="shared" si="561"/>
        <v>0.777000777000777</v>
      </c>
      <c r="H1176" t="str">
        <f t="shared" si="567"/>
        <v>7.84007982591864+3.05007686578038i</v>
      </c>
      <c r="I1176" t="str">
        <f t="shared" si="568"/>
        <v>409.192443130071i</v>
      </c>
      <c r="J1176" t="str">
        <f t="shared" si="562"/>
        <v>-142.220157309102+88.4988321843536i</v>
      </c>
      <c r="K1176" t="str">
        <f t="shared" si="569"/>
        <v>1.29062148980914-2.07406568851442i</v>
      </c>
      <c r="L1176" t="str">
        <f t="shared" si="570"/>
        <v>0.084899670171933-0.115147430619567i</v>
      </c>
      <c r="M1176" t="str">
        <f t="shared" si="571"/>
        <v>1.37552115998107-2.18921311913399i</v>
      </c>
      <c r="N1176" t="str">
        <f t="shared" si="572"/>
        <v>-0.462117592742617i</v>
      </c>
      <c r="O1176" t="str">
        <f t="shared" si="573"/>
        <v>0.8951103879006-0.445844584437713i</v>
      </c>
      <c r="P1176" t="str">
        <f t="shared" si="574"/>
        <v>0.1048896120994+0.445844584437713i</v>
      </c>
      <c r="Q1176" t="str">
        <f t="shared" si="575"/>
        <v>-0.1048896120994+0.016273008304904i</v>
      </c>
      <c r="R1176" t="str">
        <f t="shared" si="576"/>
        <v>-0.33253903504254-4.30219910136598i</v>
      </c>
      <c r="S1176" t="str">
        <f t="shared" si="577"/>
        <v>0.0477010577717948i</v>
      </c>
      <c r="T1176" t="str">
        <f t="shared" si="578"/>
        <v>0.205219447880022-0.0158624637219411i</v>
      </c>
      <c r="U1176" t="str">
        <f t="shared" si="579"/>
        <v>0.00005-0.00231424043348885i</v>
      </c>
      <c r="V1176" t="str">
        <f t="shared" si="580"/>
        <v>3.33333333333333E-06-0.00254566447683774i</v>
      </c>
      <c r="W1176" t="str">
        <f t="shared" si="581"/>
        <v>0.0000144733120604327-0.0012123457175437i</v>
      </c>
      <c r="X1176" t="str">
        <f t="shared" si="582"/>
        <v>0.0000421946194511689-0.00121104838431538i</v>
      </c>
      <c r="Y1176" t="str">
        <f t="shared" si="583"/>
        <v>0.009+0.0654707909008113i</v>
      </c>
      <c r="Z1176" t="str">
        <f t="shared" si="584"/>
        <v>-0.257454818924779-0.0454200582892241i</v>
      </c>
      <c r="AA1176" t="str">
        <f t="shared" si="585"/>
        <v>30.0613740835885-213.635764280941i</v>
      </c>
      <c r="AB1176" t="str">
        <f t="shared" si="586"/>
        <v>1.41762776366395-0.109575721037329i</v>
      </c>
      <c r="AC1176" t="str">
        <f t="shared" si="587"/>
        <v>2.71009237986292-3.25421302116873i</v>
      </c>
      <c r="AD1176" t="str">
        <f t="shared" si="588"/>
        <v>0.234100990468519+0.240670308975525i</v>
      </c>
      <c r="AE1176" t="str">
        <f t="shared" si="589"/>
        <v>-0.04933916864903-0.0725946114505095i</v>
      </c>
      <c r="AF1176" t="str">
        <f t="shared" si="590"/>
        <v>-13.797139748131-2.86988648385311i</v>
      </c>
      <c r="AG1176" t="str">
        <f t="shared" si="591"/>
        <v>1.21160052190082-0.154854419060043i</v>
      </c>
      <c r="AH1176" t="str">
        <f t="shared" si="592"/>
        <v>0.264976034275051+0.977408395606309i</v>
      </c>
      <c r="AI1176">
        <f t="shared" si="593"/>
        <v>0.10952379973655821</v>
      </c>
      <c r="AJ1176">
        <f t="shared" si="594"/>
        <v>74.831664402367608</v>
      </c>
      <c r="AK1176"/>
      <c r="AL1176"/>
      <c r="AM1176"/>
      <c r="AN1176"/>
    </row>
    <row r="1177" spans="1:40" x14ac:dyDescent="0.25">
      <c r="A1177"/>
      <c r="B1177">
        <f t="shared" si="560"/>
        <v>104300</v>
      </c>
      <c r="C1177" s="186" t="str">
        <f t="shared" si="563"/>
        <v>-7.02544894807087E-06+0.0234805591730166i</v>
      </c>
      <c r="D1177" s="158" t="str">
        <f t="shared" si="564"/>
        <v>-5.95705981878123+0.180017620326461i</v>
      </c>
      <c r="E1177" t="str">
        <f t="shared" si="565"/>
        <v>2870</v>
      </c>
      <c r="F1177" t="str">
        <f t="shared" si="566"/>
        <v>0.777000777000777</v>
      </c>
      <c r="G1177" t="str">
        <f t="shared" si="561"/>
        <v>0.777000777000777</v>
      </c>
      <c r="H1177" t="str">
        <f t="shared" si="567"/>
        <v>7.84218220581621+3.04804367217077i</v>
      </c>
      <c r="I1177" t="str">
        <f t="shared" si="568"/>
        <v>409.585142211769i</v>
      </c>
      <c r="J1177" t="str">
        <f t="shared" si="562"/>
        <v>-142.495183952083+88.5837638851064i</v>
      </c>
      <c r="K1177" t="str">
        <f t="shared" si="569"/>
        <v>1.28881231219438-2.07317390288407i</v>
      </c>
      <c r="L1177" t="str">
        <f t="shared" si="570"/>
        <v>0.0847941845062519-0.115114731756588i</v>
      </c>
      <c r="M1177" t="str">
        <f t="shared" si="571"/>
        <v>1.37360649670063-2.18828863464066i</v>
      </c>
      <c r="N1177" t="str">
        <f t="shared" si="572"/>
        <v>-0.462561083714538i</v>
      </c>
      <c r="O1177" t="str">
        <f t="shared" si="573"/>
        <v>0.894912571831951-0.446241513955306i</v>
      </c>
      <c r="P1177" t="str">
        <f t="shared" si="574"/>
        <v>0.105087428168049+0.446241513955306i</v>
      </c>
      <c r="Q1177" t="str">
        <f t="shared" si="575"/>
        <v>-0.105087428168049+0.016319569759232i</v>
      </c>
      <c r="R1177" t="str">
        <f t="shared" si="576"/>
        <v>-0.332537503255208-4.29802489994294i</v>
      </c>
      <c r="S1177" t="str">
        <f t="shared" si="577"/>
        <v>0.0477468361381785i</v>
      </c>
      <c r="T1177" t="str">
        <f t="shared" si="578"/>
        <v>0.205217090615387-0.0158776136777254i</v>
      </c>
      <c r="U1177" t="str">
        <f t="shared" si="579"/>
        <v>0.00005-0.00231202160277602i</v>
      </c>
      <c r="V1177" t="str">
        <f t="shared" si="580"/>
        <v>3.33333333333333E-06-0.00254322376305362i</v>
      </c>
      <c r="W1177" t="str">
        <f t="shared" si="581"/>
        <v>0.0000144733094362661-0.0012111835923741i</v>
      </c>
      <c r="X1177" t="str">
        <f t="shared" si="582"/>
        <v>0.0000421415165577376-0.00120988871734917i</v>
      </c>
      <c r="Y1177" t="str">
        <f t="shared" si="583"/>
        <v>0.009+0.0655336227538831i</v>
      </c>
      <c r="Z1177" t="str">
        <f t="shared" si="584"/>
        <v>-0.25696403545457-0.0452941118654513i</v>
      </c>
      <c r="AA1177" t="str">
        <f t="shared" si="585"/>
        <v>30.0025806924382-213.431521430636i</v>
      </c>
      <c r="AB1177" t="str">
        <f t="shared" si="586"/>
        <v>1.41761148000357-0.10968037485138i</v>
      </c>
      <c r="AC1177" t="str">
        <f t="shared" si="587"/>
        <v>2.7072280209999-3.25280076548435i</v>
      </c>
      <c r="AD1177" t="str">
        <f t="shared" si="588"/>
        <v>0.234205115479307+0.240889278258577i</v>
      </c>
      <c r="AE1177" t="str">
        <f t="shared" si="589"/>
        <v>-0.0492714256810342-0.0725079937390431i</v>
      </c>
      <c r="AF1177" t="str">
        <f t="shared" si="590"/>
        <v>-13.7992420245974-2.86802605184431i</v>
      </c>
      <c r="AG1177" t="str">
        <f t="shared" si="591"/>
        <v>1.21155324537152-0.154789223895178i</v>
      </c>
      <c r="AH1177" t="str">
        <f t="shared" si="592"/>
        <v>0.264809315530263+0.976314264138009i</v>
      </c>
      <c r="AI1177">
        <f t="shared" si="593"/>
        <v>0.10008710337505705</v>
      </c>
      <c r="AJ1177">
        <f t="shared" si="594"/>
        <v>74.824563220935318</v>
      </c>
      <c r="AK1177"/>
      <c r="AL1177"/>
      <c r="AM1177"/>
      <c r="AN1177"/>
    </row>
    <row r="1178" spans="1:40" x14ac:dyDescent="0.25">
      <c r="A1178"/>
      <c r="B1178">
        <f t="shared" si="560"/>
        <v>104400</v>
      </c>
      <c r="C1178" s="186" t="str">
        <f t="shared" si="563"/>
        <v>-0.0000070119966805574+0.0234580682199754i</v>
      </c>
      <c r="D1178" s="158" t="str">
        <f t="shared" si="564"/>
        <v>-5.95705971564717+0.179845189686478i</v>
      </c>
      <c r="E1178" t="str">
        <f t="shared" si="565"/>
        <v>2870</v>
      </c>
      <c r="F1178" t="str">
        <f t="shared" si="566"/>
        <v>0.777000777000777</v>
      </c>
      <c r="G1178" t="str">
        <f t="shared" si="561"/>
        <v>0.777000777000777</v>
      </c>
      <c r="H1178" t="str">
        <f t="shared" si="567"/>
        <v>7.84427977210706+3.04601233517604i</v>
      </c>
      <c r="I1178" t="str">
        <f t="shared" si="568"/>
        <v>409.977841293468i</v>
      </c>
      <c r="J1178" t="str">
        <f t="shared" si="562"/>
        <v>-142.770474409589+88.6686955858591i</v>
      </c>
      <c r="K1178" t="str">
        <f t="shared" si="569"/>
        <v>1.28700647117146-2.07228180411694i</v>
      </c>
      <c r="L1178" t="str">
        <f t="shared" si="570"/>
        <v>0.0846888598329742-0.115081977060752i</v>
      </c>
      <c r="M1178" t="str">
        <f t="shared" si="571"/>
        <v>1.37169533100443-2.18736378117769i</v>
      </c>
      <c r="N1178" t="str">
        <f t="shared" si="572"/>
        <v>-0.46300457468646i</v>
      </c>
      <c r="O1178" t="str">
        <f t="shared" si="573"/>
        <v>0.894714579748103-0.446638355704226i</v>
      </c>
      <c r="P1178" t="str">
        <f t="shared" si="574"/>
        <v>0.105285420251897+0.446638355704226i</v>
      </c>
      <c r="Q1178" t="str">
        <f t="shared" si="575"/>
        <v>-0.105285420251897+0.016366218982234i</v>
      </c>
      <c r="R1178" t="str">
        <f t="shared" si="576"/>
        <v>-0.332535969973487-4.29385864753801i</v>
      </c>
      <c r="S1178" t="str">
        <f t="shared" si="577"/>
        <v>0.0477926145045622i</v>
      </c>
      <c r="T1178" t="str">
        <f t="shared" si="578"/>
        <v>0.205214731078865-0.0158927634218435i</v>
      </c>
      <c r="U1178" t="str">
        <f t="shared" si="579"/>
        <v>0.00005-0.00230980702269673i</v>
      </c>
      <c r="V1178" t="str">
        <f t="shared" si="580"/>
        <v>3.33333333333333E-06-0.0025407877249664i</v>
      </c>
      <c r="W1178" t="str">
        <f t="shared" si="581"/>
        <v>0.0000144733068095834-0.00121002369372674i</v>
      </c>
      <c r="X1178" t="str">
        <f t="shared" si="582"/>
        <v>0.0000420885660695372-0.00120873126871387i</v>
      </c>
      <c r="Y1178" t="str">
        <f t="shared" si="583"/>
        <v>0.009+0.0655964546069549i</v>
      </c>
      <c r="Z1178" t="str">
        <f t="shared" si="584"/>
        <v>-0.256474650561958-0.0451686483000586i</v>
      </c>
      <c r="AA1178" t="str">
        <f t="shared" si="585"/>
        <v>29.9439606388492-213.227667388739i</v>
      </c>
      <c r="AB1178" t="str">
        <f t="shared" si="586"/>
        <v>1.41759518064931-0.10978502720327i</v>
      </c>
      <c r="AC1178" t="str">
        <f t="shared" si="587"/>
        <v>2.704368898331-3.25138796375326i</v>
      </c>
      <c r="AD1178" t="str">
        <f t="shared" si="588"/>
        <v>0.234309334151769+0.241108201641885i</v>
      </c>
      <c r="AE1178" t="str">
        <f t="shared" si="589"/>
        <v>-0.049203873037758-0.0724215776714467i</v>
      </c>
      <c r="AF1178" t="str">
        <f t="shared" si="590"/>
        <v>-13.8013394877542-2.86616714548956i</v>
      </c>
      <c r="AG1178" t="str">
        <f t="shared" si="591"/>
        <v>1.21150606183085-0.154724223733498i</v>
      </c>
      <c r="AH1178" t="str">
        <f t="shared" si="592"/>
        <v>0.264642889762364+0.975222499434832i</v>
      </c>
      <c r="AI1178">
        <f t="shared" si="593"/>
        <v>9.066057080696624E-2</v>
      </c>
      <c r="AJ1178">
        <f t="shared" si="594"/>
        <v>74.817465697921335</v>
      </c>
      <c r="AK1178"/>
      <c r="AL1178"/>
      <c r="AM1178"/>
      <c r="AN1178"/>
    </row>
    <row r="1179" spans="1:40" x14ac:dyDescent="0.25">
      <c r="A1179"/>
      <c r="B1179">
        <f t="shared" si="560"/>
        <v>104500</v>
      </c>
      <c r="C1179" s="186" t="str">
        <f t="shared" si="563"/>
        <v>-6.99858301350823E-06+0.0234356203118089i</v>
      </c>
      <c r="D1179" s="158" t="str">
        <f t="shared" si="564"/>
        <v>-5.95705961280907+0.179673089057202i</v>
      </c>
      <c r="E1179" t="str">
        <f t="shared" si="565"/>
        <v>2870</v>
      </c>
      <c r="F1179" t="str">
        <f t="shared" si="566"/>
        <v>0.777000777000777</v>
      </c>
      <c r="G1179" t="str">
        <f t="shared" si="561"/>
        <v>0.777000777000777</v>
      </c>
      <c r="H1179" t="str">
        <f t="shared" si="567"/>
        <v>7.84637253842454+3.04398285523395i</v>
      </c>
      <c r="I1179" t="str">
        <f t="shared" si="568"/>
        <v>410.370540375167i</v>
      </c>
      <c r="J1179" t="str">
        <f t="shared" si="562"/>
        <v>-143.046028681621+88.7536272866119i</v>
      </c>
      <c r="K1179" t="str">
        <f t="shared" si="569"/>
        <v>1.28520396000124-2.07138939719484i</v>
      </c>
      <c r="L1179" t="str">
        <f t="shared" si="570"/>
        <v>0.0845836959285803-0.115049166856678i</v>
      </c>
      <c r="M1179" t="str">
        <f t="shared" si="571"/>
        <v>1.36978765592982-2.18643856405152i</v>
      </c>
      <c r="N1179" t="str">
        <f t="shared" si="572"/>
        <v>-0.463448065658382i</v>
      </c>
      <c r="O1179" t="str">
        <f t="shared" si="573"/>
        <v>0.894516411688-0.447035109606421i</v>
      </c>
      <c r="P1179" t="str">
        <f t="shared" si="574"/>
        <v>0.105483588312+0.447035109606421i</v>
      </c>
      <c r="Q1179" t="str">
        <f t="shared" si="575"/>
        <v>-0.105483588312+0.016412956051961i</v>
      </c>
      <c r="R1179" t="str">
        <f t="shared" si="576"/>
        <v>-0.332534435197342-4.28970032133048i</v>
      </c>
      <c r="S1179" t="str">
        <f t="shared" si="577"/>
        <v>0.0478383928709457i</v>
      </c>
      <c r="T1179" t="str">
        <f t="shared" si="578"/>
        <v>0.20521236927043-0.0159079129540885i</v>
      </c>
      <c r="U1179" t="str">
        <f t="shared" si="579"/>
        <v>0.00005-0.00230759668104821i</v>
      </c>
      <c r="V1179" t="str">
        <f t="shared" si="580"/>
        <v>3.33333333333333E-06-0.00253835634915304i</v>
      </c>
      <c r="W1179" t="str">
        <f t="shared" si="581"/>
        <v>0.000014473304180385-0.00120886601520971i</v>
      </c>
      <c r="X1179" t="str">
        <f t="shared" si="582"/>
        <v>0.000042035767403976-0.00120757603205437i</v>
      </c>
      <c r="Y1179" t="str">
        <f t="shared" si="583"/>
        <v>0.009+0.0656592864600267i</v>
      </c>
      <c r="Z1179" t="str">
        <f t="shared" si="584"/>
        <v>-0.255986658955002-0.0450436652592707i</v>
      </c>
      <c r="AA1179" t="str">
        <f t="shared" si="585"/>
        <v>29.8855132384701-213.024201052262i</v>
      </c>
      <c r="AB1179" t="str">
        <f t="shared" si="586"/>
        <v>1.41757886560098-0.10988967809157i</v>
      </c>
      <c r="AC1179" t="str">
        <f t="shared" si="587"/>
        <v>2.7015150014366-3.24997462389832i</v>
      </c>
      <c r="AD1179" t="str">
        <f t="shared" si="588"/>
        <v>0.234413646469773+0.241327079095979i</v>
      </c>
      <c r="AE1179" t="str">
        <f t="shared" si="589"/>
        <v>-0.0491365100044594-0.0723353625169387i</v>
      </c>
      <c r="AF1179" t="str">
        <f t="shared" si="590"/>
        <v>-13.8034321512336-2.86430976617675i</v>
      </c>
      <c r="AG1179" t="str">
        <f t="shared" si="591"/>
        <v>1.2114589708726-0.154659418019005i</v>
      </c>
      <c r="AH1179" t="str">
        <f t="shared" si="592"/>
        <v>0.264476756566501+0.9741330938506i</v>
      </c>
      <c r="AI1179">
        <f t="shared" si="593"/>
        <v>8.1244181245759051E-2</v>
      </c>
      <c r="AJ1179">
        <f t="shared" si="594"/>
        <v>74.810371803735407</v>
      </c>
      <c r="AK1179"/>
      <c r="AL1179"/>
      <c r="AM1179"/>
      <c r="AN1179"/>
    </row>
    <row r="1180" spans="1:40" x14ac:dyDescent="0.25">
      <c r="A1180"/>
      <c r="B1180">
        <f t="shared" si="560"/>
        <v>104600</v>
      </c>
      <c r="C1180" s="186" t="str">
        <f t="shared" si="563"/>
        <v>-6.98520779938222E-06+0.0234132153250614i</v>
      </c>
      <c r="D1180" s="158" t="str">
        <f t="shared" si="564"/>
        <v>-5.95705951026575+0.179501317492137i</v>
      </c>
      <c r="E1180" t="str">
        <f t="shared" si="565"/>
        <v>2870</v>
      </c>
      <c r="F1180" t="str">
        <f t="shared" si="566"/>
        <v>0.777000777000777</v>
      </c>
      <c r="G1180" t="str">
        <f t="shared" si="561"/>
        <v>0.777000777000777</v>
      </c>
      <c r="H1180" t="str">
        <f t="shared" si="567"/>
        <v>7.84846051835834+3.04195523276207i</v>
      </c>
      <c r="I1180" t="str">
        <f t="shared" si="568"/>
        <v>410.763239456866i</v>
      </c>
      <c r="J1180" t="str">
        <f t="shared" si="562"/>
        <v>-143.321846768179+88.8385589873646i</v>
      </c>
      <c r="K1180" t="str">
        <f t="shared" si="569"/>
        <v>1.28340477195552-2.07049668707392i</v>
      </c>
      <c r="L1180" t="str">
        <f t="shared" si="570"/>
        <v>0.0844786925695108-0.115016301467769i</v>
      </c>
      <c r="M1180" t="str">
        <f t="shared" si="571"/>
        <v>1.36788346452503-2.18551298854169i</v>
      </c>
      <c r="N1180" t="str">
        <f t="shared" si="572"/>
        <v>-0.463891556630304i</v>
      </c>
      <c r="O1180" t="str">
        <f t="shared" si="573"/>
        <v>0.894318067690616-0.447431775583856i</v>
      </c>
      <c r="P1180" t="str">
        <f t="shared" si="574"/>
        <v>0.105681932309384+0.447431775583856i</v>
      </c>
      <c r="Q1180" t="str">
        <f t="shared" si="575"/>
        <v>-0.105681932309384+0.016459781046448i</v>
      </c>
      <c r="R1180" t="str">
        <f t="shared" si="576"/>
        <v>-0.332532898926739-4.28554989858674i</v>
      </c>
      <c r="S1180" t="str">
        <f t="shared" si="577"/>
        <v>0.0478841712373294i</v>
      </c>
      <c r="T1180" t="str">
        <f t="shared" si="578"/>
        <v>0.205210005190047-0.0159230622742535i</v>
      </c>
      <c r="U1180" t="str">
        <f t="shared" si="579"/>
        <v>0.00005-0.00230539056567436i</v>
      </c>
      <c r="V1180" t="str">
        <f t="shared" si="580"/>
        <v>3.33333333333333E-06-0.0025359296222418i</v>
      </c>
      <c r="W1180" t="str">
        <f t="shared" si="581"/>
        <v>0.0000144733015486706-0.00120771055045552i</v>
      </c>
      <c r="X1180" t="str">
        <f t="shared" si="582"/>
        <v>0.0000419831199812409-0.00120642300103981i</v>
      </c>
      <c r="Y1180" t="str">
        <f t="shared" si="583"/>
        <v>0.009+0.0657221183130985i</v>
      </c>
      <c r="Z1180" t="str">
        <f t="shared" si="584"/>
        <v>-0.255500055366664-0.0449191604228955i</v>
      </c>
      <c r="AA1180" t="str">
        <f t="shared" si="585"/>
        <v>29.827237810339-212.821121322347i</v>
      </c>
      <c r="AB1180" t="str">
        <f t="shared" si="586"/>
        <v>1.41756253485835-0.10999432751485i</v>
      </c>
      <c r="AC1180" t="str">
        <f t="shared" si="587"/>
        <v>2.69866631991331-3.24856075380212i</v>
      </c>
      <c r="AD1180" t="str">
        <f t="shared" si="588"/>
        <v>0.23451805241717+0.241545910591354i</v>
      </c>
      <c r="AE1180" t="str">
        <f t="shared" si="589"/>
        <v>-0.0490693358697215-0.0722493475482739i</v>
      </c>
      <c r="AF1180" t="str">
        <f t="shared" si="590"/>
        <v>-13.8055200286241-2.86245391526993i</v>
      </c>
      <c r="AG1180" t="str">
        <f t="shared" si="591"/>
        <v>1.21141197209258-0.154594806197723i</v>
      </c>
      <c r="AH1180" t="str">
        <f t="shared" si="592"/>
        <v>0.264310915536438+0.973046039771112i</v>
      </c>
      <c r="AI1180">
        <f t="shared" si="593"/>
        <v>7.1837913962919928E-2</v>
      </c>
      <c r="AJ1180">
        <f t="shared" si="594"/>
        <v>74.803281508947606</v>
      </c>
      <c r="AK1180"/>
      <c r="AL1180"/>
      <c r="AM1180"/>
      <c r="AN1180"/>
    </row>
    <row r="1181" spans="1:40" x14ac:dyDescent="0.25">
      <c r="A1181"/>
      <c r="B1181">
        <f t="shared" si="560"/>
        <v>104700</v>
      </c>
      <c r="C1181" s="186" t="str">
        <f t="shared" si="563"/>
        <v>-6.97187089134255E-06+0.0233908531367491i</v>
      </c>
      <c r="D1181" s="158" t="str">
        <f t="shared" si="564"/>
        <v>-5.95705940801612+0.17932987404841i</v>
      </c>
      <c r="E1181" t="str">
        <f t="shared" si="565"/>
        <v>2870</v>
      </c>
      <c r="F1181" t="str">
        <f t="shared" si="566"/>
        <v>0.777000777000777</v>
      </c>
      <c r="G1181" t="str">
        <f t="shared" si="561"/>
        <v>0.777000777000777</v>
      </c>
      <c r="H1181" t="str">
        <f t="shared" si="567"/>
        <v>7.8505437254547+3.03992946815808i</v>
      </c>
      <c r="I1181" t="str">
        <f t="shared" si="568"/>
        <v>411.155938538564i</v>
      </c>
      <c r="J1181" t="str">
        <f t="shared" si="562"/>
        <v>-143.597928669262+88.9234906881173i</v>
      </c>
      <c r="K1181" t="str">
        <f t="shared" si="569"/>
        <v>1.28160890031703-2.06960367868475i</v>
      </c>
      <c r="L1181" t="str">
        <f t="shared" si="570"/>
        <v>0.084373849532173-0.114983381216217i</v>
      </c>
      <c r="M1181" t="str">
        <f t="shared" si="571"/>
        <v>1.3659827498492-2.18458705990097i</v>
      </c>
      <c r="N1181" t="str">
        <f t="shared" si="572"/>
        <v>-0.464335047602226i</v>
      </c>
      <c r="O1181" t="str">
        <f t="shared" si="573"/>
        <v>0.894119547794964-0.447828353558513i</v>
      </c>
      <c r="P1181" t="str">
        <f t="shared" si="574"/>
        <v>0.105880452205036+0.447828353558513i</v>
      </c>
      <c r="Q1181" t="str">
        <f t="shared" si="575"/>
        <v>-0.105880452205036+0.016506694043713i</v>
      </c>
      <c r="R1181" t="str">
        <f t="shared" si="576"/>
        <v>-0.332531361161583-4.28140735666017i</v>
      </c>
      <c r="S1181" t="str">
        <f t="shared" si="577"/>
        <v>0.0479299496037131i</v>
      </c>
      <c r="T1181" t="str">
        <f t="shared" si="578"/>
        <v>0.205207638837688-0.0159382113821288i</v>
      </c>
      <c r="U1181" t="str">
        <f t="shared" si="579"/>
        <v>0.00005-0.0023031886644655i</v>
      </c>
      <c r="V1181" t="str">
        <f t="shared" si="580"/>
        <v>3.33333333333333E-06-0.00253350753091205i</v>
      </c>
      <c r="W1181" t="str">
        <f t="shared" si="581"/>
        <v>0.0000144732989144401-0.001206557293121i</v>
      </c>
      <c r="X1181" t="str">
        <f t="shared" si="582"/>
        <v>0.0000419306232242838-0.00120527216936342i</v>
      </c>
      <c r="Y1181" t="str">
        <f t="shared" si="583"/>
        <v>0.009+0.0657849501661703i</v>
      </c>
      <c r="Z1181" t="str">
        <f t="shared" si="584"/>
        <v>-0.255014834554665-0.0447951314842311i</v>
      </c>
      <c r="AA1181" t="str">
        <f t="shared" si="585"/>
        <v>29.7691336768634-212.618427104254i</v>
      </c>
      <c r="AB1181" t="str">
        <f t="shared" si="586"/>
        <v>1.41754618842122-0.110098975471662i</v>
      </c>
      <c r="AC1181" t="str">
        <f t="shared" si="587"/>
        <v>2.69582284337412-3.2471463613073i</v>
      </c>
      <c r="AD1181" t="str">
        <f t="shared" si="588"/>
        <v>0.234622551977799+0.241764696098478i</v>
      </c>
      <c r="AE1181" t="str">
        <f t="shared" si="589"/>
        <v>-0.0490023499254351-0.0721635320417235i</v>
      </c>
      <c r="AF1181" t="str">
        <f t="shared" si="590"/>
        <v>-13.8076031334708-2.86059959410967i</v>
      </c>
      <c r="AG1181" t="str">
        <f t="shared" si="591"/>
        <v>1.21136506508857-0.154530387717698i</v>
      </c>
      <c r="AH1181" t="str">
        <f t="shared" si="592"/>
        <v>0.264145366264578+0.971961329614002i</v>
      </c>
      <c r="AI1181">
        <f t="shared" si="593"/>
        <v>6.2441748287906162E-2</v>
      </c>
      <c r="AJ1181">
        <f t="shared" si="594"/>
        <v>74.796194784288048</v>
      </c>
      <c r="AK1181"/>
      <c r="AL1181"/>
      <c r="AM1181"/>
      <c r="AN1181"/>
    </row>
    <row r="1182" spans="1:40" x14ac:dyDescent="0.25">
      <c r="A1182"/>
      <c r="B1182">
        <f t="shared" si="560"/>
        <v>104800</v>
      </c>
      <c r="C1182" s="186" t="str">
        <f t="shared" si="563"/>
        <v>-6.95857214325256E-06+0.0233685336243573i</v>
      </c>
      <c r="D1182" s="158" t="str">
        <f t="shared" si="564"/>
        <v>-5.95705930605906+0.179158757786739i</v>
      </c>
      <c r="E1182" t="str">
        <f t="shared" si="565"/>
        <v>2870</v>
      </c>
      <c r="F1182" t="str">
        <f t="shared" si="566"/>
        <v>0.777000777000777</v>
      </c>
      <c r="G1182" t="str">
        <f t="shared" si="561"/>
        <v>0.777000777000777</v>
      </c>
      <c r="H1182" t="str">
        <f t="shared" si="567"/>
        <v>7.85262217321652+3.03790556179983i</v>
      </c>
      <c r="I1182" t="str">
        <f t="shared" si="568"/>
        <v>411.548637620263i</v>
      </c>
      <c r="J1182" t="str">
        <f t="shared" si="562"/>
        <v>-143.874274384872+89.0084223888701i</v>
      </c>
      <c r="K1182" t="str">
        <f t="shared" si="569"/>
        <v>1.27981633837941-2.06871037693245i</v>
      </c>
      <c r="L1182" t="str">
        <f t="shared" si="570"/>
        <v>0.0842691665929432-0.114950406423011i</v>
      </c>
      <c r="M1182" t="str">
        <f t="shared" si="571"/>
        <v>1.36408550497235-2.18366078335546i</v>
      </c>
      <c r="N1182" t="str">
        <f t="shared" si="572"/>
        <v>-0.464778538574148i</v>
      </c>
      <c r="O1182" t="str">
        <f t="shared" si="573"/>
        <v>0.893920852040089-0.448224843452391i</v>
      </c>
      <c r="P1182" t="str">
        <f t="shared" si="574"/>
        <v>0.106079147959911+0.448224843452391i</v>
      </c>
      <c r="Q1182" t="str">
        <f t="shared" si="575"/>
        <v>-0.106079147959911+0.016553695121757i</v>
      </c>
      <c r="R1182" t="str">
        <f t="shared" si="576"/>
        <v>-0.332529821901794-4.27727267299052i</v>
      </c>
      <c r="S1182" t="str">
        <f t="shared" si="577"/>
        <v>0.0479757279700968i</v>
      </c>
      <c r="T1182" t="str">
        <f t="shared" si="578"/>
        <v>0.205205270213322-0.0159533602775052i</v>
      </c>
      <c r="U1182" t="str">
        <f t="shared" si="579"/>
        <v>0.00005-0.00230099096535819i</v>
      </c>
      <c r="V1182" t="str">
        <f t="shared" si="580"/>
        <v>3.33333333333333E-06-0.00253109006189401i</v>
      </c>
      <c r="W1182" t="str">
        <f t="shared" si="581"/>
        <v>0.0000144732962776937-0.00120540623688721i</v>
      </c>
      <c r="X1182" t="str">
        <f t="shared" si="582"/>
        <v>0.0000418782765588062-0.00120412353074245i</v>
      </c>
      <c r="Y1182" t="str">
        <f t="shared" si="583"/>
        <v>0.009+0.0658477820192421i</v>
      </c>
      <c r="Z1182" t="str">
        <f t="shared" si="584"/>
        <v>-0.254530991301357-0.0446715761499752i</v>
      </c>
      <c r="AA1182" t="str">
        <f t="shared" si="585"/>
        <v>29.7112001638002-212.416117307335i</v>
      </c>
      <c r="AB1182" t="str">
        <f t="shared" si="586"/>
        <v>1.41752982628937-0.110203621960561i</v>
      </c>
      <c r="AC1182" t="str">
        <f t="shared" si="587"/>
        <v>2.6929845614483-3.24573145421663i</v>
      </c>
      <c r="AD1182" t="str">
        <f t="shared" si="588"/>
        <v>0.234727145135479+0.241983435587789i</v>
      </c>
      <c r="AE1182" t="str">
        <f t="shared" si="589"/>
        <v>-0.0489355514667784-0.0720779152770538i</v>
      </c>
      <c r="AF1182" t="str">
        <f t="shared" si="590"/>
        <v>-13.8096814792756-2.85874680401309i</v>
      </c>
      <c r="AG1182" t="str">
        <f t="shared" si="591"/>
        <v>1.21131824946035-0.154466162028972i</v>
      </c>
      <c r="AH1182" t="str">
        <f t="shared" si="592"/>
        <v>0.263980108341984+0.970878955828589i</v>
      </c>
      <c r="AI1182">
        <f t="shared" si="593"/>
        <v>5.3055663608042133E-2</v>
      </c>
      <c r="AJ1182">
        <f t="shared" si="594"/>
        <v>74.789111600646194</v>
      </c>
      <c r="AK1182"/>
      <c r="AL1182"/>
      <c r="AM1182"/>
      <c r="AN1182"/>
    </row>
    <row r="1183" spans="1:40" x14ac:dyDescent="0.25">
      <c r="A1183"/>
      <c r="B1183">
        <f t="shared" si="560"/>
        <v>104900</v>
      </c>
      <c r="C1183" s="186" t="str">
        <f t="shared" si="563"/>
        <v>-6.94531140967182E-06+0.0233462566658386i</v>
      </c>
      <c r="D1183" s="158" t="str">
        <f t="shared" si="564"/>
        <v>-5.95705920439344+0.178987967771429i</v>
      </c>
      <c r="E1183" t="str">
        <f t="shared" si="565"/>
        <v>2870</v>
      </c>
      <c r="F1183" t="str">
        <f t="shared" si="566"/>
        <v>0.777000777000777</v>
      </c>
      <c r="G1183" t="str">
        <f t="shared" si="561"/>
        <v>0.777000777000777</v>
      </c>
      <c r="H1183" t="str">
        <f t="shared" si="567"/>
        <v>7.85469587510348+3.03588351404546i</v>
      </c>
      <c r="I1183" t="str">
        <f t="shared" si="568"/>
        <v>411.941336701962i</v>
      </c>
      <c r="J1183" t="str">
        <f t="shared" si="562"/>
        <v>-144.150883915006+89.0933540896228i</v>
      </c>
      <c r="K1183" t="str">
        <f t="shared" si="569"/>
        <v>1.27802707944733-2.06781678669682i</v>
      </c>
      <c r="L1183" t="str">
        <f t="shared" si="570"/>
        <v>0.0841646435281682-0.114917377407931i</v>
      </c>
      <c r="M1183" t="str">
        <f t="shared" si="571"/>
        <v>1.3621917229755-2.18273416410475i</v>
      </c>
      <c r="N1183" t="str">
        <f t="shared" si="572"/>
        <v>-0.46522202954607i</v>
      </c>
      <c r="O1183" t="str">
        <f t="shared" si="573"/>
        <v>0.893721980465072-0.448621245187507i</v>
      </c>
      <c r="P1183" t="str">
        <f t="shared" si="574"/>
        <v>0.106278019534928+0.448621245187507i</v>
      </c>
      <c r="Q1183" t="str">
        <f t="shared" si="575"/>
        <v>-0.106278019534928+0.016600784358563i</v>
      </c>
      <c r="R1183" t="str">
        <f t="shared" si="576"/>
        <v>-0.332528281147305-4.27314582510361i</v>
      </c>
      <c r="S1183" t="str">
        <f t="shared" si="577"/>
        <v>0.0480215063364805i</v>
      </c>
      <c r="T1183" t="str">
        <f t="shared" si="578"/>
        <v>0.205202899316918-0.0159685089601743i</v>
      </c>
      <c r="U1183" t="str">
        <f t="shared" si="579"/>
        <v>0.0000500000000000001-0.00229879745633497i</v>
      </c>
      <c r="V1183" t="str">
        <f t="shared" si="580"/>
        <v>3.33333333333333E-06-0.00252867720196847i</v>
      </c>
      <c r="W1183" t="str">
        <f t="shared" si="581"/>
        <v>0.0000144732936384313-0.00120425737545929i</v>
      </c>
      <c r="X1183" t="str">
        <f t="shared" si="582"/>
        <v>0.0000418260794132424-0.00120297707891807i</v>
      </c>
      <c r="Y1183" t="str">
        <f t="shared" si="583"/>
        <v>0.009+0.0659106138723139i</v>
      </c>
      <c r="Z1183" t="str">
        <f t="shared" si="584"/>
        <v>-0.254048520413584-0.0445484921401346i</v>
      </c>
      <c r="AA1183" t="str">
        <f t="shared" si="585"/>
        <v>29.6534366002359-212.214190845017i</v>
      </c>
      <c r="AB1183" t="str">
        <f t="shared" si="586"/>
        <v>1.4175134484626-0.110308266980107i</v>
      </c>
      <c r="AC1183" t="str">
        <f t="shared" si="587"/>
        <v>2.69015146378154-3.24431604029333i</v>
      </c>
      <c r="AD1183" t="str">
        <f t="shared" si="588"/>
        <v>0.234831831874015+0.24220212902969i</v>
      </c>
      <c r="AE1183" t="str">
        <f t="shared" si="589"/>
        <v>-0.0488689397922019-0.0719924965375055i</v>
      </c>
      <c r="AF1183" t="str">
        <f t="shared" si="590"/>
        <v>-13.8117550794969-2.85689554627403i</v>
      </c>
      <c r="AG1183" t="str">
        <f t="shared" si="591"/>
        <v>1.21127152480963-0.154402128583587i</v>
      </c>
      <c r="AH1183" t="str">
        <f t="shared" si="592"/>
        <v>0.263815141358423+0.969798910895698i</v>
      </c>
      <c r="AI1183">
        <f t="shared" si="593"/>
        <v>4.3679639368198103E-2</v>
      </c>
      <c r="AJ1183">
        <f t="shared" si="594"/>
        <v>74.782031929068793</v>
      </c>
      <c r="AK1183"/>
      <c r="AL1183"/>
      <c r="AM1183"/>
      <c r="AN1183"/>
    </row>
    <row r="1184" spans="1:40" x14ac:dyDescent="0.25">
      <c r="A1184"/>
      <c r="B1184">
        <f t="shared" si="560"/>
        <v>105000</v>
      </c>
      <c r="C1184" s="186" t="str">
        <f t="shared" si="563"/>
        <v>-6.93208854585215E-06+0.0233240221396106i</v>
      </c>
      <c r="D1184" s="158" t="str">
        <f t="shared" si="564"/>
        <v>-5.95705910301815+0.178817503070348i</v>
      </c>
      <c r="E1184" t="str">
        <f t="shared" si="565"/>
        <v>2870</v>
      </c>
      <c r="F1184" t="str">
        <f t="shared" si="566"/>
        <v>0.777000777000777</v>
      </c>
      <c r="G1184" t="str">
        <f t="shared" si="561"/>
        <v>0.777000777000777</v>
      </c>
      <c r="H1184" t="str">
        <f t="shared" si="567"/>
        <v>7.85676484453215+3.03386332523372i</v>
      </c>
      <c r="I1184" t="str">
        <f t="shared" si="568"/>
        <v>412.33403578366i</v>
      </c>
      <c r="J1184" t="str">
        <f t="shared" si="562"/>
        <v>-144.427757259667+89.1782857903756i</v>
      </c>
      <c r="K1184" t="str">
        <f t="shared" si="569"/>
        <v>1.27624111683633-2.0669229128324i</v>
      </c>
      <c r="L1184" t="str">
        <f t="shared" si="570"/>
        <v>0.0840602801141715-0.114884294489564i</v>
      </c>
      <c r="M1184" t="str">
        <f t="shared" si="571"/>
        <v>1.3603013969505-2.18180720732196i</v>
      </c>
      <c r="N1184" t="str">
        <f t="shared" si="572"/>
        <v>-0.465665520517992i</v>
      </c>
      <c r="O1184" t="str">
        <f t="shared" si="573"/>
        <v>0.893522933109027-0.449017558685894i</v>
      </c>
      <c r="P1184" t="str">
        <f t="shared" si="574"/>
        <v>0.106477066890973+0.449017558685894i</v>
      </c>
      <c r="Q1184" t="str">
        <f t="shared" si="575"/>
        <v>-0.106477066890973+0.016647961832098i</v>
      </c>
      <c r="R1184" t="str">
        <f t="shared" si="576"/>
        <v>-0.332526738898013-4.26902679061078i</v>
      </c>
      <c r="S1184" t="str">
        <f t="shared" si="577"/>
        <v>0.0480672847028642i</v>
      </c>
      <c r="T1184" t="str">
        <f t="shared" si="578"/>
        <v>0.205200526148443-0.0159836574299258i</v>
      </c>
      <c r="U1184" t="str">
        <f t="shared" si="579"/>
        <v>0.0000500000000000001-0.00229660812542418i</v>
      </c>
      <c r="V1184" t="str">
        <f t="shared" si="580"/>
        <v>3.33333333333333E-06-0.00252626893796659i</v>
      </c>
      <c r="W1184" t="str">
        <f t="shared" si="581"/>
        <v>0.0000144732909966528-0.00120311070256636i</v>
      </c>
      <c r="X1184" t="str">
        <f t="shared" si="582"/>
        <v>0.0000417740312187437-0.00120183280765519i</v>
      </c>
      <c r="Y1184" t="str">
        <f t="shared" si="583"/>
        <v>0.009+0.0659734457253857i</v>
      </c>
      <c r="Z1184" t="str">
        <f t="shared" si="584"/>
        <v>-0.253567416722532-0.0444258771879328i</v>
      </c>
      <c r="AA1184" t="str">
        <f t="shared" si="585"/>
        <v>29.5958423185663-212.012646634786i</v>
      </c>
      <c r="AB1184" t="str">
        <f t="shared" si="586"/>
        <v>1.41749705494068-0.110412910528848i</v>
      </c>
      <c r="AC1184" t="str">
        <f t="shared" si="587"/>
        <v>2.68732354003579-3.24290012726099i</v>
      </c>
      <c r="AD1184" t="str">
        <f t="shared" si="588"/>
        <v>0.2349366121772+0.242420776394562i</v>
      </c>
      <c r="AE1184" t="str">
        <f t="shared" si="589"/>
        <v>-0.0488025142034077-0.0719072751097729i</v>
      </c>
      <c r="AF1184" t="str">
        <f t="shared" si="590"/>
        <v>-13.8138239475503-2.85504582216337i</v>
      </c>
      <c r="AG1184" t="str">
        <f t="shared" si="591"/>
        <v>1.21122489074012-0.154338286835574i</v>
      </c>
      <c r="AH1184" t="str">
        <f t="shared" si="592"/>
        <v>0.263650464902354+0.968721187327518i</v>
      </c>
      <c r="AI1184">
        <f t="shared" si="593"/>
        <v>3.4313655070661017E-2</v>
      </c>
      <c r="AJ1184">
        <f t="shared" si="594"/>
        <v>74.774955740761214</v>
      </c>
      <c r="AK1184"/>
      <c r="AL1184"/>
      <c r="AM1184"/>
      <c r="AN1184"/>
    </row>
    <row r="1185" spans="1:40" x14ac:dyDescent="0.25">
      <c r="A1185"/>
      <c r="B1185">
        <f t="shared" si="560"/>
        <v>105100</v>
      </c>
      <c r="C1185" s="186" t="str">
        <f t="shared" si="563"/>
        <v>-6.91890340773371E-06+0.0233018299245536i</v>
      </c>
      <c r="D1185" s="158" t="str">
        <f t="shared" si="564"/>
        <v>-5.95705900193209+0.178647362754911i</v>
      </c>
      <c r="E1185" t="str">
        <f t="shared" si="565"/>
        <v>2870</v>
      </c>
      <c r="F1185" t="str">
        <f t="shared" si="566"/>
        <v>0.777000777000777</v>
      </c>
      <c r="G1185" t="str">
        <f t="shared" si="561"/>
        <v>0.777000777000777</v>
      </c>
      <c r="H1185" t="str">
        <f t="shared" si="567"/>
        <v>7.85882909487625+3.03184499568393i</v>
      </c>
      <c r="I1185" t="str">
        <f t="shared" si="568"/>
        <v>412.726734865359i</v>
      </c>
      <c r="J1185" t="str">
        <f t="shared" si="562"/>
        <v>-144.704894418853+89.2632174911283i</v>
      </c>
      <c r="K1185" t="str">
        <f t="shared" si="569"/>
        <v>1.27445844387301-2.06602876016864i</v>
      </c>
      <c r="L1185" t="str">
        <f t="shared" si="570"/>
        <v>0.0839560761272515-0.114851157985296i</v>
      </c>
      <c r="M1185" t="str">
        <f t="shared" si="571"/>
        <v>1.35841452000026-2.18087991815394i</v>
      </c>
      <c r="N1185" t="str">
        <f t="shared" si="572"/>
        <v>-0.466109011489914i</v>
      </c>
      <c r="O1185" t="str">
        <f t="shared" si="573"/>
        <v>0.893323710011104-0.449413783869605i</v>
      </c>
      <c r="P1185" t="str">
        <f t="shared" si="574"/>
        <v>0.106676289988896+0.449413783869605i</v>
      </c>
      <c r="Q1185" t="str">
        <f t="shared" si="575"/>
        <v>-0.106676289988896+0.016695227620309i</v>
      </c>
      <c r="R1185" t="str">
        <f t="shared" si="576"/>
        <v>-0.332525195153902-4.26491554720871i</v>
      </c>
      <c r="S1185" t="str">
        <f t="shared" si="577"/>
        <v>0.0481130630692479i</v>
      </c>
      <c r="T1185" t="str">
        <f t="shared" si="578"/>
        <v>0.205198150707869-0.0159988056865537i</v>
      </c>
      <c r="U1185" t="str">
        <f t="shared" si="579"/>
        <v>0.0000500000000000001-0.0022944229606997i</v>
      </c>
      <c r="V1185" t="str">
        <f t="shared" si="580"/>
        <v>3.33333333333333E-06-0.00252386525676967i</v>
      </c>
      <c r="W1185" t="str">
        <f t="shared" si="581"/>
        <v>0.0000144732883523586-0.00120196621196143i</v>
      </c>
      <c r="X1185" t="str">
        <f t="shared" si="582"/>
        <v>0.0000417221314091659-0.00120069071074243i</v>
      </c>
      <c r="Y1185" t="str">
        <f t="shared" si="583"/>
        <v>0.009+0.0660362775784575i</v>
      </c>
      <c r="Z1185" t="str">
        <f t="shared" si="584"/>
        <v>-0.253087675083613-0.0443037290397236i</v>
      </c>
      <c r="AA1185" t="str">
        <f t="shared" si="585"/>
        <v>29.5384166544775-211.811483598165i</v>
      </c>
      <c r="AB1185" t="str">
        <f t="shared" si="586"/>
        <v>1.41748064572341-0.11051755260536i</v>
      </c>
      <c r="AC1185" t="str">
        <f t="shared" si="587"/>
        <v>2.68450077988947-3.24148372280408i</v>
      </c>
      <c r="AD1185" t="str">
        <f t="shared" si="588"/>
        <v>0.235041486028807+0.242639377652749i</v>
      </c>
      <c r="AE1185" t="str">
        <f t="shared" si="589"/>
        <v>-0.0487362740053336-0.0718222502839831i</v>
      </c>
      <c r="AF1185" t="str">
        <f t="shared" si="590"/>
        <v>-13.8158880968083-2.85319763292902i</v>
      </c>
      <c r="AG1185" t="str">
        <f t="shared" si="591"/>
        <v>1.21117834685744-0.15427463624094i</v>
      </c>
      <c r="AH1185" t="str">
        <f t="shared" si="592"/>
        <v>0.263486078560995+0.96764577766743i</v>
      </c>
      <c r="AI1185">
        <f t="shared" si="593"/>
        <v>2.4957690274922013E-2</v>
      </c>
      <c r="AJ1185">
        <f t="shared" si="594"/>
        <v>74.767883007084038</v>
      </c>
      <c r="AK1185"/>
      <c r="AL1185"/>
      <c r="AM1185"/>
      <c r="AN1185"/>
    </row>
    <row r="1186" spans="1:40" x14ac:dyDescent="0.25">
      <c r="A1186"/>
      <c r="B1186">
        <f t="shared" si="560"/>
        <v>105200</v>
      </c>
      <c r="C1186" s="186" t="str">
        <f t="shared" si="563"/>
        <v>-6.90575585194096E-06+0.0232796799000083i</v>
      </c>
      <c r="D1186" s="158" t="str">
        <f t="shared" si="564"/>
        <v>-5.95705890113416+0.178477545900064i</v>
      </c>
      <c r="E1186" t="str">
        <f t="shared" si="565"/>
        <v>2870</v>
      </c>
      <c r="F1186" t="str">
        <f t="shared" si="566"/>
        <v>0.777000777000777</v>
      </c>
      <c r="G1186" t="str">
        <f t="shared" si="561"/>
        <v>0.777000777000777</v>
      </c>
      <c r="H1186" t="str">
        <f t="shared" si="567"/>
        <v>7.86088863946666+3.02982852569628i</v>
      </c>
      <c r="I1186" t="str">
        <f t="shared" si="568"/>
        <v>413.119433947058i</v>
      </c>
      <c r="J1186" t="str">
        <f t="shared" si="562"/>
        <v>-144.982295392564+89.3481491918811i</v>
      </c>
      <c r="K1186" t="str">
        <f t="shared" si="569"/>
        <v>1.27267905389495-2.06513433350998i</v>
      </c>
      <c r="L1186" t="str">
        <f t="shared" si="570"/>
        <v>0.0838520313436874-0.114817968211322i</v>
      </c>
      <c r="M1186" t="str">
        <f t="shared" si="571"/>
        <v>1.35653108523864-2.1799523017213i</v>
      </c>
      <c r="N1186" t="str">
        <f t="shared" si="572"/>
        <v>-0.466552502461835i</v>
      </c>
      <c r="O1186" t="str">
        <f t="shared" si="573"/>
        <v>0.893124311210488-0.449809920660707i</v>
      </c>
      <c r="P1186" t="str">
        <f t="shared" si="574"/>
        <v>0.106875688789512+0.449809920660707i</v>
      </c>
      <c r="Q1186" t="str">
        <f t="shared" si="575"/>
        <v>-0.106875688789512+0.016742581801128i</v>
      </c>
      <c r="R1186" t="str">
        <f t="shared" si="576"/>
        <v>-0.33252364991486-4.26081207267881i</v>
      </c>
      <c r="S1186" t="str">
        <f t="shared" si="577"/>
        <v>0.0481588414356316i</v>
      </c>
      <c r="T1186" t="str">
        <f t="shared" si="578"/>
        <v>0.205195772995164-0.0160139537298472i</v>
      </c>
      <c r="U1186" t="str">
        <f t="shared" si="579"/>
        <v>0.0000499999999999999-0.00229224195028078i</v>
      </c>
      <c r="V1186" t="str">
        <f t="shared" si="580"/>
        <v>3.33333333333333E-06-0.00252146614530886i</v>
      </c>
      <c r="W1186" t="str">
        <f t="shared" si="581"/>
        <v>0.0000144732857055485-0.00120082389742122i</v>
      </c>
      <c r="X1186" t="str">
        <f t="shared" si="582"/>
        <v>0.0000416703794210483-0.00119955078199193i</v>
      </c>
      <c r="Y1186" t="str">
        <f t="shared" si="583"/>
        <v>0.009+0.0660991094315292i</v>
      </c>
      <c r="Z1186" t="str">
        <f t="shared" si="584"/>
        <v>-0.252609290376309-0.0441820454548987i</v>
      </c>
      <c r="AA1186" t="str">
        <f t="shared" si="585"/>
        <v>29.481158946926-211.610700660697i</v>
      </c>
      <c r="AB1186" t="str">
        <f t="shared" si="586"/>
        <v>1.41746422081057-0.110622193208187i</v>
      </c>
      <c r="AC1186" t="str">
        <f t="shared" si="587"/>
        <v>2.68168317303746-3.24006683456777i</v>
      </c>
      <c r="AD1186" t="str">
        <f t="shared" si="588"/>
        <v>0.235146453412601+0.242857932774566i</v>
      </c>
      <c r="AE1186" t="str">
        <f t="shared" si="589"/>
        <v>-0.0486702185061343-0.0717374213536741i</v>
      </c>
      <c r="AF1186" t="str">
        <f t="shared" si="590"/>
        <v>-13.8179475406008-2.85135097979622i</v>
      </c>
      <c r="AG1186" t="str">
        <f t="shared" si="591"/>
        <v>1.21113189276916-0.154211176257668i</v>
      </c>
      <c r="AH1186" t="str">
        <f t="shared" si="592"/>
        <v>0.263321981920324+0.966572674489852i</v>
      </c>
      <c r="AI1186">
        <f t="shared" si="593"/>
        <v>1.561172459744347E-2</v>
      </c>
      <c r="AJ1186">
        <f t="shared" si="594"/>
        <v>74.760813699553452</v>
      </c>
      <c r="AK1186"/>
      <c r="AL1186"/>
      <c r="AM1186"/>
      <c r="AN1186"/>
    </row>
    <row r="1187" spans="1:40" x14ac:dyDescent="0.25">
      <c r="A1187"/>
      <c r="B1187">
        <f t="shared" si="560"/>
        <v>105300</v>
      </c>
      <c r="C1187" s="186" t="str">
        <f t="shared" si="563"/>
        <v>-6.89264573577885E-06+0.023257571945774i</v>
      </c>
      <c r="D1187" s="158" t="str">
        <f t="shared" si="564"/>
        <v>-5.95705880062327+0.178308051584267i</v>
      </c>
      <c r="E1187" t="str">
        <f t="shared" si="565"/>
        <v>2870</v>
      </c>
      <c r="F1187" t="str">
        <f t="shared" si="566"/>
        <v>0.777000777000777</v>
      </c>
      <c r="G1187" t="str">
        <f t="shared" si="561"/>
        <v>0.777000777000777</v>
      </c>
      <c r="H1187" t="str">
        <f t="shared" si="567"/>
        <v>7.86294349159166+3.02781391555185i</v>
      </c>
      <c r="I1187" t="str">
        <f t="shared" si="568"/>
        <v>413.512133028756i</v>
      </c>
      <c r="J1187" t="str">
        <f t="shared" si="562"/>
        <v>-145.259960180801+89.4330808926338i</v>
      </c>
      <c r="K1187" t="str">
        <f t="shared" si="569"/>
        <v>1.27090294025069-2.06423963763596i</v>
      </c>
      <c r="L1187" t="str">
        <f t="shared" si="570"/>
        <v>0.083748145539741-0.114784725482652i</v>
      </c>
      <c r="M1187" t="str">
        <f t="shared" si="571"/>
        <v>1.35465108579043-2.17902436311861i</v>
      </c>
      <c r="N1187" t="str">
        <f t="shared" si="572"/>
        <v>-0.466995993433757i</v>
      </c>
      <c r="O1187" t="str">
        <f t="shared" si="573"/>
        <v>0.892924736746395-0.450205968981288i</v>
      </c>
      <c r="P1187" t="str">
        <f t="shared" si="574"/>
        <v>0.107075263253605+0.450205968981288i</v>
      </c>
      <c r="Q1187" t="str">
        <f t="shared" si="575"/>
        <v>-0.107075263253605+0.016790024452469i</v>
      </c>
      <c r="R1187" t="str">
        <f t="shared" si="576"/>
        <v>-0.332522103180838-4.25671634488683i</v>
      </c>
      <c r="S1187" t="str">
        <f t="shared" si="577"/>
        <v>0.0482046198020153i</v>
      </c>
      <c r="T1187" t="str">
        <f t="shared" si="578"/>
        <v>0.205193393010294-0.0160291015595988i</v>
      </c>
      <c r="U1187" t="str">
        <f t="shared" si="579"/>
        <v>0.0000499999999999999-0.0022900650823318i</v>
      </c>
      <c r="V1187" t="str">
        <f t="shared" si="580"/>
        <v>3.33333333333333E-06-0.00251907159056498i</v>
      </c>
      <c r="W1187" t="str">
        <f t="shared" si="581"/>
        <v>0.0000144732830562223-0.00119968375274614i</v>
      </c>
      <c r="X1187" t="str">
        <f t="shared" si="582"/>
        <v>0.0000416187746936044-0.00119841301523931i</v>
      </c>
      <c r="Y1187" t="str">
        <f t="shared" si="583"/>
        <v>0.009+0.066161941284601i</v>
      </c>
      <c r="Z1187" t="str">
        <f t="shared" si="584"/>
        <v>-0.252132257504056-0.0440608242058022i</v>
      </c>
      <c r="AA1187" t="str">
        <f t="shared" si="585"/>
        <v>29.4240685381194-211.410296751926i</v>
      </c>
      <c r="AB1187" t="str">
        <f t="shared" si="586"/>
        <v>1.41744778020192-0.110726832335896i</v>
      </c>
      <c r="AC1187" t="str">
        <f t="shared" si="587"/>
        <v>2.6788707091909-3.23864947015833i</v>
      </c>
      <c r="AD1187" t="str">
        <f t="shared" si="588"/>
        <v>0.235251514312326+0.243076441730305i</v>
      </c>
      <c r="AE1187" t="str">
        <f t="shared" si="589"/>
        <v>-0.0486043470171635-0.071652787615779i</v>
      </c>
      <c r="AF1187" t="str">
        <f t="shared" si="590"/>
        <v>-13.8200022922149-2.84950586396758i</v>
      </c>
      <c r="AG1187" t="str">
        <f t="shared" si="591"/>
        <v>1.21108552808475-0.154147906345696i</v>
      </c>
      <c r="AH1187" t="str">
        <f t="shared" si="592"/>
        <v>0.263158174565097+0.965501870400121i</v>
      </c>
      <c r="AI1187">
        <f t="shared" si="593"/>
        <v>6.2757377117813378E-3</v>
      </c>
      <c r="AJ1187">
        <f t="shared" si="594"/>
        <v>74.753747789841412</v>
      </c>
      <c r="AK1187"/>
      <c r="AL1187"/>
      <c r="AM1187"/>
      <c r="AN1187"/>
    </row>
    <row r="1188" spans="1:40" x14ac:dyDescent="0.25">
      <c r="A1188"/>
      <c r="B1188">
        <f t="shared" si="560"/>
        <v>105400</v>
      </c>
      <c r="C1188" s="186" t="str">
        <f t="shared" si="563"/>
        <v>-6.87957291722896E-06+0.0232355059421059i</v>
      </c>
      <c r="D1188" s="158" t="str">
        <f t="shared" si="564"/>
        <v>-5.95705870039832+0.178138878889479i</v>
      </c>
      <c r="E1188" t="str">
        <f t="shared" si="565"/>
        <v>2870</v>
      </c>
      <c r="F1188" t="str">
        <f t="shared" si="566"/>
        <v>0.777000777000777</v>
      </c>
      <c r="G1188" t="str">
        <f t="shared" si="561"/>
        <v>0.777000777000777</v>
      </c>
      <c r="H1188" t="str">
        <f t="shared" si="567"/>
        <v>7.86499366449701+3.02580116551288i</v>
      </c>
      <c r="I1188" t="str">
        <f t="shared" si="568"/>
        <v>413.904832110455i</v>
      </c>
      <c r="J1188" t="str">
        <f t="shared" si="562"/>
        <v>-145.537888783564+89.5180125933866i</v>
      </c>
      <c r="K1188" t="str">
        <f t="shared" si="569"/>
        <v>1.26913009629983-2.06334467730134i</v>
      </c>
      <c r="L1188" t="str">
        <f t="shared" si="570"/>
        <v>0.0836444184916587-0.114751430113105i</v>
      </c>
      <c r="M1188" t="str">
        <f t="shared" si="571"/>
        <v>1.35277451479149-2.17809610741445i</v>
      </c>
      <c r="N1188" t="str">
        <f t="shared" si="572"/>
        <v>-0.467439484405679i</v>
      </c>
      <c r="O1188" t="str">
        <f t="shared" si="573"/>
        <v>0.892724986658081-0.45060192875345i</v>
      </c>
      <c r="P1188" t="str">
        <f t="shared" si="574"/>
        <v>0.107275013341919+0.45060192875345i</v>
      </c>
      <c r="Q1188" t="str">
        <f t="shared" si="575"/>
        <v>-0.107275013341919+0.016837555652229i</v>
      </c>
      <c r="R1188" t="str">
        <f t="shared" si="576"/>
        <v>-0.332520554951709-4.25262834178268i</v>
      </c>
      <c r="S1188" t="str">
        <f t="shared" si="577"/>
        <v>0.0482503981683988i</v>
      </c>
      <c r="T1188" t="str">
        <f t="shared" si="578"/>
        <v>0.205191010753232-0.0160442491755969i</v>
      </c>
      <c r="U1188" t="str">
        <f t="shared" si="579"/>
        <v>0.0000499999999999999-0.00228789234506203i</v>
      </c>
      <c r="V1188" t="str">
        <f t="shared" si="580"/>
        <v>3.33333333333333E-06-0.00251668157956824i</v>
      </c>
      <c r="W1188" t="str">
        <f t="shared" si="581"/>
        <v>0.0000144732804043802-0.00119854577176008i</v>
      </c>
      <c r="X1188" t="str">
        <f t="shared" si="582"/>
        <v>0.0000415673166687017-0.00119727740434348i</v>
      </c>
      <c r="Y1188" t="str">
        <f t="shared" si="583"/>
        <v>0.009+0.0662247731376728i</v>
      </c>
      <c r="Z1188" t="str">
        <f t="shared" si="584"/>
        <v>-0.251656571394091-0.0439400630776414i</v>
      </c>
      <c r="AA1188" t="str">
        <f t="shared" si="585"/>
        <v>29.3671447734972-211.210270805378i</v>
      </c>
      <c r="AB1188" t="str">
        <f t="shared" si="586"/>
        <v>1.41743132389729-0.110831469987026i</v>
      </c>
      <c r="AC1188" t="str">
        <f t="shared" si="587"/>
        <v>2.67606337807765-3.23723163714332i</v>
      </c>
      <c r="AD1188" t="str">
        <f t="shared" si="588"/>
        <v>0.235356668711713+0.243294904490225i</v>
      </c>
      <c r="AE1188" t="str">
        <f t="shared" si="589"/>
        <v>-0.0485386588529554-0.071568348370599i</v>
      </c>
      <c r="AF1188" t="str">
        <f t="shared" si="590"/>
        <v>-13.8220523648953-2.8476622866234i</v>
      </c>
      <c r="AG1188" t="str">
        <f t="shared" si="591"/>
        <v>1.21103925241562-0.154084825966915i</v>
      </c>
      <c r="AH1188" t="str">
        <f t="shared" si="592"/>
        <v>0.262994656078876+0.96443335803424i</v>
      </c>
      <c r="AI1188">
        <f t="shared" si="593"/>
        <v>-3.0502906524210562E-3</v>
      </c>
      <c r="AJ1188">
        <f t="shared" si="594"/>
        <v>74.746685249772895</v>
      </c>
      <c r="AK1188"/>
      <c r="AL1188"/>
      <c r="AM1188"/>
      <c r="AN1188"/>
    </row>
    <row r="1189" spans="1:40" x14ac:dyDescent="0.25">
      <c r="A1189"/>
      <c r="B1189">
        <f t="shared" si="560"/>
        <v>105500</v>
      </c>
      <c r="C1189" s="186" t="str">
        <f t="shared" si="563"/>
        <v>-6.86653725494561E-06+0.0232134817697134i</v>
      </c>
      <c r="D1189" s="158" t="str">
        <f t="shared" si="564"/>
        <v>-5.95705860045825+0.177970026901136i</v>
      </c>
      <c r="E1189" t="str">
        <f t="shared" si="565"/>
        <v>2870</v>
      </c>
      <c r="F1189" t="str">
        <f t="shared" si="566"/>
        <v>0.777000777000777</v>
      </c>
      <c r="G1189" t="str">
        <f t="shared" si="561"/>
        <v>0.777000777000777</v>
      </c>
      <c r="H1189" t="str">
        <f t="shared" si="567"/>
        <v>7.86703917138611+3.02379027582285i</v>
      </c>
      <c r="I1189" t="str">
        <f t="shared" si="568"/>
        <v>414.297531192154i</v>
      </c>
      <c r="J1189" t="str">
        <f t="shared" si="562"/>
        <v>-145.816081200853+89.6029442941392i</v>
      </c>
      <c r="K1189" t="str">
        <f t="shared" si="569"/>
        <v>1.26736051541299-2.06244945723622i</v>
      </c>
      <c r="L1189" t="str">
        <f t="shared" si="570"/>
        <v>0.0835408499756776-0.114718082415325i</v>
      </c>
      <c r="M1189" t="str">
        <f t="shared" si="571"/>
        <v>1.35090136538867-2.17716753965155i</v>
      </c>
      <c r="N1189" t="str">
        <f t="shared" si="572"/>
        <v>-0.467882975377601i</v>
      </c>
      <c r="O1189" t="str">
        <f t="shared" si="573"/>
        <v>0.892525060984832-0.450997799899315i</v>
      </c>
      <c r="P1189" t="str">
        <f t="shared" si="574"/>
        <v>0.107474939015168+0.450997799899315i</v>
      </c>
      <c r="Q1189" t="str">
        <f t="shared" si="575"/>
        <v>-0.107474939015168+0.016885175478286i</v>
      </c>
      <c r="R1189" t="str">
        <f t="shared" si="576"/>
        <v>-0.332519005227459-4.24854804139971i</v>
      </c>
      <c r="S1189" t="str">
        <f t="shared" si="577"/>
        <v>0.0482961765347825i</v>
      </c>
      <c r="T1189" t="str">
        <f t="shared" si="578"/>
        <v>0.205188626223945-0.0160593965776356i</v>
      </c>
      <c r="U1189" t="str">
        <f t="shared" si="579"/>
        <v>0.0000499999999999999-0.00228572372672548i</v>
      </c>
      <c r="V1189" t="str">
        <f t="shared" si="580"/>
        <v>3.33333333333333E-06-0.00251429609939803i</v>
      </c>
      <c r="W1189" t="str">
        <f t="shared" si="581"/>
        <v>0.0000144732777500222-0.00119740994831039i</v>
      </c>
      <c r="X1189" t="str">
        <f t="shared" si="582"/>
        <v>0.0000415160047908514-0.00119614394318664i</v>
      </c>
      <c r="Y1189" t="str">
        <f t="shared" si="583"/>
        <v>0.009+0.0662876049907446i</v>
      </c>
      <c r="Z1189" t="str">
        <f t="shared" si="584"/>
        <v>-0.251182226997348-0.0438197598684021i</v>
      </c>
      <c r="AA1189" t="str">
        <f t="shared" si="585"/>
        <v>29.3103870017117-211.010621758546i</v>
      </c>
      <c r="AB1189" t="str">
        <f t="shared" si="586"/>
        <v>1.41741485189644-0.110936106160153i</v>
      </c>
      <c r="AC1189" t="str">
        <f t="shared" si="587"/>
        <v>2.67326116944186-3.23581334305159i</v>
      </c>
      <c r="AD1189" t="str">
        <f t="shared" si="588"/>
        <v>0.235461916594481+0.243513321024554i</v>
      </c>
      <c r="AE1189" t="str">
        <f t="shared" si="589"/>
        <v>-0.0484731533312122-0.0714841029217913i</v>
      </c>
      <c r="AF1189" t="str">
        <f t="shared" si="590"/>
        <v>-13.8240977718444-2.84582024892171i</v>
      </c>
      <c r="AG1189" t="str">
        <f t="shared" si="591"/>
        <v>1.21099306537505-0.154021934585166i</v>
      </c>
      <c r="AH1189" t="str">
        <f t="shared" si="592"/>
        <v>0.262831426044081+0.96336713005888i</v>
      </c>
      <c r="AI1189">
        <f t="shared" si="593"/>
        <v>-1.2366380708244565E-2</v>
      </c>
      <c r="AJ1189">
        <f t="shared" si="594"/>
        <v>74.739626051326013</v>
      </c>
      <c r="AK1189"/>
      <c r="AL1189"/>
      <c r="AM1189"/>
      <c r="AN1189"/>
    </row>
    <row r="1190" spans="1:40" x14ac:dyDescent="0.25">
      <c r="A1190"/>
      <c r="B1190">
        <f t="shared" si="560"/>
        <v>105600</v>
      </c>
      <c r="C1190" s="186" t="str">
        <f t="shared" si="563"/>
        <v>-6.85353860825202E-06+0.0231914993097577i</v>
      </c>
      <c r="D1190" s="158" t="str">
        <f t="shared" si="564"/>
        <v>-5.95705850080195+0.177801494708142i</v>
      </c>
      <c r="E1190" t="str">
        <f t="shared" si="565"/>
        <v>2870</v>
      </c>
      <c r="F1190" t="str">
        <f t="shared" si="566"/>
        <v>0.777000777000777</v>
      </c>
      <c r="G1190" t="str">
        <f t="shared" si="561"/>
        <v>0.777000777000777</v>
      </c>
      <c r="H1190" t="str">
        <f t="shared" si="567"/>
        <v>7.8690800254201+3.02178124670664i</v>
      </c>
      <c r="I1190" t="str">
        <f t="shared" si="568"/>
        <v>414.690230273853i</v>
      </c>
      <c r="J1190" t="str">
        <f t="shared" si="562"/>
        <v>-146.094537432667+89.687875994892i</v>
      </c>
      <c r="K1190" t="str">
        <f t="shared" si="569"/>
        <v>1.26559419097183-2.06155398214616i</v>
      </c>
      <c r="L1190" t="str">
        <f t="shared" si="570"/>
        <v>0.0834374397680229-0.114684682700775i</v>
      </c>
      <c r="M1190" t="str">
        <f t="shared" si="571"/>
        <v>1.34903163073985-2.17623866484693i</v>
      </c>
      <c r="N1190" t="str">
        <f t="shared" si="572"/>
        <v>-0.468326466349523i</v>
      </c>
      <c r="O1190" t="str">
        <f t="shared" si="573"/>
        <v>0.89232495976597-0.451393582341021i</v>
      </c>
      <c r="P1190" t="str">
        <f t="shared" si="574"/>
        <v>0.10767504023403+0.451393582341021i</v>
      </c>
      <c r="Q1190" t="str">
        <f t="shared" si="575"/>
        <v>-0.10767504023403+0.016932884008502i</v>
      </c>
      <c r="R1190" t="str">
        <f t="shared" si="576"/>
        <v>-0.332517454008005-4.24447542185456i</v>
      </c>
      <c r="S1190" t="str">
        <f t="shared" si="577"/>
        <v>0.0483419549011662i</v>
      </c>
      <c r="T1190" t="str">
        <f t="shared" si="578"/>
        <v>0.205186239422401-0.0160745437655056i</v>
      </c>
      <c r="U1190" t="str">
        <f t="shared" si="579"/>
        <v>0.00005-0.00228355921562063i</v>
      </c>
      <c r="V1190" t="str">
        <f t="shared" si="580"/>
        <v>3.33333333333333E-06-0.00251191513718269i</v>
      </c>
      <c r="W1190" t="str">
        <f t="shared" si="581"/>
        <v>0.0000144732750931482-0.00119627627626769i</v>
      </c>
      <c r="X1190" t="str">
        <f t="shared" si="582"/>
        <v>0.0000414648385071885-0.00119501262567402i</v>
      </c>
      <c r="Y1190" t="str">
        <f t="shared" si="583"/>
        <v>0.009+0.0663504368438164i</v>
      </c>
      <c r="Z1190" t="str">
        <f t="shared" si="584"/>
        <v>-0.250709219288284-0.0436999123887591i</v>
      </c>
      <c r="AA1190" t="str">
        <f t="shared" si="585"/>
        <v>29.2537945746089-210.811348552867i</v>
      </c>
      <c r="AB1190" t="str">
        <f t="shared" si="586"/>
        <v>1.41739836419914-0.111040740853832i</v>
      </c>
      <c r="AC1190" t="str">
        <f t="shared" si="587"/>
        <v>2.6704640730442-3.23439459537357i</v>
      </c>
      <c r="AD1190" t="str">
        <f t="shared" si="588"/>
        <v>0.235567257944328+0.243731691303492i</v>
      </c>
      <c r="AE1190" t="str">
        <f t="shared" si="589"/>
        <v>-0.0484078297727776-0.0714000505763389i</v>
      </c>
      <c r="AF1190" t="str">
        <f t="shared" si="590"/>
        <v>-13.826138526222-2.8439797519985i</v>
      </c>
      <c r="AG1190" t="str">
        <f t="shared" si="591"/>
        <v>1.21094696657823-0.153959231666218i</v>
      </c>
      <c r="AH1190" t="str">
        <f t="shared" si="592"/>
        <v>0.262668484041943+0.962303179171007i</v>
      </c>
      <c r="AI1190">
        <f t="shared" si="593"/>
        <v>-2.1672552613676482E-2</v>
      </c>
      <c r="AJ1190">
        <f t="shared" si="594"/>
        <v>74.732570166631589</v>
      </c>
      <c r="AK1190"/>
      <c r="AL1190"/>
      <c r="AM1190"/>
      <c r="AN1190"/>
    </row>
    <row r="1191" spans="1:40" x14ac:dyDescent="0.25">
      <c r="A1191"/>
      <c r="B1191">
        <f t="shared" si="560"/>
        <v>105700</v>
      </c>
      <c r="C1191" s="186" t="str">
        <f t="shared" si="563"/>
        <v>-0.0000068405768371366+0.0231695584438496i</v>
      </c>
      <c r="D1191" s="158" t="str">
        <f t="shared" si="564"/>
        <v>-5.95705840142838+0.177633281402847i</v>
      </c>
      <c r="E1191" t="str">
        <f t="shared" si="565"/>
        <v>2870</v>
      </c>
      <c r="F1191" t="str">
        <f t="shared" si="566"/>
        <v>0.777000777000777</v>
      </c>
      <c r="G1191" t="str">
        <f t="shared" si="561"/>
        <v>0.777000777000777</v>
      </c>
      <c r="H1191" t="str">
        <f t="shared" si="567"/>
        <v>7.87111623971813+3.01977407837064i</v>
      </c>
      <c r="I1191" t="str">
        <f t="shared" si="568"/>
        <v>415.082929355551i</v>
      </c>
      <c r="J1191" t="str">
        <f t="shared" si="562"/>
        <v>-146.373257479007+89.7728076956447i</v>
      </c>
      <c r="K1191" t="str">
        <f t="shared" si="569"/>
        <v>1.26383111636906-2.06065825671222i</v>
      </c>
      <c r="L1191" t="str">
        <f t="shared" si="570"/>
        <v>0.0833341876449147-0.114651231279744i</v>
      </c>
      <c r="M1191" t="str">
        <f t="shared" si="571"/>
        <v>1.34716530401397-2.17530948799196i</v>
      </c>
      <c r="N1191" t="str">
        <f t="shared" si="572"/>
        <v>-0.468769957321445i</v>
      </c>
      <c r="O1191" t="str">
        <f t="shared" si="573"/>
        <v>0.892124683040853-0.451789276000724i</v>
      </c>
      <c r="P1191" t="str">
        <f t="shared" si="574"/>
        <v>0.107875316959147+0.451789276000724i</v>
      </c>
      <c r="Q1191" t="str">
        <f t="shared" si="575"/>
        <v>-0.107875316959147+0.016980681320721i</v>
      </c>
      <c r="R1191" t="str">
        <f t="shared" si="576"/>
        <v>-0.332515901293264-4.24041046134669i</v>
      </c>
      <c r="S1191" t="str">
        <f t="shared" si="577"/>
        <v>0.0483877332675499i</v>
      </c>
      <c r="T1191" t="str">
        <f t="shared" si="578"/>
        <v>0.205183850348572-0.0160896907389974i</v>
      </c>
      <c r="U1191" t="str">
        <f t="shared" si="579"/>
        <v>0.00005-0.00228139880009024i</v>
      </c>
      <c r="V1191" t="str">
        <f t="shared" si="580"/>
        <v>3.33333333333333E-06-0.00250953868009927i</v>
      </c>
      <c r="W1191" t="str">
        <f t="shared" si="581"/>
        <v>0.0000144732724337584-0.00119514474952583i</v>
      </c>
      <c r="X1191" t="str">
        <f t="shared" si="582"/>
        <v>0.0000414138172674619-0.00119388344573394i</v>
      </c>
      <c r="Y1191" t="str">
        <f t="shared" si="583"/>
        <v>0.009+0.0664132686968882i</v>
      </c>
      <c r="Z1191" t="str">
        <f t="shared" si="584"/>
        <v>-0.250237543264797-0.0435805184619946i</v>
      </c>
      <c r="AA1191" t="str">
        <f t="shared" si="585"/>
        <v>29.1973668472098-210.612450133708i</v>
      </c>
      <c r="AB1191" t="str">
        <f t="shared" si="586"/>
        <v>1.41738186080522-0.111145374066616i</v>
      </c>
      <c r="AC1191" t="str">
        <f t="shared" si="587"/>
        <v>2.66767207866203-3.23297540156149i</v>
      </c>
      <c r="AD1191" t="str">
        <f t="shared" si="588"/>
        <v>0.235672692744944+0.243950015297212i</v>
      </c>
      <c r="AE1191" t="str">
        <f t="shared" si="589"/>
        <v>-0.0483426875016303-0.0713161906445431i</v>
      </c>
      <c r="AF1191" t="str">
        <f t="shared" si="590"/>
        <v>-13.8281746411465-2.84214079696779i</v>
      </c>
      <c r="AG1191" t="str">
        <f t="shared" si="591"/>
        <v>1.2109009556422-0.153896716677774i</v>
      </c>
      <c r="AH1191" t="str">
        <f t="shared" si="592"/>
        <v>0.26250582965263+0.961241498097997i</v>
      </c>
      <c r="AI1191">
        <f t="shared" si="593"/>
        <v>-3.096882646933441E-2</v>
      </c>
      <c r="AJ1191">
        <f t="shared" si="594"/>
        <v>74.725517567970726</v>
      </c>
      <c r="AK1191"/>
      <c r="AL1191"/>
      <c r="AM1191"/>
      <c r="AN1191"/>
    </row>
    <row r="1192" spans="1:40" x14ac:dyDescent="0.25">
      <c r="A1192"/>
      <c r="B1192">
        <f t="shared" si="560"/>
        <v>105800</v>
      </c>
      <c r="C1192" s="186" t="str">
        <f t="shared" si="563"/>
        <v>-0.0000068276518022491+0.0231476590540478i</v>
      </c>
      <c r="D1192" s="158" t="str">
        <f t="shared" si="564"/>
        <v>-5.95705830233644+0.177465386081033i</v>
      </c>
      <c r="E1192" t="str">
        <f t="shared" si="565"/>
        <v>2870</v>
      </c>
      <c r="F1192" t="str">
        <f t="shared" si="566"/>
        <v>0.777000777000777</v>
      </c>
      <c r="G1192" t="str">
        <f t="shared" si="561"/>
        <v>0.777000777000777</v>
      </c>
      <c r="H1192" t="str">
        <f t="shared" si="567"/>
        <v>7.87314782735725+3.017768771003i</v>
      </c>
      <c r="I1192" t="str">
        <f t="shared" si="568"/>
        <v>415.47562843725i</v>
      </c>
      <c r="J1192" t="str">
        <f t="shared" si="562"/>
        <v>-146.652241339872+89.8577393963974i</v>
      </c>
      <c r="K1192" t="str">
        <f t="shared" si="569"/>
        <v>1.26207128500844-2.05976228559119i</v>
      </c>
      <c r="L1192" t="str">
        <f t="shared" si="570"/>
        <v>0.0832310933825689-0.114617728461351i</v>
      </c>
      <c r="M1192" t="str">
        <f t="shared" si="571"/>
        <v>1.34530237839101-2.17438001405254i</v>
      </c>
      <c r="N1192" t="str">
        <f t="shared" si="572"/>
        <v>-0.469213448293367i</v>
      </c>
      <c r="O1192" t="str">
        <f t="shared" si="573"/>
        <v>0.891924230848871-0.452184880800596i</v>
      </c>
      <c r="P1192" t="str">
        <f t="shared" si="574"/>
        <v>0.108075769151129+0.452184880800596i</v>
      </c>
      <c r="Q1192" t="str">
        <f t="shared" si="575"/>
        <v>-0.108075769151129+0.017028567492771i</v>
      </c>
      <c r="R1192" t="str">
        <f t="shared" si="576"/>
        <v>-0.33251434708313-4.23635313815791i</v>
      </c>
      <c r="S1192" t="str">
        <f t="shared" si="577"/>
        <v>0.0484335116339336i</v>
      </c>
      <c r="T1192" t="str">
        <f t="shared" si="578"/>
        <v>0.205181459002422-0.0161048374979006i</v>
      </c>
      <c r="U1192" t="str">
        <f t="shared" si="579"/>
        <v>0.00005-0.00227924246852116i</v>
      </c>
      <c r="V1192" t="str">
        <f t="shared" si="580"/>
        <v>3.33333333333333E-06-0.00250716671537327i</v>
      </c>
      <c r="W1192" t="str">
        <f t="shared" si="581"/>
        <v>0.0000144732697718526-0.0011940153620017i</v>
      </c>
      <c r="X1192" t="str">
        <f t="shared" si="582"/>
        <v>0.0000413629405240141-0.00119275639731755i</v>
      </c>
      <c r="Y1192" t="str">
        <f t="shared" si="583"/>
        <v>0.009+0.06647610054996i</v>
      </c>
      <c r="Z1192" t="str">
        <f t="shared" si="584"/>
        <v>-0.249767193948052-0.0434615759239096i</v>
      </c>
      <c r="AA1192" t="str">
        <f t="shared" si="585"/>
        <v>29.1411031776919-210.413925450344i</v>
      </c>
      <c r="AB1192" t="str">
        <f t="shared" si="586"/>
        <v>1.41736534171441-0.111250005797052i</v>
      </c>
      <c r="AC1192" t="str">
        <f t="shared" si="587"/>
        <v>2.66488517608904-3.23155576902935i</v>
      </c>
      <c r="AD1192" t="str">
        <f t="shared" si="588"/>
        <v>0.235778220979994+0.244168292975856i</v>
      </c>
      <c r="AE1192" t="str">
        <f t="shared" si="589"/>
        <v>-0.0482777258448554-0.071232522439992i</v>
      </c>
      <c r="AF1192" t="str">
        <f t="shared" si="590"/>
        <v>-13.8302061296937-2.84030338492197i</v>
      </c>
      <c r="AG1192" t="str">
        <f t="shared" si="591"/>
        <v>1.21085503218589-0.153834389089443i</v>
      </c>
      <c r="AH1192" t="str">
        <f t="shared" si="592"/>
        <v>0.262343462455146+0.960182079597212i</v>
      </c>
      <c r="AI1192">
        <f t="shared" si="593"/>
        <v>-4.02552223212128E-2</v>
      </c>
      <c r="AJ1192">
        <f t="shared" si="594"/>
        <v>74.718468227776683</v>
      </c>
      <c r="AK1192"/>
      <c r="AL1192"/>
      <c r="AM1192"/>
      <c r="AN1192"/>
    </row>
    <row r="1193" spans="1:40" x14ac:dyDescent="0.25">
      <c r="A1193"/>
      <c r="B1193">
        <f t="shared" si="560"/>
        <v>105900</v>
      </c>
      <c r="C1193" s="186" t="str">
        <f t="shared" si="563"/>
        <v>-6.81476336489688E-06+0.0231258010228561i</v>
      </c>
      <c r="D1193" s="158" t="str">
        <f t="shared" si="564"/>
        <v>-5.95705820352509+0.177297807841897i</v>
      </c>
      <c r="E1193" t="str">
        <f t="shared" si="565"/>
        <v>2870</v>
      </c>
      <c r="F1193" t="str">
        <f t="shared" si="566"/>
        <v>0.777000777000777</v>
      </c>
      <c r="G1193" t="str">
        <f t="shared" si="561"/>
        <v>0.777000777000777</v>
      </c>
      <c r="H1193" t="str">
        <f t="shared" si="567"/>
        <v>7.87517480137286+3.01576532477363i</v>
      </c>
      <c r="I1193" t="str">
        <f t="shared" si="568"/>
        <v>415.868327518949i</v>
      </c>
      <c r="J1193" t="str">
        <f t="shared" si="562"/>
        <v>-146.931489015264+89.9426710971502i</v>
      </c>
      <c r="K1193" t="str">
        <f t="shared" si="569"/>
        <v>1.26031469030481-2.05886607341555i</v>
      </c>
      <c r="L1193" t="str">
        <f t="shared" si="570"/>
        <v>0.0831281567571994-0.114584174553549i</v>
      </c>
      <c r="M1193" t="str">
        <f t="shared" si="571"/>
        <v>1.34344284706201-2.1734502479691i</v>
      </c>
      <c r="N1193" t="str">
        <f t="shared" si="572"/>
        <v>-0.469656939265289i</v>
      </c>
      <c r="O1193" t="str">
        <f t="shared" si="573"/>
        <v>0.891723603229451-0.45258039666283i</v>
      </c>
      <c r="P1193" t="str">
        <f t="shared" si="574"/>
        <v>0.108276396770549+0.45258039666283i</v>
      </c>
      <c r="Q1193" t="str">
        <f t="shared" si="575"/>
        <v>-0.108276396770549+0.017076542602459i</v>
      </c>
      <c r="R1193" t="str">
        <f t="shared" si="576"/>
        <v>-0.332512791377597-4.23230343065219i</v>
      </c>
      <c r="S1193" t="str">
        <f t="shared" si="577"/>
        <v>0.0484792900003173i</v>
      </c>
      <c r="T1193" t="str">
        <f t="shared" si="578"/>
        <v>0.205179065383925-0.0161199840420095i</v>
      </c>
      <c r="U1193" t="str">
        <f t="shared" si="579"/>
        <v>0.00005-0.00227709020934408i</v>
      </c>
      <c r="V1193" t="str">
        <f t="shared" si="580"/>
        <v>3.33333333333333E-06-0.00250479923027849i</v>
      </c>
      <c r="W1193" t="str">
        <f t="shared" si="581"/>
        <v>0.0000144732671074309-0.0011928881076352i</v>
      </c>
      <c r="X1193" t="str">
        <f t="shared" si="582"/>
        <v>0.0000413122077317715-0.00119163147439882i</v>
      </c>
      <c r="Y1193" t="str">
        <f t="shared" si="583"/>
        <v>0.009+0.0665389324030318i</v>
      </c>
      <c r="Z1193" t="str">
        <f t="shared" si="584"/>
        <v>-0.24929816638238-0.0433430826227424i</v>
      </c>
      <c r="AA1193" t="str">
        <f t="shared" si="585"/>
        <v>29.0850029273696-210.215773455943i</v>
      </c>
      <c r="AB1193" t="str">
        <f t="shared" si="586"/>
        <v>1.41734880692654-0.111354636043718i</v>
      </c>
      <c r="AC1193" t="str">
        <f t="shared" si="587"/>
        <v>2.66210335513561-3.23013570515332i</v>
      </c>
      <c r="AD1193" t="str">
        <f t="shared" si="588"/>
        <v>0.235883842633142+0.244386524309542i</v>
      </c>
      <c r="AE1193" t="str">
        <f t="shared" si="589"/>
        <v>-0.0482129441326386-0.0711490452795497i</v>
      </c>
      <c r="AF1193" t="str">
        <f t="shared" si="590"/>
        <v>-13.832233004898-2.83846751693173i</v>
      </c>
      <c r="AG1193" t="str">
        <f t="shared" si="591"/>
        <v>1.21080919583007-0.153772248372758i</v>
      </c>
      <c r="AH1193" t="str">
        <f t="shared" si="592"/>
        <v>0.26218138202747+0.959124916456065i</v>
      </c>
      <c r="AI1193">
        <f t="shared" si="593"/>
        <v>-4.9531760158787595E-2</v>
      </c>
      <c r="AJ1193">
        <f t="shared" si="594"/>
        <v>74.711422118630836</v>
      </c>
      <c r="AK1193"/>
      <c r="AL1193"/>
      <c r="AM1193"/>
      <c r="AN1193"/>
    </row>
    <row r="1194" spans="1:40" x14ac:dyDescent="0.25">
      <c r="A1194"/>
      <c r="B1194">
        <f t="shared" si="560"/>
        <v>106000</v>
      </c>
      <c r="C1194" s="186" t="str">
        <f t="shared" si="563"/>
        <v>-6.80191138704124E-06+0.023103984233222i</v>
      </c>
      <c r="D1194" s="158" t="str">
        <f t="shared" si="564"/>
        <v>-5.95705810499326+0.177130545788035i</v>
      </c>
      <c r="E1194" t="str">
        <f t="shared" si="565"/>
        <v>2870</v>
      </c>
      <c r="F1194" t="str">
        <f t="shared" si="566"/>
        <v>0.777000777000777</v>
      </c>
      <c r="G1194" t="str">
        <f t="shared" si="561"/>
        <v>0.777000777000777</v>
      </c>
      <c r="H1194" t="str">
        <f t="shared" si="567"/>
        <v>7.87719717475857+3.0137637398345i</v>
      </c>
      <c r="I1194" t="str">
        <f t="shared" si="568"/>
        <v>416.261026600648i</v>
      </c>
      <c r="J1194" t="str">
        <f t="shared" si="562"/>
        <v>-147.21100050518+90.0276027979029i</v>
      </c>
      <c r="K1194" t="str">
        <f t="shared" si="569"/>
        <v>1.25856132568409-2.05796962479375i</v>
      </c>
      <c r="L1194" t="str">
        <f t="shared" si="570"/>
        <v>0.0830253775450241-0.114550569863128i</v>
      </c>
      <c r="M1194" t="str">
        <f t="shared" si="571"/>
        <v>1.34158670322911-2.17252019465688i</v>
      </c>
      <c r="N1194" t="str">
        <f t="shared" si="572"/>
        <v>-0.470100430237211i</v>
      </c>
      <c r="O1194" t="str">
        <f t="shared" si="573"/>
        <v>0.891522800222053-0.452975823509633i</v>
      </c>
      <c r="P1194" t="str">
        <f t="shared" si="574"/>
        <v>0.108477199777947+0.452975823509633i</v>
      </c>
      <c r="Q1194" t="str">
        <f t="shared" si="575"/>
        <v>-0.108477199777947+0.017124606727578i</v>
      </c>
      <c r="R1194" t="str">
        <f t="shared" si="576"/>
        <v>-0.33251123417655-4.22826131727502i</v>
      </c>
      <c r="S1194" t="str">
        <f t="shared" si="577"/>
        <v>0.048525068366701i</v>
      </c>
      <c r="T1194" t="str">
        <f t="shared" si="578"/>
        <v>0.205176669493048-0.0161351303711132i</v>
      </c>
      <c r="U1194" t="str">
        <f t="shared" si="579"/>
        <v>0.00005-0.00227494201103338i</v>
      </c>
      <c r="V1194" t="str">
        <f t="shared" si="580"/>
        <v>3.33333333333333E-06-0.00250243621213672i</v>
      </c>
      <c r="W1194" t="str">
        <f t="shared" si="581"/>
        <v>0.0000144732644404933-0.00119176298038911i</v>
      </c>
      <c r="X1194" t="str">
        <f t="shared" si="582"/>
        <v>0.0000412616183482279-0.00119050867097441i</v>
      </c>
      <c r="Y1194" t="str">
        <f t="shared" si="583"/>
        <v>0.009+0.0666017642561036i</v>
      </c>
      <c r="Z1194" t="str">
        <f t="shared" si="584"/>
        <v>-0.248830455635138-0.0432250364190847i</v>
      </c>
      <c r="AA1194" t="str">
        <f t="shared" si="585"/>
        <v>29.0290654606774-210.01799310755i</v>
      </c>
      <c r="AB1194" t="str">
        <f t="shared" si="586"/>
        <v>1.41733225644139-0.111459264805157i</v>
      </c>
      <c r="AC1194" t="str">
        <f t="shared" si="587"/>
        <v>2.65932660562867-3.22871521727181i</v>
      </c>
      <c r="AD1194" t="str">
        <f t="shared" si="588"/>
        <v>0.235989557688023+0.244604709268356i</v>
      </c>
      <c r="AE1194" t="str">
        <f t="shared" si="589"/>
        <v>-0.0481483416982411-0.071065758483334i</v>
      </c>
      <c r="AF1194" t="str">
        <f t="shared" si="590"/>
        <v>-13.8342552797518-2.83663319404647i</v>
      </c>
      <c r="AG1194" t="str">
        <f t="shared" si="591"/>
        <v>1.21076344619736-0.153710294001142i</v>
      </c>
      <c r="AH1194" t="str">
        <f t="shared" si="592"/>
        <v>0.262019587946486+0.958070001491751i</v>
      </c>
      <c r="AI1194">
        <f t="shared" si="593"/>
        <v>-5.8798459916425669E-2</v>
      </c>
      <c r="AJ1194">
        <f t="shared" si="594"/>
        <v>74.704379213265184</v>
      </c>
      <c r="AK1194"/>
      <c r="AL1194"/>
      <c r="AM1194"/>
      <c r="AN1194"/>
    </row>
    <row r="1195" spans="1:40" x14ac:dyDescent="0.25">
      <c r="A1195"/>
      <c r="B1195">
        <f t="shared" si="560"/>
        <v>106100</v>
      </c>
      <c r="C1195" s="186" t="str">
        <f t="shared" si="563"/>
        <v>-6.78909573129365E-06+0.0230822085685341i</v>
      </c>
      <c r="D1195" s="158" t="str">
        <f t="shared" si="564"/>
        <v>-5.9570580067399+0.176963599025428i</v>
      </c>
      <c r="E1195" t="str">
        <f t="shared" si="565"/>
        <v>2870</v>
      </c>
      <c r="F1195" t="str">
        <f t="shared" si="566"/>
        <v>0.777000777000777</v>
      </c>
      <c r="G1195" t="str">
        <f t="shared" si="561"/>
        <v>0.777000777000777</v>
      </c>
      <c r="H1195" t="str">
        <f t="shared" si="567"/>
        <v>7.87921496046654+3.01176401631961i</v>
      </c>
      <c r="I1195" t="str">
        <f t="shared" si="568"/>
        <v>416.653725682346i</v>
      </c>
      <c r="J1195" t="str">
        <f t="shared" si="562"/>
        <v>-147.490775809623+90.1125344986557i</v>
      </c>
      <c r="K1195" t="str">
        <f t="shared" si="569"/>
        <v>1.25681118458328-2.05707294431015i</v>
      </c>
      <c r="L1195" t="str">
        <f t="shared" si="570"/>
        <v>0.0829227555222624-0.114516914695718i</v>
      </c>
      <c r="M1195" t="str">
        <f t="shared" si="571"/>
        <v>1.33973394010554-2.17158985900587i</v>
      </c>
      <c r="N1195" t="str">
        <f t="shared" si="572"/>
        <v>-0.470543921209133i</v>
      </c>
      <c r="O1195" t="str">
        <f t="shared" si="573"/>
        <v>0.891321821866171-0.453371161263231i</v>
      </c>
      <c r="P1195" t="str">
        <f t="shared" si="574"/>
        <v>0.108678178133829+0.453371161263231i</v>
      </c>
      <c r="Q1195" t="str">
        <f t="shared" si="575"/>
        <v>-0.108678178133829+0.017172759945902i</v>
      </c>
      <c r="R1195" t="str">
        <f t="shared" si="576"/>
        <v>-0.332509675479932-4.22422677655319i</v>
      </c>
      <c r="S1195" t="str">
        <f t="shared" si="577"/>
        <v>0.0485708467330847i</v>
      </c>
      <c r="T1195" t="str">
        <f t="shared" si="578"/>
        <v>0.205174271329757-0.0161502764850035i</v>
      </c>
      <c r="U1195" t="str">
        <f t="shared" si="579"/>
        <v>0.00005-0.00227279786210686i</v>
      </c>
      <c r="V1195" t="str">
        <f t="shared" si="580"/>
        <v>3.33333333333333E-06-0.00250007764831755i</v>
      </c>
      <c r="W1195" t="str">
        <f t="shared" si="581"/>
        <v>0.0000144732617710398-0.00119063997424893i</v>
      </c>
      <c r="X1195" t="str">
        <f t="shared" si="582"/>
        <v>0.0000412111718334287-0.00118938798106354i</v>
      </c>
      <c r="Y1195" t="str">
        <f t="shared" si="583"/>
        <v>0.009+0.0666645961091754i</v>
      </c>
      <c r="Z1195" t="str">
        <f t="shared" si="584"/>
        <v>-0.248364056796586-0.0431074351857972i</v>
      </c>
      <c r="AA1195" t="str">
        <f t="shared" si="585"/>
        <v>28.9732901451499-209.820583366064i</v>
      </c>
      <c r="AB1195" t="str">
        <f t="shared" si="586"/>
        <v>1.41731569025871-0.111563892079932i</v>
      </c>
      <c r="AC1195" t="str">
        <f t="shared" si="587"/>
        <v>2.6565549174117-3.22729431268548i</v>
      </c>
      <c r="AD1195" t="str">
        <f t="shared" si="588"/>
        <v>0.236095366128265+0.244822847822356i</v>
      </c>
      <c r="AE1195" t="str">
        <f t="shared" si="589"/>
        <v>-0.0480839178779866-0.0709826613746946i</v>
      </c>
      <c r="AF1195" t="str">
        <f t="shared" si="590"/>
        <v>-13.8362729672064-2.83480041729418i</v>
      </c>
      <c r="AG1195" t="str">
        <f t="shared" si="591"/>
        <v>1.2107177829122-0.153648525449916i</v>
      </c>
      <c r="AH1195" t="str">
        <f t="shared" si="592"/>
        <v>0.261858079788079+0.957017327551157i</v>
      </c>
      <c r="AI1195">
        <f t="shared" si="593"/>
        <v>-6.8055341472894881E-2</v>
      </c>
      <c r="AJ1195">
        <f t="shared" si="594"/>
        <v>74.697339484558285</v>
      </c>
      <c r="AK1195"/>
      <c r="AL1195"/>
      <c r="AM1195"/>
      <c r="AN1195"/>
    </row>
    <row r="1196" spans="1:40" x14ac:dyDescent="0.25">
      <c r="A1196"/>
      <c r="B1196">
        <f t="shared" si="560"/>
        <v>106200</v>
      </c>
      <c r="C1196" s="186" t="str">
        <f t="shared" si="563"/>
        <v>-6.77631626091213E-06+0.0230604739126203i</v>
      </c>
      <c r="D1196" s="158" t="str">
        <f t="shared" si="564"/>
        <v>-5.95705790876396+0.176796966663422i</v>
      </c>
      <c r="E1196" t="str">
        <f t="shared" si="565"/>
        <v>2870</v>
      </c>
      <c r="F1196" t="str">
        <f t="shared" si="566"/>
        <v>0.777000777000777</v>
      </c>
      <c r="G1196" t="str">
        <f t="shared" si="561"/>
        <v>0.777000777000777</v>
      </c>
      <c r="H1196" t="str">
        <f t="shared" si="567"/>
        <v>7.88122817140745+3.00976615434531i</v>
      </c>
      <c r="I1196" t="str">
        <f t="shared" si="568"/>
        <v>417.046424764045i</v>
      </c>
      <c r="J1196" t="str">
        <f t="shared" si="562"/>
        <v>-147.770814928591+90.1974661994084i</v>
      </c>
      <c r="K1196" t="str">
        <f t="shared" si="569"/>
        <v>1.2550642604505-2.05617603652525i</v>
      </c>
      <c r="L1196" t="str">
        <f t="shared" si="570"/>
        <v>0.0828202904651414-0.114483209355791i</v>
      </c>
      <c r="M1196" t="str">
        <f t="shared" si="571"/>
        <v>1.33788455091564-2.17065924588104i</v>
      </c>
      <c r="N1196" t="str">
        <f t="shared" si="572"/>
        <v>-0.470987412181054i</v>
      </c>
      <c r="O1196" t="str">
        <f t="shared" si="573"/>
        <v>0.891120668201335-0.453766409845865i</v>
      </c>
      <c r="P1196" t="str">
        <f t="shared" si="574"/>
        <v>0.108879331798665+0.453766409845865i</v>
      </c>
      <c r="Q1196" t="str">
        <f t="shared" si="575"/>
        <v>-0.108879331798665+0.017221002335189i</v>
      </c>
      <c r="R1196" t="str">
        <f t="shared" si="576"/>
        <v>-0.332508115287614-4.22019978709436i</v>
      </c>
      <c r="S1196" t="str">
        <f t="shared" si="577"/>
        <v>0.0486166250994684i</v>
      </c>
      <c r="T1196" t="str">
        <f t="shared" si="578"/>
        <v>0.205171870894023-0.0161654223834687i</v>
      </c>
      <c r="U1196" t="str">
        <f t="shared" si="579"/>
        <v>0.0000500000000000001-0.0022706577511256i</v>
      </c>
      <c r="V1196" t="str">
        <f t="shared" si="580"/>
        <v>3.33333333333333E-06-0.00249772352623816i</v>
      </c>
      <c r="W1196" t="str">
        <f t="shared" si="581"/>
        <v>0.0000144732590990703-0.00118951908322285i</v>
      </c>
      <c r="X1196" t="str">
        <f t="shared" si="582"/>
        <v>0.0000411608676499584-0.0011882693987079i</v>
      </c>
      <c r="Y1196" t="str">
        <f t="shared" si="583"/>
        <v>0.009+0.0667274279622472i</v>
      </c>
      <c r="Z1196" t="str">
        <f t="shared" si="584"/>
        <v>-0.247898964979753-0.0429902768079288i</v>
      </c>
      <c r="AA1196" t="str">
        <f t="shared" si="585"/>
        <v>28.9176763514049-209.623543196225i</v>
      </c>
      <c r="AB1196" t="str">
        <f t="shared" si="586"/>
        <v>1.4172991083783-0.11166851786658i</v>
      </c>
      <c r="AC1196" t="str">
        <f t="shared" si="587"/>
        <v>2.65378828034492-3.22587299865766i</v>
      </c>
      <c r="AD1196" t="str">
        <f t="shared" si="588"/>
        <v>0.236201267937481+0.24504093994157i</v>
      </c>
      <c r="AE1196" t="str">
        <f t="shared" si="589"/>
        <v>-0.0480196720112438-0.0708997532801972i</v>
      </c>
      <c r="AF1196" t="str">
        <f t="shared" si="590"/>
        <v>-13.8382860801714-2.83296918768189i</v>
      </c>
      <c r="AG1196" t="str">
        <f t="shared" si="591"/>
        <v>1.21067220560087-0.153586942196285i</v>
      </c>
      <c r="AH1196" t="str">
        <f t="shared" si="592"/>
        <v>0.261696857127103+0.955966887510644i</v>
      </c>
      <c r="AI1196">
        <f t="shared" si="593"/>
        <v>-7.7302424652256882E-2</v>
      </c>
      <c r="AJ1196">
        <f t="shared" si="594"/>
        <v>74.690302905536413</v>
      </c>
      <c r="AK1196"/>
      <c r="AL1196"/>
      <c r="AM1196"/>
      <c r="AN1196"/>
    </row>
    <row r="1197" spans="1:40" x14ac:dyDescent="0.25">
      <c r="A1197"/>
      <c r="B1197">
        <f t="shared" si="560"/>
        <v>106300</v>
      </c>
      <c r="C1197" s="186" t="str">
        <f t="shared" si="563"/>
        <v>-6.76357283979755E-06+0.0230387801497456i</v>
      </c>
      <c r="D1197" s="158" t="str">
        <f t="shared" si="564"/>
        <v>-5.9570578110644+0.176630647814716i</v>
      </c>
      <c r="E1197" t="str">
        <f t="shared" si="565"/>
        <v>2870</v>
      </c>
      <c r="F1197" t="str">
        <f t="shared" si="566"/>
        <v>0.777000777000777</v>
      </c>
      <c r="G1197" t="str">
        <f t="shared" si="561"/>
        <v>0.777000777000777</v>
      </c>
      <c r="H1197" t="str">
        <f t="shared" si="567"/>
        <v>7.88323682045079+3.00777015401028i</v>
      </c>
      <c r="I1197" t="str">
        <f t="shared" si="568"/>
        <v>417.439123845744i</v>
      </c>
      <c r="J1197" t="str">
        <f t="shared" si="562"/>
        <v>-148.051117862085+90.2823979001612i</v>
      </c>
      <c r="K1197" t="str">
        <f t="shared" si="569"/>
        <v>1.25332054674494-2.05527890597573i</v>
      </c>
      <c r="L1197" t="str">
        <f t="shared" si="570"/>
        <v>0.082717982149897-0.114449454146671i</v>
      </c>
      <c r="M1197" t="str">
        <f t="shared" si="571"/>
        <v>1.33603852889484-2.1697283601224i</v>
      </c>
      <c r="N1197" t="str">
        <f t="shared" si="572"/>
        <v>-0.471430903152976i</v>
      </c>
      <c r="O1197" t="str">
        <f t="shared" si="573"/>
        <v>0.890919339267109-0.4541615691798i</v>
      </c>
      <c r="P1197" t="str">
        <f t="shared" si="574"/>
        <v>0.109080660732891+0.4541615691798i</v>
      </c>
      <c r="Q1197" t="str">
        <f t="shared" si="575"/>
        <v>-0.109080660732891+0.017269333973176i</v>
      </c>
      <c r="R1197" t="str">
        <f t="shared" si="576"/>
        <v>-0.332506553599598-4.21618032758677i</v>
      </c>
      <c r="S1197" t="str">
        <f t="shared" si="577"/>
        <v>0.0486624034658521i</v>
      </c>
      <c r="T1197" t="str">
        <f t="shared" si="578"/>
        <v>0.205169468185816-0.0161805680663036i</v>
      </c>
      <c r="U1197" t="str">
        <f t="shared" si="579"/>
        <v>0.0000500000000000001-0.00226852166669368i</v>
      </c>
      <c r="V1197" t="str">
        <f t="shared" si="580"/>
        <v>3.33333333333333E-06-0.00249537383336305i</v>
      </c>
      <c r="W1197" t="str">
        <f t="shared" si="581"/>
        <v>0.0000144732564245851-0.00118840030134157i</v>
      </c>
      <c r="X1197" t="str">
        <f t="shared" si="582"/>
        <v>0.0000411107052629251-0.00118715291797153i</v>
      </c>
      <c r="Y1197" t="str">
        <f t="shared" si="583"/>
        <v>0.009+0.066790259815319i</v>
      </c>
      <c r="Z1197" t="str">
        <f t="shared" si="584"/>
        <v>-0.247435175320316-0.0428735591826336i</v>
      </c>
      <c r="AA1197" t="str">
        <f t="shared" si="585"/>
        <v>28.8622234531244-209.426871566593i</v>
      </c>
      <c r="AB1197" t="str">
        <f t="shared" si="586"/>
        <v>1.41728251079997-0.111773142163683i</v>
      </c>
      <c r="AC1197" t="str">
        <f t="shared" si="587"/>
        <v>2.65102668430504-3.2244512824145i</v>
      </c>
      <c r="AD1197" t="str">
        <f t="shared" si="588"/>
        <v>0.236307263099265+0.245258985596008i</v>
      </c>
      <c r="AE1197" t="str">
        <f t="shared" si="589"/>
        <v>-0.0479556034404075-0.0708170335296035i</v>
      </c>
      <c r="AF1197" t="str">
        <f t="shared" si="590"/>
        <v>-13.8402946315152-2.83113950619556i</v>
      </c>
      <c r="AG1197" t="str">
        <f t="shared" si="591"/>
        <v>1.21062671389145-0.153525543719327i</v>
      </c>
      <c r="AH1197" t="str">
        <f t="shared" si="592"/>
        <v>0.261535919537407+0.954918674275976i</v>
      </c>
      <c r="AI1197">
        <f t="shared" si="593"/>
        <v>-8.6539729223412118E-2</v>
      </c>
      <c r="AJ1197">
        <f t="shared" si="594"/>
        <v>74.683269449373583</v>
      </c>
      <c r="AK1197"/>
      <c r="AL1197"/>
      <c r="AM1197"/>
      <c r="AN1197"/>
    </row>
    <row r="1198" spans="1:40" x14ac:dyDescent="0.25">
      <c r="A1198"/>
      <c r="B1198">
        <f t="shared" si="560"/>
        <v>106400</v>
      </c>
      <c r="C1198" s="186" t="str">
        <f t="shared" si="563"/>
        <v>-6.75086533249013E-06+0.0230171271646101i</v>
      </c>
      <c r="D1198" s="158" t="str">
        <f t="shared" si="564"/>
        <v>-5.95705771364017+0.176464641595344i</v>
      </c>
      <c r="E1198" t="str">
        <f t="shared" si="565"/>
        <v>2870</v>
      </c>
      <c r="F1198" t="str">
        <f t="shared" si="566"/>
        <v>0.777000777000777</v>
      </c>
      <c r="G1198" t="str">
        <f t="shared" si="561"/>
        <v>0.777000777000777</v>
      </c>
      <c r="H1198" t="str">
        <f t="shared" si="567"/>
        <v>7.88524092042489+3.00577601539577i</v>
      </c>
      <c r="I1198" t="str">
        <f t="shared" si="568"/>
        <v>417.831822927442i</v>
      </c>
      <c r="J1198" t="str">
        <f t="shared" si="562"/>
        <v>-148.331684610104+90.3673296009139i</v>
      </c>
      <c r="K1198" t="str">
        <f t="shared" si="569"/>
        <v>1.25158003693696-2.05438155717459i</v>
      </c>
      <c r="L1198" t="str">
        <f t="shared" si="570"/>
        <v>0.0826158303527763-0.114415649370529i</v>
      </c>
      <c r="M1198" t="str">
        <f t="shared" si="571"/>
        <v>1.33419586728974-2.16879720654512i</v>
      </c>
      <c r="N1198" t="str">
        <f t="shared" si="572"/>
        <v>-0.471874394124898i</v>
      </c>
      <c r="O1198" t="str">
        <f t="shared" si="573"/>
        <v>0.89071783510309-0.454556639187312i</v>
      </c>
      <c r="P1198" t="str">
        <f t="shared" si="574"/>
        <v>0.10928216489691+0.454556639187312i</v>
      </c>
      <c r="Q1198" t="str">
        <f t="shared" si="575"/>
        <v>-0.10928216489691+0.017317754937586i</v>
      </c>
      <c r="R1198" t="str">
        <f t="shared" si="576"/>
        <v>-0.332504990415774-4.21216837679862i</v>
      </c>
      <c r="S1198" t="str">
        <f t="shared" si="577"/>
        <v>0.0487081818322356i</v>
      </c>
      <c r="T1198" t="str">
        <f t="shared" si="578"/>
        <v>0.2051670632051-0.0161957135332973i</v>
      </c>
      <c r="U1198" t="str">
        <f t="shared" si="579"/>
        <v>0.0000500000000000001-0.00226638959745807i</v>
      </c>
      <c r="V1198" t="str">
        <f t="shared" si="580"/>
        <v>3.33333333333333E-06-0.00249302855720387i</v>
      </c>
      <c r="W1198" t="str">
        <f t="shared" si="581"/>
        <v>0.0000144732537475838-0.00118728362265828i</v>
      </c>
      <c r="X1198" t="str">
        <f t="shared" si="582"/>
        <v>0.0000410606841399479-0.00118603853294078i</v>
      </c>
      <c r="Y1198" t="str">
        <f t="shared" si="583"/>
        <v>0.009+0.0668530916683908i</v>
      </c>
      <c r="Z1198" t="str">
        <f t="shared" si="584"/>
        <v>-0.246972682976482-0.042757280219093i</v>
      </c>
      <c r="AA1198" t="str">
        <f t="shared" si="585"/>
        <v>28.8069308270371-209.230567449534i</v>
      </c>
      <c r="AB1198" t="str">
        <f t="shared" si="586"/>
        <v>1.41726589752345-0.111877764969786i</v>
      </c>
      <c r="AC1198" t="str">
        <f t="shared" si="587"/>
        <v>2.64827011918549-3.22302917114482i</v>
      </c>
      <c r="AD1198" t="str">
        <f t="shared" si="588"/>
        <v>0.2364133515972+0.245476984755637i</v>
      </c>
      <c r="AE1198" t="str">
        <f t="shared" si="589"/>
        <v>-0.047891711510888-0.070734501455853i</v>
      </c>
      <c r="AF1198" t="str">
        <f t="shared" si="590"/>
        <v>-13.8422986340651-2.82931137380043i</v>
      </c>
      <c r="AG1198" t="str">
        <f t="shared" si="591"/>
        <v>1.21058130741382-0.153464329499992i</v>
      </c>
      <c r="AH1198" t="str">
        <f t="shared" si="592"/>
        <v>0.261375266591908+0.953872680782132i</v>
      </c>
      <c r="AI1198">
        <f t="shared" si="593"/>
        <v>-9.5767274900502214E-2</v>
      </c>
      <c r="AJ1198">
        <f t="shared" si="594"/>
        <v>74.676239089387281</v>
      </c>
      <c r="AK1198"/>
      <c r="AL1198"/>
      <c r="AM1198"/>
      <c r="AN1198"/>
    </row>
    <row r="1199" spans="1:40" x14ac:dyDescent="0.25">
      <c r="A1199"/>
      <c r="B1199">
        <f t="shared" si="560"/>
        <v>106500</v>
      </c>
      <c r="C1199" s="186" t="str">
        <f t="shared" si="563"/>
        <v>-6.73819360416566E-06+0.0229955148423471i</v>
      </c>
      <c r="D1199" s="158" t="str">
        <f t="shared" si="564"/>
        <v>-5.95705761649026+0.176298947124661i</v>
      </c>
      <c r="E1199" t="str">
        <f t="shared" si="565"/>
        <v>2870</v>
      </c>
      <c r="F1199" t="str">
        <f t="shared" si="566"/>
        <v>0.777000777000777</v>
      </c>
      <c r="G1199" t="str">
        <f t="shared" si="561"/>
        <v>0.777000777000777</v>
      </c>
      <c r="H1199" t="str">
        <f t="shared" si="567"/>
        <v>7.8872404841171+3.00378373856574i</v>
      </c>
      <c r="I1199" t="str">
        <f t="shared" si="568"/>
        <v>418.224522009141i</v>
      </c>
      <c r="J1199" t="str">
        <f t="shared" si="562"/>
        <v>-148.612515172649+90.4522613016666i</v>
      </c>
      <c r="K1199" t="str">
        <f t="shared" si="569"/>
        <v>1.24984272450798-2.05348399461126i</v>
      </c>
      <c r="L1199" t="str">
        <f t="shared" si="570"/>
        <v>0.0825138348500429-0.114381795328394i</v>
      </c>
      <c r="M1199" t="str">
        <f t="shared" si="571"/>
        <v>1.33235655935802-2.16786578993965i</v>
      </c>
      <c r="N1199" t="str">
        <f t="shared" si="572"/>
        <v>-0.47231788509682i</v>
      </c>
      <c r="O1199" t="str">
        <f t="shared" si="573"/>
        <v>0.890516155748912-0.454951619790698i</v>
      </c>
      <c r="P1199" t="str">
        <f t="shared" si="574"/>
        <v>0.109483844251088+0.454951619790698i</v>
      </c>
      <c r="Q1199" t="str">
        <f t="shared" si="575"/>
        <v>-0.109483844251088+0.017366265306122i</v>
      </c>
      <c r="R1199" t="str">
        <f t="shared" si="576"/>
        <v>-0.332503425736091-4.20816391357802i</v>
      </c>
      <c r="S1199" t="str">
        <f t="shared" si="577"/>
        <v>0.0487539601986193i</v>
      </c>
      <c r="T1199" t="str">
        <f t="shared" si="578"/>
        <v>0.205164655951849-0.0162108587842419i</v>
      </c>
      <c r="U1199" t="str">
        <f t="shared" si="579"/>
        <v>0.0000500000000000001-0.00226426153210834i</v>
      </c>
      <c r="V1199" t="str">
        <f t="shared" si="580"/>
        <v>3.33333333333333E-06-0.00249068768531917i</v>
      </c>
      <c r="W1199" t="str">
        <f t="shared" si="581"/>
        <v>0.0000144732510680666-0.00118616904124846i</v>
      </c>
      <c r="X1199" t="str">
        <f t="shared" si="582"/>
        <v>0.0000410108037511402-0.00118492623772409i</v>
      </c>
      <c r="Y1199" t="str">
        <f t="shared" si="583"/>
        <v>0.009+0.0669159235214626i</v>
      </c>
      <c r="Z1199" t="str">
        <f t="shared" si="584"/>
        <v>-0.246511483128847-0.0426414378384305i</v>
      </c>
      <c r="AA1199" t="str">
        <f t="shared" si="585"/>
        <v>28.7517978529005-209.034629821201i</v>
      </c>
      <c r="AB1199" t="str">
        <f t="shared" si="586"/>
        <v>1.41724926854858-0.11198238628345i</v>
      </c>
      <c r="AC1199" t="str">
        <f t="shared" si="587"/>
        <v>2.64551857489636-3.22160667200078i</v>
      </c>
      <c r="AD1199" t="str">
        <f t="shared" si="588"/>
        <v>0.23651953341485+0.245694937390415i</v>
      </c>
      <c r="AE1199" t="str">
        <f t="shared" si="589"/>
        <v>-0.0478279955710868-0.070652156395044i</v>
      </c>
      <c r="AF1199" t="str">
        <f t="shared" si="590"/>
        <v>-13.8442981006074-2.82748479144108i</v>
      </c>
      <c r="AG1199" t="str">
        <f t="shared" si="591"/>
        <v>1.21053598579966-0.153403299021084i</v>
      </c>
      <c r="AH1199" t="str">
        <f t="shared" si="592"/>
        <v>0.261214897862525+0.952828899993177i</v>
      </c>
      <c r="AI1199">
        <f t="shared" si="593"/>
        <v>-0.10498508134315813</v>
      </c>
      <c r="AJ1199">
        <f t="shared" si="594"/>
        <v>74.669211799042728</v>
      </c>
      <c r="AK1199"/>
      <c r="AL1199"/>
      <c r="AM1199"/>
      <c r="AN1199"/>
    </row>
    <row r="1200" spans="1:40" x14ac:dyDescent="0.25">
      <c r="A1200"/>
      <c r="B1200">
        <f t="shared" si="560"/>
        <v>106600</v>
      </c>
      <c r="C1200" s="186" t="str">
        <f t="shared" si="563"/>
        <v>-6.72555752063208E-06+0.0229739430685206i</v>
      </c>
      <c r="D1200" s="158" t="str">
        <f t="shared" si="564"/>
        <v>-5.95705751961362+0.176133563525325i</v>
      </c>
      <c r="E1200" t="str">
        <f t="shared" si="565"/>
        <v>2870</v>
      </c>
      <c r="F1200" t="str">
        <f t="shared" si="566"/>
        <v>0.777000777000777</v>
      </c>
      <c r="G1200" t="str">
        <f t="shared" si="561"/>
        <v>0.777000777000777</v>
      </c>
      <c r="H1200" t="str">
        <f t="shared" si="567"/>
        <v>7.8892355242739+3.00179332356691i</v>
      </c>
      <c r="I1200" t="str">
        <f t="shared" si="568"/>
        <v>418.61722109084i</v>
      </c>
      <c r="J1200" t="str">
        <f t="shared" si="562"/>
        <v>-148.893609549719+90.5371930024194i</v>
      </c>
      <c r="K1200" t="str">
        <f t="shared" si="569"/>
        <v>1.24810860295062-2.05258622275167i</v>
      </c>
      <c r="L1200" t="str">
        <f t="shared" si="570"/>
        <v>0.082411995417975-0.114347892320151i</v>
      </c>
      <c r="M1200" t="str">
        <f t="shared" si="571"/>
        <v>1.3305205983686-2.16693411507182i</v>
      </c>
      <c r="N1200" t="str">
        <f t="shared" si="572"/>
        <v>-0.472761376068742i</v>
      </c>
      <c r="O1200" t="str">
        <f t="shared" si="573"/>
        <v>0.890314301244241-0.455346510912271i</v>
      </c>
      <c r="P1200" t="str">
        <f t="shared" si="574"/>
        <v>0.109685698755759+0.455346510912271i</v>
      </c>
      <c r="Q1200" t="str">
        <f t="shared" si="575"/>
        <v>-0.109685698755759+0.017414865156471i</v>
      </c>
      <c r="R1200" t="str">
        <f t="shared" si="576"/>
        <v>-0.332501859560469-4.20416691685233i</v>
      </c>
      <c r="S1200" t="str">
        <f t="shared" si="577"/>
        <v>0.048799738565003i</v>
      </c>
      <c r="T1200" t="str">
        <f t="shared" si="578"/>
        <v>0.205162246426028-0.0162260038189282i</v>
      </c>
      <c r="U1200" t="str">
        <f t="shared" si="579"/>
        <v>0.0000499999999999999-0.00226213745937653i</v>
      </c>
      <c r="V1200" t="str">
        <f t="shared" si="580"/>
        <v>3.33333333333333E-06-0.00248835120531419i</v>
      </c>
      <c r="W1200" t="str">
        <f t="shared" si="581"/>
        <v>0.0000144732483860335-0.00118505655120985i</v>
      </c>
      <c r="X1200" t="str">
        <f t="shared" si="582"/>
        <v>0.0000409610635690985-0.001183816026452i</v>
      </c>
      <c r="Y1200" t="str">
        <f t="shared" si="583"/>
        <v>0.009+0.0669787553745344i</v>
      </c>
      <c r="Z1200" t="str">
        <f t="shared" si="584"/>
        <v>-0.246051570980284-0.0425260299736363i</v>
      </c>
      <c r="AA1200" t="str">
        <f t="shared" si="585"/>
        <v>28.6968239134831-208.839057661516i</v>
      </c>
      <c r="AB1200" t="str">
        <f t="shared" si="586"/>
        <v>1.4172326238751-0.112087006103232i</v>
      </c>
      <c r="AC1200" t="str">
        <f t="shared" si="587"/>
        <v>2.64277204136444-3.22018379209752i</v>
      </c>
      <c r="AD1200" t="str">
        <f t="shared" si="588"/>
        <v>0.236625808535766+0.245912843470253i</v>
      </c>
      <c r="AE1200" t="str">
        <f t="shared" si="589"/>
        <v>-0.0477644549723871-0.0705699976864125i</v>
      </c>
      <c r="AF1200" t="str">
        <f t="shared" si="590"/>
        <v>-13.8462930438875-2.82565976004158i</v>
      </c>
      <c r="AG1200" t="str">
        <f t="shared" si="591"/>
        <v>1.21049074868242-0.153342451767264i</v>
      </c>
      <c r="AH1200" t="str">
        <f t="shared" si="592"/>
        <v>0.261054812920287+0.951787324902084i</v>
      </c>
      <c r="AI1200">
        <f t="shared" si="593"/>
        <v>-0.11419316815675795</v>
      </c>
      <c r="AJ1200">
        <f t="shared" si="594"/>
        <v>74.66218755194673</v>
      </c>
      <c r="AK1200"/>
      <c r="AL1200"/>
      <c r="AM1200"/>
      <c r="AN1200"/>
    </row>
    <row r="1201" spans="1:40" x14ac:dyDescent="0.25">
      <c r="A1201"/>
      <c r="B1201">
        <f t="shared" si="560"/>
        <v>106700</v>
      </c>
      <c r="C1201" s="186" t="str">
        <f t="shared" si="563"/>
        <v>-6.71295694832583E-06+0.0229524117291239i</v>
      </c>
      <c r="D1201" s="158" t="str">
        <f t="shared" si="564"/>
        <v>-5.95705742300923+0.175968489923283i</v>
      </c>
      <c r="E1201" t="str">
        <f t="shared" si="565"/>
        <v>2870</v>
      </c>
      <c r="F1201" t="str">
        <f t="shared" si="566"/>
        <v>0.777000777000777</v>
      </c>
      <c r="G1201" t="str">
        <f t="shared" si="561"/>
        <v>0.777000777000777</v>
      </c>
      <c r="H1201" t="str">
        <f t="shared" si="567"/>
        <v>7.89122605360106+2.999804770429i</v>
      </c>
      <c r="I1201" t="str">
        <f t="shared" si="568"/>
        <v>419.009920172539i</v>
      </c>
      <c r="J1201" t="str">
        <f t="shared" si="562"/>
        <v>-149.174967741316+90.6221247031721i</v>
      </c>
      <c r="K1201" t="str">
        <f t="shared" si="569"/>
        <v>1.24637766576856-2.05168824603837i</v>
      </c>
      <c r="L1201" t="str">
        <f t="shared" si="570"/>
        <v>0.0823103118328705-0.114313940644549i</v>
      </c>
      <c r="M1201" t="str">
        <f t="shared" si="571"/>
        <v>1.32868797760143-2.16600218668292i</v>
      </c>
      <c r="N1201" t="str">
        <f t="shared" si="572"/>
        <v>-0.473204867040664i</v>
      </c>
      <c r="O1201" t="str">
        <f t="shared" si="573"/>
        <v>0.89011227162878-0.455741312474361i</v>
      </c>
      <c r="P1201" t="str">
        <f t="shared" si="574"/>
        <v>0.10988772837122+0.455741312474361i</v>
      </c>
      <c r="Q1201" t="str">
        <f t="shared" si="575"/>
        <v>-0.10988772837122+0.017463554566303i</v>
      </c>
      <c r="R1201" t="str">
        <f t="shared" si="576"/>
        <v>-0.332500291888777-4.20017736562797i</v>
      </c>
      <c r="S1201" t="str">
        <f t="shared" si="577"/>
        <v>0.0488455169313867i</v>
      </c>
      <c r="T1201" t="str">
        <f t="shared" si="578"/>
        <v>0.205159834627608-0.0162411486371443i</v>
      </c>
      <c r="U1201" t="str">
        <f t="shared" si="579"/>
        <v>0.0000499999999999999-0.00226001736803691i</v>
      </c>
      <c r="V1201" t="str">
        <f t="shared" si="580"/>
        <v>3.33333333333333E-06-0.0024860191048406i</v>
      </c>
      <c r="W1201" t="str">
        <f t="shared" si="581"/>
        <v>0.0000144732457014845-0.0011839461466623i</v>
      </c>
      <c r="X1201" t="str">
        <f t="shared" si="582"/>
        <v>0.0000409114630688859-0.00118270789327699i</v>
      </c>
      <c r="Y1201" t="str">
        <f t="shared" si="583"/>
        <v>0.009+0.0670415872276062i</v>
      </c>
      <c r="Z1201" t="str">
        <f t="shared" si="584"/>
        <v>-0.245592941755825-0.0424110545694861i</v>
      </c>
      <c r="AA1201" t="str">
        <f t="shared" si="585"/>
        <v>28.6420083945471-208.643849954153i</v>
      </c>
      <c r="AB1201" t="str">
        <f t="shared" si="586"/>
        <v>1.41721596350282-0.112191624427668i</v>
      </c>
      <c r="AC1201" t="str">
        <f t="shared" si="587"/>
        <v>2.64003050853319-3.21876053851367i</v>
      </c>
      <c r="AD1201" t="str">
        <f t="shared" si="588"/>
        <v>0.236732176943486+0.246130702965053i</v>
      </c>
      <c r="AE1201" t="str">
        <f t="shared" si="589"/>
        <v>-0.0477010890691342-0.0704880246723198i</v>
      </c>
      <c r="AF1201" t="str">
        <f t="shared" si="590"/>
        <v>-13.8482834766103-2.82383628050572i</v>
      </c>
      <c r="AG1201" t="str">
        <f t="shared" si="591"/>
        <v>1.21044559569733-0.15328178722503i</v>
      </c>
      <c r="AH1201" t="str">
        <f t="shared" si="592"/>
        <v>0.260895011335299+0.95074794853066i</v>
      </c>
      <c r="AI1201">
        <f t="shared" si="593"/>
        <v>-0.12339155489214644</v>
      </c>
      <c r="AJ1201">
        <f t="shared" si="594"/>
        <v>74.655166321851041</v>
      </c>
      <c r="AK1201"/>
      <c r="AL1201"/>
      <c r="AM1201"/>
      <c r="AN1201"/>
    </row>
    <row r="1202" spans="1:40" x14ac:dyDescent="0.25">
      <c r="A1202"/>
      <c r="B1202">
        <f t="shared" ref="B1202:B1265" si="595">B1201+100</f>
        <v>106800</v>
      </c>
      <c r="C1202" s="186" t="str">
        <f t="shared" si="563"/>
        <v>-6.70039175430836E-06+0.0229309207105772i</v>
      </c>
      <c r="D1202" s="158" t="str">
        <f t="shared" si="564"/>
        <v>-5.95705732667607+0.175803725447759i</v>
      </c>
      <c r="E1202" t="str">
        <f t="shared" si="565"/>
        <v>2870</v>
      </c>
      <c r="F1202" t="str">
        <f t="shared" si="566"/>
        <v>0.777000777000777</v>
      </c>
      <c r="G1202" t="str">
        <f t="shared" si="561"/>
        <v>0.777000777000777</v>
      </c>
      <c r="H1202" t="str">
        <f t="shared" si="567"/>
        <v>7.89321208476377+2.99781807916477i</v>
      </c>
      <c r="I1202" t="str">
        <f t="shared" si="568"/>
        <v>419.402619254237i</v>
      </c>
      <c r="J1202" t="str">
        <f t="shared" si="562"/>
        <v>-149.456589747438+90.7070564039249i</v>
      </c>
      <c r="K1202" t="str">
        <f t="shared" si="569"/>
        <v>1.24464990647671-2.05079006889068i</v>
      </c>
      <c r="L1202" t="str">
        <f t="shared" si="570"/>
        <v>0.0822087838710491-0.114279940599201i</v>
      </c>
      <c r="M1202" t="str">
        <f t="shared" si="571"/>
        <v>1.32685869034776-2.16507000948988i</v>
      </c>
      <c r="N1202" t="str">
        <f t="shared" si="572"/>
        <v>-0.473648358012586i</v>
      </c>
      <c r="O1202" t="str">
        <f t="shared" si="573"/>
        <v>0.889910066942264-0.456136024399318i</v>
      </c>
      <c r="P1202" t="str">
        <f t="shared" si="574"/>
        <v>0.110089933057736+0.456136024399318i</v>
      </c>
      <c r="Q1202" t="str">
        <f t="shared" si="575"/>
        <v>-0.110089933057736+0.017512333613268i</v>
      </c>
      <c r="R1202" t="str">
        <f t="shared" si="576"/>
        <v>-0.332498722720997-4.19619523898995i</v>
      </c>
      <c r="S1202" t="str">
        <f t="shared" si="577"/>
        <v>0.0488912952977704i</v>
      </c>
      <c r="T1202" t="str">
        <f t="shared" si="578"/>
        <v>0.205157420556556-0.0162562932386837i</v>
      </c>
      <c r="U1202" t="str">
        <f t="shared" si="579"/>
        <v>0.0000499999999999999-0.00225790124690579i</v>
      </c>
      <c r="V1202" t="str">
        <f t="shared" si="580"/>
        <v>3.33333333333333E-06-0.00248369137159637i</v>
      </c>
      <c r="W1202" t="str">
        <f t="shared" si="581"/>
        <v>0.0000144732430144197-0.00118283782174769i</v>
      </c>
      <c r="X1202" t="str">
        <f t="shared" si="582"/>
        <v>0.0000408620017280205-0.00118160183237336i</v>
      </c>
      <c r="Y1202" t="str">
        <f t="shared" si="583"/>
        <v>0.009+0.067104419080678i</v>
      </c>
      <c r="Z1202" t="str">
        <f t="shared" si="584"/>
        <v>-0.245135590702517-0.0422965095824622i</v>
      </c>
      <c r="AA1202" t="str">
        <f t="shared" si="585"/>
        <v>28.5873506848304-208.449005686523i</v>
      </c>
      <c r="AB1202" t="str">
        <f t="shared" si="586"/>
        <v>1.41719928743151-0.11229624125533i</v>
      </c>
      <c r="AC1202" t="str">
        <f t="shared" si="587"/>
        <v>2.6372939663628-3.21733691829141i</v>
      </c>
      <c r="AD1202" t="str">
        <f t="shared" si="588"/>
        <v>0.236838638621529+0.246348515844676i</v>
      </c>
      <c r="AE1202" t="str">
        <f t="shared" si="589"/>
        <v>-0.0476378972186189-0.070406236698226i</v>
      </c>
      <c r="AF1202" t="str">
        <f t="shared" si="590"/>
        <v>-13.8502694114398-2.82201435371701i</v>
      </c>
      <c r="AG1202" t="str">
        <f t="shared" si="591"/>
        <v>1.21040052648136-0.153221304882719i</v>
      </c>
      <c r="AH1202" t="str">
        <f t="shared" si="592"/>
        <v>0.260735492676777+0.949710763929304i</v>
      </c>
      <c r="AI1202">
        <f t="shared" si="593"/>
        <v>-0.13258026104661735</v>
      </c>
      <c r="AJ1202">
        <f t="shared" si="594"/>
        <v>74.648148082649158</v>
      </c>
      <c r="AK1202"/>
      <c r="AL1202"/>
      <c r="AM1202"/>
      <c r="AN1202"/>
    </row>
    <row r="1203" spans="1:40" x14ac:dyDescent="0.25">
      <c r="A1203"/>
      <c r="B1203">
        <f t="shared" si="595"/>
        <v>106900</v>
      </c>
      <c r="C1203" s="186" t="str">
        <f t="shared" si="563"/>
        <v>-0.0000066878618062626+0.0229094698997255i</v>
      </c>
      <c r="D1203" s="158" t="str">
        <f t="shared" si="564"/>
        <v>-5.95705723061314+0.175639269231229i</v>
      </c>
      <c r="E1203" t="str">
        <f t="shared" si="565"/>
        <v>2870</v>
      </c>
      <c r="F1203" t="str">
        <f t="shared" si="566"/>
        <v>0.777000777000777</v>
      </c>
      <c r="G1203" t="str">
        <f t="shared" si="561"/>
        <v>0.777000777000777</v>
      </c>
      <c r="H1203" t="str">
        <f t="shared" si="567"/>
        <v>7.89519363038677+2.99583324977025i</v>
      </c>
      <c r="I1203" t="str">
        <f t="shared" si="568"/>
        <v>419.795318335936i</v>
      </c>
      <c r="J1203" t="str">
        <f t="shared" si="562"/>
        <v>-149.738475568085+90.7919881046776i</v>
      </c>
      <c r="K1203" t="str">
        <f t="shared" si="569"/>
        <v>1.24292531860108-2.04989169570474i</v>
      </c>
      <c r="L1203" t="str">
        <f t="shared" si="570"/>
        <v>0.0821074113088541-0.114245892480588i</v>
      </c>
      <c r="M1203" t="str">
        <f t="shared" si="571"/>
        <v>1.32503272990993-2.16413758818533i</v>
      </c>
      <c r="N1203" t="str">
        <f t="shared" si="572"/>
        <v>-0.474091848984508i</v>
      </c>
      <c r="O1203" t="str">
        <f t="shared" si="573"/>
        <v>0.889707687224463-0.456530646609509i</v>
      </c>
      <c r="P1203" t="str">
        <f t="shared" si="574"/>
        <v>0.110292312775537+0.456530646609509i</v>
      </c>
      <c r="Q1203" t="str">
        <f t="shared" si="575"/>
        <v>-0.110292312775537+0.017561202374999i</v>
      </c>
      <c r="R1203" t="str">
        <f t="shared" si="576"/>
        <v>-0.332497152057083-4.19222051610154i</v>
      </c>
      <c r="S1203" t="str">
        <f t="shared" si="577"/>
        <v>0.0489370736641541i</v>
      </c>
      <c r="T1203" t="str">
        <f t="shared" si="578"/>
        <v>0.205155004212839-0.0162714376233389i</v>
      </c>
      <c r="U1203" t="str">
        <f t="shared" si="579"/>
        <v>0.0000499999999999999-0.00225578908484133i</v>
      </c>
      <c r="V1203" t="str">
        <f t="shared" si="580"/>
        <v>3.33333333333333E-06-0.00248136799332546i</v>
      </c>
      <c r="W1203" t="str">
        <f t="shared" si="581"/>
        <v>0.0000144732403248391-0.00118173157062982i</v>
      </c>
      <c r="X1203" t="str">
        <f t="shared" si="582"/>
        <v>0.00004081267902646-0.00118049783793717i</v>
      </c>
      <c r="Y1203" t="str">
        <f t="shared" si="583"/>
        <v>0.009+0.0671672509337498i</v>
      </c>
      <c r="Z1203" t="str">
        <f t="shared" si="584"/>
        <v>-0.244679513089326-0.0421823929806765i</v>
      </c>
      <c r="AA1203" t="str">
        <f t="shared" si="585"/>
        <v>28.5328501760297-208.254523849755i</v>
      </c>
      <c r="AB1203" t="str">
        <f t="shared" si="586"/>
        <v>1.41718259566094-0.112400856584786i</v>
      </c>
      <c r="AC1203" t="str">
        <f t="shared" si="587"/>
        <v>2.63456240483009-3.21591293843665i</v>
      </c>
      <c r="AD1203" t="str">
        <f t="shared" si="588"/>
        <v>0.2369451935534+0.246566282078964i</v>
      </c>
      <c r="AE1203" t="str">
        <f t="shared" si="589"/>
        <v>-0.0475748787810629-0.0703246331126784i</v>
      </c>
      <c r="AF1203" t="str">
        <f t="shared" si="590"/>
        <v>-13.8522508609999-2.82019398053902i</v>
      </c>
      <c r="AG1203" t="str">
        <f t="shared" si="591"/>
        <v>1.21035554067324-0.153161004230492i</v>
      </c>
      <c r="AH1203" t="str">
        <f t="shared" si="592"/>
        <v>0.260576256513067+0.948675764176952i</v>
      </c>
      <c r="AI1203">
        <f t="shared" si="593"/>
        <v>-0.14175930606335915</v>
      </c>
      <c r="AJ1203">
        <f t="shared" si="594"/>
        <v>74.641132808377009</v>
      </c>
      <c r="AK1203"/>
      <c r="AL1203"/>
      <c r="AM1203"/>
      <c r="AN1203"/>
    </row>
    <row r="1204" spans="1:40" x14ac:dyDescent="0.25">
      <c r="A1204"/>
      <c r="B1204">
        <f t="shared" si="595"/>
        <v>107000</v>
      </c>
      <c r="C1204" s="186" t="str">
        <f t="shared" si="563"/>
        <v>-6.67536697248955E-06+0.0228880591838372i</v>
      </c>
      <c r="D1204" s="158" t="str">
        <f t="shared" si="564"/>
        <v>-5.95705713481941+0.175475120409419i</v>
      </c>
      <c r="E1204" t="str">
        <f t="shared" si="565"/>
        <v>2870</v>
      </c>
      <c r="F1204" t="str">
        <f t="shared" si="566"/>
        <v>0.777000777000777</v>
      </c>
      <c r="G1204" t="str">
        <f t="shared" si="561"/>
        <v>0.777000777000777</v>
      </c>
      <c r="H1204" t="str">
        <f t="shared" si="567"/>
        <v>7.89717070305448+2.99385028222482i</v>
      </c>
      <c r="I1204" t="str">
        <f t="shared" si="568"/>
        <v>420.188017417635i</v>
      </c>
      <c r="J1204" t="str">
        <f t="shared" si="562"/>
        <v>-150.020625203258+90.8769198054304i</v>
      </c>
      <c r="K1204" t="str">
        <f t="shared" si="569"/>
        <v>1.24120389567886-2.04899313085361i</v>
      </c>
      <c r="L1204" t="str">
        <f t="shared" si="570"/>
        <v>0.0820061939226574-0.114211796584066i</v>
      </c>
      <c r="M1204" t="str">
        <f t="shared" si="571"/>
        <v>1.32321008960152-2.16320492743768i</v>
      </c>
      <c r="N1204" t="str">
        <f t="shared" si="572"/>
        <v>-0.47453533995643i</v>
      </c>
      <c r="O1204" t="str">
        <f t="shared" si="573"/>
        <v>0.889505132515184-0.456925179027317i</v>
      </c>
      <c r="P1204" t="str">
        <f t="shared" si="574"/>
        <v>0.110494867484816+0.456925179027317i</v>
      </c>
      <c r="Q1204" t="str">
        <f t="shared" si="575"/>
        <v>-0.110494867484816+0.017610160929113i</v>
      </c>
      <c r="R1204" t="str">
        <f t="shared" si="576"/>
        <v>-0.3324955798969-4.18825317620399i</v>
      </c>
      <c r="S1204" t="str">
        <f t="shared" si="577"/>
        <v>0.0489828520305378i</v>
      </c>
      <c r="T1204" t="str">
        <f t="shared" si="578"/>
        <v>0.20515258559643-0.0162865817908977i</v>
      </c>
      <c r="U1204" t="str">
        <f t="shared" si="579"/>
        <v>0.00005-0.00225368087074335i</v>
      </c>
      <c r="V1204" t="str">
        <f t="shared" si="580"/>
        <v>3.33333333333333E-06-0.00247904895781769i</v>
      </c>
      <c r="W1204" t="str">
        <f t="shared" si="581"/>
        <v>0.0000144732376327426-0.0011806273874943i</v>
      </c>
      <c r="X1204" t="str">
        <f t="shared" si="582"/>
        <v>0.0000407634944465884-0.00117939590418614i</v>
      </c>
      <c r="Y1204" t="str">
        <f t="shared" si="583"/>
        <v>0.009+0.0672300827868216i</v>
      </c>
      <c r="Z1204" t="str">
        <f t="shared" si="584"/>
        <v>-0.244224704207005-0.042068702743793i</v>
      </c>
      <c r="AA1204" t="str">
        <f t="shared" si="585"/>
        <v>28.4785062627829-208.06040343868i</v>
      </c>
      <c r="AB1204" t="str">
        <f t="shared" si="586"/>
        <v>1.41716588819093-0.112505470414571i</v>
      </c>
      <c r="AC1204" t="str">
        <f t="shared" si="587"/>
        <v>2.63183581392884-3.21448860591914i</v>
      </c>
      <c r="AD1204" t="str">
        <f t="shared" si="588"/>
        <v>0.237051841722594+0.246784001637731i</v>
      </c>
      <c r="AE1204" t="str">
        <f t="shared" si="589"/>
        <v>-0.0475120331196048-0.0702432132672924i</v>
      </c>
      <c r="AF1204" t="str">
        <f t="shared" si="590"/>
        <v>-13.8542278378739-2.8183751618154i</v>
      </c>
      <c r="AG1204" t="str">
        <f t="shared" si="591"/>
        <v>1.21031063791345-0.153100884760335i</v>
      </c>
      <c r="AH1204" t="str">
        <f t="shared" si="592"/>
        <v>0.260417302411675+0.947642942380901i</v>
      </c>
      <c r="AI1204">
        <f t="shared" si="593"/>
        <v>-0.15092870933190211</v>
      </c>
      <c r="AJ1204">
        <f t="shared" si="594"/>
        <v>74.634120473210999</v>
      </c>
      <c r="AK1204"/>
      <c r="AL1204"/>
      <c r="AM1204"/>
      <c r="AN1204"/>
    </row>
    <row r="1205" spans="1:40" x14ac:dyDescent="0.25">
      <c r="A1205"/>
      <c r="B1205">
        <f t="shared" si="595"/>
        <v>107100</v>
      </c>
      <c r="C1205" s="186" t="str">
        <f t="shared" si="563"/>
        <v>-6.66290712190473E-06+0.0228666884506015i</v>
      </c>
      <c r="D1205" s="158" t="str">
        <f t="shared" si="564"/>
        <v>-5.9570570392939+0.175311278121278i</v>
      </c>
      <c r="E1205" t="str">
        <f t="shared" si="565"/>
        <v>2870</v>
      </c>
      <c r="F1205" t="str">
        <f t="shared" si="566"/>
        <v>0.777000777000777</v>
      </c>
      <c r="G1205" t="str">
        <f t="shared" si="561"/>
        <v>0.777000777000777</v>
      </c>
      <c r="H1205" t="str">
        <f t="shared" si="567"/>
        <v>7.89914331531113+2.99186917649132i</v>
      </c>
      <c r="I1205" t="str">
        <f t="shared" si="568"/>
        <v>420.580716499334i</v>
      </c>
      <c r="J1205" t="str">
        <f t="shared" si="562"/>
        <v>-150.303038652957+90.9618515061831i</v>
      </c>
      <c r="K1205" t="str">
        <f t="shared" si="569"/>
        <v>1.23948563125839-2.04809437868743i</v>
      </c>
      <c r="L1205" t="str">
        <f t="shared" si="570"/>
        <v>0.0819051314888578-0.114177653203867i</v>
      </c>
      <c r="M1205" t="str">
        <f t="shared" si="571"/>
        <v>1.32139076274725-2.1622720318913i</v>
      </c>
      <c r="N1205" t="str">
        <f t="shared" si="572"/>
        <v>-0.474978830928352i</v>
      </c>
      <c r="O1205" t="str">
        <f t="shared" si="573"/>
        <v>0.889302402854264-0.457319621575143i</v>
      </c>
      <c r="P1205" t="str">
        <f t="shared" si="574"/>
        <v>0.110697597145736+0.457319621575143i</v>
      </c>
      <c r="Q1205" t="str">
        <f t="shared" si="575"/>
        <v>-0.110697597145736+0.017659209353209i</v>
      </c>
      <c r="R1205" t="str">
        <f t="shared" si="576"/>
        <v>-0.332494006240375-4.18429319861593i</v>
      </c>
      <c r="S1205" t="str">
        <f t="shared" si="577"/>
        <v>0.0490286303969215i</v>
      </c>
      <c r="T1205" t="str">
        <f t="shared" si="578"/>
        <v>0.205150164707293-0.0163017257411511i</v>
      </c>
      <c r="U1205" t="str">
        <f t="shared" si="579"/>
        <v>0.00005-0.00225157659355311i</v>
      </c>
      <c r="V1205" t="str">
        <f t="shared" si="580"/>
        <v>3.33333333333333E-06-0.00247673425290843i</v>
      </c>
      <c r="W1205" t="str">
        <f t="shared" si="581"/>
        <v>0.0000144732349381301-0.00117952526654847i</v>
      </c>
      <c r="X1205" t="str">
        <f t="shared" si="582"/>
        <v>0.0000407144474732032-0.00117829602535951i</v>
      </c>
      <c r="Y1205" t="str">
        <f t="shared" si="583"/>
        <v>0.009+0.0672929146398934i</v>
      </c>
      <c r="Z1205" t="str">
        <f t="shared" si="584"/>
        <v>-0.243771159367971-0.0419554368629509i</v>
      </c>
      <c r="AA1205" t="str">
        <f t="shared" si="585"/>
        <v>28.4243183426526-207.866643451814i</v>
      </c>
      <c r="AB1205" t="str">
        <f t="shared" si="586"/>
        <v>1.41714916502123-0.112610082743239i</v>
      </c>
      <c r="AC1205" t="str">
        <f t="shared" si="587"/>
        <v>2.62911418366936-3.21306392767263i</v>
      </c>
      <c r="AD1205" t="str">
        <f t="shared" si="588"/>
        <v>0.237158583112582+0.247001674490764i</v>
      </c>
      <c r="AE1205" t="str">
        <f t="shared" si="589"/>
        <v>-0.0474493596002791-0.0701619765167306i</v>
      </c>
      <c r="AF1205" t="str">
        <f t="shared" si="590"/>
        <v>-13.856200354605-2.81655789837004i</v>
      </c>
      <c r="AG1205" t="str">
        <f t="shared" si="591"/>
        <v>1.21026581784419-0.153040945966034i</v>
      </c>
      <c r="AH1205" t="str">
        <f t="shared" si="592"/>
        <v>0.26025862993926+0.946612291676654i</v>
      </c>
      <c r="AI1205">
        <f t="shared" si="593"/>
        <v>-0.16008849018847501</v>
      </c>
      <c r="AJ1205">
        <f t="shared" si="594"/>
        <v>74.627111051468603</v>
      </c>
      <c r="AK1205"/>
      <c r="AL1205"/>
      <c r="AM1205"/>
      <c r="AN1205"/>
    </row>
    <row r="1206" spans="1:40" x14ac:dyDescent="0.25">
      <c r="A1206"/>
      <c r="B1206">
        <f t="shared" si="595"/>
        <v>107200</v>
      </c>
      <c r="C1206" s="186" t="str">
        <f t="shared" si="563"/>
        <v>-6.65048212403474E-06+0.0228453575881265i</v>
      </c>
      <c r="D1206" s="158" t="str">
        <f t="shared" si="564"/>
        <v>-5.95705694403558+0.17514774150897i</v>
      </c>
      <c r="E1206" t="str">
        <f t="shared" si="565"/>
        <v>2870</v>
      </c>
      <c r="F1206" t="str">
        <f t="shared" si="566"/>
        <v>0.777000777000777</v>
      </c>
      <c r="G1206" t="str">
        <f t="shared" si="561"/>
        <v>0.777000777000777</v>
      </c>
      <c r="H1206" t="str">
        <f t="shared" si="567"/>
        <v>7.9011114796609+2.98988993251623i</v>
      </c>
      <c r="I1206" t="str">
        <f t="shared" si="568"/>
        <v>420.973415581032i</v>
      </c>
      <c r="J1206" t="str">
        <f t="shared" si="562"/>
        <v>-150.585715917182+91.0467832069359i</v>
      </c>
      <c r="K1206" t="str">
        <f t="shared" si="569"/>
        <v>1.2377705188992-2.04719544353346i</v>
      </c>
      <c r="L1206" t="str">
        <f t="shared" si="570"/>
        <v>0.0818042237838862-0.114143462633101i</v>
      </c>
      <c r="M1206" t="str">
        <f t="shared" si="571"/>
        <v>1.31957474268309-2.16133890616656i</v>
      </c>
      <c r="N1206" t="str">
        <f t="shared" si="572"/>
        <v>-0.475422321900274i</v>
      </c>
      <c r="O1206" t="str">
        <f t="shared" si="573"/>
        <v>0.889099498281578-0.457713974175408i</v>
      </c>
      <c r="P1206" t="str">
        <f t="shared" si="574"/>
        <v>0.110900501718422+0.457713974175408i</v>
      </c>
      <c r="Q1206" t="str">
        <f t="shared" si="575"/>
        <v>-0.110900501718422+0.017708347724866i</v>
      </c>
      <c r="R1206" t="str">
        <f t="shared" si="576"/>
        <v>-0.332492431087478-4.18034056273328i</v>
      </c>
      <c r="S1206" t="str">
        <f t="shared" si="577"/>
        <v>0.0490744087633052i</v>
      </c>
      <c r="T1206" t="str">
        <f t="shared" si="578"/>
        <v>0.205147741545398-0.016316869473892i</v>
      </c>
      <c r="U1206" t="str">
        <f t="shared" si="579"/>
        <v>0.00005-0.00224947624225316i</v>
      </c>
      <c r="V1206" t="str">
        <f t="shared" si="580"/>
        <v>3.33333333333333E-06-0.00247442386647847i</v>
      </c>
      <c r="W1206" t="str">
        <f t="shared" si="581"/>
        <v>0.0000144732322410017-0.00117842520202127i</v>
      </c>
      <c r="X1206" t="str">
        <f t="shared" si="582"/>
        <v>0.0000406655375935013-0.00117719819571796i</v>
      </c>
      <c r="Y1206" t="str">
        <f t="shared" si="583"/>
        <v>0.009+0.0673557464929652i</v>
      </c>
      <c r="Z1206" t="str">
        <f t="shared" si="584"/>
        <v>-0.243318873906192-0.0418425933406879i</v>
      </c>
      <c r="AA1206" t="str">
        <f t="shared" si="585"/>
        <v>28.3702858161085-207.673242891342i</v>
      </c>
      <c r="AB1206" t="str">
        <f t="shared" si="586"/>
        <v>1.41713242615163-0.112714693569361i</v>
      </c>
      <c r="AC1206" t="str">
        <f t="shared" si="587"/>
        <v>2.6263975040788-3.21163891059512i</v>
      </c>
      <c r="AD1206" t="str">
        <f t="shared" si="588"/>
        <v>0.237265417706829+0.247219300607824i</v>
      </c>
      <c r="AE1206" t="str">
        <f t="shared" si="589"/>
        <v>-0.0473868575920055-0.0700809222186874i</v>
      </c>
      <c r="AF1206" t="str">
        <f t="shared" si="590"/>
        <v>-13.8581684236965-2.81474219100726i</v>
      </c>
      <c r="AG1206" t="str">
        <f t="shared" si="591"/>
        <v>1.21022108010938-0.15298118734319i</v>
      </c>
      <c r="AH1206" t="str">
        <f t="shared" si="592"/>
        <v>0.260100238661688+0.945583805227797i</v>
      </c>
      <c r="AI1206">
        <f t="shared" si="593"/>
        <v>-0.16923866791596995</v>
      </c>
      <c r="AJ1206">
        <f t="shared" si="594"/>
        <v>74.620104517605867</v>
      </c>
      <c r="AK1206"/>
      <c r="AL1206"/>
      <c r="AM1206"/>
      <c r="AN1206"/>
    </row>
    <row r="1207" spans="1:40" x14ac:dyDescent="0.25">
      <c r="A1207"/>
      <c r="B1207">
        <f t="shared" si="595"/>
        <v>107300</v>
      </c>
      <c r="C1207" s="186" t="str">
        <f t="shared" si="563"/>
        <v>-6.63809184901396E-06+0.0228240664849378i</v>
      </c>
      <c r="D1207" s="158" t="str">
        <f t="shared" si="564"/>
        <v>-5.95705684904347+0.174984509717857i</v>
      </c>
      <c r="E1207" t="str">
        <f t="shared" si="565"/>
        <v>2870</v>
      </c>
      <c r="F1207" t="str">
        <f t="shared" si="566"/>
        <v>0.777000777000777</v>
      </c>
      <c r="G1207" t="str">
        <f t="shared" si="561"/>
        <v>0.777000777000777</v>
      </c>
      <c r="H1207" t="str">
        <f t="shared" si="567"/>
        <v>7.90307520856803+2.9879125502298i</v>
      </c>
      <c r="I1207" t="str">
        <f t="shared" si="568"/>
        <v>421.366114662731i</v>
      </c>
      <c r="J1207" t="str">
        <f t="shared" si="562"/>
        <v>-150.868656995932+91.1317149076885i</v>
      </c>
      <c r="K1207" t="str">
        <f t="shared" si="569"/>
        <v>1.23605855217202-2.04629632969626i</v>
      </c>
      <c r="L1207" t="str">
        <f t="shared" si="570"/>
        <v>0.0817034705842071-0.114109225163762i</v>
      </c>
      <c r="M1207" t="str">
        <f t="shared" si="571"/>
        <v>1.31776202275623-2.16040555486002i</v>
      </c>
      <c r="N1207" t="str">
        <f t="shared" si="572"/>
        <v>-0.475865812872195i</v>
      </c>
      <c r="O1207" t="str">
        <f t="shared" si="573"/>
        <v>0.888896418837034-0.458108236750548i</v>
      </c>
      <c r="P1207" t="str">
        <f t="shared" si="574"/>
        <v>0.111103581162966+0.458108236750548i</v>
      </c>
      <c r="Q1207" t="str">
        <f t="shared" si="575"/>
        <v>-0.111103581162966+0.017757576121647i</v>
      </c>
      <c r="R1207" t="str">
        <f t="shared" si="576"/>
        <v>-0.332490854438134-4.17639524802872i</v>
      </c>
      <c r="S1207" t="str">
        <f t="shared" si="577"/>
        <v>0.0491201871296887i</v>
      </c>
      <c r="T1207" t="str">
        <f t="shared" si="578"/>
        <v>0.205145316110713-0.0163320129889112i</v>
      </c>
      <c r="U1207" t="str">
        <f t="shared" si="579"/>
        <v>0.00005-0.00224737980586709i</v>
      </c>
      <c r="V1207" t="str">
        <f t="shared" si="580"/>
        <v>3.33333333333333E-06-0.00247211778645379i</v>
      </c>
      <c r="W1207" t="str">
        <f t="shared" si="581"/>
        <v>0.0000144732295413574-0.00117732718816316i</v>
      </c>
      <c r="X1207" t="str">
        <f t="shared" si="582"/>
        <v>0.0000406167642970653-0.00117610240954352i</v>
      </c>
      <c r="Y1207" t="str">
        <f t="shared" si="583"/>
        <v>0.009+0.067418578346037i</v>
      </c>
      <c r="Z1207" t="str">
        <f t="shared" si="584"/>
        <v>-0.242867843177064-0.041730170190865i</v>
      </c>
      <c r="AA1207" t="str">
        <f t="shared" si="585"/>
        <v>28.3164080865103-207.480200763099i</v>
      </c>
      <c r="AB1207" t="str">
        <f t="shared" si="586"/>
        <v>1.4171156715819-0.112819302891491i</v>
      </c>
      <c r="AC1207" t="str">
        <f t="shared" si="587"/>
        <v>2.62368576520111-3.21021356154896i</v>
      </c>
      <c r="AD1207" t="str">
        <f t="shared" si="588"/>
        <v>0.237372345488777+0.247436879958642i</v>
      </c>
      <c r="AE1207" t="str">
        <f t="shared" si="589"/>
        <v>-0.0473245264665696-0.0700000497338691i</v>
      </c>
      <c r="AF1207" t="str">
        <f t="shared" si="590"/>
        <v>-13.8601320576115-2.81292804051194i</v>
      </c>
      <c r="AG1207" t="str">
        <f t="shared" si="591"/>
        <v>1.21017642435464-0.152921608389188i</v>
      </c>
      <c r="AH1207" t="str">
        <f t="shared" si="592"/>
        <v>0.259942128144019+0.944557476225858i</v>
      </c>
      <c r="AI1207">
        <f t="shared" si="593"/>
        <v>-0.17837926174420993</v>
      </c>
      <c r="AJ1207">
        <f t="shared" si="594"/>
        <v>74.613100846218401</v>
      </c>
      <c r="AK1207"/>
      <c r="AL1207"/>
      <c r="AM1207"/>
      <c r="AN1207"/>
    </row>
    <row r="1208" spans="1:40" x14ac:dyDescent="0.25">
      <c r="A1208"/>
      <c r="B1208">
        <f t="shared" si="595"/>
        <v>107400</v>
      </c>
      <c r="C1208" s="186" t="str">
        <f t="shared" si="563"/>
        <v>-6.62573616758101E-06+0.0228028150299759i</v>
      </c>
      <c r="D1208" s="158" t="str">
        <f t="shared" si="564"/>
        <v>-5.95705675431658+0.174821581896482i</v>
      </c>
      <c r="E1208" t="str">
        <f t="shared" si="565"/>
        <v>2870</v>
      </c>
      <c r="F1208" t="str">
        <f t="shared" si="566"/>
        <v>0.777000777000777</v>
      </c>
      <c r="G1208" t="str">
        <f t="shared" si="561"/>
        <v>0.777000777000777</v>
      </c>
      <c r="H1208" t="str">
        <f t="shared" si="567"/>
        <v>7.90503451445705+2.98593702954612i</v>
      </c>
      <c r="I1208" t="str">
        <f t="shared" si="568"/>
        <v>421.75881374443i</v>
      </c>
      <c r="J1208" t="str">
        <f t="shared" si="562"/>
        <v>-151.151861889207+91.2166466084412i</v>
      </c>
      <c r="K1208" t="str">
        <f t="shared" si="569"/>
        <v>1.23434972465874-2.0453970414577i</v>
      </c>
      <c r="L1208" t="str">
        <f t="shared" si="570"/>
        <v>0.0816028716663206-0.11407494108673i</v>
      </c>
      <c r="M1208" t="str">
        <f t="shared" si="571"/>
        <v>1.31595259632506-2.15947198254443i</v>
      </c>
      <c r="N1208" t="str">
        <f t="shared" si="572"/>
        <v>-0.476309303844117i</v>
      </c>
      <c r="O1208" t="str">
        <f t="shared" si="573"/>
        <v>0.888693164560574-0.458502409223018i</v>
      </c>
      <c r="P1208" t="str">
        <f t="shared" si="574"/>
        <v>0.111306835439426+0.458502409223018i</v>
      </c>
      <c r="Q1208" t="str">
        <f t="shared" si="575"/>
        <v>-0.111306835439426+0.017806894621099i</v>
      </c>
      <c r="R1208" t="str">
        <f t="shared" si="576"/>
        <v>-0.332489276292211-4.17245723405137i</v>
      </c>
      <c r="S1208" t="str">
        <f t="shared" si="577"/>
        <v>0.0491659654960724i</v>
      </c>
      <c r="T1208" t="str">
        <f t="shared" si="578"/>
        <v>0.205142888403207-0.0163471562859969i</v>
      </c>
      <c r="U1208" t="str">
        <f t="shared" si="579"/>
        <v>0.00005-0.00224528727345939i</v>
      </c>
      <c r="V1208" t="str">
        <f t="shared" si="580"/>
        <v>3.33333333333333E-06-0.00246981600080533i</v>
      </c>
      <c r="W1208" t="str">
        <f t="shared" si="581"/>
        <v>0.0000144732268391976-0.00117623121924603i</v>
      </c>
      <c r="X1208" t="str">
        <f t="shared" si="582"/>
        <v>0.0000405681270758525-0.00117500866113949i</v>
      </c>
      <c r="Y1208" t="str">
        <f t="shared" si="583"/>
        <v>0.009+0.0674814101991087i</v>
      </c>
      <c r="Z1208" t="str">
        <f t="shared" si="584"/>
        <v>-0.242418062557307-0.0416181654385934i</v>
      </c>
      <c r="AA1208" t="str">
        <f t="shared" si="585"/>
        <v>28.2626845600923-207.287516076557i</v>
      </c>
      <c r="AB1208" t="str">
        <f t="shared" si="586"/>
        <v>1.41709890131184-0.112923910708167i</v>
      </c>
      <c r="AC1208" t="str">
        <f t="shared" si="587"/>
        <v>2.62097895709707-3.208787887361i</v>
      </c>
      <c r="AD1208" t="str">
        <f t="shared" si="588"/>
        <v>0.237479366441856+0.247654412512929i</v>
      </c>
      <c r="AE1208" t="str">
        <f t="shared" si="589"/>
        <v>-0.0472623655986108-0.0699193584259819i</v>
      </c>
      <c r="AF1208" t="str">
        <f t="shared" si="590"/>
        <v>-13.8620912687736-2.81111544764964i</v>
      </c>
      <c r="AG1208" t="str">
        <f t="shared" si="591"/>
        <v>1.2101318502273-0.152862208603204i</v>
      </c>
      <c r="AH1208" t="str">
        <f t="shared" si="592"/>
        <v>0.259784297950549+0.9435332978902i</v>
      </c>
      <c r="AI1208">
        <f t="shared" si="593"/>
        <v>-0.18751029084979856</v>
      </c>
      <c r="AJ1208">
        <f t="shared" si="594"/>
        <v>74.606100012039875</v>
      </c>
      <c r="AK1208"/>
      <c r="AL1208"/>
      <c r="AM1208"/>
      <c r="AN1208"/>
    </row>
    <row r="1209" spans="1:40" x14ac:dyDescent="0.25">
      <c r="A1209"/>
      <c r="B1209">
        <f t="shared" si="595"/>
        <v>107500</v>
      </c>
      <c r="C1209" s="186" t="str">
        <f t="shared" si="563"/>
        <v>-6.61341495107547E-06+0.0227816031125945i</v>
      </c>
      <c r="D1209" s="158" t="str">
        <f t="shared" si="564"/>
        <v>-5.95705665985392+0.174658957196558i</v>
      </c>
      <c r="E1209" t="str">
        <f t="shared" si="565"/>
        <v>2870</v>
      </c>
      <c r="F1209" t="str">
        <f t="shared" si="566"/>
        <v>0.777000777000777</v>
      </c>
      <c r="G1209" t="str">
        <f t="shared" si="561"/>
        <v>0.777000777000777</v>
      </c>
      <c r="H1209" t="str">
        <f t="shared" si="567"/>
        <v>7.90698940971274+2.98396337036334i</v>
      </c>
      <c r="I1209" t="str">
        <f t="shared" si="568"/>
        <v>422.151512826129i</v>
      </c>
      <c r="J1209" t="str">
        <f t="shared" si="562"/>
        <v>-151.435330597009+91.301578309194i</v>
      </c>
      <c r="K1209" t="str">
        <f t="shared" si="569"/>
        <v>1.23264402995241-2.04449758307711i</v>
      </c>
      <c r="L1209" t="str">
        <f t="shared" si="570"/>
        <v>0.0815024268067674-0.114040610691776i</v>
      </c>
      <c r="M1209" t="str">
        <f t="shared" si="571"/>
        <v>1.31414645675918-2.15853819376889i</v>
      </c>
      <c r="N1209" t="str">
        <f t="shared" si="572"/>
        <v>-0.476752794816039i</v>
      </c>
      <c r="O1209" t="str">
        <f t="shared" si="573"/>
        <v>0.888489735492176-0.458896491515291i</v>
      </c>
      <c r="P1209" t="str">
        <f t="shared" si="574"/>
        <v>0.111510264507824+0.458896491515291i</v>
      </c>
      <c r="Q1209" t="str">
        <f t="shared" si="575"/>
        <v>-0.111510264507824+0.017856303300748i</v>
      </c>
      <c r="R1209" t="str">
        <f t="shared" si="576"/>
        <v>-0.332487696649676-4.16852650042652i</v>
      </c>
      <c r="S1209" t="str">
        <f t="shared" si="577"/>
        <v>0.0492117438624561i</v>
      </c>
      <c r="T1209" t="str">
        <f t="shared" si="578"/>
        <v>0.20514045842285-0.0163622993649419i</v>
      </c>
      <c r="U1209" t="str">
        <f t="shared" si="579"/>
        <v>0.00005-0.00224319863413524i</v>
      </c>
      <c r="V1209" t="str">
        <f t="shared" si="580"/>
        <v>3.33333333333333E-06-0.00246751849754877i</v>
      </c>
      <c r="W1209" t="str">
        <f t="shared" si="581"/>
        <v>0.0000144732241345216-0.00117513728956304i</v>
      </c>
      <c r="X1209" t="str">
        <f t="shared" si="582"/>
        <v>0.000040519625424176-0.00117391694483026i</v>
      </c>
      <c r="Y1209" t="str">
        <f t="shared" si="583"/>
        <v>0.009+0.0675442420521806i</v>
      </c>
      <c r="Z1209" t="str">
        <f t="shared" si="584"/>
        <v>-0.241969527444821-0.0415065771201549i</v>
      </c>
      <c r="AA1209" t="str">
        <f t="shared" si="585"/>
        <v>28.2091146459447-207.095187844805i</v>
      </c>
      <c r="AB1209" t="str">
        <f t="shared" si="586"/>
        <v>1.41708211534124-0.113028517017956i</v>
      </c>
      <c r="AC1209" t="str">
        <f t="shared" si="587"/>
        <v>2.61827706984418-3.20736189482277i</v>
      </c>
      <c r="AD1209" t="str">
        <f t="shared" si="588"/>
        <v>0.237586480549483+0.247871898240369i</v>
      </c>
      <c r="AE1209" t="str">
        <f t="shared" si="589"/>
        <v>-0.0472003743656035-0.0698388476617061i</v>
      </c>
      <c r="AF1209" t="str">
        <f t="shared" si="590"/>
        <v>-13.8640460695667-2.80930441316678i</v>
      </c>
      <c r="AG1209" t="str">
        <f t="shared" si="591"/>
        <v>1.21008735737638-0.152802987486195i</v>
      </c>
      <c r="AH1209" t="str">
        <f t="shared" si="592"/>
        <v>0.259626747644818+0.942511263467791i</v>
      </c>
      <c r="AI1209">
        <f t="shared" si="593"/>
        <v>-0.19663177435711365</v>
      </c>
      <c r="AJ1209">
        <f t="shared" si="594"/>
        <v>74.599101989940337</v>
      </c>
      <c r="AK1209"/>
      <c r="AL1209"/>
      <c r="AM1209"/>
      <c r="AN1209"/>
    </row>
    <row r="1210" spans="1:40" x14ac:dyDescent="0.25">
      <c r="A1210"/>
      <c r="B1210">
        <f t="shared" si="595"/>
        <v>107600</v>
      </c>
      <c r="C1210" s="186" t="str">
        <f t="shared" si="563"/>
        <v>-6.60112807143452E-06+0.022760430622559i</v>
      </c>
      <c r="D1210" s="158" t="str">
        <f t="shared" si="564"/>
        <v>-5.9570565656545+0.174496634772952i</v>
      </c>
      <c r="E1210" t="str">
        <f t="shared" si="565"/>
        <v>2870</v>
      </c>
      <c r="F1210" t="str">
        <f t="shared" si="566"/>
        <v>0.777000777000777</v>
      </c>
      <c r="G1210" t="str">
        <f t="shared" si="561"/>
        <v>0.777000777000777</v>
      </c>
      <c r="H1210" t="str">
        <f t="shared" si="567"/>
        <v>7.90893990668041+2.98199157256371i</v>
      </c>
      <c r="I1210" t="str">
        <f t="shared" si="568"/>
        <v>422.544211907827i</v>
      </c>
      <c r="J1210" t="str">
        <f t="shared" si="562"/>
        <v>-151.719063119336+91.3865100099467i</v>
      </c>
      <c r="K1210" t="str">
        <f t="shared" si="569"/>
        <v>1.23094146165734-2.04359795879141i</v>
      </c>
      <c r="L1210" t="str">
        <f t="shared" si="570"/>
        <v>0.0814021357821266-0.114006234267565i</v>
      </c>
      <c r="M1210" t="str">
        <f t="shared" si="571"/>
        <v>1.31234359743947-2.15760419305898i</v>
      </c>
      <c r="N1210" t="str">
        <f t="shared" si="572"/>
        <v>-0.477196285787961i</v>
      </c>
      <c r="O1210" t="str">
        <f t="shared" si="573"/>
        <v>0.88828613167185-0.459290483549857i</v>
      </c>
      <c r="P1210" t="str">
        <f t="shared" si="574"/>
        <v>0.11171386832815+0.459290483549857i</v>
      </c>
      <c r="Q1210" t="str">
        <f t="shared" si="575"/>
        <v>-0.11171386832815+0.017905802238104i</v>
      </c>
      <c r="R1210" t="str">
        <f t="shared" si="576"/>
        <v>-0.332486115510461-4.16460302685507i</v>
      </c>
      <c r="S1210" t="str">
        <f t="shared" si="577"/>
        <v>0.0492575222288398i</v>
      </c>
      <c r="T1210" t="str">
        <f t="shared" si="578"/>
        <v>0.205138026169607-0.0163774422255371i</v>
      </c>
      <c r="U1210" t="str">
        <f t="shared" si="579"/>
        <v>0.00005-0.00224111387704032i</v>
      </c>
      <c r="V1210" t="str">
        <f t="shared" si="580"/>
        <v>3.33333333333333E-06-0.00246522526474435i</v>
      </c>
      <c r="W1210" t="str">
        <f t="shared" si="581"/>
        <v>0.0000144732214273299-0.00117404539342862i</v>
      </c>
      <c r="X1210" t="str">
        <f t="shared" si="582"/>
        <v>0.0000404712588386993-0.00117282725496132i</v>
      </c>
      <c r="Y1210" t="str">
        <f t="shared" si="583"/>
        <v>0.009+0.0676070739052523i</v>
      </c>
      <c r="Z1210" t="str">
        <f t="shared" si="584"/>
        <v>-0.241522233258601-0.0413954032829343i</v>
      </c>
      <c r="AA1210" t="str">
        <f t="shared" si="585"/>
        <v>28.1556977559989-206.903215084537i</v>
      </c>
      <c r="AB1210" t="str">
        <f t="shared" si="586"/>
        <v>1.41706531366985-0.113133121819416i</v>
      </c>
      <c r="AC1210" t="str">
        <f t="shared" si="587"/>
        <v>2.61558009353676-3.20593559069056i</v>
      </c>
      <c r="AD1210" t="str">
        <f t="shared" si="588"/>
        <v>0.23769368779506+0.248089337110615i</v>
      </c>
      <c r="AE1210" t="str">
        <f t="shared" si="589"/>
        <v>-0.0471385521478461-0.0697585168106862i</v>
      </c>
      <c r="AF1210" t="str">
        <f t="shared" si="590"/>
        <v>-13.8659964723349-2.80749493779076i</v>
      </c>
      <c r="AG1210" t="str">
        <f t="shared" si="591"/>
        <v>1.21004294545257-0.15274394454089i</v>
      </c>
      <c r="AH1210" t="str">
        <f t="shared" si="592"/>
        <v>0.259469476789636+0.941491366233179i</v>
      </c>
      <c r="AI1210">
        <f t="shared" si="593"/>
        <v>-0.20574373133752125</v>
      </c>
      <c r="AJ1210">
        <f t="shared" si="594"/>
        <v>74.592106754926917</v>
      </c>
      <c r="AK1210"/>
      <c r="AL1210"/>
      <c r="AM1210"/>
      <c r="AN1210"/>
    </row>
    <row r="1211" spans="1:40" x14ac:dyDescent="0.25">
      <c r="A1211"/>
      <c r="B1211">
        <f t="shared" si="595"/>
        <v>107700</v>
      </c>
      <c r="C1211" s="186" t="str">
        <f t="shared" si="563"/>
        <v>-6.58887540118958E-06+0.0227392974500438i</v>
      </c>
      <c r="D1211" s="158" t="str">
        <f t="shared" si="564"/>
        <v>-5.95705647171737+0.174334613783669i</v>
      </c>
      <c r="E1211" t="str">
        <f t="shared" si="565"/>
        <v>2870</v>
      </c>
      <c r="F1211" t="str">
        <f t="shared" si="566"/>
        <v>0.777000777000777</v>
      </c>
      <c r="G1211" t="str">
        <f t="shared" si="561"/>
        <v>0.777000777000777</v>
      </c>
      <c r="H1211" t="str">
        <f t="shared" si="567"/>
        <v>7.91088601766601+2.98002163601377i</v>
      </c>
      <c r="I1211" t="str">
        <f t="shared" si="568"/>
        <v>422.936910989526i</v>
      </c>
      <c r="J1211" t="str">
        <f t="shared" si="562"/>
        <v>-152.003059456189+91.4714417106995i</v>
      </c>
      <c r="K1211" t="str">
        <f t="shared" si="569"/>
        <v>1.229242013389-2.04269817281516i</v>
      </c>
      <c r="L1211" t="str">
        <f t="shared" si="570"/>
        <v>0.0813019983690214-0.113971812101658i</v>
      </c>
      <c r="M1211" t="str">
        <f t="shared" si="571"/>
        <v>1.31054401175802-2.15666998491682i</v>
      </c>
      <c r="N1211" t="str">
        <f t="shared" si="572"/>
        <v>-0.477639776759883i</v>
      </c>
      <c r="O1211" t="str">
        <f t="shared" si="573"/>
        <v>0.888082353139642-0.459684385249223i</v>
      </c>
      <c r="P1211" t="str">
        <f t="shared" si="574"/>
        <v>0.111917646860358+0.459684385249223i</v>
      </c>
      <c r="Q1211" t="str">
        <f t="shared" si="575"/>
        <v>-0.111917646860358+0.01795539151066i</v>
      </c>
      <c r="R1211" t="str">
        <f t="shared" si="576"/>
        <v>-0.332484532874454-4.16068679311342i</v>
      </c>
      <c r="S1211" t="str">
        <f t="shared" si="577"/>
        <v>0.0493033005952235i</v>
      </c>
      <c r="T1211" t="str">
        <f t="shared" si="578"/>
        <v>0.205135591643447-0.0163925848675717i</v>
      </c>
      <c r="U1211" t="str">
        <f t="shared" si="579"/>
        <v>0.0000500000000000001-0.00223903299136062i</v>
      </c>
      <c r="V1211" t="str">
        <f t="shared" si="580"/>
        <v>3.33333333333333E-06-0.00246293629049668i</v>
      </c>
      <c r="W1211" t="str">
        <f t="shared" si="581"/>
        <v>0.0000144732187176223-0.00117295552517827i</v>
      </c>
      <c r="X1211" t="str">
        <f t="shared" si="582"/>
        <v>0.0000404230268184164-0.00117173958589907i</v>
      </c>
      <c r="Y1211" t="str">
        <f t="shared" si="583"/>
        <v>0.009+0.0676699057583241i</v>
      </c>
      <c r="Z1211" t="str">
        <f t="shared" si="584"/>
        <v>-0.241076175438601-0.0412846419853409i</v>
      </c>
      <c r="AA1211" t="str">
        <f t="shared" si="585"/>
        <v>28.1024333050101-206.711596816031i</v>
      </c>
      <c r="AB1211" t="str">
        <f t="shared" si="586"/>
        <v>1.41704849629747-0.113237725111088i</v>
      </c>
      <c r="AC1211" t="str">
        <f t="shared" si="587"/>
        <v>2.61288801828601-3.2045089816857i</v>
      </c>
      <c r="AD1211" t="str">
        <f t="shared" si="588"/>
        <v>0.23780098816197+0.248306729093302i</v>
      </c>
      <c r="AE1211" t="str">
        <f t="shared" si="589"/>
        <v>-0.0470768983284396-0.0696783652455091i</v>
      </c>
      <c r="AF1211" t="str">
        <f t="shared" si="590"/>
        <v>-13.8679424893834-2.8056870222301i</v>
      </c>
      <c r="AG1211" t="str">
        <f t="shared" si="591"/>
        <v>1.20999861410824-0.152685079271777i</v>
      </c>
      <c r="AH1211" t="str">
        <f t="shared" si="592"/>
        <v>0.259312484947081+0.940473599488296i</v>
      </c>
      <c r="AI1211">
        <f t="shared" si="593"/>
        <v>-0.21484618081009532</v>
      </c>
      <c r="AJ1211">
        <f t="shared" si="594"/>
        <v>74.585114282143195</v>
      </c>
      <c r="AK1211"/>
      <c r="AL1211"/>
      <c r="AM1211"/>
      <c r="AN1211"/>
    </row>
    <row r="1212" spans="1:40" x14ac:dyDescent="0.25">
      <c r="A1212"/>
      <c r="B1212">
        <f t="shared" si="595"/>
        <v>107800</v>
      </c>
      <c r="C1212" s="186" t="str">
        <f t="shared" si="563"/>
        <v>-0.000006576656813463+0.022718203485631i</v>
      </c>
      <c r="D1212" s="158" t="str">
        <f t="shared" si="564"/>
        <v>-5.95705637804153+0.174172893389838i</v>
      </c>
      <c r="E1212" t="str">
        <f t="shared" si="565"/>
        <v>2870</v>
      </c>
      <c r="F1212" t="str">
        <f t="shared" si="566"/>
        <v>0.777000777000777</v>
      </c>
      <c r="G1212" t="str">
        <f t="shared" si="561"/>
        <v>0.777000777000777</v>
      </c>
      <c r="H1212" t="str">
        <f t="shared" si="567"/>
        <v>7.91282775493615+2.97805356056445i</v>
      </c>
      <c r="I1212" t="str">
        <f t="shared" si="568"/>
        <v>423.329610071225i</v>
      </c>
      <c r="J1212" t="str">
        <f t="shared" si="562"/>
        <v>-152.287319607567+91.5563734114522i</v>
      </c>
      <c r="K1212" t="str">
        <f t="shared" si="569"/>
        <v>1.22754567877409-2.04179822934069i</v>
      </c>
      <c r="L1212" t="str">
        <f t="shared" si="570"/>
        <v>0.0812020143441193-0.113937344480517i</v>
      </c>
      <c r="M1212" t="str">
        <f t="shared" si="571"/>
        <v>1.30874769311821-2.15573557382121i</v>
      </c>
      <c r="N1212" t="str">
        <f t="shared" si="572"/>
        <v>-0.478083267731805i</v>
      </c>
      <c r="O1212" t="str">
        <f t="shared" si="573"/>
        <v>0.887878399935632-0.460078196535916i</v>
      </c>
      <c r="P1212" t="str">
        <f t="shared" si="574"/>
        <v>0.112121600064368+0.460078196535916i</v>
      </c>
      <c r="Q1212" t="str">
        <f t="shared" si="575"/>
        <v>-0.112121600064368+0.018005071195889i</v>
      </c>
      <c r="R1212" t="str">
        <f t="shared" si="576"/>
        <v>-0.332482948741623-4.15677777905296i</v>
      </c>
      <c r="S1212" t="str">
        <f t="shared" si="577"/>
        <v>0.0493490789616072i</v>
      </c>
      <c r="T1212" t="str">
        <f t="shared" si="578"/>
        <v>0.205133154844339-0.0164077272908384i</v>
      </c>
      <c r="U1212" t="str">
        <f t="shared" si="579"/>
        <v>0.0000500000000000001-0.00223695596632225i</v>
      </c>
      <c r="V1212" t="str">
        <f t="shared" si="580"/>
        <v>3.33333333333333E-06-0.00246065156295447i</v>
      </c>
      <c r="W1212" t="str">
        <f t="shared" si="581"/>
        <v>0.0000144732160053989-0.00117186767916853i</v>
      </c>
      <c r="X1212" t="str">
        <f t="shared" si="582"/>
        <v>0.000040374928864643-0.00117065393203077i</v>
      </c>
      <c r="Y1212" t="str">
        <f t="shared" si="583"/>
        <v>0.009+0.0677327376113959i</v>
      </c>
      <c r="Z1212" t="str">
        <f t="shared" si="584"/>
        <v>-0.240631349445621-0.0411742912967385i</v>
      </c>
      <c r="AA1212" t="str">
        <f t="shared" si="585"/>
        <v>28.049320710541-206.520332063136i</v>
      </c>
      <c r="AB1212" t="str">
        <f t="shared" si="586"/>
        <v>1.41703166322387-0.113342326891542i</v>
      </c>
      <c r="AC1212" t="str">
        <f t="shared" si="587"/>
        <v>2.61020083421993-3.20308207449469i</v>
      </c>
      <c r="AD1212" t="str">
        <f t="shared" si="588"/>
        <v>0.237908381633583+0.248524074158031i</v>
      </c>
      <c r="AE1212" t="str">
        <f t="shared" si="589"/>
        <v>-0.0470154122932778-0.0695983923416873i</v>
      </c>
      <c r="AF1212" t="str">
        <f t="shared" si="590"/>
        <v>-13.8698841329777-2.80388066717461i</v>
      </c>
      <c r="AG1212" t="str">
        <f t="shared" si="591"/>
        <v>1.20995436299742-0.152626391185103i</v>
      </c>
      <c r="AH1212" t="str">
        <f t="shared" si="592"/>
        <v>0.259155771678542+0.939457956562284i</v>
      </c>
      <c r="AI1212">
        <f t="shared" si="593"/>
        <v>-0.22393914174208507</v>
      </c>
      <c r="AJ1212">
        <f t="shared" si="594"/>
        <v>74.57812454686642</v>
      </c>
      <c r="AK1212"/>
      <c r="AL1212"/>
      <c r="AM1212"/>
      <c r="AN1212"/>
    </row>
    <row r="1213" spans="1:40" x14ac:dyDescent="0.25">
      <c r="A1213"/>
      <c r="B1213">
        <f t="shared" si="595"/>
        <v>107900</v>
      </c>
      <c r="C1213" s="186" t="str">
        <f t="shared" si="563"/>
        <v>-6.56447218196488E-06+0.0226971486203083i</v>
      </c>
      <c r="D1213" s="158" t="str">
        <f t="shared" si="564"/>
        <v>-5.95705628462602+0.174011472755697i</v>
      </c>
      <c r="E1213" t="str">
        <f t="shared" si="565"/>
        <v>2870</v>
      </c>
      <c r="F1213" t="str">
        <f t="shared" si="566"/>
        <v>0.777000777000777</v>
      </c>
      <c r="G1213" t="str">
        <f t="shared" si="561"/>
        <v>0.777000777000777</v>
      </c>
      <c r="H1213" t="str">
        <f t="shared" si="567"/>
        <v>7.91476513071836+2.97608734605119i</v>
      </c>
      <c r="I1213" t="str">
        <f t="shared" si="568"/>
        <v>423.722309152923i</v>
      </c>
      <c r="J1213" t="str">
        <f t="shared" si="562"/>
        <v>-152.571843573471+91.641305112205i</v>
      </c>
      <c r="K1213" t="str">
        <f t="shared" si="569"/>
        <v>1.22585245145049-2.04089813253818i</v>
      </c>
      <c r="L1213" t="str">
        <f t="shared" si="570"/>
        <v>0.081102183484138-0.113902831689509i</v>
      </c>
      <c r="M1213" t="str">
        <f t="shared" si="571"/>
        <v>1.30695463493463-2.15480096422769i</v>
      </c>
      <c r="N1213" t="str">
        <f t="shared" si="572"/>
        <v>-0.478526758703727i</v>
      </c>
      <c r="O1213" t="str">
        <f t="shared" si="573"/>
        <v>0.887674272099936-0.460471917332479i</v>
      </c>
      <c r="P1213" t="str">
        <f t="shared" si="574"/>
        <v>0.112325727900064+0.460471917332479i</v>
      </c>
      <c r="Q1213" t="str">
        <f t="shared" si="575"/>
        <v>-0.112325727900064+0.018054841371248i</v>
      </c>
      <c r="R1213" t="str">
        <f t="shared" si="576"/>
        <v>-0.332481363111858-4.15287596459986i</v>
      </c>
      <c r="S1213" t="str">
        <f t="shared" si="577"/>
        <v>0.0493948573279909i</v>
      </c>
      <c r="T1213" t="str">
        <f t="shared" si="578"/>
        <v>0.205130715772253-0.0164228694951262i</v>
      </c>
      <c r="U1213" t="str">
        <f t="shared" si="579"/>
        <v>0.0000500000000000001-0.00223488279119127i</v>
      </c>
      <c r="V1213" t="str">
        <f t="shared" si="580"/>
        <v>3.33333333333333E-06-0.0024583710703104i</v>
      </c>
      <c r="W1213" t="str">
        <f t="shared" si="581"/>
        <v>0.0000144732132906594-0.00117078184977687i</v>
      </c>
      <c r="X1213" t="str">
        <f t="shared" si="582"/>
        <v>0.0000403269644810026-0.00116957028776446i</v>
      </c>
      <c r="Y1213" t="str">
        <f t="shared" si="583"/>
        <v>0.009+0.0677955694644677i</v>
      </c>
      <c r="Z1213" t="str">
        <f t="shared" si="584"/>
        <v>-0.24018775076121-0.0410643492973732i</v>
      </c>
      <c r="AA1213" t="str">
        <f t="shared" si="585"/>
        <v>27.996359392946-206.329419853255i</v>
      </c>
      <c r="AB1213" t="str">
        <f t="shared" si="586"/>
        <v>1.41701481444885-0.11344692715932i</v>
      </c>
      <c r="AC1213" t="str">
        <f t="shared" si="587"/>
        <v>2.60751853148339-3.20165487576927i</v>
      </c>
      <c r="AD1213" t="str">
        <f t="shared" si="588"/>
        <v>0.238015868193255+0.248741372274387i</v>
      </c>
      <c r="AE1213" t="str">
        <f t="shared" si="589"/>
        <v>-0.0469540934310309-0.0695185974776469i</v>
      </c>
      <c r="AF1213" t="str">
        <f t="shared" si="590"/>
        <v>-13.8718214153444-2.80207587329549i</v>
      </c>
      <c r="AG1213" t="str">
        <f t="shared" si="591"/>
        <v>1.20991019177578-0.152567879788863i</v>
      </c>
      <c r="AH1213" t="str">
        <f t="shared" si="592"/>
        <v>0.258999336544724+0.93844443081148i</v>
      </c>
      <c r="AI1213">
        <f t="shared" si="593"/>
        <v>-0.2330226330480871</v>
      </c>
      <c r="AJ1213">
        <f t="shared" si="594"/>
        <v>74.571137524509524</v>
      </c>
      <c r="AK1213"/>
      <c r="AL1213"/>
      <c r="AM1213"/>
      <c r="AN1213"/>
    </row>
    <row r="1214" spans="1:40" x14ac:dyDescent="0.25">
      <c r="A1214"/>
      <c r="B1214">
        <f t="shared" si="595"/>
        <v>108000</v>
      </c>
      <c r="C1214" s="186" t="str">
        <f t="shared" si="563"/>
        <v>-6.55232138098963E-06+0.0226761327454671i</v>
      </c>
      <c r="D1214" s="158" t="str">
        <f t="shared" si="564"/>
        <v>-5.95705619146988+0.173850351048581i</v>
      </c>
      <c r="E1214" t="str">
        <f t="shared" si="565"/>
        <v>2870</v>
      </c>
      <c r="F1214" t="str">
        <f t="shared" si="566"/>
        <v>0.777000777000777</v>
      </c>
      <c r="G1214" t="str">
        <f t="shared" si="561"/>
        <v>0.777000777000777</v>
      </c>
      <c r="H1214" t="str">
        <f t="shared" si="567"/>
        <v>7.91669815720116+2.97412299229409i</v>
      </c>
      <c r="I1214" t="str">
        <f t="shared" si="568"/>
        <v>424.115008234622i</v>
      </c>
      <c r="J1214" t="str">
        <f t="shared" si="562"/>
        <v>-152.8566313539+91.7262368129577i</v>
      </c>
      <c r="K1214" t="str">
        <f t="shared" si="569"/>
        <v>1.22416232506733-2.0399978865558i</v>
      </c>
      <c r="L1214" t="str">
        <f t="shared" si="570"/>
        <v>0.0810025055658427-0.113868274012907i</v>
      </c>
      <c r="M1214" t="str">
        <f t="shared" si="571"/>
        <v>1.30516483063317-2.15386616056871i</v>
      </c>
      <c r="N1214" t="str">
        <f t="shared" si="572"/>
        <v>-0.478970249675649i</v>
      </c>
      <c r="O1214" t="str">
        <f t="shared" si="573"/>
        <v>0.8874699696727-0.460865547561474i</v>
      </c>
      <c r="P1214" t="str">
        <f t="shared" si="574"/>
        <v>0.1125300303273+0.460865547561474i</v>
      </c>
      <c r="Q1214" t="str">
        <f t="shared" si="575"/>
        <v>-0.1125300303273+0.018104702114175i</v>
      </c>
      <c r="R1214" t="str">
        <f t="shared" si="576"/>
        <v>-0.332479775985139-4.14898132975448i</v>
      </c>
      <c r="S1214" t="str">
        <f t="shared" si="577"/>
        <v>0.0494406356943746i</v>
      </c>
      <c r="T1214" t="str">
        <f t="shared" si="578"/>
        <v>0.205128274427153-0.0164380114802285i</v>
      </c>
      <c r="U1214" t="str">
        <f t="shared" si="579"/>
        <v>0.0000499999999999999-0.0022328134552735i</v>
      </c>
      <c r="V1214" t="str">
        <f t="shared" si="580"/>
        <v>3.33333333333333E-06-0.00245609480080086i</v>
      </c>
      <c r="W1214" t="str">
        <f t="shared" si="581"/>
        <v>0.0000144732105734043-0.00116969803140156i</v>
      </c>
      <c r="X1214" t="str">
        <f t="shared" si="582"/>
        <v>0.0000402791331734128-0.00116848864752881i</v>
      </c>
      <c r="Y1214" t="str">
        <f t="shared" si="583"/>
        <v>0.009+0.0678584013175395i</v>
      </c>
      <c r="Z1214" t="str">
        <f t="shared" si="584"/>
        <v>-0.239745374887529-0.0409548140782999i</v>
      </c>
      <c r="AA1214" t="str">
        <f t="shared" si="585"/>
        <v>27.9435487753548-206.13885921733i</v>
      </c>
      <c r="AB1214" t="str">
        <f t="shared" si="586"/>
        <v>1.41699794997216-0.113551525912994i</v>
      </c>
      <c r="AC1214" t="str">
        <f t="shared" si="587"/>
        <v>2.60484110023802-3.20022739212664i</v>
      </c>
      <c r="AD1214" t="str">
        <f t="shared" si="588"/>
        <v>0.238123447824326+0.248958623411922i</v>
      </c>
      <c r="AE1214" t="str">
        <f t="shared" si="589"/>
        <v>-0.0468929411331294-0.0694389800347035i</v>
      </c>
      <c r="AF1214" t="str">
        <f t="shared" si="590"/>
        <v>-13.873754348671-2.80027264124551i</v>
      </c>
      <c r="AG1214" t="str">
        <f t="shared" si="591"/>
        <v>1.20986610010065-0.152509544592793i</v>
      </c>
      <c r="AH1214" t="str">
        <f t="shared" si="592"/>
        <v>0.258843179105668+0.937433015619153i</v>
      </c>
      <c r="AI1214">
        <f t="shared" si="593"/>
        <v>-0.24209667359131745</v>
      </c>
      <c r="AJ1214">
        <f t="shared" si="594"/>
        <v>74.564153190618057</v>
      </c>
      <c r="AK1214"/>
      <c r="AL1214"/>
      <c r="AM1214"/>
      <c r="AN1214"/>
    </row>
    <row r="1215" spans="1:40" x14ac:dyDescent="0.25">
      <c r="A1215"/>
      <c r="B1215">
        <f t="shared" si="595"/>
        <v>108100</v>
      </c>
      <c r="C1215" s="186" t="str">
        <f t="shared" si="563"/>
        <v>-6.54020428541286E-06+0.0226551557529009i</v>
      </c>
      <c r="D1215" s="158" t="str">
        <f t="shared" si="564"/>
        <v>-5.95705609857214+0.173689527438907i</v>
      </c>
      <c r="E1215" t="str">
        <f t="shared" si="565"/>
        <v>2870</v>
      </c>
      <c r="F1215" t="str">
        <f t="shared" si="566"/>
        <v>0.777000777000777</v>
      </c>
      <c r="G1215" t="str">
        <f t="shared" si="561"/>
        <v>0.777000777000777</v>
      </c>
      <c r="H1215" t="str">
        <f t="shared" si="567"/>
        <v>7.9186268465342+2.97216049909801i</v>
      </c>
      <c r="I1215" t="str">
        <f t="shared" si="568"/>
        <v>424.507707316321i</v>
      </c>
      <c r="J1215" t="str">
        <f t="shared" si="562"/>
        <v>-153.141682948856+91.8111685137105i</v>
      </c>
      <c r="K1215" t="str">
        <f t="shared" si="569"/>
        <v>1.22247529328492-2.03909749551975i</v>
      </c>
      <c r="L1215" t="str">
        <f t="shared" si="570"/>
        <v>0.0809029803660512-0.113833671733897i</v>
      </c>
      <c r="M1215" t="str">
        <f t="shared" si="571"/>
        <v>1.30337827365097-2.15293116725365i</v>
      </c>
      <c r="N1215" t="str">
        <f t="shared" si="572"/>
        <v>-0.479413740647571i</v>
      </c>
      <c r="O1215" t="str">
        <f t="shared" si="573"/>
        <v>0.887265492694109-0.461259087145479i</v>
      </c>
      <c r="P1215" t="str">
        <f t="shared" si="574"/>
        <v>0.112734507305891+0.461259087145479i</v>
      </c>
      <c r="Q1215" t="str">
        <f t="shared" si="575"/>
        <v>-0.112734507305891+0.018154653502092i</v>
      </c>
      <c r="R1215" t="str">
        <f t="shared" si="576"/>
        <v>-0.332478187361327-4.14509385459131i</v>
      </c>
      <c r="S1215" t="str">
        <f t="shared" si="577"/>
        <v>0.0494864140607583i</v>
      </c>
      <c r="T1215" t="str">
        <f t="shared" si="578"/>
        <v>0.20512583080901-0.016453153245933i</v>
      </c>
      <c r="U1215" t="str">
        <f t="shared" si="579"/>
        <v>0.0000499999999999999-0.00223074794791432i</v>
      </c>
      <c r="V1215" t="str">
        <f t="shared" si="580"/>
        <v>3.33333333333333E-06-0.00245382274270576i</v>
      </c>
      <c r="W1215" t="str">
        <f t="shared" si="581"/>
        <v>0.0000144732078536334-0.00116861621846162i</v>
      </c>
      <c r="X1215" t="str">
        <f t="shared" si="582"/>
        <v>0.0000402314344500737-0.00116740900577309i</v>
      </c>
      <c r="Y1215" t="str">
        <f t="shared" si="583"/>
        <v>0.009+0.0679212331706113i</v>
      </c>
      <c r="Z1215" t="str">
        <f t="shared" si="584"/>
        <v>-0.239304217347264-0.0408456837413135i</v>
      </c>
      <c r="AA1215" t="str">
        <f t="shared" si="585"/>
        <v>27.8908882836567-205.948649189822i</v>
      </c>
      <c r="AB1215" t="str">
        <f t="shared" si="586"/>
        <v>1.41698106979361-0.113656123151099i</v>
      </c>
      <c r="AC1215" t="str">
        <f t="shared" si="587"/>
        <v>2.60216853066248-3.19879963014962i</v>
      </c>
      <c r="AD1215" t="str">
        <f t="shared" si="588"/>
        <v>0.238231120510121+0.249175827540167i</v>
      </c>
      <c r="AE1215" t="str">
        <f t="shared" si="589"/>
        <v>-0.0468319547937502-0.0693595393970513i</v>
      </c>
      <c r="AF1215" t="str">
        <f t="shared" si="590"/>
        <v>-13.8756829451063-2.7984709716591i</v>
      </c>
      <c r="AG1215" t="str">
        <f t="shared" si="591"/>
        <v>1.20982208763098-0.152451385108358i</v>
      </c>
      <c r="AH1215" t="str">
        <f t="shared" si="592"/>
        <v>0.258687298920771+0.936423704395468i</v>
      </c>
      <c r="AI1215">
        <f t="shared" si="593"/>
        <v>-0.25116128218296258</v>
      </c>
      <c r="AJ1215">
        <f t="shared" si="594"/>
        <v>74.557171520870995</v>
      </c>
      <c r="AK1215"/>
      <c r="AL1215"/>
      <c r="AM1215"/>
      <c r="AN1215"/>
    </row>
    <row r="1216" spans="1:40" x14ac:dyDescent="0.25">
      <c r="A1216"/>
      <c r="B1216">
        <f t="shared" si="595"/>
        <v>108200</v>
      </c>
      <c r="C1216" s="186" t="str">
        <f t="shared" si="563"/>
        <v>-6.52812077068815E-06+0.0226342175348029i</v>
      </c>
      <c r="D1216" s="158" t="str">
        <f t="shared" si="564"/>
        <v>-5.95705600593187+0.173529001100156i</v>
      </c>
      <c r="E1216" t="str">
        <f t="shared" si="565"/>
        <v>2870</v>
      </c>
      <c r="F1216" t="str">
        <f t="shared" si="566"/>
        <v>0.777000777000777</v>
      </c>
      <c r="G1216" t="str">
        <f t="shared" si="561"/>
        <v>0.777000777000777</v>
      </c>
      <c r="H1216" t="str">
        <f t="shared" si="567"/>
        <v>7.92055121082841+2.9701998662527i</v>
      </c>
      <c r="I1216" t="str">
        <f t="shared" si="568"/>
        <v>424.90040639802i</v>
      </c>
      <c r="J1216" t="str">
        <f t="shared" si="562"/>
        <v>-153.426998358336+91.8961002144632i</v>
      </c>
      <c r="K1216" t="str">
        <f t="shared" si="569"/>
        <v>1.22079134977483-2.03819696353443i</v>
      </c>
      <c r="L1216" t="str">
        <f t="shared" si="570"/>
        <v>0.0808036076616361-0.113799025134578i</v>
      </c>
      <c r="M1216" t="str">
        <f t="shared" si="571"/>
        <v>1.30159495743647-2.15199598866901i</v>
      </c>
      <c r="N1216" t="str">
        <f t="shared" si="572"/>
        <v>-0.479857231619492i</v>
      </c>
      <c r="O1216" t="str">
        <f t="shared" si="573"/>
        <v>0.88706084120438-0.46165253600709i</v>
      </c>
      <c r="P1216" t="str">
        <f t="shared" si="574"/>
        <v>0.11293915879562+0.46165253600709i</v>
      </c>
      <c r="Q1216" t="str">
        <f t="shared" si="575"/>
        <v>-0.11293915879562+0.018204695612402i</v>
      </c>
      <c r="R1216" t="str">
        <f t="shared" si="576"/>
        <v>-0.332476597240356-4.14121351925845i</v>
      </c>
      <c r="S1216" t="str">
        <f t="shared" si="577"/>
        <v>0.049532192427142i</v>
      </c>
      <c r="T1216" t="str">
        <f t="shared" si="578"/>
        <v>0.205123384917791-0.0164682947920307i</v>
      </c>
      <c r="U1216" t="str">
        <f t="shared" si="579"/>
        <v>0.0000499999999999999-0.0022286862584985i</v>
      </c>
      <c r="V1216" t="str">
        <f t="shared" si="580"/>
        <v>3.33333333333333E-06-0.00245155488434836i</v>
      </c>
      <c r="W1216" t="str">
        <f t="shared" si="581"/>
        <v>0.0000144732051313465-0.00116753640539668i</v>
      </c>
      <c r="X1216" t="str">
        <f t="shared" si="582"/>
        <v>0.0000401838678214536-0.00116633135696699i</v>
      </c>
      <c r="Y1216" t="str">
        <f t="shared" si="583"/>
        <v>0.009+0.0679840650236831i</v>
      </c>
      <c r="Z1216" t="str">
        <f t="shared" si="584"/>
        <v>-0.238864273683484-0.0407369563988752i</v>
      </c>
      <c r="AA1216" t="str">
        <f t="shared" si="585"/>
        <v>27.8383773464841-205.758788808703i</v>
      </c>
      <c r="AB1216" t="str">
        <f t="shared" si="586"/>
        <v>1.41696417391295-0.11376071887219i</v>
      </c>
      <c r="AC1216" t="str">
        <f t="shared" si="587"/>
        <v>2.59950081295217-3.19737159638676i</v>
      </c>
      <c r="AD1216" t="str">
        <f t="shared" si="588"/>
        <v>0.238338886233946+0.249392984628627i</v>
      </c>
      <c r="AE1216" t="str">
        <f t="shared" si="589"/>
        <v>-0.0467711338098003-0.069280274951742i</v>
      </c>
      <c r="AF1216" t="str">
        <f t="shared" si="590"/>
        <v>-13.8776072167603-2.79667086515254i</v>
      </c>
      <c r="AG1216" t="str">
        <f t="shared" si="591"/>
        <v>1.20977815402734-0.152393400848753i</v>
      </c>
      <c r="AH1216" t="str">
        <f t="shared" si="592"/>
        <v>0.25853169554879+0.935416490577288i</v>
      </c>
      <c r="AI1216">
        <f t="shared" si="593"/>
        <v>-0.26021647758293504</v>
      </c>
      <c r="AJ1216">
        <f t="shared" si="594"/>
        <v>74.550192491079599</v>
      </c>
      <c r="AK1216"/>
      <c r="AL1216"/>
      <c r="AM1216"/>
      <c r="AN1216"/>
    </row>
    <row r="1217" spans="1:40" x14ac:dyDescent="0.25">
      <c r="A1217"/>
      <c r="B1217">
        <f t="shared" si="595"/>
        <v>108300</v>
      </c>
      <c r="C1217" s="186" t="str">
        <f t="shared" si="563"/>
        <v>-6.51607071284379E-06+0.0226133179837647i</v>
      </c>
      <c r="D1217" s="158" t="str">
        <f t="shared" si="564"/>
        <v>-5.95705591354809+0.173368771208863i</v>
      </c>
      <c r="E1217" t="str">
        <f t="shared" si="565"/>
        <v>2870</v>
      </c>
      <c r="F1217" t="str">
        <f t="shared" si="566"/>
        <v>0.777000777000777</v>
      </c>
      <c r="G1217" t="str">
        <f t="shared" si="561"/>
        <v>0.777000777000777</v>
      </c>
      <c r="H1217" t="str">
        <f t="shared" si="567"/>
        <v>7.92247126215604+2.96824109353294i</v>
      </c>
      <c r="I1217" t="str">
        <f t="shared" si="568"/>
        <v>425.293105479718i</v>
      </c>
      <c r="J1217" t="str">
        <f t="shared" si="562"/>
        <v>-153.712577582343+91.9810319152159i</v>
      </c>
      <c r="K1217" t="str">
        <f t="shared" si="569"/>
        <v>1.21911048821982-2.03729629468245i</v>
      </c>
      <c r="L1217" t="str">
        <f t="shared" si="570"/>
        <v>0.0807043872295254-0.113764334495967i</v>
      </c>
      <c r="M1217" t="str">
        <f t="shared" si="571"/>
        <v>1.29981487544935-2.15106062917842i</v>
      </c>
      <c r="N1217" t="str">
        <f t="shared" si="572"/>
        <v>-0.480300722591414i</v>
      </c>
      <c r="O1217" t="str">
        <f t="shared" si="573"/>
        <v>0.886856015243764-0.462045894068925i</v>
      </c>
      <c r="P1217" t="str">
        <f t="shared" si="574"/>
        <v>0.113143984756236+0.462045894068925i</v>
      </c>
      <c r="Q1217" t="str">
        <f t="shared" si="575"/>
        <v>-0.113143984756236+0.018254828522489i</v>
      </c>
      <c r="R1217" t="str">
        <f t="shared" si="576"/>
        <v>-0.332475005622197-4.13734030397733i</v>
      </c>
      <c r="S1217" t="str">
        <f t="shared" si="577"/>
        <v>0.0495779707935257i</v>
      </c>
      <c r="T1217" t="str">
        <f t="shared" si="578"/>
        <v>0.205120936753465-0.0164834361183146i</v>
      </c>
      <c r="U1217" t="str">
        <f t="shared" si="579"/>
        <v>0.00005-0.00222662837645003i</v>
      </c>
      <c r="V1217" t="str">
        <f t="shared" si="580"/>
        <v>3.33333333333333E-06-0.00244929121409504i</v>
      </c>
      <c r="W1217" t="str">
        <f t="shared" si="581"/>
        <v>0.0000144732024065439-0.00116645858666694i</v>
      </c>
      <c r="X1217" t="str">
        <f t="shared" si="582"/>
        <v>0.0000401364328002798-0.00116525569560064i</v>
      </c>
      <c r="Y1217" t="str">
        <f t="shared" si="583"/>
        <v>0.009+0.0680468968767549i</v>
      </c>
      <c r="Z1217" t="str">
        <f t="shared" si="584"/>
        <v>-0.238425539459565-0.0406286301740465i</v>
      </c>
      <c r="AA1217" t="str">
        <f t="shared" si="585"/>
        <v>27.7860153951974-205.569277115431i</v>
      </c>
      <c r="AB1217" t="str">
        <f t="shared" si="586"/>
        <v>1.41694726232999-0.113865313074837i</v>
      </c>
      <c r="AC1217" t="str">
        <f t="shared" si="587"/>
        <v>2.5968379373194-3.19594329735256i</v>
      </c>
      <c r="AD1217" t="str">
        <f t="shared" si="588"/>
        <v>0.238446744979102+0.249610094646786i</v>
      </c>
      <c r="AE1217" t="str">
        <f t="shared" si="589"/>
        <v>-0.0467104775809068-0.0692011860886742i</v>
      </c>
      <c r="AF1217" t="str">
        <f t="shared" si="590"/>
        <v>-13.8795271757041-2.79487232232408i</v>
      </c>
      <c r="AG1217" t="str">
        <f t="shared" si="591"/>
        <v>1.20973429895193-0.15233559132889i</v>
      </c>
      <c r="AH1217" t="str">
        <f t="shared" si="592"/>
        <v>0.258376368547882+0.934411367628091i</v>
      </c>
      <c r="AI1217">
        <f t="shared" si="593"/>
        <v>-0.26926227849958628</v>
      </c>
      <c r="AJ1217">
        <f t="shared" si="594"/>
        <v>74.543216077186244</v>
      </c>
      <c r="AK1217"/>
      <c r="AL1217"/>
      <c r="AM1217"/>
      <c r="AN1217"/>
    </row>
    <row r="1218" spans="1:40" x14ac:dyDescent="0.25">
      <c r="A1218"/>
      <c r="B1218">
        <f t="shared" si="595"/>
        <v>108400</v>
      </c>
      <c r="C1218" s="186" t="str">
        <f t="shared" si="563"/>
        <v>-6.50405398847961E-06+0.0225924569927742i</v>
      </c>
      <c r="D1218" s="158" t="str">
        <f t="shared" si="564"/>
        <v>-5.95705582141987+0.173208836944602i</v>
      </c>
      <c r="E1218" t="str">
        <f t="shared" si="565"/>
        <v>2870</v>
      </c>
      <c r="F1218" t="str">
        <f t="shared" si="566"/>
        <v>0.777000777000777</v>
      </c>
      <c r="G1218" t="str">
        <f t="shared" si="561"/>
        <v>0.777000777000777</v>
      </c>
      <c r="H1218" t="str">
        <f t="shared" si="567"/>
        <v>7.92438701255094+2.96628418069863i</v>
      </c>
      <c r="I1218" t="str">
        <f t="shared" si="568"/>
        <v>425.685804561417i</v>
      </c>
      <c r="J1218" t="str">
        <f t="shared" si="562"/>
        <v>-153.998420620875+92.0659636159687i</v>
      </c>
      <c r="K1218" t="str">
        <f t="shared" si="569"/>
        <v>1.21743270231392-2.03639549302484i</v>
      </c>
      <c r="L1218" t="str">
        <f t="shared" si="570"/>
        <v>0.0806053188467082-0.113729600098004i</v>
      </c>
      <c r="M1218" t="str">
        <f t="shared" si="571"/>
        <v>1.29803802116063-2.15012509312284i</v>
      </c>
      <c r="N1218" t="str">
        <f t="shared" si="572"/>
        <v>-0.480744213563336i</v>
      </c>
      <c r="O1218" t="str">
        <f t="shared" si="573"/>
        <v>0.886651014852548-0.462439161253615i</v>
      </c>
      <c r="P1218" t="str">
        <f t="shared" si="574"/>
        <v>0.113348985147452+0.462439161253615i</v>
      </c>
      <c r="Q1218" t="str">
        <f t="shared" si="575"/>
        <v>-0.113348985147452+0.018305052309721i</v>
      </c>
      <c r="R1218" t="str">
        <f t="shared" si="576"/>
        <v>-0.332473412506742-4.13347418904239i</v>
      </c>
      <c r="S1218" t="str">
        <f t="shared" si="577"/>
        <v>0.0496237491599092i</v>
      </c>
      <c r="T1218" t="str">
        <f t="shared" si="578"/>
        <v>0.205118486315999-0.0164985772245736i</v>
      </c>
      <c r="U1218" t="str">
        <f t="shared" si="579"/>
        <v>0.00005-0.00222457429123191i</v>
      </c>
      <c r="V1218" t="str">
        <f t="shared" si="580"/>
        <v>3.33333333333333E-06-0.0024470317203551i</v>
      </c>
      <c r="W1218" t="str">
        <f t="shared" si="581"/>
        <v>0.0000144731996792253-0.001165382756753i</v>
      </c>
      <c r="X1218" t="str">
        <f t="shared" si="582"/>
        <v>0.0000400891289015213-0.00116418201618439i</v>
      </c>
      <c r="Y1218" t="str">
        <f t="shared" si="583"/>
        <v>0.009+0.0681097287298267i</v>
      </c>
      <c r="Z1218" t="str">
        <f t="shared" si="584"/>
        <v>-0.237988010259049-0.0405207032004152i</v>
      </c>
      <c r="AA1218" t="str">
        <f t="shared" si="585"/>
        <v>27.7338018638692-205.380113154942i</v>
      </c>
      <c r="AB1218" t="str">
        <f t="shared" si="586"/>
        <v>1.41693033504449-0.113969905757583i</v>
      </c>
      <c r="AC1218" t="str">
        <f t="shared" si="587"/>
        <v>2.59417989399339-3.19451473952755i</v>
      </c>
      <c r="AD1218" t="str">
        <f t="shared" si="588"/>
        <v>0.238554696728864+0.249827157564097i</v>
      </c>
      <c r="AE1218" t="str">
        <f t="shared" si="589"/>
        <v>-0.046649985509395-0.0691222722005686i</v>
      </c>
      <c r="AF1218" t="str">
        <f t="shared" si="590"/>
        <v>-13.8814428339708-2.79307534375403i</v>
      </c>
      <c r="AG1218" t="str">
        <f t="shared" si="591"/>
        <v>1.20969052206853-0.152277956065389i</v>
      </c>
      <c r="AH1218" t="str">
        <f t="shared" si="592"/>
        <v>0.258221317475603+0.933408329037789i</v>
      </c>
      <c r="AI1218">
        <f t="shared" si="593"/>
        <v>-0.27829870359034814</v>
      </c>
      <c r="AJ1218">
        <f t="shared" si="594"/>
        <v>74.536242255263986</v>
      </c>
      <c r="AK1218"/>
      <c r="AL1218"/>
      <c r="AM1218"/>
      <c r="AN1218"/>
    </row>
    <row r="1219" spans="1:40" x14ac:dyDescent="0.25">
      <c r="A1219"/>
      <c r="B1219">
        <f t="shared" si="595"/>
        <v>108500</v>
      </c>
      <c r="C1219" s="186" t="str">
        <f t="shared" si="563"/>
        <v>-0.0000064920704747639+0.0225716344552137i</v>
      </c>
      <c r="D1219" s="158" t="str">
        <f t="shared" si="564"/>
        <v>-5.95705572954627+0.173049197489972i</v>
      </c>
      <c r="E1219" t="str">
        <f t="shared" si="565"/>
        <v>2870</v>
      </c>
      <c r="F1219" t="str">
        <f t="shared" si="566"/>
        <v>0.777000777000777</v>
      </c>
      <c r="G1219" t="str">
        <f t="shared" si="561"/>
        <v>0.777000777000777</v>
      </c>
      <c r="H1219" t="str">
        <f t="shared" si="567"/>
        <v>7.92629847400856+2.96432912749492i</v>
      </c>
      <c r="I1219" t="str">
        <f t="shared" si="568"/>
        <v>426.078503643116i</v>
      </c>
      <c r="J1219" t="str">
        <f t="shared" si="562"/>
        <v>-154.284527473933+92.1508953167214i</v>
      </c>
      <c r="K1219" t="str">
        <f t="shared" si="569"/>
        <v>1.21575798576235-2.03549456260104i</v>
      </c>
      <c r="L1219" t="str">
        <f t="shared" si="570"/>
        <v>0.0805064022902323-0.113694822219553i</v>
      </c>
      <c r="M1219" t="str">
        <f t="shared" si="571"/>
        <v>1.29626438805258-2.14918938482059i</v>
      </c>
      <c r="N1219" t="str">
        <f t="shared" si="572"/>
        <v>-0.481187704535258i</v>
      </c>
      <c r="O1219" t="str">
        <f t="shared" si="573"/>
        <v>0.886445840071052-0.46283233748381i</v>
      </c>
      <c r="P1219" t="str">
        <f t="shared" si="574"/>
        <v>0.113554159928948+0.46283233748381i</v>
      </c>
      <c r="Q1219" t="str">
        <f t="shared" si="575"/>
        <v>-0.113554159928948+0.018355367051448i</v>
      </c>
      <c r="R1219" t="str">
        <f t="shared" si="576"/>
        <v>-0.332471817893902-4.12961515482068i</v>
      </c>
      <c r="S1219" t="str">
        <f t="shared" si="577"/>
        <v>0.0496695275262929i</v>
      </c>
      <c r="T1219" t="str">
        <f t="shared" si="578"/>
        <v>0.205116033605362-0.0165137181105978i</v>
      </c>
      <c r="U1219" t="str">
        <f t="shared" si="579"/>
        <v>0.00005-0.00222252399234598i</v>
      </c>
      <c r="V1219" t="str">
        <f t="shared" si="580"/>
        <v>3.33333333333333E-06-0.00244477639158057i</v>
      </c>
      <c r="W1219" t="str">
        <f t="shared" si="581"/>
        <v>0.0000144731969493908-0.00116430891015585i</v>
      </c>
      <c r="X1219" t="str">
        <f t="shared" si="582"/>
        <v>0.0000400419556423817-0.00116311031324882i</v>
      </c>
      <c r="Y1219" t="str">
        <f t="shared" si="583"/>
        <v>0.009+0.0681725605828985i</v>
      </c>
      <c r="Z1219" t="str">
        <f t="shared" si="584"/>
        <v>-0.237551681685552-0.04041317362203i</v>
      </c>
      <c r="AA1219" t="str">
        <f t="shared" si="585"/>
        <v>27.6817361892683-205.191295975631i</v>
      </c>
      <c r="AB1219" t="str">
        <f t="shared" si="586"/>
        <v>1.41691339205623-0.114074496918977i</v>
      </c>
      <c r="AC1219" t="str">
        <f t="shared" si="587"/>
        <v>2.59152667322026-3.19308592935847i</v>
      </c>
      <c r="AD1219" t="str">
        <f t="shared" si="588"/>
        <v>0.238662741466498+0.250044173349992i</v>
      </c>
      <c r="AE1219" t="str">
        <f t="shared" si="589"/>
        <v>-0.0465896570002807-0.0690435326829597i</v>
      </c>
      <c r="AF1219" t="str">
        <f t="shared" si="590"/>
        <v>-13.8833542035548-2.79127993000495i</v>
      </c>
      <c r="AG1219" t="str">
        <f t="shared" si="591"/>
        <v>1.20964682304253-0.152220494576576i</v>
      </c>
      <c r="AH1219" t="str">
        <f t="shared" si="592"/>
        <v>0.258066541888933+0.93240736832265i</v>
      </c>
      <c r="AI1219">
        <f t="shared" si="593"/>
        <v>-0.28732577146143706</v>
      </c>
      <c r="AJ1219">
        <f t="shared" si="594"/>
        <v>74.529271001516037</v>
      </c>
      <c r="AK1219"/>
      <c r="AL1219"/>
      <c r="AM1219"/>
      <c r="AN1219"/>
    </row>
    <row r="1220" spans="1:40" x14ac:dyDescent="0.25">
      <c r="A1220"/>
      <c r="B1220">
        <f t="shared" si="595"/>
        <v>108600</v>
      </c>
      <c r="C1220" s="186" t="str">
        <f t="shared" si="563"/>
        <v>-6.48012004943018E-06+0.0225508502648584i</v>
      </c>
      <c r="D1220" s="158" t="str">
        <f t="shared" si="564"/>
        <v>-5.95705563792633+0.172889852030581i</v>
      </c>
      <c r="E1220" t="str">
        <f t="shared" si="565"/>
        <v>2870</v>
      </c>
      <c r="F1220" t="str">
        <f t="shared" si="566"/>
        <v>0.777000777000777</v>
      </c>
      <c r="G1220" t="str">
        <f t="shared" si="561"/>
        <v>0.777000777000777</v>
      </c>
      <c r="H1220" t="str">
        <f t="shared" si="567"/>
        <v>7.9282056584861+2.96237593365234i</v>
      </c>
      <c r="I1220" t="str">
        <f t="shared" si="568"/>
        <v>426.471202724814i</v>
      </c>
      <c r="J1220" t="str">
        <f t="shared" si="562"/>
        <v>-154.570898141516+92.2358270174742i</v>
      </c>
      <c r="K1220" t="str">
        <f t="shared" si="569"/>
        <v>1.21408633228159-2.03459350742908i</v>
      </c>
      <c r="L1220" t="str">
        <f t="shared" si="570"/>
        <v>0.0804076373372092-0.113660001138405i</v>
      </c>
      <c r="M1220" t="str">
        <f t="shared" si="571"/>
        <v>1.2944939696188-2.14825350856748i</v>
      </c>
      <c r="N1220" t="str">
        <f t="shared" si="572"/>
        <v>-0.48163119550718i</v>
      </c>
      <c r="O1220" t="str">
        <f t="shared" si="573"/>
        <v>0.88624049093963-0.463225422682179i</v>
      </c>
      <c r="P1220" t="str">
        <f t="shared" si="574"/>
        <v>0.11375950906037+0.463225422682179i</v>
      </c>
      <c r="Q1220" t="str">
        <f t="shared" si="575"/>
        <v>-0.11375950906037+0.018405772825001i</v>
      </c>
      <c r="R1220" t="str">
        <f t="shared" si="576"/>
        <v>-0.332470221783627-4.12576318175155i</v>
      </c>
      <c r="S1220" t="str">
        <f t="shared" si="577"/>
        <v>0.0497153058926766i</v>
      </c>
      <c r="T1220" t="str">
        <f t="shared" si="578"/>
        <v>0.205113578621521-0.016528858776179i</v>
      </c>
      <c r="U1220" t="str">
        <f t="shared" si="579"/>
        <v>0.00005-0.00222047746933277i</v>
      </c>
      <c r="V1220" t="str">
        <f t="shared" si="580"/>
        <v>3.33333333333333E-06-0.00244252521626604i</v>
      </c>
      <c r="W1220" t="str">
        <f t="shared" si="581"/>
        <v>0.0000144731942170408-0.0011632370413967i</v>
      </c>
      <c r="X1220" t="str">
        <f t="shared" si="582"/>
        <v>0.0000399949125422826-0.0011620405813446i</v>
      </c>
      <c r="Y1220" t="str">
        <f t="shared" si="583"/>
        <v>0.009+0.0682353924359703i</v>
      </c>
      <c r="Z1220" t="str">
        <f t="shared" si="584"/>
        <v>-0.237116549362654-0.0403060395933304i</v>
      </c>
      <c r="AA1220" t="str">
        <f t="shared" si="585"/>
        <v>27.6298178108446-205.002824629335i</v>
      </c>
      <c r="AB1220" t="str">
        <f t="shared" si="586"/>
        <v>1.416896433365-0.114179086557581i</v>
      </c>
      <c r="AC1220" t="str">
        <f t="shared" si="587"/>
        <v>2.58887826526303-3.19165687325848i</v>
      </c>
      <c r="AD1220" t="str">
        <f t="shared" si="588"/>
        <v>0.238770879175251+0.250261141973879i</v>
      </c>
      <c r="AE1220" t="str">
        <f t="shared" si="589"/>
        <v>-0.0465294914612514-0.0689649669341753i</v>
      </c>
      <c r="AF1220" t="str">
        <f t="shared" si="590"/>
        <v>-13.8852612964124-2.78948608162176i</v>
      </c>
      <c r="AG1220" t="str">
        <f t="shared" si="591"/>
        <v>1.20960320154092-0.152163206382468i</v>
      </c>
      <c r="AH1220" t="str">
        <f t="shared" si="592"/>
        <v>0.257912041344281+0.931408479025128i</v>
      </c>
      <c r="AI1220">
        <f t="shared" si="593"/>
        <v>-0.29634350066840742</v>
      </c>
      <c r="AJ1220">
        <f t="shared" si="594"/>
        <v>74.522302292275214</v>
      </c>
      <c r="AK1220"/>
      <c r="AL1220"/>
      <c r="AM1220"/>
      <c r="AN1220"/>
    </row>
    <row r="1221" spans="1:40" x14ac:dyDescent="0.25">
      <c r="A1221"/>
      <c r="B1221">
        <f t="shared" si="595"/>
        <v>108700</v>
      </c>
      <c r="C1221" s="186" t="str">
        <f t="shared" si="563"/>
        <v>-6.46820259077408E-06+0.0225301043158742i</v>
      </c>
      <c r="D1221" s="158" t="str">
        <f t="shared" si="564"/>
        <v>-5.95705554655916+0.172730799755036i</v>
      </c>
      <c r="E1221" t="str">
        <f t="shared" si="565"/>
        <v>2870</v>
      </c>
      <c r="F1221" t="str">
        <f t="shared" si="566"/>
        <v>0.777000777000777</v>
      </c>
      <c r="G1221" t="str">
        <f t="shared" ref="G1221:G1284" si="596">IF($C$11=$C$7,$C$24,F1221)</f>
        <v>0.777000777000777</v>
      </c>
      <c r="H1221" t="str">
        <f t="shared" si="567"/>
        <v>7.93010857790275+2.96042459888696i</v>
      </c>
      <c r="I1221" t="str">
        <f t="shared" si="568"/>
        <v>426.863901806513i</v>
      </c>
      <c r="J1221" t="str">
        <f t="shared" ref="J1221:J1284" si="597">IMSUM(COMPLEX(0,2*PI()*B1221*$C$113*$C$112),COMPLEX(0,2*PI()*B1221*$C$113*$C$111),COMPLEX(0,2*PI()*B1221*$C$28*10^-12*$C$111),COMPLEX(-1*2*PI()*B1221*2*PI()*B1221*$C$113*$C$112*$C$28*10^-12*$C$111,0),COMPLEX(1,0))</f>
        <v>-154.857532623625+92.3207587182269i</v>
      </c>
      <c r="K1221" t="str">
        <f t="shared" si="569"/>
        <v>1.21241773559935-2.03369233150561i</v>
      </c>
      <c r="L1221" t="str">
        <f t="shared" si="570"/>
        <v>0.0803090237648154-0.113625137131284i</v>
      </c>
      <c r="M1221" t="str">
        <f t="shared" si="571"/>
        <v>1.29272675936417-2.14731746863689i</v>
      </c>
      <c r="N1221" t="str">
        <f t="shared" si="572"/>
        <v>-0.482074686479102i</v>
      </c>
      <c r="O1221" t="str">
        <f t="shared" si="573"/>
        <v>0.886034967498672-0.463618416771409i</v>
      </c>
      <c r="P1221" t="str">
        <f t="shared" si="574"/>
        <v>0.113965032501328+0.463618416771409i</v>
      </c>
      <c r="Q1221" t="str">
        <f t="shared" si="575"/>
        <v>-0.113965032501328+0.018456269707693i</v>
      </c>
      <c r="R1221" t="str">
        <f t="shared" si="576"/>
        <v>-0.332468624175853-4.1219182503464i</v>
      </c>
      <c r="S1221" t="str">
        <f t="shared" si="577"/>
        <v>0.0497610842590603i</v>
      </c>
      <c r="T1221" t="str">
        <f t="shared" si="578"/>
        <v>0.205111121364446-0.0165439992211085i</v>
      </c>
      <c r="U1221" t="str">
        <f t="shared" si="579"/>
        <v>0.00005-0.00221843471177128i</v>
      </c>
      <c r="V1221" t="str">
        <f t="shared" si="580"/>
        <v>3.33333333333333E-06-0.00244027818294841i</v>
      </c>
      <c r="W1221" t="str">
        <f t="shared" si="581"/>
        <v>0.0000144731914821748-0.00116216714501693i</v>
      </c>
      <c r="X1221" t="str">
        <f t="shared" si="582"/>
        <v>0.0000399479991228528-0.00116097281504237i</v>
      </c>
      <c r="Y1221" t="str">
        <f t="shared" si="583"/>
        <v>0.009+0.0682982242890421i</v>
      </c>
      <c r="Z1221" t="str">
        <f t="shared" si="584"/>
        <v>-0.236682608933775-0.0401992992790774i</v>
      </c>
      <c r="AA1221" t="str">
        <f t="shared" si="585"/>
        <v>27.5780461707138-204.814698171321i</v>
      </c>
      <c r="AB1221" t="str">
        <f t="shared" si="586"/>
        <v>1.41687945897057-0.114283674671953i</v>
      </c>
      <c r="AC1221" t="str">
        <f t="shared" si="587"/>
        <v>2.58623466040158-3.19022757760719i</v>
      </c>
      <c r="AD1221" t="str">
        <f t="shared" si="588"/>
        <v>0.238879109838361+0.250478063405142i</v>
      </c>
      <c r="AE1221" t="str">
        <f t="shared" si="589"/>
        <v>-0.0464694883026539-0.0688865743553202i</v>
      </c>
      <c r="AF1221" t="str">
        <f t="shared" si="590"/>
        <v>-13.8871641244619-2.78769379913192i</v>
      </c>
      <c r="AG1221" t="str">
        <f t="shared" si="591"/>
        <v>1.20955965723223-0.152106091004776i</v>
      </c>
      <c r="AH1221" t="str">
        <f t="shared" si="592"/>
        <v>0.25775781539752+0.930411654713777i</v>
      </c>
      <c r="AI1221">
        <f t="shared" si="593"/>
        <v>-0.30535190971590931</v>
      </c>
      <c r="AJ1221">
        <f t="shared" si="594"/>
        <v>74.515336104002799</v>
      </c>
      <c r="AK1221"/>
      <c r="AL1221"/>
      <c r="AM1221"/>
      <c r="AN1221"/>
    </row>
    <row r="1222" spans="1:40" x14ac:dyDescent="0.25">
      <c r="A1222"/>
      <c r="B1222">
        <f t="shared" si="595"/>
        <v>108800</v>
      </c>
      <c r="C1222" s="186" t="str">
        <f t="shared" ref="C1222:C1285" si="598">IMPRODUCT(COMPLEX(-1,0),IMDIV(IMPRODUCT(G1222,COMPLEX($C$100+$C$101,0)),COMPLEX($C$100,2*PI()*B1222*$C$103*$C$102*(2*$C$100+$C$101))))</f>
        <v>-6.45631797765037E-06+0.0225093965028163i</v>
      </c>
      <c r="D1222" s="158" t="str">
        <f t="shared" ref="D1222:D1285" si="599">IMPRODUCT(COMPLEX($C$106,0),IMSUB(C1222,G1222))</f>
        <v>-5.95705545544379+0.172572039854925i</v>
      </c>
      <c r="E1222" t="str">
        <f t="shared" ref="E1222:E1285" si="600">IMDIV(COMPLEX($C$20*10^3,0),COMPLEX(1,2*PI()*B1222*$C$20*1000*$C$29*10^-12))</f>
        <v>2870</v>
      </c>
      <c r="F1222" t="str">
        <f t="shared" ref="F1222:F1285" si="601">IMDIV(COMPLEX($C$22*1000,0),IMSUM(COMPLEX($C$22*1000,0),E1222))</f>
        <v>0.777000777000777</v>
      </c>
      <c r="G1222" t="str">
        <f t="shared" si="596"/>
        <v>0.777000777000777</v>
      </c>
      <c r="H1222" t="str">
        <f t="shared" ref="H1222:H1285" si="602">IMPRODUCT(COMPLEX($C$108,0),IMPRODUCT(COMPLEX(-1,0),D1222),IMDIV(COMPLEX(0,2*PI()*B1222*$C$109*$C$110),COMPLEX(1,2*PI()*B1222*$C$109*$C$110)))</f>
        <v>7.93200724413961+2.9584751229004i</v>
      </c>
      <c r="I1222" t="str">
        <f t="shared" ref="I1222:I1285" si="603">COMPLEX(0,2*PI()*B1222*$C$113*$C$112*$C$114)</f>
        <v>427.256600888212i</v>
      </c>
      <c r="J1222" t="str">
        <f t="shared" si="597"/>
        <v>-155.14443092026+92.4056904189796i</v>
      </c>
      <c r="K1222" t="str">
        <f t="shared" ref="K1222:K1285" si="604">IMDIV(I1222,J1222)</f>
        <v>1.21075218945458-2.03279103880606i</v>
      </c>
      <c r="L1222" t="str">
        <f t="shared" ref="L1222:L1285" si="605">IMDIV(COMPLEX($C$117,0),COMPLEX(1,2*PI()*B1222*$C$115*$C$116))</f>
        <v>0.0802105613502941-0.11359023047385i</v>
      </c>
      <c r="M1222" t="str">
        <f t="shared" ref="M1222:M1285" si="606">IMSUM(K1222,L1222)</f>
        <v>1.29096275080487-2.14638126927991i</v>
      </c>
      <c r="N1222" t="str">
        <f t="shared" ref="N1222:N1285" si="607">COMPLEX(0,-2*PI()*B1222*$C$43)</f>
        <v>-0.482518177451024i</v>
      </c>
      <c r="O1222" t="str">
        <f t="shared" ref="O1222:O1285" si="608">IMEXP(N1222)</f>
        <v>0.8858292697886-0.464011319674203i</v>
      </c>
      <c r="P1222" t="str">
        <f t="shared" ref="P1222:P1285" si="609">IMSUB(COMPLEX(1,0),O1222)</f>
        <v>0.1141707302114+0.464011319674203i</v>
      </c>
      <c r="Q1222" t="str">
        <f t="shared" ref="Q1222:Q1285" si="610">IMSUM(COMPLEX(0,2*PI()*B1222*$C$43),O1222,COMPLEX(-1,0))</f>
        <v>-0.1141707302114+0.018506857776821i</v>
      </c>
      <c r="R1222" t="str">
        <f t="shared" ref="R1222:R1285" si="611">IMDIV(P1222,Q1222)</f>
        <v>-0.332467025070475-4.11808034118817i</v>
      </c>
      <c r="S1222" t="str">
        <f t="shared" ref="S1222:S1285" si="612">IMDIV(COMPLEX(0,2*PI()*B1222*$C$123),COMPLEX($C$124,0))</f>
        <v>0.049806862625444i</v>
      </c>
      <c r="T1222" t="str">
        <f t="shared" ref="T1222:T1285" si="613">IMPRODUCT(R1222,S1222)</f>
        <v>0.205108661834101-0.0165591394451752i</v>
      </c>
      <c r="U1222" t="str">
        <f t="shared" ref="U1222:U1285" si="614">IMDIV(COMPLEX(1,2*PI()*B1222*$C$16*10^-3*$C$15*10^-6),COMPLEX(0,2*PI()*B1222*$C$15*10^-6))</f>
        <v>0.00005-0.00221639570927884i</v>
      </c>
      <c r="V1222" t="str">
        <f t="shared" ref="V1222:V1285" si="615">IMSUM(COMPLEX($C$18*10^-3,0),IMDIV(COMPLEX(1,0),COMPLEX(0,2*PI()*B1222*($C$17*1*10^-6))))</f>
        <v>3.33333333333333E-06-0.00243803528020673i</v>
      </c>
      <c r="W1222" t="str">
        <f t="shared" ref="W1222:W1285" si="616">IMDIV(IMPRODUCT(U1222,V1222),IMSUM(U1222,V1222))</f>
        <v>0.0000144731887447932-0.00116109921557801i</v>
      </c>
      <c r="X1222" t="str">
        <f t="shared" ref="X1222:X1285" si="617">IMDIV(IMPRODUCT(COMPLEX($C$19,0),W1222),IMSUM(COMPLEX($C$19,0),W1222))</f>
        <v>0.0000399012149079181-0.00115990700893274i</v>
      </c>
      <c r="Y1222" t="str">
        <f t="shared" ref="Y1222:Y1285" si="618">COMPLEX($C$13*10^-3,2*PI()*B1222*$C$12*0.000001)</f>
        <v>0.009+0.0683610561421139i</v>
      </c>
      <c r="Z1222" t="str">
        <f t="shared" ref="Z1222:Z1285" si="619">IMPRODUCT(COMPLEX($C$6,0),IMDIV(X1222,IMSUM(X1222,Y1222)))</f>
        <v>-0.236249856062095-0.0400929508542895i</v>
      </c>
      <c r="AA1222" t="str">
        <f t="shared" ref="AA1222:AA1285" si="620">IMDIV(COMPLEX($C$6,0),IMSUM(X1222,Y1222))</f>
        <v>27.5264207136419-204.62691566027i</v>
      </c>
      <c r="AB1222" t="str">
        <f t="shared" ref="AB1222:AB1285" si="621">IMPRODUCT(COMPLEX($C$119,0),T1222)</f>
        <v>1.41686246887271-0.114388261260635i</v>
      </c>
      <c r="AC1222" t="str">
        <f t="shared" ref="AC1222:AC1285" si="622">IMSUM(COMPLEX(1,0),IMPRODUCT(AB1222,M1222))</f>
        <v>2.58359584893277-3.18879804875089i</v>
      </c>
      <c r="AD1222" t="str">
        <f t="shared" ref="AD1222:AD1285" si="623">IMDIV(AB1222,AC1222)</f>
        <v>0.238987433439042+0.250694937613139i</v>
      </c>
      <c r="AE1222" t="str">
        <f t="shared" ref="AE1222:AE1285" si="624">IMPRODUCT(AD1222,AA1222,X1222)</f>
        <v>-0.0464096469374804-0.0688083543502643i</v>
      </c>
      <c r="AF1222" t="str">
        <f t="shared" ref="AF1222:AF1285" si="625">IMSUB(D1222,H1222)</f>
        <v>-13.8890626995834-2.78590308304548i</v>
      </c>
      <c r="AG1222" t="str">
        <f t="shared" ref="AG1222:AG1285" si="626">IMSUM(COMPLEX(1,0),IMPRODUCT(AD1222,AA1222,COMPLEX($C$127,0)))</f>
        <v>1.2095161897866-0.152049147966886i</v>
      </c>
      <c r="AH1222" t="str">
        <f t="shared" ref="AH1222:AH1285" si="627">IMDIV(IMPRODUCT(AE1222,AF1222),AG1222)</f>
        <v>0.257603863603984+0.929416888983066i</v>
      </c>
      <c r="AI1222">
        <f t="shared" ref="AI1222:AI1285" si="628">20*LOG10(IMABS(AH1222))</f>
        <v>-0.31435101705839874</v>
      </c>
      <c r="AJ1222">
        <f t="shared" ref="AJ1222:AJ1285" si="629">IMARGUMENT(AH1222)*180/PI()</f>
        <v>74.508372413288029</v>
      </c>
      <c r="AK1222"/>
      <c r="AL1222"/>
      <c r="AM1222"/>
      <c r="AN1222"/>
    </row>
    <row r="1223" spans="1:40" x14ac:dyDescent="0.25">
      <c r="A1223"/>
      <c r="B1223">
        <f t="shared" si="595"/>
        <v>108900</v>
      </c>
      <c r="C1223" s="186" t="str">
        <f t="shared" si="598"/>
        <v>-6.44446608946969E-06+0.022488726720627i</v>
      </c>
      <c r="D1223" s="158" t="str">
        <f t="shared" si="599"/>
        <v>-5.95705536457931+0.172413571524807i</v>
      </c>
      <c r="E1223" t="str">
        <f t="shared" si="600"/>
        <v>2870</v>
      </c>
      <c r="F1223" t="str">
        <f t="shared" si="601"/>
        <v>0.777000777000777</v>
      </c>
      <c r="G1223" t="str">
        <f t="shared" si="596"/>
        <v>0.777000777000777</v>
      </c>
      <c r="H1223" t="str">
        <f t="shared" si="602"/>
        <v>7.93390166904+2.95652750538004i</v>
      </c>
      <c r="I1223" t="str">
        <f t="shared" si="603"/>
        <v>427.649299969911i</v>
      </c>
      <c r="J1223" t="str">
        <f t="shared" si="597"/>
        <v>-155.43159303142+92.4906221197323i</v>
      </c>
      <c r="K1223" t="str">
        <f t="shared" si="604"/>
        <v>1.20908968759747-2.0318896332847i</v>
      </c>
      <c r="L1223" t="str">
        <f t="shared" si="605"/>
        <v>0.08011224987096-0.1135552814407i</v>
      </c>
      <c r="M1223" t="str">
        <f t="shared" si="606"/>
        <v>1.28920193746843-2.1454449147254i</v>
      </c>
      <c r="N1223" t="str">
        <f t="shared" si="607"/>
        <v>-0.482961668422946i</v>
      </c>
      <c r="O1223" t="str">
        <f t="shared" si="608"/>
        <v>0.885623397849873-0.464404131313284i</v>
      </c>
      <c r="P1223" t="str">
        <f t="shared" si="609"/>
        <v>0.114376602150127+0.464404131313284i</v>
      </c>
      <c r="Q1223" t="str">
        <f t="shared" si="610"/>
        <v>-0.114376602150127+0.018557537109662i</v>
      </c>
      <c r="R1223" t="str">
        <f t="shared" si="611"/>
        <v>-0.332465424467428-4.11424943493126i</v>
      </c>
      <c r="S1223" t="str">
        <f t="shared" si="612"/>
        <v>0.0498526409918277i</v>
      </c>
      <c r="T1223" t="str">
        <f t="shared" si="613"/>
        <v>0.205106200030458-0.0165742794481703i</v>
      </c>
      <c r="U1223" t="str">
        <f t="shared" si="614"/>
        <v>0.00005-0.00221436045151091i</v>
      </c>
      <c r="V1223" t="str">
        <f t="shared" si="615"/>
        <v>3.33333333333333E-06-0.002435796496662i</v>
      </c>
      <c r="W1223" t="str">
        <f t="shared" si="616"/>
        <v>0.0000144731860048954-0.00116003324766137i</v>
      </c>
      <c r="X1223" t="str">
        <f t="shared" si="617"/>
        <v>0.0000398545594234857-0.0011588431576261i</v>
      </c>
      <c r="Y1223" t="str">
        <f t="shared" si="618"/>
        <v>0.009+0.0684238879951857i</v>
      </c>
      <c r="Z1223" t="str">
        <f t="shared" si="619"/>
        <v>-0.235818286430423-0.0399869925041721i</v>
      </c>
      <c r="AA1223" t="str">
        <f t="shared" si="620"/>
        <v>27.4749408870302-204.439476158259i</v>
      </c>
      <c r="AB1223" t="str">
        <f t="shared" si="621"/>
        <v>1.41684546307122-0.114492846322185i</v>
      </c>
      <c r="AC1223" t="str">
        <f t="shared" si="622"/>
        <v>2.5809618211704-3.18736829300274i</v>
      </c>
      <c r="AD1223" t="str">
        <f t="shared" si="623"/>
        <v>0.239095849960501+0.250911764567206i</v>
      </c>
      <c r="AE1223" t="str">
        <f t="shared" si="624"/>
        <v>-0.0463499667813536-0.0687303063256216i</v>
      </c>
      <c r="AF1223" t="str">
        <f t="shared" si="625"/>
        <v>-13.8909570336193-2.78411393385523i</v>
      </c>
      <c r="AG1223" t="str">
        <f t="shared" si="626"/>
        <v>1.20947279887571-0.151992376793863i</v>
      </c>
      <c r="AH1223" t="str">
        <f t="shared" si="627"/>
        <v>0.257450185518502+0.928424175453302i</v>
      </c>
      <c r="AI1223">
        <f t="shared" si="628"/>
        <v>-0.32334084109982947</v>
      </c>
      <c r="AJ1223">
        <f t="shared" si="629"/>
        <v>74.501411196847201</v>
      </c>
      <c r="AK1223"/>
      <c r="AL1223"/>
      <c r="AM1223"/>
      <c r="AN1223"/>
    </row>
    <row r="1224" spans="1:40" x14ac:dyDescent="0.25">
      <c r="A1224"/>
      <c r="B1224">
        <f t="shared" si="595"/>
        <v>109000</v>
      </c>
      <c r="C1224" s="186" t="str">
        <f t="shared" si="598"/>
        <v>-6.43264680619563E-06+0.0224680948646341i</v>
      </c>
      <c r="D1224" s="158" t="str">
        <f t="shared" si="599"/>
        <v>-5.95705527396481+0.172255393962195i</v>
      </c>
      <c r="E1224" t="str">
        <f t="shared" si="600"/>
        <v>2870</v>
      </c>
      <c r="F1224" t="str">
        <f t="shared" si="601"/>
        <v>0.777000777000777</v>
      </c>
      <c r="G1224" t="str">
        <f t="shared" si="596"/>
        <v>0.777000777000777</v>
      </c>
      <c r="H1224" t="str">
        <f t="shared" si="602"/>
        <v>7.93579186440953+2.95458174599911i</v>
      </c>
      <c r="I1224" t="str">
        <f t="shared" si="603"/>
        <v>428.041999051609i</v>
      </c>
      <c r="J1224" t="str">
        <f t="shared" si="597"/>
        <v>-155.719018957106+92.5755538204851i</v>
      </c>
      <c r="K1224" t="str">
        <f t="shared" si="604"/>
        <v>1.20743022378945-2.03098811887471i</v>
      </c>
      <c r="L1224" t="str">
        <f t="shared" si="605"/>
        <v>0.0800140891041972-0.113520290305372i</v>
      </c>
      <c r="M1224" t="str">
        <f t="shared" si="606"/>
        <v>1.28744431289365-2.14450840918008i</v>
      </c>
      <c r="N1224" t="str">
        <f t="shared" si="607"/>
        <v>-0.483405159394868i</v>
      </c>
      <c r="O1224" t="str">
        <f t="shared" si="608"/>
        <v>0.885417351722982-0.464796851611391i</v>
      </c>
      <c r="P1224" t="str">
        <f t="shared" si="609"/>
        <v>0.114582648277018+0.464796851611391i</v>
      </c>
      <c r="Q1224" t="str">
        <f t="shared" si="610"/>
        <v>-0.114582648277018+0.018608307783477i</v>
      </c>
      <c r="R1224" t="str">
        <f t="shared" si="611"/>
        <v>-0.332463822366608-4.11042551230094i</v>
      </c>
      <c r="S1224" t="str">
        <f t="shared" si="612"/>
        <v>0.0498984193582114i</v>
      </c>
      <c r="T1224" t="str">
        <f t="shared" si="613"/>
        <v>0.205103735953483-0.0165894192298829i</v>
      </c>
      <c r="U1224" t="str">
        <f t="shared" si="614"/>
        <v>0.0000500000000000001-0.0022123289281609i</v>
      </c>
      <c r="V1224" t="str">
        <f t="shared" si="615"/>
        <v>3.33333333333333E-06-0.00243356182097699i</v>
      </c>
      <c r="W1224" t="str">
        <f t="shared" si="616"/>
        <v>0.0000144731832624821-0.00115896923586831i</v>
      </c>
      <c r="X1224" t="str">
        <f t="shared" si="617"/>
        <v>0.0000398080321977349-0.00115778125575259i</v>
      </c>
      <c r="Y1224" t="str">
        <f t="shared" si="618"/>
        <v>0.009+0.0684867198482575i</v>
      </c>
      <c r="Z1224" t="str">
        <f t="shared" si="619"/>
        <v>-0.235387895741106-0.0398814224240537i</v>
      </c>
      <c r="AA1224" t="str">
        <f t="shared" si="620"/>
        <v>27.4236061409003-204.252378730749i</v>
      </c>
      <c r="AB1224" t="str">
        <f t="shared" si="621"/>
        <v>1.41682844156586-0.114597429855146i</v>
      </c>
      <c r="AC1224" t="str">
        <f t="shared" si="622"/>
        <v>2.57833256744515-3.18593831664273i</v>
      </c>
      <c r="AD1224" t="str">
        <f t="shared" si="623"/>
        <v>0.239204359385928+0.251128544236655i</v>
      </c>
      <c r="AE1224" t="str">
        <f t="shared" si="624"/>
        <v>-0.046290447252513-0.0686524296907386i</v>
      </c>
      <c r="AF1224" t="str">
        <f t="shared" si="625"/>
        <v>-13.8928471383743-2.78232635203692i</v>
      </c>
      <c r="AG1224" t="str">
        <f t="shared" si="626"/>
        <v>1.20942948417278-0.151935777012435i</v>
      </c>
      <c r="AH1224" t="str">
        <f t="shared" si="627"/>
        <v>0.257296780695405+0.927433507770489i</v>
      </c>
      <c r="AI1224">
        <f t="shared" si="628"/>
        <v>-0.33232140019396678</v>
      </c>
      <c r="AJ1224">
        <f t="shared" si="629"/>
        <v>74.494452431523172</v>
      </c>
      <c r="AK1224"/>
      <c r="AL1224"/>
      <c r="AM1224"/>
      <c r="AN1224"/>
    </row>
    <row r="1225" spans="1:40" x14ac:dyDescent="0.25">
      <c r="A1225"/>
      <c r="B1225">
        <f t="shared" si="595"/>
        <v>109100</v>
      </c>
      <c r="C1225" s="186" t="str">
        <f t="shared" si="598"/>
        <v>-6.42086000834164E-06+0.0224475008305495i</v>
      </c>
      <c r="D1225" s="158" t="str">
        <f t="shared" si="599"/>
        <v>-5.95705518359935+0.172097506367546i</v>
      </c>
      <c r="E1225" t="str">
        <f t="shared" si="600"/>
        <v>2870</v>
      </c>
      <c r="F1225" t="str">
        <f t="shared" si="601"/>
        <v>0.777000777000777</v>
      </c>
      <c r="G1225" t="str">
        <f t="shared" si="596"/>
        <v>0.777000777000777</v>
      </c>
      <c r="H1225" t="str">
        <f t="shared" si="602"/>
        <v>7.93767784201615+2.9526378444168i</v>
      </c>
      <c r="I1225" t="str">
        <f t="shared" si="603"/>
        <v>428.434698133308i</v>
      </c>
      <c r="J1225" t="str">
        <f t="shared" si="597"/>
        <v>-156.006708697318+92.6604855212378i</v>
      </c>
      <c r="K1225" t="str">
        <f t="shared" si="604"/>
        <v>1.2057737918032-2.03008649948837i</v>
      </c>
      <c r="L1225" t="str">
        <f t="shared" si="605"/>
        <v>0.0799160788274638-0.113485257340353i</v>
      </c>
      <c r="M1225" t="str">
        <f t="shared" si="606"/>
        <v>1.28568987063066-2.14357175682872i</v>
      </c>
      <c r="N1225" t="str">
        <f t="shared" si="607"/>
        <v>-0.48384865036679i</v>
      </c>
      <c r="O1225" t="str">
        <f t="shared" si="608"/>
        <v>0.885211131448453-0.465189480491284i</v>
      </c>
      <c r="P1225" t="str">
        <f t="shared" si="609"/>
        <v>0.114788868551547+0.465189480491284i</v>
      </c>
      <c r="Q1225" t="str">
        <f t="shared" si="610"/>
        <v>-0.114788868551547+0.018659169875506i</v>
      </c>
      <c r="R1225" t="str">
        <f t="shared" si="611"/>
        <v>-0.332462218768001-4.10660855409321i</v>
      </c>
      <c r="S1225" t="str">
        <f t="shared" si="612"/>
        <v>0.0499441977245951i</v>
      </c>
      <c r="T1225" t="str">
        <f t="shared" si="613"/>
        <v>0.205101269603145-0.0166045587901066i</v>
      </c>
      <c r="U1225" t="str">
        <f t="shared" si="614"/>
        <v>0.0000500000000000001-0.00221030112896002i</v>
      </c>
      <c r="V1225" t="str">
        <f t="shared" si="615"/>
        <v>3.33333333333333E-06-0.00243133124185602i</v>
      </c>
      <c r="W1225" t="str">
        <f t="shared" si="616"/>
        <v>0.0000144731805175529-0.00115790717481994i</v>
      </c>
      <c r="X1225" t="str">
        <f t="shared" si="617"/>
        <v>0.0000397616327610036-0.00115672129796196i</v>
      </c>
      <c r="Y1225" t="str">
        <f t="shared" si="618"/>
        <v>0.009+0.0685495517013293i</v>
      </c>
      <c r="Z1225" t="str">
        <f t="shared" si="619"/>
        <v>-0.234958679715904-0.039776238819317i</v>
      </c>
      <c r="AA1225" t="str">
        <f t="shared" si="620"/>
        <v>27.3724159278791-204.065622446569i</v>
      </c>
      <c r="AB1225" t="str">
        <f t="shared" si="621"/>
        <v>1.41681140435642-0.114702011858092i</v>
      </c>
      <c r="AC1225" t="str">
        <f t="shared" si="622"/>
        <v>2.57570807810461-3.18450812591816i</v>
      </c>
      <c r="AD1225" t="str">
        <f t="shared" si="623"/>
        <v>0.239312961698493+0.251345276590776i</v>
      </c>
      <c r="AE1225" t="str">
        <f t="shared" si="624"/>
        <v>-0.0462310877717988-0.068574723857675i</v>
      </c>
      <c r="AF1225" t="str">
        <f t="shared" si="625"/>
        <v>-13.8947330256155-2.78054033804925i</v>
      </c>
      <c r="AG1225" t="str">
        <f t="shared" si="626"/>
        <v>1.20938624535258-0.151879348150987i</v>
      </c>
      <c r="AH1225" t="str">
        <f t="shared" si="627"/>
        <v>0.257143648688526+0.926444879606195i</v>
      </c>
      <c r="AI1225">
        <f t="shared" si="628"/>
        <v>-0.34129271264467159</v>
      </c>
      <c r="AJ1225">
        <f t="shared" si="629"/>
        <v>74.487496094285532</v>
      </c>
      <c r="AK1225"/>
      <c r="AL1225"/>
      <c r="AM1225"/>
      <c r="AN1225"/>
    </row>
    <row r="1226" spans="1:40" x14ac:dyDescent="0.25">
      <c r="A1226"/>
      <c r="B1226">
        <f t="shared" si="595"/>
        <v>109200</v>
      </c>
      <c r="C1226" s="186" t="str">
        <f t="shared" si="598"/>
        <v>-6.40910557696805E-06+0.0224269445144667i</v>
      </c>
      <c r="D1226" s="158" t="str">
        <f t="shared" si="599"/>
        <v>-5.95705509348205+0.171939907944245i</v>
      </c>
      <c r="E1226" t="str">
        <f t="shared" si="600"/>
        <v>2870</v>
      </c>
      <c r="F1226" t="str">
        <f t="shared" si="601"/>
        <v>0.777000777000777</v>
      </c>
      <c r="G1226" t="str">
        <f t="shared" si="596"/>
        <v>0.777000777000777</v>
      </c>
      <c r="H1226" t="str">
        <f t="shared" si="602"/>
        <v>7.93955961359045+2.95069580027838i</v>
      </c>
      <c r="I1226" t="str">
        <f t="shared" si="603"/>
        <v>428.827397215007i</v>
      </c>
      <c r="J1226" t="str">
        <f t="shared" si="597"/>
        <v>-156.294662252055+92.7454172219906i</v>
      </c>
      <c r="K1226" t="str">
        <f t="shared" si="604"/>
        <v>1.20412038542265-2.02918477901704i</v>
      </c>
      <c r="L1226" t="str">
        <f t="shared" si="605"/>
        <v>0.0798182188182935-0.113450182817076i</v>
      </c>
      <c r="M1226" t="str">
        <f t="shared" si="606"/>
        <v>1.28393860424094-2.14263496183412i</v>
      </c>
      <c r="N1226" t="str">
        <f t="shared" si="607"/>
        <v>-0.484292141338711i</v>
      </c>
      <c r="O1226" t="str">
        <f t="shared" si="608"/>
        <v>0.885004737066846-0.465582017875736i</v>
      </c>
      <c r="P1226" t="str">
        <f t="shared" si="609"/>
        <v>0.114995262933154+0.465582017875736i</v>
      </c>
      <c r="Q1226" t="str">
        <f t="shared" si="610"/>
        <v>-0.114995262933154+0.018710123462975i</v>
      </c>
      <c r="R1226" t="str">
        <f t="shared" si="611"/>
        <v>-0.332460613671467-4.10279854117436i</v>
      </c>
      <c r="S1226" t="str">
        <f t="shared" si="612"/>
        <v>0.0499899760909788i</v>
      </c>
      <c r="T1226" t="str">
        <f t="shared" si="613"/>
        <v>0.205098800979409-0.0166196981286288i</v>
      </c>
      <c r="U1226" t="str">
        <f t="shared" si="614"/>
        <v>0.0000500000000000001-0.00220827704367709i</v>
      </c>
      <c r="V1226" t="str">
        <f t="shared" si="615"/>
        <v>3.33333333333333E-06-0.0024291047480448i</v>
      </c>
      <c r="W1226" t="str">
        <f t="shared" si="616"/>
        <v>0.0000144731777701079-0.00115684705915709i</v>
      </c>
      <c r="X1226" t="str">
        <f t="shared" si="617"/>
        <v>0.0000397153606457788-0.00115566327892358i</v>
      </c>
      <c r="Y1226" t="str">
        <f t="shared" si="618"/>
        <v>0.009+0.0686123835544011i</v>
      </c>
      <c r="Z1226" t="str">
        <f t="shared" si="619"/>
        <v>-0.23453063409592-0.0396714399053379i</v>
      </c>
      <c r="AA1226" t="str">
        <f t="shared" si="620"/>
        <v>27.3213697031836-203.879206377898i</v>
      </c>
      <c r="AB1226" t="str">
        <f t="shared" si="621"/>
        <v>1.41679435144266-0.114806592329555i</v>
      </c>
      <c r="AC1226" t="str">
        <f t="shared" si="622"/>
        <v>2.5730883435134-3.18307772704341i</v>
      </c>
      <c r="AD1226" t="str">
        <f t="shared" si="623"/>
        <v>0.239421656881354+0.251561961598829i</v>
      </c>
      <c r="AE1226" t="str">
        <f t="shared" si="624"/>
        <v>-0.0461718877626429-0.068497188241192i</v>
      </c>
      <c r="AF1226" t="str">
        <f t="shared" si="625"/>
        <v>-13.8966147070725-2.77875589233413i</v>
      </c>
      <c r="AG1226" t="str">
        <f t="shared" si="626"/>
        <v>1.20934308209143-0.151823089739559i</v>
      </c>
      <c r="AH1226" t="str">
        <f t="shared" si="627"/>
        <v>0.256990789051251+0.925458284657433i</v>
      </c>
      <c r="AI1226">
        <f t="shared" si="628"/>
        <v>-0.35025479670590837</v>
      </c>
      <c r="AJ1226">
        <f t="shared" si="629"/>
        <v>74.480542162227977</v>
      </c>
      <c r="AK1226"/>
      <c r="AL1226"/>
      <c r="AM1226"/>
      <c r="AN1226"/>
    </row>
    <row r="1227" spans="1:40" x14ac:dyDescent="0.25">
      <c r="A1227"/>
      <c r="B1227">
        <f t="shared" si="595"/>
        <v>109300</v>
      </c>
      <c r="C1227" s="186" t="str">
        <f t="shared" si="598"/>
        <v>-6.39738339367899E-06+0.0224064258128598i</v>
      </c>
      <c r="D1227" s="158" t="str">
        <f t="shared" si="599"/>
        <v>-5.95705500361198+0.171782597898592i</v>
      </c>
      <c r="E1227" t="str">
        <f t="shared" si="600"/>
        <v>2870</v>
      </c>
      <c r="F1227" t="str">
        <f t="shared" si="601"/>
        <v>0.777000777000777</v>
      </c>
      <c r="G1227" t="str">
        <f t="shared" si="596"/>
        <v>0.777000777000777</v>
      </c>
      <c r="H1227" t="str">
        <f t="shared" si="602"/>
        <v>7.94143719082555+2.9487556132153i</v>
      </c>
      <c r="I1227" t="str">
        <f t="shared" si="603"/>
        <v>429.220096296705i</v>
      </c>
      <c r="J1227" t="str">
        <f t="shared" si="597"/>
        <v>-156.582879621318+92.8303489227433i</v>
      </c>
      <c r="K1227" t="str">
        <f t="shared" si="604"/>
        <v>1.20246999844297-2.02828296133133i</v>
      </c>
      <c r="L1227" t="str">
        <f t="shared" si="605"/>
        <v>0.0797205088542969-0.113415067005926i</v>
      </c>
      <c r="M1227" t="str">
        <f t="shared" si="606"/>
        <v>1.28219050729727-2.14169802833726i</v>
      </c>
      <c r="N1227" t="str">
        <f t="shared" si="607"/>
        <v>-0.484735632310633i</v>
      </c>
      <c r="O1227" t="str">
        <f t="shared" si="608"/>
        <v>0.884798168618756-0.465974463687545i</v>
      </c>
      <c r="P1227" t="str">
        <f t="shared" si="609"/>
        <v>0.115201831381244+0.465974463687545i</v>
      </c>
      <c r="Q1227" t="str">
        <f t="shared" si="610"/>
        <v>-0.115201831381244+0.018761168623088i</v>
      </c>
      <c r="R1227" t="str">
        <f t="shared" si="611"/>
        <v>-0.332459007076986-4.09899545448078i</v>
      </c>
      <c r="S1227" t="str">
        <f t="shared" si="612"/>
        <v>0.0500357544573623i</v>
      </c>
      <c r="T1227" t="str">
        <f t="shared" si="613"/>
        <v>0.205096330082244-0.0166348372452425i</v>
      </c>
      <c r="U1227" t="str">
        <f t="shared" si="614"/>
        <v>0.0000499999999999999-0.00220625666211838i</v>
      </c>
      <c r="V1227" t="str">
        <f t="shared" si="615"/>
        <v>3.33333333333333E-06-0.00242688232833021i</v>
      </c>
      <c r="W1227" t="str">
        <f t="shared" si="616"/>
        <v>0.000014473175020147-0.00115578888354016i</v>
      </c>
      <c r="X1227" t="str">
        <f t="shared" si="617"/>
        <v>0.0000396692153866806-0.00115460719332619i</v>
      </c>
      <c r="Y1227" t="str">
        <f t="shared" si="618"/>
        <v>0.009+0.0686752154074729i</v>
      </c>
      <c r="Z1227" t="str">
        <f t="shared" si="619"/>
        <v>-0.234103754641455-0.0395670239074146i</v>
      </c>
      <c r="AA1227" t="str">
        <f t="shared" si="620"/>
        <v>27.2704669246068-203.693129600258i</v>
      </c>
      <c r="AB1227" t="str">
        <f t="shared" si="621"/>
        <v>1.41677728282437-0.114911171268104i</v>
      </c>
      <c r="AC1227" t="str">
        <f t="shared" si="622"/>
        <v>2.570473354053-3.18164712620035i</v>
      </c>
      <c r="AD1227" t="str">
        <f t="shared" si="623"/>
        <v>0.239530444917659+0.251778599230059i</v>
      </c>
      <c r="AE1227" t="str">
        <f t="shared" si="624"/>
        <v>-0.0461128466510509-0.0684198222587334i</v>
      </c>
      <c r="AF1227" t="str">
        <f t="shared" si="625"/>
        <v>-13.8984921944375-2.77697301531671i</v>
      </c>
      <c r="AG1227" t="str">
        <f t="shared" si="626"/>
        <v>1.20929999406715-0.151767001309839i</v>
      </c>
      <c r="AH1227" t="str">
        <f t="shared" si="627"/>
        <v>0.256838201336505+0.924473716646513i</v>
      </c>
      <c r="AI1227">
        <f t="shared" si="628"/>
        <v>-0.35920767058220904</v>
      </c>
      <c r="AJ1227">
        <f t="shared" si="629"/>
        <v>74.473590612568913</v>
      </c>
      <c r="AK1227"/>
      <c r="AL1227"/>
      <c r="AM1227"/>
      <c r="AN1227"/>
    </row>
    <row r="1228" spans="1:40" x14ac:dyDescent="0.25">
      <c r="A1228"/>
      <c r="B1228">
        <f t="shared" si="595"/>
        <v>109400</v>
      </c>
      <c r="C1228" s="186" t="str">
        <f t="shared" si="598"/>
        <v>-6.38569334061948E-06+0.0223859446225812i</v>
      </c>
      <c r="D1228" s="158" t="str">
        <f t="shared" si="599"/>
        <v>-5.95705491398824+0.171625575439789i</v>
      </c>
      <c r="E1228" t="str">
        <f t="shared" si="600"/>
        <v>2870</v>
      </c>
      <c r="F1228" t="str">
        <f t="shared" si="601"/>
        <v>0.777000777000777</v>
      </c>
      <c r="G1228" t="str">
        <f t="shared" si="596"/>
        <v>0.777000777000777</v>
      </c>
      <c r="H1228" t="str">
        <f t="shared" si="602"/>
        <v>7.94331058537746+2.94681728284535i</v>
      </c>
      <c r="I1228" t="str">
        <f t="shared" si="603"/>
        <v>429.612795378404i</v>
      </c>
      <c r="J1228" t="str">
        <f t="shared" si="597"/>
        <v>-156.871360805107+92.915280623496i</v>
      </c>
      <c r="K1228" t="str">
        <f t="shared" si="604"/>
        <v>1.20082262467057-2.02738105028117i</v>
      </c>
      <c r="L1228" t="str">
        <f t="shared" si="605"/>
        <v>0.0796229487131665-0.113379910176244i</v>
      </c>
      <c r="M1228" t="str">
        <f t="shared" si="606"/>
        <v>1.28044557338374-2.14076096045741i</v>
      </c>
      <c r="N1228" t="str">
        <f t="shared" si="607"/>
        <v>-0.485179123282555i</v>
      </c>
      <c r="O1228" t="str">
        <f t="shared" si="608"/>
        <v>0.884591426144811-0.466366817849521i</v>
      </c>
      <c r="P1228" t="str">
        <f t="shared" si="609"/>
        <v>0.115408573855189+0.466366817849521i</v>
      </c>
      <c r="Q1228" t="str">
        <f t="shared" si="610"/>
        <v>-0.115408573855189+0.018812305433034i</v>
      </c>
      <c r="R1228" t="str">
        <f t="shared" si="611"/>
        <v>-0.332457398984456-4.0951992750185i</v>
      </c>
      <c r="S1228" t="str">
        <f t="shared" si="612"/>
        <v>0.050081532823746i</v>
      </c>
      <c r="T1228" t="str">
        <f t="shared" si="613"/>
        <v>0.20509385691162-0.0166499761397373i</v>
      </c>
      <c r="U1228" t="str">
        <f t="shared" si="614"/>
        <v>0.0000499999999999999-0.00220423997412741i</v>
      </c>
      <c r="V1228" t="str">
        <f t="shared" si="615"/>
        <v>3.33333333333333E-06-0.00242466397154015i</v>
      </c>
      <c r="W1228" t="str">
        <f t="shared" si="616"/>
        <v>0.0000144731722676705-0.00115473264264911i</v>
      </c>
      <c r="X1228" t="str">
        <f t="shared" si="617"/>
        <v>0.0000396231965204551-0.00115355303587798i</v>
      </c>
      <c r="Y1228" t="str">
        <f t="shared" si="618"/>
        <v>0.009+0.0687380472605447i</v>
      </c>
      <c r="Z1228" t="str">
        <f t="shared" si="619"/>
        <v>-0.233678037131932-0.0394629890607086i</v>
      </c>
      <c r="AA1228" t="str">
        <f t="shared" si="620"/>
        <v>27.2197070525026-203.507391192488i</v>
      </c>
      <c r="AB1228" t="str">
        <f t="shared" si="621"/>
        <v>1.41676019850134-0.115015748672286i</v>
      </c>
      <c r="AC1228" t="str">
        <f t="shared" si="622"/>
        <v>2.5678631001219-3.1802163295384i</v>
      </c>
      <c r="AD1228" t="str">
        <f t="shared" si="623"/>
        <v>0.239639325790535+0.251995189453686i</v>
      </c>
      <c r="AE1228" t="str">
        <f t="shared" si="624"/>
        <v>-0.0460539638655897-0.0683426253304141i</v>
      </c>
      <c r="AF1228" t="str">
        <f t="shared" si="625"/>
        <v>-13.9003654993657-2.77519170740556i</v>
      </c>
      <c r="AG1228" t="str">
        <f t="shared" si="626"/>
        <v>1.20925698095909-0.151711082395145i</v>
      </c>
      <c r="AH1228" t="str">
        <f t="shared" si="627"/>
        <v>0.256685885096777+0.923491169320996i</v>
      </c>
      <c r="AI1228">
        <f t="shared" si="628"/>
        <v>-0.36815135242813096</v>
      </c>
      <c r="AJ1228">
        <f t="shared" si="629"/>
        <v>74.466641422651378</v>
      </c>
      <c r="AK1228"/>
      <c r="AL1228"/>
      <c r="AM1228"/>
      <c r="AN1228"/>
    </row>
    <row r="1229" spans="1:40" x14ac:dyDescent="0.25">
      <c r="A1229"/>
      <c r="B1229">
        <f t="shared" si="595"/>
        <v>109500</v>
      </c>
      <c r="C1229" s="186" t="str">
        <f t="shared" si="598"/>
        <v>-6.37403530047247E-06+0.0223655008408603i</v>
      </c>
      <c r="D1229" s="158" t="str">
        <f t="shared" si="599"/>
        <v>-5.95705482460993+0.171468839779929i</v>
      </c>
      <c r="E1229" t="str">
        <f t="shared" si="600"/>
        <v>2870</v>
      </c>
      <c r="F1229" t="str">
        <f t="shared" si="601"/>
        <v>0.777000777000777</v>
      </c>
      <c r="G1229" t="str">
        <f t="shared" si="596"/>
        <v>0.777000777000777</v>
      </c>
      <c r="H1229" t="str">
        <f t="shared" si="602"/>
        <v>7.94517980886499+2.94488080877272i</v>
      </c>
      <c r="I1229" t="str">
        <f t="shared" si="603"/>
        <v>430.005494460103i</v>
      </c>
      <c r="J1229" t="str">
        <f t="shared" si="597"/>
        <v>-157.160105803421+93.0002123242488i</v>
      </c>
      <c r="K1229" t="str">
        <f t="shared" si="604"/>
        <v>1.19917825792314-2.02647904969593i</v>
      </c>
      <c r="L1229" t="str">
        <f t="shared" si="605"/>
        <v>0.0795255381726739-0.113344712596331i</v>
      </c>
      <c r="M1229" t="str">
        <f t="shared" si="606"/>
        <v>1.27870379609581-2.13982376229226i</v>
      </c>
      <c r="N1229" t="str">
        <f t="shared" si="607"/>
        <v>-0.485622614254477i</v>
      </c>
      <c r="O1229" t="str">
        <f t="shared" si="608"/>
        <v>0.884384509685676-0.466759080284495i</v>
      </c>
      <c r="P1229" t="str">
        <f t="shared" si="609"/>
        <v>0.115615490314324+0.466759080284495i</v>
      </c>
      <c r="Q1229" t="str">
        <f t="shared" si="610"/>
        <v>-0.115615490314324+0.018863533969982i</v>
      </c>
      <c r="R1229" t="str">
        <f t="shared" si="611"/>
        <v>-0.332455789393807-4.09140998386301i</v>
      </c>
      <c r="S1229" t="str">
        <f t="shared" si="612"/>
        <v>0.0501273111901297i</v>
      </c>
      <c r="T1229" t="str">
        <f t="shared" si="613"/>
        <v>0.205091381467505-0.0166651148119036i</v>
      </c>
      <c r="U1229" t="str">
        <f t="shared" si="614"/>
        <v>0.0000499999999999999-0.00220222696958482i</v>
      </c>
      <c r="V1229" t="str">
        <f t="shared" si="615"/>
        <v>3.33333333333333E-06-0.00242244966654331i</v>
      </c>
      <c r="W1229" t="str">
        <f t="shared" si="616"/>
        <v>0.0000144731695126782-0.00115367833118332i</v>
      </c>
      <c r="X1229" t="str">
        <f t="shared" si="617"/>
        <v>0.0000395773035859601-0.00115250080130638i</v>
      </c>
      <c r="Y1229" t="str">
        <f t="shared" si="618"/>
        <v>0.009+0.0688008791136165i</v>
      </c>
      <c r="Z1229" t="str">
        <f t="shared" si="619"/>
        <v>-0.233253477365786-0.0393593336101773i</v>
      </c>
      <c r="AA1229" t="str">
        <f t="shared" si="620"/>
        <v>27.1690895497713-203.32199023674i</v>
      </c>
      <c r="AB1229" t="str">
        <f t="shared" si="621"/>
        <v>1.41674309847334-0.115120324540654i</v>
      </c>
      <c r="AC1229" t="str">
        <f t="shared" si="622"/>
        <v>2.56525757213551-3.17878534317473i</v>
      </c>
      <c r="AD1229" t="str">
        <f t="shared" si="623"/>
        <v>0.23974829948309+0.252211732238902i</v>
      </c>
      <c r="AE1229" t="str">
        <f t="shared" si="624"/>
        <v>-0.0459952388373728-0.0682655968789999i</v>
      </c>
      <c r="AF1229" t="str">
        <f t="shared" si="625"/>
        <v>-13.9022346334749-2.77341196899279i</v>
      </c>
      <c r="AG1229" t="str">
        <f t="shared" si="626"/>
        <v>1.20921404244811-0.151655332530429i</v>
      </c>
      <c r="AH1229" t="str">
        <f t="shared" si="627"/>
        <v>0.25653383988412+0.92251063645345i</v>
      </c>
      <c r="AI1229">
        <f t="shared" si="628"/>
        <v>-0.37708586034951858</v>
      </c>
      <c r="AJ1229">
        <f t="shared" si="629"/>
        <v>74.459694569941433</v>
      </c>
      <c r="AK1229"/>
      <c r="AL1229"/>
      <c r="AM1229"/>
      <c r="AN1229"/>
    </row>
    <row r="1230" spans="1:40" x14ac:dyDescent="0.25">
      <c r="A1230"/>
      <c r="B1230">
        <f t="shared" si="595"/>
        <v>109600</v>
      </c>
      <c r="C1230" s="186" t="str">
        <f t="shared" si="598"/>
        <v>-6.36240915645583E-06+0.0223450943653012i</v>
      </c>
      <c r="D1230" s="158" t="str">
        <f t="shared" si="599"/>
        <v>-5.95705473547616+0.171312390133976i</v>
      </c>
      <c r="E1230" t="str">
        <f t="shared" si="600"/>
        <v>2870</v>
      </c>
      <c r="F1230" t="str">
        <f t="shared" si="601"/>
        <v>0.777000777000777</v>
      </c>
      <c r="G1230" t="str">
        <f t="shared" si="596"/>
        <v>0.777000777000777</v>
      </c>
      <c r="H1230" t="str">
        <f t="shared" si="602"/>
        <v>7.9470448728701+2.9429461905881i</v>
      </c>
      <c r="I1230" t="str">
        <f t="shared" si="603"/>
        <v>430.398193541802i</v>
      </c>
      <c r="J1230" t="str">
        <f t="shared" si="597"/>
        <v>-157.449114616261+93.0851440250015i</v>
      </c>
      <c r="K1230" t="str">
        <f t="shared" si="604"/>
        <v>1.19753689202958-2.02557696338445i</v>
      </c>
      <c r="L1230" t="str">
        <f t="shared" si="605"/>
        <v>0.0794282770106754-0.113309474533448i</v>
      </c>
      <c r="M1230" t="str">
        <f t="shared" si="606"/>
        <v>1.27696516904026-2.1388864379179i</v>
      </c>
      <c r="N1230" t="str">
        <f t="shared" si="607"/>
        <v>-0.486066105226399i</v>
      </c>
      <c r="O1230" t="str">
        <f t="shared" si="608"/>
        <v>0.884177419282045-0.467151250915313i</v>
      </c>
      <c r="P1230" t="str">
        <f t="shared" si="609"/>
        <v>0.115822580717955+0.467151250915313i</v>
      </c>
      <c r="Q1230" t="str">
        <f t="shared" si="610"/>
        <v>-0.115822580717955+0.018914854311086i</v>
      </c>
      <c r="R1230" t="str">
        <f t="shared" si="611"/>
        <v>-0.332454178304926-4.08762756215869i</v>
      </c>
      <c r="S1230" t="str">
        <f t="shared" si="612"/>
        <v>0.0501730895565134i</v>
      </c>
      <c r="T1230" t="str">
        <f t="shared" si="613"/>
        <v>0.20508890374986-0.0166802532615301i</v>
      </c>
      <c r="U1230" t="str">
        <f t="shared" si="614"/>
        <v>0.0000499999999999999-0.00220021763840819i</v>
      </c>
      <c r="V1230" t="str">
        <f t="shared" si="615"/>
        <v>3.33333333333333E-06-0.00242023940224901i</v>
      </c>
      <c r="W1230" t="str">
        <f t="shared" si="616"/>
        <v>0.0000144731667551699-0.00115262594386151i</v>
      </c>
      <c r="X1230" t="str">
        <f t="shared" si="617"/>
        <v>0.0000395315361241537-0.00115145048435803i</v>
      </c>
      <c r="Y1230" t="str">
        <f t="shared" si="618"/>
        <v>0.009+0.0688637109666883i</v>
      </c>
      <c r="Z1230" t="str">
        <f t="shared" si="619"/>
        <v>-0.232830071160355-0.039256055810511i</v>
      </c>
      <c r="AA1230" t="str">
        <f t="shared" si="620"/>
        <v>27.1186138818452-203.136925818456i</v>
      </c>
      <c r="AB1230" t="str">
        <f t="shared" si="621"/>
        <v>1.4167259827401-0.115224898871747i</v>
      </c>
      <c r="AC1230" t="str">
        <f t="shared" si="622"/>
        <v>2.5626567605262-3.17735417319412i</v>
      </c>
      <c r="AD1230" t="str">
        <f t="shared" si="623"/>
        <v>0.239857365978425+0.252428227554877i</v>
      </c>
      <c r="AE1230" t="str">
        <f t="shared" si="624"/>
        <v>-0.0459366710000495-0.0681887363298955i</v>
      </c>
      <c r="AF1230" t="str">
        <f t="shared" si="625"/>
        <v>-13.9040996083463-2.77163380045412i</v>
      </c>
      <c r="AG1230" t="str">
        <f t="shared" si="626"/>
        <v>1.20917117821655-0.151599751252266i</v>
      </c>
      <c r="AH1230" t="str">
        <f t="shared" si="627"/>
        <v>0.256382065250214+0.921532111841427i</v>
      </c>
      <c r="AI1230">
        <f t="shared" si="628"/>
        <v>-0.38601121240268405</v>
      </c>
      <c r="AJ1230">
        <f t="shared" si="629"/>
        <v>74.452750032026245</v>
      </c>
      <c r="AK1230"/>
      <c r="AL1230"/>
      <c r="AM1230"/>
      <c r="AN1230"/>
    </row>
    <row r="1231" spans="1:40" x14ac:dyDescent="0.25">
      <c r="A1231"/>
      <c r="B1231">
        <f t="shared" si="595"/>
        <v>109700</v>
      </c>
      <c r="C1231" s="186" t="str">
        <f t="shared" si="598"/>
        <v>-6.35081479231946E-06+0.0223247250938818i</v>
      </c>
      <c r="D1231" s="158" t="str">
        <f t="shared" si="599"/>
        <v>-5.95705464658603+0.171156225719761i</v>
      </c>
      <c r="E1231" t="str">
        <f t="shared" si="600"/>
        <v>2870</v>
      </c>
      <c r="F1231" t="str">
        <f t="shared" si="601"/>
        <v>0.777000777000777</v>
      </c>
      <c r="G1231" t="str">
        <f t="shared" si="596"/>
        <v>0.777000777000777</v>
      </c>
      <c r="H1231" t="str">
        <f t="shared" si="602"/>
        <v>7.94890578893778+2.94101342786889i</v>
      </c>
      <c r="I1231" t="str">
        <f t="shared" si="603"/>
        <v>430.7908926235i</v>
      </c>
      <c r="J1231" t="str">
        <f t="shared" si="597"/>
        <v>-157.738387243626+93.1700757257543i</v>
      </c>
      <c r="K1231" t="str">
        <f t="shared" si="604"/>
        <v>1.19589852083007-2.0246747951352i</v>
      </c>
      <c r="L1231" t="str">
        <f t="shared" si="605"/>
        <v>0.0793311650051124-0.113274196253824i</v>
      </c>
      <c r="M1231" t="str">
        <f t="shared" si="606"/>
        <v>1.27522968583518-2.13794899138902i</v>
      </c>
      <c r="N1231" t="str">
        <f t="shared" si="607"/>
        <v>-0.486509596198321i</v>
      </c>
      <c r="O1231" t="str">
        <f t="shared" si="608"/>
        <v>0.883970154974652-0.467543329664844i</v>
      </c>
      <c r="P1231" t="str">
        <f t="shared" si="609"/>
        <v>0.116029845025348+0.467543329664844i</v>
      </c>
      <c r="Q1231" t="str">
        <f t="shared" si="610"/>
        <v>-0.116029845025348+0.018966266533477i</v>
      </c>
      <c r="R1231" t="str">
        <f t="shared" si="611"/>
        <v>-0.332452565717803-4.08385199111891i</v>
      </c>
      <c r="S1231" t="str">
        <f t="shared" si="612"/>
        <v>0.0502188679228971i</v>
      </c>
      <c r="T1231" t="str">
        <f t="shared" si="613"/>
        <v>0.205086423758661-0.0166953914884106i</v>
      </c>
      <c r="U1231" t="str">
        <f t="shared" si="614"/>
        <v>0.00005-0.00219821197055186i</v>
      </c>
      <c r="V1231" t="str">
        <f t="shared" si="615"/>
        <v>3.33333333333333E-06-0.00241803316760704i</v>
      </c>
      <c r="W1231" t="str">
        <f t="shared" si="616"/>
        <v>0.0000144731639951461-0.00115157547542167i</v>
      </c>
      <c r="X1231" t="str">
        <f t="shared" si="617"/>
        <v>0.0000394858936780844-0.00115040207979869i</v>
      </c>
      <c r="Y1231" t="str">
        <f t="shared" si="618"/>
        <v>0.009+0.0689265428197601i</v>
      </c>
      <c r="Z1231" t="str">
        <f t="shared" si="619"/>
        <v>-0.232407814351793-0.0391531539260711i</v>
      </c>
      <c r="AA1231" t="str">
        <f t="shared" si="620"/>
        <v>27.0682795166745-202.952197026359i</v>
      </c>
      <c r="AB1231" t="str">
        <f t="shared" si="621"/>
        <v>1.41670885130147-0.115329471664141i</v>
      </c>
      <c r="AC1231" t="str">
        <f t="shared" si="622"/>
        <v>2.56006065574331-3.17592282564967i</v>
      </c>
      <c r="AD1231" t="str">
        <f t="shared" si="623"/>
        <v>0.239966525259625+0.252644675370767i</v>
      </c>
      <c r="AE1231" t="str">
        <f t="shared" si="624"/>
        <v>-0.0458782597897898-0.0681120431111327i</v>
      </c>
      <c r="AF1231" t="str">
        <f t="shared" si="625"/>
        <v>-13.9059604355238-2.76985720214913i</v>
      </c>
      <c r="AG1231" t="str">
        <f t="shared" si="626"/>
        <v>1.20912838794825-0.15154433809885i</v>
      </c>
      <c r="AH1231" t="str">
        <f t="shared" si="627"/>
        <v>0.25623056074631+0.920555589307325i</v>
      </c>
      <c r="AI1231">
        <f t="shared" si="628"/>
        <v>-0.39492742659488989</v>
      </c>
      <c r="AJ1231">
        <f t="shared" si="629"/>
        <v>74.445807786617195</v>
      </c>
      <c r="AK1231"/>
      <c r="AL1231"/>
      <c r="AM1231"/>
      <c r="AN1231"/>
    </row>
    <row r="1232" spans="1:40" x14ac:dyDescent="0.25">
      <c r="A1232"/>
      <c r="B1232">
        <f t="shared" si="595"/>
        <v>109800</v>
      </c>
      <c r="C1232" s="186" t="str">
        <f t="shared" si="598"/>
        <v>-6.33925209234245E-06+0.0223043929249515i</v>
      </c>
      <c r="D1232" s="158" t="str">
        <f t="shared" si="599"/>
        <v>-5.95705455793866+0.171000345757962i</v>
      </c>
      <c r="E1232" t="str">
        <f t="shared" si="600"/>
        <v>2870</v>
      </c>
      <c r="F1232" t="str">
        <f t="shared" si="601"/>
        <v>0.777000777000777</v>
      </c>
      <c r="G1232" t="str">
        <f t="shared" si="596"/>
        <v>0.777000777000777</v>
      </c>
      <c r="H1232" t="str">
        <f t="shared" si="602"/>
        <v>7.9507625685764+2.93908252017919i</v>
      </c>
      <c r="I1232" t="str">
        <f t="shared" si="603"/>
        <v>431.183591705199i</v>
      </c>
      <c r="J1232" t="str">
        <f t="shared" si="597"/>
        <v>-158.027923685518+93.255007426507i</v>
      </c>
      <c r="K1232" t="str">
        <f t="shared" si="604"/>
        <v>1.194263138176-2.02377254871634i</v>
      </c>
      <c r="L1232" t="str">
        <f t="shared" si="605"/>
        <v>0.0792342019340135-0.113238878022655i</v>
      </c>
      <c r="M1232" t="str">
        <f t="shared" si="606"/>
        <v>1.27349734011001-2.137011426739i</v>
      </c>
      <c r="N1232" t="str">
        <f t="shared" si="607"/>
        <v>-0.486953087170243i</v>
      </c>
      <c r="O1232" t="str">
        <f t="shared" si="608"/>
        <v>0.883762716804262-0.467935316455971i</v>
      </c>
      <c r="P1232" t="str">
        <f t="shared" si="609"/>
        <v>0.116237283195738+0.467935316455971i</v>
      </c>
      <c r="Q1232" t="str">
        <f t="shared" si="610"/>
        <v>-0.116237283195738+0.019017770714272i</v>
      </c>
      <c r="R1232" t="str">
        <f t="shared" si="611"/>
        <v>-0.332450951632324-4.08008325202533i</v>
      </c>
      <c r="S1232" t="str">
        <f t="shared" si="612"/>
        <v>0.0502646462892809i</v>
      </c>
      <c r="T1232" t="str">
        <f t="shared" si="613"/>
        <v>0.205083941493872-0.0167105294923336i</v>
      </c>
      <c r="U1232" t="str">
        <f t="shared" si="614"/>
        <v>0.00005-0.00219620995600673i</v>
      </c>
      <c r="V1232" t="str">
        <f t="shared" si="615"/>
        <v>3.33333333333333E-06-0.0024158309516074i</v>
      </c>
      <c r="W1232" t="str">
        <f t="shared" si="616"/>
        <v>0.0000144731612326064-0.00115052692062095i</v>
      </c>
      <c r="X1232" t="str">
        <f t="shared" si="617"/>
        <v>0.0000394403757928775-0.00114935558241313i</v>
      </c>
      <c r="Y1232" t="str">
        <f t="shared" si="618"/>
        <v>0.009+0.0689893746728319i</v>
      </c>
      <c r="Z1232" t="str">
        <f t="shared" si="619"/>
        <v>-0.231986702794952-0.039050626230826i</v>
      </c>
      <c r="AA1232" t="str">
        <f t="shared" si="620"/>
        <v>27.0180859247124-202.767802952436i</v>
      </c>
      <c r="AB1232" t="str">
        <f t="shared" si="621"/>
        <v>1.41669170415719-0.115434042916376i</v>
      </c>
      <c r="AC1232" t="str">
        <f t="shared" si="622"/>
        <v>2.55746924825312-3.17449130656241i</v>
      </c>
      <c r="AD1232" t="str">
        <f t="shared" si="623"/>
        <v>0.240075777309754+0.252861075655697i</v>
      </c>
      <c r="AE1232" t="str">
        <f t="shared" si="624"/>
        <v>-0.04582000464527-0.0680355166533485i</v>
      </c>
      <c r="AF1232" t="str">
        <f t="shared" si="625"/>
        <v>-13.9078171265151-2.76808217442123i</v>
      </c>
      <c r="AG1232" t="str">
        <f t="shared" si="626"/>
        <v>1.20908567132855-0.151489092609981i</v>
      </c>
      <c r="AH1232" t="str">
        <f t="shared" si="627"/>
        <v>0.256079325923302+0.919581062698227i</v>
      </c>
      <c r="AI1232">
        <f t="shared" si="628"/>
        <v>-0.40383452088472521</v>
      </c>
      <c r="AJ1232">
        <f t="shared" si="629"/>
        <v>74.438867811545293</v>
      </c>
      <c r="AK1232"/>
      <c r="AL1232"/>
      <c r="AM1232"/>
      <c r="AN1232"/>
    </row>
    <row r="1233" spans="1:40" x14ac:dyDescent="0.25">
      <c r="A1233"/>
      <c r="B1233">
        <f t="shared" si="595"/>
        <v>109900</v>
      </c>
      <c r="C1233" s="186" t="str">
        <f t="shared" si="598"/>
        <v>-6.32772094133008E-06+0.0222840977572295i</v>
      </c>
      <c r="D1233" s="158" t="str">
        <f t="shared" si="599"/>
        <v>-5.95705446953317+0.170844749472093i</v>
      </c>
      <c r="E1233" t="str">
        <f t="shared" si="600"/>
        <v>2870</v>
      </c>
      <c r="F1233" t="str">
        <f t="shared" si="601"/>
        <v>0.777000777000777</v>
      </c>
      <c r="G1233" t="str">
        <f t="shared" si="596"/>
        <v>0.777000777000777</v>
      </c>
      <c r="H1233" t="str">
        <f t="shared" si="602"/>
        <v>7.95261522325767+2.93715346706999i</v>
      </c>
      <c r="I1233" t="str">
        <f t="shared" si="603"/>
        <v>431.576290786898i</v>
      </c>
      <c r="J1233" t="str">
        <f t="shared" si="597"/>
        <v>-158.317723941934+93.3399391272598i</v>
      </c>
      <c r="K1233" t="str">
        <f t="shared" si="604"/>
        <v>1.19263073793007-2.02287022787585i</v>
      </c>
      <c r="L1233" t="str">
        <f t="shared" si="605"/>
        <v>0.0791373875754987-0.11320352010411i</v>
      </c>
      <c r="M1233" t="str">
        <f t="shared" si="606"/>
        <v>1.27176812550557-2.13607374797996i</v>
      </c>
      <c r="N1233" t="str">
        <f t="shared" si="607"/>
        <v>-0.487396578142165i</v>
      </c>
      <c r="O1233" t="str">
        <f t="shared" si="608"/>
        <v>0.883555104811675-0.468327211211596i</v>
      </c>
      <c r="P1233" t="str">
        <f t="shared" si="609"/>
        <v>0.116444895188325+0.468327211211596i</v>
      </c>
      <c r="Q1233" t="str">
        <f t="shared" si="610"/>
        <v>-0.116444895188325+0.019069366930569i</v>
      </c>
      <c r="R1233" t="str">
        <f t="shared" si="611"/>
        <v>-0.332449336048398-4.07632132622777i</v>
      </c>
      <c r="S1233" t="str">
        <f t="shared" si="612"/>
        <v>0.0503104246556645i</v>
      </c>
      <c r="T1233" t="str">
        <f t="shared" si="613"/>
        <v>0.205081456955461-0.0167256672730886i</v>
      </c>
      <c r="U1233" t="str">
        <f t="shared" si="614"/>
        <v>0.00005-0.00219421158480017i</v>
      </c>
      <c r="V1233" t="str">
        <f t="shared" si="615"/>
        <v>3.33333333333333E-06-0.00241363274328018i</v>
      </c>
      <c r="W1233" t="str">
        <f t="shared" si="616"/>
        <v>0.0000144731584675509-0.00114948027423558i</v>
      </c>
      <c r="X1233" t="str">
        <f t="shared" si="617"/>
        <v>0.0000393949820157253-0.00114831098700506i</v>
      </c>
      <c r="Y1233" t="str">
        <f t="shared" si="618"/>
        <v>0.009+0.0690522065259036i</v>
      </c>
      <c r="Z1233" t="str">
        <f t="shared" si="619"/>
        <v>-0.231566732363296-0.0389484710082895i</v>
      </c>
      <c r="AA1233" t="str">
        <f t="shared" si="620"/>
        <v>26.9680325789014-202.583742691923i</v>
      </c>
      <c r="AB1233" t="str">
        <f t="shared" si="621"/>
        <v>1.41667454130705-0.115538612626996i</v>
      </c>
      <c r="AC1233" t="str">
        <f t="shared" si="622"/>
        <v>2.55488252853898-3.17305962192169i</v>
      </c>
      <c r="AD1233" t="str">
        <f t="shared" si="623"/>
        <v>0.240185122111864+0.253077428378768i</v>
      </c>
      <c r="AE1233" t="str">
        <f t="shared" si="624"/>
        <v>-0.0457619050076606-0.0679591563897738i</v>
      </c>
      <c r="AF1233" t="str">
        <f t="shared" si="625"/>
        <v>-13.9096696927908-2.7663087175979i</v>
      </c>
      <c r="AG1233" t="str">
        <f t="shared" si="626"/>
        <v>1.20904302804423-0.151434014327062i</v>
      </c>
      <c r="AH1233" t="str">
        <f t="shared" si="627"/>
        <v>0.25592836033171+0.918608525885808i</v>
      </c>
      <c r="AI1233">
        <f t="shared" si="628"/>
        <v>-0.41273251318210585</v>
      </c>
      <c r="AJ1233">
        <f t="shared" si="629"/>
        <v>74.431930084762783</v>
      </c>
      <c r="AK1233"/>
      <c r="AL1233"/>
      <c r="AM1233"/>
      <c r="AN1233"/>
    </row>
    <row r="1234" spans="1:40" x14ac:dyDescent="0.25">
      <c r="A1234"/>
      <c r="B1234">
        <f t="shared" si="595"/>
        <v>110000</v>
      </c>
      <c r="C1234" s="186" t="str">
        <f t="shared" si="598"/>
        <v>-6.31622122461103E-06+0.0222638394898036i</v>
      </c>
      <c r="D1234" s="158" t="str">
        <f t="shared" si="599"/>
        <v>-5.95705438136868+0.170689436088494i</v>
      </c>
      <c r="E1234" t="str">
        <f t="shared" si="600"/>
        <v>2870</v>
      </c>
      <c r="F1234" t="str">
        <f t="shared" si="601"/>
        <v>0.777000777000777</v>
      </c>
      <c r="G1234" t="str">
        <f t="shared" si="596"/>
        <v>0.777000777000777</v>
      </c>
      <c r="H1234" t="str">
        <f t="shared" si="602"/>
        <v>7.95446376441685+2.93522626807922i</v>
      </c>
      <c r="I1234" t="str">
        <f t="shared" si="603"/>
        <v>431.968989868597i</v>
      </c>
      <c r="J1234" t="str">
        <f t="shared" si="597"/>
        <v>-158.607788012877+93.4248708280125i</v>
      </c>
      <c r="K1234" t="str">
        <f t="shared" si="604"/>
        <v>1.19100131396617-2.02196783634154i</v>
      </c>
      <c r="L1234" t="str">
        <f t="shared" si="605"/>
        <v>0.0790407217077771-0.113168122761334i</v>
      </c>
      <c r="M1234" t="str">
        <f t="shared" si="606"/>
        <v>1.27004203567395-2.13513595910287i</v>
      </c>
      <c r="N1234" t="str">
        <f t="shared" si="607"/>
        <v>-0.487840069114087i</v>
      </c>
      <c r="O1234" t="str">
        <f t="shared" si="608"/>
        <v>0.883347319037724-0.46871901385464i</v>
      </c>
      <c r="P1234" t="str">
        <f t="shared" si="609"/>
        <v>0.116652680962276+0.46871901385464i</v>
      </c>
      <c r="Q1234" t="str">
        <f t="shared" si="610"/>
        <v>-0.116652680962276+0.019121055259447i</v>
      </c>
      <c r="R1234" t="str">
        <f t="shared" si="611"/>
        <v>-0.332447718965978-4.07256619514385i</v>
      </c>
      <c r="S1234" t="str">
        <f t="shared" si="612"/>
        <v>0.0503562030220482i</v>
      </c>
      <c r="T1234" t="str">
        <f t="shared" si="613"/>
        <v>0.205078970143394-0.0167408048304676i</v>
      </c>
      <c r="U1234" t="str">
        <f t="shared" si="614"/>
        <v>0.00005-0.0021922168469958i</v>
      </c>
      <c r="V1234" t="str">
        <f t="shared" si="615"/>
        <v>3.33333333333333E-06-0.00241143853169538i</v>
      </c>
      <c r="W1234" t="str">
        <f t="shared" si="616"/>
        <v>0.0000144731556999796-0.0011484355310608i</v>
      </c>
      <c r="X1234" t="str">
        <f t="shared" si="617"/>
        <v>0.000039349711895876-0.00114726828839704i</v>
      </c>
      <c r="Y1234" t="str">
        <f t="shared" si="618"/>
        <v>0.009+0.0691150383789755i</v>
      </c>
      <c r="Z1234" t="str">
        <f t="shared" si="619"/>
        <v>-0.231147898948788-0.0388466865514589i</v>
      </c>
      <c r="AA1234" t="str">
        <f t="shared" si="620"/>
        <v>26.918118954659-202.400015343292i</v>
      </c>
      <c r="AB1234" t="str">
        <f t="shared" si="621"/>
        <v>1.41665736275079-0.115643180794566i</v>
      </c>
      <c r="AC1234" t="str">
        <f t="shared" si="622"/>
        <v>2.55230048710099-3.17162777768519i</v>
      </c>
      <c r="AD1234" t="str">
        <f t="shared" si="623"/>
        <v>0.240294559648995+0.253293733509066i</v>
      </c>
      <c r="AE1234" t="str">
        <f t="shared" si="624"/>
        <v>-0.0457039603206141-0.0678829617562203i</v>
      </c>
      <c r="AF1234" t="str">
        <f t="shared" si="625"/>
        <v>-13.9115181457855-2.76453683199073i</v>
      </c>
      <c r="AG1234" t="str">
        <f t="shared" si="626"/>
        <v>1.20900045778357-0.151379102793094i</v>
      </c>
      <c r="AH1234" t="str">
        <f t="shared" si="627"/>
        <v>0.25577766352172+0.917637972766208i</v>
      </c>
      <c r="AI1234">
        <f t="shared" si="628"/>
        <v>-0.42162142134844471</v>
      </c>
      <c r="AJ1234">
        <f t="shared" si="629"/>
        <v>74.424994584340794</v>
      </c>
      <c r="AK1234"/>
      <c r="AL1234"/>
      <c r="AM1234"/>
      <c r="AN1234"/>
    </row>
    <row r="1235" spans="1:40" x14ac:dyDescent="0.25">
      <c r="A1235"/>
      <c r="B1235">
        <f t="shared" si="595"/>
        <v>110100</v>
      </c>
      <c r="C1235" s="186" t="str">
        <f t="shared" si="598"/>
        <v>-6.30475282803446E-06+0.0222436180221279i</v>
      </c>
      <c r="D1235" s="158" t="str">
        <f t="shared" si="599"/>
        <v>-5.95705429344431+0.170534404836314i</v>
      </c>
      <c r="E1235" t="str">
        <f t="shared" si="600"/>
        <v>2870</v>
      </c>
      <c r="F1235" t="str">
        <f t="shared" si="601"/>
        <v>0.777000777000777</v>
      </c>
      <c r="G1235" t="str">
        <f t="shared" si="596"/>
        <v>0.777000777000777</v>
      </c>
      <c r="H1235" t="str">
        <f t="shared" si="602"/>
        <v>7.9563082034528+2.93330092273194i</v>
      </c>
      <c r="I1235" t="str">
        <f t="shared" si="603"/>
        <v>432.361688950295i</v>
      </c>
      <c r="J1235" t="str">
        <f t="shared" si="597"/>
        <v>-158.898115898345+93.5098025287653i</v>
      </c>
      <c r="K1235" t="str">
        <f t="shared" si="604"/>
        <v>1.18937486016948-2.02106537782123i</v>
      </c>
      <c r="L1235" t="str">
        <f t="shared" si="605"/>
        <v>0.0789442041091519-0.11313268625645i</v>
      </c>
      <c r="M1235" t="str">
        <f t="shared" si="606"/>
        <v>1.26831906427863-2.13419806407768i</v>
      </c>
      <c r="N1235" t="str">
        <f t="shared" si="607"/>
        <v>-0.488283560086008i</v>
      </c>
      <c r="O1235" t="str">
        <f t="shared" si="608"/>
        <v>0.883139359523278-0.46911072430804i</v>
      </c>
      <c r="P1235" t="str">
        <f t="shared" si="609"/>
        <v>0.116860640476722+0.46911072430804i</v>
      </c>
      <c r="Q1235" t="str">
        <f t="shared" si="610"/>
        <v>-0.116860640476722+0.019172835777968i</v>
      </c>
      <c r="R1235" t="str">
        <f t="shared" si="611"/>
        <v>-0.332446100384961-4.06881784025872i</v>
      </c>
      <c r="S1235" t="str">
        <f t="shared" si="612"/>
        <v>0.0504019813884319i</v>
      </c>
      <c r="T1235" t="str">
        <f t="shared" si="613"/>
        <v>0.20507648105764-0.0167559421642596i</v>
      </c>
      <c r="U1235" t="str">
        <f t="shared" si="614"/>
        <v>0.00005-0.00219022573269335i</v>
      </c>
      <c r="V1235" t="str">
        <f t="shared" si="615"/>
        <v>3.33333333333333E-06-0.00240924830596269i</v>
      </c>
      <c r="W1235" t="str">
        <f t="shared" si="616"/>
        <v>0.0000144731529298927-0.00114739268591074i</v>
      </c>
      <c r="X1235" t="str">
        <f t="shared" si="617"/>
        <v>0.0000393045649846213-0.00114622748143041i</v>
      </c>
      <c r="Y1235" t="str">
        <f t="shared" si="618"/>
        <v>0.009+0.0691778702320472i</v>
      </c>
      <c r="Z1235" t="str">
        <f t="shared" si="619"/>
        <v>-0.230730198461809-0.0387452711627551i</v>
      </c>
      <c r="AA1235" t="str">
        <f t="shared" si="620"/>
        <v>26.8683445298643-202.216620008237i</v>
      </c>
      <c r="AB1235" t="str">
        <f t="shared" si="621"/>
        <v>1.41664016848823-0.115747747417628i</v>
      </c>
      <c r="AC1235" t="str">
        <f t="shared" si="622"/>
        <v>2.54972311445646-3.17019577977934i</v>
      </c>
      <c r="AD1235" t="str">
        <f t="shared" si="623"/>
        <v>0.240404089904166+0.253509991015649i</v>
      </c>
      <c r="AE1235" t="str">
        <f t="shared" si="624"/>
        <v>-0.0456461700302497-0.0678069321910642i</v>
      </c>
      <c r="AF1235" t="str">
        <f t="shared" si="625"/>
        <v>-13.9133624968971-2.76276651789563i</v>
      </c>
      <c r="AG1235" t="str">
        <f t="shared" si="626"/>
        <v>1.20895796023628-0.151324357552664i</v>
      </c>
      <c r="AH1235" t="str">
        <f t="shared" si="627"/>
        <v>0.255627235043164+0.916669397259951i</v>
      </c>
      <c r="AI1235">
        <f t="shared" si="628"/>
        <v>-0.43050126319656012</v>
      </c>
      <c r="AJ1235">
        <f t="shared" si="629"/>
        <v>74.418061288471392</v>
      </c>
      <c r="AK1235"/>
      <c r="AL1235"/>
      <c r="AM1235"/>
      <c r="AN1235"/>
    </row>
    <row r="1236" spans="1:40" x14ac:dyDescent="0.25">
      <c r="A1236"/>
      <c r="B1236">
        <f t="shared" si="595"/>
        <v>110200</v>
      </c>
      <c r="C1236" s="186" t="str">
        <f t="shared" si="598"/>
        <v>-0.0000062933156379673+0.0222234332540218i</v>
      </c>
      <c r="D1236" s="158" t="str">
        <f t="shared" si="599"/>
        <v>-5.95705420575918+0.170379654947501i</v>
      </c>
      <c r="E1236" t="str">
        <f t="shared" si="600"/>
        <v>2870</v>
      </c>
      <c r="F1236" t="str">
        <f t="shared" si="601"/>
        <v>0.777000777000777</v>
      </c>
      <c r="G1236" t="str">
        <f t="shared" si="596"/>
        <v>0.777000777000777</v>
      </c>
      <c r="H1236" t="str">
        <f t="shared" si="602"/>
        <v>7.9581485517282+2.93137743054034i</v>
      </c>
      <c r="I1236" t="str">
        <f t="shared" si="603"/>
        <v>432.754388031994i</v>
      </c>
      <c r="J1236" t="str">
        <f t="shared" si="597"/>
        <v>-159.188707598338+93.594734229518i</v>
      </c>
      <c r="K1236" t="str">
        <f t="shared" si="604"/>
        <v>1.1877513704364-2.0201628560028i</v>
      </c>
      <c r="L1236" t="str">
        <f t="shared" si="605"/>
        <v>0.0788478345580214-0.113097210850563i</v>
      </c>
      <c r="M1236" t="str">
        <f t="shared" si="606"/>
        <v>1.26659920499442-2.13326006685336i</v>
      </c>
      <c r="N1236" t="str">
        <f t="shared" si="607"/>
        <v>-0.48872705105793i</v>
      </c>
      <c r="O1236" t="str">
        <f t="shared" si="608"/>
        <v>0.882931226309239-0.469502342494756i</v>
      </c>
      <c r="P1236" t="str">
        <f t="shared" si="609"/>
        <v>0.117068773690761+0.469502342494756i</v>
      </c>
      <c r="Q1236" t="str">
        <f t="shared" si="610"/>
        <v>-0.117068773690761+0.019224708563174i</v>
      </c>
      <c r="R1236" t="str">
        <f t="shared" si="611"/>
        <v>-0.332444480305312-4.06507624312476i</v>
      </c>
      <c r="S1236" t="str">
        <f t="shared" si="612"/>
        <v>0.0504477597548156i</v>
      </c>
      <c r="T1236" t="str">
        <f t="shared" si="613"/>
        <v>0.205073989698166-0.0167710792742569i</v>
      </c>
      <c r="U1236" t="str">
        <f t="shared" si="614"/>
        <v>0.00005-0.00218823823202848i</v>
      </c>
      <c r="V1236" t="str">
        <f t="shared" si="615"/>
        <v>3.33333333333333E-06-0.00240706205523133i</v>
      </c>
      <c r="W1236" t="str">
        <f t="shared" si="616"/>
        <v>0.0000144731501572897-0.00114635173361838i</v>
      </c>
      <c r="X1236" t="str">
        <f t="shared" si="617"/>
        <v>0.0000392595408352862-0.00114518856096518i</v>
      </c>
      <c r="Y1236" t="str">
        <f t="shared" si="618"/>
        <v>0.009+0.069240702085119i</v>
      </c>
      <c r="Z1236" t="str">
        <f t="shared" si="619"/>
        <v>-0.230313626831039-0.0386442231539594i</v>
      </c>
      <c r="AA1236" t="str">
        <f t="shared" si="620"/>
        <v>26.8187087848431-202.033555791658i</v>
      </c>
      <c r="AB1236" t="str">
        <f t="shared" si="621"/>
        <v>1.41662295851911-0.115852312494747i</v>
      </c>
      <c r="AC1236" t="str">
        <f t="shared" si="622"/>
        <v>2.54715040113949-3.16876363409909i</v>
      </c>
      <c r="AD1236" t="str">
        <f t="shared" si="623"/>
        <v>0.240513712860385+0.253726200867556i</v>
      </c>
      <c r="AE1236" t="str">
        <f t="shared" si="624"/>
        <v>-0.0455885335851422-0.0677310671352316i</v>
      </c>
      <c r="AF1236" t="str">
        <f t="shared" si="625"/>
        <v>-13.9152027574874-2.76099777559284i</v>
      </c>
      <c r="AG1236" t="str">
        <f t="shared" si="626"/>
        <v>1.20891553509354-0.151269778151943i</v>
      </c>
      <c r="AH1236" t="str">
        <f t="shared" si="627"/>
        <v>0.255477074445561+0.91570279331177i</v>
      </c>
      <c r="AI1236">
        <f t="shared" si="628"/>
        <v>-0.4393720564912767</v>
      </c>
      <c r="AJ1236">
        <f t="shared" si="629"/>
        <v>74.411130175464322</v>
      </c>
      <c r="AK1236"/>
      <c r="AL1236"/>
      <c r="AM1236"/>
      <c r="AN1236"/>
    </row>
    <row r="1237" spans="1:40" x14ac:dyDescent="0.25">
      <c r="A1237"/>
      <c r="B1237">
        <f t="shared" si="595"/>
        <v>110300</v>
      </c>
      <c r="C1237" s="186" t="str">
        <f t="shared" si="598"/>
        <v>-6.28190954129126E-06+0.0222032850856677i</v>
      </c>
      <c r="D1237" s="158" t="str">
        <f t="shared" si="599"/>
        <v>-5.95705411831244+0.170225185656786i</v>
      </c>
      <c r="E1237" t="str">
        <f t="shared" si="600"/>
        <v>2870</v>
      </c>
      <c r="F1237" t="str">
        <f t="shared" si="601"/>
        <v>0.777000777000777</v>
      </c>
      <c r="G1237" t="str">
        <f t="shared" si="596"/>
        <v>0.777000777000777</v>
      </c>
      <c r="H1237" t="str">
        <f t="shared" si="602"/>
        <v>7.95998482056959+2.92945579100397i</v>
      </c>
      <c r="I1237" t="str">
        <f t="shared" si="603"/>
        <v>433.147087113693i</v>
      </c>
      <c r="J1237" t="str">
        <f t="shared" si="597"/>
        <v>-159.479563112858+93.6796659302707i</v>
      </c>
      <c r="K1237" t="str">
        <f t="shared" si="604"/>
        <v>1.18613083867459-2.01926027455428i</v>
      </c>
      <c r="L1237" t="str">
        <f t="shared" si="605"/>
        <v>0.0787516128328803-0.113061696803766i</v>
      </c>
      <c r="M1237" t="str">
        <f t="shared" si="606"/>
        <v>1.26488245150747-2.13232197135805i</v>
      </c>
      <c r="N1237" t="str">
        <f t="shared" si="607"/>
        <v>-0.489170542029852i</v>
      </c>
      <c r="O1237" t="str">
        <f t="shared" si="608"/>
        <v>0.882722919436544-0.469893868337761i</v>
      </c>
      <c r="P1237" t="str">
        <f t="shared" si="609"/>
        <v>0.117277080563456+0.469893868337761i</v>
      </c>
      <c r="Q1237" t="str">
        <f t="shared" si="610"/>
        <v>-0.117277080563456+0.019276673692091i</v>
      </c>
      <c r="R1237" t="str">
        <f t="shared" si="611"/>
        <v>-0.332442858726923-4.06134138536122i</v>
      </c>
      <c r="S1237" t="str">
        <f t="shared" si="612"/>
        <v>0.0504935381211992i</v>
      </c>
      <c r="T1237" t="str">
        <f t="shared" si="613"/>
        <v>0.205071496064941-0.0167862161602483i</v>
      </c>
      <c r="U1237" t="str">
        <f t="shared" si="614"/>
        <v>0.0000500000000000001-0.00218625433517261i</v>
      </c>
      <c r="V1237" t="str">
        <f t="shared" si="615"/>
        <v>3.33333333333333E-06-0.00240487976868987i</v>
      </c>
      <c r="W1237" t="str">
        <f t="shared" si="616"/>
        <v>0.0000144731473821712-0.0011453126690354i</v>
      </c>
      <c r="X1237" t="str">
        <f t="shared" si="617"/>
        <v>0.0000392146390032175-0.00114415152187994i</v>
      </c>
      <c r="Y1237" t="str">
        <f t="shared" si="618"/>
        <v>0.009+0.0693035339381908i</v>
      </c>
      <c r="Z1237" t="str">
        <f t="shared" si="619"/>
        <v>-0.22989818000337-0.038543540846154i</v>
      </c>
      <c r="AA1237" t="str">
        <f t="shared" si="620"/>
        <v>26.7692112023546-201.850821801647i</v>
      </c>
      <c r="AB1237" t="str">
        <f t="shared" si="621"/>
        <v>1.41660573284324-0.115956876024463i</v>
      </c>
      <c r="AC1237" t="str">
        <f t="shared" si="622"/>
        <v>2.54458233770129-3.16733134650838i</v>
      </c>
      <c r="AD1237" t="str">
        <f t="shared" si="623"/>
        <v>0.240623428500643+0.253942363033802i</v>
      </c>
      <c r="AE1237" t="str">
        <f t="shared" si="624"/>
        <v>-0.0455310504363066-0.0676553660321822i</v>
      </c>
      <c r="AF1237" t="str">
        <f t="shared" si="625"/>
        <v>-13.917038938882-2.75923060534718i</v>
      </c>
      <c r="AG1237" t="str">
        <f t="shared" si="626"/>
        <v>1.20887318204794-0.151215364138674i</v>
      </c>
      <c r="AH1237" t="str">
        <f t="shared" si="627"/>
        <v>0.255327181278119+0.914738154890493i</v>
      </c>
      <c r="AI1237">
        <f t="shared" si="628"/>
        <v>-0.4482338189495802</v>
      </c>
      <c r="AJ1237">
        <f t="shared" si="629"/>
        <v>74.404201223747165</v>
      </c>
      <c r="AK1237"/>
      <c r="AL1237"/>
      <c r="AM1237"/>
      <c r="AN1237"/>
    </row>
    <row r="1238" spans="1:40" x14ac:dyDescent="0.25">
      <c r="A1238"/>
      <c r="B1238">
        <f t="shared" si="595"/>
        <v>110400</v>
      </c>
      <c r="C1238" s="186" t="str">
        <f t="shared" si="598"/>
        <v>-6.27053442540024E-06+0.0221831734176099i</v>
      </c>
      <c r="D1238" s="158" t="str">
        <f t="shared" si="599"/>
        <v>-5.95705403110322+0.170070996201676i</v>
      </c>
      <c r="E1238" t="str">
        <f t="shared" si="600"/>
        <v>2870</v>
      </c>
      <c r="F1238" t="str">
        <f t="shared" si="601"/>
        <v>0.777000777000777</v>
      </c>
      <c r="G1238" t="str">
        <f t="shared" si="596"/>
        <v>0.777000777000777</v>
      </c>
      <c r="H1238" t="str">
        <f t="shared" si="602"/>
        <v>7.96181702126752+2.92753600360972i</v>
      </c>
      <c r="I1238" t="str">
        <f t="shared" si="603"/>
        <v>433.539786195391i</v>
      </c>
      <c r="J1238" t="str">
        <f t="shared" si="597"/>
        <v>-159.770682441903+93.7645976310234i</v>
      </c>
      <c r="K1238" t="str">
        <f t="shared" si="604"/>
        <v>1.18451325880295-2.01835763712395i</v>
      </c>
      <c r="L1238" t="str">
        <f t="shared" si="605"/>
        <v>0.0786555387123242-0.113026144375137i</v>
      </c>
      <c r="M1238" t="str">
        <f t="shared" si="606"/>
        <v>1.26316879751527-2.13138378149909i</v>
      </c>
      <c r="N1238" t="str">
        <f t="shared" si="607"/>
        <v>-0.489614033001774i</v>
      </c>
      <c r="O1238" t="str">
        <f t="shared" si="608"/>
        <v>0.882514438946163-0.470285301760047i</v>
      </c>
      <c r="P1238" t="str">
        <f t="shared" si="609"/>
        <v>0.117485561053837+0.470285301760047i</v>
      </c>
      <c r="Q1238" t="str">
        <f t="shared" si="610"/>
        <v>-0.117485561053837+0.019328731241727i</v>
      </c>
      <c r="R1238" t="str">
        <f t="shared" si="611"/>
        <v>-0.33244123564969-4.05761324865392i</v>
      </c>
      <c r="S1238" t="str">
        <f t="shared" si="612"/>
        <v>0.0505393164875828i</v>
      </c>
      <c r="T1238" t="str">
        <f t="shared" si="613"/>
        <v>0.205069000157929-0.0168013528220228i</v>
      </c>
      <c r="U1238" t="str">
        <f t="shared" si="614"/>
        <v>0.0000500000000000001-0.00218427403233278i</v>
      </c>
      <c r="V1238" t="str">
        <f t="shared" si="615"/>
        <v>3.33333333333333E-06-0.00240270143556605i</v>
      </c>
      <c r="W1238" t="str">
        <f t="shared" si="616"/>
        <v>0.0000144731446045369-0.00114427548703216i</v>
      </c>
      <c r="X1238" t="str">
        <f t="shared" si="617"/>
        <v>0.0000391698590457731-0.0011431163590718i</v>
      </c>
      <c r="Y1238" t="str">
        <f t="shared" si="618"/>
        <v>0.009+0.0693663657912626i</v>
      </c>
      <c r="Z1238" t="str">
        <f t="shared" si="619"/>
        <v>-0.229483853943809-0.0384432225696632i</v>
      </c>
      <c r="AA1238" t="str">
        <f t="shared" si="620"/>
        <v>26.7198512675782-201.668417149478i</v>
      </c>
      <c r="AB1238" t="str">
        <f t="shared" si="621"/>
        <v>1.41658849146036-0.11606143800532i</v>
      </c>
      <c r="AC1238" t="str">
        <f t="shared" si="622"/>
        <v>2.54201891470995-3.16589892283995i</v>
      </c>
      <c r="AD1238" t="str">
        <f t="shared" si="623"/>
        <v>0.240733236807918+0.254158477483383i</v>
      </c>
      <c r="AE1238" t="str">
        <f t="shared" si="624"/>
        <v>-0.0454737200371882-0.0675798283278998i</v>
      </c>
      <c r="AF1238" t="str">
        <f t="shared" si="625"/>
        <v>-13.9188710523707-2.75746500740804i</v>
      </c>
      <c r="AG1238" t="str">
        <f t="shared" si="626"/>
        <v>1.20883090079355-0.151161115062175i</v>
      </c>
      <c r="AH1238" t="str">
        <f t="shared" si="627"/>
        <v>0.255177555089751+0.913775475988974i</v>
      </c>
      <c r="AI1238">
        <f t="shared" si="628"/>
        <v>-0.45708656824036054</v>
      </c>
      <c r="AJ1238">
        <f t="shared" si="629"/>
        <v>74.39727441186534</v>
      </c>
      <c r="AK1238"/>
      <c r="AL1238"/>
      <c r="AM1238"/>
      <c r="AN1238"/>
    </row>
    <row r="1239" spans="1:40" x14ac:dyDescent="0.25">
      <c r="A1239"/>
      <c r="B1239">
        <f t="shared" si="595"/>
        <v>110500</v>
      </c>
      <c r="C1239" s="186" t="str">
        <f t="shared" si="598"/>
        <v>-6.25919017819734E-06+0.0221630981507525i</v>
      </c>
      <c r="D1239" s="158" t="str">
        <f t="shared" si="599"/>
        <v>-5.95705394413066+0.169917085822436i</v>
      </c>
      <c r="E1239" t="str">
        <f t="shared" si="600"/>
        <v>2870</v>
      </c>
      <c r="F1239" t="str">
        <f t="shared" si="601"/>
        <v>0.777000777000777</v>
      </c>
      <c r="G1239" t="str">
        <f t="shared" si="596"/>
        <v>0.777000777000777</v>
      </c>
      <c r="H1239" t="str">
        <f t="shared" si="602"/>
        <v>7.96364516507669+2.92561806783202i</v>
      </c>
      <c r="I1239" t="str">
        <f t="shared" si="603"/>
        <v>433.93248527709i</v>
      </c>
      <c r="J1239" t="str">
        <f t="shared" si="597"/>
        <v>-160.062065585473+93.8495293317761i</v>
      </c>
      <c r="K1239" t="str">
        <f t="shared" si="604"/>
        <v>1.18289862475165-2.01745494734044i</v>
      </c>
      <c r="L1239" t="str">
        <f t="shared" si="605"/>
        <v>0.0785596119750473-0.11299055382275i</v>
      </c>
      <c r="M1239" t="str">
        <f t="shared" si="606"/>
        <v>1.2614582367267-2.13044550116319i</v>
      </c>
      <c r="N1239" t="str">
        <f t="shared" si="607"/>
        <v>-0.490057523973696i</v>
      </c>
      <c r="O1239" t="str">
        <f t="shared" si="608"/>
        <v>0.882305784879102-0.470676642684628i</v>
      </c>
      <c r="P1239" t="str">
        <f t="shared" si="609"/>
        <v>0.117694215120898+0.470676642684628i</v>
      </c>
      <c r="Q1239" t="str">
        <f t="shared" si="610"/>
        <v>-0.117694215120898+0.019380881289068i</v>
      </c>
      <c r="R1239" t="str">
        <f t="shared" si="611"/>
        <v>-0.332439611073615-4.05389181475506i</v>
      </c>
      <c r="S1239" t="str">
        <f t="shared" si="612"/>
        <v>0.0505850948539666i</v>
      </c>
      <c r="T1239" t="str">
        <f t="shared" si="613"/>
        <v>0.205066501977104-0.0168164892593746i</v>
      </c>
      <c r="U1239" t="str">
        <f t="shared" si="614"/>
        <v>0.0000500000000000001-0.00218229731375148i</v>
      </c>
      <c r="V1239" t="str">
        <f t="shared" si="615"/>
        <v>3.33333333333333E-06-0.00240052704512662i</v>
      </c>
      <c r="W1239" t="str">
        <f t="shared" si="616"/>
        <v>0.0000144731418243869-0.0011432401824976i</v>
      </c>
      <c r="X1239" t="str">
        <f t="shared" si="617"/>
        <v>0.0000391252005223118-0.00114208306745634i</v>
      </c>
      <c r="Y1239" t="str">
        <f t="shared" si="618"/>
        <v>0.009+0.0694291976443344i</v>
      </c>
      <c r="Z1239" t="str">
        <f t="shared" si="619"/>
        <v>-0.229070644635385-0.0383432666639943i</v>
      </c>
      <c r="AA1239" t="str">
        <f t="shared" si="620"/>
        <v>26.670628468099-201.486340949585i</v>
      </c>
      <c r="AB1239" t="str">
        <f t="shared" si="621"/>
        <v>1.41657123437029-0.116165998435896i</v>
      </c>
      <c r="AC1239" t="str">
        <f t="shared" si="622"/>
        <v>2.53946012275063-3.16446636889591i</v>
      </c>
      <c r="AD1239" t="str">
        <f t="shared" si="623"/>
        <v>0.240843137765171+0.254374544185266i</v>
      </c>
      <c r="AE1239" t="str">
        <f t="shared" si="624"/>
        <v>-0.045416541843649-0.0675044534708743i</v>
      </c>
      <c r="AF1239" t="str">
        <f t="shared" si="625"/>
        <v>-13.9206991092073-2.75570098200958i</v>
      </c>
      <c r="AG1239" t="str">
        <f t="shared" si="626"/>
        <v>1.20878869102582-0.151107030473318i</v>
      </c>
      <c r="AH1239" t="str">
        <f t="shared" si="627"/>
        <v>0.255028195429102+0.912814750623971i</v>
      </c>
      <c r="AI1239">
        <f t="shared" si="628"/>
        <v>-0.46593032198457346</v>
      </c>
      <c r="AJ1239">
        <f t="shared" si="629"/>
        <v>74.390349718480536</v>
      </c>
      <c r="AK1239"/>
      <c r="AL1239"/>
      <c r="AM1239"/>
      <c r="AN1239"/>
    </row>
    <row r="1240" spans="1:40" x14ac:dyDescent="0.25">
      <c r="A1240"/>
      <c r="B1240">
        <f t="shared" si="595"/>
        <v>110600</v>
      </c>
      <c r="C1240" s="186" t="str">
        <f t="shared" si="598"/>
        <v>-6.24787668809222E-06+0.0221430591863581i</v>
      </c>
      <c r="D1240" s="158" t="str">
        <f t="shared" si="599"/>
        <v>-5.9570538573939+0.169763453762079i</v>
      </c>
      <c r="E1240" t="str">
        <f t="shared" si="600"/>
        <v>2870</v>
      </c>
      <c r="F1240" t="str">
        <f t="shared" si="601"/>
        <v>0.777000777000777</v>
      </c>
      <c r="G1240" t="str">
        <f t="shared" si="596"/>
        <v>0.777000777000777</v>
      </c>
      <c r="H1240" t="str">
        <f t="shared" si="602"/>
        <v>7.96546926321599+2.92370198313289i</v>
      </c>
      <c r="I1240" t="str">
        <f t="shared" si="603"/>
        <v>434.325184358789i</v>
      </c>
      <c r="J1240" t="str">
        <f t="shared" si="597"/>
        <v>-160.35371254357+93.9344610325289i</v>
      </c>
      <c r="K1240" t="str">
        <f t="shared" si="604"/>
        <v>1.18128693046203-2.01655220881279i</v>
      </c>
      <c r="L1240" t="str">
        <f t="shared" si="605"/>
        <v>0.0784638323998471-0.112954925403672i</v>
      </c>
      <c r="M1240" t="str">
        <f t="shared" si="606"/>
        <v>1.25975076286188-2.12950713421646i</v>
      </c>
      <c r="N1240" t="str">
        <f t="shared" si="607"/>
        <v>-0.490501014945618i</v>
      </c>
      <c r="O1240" t="str">
        <f t="shared" si="608"/>
        <v>0.882096957276398-0.47106789103453i</v>
      </c>
      <c r="P1240" t="str">
        <f t="shared" si="609"/>
        <v>0.117903042723602+0.47106789103453i</v>
      </c>
      <c r="Q1240" t="str">
        <f t="shared" si="610"/>
        <v>-0.117903042723602+0.019433123911088i</v>
      </c>
      <c r="R1240" t="str">
        <f t="shared" si="611"/>
        <v>-0.332437984998532-4.05017706548269i</v>
      </c>
      <c r="S1240" t="str">
        <f t="shared" si="612"/>
        <v>0.0506308732203503i</v>
      </c>
      <c r="T1240" t="str">
        <f t="shared" si="613"/>
        <v>0.205064001522424-0.0168316254720894i</v>
      </c>
      <c r="U1240" t="str">
        <f t="shared" si="614"/>
        <v>0.0000500000000000001-0.0021803241697065i</v>
      </c>
      <c r="V1240" t="str">
        <f t="shared" si="615"/>
        <v>3.33333333333333E-06-0.00239835658667715i</v>
      </c>
      <c r="W1240" t="str">
        <f t="shared" si="616"/>
        <v>0.0000144731390417212-0.00114220675033911i</v>
      </c>
      <c r="X1240" t="str">
        <f t="shared" si="617"/>
        <v>0.0000390806629941804-0.00114105164196743i</v>
      </c>
      <c r="Y1240" t="str">
        <f t="shared" si="618"/>
        <v>0.009+0.0694920294974062i</v>
      </c>
      <c r="Z1240" t="str">
        <f t="shared" si="619"/>
        <v>-0.228658548079042-0.0382436714777755i</v>
      </c>
      <c r="AA1240" t="str">
        <f t="shared" si="620"/>
        <v>26.6215422938948-201.304592319557i</v>
      </c>
      <c r="AB1240" t="str">
        <f t="shared" si="621"/>
        <v>1.41655396157274-0.11627055731471i</v>
      </c>
      <c r="AC1240" t="str">
        <f t="shared" si="622"/>
        <v>2.53690595242528-3.16303369044732i</v>
      </c>
      <c r="AD1240" t="str">
        <f t="shared" si="623"/>
        <v>0.240953131355346+0.254590563108409i</v>
      </c>
      <c r="AE1240" t="str">
        <f t="shared" si="624"/>
        <v>-0.0453595153139521-0.0674292409120896i</v>
      </c>
      <c r="AF1240" t="str">
        <f t="shared" si="625"/>
        <v>-13.9225231206099-2.75393852937081i</v>
      </c>
      <c r="AG1240" t="str">
        <f t="shared" si="626"/>
        <v>1.20874655244165-0.151053109924534i</v>
      </c>
      <c r="AH1240" t="str">
        <f t="shared" si="627"/>
        <v>0.254879101844524+0.911855972835971i</v>
      </c>
      <c r="AI1240">
        <f t="shared" si="628"/>
        <v>-0.47476509775603609</v>
      </c>
      <c r="AJ1240">
        <f t="shared" si="629"/>
        <v>74.38342712237133</v>
      </c>
      <c r="AK1240"/>
      <c r="AL1240"/>
      <c r="AM1240"/>
      <c r="AN1240"/>
    </row>
    <row r="1241" spans="1:40" x14ac:dyDescent="0.25">
      <c r="A1241"/>
      <c r="B1241">
        <f t="shared" si="595"/>
        <v>110700</v>
      </c>
      <c r="C1241" s="186" t="str">
        <f t="shared" si="598"/>
        <v>-6.23659384399839E-06+0.0221230564260462i</v>
      </c>
      <c r="D1241" s="158" t="str">
        <f t="shared" si="599"/>
        <v>-5.9570537708921+0.169610099266354i</v>
      </c>
      <c r="E1241" t="str">
        <f t="shared" si="600"/>
        <v>2870</v>
      </c>
      <c r="F1241" t="str">
        <f t="shared" si="601"/>
        <v>0.777000777000777</v>
      </c>
      <c r="G1241" t="str">
        <f t="shared" si="596"/>
        <v>0.777000777000777</v>
      </c>
      <c r="H1241" t="str">
        <f t="shared" si="602"/>
        <v>7.96728932686878+2.92178774896208i</v>
      </c>
      <c r="I1241" t="str">
        <f t="shared" si="603"/>
        <v>434.717883440488i</v>
      </c>
      <c r="J1241" t="str">
        <f t="shared" si="597"/>
        <v>-160.645623316192+94.0193927332816i</v>
      </c>
      <c r="K1241" t="str">
        <f t="shared" si="604"/>
        <v>1.17967816988677-2.01564942513057i</v>
      </c>
      <c r="L1241" t="str">
        <f t="shared" si="605"/>
        <v>0.0783681997656246-0.112919259373968i</v>
      </c>
      <c r="M1241" t="str">
        <f t="shared" si="606"/>
        <v>1.25804636965239-2.12856868450454i</v>
      </c>
      <c r="N1241" t="str">
        <f t="shared" si="607"/>
        <v>-0.49094450591754i</v>
      </c>
      <c r="O1241" t="str">
        <f t="shared" si="608"/>
        <v>0.881887956179126-0.471459046732804i</v>
      </c>
      <c r="P1241" t="str">
        <f t="shared" si="609"/>
        <v>0.118112043820874+0.471459046732804i</v>
      </c>
      <c r="Q1241" t="str">
        <f t="shared" si="610"/>
        <v>-0.118112043820874+0.019485459184736i</v>
      </c>
      <c r="R1241" t="str">
        <f t="shared" si="611"/>
        <v>-0.332436357424452-4.04646898272075i</v>
      </c>
      <c r="S1241" t="str">
        <f t="shared" si="612"/>
        <v>0.050676651586734i</v>
      </c>
      <c r="T1241" t="str">
        <f t="shared" si="613"/>
        <v>0.205061498793865-0.0168467614599619i</v>
      </c>
      <c r="U1241" t="str">
        <f t="shared" si="614"/>
        <v>0.0000499999999999999-0.00217835459051073i</v>
      </c>
      <c r="V1241" t="str">
        <f t="shared" si="615"/>
        <v>3.33333333333333E-06-0.00239619004956181i</v>
      </c>
      <c r="W1241" t="str">
        <f t="shared" si="616"/>
        <v>0.0000144731362565395-0.00114117518548251i</v>
      </c>
      <c r="X1241" t="str">
        <f t="shared" si="617"/>
        <v>0.0000390362460247049-0.00114002207755723i</v>
      </c>
      <c r="Y1241" t="str">
        <f t="shared" si="618"/>
        <v>0.009+0.069554861350478i</v>
      </c>
      <c r="Z1241" t="str">
        <f t="shared" si="619"/>
        <v>-0.228247560293549-0.0381444353687005i</v>
      </c>
      <c r="AA1241" t="str">
        <f t="shared" si="620"/>
        <v>26.5725922373225-201.123170380118i</v>
      </c>
      <c r="AB1241" t="str">
        <f t="shared" si="621"/>
        <v>1.41653667306755-0.116375114640345i</v>
      </c>
      <c r="AC1241" t="str">
        <f t="shared" si="622"/>
        <v>2.53435639435304-3.161600893235i</v>
      </c>
      <c r="AD1241" t="str">
        <f t="shared" si="623"/>
        <v>0.241063217561374+0.254806534221738i</v>
      </c>
      <c r="AE1241" t="str">
        <f t="shared" si="624"/>
        <v>-0.0453026399087529-0.0673541901050071i</v>
      </c>
      <c r="AF1241" t="str">
        <f t="shared" si="625"/>
        <v>-13.9243430977609-2.75217764969573i</v>
      </c>
      <c r="AG1241" t="str">
        <f t="shared" si="626"/>
        <v>1.20870448473931-0.1509993529698i</v>
      </c>
      <c r="AH1241" t="str">
        <f t="shared" si="627"/>
        <v>0.254730273884132+0.910899136689144i</v>
      </c>
      <c r="AI1241">
        <f t="shared" si="628"/>
        <v>-0.48359091308086682</v>
      </c>
      <c r="AJ1241">
        <f t="shared" si="629"/>
        <v>74.376506602431263</v>
      </c>
      <c r="AK1241"/>
      <c r="AL1241"/>
      <c r="AM1241"/>
      <c r="AN1241"/>
    </row>
    <row r="1242" spans="1:40" x14ac:dyDescent="0.25">
      <c r="A1242"/>
      <c r="B1242">
        <f t="shared" si="595"/>
        <v>110800</v>
      </c>
      <c r="C1242" s="186" t="str">
        <f t="shared" si="598"/>
        <v>-6.22534153533036E-06+0.0221030897717912i</v>
      </c>
      <c r="D1242" s="158" t="str">
        <f t="shared" si="599"/>
        <v>-5.95705368462439+0.169457021583733i</v>
      </c>
      <c r="E1242" t="str">
        <f t="shared" si="600"/>
        <v>2870</v>
      </c>
      <c r="F1242" t="str">
        <f t="shared" si="601"/>
        <v>0.777000777000777</v>
      </c>
      <c r="G1242" t="str">
        <f t="shared" si="596"/>
        <v>0.777000777000777</v>
      </c>
      <c r="H1242" t="str">
        <f t="shared" si="602"/>
        <v>7.96910536718279+2.91987536475717i</v>
      </c>
      <c r="I1242" t="str">
        <f t="shared" si="603"/>
        <v>435.110582522186i</v>
      </c>
      <c r="J1242" t="str">
        <f t="shared" si="597"/>
        <v>-160.937797903339+94.1043244340344i</v>
      </c>
      <c r="K1242" t="str">
        <f t="shared" si="604"/>
        <v>1.17807233698972-2.01474659986396i</v>
      </c>
      <c r="L1242" t="str">
        <f t="shared" si="605"/>
        <v>0.0782727138513894-0.112883555988707i</v>
      </c>
      <c r="M1242" t="str">
        <f t="shared" si="606"/>
        <v>1.25634505084111-2.12763015585267i</v>
      </c>
      <c r="N1242" t="str">
        <f t="shared" si="607"/>
        <v>-0.491387996889462i</v>
      </c>
      <c r="O1242" t="str">
        <f t="shared" si="608"/>
        <v>0.881678781628392-0.471850109702513i</v>
      </c>
      <c r="P1242" t="str">
        <f t="shared" si="609"/>
        <v>0.118321218371608+0.471850109702513i</v>
      </c>
      <c r="Q1242" t="str">
        <f t="shared" si="610"/>
        <v>-0.118321218371608+0.019537887186949i</v>
      </c>
      <c r="R1242" t="str">
        <f t="shared" si="611"/>
        <v>-0.332434728351221-4.04276754841839i</v>
      </c>
      <c r="S1242" t="str">
        <f t="shared" si="612"/>
        <v>0.0507224299531176i</v>
      </c>
      <c r="T1242" t="str">
        <f t="shared" si="613"/>
        <v>0.205058993791389-0.0168618972227785i</v>
      </c>
      <c r="U1242" t="str">
        <f t="shared" si="614"/>
        <v>0.0000499999999999999-0.00217638856651208i</v>
      </c>
      <c r="V1242" t="str">
        <f t="shared" si="615"/>
        <v>3.33333333333333E-06-0.00239402742316329i</v>
      </c>
      <c r="W1242" t="str">
        <f t="shared" si="616"/>
        <v>0.0000144731334688424-0.00114014548287192i</v>
      </c>
      <c r="X1242" t="str">
        <f t="shared" si="617"/>
        <v>0.0000389919491791793-0.00113899436919608i</v>
      </c>
      <c r="Y1242" t="str">
        <f t="shared" si="618"/>
        <v>0.009+0.0696176932035498i</v>
      </c>
      <c r="Z1242" t="str">
        <f t="shared" si="619"/>
        <v>-0.227837677315408-0.0380455567034687i</v>
      </c>
      <c r="AA1242" t="str">
        <f t="shared" si="620"/>
        <v>26.5237777931048-200.942074255114i</v>
      </c>
      <c r="AB1242" t="str">
        <f t="shared" si="621"/>
        <v>1.41651936885445-0.116479670411324i</v>
      </c>
      <c r="AC1242" t="str">
        <f t="shared" si="622"/>
        <v>2.53181143916995-3.16016798296899i</v>
      </c>
      <c r="AD1242" t="str">
        <f t="shared" si="623"/>
        <v>0.241173396366172+0.255022457494158i</v>
      </c>
      <c r="AE1242" t="str">
        <f t="shared" si="624"/>
        <v>-0.0452459150910847-0.0672793005055533i</v>
      </c>
      <c r="AF1242" t="str">
        <f t="shared" si="625"/>
        <v>-13.9261590518072-2.75041834317344i</v>
      </c>
      <c r="AG1242" t="str">
        <f t="shared" si="626"/>
        <v>1.20866248761852-0.150945759164637i</v>
      </c>
      <c r="AH1242" t="str">
        <f t="shared" si="627"/>
        <v>0.254581711095792+0.90994423627117i</v>
      </c>
      <c r="AI1242">
        <f t="shared" si="628"/>
        <v>-0.49240778543821917</v>
      </c>
      <c r="AJ1242">
        <f t="shared" si="629"/>
        <v>74.369588137668657</v>
      </c>
      <c r="AK1242"/>
      <c r="AL1242"/>
      <c r="AM1242"/>
      <c r="AN1242"/>
    </row>
    <row r="1243" spans="1:40" x14ac:dyDescent="0.25">
      <c r="A1243"/>
      <c r="B1243">
        <f t="shared" si="595"/>
        <v>110900</v>
      </c>
      <c r="C1243" s="186" t="str">
        <f t="shared" si="598"/>
        <v>-6.21411965200103E-06+0.0220831591259212i</v>
      </c>
      <c r="D1243" s="158" t="str">
        <f t="shared" si="599"/>
        <v>-5.95705359858996+0.169304219965396i</v>
      </c>
      <c r="E1243" t="str">
        <f t="shared" si="600"/>
        <v>2870</v>
      </c>
      <c r="F1243" t="str">
        <f t="shared" si="601"/>
        <v>0.777000777000777</v>
      </c>
      <c r="G1243" t="str">
        <f t="shared" si="596"/>
        <v>0.777000777000777</v>
      </c>
      <c r="H1243" t="str">
        <f t="shared" si="602"/>
        <v>7.97091739527046+2.91796482994362i</v>
      </c>
      <c r="I1243" t="str">
        <f t="shared" si="603"/>
        <v>435.503281603885i</v>
      </c>
      <c r="J1243" t="str">
        <f t="shared" si="597"/>
        <v>-161.230236305012+94.1892561347871i</v>
      </c>
      <c r="K1243" t="str">
        <f t="shared" si="604"/>
        <v>1.17646942574598-2.01384373656381i</v>
      </c>
      <c r="L1243" t="str">
        <f t="shared" si="605"/>
        <v>0.0781773744362566-0.112847815501964i</v>
      </c>
      <c r="M1243" t="str">
        <f t="shared" si="606"/>
        <v>1.25464680018224-2.12669155206577i</v>
      </c>
      <c r="N1243" t="str">
        <f t="shared" si="607"/>
        <v>-0.491831487861384i</v>
      </c>
      <c r="O1243" t="str">
        <f t="shared" si="608"/>
        <v>0.881469433665338-0.472241079866743i</v>
      </c>
      <c r="P1243" t="str">
        <f t="shared" si="609"/>
        <v>0.118530566334662+0.472241079866743i</v>
      </c>
      <c r="Q1243" t="str">
        <f t="shared" si="610"/>
        <v>-0.118530566334662+0.019590407994641i</v>
      </c>
      <c r="R1243" t="str">
        <f t="shared" si="611"/>
        <v>-0.332433097778816-4.03907274459002i</v>
      </c>
      <c r="S1243" t="str">
        <f t="shared" si="612"/>
        <v>0.0507682083195014i</v>
      </c>
      <c r="T1243" t="str">
        <f t="shared" si="613"/>
        <v>0.205056486514966-0.0168770327603321i</v>
      </c>
      <c r="U1243" t="str">
        <f t="shared" si="614"/>
        <v>0.0000499999999999999-0.00217442608809322i</v>
      </c>
      <c r="V1243" t="str">
        <f t="shared" si="615"/>
        <v>3.33333333333333E-06-0.00239186869690254i</v>
      </c>
      <c r="W1243" t="str">
        <f t="shared" si="616"/>
        <v>0.0000144731306786291-0.00113911763746971i</v>
      </c>
      <c r="X1243" t="str">
        <f t="shared" si="617"/>
        <v>0.0000389477720248541-0.0011379685118724i</v>
      </c>
      <c r="Y1243" t="str">
        <f t="shared" si="618"/>
        <v>0.009+0.0696805250566216i</v>
      </c>
      <c r="Z1243" t="str">
        <f t="shared" si="619"/>
        <v>-0.227428895198753-0.0379470338577274i</v>
      </c>
      <c r="AA1243" t="str">
        <f t="shared" si="620"/>
        <v>26.4750984583167-200.761303071504i</v>
      </c>
      <c r="AB1243" t="str">
        <f t="shared" si="621"/>
        <v>1.41650204893324-0.116584224626218i</v>
      </c>
      <c r="AC1243" t="str">
        <f t="shared" si="622"/>
        <v>2.52927107752896-3.15873496532919i</v>
      </c>
      <c r="AD1243" t="str">
        <f t="shared" si="623"/>
        <v>0.241283667752641+0.25523833289456i</v>
      </c>
      <c r="AE1243" t="str">
        <f t="shared" si="624"/>
        <v>-0.0451893403263464-0.0672045715721075i</v>
      </c>
      <c r="AF1243" t="str">
        <f t="shared" si="625"/>
        <v>-13.9279709938604-2.74866060997822i</v>
      </c>
      <c r="AG1243" t="str">
        <f t="shared" si="626"/>
        <v>1.20862056078036-0.150892328066102i</v>
      </c>
      <c r="AH1243" t="str">
        <f t="shared" si="627"/>
        <v>0.254433413027146+0.908991265693171i</v>
      </c>
      <c r="AI1243">
        <f t="shared" si="628"/>
        <v>-0.50121573226001348</v>
      </c>
      <c r="AJ1243">
        <f t="shared" si="629"/>
        <v>74.362671707205962</v>
      </c>
      <c r="AK1243"/>
      <c r="AL1243"/>
      <c r="AM1243"/>
      <c r="AN1243"/>
    </row>
    <row r="1244" spans="1:40" x14ac:dyDescent="0.25">
      <c r="A1244"/>
      <c r="B1244">
        <f t="shared" si="595"/>
        <v>111000</v>
      </c>
      <c r="C1244" s="186" t="str">
        <f t="shared" si="598"/>
        <v>-6.20292808441894E-06+0.0220632643911163i</v>
      </c>
      <c r="D1244" s="158" t="str">
        <f t="shared" si="599"/>
        <v>-5.95705351278794+0.169151693665225i</v>
      </c>
      <c r="E1244" t="str">
        <f t="shared" si="600"/>
        <v>2870</v>
      </c>
      <c r="F1244" t="str">
        <f t="shared" si="601"/>
        <v>0.777000777000777</v>
      </c>
      <c r="G1244" t="str">
        <f t="shared" si="596"/>
        <v>0.777000777000777</v>
      </c>
      <c r="H1244" t="str">
        <f t="shared" si="602"/>
        <v>7.9727254222089+2.91605614393496i</v>
      </c>
      <c r="I1244" t="str">
        <f t="shared" si="603"/>
        <v>435.895980685584i</v>
      </c>
      <c r="J1244" t="str">
        <f t="shared" si="597"/>
        <v>-161.522938521211+94.2741878355399i</v>
      </c>
      <c r="K1244" t="str">
        <f t="shared" si="604"/>
        <v>1.17486943014188-2.01294083876178i</v>
      </c>
      <c r="L1244" t="str">
        <f t="shared" si="605"/>
        <v>0.0780821812994519-0.112812038166818i</v>
      </c>
      <c r="M1244" t="str">
        <f t="shared" si="606"/>
        <v>1.25295161144133-2.1257528769286i</v>
      </c>
      <c r="N1244" t="str">
        <f t="shared" si="607"/>
        <v>-0.492274978833306i</v>
      </c>
      <c r="O1244" t="str">
        <f t="shared" si="608"/>
        <v>0.88125991233114-0.472631957148595i</v>
      </c>
      <c r="P1244" t="str">
        <f t="shared" si="609"/>
        <v>0.11874008766886+0.472631957148595i</v>
      </c>
      <c r="Q1244" t="str">
        <f t="shared" si="610"/>
        <v>-0.11874008766886+0.019643021684711i</v>
      </c>
      <c r="R1244" t="str">
        <f t="shared" si="611"/>
        <v>-0.332431465707111-4.03538455331478i</v>
      </c>
      <c r="S1244" t="str">
        <f t="shared" si="612"/>
        <v>0.0508139866858851i</v>
      </c>
      <c r="T1244" t="str">
        <f t="shared" si="613"/>
        <v>0.205053976964564-0.0168921680724104i</v>
      </c>
      <c r="U1244" t="str">
        <f t="shared" si="614"/>
        <v>0.00005-0.00217246714567152i</v>
      </c>
      <c r="V1244" t="str">
        <f t="shared" si="615"/>
        <v>3.33333333333333E-06-0.00238971386023867i</v>
      </c>
      <c r="W1244" t="str">
        <f t="shared" si="616"/>
        <v>0.0000144731278859005-0.0011380916442564i</v>
      </c>
      <c r="X1244" t="str">
        <f t="shared" si="617"/>
        <v>0.0000389037141309279-0.00113694450059266i</v>
      </c>
      <c r="Y1244" t="str">
        <f t="shared" si="618"/>
        <v>0.009+0.0697433569096934i</v>
      </c>
      <c r="Z1244" t="str">
        <f t="shared" si="619"/>
        <v>-0.227021210015268-0.0378488652160165i</v>
      </c>
      <c r="AA1244" t="str">
        <f t="shared" si="620"/>
        <v>26.4265537323727-200.580855959338i</v>
      </c>
      <c r="AB1244" t="str">
        <f t="shared" si="621"/>
        <v>1.41648471330369-0.116688777283559i</v>
      </c>
      <c r="AC1244" t="str">
        <f t="shared" si="622"/>
        <v>2.52673530010006-3.15730184596526i</v>
      </c>
      <c r="AD1244" t="str">
        <f t="shared" si="623"/>
        <v>0.241394031703663+0.255454160391811i</v>
      </c>
      <c r="AE1244" t="str">
        <f t="shared" si="624"/>
        <v>-0.0451329150822892-0.067130002765486i</v>
      </c>
      <c r="AF1244" t="str">
        <f t="shared" si="625"/>
        <v>-13.9297789349968-2.74690445026974i</v>
      </c>
      <c r="AG1244" t="str">
        <f t="shared" si="626"/>
        <v>1.2085787039273-0.150839059232775i</v>
      </c>
      <c r="AH1244" t="str">
        <f t="shared" si="627"/>
        <v>0.254285379225602+0.908040219089599i</v>
      </c>
      <c r="AI1244">
        <f t="shared" si="628"/>
        <v>-0.51001477093113712</v>
      </c>
      <c r="AJ1244">
        <f t="shared" si="629"/>
        <v>74.355757290280621</v>
      </c>
      <c r="AK1244"/>
      <c r="AL1244"/>
      <c r="AM1244"/>
      <c r="AN1244"/>
    </row>
    <row r="1245" spans="1:40" x14ac:dyDescent="0.25">
      <c r="A1245"/>
      <c r="B1245">
        <f t="shared" si="595"/>
        <v>111100</v>
      </c>
      <c r="C1245" s="186" t="str">
        <f t="shared" si="598"/>
        <v>-6.19176672348567E-06+0.0220434054704071i</v>
      </c>
      <c r="D1245" s="158" t="str">
        <f t="shared" si="599"/>
        <v>-5.9570534272175+0.168999441939788i</v>
      </c>
      <c r="E1245" t="str">
        <f t="shared" si="600"/>
        <v>2870</v>
      </c>
      <c r="F1245" t="str">
        <f t="shared" si="601"/>
        <v>0.777000777000777</v>
      </c>
      <c r="G1245" t="str">
        <f t="shared" si="596"/>
        <v>0.777000777000777</v>
      </c>
      <c r="H1245" t="str">
        <f t="shared" si="602"/>
        <v>7.97452945904009+2.91414930613279i</v>
      </c>
      <c r="I1245" t="str">
        <f t="shared" si="603"/>
        <v>436.288679767283i</v>
      </c>
      <c r="J1245" t="str">
        <f t="shared" si="597"/>
        <v>-161.815904551936+94.3591195362926i</v>
      </c>
      <c r="K1245" t="str">
        <f t="shared" si="604"/>
        <v>1.17327234417501-2.0120379099704i</v>
      </c>
      <c r="L1245" t="str">
        <f t="shared" si="605"/>
        <v>0.0779871342203123-0.112776224235366i</v>
      </c>
      <c r="M1245" t="str">
        <f t="shared" si="606"/>
        <v>1.25125947839532-2.12481413420577i</v>
      </c>
      <c r="N1245" t="str">
        <f t="shared" si="607"/>
        <v>-0.492718469805227i</v>
      </c>
      <c r="O1245" t="str">
        <f t="shared" si="608"/>
        <v>0.881050217667007-0.47302274147119i</v>
      </c>
      <c r="P1245" t="str">
        <f t="shared" si="609"/>
        <v>0.118949782332993+0.47302274147119i</v>
      </c>
      <c r="Q1245" t="str">
        <f t="shared" si="610"/>
        <v>-0.118949782332993+0.019695728334037i</v>
      </c>
      <c r="R1245" t="str">
        <f t="shared" si="611"/>
        <v>-0.332429832136082-4.03170295673634i</v>
      </c>
      <c r="S1245" t="str">
        <f t="shared" si="612"/>
        <v>0.0508597650522688i</v>
      </c>
      <c r="T1245" t="str">
        <f t="shared" si="613"/>
        <v>0.205051465140148-0.0169073031588063i</v>
      </c>
      <c r="U1245" t="str">
        <f t="shared" si="614"/>
        <v>0.00005-0.00217051172969882i</v>
      </c>
      <c r="V1245" t="str">
        <f t="shared" si="615"/>
        <v>3.33333333333333E-06-0.0023875629026687i</v>
      </c>
      <c r="W1245" t="str">
        <f t="shared" si="616"/>
        <v>0.000014473125090656-0.00113706749823057i</v>
      </c>
      <c r="X1245" t="str">
        <f t="shared" si="617"/>
        <v>0.0000388597750685333-0.00113592233038124i</v>
      </c>
      <c r="Y1245" t="str">
        <f t="shared" si="618"/>
        <v>0.009+0.0698061887627652i</v>
      </c>
      <c r="Z1245" t="str">
        <f t="shared" si="619"/>
        <v>-0.22661461785408-0.0377510491717083i</v>
      </c>
      <c r="AA1245" t="str">
        <f t="shared" si="620"/>
        <v>26.3781431170135-200.400732051752i</v>
      </c>
      <c r="AB1245" t="str">
        <f t="shared" si="621"/>
        <v>1.41646736196557-0.116793328381917i</v>
      </c>
      <c r="AC1245" t="str">
        <f t="shared" si="622"/>
        <v>2.5242040975702-3.15586863049681i</v>
      </c>
      <c r="AD1245" t="str">
        <f t="shared" si="623"/>
        <v>0.241504488202111+0.255669939954753i</v>
      </c>
      <c r="AE1245" t="str">
        <f t="shared" si="624"/>
        <v>-0.0450766388290069-0.067055593548928i</v>
      </c>
      <c r="AF1245" t="str">
        <f t="shared" si="625"/>
        <v>-13.9315828862576-2.745149864193i</v>
      </c>
      <c r="AG1245" t="str">
        <f t="shared" si="626"/>
        <v>1.2085369167632-0.150785952224764i</v>
      </c>
      <c r="AH1245" t="str">
        <f t="shared" si="627"/>
        <v>0.254137609238393+0.907091090618091i</v>
      </c>
      <c r="AI1245">
        <f t="shared" si="628"/>
        <v>-0.51880491878978263</v>
      </c>
      <c r="AJ1245">
        <f t="shared" si="629"/>
        <v>74.34884486624108</v>
      </c>
      <c r="AK1245"/>
      <c r="AL1245"/>
      <c r="AM1245"/>
      <c r="AN1245"/>
    </row>
    <row r="1246" spans="1:40" x14ac:dyDescent="0.25">
      <c r="A1246"/>
      <c r="B1246">
        <f t="shared" si="595"/>
        <v>111200</v>
      </c>
      <c r="C1246" s="186" t="str">
        <f t="shared" si="598"/>
        <v>-6.18063546059307E-06+0.0220235822671727i</v>
      </c>
      <c r="D1246" s="158" t="str">
        <f t="shared" si="599"/>
        <v>-5.95705334187783+0.168847464048324i</v>
      </c>
      <c r="E1246" t="str">
        <f t="shared" si="600"/>
        <v>2870</v>
      </c>
      <c r="F1246" t="str">
        <f t="shared" si="601"/>
        <v>0.777000777000777</v>
      </c>
      <c r="G1246" t="str">
        <f t="shared" si="596"/>
        <v>0.777000777000777</v>
      </c>
      <c r="H1246" t="str">
        <f t="shared" si="602"/>
        <v>7.97632951677097+2.91224431592699i</v>
      </c>
      <c r="I1246" t="str">
        <f t="shared" si="603"/>
        <v>436.681378848981i</v>
      </c>
      <c r="J1246" t="str">
        <f t="shared" si="597"/>
        <v>-162.109134397186+94.4440512370454i</v>
      </c>
      <c r="K1246" t="str">
        <f t="shared" si="604"/>
        <v>1.17167816185416-2.01113495368315i</v>
      </c>
      <c r="L1246" t="str">
        <f t="shared" si="605"/>
        <v>0.0778922329782876-0.112740373958713i</v>
      </c>
      <c r="M1246" t="str">
        <f t="shared" si="606"/>
        <v>1.24957039483245-2.12387532764186i</v>
      </c>
      <c r="N1246" t="str">
        <f t="shared" si="607"/>
        <v>-0.493161960777149i</v>
      </c>
      <c r="O1246" t="str">
        <f t="shared" si="608"/>
        <v>0.880840349714181-0.473413432757667i</v>
      </c>
      <c r="P1246" t="str">
        <f t="shared" si="609"/>
        <v>0.119159650285819+0.473413432757667i</v>
      </c>
      <c r="Q1246" t="str">
        <f t="shared" si="610"/>
        <v>-0.119159650285819+0.019748528019482i</v>
      </c>
      <c r="R1246" t="str">
        <f t="shared" si="611"/>
        <v>-0.332428197065605-4.02802793706256i</v>
      </c>
      <c r="S1246" t="str">
        <f t="shared" si="612"/>
        <v>0.0509055434186525i</v>
      </c>
      <c r="T1246" t="str">
        <f t="shared" si="613"/>
        <v>0.205048951041683-0.0169224380193075i</v>
      </c>
      <c r="U1246" t="str">
        <f t="shared" si="614"/>
        <v>0.00005-0.00216855983066132i</v>
      </c>
      <c r="V1246" t="str">
        <f t="shared" si="615"/>
        <v>3.33333333333333E-06-0.00238541581372745i</v>
      </c>
      <c r="W1246" t="str">
        <f t="shared" si="616"/>
        <v>0.0000144731222928959-0.0011360451944088i</v>
      </c>
      <c r="X1246" t="str">
        <f t="shared" si="617"/>
        <v>0.0000388159544107305-0.00113490199628038i</v>
      </c>
      <c r="Y1246" t="str">
        <f t="shared" si="618"/>
        <v>0.009+0.069869020615837i</v>
      </c>
      <c r="Z1246" t="str">
        <f t="shared" si="619"/>
        <v>-0.226209114821675-0.0376535841269539i</v>
      </c>
      <c r="AA1246" t="str">
        <f t="shared" si="620"/>
        <v>26.329866116293-200.22093048495i</v>
      </c>
      <c r="AB1246" t="str">
        <f t="shared" si="621"/>
        <v>1.41644999491863-0.116897877919825i</v>
      </c>
      <c r="AC1246" t="str">
        <f t="shared" si="622"/>
        <v>2.52167746064329-3.15443532451347i</v>
      </c>
      <c r="AD1246" t="str">
        <f t="shared" si="623"/>
        <v>0.241615037230839+0.255885671552207i</v>
      </c>
      <c r="AE1246" t="str">
        <f t="shared" si="624"/>
        <v>-0.0450205110389208-0.0669813433880829i</v>
      </c>
      <c r="AF1246" t="str">
        <f t="shared" si="625"/>
        <v>-13.9333828586488-2.74339685187867i</v>
      </c>
      <c r="AG1246" t="str">
        <f t="shared" si="626"/>
        <v>1.20849519899327-0.150733006603691i</v>
      </c>
      <c r="AH1246" t="str">
        <f t="shared" si="627"/>
        <v>0.253990102612538+0.906143874459361i</v>
      </c>
      <c r="AI1246">
        <f t="shared" si="628"/>
        <v>-0.5275861931276945</v>
      </c>
      <c r="AJ1246">
        <f t="shared" si="629"/>
        <v>74.3419344145493</v>
      </c>
      <c r="AK1246"/>
      <c r="AL1246"/>
      <c r="AM1246"/>
      <c r="AN1246"/>
    </row>
    <row r="1247" spans="1:40" x14ac:dyDescent="0.25">
      <c r="A1247"/>
      <c r="B1247">
        <f t="shared" si="595"/>
        <v>111300</v>
      </c>
      <c r="C1247" s="186" t="str">
        <f t="shared" si="598"/>
        <v>-6.16953418762069E-06+0.0220037946851396i</v>
      </c>
      <c r="D1247" s="158" t="str">
        <f t="shared" si="599"/>
        <v>-5.95705325676807+0.168695759252737i</v>
      </c>
      <c r="E1247" t="str">
        <f t="shared" si="600"/>
        <v>2870</v>
      </c>
      <c r="F1247" t="str">
        <f t="shared" si="601"/>
        <v>0.777000777000777</v>
      </c>
      <c r="G1247" t="str">
        <f t="shared" si="596"/>
        <v>0.777000777000777</v>
      </c>
      <c r="H1247" t="str">
        <f t="shared" si="602"/>
        <v>7.97812560637354+2.9103411726957i</v>
      </c>
      <c r="I1247" t="str">
        <f t="shared" si="603"/>
        <v>437.07407793068i</v>
      </c>
      <c r="J1247" t="str">
        <f t="shared" si="597"/>
        <v>-162.402628056961+94.5289829377981i</v>
      </c>
      <c r="K1247" t="str">
        <f t="shared" si="604"/>
        <v>1.17008687719937-2.01023197337456i</v>
      </c>
      <c r="L1247" t="str">
        <f t="shared" si="605"/>
        <v>0.0777974773529442-0.112704487586989i</v>
      </c>
      <c r="M1247" t="str">
        <f t="shared" si="606"/>
        <v>1.24788435455231-2.12293646096155i</v>
      </c>
      <c r="N1247" t="str">
        <f t="shared" si="607"/>
        <v>-0.493605451749071i</v>
      </c>
      <c r="O1247" t="str">
        <f t="shared" si="608"/>
        <v>0.880630308513942-0.473804030931184i</v>
      </c>
      <c r="P1247" t="str">
        <f t="shared" si="609"/>
        <v>0.119369691486058+0.473804030931184i</v>
      </c>
      <c r="Q1247" t="str">
        <f t="shared" si="610"/>
        <v>-0.119369691486058+0.019801420817887i</v>
      </c>
      <c r="R1247" t="str">
        <f t="shared" si="611"/>
        <v>-0.332426560495639-4.02435947656536i</v>
      </c>
      <c r="S1247" t="str">
        <f t="shared" si="612"/>
        <v>0.050951321785036i</v>
      </c>
      <c r="T1247" t="str">
        <f t="shared" si="613"/>
        <v>0.205046434669141-0.016937572653706i</v>
      </c>
      <c r="U1247" t="str">
        <f t="shared" si="614"/>
        <v>0.00005-0.00216661143907941i</v>
      </c>
      <c r="V1247" t="str">
        <f t="shared" si="615"/>
        <v>3.33333333333333E-06-0.00238327258298735i</v>
      </c>
      <c r="W1247" t="str">
        <f t="shared" si="616"/>
        <v>0.0000144731194926198-0.00113502472782559i</v>
      </c>
      <c r="X1247" t="str">
        <f t="shared" si="617"/>
        <v>0.0000387722517324939-0.00113388349335013i</v>
      </c>
      <c r="Y1247" t="str">
        <f t="shared" si="618"/>
        <v>0.009+0.0699318524689088i</v>
      </c>
      <c r="Z1247" t="str">
        <f t="shared" si="619"/>
        <v>-0.225804697041806-0.0375564684926263i</v>
      </c>
      <c r="AA1247" t="str">
        <f t="shared" si="620"/>
        <v>26.2817222365654-200.041450398189i</v>
      </c>
      <c r="AB1247" t="str">
        <f t="shared" si="621"/>
        <v>1.41643261216267-0.117002425895847i</v>
      </c>
      <c r="AC1247" t="str">
        <f t="shared" si="622"/>
        <v>2.51915538004021-3.15300193357524i</v>
      </c>
      <c r="AD1247" t="str">
        <f t="shared" si="623"/>
        <v>0.241725678772686+0.25610135515298i</v>
      </c>
      <c r="AE1247" t="str">
        <f t="shared" si="624"/>
        <v>-0.0449645311867694-0.0669072517509996i</v>
      </c>
      <c r="AF1247" t="str">
        <f t="shared" si="625"/>
        <v>-13.9351788631416-2.74164541344296i</v>
      </c>
      <c r="AG1247" t="str">
        <f t="shared" si="626"/>
        <v>1.20845355032411-0.150680221932683i</v>
      </c>
      <c r="AH1247" t="str">
        <f t="shared" si="627"/>
        <v>0.253842858894887+0.905198564817129i</v>
      </c>
      <c r="AI1247">
        <f t="shared" si="628"/>
        <v>-0.53635861118987982</v>
      </c>
      <c r="AJ1247">
        <f t="shared" si="629"/>
        <v>74.335025914778825</v>
      </c>
      <c r="AK1247"/>
      <c r="AL1247"/>
      <c r="AM1247"/>
      <c r="AN1247"/>
    </row>
    <row r="1248" spans="1:40" x14ac:dyDescent="0.25">
      <c r="A1248"/>
      <c r="B1248">
        <f t="shared" si="595"/>
        <v>111400</v>
      </c>
      <c r="C1248" s="186" t="str">
        <f t="shared" si="598"/>
        <v>-0.0000061584627969332+0.02198404262838i</v>
      </c>
      <c r="D1248" s="158" t="str">
        <f t="shared" si="599"/>
        <v>-5.9570531718874+0.16854432681758i</v>
      </c>
      <c r="E1248" t="str">
        <f t="shared" si="600"/>
        <v>2870</v>
      </c>
      <c r="F1248" t="str">
        <f t="shared" si="601"/>
        <v>0.777000777000777</v>
      </c>
      <c r="G1248" t="str">
        <f t="shared" si="596"/>
        <v>0.777000777000777</v>
      </c>
      <c r="H1248" t="str">
        <f t="shared" si="602"/>
        <v>7.979917738785+2.90843987580554i</v>
      </c>
      <c r="I1248" t="str">
        <f t="shared" si="603"/>
        <v>437.466777012379i</v>
      </c>
      <c r="J1248" t="str">
        <f t="shared" si="597"/>
        <v>-162.696385531263+94.6139146385508i</v>
      </c>
      <c r="K1248" t="str">
        <f t="shared" si="604"/>
        <v>1.16849848424186-2.00932897250029i</v>
      </c>
      <c r="L1248" t="str">
        <f t="shared" si="605"/>
        <v>0.0777028671239634-0.112668565369341i</v>
      </c>
      <c r="M1248" t="str">
        <f t="shared" si="606"/>
        <v>1.24620135136582-2.12199753786963i</v>
      </c>
      <c r="N1248" t="str">
        <f t="shared" si="607"/>
        <v>-0.494048942720993i</v>
      </c>
      <c r="O1248" t="str">
        <f t="shared" si="608"/>
        <v>0.880420094107601-0.474194535914916i</v>
      </c>
      <c r="P1248" t="str">
        <f t="shared" si="609"/>
        <v>0.119579905892399+0.474194535914916i</v>
      </c>
      <c r="Q1248" t="str">
        <f t="shared" si="610"/>
        <v>-0.119579905892399+0.019854406806077i</v>
      </c>
      <c r="R1248" t="str">
        <f t="shared" si="611"/>
        <v>-0.332424922426099-4.02069755758023i</v>
      </c>
      <c r="S1248" t="str">
        <f t="shared" si="612"/>
        <v>0.0509971001514197i</v>
      </c>
      <c r="T1248" t="str">
        <f t="shared" si="613"/>
        <v>0.205043916022488-0.0169527070617917i</v>
      </c>
      <c r="U1248" t="str">
        <f t="shared" si="614"/>
        <v>0.00005-0.00216466654550753i</v>
      </c>
      <c r="V1248" t="str">
        <f t="shared" si="615"/>
        <v>3.33333333333333E-06-0.00238113320005828i</v>
      </c>
      <c r="W1248" t="str">
        <f t="shared" si="616"/>
        <v>0.0000144731166898282-0.00113400609353326i</v>
      </c>
      <c r="X1248" t="str">
        <f t="shared" si="617"/>
        <v>0.0000387286666107042-0.00113286681666819i</v>
      </c>
      <c r="Y1248" t="str">
        <f t="shared" si="618"/>
        <v>0.009+0.0699946843219806i</v>
      </c>
      <c r="Z1248" t="str">
        <f t="shared" si="619"/>
        <v>-0.225401360655397-0.0374597006882638i</v>
      </c>
      <c r="AA1248" t="str">
        <f t="shared" si="620"/>
        <v>26.2337109864723-199.862290933771i</v>
      </c>
      <c r="AB1248" t="str">
        <f t="shared" si="621"/>
        <v>1.41641521369747-0.117106972308531i</v>
      </c>
      <c r="AC1248" t="str">
        <f t="shared" si="622"/>
        <v>2.51663784649882-3.15156846321237i</v>
      </c>
      <c r="AD1248" t="str">
        <f t="shared" si="623"/>
        <v>0.241836412810478+0.256316990725857i</v>
      </c>
      <c r="AE1248" t="str">
        <f t="shared" si="624"/>
        <v>-0.0449086987495947-0.0668333181081086i</v>
      </c>
      <c r="AF1248" t="str">
        <f t="shared" si="625"/>
        <v>-13.9369709106724-2.73989554898796i</v>
      </c>
      <c r="AG1248" t="str">
        <f t="shared" si="626"/>
        <v>1.20841197046365-0.150627597776376i</v>
      </c>
      <c r="AH1248" t="str">
        <f t="shared" si="627"/>
        <v>0.253695877632106+0.90425515591799i</v>
      </c>
      <c r="AI1248">
        <f t="shared" si="628"/>
        <v>-0.54512219017503105</v>
      </c>
      <c r="AJ1248">
        <f t="shared" si="629"/>
        <v>74.328119346615566</v>
      </c>
      <c r="AK1248"/>
      <c r="AL1248"/>
      <c r="AM1248"/>
      <c r="AN1248"/>
    </row>
    <row r="1249" spans="1:40" x14ac:dyDescent="0.25">
      <c r="A1249"/>
      <c r="B1249">
        <f t="shared" si="595"/>
        <v>111500</v>
      </c>
      <c r="C1249" s="186" t="str">
        <f t="shared" si="598"/>
        <v>-6.14742118137765E-06+0.0219643260013104i</v>
      </c>
      <c r="D1249" s="158" t="str">
        <f t="shared" si="599"/>
        <v>-5.95705308723501+0.168393166010046i</v>
      </c>
      <c r="E1249" t="str">
        <f t="shared" si="600"/>
        <v>2870</v>
      </c>
      <c r="F1249" t="str">
        <f t="shared" si="601"/>
        <v>0.777000777000777</v>
      </c>
      <c r="G1249" t="str">
        <f t="shared" si="596"/>
        <v>0.777000777000777</v>
      </c>
      <c r="H1249" t="str">
        <f t="shared" si="602"/>
        <v>7.98170592490793+2.90654042461161i</v>
      </c>
      <c r="I1249" t="str">
        <f t="shared" si="603"/>
        <v>437.859476094077i</v>
      </c>
      <c r="J1249" t="str">
        <f t="shared" si="597"/>
        <v>-162.99040682009+94.6988463393036i</v>
      </c>
      <c r="K1249" t="str">
        <f t="shared" si="604"/>
        <v>1.16691297702411-2.00842595449723i</v>
      </c>
      <c r="L1249" t="str">
        <f t="shared" si="605"/>
        <v>0.0776084020711454-0.112632607553942i</v>
      </c>
      <c r="M1249" t="str">
        <f t="shared" si="606"/>
        <v>1.24452137909526-2.12105856205117i</v>
      </c>
      <c r="N1249" t="str">
        <f t="shared" si="607"/>
        <v>-0.494492433692915i</v>
      </c>
      <c r="O1249" t="str">
        <f t="shared" si="608"/>
        <v>0.880209706536504-0.474584947632056i</v>
      </c>
      <c r="P1249" t="str">
        <f t="shared" si="609"/>
        <v>0.119790293463496+0.474584947632056i</v>
      </c>
      <c r="Q1249" t="str">
        <f t="shared" si="610"/>
        <v>-0.119790293463496+0.019907486060859i</v>
      </c>
      <c r="R1249" t="str">
        <f t="shared" si="611"/>
        <v>-0.332423282856879-4.01704216250603i</v>
      </c>
      <c r="S1249" t="str">
        <f t="shared" si="612"/>
        <v>0.0510428785178034i</v>
      </c>
      <c r="T1249" t="str">
        <f t="shared" si="613"/>
        <v>0.20504139510169-0.0169678412433531i</v>
      </c>
      <c r="U1249" t="str">
        <f t="shared" si="614"/>
        <v>0.00005-0.00216272514053398i</v>
      </c>
      <c r="V1249" t="str">
        <f t="shared" si="615"/>
        <v>3.33333333333333E-06-0.00237899765458738i</v>
      </c>
      <c r="W1249" t="str">
        <f t="shared" si="616"/>
        <v>0.0000144731138845209-0.00113298928660187i</v>
      </c>
      <c r="X1249" t="str">
        <f t="shared" si="617"/>
        <v>0.0000386851986241352-0.0011318519613299i</v>
      </c>
      <c r="Y1249" t="str">
        <f t="shared" si="618"/>
        <v>0.009+0.0700575161750524i</v>
      </c>
      <c r="Z1249" t="str">
        <f t="shared" si="619"/>
        <v>-0.224999101820451-0.0373632791420154i</v>
      </c>
      <c r="AA1249" t="str">
        <f t="shared" si="620"/>
        <v>26.18583187693-199.683451237024i</v>
      </c>
      <c r="AB1249" t="str">
        <f t="shared" si="621"/>
        <v>1.41639779952279-0.117211517156417i</v>
      </c>
      <c r="AC1249" t="str">
        <f t="shared" si="622"/>
        <v>2.51412485077397-3.1501349189256i</v>
      </c>
      <c r="AD1249" t="str">
        <f t="shared" si="623"/>
        <v>0.241947239327023+0.256532578239596i</v>
      </c>
      <c r="AE1249" t="str">
        <f t="shared" si="624"/>
        <v>-0.0448530132067312-0.0667595419322094i</v>
      </c>
      <c r="AF1249" t="str">
        <f t="shared" si="625"/>
        <v>-13.9387590121429-2.73814725860156i</v>
      </c>
      <c r="AG1249" t="str">
        <f t="shared" si="626"/>
        <v>1.20837045912118-0.150575133700897i</v>
      </c>
      <c r="AH1249" t="str">
        <f t="shared" si="627"/>
        <v>0.253549158370727+0.90331364201126i</v>
      </c>
      <c r="AI1249">
        <f t="shared" si="628"/>
        <v>-0.55387694723596281</v>
      </c>
      <c r="AJ1249">
        <f t="shared" si="629"/>
        <v>74.321214689854045</v>
      </c>
      <c r="AK1249"/>
      <c r="AL1249"/>
      <c r="AM1249"/>
      <c r="AN1249"/>
    </row>
    <row r="1250" spans="1:40" x14ac:dyDescent="0.25">
      <c r="A1250"/>
      <c r="B1250">
        <f t="shared" si="595"/>
        <v>111600</v>
      </c>
      <c r="C1250" s="186" t="str">
        <f t="shared" si="598"/>
        <v>-6.13640923428096E-06+0.0219446447086896i</v>
      </c>
      <c r="D1250" s="158" t="str">
        <f t="shared" si="599"/>
        <v>-5.95705300281009+0.168242276099954i</v>
      </c>
      <c r="E1250" t="str">
        <f t="shared" si="600"/>
        <v>2870</v>
      </c>
      <c r="F1250" t="str">
        <f t="shared" si="601"/>
        <v>0.777000777000777</v>
      </c>
      <c r="G1250" t="str">
        <f t="shared" si="596"/>
        <v>0.777000777000777</v>
      </c>
      <c r="H1250" t="str">
        <f t="shared" si="602"/>
        <v>7.98349017561027+2.90464281845767i</v>
      </c>
      <c r="I1250" t="str">
        <f t="shared" si="603"/>
        <v>438.252175175776i</v>
      </c>
      <c r="J1250" t="str">
        <f t="shared" si="597"/>
        <v>-163.284691923442+94.7837780400563i</v>
      </c>
      <c r="K1250" t="str">
        <f t="shared" si="604"/>
        <v>1.16533034959982-2.00752292278358i</v>
      </c>
      <c r="L1250" t="str">
        <f t="shared" si="605"/>
        <v>0.0775140819744103-0.112596614387993i</v>
      </c>
      <c r="M1250" t="str">
        <f t="shared" si="606"/>
        <v>1.24284443157423-2.12011953717157i</v>
      </c>
      <c r="N1250" t="str">
        <f t="shared" si="607"/>
        <v>-0.494935924664837i</v>
      </c>
      <c r="O1250" t="str">
        <f t="shared" si="608"/>
        <v>0.87999914584203-0.474975266005817i</v>
      </c>
      <c r="P1250" t="str">
        <f t="shared" si="609"/>
        <v>0.12000085415797+0.474975266005817i</v>
      </c>
      <c r="Q1250" t="str">
        <f t="shared" si="610"/>
        <v>-0.12000085415797+0.01996065865902i</v>
      </c>
      <c r="R1250" t="str">
        <f t="shared" si="611"/>
        <v>-0.332421641787938-4.01339327380471i</v>
      </c>
      <c r="S1250" t="str">
        <f t="shared" si="612"/>
        <v>0.0510886568841871i</v>
      </c>
      <c r="T1250" t="str">
        <f t="shared" si="613"/>
        <v>0.205038871906713-0.0169829751981821i</v>
      </c>
      <c r="U1250" t="str">
        <f t="shared" si="614"/>
        <v>0.00005-0.00216078721478081i</v>
      </c>
      <c r="V1250" t="str">
        <f t="shared" si="615"/>
        <v>3.33333333333333E-06-0.00237686593625889i</v>
      </c>
      <c r="W1250" t="str">
        <f t="shared" si="616"/>
        <v>0.0000144731110766978-0.00113197430211916i</v>
      </c>
      <c r="X1250" t="str">
        <f t="shared" si="617"/>
        <v>0.0000386418473534464-0.00113083892244813i</v>
      </c>
      <c r="Y1250" t="str">
        <f t="shared" si="618"/>
        <v>0.009+0.0701203480281242i</v>
      </c>
      <c r="Z1250" t="str">
        <f t="shared" si="619"/>
        <v>-0.22459791671197-0.0372672022905861i</v>
      </c>
      <c r="AA1250" t="str">
        <f t="shared" si="620"/>
        <v>26.138084421117-199.504930456292i</v>
      </c>
      <c r="AB1250" t="str">
        <f t="shared" si="621"/>
        <v>1.4163803696384-0.117316060438066i</v>
      </c>
      <c r="AC1250" t="str">
        <f t="shared" si="622"/>
        <v>2.51161638363739-3.14870130618634i</v>
      </c>
      <c r="AD1250" t="str">
        <f t="shared" si="623"/>
        <v>0.242058158305113+0.256748117662941i</v>
      </c>
      <c r="AE1250" t="str">
        <f t="shared" si="624"/>
        <v>-0.0447974740397926-0.0666859226984597i</v>
      </c>
      <c r="AF1250" t="str">
        <f t="shared" si="625"/>
        <v>-13.9405431784204-2.73640054235772i</v>
      </c>
      <c r="AG1250" t="str">
        <f t="shared" si="626"/>
        <v>1.20832901600734-0.150522829273862i</v>
      </c>
      <c r="AH1250" t="str">
        <f t="shared" si="627"/>
        <v>0.253402700657115+0.902374017368919i</v>
      </c>
      <c r="AI1250">
        <f t="shared" si="628"/>
        <v>-0.56262289947941735</v>
      </c>
      <c r="AJ1250">
        <f t="shared" si="629"/>
        <v>74.314311924400485</v>
      </c>
      <c r="AK1250"/>
      <c r="AL1250"/>
      <c r="AM1250"/>
      <c r="AN1250"/>
    </row>
    <row r="1251" spans="1:40" x14ac:dyDescent="0.25">
      <c r="A1251"/>
      <c r="B1251">
        <f t="shared" si="595"/>
        <v>111700</v>
      </c>
      <c r="C1251" s="186" t="str">
        <f t="shared" si="598"/>
        <v>-0.0000061254268494474+0.0219249986556176i</v>
      </c>
      <c r="D1251" s="158" t="str">
        <f t="shared" si="599"/>
        <v>-5.9570529186118+0.168091656359735i</v>
      </c>
      <c r="E1251" t="str">
        <f t="shared" si="600"/>
        <v>2870</v>
      </c>
      <c r="F1251" t="str">
        <f t="shared" si="601"/>
        <v>0.777000777000777</v>
      </c>
      <c r="G1251" t="str">
        <f t="shared" si="596"/>
        <v>0.777000777000777</v>
      </c>
      <c r="H1251" t="str">
        <f t="shared" si="602"/>
        <v>7.98527050172554+2.90274705667613i</v>
      </c>
      <c r="I1251" t="str">
        <f t="shared" si="603"/>
        <v>438.644874257475i</v>
      </c>
      <c r="J1251" t="str">
        <f t="shared" si="597"/>
        <v>-163.579240841321+94.8687097408091i</v>
      </c>
      <c r="K1251" t="str">
        <f t="shared" si="604"/>
        <v>1.16375059603386-2.00661988075891i</v>
      </c>
      <c r="L1251" t="str">
        <f t="shared" si="605"/>
        <v>0.0774199066137994-0.112560586117725i</v>
      </c>
      <c r="M1251" t="str">
        <f t="shared" si="606"/>
        <v>1.24117050264766-2.11918046687663i</v>
      </c>
      <c r="N1251" t="str">
        <f t="shared" si="607"/>
        <v>-0.495379415636759i</v>
      </c>
      <c r="O1251" t="str">
        <f t="shared" si="608"/>
        <v>0.879788412065595-0.475365490959429i</v>
      </c>
      <c r="P1251" t="str">
        <f t="shared" si="609"/>
        <v>0.120211587934405+0.475365490959429i</v>
      </c>
      <c r="Q1251" t="str">
        <f t="shared" si="610"/>
        <v>-0.120211587934405+0.02001392467733i</v>
      </c>
      <c r="R1251" t="str">
        <f t="shared" si="611"/>
        <v>-0.332419999219161-4.00975087400109i</v>
      </c>
      <c r="S1251" t="str">
        <f t="shared" si="612"/>
        <v>0.0511344352505708i</v>
      </c>
      <c r="T1251" t="str">
        <f t="shared" si="613"/>
        <v>0.205036346437528-0.016998108926067i</v>
      </c>
      <c r="U1251" t="str">
        <f t="shared" si="614"/>
        <v>0.0000500000000000001-0.00215885275890366i</v>
      </c>
      <c r="V1251" t="str">
        <f t="shared" si="615"/>
        <v>3.33333333333333E-06-0.00237473803479402i</v>
      </c>
      <c r="W1251" t="str">
        <f t="shared" si="616"/>
        <v>0.0000144731082663589-0.00113096113519047i</v>
      </c>
      <c r="X1251" t="str">
        <f t="shared" si="617"/>
        <v>0.0000385986123811719-0.00112982769515324i</v>
      </c>
      <c r="Y1251" t="str">
        <f t="shared" si="618"/>
        <v>0.009+0.070183179881196i</v>
      </c>
      <c r="Z1251" t="str">
        <f t="shared" si="619"/>
        <v>-0.224197801521858-0.0371714685791835i</v>
      </c>
      <c r="AA1251" t="str">
        <f t="shared" si="620"/>
        <v>26.0904681344609-199.326727742922i</v>
      </c>
      <c r="AB1251" t="str">
        <f t="shared" si="621"/>
        <v>1.41636292404408-0.117420602152017i</v>
      </c>
      <c r="AC1251" t="str">
        <f t="shared" si="622"/>
        <v>2.50911243587785-3.14726763043669i</v>
      </c>
      <c r="AD1251" t="str">
        <f t="shared" si="623"/>
        <v>0.24216916972753+0.256963608964614i</v>
      </c>
      <c r="AE1251" t="str">
        <f t="shared" si="624"/>
        <v>-0.0447420807326641-0.0666124598843626i</v>
      </c>
      <c r="AF1251" t="str">
        <f t="shared" si="625"/>
        <v>-13.9423234203373-2.7346554003164i</v>
      </c>
      <c r="AG1251" t="str">
        <f t="shared" si="626"/>
        <v>1.20828764083407-0.150470684064377i</v>
      </c>
      <c r="AH1251" t="str">
        <f t="shared" si="627"/>
        <v>0.253256504037526+0.901436276285519i</v>
      </c>
      <c r="AI1251">
        <f t="shared" si="628"/>
        <v>-0.57136006396596417</v>
      </c>
      <c r="AJ1251">
        <f t="shared" si="629"/>
        <v>74.307411030269606</v>
      </c>
      <c r="AK1251"/>
      <c r="AL1251"/>
      <c r="AM1251"/>
      <c r="AN1251"/>
    </row>
    <row r="1252" spans="1:40" x14ac:dyDescent="0.25">
      <c r="A1252"/>
      <c r="B1252">
        <f t="shared" si="595"/>
        <v>111800</v>
      </c>
      <c r="C1252" s="186" t="str">
        <f t="shared" si="598"/>
        <v>-6.11447392115589E-06+0.0219053877475339i</v>
      </c>
      <c r="D1252" s="158" t="str">
        <f t="shared" si="599"/>
        <v>-5.95705283463935+0.167941306064427i</v>
      </c>
      <c r="E1252" t="str">
        <f t="shared" si="600"/>
        <v>2870</v>
      </c>
      <c r="F1252" t="str">
        <f t="shared" si="601"/>
        <v>0.777000777000777</v>
      </c>
      <c r="G1252" t="str">
        <f t="shared" si="596"/>
        <v>0.777000777000777</v>
      </c>
      <c r="H1252" t="str">
        <f t="shared" si="602"/>
        <v>7.98704691405291+2.90085313858828i</v>
      </c>
      <c r="I1252" t="str">
        <f t="shared" si="603"/>
        <v>439.037573339174i</v>
      </c>
      <c r="J1252" t="str">
        <f t="shared" si="597"/>
        <v>-163.874053573725+94.9536414415618i</v>
      </c>
      <c r="K1252" t="str">
        <f t="shared" si="604"/>
        <v>1.16217371040236-2.0057168318043i</v>
      </c>
      <c r="L1252" t="str">
        <f t="shared" si="605"/>
        <v>0.0773258757694792-0.112524522988406i</v>
      </c>
      <c r="M1252" t="str">
        <f t="shared" si="606"/>
        <v>1.23949958617184-2.11824135479271i</v>
      </c>
      <c r="N1252" t="str">
        <f t="shared" si="607"/>
        <v>-0.495822906608681i</v>
      </c>
      <c r="O1252" t="str">
        <f t="shared" si="608"/>
        <v>0.879577505248645-0.475755622416142i</v>
      </c>
      <c r="P1252" t="str">
        <f t="shared" si="609"/>
        <v>0.120422494751355+0.475755622416142i</v>
      </c>
      <c r="Q1252" t="str">
        <f t="shared" si="610"/>
        <v>-0.120422494751355+0.020067284192539i</v>
      </c>
      <c r="R1252" t="str">
        <f t="shared" si="611"/>
        <v>-0.332418355150526-4.0061149456824i</v>
      </c>
      <c r="S1252" t="str">
        <f t="shared" si="612"/>
        <v>0.0511802136169545i</v>
      </c>
      <c r="T1252" t="str">
        <f t="shared" si="613"/>
        <v>0.205033818694099-0.0170132424268006i</v>
      </c>
      <c r="U1252" t="str">
        <f t="shared" si="614"/>
        <v>0.0000500000000000001-0.00215692176359158i</v>
      </c>
      <c r="V1252" t="str">
        <f t="shared" si="615"/>
        <v>3.33333333333333E-06-0.00237261393995073i</v>
      </c>
      <c r="W1252" t="str">
        <f t="shared" si="616"/>
        <v>0.0000144731054535046-0.00112994978093863i</v>
      </c>
      <c r="X1252" t="str">
        <f t="shared" si="617"/>
        <v>0.0000385554932917102-0.00112881827459294i</v>
      </c>
      <c r="Y1252" t="str">
        <f t="shared" si="618"/>
        <v>0.009+0.0702460117342678i</v>
      </c>
      <c r="Z1252" t="str">
        <f t="shared" si="619"/>
        <v>-0.223798752458828-0.0370760764614612i</v>
      </c>
      <c r="AA1252" t="str">
        <f t="shared" si="620"/>
        <v>26.0429825346266-199.14884225125i</v>
      </c>
      <c r="AB1252" t="str">
        <f t="shared" si="621"/>
        <v>1.4163454627396-0.117525142296837i</v>
      </c>
      <c r="AC1252" t="str">
        <f t="shared" si="622"/>
        <v>2.50661299830104-3.14583389708975i</v>
      </c>
      <c r="AD1252" t="str">
        <f t="shared" si="623"/>
        <v>0.242280273577034+0.257179052113314i</v>
      </c>
      <c r="AE1252" t="str">
        <f t="shared" si="624"/>
        <v>-0.0446868327714843-0.0665391529697493i</v>
      </c>
      <c r="AF1252" t="str">
        <f t="shared" si="625"/>
        <v>-13.9440997486923-2.73291183252385i</v>
      </c>
      <c r="AG1252" t="str">
        <f t="shared" si="626"/>
        <v>1.20824633331467-0.150418697643019i</v>
      </c>
      <c r="AH1252" t="str">
        <f t="shared" si="627"/>
        <v>0.253110568058082+0.900500413078018i</v>
      </c>
      <c r="AI1252">
        <f t="shared" si="628"/>
        <v>-0.5800884577107448</v>
      </c>
      <c r="AJ1252">
        <f t="shared" si="629"/>
        <v>74.300511987585296</v>
      </c>
      <c r="AK1252"/>
      <c r="AL1252"/>
      <c r="AM1252"/>
      <c r="AN1252"/>
    </row>
    <row r="1253" spans="1:40" x14ac:dyDescent="0.25">
      <c r="A1253"/>
      <c r="B1253">
        <f t="shared" si="595"/>
        <v>111900</v>
      </c>
      <c r="C1253" s="186" t="str">
        <f t="shared" si="598"/>
        <v>-6.10355034415754E-06+0.0218858118902161i</v>
      </c>
      <c r="D1253" s="158" t="str">
        <f t="shared" si="599"/>
        <v>-5.95705275089193+0.167791224491657i</v>
      </c>
      <c r="E1253" t="str">
        <f t="shared" si="600"/>
        <v>2870</v>
      </c>
      <c r="F1253" t="str">
        <f t="shared" si="601"/>
        <v>0.777000777000777</v>
      </c>
      <c r="G1253" t="str">
        <f t="shared" si="596"/>
        <v>0.777000777000777</v>
      </c>
      <c r="H1253" t="str">
        <f t="shared" si="602"/>
        <v>7.98881942335736+2.8989610635043i</v>
      </c>
      <c r="I1253" t="str">
        <f t="shared" si="603"/>
        <v>439.430272420872i</v>
      </c>
      <c r="J1253" t="str">
        <f t="shared" si="597"/>
        <v>-164.169130120654+95.0385731423146i</v>
      </c>
      <c r="K1253" t="str">
        <f t="shared" si="604"/>
        <v>1.16059968679261-2.00481377928236i</v>
      </c>
      <c r="L1253" t="str">
        <f t="shared" si="605"/>
        <v>0.0772319892217393-0.112488425244338i</v>
      </c>
      <c r="M1253" t="str">
        <f t="shared" si="606"/>
        <v>1.23783167601435-2.1173022045267i</v>
      </c>
      <c r="N1253" t="str">
        <f t="shared" si="607"/>
        <v>-0.496266397580603i</v>
      </c>
      <c r="O1253" t="str">
        <f t="shared" si="608"/>
        <v>0.879366425432662-0.476145660299222i</v>
      </c>
      <c r="P1253" t="str">
        <f t="shared" si="609"/>
        <v>0.120633574567338+0.476145660299222i</v>
      </c>
      <c r="Q1253" t="str">
        <f t="shared" si="610"/>
        <v>-0.120633574567338+0.020120737281381i</v>
      </c>
      <c r="R1253" t="str">
        <f t="shared" si="611"/>
        <v>-0.332416709581915-4.00248547149816i</v>
      </c>
      <c r="S1253" t="str">
        <f t="shared" si="612"/>
        <v>0.0512259919833382i</v>
      </c>
      <c r="T1253" t="str">
        <f t="shared" si="613"/>
        <v>0.205031288676392-0.0170283757001708i</v>
      </c>
      <c r="U1253" t="str">
        <f t="shared" si="614"/>
        <v>0.0000500000000000001-0.00215499421956692i</v>
      </c>
      <c r="V1253" t="str">
        <f t="shared" si="615"/>
        <v>3.33333333333333E-06-0.00237049364152362i</v>
      </c>
      <c r="W1253" t="str">
        <f t="shared" si="616"/>
        <v>0.0000144731026381343-0.00112894023450393i</v>
      </c>
      <c r="X1253" t="str">
        <f t="shared" si="617"/>
        <v>0.0000385124896713139-0.00112781065593225i</v>
      </c>
      <c r="Y1253" t="str">
        <f t="shared" si="618"/>
        <v>0.009+0.0703088435873396i</v>
      </c>
      <c r="Z1253" t="str">
        <f t="shared" si="619"/>
        <v>-0.223400765748318-0.036981024399467i</v>
      </c>
      <c r="AA1253" t="str">
        <f t="shared" si="620"/>
        <v>25.9956271415033-198.971273138588i</v>
      </c>
      <c r="AB1253" t="str">
        <f t="shared" si="621"/>
        <v>1.41632798572473-0.117629680871063i</v>
      </c>
      <c r="AC1253" t="str">
        <f t="shared" si="622"/>
        <v>2.5041180617296-3.14440011152949i</v>
      </c>
      <c r="AD1253" t="str">
        <f t="shared" si="623"/>
        <v>0.242391469836377+0.257394447077726i</v>
      </c>
      <c r="AE1253" t="str">
        <f t="shared" si="624"/>
        <v>-0.0446317296446386-0.066466001436771i</v>
      </c>
      <c r="AF1253" t="str">
        <f t="shared" si="625"/>
        <v>-13.9458721742493-2.73116983901264i</v>
      </c>
      <c r="AG1253" t="str">
        <f t="shared" si="626"/>
        <v>1.20820509316374-0.150366869581841i</v>
      </c>
      <c r="AH1253" t="str">
        <f t="shared" si="627"/>
        <v>0.252964892264791+0.899566422085716i</v>
      </c>
      <c r="AI1253">
        <f t="shared" si="628"/>
        <v>-0.58880809768322695</v>
      </c>
      <c r="AJ1253">
        <f t="shared" si="629"/>
        <v>74.293614776580327</v>
      </c>
      <c r="AK1253"/>
      <c r="AL1253"/>
      <c r="AM1253"/>
      <c r="AN1253"/>
    </row>
    <row r="1254" spans="1:40" x14ac:dyDescent="0.25">
      <c r="A1254"/>
      <c r="B1254">
        <f t="shared" si="595"/>
        <v>112000</v>
      </c>
      <c r="C1254" s="186" t="str">
        <f t="shared" si="598"/>
        <v>-6.09265601367317E-06+0.0218662709897782i</v>
      </c>
      <c r="D1254" s="158" t="str">
        <f t="shared" si="599"/>
        <v>-5.95705266736873+0.167641410921633i</v>
      </c>
      <c r="E1254" t="str">
        <f t="shared" si="600"/>
        <v>2870</v>
      </c>
      <c r="F1254" t="str">
        <f t="shared" si="601"/>
        <v>0.777000777000777</v>
      </c>
      <c r="G1254" t="str">
        <f t="shared" si="596"/>
        <v>0.777000777000777</v>
      </c>
      <c r="H1254" t="str">
        <f t="shared" si="602"/>
        <v>7.99058804036974+2.8970708307233i</v>
      </c>
      <c r="I1254" t="str">
        <f t="shared" si="603"/>
        <v>439.822971502571i</v>
      </c>
      <c r="J1254" t="str">
        <f t="shared" si="597"/>
        <v>-164.46447048211+95.1235048430672i</v>
      </c>
      <c r="K1254" t="str">
        <f t="shared" si="604"/>
        <v>1.15902851930312-2.00391072653736i</v>
      </c>
      <c r="L1254" t="str">
        <f t="shared" si="605"/>
        <v>0.0771382467509964-0.112452293128866i</v>
      </c>
      <c r="M1254" t="str">
        <f t="shared" si="606"/>
        <v>1.23616676605412-2.11636301966623i</v>
      </c>
      <c r="N1254" t="str">
        <f t="shared" si="607"/>
        <v>-0.496709888552524i</v>
      </c>
      <c r="O1254" t="str">
        <f t="shared" si="608"/>
        <v>0.879155172659164-0.476535604531954i</v>
      </c>
      <c r="P1254" t="str">
        <f t="shared" si="609"/>
        <v>0.120844827340836+0.476535604531954i</v>
      </c>
      <c r="Q1254" t="str">
        <f t="shared" si="610"/>
        <v>-0.120844827340836+0.02017428402057i</v>
      </c>
      <c r="R1254" t="str">
        <f t="shared" si="611"/>
        <v>-0.33241506251324-3.99886243415993i</v>
      </c>
      <c r="S1254" t="str">
        <f t="shared" si="612"/>
        <v>0.0512717703497219i</v>
      </c>
      <c r="T1254" t="str">
        <f t="shared" si="613"/>
        <v>0.205028756384378-0.0170435087459673i</v>
      </c>
      <c r="U1254" t="str">
        <f t="shared" si="614"/>
        <v>0.0000499999999999999-0.00215307011758516i</v>
      </c>
      <c r="V1254" t="str">
        <f t="shared" si="615"/>
        <v>3.33333333333333E-06-0.00236837712934368i</v>
      </c>
      <c r="W1254" t="str">
        <f t="shared" si="616"/>
        <v>0.0000144730998202484-0.00112793249104398i</v>
      </c>
      <c r="X1254" t="str">
        <f t="shared" si="617"/>
        <v>0.0000384696011080797-0.00112680483435343i</v>
      </c>
      <c r="Y1254" t="str">
        <f t="shared" si="618"/>
        <v>0.009+0.0703716754404114i</v>
      </c>
      <c r="Z1254" t="str">
        <f t="shared" si="619"/>
        <v>-0.223003837632408-0.0368863108635893i</v>
      </c>
      <c r="AA1254" t="str">
        <f t="shared" si="620"/>
        <v>25.9484014771923-198.794019565209i</v>
      </c>
      <c r="AB1254" t="str">
        <f t="shared" si="621"/>
        <v>1.41631049299925-0.11773421787324i</v>
      </c>
      <c r="AC1254" t="str">
        <f t="shared" si="622"/>
        <v>2.50162761700315-3.14296627911113i</v>
      </c>
      <c r="AD1254" t="str">
        <f t="shared" si="623"/>
        <v>0.242502758488291+0.257609793826512i</v>
      </c>
      <c r="AE1254" t="str">
        <f t="shared" si="624"/>
        <v>-0.044576770842744-0.0663930047698826i</v>
      </c>
      <c r="AF1254" t="str">
        <f t="shared" si="625"/>
        <v>-13.9476407077385-2.72942941980167i</v>
      </c>
      <c r="AG1254" t="str">
        <f t="shared" si="626"/>
        <v>1.2081639200972-0.150315199454355i</v>
      </c>
      <c r="AH1254" t="str">
        <f t="shared" si="627"/>
        <v>0.252819476203573+0.898634297670111i</v>
      </c>
      <c r="AI1254">
        <f t="shared" si="628"/>
        <v>-0.59751900080764908</v>
      </c>
      <c r="AJ1254">
        <f t="shared" si="629"/>
        <v>74.286719377594082</v>
      </c>
      <c r="AK1254"/>
      <c r="AL1254"/>
      <c r="AM1254"/>
      <c r="AN1254"/>
    </row>
    <row r="1255" spans="1:40" x14ac:dyDescent="0.25">
      <c r="A1255"/>
      <c r="B1255">
        <f t="shared" si="595"/>
        <v>112100</v>
      </c>
      <c r="C1255" s="186" t="str">
        <f t="shared" si="598"/>
        <v>-6.08179082539067E-06+0.0218467649526693i</v>
      </c>
      <c r="D1255" s="158" t="str">
        <f t="shared" si="599"/>
        <v>-5.95705258406895+0.167491864637131i</v>
      </c>
      <c r="E1255" t="str">
        <f t="shared" si="600"/>
        <v>2870</v>
      </c>
      <c r="F1255" t="str">
        <f t="shared" si="601"/>
        <v>0.777000777000777</v>
      </c>
      <c r="G1255" t="str">
        <f t="shared" si="596"/>
        <v>0.777000777000777</v>
      </c>
      <c r="H1255" t="str">
        <f t="shared" si="602"/>
        <v>7.9923527757869+2.8951824395336i</v>
      </c>
      <c r="I1255" t="str">
        <f t="shared" si="603"/>
        <v>440.21567058427i</v>
      </c>
      <c r="J1255" t="str">
        <f t="shared" si="597"/>
        <v>-164.76007465809+95.20843654382i</v>
      </c>
      <c r="K1255" t="str">
        <f t="shared" si="604"/>
        <v>1.15746020204362-2.00300767689534i</v>
      </c>
      <c r="L1255" t="str">
        <f t="shared" si="605"/>
        <v>0.0770446481377955-0.112416126884379i</v>
      </c>
      <c r="M1255" t="str">
        <f t="shared" si="606"/>
        <v>1.23450485018142-2.11542380377972i</v>
      </c>
      <c r="N1255" t="str">
        <f t="shared" si="607"/>
        <v>-0.497153379524446i</v>
      </c>
      <c r="O1255" t="str">
        <f t="shared" si="608"/>
        <v>0.8789437469697-0.476925455037644i</v>
      </c>
      <c r="P1255" t="str">
        <f t="shared" si="609"/>
        <v>0.1210562530303+0.476925455037644i</v>
      </c>
      <c r="Q1255" t="str">
        <f t="shared" si="610"/>
        <v>-0.1210562530303+0.020227924486802i</v>
      </c>
      <c r="R1255" t="str">
        <f t="shared" si="611"/>
        <v>-0.33241341394443-3.99524581644086i</v>
      </c>
      <c r="S1255" t="str">
        <f t="shared" si="612"/>
        <v>0.0513175487161056i</v>
      </c>
      <c r="T1255" t="str">
        <f t="shared" si="613"/>
        <v>0.205026221818021-0.0170586415639803i</v>
      </c>
      <c r="U1255" t="str">
        <f t="shared" si="614"/>
        <v>0.0000499999999999999-0.00215114944843478i</v>
      </c>
      <c r="V1255" t="str">
        <f t="shared" si="615"/>
        <v>3.33333333333333E-06-0.00236626439327825i</v>
      </c>
      <c r="W1255" t="str">
        <f t="shared" si="616"/>
        <v>0.0000144730969998469-0.00112692654573372i</v>
      </c>
      <c r="X1255" t="str">
        <f t="shared" si="617"/>
        <v>0.0000384268271919415-0.00112580080505589i</v>
      </c>
      <c r="Y1255" t="str">
        <f t="shared" si="618"/>
        <v>0.009+0.0704345072934832i</v>
      </c>
      <c r="Z1255" t="str">
        <f t="shared" si="619"/>
        <v>-0.222607964369721-0.0367919343325047i</v>
      </c>
      <c r="AA1255" t="str">
        <f t="shared" si="620"/>
        <v>25.901305065995-198.617080694339i</v>
      </c>
      <c r="AB1255" t="str">
        <f t="shared" si="621"/>
        <v>1.41629298456292-0.117838753301921i</v>
      </c>
      <c r="AC1255" t="str">
        <f t="shared" si="622"/>
        <v>2.49914165497823-3.14153240516118i</v>
      </c>
      <c r="AD1255" t="str">
        <f t="shared" si="623"/>
        <v>0.24261413951549+0.25782509232831i</v>
      </c>
      <c r="AE1255" t="str">
        <f t="shared" si="624"/>
        <v>-0.0445219558586395-0.0663201624558314i</v>
      </c>
      <c r="AF1255" t="str">
        <f t="shared" si="625"/>
        <v>-13.9494053598558-2.72769057489647i</v>
      </c>
      <c r="AG1255" t="str">
        <f t="shared" si="626"/>
        <v>1.20812281383226-0.150263686835532i</v>
      </c>
      <c r="AH1255" t="str">
        <f t="shared" si="627"/>
        <v>0.25267431942025+0.897704034214833i</v>
      </c>
      <c r="AI1255">
        <f t="shared" si="628"/>
        <v>-0.60622118396286662</v>
      </c>
      <c r="AJ1255">
        <f t="shared" si="629"/>
        <v>74.279825771074044</v>
      </c>
      <c r="AK1255"/>
      <c r="AL1255"/>
      <c r="AM1255"/>
      <c r="AN1255"/>
    </row>
    <row r="1256" spans="1:40" x14ac:dyDescent="0.25">
      <c r="A1256"/>
      <c r="B1256">
        <f t="shared" si="595"/>
        <v>112200</v>
      </c>
      <c r="C1256" s="186" t="str">
        <f t="shared" si="598"/>
        <v>-6.07095467546258E-06+0.0218272936856719i</v>
      </c>
      <c r="D1256" s="158" t="str">
        <f t="shared" si="599"/>
        <v>-5.9570525009918+0.167342584923485i</v>
      </c>
      <c r="E1256" t="str">
        <f t="shared" si="600"/>
        <v>2870</v>
      </c>
      <c r="F1256" t="str">
        <f t="shared" si="601"/>
        <v>0.777000777000777</v>
      </c>
      <c r="G1256" t="str">
        <f t="shared" si="596"/>
        <v>0.777000777000777</v>
      </c>
      <c r="H1256" t="str">
        <f t="shared" si="602"/>
        <v>7.99411364027186+2.89329588921262i</v>
      </c>
      <c r="I1256" t="str">
        <f t="shared" si="603"/>
        <v>440.608369665968i</v>
      </c>
      <c r="J1256" t="str">
        <f t="shared" si="597"/>
        <v>-165.055942648597+95.2933682445727i</v>
      </c>
      <c r="K1256" t="str">
        <f t="shared" si="604"/>
        <v>1.15589472913497-2.00210463366408i</v>
      </c>
      <c r="L1256" t="str">
        <f t="shared" si="605"/>
        <v>0.0769511931628107-0.11237992675231i</v>
      </c>
      <c r="M1256" t="str">
        <f t="shared" si="606"/>
        <v>1.23284592229778-2.11448456041639i</v>
      </c>
      <c r="N1256" t="str">
        <f t="shared" si="607"/>
        <v>-0.497596870496368i</v>
      </c>
      <c r="O1256" t="str">
        <f t="shared" si="608"/>
        <v>0.878732148405853-0.477315211739615i</v>
      </c>
      <c r="P1256" t="str">
        <f t="shared" si="609"/>
        <v>0.121267851594147+0.477315211739615i</v>
      </c>
      <c r="Q1256" t="str">
        <f t="shared" si="610"/>
        <v>-0.121267851594147+0.020281658756753i</v>
      </c>
      <c r="R1256" t="str">
        <f t="shared" si="611"/>
        <v>-0.332411763875464-3.99163560117553i</v>
      </c>
      <c r="S1256" t="str">
        <f t="shared" si="612"/>
        <v>0.0513633270824891i</v>
      </c>
      <c r="T1256" t="str">
        <f t="shared" si="613"/>
        <v>0.205023684977287-0.0170737741540026i</v>
      </c>
      <c r="U1256" t="str">
        <f t="shared" si="614"/>
        <v>0.0000499999999999999-0.00214923220293706i</v>
      </c>
      <c r="V1256" t="str">
        <f t="shared" si="615"/>
        <v>3.33333333333333E-06-0.00236415542323077i</v>
      </c>
      <c r="W1256" t="str">
        <f t="shared" si="616"/>
        <v>0.0000144730941769296-0.00112592239376524i</v>
      </c>
      <c r="X1256" t="str">
        <f t="shared" si="617"/>
        <v>0.0000383841675146547-0.00112479856325611i</v>
      </c>
      <c r="Y1256" t="str">
        <f t="shared" si="618"/>
        <v>0.009+0.070497339146555i</v>
      </c>
      <c r="Z1256" t="str">
        <f t="shared" si="619"/>
        <v>-0.222213142235344-0.0366978932931236i</v>
      </c>
      <c r="AA1256" t="str">
        <f t="shared" si="620"/>
        <v>25.8543374344002-198.44045569214i</v>
      </c>
      <c r="AB1256" t="str">
        <f t="shared" si="621"/>
        <v>1.41627546041551-0.117943287155673i</v>
      </c>
      <c r="AC1256" t="str">
        <f t="shared" si="622"/>
        <v>2.49666016652824-3.14009849497748i</v>
      </c>
      <c r="AD1256" t="str">
        <f t="shared" si="623"/>
        <v>0.242725612900684+0.258040342551748i</v>
      </c>
      <c r="AE1256" t="str">
        <f t="shared" si="624"/>
        <v>-0.0444672841873757-0.0662474739836459i</v>
      </c>
      <c r="AF1256" t="str">
        <f t="shared" si="625"/>
        <v>-13.9511661412637-2.72595330428914i</v>
      </c>
      <c r="AG1256" t="str">
        <f t="shared" si="626"/>
        <v>1.20808177408745-0.150212331301803i</v>
      </c>
      <c r="AH1256" t="str">
        <f t="shared" si="627"/>
        <v>0.25252942146059+0.896775626125535i</v>
      </c>
      <c r="AI1256">
        <f t="shared" si="628"/>
        <v>-0.61491466398244343</v>
      </c>
      <c r="AJ1256">
        <f t="shared" si="629"/>
        <v>74.272933937573185</v>
      </c>
      <c r="AK1256"/>
      <c r="AL1256"/>
      <c r="AM1256"/>
      <c r="AN1256"/>
    </row>
    <row r="1257" spans="1:40" x14ac:dyDescent="0.25">
      <c r="A1257"/>
      <c r="B1257">
        <f t="shared" si="595"/>
        <v>112300</v>
      </c>
      <c r="C1257" s="186" t="str">
        <f t="shared" si="598"/>
        <v>-6.06014746050366E-06+0.0218078570959007i</v>
      </c>
      <c r="D1257" s="158" t="str">
        <f t="shared" si="599"/>
        <v>-5.95705241813649+0.167193571068572i</v>
      </c>
      <c r="E1257" t="str">
        <f t="shared" si="600"/>
        <v>2870</v>
      </c>
      <c r="F1257" t="str">
        <f t="shared" si="601"/>
        <v>0.777000777000777</v>
      </c>
      <c r="G1257" t="str">
        <f t="shared" si="596"/>
        <v>0.777000777000777</v>
      </c>
      <c r="H1257" t="str">
        <f t="shared" si="602"/>
        <v>7.99587064445384+2.89141117902712i</v>
      </c>
      <c r="I1257" t="str">
        <f t="shared" si="603"/>
        <v>441.001068747667i</v>
      </c>
      <c r="J1257" t="str">
        <f t="shared" si="597"/>
        <v>-165.352074453629+95.3782999453254i</v>
      </c>
      <c r="K1257" t="str">
        <f t="shared" si="604"/>
        <v>1.15433209470928-2.00120160013334i</v>
      </c>
      <c r="L1257" t="str">
        <f t="shared" si="605"/>
        <v>0.0768578816068496-0.112343692973146i</v>
      </c>
      <c r="M1257" t="str">
        <f t="shared" si="606"/>
        <v>1.23118997631613-2.11354529310649i</v>
      </c>
      <c r="N1257" t="str">
        <f t="shared" si="607"/>
        <v>-0.49804036146829i</v>
      </c>
      <c r="O1257" t="str">
        <f t="shared" si="608"/>
        <v>0.878520377009243-0.477704874561206i</v>
      </c>
      <c r="P1257" t="str">
        <f t="shared" si="609"/>
        <v>0.121479622990757+0.477704874561206i</v>
      </c>
      <c r="Q1257" t="str">
        <f t="shared" si="610"/>
        <v>-0.121479622990757+0.020335486907084i</v>
      </c>
      <c r="R1257" t="str">
        <f t="shared" si="611"/>
        <v>-0.332410112306181-3.98803177125971i</v>
      </c>
      <c r="S1257" t="str">
        <f t="shared" si="612"/>
        <v>0.0514091054488728i</v>
      </c>
      <c r="T1257" t="str">
        <f t="shared" si="613"/>
        <v>0.205021145862145-0.0170889065158201i</v>
      </c>
      <c r="U1257" t="str">
        <f t="shared" si="614"/>
        <v>0.0000499999999999999-0.00214731837194602i</v>
      </c>
      <c r="V1257" t="str">
        <f t="shared" si="615"/>
        <v>3.33333333333333E-06-0.00236205020914062i</v>
      </c>
      <c r="W1257" t="str">
        <f t="shared" si="616"/>
        <v>0.0000144730913514965-0.00112492003034779i</v>
      </c>
      <c r="X1257" t="str">
        <f t="shared" si="617"/>
        <v>0.0000383416216697923-0.00112379810418758i</v>
      </c>
      <c r="Y1257" t="str">
        <f t="shared" si="618"/>
        <v>0.009+0.0705601709996268i</v>
      </c>
      <c r="Z1257" t="str">
        <f t="shared" si="619"/>
        <v>-0.221819367520744-0.0366041862405409i</v>
      </c>
      <c r="AA1257" t="str">
        <f t="shared" si="620"/>
        <v>25.8074981110728-198.2641437277i</v>
      </c>
      <c r="AB1257" t="str">
        <f t="shared" si="621"/>
        <v>1.41625792055679-0.118047819433018i</v>
      </c>
      <c r="AC1257" t="str">
        <f t="shared" si="622"/>
        <v>2.49418314254371-3.1386645538295i</v>
      </c>
      <c r="AD1257" t="str">
        <f t="shared" si="623"/>
        <v>0.242837178626553+0.258255544465424i</v>
      </c>
      <c r="AE1257" t="str">
        <f t="shared" si="624"/>
        <v>-0.0444127553261994-0.0661749388446197i</v>
      </c>
      <c r="AF1257" t="str">
        <f t="shared" si="625"/>
        <v>-13.9529230625903-2.72421760795855i</v>
      </c>
      <c r="AG1257" t="str">
        <f t="shared" si="626"/>
        <v>1.20804080058256-0.150161132431036i</v>
      </c>
      <c r="AH1257" t="str">
        <f t="shared" si="627"/>
        <v>0.252384781870267+0.89584906782974i</v>
      </c>
      <c r="AI1257">
        <f t="shared" si="628"/>
        <v>-0.62359945765536617</v>
      </c>
      <c r="AJ1257">
        <f t="shared" si="629"/>
        <v>74.266043857751583</v>
      </c>
      <c r="AK1257"/>
      <c r="AL1257"/>
      <c r="AM1257"/>
      <c r="AN1257"/>
    </row>
    <row r="1258" spans="1:40" x14ac:dyDescent="0.25">
      <c r="A1258"/>
      <c r="B1258">
        <f t="shared" si="595"/>
        <v>112400</v>
      </c>
      <c r="C1258" s="186" t="str">
        <f t="shared" si="598"/>
        <v>-0.0000060493690775883+0.0217884550908008i</v>
      </c>
      <c r="D1258" s="158" t="str">
        <f t="shared" si="599"/>
        <v>-5.95705233550222+0.167044822362806i</v>
      </c>
      <c r="E1258" t="str">
        <f t="shared" si="600"/>
        <v>2870</v>
      </c>
      <c r="F1258" t="str">
        <f t="shared" si="601"/>
        <v>0.777000777000777</v>
      </c>
      <c r="G1258" t="str">
        <f t="shared" si="596"/>
        <v>0.777000777000777</v>
      </c>
      <c r="H1258" t="str">
        <f t="shared" si="602"/>
        <v>7.99762379892843+2.8895283082332i</v>
      </c>
      <c r="I1258" t="str">
        <f t="shared" si="603"/>
        <v>441.393767829366i</v>
      </c>
      <c r="J1258" t="str">
        <f t="shared" si="597"/>
        <v>-165.648470073187+95.4632316460782i</v>
      </c>
      <c r="K1258" t="str">
        <f t="shared" si="604"/>
        <v>1.15277229290982-2.0002985795748i</v>
      </c>
      <c r="L1258" t="str">
        <f t="shared" si="605"/>
        <v>0.0767647132508507-0.112307425786425i</v>
      </c>
      <c r="M1258" t="str">
        <f t="shared" si="606"/>
        <v>1.22953700616067-2.11260600536123i</v>
      </c>
      <c r="N1258" t="str">
        <f t="shared" si="607"/>
        <v>-0.498483852440212i</v>
      </c>
      <c r="O1258" t="str">
        <f t="shared" si="608"/>
        <v>0.878308432821521-0.478094443425777i</v>
      </c>
      <c r="P1258" t="str">
        <f t="shared" si="609"/>
        <v>0.121691567178479+0.478094443425777i</v>
      </c>
      <c r="Q1258" t="str">
        <f t="shared" si="610"/>
        <v>-0.121691567178479+0.020389409014435i</v>
      </c>
      <c r="R1258" t="str">
        <f t="shared" si="611"/>
        <v>-0.332408459236533-3.98443430964999i</v>
      </c>
      <c r="S1258" t="str">
        <f t="shared" si="612"/>
        <v>0.0514548838152565i</v>
      </c>
      <c r="T1258" t="str">
        <f t="shared" si="613"/>
        <v>0.205018604472562-0.0171040386492242i</v>
      </c>
      <c r="U1258" t="str">
        <f t="shared" si="614"/>
        <v>0.00005-0.00214540794634821i</v>
      </c>
      <c r="V1258" t="str">
        <f t="shared" si="615"/>
        <v>3.33333333333333E-06-0.00235994874098303i</v>
      </c>
      <c r="W1258" t="str">
        <f t="shared" si="616"/>
        <v>0.000014473088523548-0.00112391945070765i</v>
      </c>
      <c r="X1258" t="str">
        <f t="shared" si="617"/>
        <v>0.0000382991892527322-0.00112279942310069i</v>
      </c>
      <c r="Y1258" t="str">
        <f t="shared" si="618"/>
        <v>0.009+0.0706230028526985i</v>
      </c>
      <c r="Z1258" t="str">
        <f t="shared" si="619"/>
        <v>-0.221426636533669-0.0365108116779818i</v>
      </c>
      <c r="AA1258" t="str">
        <f t="shared" si="620"/>
        <v>25.7607866268407-198.088143973017i</v>
      </c>
      <c r="AB1258" t="str">
        <f t="shared" si="621"/>
        <v>1.41624036498656-0.118152350132514i</v>
      </c>
      <c r="AC1258" t="str">
        <f t="shared" si="622"/>
        <v>2.49171057393198-3.13723058695837i</v>
      </c>
      <c r="AD1258" t="str">
        <f t="shared" si="623"/>
        <v>0.242948836675774+0.258470698037925i</v>
      </c>
      <c r="AE1258" t="str">
        <f t="shared" si="624"/>
        <v>-0.0443583687745452-0.0661025565323013i</v>
      </c>
      <c r="AF1258" t="str">
        <f t="shared" si="625"/>
        <v>-13.9546761344306-2.72248348587039i</v>
      </c>
      <c r="AG1258" t="str">
        <f t="shared" si="626"/>
        <v>1.20799989303868-0.150110089802545i</v>
      </c>
      <c r="AH1258" t="str">
        <f t="shared" si="627"/>
        <v>0.252240400194916+0.894924353776804i</v>
      </c>
      <c r="AI1258">
        <f t="shared" si="628"/>
        <v>-0.63227558172548004</v>
      </c>
      <c r="AJ1258">
        <f t="shared" si="629"/>
        <v>74.259155512374321</v>
      </c>
      <c r="AK1258"/>
      <c r="AL1258"/>
      <c r="AM1258"/>
      <c r="AN1258"/>
    </row>
    <row r="1259" spans="1:40" x14ac:dyDescent="0.25">
      <c r="A1259"/>
      <c r="B1259">
        <f t="shared" si="595"/>
        <v>112500</v>
      </c>
      <c r="C1259" s="186" t="str">
        <f t="shared" si="598"/>
        <v>-6.03861942424814E-06+0.0217690875781464i</v>
      </c>
      <c r="D1259" s="158" t="str">
        <f t="shared" si="599"/>
        <v>-5.95705225308821+0.166896338099122i</v>
      </c>
      <c r="E1259" t="str">
        <f t="shared" si="600"/>
        <v>2870</v>
      </c>
      <c r="F1259" t="str">
        <f t="shared" si="601"/>
        <v>0.777000777000777</v>
      </c>
      <c r="G1259" t="str">
        <f t="shared" si="596"/>
        <v>0.777000777000777</v>
      </c>
      <c r="H1259" t="str">
        <f t="shared" si="602"/>
        <v>7.99937311425767+2.88764727607645i</v>
      </c>
      <c r="I1259" t="str">
        <f t="shared" si="603"/>
        <v>441.786466911065i</v>
      </c>
      <c r="J1259" t="str">
        <f t="shared" si="597"/>
        <v>-165.94512950727+95.5481633468309i</v>
      </c>
      <c r="K1259" t="str">
        <f t="shared" si="604"/>
        <v>1.15121531789102-1.99939557524226i</v>
      </c>
      <c r="L1259" t="str">
        <f t="shared" si="605"/>
        <v>0.0766716878758875-0.112271125430742i</v>
      </c>
      <c r="M1259" t="str">
        <f t="shared" si="606"/>
        <v>1.22788700576691-2.111666700673i</v>
      </c>
      <c r="N1259" t="str">
        <f t="shared" si="607"/>
        <v>-0.498927343412134i</v>
      </c>
      <c r="O1259" t="str">
        <f t="shared" si="608"/>
        <v>0.878096315884373-0.478483918256707i</v>
      </c>
      <c r="P1259" t="str">
        <f t="shared" si="609"/>
        <v>0.121903684115627+0.478483918256707i</v>
      </c>
      <c r="Q1259" t="str">
        <f t="shared" si="610"/>
        <v>-0.121903684115627+0.020443425155427i</v>
      </c>
      <c r="R1259" t="str">
        <f t="shared" si="611"/>
        <v>-0.332406804666475-3.98084319936359i</v>
      </c>
      <c r="S1259" t="str">
        <f t="shared" si="612"/>
        <v>0.0515006621816402i</v>
      </c>
      <c r="T1259" t="str">
        <f t="shared" si="613"/>
        <v>0.205016060808504-0.0171191705540066i</v>
      </c>
      <c r="U1259" t="str">
        <f t="shared" si="614"/>
        <v>0.00005-0.00214350091706256i</v>
      </c>
      <c r="V1259" t="str">
        <f t="shared" si="615"/>
        <v>3.33333333333333E-06-0.00235785100876882i</v>
      </c>
      <c r="W1259" t="str">
        <f t="shared" si="616"/>
        <v>0.0000144730856930837-0.00112292065008808i</v>
      </c>
      <c r="X1259" t="str">
        <f t="shared" si="617"/>
        <v>0.0000382568698606478-0.0011218025152627i</v>
      </c>
      <c r="Y1259" t="str">
        <f t="shared" si="618"/>
        <v>0.009+0.0706858347057703i</v>
      </c>
      <c r="Z1259" t="str">
        <f t="shared" si="619"/>
        <v>-0.221034945598075-0.0364177681167516i</v>
      </c>
      <c r="AA1259" t="str">
        <f t="shared" si="620"/>
        <v>25.7142025146838-197.912455602988i</v>
      </c>
      <c r="AB1259" t="str">
        <f t="shared" si="621"/>
        <v>1.41622279370456-0.118256879252723i</v>
      </c>
      <c r="AC1259" t="str">
        <f t="shared" si="622"/>
        <v>2.48924245161726-3.13579659957697i</v>
      </c>
      <c r="AD1259" t="str">
        <f t="shared" si="623"/>
        <v>0.243060587031003+0.258685803237815i</v>
      </c>
      <c r="AE1259" t="str">
        <f t="shared" si="624"/>
        <v>-0.0443041240340235-0.0660303265424813i</v>
      </c>
      <c r="AF1259" t="str">
        <f t="shared" si="625"/>
        <v>-13.9564253673459-2.72075093797733i</v>
      </c>
      <c r="AG1259" t="str">
        <f t="shared" si="626"/>
        <v>1.20795905117818-0.150059202997073i</v>
      </c>
      <c r="AH1259" t="str">
        <f t="shared" si="627"/>
        <v>0.252096275980125+0.894001478437753i</v>
      </c>
      <c r="AI1259">
        <f t="shared" si="628"/>
        <v>-0.64094305289220199</v>
      </c>
      <c r="AJ1259">
        <f t="shared" si="629"/>
        <v>74.252268882311142</v>
      </c>
      <c r="AK1259"/>
      <c r="AL1259"/>
      <c r="AM1259"/>
      <c r="AN1259"/>
    </row>
    <row r="1260" spans="1:40" x14ac:dyDescent="0.25">
      <c r="A1260"/>
      <c r="B1260">
        <f t="shared" si="595"/>
        <v>112600</v>
      </c>
      <c r="C1260" s="186" t="str">
        <f t="shared" si="598"/>
        <v>-6.02789839846969E-06+0.0217497544660394i</v>
      </c>
      <c r="D1260" s="158" t="str">
        <f t="shared" si="599"/>
        <v>-5.95705217089368+0.166748117572969i</v>
      </c>
      <c r="E1260" t="str">
        <f t="shared" si="600"/>
        <v>2870</v>
      </c>
      <c r="F1260" t="str">
        <f t="shared" si="601"/>
        <v>0.777000777000777</v>
      </c>
      <c r="G1260" t="str">
        <f t="shared" si="596"/>
        <v>0.777000777000777</v>
      </c>
      <c r="H1260" t="str">
        <f t="shared" si="602"/>
        <v>8.00111860097022+2.885768081792i</v>
      </c>
      <c r="I1260" t="str">
        <f t="shared" si="603"/>
        <v>442.179165992763i</v>
      </c>
      <c r="J1260" t="str">
        <f t="shared" si="597"/>
        <v>-166.242052755879+95.6330950475837i</v>
      </c>
      <c r="K1260" t="str">
        <f t="shared" si="604"/>
        <v>1.1496611638185-1.99849259037162i</v>
      </c>
      <c r="L1260" t="str">
        <f t="shared" si="605"/>
        <v>0.0765788052631698-0.112234792143752i</v>
      </c>
      <c r="M1260" t="str">
        <f t="shared" si="606"/>
        <v>1.22623996908167-2.11072738251537i</v>
      </c>
      <c r="N1260" t="str">
        <f t="shared" si="607"/>
        <v>-0.499370834384056i</v>
      </c>
      <c r="O1260" t="str">
        <f t="shared" si="608"/>
        <v>0.87788402623952-0.478873298977391i</v>
      </c>
      <c r="P1260" t="str">
        <f t="shared" si="609"/>
        <v>0.12211597376048+0.478873298977391i</v>
      </c>
      <c r="Q1260" t="str">
        <f t="shared" si="610"/>
        <v>-0.12211597376048+0.020497535406665i</v>
      </c>
      <c r="R1260" t="str">
        <f t="shared" si="611"/>
        <v>-0.332405148595874-3.97725842347804i</v>
      </c>
      <c r="S1260" t="str">
        <f t="shared" si="612"/>
        <v>0.0515464405480239i</v>
      </c>
      <c r="T1260" t="str">
        <f t="shared" si="613"/>
        <v>0.205013514869938-0.0171343022299543i</v>
      </c>
      <c r="U1260" t="str">
        <f t="shared" si="614"/>
        <v>0.00005-0.00214159727504031i</v>
      </c>
      <c r="V1260" t="str">
        <f t="shared" si="615"/>
        <v>3.33333333333333E-06-0.00235575700254433i</v>
      </c>
      <c r="W1260" t="str">
        <f t="shared" si="616"/>
        <v>0.0000144730828601037-0.00112192362374925i</v>
      </c>
      <c r="X1260" t="str">
        <f t="shared" si="617"/>
        <v>0.0000382146630924995-0.00112080737595766i</v>
      </c>
      <c r="Y1260" t="str">
        <f t="shared" si="618"/>
        <v>0.009+0.0707486665588421i</v>
      </c>
      <c r="Z1260" t="str">
        <f t="shared" si="619"/>
        <v>-0.220644291054043-0.0363250540761853i</v>
      </c>
      <c r="AA1260" t="str">
        <f t="shared" si="620"/>
        <v>25.6677453097217-197.7370777954i</v>
      </c>
      <c r="AB1260" t="str">
        <f t="shared" si="621"/>
        <v>1.41620520671057-0.118361406792173i</v>
      </c>
      <c r="AC1260" t="str">
        <f t="shared" si="622"/>
        <v>2.48677876654079-3.13436259687014i</v>
      </c>
      <c r="AD1260" t="str">
        <f t="shared" si="623"/>
        <v>0.243172429674879+0.258900860033639i</v>
      </c>
      <c r="AE1260" t="str">
        <f t="shared" si="624"/>
        <v>-0.04425002060841-0.0659582483731816i</v>
      </c>
      <c r="AF1260" t="str">
        <f t="shared" si="625"/>
        <v>-13.9581707718639-2.71901996421903i</v>
      </c>
      <c r="AG1260" t="str">
        <f t="shared" si="626"/>
        <v>1.20791827472469-0.150008471596794i</v>
      </c>
      <c r="AH1260" t="str">
        <f t="shared" si="627"/>
        <v>0.251952408771451+0.893080436305229i</v>
      </c>
      <c r="AI1260">
        <f t="shared" si="628"/>
        <v>-0.64960188781022876</v>
      </c>
      <c r="AJ1260">
        <f t="shared" si="629"/>
        <v>74.245383948536286</v>
      </c>
      <c r="AK1260"/>
      <c r="AL1260"/>
      <c r="AM1260"/>
      <c r="AN1260"/>
    </row>
    <row r="1261" spans="1:40" x14ac:dyDescent="0.25">
      <c r="A1261"/>
      <c r="B1261">
        <f t="shared" si="595"/>
        <v>112700</v>
      </c>
      <c r="C1261" s="186" t="str">
        <f t="shared" si="598"/>
        <v>-6.01720589869176E-06+0.0217304556629079i</v>
      </c>
      <c r="D1261" s="158" t="str">
        <f t="shared" si="599"/>
        <v>-5.95705208891785+0.166600160082294i</v>
      </c>
      <c r="E1261" t="str">
        <f t="shared" si="600"/>
        <v>2870</v>
      </c>
      <c r="F1261" t="str">
        <f t="shared" si="601"/>
        <v>0.777000777000777</v>
      </c>
      <c r="G1261" t="str">
        <f t="shared" si="596"/>
        <v>0.777000777000777</v>
      </c>
      <c r="H1261" t="str">
        <f t="shared" si="602"/>
        <v>8.00286026956139+2.88389072460465i</v>
      </c>
      <c r="I1261" t="str">
        <f t="shared" si="603"/>
        <v>442.571865074462i</v>
      </c>
      <c r="J1261" t="str">
        <f t="shared" si="597"/>
        <v>-166.539239819014+95.7180267483364i</v>
      </c>
      <c r="K1261" t="str">
        <f t="shared" si="604"/>
        <v>1.14810982486905-1.99758962818105i</v>
      </c>
      <c r="L1261" t="str">
        <f t="shared" si="605"/>
        <v>0.0764860651940442-0.112198426162171i</v>
      </c>
      <c r="M1261" t="str">
        <f t="shared" si="606"/>
        <v>1.22459589006309-2.10978805434322i</v>
      </c>
      <c r="N1261" t="str">
        <f t="shared" si="607"/>
        <v>-0.499814325355978i</v>
      </c>
      <c r="O1261" t="str">
        <f t="shared" si="608"/>
        <v>0.877671563928715-0.479262585511245i</v>
      </c>
      <c r="P1261" t="str">
        <f t="shared" si="609"/>
        <v>0.122328436071285+0.479262585511245i</v>
      </c>
      <c r="Q1261" t="str">
        <f t="shared" si="610"/>
        <v>-0.122328436071285+0.020551739844733i</v>
      </c>
      <c r="R1261" t="str">
        <f t="shared" si="611"/>
        <v>-0.332403491024695-3.97367996513094i</v>
      </c>
      <c r="S1261" t="str">
        <f t="shared" si="612"/>
        <v>0.0515922189144076i</v>
      </c>
      <c r="T1261" t="str">
        <f t="shared" si="613"/>
        <v>0.205010966656831-0.0171494336768594i</v>
      </c>
      <c r="U1261" t="str">
        <f t="shared" si="614"/>
        <v>0.00005-0.00213969701126476i</v>
      </c>
      <c r="V1261" t="str">
        <f t="shared" si="615"/>
        <v>3.33333333333333E-06-0.00235366671239123i</v>
      </c>
      <c r="W1261" t="str">
        <f t="shared" si="616"/>
        <v>0.0000144730800246081-0.00112092836696812i</v>
      </c>
      <c r="X1261" t="str">
        <f t="shared" si="617"/>
        <v>0.0000381725685490236-0.00111981400048627i</v>
      </c>
      <c r="Y1261" t="str">
        <f t="shared" si="618"/>
        <v>0.009+0.0708114984119139i</v>
      </c>
      <c r="Z1261" t="str">
        <f t="shared" si="619"/>
        <v>-0.220254669257676-0.0362326680835948i</v>
      </c>
      <c r="AA1261" t="str">
        <f t="shared" si="620"/>
        <v>25.6214145492017-197.56200973091i</v>
      </c>
      <c r="AB1261" t="str">
        <f t="shared" si="621"/>
        <v>1.41618760400437-0.118465932749428i</v>
      </c>
      <c r="AC1261" t="str">
        <f t="shared" si="622"/>
        <v>2.48431950966068-3.13292858399481i</v>
      </c>
      <c r="AD1261" t="str">
        <f t="shared" si="623"/>
        <v>0.24328436459003+0.259115868393923i</v>
      </c>
      <c r="AE1261" t="str">
        <f t="shared" si="624"/>
        <v>-0.0441960580036314-0.0658863215246377i</v>
      </c>
      <c r="AF1261" t="str">
        <f t="shared" si="625"/>
        <v>-13.9599123584792-2.71729056452236i</v>
      </c>
      <c r="AG1261" t="str">
        <f t="shared" si="626"/>
        <v>1.2078775634031-0.149957895185302i</v>
      </c>
      <c r="AH1261" t="str">
        <f t="shared" si="627"/>
        <v>0.251808798114414+0.89216122189333i</v>
      </c>
      <c r="AI1261">
        <f t="shared" si="628"/>
        <v>-0.65825210309022675</v>
      </c>
      <c r="AJ1261">
        <f t="shared" si="629"/>
        <v>74.238500692127971</v>
      </c>
      <c r="AK1261"/>
      <c r="AL1261"/>
      <c r="AM1261"/>
      <c r="AN1261"/>
    </row>
    <row r="1262" spans="1:40" x14ac:dyDescent="0.25">
      <c r="A1262"/>
      <c r="B1262">
        <f t="shared" si="595"/>
        <v>112800</v>
      </c>
      <c r="C1262" s="186" t="str">
        <f t="shared" si="598"/>
        <v>-6.00654182380318E-06+0.0217111910775045i</v>
      </c>
      <c r="D1262" s="158" t="str">
        <f t="shared" si="599"/>
        <v>-5.95705200715994+0.166452464927535i</v>
      </c>
      <c r="E1262" t="str">
        <f t="shared" si="600"/>
        <v>2870</v>
      </c>
      <c r="F1262" t="str">
        <f t="shared" si="601"/>
        <v>0.777000777000777</v>
      </c>
      <c r="G1262" t="str">
        <f t="shared" si="596"/>
        <v>0.777000777000777</v>
      </c>
      <c r="H1262" t="str">
        <f t="shared" si="602"/>
        <v>8.00459813049331+2.88201520372891i</v>
      </c>
      <c r="I1262" t="str">
        <f t="shared" si="603"/>
        <v>442.964564156161i</v>
      </c>
      <c r="J1262" t="str">
        <f t="shared" si="597"/>
        <v>-166.836690696675+95.8029584490892i</v>
      </c>
      <c r="K1262" t="str">
        <f t="shared" si="604"/>
        <v>1.1465612952306-1.996686691871i</v>
      </c>
      <c r="L1262" t="str">
        <f t="shared" si="605"/>
        <v>0.0763934674499985-0.112162027721783i</v>
      </c>
      <c r="M1262" t="str">
        <f t="shared" si="606"/>
        <v>1.2229547626806-2.10884871959278i</v>
      </c>
      <c r="N1262" t="str">
        <f t="shared" si="607"/>
        <v>-0.5002578163279i</v>
      </c>
      <c r="O1262" t="str">
        <f t="shared" si="608"/>
        <v>0.877458928993746-0.479651777781702i</v>
      </c>
      <c r="P1262" t="str">
        <f t="shared" si="609"/>
        <v>0.122541071006254+0.479651777781702i</v>
      </c>
      <c r="Q1262" t="str">
        <f t="shared" si="610"/>
        <v>-0.122541071006254+0.020606038546198i</v>
      </c>
      <c r="R1262" t="str">
        <f t="shared" si="611"/>
        <v>-0.332401831952844-3.97010780751965i</v>
      </c>
      <c r="S1262" t="str">
        <f t="shared" si="612"/>
        <v>0.0516379972807913i</v>
      </c>
      <c r="T1262" t="str">
        <f t="shared" si="613"/>
        <v>0.205008416169148-0.017164564894511i</v>
      </c>
      <c r="U1262" t="str">
        <f t="shared" si="614"/>
        <v>0.00005-0.00213780011675123i</v>
      </c>
      <c r="V1262" t="str">
        <f t="shared" si="615"/>
        <v>3.33333333333333E-06-0.00235158012842635i</v>
      </c>
      <c r="W1262" t="str">
        <f t="shared" si="616"/>
        <v>0.0000144730771865967-0.00111993487503844i</v>
      </c>
      <c r="X1262" t="str">
        <f t="shared" si="617"/>
        <v>0.000038130585832725-0.00111882238416592i</v>
      </c>
      <c r="Y1262" t="str">
        <f t="shared" si="618"/>
        <v>0.009+0.0708743302649857i</v>
      </c>
      <c r="Z1262" t="str">
        <f t="shared" si="619"/>
        <v>-0.219866076581042-0.0361406086742218i</v>
      </c>
      <c r="AA1262" t="str">
        <f t="shared" si="620"/>
        <v>25.5752097724877-197.387250593041i</v>
      </c>
      <c r="AB1262" t="str">
        <f t="shared" si="621"/>
        <v>1.41616998558571-0.118570457123032i</v>
      </c>
      <c r="AC1262" t="str">
        <f t="shared" si="622"/>
        <v>2.48186467195192-3.13149456607998i</v>
      </c>
      <c r="AD1262" t="str">
        <f t="shared" si="623"/>
        <v>0.243396391759069+0.259330828287174i</v>
      </c>
      <c r="AE1262" t="str">
        <f t="shared" si="624"/>
        <v>-0.0441422357277603-0.065814545499295i</v>
      </c>
      <c r="AF1262" t="str">
        <f t="shared" si="625"/>
        <v>-13.9616501376533-2.71556273880137i</v>
      </c>
      <c r="AG1262" t="str">
        <f t="shared" si="626"/>
        <v>1.20783691693955-0.149907473347612i</v>
      </c>
      <c r="AH1262" t="str">
        <f t="shared" si="627"/>
        <v>0.251665443554557+0.891243829737616i</v>
      </c>
      <c r="AI1262">
        <f t="shared" si="628"/>
        <v>-0.66689371529789643</v>
      </c>
      <c r="AJ1262">
        <f t="shared" si="629"/>
        <v>74.231619094266691</v>
      </c>
      <c r="AK1262"/>
      <c r="AL1262"/>
      <c r="AM1262"/>
      <c r="AN1262"/>
    </row>
    <row r="1263" spans="1:40" x14ac:dyDescent="0.25">
      <c r="A1263"/>
      <c r="B1263">
        <f t="shared" si="595"/>
        <v>112900</v>
      </c>
      <c r="C1263" s="186" t="str">
        <f t="shared" si="598"/>
        <v>-5.99590607314042E-06+0.0216919606189054i</v>
      </c>
      <c r="D1263" s="158" t="str">
        <f t="shared" si="599"/>
        <v>-5.95705192561919+0.166305031411608i</v>
      </c>
      <c r="E1263" t="str">
        <f t="shared" si="600"/>
        <v>2870</v>
      </c>
      <c r="F1263" t="str">
        <f t="shared" si="601"/>
        <v>0.777000777000777</v>
      </c>
      <c r="G1263" t="str">
        <f t="shared" si="596"/>
        <v>0.777000777000777</v>
      </c>
      <c r="H1263" t="str">
        <f t="shared" si="602"/>
        <v>8.00633219419504+2.88014151836914i</v>
      </c>
      <c r="I1263" t="str">
        <f t="shared" si="603"/>
        <v>443.35726323786i</v>
      </c>
      <c r="J1263" t="str">
        <f t="shared" si="597"/>
        <v>-167.134405388861+95.8878901498419i</v>
      </c>
      <c r="K1263" t="str">
        <f t="shared" si="604"/>
        <v>1.14501556910227-1.99578378462436i</v>
      </c>
      <c r="L1263" t="str">
        <f t="shared" si="605"/>
        <v>0.076301011812659-0.112125597057441i</v>
      </c>
      <c r="M1263" t="str">
        <f t="shared" si="606"/>
        <v>1.22131658091493-2.1079093816818i</v>
      </c>
      <c r="N1263" t="str">
        <f t="shared" si="607"/>
        <v>-0.500701307299822i</v>
      </c>
      <c r="O1263" t="str">
        <f t="shared" si="608"/>
        <v>0.877246121476436-0.480040875712214i</v>
      </c>
      <c r="P1263" t="str">
        <f t="shared" si="609"/>
        <v>0.122753878523564+0.480040875712214i</v>
      </c>
      <c r="Q1263" t="str">
        <f t="shared" si="610"/>
        <v>-0.122753878523564+0.020660431587608i</v>
      </c>
      <c r="R1263" t="str">
        <f t="shared" si="611"/>
        <v>-0.332400171380233-3.96654193390115i</v>
      </c>
      <c r="S1263" t="str">
        <f t="shared" si="612"/>
        <v>0.051683775647175i</v>
      </c>
      <c r="T1263" t="str">
        <f t="shared" si="613"/>
        <v>0.205005863406859-0.0171796958826985i</v>
      </c>
      <c r="U1263" t="str">
        <f t="shared" si="614"/>
        <v>0.00005-0.00213590658254684i</v>
      </c>
      <c r="V1263" t="str">
        <f t="shared" si="615"/>
        <v>3.33333333333333E-06-0.00234949724080153i</v>
      </c>
      <c r="W1263" t="str">
        <f t="shared" si="616"/>
        <v>0.0000144730743460699-0.00111894314327061i</v>
      </c>
      <c r="X1263" t="str">
        <f t="shared" si="617"/>
        <v>0.0000380887145478663-0.00111783252233051i</v>
      </c>
      <c r="Y1263" t="str">
        <f t="shared" si="618"/>
        <v>0.009+0.0709371621180575i</v>
      </c>
      <c r="Z1263" t="str">
        <f t="shared" si="619"/>
        <v>-0.219478509412068-0.0360488743911852i</v>
      </c>
      <c r="AA1263" t="str">
        <f t="shared" si="620"/>
        <v>25.529130521048-197.212799568161i</v>
      </c>
      <c r="AB1263" t="str">
        <f t="shared" si="621"/>
        <v>1.41615235145438-0.118674979911529i</v>
      </c>
      <c r="AC1263" t="str">
        <f t="shared" si="622"/>
        <v>2.47941424440649-3.13006054822713i</v>
      </c>
      <c r="AD1263" t="str">
        <f t="shared" si="623"/>
        <v>0.243508511164588+0.259545739681881i</v>
      </c>
      <c r="AE1263" t="str">
        <f t="shared" si="624"/>
        <v>-0.0440885532909962-0.0657429198017884i</v>
      </c>
      <c r="AF1263" t="str">
        <f t="shared" si="625"/>
        <v>-13.9633841198142-2.71383648695753i</v>
      </c>
      <c r="AG1263" t="str">
        <f t="shared" si="626"/>
        <v>1.20779633506144-0.149857205670139i</v>
      </c>
      <c r="AH1263" t="str">
        <f t="shared" si="627"/>
        <v>0.251522344637371+0.890328254394849i</v>
      </c>
      <c r="AI1263">
        <f t="shared" si="628"/>
        <v>-0.67552674095573406</v>
      </c>
      <c r="AJ1263">
        <f t="shared" si="629"/>
        <v>74.224739136237119</v>
      </c>
      <c r="AK1263"/>
      <c r="AL1263"/>
      <c r="AM1263"/>
      <c r="AN1263"/>
    </row>
    <row r="1264" spans="1:40" x14ac:dyDescent="0.25">
      <c r="A1264"/>
      <c r="B1264">
        <f t="shared" si="595"/>
        <v>113000</v>
      </c>
      <c r="C1264" s="186" t="str">
        <f t="shared" si="598"/>
        <v>-0.0000059852985464851+0.0216727641965084i</v>
      </c>
      <c r="D1264" s="158" t="str">
        <f t="shared" si="599"/>
        <v>-5.95705184429481+0.166157858839898i</v>
      </c>
      <c r="E1264" t="str">
        <f t="shared" si="600"/>
        <v>2870</v>
      </c>
      <c r="F1264" t="str">
        <f t="shared" si="601"/>
        <v>0.777000777000777</v>
      </c>
      <c r="G1264" t="str">
        <f t="shared" si="596"/>
        <v>0.777000777000777</v>
      </c>
      <c r="H1264" t="str">
        <f t="shared" si="602"/>
        <v>8.00806247106263+2.87826966771961i</v>
      </c>
      <c r="I1264" t="str">
        <f t="shared" si="603"/>
        <v>443.749962319558i</v>
      </c>
      <c r="J1264" t="str">
        <f t="shared" si="597"/>
        <v>-167.432383895572+95.9728218505947i</v>
      </c>
      <c r="K1264" t="str">
        <f t="shared" si="604"/>
        <v>1.1434726406943-1.99488090960645i</v>
      </c>
      <c r="L1264" t="str">
        <f t="shared" si="605"/>
        <v>0.0762086980637948-0.112089134403068i</v>
      </c>
      <c r="M1264" t="str">
        <f t="shared" si="606"/>
        <v>1.21968133875809-2.10697004400952i</v>
      </c>
      <c r="N1264" t="str">
        <f t="shared" si="607"/>
        <v>-0.501144798271743i</v>
      </c>
      <c r="O1264" t="str">
        <f t="shared" si="608"/>
        <v>0.877033141418641-0.480429879226251i</v>
      </c>
      <c r="P1264" t="str">
        <f t="shared" si="609"/>
        <v>0.122966858581359+0.480429879226251i</v>
      </c>
      <c r="Q1264" t="str">
        <f t="shared" si="610"/>
        <v>-0.122966858581359+0.0207149190454919i</v>
      </c>
      <c r="R1264" t="str">
        <f t="shared" si="611"/>
        <v>-0.332398509306798-3.96298232759162i</v>
      </c>
      <c r="S1264" t="str">
        <f t="shared" si="612"/>
        <v>0.0517295540135587i</v>
      </c>
      <c r="T1264" t="str">
        <f t="shared" si="613"/>
        <v>0.205003308369929-0.0171948266412124i</v>
      </c>
      <c r="U1264" t="str">
        <f t="shared" si="614"/>
        <v>0.00005-0.00213401639973043i</v>
      </c>
      <c r="V1264" t="str">
        <f t="shared" si="615"/>
        <v>3.33333333333333E-06-0.00234741803970347i</v>
      </c>
      <c r="W1264" t="str">
        <f t="shared" si="616"/>
        <v>0.0000144730715030272-0.00111795316699162i</v>
      </c>
      <c r="X1264" t="str">
        <f t="shared" si="617"/>
        <v>0.0000380469543004577-0.00111684441033043i</v>
      </c>
      <c r="Y1264" t="str">
        <f t="shared" si="618"/>
        <v>0.009+0.0709999939711293i</v>
      </c>
      <c r="Z1264" t="str">
        <f t="shared" si="619"/>
        <v>-0.219091964154466-0.0359574637854324i</v>
      </c>
      <c r="AA1264" t="str">
        <f t="shared" si="620"/>
        <v>25.483176338444-197.038655845479i</v>
      </c>
      <c r="AB1264" t="str">
        <f t="shared" si="621"/>
        <v>1.41613470161015-0.118779501113472i</v>
      </c>
      <c r="AC1264" t="str">
        <f t="shared" si="622"/>
        <v>2.47696821803318-3.12862653551004i</v>
      </c>
      <c r="AD1264" t="str">
        <f t="shared" si="623"/>
        <v>0.243620722789171+0.259760602546514i</v>
      </c>
      <c r="AE1264" t="str">
        <f t="shared" si="624"/>
        <v>-0.0440350102056616-0.0656714439389356i</v>
      </c>
      <c r="AF1264" t="str">
        <f t="shared" si="625"/>
        <v>-13.9651143153574-2.71211180887971i</v>
      </c>
      <c r="AG1264" t="str">
        <f t="shared" si="626"/>
        <v>1.2077558174974-0.149807091740713i</v>
      </c>
      <c r="AH1264" t="str">
        <f t="shared" si="627"/>
        <v>0.251379500908395+0.889414490443024i</v>
      </c>
      <c r="AI1264">
        <f t="shared" si="628"/>
        <v>-0.68415119654179524</v>
      </c>
      <c r="AJ1264">
        <f t="shared" si="629"/>
        <v>74.217860799424287</v>
      </c>
      <c r="AK1264"/>
      <c r="AL1264"/>
      <c r="AM1264"/>
      <c r="AN1264"/>
    </row>
    <row r="1265" spans="1:40" x14ac:dyDescent="0.25">
      <c r="A1265"/>
      <c r="B1265">
        <f t="shared" si="595"/>
        <v>113100</v>
      </c>
      <c r="C1265" s="186" t="str">
        <f t="shared" si="598"/>
        <v>-5.97471914406171E-06+0.0216536017200318i</v>
      </c>
      <c r="D1265" s="158" t="str">
        <f t="shared" si="599"/>
        <v>-5.95705176318606+0.166010946520244i</v>
      </c>
      <c r="E1265" t="str">
        <f t="shared" si="600"/>
        <v>2870</v>
      </c>
      <c r="F1265" t="str">
        <f t="shared" si="601"/>
        <v>0.777000777000777</v>
      </c>
      <c r="G1265" t="str">
        <f t="shared" si="596"/>
        <v>0.777000777000777</v>
      </c>
      <c r="H1265" t="str">
        <f t="shared" si="602"/>
        <v>8.00978897145934+2.87639965096462i</v>
      </c>
      <c r="I1265" t="str">
        <f t="shared" si="603"/>
        <v>444.142661401257i</v>
      </c>
      <c r="J1265" t="str">
        <f t="shared" si="597"/>
        <v>-167.730626216809+96.0577535513474i</v>
      </c>
      <c r="K1265" t="str">
        <f t="shared" si="604"/>
        <v>1.14193250422809-1.99397806996517i</v>
      </c>
      <c r="L1265" t="str">
        <f t="shared" si="605"/>
        <v>0.0761165259853186-0.112052639991664i</v>
      </c>
      <c r="M1265" t="str">
        <f t="shared" si="606"/>
        <v>1.21804903021341-2.10603070995683i</v>
      </c>
      <c r="N1265" t="str">
        <f t="shared" si="607"/>
        <v>-0.501588289243665i</v>
      </c>
      <c r="O1265" t="str">
        <f t="shared" si="608"/>
        <v>0.876819988862249-0.480818788247304i</v>
      </c>
      <c r="P1265" t="str">
        <f t="shared" si="609"/>
        <v>0.123180011137751+0.480818788247304i</v>
      </c>
      <c r="Q1265" t="str">
        <f t="shared" si="610"/>
        <v>-0.123180011137751+0.020769500996361i</v>
      </c>
      <c r="R1265" t="str">
        <f t="shared" si="611"/>
        <v>-0.332396845732464-3.95942897196621i</v>
      </c>
      <c r="S1265" t="str">
        <f t="shared" si="612"/>
        <v>0.0517753323799424i</v>
      </c>
      <c r="T1265" t="str">
        <f t="shared" si="613"/>
        <v>0.205000751058324-0.0172099571698428i</v>
      </c>
      <c r="U1265" t="str">
        <f t="shared" si="614"/>
        <v>0.0000500000000000001-0.00213212955941237i</v>
      </c>
      <c r="V1265" t="str">
        <f t="shared" si="615"/>
        <v>3.33333333333333E-06-0.0023453425153536i</v>
      </c>
      <c r="W1265" t="str">
        <f t="shared" si="616"/>
        <v>0.000014473068657469-0.00111696494154501i</v>
      </c>
      <c r="X1265" t="str">
        <f t="shared" si="617"/>
        <v>0.0000380053046982501-0.00111585804353247i</v>
      </c>
      <c r="Y1265" t="str">
        <f t="shared" si="618"/>
        <v>0.009+0.0710628258242011i</v>
      </c>
      <c r="Z1265" t="str">
        <f t="shared" si="619"/>
        <v>-0.21870643722765-0.0358663754156904i</v>
      </c>
      <c r="AA1265" t="str">
        <f t="shared" si="620"/>
        <v>25.4373467703184-196.864818617028i</v>
      </c>
      <c r="AB1265" t="str">
        <f t="shared" si="621"/>
        <v>1.41611703605277-0.118884020727412i</v>
      </c>
      <c r="AC1265" t="str">
        <f t="shared" si="622"/>
        <v>2.47452658385769-3.12719253297507i</v>
      </c>
      <c r="AD1265" t="str">
        <f t="shared" si="623"/>
        <v>0.243733026615384+0.259975416849523i</v>
      </c>
      <c r="AE1265" t="str">
        <f t="shared" si="624"/>
        <v>-0.0439816059861871-0.0656001174197223i</v>
      </c>
      <c r="AF1265" t="str">
        <f t="shared" si="625"/>
        <v>-13.9668407346454-2.71038870444438i</v>
      </c>
      <c r="AG1265" t="str">
        <f t="shared" si="626"/>
        <v>1.20771536397731-0.149757131148556i</v>
      </c>
      <c r="AH1265" t="str">
        <f t="shared" si="627"/>
        <v>0.251236911913169+0.88850253248122i</v>
      </c>
      <c r="AI1265">
        <f t="shared" si="628"/>
        <v>-0.69276709849039264</v>
      </c>
      <c r="AJ1265">
        <f t="shared" si="629"/>
        <v>74.210984065315813</v>
      </c>
      <c r="AK1265"/>
      <c r="AL1265"/>
      <c r="AM1265"/>
      <c r="AN1265"/>
    </row>
    <row r="1266" spans="1:40" x14ac:dyDescent="0.25">
      <c r="A1266"/>
      <c r="B1266">
        <f t="shared" ref="B1266:B1329" si="630">B1265+100</f>
        <v>113200</v>
      </c>
      <c r="C1266" s="186" t="str">
        <f t="shared" si="598"/>
        <v>-5.96416776653525E-06+0.021634473099513i</v>
      </c>
      <c r="D1266" s="158" t="str">
        <f t="shared" si="599"/>
        <v>-5.95705168229217+0.165864293762933i</v>
      </c>
      <c r="E1266" t="str">
        <f t="shared" si="600"/>
        <v>2870</v>
      </c>
      <c r="F1266" t="str">
        <f t="shared" si="601"/>
        <v>0.777000777000777</v>
      </c>
      <c r="G1266" t="str">
        <f t="shared" si="596"/>
        <v>0.777000777000777</v>
      </c>
      <c r="H1266" t="str">
        <f t="shared" si="602"/>
        <v>8.01151170571563+2.87453146727852i</v>
      </c>
      <c r="I1266" t="str">
        <f t="shared" si="603"/>
        <v>444.535360482956i</v>
      </c>
      <c r="J1266" t="str">
        <f t="shared" si="597"/>
        <v>-168.029132352572+96.1426852521002i</v>
      </c>
      <c r="K1266" t="str">
        <f t="shared" si="604"/>
        <v>1.14039515393615-1.99307526883106i</v>
      </c>
      <c r="L1266" t="str">
        <f t="shared" si="605"/>
        <v>0.0760244953592874-0.112016114055305i</v>
      </c>
      <c r="M1266" t="str">
        <f t="shared" si="606"/>
        <v>1.21641964929544-2.10509138288637i</v>
      </c>
      <c r="N1266" t="str">
        <f t="shared" si="607"/>
        <v>-0.502031780215587i</v>
      </c>
      <c r="O1266" t="str">
        <f t="shared" si="608"/>
        <v>0.876606663849185-0.481207602698879i</v>
      </c>
      <c r="P1266" t="str">
        <f t="shared" si="609"/>
        <v>0.123393336150815+0.481207602698879i</v>
      </c>
      <c r="Q1266" t="str">
        <f t="shared" si="610"/>
        <v>-0.123393336150815+0.020824177516708i</v>
      </c>
      <c r="R1266" t="str">
        <f t="shared" si="611"/>
        <v>-0.332395180657128-3.95588185045888i</v>
      </c>
      <c r="S1266" t="str">
        <f t="shared" si="612"/>
        <v>0.0518211107463259i</v>
      </c>
      <c r="T1266" t="str">
        <f t="shared" si="613"/>
        <v>0.20499819147201-0.017225087468378i</v>
      </c>
      <c r="U1266" t="str">
        <f t="shared" si="614"/>
        <v>0.0000500000000000001-0.00213024605273444i</v>
      </c>
      <c r="V1266" t="str">
        <f t="shared" si="615"/>
        <v>3.33333333333333E-06-0.00234327065800788i</v>
      </c>
      <c r="W1266" t="str">
        <f t="shared" si="616"/>
        <v>0.0000144730658093951-0.00111597846229076i</v>
      </c>
      <c r="X1266" t="str">
        <f t="shared" si="617"/>
        <v>0.0000379637653507243-0.00111487341731977i</v>
      </c>
      <c r="Y1266" t="str">
        <f t="shared" si="618"/>
        <v>0.009+0.0711256576772729i</v>
      </c>
      <c r="Z1266" t="str">
        <f t="shared" si="619"/>
        <v>-0.218321925066658-0.0357756078484169i</v>
      </c>
      <c r="AA1266" t="str">
        <f t="shared" si="620"/>
        <v>25.3916413643842-196.691287077651i</v>
      </c>
      <c r="AB1266" t="str">
        <f t="shared" si="621"/>
        <v>1.41609935478201-0.118988538751886i</v>
      </c>
      <c r="AC1266" t="str">
        <f t="shared" si="622"/>
        <v>2.4720893329226-3.1257585456413i</v>
      </c>
      <c r="AD1266" t="str">
        <f t="shared" si="623"/>
        <v>0.243845422625772+0.260190182559343i</v>
      </c>
      <c r="AE1266" t="str">
        <f t="shared" si="624"/>
        <v>-0.0439283401491002-0.0655289397552919i</v>
      </c>
      <c r="AF1266" t="str">
        <f t="shared" si="625"/>
        <v>-13.9685633880078-2.70866717351559i</v>
      </c>
      <c r="AG1266" t="str">
        <f t="shared" si="626"/>
        <v>1.20767497423226-0.149707323484278i</v>
      </c>
      <c r="AH1266" t="str">
        <f t="shared" si="627"/>
        <v>0.251094577197248+0.887592375129481i</v>
      </c>
      <c r="AI1266">
        <f t="shared" si="628"/>
        <v>-0.70137446319241836</v>
      </c>
      <c r="AJ1266">
        <f t="shared" si="629"/>
        <v>74.204108915500541</v>
      </c>
      <c r="AK1266"/>
      <c r="AL1266"/>
      <c r="AM1266"/>
      <c r="AN1266"/>
    </row>
    <row r="1267" spans="1:40" x14ac:dyDescent="0.25">
      <c r="A1267"/>
      <c r="B1267">
        <f t="shared" si="630"/>
        <v>113300</v>
      </c>
      <c r="C1267" s="186" t="str">
        <f t="shared" si="598"/>
        <v>-5.95364431500895E-06+0.0216153782453069i</v>
      </c>
      <c r="D1267" s="158" t="str">
        <f t="shared" si="599"/>
        <v>-5.95705160161237+0.165717899880686i</v>
      </c>
      <c r="E1267" t="str">
        <f t="shared" si="600"/>
        <v>2870</v>
      </c>
      <c r="F1267" t="str">
        <f t="shared" si="601"/>
        <v>0.777000777000777</v>
      </c>
      <c r="G1267" t="str">
        <f t="shared" si="596"/>
        <v>0.777000777000777</v>
      </c>
      <c r="H1267" t="str">
        <f t="shared" si="602"/>
        <v>8.0132306841293+2.87266511582585i</v>
      </c>
      <c r="I1267" t="str">
        <f t="shared" si="603"/>
        <v>444.928059564655i</v>
      </c>
      <c r="J1267" t="str">
        <f t="shared" si="597"/>
        <v>-168.327902302861+96.2276169528529i</v>
      </c>
      <c r="K1267" t="str">
        <f t="shared" si="604"/>
        <v>1.13886058406216-1.99217250931736i</v>
      </c>
      <c r="L1267" t="str">
        <f t="shared" si="605"/>
        <v>0.0759326059679068-0.111979556825151i</v>
      </c>
      <c r="M1267" t="str">
        <f t="shared" si="606"/>
        <v>1.21479319003007-2.10415206614251i</v>
      </c>
      <c r="N1267" t="str">
        <f t="shared" si="607"/>
        <v>-0.502475271187509i</v>
      </c>
      <c r="O1267" t="str">
        <f t="shared" si="608"/>
        <v>0.876393166421406-0.481596322504503i</v>
      </c>
      <c r="P1267" t="str">
        <f t="shared" si="609"/>
        <v>0.123606833578594+0.481596322504503i</v>
      </c>
      <c r="Q1267" t="str">
        <f t="shared" si="610"/>
        <v>-0.123606833578594+0.020878948683006i</v>
      </c>
      <c r="R1267" t="str">
        <f t="shared" si="611"/>
        <v>-0.332393514080735-3.95234094656206i</v>
      </c>
      <c r="S1267" t="str">
        <f t="shared" si="612"/>
        <v>0.0518668891127096i</v>
      </c>
      <c r="T1267" t="str">
        <f t="shared" si="613"/>
        <v>0.204995629610956-0.0172402175366094i</v>
      </c>
      <c r="U1267" t="str">
        <f t="shared" si="614"/>
        <v>0.0000500000000000001-0.00212836587086971i</v>
      </c>
      <c r="V1267" t="str">
        <f t="shared" si="615"/>
        <v>3.33333333333333E-06-0.00234120245795668i</v>
      </c>
      <c r="W1267" t="str">
        <f t="shared" si="616"/>
        <v>0.0000144730629588054-0.00111499372460524i</v>
      </c>
      <c r="X1267" t="str">
        <f t="shared" si="617"/>
        <v>0.0000379223358690819-0.00111389052709174i</v>
      </c>
      <c r="Y1267" t="str">
        <f t="shared" si="618"/>
        <v>0.009+0.0711884895303447i</v>
      </c>
      <c r="Z1267" t="str">
        <f t="shared" si="619"/>
        <v>-0.217938424122063-0.0356851596577524i</v>
      </c>
      <c r="AA1267" t="str">
        <f t="shared" si="620"/>
        <v>25.3460596704131-196.518060424994i</v>
      </c>
      <c r="AB1267" t="str">
        <f t="shared" si="621"/>
        <v>1.41608165779767-0.119093055185453i</v>
      </c>
      <c r="AC1267" t="str">
        <f t="shared" si="622"/>
        <v>2.46965645628741-3.12432457850064i</v>
      </c>
      <c r="AD1267" t="str">
        <f t="shared" si="623"/>
        <v>0.243957910802877+0.260404899644389i</v>
      </c>
      <c r="AE1267" t="str">
        <f t="shared" si="624"/>
        <v>-0.043875212213019-0.0654579104589347i</v>
      </c>
      <c r="AF1267" t="str">
        <f t="shared" si="625"/>
        <v>-13.9702822857417-2.70694721594516i</v>
      </c>
      <c r="AG1267" t="str">
        <f t="shared" si="626"/>
        <v>1.20763464799457-0.149657668339887i</v>
      </c>
      <c r="AH1267" t="str">
        <f t="shared" si="627"/>
        <v>0.250952496306248+0.886684013028783i</v>
      </c>
      <c r="AI1267">
        <f t="shared" si="628"/>
        <v>-0.70997330699478944</v>
      </c>
      <c r="AJ1267">
        <f t="shared" si="629"/>
        <v>74.197235331667173</v>
      </c>
      <c r="AK1267"/>
      <c r="AL1267"/>
      <c r="AM1267"/>
      <c r="AN1267"/>
    </row>
    <row r="1268" spans="1:40" x14ac:dyDescent="0.25">
      <c r="A1268"/>
      <c r="B1268">
        <f t="shared" si="630"/>
        <v>113400</v>
      </c>
      <c r="C1268" s="186" t="str">
        <f t="shared" si="598"/>
        <v>-5.94314869102182E-06+0.0215963170680848i</v>
      </c>
      <c r="D1268" s="158" t="str">
        <f t="shared" si="599"/>
        <v>-5.95705152114592+0.16557176418865i</v>
      </c>
      <c r="E1268" t="str">
        <f t="shared" si="600"/>
        <v>2870</v>
      </c>
      <c r="F1268" t="str">
        <f t="shared" si="601"/>
        <v>0.777000777000777</v>
      </c>
      <c r="G1268" t="str">
        <f t="shared" si="596"/>
        <v>0.777000777000777</v>
      </c>
      <c r="H1268" t="str">
        <f t="shared" si="602"/>
        <v>8.01494591696567+2.87080059576145i</v>
      </c>
      <c r="I1268" t="str">
        <f t="shared" si="603"/>
        <v>445.320758646353i</v>
      </c>
      <c r="J1268" t="str">
        <f t="shared" si="597"/>
        <v>-168.626936067675+96.3125486536056i</v>
      </c>
      <c r="K1268" t="str">
        <f t="shared" si="604"/>
        <v>1.13732878886092-1.99126979452014i</v>
      </c>
      <c r="L1268" t="str">
        <f t="shared" si="605"/>
        <v>0.0758408575935283-0.111942968531446i</v>
      </c>
      <c r="M1268" t="str">
        <f t="shared" si="606"/>
        <v>1.21316964645445-2.10321276305159i</v>
      </c>
      <c r="N1268" t="str">
        <f t="shared" si="607"/>
        <v>-0.502918762159431i</v>
      </c>
      <c r="O1268" t="str">
        <f t="shared" si="608"/>
        <v>0.876179496620904-0.481984947587721i</v>
      </c>
      <c r="P1268" t="str">
        <f t="shared" si="609"/>
        <v>0.123820503379096+0.481984947587721i</v>
      </c>
      <c r="Q1268" t="str">
        <f t="shared" si="610"/>
        <v>-0.123820503379096+0.02093381457171i</v>
      </c>
      <c r="R1268" t="str">
        <f t="shared" si="611"/>
        <v>-0.332391846003205-3.94880624382639i</v>
      </c>
      <c r="S1268" t="str">
        <f t="shared" si="612"/>
        <v>0.0519126674790933i</v>
      </c>
      <c r="T1268" t="str">
        <f t="shared" si="613"/>
        <v>0.204993065475127-0.0172553473743264i</v>
      </c>
      <c r="U1268" t="str">
        <f t="shared" si="614"/>
        <v>0.0000500000000000001-0.00212648900502238i</v>
      </c>
      <c r="V1268" t="str">
        <f t="shared" si="615"/>
        <v>3.33333333333333E-06-0.00233913790552462i</v>
      </c>
      <c r="W1268" t="str">
        <f t="shared" si="616"/>
        <v>0.0000144730601057002-0.00111401072388112i</v>
      </c>
      <c r="X1268" t="str">
        <f t="shared" si="617"/>
        <v>0.0000378810158662371-0.00111290936826395i</v>
      </c>
      <c r="Y1268" t="str">
        <f t="shared" si="618"/>
        <v>0.009+0.0712513213834165i</v>
      </c>
      <c r="Z1268" t="str">
        <f t="shared" si="619"/>
        <v>-0.2175559308599-0.0355950294254703i</v>
      </c>
      <c r="AA1268" t="str">
        <f t="shared" si="620"/>
        <v>25.3006012402245-196.345137859492i</v>
      </c>
      <c r="AB1268" t="str">
        <f t="shared" si="621"/>
        <v>1.41606394509949-0.119197570026658i</v>
      </c>
      <c r="AC1268" t="str">
        <f t="shared" si="622"/>
        <v>2.46722794502844-3.1228906365179i</v>
      </c>
      <c r="AD1268" t="str">
        <f t="shared" si="623"/>
        <v>0.244070491129212+0.260619568073055i</v>
      </c>
      <c r="AE1268" t="str">
        <f t="shared" si="624"/>
        <v>-0.0438222216986347-0.0653870290460716i</v>
      </c>
      <c r="AF1268" t="str">
        <f t="shared" si="625"/>
        <v>-13.9719974381116-2.7052288315728i</v>
      </c>
      <c r="AG1268" t="str">
        <f t="shared" si="626"/>
        <v>1.20759438499776-0.149608165308759i</v>
      </c>
      <c r="AH1268" t="str">
        <f t="shared" si="627"/>
        <v>0.250810668785811+0.885777440840827i</v>
      </c>
      <c r="AI1268">
        <f t="shared" si="628"/>
        <v>-0.71856364620168955</v>
      </c>
      <c r="AJ1268">
        <f t="shared" si="629"/>
        <v>74.190363295604413</v>
      </c>
      <c r="AK1268"/>
      <c r="AL1268"/>
      <c r="AM1268"/>
      <c r="AN1268"/>
    </row>
    <row r="1269" spans="1:40" x14ac:dyDescent="0.25">
      <c r="A1269"/>
      <c r="B1269">
        <f t="shared" si="630"/>
        <v>113500</v>
      </c>
      <c r="C1269" s="186" t="str">
        <f t="shared" si="598"/>
        <v>-5.93268079654647E-06+0.0215772894788324i</v>
      </c>
      <c r="D1269" s="158" t="str">
        <f t="shared" si="599"/>
        <v>-5.95705144089206+0.165425886004382i</v>
      </c>
      <c r="E1269" t="str">
        <f t="shared" si="600"/>
        <v>2870</v>
      </c>
      <c r="F1269" t="str">
        <f t="shared" si="601"/>
        <v>0.777000777000777</v>
      </c>
      <c r="G1269" t="str">
        <f t="shared" si="596"/>
        <v>0.777000777000777</v>
      </c>
      <c r="H1269" t="str">
        <f t="shared" si="602"/>
        <v>8.01665741445765+2.86893790623045i</v>
      </c>
      <c r="I1269" t="str">
        <f t="shared" si="603"/>
        <v>445.713457728052i</v>
      </c>
      <c r="J1269" t="str">
        <f t="shared" si="597"/>
        <v>-168.926233647015+96.3974803543584i</v>
      </c>
      <c r="K1269" t="str">
        <f t="shared" si="604"/>
        <v>1.13579976259831-1.99036712751831i</v>
      </c>
      <c r="L1269" t="str">
        <f t="shared" si="605"/>
        <v>0.0757492500186534-0.11190634940352i</v>
      </c>
      <c r="M1269" t="str">
        <f t="shared" si="606"/>
        <v>1.21154901261696-2.10227347692183i</v>
      </c>
      <c r="N1269" t="str">
        <f t="shared" si="607"/>
        <v>-0.503362253131353i</v>
      </c>
      <c r="O1269" t="str">
        <f t="shared" si="608"/>
        <v>0.875965654489705-0.482373477872097i</v>
      </c>
      <c r="P1269" t="str">
        <f t="shared" si="609"/>
        <v>0.124034345510295+0.482373477872097i</v>
      </c>
      <c r="Q1269" t="str">
        <f t="shared" si="610"/>
        <v>-0.124034345510295+0.020988775259256i</v>
      </c>
      <c r="R1269" t="str">
        <f t="shared" si="611"/>
        <v>-0.332390176424465-3.94527772586052i</v>
      </c>
      <c r="S1269" t="str">
        <f t="shared" si="612"/>
        <v>0.051958445845477i</v>
      </c>
      <c r="T1269" t="str">
        <f t="shared" si="613"/>
        <v>0.20499049906449-0.0172704769813191i</v>
      </c>
      <c r="U1269" t="str">
        <f t="shared" si="614"/>
        <v>0.0000499999999999999-0.00212461544642765i</v>
      </c>
      <c r="V1269" t="str">
        <f t="shared" si="615"/>
        <v>3.33333333333333E-06-0.00233707699107042i</v>
      </c>
      <c r="W1269" t="str">
        <f t="shared" si="616"/>
        <v>0.0000144730572500794-0.00111302945552733i</v>
      </c>
      <c r="X1269" t="str">
        <f t="shared" si="617"/>
        <v>0.0000378398049568071-0.00111192993626813i</v>
      </c>
      <c r="Y1269" t="str">
        <f t="shared" si="618"/>
        <v>0.009+0.0713141532364883i</v>
      </c>
      <c r="Z1269" t="str">
        <f t="shared" si="619"/>
        <v>-0.217174441761577-0.0355052157409313i</v>
      </c>
      <c r="AA1269" t="str">
        <f t="shared" si="620"/>
        <v>25.2552656276735-196.172518584355i</v>
      </c>
      <c r="AB1269" t="str">
        <f t="shared" si="621"/>
        <v>1.41604621668724-0.119302083274051i</v>
      </c>
      <c r="AC1269" t="str">
        <f t="shared" si="622"/>
        <v>2.46480379023885-3.12145672463091i</v>
      </c>
      <c r="AD1269" t="str">
        <f t="shared" si="623"/>
        <v>0.244183163587286+0.260834187813722i</v>
      </c>
      <c r="AE1269" t="str">
        <f t="shared" si="624"/>
        <v>-0.0437693681287079-0.0653162950342491i</v>
      </c>
      <c r="AF1269" t="str">
        <f t="shared" si="625"/>
        <v>-13.9737088553497-2.70351202022607i</v>
      </c>
      <c r="AG1269" t="str">
        <f t="shared" si="626"/>
        <v>1.20755418497658-0.149558813985654i</v>
      </c>
      <c r="AH1269" t="str">
        <f t="shared" si="627"/>
        <v>0.250669094181651+0.884872653248077i</v>
      </c>
      <c r="AI1269">
        <f t="shared" si="628"/>
        <v>-0.72714549707337872</v>
      </c>
      <c r="AJ1269">
        <f t="shared" si="629"/>
        <v>74.183492789200628</v>
      </c>
      <c r="AK1269"/>
      <c r="AL1269"/>
      <c r="AM1269"/>
      <c r="AN1269"/>
    </row>
    <row r="1270" spans="1:40" x14ac:dyDescent="0.25">
      <c r="A1270"/>
      <c r="B1270">
        <f t="shared" si="630"/>
        <v>113600</v>
      </c>
      <c r="C1270" s="186" t="str">
        <f t="shared" si="598"/>
        <v>-0.0000059222405339868+0.0215582953888494i</v>
      </c>
      <c r="D1270" s="158" t="str">
        <f t="shared" si="599"/>
        <v>-5.95705136085005+0.165280264647845i</v>
      </c>
      <c r="E1270" t="str">
        <f t="shared" si="600"/>
        <v>2870</v>
      </c>
      <c r="F1270" t="str">
        <f t="shared" si="601"/>
        <v>0.777000777000777</v>
      </c>
      <c r="G1270" t="str">
        <f t="shared" si="596"/>
        <v>0.777000777000777</v>
      </c>
      <c r="H1270" t="str">
        <f t="shared" si="602"/>
        <v>8.01836518680579+2.8670770463685i</v>
      </c>
      <c r="I1270" t="str">
        <f t="shared" si="603"/>
        <v>446.106156809751i</v>
      </c>
      <c r="J1270" t="str">
        <f t="shared" si="597"/>
        <v>-169.225795040881+96.4824120551111i</v>
      </c>
      <c r="K1270" t="str">
        <f t="shared" si="604"/>
        <v>1.13427349955137-1.98946451137376i</v>
      </c>
      <c r="L1270" t="str">
        <f t="shared" si="605"/>
        <v>0.0756577830259342-0.111869699669794i</v>
      </c>
      <c r="M1270" t="str">
        <f t="shared" si="606"/>
        <v>1.2099312825773-2.10133421104355i</v>
      </c>
      <c r="N1270" t="str">
        <f t="shared" si="607"/>
        <v>-0.503805744103275i</v>
      </c>
      <c r="O1270" t="str">
        <f t="shared" si="608"/>
        <v>0.875751640069868-0.482761913281212i</v>
      </c>
      <c r="P1270" t="str">
        <f t="shared" si="609"/>
        <v>0.124248359930132+0.482761913281212i</v>
      </c>
      <c r="Q1270" t="str">
        <f t="shared" si="610"/>
        <v>-0.124248359930132+0.0210438308220631i</v>
      </c>
      <c r="R1270" t="str">
        <f t="shared" si="611"/>
        <v>-0.332388505344401-3.94175537633077i</v>
      </c>
      <c r="S1270" t="str">
        <f t="shared" si="612"/>
        <v>0.0520042242118607i</v>
      </c>
      <c r="T1270" t="str">
        <f t="shared" si="613"/>
        <v>0.204987930379013-0.0172856063573755i</v>
      </c>
      <c r="U1270" t="str">
        <f t="shared" si="614"/>
        <v>0.0000499999999999999-0.00212274518635157i</v>
      </c>
      <c r="V1270" t="str">
        <f t="shared" si="615"/>
        <v>3.33333333333333E-06-0.00233501970498673i</v>
      </c>
      <c r="W1270" t="str">
        <f t="shared" si="616"/>
        <v>0.0000144730543919429-0.00111204991496893i</v>
      </c>
      <c r="X1270" t="str">
        <f t="shared" si="617"/>
        <v>0.0000377987027571022-0.00111095222655203i</v>
      </c>
      <c r="Y1270" t="str">
        <f t="shared" si="618"/>
        <v>0.009+0.0713769850895601i</v>
      </c>
      <c r="Z1270" t="str">
        <f t="shared" si="619"/>
        <v>-0.216793953323802-0.0354157172010342i</v>
      </c>
      <c r="AA1270" t="str">
        <f t="shared" si="620"/>
        <v>25.2100523886409-196.000201805557i</v>
      </c>
      <c r="AB1270" t="str">
        <f t="shared" si="621"/>
        <v>1.41602847256072-0.119406594926168i</v>
      </c>
      <c r="AC1270" t="str">
        <f t="shared" si="622"/>
        <v>2.46238398302879-3.12002284775079i</v>
      </c>
      <c r="AD1270" t="str">
        <f t="shared" si="623"/>
        <v>0.244295928159587+0.261048758834748i</v>
      </c>
      <c r="AE1270" t="str">
        <f t="shared" si="624"/>
        <v>-0.0437166510280519-0.0652457079431208i</v>
      </c>
      <c r="AF1270" t="str">
        <f t="shared" si="625"/>
        <v>-13.9754165476558-2.70179678172065i</v>
      </c>
      <c r="AG1270" t="str">
        <f t="shared" si="626"/>
        <v>1.20751404766697-0.149509613966695i</v>
      </c>
      <c r="AH1270" t="str">
        <f t="shared" si="627"/>
        <v>0.250527772039532+0.883969644953526i</v>
      </c>
      <c r="AI1270">
        <f t="shared" si="628"/>
        <v>-0.73571887582765549</v>
      </c>
      <c r="AJ1270">
        <f t="shared" si="629"/>
        <v>74.176623794442861</v>
      </c>
      <c r="AK1270"/>
      <c r="AL1270"/>
      <c r="AM1270"/>
      <c r="AN1270"/>
    </row>
    <row r="1271" spans="1:40" x14ac:dyDescent="0.25">
      <c r="A1271"/>
      <c r="B1271">
        <f t="shared" si="630"/>
        <v>113700</v>
      </c>
      <c r="C1271" s="186" t="str">
        <f t="shared" si="598"/>
        <v>-5.91182780617566E-06+0.021539334709747i</v>
      </c>
      <c r="D1271" s="158" t="str">
        <f t="shared" si="599"/>
        <v>-5.95705128101914+0.165134899441394i</v>
      </c>
      <c r="E1271" t="str">
        <f t="shared" si="600"/>
        <v>2870</v>
      </c>
      <c r="F1271" t="str">
        <f t="shared" si="601"/>
        <v>0.777000777000777</v>
      </c>
      <c r="G1271" t="str">
        <f t="shared" si="596"/>
        <v>0.777000777000777</v>
      </c>
      <c r="H1271" t="str">
        <f t="shared" si="602"/>
        <v>8.02006924417849+2.86521801530167i</v>
      </c>
      <c r="I1271" t="str">
        <f t="shared" si="603"/>
        <v>446.498855891449i</v>
      </c>
      <c r="J1271" t="str">
        <f t="shared" si="597"/>
        <v>-169.525620249272+96.5673437558638i</v>
      </c>
      <c r="K1271" t="str">
        <f t="shared" si="604"/>
        <v>1.13274999400823-1.98856194913141i</v>
      </c>
      <c r="L1271" t="str">
        <f t="shared" si="605"/>
        <v>0.0755664563981747-0.111833019557782i</v>
      </c>
      <c r="M1271" t="str">
        <f t="shared" si="606"/>
        <v>1.2083164504064-2.10039496868919i</v>
      </c>
      <c r="N1271" t="str">
        <f t="shared" si="607"/>
        <v>-0.504249235075197i</v>
      </c>
      <c r="O1271" t="str">
        <f t="shared" si="608"/>
        <v>0.875537453403486-0.483150253738667i</v>
      </c>
      <c r="P1271" t="str">
        <f t="shared" si="609"/>
        <v>0.124462546596514+0.483150253738667i</v>
      </c>
      <c r="Q1271" t="str">
        <f t="shared" si="610"/>
        <v>-0.124462546596514+0.02109898133653i</v>
      </c>
      <c r="R1271" t="str">
        <f t="shared" si="611"/>
        <v>-0.332386832762949-3.93823917896092i</v>
      </c>
      <c r="S1271" t="str">
        <f t="shared" si="612"/>
        <v>0.0520500025782444i</v>
      </c>
      <c r="T1271" t="str">
        <f t="shared" si="613"/>
        <v>0.204985359418659-0.017300735502286i</v>
      </c>
      <c r="U1271" t="str">
        <f t="shared" si="614"/>
        <v>0.00005-0.00212087821609093i</v>
      </c>
      <c r="V1271" t="str">
        <f t="shared" si="615"/>
        <v>3.33333333333333E-06-0.00233296603770002i</v>
      </c>
      <c r="W1271" t="str">
        <f t="shared" si="616"/>
        <v>0.0000144730515312906-0.00111107209764709i</v>
      </c>
      <c r="X1271" t="str">
        <f t="shared" si="617"/>
        <v>0.0000377577088851177-0.00110997623457939i</v>
      </c>
      <c r="Y1271" t="str">
        <f t="shared" si="618"/>
        <v>0.009+0.0714398169426319i</v>
      </c>
      <c r="Z1271" t="str">
        <f t="shared" si="619"/>
        <v>-0.216414462058501-0.0353265324101698i</v>
      </c>
      <c r="AA1271" t="str">
        <f t="shared" si="620"/>
        <v>25.1649610810213-195.828186731828i</v>
      </c>
      <c r="AB1271" t="str">
        <f t="shared" si="621"/>
        <v>1.41601071271966-0.119511104981561i</v>
      </c>
      <c r="AC1271" t="str">
        <f t="shared" si="622"/>
        <v>2.4599685145251-3.11858901076183i</v>
      </c>
      <c r="AD1271" t="str">
        <f t="shared" si="623"/>
        <v>0.244408784828588+0.261263281104474i</v>
      </c>
      <c r="AE1271" t="str">
        <f t="shared" si="624"/>
        <v>-0.0436640699235264-0.0651752672944411i</v>
      </c>
      <c r="AF1271" t="str">
        <f t="shared" si="625"/>
        <v>-13.9771205251976-2.70008311586028i</v>
      </c>
      <c r="AG1271" t="str">
        <f t="shared" si="626"/>
        <v>1.20747397280605-0.149460564849373i</v>
      </c>
      <c r="AH1271" t="str">
        <f t="shared" si="627"/>
        <v>0.250386701905307+0.883068410680716i</v>
      </c>
      <c r="AI1271">
        <f t="shared" si="628"/>
        <v>-0.74428379863886041</v>
      </c>
      <c r="AJ1271">
        <f t="shared" si="629"/>
        <v>74.169756293416484</v>
      </c>
      <c r="AK1271"/>
      <c r="AL1271"/>
      <c r="AM1271"/>
      <c r="AN1271"/>
    </row>
    <row r="1272" spans="1:40" x14ac:dyDescent="0.25">
      <c r="A1272"/>
      <c r="B1272">
        <f t="shared" si="630"/>
        <v>113800</v>
      </c>
      <c r="C1272" s="186" t="str">
        <f t="shared" si="598"/>
        <v>-5.90144251637263E-06+0.0215204073534475i</v>
      </c>
      <c r="D1272" s="158" t="str">
        <f t="shared" si="599"/>
        <v>-5.95705120139858+0.164989789709764i</v>
      </c>
      <c r="E1272" t="str">
        <f t="shared" si="600"/>
        <v>2870</v>
      </c>
      <c r="F1272" t="str">
        <f t="shared" si="601"/>
        <v>0.777000777000777</v>
      </c>
      <c r="G1272" t="str">
        <f t="shared" si="596"/>
        <v>0.777000777000777</v>
      </c>
      <c r="H1272" t="str">
        <f t="shared" si="602"/>
        <v>8.02176959671199+2.86336081214674i</v>
      </c>
      <c r="I1272" t="str">
        <f t="shared" si="603"/>
        <v>446.891554973148i</v>
      </c>
      <c r="J1272" t="str">
        <f t="shared" si="597"/>
        <v>-169.825709272188+96.6522754566165i</v>
      </c>
      <c r="K1272" t="str">
        <f t="shared" si="604"/>
        <v>1.1312292402681-1.98765944381931i</v>
      </c>
      <c r="L1272" t="str">
        <f t="shared" si="605"/>
        <v>0.0754752699183339-0.111796309294098i</v>
      </c>
      <c r="M1272" t="str">
        <f t="shared" si="606"/>
        <v>1.20670451018643-2.09945575311341i</v>
      </c>
      <c r="N1272" t="str">
        <f t="shared" si="607"/>
        <v>-0.504692726047119i</v>
      </c>
      <c r="O1272" t="str">
        <f t="shared" si="608"/>
        <v>0.875323094532686-0.483538499168083i</v>
      </c>
      <c r="P1272" t="str">
        <f t="shared" si="609"/>
        <v>0.124676905467314+0.483538499168083i</v>
      </c>
      <c r="Q1272" t="str">
        <f t="shared" si="610"/>
        <v>-0.124676905467314+0.021154226879036i</v>
      </c>
      <c r="R1272" t="str">
        <f t="shared" si="611"/>
        <v>-0.332385158680067-3.934729117532i</v>
      </c>
      <c r="S1272" t="str">
        <f t="shared" si="612"/>
        <v>0.0520957809446281i</v>
      </c>
      <c r="T1272" t="str">
        <f t="shared" si="613"/>
        <v>0.204982786183397-0.0173158644158422i</v>
      </c>
      <c r="U1272" t="str">
        <f t="shared" si="614"/>
        <v>0.00005-0.0021190145269731i</v>
      </c>
      <c r="V1272" t="str">
        <f t="shared" si="615"/>
        <v>3.33333333333333E-06-0.00233091597967041i</v>
      </c>
      <c r="W1272" t="str">
        <f t="shared" si="616"/>
        <v>0.0000144730486681228-0.00111009599901902i</v>
      </c>
      <c r="X1272" t="str">
        <f t="shared" si="617"/>
        <v>0.0000377168229605267-0.00110900195582986i</v>
      </c>
      <c r="Y1272" t="str">
        <f t="shared" si="618"/>
        <v>0.009+0.0715026487957037i</v>
      </c>
      <c r="Z1272" t="str">
        <f t="shared" si="619"/>
        <v>-0.21603596449274-0.0352376599801738i</v>
      </c>
      <c r="AA1272" t="str">
        <f t="shared" si="620"/>
        <v>25.1199912647126-195.656472574635i</v>
      </c>
      <c r="AB1272" t="str">
        <f t="shared" si="621"/>
        <v>1.41599293716385-0.11961561343879i</v>
      </c>
      <c r="AC1272" t="str">
        <f t="shared" si="622"/>
        <v>2.45755737587149-3.1171552185219i</v>
      </c>
      <c r="AD1272" t="str">
        <f t="shared" si="623"/>
        <v>0.244521733576746+0.261477754591228i</v>
      </c>
      <c r="AE1272" t="str">
        <f t="shared" si="624"/>
        <v>-0.0436116243440242-0.0651049726120521i</v>
      </c>
      <c r="AF1272" t="str">
        <f t="shared" si="625"/>
        <v>-13.9788207981106-2.69837102243698i</v>
      </c>
      <c r="AG1272" t="str">
        <f t="shared" si="626"/>
        <v>1.20743396013216-0.149411666232529i</v>
      </c>
      <c r="AH1272" t="str">
        <f t="shared" si="627"/>
        <v>0.250245883324892+0.882168945173544i</v>
      </c>
      <c r="AI1272">
        <f t="shared" si="628"/>
        <v>-0.75284028163898331</v>
      </c>
      <c r="AJ1272">
        <f t="shared" si="629"/>
        <v>74.162890268305148</v>
      </c>
      <c r="AK1272"/>
      <c r="AL1272"/>
      <c r="AM1272"/>
      <c r="AN1272"/>
    </row>
    <row r="1273" spans="1:40" x14ac:dyDescent="0.25">
      <c r="A1273"/>
      <c r="B1273">
        <f t="shared" si="630"/>
        <v>113900</v>
      </c>
      <c r="C1273" s="186" t="str">
        <f t="shared" si="598"/>
        <v>-5.89108456826183E-06+0.0215015132321823i</v>
      </c>
      <c r="D1273" s="158" t="str">
        <f t="shared" si="599"/>
        <v>-5.95705112198765+0.164844934780064i</v>
      </c>
      <c r="E1273" t="str">
        <f t="shared" si="600"/>
        <v>2870</v>
      </c>
      <c r="F1273" t="str">
        <f t="shared" si="601"/>
        <v>0.777000777000777</v>
      </c>
      <c r="G1273" t="str">
        <f t="shared" si="596"/>
        <v>0.777000777000777</v>
      </c>
      <c r="H1273" t="str">
        <f t="shared" si="602"/>
        <v>8.02346625451066+2.86150543601109i</v>
      </c>
      <c r="I1273" t="str">
        <f t="shared" si="603"/>
        <v>447.284254054847i</v>
      </c>
      <c r="J1273" t="str">
        <f t="shared" si="597"/>
        <v>-170.126062109631+96.7372071573693i</v>
      </c>
      <c r="K1273" t="str">
        <f t="shared" si="604"/>
        <v>1.12971123264129-1.98675699844865i</v>
      </c>
      <c r="L1273" t="str">
        <f t="shared" si="605"/>
        <v>0.0753842233695243-0.111759569104451i</v>
      </c>
      <c r="M1273" t="str">
        <f t="shared" si="606"/>
        <v>1.20509545601081-2.0985165675531i</v>
      </c>
      <c r="N1273" t="str">
        <f t="shared" si="607"/>
        <v>-0.505136217019041i</v>
      </c>
      <c r="O1273" t="str">
        <f t="shared" si="608"/>
        <v>0.87510856349963-0.483926649493097i</v>
      </c>
      <c r="P1273" t="str">
        <f t="shared" si="609"/>
        <v>0.12489143650037+0.483926649493097i</v>
      </c>
      <c r="Q1273" t="str">
        <f t="shared" si="610"/>
        <v>-0.12489143650037+0.021209567525944i</v>
      </c>
      <c r="R1273" t="str">
        <f t="shared" si="611"/>
        <v>-0.33238348309563-3.931225175882i</v>
      </c>
      <c r="S1273" t="str">
        <f t="shared" si="612"/>
        <v>0.0521415593110118i</v>
      </c>
      <c r="T1273" t="str">
        <f t="shared" si="613"/>
        <v>0.204980210673194-0.0173309930978315i</v>
      </c>
      <c r="U1273" t="str">
        <f t="shared" si="614"/>
        <v>0.00005-0.00211715411035591i</v>
      </c>
      <c r="V1273" t="str">
        <f t="shared" si="615"/>
        <v>3.33333333333333E-06-0.0023288695213915i</v>
      </c>
      <c r="W1273" t="str">
        <f t="shared" si="616"/>
        <v>0.0000144730458024396-0.00110912161455786i</v>
      </c>
      <c r="X1273" t="str">
        <f t="shared" si="617"/>
        <v>0.0000376760446046684-0.00110802938579892i</v>
      </c>
      <c r="Y1273" t="str">
        <f t="shared" si="618"/>
        <v>0.009+0.0715654806487755i</v>
      </c>
      <c r="Z1273" t="str">
        <f t="shared" si="619"/>
        <v>-0.215658457168643-0.0351490985302804i</v>
      </c>
      <c r="AA1273" t="str">
        <f t="shared" si="620"/>
        <v>25.0751425016044-195.485058548175i</v>
      </c>
      <c r="AB1273" t="str">
        <f t="shared" si="621"/>
        <v>1.41597514589305-0.119720120296387i</v>
      </c>
      <c r="AC1273" t="str">
        <f t="shared" si="622"/>
        <v>2.45515055822854-3.11572147586223i</v>
      </c>
      <c r="AD1273" t="str">
        <f t="shared" si="623"/>
        <v>0.244634774386509+0.261692179263315i</v>
      </c>
      <c r="AE1273" t="str">
        <f t="shared" si="624"/>
        <v>-0.0435593138204631-0.0650348234218704i</v>
      </c>
      <c r="AF1273" t="str">
        <f t="shared" si="625"/>
        <v>-13.9805173764983-2.69666050123103i</v>
      </c>
      <c r="AG1273" t="str">
        <f t="shared" si="626"/>
        <v>1.20739400938479-0.149362917716365i</v>
      </c>
      <c r="AH1273" t="str">
        <f t="shared" si="627"/>
        <v>0.250105315844316+0.881271243196226i</v>
      </c>
      <c r="AI1273">
        <f t="shared" si="628"/>
        <v>-0.76138834091717045</v>
      </c>
      <c r="AJ1273">
        <f t="shared" si="629"/>
        <v>74.156025701388828</v>
      </c>
      <c r="AK1273"/>
      <c r="AL1273"/>
      <c r="AM1273"/>
      <c r="AN1273"/>
    </row>
    <row r="1274" spans="1:40" x14ac:dyDescent="0.25">
      <c r="A1274"/>
      <c r="B1274">
        <f t="shared" si="630"/>
        <v>114000</v>
      </c>
      <c r="C1274" s="186" t="str">
        <f t="shared" si="598"/>
        <v>-5.88075386594959E-06+0.0214826522584909i</v>
      </c>
      <c r="D1274" s="158" t="str">
        <f t="shared" si="599"/>
        <v>-5.9570510427856+0.164700333981764i</v>
      </c>
      <c r="E1274" t="str">
        <f t="shared" si="600"/>
        <v>2870</v>
      </c>
      <c r="F1274" t="str">
        <f t="shared" si="601"/>
        <v>0.777000777000777</v>
      </c>
      <c r="G1274" t="str">
        <f t="shared" si="596"/>
        <v>0.777000777000777</v>
      </c>
      <c r="H1274" t="str">
        <f t="shared" si="602"/>
        <v>8.02515922764688+2.85965188599292i</v>
      </c>
      <c r="I1274" t="str">
        <f t="shared" si="603"/>
        <v>447.676953136545i</v>
      </c>
      <c r="J1274" t="str">
        <f t="shared" si="597"/>
        <v>-170.426678761599+96.822138858122i</v>
      </c>
      <c r="K1274" t="str">
        <f t="shared" si="604"/>
        <v>1.12819596544921-1.98585461601395i</v>
      </c>
      <c r="L1274" t="str">
        <f t="shared" si="605"/>
        <v>0.075293316535015-0.111722799213656i</v>
      </c>
      <c r="M1274" t="str">
        <f t="shared" si="606"/>
        <v>1.20348928198422-2.09757741522761i</v>
      </c>
      <c r="N1274" t="str">
        <f t="shared" si="607"/>
        <v>-0.505579707990962i</v>
      </c>
      <c r="O1274" t="str">
        <f t="shared" si="608"/>
        <v>0.874893860346512-0.484314704637365i</v>
      </c>
      <c r="P1274" t="str">
        <f t="shared" si="609"/>
        <v>0.125106139653488+0.484314704637365i</v>
      </c>
      <c r="Q1274" t="str">
        <f t="shared" si="610"/>
        <v>-0.125106139653488+0.021265003353597i</v>
      </c>
      <c r="R1274" t="str">
        <f t="shared" si="611"/>
        <v>-0.332381806009572-3.92772733790554i</v>
      </c>
      <c r="S1274" t="str">
        <f t="shared" si="612"/>
        <v>0.0521873376773955i</v>
      </c>
      <c r="T1274" t="str">
        <f t="shared" si="613"/>
        <v>0.204977632888014-0.0173461215480441i</v>
      </c>
      <c r="U1274" t="str">
        <f t="shared" si="614"/>
        <v>0.00005-0.00211529695762753i</v>
      </c>
      <c r="V1274" t="str">
        <f t="shared" si="615"/>
        <v>3.33333333333333E-06-0.00232682665339028i</v>
      </c>
      <c r="W1274" t="str">
        <f t="shared" si="616"/>
        <v>0.0000144730429342405-0.00110814893975265i</v>
      </c>
      <c r="X1274" t="str">
        <f t="shared" si="617"/>
        <v>0.0000376353734405403-0.00110705851999785i</v>
      </c>
      <c r="Y1274" t="str">
        <f t="shared" si="618"/>
        <v>0.009+0.0716283125018473i</v>
      </c>
      <c r="Z1274" t="str">
        <f t="shared" si="619"/>
        <v>-0.21528193664332-0.0350608466870767i</v>
      </c>
      <c r="AA1274" t="str">
        <f t="shared" si="620"/>
        <v>25.0304143555683-195.313943869366i</v>
      </c>
      <c r="AB1274" t="str">
        <f t="shared" si="621"/>
        <v>1.41595733890703-0.119824625552902i</v>
      </c>
      <c r="AC1274" t="str">
        <f t="shared" si="622"/>
        <v>2.45274805277364-3.11428778758786i</v>
      </c>
      <c r="AD1274" t="str">
        <f t="shared" si="623"/>
        <v>0.244747907240302+0.261906555089024i</v>
      </c>
      <c r="AE1274" t="str">
        <f t="shared" si="624"/>
        <v>-0.0435071378857752-0.0649648192518806i</v>
      </c>
      <c r="AF1274" t="str">
        <f t="shared" si="625"/>
        <v>-13.9822102704325-2.69495155201116i</v>
      </c>
      <c r="AG1274" t="str">
        <f t="shared" si="626"/>
        <v>1.20735412030463-0.149314318902425i</v>
      </c>
      <c r="AH1274" t="str">
        <f t="shared" si="627"/>
        <v>0.249964999009704+0.880375299533214i</v>
      </c>
      <c r="AI1274">
        <f t="shared" si="628"/>
        <v>-0.76992799251979149</v>
      </c>
      <c r="AJ1274">
        <f t="shared" si="629"/>
        <v>74.14916257504504</v>
      </c>
      <c r="AK1274"/>
      <c r="AL1274"/>
      <c r="AM1274"/>
      <c r="AN1274"/>
    </row>
    <row r="1275" spans="1:40" x14ac:dyDescent="0.25">
      <c r="A1275"/>
      <c r="B1275">
        <f t="shared" si="630"/>
        <v>114100</v>
      </c>
      <c r="C1275" s="186" t="str">
        <f t="shared" si="598"/>
        <v>-5.87045031396226E-06+0.0214638243452191i</v>
      </c>
      <c r="D1275" s="158" t="str">
        <f t="shared" si="599"/>
        <v>-5.9570509637917+0.16455598664668i</v>
      </c>
      <c r="E1275" t="str">
        <f t="shared" si="600"/>
        <v>2870</v>
      </c>
      <c r="F1275" t="str">
        <f t="shared" si="601"/>
        <v>0.777000777000777</v>
      </c>
      <c r="G1275" t="str">
        <f t="shared" si="596"/>
        <v>0.777000777000777</v>
      </c>
      <c r="H1275" t="str">
        <f t="shared" si="602"/>
        <v>8.02684852616134+2.85780016118128i</v>
      </c>
      <c r="I1275" t="str">
        <f t="shared" si="603"/>
        <v>448.069652218244i</v>
      </c>
      <c r="J1275" t="str">
        <f t="shared" si="597"/>
        <v>-170.727559228093+96.9070705588748i</v>
      </c>
      <c r="K1275" t="str">
        <f t="shared" si="604"/>
        <v>1.12668343302434-1.98495229949305i</v>
      </c>
      <c r="L1275" t="str">
        <f t="shared" si="605"/>
        <v>0.0752025491982329-0.111685999845632i</v>
      </c>
      <c r="M1275" t="str">
        <f t="shared" si="606"/>
        <v>1.20188598222257-2.09663829933868i</v>
      </c>
      <c r="N1275" t="str">
        <f t="shared" si="607"/>
        <v>-0.506023198962884i</v>
      </c>
      <c r="O1275" t="str">
        <f t="shared" si="608"/>
        <v>0.874678985115561-0.484702664524565i</v>
      </c>
      <c r="P1275" t="str">
        <f t="shared" si="609"/>
        <v>0.125321014884439+0.484702664524565i</v>
      </c>
      <c r="Q1275" t="str">
        <f t="shared" si="610"/>
        <v>-0.125321014884439+0.0213205344383189i</v>
      </c>
      <c r="R1275" t="str">
        <f t="shared" si="611"/>
        <v>-0.33238012742182-3.9242355875538i</v>
      </c>
      <c r="S1275" t="str">
        <f t="shared" si="612"/>
        <v>0.0522331160437792i</v>
      </c>
      <c r="T1275" t="str">
        <f t="shared" si="613"/>
        <v>0.204975052827826-0.01736124976627i</v>
      </c>
      <c r="U1275" t="str">
        <f t="shared" si="614"/>
        <v>0.00005-0.0021134430602063i</v>
      </c>
      <c r="V1275" t="str">
        <f t="shared" si="615"/>
        <v>3.33333333333333E-06-0.00232478736622693i</v>
      </c>
      <c r="W1275" t="str">
        <f t="shared" si="616"/>
        <v>0.0000144730400635259-0.00110717797010824i</v>
      </c>
      <c r="X1275" t="str">
        <f t="shared" si="617"/>
        <v>0.000037594809092791-0.0011060893539536i</v>
      </c>
      <c r="Y1275" t="str">
        <f t="shared" si="618"/>
        <v>0.009+0.0716911443549191i</v>
      </c>
      <c r="Z1275" t="str">
        <f t="shared" si="619"/>
        <v>-0.214906399488785-0.0349729030844558i</v>
      </c>
      <c r="AA1275" t="str">
        <f t="shared" si="620"/>
        <v>24.9858063924458-195.143127757827i</v>
      </c>
      <c r="AB1275" t="str">
        <f t="shared" si="621"/>
        <v>1.41593951620556-0.119929129206884i</v>
      </c>
      <c r="AC1275" t="str">
        <f t="shared" si="622"/>
        <v>2.45034985070098-3.11285415847757i</v>
      </c>
      <c r="AD1275" t="str">
        <f t="shared" si="623"/>
        <v>0.244861132120539+0.262120882036628i</v>
      </c>
      <c r="AE1275" t="str">
        <f t="shared" si="624"/>
        <v>-0.043455096074894-0.0648949596321183i</v>
      </c>
      <c r="AF1275" t="str">
        <f t="shared" si="625"/>
        <v>-13.983899489953-2.6932441745346i</v>
      </c>
      <c r="AG1275" t="str">
        <f t="shared" si="626"/>
        <v>1.20731429263351-0.149265869393591i</v>
      </c>
      <c r="AH1275" t="str">
        <f t="shared" si="627"/>
        <v>0.249824932367281+0.879481108989048i</v>
      </c>
      <c r="AI1275">
        <f t="shared" si="628"/>
        <v>-0.77845925245110092</v>
      </c>
      <c r="AJ1275">
        <f t="shared" si="629"/>
        <v>74.142300871747722</v>
      </c>
      <c r="AK1275"/>
      <c r="AL1275"/>
      <c r="AM1275"/>
      <c r="AN1275"/>
    </row>
    <row r="1276" spans="1:40" x14ac:dyDescent="0.25">
      <c r="A1276"/>
      <c r="B1276">
        <f t="shared" si="630"/>
        <v>114200</v>
      </c>
      <c r="C1276" s="186" t="str">
        <f t="shared" si="598"/>
        <v>-5.86017381724408E-06+0.0214450294055184i</v>
      </c>
      <c r="D1276" s="158" t="str">
        <f t="shared" si="599"/>
        <v>-5.95705088500522+0.164411892108974i</v>
      </c>
      <c r="E1276" t="str">
        <f t="shared" si="600"/>
        <v>2870</v>
      </c>
      <c r="F1276" t="str">
        <f t="shared" si="601"/>
        <v>0.777000777000777</v>
      </c>
      <c r="G1276" t="str">
        <f t="shared" si="596"/>
        <v>0.777000777000777</v>
      </c>
      <c r="H1276" t="str">
        <f t="shared" si="602"/>
        <v>8.02853416006302+2.85595026065612i</v>
      </c>
      <c r="I1276" t="str">
        <f t="shared" si="603"/>
        <v>448.462351299943i</v>
      </c>
      <c r="J1276" t="str">
        <f t="shared" si="597"/>
        <v>-171.028703509112+96.9920022596275i</v>
      </c>
      <c r="K1276" t="str">
        <f t="shared" si="604"/>
        <v>1.12517362971021-1.98405005184722i</v>
      </c>
      <c r="L1276" t="str">
        <f t="shared" si="605"/>
        <v>0.075111921142763-0.111649171223407i</v>
      </c>
      <c r="M1276" t="str">
        <f t="shared" si="606"/>
        <v>1.20028555085297-2.09569922307063i</v>
      </c>
      <c r="N1276" t="str">
        <f t="shared" si="607"/>
        <v>-0.506466689934806i</v>
      </c>
      <c r="O1276" t="str">
        <f t="shared" si="608"/>
        <v>0.874463937849039-0.48509052907839i</v>
      </c>
      <c r="P1276" t="str">
        <f t="shared" si="609"/>
        <v>0.125536062150961+0.48509052907839i</v>
      </c>
      <c r="Q1276" t="str">
        <f t="shared" si="610"/>
        <v>-0.125536062150961+0.021376160856416i</v>
      </c>
      <c r="R1276" t="str">
        <f t="shared" si="611"/>
        <v>-0.332378447332281-3.92074990883409i</v>
      </c>
      <c r="S1276" t="str">
        <f t="shared" si="612"/>
        <v>0.0522788944101627i</v>
      </c>
      <c r="T1276" t="str">
        <f t="shared" si="613"/>
        <v>0.204972470492592-0.0173763777522981i</v>
      </c>
      <c r="U1276" t="str">
        <f t="shared" si="614"/>
        <v>0.00005-0.00211159240954062i</v>
      </c>
      <c r="V1276" t="str">
        <f t="shared" si="615"/>
        <v>3.33333333333333E-06-0.00232275165049468i</v>
      </c>
      <c r="W1276" t="str">
        <f t="shared" si="616"/>
        <v>0.0000144730371902956-0.00110620870114522i</v>
      </c>
      <c r="X1276" t="str">
        <f t="shared" si="617"/>
        <v>0.0000375543511877092-0.00110512188320877i</v>
      </c>
      <c r="Y1276" t="str">
        <f t="shared" si="618"/>
        <v>0.009+0.0717539762079909i</v>
      </c>
      <c r="Z1276" t="str">
        <f t="shared" si="619"/>
        <v>-0.214531842291882-0.0348852663635724i</v>
      </c>
      <c r="AA1276" t="str">
        <f t="shared" si="620"/>
        <v>24.9413181800387-194.972609435873i</v>
      </c>
      <c r="AB1276" t="str">
        <f t="shared" si="621"/>
        <v>1.41592167778839-0.120033631256877i</v>
      </c>
      <c r="AC1276" t="str">
        <f t="shared" si="622"/>
        <v>2.44795594322152-3.11142059328404i</v>
      </c>
      <c r="AD1276" t="str">
        <f t="shared" si="623"/>
        <v>0.244974449009614+0.262335160074379i</v>
      </c>
      <c r="AE1276" t="str">
        <f t="shared" si="624"/>
        <v>-0.0434031879247462-0.0648252440946622i</v>
      </c>
      <c r="AF1276" t="str">
        <f t="shared" si="625"/>
        <v>-13.9855850450682-2.69153836854715i</v>
      </c>
      <c r="AG1276" t="str">
        <f t="shared" si="626"/>
        <v>1.20727452611445-0.149217568794081i</v>
      </c>
      <c r="AH1276" t="str">
        <f t="shared" si="627"/>
        <v>0.249685115463397+0.87858866638828i</v>
      </c>
      <c r="AI1276">
        <f t="shared" si="628"/>
        <v>-0.78698213667314498</v>
      </c>
      <c r="AJ1276">
        <f t="shared" si="629"/>
        <v>74.135440574066109</v>
      </c>
      <c r="AK1276"/>
      <c r="AL1276"/>
      <c r="AM1276"/>
      <c r="AN1276"/>
    </row>
    <row r="1277" spans="1:40" x14ac:dyDescent="0.25">
      <c r="A1277"/>
      <c r="B1277">
        <f t="shared" si="630"/>
        <v>114300</v>
      </c>
      <c r="C1277" s="186" t="str">
        <f t="shared" si="598"/>
        <v>-5.84992428115486E-06+0.0214262673528439i</v>
      </c>
      <c r="D1277" s="158" t="str">
        <f t="shared" si="599"/>
        <v>-5.95705080642545+0.164268049705137i</v>
      </c>
      <c r="E1277" t="str">
        <f t="shared" si="600"/>
        <v>2870</v>
      </c>
      <c r="F1277" t="str">
        <f t="shared" si="601"/>
        <v>0.777000777000777</v>
      </c>
      <c r="G1277" t="str">
        <f t="shared" si="596"/>
        <v>0.777000777000777</v>
      </c>
      <c r="H1277" t="str">
        <f t="shared" si="602"/>
        <v>8.03021613932944+2.85410218348846i</v>
      </c>
      <c r="I1277" t="str">
        <f t="shared" si="603"/>
        <v>448.855050381642i</v>
      </c>
      <c r="J1277" t="str">
        <f t="shared" si="597"/>
        <v>-171.330111604657+97.0769339603802i</v>
      </c>
      <c r="K1277" t="str">
        <f t="shared" si="604"/>
        <v>1.12366654986144-1.98314787602122i</v>
      </c>
      <c r="L1277" t="str">
        <f t="shared" si="605"/>
        <v>0.0750214321523528-0.111612313569123i</v>
      </c>
      <c r="M1277" t="str">
        <f t="shared" si="606"/>
        <v>1.19868798201379-2.09476018959034i</v>
      </c>
      <c r="N1277" t="str">
        <f t="shared" si="607"/>
        <v>-0.506910180906728i</v>
      </c>
      <c r="O1277" t="str">
        <f t="shared" si="608"/>
        <v>0.874248718589243-0.485478298222554i</v>
      </c>
      <c r="P1277" t="str">
        <f t="shared" si="609"/>
        <v>0.125751281410757+0.485478298222554i</v>
      </c>
      <c r="Q1277" t="str">
        <f t="shared" si="610"/>
        <v>-0.125751281410757+0.021431882684174i</v>
      </c>
      <c r="R1277" t="str">
        <f t="shared" si="611"/>
        <v>-0.332376765740904-3.91727028580975i</v>
      </c>
      <c r="S1277" t="str">
        <f t="shared" si="612"/>
        <v>0.0523246727765464i</v>
      </c>
      <c r="T1277" t="str">
        <f t="shared" si="613"/>
        <v>0.204969885882284-0.0173915055059196i</v>
      </c>
      <c r="U1277" t="str">
        <f t="shared" si="614"/>
        <v>0.00005-0.00210974499710882i</v>
      </c>
      <c r="V1277" t="str">
        <f t="shared" si="615"/>
        <v>3.33333333333333E-06-0.0023207194968197i</v>
      </c>
      <c r="W1277" t="str">
        <f t="shared" si="616"/>
        <v>0.0000144730343145499-0.00110524112839985i</v>
      </c>
      <c r="X1277" t="str">
        <f t="shared" si="617"/>
        <v>0.0000375139993532168-0.0011041561033215i</v>
      </c>
      <c r="Y1277" t="str">
        <f t="shared" si="618"/>
        <v>0.009+0.0718168080610627i</v>
      </c>
      <c r="Z1277" t="str">
        <f t="shared" si="619"/>
        <v>-0.2141582616542-0.0347979351727966i</v>
      </c>
      <c r="AA1277" t="str">
        <f t="shared" si="620"/>
        <v>24.8969492880977-194.802388128503i</v>
      </c>
      <c r="AB1277" t="str">
        <f t="shared" si="621"/>
        <v>1.41590382365532-0.120138131701436i</v>
      </c>
      <c r="AC1277" t="str">
        <f t="shared" si="622"/>
        <v>2.44556632156308-3.10998709673401i</v>
      </c>
      <c r="AD1277" t="str">
        <f t="shared" si="623"/>
        <v>0.245087857889915+0.262549389170518i</v>
      </c>
      <c r="AE1277" t="str">
        <f t="shared" si="624"/>
        <v>-0.0433514129742426-0.0647556721736229i</v>
      </c>
      <c r="AF1277" t="str">
        <f t="shared" si="625"/>
        <v>-13.9872669457549-2.68983413378332i</v>
      </c>
      <c r="AG1277" t="str">
        <f t="shared" si="626"/>
        <v>1.20723482049162-0.149169416709448i</v>
      </c>
      <c r="AH1277" t="str">
        <f t="shared" si="627"/>
        <v>0.249545547844533+0.877697966575405i</v>
      </c>
      <c r="AI1277">
        <f t="shared" si="628"/>
        <v>-0.7954966611056915</v>
      </c>
      <c r="AJ1277">
        <f t="shared" si="629"/>
        <v>74.128581664664679</v>
      </c>
      <c r="AK1277"/>
      <c r="AL1277"/>
      <c r="AM1277"/>
      <c r="AN1277"/>
    </row>
    <row r="1278" spans="1:40" x14ac:dyDescent="0.25">
      <c r="A1278"/>
      <c r="B1278">
        <f t="shared" si="630"/>
        <v>114400</v>
      </c>
      <c r="C1278" s="186" t="str">
        <f t="shared" si="598"/>
        <v>-5.83970161146787E-06+0.0214075381009534i</v>
      </c>
      <c r="D1278" s="158" t="str">
        <f t="shared" si="599"/>
        <v>-5.95705072805164+0.164124458773976i</v>
      </c>
      <c r="E1278" t="str">
        <f t="shared" si="600"/>
        <v>2870</v>
      </c>
      <c r="F1278" t="str">
        <f t="shared" si="601"/>
        <v>0.777000777000777</v>
      </c>
      <c r="G1278" t="str">
        <f t="shared" si="596"/>
        <v>0.777000777000777</v>
      </c>
      <c r="H1278" t="str">
        <f t="shared" si="602"/>
        <v>8.03189447390654+2.85225592874039i</v>
      </c>
      <c r="I1278" t="str">
        <f t="shared" si="603"/>
        <v>449.24774946334i</v>
      </c>
      <c r="J1278" t="str">
        <f t="shared" si="597"/>
        <v>-171.631783514727+97.161865661133i</v>
      </c>
      <c r="K1278" t="str">
        <f t="shared" si="604"/>
        <v>1.12216218784368-1.98224577494341i</v>
      </c>
      <c r="L1278" t="str">
        <f t="shared" si="605"/>
        <v>0.0749310820109095-0.111575427104032i</v>
      </c>
      <c r="M1278" t="str">
        <f t="shared" si="606"/>
        <v>1.19709326985459-2.09382120204744i</v>
      </c>
      <c r="N1278" t="str">
        <f t="shared" si="607"/>
        <v>-0.50735367187865i</v>
      </c>
      <c r="O1278" t="str">
        <f t="shared" si="608"/>
        <v>0.874033327378503-0.485865971880788i</v>
      </c>
      <c r="P1278" t="str">
        <f t="shared" si="609"/>
        <v>0.125966672621497+0.485865971880788i</v>
      </c>
      <c r="Q1278" t="str">
        <f t="shared" si="610"/>
        <v>-0.125966672621497+0.021487699997862i</v>
      </c>
      <c r="R1278" t="str">
        <f t="shared" si="611"/>
        <v>-0.332375082647581-3.9137967025998i</v>
      </c>
      <c r="S1278" t="str">
        <f t="shared" si="612"/>
        <v>0.0523704511429301i</v>
      </c>
      <c r="T1278" t="str">
        <f t="shared" si="613"/>
        <v>0.204967298996864-0.0174066330269225i</v>
      </c>
      <c r="U1278" t="str">
        <f t="shared" si="614"/>
        <v>0.0000500000000000001-0.00210790081441904i</v>
      </c>
      <c r="V1278" t="str">
        <f t="shared" si="615"/>
        <v>3.33333333333333E-06-0.00231869089586095i</v>
      </c>
      <c r="W1278" t="str">
        <f t="shared" si="616"/>
        <v>0.0000144730314362885-0.00110427524742403i</v>
      </c>
      <c r="X1278" t="str">
        <f t="shared" si="617"/>
        <v>0.0000374737532188605-0.00110319200986548i</v>
      </c>
      <c r="Y1278" t="str">
        <f t="shared" si="618"/>
        <v>0.009+0.0718796399141345i</v>
      </c>
      <c r="Z1278" t="str">
        <f t="shared" si="619"/>
        <v>-0.213785654192012-0.0347109081676717i</v>
      </c>
      <c r="AA1278" t="str">
        <f t="shared" si="620"/>
        <v>24.8526992883121-194.632463063385i</v>
      </c>
      <c r="AB1278" t="str">
        <f t="shared" si="621"/>
        <v>1.41588595380609-0.120242630539098i</v>
      </c>
      <c r="AC1278" t="str">
        <f t="shared" si="622"/>
        <v>2.4431809769702-3.10855367352832i</v>
      </c>
      <c r="AD1278" t="str">
        <f t="shared" si="623"/>
        <v>0.245201358743804+0.262763569293262i</v>
      </c>
      <c r="AE1278" t="str">
        <f t="shared" si="624"/>
        <v>-0.0432997707642662-0.0646862434051325i</v>
      </c>
      <c r="AF1278" t="str">
        <f t="shared" si="625"/>
        <v>-13.9889452019582-2.68813146996641i</v>
      </c>
      <c r="AG1278" t="str">
        <f t="shared" si="626"/>
        <v>1.20719517551033-0.149121412746559i</v>
      </c>
      <c r="AH1278" t="str">
        <f t="shared" si="627"/>
        <v>0.2494062290573+0.876809004414746i</v>
      </c>
      <c r="AI1278">
        <f t="shared" si="628"/>
        <v>-0.80400284162658742</v>
      </c>
      <c r="AJ1278">
        <f t="shared" si="629"/>
        <v>74.121724126302979</v>
      </c>
      <c r="AK1278"/>
      <c r="AL1278"/>
      <c r="AM1278"/>
      <c r="AN1278"/>
    </row>
    <row r="1279" spans="1:40" x14ac:dyDescent="0.25">
      <c r="A1279"/>
      <c r="B1279">
        <f t="shared" si="630"/>
        <v>114500</v>
      </c>
      <c r="C1279" s="186" t="str">
        <f t="shared" si="598"/>
        <v>-5.82950571436775E-06+0.0213888415639061i</v>
      </c>
      <c r="D1279" s="158" t="str">
        <f t="shared" si="599"/>
        <v>-5.9570506498831+0.163981118656613i</v>
      </c>
      <c r="E1279" t="str">
        <f t="shared" si="600"/>
        <v>2870</v>
      </c>
      <c r="F1279" t="str">
        <f t="shared" si="601"/>
        <v>0.777000777000777</v>
      </c>
      <c r="G1279" t="str">
        <f t="shared" si="596"/>
        <v>0.777000777000777</v>
      </c>
      <c r="H1279" t="str">
        <f t="shared" si="602"/>
        <v>8.03356917370904+2.85041149546516i</v>
      </c>
      <c r="I1279" t="str">
        <f t="shared" si="603"/>
        <v>449.640448545039i</v>
      </c>
      <c r="J1279" t="str">
        <f t="shared" si="597"/>
        <v>-171.933719239324+97.2467973618857i</v>
      </c>
      <c r="K1279" t="str">
        <f t="shared" si="604"/>
        <v>1.12066053803363-1.98134375152577i</v>
      </c>
      <c r="L1279" t="str">
        <f t="shared" si="605"/>
        <v>0.0748408705025037-0.111538512048509i</v>
      </c>
      <c r="M1279" t="str">
        <f t="shared" si="606"/>
        <v>1.19550140853613-2.09288226357428i</v>
      </c>
      <c r="N1279" t="str">
        <f t="shared" si="607"/>
        <v>-0.507797162850572i</v>
      </c>
      <c r="O1279" t="str">
        <f t="shared" si="608"/>
        <v>0.873817764259183-0.486253549976843i</v>
      </c>
      <c r="P1279" t="str">
        <f t="shared" si="609"/>
        <v>0.126182235740817+0.486253549976843i</v>
      </c>
      <c r="Q1279" t="str">
        <f t="shared" si="610"/>
        <v>-0.126182235740817+0.021543612873729i</v>
      </c>
      <c r="R1279" t="str">
        <f t="shared" si="611"/>
        <v>-0.332373398052243-3.91032914337877i</v>
      </c>
      <c r="S1279" t="str">
        <f t="shared" si="612"/>
        <v>0.0524162295093138i</v>
      </c>
      <c r="T1279" t="str">
        <f t="shared" si="613"/>
        <v>0.2049647098363-0.0174217603150969i</v>
      </c>
      <c r="U1279" t="str">
        <f t="shared" si="614"/>
        <v>0.0000500000000000001-0.00210605985300907i</v>
      </c>
      <c r="V1279" t="str">
        <f t="shared" si="615"/>
        <v>3.33333333333333E-06-0.00231666583830998i</v>
      </c>
      <c r="W1279" t="str">
        <f t="shared" si="616"/>
        <v>0.0000144730285555114-0.00110331105378515i</v>
      </c>
      <c r="X1279" t="str">
        <f t="shared" si="617"/>
        <v>0.0000374336124158005-0.00110222959842977i</v>
      </c>
      <c r="Y1279" t="str">
        <f t="shared" si="618"/>
        <v>0.009+0.0719424717672063i</v>
      </c>
      <c r="Z1279" t="str">
        <f t="shared" si="619"/>
        <v>-0.213414016536183-0.0346241840108653i</v>
      </c>
      <c r="AA1279" t="str">
        <f t="shared" si="620"/>
        <v>24.8085677542994-194.462833470849i</v>
      </c>
      <c r="AB1279" t="str">
        <f t="shared" si="621"/>
        <v>1.41586806824048-0.120347127768413i</v>
      </c>
      <c r="AC1279" t="str">
        <f t="shared" si="622"/>
        <v>2.4407999007042-3.10712032834209i</v>
      </c>
      <c r="AD1279" t="str">
        <f t="shared" si="623"/>
        <v>0.245314951553636+0.262977700410818i</v>
      </c>
      <c r="AE1279" t="str">
        <f t="shared" si="624"/>
        <v>-0.0432482608376624-0.0646169573273315i</v>
      </c>
      <c r="AF1279" t="str">
        <f t="shared" si="625"/>
        <v>-13.9906198235921-2.68643037680855i</v>
      </c>
      <c r="AG1279" t="str">
        <f t="shared" si="626"/>
        <v>1.20715559091703-0.149073556513608i</v>
      </c>
      <c r="AH1279" t="str">
        <f t="shared" si="627"/>
        <v>0.249267158648454+0.875921774790373i</v>
      </c>
      <c r="AI1279">
        <f t="shared" si="628"/>
        <v>-0.81250069407175807</v>
      </c>
      <c r="AJ1279">
        <f t="shared" si="629"/>
        <v>74.114867941834831</v>
      </c>
      <c r="AK1279"/>
      <c r="AL1279"/>
      <c r="AM1279"/>
      <c r="AN1279"/>
    </row>
    <row r="1280" spans="1:40" x14ac:dyDescent="0.25">
      <c r="A1280"/>
      <c r="B1280">
        <f t="shared" si="630"/>
        <v>114600</v>
      </c>
      <c r="C1280" s="186" t="str">
        <f t="shared" si="598"/>
        <v>-5.81933649644817E-06+0.0213701776560611i</v>
      </c>
      <c r="D1280" s="158" t="str">
        <f t="shared" si="599"/>
        <v>-5.95705057191909+0.163838028696468i</v>
      </c>
      <c r="E1280" t="str">
        <f t="shared" si="600"/>
        <v>2870</v>
      </c>
      <c r="F1280" t="str">
        <f t="shared" si="601"/>
        <v>0.777000777000777</v>
      </c>
      <c r="G1280" t="str">
        <f t="shared" si="596"/>
        <v>0.777000777000777</v>
      </c>
      <c r="H1280" t="str">
        <f t="shared" si="602"/>
        <v>8.03524024862034+2.84856888270729i</v>
      </c>
      <c r="I1280" t="str">
        <f t="shared" si="603"/>
        <v>450.033147626738i</v>
      </c>
      <c r="J1280" t="str">
        <f t="shared" si="597"/>
        <v>-172.235918778446+97.3317290626385i</v>
      </c>
      <c r="K1280" t="str">
        <f t="shared" si="604"/>
        <v>1.11916159481905-1.98044180866405i</v>
      </c>
      <c r="L1280" t="str">
        <f t="shared" si="605"/>
        <v>0.0747507974113694-0.111501568622045i</v>
      </c>
      <c r="M1280" t="str">
        <f t="shared" si="606"/>
        <v>1.19391239223042-2.09194337728609i</v>
      </c>
      <c r="N1280" t="str">
        <f t="shared" si="607"/>
        <v>-0.508240653822494i</v>
      </c>
      <c r="O1280" t="str">
        <f t="shared" si="608"/>
        <v>0.873602029273682-0.486641032434489i</v>
      </c>
      <c r="P1280" t="str">
        <f t="shared" si="609"/>
        <v>0.126397970726318+0.486641032434489i</v>
      </c>
      <c r="Q1280" t="str">
        <f t="shared" si="610"/>
        <v>-0.126397970726318+0.021599621388005i</v>
      </c>
      <c r="R1280" t="str">
        <f t="shared" si="611"/>
        <v>-0.332371711954812-3.90686759237643i</v>
      </c>
      <c r="S1280" t="str">
        <f t="shared" si="612"/>
        <v>0.0524620078756975i</v>
      </c>
      <c r="T1280" t="str">
        <f t="shared" si="613"/>
        <v>0.20496211840056-0.0174368873702324i</v>
      </c>
      <c r="U1280" t="str">
        <f t="shared" si="614"/>
        <v>0.0000500000000000001-0.00210422210444623i</v>
      </c>
      <c r="V1280" t="str">
        <f t="shared" si="615"/>
        <v>3.33333333333333E-06-0.00231464431489086i</v>
      </c>
      <c r="W1280" t="str">
        <f t="shared" si="616"/>
        <v>0.0000144730256722189-0.00110234854306611i</v>
      </c>
      <c r="X1280" t="str">
        <f t="shared" si="617"/>
        <v>0.0000373935765768063-0.00110126886461883i</v>
      </c>
      <c r="Y1280" t="str">
        <f t="shared" si="618"/>
        <v>0.009+0.0720053036202781i</v>
      </c>
      <c r="Z1280" t="str">
        <f t="shared" si="619"/>
        <v>-0.21304334533211-0.0345377613721293i</v>
      </c>
      <c r="AA1280" t="str">
        <f t="shared" si="620"/>
        <v>24.7645542615946-194.293498583872i</v>
      </c>
      <c r="AB1280" t="str">
        <f t="shared" si="621"/>
        <v>1.41585016695826-0.120451623387927i</v>
      </c>
      <c r="AC1280" t="str">
        <f t="shared" si="622"/>
        <v>2.43842308404324-3.10568706582485i</v>
      </c>
      <c r="AD1280" t="str">
        <f t="shared" si="623"/>
        <v>0.245428636301747+0.263191782491368i</v>
      </c>
      <c r="AE1280" t="str">
        <f t="shared" si="624"/>
        <v>-0.0431968827392296-0.0645478134803588i</v>
      </c>
      <c r="AF1280" t="str">
        <f t="shared" si="625"/>
        <v>-13.9922908205394-2.68473085401082i</v>
      </c>
      <c r="AG1280" t="str">
        <f t="shared" si="626"/>
        <v>1.20711606645934-0.149025847620099i</v>
      </c>
      <c r="AH1280" t="str">
        <f t="shared" si="627"/>
        <v>0.24912833616491+0.875036272605978i</v>
      </c>
      <c r="AI1280">
        <f t="shared" si="628"/>
        <v>-0.82099023423564554</v>
      </c>
      <c r="AJ1280">
        <f t="shared" si="629"/>
        <v>74.10801309420701</v>
      </c>
      <c r="AK1280"/>
      <c r="AL1280"/>
      <c r="AM1280"/>
      <c r="AN1280"/>
    </row>
    <row r="1281" spans="1:40" x14ac:dyDescent="0.25">
      <c r="A1281"/>
      <c r="B1281">
        <f t="shared" si="630"/>
        <v>114700</v>
      </c>
      <c r="C1281" s="186" t="str">
        <f t="shared" si="598"/>
        <v>-5.80919386470986E-06+0.021351546292076i</v>
      </c>
      <c r="D1281" s="158" t="str">
        <f t="shared" si="599"/>
        <v>-5.95705049415892+0.163695188239249i</v>
      </c>
      <c r="E1281" t="str">
        <f t="shared" si="600"/>
        <v>2870</v>
      </c>
      <c r="F1281" t="str">
        <f t="shared" si="601"/>
        <v>0.777000777000777</v>
      </c>
      <c r="G1281" t="str">
        <f t="shared" si="596"/>
        <v>0.777000777000777</v>
      </c>
      <c r="H1281" t="str">
        <f t="shared" si="602"/>
        <v>8.03690770849281+2.84672808950266i</v>
      </c>
      <c r="I1281" t="str">
        <f t="shared" si="603"/>
        <v>450.425846708437i</v>
      </c>
      <c r="J1281" t="str">
        <f t="shared" si="597"/>
        <v>-172.538382132093+97.4166607633912i</v>
      </c>
      <c r="K1281" t="str">
        <f t="shared" si="604"/>
        <v>1.11766535259871-1.97953994923778i</v>
      </c>
      <c r="L1281" t="str">
        <f t="shared" si="605"/>
        <v>0.0746608625219087-0.11146459704326i</v>
      </c>
      <c r="M1281" t="str">
        <f t="shared" si="606"/>
        <v>1.19232621512062-2.09100454628104i</v>
      </c>
      <c r="N1281" t="str">
        <f t="shared" si="607"/>
        <v>-0.508684144794416i</v>
      </c>
      <c r="O1281" t="str">
        <f t="shared" si="608"/>
        <v>0.87338612246443-0.487028419177514i</v>
      </c>
      <c r="P1281" t="str">
        <f t="shared" si="609"/>
        <v>0.12661387753557+0.487028419177514i</v>
      </c>
      <c r="Q1281" t="str">
        <f t="shared" si="610"/>
        <v>-0.12661387753557+0.021655725616902i</v>
      </c>
      <c r="R1281" t="str">
        <f t="shared" si="611"/>
        <v>-0.332370024355217-3.90341203387748i</v>
      </c>
      <c r="S1281" t="str">
        <f t="shared" si="612"/>
        <v>0.0525077862420812i</v>
      </c>
      <c r="T1281" t="str">
        <f t="shared" si="613"/>
        <v>0.204959524689606-0.0174520141921191i</v>
      </c>
      <c r="U1281" t="str">
        <f t="shared" si="614"/>
        <v>0.0000499999999999999-0.00210238756032727i</v>
      </c>
      <c r="V1281" t="str">
        <f t="shared" si="615"/>
        <v>3.33333333333333E-06-0.00231262631636i</v>
      </c>
      <c r="W1281" t="str">
        <f t="shared" si="616"/>
        <v>0.0000144730227864105-0.0011013877108652i</v>
      </c>
      <c r="X1281" t="str">
        <f t="shared" si="617"/>
        <v>0.0000373536453362448-0.0011003098040524i</v>
      </c>
      <c r="Y1281" t="str">
        <f t="shared" si="618"/>
        <v>0.009+0.0720681354733499i</v>
      </c>
      <c r="Z1281" t="str">
        <f t="shared" si="619"/>
        <v>-0.212673637239631-0.0344516389282541i</v>
      </c>
      <c r="AA1281" t="str">
        <f t="shared" si="620"/>
        <v>24.7206583876403-194.124457638068i</v>
      </c>
      <c r="AB1281" t="str">
        <f t="shared" si="621"/>
        <v>1.41583224995918-0.120556117396191i</v>
      </c>
      <c r="AC1281" t="str">
        <f t="shared" si="622"/>
        <v>2.43605051828211-3.1042538906006i</v>
      </c>
      <c r="AD1281" t="str">
        <f t="shared" si="623"/>
        <v>0.245542412970455+0.263405815503081i</v>
      </c>
      <c r="AE1281" t="str">
        <f t="shared" si="624"/>
        <v>-0.0431456360157077-0.0644788114063417i</v>
      </c>
      <c r="AF1281" t="str">
        <f t="shared" si="625"/>
        <v>-13.9939582026517-2.68303290126341i</v>
      </c>
      <c r="AG1281" t="str">
        <f t="shared" si="626"/>
        <v>1.20707660188596-0.148978285676839i</v>
      </c>
      <c r="AH1281" t="str">
        <f t="shared" si="627"/>
        <v>0.248989761153732+0.874152492784834i</v>
      </c>
      <c r="AI1281">
        <f t="shared" si="628"/>
        <v>-0.82947147787091335</v>
      </c>
      <c r="AJ1281">
        <f t="shared" si="629"/>
        <v>74.101159566460609</v>
      </c>
      <c r="AK1281"/>
      <c r="AL1281"/>
      <c r="AM1281"/>
      <c r="AN1281"/>
    </row>
    <row r="1282" spans="1:40" x14ac:dyDescent="0.25">
      <c r="A1282"/>
      <c r="B1282">
        <f t="shared" si="630"/>
        <v>114800</v>
      </c>
      <c r="C1282" s="186" t="str">
        <f t="shared" si="598"/>
        <v>-5.79907772655842E-06+0.021332947386906i</v>
      </c>
      <c r="D1282" s="158" t="str">
        <f t="shared" si="599"/>
        <v>-5.95705041660187+0.163552596632946i</v>
      </c>
      <c r="E1282" t="str">
        <f t="shared" si="600"/>
        <v>2870</v>
      </c>
      <c r="F1282" t="str">
        <f t="shared" si="601"/>
        <v>0.777000777000777</v>
      </c>
      <c r="G1282" t="str">
        <f t="shared" si="596"/>
        <v>0.777000777000777</v>
      </c>
      <c r="H1282" t="str">
        <f t="shared" si="602"/>
        <v>8.03857156314771+2.84488911487852i</v>
      </c>
      <c r="I1282" t="str">
        <f t="shared" si="603"/>
        <v>450.818545790135i</v>
      </c>
      <c r="J1282" t="str">
        <f t="shared" si="597"/>
        <v>-172.841109300266+97.501592464144i</v>
      </c>
      <c r="K1282" t="str">
        <f t="shared" si="604"/>
        <v>1.1161718057824-1.97863817611037i</v>
      </c>
      <c r="L1282" t="str">
        <f t="shared" si="605"/>
        <v>0.0745710656186878-0.111427597529895i</v>
      </c>
      <c r="M1282" t="str">
        <f t="shared" si="606"/>
        <v>1.19074287140109-2.09006577364026i</v>
      </c>
      <c r="N1282" t="str">
        <f t="shared" si="607"/>
        <v>-0.509127635766338i</v>
      </c>
      <c r="O1282" t="str">
        <f t="shared" si="608"/>
        <v>0.873170043873893-0.487415710129724i</v>
      </c>
      <c r="P1282" t="str">
        <f t="shared" si="609"/>
        <v>0.126829956126107+0.487415710129724i</v>
      </c>
      <c r="Q1282" t="str">
        <f t="shared" si="610"/>
        <v>-0.126829956126107+0.021711925636614i</v>
      </c>
      <c r="R1282" t="str">
        <f t="shared" si="611"/>
        <v>-0.33236833525334-3.89996245222144i</v>
      </c>
      <c r="S1282" t="str">
        <f t="shared" si="612"/>
        <v>0.0525535646084649i</v>
      </c>
      <c r="T1282" t="str">
        <f t="shared" si="613"/>
        <v>0.204956928703407-0.0174671407805443i</v>
      </c>
      <c r="U1282" t="str">
        <f t="shared" si="614"/>
        <v>0.0000499999999999999-0.00210055621227821i</v>
      </c>
      <c r="V1282" t="str">
        <f t="shared" si="615"/>
        <v>3.33333333333333E-06-0.00231061183350603i</v>
      </c>
      <c r="W1282" t="str">
        <f t="shared" si="616"/>
        <v>0.0000144730198980868-0.00110042855279605i</v>
      </c>
      <c r="X1282" t="str">
        <f t="shared" si="617"/>
        <v>0.0000373138183300745-0.00109935241236545i</v>
      </c>
      <c r="Y1282" t="str">
        <f t="shared" si="618"/>
        <v>0.009+0.0721309673264217i</v>
      </c>
      <c r="Z1282" t="str">
        <f t="shared" si="619"/>
        <v>-0.212304888932965-0.034365815363025i</v>
      </c>
      <c r="AA1282" t="str">
        <f t="shared" si="620"/>
        <v>24.6768797117757-193.955709871679i</v>
      </c>
      <c r="AB1282" t="str">
        <f t="shared" si="621"/>
        <v>1.41581431724302-0.120660609791734i</v>
      </c>
      <c r="AC1282" t="str">
        <f t="shared" si="622"/>
        <v>2.43368219473246-3.1028208072679i</v>
      </c>
      <c r="AD1282" t="str">
        <f t="shared" si="623"/>
        <v>0.245656281542071+0.263619799414112i</v>
      </c>
      <c r="AE1282" t="str">
        <f t="shared" si="624"/>
        <v>-0.0430945202157716-0.0644099506493858i</v>
      </c>
      <c r="AF1282" t="str">
        <f t="shared" si="625"/>
        <v>-13.9956219797496-2.68133651824557i</v>
      </c>
      <c r="AG1282" t="str">
        <f t="shared" si="626"/>
        <v>1.20703719694677-0.148930870295945i</v>
      </c>
      <c r="AH1282" t="str">
        <f t="shared" si="627"/>
        <v>0.248851433162167+0.873270430269656i</v>
      </c>
      <c r="AI1282">
        <f t="shared" si="628"/>
        <v>-0.83794444068895135</v>
      </c>
      <c r="AJ1282">
        <f t="shared" si="629"/>
        <v>74.094307341728268</v>
      </c>
      <c r="AK1282"/>
      <c r="AL1282"/>
      <c r="AM1282"/>
      <c r="AN1282"/>
    </row>
    <row r="1283" spans="1:40" x14ac:dyDescent="0.25">
      <c r="A1283"/>
      <c r="B1283">
        <f t="shared" si="630"/>
        <v>114900</v>
      </c>
      <c r="C1283" s="186" t="str">
        <f t="shared" si="598"/>
        <v>-5.78898798980221E-06+0.0213143808558023i</v>
      </c>
      <c r="D1283" s="158" t="str">
        <f t="shared" si="599"/>
        <v>-5.95705033924722+0.163410253227818i</v>
      </c>
      <c r="E1283" t="str">
        <f t="shared" si="600"/>
        <v>2870</v>
      </c>
      <c r="F1283" t="str">
        <f t="shared" si="601"/>
        <v>0.777000777000777</v>
      </c>
      <c r="G1283" t="str">
        <f t="shared" si="596"/>
        <v>0.777000777000777</v>
      </c>
      <c r="H1283" t="str">
        <f t="shared" si="602"/>
        <v>8.04023182237542+2.84305195785362i</v>
      </c>
      <c r="I1283" t="str">
        <f t="shared" si="603"/>
        <v>451.211244871834i</v>
      </c>
      <c r="J1283" t="str">
        <f t="shared" si="597"/>
        <v>-173.144100282965+97.5865241648967i</v>
      </c>
      <c r="K1283" t="str">
        <f t="shared" si="604"/>
        <v>1.11468094879092-1.97773649212921i</v>
      </c>
      <c r="L1283" t="str">
        <f t="shared" si="605"/>
        <v>0.0744814064864418-0.111390570298824i</v>
      </c>
      <c r="M1283" t="str">
        <f t="shared" si="606"/>
        <v>1.18916235527736-2.08912706242803i</v>
      </c>
      <c r="N1283" t="str">
        <f t="shared" si="607"/>
        <v>-0.50957112673826i</v>
      </c>
      <c r="O1283" t="str">
        <f t="shared" si="608"/>
        <v>0.872953793544571-0.487802905214947i</v>
      </c>
      <c r="P1283" t="str">
        <f t="shared" si="609"/>
        <v>0.127046206455429+0.487802905214947i</v>
      </c>
      <c r="Q1283" t="str">
        <f t="shared" si="610"/>
        <v>-0.127046206455429+0.021768221523313i</v>
      </c>
      <c r="R1283" t="str">
        <f t="shared" si="611"/>
        <v>-0.332366644649152-3.89651883180236i</v>
      </c>
      <c r="S1283" t="str">
        <f t="shared" si="612"/>
        <v>0.0525993429748486i</v>
      </c>
      <c r="T1283" t="str">
        <f t="shared" si="613"/>
        <v>0.204954330441929-0.0174822671353004i</v>
      </c>
      <c r="U1283" t="str">
        <f t="shared" si="614"/>
        <v>0.0000499999999999999-0.00209872805195421i</v>
      </c>
      <c r="V1283" t="str">
        <f t="shared" si="615"/>
        <v>3.33333333333333E-06-0.00230860085714963i</v>
      </c>
      <c r="W1283" t="str">
        <f t="shared" si="616"/>
        <v>0.0000144730170072473-0.00109947106448756i</v>
      </c>
      <c r="X1283" t="str">
        <f t="shared" si="617"/>
        <v>0.0000372740951958348-0.00109839668520813i</v>
      </c>
      <c r="Y1283" t="str">
        <f t="shared" si="618"/>
        <v>0.009+0.0721937991794935i</v>
      </c>
      <c r="Z1283" t="str">
        <f t="shared" si="619"/>
        <v>-0.211937097100634-0.0342802893671801i</v>
      </c>
      <c r="AA1283" t="str">
        <f t="shared" si="620"/>
        <v>24.6332178152268-193.787254525559i</v>
      </c>
      <c r="AB1283" t="str">
        <f t="shared" si="621"/>
        <v>1.41579636880954-0.120765100573123i</v>
      </c>
      <c r="AC1283" t="str">
        <f t="shared" si="622"/>
        <v>2.43131810472253-3.10138782040019i</v>
      </c>
      <c r="AD1283" t="str">
        <f t="shared" si="623"/>
        <v>0.245770241998881+0.263833734192598i</v>
      </c>
      <c r="AE1283" t="str">
        <f t="shared" si="624"/>
        <v>-0.0430435348900171-0.0643412307555629i</v>
      </c>
      <c r="AF1283" t="str">
        <f t="shared" si="625"/>
        <v>-13.9972821616226-2.6796417046258i</v>
      </c>
      <c r="AG1283" t="str">
        <f t="shared" si="626"/>
        <v>1.20699785139273-0.148883601090822i</v>
      </c>
      <c r="AH1283" t="str">
        <f t="shared" si="627"/>
        <v>0.248713351737618+0.872390080022554i</v>
      </c>
      <c r="AI1283">
        <f t="shared" si="628"/>
        <v>-0.84640913835970855</v>
      </c>
      <c r="AJ1283">
        <f t="shared" si="629"/>
        <v>74.087456403236445</v>
      </c>
      <c r="AK1283"/>
      <c r="AL1283"/>
      <c r="AM1283"/>
      <c r="AN1283"/>
    </row>
    <row r="1284" spans="1:40" x14ac:dyDescent="0.25">
      <c r="A1284"/>
      <c r="B1284">
        <f t="shared" si="630"/>
        <v>115000</v>
      </c>
      <c r="C1284" s="186" t="str">
        <f t="shared" si="598"/>
        <v>-5.77892456265022E-06+0.0212958466143107i</v>
      </c>
      <c r="D1284" s="158" t="str">
        <f t="shared" si="599"/>
        <v>-5.95705026209427+0.163268157376382i</v>
      </c>
      <c r="E1284" t="str">
        <f t="shared" si="600"/>
        <v>2870</v>
      </c>
      <c r="F1284" t="str">
        <f t="shared" si="601"/>
        <v>0.777000777000777</v>
      </c>
      <c r="G1284" t="str">
        <f t="shared" si="596"/>
        <v>0.777000777000777</v>
      </c>
      <c r="H1284" t="str">
        <f t="shared" si="602"/>
        <v>8.0418884959355+2.8412166174383i</v>
      </c>
      <c r="I1284" t="str">
        <f t="shared" si="603"/>
        <v>451.603943953533i</v>
      </c>
      <c r="J1284" t="str">
        <f t="shared" si="597"/>
        <v>-173.44735508019+97.6714558656494i</v>
      </c>
      <c r="K1284" t="str">
        <f t="shared" si="604"/>
        <v>1.11319277605608-1.97683490012569i</v>
      </c>
      <c r="L1284" t="str">
        <f t="shared" si="605"/>
        <v>0.0743918849100752-0.111353515566053i</v>
      </c>
      <c r="M1284" t="str">
        <f t="shared" si="606"/>
        <v>1.18758466096616-2.08818841569174i</v>
      </c>
      <c r="N1284" t="str">
        <f t="shared" si="607"/>
        <v>-0.510014617710181i</v>
      </c>
      <c r="O1284" t="str">
        <f t="shared" si="608"/>
        <v>0.872737371518997-0.488190004357026i</v>
      </c>
      <c r="P1284" t="str">
        <f t="shared" si="609"/>
        <v>0.127262628481003+0.488190004357026i</v>
      </c>
      <c r="Q1284" t="str">
        <f t="shared" si="610"/>
        <v>-0.127262628481003+0.021824613353155i</v>
      </c>
      <c r="R1284" t="str">
        <f t="shared" si="611"/>
        <v>-0.332364952542551-3.89308115706854i</v>
      </c>
      <c r="S1284" t="str">
        <f t="shared" si="612"/>
        <v>0.0526451213412323i</v>
      </c>
      <c r="T1284" t="str">
        <f t="shared" si="613"/>
        <v>0.204951729905138-0.0174973932561755i</v>
      </c>
      <c r="U1284" t="str">
        <f t="shared" si="614"/>
        <v>0.0000499999999999999-0.00209690307103946i</v>
      </c>
      <c r="V1284" t="str">
        <f t="shared" si="615"/>
        <v>3.33333333333333E-06-0.00230659337814341i</v>
      </c>
      <c r="W1284" t="str">
        <f t="shared" si="616"/>
        <v>0.0000144730141138923-0.00109851524158382i</v>
      </c>
      <c r="X1284" t="str">
        <f t="shared" si="617"/>
        <v>0.0000372344755726394-0.00109744261824566i</v>
      </c>
      <c r="Y1284" t="str">
        <f t="shared" si="618"/>
        <v>0.009+0.0722566310325652i</v>
      </c>
      <c r="Z1284" t="str">
        <f t="shared" si="619"/>
        <v>-0.211570258445381-0.0341950596383658i</v>
      </c>
      <c r="AA1284" t="str">
        <f t="shared" si="620"/>
        <v>24.5896722810964-193.619090843168i</v>
      </c>
      <c r="AB1284" t="str">
        <f t="shared" si="621"/>
        <v>1.41577840465852-0.120869589738895i</v>
      </c>
      <c r="AC1284" t="str">
        <f t="shared" si="622"/>
        <v>2.42895823959743-3.09995493454564i</v>
      </c>
      <c r="AD1284" t="str">
        <f t="shared" si="623"/>
        <v>0.245884294323163+0.264047619806656i</v>
      </c>
      <c r="AE1284" t="str">
        <f t="shared" si="624"/>
        <v>-0.0429926795909546-0.0642726512728999i</v>
      </c>
      <c r="AF1284" t="str">
        <f t="shared" si="625"/>
        <v>-13.9989387580298-2.67794846006192i</v>
      </c>
      <c r="AG1284" t="str">
        <f t="shared" si="626"/>
        <v>1.20695856497593-0.148836477676172i</v>
      </c>
      <c r="AH1284" t="str">
        <f t="shared" si="627"/>
        <v>0.248575516427698+0.871511437024908i</v>
      </c>
      <c r="AI1284">
        <f t="shared" si="628"/>
        <v>-0.85486558651201294</v>
      </c>
      <c r="AJ1284">
        <f t="shared" si="629"/>
        <v>74.080606734301639</v>
      </c>
      <c r="AK1284"/>
      <c r="AL1284"/>
      <c r="AM1284"/>
      <c r="AN1284"/>
    </row>
    <row r="1285" spans="1:40" x14ac:dyDescent="0.25">
      <c r="A1285"/>
      <c r="B1285">
        <f t="shared" si="630"/>
        <v>115100</v>
      </c>
      <c r="C1285" s="186" t="str">
        <f t="shared" si="598"/>
        <v>-5.76888735371003E-06+0.0212773445782707i</v>
      </c>
      <c r="D1285" s="158" t="str">
        <f t="shared" si="599"/>
        <v>-5.95705018514234+0.163126308433409i</v>
      </c>
      <c r="E1285" t="str">
        <f t="shared" si="600"/>
        <v>2870</v>
      </c>
      <c r="F1285" t="str">
        <f t="shared" si="601"/>
        <v>0.777000777000777</v>
      </c>
      <c r="G1285" t="str">
        <f t="shared" ref="G1285:G1348" si="631">IF($C$11=$C$7,$C$24,F1285)</f>
        <v>0.777000777000777</v>
      </c>
      <c r="H1285" t="str">
        <f t="shared" si="602"/>
        <v>8.04354159355682+2.83938309263454i</v>
      </c>
      <c r="I1285" t="str">
        <f t="shared" si="603"/>
        <v>451.996643035232i</v>
      </c>
      <c r="J1285" t="str">
        <f t="shared" ref="J1285:J1348" si="632">IMSUM(COMPLEX(0,2*PI()*B1285*$C$113*$C$112),COMPLEX(0,2*PI()*B1285*$C$113*$C$111),COMPLEX(0,2*PI()*B1285*$C$28*10^-12*$C$111),COMPLEX(-1*2*PI()*B1285*2*PI()*B1285*$C$113*$C$112*$C$28*10^-12*$C$111,0),COMPLEX(1,0))</f>
        <v>-173.75087369194+97.7563875664022i</v>
      </c>
      <c r="K1285" t="str">
        <f t="shared" si="604"/>
        <v>1.11170728202071-1.97593340291532i</v>
      </c>
      <c r="L1285" t="str">
        <f t="shared" si="605"/>
        <v>0.0743025006746622-0.111316433546724i</v>
      </c>
      <c r="M1285" t="str">
        <f t="shared" si="606"/>
        <v>1.18600978269537-2.08724983646204i</v>
      </c>
      <c r="N1285" t="str">
        <f t="shared" si="607"/>
        <v>-0.510458108682103i</v>
      </c>
      <c r="O1285" t="str">
        <f t="shared" si="608"/>
        <v>0.872520777839736-0.488577007479826i</v>
      </c>
      <c r="P1285" t="str">
        <f t="shared" si="609"/>
        <v>0.127479222160264+0.488577007479826i</v>
      </c>
      <c r="Q1285" t="str">
        <f t="shared" si="610"/>
        <v>-0.127479222160264+0.0218811012022769i</v>
      </c>
      <c r="R1285" t="str">
        <f t="shared" si="611"/>
        <v>-0.332363258933455-3.88964941252228i</v>
      </c>
      <c r="S1285" t="str">
        <f t="shared" si="612"/>
        <v>0.052690899707616i</v>
      </c>
      <c r="T1285" t="str">
        <f t="shared" si="613"/>
        <v>0.204949127092999-0.0175125191429591i</v>
      </c>
      <c r="U1285" t="str">
        <f t="shared" si="614"/>
        <v>0.00005-0.00209508126124708i</v>
      </c>
      <c r="V1285" t="str">
        <f t="shared" si="615"/>
        <v>3.33333333333333E-06-0.00230458938737178i</v>
      </c>
      <c r="W1285" t="str">
        <f t="shared" si="616"/>
        <v>0.0000144730112180217-0.00109756107974408i</v>
      </c>
      <c r="X1285" t="str">
        <f t="shared" si="617"/>
        <v>0.0000371949591011681-0.00109649020715831i</v>
      </c>
      <c r="Y1285" t="str">
        <f t="shared" si="618"/>
        <v>0.009+0.072319462885637i</v>
      </c>
      <c r="Z1285" t="str">
        <f t="shared" si="619"/>
        <v>-0.211204369684109-0.0341101248810949i</v>
      </c>
      <c r="AA1285" t="str">
        <f t="shared" si="620"/>
        <v>24.5462426943531-193.451218070557i</v>
      </c>
      <c r="AB1285" t="str">
        <f t="shared" si="621"/>
        <v>1.4157604247897-0.120974077287595i</v>
      </c>
      <c r="AC1285" t="str">
        <f t="shared" si="622"/>
        <v>2.42660259071886-3.09852215422736i</v>
      </c>
      <c r="AD1285" t="str">
        <f t="shared" si="623"/>
        <v>0.245998438497177+0.26426145622439i</v>
      </c>
      <c r="AE1285" t="str">
        <f t="shared" si="624"/>
        <v>-0.0429419538729973-0.06420421175137i</v>
      </c>
      <c r="AF1285" t="str">
        <f t="shared" si="625"/>
        <v>-14.0005917786992-2.67625678420113i</v>
      </c>
      <c r="AG1285" t="str">
        <f t="shared" si="626"/>
        <v>1.20691933744956-0.148789499667982i</v>
      </c>
      <c r="AH1285" t="str">
        <f t="shared" si="627"/>
        <v>0.248437926780192+0.870634496277296i</v>
      </c>
      <c r="AI1285">
        <f t="shared" si="628"/>
        <v>-0.86331380073366515</v>
      </c>
      <c r="AJ1285">
        <f t="shared" si="629"/>
        <v>74.073758318332935</v>
      </c>
      <c r="AK1285"/>
      <c r="AL1285"/>
      <c r="AM1285"/>
      <c r="AN1285"/>
    </row>
    <row r="1286" spans="1:40" x14ac:dyDescent="0.25">
      <c r="A1286"/>
      <c r="B1286">
        <f t="shared" si="630"/>
        <v>115200</v>
      </c>
      <c r="C1286" s="186" t="str">
        <f t="shared" ref="C1286:C1349" si="633">IMPRODUCT(COMPLEX(-1,0),IMDIV(IMPRODUCT(G1286,COMPLEX($C$100+$C$101,0)),COMPLEX($C$100,2*PI()*B1286*$C$103*$C$102*(2*$C$100+$C$101))))</f>
        <v>-5.75887627198573E-06+0.021258874663814i</v>
      </c>
      <c r="D1286" s="158" t="str">
        <f t="shared" ref="D1286:D1349" si="634">IMPRODUCT(COMPLEX($C$106,0),IMSUB(C1286,G1286))</f>
        <v>-5.95705010839071+0.162984705755907i</v>
      </c>
      <c r="E1286" t="str">
        <f t="shared" ref="E1286:E1349" si="635">IMDIV(COMPLEX($C$20*10^3,0),COMPLEX(1,2*PI()*B1286*$C$20*1000*$C$29*10^-12))</f>
        <v>2870</v>
      </c>
      <c r="F1286" t="str">
        <f t="shared" ref="F1286:F1349" si="636">IMDIV(COMPLEX($C$22*1000,0),IMSUM(COMPLEX($C$22*1000,0),E1286))</f>
        <v>0.777000777000777</v>
      </c>
      <c r="G1286" t="str">
        <f t="shared" si="631"/>
        <v>0.777000777000777</v>
      </c>
      <c r="H1286" t="str">
        <f t="shared" ref="H1286:H1349" si="637">IMPRODUCT(COMPLEX($C$108,0),IMPRODUCT(COMPLEX(-1,0),D1286),IMDIV(COMPLEX(0,2*PI()*B1286*$C$109*$C$110),COMPLEX(1,2*PI()*B1286*$C$109*$C$110)))</f>
        <v>8.04519112493765+2.83755138243603i</v>
      </c>
      <c r="I1286" t="str">
        <f t="shared" ref="I1286:I1349" si="638">COMPLEX(0,2*PI()*B1286*$C$113*$C$112*$C$114)</f>
        <v>452.38934211693i</v>
      </c>
      <c r="J1286" t="str">
        <f t="shared" si="632"/>
        <v>-174.054656118216+97.8413192671549i</v>
      </c>
      <c r="K1286" t="str">
        <f t="shared" ref="K1286:K1349" si="639">IMDIV(I1286,J1286)</f>
        <v>1.11022446113857-1.97503200329778i</v>
      </c>
      <c r="L1286" t="str">
        <f t="shared" ref="L1286:L1349" si="640">IMDIV(COMPLEX($C$117,0),COMPLEX(1,2*PI()*B1286*$C$115*$C$116))</f>
        <v>0.0742132535654507-0.111279324455116i</v>
      </c>
      <c r="M1286" t="str">
        <f t="shared" ref="M1286:M1349" si="641">IMSUM(K1286,L1286)</f>
        <v>1.18443771470402-2.0863113277529i</v>
      </c>
      <c r="N1286" t="str">
        <f t="shared" ref="N1286:N1349" si="642">COMPLEX(0,-2*PI()*B1286*$C$43)</f>
        <v>-0.510901599654025i</v>
      </c>
      <c r="O1286" t="str">
        <f t="shared" ref="O1286:O1349" si="643">IMEXP(N1286)</f>
        <v>0.872304012549391-0.488963914507229i</v>
      </c>
      <c r="P1286" t="str">
        <f t="shared" ref="P1286:P1349" si="644">IMSUB(COMPLEX(1,0),O1286)</f>
        <v>0.127695987450609+0.488963914507229i</v>
      </c>
      <c r="Q1286" t="str">
        <f t="shared" ref="Q1286:Q1349" si="645">IMSUM(COMPLEX(0,2*PI()*B1286*$C$43),O1286,COMPLEX(-1,0))</f>
        <v>-0.127695987450609+0.0219376851467961i</v>
      </c>
      <c r="R1286" t="str">
        <f t="shared" ref="R1286:R1349" si="646">IMDIV(P1286,Q1286)</f>
        <v>-0.33236156382176-3.88622358271979i</v>
      </c>
      <c r="S1286" t="str">
        <f t="shared" ref="S1286:S1349" si="647">IMDIV(COMPLEX(0,2*PI()*B1286*$C$123),COMPLEX($C$124,0))</f>
        <v>0.0527366780739995i</v>
      </c>
      <c r="T1286" t="str">
        <f t="shared" ref="T1286:T1349" si="648">IMPRODUCT(R1286,S1286)</f>
        <v>0.204946522005479-0.0175276447954392i</v>
      </c>
      <c r="U1286" t="str">
        <f t="shared" ref="U1286:U1349" si="649">IMDIV(COMPLEX(1,2*PI()*B1286*$C$16*10^-3*$C$15*10^-6),COMPLEX(0,2*PI()*B1286*$C$15*10^-6))</f>
        <v>0.00005-0.00209326261431891i</v>
      </c>
      <c r="V1286" t="str">
        <f t="shared" ref="V1286:V1349" si="650">IMSUM(COMPLEX($C$18*10^-3,0),IMDIV(COMPLEX(1,0),COMPLEX(0,2*PI()*B1286*($C$17*1*10^-6))))</f>
        <v>3.33333333333333E-06-0.0023025888757508i</v>
      </c>
      <c r="W1286" t="str">
        <f t="shared" ref="W1286:W1349" si="651">IMDIV(IMPRODUCT(U1286,V1286),IMSUM(U1286,V1286))</f>
        <v>0.0000144730083196357-0.00109660857464266i</v>
      </c>
      <c r="X1286" t="str">
        <f t="shared" ref="X1286:X1349" si="652">IMDIV(IMPRODUCT(COMPLEX($C$19,0),W1286),IMSUM(COMPLEX($C$19,0),W1286))</f>
        <v>0.0000371555454236583-0.00109553944764132i</v>
      </c>
      <c r="Y1286" t="str">
        <f t="shared" ref="Y1286:Y1349" si="653">COMPLEX($C$13*10^-3,2*PI()*B1286*$C$12*0.000001)</f>
        <v>0.009+0.0723822947387088i</v>
      </c>
      <c r="Z1286" t="str">
        <f t="shared" ref="Z1286:Z1349" si="654">IMPRODUCT(COMPLEX($C$6,0),IMDIV(X1286,IMSUM(X1286,Y1286)))</f>
        <v>-0.210839427547804-0.0340254838067054i</v>
      </c>
      <c r="AA1286" t="str">
        <f t="shared" ref="AA1286:AA1349" si="655">IMDIV(COMPLEX($C$6,0),IMSUM(X1286,Y1286))</f>
        <v>24.5029286418225-193.28363545636i</v>
      </c>
      <c r="AB1286" t="str">
        <f t="shared" ref="AB1286:AB1349" si="656">IMPRODUCT(COMPLEX($C$119,0),T1286)</f>
        <v>1.41574242920286-0.121078563217758i</v>
      </c>
      <c r="AC1286" t="str">
        <f t="shared" ref="AC1286:AC1349" si="657">IMSUM(COMPLEX(1,0),IMPRODUCT(AB1286,M1286))</f>
        <v>2.4242511494653-3.09708948394362i</v>
      </c>
      <c r="AD1286" t="str">
        <f t="shared" ref="AD1286:AD1349" si="658">IMDIV(AB1286,AC1286)</f>
        <v>0.246112674503165+0.264475243413888i</v>
      </c>
      <c r="AE1286" t="str">
        <f t="shared" ref="AE1286:AE1349" si="659">IMPRODUCT(AD1286,AA1286,X1286)</f>
        <v>-0.0428913572924523-0.0641359117428824i</v>
      </c>
      <c r="AF1286" t="str">
        <f t="shared" ref="AF1286:AF1349" si="660">IMSUB(D1286,H1286)</f>
        <v>-14.0022412333284-2.67456667668012i</v>
      </c>
      <c r="AG1286" t="str">
        <f t="shared" ref="AG1286:AG1349" si="661">IMSUM(COMPLEX(1,0),IMPRODUCT(AD1286,AA1286,COMPLEX($C$127,0)))</f>
        <v>1.20688016856792-0.148742666683517i</v>
      </c>
      <c r="AH1286" t="str">
        <f t="shared" ref="AH1286:AH1349" si="662">IMDIV(IMPRODUCT(AE1286,AF1286),AG1286)</f>
        <v>0.248300582343089+0.869759252799402i</v>
      </c>
      <c r="AI1286">
        <f t="shared" ref="AI1286:AI1349" si="663">20*LOG10(IMABS(AH1286))</f>
        <v>-0.8717537965715374</v>
      </c>
      <c r="AJ1286">
        <f t="shared" ref="AJ1286:AJ1349" si="664">IMARGUMENT(AH1286)*180/PI()</f>
        <v>74.066911138829965</v>
      </c>
      <c r="AK1286"/>
      <c r="AL1286"/>
      <c r="AM1286"/>
      <c r="AN1286"/>
    </row>
    <row r="1287" spans="1:40" x14ac:dyDescent="0.25">
      <c r="A1287"/>
      <c r="B1287">
        <f t="shared" si="630"/>
        <v>115300</v>
      </c>
      <c r="C1287" s="186" t="str">
        <f t="shared" si="633"/>
        <v>-5.74889122687581E-06+0.0212404367873632i</v>
      </c>
      <c r="D1287" s="158" t="str">
        <f t="shared" si="634"/>
        <v>-5.9570500318387+0.162843348703118i</v>
      </c>
      <c r="E1287" t="str">
        <f t="shared" si="635"/>
        <v>2870</v>
      </c>
      <c r="F1287" t="str">
        <f t="shared" si="636"/>
        <v>0.777000777000777</v>
      </c>
      <c r="G1287" t="str">
        <f t="shared" si="631"/>
        <v>0.777000777000777</v>
      </c>
      <c r="H1287" t="str">
        <f t="shared" si="637"/>
        <v>8.04683709974574+2.83572148582827i</v>
      </c>
      <c r="I1287" t="str">
        <f t="shared" si="638"/>
        <v>452.782041198629i</v>
      </c>
      <c r="J1287" t="str">
        <f t="shared" si="632"/>
        <v>-174.358702359017+97.9262509679076i</v>
      </c>
      <c r="K1287" t="str">
        <f t="shared" si="639"/>
        <v>1.10874430787447-1.97413070405702i</v>
      </c>
      <c r="L1287" t="str">
        <f t="shared" si="640"/>
        <v>0.0741241433678594-0.111242188504651i</v>
      </c>
      <c r="M1287" t="str">
        <f t="shared" si="641"/>
        <v>1.18286845124233-2.08537289256167i</v>
      </c>
      <c r="N1287" t="str">
        <f t="shared" si="642"/>
        <v>-0.511345090625947i</v>
      </c>
      <c r="O1287" t="str">
        <f t="shared" si="643"/>
        <v>0.872087075690594-0.489350725363137i</v>
      </c>
      <c r="P1287" t="str">
        <f t="shared" si="644"/>
        <v>0.127912924309406+0.489350725363137i</v>
      </c>
      <c r="Q1287" t="str">
        <f t="shared" si="645"/>
        <v>-0.127912924309406+0.02199436526281i</v>
      </c>
      <c r="R1287" t="str">
        <f t="shared" si="646"/>
        <v>-0.332359867207443-3.88280365227077i</v>
      </c>
      <c r="S1287" t="str">
        <f t="shared" si="647"/>
        <v>0.0527824564403832i</v>
      </c>
      <c r="T1287" t="str">
        <f t="shared" si="648"/>
        <v>0.204943914642543-0.0175427702134084i</v>
      </c>
      <c r="U1287" t="str">
        <f t="shared" si="649"/>
        <v>0.00005-0.00209144712202549i</v>
      </c>
      <c r="V1287" t="str">
        <f t="shared" si="650"/>
        <v>3.33333333333333E-06-0.00230059183422803i</v>
      </c>
      <c r="W1287" t="str">
        <f t="shared" si="651"/>
        <v>0.0000144730054187338-0.00109565772196886i</v>
      </c>
      <c r="X1287" t="str">
        <f t="shared" si="652"/>
        <v>0.0000371162341838951-0.00109459033540481i</v>
      </c>
      <c r="Y1287" t="str">
        <f t="shared" si="653"/>
        <v>0.009+0.0724451265917806i</v>
      </c>
      <c r="Z1287" t="str">
        <f t="shared" si="654"/>
        <v>-0.210475428781454-0.0339411351333162i</v>
      </c>
      <c r="AA1287" t="str">
        <f t="shared" si="655"/>
        <v>24.4597297121762-193.116342251781i</v>
      </c>
      <c r="AB1287" t="str">
        <f t="shared" si="656"/>
        <v>1.41572441789776-0.121183047527952i</v>
      </c>
      <c r="AC1287" t="str">
        <f t="shared" si="657"/>
        <v>2.42190390723187-3.09565692816785i</v>
      </c>
      <c r="AD1287" t="str">
        <f t="shared" si="658"/>
        <v>0.246227002323361+0.264688981343217i</v>
      </c>
      <c r="AE1287" t="str">
        <f t="shared" si="659"/>
        <v>-0.0428408894075118-0.0640677508012688i</v>
      </c>
      <c r="AF1287" t="str">
        <f t="shared" si="660"/>
        <v>-14.0038871315844-2.67287813712515i</v>
      </c>
      <c r="AG1287" t="str">
        <f t="shared" si="661"/>
        <v>1.2068410580864-0.14869597834132i</v>
      </c>
      <c r="AH1287" t="str">
        <f t="shared" si="662"/>
        <v>0.248163482664597+0.868885701629908i</v>
      </c>
      <c r="AI1287">
        <f t="shared" si="663"/>
        <v>-0.880185589531854</v>
      </c>
      <c r="AJ1287">
        <f t="shared" si="664"/>
        <v>74.060065179381724</v>
      </c>
      <c r="AK1287"/>
      <c r="AL1287"/>
      <c r="AM1287"/>
      <c r="AN1287"/>
    </row>
    <row r="1288" spans="1:40" x14ac:dyDescent="0.25">
      <c r="A1288"/>
      <c r="B1288">
        <f t="shared" si="630"/>
        <v>115400</v>
      </c>
      <c r="C1288" s="186" t="str">
        <f t="shared" si="633"/>
        <v>-0.0000057389321281712+0.0212220308656306i</v>
      </c>
      <c r="D1288" s="158" t="str">
        <f t="shared" si="634"/>
        <v>-5.95704995548561+0.162702236636501i</v>
      </c>
      <c r="E1288" t="str">
        <f t="shared" si="635"/>
        <v>2870</v>
      </c>
      <c r="F1288" t="str">
        <f t="shared" si="636"/>
        <v>0.777000777000777</v>
      </c>
      <c r="G1288" t="str">
        <f t="shared" si="631"/>
        <v>0.777000777000777</v>
      </c>
      <c r="H1288" t="str">
        <f t="shared" si="637"/>
        <v>8.04847952761845+2.8338934017886i</v>
      </c>
      <c r="I1288" t="str">
        <f t="shared" si="638"/>
        <v>453.174740280328i</v>
      </c>
      <c r="J1288" t="str">
        <f t="shared" si="632"/>
        <v>-174.663012414344+98.0111826686603i</v>
      </c>
      <c r="K1288" t="str">
        <f t="shared" si="639"/>
        <v>1.10726681670413-1.97322950796129i</v>
      </c>
      <c r="L1288" t="str">
        <f t="shared" si="640"/>
        <v>0.0740351698674821-0.111205025907894i</v>
      </c>
      <c r="M1288" t="str">
        <f t="shared" si="641"/>
        <v>1.18130198657161-2.08443453386918i</v>
      </c>
      <c r="N1288" t="str">
        <f t="shared" si="642"/>
        <v>-0.511788581597869i</v>
      </c>
      <c r="O1288" t="str">
        <f t="shared" si="643"/>
        <v>0.871869967306015-0.489737439971469i</v>
      </c>
      <c r="P1288" t="str">
        <f t="shared" si="644"/>
        <v>0.128130032693985+0.489737439971469i</v>
      </c>
      <c r="Q1288" t="str">
        <f t="shared" si="645"/>
        <v>-0.128130032693985+0.0220511416264i</v>
      </c>
      <c r="R1288" t="str">
        <f t="shared" si="646"/>
        <v>-0.332358169090352-3.87938960583833i</v>
      </c>
      <c r="S1288" t="str">
        <f t="shared" si="647"/>
        <v>0.0528282348067669i</v>
      </c>
      <c r="T1288" t="str">
        <f t="shared" si="648"/>
        <v>0.204941305004158-0.0175578953966522i</v>
      </c>
      <c r="U1288" t="str">
        <f t="shared" si="649"/>
        <v>0.00005-0.00208963477616584i</v>
      </c>
      <c r="V1288" t="str">
        <f t="shared" si="650"/>
        <v>3.33333333333333E-06-0.00229859825378243i</v>
      </c>
      <c r="W1288" t="str">
        <f t="shared" si="651"/>
        <v>0.0000144730025153167-0.00109470851742695i</v>
      </c>
      <c r="X1288" t="str">
        <f t="shared" si="652"/>
        <v>0.0000370770250272075-0.00109364286617376i</v>
      </c>
      <c r="Y1288" t="str">
        <f t="shared" si="653"/>
        <v>0.009+0.0725079584448524i</v>
      </c>
      <c r="Z1288" t="str">
        <f t="shared" si="654"/>
        <v>-0.210112370143998-0.0338570775857875i</v>
      </c>
      <c r="AA1288" t="str">
        <f t="shared" si="655"/>
        <v>24.4166454959224-192.949337710582i</v>
      </c>
      <c r="AB1288" t="str">
        <f t="shared" si="656"/>
        <v>1.41570639087417-0.121287530216695i</v>
      </c>
      <c r="AC1288" t="str">
        <f t="shared" si="657"/>
        <v>2.4195608554304-3.09422449134877i</v>
      </c>
      <c r="AD1288" t="str">
        <f t="shared" si="658"/>
        <v>0.246341421939975+0.264902669980435i</v>
      </c>
      <c r="AE1288" t="str">
        <f t="shared" si="659"/>
        <v>-0.0427905497782407-0.0639997284822772i</v>
      </c>
      <c r="AF1288" t="str">
        <f t="shared" si="660"/>
        <v>-14.0055294831041-2.6711911651521i</v>
      </c>
      <c r="AG1288" t="str">
        <f t="shared" si="661"/>
        <v>1.20680200576147-0.1486494342612i</v>
      </c>
      <c r="AH1288" t="str">
        <f t="shared" si="662"/>
        <v>0.248026627293127+0.868013837826446i</v>
      </c>
      <c r="AI1288">
        <f t="shared" si="663"/>
        <v>-0.88860919508001512</v>
      </c>
      <c r="AJ1288">
        <f t="shared" si="664"/>
        <v>74.053220423668137</v>
      </c>
      <c r="AK1288"/>
      <c r="AL1288"/>
      <c r="AM1288"/>
      <c r="AN1288"/>
    </row>
    <row r="1289" spans="1:40" x14ac:dyDescent="0.25">
      <c r="A1289"/>
      <c r="B1289">
        <f t="shared" si="630"/>
        <v>115500</v>
      </c>
      <c r="C1289" s="186" t="str">
        <f t="shared" si="633"/>
        <v>-5.72899888605312E-06+0.0212036568156169i</v>
      </c>
      <c r="D1289" s="158" t="str">
        <f t="shared" si="634"/>
        <v>-5.95704987933075+0.16256136891973i</v>
      </c>
      <c r="E1289" t="str">
        <f t="shared" si="635"/>
        <v>2870</v>
      </c>
      <c r="F1289" t="str">
        <f t="shared" si="636"/>
        <v>0.777000777000777</v>
      </c>
      <c r="G1289" t="str">
        <f t="shared" si="631"/>
        <v>0.777000777000777</v>
      </c>
      <c r="H1289" t="str">
        <f t="shared" si="637"/>
        <v>8.05011841816284+2.83206712928634i</v>
      </c>
      <c r="I1289" t="str">
        <f t="shared" si="638"/>
        <v>453.567439362026i</v>
      </c>
      <c r="J1289" t="str">
        <f t="shared" si="632"/>
        <v>-174.967586284197+98.0961143694131i</v>
      </c>
      <c r="K1289" t="str">
        <f t="shared" si="639"/>
        <v>1.10579198211425-1.97232841776326i</v>
      </c>
      <c r="L1289" t="str">
        <f t="shared" si="640"/>
        <v>0.0739463328500875-0.111167836876558i</v>
      </c>
      <c r="M1289" t="str">
        <f t="shared" si="641"/>
        <v>1.17973831496434-2.08349625463982i</v>
      </c>
      <c r="N1289" t="str">
        <f t="shared" si="642"/>
        <v>-0.512232072569791i</v>
      </c>
      <c r="O1289" t="str">
        <f t="shared" si="643"/>
        <v>0.871652687438355-0.490124058256167i</v>
      </c>
      <c r="P1289" t="str">
        <f t="shared" si="644"/>
        <v>0.128347312561645+0.490124058256167i</v>
      </c>
      <c r="Q1289" t="str">
        <f t="shared" si="645"/>
        <v>-0.128347312561645+0.022108014313624i</v>
      </c>
      <c r="R1289" t="str">
        <f t="shared" si="646"/>
        <v>-0.332356469470494-3.87598142813868i</v>
      </c>
      <c r="S1289" t="str">
        <f t="shared" si="647"/>
        <v>0.0528740131731506i</v>
      </c>
      <c r="T1289" t="str">
        <f t="shared" si="648"/>
        <v>0.204938693090292-0.0175730203449647i</v>
      </c>
      <c r="U1289" t="str">
        <f t="shared" si="649"/>
        <v>0.00005-0.00208782556856743i</v>
      </c>
      <c r="V1289" t="str">
        <f t="shared" si="650"/>
        <v>3.33333333333333E-06-0.00229660812542418i</v>
      </c>
      <c r="W1289" t="str">
        <f t="shared" si="651"/>
        <v>0.0000144729996093837-0.00109376095673608i</v>
      </c>
      <c r="X1289" t="str">
        <f t="shared" si="652"/>
        <v>0.0000370379176004567-0.00109269703568793i</v>
      </c>
      <c r="Y1289" t="str">
        <f t="shared" si="653"/>
        <v>0.009+0.0725707902979242i</v>
      </c>
      <c r="Z1289" t="str">
        <f t="shared" si="654"/>
        <v>-0.209750248408233-0.0337733098956784i</v>
      </c>
      <c r="AA1289" t="str">
        <f t="shared" si="655"/>
        <v>24.3736755853956-192.782621089078i</v>
      </c>
      <c r="AB1289" t="str">
        <f t="shared" si="656"/>
        <v>1.41568834813187-0.121392011282565i</v>
      </c>
      <c r="AC1289" t="str">
        <f t="shared" si="657"/>
        <v>2.41722198548932-3.09279217791061i</v>
      </c>
      <c r="AD1289" t="str">
        <f t="shared" si="658"/>
        <v>0.246455933335209+0.26511630929358i</v>
      </c>
      <c r="AE1289" t="str">
        <f t="shared" si="659"/>
        <v>-0.0427403379665724-0.0639318443435609i</v>
      </c>
      <c r="AF1289" t="str">
        <f t="shared" si="660"/>
        <v>-14.0071682974936-2.66950576036661i</v>
      </c>
      <c r="AG1289" t="str">
        <f t="shared" si="661"/>
        <v>1.20676301135072-0.148603034064235i</v>
      </c>
      <c r="AH1289" t="str">
        <f t="shared" si="662"/>
        <v>0.247890015777319+0.867143656465467i</v>
      </c>
      <c r="AI1289">
        <f t="shared" si="663"/>
        <v>-0.89702462864108568</v>
      </c>
      <c r="AJ1289">
        <f t="shared" si="664"/>
        <v>74.04637685545778</v>
      </c>
      <c r="AK1289"/>
      <c r="AL1289"/>
      <c r="AM1289"/>
      <c r="AN1289"/>
    </row>
    <row r="1290" spans="1:40" x14ac:dyDescent="0.25">
      <c r="A1290"/>
      <c r="B1290">
        <f t="shared" si="630"/>
        <v>115600</v>
      </c>
      <c r="C1290" s="186" t="str">
        <f t="shared" si="633"/>
        <v>-5.71909141109113E-06+0.0211853145546102i</v>
      </c>
      <c r="D1290" s="158" t="str">
        <f t="shared" si="634"/>
        <v>-5.95704980337344+0.162420744918678i</v>
      </c>
      <c r="E1290" t="str">
        <f t="shared" si="635"/>
        <v>2870</v>
      </c>
      <c r="F1290" t="str">
        <f t="shared" si="636"/>
        <v>0.777000777000777</v>
      </c>
      <c r="G1290" t="str">
        <f t="shared" si="631"/>
        <v>0.777000777000777</v>
      </c>
      <c r="H1290" t="str">
        <f t="shared" si="637"/>
        <v>8.05175378095581+2.83024266728284i</v>
      </c>
      <c r="I1290" t="str">
        <f t="shared" si="638"/>
        <v>453.960138443725i</v>
      </c>
      <c r="J1290" t="str">
        <f t="shared" si="632"/>
        <v>-175.272423968575+98.1810460701658i</v>
      </c>
      <c r="K1290" t="str">
        <f t="shared" si="639"/>
        <v>1.10431979860249-1.97142743620006i</v>
      </c>
      <c r="L1290" t="str">
        <f t="shared" si="640"/>
        <v>0.0738576321016205-0.111130621621506i</v>
      </c>
      <c r="M1290" t="str">
        <f t="shared" si="641"/>
        <v>1.17817743070411-2.08255805782157i</v>
      </c>
      <c r="N1290" t="str">
        <f t="shared" si="642"/>
        <v>-0.512675563541713i</v>
      </c>
      <c r="O1290" t="str">
        <f t="shared" si="643"/>
        <v>0.871435236130349-0.490510580141186i</v>
      </c>
      <c r="P1290" t="str">
        <f t="shared" si="644"/>
        <v>0.128564763869651+0.490510580141186i</v>
      </c>
      <c r="Q1290" t="str">
        <f t="shared" si="645"/>
        <v>-0.128564763869651+0.022164983400527i</v>
      </c>
      <c r="R1290" t="str">
        <f t="shared" si="646"/>
        <v>-0.332354768347699-3.87257910394084i</v>
      </c>
      <c r="S1290" t="str">
        <f t="shared" si="647"/>
        <v>0.0529197915395343i</v>
      </c>
      <c r="T1290" t="str">
        <f t="shared" si="648"/>
        <v>0.204936078900906-0.0175881450581304i</v>
      </c>
      <c r="U1290" t="str">
        <f t="shared" si="649"/>
        <v>0.00005-0.00208601949108597i</v>
      </c>
      <c r="V1290" t="str">
        <f t="shared" si="650"/>
        <v>3.33333333333333E-06-0.00229462144019457i</v>
      </c>
      <c r="W1290" t="str">
        <f t="shared" si="651"/>
        <v>0.0000144729967009353-0.00109281503563018i</v>
      </c>
      <c r="X1290" t="str">
        <f t="shared" si="652"/>
        <v>0.0000369989115520289-0.00109175283970175i</v>
      </c>
      <c r="Y1290" t="str">
        <f t="shared" si="653"/>
        <v>0.009+0.072633622150996i</v>
      </c>
      <c r="Z1290" t="str">
        <f t="shared" si="654"/>
        <v>-0.209389060360753-0.033689830801205i</v>
      </c>
      <c r="AA1290" t="str">
        <f t="shared" si="655"/>
        <v>24.3308195747476-192.616191646119i</v>
      </c>
      <c r="AB1290" t="str">
        <f t="shared" si="656"/>
        <v>1.4156702896706-0.121496490724074i</v>
      </c>
      <c r="AC1290" t="str">
        <f t="shared" si="657"/>
        <v>2.41488728885379-3.09135999225296i</v>
      </c>
      <c r="AD1290" t="str">
        <f t="shared" si="658"/>
        <v>0.246570536491244+0.265329899250672i</v>
      </c>
      <c r="AE1290" t="str">
        <f t="shared" si="659"/>
        <v>-0.0426902535362923-0.0638640979446637i</v>
      </c>
      <c r="AF1290" t="str">
        <f t="shared" si="660"/>
        <v>-14.0088035843293-2.66782192236416i</v>
      </c>
      <c r="AG1290" t="str">
        <f t="shared" si="661"/>
        <v>1.20672407461277-0.14855677737276i</v>
      </c>
      <c r="AH1290" t="str">
        <f t="shared" si="662"/>
        <v>0.247753647666034+0.86627515264219i</v>
      </c>
      <c r="AI1290">
        <f t="shared" si="663"/>
        <v>-0.90543190559960973</v>
      </c>
      <c r="AJ1290">
        <f t="shared" si="664"/>
        <v>74.039534458608927</v>
      </c>
      <c r="AK1290"/>
      <c r="AL1290"/>
      <c r="AM1290"/>
      <c r="AN1290"/>
    </row>
    <row r="1291" spans="1:40" x14ac:dyDescent="0.25">
      <c r="A1291"/>
      <c r="B1291">
        <f t="shared" si="630"/>
        <v>115700</v>
      </c>
      <c r="C1291" s="186" t="str">
        <f t="shared" si="633"/>
        <v>-5.70920961424109E-06+0.0211670040001842i</v>
      </c>
      <c r="D1291" s="158" t="str">
        <f t="shared" si="634"/>
        <v>-5.957049727613+0.162280364001412i</v>
      </c>
      <c r="E1291" t="str">
        <f t="shared" si="635"/>
        <v>2870</v>
      </c>
      <c r="F1291" t="str">
        <f t="shared" si="636"/>
        <v>0.777000777000777</v>
      </c>
      <c r="G1291" t="str">
        <f t="shared" si="631"/>
        <v>0.777000777000777</v>
      </c>
      <c r="H1291" t="str">
        <f t="shared" si="637"/>
        <v>8.05338562554415+2.82842001473152i</v>
      </c>
      <c r="I1291" t="str">
        <f t="shared" si="638"/>
        <v>454.352837525424i</v>
      </c>
      <c r="J1291" t="str">
        <f t="shared" si="632"/>
        <v>-175.577525467479+98.2659777709186i</v>
      </c>
      <c r="K1291" t="str">
        <f t="shared" si="639"/>
        <v>1.10285026067743-1.97052656599336i</v>
      </c>
      <c r="L1291" t="str">
        <f t="shared" si="640"/>
        <v>0.0737690674082053-0.111093380352754i</v>
      </c>
      <c r="M1291" t="str">
        <f t="shared" si="641"/>
        <v>1.17661932808564-2.08161994634611i</v>
      </c>
      <c r="N1291" t="str">
        <f t="shared" si="642"/>
        <v>-0.513119054513635i</v>
      </c>
      <c r="O1291" t="str">
        <f t="shared" si="643"/>
        <v>0.871217613424767-0.490897005550506i</v>
      </c>
      <c r="P1291" t="str">
        <f t="shared" si="644"/>
        <v>0.128782386575233+0.490897005550506i</v>
      </c>
      <c r="Q1291" t="str">
        <f t="shared" si="645"/>
        <v>-0.128782386575233+0.022222048963129i</v>
      </c>
      <c r="R1291" t="str">
        <f t="shared" si="646"/>
        <v>-0.33235306572196-3.8691826180666i</v>
      </c>
      <c r="S1291" t="str">
        <f t="shared" si="647"/>
        <v>0.052965569905918i</v>
      </c>
      <c r="T1291" t="str">
        <f t="shared" si="648"/>
        <v>0.204933462435969-0.0176032695359426i</v>
      </c>
      <c r="U1291" t="str">
        <f t="shared" si="649"/>
        <v>0.00005-0.00208421653560534i</v>
      </c>
      <c r="V1291" t="str">
        <f t="shared" si="650"/>
        <v>3.33333333333333E-06-0.00229263818916588i</v>
      </c>
      <c r="W1291" t="str">
        <f t="shared" si="651"/>
        <v>0.0000144729937899715-0.00109187074985795i</v>
      </c>
      <c r="X1291" t="str">
        <f t="shared" si="652"/>
        <v>0.0000369600065318284-0.00109081027398433i</v>
      </c>
      <c r="Y1291" t="str">
        <f t="shared" si="653"/>
        <v>0.009+0.0726964540040678i</v>
      </c>
      <c r="Z1291" t="str">
        <f t="shared" si="654"/>
        <v>-0.209028802801878-0.0336066390472011i</v>
      </c>
      <c r="AA1291" t="str">
        <f t="shared" si="655"/>
        <v>24.2880770599367-192.450048643082i</v>
      </c>
      <c r="AB1291" t="str">
        <f t="shared" si="656"/>
        <v>1.41565221549012-0.121600968539792i</v>
      </c>
      <c r="AC1291" t="str">
        <f t="shared" si="657"/>
        <v>2.4125567569855-3.08992793875115i</v>
      </c>
      <c r="AD1291" t="str">
        <f t="shared" si="658"/>
        <v>0.246685231390251+0.26554343981972i</v>
      </c>
      <c r="AE1291" t="str">
        <f t="shared" si="659"/>
        <v>-0.0426402960530347-0.0637964888470158i</v>
      </c>
      <c r="AF1291" t="str">
        <f t="shared" si="660"/>
        <v>-14.0104353531571-2.66613965073011i</v>
      </c>
      <c r="AG1291" t="str">
        <f t="shared" si="661"/>
        <v>1.20668519530735-0.148510663810364i</v>
      </c>
      <c r="AH1291" t="str">
        <f t="shared" si="662"/>
        <v>0.247617522508376+0.865408321470459i</v>
      </c>
      <c r="AI1291">
        <f t="shared" si="663"/>
        <v>-0.91383104130024861</v>
      </c>
      <c r="AJ1291">
        <f t="shared" si="664"/>
        <v>74.032693217067205</v>
      </c>
      <c r="AK1291"/>
      <c r="AL1291"/>
      <c r="AM1291"/>
      <c r="AN1291"/>
    </row>
    <row r="1292" spans="1:40" x14ac:dyDescent="0.25">
      <c r="A1292"/>
      <c r="B1292">
        <f t="shared" si="630"/>
        <v>115800</v>
      </c>
      <c r="C1292" s="186" t="str">
        <f t="shared" si="633"/>
        <v>-0.0000056993534068432+0.0211487250701977i</v>
      </c>
      <c r="D1292" s="158" t="str">
        <f t="shared" si="634"/>
        <v>-5.95704965204875+0.162140225538182i</v>
      </c>
      <c r="E1292" t="str">
        <f t="shared" si="635"/>
        <v>2870</v>
      </c>
      <c r="F1292" t="str">
        <f t="shared" si="636"/>
        <v>0.777000777000777</v>
      </c>
      <c r="G1292" t="str">
        <f t="shared" si="631"/>
        <v>0.777000777000777</v>
      </c>
      <c r="H1292" t="str">
        <f t="shared" si="637"/>
        <v>8.05501396144467+2.82659917057795i</v>
      </c>
      <c r="I1292" t="str">
        <f t="shared" si="638"/>
        <v>454.745536607123i</v>
      </c>
      <c r="J1292" t="str">
        <f t="shared" si="632"/>
        <v>-175.882890780908+98.3509094716713i</v>
      </c>
      <c r="K1292" t="str">
        <f t="shared" si="639"/>
        <v>1.10138336285862-1.96962580984946i</v>
      </c>
      <c r="L1292" t="str">
        <f t="shared" si="640"/>
        <v>0.073680638556143-0.111056113279475i</v>
      </c>
      <c r="M1292" t="str">
        <f t="shared" si="641"/>
        <v>1.17506400141476-2.08068192312893i</v>
      </c>
      <c r="N1292" t="str">
        <f t="shared" si="642"/>
        <v>-0.513562545485557i</v>
      </c>
      <c r="O1292" t="str">
        <f t="shared" si="643"/>
        <v>0.870999819364412-0.491283334408121i</v>
      </c>
      <c r="P1292" t="str">
        <f t="shared" si="644"/>
        <v>0.129000180635588+0.491283334408121i</v>
      </c>
      <c r="Q1292" t="str">
        <f t="shared" si="645"/>
        <v>-0.129000180635588+0.022279211077436i</v>
      </c>
      <c r="R1292" t="str">
        <f t="shared" si="646"/>
        <v>-0.332351361593132-3.86579195539011i</v>
      </c>
      <c r="S1292" t="str">
        <f t="shared" si="647"/>
        <v>0.0530113482723017i</v>
      </c>
      <c r="T1292" t="str">
        <f t="shared" si="648"/>
        <v>0.204930843695447-0.0176183937781872i</v>
      </c>
      <c r="U1292" t="str">
        <f t="shared" si="649"/>
        <v>0.0000500000000000001-0.00208241669403747i</v>
      </c>
      <c r="V1292" t="str">
        <f t="shared" si="650"/>
        <v>3.33333333333333E-06-0.00229065836344121i</v>
      </c>
      <c r="W1292" t="str">
        <f t="shared" si="651"/>
        <v>0.000014472990876492-0.00109092809518279i</v>
      </c>
      <c r="X1292" t="str">
        <f t="shared" si="652"/>
        <v>0.0000369212021912697-0.00108986933431937i</v>
      </c>
      <c r="Y1292" t="str">
        <f t="shared" si="653"/>
        <v>0.009+0.0727592858571396i</v>
      </c>
      <c r="Z1292" t="str">
        <f t="shared" si="654"/>
        <v>-0.208669472545589-0.0335237333850772i</v>
      </c>
      <c r="AA1292" t="str">
        <f t="shared" si="655"/>
        <v>24.2454476387188-192.284191343864i</v>
      </c>
      <c r="AB1292" t="str">
        <f t="shared" si="656"/>
        <v>1.41563412559022-0.121705444728242i</v>
      </c>
      <c r="AC1292" t="str">
        <f t="shared" si="657"/>
        <v>2.41023038136291-3.08849602175633i</v>
      </c>
      <c r="AD1292" t="str">
        <f t="shared" si="658"/>
        <v>0.24680001801438+0.265756930968715i</v>
      </c>
      <c r="AE1292" t="str">
        <f t="shared" si="659"/>
        <v>-0.0425904650842708-0.0637290166139224i</v>
      </c>
      <c r="AF1292" t="str">
        <f t="shared" si="660"/>
        <v>-14.0120636134934-2.66445894503977i</v>
      </c>
      <c r="AG1292" t="str">
        <f t="shared" si="661"/>
        <v>1.20664637319524-0.148464693001886i</v>
      </c>
      <c r="AH1292" t="str">
        <f t="shared" si="662"/>
        <v>0.247481639853701+0.86454315808277i</v>
      </c>
      <c r="AI1292">
        <f t="shared" si="663"/>
        <v>-0.92222205104682697</v>
      </c>
      <c r="AJ1292">
        <f t="shared" si="664"/>
        <v>74.025853114866976</v>
      </c>
      <c r="AK1292"/>
      <c r="AL1292"/>
      <c r="AM1292"/>
      <c r="AN1292"/>
    </row>
    <row r="1293" spans="1:40" x14ac:dyDescent="0.25">
      <c r="A1293"/>
      <c r="B1293">
        <f t="shared" si="630"/>
        <v>115900</v>
      </c>
      <c r="C1293" s="186" t="str">
        <f t="shared" si="633"/>
        <v>-5.68952270061995E-06+0.0211304776827928i</v>
      </c>
      <c r="D1293" s="158" t="str">
        <f t="shared" si="634"/>
        <v>-5.95704957668+0.162000328901412i</v>
      </c>
      <c r="E1293" t="str">
        <f t="shared" si="635"/>
        <v>2870</v>
      </c>
      <c r="F1293" t="str">
        <f t="shared" si="636"/>
        <v>0.777000777000777</v>
      </c>
      <c r="G1293" t="str">
        <f t="shared" si="631"/>
        <v>0.777000777000777</v>
      </c>
      <c r="H1293" t="str">
        <f t="shared" si="637"/>
        <v>8.05663879814428+2.82478013375997i</v>
      </c>
      <c r="I1293" t="str">
        <f t="shared" si="638"/>
        <v>455.138235688821i</v>
      </c>
      <c r="J1293" t="str">
        <f t="shared" si="632"/>
        <v>-176.188519908864+98.4358411724241i</v>
      </c>
      <c r="K1293" t="str">
        <f t="shared" si="639"/>
        <v>1.09991909967647-1.96872517045932i</v>
      </c>
      <c r="L1293" t="str">
        <f t="shared" si="640"/>
        <v>0.0735923453319154-0.111018820609998i</v>
      </c>
      <c r="M1293" t="str">
        <f t="shared" si="641"/>
        <v>1.17351144500839-2.07974399106932i</v>
      </c>
      <c r="N1293" t="str">
        <f t="shared" si="642"/>
        <v>-0.514006036457479i</v>
      </c>
      <c r="O1293" t="str">
        <f t="shared" si="643"/>
        <v>0.87078185399212-0.491669566638048i</v>
      </c>
      <c r="P1293" t="str">
        <f t="shared" si="644"/>
        <v>0.12921814600788+0.491669566638048i</v>
      </c>
      <c r="Q1293" t="str">
        <f t="shared" si="645"/>
        <v>-0.12921814600788+0.022336469819431i</v>
      </c>
      <c r="R1293" t="str">
        <f t="shared" si="646"/>
        <v>-0.332349655961191-3.86240710083774i</v>
      </c>
      <c r="S1293" t="str">
        <f t="shared" si="647"/>
        <v>0.0530571266386854i</v>
      </c>
      <c r="T1293" t="str">
        <f t="shared" si="648"/>
        <v>0.204928222679306-0.0176335177846564i</v>
      </c>
      <c r="U1293" t="str">
        <f t="shared" si="649"/>
        <v>0.0000500000000000001-0.00208061995832216i</v>
      </c>
      <c r="V1293" t="str">
        <f t="shared" si="650"/>
        <v>3.33333333333333E-06-0.00228868195415438i</v>
      </c>
      <c r="W1293" t="str">
        <f t="shared" si="651"/>
        <v>0.0000144729879604969-0.0010899870673827i</v>
      </c>
      <c r="X1293" t="str">
        <f t="shared" si="652"/>
        <v>0.0000368824981832683-0.00108893001650506i</v>
      </c>
      <c r="Y1293" t="str">
        <f t="shared" si="653"/>
        <v>0.009+0.0728221177102114i</v>
      </c>
      <c r="Z1293" t="str">
        <f t="shared" si="654"/>
        <v>-0.208311066419445-0.0334411125727791i</v>
      </c>
      <c r="AA1293" t="str">
        <f t="shared" si="655"/>
        <v>24.2029309106375-192.118619014864i</v>
      </c>
      <c r="AB1293" t="str">
        <f t="shared" si="656"/>
        <v>1.41561601997066-0.121809919287988i</v>
      </c>
      <c r="AC1293" t="str">
        <f t="shared" si="657"/>
        <v>2.40790815348096-3.08706424559545i</v>
      </c>
      <c r="AD1293" t="str">
        <f t="shared" si="658"/>
        <v>0.246914896345771+0.265970372665633i</v>
      </c>
      <c r="AE1293" t="str">
        <f t="shared" si="659"/>
        <v>-0.0425407601992986-0.0636616808105499i</v>
      </c>
      <c r="AF1293" t="str">
        <f t="shared" si="660"/>
        <v>-14.0136883748243-2.66277980485856i</v>
      </c>
      <c r="AG1293" t="str">
        <f t="shared" si="661"/>
        <v>1.20660760803828-0.148418864573407i</v>
      </c>
      <c r="AH1293" t="str">
        <f t="shared" si="662"/>
        <v>0.247345999251604+0.863679657630036i</v>
      </c>
      <c r="AI1293">
        <f t="shared" si="663"/>
        <v>-0.93060495010391586</v>
      </c>
      <c r="AJ1293">
        <f t="shared" si="664"/>
        <v>74.019014136129584</v>
      </c>
      <c r="AK1293"/>
      <c r="AL1293"/>
      <c r="AM1293"/>
      <c r="AN1293"/>
    </row>
    <row r="1294" spans="1:40" x14ac:dyDescent="0.25">
      <c r="A1294"/>
      <c r="B1294">
        <f t="shared" si="630"/>
        <v>116000</v>
      </c>
      <c r="C1294" s="186" t="str">
        <f t="shared" si="633"/>
        <v>-5.67971740767417E-06+0.0211122617563937i</v>
      </c>
      <c r="D1294" s="158" t="str">
        <f t="shared" si="634"/>
        <v>-5.95704950150609+0.161860673465685i</v>
      </c>
      <c r="E1294" t="str">
        <f t="shared" si="635"/>
        <v>2870</v>
      </c>
      <c r="F1294" t="str">
        <f t="shared" si="636"/>
        <v>0.777000777000777</v>
      </c>
      <c r="G1294" t="str">
        <f t="shared" si="631"/>
        <v>0.777000777000777</v>
      </c>
      <c r="H1294" t="str">
        <f t="shared" si="637"/>
        <v>8.05826014510012+2.82296290320773i</v>
      </c>
      <c r="I1294" t="str">
        <f t="shared" si="638"/>
        <v>455.53093477052i</v>
      </c>
      <c r="J1294" t="str">
        <f t="shared" si="632"/>
        <v>-176.494412851345+98.5207728731768i</v>
      </c>
      <c r="K1294" t="str">
        <f t="shared" si="639"/>
        <v>1.09845746567236-1.96782465049868i</v>
      </c>
      <c r="L1294" t="str">
        <f t="shared" si="640"/>
        <v>0.0735041875221852-0.110981502551816i</v>
      </c>
      <c r="M1294" t="str">
        <f t="shared" si="641"/>
        <v>1.17196165319455-2.0788061530505i</v>
      </c>
      <c r="N1294" t="str">
        <f t="shared" si="642"/>
        <v>-0.5144495274294i</v>
      </c>
      <c r="O1294" t="str">
        <f t="shared" si="643"/>
        <v>0.870563717350762-0.49205570216432i</v>
      </c>
      <c r="P1294" t="str">
        <f t="shared" si="644"/>
        <v>0.129436282649238+0.49205570216432i</v>
      </c>
      <c r="Q1294" t="str">
        <f t="shared" si="645"/>
        <v>-0.129436282649238+0.02239382526508i</v>
      </c>
      <c r="R1294" t="str">
        <f t="shared" si="646"/>
        <v>-0.332347948826047-3.85902803938783i</v>
      </c>
      <c r="S1294" t="str">
        <f t="shared" si="647"/>
        <v>0.0531029050050691i</v>
      </c>
      <c r="T1294" t="str">
        <f t="shared" si="648"/>
        <v>0.20492559938751-0.0176486415551391i</v>
      </c>
      <c r="U1294" t="str">
        <f t="shared" si="649"/>
        <v>0.0000500000000000001-0.00207882632042706i</v>
      </c>
      <c r="V1294" t="str">
        <f t="shared" si="650"/>
        <v>3.33333333333333E-06-0.00228670895246976i</v>
      </c>
      <c r="W1294" t="str">
        <f t="shared" si="651"/>
        <v>0.0000144729850419862-0.00108904766225024i</v>
      </c>
      <c r="X1294" t="str">
        <f t="shared" si="652"/>
        <v>0.0000368438941622342-0.00108799231635408i</v>
      </c>
      <c r="Y1294" t="str">
        <f t="shared" si="653"/>
        <v>0.009+0.0728849495632832i</v>
      </c>
      <c r="Z1294" t="str">
        <f t="shared" si="654"/>
        <v>-0.207953581264527-0.0333587753747494i</v>
      </c>
      <c r="AA1294" t="str">
        <f t="shared" si="655"/>
        <v>24.1605264770145-191.95333092498i</v>
      </c>
      <c r="AB1294" t="str">
        <f t="shared" si="656"/>
        <v>1.41559789863118-0.121914392217572i</v>
      </c>
      <c r="AC1294" t="str">
        <f t="shared" si="657"/>
        <v>2.40559006485123-3.08563261457137i</v>
      </c>
      <c r="AD1294" t="str">
        <f t="shared" si="658"/>
        <v>0.247029866366547+0.266183764878432i</v>
      </c>
      <c r="AE1294" t="str">
        <f t="shared" si="659"/>
        <v>-0.0424911809692363-0.0635944810039208i</v>
      </c>
      <c r="AF1294" t="str">
        <f t="shared" si="660"/>
        <v>-14.0153096466062-2.66110222974205i</v>
      </c>
      <c r="AG1294" t="str">
        <f t="shared" si="661"/>
        <v>1.20656889959938-0.148373178152251i</v>
      </c>
      <c r="AH1294" t="str">
        <f t="shared" si="662"/>
        <v>0.247210600251944+0.862817815281613i</v>
      </c>
      <c r="AI1294">
        <f t="shared" si="663"/>
        <v>-0.93897975369586673</v>
      </c>
      <c r="AJ1294">
        <f t="shared" si="664"/>
        <v>74.012176265063601</v>
      </c>
      <c r="AK1294"/>
      <c r="AL1294"/>
      <c r="AM1294"/>
      <c r="AN1294"/>
    </row>
    <row r="1295" spans="1:40" x14ac:dyDescent="0.25">
      <c r="A1295"/>
      <c r="B1295">
        <f t="shared" si="630"/>
        <v>116100</v>
      </c>
      <c r="C1295" s="186" t="str">
        <f t="shared" si="633"/>
        <v>-0.0000056699374404871+0.0210940772097061i</v>
      </c>
      <c r="D1295" s="158" t="str">
        <f t="shared" si="634"/>
        <v>-5.95704942652633+0.161721258607747i</v>
      </c>
      <c r="E1295" t="str">
        <f t="shared" si="635"/>
        <v>2870</v>
      </c>
      <c r="F1295" t="str">
        <f t="shared" si="636"/>
        <v>0.777000777000777</v>
      </c>
      <c r="G1295" t="str">
        <f t="shared" si="631"/>
        <v>0.777000777000777</v>
      </c>
      <c r="H1295" t="str">
        <f t="shared" si="637"/>
        <v>8.05987801173966+2.82114747784376i</v>
      </c>
      <c r="I1295" t="str">
        <f t="shared" si="638"/>
        <v>455.923633852219i</v>
      </c>
      <c r="J1295" t="str">
        <f t="shared" si="632"/>
        <v>-176.800569608351+98.6057045739295i</v>
      </c>
      <c r="K1295" t="str">
        <f t="shared" si="639"/>
        <v>1.09699845539855-1.96692425262812i</v>
      </c>
      <c r="L1295" t="str">
        <f t="shared" si="640"/>
        <v>0.0734161649137968-0.110944159311587i</v>
      </c>
      <c r="M1295" t="str">
        <f t="shared" si="641"/>
        <v>1.17041462031235-2.07786841193971i</v>
      </c>
      <c r="N1295" t="str">
        <f t="shared" si="642"/>
        <v>-0.514893018401322i</v>
      </c>
      <c r="O1295" t="str">
        <f t="shared" si="643"/>
        <v>0.870345409483242-0.492441740910991i</v>
      </c>
      <c r="P1295" t="str">
        <f t="shared" si="644"/>
        <v>0.129654590516758+0.492441740910991i</v>
      </c>
      <c r="Q1295" t="str">
        <f t="shared" si="645"/>
        <v>-0.129654590516758+0.0224512774903309i</v>
      </c>
      <c r="R1295" t="str">
        <f t="shared" si="646"/>
        <v>-0.332346240187583-3.8556547560705i</v>
      </c>
      <c r="S1295" t="str">
        <f t="shared" si="647"/>
        <v>0.0531486833714526i</v>
      </c>
      <c r="T1295" t="str">
        <f t="shared" si="648"/>
        <v>0.204922973820026-0.0176637650894226i</v>
      </c>
      <c r="U1295" t="str">
        <f t="shared" si="649"/>
        <v>0.0000499999999999999-0.00207703577234745i</v>
      </c>
      <c r="V1295" t="str">
        <f t="shared" si="650"/>
        <v>3.33333333333333E-06-0.00228473934958219i</v>
      </c>
      <c r="W1295" t="str">
        <f t="shared" si="651"/>
        <v>0.0000144729821209601-0.00108810987559247i</v>
      </c>
      <c r="X1295" t="str">
        <f t="shared" si="652"/>
        <v>0.0000368053897840638-0.00108705622969348i</v>
      </c>
      <c r="Y1295" t="str">
        <f t="shared" si="653"/>
        <v>0.009+0.072947781416355i</v>
      </c>
      <c r="Z1295" t="str">
        <f t="shared" si="654"/>
        <v>-0.207597013935364-0.0332767205618866i</v>
      </c>
      <c r="AA1295" t="str">
        <f t="shared" si="655"/>
        <v>24.1182339409403-191.788326345593i</v>
      </c>
      <c r="AB1295" t="str">
        <f t="shared" si="656"/>
        <v>1.41557976157157-0.122018863515524i</v>
      </c>
      <c r="AC1295" t="str">
        <f t="shared" si="657"/>
        <v>2.40327610700195-3.08420113296318i</v>
      </c>
      <c r="AD1295" t="str">
        <f t="shared" si="658"/>
        <v>0.247144928058812+0.266397107575059i</v>
      </c>
      <c r="AE1295" t="str">
        <f t="shared" si="659"/>
        <v>-0.0424417269670095-0.0635274167629007i</v>
      </c>
      <c r="AF1295" t="str">
        <f t="shared" si="660"/>
        <v>-14.016927438266-2.65942621923601i</v>
      </c>
      <c r="AG1295" t="str">
        <f t="shared" si="661"/>
        <v>1.20653024764247-0.148327633366969i</v>
      </c>
      <c r="AH1295" t="str">
        <f t="shared" si="662"/>
        <v>0.247075442404841+0.861957626225184i</v>
      </c>
      <c r="AI1295">
        <f t="shared" si="663"/>
        <v>-0.94734647700726349</v>
      </c>
      <c r="AJ1295">
        <f t="shared" si="664"/>
        <v>74.005339485964541</v>
      </c>
      <c r="AK1295"/>
      <c r="AL1295"/>
      <c r="AM1295"/>
      <c r="AN1295"/>
    </row>
    <row r="1296" spans="1:40" x14ac:dyDescent="0.25">
      <c r="A1296"/>
      <c r="B1296">
        <f t="shared" si="630"/>
        <v>116200</v>
      </c>
      <c r="C1296" s="186" t="str">
        <f t="shared" si="633"/>
        <v>-5.66018271191637E-06+0.0210759239617151i</v>
      </c>
      <c r="D1296" s="158" t="str">
        <f t="shared" si="634"/>
        <v>-5.95704935174008+0.161582083706482i</v>
      </c>
      <c r="E1296" t="str">
        <f t="shared" si="635"/>
        <v>2870</v>
      </c>
      <c r="F1296" t="str">
        <f t="shared" si="636"/>
        <v>0.777000777000777</v>
      </c>
      <c r="G1296" t="str">
        <f t="shared" si="631"/>
        <v>0.777000777000777</v>
      </c>
      <c r="H1296" t="str">
        <f t="shared" si="637"/>
        <v>8.06149240746078+2.81933385658305i</v>
      </c>
      <c r="I1296" t="str">
        <f t="shared" si="638"/>
        <v>456.316332933918i</v>
      </c>
      <c r="J1296" t="str">
        <f t="shared" si="632"/>
        <v>-177.106990179883+98.6906362746823i</v>
      </c>
      <c r="K1296" t="str">
        <f t="shared" si="639"/>
        <v>1.0955420634182-1.96602397949309i</v>
      </c>
      <c r="L1296" t="str">
        <f t="shared" si="640"/>
        <v>0.0733282772937796-0.110906791095135i</v>
      </c>
      <c r="M1296" t="str">
        <f t="shared" si="641"/>
        <v>1.16887034071198-2.07693077058823i</v>
      </c>
      <c r="N1296" t="str">
        <f t="shared" si="642"/>
        <v>-0.515336509373244i</v>
      </c>
      <c r="O1296" t="str">
        <f t="shared" si="643"/>
        <v>0.870126930432497-0.492827682802133i</v>
      </c>
      <c r="P1296" t="str">
        <f t="shared" si="644"/>
        <v>0.129873069567503+0.492827682802133i</v>
      </c>
      <c r="Q1296" t="str">
        <f t="shared" si="645"/>
        <v>-0.129873069567503+0.022508826571111i</v>
      </c>
      <c r="R1296" t="str">
        <f t="shared" si="646"/>
        <v>-0.332344530045741-3.85228723596734i</v>
      </c>
      <c r="S1296" t="str">
        <f t="shared" si="647"/>
        <v>0.0531944617378363i</v>
      </c>
      <c r="T1296" t="str">
        <f t="shared" si="648"/>
        <v>0.20492034597682-0.0176788883872974i</v>
      </c>
      <c r="U1296" t="str">
        <f t="shared" si="649"/>
        <v>0.0000499999999999999-0.00207524830610618i</v>
      </c>
      <c r="V1296" t="str">
        <f t="shared" si="650"/>
        <v>3.33333333333333E-06-0.0022827731367168i</v>
      </c>
      <c r="W1296" t="str">
        <f t="shared" si="651"/>
        <v>0.0000144729791974184-0.00108717370323088i</v>
      </c>
      <c r="X1296" t="str">
        <f t="shared" si="652"/>
        <v>0.0000367669847061323-0.00108612175236465i</v>
      </c>
      <c r="Y1296" t="str">
        <f t="shared" si="653"/>
        <v>0.009+0.0730106132694268i</v>
      </c>
      <c r="Z1296" t="str">
        <f t="shared" si="654"/>
        <v>-0.20724136129986-0.0331949469115064i</v>
      </c>
      <c r="AA1296" t="str">
        <f t="shared" si="655"/>
        <v>24.0760529072644-191.623604550559i</v>
      </c>
      <c r="AB1296" t="str">
        <f t="shared" si="656"/>
        <v>1.41556160879157-0.122123333180397i</v>
      </c>
      <c r="AC1296" t="str">
        <f t="shared" si="657"/>
        <v>2.40096627147784-3.08276980502604i</v>
      </c>
      <c r="AD1296" t="str">
        <f t="shared" si="658"/>
        <v>0.247260081404661+0.26661040072344i</v>
      </c>
      <c r="AE1296" t="str">
        <f t="shared" si="659"/>
        <v>-0.0423923977673457-0.0634604876581889i</v>
      </c>
      <c r="AF1296" t="str">
        <f t="shared" si="660"/>
        <v>-14.0185417592009-2.65775177287657i</v>
      </c>
      <c r="AG1296" t="str">
        <f t="shared" si="661"/>
        <v>1.20649165193255-0.148282229847348i</v>
      </c>
      <c r="AH1296" t="str">
        <f t="shared" si="662"/>
        <v>0.246940525260692+0.861099085666647i</v>
      </c>
      <c r="AI1296">
        <f t="shared" si="663"/>
        <v>-0.9557051351832706</v>
      </c>
      <c r="AJ1296">
        <f t="shared" si="664"/>
        <v>73.998503783213295</v>
      </c>
      <c r="AK1296"/>
      <c r="AL1296"/>
      <c r="AM1296"/>
      <c r="AN1296"/>
    </row>
    <row r="1297" spans="1:40" x14ac:dyDescent="0.25">
      <c r="A1297"/>
      <c r="B1297">
        <f t="shared" si="630"/>
        <v>116300</v>
      </c>
      <c r="C1297" s="186" t="str">
        <f t="shared" si="633"/>
        <v>-5.65045313519409E-06+0.0210578019316846i</v>
      </c>
      <c r="D1297" s="158" t="str">
        <f t="shared" si="634"/>
        <v>-5.95704927714666+0.161443148142915i</v>
      </c>
      <c r="E1297" t="str">
        <f t="shared" si="635"/>
        <v>2870</v>
      </c>
      <c r="F1297" t="str">
        <f t="shared" si="636"/>
        <v>0.777000777000777</v>
      </c>
      <c r="G1297" t="str">
        <f t="shared" si="631"/>
        <v>0.777000777000777</v>
      </c>
      <c r="H1297" t="str">
        <f t="shared" si="637"/>
        <v>8.06310334163187+2.81752203833308i</v>
      </c>
      <c r="I1297" t="str">
        <f t="shared" si="638"/>
        <v>456.709032015616i</v>
      </c>
      <c r="J1297" t="str">
        <f t="shared" si="632"/>
        <v>-177.413674565941+98.775567975435i</v>
      </c>
      <c r="K1297" t="str">
        <f t="shared" si="639"/>
        <v>1.09408828430533-1.96512383372402i</v>
      </c>
      <c r="L1297" t="str">
        <f t="shared" si="640"/>
        <v>0.0732405244493456-0.110869398107454i</v>
      </c>
      <c r="M1297" t="str">
        <f t="shared" si="641"/>
        <v>1.16732880875468-2.07599323183147i</v>
      </c>
      <c r="N1297" t="str">
        <f t="shared" si="642"/>
        <v>-0.515780000345166i</v>
      </c>
      <c r="O1297" t="str">
        <f t="shared" si="643"/>
        <v>0.8699082802415-0.493213527761837i</v>
      </c>
      <c r="P1297" t="str">
        <f t="shared" si="644"/>
        <v>0.1300917197585+0.493213527761837i</v>
      </c>
      <c r="Q1297" t="str">
        <f t="shared" si="645"/>
        <v>-0.1300917197585+0.022566472583329i</v>
      </c>
      <c r="R1297" t="str">
        <f t="shared" si="646"/>
        <v>-0.332342818400423-3.84892546421134i</v>
      </c>
      <c r="S1297" t="str">
        <f t="shared" si="647"/>
        <v>0.05324024010422i</v>
      </c>
      <c r="T1297" t="str">
        <f t="shared" si="648"/>
        <v>0.204917715857858-0.0176940114485517i</v>
      </c>
      <c r="U1297" t="str">
        <f t="shared" si="649"/>
        <v>0.0000499999999999999-0.00207346391375355i</v>
      </c>
      <c r="V1297" t="str">
        <f t="shared" si="650"/>
        <v>3.33333333333333E-06-0.00228081030512891i</v>
      </c>
      <c r="W1297" t="str">
        <f t="shared" si="651"/>
        <v>0.0000144729762713613-0.00108623914100134i</v>
      </c>
      <c r="X1297" t="str">
        <f t="shared" si="652"/>
        <v>0.0000367286785872861-0.00108518888022327i</v>
      </c>
      <c r="Y1297" t="str">
        <f t="shared" si="653"/>
        <v>0.009+0.0730734451224986i</v>
      </c>
      <c r="Z1297" t="str">
        <f t="shared" si="654"/>
        <v>-0.206886620239235-0.0331134532073026i</v>
      </c>
      <c r="AA1297" t="str">
        <f t="shared" si="655"/>
        <v>24.0339829825865-191.459164816199i</v>
      </c>
      <c r="AB1297" t="str">
        <f t="shared" si="656"/>
        <v>1.41554344029097-0.122227801210728i</v>
      </c>
      <c r="AC1297" t="str">
        <f t="shared" si="657"/>
        <v>2.39866054984025-3.08133863499151i</v>
      </c>
      <c r="AD1297" t="str">
        <f t="shared" si="658"/>
        <v>0.24737532638617+0.266823644291493i</v>
      </c>
      <c r="AE1297" t="str">
        <f t="shared" si="659"/>
        <v>-0.0423431929467638-0.0633936932623122i</v>
      </c>
      <c r="AF1297" t="str">
        <f t="shared" si="660"/>
        <v>-14.0201526187785-2.65607889019017i</v>
      </c>
      <c r="AG1297" t="str">
        <f t="shared" si="661"/>
        <v>1.20645311223567-0.148236967224394i</v>
      </c>
      <c r="AH1297" t="str">
        <f t="shared" si="662"/>
        <v>0.246805848370169+0.860242188830049i</v>
      </c>
      <c r="AI1297">
        <f t="shared" si="663"/>
        <v>-0.96405574332961919</v>
      </c>
      <c r="AJ1297">
        <f t="shared" si="664"/>
        <v>73.99166914127656</v>
      </c>
      <c r="AK1297"/>
      <c r="AL1297"/>
      <c r="AM1297"/>
      <c r="AN1297"/>
    </row>
    <row r="1298" spans="1:40" x14ac:dyDescent="0.25">
      <c r="A1298"/>
      <c r="B1298">
        <f t="shared" si="630"/>
        <v>116400</v>
      </c>
      <c r="C1298" s="186" t="str">
        <f t="shared" si="633"/>
        <v>-5.64074862392495E-06+0.0210397110391561i</v>
      </c>
      <c r="D1298" s="158" t="str">
        <f t="shared" si="634"/>
        <v>-5.95704920274541+0.161304451300197i</v>
      </c>
      <c r="E1298" t="str">
        <f t="shared" si="635"/>
        <v>2870</v>
      </c>
      <c r="F1298" t="str">
        <f t="shared" si="636"/>
        <v>0.777000777000777</v>
      </c>
      <c r="G1298" t="str">
        <f t="shared" si="631"/>
        <v>0.777000777000777</v>
      </c>
      <c r="H1298" t="str">
        <f t="shared" si="637"/>
        <v>8.06471082359196+2.81571202199399i</v>
      </c>
      <c r="I1298" t="str">
        <f t="shared" si="638"/>
        <v>457.101731097315i</v>
      </c>
      <c r="J1298" t="str">
        <f t="shared" si="632"/>
        <v>-177.720622766524+98.8604996761878i</v>
      </c>
      <c r="K1298" t="str">
        <f t="shared" si="639"/>
        <v>1.09263711264486-1.9642238179364i</v>
      </c>
      <c r="L1298" t="str">
        <f t="shared" si="640"/>
        <v>0.0731529061678929-0.110831980552714i</v>
      </c>
      <c r="M1298" t="str">
        <f t="shared" si="641"/>
        <v>1.16579001881275-2.07505579848911i</v>
      </c>
      <c r="N1298" t="str">
        <f t="shared" si="642"/>
        <v>-0.516223491317088i</v>
      </c>
      <c r="O1298" t="str">
        <f t="shared" si="643"/>
        <v>0.869689458953254-0.493599275714214i</v>
      </c>
      <c r="P1298" t="str">
        <f t="shared" si="644"/>
        <v>0.130310541046746+0.493599275714214i</v>
      </c>
      <c r="Q1298" t="str">
        <f t="shared" si="645"/>
        <v>-0.130310541046746+0.022624215602874i</v>
      </c>
      <c r="R1298" t="str">
        <f t="shared" si="646"/>
        <v>-0.332341105251583-3.84556942598648i</v>
      </c>
      <c r="S1298" t="str">
        <f t="shared" si="647"/>
        <v>0.0532860184706037i</v>
      </c>
      <c r="T1298" t="str">
        <f t="shared" si="648"/>
        <v>0.204915083463104-0.0177091342729767i</v>
      </c>
      <c r="U1298" t="str">
        <f t="shared" si="649"/>
        <v>0.00005-0.00207168258736717i</v>
      </c>
      <c r="V1298" t="str">
        <f t="shared" si="650"/>
        <v>3.33333333333333E-06-0.00227885084610389i</v>
      </c>
      <c r="W1298" t="str">
        <f t="shared" si="651"/>
        <v>0.0000144729733427886-0.00108530618475403i</v>
      </c>
      <c r="X1298" t="str">
        <f t="shared" si="652"/>
        <v>0.0000366904710878353-0.00108425760913921i</v>
      </c>
      <c r="Y1298" t="str">
        <f t="shared" si="653"/>
        <v>0.009+0.0731362769755704i</v>
      </c>
      <c r="Z1298" t="str">
        <f t="shared" si="654"/>
        <v>-0.206532787647949-0.0330322382393072i</v>
      </c>
      <c r="AA1298" t="str">
        <f t="shared" si="655"/>
        <v>23.9920237752463-191.295006421287i</v>
      </c>
      <c r="AB1298" t="str">
        <f t="shared" si="656"/>
        <v>1.41552525606951-0.122332267605075i</v>
      </c>
      <c r="AC1298" t="str">
        <f t="shared" si="657"/>
        <v>2.39635893366696-3.07990762706755i</v>
      </c>
      <c r="AD1298" t="str">
        <f t="shared" si="658"/>
        <v>0.247490662985397+0.267036838247116i</v>
      </c>
      <c r="AE1298" t="str">
        <f t="shared" si="659"/>
        <v>-0.0422941120835633-0.0633270331496093i</v>
      </c>
      <c r="AF1298" t="str">
        <f t="shared" si="660"/>
        <v>-14.0217600263374-2.65440757069379i</v>
      </c>
      <c r="AG1298" t="str">
        <f t="shared" si="661"/>
        <v>1.20641462831887-0.148191845130329i</v>
      </c>
      <c r="AH1298" t="str">
        <f t="shared" si="662"/>
        <v>0.246671411284229+0.859386930957538i</v>
      </c>
      <c r="AI1298">
        <f t="shared" si="663"/>
        <v>-0.97239831651239339</v>
      </c>
      <c r="AJ1298">
        <f t="shared" si="664"/>
        <v>73.984835544706797</v>
      </c>
      <c r="AK1298"/>
      <c r="AL1298"/>
      <c r="AM1298"/>
      <c r="AN1298"/>
    </row>
    <row r="1299" spans="1:40" x14ac:dyDescent="0.25">
      <c r="A1299"/>
      <c r="B1299">
        <f t="shared" si="630"/>
        <v>116500</v>
      </c>
      <c r="C1299" s="186" t="str">
        <f t="shared" si="633"/>
        <v>-5.63106909208427E-06+0.0210216512039471i</v>
      </c>
      <c r="D1299" s="158" t="str">
        <f t="shared" si="634"/>
        <v>-5.95704912853566+0.161165992563595i</v>
      </c>
      <c r="E1299" t="str">
        <f t="shared" si="635"/>
        <v>2870</v>
      </c>
      <c r="F1299" t="str">
        <f t="shared" si="636"/>
        <v>0.777000777000777</v>
      </c>
      <c r="G1299" t="str">
        <f t="shared" si="631"/>
        <v>0.777000777000777</v>
      </c>
      <c r="H1299" t="str">
        <f t="shared" si="637"/>
        <v>8.06631486265077+2.8139038064585i</v>
      </c>
      <c r="I1299" t="str">
        <f t="shared" si="638"/>
        <v>457.494430179014i</v>
      </c>
      <c r="J1299" t="str">
        <f t="shared" si="632"/>
        <v>-178.027834781634+98.9454313769405i</v>
      </c>
      <c r="K1299" t="str">
        <f t="shared" si="639"/>
        <v>1.09118854303255-1.9633239347308i</v>
      </c>
      <c r="L1299" t="str">
        <f t="shared" si="640"/>
        <v>0.0730654222370061-0.110794538634256i</v>
      </c>
      <c r="M1299" t="str">
        <f t="shared" si="641"/>
        <v>1.16425396526956-2.07411847336506i</v>
      </c>
      <c r="N1299" t="str">
        <f t="shared" si="642"/>
        <v>-0.51666698228901i</v>
      </c>
      <c r="O1299" t="str">
        <f t="shared" si="643"/>
        <v>0.869470466610799-0.493984926583393i</v>
      </c>
      <c r="P1299" t="str">
        <f t="shared" si="644"/>
        <v>0.130529533389201+0.493984926583393i</v>
      </c>
      <c r="Q1299" t="str">
        <f t="shared" si="645"/>
        <v>-0.130529533389201+0.022682055705617i</v>
      </c>
      <c r="R1299" t="str">
        <f t="shared" si="646"/>
        <v>-0.332339390599115-3.8422191065277i</v>
      </c>
      <c r="S1299" t="str">
        <f t="shared" si="647"/>
        <v>0.0533317968369874i</v>
      </c>
      <c r="T1299" t="str">
        <f t="shared" si="648"/>
        <v>0.204912448792527-0.0177242568603602i</v>
      </c>
      <c r="U1299" t="str">
        <f t="shared" si="649"/>
        <v>0.00005-0.00206990431905183i</v>
      </c>
      <c r="V1299" t="str">
        <f t="shared" si="650"/>
        <v>3.33333333333333E-06-0.00227689475095702i</v>
      </c>
      <c r="W1299" t="str">
        <f t="shared" si="651"/>
        <v>0.0000144729704117003-0.00108437483035336i</v>
      </c>
      <c r="X1299" t="str">
        <f t="shared" si="652"/>
        <v>0.0000366523618695453-0.0010833279349965i</v>
      </c>
      <c r="Y1299" t="str">
        <f t="shared" si="653"/>
        <v>0.009+0.0731991088286422i</v>
      </c>
      <c r="Z1299" t="str">
        <f t="shared" si="654"/>
        <v>-0.206179860433645-0.0329513008038529i</v>
      </c>
      <c r="AA1299" t="str">
        <f t="shared" si="655"/>
        <v>23.9501748953153-191.131128647039i</v>
      </c>
      <c r="AB1299" t="str">
        <f t="shared" si="656"/>
        <v>1.41550705612698-0.122436732361972i</v>
      </c>
      <c r="AC1299" t="str">
        <f t="shared" si="657"/>
        <v>2.39406141455246-3.07847678543864i</v>
      </c>
      <c r="AD1299" t="str">
        <f t="shared" si="658"/>
        <v>0.247606091184392+0.26724998255819i</v>
      </c>
      <c r="AE1299" t="str">
        <f t="shared" si="659"/>
        <v>-0.042245154757819-0.0632605068962248i</v>
      </c>
      <c r="AF1299" t="str">
        <f t="shared" si="660"/>
        <v>-14.0233639911864-2.6527378138949i</v>
      </c>
      <c r="AG1299" t="str">
        <f t="shared" si="661"/>
        <v>1.20637619995026-0.148146863198595i</v>
      </c>
      <c r="AH1299" t="str">
        <f t="shared" si="662"/>
        <v>0.246537213554123+0.858533307309192i</v>
      </c>
      <c r="AI1299">
        <f t="shared" si="663"/>
        <v>-0.98073286975897289</v>
      </c>
      <c r="AJ1299">
        <f t="shared" si="664"/>
        <v>73.978002978140083</v>
      </c>
      <c r="AK1299"/>
      <c r="AL1299"/>
      <c r="AM1299"/>
      <c r="AN1299"/>
    </row>
    <row r="1300" spans="1:40" x14ac:dyDescent="0.25">
      <c r="A1300"/>
      <c r="B1300">
        <f t="shared" si="630"/>
        <v>116600</v>
      </c>
      <c r="C1300" s="186" t="str">
        <f t="shared" si="633"/>
        <v>-5.62141445401609E-06+0.0210036223461503i</v>
      </c>
      <c r="D1300" s="158" t="str">
        <f t="shared" si="634"/>
        <v>-5.95704905451677+0.161027771320486i</v>
      </c>
      <c r="E1300" t="str">
        <f t="shared" si="635"/>
        <v>2870</v>
      </c>
      <c r="F1300" t="str">
        <f t="shared" si="636"/>
        <v>0.777000777000777</v>
      </c>
      <c r="G1300" t="str">
        <f t="shared" si="631"/>
        <v>0.777000777000777</v>
      </c>
      <c r="H1300" t="str">
        <f t="shared" si="637"/>
        <v>8.06791546808887+2.81209739061216i</v>
      </c>
      <c r="I1300" t="str">
        <f t="shared" si="638"/>
        <v>457.887129260712i</v>
      </c>
      <c r="J1300" t="str">
        <f t="shared" si="632"/>
        <v>-178.335310611268+99.0303630776933i</v>
      </c>
      <c r="K1300" t="str">
        <f t="shared" si="639"/>
        <v>1.08974257007505-1.962424186693i</v>
      </c>
      <c r="L1300" t="str">
        <f t="shared" si="640"/>
        <v>0.0729780724444569-0.110757072554605i</v>
      </c>
      <c r="M1300" t="str">
        <f t="shared" si="641"/>
        <v>1.16272064251951-2.07318125924761i</v>
      </c>
      <c r="N1300" t="str">
        <f t="shared" si="642"/>
        <v>-0.517110473260932i</v>
      </c>
      <c r="O1300" t="str">
        <f t="shared" si="643"/>
        <v>0.869251303257206-0.494370480293523i</v>
      </c>
      <c r="P1300" t="str">
        <f t="shared" si="644"/>
        <v>0.130748696742794+0.494370480293523i</v>
      </c>
      <c r="Q1300" t="str">
        <f t="shared" si="645"/>
        <v>-0.130748696742794+0.022739992967409i</v>
      </c>
      <c r="R1300" t="str">
        <f t="shared" si="646"/>
        <v>-0.332337674442961-3.83887449112049i</v>
      </c>
      <c r="S1300" t="str">
        <f t="shared" si="647"/>
        <v>0.0533775752033711i</v>
      </c>
      <c r="T1300" t="str">
        <f t="shared" si="648"/>
        <v>0.204909811846087-0.0177393792104926i</v>
      </c>
      <c r="U1300" t="str">
        <f t="shared" si="649"/>
        <v>0.00005-0.00206812910093944i</v>
      </c>
      <c r="V1300" t="str">
        <f t="shared" si="650"/>
        <v>3.33333333333333E-06-0.00227494201103338i</v>
      </c>
      <c r="W1300" t="str">
        <f t="shared" si="651"/>
        <v>0.0000144729674780964-0.00108344507367796i</v>
      </c>
      <c r="X1300" t="str">
        <f t="shared" si="652"/>
        <v>0.0000366143505956314-0.00108239985369328i</v>
      </c>
      <c r="Y1300" t="str">
        <f t="shared" si="653"/>
        <v>0.009+0.073261940681714i</v>
      </c>
      <c r="Z1300" t="str">
        <f t="shared" si="654"/>
        <v>-0.205827835517073-0.0328706397035349i</v>
      </c>
      <c r="AA1300" t="str">
        <f t="shared" si="655"/>
        <v>23.9084359545868-190.967530777107i</v>
      </c>
      <c r="AB1300" t="str">
        <f t="shared" si="656"/>
        <v>1.4154888404631-0.122541195479971i</v>
      </c>
      <c r="AC1300" t="str">
        <f t="shared" si="657"/>
        <v>2.39176798410758-3.07704611426581i</v>
      </c>
      <c r="AD1300" t="str">
        <f t="shared" si="658"/>
        <v>0.247721610965185+0.267463077192584i</v>
      </c>
      <c r="AE1300" t="str">
        <f t="shared" si="659"/>
        <v>-0.0421963205513703-0.0631941140801013i</v>
      </c>
      <c r="AF1300" t="str">
        <f t="shared" si="660"/>
        <v>-14.0249645226056-2.65106961929167i</v>
      </c>
      <c r="AG1300" t="str">
        <f t="shared" si="661"/>
        <v>1.20633782689895-0.14810202106384i</v>
      </c>
      <c r="AH1300" t="str">
        <f t="shared" si="662"/>
        <v>0.246403254731408+0.857681313163067i</v>
      </c>
      <c r="AI1300">
        <f t="shared" si="663"/>
        <v>-0.98905941805690389</v>
      </c>
      <c r="AJ1300">
        <f t="shared" si="664"/>
        <v>73.971171426297616</v>
      </c>
      <c r="AK1300"/>
      <c r="AL1300"/>
      <c r="AM1300"/>
      <c r="AN1300"/>
    </row>
    <row r="1301" spans="1:40" x14ac:dyDescent="0.25">
      <c r="A1301"/>
      <c r="B1301">
        <f t="shared" si="630"/>
        <v>116700</v>
      </c>
      <c r="C1301" s="186" t="str">
        <f t="shared" si="633"/>
        <v>-0.0000056117846244313+0.0209856243861323i</v>
      </c>
      <c r="D1301" s="158" t="str">
        <f t="shared" si="634"/>
        <v>-5.95704898068808+0.160889786960348i</v>
      </c>
      <c r="E1301" t="str">
        <f t="shared" si="635"/>
        <v>2870</v>
      </c>
      <c r="F1301" t="str">
        <f t="shared" si="636"/>
        <v>0.777000777000777</v>
      </c>
      <c r="G1301" t="str">
        <f t="shared" si="631"/>
        <v>0.777000777000777</v>
      </c>
      <c r="H1301" t="str">
        <f t="shared" si="637"/>
        <v>8.06951264915773+2.81029277333324i</v>
      </c>
      <c r="I1301" t="str">
        <f t="shared" si="638"/>
        <v>458.279828342411i</v>
      </c>
      <c r="J1301" t="str">
        <f t="shared" si="632"/>
        <v>-178.643050255429+99.115294778446i</v>
      </c>
      <c r="K1301" t="str">
        <f t="shared" si="639"/>
        <v>1.08829918838978-1.96152457639401i</v>
      </c>
      <c r="L1301" t="str">
        <f t="shared" si="640"/>
        <v>0.0728908565782073-0.110719582515465i</v>
      </c>
      <c r="M1301" t="str">
        <f t="shared" si="641"/>
        <v>1.16119004496799-2.07224415890947i</v>
      </c>
      <c r="N1301" t="str">
        <f t="shared" si="642"/>
        <v>-0.517553964232854i</v>
      </c>
      <c r="O1301" t="str">
        <f t="shared" si="643"/>
        <v>0.869031968935583-0.494755936768771i</v>
      </c>
      <c r="P1301" t="str">
        <f t="shared" si="644"/>
        <v>0.130968031064417+0.494755936768771i</v>
      </c>
      <c r="Q1301" t="str">
        <f t="shared" si="645"/>
        <v>-0.130968031064417+0.022798027464083i</v>
      </c>
      <c r="R1301" t="str">
        <f t="shared" si="646"/>
        <v>-0.332335956783005-3.83553556510091i</v>
      </c>
      <c r="S1301" t="str">
        <f t="shared" si="647"/>
        <v>0.0534233535697548i</v>
      </c>
      <c r="T1301" t="str">
        <f t="shared" si="648"/>
        <v>0.204907172623755-0.0177545013231612i</v>
      </c>
      <c r="U1301" t="str">
        <f t="shared" si="649"/>
        <v>0.00005-0.00206635692518885i</v>
      </c>
      <c r="V1301" t="str">
        <f t="shared" si="650"/>
        <v>3.33333333333333E-06-0.00227299261770773i</v>
      </c>
      <c r="W1301" t="str">
        <f t="shared" si="651"/>
        <v>0.0000144729645419773-0.00108251691062054i</v>
      </c>
      <c r="X1301" t="str">
        <f t="shared" si="652"/>
        <v>0.0000365764369307487-0.00108147336114167i</v>
      </c>
      <c r="Y1301" t="str">
        <f t="shared" si="653"/>
        <v>0.009+0.0733247725347858i</v>
      </c>
      <c r="Z1301" t="str">
        <f t="shared" si="654"/>
        <v>-0.20547670983202-0.0327902537471709i</v>
      </c>
      <c r="AA1301" t="str">
        <f t="shared" si="655"/>
        <v>23.8668065665669-190.804212097564i</v>
      </c>
      <c r="AB1301" t="str">
        <f t="shared" si="656"/>
        <v>1.41547060907767-0.122645656957602i</v>
      </c>
      <c r="AC1301" t="str">
        <f t="shared" si="657"/>
        <v>2.38947863395976-3.07561561768696i</v>
      </c>
      <c r="AD1301" t="str">
        <f t="shared" si="658"/>
        <v>0.24783722230979+0.267676122118159i</v>
      </c>
      <c r="AE1301" t="str">
        <f t="shared" si="659"/>
        <v>-0.0421476090478095-0.0631278542809654i</v>
      </c>
      <c r="AF1301" t="str">
        <f t="shared" si="660"/>
        <v>-14.0265616298458-2.64940298637289i</v>
      </c>
      <c r="AG1301" t="str">
        <f t="shared" si="661"/>
        <v>1.20629950893508-0.148057318361911i</v>
      </c>
      <c r="AH1301" t="str">
        <f t="shared" si="662"/>
        <v>0.246269534367921+0.856830943814971i</v>
      </c>
      <c r="AI1301">
        <f t="shared" si="663"/>
        <v>-0.99737797635547887</v>
      </c>
      <c r="AJ1301">
        <f t="shared" si="664"/>
        <v>73.964340873984781</v>
      </c>
      <c r="AK1301"/>
      <c r="AL1301"/>
      <c r="AM1301"/>
      <c r="AN1301"/>
    </row>
    <row r="1302" spans="1:40" x14ac:dyDescent="0.25">
      <c r="A1302"/>
      <c r="B1302">
        <f t="shared" si="630"/>
        <v>116800</v>
      </c>
      <c r="C1302" s="186" t="str">
        <f t="shared" si="633"/>
        <v>-5.60217951840573E-06+0.0209676572445324i</v>
      </c>
      <c r="D1302" s="158" t="str">
        <f t="shared" si="634"/>
        <v>-5.95704890704893+0.160752038874748i</v>
      </c>
      <c r="E1302" t="str">
        <f t="shared" si="635"/>
        <v>2870</v>
      </c>
      <c r="F1302" t="str">
        <f t="shared" si="636"/>
        <v>0.777000777000777</v>
      </c>
      <c r="G1302" t="str">
        <f t="shared" si="631"/>
        <v>0.777000777000777</v>
      </c>
      <c r="H1302" t="str">
        <f t="shared" si="637"/>
        <v>8.07110641507982+2.80848995349294i</v>
      </c>
      <c r="I1302" t="str">
        <f t="shared" si="638"/>
        <v>458.67252742411i</v>
      </c>
      <c r="J1302" t="str">
        <f t="shared" si="632"/>
        <v>-178.951053714115+99.2002264791987i</v>
      </c>
      <c r="K1302" t="str">
        <f t="shared" si="639"/>
        <v>1.08685839260507-1.96062510639016i</v>
      </c>
      <c r="L1302" t="str">
        <f t="shared" si="640"/>
        <v>0.0728037744264074-0.110682068717724i</v>
      </c>
      <c r="M1302" t="str">
        <f t="shared" si="641"/>
        <v>1.15966216703148-2.07130717510788i</v>
      </c>
      <c r="N1302" t="str">
        <f t="shared" si="642"/>
        <v>-0.517997455204776i</v>
      </c>
      <c r="O1302" t="str">
        <f t="shared" si="643"/>
        <v>0.868812463689068-0.495141295933324i</v>
      </c>
      <c r="P1302" t="str">
        <f t="shared" si="644"/>
        <v>0.131187536310932+0.495141295933324i</v>
      </c>
      <c r="Q1302" t="str">
        <f t="shared" si="645"/>
        <v>-0.131187536310932+0.022856159271452i</v>
      </c>
      <c r="R1302" t="str">
        <f t="shared" si="646"/>
        <v>-0.332334237619185-3.83220231385511i</v>
      </c>
      <c r="S1302" t="str">
        <f t="shared" si="647"/>
        <v>0.0534691319361385i</v>
      </c>
      <c r="T1302" t="str">
        <f t="shared" si="648"/>
        <v>0.204904531125494-0.0177696231981562i</v>
      </c>
      <c r="U1302" t="str">
        <f t="shared" si="649"/>
        <v>0.00005-0.00206458778398577i</v>
      </c>
      <c r="V1302" t="str">
        <f t="shared" si="650"/>
        <v>3.33333333333333E-06-0.00227104656238435i</v>
      </c>
      <c r="W1302" t="str">
        <f t="shared" si="651"/>
        <v>0.0000144729616033424-0.00108159033708793i</v>
      </c>
      <c r="X1302" t="str">
        <f t="shared" si="652"/>
        <v>0.000036538620540987-0.00108054845326782i</v>
      </c>
      <c r="Y1302" t="str">
        <f t="shared" si="653"/>
        <v>0.009+0.0733876043878576i</v>
      </c>
      <c r="Z1302" t="str">
        <f t="shared" si="654"/>
        <v>-0.205126480325263-0.0327101417497662i</v>
      </c>
      <c r="AA1302" t="str">
        <f t="shared" si="655"/>
        <v>23.8252863464656-190.641171896897i</v>
      </c>
      <c r="AB1302" t="str">
        <f t="shared" si="656"/>
        <v>1.41545236197043-0.122750116793417i</v>
      </c>
      <c r="AC1302" t="str">
        <f t="shared" si="657"/>
        <v>2.38719335575292-3.07418529981677i</v>
      </c>
      <c r="AD1302" t="str">
        <f t="shared" si="658"/>
        <v>0.247952925200208+0.267889117302746i</v>
      </c>
      <c r="AE1302" t="str">
        <f t="shared" si="659"/>
        <v>-0.0420990198324793-0.0630617270803217i</v>
      </c>
      <c r="AF1302" t="str">
        <f t="shared" si="660"/>
        <v>-14.0281553221288-2.64773791461819i</v>
      </c>
      <c r="AG1302" t="str">
        <f t="shared" si="661"/>
        <v>1.20626124582978-0.148012754729861i</v>
      </c>
      <c r="AH1302" t="str">
        <f t="shared" si="662"/>
        <v>0.246136052015842+0.855982194578495i</v>
      </c>
      <c r="AI1302">
        <f t="shared" si="663"/>
        <v>-1.0056885595646352</v>
      </c>
      <c r="AJ1302">
        <f t="shared" si="664"/>
        <v>73.957511306089103</v>
      </c>
      <c r="AK1302"/>
      <c r="AL1302"/>
      <c r="AM1302"/>
      <c r="AN1302"/>
    </row>
    <row r="1303" spans="1:40" x14ac:dyDescent="0.25">
      <c r="A1303"/>
      <c r="B1303">
        <f t="shared" si="630"/>
        <v>116900</v>
      </c>
      <c r="C1303" s="186" t="str">
        <f t="shared" si="633"/>
        <v>-5.59259905137827E-06+0.0209497208422614i</v>
      </c>
      <c r="D1303" s="158" t="str">
        <f t="shared" si="634"/>
        <v>-5.95704883359868+0.160614526457337i</v>
      </c>
      <c r="E1303" t="str">
        <f t="shared" si="635"/>
        <v>2870</v>
      </c>
      <c r="F1303" t="str">
        <f t="shared" si="636"/>
        <v>0.777000777000777</v>
      </c>
      <c r="G1303" t="str">
        <f t="shared" si="631"/>
        <v>0.777000777000777</v>
      </c>
      <c r="H1303" t="str">
        <f t="shared" si="637"/>
        <v>8.07269677504877+2.80668892995535i</v>
      </c>
      <c r="I1303" t="str">
        <f t="shared" si="638"/>
        <v>459.065226505809i</v>
      </c>
      <c r="J1303" t="str">
        <f t="shared" si="632"/>
        <v>-179.259320987326+99.2851581799514i</v>
      </c>
      <c r="K1303" t="str">
        <f t="shared" si="639"/>
        <v>1.08542017736003-1.95972577922319i</v>
      </c>
      <c r="L1303" t="str">
        <f t="shared" si="640"/>
        <v>0.0727168257773985-0.110644531361458i</v>
      </c>
      <c r="M1303" t="str">
        <f t="shared" si="641"/>
        <v>1.15813700313743-2.07037031058465i</v>
      </c>
      <c r="N1303" t="str">
        <f t="shared" si="642"/>
        <v>-0.518440946176697i</v>
      </c>
      <c r="O1303" t="str">
        <f t="shared" si="643"/>
        <v>0.868592787560836-0.495526557711387i</v>
      </c>
      <c r="P1303" t="str">
        <f t="shared" si="644"/>
        <v>0.131407212439164+0.495526557711387i</v>
      </c>
      <c r="Q1303" t="str">
        <f t="shared" si="645"/>
        <v>-0.131407212439164+0.02291438846531i</v>
      </c>
      <c r="R1303" t="str">
        <f t="shared" si="646"/>
        <v>-0.332332516951407-3.82887472281934i</v>
      </c>
      <c r="S1303" t="str">
        <f t="shared" si="647"/>
        <v>0.0535149103025222i</v>
      </c>
      <c r="T1303" t="str">
        <f t="shared" si="648"/>
        <v>0.204901887351272-0.017784744835266i</v>
      </c>
      <c r="U1303" t="str">
        <f t="shared" si="649"/>
        <v>0.00005-0.00206282166954267i</v>
      </c>
      <c r="V1303" t="str">
        <f t="shared" si="650"/>
        <v>3.33333333333333E-06-0.00226910383649694i</v>
      </c>
      <c r="W1303" t="str">
        <f t="shared" si="651"/>
        <v>0.0000144729586621921-0.00108066534900092i</v>
      </c>
      <c r="X1303" t="str">
        <f t="shared" si="652"/>
        <v>0.0000365009010938617-0.00107962512601174i</v>
      </c>
      <c r="Y1303" t="str">
        <f t="shared" si="653"/>
        <v>0.009+0.0734504362409294i</v>
      </c>
      <c r="Z1303" t="str">
        <f t="shared" si="654"/>
        <v>-0.20477714395648-0.032630302532473i</v>
      </c>
      <c r="AA1303" t="str">
        <f t="shared" si="655"/>
        <v>23.7838749111877-190.478409465996i</v>
      </c>
      <c r="AB1303" t="str">
        <f t="shared" si="656"/>
        <v>1.41543409914117-0.122854574985954i</v>
      </c>
      <c r="AC1303" t="str">
        <f t="shared" si="657"/>
        <v>2.38491214114747-3.07275516474696i</v>
      </c>
      <c r="AD1303" t="str">
        <f t="shared" si="658"/>
        <v>0.248068719618421+0.268102062714174i</v>
      </c>
      <c r="AE1303" t="str">
        <f t="shared" si="659"/>
        <v>-0.0420505524924575-0.0629957320614418i</v>
      </c>
      <c r="AF1303" t="str">
        <f t="shared" si="660"/>
        <v>-14.0297456086475-2.64607440349801i</v>
      </c>
      <c r="AG1303" t="str">
        <f t="shared" si="661"/>
        <v>1.20622303735522-0.147968329805931i</v>
      </c>
      <c r="AH1303" t="str">
        <f t="shared" si="662"/>
        <v>0.246002807227637+0.855135060784842i</v>
      </c>
      <c r="AI1303">
        <f t="shared" si="663"/>
        <v>-1.0139911825560917</v>
      </c>
      <c r="AJ1303">
        <f t="shared" si="664"/>
        <v>73.950682707582232</v>
      </c>
      <c r="AK1303"/>
      <c r="AL1303"/>
      <c r="AM1303"/>
      <c r="AN1303"/>
    </row>
    <row r="1304" spans="1:40" x14ac:dyDescent="0.25">
      <c r="A1304"/>
      <c r="B1304">
        <f t="shared" si="630"/>
        <v>117000</v>
      </c>
      <c r="C1304" s="186" t="str">
        <f t="shared" si="633"/>
        <v>-5.58304313914907E-06+0.0209318151005006i</v>
      </c>
      <c r="D1304" s="158" t="str">
        <f t="shared" si="634"/>
        <v>-5.95704876033669+0.160477249103838i</v>
      </c>
      <c r="E1304" t="str">
        <f t="shared" si="635"/>
        <v>2870</v>
      </c>
      <c r="F1304" t="str">
        <f t="shared" si="636"/>
        <v>0.777000777000777</v>
      </c>
      <c r="G1304" t="str">
        <f t="shared" si="631"/>
        <v>0.777000777000777</v>
      </c>
      <c r="H1304" t="str">
        <f t="shared" si="637"/>
        <v>8.07428373822937+2.80488970157761i</v>
      </c>
      <c r="I1304" t="str">
        <f t="shared" si="638"/>
        <v>459.457925587507i</v>
      </c>
      <c r="J1304" t="str">
        <f t="shared" si="632"/>
        <v>-179.567852075064+99.3700898807042i</v>
      </c>
      <c r="K1304" t="str">
        <f t="shared" si="639"/>
        <v>1.08398453730457-1.95882659742024i</v>
      </c>
      <c r="L1304" t="str">
        <f t="shared" si="640"/>
        <v>0.0726300104197138-0.110606970645934i</v>
      </c>
      <c r="M1304" t="str">
        <f t="shared" si="641"/>
        <v>1.15661454772428-2.06943356806617i</v>
      </c>
      <c r="N1304" t="str">
        <f t="shared" si="642"/>
        <v>-0.518884437148619i</v>
      </c>
      <c r="O1304" t="str">
        <f t="shared" si="643"/>
        <v>0.868372940594091-0.495911722027188i</v>
      </c>
      <c r="P1304" t="str">
        <f t="shared" si="644"/>
        <v>0.131627059405909+0.495911722027188i</v>
      </c>
      <c r="Q1304" t="str">
        <f t="shared" si="645"/>
        <v>-0.131627059405909+0.022972715121431i</v>
      </c>
      <c r="R1304" t="str">
        <f t="shared" si="646"/>
        <v>-0.332330794779639-3.82555277747954i</v>
      </c>
      <c r="S1304" t="str">
        <f t="shared" si="647"/>
        <v>0.0535606886689059i</v>
      </c>
      <c r="T1304" t="str">
        <f t="shared" si="648"/>
        <v>0.20489924130105-0.0177998662342823i</v>
      </c>
      <c r="U1304" t="str">
        <f t="shared" si="649"/>
        <v>0.00005-0.00206105857409862i</v>
      </c>
      <c r="V1304" t="str">
        <f t="shared" si="650"/>
        <v>3.33333333333333E-06-0.00226716443150848i</v>
      </c>
      <c r="W1304" t="str">
        <f t="shared" si="651"/>
        <v>0.0000144729557185262-0.00107974194229427i</v>
      </c>
      <c r="X1304" t="str">
        <f t="shared" si="652"/>
        <v>0.0000364632782583077-0.00107870337532732i</v>
      </c>
      <c r="Y1304" t="str">
        <f t="shared" si="653"/>
        <v>0.009+0.0735132680940012i</v>
      </c>
      <c r="Z1304" t="str">
        <f t="shared" si="654"/>
        <v>-0.2044286976982-0.0325507349225558i</v>
      </c>
      <c r="AA1304" t="str">
        <f t="shared" si="655"/>
        <v>23.7425718793239-190.315924098142i</v>
      </c>
      <c r="AB1304" t="str">
        <f t="shared" si="656"/>
        <v>1.41541582058961-0.122959031533773i</v>
      </c>
      <c r="AC1304" t="str">
        <f t="shared" si="657"/>
        <v>2.38263498182015-3.07132521654611i</v>
      </c>
      <c r="AD1304" t="str">
        <f t="shared" si="658"/>
        <v>0.248184605546405+0.268314958320253i</v>
      </c>
      <c r="AE1304" t="str">
        <f t="shared" si="659"/>
        <v>-0.0420022066165539-0.0629298688093563i</v>
      </c>
      <c r="AF1304" t="str">
        <f t="shared" si="660"/>
        <v>-14.0313324985661-2.64441245247377i</v>
      </c>
      <c r="AG1304" t="str">
        <f t="shared" si="661"/>
        <v>1.20618488328453-0.147924043229555i</v>
      </c>
      <c r="AH1304" t="str">
        <f t="shared" si="662"/>
        <v>0.245869799556122+0.854289537782845i</v>
      </c>
      <c r="AI1304">
        <f t="shared" si="663"/>
        <v>-1.0222858601624003</v>
      </c>
      <c r="AJ1304">
        <f t="shared" si="664"/>
        <v>73.943855063517617</v>
      </c>
      <c r="AK1304"/>
      <c r="AL1304"/>
      <c r="AM1304"/>
      <c r="AN1304"/>
    </row>
    <row r="1305" spans="1:40" x14ac:dyDescent="0.25">
      <c r="A1305"/>
      <c r="B1305">
        <f t="shared" si="630"/>
        <v>117100</v>
      </c>
      <c r="C1305" s="186" t="str">
        <f t="shared" si="633"/>
        <v>-5.57351169787762E-06+0.0209139399407004i</v>
      </c>
      <c r="D1305" s="158" t="str">
        <f t="shared" si="634"/>
        <v>-5.95704868726231+0.160340206212036i</v>
      </c>
      <c r="E1305" t="str">
        <f t="shared" si="635"/>
        <v>2870</v>
      </c>
      <c r="F1305" t="str">
        <f t="shared" si="636"/>
        <v>0.777000777000777</v>
      </c>
      <c r="G1305" t="str">
        <f t="shared" si="631"/>
        <v>0.777000777000777</v>
      </c>
      <c r="H1305" t="str">
        <f t="shared" si="637"/>
        <v>8.07586731375777+2.8030922672099i</v>
      </c>
      <c r="I1305" t="str">
        <f t="shared" si="638"/>
        <v>459.850624669206i</v>
      </c>
      <c r="J1305" t="str">
        <f t="shared" si="632"/>
        <v>-179.876646977327+99.4550215814569i</v>
      </c>
      <c r="K1305" t="str">
        <f t="shared" si="639"/>
        <v>1.08255146709942-1.95792756349404i</v>
      </c>
      <c r="L1305" t="str">
        <f t="shared" si="640"/>
        <v>0.0725433281420784-0.11056938676961i</v>
      </c>
      <c r="M1305" t="str">
        <f t="shared" si="641"/>
        <v>1.1550947952415-2.06849695026365i</v>
      </c>
      <c r="N1305" t="str">
        <f t="shared" si="642"/>
        <v>-0.519327928120541i</v>
      </c>
      <c r="O1305" t="str">
        <f t="shared" si="643"/>
        <v>0.868152922832076-0.496296788804968i</v>
      </c>
      <c r="P1305" t="str">
        <f t="shared" si="644"/>
        <v>0.131847077167924+0.496296788804968i</v>
      </c>
      <c r="Q1305" t="str">
        <f t="shared" si="645"/>
        <v>-0.131847077167924+0.0230311393155729i</v>
      </c>
      <c r="R1305" t="str">
        <f t="shared" si="646"/>
        <v>-0.332329071103717-3.82223646337133i</v>
      </c>
      <c r="S1305" t="str">
        <f t="shared" si="647"/>
        <v>0.0536064670352894i</v>
      </c>
      <c r="T1305" t="str">
        <f t="shared" si="648"/>
        <v>0.204896592974796-0.0178149873949898i</v>
      </c>
      <c r="U1305" t="str">
        <f t="shared" si="649"/>
        <v>0.0000500000000000001-0.0020592984899192i</v>
      </c>
      <c r="V1305" t="str">
        <f t="shared" si="650"/>
        <v>3.33333333333333E-06-0.00226522833891112i</v>
      </c>
      <c r="W1305" t="str">
        <f t="shared" si="651"/>
        <v>0.000014472952772345-0.00107882011291663i</v>
      </c>
      <c r="X1305" t="str">
        <f t="shared" si="652"/>
        <v>0.0000364257517046725-0.00107778319718225i</v>
      </c>
      <c r="Y1305" t="str">
        <f t="shared" si="653"/>
        <v>0.009+0.073576099947073i</v>
      </c>
      <c r="Z1305" t="str">
        <f t="shared" si="654"/>
        <v>-0.204081138535737-0.0324714377533532i</v>
      </c>
      <c r="AA1305" t="str">
        <f t="shared" si="655"/>
        <v>23.7013768711415-190.153715089i</v>
      </c>
      <c r="AB1305" t="str">
        <f t="shared" si="656"/>
        <v>1.41539752631554-0.123063486435388i</v>
      </c>
      <c r="AC1305" t="str">
        <f t="shared" si="657"/>
        <v>2.38036186946436-3.0698954592602i</v>
      </c>
      <c r="AD1305" t="str">
        <f t="shared" si="658"/>
        <v>0.248300582966106+0.268527804088777i</v>
      </c>
      <c r="AE1305" t="str">
        <f t="shared" si="659"/>
        <v>-0.041953981795297-0.0628641369108445i</v>
      </c>
      <c r="AF1305" t="str">
        <f t="shared" si="660"/>
        <v>-14.0329160010201-2.64275206099786i</v>
      </c>
      <c r="AG1305" t="str">
        <f t="shared" si="661"/>
        <v>1.20614678339188-0.147879894641347i</v>
      </c>
      <c r="AH1305" t="str">
        <f t="shared" si="662"/>
        <v>0.245737028554424+0.853445620938786i</v>
      </c>
      <c r="AI1305">
        <f t="shared" si="663"/>
        <v>-1.0305726071781103</v>
      </c>
      <c r="AJ1305">
        <f t="shared" si="664"/>
        <v>73.937028359031117</v>
      </c>
      <c r="AK1305"/>
      <c r="AL1305"/>
      <c r="AM1305"/>
      <c r="AN1305"/>
    </row>
    <row r="1306" spans="1:40" x14ac:dyDescent="0.25">
      <c r="A1306"/>
      <c r="B1306">
        <f t="shared" si="630"/>
        <v>117200</v>
      </c>
      <c r="C1306" s="186" t="str">
        <f t="shared" si="633"/>
        <v>-5.56400464408094E-06+0.0208960952845794i</v>
      </c>
      <c r="D1306" s="158" t="str">
        <f t="shared" si="634"/>
        <v>-5.9570486143749+0.160203397181775i</v>
      </c>
      <c r="E1306" t="str">
        <f t="shared" si="635"/>
        <v>2870</v>
      </c>
      <c r="F1306" t="str">
        <f t="shared" si="636"/>
        <v>0.777000777000777</v>
      </c>
      <c r="G1306" t="str">
        <f t="shared" si="631"/>
        <v>0.777000777000777</v>
      </c>
      <c r="H1306" t="str">
        <f t="shared" si="637"/>
        <v>8.0774475107415+2.80129662569555i</v>
      </c>
      <c r="I1306" t="str">
        <f t="shared" si="638"/>
        <v>460.243323750905i</v>
      </c>
      <c r="J1306" t="str">
        <f t="shared" si="632"/>
        <v>-180.185705694115+99.5399532822096i</v>
      </c>
      <c r="K1306" t="str">
        <f t="shared" si="639"/>
        <v>1.08112096141609-1.95702867994288i</v>
      </c>
      <c r="L1306" t="str">
        <f t="shared" si="640"/>
        <v>0.0724567787334135-0.110531779930141i</v>
      </c>
      <c r="M1306" t="str">
        <f t="shared" si="641"/>
        <v>1.1535777401495-2.06756045987302i</v>
      </c>
      <c r="N1306" t="str">
        <f t="shared" si="642"/>
        <v>-0.519771419092463i</v>
      </c>
      <c r="O1306" t="str">
        <f t="shared" si="643"/>
        <v>0.867932734318064-0.496681757968993i</v>
      </c>
      <c r="P1306" t="str">
        <f t="shared" si="644"/>
        <v>0.132067265681936+0.496681757968993i</v>
      </c>
      <c r="Q1306" t="str">
        <f t="shared" si="645"/>
        <v>-0.132067265681936+0.0230896611234701i</v>
      </c>
      <c r="R1306" t="str">
        <f t="shared" si="646"/>
        <v>-0.332327345923629-3.81892576607965i</v>
      </c>
      <c r="S1306" t="str">
        <f t="shared" si="647"/>
        <v>0.0536522454016731i</v>
      </c>
      <c r="T1306" t="str">
        <f t="shared" si="648"/>
        <v>0.204893942372478-0.0178301083171813i</v>
      </c>
      <c r="U1306" t="str">
        <f t="shared" si="649"/>
        <v>0.0000500000000000001-0.0020575414092964i</v>
      </c>
      <c r="V1306" t="str">
        <f t="shared" si="650"/>
        <v>3.33333333333333E-06-0.00226329555022605i</v>
      </c>
      <c r="W1306" t="str">
        <f t="shared" si="651"/>
        <v>0.0000144729498236482-0.00107789985683045i</v>
      </c>
      <c r="X1306" t="str">
        <f t="shared" si="652"/>
        <v>0.0000363883211047061-0.00107686458755792i</v>
      </c>
      <c r="Y1306" t="str">
        <f t="shared" si="653"/>
        <v>0.009+0.0736389318001447i</v>
      </c>
      <c r="Z1306" t="str">
        <f t="shared" si="654"/>
        <v>-0.203734463467116-0.0323924098642403i</v>
      </c>
      <c r="AA1306" t="str">
        <f t="shared" si="655"/>
        <v>23.6602895085758-189.991781736606i</v>
      </c>
      <c r="AB1306" t="str">
        <f t="shared" si="656"/>
        <v>1.41537921631872-0.123167939689367i</v>
      </c>
      <c r="AC1306" t="str">
        <f t="shared" si="657"/>
        <v>2.37809279578976-3.06846589691238i</v>
      </c>
      <c r="AD1306" t="str">
        <f t="shared" si="658"/>
        <v>0.248416651859467+0.26874059998753i</v>
      </c>
      <c r="AE1306" t="str">
        <f t="shared" si="659"/>
        <v>-0.041905877620928-0.0627985359544245i</v>
      </c>
      <c r="AF1306" t="str">
        <f t="shared" si="660"/>
        <v>-14.0344961251164-2.64109322851377i</v>
      </c>
      <c r="AG1306" t="str">
        <f t="shared" si="661"/>
        <v>1.2061087374524-0.1478358836831i</v>
      </c>
      <c r="AH1306" t="str">
        <f t="shared" si="662"/>
        <v>0.245604493776012+0.852603305636374i</v>
      </c>
      <c r="AI1306">
        <f t="shared" si="663"/>
        <v>-1.0388514383593004</v>
      </c>
      <c r="AJ1306">
        <f t="shared" si="664"/>
        <v>73.930202579340033</v>
      </c>
      <c r="AK1306"/>
      <c r="AL1306"/>
      <c r="AM1306"/>
      <c r="AN1306"/>
    </row>
    <row r="1307" spans="1:40" x14ac:dyDescent="0.25">
      <c r="A1307"/>
      <c r="B1307">
        <f t="shared" si="630"/>
        <v>117300</v>
      </c>
      <c r="C1307" s="186" t="str">
        <f t="shared" si="633"/>
        <v>-5.55452189463174E-06+0.020878281054123i</v>
      </c>
      <c r="D1307" s="158" t="str">
        <f t="shared" si="634"/>
        <v>-5.95704854167382+0.160066821414943i</v>
      </c>
      <c r="E1307" t="str">
        <f t="shared" si="635"/>
        <v>2870</v>
      </c>
      <c r="F1307" t="str">
        <f t="shared" si="636"/>
        <v>0.777000777000777</v>
      </c>
      <c r="G1307" t="str">
        <f t="shared" si="631"/>
        <v>0.777000777000777</v>
      </c>
      <c r="H1307" t="str">
        <f t="shared" si="637"/>
        <v>8.07902433825958+2.7995027758711i</v>
      </c>
      <c r="I1307" t="str">
        <f t="shared" si="638"/>
        <v>460.636022832603i</v>
      </c>
      <c r="J1307" t="str">
        <f t="shared" si="632"/>
        <v>-180.495028225429+99.6248849829624i</v>
      </c>
      <c r="K1307" t="str">
        <f t="shared" si="639"/>
        <v>1.07969301493686-1.95612994925069i</v>
      </c>
      <c r="L1307" t="str">
        <f t="shared" si="640"/>
        <v>0.0723703619828328-0.11049415032438i</v>
      </c>
      <c r="M1307" t="str">
        <f t="shared" si="641"/>
        <v>1.15206337691969-2.06662409957507i</v>
      </c>
      <c r="N1307" t="str">
        <f t="shared" si="642"/>
        <v>-0.520214910064385i</v>
      </c>
      <c r="O1307" t="str">
        <f t="shared" si="643"/>
        <v>0.867712375095362-0.497066629443544i</v>
      </c>
      <c r="P1307" t="str">
        <f t="shared" si="644"/>
        <v>0.132287624904638+0.497066629443544i</v>
      </c>
      <c r="Q1307" t="str">
        <f t="shared" si="645"/>
        <v>-0.132287624904638+0.023148280620841i</v>
      </c>
      <c r="R1307" t="str">
        <f t="shared" si="646"/>
        <v>-0.33232561923927-3.81562067123856i</v>
      </c>
      <c r="S1307" t="str">
        <f t="shared" si="647"/>
        <v>0.0536980237680568i</v>
      </c>
      <c r="T1307" t="str">
        <f t="shared" si="648"/>
        <v>0.204891289494057-0.0178452290006445i</v>
      </c>
      <c r="U1307" t="str">
        <f t="shared" si="649"/>
        <v>0.0000500000000000001-0.0020557873245485i</v>
      </c>
      <c r="V1307" t="str">
        <f t="shared" si="650"/>
        <v>3.33333333333333E-06-0.00226136605700335i</v>
      </c>
      <c r="W1307" t="str">
        <f t="shared" si="651"/>
        <v>0.0000144729468724358-0.00107698117001198i</v>
      </c>
      <c r="X1307" t="str">
        <f t="shared" si="652"/>
        <v>0.0000363509861315581-0.00107594754244942i</v>
      </c>
      <c r="Y1307" t="str">
        <f t="shared" si="653"/>
        <v>0.009+0.0737017636532165i</v>
      </c>
      <c r="Z1307" t="str">
        <f t="shared" si="654"/>
        <v>-0.203388669503019-0.032313650100594i</v>
      </c>
      <c r="AA1307" t="str">
        <f t="shared" si="655"/>
        <v>23.6193094152216-189.830123341362i</v>
      </c>
      <c r="AB1307" t="str">
        <f t="shared" si="656"/>
        <v>1.4153608905989-0.123272391294244i</v>
      </c>
      <c r="AC1307" t="str">
        <f t="shared" si="657"/>
        <v>2.3758277525225-3.06703653350313i</v>
      </c>
      <c r="AD1307" t="str">
        <f t="shared" si="658"/>
        <v>0.248532812208414+0.268953345984278i</v>
      </c>
      <c r="AE1307" t="str">
        <f t="shared" si="659"/>
        <v>-0.0418578936873931-0.0627330655303468i</v>
      </c>
      <c r="AF1307" t="str">
        <f t="shared" si="660"/>
        <v>-14.0360728799334-2.63943595445616i</v>
      </c>
      <c r="AG1307" t="str">
        <f t="shared" si="661"/>
        <v>1.20607074524221-0.14779200999779i</v>
      </c>
      <c r="AH1307" t="str">
        <f t="shared" si="662"/>
        <v>0.2454721947747+0.851762587276678i</v>
      </c>
      <c r="AI1307">
        <f t="shared" si="663"/>
        <v>-1.047122368423576</v>
      </c>
      <c r="AJ1307">
        <f t="shared" si="664"/>
        <v>73.92337770974305</v>
      </c>
      <c r="AK1307"/>
      <c r="AL1307"/>
      <c r="AM1307"/>
      <c r="AN1307"/>
    </row>
    <row r="1308" spans="1:40" x14ac:dyDescent="0.25">
      <c r="A1308"/>
      <c r="B1308">
        <f t="shared" si="630"/>
        <v>117400</v>
      </c>
      <c r="C1308" s="186" t="str">
        <f t="shared" si="633"/>
        <v>-5.54506336675666E-06+0.0208604971715826i</v>
      </c>
      <c r="D1308" s="158" t="str">
        <f t="shared" si="634"/>
        <v>-5.95704846915844+0.159930478315467i</v>
      </c>
      <c r="E1308" t="str">
        <f t="shared" si="635"/>
        <v>2870</v>
      </c>
      <c r="F1308" t="str">
        <f t="shared" si="636"/>
        <v>0.777000777000777</v>
      </c>
      <c r="G1308" t="str">
        <f t="shared" si="631"/>
        <v>0.777000777000777</v>
      </c>
      <c r="H1308" t="str">
        <f t="shared" si="637"/>
        <v>8.08059780536266+2.79771071656637i</v>
      </c>
      <c r="I1308" t="str">
        <f t="shared" si="638"/>
        <v>461.028721914302i</v>
      </c>
      <c r="J1308" t="str">
        <f t="shared" si="632"/>
        <v>-180.804614571269+99.7098166837151i</v>
      </c>
      <c r="K1308" t="str">
        <f t="shared" si="639"/>
        <v>1.07826762235479-1.95523137388716i</v>
      </c>
      <c r="L1308" t="str">
        <f t="shared" si="640"/>
        <v>0.0722840776796465-0.110456498148381i</v>
      </c>
      <c r="M1308" t="str">
        <f t="shared" si="641"/>
        <v>1.15055170003444-2.06568787203554i</v>
      </c>
      <c r="N1308" t="str">
        <f t="shared" si="642"/>
        <v>-0.520658401036307i</v>
      </c>
      <c r="O1308" t="str">
        <f t="shared" si="643"/>
        <v>0.867491845207313-0.497451403152923i</v>
      </c>
      <c r="P1308" t="str">
        <f t="shared" si="644"/>
        <v>0.132508154792687+0.497451403152923i</v>
      </c>
      <c r="Q1308" t="str">
        <f t="shared" si="645"/>
        <v>-0.132508154792687+0.023206997883384i</v>
      </c>
      <c r="R1308" t="str">
        <f t="shared" si="646"/>
        <v>-0.332323891050536-3.81232116453115i</v>
      </c>
      <c r="S1308" t="str">
        <f t="shared" si="647"/>
        <v>0.0537438021344405i</v>
      </c>
      <c r="T1308" t="str">
        <f t="shared" si="648"/>
        <v>0.204888634339502-0.0178603494451674i</v>
      </c>
      <c r="U1308" t="str">
        <f t="shared" si="649"/>
        <v>0.0000500000000000001-0.00205403622801992i</v>
      </c>
      <c r="V1308" t="str">
        <f t="shared" si="650"/>
        <v>3.33333333333333E-06-0.00225943985082191i</v>
      </c>
      <c r="W1308" t="str">
        <f t="shared" si="651"/>
        <v>0.0000144729439187081-0.00107606404845116i</v>
      </c>
      <c r="X1308" t="str">
        <f t="shared" si="652"/>
        <v>0.0000363137464597673-0.00107503205786545i</v>
      </c>
      <c r="Y1308" t="str">
        <f t="shared" si="653"/>
        <v>0.009+0.0737645955062883i</v>
      </c>
      <c r="Z1308" t="str">
        <f t="shared" si="654"/>
        <v>-0.203043753666716-0.0322351573137549i</v>
      </c>
      <c r="AA1308" t="str">
        <f t="shared" si="655"/>
        <v>23.5784362163237-189.668739206021i</v>
      </c>
      <c r="AB1308" t="str">
        <f t="shared" si="656"/>
        <v>1.41534254915586-0.123376841248554i</v>
      </c>
      <c r="AC1308" t="str">
        <f t="shared" si="657"/>
        <v>2.37356673140516-3.06560737301053i</v>
      </c>
      <c r="AD1308" t="str">
        <f t="shared" si="658"/>
        <v>0.24864906399485+0.269166042046774i</v>
      </c>
      <c r="AE1308" t="str">
        <f t="shared" si="659"/>
        <v>-0.0418100295903315-0.0626677252305822i</v>
      </c>
      <c r="AF1308" t="str">
        <f t="shared" si="660"/>
        <v>-14.0376462745211-2.6377802382509i</v>
      </c>
      <c r="AG1308" t="str">
        <f t="shared" si="661"/>
        <v>1.20603280653841-0.14774827322955i</v>
      </c>
      <c r="AH1308" t="str">
        <f t="shared" si="662"/>
        <v>0.245340131104641+0.850923461277995i</v>
      </c>
      <c r="AI1308">
        <f t="shared" si="663"/>
        <v>-1.0553854120507173</v>
      </c>
      <c r="AJ1308">
        <f t="shared" si="664"/>
        <v>73.916553735619644</v>
      </c>
      <c r="AK1308"/>
      <c r="AL1308"/>
      <c r="AM1308"/>
      <c r="AN1308"/>
    </row>
    <row r="1309" spans="1:40" x14ac:dyDescent="0.25">
      <c r="A1309"/>
      <c r="B1309">
        <f t="shared" si="630"/>
        <v>117500</v>
      </c>
      <c r="C1309" s="186" t="str">
        <f t="shared" si="633"/>
        <v>-5.53562897803436E-06+0.0208427435594742i</v>
      </c>
      <c r="D1309" s="158" t="str">
        <f t="shared" si="634"/>
        <v>-5.95704839682812+0.159794367289302i</v>
      </c>
      <c r="E1309" t="str">
        <f t="shared" si="635"/>
        <v>2870</v>
      </c>
      <c r="F1309" t="str">
        <f t="shared" si="636"/>
        <v>0.777000777000777</v>
      </c>
      <c r="G1309" t="str">
        <f t="shared" si="631"/>
        <v>0.777000777000777</v>
      </c>
      <c r="H1309" t="str">
        <f t="shared" si="637"/>
        <v>8.08216792107308+2.79592044660446i</v>
      </c>
      <c r="I1309" t="str">
        <f t="shared" si="638"/>
        <v>461.421420996001i</v>
      </c>
      <c r="J1309" t="str">
        <f t="shared" si="632"/>
        <v>-181.114464731635+99.7947483844679i</v>
      </c>
      <c r="K1309" t="str">
        <f t="shared" si="639"/>
        <v>1.07684477837368-1.95433295630775i</v>
      </c>
      <c r="L1309" t="str">
        <f t="shared" si="640"/>
        <v>0.0721979256133617-0.110418823597403i</v>
      </c>
      <c r="M1309" t="str">
        <f t="shared" si="641"/>
        <v>1.14904270398704-2.06475177990515i</v>
      </c>
      <c r="N1309" t="str">
        <f t="shared" si="642"/>
        <v>-0.521101892008229i</v>
      </c>
      <c r="O1309" t="str">
        <f t="shared" si="643"/>
        <v>0.86727114469729-0.497836079021451i</v>
      </c>
      <c r="P1309" t="str">
        <f t="shared" si="644"/>
        <v>0.13272885530271+0.497836079021451i</v>
      </c>
      <c r="Q1309" t="str">
        <f t="shared" si="645"/>
        <v>-0.13272885530271+0.023265812986778i</v>
      </c>
      <c r="R1309" t="str">
        <f t="shared" si="646"/>
        <v>-0.332322161357362-3.80902723168917i</v>
      </c>
      <c r="S1309" t="str">
        <f t="shared" si="647"/>
        <v>0.0537895805008242i</v>
      </c>
      <c r="T1309" t="str">
        <f t="shared" si="648"/>
        <v>0.204885976908776-0.0178754696505397i</v>
      </c>
      <c r="U1309" t="str">
        <f t="shared" si="649"/>
        <v>0.0000499999999999999-0.00205228811208118i</v>
      </c>
      <c r="V1309" t="str">
        <f t="shared" si="650"/>
        <v>3.33333333333333E-06-0.0022575169232893i</v>
      </c>
      <c r="W1309" t="str">
        <f t="shared" si="651"/>
        <v>0.0000144729409624649-0.0010751484881516i</v>
      </c>
      <c r="X1309" t="str">
        <f t="shared" si="652"/>
        <v>0.0000362766017652563-0.00107411812982828i</v>
      </c>
      <c r="Y1309" t="str">
        <f t="shared" si="653"/>
        <v>0.009+0.0738274273593601i</v>
      </c>
      <c r="Z1309" t="str">
        <f t="shared" si="654"/>
        <v>-0.202699712994006-0.0321569303609932i</v>
      </c>
      <c r="AA1309" t="str">
        <f t="shared" si="655"/>
        <v>23.537669538769-189.507628635678i</v>
      </c>
      <c r="AB1309" t="str">
        <f t="shared" si="656"/>
        <v>1.41532419198935-0.123481289550845i</v>
      </c>
      <c r="AC1309" t="str">
        <f t="shared" si="657"/>
        <v>2.37130972419662-3.06417841939014i</v>
      </c>
      <c r="AD1309" t="str">
        <f t="shared" si="658"/>
        <v>0.248765407200671+0.269378688142758i</v>
      </c>
      <c r="AE1309" t="str">
        <f t="shared" si="659"/>
        <v>-0.0417622849270708-0.0626025146488151i</v>
      </c>
      <c r="AF1309" t="str">
        <f t="shared" si="660"/>
        <v>-14.0392163179012-2.63612607931516i</v>
      </c>
      <c r="AG1309" t="str">
        <f t="shared" si="661"/>
        <v>1.20599492111909-0.147704673023686i</v>
      </c>
      <c r="AH1309" t="str">
        <f t="shared" si="662"/>
        <v>0.245208302320345+0.850085923075806i</v>
      </c>
      <c r="AI1309">
        <f t="shared" si="663"/>
        <v>-1.0636405838824574</v>
      </c>
      <c r="AJ1309">
        <f t="shared" si="664"/>
        <v>73.909730642429551</v>
      </c>
      <c r="AK1309"/>
      <c r="AL1309"/>
      <c r="AM1309"/>
      <c r="AN1309"/>
    </row>
    <row r="1310" spans="1:40" x14ac:dyDescent="0.25">
      <c r="A1310"/>
      <c r="B1310">
        <f t="shared" si="630"/>
        <v>117600</v>
      </c>
      <c r="C1310" s="186" t="str">
        <f t="shared" si="633"/>
        <v>-0.0000055262186463938+0.0208250201405773i</v>
      </c>
      <c r="D1310" s="158" t="str">
        <f t="shared" si="634"/>
        <v>-5.95704832468224+0.159658487744426i</v>
      </c>
      <c r="E1310" t="str">
        <f t="shared" si="635"/>
        <v>2870</v>
      </c>
      <c r="F1310" t="str">
        <f t="shared" si="636"/>
        <v>0.777000777000777</v>
      </c>
      <c r="G1310" t="str">
        <f t="shared" si="631"/>
        <v>0.777000777000777</v>
      </c>
      <c r="H1310" t="str">
        <f t="shared" si="637"/>
        <v>8.08373469438497+2.79413196480194i</v>
      </c>
      <c r="I1310" t="str">
        <f t="shared" si="638"/>
        <v>461.8141200777i</v>
      </c>
      <c r="J1310" t="str">
        <f t="shared" si="632"/>
        <v>-181.424578706526+99.8796800852206i</v>
      </c>
      <c r="K1310" t="str">
        <f t="shared" si="639"/>
        <v>1.07542447770808-1.95343469895379i</v>
      </c>
      <c r="L1310" t="str">
        <f t="shared" si="640"/>
        <v>0.0721119055736824-0.110381126865909i</v>
      </c>
      <c r="M1310" t="str">
        <f t="shared" si="641"/>
        <v>1.14753638328176-2.0638158258197i</v>
      </c>
      <c r="N1310" t="str">
        <f t="shared" si="642"/>
        <v>-0.521545382980151i</v>
      </c>
      <c r="O1310" t="str">
        <f t="shared" si="643"/>
        <v>0.867050273608702-0.49822065697347i</v>
      </c>
      <c r="P1310" t="str">
        <f t="shared" si="644"/>
        <v>0.132949726391298+0.49822065697347i</v>
      </c>
      <c r="Q1310" t="str">
        <f t="shared" si="645"/>
        <v>-0.132949726391298+0.023324726006681i</v>
      </c>
      <c r="R1310" t="str">
        <f t="shared" si="646"/>
        <v>-0.332320430159705-3.80573885849294i</v>
      </c>
      <c r="S1310" t="str">
        <f t="shared" si="647"/>
        <v>0.0538353588672079i</v>
      </c>
      <c r="T1310" t="str">
        <f t="shared" si="648"/>
        <v>0.204883317201846-0.0178905896165526i</v>
      </c>
      <c r="U1310" t="str">
        <f t="shared" si="649"/>
        <v>0.0000499999999999999-0.00205054296912873i</v>
      </c>
      <c r="V1310" t="str">
        <f t="shared" si="650"/>
        <v>3.33333333333333E-06-0.0022555972660416i</v>
      </c>
      <c r="W1310" t="str">
        <f t="shared" si="651"/>
        <v>0.000014472938003706-0.00107423448513047i</v>
      </c>
      <c r="X1310" t="str">
        <f t="shared" si="652"/>
        <v>0.0000362395517253228-0.00107320575437366i</v>
      </c>
      <c r="Y1310" t="str">
        <f t="shared" si="653"/>
        <v>0.009+0.0738902592124319i</v>
      </c>
      <c r="Z1310" t="str">
        <f t="shared" si="654"/>
        <v>-0.202356544533146-0.0320789681054706i</v>
      </c>
      <c r="AA1310" t="str">
        <f t="shared" si="655"/>
        <v>23.4970090110771-189.346790937763i</v>
      </c>
      <c r="AB1310" t="str">
        <f t="shared" si="656"/>
        <v>1.41530581909913-0.123585736199673i</v>
      </c>
      <c r="AC1310" t="str">
        <f t="shared" si="657"/>
        <v>2.36905672267218-3.06274967657528i</v>
      </c>
      <c r="AD1310" t="str">
        <f t="shared" si="658"/>
        <v>0.248881841807755+0.269591284239954i</v>
      </c>
      <c r="AE1310" t="str">
        <f t="shared" si="659"/>
        <v>-0.0417146592966161-0.0625374333804321i</v>
      </c>
      <c r="AF1310" t="str">
        <f t="shared" si="660"/>
        <v>-14.0407830190672-2.63447347705751i</v>
      </c>
      <c r="AG1310" t="str">
        <f t="shared" si="661"/>
        <v>1.2059570887633-0.147661209026661i</v>
      </c>
      <c r="AH1310" t="str">
        <f t="shared" si="662"/>
        <v>0.245076707976683+0.849249968122681i</v>
      </c>
      <c r="AI1310">
        <f t="shared" si="663"/>
        <v>-1.0718878985227376</v>
      </c>
      <c r="AJ1310">
        <f t="shared" si="664"/>
        <v>73.902908415712062</v>
      </c>
      <c r="AK1310"/>
      <c r="AL1310"/>
      <c r="AM1310"/>
      <c r="AN1310"/>
    </row>
    <row r="1311" spans="1:40" x14ac:dyDescent="0.25">
      <c r="A1311"/>
      <c r="B1311">
        <f t="shared" si="630"/>
        <v>117700</v>
      </c>
      <c r="C1311" s="186" t="str">
        <f t="shared" si="633"/>
        <v>-5.51683229011248E-06+0.0208073268379338i</v>
      </c>
      <c r="D1311" s="158" t="str">
        <f t="shared" si="634"/>
        <v>-5.95704825272018+0.159522839090826i</v>
      </c>
      <c r="E1311" t="str">
        <f t="shared" si="635"/>
        <v>2870</v>
      </c>
      <c r="F1311" t="str">
        <f t="shared" si="636"/>
        <v>0.777000777000777</v>
      </c>
      <c r="G1311" t="str">
        <f t="shared" si="631"/>
        <v>0.777000777000777</v>
      </c>
      <c r="H1311" t="str">
        <f t="shared" si="637"/>
        <v>8.08529813426435+2.79234526996881i</v>
      </c>
      <c r="I1311" t="str">
        <f t="shared" si="638"/>
        <v>462.206819159398i</v>
      </c>
      <c r="J1311" t="str">
        <f t="shared" si="632"/>
        <v>-181.734956495943+99.9646117859734i</v>
      </c>
      <c r="K1311" t="str">
        <f t="shared" si="639"/>
        <v>1.07400671508326-1.95253660425254i</v>
      </c>
      <c r="L1311" t="str">
        <f t="shared" si="640"/>
        <v>0.0720260173505131-0.110343408147575i</v>
      </c>
      <c r="M1311" t="str">
        <f t="shared" si="641"/>
        <v>1.14603273243377-2.06288001240011i</v>
      </c>
      <c r="N1311" t="str">
        <f t="shared" si="642"/>
        <v>-0.521988873952073i</v>
      </c>
      <c r="O1311" t="str">
        <f t="shared" si="643"/>
        <v>0.86682923198499-0.498605136933337i</v>
      </c>
      <c r="P1311" t="str">
        <f t="shared" si="644"/>
        <v>0.13317076801501+0.498605136933337i</v>
      </c>
      <c r="Q1311" t="str">
        <f t="shared" si="645"/>
        <v>-0.13317076801501+0.023383737018736i</v>
      </c>
      <c r="R1311" t="str">
        <f t="shared" si="646"/>
        <v>-0.332318697457421-3.80245603077107i</v>
      </c>
      <c r="S1311" t="str">
        <f t="shared" si="647"/>
        <v>0.0538811372335916i</v>
      </c>
      <c r="T1311" t="str">
        <f t="shared" si="648"/>
        <v>0.204880655218674-0.0179057093429917i</v>
      </c>
      <c r="U1311" t="str">
        <f t="shared" si="649"/>
        <v>0.0000499999999999999-0.00204880079158486i</v>
      </c>
      <c r="V1311" t="str">
        <f t="shared" si="650"/>
        <v>3.33333333333333E-06-0.00225368087074335i</v>
      </c>
      <c r="W1311" t="str">
        <f t="shared" si="651"/>
        <v>0.0000144729350424318-0.0010733220354185i</v>
      </c>
      <c r="X1311" t="str">
        <f t="shared" si="652"/>
        <v>0.0000362025960186345-0.00107229492755079i</v>
      </c>
      <c r="Y1311" t="str">
        <f t="shared" si="653"/>
        <v>0.009+0.0739530910655037i</v>
      </c>
      <c r="Z1311" t="str">
        <f t="shared" si="654"/>
        <v>-0.202014245344796-0.0320012694162067i</v>
      </c>
      <c r="AA1311" t="str">
        <f t="shared" si="655"/>
        <v>23.4564542633923-189.18622542203i</v>
      </c>
      <c r="AB1311" t="str">
        <f t="shared" si="656"/>
        <v>1.41528743048494-0.123690181193559i</v>
      </c>
      <c r="AC1311" t="str">
        <f t="shared" si="657"/>
        <v>2.36680771862348-3.06132114847698i</v>
      </c>
      <c r="AD1311" t="str">
        <f t="shared" si="658"/>
        <v>0.248998367797962+0.269803830306073i</v>
      </c>
      <c r="AE1311" t="str">
        <f t="shared" si="659"/>
        <v>-0.0416671522996421-0.062472481022515i</v>
      </c>
      <c r="AF1311" t="str">
        <f t="shared" si="660"/>
        <v>-14.0423463869845-2.63282243087798i</v>
      </c>
      <c r="AG1311" t="str">
        <f t="shared" si="661"/>
        <v>1.20591930925104-0.147617880886095i</v>
      </c>
      <c r="AH1311" t="str">
        <f t="shared" si="662"/>
        <v>0.244945347628879+0.848415591888225i</v>
      </c>
      <c r="AI1311">
        <f t="shared" si="663"/>
        <v>-1.0801273705376604</v>
      </c>
      <c r="AJ1311">
        <f t="shared" si="664"/>
        <v>73.896087041086957</v>
      </c>
      <c r="AK1311"/>
      <c r="AL1311"/>
      <c r="AM1311"/>
      <c r="AN1311"/>
    </row>
    <row r="1312" spans="1:40" x14ac:dyDescent="0.25">
      <c r="A1312"/>
      <c r="B1312">
        <f t="shared" si="630"/>
        <v>117800</v>
      </c>
      <c r="C1312" s="186" t="str">
        <f t="shared" si="633"/>
        <v>-5.50746982781456E-06+0.020789663574847i</v>
      </c>
      <c r="D1312" s="158" t="str">
        <f t="shared" si="634"/>
        <v>-5.95704818094131+0.159387420740494i</v>
      </c>
      <c r="E1312" t="str">
        <f t="shared" si="635"/>
        <v>2870</v>
      </c>
      <c r="F1312" t="str">
        <f t="shared" si="636"/>
        <v>0.777000777000777</v>
      </c>
      <c r="G1312" t="str">
        <f t="shared" si="631"/>
        <v>0.777000777000777</v>
      </c>
      <c r="H1312" t="str">
        <f t="shared" si="637"/>
        <v>8.08685824964925+2.7905603609086i</v>
      </c>
      <c r="I1312" t="str">
        <f t="shared" si="638"/>
        <v>462.599518241097i</v>
      </c>
      <c r="J1312" t="str">
        <f t="shared" si="632"/>
        <v>-182.045598099885+100.049543486726i</v>
      </c>
      <c r="K1312" t="str">
        <f t="shared" si="639"/>
        <v>1.07259148523524-1.95163867461724i</v>
      </c>
      <c r="L1312" t="str">
        <f t="shared" si="640"/>
        <v>0.0719402607339562-0.110305667635287i</v>
      </c>
      <c r="M1312" t="str">
        <f t="shared" si="641"/>
        <v>1.1445317459692-2.06194434225253i</v>
      </c>
      <c r="N1312" t="str">
        <f t="shared" si="642"/>
        <v>-0.522432364923994i</v>
      </c>
      <c r="O1312" t="str">
        <f t="shared" si="643"/>
        <v>0.866608019869632-0.498989518825432i</v>
      </c>
      <c r="P1312" t="str">
        <f t="shared" si="644"/>
        <v>0.133391980130368+0.498989518825432i</v>
      </c>
      <c r="Q1312" t="str">
        <f t="shared" si="645"/>
        <v>-0.133391980130368+0.023442846098562i</v>
      </c>
      <c r="R1312" t="str">
        <f t="shared" si="646"/>
        <v>-0.332316963250463-3.7991787344004i</v>
      </c>
      <c r="S1312" t="str">
        <f t="shared" si="647"/>
        <v>0.0539269155999753i</v>
      </c>
      <c r="T1312" t="str">
        <f t="shared" si="648"/>
        <v>0.204877990959231-0.0179208288296478i</v>
      </c>
      <c r="U1312" t="str">
        <f t="shared" si="649"/>
        <v>0.00005-0.00204706157189761i</v>
      </c>
      <c r="V1312" t="str">
        <f t="shared" si="650"/>
        <v>3.33333333333333E-06-0.00225176772908737i</v>
      </c>
      <c r="W1312" t="str">
        <f t="shared" si="651"/>
        <v>0.0000144729320786422-0.00107241113505991i</v>
      </c>
      <c r="X1312" t="str">
        <f t="shared" si="652"/>
        <v>0.0000361657343252219-0.00107138564542229i</v>
      </c>
      <c r="Y1312" t="str">
        <f t="shared" si="653"/>
        <v>0.009+0.0740159229185755i</v>
      </c>
      <c r="Z1312" t="str">
        <f t="shared" si="654"/>
        <v>-0.201672812501958-0.0319238331680437i</v>
      </c>
      <c r="AA1312" t="str">
        <f t="shared" si="655"/>
        <v>23.4160049274747-189.025931400545i</v>
      </c>
      <c r="AB1312" t="str">
        <f t="shared" si="656"/>
        <v>1.41526902614658-0.123794624531057i</v>
      </c>
      <c r="AC1312" t="str">
        <f t="shared" si="657"/>
        <v>2.36456270385859-3.05989283898432i</v>
      </c>
      <c r="AD1312" t="str">
        <f t="shared" si="658"/>
        <v>0.24911498515314+0.270016326308809i</v>
      </c>
      <c r="AE1312" t="str">
        <f t="shared" si="659"/>
        <v>-0.0416197635384866-0.0624076571738323i</v>
      </c>
      <c r="AF1312" t="str">
        <f t="shared" si="660"/>
        <v>-14.0439064305906-2.63117294016811i</v>
      </c>
      <c r="AG1312" t="str">
        <f t="shared" si="661"/>
        <v>1.2058815823633-0.147574688250756i</v>
      </c>
      <c r="AH1312" t="str">
        <f t="shared" si="662"/>
        <v>0.244814220832547+0.847582789858985i</v>
      </c>
      <c r="AI1312">
        <f t="shared" si="663"/>
        <v>-1.0883590144556563</v>
      </c>
      <c r="AJ1312">
        <f t="shared" si="664"/>
        <v>73.889266504251793</v>
      </c>
      <c r="AK1312"/>
      <c r="AL1312"/>
      <c r="AM1312"/>
      <c r="AN1312"/>
    </row>
    <row r="1313" spans="1:40" x14ac:dyDescent="0.25">
      <c r="A1313"/>
      <c r="B1313">
        <f t="shared" si="630"/>
        <v>117900</v>
      </c>
      <c r="C1313" s="186" t="str">
        <f t="shared" si="633"/>
        <v>-5.49813117846917E-06+0.0207720302748805i</v>
      </c>
      <c r="D1313" s="158" t="str">
        <f t="shared" si="634"/>
        <v>-5.95704810934499+0.159252232107417i</v>
      </c>
      <c r="E1313" t="str">
        <f t="shared" si="635"/>
        <v>2870</v>
      </c>
      <c r="F1313" t="str">
        <f t="shared" si="636"/>
        <v>0.777000777000777</v>
      </c>
      <c r="G1313" t="str">
        <f t="shared" si="631"/>
        <v>0.777000777000777</v>
      </c>
      <c r="H1313" t="str">
        <f t="shared" si="637"/>
        <v>8.08841504944972+2.78877723641843i</v>
      </c>
      <c r="I1313" t="str">
        <f t="shared" si="638"/>
        <v>462.992217322796i</v>
      </c>
      <c r="J1313" t="str">
        <f t="shared" si="632"/>
        <v>-182.356503518353+100.134475187479i</v>
      </c>
      <c r="K1313" t="str">
        <f t="shared" si="639"/>
        <v>1.07117878291071-1.95074091244718i</v>
      </c>
      <c r="L1313" t="str">
        <f t="shared" si="640"/>
        <v>0.0718546355143151-0.110267905521145i</v>
      </c>
      <c r="M1313" t="str">
        <f t="shared" si="641"/>
        <v>1.14303341842503-2.06100881796832i</v>
      </c>
      <c r="N1313" t="str">
        <f t="shared" si="642"/>
        <v>-0.522875855895916i</v>
      </c>
      <c r="O1313" t="str">
        <f t="shared" si="643"/>
        <v>0.866386637306134-0.499373802574154i</v>
      </c>
      <c r="P1313" t="str">
        <f t="shared" si="644"/>
        <v>0.133613362693866+0.499373802574154i</v>
      </c>
      <c r="Q1313" t="str">
        <f t="shared" si="645"/>
        <v>-0.133613362693866+0.023502053321762i</v>
      </c>
      <c r="R1313" t="str">
        <f t="shared" si="646"/>
        <v>-0.332315227538744-3.7959069553055i</v>
      </c>
      <c r="S1313" t="str">
        <f t="shared" si="647"/>
        <v>0.053972693966359i</v>
      </c>
      <c r="T1313" t="str">
        <f t="shared" si="648"/>
        <v>0.204875324423477-0.0179359480763096i</v>
      </c>
      <c r="U1313" t="str">
        <f t="shared" si="649"/>
        <v>0.00005-0.00204532530254062i</v>
      </c>
      <c r="V1313" t="str">
        <f t="shared" si="650"/>
        <v>3.33333333333333E-06-0.00224985783279468i</v>
      </c>
      <c r="W1313" t="str">
        <f t="shared" si="651"/>
        <v>0.000014472929112337-0.00107150178011231i</v>
      </c>
      <c r="X1313" t="str">
        <f t="shared" si="652"/>
        <v>0.0000361289663264692-0.00107047790406406i</v>
      </c>
      <c r="Y1313" t="str">
        <f t="shared" si="653"/>
        <v>0.009+0.0740787547716473i</v>
      </c>
      <c r="Z1313" t="str">
        <f t="shared" si="654"/>
        <v>-0.201332243089902-0.0318466582416094i</v>
      </c>
      <c r="AA1313" t="str">
        <f t="shared" si="655"/>
        <v>23.3756606366918-188.865908187681i</v>
      </c>
      <c r="AB1313" t="str">
        <f t="shared" si="656"/>
        <v>1.41525060608378-0.123899066210707i</v>
      </c>
      <c r="AC1313" t="str">
        <f t="shared" si="657"/>
        <v>2.36232167020173-3.05846475196417i</v>
      </c>
      <c r="AD1313" t="str">
        <f t="shared" si="658"/>
        <v>0.249231693855124+0.270228772215852i</v>
      </c>
      <c r="AE1313" t="str">
        <f t="shared" si="659"/>
        <v>-0.0415724926171399-0.0623429614348292i</v>
      </c>
      <c r="AF1313" t="str">
        <f t="shared" si="660"/>
        <v>-14.0454631587947-2.62952500431101i</v>
      </c>
      <c r="AG1313" t="str">
        <f t="shared" si="661"/>
        <v>1.205843907882-0.147531630770562i</v>
      </c>
      <c r="AH1313" t="str">
        <f t="shared" si="662"/>
        <v>0.244683327143655+0.846751557538361i</v>
      </c>
      <c r="AI1313">
        <f t="shared" si="663"/>
        <v>-1.0965828447678345</v>
      </c>
      <c r="AJ1313">
        <f t="shared" si="664"/>
        <v>73.88244679098392</v>
      </c>
      <c r="AK1313"/>
      <c r="AL1313"/>
      <c r="AM1313"/>
      <c r="AN1313"/>
    </row>
    <row r="1314" spans="1:40" x14ac:dyDescent="0.25">
      <c r="A1314"/>
      <c r="B1314">
        <f t="shared" si="630"/>
        <v>118000</v>
      </c>
      <c r="C1314" s="186" t="str">
        <f t="shared" si="633"/>
        <v>-5.48881626138869E-06+0.0207544268618568i</v>
      </c>
      <c r="D1314" s="158" t="str">
        <f t="shared" si="634"/>
        <v>-5.95704803793063+0.159117272607569i</v>
      </c>
      <c r="E1314" t="str">
        <f t="shared" si="635"/>
        <v>2870</v>
      </c>
      <c r="F1314" t="str">
        <f t="shared" si="636"/>
        <v>0.777000777000777</v>
      </c>
      <c r="G1314" t="str">
        <f t="shared" si="631"/>
        <v>0.777000777000777</v>
      </c>
      <c r="H1314" t="str">
        <f t="shared" si="637"/>
        <v>8.08996854254804+2.78699589528906i</v>
      </c>
      <c r="I1314" t="str">
        <f t="shared" si="638"/>
        <v>463.384916404494i</v>
      </c>
      <c r="J1314" t="str">
        <f t="shared" si="632"/>
        <v>-182.667672751347+100.219406888232i</v>
      </c>
      <c r="K1314" t="str">
        <f t="shared" si="639"/>
        <v>1.06976860286707-1.94984332012779i</v>
      </c>
      <c r="L1314" t="str">
        <f t="shared" si="640"/>
        <v>0.0717691414820941-0.11023012199647i</v>
      </c>
      <c r="M1314" t="str">
        <f t="shared" si="641"/>
        <v>1.14153774434916-2.06007344212426i</v>
      </c>
      <c r="N1314" t="str">
        <f t="shared" si="642"/>
        <v>-0.523319346867838i</v>
      </c>
      <c r="O1314" t="str">
        <f t="shared" si="643"/>
        <v>0.86616508433804-0.499757988103919i</v>
      </c>
      <c r="P1314" t="str">
        <f t="shared" si="644"/>
        <v>0.13383491566196+0.499757988103919i</v>
      </c>
      <c r="Q1314" t="str">
        <f t="shared" si="645"/>
        <v>-0.13383491566196+0.023561358763919i</v>
      </c>
      <c r="R1314" t="str">
        <f t="shared" si="646"/>
        <v>-0.332313490322156-3.79264067945882i</v>
      </c>
      <c r="S1314" t="str">
        <f t="shared" si="647"/>
        <v>0.0540184723327427i</v>
      </c>
      <c r="T1314" t="str">
        <f t="shared" si="648"/>
        <v>0.204872655611381-0.0179510670827645i</v>
      </c>
      <c r="U1314" t="str">
        <f t="shared" si="649"/>
        <v>0.00005-0.00204359197601304i</v>
      </c>
      <c r="V1314" t="str">
        <f t="shared" si="650"/>
        <v>3.33333333333333E-06-0.00224795117361434i</v>
      </c>
      <c r="W1314" t="str">
        <f t="shared" si="651"/>
        <v>0.0000144729261435163-0.00107059396664669i</v>
      </c>
      <c r="X1314" t="str">
        <f t="shared" si="652"/>
        <v>0.0000360922917051098-0.00106957169956532i</v>
      </c>
      <c r="Y1314" t="str">
        <f t="shared" si="653"/>
        <v>0.009+0.0741415866247191i</v>
      </c>
      <c r="Z1314" t="str">
        <f t="shared" si="654"/>
        <v>-0.200992534206122-0.0317697435232846i</v>
      </c>
      <c r="AA1314" t="str">
        <f t="shared" si="655"/>
        <v>23.3354210260101-188.706155100104i</v>
      </c>
      <c r="AB1314" t="str">
        <f t="shared" si="656"/>
        <v>1.41523217029632-0.124003506231041i</v>
      </c>
      <c r="AC1314" t="str">
        <f t="shared" si="657"/>
        <v>2.36008460949357-3.0570368912617i</v>
      </c>
      <c r="AD1314" t="str">
        <f t="shared" si="658"/>
        <v>0.249348493885724+0.27044116799487i</v>
      </c>
      <c r="AE1314" t="str">
        <f t="shared" si="659"/>
        <v>-0.0415253391412371-0.0622783934076195i</v>
      </c>
      <c r="AF1314" t="str">
        <f t="shared" si="660"/>
        <v>-14.0470165804787-2.62787862268149i</v>
      </c>
      <c r="AG1314" t="str">
        <f t="shared" si="661"/>
        <v>1.20580628559003-0.147488708096567i</v>
      </c>
      <c r="AH1314" t="str">
        <f t="shared" si="662"/>
        <v>0.24455266611856+0.845921890446558i</v>
      </c>
      <c r="AI1314">
        <f t="shared" si="663"/>
        <v>-1.1047988759277467</v>
      </c>
      <c r="AJ1314">
        <f t="shared" si="664"/>
        <v>73.875627887138663</v>
      </c>
      <c r="AK1314"/>
      <c r="AL1314"/>
      <c r="AM1314"/>
      <c r="AN1314"/>
    </row>
    <row r="1315" spans="1:40" x14ac:dyDescent="0.25">
      <c r="A1315"/>
      <c r="B1315">
        <f t="shared" si="630"/>
        <v>118100</v>
      </c>
      <c r="C1315" s="186" t="str">
        <f t="shared" si="633"/>
        <v>-5.47952499622693E-06+0.0207368532598565i</v>
      </c>
      <c r="D1315" s="158" t="str">
        <f t="shared" si="634"/>
        <v>-5.9570479666976+0.1589825416589i</v>
      </c>
      <c r="E1315" t="str">
        <f t="shared" si="635"/>
        <v>2870</v>
      </c>
      <c r="F1315" t="str">
        <f t="shared" si="636"/>
        <v>0.777000777000777</v>
      </c>
      <c r="G1315" t="str">
        <f t="shared" si="631"/>
        <v>0.777000777000777</v>
      </c>
      <c r="H1315" t="str">
        <f t="shared" si="637"/>
        <v>8.09151873779876+2.78521633630499i</v>
      </c>
      <c r="I1315" t="str">
        <f t="shared" si="638"/>
        <v>463.777615486193i</v>
      </c>
      <c r="J1315" t="str">
        <f t="shared" si="632"/>
        <v>-182.979105798866+100.304338588984i</v>
      </c>
      <c r="K1315" t="str">
        <f t="shared" si="639"/>
        <v>1.06836093987242-1.9489459000307i</v>
      </c>
      <c r="L1315" t="str">
        <f t="shared" si="640"/>
        <v>0.0716837784280018-0.1101923172518i</v>
      </c>
      <c r="M1315" t="str">
        <f t="shared" si="641"/>
        <v>1.14004471830042-2.0591382172825i</v>
      </c>
      <c r="N1315" t="str">
        <f t="shared" si="642"/>
        <v>-0.52376283783976i</v>
      </c>
      <c r="O1315" t="str">
        <f t="shared" si="643"/>
        <v>0.865943361008925-0.500142075339165i</v>
      </c>
      <c r="P1315" t="str">
        <f t="shared" si="644"/>
        <v>0.134056638991075+0.500142075339165i</v>
      </c>
      <c r="Q1315" t="str">
        <f t="shared" si="645"/>
        <v>-0.134056638991075+0.023620762500595i</v>
      </c>
      <c r="R1315" t="str">
        <f t="shared" si="646"/>
        <v>-0.33231175160066-3.78937989288021i</v>
      </c>
      <c r="S1315" t="str">
        <f t="shared" si="647"/>
        <v>0.0540642506991262i</v>
      </c>
      <c r="T1315" t="str">
        <f t="shared" si="648"/>
        <v>0.204869984522904-0.0179661858488038i</v>
      </c>
      <c r="U1315" t="str">
        <f t="shared" si="649"/>
        <v>0.00005-0.00204186158483944i</v>
      </c>
      <c r="V1315" t="str">
        <f t="shared" si="650"/>
        <v>3.33333333333333E-06-0.00224604774332339i</v>
      </c>
      <c r="W1315" t="str">
        <f t="shared" si="651"/>
        <v>0.0000144729231721803-0.00106968769074735i</v>
      </c>
      <c r="X1315" t="str">
        <f t="shared" si="652"/>
        <v>0.0000360557101452192-0.00106866702802848i</v>
      </c>
      <c r="Y1315" t="str">
        <f t="shared" si="653"/>
        <v>0.009+0.0742044184777909i</v>
      </c>
      <c r="Z1315" t="str">
        <f t="shared" si="654"/>
        <v>-0.200653682960262-0.0316930879051675i</v>
      </c>
      <c r="AA1315" t="str">
        <f t="shared" si="655"/>
        <v>23.2952857319868-188.546671456766i</v>
      </c>
      <c r="AB1315" t="str">
        <f t="shared" si="656"/>
        <v>1.41521371878394-0.124107944590616i</v>
      </c>
      <c r="AC1315" t="str">
        <f t="shared" si="657"/>
        <v>2.35785151359101-3.05560926070015i</v>
      </c>
      <c r="AD1315" t="str">
        <f t="shared" si="658"/>
        <v>0.249465385226745+0.270653513613517i</v>
      </c>
      <c r="AE1315" t="str">
        <f t="shared" si="659"/>
        <v>-0.0414783027180512-0.0622139526959753i</v>
      </c>
      <c r="AF1315" t="str">
        <f t="shared" si="660"/>
        <v>-14.0485667044964-2.62623379464609i</v>
      </c>
      <c r="AG1315" t="str">
        <f t="shared" si="661"/>
        <v>1.2057687152712-0.147445919880966i</v>
      </c>
      <c r="AH1315" t="str">
        <f t="shared" si="662"/>
        <v>0.244422237314007+0.845093784120479i</v>
      </c>
      <c r="AI1315">
        <f t="shared" si="663"/>
        <v>-1.1130071223518134</v>
      </c>
      <c r="AJ1315">
        <f t="shared" si="664"/>
        <v>73.868809778648824</v>
      </c>
      <c r="AK1315"/>
      <c r="AL1315"/>
      <c r="AM1315"/>
      <c r="AN1315"/>
    </row>
    <row r="1316" spans="1:40" x14ac:dyDescent="0.25">
      <c r="A1316"/>
      <c r="B1316">
        <f t="shared" si="630"/>
        <v>118200</v>
      </c>
      <c r="C1316" s="186" t="str">
        <f t="shared" si="633"/>
        <v>-5.47025730297741E-06+0.0207193093932171i</v>
      </c>
      <c r="D1316" s="158" t="str">
        <f t="shared" si="634"/>
        <v>-5.95704789564528+0.158848038681331i</v>
      </c>
      <c r="E1316" t="str">
        <f t="shared" si="635"/>
        <v>2870</v>
      </c>
      <c r="F1316" t="str">
        <f t="shared" si="636"/>
        <v>0.777000777000777</v>
      </c>
      <c r="G1316" t="str">
        <f t="shared" si="631"/>
        <v>0.777000777000777</v>
      </c>
      <c r="H1316" t="str">
        <f t="shared" si="637"/>
        <v>8.09306564402873+2.78343855824448i</v>
      </c>
      <c r="I1316" t="str">
        <f t="shared" si="638"/>
        <v>464.170314567892i</v>
      </c>
      <c r="J1316" t="str">
        <f t="shared" si="632"/>
        <v>-183.290802660911+100.389270289737i</v>
      </c>
      <c r="K1316" t="str">
        <f t="shared" si="639"/>
        <v>1.06695578870552-1.94804865451376i</v>
      </c>
      <c r="L1316" t="str">
        <f t="shared" si="640"/>
        <v>0.071598546142948-0.110154491476898i</v>
      </c>
      <c r="M1316" t="str">
        <f t="shared" si="641"/>
        <v>1.13855433484847-2.05820314599066i</v>
      </c>
      <c r="N1316" t="str">
        <f t="shared" si="642"/>
        <v>-0.524206328811682i</v>
      </c>
      <c r="O1316" t="str">
        <f t="shared" si="643"/>
        <v>0.865721467362399-0.500526064204348i</v>
      </c>
      <c r="P1316" t="str">
        <f t="shared" si="644"/>
        <v>0.134278532637601+0.500526064204348i</v>
      </c>
      <c r="Q1316" t="str">
        <f t="shared" si="645"/>
        <v>-0.134278532637601+0.0236802646073341i</v>
      </c>
      <c r="R1316" t="str">
        <f t="shared" si="646"/>
        <v>-0.332310011374162-3.7861245816369i</v>
      </c>
      <c r="S1316" t="str">
        <f t="shared" si="647"/>
        <v>0.0541100290655099i</v>
      </c>
      <c r="T1316" t="str">
        <f t="shared" si="648"/>
        <v>0.204867311158014-0.0179813043742158i</v>
      </c>
      <c r="U1316" t="str">
        <f t="shared" si="649"/>
        <v>0.00005-0.0020401341215697i</v>
      </c>
      <c r="V1316" t="str">
        <f t="shared" si="650"/>
        <v>3.33333333333333E-06-0.00224414753372667i</v>
      </c>
      <c r="W1316" t="str">
        <f t="shared" si="651"/>
        <v>0.0000144729201983285-0.00106878294851184i</v>
      </c>
      <c r="X1316" t="str">
        <f t="shared" si="652"/>
        <v>0.0000360192213322067-0.00106776388556912i</v>
      </c>
      <c r="Y1316" t="str">
        <f t="shared" si="653"/>
        <v>0.009+0.0742672503308627i</v>
      </c>
      <c r="Z1316" t="str">
        <f t="shared" si="654"/>
        <v>-0.200315686474053-0.0316166902850396i</v>
      </c>
      <c r="AA1316" t="str">
        <f t="shared" si="655"/>
        <v>23.2552543927611-188.387456578893i</v>
      </c>
      <c r="AB1316" t="str">
        <f t="shared" si="656"/>
        <v>1.41519525154641-0.124212381287972i</v>
      </c>
      <c r="AC1316" t="str">
        <f t="shared" si="657"/>
        <v>2.35562237436724-3.05418186408114i</v>
      </c>
      <c r="AD1316" t="str">
        <f t="shared" si="658"/>
        <v>0.249582367859971+0.270865809039435i</v>
      </c>
      <c r="AE1316" t="str">
        <f t="shared" si="659"/>
        <v>-0.0414313829564832-0.0621496389053197i</v>
      </c>
      <c r="AF1316" t="str">
        <f t="shared" si="660"/>
        <v>-14.050113539674-2.62459051956315i</v>
      </c>
      <c r="AG1316" t="str">
        <f t="shared" si="661"/>
        <v>1.20573119671027-0.147403265777083i</v>
      </c>
      <c r="AH1316" t="str">
        <f t="shared" si="662"/>
        <v>0.244292040287126+0.844267234113655i</v>
      </c>
      <c r="AI1316">
        <f t="shared" si="663"/>
        <v>-1.1212075984194052</v>
      </c>
      <c r="AJ1316">
        <f t="shared" si="664"/>
        <v>73.861992451524827</v>
      </c>
      <c r="AK1316"/>
      <c r="AL1316"/>
      <c r="AM1316"/>
      <c r="AN1316"/>
    </row>
    <row r="1317" spans="1:40" x14ac:dyDescent="0.25">
      <c r="A1317"/>
      <c r="B1317">
        <f t="shared" si="630"/>
        <v>118300</v>
      </c>
      <c r="C1317" s="186" t="str">
        <f t="shared" si="633"/>
        <v>-0.0000054610131019717+0.0207017951865321i</v>
      </c>
      <c r="D1317" s="158" t="str">
        <f t="shared" si="634"/>
        <v>-5.95704782477307+0.158713763096746i</v>
      </c>
      <c r="E1317" t="str">
        <f t="shared" si="635"/>
        <v>2870</v>
      </c>
      <c r="F1317" t="str">
        <f t="shared" si="636"/>
        <v>0.777000777000777</v>
      </c>
      <c r="G1317" t="str">
        <f t="shared" si="631"/>
        <v>0.777000777000777</v>
      </c>
      <c r="H1317" t="str">
        <f t="shared" si="637"/>
        <v>8.09460927003734+2.78166255987963i</v>
      </c>
      <c r="I1317" t="str">
        <f t="shared" si="638"/>
        <v>464.563013649591i</v>
      </c>
      <c r="J1317" t="str">
        <f t="shared" si="632"/>
        <v>-183.602763337482+100.47420199049i</v>
      </c>
      <c r="K1317" t="str">
        <f t="shared" si="639"/>
        <v>1.06555314415578-1.94715158592114i</v>
      </c>
      <c r="L1317" t="str">
        <f t="shared" si="640"/>
        <v>0.0715134444180476-0.110116644860752i</v>
      </c>
      <c r="M1317" t="str">
        <f t="shared" si="641"/>
        <v>1.13706658857383-2.05726823078189i</v>
      </c>
      <c r="N1317" t="str">
        <f t="shared" si="642"/>
        <v>-0.524649819783604i</v>
      </c>
      <c r="O1317" t="str">
        <f t="shared" si="643"/>
        <v>0.865499403442105-0.500909954623942i</v>
      </c>
      <c r="P1317" t="str">
        <f t="shared" si="644"/>
        <v>0.134500596557895+0.500909954623942i</v>
      </c>
      <c r="Q1317" t="str">
        <f t="shared" si="645"/>
        <v>-0.134500596557895+0.023739865159662i</v>
      </c>
      <c r="R1317" t="str">
        <f t="shared" si="646"/>
        <v>-0.332308269642552-3.7828747318432i</v>
      </c>
      <c r="S1317" t="str">
        <f t="shared" si="647"/>
        <v>0.0541558074318936i</v>
      </c>
      <c r="T1317" t="str">
        <f t="shared" si="648"/>
        <v>0.204864635516676-0.0179964226587878i</v>
      </c>
      <c r="U1317" t="str">
        <f t="shared" si="649"/>
        <v>0.00005-0.00203840957877885i</v>
      </c>
      <c r="V1317" t="str">
        <f t="shared" si="650"/>
        <v>3.33333333333333E-06-0.00224225053665674i</v>
      </c>
      <c r="W1317" t="str">
        <f t="shared" si="651"/>
        <v>0.0000144729172219618-0.0010678797360509i</v>
      </c>
      <c r="X1317" t="str">
        <f t="shared" si="652"/>
        <v>0.0000359828249528106-0.00106686226831594i</v>
      </c>
      <c r="Y1317" t="str">
        <f t="shared" si="653"/>
        <v>0.009+0.0743300821839345i</v>
      </c>
      <c r="Z1317" t="str">
        <f t="shared" si="654"/>
        <v>-0.199978541881269-0.0315405495663314i</v>
      </c>
      <c r="AA1317" t="str">
        <f t="shared" si="655"/>
        <v>23.2153266480463-188.228509789982i</v>
      </c>
      <c r="AB1317" t="str">
        <f t="shared" si="656"/>
        <v>1.41517676858348-0.124316816321638i</v>
      </c>
      <c r="AC1317" t="str">
        <f t="shared" si="657"/>
        <v>2.3533971837117-3.05275470518457i</v>
      </c>
      <c r="AD1317" t="str">
        <f t="shared" si="658"/>
        <v>0.249699441767176+0.271078054240257i</v>
      </c>
      <c r="AE1317" t="str">
        <f t="shared" si="659"/>
        <v>-0.0413845794670575-0.0620854516427214i</v>
      </c>
      <c r="AF1317" t="str">
        <f t="shared" si="660"/>
        <v>-14.0516570948104-2.62294879678288i</v>
      </c>
      <c r="AG1317" t="str">
        <f t="shared" si="661"/>
        <v>1.20569372969295-0.147360745439376i</v>
      </c>
      <c r="AH1317" t="str">
        <f t="shared" si="662"/>
        <v>0.24416207459546+0.843442235996225i</v>
      </c>
      <c r="AI1317">
        <f t="shared" si="663"/>
        <v>-1.1294003184723764</v>
      </c>
      <c r="AJ1317">
        <f t="shared" si="664"/>
        <v>73.855175891853989</v>
      </c>
      <c r="AK1317"/>
      <c r="AL1317"/>
      <c r="AM1317"/>
      <c r="AN1317"/>
    </row>
    <row r="1318" spans="1:40" x14ac:dyDescent="0.25">
      <c r="A1318"/>
      <c r="B1318">
        <f t="shared" si="630"/>
        <v>118400</v>
      </c>
      <c r="C1318" s="186" t="str">
        <f t="shared" si="633"/>
        <v>-5.45179231387765E-06+0.0206843105646495i</v>
      </c>
      <c r="D1318" s="158" t="str">
        <f t="shared" si="634"/>
        <v>-5.95704775408037+0.15857971432898i</v>
      </c>
      <c r="E1318" t="str">
        <f t="shared" si="635"/>
        <v>2870</v>
      </c>
      <c r="F1318" t="str">
        <f t="shared" si="636"/>
        <v>0.777000777000777</v>
      </c>
      <c r="G1318" t="str">
        <f t="shared" si="631"/>
        <v>0.777000777000777</v>
      </c>
      <c r="H1318" t="str">
        <f t="shared" si="637"/>
        <v>8.09614962459651+2.77988833997645i</v>
      </c>
      <c r="I1318" t="str">
        <f t="shared" si="638"/>
        <v>464.955712731289i</v>
      </c>
      <c r="J1318" t="str">
        <f t="shared" si="632"/>
        <v>-183.914987828578+100.559133691243i</v>
      </c>
      <c r="K1318" t="str">
        <f t="shared" si="639"/>
        <v>1.06415300102328-1.94625469658342i</v>
      </c>
      <c r="L1318" t="str">
        <f t="shared" si="640"/>
        <v>0.0714284730446202-0.110078777591579i</v>
      </c>
      <c r="M1318" t="str">
        <f t="shared" si="641"/>
        <v>1.1355814740679-2.056333474175i</v>
      </c>
      <c r="N1318" t="str">
        <f t="shared" si="642"/>
        <v>-0.525093310755526i</v>
      </c>
      <c r="O1318" t="str">
        <f t="shared" si="643"/>
        <v>0.86527716929172-0.501293746522443i</v>
      </c>
      <c r="P1318" t="str">
        <f t="shared" si="644"/>
        <v>0.13472283070828+0.501293746522443i</v>
      </c>
      <c r="Q1318" t="str">
        <f t="shared" si="645"/>
        <v>-0.13472283070828+0.023799564233083i</v>
      </c>
      <c r="R1318" t="str">
        <f t="shared" si="646"/>
        <v>-0.332306526405763-3.77963032966033i</v>
      </c>
      <c r="S1318" t="str">
        <f t="shared" si="647"/>
        <v>0.0542015857982773i</v>
      </c>
      <c r="T1318" t="str">
        <f t="shared" si="648"/>
        <v>0.204861957598856-0.0180115407023095i</v>
      </c>
      <c r="U1318" t="str">
        <f t="shared" si="649"/>
        <v>0.00005-0.00203668794906705i</v>
      </c>
      <c r="V1318" t="str">
        <f t="shared" si="650"/>
        <v>3.33333333333333E-06-0.00224035674397375i</v>
      </c>
      <c r="W1318" t="str">
        <f t="shared" si="651"/>
        <v>0.0000144729142430792-0.0010669780494884i</v>
      </c>
      <c r="X1318" t="str">
        <f t="shared" si="652"/>
        <v>0.0000359465206950886-0.00106596217241066i</v>
      </c>
      <c r="Y1318" t="str">
        <f t="shared" si="653"/>
        <v>0.009+0.0743929140370063i</v>
      </c>
      <c r="Z1318" t="str">
        <f t="shared" si="654"/>
        <v>-0.199642246327647-0.0314646646580885i</v>
      </c>
      <c r="AA1318" t="str">
        <f t="shared" si="655"/>
        <v>23.1755021391215-188.069830415781i</v>
      </c>
      <c r="AB1318" t="str">
        <f t="shared" si="656"/>
        <v>1.41515826989493-0.124421249690161i</v>
      </c>
      <c r="AC1318" t="str">
        <f t="shared" si="657"/>
        <v>2.3511759335301-3.05132778776905i</v>
      </c>
      <c r="AD1318" t="str">
        <f t="shared" si="658"/>
        <v>0.24981660693011+0.271290249183599i</v>
      </c>
      <c r="AE1318" t="str">
        <f t="shared" si="659"/>
        <v>-0.0413378918619069-0.0620213905168783i</v>
      </c>
      <c r="AF1318" t="str">
        <f t="shared" si="660"/>
        <v>-14.0531973786769-2.62130862564747i</v>
      </c>
      <c r="AG1318" t="str">
        <f t="shared" si="661"/>
        <v>1.20565631400587-0.147318358523414i</v>
      </c>
      <c r="AH1318" t="str">
        <f t="shared" si="662"/>
        <v>0.24403233979692+0.84261878535474i</v>
      </c>
      <c r="AI1318">
        <f t="shared" si="663"/>
        <v>-1.1375852968164699</v>
      </c>
      <c r="AJ1318">
        <f t="shared" si="664"/>
        <v>73.848360085800905</v>
      </c>
      <c r="AK1318"/>
      <c r="AL1318"/>
      <c r="AM1318"/>
      <c r="AN1318"/>
    </row>
    <row r="1319" spans="1:40" x14ac:dyDescent="0.25">
      <c r="A1319"/>
      <c r="B1319">
        <f t="shared" si="630"/>
        <v>118500</v>
      </c>
      <c r="C1319" s="186" t="str">
        <f t="shared" si="633"/>
        <v>-5.44259485969767E-06+0.0206668554526711i</v>
      </c>
      <c r="D1319" s="158" t="str">
        <f t="shared" si="634"/>
        <v>-5.95704768356655+0.158445891803812i</v>
      </c>
      <c r="E1319" t="str">
        <f t="shared" si="635"/>
        <v>2870</v>
      </c>
      <c r="F1319" t="str">
        <f t="shared" si="636"/>
        <v>0.777000777000777</v>
      </c>
      <c r="G1319" t="str">
        <f t="shared" si="631"/>
        <v>0.777000777000777</v>
      </c>
      <c r="H1319" t="str">
        <f t="shared" si="637"/>
        <v>8.09768671645074+2.7781158972949i</v>
      </c>
      <c r="I1319" t="str">
        <f t="shared" si="638"/>
        <v>465.348411812988i</v>
      </c>
      <c r="J1319" t="str">
        <f t="shared" si="632"/>
        <v>-184.2274761342+100.644065391995i</v>
      </c>
      <c r="K1319" t="str">
        <f t="shared" si="639"/>
        <v>1.06275535411872-1.94535798881761i</v>
      </c>
      <c r="L1319" t="str">
        <f t="shared" si="640"/>
        <v>0.071343631814191-0.110040889856827i</v>
      </c>
      <c r="M1319" t="str">
        <f t="shared" si="641"/>
        <v>1.13409898593291-2.05539887867444i</v>
      </c>
      <c r="N1319" t="str">
        <f t="shared" si="642"/>
        <v>-0.525536801727448i</v>
      </c>
      <c r="O1319" t="str">
        <f t="shared" si="643"/>
        <v>0.865054764954954-0.501677439824365i</v>
      </c>
      <c r="P1319" t="str">
        <f t="shared" si="644"/>
        <v>0.134945235045046+0.501677439824365i</v>
      </c>
      <c r="Q1319" t="str">
        <f t="shared" si="645"/>
        <v>-0.134945235045046+0.023859361903083i</v>
      </c>
      <c r="R1319" t="str">
        <f t="shared" si="646"/>
        <v>-0.332304781663712-3.77639136129626i</v>
      </c>
      <c r="S1319" t="str">
        <f t="shared" si="647"/>
        <v>0.054247364164661i</v>
      </c>
      <c r="T1319" t="str">
        <f t="shared" si="648"/>
        <v>0.204859277404518-0.0180266585045696i</v>
      </c>
      <c r="U1319" t="str">
        <f t="shared" si="649"/>
        <v>0.0000500000000000001-0.0020349692250594i</v>
      </c>
      <c r="V1319" t="str">
        <f t="shared" si="650"/>
        <v>3.33333333333333E-06-0.00223846614756533i</v>
      </c>
      <c r="W1319" t="str">
        <f t="shared" si="651"/>
        <v>0.0000144729112616813-0.00106607788496132i</v>
      </c>
      <c r="X1319" t="str">
        <f t="shared" si="652"/>
        <v>0.0000359103082484153-0.00106506359400804i</v>
      </c>
      <c r="Y1319" t="str">
        <f t="shared" si="653"/>
        <v>0.009+0.0744557458900781i</v>
      </c>
      <c r="Z1319" t="str">
        <f t="shared" si="654"/>
        <v>-0.199306796970844-0.0313890344749388i</v>
      </c>
      <c r="AA1319" t="str">
        <f t="shared" si="655"/>
        <v>23.135780508823-187.91141778429i</v>
      </c>
      <c r="AB1319" t="str">
        <f t="shared" si="656"/>
        <v>1.41513975548051-0.124525681392083i</v>
      </c>
      <c r="AC1319" t="str">
        <f t="shared" si="657"/>
        <v>2.34895861574433-3.04990111557163i</v>
      </c>
      <c r="AD1319" t="str">
        <f t="shared" si="658"/>
        <v>0.249933863330515+0.271502393837064i</v>
      </c>
      <c r="AE1319" t="str">
        <f t="shared" si="659"/>
        <v>-0.0412913197547733-0.0619574551381177i</v>
      </c>
      <c r="AF1319" t="str">
        <f t="shared" si="660"/>
        <v>-14.0547344000173-2.61967000549109i</v>
      </c>
      <c r="AG1319" t="str">
        <f t="shared" si="661"/>
        <v>1.20561894943659-0.147276104685894i</v>
      </c>
      <c r="AH1319" t="str">
        <f t="shared" si="662"/>
        <v>0.24390283544985+0.841796877792215i</v>
      </c>
      <c r="AI1319">
        <f t="shared" si="663"/>
        <v>-1.1457625477200477</v>
      </c>
      <c r="AJ1319">
        <f t="shared" si="664"/>
        <v>73.841545019605761</v>
      </c>
      <c r="AK1319"/>
      <c r="AL1319"/>
      <c r="AM1319"/>
      <c r="AN1319"/>
    </row>
    <row r="1320" spans="1:40" x14ac:dyDescent="0.25">
      <c r="A1320"/>
      <c r="B1320">
        <f t="shared" si="630"/>
        <v>118600</v>
      </c>
      <c r="C1320" s="186" t="str">
        <f t="shared" si="633"/>
        <v>-5.43342066076714E-06+0.0206494297759513i</v>
      </c>
      <c r="D1320" s="158" t="str">
        <f t="shared" si="634"/>
        <v>-5.95704761323103+0.15831229494896i</v>
      </c>
      <c r="E1320" t="str">
        <f t="shared" si="635"/>
        <v>2870</v>
      </c>
      <c r="F1320" t="str">
        <f t="shared" si="636"/>
        <v>0.777000777000777</v>
      </c>
      <c r="G1320" t="str">
        <f t="shared" si="631"/>
        <v>0.777000777000777</v>
      </c>
      <c r="H1320" t="str">
        <f t="shared" si="637"/>
        <v>8.09922055431735+2.77634523058895i</v>
      </c>
      <c r="I1320" t="str">
        <f t="shared" si="638"/>
        <v>465.741110894687i</v>
      </c>
      <c r="J1320" t="str">
        <f t="shared" si="632"/>
        <v>-184.540228254347+100.728997092748i</v>
      </c>
      <c r="K1320" t="str">
        <f t="shared" si="639"/>
        <v>1.06136019826344-1.94446146492722i</v>
      </c>
      <c r="L1320" t="str">
        <f t="shared" si="640"/>
        <v>0.0712589205184937-0.110002981843176i</v>
      </c>
      <c r="M1320" t="str">
        <f t="shared" si="641"/>
        <v>1.13261911878193-2.0544644467704i</v>
      </c>
      <c r="N1320" t="str">
        <f t="shared" si="642"/>
        <v>-0.52598029269937i</v>
      </c>
      <c r="O1320" t="str">
        <f t="shared" si="643"/>
        <v>0.864832190475549-0.502061034454242i</v>
      </c>
      <c r="P1320" t="str">
        <f t="shared" si="644"/>
        <v>0.135167809524451+0.502061034454242i</v>
      </c>
      <c r="Q1320" t="str">
        <f t="shared" si="645"/>
        <v>-0.135167809524451+0.023919258245128i</v>
      </c>
      <c r="R1320" t="str">
        <f t="shared" si="646"/>
        <v>-0.332303035416341-3.77315781300538i</v>
      </c>
      <c r="S1320" t="str">
        <f t="shared" si="647"/>
        <v>0.0542931425310447i</v>
      </c>
      <c r="T1320" t="str">
        <f t="shared" si="648"/>
        <v>0.204856594933626-0.0180417760653582i</v>
      </c>
      <c r="U1320" t="str">
        <f t="shared" si="649"/>
        <v>0.0000500000000000001-0.00203325339940589i</v>
      </c>
      <c r="V1320" t="str">
        <f t="shared" si="650"/>
        <v>3.33333333333333E-06-0.00223657873934648i</v>
      </c>
      <c r="W1320" t="str">
        <f t="shared" si="651"/>
        <v>0.0000144729082777679-0.00106517923861965i</v>
      </c>
      <c r="X1320" t="str">
        <f t="shared" si="652"/>
        <v>0.0000358741873034717-0.00106416652927576i</v>
      </c>
      <c r="Y1320" t="str">
        <f t="shared" si="653"/>
        <v>0.009+0.0745185777431499i</v>
      </c>
      <c r="Z1320" t="str">
        <f t="shared" si="654"/>
        <v>-0.198972190980363-0.0313136579370584i</v>
      </c>
      <c r="AA1320" t="str">
        <f t="shared" si="655"/>
        <v>23.0961614015371-187.753271225747i</v>
      </c>
      <c r="AB1320" t="str">
        <f t="shared" si="656"/>
        <v>1.41512122533997-0.124630111425952i</v>
      </c>
      <c r="AC1320" t="str">
        <f t="shared" si="657"/>
        <v>2.34674522229251-3.04847469230809i</v>
      </c>
      <c r="AD1320" t="str">
        <f t="shared" si="658"/>
        <v>0.250051210950117+0.27171448816824i</v>
      </c>
      <c r="AE1320" t="str">
        <f t="shared" si="659"/>
        <v>-0.0412448627609947-0.061893645118382i</v>
      </c>
      <c r="AF1320" t="str">
        <f t="shared" si="660"/>
        <v>-14.0562681675484-2.61803293563999i</v>
      </c>
      <c r="AG1320" t="str">
        <f t="shared" si="661"/>
        <v>1.20558163577357-0.147233983584626i</v>
      </c>
      <c r="AH1320" t="str">
        <f t="shared" si="662"/>
        <v>0.243773561113012+0.840976508928i</v>
      </c>
      <c r="AI1320">
        <f t="shared" si="663"/>
        <v>-1.1539320854148101</v>
      </c>
      <c r="AJ1320">
        <f t="shared" si="664"/>
        <v>73.834730679584084</v>
      </c>
      <c r="AK1320"/>
      <c r="AL1320"/>
      <c r="AM1320"/>
      <c r="AN1320"/>
    </row>
    <row r="1321" spans="1:40" x14ac:dyDescent="0.25">
      <c r="A1321"/>
      <c r="B1321">
        <f t="shared" si="630"/>
        <v>118700</v>
      </c>
      <c r="C1321" s="186" t="str">
        <f t="shared" si="633"/>
        <v>-0.0000054242696387526+0.020632033460096i</v>
      </c>
      <c r="D1321" s="158" t="str">
        <f t="shared" si="634"/>
        <v>-5.95704754307319+0.158178923194069i</v>
      </c>
      <c r="E1321" t="str">
        <f t="shared" si="635"/>
        <v>2870</v>
      </c>
      <c r="F1321" t="str">
        <f t="shared" si="636"/>
        <v>0.777000777000777</v>
      </c>
      <c r="G1321" t="str">
        <f t="shared" si="631"/>
        <v>0.777000777000777</v>
      </c>
      <c r="H1321" t="str">
        <f t="shared" si="637"/>
        <v>8.10075114688644+2.77457633860669i</v>
      </c>
      <c r="I1321" t="str">
        <f t="shared" si="638"/>
        <v>466.133809976386i</v>
      </c>
      <c r="J1321" t="str">
        <f t="shared" si="632"/>
        <v>-184.853244189021+100.813928793501i</v>
      </c>
      <c r="K1321" t="str">
        <f t="shared" si="639"/>
        <v>1.05996752828937-1.94356512720233i</v>
      </c>
      <c r="L1321" t="str">
        <f t="shared" si="640"/>
        <v>0.071174338949468-0.109965053736547i</v>
      </c>
      <c r="M1321" t="str">
        <f t="shared" si="641"/>
        <v>1.13114186723884-2.05353018093888i</v>
      </c>
      <c r="N1321" t="str">
        <f t="shared" si="642"/>
        <v>-0.526423783671292i</v>
      </c>
      <c r="O1321" t="str">
        <f t="shared" si="643"/>
        <v>0.864609445897283-0.502444530336627i</v>
      </c>
      <c r="P1321" t="str">
        <f t="shared" si="644"/>
        <v>0.135390554102717+0.502444530336627i</v>
      </c>
      <c r="Q1321" t="str">
        <f t="shared" si="645"/>
        <v>-0.135390554102717+0.023979253334665i</v>
      </c>
      <c r="R1321" t="str">
        <f t="shared" si="646"/>
        <v>-0.332301287663557-3.76992967108851i</v>
      </c>
      <c r="S1321" t="str">
        <f t="shared" si="647"/>
        <v>0.0543389208974284i</v>
      </c>
      <c r="T1321" t="str">
        <f t="shared" si="648"/>
        <v>0.204853910186147-0.0180568933844636i</v>
      </c>
      <c r="U1321" t="str">
        <f t="shared" si="649"/>
        <v>0.0000500000000000001-0.00203154046478128i</v>
      </c>
      <c r="V1321" t="str">
        <f t="shared" si="650"/>
        <v>3.33333333333333E-06-0.00223469451125941i</v>
      </c>
      <c r="W1321" t="str">
        <f t="shared" si="651"/>
        <v>0.0000144729052913393-0.00106428210662636i</v>
      </c>
      <c r="X1321" t="str">
        <f t="shared" si="652"/>
        <v>0.0000358381575522411-0.00106327097439437i</v>
      </c>
      <c r="Y1321" t="str">
        <f t="shared" si="653"/>
        <v>0.009+0.0745814095962217i</v>
      </c>
      <c r="Z1321" t="str">
        <f t="shared" si="654"/>
        <v>-0.198638425537504-0.0312385339701379i</v>
      </c>
      <c r="AA1321" t="str">
        <f t="shared" si="655"/>
        <v>23.0566444631908-187.595390072617i</v>
      </c>
      <c r="AB1321" t="str">
        <f t="shared" si="656"/>
        <v>1.41510267947307-0.124734539790308i</v>
      </c>
      <c r="AC1321" t="str">
        <f t="shared" si="657"/>
        <v>2.34453574512893-3.04704852167301i</v>
      </c>
      <c r="AD1321" t="str">
        <f t="shared" si="658"/>
        <v>0.250168649770627+0.271926532144706i</v>
      </c>
      <c r="AE1321" t="str">
        <f t="shared" si="659"/>
        <v>-0.0411985204974968-0.0618299600712216i</v>
      </c>
      <c r="AF1321" t="str">
        <f t="shared" si="660"/>
        <v>-14.0577986899596-2.61639741541262i</v>
      </c>
      <c r="AG1321" t="str">
        <f t="shared" si="661"/>
        <v>1.20554437280621-0.147191994878528i</v>
      </c>
      <c r="AH1321" t="str">
        <f t="shared" si="662"/>
        <v>0.243644516345557+0.840157674397671i</v>
      </c>
      <c r="AI1321">
        <f t="shared" si="663"/>
        <v>-1.1620939240963075</v>
      </c>
      <c r="AJ1321">
        <f t="shared" si="664"/>
        <v>73.827917052127802</v>
      </c>
      <c r="AK1321"/>
      <c r="AL1321"/>
      <c r="AM1321"/>
      <c r="AN1321"/>
    </row>
    <row r="1322" spans="1:40" x14ac:dyDescent="0.25">
      <c r="A1322"/>
      <c r="B1322">
        <f t="shared" si="630"/>
        <v>118800</v>
      </c>
      <c r="C1322" s="186" t="str">
        <f t="shared" si="633"/>
        <v>-5.41514171565014E-06+0.0206146664309617i</v>
      </c>
      <c r="D1322" s="158" t="str">
        <f t="shared" si="634"/>
        <v>-5.95704747309245+0.158045775970706i</v>
      </c>
      <c r="E1322" t="str">
        <f t="shared" si="635"/>
        <v>2870</v>
      </c>
      <c r="F1322" t="str">
        <f t="shared" si="636"/>
        <v>0.777000777000777</v>
      </c>
      <c r="G1322" t="str">
        <f t="shared" si="631"/>
        <v>0.777000777000777</v>
      </c>
      <c r="H1322" t="str">
        <f t="shared" si="637"/>
        <v>8.10227850282107+2.77280922009027i</v>
      </c>
      <c r="I1322" t="str">
        <f t="shared" si="638"/>
        <v>466.526509058084i</v>
      </c>
      <c r="J1322" t="str">
        <f t="shared" si="632"/>
        <v>-185.166523938219+100.898860494254i</v>
      </c>
      <c r="K1322" t="str">
        <f t="shared" si="639"/>
        <v>1.05857733903907-1.94266897791969i</v>
      </c>
      <c r="L1322" t="str">
        <f t="shared" si="640"/>
        <v>0.0710898868992625-0.109927105722095i</v>
      </c>
      <c r="M1322" t="str">
        <f t="shared" si="641"/>
        <v>1.12966722593833-2.05259608364178i</v>
      </c>
      <c r="N1322" t="str">
        <f t="shared" si="642"/>
        <v>-0.526867274643213i</v>
      </c>
      <c r="O1322" t="str">
        <f t="shared" si="643"/>
        <v>0.864386531263967-0.50282792739609i</v>
      </c>
      <c r="P1322" t="str">
        <f t="shared" si="644"/>
        <v>0.135613468736033+0.50282792739609i</v>
      </c>
      <c r="Q1322" t="str">
        <f t="shared" si="645"/>
        <v>-0.135613468736033+0.0240393472471231i</v>
      </c>
      <c r="R1322" t="str">
        <f t="shared" si="646"/>
        <v>-0.332299538405233-3.76670692189253i</v>
      </c>
      <c r="S1322" t="str">
        <f t="shared" si="647"/>
        <v>0.0543846992638121i</v>
      </c>
      <c r="T1322" t="str">
        <f t="shared" si="648"/>
        <v>0.204851223162045-0.0180720104616722i</v>
      </c>
      <c r="U1322" t="str">
        <f t="shared" si="649"/>
        <v>0.0000500000000000001-0.002029830413885i</v>
      </c>
      <c r="V1322" t="str">
        <f t="shared" si="650"/>
        <v>3.33333333333333E-06-0.0022328134552735i</v>
      </c>
      <c r="W1322" t="str">
        <f t="shared" si="651"/>
        <v>0.000014472902302395-0.00106338648515734i</v>
      </c>
      <c r="X1322" t="str">
        <f t="shared" si="652"/>
        <v>0.0000358022186880006-0.0010623769255573i</v>
      </c>
      <c r="Y1322" t="str">
        <f t="shared" si="653"/>
        <v>0.009+0.0746442414492935i</v>
      </c>
      <c r="Z1322" t="str">
        <f t="shared" si="654"/>
        <v>-0.198305497835308-0.0311636615053511i</v>
      </c>
      <c r="AA1322" t="str">
        <f t="shared" si="655"/>
        <v>23.0172293412445-187.437773659585i</v>
      </c>
      <c r="AB1322" t="str">
        <f t="shared" si="656"/>
        <v>1.41508411787958-0.124838966483673i</v>
      </c>
      <c r="AC1322" t="str">
        <f t="shared" si="657"/>
        <v>2.34233017622414-3.04562260733993i</v>
      </c>
      <c r="AD1322" t="str">
        <f t="shared" si="658"/>
        <v>0.250286179773733+0.272138525734025i</v>
      </c>
      <c r="AE1322" t="str">
        <f t="shared" si="659"/>
        <v>-0.0411522925827871-0.0617663996117886i</v>
      </c>
      <c r="AF1322" t="str">
        <f t="shared" si="660"/>
        <v>-14.0593259759135-2.61476344411956i</v>
      </c>
      <c r="AG1322" t="str">
        <f t="shared" si="661"/>
        <v>1.20550716032481-0.147150138227617i</v>
      </c>
      <c r="AH1322" t="str">
        <f t="shared" si="662"/>
        <v>0.243515700707076+0.839340369853027i</v>
      </c>
      <c r="AI1322">
        <f t="shared" si="663"/>
        <v>-1.1702480779232811</v>
      </c>
      <c r="AJ1322">
        <f t="shared" si="664"/>
        <v>73.821104123703421</v>
      </c>
      <c r="AK1322"/>
      <c r="AL1322"/>
      <c r="AM1322"/>
      <c r="AN1322"/>
    </row>
    <row r="1323" spans="1:40" x14ac:dyDescent="0.25">
      <c r="A1323"/>
      <c r="B1323">
        <f t="shared" si="630"/>
        <v>118900</v>
      </c>
      <c r="C1323" s="186" t="str">
        <f t="shared" si="633"/>
        <v>-5.40603681378379E-06+0.0205973286146542i</v>
      </c>
      <c r="D1323" s="158" t="str">
        <f t="shared" si="634"/>
        <v>-5.9570474032882+0.157912852712349i</v>
      </c>
      <c r="E1323" t="str">
        <f t="shared" si="635"/>
        <v>2870</v>
      </c>
      <c r="F1323" t="str">
        <f t="shared" si="636"/>
        <v>0.777000777000777</v>
      </c>
      <c r="G1323" t="str">
        <f t="shared" si="631"/>
        <v>0.777000777000777</v>
      </c>
      <c r="H1323" t="str">
        <f t="shared" si="637"/>
        <v>8.10380263075728+2.77104387377614i</v>
      </c>
      <c r="I1323" t="str">
        <f t="shared" si="638"/>
        <v>466.919208139783i</v>
      </c>
      <c r="J1323" t="str">
        <f t="shared" si="632"/>
        <v>-185.480067501944+100.983792195006i</v>
      </c>
      <c r="K1323" t="str">
        <f t="shared" si="639"/>
        <v>1.05718962536565-1.94177301934272i</v>
      </c>
      <c r="L1323" t="str">
        <f t="shared" si="640"/>
        <v>0.0710055641602353-0.10988913798422i</v>
      </c>
      <c r="M1323" t="str">
        <f t="shared" si="641"/>
        <v>1.12819518952589-2.05166215732694i</v>
      </c>
      <c r="N1323" t="str">
        <f t="shared" si="642"/>
        <v>-0.527310765615135i</v>
      </c>
      <c r="O1323" t="str">
        <f t="shared" si="643"/>
        <v>0.864163446619443-0.503211225557226i</v>
      </c>
      <c r="P1323" t="str">
        <f t="shared" si="644"/>
        <v>0.135836553380557+0.503211225557226i</v>
      </c>
      <c r="Q1323" t="str">
        <f t="shared" si="645"/>
        <v>-0.135836553380557+0.024099540057909i</v>
      </c>
      <c r="R1323" t="str">
        <f t="shared" si="646"/>
        <v>-0.332297787641338-3.76348955181026i</v>
      </c>
      <c r="S1323" t="str">
        <f t="shared" si="647"/>
        <v>0.0544304776301958i</v>
      </c>
      <c r="T1323" t="str">
        <f t="shared" si="648"/>
        <v>0.204848533861284-0.0180871272967754i</v>
      </c>
      <c r="U1323" t="str">
        <f t="shared" si="649"/>
        <v>0.0000499999999999999-0.00202812323944103i</v>
      </c>
      <c r="V1323" t="str">
        <f t="shared" si="650"/>
        <v>3.33333333333333E-06-0.00223093556338513i</v>
      </c>
      <c r="W1323" t="str">
        <f t="shared" si="651"/>
        <v>0.0000144728993109352-0.00106249237040133i</v>
      </c>
      <c r="X1323" t="str">
        <f t="shared" si="652"/>
        <v>0.0000357663704053159-0.00106148437897071i</v>
      </c>
      <c r="Y1323" t="str">
        <f t="shared" si="653"/>
        <v>0.009+0.0747070733023653i</v>
      </c>
      <c r="Z1323" t="str">
        <f t="shared" si="654"/>
        <v>-0.197973405078481-0.0310890394793201i</v>
      </c>
      <c r="AA1323" t="str">
        <f t="shared" si="655"/>
        <v>22.9779156846842-187.28042132355i</v>
      </c>
      <c r="AB1323" t="str">
        <f t="shared" si="656"/>
        <v>1.41506554055924-0.124943391504607i</v>
      </c>
      <c r="AC1323" t="str">
        <f t="shared" si="657"/>
        <v>2.3401285075647-3.04419695296133i</v>
      </c>
      <c r="AD1323" t="str">
        <f t="shared" si="658"/>
        <v>0.250403800941116+0.272350468903748i</v>
      </c>
      <c r="AE1323" t="str">
        <f t="shared" si="659"/>
        <v>-0.0411061786369469-0.0617029633568261i</v>
      </c>
      <c r="AF1323" t="str">
        <f t="shared" si="660"/>
        <v>-14.0608500340455-2.61313102106379i</v>
      </c>
      <c r="AG1323" t="str">
        <f t="shared" si="661"/>
        <v>1.20546999812058-0.14710841329302i</v>
      </c>
      <c r="AH1323" t="str">
        <f t="shared" si="662"/>
        <v>0.243387113757576+0.838524590961962i</v>
      </c>
      <c r="AI1323">
        <f t="shared" si="663"/>
        <v>-1.1783945610183664</v>
      </c>
      <c r="AJ1323">
        <f t="shared" si="664"/>
        <v>73.814291880852181</v>
      </c>
      <c r="AK1323"/>
      <c r="AL1323"/>
      <c r="AM1323"/>
      <c r="AN1323"/>
    </row>
    <row r="1324" spans="1:40" x14ac:dyDescent="0.25">
      <c r="A1324"/>
      <c r="B1324">
        <f t="shared" si="630"/>
        <v>119000</v>
      </c>
      <c r="C1324" s="186" t="str">
        <f t="shared" si="633"/>
        <v>-5.39695485580376E-06+0.0205800199375278i</v>
      </c>
      <c r="D1324" s="158" t="str">
        <f t="shared" si="634"/>
        <v>-5.95704733365986+0.15778015285438i</v>
      </c>
      <c r="E1324" t="str">
        <f t="shared" si="635"/>
        <v>2870</v>
      </c>
      <c r="F1324" t="str">
        <f t="shared" si="636"/>
        <v>0.777000777000777</v>
      </c>
      <c r="G1324" t="str">
        <f t="shared" si="631"/>
        <v>0.777000777000777</v>
      </c>
      <c r="H1324" t="str">
        <f t="shared" si="637"/>
        <v>8.10532353930423+2.76928029839491i</v>
      </c>
      <c r="I1324" t="str">
        <f t="shared" si="638"/>
        <v>467.311907221482i</v>
      </c>
      <c r="J1324" t="str">
        <f t="shared" si="632"/>
        <v>-185.793874880194+101.068723895759i</v>
      </c>
      <c r="K1324" t="str">
        <f t="shared" si="639"/>
        <v>1.05580438213283-1.9408772537216i</v>
      </c>
      <c r="L1324" t="str">
        <f t="shared" si="640"/>
        <v>0.0709213705249539-0.109851150706565i</v>
      </c>
      <c r="M1324" t="str">
        <f t="shared" si="641"/>
        <v>1.12672575265778-2.05072840442817i</v>
      </c>
      <c r="N1324" t="str">
        <f t="shared" si="642"/>
        <v>-0.527754256587057i</v>
      </c>
      <c r="O1324" t="str">
        <f t="shared" si="643"/>
        <v>0.863940192007589-0.503594424744645i</v>
      </c>
      <c r="P1324" t="str">
        <f t="shared" si="644"/>
        <v>0.136059807992411+0.503594424744645i</v>
      </c>
      <c r="Q1324" t="str">
        <f t="shared" si="645"/>
        <v>-0.136059807992411+0.024159831842412i</v>
      </c>
      <c r="R1324" t="str">
        <f t="shared" si="646"/>
        <v>-0.332296035371769-3.76027754728027i</v>
      </c>
      <c r="S1324" t="str">
        <f t="shared" si="647"/>
        <v>0.0544762559965793i</v>
      </c>
      <c r="T1324" t="str">
        <f t="shared" si="648"/>
        <v>0.204845842283829-0.0181022438895609i</v>
      </c>
      <c r="U1324" t="str">
        <f t="shared" si="649"/>
        <v>0.0000499999999999999-0.0020264189341978i</v>
      </c>
      <c r="V1324" t="str">
        <f t="shared" si="650"/>
        <v>3.33333333333333E-06-0.00222906082761758i</v>
      </c>
      <c r="W1324" t="str">
        <f t="shared" si="651"/>
        <v>0.0000144728963169601-0.00106159975855991i</v>
      </c>
      <c r="X1324" t="str">
        <f t="shared" si="652"/>
        <v>0.0000357306124000351-0.00106059333085352i</v>
      </c>
      <c r="Y1324" t="str">
        <f t="shared" si="653"/>
        <v>0.009+0.0747699051554371i</v>
      </c>
      <c r="Z1324" t="str">
        <f t="shared" si="654"/>
        <v>-0.197642144483357-0.0310146668340851i</v>
      </c>
      <c r="AA1324" t="str">
        <f t="shared" si="655"/>
        <v>22.9387031440129-187.12333240361i</v>
      </c>
      <c r="AB1324" t="str">
        <f t="shared" si="656"/>
        <v>1.41504694751181-0.125047814851644i</v>
      </c>
      <c r="AC1324" t="str">
        <f t="shared" si="657"/>
        <v>2.3379307311534-3.04277156216878i</v>
      </c>
      <c r="AD1324" t="str">
        <f t="shared" si="658"/>
        <v>0.250521513254439+0.272562361621415i</v>
      </c>
      <c r="AE1324" t="str">
        <f t="shared" si="659"/>
        <v>-0.0410601782816234-0.0616396509246619i</v>
      </c>
      <c r="AF1324" t="str">
        <f t="shared" si="660"/>
        <v>-14.0623708729641-2.61150014554053i</v>
      </c>
      <c r="AG1324" t="str">
        <f t="shared" si="661"/>
        <v>1.20543288598563-0.147066819736954i</v>
      </c>
      <c r="AH1324" t="str">
        <f t="shared" si="662"/>
        <v>0.243258755057499+0.837710333408421i</v>
      </c>
      <c r="AI1324">
        <f t="shared" si="663"/>
        <v>-1.1865333874679012</v>
      </c>
      <c r="AJ1324">
        <f t="shared" si="664"/>
        <v>73.807480310189518</v>
      </c>
      <c r="AK1324"/>
      <c r="AL1324"/>
      <c r="AM1324"/>
      <c r="AN1324"/>
    </row>
    <row r="1325" spans="1:40" x14ac:dyDescent="0.25">
      <c r="A1325"/>
      <c r="B1325">
        <f t="shared" si="630"/>
        <v>119100</v>
      </c>
      <c r="C1325" s="186" t="str">
        <f t="shared" si="633"/>
        <v>-5.38789576468486E-06+0.020562740326184i</v>
      </c>
      <c r="D1325" s="158" t="str">
        <f t="shared" si="634"/>
        <v>-5.95704726420682+0.157647675834077i</v>
      </c>
      <c r="E1325" t="str">
        <f t="shared" si="635"/>
        <v>2870</v>
      </c>
      <c r="F1325" t="str">
        <f t="shared" si="636"/>
        <v>0.777000777000777</v>
      </c>
      <c r="G1325" t="str">
        <f t="shared" si="631"/>
        <v>0.777000777000777</v>
      </c>
      <c r="H1325" t="str">
        <f t="shared" si="637"/>
        <v>8.10684123704426+2.76751849267156i</v>
      </c>
      <c r="I1325" t="str">
        <f t="shared" si="638"/>
        <v>467.70460630318i</v>
      </c>
      <c r="J1325" t="str">
        <f t="shared" si="632"/>
        <v>-186.10794607297+101.153655596512i</v>
      </c>
      <c r="K1325" t="str">
        <f t="shared" si="639"/>
        <v>1.05442160421487-1.93998168329334i</v>
      </c>
      <c r="L1325" t="str">
        <f t="shared" si="640"/>
        <v>0.0708373057861988-0.109813144072022i</v>
      </c>
      <c r="M1325" t="str">
        <f t="shared" si="641"/>
        <v>1.12525891000107-2.04979482736536i</v>
      </c>
      <c r="N1325" t="str">
        <f t="shared" si="642"/>
        <v>-0.528197747558979i</v>
      </c>
      <c r="O1325" t="str">
        <f t="shared" si="643"/>
        <v>0.863716767472316-0.503977524882978i</v>
      </c>
      <c r="P1325" t="str">
        <f t="shared" si="644"/>
        <v>0.136283232527684+0.503977524882978i</v>
      </c>
      <c r="Q1325" t="str">
        <f t="shared" si="645"/>
        <v>-0.136283232527684+0.024220222676001i</v>
      </c>
      <c r="R1325" t="str">
        <f t="shared" si="646"/>
        <v>-0.332294281596449-3.75707089478667i</v>
      </c>
      <c r="S1325" t="str">
        <f t="shared" si="647"/>
        <v>0.054522034362963i</v>
      </c>
      <c r="T1325" t="str">
        <f t="shared" si="648"/>
        <v>0.204843148429647-0.0181173602398177i</v>
      </c>
      <c r="U1325" t="str">
        <f t="shared" si="649"/>
        <v>0.0000499999999999999-0.00202471749092811i</v>
      </c>
      <c r="V1325" t="str">
        <f t="shared" si="650"/>
        <v>3.33333333333333E-06-0.00222718924002093i</v>
      </c>
      <c r="W1325" t="str">
        <f t="shared" si="651"/>
        <v>0.0000144728933204698-0.00106070864584739i</v>
      </c>
      <c r="X1325" t="str">
        <f t="shared" si="652"/>
        <v>0.0000356949443692812-0.00105970377743731i</v>
      </c>
      <c r="Y1325" t="str">
        <f t="shared" si="653"/>
        <v>0.009+0.0748327370085089i</v>
      </c>
      <c r="Z1325" t="str">
        <f t="shared" si="654"/>
        <v>-0.197311713277827-0.0309405425170706i</v>
      </c>
      <c r="AA1325" t="str">
        <f t="shared" si="655"/>
        <v>22.8995913712433-186.966506241055i</v>
      </c>
      <c r="AB1325" t="str">
        <f t="shared" si="656"/>
        <v>1.41502833873706-0.125152236523326i</v>
      </c>
      <c r="AC1325" t="str">
        <f t="shared" si="657"/>
        <v>2.33573683900917-3.04134643857306i</v>
      </c>
      <c r="AD1325" t="str">
        <f t="shared" si="658"/>
        <v>0.250639316695353+0.27277420385455i</v>
      </c>
      <c r="AE1325" t="str">
        <f t="shared" si="659"/>
        <v>-0.0410142911400221-0.0615764619351985i</v>
      </c>
      <c r="AF1325" t="str">
        <f t="shared" si="660"/>
        <v>-14.0638885012511-2.60987081683748i</v>
      </c>
      <c r="AG1325" t="str">
        <f t="shared" si="661"/>
        <v>1.20539582371297-0.14702535722273i</v>
      </c>
      <c r="AH1325" t="str">
        <f t="shared" si="662"/>
        <v>0.243130624167729+0.836897592892312i</v>
      </c>
      <c r="AI1325">
        <f t="shared" si="663"/>
        <v>-1.1946645713221797</v>
      </c>
      <c r="AJ1325">
        <f t="shared" si="664"/>
        <v>73.80066939840404</v>
      </c>
      <c r="AK1325"/>
      <c r="AL1325"/>
      <c r="AM1325"/>
      <c r="AN1325"/>
    </row>
    <row r="1326" spans="1:40" x14ac:dyDescent="0.25">
      <c r="A1326"/>
      <c r="B1326">
        <f t="shared" si="630"/>
        <v>119200</v>
      </c>
      <c r="C1326" s="186" t="str">
        <f t="shared" si="633"/>
        <v>-5.37885946372485E-06+0.0205454897074707i</v>
      </c>
      <c r="D1326" s="158" t="str">
        <f t="shared" si="634"/>
        <v>-5.95704719492852+0.157515421090609i</v>
      </c>
      <c r="E1326" t="str">
        <f t="shared" si="635"/>
        <v>2870</v>
      </c>
      <c r="F1326" t="str">
        <f t="shared" si="636"/>
        <v>0.777000777000777</v>
      </c>
      <c r="G1326" t="str">
        <f t="shared" si="631"/>
        <v>0.777000777000777</v>
      </c>
      <c r="H1326" t="str">
        <f t="shared" si="637"/>
        <v>8.10835573253306+2.76575845532546i</v>
      </c>
      <c r="I1326" t="str">
        <f t="shared" si="638"/>
        <v>468.097305384879i</v>
      </c>
      <c r="J1326" t="str">
        <f t="shared" si="632"/>
        <v>-186.422281080271+101.238587297264i</v>
      </c>
      <c r="K1326" t="str">
        <f t="shared" si="639"/>
        <v>1.0530412864966-1.93908631028186i</v>
      </c>
      <c r="L1326" t="str">
        <f t="shared" si="640"/>
        <v>0.0707533697369605-0.109775118262731i</v>
      </c>
      <c r="M1326" t="str">
        <f t="shared" si="641"/>
        <v>1.12379465623356-2.04886142854459i</v>
      </c>
      <c r="N1326" t="str">
        <f t="shared" si="642"/>
        <v>-0.528641238530901i</v>
      </c>
      <c r="O1326" t="str">
        <f t="shared" si="643"/>
        <v>0.863493173057568-0.504360525896875i</v>
      </c>
      <c r="P1326" t="str">
        <f t="shared" si="644"/>
        <v>0.136506826942432+0.504360525896875i</v>
      </c>
      <c r="Q1326" t="str">
        <f t="shared" si="645"/>
        <v>-0.136506826942432+0.024280712634026i</v>
      </c>
      <c r="R1326" t="str">
        <f t="shared" si="646"/>
        <v>-0.332292526315287-3.75386958085894i</v>
      </c>
      <c r="S1326" t="str">
        <f t="shared" si="647"/>
        <v>0.0545678127293467i</v>
      </c>
      <c r="T1326" t="str">
        <f t="shared" si="648"/>
        <v>0.204840452298702-0.0181324763473341i</v>
      </c>
      <c r="U1326" t="str">
        <f t="shared" si="649"/>
        <v>0.00005-0.00202301890242901i</v>
      </c>
      <c r="V1326" t="str">
        <f t="shared" si="650"/>
        <v>3.33333333333333E-06-0.00222532079267191i</v>
      </c>
      <c r="W1326" t="str">
        <f t="shared" si="651"/>
        <v>0.0000144728903214639-0.00105981902849079i</v>
      </c>
      <c r="X1326" t="str">
        <f t="shared" si="652"/>
        <v>0.0000356593660114453-0.00105881571496628i</v>
      </c>
      <c r="Y1326" t="str">
        <f t="shared" si="653"/>
        <v>0.009+0.0748955688615807i</v>
      </c>
      <c r="Z1326" t="str">
        <f t="shared" si="654"/>
        <v>-0.196982108701287-0.0308666654810539i</v>
      </c>
      <c r="AA1326" t="str">
        <f t="shared" si="655"/>
        <v>22.8605800198895-186.809942179362i</v>
      </c>
      <c r="AB1326" t="str">
        <f t="shared" si="656"/>
        <v>1.41500971423474-0.125256656518191i</v>
      </c>
      <c r="AC1326" t="str">
        <f t="shared" si="657"/>
        <v>2.333546823167-3.03992158576429i</v>
      </c>
      <c r="AD1326" t="str">
        <f t="shared" si="658"/>
        <v>0.250757211245484+0.272985995570667i</v>
      </c>
      <c r="AE1326" t="str">
        <f t="shared" si="659"/>
        <v>-0.0409685168368974-0.0615133960099066i</v>
      </c>
      <c r="AF1326" t="str">
        <f t="shared" si="660"/>
        <v>-14.0654029274616-2.60824303423485i</v>
      </c>
      <c r="AG1326" t="str">
        <f t="shared" si="661"/>
        <v>1.2053588110965-0.146984025414744i</v>
      </c>
      <c r="AH1326" t="str">
        <f t="shared" si="662"/>
        <v>0.24300272064957+0.836086365129447i</v>
      </c>
      <c r="AI1326">
        <f t="shared" si="663"/>
        <v>-1.2027881265955125</v>
      </c>
      <c r="AJ1326">
        <f t="shared" si="664"/>
        <v>73.793859132259271</v>
      </c>
      <c r="AK1326"/>
      <c r="AL1326"/>
      <c r="AM1326"/>
      <c r="AN1326"/>
    </row>
    <row r="1327" spans="1:40" x14ac:dyDescent="0.25">
      <c r="A1327"/>
      <c r="B1327">
        <f t="shared" si="630"/>
        <v>119300</v>
      </c>
      <c r="C1327" s="186" t="str">
        <f t="shared" si="633"/>
        <v>-5.36984587654287E-06+0.020528268008481i</v>
      </c>
      <c r="D1327" s="158" t="str">
        <f t="shared" si="634"/>
        <v>-5.95704712582434+0.157383388065021i</v>
      </c>
      <c r="E1327" t="str">
        <f t="shared" si="635"/>
        <v>2870</v>
      </c>
      <c r="F1327" t="str">
        <f t="shared" si="636"/>
        <v>0.777000777000777</v>
      </c>
      <c r="G1327" t="str">
        <f t="shared" si="631"/>
        <v>0.777000777000777</v>
      </c>
      <c r="H1327" t="str">
        <f t="shared" si="637"/>
        <v>8.10986703429961+2.76400018507033i</v>
      </c>
      <c r="I1327" t="str">
        <f t="shared" si="638"/>
        <v>468.490004466578i</v>
      </c>
      <c r="J1327" t="str">
        <f t="shared" si="632"/>
        <v>-186.736879902098+101.323518998017i</v>
      </c>
      <c r="K1327" t="str">
        <f t="shared" si="639"/>
        <v>1.05166342387336-1.93819113689796i</v>
      </c>
      <c r="L1327" t="str">
        <f t="shared" si="640"/>
        <v>0.0706695621704426-0.109737073460084i</v>
      </c>
      <c r="M1327" t="str">
        <f t="shared" si="641"/>
        <v>1.1223329860438-2.04792821035804i</v>
      </c>
      <c r="N1327" t="str">
        <f t="shared" si="642"/>
        <v>-0.529084729502823i</v>
      </c>
      <c r="O1327" t="str">
        <f t="shared" si="643"/>
        <v>0.863269408807323-0.504743427711006i</v>
      </c>
      <c r="P1327" t="str">
        <f t="shared" si="644"/>
        <v>0.136730591192677+0.504743427711006i</v>
      </c>
      <c r="Q1327" t="str">
        <f t="shared" si="645"/>
        <v>-0.136730591192677+0.024341301791817i</v>
      </c>
      <c r="R1327" t="str">
        <f t="shared" si="646"/>
        <v>-0.332290769528205-3.75067359207172i</v>
      </c>
      <c r="S1327" t="str">
        <f t="shared" si="647"/>
        <v>0.0546135910957304i</v>
      </c>
      <c r="T1327" t="str">
        <f t="shared" si="648"/>
        <v>0.204837753890959-0.018147592211899i</v>
      </c>
      <c r="U1327" t="str">
        <f t="shared" si="649"/>
        <v>0.00005-0.0020213231615217i</v>
      </c>
      <c r="V1327" t="str">
        <f t="shared" si="650"/>
        <v>3.33333333333333E-06-0.00222345547767387i</v>
      </c>
      <c r="W1327" t="str">
        <f t="shared" si="651"/>
        <v>0.0000144728873199424-0.0010589309027298i</v>
      </c>
      <c r="X1327" t="str">
        <f t="shared" si="652"/>
        <v>0.0000356238770261823-0.00105792913969722i</v>
      </c>
      <c r="Y1327" t="str">
        <f t="shared" si="653"/>
        <v>0.009+0.0749584007146525i</v>
      </c>
      <c r="Z1327" t="str">
        <f t="shared" si="654"/>
        <v>-0.196653328004582-0.0307930346841335i</v>
      </c>
      <c r="AA1327" t="str">
        <f t="shared" si="655"/>
        <v>22.8216687449595-186.653639564178i</v>
      </c>
      <c r="AB1327" t="str">
        <f t="shared" si="656"/>
        <v>1.41499107400462-0.12536107483478i</v>
      </c>
      <c r="AC1327" t="str">
        <f t="shared" si="657"/>
        <v>2.33136067567798-3.03849700731186i</v>
      </c>
      <c r="AD1327" t="str">
        <f t="shared" si="658"/>
        <v>0.250875196886457+0.273197736737268i</v>
      </c>
      <c r="AE1327" t="str">
        <f t="shared" si="659"/>
        <v>-0.0409228549985493-0.0614504527718172i</v>
      </c>
      <c r="AF1327" t="str">
        <f t="shared" si="660"/>
        <v>-14.066914160124-2.60661679700531i</v>
      </c>
      <c r="AG1327" t="str">
        <f t="shared" si="661"/>
        <v>1.205321847931-0.146942823978478i</v>
      </c>
      <c r="AH1327" t="str">
        <f t="shared" si="662"/>
        <v>0.242875044064799+0.835276645851483i</v>
      </c>
      <c r="AI1327">
        <f t="shared" si="663"/>
        <v>-1.2109040672660907</v>
      </c>
      <c r="AJ1327">
        <f t="shared" si="664"/>
        <v>73.78704949859025</v>
      </c>
      <c r="AK1327"/>
      <c r="AL1327"/>
      <c r="AM1327"/>
      <c r="AN1327"/>
    </row>
    <row r="1328" spans="1:40" x14ac:dyDescent="0.25">
      <c r="A1328"/>
      <c r="B1328">
        <f t="shared" si="630"/>
        <v>119400</v>
      </c>
      <c r="C1328" s="186" t="str">
        <f t="shared" si="633"/>
        <v>-5.36085492707772E-06+0.0205110751565525i</v>
      </c>
      <c r="D1328" s="158" t="str">
        <f t="shared" si="634"/>
        <v>-5.95704705689373+0.157251576200236i</v>
      </c>
      <c r="E1328" t="str">
        <f t="shared" si="635"/>
        <v>2870</v>
      </c>
      <c r="F1328" t="str">
        <f t="shared" si="636"/>
        <v>0.777000777000777</v>
      </c>
      <c r="G1328" t="str">
        <f t="shared" si="631"/>
        <v>0.777000777000777</v>
      </c>
      <c r="H1328" t="str">
        <f t="shared" si="637"/>
        <v>8.11137515084642+2.76224368061445i</v>
      </c>
      <c r="I1328" t="str">
        <f t="shared" si="638"/>
        <v>468.882703548277i</v>
      </c>
      <c r="J1328" t="str">
        <f t="shared" si="632"/>
        <v>-187.051742538451+101.40845069877i</v>
      </c>
      <c r="K1328" t="str">
        <f t="shared" si="639"/>
        <v>1.05028801125103-1.93729616533953i</v>
      </c>
      <c r="L1328" t="str">
        <f t="shared" si="640"/>
        <v>0.0705858828800622-0.109699009844731i</v>
      </c>
      <c r="M1328" t="str">
        <f t="shared" si="641"/>
        <v>1.12087389413109-2.04699517518426i</v>
      </c>
      <c r="N1328" t="str">
        <f t="shared" si="642"/>
        <v>-0.529528220474745i</v>
      </c>
      <c r="O1328" t="str">
        <f t="shared" si="643"/>
        <v>0.863045474765591-0.50512623025006i</v>
      </c>
      <c r="P1328" t="str">
        <f t="shared" si="644"/>
        <v>0.136954525234409+0.50512623025006i</v>
      </c>
      <c r="Q1328" t="str">
        <f t="shared" si="645"/>
        <v>-0.136954525234409+0.024401990224685i</v>
      </c>
      <c r="R1328" t="str">
        <f t="shared" si="646"/>
        <v>-0.33228901123512-3.74748291504458i</v>
      </c>
      <c r="S1328" t="str">
        <f t="shared" si="647"/>
        <v>0.0546593694621141i</v>
      </c>
      <c r="T1328" t="str">
        <f t="shared" si="648"/>
        <v>0.204835053206382-0.018162707833301i</v>
      </c>
      <c r="U1328" t="str">
        <f t="shared" si="649"/>
        <v>0.00005-0.00201963026105141i</v>
      </c>
      <c r="V1328" t="str">
        <f t="shared" si="650"/>
        <v>3.33333333333333E-06-0.00222159328715655i</v>
      </c>
      <c r="W1328" t="str">
        <f t="shared" si="651"/>
        <v>0.0000144728843159058-0.00105804426481668i</v>
      </c>
      <c r="X1328" t="str">
        <f t="shared" si="652"/>
        <v>0.0000355884771144028-0.0010570440478994i</v>
      </c>
      <c r="Y1328" t="str">
        <f t="shared" si="653"/>
        <v>0.009+0.0750212325677243i</v>
      </c>
      <c r="Z1328" t="str">
        <f t="shared" si="654"/>
        <v>-0.196325368449944-0.0307196490896967i</v>
      </c>
      <c r="AA1328" t="str">
        <f t="shared" si="655"/>
        <v>22.7828572029473-186.497597743319i</v>
      </c>
      <c r="AB1328" t="str">
        <f t="shared" si="656"/>
        <v>1.41497241804644-0.125465491471634i</v>
      </c>
      <c r="AC1328" t="str">
        <f t="shared" si="657"/>
        <v>2.32917838860924-3.03707270676475i</v>
      </c>
      <c r="AD1328" t="str">
        <f t="shared" si="658"/>
        <v>0.250993273599867+0.273409427321841i</v>
      </c>
      <c r="AE1328" t="str">
        <f t="shared" si="659"/>
        <v>-0.0408773052528097-0.0613876318455108i</v>
      </c>
      <c r="AF1328" t="str">
        <f t="shared" si="660"/>
        <v>-14.0684222077402-2.60499210441421i</v>
      </c>
      <c r="AG1328" t="str">
        <f t="shared" si="661"/>
        <v>1.20528493401216-0.146901752580487i</v>
      </c>
      <c r="AH1328" t="str">
        <f t="shared" si="662"/>
        <v>0.242747593975609+0.834468430805781i</v>
      </c>
      <c r="AI1328">
        <f t="shared" si="663"/>
        <v>-1.2190124072769273</v>
      </c>
      <c r="AJ1328">
        <f t="shared" si="664"/>
        <v>73.78024048430585</v>
      </c>
      <c r="AK1328"/>
      <c r="AL1328"/>
      <c r="AM1328"/>
      <c r="AN1328"/>
    </row>
    <row r="1329" spans="1:40" x14ac:dyDescent="0.25">
      <c r="A1329"/>
      <c r="B1329">
        <f t="shared" si="630"/>
        <v>119500</v>
      </c>
      <c r="C1329" s="186" t="str">
        <f t="shared" si="633"/>
        <v>-5.35188653958632E-06+0.0204939110792656i</v>
      </c>
      <c r="D1329" s="158" t="str">
        <f t="shared" si="634"/>
        <v>-5.9570469881361+0.157119984941036i</v>
      </c>
      <c r="E1329" t="str">
        <f t="shared" si="635"/>
        <v>2870</v>
      </c>
      <c r="F1329" t="str">
        <f t="shared" si="636"/>
        <v>0.777000777000777</v>
      </c>
      <c r="G1329" t="str">
        <f t="shared" si="631"/>
        <v>0.777000777000777</v>
      </c>
      <c r="H1329" t="str">
        <f t="shared" si="637"/>
        <v>8.11288009064956+2.76048894066061i</v>
      </c>
      <c r="I1329" t="str">
        <f t="shared" si="638"/>
        <v>469.275402629975i</v>
      </c>
      <c r="J1329" t="str">
        <f t="shared" si="632"/>
        <v>-187.366868989329+101.493382399523i</v>
      </c>
      <c r="K1329" t="str">
        <f t="shared" si="639"/>
        <v>1.048915043546-1.93640139779147i</v>
      </c>
      <c r="L1329" t="str">
        <f t="shared" si="640"/>
        <v>0.0705023316594498-0.109660927596575i</v>
      </c>
      <c r="M1329" t="str">
        <f t="shared" si="641"/>
        <v>1.11941737520545-2.04606232538805i</v>
      </c>
      <c r="N1329" t="str">
        <f t="shared" si="642"/>
        <v>-0.529971711446667i</v>
      </c>
      <c r="O1329" t="str">
        <f t="shared" si="643"/>
        <v>0.862821370976416-0.505508933438745i</v>
      </c>
      <c r="P1329" t="str">
        <f t="shared" si="644"/>
        <v>0.137178629023584+0.505508933438745i</v>
      </c>
      <c r="Q1329" t="str">
        <f t="shared" si="645"/>
        <v>-0.137178629023584+0.024462778007922i</v>
      </c>
      <c r="R1329" t="str">
        <f t="shared" si="646"/>
        <v>-0.332287251435933-3.74429753644191i</v>
      </c>
      <c r="S1329" t="str">
        <f t="shared" si="647"/>
        <v>0.0547051478284978i</v>
      </c>
      <c r="T1329" t="str">
        <f t="shared" si="648"/>
        <v>0.204832350244935-0.0181778232113279i</v>
      </c>
      <c r="U1329" t="str">
        <f t="shared" si="649"/>
        <v>0.00005-0.00201794019388735i</v>
      </c>
      <c r="V1329" t="str">
        <f t="shared" si="650"/>
        <v>3.33333333333333E-06-0.00221973421327609i</v>
      </c>
      <c r="W1329" t="str">
        <f t="shared" si="651"/>
        <v>0.0000144728813093536-0.00105715911101625i</v>
      </c>
      <c r="X1329" t="str">
        <f t="shared" si="652"/>
        <v>0.0000355531659782669-0.00105616043585457i</v>
      </c>
      <c r="Y1329" t="str">
        <f t="shared" si="653"/>
        <v>0.009+0.0750840644207961i</v>
      </c>
      <c r="Z1329" t="str">
        <f t="shared" si="654"/>
        <v>-0.195998227310936-0.0306465076663887i</v>
      </c>
      <c r="AA1329" t="str">
        <f t="shared" si="655"/>
        <v>22.7441450518256-186.341816066757i</v>
      </c>
      <c r="AB1329" t="str">
        <f t="shared" si="656"/>
        <v>1.41495374635995-0.125569906427285i</v>
      </c>
      <c r="AC1329" t="str">
        <f t="shared" si="657"/>
        <v>2.326999954044-3.0356486876514i</v>
      </c>
      <c r="AD1329" t="str">
        <f t="shared" si="658"/>
        <v>0.251111441367305+0.273621067291859i</v>
      </c>
      <c r="AE1329" t="str">
        <f t="shared" si="659"/>
        <v>-0.0408318672290406-0.061324932857112i</v>
      </c>
      <c r="AF1329" t="str">
        <f t="shared" si="660"/>
        <v>-14.0699270787857-2.60336895571957i</v>
      </c>
      <c r="AG1329" t="str">
        <f t="shared" si="661"/>
        <v>1.20524806913651-0.146860810888408i</v>
      </c>
      <c r="AH1329" t="str">
        <f t="shared" si="662"/>
        <v>0.242620369944674+0.833661715755431i</v>
      </c>
      <c r="AI1329">
        <f t="shared" si="663"/>
        <v>-1.2271131605348975</v>
      </c>
      <c r="AJ1329">
        <f t="shared" si="664"/>
        <v>73.773432076386257</v>
      </c>
      <c r="AK1329"/>
      <c r="AL1329"/>
      <c r="AM1329"/>
      <c r="AN1329"/>
    </row>
    <row r="1330" spans="1:40" x14ac:dyDescent="0.25">
      <c r="A1330"/>
      <c r="B1330">
        <f t="shared" ref="B1330:B1393" si="665">B1329+100</f>
        <v>119600</v>
      </c>
      <c r="C1330" s="186" t="str">
        <f t="shared" si="633"/>
        <v>-5.34294063864217E-06+0.0204767757044433i</v>
      </c>
      <c r="D1330" s="158" t="str">
        <f t="shared" si="634"/>
        <v>-5.95704691955086+0.156988613734065i</v>
      </c>
      <c r="E1330" t="str">
        <f t="shared" si="635"/>
        <v>2870</v>
      </c>
      <c r="F1330" t="str">
        <f t="shared" si="636"/>
        <v>0.777000777000777</v>
      </c>
      <c r="G1330" t="str">
        <f t="shared" si="631"/>
        <v>0.777000777000777</v>
      </c>
      <c r="H1330" t="str">
        <f t="shared" si="637"/>
        <v>8.11438186215871+2.75873596390621i</v>
      </c>
      <c r="I1330" t="str">
        <f t="shared" si="638"/>
        <v>469.668101711674i</v>
      </c>
      <c r="J1330" t="str">
        <f t="shared" si="632"/>
        <v>-187.682259254733+101.578314100275i</v>
      </c>
      <c r="K1330" t="str">
        <f t="shared" si="639"/>
        <v>1.04754451568516-1.93550683642586i</v>
      </c>
      <c r="L1330" t="str">
        <f t="shared" si="640"/>
        <v>0.070418908302453-0.109622826894783i</v>
      </c>
      <c r="M1330" t="str">
        <f t="shared" si="641"/>
        <v>1.11796342398761-2.04512966332064i</v>
      </c>
      <c r="N1330" t="str">
        <f t="shared" si="642"/>
        <v>-0.530415202418589i</v>
      </c>
      <c r="O1330" t="str">
        <f t="shared" si="643"/>
        <v>0.862597097483877-0.505891537201791i</v>
      </c>
      <c r="P1330" t="str">
        <f t="shared" si="644"/>
        <v>0.137402902516123+0.505891537201791i</v>
      </c>
      <c r="Q1330" t="str">
        <f t="shared" si="645"/>
        <v>-0.137402902516123+0.0245236652167979i</v>
      </c>
      <c r="R1330" t="str">
        <f t="shared" si="646"/>
        <v>-0.332285490130593-3.74111744297276i</v>
      </c>
      <c r="S1330" t="str">
        <f t="shared" si="647"/>
        <v>0.0547509261948815i</v>
      </c>
      <c r="T1330" t="str">
        <f t="shared" si="648"/>
        <v>0.204829645006585-0.0181929383457701i</v>
      </c>
      <c r="U1330" t="str">
        <f t="shared" si="649"/>
        <v>0.00005-0.00201625295292256i</v>
      </c>
      <c r="V1330" t="str">
        <f t="shared" si="650"/>
        <v>3.33333333333333E-06-0.00221787824821482i</v>
      </c>
      <c r="W1330" t="str">
        <f t="shared" si="651"/>
        <v>0.0000144728783002862-0.00105627543760582i</v>
      </c>
      <c r="X1330" t="str">
        <f t="shared" si="652"/>
        <v>0.0000355179433211793-0.0010552782998569i</v>
      </c>
      <c r="Y1330" t="str">
        <f t="shared" si="653"/>
        <v>0.009+0.0751468962738678i</v>
      </c>
      <c r="Z1330" t="str">
        <f t="shared" si="654"/>
        <v>-0.195671901872406-0.0305736093880822i</v>
      </c>
      <c r="AA1330" t="str">
        <f t="shared" si="655"/>
        <v>22.7055319510372-186.186293886612i</v>
      </c>
      <c r="AB1330" t="str">
        <f t="shared" si="656"/>
        <v>1.41493505894494-0.125674319700287i</v>
      </c>
      <c r="AC1330" t="str">
        <f t="shared" si="657"/>
        <v>2.3248253640815-3.03422495348008i</v>
      </c>
      <c r="AD1330" t="str">
        <f t="shared" si="658"/>
        <v>0.251229700170342+0.27383265661479i</v>
      </c>
      <c r="AE1330" t="str">
        <f t="shared" si="659"/>
        <v>-0.0407865405581239-0.0612623554342827i</v>
      </c>
      <c r="AF1330" t="str">
        <f t="shared" si="660"/>
        <v>-14.0714287817096-2.60174735017215i</v>
      </c>
      <c r="AG1330" t="str">
        <f t="shared" si="661"/>
        <v>1.20521125310149-0.146819998570941i</v>
      </c>
      <c r="AH1330" t="str">
        <f t="shared" si="662"/>
        <v>0.242493371535111+0.832856496479126i</v>
      </c>
      <c r="AI1330">
        <f t="shared" si="663"/>
        <v>-1.2352063409114868</v>
      </c>
      <c r="AJ1330">
        <f t="shared" si="664"/>
        <v>73.76662426188436</v>
      </c>
      <c r="AK1330"/>
      <c r="AL1330"/>
      <c r="AM1330"/>
      <c r="AN1330"/>
    </row>
    <row r="1331" spans="1:40" x14ac:dyDescent="0.25">
      <c r="A1331"/>
      <c r="B1331">
        <f t="shared" si="665"/>
        <v>119700</v>
      </c>
      <c r="C1331" s="186" t="str">
        <f t="shared" si="633"/>
        <v>-5.33401714913363E-06+0.0204596689601495i</v>
      </c>
      <c r="D1331" s="158" t="str">
        <f t="shared" si="634"/>
        <v>-5.95704685113744+0.156857462027813i</v>
      </c>
      <c r="E1331" t="str">
        <f t="shared" si="635"/>
        <v>2870</v>
      </c>
      <c r="F1331" t="str">
        <f t="shared" si="636"/>
        <v>0.777000777000777</v>
      </c>
      <c r="G1331" t="str">
        <f t="shared" si="631"/>
        <v>0.777000777000777</v>
      </c>
      <c r="H1331" t="str">
        <f t="shared" si="637"/>
        <v>8.11588047379732+2.75698474904328i</v>
      </c>
      <c r="I1331" t="str">
        <f t="shared" si="638"/>
        <v>470.060800793373i</v>
      </c>
      <c r="J1331" t="str">
        <f t="shared" si="632"/>
        <v>-187.997913334663+101.663245801028i</v>
      </c>
      <c r="K1331" t="str">
        <f t="shared" si="639"/>
        <v>1.04617642260587-1.93461248340192i</v>
      </c>
      <c r="L1331" t="str">
        <f t="shared" si="640"/>
        <v>0.0703356126031332-0.109584707917783i</v>
      </c>
      <c r="M1331" t="str">
        <f t="shared" si="641"/>
        <v>1.116512035209-2.0441971913197i</v>
      </c>
      <c r="N1331" t="str">
        <f t="shared" si="642"/>
        <v>-0.530858693390511i</v>
      </c>
      <c r="O1331" t="str">
        <f t="shared" si="643"/>
        <v>0.862372654332084-0.506274041463945i</v>
      </c>
      <c r="P1331" t="str">
        <f t="shared" si="644"/>
        <v>0.137627345667916+0.506274041463945i</v>
      </c>
      <c r="Q1331" t="str">
        <f t="shared" si="645"/>
        <v>-0.137627345667916+0.024584651926566i</v>
      </c>
      <c r="R1331" t="str">
        <f t="shared" si="646"/>
        <v>-0.332283727318998-3.73794262139049i</v>
      </c>
      <c r="S1331" t="str">
        <f t="shared" si="647"/>
        <v>0.0547967045612652i</v>
      </c>
      <c r="T1331" t="str">
        <f t="shared" si="648"/>
        <v>0.204826937491296-0.0182080532364151i</v>
      </c>
      <c r="U1331" t="str">
        <f t="shared" si="649"/>
        <v>0.00005-0.00201456853107384i</v>
      </c>
      <c r="V1331" t="str">
        <f t="shared" si="650"/>
        <v>3.33333333333333E-06-0.00221602538418122i</v>
      </c>
      <c r="W1331" t="str">
        <f t="shared" si="651"/>
        <v>0.0000144728752887032-0.00105539324087514i</v>
      </c>
      <c r="X1331" t="str">
        <f t="shared" si="652"/>
        <v>0.000035482808847781-0.0010543976362129i</v>
      </c>
      <c r="Y1331" t="str">
        <f t="shared" si="653"/>
        <v>0.009+0.0752097281269396i</v>
      </c>
      <c r="Z1331" t="str">
        <f t="shared" si="654"/>
        <v>-0.195346389430416-0.0305009532338447i</v>
      </c>
      <c r="AA1331" t="str">
        <f t="shared" si="655"/>
        <v>22.6670175614886-186.031030557142i</v>
      </c>
      <c r="AB1331" t="str">
        <f t="shared" si="656"/>
        <v>1.41491635580114-0.125778731289171i</v>
      </c>
      <c r="AC1331" t="str">
        <f t="shared" si="657"/>
        <v>2.32265461083695-3.03280150773867i</v>
      </c>
      <c r="AD1331" t="str">
        <f t="shared" si="658"/>
        <v>0.251348049990533+0.274044195258085i</v>
      </c>
      <c r="AE1331" t="str">
        <f t="shared" si="659"/>
        <v>-0.0407413248724531-0.0611998992062103i</v>
      </c>
      <c r="AF1331" t="str">
        <f t="shared" si="660"/>
        <v>-14.0729273249348-2.60012728701547i</v>
      </c>
      <c r="AG1331" t="str">
        <f t="shared" si="661"/>
        <v>1.20517448570539-0.146779315297855i</v>
      </c>
      <c r="AH1331" t="str">
        <f t="shared" si="662"/>
        <v>0.2423665983105+0.832052768771091i</v>
      </c>
      <c r="AI1331">
        <f t="shared" si="663"/>
        <v>-1.2432919622428771</v>
      </c>
      <c r="AJ1331">
        <f t="shared" si="664"/>
        <v>73.759817027924228</v>
      </c>
      <c r="AK1331"/>
      <c r="AL1331"/>
      <c r="AM1331"/>
      <c r="AN1331"/>
    </row>
    <row r="1332" spans="1:40" x14ac:dyDescent="0.25">
      <c r="A1332"/>
      <c r="B1332">
        <f t="shared" si="665"/>
        <v>119800</v>
      </c>
      <c r="C1332" s="186" t="str">
        <f t="shared" si="633"/>
        <v>-5.32511599626245E-06+0.0204425907746884i</v>
      </c>
      <c r="D1332" s="158" t="str">
        <f t="shared" si="634"/>
        <v>-5.95704678289526+0.156726529272611i</v>
      </c>
      <c r="E1332" t="str">
        <f t="shared" si="635"/>
        <v>2870</v>
      </c>
      <c r="F1332" t="str">
        <f t="shared" si="636"/>
        <v>0.777000777000777</v>
      </c>
      <c r="G1332" t="str">
        <f t="shared" si="631"/>
        <v>0.777000777000777</v>
      </c>
      <c r="H1332" t="str">
        <f t="shared" si="637"/>
        <v>8.11737593396265+2.75523529475859i</v>
      </c>
      <c r="I1332" t="str">
        <f t="shared" si="638"/>
        <v>470.453499875072i</v>
      </c>
      <c r="J1332" t="str">
        <f t="shared" si="632"/>
        <v>-188.313831229118+101.748177501781i</v>
      </c>
      <c r="K1332" t="str">
        <f t="shared" si="639"/>
        <v>1.044810759256-1.93371834086617i</v>
      </c>
      <c r="L1332" t="str">
        <f t="shared" si="640"/>
        <v>0.0702524443557689-0.10954657084327i</v>
      </c>
      <c r="M1332" t="str">
        <f t="shared" si="641"/>
        <v>1.11506320361177-2.04326491170944i</v>
      </c>
      <c r="N1332" t="str">
        <f t="shared" si="642"/>
        <v>-0.531302184362432i</v>
      </c>
      <c r="O1332" t="str">
        <f t="shared" si="643"/>
        <v>0.862148041565182-0.506656446149973i</v>
      </c>
      <c r="P1332" t="str">
        <f t="shared" si="644"/>
        <v>0.137851958434818+0.506656446149973i</v>
      </c>
      <c r="Q1332" t="str">
        <f t="shared" si="645"/>
        <v>-0.137851958434818+0.0246457382124591i</v>
      </c>
      <c r="R1332" t="str">
        <f t="shared" si="646"/>
        <v>-0.332281963001053-3.73477305849274i</v>
      </c>
      <c r="S1332" t="str">
        <f t="shared" si="647"/>
        <v>0.0548424829276489i</v>
      </c>
      <c r="T1332" t="str">
        <f t="shared" si="648"/>
        <v>0.204824227699031-0.0182231678830509i</v>
      </c>
      <c r="U1332" t="str">
        <f t="shared" si="649"/>
        <v>0.0000500000000000001-0.00201288692128162i</v>
      </c>
      <c r="V1332" t="str">
        <f t="shared" si="650"/>
        <v>3.33333333333333E-06-0.00221417561340978i</v>
      </c>
      <c r="W1332" t="str">
        <f t="shared" si="651"/>
        <v>0.0000144728722746049-0.00105451251712635i</v>
      </c>
      <c r="X1332" t="str">
        <f t="shared" si="652"/>
        <v>0.000035447762263945-0.0010535184412414i</v>
      </c>
      <c r="Y1332" t="str">
        <f t="shared" si="653"/>
        <v>0.009+0.0752725599800114i</v>
      </c>
      <c r="Z1332" t="str">
        <f t="shared" si="654"/>
        <v>-0.195021687292198-0.030428538187909i</v>
      </c>
      <c r="AA1332" t="str">
        <f t="shared" si="655"/>
        <v>22.6286015455413-185.876025434736i</v>
      </c>
      <c r="AB1332" t="str">
        <f t="shared" si="656"/>
        <v>1.4148976369283-0.125883141192473i</v>
      </c>
      <c r="AC1332" t="str">
        <f t="shared" si="657"/>
        <v>2.32048768644165-3.03137835389499i</v>
      </c>
      <c r="AD1332" t="str">
        <f t="shared" si="658"/>
        <v>0.251466490809417+0.274255683189177i</v>
      </c>
      <c r="AE1332" t="str">
        <f t="shared" si="659"/>
        <v>-0.0406962198059276-0.0611375638036016i</v>
      </c>
      <c r="AF1332" t="str">
        <f t="shared" si="660"/>
        <v>-14.0744227168579-2.59850876548598i</v>
      </c>
      <c r="AG1332" t="str">
        <f t="shared" si="661"/>
        <v>1.20513776674736-0.146738760739977i</v>
      </c>
      <c r="AH1332" t="str">
        <f t="shared" si="662"/>
        <v>0.242240049834889+0.831250528441016i</v>
      </c>
      <c r="AI1332">
        <f t="shared" si="663"/>
        <v>-1.251370038330023</v>
      </c>
      <c r="AJ1332">
        <f t="shared" si="664"/>
        <v>73.753010361700845</v>
      </c>
      <c r="AK1332"/>
      <c r="AL1332"/>
      <c r="AM1332"/>
      <c r="AN1332"/>
    </row>
    <row r="1333" spans="1:40" x14ac:dyDescent="0.25">
      <c r="A1333"/>
      <c r="B1333">
        <f t="shared" si="665"/>
        <v>119900</v>
      </c>
      <c r="C1333" s="186" t="str">
        <f t="shared" si="633"/>
        <v>-5.31623710554218E-06+0.0204255410766034i</v>
      </c>
      <c r="D1333" s="158" t="str">
        <f t="shared" si="634"/>
        <v>-5.95704671482377+0.156595814920626i</v>
      </c>
      <c r="E1333" t="str">
        <f t="shared" si="635"/>
        <v>2870</v>
      </c>
      <c r="F1333" t="str">
        <f t="shared" si="636"/>
        <v>0.777000777000777</v>
      </c>
      <c r="G1333" t="str">
        <f t="shared" si="631"/>
        <v>0.777000777000777</v>
      </c>
      <c r="H1333" t="str">
        <f t="shared" si="637"/>
        <v>8.11886825102591+2.75348759973366i</v>
      </c>
      <c r="I1333" t="str">
        <f t="shared" si="638"/>
        <v>470.84619895677i</v>
      </c>
      <c r="J1333" t="str">
        <f t="shared" si="632"/>
        <v>-188.630012938099+101.833109202534i</v>
      </c>
      <c r="K1333" t="str">
        <f t="shared" si="639"/>
        <v>1.04344752059382-1.93282441095241i</v>
      </c>
      <c r="L1333" t="str">
        <f t="shared" si="640"/>
        <v>0.0701694033548558-0.109508415848205i</v>
      </c>
      <c r="M1333" t="str">
        <f t="shared" si="641"/>
        <v>1.11361692394868-2.04233282680062i</v>
      </c>
      <c r="N1333" t="str">
        <f t="shared" si="642"/>
        <v>-0.531745675334354i</v>
      </c>
      <c r="O1333" t="str">
        <f t="shared" si="643"/>
        <v>0.861923259227349-0.507038751184665i</v>
      </c>
      <c r="P1333" t="str">
        <f t="shared" si="644"/>
        <v>0.138076740772651+0.507038751184665i</v>
      </c>
      <c r="Q1333" t="str">
        <f t="shared" si="645"/>
        <v>-0.138076740772651+0.024706924149689i</v>
      </c>
      <c r="R1333" t="str">
        <f t="shared" si="646"/>
        <v>-0.3322801971767-3.73160874112122i</v>
      </c>
      <c r="S1333" t="str">
        <f t="shared" si="647"/>
        <v>0.0548882612940326i</v>
      </c>
      <c r="T1333" t="str">
        <f t="shared" si="648"/>
        <v>0.204821515629758-0.0182382822854674i</v>
      </c>
      <c r="U1333" t="str">
        <f t="shared" si="649"/>
        <v>0.0000500000000000001-0.00201120811650991i</v>
      </c>
      <c r="V1333" t="str">
        <f t="shared" si="650"/>
        <v>3.33333333333333E-06-0.0022123289281609i</v>
      </c>
      <c r="W1333" t="str">
        <f t="shared" si="651"/>
        <v>0.0000144728692579911-0.00105363326267391i</v>
      </c>
      <c r="X1333" t="str">
        <f t="shared" si="652"/>
        <v>0.0000354128032767685-0.00105264071127347i</v>
      </c>
      <c r="Y1333" t="str">
        <f t="shared" si="653"/>
        <v>0.009+0.0753353918330832i</v>
      </c>
      <c r="Z1333" t="str">
        <f t="shared" si="654"/>
        <v>-0.194697792776094-0.0303563632396423i</v>
      </c>
      <c r="AA1333" t="str">
        <f t="shared" si="655"/>
        <v>22.5902835670053-185.721277877907i</v>
      </c>
      <c r="AB1333" t="str">
        <f t="shared" si="656"/>
        <v>1.4148789023262-0.125987549408742i</v>
      </c>
      <c r="AC1333" t="str">
        <f t="shared" si="657"/>
        <v>2.31832458304275-3.02995549539682i</v>
      </c>
      <c r="AD1333" t="str">
        <f t="shared" si="658"/>
        <v>0.251585022608522+0.274467120375503i</v>
      </c>
      <c r="AE1333" t="str">
        <f t="shared" si="659"/>
        <v>-0.0406512249939453-0.0610753488586785i</v>
      </c>
      <c r="AF1333" t="str">
        <f t="shared" si="660"/>
        <v>-14.0759149658497-2.59689178481303i</v>
      </c>
      <c r="AG1333" t="str">
        <f t="shared" si="661"/>
        <v>1.20510109602744-0.146698334569195i</v>
      </c>
      <c r="AH1333" t="str">
        <f t="shared" si="662"/>
        <v>0.242113725672793+0.830449771314025i</v>
      </c>
      <c r="AI1333">
        <f t="shared" si="663"/>
        <v>-1.2594405829384083</v>
      </c>
      <c r="AJ1333">
        <f t="shared" si="664"/>
        <v>73.746204250480702</v>
      </c>
      <c r="AK1333"/>
      <c r="AL1333"/>
      <c r="AM1333"/>
      <c r="AN1333"/>
    </row>
    <row r="1334" spans="1:40" x14ac:dyDescent="0.25">
      <c r="A1334"/>
      <c r="B1334">
        <f t="shared" si="665"/>
        <v>120000</v>
      </c>
      <c r="C1334" s="186" t="str">
        <f t="shared" si="633"/>
        <v>-5.30738040279658E-06+0.0204085197946762i</v>
      </c>
      <c r="D1334" s="158" t="str">
        <f t="shared" si="634"/>
        <v>-5.95704664692238+0.156465318425851i</v>
      </c>
      <c r="E1334" t="str">
        <f t="shared" si="635"/>
        <v>2870</v>
      </c>
      <c r="F1334" t="str">
        <f t="shared" si="636"/>
        <v>0.777000777000777</v>
      </c>
      <c r="G1334" t="str">
        <f t="shared" si="631"/>
        <v>0.777000777000777</v>
      </c>
      <c r="H1334" t="str">
        <f t="shared" si="637"/>
        <v>8.12035743333227+2.75174166264483i</v>
      </c>
      <c r="I1334" t="str">
        <f t="shared" si="638"/>
        <v>471.238898038469i</v>
      </c>
      <c r="J1334" t="str">
        <f t="shared" si="632"/>
        <v>-188.946458461605+101.918040903286i</v>
      </c>
      <c r="K1334" t="str">
        <f t="shared" si="639"/>
        <v>1.0420867015881-1.93193069578184i</v>
      </c>
      <c r="L1334" t="str">
        <f t="shared" si="640"/>
        <v>0.070086489395107-0.109470243108821i</v>
      </c>
      <c r="M1334" t="str">
        <f t="shared" si="641"/>
        <v>1.11217319098321-2.04140093889066i</v>
      </c>
      <c r="N1334" t="str">
        <f t="shared" si="642"/>
        <v>-0.532189166306276i</v>
      </c>
      <c r="O1334" t="str">
        <f t="shared" si="643"/>
        <v>0.861698307362795-0.507420956492826i</v>
      </c>
      <c r="P1334" t="str">
        <f t="shared" si="644"/>
        <v>0.138301692637205+0.507420956492826i</v>
      </c>
      <c r="Q1334" t="str">
        <f t="shared" si="645"/>
        <v>-0.138301692637205+0.02476820981345i</v>
      </c>
      <c r="R1334" t="str">
        <f t="shared" si="646"/>
        <v>-0.332278429845844-3.72844965616144i</v>
      </c>
      <c r="S1334" t="str">
        <f t="shared" si="647"/>
        <v>0.0549340396604161i</v>
      </c>
      <c r="T1334" t="str">
        <f t="shared" si="648"/>
        <v>0.204818801283437-0.0182533964434524i</v>
      </c>
      <c r="U1334" t="str">
        <f t="shared" si="649"/>
        <v>0.0000500000000000001-0.00200953210974615i</v>
      </c>
      <c r="V1334" t="str">
        <f t="shared" si="650"/>
        <v>3.33333333333333E-06-0.00221048532072077i</v>
      </c>
      <c r="W1334" t="str">
        <f t="shared" si="651"/>
        <v>0.000014472866238862-0.00105275547384459i</v>
      </c>
      <c r="X1334" t="str">
        <f t="shared" si="652"/>
        <v>0.0000353779315945688-0.00105176444265241i</v>
      </c>
      <c r="Y1334" t="str">
        <f t="shared" si="653"/>
        <v>0.009+0.075398223686155i</v>
      </c>
      <c r="Z1334" t="str">
        <f t="shared" si="654"/>
        <v>-0.1943747032115-0.0302844273835162i</v>
      </c>
      <c r="AA1334" t="str">
        <f t="shared" si="655"/>
        <v>22.5520632911308-185.566787247277i</v>
      </c>
      <c r="AB1334" t="str">
        <f t="shared" si="656"/>
        <v>1.41486015199457-0.126091955936512i</v>
      </c>
      <c r="AC1334" t="str">
        <f t="shared" si="657"/>
        <v>2.31616529280344-3.02853293567192i</v>
      </c>
      <c r="AD1334" t="str">
        <f t="shared" si="658"/>
        <v>0.251703645369357+0.274678506784473i</v>
      </c>
      <c r="AE1334" t="str">
        <f t="shared" si="659"/>
        <v>-0.0406063400733946-0.0610132540051647i</v>
      </c>
      <c r="AF1334" t="str">
        <f t="shared" si="660"/>
        <v>-14.0774040802546-2.59527634421898i</v>
      </c>
      <c r="AG1334" t="str">
        <f t="shared" si="661"/>
        <v>1.20506447334649-0.146658036458448i</v>
      </c>
      <c r="AH1334" t="str">
        <f t="shared" si="662"/>
        <v>0.241987625389203+0.829650493230552i</v>
      </c>
      <c r="AI1334">
        <f t="shared" si="663"/>
        <v>-1.267503609798678</v>
      </c>
      <c r="AJ1334">
        <f t="shared" si="664"/>
        <v>73.739398681600122</v>
      </c>
      <c r="AK1334"/>
      <c r="AL1334"/>
      <c r="AM1334"/>
      <c r="AN1334"/>
    </row>
    <row r="1335" spans="1:40" x14ac:dyDescent="0.25">
      <c r="A1335"/>
      <c r="B1335">
        <f t="shared" si="665"/>
        <v>120100</v>
      </c>
      <c r="C1335" s="186" t="str">
        <f t="shared" si="633"/>
        <v>-5.29854581415808E-06+0.0203915268579254i</v>
      </c>
      <c r="D1335" s="158" t="str">
        <f t="shared" si="634"/>
        <v>-5.95704657919053+0.156335039244095i</v>
      </c>
      <c r="E1335" t="str">
        <f t="shared" si="635"/>
        <v>2870</v>
      </c>
      <c r="F1335" t="str">
        <f t="shared" si="636"/>
        <v>0.777000777000777</v>
      </c>
      <c r="G1335" t="str">
        <f t="shared" si="631"/>
        <v>0.777000777000777</v>
      </c>
      <c r="H1335" t="str">
        <f t="shared" si="637"/>
        <v>8.12184348920104+2.74999748216329i</v>
      </c>
      <c r="I1335" t="str">
        <f t="shared" si="638"/>
        <v>471.631597120168i</v>
      </c>
      <c r="J1335" t="str">
        <f t="shared" si="632"/>
        <v>-189.263167799638+102.002972604039i</v>
      </c>
      <c r="K1335" t="str">
        <f t="shared" si="639"/>
        <v>1.04072829721801-1.93103719746305i</v>
      </c>
      <c r="L1335" t="str">
        <f t="shared" si="640"/>
        <v>0.0700037022714564-0.109432052800623i</v>
      </c>
      <c r="M1335" t="str">
        <f t="shared" si="641"/>
        <v>1.11073199948947-2.04046925026367i</v>
      </c>
      <c r="N1335" t="str">
        <f t="shared" si="642"/>
        <v>-0.532632657278198i</v>
      </c>
      <c r="O1335" t="str">
        <f t="shared" si="643"/>
        <v>0.861473186015765-0.507803061999282i</v>
      </c>
      <c r="P1335" t="str">
        <f t="shared" si="644"/>
        <v>0.138526813984235+0.507803061999282i</v>
      </c>
      <c r="Q1335" t="str">
        <f t="shared" si="645"/>
        <v>-0.138526813984235+0.0248295952789159i</v>
      </c>
      <c r="R1335" t="str">
        <f t="shared" si="646"/>
        <v>-0.332276661008397-3.72529579054261i</v>
      </c>
      <c r="S1335" t="str">
        <f t="shared" si="647"/>
        <v>0.0549798180267998i</v>
      </c>
      <c r="T1335" t="str">
        <f t="shared" si="648"/>
        <v>0.204816084660036-0.0182685103567943i</v>
      </c>
      <c r="U1335" t="str">
        <f t="shared" si="649"/>
        <v>0.0000500000000000001-0.00200785889400115i</v>
      </c>
      <c r="V1335" t="str">
        <f t="shared" si="650"/>
        <v>3.33333333333333E-06-0.00220864478340127i</v>
      </c>
      <c r="W1335" t="str">
        <f t="shared" si="651"/>
        <v>0.0000144728632172177-0.00105187914697739i</v>
      </c>
      <c r="X1335" t="str">
        <f t="shared" si="652"/>
        <v>0.0000353431469268762-0.00105088963173368i</v>
      </c>
      <c r="Y1335" t="str">
        <f t="shared" si="653"/>
        <v>0.009+0.0754610555392268i</v>
      </c>
      <c r="Z1335" t="str">
        <f t="shared" si="654"/>
        <v>-0.194052415938825-0.0302127296190768i</v>
      </c>
      <c r="AA1335" t="str">
        <f t="shared" si="655"/>
        <v>22.5139403846014-185.412552905575i</v>
      </c>
      <c r="AB1335" t="str">
        <f t="shared" si="656"/>
        <v>1.41484138593319-0.12619636077432i</v>
      </c>
      <c r="AC1335" t="str">
        <f t="shared" si="657"/>
        <v>2.31400980790284-3.02711067812826i</v>
      </c>
      <c r="AD1335" t="str">
        <f t="shared" si="658"/>
        <v>0.251822359073418+0.274889842383495i</v>
      </c>
      <c r="AE1335" t="str">
        <f t="shared" si="659"/>
        <v>-0.040561564682648-0.0609512788782833i</v>
      </c>
      <c r="AF1335" t="str">
        <f t="shared" si="660"/>
        <v>-14.0788900683916-2.5936624429192i</v>
      </c>
      <c r="AG1335" t="str">
        <f t="shared" si="661"/>
        <v>1.20502789850624-0.146617866081723i</v>
      </c>
      <c r="AH1335" t="str">
        <f t="shared" si="662"/>
        <v>0.2418617485496+0.828852690046342i</v>
      </c>
      <c r="AI1335">
        <f t="shared" si="663"/>
        <v>-1.2755591326060387</v>
      </c>
      <c r="AJ1335">
        <f t="shared" si="664"/>
        <v>73.732593642465574</v>
      </c>
      <c r="AK1335"/>
      <c r="AL1335"/>
      <c r="AM1335"/>
      <c r="AN1335"/>
    </row>
    <row r="1336" spans="1:40" x14ac:dyDescent="0.25">
      <c r="A1336"/>
      <c r="B1336">
        <f t="shared" si="665"/>
        <v>120200</v>
      </c>
      <c r="C1336" s="186" t="str">
        <f t="shared" si="633"/>
        <v>-5.28973326606631E-06+0.0203745621956061i</v>
      </c>
      <c r="D1336" s="158" t="str">
        <f t="shared" si="634"/>
        <v>-5.95704651162767+0.15620497683298i</v>
      </c>
      <c r="E1336" t="str">
        <f t="shared" si="635"/>
        <v>2870</v>
      </c>
      <c r="F1336" t="str">
        <f t="shared" si="636"/>
        <v>0.777000777000777</v>
      </c>
      <c r="G1336" t="str">
        <f t="shared" si="631"/>
        <v>0.777000777000777</v>
      </c>
      <c r="H1336" t="str">
        <f t="shared" si="637"/>
        <v>8.12332642692568+2.7482550569552i</v>
      </c>
      <c r="I1336" t="str">
        <f t="shared" si="638"/>
        <v>472.024296201866i</v>
      </c>
      <c r="J1336" t="str">
        <f t="shared" si="632"/>
        <v>-189.580140952195+102.087904304792i</v>
      </c>
      <c r="K1336" t="str">
        <f t="shared" si="639"/>
        <v>1.03937230247316-1.93014391809217i</v>
      </c>
      <c r="L1336" t="str">
        <f t="shared" si="640"/>
        <v>0.0699210417790551-0.109393845098392i</v>
      </c>
      <c r="M1336" t="str">
        <f t="shared" si="641"/>
        <v>1.10929334425222-2.03953776319056i</v>
      </c>
      <c r="N1336" t="str">
        <f t="shared" si="642"/>
        <v>-0.53307614825012i</v>
      </c>
      <c r="O1336" t="str">
        <f t="shared" si="643"/>
        <v>0.861247895230538-0.50818506762888i</v>
      </c>
      <c r="P1336" t="str">
        <f t="shared" si="644"/>
        <v>0.138752104769462+0.50818506762888i</v>
      </c>
      <c r="Q1336" t="str">
        <f t="shared" si="645"/>
        <v>-0.138752104769462+0.0248910806212399i</v>
      </c>
      <c r="R1336" t="str">
        <f t="shared" si="646"/>
        <v>-0.332274890664286-3.7221471312375i</v>
      </c>
      <c r="S1336" t="str">
        <f t="shared" si="647"/>
        <v>0.0550255963931835i</v>
      </c>
      <c r="T1336" t="str">
        <f t="shared" si="648"/>
        <v>0.20481336575952-0.0182836240252822i</v>
      </c>
      <c r="U1336" t="str">
        <f t="shared" si="649"/>
        <v>0.0000499999999999999-0.00200618846230897i</v>
      </c>
      <c r="V1336" t="str">
        <f t="shared" si="650"/>
        <v>3.33333333333333E-06-0.00220680730853987i</v>
      </c>
      <c r="W1336" t="str">
        <f t="shared" si="651"/>
        <v>0.0000144728601930578-0.00105100427842346i</v>
      </c>
      <c r="X1336" t="str">
        <f t="shared" si="652"/>
        <v>0.0000353084489844253-0.0010500162748848i</v>
      </c>
      <c r="Y1336" t="str">
        <f t="shared" si="653"/>
        <v>0.009+0.0755238873922986i</v>
      </c>
      <c r="Z1336" t="str">
        <f t="shared" si="654"/>
        <v>-0.193730928309409-0.0301412689509124i</v>
      </c>
      <c r="AA1336" t="str">
        <f t="shared" si="655"/>
        <v>22.4759145155262-185.258574217625i</v>
      </c>
      <c r="AB1336" t="str">
        <f t="shared" si="656"/>
        <v>1.4148226041418-0.126300763920711i</v>
      </c>
      <c r="AC1336" t="str">
        <f t="shared" si="657"/>
        <v>2.31185812053599-3.02568872615403i</v>
      </c>
      <c r="AD1336" t="str">
        <f t="shared" si="658"/>
        <v>0.251941163702181+0.275101127139954i</v>
      </c>
      <c r="AE1336" t="str">
        <f t="shared" si="659"/>
        <v>-0.0405168984615521-0.0608894231147416i</v>
      </c>
      <c r="AF1336" t="str">
        <f t="shared" si="660"/>
        <v>-14.0803729385533-2.59205008012222i</v>
      </c>
      <c r="AG1336" t="str">
        <f t="shared" si="661"/>
        <v>1.20499137130928-0.146577823114052i</v>
      </c>
      <c r="AH1336" t="str">
        <f t="shared" si="662"/>
        <v>0.241736094719918+0.828056357632237i</v>
      </c>
      <c r="AI1336">
        <f t="shared" si="663"/>
        <v>-1.2836071650218988</v>
      </c>
      <c r="AJ1336">
        <f t="shared" si="664"/>
        <v>73.725789120553159</v>
      </c>
      <c r="AK1336"/>
      <c r="AL1336"/>
      <c r="AM1336"/>
      <c r="AN1336"/>
    </row>
    <row r="1337" spans="1:40" x14ac:dyDescent="0.25">
      <c r="A1337"/>
      <c r="B1337">
        <f t="shared" si="665"/>
        <v>120300</v>
      </c>
      <c r="C1337" s="186" t="str">
        <f t="shared" si="633"/>
        <v>-5.28094268526644E-06+0.0203576257372085i</v>
      </c>
      <c r="D1337" s="158" t="str">
        <f t="shared" si="634"/>
        <v>-5.95704644423321+0.156075130651932i</v>
      </c>
      <c r="E1337" t="str">
        <f t="shared" si="635"/>
        <v>2870</v>
      </c>
      <c r="F1337" t="str">
        <f t="shared" si="636"/>
        <v>0.777000777000777</v>
      </c>
      <c r="G1337" t="str">
        <f t="shared" si="631"/>
        <v>0.777000777000777</v>
      </c>
      <c r="H1337" t="str">
        <f t="shared" si="637"/>
        <v>8.12480625477391+2.74651438568166i</v>
      </c>
      <c r="I1337" t="str">
        <f t="shared" si="638"/>
        <v>472.416995283565i</v>
      </c>
      <c r="J1337" t="str">
        <f t="shared" si="632"/>
        <v>-189.897377919279+102.172836005545i</v>
      </c>
      <c r="K1337" t="str">
        <f t="shared" si="639"/>
        <v>1.03801871235354-1.92925085975284i</v>
      </c>
      <c r="L1337" t="str">
        <f t="shared" si="640"/>
        <v>0.0698385077132754-0.109355620176189i</v>
      </c>
      <c r="M1337" t="str">
        <f t="shared" si="641"/>
        <v>1.10785722006682-2.03860647992903i</v>
      </c>
      <c r="N1337" t="str">
        <f t="shared" si="642"/>
        <v>-0.533519639222042i</v>
      </c>
      <c r="O1337" t="str">
        <f t="shared" si="643"/>
        <v>0.861022435051423-0.508566973306484i</v>
      </c>
      <c r="P1337" t="str">
        <f t="shared" si="644"/>
        <v>0.138977564948577+0.508566973306484i</v>
      </c>
      <c r="Q1337" t="str">
        <f t="shared" si="645"/>
        <v>-0.138977564948577+0.024952665915558i</v>
      </c>
      <c r="R1337" t="str">
        <f t="shared" si="646"/>
        <v>-0.332273118813409-3.71900366526207i</v>
      </c>
      <c r="S1337" t="str">
        <f t="shared" si="647"/>
        <v>0.0550713747595672i</v>
      </c>
      <c r="T1337" t="str">
        <f t="shared" si="648"/>
        <v>0.204810644581851-0.0182987374487034i</v>
      </c>
      <c r="U1337" t="str">
        <f t="shared" si="649"/>
        <v>0.0000499999999999999-0.00200452080772684i</v>
      </c>
      <c r="V1337" t="str">
        <f t="shared" si="650"/>
        <v>3.33333333333333E-06-0.00220497288849952i</v>
      </c>
      <c r="W1337" t="str">
        <f t="shared" si="651"/>
        <v>0.0000144728571663824-0.00105013086454614i</v>
      </c>
      <c r="X1337" t="str">
        <f t="shared" si="652"/>
        <v>0.0000352738374791551-0.00104914436848539i</v>
      </c>
      <c r="Y1337" t="str">
        <f t="shared" si="653"/>
        <v>0.009+0.0755867192453704i</v>
      </c>
      <c r="Z1337" t="str">
        <f t="shared" si="654"/>
        <v>-0.1934102376855-0.0300700443886276i</v>
      </c>
      <c r="AA1337" t="str">
        <f t="shared" si="655"/>
        <v>22.4379853534329-185.104850550337i</v>
      </c>
      <c r="AB1337" t="str">
        <f t="shared" si="656"/>
        <v>1.41480380662016-0.126405165374215i</v>
      </c>
      <c r="AC1337" t="str">
        <f t="shared" si="657"/>
        <v>2.30971022291379-3.02426708311768i</v>
      </c>
      <c r="AD1337" t="str">
        <f t="shared" si="658"/>
        <v>0.252060059237115+0.275312361021238i</v>
      </c>
      <c r="AE1337" t="str">
        <f t="shared" si="659"/>
        <v>-0.0404723410514249-0.0608276863527338i</v>
      </c>
      <c r="AF1337" t="str">
        <f t="shared" si="660"/>
        <v>-14.0818526990071-2.59043925502973i</v>
      </c>
      <c r="AG1337" t="str">
        <f t="shared" si="661"/>
        <v>1.20495489155902-0.146537907231506i</v>
      </c>
      <c r="AH1337" t="str">
        <f t="shared" si="662"/>
        <v>0.241610663466608+0.827261491874322i</v>
      </c>
      <c r="AI1337">
        <f t="shared" si="663"/>
        <v>-1.2916477206717385</v>
      </c>
      <c r="AJ1337">
        <f t="shared" si="664"/>
        <v>73.718985103408443</v>
      </c>
      <c r="AK1337"/>
      <c r="AL1337"/>
      <c r="AM1337"/>
      <c r="AN1337"/>
    </row>
    <row r="1338" spans="1:40" x14ac:dyDescent="0.25">
      <c r="A1338"/>
      <c r="B1338">
        <f t="shared" si="665"/>
        <v>120400</v>
      </c>
      <c r="C1338" s="186" t="str">
        <f t="shared" si="633"/>
        <v>-5.27217399880775E-06+0.020340717412457i</v>
      </c>
      <c r="D1338" s="158" t="str">
        <f t="shared" si="634"/>
        <v>-5.95704637700662+0.15594550016217i</v>
      </c>
      <c r="E1338" t="str">
        <f t="shared" si="635"/>
        <v>2870</v>
      </c>
      <c r="F1338" t="str">
        <f t="shared" si="636"/>
        <v>0.777000777000777</v>
      </c>
      <c r="G1338" t="str">
        <f t="shared" si="631"/>
        <v>0.777000777000777</v>
      </c>
      <c r="H1338" t="str">
        <f t="shared" si="637"/>
        <v>8.12628298098785+2.74477546699885i</v>
      </c>
      <c r="I1338" t="str">
        <f t="shared" si="638"/>
        <v>472.809694365264i</v>
      </c>
      <c r="J1338" t="str">
        <f t="shared" si="632"/>
        <v>-190.214878700888+102.257767706297i</v>
      </c>
      <c r="K1338" t="str">
        <f t="shared" si="639"/>
        <v>1.03666752186956-1.92835802451636i</v>
      </c>
      <c r="L1338" t="str">
        <f t="shared" si="640"/>
        <v>0.0697560998697102-0.109317378207352i</v>
      </c>
      <c r="M1338" t="str">
        <f t="shared" si="641"/>
        <v>1.10642362173927-2.03767540272371i</v>
      </c>
      <c r="N1338" t="str">
        <f t="shared" si="642"/>
        <v>-0.533963130193964i</v>
      </c>
      <c r="O1338" t="str">
        <f t="shared" si="643"/>
        <v>0.860796805522766-0.50894877895698i</v>
      </c>
      <c r="P1338" t="str">
        <f t="shared" si="644"/>
        <v>0.139203194477234+0.50894877895698i</v>
      </c>
      <c r="Q1338" t="str">
        <f t="shared" si="645"/>
        <v>-0.139203194477234+0.025014351236984i</v>
      </c>
      <c r="R1338" t="str">
        <f t="shared" si="646"/>
        <v>-0.332271345455695-3.71586537967553i</v>
      </c>
      <c r="S1338" t="str">
        <f t="shared" si="647"/>
        <v>0.0551171531259509i</v>
      </c>
      <c r="T1338" t="str">
        <f t="shared" si="648"/>
        <v>0.204807921126996-0.0183138506268473i</v>
      </c>
      <c r="U1338" t="str">
        <f t="shared" si="649"/>
        <v>0.0000499999999999999-0.00200285592333504i</v>
      </c>
      <c r="V1338" t="str">
        <f t="shared" si="650"/>
        <v>3.33333333333333E-06-0.00220314151566854i</v>
      </c>
      <c r="W1338" t="str">
        <f t="shared" si="651"/>
        <v>0.0000144728541371919-0.0010492589017208i</v>
      </c>
      <c r="X1338" t="str">
        <f t="shared" si="652"/>
        <v>0.0000352393121241969-0.00104827390892704i</v>
      </c>
      <c r="Y1338" t="str">
        <f t="shared" si="653"/>
        <v>0.009+0.0756495510984422i</v>
      </c>
      <c r="Z1338" t="str">
        <f t="shared" si="654"/>
        <v>-0.193090341440174-0.0299990549468105i</v>
      </c>
      <c r="AA1338" t="str">
        <f t="shared" si="655"/>
        <v>22.40015256926-184.951381272703i</v>
      </c>
      <c r="AB1338" t="str">
        <f t="shared" si="656"/>
        <v>1.41478499336802-0.126509565133376i</v>
      </c>
      <c r="AC1338" t="str">
        <f t="shared" si="657"/>
        <v>2.30756610726306-3.02284575236817i</v>
      </c>
      <c r="AD1338" t="str">
        <f t="shared" si="658"/>
        <v>0.252179045659664+0.275523543994711i</v>
      </c>
      <c r="AE1338" t="str">
        <f t="shared" si="659"/>
        <v>-0.0404278920950445-0.060766068231924i</v>
      </c>
      <c r="AF1338" t="str">
        <f t="shared" si="660"/>
        <v>-14.0833293579945-2.58882996683668i</v>
      </c>
      <c r="AG1338" t="str">
        <f t="shared" si="661"/>
        <v>1.20491845905972-0.146498118111193i</v>
      </c>
      <c r="AH1338" t="str">
        <f t="shared" si="662"/>
        <v>0.241485454356591+0.82646808867367i</v>
      </c>
      <c r="AI1338">
        <f t="shared" si="663"/>
        <v>-1.2996808131471715</v>
      </c>
      <c r="AJ1338">
        <f t="shared" si="664"/>
        <v>73.712181578645826</v>
      </c>
      <c r="AK1338"/>
      <c r="AL1338"/>
      <c r="AM1338"/>
      <c r="AN1338"/>
    </row>
    <row r="1339" spans="1:40" x14ac:dyDescent="0.25">
      <c r="A1339"/>
      <c r="B1339">
        <f t="shared" si="665"/>
        <v>120500</v>
      </c>
      <c r="C1339" s="186" t="str">
        <f t="shared" si="633"/>
        <v>-5.26342713404214E-06+0.0203238371513094i</v>
      </c>
      <c r="D1339" s="158" t="str">
        <f t="shared" si="634"/>
        <v>-5.95704630994732+0.155816084826705i</v>
      </c>
      <c r="E1339" t="str">
        <f t="shared" si="635"/>
        <v>2870</v>
      </c>
      <c r="F1339" t="str">
        <f t="shared" si="636"/>
        <v>0.777000777000777</v>
      </c>
      <c r="G1339" t="str">
        <f t="shared" si="631"/>
        <v>0.777000777000777</v>
      </c>
      <c r="H1339" t="str">
        <f t="shared" si="637"/>
        <v>8.12775661378403+2.74303829955797i</v>
      </c>
      <c r="I1339" t="str">
        <f t="shared" si="638"/>
        <v>473.202393446963i</v>
      </c>
      <c r="J1339" t="str">
        <f t="shared" si="632"/>
        <v>-190.532643297023+102.34269940705i</v>
      </c>
      <c r="K1339" t="str">
        <f t="shared" si="639"/>
        <v>1.03531872604199-1.92746541444164i</v>
      </c>
      <c r="L1339" t="str">
        <f t="shared" si="640"/>
        <v>0.0696738180441735-0.109279119364507i</v>
      </c>
      <c r="M1339" t="str">
        <f t="shared" si="641"/>
        <v>1.10499254408616-2.03674453380615i</v>
      </c>
      <c r="N1339" t="str">
        <f t="shared" si="642"/>
        <v>-0.534406621165886i</v>
      </c>
      <c r="O1339" t="str">
        <f t="shared" si="643"/>
        <v>0.860571006688945-0.509330484505273i</v>
      </c>
      <c r="P1339" t="str">
        <f t="shared" si="644"/>
        <v>0.139428993311055+0.509330484505273i</v>
      </c>
      <c r="Q1339" t="str">
        <f t="shared" si="645"/>
        <v>-0.139428993311055+0.025076136660613i</v>
      </c>
      <c r="R1339" t="str">
        <f t="shared" si="646"/>
        <v>-0.332269570591059-3.71273226158001i</v>
      </c>
      <c r="S1339" t="str">
        <f t="shared" si="647"/>
        <v>0.0551629314923346i</v>
      </c>
      <c r="T1339" t="str">
        <f t="shared" si="648"/>
        <v>0.204805195394919-0.018328963559502i</v>
      </c>
      <c r="U1339" t="str">
        <f t="shared" si="649"/>
        <v>0.00005-0.00200119380223684i</v>
      </c>
      <c r="V1339" t="str">
        <f t="shared" si="650"/>
        <v>3.33333333333333E-06-0.00220131318246052i</v>
      </c>
      <c r="W1339" t="str">
        <f t="shared" si="651"/>
        <v>0.0000144728511054858-0.00104838838633487i</v>
      </c>
      <c r="X1339" t="str">
        <f t="shared" si="652"/>
        <v>0.0000352048726338719-0.00104740489261333i</v>
      </c>
      <c r="Y1339" t="str">
        <f t="shared" si="653"/>
        <v>0.009+0.075712382951514i</v>
      </c>
      <c r="Z1339" t="str">
        <f t="shared" si="654"/>
        <v>-0.192771236957306-0.0299282996450052i</v>
      </c>
      <c r="AA1339" t="str">
        <f t="shared" si="655"/>
        <v>22.3624158353503-184.798165755782i</v>
      </c>
      <c r="AB1339" t="str">
        <f t="shared" si="656"/>
        <v>1.41476616438515-0.126613963196733i</v>
      </c>
      <c r="AC1339" t="str">
        <f t="shared" si="657"/>
        <v>2.30542576582649-3.02142473723494i</v>
      </c>
      <c r="AD1339" t="str">
        <f t="shared" si="658"/>
        <v>0.252298122951262+0.275734676027732i</v>
      </c>
      <c r="AE1339" t="str">
        <f t="shared" si="659"/>
        <v>-0.0403835512366449-0.0607045683934457i</v>
      </c>
      <c r="AF1339" t="str">
        <f t="shared" si="660"/>
        <v>-14.0848029237313-2.58722221473126i</v>
      </c>
      <c r="AG1339" t="str">
        <f t="shared" si="661"/>
        <v>1.20488207361648-0.146458455431253i</v>
      </c>
      <c r="AH1339" t="str">
        <f t="shared" si="662"/>
        <v>0.241360466957284+0.825676143946374i</v>
      </c>
      <c r="AI1339">
        <f t="shared" si="663"/>
        <v>-1.3077064560050353</v>
      </c>
      <c r="AJ1339">
        <f t="shared" si="664"/>
        <v>73.705378533948604</v>
      </c>
      <c r="AK1339"/>
      <c r="AL1339"/>
      <c r="AM1339"/>
      <c r="AN1339"/>
    </row>
    <row r="1340" spans="1:40" x14ac:dyDescent="0.25">
      <c r="A1340"/>
      <c r="B1340">
        <f t="shared" si="665"/>
        <v>120600</v>
      </c>
      <c r="C1340" s="186" t="str">
        <f t="shared" si="633"/>
        <v>-5.25470201862251E-06+0.0203069848839558i</v>
      </c>
      <c r="D1340" s="158" t="str">
        <f t="shared" si="634"/>
        <v>-5.95704624305477+0.155686884110328i</v>
      </c>
      <c r="E1340" t="str">
        <f t="shared" si="635"/>
        <v>2870</v>
      </c>
      <c r="F1340" t="str">
        <f t="shared" si="636"/>
        <v>0.777000777000777</v>
      </c>
      <c r="G1340" t="str">
        <f t="shared" si="631"/>
        <v>0.777000777000777</v>
      </c>
      <c r="H1340" t="str">
        <f t="shared" si="637"/>
        <v>8.12922716135354+2.74130288200539i</v>
      </c>
      <c r="I1340" t="str">
        <f t="shared" si="638"/>
        <v>473.595092528661i</v>
      </c>
      <c r="J1340" t="str">
        <f t="shared" si="632"/>
        <v>-190.850671707683+102.427631107803i</v>
      </c>
      <c r="K1340" t="str">
        <f t="shared" si="639"/>
        <v>1.03397231990197-1.92657303157535i</v>
      </c>
      <c r="L1340" t="str">
        <f t="shared" si="640"/>
        <v>0.0695916620327034-0.109240843819562i</v>
      </c>
      <c r="M1340" t="str">
        <f t="shared" si="641"/>
        <v>1.10356398193467-2.03581387539491i</v>
      </c>
      <c r="N1340" t="str">
        <f t="shared" si="642"/>
        <v>-0.534850112137808i</v>
      </c>
      <c r="O1340" t="str">
        <f t="shared" si="643"/>
        <v>0.86034503859437-0.509712089876287i</v>
      </c>
      <c r="P1340" t="str">
        <f t="shared" si="644"/>
        <v>0.13965496140563+0.509712089876287i</v>
      </c>
      <c r="Q1340" t="str">
        <f t="shared" si="645"/>
        <v>-0.13965496140563+0.025138022261521i</v>
      </c>
      <c r="R1340" t="str">
        <f t="shared" si="646"/>
        <v>-0.332267794219412-3.70960429812038i</v>
      </c>
      <c r="S1340" t="str">
        <f t="shared" si="647"/>
        <v>0.0552087098587183i</v>
      </c>
      <c r="T1340" t="str">
        <f t="shared" si="648"/>
        <v>0.204802467385582-0.0183440762464558i</v>
      </c>
      <c r="U1340" t="str">
        <f t="shared" si="649"/>
        <v>0.00005-0.00199953443755836i</v>
      </c>
      <c r="V1340" t="str">
        <f t="shared" si="650"/>
        <v>3.33333333333333E-06-0.0021994878813142i</v>
      </c>
      <c r="W1340" t="str">
        <f t="shared" si="651"/>
        <v>0.0000144728480712645-0.00104751931478774i</v>
      </c>
      <c r="X1340" t="str">
        <f t="shared" si="652"/>
        <v>0.0000351705187236836-0.0010465373159597i</v>
      </c>
      <c r="Y1340" t="str">
        <f t="shared" si="653"/>
        <v>0.009+0.0757752148045858i</v>
      </c>
      <c r="Z1340" t="str">
        <f t="shared" si="654"/>
        <v>-0.192452921631495-0.0298577775076815i</v>
      </c>
      <c r="AA1340" t="str">
        <f t="shared" si="655"/>
        <v>22.324774825443-184.645203372696i</v>
      </c>
      <c r="AB1340" t="str">
        <f t="shared" si="656"/>
        <v>1.41474731967128-0.126718359562821i</v>
      </c>
      <c r="AC1340" t="str">
        <f t="shared" si="657"/>
        <v>2.30328919086257-3.02000404102793i</v>
      </c>
      <c r="AD1340" t="str">
        <f t="shared" si="658"/>
        <v>0.252417291093331+0.275945757087645i</v>
      </c>
      <c r="AE1340" t="str">
        <f t="shared" si="659"/>
        <v>-0.0403393181219072-0.0606431864798882i</v>
      </c>
      <c r="AF1340" t="str">
        <f t="shared" si="660"/>
        <v>-14.0862734044083-2.58561599789506i</v>
      </c>
      <c r="AG1340" t="str">
        <f t="shared" si="661"/>
        <v>1.20484573503522-0.146418918870856i</v>
      </c>
      <c r="AH1340" t="str">
        <f t="shared" si="662"/>
        <v>0.241235700836617+0.82488565362345i</v>
      </c>
      <c r="AI1340">
        <f t="shared" si="663"/>
        <v>-1.3157246627677477</v>
      </c>
      <c r="AJ1340">
        <f t="shared" si="664"/>
        <v>73.698575957067192</v>
      </c>
      <c r="AK1340"/>
      <c r="AL1340"/>
      <c r="AM1340"/>
      <c r="AN1340"/>
    </row>
    <row r="1341" spans="1:40" x14ac:dyDescent="0.25">
      <c r="A1341"/>
      <c r="B1341">
        <f t="shared" si="665"/>
        <v>120700</v>
      </c>
      <c r="C1341" s="186" t="str">
        <f t="shared" si="633"/>
        <v>-5.24599858050137E-06+0.0202901605408175i</v>
      </c>
      <c r="D1341" s="158" t="str">
        <f t="shared" si="634"/>
        <v>-5.95704617632841+0.155557897479601i</v>
      </c>
      <c r="E1341" t="str">
        <f t="shared" si="635"/>
        <v>2870</v>
      </c>
      <c r="F1341" t="str">
        <f t="shared" si="636"/>
        <v>0.777000777000777</v>
      </c>
      <c r="G1341" t="str">
        <f t="shared" si="631"/>
        <v>0.777000777000777</v>
      </c>
      <c r="H1341" t="str">
        <f t="shared" si="637"/>
        <v>8.13069463186204+2.73956921298269i</v>
      </c>
      <c r="I1341" t="str">
        <f t="shared" si="638"/>
        <v>473.98779161036i</v>
      </c>
      <c r="J1341" t="str">
        <f t="shared" si="632"/>
        <v>-191.168963932869+102.512562808556i</v>
      </c>
      <c r="K1341" t="str">
        <f t="shared" si="639"/>
        <v>1.03262829849099-1.92568087795194i</v>
      </c>
      <c r="L1341" t="str">
        <f t="shared" si="640"/>
        <v>0.0695096316315593-0.109202551743715i</v>
      </c>
      <c r="M1341" t="str">
        <f t="shared" si="641"/>
        <v>1.10213793012255-2.03488342969566i</v>
      </c>
      <c r="N1341" t="str">
        <f t="shared" si="642"/>
        <v>-0.53529360310973i</v>
      </c>
      <c r="O1341" t="str">
        <f t="shared" si="643"/>
        <v>0.860118901283486-0.510093594994966i</v>
      </c>
      <c r="P1341" t="str">
        <f t="shared" si="644"/>
        <v>0.139881098716514+0.510093594994966i</v>
      </c>
      <c r="Q1341" t="str">
        <f t="shared" si="645"/>
        <v>-0.139881098716514+0.025200008114764i</v>
      </c>
      <c r="R1341" t="str">
        <f t="shared" si="646"/>
        <v>-0.33226601634066-3.70648147648416i</v>
      </c>
      <c r="S1341" t="str">
        <f t="shared" si="647"/>
        <v>0.055254488225102i</v>
      </c>
      <c r="T1341" t="str">
        <f t="shared" si="648"/>
        <v>0.204799737098953-0.0183591886874965i</v>
      </c>
      <c r="U1341" t="str">
        <f t="shared" si="649"/>
        <v>0.00005-0.00199787782244854i</v>
      </c>
      <c r="V1341" t="str">
        <f t="shared" si="650"/>
        <v>3.33333333333333E-06-0.00219766560469339i</v>
      </c>
      <c r="W1341" t="str">
        <f t="shared" si="651"/>
        <v>0.0000144728450345279-0.00104665168349077i</v>
      </c>
      <c r="X1341" t="str">
        <f t="shared" si="652"/>
        <v>0.0000351362501103141-0.00104567117539351i</v>
      </c>
      <c r="Y1341" t="str">
        <f t="shared" si="653"/>
        <v>0.009+0.0758380466576576i</v>
      </c>
      <c r="Z1341" t="str">
        <f t="shared" si="654"/>
        <v>-0.19213539286803-0.0297874875642081i</v>
      </c>
      <c r="AA1341" t="str">
        <f t="shared" si="655"/>
        <v>22.2872292146666-184.492493498621i</v>
      </c>
      <c r="AB1341" t="str">
        <f t="shared" si="656"/>
        <v>1.4147284592262-0.126822754230175i</v>
      </c>
      <c r="AC1341" t="str">
        <f t="shared" si="657"/>
        <v>2.30115637464568-3.01858366703795i</v>
      </c>
      <c r="AD1341" t="str">
        <f t="shared" si="658"/>
        <v>0.252536550067269+0.276156787141788i</v>
      </c>
      <c r="AE1341" t="str">
        <f t="shared" si="659"/>
        <v>-0.040295192397954-0.0605819221352972i</v>
      </c>
      <c r="AF1341" t="str">
        <f t="shared" si="660"/>
        <v>-14.0877408081904-2.58401131550309i</v>
      </c>
      <c r="AG1341" t="str">
        <f t="shared" si="661"/>
        <v>1.20480944312269-0.14637950811019i</v>
      </c>
      <c r="AH1341" t="str">
        <f t="shared" si="662"/>
        <v>0.241111155563001+0.824096613650803i</v>
      </c>
      <c r="AI1341">
        <f t="shared" si="663"/>
        <v>-1.3237354469232068</v>
      </c>
      <c r="AJ1341">
        <f t="shared" si="664"/>
        <v>73.691773835821735</v>
      </c>
      <c r="AK1341"/>
      <c r="AL1341"/>
      <c r="AM1341"/>
      <c r="AN1341"/>
    </row>
    <row r="1342" spans="1:40" x14ac:dyDescent="0.25">
      <c r="A1342"/>
      <c r="B1342">
        <f t="shared" si="665"/>
        <v>120800</v>
      </c>
      <c r="C1342" s="186" t="str">
        <f t="shared" si="633"/>
        <v>-5.23731674792932E-06+0.0202733640525464i</v>
      </c>
      <c r="D1342" s="158" t="str">
        <f t="shared" si="634"/>
        <v>-5.95704610976769+0.155429124402856i</v>
      </c>
      <c r="E1342" t="str">
        <f t="shared" si="635"/>
        <v>2870</v>
      </c>
      <c r="F1342" t="str">
        <f t="shared" si="636"/>
        <v>0.777000777000777</v>
      </c>
      <c r="G1342" t="str">
        <f t="shared" si="631"/>
        <v>0.777000777000777</v>
      </c>
      <c r="H1342" t="str">
        <f t="shared" si="637"/>
        <v>8.13215903344995+2.73783729112665i</v>
      </c>
      <c r="I1342" t="str">
        <f t="shared" si="638"/>
        <v>474.380490692059i</v>
      </c>
      <c r="J1342" t="str">
        <f t="shared" si="632"/>
        <v>-191.487519972581+102.597494509308i</v>
      </c>
      <c r="K1342" t="str">
        <f t="shared" si="639"/>
        <v>1.03128665686087-1.92478895559371i</v>
      </c>
      <c r="L1342" t="str">
        <f t="shared" si="640"/>
        <v>0.0694277266372245-0.109164243307455i</v>
      </c>
      <c r="M1342" t="str">
        <f t="shared" si="641"/>
        <v>1.10071438349809-2.03395319890117i</v>
      </c>
      <c r="N1342" t="str">
        <f t="shared" si="642"/>
        <v>-0.535737094081651i</v>
      </c>
      <c r="O1342" t="str">
        <f t="shared" si="643"/>
        <v>0.859892594800771-0.510474999786275i</v>
      </c>
      <c r="P1342" t="str">
        <f t="shared" si="644"/>
        <v>0.140107405199229+0.510474999786275i</v>
      </c>
      <c r="Q1342" t="str">
        <f t="shared" si="645"/>
        <v>-0.140107405199229+0.0252620942953761i</v>
      </c>
      <c r="R1342" t="str">
        <f t="shared" si="646"/>
        <v>-0.332264236954765-3.70336378390129i</v>
      </c>
      <c r="S1342" t="str">
        <f t="shared" si="647"/>
        <v>0.0553002665914857i</v>
      </c>
      <c r="T1342" t="str">
        <f t="shared" si="648"/>
        <v>0.204797004534995-0.0183743008824151i</v>
      </c>
      <c r="U1342" t="str">
        <f t="shared" si="649"/>
        <v>0.00005-0.00199622395007896i</v>
      </c>
      <c r="V1342" t="str">
        <f t="shared" si="650"/>
        <v>3.33333333333333E-06-0.00219584634508686i</v>
      </c>
      <c r="W1342" t="str">
        <f t="shared" si="651"/>
        <v>0.000014472841995276-0.00104578548886716i</v>
      </c>
      <c r="X1342" t="str">
        <f t="shared" si="652"/>
        <v>0.0000351020665116149-0.00104480646735385i</v>
      </c>
      <c r="Y1342" t="str">
        <f t="shared" si="653"/>
        <v>0.009+0.0759008785107294i</v>
      </c>
      <c r="Z1342" t="str">
        <f t="shared" si="654"/>
        <v>-0.191818648082821-0.0297174288488202i</v>
      </c>
      <c r="AA1342" t="str">
        <f t="shared" si="655"/>
        <v>22.2497786795325-184.340035510777i</v>
      </c>
      <c r="AB1342" t="str">
        <f t="shared" si="656"/>
        <v>1.41470958304963-0.126927147197351i</v>
      </c>
      <c r="AC1342" t="str">
        <f t="shared" si="657"/>
        <v>2.29902730946586-3.01716361853644i</v>
      </c>
      <c r="AD1342" t="str">
        <f t="shared" si="658"/>
        <v>0.252655899854465+0.276367766157483i</v>
      </c>
      <c r="AE1342" t="str">
        <f t="shared" si="659"/>
        <v>-0.0402511737133396-0.0605207750051571i</v>
      </c>
      <c r="AF1342" t="str">
        <f t="shared" si="660"/>
        <v>-14.0892051432176-2.58240816672379i</v>
      </c>
      <c r="AG1342" t="str">
        <f t="shared" si="661"/>
        <v>1.20477319768647-0.146340222830467i</v>
      </c>
      <c r="AH1342" t="str">
        <f t="shared" si="662"/>
        <v>0.24098683070536+0.823309019989075i</v>
      </c>
      <c r="AI1342">
        <f t="shared" si="663"/>
        <v>-1.3317388219256443</v>
      </c>
      <c r="AJ1342">
        <f t="shared" si="664"/>
        <v>73.684972158098276</v>
      </c>
      <c r="AK1342"/>
      <c r="AL1342"/>
      <c r="AM1342"/>
      <c r="AN1342"/>
    </row>
    <row r="1343" spans="1:40" x14ac:dyDescent="0.25">
      <c r="A1343"/>
      <c r="B1343">
        <f t="shared" si="665"/>
        <v>120900</v>
      </c>
      <c r="C1343" s="186" t="str">
        <f t="shared" si="633"/>
        <v>-5.22865644945357E-06+0.0202565953500237i</v>
      </c>
      <c r="D1343" s="158" t="str">
        <f t="shared" si="634"/>
        <v>-5.95704604337207+0.155300564350182i</v>
      </c>
      <c r="E1343" t="str">
        <f t="shared" si="635"/>
        <v>2870</v>
      </c>
      <c r="F1343" t="str">
        <f t="shared" si="636"/>
        <v>0.777000777000777</v>
      </c>
      <c r="G1343" t="str">
        <f t="shared" si="631"/>
        <v>0.777000777000777</v>
      </c>
      <c r="H1343" t="str">
        <f t="shared" si="637"/>
        <v>8.13362037423244+2.73610711506937i</v>
      </c>
      <c r="I1343" t="str">
        <f t="shared" si="638"/>
        <v>474.773189773757i</v>
      </c>
      <c r="J1343" t="str">
        <f t="shared" si="632"/>
        <v>-191.806339826818+102.682426210061i</v>
      </c>
      <c r="K1343" t="str">
        <f t="shared" si="639"/>
        <v>1.02994739007378-1.92389726651082i</v>
      </c>
      <c r="L1343" t="str">
        <f t="shared" si="640"/>
        <v>0.069345946846407-0.109125918680564i</v>
      </c>
      <c r="M1343" t="str">
        <f t="shared" si="641"/>
        <v>1.09929333692019-2.03302318519138i</v>
      </c>
      <c r="N1343" t="str">
        <f t="shared" si="642"/>
        <v>-0.536180585053573i</v>
      </c>
      <c r="O1343" t="str">
        <f t="shared" si="643"/>
        <v>0.859666119190735-0.510856304175197i</v>
      </c>
      <c r="P1343" t="str">
        <f t="shared" si="644"/>
        <v>0.140333880809265+0.510856304175197i</v>
      </c>
      <c r="Q1343" t="str">
        <f t="shared" si="645"/>
        <v>-0.140333880809265+0.025324280878376i</v>
      </c>
      <c r="R1343" t="str">
        <f t="shared" si="646"/>
        <v>-0.332262456061588-3.70025120764391i</v>
      </c>
      <c r="S1343" t="str">
        <f t="shared" si="647"/>
        <v>0.0553460449578694i</v>
      </c>
      <c r="T1343" t="str">
        <f t="shared" si="648"/>
        <v>0.20479426969367-0.0183894128309968i</v>
      </c>
      <c r="U1343" t="str">
        <f t="shared" si="649"/>
        <v>0.00005-0.00199457281364382i</v>
      </c>
      <c r="V1343" t="str">
        <f t="shared" si="650"/>
        <v>3.33333333333333E-06-0.00219403009500821i</v>
      </c>
      <c r="W1343" t="str">
        <f t="shared" si="651"/>
        <v>0.0000144728389535085-0.00104492072735197i</v>
      </c>
      <c r="X1343" t="str">
        <f t="shared" si="652"/>
        <v>0.0000350679676466039-0.00104394318829162i</v>
      </c>
      <c r="Y1343" t="str">
        <f t="shared" si="653"/>
        <v>0.009+0.0759637103638012i</v>
      </c>
      <c r="Z1343" t="str">
        <f t="shared" si="654"/>
        <v>-0.191502684702358-0.0296476004005941i</v>
      </c>
      <c r="AA1343" t="str">
        <f t="shared" si="655"/>
        <v>22.2124228979269-184.187828788421i</v>
      </c>
      <c r="AB1343" t="str">
        <f t="shared" si="656"/>
        <v>1.41469069114133-0.127031538462866i</v>
      </c>
      <c r="AC1343" t="str">
        <f t="shared" si="657"/>
        <v>2.29690198762915-3.01574389877569i</v>
      </c>
      <c r="AD1343" t="str">
        <f t="shared" si="658"/>
        <v>0.252775340436296+0.276578694102037i</v>
      </c>
      <c r="AE1343" t="str">
        <f t="shared" si="659"/>
        <v>-0.0402072617180479-0.0604597447363918i</v>
      </c>
      <c r="AF1343" t="str">
        <f t="shared" si="660"/>
        <v>-14.0906664176045-2.58080655071919i</v>
      </c>
      <c r="AG1343" t="str">
        <f t="shared" si="661"/>
        <v>1.20473699853494-0.146301062713918i</v>
      </c>
      <c r="AH1343" t="str">
        <f t="shared" si="662"/>
        <v>0.24086272583314+0.82252286861368i</v>
      </c>
      <c r="AI1343">
        <f t="shared" si="663"/>
        <v>-1.3397348011947405</v>
      </c>
      <c r="AJ1343">
        <f t="shared" si="664"/>
        <v>73.678170911849875</v>
      </c>
      <c r="AK1343"/>
      <c r="AL1343"/>
      <c r="AM1343"/>
      <c r="AN1343"/>
    </row>
    <row r="1344" spans="1:40" x14ac:dyDescent="0.25">
      <c r="A1344"/>
      <c r="B1344">
        <f t="shared" si="665"/>
        <v>121000</v>
      </c>
      <c r="C1344" s="186" t="str">
        <f t="shared" si="633"/>
        <v>-5.22001761391642E-06+0.0202398543643591i</v>
      </c>
      <c r="D1344" s="158" t="str">
        <f t="shared" si="634"/>
        <v>-5.957045977141+0.15517221679342i</v>
      </c>
      <c r="E1344" t="str">
        <f t="shared" si="635"/>
        <v>2870</v>
      </c>
      <c r="F1344" t="str">
        <f t="shared" si="636"/>
        <v>0.777000777000777</v>
      </c>
      <c r="G1344" t="str">
        <f t="shared" si="631"/>
        <v>0.777000777000777</v>
      </c>
      <c r="H1344" t="str">
        <f t="shared" si="637"/>
        <v>8.13507866229958+2.73437868343829i</v>
      </c>
      <c r="I1344" t="str">
        <f t="shared" si="638"/>
        <v>475.165888855456i</v>
      </c>
      <c r="J1344" t="str">
        <f t="shared" si="632"/>
        <v>-192.125423495581+102.767357910814i</v>
      </c>
      <c r="K1344" t="str">
        <f t="shared" si="639"/>
        <v>1.02861049320217-1.92300581270145i</v>
      </c>
      <c r="L1344" t="str">
        <f t="shared" si="640"/>
        <v>0.0692642920560387-0.109087578032119i</v>
      </c>
      <c r="M1344" t="str">
        <f t="shared" si="641"/>
        <v>1.09787478525821-2.03209339073357i</v>
      </c>
      <c r="N1344" t="str">
        <f t="shared" si="642"/>
        <v>-0.536624076025495i</v>
      </c>
      <c r="O1344" t="str">
        <f t="shared" si="643"/>
        <v>0.859439474497922-0.511237508086736i</v>
      </c>
      <c r="P1344" t="str">
        <f t="shared" si="644"/>
        <v>0.140560525502078+0.511237508086736i</v>
      </c>
      <c r="Q1344" t="str">
        <f t="shared" si="645"/>
        <v>-0.140560525502078+0.025386567938759i</v>
      </c>
      <c r="R1344" t="str">
        <f t="shared" si="646"/>
        <v>-0.33226067366108-3.69714373502629i</v>
      </c>
      <c r="S1344" t="str">
        <f t="shared" si="647"/>
        <v>0.0553918233242529i</v>
      </c>
      <c r="T1344" t="str">
        <f t="shared" si="648"/>
        <v>0.204791532574945-0.0184045245330318i</v>
      </c>
      <c r="U1344" t="str">
        <f t="shared" si="649"/>
        <v>0.00005-0.00199292440635982i</v>
      </c>
      <c r="V1344" t="str">
        <f t="shared" si="650"/>
        <v>3.33333333333333E-06-0.0021922168469958i</v>
      </c>
      <c r="W1344" t="str">
        <f t="shared" si="651"/>
        <v>0.0000144728359092258-0.00104405739539204i</v>
      </c>
      <c r="X1344" t="str">
        <f t="shared" si="652"/>
        <v>0.0000350339532354591-0.00104308133466943i</v>
      </c>
      <c r="Y1344" t="str">
        <f t="shared" si="653"/>
        <v>0.009+0.076026542216873i</v>
      </c>
      <c r="Z1344" t="str">
        <f t="shared" si="654"/>
        <v>-0.191187500163661-0.0295780012634186i</v>
      </c>
      <c r="AA1344" t="str">
        <f t="shared" si="655"/>
        <v>22.1751615491045-184.035872712839i</v>
      </c>
      <c r="AB1344" t="str">
        <f t="shared" si="656"/>
        <v>1.41467178350106-0.12713592802527i</v>
      </c>
      <c r="AC1344" t="str">
        <f t="shared" si="657"/>
        <v>2.29478040145715-3.01432451098912i</v>
      </c>
      <c r="AD1344" t="str">
        <f t="shared" si="658"/>
        <v>0.252894871794112+0.276789570942757i</v>
      </c>
      <c r="AE1344" t="str">
        <f t="shared" si="659"/>
        <v>-0.0401634560634799-0.0603988309773565i</v>
      </c>
      <c r="AF1344" t="str">
        <f t="shared" si="660"/>
        <v>-14.0921246394406-2.57920646664487i</v>
      </c>
      <c r="AG1344" t="str">
        <f t="shared" si="661"/>
        <v>1.20470084547732-0.146262027443774i</v>
      </c>
      <c r="AH1344" t="str">
        <f t="shared" si="662"/>
        <v>0.240738840516271+0.821738155514691i</v>
      </c>
      <c r="AI1344">
        <f t="shared" si="663"/>
        <v>-1.3477233981163095</v>
      </c>
      <c r="AJ1344">
        <f t="shared" si="664"/>
        <v>73.671370085098161</v>
      </c>
      <c r="AK1344"/>
      <c r="AL1344"/>
      <c r="AM1344"/>
      <c r="AN1344"/>
    </row>
    <row r="1345" spans="1:40" x14ac:dyDescent="0.25">
      <c r="A1345"/>
      <c r="B1345">
        <f t="shared" si="665"/>
        <v>121100</v>
      </c>
      <c r="C1345" s="186" t="str">
        <f t="shared" si="633"/>
        <v>-5.21140017045393E-06+0.02022314102689i</v>
      </c>
      <c r="D1345" s="158" t="str">
        <f t="shared" si="634"/>
        <v>-5.95704591107393+0.155044081206157i</v>
      </c>
      <c r="E1345" t="str">
        <f t="shared" si="635"/>
        <v>2870</v>
      </c>
      <c r="F1345" t="str">
        <f t="shared" si="636"/>
        <v>0.777000777000777</v>
      </c>
      <c r="G1345" t="str">
        <f t="shared" si="631"/>
        <v>0.777000777000777</v>
      </c>
      <c r="H1345" t="str">
        <f t="shared" si="637"/>
        <v>8.13653390571636+2.73265199485623i</v>
      </c>
      <c r="I1345" t="str">
        <f t="shared" si="638"/>
        <v>475.558587937155i</v>
      </c>
      <c r="J1345" t="str">
        <f t="shared" si="632"/>
        <v>-192.444770978869+102.852289611566i</v>
      </c>
      <c r="K1345" t="str">
        <f t="shared" si="639"/>
        <v>1.0272759613288-1.92211459615175i</v>
      </c>
      <c r="L1345" t="str">
        <f t="shared" si="640"/>
        <v>0.0691827620632794-0.109049221530498i</v>
      </c>
      <c r="M1345" t="str">
        <f t="shared" si="641"/>
        <v>1.09645872339208-2.03116381768225i</v>
      </c>
      <c r="N1345" t="str">
        <f t="shared" si="642"/>
        <v>-0.537067566997417i</v>
      </c>
      <c r="O1345" t="str">
        <f t="shared" si="643"/>
        <v>0.859212660766911-0.511618611445914i</v>
      </c>
      <c r="P1345" t="str">
        <f t="shared" si="644"/>
        <v>0.140787339233089+0.511618611445914i</v>
      </c>
      <c r="Q1345" t="str">
        <f t="shared" si="645"/>
        <v>-0.140787339233089+0.0254489555515029i</v>
      </c>
      <c r="R1345" t="str">
        <f t="shared" si="646"/>
        <v>-0.332258889753118-3.6940413534046i</v>
      </c>
      <c r="S1345" t="str">
        <f t="shared" si="647"/>
        <v>0.0554376016906366i</v>
      </c>
      <c r="T1345" t="str">
        <f t="shared" si="648"/>
        <v>0.204788793178784-0.0184196359883065i</v>
      </c>
      <c r="U1345" t="str">
        <f t="shared" si="649"/>
        <v>0.00005-0.00199127872146605i</v>
      </c>
      <c r="V1345" t="str">
        <f t="shared" si="650"/>
        <v>3.33333333333333E-06-0.00219040659361265i</v>
      </c>
      <c r="W1345" t="str">
        <f t="shared" si="651"/>
        <v>0.0000144728328624277-0.00104319548944595i</v>
      </c>
      <c r="X1345" t="str">
        <f t="shared" si="652"/>
        <v>0.000035000022999512-0.00104222090296152i</v>
      </c>
      <c r="Y1345" t="str">
        <f t="shared" si="653"/>
        <v>0.009+0.0760893740699448i</v>
      </c>
      <c r="Z1345" t="str">
        <f t="shared" si="654"/>
        <v>-0.190873091914217-0.0295086304859647i</v>
      </c>
      <c r="AA1345" t="str">
        <f t="shared" si="655"/>
        <v>22.1379943136812-183.884166667337i</v>
      </c>
      <c r="AB1345" t="str">
        <f t="shared" si="656"/>
        <v>1.41465286012857-0.127240315883088i</v>
      </c>
      <c r="AC1345" t="str">
        <f t="shared" si="657"/>
        <v>2.29266254328734-3.01290545839104i</v>
      </c>
      <c r="AD1345" t="str">
        <f t="shared" si="658"/>
        <v>0.253014493909255+0.27700039664693i</v>
      </c>
      <c r="AE1345" t="str">
        <f t="shared" si="659"/>
        <v>-0.0401197564024503-0.0603380333778255i</v>
      </c>
      <c r="AF1345" t="str">
        <f t="shared" si="660"/>
        <v>-14.0935798167903-2.57760791365007i</v>
      </c>
      <c r="AG1345" t="str">
        <f t="shared" si="661"/>
        <v>1.20466473832361-0.146223116704283i</v>
      </c>
      <c r="AH1345" t="str">
        <f t="shared" si="662"/>
        <v>0.240615174325213+0.820954876696754i</v>
      </c>
      <c r="AI1345">
        <f t="shared" si="663"/>
        <v>-1.355704626042491</v>
      </c>
      <c r="AJ1345">
        <f t="shared" si="664"/>
        <v>73.664569665929818</v>
      </c>
      <c r="AK1345"/>
      <c r="AL1345"/>
      <c r="AM1345"/>
      <c r="AN1345"/>
    </row>
    <row r="1346" spans="1:40" x14ac:dyDescent="0.25">
      <c r="A1346"/>
      <c r="B1346">
        <f t="shared" si="665"/>
        <v>121200</v>
      </c>
      <c r="C1346" s="186" t="str">
        <f t="shared" si="633"/>
        <v>-5.20280404849431E-06+0.0202064552691802i</v>
      </c>
      <c r="D1346" s="158" t="str">
        <f t="shared" si="634"/>
        <v>-5.95704584517033+0.154916157063715i</v>
      </c>
      <c r="E1346" t="str">
        <f t="shared" si="635"/>
        <v>2870</v>
      </c>
      <c r="F1346" t="str">
        <f t="shared" si="636"/>
        <v>0.777000777000777</v>
      </c>
      <c r="G1346" t="str">
        <f t="shared" si="631"/>
        <v>0.777000777000777</v>
      </c>
      <c r="H1346" t="str">
        <f t="shared" si="637"/>
        <v>8.13798611252288+2.73092704794146i</v>
      </c>
      <c r="I1346" t="str">
        <f t="shared" si="638"/>
        <v>475.951287018854i</v>
      </c>
      <c r="J1346" t="str">
        <f t="shared" si="632"/>
        <v>-192.764382276684+102.937221312319i</v>
      </c>
      <c r="K1346" t="str">
        <f t="shared" si="639"/>
        <v>1.0259437895467-1.92122361883594i</v>
      </c>
      <c r="L1346" t="str">
        <f t="shared" si="640"/>
        <v>0.0691013566655132-0.109010849343378i</v>
      </c>
      <c r="M1346" t="str">
        <f t="shared" si="641"/>
        <v>1.09504514621221-2.03023446817932i</v>
      </c>
      <c r="N1346" t="str">
        <f t="shared" si="642"/>
        <v>-0.537511057969339i</v>
      </c>
      <c r="O1346" t="str">
        <f t="shared" si="643"/>
        <v>0.858985678042311-0.511999614177776i</v>
      </c>
      <c r="P1346" t="str">
        <f t="shared" si="644"/>
        <v>0.141014321957689+0.511999614177776i</v>
      </c>
      <c r="Q1346" t="str">
        <f t="shared" si="645"/>
        <v>-0.141014321957689+0.025511443791563i</v>
      </c>
      <c r="R1346" t="str">
        <f t="shared" si="646"/>
        <v>-0.332257104337674-3.6909440501767i</v>
      </c>
      <c r="S1346" t="str">
        <f t="shared" si="647"/>
        <v>0.0554833800570203i</v>
      </c>
      <c r="T1346" t="str">
        <f t="shared" si="648"/>
        <v>0.204786051505152-0.0184347471966122i</v>
      </c>
      <c r="U1346" t="str">
        <f t="shared" si="649"/>
        <v>0.0000500000000000001-0.00198963575222392i</v>
      </c>
      <c r="V1346" t="str">
        <f t="shared" si="650"/>
        <v>3.33333333333333E-06-0.0021885993274463i</v>
      </c>
      <c r="W1346" t="str">
        <f t="shared" si="651"/>
        <v>0.0000144728298131142-0.00104233500598395i</v>
      </c>
      <c r="X1346" t="str">
        <f t="shared" si="652"/>
        <v>0.0000349661766612417-0.00104136188965377i</v>
      </c>
      <c r="Y1346" t="str">
        <f t="shared" si="653"/>
        <v>0.009+0.0761522059230166i</v>
      </c>
      <c r="Z1346" t="str">
        <f t="shared" si="654"/>
        <v>-0.190559457411938-0.0294394871216596i</v>
      </c>
      <c r="AA1346" t="str">
        <f t="shared" si="655"/>
        <v>22.1009208736273-183.732710037233i</v>
      </c>
      <c r="AB1346" t="str">
        <f t="shared" si="656"/>
        <v>1.41463392102363-0.127344702034878i</v>
      </c>
      <c r="AC1346" t="str">
        <f t="shared" si="657"/>
        <v>2.29054840547284-3.01148674417697i</v>
      </c>
      <c r="AD1346" t="str">
        <f t="shared" si="658"/>
        <v>0.253134206763056+0.277211171181838i</v>
      </c>
      <c r="AE1346" t="str">
        <f t="shared" si="659"/>
        <v>-0.0400761623891813-0.0602773515889913i</v>
      </c>
      <c r="AF1346" t="str">
        <f t="shared" si="660"/>
        <v>-14.0950319576932-2.57601089087775i</v>
      </c>
      <c r="AG1346" t="str">
        <f t="shared" si="661"/>
        <v>1.20462867688465-0.146184330180697i</v>
      </c>
      <c r="AH1346" t="str">
        <f t="shared" si="662"/>
        <v>0.24049172683095+0.820173028179078i</v>
      </c>
      <c r="AI1346">
        <f t="shared" si="663"/>
        <v>-1.363678498291341</v>
      </c>
      <c r="AJ1346">
        <f t="shared" si="664"/>
        <v>73.657769642497811</v>
      </c>
      <c r="AK1346"/>
      <c r="AL1346"/>
      <c r="AM1346"/>
      <c r="AN1346"/>
    </row>
    <row r="1347" spans="1:40" x14ac:dyDescent="0.25">
      <c r="A1347"/>
      <c r="B1347">
        <f t="shared" si="665"/>
        <v>121300</v>
      </c>
      <c r="C1347" s="186" t="str">
        <f t="shared" si="633"/>
        <v>-5.19422917775657E-06+0.0201897970230192i</v>
      </c>
      <c r="D1347" s="158" t="str">
        <f t="shared" si="634"/>
        <v>-5.95704577942966+0.154788443843147i</v>
      </c>
      <c r="E1347" t="str">
        <f t="shared" si="635"/>
        <v>2870</v>
      </c>
      <c r="F1347" t="str">
        <f t="shared" si="636"/>
        <v>0.777000777000777</v>
      </c>
      <c r="G1347" t="str">
        <f t="shared" si="631"/>
        <v>0.777000777000777</v>
      </c>
      <c r="H1347" t="str">
        <f t="shared" si="637"/>
        <v>8.13943529073433+2.72920384130776i</v>
      </c>
      <c r="I1347" t="str">
        <f t="shared" si="638"/>
        <v>476.343986100552i</v>
      </c>
      <c r="J1347" t="str">
        <f t="shared" si="632"/>
        <v>-193.084257389023+103.022153013072i</v>
      </c>
      <c r="K1347" t="str">
        <f t="shared" si="639"/>
        <v>1.0246139729592-1.9203328827164i</v>
      </c>
      <c r="L1347" t="str">
        <f t="shared" si="640"/>
        <v>0.0690200756603516-0.108972461637739i</v>
      </c>
      <c r="M1347" t="str">
        <f t="shared" si="641"/>
        <v>1.09363404861955-2.02930534435414i</v>
      </c>
      <c r="N1347" t="str">
        <f t="shared" si="642"/>
        <v>-0.537954548941261i</v>
      </c>
      <c r="O1347" t="str">
        <f t="shared" si="643"/>
        <v>0.858758526368767-0.512380516207383i</v>
      </c>
      <c r="P1347" t="str">
        <f t="shared" si="644"/>
        <v>0.141241473631233+0.512380516207383i</v>
      </c>
      <c r="Q1347" t="str">
        <f t="shared" si="645"/>
        <v>-0.141241473631233+0.025574032733878i</v>
      </c>
      <c r="R1347" t="str">
        <f t="shared" si="646"/>
        <v>-0.332255317414618-3.68785181278204i</v>
      </c>
      <c r="S1347" t="str">
        <f t="shared" si="647"/>
        <v>0.055529158423404i</v>
      </c>
      <c r="T1347" t="str">
        <f t="shared" si="648"/>
        <v>0.204783307554012-0.0184498581577347i</v>
      </c>
      <c r="U1347" t="str">
        <f t="shared" si="649"/>
        <v>0.0000500000000000001-0.00198799549191705i</v>
      </c>
      <c r="V1347" t="str">
        <f t="shared" si="650"/>
        <v>3.33333333333333E-06-0.00218679504110876i</v>
      </c>
      <c r="W1347" t="str">
        <f t="shared" si="651"/>
        <v>0.0000144728267612856-0.00104147594148795i</v>
      </c>
      <c r="X1347" t="str">
        <f t="shared" si="652"/>
        <v>0.0000349324139442714-0.00104050429124362i</v>
      </c>
      <c r="Y1347" t="str">
        <f t="shared" si="653"/>
        <v>0.009+0.0762150377760884i</v>
      </c>
      <c r="Z1347" t="str">
        <f t="shared" si="654"/>
        <v>-0.190246594125109-0.0293705702286583i</v>
      </c>
      <c r="AA1347" t="str">
        <f t="shared" si="655"/>
        <v>22.0639409122604-183.58150220985i</v>
      </c>
      <c r="AB1347" t="str">
        <f t="shared" si="656"/>
        <v>1.41461496618597-0.127449086479161i</v>
      </c>
      <c r="AC1347" t="str">
        <f t="shared" si="657"/>
        <v>2.28843798038256-3.01006837152361i</v>
      </c>
      <c r="AD1347" t="str">
        <f t="shared" si="658"/>
        <v>0.253254010336823+0.277421894514743i</v>
      </c>
      <c r="AE1347" t="str">
        <f t="shared" si="659"/>
        <v>-0.0400326736792933-0.0602167852634524i</v>
      </c>
      <c r="AF1347" t="str">
        <f t="shared" si="660"/>
        <v>-14.096481070164-2.57441539746461i</v>
      </c>
      <c r="AG1347" t="str">
        <f t="shared" si="661"/>
        <v>1.20459266097204-0.146145667559263i</v>
      </c>
      <c r="AH1347" t="str">
        <f t="shared" si="662"/>
        <v>0.24036849760499+0.819392605995335i</v>
      </c>
      <c r="AI1347">
        <f t="shared" si="663"/>
        <v>-1.3716450281473003</v>
      </c>
      <c r="AJ1347">
        <f t="shared" si="664"/>
        <v>73.650970003020674</v>
      </c>
      <c r="AK1347"/>
      <c r="AL1347"/>
      <c r="AM1347"/>
      <c r="AN1347"/>
    </row>
    <row r="1348" spans="1:40" x14ac:dyDescent="0.25">
      <c r="A1348"/>
      <c r="B1348">
        <f t="shared" si="665"/>
        <v>121400</v>
      </c>
      <c r="C1348" s="186" t="str">
        <f t="shared" si="633"/>
        <v>-5.18567548824906E-06+0.0201731662204215i</v>
      </c>
      <c r="D1348" s="158" t="str">
        <f t="shared" si="634"/>
        <v>-5.95704571385137+0.154660941023232i</v>
      </c>
      <c r="E1348" t="str">
        <f t="shared" si="635"/>
        <v>2870</v>
      </c>
      <c r="F1348" t="str">
        <f t="shared" si="636"/>
        <v>0.777000777000777</v>
      </c>
      <c r="G1348" t="str">
        <f t="shared" si="631"/>
        <v>0.777000777000777</v>
      </c>
      <c r="H1348" t="str">
        <f t="shared" si="637"/>
        <v>8.1408814483411+2.72748237356438i</v>
      </c>
      <c r="I1348" t="str">
        <f t="shared" si="638"/>
        <v>476.736685182251i</v>
      </c>
      <c r="J1348" t="str">
        <f t="shared" si="632"/>
        <v>-193.404396315889+103.107084713825i</v>
      </c>
      <c r="K1348" t="str">
        <f t="shared" si="639"/>
        <v>1.02328650667982-1.91944238974366i</v>
      </c>
      <c r="L1348" t="str">
        <f t="shared" si="640"/>
        <v>0.0689389188456338-0.108934058579867i</v>
      </c>
      <c r="M1348" t="str">
        <f t="shared" si="641"/>
        <v>1.09222542552545-2.02837644832353i</v>
      </c>
      <c r="N1348" t="str">
        <f t="shared" si="642"/>
        <v>-0.538398039913183i</v>
      </c>
      <c r="O1348" t="str">
        <f t="shared" si="643"/>
        <v>0.858531205790956-0.512761317459818i</v>
      </c>
      <c r="P1348" t="str">
        <f t="shared" si="644"/>
        <v>0.141468794209044+0.512761317459818i</v>
      </c>
      <c r="Q1348" t="str">
        <f t="shared" si="645"/>
        <v>-0.141468794209044+0.025636722453365i</v>
      </c>
      <c r="R1348" t="str">
        <f t="shared" si="646"/>
        <v>-0.332253528983876-3.68476462870144i</v>
      </c>
      <c r="S1348" t="str">
        <f t="shared" si="647"/>
        <v>0.0555749367897877i</v>
      </c>
      <c r="T1348" t="str">
        <f t="shared" si="648"/>
        <v>0.204780561325328-0.0184649688714628i</v>
      </c>
      <c r="U1348" t="str">
        <f t="shared" si="649"/>
        <v>0.0000500000000000001-0.00198635793385122i</v>
      </c>
      <c r="V1348" t="str">
        <f t="shared" si="650"/>
        <v>3.33333333333333E-06-0.00218499372723635i</v>
      </c>
      <c r="W1348" t="str">
        <f t="shared" si="651"/>
        <v>0.0000144728237069415-0.00104061829245145i</v>
      </c>
      <c r="X1348" t="str">
        <f t="shared" si="652"/>
        <v>0.0000348987345733602-0.00103964810424003i</v>
      </c>
      <c r="Y1348" t="str">
        <f t="shared" si="653"/>
        <v>0.009+0.0762778696291602i</v>
      </c>
      <c r="Z1348" t="str">
        <f t="shared" si="654"/>
        <v>-0.189934499532338-0.0293018788698159i</v>
      </c>
      <c r="AA1348" t="str">
        <f t="shared" si="655"/>
        <v>22.0270541142387-183.430542574505i</v>
      </c>
      <c r="AB1348" t="str">
        <f t="shared" si="656"/>
        <v>1.41459599561536-0.127553469214477i</v>
      </c>
      <c r="AC1348" t="str">
        <f t="shared" si="657"/>
        <v>2.28633126040098-3.008650343589i</v>
      </c>
      <c r="AD1348" t="str">
        <f t="shared" si="658"/>
        <v>0.253373904611851+0.27763256661291i</v>
      </c>
      <c r="AE1348" t="str">
        <f t="shared" si="659"/>
        <v>-0.0399892899297988-0.0601563340552104i</v>
      </c>
      <c r="AF1348" t="str">
        <f t="shared" si="660"/>
        <v>-14.0979271621925-2.57282143254115i</v>
      </c>
      <c r="AG1348" t="str">
        <f t="shared" si="661"/>
        <v>1.20455669039821-0.146107128527225i</v>
      </c>
      <c r="AH1348" t="str">
        <f t="shared" si="662"/>
        <v>0.240245486219349+0.818613606193596i</v>
      </c>
      <c r="AI1348">
        <f t="shared" si="663"/>
        <v>-1.3796042288613535</v>
      </c>
      <c r="AJ1348">
        <f t="shared" si="664"/>
        <v>73.644170735783362</v>
      </c>
      <c r="AK1348"/>
      <c r="AL1348"/>
      <c r="AM1348"/>
      <c r="AN1348"/>
    </row>
    <row r="1349" spans="1:40" x14ac:dyDescent="0.25">
      <c r="A1349"/>
      <c r="B1349">
        <f t="shared" si="665"/>
        <v>121500</v>
      </c>
      <c r="C1349" s="186" t="str">
        <f t="shared" si="633"/>
        <v>-5.17714291026807E-06+0.020156562793625i</v>
      </c>
      <c r="D1349" s="158" t="str">
        <f t="shared" si="634"/>
        <v>-5.95704564843494+0.154533648084458i</v>
      </c>
      <c r="E1349" t="str">
        <f t="shared" si="635"/>
        <v>2870</v>
      </c>
      <c r="F1349" t="str">
        <f t="shared" si="636"/>
        <v>0.777000777000777</v>
      </c>
      <c r="G1349" t="str">
        <f t="shared" ref="G1349:G1412" si="666">IF($C$11=$C$7,$C$24,F1349)</f>
        <v>0.777000777000777</v>
      </c>
      <c r="H1349" t="str">
        <f t="shared" si="637"/>
        <v>8.14232459330892+2.72576264331627i</v>
      </c>
      <c r="I1349" t="str">
        <f t="shared" si="638"/>
        <v>477.12938426395i</v>
      </c>
      <c r="J1349" t="str">
        <f t="shared" ref="J1349:J1412" si="667">IMSUM(COMPLEX(0,2*PI()*B1349*$C$113*$C$112),COMPLEX(0,2*PI()*B1349*$C$113*$C$111),COMPLEX(0,2*PI()*B1349*$C$28*10^-12*$C$111),COMPLEX(-1*2*PI()*B1349*2*PI()*B1349*$C$113*$C$112*$C$28*10^-12*$C$111,0),COMPLEX(1,0))</f>
        <v>-193.72479905728+103.192016414577i</v>
      </c>
      <c r="K1349" t="str">
        <f t="shared" si="639"/>
        <v>1.0219613858324-1.91855214185653i</v>
      </c>
      <c r="L1349" t="str">
        <f t="shared" si="640"/>
        <v>0.0688578860194263-0.108895640335357i</v>
      </c>
      <c r="M1349" t="str">
        <f t="shared" si="641"/>
        <v>1.09081927185183-2.02744778219189i</v>
      </c>
      <c r="N1349" t="str">
        <f t="shared" si="642"/>
        <v>-0.538841530885105i</v>
      </c>
      <c r="O1349" t="str">
        <f t="shared" si="643"/>
        <v>0.858303716353587-0.513142017860183i</v>
      </c>
      <c r="P1349" t="str">
        <f t="shared" si="644"/>
        <v>0.141696283646413+0.513142017860183i</v>
      </c>
      <c r="Q1349" t="str">
        <f t="shared" si="645"/>
        <v>-0.141696283646413+0.025699513024922i</v>
      </c>
      <c r="R1349" t="str">
        <f t="shared" si="646"/>
        <v>-0.332251739045365-3.6816824854569i</v>
      </c>
      <c r="S1349" t="str">
        <f t="shared" si="647"/>
        <v>0.0556207151561714i</v>
      </c>
      <c r="T1349" t="str">
        <f t="shared" si="648"/>
        <v>0.204777812819063-0.0184800793375848i</v>
      </c>
      <c r="U1349" t="str">
        <f t="shared" si="649"/>
        <v>0.0000500000000000001-0.00198472307135423i</v>
      </c>
      <c r="V1349" t="str">
        <f t="shared" si="650"/>
        <v>3.33333333333333E-06-0.00218319537848965i</v>
      </c>
      <c r="W1349" t="str">
        <f t="shared" si="651"/>
        <v>0.0000144728206500819-0.00103976205537947i</v>
      </c>
      <c r="X1349" t="str">
        <f t="shared" si="652"/>
        <v>0.0000348651382743978-0.00103879332516341i</v>
      </c>
      <c r="Y1349" t="str">
        <f t="shared" si="653"/>
        <v>0.009+0.076340701482232i</v>
      </c>
      <c r="Z1349" t="str">
        <f t="shared" si="654"/>
        <v>-0.189623171122496-0.0292334121126599i</v>
      </c>
      <c r="AA1349" t="str">
        <f t="shared" si="655"/>
        <v>21.9902601655542-183.279830522503i</v>
      </c>
      <c r="AB1349" t="str">
        <f t="shared" si="656"/>
        <v>1.41457700931152-0.127657850239364i</v>
      </c>
      <c r="AC1349" t="str">
        <f t="shared" si="657"/>
        <v>2.28422823792835-3.00723266351255i</v>
      </c>
      <c r="AD1349" t="str">
        <f t="shared" si="658"/>
        <v>0.253493889569419+0.277843187443576i</v>
      </c>
      <c r="AE1349" t="str">
        <f t="shared" si="659"/>
        <v>-0.0399460107990958-0.0600959976196566i</v>
      </c>
      <c r="AF1349" t="str">
        <f t="shared" si="660"/>
        <v>-14.0993702417439-2.57122899523181i</v>
      </c>
      <c r="AG1349" t="str">
        <f t="shared" si="661"/>
        <v>1.20452076497637-0.146068712772817i</v>
      </c>
      <c r="AH1349" t="str">
        <f t="shared" si="662"/>
        <v>0.240122692246585+0.817836024836238i</v>
      </c>
      <c r="AI1349">
        <f t="shared" si="663"/>
        <v>-1.3875561136513186</v>
      </c>
      <c r="AJ1349">
        <f t="shared" si="664"/>
        <v>73.637371829134409</v>
      </c>
      <c r="AK1349"/>
      <c r="AL1349"/>
      <c r="AM1349"/>
      <c r="AN1349"/>
    </row>
    <row r="1350" spans="1:40" x14ac:dyDescent="0.25">
      <c r="A1350"/>
      <c r="B1350">
        <f t="shared" si="665"/>
        <v>121600</v>
      </c>
      <c r="C1350" s="186" t="str">
        <f t="shared" ref="C1350:C1413" si="668">IMPRODUCT(COMPLEX(-1,0),IMDIV(IMPRODUCT(G1350,COMPLEX($C$100+$C$101,0)),COMPLEX($C$100,2*PI()*B1350*$C$103*$C$102*(2*$C$100+$C$101))))</f>
        <v>-5.16863137439633E-06+0.0201399866750909i</v>
      </c>
      <c r="D1350" s="158" t="str">
        <f t="shared" ref="D1350:D1413" si="669">IMPRODUCT(COMPLEX($C$106,0),IMSUB(C1350,G1350))</f>
        <v>-5.95704558317983+0.15440656450903i</v>
      </c>
      <c r="E1350" t="str">
        <f t="shared" ref="E1350:E1413" si="670">IMDIV(COMPLEX($C$20*10^3,0),COMPLEX(1,2*PI()*B1350*$C$20*1000*$C$29*10^-12))</f>
        <v>2870</v>
      </c>
      <c r="F1350" t="str">
        <f t="shared" ref="F1350:F1413" si="671">IMDIV(COMPLEX($C$22*1000,0),IMSUM(COMPLEX($C$22*1000,0),E1350))</f>
        <v>0.777000777000777</v>
      </c>
      <c r="G1350" t="str">
        <f t="shared" si="666"/>
        <v>0.777000777000777</v>
      </c>
      <c r="H1350" t="str">
        <f t="shared" ref="H1350:H1413" si="672">IMPRODUCT(COMPLEX($C$108,0),IMPRODUCT(COMPLEX(-1,0),D1350),IMDIV(COMPLEX(0,2*PI()*B1350*$C$109*$C$110),COMPLEX(1,2*PI()*B1350*$C$109*$C$110)))</f>
        <v>8.14376473357887+2.72404464916393i</v>
      </c>
      <c r="I1350" t="str">
        <f t="shared" ref="I1350:I1413" si="673">COMPLEX(0,2*PI()*B1350*$C$113*$C$112*$C$114)</f>
        <v>477.522083345649i</v>
      </c>
      <c r="J1350" t="str">
        <f t="shared" si="667"/>
        <v>-194.045465613197+103.27694811533i</v>
      </c>
      <c r="K1350" t="str">
        <f t="shared" ref="K1350:K1413" si="674">IMDIV(I1350,J1350)</f>
        <v>1.02063860555094-1.91766214098205i</v>
      </c>
      <c r="L1350" t="str">
        <f t="shared" ref="L1350:L1413" si="675">IMDIV(COMPLEX($C$117,0),COMPLEX(1,2*PI()*B1350*$C$115*$C$116))</f>
        <v>0.0687769769800265-0.108857207069115i</v>
      </c>
      <c r="M1350" t="str">
        <f t="shared" ref="M1350:M1413" si="676">IMSUM(K1350,L1350)</f>
        <v>1.08941558253097-2.02651934805117i</v>
      </c>
      <c r="N1350" t="str">
        <f t="shared" ref="N1350:N1413" si="677">COMPLEX(0,-2*PI()*B1350*$C$43)</f>
        <v>-0.539285021857027i</v>
      </c>
      <c r="O1350" t="str">
        <f t="shared" ref="O1350:O1413" si="678">IMEXP(N1350)</f>
        <v>0.858076058101406-0.513522617333601i</v>
      </c>
      <c r="P1350" t="str">
        <f t="shared" ref="P1350:P1413" si="679">IMSUB(COMPLEX(1,0),O1350)</f>
        <v>0.141923941898594+0.513522617333601i</v>
      </c>
      <c r="Q1350" t="str">
        <f t="shared" ref="Q1350:Q1413" si="680">IMSUM(COMPLEX(0,2*PI()*B1350*$C$43),O1350,COMPLEX(-1,0))</f>
        <v>-0.141923941898594+0.0257624045234259i</v>
      </c>
      <c r="R1350" t="str">
        <f t="shared" ref="R1350:R1413" si="681">IMDIV(P1350,Q1350)</f>
        <v>-0.332249947599001-3.67860537061158i</v>
      </c>
      <c r="S1350" t="str">
        <f t="shared" ref="S1350:S1413" si="682">IMDIV(COMPLEX(0,2*PI()*B1350*$C$123),COMPLEX($C$124,0))</f>
        <v>0.0556664935225551i</v>
      </c>
      <c r="T1350" t="str">
        <f t="shared" ref="T1350:T1413" si="683">IMPRODUCT(R1350,S1350)</f>
        <v>0.204775062035186-0.0184951895558891i</v>
      </c>
      <c r="U1350" t="str">
        <f t="shared" ref="U1350:U1413" si="684">IMDIV(COMPLEX(1,2*PI()*B1350*$C$16*10^-3*$C$15*10^-6),COMPLEX(0,2*PI()*B1350*$C$15*10^-6))</f>
        <v>0.0000499999999999999-0.00198309089777581i</v>
      </c>
      <c r="V1350" t="str">
        <f t="shared" ref="V1350:V1413" si="685">IMSUM(COMPLEX($C$18*10^-3,0),IMDIV(COMPLEX(1,0),COMPLEX(0,2*PI()*B1350*($C$17*1*10^-6))))</f>
        <v>3.33333333333333E-06-0.00218139998755339i</v>
      </c>
      <c r="W1350" t="str">
        <f t="shared" ref="W1350:W1413" si="686">IMDIV(IMPRODUCT(U1350,V1350),IMSUM(U1350,V1350))</f>
        <v>0.0000144728175907072-0.00103890722678855i</v>
      </c>
      <c r="X1350" t="str">
        <f t="shared" ref="X1350:X1413" si="687">IMDIV(IMPRODUCT(COMPLEX($C$19,0),W1350),IMSUM(COMPLEX($C$19,0),W1350))</f>
        <v>0.0000348316247744015-0.00103793995054561i</v>
      </c>
      <c r="Y1350" t="str">
        <f t="shared" ref="Y1350:Y1413" si="688">COMPLEX($C$13*10^-3,2*PI()*B1350*$C$12*0.000001)</f>
        <v>0.009+0.0764035333353038i</v>
      </c>
      <c r="Z1350" t="str">
        <f t="shared" ref="Z1350:Z1413" si="689">IMPRODUCT(COMPLEX($C$6,0),IMDIV(X1350,IMSUM(X1350,Y1350)))</f>
        <v>-0.18931260639468-0.0291651690293632i</v>
      </c>
      <c r="AA1350" t="str">
        <f t="shared" ref="AA1350:AA1413" si="690">IMDIV(COMPLEX($C$6,0),IMSUM(X1350,Y1350))</f>
        <v>21.9535587535256-183.129365447132i</v>
      </c>
      <c r="AB1350" t="str">
        <f t="shared" ref="AB1350:AB1413" si="691">IMPRODUCT(COMPLEX($C$119,0),T1350)</f>
        <v>1.41455800727426-0.12776222955236i</v>
      </c>
      <c r="AC1350" t="str">
        <f t="shared" ref="AC1350:AC1413" si="692">IMSUM(COMPLEX(1,0),IMPRODUCT(AB1350,M1350))</f>
        <v>2.28212890538052-3.00581533441524i</v>
      </c>
      <c r="AD1350" t="str">
        <f t="shared" ref="AD1350:AD1413" si="693">IMDIV(AB1350,AC1350)</f>
        <v>0.253613965190795+0.278053756973987i</v>
      </c>
      <c r="AE1350" t="str">
        <f t="shared" ref="AE1350:AE1413" si="694">IMPRODUCT(AD1350,AA1350,X1350)</f>
        <v>-0.0399028359469631-0.0600357756135749i</v>
      </c>
      <c r="AF1350" t="str">
        <f t="shared" ref="AF1350:AF1413" si="695">IMSUB(D1350,H1350)</f>
        <v>-14.1008103167587-2.5696380846549i</v>
      </c>
      <c r="AG1350" t="str">
        <f t="shared" ref="AG1350:AG1413" si="696">IMSUM(COMPLEX(1,0),IMPRODUCT(AD1350,AA1350,COMPLEX($C$127,0)))</f>
        <v>1.20448488452053-0.146030419985267i</v>
      </c>
      <c r="AH1350" t="str">
        <f t="shared" ref="AH1350:AH1413" si="697">IMDIV(IMPRODUCT(AE1350,AF1350),AG1350)</f>
        <v>0.24000011525978+0.817059857999973i</v>
      </c>
      <c r="AI1350">
        <f t="shared" ref="AI1350:AI1413" si="698">20*LOG10(IMABS(AH1350))</f>
        <v>-1.3955006957011273</v>
      </c>
      <c r="AJ1350">
        <f t="shared" ref="AJ1350:AJ1413" si="699">IMARGUMENT(AH1350)*180/PI()</f>
        <v>73.630573271488672</v>
      </c>
      <c r="AK1350"/>
      <c r="AL1350"/>
      <c r="AM1350"/>
      <c r="AN1350"/>
    </row>
    <row r="1351" spans="1:40" x14ac:dyDescent="0.25">
      <c r="A1351"/>
      <c r="B1351">
        <f t="shared" si="665"/>
        <v>121700</v>
      </c>
      <c r="C1351" s="186" t="str">
        <f t="shared" si="668"/>
        <v>-5.16014081150171E-06+0.0201234377975022i</v>
      </c>
      <c r="D1351" s="158" t="str">
        <f t="shared" si="669"/>
        <v>-5.95704551808551+0.15427968978085i</v>
      </c>
      <c r="E1351" t="str">
        <f t="shared" si="670"/>
        <v>2870</v>
      </c>
      <c r="F1351" t="str">
        <f t="shared" si="671"/>
        <v>0.777000777000777</v>
      </c>
      <c r="G1351" t="str">
        <f t="shared" si="666"/>
        <v>0.777000777000777</v>
      </c>
      <c r="H1351" t="str">
        <f t="shared" si="672"/>
        <v>8.14520187706752+2.7223283897036i</v>
      </c>
      <c r="I1351" t="str">
        <f t="shared" si="673"/>
        <v>477.914782427347i</v>
      </c>
      <c r="J1351" t="str">
        <f t="shared" si="667"/>
        <v>-194.366395983639+103.361879816083i</v>
      </c>
      <c r="K1351" t="str">
        <f t="shared" si="674"/>
        <v>1.01931816097968-1.91677238903568i</v>
      </c>
      <c r="L1351" t="str">
        <f t="shared" si="675"/>
        <v>0.0686961915259593-0.108818758945359i</v>
      </c>
      <c r="M1351" t="str">
        <f t="shared" si="676"/>
        <v>1.08801435250564-2.02559114798104i</v>
      </c>
      <c r="N1351" t="str">
        <f t="shared" si="677"/>
        <v>-0.539728512828949i</v>
      </c>
      <c r="O1351" t="str">
        <f t="shared" si="678"/>
        <v>0.857848231079188-0.513903115805215i</v>
      </c>
      <c r="P1351" t="str">
        <f t="shared" si="679"/>
        <v>0.142151768920812+0.513903115805215i</v>
      </c>
      <c r="Q1351" t="str">
        <f t="shared" si="680"/>
        <v>-0.142151768920812+0.025825397023734i</v>
      </c>
      <c r="R1351" t="str">
        <f t="shared" si="681"/>
        <v>-0.332248154644728-3.67553327176939i</v>
      </c>
      <c r="S1351" t="str">
        <f t="shared" si="682"/>
        <v>0.0557122718889388i</v>
      </c>
      <c r="T1351" t="str">
        <f t="shared" si="683"/>
        <v>0.204772308973657-0.0185102995261653i</v>
      </c>
      <c r="U1351" t="str">
        <f t="shared" si="684"/>
        <v>0.0000499999999999999-0.00198146140648758i</v>
      </c>
      <c r="V1351" t="str">
        <f t="shared" si="685"/>
        <v>3.33333333333333E-06-0.00217960754713634i</v>
      </c>
      <c r="W1351" t="str">
        <f t="shared" si="686"/>
        <v>0.0000144728145288172-0.00103805380320669i</v>
      </c>
      <c r="X1351" t="str">
        <f t="shared" si="687"/>
        <v>0.0000347981938015081-0.00103708797692988i</v>
      </c>
      <c r="Y1351" t="str">
        <f t="shared" si="688"/>
        <v>0.009+0.0764663651883756i</v>
      </c>
      <c r="Z1351" t="str">
        <f t="shared" si="689"/>
        <v>-0.18900280285816-0.0290971486967186i</v>
      </c>
      <c r="AA1351" t="str">
        <f t="shared" si="690"/>
        <v>21.9169495667921-182.979146743646i</v>
      </c>
      <c r="AB1351" t="str">
        <f t="shared" si="691"/>
        <v>1.41453898950329-0.127866607152012i</v>
      </c>
      <c r="AC1351" t="str">
        <f t="shared" si="692"/>
        <v>2.28003325518892-3.0043983593995i</v>
      </c>
      <c r="AD1351" t="str">
        <f t="shared" si="693"/>
        <v>0.253734131457229+0.278264275171362i</v>
      </c>
      <c r="AE1351" t="str">
        <f t="shared" si="694"/>
        <v>-0.0398597650345515-0.0599756676951256i</v>
      </c>
      <c r="AF1351" t="str">
        <f t="shared" si="695"/>
        <v>-14.102247395153-2.56804869992275i</v>
      </c>
      <c r="AG1351" t="str">
        <f t="shared" si="696"/>
        <v>1.20444904884547-0.14599224985478i</v>
      </c>
      <c r="AH1351" t="str">
        <f t="shared" si="697"/>
        <v>0.239877754832569+0.816285101775703i</v>
      </c>
      <c r="AI1351">
        <f t="shared" si="698"/>
        <v>-1.4034379881616399</v>
      </c>
      <c r="AJ1351">
        <f t="shared" si="699"/>
        <v>73.623775051323832</v>
      </c>
      <c r="AK1351"/>
      <c r="AL1351"/>
      <c r="AM1351"/>
      <c r="AN1351"/>
    </row>
    <row r="1352" spans="1:40" x14ac:dyDescent="0.25">
      <c r="A1352"/>
      <c r="B1352">
        <f t="shared" si="665"/>
        <v>121800</v>
      </c>
      <c r="C1352" s="186" t="str">
        <f t="shared" si="668"/>
        <v>-5.15167115273571E-06+0.020106916093763i</v>
      </c>
      <c r="D1352" s="158" t="str">
        <f t="shared" si="669"/>
        <v>-5.95704545315147+0.154153023385516i</v>
      </c>
      <c r="E1352" t="str">
        <f t="shared" si="670"/>
        <v>2870</v>
      </c>
      <c r="F1352" t="str">
        <f t="shared" si="671"/>
        <v>0.777000777000777</v>
      </c>
      <c r="G1352" t="str">
        <f t="shared" si="666"/>
        <v>0.777000777000777</v>
      </c>
      <c r="H1352" t="str">
        <f t="shared" si="672"/>
        <v>8.14663603166699+2.72061386352722i</v>
      </c>
      <c r="I1352" t="str">
        <f t="shared" si="673"/>
        <v>478.307481509046i</v>
      </c>
      <c r="J1352" t="str">
        <f t="shared" si="667"/>
        <v>-194.687590168607+103.446811516836i</v>
      </c>
      <c r="K1352" t="str">
        <f t="shared" si="674"/>
        <v>1.01800004727306-1.91588288792125i</v>
      </c>
      <c r="L1352" t="str">
        <f t="shared" si="675"/>
        <v>0.0686155294559799-0.108780296127624i</v>
      </c>
      <c r="M1352" t="str">
        <f t="shared" si="676"/>
        <v>1.08661557672904-2.02466318404887i</v>
      </c>
      <c r="N1352" t="str">
        <f t="shared" si="677"/>
        <v>-0.54017200380087i</v>
      </c>
      <c r="O1352" t="str">
        <f t="shared" si="678"/>
        <v>0.857620235331744-0.514283513200184i</v>
      </c>
      <c r="P1352" t="str">
        <f t="shared" si="679"/>
        <v>0.142379764668256+0.514283513200184i</v>
      </c>
      <c r="Q1352" t="str">
        <f t="shared" si="680"/>
        <v>-0.142379764668256+0.0258884906006861i</v>
      </c>
      <c r="R1352" t="str">
        <f t="shared" si="681"/>
        <v>-0.332246360182412-3.672466176575i</v>
      </c>
      <c r="S1352" t="str">
        <f t="shared" si="682"/>
        <v>0.0557580502553225i</v>
      </c>
      <c r="T1352" t="str">
        <f t="shared" si="683"/>
        <v>0.204769553634441-0.0185254092481989i</v>
      </c>
      <c r="U1352" t="str">
        <f t="shared" si="684"/>
        <v>0.00005-0.00197983459088291i</v>
      </c>
      <c r="V1352" t="str">
        <f t="shared" si="685"/>
        <v>3.33333333333333E-06-0.0021778180499712i</v>
      </c>
      <c r="W1352" t="str">
        <f t="shared" si="686"/>
        <v>0.0000144728114644119-0.00103720178117326i</v>
      </c>
      <c r="X1352" t="str">
        <f t="shared" si="687"/>
        <v>0.0000347648450849685-0.00103623740087076i</v>
      </c>
      <c r="Y1352" t="str">
        <f t="shared" si="688"/>
        <v>0.009+0.0765291970414474i</v>
      </c>
      <c r="Z1352" t="str">
        <f t="shared" si="689"/>
        <v>-0.188693758032326-0.0290293501961086i</v>
      </c>
      <c r="AA1352" t="str">
        <f t="shared" si="690"/>
        <v>21.8804322953061-182.829173809269i</v>
      </c>
      <c r="AB1352" t="str">
        <f t="shared" si="691"/>
        <v>1.41451995599837-0.127970983036839i</v>
      </c>
      <c r="AC1352" t="str">
        <f t="shared" si="692"/>
        <v>2.27794127980067-3.00298174154948i</v>
      </c>
      <c r="AD1352" t="str">
        <f t="shared" si="693"/>
        <v>0.253854388349954+0.278474742002916i</v>
      </c>
      <c r="AE1352" t="str">
        <f t="shared" si="694"/>
        <v>-0.0398167977243769-0.0599156735238427i</v>
      </c>
      <c r="AF1352" t="str">
        <f t="shared" si="695"/>
        <v>-14.1036814848185-2.5664608401417i</v>
      </c>
      <c r="AG1352" t="str">
        <f t="shared" si="696"/>
        <v>1.20441325776677-0.145954202072545i</v>
      </c>
      <c r="AH1352" t="str">
        <f t="shared" si="697"/>
        <v>0.239755610539112+0.815511752268473i</v>
      </c>
      <c r="AI1352">
        <f t="shared" si="698"/>
        <v>-1.4113680041506926</v>
      </c>
      <c r="AJ1352">
        <f t="shared" si="699"/>
        <v>73.616977157182305</v>
      </c>
      <c r="AK1352"/>
      <c r="AL1352"/>
      <c r="AM1352"/>
      <c r="AN1352"/>
    </row>
    <row r="1353" spans="1:40" x14ac:dyDescent="0.25">
      <c r="A1353"/>
      <c r="B1353">
        <f t="shared" si="665"/>
        <v>121900</v>
      </c>
      <c r="C1353" s="186" t="str">
        <f t="shared" si="668"/>
        <v>-5.14322232953213E-06+0.0200904214969975i</v>
      </c>
      <c r="D1353" s="158" t="str">
        <f t="shared" si="669"/>
        <v>-5.95704538837716+0.154026564810314i</v>
      </c>
      <c r="E1353" t="str">
        <f t="shared" si="670"/>
        <v>2870</v>
      </c>
      <c r="F1353" t="str">
        <f t="shared" si="671"/>
        <v>0.777000777000777</v>
      </c>
      <c r="G1353" t="str">
        <f t="shared" si="666"/>
        <v>0.777000777000777</v>
      </c>
      <c r="H1353" t="str">
        <f t="shared" si="672"/>
        <v>8.14806720524499+2.71890106922255i</v>
      </c>
      <c r="I1353" t="str">
        <f t="shared" si="673"/>
        <v>478.700180590745i</v>
      </c>
      <c r="J1353" t="str">
        <f t="shared" si="667"/>
        <v>-195.009048168101+103.531743217588i</v>
      </c>
      <c r="K1353" t="str">
        <f t="shared" si="674"/>
        <v>1.01668425959568-1.91499363953107i</v>
      </c>
      <c r="L1353" t="str">
        <f t="shared" si="675"/>
        <v>0.0685349905690738-0.108741818778761i</v>
      </c>
      <c r="M1353" t="str">
        <f t="shared" si="676"/>
        <v>1.08521925016475-2.02373545830983i</v>
      </c>
      <c r="N1353" t="str">
        <f t="shared" si="677"/>
        <v>-0.540615494772792i</v>
      </c>
      <c r="O1353" t="str">
        <f t="shared" si="678"/>
        <v>0.857392070903917-0.514663809443692i</v>
      </c>
      <c r="P1353" t="str">
        <f t="shared" si="679"/>
        <v>0.142607929096083+0.514663809443692i</v>
      </c>
      <c r="Q1353" t="str">
        <f t="shared" si="680"/>
        <v>-0.142607929096083+0.0259516853291i</v>
      </c>
      <c r="R1353" t="str">
        <f t="shared" si="681"/>
        <v>-0.332244564211977-3.66940407271364i</v>
      </c>
      <c r="S1353" t="str">
        <f t="shared" si="682"/>
        <v>0.0558038286217062i</v>
      </c>
      <c r="T1353" t="str">
        <f t="shared" si="683"/>
        <v>0.204766796017503-0.0185405187217786i</v>
      </c>
      <c r="U1353" t="str">
        <f t="shared" si="684"/>
        <v>0.00005-0.00197821044437685i</v>
      </c>
      <c r="V1353" t="str">
        <f t="shared" si="685"/>
        <v>3.33333333333333E-06-0.00217603148881454i</v>
      </c>
      <c r="W1353" t="str">
        <f t="shared" si="686"/>
        <v>0.0000144728083974915-0.001036351157239i</v>
      </c>
      <c r="X1353" t="str">
        <f t="shared" si="687"/>
        <v>0.0000347315783551432-0.00103538821893409i</v>
      </c>
      <c r="Y1353" t="str">
        <f t="shared" si="688"/>
        <v>0.009+0.0765920288945192i</v>
      </c>
      <c r="Z1353" t="str">
        <f t="shared" si="689"/>
        <v>-0.188385469446639-0.0289617726134813i</v>
      </c>
      <c r="AA1353" t="str">
        <f t="shared" si="690"/>
        <v>21.8440066303269-182.679446043176i</v>
      </c>
      <c r="AB1353" t="str">
        <f t="shared" si="691"/>
        <v>1.41450090675926-0.12807535720538i</v>
      </c>
      <c r="AC1353" t="str">
        <f t="shared" si="692"/>
        <v>2.27585297167842-3.00156548393113i</v>
      </c>
      <c r="AD1353" t="str">
        <f t="shared" si="693"/>
        <v>0.253974735850184+0.278685157435855i</v>
      </c>
      <c r="AE1353" t="str">
        <f t="shared" si="694"/>
        <v>-0.0397739336803135-0.059855792760626i</v>
      </c>
      <c r="AF1353" t="str">
        <f t="shared" si="695"/>
        <v>-14.1051125936221-2.56487450441224i</v>
      </c>
      <c r="AG1353" t="str">
        <f t="shared" si="696"/>
        <v>1.20437751110076-0.145916276330721i</v>
      </c>
      <c r="AH1353" t="str">
        <f t="shared" si="697"/>
        <v>0.239633681954091+0.814739805597406i</v>
      </c>
      <c r="AI1353">
        <f t="shared" si="698"/>
        <v>-1.41929075675323</v>
      </c>
      <c r="AJ1353">
        <f t="shared" si="699"/>
        <v>73.610179577671289</v>
      </c>
      <c r="AK1353"/>
      <c r="AL1353"/>
      <c r="AM1353"/>
      <c r="AN1353"/>
    </row>
    <row r="1354" spans="1:40" x14ac:dyDescent="0.25">
      <c r="A1354"/>
      <c r="B1354">
        <f t="shared" si="665"/>
        <v>122000</v>
      </c>
      <c r="C1354" s="186" t="str">
        <f t="shared" si="668"/>
        <v>-5.13479427360566E-06+0.0200739539405492i</v>
      </c>
      <c r="D1354" s="158" t="str">
        <f t="shared" si="669"/>
        <v>-5.95704532376206+0.153900313544211i</v>
      </c>
      <c r="E1354" t="str">
        <f t="shared" si="670"/>
        <v>2870</v>
      </c>
      <c r="F1354" t="str">
        <f t="shared" si="671"/>
        <v>0.777000777000777</v>
      </c>
      <c r="G1354" t="str">
        <f t="shared" si="666"/>
        <v>0.777000777000777</v>
      </c>
      <c r="H1354" t="str">
        <f t="shared" si="672"/>
        <v>8.149495405645+2.71719000537313i</v>
      </c>
      <c r="I1354" t="str">
        <f t="shared" si="673"/>
        <v>479.092879672444i</v>
      </c>
      <c r="J1354" t="str">
        <f t="shared" si="667"/>
        <v>-195.33076998212+103.616674918341i</v>
      </c>
      <c r="K1354" t="str">
        <f t="shared" si="674"/>
        <v>1.01537079312235-1.91410464574594i</v>
      </c>
      <c r="L1354" t="str">
        <f t="shared" si="675"/>
        <v>0.0684545746644592-0.108703327060945i</v>
      </c>
      <c r="M1354" t="str">
        <f t="shared" si="676"/>
        <v>1.08382536778681-2.02280797280689i</v>
      </c>
      <c r="N1354" t="str">
        <f t="shared" si="677"/>
        <v>-0.541058985744714i</v>
      </c>
      <c r="O1354" t="str">
        <f t="shared" si="678"/>
        <v>0.857163737840582-0.515044004460941i</v>
      </c>
      <c r="P1354" t="str">
        <f t="shared" si="679"/>
        <v>0.142836262159418+0.515044004460941i</v>
      </c>
      <c r="Q1354" t="str">
        <f t="shared" si="680"/>
        <v>-0.142836262159418+0.026014981283773i</v>
      </c>
      <c r="R1354" t="str">
        <f t="shared" si="681"/>
        <v>-0.332242766733374-3.66634694791087i</v>
      </c>
      <c r="S1354" t="str">
        <f t="shared" si="682"/>
        <v>0.0558496069880897i</v>
      </c>
      <c r="T1354" t="str">
        <f t="shared" si="683"/>
        <v>0.204764036122804-0.0185556279466945i</v>
      </c>
      <c r="U1354" t="str">
        <f t="shared" si="684"/>
        <v>0.00005-0.00197658896040605i</v>
      </c>
      <c r="V1354" t="str">
        <f t="shared" si="685"/>
        <v>3.33333333333333E-06-0.00217424785644666i</v>
      </c>
      <c r="W1354" t="str">
        <f t="shared" si="686"/>
        <v>0.0000144728053280553-0.00103550192796598i</v>
      </c>
      <c r="X1354" t="str">
        <f t="shared" si="687"/>
        <v>0.0000346983933434967-0.00103454042769696i</v>
      </c>
      <c r="Y1354" t="str">
        <f t="shared" si="688"/>
        <v>0.009+0.076654860747591i</v>
      </c>
      <c r="Z1354" t="str">
        <f t="shared" si="689"/>
        <v>-0.188077934640585-0.0288944150393234i</v>
      </c>
      <c r="AA1354" t="str">
        <f t="shared" si="690"/>
        <v>21.807672264414-182.529962846493i</v>
      </c>
      <c r="AB1354" t="str">
        <f t="shared" si="691"/>
        <v>1.41448184178569-0.128179729656185i</v>
      </c>
      <c r="AC1354" t="str">
        <f t="shared" si="692"/>
        <v>2.27376832330038-3.0001495895921i</v>
      </c>
      <c r="AD1354" t="str">
        <f t="shared" si="693"/>
        <v>0.25409517393913+0.278895521437368i</v>
      </c>
      <c r="AE1354" t="str">
        <f t="shared" si="694"/>
        <v>-0.0397311725675918-0.0597960250677353i</v>
      </c>
      <c r="AF1354" t="str">
        <f t="shared" si="695"/>
        <v>-14.1065407294071-2.56328969182892i</v>
      </c>
      <c r="AG1354" t="str">
        <f t="shared" si="696"/>
        <v>1.20434180866456-0.14587847232245i</v>
      </c>
      <c r="AH1354" t="str">
        <f t="shared" si="697"/>
        <v>0.239511968652784+0.813969257895695i</v>
      </c>
      <c r="AI1354">
        <f t="shared" si="698"/>
        <v>-1.4272062590206884</v>
      </c>
      <c r="AJ1354">
        <f t="shared" si="699"/>
        <v>73.603382301458879</v>
      </c>
      <c r="AK1354"/>
      <c r="AL1354"/>
      <c r="AM1354"/>
      <c r="AN1354"/>
    </row>
    <row r="1355" spans="1:40" x14ac:dyDescent="0.25">
      <c r="A1355"/>
      <c r="B1355">
        <f t="shared" si="665"/>
        <v>122100</v>
      </c>
      <c r="C1355" s="186" t="str">
        <f t="shared" si="668"/>
        <v>-5.12638691695052E-06+0.0200575133579801i</v>
      </c>
      <c r="D1355" s="158" t="str">
        <f t="shared" si="669"/>
        <v>-5.95704525930566+0.153774269077847i</v>
      </c>
      <c r="E1355" t="str">
        <f t="shared" si="670"/>
        <v>2870</v>
      </c>
      <c r="F1355" t="str">
        <f t="shared" si="671"/>
        <v>0.777000777000777</v>
      </c>
      <c r="G1355" t="str">
        <f t="shared" si="666"/>
        <v>0.777000777000777</v>
      </c>
      <c r="H1355" t="str">
        <f t="shared" si="672"/>
        <v>8.15092064068629+2.71548067055843i</v>
      </c>
      <c r="I1355" t="str">
        <f t="shared" si="673"/>
        <v>479.485578754142i</v>
      </c>
      <c r="J1355" t="str">
        <f t="shared" si="667"/>
        <v>-195.652755610665+103.701606619094i</v>
      </c>
      <c r="K1355" t="str">
        <f t="shared" si="674"/>
        <v>1.01405964303797-1.91321590843526i</v>
      </c>
      <c r="L1355" t="str">
        <f t="shared" si="675"/>
        <v>0.0683742815415846-0.108664821135669i</v>
      </c>
      <c r="M1355" t="str">
        <f t="shared" si="676"/>
        <v>1.08243392457955-2.02188072957093i</v>
      </c>
      <c r="N1355" t="str">
        <f t="shared" si="677"/>
        <v>-0.541502476716636i</v>
      </c>
      <c r="O1355" t="str">
        <f t="shared" si="678"/>
        <v>0.85693523618665-0.515424098177152i</v>
      </c>
      <c r="P1355" t="str">
        <f t="shared" si="679"/>
        <v>0.14306476381335+0.515424098177152i</v>
      </c>
      <c r="Q1355" t="str">
        <f t="shared" si="680"/>
        <v>-0.14306476381335+0.026078378539484i</v>
      </c>
      <c r="R1355" t="str">
        <f t="shared" si="681"/>
        <v>-0.332240967746491-3.66329478993251i</v>
      </c>
      <c r="S1355" t="str">
        <f t="shared" si="682"/>
        <v>0.0558953853544734i</v>
      </c>
      <c r="T1355" t="str">
        <f t="shared" si="683"/>
        <v>0.204761273950312-0.0185707369227333i</v>
      </c>
      <c r="U1355" t="str">
        <f t="shared" si="684"/>
        <v>0.00005-0.00197497013242865i</v>
      </c>
      <c r="V1355" t="str">
        <f t="shared" si="685"/>
        <v>3.33333333333333E-06-0.00217246714567152i</v>
      </c>
      <c r="W1355" t="str">
        <f t="shared" si="686"/>
        <v>0.0000144728022561041-0.0010346540899275i</v>
      </c>
      <c r="X1355" t="str">
        <f t="shared" si="687"/>
        <v>0.0000346652897825919-0.00103369402374765i</v>
      </c>
      <c r="Y1355" t="str">
        <f t="shared" si="688"/>
        <v>0.009+0.0767176926006627i</v>
      </c>
      <c r="Z1355" t="str">
        <f t="shared" si="689"/>
        <v>-0.187771151163625-0.0288272765686336i</v>
      </c>
      <c r="AA1355" t="str">
        <f t="shared" si="690"/>
        <v>21.7714288914206-182.380723622284i</v>
      </c>
      <c r="AB1355" t="str">
        <f t="shared" si="691"/>
        <v>1.41446276107743-0.128284100387782i</v>
      </c>
      <c r="AC1355" t="str">
        <f t="shared" si="692"/>
        <v>2.27168732716027-2.99873406156205i</v>
      </c>
      <c r="AD1355" t="str">
        <f t="shared" si="693"/>
        <v>0.254215702597979+0.279105833974647i</v>
      </c>
      <c r="AE1355" t="str">
        <f t="shared" si="694"/>
        <v>-0.0396885140527859-0.0597363701087844i</v>
      </c>
      <c r="AF1355" t="str">
        <f t="shared" si="695"/>
        <v>-14.107965899992-2.56170640148058i</v>
      </c>
      <c r="AG1355" t="str">
        <f t="shared" si="696"/>
        <v>1.20430615027608-0.145840789741834i</v>
      </c>
      <c r="AH1355" t="str">
        <f t="shared" si="697"/>
        <v>0.239390470210968+0.813200105310459i</v>
      </c>
      <c r="AI1355">
        <f t="shared" si="698"/>
        <v>-1.4351145239721825</v>
      </c>
      <c r="AJ1355">
        <f t="shared" si="699"/>
        <v>73.596585317278624</v>
      </c>
      <c r="AK1355"/>
      <c r="AL1355"/>
      <c r="AM1355"/>
      <c r="AN1355"/>
    </row>
    <row r="1356" spans="1:40" x14ac:dyDescent="0.25">
      <c r="A1356"/>
      <c r="B1356">
        <f t="shared" si="665"/>
        <v>122200</v>
      </c>
      <c r="C1356" s="186" t="str">
        <f t="shared" si="668"/>
        <v>-5.11800019183906E-06+0.0200410996830696i</v>
      </c>
      <c r="D1356" s="158" t="str">
        <f t="shared" si="669"/>
        <v>-5.95704519500743+0.153648430903534i</v>
      </c>
      <c r="E1356" t="str">
        <f t="shared" si="670"/>
        <v>2870</v>
      </c>
      <c r="F1356" t="str">
        <f t="shared" si="671"/>
        <v>0.777000777000777</v>
      </c>
      <c r="G1356" t="str">
        <f t="shared" si="666"/>
        <v>0.777000777000777</v>
      </c>
      <c r="H1356" t="str">
        <f t="shared" si="672"/>
        <v>8.15234291816396+2.71377306335381i</v>
      </c>
      <c r="I1356" t="str">
        <f t="shared" si="673"/>
        <v>479.878277835841i</v>
      </c>
      <c r="J1356" t="str">
        <f t="shared" si="667"/>
        <v>-195.975005053736+103.786538319847i</v>
      </c>
      <c r="K1356" t="str">
        <f t="shared" si="674"/>
        <v>1.01275080453763-1.91232742945704i</v>
      </c>
      <c r="L1356" t="str">
        <f t="shared" si="675"/>
        <v>0.0682941110001309-0.108626301163756i</v>
      </c>
      <c r="M1356" t="str">
        <f t="shared" si="676"/>
        <v>1.08104491553776-2.0209537306208i</v>
      </c>
      <c r="N1356" t="str">
        <f t="shared" si="677"/>
        <v>-0.541945967688558i</v>
      </c>
      <c r="O1356" t="str">
        <f t="shared" si="678"/>
        <v>0.856706565987063-0.515804090517566i</v>
      </c>
      <c r="P1356" t="str">
        <f t="shared" si="679"/>
        <v>0.143293434012937+0.515804090517566i</v>
      </c>
      <c r="Q1356" t="str">
        <f t="shared" si="680"/>
        <v>-0.143293434012937+0.0261418771709919i</v>
      </c>
      <c r="R1356" t="str">
        <f t="shared" si="681"/>
        <v>-0.33223916725124-3.66024758658438i</v>
      </c>
      <c r="S1356" t="str">
        <f t="shared" si="682"/>
        <v>0.0559411637208571i</v>
      </c>
      <c r="T1356" t="str">
        <f t="shared" si="683"/>
        <v>0.204758509499989-0.0185858456496828i</v>
      </c>
      <c r="U1356" t="str">
        <f t="shared" si="684"/>
        <v>0.00005-0.00197335395392421i</v>
      </c>
      <c r="V1356" t="str">
        <f t="shared" si="685"/>
        <v>3.33333333333333E-06-0.00217068934931663i</v>
      </c>
      <c r="W1356" t="str">
        <f t="shared" si="686"/>
        <v>0.0000144727991816375-0.00103380763970808i</v>
      </c>
      <c r="X1356" t="str">
        <f t="shared" si="687"/>
        <v>0.0000346322674060837-0.00103284900368554i</v>
      </c>
      <c r="Y1356" t="str">
        <f t="shared" si="688"/>
        <v>0.009+0.0767805244537346i</v>
      </c>
      <c r="Z1356" t="str">
        <f t="shared" si="689"/>
        <v>-0.187465116575141-0.0287603563008952i</v>
      </c>
      <c r="AA1356" t="str">
        <f t="shared" si="690"/>
        <v>21.7352762064866-182.231727775548i</v>
      </c>
      <c r="AB1356" t="str">
        <f t="shared" si="691"/>
        <v>1.41444366463424-0.128388469398704i</v>
      </c>
      <c r="AC1356" t="str">
        <f t="shared" si="692"/>
        <v>2.26960997576744-2.99731890285267i</v>
      </c>
      <c r="AD1356" t="str">
        <f t="shared" si="693"/>
        <v>0.2543363218079+0.27931609501486i</v>
      </c>
      <c r="AE1356" t="str">
        <f t="shared" si="694"/>
        <v>-0.0396459578038085-0.0596768275487283i</v>
      </c>
      <c r="AF1356" t="str">
        <f t="shared" si="695"/>
        <v>-14.1093881131714-2.56012463245028i</v>
      </c>
      <c r="AG1356" t="str">
        <f t="shared" si="696"/>
        <v>1.20427053575397-0.14580322828394i</v>
      </c>
      <c r="AH1356" t="str">
        <f t="shared" si="697"/>
        <v>0.239269186204976+0.812432344002694i</v>
      </c>
      <c r="AI1356">
        <f t="shared" si="698"/>
        <v>-1.4430155645943268</v>
      </c>
      <c r="AJ1356">
        <f t="shared" si="699"/>
        <v>73.589788613925904</v>
      </c>
      <c r="AK1356"/>
      <c r="AL1356"/>
      <c r="AM1356"/>
      <c r="AN1356"/>
    </row>
    <row r="1357" spans="1:40" x14ac:dyDescent="0.25">
      <c r="A1357"/>
      <c r="B1357">
        <f t="shared" si="665"/>
        <v>122300</v>
      </c>
      <c r="C1357" s="186" t="str">
        <f t="shared" si="668"/>
        <v>-5.10963403082038E-06+0.0200247128498134i</v>
      </c>
      <c r="D1357" s="158" t="str">
        <f t="shared" si="669"/>
        <v>-5.95704513086686+0.153522798515236i</v>
      </c>
      <c r="E1357" t="str">
        <f t="shared" si="670"/>
        <v>2870</v>
      </c>
      <c r="F1357" t="str">
        <f t="shared" si="671"/>
        <v>0.777000777000777</v>
      </c>
      <c r="G1357" t="str">
        <f t="shared" si="666"/>
        <v>0.777000777000777</v>
      </c>
      <c r="H1357" t="str">
        <f t="shared" si="672"/>
        <v>8.15376224584914+2.71206718233061i</v>
      </c>
      <c r="I1357" t="str">
        <f t="shared" si="673"/>
        <v>480.27097691754i</v>
      </c>
      <c r="J1357" t="str">
        <f t="shared" si="667"/>
        <v>-196.297518311332+103.871470020599i</v>
      </c>
      <c r="K1357" t="str">
        <f t="shared" si="674"/>
        <v>1.01144427282653-1.91143921065798i</v>
      </c>
      <c r="L1357" t="str">
        <f t="shared" si="675"/>
        <v>0.0682140628400122-0.108587767305355i</v>
      </c>
      <c r="M1357" t="str">
        <f t="shared" si="676"/>
        <v>1.07965833566654-2.02002697796333i</v>
      </c>
      <c r="N1357" t="str">
        <f t="shared" si="677"/>
        <v>-0.54238945866048i</v>
      </c>
      <c r="O1357" t="str">
        <f t="shared" si="678"/>
        <v>0.856477727286797-0.516183981407445i</v>
      </c>
      <c r="P1357" t="str">
        <f t="shared" si="679"/>
        <v>0.143522272713203+0.516183981407445i</v>
      </c>
      <c r="Q1357" t="str">
        <f t="shared" si="680"/>
        <v>-0.143522272713203+0.026205477253035i</v>
      </c>
      <c r="R1357" t="str">
        <f t="shared" si="681"/>
        <v>-0.332237365247536-3.65720532571222i</v>
      </c>
      <c r="S1357" t="str">
        <f t="shared" si="682"/>
        <v>0.0559869420872408i</v>
      </c>
      <c r="T1357" t="str">
        <f t="shared" si="683"/>
        <v>0.204755742771799-0.0186009541273313i</v>
      </c>
      <c r="U1357" t="str">
        <f t="shared" si="684"/>
        <v>0.00005-0.00197174041839361i</v>
      </c>
      <c r="V1357" t="str">
        <f t="shared" si="685"/>
        <v>3.33333333333333E-06-0.00216891446023297i</v>
      </c>
      <c r="W1357" t="str">
        <f t="shared" si="686"/>
        <v>0.0000144727961046558-0.00103296257390344i</v>
      </c>
      <c r="X1357" t="str">
        <f t="shared" si="687"/>
        <v>0.0000345993259487164-0.00103200536412119i</v>
      </c>
      <c r="Y1357" t="str">
        <f t="shared" si="688"/>
        <v>0.009+0.0768433563068063i</v>
      </c>
      <c r="Z1357" t="str">
        <f t="shared" si="689"/>
        <v>-0.187159828444406-0.0286936533400534i</v>
      </c>
      <c r="AA1357" t="str">
        <f t="shared" si="690"/>
        <v>21.6992139060331-182.082974713206i</v>
      </c>
      <c r="AB1357" t="str">
        <f t="shared" si="691"/>
        <v>1.41442455245585-0.128492836687489i</v>
      </c>
      <c r="AC1357" t="str">
        <f t="shared" si="692"/>
        <v>2.26753626164661-2.99590411645761i</v>
      </c>
      <c r="AD1357" t="str">
        <f t="shared" si="693"/>
        <v>0.254457031550054+0.279526304525172i</v>
      </c>
      <c r="AE1357" t="str">
        <f t="shared" si="694"/>
        <v>-0.0396035034899094-0.0596173970538662i</v>
      </c>
      <c r="AF1357" t="str">
        <f t="shared" si="695"/>
        <v>-14.110807376716-2.55854438381537i</v>
      </c>
      <c r="AG1357" t="str">
        <f t="shared" si="696"/>
        <v>1.20423496491763-0.145765787644798i</v>
      </c>
      <c r="AH1357" t="str">
        <f t="shared" si="697"/>
        <v>0.239148116211728+0.811665970147322i</v>
      </c>
      <c r="AI1357">
        <f t="shared" si="698"/>
        <v>-1.4509093938401829</v>
      </c>
      <c r="AJ1357">
        <f t="shared" si="699"/>
        <v>73.582992180258003</v>
      </c>
      <c r="AK1357"/>
      <c r="AL1357"/>
      <c r="AM1357"/>
      <c r="AN1357"/>
    </row>
    <row r="1358" spans="1:40" x14ac:dyDescent="0.25">
      <c r="A1358"/>
      <c r="B1358">
        <f t="shared" si="665"/>
        <v>122400</v>
      </c>
      <c r="C1358" s="186" t="str">
        <f t="shared" si="668"/>
        <v>-5.10128836671907E-06+0.0200083527924234i</v>
      </c>
      <c r="D1358" s="158" t="str">
        <f t="shared" si="669"/>
        <v>-5.95704506688344+0.153397371408579i</v>
      </c>
      <c r="E1358" t="str">
        <f t="shared" si="670"/>
        <v>2870</v>
      </c>
      <c r="F1358" t="str">
        <f t="shared" si="671"/>
        <v>0.777000777000777</v>
      </c>
      <c r="G1358" t="str">
        <f t="shared" si="666"/>
        <v>0.777000777000777</v>
      </c>
      <c r="H1358" t="str">
        <f t="shared" si="672"/>
        <v>8.15517863148897+2.71036302605621i</v>
      </c>
      <c r="I1358" t="str">
        <f t="shared" si="673"/>
        <v>480.663675999238i</v>
      </c>
      <c r="J1358" t="str">
        <f t="shared" si="667"/>
        <v>-196.620295383454+103.956401721352i</v>
      </c>
      <c r="K1358" t="str">
        <f t="shared" si="674"/>
        <v>1.01014004311998-1.91055125387349i</v>
      </c>
      <c r="L1358" t="str">
        <f t="shared" si="675"/>
        <v>0.0681341368613752-0.108549219719943i</v>
      </c>
      <c r="M1358" t="str">
        <f t="shared" si="676"/>
        <v>1.07827417998136-2.01910047359343i</v>
      </c>
      <c r="N1358" t="str">
        <f t="shared" si="677"/>
        <v>-0.542832949632402i</v>
      </c>
      <c r="O1358" t="str">
        <f t="shared" si="678"/>
        <v>0.856248720130862-0.516563770772071i</v>
      </c>
      <c r="P1358" t="str">
        <f t="shared" si="679"/>
        <v>0.143751279869138+0.516563770772071i</v>
      </c>
      <c r="Q1358" t="str">
        <f t="shared" si="680"/>
        <v>-0.143751279869138+0.026269178860331i</v>
      </c>
      <c r="R1358" t="str">
        <f t="shared" si="681"/>
        <v>-0.332235561735308-3.6541679952015i</v>
      </c>
      <c r="S1358" t="str">
        <f t="shared" si="682"/>
        <v>0.0560327204536245i</v>
      </c>
      <c r="T1358" t="str">
        <f t="shared" si="683"/>
        <v>0.204752973765707-0.0186160623554674i</v>
      </c>
      <c r="U1358" t="str">
        <f t="shared" si="684"/>
        <v>0.00005-0.00197012951935897i</v>
      </c>
      <c r="V1358" t="str">
        <f t="shared" si="685"/>
        <v>3.33333333333333E-06-0.00216714247129487i</v>
      </c>
      <c r="W1358" t="str">
        <f t="shared" si="686"/>
        <v>0.0000144727930251586-0.0010321188891204i</v>
      </c>
      <c r="X1358" t="str">
        <f t="shared" si="687"/>
        <v>0.000034566465146315-0.00103116310167617i</v>
      </c>
      <c r="Y1358" t="str">
        <f t="shared" si="688"/>
        <v>0.009+0.0769061881598781i</v>
      </c>
      <c r="Z1358" t="str">
        <f t="shared" si="689"/>
        <v>-0.186855284350515-0.028627166794486i</v>
      </c>
      <c r="AA1358" t="str">
        <f t="shared" si="690"/>
        <v>21.6632416877545-181.934463844098i</v>
      </c>
      <c r="AB1358" t="str">
        <f t="shared" si="691"/>
        <v>1.41440542454203-0.128597202252677i</v>
      </c>
      <c r="AC1358" t="str">
        <f t="shared" si="692"/>
        <v>2.26546617733807-2.99448970535283i</v>
      </c>
      <c r="AD1358" t="str">
        <f t="shared" si="693"/>
        <v>0.254577831805582+0.279736462472735i</v>
      </c>
      <c r="AE1358" t="str">
        <f t="shared" si="694"/>
        <v>-0.0395611507816632-0.0595580782918271i</v>
      </c>
      <c r="AF1358" t="str">
        <f t="shared" si="695"/>
        <v>-14.1122236983724-2.55696565464763i</v>
      </c>
      <c r="AG1358" t="str">
        <f t="shared" si="696"/>
        <v>1.20419943758726-0.145728467521396i</v>
      </c>
      <c r="AH1358" t="str">
        <f t="shared" si="697"/>
        <v>0.23902725980867+0.810900979932975i</v>
      </c>
      <c r="AI1358">
        <f t="shared" si="698"/>
        <v>-1.4587960246310558</v>
      </c>
      <c r="AJ1358">
        <f t="shared" si="699"/>
        <v>73.576196005194802</v>
      </c>
      <c r="AK1358"/>
      <c r="AL1358"/>
      <c r="AM1358"/>
      <c r="AN1358"/>
    </row>
    <row r="1359" spans="1:40" x14ac:dyDescent="0.25">
      <c r="A1359"/>
      <c r="B1359">
        <f t="shared" si="665"/>
        <v>122500</v>
      </c>
      <c r="C1359" s="186" t="str">
        <f t="shared" si="668"/>
        <v>-5.09296313263372E-06+0.0199920194453259i</v>
      </c>
      <c r="D1359" s="158" t="str">
        <f t="shared" si="669"/>
        <v>-5.95704500305665+0.153272149080832i</v>
      </c>
      <c r="E1359" t="str">
        <f t="shared" si="670"/>
        <v>2870</v>
      </c>
      <c r="F1359" t="str">
        <f t="shared" si="671"/>
        <v>0.777000777000777</v>
      </c>
      <c r="G1359" t="str">
        <f t="shared" si="666"/>
        <v>0.777000777000777</v>
      </c>
      <c r="H1359" t="str">
        <f t="shared" si="672"/>
        <v>8.15659208280673+2.70866059309399i</v>
      </c>
      <c r="I1359" t="str">
        <f t="shared" si="673"/>
        <v>481.056375080937i</v>
      </c>
      <c r="J1359" t="str">
        <f t="shared" si="667"/>
        <v>-196.943336270102+104.041333422105i</v>
      </c>
      <c r="K1359" t="str">
        <f t="shared" si="674"/>
        <v>1.00883811064338-1.90966356092779i</v>
      </c>
      <c r="L1359" t="str">
        <f t="shared" si="675"/>
        <v>0.0680543328646027-0.108510658566332i</v>
      </c>
      <c r="M1359" t="str">
        <f t="shared" si="676"/>
        <v>1.07689244350798-2.01817421949412i</v>
      </c>
      <c r="N1359" t="str">
        <f t="shared" si="677"/>
        <v>-0.543276440604324i</v>
      </c>
      <c r="O1359" t="str">
        <f t="shared" si="678"/>
        <v>0.856019544564298-0.516943458536745i</v>
      </c>
      <c r="P1359" t="str">
        <f t="shared" si="679"/>
        <v>0.143980455435702+0.516943458536745i</v>
      </c>
      <c r="Q1359" t="str">
        <f t="shared" si="680"/>
        <v>-0.143980455435702+0.0263329820675791i</v>
      </c>
      <c r="R1359" t="str">
        <f t="shared" si="681"/>
        <v>-0.332233756714473-3.65113558297718i</v>
      </c>
      <c r="S1359" t="str">
        <f t="shared" si="682"/>
        <v>0.0560784988200082i</v>
      </c>
      <c r="T1359" t="str">
        <f t="shared" si="683"/>
        <v>0.204750202481676-0.0186311703338795i</v>
      </c>
      <c r="U1359" t="str">
        <f t="shared" si="684"/>
        <v>0.00005-0.00196852125036358i</v>
      </c>
      <c r="V1359" t="str">
        <f t="shared" si="685"/>
        <v>3.33333333333333E-06-0.00216537337539993i</v>
      </c>
      <c r="W1359" t="str">
        <f t="shared" si="686"/>
        <v>0.000014472789943146-0.00103127658197686i</v>
      </c>
      <c r="X1359" t="str">
        <f t="shared" si="687"/>
        <v>0.000034533684735782-0.00103032221298305i</v>
      </c>
      <c r="Y1359" t="str">
        <f t="shared" si="688"/>
        <v>0.009+0.0769690200129499i</v>
      </c>
      <c r="Z1359" t="str">
        <f t="shared" si="689"/>
        <v>-0.186551481882345-0.028560895776979i</v>
      </c>
      <c r="AA1359" t="str">
        <f t="shared" si="690"/>
        <v>21.6273592506133-181.786194578971i</v>
      </c>
      <c r="AB1359" t="str">
        <f t="shared" si="691"/>
        <v>1.41438628089252-0.128701566092806i</v>
      </c>
      <c r="AC1359" t="str">
        <f t="shared" si="692"/>
        <v>2.26339971539749-2.99307567249644i</v>
      </c>
      <c r="AD1359" t="str">
        <f t="shared" si="693"/>
        <v>0.254698722555612+0.279946568824694i</v>
      </c>
      <c r="AE1359" t="str">
        <f t="shared" si="694"/>
        <v>-0.0395188993509646-0.059498870931565i</v>
      </c>
      <c r="AF1359" t="str">
        <f t="shared" si="695"/>
        <v>-14.1136370858634-2.55538844401316i</v>
      </c>
      <c r="AG1359" t="str">
        <f t="shared" si="696"/>
        <v>1.20416395358378-0.145691267611673i</v>
      </c>
      <c r="AH1359" t="str">
        <f t="shared" si="697"/>
        <v>0.238906616573814+0.810137369562019i</v>
      </c>
      <c r="AI1359">
        <f t="shared" si="698"/>
        <v>-1.4666754698556685</v>
      </c>
      <c r="AJ1359">
        <f t="shared" si="699"/>
        <v>73.569400077717788</v>
      </c>
      <c r="AK1359"/>
      <c r="AL1359"/>
      <c r="AM1359"/>
      <c r="AN1359"/>
    </row>
    <row r="1360" spans="1:40" x14ac:dyDescent="0.25">
      <c r="A1360"/>
      <c r="B1360">
        <f t="shared" si="665"/>
        <v>122600</v>
      </c>
      <c r="C1360" s="186" t="str">
        <f t="shared" si="668"/>
        <v>-5.08465826193569E-06+0.0199757127431615i</v>
      </c>
      <c r="D1360" s="158" t="str">
        <f t="shared" si="669"/>
        <v>-5.95704493938597+0.153147131030905i</v>
      </c>
      <c r="E1360" t="str">
        <f t="shared" si="670"/>
        <v>2870</v>
      </c>
      <c r="F1360" t="str">
        <f t="shared" si="671"/>
        <v>0.777000777000777</v>
      </c>
      <c r="G1360" t="str">
        <f t="shared" si="666"/>
        <v>0.777000777000777</v>
      </c>
      <c r="H1360" t="str">
        <f t="shared" si="672"/>
        <v>8.15800260750184+2.7069598820035i</v>
      </c>
      <c r="I1360" t="str">
        <f t="shared" si="673"/>
        <v>481.449074162636i</v>
      </c>
      <c r="J1360" t="str">
        <f t="shared" si="667"/>
        <v>-197.266640971275+104.126265122858i</v>
      </c>
      <c r="K1360" t="str">
        <f t="shared" si="674"/>
        <v>1.00753847063222-1.90877613363395i</v>
      </c>
      <c r="L1360" t="str">
        <f t="shared" si="675"/>
        <v>0.0679746506503099-0.10847208400267i</v>
      </c>
      <c r="M1360" t="str">
        <f t="shared" si="676"/>
        <v>1.07551312128253-2.01724821763662i</v>
      </c>
      <c r="N1360" t="str">
        <f t="shared" si="677"/>
        <v>-0.543719931576246i</v>
      </c>
      <c r="O1360" t="str">
        <f t="shared" si="678"/>
        <v>0.855790200632182-0.517323044626788i</v>
      </c>
      <c r="P1360" t="str">
        <f t="shared" si="679"/>
        <v>0.144209799367818+0.517323044626788i</v>
      </c>
      <c r="Q1360" t="str">
        <f t="shared" si="680"/>
        <v>-0.144209799367818+0.026396886949458i</v>
      </c>
      <c r="R1360" t="str">
        <f t="shared" si="681"/>
        <v>-0.332231950184927-3.64810807700368i</v>
      </c>
      <c r="S1360" t="str">
        <f t="shared" si="682"/>
        <v>0.0561242771863919i</v>
      </c>
      <c r="T1360" t="str">
        <f t="shared" si="683"/>
        <v>0.20474742891967-0.0186462780623544i</v>
      </c>
      <c r="U1360" t="str">
        <f t="shared" si="684"/>
        <v>0.0000500000000000001-0.00196691560497177i</v>
      </c>
      <c r="V1360" t="str">
        <f t="shared" si="685"/>
        <v>3.33333333333333E-06-0.00216360716546894i</v>
      </c>
      <c r="W1360" t="str">
        <f t="shared" si="686"/>
        <v>0.0000144727868586184-0.00103043564910177i</v>
      </c>
      <c r="X1360" t="str">
        <f t="shared" si="687"/>
        <v>0.0000345009844550924-0.00102948269468538i</v>
      </c>
      <c r="Y1360" t="str">
        <f t="shared" si="688"/>
        <v>0.009+0.0770318518660217i</v>
      </c>
      <c r="Z1360" t="str">
        <f t="shared" si="689"/>
        <v>-0.18624841863851-0.0284948394047022i</v>
      </c>
      <c r="AA1360" t="str">
        <f t="shared" si="690"/>
        <v>21.5915662948333-181.638166330476i</v>
      </c>
      <c r="AB1360" t="str">
        <f t="shared" si="691"/>
        <v>1.41436712150706-0.128805928206403i</v>
      </c>
      <c r="AC1360" t="str">
        <f t="shared" si="692"/>
        <v>2.26133686839605-2.99166202082892i</v>
      </c>
      <c r="AD1360" t="str">
        <f t="shared" si="693"/>
        <v>0.254819703781254+0.280156623548178i</v>
      </c>
      <c r="AE1360" t="str">
        <f t="shared" si="694"/>
        <v>-0.0394767488710233-0.0594397746433533i</v>
      </c>
      <c r="AF1360" t="str">
        <f t="shared" si="695"/>
        <v>-14.1150475468878-2.55381275097259i</v>
      </c>
      <c r="AG1360" t="str">
        <f t="shared" si="696"/>
        <v>1.20412851272887-0.145654187614518i</v>
      </c>
      <c r="AH1360" t="str">
        <f t="shared" si="697"/>
        <v>0.238786186085732+0.80937513525047i</v>
      </c>
      <c r="AI1360">
        <f t="shared" si="698"/>
        <v>-1.4745477423705144</v>
      </c>
      <c r="AJ1360">
        <f t="shared" si="699"/>
        <v>73.562604386869779</v>
      </c>
      <c r="AK1360"/>
      <c r="AL1360"/>
      <c r="AM1360"/>
      <c r="AN1360"/>
    </row>
    <row r="1361" spans="1:40" x14ac:dyDescent="0.25">
      <c r="A1361"/>
      <c r="B1361">
        <f t="shared" si="665"/>
        <v>122700</v>
      </c>
      <c r="C1361" s="186" t="str">
        <f t="shared" si="668"/>
        <v>-5.07637368826775E-06+0.0199594326207835i</v>
      </c>
      <c r="D1361" s="158" t="str">
        <f t="shared" si="669"/>
        <v>-5.9570448758709+0.15302231675934i</v>
      </c>
      <c r="E1361" t="str">
        <f t="shared" si="670"/>
        <v>2870</v>
      </c>
      <c r="F1361" t="str">
        <f t="shared" si="671"/>
        <v>0.777000777000777</v>
      </c>
      <c r="G1361" t="str">
        <f t="shared" si="666"/>
        <v>0.777000777000777</v>
      </c>
      <c r="H1361" t="str">
        <f t="shared" si="672"/>
        <v>8.15941021325012+2.7052608913404i</v>
      </c>
      <c r="I1361" t="str">
        <f t="shared" si="673"/>
        <v>481.841773244335i</v>
      </c>
      <c r="J1361" t="str">
        <f t="shared" si="667"/>
        <v>-197.590209486974+104.21119682361i</v>
      </c>
      <c r="K1361" t="str">
        <f t="shared" si="674"/>
        <v>1.00624111833203-1.90788897379391i</v>
      </c>
      <c r="L1361" t="str">
        <f t="shared" si="675"/>
        <v>0.0678950900193476-0.108433496186439i</v>
      </c>
      <c r="M1361" t="str">
        <f t="shared" si="676"/>
        <v>1.07413620835138-2.01632246998035i</v>
      </c>
      <c r="N1361" t="str">
        <f t="shared" si="677"/>
        <v>-0.544163422548168i</v>
      </c>
      <c r="O1361" t="str">
        <f t="shared" si="678"/>
        <v>0.855560688379622-0.517702528967541i</v>
      </c>
      <c r="P1361" t="str">
        <f t="shared" si="679"/>
        <v>0.144439311620378+0.517702528967541i</v>
      </c>
      <c r="Q1361" t="str">
        <f t="shared" si="680"/>
        <v>-0.144439311620378+0.026460893580627i</v>
      </c>
      <c r="R1361" t="str">
        <f t="shared" si="681"/>
        <v>-0.332230142146571-3.64508546528463i</v>
      </c>
      <c r="S1361" t="str">
        <f t="shared" si="682"/>
        <v>0.0561700555527756i</v>
      </c>
      <c r="T1361" t="str">
        <f t="shared" si="683"/>
        <v>0.204744653079653-0.0186613855406794i</v>
      </c>
      <c r="U1361" t="str">
        <f t="shared" si="684"/>
        <v>0.0000500000000000001-0.00196531257676886i</v>
      </c>
      <c r="V1361" t="str">
        <f t="shared" si="685"/>
        <v>3.33333333333333E-06-0.00216184383444574i</v>
      </c>
      <c r="W1361" t="str">
        <f t="shared" si="686"/>
        <v>0.0000144727837715755-0.00102959608713506i</v>
      </c>
      <c r="X1361" t="str">
        <f t="shared" si="687"/>
        <v>0.0000344683640432868-0.00102864454343765i</v>
      </c>
      <c r="Y1361" t="str">
        <f t="shared" si="688"/>
        <v>0.009+0.0770946837190935i</v>
      </c>
      <c r="Z1361" t="str">
        <f t="shared" si="689"/>
        <v>-0.185946092227319-0.0284289967991824i</v>
      </c>
      <c r="AA1361" t="str">
        <f t="shared" si="690"/>
        <v>21.5558625218927-181.490378513155i</v>
      </c>
      <c r="AB1361" t="str">
        <f t="shared" si="691"/>
        <v>1.41434794638543-0.128910288591998i</v>
      </c>
      <c r="AC1361" t="str">
        <f t="shared" si="692"/>
        <v>2.25927762892031-2.9902487532732i</v>
      </c>
      <c r="AD1361" t="str">
        <f t="shared" si="693"/>
        <v>0.254940775463603+0.280366626610318i</v>
      </c>
      <c r="AE1361" t="str">
        <f t="shared" si="694"/>
        <v>-0.039434699016357-0.0593807890987803i</v>
      </c>
      <c r="AF1361" t="str">
        <f t="shared" si="695"/>
        <v>-14.116455089121-2.55223857458106i</v>
      </c>
      <c r="AG1361" t="str">
        <f t="shared" si="696"/>
        <v>1.20409311484495-0.145617227229764i</v>
      </c>
      <c r="AH1361" t="str">
        <f t="shared" si="697"/>
        <v>0.238665967923563+0.808614273227989i</v>
      </c>
      <c r="AI1361">
        <f t="shared" si="698"/>
        <v>-1.482412854999402</v>
      </c>
      <c r="AJ1361">
        <f t="shared" si="699"/>
        <v>73.5558089217554</v>
      </c>
      <c r="AK1361"/>
      <c r="AL1361"/>
      <c r="AM1361"/>
      <c r="AN1361"/>
    </row>
    <row r="1362" spans="1:40" x14ac:dyDescent="0.25">
      <c r="A1362"/>
      <c r="B1362">
        <f t="shared" si="665"/>
        <v>122800</v>
      </c>
      <c r="C1362" s="186" t="str">
        <f t="shared" si="668"/>
        <v>-5.06810934554273E-06+0.0199431790132576i</v>
      </c>
      <c r="D1362" s="158" t="str">
        <f t="shared" si="669"/>
        <v>-5.95704481251094+0.152897705768308i</v>
      </c>
      <c r="E1362" t="str">
        <f t="shared" si="670"/>
        <v>2870</v>
      </c>
      <c r="F1362" t="str">
        <f t="shared" si="671"/>
        <v>0.777000777000777</v>
      </c>
      <c r="G1362" t="str">
        <f t="shared" si="666"/>
        <v>0.777000777000777</v>
      </c>
      <c r="H1362" t="str">
        <f t="shared" si="672"/>
        <v>8.16081490770368+2.7035636196566i</v>
      </c>
      <c r="I1362" t="str">
        <f t="shared" si="673"/>
        <v>482.234472326033i</v>
      </c>
      <c r="J1362" t="str">
        <f t="shared" si="667"/>
        <v>-197.914041817198+104.296128524363i</v>
      </c>
      <c r="K1362" t="str">
        <f t="shared" si="674"/>
        <v>1.00494604899843-1.90700208319855i</v>
      </c>
      <c r="L1362" t="str">
        <f t="shared" si="675"/>
        <v>0.0678156507728023-0.108394895274463i</v>
      </c>
      <c r="M1362" t="str">
        <f t="shared" si="676"/>
        <v>1.07276169977123-2.01539697847301i</v>
      </c>
      <c r="N1362" t="str">
        <f t="shared" si="677"/>
        <v>-0.544606913520089i</v>
      </c>
      <c r="O1362" t="str">
        <f t="shared" si="678"/>
        <v>0.855331007851759-0.518081911484366i</v>
      </c>
      <c r="P1362" t="str">
        <f t="shared" si="679"/>
        <v>0.144668992148241+0.518081911484366i</v>
      </c>
      <c r="Q1362" t="str">
        <f t="shared" si="680"/>
        <v>-0.144668992148241+0.0265250020357231i</v>
      </c>
      <c r="R1362" t="str">
        <f t="shared" si="681"/>
        <v>-0.332228332599362-3.64206773586274i</v>
      </c>
      <c r="S1362" t="str">
        <f t="shared" si="682"/>
        <v>0.0562158339191593i</v>
      </c>
      <c r="T1362" t="str">
        <f t="shared" si="683"/>
        <v>0.204741874961588-0.018676492768645i</v>
      </c>
      <c r="U1362" t="str">
        <f t="shared" si="684"/>
        <v>0.0000500000000000001-0.00196371215936106i</v>
      </c>
      <c r="V1362" t="str">
        <f t="shared" si="685"/>
        <v>3.33333333333333E-06-0.00216008337529717i</v>
      </c>
      <c r="W1362" t="str">
        <f t="shared" si="686"/>
        <v>0.0000144727806820173-0.00102875789272759i</v>
      </c>
      <c r="X1362" t="str">
        <f t="shared" si="687"/>
        <v>0.0000344358232404668-0.00102780775590519i</v>
      </c>
      <c r="Y1362" t="str">
        <f t="shared" si="688"/>
        <v>0.009+0.0771575155721653i</v>
      </c>
      <c r="Z1362" t="str">
        <f t="shared" si="689"/>
        <v>-0.185644500266715-0.0283633670862787i</v>
      </c>
      <c r="AA1362" t="str">
        <f t="shared" si="690"/>
        <v>21.5202476345189-181.342830543441i</v>
      </c>
      <c r="AB1362" t="str">
        <f t="shared" si="691"/>
        <v>1.41432875552735-0.129014647248145i</v>
      </c>
      <c r="AC1362" t="str">
        <f t="shared" si="692"/>
        <v>2.25722198957218-2.98883587273462i</v>
      </c>
      <c r="AD1362" t="str">
        <f t="shared" si="693"/>
        <v>0.255061937583746+0.280576577978221i</v>
      </c>
      <c r="AE1362" t="str">
        <f t="shared" si="694"/>
        <v>-0.0393927494627866-0.0593219139707374i</v>
      </c>
      <c r="AF1362" t="str">
        <f t="shared" si="695"/>
        <v>-14.1178597202146-2.55066591388829i</v>
      </c>
      <c r="AG1362" t="str">
        <f t="shared" si="696"/>
        <v>1.20405775975521-0.145580386158193i</v>
      </c>
      <c r="AH1362" t="str">
        <f t="shared" si="697"/>
        <v>0.238545961667022+0.807854779737724i</v>
      </c>
      <c r="AI1362">
        <f t="shared" si="698"/>
        <v>-1.490270820534507</v>
      </c>
      <c r="AJ1362">
        <f t="shared" si="699"/>
        <v>73.549013671538475</v>
      </c>
      <c r="AK1362"/>
      <c r="AL1362"/>
      <c r="AM1362"/>
      <c r="AN1362"/>
    </row>
    <row r="1363" spans="1:40" x14ac:dyDescent="0.25">
      <c r="A1363"/>
      <c r="B1363">
        <f t="shared" si="665"/>
        <v>122900</v>
      </c>
      <c r="C1363" s="186" t="str">
        <f t="shared" si="668"/>
        <v>-5.05986516794219E-06+0.0199269518558609i</v>
      </c>
      <c r="D1363" s="158" t="str">
        <f t="shared" si="669"/>
        <v>-5.95704474930558+0.1527732975616i</v>
      </c>
      <c r="E1363" t="str">
        <f t="shared" si="670"/>
        <v>2870</v>
      </c>
      <c r="F1363" t="str">
        <f t="shared" si="671"/>
        <v>0.777000777000777</v>
      </c>
      <c r="G1363" t="str">
        <f t="shared" si="666"/>
        <v>0.777000777000777</v>
      </c>
      <c r="H1363" t="str">
        <f t="shared" si="672"/>
        <v>8.1622166984911+2.70186806550018i</v>
      </c>
      <c r="I1363" t="str">
        <f t="shared" si="673"/>
        <v>482.627171407732i</v>
      </c>
      <c r="J1363" t="str">
        <f t="shared" si="667"/>
        <v>-198.238137961948+104.381060225116i</v>
      </c>
      <c r="K1363" t="str">
        <f t="shared" si="674"/>
        <v>1.00365325789706-1.90611546362777i</v>
      </c>
      <c r="L1363" t="str">
        <f t="shared" si="675"/>
        <v>0.067736332711996-0.108356281422907i</v>
      </c>
      <c r="M1363" t="str">
        <f t="shared" si="676"/>
        <v>1.07138959060906-2.01447174505068i</v>
      </c>
      <c r="N1363" t="str">
        <f t="shared" si="677"/>
        <v>-0.545050404492011i</v>
      </c>
      <c r="O1363" t="str">
        <f t="shared" si="678"/>
        <v>0.855101159093767-0.518461192102646i</v>
      </c>
      <c r="P1363" t="str">
        <f t="shared" si="679"/>
        <v>0.144898840906233+0.518461192102646i</v>
      </c>
      <c r="Q1363" t="str">
        <f t="shared" si="680"/>
        <v>-0.144898840906233+0.0265892123893651i</v>
      </c>
      <c r="R1363" t="str">
        <f t="shared" si="681"/>
        <v>-0.332226521543212-3.63905487681963i</v>
      </c>
      <c r="S1363" t="str">
        <f t="shared" si="682"/>
        <v>0.0562616122855428i</v>
      </c>
      <c r="T1363" t="str">
        <f t="shared" si="683"/>
        <v>0.20473909456544-0.0186915997460387i</v>
      </c>
      <c r="U1363" t="str">
        <f t="shared" si="684"/>
        <v>0.0000499999999999999-0.00196211434637541i</v>
      </c>
      <c r="V1363" t="str">
        <f t="shared" si="685"/>
        <v>3.33333333333333E-06-0.00215832578101295i</v>
      </c>
      <c r="W1363" t="str">
        <f t="shared" si="686"/>
        <v>0.0000144727775899437-0.00102792106254115i</v>
      </c>
      <c r="X1363" t="str">
        <f t="shared" si="687"/>
        <v>0.0000344033617877911-0.0010269723287642i</v>
      </c>
      <c r="Y1363" t="str">
        <f t="shared" si="688"/>
        <v>0.009+0.0772203474252371i</v>
      </c>
      <c r="Z1363" t="str">
        <f t="shared" si="689"/>
        <v>-0.185343640384244-0.028297949396158i</v>
      </c>
      <c r="AA1363" t="str">
        <f t="shared" si="690"/>
        <v>21.484721336681-181.19552183964i</v>
      </c>
      <c r="AB1363" t="str">
        <f t="shared" si="691"/>
        <v>1.41430954893258-0.129119004173376i</v>
      </c>
      <c r="AC1363" t="str">
        <f t="shared" si="692"/>
        <v>2.25516994296901-2.98742338210122i</v>
      </c>
      <c r="AD1363" t="str">
        <f t="shared" si="693"/>
        <v>0.255183190122745+0.280786477618993i</v>
      </c>
      <c r="AE1363" t="str">
        <f t="shared" si="694"/>
        <v>-0.0393508998874265-0.0592631489334168i</v>
      </c>
      <c r="AF1363" t="str">
        <f t="shared" si="695"/>
        <v>-14.1192614477967-2.54909476793858i</v>
      </c>
      <c r="AG1363" t="str">
        <f t="shared" si="696"/>
        <v>1.20402244728356-0.145543664101518i</v>
      </c>
      <c r="AH1363" t="str">
        <f t="shared" si="697"/>
        <v>0.238426166896382+0.807096651036323i</v>
      </c>
      <c r="AI1363">
        <f t="shared" si="698"/>
        <v>-1.498121651735826</v>
      </c>
      <c r="AJ1363">
        <f t="shared" si="699"/>
        <v>73.54221862544442</v>
      </c>
      <c r="AK1363"/>
      <c r="AL1363"/>
      <c r="AM1363"/>
      <c r="AN1363"/>
    </row>
    <row r="1364" spans="1:40" x14ac:dyDescent="0.25">
      <c r="A1364"/>
      <c r="B1364">
        <f t="shared" si="665"/>
        <v>123000</v>
      </c>
      <c r="C1364" s="186" t="str">
        <f t="shared" si="668"/>
        <v>-5.05164108991519E-06+0.019910751084081i</v>
      </c>
      <c r="D1364" s="158" t="str">
        <f t="shared" si="669"/>
        <v>-5.95704468625432+0.152649091644621i</v>
      </c>
      <c r="E1364" t="str">
        <f t="shared" si="670"/>
        <v>2870</v>
      </c>
      <c r="F1364" t="str">
        <f t="shared" si="671"/>
        <v>0.777000777000777</v>
      </c>
      <c r="G1364" t="str">
        <f t="shared" si="666"/>
        <v>0.777000777000777</v>
      </c>
      <c r="H1364" t="str">
        <f t="shared" si="672"/>
        <v>8.16361559321748+2.70017422741555i</v>
      </c>
      <c r="I1364" t="str">
        <f t="shared" si="673"/>
        <v>483.019870489431i</v>
      </c>
      <c r="J1364" t="str">
        <f t="shared" si="667"/>
        <v>-198.562497921224+104.465991925868i</v>
      </c>
      <c r="K1364" t="str">
        <f t="shared" si="674"/>
        <v>1.00236274030355-1.90522911685053i</v>
      </c>
      <c r="L1364" t="str">
        <f t="shared" si="675"/>
        <v>0.067657135638489-0.108317654787281i</v>
      </c>
      <c r="M1364" t="str">
        <f t="shared" si="676"/>
        <v>1.07001987594204-2.01354677163781i</v>
      </c>
      <c r="N1364" t="str">
        <f t="shared" si="677"/>
        <v>-0.545493895463933i</v>
      </c>
      <c r="O1364" t="str">
        <f t="shared" si="678"/>
        <v>0.854871142150855-0.51884037074778i</v>
      </c>
      <c r="P1364" t="str">
        <f t="shared" si="679"/>
        <v>0.145128857849145+0.51884037074778i</v>
      </c>
      <c r="Q1364" t="str">
        <f t="shared" si="680"/>
        <v>-0.145128857849145+0.026653524716153i</v>
      </c>
      <c r="R1364" t="str">
        <f t="shared" si="681"/>
        <v>-0.332224708977989-3.63604687627568i</v>
      </c>
      <c r="S1364" t="str">
        <f t="shared" si="682"/>
        <v>0.0563073906519266i</v>
      </c>
      <c r="T1364" t="str">
        <f t="shared" si="683"/>
        <v>0.204736311891172-0.0187067064726463i</v>
      </c>
      <c r="U1364" t="str">
        <f t="shared" si="684"/>
        <v>0.0000499999999999999-0.00196051913145966i</v>
      </c>
      <c r="V1364" t="str">
        <f t="shared" si="685"/>
        <v>3.33333333333333E-06-0.00215657104460563i</v>
      </c>
      <c r="W1364" t="str">
        <f t="shared" si="686"/>
        <v>0.0000144727744953548-0.00102708559324836i</v>
      </c>
      <c r="X1364" t="str">
        <f t="shared" si="687"/>
        <v>0.0000343709794274686-0.00102613825870163i</v>
      </c>
      <c r="Y1364" t="str">
        <f t="shared" si="688"/>
        <v>0.009+0.0772831792783089i</v>
      </c>
      <c r="Z1364" t="str">
        <f t="shared" si="689"/>
        <v>-0.185043510216992-0.0282327428632691i</v>
      </c>
      <c r="AA1364" t="str">
        <f t="shared" si="690"/>
        <v>21.4492833335847-181.048451821933i</v>
      </c>
      <c r="AB1364" t="str">
        <f t="shared" si="691"/>
        <v>1.41429032660087-0.129223359366211i</v>
      </c>
      <c r="AC1364" t="str">
        <f t="shared" si="692"/>
        <v>2.25312148174346-2.98601128424361i</v>
      </c>
      <c r="AD1364" t="str">
        <f t="shared" si="693"/>
        <v>0.255304533061649+0.28099632549973i</v>
      </c>
      <c r="AE1364" t="str">
        <f t="shared" si="694"/>
        <v>-0.0393091499686802-0.059204493662303i</v>
      </c>
      <c r="AF1364" t="str">
        <f t="shared" si="695"/>
        <v>-14.1206602794718-2.54752513577093i</v>
      </c>
      <c r="AG1364" t="str">
        <f t="shared" si="696"/>
        <v>1.20398717725462-0.145507060762387i</v>
      </c>
      <c r="AH1364" t="str">
        <f t="shared" si="697"/>
        <v>0.238306583192481+0.806339883393857i</v>
      </c>
      <c r="AI1364">
        <f t="shared" si="698"/>
        <v>-1.5059653613314283</v>
      </c>
      <c r="AJ1364">
        <f t="shared" si="699"/>
        <v>73.535423772759302</v>
      </c>
      <c r="AK1364"/>
      <c r="AL1364"/>
      <c r="AM1364"/>
      <c r="AN1364"/>
    </row>
    <row r="1365" spans="1:40" x14ac:dyDescent="0.25">
      <c r="A1365"/>
      <c r="B1365">
        <f t="shared" si="665"/>
        <v>123100</v>
      </c>
      <c r="C1365" s="186" t="str">
        <f t="shared" si="668"/>
        <v>-5.04343704617689E-06+0.0198945766336148i</v>
      </c>
      <c r="D1365" s="158" t="str">
        <f t="shared" si="669"/>
        <v>-5.95704462335665+0.15252508752438i</v>
      </c>
      <c r="E1365" t="str">
        <f t="shared" si="670"/>
        <v>2870</v>
      </c>
      <c r="F1365" t="str">
        <f t="shared" si="671"/>
        <v>0.777000777000777</v>
      </c>
      <c r="G1365" t="str">
        <f t="shared" si="666"/>
        <v>0.777000777000777</v>
      </c>
      <c r="H1365" t="str">
        <f t="shared" si="672"/>
        <v>8.16501159946453+2.69848210394344i</v>
      </c>
      <c r="I1365" t="str">
        <f t="shared" si="673"/>
        <v>483.412569571129i</v>
      </c>
      <c r="J1365" t="str">
        <f t="shared" si="667"/>
        <v>-198.887121695026+104.550923626621i</v>
      </c>
      <c r="K1365" t="str">
        <f t="shared" si="674"/>
        <v>1.00107449150358-1.90434304462485i</v>
      </c>
      <c r="L1365" t="str">
        <f t="shared" si="675"/>
        <v>0.0675780593540769-0.108279015522441i</v>
      </c>
      <c r="M1365" t="str">
        <f t="shared" si="676"/>
        <v>1.06865255085766-2.01262206014729i</v>
      </c>
      <c r="N1365" t="str">
        <f t="shared" si="677"/>
        <v>-0.545937386435855i</v>
      </c>
      <c r="O1365" t="str">
        <f t="shared" si="678"/>
        <v>0.854640957068262-0.51921944734519i</v>
      </c>
      <c r="P1365" t="str">
        <f t="shared" si="679"/>
        <v>0.145359042931738+0.51921944734519i</v>
      </c>
      <c r="Q1365" t="str">
        <f t="shared" si="680"/>
        <v>-0.145359042931738+0.026717939090665i</v>
      </c>
      <c r="R1365" t="str">
        <f t="shared" si="681"/>
        <v>-0.332222894903628-3.63304372238986i</v>
      </c>
      <c r="S1365" t="str">
        <f t="shared" si="682"/>
        <v>0.0563531690183103i</v>
      </c>
      <c r="T1365" t="str">
        <f t="shared" si="683"/>
        <v>0.204733526938747-0.0187218129482565i</v>
      </c>
      <c r="U1365" t="str">
        <f t="shared" si="684"/>
        <v>0.0000499999999999999-0.0019589265082822i</v>
      </c>
      <c r="V1365" t="str">
        <f t="shared" si="685"/>
        <v>3.33333333333333E-06-0.00215481915911042i</v>
      </c>
      <c r="W1365" t="str">
        <f t="shared" si="686"/>
        <v>0.0000144727713982509-0.00102625148153268i</v>
      </c>
      <c r="X1365" t="str">
        <f t="shared" si="687"/>
        <v>0.0000343386759027554-0.00102530554241522i</v>
      </c>
      <c r="Y1365" t="str">
        <f t="shared" si="688"/>
        <v>0.009+0.0773460111313807i</v>
      </c>
      <c r="Z1365" t="str">
        <f t="shared" si="689"/>
        <v>-0.18474410741156-0.0281677466263203i</v>
      </c>
      <c r="AA1365" t="str">
        <f t="shared" si="690"/>
        <v>21.413933331665-180.901619912365i</v>
      </c>
      <c r="AB1365" t="str">
        <f t="shared" si="691"/>
        <v>1.41427108853197-0.129327712825191i</v>
      </c>
      <c r="AC1365" t="str">
        <f t="shared" si="692"/>
        <v>2.25107659854356-2.98459958201519i</v>
      </c>
      <c r="AD1365" t="str">
        <f t="shared" si="693"/>
        <v>0.255425966381497+0.281206121587515i</v>
      </c>
      <c r="AE1365" t="str">
        <f t="shared" si="694"/>
        <v>-0.0392674993862375-0.0591459478341691i</v>
      </c>
      <c r="AF1365" t="str">
        <f t="shared" si="695"/>
        <v>-14.1220562228212-2.54595701641906i</v>
      </c>
      <c r="AG1365" t="str">
        <f t="shared" si="696"/>
        <v>1.2039519494938-0.145470575844386i</v>
      </c>
      <c r="AH1365" t="str">
        <f t="shared" si="697"/>
        <v>0.238187210136757+0.805584473093761i</v>
      </c>
      <c r="AI1365">
        <f t="shared" si="698"/>
        <v>-1.5138019620174639</v>
      </c>
      <c r="AJ1365">
        <f t="shared" si="699"/>
        <v>73.528629102827409</v>
      </c>
      <c r="AK1365"/>
      <c r="AL1365"/>
      <c r="AM1365"/>
      <c r="AN1365"/>
    </row>
    <row r="1366" spans="1:40" x14ac:dyDescent="0.25">
      <c r="A1366"/>
      <c r="B1366">
        <f t="shared" si="665"/>
        <v>123200</v>
      </c>
      <c r="C1366" s="186" t="str">
        <f t="shared" si="668"/>
        <v>-0.0000050352529717073+0.0198784284403683i</v>
      </c>
      <c r="D1366" s="158" t="str">
        <f t="shared" si="669"/>
        <v>-5.95704456061208+0.15240128470949i</v>
      </c>
      <c r="E1366" t="str">
        <f t="shared" si="670"/>
        <v>2870</v>
      </c>
      <c r="F1366" t="str">
        <f t="shared" si="671"/>
        <v>0.777000777000777</v>
      </c>
      <c r="G1366" t="str">
        <f t="shared" si="666"/>
        <v>0.777000777000777</v>
      </c>
      <c r="H1366" t="str">
        <f t="shared" si="672"/>
        <v>8.16640472479065+2.69679169362095i</v>
      </c>
      <c r="I1366" t="str">
        <f t="shared" si="673"/>
        <v>483.805268652828i</v>
      </c>
      <c r="J1366" t="str">
        <f t="shared" si="667"/>
        <v>-199.212009283353+104.635855327374i</v>
      </c>
      <c r="K1366" t="str">
        <f t="shared" si="674"/>
        <v>0.99978850679282-1.90345724869796i</v>
      </c>
      <c r="L1366" t="str">
        <f t="shared" si="675"/>
        <v>0.0674991036607935-0.108240363782592i</v>
      </c>
      <c r="M1366" t="str">
        <f t="shared" si="676"/>
        <v>1.06728761045361-2.01169761248055i</v>
      </c>
      <c r="N1366" t="str">
        <f t="shared" si="677"/>
        <v>-0.546380877407777i</v>
      </c>
      <c r="O1366" t="str">
        <f t="shared" si="678"/>
        <v>0.854410603891263-0.519598421820319i</v>
      </c>
      <c r="P1366" t="str">
        <f t="shared" si="679"/>
        <v>0.145589396108737+0.519598421820319i</v>
      </c>
      <c r="Q1366" t="str">
        <f t="shared" si="680"/>
        <v>-0.145589396108737+0.026782455587458i</v>
      </c>
      <c r="R1366" t="str">
        <f t="shared" si="681"/>
        <v>-0.332221079320068-3.63004540335964i</v>
      </c>
      <c r="S1366" t="str">
        <f t="shared" si="682"/>
        <v>0.0563989473846939i</v>
      </c>
      <c r="T1366" t="str">
        <f t="shared" si="683"/>
        <v>0.20473073970813-0.0187369191726587i</v>
      </c>
      <c r="U1366" t="str">
        <f t="shared" si="684"/>
        <v>0.0000499999999999999-0.00195733647053197i</v>
      </c>
      <c r="V1366" t="str">
        <f t="shared" si="685"/>
        <v>3.33333333333333E-06-0.00215307011758516i</v>
      </c>
      <c r="W1366" t="str">
        <f t="shared" si="686"/>
        <v>0.0000144727682986316-0.00102541872408831i</v>
      </c>
      <c r="X1366" t="str">
        <f t="shared" si="687"/>
        <v>0.0000343064509579468-0.00102447417661338i</v>
      </c>
      <c r="Y1366" t="str">
        <f t="shared" si="688"/>
        <v>0.009+0.0774088429844525i</v>
      </c>
      <c r="Z1366" t="str">
        <f t="shared" si="689"/>
        <v>-0.184445429624-0.0281029598282517i</v>
      </c>
      <c r="AA1366" t="str">
        <f t="shared" si="690"/>
        <v>21.3786710385809-180.755025534835i</v>
      </c>
      <c r="AB1366" t="str">
        <f t="shared" si="691"/>
        <v>1.41425183472564-0.12943206454886i</v>
      </c>
      <c r="AC1366" t="str">
        <f t="shared" si="692"/>
        <v>2.24903528603259-2.98318827825224i</v>
      </c>
      <c r="AD1366" t="str">
        <f t="shared" si="693"/>
        <v>0.255547490063304+0.281415865849424i</v>
      </c>
      <c r="AE1366" t="str">
        <f t="shared" si="694"/>
        <v>-0.0392259478210618-0.0590875111270664i</v>
      </c>
      <c r="AF1366" t="str">
        <f t="shared" si="695"/>
        <v>-14.1234492854027-2.54439040891146i</v>
      </c>
      <c r="AG1366" t="str">
        <f t="shared" si="696"/>
        <v>1.20391676382719-0.145434209052018i</v>
      </c>
      <c r="AH1366" t="str">
        <f t="shared" si="697"/>
        <v>0.238068047311199+0.804830416432765i</v>
      </c>
      <c r="AI1366">
        <f t="shared" si="698"/>
        <v>-1.5216314664585286</v>
      </c>
      <c r="AJ1366">
        <f t="shared" si="699"/>
        <v>73.521834605054096</v>
      </c>
      <c r="AK1366"/>
      <c r="AL1366"/>
      <c r="AM1366"/>
      <c r="AN1366"/>
    </row>
    <row r="1367" spans="1:40" x14ac:dyDescent="0.25">
      <c r="A1367"/>
      <c r="B1367">
        <f t="shared" si="665"/>
        <v>123300</v>
      </c>
      <c r="C1367" s="186" t="str">
        <f t="shared" si="668"/>
        <v>-5.02708880175003E-06+0.0198623064404554i</v>
      </c>
      <c r="D1367" s="158" t="str">
        <f t="shared" si="669"/>
        <v>-5.95704449802011+0.152277682710158i</v>
      </c>
      <c r="E1367" t="str">
        <f t="shared" si="670"/>
        <v>2870</v>
      </c>
      <c r="F1367" t="str">
        <f t="shared" si="671"/>
        <v>0.777000777000777</v>
      </c>
      <c r="G1367" t="str">
        <f t="shared" si="666"/>
        <v>0.777000777000777</v>
      </c>
      <c r="H1367" t="str">
        <f t="shared" si="672"/>
        <v>8.16779497673099+2.6951029949816i</v>
      </c>
      <c r="I1367" t="str">
        <f t="shared" si="673"/>
        <v>484.197967734527i</v>
      </c>
      <c r="J1367" t="str">
        <f t="shared" si="667"/>
        <v>-199.537160686205+104.720787028127i</v>
      </c>
      <c r="K1367" t="str">
        <f t="shared" si="674"/>
        <v>0.998504781476885-1.90257173080626i</v>
      </c>
      <c r="L1367" t="str">
        <f t="shared" si="675"/>
        <v>0.0674202683609107-0.108201699721292i</v>
      </c>
      <c r="M1367" t="str">
        <f t="shared" si="676"/>
        <v>1.0659250498378-2.01077343052755i</v>
      </c>
      <c r="N1367" t="str">
        <f t="shared" si="677"/>
        <v>-0.546824368379699i</v>
      </c>
      <c r="O1367" t="str">
        <f t="shared" si="678"/>
        <v>0.854180082665165-0.519977294098628i</v>
      </c>
      <c r="P1367" t="str">
        <f t="shared" si="679"/>
        <v>0.145819917334835+0.519977294098628i</v>
      </c>
      <c r="Q1367" t="str">
        <f t="shared" si="680"/>
        <v>-0.145819917334835+0.026847074281071i</v>
      </c>
      <c r="R1367" t="str">
        <f t="shared" si="681"/>
        <v>-0.332219262227204-3.62705190742072i</v>
      </c>
      <c r="S1367" t="str">
        <f t="shared" si="682"/>
        <v>0.0564447257510776i</v>
      </c>
      <c r="T1367" t="str">
        <f t="shared" si="683"/>
        <v>0.204727950199285-0.0187520251456399i</v>
      </c>
      <c r="U1367" t="str">
        <f t="shared" si="684"/>
        <v>0.00005-0.0019557490119184i</v>
      </c>
      <c r="V1367" t="str">
        <f t="shared" si="685"/>
        <v>3.33333333333333E-06-0.00215132391311024i</v>
      </c>
      <c r="W1367" t="str">
        <f t="shared" si="686"/>
        <v>0.000014472765196497-0.00102458731762019i</v>
      </c>
      <c r="X1367" t="str">
        <f t="shared" si="687"/>
        <v>0.0000342743043383742-0.00102364415801517i</v>
      </c>
      <c r="Y1367" t="str">
        <f t="shared" si="688"/>
        <v>0.009+0.0774716748375243i</v>
      </c>
      <c r="Z1367" t="str">
        <f t="shared" si="689"/>
        <v>-0.184147474519774-0.0280383816162131i</v>
      </c>
      <c r="AA1367" t="str">
        <f t="shared" si="690"/>
        <v>21.3434961632088-180.608668115094i</v>
      </c>
      <c r="AB1367" t="str">
        <f t="shared" si="691"/>
        <v>1.41423256518161-0.129536414535747i</v>
      </c>
      <c r="AC1367" t="str">
        <f t="shared" si="692"/>
        <v>2.24699753688916-2.98177737577383i</v>
      </c>
      <c r="AD1367" t="str">
        <f t="shared" si="693"/>
        <v>0.255669104088078+0.281625558252521i</v>
      </c>
      <c r="AE1367" t="str">
        <f t="shared" si="694"/>
        <v>-0.0391844949553896-0.05902918322032i</v>
      </c>
      <c r="AF1367" t="str">
        <f t="shared" si="695"/>
        <v>-14.1248394747511-2.54282531227144i</v>
      </c>
      <c r="AG1367" t="str">
        <f t="shared" si="696"/>
        <v>1.20388162008163-0.14539796009072i</v>
      </c>
      <c r="AH1367" t="str">
        <f t="shared" si="697"/>
        <v>0.237949094298393+0.804077709720838i</v>
      </c>
      <c r="AI1367">
        <f t="shared" si="698"/>
        <v>-1.5294538872875931</v>
      </c>
      <c r="AJ1367">
        <f t="shared" si="699"/>
        <v>73.515040268902695</v>
      </c>
      <c r="AK1367"/>
      <c r="AL1367"/>
      <c r="AM1367"/>
      <c r="AN1367"/>
    </row>
    <row r="1368" spans="1:40" x14ac:dyDescent="0.25">
      <c r="A1368"/>
      <c r="B1368">
        <f t="shared" si="665"/>
        <v>123400</v>
      </c>
      <c r="C1368" s="186" t="str">
        <f t="shared" si="668"/>
        <v>-5.01894447181092E-06+0.0198462105701971i</v>
      </c>
      <c r="D1368" s="158" t="str">
        <f t="shared" si="669"/>
        <v>-5.95704443558024+0.152154281038178i</v>
      </c>
      <c r="E1368" t="str">
        <f t="shared" si="670"/>
        <v>2870</v>
      </c>
      <c r="F1368" t="str">
        <f t="shared" si="671"/>
        <v>0.777000777000777</v>
      </c>
      <c r="G1368" t="str">
        <f t="shared" si="666"/>
        <v>0.777000777000777</v>
      </c>
      <c r="H1368" t="str">
        <f t="shared" si="672"/>
        <v>8.16918236279758+2.69341600655536i</v>
      </c>
      <c r="I1368" t="str">
        <f t="shared" si="673"/>
        <v>484.590666816226i</v>
      </c>
      <c r="J1368" t="str">
        <f t="shared" si="667"/>
        <v>-199.862575903584+104.805718728879i</v>
      </c>
      <c r="K1368" t="str">
        <f t="shared" si="674"/>
        <v>0.99722331087135-1.90168649267542i</v>
      </c>
      <c r="L1368" t="str">
        <f t="shared" si="675"/>
        <v>0.0673415532569383-0.10816302349145i</v>
      </c>
      <c r="M1368" t="str">
        <f t="shared" si="676"/>
        <v>1.06456486412829-2.00984951616687i</v>
      </c>
      <c r="N1368" t="str">
        <f t="shared" si="677"/>
        <v>-0.547267859351621i</v>
      </c>
      <c r="O1368" t="str">
        <f t="shared" si="678"/>
        <v>0.853949393435308-0.520356064105598i</v>
      </c>
      <c r="P1368" t="str">
        <f t="shared" si="679"/>
        <v>0.146050606564692+0.520356064105598i</v>
      </c>
      <c r="Q1368" t="str">
        <f t="shared" si="680"/>
        <v>-0.146050606564692+0.0269117952460231i</v>
      </c>
      <c r="R1368" t="str">
        <f t="shared" si="681"/>
        <v>-0.33221744362493-3.62406322284695i</v>
      </c>
      <c r="S1368" t="str">
        <f t="shared" si="682"/>
        <v>0.0564905041174614i</v>
      </c>
      <c r="T1368" t="str">
        <f t="shared" si="683"/>
        <v>0.204725158412176-0.0187671308669866i</v>
      </c>
      <c r="U1368" t="str">
        <f t="shared" si="684"/>
        <v>0.00005-0.0019541641261713i</v>
      </c>
      <c r="V1368" t="str">
        <f t="shared" si="685"/>
        <v>3.33333333333333E-06-0.00214958053878843i</v>
      </c>
      <c r="W1368" t="str">
        <f t="shared" si="686"/>
        <v>0.0000144727620918472-0.00102375725884393i</v>
      </c>
      <c r="X1368" t="str">
        <f t="shared" si="687"/>
        <v>0.0000342422357904002-0.0010228154833503i</v>
      </c>
      <c r="Y1368" t="str">
        <f t="shared" si="688"/>
        <v>0.009+0.0775345066905961i</v>
      </c>
      <c r="Z1368" t="str">
        <f t="shared" si="689"/>
        <v>-0.183850239773718-0.0279740111415394i</v>
      </c>
      <c r="AA1368" t="str">
        <f t="shared" si="690"/>
        <v>21.3084084156365-180.462547080731i</v>
      </c>
      <c r="AB1368" t="str">
        <f t="shared" si="691"/>
        <v>1.41421327989965-0.129640762784378i</v>
      </c>
      <c r="AC1368" t="str">
        <f t="shared" si="692"/>
        <v>2.24496334380711-2.98036687738211i</v>
      </c>
      <c r="AD1368" t="str">
        <f t="shared" si="693"/>
        <v>0.255790808436807+0.281835198763867i</v>
      </c>
      <c r="AE1368" t="str">
        <f t="shared" si="694"/>
        <v>-0.0391431404727217-0.058970963794525i</v>
      </c>
      <c r="AF1368" t="str">
        <f t="shared" si="695"/>
        <v>-14.1262267983778-2.54126172551718i</v>
      </c>
      <c r="AG1368" t="str">
        <f t="shared" si="696"/>
        <v>1.20384651808467-0.145361828666842i</v>
      </c>
      <c r="AH1368" t="str">
        <f t="shared" si="697"/>
        <v>0.237830350681495+0.80332634928116i</v>
      </c>
      <c r="AI1368">
        <f t="shared" si="698"/>
        <v>-1.5372692371059127</v>
      </c>
      <c r="AJ1368">
        <f t="shared" si="699"/>
        <v>73.508246083896651</v>
      </c>
      <c r="AK1368"/>
      <c r="AL1368"/>
      <c r="AM1368"/>
      <c r="AN1368"/>
    </row>
    <row r="1369" spans="1:40" x14ac:dyDescent="0.25">
      <c r="A1369"/>
      <c r="B1369">
        <f t="shared" si="665"/>
        <v>123500</v>
      </c>
      <c r="C1369" s="186" t="str">
        <f t="shared" si="668"/>
        <v>-5.01081991765683E-06+0.0198301407661203i</v>
      </c>
      <c r="D1369" s="158" t="str">
        <f t="shared" si="669"/>
        <v>-5.957044373292+0.152031079206922i</v>
      </c>
      <c r="E1369" t="str">
        <f t="shared" si="670"/>
        <v>2870</v>
      </c>
      <c r="F1369" t="str">
        <f t="shared" si="671"/>
        <v>0.777000777000777</v>
      </c>
      <c r="G1369" t="str">
        <f t="shared" si="666"/>
        <v>0.777000777000777</v>
      </c>
      <c r="H1369" t="str">
        <f t="shared" si="672"/>
        <v>8.17056689047935+2.6917307268687i</v>
      </c>
      <c r="I1369" t="str">
        <f t="shared" si="673"/>
        <v>484.983365897924i</v>
      </c>
      <c r="J1369" t="str">
        <f t="shared" si="667"/>
        <v>-200.188254935488+104.890650429632i</v>
      </c>
      <c r="K1369" t="str">
        <f t="shared" si="674"/>
        <v>0.995944090301778-1.90080153602042i</v>
      </c>
      <c r="L1369" t="str">
        <f t="shared" si="675"/>
        <v>0.0672629581516271-0.108124335245334i</v>
      </c>
      <c r="M1369" t="str">
        <f t="shared" si="676"/>
        <v>1.06320704845341-2.00892587126575i</v>
      </c>
      <c r="N1369" t="str">
        <f t="shared" si="677"/>
        <v>-0.547711350323543i</v>
      </c>
      <c r="O1369" t="str">
        <f t="shared" si="678"/>
        <v>0.853718536247064-0.520734731766732i</v>
      </c>
      <c r="P1369" t="str">
        <f t="shared" si="679"/>
        <v>0.146281463752936+0.520734731766732i</v>
      </c>
      <c r="Q1369" t="str">
        <f t="shared" si="680"/>
        <v>-0.146281463752936+0.026976618556811i</v>
      </c>
      <c r="R1369" t="str">
        <f t="shared" si="681"/>
        <v>-0.332215623513199-3.62107933795015i</v>
      </c>
      <c r="S1369" t="str">
        <f t="shared" si="682"/>
        <v>0.056536282483845i</v>
      </c>
      <c r="T1369" t="str">
        <f t="shared" si="683"/>
        <v>0.204722364346764-0.0187822363364889i</v>
      </c>
      <c r="U1369" t="str">
        <f t="shared" si="684"/>
        <v>0.00005-0.0019525818070408i</v>
      </c>
      <c r="V1369" t="str">
        <f t="shared" si="685"/>
        <v>3.33333333333333E-06-0.00214783998774488i</v>
      </c>
      <c r="W1369" t="str">
        <f t="shared" si="686"/>
        <v>0.0000144727589846822-0.00102292854448578i</v>
      </c>
      <c r="X1369" t="str">
        <f t="shared" si="687"/>
        <v>0.0000342102450614124-0.00102198814935902i</v>
      </c>
      <c r="Y1369" t="str">
        <f t="shared" si="688"/>
        <v>0.009+0.0775973385436679i</v>
      </c>
      <c r="Z1369" t="str">
        <f t="shared" si="689"/>
        <v>-0.183553723069986-0.0279098475597264i</v>
      </c>
      <c r="AA1369" t="str">
        <f t="shared" si="690"/>
        <v>21.2734075071572-180.316661861173i</v>
      </c>
      <c r="AB1369" t="str">
        <f t="shared" si="691"/>
        <v>1.41419397887949-0.129745109293302i</v>
      </c>
      <c r="AC1369" t="str">
        <f t="shared" si="692"/>
        <v>2.24293269949553-2.97895678586225i</v>
      </c>
      <c r="AD1369" t="str">
        <f t="shared" si="693"/>
        <v>0.255912603090465+0.282044787350506i</v>
      </c>
      <c r="AE1369" t="str">
        <f t="shared" si="694"/>
        <v>-0.0391018840578182-0.0589128525315353i</v>
      </c>
      <c r="AF1369" t="str">
        <f t="shared" si="695"/>
        <v>-14.1276112637713-2.53969964766178i</v>
      </c>
      <c r="AG1369" t="str">
        <f t="shared" si="696"/>
        <v>1.20381145766458-0.145325814487655i</v>
      </c>
      <c r="AH1369" t="str">
        <f t="shared" si="697"/>
        <v>0.237711816044258+0.80257633145002i</v>
      </c>
      <c r="AI1369">
        <f t="shared" si="698"/>
        <v>-1.5450775284834772</v>
      </c>
      <c r="AJ1369">
        <f t="shared" si="699"/>
        <v>73.501452039616794</v>
      </c>
      <c r="AK1369"/>
      <c r="AL1369"/>
      <c r="AM1369"/>
      <c r="AN1369"/>
    </row>
    <row r="1370" spans="1:40" x14ac:dyDescent="0.25">
      <c r="A1370"/>
      <c r="B1370">
        <f t="shared" si="665"/>
        <v>123600</v>
      </c>
      <c r="C1370" s="186" t="str">
        <f t="shared" si="668"/>
        <v>-5.00271507531435E-06+0.0198140969649578i</v>
      </c>
      <c r="D1370" s="158" t="str">
        <f t="shared" si="669"/>
        <v>-5.95704431115487+0.151908076731343i</v>
      </c>
      <c r="E1370" t="str">
        <f t="shared" si="670"/>
        <v>2870</v>
      </c>
      <c r="F1370" t="str">
        <f t="shared" si="671"/>
        <v>0.777000777000777</v>
      </c>
      <c r="G1370" t="str">
        <f t="shared" si="666"/>
        <v>0.777000777000777</v>
      </c>
      <c r="H1370" t="str">
        <f t="shared" si="672"/>
        <v>8.17194856724222+2.69004715444463i</v>
      </c>
      <c r="I1370" t="str">
        <f t="shared" si="673"/>
        <v>485.376064979623i</v>
      </c>
      <c r="J1370" t="str">
        <f t="shared" si="667"/>
        <v>-200.514197781917+104.975582130385i</v>
      </c>
      <c r="K1370" t="str">
        <f t="shared" si="674"/>
        <v>0.994667115103636-1.8999168625456i</v>
      </c>
      <c r="L1370" t="str">
        <f t="shared" si="675"/>
        <v>0.0671844828479654-0.108085635134569i</v>
      </c>
      <c r="M1370" t="str">
        <f t="shared" si="676"/>
        <v>1.0618515979516-2.00800249768017i</v>
      </c>
      <c r="N1370" t="str">
        <f t="shared" si="677"/>
        <v>-0.548154841295465i</v>
      </c>
      <c r="O1370" t="str">
        <f t="shared" si="678"/>
        <v>0.853487511145839-0.521113297007552i</v>
      </c>
      <c r="P1370" t="str">
        <f t="shared" si="679"/>
        <v>0.146512488854161+0.521113297007552i</v>
      </c>
      <c r="Q1370" t="str">
        <f t="shared" si="680"/>
        <v>-0.146512488854161+0.0270415442879129i</v>
      </c>
      <c r="R1370" t="str">
        <f t="shared" si="681"/>
        <v>-0.332213801891919-3.61810024107998i</v>
      </c>
      <c r="S1370" t="str">
        <f t="shared" si="682"/>
        <v>0.0565820608502287i</v>
      </c>
      <c r="T1370" t="str">
        <f t="shared" si="683"/>
        <v>0.204719568003015-0.0187973415539344i</v>
      </c>
      <c r="U1370" t="str">
        <f t="shared" si="684"/>
        <v>0.00005-0.00195100204829724i</v>
      </c>
      <c r="V1370" t="str">
        <f t="shared" si="685"/>
        <v>3.33333333333333E-06-0.00214610225312696i</v>
      </c>
      <c r="W1370" t="str">
        <f t="shared" si="686"/>
        <v>0.0000144727558750021-0.00102210117128261i</v>
      </c>
      <c r="X1370" t="str">
        <f t="shared" si="687"/>
        <v>0.0000341783318998206-0.00102116215279213i</v>
      </c>
      <c r="Y1370" t="str">
        <f t="shared" si="688"/>
        <v>0.009+0.0776601703967397i</v>
      </c>
      <c r="Z1370" t="str">
        <f t="shared" si="689"/>
        <v>-0.18325792210201-0.0278458900304074i</v>
      </c>
      <c r="AA1370" t="str">
        <f t="shared" si="690"/>
        <v>21.2384931502635-180.171011887672i</v>
      </c>
      <c r="AB1370" t="str">
        <f t="shared" si="691"/>
        <v>1.41417466212088-0.129849454061053i</v>
      </c>
      <c r="AC1370" t="str">
        <f t="shared" si="692"/>
        <v>2.24090559667872-2.97754710398261i</v>
      </c>
      <c r="AD1370" t="str">
        <f t="shared" si="693"/>
        <v>0.256034488030011+0.282254323979476i</v>
      </c>
      <c r="AE1370" t="str">
        <f t="shared" si="694"/>
        <v>-0.0390607253966923-0.0588548491144616i</v>
      </c>
      <c r="AF1370" t="str">
        <f t="shared" si="695"/>
        <v>-14.1289928783971-2.53813907771329i</v>
      </c>
      <c r="AG1370" t="str">
        <f t="shared" si="696"/>
        <v>1.20377643865034-0.14528991726134i</v>
      </c>
      <c r="AH1370" t="str">
        <f t="shared" si="697"/>
        <v>0.237593489971019+0.801827652576797i</v>
      </c>
      <c r="AI1370">
        <f t="shared" si="698"/>
        <v>-1.5528787739587795</v>
      </c>
      <c r="AJ1370">
        <f t="shared" si="699"/>
        <v>73.494658125702742</v>
      </c>
      <c r="AK1370"/>
      <c r="AL1370"/>
      <c r="AM1370"/>
      <c r="AN1370"/>
    </row>
    <row r="1371" spans="1:40" x14ac:dyDescent="0.25">
      <c r="A1371"/>
      <c r="B1371">
        <f t="shared" si="665"/>
        <v>123700</v>
      </c>
      <c r="C1371" s="186" t="str">
        <f t="shared" si="668"/>
        <v>-4.99462988106858E-06+0.0197980791036467i</v>
      </c>
      <c r="D1371" s="158" t="str">
        <f t="shared" si="669"/>
        <v>-5.95704424916838+0.151785273127958i</v>
      </c>
      <c r="E1371" t="str">
        <f t="shared" si="670"/>
        <v>2870</v>
      </c>
      <c r="F1371" t="str">
        <f t="shared" si="671"/>
        <v>0.777000777000777</v>
      </c>
      <c r="G1371" t="str">
        <f t="shared" si="666"/>
        <v>0.777000777000777</v>
      </c>
      <c r="H1371" t="str">
        <f t="shared" si="672"/>
        <v>8.1733274005292+2.68836528780277i</v>
      </c>
      <c r="I1371" t="str">
        <f t="shared" si="673"/>
        <v>485.768764061322i</v>
      </c>
      <c r="J1371" t="str">
        <f t="shared" si="667"/>
        <v>-200.840404442872+105.060513831138i</v>
      </c>
      <c r="K1371" t="str">
        <f t="shared" si="674"/>
        <v>0.993392380622298-1.89903247394472i</v>
      </c>
      <c r="L1371" t="str">
        <f t="shared" si="675"/>
        <v>0.0671061271491822-0.108046923310139i</v>
      </c>
      <c r="M1371" t="str">
        <f t="shared" si="676"/>
        <v>1.06049850777148-2.00707939725486i</v>
      </c>
      <c r="N1371" t="str">
        <f t="shared" si="677"/>
        <v>-0.548598332267386i</v>
      </c>
      <c r="O1371" t="str">
        <f t="shared" si="678"/>
        <v>0.853256318177073-0.521491759753598i</v>
      </c>
      <c r="P1371" t="str">
        <f t="shared" si="679"/>
        <v>0.146743681822927+0.521491759753598i</v>
      </c>
      <c r="Q1371" t="str">
        <f t="shared" si="680"/>
        <v>-0.146743681822927+0.027106572513788i</v>
      </c>
      <c r="R1371" t="str">
        <f t="shared" si="681"/>
        <v>-0.332211978760965-3.61512592062377i</v>
      </c>
      <c r="S1371" t="str">
        <f t="shared" si="682"/>
        <v>0.0566278392166125i</v>
      </c>
      <c r="T1371" t="str">
        <f t="shared" si="683"/>
        <v>0.204716769380891-0.0188124465191086i</v>
      </c>
      <c r="U1371" t="str">
        <f t="shared" si="684"/>
        <v>0.00005-0.00194942484373111i</v>
      </c>
      <c r="V1371" t="str">
        <f t="shared" si="685"/>
        <v>3.33333333333333E-06-0.00214436732810422i</v>
      </c>
      <c r="W1371" t="str">
        <f t="shared" si="686"/>
        <v>0.0000144727527628065-0.0010212751359818i</v>
      </c>
      <c r="X1371" t="str">
        <f t="shared" si="687"/>
        <v>0.0000341464960550481-0.00102033749041091i</v>
      </c>
      <c r="Y1371" t="str">
        <f t="shared" si="688"/>
        <v>0.009+0.0777230022498115i</v>
      </c>
      <c r="Z1371" t="str">
        <f t="shared" si="689"/>
        <v>-0.182962834572456-0.0277821377173283i</v>
      </c>
      <c r="AA1371" t="str">
        <f t="shared" si="690"/>
        <v>21.2036650586413-180.0255965933i</v>
      </c>
      <c r="AB1371" t="str">
        <f t="shared" si="691"/>
        <v>1.41415532962358-0.129953797086148i</v>
      </c>
      <c r="AC1371" t="str">
        <f t="shared" si="692"/>
        <v>2.23888202809625-2.97613783449474i</v>
      </c>
      <c r="AD1371" t="str">
        <f t="shared" si="693"/>
        <v>0.256156463236387+0.282463808617806i</v>
      </c>
      <c r="AE1371" t="str">
        <f t="shared" si="694"/>
        <v>-0.0390196641766038-0.0587969532276629i</v>
      </c>
      <c r="AF1371" t="str">
        <f t="shared" si="695"/>
        <v>-14.1303716496976-2.53658001467481i</v>
      </c>
      <c r="AG1371" t="str">
        <f t="shared" si="696"/>
        <v>1.20374146087165-0.145254136696989i</v>
      </c>
      <c r="AH1371" t="str">
        <f t="shared" si="697"/>
        <v>0.237475372046694+0.801080309023864i</v>
      </c>
      <c r="AI1371">
        <f t="shared" si="698"/>
        <v>-1.560672986039322</v>
      </c>
      <c r="AJ1371">
        <f t="shared" si="699"/>
        <v>73.487864331852364</v>
      </c>
      <c r="AK1371"/>
      <c r="AL1371"/>
      <c r="AM1371"/>
      <c r="AN1371"/>
    </row>
    <row r="1372" spans="1:40" x14ac:dyDescent="0.25">
      <c r="A1372"/>
      <c r="B1372">
        <f t="shared" si="665"/>
        <v>123800</v>
      </c>
      <c r="C1372" s="186" t="str">
        <f t="shared" si="668"/>
        <v>-4.98656427146181E-06+0.019782087119328i</v>
      </c>
      <c r="D1372" s="158" t="str">
        <f t="shared" si="669"/>
        <v>-5.95704418733204+0.151662667914848i</v>
      </c>
      <c r="E1372" t="str">
        <f t="shared" si="670"/>
        <v>2870</v>
      </c>
      <c r="F1372" t="str">
        <f t="shared" si="671"/>
        <v>0.777000777000777</v>
      </c>
      <c r="G1372" t="str">
        <f t="shared" si="666"/>
        <v>0.777000777000777</v>
      </c>
      <c r="H1372" t="str">
        <f t="shared" si="672"/>
        <v>8.17470339776048+2.68668512545933i</v>
      </c>
      <c r="I1372" t="str">
        <f t="shared" si="673"/>
        <v>486.161463143021i</v>
      </c>
      <c r="J1372" t="str">
        <f t="shared" si="667"/>
        <v>-201.166874918353+105.14544553189i</v>
      </c>
      <c r="K1372" t="str">
        <f t="shared" si="674"/>
        <v>0.992119882213044-1.898148371901i</v>
      </c>
      <c r="L1372" t="str">
        <f t="shared" si="675"/>
        <v>0.067027890858747-0.108008199922394i</v>
      </c>
      <c r="M1372" t="str">
        <f t="shared" si="676"/>
        <v>1.05914777307179-2.00615657182339i</v>
      </c>
      <c r="N1372" t="str">
        <f t="shared" si="677"/>
        <v>-0.549041823239308i</v>
      </c>
      <c r="O1372" t="str">
        <f t="shared" si="678"/>
        <v>0.853024957386238-0.521870119930436i</v>
      </c>
      <c r="P1372" t="str">
        <f t="shared" si="679"/>
        <v>0.146975042613762+0.521870119930436i</v>
      </c>
      <c r="Q1372" t="str">
        <f t="shared" si="680"/>
        <v>-0.146975042613762+0.027171703308872i</v>
      </c>
      <c r="R1372" t="str">
        <f t="shared" si="681"/>
        <v>-0.332210154120293-3.6121563650064i</v>
      </c>
      <c r="S1372" t="str">
        <f t="shared" si="682"/>
        <v>0.0566736175829962i</v>
      </c>
      <c r="T1372" t="str">
        <f t="shared" si="683"/>
        <v>0.204713968480358-0.0188275512318017i</v>
      </c>
      <c r="U1372" t="str">
        <f t="shared" si="684"/>
        <v>0.00005-0.00194785018715297i</v>
      </c>
      <c r="V1372" t="str">
        <f t="shared" si="685"/>
        <v>3.33333333333333E-06-0.00214263520586827i</v>
      </c>
      <c r="W1372" t="str">
        <f t="shared" si="686"/>
        <v>0.0000144727496480958-0.00102045043534127i</v>
      </c>
      <c r="X1372" t="str">
        <f t="shared" si="687"/>
        <v>0.0000341147372775308-0.00101951415898709i</v>
      </c>
      <c r="Y1372" t="str">
        <f t="shared" si="688"/>
        <v>0.009+0.0777858341028833i</v>
      </c>
      <c r="Z1372" t="str">
        <f t="shared" si="689"/>
        <v>-0.182668458193182-0.0277185897883257i</v>
      </c>
      <c r="AA1372" t="str">
        <f t="shared" si="690"/>
        <v>21.1689229471636-179.88041541294i</v>
      </c>
      <c r="AB1372" t="str">
        <f t="shared" si="691"/>
        <v>1.41413598138734-0.130058138367138i</v>
      </c>
      <c r="AC1372" t="str">
        <f t="shared" si="692"/>
        <v>2.23686198650274-2.97472898013355i</v>
      </c>
      <c r="AD1372" t="str">
        <f t="shared" si="693"/>
        <v>0.256278528690522+0.28267324123252i</v>
      </c>
      <c r="AE1372" t="str">
        <f t="shared" si="694"/>
        <v>-0.038978700086054-0.0587391645567418i</v>
      </c>
      <c r="AF1372" t="str">
        <f t="shared" si="695"/>
        <v>-14.1317475850925-2.53502245754448i</v>
      </c>
      <c r="AG1372" t="str">
        <f t="shared" si="696"/>
        <v>1.20370652415892-0.145218472504599i</v>
      </c>
      <c r="AH1372" t="str">
        <f t="shared" si="697"/>
        <v>0.237357461856795+0.800334297166565i</v>
      </c>
      <c r="AI1372">
        <f t="shared" si="698"/>
        <v>-1.5684601772013298</v>
      </c>
      <c r="AJ1372">
        <f t="shared" si="699"/>
        <v>73.481070647821127</v>
      </c>
      <c r="AK1372"/>
      <c r="AL1372"/>
      <c r="AM1372"/>
      <c r="AN1372"/>
    </row>
    <row r="1373" spans="1:40" x14ac:dyDescent="0.25">
      <c r="A1373"/>
      <c r="B1373">
        <f t="shared" si="665"/>
        <v>123900</v>
      </c>
      <c r="C1373" s="186" t="str">
        <f t="shared" si="668"/>
        <v>-4.97851818329232E-06+0.0197661209493454i</v>
      </c>
      <c r="D1373" s="158" t="str">
        <f t="shared" si="669"/>
        <v>-5.95704412564536+0.151540260611648i</v>
      </c>
      <c r="E1373" t="str">
        <f t="shared" si="670"/>
        <v>2870</v>
      </c>
      <c r="F1373" t="str">
        <f t="shared" si="671"/>
        <v>0.777000777000777</v>
      </c>
      <c r="G1373" t="str">
        <f t="shared" si="666"/>
        <v>0.777000777000777</v>
      </c>
      <c r="H1373" t="str">
        <f t="shared" si="672"/>
        <v>8.17607656633344+2.68500666592721i</v>
      </c>
      <c r="I1373" t="str">
        <f t="shared" si="673"/>
        <v>486.554162224719i</v>
      </c>
      <c r="J1373" t="str">
        <f t="shared" si="667"/>
        <v>-201.49360920836+105.230377232643i</v>
      </c>
      <c r="K1373" t="str">
        <f t="shared" si="674"/>
        <v>0.990849615241052-1.89726455808715i</v>
      </c>
      <c r="L1373" t="str">
        <f t="shared" si="675"/>
        <v>0.0669497737803693-0.107969465121047i</v>
      </c>
      <c r="M1373" t="str">
        <f t="shared" si="676"/>
        <v>1.05779938902142-2.0052340232082i</v>
      </c>
      <c r="N1373" t="str">
        <f t="shared" si="677"/>
        <v>-0.54948531421123i</v>
      </c>
      <c r="O1373" t="str">
        <f t="shared" si="678"/>
        <v>0.852793428818837-0.522248377463646i</v>
      </c>
      <c r="P1373" t="str">
        <f t="shared" si="679"/>
        <v>0.147206571181163+0.522248377463646i</v>
      </c>
      <c r="Q1373" t="str">
        <f t="shared" si="680"/>
        <v>-0.147206571181163+0.027236936747584i</v>
      </c>
      <c r="R1373" t="str">
        <f t="shared" si="681"/>
        <v>-0.332208327969799-3.60919156269001i</v>
      </c>
      <c r="S1373" t="str">
        <f t="shared" si="682"/>
        <v>0.0567193959493797i</v>
      </c>
      <c r="T1373" t="str">
        <f t="shared" si="683"/>
        <v>0.204711165301375-0.0188426556918004i</v>
      </c>
      <c r="U1373" t="str">
        <f t="shared" si="684"/>
        <v>0.0000500000000000001-0.00194627807239337i</v>
      </c>
      <c r="V1373" t="str">
        <f t="shared" si="685"/>
        <v>3.33333333333333E-06-0.00214090587963271i</v>
      </c>
      <c r="W1373" t="str">
        <f t="shared" si="686"/>
        <v>0.0000144727465308698-0.0010196270661294i</v>
      </c>
      <c r="X1373" t="str">
        <f t="shared" si="687"/>
        <v>0.0000340830553187103-0.00101869215530279i</v>
      </c>
      <c r="Y1373" t="str">
        <f t="shared" si="688"/>
        <v>0.009+0.0778486659559551i</v>
      </c>
      <c r="Z1373" t="str">
        <f t="shared" si="689"/>
        <v>-0.182374790685182-0.0276552454153018i</v>
      </c>
      <c r="AA1373" t="str">
        <f t="shared" si="690"/>
        <v>21.1342665318853-179.735467783284i</v>
      </c>
      <c r="AB1373" t="str">
        <f t="shared" si="691"/>
        <v>1.41411661741188-0.13016247790255i</v>
      </c>
      <c r="AC1373" t="str">
        <f t="shared" si="692"/>
        <v>2.23484546466804-2.97332054361723i</v>
      </c>
      <c r="AD1373" t="str">
        <f t="shared" si="693"/>
        <v>0.256400684373328+0.282882621790625i</v>
      </c>
      <c r="AE1373" t="str">
        <f t="shared" si="694"/>
        <v>-0.0389378328147794-0.0586814827885365i</v>
      </c>
      <c r="AF1373" t="str">
        <f t="shared" si="695"/>
        <v>-14.1331206919788-2.53346640531556i</v>
      </c>
      <c r="AG1373" t="str">
        <f t="shared" si="696"/>
        <v>1.20367162834325-0.14518292439507i</v>
      </c>
      <c r="AH1373" t="str">
        <f t="shared" si="697"/>
        <v>0.237239758987437+0.799589613393146i</v>
      </c>
      <c r="AI1373">
        <f t="shared" si="698"/>
        <v>-1.5762403598899639</v>
      </c>
      <c r="AJ1373">
        <f t="shared" si="699"/>
        <v>73.474277063421241</v>
      </c>
      <c r="AK1373"/>
      <c r="AL1373"/>
      <c r="AM1373"/>
      <c r="AN1373"/>
    </row>
    <row r="1374" spans="1:40" x14ac:dyDescent="0.25">
      <c r="A1374"/>
      <c r="B1374">
        <f t="shared" si="665"/>
        <v>124000</v>
      </c>
      <c r="C1374" s="186" t="str">
        <f t="shared" si="668"/>
        <v>-4.97049155361315E-06+0.019750180531245i</v>
      </c>
      <c r="D1374" s="158" t="str">
        <f t="shared" si="669"/>
        <v>-5.95704406410787+0.151418050739545i</v>
      </c>
      <c r="E1374" t="str">
        <f t="shared" si="670"/>
        <v>2870</v>
      </c>
      <c r="F1374" t="str">
        <f t="shared" si="671"/>
        <v>0.777000777000777</v>
      </c>
      <c r="G1374" t="str">
        <f t="shared" si="666"/>
        <v>0.777000777000777</v>
      </c>
      <c r="H1374" t="str">
        <f t="shared" si="672"/>
        <v>8.17744691362281+2.68332990771601i</v>
      </c>
      <c r="I1374" t="str">
        <f t="shared" si="673"/>
        <v>486.946861306418i</v>
      </c>
      <c r="J1374" t="str">
        <f t="shared" si="667"/>
        <v>-201.820607312892+105.315308933396i</v>
      </c>
      <c r="K1374" t="str">
        <f t="shared" si="674"/>
        <v>0.98958157508137-1.89638103416548i</v>
      </c>
      <c r="L1374" t="str">
        <f t="shared" si="675"/>
        <v>0.066871775718002-0.10793071905518i</v>
      </c>
      <c r="M1374" t="str">
        <f t="shared" si="676"/>
        <v>1.05645335079937-2.00431175322066i</v>
      </c>
      <c r="N1374" t="str">
        <f t="shared" si="677"/>
        <v>-0.549928805183152i</v>
      </c>
      <c r="O1374" t="str">
        <f t="shared" si="678"/>
        <v>0.85256173252041-0.522626532278831i</v>
      </c>
      <c r="P1374" t="str">
        <f t="shared" si="679"/>
        <v>0.14743826747959+0.522626532278831i</v>
      </c>
      <c r="Q1374" t="str">
        <f t="shared" si="680"/>
        <v>-0.14743826747959+0.027302272904321i</v>
      </c>
      <c r="R1374" t="str">
        <f t="shared" si="681"/>
        <v>-0.332206500309384-3.60623150217409i</v>
      </c>
      <c r="S1374" t="str">
        <f t="shared" si="682"/>
        <v>0.0567651743157634i</v>
      </c>
      <c r="T1374" t="str">
        <f t="shared" si="683"/>
        <v>0.20470835984391-0.0188577598988919i</v>
      </c>
      <c r="U1374" t="str">
        <f t="shared" si="684"/>
        <v>0.0000500000000000001-0.00194470849330273i</v>
      </c>
      <c r="V1374" t="str">
        <f t="shared" si="685"/>
        <v>3.33333333333333E-06-0.002139179342633i</v>
      </c>
      <c r="W1374" t="str">
        <f t="shared" si="686"/>
        <v>0.0000144727434111288-0.00101880502512497i</v>
      </c>
      <c r="X1374" t="str">
        <f t="shared" si="687"/>
        <v>0.0000340514499310283-0.00101787147615048i</v>
      </c>
      <c r="Y1374" t="str">
        <f t="shared" si="688"/>
        <v>0.009+0.0779114978090269i</v>
      </c>
      <c r="Z1374" t="str">
        <f t="shared" si="689"/>
        <v>-0.182081829778556-0.0275921037742022i</v>
      </c>
      <c r="AA1374" t="str">
        <f t="shared" si="690"/>
        <v>21.0996955300365-179.590753142819i</v>
      </c>
      <c r="AB1374" t="str">
        <f t="shared" si="691"/>
        <v>1.41409723769698-0.130266815690914i</v>
      </c>
      <c r="AC1374" t="str">
        <f t="shared" si="692"/>
        <v>2.23283245537718-2.97191252764756i</v>
      </c>
      <c r="AD1374" t="str">
        <f t="shared" si="693"/>
        <v>0.256522930265702+0.283091950259121i</v>
      </c>
      <c r="AE1374" t="str">
        <f t="shared" si="694"/>
        <v>-0.0388970620537451-0.0586239076111146i</v>
      </c>
      <c r="AF1374" t="str">
        <f t="shared" si="695"/>
        <v>-14.1344909777307-2.53191185697646i</v>
      </c>
      <c r="AG1374" t="str">
        <f t="shared" si="696"/>
        <v>1.20363677325644-0.145147492080202i</v>
      </c>
      <c r="AH1374" t="str">
        <f t="shared" si="697"/>
        <v>0.237122263025319+0.79884625410468i</v>
      </c>
      <c r="AI1374">
        <f t="shared" si="698"/>
        <v>-1.5840135465196687</v>
      </c>
      <c r="AJ1374">
        <f t="shared" si="699"/>
        <v>73.467483568522411</v>
      </c>
      <c r="AK1374"/>
      <c r="AL1374"/>
      <c r="AM1374"/>
      <c r="AN1374"/>
    </row>
    <row r="1375" spans="1:40" x14ac:dyDescent="0.25">
      <c r="A1375"/>
      <c r="B1375">
        <f t="shared" si="665"/>
        <v>124100</v>
      </c>
      <c r="C1375" s="186" t="str">
        <f t="shared" si="668"/>
        <v>-4.96248431973084E-06+0.0197342658027741i</v>
      </c>
      <c r="D1375" s="158" t="str">
        <f t="shared" si="669"/>
        <v>-5.95704400271908+0.151296037821268i</v>
      </c>
      <c r="E1375" t="str">
        <f t="shared" si="670"/>
        <v>2870</v>
      </c>
      <c r="F1375" t="str">
        <f t="shared" si="671"/>
        <v>0.777000777000777</v>
      </c>
      <c r="G1375" t="str">
        <f t="shared" si="666"/>
        <v>0.777000777000777</v>
      </c>
      <c r="H1375" t="str">
        <f t="shared" si="672"/>
        <v>8.1788144469807+2.68165484933209i</v>
      </c>
      <c r="I1375" t="str">
        <f t="shared" si="673"/>
        <v>487.339560388117i</v>
      </c>
      <c r="J1375" t="str">
        <f t="shared" si="667"/>
        <v>-202.14786923195+105.400240634149i</v>
      </c>
      <c r="K1375" t="str">
        <f t="shared" si="674"/>
        <v>0.988315757118882-1.89549780178788i</v>
      </c>
      <c r="L1375" t="str">
        <f t="shared" si="675"/>
        <v>0.066793896475838-0.107891961873244i</v>
      </c>
      <c r="M1375" t="str">
        <f t="shared" si="676"/>
        <v>1.05510965359472-2.00338976366112i</v>
      </c>
      <c r="N1375" t="str">
        <f t="shared" si="677"/>
        <v>-0.550372296155074i</v>
      </c>
      <c r="O1375" t="str">
        <f t="shared" si="678"/>
        <v>0.852329868536528-0.523004584301615i</v>
      </c>
      <c r="P1375" t="str">
        <f t="shared" si="679"/>
        <v>0.147670131463472+0.523004584301615i</v>
      </c>
      <c r="Q1375" t="str">
        <f t="shared" si="680"/>
        <v>-0.147670131463472+0.027367711853459i</v>
      </c>
      <c r="R1375" t="str">
        <f t="shared" si="681"/>
        <v>-0.332204671138989-3.60327617199515i</v>
      </c>
      <c r="S1375" t="str">
        <f t="shared" si="682"/>
        <v>0.0568109526821471i</v>
      </c>
      <c r="T1375" t="str">
        <f t="shared" si="683"/>
        <v>0.204705552107925-0.0188728638528653i</v>
      </c>
      <c r="U1375" t="str">
        <f t="shared" si="684"/>
        <v>0.0000500000000000001-0.00194314144375132i</v>
      </c>
      <c r="V1375" t="str">
        <f t="shared" si="685"/>
        <v>3.33333333333333E-06-0.00213745558812645i</v>
      </c>
      <c r="W1375" t="str">
        <f t="shared" si="686"/>
        <v>0.0000144727402888722-0.00101798430911719i</v>
      </c>
      <c r="X1375" t="str">
        <f t="shared" si="687"/>
        <v>0.0000340199208679238-0.001017052118333i</v>
      </c>
      <c r="Y1375" t="str">
        <f t="shared" si="688"/>
        <v>0.009+0.0779743296620987i</v>
      </c>
      <c r="Z1375" t="str">
        <f t="shared" si="689"/>
        <v>-0.18178957321247-0.0275291640449939i</v>
      </c>
      <c r="AA1375" t="str">
        <f t="shared" si="690"/>
        <v>21.0652096600172-179.446270931824i</v>
      </c>
      <c r="AB1375" t="str">
        <f t="shared" si="691"/>
        <v>1.41407784224237-0.130371151730772i</v>
      </c>
      <c r="AC1375" t="str">
        <f t="shared" si="692"/>
        <v>2.23082295143018-2.97050493490977i</v>
      </c>
      <c r="AD1375" t="str">
        <f t="shared" si="693"/>
        <v>0.25664526634853+0.283301226605005i</v>
      </c>
      <c r="AE1375" t="str">
        <f t="shared" si="694"/>
        <v>-0.0388563874951425-0.0585664387137727i</v>
      </c>
      <c r="AF1375" t="str">
        <f t="shared" si="695"/>
        <v>-14.1358584496998-2.53035881151082i</v>
      </c>
      <c r="AG1375" t="str">
        <f t="shared" si="696"/>
        <v>1.203601958731-0.14511217527269i</v>
      </c>
      <c r="AH1375" t="str">
        <f t="shared" si="697"/>
        <v>0.237004973557751+0.798104215715076i</v>
      </c>
      <c r="AI1375">
        <f t="shared" si="698"/>
        <v>-1.5917797494735375</v>
      </c>
      <c r="AJ1375">
        <f t="shared" si="699"/>
        <v>73.460690153051118</v>
      </c>
      <c r="AK1375"/>
      <c r="AL1375"/>
      <c r="AM1375"/>
      <c r="AN1375"/>
    </row>
    <row r="1376" spans="1:40" x14ac:dyDescent="0.25">
      <c r="A1376"/>
      <c r="B1376">
        <f t="shared" si="665"/>
        <v>124200</v>
      </c>
      <c r="C1376" s="186" t="str">
        <f t="shared" si="668"/>
        <v>-4.95449641920419E-06+0.0197183767018803i</v>
      </c>
      <c r="D1376" s="158" t="str">
        <f t="shared" si="669"/>
        <v>-5.9570439414785+0.151174221381082i</v>
      </c>
      <c r="E1376" t="str">
        <f t="shared" si="670"/>
        <v>2870</v>
      </c>
      <c r="F1376" t="str">
        <f t="shared" si="671"/>
        <v>0.777000777000777</v>
      </c>
      <c r="G1376" t="str">
        <f t="shared" si="666"/>
        <v>0.777000777000777</v>
      </c>
      <c r="H1376" t="str">
        <f t="shared" si="672"/>
        <v>8.18017917373664+2.67998148927857i</v>
      </c>
      <c r="I1376" t="str">
        <f t="shared" si="673"/>
        <v>487.732259469815i</v>
      </c>
      <c r="J1376" t="str">
        <f t="shared" si="667"/>
        <v>-202.475394965533+105.485172334901i</v>
      </c>
      <c r="K1376" t="str">
        <f t="shared" si="674"/>
        <v>0.987052156748322-1.89461486259594i</v>
      </c>
      <c r="L1376" t="str">
        <f t="shared" si="675"/>
        <v>0.0667161358583128-0.107853193723061i</v>
      </c>
      <c r="M1376" t="str">
        <f t="shared" si="676"/>
        <v>1.05376829260663-2.002468056319i</v>
      </c>
      <c r="N1376" t="str">
        <f t="shared" si="677"/>
        <v>-0.550815787126996i</v>
      </c>
      <c r="O1376" t="str">
        <f t="shared" si="678"/>
        <v>0.852097836912794-0.52338253345764i</v>
      </c>
      <c r="P1376" t="str">
        <f t="shared" si="679"/>
        <v>0.147902163087206+0.52338253345764i</v>
      </c>
      <c r="Q1376" t="str">
        <f t="shared" si="680"/>
        <v>-0.147902163087206+0.027433253669356i</v>
      </c>
      <c r="R1376" t="str">
        <f t="shared" si="681"/>
        <v>-0.332202840458508-3.60032556072658i</v>
      </c>
      <c r="S1376" t="str">
        <f t="shared" si="682"/>
        <v>0.0568567310485308i</v>
      </c>
      <c r="T1376" t="str">
        <f t="shared" si="683"/>
        <v>0.204702742093382-0.0188879675535074i</v>
      </c>
      <c r="U1376" t="str">
        <f t="shared" si="684"/>
        <v>0.0000500000000000001-0.00194157691762913i</v>
      </c>
      <c r="V1376" t="str">
        <f t="shared" si="685"/>
        <v>3.33333333333333E-06-0.00213573460939205i</v>
      </c>
      <c r="W1376" t="str">
        <f t="shared" si="686"/>
        <v>0.0000144727371641006-0.00101716491490557i</v>
      </c>
      <c r="X1376" t="str">
        <f t="shared" si="687"/>
        <v>0.0000339884678838273-0.00101623407866343i</v>
      </c>
      <c r="Y1376" t="str">
        <f t="shared" si="688"/>
        <v>0.009+0.0780371615151705i</v>
      </c>
      <c r="Z1376" t="str">
        <f t="shared" si="689"/>
        <v>-0.181498018735092-0.02746642541164i</v>
      </c>
      <c r="AA1376" t="str">
        <f t="shared" si="690"/>
        <v>21.0308086413913-179.302020592362i</v>
      </c>
      <c r="AB1376" t="str">
        <f t="shared" si="691"/>
        <v>1.4140584310478-0.130475486020653i</v>
      </c>
      <c r="AC1376" t="str">
        <f t="shared" si="692"/>
        <v>2.2288169456422-2.96909776807279i</v>
      </c>
      <c r="AD1376" t="str">
        <f t="shared" si="693"/>
        <v>0.256767692602671+0.283510450795261i</v>
      </c>
      <c r="AE1376" t="str">
        <f t="shared" si="694"/>
        <v>-0.0388158088323773-0.0585090757870227i</v>
      </c>
      <c r="AF1376" t="str">
        <f t="shared" si="695"/>
        <v>-14.1372231152151-2.52880726789749i</v>
      </c>
      <c r="AG1376" t="str">
        <f t="shared" si="696"/>
        <v>1.20356718460012-0.145076973686115i</v>
      </c>
      <c r="AH1376" t="str">
        <f t="shared" si="697"/>
        <v>0.236887890172622+0.797363494650934i</v>
      </c>
      <c r="AI1376">
        <f t="shared" si="698"/>
        <v>-1.5995389811044058</v>
      </c>
      <c r="AJ1376">
        <f t="shared" si="699"/>
        <v>73.453896806990869</v>
      </c>
      <c r="AK1376"/>
      <c r="AL1376"/>
      <c r="AM1376"/>
      <c r="AN1376"/>
    </row>
    <row r="1377" spans="1:40" x14ac:dyDescent="0.25">
      <c r="A1377"/>
      <c r="B1377">
        <f t="shared" si="665"/>
        <v>124300</v>
      </c>
      <c r="C1377" s="186" t="str">
        <f t="shared" si="668"/>
        <v>-4.94652778984313E-06+0.0197025131667113i</v>
      </c>
      <c r="D1377" s="158" t="str">
        <f t="shared" si="669"/>
        <v>-5.95704388038568+0.151052600944787i</v>
      </c>
      <c r="E1377" t="str">
        <f t="shared" si="670"/>
        <v>2870</v>
      </c>
      <c r="F1377" t="str">
        <f t="shared" si="671"/>
        <v>0.777000777000777</v>
      </c>
      <c r="G1377" t="str">
        <f t="shared" si="666"/>
        <v>0.777000777000777</v>
      </c>
      <c r="H1377" t="str">
        <f t="shared" si="672"/>
        <v>8.18154110119778+2.67830982605543i</v>
      </c>
      <c r="I1377" t="str">
        <f t="shared" si="673"/>
        <v>488.124958551514i</v>
      </c>
      <c r="J1377" t="str">
        <f t="shared" si="667"/>
        <v>-202.803184513642+105.570104035654i</v>
      </c>
      <c r="K1377" t="str">
        <f t="shared" si="674"/>
        <v>0.985790769374257-1.89373221822092i</v>
      </c>
      <c r="L1377" t="str">
        <f t="shared" si="675"/>
        <v>0.0666384936701045-0.10781441475183i</v>
      </c>
      <c r="M1377" t="str">
        <f t="shared" si="676"/>
        <v>1.05242926304436-2.00154663297275i</v>
      </c>
      <c r="N1377" t="str">
        <f t="shared" si="677"/>
        <v>-0.551259278098918i</v>
      </c>
      <c r="O1377" t="str">
        <f t="shared" si="678"/>
        <v>0.851865637694846-0.523760379672569i</v>
      </c>
      <c r="P1377" t="str">
        <f t="shared" si="679"/>
        <v>0.148134362305154+0.523760379672569i</v>
      </c>
      <c r="Q1377" t="str">
        <f t="shared" si="680"/>
        <v>-0.148134362305154+0.0274988984263489i</v>
      </c>
      <c r="R1377" t="str">
        <f t="shared" si="681"/>
        <v>-0.332201008267842-3.59737965697859i</v>
      </c>
      <c r="S1377" t="str">
        <f t="shared" si="682"/>
        <v>0.0569025094149145i</v>
      </c>
      <c r="T1377" t="str">
        <f t="shared" si="683"/>
        <v>0.204699929800246-0.018903071000605i</v>
      </c>
      <c r="U1377" t="str">
        <f t="shared" si="684"/>
        <v>0.0000499999999999999-0.00194001490884584i</v>
      </c>
      <c r="V1377" t="str">
        <f t="shared" si="685"/>
        <v>3.33333333333333E-06-0.00213401639973043i</v>
      </c>
      <c r="W1377" t="str">
        <f t="shared" si="686"/>
        <v>0.0000144727340368139-0.00101634683929995i</v>
      </c>
      <c r="X1377" t="str">
        <f t="shared" si="687"/>
        <v>0.000033957090734156-0.00101541735396509i</v>
      </c>
      <c r="Y1377" t="str">
        <f t="shared" si="688"/>
        <v>0.009+0.0780999933682423i</v>
      </c>
      <c r="Z1377" t="str">
        <f t="shared" si="689"/>
        <v>-0.181207164103568-0.0274038870620784i</v>
      </c>
      <c r="AA1377" t="str">
        <f t="shared" si="690"/>
        <v>20.9964921948807-179.158001568273i</v>
      </c>
      <c r="AB1377" t="str">
        <f t="shared" si="691"/>
        <v>1.41403900411302-0.130579818559084i</v>
      </c>
      <c r="AC1377" t="str">
        <f t="shared" si="692"/>
        <v>2.22681443084352-2.96769102978916i</v>
      </c>
      <c r="AD1377" t="str">
        <f t="shared" si="693"/>
        <v>0.256890209008982+0.283719622796862i</v>
      </c>
      <c r="AE1377" t="str">
        <f t="shared" si="694"/>
        <v>-0.03877532576007-0.0584518185225894i</v>
      </c>
      <c r="AF1377" t="str">
        <f t="shared" si="695"/>
        <v>-14.1385849815835-2.52725722511064i</v>
      </c>
      <c r="AG1377" t="str">
        <f t="shared" si="696"/>
        <v>1.20353245069769-0.145041887034957i</v>
      </c>
      <c r="AH1377" t="str">
        <f t="shared" si="697"/>
        <v>0.236771012458451+0.796624087351559i</v>
      </c>
      <c r="AI1377">
        <f t="shared" si="698"/>
        <v>-1.6072912537341211</v>
      </c>
      <c r="AJ1377">
        <f t="shared" si="699"/>
        <v>73.447103520380054</v>
      </c>
      <c r="AK1377"/>
      <c r="AL1377"/>
      <c r="AM1377"/>
      <c r="AN1377"/>
    </row>
    <row r="1378" spans="1:40" x14ac:dyDescent="0.25">
      <c r="A1378"/>
      <c r="B1378">
        <f t="shared" si="665"/>
        <v>124400</v>
      </c>
      <c r="C1378" s="186" t="str">
        <f t="shared" si="668"/>
        <v>-0.0000049385783697074+0.0196866751356133i</v>
      </c>
      <c r="D1378" s="158" t="str">
        <f t="shared" si="669"/>
        <v>-5.95704381944013+0.150931176039702i</v>
      </c>
      <c r="E1378" t="str">
        <f t="shared" si="670"/>
        <v>2870</v>
      </c>
      <c r="F1378" t="str">
        <f t="shared" si="671"/>
        <v>0.777000777000777</v>
      </c>
      <c r="G1378" t="str">
        <f t="shared" si="666"/>
        <v>0.777000777000777</v>
      </c>
      <c r="H1378" t="str">
        <f t="shared" si="672"/>
        <v>8.18290023664885+2.6766398581595i</v>
      </c>
      <c r="I1378" t="str">
        <f t="shared" si="673"/>
        <v>488.517657633213i</v>
      </c>
      <c r="J1378" t="str">
        <f t="shared" si="667"/>
        <v>-203.131237876277+105.655035736407i</v>
      </c>
      <c r="K1378" t="str">
        <f t="shared" si="674"/>
        <v>0.984531590411045-1.89284987028387i</v>
      </c>
      <c r="L1378" t="str">
        <f t="shared" si="675"/>
        <v>0.0665609697161338-0.107775625106125i</v>
      </c>
      <c r="M1378" t="str">
        <f t="shared" si="676"/>
        <v>1.05109256012718-2.00062549539i</v>
      </c>
      <c r="N1378" t="str">
        <f t="shared" si="677"/>
        <v>-0.55170276907084i</v>
      </c>
      <c r="O1378" t="str">
        <f t="shared" si="678"/>
        <v>0.851633270928353-0.524138122872087i</v>
      </c>
      <c r="P1378" t="str">
        <f t="shared" si="679"/>
        <v>0.148366729071647+0.524138122872087i</v>
      </c>
      <c r="Q1378" t="str">
        <f t="shared" si="680"/>
        <v>-0.148366729071647+0.027564646198753i</v>
      </c>
      <c r="R1378" t="str">
        <f t="shared" si="681"/>
        <v>-0.332199174566934-3.59443844939799i</v>
      </c>
      <c r="S1378" t="str">
        <f t="shared" si="682"/>
        <v>0.0569482877812982i</v>
      </c>
      <c r="T1378" t="str">
        <f t="shared" si="683"/>
        <v>0.20469711522848-0.0189181741939475i</v>
      </c>
      <c r="U1378" t="str">
        <f t="shared" si="684"/>
        <v>0.0000499999999999999-0.00193845541133069i</v>
      </c>
      <c r="V1378" t="str">
        <f t="shared" si="685"/>
        <v>3.33333333333333E-06-0.00213230095246377i</v>
      </c>
      <c r="W1378" t="str">
        <f t="shared" si="686"/>
        <v>0.0000144727309070118-0.00101553007912039i</v>
      </c>
      <c r="X1378" t="str">
        <f t="shared" si="687"/>
        <v>0.0000339257891753076-0.00101460194107148i</v>
      </c>
      <c r="Y1378" t="str">
        <f t="shared" si="688"/>
        <v>0.009+0.078162825221314i</v>
      </c>
      <c r="Z1378" t="str">
        <f t="shared" si="689"/>
        <v>-0.180917007083971-0.0273415481881979i</v>
      </c>
      <c r="AA1378" t="str">
        <f t="shared" si="690"/>
        <v>20.9622600423597-179.014213305166i</v>
      </c>
      <c r="AB1378" t="str">
        <f t="shared" si="691"/>
        <v>1.41401956143778-0.130684149344608i</v>
      </c>
      <c r="AC1378" t="str">
        <f t="shared" si="692"/>
        <v>2.22481539987937-2.96628472269528i</v>
      </c>
      <c r="AD1378" t="str">
        <f t="shared" si="693"/>
        <v>0.257012815548295+0.283928742576778i</v>
      </c>
      <c r="AE1378" t="str">
        <f t="shared" si="694"/>
        <v>-0.0387349379740446-0.0583946666134039i</v>
      </c>
      <c r="AF1378" t="str">
        <f t="shared" si="695"/>
        <v>-14.139944056089-2.5257086821198i</v>
      </c>
      <c r="AG1378" t="str">
        <f t="shared" si="696"/>
        <v>1.20349775685827-0.145006915034571i</v>
      </c>
      <c r="AH1378" t="str">
        <f t="shared" si="697"/>
        <v>0.236654340004327+0.795885990268852i</v>
      </c>
      <c r="AI1378">
        <f t="shared" si="698"/>
        <v>-1.6150365796543389</v>
      </c>
      <c r="AJ1378">
        <f t="shared" si="699"/>
        <v>73.440310283314545</v>
      </c>
      <c r="AK1378"/>
      <c r="AL1378"/>
      <c r="AM1378"/>
      <c r="AN1378"/>
    </row>
    <row r="1379" spans="1:40" x14ac:dyDescent="0.25">
      <c r="A1379"/>
      <c r="B1379">
        <f t="shared" si="665"/>
        <v>124500</v>
      </c>
      <c r="C1379" s="186" t="str">
        <f t="shared" si="668"/>
        <v>-0.0000049306480971054+0.0196708625471307i</v>
      </c>
      <c r="D1379" s="158" t="str">
        <f t="shared" si="669"/>
        <v>-5.95704375864137+0.150809946194669i</v>
      </c>
      <c r="E1379" t="str">
        <f t="shared" si="670"/>
        <v>2870</v>
      </c>
      <c r="F1379" t="str">
        <f t="shared" si="671"/>
        <v>0.777000777000777</v>
      </c>
      <c r="G1379" t="str">
        <f t="shared" si="666"/>
        <v>0.777000777000777</v>
      </c>
      <c r="H1379" t="str">
        <f t="shared" si="672"/>
        <v>8.18425658735224+2.67497158408454i</v>
      </c>
      <c r="I1379" t="str">
        <f t="shared" si="673"/>
        <v>488.910356714912i</v>
      </c>
      <c r="J1379" t="str">
        <f t="shared" si="667"/>
        <v>-203.459555053437+105.73996743716i</v>
      </c>
      <c r="K1379" t="str">
        <f t="shared" si="674"/>
        <v>0.983274615282855-1.89196782039563i</v>
      </c>
      <c r="L1379" t="str">
        <f t="shared" si="675"/>
        <v>0.0664835638015667-0.107736824931898i</v>
      </c>
      <c r="M1379" t="str">
        <f t="shared" si="676"/>
        <v>1.04975817908442-1.99970464532753i</v>
      </c>
      <c r="N1379" t="str">
        <f t="shared" si="677"/>
        <v>-0.552146260042762i</v>
      </c>
      <c r="O1379" t="str">
        <f t="shared" si="678"/>
        <v>0.851400736659018-0.524515762981898i</v>
      </c>
      <c r="P1379" t="str">
        <f t="shared" si="679"/>
        <v>0.148599263340982+0.524515762981898i</v>
      </c>
      <c r="Q1379" t="str">
        <f t="shared" si="680"/>
        <v>-0.148599263340982+0.0276304970608641i</v>
      </c>
      <c r="R1379" t="str">
        <f t="shared" si="681"/>
        <v>-0.332197339355706-3.59150192666807i</v>
      </c>
      <c r="S1379" t="str">
        <f t="shared" si="682"/>
        <v>0.0569940661476819i</v>
      </c>
      <c r="T1379" t="str">
        <f t="shared" si="683"/>
        <v>0.204694298378047-0.018933277133323i</v>
      </c>
      <c r="U1379" t="str">
        <f t="shared" si="684"/>
        <v>0.0000499999999999999-0.00193689841903244i</v>
      </c>
      <c r="V1379" t="str">
        <f t="shared" si="685"/>
        <v>3.33333333333333E-06-0.00213058826093568i</v>
      </c>
      <c r="W1379" t="str">
        <f t="shared" si="686"/>
        <v>0.0000144727277746945-0.0010147146311972i</v>
      </c>
      <c r="X1379" t="str">
        <f t="shared" si="687"/>
        <v>0.0000338945629646587-0.0010137878368263i</v>
      </c>
      <c r="Y1379" t="str">
        <f t="shared" si="688"/>
        <v>0.009+0.0782256570743858i</v>
      </c>
      <c r="Z1379" t="str">
        <f t="shared" si="689"/>
        <v>-0.180627545451262-0.0272794079858182i</v>
      </c>
      <c r="AA1379" t="str">
        <f t="shared" si="690"/>
        <v>20.9281119068491-178.870655250415i</v>
      </c>
      <c r="AB1379" t="str">
        <f t="shared" si="691"/>
        <v>1.41400010302182-0.130788478375764i</v>
      </c>
      <c r="AC1379" t="str">
        <f t="shared" si="692"/>
        <v>2.22281984561003-2.9648788494113i</v>
      </c>
      <c r="AD1379" t="str">
        <f t="shared" si="693"/>
        <v>0.257135512201439+0.284137810101966i</v>
      </c>
      <c r="AE1379" t="str">
        <f t="shared" si="694"/>
        <v>-0.0386946451713307-0.0583376197536006i</v>
      </c>
      <c r="AF1379" t="str">
        <f t="shared" si="695"/>
        <v>-14.1413003459936-2.52416163788987i</v>
      </c>
      <c r="AG1379" t="str">
        <f t="shared" si="696"/>
        <v>1.20346310291714-0.144972057401206i</v>
      </c>
      <c r="AH1379" t="str">
        <f t="shared" si="697"/>
        <v>0.236537872399986+0.795149199867314i</v>
      </c>
      <c r="AI1379">
        <f t="shared" si="698"/>
        <v>-1.6227749711258261</v>
      </c>
      <c r="AJ1379">
        <f t="shared" si="699"/>
        <v>73.433517085943848</v>
      </c>
      <c r="AK1379"/>
      <c r="AL1379"/>
      <c r="AM1379"/>
      <c r="AN1379"/>
    </row>
    <row r="1380" spans="1:40" x14ac:dyDescent="0.25">
      <c r="A1380"/>
      <c r="B1380">
        <f t="shared" si="665"/>
        <v>124600</v>
      </c>
      <c r="C1380" s="186" t="str">
        <f t="shared" si="668"/>
        <v>-4.92273691059303E-06+0.0196550753400052i</v>
      </c>
      <c r="D1380" s="158" t="str">
        <f t="shared" si="669"/>
        <v>-5.95704369798894+0.15068891094004i</v>
      </c>
      <c r="E1380" t="str">
        <f t="shared" si="670"/>
        <v>2870</v>
      </c>
      <c r="F1380" t="str">
        <f t="shared" si="671"/>
        <v>0.777000777000777</v>
      </c>
      <c r="G1380" t="str">
        <f t="shared" si="666"/>
        <v>0.777000777000777</v>
      </c>
      <c r="H1380" t="str">
        <f t="shared" si="672"/>
        <v>8.18561016054817+2.67330500232123i</v>
      </c>
      <c r="I1380" t="str">
        <f t="shared" si="673"/>
        <v>489.30305579661i</v>
      </c>
      <c r="J1380" t="str">
        <f t="shared" si="667"/>
        <v>-203.788136045123+105.824899137912i</v>
      </c>
      <c r="K1380" t="str">
        <f t="shared" si="674"/>
        <v>0.982019839423607-1.89108607015693i</v>
      </c>
      <c r="L1380" t="str">
        <f t="shared" si="675"/>
        <v>0.066406275731811-0.107698014374484i</v>
      </c>
      <c r="M1380" t="str">
        <f t="shared" si="676"/>
        <v>1.04842611515542-1.99878408453141i</v>
      </c>
      <c r="N1380" t="str">
        <f t="shared" si="677"/>
        <v>-0.552589751014684i</v>
      </c>
      <c r="O1380" t="str">
        <f t="shared" si="678"/>
        <v>0.851168034932577-0.524893299927724i</v>
      </c>
      <c r="P1380" t="str">
        <f t="shared" si="679"/>
        <v>0.148831965067423+0.524893299927724i</v>
      </c>
      <c r="Q1380" t="str">
        <f t="shared" si="680"/>
        <v>-0.148831965067423+0.02769645108696i</v>
      </c>
      <c r="R1380" t="str">
        <f t="shared" si="681"/>
        <v>-0.332195502634025-3.58857007750844i</v>
      </c>
      <c r="S1380" t="str">
        <f t="shared" si="682"/>
        <v>0.0570398445140656i</v>
      </c>
      <c r="T1380" t="str">
        <f t="shared" si="683"/>
        <v>0.20469147924891-0.0189483798185167i</v>
      </c>
      <c r="U1380" t="str">
        <f t="shared" si="684"/>
        <v>0.00005-0.00193534392591925i</v>
      </c>
      <c r="V1380" t="str">
        <f t="shared" si="685"/>
        <v>3.33333333333333E-06-0.00212887831851117i</v>
      </c>
      <c r="W1380" t="str">
        <f t="shared" si="686"/>
        <v>0.0000144727246398621-0.00101390049237085i</v>
      </c>
      <c r="X1380" t="str">
        <f t="shared" si="687"/>
        <v>0.0000338634118605577-0.00101297503808331i</v>
      </c>
      <c r="Y1380" t="str">
        <f t="shared" si="688"/>
        <v>0.009+0.0782884889274576i</v>
      </c>
      <c r="Z1380" t="str">
        <f t="shared" si="689"/>
        <v>-0.180338776989244-0.0272174656546649i</v>
      </c>
      <c r="AA1380" t="str">
        <f t="shared" si="690"/>
        <v>20.8940475125109-178.727326853146i</v>
      </c>
      <c r="AB1380" t="str">
        <f t="shared" si="691"/>
        <v>1.41398062886489-0.130892805651067i</v>
      </c>
      <c r="AC1380" t="str">
        <f t="shared" si="692"/>
        <v>2.22082776091082-2.9634734125414i</v>
      </c>
      <c r="AD1380" t="str">
        <f t="shared" si="693"/>
        <v>0.25725829894921+0.284346825339375i</v>
      </c>
      <c r="AE1380" t="str">
        <f t="shared" si="694"/>
        <v>-0.0386544470501463-0.0582806776385046i</v>
      </c>
      <c r="AF1380" t="str">
        <f t="shared" si="695"/>
        <v>-14.1426538585371-2.52261609138119i</v>
      </c>
      <c r="AG1380" t="str">
        <f t="shared" si="696"/>
        <v>1.20342848871021-0.144937313851972i</v>
      </c>
      <c r="AH1380" t="str">
        <f t="shared" si="697"/>
        <v>0.236421609235732+0.79441371262393i</v>
      </c>
      <c r="AI1380">
        <f t="shared" si="698"/>
        <v>-1.6305064403794012</v>
      </c>
      <c r="AJ1380">
        <f t="shared" si="699"/>
        <v>73.426723918474664</v>
      </c>
      <c r="AK1380"/>
      <c r="AL1380"/>
      <c r="AM1380"/>
      <c r="AN1380"/>
    </row>
    <row r="1381" spans="1:40" x14ac:dyDescent="0.25">
      <c r="A1381"/>
      <c r="B1381">
        <f t="shared" si="665"/>
        <v>124700</v>
      </c>
      <c r="C1381" s="186" t="str">
        <f t="shared" si="668"/>
        <v>-4.91484474897242E-06+0.0196393134531752i</v>
      </c>
      <c r="D1381" s="158" t="str">
        <f t="shared" si="669"/>
        <v>-5.95704363748237+0.150568069807677i</v>
      </c>
      <c r="E1381" t="str">
        <f t="shared" si="670"/>
        <v>2870</v>
      </c>
      <c r="F1381" t="str">
        <f t="shared" si="671"/>
        <v>0.777000777000777</v>
      </c>
      <c r="G1381" t="str">
        <f t="shared" si="666"/>
        <v>0.777000777000777</v>
      </c>
      <c r="H1381" t="str">
        <f t="shared" si="672"/>
        <v>8.18696096345466+2.67164011135726i</v>
      </c>
      <c r="I1381" t="str">
        <f t="shared" si="673"/>
        <v>489.695754878309i</v>
      </c>
      <c r="J1381" t="str">
        <f t="shared" si="667"/>
        <v>-204.116980851335+105.909830838665i</v>
      </c>
      <c r="K1381" t="str">
        <f t="shared" si="674"/>
        <v>0.980767258277018-1.89020462115837i</v>
      </c>
      <c r="L1381" t="str">
        <f t="shared" si="675"/>
        <v>0.0663291053125196-0.1076591935786i</v>
      </c>
      <c r="M1381" t="str">
        <f t="shared" si="676"/>
        <v>1.04709636358954-1.99786381473697i</v>
      </c>
      <c r="N1381" t="str">
        <f t="shared" si="677"/>
        <v>-0.553033241986605i</v>
      </c>
      <c r="O1381" t="str">
        <f t="shared" si="678"/>
        <v>0.850935165794799-0.525270733635311i</v>
      </c>
      <c r="P1381" t="str">
        <f t="shared" si="679"/>
        <v>0.149064834205201+0.525270733635311i</v>
      </c>
      <c r="Q1381" t="str">
        <f t="shared" si="680"/>
        <v>-0.149064834205201+0.027762508351294i</v>
      </c>
      <c r="R1381" t="str">
        <f t="shared" si="681"/>
        <v>-0.332193664401854-3.58564289067492i</v>
      </c>
      <c r="S1381" t="str">
        <f t="shared" si="682"/>
        <v>0.0570856228804493i</v>
      </c>
      <c r="T1381" t="str">
        <f t="shared" si="683"/>
        <v>0.204688657841033-0.0189634822493188i</v>
      </c>
      <c r="U1381" t="str">
        <f t="shared" si="684"/>
        <v>0.00005-0.00193379192597866i</v>
      </c>
      <c r="V1381" t="str">
        <f t="shared" si="685"/>
        <v>3.33333333333333E-06-0.00212717111857652i</v>
      </c>
      <c r="W1381" t="str">
        <f t="shared" si="686"/>
        <v>0.0000144727215025146-0.00101308765949196i</v>
      </c>
      <c r="X1381" t="str">
        <f t="shared" si="687"/>
        <v>0.0000338323356223215-0.0010121635417064i</v>
      </c>
      <c r="Y1381" t="str">
        <f t="shared" si="688"/>
        <v>0.009+0.0783513207805294i</v>
      </c>
      <c r="Z1381" t="str">
        <f t="shared" si="689"/>
        <v>-0.180050699490526-0.0271557203983491i</v>
      </c>
      <c r="AA1381" t="str">
        <f t="shared" si="690"/>
        <v>20.8600665846422-178.584227564239i</v>
      </c>
      <c r="AB1381" t="str">
        <f t="shared" si="691"/>
        <v>1.41396113896673-0.130997131169068i</v>
      </c>
      <c r="AC1381" t="str">
        <f t="shared" si="692"/>
        <v>2.21883913867195-2.9620684146737i</v>
      </c>
      <c r="AD1381" t="str">
        <f t="shared" si="693"/>
        <v>0.257381175772402+0.284555788255947i</v>
      </c>
      <c r="AE1381" t="str">
        <f t="shared" si="694"/>
        <v>-0.0386143433099047-0.058223839964635i</v>
      </c>
      <c r="AF1381" t="str">
        <f t="shared" si="695"/>
        <v>-14.144004600937-2.52107204154958i</v>
      </c>
      <c r="AG1381" t="str">
        <f t="shared" si="696"/>
        <v>1.2033939140741-0.144902684104869i</v>
      </c>
      <c r="AH1381" t="str">
        <f t="shared" si="697"/>
        <v>0.23630555010251+0.79367952502819i</v>
      </c>
      <c r="AI1381">
        <f t="shared" si="698"/>
        <v>-1.6382309996150666</v>
      </c>
      <c r="AJ1381">
        <f t="shared" si="699"/>
        <v>73.419930771167657</v>
      </c>
      <c r="AK1381"/>
      <c r="AL1381"/>
      <c r="AM1381"/>
      <c r="AN1381"/>
    </row>
    <row r="1382" spans="1:40" x14ac:dyDescent="0.25">
      <c r="A1382"/>
      <c r="B1382">
        <f t="shared" si="665"/>
        <v>124800</v>
      </c>
      <c r="C1382" s="186" t="str">
        <f t="shared" si="668"/>
        <v>-4.90697155129077E-06+0.0196235768257743i</v>
      </c>
      <c r="D1382" s="158" t="str">
        <f t="shared" si="669"/>
        <v>-5.95704357712118+0.150447422330936i</v>
      </c>
      <c r="E1382" t="str">
        <f t="shared" si="670"/>
        <v>2870</v>
      </c>
      <c r="F1382" t="str">
        <f t="shared" si="671"/>
        <v>0.777000777000777</v>
      </c>
      <c r="G1382" t="str">
        <f t="shared" si="666"/>
        <v>0.777000777000777</v>
      </c>
      <c r="H1382" t="str">
        <f t="shared" si="672"/>
        <v>8.18830900326766+2.66997690967733i</v>
      </c>
      <c r="I1382" t="str">
        <f t="shared" si="673"/>
        <v>490.088453960008i</v>
      </c>
      <c r="J1382" t="str">
        <f t="shared" si="667"/>
        <v>-204.446089472072+105.994762539418i</v>
      </c>
      <c r="K1382" t="str">
        <f t="shared" si="674"/>
        <v>0.979516867296532-1.88932347498054i</v>
      </c>
      <c r="L1382" t="str">
        <f t="shared" si="675"/>
        <v>0.0662520523495899-0.10762036268835i</v>
      </c>
      <c r="M1382" t="str">
        <f t="shared" si="676"/>
        <v>1.04576891964612-1.99694383766889i</v>
      </c>
      <c r="N1382" t="str">
        <f t="shared" si="677"/>
        <v>-0.553476732958527i</v>
      </c>
      <c r="O1382" t="str">
        <f t="shared" si="678"/>
        <v>0.850702129291486-0.525648064030424i</v>
      </c>
      <c r="P1382" t="str">
        <f t="shared" si="679"/>
        <v>0.149297870708514+0.525648064030424i</v>
      </c>
      <c r="Q1382" t="str">
        <f t="shared" si="680"/>
        <v>-0.149297870708514+0.027828668928103i</v>
      </c>
      <c r="R1382" t="str">
        <f t="shared" si="681"/>
        <v>-0.332191824659064-3.58272035495936i</v>
      </c>
      <c r="S1382" t="str">
        <f t="shared" si="682"/>
        <v>0.057131401246833i</v>
      </c>
      <c r="T1382" t="str">
        <f t="shared" si="683"/>
        <v>0.204685834154379-0.0189785844255146i</v>
      </c>
      <c r="U1382" t="str">
        <f t="shared" si="684"/>
        <v>0.00005-0.00193224241321746i</v>
      </c>
      <c r="V1382" t="str">
        <f t="shared" si="685"/>
        <v>3.33333333333333E-06-0.0021254666545392i</v>
      </c>
      <c r="W1382" t="str">
        <f t="shared" si="686"/>
        <v>0.0000144727183626517-0.00101227612942121i</v>
      </c>
      <c r="X1382" t="str">
        <f t="shared" si="687"/>
        <v>0.0000338013340102285-0.00101135334456944i</v>
      </c>
      <c r="Y1382" t="str">
        <f t="shared" si="688"/>
        <v>0.009+0.0784141526336012i</v>
      </c>
      <c r="Z1382" t="str">
        <f t="shared" si="689"/>
        <v>-0.179763310756471-0.0270941714243438i</v>
      </c>
      <c r="AA1382" t="str">
        <f t="shared" si="690"/>
        <v>20.8261688496697-178.441356836312i</v>
      </c>
      <c r="AB1382" t="str">
        <f t="shared" si="691"/>
        <v>1.41394163332709-0.131101454928283i</v>
      </c>
      <c r="AC1382" t="str">
        <f t="shared" si="692"/>
        <v>2.21685397179868-2.9606638583804i</v>
      </c>
      <c r="AD1382" t="str">
        <f t="shared" si="693"/>
        <v>0.25750414265179+0.284764698818616i</v>
      </c>
      <c r="AE1382" t="str">
        <f t="shared" si="694"/>
        <v>-0.0385743336511994-0.0581671064296903i</v>
      </c>
      <c r="AF1382" t="str">
        <f t="shared" si="695"/>
        <v>-14.1453525803888-2.51952948734639i</v>
      </c>
      <c r="AG1382" t="str">
        <f t="shared" si="696"/>
        <v>1.20335937884609-0.14486816787876i</v>
      </c>
      <c r="AH1382" t="str">
        <f t="shared" si="697"/>
        <v>0.236189694591856+0.792946633581948i</v>
      </c>
      <c r="AI1382">
        <f t="shared" si="698"/>
        <v>-1.6459486610031295</v>
      </c>
      <c r="AJ1382">
        <f t="shared" si="699"/>
        <v>73.413137634338653</v>
      </c>
      <c r="AK1382"/>
      <c r="AL1382"/>
      <c r="AM1382"/>
      <c r="AN1382"/>
    </row>
    <row r="1383" spans="1:40" x14ac:dyDescent="0.25">
      <c r="A1383"/>
      <c r="B1383">
        <f t="shared" si="665"/>
        <v>124900</v>
      </c>
      <c r="C1383" s="186" t="str">
        <f t="shared" si="668"/>
        <v>-4.89911725683925E-06+0.0196078653971317i</v>
      </c>
      <c r="D1383" s="158" t="str">
        <f t="shared" si="669"/>
        <v>-5.95704351690493+0.150326968044676i</v>
      </c>
      <c r="E1383" t="str">
        <f t="shared" si="670"/>
        <v>2870</v>
      </c>
      <c r="F1383" t="str">
        <f t="shared" si="671"/>
        <v>0.777000777000777</v>
      </c>
      <c r="G1383" t="str">
        <f t="shared" si="666"/>
        <v>0.777000777000777</v>
      </c>
      <c r="H1383" t="str">
        <f t="shared" si="672"/>
        <v>8.18965428716115+2.6683153957632i</v>
      </c>
      <c r="I1383" t="str">
        <f t="shared" si="673"/>
        <v>490.481153041707i</v>
      </c>
      <c r="J1383" t="str">
        <f t="shared" si="667"/>
        <v>-204.775461907335+106.079694240171i</v>
      </c>
      <c r="K1383" t="str">
        <f t="shared" si="674"/>
        <v>0.97826866194532-1.888442633194i</v>
      </c>
      <c r="L1383" t="str">
        <f t="shared" si="675"/>
        <v>0.0661751166491637-0.107581521847223i</v>
      </c>
      <c r="M1383" t="str">
        <f t="shared" si="676"/>
        <v>1.04444377859448-1.99602415504122i</v>
      </c>
      <c r="N1383" t="str">
        <f t="shared" si="677"/>
        <v>-0.553920223930449i</v>
      </c>
      <c r="O1383" t="str">
        <f t="shared" si="678"/>
        <v>0.850468925468471-0.526025291038847i</v>
      </c>
      <c r="P1383" t="str">
        <f t="shared" si="679"/>
        <v>0.149531074531529+0.526025291038847i</v>
      </c>
      <c r="Q1383" t="str">
        <f t="shared" si="680"/>
        <v>-0.149531074531529+0.0278949328916021i</v>
      </c>
      <c r="R1383" t="str">
        <f t="shared" si="681"/>
        <v>-0.33218998340558-3.57980245918945i</v>
      </c>
      <c r="S1383" t="str">
        <f t="shared" si="682"/>
        <v>0.0571771796132165i</v>
      </c>
      <c r="T1383" t="str">
        <f t="shared" si="683"/>
        <v>0.204683008188909-0.0189936863468923i</v>
      </c>
      <c r="U1383" t="str">
        <f t="shared" si="684"/>
        <v>0.00005-0.00193069538166164i</v>
      </c>
      <c r="V1383" t="str">
        <f t="shared" si="685"/>
        <v>3.33333333333333E-06-0.0021237649198278i</v>
      </c>
      <c r="W1383" t="str">
        <f t="shared" si="686"/>
        <v>0.0000144727152202736-0.00101146589902938i</v>
      </c>
      <c r="X1383" t="str">
        <f t="shared" si="687"/>
        <v>0.0000337704067855175-0.00101054444355632i</v>
      </c>
      <c r="Y1383" t="str">
        <f t="shared" si="688"/>
        <v>0.009+0.078476984486673i</v>
      </c>
      <c r="Z1383" t="str">
        <f t="shared" si="689"/>
        <v>-0.179476608597166-0.0270328179439637i</v>
      </c>
      <c r="AA1383" t="str">
        <f t="shared" si="690"/>
        <v>20.7923540351444-178.298714123719i</v>
      </c>
      <c r="AB1383" t="str">
        <f t="shared" si="691"/>
        <v>1.41392211194571-0.131205776927249i</v>
      </c>
      <c r="AC1383" t="str">
        <f t="shared" si="692"/>
        <v>2.21487225321113-2.95925974621785i</v>
      </c>
      <c r="AD1383" t="str">
        <f t="shared" si="693"/>
        <v>0.257627199568135+0.284973556994304i</v>
      </c>
      <c r="AE1383" t="str">
        <f t="shared" si="694"/>
        <v>-0.0385344177758033-0.0581104767325474i</v>
      </c>
      <c r="AF1383" t="str">
        <f t="shared" si="695"/>
        <v>-14.1466978040661-2.51798842771852i</v>
      </c>
      <c r="AG1383" t="str">
        <f t="shared" si="696"/>
        <v>1.20332488286414-0.14483376489338i</v>
      </c>
      <c r="AH1383" t="str">
        <f t="shared" si="697"/>
        <v>0.236074042295935+0.792215034799422i</v>
      </c>
      <c r="AI1383">
        <f t="shared" si="698"/>
        <v>-1.6536594366836503</v>
      </c>
      <c r="AJ1383">
        <f t="shared" si="699"/>
        <v>73.406344498357171</v>
      </c>
      <c r="AK1383"/>
      <c r="AL1383"/>
      <c r="AM1383"/>
      <c r="AN1383"/>
    </row>
    <row r="1384" spans="1:40" x14ac:dyDescent="0.25">
      <c r="A1384"/>
      <c r="B1384">
        <f t="shared" si="665"/>
        <v>125000</v>
      </c>
      <c r="C1384" s="186" t="str">
        <f t="shared" si="668"/>
        <v>-4.89128180515172E-06+0.0195921791067701i</v>
      </c>
      <c r="D1384" s="158" t="str">
        <f t="shared" si="669"/>
        <v>-5.95704345683313+0.150206706485238i</v>
      </c>
      <c r="E1384" t="str">
        <f t="shared" si="670"/>
        <v>2870</v>
      </c>
      <c r="F1384" t="str">
        <f t="shared" si="671"/>
        <v>0.777000777000777</v>
      </c>
      <c r="G1384" t="str">
        <f t="shared" si="666"/>
        <v>0.777000777000777</v>
      </c>
      <c r="H1384" t="str">
        <f t="shared" si="672"/>
        <v>8.19099682228712+2.66665556809376i</v>
      </c>
      <c r="I1384" t="str">
        <f t="shared" si="673"/>
        <v>490.873852123405i</v>
      </c>
      <c r="J1384" t="str">
        <f t="shared" si="667"/>
        <v>-205.105098157124+106.164625940923i</v>
      </c>
      <c r="K1384" t="str">
        <f t="shared" si="674"/>
        <v>0.977022637696267-1.8875620973594i</v>
      </c>
      <c r="L1384" t="str">
        <f t="shared" si="675"/>
        <v>0.0660982980176303-0.1075426711981i</v>
      </c>
      <c r="M1384" t="str">
        <f t="shared" si="676"/>
        <v>1.0431209357139-1.9951047685575i</v>
      </c>
      <c r="N1384" t="str">
        <f t="shared" si="677"/>
        <v>-0.554363714902371i</v>
      </c>
      <c r="O1384" t="str">
        <f t="shared" si="678"/>
        <v>0.850235554371624-0.526402414586386i</v>
      </c>
      <c r="P1384" t="str">
        <f t="shared" si="679"/>
        <v>0.149764445628376+0.526402414586386i</v>
      </c>
      <c r="Q1384" t="str">
        <f t="shared" si="680"/>
        <v>-0.149764445628376+0.027961300315985i</v>
      </c>
      <c r="R1384" t="str">
        <f t="shared" si="681"/>
        <v>-0.332188140641313-3.57688919222874i</v>
      </c>
      <c r="S1384" t="str">
        <f t="shared" si="682"/>
        <v>0.0572229579796002i</v>
      </c>
      <c r="T1384" t="str">
        <f t="shared" si="683"/>
        <v>0.204680179944591-0.0190087880132394i</v>
      </c>
      <c r="U1384" t="str">
        <f t="shared" si="684"/>
        <v>0.00005-0.00192915082535631i</v>
      </c>
      <c r="V1384" t="str">
        <f t="shared" si="685"/>
        <v>3.33333333333333E-06-0.00212206590789194i</v>
      </c>
      <c r="W1384" t="str">
        <f t="shared" si="686"/>
        <v>0.0000144727120753806-0.00101065696519723i</v>
      </c>
      <c r="X1384" t="str">
        <f t="shared" si="687"/>
        <v>0.0000337395537103809-0.0010097368355609i</v>
      </c>
      <c r="Y1384" t="str">
        <f t="shared" si="688"/>
        <v>0.009+0.0785398163397448i</v>
      </c>
      <c r="Z1384" t="str">
        <f t="shared" si="689"/>
        <v>-0.179190590831375-0.0269716591723425i</v>
      </c>
      <c r="AA1384" t="str">
        <f t="shared" si="690"/>
        <v>20.7586218697356-178.156298882545i</v>
      </c>
      <c r="AB1384" t="str">
        <f t="shared" si="691"/>
        <v>1.41390257482236-0.1313100971645i</v>
      </c>
      <c r="AC1384" t="str">
        <f t="shared" si="692"/>
        <v>2.21289397584435-2.95785608072673i</v>
      </c>
      <c r="AD1384" t="str">
        <f t="shared" si="693"/>
        <v>0.257750346502176+0.285182362749932i</v>
      </c>
      <c r="AE1384" t="str">
        <f t="shared" si="694"/>
        <v>-0.0384945953866622-0.0580539505732578i</v>
      </c>
      <c r="AF1384" t="str">
        <f t="shared" si="695"/>
        <v>-14.1480402791203-2.51644886160852i</v>
      </c>
      <c r="AG1384" t="str">
        <f t="shared" si="696"/>
        <v>1.20329042596686-0.144799474869325i</v>
      </c>
      <c r="AH1384" t="str">
        <f t="shared" si="697"/>
        <v>0.235958592807513+0.791484725207163i</v>
      </c>
      <c r="AI1384">
        <f t="shared" si="698"/>
        <v>-1.6613633387663955</v>
      </c>
      <c r="AJ1384">
        <f t="shared" si="699"/>
        <v>73.399551353648533</v>
      </c>
      <c r="AK1384"/>
      <c r="AL1384"/>
      <c r="AM1384"/>
      <c r="AN1384"/>
    </row>
    <row r="1385" spans="1:40" x14ac:dyDescent="0.25">
      <c r="A1385"/>
      <c r="B1385">
        <f t="shared" si="665"/>
        <v>125100</v>
      </c>
      <c r="C1385" s="186" t="str">
        <f t="shared" si="668"/>
        <v>-4.88346513600361E-06+0.0195765178944061i</v>
      </c>
      <c r="D1385" s="158" t="str">
        <f t="shared" si="669"/>
        <v>-5.95704339690534+0.150086637190447i</v>
      </c>
      <c r="E1385" t="str">
        <f t="shared" si="670"/>
        <v>2870</v>
      </c>
      <c r="F1385" t="str">
        <f t="shared" si="671"/>
        <v>0.777000777000777</v>
      </c>
      <c r="G1385" t="str">
        <f t="shared" si="666"/>
        <v>0.777000777000777</v>
      </c>
      <c r="H1385" t="str">
        <f t="shared" si="672"/>
        <v>8.19233661577575+2.664997425145i</v>
      </c>
      <c r="I1385" t="str">
        <f t="shared" si="673"/>
        <v>491.266551205104i</v>
      </c>
      <c r="J1385" t="str">
        <f t="shared" si="667"/>
        <v>-205.434998221438+106.249557641676i</v>
      </c>
      <c r="K1385" t="str">
        <f t="shared" si="674"/>
        <v>0.975778790031987-1.88668186902746i</v>
      </c>
      <c r="L1385" t="str">
        <f t="shared" si="675"/>
        <v>0.0660215962616226-0.107503810883256i</v>
      </c>
      <c r="M1385" t="str">
        <f t="shared" si="676"/>
        <v>1.04180038629361-1.99418567991072i</v>
      </c>
      <c r="N1385" t="str">
        <f t="shared" si="677"/>
        <v>-0.554807205874293i</v>
      </c>
      <c r="O1385" t="str">
        <f t="shared" si="678"/>
        <v>0.850002016046843-0.526779434598867i</v>
      </c>
      <c r="P1385" t="str">
        <f t="shared" si="679"/>
        <v>0.149997983953157+0.526779434598867i</v>
      </c>
      <c r="Q1385" t="str">
        <f t="shared" si="680"/>
        <v>-0.149997983953157+0.028027771275426i</v>
      </c>
      <c r="R1385" t="str">
        <f t="shared" si="681"/>
        <v>-0.332186296366196-3.57398054297627i</v>
      </c>
      <c r="S1385" t="str">
        <f t="shared" si="682"/>
        <v>0.0572687363459839i</v>
      </c>
      <c r="T1385" t="str">
        <f t="shared" si="683"/>
        <v>0.204677349421384-0.0190238894243446i</v>
      </c>
      <c r="U1385" t="str">
        <f t="shared" si="684"/>
        <v>0.00005-0.00192760873836561i</v>
      </c>
      <c r="V1385" t="str">
        <f t="shared" si="685"/>
        <v>3.33333333333333E-06-0.00212036961220218i</v>
      </c>
      <c r="W1385" t="str">
        <f t="shared" si="686"/>
        <v>0.0000144727089279724-0.0010098493248155i</v>
      </c>
      <c r="X1385" t="str">
        <f t="shared" si="687"/>
        <v>0.0000337087745479594-0.0010089305174869i</v>
      </c>
      <c r="Y1385" t="str">
        <f t="shared" si="688"/>
        <v>0.009+0.0786026481928166i</v>
      </c>
      <c r="Z1385" t="str">
        <f t="shared" si="689"/>
        <v>-0.178905255286492-0.0269106943284102i</v>
      </c>
      <c r="AA1385" t="str">
        <f t="shared" si="690"/>
        <v>20.7249720832258-178.014110570593i</v>
      </c>
      <c r="AB1385" t="str">
        <f t="shared" si="691"/>
        <v>1.41388302195675-0.131414415638574i</v>
      </c>
      <c r="AC1385" t="str">
        <f t="shared" si="692"/>
        <v>2.21091913264824-2.95645286443186i</v>
      </c>
      <c r="AD1385" t="str">
        <f t="shared" si="693"/>
        <v>0.257873583434645+0.285391116052402i</v>
      </c>
      <c r="AE1385" t="str">
        <f t="shared" si="694"/>
        <v>-0.0384548661878877-0.0579975276530335i</v>
      </c>
      <c r="AF1385" t="str">
        <f t="shared" si="695"/>
        <v>-14.1493800126811-2.51491078795455i</v>
      </c>
      <c r="AG1385" t="str">
        <f t="shared" si="696"/>
        <v>1.20325600799354-0.144765297528055i</v>
      </c>
      <c r="AH1385" t="str">
        <f t="shared" si="697"/>
        <v>0.23584334571998+0.790755701343892i</v>
      </c>
      <c r="AI1385">
        <f t="shared" si="698"/>
        <v>-1.6690603793319745</v>
      </c>
      <c r="AJ1385">
        <f t="shared" si="699"/>
        <v>73.392758190689904</v>
      </c>
      <c r="AK1385"/>
      <c r="AL1385"/>
      <c r="AM1385"/>
      <c r="AN1385"/>
    </row>
    <row r="1386" spans="1:40" x14ac:dyDescent="0.25">
      <c r="A1386"/>
      <c r="B1386">
        <f t="shared" si="665"/>
        <v>125200</v>
      </c>
      <c r="C1386" s="186" t="str">
        <f t="shared" si="668"/>
        <v>-4.87566718941082E-06+0.0195608816999485i</v>
      </c>
      <c r="D1386" s="158" t="str">
        <f t="shared" si="669"/>
        <v>-5.95704333712107+0.149966759699605i</v>
      </c>
      <c r="E1386" t="str">
        <f t="shared" si="670"/>
        <v>2870</v>
      </c>
      <c r="F1386" t="str">
        <f t="shared" si="671"/>
        <v>0.777000777000777</v>
      </c>
      <c r="G1386" t="str">
        <f t="shared" si="666"/>
        <v>0.777000777000777</v>
      </c>
      <c r="H1386" t="str">
        <f t="shared" si="672"/>
        <v>8.19367367473538+2.66334096539012i</v>
      </c>
      <c r="I1386" t="str">
        <f t="shared" si="673"/>
        <v>491.659250286803i</v>
      </c>
      <c r="J1386" t="str">
        <f t="shared" si="667"/>
        <v>-205.765162100278+106.334489342429i</v>
      </c>
      <c r="K1386" t="str">
        <f t="shared" si="674"/>
        <v>0.974537114444742-1.88580194973906i</v>
      </c>
      <c r="L1386" t="str">
        <f t="shared" si="675"/>
        <v>0.0659450111880206-0.107464941044356i</v>
      </c>
      <c r="M1386" t="str">
        <f t="shared" si="676"/>
        <v>1.04048212563276-1.99326689078342i</v>
      </c>
      <c r="N1386" t="str">
        <f t="shared" si="677"/>
        <v>-0.555250696846215i</v>
      </c>
      <c r="O1386" t="str">
        <f t="shared" si="678"/>
        <v>0.849768310540063-0.527156351002136i</v>
      </c>
      <c r="P1386" t="str">
        <f t="shared" si="679"/>
        <v>0.150231689459937+0.527156351002136i</v>
      </c>
      <c r="Q1386" t="str">
        <f t="shared" si="680"/>
        <v>-0.150231689459937+0.028094345844079i</v>
      </c>
      <c r="R1386" t="str">
        <f t="shared" si="681"/>
        <v>-0.332184450580127-3.57107650036664i</v>
      </c>
      <c r="S1386" t="str">
        <f t="shared" si="682"/>
        <v>0.0573145147123676i</v>
      </c>
      <c r="T1386" t="str">
        <f t="shared" si="683"/>
        <v>0.204674516619254-0.0190389905799944i</v>
      </c>
      <c r="U1386" t="str">
        <f t="shared" si="684"/>
        <v>0.00005-0.00192606911477267i</v>
      </c>
      <c r="V1386" t="str">
        <f t="shared" si="685"/>
        <v>3.33333333333333E-06-0.00211867602624994i</v>
      </c>
      <c r="W1386" t="str">
        <f t="shared" si="686"/>
        <v>0.0000144727057780489-0.00100904297478488i</v>
      </c>
      <c r="X1386" t="str">
        <f t="shared" si="687"/>
        <v>0.00003367806906234-0.00100812548624799i</v>
      </c>
      <c r="Y1386" t="str">
        <f t="shared" si="688"/>
        <v>0.009+0.0786654800458884i</v>
      </c>
      <c r="Z1386" t="str">
        <f t="shared" si="689"/>
        <v>-0.178620599798518-0.0268499226348749i</v>
      </c>
      <c r="AA1386" t="str">
        <f t="shared" si="690"/>
        <v>20.6914044065049-177.872148647383i</v>
      </c>
      <c r="AB1386" t="str">
        <f t="shared" si="691"/>
        <v>1.41386345334866-0.131518732347998i</v>
      </c>
      <c r="AC1386" t="str">
        <f t="shared" si="692"/>
        <v>2.20894771658762-2.95505009984256i</v>
      </c>
      <c r="AD1386" t="str">
        <f t="shared" si="693"/>
        <v>0.257996910346257+0.28559981686862i</v>
      </c>
      <c r="AE1386" t="str">
        <f t="shared" si="694"/>
        <v>-0.0384152298847562-0.0579412076742538i</v>
      </c>
      <c r="AF1386" t="str">
        <f t="shared" si="695"/>
        <v>-14.1507170118565-2.51337420569052i</v>
      </c>
      <c r="AG1386" t="str">
        <f t="shared" si="696"/>
        <v>1.20322162878411-0.14473123259189i</v>
      </c>
      <c r="AH1386" t="str">
        <f t="shared" si="697"/>
        <v>0.235728300627356+0.790027959760637i</v>
      </c>
      <c r="AI1386">
        <f t="shared" si="698"/>
        <v>-1.676750570430009</v>
      </c>
      <c r="AJ1386">
        <f t="shared" si="699"/>
        <v>73.385965000013584</v>
      </c>
      <c r="AK1386"/>
      <c r="AL1386"/>
      <c r="AM1386"/>
      <c r="AN1386"/>
    </row>
    <row r="1387" spans="1:40" x14ac:dyDescent="0.25">
      <c r="A1387"/>
      <c r="B1387">
        <f t="shared" si="665"/>
        <v>125300</v>
      </c>
      <c r="C1387" s="186" t="str">
        <f t="shared" si="668"/>
        <v>-4.86788790562845E-06+0.0195452704634981i</v>
      </c>
      <c r="D1387" s="158" t="str">
        <f t="shared" si="669"/>
        <v>-5.95704327747991+0.149847073553486i</v>
      </c>
      <c r="E1387" t="str">
        <f t="shared" si="670"/>
        <v>2870</v>
      </c>
      <c r="F1387" t="str">
        <f t="shared" si="671"/>
        <v>0.777000777000777</v>
      </c>
      <c r="G1387" t="str">
        <f t="shared" si="666"/>
        <v>0.777000777000777</v>
      </c>
      <c r="H1387" t="str">
        <f t="shared" si="672"/>
        <v>8.19500800625276+2.66168618729953i</v>
      </c>
      <c r="I1387" t="str">
        <f t="shared" si="673"/>
        <v>492.051949368501i</v>
      </c>
      <c r="J1387" t="str">
        <f t="shared" si="667"/>
        <v>-206.095589793643+106.419421043182i</v>
      </c>
      <c r="K1387" t="str">
        <f t="shared" si="674"/>
        <v>0.973297606436482-1.88492234102526i</v>
      </c>
      <c r="L1387" t="str">
        <f t="shared" si="675"/>
        <v>0.06586854260395-0.107426061822464i</v>
      </c>
      <c r="M1387" t="str">
        <f t="shared" si="676"/>
        <v>1.03916614904043-1.99234840284772i</v>
      </c>
      <c r="N1387" t="str">
        <f t="shared" si="677"/>
        <v>-0.555694187818137i</v>
      </c>
      <c r="O1387" t="str">
        <f t="shared" si="678"/>
        <v>0.849534437897249-0.527533163722059i</v>
      </c>
      <c r="P1387" t="str">
        <f t="shared" si="679"/>
        <v>0.150465562102751+0.527533163722059i</v>
      </c>
      <c r="Q1387" t="str">
        <f t="shared" si="680"/>
        <v>-0.150465562102751+0.0281610240960779i</v>
      </c>
      <c r="R1387" t="str">
        <f t="shared" si="681"/>
        <v>-0.332182603283019-3.5681770533697i</v>
      </c>
      <c r="S1387" t="str">
        <f t="shared" si="682"/>
        <v>0.0573602930787513i</v>
      </c>
      <c r="T1387" t="str">
        <f t="shared" si="683"/>
        <v>0.204671681538161-0.0190540914799765i</v>
      </c>
      <c r="U1387" t="str">
        <f t="shared" si="684"/>
        <v>0.0000500000000000001-0.00192453194867948i</v>
      </c>
      <c r="V1387" t="str">
        <f t="shared" si="685"/>
        <v>3.33333333333333E-06-0.00211698514354743i</v>
      </c>
      <c r="W1387" t="str">
        <f t="shared" si="686"/>
        <v>0.0000144727026256101-0.00100823791201593i</v>
      </c>
      <c r="X1387" t="str">
        <f t="shared" si="687"/>
        <v>0.0000336474370185486-0.00100732173876759i</v>
      </c>
      <c r="Y1387" t="str">
        <f t="shared" si="688"/>
        <v>0.009+0.0787283118989602i</v>
      </c>
      <c r="Z1387" t="str">
        <f t="shared" si="689"/>
        <v>-0.178336622211994-0.026789343318197i</v>
      </c>
      <c r="AA1387" t="str">
        <f t="shared" si="690"/>
        <v>20.6579185715648-177.730412574142i</v>
      </c>
      <c r="AB1387" t="str">
        <f t="shared" si="691"/>
        <v>1.41384386899781-0.131623047291304i</v>
      </c>
      <c r="AC1387" t="str">
        <f t="shared" si="692"/>
        <v>2.2069797206421-2.9536477894525i</v>
      </c>
      <c r="AD1387" t="str">
        <f t="shared" si="693"/>
        <v>0.258120327217712+0.285808465165475i</v>
      </c>
      <c r="AE1387" t="str">
        <f t="shared" si="694"/>
        <v>-0.0383756861836967-0.057884990340446i</v>
      </c>
      <c r="AF1387" t="str">
        <f t="shared" si="695"/>
        <v>-14.1520512837327-2.51183911374604i</v>
      </c>
      <c r="AG1387" t="str">
        <f t="shared" si="696"/>
        <v>1.20318728817918-0.144697279784002i</v>
      </c>
      <c r="AH1387" t="str">
        <f t="shared" si="697"/>
        <v>0.235613457124264+0.78930149702045i</v>
      </c>
      <c r="AI1387">
        <f t="shared" si="698"/>
        <v>-1.68443392408163</v>
      </c>
      <c r="AJ1387">
        <f t="shared" si="699"/>
        <v>73.37917177220406</v>
      </c>
      <c r="AK1387"/>
      <c r="AL1387"/>
      <c r="AM1387"/>
      <c r="AN1387"/>
    </row>
    <row r="1388" spans="1:40" x14ac:dyDescent="0.25">
      <c r="A1388"/>
      <c r="B1388">
        <f t="shared" si="665"/>
        <v>125400</v>
      </c>
      <c r="C1388" s="186" t="str">
        <f t="shared" si="668"/>
        <v>-4.86012722514977E-06+0.0195296841253469i</v>
      </c>
      <c r="D1388" s="158" t="str">
        <f t="shared" si="669"/>
        <v>-5.95704321798135+0.149727578294326i</v>
      </c>
      <c r="E1388" t="str">
        <f t="shared" si="670"/>
        <v>2870</v>
      </c>
      <c r="F1388" t="str">
        <f t="shared" si="671"/>
        <v>0.777000777000777</v>
      </c>
      <c r="G1388" t="str">
        <f t="shared" si="666"/>
        <v>0.777000777000777</v>
      </c>
      <c r="H1388" t="str">
        <f t="shared" si="672"/>
        <v>8.19633961739283+2.66003308934088i</v>
      </c>
      <c r="I1388" t="str">
        <f t="shared" si="673"/>
        <v>492.4446484502i</v>
      </c>
      <c r="J1388" t="str">
        <f t="shared" si="667"/>
        <v>-206.426281301535+106.504352743934i</v>
      </c>
      <c r="K1388" t="str">
        <f t="shared" si="674"/>
        <v>0.972060261518788-1.8840430444074i</v>
      </c>
      <c r="L1388" t="str">
        <f t="shared" si="675"/>
        <v>0.0657921903167853-0.107387173358044i</v>
      </c>
      <c r="M1388" t="str">
        <f t="shared" si="676"/>
        <v>1.03785245183557-1.99143021776544i</v>
      </c>
      <c r="N1388" t="str">
        <f t="shared" si="677"/>
        <v>-0.556137678790059i</v>
      </c>
      <c r="O1388" t="str">
        <f t="shared" si="678"/>
        <v>0.849300398164401-0.527909872684524i</v>
      </c>
      <c r="P1388" t="str">
        <f t="shared" si="679"/>
        <v>0.150699601835599+0.527909872684524i</v>
      </c>
      <c r="Q1388" t="str">
        <f t="shared" si="680"/>
        <v>-0.150699601835599+0.028227806105535i</v>
      </c>
      <c r="R1388" t="str">
        <f t="shared" si="681"/>
        <v>-0.332180754474796-3.56528219099056i</v>
      </c>
      <c r="S1388" t="str">
        <f t="shared" si="682"/>
        <v>0.057406071445135i</v>
      </c>
      <c r="T1388" t="str">
        <f t="shared" si="683"/>
        <v>0.204668844178072-0.019069192124079i</v>
      </c>
      <c r="U1388" t="str">
        <f t="shared" si="684"/>
        <v>0.0000500000000000001-0.00192299723420685i</v>
      </c>
      <c r="V1388" t="str">
        <f t="shared" si="685"/>
        <v>3.33333333333333E-06-0.00211529695762753i</v>
      </c>
      <c r="W1388" t="str">
        <f t="shared" si="686"/>
        <v>0.0000144726994706561-0.00100743413342908i</v>
      </c>
      <c r="X1388" t="str">
        <f t="shared" si="687"/>
        <v>0.000033616878182548-0.00100651927197899i</v>
      </c>
      <c r="Y1388" t="str">
        <f t="shared" si="688"/>
        <v>0.009+0.078791143752032i</v>
      </c>
      <c r="Z1388" t="str">
        <f t="shared" si="689"/>
        <v>-0.17805332037999-0.0267289556085721i</v>
      </c>
      <c r="AA1388" t="str">
        <f t="shared" si="690"/>
        <v>20.624514311494-177.588901813799i</v>
      </c>
      <c r="AB1388" t="str">
        <f t="shared" si="691"/>
        <v>1.41382426890396-0.131727360467029i</v>
      </c>
      <c r="AC1388" t="str">
        <f t="shared" si="692"/>
        <v>2.20501513780609-2.95224593574001i</v>
      </c>
      <c r="AD1388" t="str">
        <f t="shared" si="693"/>
        <v>0.258243834029687+0.286017060909853i</v>
      </c>
      <c r="AE1388" t="str">
        <f t="shared" si="694"/>
        <v>-0.038336234792291-0.057828875356292i</v>
      </c>
      <c r="AF1388" t="str">
        <f t="shared" si="695"/>
        <v>-14.1533828353742-2.51030551104655i</v>
      </c>
      <c r="AG1388" t="str">
        <f t="shared" si="696"/>
        <v>1.20315298602001-0.14466343882841i</v>
      </c>
      <c r="AH1388" t="str">
        <f t="shared" si="697"/>
        <v>0.235498814805952+0.788576309698544i</v>
      </c>
      <c r="AI1388">
        <f t="shared" si="698"/>
        <v>-1.6921104522776029</v>
      </c>
      <c r="AJ1388">
        <f t="shared" si="699"/>
        <v>73.372378497900073</v>
      </c>
      <c r="AK1388"/>
      <c r="AL1388"/>
      <c r="AM1388"/>
      <c r="AN1388"/>
    </row>
    <row r="1389" spans="1:40" x14ac:dyDescent="0.25">
      <c r="A1389"/>
      <c r="B1389">
        <f t="shared" si="665"/>
        <v>125500</v>
      </c>
      <c r="C1389" s="186" t="str">
        <f t="shared" si="668"/>
        <v>-4.85238508870499E-06+0.019514122625977i</v>
      </c>
      <c r="D1389" s="158" t="str">
        <f t="shared" si="669"/>
        <v>-5.95704315862498+0.149608273465824i</v>
      </c>
      <c r="E1389" t="str">
        <f t="shared" si="670"/>
        <v>2870</v>
      </c>
      <c r="F1389" t="str">
        <f t="shared" si="671"/>
        <v>0.777000777000777</v>
      </c>
      <c r="G1389" t="str">
        <f t="shared" si="666"/>
        <v>0.777000777000777</v>
      </c>
      <c r="H1389" t="str">
        <f t="shared" si="672"/>
        <v>8.19766851519914+2.6583816699791i</v>
      </c>
      <c r="I1389" t="str">
        <f t="shared" si="673"/>
        <v>492.837347531899i</v>
      </c>
      <c r="J1389" t="str">
        <f t="shared" si="667"/>
        <v>-206.757236623951+106.589284444687i</v>
      </c>
      <c r="K1389" t="str">
        <f t="shared" si="674"/>
        <v>0.970825075212926-1.88316406139707i</v>
      </c>
      <c r="L1389" t="str">
        <f t="shared" si="675"/>
        <v>0.0657159541341464-0.10734827579096i</v>
      </c>
      <c r="M1389" t="str">
        <f t="shared" si="676"/>
        <v>1.03654102934707-1.99051233718803i</v>
      </c>
      <c r="N1389" t="str">
        <f t="shared" si="677"/>
        <v>-0.556581169761981i</v>
      </c>
      <c r="O1389" t="str">
        <f t="shared" si="678"/>
        <v>0.84906619138755-0.528286477815437i</v>
      </c>
      <c r="P1389" t="str">
        <f t="shared" si="679"/>
        <v>0.15093380861245+0.528286477815437i</v>
      </c>
      <c r="Q1389" t="str">
        <f t="shared" si="680"/>
        <v>-0.15093380861245+0.028294691946544i</v>
      </c>
      <c r="R1389" t="str">
        <f t="shared" si="681"/>
        <v>-0.332178904155356-3.56239190226928i</v>
      </c>
      <c r="S1389" t="str">
        <f t="shared" si="682"/>
        <v>0.0574518498115187i</v>
      </c>
      <c r="T1389" t="str">
        <f t="shared" si="683"/>
        <v>0.204666004538945-0.0190842925120884i</v>
      </c>
      <c r="U1389" t="str">
        <f t="shared" si="684"/>
        <v>0.0000500000000000001-0.00192146496549433i</v>
      </c>
      <c r="V1389" t="str">
        <f t="shared" si="685"/>
        <v>3.33333333333333E-06-0.00211361146204376i</v>
      </c>
      <c r="W1389" t="str">
        <f t="shared" si="686"/>
        <v>0.0000144726963131873-0.00100663163595457i</v>
      </c>
      <c r="X1389" t="str">
        <f t="shared" si="687"/>
        <v>0.0000335863923212325-0.00100571808282519i</v>
      </c>
      <c r="Y1389" t="str">
        <f t="shared" si="688"/>
        <v>0.009+0.0788539756051038i</v>
      </c>
      <c r="Z1389" t="str">
        <f t="shared" si="689"/>
        <v>-0.177770692164038-0.0266687587399075i</v>
      </c>
      <c r="AA1389" t="str">
        <f t="shared" si="690"/>
        <v>20.5911913604724-177.447615830978i</v>
      </c>
      <c r="AB1389" t="str">
        <f t="shared" si="691"/>
        <v>1.41380465306683-0.131831671873698i</v>
      </c>
      <c r="AC1389" t="str">
        <f t="shared" si="692"/>
        <v>2.20305396108885-2.95084454116788i</v>
      </c>
      <c r="AD1389" t="str">
        <f t="shared" si="693"/>
        <v>0.258367430762852+0.286225604068625i</v>
      </c>
      <c r="AE1389" t="str">
        <f t="shared" si="694"/>
        <v>-0.0382968754192658-0.0577728624276135i</v>
      </c>
      <c r="AF1389" t="str">
        <f t="shared" si="695"/>
        <v>-14.1547116738241-2.50877339651328i</v>
      </c>
      <c r="AG1389" t="str">
        <f t="shared" si="696"/>
        <v>1.20311872214848-0.14462970944999i</v>
      </c>
      <c r="AH1389" t="str">
        <f t="shared" si="697"/>
        <v>0.235384373268302+0.787852394382152i</v>
      </c>
      <c r="AI1389">
        <f t="shared" si="698"/>
        <v>-1.6997801669792878</v>
      </c>
      <c r="AJ1389">
        <f t="shared" si="699"/>
        <v>73.365585167792133</v>
      </c>
      <c r="AK1389"/>
      <c r="AL1389"/>
      <c r="AM1389"/>
      <c r="AN1389"/>
    </row>
    <row r="1390" spans="1:40" x14ac:dyDescent="0.25">
      <c r="A1390"/>
      <c r="B1390">
        <f t="shared" si="665"/>
        <v>125600</v>
      </c>
      <c r="C1390" s="186" t="str">
        <f t="shared" si="668"/>
        <v>-4.84466143726024E-06+0.01949858590606i</v>
      </c>
      <c r="D1390" s="158" t="str">
        <f t="shared" si="669"/>
        <v>-5.95704309941031+0.149489158613127i</v>
      </c>
      <c r="E1390" t="str">
        <f t="shared" si="670"/>
        <v>2870</v>
      </c>
      <c r="F1390" t="str">
        <f t="shared" si="671"/>
        <v>0.777000777000777</v>
      </c>
      <c r="G1390" t="str">
        <f t="shared" si="666"/>
        <v>0.777000777000777</v>
      </c>
      <c r="H1390" t="str">
        <f t="shared" si="672"/>
        <v>8.19899470669361+2.65673192767646i</v>
      </c>
      <c r="I1390" t="str">
        <f t="shared" si="673"/>
        <v>493.230046613598i</v>
      </c>
      <c r="J1390" t="str">
        <f t="shared" si="667"/>
        <v>-207.088455760894+106.67421614544i</v>
      </c>
      <c r="K1390" t="str">
        <f t="shared" si="674"/>
        <v>0.969592043049723-1.88228539349619i</v>
      </c>
      <c r="L1390" t="str">
        <f t="shared" si="675"/>
        <v>0.0656398338639014-0.107309369260477i</v>
      </c>
      <c r="M1390" t="str">
        <f t="shared" si="676"/>
        <v>1.03523187691362-1.98959476275667i</v>
      </c>
      <c r="N1390" t="str">
        <f t="shared" si="677"/>
        <v>-0.557024660733902i</v>
      </c>
      <c r="O1390" t="str">
        <f t="shared" si="678"/>
        <v>0.848831817612762-0.528662979040725i</v>
      </c>
      <c r="P1390" t="str">
        <f t="shared" si="679"/>
        <v>0.151168182387238+0.528662979040725i</v>
      </c>
      <c r="Q1390" t="str">
        <f t="shared" si="680"/>
        <v>-0.151168182387238+0.028361681693177i</v>
      </c>
      <c r="R1390" t="str">
        <f t="shared" si="681"/>
        <v>-0.332177052324606-3.55950617628091i</v>
      </c>
      <c r="S1390" t="str">
        <f t="shared" si="682"/>
        <v>0.0574976281779024i</v>
      </c>
      <c r="T1390" t="str">
        <f t="shared" si="683"/>
        <v>0.204663162620747-0.0190993926437918i</v>
      </c>
      <c r="U1390" t="str">
        <f t="shared" si="684"/>
        <v>0.0000500000000000001-0.00191993513670015i</v>
      </c>
      <c r="V1390" t="str">
        <f t="shared" si="685"/>
        <v>3.33333333333333E-06-0.00211192865037016i</v>
      </c>
      <c r="W1390" t="str">
        <f t="shared" si="686"/>
        <v>0.0000144726931532031-0.00100583041653242i</v>
      </c>
      <c r="X1390" t="str">
        <f t="shared" si="687"/>
        <v>0.0000335559792024223-0.00100491816825893i</v>
      </c>
      <c r="Y1390" t="str">
        <f t="shared" si="688"/>
        <v>0.009+0.0789168074581756i</v>
      </c>
      <c r="Z1390" t="str">
        <f t="shared" si="689"/>
        <v>-0.177488735434111-0.0266087519498017i</v>
      </c>
      <c r="AA1390" t="str">
        <f t="shared" si="690"/>
        <v>20.5579494537655-177.306554091991i</v>
      </c>
      <c r="AB1390" t="str">
        <f t="shared" si="691"/>
        <v>1.41378502148619-0.131935981509841i</v>
      </c>
      <c r="AC1390" t="str">
        <f t="shared" si="692"/>
        <v>2.20109618351437-2.94944360818362i</v>
      </c>
      <c r="AD1390" t="str">
        <f t="shared" si="693"/>
        <v>0.258491117397863+0.286434094608665i</v>
      </c>
      <c r="AE1390" t="str">
        <f t="shared" si="694"/>
        <v>-0.0382576077744892-0.0577169512613734i</v>
      </c>
      <c r="AF1390" t="str">
        <f t="shared" si="695"/>
        <v>-14.1560378061039-2.50724276906333i</v>
      </c>
      <c r="AG1390" t="str">
        <f t="shared" si="696"/>
        <v>1.20308449640715-0.14459609137446i</v>
      </c>
      <c r="AH1390" t="str">
        <f t="shared" si="697"/>
        <v>0.235270132107824+0.787129747670501i</v>
      </c>
      <c r="AI1390">
        <f t="shared" si="698"/>
        <v>-1.7074430801185043</v>
      </c>
      <c r="AJ1390">
        <f t="shared" si="699"/>
        <v>73.358791772623292</v>
      </c>
      <c r="AK1390"/>
      <c r="AL1390"/>
      <c r="AM1390"/>
      <c r="AN1390"/>
    </row>
    <row r="1391" spans="1:40" x14ac:dyDescent="0.25">
      <c r="A1391"/>
      <c r="B1391">
        <f t="shared" si="665"/>
        <v>125700</v>
      </c>
      <c r="C1391" s="186" t="str">
        <f t="shared" si="668"/>
        <v>-0.0000048369562120163+0.0194830739064566i</v>
      </c>
      <c r="D1391" s="158" t="str">
        <f t="shared" si="669"/>
        <v>-5.95704304033692+0.149370233282834i</v>
      </c>
      <c r="E1391" t="str">
        <f t="shared" si="670"/>
        <v>2870</v>
      </c>
      <c r="F1391" t="str">
        <f t="shared" si="671"/>
        <v>0.777000777000777</v>
      </c>
      <c r="G1391" t="str">
        <f t="shared" si="666"/>
        <v>0.777000777000777</v>
      </c>
      <c r="H1391" t="str">
        <f t="shared" si="672"/>
        <v>8.20031819887686+2.6550838608926i</v>
      </c>
      <c r="I1391" t="str">
        <f t="shared" si="673"/>
        <v>493.622745695296i</v>
      </c>
      <c r="J1391" t="str">
        <f t="shared" si="667"/>
        <v>-207.419938712362+106.759147846192i</v>
      </c>
      <c r="K1391" t="str">
        <f t="shared" si="674"/>
        <v>0.968361160569648-1.88140704219711i</v>
      </c>
      <c r="L1391" t="str">
        <f t="shared" si="675"/>
        <v>0.0655638293141662-0.107270453905268i</v>
      </c>
      <c r="M1391" t="str">
        <f t="shared" si="676"/>
        <v>1.03392498988381-1.98867749610238i</v>
      </c>
      <c r="N1391" t="str">
        <f t="shared" si="677"/>
        <v>-0.557468151705824i</v>
      </c>
      <c r="O1391" t="str">
        <f t="shared" si="678"/>
        <v>0.848597276886134-0.529039376286338i</v>
      </c>
      <c r="P1391" t="str">
        <f t="shared" si="679"/>
        <v>0.151402723113866+0.529039376286338i</v>
      </c>
      <c r="Q1391" t="str">
        <f t="shared" si="680"/>
        <v>-0.151402723113866+0.028428775419486i</v>
      </c>
      <c r="R1391" t="str">
        <f t="shared" si="681"/>
        <v>-0.332175198982459-3.55662500213523i</v>
      </c>
      <c r="S1391" t="str">
        <f t="shared" si="682"/>
        <v>0.0575434065442861i</v>
      </c>
      <c r="T1391" t="str">
        <f t="shared" si="683"/>
        <v>0.20466031842344-0.0191144925189768i</v>
      </c>
      <c r="U1391" t="str">
        <f t="shared" si="684"/>
        <v>0.0000499999999999999-0.0019184077420011i</v>
      </c>
      <c r="V1391" t="str">
        <f t="shared" si="685"/>
        <v>3.33333333333333E-06-0.00211024851620121i</v>
      </c>
      <c r="W1391" t="str">
        <f t="shared" si="686"/>
        <v>0.0000144726899907036-0.00100503047211238i</v>
      </c>
      <c r="X1391" t="str">
        <f t="shared" si="687"/>
        <v>0.0000335256385948607-0.00100411952524262i</v>
      </c>
      <c r="Y1391" t="str">
        <f t="shared" si="688"/>
        <v>0.009+0.0789796393112474i</v>
      </c>
      <c r="Z1391" t="str">
        <f t="shared" si="689"/>
        <v>-0.177207448068574-0.0265489344795241i</v>
      </c>
      <c r="AA1391" t="str">
        <f t="shared" si="690"/>
        <v>20.5247883277195-177.165716064829i</v>
      </c>
      <c r="AB1391" t="str">
        <f t="shared" si="691"/>
        <v>1.41376537416178-0.132040289373989i</v>
      </c>
      <c r="AC1391" t="str">
        <f t="shared" si="692"/>
        <v>2.1991417981214-2.94804313921955i</v>
      </c>
      <c r="AD1391" t="str">
        <f t="shared" si="693"/>
        <v>0.258614893915351+0.286642532496831i</v>
      </c>
      <c r="AE1391" t="str">
        <f t="shared" si="694"/>
        <v>-0.038218431568961-0.0576611415656644i</v>
      </c>
      <c r="AF1391" t="str">
        <f t="shared" si="695"/>
        <v>-14.1573612392138-2.50571362760977i</v>
      </c>
      <c r="AG1391" t="str">
        <f t="shared" si="696"/>
        <v>1.20305030863921-0.144562584328373i</v>
      </c>
      <c r="AH1391" t="str">
        <f t="shared" si="697"/>
        <v>0.235156090921632+0.786408366174728i</v>
      </c>
      <c r="AI1391">
        <f t="shared" si="698"/>
        <v>-1.7150992035980115</v>
      </c>
      <c r="AJ1391">
        <f t="shared" si="699"/>
        <v>73.351998303189816</v>
      </c>
      <c r="AK1391"/>
      <c r="AL1391"/>
      <c r="AM1391"/>
      <c r="AN1391"/>
    </row>
    <row r="1392" spans="1:40" x14ac:dyDescent="0.25">
      <c r="A1392"/>
      <c r="B1392">
        <f t="shared" si="665"/>
        <v>125800</v>
      </c>
      <c r="C1392" s="186" t="str">
        <f t="shared" si="668"/>
        <v>-4.82926935440762E-06+0.0194675865682153i</v>
      </c>
      <c r="D1392" s="158" t="str">
        <f t="shared" si="669"/>
        <v>-5.95704298140434+0.149251497022984i</v>
      </c>
      <c r="E1392" t="str">
        <f t="shared" si="670"/>
        <v>2870</v>
      </c>
      <c r="F1392" t="str">
        <f t="shared" si="671"/>
        <v>0.777000777000777</v>
      </c>
      <c r="G1392" t="str">
        <f t="shared" si="666"/>
        <v>0.777000777000777</v>
      </c>
      <c r="H1392" t="str">
        <f t="shared" si="672"/>
        <v>8.20163899872808+2.65343746808454i</v>
      </c>
      <c r="I1392" t="str">
        <f t="shared" si="673"/>
        <v>494.015444776995i</v>
      </c>
      <c r="J1392" t="str">
        <f t="shared" si="667"/>
        <v>-207.751685478356+106.844079546945i</v>
      </c>
      <c r="K1392" t="str">
        <f t="shared" si="674"/>
        <v>0.967132423322758-1.88052900898256i</v>
      </c>
      <c r="L1392" t="str">
        <f t="shared" si="675"/>
        <v>0.0654879402933045-0.107231529863413i</v>
      </c>
      <c r="M1392" t="str">
        <f t="shared" si="676"/>
        <v>1.03262036361606-1.98776053884597i</v>
      </c>
      <c r="N1392" t="str">
        <f t="shared" si="677"/>
        <v>-0.557911642677746i</v>
      </c>
      <c r="O1392" t="str">
        <f t="shared" si="678"/>
        <v>0.848362569253796-0.529415669478244i</v>
      </c>
      <c r="P1392" t="str">
        <f t="shared" si="679"/>
        <v>0.151637430746204+0.529415669478244i</v>
      </c>
      <c r="Q1392" t="str">
        <f t="shared" si="680"/>
        <v>-0.151637430746204+0.0284959731995019i</v>
      </c>
      <c r="R1392" t="str">
        <f t="shared" si="681"/>
        <v>-0.332173344128843-3.55374836897663i</v>
      </c>
      <c r="S1392" t="str">
        <f t="shared" si="682"/>
        <v>0.0575891849106696i</v>
      </c>
      <c r="T1392" t="str">
        <f t="shared" si="683"/>
        <v>0.204657471946986-0.0191295921374314i</v>
      </c>
      <c r="U1392" t="str">
        <f t="shared" si="684"/>
        <v>0.0000499999999999999-0.00191688277559251i</v>
      </c>
      <c r="V1392" t="str">
        <f t="shared" si="685"/>
        <v>3.33333333333333E-06-0.00210857105315177i</v>
      </c>
      <c r="W1392" t="str">
        <f t="shared" si="686"/>
        <v>0.0000144726868256892-0.00100423179965392i</v>
      </c>
      <c r="X1392" t="str">
        <f t="shared" si="687"/>
        <v>0.0000334953702682099-0.00100332215074832i</v>
      </c>
      <c r="Y1392" t="str">
        <f t="shared" si="688"/>
        <v>0.009+0.0790424711643192i</v>
      </c>
      <c r="Z1392" t="str">
        <f t="shared" si="689"/>
        <v>-0.176926827954148-0.0264893055739946i</v>
      </c>
      <c r="AA1392" t="str">
        <f t="shared" si="690"/>
        <v>20.4917077197558-177.025101219163i</v>
      </c>
      <c r="AB1392" t="str">
        <f t="shared" si="691"/>
        <v>1.41374571109334-0.13214459546468i</v>
      </c>
      <c r="AC1392" t="str">
        <f t="shared" si="692"/>
        <v>2.1971907979634-2.94664313669271i</v>
      </c>
      <c r="AD1392" t="str">
        <f t="shared" si="693"/>
        <v>0.258738760295943+0.286850917699975i</v>
      </c>
      <c r="AE1392" t="str">
        <f t="shared" si="694"/>
        <v>-0.0381793465148146-0.0576054330497088i</v>
      </c>
      <c r="AF1392" t="str">
        <f t="shared" si="695"/>
        <v>-14.1586819801324-2.50418597106156i</v>
      </c>
      <c r="AG1392" t="str">
        <f t="shared" si="696"/>
        <v>1.2030161586885-0.144529188039132i</v>
      </c>
      <c r="AH1392" t="str">
        <f t="shared" si="697"/>
        <v>0.235042249307498+0.785688246517874i</v>
      </c>
      <c r="AI1392">
        <f t="shared" si="698"/>
        <v>-1.7227485492909955</v>
      </c>
      <c r="AJ1392">
        <f t="shared" si="699"/>
        <v>73.345204750338468</v>
      </c>
      <c r="AK1392"/>
      <c r="AL1392"/>
      <c r="AM1392"/>
      <c r="AN1392"/>
    </row>
    <row r="1393" spans="1:40" x14ac:dyDescent="0.25">
      <c r="A1393"/>
      <c r="B1393">
        <f t="shared" si="665"/>
        <v>125900</v>
      </c>
      <c r="C1393" s="186" t="str">
        <f t="shared" si="668"/>
        <v>-4.82160080610112E-06+0.0194521238325718i</v>
      </c>
      <c r="D1393" s="158" t="str">
        <f t="shared" si="669"/>
        <v>-5.95704292261214+0.149132949383051i</v>
      </c>
      <c r="E1393" t="str">
        <f t="shared" si="670"/>
        <v>2870</v>
      </c>
      <c r="F1393" t="str">
        <f t="shared" si="671"/>
        <v>0.777000777000777</v>
      </c>
      <c r="G1393" t="str">
        <f t="shared" si="666"/>
        <v>0.777000777000777</v>
      </c>
      <c r="H1393" t="str">
        <f t="shared" si="672"/>
        <v>8.20295711320524+2.65179274770673i</v>
      </c>
      <c r="I1393" t="str">
        <f t="shared" si="673"/>
        <v>494.408143858694i</v>
      </c>
      <c r="J1393" t="str">
        <f t="shared" si="667"/>
        <v>-208.083696058875+106.929011247698i</v>
      </c>
      <c r="K1393" t="str">
        <f t="shared" si="674"/>
        <v>0.965905826868678-1.87965129532576i</v>
      </c>
      <c r="L1393" t="str">
        <f t="shared" si="675"/>
        <v>0.0654121666099303-0.1071925972724i</v>
      </c>
      <c r="M1393" t="str">
        <f t="shared" si="676"/>
        <v>1.03131799347861-1.98684389259816i</v>
      </c>
      <c r="N1393" t="str">
        <f t="shared" si="677"/>
        <v>-0.558355133649668i</v>
      </c>
      <c r="O1393" t="str">
        <f t="shared" si="678"/>
        <v>0.848127694761912-0.529791858542432i</v>
      </c>
      <c r="P1393" t="str">
        <f t="shared" si="679"/>
        <v>0.151872305238088+0.529791858542432i</v>
      </c>
      <c r="Q1393" t="str">
        <f t="shared" si="680"/>
        <v>-0.151872305238088+0.028563275107236i</v>
      </c>
      <c r="R1393" t="str">
        <f t="shared" si="681"/>
        <v>-0.332171487763657-3.55087626598401i</v>
      </c>
      <c r="S1393" t="str">
        <f t="shared" si="682"/>
        <v>0.0576349632770533i</v>
      </c>
      <c r="T1393" t="str">
        <f t="shared" si="683"/>
        <v>0.204654623191349-0.0191446914989425i</v>
      </c>
      <c r="U1393" t="str">
        <f t="shared" si="684"/>
        <v>0.00005-0.00191536023168815i</v>
      </c>
      <c r="V1393" t="str">
        <f t="shared" si="685"/>
        <v>3.33333333333333E-06-0.00210689625485697i</v>
      </c>
      <c r="W1393" t="str">
        <f t="shared" si="686"/>
        <v>0.0000144726836581598-0.00100343439612614i</v>
      </c>
      <c r="X1393" t="str">
        <f t="shared" si="687"/>
        <v>0.0000334651739930447-0.00100252604175768i</v>
      </c>
      <c r="Y1393" t="str">
        <f t="shared" si="688"/>
        <v>0.009+0.079105303017391i</v>
      </c>
      <c r="Z1393" t="str">
        <f t="shared" si="689"/>
        <v>-0.176646872985867-0.0264298644817614i</v>
      </c>
      <c r="AA1393" t="str">
        <f t="shared" si="690"/>
        <v>20.4587073683657-176.884709026326i</v>
      </c>
      <c r="AB1393" t="str">
        <f t="shared" si="691"/>
        <v>1.41372603228061-0.132248899780439i</v>
      </c>
      <c r="AC1393" t="str">
        <f t="shared" si="692"/>
        <v>2.19524317610852-2.94524360300508i</v>
      </c>
      <c r="AD1393" t="str">
        <f t="shared" si="693"/>
        <v>0.258862716520242+0.287059250184942i</v>
      </c>
      <c r="AE1393" t="str">
        <f t="shared" si="694"/>
        <v>-0.0381403523253035-0.0575498254238481i</v>
      </c>
      <c r="AF1393" t="str">
        <f t="shared" si="695"/>
        <v>-14.1600000358174-2.50265979832368i</v>
      </c>
      <c r="AG1393" t="str">
        <f t="shared" si="696"/>
        <v>1.20298204639949-0.144495902234963i</v>
      </c>
      <c r="AH1393" t="str">
        <f t="shared" si="697"/>
        <v>0.234928606863803+0.784969385334794i</v>
      </c>
      <c r="AI1393">
        <f t="shared" si="698"/>
        <v>-1.7303911290416978</v>
      </c>
      <c r="AJ1393">
        <f t="shared" si="699"/>
        <v>73.338411104968685</v>
      </c>
      <c r="AK1393"/>
      <c r="AL1393"/>
      <c r="AM1393"/>
      <c r="AN1393"/>
    </row>
    <row r="1394" spans="1:40" x14ac:dyDescent="0.25">
      <c r="A1394"/>
      <c r="B1394">
        <f t="shared" ref="B1394:B1457" si="700">B1393+100</f>
        <v>126000</v>
      </c>
      <c r="C1394" s="186" t="str">
        <f t="shared" si="668"/>
        <v>-4.81395050899508E-06+0.0194366856409487i</v>
      </c>
      <c r="D1394" s="158" t="str">
        <f t="shared" si="669"/>
        <v>-5.95704286395986+0.14901458991394i</v>
      </c>
      <c r="E1394" t="str">
        <f t="shared" si="670"/>
        <v>2870</v>
      </c>
      <c r="F1394" t="str">
        <f t="shared" si="671"/>
        <v>0.777000777000777</v>
      </c>
      <c r="G1394" t="str">
        <f t="shared" si="666"/>
        <v>0.777000777000777</v>
      </c>
      <c r="H1394" t="str">
        <f t="shared" si="672"/>
        <v>8.20427254924507+2.65014969821109i</v>
      </c>
      <c r="I1394" t="str">
        <f t="shared" si="673"/>
        <v>494.800842940392i</v>
      </c>
      <c r="J1394" t="str">
        <f t="shared" si="667"/>
        <v>-208.41597045392+107.013942948451i</v>
      </c>
      <c r="K1394" t="str">
        <f t="shared" si="674"/>
        <v>0.964681366776579-1.87877390269045i</v>
      </c>
      <c r="L1394" t="str">
        <f t="shared" si="675"/>
        <v>0.0653365080729047-0.107153656269131i</v>
      </c>
      <c r="M1394" t="str">
        <f t="shared" si="676"/>
        <v>1.03001787484948-1.98592755895958i</v>
      </c>
      <c r="N1394" t="str">
        <f t="shared" si="677"/>
        <v>-0.55879862462159i</v>
      </c>
      <c r="O1394" t="str">
        <f t="shared" si="678"/>
        <v>0.847892653456678-0.530167943404912i</v>
      </c>
      <c r="P1394" t="str">
        <f t="shared" si="679"/>
        <v>0.152107346543322+0.530167943404912i</v>
      </c>
      <c r="Q1394" t="str">
        <f t="shared" si="680"/>
        <v>-0.152107346543322+0.028630681216678i</v>
      </c>
      <c r="R1394" t="str">
        <f t="shared" si="681"/>
        <v>-0.332169629886829-3.54800868237062i</v>
      </c>
      <c r="S1394" t="str">
        <f t="shared" si="682"/>
        <v>0.057680741643437i</v>
      </c>
      <c r="T1394" t="str">
        <f t="shared" si="683"/>
        <v>0.204651772156491-0.0191597906032983i</v>
      </c>
      <c r="U1394" t="str">
        <f t="shared" si="684"/>
        <v>0.00005-0.00191384010452015i</v>
      </c>
      <c r="V1394" t="str">
        <f t="shared" si="685"/>
        <v>3.33333333333333E-06-0.00210522411497216i</v>
      </c>
      <c r="W1394" t="str">
        <f t="shared" si="686"/>
        <v>0.0000144726804881149-0.00100263825850778i</v>
      </c>
      <c r="X1394" t="str">
        <f t="shared" si="687"/>
        <v>0.0000334350495408492-0.00100173119526193i</v>
      </c>
      <c r="Y1394" t="str">
        <f t="shared" si="688"/>
        <v>0.009+0.0791681348704628i</v>
      </c>
      <c r="Z1394" t="str">
        <f t="shared" si="689"/>
        <v>-0.176367581067042-0.0263706104549826i</v>
      </c>
      <c r="AA1394" t="str">
        <f t="shared" si="690"/>
        <v>20.4257870131051-176.744538959318i</v>
      </c>
      <c r="AB1394" t="str">
        <f t="shared" si="691"/>
        <v>1.41370633772334-0.132353202319806i</v>
      </c>
      <c r="AC1394" t="str">
        <f t="shared" si="692"/>
        <v>2.19329892563958-2.94384454054357i</v>
      </c>
      <c r="AD1394" t="str">
        <f t="shared" si="693"/>
        <v>0.258986762568844+0.287267529918571i</v>
      </c>
      <c r="AE1394" t="str">
        <f t="shared" si="694"/>
        <v>-0.0381014487148037-0.0574943183995427i</v>
      </c>
      <c r="AF1394" t="str">
        <f t="shared" si="695"/>
        <v>-14.1613154132049-2.50113510829715i</v>
      </c>
      <c r="AG1394" t="str">
        <f t="shared" si="696"/>
        <v>1.20294797161728-0.144462726644935i</v>
      </c>
      <c r="AH1394" t="str">
        <f t="shared" si="697"/>
        <v>0.234815163189574+0.784251779272149i</v>
      </c>
      <c r="AI1394">
        <f t="shared" si="698"/>
        <v>-1.7380269546649785</v>
      </c>
      <c r="AJ1394">
        <f t="shared" si="699"/>
        <v>73.331617358030897</v>
      </c>
      <c r="AK1394"/>
      <c r="AL1394"/>
      <c r="AM1394"/>
      <c r="AN1394"/>
    </row>
    <row r="1395" spans="1:40" x14ac:dyDescent="0.25">
      <c r="A1395"/>
      <c r="B1395">
        <f t="shared" si="700"/>
        <v>126100</v>
      </c>
      <c r="C1395" s="186" t="str">
        <f t="shared" si="668"/>
        <v>-4.80631840521814E-06+0.019421271934954i</v>
      </c>
      <c r="D1395" s="158" t="str">
        <f t="shared" si="669"/>
        <v>-5.95704280544706+0.148896418167981i</v>
      </c>
      <c r="E1395" t="str">
        <f t="shared" si="670"/>
        <v>2870</v>
      </c>
      <c r="F1395" t="str">
        <f t="shared" si="671"/>
        <v>0.777000777000777</v>
      </c>
      <c r="G1395" t="str">
        <f t="shared" si="666"/>
        <v>0.777000777000777</v>
      </c>
      <c r="H1395" t="str">
        <f t="shared" si="672"/>
        <v>8.2055853137632+2.64850831804708i</v>
      </c>
      <c r="I1395" t="str">
        <f t="shared" si="673"/>
        <v>495.193542022091i</v>
      </c>
      <c r="J1395" t="str">
        <f t="shared" si="667"/>
        <v>-208.74850866349+107.098874649203i</v>
      </c>
      <c r="K1395" t="str">
        <f t="shared" si="674"/>
        <v>0.963459038625193-1.87789683253096i</v>
      </c>
      <c r="L1395" t="str">
        <f t="shared" si="675"/>
        <v>0.0652609644913387-0.107114706989921i</v>
      </c>
      <c r="M1395" t="str">
        <f t="shared" si="676"/>
        <v>1.02872000311653-1.98501153952088i</v>
      </c>
      <c r="N1395" t="str">
        <f t="shared" si="677"/>
        <v>-0.559242115593512i</v>
      </c>
      <c r="O1395" t="str">
        <f t="shared" si="678"/>
        <v>0.847657445384322-0.530543923991713i</v>
      </c>
      <c r="P1395" t="str">
        <f t="shared" si="679"/>
        <v>0.152342554615678+0.530543923991713i</v>
      </c>
      <c r="Q1395" t="str">
        <f t="shared" si="680"/>
        <v>-0.152342554615678+0.028698191601799i</v>
      </c>
      <c r="R1395" t="str">
        <f t="shared" si="681"/>
        <v>-0.332167770498255-3.54514560738391i</v>
      </c>
      <c r="S1395" t="str">
        <f t="shared" si="682"/>
        <v>0.0577265200098207i</v>
      </c>
      <c r="T1395" t="str">
        <f t="shared" si="683"/>
        <v>0.204648918842375-0.019174889450285i</v>
      </c>
      <c r="U1395" t="str">
        <f t="shared" si="684"/>
        <v>0.00005-0.00191232238833893i</v>
      </c>
      <c r="V1395" t="str">
        <f t="shared" si="685"/>
        <v>3.33333333333333E-06-0.00210355462717282i</v>
      </c>
      <c r="W1395" t="str">
        <f t="shared" si="686"/>
        <v>0.0000144726773155551-0.00100184338378716i</v>
      </c>
      <c r="X1395" t="str">
        <f t="shared" si="687"/>
        <v>0.0000334049966840136-0.0010009376082618i</v>
      </c>
      <c r="Y1395" t="str">
        <f t="shared" si="688"/>
        <v>0.009+0.0792309667235346i</v>
      </c>
      <c r="Z1395" t="str">
        <f t="shared" si="689"/>
        <v>-0.176088950109222-0.0263115427494048i</v>
      </c>
      <c r="AA1395" t="str">
        <f t="shared" si="690"/>
        <v>20.3929463945894-176.604590492793i</v>
      </c>
      <c r="AB1395" t="str">
        <f t="shared" si="691"/>
        <v>1.41368662742126-0.132457503081302i</v>
      </c>
      <c r="AC1395" t="str">
        <f t="shared" si="692"/>
        <v>2.19135803965409-2.94244595168016i</v>
      </c>
      <c r="AD1395" t="str">
        <f t="shared" si="693"/>
        <v>0.259110898422317+0.287475756867689i</v>
      </c>
      <c r="AE1395" t="str">
        <f t="shared" si="694"/>
        <v>-0.0380626353988015-0.0574389116893609i</v>
      </c>
      <c r="AF1395" t="str">
        <f t="shared" si="695"/>
        <v>-14.1626281192103-2.4996118998791i</v>
      </c>
      <c r="AG1395" t="str">
        <f t="shared" si="696"/>
        <v>1.20291393418761-0.144429660998937i</v>
      </c>
      <c r="AH1395" t="str">
        <f t="shared" si="697"/>
        <v>0.234701917884454+0.783535424988299i</v>
      </c>
      <c r="AI1395">
        <f t="shared" si="698"/>
        <v>-1.7456560379470485</v>
      </c>
      <c r="AJ1395">
        <f t="shared" si="699"/>
        <v>73.324823500527145</v>
      </c>
      <c r="AK1395"/>
      <c r="AL1395"/>
      <c r="AM1395"/>
      <c r="AN1395"/>
    </row>
    <row r="1396" spans="1:40" x14ac:dyDescent="0.25">
      <c r="A1396"/>
      <c r="B1396">
        <f t="shared" si="700"/>
        <v>126200</v>
      </c>
      <c r="C1396" s="186" t="str">
        <f t="shared" si="668"/>
        <v>-4.79870443712805E-06+0.0194058826563813i</v>
      </c>
      <c r="D1396" s="158" t="str">
        <f t="shared" si="669"/>
        <v>-5.95704274707331+0.148778433698923i</v>
      </c>
      <c r="E1396" t="str">
        <f t="shared" si="670"/>
        <v>2870</v>
      </c>
      <c r="F1396" t="str">
        <f t="shared" si="671"/>
        <v>0.777000777000777</v>
      </c>
      <c r="G1396" t="str">
        <f t="shared" si="666"/>
        <v>0.777000777000777</v>
      </c>
      <c r="H1396" t="str">
        <f t="shared" si="672"/>
        <v>8.20689541365422+2.64686860566164i</v>
      </c>
      <c r="I1396" t="str">
        <f t="shared" si="673"/>
        <v>495.58624110379i</v>
      </c>
      <c r="J1396" t="str">
        <f t="shared" si="667"/>
        <v>-209.081310687587+107.183806349956i</v>
      </c>
      <c r="K1396" t="str">
        <f t="shared" si="674"/>
        <v>0.962238838002761-1.87702008629217i</v>
      </c>
      <c r="L1396" t="str">
        <f t="shared" si="675"/>
        <v>0.0651855356745927-0.107075749570499i</v>
      </c>
      <c r="M1396" t="str">
        <f t="shared" si="676"/>
        <v>1.02742437367735-1.98409583586267i</v>
      </c>
      <c r="N1396" t="str">
        <f t="shared" si="677"/>
        <v>-0.559685606565434i</v>
      </c>
      <c r="O1396" t="str">
        <f t="shared" si="678"/>
        <v>0.847422070591107-0.530919800228886i</v>
      </c>
      <c r="P1396" t="str">
        <f t="shared" si="679"/>
        <v>0.152577929408893+0.530919800228886i</v>
      </c>
      <c r="Q1396" t="str">
        <f t="shared" si="680"/>
        <v>-0.152577929408893+0.028765806336548i</v>
      </c>
      <c r="R1396" t="str">
        <f t="shared" si="681"/>
        <v>-0.332165909597846-3.54228703030544i</v>
      </c>
      <c r="S1396" t="str">
        <f t="shared" si="682"/>
        <v>0.0577722983762044i</v>
      </c>
      <c r="T1396" t="str">
        <f t="shared" si="683"/>
        <v>0.204646063248965-0.0191899880396901i</v>
      </c>
      <c r="U1396" t="str">
        <f t="shared" si="684"/>
        <v>0.00005-0.00191080707741314i</v>
      </c>
      <c r="V1396" t="str">
        <f t="shared" si="685"/>
        <v>3.33333333333333E-06-0.00210188778515446i</v>
      </c>
      <c r="W1396" t="str">
        <f t="shared" si="686"/>
        <v>0.00001447267414048-0.00100104976896214i</v>
      </c>
      <c r="X1396" t="str">
        <f t="shared" si="687"/>
        <v>0.0000333750151958278-0.00100014527776754i</v>
      </c>
      <c r="Y1396" t="str">
        <f t="shared" si="688"/>
        <v>0.009+0.0792937985766064i</v>
      </c>
      <c r="Z1396" t="str">
        <f t="shared" si="689"/>
        <v>-0.175810978032154-0.026252660624343i</v>
      </c>
      <c r="AA1396" t="str">
        <f t="shared" si="690"/>
        <v>20.3601852544885-176.464863103051i</v>
      </c>
      <c r="AB1396" t="str">
        <f t="shared" si="691"/>
        <v>1.41366690137414-0.132561802063459i</v>
      </c>
      <c r="AC1396" t="str">
        <f t="shared" si="692"/>
        <v>2.18942051126417-2.94104783877191i</v>
      </c>
      <c r="AD1396" t="str">
        <f t="shared" si="693"/>
        <v>0.259235124061228+0.287683930999122i</v>
      </c>
      <c r="AE1396" t="str">
        <f t="shared" si="694"/>
        <v>-0.0380239120938943-0.057383605006979i</v>
      </c>
      <c r="AF1396" t="str">
        <f t="shared" si="695"/>
        <v>-14.1639381607275-2.49809017196272i</v>
      </c>
      <c r="AG1396" t="str">
        <f t="shared" si="696"/>
        <v>1.20287993395685-0.144396705027689i</v>
      </c>
      <c r="AH1396" t="str">
        <f t="shared" si="697"/>
        <v>0.234588870548733+0.782820319153298i</v>
      </c>
      <c r="AI1396">
        <f t="shared" si="698"/>
        <v>-1.7532783906450393</v>
      </c>
      <c r="AJ1396">
        <f t="shared" si="699"/>
        <v>73.318029523509836</v>
      </c>
      <c r="AK1396"/>
      <c r="AL1396"/>
      <c r="AM1396"/>
      <c r="AN1396"/>
    </row>
    <row r="1397" spans="1:40" x14ac:dyDescent="0.25">
      <c r="A1397"/>
      <c r="B1397">
        <f t="shared" si="700"/>
        <v>126300</v>
      </c>
      <c r="C1397" s="186" t="str">
        <f t="shared" si="668"/>
        <v>-4.79110854731073E-06+0.0193905177472079i</v>
      </c>
      <c r="D1397" s="158" t="str">
        <f t="shared" si="669"/>
        <v>-5.95704268883815+0.148660636061927i</v>
      </c>
      <c r="E1397" t="str">
        <f t="shared" si="670"/>
        <v>2870</v>
      </c>
      <c r="F1397" t="str">
        <f t="shared" si="671"/>
        <v>0.777000777000777</v>
      </c>
      <c r="G1397" t="str">
        <f t="shared" si="666"/>
        <v>0.777000777000777</v>
      </c>
      <c r="H1397" t="str">
        <f t="shared" si="672"/>
        <v>8.20820285579167+2.64523055949932i</v>
      </c>
      <c r="I1397" t="str">
        <f t="shared" si="673"/>
        <v>495.978940185489i</v>
      </c>
      <c r="J1397" t="str">
        <f t="shared" si="667"/>
        <v>-209.414376526209+107.268738050709i</v>
      </c>
      <c r="K1397" t="str">
        <f t="shared" si="674"/>
        <v>0.961020760507054-1.87614366540968i</v>
      </c>
      <c r="L1397" t="str">
        <f t="shared" si="675"/>
        <v>0.0651102214322765-0.107036784146016i</v>
      </c>
      <c r="M1397" t="str">
        <f t="shared" si="676"/>
        <v>1.02613098193933-1.9831804495557i</v>
      </c>
      <c r="N1397" t="str">
        <f t="shared" si="677"/>
        <v>-0.560129097537356i</v>
      </c>
      <c r="O1397" t="str">
        <f t="shared" si="678"/>
        <v>0.847186529123327-0.531295572042503i</v>
      </c>
      <c r="P1397" t="str">
        <f t="shared" si="679"/>
        <v>0.152813470876673+0.531295572042503i</v>
      </c>
      <c r="Q1397" t="str">
        <f t="shared" si="680"/>
        <v>-0.152813470876673+0.028833525494853i</v>
      </c>
      <c r="R1397" t="str">
        <f t="shared" si="681"/>
        <v>-0.332164047185538-3.5394329404507i</v>
      </c>
      <c r="S1397" t="str">
        <f t="shared" si="682"/>
        <v>0.0578180767425881i</v>
      </c>
      <c r="T1397" t="str">
        <f t="shared" si="683"/>
        <v>0.204643205376223-0.0192050863713021i</v>
      </c>
      <c r="U1397" t="str">
        <f t="shared" si="684"/>
        <v>0.00005-0.0019092941660296i</v>
      </c>
      <c r="V1397" t="str">
        <f t="shared" si="685"/>
        <v>3.33333333333333E-06-0.00210022358263256i</v>
      </c>
      <c r="W1397" t="str">
        <f t="shared" si="686"/>
        <v>0.0000144726709628898-0.0010002574110401i</v>
      </c>
      <c r="X1397" t="str">
        <f t="shared" si="687"/>
        <v>0.0000333451048504792-0.000999354200798848i</v>
      </c>
      <c r="Y1397" t="str">
        <f t="shared" si="688"/>
        <v>0.009+0.0793566304296782i</v>
      </c>
      <c r="Z1397" t="str">
        <f t="shared" si="689"/>
        <v>-0.175533662763746-0.0261939633426615i</v>
      </c>
      <c r="AA1397" t="str">
        <f t="shared" si="690"/>
        <v>20.3275033355212-176.325356268038i</v>
      </c>
      <c r="AB1397" t="str">
        <f t="shared" si="691"/>
        <v>1.4136471595817-0.132666099264817i</v>
      </c>
      <c r="AC1397" t="str">
        <f t="shared" si="692"/>
        <v>2.18748633359651-2.93965020416104i</v>
      </c>
      <c r="AD1397" t="str">
        <f t="shared" si="693"/>
        <v>0.259359439466121+0.287892052279683i</v>
      </c>
      <c r="AE1397" t="str">
        <f t="shared" si="694"/>
        <v>-0.0379852785177826-0.0573283980671734i</v>
      </c>
      <c r="AF1397" t="str">
        <f t="shared" si="695"/>
        <v>-14.1652455446298-2.49656992343739i</v>
      </c>
      <c r="AG1397" t="str">
        <f t="shared" si="696"/>
        <v>1.20284597077199-0.144363858462733i</v>
      </c>
      <c r="AH1397" t="str">
        <f t="shared" si="697"/>
        <v>0.234476020783342+0.782106458448851i</v>
      </c>
      <c r="AI1397">
        <f t="shared" si="698"/>
        <v>-1.7608940244870199</v>
      </c>
      <c r="AJ1397">
        <f t="shared" si="699"/>
        <v>73.31123541808202</v>
      </c>
      <c r="AK1397"/>
      <c r="AL1397"/>
      <c r="AM1397"/>
      <c r="AN1397"/>
    </row>
    <row r="1398" spans="1:40" x14ac:dyDescent="0.25">
      <c r="A1398"/>
      <c r="B1398">
        <f t="shared" si="700"/>
        <v>126400</v>
      </c>
      <c r="C1398" s="186" t="str">
        <f t="shared" si="668"/>
        <v>-4.78353067857908E-06+0.0193751771495952i</v>
      </c>
      <c r="D1398" s="158" t="str">
        <f t="shared" si="669"/>
        <v>-5.95704263074116+0.148543024813563i</v>
      </c>
      <c r="E1398" t="str">
        <f t="shared" si="670"/>
        <v>2870</v>
      </c>
      <c r="F1398" t="str">
        <f t="shared" si="671"/>
        <v>0.777000777000777</v>
      </c>
      <c r="G1398" t="str">
        <f t="shared" si="666"/>
        <v>0.777000777000777</v>
      </c>
      <c r="H1398" t="str">
        <f t="shared" si="672"/>
        <v>8.20950764702827+2.64359417800226i</v>
      </c>
      <c r="I1398" t="str">
        <f t="shared" si="673"/>
        <v>496.371639267187i</v>
      </c>
      <c r="J1398" t="str">
        <f t="shared" si="667"/>
        <v>-209.747706179356+107.353669751462i</v>
      </c>
      <c r="K1398" t="str">
        <f t="shared" si="674"/>
        <v>0.959804801745324-1.87526757130975i</v>
      </c>
      <c r="L1398" t="str">
        <f t="shared" si="675"/>
        <v>0.0650350215742517-0.106997810851041i</v>
      </c>
      <c r="M1398" t="str">
        <f t="shared" si="676"/>
        <v>1.02483982331958-1.98226538216079i</v>
      </c>
      <c r="N1398" t="str">
        <f t="shared" si="677"/>
        <v>-0.560572588509278i</v>
      </c>
      <c r="O1398" t="str">
        <f t="shared" si="678"/>
        <v>0.846950821027309-0.531671239358654i</v>
      </c>
      <c r="P1398" t="str">
        <f t="shared" si="679"/>
        <v>0.153049178972691+0.531671239358654i</v>
      </c>
      <c r="Q1398" t="str">
        <f t="shared" si="680"/>
        <v>-0.153049178972691+0.028901349150624i</v>
      </c>
      <c r="R1398" t="str">
        <f t="shared" si="681"/>
        <v>-0.332162183261211-3.53658332716898i</v>
      </c>
      <c r="S1398" t="str">
        <f t="shared" si="682"/>
        <v>0.0578638551089718i</v>
      </c>
      <c r="T1398" t="str">
        <f t="shared" si="683"/>
        <v>0.204640345224111-0.0192201844449065i</v>
      </c>
      <c r="U1398" t="str">
        <f t="shared" si="684"/>
        <v>0.00005-0.00190778364849318i</v>
      </c>
      <c r="V1398" t="str">
        <f t="shared" si="685"/>
        <v>3.33333333333333E-06-0.0020985620133425i</v>
      </c>
      <c r="W1398" t="str">
        <f t="shared" si="686"/>
        <v>0.0000144726677827848-0.000999466307037886i</v>
      </c>
      <c r="X1398" t="str">
        <f t="shared" si="687"/>
        <v>0.0000333152654230473-0.000998564374384819i</v>
      </c>
      <c r="Y1398" t="str">
        <f t="shared" si="688"/>
        <v>0.009+0.07941946228275i</v>
      </c>
      <c r="Z1398" t="str">
        <f t="shared" si="689"/>
        <v>-0.175257002240027-0.0261354501707529i</v>
      </c>
      <c r="AA1398" t="str">
        <f t="shared" si="690"/>
        <v>20.2949003814504-176.186069467335i</v>
      </c>
      <c r="AB1398" t="str">
        <f t="shared" si="691"/>
        <v>1.41362740204369-0.132770394683895i</v>
      </c>
      <c r="AC1398" t="str">
        <f t="shared" si="692"/>
        <v>2.18555549979246-2.93825305017501i</v>
      </c>
      <c r="AD1398" t="str">
        <f t="shared" si="693"/>
        <v>0.259483844617526+0.288100120676176i</v>
      </c>
      <c r="AE1398" t="str">
        <f t="shared" si="694"/>
        <v>-0.0379467343892645-0.0572732905858135i</v>
      </c>
      <c r="AF1398" t="str">
        <f t="shared" si="695"/>
        <v>-14.1665502777694-2.4950511531887i</v>
      </c>
      <c r="AG1398" t="str">
        <f t="shared" si="696"/>
        <v>1.20281204448063-0.144331121036428i</v>
      </c>
      <c r="AH1398" t="str">
        <f t="shared" si="697"/>
        <v>0.234363368189843+0.781393839568217i</v>
      </c>
      <c r="AI1398">
        <f t="shared" si="698"/>
        <v>-1.7685029511726107</v>
      </c>
      <c r="AJ1398">
        <f t="shared" si="699"/>
        <v>73.304441175397017</v>
      </c>
      <c r="AK1398"/>
      <c r="AL1398"/>
      <c r="AM1398"/>
      <c r="AN1398"/>
    </row>
    <row r="1399" spans="1:40" x14ac:dyDescent="0.25">
      <c r="A1399"/>
      <c r="B1399">
        <f t="shared" si="700"/>
        <v>126500</v>
      </c>
      <c r="C1399" s="186" t="str">
        <f t="shared" si="668"/>
        <v>-4.77597077397199E-06+0.0193598608058874i</v>
      </c>
      <c r="D1399" s="158" t="str">
        <f t="shared" si="669"/>
        <v>-5.95704257278189+0.148425599511803i</v>
      </c>
      <c r="E1399" t="str">
        <f t="shared" si="670"/>
        <v>2870</v>
      </c>
      <c r="F1399" t="str">
        <f t="shared" si="671"/>
        <v>0.777000777000777</v>
      </c>
      <c r="G1399" t="str">
        <f t="shared" si="666"/>
        <v>0.777000777000777</v>
      </c>
      <c r="H1399" t="str">
        <f t="shared" si="672"/>
        <v>8.2108097941958+2.64195945961025i</v>
      </c>
      <c r="I1399" t="str">
        <f t="shared" si="673"/>
        <v>496.764338348886i</v>
      </c>
      <c r="J1399" t="str">
        <f t="shared" si="667"/>
        <v>-210.081299647029+107.438601452214i</v>
      </c>
      <c r="K1399" t="str">
        <f t="shared" si="674"/>
        <v>0.958590957334292-1.87439180540941i</v>
      </c>
      <c r="L1399" t="str">
        <f t="shared" si="675"/>
        <v>0.0649599359106285-0.106958829819565i</v>
      </c>
      <c r="M1399" t="str">
        <f t="shared" si="676"/>
        <v>1.02355089324492-1.98135063522897i</v>
      </c>
      <c r="N1399" t="str">
        <f t="shared" si="677"/>
        <v>-0.5610160794812i</v>
      </c>
      <c r="O1399" t="str">
        <f t="shared" si="678"/>
        <v>0.846714946349413-0.532046802103452i</v>
      </c>
      <c r="P1399" t="str">
        <f t="shared" si="679"/>
        <v>0.153285053650587+0.532046802103452i</v>
      </c>
      <c r="Q1399" t="str">
        <f t="shared" si="680"/>
        <v>-0.153285053650587+0.028969277377748i</v>
      </c>
      <c r="R1399" t="str">
        <f t="shared" si="681"/>
        <v>-0.332160317824795-3.53373817984324i</v>
      </c>
      <c r="S1399" t="str">
        <f t="shared" si="682"/>
        <v>0.0579096334753555i</v>
      </c>
      <c r="T1399" t="str">
        <f t="shared" si="683"/>
        <v>0.204637482792592-0.0192352822602915i</v>
      </c>
      <c r="U1399" t="str">
        <f t="shared" si="684"/>
        <v>0.00005-0.00190627551912678i</v>
      </c>
      <c r="V1399" t="str">
        <f t="shared" si="685"/>
        <v>3.33333333333333E-06-0.00209690307103946i</v>
      </c>
      <c r="W1399" t="str">
        <f t="shared" si="686"/>
        <v>0.0000144726646001644-0.00099867645398177i</v>
      </c>
      <c r="X1399" t="str">
        <f t="shared" si="687"/>
        <v>0.0000332854966894987-0.000997775795563935i</v>
      </c>
      <c r="Y1399" t="str">
        <f t="shared" si="688"/>
        <v>0.009+0.0794822941358218i</v>
      </c>
      <c r="Z1399" t="str">
        <f t="shared" si="689"/>
        <v>-0.174980994405109-0.0260771203785187i</v>
      </c>
      <c r="AA1399" t="str">
        <f t="shared" si="690"/>
        <v>20.2623761370779-176.047002182151i</v>
      </c>
      <c r="AB1399" t="str">
        <f t="shared" si="691"/>
        <v>1.41360762875985-0.132874688319228i</v>
      </c>
      <c r="AC1399" t="str">
        <f t="shared" si="692"/>
        <v>2.18362800300782-2.93685637912663i</v>
      </c>
      <c r="AD1399" t="str">
        <f t="shared" si="693"/>
        <v>0.259608339495956+0.288308136155408i</v>
      </c>
      <c r="AE1399" t="str">
        <f t="shared" si="694"/>
        <v>-0.0379082794282307-0.0572182822798604i</v>
      </c>
      <c r="AF1399" t="str">
        <f t="shared" si="695"/>
        <v>-14.1678523669777-2.49353386009845i</v>
      </c>
      <c r="AG1399" t="str">
        <f t="shared" si="696"/>
        <v>1.20277815493102-0.14429849248195i</v>
      </c>
      <c r="AH1399" t="str">
        <f t="shared" si="697"/>
        <v>0.234250912370426+0.780682459216189i</v>
      </c>
      <c r="AI1399">
        <f t="shared" si="698"/>
        <v>-1.7761051823727789</v>
      </c>
      <c r="AJ1399">
        <f t="shared" si="699"/>
        <v>73.297646786658959</v>
      </c>
      <c r="AK1399"/>
      <c r="AL1399"/>
      <c r="AM1399"/>
      <c r="AN1399"/>
    </row>
    <row r="1400" spans="1:40" x14ac:dyDescent="0.25">
      <c r="A1400"/>
      <c r="B1400">
        <f t="shared" si="700"/>
        <v>126600</v>
      </c>
      <c r="C1400" s="186" t="str">
        <f t="shared" si="668"/>
        <v>-4.76842877675318E-06+0.0193445686586108i</v>
      </c>
      <c r="D1400" s="158" t="str">
        <f t="shared" si="669"/>
        <v>-5.95704251495992+0.148308359716016i</v>
      </c>
      <c r="E1400" t="str">
        <f t="shared" si="670"/>
        <v>2870</v>
      </c>
      <c r="F1400" t="str">
        <f t="shared" si="671"/>
        <v>0.777000777000777</v>
      </c>
      <c r="G1400" t="str">
        <f t="shared" si="666"/>
        <v>0.777000777000777</v>
      </c>
      <c r="H1400" t="str">
        <f t="shared" si="672"/>
        <v>8.21210930410533+2.64032640276076i</v>
      </c>
      <c r="I1400" t="str">
        <f t="shared" si="673"/>
        <v>497.157037430585i</v>
      </c>
      <c r="J1400" t="str">
        <f t="shared" si="667"/>
        <v>-210.415156929228+107.523533152967i</v>
      </c>
      <c r="K1400" t="str">
        <f t="shared" si="674"/>
        <v>0.957379222900163-1.87351636911646i</v>
      </c>
      <c r="L1400" t="str">
        <f t="shared" si="675"/>
        <v>0.0648849642517686-0.106919841185005i</v>
      </c>
      <c r="M1400" t="str">
        <f t="shared" si="676"/>
        <v>1.02226418715193-1.98043621030146i</v>
      </c>
      <c r="N1400" t="str">
        <f t="shared" si="677"/>
        <v>-0.561459570453121i</v>
      </c>
      <c r="O1400" t="str">
        <f t="shared" si="678"/>
        <v>0.846478905136034-0.532422260203029i</v>
      </c>
      <c r="P1400" t="str">
        <f t="shared" si="679"/>
        <v>0.153521094863966+0.532422260203029i</v>
      </c>
      <c r="Q1400" t="str">
        <f t="shared" si="680"/>
        <v>-0.153521094863966+0.029037310250092i</v>
      </c>
      <c r="R1400" t="str">
        <f t="shared" si="681"/>
        <v>-0.33215845087619-3.53089748789007i</v>
      </c>
      <c r="S1400" t="str">
        <f t="shared" si="682"/>
        <v>0.0579554118417392i</v>
      </c>
      <c r="T1400" t="str">
        <f t="shared" si="683"/>
        <v>0.204634618081631-0.0192503798172437i</v>
      </c>
      <c r="U1400" t="str">
        <f t="shared" si="684"/>
        <v>0.0000500000000000001-0.00190476977227124i</v>
      </c>
      <c r="V1400" t="str">
        <f t="shared" si="685"/>
        <v>3.33333333333333E-06-0.00209524674949836i</v>
      </c>
      <c r="W1400" t="str">
        <f t="shared" si="686"/>
        <v>0.0000144726614150289-0.00099788784890743i</v>
      </c>
      <c r="X1400" t="str">
        <f t="shared" si="687"/>
        <v>0.0000332557984266849-0.000996988461384026i</v>
      </c>
      <c r="Y1400" t="str">
        <f t="shared" si="688"/>
        <v>0.009+0.0795451259888936i</v>
      </c>
      <c r="Z1400" t="str">
        <f t="shared" si="689"/>
        <v>-0.174705637211154-0.0260189732393501i</v>
      </c>
      <c r="AA1400" t="str">
        <f t="shared" si="690"/>
        <v>20.2299303482393-175.908153895321i</v>
      </c>
      <c r="AB1400" t="str">
        <f t="shared" si="691"/>
        <v>1.41358783972993-0.132978980169343i</v>
      </c>
      <c r="AC1400" t="str">
        <f t="shared" si="692"/>
        <v>2.18170383641304-2.93546019331408i</v>
      </c>
      <c r="AD1400" t="str">
        <f t="shared" si="693"/>
        <v>0.25973292408191+0.288516098684167i</v>
      </c>
      <c r="AE1400" t="str">
        <f t="shared" si="694"/>
        <v>-0.0378699133556612-0.0571633728673589i</v>
      </c>
      <c r="AF1400" t="str">
        <f t="shared" si="695"/>
        <v>-14.1691518190652-2.49201804304474i</v>
      </c>
      <c r="AG1400" t="str">
        <f t="shared" si="696"/>
        <v>1.202744301972-0.144265972533288i</v>
      </c>
      <c r="AH1400" t="str">
        <f t="shared" si="697"/>
        <v>0.234138652927936+0.779972314109047i</v>
      </c>
      <c r="AI1400">
        <f t="shared" si="698"/>
        <v>-1.7837007297298377</v>
      </c>
      <c r="AJ1400">
        <f t="shared" si="699"/>
        <v>73.290852243120909</v>
      </c>
      <c r="AK1400"/>
      <c r="AL1400"/>
      <c r="AM1400"/>
      <c r="AN1400"/>
    </row>
    <row r="1401" spans="1:40" x14ac:dyDescent="0.25">
      <c r="A1401"/>
      <c r="B1401">
        <f t="shared" si="700"/>
        <v>126700</v>
      </c>
      <c r="C1401" s="186" t="str">
        <f t="shared" si="668"/>
        <v>-0.0000047609046304102+0.019329300650473i</v>
      </c>
      <c r="D1401" s="158" t="str">
        <f t="shared" si="669"/>
        <v>-5.95704245727479+0.14819130498696i</v>
      </c>
      <c r="E1401" t="str">
        <f t="shared" si="670"/>
        <v>2870</v>
      </c>
      <c r="F1401" t="str">
        <f t="shared" si="671"/>
        <v>0.777000777000777</v>
      </c>
      <c r="G1401" t="str">
        <f t="shared" si="666"/>
        <v>0.777000777000777</v>
      </c>
      <c r="H1401" t="str">
        <f t="shared" si="672"/>
        <v>8.21340618354717+2.63869500588896i</v>
      </c>
      <c r="I1401" t="str">
        <f t="shared" si="673"/>
        <v>497.549736512283i</v>
      </c>
      <c r="J1401" t="str">
        <f t="shared" si="667"/>
        <v>-210.749278025953+107.60846485372i</v>
      </c>
      <c r="K1401" t="str">
        <f t="shared" si="674"/>
        <v>0.956169594078568-1.87264126382954i</v>
      </c>
      <c r="L1401" t="str">
        <f t="shared" si="675"/>
        <v>0.0648101064082845-0.106880845080203i</v>
      </c>
      <c r="M1401" t="str">
        <f t="shared" si="676"/>
        <v>1.02097970048685-1.97952210890974i</v>
      </c>
      <c r="N1401" t="str">
        <f t="shared" si="677"/>
        <v>-0.561903061425043i</v>
      </c>
      <c r="O1401" t="str">
        <f t="shared" si="678"/>
        <v>0.846242697433594-0.53279761358354i</v>
      </c>
      <c r="P1401" t="str">
        <f t="shared" si="679"/>
        <v>0.153757302566406+0.53279761358354i</v>
      </c>
      <c r="Q1401" t="str">
        <f t="shared" si="680"/>
        <v>-0.153757302566406+0.0291054478415029i</v>
      </c>
      <c r="R1401" t="str">
        <f t="shared" si="681"/>
        <v>-0.332156582415331-3.52806124075933i</v>
      </c>
      <c r="S1401" t="str">
        <f t="shared" si="682"/>
        <v>0.0580011902081229i</v>
      </c>
      <c r="T1401" t="str">
        <f t="shared" si="683"/>
        <v>0.204631751091188-0.0192654771155517i</v>
      </c>
      <c r="U1401" t="str">
        <f t="shared" si="684"/>
        <v>0.0000500000000000001-0.00190326640228523i</v>
      </c>
      <c r="V1401" t="str">
        <f t="shared" si="685"/>
        <v>3.33333333333333E-06-0.00209359304251375i</v>
      </c>
      <c r="W1401" t="str">
        <f t="shared" si="686"/>
        <v>0.0000144726582273781-0.00099710048885989i</v>
      </c>
      <c r="X1401" t="str">
        <f t="shared" si="687"/>
        <v>0.0000332261704123361-0.000996202368902206i</v>
      </c>
      <c r="Y1401" t="str">
        <f t="shared" si="688"/>
        <v>0.009+0.0796079578419654i</v>
      </c>
      <c r="Z1401" t="str">
        <f t="shared" si="689"/>
        <v>-0.174430928618324-0.0259610080301079i</v>
      </c>
      <c r="AA1401" t="str">
        <f t="shared" si="690"/>
        <v>20.1975627617992-175.769524091295i</v>
      </c>
      <c r="AB1401" t="str">
        <f t="shared" si="691"/>
        <v>1.41356803495367-0.133083270232779i</v>
      </c>
      <c r="AC1401" t="str">
        <f t="shared" si="692"/>
        <v>2.17978299319299-2.93406449502096i</v>
      </c>
      <c r="AD1401" t="str">
        <f t="shared" si="693"/>
        <v>0.259857598355876+0.288724008229241i</v>
      </c>
      <c r="AE1401" t="str">
        <f t="shared" si="694"/>
        <v>-0.0378316358936187-0.0571085620674326i</v>
      </c>
      <c r="AF1401" t="str">
        <f t="shared" si="695"/>
        <v>-14.170448640822-2.490503700902i</v>
      </c>
      <c r="AG1401" t="str">
        <f t="shared" si="696"/>
        <v>1.20271048545303-0.144233560925245i</v>
      </c>
      <c r="AH1401" t="str">
        <f t="shared" si="697"/>
        <v>0.234026589465857+0.779263400974512i</v>
      </c>
      <c r="AI1401">
        <f t="shared" si="698"/>
        <v>-1.7912896048575373</v>
      </c>
      <c r="AJ1401">
        <f t="shared" si="699"/>
        <v>73.284057536085811</v>
      </c>
      <c r="AK1401"/>
      <c r="AL1401"/>
      <c r="AM1401"/>
      <c r="AN1401"/>
    </row>
    <row r="1402" spans="1:40" x14ac:dyDescent="0.25">
      <c r="A1402"/>
      <c r="B1402">
        <f t="shared" si="700"/>
        <v>126800</v>
      </c>
      <c r="C1402" s="186" t="str">
        <f t="shared" si="668"/>
        <v>-4.75339827865338E-06+0.0193140567243626i</v>
      </c>
      <c r="D1402" s="158" t="str">
        <f t="shared" si="669"/>
        <v>-5.9570423997261+0.14807443488678i</v>
      </c>
      <c r="E1402" t="str">
        <f t="shared" si="670"/>
        <v>2870</v>
      </c>
      <c r="F1402" t="str">
        <f t="shared" si="671"/>
        <v>0.777000777000777</v>
      </c>
      <c r="G1402" t="str">
        <f t="shared" si="666"/>
        <v>0.777000777000777</v>
      </c>
      <c r="H1402" t="str">
        <f t="shared" si="672"/>
        <v>8.21470043929109+2.63706526742777i</v>
      </c>
      <c r="I1402" t="str">
        <f t="shared" si="673"/>
        <v>497.942435593982i</v>
      </c>
      <c r="J1402" t="str">
        <f t="shared" si="667"/>
        <v>-211.083662937203+107.693396554473i</v>
      </c>
      <c r="K1402" t="str">
        <f t="shared" si="674"/>
        <v>0.954962066514589-1.87176649093819i</v>
      </c>
      <c r="L1402" t="str">
        <f t="shared" si="675"/>
        <v>0.0647353621910394-0.10684184163743i</v>
      </c>
      <c r="M1402" t="str">
        <f t="shared" si="676"/>
        <v>1.01969742870563-1.97860833257562i</v>
      </c>
      <c r="N1402" t="str">
        <f t="shared" si="677"/>
        <v>-0.562346552396965i</v>
      </c>
      <c r="O1402" t="str">
        <f t="shared" si="678"/>
        <v>0.846006323288553-0.533172862171157i</v>
      </c>
      <c r="P1402" t="str">
        <f t="shared" si="679"/>
        <v>0.153993676711447+0.533172862171157i</v>
      </c>
      <c r="Q1402" t="str">
        <f t="shared" si="680"/>
        <v>-0.153993676711447+0.029173690225808i</v>
      </c>
      <c r="R1402" t="str">
        <f t="shared" si="681"/>
        <v>-0.332154712442092-3.52522942793424i</v>
      </c>
      <c r="S1402" t="str">
        <f t="shared" si="682"/>
        <v>0.0580469685745064i</v>
      </c>
      <c r="T1402" t="str">
        <f t="shared" si="683"/>
        <v>0.204628881821224-0.0192805741550003i</v>
      </c>
      <c r="U1402" t="str">
        <f t="shared" si="684"/>
        <v>0.0000500000000000001-0.00190176540354526i</v>
      </c>
      <c r="V1402" t="str">
        <f t="shared" si="685"/>
        <v>3.33333333333333E-06-0.00209194194389978i</v>
      </c>
      <c r="W1402" t="str">
        <f t="shared" si="686"/>
        <v>0.0000144726550372126-0.000996314370893504i</v>
      </c>
      <c r="X1402" t="str">
        <f t="shared" si="687"/>
        <v>0.0000331966124250592-0.000995417515184873i</v>
      </c>
      <c r="Y1402" t="str">
        <f t="shared" si="688"/>
        <v>0.009+0.0796707896950372i</v>
      </c>
      <c r="Z1402" t="str">
        <f t="shared" si="689"/>
        <v>-0.174156866594759-0.0259032240311036i</v>
      </c>
      <c r="AA1402" t="str">
        <f t="shared" si="690"/>
        <v>20.1652731256458-175.631112256134i</v>
      </c>
      <c r="AB1402" t="str">
        <f t="shared" si="691"/>
        <v>1.41354821443079-0.13318755850805i</v>
      </c>
      <c r="AC1402" t="str">
        <f t="shared" si="692"/>
        <v>2.17786546654708-2.93266928651639i</v>
      </c>
      <c r="AD1402" t="str">
        <f t="shared" si="693"/>
        <v>0.259982362298318+0.288931864757406i</v>
      </c>
      <c r="AE1402" t="str">
        <f t="shared" si="694"/>
        <v>-0.0377934467652428-0.0570538496002793i</v>
      </c>
      <c r="AF1402" t="str">
        <f t="shared" si="695"/>
        <v>-14.1717428390172-2.48899083254099i</v>
      </c>
      <c r="AG1402" t="str">
        <f t="shared" si="696"/>
        <v>1.20267670522418-0.144201257393422i</v>
      </c>
      <c r="AH1402" t="str">
        <f t="shared" si="697"/>
        <v>0.233914721588305+0.778555716551662i</v>
      </c>
      <c r="AI1402">
        <f t="shared" si="698"/>
        <v>-1.7988718193415507</v>
      </c>
      <c r="AJ1402">
        <f t="shared" si="699"/>
        <v>73.277262656906046</v>
      </c>
      <c r="AK1402"/>
      <c r="AL1402"/>
      <c r="AM1402"/>
      <c r="AN1402"/>
    </row>
    <row r="1403" spans="1:40" x14ac:dyDescent="0.25">
      <c r="A1403"/>
      <c r="B1403">
        <f t="shared" si="700"/>
        <v>126900</v>
      </c>
      <c r="C1403" s="186" t="str">
        <f t="shared" si="668"/>
        <v>-0.0000047459096654147+0.0192988368233481i</v>
      </c>
      <c r="D1403" s="158" t="str">
        <f t="shared" si="669"/>
        <v>-5.95704234231339+0.147957748979002i</v>
      </c>
      <c r="E1403" t="str">
        <f t="shared" si="670"/>
        <v>2870</v>
      </c>
      <c r="F1403" t="str">
        <f t="shared" si="671"/>
        <v>0.777000777000777</v>
      </c>
      <c r="G1403" t="str">
        <f t="shared" si="666"/>
        <v>0.777000777000777</v>
      </c>
      <c r="H1403" t="str">
        <f t="shared" si="672"/>
        <v>8.21599207808619+2.63543718580787i</v>
      </c>
      <c r="I1403" t="str">
        <f t="shared" si="673"/>
        <v>498.335134675681i</v>
      </c>
      <c r="J1403" t="str">
        <f t="shared" si="667"/>
        <v>-211.418311662979+107.778328255225i</v>
      </c>
      <c r="K1403" t="str">
        <f t="shared" si="674"/>
        <v>0.953756635862696-1.87089205182284i</v>
      </c>
      <c r="L1403" t="str">
        <f t="shared" si="675"/>
        <v>0.0646607314111501-0.10680283098839i</v>
      </c>
      <c r="M1403" t="str">
        <f t="shared" si="676"/>
        <v>1.01841736727385-1.97769488281123i</v>
      </c>
      <c r="N1403" t="str">
        <f t="shared" si="677"/>
        <v>-0.562790043368887i</v>
      </c>
      <c r="O1403" t="str">
        <f t="shared" si="678"/>
        <v>0.845769782747403-0.533548005892076i</v>
      </c>
      <c r="P1403" t="str">
        <f t="shared" si="679"/>
        <v>0.154230217252597+0.533548005892076i</v>
      </c>
      <c r="Q1403" t="str">
        <f t="shared" si="680"/>
        <v>-0.154230217252597+0.0292420374768111i</v>
      </c>
      <c r="R1403" t="str">
        <f t="shared" si="681"/>
        <v>-0.33215284095641-3.52240203893122i</v>
      </c>
      <c r="S1403" t="str">
        <f t="shared" si="682"/>
        <v>0.0580927469408901i</v>
      </c>
      <c r="T1403" t="str">
        <f t="shared" si="683"/>
        <v>0.204626010271707-0.0192956709353784i</v>
      </c>
      <c r="U1403" t="str">
        <f t="shared" si="684"/>
        <v>0.0000500000000000001-0.00190026677044554i</v>
      </c>
      <c r="V1403" t="str">
        <f t="shared" si="685"/>
        <v>3.33333333333333E-06-0.00209029344749009i</v>
      </c>
      <c r="W1403" t="str">
        <f t="shared" si="686"/>
        <v>0.0000144726518445316-0.000995529492071913i</v>
      </c>
      <c r="X1403" t="str">
        <f t="shared" si="687"/>
        <v>0.000033167124244331-0.000994633897307652i</v>
      </c>
      <c r="Y1403" t="str">
        <f t="shared" si="688"/>
        <v>0.009+0.079733621548109i</v>
      </c>
      <c r="Z1403" t="str">
        <f t="shared" si="689"/>
        <v>-0.173883449116531-0.0258456205260798i</v>
      </c>
      <c r="AA1403" t="str">
        <f t="shared" si="690"/>
        <v>20.1330611886862-175.492917877505i</v>
      </c>
      <c r="AB1403" t="str">
        <f t="shared" si="691"/>
        <v>1.41352837816107-0.133291844993697i</v>
      </c>
      <c r="AC1403" t="str">
        <f t="shared" si="692"/>
        <v>2.17595124968917-2.93127457005516i</v>
      </c>
      <c r="AD1403" t="str">
        <f t="shared" si="693"/>
        <v>0.260107215889694+0.289139668235436i</v>
      </c>
      <c r="AE1403" t="str">
        <f t="shared" si="694"/>
        <v>-0.0377553456947484-0.0569992351871671i</v>
      </c>
      <c r="AF1403" t="str">
        <f t="shared" si="695"/>
        <v>-14.1730344203996-2.48747943682887i</v>
      </c>
      <c r="AG1403" t="str">
        <f t="shared" si="696"/>
        <v>1.20264296113614-0.144169061674234i</v>
      </c>
      <c r="AH1403" t="str">
        <f t="shared" si="697"/>
        <v>0.233803048900054+0.777849257590942i</v>
      </c>
      <c r="AI1403">
        <f t="shared" si="698"/>
        <v>-1.8064473847388878</v>
      </c>
      <c r="AJ1403">
        <f t="shared" si="699"/>
        <v>73.270467596982741</v>
      </c>
      <c r="AK1403"/>
      <c r="AL1403"/>
      <c r="AM1403"/>
      <c r="AN1403"/>
    </row>
    <row r="1404" spans="1:40" x14ac:dyDescent="0.25">
      <c r="A1404"/>
      <c r="B1404">
        <f t="shared" si="700"/>
        <v>127000</v>
      </c>
      <c r="C1404" s="186" t="str">
        <f t="shared" si="668"/>
        <v>-4.73843873484682E-06+0.0192836408906773i</v>
      </c>
      <c r="D1404" s="158" t="str">
        <f t="shared" si="669"/>
        <v>-5.95704228503626+0.147841246828526i</v>
      </c>
      <c r="E1404" t="str">
        <f t="shared" si="670"/>
        <v>2870</v>
      </c>
      <c r="F1404" t="str">
        <f t="shared" si="671"/>
        <v>0.777000777000777</v>
      </c>
      <c r="G1404" t="str">
        <f t="shared" si="666"/>
        <v>0.777000777000777</v>
      </c>
      <c r="H1404" t="str">
        <f t="shared" si="672"/>
        <v>8.21728110666118+2.63381075945777i</v>
      </c>
      <c r="I1404" t="str">
        <f t="shared" si="673"/>
        <v>498.72783375738i</v>
      </c>
      <c r="J1404" t="str">
        <f t="shared" si="667"/>
        <v>-211.75322420328+107.863259955978i</v>
      </c>
      <c r="K1404" t="str">
        <f t="shared" si="674"/>
        <v>0.952553297786787-1.87001794785492i</v>
      </c>
      <c r="L1404" t="str">
        <f t="shared" si="675"/>
        <v>0.0645862138799831-0.106763813264216i</v>
      </c>
      <c r="M1404" t="str">
        <f t="shared" si="676"/>
        <v>1.01713951166677-1.97678176111914i</v>
      </c>
      <c r="N1404" t="str">
        <f t="shared" si="677"/>
        <v>-0.563233534340809i</v>
      </c>
      <c r="O1404" t="str">
        <f t="shared" si="678"/>
        <v>0.845533075856666-0.533923044672511i</v>
      </c>
      <c r="P1404" t="str">
        <f t="shared" si="679"/>
        <v>0.154466924143334+0.533923044672511i</v>
      </c>
      <c r="Q1404" t="str">
        <f t="shared" si="680"/>
        <v>-0.154466924143334+0.0293104896682981i</v>
      </c>
      <c r="R1404" t="str">
        <f t="shared" si="681"/>
        <v>-0.332150967958192-3.51957906329959i</v>
      </c>
      <c r="S1404" t="str">
        <f t="shared" si="682"/>
        <v>0.0581385253072738i</v>
      </c>
      <c r="T1404" t="str">
        <f t="shared" si="683"/>
        <v>0.204623136442594-0.0193107674564728i</v>
      </c>
      <c r="U1404" t="str">
        <f t="shared" si="684"/>
        <v>0.0000499999999999999-0.00189877049739794i</v>
      </c>
      <c r="V1404" t="str">
        <f t="shared" si="685"/>
        <v>3.33333333333333E-06-0.00208864754713774i</v>
      </c>
      <c r="W1404" t="str">
        <f t="shared" si="686"/>
        <v>0.0000144726486493358-0.000994745849468001i</v>
      </c>
      <c r="X1404" t="str">
        <f t="shared" si="687"/>
        <v>0.000033137705650497-0.000993851512355358i</v>
      </c>
      <c r="Y1404" t="str">
        <f t="shared" si="688"/>
        <v>0.009+0.0797964534011807i</v>
      </c>
      <c r="Z1404" t="str">
        <f t="shared" si="689"/>
        <v>-0.173610674167606-0.0257881968021913i</v>
      </c>
      <c r="AA1404" t="str">
        <f t="shared" si="690"/>
        <v>20.1009267008413-175.354940444671i</v>
      </c>
      <c r="AB1404" t="str">
        <f t="shared" si="691"/>
        <v>1.41350852614421-0.133396129688248i</v>
      </c>
      <c r="AC1404" t="str">
        <f t="shared" si="692"/>
        <v>2.17404033584753-2.92988034787761i</v>
      </c>
      <c r="AD1404" t="str">
        <f t="shared" si="693"/>
        <v>0.260232159110438+0.289347418630093i</v>
      </c>
      <c r="AE1404" t="str">
        <f t="shared" si="694"/>
        <v>-0.0377173324074158-0.0569447185504259i</v>
      </c>
      <c r="AF1404" t="str">
        <f t="shared" si="695"/>
        <v>-14.1743233916974-2.48596951262924i</v>
      </c>
      <c r="AG1404" t="str">
        <f t="shared" si="696"/>
        <v>1.20260925304019-0.144136973504889i</v>
      </c>
      <c r="AH1404" t="str">
        <f t="shared" si="697"/>
        <v>0.233691571006508+0.777144020854056i</v>
      </c>
      <c r="AI1404">
        <f t="shared" si="698"/>
        <v>-1.8140163125786657</v>
      </c>
      <c r="AJ1404">
        <f t="shared" si="699"/>
        <v>73.263672347766175</v>
      </c>
      <c r="AK1404"/>
      <c r="AL1404"/>
      <c r="AM1404"/>
      <c r="AN1404"/>
    </row>
    <row r="1405" spans="1:40" x14ac:dyDescent="0.25">
      <c r="A1405"/>
      <c r="B1405">
        <f t="shared" si="700"/>
        <v>127100</v>
      </c>
      <c r="C1405" s="186" t="str">
        <f t="shared" si="668"/>
        <v>-4.73098543132204E-06+0.0192684688697766i</v>
      </c>
      <c r="D1405" s="158" t="str">
        <f t="shared" si="669"/>
        <v>-5.95704222789426+0.147724928001621i</v>
      </c>
      <c r="E1405" t="str">
        <f t="shared" si="670"/>
        <v>2870</v>
      </c>
      <c r="F1405" t="str">
        <f t="shared" si="671"/>
        <v>0.777000777000777</v>
      </c>
      <c r="G1405" t="str">
        <f t="shared" si="666"/>
        <v>0.777000777000777</v>
      </c>
      <c r="H1405" t="str">
        <f t="shared" si="672"/>
        <v>8.21856753172423+2.63218598680382i</v>
      </c>
      <c r="I1405" t="str">
        <f t="shared" si="673"/>
        <v>499.120532839078i</v>
      </c>
      <c r="J1405" t="str">
        <f t="shared" si="667"/>
        <v>-212.088400558107+107.948191656731i</v>
      </c>
      <c r="K1405" t="str">
        <f t="shared" si="674"/>
        <v>0.951352047960112-1.86914418039682i</v>
      </c>
      <c r="L1405" t="str">
        <f t="shared" si="675"/>
        <v>0.0645118094091577-0.10672478859548i</v>
      </c>
      <c r="M1405" t="str">
        <f t="shared" si="676"/>
        <v>1.01586385736927-1.9758689689923i</v>
      </c>
      <c r="N1405" t="str">
        <f t="shared" si="677"/>
        <v>-0.563677025312731i</v>
      </c>
      <c r="O1405" t="str">
        <f t="shared" si="678"/>
        <v>0.845296202662901-0.534297978438699i</v>
      </c>
      <c r="P1405" t="str">
        <f t="shared" si="679"/>
        <v>0.154703797337099+0.534297978438699i</v>
      </c>
      <c r="Q1405" t="str">
        <f t="shared" si="680"/>
        <v>-0.154703797337099+0.029379046874032i</v>
      </c>
      <c r="R1405" t="str">
        <f t="shared" si="681"/>
        <v>-0.332149093447352-3.5167604906217i</v>
      </c>
      <c r="S1405" t="str">
        <f t="shared" si="682"/>
        <v>0.0581843036736575i</v>
      </c>
      <c r="T1405" t="str">
        <f t="shared" si="683"/>
        <v>0.204620260333854-0.0193258637180708i</v>
      </c>
      <c r="U1405" t="str">
        <f t="shared" si="684"/>
        <v>0.0000499999999999999-0.00189727657883193i</v>
      </c>
      <c r="V1405" t="str">
        <f t="shared" si="685"/>
        <v>3.33333333333333E-06-0.00208700423671512i</v>
      </c>
      <c r="W1405" t="str">
        <f t="shared" si="686"/>
        <v>0.0000144726454516248-0.000993963440163863i</v>
      </c>
      <c r="X1405" t="str">
        <f t="shared" si="687"/>
        <v>0.0000331083564247646-0.000993070357421966i</v>
      </c>
      <c r="Y1405" t="str">
        <f t="shared" si="688"/>
        <v>0.009+0.0798592852542526i</v>
      </c>
      <c r="Z1405" t="str">
        <f t="shared" si="689"/>
        <v>-0.17333853973981-0.0257309521499859i</v>
      </c>
      <c r="AA1405" t="str">
        <f t="shared" si="690"/>
        <v>20.068869413041-175.217179448489i</v>
      </c>
      <c r="AB1405" t="str">
        <f t="shared" si="691"/>
        <v>1.41348865838-0.133500412590234i</v>
      </c>
      <c r="AC1405" t="str">
        <f t="shared" si="692"/>
        <v>2.17213271826491-2.9284866222099i</v>
      </c>
      <c r="AD1405" t="str">
        <f t="shared" si="693"/>
        <v>0.260357191940979+0.289555115908139i</v>
      </c>
      <c r="AE1405" t="str">
        <f t="shared" si="694"/>
        <v>-0.037679406629591-0.0568902994134465i</v>
      </c>
      <c r="AF1405" t="str">
        <f t="shared" si="695"/>
        <v>-14.1756097596185-2.4844610588022i</v>
      </c>
      <c r="AG1405" t="str">
        <f t="shared" si="696"/>
        <v>1.20257558078821-0.1441049926234i</v>
      </c>
      <c r="AH1405" t="str">
        <f t="shared" si="697"/>
        <v>0.233580287513734+0.776440003113986i</v>
      </c>
      <c r="AI1405">
        <f t="shared" si="698"/>
        <v>-1.8215786143614308</v>
      </c>
      <c r="AJ1405">
        <f t="shared" si="699"/>
        <v>73.256876900754875</v>
      </c>
      <c r="AK1405"/>
      <c r="AL1405"/>
      <c r="AM1405"/>
      <c r="AN1405"/>
    </row>
    <row r="1406" spans="1:40" x14ac:dyDescent="0.25">
      <c r="A1406"/>
      <c r="B1406">
        <f t="shared" si="700"/>
        <v>127200</v>
      </c>
      <c r="C1406" s="186" t="str">
        <f t="shared" si="668"/>
        <v>-4.72354969943118E-06+0.0192533207042505i</v>
      </c>
      <c r="D1406" s="158" t="str">
        <f t="shared" si="669"/>
        <v>-5.95704217088698+0.147608792065921i</v>
      </c>
      <c r="E1406" t="str">
        <f t="shared" si="670"/>
        <v>2870</v>
      </c>
      <c r="F1406" t="str">
        <f t="shared" si="671"/>
        <v>0.777000777000777</v>
      </c>
      <c r="G1406" t="str">
        <f t="shared" si="666"/>
        <v>0.777000777000777</v>
      </c>
      <c r="H1406" t="str">
        <f t="shared" si="672"/>
        <v>8.21985135996325+2.63056286627021i</v>
      </c>
      <c r="I1406" t="str">
        <f t="shared" si="673"/>
        <v>499.513231920777i</v>
      </c>
      <c r="J1406" t="str">
        <f t="shared" si="667"/>
        <v>-212.42384072746+108.033123357484i</v>
      </c>
      <c r="K1406" t="str">
        <f t="shared" si="674"/>
        <v>0.950152882065304-1.86827075080205i</v>
      </c>
      <c r="L1406" t="str">
        <f t="shared" si="675"/>
        <v>0.0644375178105457-0.106685757112188i</v>
      </c>
      <c r="M1406" t="str">
        <f t="shared" si="676"/>
        <v>1.01459039987585-1.97495650791424i</v>
      </c>
      <c r="N1406" t="str">
        <f t="shared" si="677"/>
        <v>-0.564120516284653i</v>
      </c>
      <c r="O1406" t="str">
        <f t="shared" si="678"/>
        <v>0.845059163212694-0.534672807116896i</v>
      </c>
      <c r="P1406" t="str">
        <f t="shared" si="679"/>
        <v>0.154940836787306+0.534672807116896i</v>
      </c>
      <c r="Q1406" t="str">
        <f t="shared" si="680"/>
        <v>-0.154940836787306+0.029447709167757i</v>
      </c>
      <c r="R1406" t="str">
        <f t="shared" si="681"/>
        <v>-0.332147217423816-3.51394631051249i</v>
      </c>
      <c r="S1406" t="str">
        <f t="shared" si="682"/>
        <v>0.0582300820400412i</v>
      </c>
      <c r="T1406" t="str">
        <f t="shared" si="683"/>
        <v>0.204617381945442-0.0193409597199602i</v>
      </c>
      <c r="U1406" t="str">
        <f t="shared" si="684"/>
        <v>0.0000499999999999999-0.00189578500919448i</v>
      </c>
      <c r="V1406" t="str">
        <f t="shared" si="685"/>
        <v>3.33333333333333E-06-0.00208536351011393i</v>
      </c>
      <c r="W1406" t="str">
        <f t="shared" si="686"/>
        <v>0.0000144726422513988-0.000993182261250777i</v>
      </c>
      <c r="X1406" t="str">
        <f t="shared" si="687"/>
        <v>0.0000330790763492013-0.000992290429610578i</v>
      </c>
      <c r="Y1406" t="str">
        <f t="shared" si="688"/>
        <v>0.009+0.0799221171073243i</v>
      </c>
      <c r="Z1406" t="str">
        <f t="shared" si="689"/>
        <v>-0.173067043832798-0.025673885863386i</v>
      </c>
      <c r="AA1406" t="str">
        <f t="shared" si="690"/>
        <v>20.0368890772194-175.079634381401i</v>
      </c>
      <c r="AB1406" t="str">
        <f t="shared" si="691"/>
        <v>1.41346877486813-0.133604693698189i</v>
      </c>
      <c r="AC1406" t="str">
        <f t="shared" si="692"/>
        <v>2.17022839019836-2.92709339526392i</v>
      </c>
      <c r="AD1406" t="str">
        <f t="shared" si="693"/>
        <v>0.260482314361718+0.28976276003632i</v>
      </c>
      <c r="AE1406" t="str">
        <f t="shared" si="694"/>
        <v>-0.0376415680886758-0.0568359775006716i</v>
      </c>
      <c r="AF1406" t="str">
        <f t="shared" si="695"/>
        <v>-14.1768935308502-2.48295407420429i</v>
      </c>
      <c r="AG1406" t="str">
        <f t="shared" si="696"/>
        <v>1.20254194423269-0.144073118768565i</v>
      </c>
      <c r="AH1406" t="str">
        <f t="shared" si="697"/>
        <v>0.233469198028427+0.775737201154856i</v>
      </c>
      <c r="AI1406">
        <f t="shared" si="698"/>
        <v>-1.829134301560245</v>
      </c>
      <c r="AJ1406">
        <f t="shared" si="699"/>
        <v>73.250081247495871</v>
      </c>
      <c r="AK1406"/>
      <c r="AL1406"/>
      <c r="AM1406"/>
      <c r="AN1406"/>
    </row>
    <row r="1407" spans="1:40" x14ac:dyDescent="0.25">
      <c r="A1407"/>
      <c r="B1407">
        <f t="shared" si="700"/>
        <v>127300</v>
      </c>
      <c r="C1407" s="186" t="str">
        <f t="shared" si="668"/>
        <v>-4.71613148398262E-06+0.0192381963378802i</v>
      </c>
      <c r="D1407" s="158" t="str">
        <f t="shared" si="669"/>
        <v>-5.957042114014+0.147492838590415i</v>
      </c>
      <c r="E1407" t="str">
        <f t="shared" si="670"/>
        <v>2870</v>
      </c>
      <c r="F1407" t="str">
        <f t="shared" si="671"/>
        <v>0.777000777000777</v>
      </c>
      <c r="G1407" t="str">
        <f t="shared" si="666"/>
        <v>0.777000777000777</v>
      </c>
      <c r="H1407" t="str">
        <f t="shared" si="672"/>
        <v>8.22113259804583+2.62894139627909i</v>
      </c>
      <c r="I1407" t="str">
        <f t="shared" si="673"/>
        <v>499.905931002476i</v>
      </c>
      <c r="J1407" t="str">
        <f t="shared" si="667"/>
        <v>-212.759544711338+108.118055058236i</v>
      </c>
      <c r="K1407" t="str">
        <f t="shared" si="674"/>
        <v>0.948955795794341-1.86739766041518i</v>
      </c>
      <c r="L1407" t="str">
        <f t="shared" si="675"/>
        <v>0.0643633388962706-0.106646718943786i</v>
      </c>
      <c r="M1407" t="str">
        <f t="shared" si="676"/>
        <v>1.01331913469061-1.97404437935897i</v>
      </c>
      <c r="N1407" t="str">
        <f t="shared" si="677"/>
        <v>-0.564564007256575i</v>
      </c>
      <c r="O1407" t="str">
        <f t="shared" si="678"/>
        <v>0.84482195755267-0.535047530633378i</v>
      </c>
      <c r="P1407" t="str">
        <f t="shared" si="679"/>
        <v>0.15517804244733+0.535047530633378i</v>
      </c>
      <c r="Q1407" t="str">
        <f t="shared" si="680"/>
        <v>-0.15517804244733+0.029516476623197i</v>
      </c>
      <c r="R1407" t="str">
        <f t="shared" si="681"/>
        <v>-0.332145339887448-3.5111365126197i</v>
      </c>
      <c r="S1407" t="str">
        <f t="shared" si="682"/>
        <v>0.0582758604064249i</v>
      </c>
      <c r="T1407" t="str">
        <f t="shared" si="683"/>
        <v>0.204614501277327-0.0193560554619255i</v>
      </c>
      <c r="U1407" t="str">
        <f t="shared" si="684"/>
        <v>0.0000499999999999999-0.00189429578295002i</v>
      </c>
      <c r="V1407" t="str">
        <f t="shared" si="685"/>
        <v>3.33333333333333E-06-0.00208372536124503i</v>
      </c>
      <c r="W1407" t="str">
        <f t="shared" si="686"/>
        <v>0.0000144726390486576-0.000992402309829157i</v>
      </c>
      <c r="X1407" t="str">
        <f t="shared" si="687"/>
        <v>0.0000330498652067288-0.000991511726033378i</v>
      </c>
      <c r="Y1407" t="str">
        <f t="shared" si="688"/>
        <v>0.009+0.0799849489603961i</v>
      </c>
      <c r="Z1407" t="str">
        <f t="shared" si="689"/>
        <v>-0.172796184454001-0.0256169972396692i</v>
      </c>
      <c r="AA1407" t="str">
        <f t="shared" si="690"/>
        <v>20.0049854463094-174.942304737428i</v>
      </c>
      <c r="AB1407" t="str">
        <f t="shared" si="691"/>
        <v>1.41344887560839-0.133708973010623i</v>
      </c>
      <c r="AC1407" t="str">
        <f t="shared" si="692"/>
        <v>2.16832734491943-2.92570066923749i</v>
      </c>
      <c r="AD1407" t="str">
        <f t="shared" si="693"/>
        <v>0.260607526353049+0.289970350981384i</v>
      </c>
      <c r="AE1407" t="str">
        <f t="shared" si="694"/>
        <v>-0.0376038165131264-0.0567817525375938i</v>
      </c>
      <c r="AF1407" t="str">
        <f t="shared" si="695"/>
        <v>-14.1781747120598-2.48144855768868i</v>
      </c>
      <c r="AG1407" t="str">
        <f t="shared" si="696"/>
        <v>1.20250834322671-0.14404135167998i</v>
      </c>
      <c r="AH1407" t="str">
        <f t="shared" si="697"/>
        <v>0.233358302157941+0.77503561177197i</v>
      </c>
      <c r="AI1407">
        <f t="shared" si="698"/>
        <v>-1.8366833856198155</v>
      </c>
      <c r="AJ1407">
        <f t="shared" si="699"/>
        <v>73.24328537958425</v>
      </c>
      <c r="AK1407"/>
      <c r="AL1407"/>
      <c r="AM1407"/>
      <c r="AN1407"/>
    </row>
    <row r="1408" spans="1:40" x14ac:dyDescent="0.25">
      <c r="A1408"/>
      <c r="B1408">
        <f t="shared" si="700"/>
        <v>127400</v>
      </c>
      <c r="C1408" s="186" t="str">
        <f t="shared" si="668"/>
        <v>-4.70873073000132E-06+0.0192230957146241i</v>
      </c>
      <c r="D1408" s="158" t="str">
        <f t="shared" si="669"/>
        <v>-5.95704205727489+0.147377067145451i</v>
      </c>
      <c r="E1408" t="str">
        <f t="shared" si="670"/>
        <v>2870</v>
      </c>
      <c r="F1408" t="str">
        <f t="shared" si="671"/>
        <v>0.777000777000777</v>
      </c>
      <c r="G1408" t="str">
        <f t="shared" si="666"/>
        <v>0.777000777000777</v>
      </c>
      <c r="H1408" t="str">
        <f t="shared" si="672"/>
        <v>8.22241125261935+2.62732157525049i</v>
      </c>
      <c r="I1408" t="str">
        <f t="shared" si="673"/>
        <v>500.298630084175i</v>
      </c>
      <c r="J1408" t="str">
        <f t="shared" si="667"/>
        <v>-213.095512509742+108.202986758989i</v>
      </c>
      <c r="K1408" t="str">
        <f t="shared" si="674"/>
        <v>0.947760784848538-1.8665249105719i</v>
      </c>
      <c r="L1408" t="str">
        <f t="shared" si="675"/>
        <v>0.0642892724787107-0.106607674219161i</v>
      </c>
      <c r="M1408" t="str">
        <f t="shared" si="676"/>
        <v>1.01205005732725-1.97313258479106i</v>
      </c>
      <c r="N1408" t="str">
        <f t="shared" si="677"/>
        <v>-0.565007498228497i</v>
      </c>
      <c r="O1408" t="str">
        <f t="shared" si="678"/>
        <v>0.844584585729481-0.535422148914444i</v>
      </c>
      <c r="P1408" t="str">
        <f t="shared" si="679"/>
        <v>0.155415414270519+0.535422148914444i</v>
      </c>
      <c r="Q1408" t="str">
        <f t="shared" si="680"/>
        <v>-0.155415414270519+0.0295853493140531i</v>
      </c>
      <c r="R1408" t="str">
        <f t="shared" si="681"/>
        <v>-0.332143460838203-3.50833108662343i</v>
      </c>
      <c r="S1408" t="str">
        <f t="shared" si="682"/>
        <v>0.0583216387728086i</v>
      </c>
      <c r="T1408" t="str">
        <f t="shared" si="683"/>
        <v>0.204611618329467-0.0193711509437562i</v>
      </c>
      <c r="U1408" t="str">
        <f t="shared" si="684"/>
        <v>0.00005-0.00189280889458037i</v>
      </c>
      <c r="V1408" t="str">
        <f t="shared" si="685"/>
        <v>3.33333333333333E-06-0.0020820897840384i</v>
      </c>
      <c r="W1408" t="str">
        <f t="shared" si="686"/>
        <v>0.0000144726358434015-0.000991623583008523i</v>
      </c>
      <c r="X1408" t="str">
        <f t="shared" si="687"/>
        <v>0.0000330207227811208-0.00099073424381161i</v>
      </c>
      <c r="Y1408" t="str">
        <f t="shared" si="688"/>
        <v>0.009+0.0800477808134679i</v>
      </c>
      <c r="Z1408" t="str">
        <f t="shared" si="689"/>
        <v>-0.172525959618611-0.0255602855794502i</v>
      </c>
      <c r="AA1408" t="str">
        <f t="shared" si="690"/>
        <v>19.9731582742385-174.805190012166i</v>
      </c>
      <c r="AB1408" t="str">
        <f t="shared" si="691"/>
        <v>1.41342896060048-0.133813250526084i</v>
      </c>
      <c r="AC1408" t="str">
        <f t="shared" si="692"/>
        <v>2.16642957571389-2.92430844631424i</v>
      </c>
      <c r="AD1408" t="str">
        <f t="shared" si="693"/>
        <v>0.260732827895353+0.290177888710062i</v>
      </c>
      <c r="AE1408" t="str">
        <f t="shared" si="694"/>
        <v>-0.0375661516324488-0.0567276242507488i</v>
      </c>
      <c r="AF1408" t="str">
        <f t="shared" si="695"/>
        <v>-14.1794533098942-2.47994450810504i</v>
      </c>
      <c r="AG1408" t="str">
        <f t="shared" si="696"/>
        <v>1.20247477762393-0.144009691098033i</v>
      </c>
      <c r="AH1408" t="str">
        <f t="shared" si="697"/>
        <v>0.233247599510291+0.774335231771727i</v>
      </c>
      <c r="AI1408">
        <f t="shared" si="698"/>
        <v>-1.8442258779569487</v>
      </c>
      <c r="AJ1408">
        <f t="shared" si="699"/>
        <v>73.236489288662085</v>
      </c>
      <c r="AK1408"/>
      <c r="AL1408"/>
      <c r="AM1408"/>
      <c r="AN1408"/>
    </row>
    <row r="1409" spans="1:40" x14ac:dyDescent="0.25">
      <c r="A1409"/>
      <c r="B1409">
        <f t="shared" si="700"/>
        <v>127500</v>
      </c>
      <c r="C1409" s="186" t="str">
        <f t="shared" si="668"/>
        <v>-4.70134738272767E-06+0.0192080187786159i</v>
      </c>
      <c r="D1409" s="158" t="str">
        <f t="shared" si="669"/>
        <v>-5.95704200066923+0.147261477302722i</v>
      </c>
      <c r="E1409" t="str">
        <f t="shared" si="670"/>
        <v>2870</v>
      </c>
      <c r="F1409" t="str">
        <f t="shared" si="671"/>
        <v>0.777000777000777</v>
      </c>
      <c r="G1409" t="str">
        <f t="shared" si="666"/>
        <v>0.777000777000777</v>
      </c>
      <c r="H1409" t="str">
        <f t="shared" si="672"/>
        <v>8.22368733031102+2.62570340160248i</v>
      </c>
      <c r="I1409" t="str">
        <f t="shared" si="673"/>
        <v>500.691329165873i</v>
      </c>
      <c r="J1409" t="str">
        <f t="shared" si="667"/>
        <v>-213.431744122672+108.287918459742i</v>
      </c>
      <c r="K1409" t="str">
        <f t="shared" si="674"/>
        <v>0.946567844938517-1.86565250259912i</v>
      </c>
      <c r="L1409" t="str">
        <f t="shared" si="675"/>
        <v>0.0642153183704956-0.106568623066644i</v>
      </c>
      <c r="M1409" t="str">
        <f t="shared" si="676"/>
        <v>1.01078316330901-1.97222112566576i</v>
      </c>
      <c r="N1409" t="str">
        <f t="shared" si="677"/>
        <v>-0.565450989200418i</v>
      </c>
      <c r="O1409" t="str">
        <f t="shared" si="678"/>
        <v>0.844347047789817-0.535796661886411i</v>
      </c>
      <c r="P1409" t="str">
        <f t="shared" si="679"/>
        <v>0.155652952210183+0.535796661886411i</v>
      </c>
      <c r="Q1409" t="str">
        <f t="shared" si="680"/>
        <v>-0.155652952210183+0.0296543273140071i</v>
      </c>
      <c r="R1409" t="str">
        <f t="shared" si="681"/>
        <v>-0.332141580275966-3.50553002223628i</v>
      </c>
      <c r="S1409" t="str">
        <f t="shared" si="682"/>
        <v>0.0583674171391923i</v>
      </c>
      <c r="T1409" t="str">
        <f t="shared" si="683"/>
        <v>0.204608733101827-0.0193862461652378i</v>
      </c>
      <c r="U1409" t="str">
        <f t="shared" si="684"/>
        <v>0.00005-0.00189132433858462i</v>
      </c>
      <c r="V1409" t="str">
        <f t="shared" si="685"/>
        <v>3.33333333333333E-06-0.00208045677244308i</v>
      </c>
      <c r="W1409" t="str">
        <f t="shared" si="686"/>
        <v>0.0000144726326356302-0.000990846077907452i</v>
      </c>
      <c r="X1409" t="str">
        <f t="shared" si="687"/>
        <v>0.0000329916488569968-0.000989957980075511i</v>
      </c>
      <c r="Y1409" t="str">
        <f t="shared" si="688"/>
        <v>0.009+0.0801106126665397i</v>
      </c>
      <c r="Z1409" t="str">
        <f t="shared" si="689"/>
        <v>-0.172256367349525-0.025503750186661i</v>
      </c>
      <c r="AA1409" t="str">
        <f t="shared" si="690"/>
        <v>19.9414073159237-174.668289702778i</v>
      </c>
      <c r="AB1409" t="str">
        <f t="shared" si="691"/>
        <v>1.41340902984417-0.133917526243088i</v>
      </c>
      <c r="AC1409" t="str">
        <f t="shared" si="692"/>
        <v>2.16453507588189-2.92291672866392i</v>
      </c>
      <c r="AD1409" t="str">
        <f t="shared" si="693"/>
        <v>0.260858218968989+0.290385373189093i</v>
      </c>
      <c r="AE1409" t="str">
        <f t="shared" si="694"/>
        <v>-0.03752857317719-0.0566735923677117i</v>
      </c>
      <c r="AF1409" t="str">
        <f t="shared" si="695"/>
        <v>-14.1807293309802-2.47844192429976i</v>
      </c>
      <c r="AG1409" t="str">
        <f t="shared" si="696"/>
        <v>1.20244124727863-0.143978136763891i</v>
      </c>
      <c r="AH1409" t="str">
        <f t="shared" si="697"/>
        <v>0.233137089694111+0.773636057971554i</v>
      </c>
      <c r="AI1409">
        <f t="shared" si="698"/>
        <v>-1.8517617899609862</v>
      </c>
      <c r="AJ1409">
        <f t="shared" si="699"/>
        <v>73.229692966420558</v>
      </c>
      <c r="AK1409"/>
      <c r="AL1409"/>
      <c r="AM1409"/>
      <c r="AN1409"/>
    </row>
    <row r="1410" spans="1:40" x14ac:dyDescent="0.25">
      <c r="A1410"/>
      <c r="B1410">
        <f t="shared" si="700"/>
        <v>127600</v>
      </c>
      <c r="C1410" s="186" t="str">
        <f t="shared" si="668"/>
        <v>-4.69398138761657E-06+0.0191929654741645i</v>
      </c>
      <c r="D1410" s="158" t="str">
        <f t="shared" si="669"/>
        <v>-5.9570419441966+0.147146068635261i</v>
      </c>
      <c r="E1410" t="str">
        <f t="shared" si="670"/>
        <v>2870</v>
      </c>
      <c r="F1410" t="str">
        <f t="shared" si="671"/>
        <v>0.777000777000777</v>
      </c>
      <c r="G1410" t="str">
        <f t="shared" si="666"/>
        <v>0.777000777000777</v>
      </c>
      <c r="H1410" t="str">
        <f t="shared" si="672"/>
        <v>8.22496083772796+2.62408687375105i</v>
      </c>
      <c r="I1410" t="str">
        <f t="shared" si="673"/>
        <v>501.084028247572i</v>
      </c>
      <c r="J1410" t="str">
        <f t="shared" si="667"/>
        <v>-213.768239550127+108.372850160494i</v>
      </c>
      <c r="K1410" t="str">
        <f t="shared" si="674"/>
        <v>0.945376971784214-1.86478043781496i</v>
      </c>
      <c r="L1410" t="str">
        <f t="shared" si="675"/>
        <v>0.0641414763845088-0.10652956561401i</v>
      </c>
      <c r="M1410" t="str">
        <f t="shared" si="676"/>
        <v>1.00951844816872-1.97131000342897i</v>
      </c>
      <c r="N1410" t="str">
        <f t="shared" si="677"/>
        <v>-0.56589448017234i</v>
      </c>
      <c r="O1410" t="str">
        <f t="shared" si="678"/>
        <v>0.844109343780395-0.53617106947562i</v>
      </c>
      <c r="P1410" t="str">
        <f t="shared" si="679"/>
        <v>0.155890656219605+0.53617106947562i</v>
      </c>
      <c r="Q1410" t="str">
        <f t="shared" si="680"/>
        <v>-0.155890656219605+0.02972341069672i</v>
      </c>
      <c r="R1410" t="str">
        <f t="shared" si="681"/>
        <v>-0.332139698200666-3.50273330920299i</v>
      </c>
      <c r="S1410" t="str">
        <f t="shared" si="682"/>
        <v>0.058413195505576i</v>
      </c>
      <c r="T1410" t="str">
        <f t="shared" si="683"/>
        <v>0.204605845594367-0.0194013411261585i</v>
      </c>
      <c r="U1410" t="str">
        <f t="shared" si="684"/>
        <v>0.00005-0.00188984210947914i</v>
      </c>
      <c r="V1410" t="str">
        <f t="shared" si="685"/>
        <v>3.33333333333333E-06-0.00207882632042706i</v>
      </c>
      <c r="W1410" t="str">
        <f t="shared" si="686"/>
        <v>0.0000144726294253438-0.000990069791653567i</v>
      </c>
      <c r="X1410" t="str">
        <f t="shared" si="687"/>
        <v>0.0000329626432198201-0.000989182931964319i</v>
      </c>
      <c r="Y1410" t="str">
        <f t="shared" si="688"/>
        <v>0.009+0.0801734445196115i</v>
      </c>
      <c r="Z1410" t="str">
        <f t="shared" si="689"/>
        <v>-0.171987405677325-0.025447390368535i</v>
      </c>
      <c r="AA1410" t="str">
        <f t="shared" si="690"/>
        <v>19.9097323272668-174.531603307989i</v>
      </c>
      <c r="AB1410" t="str">
        <f t="shared" si="691"/>
        <v>1.41338908333917-0.134021800160174i</v>
      </c>
      <c r="AC1410" t="str">
        <f t="shared" si="692"/>
        <v>2.16264383873786-2.92152551844229i</v>
      </c>
      <c r="AD1410" t="str">
        <f t="shared" si="693"/>
        <v>0.260983699554301+0.290592804385192i</v>
      </c>
      <c r="AE1410" t="str">
        <f t="shared" si="694"/>
        <v>-0.0374910808789371-0.0566196566170901i</v>
      </c>
      <c r="AF1410" t="str">
        <f t="shared" si="695"/>
        <v>-14.1820027819246-2.47694080511579i</v>
      </c>
      <c r="AG1410" t="str">
        <f t="shared" si="696"/>
        <v>1.20240775204565-0.143946688419504i</v>
      </c>
      <c r="AH1410" t="str">
        <f t="shared" si="697"/>
        <v>0.233026772318716+0.772938087199893i</v>
      </c>
      <c r="AI1410">
        <f t="shared" si="698"/>
        <v>-1.8592911329933415</v>
      </c>
      <c r="AJ1410">
        <f t="shared" si="699"/>
        <v>73.222896404596511</v>
      </c>
      <c r="AK1410"/>
      <c r="AL1410"/>
      <c r="AM1410"/>
      <c r="AN1410"/>
    </row>
    <row r="1411" spans="1:40" x14ac:dyDescent="0.25">
      <c r="A1411"/>
      <c r="B1411">
        <f t="shared" si="700"/>
        <v>127700</v>
      </c>
      <c r="C1411" s="186" t="str">
        <f t="shared" si="668"/>
        <v>-4.68663269033645E-06+0.0191779357457535i</v>
      </c>
      <c r="D1411" s="158" t="str">
        <f t="shared" si="669"/>
        <v>-5.95704188785658+0.147030840717444i</v>
      </c>
      <c r="E1411" t="str">
        <f t="shared" si="670"/>
        <v>2870</v>
      </c>
      <c r="F1411" t="str">
        <f t="shared" si="671"/>
        <v>0.777000777000777</v>
      </c>
      <c r="G1411" t="str">
        <f t="shared" si="666"/>
        <v>0.777000777000777</v>
      </c>
      <c r="H1411" t="str">
        <f t="shared" si="672"/>
        <v>8.22623178145731+2.62247199011026i</v>
      </c>
      <c r="I1411" t="str">
        <f t="shared" si="673"/>
        <v>501.476727329271i</v>
      </c>
      <c r="J1411" t="str">
        <f t="shared" si="667"/>
        <v>-214.104998792108+108.457781861247i</v>
      </c>
      <c r="K1411" t="str">
        <f t="shared" si="674"/>
        <v>0.944188161114844-1.86390871752881i</v>
      </c>
      <c r="L1411" t="str">
        <f t="shared" si="675"/>
        <v>0.0640677463338873-0.106490501988482i</v>
      </c>
      <c r="M1411" t="str">
        <f t="shared" si="676"/>
        <v>1.00825590744873-1.97039921951729i</v>
      </c>
      <c r="N1411" t="str">
        <f t="shared" si="677"/>
        <v>-0.566337971144262i</v>
      </c>
      <c r="O1411" t="str">
        <f t="shared" si="678"/>
        <v>0.84387147374797-0.536545371608431i</v>
      </c>
      <c r="P1411" t="str">
        <f t="shared" si="679"/>
        <v>0.15612852625203+0.536545371608431i</v>
      </c>
      <c r="Q1411" t="str">
        <f t="shared" si="680"/>
        <v>-0.15612852625203+0.029792599535831i</v>
      </c>
      <c r="R1411" t="str">
        <f t="shared" si="681"/>
        <v>-0.332137814612212-3.49994093730052i</v>
      </c>
      <c r="S1411" t="str">
        <f t="shared" si="682"/>
        <v>0.0584589738719597i</v>
      </c>
      <c r="T1411" t="str">
        <f t="shared" si="683"/>
        <v>0.204602955807053-0.0194164358263051i</v>
      </c>
      <c r="U1411" t="str">
        <f t="shared" si="684"/>
        <v>0.00005-0.00188836220179748i</v>
      </c>
      <c r="V1411" t="str">
        <f t="shared" si="685"/>
        <v>3.33333333333333E-06-0.00207719842197723i</v>
      </c>
      <c r="W1411" t="str">
        <f t="shared" si="686"/>
        <v>0.0000144726262125423-0.000989294721383483i</v>
      </c>
      <c r="X1411" t="str">
        <f t="shared" si="687"/>
        <v>0.000032933705655893-0.000988409096626211i</v>
      </c>
      <c r="Y1411" t="str">
        <f t="shared" si="688"/>
        <v>0.009+0.0802362763726833i</v>
      </c>
      <c r="Z1411" t="str">
        <f t="shared" si="689"/>
        <v>-0.171719072640231-0.0253912054355859i</v>
      </c>
      <c r="AA1411" t="str">
        <f t="shared" si="690"/>
        <v>19.8781330651494-174.395130328079i</v>
      </c>
      <c r="AB1411" t="str">
        <f t="shared" si="691"/>
        <v>1.41336912108525-0.134126072275868i</v>
      </c>
      <c r="AC1411" t="str">
        <f t="shared" si="692"/>
        <v>2.16075585761053-2.92013481779125i</v>
      </c>
      <c r="AD1411" t="str">
        <f t="shared" si="693"/>
        <v>0.261109269631626+0.290800182265082i</v>
      </c>
      <c r="AE1411" t="str">
        <f t="shared" si="694"/>
        <v>-0.0374536744703122-0.0565658167285223i</v>
      </c>
      <c r="AF1411" t="str">
        <f t="shared" si="695"/>
        <v>-14.1832736693139-2.47544114939282i</v>
      </c>
      <c r="AG1411" t="str">
        <f t="shared" si="696"/>
        <v>1.20237429178042-0.143915345807608i</v>
      </c>
      <c r="AH1411" t="str">
        <f t="shared" si="697"/>
        <v>0.232916646994061+0.772241316296147i</v>
      </c>
      <c r="AI1411">
        <f t="shared" si="698"/>
        <v>-1.8668139183878019</v>
      </c>
      <c r="AJ1411">
        <f t="shared" si="699"/>
        <v>73.216099594974636</v>
      </c>
      <c r="AK1411"/>
      <c r="AL1411"/>
      <c r="AM1411"/>
      <c r="AN1411"/>
    </row>
    <row r="1412" spans="1:40" x14ac:dyDescent="0.25">
      <c r="A1412"/>
      <c r="B1412">
        <f t="shared" si="700"/>
        <v>127800</v>
      </c>
      <c r="C1412" s="186" t="str">
        <f t="shared" si="668"/>
        <v>-4.67930123676817E-06+0.01916292953804i</v>
      </c>
      <c r="D1412" s="158" t="str">
        <f t="shared" si="669"/>
        <v>-5.95704183164878+0.146915793124973i</v>
      </c>
      <c r="E1412" t="str">
        <f t="shared" si="670"/>
        <v>2870</v>
      </c>
      <c r="F1412" t="str">
        <f t="shared" si="671"/>
        <v>0.777000777000777</v>
      </c>
      <c r="G1412" t="str">
        <f t="shared" si="666"/>
        <v>0.777000777000777</v>
      </c>
      <c r="H1412" t="str">
        <f t="shared" si="672"/>
        <v>8.22750016806628+2.62085874909228i</v>
      </c>
      <c r="I1412" t="str">
        <f t="shared" si="673"/>
        <v>501.869426410969i</v>
      </c>
      <c r="J1412" t="str">
        <f t="shared" si="667"/>
        <v>-214.442021848614+108.542713562i</v>
      </c>
      <c r="K1412" t="str">
        <f t="shared" si="674"/>
        <v>0.94300140866889-1.86303734304136i</v>
      </c>
      <c r="L1412" t="str">
        <f t="shared" si="675"/>
        <v>0.0639941280320214-0.106451432316731i</v>
      </c>
      <c r="M1412" t="str">
        <f t="shared" si="676"/>
        <v>1.00699553670091-1.96948877535809i</v>
      </c>
      <c r="N1412" t="str">
        <f t="shared" si="677"/>
        <v>-0.566781462116184i</v>
      </c>
      <c r="O1412" t="str">
        <f t="shared" si="678"/>
        <v>0.843633437739326-0.536919568211223i</v>
      </c>
      <c r="P1412" t="str">
        <f t="shared" si="679"/>
        <v>0.156366562260674+0.536919568211223i</v>
      </c>
      <c r="Q1412" t="str">
        <f t="shared" si="680"/>
        <v>-0.156366562260674+0.029861893904961i</v>
      </c>
      <c r="R1412" t="str">
        <f t="shared" si="681"/>
        <v>-0.332135929510494-3.49715289633774i</v>
      </c>
      <c r="S1412" t="str">
        <f t="shared" si="682"/>
        <v>0.0585047522383432i</v>
      </c>
      <c r="T1412" t="str">
        <f t="shared" si="683"/>
        <v>0.204600063739844-0.0194315302654633i</v>
      </c>
      <c r="U1412" t="str">
        <f t="shared" si="684"/>
        <v>0.00005-0.00188688461009028i</v>
      </c>
      <c r="V1412" t="str">
        <f t="shared" si="685"/>
        <v>3.33333333333333E-06-0.00207557307109931i</v>
      </c>
      <c r="W1412" t="str">
        <f t="shared" si="686"/>
        <v>0.0000144726229972258-0.000988520864242776i</v>
      </c>
      <c r="X1412" t="str">
        <f t="shared" si="687"/>
        <v>0.000032904835952353-0.000987636471218273i</v>
      </c>
      <c r="Y1412" t="str">
        <f t="shared" si="688"/>
        <v>0.009+0.0802991082257551i</v>
      </c>
      <c r="Z1412" t="str">
        <f t="shared" si="689"/>
        <v>-0.171451366284073-0.0253351947015917i</v>
      </c>
      <c r="AA1412" t="str">
        <f t="shared" si="690"/>
        <v>19.8466092874284-174.258870264878i</v>
      </c>
      <c r="AB1412" t="str">
        <f t="shared" si="691"/>
        <v>1.41334914308213-0.13423034258869i</v>
      </c>
      <c r="AC1412" t="str">
        <f t="shared" si="692"/>
        <v>2.15887112584287-2.91874462883888i</v>
      </c>
      <c r="AD1412" t="str">
        <f t="shared" si="693"/>
        <v>0.261234929181275+0.291007506795469i</v>
      </c>
      <c r="AE1412" t="str">
        <f t="shared" si="694"/>
        <v>-0.0374163536849648-0.0565120724326692i</v>
      </c>
      <c r="AF1412" t="str">
        <f t="shared" si="695"/>
        <v>-14.1845419997151-2.47394295596731i</v>
      </c>
      <c r="AG1412" t="str">
        <f t="shared" si="696"/>
        <v>1.20234086633897-0.143884108671709i</v>
      </c>
      <c r="AH1412" t="str">
        <f t="shared" si="697"/>
        <v>0.232806713330751+0.771545742110617i</v>
      </c>
      <c r="AI1412">
        <f t="shared" si="698"/>
        <v>-1.8743301574507445</v>
      </c>
      <c r="AJ1412">
        <f t="shared" si="699"/>
        <v>73.209302529386477</v>
      </c>
      <c r="AK1412"/>
      <c r="AL1412"/>
      <c r="AM1412"/>
      <c r="AN1412"/>
    </row>
    <row r="1413" spans="1:40" x14ac:dyDescent="0.25">
      <c r="A1413"/>
      <c r="B1413">
        <f t="shared" si="700"/>
        <v>127900</v>
      </c>
      <c r="C1413" s="186" t="str">
        <f t="shared" si="668"/>
        <v>-4.67198697300408E-06+0.0191479467958543i</v>
      </c>
      <c r="D1413" s="158" t="str">
        <f t="shared" si="669"/>
        <v>-5.95704177557275+0.146800925434883i</v>
      </c>
      <c r="E1413" t="str">
        <f t="shared" si="670"/>
        <v>2870</v>
      </c>
      <c r="F1413" t="str">
        <f t="shared" si="671"/>
        <v>0.777000777000777</v>
      </c>
      <c r="G1413" t="str">
        <f t="shared" ref="G1413:G1476" si="701">IF($C$11=$C$7,$C$24,F1413)</f>
        <v>0.777000777000777</v>
      </c>
      <c r="H1413" t="str">
        <f t="shared" si="672"/>
        <v>8.22876600410211+2.6192471491073i</v>
      </c>
      <c r="I1413" t="str">
        <f t="shared" si="673"/>
        <v>502.262125492668i</v>
      </c>
      <c r="J1413" t="str">
        <f t="shared" ref="J1413:J1476" si="702">IMSUM(COMPLEX(0,2*PI()*B1413*$C$113*$C$112),COMPLEX(0,2*PI()*B1413*$C$113*$C$111),COMPLEX(0,2*PI()*B1413*$C$28*10^-12*$C$111),COMPLEX(-1*2*PI()*B1413*2*PI()*B1413*$C$113*$C$112*$C$28*10^-12*$C$111,0),COMPLEX(1,0))</f>
        <v>-214.779308719647+108.627645262753i</v>
      </c>
      <c r="K1413" t="str">
        <f t="shared" si="674"/>
        <v>0.941816710194078-1.86216631564466i</v>
      </c>
      <c r="L1413" t="str">
        <f t="shared" si="675"/>
        <v>0.0639206212925568-0.106412356724882i</v>
      </c>
      <c r="M1413" t="str">
        <f t="shared" si="676"/>
        <v>1.00573733148663-1.96857867236954i</v>
      </c>
      <c r="N1413" t="str">
        <f t="shared" si="677"/>
        <v>-0.567224953088106i</v>
      </c>
      <c r="O1413" t="str">
        <f t="shared" si="678"/>
        <v>0.843395235801282-0.537293659210399i</v>
      </c>
      <c r="P1413" t="str">
        <f t="shared" si="679"/>
        <v>0.156604764198718+0.537293659210399i</v>
      </c>
      <c r="Q1413" t="str">
        <f t="shared" si="680"/>
        <v>-0.156604764198718+0.0299312938777071i</v>
      </c>
      <c r="R1413" t="str">
        <f t="shared" si="681"/>
        <v>-0.332134042895444-3.49436917615545i</v>
      </c>
      <c r="S1413" t="str">
        <f t="shared" si="682"/>
        <v>0.0585505306047269i</v>
      </c>
      <c r="T1413" t="str">
        <f t="shared" si="683"/>
        <v>0.204597169392704-0.0194466244434214i</v>
      </c>
      <c r="U1413" t="str">
        <f t="shared" si="684"/>
        <v>0.00005-0.00188540932892524i</v>
      </c>
      <c r="V1413" t="str">
        <f t="shared" si="685"/>
        <v>3.33333333333333E-06-0.00207395026181777i</v>
      </c>
      <c r="W1413" t="str">
        <f t="shared" si="686"/>
        <v>0.0000144726197793943-0.000987748217385957i</v>
      </c>
      <c r="X1413" t="str">
        <f t="shared" si="687"/>
        <v>0.0000328760338971689-0.000986865052906473i</v>
      </c>
      <c r="Y1413" t="str">
        <f t="shared" si="688"/>
        <v>0.009+0.0803619400788269i</v>
      </c>
      <c r="Z1413" t="str">
        <f t="shared" si="689"/>
        <v>-0.171184284662254-0.0252793574835756i</v>
      </c>
      <c r="AA1413" t="str">
        <f t="shared" si="690"/>
        <v>19.8151607529314-174.122822621757i</v>
      </c>
      <c r="AB1413" t="str">
        <f t="shared" si="691"/>
        <v>1.41332914932956-0.134334611097177i</v>
      </c>
      <c r="AC1413" t="str">
        <f t="shared" si="692"/>
        <v>2.15698963679202-2.91735495369953i</v>
      </c>
      <c r="AD1413" t="str">
        <f t="shared" si="693"/>
        <v>0.261360678183552+0.291214777943063i</v>
      </c>
      <c r="AE1413" t="str">
        <f t="shared" si="694"/>
        <v>-0.03737911825757-0.056458423461212i</v>
      </c>
      <c r="AF1413" t="str">
        <f t="shared" si="695"/>
        <v>-14.1858077796749-2.47244622367242i</v>
      </c>
      <c r="AG1413" t="str">
        <f t="shared" si="696"/>
        <v>1.20230747557789-0.14385297675609i</v>
      </c>
      <c r="AH1413" t="str">
        <f t="shared" si="697"/>
        <v>0.232696970940047+0.770851361504476i</v>
      </c>
      <c r="AI1413">
        <f t="shared" si="698"/>
        <v>-1.8818398614610079</v>
      </c>
      <c r="AJ1413">
        <f t="shared" si="699"/>
        <v>73.202505199710146</v>
      </c>
      <c r="AK1413"/>
      <c r="AL1413"/>
      <c r="AM1413"/>
      <c r="AN1413"/>
    </row>
    <row r="1414" spans="1:40" x14ac:dyDescent="0.25">
      <c r="A1414"/>
      <c r="B1414">
        <f t="shared" si="700"/>
        <v>128000</v>
      </c>
      <c r="C1414" s="186" t="str">
        <f t="shared" ref="C1414:C1477" si="703">IMPRODUCT(COMPLEX(-1,0),IMDIV(IMPRODUCT(G1414,COMPLEX($C$100+$C$101,0)),COMPLEX($C$100,2*PI()*B1414*$C$103*$C$102*(2*$C$100+$C$101))))</f>
        <v>-4.66468984534705E-06+0.0191329874641991i</v>
      </c>
      <c r="D1414" s="158" t="str">
        <f t="shared" ref="D1414:D1477" si="704">IMPRODUCT(COMPLEX($C$106,0),IMSUB(C1414,G1414))</f>
        <v>-5.9570417196281+0.146686237225526i</v>
      </c>
      <c r="E1414" t="str">
        <f t="shared" ref="E1414:E1477" si="705">IMDIV(COMPLEX($C$20*10^3,0),COMPLEX(1,2*PI()*B1414*$C$20*1000*$C$29*10^-12))</f>
        <v>2870</v>
      </c>
      <c r="F1414" t="str">
        <f t="shared" ref="F1414:F1477" si="706">IMDIV(COMPLEX($C$22*1000,0),IMSUM(COMPLEX($C$22*1000,0),E1414))</f>
        <v>0.777000777000777</v>
      </c>
      <c r="G1414" t="str">
        <f t="shared" si="701"/>
        <v>0.777000777000777</v>
      </c>
      <c r="H1414" t="str">
        <f t="shared" ref="H1414:H1477" si="707">IMPRODUCT(COMPLEX($C$108,0),IMPRODUCT(COMPLEX(-1,0),D1414),IMDIV(COMPLEX(0,2*PI()*B1414*$C$109*$C$110),COMPLEX(1,2*PI()*B1414*$C$109*$C$110)))</f>
        <v>8.23002929609232+2.61763718856367i</v>
      </c>
      <c r="I1414" t="str">
        <f t="shared" ref="I1414:I1477" si="708">COMPLEX(0,2*PI()*B1414*$C$113*$C$112*$C$114)</f>
        <v>502.654824574367i</v>
      </c>
      <c r="J1414" t="str">
        <f t="shared" si="702"/>
        <v>-215.116859405204+108.712576963505i</v>
      </c>
      <c r="K1414" t="str">
        <f t="shared" ref="K1414:K1477" si="709">IMDIV(I1414,J1414)</f>
        <v>0.940634061447392-1.86129563662218i</v>
      </c>
      <c r="L1414" t="str">
        <f t="shared" ref="L1414:L1477" si="710">IMDIV(COMPLEX($C$117,0),COMPLEX(1,2*PI()*B1414*$C$115*$C$116))</f>
        <v>0.0638472259293922-0.10637327533851i</v>
      </c>
      <c r="M1414" t="str">
        <f t="shared" ref="M1414:M1477" si="711">IMSUM(K1414,L1414)</f>
        <v>1.00448128737678-1.96766891196069i</v>
      </c>
      <c r="N1414" t="str">
        <f t="shared" ref="N1414:N1477" si="712">COMPLEX(0,-2*PI()*B1414*$C$43)</f>
        <v>-0.567668444060028i</v>
      </c>
      <c r="O1414" t="str">
        <f t="shared" ref="O1414:O1477" si="713">IMEXP(N1414)</f>
        <v>0.843156867980687-0.537667644532381i</v>
      </c>
      <c r="P1414" t="str">
        <f t="shared" ref="P1414:P1477" si="714">IMSUB(COMPLEX(1,0),O1414)</f>
        <v>0.156843132019313+0.537667644532381i</v>
      </c>
      <c r="Q1414" t="str">
        <f t="shared" ref="Q1414:Q1477" si="715">IMSUM(COMPLEX(0,2*PI()*B1414*$C$43),O1414,COMPLEX(-1,0))</f>
        <v>-0.156843132019313+0.030000799527647i</v>
      </c>
      <c r="R1414" t="str">
        <f t="shared" ref="R1414:R1477" si="716">IMDIV(P1414,Q1414)</f>
        <v>-0.332132154766987-3.49158976662617i</v>
      </c>
      <c r="S1414" t="str">
        <f t="shared" ref="S1414:S1477" si="717">IMDIV(COMPLEX(0,2*PI()*B1414*$C$123),COMPLEX($C$124,0))</f>
        <v>0.0585963089711106i</v>
      </c>
      <c r="T1414" t="str">
        <f t="shared" ref="T1414:T1477" si="718">IMPRODUCT(R1414,S1414)</f>
        <v>0.204594272765595-0.0194617183599671i</v>
      </c>
      <c r="U1414" t="str">
        <f t="shared" ref="U1414:U1477" si="719">IMDIV(COMPLEX(1,2*PI()*B1414*$C$16*10^-3*$C$15*10^-6),COMPLEX(0,2*PI()*B1414*$C$15*10^-6))</f>
        <v>0.0000500000000000001-0.00188393635288702i</v>
      </c>
      <c r="V1414" t="str">
        <f t="shared" ref="V1414:V1477" si="720">IMSUM(COMPLEX($C$18*10^-3,0),IMDIV(COMPLEX(1,0),COMPLEX(0,2*PI()*B1414*($C$17*1*10^-6))))</f>
        <v>3.33333333333333E-06-0.00207232998817572i</v>
      </c>
      <c r="W1414" t="str">
        <f t="shared" ref="W1414:W1477" si="721">IMDIV(IMPRODUCT(U1414,V1414),IMSUM(U1414,V1414))</f>
        <v>0.0000144726165590476-0.000986976777976416i</v>
      </c>
      <c r="X1414" t="str">
        <f t="shared" ref="X1414:X1477" si="722">IMDIV(IMPRODUCT(COMPLEX($C$19,0),W1414),IMSUM(COMPLEX($C$19,0),W1414))</f>
        <v>0.0000328472992791364-0.000986094838865611i</v>
      </c>
      <c r="Y1414" t="str">
        <f t="shared" ref="Y1414:Y1477" si="723">COMPLEX($C$13*10^-3,2*PI()*B1414*$C$12*0.000001)</f>
        <v>0.009+0.0804247719318987i</v>
      </c>
      <c r="Z1414" t="str">
        <f t="shared" ref="Z1414:Z1477" si="724">IMPRODUCT(COMPLEX($C$6,0),IMDIV(X1414,IMSUM(X1414,Y1414)))</f>
        <v>-0.170917825835709-0.0252236931017875i</v>
      </c>
      <c r="AA1414" t="str">
        <f t="shared" ref="AA1414:AA1477" si="725">IMDIV(COMPLEX($C$6,0),IMSUM(X1414,Y1414))</f>
        <v>19.7837872214516-173.986986903629i</v>
      </c>
      <c r="AB1414" t="str">
        <f t="shared" ref="AB1414:AB1477" si="726">IMPRODUCT(COMPLEX($C$119,0),T1414)</f>
        <v>1.41330913982728-0.134438877799864i</v>
      </c>
      <c r="AC1414" t="str">
        <f t="shared" ref="AC1414:AC1477" si="727">IMSUM(COMPLEX(1,0),IMPRODUCT(AB1414,M1414))</f>
        <v>2.1551113838294-2.91596579447394i</v>
      </c>
      <c r="AD1414" t="str">
        <f t="shared" ref="AD1414:AD1477" si="728">IMDIV(AB1414,AC1414)</f>
        <v>0.261486516618739+0.291421995674557i</v>
      </c>
      <c r="AE1414" t="str">
        <f t="shared" ref="AE1414:AE1477" si="729">IMPRODUCT(AD1414,AA1414,X1414)</f>
        <v>-0.0373419679238225-0.0564048695468453i</v>
      </c>
      <c r="AF1414" t="str">
        <f t="shared" ref="AF1414:AF1477" si="730">IMSUB(D1414,H1414)</f>
        <v>-14.1870710157204-2.47095095133814i</v>
      </c>
      <c r="AG1414" t="str">
        <f t="shared" ref="AG1414:AG1477" si="731">IMSUM(COMPLEX(1,0),IMPRODUCT(AD1414,AA1414,COMPLEX($C$127,0)))</f>
        <v>1.20227411935434-0.143821949805805i</v>
      </c>
      <c r="AH1414" t="str">
        <f t="shared" ref="AH1414:AH1477" si="732">IMDIV(IMPRODUCT(AE1414,AF1414),AG1414)</f>
        <v>0.232587419433869+0.770158171349714i</v>
      </c>
      <c r="AI1414">
        <f t="shared" ref="AI1414:AI1477" si="733">20*LOG10(IMABS(AH1414))</f>
        <v>-1.8893430416700485</v>
      </c>
      <c r="AJ1414">
        <f t="shared" ref="AJ1414:AJ1477" si="734">IMARGUMENT(AH1414)*180/PI()</f>
        <v>73.195707597869784</v>
      </c>
      <c r="AK1414"/>
      <c r="AL1414"/>
      <c r="AM1414"/>
      <c r="AN1414"/>
    </row>
    <row r="1415" spans="1:40" x14ac:dyDescent="0.25">
      <c r="A1415"/>
      <c r="B1415">
        <f t="shared" si="700"/>
        <v>128100</v>
      </c>
      <c r="C1415" s="186" t="str">
        <f t="shared" si="703"/>
        <v>-4.65740980030945E-06+0.0191180514882488i</v>
      </c>
      <c r="D1415" s="158" t="str">
        <f t="shared" si="704"/>
        <v>-5.95704166381443+0.146571728076574i</v>
      </c>
      <c r="E1415" t="str">
        <f t="shared" si="705"/>
        <v>2870</v>
      </c>
      <c r="F1415" t="str">
        <f t="shared" si="706"/>
        <v>0.777000777000777</v>
      </c>
      <c r="G1415" t="str">
        <f t="shared" si="701"/>
        <v>0.777000777000777</v>
      </c>
      <c r="H1415" t="str">
        <f t="shared" si="707"/>
        <v>8.23129005054467+2.6160288658679i</v>
      </c>
      <c r="I1415" t="str">
        <f t="shared" si="708"/>
        <v>503.047523656066i</v>
      </c>
      <c r="J1415" t="str">
        <f t="shared" si="702"/>
        <v>-215.454673905288+108.797508664258i</v>
      </c>
      <c r="K1415" t="str">
        <f t="shared" si="709"/>
        <v>0.939453458195014-1.86042530724876i</v>
      </c>
      <c r="L1415" t="str">
        <f t="shared" si="710"/>
        <v>0.0637739417566808-0.106334188282648i</v>
      </c>
      <c r="M1415" t="str">
        <f t="shared" si="711"/>
        <v>1.00322739995169-1.96675949553141i</v>
      </c>
      <c r="N1415" t="str">
        <f t="shared" si="712"/>
        <v>-0.56811193503195i</v>
      </c>
      <c r="O1415" t="str">
        <f t="shared" si="713"/>
        <v>0.842918334324425-0.538041524103611i</v>
      </c>
      <c r="P1415" t="str">
        <f t="shared" si="714"/>
        <v>0.157081665675575+0.538041524103611i</v>
      </c>
      <c r="Q1415" t="str">
        <f t="shared" si="715"/>
        <v>-0.157081665675575+0.0300704109283391i</v>
      </c>
      <c r="R1415" t="str">
        <f t="shared" si="716"/>
        <v>-0.332130265124999-3.48881465765404i</v>
      </c>
      <c r="S1415" t="str">
        <f t="shared" si="717"/>
        <v>0.0586420873374943i</v>
      </c>
      <c r="T1415" t="str">
        <f t="shared" si="718"/>
        <v>0.204591373858479-0.0194768120148853i</v>
      </c>
      <c r="U1415" t="str">
        <f t="shared" si="719"/>
        <v>0.0000500000000000001-0.00188246567657719i</v>
      </c>
      <c r="V1415" t="str">
        <f t="shared" si="720"/>
        <v>3.33333333333333E-06-0.00207071224423491i</v>
      </c>
      <c r="W1415" t="str">
        <f t="shared" si="721"/>
        <v>0.0000144726133361859-0.000986206543186408i</v>
      </c>
      <c r="X1415" t="str">
        <f t="shared" si="722"/>
        <v>0.000032818631887875-0.000985325826279294i</v>
      </c>
      <c r="Y1415" t="str">
        <f t="shared" si="723"/>
        <v>0.009+0.0804876037849705i</v>
      </c>
      <c r="Z1415" t="str">
        <f t="shared" si="724"/>
        <v>-0.170651987872881-0.0251682008796877i</v>
      </c>
      <c r="AA1415" t="str">
        <f t="shared" si="725"/>
        <v>19.7524884537435-173.851362616936i</v>
      </c>
      <c r="AB1415" t="str">
        <f t="shared" si="726"/>
        <v>1.41328911457502-0.134543142695264i</v>
      </c>
      <c r="AC1415" t="str">
        <f t="shared" si="727"/>
        <v>2.15323636034058-2.9145771532491i</v>
      </c>
      <c r="AD1415" t="str">
        <f t="shared" si="728"/>
        <v>0.26161244446711+0.291629159956643i</v>
      </c>
      <c r="AE1415" t="str">
        <f t="shared" si="729"/>
        <v>-0.0373049024204326-0.0563514104232738i</v>
      </c>
      <c r="AF1415" t="str">
        <f t="shared" si="730"/>
        <v>-14.1883317143591-2.46945713779133i</v>
      </c>
      <c r="AG1415" t="str">
        <f t="shared" si="731"/>
        <v>1.20224079752607-0.143791027566677i</v>
      </c>
      <c r="AH1415" t="str">
        <f t="shared" si="732"/>
        <v>0.232478058424797+0.769466168529101i</v>
      </c>
      <c r="AI1415">
        <f t="shared" si="733"/>
        <v>-1.8968397093019509</v>
      </c>
      <c r="AJ1415">
        <f t="shared" si="734"/>
        <v>73.188909715835493</v>
      </c>
      <c r="AK1415"/>
      <c r="AL1415"/>
      <c r="AM1415"/>
      <c r="AN1415"/>
    </row>
    <row r="1416" spans="1:40" x14ac:dyDescent="0.25">
      <c r="A1416"/>
      <c r="B1416">
        <f t="shared" si="700"/>
        <v>128200</v>
      </c>
      <c r="C1416" s="186" t="str">
        <f t="shared" si="703"/>
        <v>-4.65014678461217E-06+0.0191031388133489i</v>
      </c>
      <c r="D1416" s="158" t="str">
        <f t="shared" si="704"/>
        <v>-5.95704160813131+0.146457397569008i</v>
      </c>
      <c r="E1416" t="str">
        <f t="shared" si="705"/>
        <v>2870</v>
      </c>
      <c r="F1416" t="str">
        <f t="shared" si="706"/>
        <v>0.777000777000777</v>
      </c>
      <c r="G1416" t="str">
        <f t="shared" si="701"/>
        <v>0.777000777000777</v>
      </c>
      <c r="H1416" t="str">
        <f t="shared" si="707"/>
        <v>8.23254827394718+2.61442217942466i</v>
      </c>
      <c r="I1416" t="str">
        <f t="shared" si="708"/>
        <v>503.440222737764i</v>
      </c>
      <c r="J1416" t="str">
        <f t="shared" si="702"/>
        <v>-215.792752219897+108.882440365011i</v>
      </c>
      <c r="K1416" t="str">
        <f t="shared" si="709"/>
        <v>0.938274896212344-1.85955532879077i</v>
      </c>
      <c r="L1416" t="str">
        <f t="shared" si="710"/>
        <v>0.0637007685888308-0.106295095681784i</v>
      </c>
      <c r="M1416" t="str">
        <f t="shared" si="711"/>
        <v>1.00197566480117-1.96585042447255i</v>
      </c>
      <c r="N1416" t="str">
        <f t="shared" si="712"/>
        <v>-0.568555426003872i</v>
      </c>
      <c r="O1416" t="str">
        <f t="shared" si="713"/>
        <v>0.842679634879413-0.538415297850553i</v>
      </c>
      <c r="P1416" t="str">
        <f t="shared" si="714"/>
        <v>0.157320365120587+0.538415297850553i</v>
      </c>
      <c r="Q1416" t="str">
        <f t="shared" si="715"/>
        <v>-0.157320365120587+0.030140128153319i</v>
      </c>
      <c r="R1416" t="str">
        <f t="shared" si="716"/>
        <v>-0.332128373969394-3.48604383917475i</v>
      </c>
      <c r="S1416" t="str">
        <f t="shared" si="717"/>
        <v>0.058687865703878i</v>
      </c>
      <c r="T1416" t="str">
        <f t="shared" si="718"/>
        <v>0.204588472671319-0.0194919054079632i</v>
      </c>
      <c r="U1416" t="str">
        <f t="shared" si="719"/>
        <v>0.0000500000000000001-0.00188099729461418i</v>
      </c>
      <c r="V1416" t="str">
        <f t="shared" si="720"/>
        <v>3.33333333333333E-06-0.0020690970240756i</v>
      </c>
      <c r="W1416" t="str">
        <f t="shared" si="721"/>
        <v>0.0000144726101108091-0.000985437510197016i</v>
      </c>
      <c r="X1416" t="str">
        <f t="shared" si="722"/>
        <v>0.0000327900315138241-0.000984558012339915i</v>
      </c>
      <c r="Y1416" t="str">
        <f t="shared" si="723"/>
        <v>0.009+0.0805504356380423i</v>
      </c>
      <c r="Z1416" t="str">
        <f t="shared" si="724"/>
        <v>-0.170386768849675-0.0251128801439284i</v>
      </c>
      <c r="AA1416" t="str">
        <f t="shared" si="725"/>
        <v>19.7212642115184-173.715949269646i</v>
      </c>
      <c r="AB1416" t="str">
        <f t="shared" si="726"/>
        <v>1.41326907357253-0.134647405781907i</v>
      </c>
      <c r="AC1416" t="str">
        <f t="shared" si="727"/>
        <v>2.15136455972528-2.91318903209856i</v>
      </c>
      <c r="AD1416" t="str">
        <f t="shared" si="728"/>
        <v>0.26173846170892+0.291836270756008i</v>
      </c>
      <c r="AE1416" t="str">
        <f t="shared" si="729"/>
        <v>-0.0372679214851209-0.0562980458252077i</v>
      </c>
      <c r="AF1416" t="str">
        <f t="shared" si="730"/>
        <v>-14.1895898820785-2.46796478185565i</v>
      </c>
      <c r="AG1416" t="str">
        <f t="shared" si="731"/>
        <v>1.2022075099514-0.143760209785292i</v>
      </c>
      <c r="AH1416" t="str">
        <f t="shared" si="732"/>
        <v>0.23236888752606+0.768775349936121i</v>
      </c>
      <c r="AI1416">
        <f t="shared" si="733"/>
        <v>-1.9043298755537483</v>
      </c>
      <c r="AJ1416">
        <f t="shared" si="734"/>
        <v>73.182111545623471</v>
      </c>
      <c r="AK1416"/>
      <c r="AL1416"/>
      <c r="AM1416"/>
      <c r="AN1416"/>
    </row>
    <row r="1417" spans="1:40" x14ac:dyDescent="0.25">
      <c r="A1417"/>
      <c r="B1417">
        <f t="shared" si="700"/>
        <v>128300</v>
      </c>
      <c r="C1417" s="186" t="str">
        <f t="shared" si="703"/>
        <v>-4.64290074518363E-06+0.0190882493850152i</v>
      </c>
      <c r="D1417" s="158" t="str">
        <f t="shared" si="704"/>
        <v>-5.95704155257834+0.146343245285117i</v>
      </c>
      <c r="E1417" t="str">
        <f t="shared" si="705"/>
        <v>2870</v>
      </c>
      <c r="F1417" t="str">
        <f t="shared" si="706"/>
        <v>0.777000777000777</v>
      </c>
      <c r="G1417" t="str">
        <f t="shared" si="701"/>
        <v>0.777000777000777</v>
      </c>
      <c r="H1417" t="str">
        <f t="shared" si="707"/>
        <v>8.23380397276833+2.61281712763687i</v>
      </c>
      <c r="I1417" t="str">
        <f t="shared" si="708"/>
        <v>503.832921819463i</v>
      </c>
      <c r="J1417" t="str">
        <f t="shared" si="702"/>
        <v>-216.131094349032+108.967372065764i</v>
      </c>
      <c r="K1417" t="str">
        <f t="shared" si="709"/>
        <v>0.937098371283961-1.8586857025061i</v>
      </c>
      <c r="L1417" t="str">
        <f t="shared" si="710"/>
        <v>0.0636277062405045-0.106255997659867i</v>
      </c>
      <c r="M1417" t="str">
        <f t="shared" si="711"/>
        <v>1.00072607752447-1.96494170016597i</v>
      </c>
      <c r="N1417" t="str">
        <f t="shared" si="712"/>
        <v>-0.568998916975794i</v>
      </c>
      <c r="O1417" t="str">
        <f t="shared" si="713"/>
        <v>0.842440769692597-0.538788965699692i</v>
      </c>
      <c r="P1417" t="str">
        <f t="shared" si="714"/>
        <v>0.157559230307403+0.538788965699692i</v>
      </c>
      <c r="Q1417" t="str">
        <f t="shared" si="715"/>
        <v>-0.157559230307403+0.0302099512761019i</v>
      </c>
      <c r="R1417" t="str">
        <f t="shared" si="716"/>
        <v>-0.332126481300106-3.48327730115526i</v>
      </c>
      <c r="S1417" t="str">
        <f t="shared" si="717"/>
        <v>0.0587336440702617i</v>
      </c>
      <c r="T1417" t="str">
        <f t="shared" si="718"/>
        <v>0.204585569204075-0.0195069985389889i</v>
      </c>
      <c r="U1417" t="str">
        <f t="shared" si="719"/>
        <v>0.0000500000000000001-0.00187953120163319i</v>
      </c>
      <c r="V1417" t="str">
        <f t="shared" si="720"/>
        <v>3.33333333333333E-06-0.00206748432179651i</v>
      </c>
      <c r="W1417" t="str">
        <f t="shared" si="721"/>
        <v>0.0000144726068829176-0.000984669676198101i</v>
      </c>
      <c r="X1417" t="str">
        <f t="shared" si="722"/>
        <v>0.0000327614979482388-0.000983791394248586i</v>
      </c>
      <c r="Y1417" t="str">
        <f t="shared" si="723"/>
        <v>0.009+0.0806132674911141i</v>
      </c>
      <c r="Z1417" t="str">
        <f t="shared" si="724"/>
        <v>-0.170122166849432-0.0250577302243355i</v>
      </c>
      <c r="AA1417" t="str">
        <f t="shared" si="725"/>
        <v>19.6901142574392-173.580746371246i</v>
      </c>
      <c r="AB1417" t="str">
        <f t="shared" si="726"/>
        <v>1.41324901681954-0.134751667058329i</v>
      </c>
      <c r="AC1417" t="str">
        <f t="shared" si="727"/>
        <v>2.14949597539734-2.91180143308244i</v>
      </c>
      <c r="AD1417" t="str">
        <f t="shared" si="728"/>
        <v>0.261864568324402+0.292043328039327i</v>
      </c>
      <c r="AE1417" t="str">
        <f t="shared" si="729"/>
        <v>-0.037231024856612-0.0562447754883549i</v>
      </c>
      <c r="AF1417" t="str">
        <f t="shared" si="730"/>
        <v>-14.1908455253467-2.46647388235175i</v>
      </c>
      <c r="AG1417" t="str">
        <f t="shared" si="731"/>
        <v>1.20217425648921-0.143729496208994i</v>
      </c>
      <c r="AH1417" t="str">
        <f t="shared" si="732"/>
        <v>0.232259906351536+0.768085712474925i</v>
      </c>
      <c r="AI1417">
        <f t="shared" si="733"/>
        <v>-1.9118135515955226</v>
      </c>
      <c r="AJ1417">
        <f t="shared" si="734"/>
        <v>73.175313079295819</v>
      </c>
      <c r="AK1417"/>
      <c r="AL1417"/>
      <c r="AM1417"/>
      <c r="AN1417"/>
    </row>
    <row r="1418" spans="1:40" x14ac:dyDescent="0.25">
      <c r="A1418"/>
      <c r="B1418">
        <f t="shared" si="700"/>
        <v>128400</v>
      </c>
      <c r="C1418" s="186" t="str">
        <f t="shared" si="703"/>
        <v>-4.63567162915891E-06+0.0190733831489335i</v>
      </c>
      <c r="D1418" s="158" t="str">
        <f t="shared" si="704"/>
        <v>-5.95704149715511+0.14622927080849i</v>
      </c>
      <c r="E1418" t="str">
        <f t="shared" si="705"/>
        <v>2870</v>
      </c>
      <c r="F1418" t="str">
        <f t="shared" si="706"/>
        <v>0.777000777000777</v>
      </c>
      <c r="G1418" t="str">
        <f t="shared" si="701"/>
        <v>0.777000777000777</v>
      </c>
      <c r="H1418" t="str">
        <f t="shared" si="707"/>
        <v>8.235057153457+2.61121370890568i</v>
      </c>
      <c r="I1418" t="str">
        <f t="shared" si="708"/>
        <v>504.225620901162i</v>
      </c>
      <c r="J1418" t="str">
        <f t="shared" si="702"/>
        <v>-216.469700292692+109.052303766516i</v>
      </c>
      <c r="K1418" t="str">
        <f t="shared" si="709"/>
        <v>0.935923879203617-1.85781642964417i</v>
      </c>
      <c r="L1418" t="str">
        <f t="shared" si="710"/>
        <v>0.0635547545266208-0.106216894340307i</v>
      </c>
      <c r="M1418" t="str">
        <f t="shared" si="711"/>
        <v>0.999478633730238-1.96403332398448i</v>
      </c>
      <c r="N1418" t="str">
        <f t="shared" si="712"/>
        <v>-0.569442407947716i</v>
      </c>
      <c r="O1418" t="str">
        <f t="shared" si="713"/>
        <v>0.84220173881096-0.539162527577534i</v>
      </c>
      <c r="P1418" t="str">
        <f t="shared" si="714"/>
        <v>0.15779826118904+0.539162527577534i</v>
      </c>
      <c r="Q1418" t="str">
        <f t="shared" si="715"/>
        <v>-0.15779826118904+0.0302798803701819i</v>
      </c>
      <c r="R1418" t="str">
        <f t="shared" si="716"/>
        <v>-0.332124587117038-3.48051503359392i</v>
      </c>
      <c r="S1418" t="str">
        <f t="shared" si="717"/>
        <v>0.0587794224366454i</v>
      </c>
      <c r="T1418" t="str">
        <f t="shared" si="718"/>
        <v>0.204582663456712-0.0195220914077488i</v>
      </c>
      <c r="U1418" t="str">
        <f t="shared" si="719"/>
        <v>0.0000499999999999999-0.00187806739228612i</v>
      </c>
      <c r="V1418" t="str">
        <f t="shared" si="720"/>
        <v>3.33333333333333E-06-0.00206587413151474i</v>
      </c>
      <c r="W1418" t="str">
        <f t="shared" si="721"/>
        <v>0.0000144726036525108-0.00098390303838828i</v>
      </c>
      <c r="X1418" t="str">
        <f t="shared" si="722"/>
        <v>0.0000327330309831852-0.00098302596921513i</v>
      </c>
      <c r="Y1418" t="str">
        <f t="shared" si="723"/>
        <v>0.009+0.0806760993441859i</v>
      </c>
      <c r="Z1418" t="str">
        <f t="shared" si="724"/>
        <v>-0.16985817996289-0.0250027504538916i</v>
      </c>
      <c r="AA1418" t="str">
        <f t="shared" si="725"/>
        <v>19.6590383551165-173.445753432739i</v>
      </c>
      <c r="AB1418" t="str">
        <f t="shared" si="726"/>
        <v>1.41322894431579-0.134855926523055i</v>
      </c>
      <c r="AC1418" t="str">
        <f t="shared" si="727"/>
        <v>2.14763060078469-2.91041435824731i</v>
      </c>
      <c r="AD1418" t="str">
        <f t="shared" si="728"/>
        <v>0.261990764293786+0.292250331773277i</v>
      </c>
      <c r="AE1418" t="str">
        <f t="shared" si="729"/>
        <v>-0.0371942122746345-0.0561915991494212i</v>
      </c>
      <c r="AF1418" t="str">
        <f t="shared" si="730"/>
        <v>-14.1920986506121-2.46498443809719i</v>
      </c>
      <c r="AG1418" t="str">
        <f t="shared" si="731"/>
        <v>1.20214103699894-0.143698886585897i</v>
      </c>
      <c r="AH1418" t="str">
        <f t="shared" si="732"/>
        <v>0.232151114515777+0.767397253060333i</v>
      </c>
      <c r="AI1418">
        <f t="shared" si="733"/>
        <v>-1.9192907485699369</v>
      </c>
      <c r="AJ1418">
        <f t="shared" si="734"/>
        <v>73.168514308959587</v>
      </c>
      <c r="AK1418"/>
      <c r="AL1418"/>
      <c r="AM1418"/>
      <c r="AN1418"/>
    </row>
    <row r="1419" spans="1:40" x14ac:dyDescent="0.25">
      <c r="A1419"/>
      <c r="B1419">
        <f t="shared" si="700"/>
        <v>128500</v>
      </c>
      <c r="C1419" s="186" t="str">
        <f t="shared" si="703"/>
        <v>-4.62845938387863E-06+0.0190585400509582i</v>
      </c>
      <c r="D1419" s="158" t="str">
        <f t="shared" si="704"/>
        <v>-5.95704144186124+0.146115473724013i</v>
      </c>
      <c r="E1419" t="str">
        <f t="shared" si="705"/>
        <v>2870</v>
      </c>
      <c r="F1419" t="str">
        <f t="shared" si="706"/>
        <v>0.777000777000777</v>
      </c>
      <c r="G1419" t="str">
        <f t="shared" si="701"/>
        <v>0.777000777000777</v>
      </c>
      <c r="H1419" t="str">
        <f t="shared" si="707"/>
        <v>8.23630782244265+2.60961192163052i</v>
      </c>
      <c r="I1419" t="str">
        <f t="shared" si="708"/>
        <v>504.61831998286i</v>
      </c>
      <c r="J1419" t="str">
        <f t="shared" si="702"/>
        <v>-216.808570050878+109.137235467269i</v>
      </c>
      <c r="K1419" t="str">
        <f t="shared" si="709"/>
        <v>0.93475141577422-1.85694751144601i</v>
      </c>
      <c r="L1419" t="str">
        <f t="shared" si="710"/>
        <v>0.0634819132623524-0.106177785845976i</v>
      </c>
      <c r="M1419" t="str">
        <f t="shared" si="711"/>
        <v>0.998233329036572-1.96312529729199i</v>
      </c>
      <c r="N1419" t="str">
        <f t="shared" si="712"/>
        <v>-0.569885898919637i</v>
      </c>
      <c r="O1419" t="str">
        <f t="shared" si="713"/>
        <v>0.841962542281516-0.539535983410603i</v>
      </c>
      <c r="P1419" t="str">
        <f t="shared" si="714"/>
        <v>0.158037457718484+0.539535983410603i</v>
      </c>
      <c r="Q1419" t="str">
        <f t="shared" si="715"/>
        <v>-0.158037457718484+0.030349915509034i</v>
      </c>
      <c r="R1419" t="str">
        <f t="shared" si="716"/>
        <v>-0.332122691420072-3.47775702652013i</v>
      </c>
      <c r="S1419" t="str">
        <f t="shared" si="717"/>
        <v>0.0588252008030291i</v>
      </c>
      <c r="T1419" t="str">
        <f t="shared" si="718"/>
        <v>0.204579755429192-0.0195371840140282i</v>
      </c>
      <c r="U1419" t="str">
        <f t="shared" si="719"/>
        <v>0.0000499999999999999-0.00187660586124154i</v>
      </c>
      <c r="V1419" t="str">
        <f t="shared" si="720"/>
        <v>3.33333333333333E-06-0.0020642664473657i</v>
      </c>
      <c r="W1419" t="str">
        <f t="shared" si="721"/>
        <v>0.0000144726004195889-0.000983137593974902i</v>
      </c>
      <c r="X1419" t="str">
        <f t="shared" si="722"/>
        <v>0.000032704630411539-0.000982261734458054i</v>
      </c>
      <c r="Y1419" t="str">
        <f t="shared" si="723"/>
        <v>0.009+0.0807389311972577i</v>
      </c>
      <c r="Z1419" t="str">
        <f t="shared" si="724"/>
        <v>-0.169594806288151-0.0249479401687195i</v>
      </c>
      <c r="AA1419" t="str">
        <f t="shared" si="725"/>
        <v>19.6280362691037-173.310969966636i</v>
      </c>
      <c r="AB1419" t="str">
        <f t="shared" si="726"/>
        <v>1.41320885606104-0.134960184174602i</v>
      </c>
      <c r="AC1419" t="str">
        <f t="shared" si="727"/>
        <v>2.14576842932943-2.9090278096265i</v>
      </c>
      <c r="AD1419" t="str">
        <f t="shared" si="728"/>
        <v>0.262117049597282+0.292457281924524i</v>
      </c>
      <c r="AE1419" t="str">
        <f t="shared" si="729"/>
        <v>-0.0371574834799131-0.0561385165461029i</v>
      </c>
      <c r="AF1419" t="str">
        <f t="shared" si="730"/>
        <v>-14.1933492643039-2.46349644790651i</v>
      </c>
      <c r="AG1419" t="str">
        <f t="shared" si="731"/>
        <v>1.20210785134062-0.143668380664865i</v>
      </c>
      <c r="AH1419" t="str">
        <f t="shared" si="732"/>
        <v>0.232042511633995+0.76670996861775i</v>
      </c>
      <c r="AI1419">
        <f t="shared" si="733"/>
        <v>-1.9267614775927639</v>
      </c>
      <c r="AJ1419">
        <f t="shared" si="734"/>
        <v>73.161715226766773</v>
      </c>
      <c r="AK1419"/>
      <c r="AL1419"/>
      <c r="AM1419"/>
      <c r="AN1419"/>
    </row>
    <row r="1420" spans="1:40" x14ac:dyDescent="0.25">
      <c r="A1420"/>
      <c r="B1420">
        <f t="shared" si="700"/>
        <v>128600</v>
      </c>
      <c r="C1420" s="186" t="str">
        <f t="shared" si="703"/>
        <v>-0.0000046212639568881+0.0190437200371125i</v>
      </c>
      <c r="D1420" s="158" t="str">
        <f t="shared" si="704"/>
        <v>-5.9570413866963+0.146001853617863i</v>
      </c>
      <c r="E1420" t="str">
        <f t="shared" si="705"/>
        <v>2870</v>
      </c>
      <c r="F1420" t="str">
        <f t="shared" si="706"/>
        <v>0.777000777000777</v>
      </c>
      <c r="G1420" t="str">
        <f t="shared" si="701"/>
        <v>0.777000777000777</v>
      </c>
      <c r="H1420" t="str">
        <f t="shared" si="707"/>
        <v>8.23755598613525+2.60801176420909i</v>
      </c>
      <c r="I1420" t="str">
        <f t="shared" si="708"/>
        <v>505.011019064559i</v>
      </c>
      <c r="J1420" t="str">
        <f t="shared" si="702"/>
        <v>-217.14770362359+109.222167168022i</v>
      </c>
      <c r="K1420" t="str">
        <f t="shared" si="709"/>
        <v>0.933580976807816-1.8560789491443i</v>
      </c>
      <c r="L1420" t="str">
        <f t="shared" si="710"/>
        <v>0.0634091822631278-0.106138672299213i</v>
      </c>
      <c r="M1420" t="str">
        <f t="shared" si="711"/>
        <v>0.996990159070944-1.96221762144351i</v>
      </c>
      <c r="N1420" t="str">
        <f t="shared" si="712"/>
        <v>-0.570329389891559i</v>
      </c>
      <c r="O1420" t="str">
        <f t="shared" si="713"/>
        <v>0.841723180151309-0.539909333125449i</v>
      </c>
      <c r="P1420" t="str">
        <f t="shared" si="714"/>
        <v>0.158276819848691+0.539909333125449i</v>
      </c>
      <c r="Q1420" t="str">
        <f t="shared" si="715"/>
        <v>-0.158276819848691+0.03042005676611i</v>
      </c>
      <c r="R1420" t="str">
        <f t="shared" si="716"/>
        <v>-0.332120794209158-3.47500326999428i</v>
      </c>
      <c r="S1420" t="str">
        <f t="shared" si="717"/>
        <v>0.0588709791694128i</v>
      </c>
      <c r="T1420" t="str">
        <f t="shared" si="718"/>
        <v>0.204576845121475-0.0195522763576162i</v>
      </c>
      <c r="U1420" t="str">
        <f t="shared" si="719"/>
        <v>0.0000499999999999999-0.00187514660318459i</v>
      </c>
      <c r="V1420" t="str">
        <f t="shared" si="720"/>
        <v>3.33333333333333E-06-0.00206266126350305i</v>
      </c>
      <c r="W1420" t="str">
        <f t="shared" si="721"/>
        <v>0.0000144725971841519-0.000982373340173985i</v>
      </c>
      <c r="X1420" t="str">
        <f t="shared" si="722"/>
        <v>0.0000326762960269794-0.000981498687204476i</v>
      </c>
      <c r="Y1420" t="str">
        <f t="shared" si="723"/>
        <v>0.009+0.0808017630503295i</v>
      </c>
      <c r="Z1420" t="str">
        <f t="shared" si="724"/>
        <v>-0.169332043930645-0.0248932987080634i</v>
      </c>
      <c r="AA1420" t="str">
        <f t="shared" si="725"/>
        <v>19.5971077648924-173.176395486949i</v>
      </c>
      <c r="AB1420" t="str">
        <f t="shared" si="726"/>
        <v>1.41318875205499-0.135064440011513i</v>
      </c>
      <c r="AC1420" t="str">
        <f t="shared" si="727"/>
        <v>2.14390945448758-2.90764178923997i</v>
      </c>
      <c r="AD1420" t="str">
        <f t="shared" si="728"/>
        <v>0.262243424215082+0.292664178459724i</v>
      </c>
      <c r="AE1420" t="str">
        <f t="shared" si="729"/>
        <v>-0.0371208382141633-0.0560855274170796i</v>
      </c>
      <c r="AF1420" t="str">
        <f t="shared" si="730"/>
        <v>-14.1945973728316-2.46200991059123i</v>
      </c>
      <c r="AG1420" t="str">
        <f t="shared" si="731"/>
        <v>1.20207469937479-0.143637978195516i</v>
      </c>
      <c r="AH1420" t="str">
        <f t="shared" si="732"/>
        <v>0.231934097322055+0.766023856083108i</v>
      </c>
      <c r="AI1420">
        <f t="shared" si="733"/>
        <v>-1.9342257497531266</v>
      </c>
      <c r="AJ1420">
        <f t="shared" si="734"/>
        <v>73.154915824914326</v>
      </c>
      <c r="AK1420"/>
      <c r="AL1420"/>
      <c r="AM1420"/>
      <c r="AN1420"/>
    </row>
    <row r="1421" spans="1:40" x14ac:dyDescent="0.25">
      <c r="A1421"/>
      <c r="B1421">
        <f t="shared" si="700"/>
        <v>128700</v>
      </c>
      <c r="C1421" s="186" t="str">
        <f t="shared" si="703"/>
        <v>-4.61408529593637E-06+0.0190289230535874i</v>
      </c>
      <c r="D1421" s="158" t="str">
        <f t="shared" si="704"/>
        <v>-5.9570413316599+0.145888410077503i</v>
      </c>
      <c r="E1421" t="str">
        <f t="shared" si="705"/>
        <v>2870</v>
      </c>
      <c r="F1421" t="str">
        <f t="shared" si="706"/>
        <v>0.777000777000777</v>
      </c>
      <c r="G1421" t="str">
        <f t="shared" si="701"/>
        <v>0.777000777000777</v>
      </c>
      <c r="H1421" t="str">
        <f t="shared" si="707"/>
        <v>8.23880165092549+2.60641323503746i</v>
      </c>
      <c r="I1421" t="str">
        <f t="shared" si="708"/>
        <v>505.403718146258i</v>
      </c>
      <c r="J1421" t="str">
        <f t="shared" si="702"/>
        <v>-217.487101010827+109.307098868775i</v>
      </c>
      <c r="K1421" t="str">
        <f t="shared" si="709"/>
        <v>0.932412558125575-1.85521074396339i</v>
      </c>
      <c r="L1421" t="str">
        <f t="shared" si="710"/>
        <v>0.0633365613446312-0.106099553821823i</v>
      </c>
      <c r="M1421" t="str">
        <f t="shared" si="711"/>
        <v>0.995749119470206-1.96131029778521i</v>
      </c>
      <c r="N1421" t="str">
        <f t="shared" si="712"/>
        <v>-0.570772880863481i</v>
      </c>
      <c r="O1421" t="str">
        <f t="shared" si="713"/>
        <v>0.841483652467419-0.540282576648638i</v>
      </c>
      <c r="P1421" t="str">
        <f t="shared" si="714"/>
        <v>0.158516347532581+0.540282576648638i</v>
      </c>
      <c r="Q1421" t="str">
        <f t="shared" si="715"/>
        <v>-0.158516347532581+0.030490304214843i</v>
      </c>
      <c r="R1421" t="str">
        <f t="shared" si="716"/>
        <v>-0.332118895484173-3.47225375410772i</v>
      </c>
      <c r="S1421" t="str">
        <f t="shared" si="717"/>
        <v>0.0589167575357965i</v>
      </c>
      <c r="T1421" t="str">
        <f t="shared" si="718"/>
        <v>0.204573932533524-0.0195673684382976i</v>
      </c>
      <c r="U1421" t="str">
        <f t="shared" si="719"/>
        <v>0.00005-0.00187368961281693i</v>
      </c>
      <c r="V1421" t="str">
        <f t="shared" si="720"/>
        <v>3.33333333333333E-06-0.00206105857409862i</v>
      </c>
      <c r="W1421" t="str">
        <f t="shared" si="721"/>
        <v>0.0000144725939462001-0.000981610274210215i</v>
      </c>
      <c r="X1421" t="str">
        <f t="shared" si="722"/>
        <v>0.0000326480276239873-0.000980736824690145i</v>
      </c>
      <c r="Y1421" t="str">
        <f t="shared" si="723"/>
        <v>0.009+0.0808645949034013i</v>
      </c>
      <c r="Z1421" t="str">
        <f t="shared" si="724"/>
        <v>-0.169069891003107-0.0248388254142725i</v>
      </c>
      <c r="AA1421" t="str">
        <f t="shared" si="725"/>
        <v>19.566252608908-173.042029509188i</v>
      </c>
      <c r="AB1421" t="str">
        <f t="shared" si="726"/>
        <v>1.41316863229741-0.135168694032301i</v>
      </c>
      <c r="AC1421" t="str">
        <f t="shared" si="727"/>
        <v>2.14205366972933-2.90625629909455i</v>
      </c>
      <c r="AD1421" t="str">
        <f t="shared" si="728"/>
        <v>0.262369888127363+0.292871021345536i</v>
      </c>
      <c r="AE1421" t="str">
        <f t="shared" si="729"/>
        <v>-0.0370842762200889-0.0560326315020158i</v>
      </c>
      <c r="AF1421" t="str">
        <f t="shared" si="730"/>
        <v>-14.1958429825854-2.46052482495996i</v>
      </c>
      <c r="AG1421" t="str">
        <f t="shared" si="731"/>
        <v>1.2020415809626-0.143607678928218i</v>
      </c>
      <c r="AH1421" t="str">
        <f t="shared" si="732"/>
        <v>0.231825871196475+0.765338912402854i</v>
      </c>
      <c r="AI1421">
        <f t="shared" si="733"/>
        <v>-1.9416835761132514</v>
      </c>
      <c r="AJ1421">
        <f t="shared" si="734"/>
        <v>73.148116095644596</v>
      </c>
      <c r="AK1421"/>
      <c r="AL1421"/>
      <c r="AM1421"/>
      <c r="AN1421"/>
    </row>
    <row r="1422" spans="1:40" x14ac:dyDescent="0.25">
      <c r="A1422"/>
      <c r="B1422">
        <f t="shared" si="700"/>
        <v>128800</v>
      </c>
      <c r="C1422" s="186" t="str">
        <f t="shared" si="703"/>
        <v>-0.0000046069233489752+0.0190141490467407i</v>
      </c>
      <c r="D1422" s="158" t="str">
        <f t="shared" si="704"/>
        <v>-5.95704127675164+0.145775142691679i</v>
      </c>
      <c r="E1422" t="str">
        <f t="shared" si="705"/>
        <v>2870</v>
      </c>
      <c r="F1422" t="str">
        <f t="shared" si="706"/>
        <v>0.777000777000777</v>
      </c>
      <c r="G1422" t="str">
        <f t="shared" si="701"/>
        <v>0.777000777000777</v>
      </c>
      <c r="H1422" t="str">
        <f t="shared" si="707"/>
        <v>8.2400448231847+2.60481633251007i</v>
      </c>
      <c r="I1422" t="str">
        <f t="shared" si="708"/>
        <v>505.796417227957i</v>
      </c>
      <c r="J1422" t="str">
        <f t="shared" si="702"/>
        <v>-217.82676221259+109.392030569527i</v>
      </c>
      <c r="K1422" t="str">
        <f t="shared" si="709"/>
        <v>0.931246155557758-1.85434289711938i</v>
      </c>
      <c r="L1422" t="str">
        <f t="shared" si="710"/>
        <v>0.0632640503228018-0.10606043053508i</v>
      </c>
      <c r="M1422" t="str">
        <f t="shared" si="711"/>
        <v>0.99451020588056-1.96040332765446i</v>
      </c>
      <c r="N1422" t="str">
        <f t="shared" si="712"/>
        <v>-0.571216371835403i</v>
      </c>
      <c r="O1422" t="str">
        <f t="shared" si="713"/>
        <v>0.841243959276957-0.54065571390676i</v>
      </c>
      <c r="P1422" t="str">
        <f t="shared" si="714"/>
        <v>0.158756040723043+0.54065571390676i</v>
      </c>
      <c r="Q1422" t="str">
        <f t="shared" si="715"/>
        <v>-0.158756040723043+0.0305606579286429i</v>
      </c>
      <c r="R1422" t="str">
        <f t="shared" si="716"/>
        <v>-0.332116995245054-3.46950846898253i</v>
      </c>
      <c r="S1422" t="str">
        <f t="shared" si="717"/>
        <v>0.05896253590218i</v>
      </c>
      <c r="T1422" t="str">
        <f t="shared" si="718"/>
        <v>0.2045710176653-0.0195824602558606i</v>
      </c>
      <c r="U1422" t="str">
        <f t="shared" si="719"/>
        <v>0.00005-0.00187223488485667i</v>
      </c>
      <c r="V1422" t="str">
        <f t="shared" si="720"/>
        <v>3.33333333333333E-06-0.00205945837334233i</v>
      </c>
      <c r="W1422" t="str">
        <f t="shared" si="721"/>
        <v>0.0000144725907057333-0.000980848393316884i</v>
      </c>
      <c r="X1422" t="str">
        <f t="shared" si="722"/>
        <v>0.0000326198249978393-0.000979976144159354i</v>
      </c>
      <c r="Y1422" t="str">
        <f t="shared" si="723"/>
        <v>0.009+0.0809274267564731i</v>
      </c>
      <c r="Z1422" t="str">
        <f t="shared" si="724"/>
        <v>-0.168808345625522-0.0247845196327841i</v>
      </c>
      <c r="AA1422" t="str">
        <f t="shared" si="725"/>
        <v>19.5354705685056-172.907871550355i</v>
      </c>
      <c r="AB1422" t="str">
        <f t="shared" si="726"/>
        <v>1.41314849678801-0.135272946235503i</v>
      </c>
      <c r="AC1422" t="str">
        <f t="shared" si="727"/>
        <v>2.14020106853874-2.90487134118385i</v>
      </c>
      <c r="AD1422" t="str">
        <f t="shared" si="728"/>
        <v>0.262496441314288+0.293077810548606i</v>
      </c>
      <c r="AE1422" t="str">
        <f t="shared" si="729"/>
        <v>-0.0370477972413767-0.0559798285415505i</v>
      </c>
      <c r="AF1422" t="str">
        <f t="shared" si="730"/>
        <v>-14.1970860999363-2.45904118981839i</v>
      </c>
      <c r="AG1422" t="str">
        <f t="shared" si="731"/>
        <v>1.20200849596571-0.14357748261409i</v>
      </c>
      <c r="AH1422" t="str">
        <f t="shared" si="732"/>
        <v>0.231717832874447+0.764655134533903i</v>
      </c>
      <c r="AI1422">
        <f t="shared" si="733"/>
        <v>-1.949134967708517</v>
      </c>
      <c r="AJ1422">
        <f t="shared" si="734"/>
        <v>73.141316031243733</v>
      </c>
      <c r="AK1422"/>
      <c r="AL1422"/>
      <c r="AM1422"/>
      <c r="AN1422"/>
    </row>
    <row r="1423" spans="1:40" x14ac:dyDescent="0.25">
      <c r="A1423"/>
      <c r="B1423">
        <f t="shared" si="700"/>
        <v>128900</v>
      </c>
      <c r="C1423" s="186" t="str">
        <f t="shared" si="703"/>
        <v>-4.59977806415818E-06+0.0189993979630968i</v>
      </c>
      <c r="D1423" s="158" t="str">
        <f t="shared" si="704"/>
        <v>-5.95704122197112+0.145662051050409i</v>
      </c>
      <c r="E1423" t="str">
        <f t="shared" si="705"/>
        <v>2870</v>
      </c>
      <c r="F1423" t="str">
        <f t="shared" si="706"/>
        <v>0.777000777000777</v>
      </c>
      <c r="G1423" t="str">
        <f t="shared" si="701"/>
        <v>0.777000777000777</v>
      </c>
      <c r="H1423" t="str">
        <f t="shared" si="707"/>
        <v>8.24128550926509+2.60322105501972i</v>
      </c>
      <c r="I1423" t="str">
        <f t="shared" si="708"/>
        <v>506.189116309655i</v>
      </c>
      <c r="J1423" t="str">
        <f t="shared" si="702"/>
        <v>-218.166687228878+109.47696227028i</v>
      </c>
      <c r="K1423" t="str">
        <f t="shared" si="709"/>
        <v>0.930081764943743-1.85347540982008i</v>
      </c>
      <c r="L1423" t="str">
        <f t="shared" si="710"/>
        <v>0.0631916490138366-0.106021302559731i</v>
      </c>
      <c r="M1423" t="str">
        <f t="shared" si="711"/>
        <v>0.99327341395758-1.95949671237981i</v>
      </c>
      <c r="N1423" t="str">
        <f t="shared" si="712"/>
        <v>-0.571659862807325i</v>
      </c>
      <c r="O1423" t="str">
        <f t="shared" si="713"/>
        <v>0.841004100627068-0.541028744826425i</v>
      </c>
      <c r="P1423" t="str">
        <f t="shared" si="714"/>
        <v>0.158995899372932+0.541028744826425i</v>
      </c>
      <c r="Q1423" t="str">
        <f t="shared" si="715"/>
        <v>-0.158995899372932+0.0306311179808999i</v>
      </c>
      <c r="R1423" t="str">
        <f t="shared" si="716"/>
        <v>-0.332115093491702-3.46676740477148i</v>
      </c>
      <c r="S1423" t="str">
        <f t="shared" si="717"/>
        <v>0.0590083142685637i</v>
      </c>
      <c r="T1423" t="str">
        <f t="shared" si="718"/>
        <v>0.204568100516768-0.0195975518100918i</v>
      </c>
      <c r="U1423" t="str">
        <f t="shared" si="719"/>
        <v>0.00005-0.00187078241403831i</v>
      </c>
      <c r="V1423" t="str">
        <f t="shared" si="720"/>
        <v>3.33333333333333E-06-0.00205786065544214i</v>
      </c>
      <c r="W1423" t="str">
        <f t="shared" si="721"/>
        <v>0.0000144725874627514-0.00098008769473588i</v>
      </c>
      <c r="X1423" t="str">
        <f t="shared" si="722"/>
        <v>0.0000325916879446058-0.000979216642864947i</v>
      </c>
      <c r="Y1423" t="str">
        <f t="shared" si="723"/>
        <v>0.009+0.0809902586095449i</v>
      </c>
      <c r="Z1423" t="str">
        <f t="shared" si="724"/>
        <v>-0.168547405925115-0.0247303807121062i</v>
      </c>
      <c r="AA1423" t="str">
        <f t="shared" si="725"/>
        <v>19.5047614119649-172.773921128934i</v>
      </c>
      <c r="AB1423" t="str">
        <f t="shared" si="726"/>
        <v>1.41312834552655-0.135377196619646i</v>
      </c>
      <c r="AC1423" t="str">
        <f t="shared" si="727"/>
        <v>2.13835164441399-2.9034869174884i</v>
      </c>
      <c r="AD1423" t="str">
        <f t="shared" si="728"/>
        <v>0.262623083756008+0.293284546035575i</v>
      </c>
      <c r="AE1423" t="str">
        <f t="shared" si="729"/>
        <v>-0.0370114010226924-0.0559271182772946i</v>
      </c>
      <c r="AF1423" t="str">
        <f t="shared" si="730"/>
        <v>-14.1983267312362-2.45755900396931i</v>
      </c>
      <c r="AG1423" t="str">
        <f t="shared" si="731"/>
        <v>1.20197544424638-0.143547389004993i</v>
      </c>
      <c r="AH1423" t="str">
        <f t="shared" si="732"/>
        <v>0.231609981973826+0.763972519443555i</v>
      </c>
      <c r="AI1423">
        <f t="shared" si="733"/>
        <v>-1.9565799355479727</v>
      </c>
      <c r="AJ1423">
        <f t="shared" si="734"/>
        <v>73.134515624041398</v>
      </c>
      <c r="AK1423"/>
      <c r="AL1423"/>
      <c r="AM1423"/>
      <c r="AN1423"/>
    </row>
    <row r="1424" spans="1:40" x14ac:dyDescent="0.25">
      <c r="A1424"/>
      <c r="B1424">
        <f t="shared" si="700"/>
        <v>129000</v>
      </c>
      <c r="C1424" s="186" t="str">
        <f t="shared" si="703"/>
        <v>-4.59264938983979E-06+0.0189846697493461i</v>
      </c>
      <c r="D1424" s="158" t="str">
        <f t="shared" si="704"/>
        <v>-5.95704116731795+0.145549134744987i</v>
      </c>
      <c r="E1424" t="str">
        <f t="shared" si="705"/>
        <v>2870</v>
      </c>
      <c r="F1424" t="str">
        <f t="shared" si="706"/>
        <v>0.777000777000777</v>
      </c>
      <c r="G1424" t="str">
        <f t="shared" si="701"/>
        <v>0.777000777000777</v>
      </c>
      <c r="H1424" t="str">
        <f t="shared" si="707"/>
        <v>8.24252371549963+2.60162740095765i</v>
      </c>
      <c r="I1424" t="str">
        <f t="shared" si="708"/>
        <v>506.581815391354i</v>
      </c>
      <c r="J1424" t="str">
        <f t="shared" si="702"/>
        <v>-218.506876059693+109.561893971033i</v>
      </c>
      <c r="K1424" t="str">
        <f t="shared" si="709"/>
        <v>0.928919382131949-1.85260828326514i</v>
      </c>
      <c r="L1424" t="str">
        <f t="shared" si="710"/>
        <v>0.0631193572341869-0.105982170015993i</v>
      </c>
      <c r="M1424" t="str">
        <f t="shared" si="711"/>
        <v>0.992038739366136-1.95859045328113i</v>
      </c>
      <c r="N1424" t="str">
        <f t="shared" si="712"/>
        <v>-0.572103353779247i</v>
      </c>
      <c r="O1424" t="str">
        <f t="shared" si="713"/>
        <v>0.840764076564927-0.541401669334262i</v>
      </c>
      <c r="P1424" t="str">
        <f t="shared" si="714"/>
        <v>0.159235923435073+0.541401669334262i</v>
      </c>
      <c r="Q1424" t="str">
        <f t="shared" si="715"/>
        <v>-0.159235923435073+0.030701684444985i</v>
      </c>
      <c r="R1424" t="str">
        <f t="shared" si="716"/>
        <v>-0.332113190224006-3.46403055165781i</v>
      </c>
      <c r="S1424" t="str">
        <f t="shared" si="717"/>
        <v>0.0590540926349474i</v>
      </c>
      <c r="T1424" t="str">
        <f t="shared" si="718"/>
        <v>0.204565181087888-0.0196126431007764i</v>
      </c>
      <c r="U1424" t="str">
        <f t="shared" si="719"/>
        <v>0.00005-0.0018693321951127i</v>
      </c>
      <c r="V1424" t="str">
        <f t="shared" si="720"/>
        <v>3.33333333333333E-06-0.00205626541462397i</v>
      </c>
      <c r="W1424" t="str">
        <f t="shared" si="721"/>
        <v>0.0000144725842172545-0.000979328175717638i</v>
      </c>
      <c r="X1424" t="str">
        <f t="shared" si="722"/>
        <v>0.0000325636162611473-0.000978458318068276i</v>
      </c>
      <c r="Y1424" t="str">
        <f t="shared" si="723"/>
        <v>0.009+0.0810530904626167i</v>
      </c>
      <c r="Z1424" t="str">
        <f t="shared" si="724"/>
        <v>-0.168287070036302-0.024676408003801i</v>
      </c>
      <c r="AA1424" t="str">
        <f t="shared" si="725"/>
        <v>19.4741249084861-172.640177764891i</v>
      </c>
      <c r="AB1424" t="str">
        <f t="shared" si="726"/>
        <v>1.41310817851277-0.135481445183244i</v>
      </c>
      <c r="AC1424" t="str">
        <f t="shared" si="727"/>
        <v>2.13650539086715-2.90210302997569i</v>
      </c>
      <c r="AD1424" t="str">
        <f t="shared" si="728"/>
        <v>0.262749815432654+0.293491227773085i</v>
      </c>
      <c r="AE1424" t="str">
        <f t="shared" si="729"/>
        <v>-0.0369750873096753-0.0558745004518289i</v>
      </c>
      <c r="AF1424" t="str">
        <f t="shared" si="730"/>
        <v>-14.1995648828176-2.45607826621266i</v>
      </c>
      <c r="AG1424" t="str">
        <f t="shared" si="731"/>
        <v>1.20194242566737-0.143517397853531i</v>
      </c>
      <c r="AH1424" t="str">
        <f t="shared" si="732"/>
        <v>0.23150231811312+0.763291064109525i</v>
      </c>
      <c r="AI1424">
        <f t="shared" si="733"/>
        <v>-1.9640184906136917</v>
      </c>
      <c r="AJ1424">
        <f t="shared" si="734"/>
        <v>73.127714866412774</v>
      </c>
      <c r="AK1424"/>
      <c r="AL1424"/>
      <c r="AM1424"/>
      <c r="AN1424"/>
    </row>
    <row r="1425" spans="1:40" x14ac:dyDescent="0.25">
      <c r="A1425"/>
      <c r="B1425">
        <f t="shared" si="700"/>
        <v>129100</v>
      </c>
      <c r="C1425" s="186" t="str">
        <f t="shared" si="703"/>
        <v>-4.58553727457446E-06+0.0189699643523439i</v>
      </c>
      <c r="D1425" s="158" t="str">
        <f t="shared" si="704"/>
        <v>-5.95704111279173+0.14543639336797i</v>
      </c>
      <c r="E1425" t="str">
        <f t="shared" si="705"/>
        <v>2870</v>
      </c>
      <c r="F1425" t="str">
        <f t="shared" si="706"/>
        <v>0.777000777000777</v>
      </c>
      <c r="G1425" t="str">
        <f t="shared" si="701"/>
        <v>0.777000777000777</v>
      </c>
      <c r="H1425" t="str">
        <f t="shared" si="707"/>
        <v>8.24375944820224+2.60003536871353i</v>
      </c>
      <c r="I1425" t="str">
        <f t="shared" si="708"/>
        <v>506.974514473053i</v>
      </c>
      <c r="J1425" t="str">
        <f t="shared" si="702"/>
        <v>-218.847328705033+109.646825671786i</v>
      </c>
      <c r="K1425" t="str">
        <f t="shared" si="709"/>
        <v>0.927759002979879-1.85174151864605i</v>
      </c>
      <c r="L1425" t="str">
        <f t="shared" si="710"/>
        <v>0.0630471748005611-0.105943033023561i</v>
      </c>
      <c r="M1425" t="str">
        <f t="shared" si="711"/>
        <v>0.99080617778044-1.95768455166961i</v>
      </c>
      <c r="N1425" t="str">
        <f t="shared" si="712"/>
        <v>-0.572546844751169i</v>
      </c>
      <c r="O1425" t="str">
        <f t="shared" si="713"/>
        <v>0.840523887137743-0.541774487356925i</v>
      </c>
      <c r="P1425" t="str">
        <f t="shared" si="714"/>
        <v>0.159476112862257+0.541774487356925i</v>
      </c>
      <c r="Q1425" t="str">
        <f t="shared" si="715"/>
        <v>-0.159476112862257+0.030772357394244i</v>
      </c>
      <c r="R1425" t="str">
        <f t="shared" si="716"/>
        <v>-0.332111285441925-3.46129789985523i</v>
      </c>
      <c r="S1425" t="str">
        <f t="shared" si="717"/>
        <v>0.0590998710013311i</v>
      </c>
      <c r="T1425" t="str">
        <f t="shared" si="718"/>
        <v>0.204562259378622-0.019627734127704i</v>
      </c>
      <c r="U1425" t="str">
        <f t="shared" si="719"/>
        <v>0.00005-0.00186788422284693i</v>
      </c>
      <c r="V1425" t="str">
        <f t="shared" si="720"/>
        <v>3.33333333333333E-06-0.00205467264513162i</v>
      </c>
      <c r="W1425" t="str">
        <f t="shared" si="721"/>
        <v>0.0000144725809692425-0.000978569833521118i</v>
      </c>
      <c r="X1425" t="str">
        <f t="shared" si="722"/>
        <v>0.0000325356097451096-0.000977701167039159i</v>
      </c>
      <c r="Y1425" t="str">
        <f t="shared" si="723"/>
        <v>0.009+0.0811159223156885i</v>
      </c>
      <c r="Z1425" t="str">
        <f t="shared" si="724"/>
        <v>-0.168027336100665-0.0246226008624681i</v>
      </c>
      <c r="AA1425" t="str">
        <f t="shared" si="725"/>
        <v>19.4435608281856-172.506640979667i</v>
      </c>
      <c r="AB1425" t="str">
        <f t="shared" si="726"/>
        <v>1.41308799574639-0.135585691924846i</v>
      </c>
      <c r="AC1425" t="str">
        <f t="shared" si="727"/>
        <v>2.1346623014242-2.90071968060025i</v>
      </c>
      <c r="AD1425" t="str">
        <f t="shared" si="728"/>
        <v>0.262876636324345+0.293697855727762i</v>
      </c>
      <c r="AE1425" t="str">
        <f t="shared" si="729"/>
        <v>-0.0369388558489354-0.0558219748086957i</v>
      </c>
      <c r="AF1425" t="str">
        <f t="shared" si="730"/>
        <v>-14.200800560994-2.45459897534556i</v>
      </c>
      <c r="AG1425" t="str">
        <f t="shared" si="731"/>
        <v>1.20190944009201-0.143487508913053i</v>
      </c>
      <c r="AH1425" t="str">
        <f t="shared" si="732"/>
        <v>0.231394840911509+0.76261076551983i</v>
      </c>
      <c r="AI1425">
        <f t="shared" si="733"/>
        <v>-1.9714506438615078</v>
      </c>
      <c r="AJ1425">
        <f t="shared" si="734"/>
        <v>73.120913750775685</v>
      </c>
      <c r="AK1425"/>
      <c r="AL1425"/>
      <c r="AM1425"/>
      <c r="AN1425"/>
    </row>
    <row r="1426" spans="1:40" x14ac:dyDescent="0.25">
      <c r="A1426"/>
      <c r="B1426">
        <f t="shared" si="700"/>
        <v>129200</v>
      </c>
      <c r="C1426" s="186" t="str">
        <f t="shared" si="703"/>
        <v>-4.57844166711559E-06+0.0189552817191101i</v>
      </c>
      <c r="D1426" s="158" t="str">
        <f t="shared" si="704"/>
        <v>-5.95704105839207+0.145323826513177i</v>
      </c>
      <c r="E1426" t="str">
        <f t="shared" si="705"/>
        <v>2870</v>
      </c>
      <c r="F1426" t="str">
        <f t="shared" si="706"/>
        <v>0.777000777000777</v>
      </c>
      <c r="G1426" t="str">
        <f t="shared" si="701"/>
        <v>0.777000777000777</v>
      </c>
      <c r="H1426" t="str">
        <f t="shared" si="707"/>
        <v>8.2449927136678+2.59844495667551i</v>
      </c>
      <c r="I1426" t="str">
        <f t="shared" si="708"/>
        <v>507.367213554752i</v>
      </c>
      <c r="J1426" t="str">
        <f t="shared" si="702"/>
        <v>-219.188045164898+109.731757372538i</v>
      </c>
      <c r="K1426" t="str">
        <f t="shared" si="709"/>
        <v>0.926600623354059-1.85087511714618i</v>
      </c>
      <c r="L1426" t="str">
        <f t="shared" si="710"/>
        <v>0.0629751015299232-0.105903891701605i</v>
      </c>
      <c r="M1426" t="str">
        <f t="shared" si="711"/>
        <v>0.989575724883982-1.95677900884778i</v>
      </c>
      <c r="N1426" t="str">
        <f t="shared" si="712"/>
        <v>-0.572990335723091i</v>
      </c>
      <c r="O1426" t="str">
        <f t="shared" si="713"/>
        <v>0.840283532392758-0.542147198821084i</v>
      </c>
      <c r="P1426" t="str">
        <f t="shared" si="714"/>
        <v>0.159716467607242+0.542147198821084i</v>
      </c>
      <c r="Q1426" t="str">
        <f t="shared" si="715"/>
        <v>-0.159716467607242+0.030843136902007i</v>
      </c>
      <c r="R1426" t="str">
        <f t="shared" si="716"/>
        <v>-0.332109379145312-3.45856943960772i</v>
      </c>
      <c r="S1426" t="str">
        <f t="shared" si="717"/>
        <v>0.0591456493677148i</v>
      </c>
      <c r="T1426" t="str">
        <f t="shared" si="718"/>
        <v>0.204559335388932-0.0196428248906581i</v>
      </c>
      <c r="U1426" t="str">
        <f t="shared" si="719"/>
        <v>0.00005-0.00186643849202429i</v>
      </c>
      <c r="V1426" t="str">
        <f t="shared" si="720"/>
        <v>3.33333333333333E-06-0.00205308234122672i</v>
      </c>
      <c r="W1426" t="str">
        <f t="shared" si="721"/>
        <v>0.0000144725777187156-0.000977812665413751i</v>
      </c>
      <c r="X1426" t="str">
        <f t="shared" si="722"/>
        <v>0.0000325076681949207-0.000976945187055839i</v>
      </c>
      <c r="Y1426" t="str">
        <f t="shared" si="723"/>
        <v>0.009+0.0811787541687603i</v>
      </c>
      <c r="Z1426" t="str">
        <f t="shared" si="724"/>
        <v>-0.16776820226691-0.0245689586457274i</v>
      </c>
      <c r="AA1426" t="str">
        <f t="shared" si="725"/>
        <v>19.4130689420915-172.373310296168i</v>
      </c>
      <c r="AB1426" t="str">
        <f t="shared" si="726"/>
        <v>1.41306779722716-0.135689936842955i</v>
      </c>
      <c r="AC1426" t="str">
        <f t="shared" si="727"/>
        <v>2.1328223696251-2.89933687130371i</v>
      </c>
      <c r="AD1426" t="str">
        <f t="shared" si="728"/>
        <v>0.263003546411179+0.293904429866233i</v>
      </c>
      <c r="AE1426" t="str">
        <f t="shared" si="729"/>
        <v>-0.0369027063880456-0.0557695410923948i</v>
      </c>
      <c r="AF1426" t="str">
        <f t="shared" si="730"/>
        <v>-14.2020337720599-2.45312113016233i</v>
      </c>
      <c r="AG1426" t="str">
        <f t="shared" si="731"/>
        <v>1.20187648738419-0.143457721937634i</v>
      </c>
      <c r="AH1426" t="str">
        <f t="shared" si="732"/>
        <v>0.231287549988824+0.761931620672741i</v>
      </c>
      <c r="AI1426">
        <f t="shared" si="733"/>
        <v>-1.9788764062212285</v>
      </c>
      <c r="AJ1426">
        <f t="shared" si="734"/>
        <v>73.114112269591729</v>
      </c>
      <c r="AK1426"/>
      <c r="AL1426"/>
      <c r="AM1426"/>
      <c r="AN1426"/>
    </row>
    <row r="1427" spans="1:40" x14ac:dyDescent="0.25">
      <c r="A1427"/>
      <c r="B1427">
        <f t="shared" si="700"/>
        <v>129300</v>
      </c>
      <c r="C1427" s="186" t="str">
        <f t="shared" si="703"/>
        <v>-4.57136251641474E-06+0.0189406217968286i</v>
      </c>
      <c r="D1427" s="158" t="str">
        <f t="shared" si="704"/>
        <v>-5.95704100411858+0.145211433775686i</v>
      </c>
      <c r="E1427" t="str">
        <f t="shared" si="705"/>
        <v>2870</v>
      </c>
      <c r="F1427" t="str">
        <f t="shared" si="706"/>
        <v>0.777000777000777</v>
      </c>
      <c r="G1427" t="str">
        <f t="shared" si="701"/>
        <v>0.777000777000777</v>
      </c>
      <c r="H1427" t="str">
        <f t="shared" si="707"/>
        <v>8.24622351817224+2.59685616323029i</v>
      </c>
      <c r="I1427" t="str">
        <f t="shared" si="708"/>
        <v>507.75991263645i</v>
      </c>
      <c r="J1427" t="str">
        <f t="shared" si="702"/>
        <v>-219.529025439289+109.816689073291i</v>
      </c>
      <c r="K1427" t="str">
        <f t="shared" si="709"/>
        <v>0.925444239130045-1.85000907994079i</v>
      </c>
      <c r="L1427" t="str">
        <f t="shared" si="710"/>
        <v>0.0629031372394956-0.105864746168774i</v>
      </c>
      <c r="M1427" t="str">
        <f t="shared" si="711"/>
        <v>0.988347376369541-1.95587382610956i</v>
      </c>
      <c r="N1427" t="str">
        <f t="shared" si="712"/>
        <v>-0.573433826695013i</v>
      </c>
      <c r="O1427" t="str">
        <f t="shared" si="713"/>
        <v>0.840043012377247-0.542519803653434i</v>
      </c>
      <c r="P1427" t="str">
        <f t="shared" si="714"/>
        <v>0.159956987622753+0.542519803653434i</v>
      </c>
      <c r="Q1427" t="str">
        <f t="shared" si="715"/>
        <v>-0.159956987622753+0.030914023041579i</v>
      </c>
      <c r="R1427" t="str">
        <f t="shared" si="716"/>
        <v>-0.332107471334098-3.45584516118948i</v>
      </c>
      <c r="S1427" t="str">
        <f t="shared" si="717"/>
        <v>0.0591914277340985i</v>
      </c>
      <c r="T1427" t="str">
        <f t="shared" si="718"/>
        <v>0.204556409118781-0.0196579153894265i</v>
      </c>
      <c r="U1427" t="str">
        <f t="shared" si="719"/>
        <v>0.00005-0.00186499499744422i</v>
      </c>
      <c r="V1427" t="str">
        <f t="shared" si="720"/>
        <v>3.33333333333333E-06-0.00205149449718865i</v>
      </c>
      <c r="W1427" t="str">
        <f t="shared" si="721"/>
        <v>0.0000144725744656737-0.000977056668671439i</v>
      </c>
      <c r="X1427" t="str">
        <f t="shared" si="722"/>
        <v>0.0000324797914097877-0.000976190375404983i</v>
      </c>
      <c r="Y1427" t="str">
        <f t="shared" si="723"/>
        <v>0.009+0.0812415860218321i</v>
      </c>
      <c r="Z1427" t="str">
        <f t="shared" si="724"/>
        <v>-0.167509666690848-0.0245154807142035i</v>
      </c>
      <c r="AA1427" t="str">
        <f t="shared" si="725"/>
        <v>19.3826490221393-172.240185238767i</v>
      </c>
      <c r="AB1427" t="str">
        <f t="shared" si="726"/>
        <v>1.41304758295481-0.135794179936105i</v>
      </c>
      <c r="AC1427" t="str">
        <f t="shared" si="727"/>
        <v>2.13098558902367-2.89795460401479i</v>
      </c>
      <c r="AD1427" t="str">
        <f t="shared" si="728"/>
        <v>0.263130545673249+0.294110950155116i</v>
      </c>
      <c r="AE1427" t="str">
        <f t="shared" si="729"/>
        <v>-0.036866638675543-0.0557171990483823i</v>
      </c>
      <c r="AF1427" t="str">
        <f t="shared" si="730"/>
        <v>-14.2032645222908-2.4516447294546i</v>
      </c>
      <c r="AG1427" t="str">
        <f t="shared" si="731"/>
        <v>1.20184356740831-0.143428036682096i</v>
      </c>
      <c r="AH1427" t="str">
        <f t="shared" si="732"/>
        <v>0.23118044496558+0.76125362657683i</v>
      </c>
      <c r="AI1427">
        <f t="shared" si="733"/>
        <v>-1.9862957885956545</v>
      </c>
      <c r="AJ1427">
        <f t="shared" si="734"/>
        <v>73.107310415365646</v>
      </c>
      <c r="AK1427"/>
      <c r="AL1427"/>
      <c r="AM1427"/>
      <c r="AN1427"/>
    </row>
    <row r="1428" spans="1:40" x14ac:dyDescent="0.25">
      <c r="A1428"/>
      <c r="B1428">
        <f t="shared" si="700"/>
        <v>129400</v>
      </c>
      <c r="C1428" s="186" t="str">
        <f t="shared" si="703"/>
        <v>-4.56429977162058E-06+0.0189259845328466i</v>
      </c>
      <c r="D1428" s="158" t="str">
        <f t="shared" si="704"/>
        <v>-5.95704094997088+0.145099214751824i</v>
      </c>
      <c r="E1428" t="str">
        <f t="shared" si="705"/>
        <v>2870</v>
      </c>
      <c r="F1428" t="str">
        <f t="shared" si="706"/>
        <v>0.777000777000777</v>
      </c>
      <c r="G1428" t="str">
        <f t="shared" si="701"/>
        <v>0.777000777000777</v>
      </c>
      <c r="H1428" t="str">
        <f t="shared" si="707"/>
        <v>8.24745186797262+2.595268986763i</v>
      </c>
      <c r="I1428" t="str">
        <f t="shared" si="708"/>
        <v>508.152611718149i</v>
      </c>
      <c r="J1428" t="str">
        <f t="shared" si="702"/>
        <v>-219.870269528206+109.901620774044i</v>
      </c>
      <c r="K1428" t="str">
        <f t="shared" si="709"/>
        <v>0.924289846192397-1.84914340819715i</v>
      </c>
      <c r="L1428" t="str">
        <f t="shared" si="710"/>
        <v>0.0628312817467556-0.1058255965432i</v>
      </c>
      <c r="M1428" t="str">
        <f t="shared" si="711"/>
        <v>0.987121127939153-1.95496900474035i</v>
      </c>
      <c r="N1428" t="str">
        <f t="shared" si="712"/>
        <v>-0.573877317666935i</v>
      </c>
      <c r="O1428" t="str">
        <f t="shared" si="713"/>
        <v>0.839802327138514-0.54289230178069i</v>
      </c>
      <c r="P1428" t="str">
        <f t="shared" si="714"/>
        <v>0.160197672861486+0.54289230178069i</v>
      </c>
      <c r="Q1428" t="str">
        <f t="shared" si="715"/>
        <v>-0.160197672861486+0.0309850158862449i</v>
      </c>
      <c r="R1428" t="str">
        <f t="shared" si="716"/>
        <v>-0.332105562008224-3.45312505490471i</v>
      </c>
      <c r="S1428" t="str">
        <f t="shared" si="717"/>
        <v>0.0592372061004822i</v>
      </c>
      <c r="T1428" t="str">
        <f t="shared" si="718"/>
        <v>0.204553480568129-0.0196730056237976i</v>
      </c>
      <c r="U1428" t="str">
        <f t="shared" si="719"/>
        <v>0.0000500000000000001-0.00186355373392225i</v>
      </c>
      <c r="V1428" t="str">
        <f t="shared" si="720"/>
        <v>3.33333333333333E-06-0.00204990910731447i</v>
      </c>
      <c r="W1428" t="str">
        <f t="shared" si="721"/>
        <v>0.0000144725712101169-0.000976301840578501i</v>
      </c>
      <c r="X1428" t="str">
        <f t="shared" si="722"/>
        <v>0.0000324519791896928-0.00097543672938163i</v>
      </c>
      <c r="Y1428" t="str">
        <f t="shared" si="723"/>
        <v>0.009+0.0813044178749038i</v>
      </c>
      <c r="Z1428" t="str">
        <f t="shared" si="724"/>
        <v>-0.167251727535351-0.0244621664315085i</v>
      </c>
      <c r="AA1428" t="str">
        <f t="shared" si="725"/>
        <v>19.3523008411674-172.107265333291i</v>
      </c>
      <c r="AB1428" t="str">
        <f t="shared" si="726"/>
        <v>1.41302735292908-0.135898421202835i</v>
      </c>
      <c r="AC1428" t="str">
        <f t="shared" si="727"/>
        <v>2.12915195318754-2.89657288064955i</v>
      </c>
      <c r="AD1428" t="str">
        <f t="shared" si="728"/>
        <v>0.263257634090621+0.294317416561026i</v>
      </c>
      <c r="AE1428" t="str">
        <f t="shared" si="729"/>
        <v>-0.0368306524609183-0.0556649484230632i</v>
      </c>
      <c r="AF1428" t="str">
        <f t="shared" si="730"/>
        <v>-14.2044928179435-2.45016977201118i</v>
      </c>
      <c r="AG1428" t="str">
        <f t="shared" si="731"/>
        <v>1.20181068002932-0.14339845290198i</v>
      </c>
      <c r="AH1428" t="str">
        <f t="shared" si="732"/>
        <v>0.231073525462946+0.760576780250847i</v>
      </c>
      <c r="AI1428">
        <f t="shared" si="733"/>
        <v>-1.9937088018616136</v>
      </c>
      <c r="AJ1428">
        <f t="shared" si="734"/>
        <v>73.100508180645676</v>
      </c>
      <c r="AK1428"/>
      <c r="AL1428"/>
      <c r="AM1428"/>
      <c r="AN1428"/>
    </row>
    <row r="1429" spans="1:40" x14ac:dyDescent="0.25">
      <c r="A1429"/>
      <c r="B1429">
        <f t="shared" si="700"/>
        <v>129500</v>
      </c>
      <c r="C1429" s="186" t="str">
        <f t="shared" si="703"/>
        <v>-4.55725338207808E-06+0.0189113698746737i</v>
      </c>
      <c r="D1429" s="158" t="str">
        <f t="shared" si="704"/>
        <v>-5.95704089594855+0.144987169039165i</v>
      </c>
      <c r="E1429" t="str">
        <f t="shared" si="705"/>
        <v>2870</v>
      </c>
      <c r="F1429" t="str">
        <f t="shared" si="706"/>
        <v>0.777000777000777</v>
      </c>
      <c r="G1429" t="str">
        <f t="shared" si="701"/>
        <v>0.777000777000777</v>
      </c>
      <c r="H1429" t="str">
        <f t="shared" si="707"/>
        <v>8.24867776930706+2.59368342565743i</v>
      </c>
      <c r="I1429" t="str">
        <f t="shared" si="708"/>
        <v>508.545310799848i</v>
      </c>
      <c r="J1429" t="str">
        <f t="shared" si="702"/>
        <v>-220.211777431648+109.986552474797i</v>
      </c>
      <c r="K1429" t="str">
        <f t="shared" si="709"/>
        <v>0.923137440434674-1.8482781030745i</v>
      </c>
      <c r="L1429" t="str">
        <f t="shared" si="710"/>
        <v>0.0627595348694382-0.105786442942495i</v>
      </c>
      <c r="M1429" t="str">
        <f t="shared" si="711"/>
        <v>0.985896975304112-1.95406454601699i</v>
      </c>
      <c r="N1429" t="str">
        <f t="shared" si="712"/>
        <v>-0.574320808638856i</v>
      </c>
      <c r="O1429" t="str">
        <f t="shared" si="713"/>
        <v>0.839561476723901-0.543264693129586i</v>
      </c>
      <c r="P1429" t="str">
        <f t="shared" si="714"/>
        <v>0.160438523276099+0.543264693129586i</v>
      </c>
      <c r="Q1429" t="str">
        <f t="shared" si="715"/>
        <v>-0.160438523276099+0.03105611550927i</v>
      </c>
      <c r="R1429" t="str">
        <f t="shared" si="716"/>
        <v>-0.33210365116756-3.45040911108763i</v>
      </c>
      <c r="S1429" t="str">
        <f t="shared" si="717"/>
        <v>0.0592829844668659i</v>
      </c>
      <c r="T1429" t="str">
        <f t="shared" si="718"/>
        <v>0.204550549736941-0.0196880955935559i</v>
      </c>
      <c r="U1429" t="str">
        <f t="shared" si="719"/>
        <v>0.0000500000000000001-0.00186211469628987i</v>
      </c>
      <c r="V1429" t="str">
        <f t="shared" si="720"/>
        <v>3.33333333333333E-06-0.00204832616591886i</v>
      </c>
      <c r="W1429" t="str">
        <f t="shared" si="721"/>
        <v>0.0000144725679520449-0.00097554817842763i</v>
      </c>
      <c r="X1429" t="str">
        <f t="shared" si="722"/>
        <v>0.0000324242313353884-0.000974684246289141i</v>
      </c>
      <c r="Y1429" t="str">
        <f t="shared" si="723"/>
        <v>0.009+0.0813672497279756i</v>
      </c>
      <c r="Z1429" t="str">
        <f t="shared" si="724"/>
        <v>-0.166994382970324-0.0244090151642257i</v>
      </c>
      <c r="AA1429" t="str">
        <f t="shared" si="725"/>
        <v>19.3220241729131-171.974550107019i</v>
      </c>
      <c r="AB1429" t="str">
        <f t="shared" si="726"/>
        <v>1.41300710714972-0.136002660641657i</v>
      </c>
      <c r="AC1429" t="str">
        <f t="shared" si="727"/>
        <v>2.12732145569828-2.89519170311122i</v>
      </c>
      <c r="AD1429" t="str">
        <f t="shared" si="728"/>
        <v>0.263384811643354+0.294523829050572i</v>
      </c>
      <c r="AE1429" t="str">
        <f t="shared" si="729"/>
        <v>-0.0367947474946155-0.0556127889637866i</v>
      </c>
      <c r="AF1429" t="str">
        <f t="shared" si="730"/>
        <v>-14.2057186652556-2.44869625661827i</v>
      </c>
      <c r="AG1429" t="str">
        <f t="shared" si="731"/>
        <v>1.20177782511271-0.143368970353565i</v>
      </c>
      <c r="AH1429" t="str">
        <f t="shared" si="732"/>
        <v>0.23096679110275+0.759901078723667i</v>
      </c>
      <c r="AI1429">
        <f t="shared" si="733"/>
        <v>-2.0011154568701097</v>
      </c>
      <c r="AJ1429">
        <f t="shared" si="734"/>
        <v>73.093705558022663</v>
      </c>
      <c r="AK1429"/>
      <c r="AL1429"/>
      <c r="AM1429"/>
      <c r="AN1429"/>
    </row>
    <row r="1430" spans="1:40" x14ac:dyDescent="0.25">
      <c r="A1430"/>
      <c r="B1430">
        <f t="shared" si="700"/>
        <v>129600</v>
      </c>
      <c r="C1430" s="186" t="str">
        <f t="shared" si="703"/>
        <v>-4.55022329732757E-06+0.0188967777699817i</v>
      </c>
      <c r="D1430" s="158" t="str">
        <f t="shared" si="704"/>
        <v>-5.95704084205124+0.144875296236526i</v>
      </c>
      <c r="E1430" t="str">
        <f t="shared" si="705"/>
        <v>2870</v>
      </c>
      <c r="F1430" t="str">
        <f t="shared" si="706"/>
        <v>0.777000777000777</v>
      </c>
      <c r="G1430" t="str">
        <f t="shared" si="701"/>
        <v>0.777000777000777</v>
      </c>
      <c r="H1430" t="str">
        <f t="shared" si="707"/>
        <v>8.24990122839506+2.59209947829589i</v>
      </c>
      <c r="I1430" t="str">
        <f t="shared" si="708"/>
        <v>508.938009881546i</v>
      </c>
      <c r="J1430" t="str">
        <f t="shared" si="702"/>
        <v>-220.553549149616+110.071484175549i</v>
      </c>
      <c r="K1430" t="str">
        <f t="shared" si="709"/>
        <v>0.921987017759388-1.84741316572412i</v>
      </c>
      <c r="L1430" t="str">
        <f t="shared" si="710"/>
        <v>0.0626878964255353-0.105747285483756i</v>
      </c>
      <c r="M1430" t="str">
        <f t="shared" si="711"/>
        <v>0.984674914184923-1.95316045120788i</v>
      </c>
      <c r="N1430" t="str">
        <f t="shared" si="712"/>
        <v>-0.574764299610778i</v>
      </c>
      <c r="O1430" t="str">
        <f t="shared" si="713"/>
        <v>0.839320461180777-0.543636977626879i</v>
      </c>
      <c r="P1430" t="str">
        <f t="shared" si="714"/>
        <v>0.160679538819223+0.543636977626879i</v>
      </c>
      <c r="Q1430" t="str">
        <f t="shared" si="715"/>
        <v>-0.160679538819223+0.031127321983899i</v>
      </c>
      <c r="R1430" t="str">
        <f t="shared" si="716"/>
        <v>-0.332101738812011-3.4476973201022i</v>
      </c>
      <c r="S1430" t="str">
        <f t="shared" si="717"/>
        <v>0.0593287628332496i</v>
      </c>
      <c r="T1430" t="str">
        <f t="shared" si="718"/>
        <v>0.204547616625174-0.0197031852984876i</v>
      </c>
      <c r="U1430" t="str">
        <f t="shared" si="719"/>
        <v>0.0000500000000000001-0.00186067787939459i</v>
      </c>
      <c r="V1430" t="str">
        <f t="shared" si="720"/>
        <v>3.33333333333333E-06-0.00204674566733404i</v>
      </c>
      <c r="W1430" t="str">
        <f t="shared" si="721"/>
        <v>0.0000144725646914579-0.000974795679519896i</v>
      </c>
      <c r="X1430" t="str">
        <f t="shared" si="722"/>
        <v>0.0000323965476483965-0.000973932923439209i</v>
      </c>
      <c r="Y1430" t="str">
        <f t="shared" si="723"/>
        <v>0.009+0.0814300815810474i</v>
      </c>
      <c r="Z1430" t="str">
        <f t="shared" si="724"/>
        <v>-0.166737631172672-0.0243560262818939i</v>
      </c>
      <c r="AA1430" t="str">
        <f t="shared" si="725"/>
        <v>19.291818792008-171.842039088678i</v>
      </c>
      <c r="AB1430" t="str">
        <f t="shared" si="726"/>
        <v>1.41298684561643-0.136106898251092i</v>
      </c>
      <c r="AC1430" t="str">
        <f t="shared" si="727"/>
        <v>2.12549409015118-2.89381107329036i</v>
      </c>
      <c r="AD1430" t="str">
        <f t="shared" si="728"/>
        <v>0.263512078311487+0.294730187590353i</v>
      </c>
      <c r="AE1430" t="str">
        <f t="shared" si="729"/>
        <v>-0.0367589235280267-0.0555607204188436i</v>
      </c>
      <c r="AF1430" t="str">
        <f t="shared" si="730"/>
        <v>-14.2069420704463-2.44722418205936i</v>
      </c>
      <c r="AG1430" t="str">
        <f t="shared" si="731"/>
        <v>1.20174500252452-0.14333958879385i</v>
      </c>
      <c r="AH1430" t="str">
        <f t="shared" si="732"/>
        <v>0.230860241507502+0.759226519034307i</v>
      </c>
      <c r="AI1430">
        <f t="shared" si="733"/>
        <v>-2.0085157644457294</v>
      </c>
      <c r="AJ1430">
        <f t="shared" si="734"/>
        <v>73.086902540129572</v>
      </c>
      <c r="AK1430"/>
      <c r="AL1430"/>
      <c r="AM1430"/>
      <c r="AN1430"/>
    </row>
    <row r="1431" spans="1:40" x14ac:dyDescent="0.25">
      <c r="A1431"/>
      <c r="B1431">
        <f t="shared" si="700"/>
        <v>129700</v>
      </c>
      <c r="C1431" s="186" t="str">
        <f t="shared" si="703"/>
        <v>-4.54320946710379E-06+0.0188822081666038i</v>
      </c>
      <c r="D1431" s="158" t="str">
        <f t="shared" si="704"/>
        <v>-5.95704078827854+0.144763595943963i</v>
      </c>
      <c r="E1431" t="str">
        <f t="shared" si="705"/>
        <v>2870</v>
      </c>
      <c r="F1431" t="str">
        <f t="shared" si="706"/>
        <v>0.777000777000777</v>
      </c>
      <c r="G1431" t="str">
        <f t="shared" si="701"/>
        <v>0.777000777000777</v>
      </c>
      <c r="H1431" t="str">
        <f t="shared" si="707"/>
        <v>8.25112225143727+2.59051714305934i</v>
      </c>
      <c r="I1431" t="str">
        <f t="shared" si="708"/>
        <v>509.330708963245i</v>
      </c>
      <c r="J1431" t="str">
        <f t="shared" si="702"/>
        <v>-220.89558468211+110.156415876302i</v>
      </c>
      <c r="K1431" t="str">
        <f t="shared" si="709"/>
        <v>0.920838574078039-1.84654859728936i</v>
      </c>
      <c r="L1431" t="str">
        <f t="shared" si="710"/>
        <v>0.0626163662332953-0.105708124283567i</v>
      </c>
      <c r="M1431" t="str">
        <f t="shared" si="711"/>
        <v>0.983454940311334-1.95225672157293i</v>
      </c>
      <c r="N1431" t="str">
        <f t="shared" si="712"/>
        <v>-0.5752077905827i</v>
      </c>
      <c r="O1431" t="str">
        <f t="shared" si="713"/>
        <v>0.839079280556547-0.544009155199348i</v>
      </c>
      <c r="P1431" t="str">
        <f t="shared" si="714"/>
        <v>0.160920719443453+0.544009155199348i</v>
      </c>
      <c r="Q1431" t="str">
        <f t="shared" si="715"/>
        <v>-0.160920719443453+0.031198635383352i</v>
      </c>
      <c r="R1431" t="str">
        <f t="shared" si="716"/>
        <v>-0.332099824941526-3.44498967234221i</v>
      </c>
      <c r="S1431" t="str">
        <f t="shared" si="717"/>
        <v>0.0593745411996331i</v>
      </c>
      <c r="T1431" t="str">
        <f t="shared" si="718"/>
        <v>0.204544681232793-0.0197182747383816i</v>
      </c>
      <c r="U1431" t="str">
        <f t="shared" si="719"/>
        <v>0.0000500000000000001-0.00185924327809976i</v>
      </c>
      <c r="V1431" t="str">
        <f t="shared" si="720"/>
        <v>3.33333333333333E-06-0.00204516760590973i</v>
      </c>
      <c r="W1431" t="str">
        <f t="shared" si="721"/>
        <v>0.0000144725614283562-0.000974044341164679i</v>
      </c>
      <c r="X1431" t="str">
        <f t="shared" si="722"/>
        <v>0.0000323689279310028-0.000973182758151795i</v>
      </c>
      <c r="Y1431" t="str">
        <f t="shared" si="723"/>
        <v>0.009+0.0814929134341192i</v>
      </c>
      <c r="Z1431" t="str">
        <f t="shared" si="724"/>
        <v>-0.166481470326269-0.0243031991569907i</v>
      </c>
      <c r="AA1431" t="str">
        <f t="shared" si="725"/>
        <v>19.2616844739741-171.709731808434i</v>
      </c>
      <c r="AB1431" t="str">
        <f t="shared" si="726"/>
        <v>1.41296656832897-0.136211134029683i</v>
      </c>
      <c r="AC1431" t="str">
        <f t="shared" si="727"/>
        <v>2.12366985015536-2.89243099306497i</v>
      </c>
      <c r="AD1431" t="str">
        <f t="shared" si="728"/>
        <v>0.263639434075052+0.294936492146971i</v>
      </c>
      <c r="AE1431" t="str">
        <f t="shared" si="729"/>
        <v>-0.0367231803134881-0.0555087425374621i</v>
      </c>
      <c r="AF1431" t="str">
        <f t="shared" si="730"/>
        <v>-14.2081630397158-2.44575354711538i</v>
      </c>
      <c r="AG1431" t="str">
        <f t="shared" si="731"/>
        <v>1.20171221213128-0.143310307980563i</v>
      </c>
      <c r="AH1431" t="str">
        <f t="shared" si="732"/>
        <v>0.230753876300373+0.758553098231869i</v>
      </c>
      <c r="AI1431">
        <f t="shared" si="733"/>
        <v>-2.0159097353869382</v>
      </c>
      <c r="AJ1431">
        <f t="shared" si="734"/>
        <v>73.080099119642469</v>
      </c>
      <c r="AK1431"/>
      <c r="AL1431"/>
      <c r="AM1431"/>
      <c r="AN1431"/>
    </row>
    <row r="1432" spans="1:40" x14ac:dyDescent="0.25">
      <c r="A1432"/>
      <c r="B1432">
        <f t="shared" si="700"/>
        <v>129800</v>
      </c>
      <c r="C1432" s="186" t="str">
        <f t="shared" si="703"/>
        <v>-4.53621184133505E-06+0.0188676610125337i</v>
      </c>
      <c r="D1432" s="158" t="str">
        <f t="shared" si="704"/>
        <v>-5.95704073463007+0.144652067762758i</v>
      </c>
      <c r="E1432" t="str">
        <f t="shared" si="705"/>
        <v>2870</v>
      </c>
      <c r="F1432" t="str">
        <f t="shared" si="706"/>
        <v>0.777000777000777</v>
      </c>
      <c r="G1432" t="str">
        <f t="shared" si="701"/>
        <v>0.777000777000777</v>
      </c>
      <c r="H1432" t="str">
        <f t="shared" si="707"/>
        <v>8.2523408446158+2.58893641832736i</v>
      </c>
      <c r="I1432" t="str">
        <f t="shared" si="708"/>
        <v>509.723408044944i</v>
      </c>
      <c r="J1432" t="str">
        <f t="shared" si="702"/>
        <v>-221.23788402913+110.241347577055i</v>
      </c>
      <c r="K1432" t="str">
        <f t="shared" si="709"/>
        <v>0.919692105311047-1.84568439890571i</v>
      </c>
      <c r="L1432" t="str">
        <f t="shared" si="710"/>
        <v>0.0625449441112258-0.105668959458003i</v>
      </c>
      <c r="M1432" t="str">
        <f t="shared" si="711"/>
        <v>0.982237049422273-1.95135335836371i</v>
      </c>
      <c r="N1432" t="str">
        <f t="shared" si="712"/>
        <v>-0.575651281554622i</v>
      </c>
      <c r="O1432" t="str">
        <f t="shared" si="713"/>
        <v>0.838837934898647-0.54438122577379i</v>
      </c>
      <c r="P1432" t="str">
        <f t="shared" si="714"/>
        <v>0.161162065101353+0.54438122577379i</v>
      </c>
      <c r="Q1432" t="str">
        <f t="shared" si="715"/>
        <v>-0.161162065101353+0.031270055780832i</v>
      </c>
      <c r="R1432" t="str">
        <f t="shared" si="716"/>
        <v>-0.332097909555987-3.44228615823095i</v>
      </c>
      <c r="S1432" t="str">
        <f t="shared" si="717"/>
        <v>0.0594203195660168i</v>
      </c>
      <c r="T1432" t="str">
        <f t="shared" si="718"/>
        <v>0.204541743559759-0.0197333639130229i</v>
      </c>
      <c r="U1432" t="str">
        <f t="shared" si="719"/>
        <v>0.0000499999999999999-0.00185781088728458i</v>
      </c>
      <c r="V1432" t="str">
        <f t="shared" si="720"/>
        <v>3.33333333333333E-06-0.00204359197601304i</v>
      </c>
      <c r="W1432" t="str">
        <f t="shared" si="721"/>
        <v>0.0000144725581627393-0.000973294160679652i</v>
      </c>
      <c r="X1432" t="str">
        <f t="shared" si="722"/>
        <v>0.0000323413719862532-0.000972433747755099i</v>
      </c>
      <c r="Y1432" t="str">
        <f t="shared" si="723"/>
        <v>0.009+0.081555745287191i</v>
      </c>
      <c r="Z1432" t="str">
        <f t="shared" si="724"/>
        <v>-0.166225898621924-0.0242505331649171i</v>
      </c>
      <c r="AA1432" t="str">
        <f t="shared" si="725"/>
        <v>19.2316209952193-171.577627797887i</v>
      </c>
      <c r="AB1432" t="str">
        <f t="shared" si="726"/>
        <v>1.41294627528707-0.136315367975946i</v>
      </c>
      <c r="AC1432" t="str">
        <f t="shared" si="727"/>
        <v>2.12184872933372-2.89105146430052i</v>
      </c>
      <c r="AD1432" t="str">
        <f t="shared" si="728"/>
        <v>0.263766878914054+0.295142742687014i</v>
      </c>
      <c r="AE1432" t="str">
        <f t="shared" si="729"/>
        <v>-0.0366875176042727-0.0554568550698i</v>
      </c>
      <c r="AF1432" t="str">
        <f t="shared" si="730"/>
        <v>-14.2093815792459-2.4442843505646i</v>
      </c>
      <c r="AG1432" t="str">
        <f t="shared" si="731"/>
        <v>1.20167945380009-0.143281127672144i</v>
      </c>
      <c r="AH1432" t="str">
        <f t="shared" si="732"/>
        <v>0.230647695105192+0.757880813375439i</v>
      </c>
      <c r="AI1432">
        <f t="shared" si="733"/>
        <v>-2.0232973804667802</v>
      </c>
      <c r="AJ1432">
        <f t="shared" si="734"/>
        <v>73.073295289279301</v>
      </c>
      <c r="AK1432"/>
      <c r="AL1432"/>
      <c r="AM1432"/>
      <c r="AN1432"/>
    </row>
    <row r="1433" spans="1:40" x14ac:dyDescent="0.25">
      <c r="A1433"/>
      <c r="B1433">
        <f t="shared" si="700"/>
        <v>129900</v>
      </c>
      <c r="C1433" s="186" t="str">
        <f t="shared" si="703"/>
        <v>-4.52923037014235E-06+0.0188531362559257i</v>
      </c>
      <c r="D1433" s="158" t="str">
        <f t="shared" si="704"/>
        <v>-5.95704068110546+0.14454071129543i</v>
      </c>
      <c r="E1433" t="str">
        <f t="shared" si="705"/>
        <v>2870</v>
      </c>
      <c r="F1433" t="str">
        <f t="shared" si="706"/>
        <v>0.777000777000777</v>
      </c>
      <c r="G1433" t="str">
        <f t="shared" si="701"/>
        <v>0.777000777000777</v>
      </c>
      <c r="H1433" t="str">
        <f t="shared" si="707"/>
        <v>8.25355701409413+2.58735730247819i</v>
      </c>
      <c r="I1433" t="str">
        <f t="shared" si="708"/>
        <v>510.116107126643i</v>
      </c>
      <c r="J1433" t="str">
        <f t="shared" si="702"/>
        <v>-221.580447190675+110.326279277808i</v>
      </c>
      <c r="K1433" t="str">
        <f t="shared" si="709"/>
        <v>0.91854760738777-1.84482057170079i</v>
      </c>
      <c r="L1433" t="str">
        <f t="shared" si="710"/>
        <v>0.06247362987809-0.105629791122625i</v>
      </c>
      <c r="M1433" t="str">
        <f t="shared" si="711"/>
        <v>0.98102123726586-1.95045036282341i</v>
      </c>
      <c r="N1433" t="str">
        <f t="shared" si="712"/>
        <v>-0.576094772526544i</v>
      </c>
      <c r="O1433" t="str">
        <f t="shared" si="713"/>
        <v>0.838596424254546-0.544753189277024i</v>
      </c>
      <c r="P1433" t="str">
        <f t="shared" si="714"/>
        <v>0.161403575745454+0.544753189277024i</v>
      </c>
      <c r="Q1433" t="str">
        <f t="shared" si="715"/>
        <v>-0.161403575745454+0.03134158324952i</v>
      </c>
      <c r="R1433" t="str">
        <f t="shared" si="716"/>
        <v>-0.33209599265529-3.43958676822126i</v>
      </c>
      <c r="S1433" t="str">
        <f t="shared" si="717"/>
        <v>0.0594660979324005i</v>
      </c>
      <c r="T1433" t="str">
        <f t="shared" si="718"/>
        <v>0.204538803606034-0.0197484528221972i</v>
      </c>
      <c r="U1433" t="str">
        <f t="shared" si="719"/>
        <v>0.0000499999999999999-0.00185638070184402i</v>
      </c>
      <c r="V1433" t="str">
        <f t="shared" si="720"/>
        <v>3.33333333333333E-06-0.00204201877202842i</v>
      </c>
      <c r="W1433" t="str">
        <f t="shared" si="721"/>
        <v>0.0000144725548946074-0.00097254513539075i</v>
      </c>
      <c r="X1433" t="str">
        <f t="shared" si="722"/>
        <v>0.0000323138796179513-0.000971685889585538i</v>
      </c>
      <c r="Y1433" t="str">
        <f t="shared" si="723"/>
        <v>0.009+0.0816185771402628i</v>
      </c>
      <c r="Z1433" t="str">
        <f t="shared" si="724"/>
        <v>-0.165970914257352-0.0241980276839808i</v>
      </c>
      <c r="AA1433" t="str">
        <f t="shared" si="725"/>
        <v>19.2016281330332-171.44572659007i</v>
      </c>
      <c r="AB1433" t="str">
        <f t="shared" si="726"/>
        <v>1.41292596649048-0.136419600088398i</v>
      </c>
      <c r="AC1433" t="str">
        <f t="shared" si="727"/>
        <v>2.12003072132291-2.88967248885001i</v>
      </c>
      <c r="AD1433" t="str">
        <f t="shared" si="728"/>
        <v>0.263894412808489+0.29534893917707i</v>
      </c>
      <c r="AE1433" t="str">
        <f t="shared" si="729"/>
        <v>-0.0366519351545908-0.0554050577669449i</v>
      </c>
      <c r="AF1433" t="str">
        <f t="shared" si="730"/>
        <v>-14.2105976951996-2.44281659118276i</v>
      </c>
      <c r="AG1433" t="str">
        <f t="shared" si="731"/>
        <v>1.20164672739855-0.143252047627759i</v>
      </c>
      <c r="AH1433" t="str">
        <f t="shared" si="732"/>
        <v>0.230541697546464+0.757209661534127i</v>
      </c>
      <c r="AI1433">
        <f t="shared" si="733"/>
        <v>-2.0306787104320447</v>
      </c>
      <c r="AJ1433">
        <f t="shared" si="734"/>
        <v>73.066491041800148</v>
      </c>
      <c r="AK1433"/>
      <c r="AL1433"/>
      <c r="AM1433"/>
      <c r="AN1433"/>
    </row>
    <row r="1434" spans="1:40" x14ac:dyDescent="0.25">
      <c r="A1434"/>
      <c r="B1434">
        <f t="shared" si="700"/>
        <v>130000</v>
      </c>
      <c r="C1434" s="186" t="str">
        <f t="shared" si="703"/>
        <v>-4.52226500383841E-06+0.0188386338450932i</v>
      </c>
      <c r="D1434" s="158" t="str">
        <f t="shared" si="704"/>
        <v>-5.95704062770432+0.144429526145715i</v>
      </c>
      <c r="E1434" t="str">
        <f t="shared" si="705"/>
        <v>2870</v>
      </c>
      <c r="F1434" t="str">
        <f t="shared" si="706"/>
        <v>0.777000777000777</v>
      </c>
      <c r="G1434" t="str">
        <f t="shared" si="701"/>
        <v>0.777000777000777</v>
      </c>
      <c r="H1434" t="str">
        <f t="shared" si="707"/>
        <v>8.25477076601724+2.58577979388878i</v>
      </c>
      <c r="I1434" t="str">
        <f t="shared" si="708"/>
        <v>510.508806208342i</v>
      </c>
      <c r="J1434" t="str">
        <f t="shared" si="702"/>
        <v>-221.923274166745+110.41121097856i</v>
      </c>
      <c r="K1434" t="str">
        <f t="shared" si="709"/>
        <v>0.917405076246463-1.84395711679443i</v>
      </c>
      <c r="L1434" t="str">
        <f t="shared" si="710"/>
        <v>0.0624024233529093-0.105590619392488i</v>
      </c>
      <c r="M1434" t="str">
        <f t="shared" si="711"/>
        <v>0.979807499599372-1.94954773618692i</v>
      </c>
      <c r="N1434" t="str">
        <f t="shared" si="712"/>
        <v>-0.576538263498466i</v>
      </c>
      <c r="O1434" t="str">
        <f t="shared" si="713"/>
        <v>0.838354748671746-0.545125045635893i</v>
      </c>
      <c r="P1434" t="str">
        <f t="shared" si="714"/>
        <v>0.161645251328254+0.545125045635893i</v>
      </c>
      <c r="Q1434" t="str">
        <f t="shared" si="715"/>
        <v>-0.161645251328254+0.031413217862573i</v>
      </c>
      <c r="R1434" t="str">
        <f t="shared" si="716"/>
        <v>-0.332094074239387-3.43689149279536i</v>
      </c>
      <c r="S1434" t="str">
        <f t="shared" si="717"/>
        <v>0.0595118762987842i</v>
      </c>
      <c r="T1434" t="str">
        <f t="shared" si="718"/>
        <v>0.204535861371581-0.0197635414656937i</v>
      </c>
      <c r="U1434" t="str">
        <f t="shared" si="719"/>
        <v>0.0000499999999999999-0.00185495271668876i</v>
      </c>
      <c r="V1434" t="str">
        <f t="shared" si="720"/>
        <v>3.33333333333333E-06-0.00204044798835763i</v>
      </c>
      <c r="W1434" t="str">
        <f t="shared" si="721"/>
        <v>0.0000144725516239606-0.000971797262632136i</v>
      </c>
      <c r="X1434" t="str">
        <f t="shared" si="722"/>
        <v>0.0000322864506306549-0.000970939180987714i</v>
      </c>
      <c r="Y1434" t="str">
        <f t="shared" si="723"/>
        <v>0.009+0.0816814089933346i</v>
      </c>
      <c r="Z1434" t="str">
        <f t="shared" si="724"/>
        <v>-0.165716515437141-0.024145682095381i</v>
      </c>
      <c r="AA1434" t="str">
        <f t="shared" si="725"/>
        <v>19.1717056655831-171.314027719438i</v>
      </c>
      <c r="AB1434" t="str">
        <f t="shared" si="726"/>
        <v>1.41290564193893-0.136523830365585i</v>
      </c>
      <c r="AC1434" t="str">
        <f t="shared" si="727"/>
        <v>2.11821581977324-2.888294068554i</v>
      </c>
      <c r="AD1434" t="str">
        <f t="shared" si="728"/>
        <v>0.264022035738336+0.295555081583719i</v>
      </c>
      <c r="AE1434" t="str">
        <f t="shared" si="729"/>
        <v>-0.0366164327195823-0.0553533503809069i</v>
      </c>
      <c r="AF1434" t="str">
        <f t="shared" si="730"/>
        <v>-14.2118113937216-2.44135026774306i</v>
      </c>
      <c r="AG1434" t="str">
        <f t="shared" si="731"/>
        <v>1.2016140327948-0.143223067607284i</v>
      </c>
      <c r="AH1434" t="str">
        <f t="shared" si="732"/>
        <v>0.230435883249362+0.756539639786975i</v>
      </c>
      <c r="AI1434">
        <f t="shared" si="733"/>
        <v>-2.0380537360039179</v>
      </c>
      <c r="AJ1434">
        <f t="shared" si="734"/>
        <v>73.05968637000656</v>
      </c>
      <c r="AK1434"/>
      <c r="AL1434"/>
      <c r="AM1434"/>
      <c r="AN1434"/>
    </row>
    <row r="1435" spans="1:40" x14ac:dyDescent="0.25">
      <c r="A1435"/>
      <c r="B1435">
        <f t="shared" si="700"/>
        <v>130100</v>
      </c>
      <c r="C1435" s="186" t="str">
        <f t="shared" si="703"/>
        <v>-4.51531569292686E-06+0.0188241537285087i</v>
      </c>
      <c r="D1435" s="158" t="str">
        <f t="shared" si="704"/>
        <v>-5.95704057442627+0.144318511918567i</v>
      </c>
      <c r="E1435" t="str">
        <f t="shared" si="705"/>
        <v>2870</v>
      </c>
      <c r="F1435" t="str">
        <f t="shared" si="706"/>
        <v>0.777000777000777</v>
      </c>
      <c r="G1435" t="str">
        <f t="shared" si="701"/>
        <v>0.777000777000777</v>
      </c>
      <c r="H1435" t="str">
        <f t="shared" si="707"/>
        <v>8.25598210651162+2.5842038909348i</v>
      </c>
      <c r="I1435" t="str">
        <f t="shared" si="708"/>
        <v>510.90150529004i</v>
      </c>
      <c r="J1435" t="str">
        <f t="shared" si="702"/>
        <v>-222.266364957341+110.496142679313i</v>
      </c>
      <c r="K1435" t="str">
        <f t="shared" si="709"/>
        <v>0.916264507834281-1.84309403529867i</v>
      </c>
      <c r="L1435" t="str">
        <f t="shared" si="710"/>
        <v>0.0623313243549626-0.105551444382142i</v>
      </c>
      <c r="M1435" t="str">
        <f t="shared" si="711"/>
        <v>0.978595832189244-1.94864547968081i</v>
      </c>
      <c r="N1435" t="str">
        <f t="shared" si="712"/>
        <v>-0.576981754470388i</v>
      </c>
      <c r="O1435" t="str">
        <f t="shared" si="713"/>
        <v>0.83811290819778-0.545496794777256i</v>
      </c>
      <c r="P1435" t="str">
        <f t="shared" si="714"/>
        <v>0.16188709180222+0.545496794777256i</v>
      </c>
      <c r="Q1435" t="str">
        <f t="shared" si="715"/>
        <v>-0.16188709180222+0.031484959693132i</v>
      </c>
      <c r="R1435" t="str">
        <f t="shared" si="716"/>
        <v>-0.332092154308139-3.43420032246468i</v>
      </c>
      <c r="S1435" t="str">
        <f t="shared" si="717"/>
        <v>0.0595576546651679i</v>
      </c>
      <c r="T1435" t="str">
        <f t="shared" si="718"/>
        <v>0.20453291685636-0.0197786298432958i</v>
      </c>
      <c r="U1435" t="str">
        <f t="shared" si="719"/>
        <v>0.00005-0.00185352692674511i</v>
      </c>
      <c r="V1435" t="str">
        <f t="shared" si="720"/>
        <v>3.33333333333333E-06-0.00203887961941962i</v>
      </c>
      <c r="W1435" t="str">
        <f t="shared" si="721"/>
        <v>0.0000144725483507989-0.000971050539746172i</v>
      </c>
      <c r="X1435" t="str">
        <f t="shared" si="722"/>
        <v>0.0000322590848296719-0.00097019361931438i</v>
      </c>
      <c r="Y1435" t="str">
        <f t="shared" si="723"/>
        <v>0.009+0.0817442408464064i</v>
      </c>
      <c r="Z1435" t="str">
        <f t="shared" si="724"/>
        <v>-0.165462700372721-0.0240934957831928i</v>
      </c>
      <c r="AA1435" t="str">
        <f t="shared" si="725"/>
        <v>19.1418533719097-171.182530721866i</v>
      </c>
      <c r="AB1435" t="str">
        <f t="shared" si="726"/>
        <v>1.41288530163214-0.13662805880601i</v>
      </c>
      <c r="AC1435" t="str">
        <f t="shared" si="727"/>
        <v>2.11640401834876-2.8869162052406i</v>
      </c>
      <c r="AD1435" t="str">
        <f t="shared" si="728"/>
        <v>0.264149747683564+0.295761169873538i</v>
      </c>
      <c r="AE1435" t="str">
        <f t="shared" si="729"/>
        <v>-0.036581010055315-0.0553017326646159i</v>
      </c>
      <c r="AF1435" t="str">
        <f t="shared" si="730"/>
        <v>-14.2130226809379-2.43988537901623i</v>
      </c>
      <c r="AG1435" t="str">
        <f t="shared" si="731"/>
        <v>1.20158136985748-0.143194187371312i</v>
      </c>
      <c r="AH1435" t="str">
        <f t="shared" si="732"/>
        <v>0.23033025183973+0.755870745222944i</v>
      </c>
      <c r="AI1435">
        <f t="shared" si="733"/>
        <v>-2.0454224678777266</v>
      </c>
      <c r="AJ1435">
        <f t="shared" si="734"/>
        <v>73.052881266741764</v>
      </c>
      <c r="AK1435"/>
      <c r="AL1435"/>
      <c r="AM1435"/>
      <c r="AN1435"/>
    </row>
    <row r="1436" spans="1:40" x14ac:dyDescent="0.25">
      <c r="A1436"/>
      <c r="B1436">
        <f t="shared" si="700"/>
        <v>130200</v>
      </c>
      <c r="C1436" s="186" t="str">
        <f t="shared" si="703"/>
        <v>-4.50838238810131E-06+0.018809695854803i</v>
      </c>
      <c r="D1436" s="158" t="str">
        <f t="shared" si="704"/>
        <v>-5.95704052127093+0.144207668220156i</v>
      </c>
      <c r="E1436" t="str">
        <f t="shared" si="705"/>
        <v>2870</v>
      </c>
      <c r="F1436" t="str">
        <f t="shared" si="706"/>
        <v>0.777000777000777</v>
      </c>
      <c r="G1436" t="str">
        <f t="shared" si="701"/>
        <v>0.777000777000777</v>
      </c>
      <c r="H1436" t="str">
        <f t="shared" si="707"/>
        <v>8.2571910416854+2.58262959199063i</v>
      </c>
      <c r="I1436" t="str">
        <f t="shared" si="708"/>
        <v>511.294204371739i</v>
      </c>
      <c r="J1436" t="str">
        <f t="shared" si="702"/>
        <v>-222.609719562463+110.581074380066i</v>
      </c>
      <c r="K1436" t="str">
        <f t="shared" si="709"/>
        <v>0.91512589810725-1.84223132831783i</v>
      </c>
      <c r="L1436" t="str">
        <f t="shared" si="710"/>
        <v>0.0622603327037863-0.105512266205632i</v>
      </c>
      <c r="M1436" t="str">
        <f t="shared" si="711"/>
        <v>0.977386230811036-1.94774359452346i</v>
      </c>
      <c r="N1436" t="str">
        <f t="shared" si="712"/>
        <v>-0.57742524544231i</v>
      </c>
      <c r="O1436" t="str">
        <f t="shared" si="713"/>
        <v>0.837870902880214-0.545868436627998i</v>
      </c>
      <c r="P1436" t="str">
        <f t="shared" si="714"/>
        <v>0.162129097119786+0.545868436627998i</v>
      </c>
      <c r="Q1436" t="str">
        <f t="shared" si="715"/>
        <v>-0.162129097119786+0.031556808814312i</v>
      </c>
      <c r="R1436" t="str">
        <f t="shared" si="716"/>
        <v>-0.332090232861499-3.43151324776984i</v>
      </c>
      <c r="S1436" t="str">
        <f t="shared" si="717"/>
        <v>0.0596034330315516i</v>
      </c>
      <c r="T1436" t="str">
        <f t="shared" si="718"/>
        <v>0.204529970060332-0.0197937179547927i</v>
      </c>
      <c r="U1436" t="str">
        <f t="shared" si="719"/>
        <v>0.00005-0.00185210332695498i</v>
      </c>
      <c r="V1436" t="str">
        <f t="shared" si="720"/>
        <v>3.33333333333333E-06-0.00203731365965048i</v>
      </c>
      <c r="W1436" t="str">
        <f t="shared" si="721"/>
        <v>0.0000144725450751224-0.000970304964083376i</v>
      </c>
      <c r="X1436" t="str">
        <f t="shared" si="722"/>
        <v>0.0000322317820210569-0.000969449201926403i</v>
      </c>
      <c r="Y1436" t="str">
        <f t="shared" si="723"/>
        <v>0.009+0.0818070726994782i</v>
      </c>
      <c r="Z1436" t="str">
        <f t="shared" si="724"/>
        <v>-0.165209467282331-0.0240414681343507i</v>
      </c>
      <c r="AA1436" t="str">
        <f t="shared" si="725"/>
        <v>19.1120710319229-171.05123513464i</v>
      </c>
      <c r="AB1436" t="str">
        <f t="shared" si="726"/>
        <v>1.41286494556986-0.136732285408217i</v>
      </c>
      <c r="AC1436" t="str">
        <f t="shared" si="727"/>
        <v>2.11459531072716-2.88553890072575i</v>
      </c>
      <c r="AD1436" t="str">
        <f t="shared" si="728"/>
        <v>0.264277548624121+0.295967204013097i</v>
      </c>
      <c r="AE1436" t="str">
        <f t="shared" si="729"/>
        <v>-0.0365456669187775-0.0552502043719156i</v>
      </c>
      <c r="AF1436" t="str">
        <f t="shared" si="730"/>
        <v>-14.2142315629563-2.43842192377047i</v>
      </c>
      <c r="AG1436" t="str">
        <f t="shared" si="731"/>
        <v>1.20154873845578-0.14316540668114i</v>
      </c>
      <c r="AH1436" t="str">
        <f t="shared" si="732"/>
        <v>0.230224802944077+0.755202974940827i</v>
      </c>
      <c r="AI1436">
        <f t="shared" si="733"/>
        <v>-2.0527849167235286</v>
      </c>
      <c r="AJ1436">
        <f t="shared" si="734"/>
        <v>73.046075724889903</v>
      </c>
      <c r="AK1436"/>
      <c r="AL1436"/>
      <c r="AM1436"/>
      <c r="AN1436"/>
    </row>
    <row r="1437" spans="1:40" x14ac:dyDescent="0.25">
      <c r="A1437"/>
      <c r="B1437">
        <f t="shared" si="700"/>
        <v>130300</v>
      </c>
      <c r="C1437" s="186" t="str">
        <f t="shared" si="703"/>
        <v>-4.50146504024455E-06+0.0187952601727645i</v>
      </c>
      <c r="D1437" s="158" t="str">
        <f t="shared" si="704"/>
        <v>-5.95704046823793+0.144096994657861i</v>
      </c>
      <c r="E1437" t="str">
        <f t="shared" si="705"/>
        <v>2870</v>
      </c>
      <c r="F1437" t="str">
        <f t="shared" si="706"/>
        <v>0.777000777000777</v>
      </c>
      <c r="G1437" t="str">
        <f t="shared" si="701"/>
        <v>0.777000777000777</v>
      </c>
      <c r="H1437" t="str">
        <f t="shared" si="707"/>
        <v>8.25839757762836+2.58105689542946i</v>
      </c>
      <c r="I1437" t="str">
        <f t="shared" si="708"/>
        <v>511.686903453438i</v>
      </c>
      <c r="J1437" t="str">
        <f t="shared" si="702"/>
        <v>-222.953337982111+110.666006080819i</v>
      </c>
      <c r="K1437" t="str">
        <f t="shared" si="709"/>
        <v>0.913989243030257-1.84136899694854i</v>
      </c>
      <c r="L1437" t="str">
        <f t="shared" si="710"/>
        <v>0.0621894482191762-0.105473084976501i</v>
      </c>
      <c r="M1437" t="str">
        <f t="shared" si="711"/>
        <v>0.976178691249433-1.94684208192504i</v>
      </c>
      <c r="N1437" t="str">
        <f t="shared" si="712"/>
        <v>-0.577868736414232i</v>
      </c>
      <c r="O1437" t="str">
        <f t="shared" si="713"/>
        <v>0.837628732766648-0.546239971115021i</v>
      </c>
      <c r="P1437" t="str">
        <f t="shared" si="714"/>
        <v>0.162371267233352+0.546239971115021i</v>
      </c>
      <c r="Q1437" t="str">
        <f t="shared" si="715"/>
        <v>-0.162371267233352+0.031628765299211i</v>
      </c>
      <c r="R1437" t="str">
        <f t="shared" si="716"/>
        <v>-0.332088309899329-3.42883025928051i</v>
      </c>
      <c r="S1437" t="str">
        <f t="shared" si="717"/>
        <v>0.0596492113979353i</v>
      </c>
      <c r="T1437" t="str">
        <f t="shared" si="718"/>
        <v>0.20452702098346-0.0198088057999681i</v>
      </c>
      <c r="U1437" t="str">
        <f t="shared" si="719"/>
        <v>0.00005-0.00185068191227581i</v>
      </c>
      <c r="V1437" t="str">
        <f t="shared" si="720"/>
        <v>3.33333333333333E-06-0.00203575010350339i</v>
      </c>
      <c r="W1437" t="str">
        <f t="shared" si="721"/>
        <v>0.0000144725417969307-0.000969560533002409i</v>
      </c>
      <c r="X1437" t="str">
        <f t="shared" si="722"/>
        <v>0.0000322045420116075-0.000968705926192741i</v>
      </c>
      <c r="Y1437" t="str">
        <f t="shared" si="723"/>
        <v>0.009+0.08186990455255i</v>
      </c>
      <c r="Z1437" t="str">
        <f t="shared" si="724"/>
        <v>-0.164956814390991-0.0239895985386337i</v>
      </c>
      <c r="AA1437" t="str">
        <f t="shared" si="725"/>
        <v>19.082358426398-170.920140496457i</v>
      </c>
      <c r="AB1437" t="str">
        <f t="shared" si="726"/>
        <v>1.41284457375182-0.136836510170711i</v>
      </c>
      <c r="AC1437" t="str">
        <f t="shared" si="727"/>
        <v>2.11278969059981-2.88416215681307i</v>
      </c>
      <c r="AD1437" t="str">
        <f t="shared" si="728"/>
        <v>0.264405438539939+0.296173183968962i</v>
      </c>
      <c r="AE1437" t="str">
        <f t="shared" si="729"/>
        <v>-0.0365104030678768-0.0551987652575612i</v>
      </c>
      <c r="AF1437" t="str">
        <f t="shared" si="730"/>
        <v>-14.2154380458663-2.4369599007716i</v>
      </c>
      <c r="AG1437" t="str">
        <f t="shared" si="731"/>
        <v>1.20151613845939-0.143136725298775i</v>
      </c>
      <c r="AH1437" t="str">
        <f t="shared" si="732"/>
        <v>0.230119536189578+0.754536326049267i</v>
      </c>
      <c r="AI1437">
        <f t="shared" si="733"/>
        <v>-2.0601410931855773</v>
      </c>
      <c r="AJ1437">
        <f t="shared" si="734"/>
        <v>73.039269737377069</v>
      </c>
      <c r="AK1437"/>
      <c r="AL1437"/>
      <c r="AM1437"/>
      <c r="AN1437"/>
    </row>
    <row r="1438" spans="1:40" x14ac:dyDescent="0.25">
      <c r="A1438"/>
      <c r="B1438">
        <f t="shared" si="700"/>
        <v>130400</v>
      </c>
      <c r="C1438" s="186" t="str">
        <f t="shared" si="703"/>
        <v>-4.49456360042758E-06+0.0187808466313389i</v>
      </c>
      <c r="D1438" s="158" t="str">
        <f t="shared" si="704"/>
        <v>-5.95704041532689+0.143986490840265i</v>
      </c>
      <c r="E1438" t="str">
        <f t="shared" si="705"/>
        <v>2870</v>
      </c>
      <c r="F1438" t="str">
        <f t="shared" si="706"/>
        <v>0.777000777000777</v>
      </c>
      <c r="G1438" t="str">
        <f t="shared" si="701"/>
        <v>0.777000777000777</v>
      </c>
      <c r="H1438" t="str">
        <f t="shared" si="707"/>
        <v>8.25960172041202+2.57948579962326i</v>
      </c>
      <c r="I1438" t="str">
        <f t="shared" si="708"/>
        <v>512.079602535136i</v>
      </c>
      <c r="J1438" t="str">
        <f t="shared" si="702"/>
        <v>-223.297220216284+110.750937781571i</v>
      </c>
      <c r="K1438" t="str">
        <f t="shared" si="709"/>
        <v>0.912854538577031-1.84050704227977i</v>
      </c>
      <c r="L1438" t="str">
        <f t="shared" si="710"/>
        <v>0.0621186707211844-0.105433900807791i</v>
      </c>
      <c r="M1438" t="str">
        <f t="shared" si="711"/>
        <v>0.974973209298215-1.94594094308756i</v>
      </c>
      <c r="N1438" t="str">
        <f t="shared" si="712"/>
        <v>-0.578312227386154i</v>
      </c>
      <c r="O1438" t="str">
        <f t="shared" si="713"/>
        <v>0.837386397904712-0.546611398165252i</v>
      </c>
      <c r="P1438" t="str">
        <f t="shared" si="714"/>
        <v>0.162613602095288+0.546611398165252i</v>
      </c>
      <c r="Q1438" t="str">
        <f t="shared" si="715"/>
        <v>-0.162613602095288+0.031700829220902i</v>
      </c>
      <c r="R1438" t="str">
        <f t="shared" si="716"/>
        <v>-0.332086385421584-3.42615134759525i</v>
      </c>
      <c r="S1438" t="str">
        <f t="shared" si="717"/>
        <v>0.059694989764319i</v>
      </c>
      <c r="T1438" t="str">
        <f t="shared" si="718"/>
        <v>0.204524069625706-0.0198238933786112i</v>
      </c>
      <c r="U1438" t="str">
        <f t="shared" si="719"/>
        <v>0.00005-0.00184926267768051i</v>
      </c>
      <c r="V1438" t="str">
        <f t="shared" si="720"/>
        <v>3.33333333333333E-06-0.00203418894544856i</v>
      </c>
      <c r="W1438" t="str">
        <f t="shared" si="721"/>
        <v>0.0000144725385162241-0.000968817243870029i</v>
      </c>
      <c r="X1438" t="str">
        <f t="shared" si="722"/>
        <v>0.0000321773646088623-0.00096796378949041i</v>
      </c>
      <c r="Y1438" t="str">
        <f t="shared" si="723"/>
        <v>0.009+0.0819327364056218i</v>
      </c>
      <c r="Z1438" t="str">
        <f t="shared" si="724"/>
        <v>-0.164704739930471-0.0239378863886502i</v>
      </c>
      <c r="AA1438" t="str">
        <f t="shared" si="725"/>
        <v>19.0527153369711-170.789246347417i</v>
      </c>
      <c r="AB1438" t="str">
        <f t="shared" si="726"/>
        <v>1.41282418617775-0.136940733092037i</v>
      </c>
      <c r="AC1438" t="str">
        <f t="shared" si="727"/>
        <v>2.11098715167164-2.88278597529404i</v>
      </c>
      <c r="AD1438" t="str">
        <f t="shared" si="728"/>
        <v>0.264533417410938+0.296379109707693i</v>
      </c>
      <c r="AE1438" t="str">
        <f t="shared" si="729"/>
        <v>-0.036475218261435-0.0551474150772143i</v>
      </c>
      <c r="AF1438" t="str">
        <f t="shared" si="730"/>
        <v>-14.2166421357389-2.435499308783i</v>
      </c>
      <c r="AG1438" t="str">
        <f t="shared" si="731"/>
        <v>1.20148356973849-0.143108142986931i</v>
      </c>
      <c r="AH1438" t="str">
        <f t="shared" si="732"/>
        <v>0.230014451204085+0.753870795666695i</v>
      </c>
      <c r="AI1438">
        <f t="shared" si="733"/>
        <v>-2.0674910078825754</v>
      </c>
      <c r="AJ1438">
        <f t="shared" si="734"/>
        <v>73.032463297169812</v>
      </c>
      <c r="AK1438"/>
      <c r="AL1438"/>
      <c r="AM1438"/>
      <c r="AN1438"/>
    </row>
    <row r="1439" spans="1:40" x14ac:dyDescent="0.25">
      <c r="A1439"/>
      <c r="B1439">
        <f t="shared" si="700"/>
        <v>130500</v>
      </c>
      <c r="C1439" s="186" t="str">
        <f t="shared" si="703"/>
        <v>-4.48767801990882E-06+0.0187664551796281i</v>
      </c>
      <c r="D1439" s="158" t="str">
        <f t="shared" si="704"/>
        <v>-5.95704036253745+0.143876156377149i</v>
      </c>
      <c r="E1439" t="str">
        <f t="shared" si="705"/>
        <v>2870</v>
      </c>
      <c r="F1439" t="str">
        <f t="shared" si="706"/>
        <v>0.777000777000777</v>
      </c>
      <c r="G1439" t="str">
        <f t="shared" si="701"/>
        <v>0.777000777000777</v>
      </c>
      <c r="H1439" t="str">
        <f t="shared" si="707"/>
        <v>8.26080347608968+2.57791630294283i</v>
      </c>
      <c r="I1439" t="str">
        <f t="shared" si="708"/>
        <v>512.472301616835i</v>
      </c>
      <c r="J1439" t="str">
        <f t="shared" si="702"/>
        <v>-223.641366264983+110.835869482324i</v>
      </c>
      <c r="K1439" t="str">
        <f t="shared" si="709"/>
        <v>0.911721780730137-1.83964546539285i</v>
      </c>
      <c r="L1439" t="str">
        <f t="shared" si="710"/>
        <v>0.0620480000301218-0.105394713812048i</v>
      </c>
      <c r="M1439" t="str">
        <f t="shared" si="711"/>
        <v>0.973769780760259-1.9450401792049i</v>
      </c>
      <c r="N1439" t="str">
        <f t="shared" si="712"/>
        <v>-0.578755718358075i</v>
      </c>
      <c r="O1439" t="str">
        <f t="shared" si="713"/>
        <v>0.83714389834207-0.546982717705635i</v>
      </c>
      <c r="P1439" t="str">
        <f t="shared" si="714"/>
        <v>0.16285610165793+0.546982717705635i</v>
      </c>
      <c r="Q1439" t="str">
        <f t="shared" si="715"/>
        <v>-0.16285610165793+0.03177300065244i</v>
      </c>
      <c r="R1439" t="str">
        <f t="shared" si="716"/>
        <v>-0.332084459428146-3.42347650334146i</v>
      </c>
      <c r="S1439" t="str">
        <f t="shared" si="717"/>
        <v>0.0597407681307027i</v>
      </c>
      <c r="T1439" t="str">
        <f t="shared" si="718"/>
        <v>0.204521115987031-0.0198389806905066i</v>
      </c>
      <c r="U1439" t="str">
        <f t="shared" si="719"/>
        <v>0.00005-0.00184784561815738i</v>
      </c>
      <c r="V1439" t="str">
        <f t="shared" si="720"/>
        <v>3.33333333333333E-06-0.00203263017997312i</v>
      </c>
      <c r="W1439" t="str">
        <f t="shared" si="721"/>
        <v>0.0000144725352330025-0.000968075094061065i</v>
      </c>
      <c r="X1439" t="str">
        <f t="shared" si="722"/>
        <v>0.0000321502496210959-0.000967222789204447i</v>
      </c>
      <c r="Y1439" t="str">
        <f t="shared" si="723"/>
        <v>0.009+0.0819955682586936i</v>
      </c>
      <c r="Z1439" t="str">
        <f t="shared" si="724"/>
        <v>-0.164453242139255-0.023886331079822i</v>
      </c>
      <c r="AA1439" t="str">
        <f t="shared" si="725"/>
        <v>19.0231415461357-170.658552229015i</v>
      </c>
      <c r="AB1439" t="str">
        <f t="shared" si="726"/>
        <v>1.4128037828474-0.137044954170706i</v>
      </c>
      <c r="AC1439" t="str">
        <f t="shared" si="727"/>
        <v>2.10918768766126-2.88141035794798i</v>
      </c>
      <c r="AD1439" t="str">
        <f t="shared" si="728"/>
        <v>0.264661485217023+0.296584981195844i</v>
      </c>
      <c r="AE1439" t="str">
        <f t="shared" si="729"/>
        <v>-0.0364401122591832-0.0550961535874377i</v>
      </c>
      <c r="AF1439" t="str">
        <f t="shared" si="730"/>
        <v>-14.2178438386271-2.43404014656568i</v>
      </c>
      <c r="AG1439" t="str">
        <f t="shared" si="731"/>
        <v>1.20145103216382-0.143079659509021i</v>
      </c>
      <c r="AH1439" t="str">
        <f t="shared" si="732"/>
        <v>0.229909547616119+0.753206380921243i</v>
      </c>
      <c r="AI1439">
        <f t="shared" si="733"/>
        <v>-2.0748346714082673</v>
      </c>
      <c r="AJ1439">
        <f t="shared" si="734"/>
        <v>73.025656397274645</v>
      </c>
      <c r="AK1439"/>
      <c r="AL1439"/>
      <c r="AM1439"/>
      <c r="AN1439"/>
    </row>
    <row r="1440" spans="1:40" x14ac:dyDescent="0.25">
      <c r="A1440"/>
      <c r="B1440">
        <f t="shared" si="700"/>
        <v>130600</v>
      </c>
      <c r="C1440" s="186" t="str">
        <f t="shared" si="703"/>
        <v>-4.48080825013324E-06+0.0187520857668902i</v>
      </c>
      <c r="D1440" s="158" t="str">
        <f t="shared" si="704"/>
        <v>-5.95704030986921+0.143765990879492i</v>
      </c>
      <c r="E1440" t="str">
        <f t="shared" si="705"/>
        <v>2870</v>
      </c>
      <c r="F1440" t="str">
        <f t="shared" si="706"/>
        <v>0.777000777000777</v>
      </c>
      <c r="G1440" t="str">
        <f t="shared" si="701"/>
        <v>0.777000777000777</v>
      </c>
      <c r="H1440" t="str">
        <f t="shared" si="707"/>
        <v>8.26200285069648+2.57634840375779i</v>
      </c>
      <c r="I1440" t="str">
        <f t="shared" si="708"/>
        <v>512.865000698534i</v>
      </c>
      <c r="J1440" t="str">
        <f t="shared" si="702"/>
        <v>-223.985776128207+110.920801183077i</v>
      </c>
      <c r="K1440" t="str">
        <f t="shared" si="709"/>
        <v>0.910590965480941-1.83878426736156i</v>
      </c>
      <c r="L1440" t="str">
        <f t="shared" si="710"/>
        <v>0.0619774359665575-0.105355524101319i</v>
      </c>
      <c r="M1440" t="str">
        <f t="shared" si="711"/>
        <v>0.972568401447498-1.94413979146288i</v>
      </c>
      <c r="N1440" t="str">
        <f t="shared" si="712"/>
        <v>-0.579199209329997i</v>
      </c>
      <c r="O1440" t="str">
        <f t="shared" si="713"/>
        <v>0.836901234126417-0.547353929663139i</v>
      </c>
      <c r="P1440" t="str">
        <f t="shared" si="714"/>
        <v>0.163098765873583+0.547353929663139i</v>
      </c>
      <c r="Q1440" t="str">
        <f t="shared" si="715"/>
        <v>-0.163098765873583+0.031845279666858i</v>
      </c>
      <c r="R1440" t="str">
        <f t="shared" si="716"/>
        <v>-0.332082531918925-3.42080571717522i</v>
      </c>
      <c r="S1440" t="str">
        <f t="shared" si="717"/>
        <v>0.0597865464970864i</v>
      </c>
      <c r="T1440" t="str">
        <f t="shared" si="718"/>
        <v>0.204518160067395-0.019854067735441i</v>
      </c>
      <c r="U1440" t="str">
        <f t="shared" si="719"/>
        <v>0.00005-0.00184643072871009i</v>
      </c>
      <c r="V1440" t="str">
        <f t="shared" si="720"/>
        <v>3.33333333333333E-06-0.00203107380158111i</v>
      </c>
      <c r="W1440" t="str">
        <f t="shared" si="721"/>
        <v>0.0000144725319472661-0.000967334080958392i</v>
      </c>
      <c r="X1440" t="str">
        <f t="shared" si="722"/>
        <v>0.0000321231968573166-0.000966482922727896i</v>
      </c>
      <c r="Y1440" t="str">
        <f t="shared" si="723"/>
        <v>0.009+0.0820584001117654i</v>
      </c>
      <c r="Z1440" t="str">
        <f t="shared" si="724"/>
        <v>-0.16420231926252-0.0238349320103693i</v>
      </c>
      <c r="AA1440" t="str">
        <f t="shared" si="725"/>
        <v>18.9936368372379-170.52805768414i</v>
      </c>
      <c r="AB1440" t="str">
        <f t="shared" si="726"/>
        <v>1.41278336376049-0.137149173405245i</v>
      </c>
      <c r="AC1440" t="str">
        <f t="shared" si="727"/>
        <v>2.10739129230078-2.88003530654213i</v>
      </c>
      <c r="AD1440" t="str">
        <f t="shared" si="728"/>
        <v>0.264789641938084+0.296790798399966i</v>
      </c>
      <c r="AE1440" t="str">
        <f t="shared" si="729"/>
        <v>-0.0364050848217592-0.0550449805456937i</v>
      </c>
      <c r="AF1440" t="str">
        <f t="shared" si="730"/>
        <v>-14.2190431605657-2.4325824128783i</v>
      </c>
      <c r="AG1440" t="str">
        <f t="shared" si="731"/>
        <v>1.2014185256066-0.143051274629158i</v>
      </c>
      <c r="AH1440" t="str">
        <f t="shared" si="732"/>
        <v>0.229804825054871+0.752543078950784i</v>
      </c>
      <c r="AI1440">
        <f t="shared" si="733"/>
        <v>-2.0821720943306734</v>
      </c>
      <c r="AJ1440">
        <f t="shared" si="734"/>
        <v>73.018849030739418</v>
      </c>
      <c r="AK1440"/>
      <c r="AL1440"/>
      <c r="AM1440"/>
      <c r="AN1440"/>
    </row>
    <row r="1441" spans="1:40" x14ac:dyDescent="0.25">
      <c r="A1441"/>
      <c r="B1441">
        <f t="shared" si="700"/>
        <v>130700</v>
      </c>
      <c r="C1441" s="186" t="str">
        <f t="shared" si="703"/>
        <v>-4.47395424273144E-06+0.0187377383425382i</v>
      </c>
      <c r="D1441" s="158" t="str">
        <f t="shared" si="704"/>
        <v>-5.95704025732182+0.14365599395946i</v>
      </c>
      <c r="E1441" t="str">
        <f t="shared" si="705"/>
        <v>2870</v>
      </c>
      <c r="F1441" t="str">
        <f t="shared" si="706"/>
        <v>0.777000777000777</v>
      </c>
      <c r="G1441" t="str">
        <f t="shared" si="701"/>
        <v>0.777000777000777</v>
      </c>
      <c r="H1441" t="str">
        <f t="shared" si="707"/>
        <v>8.2631998502495+2.57478210043664i</v>
      </c>
      <c r="I1441" t="str">
        <f t="shared" si="708"/>
        <v>513.257699780232i</v>
      </c>
      <c r="J1441" t="str">
        <f t="shared" si="702"/>
        <v>-224.330449805958+111.005732883829i</v>
      </c>
      <c r="K1441" t="str">
        <f t="shared" si="709"/>
        <v>0.909462088829583-1.83792344925212i</v>
      </c>
      <c r="L1441" t="str">
        <f t="shared" si="710"/>
        <v>0.0619069783513183-0.105316331787156i</v>
      </c>
      <c r="M1441" t="str">
        <f t="shared" si="711"/>
        <v>0.971369067180901-1.94323978103928i</v>
      </c>
      <c r="N1441" t="str">
        <f t="shared" si="712"/>
        <v>-0.579642700301919i</v>
      </c>
      <c r="O1441" t="str">
        <f t="shared" si="713"/>
        <v>0.836658405305481-0.547725033964752i</v>
      </c>
      <c r="P1441" t="str">
        <f t="shared" si="714"/>
        <v>0.163341594694519+0.547725033964752i</v>
      </c>
      <c r="Q1441" t="str">
        <f t="shared" si="715"/>
        <v>-0.163341594694519+0.031917666337167i</v>
      </c>
      <c r="R1441" t="str">
        <f t="shared" si="716"/>
        <v>-0.33208060289384-3.41813897978123i</v>
      </c>
      <c r="S1441" t="str">
        <f t="shared" si="717"/>
        <v>0.0598323248634699i</v>
      </c>
      <c r="T1441" t="str">
        <f t="shared" si="718"/>
        <v>0.20451520186676-0.0198691545132012i</v>
      </c>
      <c r="U1441" t="str">
        <f t="shared" si="719"/>
        <v>0.0000500000000000001-0.0018450180043576i</v>
      </c>
      <c r="V1441" t="str">
        <f t="shared" si="720"/>
        <v>3.33333333333333E-06-0.00202951980479336i</v>
      </c>
      <c r="W1441" t="str">
        <f t="shared" si="721"/>
        <v>0.0000144725286590147-0.000966594201952884i</v>
      </c>
      <c r="X1441" t="str">
        <f t="shared" si="722"/>
        <v>0.0000320962061272619-0.000965744187461752i</v>
      </c>
      <c r="Y1441" t="str">
        <f t="shared" si="723"/>
        <v>0.009+0.0821212319648372i</v>
      </c>
      <c r="Z1441" t="str">
        <f t="shared" si="724"/>
        <v>-0.163951969552095-0.0237836885812956i</v>
      </c>
      <c r="AA1441" t="str">
        <f t="shared" si="725"/>
        <v>18.9642009944729-170.397762257068i</v>
      </c>
      <c r="AB1441" t="str">
        <f t="shared" si="726"/>
        <v>1.41276292891674-0.137253390794182i</v>
      </c>
      <c r="AC1441" t="str">
        <f t="shared" si="727"/>
        <v>2.10559795933583-2.87866082283174i</v>
      </c>
      <c r="AD1441" t="str">
        <f t="shared" si="728"/>
        <v>0.264917887553991+0.296996561286606i</v>
      </c>
      <c r="AE1441" t="str">
        <f t="shared" si="729"/>
        <v>-0.0363701357107011-0.0549938957103375i</v>
      </c>
      <c r="AF1441" t="str">
        <f t="shared" si="730"/>
        <v>-14.2202401075713-2.43112610647718i</v>
      </c>
      <c r="AG1441" t="str">
        <f t="shared" si="731"/>
        <v>1.20138604993855-0.143022988112151i</v>
      </c>
      <c r="AH1441" t="str">
        <f t="shared" si="732"/>
        <v>0.229700283150196+0.751880886902831i</v>
      </c>
      <c r="AI1441">
        <f t="shared" si="733"/>
        <v>-2.0895032871928181</v>
      </c>
      <c r="AJ1441">
        <f t="shared" si="734"/>
        <v>73.012041190652241</v>
      </c>
      <c r="AK1441"/>
      <c r="AL1441"/>
      <c r="AM1441"/>
      <c r="AN1441"/>
    </row>
    <row r="1442" spans="1:40" x14ac:dyDescent="0.25">
      <c r="A1442"/>
      <c r="B1442">
        <f t="shared" si="700"/>
        <v>130800</v>
      </c>
      <c r="C1442" s="186" t="str">
        <f t="shared" si="703"/>
        <v>-4.46711594951889E-06+0.0187234128561403i</v>
      </c>
      <c r="D1442" s="158" t="str">
        <f t="shared" si="704"/>
        <v>-5.9570402048949+0.143546165230409i</v>
      </c>
      <c r="E1442" t="str">
        <f t="shared" si="705"/>
        <v>2870</v>
      </c>
      <c r="F1442" t="str">
        <f t="shared" si="706"/>
        <v>0.777000777000777</v>
      </c>
      <c r="G1442" t="str">
        <f t="shared" si="701"/>
        <v>0.777000777000777</v>
      </c>
      <c r="H1442" t="str">
        <f t="shared" si="707"/>
        <v>8.26439448074777+2.57321739134682i</v>
      </c>
      <c r="I1442" t="str">
        <f t="shared" si="708"/>
        <v>513.650398861931i</v>
      </c>
      <c r="J1442" t="str">
        <f t="shared" si="702"/>
        <v>-224.675387298233+111.090664584582i</v>
      </c>
      <c r="K1442" t="str">
        <f t="shared" si="709"/>
        <v>0.908335146785034-1.83706301212324i</v>
      </c>
      <c r="L1442" t="str">
        <f t="shared" si="710"/>
        <v>0.0618366270054911-0.105277136980619i</v>
      </c>
      <c r="M1442" t="str">
        <f t="shared" si="711"/>
        <v>0.970171773790525-1.94234014910386i</v>
      </c>
      <c r="N1442" t="str">
        <f t="shared" si="712"/>
        <v>-0.580086191273841i</v>
      </c>
      <c r="O1442" t="str">
        <f t="shared" si="713"/>
        <v>0.836415411927024-0.548096030537484i</v>
      </c>
      <c r="P1442" t="str">
        <f t="shared" si="714"/>
        <v>0.163584588072976+0.548096030537484i</v>
      </c>
      <c r="Q1442" t="str">
        <f t="shared" si="715"/>
        <v>-0.163584588072976+0.031990160736357i</v>
      </c>
      <c r="R1442" t="str">
        <f t="shared" si="716"/>
        <v>-0.332078672352798-3.4154762818727i</v>
      </c>
      <c r="S1442" t="str">
        <f t="shared" si="717"/>
        <v>0.0598781032298536i</v>
      </c>
      <c r="T1442" t="str">
        <f t="shared" si="718"/>
        <v>0.20451224138509-0.0198842410235736i</v>
      </c>
      <c r="U1442" t="str">
        <f t="shared" si="719"/>
        <v>0.0000500000000000001-0.00184360744013409i</v>
      </c>
      <c r="V1442" t="str">
        <f t="shared" si="720"/>
        <v>3.33333333333333E-06-0.00202796818414749i</v>
      </c>
      <c r="W1442" t="str">
        <f t="shared" si="721"/>
        <v>0.0000144725253682482-0.000965855454443409i</v>
      </c>
      <c r="X1442" t="str">
        <f t="shared" si="722"/>
        <v>0.0000320692772413964-0.000965006580814958i</v>
      </c>
      <c r="Y1442" t="str">
        <f t="shared" si="723"/>
        <v>0.009+0.082184063817909i</v>
      </c>
      <c r="Z1442" t="str">
        <f t="shared" si="724"/>
        <v>-0.16370219126644-0.0237326001963726i</v>
      </c>
      <c r="AA1442" t="str">
        <f t="shared" si="725"/>
        <v>18.9348338028809-170.267665493455i</v>
      </c>
      <c r="AB1442" t="str">
        <f t="shared" si="726"/>
        <v>1.41274247831592-0.137357606336041i</v>
      </c>
      <c r="AC1442" t="str">
        <f t="shared" si="727"/>
        <v>2.10380768252568-2.87728690856016i</v>
      </c>
      <c r="AD1442" t="str">
        <f t="shared" si="728"/>
        <v>0.265046222044605+0.297202269822302i</v>
      </c>
      <c r="AE1442" t="str">
        <f t="shared" si="729"/>
        <v>-0.036335264688446-0.0549428988406141i</v>
      </c>
      <c r="AF1442" t="str">
        <f t="shared" si="730"/>
        <v>-14.2214346856427-2.42967122611641i</v>
      </c>
      <c r="AG1442" t="str">
        <f t="shared" si="731"/>
        <v>1.20135360503191-0.142994799723503i</v>
      </c>
      <c r="AH1442" t="str">
        <f t="shared" si="732"/>
        <v>0.229595921532634+0.751219801934526i</v>
      </c>
      <c r="AI1442">
        <f t="shared" si="733"/>
        <v>-2.0968282605124386</v>
      </c>
      <c r="AJ1442">
        <f t="shared" si="734"/>
        <v>73.005232870140546</v>
      </c>
      <c r="AK1442"/>
      <c r="AL1442"/>
      <c r="AM1442"/>
      <c r="AN1442"/>
    </row>
    <row r="1443" spans="1:40" x14ac:dyDescent="0.25">
      <c r="A1443"/>
      <c r="B1443">
        <f t="shared" si="700"/>
        <v>130900</v>
      </c>
      <c r="C1443" s="186" t="str">
        <f t="shared" si="703"/>
        <v>-4.46029332249505E-06+0.0187091092574183i</v>
      </c>
      <c r="D1443" s="158" t="str">
        <f t="shared" si="704"/>
        <v>-5.95704015258809+0.143436504306874i</v>
      </c>
      <c r="E1443" t="str">
        <f t="shared" si="705"/>
        <v>2870</v>
      </c>
      <c r="F1443" t="str">
        <f t="shared" si="706"/>
        <v>0.777000777000777</v>
      </c>
      <c r="G1443" t="str">
        <f t="shared" si="701"/>
        <v>0.777000777000777</v>
      </c>
      <c r="H1443" t="str">
        <f t="shared" si="707"/>
        <v>8.26558674817237+2.57165427485461i</v>
      </c>
      <c r="I1443" t="str">
        <f t="shared" si="708"/>
        <v>514.04309794363i</v>
      </c>
      <c r="J1443" t="str">
        <f t="shared" si="702"/>
        <v>-225.020588605035+111.175596285335i</v>
      </c>
      <c r="K1443" t="str">
        <f t="shared" si="709"/>
        <v>0.907210135364965-1.83620295702615i</v>
      </c>
      <c r="L1443" t="str">
        <f t="shared" si="710"/>
        <v>0.0617663817504195-0.105237939792279i</v>
      </c>
      <c r="M1443" t="str">
        <f t="shared" si="711"/>
        <v>0.968976517115384-1.94144089681843i</v>
      </c>
      <c r="N1443" t="str">
        <f t="shared" si="712"/>
        <v>-0.580529682245763i</v>
      </c>
      <c r="O1443" t="str">
        <f t="shared" si="713"/>
        <v>0.836172254038839-0.548466919308365i</v>
      </c>
      <c r="P1443" t="str">
        <f t="shared" si="714"/>
        <v>0.163827745961161+0.548466919308365i</v>
      </c>
      <c r="Q1443" t="str">
        <f t="shared" si="715"/>
        <v>-0.163827745961161+0.032062762937398i</v>
      </c>
      <c r="R1443" t="str">
        <f t="shared" si="716"/>
        <v>-0.33207674029569-3.41281761419119i</v>
      </c>
      <c r="S1443" t="str">
        <f t="shared" si="717"/>
        <v>0.0599238815962373i</v>
      </c>
      <c r="T1443" t="str">
        <f t="shared" si="718"/>
        <v>0.204509278622346-0.0198993272663434i</v>
      </c>
      <c r="U1443" t="str">
        <f t="shared" si="719"/>
        <v>0.0000500000000000001-0.00184219903108891i</v>
      </c>
      <c r="V1443" t="str">
        <f t="shared" si="720"/>
        <v>3.33333333333333E-06-0.0020264189341978i</v>
      </c>
      <c r="W1443" t="str">
        <f t="shared" si="721"/>
        <v>0.0000144725220749669-0.000965117835836765i</v>
      </c>
      <c r="X1443" t="str">
        <f t="shared" si="722"/>
        <v>0.0000320424100109077-0.000964270100204347i</v>
      </c>
      <c r="Y1443" t="str">
        <f t="shared" si="723"/>
        <v>0.009+0.0822468956709808i</v>
      </c>
      <c r="Z1443" t="str">
        <f t="shared" si="724"/>
        <v>-0.163452982670607-0.0236816662621252i</v>
      </c>
      <c r="AA1443" t="str">
        <f t="shared" si="725"/>
        <v>18.9055350483432-170.137766940337i</v>
      </c>
      <c r="AB1443" t="str">
        <f t="shared" si="726"/>
        <v>1.41272201195776-0.137461820029337i</v>
      </c>
      <c r="AC1443" t="str">
        <f t="shared" si="727"/>
        <v>2.10202045564302-2.87591356545878i</v>
      </c>
      <c r="AD1443" t="str">
        <f t="shared" si="728"/>
        <v>0.265174645389767+0.297407923973592i</v>
      </c>
      <c r="AE1443" t="str">
        <f t="shared" si="729"/>
        <v>-0.0363004715183241-0.0548919896966549i</v>
      </c>
      <c r="AF1443" t="str">
        <f t="shared" si="730"/>
        <v>-14.2226269007605-2.42821777054774i</v>
      </c>
      <c r="AG1443" t="str">
        <f t="shared" si="731"/>
        <v>1.20132119075943-0.142966709229412i</v>
      </c>
      <c r="AH1443" t="str">
        <f t="shared" si="732"/>
        <v>0.229491739833379+0.750559821212578i</v>
      </c>
      <c r="AI1443">
        <f t="shared" si="733"/>
        <v>-2.1041470247823986</v>
      </c>
      <c r="AJ1443">
        <f t="shared" si="734"/>
        <v>72.998424062372465</v>
      </c>
      <c r="AK1443"/>
      <c r="AL1443"/>
      <c r="AM1443"/>
      <c r="AN1443"/>
    </row>
    <row r="1444" spans="1:40" x14ac:dyDescent="0.25">
      <c r="A1444"/>
      <c r="B1444">
        <f t="shared" si="700"/>
        <v>131000</v>
      </c>
      <c r="C1444" s="186" t="str">
        <f t="shared" si="703"/>
        <v>-4.45348631384246E-06+0.018694827496248i</v>
      </c>
      <c r="D1444" s="158" t="str">
        <f t="shared" si="704"/>
        <v>-5.95704010040103+0.143327010804568i</v>
      </c>
      <c r="E1444" t="str">
        <f t="shared" si="705"/>
        <v>2870</v>
      </c>
      <c r="F1444" t="str">
        <f t="shared" si="706"/>
        <v>0.777000777000777</v>
      </c>
      <c r="G1444" t="str">
        <f t="shared" si="701"/>
        <v>0.777000777000777</v>
      </c>
      <c r="H1444" t="str">
        <f t="shared" si="707"/>
        <v>8.26677665848647+2.57009274932533i</v>
      </c>
      <c r="I1444" t="str">
        <f t="shared" si="708"/>
        <v>514.435797025329i</v>
      </c>
      <c r="J1444" t="str">
        <f t="shared" si="702"/>
        <v>-225.366053726362+111.260527986088i</v>
      </c>
      <c r="K1444" t="str">
        <f t="shared" si="709"/>
        <v>0.906087050595829-1.83534328500467i</v>
      </c>
      <c r="L1444" t="str">
        <f t="shared" si="710"/>
        <v>0.0616962424077066-0.105198740332214i</v>
      </c>
      <c r="M1444" t="str">
        <f t="shared" si="711"/>
        <v>0.967783293003535-1.94054202533688i</v>
      </c>
      <c r="N1444" t="str">
        <f t="shared" si="712"/>
        <v>-0.580973173217685i</v>
      </c>
      <c r="O1444" t="str">
        <f t="shared" si="713"/>
        <v>0.835928931688749-0.548837700204447i</v>
      </c>
      <c r="P1444" t="str">
        <f t="shared" si="714"/>
        <v>0.164071068311251+0.548837700204447i</v>
      </c>
      <c r="Q1444" t="str">
        <f t="shared" si="715"/>
        <v>-0.164071068311251+0.032135473013238i</v>
      </c>
      <c r="R1444" t="str">
        <f t="shared" si="716"/>
        <v>-0.332074806722442-3.41016296750647i</v>
      </c>
      <c r="S1444" t="str">
        <f t="shared" si="717"/>
        <v>0.059969659962621i</v>
      </c>
      <c r="T1444" t="str">
        <f t="shared" si="718"/>
        <v>0.204506313578486-0.0199144132412979i</v>
      </c>
      <c r="U1444" t="str">
        <f t="shared" si="719"/>
        <v>0.0000500000000000001-0.00184079277228655i</v>
      </c>
      <c r="V1444" t="str">
        <f t="shared" si="720"/>
        <v>3.33333333333333E-06-0.00202487204951521i</v>
      </c>
      <c r="W1444" t="str">
        <f t="shared" si="721"/>
        <v>0.0000144725187791709-0.000964381343547687i</v>
      </c>
      <c r="X1444" t="str">
        <f t="shared" si="722"/>
        <v>0.0000320156042477038-0.000963534743054645i</v>
      </c>
      <c r="Y1444" t="str">
        <f t="shared" si="723"/>
        <v>0.009+0.0823097275240526i</v>
      </c>
      <c r="Z1444" t="str">
        <f t="shared" si="724"/>
        <v>-0.163204342036222-0.023630886187817i</v>
      </c>
      <c r="AA1444" t="str">
        <f t="shared" si="725"/>
        <v>18.8763045175778-170.008066146117i</v>
      </c>
      <c r="AB1444" t="str">
        <f t="shared" si="726"/>
        <v>1.41270152984195-0.137566031872602i</v>
      </c>
      <c r="AC1444" t="str">
        <f t="shared" si="727"/>
        <v>2.10023627247396-2.8745407952471i</v>
      </c>
      <c r="AD1444" t="str">
        <f t="shared" si="728"/>
        <v>0.265303157569306+0.297613523707003i</v>
      </c>
      <c r="AE1444" t="str">
        <f t="shared" si="729"/>
        <v>-0.0362657559645553-0.0548411680394718i</v>
      </c>
      <c r="AF1444" t="str">
        <f t="shared" si="730"/>
        <v>-14.2238167588875-2.42676573852076i</v>
      </c>
      <c r="AG1444" t="str">
        <f t="shared" si="731"/>
        <v>1.20128880699433-0.14293871639676i</v>
      </c>
      <c r="AH1444" t="str">
        <f t="shared" si="732"/>
        <v>0.229387737684311+0.749900941913251i</v>
      </c>
      <c r="AI1444">
        <f t="shared" si="733"/>
        <v>-2.1114595904703615</v>
      </c>
      <c r="AJ1444">
        <f t="shared" si="734"/>
        <v>72.991614760555066</v>
      </c>
      <c r="AK1444"/>
      <c r="AL1444"/>
      <c r="AM1444"/>
      <c r="AN1444"/>
    </row>
    <row r="1445" spans="1:40" x14ac:dyDescent="0.25">
      <c r="A1445"/>
      <c r="B1445">
        <f t="shared" si="700"/>
        <v>131100</v>
      </c>
      <c r="C1445" s="186" t="str">
        <f t="shared" si="703"/>
        <v>-4.44669487592601E-06+0.0186805675226577i</v>
      </c>
      <c r="D1445" s="158" t="str">
        <f t="shared" si="704"/>
        <v>-5.95704004833334+0.143217684340376i</v>
      </c>
      <c r="E1445" t="str">
        <f t="shared" si="705"/>
        <v>2870</v>
      </c>
      <c r="F1445" t="str">
        <f t="shared" si="706"/>
        <v>0.777000777000777</v>
      </c>
      <c r="G1445" t="str">
        <f t="shared" si="701"/>
        <v>0.777000777000777</v>
      </c>
      <c r="H1445" t="str">
        <f t="shared" si="707"/>
        <v>8.26796421763537+2.56853281312318i</v>
      </c>
      <c r="I1445" t="str">
        <f t="shared" si="708"/>
        <v>514.828496107027i</v>
      </c>
      <c r="J1445" t="str">
        <f t="shared" si="702"/>
        <v>-225.711782662214+111.34545968684i</v>
      </c>
      <c r="K1445" t="str">
        <f t="shared" si="709"/>
        <v>0.904965888512791-1.8344839970952i</v>
      </c>
      <c r="L1445" t="str">
        <f t="shared" si="710"/>
        <v>0.0616262087992136-0.105159538710016i</v>
      </c>
      <c r="M1445" t="str">
        <f t="shared" si="711"/>
        <v>0.966592097312005-1.93964353580522i</v>
      </c>
      <c r="N1445" t="str">
        <f t="shared" si="712"/>
        <v>-0.581416664189607i</v>
      </c>
      <c r="O1445" t="str">
        <f t="shared" si="713"/>
        <v>0.835685444924614-0.549208373152804i</v>
      </c>
      <c r="P1445" t="str">
        <f t="shared" si="714"/>
        <v>0.164314555075386+0.549208373152804i</v>
      </c>
      <c r="Q1445" t="str">
        <f t="shared" si="715"/>
        <v>-0.164314555075386+0.032208291036803i</v>
      </c>
      <c r="R1445" t="str">
        <f t="shared" si="716"/>
        <v>-0.332072871632959-3.40751233261659i</v>
      </c>
      <c r="S1445" t="str">
        <f t="shared" si="717"/>
        <v>0.0600154383290047i</v>
      </c>
      <c r="T1445" t="str">
        <f t="shared" si="718"/>
        <v>0.204503346253474-0.0199294989482233i</v>
      </c>
      <c r="U1445" t="str">
        <f t="shared" si="719"/>
        <v>0.0000499999999999999-0.00183938865880655i</v>
      </c>
      <c r="V1445" t="str">
        <f t="shared" si="720"/>
        <v>3.33333333333333E-06-0.0020233275246872i</v>
      </c>
      <c r="W1445" t="str">
        <f t="shared" si="721"/>
        <v>0.0000144725154808596-0.000963645974998783i</v>
      </c>
      <c r="X1445" t="str">
        <f t="shared" si="722"/>
        <v>0.000031988859764408-0.000962800506798406i</v>
      </c>
      <c r="Y1445" t="str">
        <f t="shared" si="723"/>
        <v>0.009+0.0823725593771244i</v>
      </c>
      <c r="Z1445" t="str">
        <f t="shared" si="724"/>
        <v>-0.162956267641441-0.0235802593854349i</v>
      </c>
      <c r="AA1445" t="str">
        <f t="shared" si="725"/>
        <v>18.847141998136-169.878562660568i</v>
      </c>
      <c r="AB1445" t="str">
        <f t="shared" si="726"/>
        <v>1.41268103196827-0.137670241864359i</v>
      </c>
      <c r="AC1445" t="str">
        <f t="shared" si="727"/>
        <v>2.09845512681815-2.87316859963302i</v>
      </c>
      <c r="AD1445" t="str">
        <f t="shared" si="728"/>
        <v>0.26543175856303+0.297819068989065i</v>
      </c>
      <c r="AE1445" t="str">
        <f t="shared" si="729"/>
        <v>-0.0362311177922447-0.0547904336309554i</v>
      </c>
      <c r="AF1445" t="str">
        <f t="shared" si="730"/>
        <v>-14.2250042659687-2.4253151287828i</v>
      </c>
      <c r="AG1445" t="str">
        <f t="shared" si="731"/>
        <v>1.20125645361035-0.142910820993117i</v>
      </c>
      <c r="AH1445" t="str">
        <f t="shared" si="732"/>
        <v>0.229283914717973+0.749243161222309i</v>
      </c>
      <c r="AI1445">
        <f t="shared" si="733"/>
        <v>-2.1187659680191033</v>
      </c>
      <c r="AJ1445">
        <f t="shared" si="734"/>
        <v>72.984804957935424</v>
      </c>
      <c r="AK1445"/>
      <c r="AL1445"/>
      <c r="AM1445"/>
      <c r="AN1445"/>
    </row>
    <row r="1446" spans="1:40" x14ac:dyDescent="0.25">
      <c r="A1446"/>
      <c r="B1446">
        <f t="shared" si="700"/>
        <v>131200</v>
      </c>
      <c r="C1446" s="186" t="str">
        <f t="shared" si="703"/>
        <v>-4.43991896129206E-06+0.0186663292868283i</v>
      </c>
      <c r="D1446" s="158" t="str">
        <f t="shared" si="704"/>
        <v>-5.95703999638466+0.14310852453235i</v>
      </c>
      <c r="E1446" t="str">
        <f t="shared" si="705"/>
        <v>2870</v>
      </c>
      <c r="F1446" t="str">
        <f t="shared" si="706"/>
        <v>0.777000777000777</v>
      </c>
      <c r="G1446" t="str">
        <f t="shared" si="701"/>
        <v>0.777000777000777</v>
      </c>
      <c r="H1446" t="str">
        <f t="shared" si="707"/>
        <v>8.26914943154662+2.56697446461142i</v>
      </c>
      <c r="I1446" t="str">
        <f t="shared" si="708"/>
        <v>515.221195188726i</v>
      </c>
      <c r="J1446" t="str">
        <f t="shared" si="702"/>
        <v>-226.057775412593+111.430391387593i</v>
      </c>
      <c r="K1446" t="str">
        <f t="shared" si="709"/>
        <v>0.903846645159729-1.83362509432677i</v>
      </c>
      <c r="L1446" t="str">
        <f t="shared" si="710"/>
        <v>0.0615562807470604-0.105120335034792i</v>
      </c>
      <c r="M1446" t="str">
        <f t="shared" si="711"/>
        <v>0.965402925906789-1.93874542936156i</v>
      </c>
      <c r="N1446" t="str">
        <f t="shared" si="712"/>
        <v>-0.581860155161529i</v>
      </c>
      <c r="O1446" t="str">
        <f t="shared" si="713"/>
        <v>0.835441793794323-0.54957893808053i</v>
      </c>
      <c r="P1446" t="str">
        <f t="shared" si="714"/>
        <v>0.164558206205677+0.54957893808053i</v>
      </c>
      <c r="Q1446" t="str">
        <f t="shared" si="715"/>
        <v>-0.164558206205677+0.032281217080999i</v>
      </c>
      <c r="R1446" t="str">
        <f t="shared" si="716"/>
        <v>-0.332070935027149-3.40486570034757i</v>
      </c>
      <c r="S1446" t="str">
        <f t="shared" si="717"/>
        <v>0.0600612166953884i</v>
      </c>
      <c r="T1446" t="str">
        <f t="shared" si="718"/>
        <v>0.204500376647271-0.0199445843869058i</v>
      </c>
      <c r="U1446" t="str">
        <f t="shared" si="719"/>
        <v>0.0000499999999999999-0.00183798668574343i</v>
      </c>
      <c r="V1446" t="str">
        <f t="shared" si="720"/>
        <v>3.33333333333333E-06-0.00202178535431778i</v>
      </c>
      <c r="W1446" t="str">
        <f t="shared" si="721"/>
        <v>0.0000144725121800335-0.000962911727620528i</v>
      </c>
      <c r="X1446" t="str">
        <f t="shared" si="722"/>
        <v>0.0000319621763743585-0.000962067388876007i</v>
      </c>
      <c r="Y1446" t="str">
        <f t="shared" si="723"/>
        <v>0.009+0.0824353912301962i</v>
      </c>
      <c r="Z1446" t="str">
        <f t="shared" si="724"/>
        <v>-0.162708757770933-0.0235297852696749i</v>
      </c>
      <c r="AA1446" t="str">
        <f t="shared" si="725"/>
        <v>18.8180472783981-169.749256034823i</v>
      </c>
      <c r="AB1446" t="str">
        <f t="shared" si="726"/>
        <v>1.41266051833642-0.137774450003131i</v>
      </c>
      <c r="AC1446" t="str">
        <f t="shared" si="727"/>
        <v>2.09667701248861-2.87179698031249i</v>
      </c>
      <c r="AD1446" t="str">
        <f t="shared" si="728"/>
        <v>0.265560448350744+0.298024559786297i</v>
      </c>
      <c r="AE1446" t="str">
        <f t="shared" si="729"/>
        <v>-0.0361965567673808-0.0547397862338693i</v>
      </c>
      <c r="AF1446" t="str">
        <f t="shared" si="730"/>
        <v>-14.2261894279313-2.42386594007907i</v>
      </c>
      <c r="AG1446" t="str">
        <f t="shared" si="731"/>
        <v>1.20122413048172-0.142883022786742i</v>
      </c>
      <c r="AH1446" t="str">
        <f t="shared" si="732"/>
        <v>0.229180270567595+0.748586476334984i</v>
      </c>
      <c r="AI1446">
        <f t="shared" si="733"/>
        <v>-2.126066167846445</v>
      </c>
      <c r="AJ1446">
        <f t="shared" si="734"/>
        <v>72.977994647798951</v>
      </c>
      <c r="AK1446"/>
      <c r="AL1446"/>
      <c r="AM1446"/>
      <c r="AN1446"/>
    </row>
    <row r="1447" spans="1:40" x14ac:dyDescent="0.25">
      <c r="A1447"/>
      <c r="B1447">
        <f t="shared" si="700"/>
        <v>131300</v>
      </c>
      <c r="C1447" s="186" t="str">
        <f t="shared" si="703"/>
        <v>-4.43315852266758E-06+0.0186521127390926i</v>
      </c>
      <c r="D1447" s="158" t="str">
        <f t="shared" si="704"/>
        <v>-5.95703994455464+0.14299953099971i</v>
      </c>
      <c r="E1447" t="str">
        <f t="shared" si="705"/>
        <v>2870</v>
      </c>
      <c r="F1447" t="str">
        <f t="shared" si="706"/>
        <v>0.777000777000777</v>
      </c>
      <c r="G1447" t="str">
        <f t="shared" si="701"/>
        <v>0.777000777000777</v>
      </c>
      <c r="H1447" t="str">
        <f t="shared" si="707"/>
        <v>8.27033230613002+2.56541770215228i</v>
      </c>
      <c r="I1447" t="str">
        <f t="shared" si="708"/>
        <v>515.613894270425i</v>
      </c>
      <c r="J1447" t="str">
        <f t="shared" si="702"/>
        <v>-226.404031977497+111.515323088346i</v>
      </c>
      <c r="K1447" t="str">
        <f t="shared" si="709"/>
        <v>0.902729316589224-1.8327665777211i</v>
      </c>
      <c r="L1447" t="str">
        <f t="shared" si="710"/>
        <v>0.0614864580736271-0.105081129415165i</v>
      </c>
      <c r="M1447" t="str">
        <f t="shared" si="711"/>
        <v>0.964215774662851-1.93784770713626i</v>
      </c>
      <c r="N1447" t="str">
        <f t="shared" si="712"/>
        <v>-0.582303646133451i</v>
      </c>
      <c r="O1447" t="str">
        <f t="shared" si="713"/>
        <v>0.835197978345799-0.549949394914741i</v>
      </c>
      <c r="P1447" t="str">
        <f t="shared" si="714"/>
        <v>0.164802021654201+0.549949394914741i</v>
      </c>
      <c r="Q1447" t="str">
        <f t="shared" si="715"/>
        <v>-0.164802021654201+0.0323542512187099i</v>
      </c>
      <c r="R1447" t="str">
        <f t="shared" si="716"/>
        <v>-0.33206899690492-3.40222306155342i</v>
      </c>
      <c r="S1447" t="str">
        <f t="shared" si="717"/>
        <v>0.0601069950617721i</v>
      </c>
      <c r="T1447" t="str">
        <f t="shared" si="718"/>
        <v>0.204497404759839-0.0199596695571316i</v>
      </c>
      <c r="U1447" t="str">
        <f t="shared" si="719"/>
        <v>0.0000499999999999999-0.00183658684820669i</v>
      </c>
      <c r="V1447" t="str">
        <f t="shared" si="720"/>
        <v>3.33333333333333E-06-0.00202024553302736i</v>
      </c>
      <c r="W1447" t="str">
        <f t="shared" si="721"/>
        <v>0.0000144725088766926-0.000962178598851219i</v>
      </c>
      <c r="X1447" t="str">
        <f t="shared" si="722"/>
        <v>0.0000319355538916027-0.000961335386735603i</v>
      </c>
      <c r="Y1447" t="str">
        <f t="shared" si="723"/>
        <v>0.009+0.082498223083268i</v>
      </c>
      <c r="Z1447" t="str">
        <f t="shared" si="724"/>
        <v>-0.162461810715841-0.023479463257927i</v>
      </c>
      <c r="AA1447" t="str">
        <f t="shared" si="725"/>
        <v>18.78902014757-169.620145821369i</v>
      </c>
      <c r="AB1447" t="str">
        <f t="shared" si="726"/>
        <v>1.41263998894617-0.137878656287441i</v>
      </c>
      <c r="AC1447" t="str">
        <f t="shared" si="727"/>
        <v>2.09490192331181-2.87042593897i</v>
      </c>
      <c r="AD1447" t="str">
        <f t="shared" si="728"/>
        <v>0.265689226912226+0.298229996065217i</v>
      </c>
      <c r="AE1447" t="str">
        <f t="shared" si="729"/>
        <v>-0.0361620726568275-0.0546892256118462i</v>
      </c>
      <c r="AF1447" t="str">
        <f t="shared" si="730"/>
        <v>-14.2273722506847-2.42241817115257i</v>
      </c>
      <c r="AG1447" t="str">
        <f t="shared" si="731"/>
        <v>1.20119183748317-0.142855321546569i</v>
      </c>
      <c r="AH1447" t="str">
        <f t="shared" si="732"/>
        <v>0.229076804867058+0.747930884455903i</v>
      </c>
      <c r="AI1447">
        <f t="shared" si="733"/>
        <v>-2.1333602003457957</v>
      </c>
      <c r="AJ1447">
        <f t="shared" si="734"/>
        <v>72.971183823470923</v>
      </c>
      <c r="AK1447"/>
      <c r="AL1447"/>
      <c r="AM1447"/>
      <c r="AN1447"/>
    </row>
    <row r="1448" spans="1:40" x14ac:dyDescent="0.25">
      <c r="A1448"/>
      <c r="B1448">
        <f t="shared" si="700"/>
        <v>131400</v>
      </c>
      <c r="C1448" s="186" t="str">
        <f t="shared" si="703"/>
        <v>-4.42641351295935E-06+0.0186379178299341i</v>
      </c>
      <c r="D1448" s="158" t="str">
        <f t="shared" si="704"/>
        <v>-5.95703989284289+0.142890703362828i</v>
      </c>
      <c r="E1448" t="str">
        <f t="shared" si="705"/>
        <v>2870</v>
      </c>
      <c r="F1448" t="str">
        <f t="shared" si="706"/>
        <v>0.777000777000777</v>
      </c>
      <c r="G1448" t="str">
        <f t="shared" si="701"/>
        <v>0.777000777000777</v>
      </c>
      <c r="H1448" t="str">
        <f t="shared" si="707"/>
        <v>8.27151284727769+2.56386252410707i</v>
      </c>
      <c r="I1448" t="str">
        <f t="shared" si="708"/>
        <v>516.006593352123i</v>
      </c>
      <c r="J1448" t="str">
        <f t="shared" si="702"/>
        <v>-226.750552356926+111.600254789099i</v>
      </c>
      <c r="K1448" t="str">
        <f t="shared" si="709"/>
        <v>0.901613898862528-1.83190844829262i</v>
      </c>
      <c r="L1448" t="str">
        <f t="shared" si="710"/>
        <v>0.0614167406015509-0.105041921959276i</v>
      </c>
      <c r="M1448" t="str">
        <f t="shared" si="711"/>
        <v>0.963030639464079-1.9369503702519i</v>
      </c>
      <c r="N1448" t="str">
        <f t="shared" si="712"/>
        <v>-0.582747137105373i</v>
      </c>
      <c r="O1448" t="str">
        <f t="shared" si="713"/>
        <v>0.834953998626996-0.550319743582574i</v>
      </c>
      <c r="P1448" t="str">
        <f t="shared" si="714"/>
        <v>0.165046001373004+0.550319743582574i</v>
      </c>
      <c r="Q1448" t="str">
        <f t="shared" si="715"/>
        <v>-0.165046001373004+0.032427393522799i</v>
      </c>
      <c r="R1448" t="str">
        <f t="shared" si="716"/>
        <v>-0.332067057266182-3.39958440711595i</v>
      </c>
      <c r="S1448" t="str">
        <f t="shared" si="717"/>
        <v>0.0601527734281558i</v>
      </c>
      <c r="T1448" t="str">
        <f t="shared" si="718"/>
        <v>0.204494430591137-0.0199747544586871i</v>
      </c>
      <c r="U1448" t="str">
        <f t="shared" si="719"/>
        <v>0.00005-0.00183518914132069i</v>
      </c>
      <c r="V1448" t="str">
        <f t="shared" si="720"/>
        <v>3.33333333333333E-06-0.00201870805545275i</v>
      </c>
      <c r="W1448" t="str">
        <f t="shared" si="721"/>
        <v>0.0000144725055708367-0.000961446586136956i</v>
      </c>
      <c r="X1448" t="str">
        <f t="shared" si="722"/>
        <v>0.0000319089921308949-0.000960604497833114i</v>
      </c>
      <c r="Y1448" t="str">
        <f t="shared" si="723"/>
        <v>0.009+0.0825610549363398i</v>
      </c>
      <c r="Z1448" t="str">
        <f t="shared" si="724"/>
        <v>-0.162215424773762-0.0234292927702616i</v>
      </c>
      <c r="AA1448" t="str">
        <f t="shared" si="725"/>
        <v>18.7600603956785-169.491231574045i</v>
      </c>
      <c r="AB1448" t="str">
        <f t="shared" si="726"/>
        <v>1.41261944379721-0.137982860715813i</v>
      </c>
      <c r="AC1448" t="str">
        <f t="shared" si="727"/>
        <v>2.09312985312751-2.86905547727827i</v>
      </c>
      <c r="AD1448" t="str">
        <f t="shared" si="728"/>
        <v>0.265818094227241+0.298435377792336i</v>
      </c>
      <c r="AE1448" t="str">
        <f t="shared" si="729"/>
        <v>-0.0361276652283232-0.0546387515293845i</v>
      </c>
      <c r="AF1448" t="str">
        <f t="shared" si="730"/>
        <v>-14.2285527401206-2.42097182074424i</v>
      </c>
      <c r="AG1448" t="str">
        <f t="shared" si="731"/>
        <v>1.20115957448991-0.14282771704221i</v>
      </c>
      <c r="AH1448" t="str">
        <f t="shared" si="732"/>
        <v>0.228973517250923+0.747276382799094i</v>
      </c>
      <c r="AI1448">
        <f t="shared" si="733"/>
        <v>-2.1406480758856592</v>
      </c>
      <c r="AJ1448">
        <f t="shared" si="734"/>
        <v>72.964372478315269</v>
      </c>
      <c r="AK1448"/>
      <c r="AL1448"/>
      <c r="AM1448"/>
      <c r="AN1448"/>
    </row>
    <row r="1449" spans="1:40" x14ac:dyDescent="0.25">
      <c r="A1449"/>
      <c r="B1449">
        <f t="shared" si="700"/>
        <v>131500</v>
      </c>
      <c r="C1449" s="186" t="str">
        <f t="shared" si="703"/>
        <v>-4.41968388525319E-06+0.0186237445099875i</v>
      </c>
      <c r="D1449" s="158" t="str">
        <f t="shared" si="704"/>
        <v>-5.95703984124908+0.142782041243238i</v>
      </c>
      <c r="E1449" t="str">
        <f t="shared" si="705"/>
        <v>2870</v>
      </c>
      <c r="F1449" t="str">
        <f t="shared" si="706"/>
        <v>0.777000777000777</v>
      </c>
      <c r="G1449" t="str">
        <f t="shared" si="701"/>
        <v>0.777000777000777</v>
      </c>
      <c r="H1449" t="str">
        <f t="shared" si="707"/>
        <v>8.27269106086418+2.56230892883614i</v>
      </c>
      <c r="I1449" t="str">
        <f t="shared" si="708"/>
        <v>516.399292433822i</v>
      </c>
      <c r="J1449" t="str">
        <f t="shared" si="702"/>
        <v>-227.097336550882+111.685186489851i</v>
      </c>
      <c r="K1449" t="str">
        <f t="shared" si="709"/>
        <v>0.90050038804954-1.83105070704851i</v>
      </c>
      <c r="L1449" t="str">
        <f t="shared" si="710"/>
        <v>0.0613471281537288-0.105002712774785i</v>
      </c>
      <c r="M1449" t="str">
        <f t="shared" si="711"/>
        <v>0.961847516203269-1.9360534198233i</v>
      </c>
      <c r="N1449" t="str">
        <f t="shared" si="712"/>
        <v>-0.583190628077294i</v>
      </c>
      <c r="O1449" t="str">
        <f t="shared" si="713"/>
        <v>0.834709854685902-0.550689984011186i</v>
      </c>
      <c r="P1449" t="str">
        <f t="shared" si="714"/>
        <v>0.165290145314098+0.550689984011186i</v>
      </c>
      <c r="Q1449" t="str">
        <f t="shared" si="715"/>
        <v>-0.165290145314098+0.0325006440661081i</v>
      </c>
      <c r="R1449" t="str">
        <f t="shared" si="716"/>
        <v>-0.332065116110834-3.39694972794476i</v>
      </c>
      <c r="S1449" t="str">
        <f t="shared" si="717"/>
        <v>0.0601985517945395i</v>
      </c>
      <c r="T1449" t="str">
        <f t="shared" si="718"/>
        <v>0.204491454141129-0.0199898390913578i</v>
      </c>
      <c r="U1449" t="str">
        <f t="shared" si="719"/>
        <v>0.00005-0.00183379356022463i</v>
      </c>
      <c r="V1449" t="str">
        <f t="shared" si="720"/>
        <v>3.33333333333333E-06-0.00201717291624709i</v>
      </c>
      <c r="W1449" t="str">
        <f t="shared" si="721"/>
        <v>0.0000144725022624659-0.000960715686931605i</v>
      </c>
      <c r="X1449" t="str">
        <f t="shared" si="722"/>
        <v>0.0000318824909076931-0.000959874719632177i</v>
      </c>
      <c r="Y1449" t="str">
        <f t="shared" si="723"/>
        <v>0.009+0.0826238867894116i</v>
      </c>
      <c r="Z1449" t="str">
        <f t="shared" si="724"/>
        <v>-0.161969598248706-0.0233792732294141i</v>
      </c>
      <c r="AA1449" t="str">
        <f t="shared" si="725"/>
        <v>18.7311678135686-169.362512848038i</v>
      </c>
      <c r="AB1449" t="str">
        <f t="shared" si="726"/>
        <v>1.4125988828893-0.138087063286766i</v>
      </c>
      <c r="AC1449" t="str">
        <f t="shared" si="727"/>
        <v>2.09136079578889-2.86768559689858i</v>
      </c>
      <c r="AD1449" t="str">
        <f t="shared" si="728"/>
        <v>0.265947050275541+0.298640704934163i</v>
      </c>
      <c r="AE1449" t="str">
        <f t="shared" si="729"/>
        <v>-0.0360933342504769-0.054588363751845i</v>
      </c>
      <c r="AF1449" t="str">
        <f t="shared" si="730"/>
        <v>-14.2297309021133-2.4195268875929i</v>
      </c>
      <c r="AG1449" t="str">
        <f t="shared" si="731"/>
        <v>1.20112734137763-0.14280020904396i</v>
      </c>
      <c r="AH1449" t="str">
        <f t="shared" si="732"/>
        <v>0.228870407354431+0.746622968587957i</v>
      </c>
      <c r="AI1449">
        <f t="shared" si="733"/>
        <v>-2.1479298048096052</v>
      </c>
      <c r="AJ1449">
        <f t="shared" si="734"/>
        <v>72.957560605734557</v>
      </c>
      <c r="AK1449"/>
      <c r="AL1449"/>
      <c r="AM1449"/>
      <c r="AN1449"/>
    </row>
    <row r="1450" spans="1:40" x14ac:dyDescent="0.25">
      <c r="A1450"/>
      <c r="B1450">
        <f t="shared" si="700"/>
        <v>131600</v>
      </c>
      <c r="C1450" s="186" t="str">
        <f t="shared" si="703"/>
        <v>-4.41296959281305E-06+0.0186095927300371i</v>
      </c>
      <c r="D1450" s="158" t="str">
        <f t="shared" si="704"/>
        <v>-5.95703978977284+0.142673544263618i</v>
      </c>
      <c r="E1450" t="str">
        <f t="shared" si="705"/>
        <v>2870</v>
      </c>
      <c r="F1450" t="str">
        <f t="shared" si="706"/>
        <v>0.777000777000777</v>
      </c>
      <c r="G1450" t="str">
        <f t="shared" si="701"/>
        <v>0.777000777000777</v>
      </c>
      <c r="H1450" t="str">
        <f t="shared" si="707"/>
        <v>8.27386695274647+2.56075691469894i</v>
      </c>
      <c r="I1450" t="str">
        <f t="shared" si="708"/>
        <v>516.791991515521i</v>
      </c>
      <c r="J1450" t="str">
        <f t="shared" si="702"/>
        <v>-227.444384559362+111.770118190604i</v>
      </c>
      <c r="K1450" t="str">
        <f t="shared" si="709"/>
        <v>0.899388780228847-1.8301933549887i</v>
      </c>
      <c r="L1450" t="str">
        <f t="shared" si="710"/>
        <v>0.0612776205533166-0.104963501968874i</v>
      </c>
      <c r="M1450" t="str">
        <f t="shared" si="711"/>
        <v>0.960666400782164-1.93515685695757i</v>
      </c>
      <c r="N1450" t="str">
        <f t="shared" si="712"/>
        <v>-0.583634119049216i</v>
      </c>
      <c r="O1450" t="str">
        <f t="shared" si="713"/>
        <v>0.834465546570535-0.551060116127758i</v>
      </c>
      <c r="P1450" t="str">
        <f t="shared" si="714"/>
        <v>0.165534453429465+0.551060116127758i</v>
      </c>
      <c r="Q1450" t="str">
        <f t="shared" si="715"/>
        <v>-0.165534453429465+0.0325740029214581i</v>
      </c>
      <c r="R1450" t="str">
        <f t="shared" si="716"/>
        <v>-0.332063173438783-3.39431901497702i</v>
      </c>
      <c r="S1450" t="str">
        <f t="shared" si="717"/>
        <v>0.0602443301609232i</v>
      </c>
      <c r="T1450" t="str">
        <f t="shared" si="718"/>
        <v>0.204488475409775-0.0200049234549299i</v>
      </c>
      <c r="U1450" t="str">
        <f t="shared" si="719"/>
        <v>0.00005-0.00183240010007248i</v>
      </c>
      <c r="V1450" t="str">
        <f t="shared" si="720"/>
        <v>3.33333333333333E-06-0.00201564011007973i</v>
      </c>
      <c r="W1450" t="str">
        <f t="shared" si="721"/>
        <v>0.0000144724989515803-0.000959985898696771i</v>
      </c>
      <c r="X1450" t="str">
        <f t="shared" si="722"/>
        <v>0.0000318560500381562-0.000959146049604131i</v>
      </c>
      <c r="Y1450" t="str">
        <f t="shared" si="723"/>
        <v>0.009+0.0826867186424834i</v>
      </c>
      <c r="Z1450" t="str">
        <f t="shared" si="724"/>
        <v>-0.161724329451079-0.0233294040607711i</v>
      </c>
      <c r="AA1450" t="str">
        <f t="shared" si="725"/>
        <v>18.7023421928983-169.233989199873i</v>
      </c>
      <c r="AB1450" t="str">
        <f t="shared" si="726"/>
        <v>1.41257830622217-0.138191263998823i</v>
      </c>
      <c r="AC1450" t="str">
        <f t="shared" si="727"/>
        <v>2.08959474516246-2.86631629948063i</v>
      </c>
      <c r="AD1450" t="str">
        <f t="shared" si="728"/>
        <v>0.266076095036865+0.298845977457198i</v>
      </c>
      <c r="AE1450" t="str">
        <f t="shared" si="729"/>
        <v>-0.0360590794927634-0.0545380620454447i</v>
      </c>
      <c r="AF1450" t="str">
        <f t="shared" si="730"/>
        <v>-14.2309067425193-2.41808337043532i</v>
      </c>
      <c r="AG1450" t="str">
        <f t="shared" si="731"/>
        <v>1.20109513802253-0.142772797322784i</v>
      </c>
      <c r="AH1450" t="str">
        <f t="shared" si="732"/>
        <v>0.228767474813493+0.745970639055152i</v>
      </c>
      <c r="AI1450">
        <f t="shared" si="733"/>
        <v>-2.1552053974371566</v>
      </c>
      <c r="AJ1450">
        <f t="shared" si="734"/>
        <v>72.950748199168999</v>
      </c>
      <c r="AK1450"/>
      <c r="AL1450"/>
      <c r="AM1450"/>
      <c r="AN1450"/>
    </row>
    <row r="1451" spans="1:40" x14ac:dyDescent="0.25">
      <c r="A1451"/>
      <c r="B1451">
        <f t="shared" si="700"/>
        <v>131700</v>
      </c>
      <c r="C1451" s="186" t="str">
        <f t="shared" si="703"/>
        <v>-4.40627058908026E-06+0.018595462441017i</v>
      </c>
      <c r="D1451" s="158" t="str">
        <f t="shared" si="704"/>
        <v>-5.95703973841381+0.142565212047797i</v>
      </c>
      <c r="E1451" t="str">
        <f t="shared" si="705"/>
        <v>2870</v>
      </c>
      <c r="F1451" t="str">
        <f t="shared" si="706"/>
        <v>0.777000777000777</v>
      </c>
      <c r="G1451" t="str">
        <f t="shared" si="701"/>
        <v>0.777000777000777</v>
      </c>
      <c r="H1451" t="str">
        <f t="shared" si="707"/>
        <v>8.27504052876404+2.55920648005402i</v>
      </c>
      <c r="I1451" t="str">
        <f t="shared" si="708"/>
        <v>517.18469059722i</v>
      </c>
      <c r="J1451" t="str">
        <f t="shared" si="702"/>
        <v>-227.791696382369+111.855049891357i</v>
      </c>
      <c r="K1451" t="str">
        <f t="shared" si="709"/>
        <v>0.898279071487612-1.82933639310596i</v>
      </c>
      <c r="L1451" t="str">
        <f t="shared" si="710"/>
        <v>0.0612082176237287-0.104924289648248i</v>
      </c>
      <c r="M1451" t="str">
        <f t="shared" si="711"/>
        <v>0.959487289111341-1.93426068275421i</v>
      </c>
      <c r="N1451" t="str">
        <f t="shared" si="712"/>
        <v>-0.584077610021138i</v>
      </c>
      <c r="O1451" t="str">
        <f t="shared" si="713"/>
        <v>0.834221074328947-0.551430139859491i</v>
      </c>
      <c r="P1451" t="str">
        <f t="shared" si="714"/>
        <v>0.165778925671053+0.551430139859491i</v>
      </c>
      <c r="Q1451" t="str">
        <f t="shared" si="715"/>
        <v>-0.165778925671053+0.032647470161647i</v>
      </c>
      <c r="R1451" t="str">
        <f t="shared" si="716"/>
        <v>-0.332061229249958-3.39169225917748i</v>
      </c>
      <c r="S1451" t="str">
        <f t="shared" si="717"/>
        <v>0.0602901085273067i</v>
      </c>
      <c r="T1451" t="str">
        <f t="shared" si="718"/>
        <v>0.204485494397036-0.0200200075491908i</v>
      </c>
      <c r="U1451" t="str">
        <f t="shared" si="719"/>
        <v>0.00005-0.00183100875603294i</v>
      </c>
      <c r="V1451" t="str">
        <f t="shared" si="720"/>
        <v>3.33333333333333E-06-0.00201410963163624i</v>
      </c>
      <c r="W1451" t="str">
        <f t="shared" si="721"/>
        <v>0.0000144724956381799-0.000959257218901773i</v>
      </c>
      <c r="X1451" t="str">
        <f t="shared" si="722"/>
        <v>0.0000318296693391398-0.000958418485227984i</v>
      </c>
      <c r="Y1451" t="str">
        <f t="shared" si="723"/>
        <v>0.009+0.0827495504955552i</v>
      </c>
      <c r="Z1451" t="str">
        <f t="shared" si="724"/>
        <v>-0.16147961669765-0.0232796846923563i</v>
      </c>
      <c r="AA1451" t="str">
        <f t="shared" si="725"/>
        <v>18.6735833261362-169.105660187412i</v>
      </c>
      <c r="AB1451" t="str">
        <f t="shared" si="726"/>
        <v>1.41255771379554-0.138295462850515i</v>
      </c>
      <c r="AC1451" t="str">
        <f t="shared" si="727"/>
        <v>2.08783169512795-2.86494758666273i</v>
      </c>
      <c r="AD1451" t="str">
        <f t="shared" si="728"/>
        <v>0.266205228490931+0.299051195327943i</v>
      </c>
      <c r="AE1451" t="str">
        <f t="shared" si="729"/>
        <v>-0.0360249007255191-0.0544878461772558i</v>
      </c>
      <c r="AF1451" t="str">
        <f t="shared" si="730"/>
        <v>-14.2320802671778-2.41664126800622i</v>
      </c>
      <c r="AG1451" t="str">
        <f t="shared" si="731"/>
        <v>1.20106296430128-0.142745481650317i</v>
      </c>
      <c r="AH1451" t="str">
        <f t="shared" si="732"/>
        <v>0.228664719264688+0.745319391442646i</v>
      </c>
      <c r="AI1451">
        <f t="shared" si="733"/>
        <v>-2.1624748640629647</v>
      </c>
      <c r="AJ1451">
        <f t="shared" si="734"/>
        <v>72.943935252098129</v>
      </c>
      <c r="AK1451"/>
      <c r="AL1451"/>
      <c r="AM1451"/>
      <c r="AN1451"/>
    </row>
    <row r="1452" spans="1:40" x14ac:dyDescent="0.25">
      <c r="A1452"/>
      <c r="B1452">
        <f t="shared" si="700"/>
        <v>131800</v>
      </c>
      <c r="C1452" s="186" t="str">
        <f t="shared" si="703"/>
        <v>-4.39958682767272E-06+0.01858135359401i</v>
      </c>
      <c r="D1452" s="158" t="str">
        <f t="shared" si="704"/>
        <v>-5.95703968717164+0.142457044220743i</v>
      </c>
      <c r="E1452" t="str">
        <f t="shared" si="705"/>
        <v>2870</v>
      </c>
      <c r="F1452" t="str">
        <f t="shared" si="706"/>
        <v>0.777000777000777</v>
      </c>
      <c r="G1452" t="str">
        <f t="shared" si="701"/>
        <v>0.777000777000777</v>
      </c>
      <c r="H1452" t="str">
        <f t="shared" si="707"/>
        <v>8.27621179473897+2.55765762325908i</v>
      </c>
      <c r="I1452" t="str">
        <f t="shared" si="708"/>
        <v>517.577389678919i</v>
      </c>
      <c r="J1452" t="str">
        <f t="shared" si="702"/>
        <v>-228.139272019901+111.93998159211i</v>
      </c>
      <c r="K1452" t="str">
        <f t="shared" si="709"/>
        <v>0.897171257921647-1.82847982238591i</v>
      </c>
      <c r="L1452" t="str">
        <f t="shared" si="710"/>
        <v>0.06113891918864-0.104885075919139i</v>
      </c>
      <c r="M1452" t="str">
        <f t="shared" si="711"/>
        <v>0.958310177110287-1.93336489830505i</v>
      </c>
      <c r="N1452" t="str">
        <f t="shared" si="712"/>
        <v>-0.58452110099306i</v>
      </c>
      <c r="O1452" t="str">
        <f t="shared" si="713"/>
        <v>0.833976438009222-0.551800055133606i</v>
      </c>
      <c r="P1452" t="str">
        <f t="shared" si="714"/>
        <v>0.166023561990778+0.551800055133606i</v>
      </c>
      <c r="Q1452" t="str">
        <f t="shared" si="715"/>
        <v>-0.166023561990778+0.032721045859454i</v>
      </c>
      <c r="R1452" t="str">
        <f t="shared" si="716"/>
        <v>-0.332059283544237-3.38906945153826i</v>
      </c>
      <c r="S1452" t="str">
        <f t="shared" si="717"/>
        <v>0.0603358868936904i</v>
      </c>
      <c r="T1452" t="str">
        <f t="shared" si="718"/>
        <v>0.204482511102874-0.020035091373925i</v>
      </c>
      <c r="U1452" t="str">
        <f t="shared" si="719"/>
        <v>0.00005-0.00182961952328937i</v>
      </c>
      <c r="V1452" t="str">
        <f t="shared" si="720"/>
        <v>3.33333333333333E-06-0.0020125814756183i</v>
      </c>
      <c r="W1452" t="str">
        <f t="shared" si="721"/>
        <v>0.0000144724923222644-0.000958529645023599i</v>
      </c>
      <c r="X1452" t="str">
        <f t="shared" si="722"/>
        <v>0.0000318033486281931-0.000957692023990373i</v>
      </c>
      <c r="Y1452" t="str">
        <f t="shared" si="723"/>
        <v>0.009+0.082812382348627i</v>
      </c>
      <c r="Z1452" t="str">
        <f t="shared" si="724"/>
        <v>-0.161235458311516-0.0232301145548156i</v>
      </c>
      <c r="AA1452" t="str">
        <f t="shared" si="725"/>
        <v>18.6448910065565-168.977525369846i</v>
      </c>
      <c r="AB1452" t="str">
        <f t="shared" si="726"/>
        <v>1.41253710560916-0.138399659840354i</v>
      </c>
      <c r="AC1452" t="str">
        <f t="shared" si="727"/>
        <v>2.08607163957847-2.86357946007178i</v>
      </c>
      <c r="AD1452" t="str">
        <f t="shared" si="728"/>
        <v>0.266334450617447+0.299256358512891i</v>
      </c>
      <c r="AE1452" t="str">
        <f t="shared" si="729"/>
        <v>-0.0359907977199385-0.0544377159151986i</v>
      </c>
      <c r="AF1452" t="str">
        <f t="shared" si="730"/>
        <v>-14.2332514819106-2.41520057903834i</v>
      </c>
      <c r="AG1452" t="str">
        <f t="shared" si="731"/>
        <v>1.20103082009103-0.142718261798866i</v>
      </c>
      <c r="AH1452" t="str">
        <f t="shared" si="732"/>
        <v>0.228562140345273+0.744669223001617i</v>
      </c>
      <c r="AI1452">
        <f t="shared" si="733"/>
        <v>-2.1697382149574675</v>
      </c>
      <c r="AJ1452">
        <f t="shared" si="734"/>
        <v>72.937121758038785</v>
      </c>
      <c r="AK1452"/>
      <c r="AL1452"/>
      <c r="AM1452"/>
      <c r="AN1452"/>
    </row>
    <row r="1453" spans="1:40" x14ac:dyDescent="0.25">
      <c r="A1453"/>
      <c r="B1453">
        <f t="shared" si="700"/>
        <v>131900</v>
      </c>
      <c r="C1453" s="186" t="str">
        <f t="shared" si="703"/>
        <v>-4.39291826238407E-06+0.0185672661402473i</v>
      </c>
      <c r="D1453" s="158" t="str">
        <f t="shared" si="704"/>
        <v>-5.95703963604597+0.142349040408563i</v>
      </c>
      <c r="E1453" t="str">
        <f t="shared" si="705"/>
        <v>2870</v>
      </c>
      <c r="F1453" t="str">
        <f t="shared" si="706"/>
        <v>0.777000777000777</v>
      </c>
      <c r="G1453" t="str">
        <f t="shared" si="701"/>
        <v>0.777000777000777</v>
      </c>
      <c r="H1453" t="str">
        <f t="shared" si="707"/>
        <v>8.27738075647591+2.55611034267097i</v>
      </c>
      <c r="I1453" t="str">
        <f t="shared" si="708"/>
        <v>517.970088760617i</v>
      </c>
      <c r="J1453" t="str">
        <f t="shared" si="702"/>
        <v>-228.487111471959+112.024913292862i</v>
      </c>
      <c r="K1453" t="str">
        <f t="shared" si="709"/>
        <v>0.896065335635336-1.82762364380705i</v>
      </c>
      <c r="L1453" t="str">
        <f t="shared" si="710"/>
        <v>0.0610697250719833-0.104845860887303i</v>
      </c>
      <c r="M1453" t="str">
        <f t="shared" si="711"/>
        <v>0.957135060707319-1.93246950469435i</v>
      </c>
      <c r="N1453" t="str">
        <f t="shared" si="712"/>
        <v>-0.584964591964982i</v>
      </c>
      <c r="O1453" t="str">
        <f t="shared" si="713"/>
        <v>0.833731637659475-0.552169861877348i</v>
      </c>
      <c r="P1453" t="str">
        <f t="shared" si="714"/>
        <v>0.166268362340525+0.552169861877348i</v>
      </c>
      <c r="Q1453" t="str">
        <f t="shared" si="715"/>
        <v>-0.166268362340525+0.032794730087634i</v>
      </c>
      <c r="R1453" t="str">
        <f t="shared" si="716"/>
        <v>-0.332057336321568-3.38645058307883i</v>
      </c>
      <c r="S1453" t="str">
        <f t="shared" si="717"/>
        <v>0.0603816652600741i</v>
      </c>
      <c r="T1453" t="str">
        <f t="shared" si="718"/>
        <v>0.204479525527249-0.0200501749289208i</v>
      </c>
      <c r="U1453" t="str">
        <f t="shared" si="719"/>
        <v>0.00005-0.00182823239703971i</v>
      </c>
      <c r="V1453" t="str">
        <f t="shared" si="720"/>
        <v>3.33333333333333E-06-0.00201105563674369i</v>
      </c>
      <c r="W1453" t="str">
        <f t="shared" si="721"/>
        <v>0.0000144724890038341-0.000957803174546902i</v>
      </c>
      <c r="X1453" t="str">
        <f t="shared" si="722"/>
        <v>0.0000317770877235575-0.000956966663385557i</v>
      </c>
      <c r="Y1453" t="str">
        <f t="shared" si="723"/>
        <v>0.009+0.0828752142016987i</v>
      </c>
      <c r="Z1453" t="str">
        <f t="shared" si="724"/>
        <v>-0.160991852622086-0.0231806930814042i</v>
      </c>
      <c r="AA1453" t="str">
        <f t="shared" si="725"/>
        <v>18.6162650282361-168.849584307695i</v>
      </c>
      <c r="AB1453" t="str">
        <f t="shared" si="726"/>
        <v>1.41251648166275-0.138503854966876i</v>
      </c>
      <c r="AC1453" t="str">
        <f t="shared" si="727"/>
        <v>2.08431457242027-2.86221192132334i</v>
      </c>
      <c r="AD1453" t="str">
        <f t="shared" si="728"/>
        <v>0.266463761396103+0.299461466978533i</v>
      </c>
      <c r="AE1453" t="str">
        <f t="shared" si="729"/>
        <v>-0.0359567702480717-0.0543876710280412i</v>
      </c>
      <c r="AF1453" t="str">
        <f t="shared" si="730"/>
        <v>-14.2344203925219-2.41376130226241i</v>
      </c>
      <c r="AG1453" t="str">
        <f t="shared" si="731"/>
        <v>1.20099870526941-0.142691137541404i</v>
      </c>
      <c r="AH1453" t="str">
        <f t="shared" si="732"/>
        <v>0.228459737693177+0.744020130992449i</v>
      </c>
      <c r="AI1453">
        <f t="shared" si="733"/>
        <v>-2.1769954603666264</v>
      </c>
      <c r="AJ1453">
        <f t="shared" si="734"/>
        <v>72.930307710545918</v>
      </c>
      <c r="AK1453"/>
      <c r="AL1453"/>
      <c r="AM1453"/>
      <c r="AN1453"/>
    </row>
    <row r="1454" spans="1:40" x14ac:dyDescent="0.25">
      <c r="A1454"/>
      <c r="B1454">
        <f t="shared" si="700"/>
        <v>132000</v>
      </c>
      <c r="C1454" s="186" t="str">
        <f t="shared" si="703"/>
        <v>-4.38626484718292E-06+0.018553200031108i</v>
      </c>
      <c r="D1454" s="158" t="str">
        <f t="shared" si="704"/>
        <v>-5.95703958503645+0.142241200238495i</v>
      </c>
      <c r="E1454" t="str">
        <f t="shared" si="705"/>
        <v>2870</v>
      </c>
      <c r="F1454" t="str">
        <f t="shared" si="706"/>
        <v>0.777000777000777</v>
      </c>
      <c r="G1454" t="str">
        <f t="shared" si="701"/>
        <v>0.777000777000777</v>
      </c>
      <c r="H1454" t="str">
        <f t="shared" si="707"/>
        <v>8.27854741976227+2.55456463664572i</v>
      </c>
      <c r="I1454" t="str">
        <f t="shared" si="708"/>
        <v>518.362787842316i</v>
      </c>
      <c r="J1454" t="str">
        <f t="shared" si="702"/>
        <v>-228.835214738543+112.109844993615i</v>
      </c>
      <c r="K1454" t="str">
        <f t="shared" si="709"/>
        <v>0.894961300741664-1.82676785834079i</v>
      </c>
      <c r="L1454" t="str">
        <f t="shared" si="710"/>
        <v>0.0610006350979508-0.104806644658028i</v>
      </c>
      <c r="M1454" t="str">
        <f t="shared" si="711"/>
        <v>0.955961935839615-1.93157450299882i</v>
      </c>
      <c r="N1454" t="str">
        <f t="shared" si="712"/>
        <v>-0.585408082936904i</v>
      </c>
      <c r="O1454" t="str">
        <f t="shared" si="713"/>
        <v>0.833486673327857-0.55253956001798i</v>
      </c>
      <c r="P1454" t="str">
        <f t="shared" si="714"/>
        <v>0.166513326672143+0.55253956001798i</v>
      </c>
      <c r="Q1454" t="str">
        <f t="shared" si="715"/>
        <v>-0.166513326672143+0.0328685229189241i</v>
      </c>
      <c r="R1454" t="str">
        <f t="shared" si="716"/>
        <v>-0.332055387581802-3.38383564484589i</v>
      </c>
      <c r="S1454" t="str">
        <f t="shared" si="717"/>
        <v>0.0604274436264578i</v>
      </c>
      <c r="T1454" t="str">
        <f t="shared" si="718"/>
        <v>0.204476537670123-0.0200652582139609i</v>
      </c>
      <c r="U1454" t="str">
        <f t="shared" si="719"/>
        <v>0.00005-0.0018268473724965i</v>
      </c>
      <c r="V1454" t="str">
        <f t="shared" si="720"/>
        <v>3.33333333333333E-06-0.00200953210974615i</v>
      </c>
      <c r="W1454" t="str">
        <f t="shared" si="721"/>
        <v>0.000014472485682889-0.000957077804963949i</v>
      </c>
      <c r="X1454" t="str">
        <f t="shared" si="722"/>
        <v>0.0000317508864441611-0.000956242400915366i</v>
      </c>
      <c r="Y1454" t="str">
        <f t="shared" si="723"/>
        <v>0.009+0.0829380460547705i</v>
      </c>
      <c r="Z1454" t="str">
        <f t="shared" si="724"/>
        <v>-0.160748797965038-0.0231314197079713i</v>
      </c>
      <c r="AA1454" t="str">
        <f t="shared" si="725"/>
        <v>18.5877051860502-168.721836562795i</v>
      </c>
      <c r="AB1454" t="str">
        <f t="shared" si="726"/>
        <v>1.41249584195603-0.138608048228582i</v>
      </c>
      <c r="AC1454" t="str">
        <f t="shared" si="727"/>
        <v>2.08256048757293-2.86084497202166i</v>
      </c>
      <c r="AD1454" t="str">
        <f t="shared" si="728"/>
        <v>0.266593160806574+0.299666520691353i</v>
      </c>
      <c r="AE1454" t="str">
        <f t="shared" si="729"/>
        <v>-0.0359228180828175-0.0543377112853915i</v>
      </c>
      <c r="AF1454" t="str">
        <f t="shared" si="730"/>
        <v>-14.2355870047987-2.41232343640723i</v>
      </c>
      <c r="AG1454" t="str">
        <f t="shared" si="731"/>
        <v>1.20096661971453-0.142664108651564i</v>
      </c>
      <c r="AH1454" t="str">
        <f t="shared" si="732"/>
        <v>0.228357510946997+0.743372112684656i</v>
      </c>
      <c r="AI1454">
        <f t="shared" si="733"/>
        <v>-2.1842466105124196</v>
      </c>
      <c r="AJ1454">
        <f t="shared" si="734"/>
        <v>72.923493103211953</v>
      </c>
      <c r="AK1454"/>
      <c r="AL1454"/>
      <c r="AM1454"/>
      <c r="AN1454"/>
    </row>
    <row r="1455" spans="1:40" x14ac:dyDescent="0.25">
      <c r="A1455"/>
      <c r="B1455">
        <f t="shared" si="700"/>
        <v>132100</v>
      </c>
      <c r="C1455" s="186" t="str">
        <f t="shared" si="703"/>
        <v>-4.37962653621205E-06+0.0185391552181182i</v>
      </c>
      <c r="D1455" s="158" t="str">
        <f t="shared" si="704"/>
        <v>-5.95703953414274+0.142133523338906i</v>
      </c>
      <c r="E1455" t="str">
        <f t="shared" si="705"/>
        <v>2870</v>
      </c>
      <c r="F1455" t="str">
        <f t="shared" si="706"/>
        <v>0.777000777000777</v>
      </c>
      <c r="G1455" t="str">
        <f t="shared" si="701"/>
        <v>0.777000777000777</v>
      </c>
      <c r="H1455" t="str">
        <f t="shared" si="707"/>
        <v>8.27971179036816+2.55302050353856i</v>
      </c>
      <c r="I1455" t="str">
        <f t="shared" si="708"/>
        <v>518.755486924015i</v>
      </c>
      <c r="J1455" t="str">
        <f t="shared" si="702"/>
        <v>-229.183581819652+112.194776694368i</v>
      </c>
      <c r="K1455" t="str">
        <f t="shared" si="709"/>
        <v>0.89385914936217-1.82591246695153i</v>
      </c>
      <c r="L1455" t="str">
        <f t="shared" si="710"/>
        <v>0.0609316490909942-0.104767427336128i</v>
      </c>
      <c r="M1455" t="str">
        <f t="shared" si="711"/>
        <v>0.954790798453164-1.93067989428766i</v>
      </c>
      <c r="N1455" t="str">
        <f t="shared" si="712"/>
        <v>-0.585851573908826i</v>
      </c>
      <c r="O1455" t="str">
        <f t="shared" si="713"/>
        <v>0.833241545062546-0.55290914948279i</v>
      </c>
      <c r="P1455" t="str">
        <f t="shared" si="714"/>
        <v>0.166758454937454+0.55290914948279i</v>
      </c>
      <c r="Q1455" t="str">
        <f t="shared" si="715"/>
        <v>-0.166758454937454+0.032942424426036i</v>
      </c>
      <c r="R1455" t="str">
        <f t="shared" si="716"/>
        <v>-0.332053437324906-3.38122462791319i</v>
      </c>
      <c r="S1455" t="str">
        <f t="shared" si="717"/>
        <v>0.0604732219928415i</v>
      </c>
      <c r="T1455" t="str">
        <f t="shared" si="718"/>
        <v>0.204473547531457-0.0200803412288351i</v>
      </c>
      <c r="U1455" t="str">
        <f t="shared" si="719"/>
        <v>0.0000500000000000001-0.00182546444488674i</v>
      </c>
      <c r="V1455" t="str">
        <f t="shared" si="720"/>
        <v>3.33333333333333E-06-0.00200801088937541i</v>
      </c>
      <c r="W1455" t="str">
        <f t="shared" si="721"/>
        <v>0.0000144724823594286-0.000956353533774603i</v>
      </c>
      <c r="X1455" t="str">
        <f t="shared" si="722"/>
        <v>0.0000317247446096167-0.000955519234089188i</v>
      </c>
      <c r="Y1455" t="str">
        <f t="shared" si="723"/>
        <v>0.009+0.0830008779078423i</v>
      </c>
      <c r="Z1455" t="str">
        <f t="shared" si="724"/>
        <v>-0.160506292682303-0.0230822938729474i</v>
      </c>
      <c r="AA1455" t="str">
        <f t="shared" si="725"/>
        <v>18.5592112756694-168.594281698304i</v>
      </c>
      <c r="AB1455" t="str">
        <f t="shared" si="726"/>
        <v>1.41247518648876-0.138712239624019i</v>
      </c>
      <c r="AC1455" t="str">
        <f t="shared" si="727"/>
        <v>2.08080937896918-2.85947861375991i</v>
      </c>
      <c r="AD1455" t="str">
        <f t="shared" si="728"/>
        <v>0.266722648828519+0.299871519617832i</v>
      </c>
      <c r="AE1455" t="str">
        <f t="shared" si="729"/>
        <v>-0.0358889409979234-0.0542878364576978i</v>
      </c>
      <c r="AF1455" t="str">
        <f t="shared" si="730"/>
        <v>-14.2367513245109-2.41088698019965i</v>
      </c>
      <c r="AG1455" t="str">
        <f t="shared" si="731"/>
        <v>1.20093456330497-0.142637174903647i</v>
      </c>
      <c r="AH1455" t="str">
        <f t="shared" si="732"/>
        <v>0.228255459746014+0.742725165356909i</v>
      </c>
      <c r="AI1455">
        <f t="shared" si="733"/>
        <v>-2.1914916755921818</v>
      </c>
      <c r="AJ1455">
        <f t="shared" si="734"/>
        <v>72.916677929666861</v>
      </c>
      <c r="AK1455"/>
      <c r="AL1455"/>
      <c r="AM1455"/>
      <c r="AN1455"/>
    </row>
    <row r="1456" spans="1:40" x14ac:dyDescent="0.25">
      <c r="A1456"/>
      <c r="B1456">
        <f t="shared" si="700"/>
        <v>132200</v>
      </c>
      <c r="C1456" s="186" t="str">
        <f t="shared" si="703"/>
        <v>-4.37300328378759E-06+0.0185251316529509i</v>
      </c>
      <c r="D1456" s="158" t="str">
        <f t="shared" si="704"/>
        <v>-5.95703948336447+0.14202600933929i</v>
      </c>
      <c r="E1456" t="str">
        <f t="shared" si="705"/>
        <v>2870</v>
      </c>
      <c r="F1456" t="str">
        <f t="shared" si="706"/>
        <v>0.777000777000777</v>
      </c>
      <c r="G1456" t="str">
        <f t="shared" si="701"/>
        <v>0.777000777000777</v>
      </c>
      <c r="H1456" t="str">
        <f t="shared" si="707"/>
        <v>8.28087387404647+2.55147794170394i</v>
      </c>
      <c r="I1456" t="str">
        <f t="shared" si="708"/>
        <v>519.148186005713i</v>
      </c>
      <c r="J1456" t="str">
        <f t="shared" si="702"/>
        <v>-229.532212715286+112.279708395121i</v>
      </c>
      <c r="K1456" t="str">
        <f t="shared" si="709"/>
        <v>0.892758877626935-1.82505747059662i</v>
      </c>
      <c r="L1456" t="str">
        <f t="shared" si="710"/>
        <v>0.0608627668758237-0.104728209025954i</v>
      </c>
      <c r="M1456" t="str">
        <f t="shared" si="711"/>
        <v>0.953621644502759-1.92978567962257i</v>
      </c>
      <c r="N1456" t="str">
        <f t="shared" si="712"/>
        <v>-0.586295064880748i</v>
      </c>
      <c r="O1456" t="str">
        <f t="shared" si="713"/>
        <v>0.832996252911755-0.553278630199084i</v>
      </c>
      <c r="P1456" t="str">
        <f t="shared" si="714"/>
        <v>0.167003747088245+0.553278630199084i</v>
      </c>
      <c r="Q1456" t="str">
        <f t="shared" si="715"/>
        <v>-0.167003747088245+0.033016434681664i</v>
      </c>
      <c r="R1456" t="str">
        <f t="shared" si="716"/>
        <v>-0.332051485550751-3.37861752338152i</v>
      </c>
      <c r="S1456" t="str">
        <f t="shared" si="717"/>
        <v>0.0605190003592252i</v>
      </c>
      <c r="T1456" t="str">
        <f t="shared" si="718"/>
        <v>0.204470555111211-0.0200954239733272i</v>
      </c>
      <c r="U1456" t="str">
        <f t="shared" si="719"/>
        <v>0.0000500000000000001-0.00182408360945188i</v>
      </c>
      <c r="V1456" t="str">
        <f t="shared" si="720"/>
        <v>3.33333333333333E-06-0.00200649197039707i</v>
      </c>
      <c r="W1456" t="str">
        <f t="shared" si="721"/>
        <v>0.000014472479033454-0.000955630358486293i</v>
      </c>
      <c r="X1456" t="str">
        <f t="shared" si="722"/>
        <v>0.00003169866204022-0.00095479716042393i</v>
      </c>
      <c r="Y1456" t="str">
        <f t="shared" si="723"/>
        <v>0.009+0.0830637097609141i</v>
      </c>
      <c r="Z1456" t="str">
        <f t="shared" si="724"/>
        <v>-0.160264335122032-0.02303331501733i</v>
      </c>
      <c r="AA1456" t="str">
        <f t="shared" si="725"/>
        <v>18.5307830935549-168.466919278685i</v>
      </c>
      <c r="AB1456" t="str">
        <f t="shared" si="726"/>
        <v>1.41245451526064-0.138816429151694i</v>
      </c>
      <c r="AC1456" t="str">
        <f t="shared" si="727"/>
        <v>2.07906124055492-2.85811284811986i</v>
      </c>
      <c r="AD1456" t="str">
        <f t="shared" si="728"/>
        <v>0.266852225441586+0.300076463724447i</v>
      </c>
      <c r="AE1456" t="str">
        <f t="shared" si="729"/>
        <v>-0.0358551387679789-0.0542380463162409i</v>
      </c>
      <c r="AF1456" t="str">
        <f t="shared" si="730"/>
        <v>-14.2379133574109-2.40945193236465i</v>
      </c>
      <c r="AG1456" t="str">
        <f t="shared" si="731"/>
        <v>1.20090253591979-0.142610336072608i</v>
      </c>
      <c r="AH1456" t="str">
        <f t="shared" si="732"/>
        <v>0.228153583730173+0.742079286296918i</v>
      </c>
      <c r="AI1456">
        <f t="shared" si="733"/>
        <v>-2.1987306657795975</v>
      </c>
      <c r="AJ1456">
        <f t="shared" si="734"/>
        <v>72.909862183577602</v>
      </c>
      <c r="AK1456"/>
      <c r="AL1456"/>
      <c r="AM1456"/>
      <c r="AN1456"/>
    </row>
    <row r="1457" spans="1:40" x14ac:dyDescent="0.25">
      <c r="A1457"/>
      <c r="B1457">
        <f t="shared" si="700"/>
        <v>132300</v>
      </c>
      <c r="C1457" s="186" t="str">
        <f t="shared" si="703"/>
        <v>-4.36639504439828E-06+0.018511129287425i</v>
      </c>
      <c r="D1457" s="158" t="str">
        <f t="shared" si="704"/>
        <v>-5.9570394327013+0.141918657870258i</v>
      </c>
      <c r="E1457" t="str">
        <f t="shared" si="705"/>
        <v>2870</v>
      </c>
      <c r="F1457" t="str">
        <f t="shared" si="706"/>
        <v>0.777000777000777</v>
      </c>
      <c r="G1457" t="str">
        <f t="shared" si="701"/>
        <v>0.777000777000777</v>
      </c>
      <c r="H1457" t="str">
        <f t="shared" si="707"/>
        <v>8.28203367653299+2.54993694949558i</v>
      </c>
      <c r="I1457" t="str">
        <f t="shared" si="708"/>
        <v>519.540885087412i</v>
      </c>
      <c r="J1457" t="str">
        <f t="shared" si="702"/>
        <v>-229.881107425447+112.364640095873i</v>
      </c>
      <c r="K1457" t="str">
        <f t="shared" si="709"/>
        <v>0.891660481674557-1.82420287022646i</v>
      </c>
      <c r="L1457" t="str">
        <f t="shared" si="710"/>
        <v>0.0607939882774108-0.104688989831387i</v>
      </c>
      <c r="M1457" t="str">
        <f t="shared" si="711"/>
        <v>0.952454469951968-1.92889186005785i</v>
      </c>
      <c r="N1457" t="str">
        <f t="shared" si="712"/>
        <v>-0.58673855585267i</v>
      </c>
      <c r="O1457" t="str">
        <f t="shared" si="713"/>
        <v>0.832750796923731-0.553648002094192i</v>
      </c>
      <c r="P1457" t="str">
        <f t="shared" si="714"/>
        <v>0.167249203076269+0.553648002094192i</v>
      </c>
      <c r="Q1457" t="str">
        <f t="shared" si="715"/>
        <v>-0.167249203076269+0.033090553758478i</v>
      </c>
      <c r="R1457" t="str">
        <f t="shared" si="716"/>
        <v>-0.332049532259251-3.37601432237862i</v>
      </c>
      <c r="S1457" t="str">
        <f t="shared" si="717"/>
        <v>0.0605647787256089i</v>
      </c>
      <c r="T1457" t="str">
        <f t="shared" si="718"/>
        <v>0.204467560409348-0.0201105064472235i</v>
      </c>
      <c r="U1457" t="str">
        <f t="shared" si="719"/>
        <v>0.0000500000000000001-0.00182270486144776i</v>
      </c>
      <c r="V1457" t="str">
        <f t="shared" si="720"/>
        <v>3.33333333333333E-06-0.00200497534759253i</v>
      </c>
      <c r="W1457" t="str">
        <f t="shared" si="721"/>
        <v>0.000014472475704964-0.000954908276613975i</v>
      </c>
      <c r="X1457" t="str">
        <f t="shared" si="722"/>
        <v>0.0000316726385569428-0.000954076177443994i</v>
      </c>
      <c r="Y1457" t="str">
        <f t="shared" si="723"/>
        <v>0.009+0.0831265416139859i</v>
      </c>
      <c r="Z1457" t="str">
        <f t="shared" si="724"/>
        <v>-0.160022923638567-0.0229844825846693i</v>
      </c>
      <c r="AA1457" t="str">
        <f t="shared" si="725"/>
        <v>18.5024204369558-168.339748869711i</v>
      </c>
      <c r="AB1457" t="str">
        <f t="shared" si="726"/>
        <v>1.41243382827143-0.13892061681013i</v>
      </c>
      <c r="AC1457" t="str">
        <f t="shared" si="727"/>
        <v>2.07731606628922-2.8567476766724i</v>
      </c>
      <c r="AD1457" t="str">
        <f t="shared" si="728"/>
        <v>0.2669818906254+0.300281352977674i</v>
      </c>
      <c r="AE1457" t="str">
        <f t="shared" si="729"/>
        <v>-0.0358214111684125-0.0541883406331336i</v>
      </c>
      <c r="AF1457" t="str">
        <f t="shared" si="730"/>
        <v>-14.2390731092343-2.40801829162532i</v>
      </c>
      <c r="AG1457" t="str">
        <f t="shared" si="731"/>
        <v>1.20087053743852-0.14258359193406i</v>
      </c>
      <c r="AH1457" t="str">
        <f t="shared" si="732"/>
        <v>0.228051882540094+0.741434472801465i</v>
      </c>
      <c r="AI1457">
        <f t="shared" si="733"/>
        <v>-2.2059635912239806</v>
      </c>
      <c r="AJ1457">
        <f t="shared" si="734"/>
        <v>72.903045858648682</v>
      </c>
      <c r="AK1457"/>
      <c r="AL1457"/>
      <c r="AM1457"/>
      <c r="AN1457"/>
    </row>
    <row r="1458" spans="1:40" x14ac:dyDescent="0.25">
      <c r="A1458"/>
      <c r="B1458">
        <f t="shared" ref="B1458:B1521" si="735">B1457+100</f>
        <v>132400</v>
      </c>
      <c r="C1458" s="186" t="str">
        <f t="shared" si="703"/>
        <v>-4.35980177270463E-06+0.0184971480735052i</v>
      </c>
      <c r="D1458" s="158" t="str">
        <f t="shared" si="704"/>
        <v>-5.95703938215289+0.14181146856354i</v>
      </c>
      <c r="E1458" t="str">
        <f t="shared" si="705"/>
        <v>2870</v>
      </c>
      <c r="F1458" t="str">
        <f t="shared" si="706"/>
        <v>0.777000777000777</v>
      </c>
      <c r="G1458" t="str">
        <f t="shared" si="701"/>
        <v>0.777000777000777</v>
      </c>
      <c r="H1458" t="str">
        <f t="shared" si="707"/>
        <v>8.28319120354641+2.54839752526643i</v>
      </c>
      <c r="I1458" t="str">
        <f t="shared" si="708"/>
        <v>519.933584169111i</v>
      </c>
      <c r="J1458" t="str">
        <f t="shared" si="702"/>
        <v>-230.230265950133+112.449571796626i</v>
      </c>
      <c r="K1458" t="str">
        <f t="shared" si="709"/>
        <v>0.890563957652184-1.82334866678449i</v>
      </c>
      <c r="L1458" t="str">
        <f t="shared" si="710"/>
        <v>0.0607253131209844-0.104649769855846i</v>
      </c>
      <c r="M1458" t="str">
        <f t="shared" si="711"/>
        <v>0.951289270773168-1.92799843664034i</v>
      </c>
      <c r="N1458" t="str">
        <f t="shared" si="712"/>
        <v>-0.587182046824592i</v>
      </c>
      <c r="O1458" t="str">
        <f t="shared" si="713"/>
        <v>0.83250517714675-0.554017265095464i</v>
      </c>
      <c r="P1458" t="str">
        <f t="shared" si="714"/>
        <v>0.16749482285325+0.554017265095464i</v>
      </c>
      <c r="Q1458" t="str">
        <f t="shared" si="715"/>
        <v>-0.16749482285325+0.033164781729128i</v>
      </c>
      <c r="R1458" t="str">
        <f t="shared" si="716"/>
        <v>-0.332047577450317-3.37341501605896i</v>
      </c>
      <c r="S1458" t="str">
        <f t="shared" si="717"/>
        <v>0.0606105570919926i</v>
      </c>
      <c r="T1458" t="str">
        <f t="shared" si="718"/>
        <v>0.204464563425827-0.0201255886503103i</v>
      </c>
      <c r="U1458" t="str">
        <f t="shared" si="719"/>
        <v>0.0000499999999999999-0.00182132819614455i</v>
      </c>
      <c r="V1458" t="str">
        <f t="shared" si="720"/>
        <v>3.33333333333333E-06-0.00200346101575901i</v>
      </c>
      <c r="W1458" t="str">
        <f t="shared" si="721"/>
        <v>0.0000144724723739594-0.000954187285680129i</v>
      </c>
      <c r="X1458" t="str">
        <f t="shared" si="722"/>
        <v>0.0000316466739814346-0.000953356282681258i</v>
      </c>
      <c r="Y1458" t="str">
        <f t="shared" si="723"/>
        <v>0.009+0.0831893734670577i</v>
      </c>
      <c r="Z1458" t="str">
        <f t="shared" si="724"/>
        <v>-0.159782056592416-0.0229357960210557i</v>
      </c>
      <c r="AA1458" t="str">
        <f t="shared" si="725"/>
        <v>18.4741231039049-168.212770038454i</v>
      </c>
      <c r="AB1458" t="str">
        <f t="shared" si="726"/>
        <v>1.41241312552083-0.139024802597851i</v>
      </c>
      <c r="AC1458" t="str">
        <f t="shared" si="727"/>
        <v>2.07557385014427-2.85538310097715i</v>
      </c>
      <c r="AD1458" t="str">
        <f t="shared" si="728"/>
        <v>0.26711164435958+0.300486187343978i</v>
      </c>
      <c r="AE1458" t="str">
        <f t="shared" si="729"/>
        <v>-0.0357877579754894-0.0541387191813148i</v>
      </c>
      <c r="AF1458" t="str">
        <f t="shared" si="730"/>
        <v>-14.2402305856993-2.40658605670289i</v>
      </c>
      <c r="AG1458" t="str">
        <f t="shared" si="731"/>
        <v>1.20083856774115-0.142556942264273i</v>
      </c>
      <c r="AH1458" t="str">
        <f t="shared" si="732"/>
        <v>0.227950355817076+0.740790722176325i</v>
      </c>
      <c r="AI1458">
        <f t="shared" si="733"/>
        <v>-2.2131904620507967</v>
      </c>
      <c r="AJ1458">
        <f t="shared" si="734"/>
        <v>72.896228948620788</v>
      </c>
      <c r="AK1458"/>
      <c r="AL1458"/>
      <c r="AM1458"/>
      <c r="AN1458"/>
    </row>
    <row r="1459" spans="1:40" x14ac:dyDescent="0.25">
      <c r="A1459"/>
      <c r="B1459">
        <f t="shared" si="735"/>
        <v>132500</v>
      </c>
      <c r="C1459" s="186" t="str">
        <f t="shared" si="703"/>
        <v>-4.35322342353824E-06+0.0184831879633009i</v>
      </c>
      <c r="D1459" s="158" t="str">
        <f t="shared" si="704"/>
        <v>-5.95703933171887+0.141704441051974i</v>
      </c>
      <c r="E1459" t="str">
        <f t="shared" si="705"/>
        <v>2870</v>
      </c>
      <c r="F1459" t="str">
        <f t="shared" si="706"/>
        <v>0.777000777000777</v>
      </c>
      <c r="G1459" t="str">
        <f t="shared" si="701"/>
        <v>0.777000777000777</v>
      </c>
      <c r="H1459" t="str">
        <f t="shared" si="707"/>
        <v>8.28434646078837+2.54685966736877i</v>
      </c>
      <c r="I1459" t="str">
        <f t="shared" si="708"/>
        <v>520.32628325081i</v>
      </c>
      <c r="J1459" t="str">
        <f t="shared" si="702"/>
        <v>-230.579688289344+112.534503497379i</v>
      </c>
      <c r="K1459" t="str">
        <f t="shared" si="709"/>
        <v>0.889469301715432-1.82249486120727i</v>
      </c>
      <c r="L1459" t="str">
        <f t="shared" si="710"/>
        <v>0.0606567412320333-0.104610549202286i</v>
      </c>
      <c r="M1459" t="str">
        <f t="shared" si="711"/>
        <v>0.950126042947465-1.92710541040956i</v>
      </c>
      <c r="N1459" t="str">
        <f t="shared" si="712"/>
        <v>-0.587625537796513i</v>
      </c>
      <c r="O1459" t="str">
        <f t="shared" si="713"/>
        <v>0.832259393629123-0.554386419130271i</v>
      </c>
      <c r="P1459" t="str">
        <f t="shared" si="714"/>
        <v>0.167740606370877+0.554386419130271i</v>
      </c>
      <c r="Q1459" t="str">
        <f t="shared" si="715"/>
        <v>-0.167740606370877+0.0332391186662421i</v>
      </c>
      <c r="R1459" t="str">
        <f t="shared" si="716"/>
        <v>-0.332045621123848-3.37081959560378i</v>
      </c>
      <c r="S1459" t="str">
        <f t="shared" si="717"/>
        <v>0.0606563354583763i</v>
      </c>
      <c r="T1459" t="str">
        <f t="shared" si="718"/>
        <v>0.204461564160611-0.020140670582373i</v>
      </c>
      <c r="U1459" t="str">
        <f t="shared" si="719"/>
        <v>0.0000499999999999999-0.0018199536088267i</v>
      </c>
      <c r="V1459" t="str">
        <f t="shared" si="720"/>
        <v>3.33333333333333E-06-0.00200194896970938i</v>
      </c>
      <c r="W1459" t="str">
        <f t="shared" si="721"/>
        <v>0.0000144724690404398-0.000953467383214697i</v>
      </c>
      <c r="X1459" t="str">
        <f t="shared" si="722"/>
        <v>0.0000316207681360156-0.000952637473675025i</v>
      </c>
      <c r="Y1459" t="str">
        <f t="shared" si="723"/>
        <v>0.009+0.0832522053201295i</v>
      </c>
      <c r="Z1459" t="str">
        <f t="shared" si="724"/>
        <v>-0.159541732350221-0.0228872547751053i</v>
      </c>
      <c r="AA1459" t="str">
        <f t="shared" si="725"/>
        <v>18.4458908932153-168.085982353284i</v>
      </c>
      <c r="AB1459" t="str">
        <f t="shared" si="726"/>
        <v>1.4123924070086-0.139128986513375i</v>
      </c>
      <c r="AC1459" t="str">
        <f t="shared" si="727"/>
        <v>2.0738345861054-2.8540191225829i</v>
      </c>
      <c r="AD1459" t="str">
        <f t="shared" si="728"/>
        <v>0.267241486623722+0.300690966789825i</v>
      </c>
      <c r="AE1459" t="str">
        <f t="shared" si="729"/>
        <v>-0.0357541789663055-0.0540891817345464i</v>
      </c>
      <c r="AF1459" t="str">
        <f t="shared" si="730"/>
        <v>-14.2413857925072-2.4051552263168i</v>
      </c>
      <c r="AG1459" t="str">
        <f t="shared" si="731"/>
        <v>1.20080662670814-0.142530386840166i</v>
      </c>
      <c r="AH1459" t="str">
        <f t="shared" si="732"/>
        <v>0.227849003203082+0.740148031736242i</v>
      </c>
      <c r="AI1459">
        <f t="shared" si="733"/>
        <v>-2.2204112883616318</v>
      </c>
      <c r="AJ1459">
        <f t="shared" si="734"/>
        <v>72.889411447271925</v>
      </c>
      <c r="AK1459"/>
      <c r="AL1459"/>
      <c r="AM1459"/>
      <c r="AN1459"/>
    </row>
    <row r="1460" spans="1:40" x14ac:dyDescent="0.25">
      <c r="A1460"/>
      <c r="B1460">
        <f t="shared" si="735"/>
        <v>132600</v>
      </c>
      <c r="C1460" s="186" t="str">
        <f t="shared" si="703"/>
        <v>-4.34665995190091E-06+0.0184692489090664i</v>
      </c>
      <c r="D1460" s="158" t="str">
        <f t="shared" si="704"/>
        <v>-5.95703928139892+0.141597574969509i</v>
      </c>
      <c r="E1460" t="str">
        <f t="shared" si="705"/>
        <v>2870</v>
      </c>
      <c r="F1460" t="str">
        <f t="shared" si="706"/>
        <v>0.777000777000777</v>
      </c>
      <c r="G1460" t="str">
        <f t="shared" si="701"/>
        <v>0.777000777000777</v>
      </c>
      <c r="H1460" t="str">
        <f t="shared" si="707"/>
        <v>8.2854994539436+2.54532337415418i</v>
      </c>
      <c r="I1460" t="str">
        <f t="shared" si="708"/>
        <v>520.718982332508i</v>
      </c>
      <c r="J1460" t="str">
        <f t="shared" si="702"/>
        <v>-230.929374443082+112.619435198132i</v>
      </c>
      <c r="K1460" t="str">
        <f t="shared" si="709"/>
        <v>0.888376510028391-1.82164145442444i</v>
      </c>
      <c r="L1460" t="str">
        <f t="shared" si="710"/>
        <v>0.0605882724363054-0.104571327973203i</v>
      </c>
      <c r="M1460" t="str">
        <f t="shared" si="711"/>
        <v>0.948964782464696-1.92621278239764i</v>
      </c>
      <c r="N1460" t="str">
        <f t="shared" si="712"/>
        <v>-0.588069028768435i</v>
      </c>
      <c r="O1460" t="str">
        <f t="shared" si="713"/>
        <v>0.832013446419189-0.554755464126008i</v>
      </c>
      <c r="P1460" t="str">
        <f t="shared" si="714"/>
        <v>0.167986553580811+0.554755464126008i</v>
      </c>
      <c r="Q1460" t="str">
        <f t="shared" si="715"/>
        <v>-0.167986553580811+0.0333135646424271i</v>
      </c>
      <c r="R1460" t="str">
        <f t="shared" si="716"/>
        <v>-0.332043663279769-3.36822805222084i</v>
      </c>
      <c r="S1460" t="str">
        <f t="shared" si="717"/>
        <v>0.0607021138247598i</v>
      </c>
      <c r="T1460" t="str">
        <f t="shared" si="718"/>
        <v>0.204458562613658-0.0201557522431988i</v>
      </c>
      <c r="U1460" t="str">
        <f t="shared" si="719"/>
        <v>0.0000499999999999999-0.0018185810947929i</v>
      </c>
      <c r="V1460" t="str">
        <f t="shared" si="720"/>
        <v>3.33333333333333E-06-0.00200043920427219i</v>
      </c>
      <c r="W1460" t="str">
        <f t="shared" si="721"/>
        <v>0.0000144724657044053-0.00095274856675509i</v>
      </c>
      <c r="X1460" t="str">
        <f t="shared" si="722"/>
        <v>0.0000315949208436762-0.000951919747972024i</v>
      </c>
      <c r="Y1460" t="str">
        <f t="shared" si="723"/>
        <v>0.009+0.0833150371732013i</v>
      </c>
      <c r="Z1460" t="str">
        <f t="shared" si="724"/>
        <v>-0.159301949284737-0.0228388582979472i</v>
      </c>
      <c r="AA1460" t="str">
        <f t="shared" si="725"/>
        <v>18.4177236044764-167.959385383861i</v>
      </c>
      <c r="AB1460" t="str">
        <f t="shared" si="726"/>
        <v>1.41237167273445-0.139233168555231i</v>
      </c>
      <c r="AC1460" t="str">
        <f t="shared" si="727"/>
        <v>2.07209826817094-2.85265574302732i</v>
      </c>
      <c r="AD1460" t="str">
        <f t="shared" si="728"/>
        <v>0.267371417397416+0.300895691281678i</v>
      </c>
      <c r="AE1460" t="str">
        <f t="shared" si="729"/>
        <v>-0.0357206739187863-0.0540397280674106i</v>
      </c>
      <c r="AF1460" t="str">
        <f t="shared" si="730"/>
        <v>-14.2425387353425-2.40372579918467i</v>
      </c>
      <c r="AG1460" t="str">
        <f t="shared" si="731"/>
        <v>1.20077471422042-0.14250392543931i</v>
      </c>
      <c r="AH1460" t="str">
        <f t="shared" si="732"/>
        <v>0.227747824340766+0.739506398804913i</v>
      </c>
      <c r="AI1460">
        <f t="shared" si="733"/>
        <v>-2.2276260802339594</v>
      </c>
      <c r="AJ1460">
        <f t="shared" si="734"/>
        <v>72.882593348415782</v>
      </c>
      <c r="AK1460"/>
      <c r="AL1460"/>
      <c r="AM1460"/>
      <c r="AN1460"/>
    </row>
    <row r="1461" spans="1:40" x14ac:dyDescent="0.25">
      <c r="A1461"/>
      <c r="B1461">
        <f t="shared" si="735"/>
        <v>132700</v>
      </c>
      <c r="C1461" s="186" t="str">
        <f t="shared" si="703"/>
        <v>-4.34011131296393E-06+0.0184553308631994i</v>
      </c>
      <c r="D1461" s="158" t="str">
        <f t="shared" si="704"/>
        <v>-5.95703923119269+0.141490869951195i</v>
      </c>
      <c r="E1461" t="str">
        <f t="shared" si="705"/>
        <v>2870</v>
      </c>
      <c r="F1461" t="str">
        <f t="shared" si="706"/>
        <v>0.777000777000777</v>
      </c>
      <c r="G1461" t="str">
        <f t="shared" si="701"/>
        <v>0.777000777000777</v>
      </c>
      <c r="H1461" t="str">
        <f t="shared" si="707"/>
        <v>8.28665018867985+2.54378864397357i</v>
      </c>
      <c r="I1461" t="str">
        <f t="shared" si="708"/>
        <v>521.111681414207i</v>
      </c>
      <c r="J1461" t="str">
        <f t="shared" si="702"/>
        <v>-231.279324411345+112.704366898884i</v>
      </c>
      <c r="K1461" t="str">
        <f t="shared" si="709"/>
        <v>0.887285578763638-1.82078844735887i</v>
      </c>
      <c r="L1461" t="str">
        <f t="shared" si="710"/>
        <v>0.0605199065598095-0.104532106270632i</v>
      </c>
      <c r="M1461" t="str">
        <f t="shared" si="711"/>
        <v>0.947805485323448-1.9253205536295i</v>
      </c>
      <c r="N1461" t="str">
        <f t="shared" si="712"/>
        <v>-0.588512519740357i</v>
      </c>
      <c r="O1461" t="str">
        <f t="shared" si="713"/>
        <v>0.831767335565324-0.555124400010089i</v>
      </c>
      <c r="P1461" t="str">
        <f t="shared" si="714"/>
        <v>0.168232664434676+0.555124400010089i</v>
      </c>
      <c r="Q1461" t="str">
        <f t="shared" si="715"/>
        <v>-0.168232664434676+0.033388119730268i</v>
      </c>
      <c r="R1461" t="str">
        <f t="shared" si="716"/>
        <v>-0.33204170391798-3.36564037714449i</v>
      </c>
      <c r="S1461" t="str">
        <f t="shared" si="717"/>
        <v>0.0607478921911435i</v>
      </c>
      <c r="T1461" t="str">
        <f t="shared" si="718"/>
        <v>0.204455558784933-0.020170833632573i</v>
      </c>
      <c r="U1461" t="str">
        <f t="shared" si="719"/>
        <v>0.00005-0.00181721064935598i</v>
      </c>
      <c r="V1461" t="str">
        <f t="shared" si="720"/>
        <v>3.33333333333333E-06-0.00199893171429158i</v>
      </c>
      <c r="W1461" t="str">
        <f t="shared" si="721"/>
        <v>0.0000144724623658563-0.000952030833846126i</v>
      </c>
      <c r="X1461" t="str">
        <f t="shared" si="722"/>
        <v>0.0000315691319280731-0.000951203103126354i</v>
      </c>
      <c r="Y1461" t="str">
        <f t="shared" si="723"/>
        <v>0.009+0.0833778690262731i</v>
      </c>
      <c r="Z1461" t="str">
        <f t="shared" si="724"/>
        <v>-0.159062705774799-0.0227906060432093i</v>
      </c>
      <c r="AA1461" t="str">
        <f t="shared" si="725"/>
        <v>18.3896210380509-167.832978701133i</v>
      </c>
      <c r="AB1461" t="str">
        <f t="shared" si="726"/>
        <v>1.41235092269812-0.139337348721937i</v>
      </c>
      <c r="AC1461" t="str">
        <f t="shared" si="727"/>
        <v>2.07036489035232-2.85129296383736i</v>
      </c>
      <c r="AD1461" t="str">
        <f t="shared" si="728"/>
        <v>0.267501436660221+0.301100360785993i</v>
      </c>
      <c r="AE1461" t="str">
        <f t="shared" si="729"/>
        <v>-0.0356872426116792-0.053990357955304i</v>
      </c>
      <c r="AF1461" t="str">
        <f t="shared" si="730"/>
        <v>-14.2436894198725-2.40229777402237i</v>
      </c>
      <c r="AG1461" t="str">
        <f t="shared" si="731"/>
        <v>1.20074283015937-0.142477557839918i</v>
      </c>
      <c r="AH1461" t="str">
        <f t="shared" si="732"/>
        <v>0.227646818873425+0.738865820714903i</v>
      </c>
      <c r="AI1461">
        <f t="shared" si="733"/>
        <v>-2.2348348477218853</v>
      </c>
      <c r="AJ1461">
        <f t="shared" si="734"/>
        <v>72.875774645903846</v>
      </c>
      <c r="AK1461"/>
      <c r="AL1461"/>
      <c r="AM1461"/>
      <c r="AN1461"/>
    </row>
    <row r="1462" spans="1:40" x14ac:dyDescent="0.25">
      <c r="A1462"/>
      <c r="B1462">
        <f t="shared" si="735"/>
        <v>132800</v>
      </c>
      <c r="C1462" s="186" t="str">
        <f t="shared" si="703"/>
        <v>-4.33357746206735E-06+0.0184414337782414i</v>
      </c>
      <c r="D1462" s="158" t="str">
        <f t="shared" si="704"/>
        <v>-5.95703918109983+0.141384325633184i</v>
      </c>
      <c r="E1462" t="str">
        <f t="shared" si="705"/>
        <v>2870</v>
      </c>
      <c r="F1462" t="str">
        <f t="shared" si="706"/>
        <v>0.777000777000777</v>
      </c>
      <c r="G1462" t="str">
        <f t="shared" si="701"/>
        <v>0.777000777000777</v>
      </c>
      <c r="H1462" t="str">
        <f t="shared" si="707"/>
        <v>8.28779867064806+2.5422554751772i</v>
      </c>
      <c r="I1462" t="str">
        <f t="shared" si="708"/>
        <v>521.504380495906i</v>
      </c>
      <c r="J1462" t="str">
        <f t="shared" si="702"/>
        <v>-231.629538194133+112.789298599637i</v>
      </c>
      <c r="K1462" t="str">
        <f t="shared" si="709"/>
        <v>0.886196504102196-1.81993584092656i</v>
      </c>
      <c r="L1462" t="str">
        <f t="shared" si="710"/>
        <v>0.0604516434288123-0.104492884196151i</v>
      </c>
      <c r="M1462" t="str">
        <f t="shared" si="711"/>
        <v>0.946648147531008-1.92442872512271i</v>
      </c>
      <c r="N1462" t="str">
        <f t="shared" si="712"/>
        <v>-0.588956010712279i</v>
      </c>
      <c r="O1462" t="str">
        <f t="shared" si="713"/>
        <v>0.831521061115934-0.555493226709949i</v>
      </c>
      <c r="P1462" t="str">
        <f t="shared" si="714"/>
        <v>0.168478938884066+0.555493226709949i</v>
      </c>
      <c r="Q1462" t="str">
        <f t="shared" si="715"/>
        <v>-0.168478938884066+0.0334627840023299i</v>
      </c>
      <c r="R1462" t="str">
        <f t="shared" si="716"/>
        <v>-0.332039743038365-3.36305656163542i</v>
      </c>
      <c r="S1462" t="str">
        <f t="shared" si="717"/>
        <v>0.0607936705575272i</v>
      </c>
      <c r="T1462" t="str">
        <f t="shared" si="718"/>
        <v>0.204452552674394-0.0201859147502803i</v>
      </c>
      <c r="U1462" t="str">
        <f t="shared" si="719"/>
        <v>0.00005-0.00181584226784291i</v>
      </c>
      <c r="V1462" t="str">
        <f t="shared" si="720"/>
        <v>3.33333333333333E-06-0.0019974264946272i</v>
      </c>
      <c r="W1462" t="str">
        <f t="shared" si="721"/>
        <v>0.000014472459024792-0.000951314182040023i</v>
      </c>
      <c r="X1462" t="str">
        <f t="shared" si="722"/>
        <v>0.0000315434012135251-0.000950487536699472i</v>
      </c>
      <c r="Y1462" t="str">
        <f t="shared" si="723"/>
        <v>0.009+0.0834407008793449i</v>
      </c>
      <c r="Z1462" t="str">
        <f t="shared" si="724"/>
        <v>-0.158824000205297-0.0227424974670054i</v>
      </c>
      <c r="AA1462" t="str">
        <f t="shared" si="725"/>
        <v>18.3615829950707-167.706761877328i</v>
      </c>
      <c r="AB1462" t="str">
        <f t="shared" si="726"/>
        <v>1.41233015689934-0.139441527012006i</v>
      </c>
      <c r="AC1462" t="str">
        <f t="shared" si="727"/>
        <v>2.06863444667406-2.84993078652896i</v>
      </c>
      <c r="AD1462" t="str">
        <f t="shared" si="728"/>
        <v>0.267631544391697+0.30130497526922i</v>
      </c>
      <c r="AE1462" t="str">
        <f t="shared" si="729"/>
        <v>-0.0356538848245546-0.0539410711744346i</v>
      </c>
      <c r="AF1462" t="str">
        <f t="shared" si="730"/>
        <v>-14.2448378517479-2.40087114954402i</v>
      </c>
      <c r="AG1462" t="str">
        <f t="shared" si="731"/>
        <v>1.20071097440684-0.142451283820853i</v>
      </c>
      <c r="AH1462" t="str">
        <f t="shared" si="732"/>
        <v>0.227545986445061+0.738226294807641i</v>
      </c>
      <c r="AI1462">
        <f t="shared" si="733"/>
        <v>-2.2420376008556793</v>
      </c>
      <c r="AJ1462">
        <f t="shared" si="734"/>
        <v>72.868955333621543</v>
      </c>
      <c r="AK1462"/>
      <c r="AL1462"/>
      <c r="AM1462"/>
      <c r="AN1462"/>
    </row>
    <row r="1463" spans="1:40" x14ac:dyDescent="0.25">
      <c r="A1463"/>
      <c r="B1463">
        <f t="shared" si="735"/>
        <v>132900</v>
      </c>
      <c r="C1463" s="186" t="str">
        <f t="shared" si="703"/>
        <v>-4.32705835471912E-06+0.0184275576068766i</v>
      </c>
      <c r="D1463" s="158" t="str">
        <f t="shared" si="704"/>
        <v>-5.95703913112001+0.141277941652721i</v>
      </c>
      <c r="E1463" t="str">
        <f t="shared" si="705"/>
        <v>2870</v>
      </c>
      <c r="F1463" t="str">
        <f t="shared" si="706"/>
        <v>0.777000777000777</v>
      </c>
      <c r="G1463" t="str">
        <f t="shared" si="701"/>
        <v>0.777000777000777</v>
      </c>
      <c r="H1463" t="str">
        <f t="shared" si="707"/>
        <v>8.28894490548234+2.54072386611473i</v>
      </c>
      <c r="I1463" t="str">
        <f t="shared" si="708"/>
        <v>521.897079577604i</v>
      </c>
      <c r="J1463" t="str">
        <f t="shared" si="702"/>
        <v>-231.980015791447+112.87423030039i</v>
      </c>
      <c r="K1463" t="str">
        <f t="shared" si="709"/>
        <v>0.885109282233496-1.81908363603675i</v>
      </c>
      <c r="L1463" t="str">
        <f t="shared" si="710"/>
        <v>0.0603834828698404-0.104453661850883i</v>
      </c>
      <c r="M1463" t="str">
        <f t="shared" si="711"/>
        <v>0.945492765103336-1.92353729788763i</v>
      </c>
      <c r="N1463" t="str">
        <f t="shared" si="712"/>
        <v>-0.589399501684201i</v>
      </c>
      <c r="O1463" t="str">
        <f t="shared" si="713"/>
        <v>0.831274623119456-0.555861944153047i</v>
      </c>
      <c r="P1463" t="str">
        <f t="shared" si="714"/>
        <v>0.168725376880544+0.555861944153047i</v>
      </c>
      <c r="Q1463" t="str">
        <f t="shared" si="715"/>
        <v>-0.168725376880544+0.0335375575311539i</v>
      </c>
      <c r="R1463" t="str">
        <f t="shared" si="716"/>
        <v>-0.332037780640866-3.36047659698064i</v>
      </c>
      <c r="S1463" t="str">
        <f t="shared" si="717"/>
        <v>0.0608394489239109i</v>
      </c>
      <c r="T1463" t="str">
        <f t="shared" si="718"/>
        <v>0.204449544282002-0.0202009955961087i</v>
      </c>
      <c r="U1463" t="str">
        <f t="shared" si="719"/>
        <v>0.00005-0.00181447594559472i</v>
      </c>
      <c r="V1463" t="str">
        <f t="shared" si="720"/>
        <v>3.33333333333333E-06-0.00199592354015419i</v>
      </c>
      <c r="W1463" t="str">
        <f t="shared" si="721"/>
        <v>0.0000144724556812132-0.000950598608896373i</v>
      </c>
      <c r="X1463" t="str">
        <f t="shared" si="722"/>
        <v>0.0000315177285250132-0.000949773046260171i</v>
      </c>
      <c r="Y1463" t="str">
        <f t="shared" si="723"/>
        <v>0.009+0.0835035327324167i</v>
      </c>
      <c r="Z1463" t="str">
        <f t="shared" si="724"/>
        <v>-0.158585830967151-0.0226945320279223i</v>
      </c>
      <c r="AA1463" t="str">
        <f t="shared" si="725"/>
        <v>18.3336092774335-167.580734485954i</v>
      </c>
      <c r="AB1463" t="str">
        <f t="shared" si="726"/>
        <v>1.41230937533783-0.139545703423972i</v>
      </c>
      <c r="AC1463" t="str">
        <f t="shared" si="727"/>
        <v>2.06690693117355-2.84856921260732i</v>
      </c>
      <c r="AD1463" t="str">
        <f t="shared" si="728"/>
        <v>0.267761740571383+0.301509534697811i</v>
      </c>
      <c r="AE1463" t="str">
        <f t="shared" si="729"/>
        <v>-0.0356206003378002-0.0538918675018211i</v>
      </c>
      <c r="AF1463" t="str">
        <f t="shared" si="730"/>
        <v>-14.2459840366024-2.39944592446201i</v>
      </c>
      <c r="AG1463" t="str">
        <f t="shared" si="731"/>
        <v>1.20067914684514-0.142425103161622i</v>
      </c>
      <c r="AH1463" t="str">
        <f t="shared" si="732"/>
        <v>0.227445326700334+0.737587818433401i</v>
      </c>
      <c r="AI1463">
        <f t="shared" si="733"/>
        <v>-2.2492343496417986</v>
      </c>
      <c r="AJ1463">
        <f t="shared" si="734"/>
        <v>72.862135405491813</v>
      </c>
      <c r="AK1463"/>
      <c r="AL1463"/>
      <c r="AM1463"/>
      <c r="AN1463"/>
    </row>
    <row r="1464" spans="1:40" x14ac:dyDescent="0.25">
      <c r="A1464"/>
      <c r="B1464">
        <f t="shared" si="735"/>
        <v>133000</v>
      </c>
      <c r="C1464" s="186" t="str">
        <f t="shared" si="703"/>
        <v>-4.32055394659443E-06+0.0184137023019315i</v>
      </c>
      <c r="D1464" s="158" t="str">
        <f t="shared" si="704"/>
        <v>-5.95703908125289+0.141171717648142i</v>
      </c>
      <c r="E1464" t="str">
        <f t="shared" si="705"/>
        <v>2870</v>
      </c>
      <c r="F1464" t="str">
        <f t="shared" si="706"/>
        <v>0.777000777000777</v>
      </c>
      <c r="G1464" t="str">
        <f t="shared" si="701"/>
        <v>0.777000777000777</v>
      </c>
      <c r="H1464" t="str">
        <f t="shared" si="707"/>
        <v>8.29008889880009+2.53919381513517i</v>
      </c>
      <c r="I1464" t="str">
        <f t="shared" si="708"/>
        <v>522.289778659303i</v>
      </c>
      <c r="J1464" t="str">
        <f t="shared" si="702"/>
        <v>-232.330757203287+112.959162001143i</v>
      </c>
      <c r="K1464" t="str">
        <f t="shared" si="709"/>
        <v>0.884023909355401-1.81823183359197i</v>
      </c>
      <c r="L1464" t="str">
        <f t="shared" si="710"/>
        <v>0.0603154247096799-0.104414439335496i</v>
      </c>
      <c r="M1464" t="str">
        <f t="shared" si="711"/>
        <v>0.944339334065081-1.92264627292747i</v>
      </c>
      <c r="N1464" t="str">
        <f t="shared" si="712"/>
        <v>-0.589842992656123i</v>
      </c>
      <c r="O1464" t="str">
        <f t="shared" si="713"/>
        <v>0.831028021624362-0.556230552266862i</v>
      </c>
      <c r="P1464" t="str">
        <f t="shared" si="714"/>
        <v>0.168971978375638+0.556230552266862i</v>
      </c>
      <c r="Q1464" t="str">
        <f t="shared" si="715"/>
        <v>-0.168971978375638+0.033612440389261i</v>
      </c>
      <c r="R1464" t="str">
        <f t="shared" si="716"/>
        <v>-0.332035816725375-3.3579004744934i</v>
      </c>
      <c r="S1464" t="str">
        <f t="shared" si="717"/>
        <v>0.0608852272902946i</v>
      </c>
      <c r="T1464" t="str">
        <f t="shared" si="718"/>
        <v>0.204446533607719-0.0202160761698431i</v>
      </c>
      <c r="U1464" t="str">
        <f t="shared" si="719"/>
        <v>0.00005-0.00181311167796645i</v>
      </c>
      <c r="V1464" t="str">
        <f t="shared" si="720"/>
        <v>3.33333333333333E-06-0.0019944228457631i</v>
      </c>
      <c r="W1464" t="str">
        <f t="shared" si="721"/>
        <v>0.0000144724523351196-0.000949884111982099i</v>
      </c>
      <c r="X1464" t="str">
        <f t="shared" si="722"/>
        <v>0.0000314921136881741-0.000949059629384536i</v>
      </c>
      <c r="Y1464" t="str">
        <f t="shared" si="723"/>
        <v>0.009+0.0835663645854885i</v>
      </c>
      <c r="Z1464" t="str">
        <f t="shared" si="724"/>
        <v>-0.158348196457279-0.0226467091870062i</v>
      </c>
      <c r="AA1464" t="str">
        <f t="shared" si="725"/>
        <v>18.3056996877992-167.454896101788i</v>
      </c>
      <c r="AB1464" t="str">
        <f t="shared" si="726"/>
        <v>1.41228857801333-0.139649877956351i</v>
      </c>
      <c r="AC1464" t="str">
        <f t="shared" si="727"/>
        <v>2.06518233790127-2.84720824356694i</v>
      </c>
      <c r="AD1464" t="str">
        <f t="shared" si="728"/>
        <v>0.267892025178799+0.301714039038211i</v>
      </c>
      <c r="AE1464" t="str">
        <f t="shared" si="729"/>
        <v>-0.0355873889326154-0.0538427467152842i</v>
      </c>
      <c r="AF1464" t="str">
        <f t="shared" si="730"/>
        <v>-14.247127980053-2.39802209748703i</v>
      </c>
      <c r="AG1464" t="str">
        <f t="shared" si="731"/>
        <v>1.20064734735701-0.142399015642365i</v>
      </c>
      <c r="AH1464" t="str">
        <f t="shared" si="732"/>
        <v>0.227344839284577+0.736950388951224i</v>
      </c>
      <c r="AI1464">
        <f t="shared" si="733"/>
        <v>-2.2564251040633723</v>
      </c>
      <c r="AJ1464">
        <f t="shared" si="734"/>
        <v>72.855314855472798</v>
      </c>
      <c r="AK1464"/>
      <c r="AL1464"/>
      <c r="AM1464"/>
      <c r="AN1464"/>
    </row>
    <row r="1465" spans="1:40" x14ac:dyDescent="0.25">
      <c r="A1465"/>
      <c r="B1465">
        <f t="shared" si="735"/>
        <v>133100</v>
      </c>
      <c r="C1465" s="186" t="str">
        <f t="shared" si="703"/>
        <v>-4.31406419353492E-06+0.0183998678163742i</v>
      </c>
      <c r="D1465" s="158" t="str">
        <f t="shared" si="704"/>
        <v>-5.95703903149811+0.141065653258869i</v>
      </c>
      <c r="E1465" t="str">
        <f t="shared" si="705"/>
        <v>2870</v>
      </c>
      <c r="F1465" t="str">
        <f t="shared" si="706"/>
        <v>0.777000777000777</v>
      </c>
      <c r="G1465" t="str">
        <f t="shared" si="701"/>
        <v>0.777000777000777</v>
      </c>
      <c r="H1465" t="str">
        <f t="shared" si="707"/>
        <v>8.29123065620195+2.53766532058701i</v>
      </c>
      <c r="I1465" t="str">
        <f t="shared" si="708"/>
        <v>522.682477741002i</v>
      </c>
      <c r="J1465" t="str">
        <f t="shared" si="702"/>
        <v>-232.681762429653+113.044093701895i</v>
      </c>
      <c r="K1465" t="str">
        <f t="shared" si="709"/>
        <v>0.882940381674162-1.81738043448802i</v>
      </c>
      <c r="L1465" t="str">
        <f t="shared" si="710"/>
        <v>0.0602474687753758-0.104375216750206i</v>
      </c>
      <c r="M1465" t="str">
        <f t="shared" si="711"/>
        <v>0.943187850449538-1.92175565123823i</v>
      </c>
      <c r="N1465" t="str">
        <f t="shared" si="712"/>
        <v>-0.590286483628045i</v>
      </c>
      <c r="O1465" t="str">
        <f t="shared" si="713"/>
        <v>0.830781256679154-0.556599050978894i</v>
      </c>
      <c r="P1465" t="str">
        <f t="shared" si="714"/>
        <v>0.169218743320846+0.556599050978894i</v>
      </c>
      <c r="Q1465" t="str">
        <f t="shared" si="715"/>
        <v>-0.169218743320846+0.0336874326491511i</v>
      </c>
      <c r="R1465" t="str">
        <f t="shared" si="716"/>
        <v>-0.332033851291796-3.355328185513i</v>
      </c>
      <c r="S1465" t="str">
        <f t="shared" si="717"/>
        <v>0.0609310056566783i</v>
      </c>
      <c r="T1465" t="str">
        <f t="shared" si="718"/>
        <v>0.204443520651505-0.0202311564712691i</v>
      </c>
      <c r="U1465" t="str">
        <f t="shared" si="719"/>
        <v>0.00005-0.00181174946032711i</v>
      </c>
      <c r="V1465" t="str">
        <f t="shared" si="720"/>
        <v>3.33333333333333E-06-0.00199292440635982i</v>
      </c>
      <c r="W1465" t="str">
        <f t="shared" si="721"/>
        <v>0.0000144724489865109-0.000949170688871442i</v>
      </c>
      <c r="X1465" t="str">
        <f t="shared" si="722"/>
        <v>0.0000314665565292991-0.000948347283655925i</v>
      </c>
      <c r="Y1465" t="str">
        <f t="shared" si="723"/>
        <v>0.009+0.0836291964385603i</v>
      </c>
      <c r="Z1465" t="str">
        <f t="shared" si="724"/>
        <v>-0.158111095078574-0.0225990284077496i</v>
      </c>
      <c r="AA1465" t="str">
        <f t="shared" si="725"/>
        <v>18.2778540295868-167.329246300877i</v>
      </c>
      <c r="AB1465" t="str">
        <f t="shared" si="726"/>
        <v>1.41226776492557-0.13975405060766i</v>
      </c>
      <c r="AC1465" t="str">
        <f t="shared" si="727"/>
        <v>2.06346066092062-2.84584788089155i</v>
      </c>
      <c r="AD1465" t="str">
        <f t="shared" si="728"/>
        <v>0.268022398193456+0.301918488256862i</v>
      </c>
      <c r="AE1465" t="str">
        <f t="shared" si="729"/>
        <v>-0.0355542503910112-0.0537937085934471i</v>
      </c>
      <c r="AF1465" t="str">
        <f t="shared" si="730"/>
        <v>-14.2482696877001-2.39659966732814i</v>
      </c>
      <c r="AG1465" t="str">
        <f t="shared" si="731"/>
        <v>1.20061557582568-0.142373021043865i</v>
      </c>
      <c r="AH1465" t="str">
        <f t="shared" si="732"/>
        <v>0.227244523843797+0.736314003728912i</v>
      </c>
      <c r="AI1465">
        <f t="shared" si="733"/>
        <v>-2.2636098740799402</v>
      </c>
      <c r="AJ1465">
        <f t="shared" si="734"/>
        <v>72.848493677558409</v>
      </c>
      <c r="AK1465"/>
      <c r="AL1465"/>
      <c r="AM1465"/>
      <c r="AN1465"/>
    </row>
    <row r="1466" spans="1:40" x14ac:dyDescent="0.25">
      <c r="A1466"/>
      <c r="B1466">
        <f t="shared" si="735"/>
        <v>133200</v>
      </c>
      <c r="C1466" s="186" t="str">
        <f t="shared" si="703"/>
        <v>-4.30758905154789E-06+0.0183860541033144i</v>
      </c>
      <c r="D1466" s="158" t="str">
        <f t="shared" si="704"/>
        <v>-5.95703898185536+0.14095974812541i</v>
      </c>
      <c r="E1466" t="str">
        <f t="shared" si="705"/>
        <v>2870</v>
      </c>
      <c r="F1466" t="str">
        <f t="shared" si="706"/>
        <v>0.777000777000777</v>
      </c>
      <c r="G1466" t="str">
        <f t="shared" si="701"/>
        <v>0.777000777000777</v>
      </c>
      <c r="H1466" t="str">
        <f t="shared" si="707"/>
        <v>8.29237018327205+2.53613838081813i</v>
      </c>
      <c r="I1466" t="str">
        <f t="shared" si="708"/>
        <v>523.075176822701i</v>
      </c>
      <c r="J1466" t="str">
        <f t="shared" si="702"/>
        <v>-233.033031470544+113.129025402648i</v>
      </c>
      <c r="K1466" t="str">
        <f t="shared" si="709"/>
        <v>0.881858695404433-1.81652943961403i</v>
      </c>
      <c r="L1466" t="str">
        <f t="shared" si="710"/>
        <v>0.0601796148942342-0.10433599419478i</v>
      </c>
      <c r="M1466" t="str">
        <f t="shared" si="711"/>
        <v>0.942038310298667-1.92086543380881i</v>
      </c>
      <c r="N1466" t="str">
        <f t="shared" si="712"/>
        <v>-0.590729974599967i</v>
      </c>
      <c r="O1466" t="str">
        <f t="shared" si="713"/>
        <v>0.830534328332367-0.556967440216665i</v>
      </c>
      <c r="P1466" t="str">
        <f t="shared" si="714"/>
        <v>0.169465671667633+0.556967440216665i</v>
      </c>
      <c r="Q1466" t="str">
        <f t="shared" si="715"/>
        <v>-0.169465671667633+0.033762534383302i</v>
      </c>
      <c r="R1466" t="str">
        <f t="shared" si="716"/>
        <v>-0.332031884340035-3.35275972140479i</v>
      </c>
      <c r="S1466" t="str">
        <f t="shared" si="717"/>
        <v>0.060976784023062i</v>
      </c>
      <c r="T1466" t="str">
        <f t="shared" si="718"/>
        <v>0.204440505413321-0.0202462365001726i</v>
      </c>
      <c r="U1466" t="str">
        <f t="shared" si="719"/>
        <v>0.00005-0.0018103892880596i</v>
      </c>
      <c r="V1466" t="str">
        <f t="shared" si="720"/>
        <v>3.33333333333333E-06-0.00199142821686556i</v>
      </c>
      <c r="W1466" t="str">
        <f t="shared" si="721"/>
        <v>0.0000144724456353876-0.000948458337145926i</v>
      </c>
      <c r="X1466" t="str">
        <f t="shared" si="722"/>
        <v>0.0000314410568753318-0.000947636006664946i</v>
      </c>
      <c r="Y1466" t="str">
        <f t="shared" si="723"/>
        <v>0.009+0.0836920282916321i</v>
      </c>
      <c r="Z1466" t="str">
        <f t="shared" si="724"/>
        <v>-0.157874525239878-0.022551489156079i</v>
      </c>
      <c r="AA1466" t="str">
        <f t="shared" si="725"/>
        <v>18.25007210697-167.203784660531i</v>
      </c>
      <c r="AB1466" t="str">
        <f t="shared" si="726"/>
        <v>1.41224693607427-0.139858221376422i</v>
      </c>
      <c r="AC1466" t="str">
        <f t="shared" si="727"/>
        <v>2.06174189430793-2.84448812605429i</v>
      </c>
      <c r="AD1466" t="str">
        <f t="shared" si="728"/>
        <v>0.268152859594846+0.302122882320199i</v>
      </c>
      <c r="AE1466" t="str">
        <f t="shared" si="729"/>
        <v>-0.0355211844958045-0.0537447529157294i</v>
      </c>
      <c r="AF1466" t="str">
        <f t="shared" si="730"/>
        <v>-14.2494091651274-2.39517863269272i</v>
      </c>
      <c r="AG1466" t="str">
        <f t="shared" si="731"/>
        <v>1.20058383213481-0.142347119147541i</v>
      </c>
      <c r="AH1466" t="str">
        <f t="shared" si="732"/>
        <v>0.227144380024681+0.735678660142976i</v>
      </c>
      <c r="AI1466">
        <f t="shared" si="733"/>
        <v>-2.2707886696276849</v>
      </c>
      <c r="AJ1466">
        <f t="shared" si="734"/>
        <v>72.841671865777144</v>
      </c>
      <c r="AK1466"/>
      <c r="AL1466"/>
      <c r="AM1466"/>
      <c r="AN1466"/>
    </row>
    <row r="1467" spans="1:40" x14ac:dyDescent="0.25">
      <c r="A1467"/>
      <c r="B1467">
        <f t="shared" si="735"/>
        <v>133300</v>
      </c>
      <c r="C1467" s="186" t="str">
        <f t="shared" si="703"/>
        <v>-4.30112847680563E-06+0.0183722611160022i</v>
      </c>
      <c r="D1467" s="158" t="str">
        <f t="shared" si="704"/>
        <v>-5.95703893232428+0.14085400188935i</v>
      </c>
      <c r="E1467" t="str">
        <f t="shared" si="705"/>
        <v>2870</v>
      </c>
      <c r="F1467" t="str">
        <f t="shared" si="706"/>
        <v>0.777000777000777</v>
      </c>
      <c r="G1467" t="str">
        <f t="shared" si="701"/>
        <v>0.777000777000777</v>
      </c>
      <c r="H1467" t="str">
        <f t="shared" si="707"/>
        <v>8.29350748557779+2.5346129941759i</v>
      </c>
      <c r="I1467" t="str">
        <f t="shared" si="708"/>
        <v>523.467875904399i</v>
      </c>
      <c r="J1467" t="str">
        <f t="shared" si="702"/>
        <v>-233.384564325961+113.213957103401i</v>
      </c>
      <c r="K1467" t="str">
        <f t="shared" si="709"/>
        <v>0.880778846769205-1.8156788498525i</v>
      </c>
      <c r="L1467" t="str">
        <f t="shared" si="710"/>
        <v>0.0601118628938192-0.104296771768533i</v>
      </c>
      <c r="M1467" t="str">
        <f t="shared" si="711"/>
        <v>0.940890709663024-1.91997562162103i</v>
      </c>
      <c r="N1467" t="str">
        <f t="shared" si="712"/>
        <v>-0.591173465571889i</v>
      </c>
      <c r="O1467" t="str">
        <f t="shared" si="713"/>
        <v>0.830287236632567-0.557335719907719i</v>
      </c>
      <c r="P1467" t="str">
        <f t="shared" si="714"/>
        <v>0.169712763367433+0.557335719907719i</v>
      </c>
      <c r="Q1467" t="str">
        <f t="shared" si="715"/>
        <v>-0.169712763367433+0.03383774566417i</v>
      </c>
      <c r="R1467" t="str">
        <f t="shared" si="716"/>
        <v>-0.332029915870007-3.35019507355998i</v>
      </c>
      <c r="S1467" t="str">
        <f t="shared" si="717"/>
        <v>0.0610225623894457i</v>
      </c>
      <c r="T1467" t="str">
        <f t="shared" si="718"/>
        <v>0.204437487893128-0.0202613162563399i</v>
      </c>
      <c r="U1467" t="str">
        <f t="shared" si="719"/>
        <v>0.00005-0.00180903115656068i</v>
      </c>
      <c r="V1467" t="str">
        <f t="shared" si="720"/>
        <v>3.33333333333333E-06-0.00198993427221675i</v>
      </c>
      <c r="W1467" t="str">
        <f t="shared" si="721"/>
        <v>0.0000144724422817493-0.000947747054394329i</v>
      </c>
      <c r="X1467" t="str">
        <f t="shared" si="722"/>
        <v>0.0000314156145538633-0.000946925796009423i</v>
      </c>
      <c r="Y1467" t="str">
        <f t="shared" si="723"/>
        <v>0.009+0.0837548601447039i</v>
      </c>
      <c r="Z1467" t="str">
        <f t="shared" si="724"/>
        <v>-0.157638485355952-0.0225040909003404i</v>
      </c>
      <c r="AA1467" t="str">
        <f t="shared" si="725"/>
        <v>18.2223537248746-167.078510759318i</v>
      </c>
      <c r="AB1467" t="str">
        <f t="shared" si="726"/>
        <v>1.41222609145916-0.139962390261159i</v>
      </c>
      <c r="AC1467" t="str">
        <f t="shared" si="727"/>
        <v>2.06002603215241-2.84312898051769i</v>
      </c>
      <c r="AD1467" t="str">
        <f t="shared" si="728"/>
        <v>0.268283409362445+0.30232722119466i</v>
      </c>
      <c r="AE1467" t="str">
        <f t="shared" si="729"/>
        <v>-0.0354881910306145-0.0536958794623456i</v>
      </c>
      <c r="AF1467" t="str">
        <f t="shared" si="730"/>
        <v>-14.2505464179021-2.39375899228655i</v>
      </c>
      <c r="AG1467" t="str">
        <f t="shared" si="731"/>
        <v>1.20055211616851-0.142321309735441i</v>
      </c>
      <c r="AH1467" t="str">
        <f t="shared" si="732"/>
        <v>0.227044407474579+0.735044355578625i</v>
      </c>
      <c r="AI1467">
        <f t="shared" si="733"/>
        <v>-2.2779615006192908</v>
      </c>
      <c r="AJ1467">
        <f t="shared" si="734"/>
        <v>72.834849414193854</v>
      </c>
      <c r="AK1467"/>
      <c r="AL1467"/>
      <c r="AM1467"/>
      <c r="AN1467"/>
    </row>
    <row r="1468" spans="1:40" x14ac:dyDescent="0.25">
      <c r="A1468"/>
      <c r="B1468">
        <f t="shared" si="735"/>
        <v>133400</v>
      </c>
      <c r="C1468" s="186" t="str">
        <f t="shared" si="703"/>
        <v>-4.29468242564462E-06+0.018358488807828i</v>
      </c>
      <c r="D1468" s="158" t="str">
        <f t="shared" si="704"/>
        <v>-5.95703888290456+0.140748414193348i</v>
      </c>
      <c r="E1468" t="str">
        <f t="shared" si="705"/>
        <v>2870</v>
      </c>
      <c r="F1468" t="str">
        <f t="shared" si="706"/>
        <v>0.777000777000777</v>
      </c>
      <c r="G1468" t="str">
        <f t="shared" si="701"/>
        <v>0.777000777000777</v>
      </c>
      <c r="H1468" t="str">
        <f t="shared" si="707"/>
        <v>8.2946425686702+2.53308915900715i</v>
      </c>
      <c r="I1468" t="str">
        <f t="shared" si="708"/>
        <v>523.860574986098i</v>
      </c>
      <c r="J1468" t="str">
        <f t="shared" si="702"/>
        <v>-233.736360995903+113.298888804154i</v>
      </c>
      <c r="K1468" t="str">
        <f t="shared" si="709"/>
        <v>0.87970083199984-1.81482866607931i</v>
      </c>
      <c r="L1468" t="str">
        <f t="shared" si="710"/>
        <v>0.0600442126019548-0.104257549570336i</v>
      </c>
      <c r="M1468" t="str">
        <f t="shared" si="711"/>
        <v>0.939745044601795-1.91908621564965i</v>
      </c>
      <c r="N1468" t="str">
        <f t="shared" si="712"/>
        <v>-0.59161695654381i</v>
      </c>
      <c r="O1468" t="str">
        <f t="shared" si="713"/>
        <v>0.830039981628355-0.55770388997962i</v>
      </c>
      <c r="P1468" t="str">
        <f t="shared" si="714"/>
        <v>0.169960018371645+0.55770388997962i</v>
      </c>
      <c r="Q1468" t="str">
        <f t="shared" si="715"/>
        <v>-0.169960018371645+0.03391306656419i</v>
      </c>
      <c r="R1468" t="str">
        <f t="shared" si="716"/>
        <v>-0.332027945881603-3.34763423339566i</v>
      </c>
      <c r="S1468" t="str">
        <f t="shared" si="717"/>
        <v>0.0610683407558294i</v>
      </c>
      <c r="T1468" t="str">
        <f t="shared" si="718"/>
        <v>0.204434468090886-0.0202763957395558i</v>
      </c>
      <c r="U1468" t="str">
        <f t="shared" si="719"/>
        <v>0.00005-0.00180767506124092i</v>
      </c>
      <c r="V1468" t="str">
        <f t="shared" si="720"/>
        <v>3.33333333333333E-06-0.00198844256736501i</v>
      </c>
      <c r="W1468" t="str">
        <f t="shared" si="721"/>
        <v>0.0000144724389255962-0.000947036838212659i</v>
      </c>
      <c r="X1468" t="str">
        <f t="shared" si="722"/>
        <v>0.0000313902293931304-0.000946216649294367i</v>
      </c>
      <c r="Y1468" t="str">
        <f t="shared" si="723"/>
        <v>0.009+0.0838176919977757i</v>
      </c>
      <c r="Z1468" t="str">
        <f t="shared" si="724"/>
        <v>-0.157402973847452-0.0224568331112887i</v>
      </c>
      <c r="AA1468" t="str">
        <f t="shared" si="725"/>
        <v>18.1946986889747-166.953424177058i</v>
      </c>
      <c r="AB1468" t="str">
        <f t="shared" si="726"/>
        <v>1.41220523107998-0.140066557260385i</v>
      </c>
      <c r="AC1468" t="str">
        <f t="shared" si="727"/>
        <v>2.05831306855624-2.8417704457338i</v>
      </c>
      <c r="AD1468" t="str">
        <f t="shared" si="728"/>
        <v>0.268414047475714+0.302531504846671i</v>
      </c>
      <c r="AE1468" t="str">
        <f t="shared" si="729"/>
        <v>-0.0354552697798596-0.0536470880142982i</v>
      </c>
      <c r="AF1468" t="str">
        <f t="shared" si="730"/>
        <v>-14.2516814515748-2.3923407448138i</v>
      </c>
      <c r="AG1468" t="str">
        <f t="shared" si="731"/>
        <v>1.20052042781134-0.142295592590245i</v>
      </c>
      <c r="AH1468" t="str">
        <f t="shared" si="732"/>
        <v>0.226944605841518+0.734411087429685i</v>
      </c>
      <c r="AI1468">
        <f t="shared" si="733"/>
        <v>-2.2851283769444537</v>
      </c>
      <c r="AJ1468">
        <f t="shared" si="734"/>
        <v>72.828026316907412</v>
      </c>
      <c r="AK1468"/>
      <c r="AL1468"/>
      <c r="AM1468"/>
      <c r="AN1468"/>
    </row>
    <row r="1469" spans="1:40" x14ac:dyDescent="0.25">
      <c r="A1469"/>
      <c r="B1469">
        <f t="shared" si="735"/>
        <v>133500</v>
      </c>
      <c r="C1469" s="186" t="str">
        <f t="shared" si="703"/>
        <v>-4.28825085456482E-06+0.0183447371323218i</v>
      </c>
      <c r="D1469" s="158" t="str">
        <f t="shared" si="704"/>
        <v>-5.95703883359584+0.140642984681134i</v>
      </c>
      <c r="E1469" t="str">
        <f t="shared" si="705"/>
        <v>2870</v>
      </c>
      <c r="F1469" t="str">
        <f t="shared" si="706"/>
        <v>0.777000777000777</v>
      </c>
      <c r="G1469" t="str">
        <f t="shared" si="701"/>
        <v>0.777000777000777</v>
      </c>
      <c r="H1469" t="str">
        <f t="shared" si="707"/>
        <v>8.29577543808373+2.53156687365821i</v>
      </c>
      <c r="I1469" t="str">
        <f t="shared" si="708"/>
        <v>524.253274067797i</v>
      </c>
      <c r="J1469" t="str">
        <f t="shared" si="702"/>
        <v>-234.088421480371+113.383820504906i</v>
      </c>
      <c r="K1469" t="str">
        <f t="shared" si="709"/>
        <v>0.878624647336009-1.81397888916377i</v>
      </c>
      <c r="L1469" t="str">
        <f t="shared" si="710"/>
        <v>0.0599766638467243-0.104218327698612i</v>
      </c>
      <c r="M1469" t="str">
        <f t="shared" si="711"/>
        <v>0.938601311182733-1.91819721686238i</v>
      </c>
      <c r="N1469" t="str">
        <f t="shared" si="712"/>
        <v>-0.592060447515732i</v>
      </c>
      <c r="O1469" t="str">
        <f t="shared" si="713"/>
        <v>0.82979256336836-0.558071950359957i</v>
      </c>
      <c r="P1469" t="str">
        <f t="shared" si="714"/>
        <v>0.17020743663164+0.558071950359957i</v>
      </c>
      <c r="Q1469" t="str">
        <f t="shared" si="715"/>
        <v>-0.17020743663164+0.0339884971557749i</v>
      </c>
      <c r="R1469" t="str">
        <f t="shared" si="716"/>
        <v>-0.33202597437475-3.34507719235458i</v>
      </c>
      <c r="S1469" t="str">
        <f t="shared" si="717"/>
        <v>0.0611141191222131i</v>
      </c>
      <c r="T1469" t="str">
        <f t="shared" si="718"/>
        <v>0.204431446006556-0.0202914749496073i</v>
      </c>
      <c r="U1469" t="str">
        <f t="shared" si="719"/>
        <v>0.0000500000000000001-0.00180632099752463i</v>
      </c>
      <c r="V1469" t="str">
        <f t="shared" si="720"/>
        <v>3.33333333333333E-06-0.00198695309727709i</v>
      </c>
      <c r="W1469" t="str">
        <f t="shared" si="721"/>
        <v>0.0000144724355669283-0.00094632768620413i</v>
      </c>
      <c r="X1469" t="str">
        <f t="shared" si="722"/>
        <v>0.000031364901222013-0.000945508564131959i</v>
      </c>
      <c r="Y1469" t="str">
        <f t="shared" si="723"/>
        <v>0.009+0.0838805238508475i</v>
      </c>
      <c r="Z1469" t="str">
        <f t="shared" si="724"/>
        <v>-0.157167989140904-0.0224097152620732i</v>
      </c>
      <c r="AA1469" t="str">
        <f t="shared" si="725"/>
        <v>18.1671068056889-166.828524494823i</v>
      </c>
      <c r="AB1469" t="str">
        <f t="shared" si="726"/>
        <v>1.41218435493644-0.14017072237263i</v>
      </c>
      <c r="AC1469" t="str">
        <f t="shared" si="727"/>
        <v>2.05660299763432-2.84041252314406i</v>
      </c>
      <c r="AD1469" t="str">
        <f t="shared" si="728"/>
        <v>0.268544773914105+0.302735733242663i</v>
      </c>
      <c r="AE1469" t="str">
        <f t="shared" si="729"/>
        <v>-0.0354224205287554-0.0535983783533791i</v>
      </c>
      <c r="AF1469" t="str">
        <f t="shared" si="730"/>
        <v>-14.2528142716796-2.39092388897708i</v>
      </c>
      <c r="AG1469" t="str">
        <f t="shared" si="731"/>
        <v>1.20048876694831-0.142269967495268i</v>
      </c>
      <c r="AH1469" t="str">
        <f t="shared" si="732"/>
        <v>0.226844974774199+0.733778853098621i</v>
      </c>
      <c r="AI1469">
        <f t="shared" si="733"/>
        <v>-2.2922893084693556</v>
      </c>
      <c r="AJ1469">
        <f t="shared" si="734"/>
        <v>72.821202568052016</v>
      </c>
      <c r="AK1469"/>
      <c r="AL1469"/>
      <c r="AM1469"/>
      <c r="AN1469"/>
    </row>
    <row r="1470" spans="1:40" x14ac:dyDescent="0.25">
      <c r="A1470"/>
      <c r="B1470">
        <f t="shared" si="735"/>
        <v>133600</v>
      </c>
      <c r="C1470" s="186" t="str">
        <f t="shared" si="703"/>
        <v>-4.28183372022892E-06+0.0183310060431528i</v>
      </c>
      <c r="D1470" s="158" t="str">
        <f t="shared" si="704"/>
        <v>-5.95703878439781+0.140537712997505i</v>
      </c>
      <c r="E1470" t="str">
        <f t="shared" si="705"/>
        <v>2870</v>
      </c>
      <c r="F1470" t="str">
        <f t="shared" si="706"/>
        <v>0.777000777000777</v>
      </c>
      <c r="G1470" t="str">
        <f t="shared" si="701"/>
        <v>0.777000777000777</v>
      </c>
      <c r="H1470" t="str">
        <f t="shared" si="707"/>
        <v>8.29690609933647+2.53004613647497i</v>
      </c>
      <c r="I1470" t="str">
        <f t="shared" si="708"/>
        <v>524.645973149495i</v>
      </c>
      <c r="J1470" t="str">
        <f t="shared" si="702"/>
        <v>-234.440745779365+113.468752205659i</v>
      </c>
      <c r="K1470" t="str">
        <f t="shared" si="709"/>
        <v>0.877550289025722-1.81312951996864i</v>
      </c>
      <c r="L1470" t="str">
        <f t="shared" si="710"/>
        <v>0.0599092164564703-0.10417910625134i</v>
      </c>
      <c r="M1470" t="str">
        <f t="shared" si="711"/>
        <v>0.937459505482192-1.91730862621998i</v>
      </c>
      <c r="N1470" t="str">
        <f t="shared" si="712"/>
        <v>-0.592503938487654i</v>
      </c>
      <c r="O1470" t="str">
        <f t="shared" si="713"/>
        <v>0.829544981901246-0.558439900976337i</v>
      </c>
      <c r="P1470" t="str">
        <f t="shared" si="714"/>
        <v>0.170455018098754+0.558439900976337i</v>
      </c>
      <c r="Q1470" t="str">
        <f t="shared" si="715"/>
        <v>-0.170455018098754+0.034064037511317i</v>
      </c>
      <c r="R1470" t="str">
        <f t="shared" si="716"/>
        <v>-0.332024001349339-3.34252394190514i</v>
      </c>
      <c r="S1470" t="str">
        <f t="shared" si="717"/>
        <v>0.0611598974885966i</v>
      </c>
      <c r="T1470" t="str">
        <f t="shared" si="718"/>
        <v>0.204428421640098-0.0203065538862792i</v>
      </c>
      <c r="U1470" t="str">
        <f t="shared" si="719"/>
        <v>0.0000500000000000001-0.00180496896084984i</v>
      </c>
      <c r="V1470" t="str">
        <f t="shared" si="720"/>
        <v>3.33333333333333E-06-0.00198546585693482i</v>
      </c>
      <c r="W1470" t="str">
        <f t="shared" si="721"/>
        <v>0.0000144724322057457-0.000945619595979137i</v>
      </c>
      <c r="X1470" t="str">
        <f t="shared" si="722"/>
        <v>0.0000313396298700307-0.00094480153814152i</v>
      </c>
      <c r="Y1470" t="str">
        <f t="shared" si="723"/>
        <v>0.009+0.0839433557039193i</v>
      </c>
      <c r="Z1470" t="str">
        <f t="shared" si="724"/>
        <v>-0.156933529668674-0.0223627368282255i</v>
      </c>
      <c r="AA1470" t="str">
        <f t="shared" si="725"/>
        <v>18.1395778821774-166.703811294927i</v>
      </c>
      <c r="AB1470" t="str">
        <f t="shared" si="726"/>
        <v>1.41216346302828-0.140274885596405i</v>
      </c>
      <c r="AC1470" t="str">
        <f t="shared" si="727"/>
        <v>2.0548958135145-2.83905521417958i</v>
      </c>
      <c r="AD1470" t="str">
        <f t="shared" si="728"/>
        <v>0.268675588657048+0.302939906349059i</v>
      </c>
      <c r="AE1470" t="str">
        <f t="shared" si="729"/>
        <v>-0.0353896430633082-0.0535497502621617i</v>
      </c>
      <c r="AF1470" t="str">
        <f t="shared" si="730"/>
        <v>-14.2539448837343-2.38950842347746i</v>
      </c>
      <c r="AG1470" t="str">
        <f t="shared" si="731"/>
        <v>1.20045713346487-0.142244434234443i</v>
      </c>
      <c r="AH1470" t="str">
        <f t="shared" si="732"/>
        <v>0.226745513921995+0.733147649996461i</v>
      </c>
      <c r="AI1470">
        <f t="shared" si="733"/>
        <v>-2.2994443050371647</v>
      </c>
      <c r="AJ1470">
        <f t="shared" si="734"/>
        <v>72.81437816179627</v>
      </c>
      <c r="AK1470"/>
      <c r="AL1470"/>
      <c r="AM1470"/>
      <c r="AN1470"/>
    </row>
    <row r="1471" spans="1:40" x14ac:dyDescent="0.25">
      <c r="A1471"/>
      <c r="B1471">
        <f t="shared" si="735"/>
        <v>133700</v>
      </c>
      <c r="C1471" s="186" t="str">
        <f t="shared" si="703"/>
        <v>-4.27543097946165E-06+0.0183172954941289i</v>
      </c>
      <c r="D1471" s="158" t="str">
        <f t="shared" si="704"/>
        <v>-5.95703873531013+0.140432598788322i</v>
      </c>
      <c r="E1471" t="str">
        <f t="shared" si="705"/>
        <v>2870</v>
      </c>
      <c r="F1471" t="str">
        <f t="shared" si="706"/>
        <v>0.777000777000777</v>
      </c>
      <c r="G1471" t="str">
        <f t="shared" si="701"/>
        <v>0.777000777000777</v>
      </c>
      <c r="H1471" t="str">
        <f t="shared" si="707"/>
        <v>8.29803455793016+2.5285269458028i</v>
      </c>
      <c r="I1471" t="str">
        <f t="shared" si="708"/>
        <v>525.038672231194i</v>
      </c>
      <c r="J1471" t="str">
        <f t="shared" si="702"/>
        <v>-234.793333892884+113.553683906412i</v>
      </c>
      <c r="K1471" t="str">
        <f t="shared" si="709"/>
        <v>0.876477753325281-1.81228055935019i</v>
      </c>
      <c r="L1471" t="str">
        <f t="shared" si="710"/>
        <v>0.0598418702597961-0.10413988532606i</v>
      </c>
      <c r="M1471" t="str">
        <f t="shared" si="711"/>
        <v>0.936319623585077-1.91642044467625i</v>
      </c>
      <c r="N1471" t="str">
        <f t="shared" si="712"/>
        <v>-0.592947429459576i</v>
      </c>
      <c r="O1471" t="str">
        <f t="shared" si="713"/>
        <v>0.829297237275709-0.55880774175639i</v>
      </c>
      <c r="P1471" t="str">
        <f t="shared" si="714"/>
        <v>0.170702762724291+0.55880774175639i</v>
      </c>
      <c r="Q1471" t="str">
        <f t="shared" si="715"/>
        <v>-0.170702762724291+0.034139687703186i</v>
      </c>
      <c r="R1471" t="str">
        <f t="shared" si="716"/>
        <v>-0.332022026805278-3.33997447354125i</v>
      </c>
      <c r="S1471" t="str">
        <f t="shared" si="717"/>
        <v>0.0612056758549803i</v>
      </c>
      <c r="T1471" t="str">
        <f t="shared" si="718"/>
        <v>0.204425394991474-0.0203216325493574i</v>
      </c>
      <c r="U1471" t="str">
        <f t="shared" si="719"/>
        <v>0.0000499999999999999-0.0018036189466682i</v>
      </c>
      <c r="V1471" t="str">
        <f t="shared" si="720"/>
        <v>3.33333333333333E-06-0.00198398084133502i</v>
      </c>
      <c r="W1471" t="str">
        <f t="shared" si="721"/>
        <v>0.0000144724288420481-0.000944912565155214i</v>
      </c>
      <c r="X1471" t="str">
        <f t="shared" si="722"/>
        <v>0.0000313144151673395-0.000944095568949477i</v>
      </c>
      <c r="Y1471" t="str">
        <f t="shared" si="723"/>
        <v>0.009+0.0840061875569911i</v>
      </c>
      <c r="Z1471" t="str">
        <f t="shared" si="724"/>
        <v>-0.156699593868948-0.0223158972876473i</v>
      </c>
      <c r="AA1471" t="str">
        <f t="shared" si="725"/>
        <v>18.1121117263384-166.579284160924i</v>
      </c>
      <c r="AB1471" t="str">
        <f t="shared" si="726"/>
        <v>1.41214255535523-0.140379046930233i</v>
      </c>
      <c r="AC1471" t="str">
        <f t="shared" si="727"/>
        <v>2.05319151033741-2.83769852026107i</v>
      </c>
      <c r="AD1471" t="str">
        <f t="shared" si="728"/>
        <v>0.268806491683959+0.303144024132275i</v>
      </c>
      <c r="AE1471" t="str">
        <f t="shared" si="729"/>
        <v>-0.0353569371703133-0.0535012035239982i</v>
      </c>
      <c r="AF1471" t="str">
        <f t="shared" si="730"/>
        <v>-14.2550732932403-2.38809434701448i</v>
      </c>
      <c r="AG1471" t="str">
        <f t="shared" si="731"/>
        <v>1.2004255272469-0.142218992592329i</v>
      </c>
      <c r="AH1471" t="str">
        <f t="shared" si="732"/>
        <v>0.226646222934952+0.73251747554277i</v>
      </c>
      <c r="AI1471">
        <f t="shared" si="733"/>
        <v>-2.3065933764680229</v>
      </c>
      <c r="AJ1471">
        <f t="shared" si="734"/>
        <v>72.807553092343142</v>
      </c>
      <c r="AK1471"/>
      <c r="AL1471"/>
      <c r="AM1471"/>
      <c r="AN1471"/>
    </row>
    <row r="1472" spans="1:40" x14ac:dyDescent="0.25">
      <c r="A1472"/>
      <c r="B1472">
        <f t="shared" si="735"/>
        <v>133800</v>
      </c>
      <c r="C1472" s="186" t="str">
        <f t="shared" si="703"/>
        <v>-4.26904258924897E-06+0.0183036054391958i</v>
      </c>
      <c r="D1472" s="158" t="str">
        <f t="shared" si="704"/>
        <v>-5.95703868633247+0.140327641700501i</v>
      </c>
      <c r="E1472" t="str">
        <f t="shared" si="705"/>
        <v>2870</v>
      </c>
      <c r="F1472" t="str">
        <f t="shared" si="706"/>
        <v>0.777000777000777</v>
      </c>
      <c r="G1472" t="str">
        <f t="shared" si="701"/>
        <v>0.777000777000777</v>
      </c>
      <c r="H1472" t="str">
        <f t="shared" si="707"/>
        <v>8.29916081935021+2.52700929998668i</v>
      </c>
      <c r="I1472" t="str">
        <f t="shared" si="708"/>
        <v>525.431371312893i</v>
      </c>
      <c r="J1472" t="str">
        <f t="shared" si="702"/>
        <v>-235.146185820929+113.638615607165i</v>
      </c>
      <c r="K1472" t="str">
        <f t="shared" si="709"/>
        <v>0.875407036499262-1.8114320081582i</v>
      </c>
      <c r="L1472" t="str">
        <f t="shared" si="710"/>
        <v>0.059774625085563-0.104100665019867i</v>
      </c>
      <c r="M1472" t="str">
        <f t="shared" si="711"/>
        <v>0.935181661584825-1.91553267317807i</v>
      </c>
      <c r="N1472" t="str">
        <f t="shared" si="712"/>
        <v>-0.593390920431498i</v>
      </c>
      <c r="O1472" t="str">
        <f t="shared" si="713"/>
        <v>0.829049329540476-0.559175472627767i</v>
      </c>
      <c r="P1472" t="str">
        <f t="shared" si="714"/>
        <v>0.170950670459524+0.559175472627767i</v>
      </c>
      <c r="Q1472" t="str">
        <f t="shared" si="715"/>
        <v>-0.170950670459524+0.034215447803731i</v>
      </c>
      <c r="R1472" t="str">
        <f t="shared" si="716"/>
        <v>-0.332020050742467-3.33742877878226i</v>
      </c>
      <c r="S1472" t="str">
        <f t="shared" si="717"/>
        <v>0.061251454221364i</v>
      </c>
      <c r="T1472" t="str">
        <f t="shared" si="718"/>
        <v>0.204422366060644-0.0203367109386272i</v>
      </c>
      <c r="U1472" t="str">
        <f t="shared" si="719"/>
        <v>0.0000499999999999999-0.00180227095044498i</v>
      </c>
      <c r="V1472" t="str">
        <f t="shared" si="720"/>
        <v>3.33333333333333E-06-0.00198249804548948i</v>
      </c>
      <c r="W1472" t="str">
        <f t="shared" si="721"/>
        <v>0.0000144724254758359-0.000944206591357022i</v>
      </c>
      <c r="X1472" t="str">
        <f t="shared" si="722"/>
        <v>0.00003128925694473-0.00094339065418934i</v>
      </c>
      <c r="Y1472" t="str">
        <f t="shared" si="723"/>
        <v>0.009+0.0840690194100629i</v>
      </c>
      <c r="Z1472" t="str">
        <f t="shared" si="724"/>
        <v>-0.156466180185699-0.0222691961205972i</v>
      </c>
      <c r="AA1472" t="str">
        <f t="shared" si="725"/>
        <v>18.0847081468046-166.454942677605i</v>
      </c>
      <c r="AB1472" t="str">
        <f t="shared" si="726"/>
        <v>1.41212163191701-0.14048320637263i</v>
      </c>
      <c r="AC1472" t="str">
        <f t="shared" si="727"/>
        <v>2.05149008225643-2.83634244279889i</v>
      </c>
      <c r="AD1472" t="str">
        <f t="shared" si="728"/>
        <v>0.268937482974236+0.30334808655873i</v>
      </c>
      <c r="AE1472" t="str">
        <f t="shared" si="729"/>
        <v>-0.0353243026373509-0.0534527379230183i</v>
      </c>
      <c r="AF1472" t="str">
        <f t="shared" si="730"/>
        <v>-14.2561995056827-2.38668165828618i</v>
      </c>
      <c r="AG1472" t="str">
        <f t="shared" si="731"/>
        <v>1.20039394818073-0.142193642354107i</v>
      </c>
      <c r="AH1472" t="str">
        <f t="shared" si="732"/>
        <v>0.22654710146378+0.731888327165627i</v>
      </c>
      <c r="AI1472">
        <f t="shared" si="733"/>
        <v>-2.3137365325590098</v>
      </c>
      <c r="AJ1472">
        <f t="shared" si="734"/>
        <v>72.800727353930526</v>
      </c>
      <c r="AK1472"/>
      <c r="AL1472"/>
      <c r="AM1472"/>
      <c r="AN1472"/>
    </row>
    <row r="1473" spans="1:40" x14ac:dyDescent="0.25">
      <c r="A1473"/>
      <c r="B1473">
        <f t="shared" si="735"/>
        <v>133900</v>
      </c>
      <c r="C1473" s="186" t="str">
        <f t="shared" si="703"/>
        <v>-4.26266850673742E-06+0.0182899358324369i</v>
      </c>
      <c r="D1473" s="158" t="str">
        <f t="shared" si="704"/>
        <v>-5.95703863746451+0.140222841382016i</v>
      </c>
      <c r="E1473" t="str">
        <f t="shared" si="705"/>
        <v>2870</v>
      </c>
      <c r="F1473" t="str">
        <f t="shared" si="706"/>
        <v>0.777000777000777</v>
      </c>
      <c r="G1473" t="str">
        <f t="shared" si="701"/>
        <v>0.777000777000777</v>
      </c>
      <c r="H1473" t="str">
        <f t="shared" si="707"/>
        <v>8.30028488906582+2.52549319737113i</v>
      </c>
      <c r="I1473" t="str">
        <f t="shared" si="708"/>
        <v>525.824070394592i</v>
      </c>
      <c r="J1473" t="str">
        <f t="shared" si="702"/>
        <v>-235.4993015635+113.723547307917i</v>
      </c>
      <c r="K1473" t="str">
        <f t="shared" si="709"/>
        <v>0.874338134820509-1.81058386723599i</v>
      </c>
      <c r="L1473" t="str">
        <f t="shared" si="710"/>
        <v>0.0597074807628922-0.104061445429421i</v>
      </c>
      <c r="M1473" t="str">
        <f t="shared" si="711"/>
        <v>0.934045615583401-1.91464531266541i</v>
      </c>
      <c r="N1473" t="str">
        <f t="shared" si="712"/>
        <v>-0.59383441140342i</v>
      </c>
      <c r="O1473" t="str">
        <f t="shared" si="713"/>
        <v>0.828801258744307-0.559543093518143i</v>
      </c>
      <c r="P1473" t="str">
        <f t="shared" si="714"/>
        <v>0.171198741255693+0.559543093518143i</v>
      </c>
      <c r="Q1473" t="str">
        <f t="shared" si="715"/>
        <v>-0.171198741255693+0.034291317885277i</v>
      </c>
      <c r="R1473" t="str">
        <f t="shared" si="716"/>
        <v>-0.332018073160841-3.33488684917286i</v>
      </c>
      <c r="S1473" t="str">
        <f t="shared" si="717"/>
        <v>0.0612972325877477i</v>
      </c>
      <c r="T1473" t="str">
        <f t="shared" si="718"/>
        <v>0.20441933484757-0.0203517890538759i</v>
      </c>
      <c r="U1473" t="str">
        <f t="shared" si="719"/>
        <v>0.0000499999999999999-0.00180092496765899i</v>
      </c>
      <c r="V1473" t="str">
        <f t="shared" si="720"/>
        <v>3.33333333333333E-06-0.00198101746442489i</v>
      </c>
      <c r="W1473" t="str">
        <f t="shared" si="721"/>
        <v>0.0000144724221071088-0.000943501672216321i</v>
      </c>
      <c r="X1473" t="str">
        <f t="shared" si="722"/>
        <v>0.0000312641550336236-0.000942686791501684i</v>
      </c>
      <c r="Y1473" t="str">
        <f t="shared" si="723"/>
        <v>0.009+0.0841318512631347i</v>
      </c>
      <c r="Z1473" t="str">
        <f t="shared" si="724"/>
        <v>-0.156233287068666-0.0222226328096784i</v>
      </c>
      <c r="AA1473" t="str">
        <f t="shared" si="725"/>
        <v>18.0573669529399-166.330786430989i</v>
      </c>
      <c r="AB1473" t="str">
        <f t="shared" si="726"/>
        <v>1.41210069271336-0.140587363922127i</v>
      </c>
      <c r="AC1473" t="str">
        <f t="shared" si="727"/>
        <v>2.04979152343771-2.8349869831931i</v>
      </c>
      <c r="AD1473" t="str">
        <f t="shared" si="728"/>
        <v>0.269068562507273+0.303552093594839i</v>
      </c>
      <c r="AE1473" t="str">
        <f t="shared" si="729"/>
        <v>-0.0352917392527846-0.0534043532441239i</v>
      </c>
      <c r="AF1473" t="str">
        <f t="shared" si="730"/>
        <v>-14.2573235265303-2.38527035598911i</v>
      </c>
      <c r="AG1473" t="str">
        <f t="shared" si="731"/>
        <v>1.20036239615313-0.142168383305581i</v>
      </c>
      <c r="AH1473" t="str">
        <f t="shared" si="732"/>
        <v>0.226448149159877+0.731260202301581i</v>
      </c>
      <c r="AI1473">
        <f t="shared" si="733"/>
        <v>-2.3208737830842292</v>
      </c>
      <c r="AJ1473">
        <f t="shared" si="734"/>
        <v>72.793900940829303</v>
      </c>
      <c r="AK1473"/>
      <c r="AL1473"/>
      <c r="AM1473"/>
      <c r="AN1473"/>
    </row>
    <row r="1474" spans="1:40" x14ac:dyDescent="0.25">
      <c r="A1474"/>
      <c r="B1474">
        <f t="shared" si="735"/>
        <v>134000</v>
      </c>
      <c r="C1474" s="186" t="str">
        <f t="shared" si="703"/>
        <v>-4.25630868923342E-06+0.018276286628073i</v>
      </c>
      <c r="D1474" s="158" t="str">
        <f t="shared" si="704"/>
        <v>-5.95703858870591+0.140118197481893i</v>
      </c>
      <c r="E1474" t="str">
        <f t="shared" si="705"/>
        <v>2870</v>
      </c>
      <c r="F1474" t="str">
        <f t="shared" si="706"/>
        <v>0.777000777000777</v>
      </c>
      <c r="G1474" t="str">
        <f t="shared" si="701"/>
        <v>0.777000777000777</v>
      </c>
      <c r="H1474" t="str">
        <f t="shared" si="707"/>
        <v>8.30140677252994+2.52397863630032i</v>
      </c>
      <c r="I1474" t="str">
        <f t="shared" si="708"/>
        <v>526.21676947629i</v>
      </c>
      <c r="J1474" t="str">
        <f t="shared" si="702"/>
        <v>-235.852681120596+113.80847900867i</v>
      </c>
      <c r="K1474" t="str">
        <f t="shared" si="709"/>
        <v>0.873271044570134-1.80973613742048i</v>
      </c>
      <c r="L1474" t="str">
        <f t="shared" si="710"/>
        <v>0.0596404371211644-0.104022226650942i</v>
      </c>
      <c r="M1474" t="str">
        <f t="shared" si="711"/>
        <v>0.932911481691298-1.91375836407142i</v>
      </c>
      <c r="N1474" t="str">
        <f t="shared" si="712"/>
        <v>-0.594277902375342i</v>
      </c>
      <c r="O1474" t="str">
        <f t="shared" si="713"/>
        <v>0.828553024935992-0.55991060435521i</v>
      </c>
      <c r="P1474" t="str">
        <f t="shared" si="714"/>
        <v>0.171446975064008+0.55991060435521i</v>
      </c>
      <c r="Q1474" t="str">
        <f t="shared" si="715"/>
        <v>-0.171446975064008+0.0343672980201319i</v>
      </c>
      <c r="R1474" t="str">
        <f t="shared" si="716"/>
        <v>-0.33201609406027-3.33234867628293i</v>
      </c>
      <c r="S1474" t="str">
        <f t="shared" si="717"/>
        <v>0.0613430109541314i</v>
      </c>
      <c r="T1474" t="str">
        <f t="shared" si="718"/>
        <v>0.204416301352209-0.0203668668948871i</v>
      </c>
      <c r="U1474" t="str">
        <f t="shared" si="719"/>
        <v>0.0000499999999999999-0.00179958099380252i</v>
      </c>
      <c r="V1474" t="str">
        <f t="shared" si="720"/>
        <v>3.33333333333333E-06-0.00197953909318278i</v>
      </c>
      <c r="W1474" t="str">
        <f t="shared" si="721"/>
        <v>0.0000144724187358671-0.00094279780537193i</v>
      </c>
      <c r="X1474" t="str">
        <f t="shared" si="722"/>
        <v>0.0000312391092660705-0.000941983978534107i</v>
      </c>
      <c r="Y1474" t="str">
        <f t="shared" si="723"/>
        <v>0.009+0.0841946831162065i</v>
      </c>
      <c r="Z1474" t="str">
        <f t="shared" si="724"/>
        <v>-0.156000912973325-0.0221762068398269i</v>
      </c>
      <c r="AA1474" t="str">
        <f t="shared" si="725"/>
        <v>18.0300879548359-166.206815008324i</v>
      </c>
      <c r="AB1474" t="str">
        <f t="shared" si="726"/>
        <v>1.41207973774399-0.140691519577229i</v>
      </c>
      <c r="AC1474" t="str">
        <f t="shared" si="727"/>
        <v>2.04809582806017-2.83363214283353i</v>
      </c>
      <c r="AD1474" t="str">
        <f t="shared" si="728"/>
        <v>0.269199730262437+0.303756045207007i</v>
      </c>
      <c r="AE1474" t="str">
        <f t="shared" si="729"/>
        <v>-0.0352592468057547-0.0533560492729852i</v>
      </c>
      <c r="AF1474" t="str">
        <f t="shared" si="730"/>
        <v>-14.2584453612359-2.38386043881843i</v>
      </c>
      <c r="AG1474" t="str">
        <f t="shared" si="731"/>
        <v>1.2003308710513-0.142143215233169i</v>
      </c>
      <c r="AH1474" t="str">
        <f t="shared" si="732"/>
        <v>0.226349365675301+0.730633098395616i</v>
      </c>
      <c r="AI1474">
        <f t="shared" si="733"/>
        <v>-2.3280051377949857</v>
      </c>
      <c r="AJ1474">
        <f t="shared" si="734"/>
        <v>72.787073847345042</v>
      </c>
      <c r="AK1474"/>
      <c r="AL1474"/>
      <c r="AM1474"/>
      <c r="AN1474"/>
    </row>
    <row r="1475" spans="1:40" x14ac:dyDescent="0.25">
      <c r="A1475"/>
      <c r="B1475">
        <f t="shared" si="735"/>
        <v>134100</v>
      </c>
      <c r="C1475" s="186" t="str">
        <f t="shared" si="703"/>
        <v>-4.24996309420247E-06+0.0182626577804609i</v>
      </c>
      <c r="D1475" s="158" t="str">
        <f t="shared" si="704"/>
        <v>-5.95703854005635+0.1400137096502i</v>
      </c>
      <c r="E1475" t="str">
        <f t="shared" si="705"/>
        <v>2870</v>
      </c>
      <c r="F1475" t="str">
        <f t="shared" si="706"/>
        <v>0.777000777000777</v>
      </c>
      <c r="G1475" t="str">
        <f t="shared" si="701"/>
        <v>0.777000777000777</v>
      </c>
      <c r="H1475" t="str">
        <f t="shared" si="707"/>
        <v>8.30252647517943+2.52246561511796i</v>
      </c>
      <c r="I1475" t="str">
        <f t="shared" si="708"/>
        <v>526.609468557989i</v>
      </c>
      <c r="J1475" t="str">
        <f t="shared" si="702"/>
        <v>-236.206324492218+113.893410709423i</v>
      </c>
      <c r="K1475" t="str">
        <f t="shared" si="709"/>
        <v>0.872205762037464-1.8088888195422i</v>
      </c>
      <c r="L1475" t="str">
        <f t="shared" si="710"/>
        <v>0.059573493990019-0.103983008780216i</v>
      </c>
      <c r="M1475" t="str">
        <f t="shared" si="711"/>
        <v>0.931779256027483-1.91287182832242i</v>
      </c>
      <c r="N1475" t="str">
        <f t="shared" si="712"/>
        <v>-0.594721393347264i</v>
      </c>
      <c r="O1475" t="str">
        <f t="shared" si="713"/>
        <v>0.828304628164357-0.560278005066687i</v>
      </c>
      <c r="P1475" t="str">
        <f t="shared" si="714"/>
        <v>0.171695371835643+0.560278005066687i</v>
      </c>
      <c r="Q1475" t="str">
        <f t="shared" si="715"/>
        <v>-0.171695371835643+0.034443388280577i</v>
      </c>
      <c r="R1475" t="str">
        <f t="shared" si="716"/>
        <v>-0.332014113440686-3.32981425170758i</v>
      </c>
      <c r="S1475" t="str">
        <f t="shared" si="717"/>
        <v>0.0613887893205151i</v>
      </c>
      <c r="T1475" t="str">
        <f t="shared" si="718"/>
        <v>0.204413265574525-0.0203819444614479i</v>
      </c>
      <c r="U1475" t="str">
        <f t="shared" si="719"/>
        <v>0.00005-0.00179823902438135i</v>
      </c>
      <c r="V1475" t="str">
        <f t="shared" si="720"/>
        <v>3.33333333333333E-06-0.00197806292681948i</v>
      </c>
      <c r="W1475" t="str">
        <f t="shared" si="721"/>
        <v>0.0000144724153621104-0.000942094988469728i</v>
      </c>
      <c r="X1475" t="str">
        <f t="shared" si="722"/>
        <v>0.0000312141194747462-0.000941282212941228i</v>
      </c>
      <c r="Y1475" t="str">
        <f t="shared" si="723"/>
        <v>0.009+0.0842575149692783i</v>
      </c>
      <c r="Z1475" t="str">
        <f t="shared" si="724"/>
        <v>-0.155769056360873-0.0221299176982985i</v>
      </c>
      <c r="AA1475" t="str">
        <f t="shared" si="725"/>
        <v>18.002870963309-166.083027998078i</v>
      </c>
      <c r="AB1475" t="str">
        <f t="shared" si="726"/>
        <v>1.41205876700865-0.140795673336465i</v>
      </c>
      <c r="AC1475" t="str">
        <f t="shared" si="727"/>
        <v>2.04640299031539-2.83227792309988i</v>
      </c>
      <c r="AD1475" t="str">
        <f t="shared" si="728"/>
        <v>0.269330986219084+0.303959941361646i</v>
      </c>
      <c r="AE1475" t="str">
        <f t="shared" si="729"/>
        <v>-0.0352268250861773-0.05330782579604i</v>
      </c>
      <c r="AF1475" t="str">
        <f t="shared" si="730"/>
        <v>-14.2595650152358-2.38245190546776i</v>
      </c>
      <c r="AG1475" t="str">
        <f t="shared" si="731"/>
        <v>1.20029937276288-0.142118137923904i</v>
      </c>
      <c r="AH1475" t="str">
        <f t="shared" si="732"/>
        <v>0.226250750662781+0.730007012901121i</v>
      </c>
      <c r="AI1475">
        <f t="shared" si="733"/>
        <v>-2.335130606419761</v>
      </c>
      <c r="AJ1475">
        <f t="shared" si="734"/>
        <v>72.780246067817146</v>
      </c>
      <c r="AK1475"/>
      <c r="AL1475"/>
      <c r="AM1475"/>
      <c r="AN1475"/>
    </row>
    <row r="1476" spans="1:40" x14ac:dyDescent="0.25">
      <c r="A1476"/>
      <c r="B1476">
        <f t="shared" si="735"/>
        <v>134200</v>
      </c>
      <c r="C1476" s="186" t="str">
        <f t="shared" si="703"/>
        <v>-0.0000042436316792685+0.0182490492440938i</v>
      </c>
      <c r="D1476" s="158" t="str">
        <f t="shared" si="704"/>
        <v>-5.9570384915155+0.139909377538053i</v>
      </c>
      <c r="E1476" t="str">
        <f t="shared" si="705"/>
        <v>2870</v>
      </c>
      <c r="F1476" t="str">
        <f t="shared" si="706"/>
        <v>0.777000777000777</v>
      </c>
      <c r="G1476" t="str">
        <f t="shared" si="701"/>
        <v>0.777000777000777</v>
      </c>
      <c r="H1476" t="str">
        <f t="shared" si="707"/>
        <v>8.30364400243503+2.52095413216749i</v>
      </c>
      <c r="I1476" t="str">
        <f t="shared" si="708"/>
        <v>527.002167639688i</v>
      </c>
      <c r="J1476" t="str">
        <f t="shared" si="702"/>
        <v>-236.560231678366+113.978342410176i</v>
      </c>
      <c r="K1476" t="str">
        <f t="shared" si="709"/>
        <v>0.871142283520046-1.80804191442535i</v>
      </c>
      <c r="L1476" t="str">
        <f t="shared" si="710"/>
        <v>0.0595066511993563-0.103943791912594i</v>
      </c>
      <c r="M1476" t="str">
        <f t="shared" si="711"/>
        <v>0.930648934719402-1.91198570633794i</v>
      </c>
      <c r="N1476" t="str">
        <f t="shared" si="712"/>
        <v>-0.595164884319186i</v>
      </c>
      <c r="O1476" t="str">
        <f t="shared" si="713"/>
        <v>0.828056068478256-0.560645295580311i</v>
      </c>
      <c r="P1476" t="str">
        <f t="shared" si="714"/>
        <v>0.171943931521744+0.560645295580311i</v>
      </c>
      <c r="Q1476" t="str">
        <f t="shared" si="715"/>
        <v>-0.171943931521744+0.0345195887388751i</v>
      </c>
      <c r="R1476" t="str">
        <f t="shared" si="716"/>
        <v>-0.33201213130199-3.32728356706689i</v>
      </c>
      <c r="S1476" t="str">
        <f t="shared" si="717"/>
        <v>0.0614345676868988i</v>
      </c>
      <c r="T1476" t="str">
        <f t="shared" si="718"/>
        <v>0.204410227514477-0.0203970217533436i</v>
      </c>
      <c r="U1476" t="str">
        <f t="shared" si="719"/>
        <v>0.00005-0.00179689905491459i</v>
      </c>
      <c r="V1476" t="str">
        <f t="shared" si="720"/>
        <v>3.33333333333333E-06-0.00197658896040605i</v>
      </c>
      <c r="W1476" t="str">
        <f t="shared" si="721"/>
        <v>0.0000144724119858389-0.000941393219162592i</v>
      </c>
      <c r="X1476" t="str">
        <f t="shared" si="722"/>
        <v>0.0000311891854929489-0.000940581492384625i</v>
      </c>
      <c r="Y1476" t="str">
        <f t="shared" si="723"/>
        <v>0.009+0.0843203468223501i</v>
      </c>
      <c r="Z1476" t="str">
        <f t="shared" si="724"/>
        <v>-0.155537715698187-0.0220837648746569i</v>
      </c>
      <c r="AA1476" t="str">
        <f t="shared" si="725"/>
        <v>17.9757157898965-165.959424989935i</v>
      </c>
      <c r="AB1476" t="str">
        <f t="shared" si="726"/>
        <v>1.41203778050705-0.140899825198352i</v>
      </c>
      <c r="AC1476" t="str">
        <f t="shared" si="727"/>
        <v>2.04471300440767-2.83092432536163i</v>
      </c>
      <c r="AD1476" t="str">
        <f t="shared" si="728"/>
        <v>0.269462330356556+0.304163782025155i</v>
      </c>
      <c r="AE1476" t="str">
        <f t="shared" si="729"/>
        <v>-0.0351944738847392-0.0532596826004854i</v>
      </c>
      <c r="AF1476" t="str">
        <f t="shared" si="730"/>
        <v>-14.2606824939505-2.38104475462944i</v>
      </c>
      <c r="AG1476" t="str">
        <f t="shared" si="731"/>
        <v>1.20026790117592-0.142093151165431i</v>
      </c>
      <c r="AH1476" t="str">
        <f t="shared" si="732"/>
        <v>0.226152303775722+0.729381943279848i</v>
      </c>
      <c r="AI1476">
        <f t="shared" si="733"/>
        <v>-2.3422501986643622</v>
      </c>
      <c r="AJ1476">
        <f t="shared" si="734"/>
        <v>72.773417596618074</v>
      </c>
      <c r="AK1476"/>
      <c r="AL1476"/>
      <c r="AM1476"/>
      <c r="AN1476"/>
    </row>
    <row r="1477" spans="1:40" x14ac:dyDescent="0.25">
      <c r="A1477"/>
      <c r="B1477">
        <f t="shared" si="735"/>
        <v>134300</v>
      </c>
      <c r="C1477" s="186" t="str">
        <f t="shared" si="703"/>
        <v>-4.23731440221314E-06+0.0182354609736004i</v>
      </c>
      <c r="D1477" s="158" t="str">
        <f t="shared" si="704"/>
        <v>-5.95703844308304+0.139805200797603i</v>
      </c>
      <c r="E1477" t="str">
        <f t="shared" si="705"/>
        <v>2870</v>
      </c>
      <c r="F1477" t="str">
        <f t="shared" si="706"/>
        <v>0.777000777000777</v>
      </c>
      <c r="G1477" t="str">
        <f t="shared" ref="G1477:G1540" si="736">IF($C$11=$C$7,$C$24,F1477)</f>
        <v>0.777000777000777</v>
      </c>
      <c r="H1477" t="str">
        <f t="shared" si="707"/>
        <v>8.30475935970149+2.51944418579193i</v>
      </c>
      <c r="I1477" t="str">
        <f t="shared" si="708"/>
        <v>527.394866721387i</v>
      </c>
      <c r="J1477" t="str">
        <f t="shared" ref="J1477:J1540" si="737">IMSUM(COMPLEX(0,2*PI()*B1477*$C$113*$C$112),COMPLEX(0,2*PI()*B1477*$C$113*$C$111),COMPLEX(0,2*PI()*B1477*$C$28*10^-12*$C$111),COMPLEX(-1*2*PI()*B1477*2*PI()*B1477*$C$113*$C$112*$C$28*10^-12*$C$111,0),COMPLEX(1,0))</f>
        <v>-236.914402679039+114.063274110928i</v>
      </c>
      <c r="K1477" t="str">
        <f t="shared" si="709"/>
        <v>0.870080605323632-1.8071954228878i</v>
      </c>
      <c r="L1477" t="str">
        <f t="shared" si="710"/>
        <v>0.0594399085793345-0.103904576142996i</v>
      </c>
      <c r="M1477" t="str">
        <f t="shared" si="711"/>
        <v>0.929520513902966-1.9110999990308i</v>
      </c>
      <c r="N1477" t="str">
        <f t="shared" si="712"/>
        <v>-0.595608375291107i</v>
      </c>
      <c r="O1477" t="str">
        <f t="shared" si="713"/>
        <v>0.827807345926578-0.561012475823841i</v>
      </c>
      <c r="P1477" t="str">
        <f t="shared" si="714"/>
        <v>0.172192654073422+0.561012475823841i</v>
      </c>
      <c r="Q1477" t="str">
        <f t="shared" si="715"/>
        <v>-0.172192654073422+0.034595899467266i</v>
      </c>
      <c r="R1477" t="str">
        <f t="shared" si="716"/>
        <v>-0.33201014764409-3.32475661400595i</v>
      </c>
      <c r="S1477" t="str">
        <f t="shared" si="717"/>
        <v>0.0614803460532825i</v>
      </c>
      <c r="T1477" t="str">
        <f t="shared" si="718"/>
        <v>0.204407187172026-0.0204120987703601i</v>
      </c>
      <c r="U1477" t="str">
        <f t="shared" si="719"/>
        <v>0.00005-0.00179556108093476i</v>
      </c>
      <c r="V1477" t="str">
        <f t="shared" si="720"/>
        <v>3.33333333333333E-06-0.00197511718902824i</v>
      </c>
      <c r="W1477" t="str">
        <f t="shared" si="721"/>
        <v>0.0000144724086070529-0.000940692495110404i</v>
      </c>
      <c r="X1477" t="str">
        <f t="shared" si="722"/>
        <v>0.0000311643071545971-0.000939881814532842i</v>
      </c>
      <c r="Y1477" t="str">
        <f t="shared" si="723"/>
        <v>0.009+0.0843831786754218i</v>
      </c>
      <c r="Z1477" t="str">
        <f t="shared" si="724"/>
        <v>-0.155306889457814-0.0220377478607618i</v>
      </c>
      <c r="AA1477" t="str">
        <f t="shared" si="725"/>
        <v>17.9486222468538-165.836005574794i</v>
      </c>
      <c r="AB1477" t="str">
        <f t="shared" si="726"/>
        <v>1.41201677823892-0.141003975161412i</v>
      </c>
      <c r="AC1477" t="str">
        <f t="shared" si="727"/>
        <v>2.04302586455394-2.82957135097827i</v>
      </c>
      <c r="AD1477" t="str">
        <f t="shared" si="728"/>
        <v>0.269593762654175+0.304367567163935i</v>
      </c>
      <c r="AE1477" t="str">
        <f t="shared" si="729"/>
        <v>-0.0351621929928956-0.0532116194742795i</v>
      </c>
      <c r="AF1477" t="str">
        <f t="shared" si="730"/>
        <v>-14.2617978027845-2.37963898499433i</v>
      </c>
      <c r="AG1477" t="str">
        <f t="shared" si="731"/>
        <v>1.20023645617892-0.142068254746006i</v>
      </c>
      <c r="AH1477" t="str">
        <f t="shared" si="732"/>
        <v>0.226054024668196+0.728757887001896i</v>
      </c>
      <c r="AI1477">
        <f t="shared" si="733"/>
        <v>-2.3493639242118096</v>
      </c>
      <c r="AJ1477">
        <f t="shared" si="734"/>
        <v>72.76658842815425</v>
      </c>
      <c r="AK1477"/>
      <c r="AL1477"/>
      <c r="AM1477"/>
      <c r="AN1477"/>
    </row>
    <row r="1478" spans="1:40" x14ac:dyDescent="0.25">
      <c r="A1478"/>
      <c r="B1478">
        <f t="shared" si="735"/>
        <v>134400</v>
      </c>
      <c r="C1478" s="186" t="str">
        <f t="shared" ref="C1478:C1541" si="738">IMPRODUCT(COMPLEX(-1,0),IMDIV(IMPRODUCT(G1478,COMPLEX($C$100+$C$101,0)),COMPLEX($C$100,2*PI()*B1478*$C$103*$C$102*(2*$C$100+$C$101))))</f>
        <v>-4.23101122097504E-06+0.0182218929237443i</v>
      </c>
      <c r="D1478" s="158" t="str">
        <f t="shared" ref="D1478:D1541" si="739">IMPRODUCT(COMPLEX($C$106,0),IMSUB(C1478,G1478))</f>
        <v>-5.95703839475865+0.13970117908204i</v>
      </c>
      <c r="E1478" t="str">
        <f t="shared" ref="E1478:E1541" si="740">IMDIV(COMPLEX($C$20*10^3,0),COMPLEX(1,2*PI()*B1478*$C$20*1000*$C$29*10^-12))</f>
        <v>2870</v>
      </c>
      <c r="F1478" t="str">
        <f t="shared" ref="F1478:F1541" si="741">IMDIV(COMPLEX($C$22*1000,0),IMSUM(COMPLEX($C$22*1000,0),E1478))</f>
        <v>0.777000777000777</v>
      </c>
      <c r="G1478" t="str">
        <f t="shared" si="736"/>
        <v>0.777000777000777</v>
      </c>
      <c r="H1478" t="str">
        <f t="shared" ref="H1478:H1541" si="742">IMPRODUCT(COMPLEX($C$108,0),IMPRODUCT(COMPLEX(-1,0),D1478),IMDIV(COMPLEX(0,2*PI()*B1478*$C$109*$C$110),COMPLEX(1,2*PI()*B1478*$C$109*$C$110)))</f>
        <v>8.30587255236755+2.51793577433403i</v>
      </c>
      <c r="I1478" t="str">
        <f t="shared" ref="I1478:I1541" si="743">COMPLEX(0,2*PI()*B1478*$C$113*$C$112*$C$114)</f>
        <v>527.787565803085i</v>
      </c>
      <c r="J1478" t="str">
        <f t="shared" si="737"/>
        <v>-237.268837494238+114.148205811681i</v>
      </c>
      <c r="K1478" t="str">
        <f t="shared" ref="K1478:K1541" si="744">IMDIV(I1478,J1478)</f>
        <v>0.869020723762161-1.80634934574109i</v>
      </c>
      <c r="L1478" t="str">
        <f t="shared" ref="L1478:L1541" si="745">IMDIV(COMPLEX($C$117,0),COMPLEX(1,2*PI()*B1478*$C$115*$C$116))</f>
        <v>0.0593732659603714-0.10386536156591i</v>
      </c>
      <c r="M1478" t="str">
        <f t="shared" ref="M1478:M1541" si="746">IMSUM(K1478,L1478)</f>
        <v>0.928393989722532-1.910214707307i</v>
      </c>
      <c r="N1478" t="str">
        <f t="shared" ref="N1478:N1541" si="747">COMPLEX(0,-2*PI()*B1478*$C$43)</f>
        <v>-0.596051866263029i</v>
      </c>
      <c r="O1478" t="str">
        <f t="shared" ref="O1478:O1541" si="748">IMEXP(N1478)</f>
        <v>0.827558460558241-0.561379545725059i</v>
      </c>
      <c r="P1478" t="str">
        <f t="shared" ref="P1478:P1541" si="749">IMSUB(COMPLEX(1,0),O1478)</f>
        <v>0.172441539441759+0.561379545725059i</v>
      </c>
      <c r="Q1478" t="str">
        <f t="shared" ref="Q1478:Q1541" si="750">IMSUM(COMPLEX(0,2*PI()*B1478*$C$43),O1478,COMPLEX(-1,0))</f>
        <v>-0.172441539441759+0.03467232053797i</v>
      </c>
      <c r="R1478" t="str">
        <f t="shared" ref="R1478:R1541" si="751">IMDIV(P1478,Q1478)</f>
        <v>-0.33200816246687-3.32223338419466i</v>
      </c>
      <c r="S1478" t="str">
        <f t="shared" ref="S1478:S1541" si="752">IMDIV(COMPLEX(0,2*PI()*B1478*$C$123),COMPLEX($C$124,0))</f>
        <v>0.0615261244196662i</v>
      </c>
      <c r="T1478" t="str">
        <f t="shared" ref="T1478:T1541" si="753">IMPRODUCT(R1478,S1478)</f>
        <v>0.204404144547129-0.0204271755122814i</v>
      </c>
      <c r="U1478" t="str">
        <f t="shared" ref="U1478:U1541" si="754">IMDIV(COMPLEX(1,2*PI()*B1478*$C$16*10^-3*$C$15*10^-6),COMPLEX(0,2*PI()*B1478*$C$15*10^-6))</f>
        <v>0.00005-0.00179422509798764i</v>
      </c>
      <c r="V1478" t="str">
        <f t="shared" ref="V1478:V1541" si="755">IMSUM(COMPLEX($C$18*10^-3,0),IMDIV(COMPLEX(1,0),COMPLEX(0,2*PI()*B1478*($C$17*1*10^-6))))</f>
        <v>3.33333333333333E-06-0.0019736476077864i</v>
      </c>
      <c r="W1478" t="str">
        <f t="shared" ref="W1478:W1541" si="756">IMDIV(IMPRODUCT(U1478,V1478),IMSUM(U1478,V1478))</f>
        <v>0.0000144724052257517-0.000939992813980006i</v>
      </c>
      <c r="X1478" t="str">
        <f t="shared" ref="X1478:X1541" si="757">IMDIV(IMPRODUCT(COMPLEX($C$19,0),W1478),IMSUM(COMPLEX($C$19,0),W1478))</f>
        <v>0.0000311394842942263-0.000939183177061357i</v>
      </c>
      <c r="Y1478" t="str">
        <f t="shared" ref="Y1478:Y1541" si="758">COMPLEX($C$13*10^-3,2*PI()*B1478*$C$12*0.000001)</f>
        <v>0.009+0.0844460105284936i</v>
      </c>
      <c r="Z1478" t="str">
        <f t="shared" ref="Z1478:Z1541" si="759">IMPRODUCT(COMPLEX($C$6,0),IMDIV(X1478,IMSUM(X1478,Y1478)))</f>
        <v>-0.155076576117935-0.0219918661507562i</v>
      </c>
      <c r="AA1478" t="str">
        <f t="shared" ref="AA1478:AA1541" si="760">IMDIV(COMPLEX($C$6,0),IMSUM(X1478,Y1478))</f>
        <v>17.9215901471505-165.712769344762i</v>
      </c>
      <c r="AB1478" t="str">
        <f t="shared" ref="AB1478:AB1541" si="761">IMPRODUCT(COMPLEX($C$119,0),T1478)</f>
        <v>1.41199576020397-0.141108123224152i</v>
      </c>
      <c r="AC1478" t="str">
        <f t="shared" ref="AC1478:AC1541" si="762">IMSUM(COMPLEX(1,0),IMPRODUCT(AB1478,M1478))</f>
        <v>2.0413415649838-2.82821900129908i</v>
      </c>
      <c r="AD1478" t="str">
        <f t="shared" ref="AD1478:AD1541" si="763">IMDIV(AB1478,AC1478)</f>
        <v>0.269725283091259+0.304571296744381i</v>
      </c>
      <c r="AE1478" t="str">
        <f t="shared" ref="AE1478:AE1541" si="764">IMPRODUCT(AD1478,AA1478,X1478)</f>
        <v>-0.0351299822028684-0.0531636362061359i</v>
      </c>
      <c r="AF1478" t="str">
        <f t="shared" ref="AF1478:AF1541" si="765">IMSUB(D1478,H1478)</f>
        <v>-14.2629109471262-2.37823459525199i</v>
      </c>
      <c r="AG1478" t="str">
        <f t="shared" ref="AG1478:AG1541" si="766">IMSUM(COMPLEX(1,0),IMPRODUCT(AD1478,AA1478,COMPLEX($C$127,0)))</f>
        <v>1.20020503766081-0.142043448454499i</v>
      </c>
      <c r="AH1478" t="str">
        <f t="shared" ref="AH1478:AH1541" si="767">IMDIV(IMPRODUCT(AE1478,AF1478),AG1478)</f>
        <v>0.225955912994961+0.728134841545669i</v>
      </c>
      <c r="AI1478">
        <f t="shared" ref="AI1478:AI1541" si="768">20*LOG10(IMABS(AH1478))</f>
        <v>-2.3564717927224481</v>
      </c>
      <c r="AJ1478">
        <f t="shared" ref="AJ1478:AJ1541" si="769">IMARGUMENT(AH1478)*180/PI()</f>
        <v>72.759758556864284</v>
      </c>
      <c r="AK1478"/>
      <c r="AL1478"/>
      <c r="AM1478"/>
      <c r="AN1478"/>
    </row>
    <row r="1479" spans="1:40" x14ac:dyDescent="0.25">
      <c r="A1479"/>
      <c r="B1479">
        <f t="shared" si="735"/>
        <v>134500</v>
      </c>
      <c r="C1479" s="186" t="str">
        <f t="shared" si="738"/>
        <v>-4.22472209364915E-06+0.0182083450494238i</v>
      </c>
      <c r="D1479" s="158" t="str">
        <f t="shared" si="739"/>
        <v>-5.95703834654201+0.139597312045583i</v>
      </c>
      <c r="E1479" t="str">
        <f t="shared" si="740"/>
        <v>2870</v>
      </c>
      <c r="F1479" t="str">
        <f t="shared" si="741"/>
        <v>0.777000777000777</v>
      </c>
      <c r="G1479" t="str">
        <f t="shared" si="736"/>
        <v>0.777000777000777</v>
      </c>
      <c r="H1479" t="str">
        <f t="shared" si="742"/>
        <v>8.30698358580604+2.51642889613619i</v>
      </c>
      <c r="I1479" t="str">
        <f t="shared" si="743"/>
        <v>528.180264884784i</v>
      </c>
      <c r="J1479" t="str">
        <f t="shared" si="737"/>
        <v>-237.623536123962+114.233137512434i</v>
      </c>
      <c r="K1479" t="str">
        <f t="shared" si="744"/>
        <v>0.86796263515774-1.80550368379057i</v>
      </c>
      <c r="L1479" t="str">
        <f t="shared" si="745"/>
        <v>0.0593067231731442-0.103826148275394i</v>
      </c>
      <c r="M1479" t="str">
        <f t="shared" si="746"/>
        <v>0.927269358330884-1.90932983206596i</v>
      </c>
      <c r="N1479" t="str">
        <f t="shared" si="747"/>
        <v>-0.596495357234951i</v>
      </c>
      <c r="O1479" t="str">
        <f t="shared" si="748"/>
        <v>0.827309412422199-0.561746505211769i</v>
      </c>
      <c r="P1479" t="str">
        <f t="shared" si="749"/>
        <v>0.172690587577801+0.561746505211769i</v>
      </c>
      <c r="Q1479" t="str">
        <f t="shared" si="750"/>
        <v>-0.172690587577801+0.0347488520231819i</v>
      </c>
      <c r="R1479" t="str">
        <f t="shared" si="751"/>
        <v>-0.33200617577026-3.3197138693278i</v>
      </c>
      <c r="S1479" t="str">
        <f t="shared" si="752"/>
        <v>0.0615719027860499i</v>
      </c>
      <c r="T1479" t="str">
        <f t="shared" si="753"/>
        <v>0.204401099639753-0.0204422519788946i</v>
      </c>
      <c r="U1479" t="str">
        <f t="shared" si="754"/>
        <v>0.00005-0.00179289110163226i</v>
      </c>
      <c r="V1479" t="str">
        <f t="shared" si="755"/>
        <v>3.33333333333333E-06-0.00197218021179548i</v>
      </c>
      <c r="W1479" t="str">
        <f t="shared" si="756"/>
        <v>0.0000144724018419362-0.000939294173445175i</v>
      </c>
      <c r="X1479" t="str">
        <f t="shared" si="757"/>
        <v>0.000031114716746987-0.000938485577652537i</v>
      </c>
      <c r="Y1479" t="str">
        <f t="shared" si="758"/>
        <v>0.009+0.0845088423815654i</v>
      </c>
      <c r="Z1479" t="str">
        <f t="shared" si="759"/>
        <v>-0.154846774162346-0.0219461192410548i</v>
      </c>
      <c r="AA1479" t="str">
        <f t="shared" si="760"/>
        <v>17.8946193044677-165.589715893147i</v>
      </c>
      <c r="AB1479" t="str">
        <f t="shared" si="761"/>
        <v>1.41197472640196-0.141212269385101i</v>
      </c>
      <c r="AC1479" t="str">
        <f t="shared" si="762"/>
        <v>2.03966009993946-2.8268672776636i</v>
      </c>
      <c r="AD1479" t="str">
        <f t="shared" si="763"/>
        <v>0.269856891647098+0.30477497073289i</v>
      </c>
      <c r="AE1479" t="str">
        <f t="shared" si="764"/>
        <v>-0.0350978413076378-0.053115732585519i</v>
      </c>
      <c r="AF1479" t="str">
        <f t="shared" si="765"/>
        <v>-14.2640219323481-2.37683158409061i</v>
      </c>
      <c r="AG1479" t="str">
        <f t="shared" si="766"/>
        <v>1.20017364551092-0.142018732080376i</v>
      </c>
      <c r="AH1479" t="str">
        <f t="shared" si="767"/>
        <v>0.225857968411423+0.727512804397827i</v>
      </c>
      <c r="AI1479">
        <f t="shared" si="768"/>
        <v>-2.3635738138342912</v>
      </c>
      <c r="AJ1479">
        <f t="shared" si="769"/>
        <v>72.752927977221205</v>
      </c>
      <c r="AK1479"/>
      <c r="AL1479"/>
      <c r="AM1479"/>
      <c r="AN1479"/>
    </row>
    <row r="1480" spans="1:40" x14ac:dyDescent="0.25">
      <c r="A1480"/>
      <c r="B1480">
        <f t="shared" si="735"/>
        <v>134600</v>
      </c>
      <c r="C1480" s="186" t="str">
        <f t="shared" si="738"/>
        <v>-4.21844697848601E-06+0.018194817305671i</v>
      </c>
      <c r="D1480" s="158" t="str">
        <f t="shared" si="739"/>
        <v>-5.95703829843279+0.139493599343478i</v>
      </c>
      <c r="E1480" t="str">
        <f t="shared" si="740"/>
        <v>2870</v>
      </c>
      <c r="F1480" t="str">
        <f t="shared" si="741"/>
        <v>0.777000777000777</v>
      </c>
      <c r="G1480" t="str">
        <f t="shared" si="736"/>
        <v>0.777000777000777</v>
      </c>
      <c r="H1480" t="str">
        <f t="shared" si="742"/>
        <v>8.30809246537389+2.51492354954056i</v>
      </c>
      <c r="I1480" t="str">
        <f t="shared" si="743"/>
        <v>528.572963966483i</v>
      </c>
      <c r="J1480" t="str">
        <f t="shared" si="737"/>
        <v>-237.978498568212+114.318069213187i</v>
      </c>
      <c r="K1480" t="str">
        <f t="shared" si="744"/>
        <v>0.866906335840618-1.80465843783532i</v>
      </c>
      <c r="L1480" t="str">
        <f t="shared" si="745"/>
        <v>0.0592402800485886-0.103786936365082i</v>
      </c>
      <c r="M1480" t="str">
        <f t="shared" si="746"/>
        <v>0.926146615889207-1.9084453742004i</v>
      </c>
      <c r="N1480" t="str">
        <f t="shared" si="747"/>
        <v>-0.596938848206873i</v>
      </c>
      <c r="O1480" t="str">
        <f t="shared" si="748"/>
        <v>0.827060201567434-0.562113354211795i</v>
      </c>
      <c r="P1480" t="str">
        <f t="shared" si="749"/>
        <v>0.172939798432566+0.562113354211795i</v>
      </c>
      <c r="Q1480" t="str">
        <f t="shared" si="750"/>
        <v>-0.172939798432566+0.0348254939950781i</v>
      </c>
      <c r="R1480" t="str">
        <f t="shared" si="751"/>
        <v>-0.332004187554154-3.31719806112469i</v>
      </c>
      <c r="S1480" t="str">
        <f t="shared" si="752"/>
        <v>0.0616176811524334i</v>
      </c>
      <c r="T1480" t="str">
        <f t="shared" si="753"/>
        <v>0.204398052449851-0.0204573281699846i</v>
      </c>
      <c r="U1480" t="str">
        <f t="shared" si="754"/>
        <v>0.00005-0.00179155908744085i</v>
      </c>
      <c r="V1480" t="str">
        <f t="shared" si="755"/>
        <v>3.33333333333333E-06-0.00197071499618494i</v>
      </c>
      <c r="W1480" t="str">
        <f t="shared" si="756"/>
        <v>0.0000144723984556057-0.000938596571186603i</v>
      </c>
      <c r="X1480" t="str">
        <f t="shared" si="757"/>
        <v>0.0000310900043486405-0.000937789013995626i</v>
      </c>
      <c r="Y1480" t="str">
        <f t="shared" si="758"/>
        <v>0.009+0.0845716742346372i</v>
      </c>
      <c r="Z1480" t="str">
        <f t="shared" si="759"/>
        <v>-0.154617482080431-0.0219005066303323i</v>
      </c>
      <c r="AA1480" t="str">
        <f t="shared" si="760"/>
        <v>17.8677095331947-165.466844814459i</v>
      </c>
      <c r="AB1480" t="str">
        <f t="shared" si="761"/>
        <v>1.41195367683258-0.141316413642774i</v>
      </c>
      <c r="AC1480" t="str">
        <f t="shared" si="762"/>
        <v>2.03798146367567-2.82551618140124i</v>
      </c>
      <c r="AD1480" t="str">
        <f t="shared" si="763"/>
        <v>0.269988588300971+0.304978589095848i</v>
      </c>
      <c r="AE1480" t="str">
        <f t="shared" si="764"/>
        <v>-0.0350657701009434-0.053067908402642i</v>
      </c>
      <c r="AF1480" t="str">
        <f t="shared" si="765"/>
        <v>-14.2651307638067-2.37542995019708i</v>
      </c>
      <c r="AG1480" t="str">
        <f t="shared" si="766"/>
        <v>1.20014227961903-0.141994105413714i</v>
      </c>
      <c r="AH1480" t="str">
        <f t="shared" si="767"/>
        <v>0.225760190573665+0.726891773053252i</v>
      </c>
      <c r="AI1480">
        <f t="shared" si="768"/>
        <v>-2.3706699971630059</v>
      </c>
      <c r="AJ1480">
        <f t="shared" si="769"/>
        <v>72.74609668373013</v>
      </c>
      <c r="AK1480"/>
      <c r="AL1480"/>
      <c r="AM1480"/>
      <c r="AN1480"/>
    </row>
    <row r="1481" spans="1:40" x14ac:dyDescent="0.25">
      <c r="A1481"/>
      <c r="B1481">
        <f t="shared" si="735"/>
        <v>134700</v>
      </c>
      <c r="C1481" s="186" t="str">
        <f t="shared" si="738"/>
        <v>-0.0000042121858338911+0.0181813096476519i</v>
      </c>
      <c r="D1481" s="158" t="str">
        <f t="shared" si="739"/>
        <v>-5.95703825043069+0.139390040631998i</v>
      </c>
      <c r="E1481" t="str">
        <f t="shared" si="740"/>
        <v>2870</v>
      </c>
      <c r="F1481" t="str">
        <f t="shared" si="741"/>
        <v>0.777000777000777</v>
      </c>
      <c r="G1481" t="str">
        <f t="shared" si="736"/>
        <v>0.777000777000777</v>
      </c>
      <c r="H1481" t="str">
        <f t="shared" si="742"/>
        <v>8.30919919641226+2.513419732889i</v>
      </c>
      <c r="I1481" t="str">
        <f t="shared" si="743"/>
        <v>528.965663048181i</v>
      </c>
      <c r="J1481" t="str">
        <f t="shared" si="737"/>
        <v>-238.333724826988+114.403000913939i</v>
      </c>
      <c r="K1481" t="str">
        <f t="shared" si="744"/>
        <v>0.865851822149178-1.80381360866824i</v>
      </c>
      <c r="L1481" t="str">
        <f t="shared" si="745"/>
        <v>0.0591739364179011-0.103747725928179i</v>
      </c>
      <c r="M1481" t="str">
        <f t="shared" si="746"/>
        <v>0.925025758567079-1.90756133459642i</v>
      </c>
      <c r="N1481" t="str">
        <f t="shared" si="747"/>
        <v>-0.597382339178795i</v>
      </c>
      <c r="O1481" t="str">
        <f t="shared" si="748"/>
        <v>0.826810828042963-0.562480092652984i</v>
      </c>
      <c r="P1481" t="str">
        <f t="shared" si="749"/>
        <v>0.173189171957037+0.562480092652984i</v>
      </c>
      <c r="Q1481" t="str">
        <f t="shared" si="750"/>
        <v>-0.173189171957037+0.034902246525811i</v>
      </c>
      <c r="R1481" t="str">
        <f t="shared" si="751"/>
        <v>-0.332002197818471-3.31468595132936i</v>
      </c>
      <c r="S1481" t="str">
        <f t="shared" si="752"/>
        <v>0.0616634595188171i</v>
      </c>
      <c r="T1481" t="str">
        <f t="shared" si="753"/>
        <v>0.20439500297739-0.0204724040853376i</v>
      </c>
      <c r="U1481" t="str">
        <f t="shared" si="754"/>
        <v>0.00005-0.0017902290509988i</v>
      </c>
      <c r="V1481" t="str">
        <f t="shared" si="755"/>
        <v>3.33333333333333E-06-0.00196925195609868i</v>
      </c>
      <c r="W1481" t="str">
        <f t="shared" si="756"/>
        <v>0.0000144723950667604-0.000937900004891872i</v>
      </c>
      <c r="X1481" t="str">
        <f t="shared" si="757"/>
        <v>0.0000310653469355577-0.000937093483786727i</v>
      </c>
      <c r="Y1481" t="str">
        <f t="shared" si="758"/>
        <v>0.009+0.084634506087709i</v>
      </c>
      <c r="Z1481" t="str">
        <f t="shared" si="759"/>
        <v>-0.154388698367141-0.0218550278195106i</v>
      </c>
      <c r="AA1481" t="str">
        <f t="shared" si="760"/>
        <v>17.8408606484254-165.344155704402i</v>
      </c>
      <c r="AB1481" t="str">
        <f t="shared" si="761"/>
        <v>1.4119326114956-0.141420555995693i</v>
      </c>
      <c r="AC1481" t="str">
        <f t="shared" si="762"/>
        <v>2.0363056504598-2.82416571383165i</v>
      </c>
      <c r="AD1481" t="str">
        <f t="shared" si="763"/>
        <v>0.270120373032145+0.305182151799649i</v>
      </c>
      <c r="AE1481" t="str">
        <f t="shared" si="764"/>
        <v>-0.03503376837728-0.0530201634484651i</v>
      </c>
      <c r="AF1481" t="str">
        <f t="shared" si="765"/>
        <v>-14.266237446843-2.374029692257i</v>
      </c>
      <c r="AG1481" t="str">
        <f t="shared" si="766"/>
        <v>1.20011093987534-0.141969568245189i</v>
      </c>
      <c r="AH1481" t="str">
        <f t="shared" si="767"/>
        <v>0.225662579138445+0.72627174501506i</v>
      </c>
      <c r="AI1481">
        <f t="shared" si="768"/>
        <v>-2.3777603523014976</v>
      </c>
      <c r="AJ1481">
        <f t="shared" si="769"/>
        <v>72.739264670929217</v>
      </c>
      <c r="AK1481"/>
      <c r="AL1481"/>
      <c r="AM1481"/>
      <c r="AN1481"/>
    </row>
    <row r="1482" spans="1:40" x14ac:dyDescent="0.25">
      <c r="A1482"/>
      <c r="B1482">
        <f t="shared" si="735"/>
        <v>134800</v>
      </c>
      <c r="C1482" s="186" t="str">
        <f t="shared" si="738"/>
        <v>-4.20593861842411E-06+0.0181678220306652i</v>
      </c>
      <c r="D1482" s="158" t="str">
        <f t="shared" si="739"/>
        <v>-5.95703820253536+0.139286635568433i</v>
      </c>
      <c r="E1482" t="str">
        <f t="shared" si="740"/>
        <v>2870</v>
      </c>
      <c r="F1482" t="str">
        <f t="shared" si="741"/>
        <v>0.777000777000777</v>
      </c>
      <c r="G1482" t="str">
        <f t="shared" si="736"/>
        <v>0.777000777000777</v>
      </c>
      <c r="H1482" t="str">
        <f t="shared" si="742"/>
        <v>8.31030378424647+2.51191744452312i</v>
      </c>
      <c r="I1482" t="str">
        <f t="shared" si="743"/>
        <v>529.35836212988i</v>
      </c>
      <c r="J1482" t="str">
        <f t="shared" si="737"/>
        <v>-238.68921490029+114.487932614692i</v>
      </c>
      <c r="K1482" t="str">
        <f t="shared" si="744"/>
        <v>0.864799090429945-1.80296919707605i</v>
      </c>
      <c r="L1482" t="str">
        <f t="shared" si="745"/>
        <v>0.0591076921125359-0.103708517057467i</v>
      </c>
      <c r="M1482" t="str">
        <f t="shared" si="746"/>
        <v>0.923906782542481-1.90667771413352i</v>
      </c>
      <c r="N1482" t="str">
        <f t="shared" si="747"/>
        <v>-0.597825830150717i</v>
      </c>
      <c r="O1482" t="str">
        <f t="shared" si="748"/>
        <v>0.826561291897834-0.562846720463204i</v>
      </c>
      <c r="P1482" t="str">
        <f t="shared" si="749"/>
        <v>0.173438708102166+0.562846720463204i</v>
      </c>
      <c r="Q1482" t="str">
        <f t="shared" si="750"/>
        <v>-0.173438708102166+0.0349791096875129i</v>
      </c>
      <c r="R1482" t="str">
        <f t="shared" si="751"/>
        <v>-0.332000206563101-3.31217753171028i</v>
      </c>
      <c r="S1482" t="str">
        <f t="shared" si="752"/>
        <v>0.0617092378852008i</v>
      </c>
      <c r="T1482" t="str">
        <f t="shared" si="753"/>
        <v>0.204391951222327-0.0204874797247382i</v>
      </c>
      <c r="U1482" t="str">
        <f t="shared" si="754"/>
        <v>0.0000500000000000001-0.00178890098790459i</v>
      </c>
      <c r="V1482" t="str">
        <f t="shared" si="755"/>
        <v>3.33333333333333E-06-0.00196779108669505i</v>
      </c>
      <c r="W1482" t="str">
        <f t="shared" si="756"/>
        <v>0.0000144723916754004-0.000937204472255428i</v>
      </c>
      <c r="X1482" t="str">
        <f t="shared" si="757"/>
        <v>0.0000310407443447163-0.000936398984728774i</v>
      </c>
      <c r="Y1482" t="str">
        <f t="shared" si="758"/>
        <v>0.009+0.0846973379407808i</v>
      </c>
      <c r="Z1482" t="str">
        <f t="shared" si="759"/>
        <v>-0.154160421522964-0.0218096823117487i</v>
      </c>
      <c r="AA1482" t="str">
        <f t="shared" si="760"/>
        <v>17.8140724659554-165.221648159871i</v>
      </c>
      <c r="AB1482" t="str">
        <f t="shared" si="761"/>
        <v>1.41191153039071-0.141524696442371i</v>
      </c>
      <c r="AC1482" t="str">
        <f t="shared" si="762"/>
        <v>2.03463265457173-2.82281587626449i</v>
      </c>
      <c r="AD1482" t="str">
        <f t="shared" si="763"/>
        <v>0.270252245819871+0.305385658810672i</v>
      </c>
      <c r="AE1482" t="str">
        <f t="shared" si="764"/>
        <v>-0.0350018359318942-0.0529724975146892i</v>
      </c>
      <c r="AF1482" t="str">
        <f t="shared" si="765"/>
        <v>-14.2673419867818-2.37263080895469i</v>
      </c>
      <c r="AG1482" t="str">
        <f t="shared" si="766"/>
        <v>1.20007962617044-0.141945120366079i</v>
      </c>
      <c r="AH1482" t="str">
        <f t="shared" si="767"/>
        <v>0.225565133763194+0.725652717794524i</v>
      </c>
      <c r="AI1482">
        <f t="shared" si="768"/>
        <v>-2.3848448888204437</v>
      </c>
      <c r="AJ1482">
        <f t="shared" si="769"/>
        <v>72.732431933388696</v>
      </c>
      <c r="AK1482"/>
      <c r="AL1482"/>
      <c r="AM1482"/>
      <c r="AN1482"/>
    </row>
    <row r="1483" spans="1:40" x14ac:dyDescent="0.25">
      <c r="A1483"/>
      <c r="B1483">
        <f t="shared" si="735"/>
        <v>134900</v>
      </c>
      <c r="C1483" s="186" t="str">
        <f t="shared" si="738"/>
        <v>-4.19970529079825E-06+0.0181543544101423i</v>
      </c>
      <c r="D1483" s="158" t="str">
        <f t="shared" si="739"/>
        <v>-5.95703815474652+0.139183383811091i</v>
      </c>
      <c r="E1483" t="str">
        <f t="shared" si="740"/>
        <v>2870</v>
      </c>
      <c r="F1483" t="str">
        <f t="shared" si="741"/>
        <v>0.777000777000777</v>
      </c>
      <c r="G1483" t="str">
        <f t="shared" si="736"/>
        <v>0.777000777000777</v>
      </c>
      <c r="H1483" t="str">
        <f t="shared" si="742"/>
        <v>8.31140623418622+2.51041668278431i</v>
      </c>
      <c r="I1483" t="str">
        <f t="shared" si="743"/>
        <v>529.751061211579i</v>
      </c>
      <c r="J1483" t="str">
        <f t="shared" si="737"/>
        <v>-239.044968788117+114.572864315445i</v>
      </c>
      <c r="K1483" t="str">
        <f t="shared" si="744"/>
        <v>0.863748137037532-1.80212520383936i</v>
      </c>
      <c r="L1483" t="str">
        <f t="shared" si="745"/>
        <v>0.0590415469642066-0.103669309845305i</v>
      </c>
      <c r="M1483" t="str">
        <f t="shared" si="746"/>
        <v>0.922789684001739-1.90579451368467i</v>
      </c>
      <c r="N1483" t="str">
        <f t="shared" si="747"/>
        <v>-0.598269321122639i</v>
      </c>
      <c r="O1483" t="str">
        <f t="shared" si="748"/>
        <v>0.826311593181126-0.563213237570345i</v>
      </c>
      <c r="P1483" t="str">
        <f t="shared" si="749"/>
        <v>0.173688406818874+0.563213237570345i</v>
      </c>
      <c r="Q1483" t="str">
        <f t="shared" si="750"/>
        <v>-0.173688406818874+0.0350560835522939i</v>
      </c>
      <c r="R1483" t="str">
        <f t="shared" si="751"/>
        <v>-0.331998213787953-3.30967279406032i</v>
      </c>
      <c r="S1483" t="str">
        <f t="shared" si="752"/>
        <v>0.0617550162515845i</v>
      </c>
      <c r="T1483" t="str">
        <f t="shared" si="753"/>
        <v>0.204388897184622-0.0205025550879721i</v>
      </c>
      <c r="U1483" t="str">
        <f t="shared" si="754"/>
        <v>0.0000500000000000001-0.00178757489376974i</v>
      </c>
      <c r="V1483" t="str">
        <f t="shared" si="755"/>
        <v>3.33333333333333E-06-0.00196633238314672i</v>
      </c>
      <c r="W1483" t="str">
        <f t="shared" si="756"/>
        <v>0.0000144723882815257-0.000936509970978544i</v>
      </c>
      <c r="X1483" t="str">
        <f t="shared" si="757"/>
        <v>0.0000310161964136969-0.000935705514531484i</v>
      </c>
      <c r="Y1483" t="str">
        <f t="shared" si="758"/>
        <v>0.009+0.0847601697938526i</v>
      </c>
      <c r="Z1483" t="str">
        <f t="shared" si="759"/>
        <v>-0.153932650053903-0.021764469612429i</v>
      </c>
      <c r="AA1483" t="str">
        <f t="shared" si="760"/>
        <v>17.7873448022787-165.099321778946i</v>
      </c>
      <c r="AB1483" t="str">
        <f t="shared" si="761"/>
        <v>1.41189043351765-0.141628834981328i</v>
      </c>
      <c r="AC1483" t="str">
        <f t="shared" si="762"/>
        <v>2.03296247030386-2.82146666999976i</v>
      </c>
      <c r="AD1483" t="str">
        <f t="shared" si="763"/>
        <v>0.27038420664338+0.305589110095299i</v>
      </c>
      <c r="AE1483" t="str">
        <f t="shared" si="764"/>
        <v>-0.034969972560779-0.0529249103937536i</v>
      </c>
      <c r="AF1483" t="str">
        <f t="shared" si="765"/>
        <v>-14.2684443889327-2.37123329897322i</v>
      </c>
      <c r="AG1483" t="str">
        <f t="shared" si="766"/>
        <v>1.20004833839537-0.141920761568255i</v>
      </c>
      <c r="AH1483" t="str">
        <f t="shared" si="767"/>
        <v>0.225467854106002+0.725034688911044i</v>
      </c>
      <c r="AI1483">
        <f t="shared" si="768"/>
        <v>-2.3919236162683961</v>
      </c>
      <c r="AJ1483">
        <f t="shared" si="769"/>
        <v>72.725598465711684</v>
      </c>
      <c r="AK1483"/>
      <c r="AL1483"/>
      <c r="AM1483"/>
      <c r="AN1483"/>
    </row>
    <row r="1484" spans="1:40" x14ac:dyDescent="0.25">
      <c r="A1484"/>
      <c r="B1484">
        <f t="shared" si="735"/>
        <v>135000</v>
      </c>
      <c r="C1484" s="186" t="str">
        <f t="shared" si="738"/>
        <v>-4.19348580987964E-06+0.0181409067416465i</v>
      </c>
      <c r="D1484" s="158" t="str">
        <f t="shared" si="739"/>
        <v>-5.95703810706384+0.13908028501929i</v>
      </c>
      <c r="E1484" t="str">
        <f t="shared" si="740"/>
        <v>2870</v>
      </c>
      <c r="F1484" t="str">
        <f t="shared" si="741"/>
        <v>0.777000777000777</v>
      </c>
      <c r="G1484" t="str">
        <f t="shared" si="736"/>
        <v>0.777000777000777</v>
      </c>
      <c r="H1484" t="str">
        <f t="shared" si="742"/>
        <v>8.31250655152549+2.50891744601372i</v>
      </c>
      <c r="I1484" t="str">
        <f t="shared" si="743"/>
        <v>530.143760293278i</v>
      </c>
      <c r="J1484" t="str">
        <f t="shared" si="737"/>
        <v>-239.400986490469+114.657796016198i</v>
      </c>
      <c r="K1484" t="str">
        <f t="shared" si="744"/>
        <v>0.862698958334637-1.80128162973266i</v>
      </c>
      <c r="L1484" t="str">
        <f t="shared" si="745"/>
        <v>0.0589755008048857-0.103630104383631i</v>
      </c>
      <c r="M1484" t="str">
        <f t="shared" si="746"/>
        <v>0.921674459139523-1.90491173411629i</v>
      </c>
      <c r="N1484" t="str">
        <f t="shared" si="747"/>
        <v>-0.598712812094561i</v>
      </c>
      <c r="O1484" t="str">
        <f t="shared" si="748"/>
        <v>0.826061731941951-0.563579643902319i</v>
      </c>
      <c r="P1484" t="str">
        <f t="shared" si="749"/>
        <v>0.173938268058049+0.563579643902319i</v>
      </c>
      <c r="Q1484" t="str">
        <f t="shared" si="750"/>
        <v>-0.173938268058049+0.035133168192242i</v>
      </c>
      <c r="R1484" t="str">
        <f t="shared" si="751"/>
        <v>-0.331996219492934-3.30717173019669i</v>
      </c>
      <c r="S1484" t="str">
        <f t="shared" si="752"/>
        <v>0.0618007946179682i</v>
      </c>
      <c r="T1484" t="str">
        <f t="shared" si="753"/>
        <v>0.204385840864236-0.0205176301748247i</v>
      </c>
      <c r="U1484" t="str">
        <f t="shared" si="754"/>
        <v>0.0000500000000000001-0.0017862507642188i</v>
      </c>
      <c r="V1484" t="str">
        <f t="shared" si="755"/>
        <v>3.33333333333333E-06-0.00196487584064069i</v>
      </c>
      <c r="W1484" t="str">
        <f t="shared" si="756"/>
        <v>0.0000144723848851361-0.000935816498769313i</v>
      </c>
      <c r="X1484" t="str">
        <f t="shared" si="757"/>
        <v>0.0000309917029806812-0.000935013070911364i</v>
      </c>
      <c r="Y1484" t="str">
        <f t="shared" si="758"/>
        <v>0.009+0.0848230016469244i</v>
      </c>
      <c r="Z1484" t="str">
        <f t="shared" si="759"/>
        <v>-0.153705382471452-0.0217193892291473i</v>
      </c>
      <c r="AA1484" t="str">
        <f t="shared" si="760"/>
        <v>17.7606774745844-164.977176160891i</v>
      </c>
      <c r="AB1484" t="str">
        <f t="shared" si="761"/>
        <v>1.41186932087614-0.14173297161108i</v>
      </c>
      <c r="AC1484" t="str">
        <f t="shared" si="762"/>
        <v>2.03129509196108-2.82011809632764i</v>
      </c>
      <c r="AD1484" t="str">
        <f t="shared" si="763"/>
        <v>0.270516255481895+0.305792505619909i</v>
      </c>
      <c r="AE1484" t="str">
        <f t="shared" si="764"/>
        <v>-0.0349381780606746-0.0528774018788344i</v>
      </c>
      <c r="AF1484" t="str">
        <f t="shared" si="765"/>
        <v>-14.2695446585893-2.36983716099443i</v>
      </c>
      <c r="AG1484" t="str">
        <f t="shared" si="766"/>
        <v>1.20001707644157-0.141896491644191i</v>
      </c>
      <c r="AH1484" t="str">
        <f t="shared" si="767"/>
        <v>0.225370739825641+0.724417655892141i</v>
      </c>
      <c r="AI1484">
        <f t="shared" si="768"/>
        <v>-2.3989965441714562</v>
      </c>
      <c r="AJ1484">
        <f t="shared" si="769"/>
        <v>72.718764262532972</v>
      </c>
      <c r="AK1484"/>
      <c r="AL1484"/>
      <c r="AM1484"/>
      <c r="AN1484"/>
    </row>
    <row r="1485" spans="1:40" x14ac:dyDescent="0.25">
      <c r="A1485"/>
      <c r="B1485">
        <f t="shared" si="735"/>
        <v>135100</v>
      </c>
      <c r="C1485" s="186" t="str">
        <f t="shared" si="738"/>
        <v>-4.18728013468654E-06+0.018127478980873i</v>
      </c>
      <c r="D1485" s="158" t="str">
        <f t="shared" si="739"/>
        <v>-5.95703805948699+0.13897733885336i</v>
      </c>
      <c r="E1485" t="str">
        <f t="shared" si="740"/>
        <v>2870</v>
      </c>
      <c r="F1485" t="str">
        <f t="shared" si="741"/>
        <v>0.777000777000777</v>
      </c>
      <c r="G1485" t="str">
        <f t="shared" si="736"/>
        <v>0.777000777000777</v>
      </c>
      <c r="H1485" t="str">
        <f t="shared" si="742"/>
        <v>8.31360474154262+2.50741973255234i</v>
      </c>
      <c r="I1485" t="str">
        <f t="shared" si="743"/>
        <v>530.536459374976i</v>
      </c>
      <c r="J1485" t="str">
        <f t="shared" si="737"/>
        <v>-239.757268007348+114.74272771695i</v>
      </c>
      <c r="K1485" t="str">
        <f t="shared" si="744"/>
        <v>0.861651550692013-1.80043847552436i</v>
      </c>
      <c r="L1485" t="str">
        <f t="shared" si="745"/>
        <v>0.0589095534668044-0.103590900763963i</v>
      </c>
      <c r="M1485" t="str">
        <f t="shared" si="746"/>
        <v>0.920561104158817-1.90402937628832i</v>
      </c>
      <c r="N1485" t="str">
        <f t="shared" si="747"/>
        <v>-0.599156303066483i</v>
      </c>
      <c r="O1485" t="str">
        <f t="shared" si="748"/>
        <v>0.825811708229453-0.563945939387059i</v>
      </c>
      <c r="P1485" t="str">
        <f t="shared" si="749"/>
        <v>0.174188291770547+0.563945939387059i</v>
      </c>
      <c r="Q1485" t="str">
        <f t="shared" si="750"/>
        <v>-0.174188291770547+0.0352103636794241i</v>
      </c>
      <c r="R1485" t="str">
        <f t="shared" si="751"/>
        <v>-0.331994223677938-3.30467433196081i</v>
      </c>
      <c r="S1485" t="str">
        <f t="shared" si="752"/>
        <v>0.0618465729843519i</v>
      </c>
      <c r="T1485" t="str">
        <f t="shared" si="753"/>
        <v>0.204382782261129-0.0205327049850808i</v>
      </c>
      <c r="U1485" t="str">
        <f t="shared" si="754"/>
        <v>0.0000500000000000001-0.00178492859488926i</v>
      </c>
      <c r="V1485" t="str">
        <f t="shared" si="755"/>
        <v>3.33333333333333E-06-0.00196342145437818i</v>
      </c>
      <c r="W1485" t="str">
        <f t="shared" si="756"/>
        <v>0.0000144723814862317-0.00093512405334261i</v>
      </c>
      <c r="X1485" t="str">
        <f t="shared" si="757"/>
        <v>0.0000309672638844493-0.000934321651591664i</v>
      </c>
      <c r="Y1485" t="str">
        <f t="shared" si="758"/>
        <v>0.009+0.0848858334999962i</v>
      </c>
      <c r="Z1485" t="str">
        <f t="shared" si="759"/>
        <v>-0.153478617292573-0.0216744406717i</v>
      </c>
      <c r="AA1485" t="str">
        <f t="shared" si="760"/>
        <v>17.7340703007537-164.855210906145i</v>
      </c>
      <c r="AB1485" t="str">
        <f t="shared" si="761"/>
        <v>1.41184819246591-0.141837106330142i</v>
      </c>
      <c r="AC1485" t="str">
        <f t="shared" si="762"/>
        <v>2.02963051386073-2.81877015652863i</v>
      </c>
      <c r="AD1485" t="str">
        <f t="shared" si="763"/>
        <v>0.270648392314618+0.30599584535088i</v>
      </c>
      <c r="AE1485" t="str">
        <f t="shared" si="764"/>
        <v>-0.034906452229061-0.0528299717638391i</v>
      </c>
      <c r="AF1485" t="str">
        <f t="shared" si="765"/>
        <v>-14.2706428010296-2.36844239369898i</v>
      </c>
      <c r="AG1485" t="str">
        <f t="shared" si="766"/>
        <v>1.1999858402009-0.141872310386945i</v>
      </c>
      <c r="AH1485" t="str">
        <f t="shared" si="767"/>
        <v>0.225273790581535+0.723801616273388i</v>
      </c>
      <c r="AI1485">
        <f t="shared" si="768"/>
        <v>-2.4060636820338539</v>
      </c>
      <c r="AJ1485">
        <f t="shared" si="769"/>
        <v>72.711929318520163</v>
      </c>
      <c r="AK1485"/>
      <c r="AL1485"/>
      <c r="AM1485"/>
      <c r="AN1485"/>
    </row>
    <row r="1486" spans="1:40" x14ac:dyDescent="0.25">
      <c r="A1486"/>
      <c r="B1486">
        <f t="shared" si="735"/>
        <v>135200</v>
      </c>
      <c r="C1486" s="186" t="str">
        <f t="shared" si="738"/>
        <v>-0.0000041810882243887+0.0181140710836477i</v>
      </c>
      <c r="D1486" s="158" t="str">
        <f t="shared" si="739"/>
        <v>-5.95703801201568+0.138874544974632i</v>
      </c>
      <c r="E1486" t="str">
        <f t="shared" si="740"/>
        <v>2870</v>
      </c>
      <c r="F1486" t="str">
        <f t="shared" si="741"/>
        <v>0.777000777000777</v>
      </c>
      <c r="G1486" t="str">
        <f t="shared" si="736"/>
        <v>0.777000777000777</v>
      </c>
      <c r="H1486" t="str">
        <f t="shared" si="742"/>
        <v>8.31470080950048+2.50592354074096i</v>
      </c>
      <c r="I1486" t="str">
        <f t="shared" si="743"/>
        <v>530.929158456675i</v>
      </c>
      <c r="J1486" t="str">
        <f t="shared" si="737"/>
        <v>-240.113813338752+114.827659417703i</v>
      </c>
      <c r="K1486" t="str">
        <f t="shared" si="744"/>
        <v>0.860605910488508-1.79959574197683i</v>
      </c>
      <c r="L1486" t="str">
        <f t="shared" si="745"/>
        <v>0.0588437047824542-0.103551699077403i</v>
      </c>
      <c r="M1486" t="str">
        <f t="shared" si="746"/>
        <v>0.919449615270962-1.90314744105423i</v>
      </c>
      <c r="N1486" t="str">
        <f t="shared" si="747"/>
        <v>-0.599599794038405i</v>
      </c>
      <c r="O1486" t="str">
        <f t="shared" si="748"/>
        <v>0.825561522092808-0.564312123952522i</v>
      </c>
      <c r="P1486" t="str">
        <f t="shared" si="749"/>
        <v>0.174438477907192+0.564312123952522i</v>
      </c>
      <c r="Q1486" t="str">
        <f t="shared" si="750"/>
        <v>-0.174438477907192+0.0352876700858831i</v>
      </c>
      <c r="R1486" t="str">
        <f t="shared" si="751"/>
        <v>-0.331992226342897-3.30218059121828i</v>
      </c>
      <c r="S1486" t="str">
        <f t="shared" si="752"/>
        <v>0.0618923513507356i</v>
      </c>
      <c r="T1486" t="str">
        <f t="shared" si="753"/>
        <v>0.204379721375262-0.0205477795185275i</v>
      </c>
      <c r="U1486" t="str">
        <f t="shared" si="754"/>
        <v>0.0000499999999999999-0.0017836083814315i</v>
      </c>
      <c r="V1486" t="str">
        <f t="shared" si="755"/>
        <v>3.33333333333333E-06-0.00196196921957465i</v>
      </c>
      <c r="W1486" t="str">
        <f t="shared" si="756"/>
        <v>0.0000144723780848129-0.000934432632420069i</v>
      </c>
      <c r="X1486" t="str">
        <f t="shared" si="757"/>
        <v>0.0000309428789643773-0.000933631254302357i</v>
      </c>
      <c r="Y1486" t="str">
        <f t="shared" si="758"/>
        <v>0.009+0.084948665353068i</v>
      </c>
      <c r="Z1486" t="str">
        <f t="shared" si="759"/>
        <v>-0.153252353039668-0.0216296234520734i</v>
      </c>
      <c r="AA1486" t="str">
        <f t="shared" si="760"/>
        <v>17.7075230993567-164.733425616322i</v>
      </c>
      <c r="AB1486" t="str">
        <f t="shared" si="761"/>
        <v>1.41182704828668-0.141941239137043i</v>
      </c>
      <c r="AC1486" t="str">
        <f t="shared" si="762"/>
        <v>2.0279687303326-2.81742285187358i</v>
      </c>
      <c r="AD1486" t="str">
        <f t="shared" si="763"/>
        <v>0.270780617120741+0.306199129254582i</v>
      </c>
      <c r="AE1486" t="str">
        <f t="shared" si="764"/>
        <v>-0.0348747948641577-0.052782619843404i</v>
      </c>
      <c r="AF1486" t="str">
        <f t="shared" si="765"/>
        <v>-14.2717388215162-2.36704899576633i</v>
      </c>
      <c r="AG1486" t="str">
        <f t="shared" si="766"/>
        <v>1.19995462956562-0.141848217590173i</v>
      </c>
      <c r="AH1486" t="str">
        <f t="shared" si="767"/>
        <v>0.225177006033795+0.723186567598413i</v>
      </c>
      <c r="AI1486">
        <f t="shared" si="768"/>
        <v>-2.4131250393374968</v>
      </c>
      <c r="AJ1486">
        <f t="shared" si="769"/>
        <v>72.705093628371756</v>
      </c>
      <c r="AK1486"/>
      <c r="AL1486"/>
      <c r="AM1486"/>
      <c r="AN1486"/>
    </row>
    <row r="1487" spans="1:40" x14ac:dyDescent="0.25">
      <c r="A1487"/>
      <c r="B1487">
        <f t="shared" si="735"/>
        <v>135300</v>
      </c>
      <c r="C1487" s="186" t="str">
        <f t="shared" si="738"/>
        <v>-4.17491003830675E-06+0.0181006830059274i</v>
      </c>
      <c r="D1487" s="158" t="str">
        <f t="shared" si="739"/>
        <v>-5.95703796464958+0.138771903045443i</v>
      </c>
      <c r="E1487" t="str">
        <f t="shared" si="740"/>
        <v>2870</v>
      </c>
      <c r="F1487" t="str">
        <f t="shared" si="741"/>
        <v>0.777000777000777</v>
      </c>
      <c r="G1487" t="str">
        <f t="shared" si="736"/>
        <v>0.777000777000777</v>
      </c>
      <c r="H1487" t="str">
        <f t="shared" si="742"/>
        <v>8.31579476064635+2.50442886892019i</v>
      </c>
      <c r="I1487" t="str">
        <f t="shared" si="743"/>
        <v>531.321857538374i</v>
      </c>
      <c r="J1487" t="str">
        <f t="shared" si="737"/>
        <v>-240.470622484681+114.912591118456i</v>
      </c>
      <c r="K1487" t="str">
        <f t="shared" si="744"/>
        <v>0.859562034110978-1.79875342984645i</v>
      </c>
      <c r="L1487" t="str">
        <f t="shared" si="745"/>
        <v>0.0587779545845839-0.103512499414635i</v>
      </c>
      <c r="M1487" t="str">
        <f t="shared" si="746"/>
        <v>0.918339988695562-1.90226592926109i</v>
      </c>
      <c r="N1487" t="str">
        <f t="shared" si="747"/>
        <v>-0.600043285010326i</v>
      </c>
      <c r="O1487" t="str">
        <f t="shared" si="748"/>
        <v>0.825311173581223-0.564678197526683i</v>
      </c>
      <c r="P1487" t="str">
        <f t="shared" si="749"/>
        <v>0.174688826418777+0.564678197526683i</v>
      </c>
      <c r="Q1487" t="str">
        <f t="shared" si="750"/>
        <v>-0.174688826418777+0.035365087483643i</v>
      </c>
      <c r="R1487" t="str">
        <f t="shared" si="751"/>
        <v>-0.3319902274877-3.29969049985868i</v>
      </c>
      <c r="S1487" t="str">
        <f t="shared" si="752"/>
        <v>0.0619381297171193i</v>
      </c>
      <c r="T1487" t="str">
        <f t="shared" si="753"/>
        <v>0.204376658206593-0.0205628537749491i</v>
      </c>
      <c r="U1487" t="str">
        <f t="shared" si="754"/>
        <v>0.0000499999999999999-0.00178229011950878i</v>
      </c>
      <c r="V1487" t="str">
        <f t="shared" si="755"/>
        <v>3.33333333333333E-06-0.00196051913145966i</v>
      </c>
      <c r="W1487" t="str">
        <f t="shared" si="756"/>
        <v>0.0000144723746808791-0.000933742233730059i</v>
      </c>
      <c r="X1487" t="str">
        <f t="shared" si="757"/>
        <v>0.0000309185480604333-0.000932941876780126i</v>
      </c>
      <c r="Y1487" t="str">
        <f t="shared" si="758"/>
        <v>0.009+0.0850114972061398i</v>
      </c>
      <c r="Z1487" t="str">
        <f t="shared" si="759"/>
        <v>-0.153026588240562-0.021584937084432i</v>
      </c>
      <c r="AA1487" t="str">
        <f t="shared" si="760"/>
        <v>17.6810356896492-164.611819894204i</v>
      </c>
      <c r="AB1487" t="str">
        <f t="shared" si="761"/>
        <v>1.41180588833818-0.142045370030292i</v>
      </c>
      <c r="AC1487" t="str">
        <f t="shared" si="762"/>
        <v>2.0263097357189-2.81607618362378i</v>
      </c>
      <c r="AD1487" t="str">
        <f t="shared" si="763"/>
        <v>0.270912929879432+0.306402357297387i</v>
      </c>
      <c r="AE1487" t="str">
        <f t="shared" si="764"/>
        <v>-0.0348432057649183-0.0527353459128915i</v>
      </c>
      <c r="AF1487" t="str">
        <f t="shared" si="765"/>
        <v>-14.2728327252959-2.36565696587475i</v>
      </c>
      <c r="AG1487" t="str">
        <f t="shared" si="766"/>
        <v>1.19992344442843-0.141824213048114i</v>
      </c>
      <c r="AH1487" t="str">
        <f t="shared" si="767"/>
        <v>0.225080385843174+0.722572507418819i</v>
      </c>
      <c r="AI1487">
        <f t="shared" si="768"/>
        <v>-2.4201806255427134</v>
      </c>
      <c r="AJ1487">
        <f t="shared" si="769"/>
        <v>72.698257186819163</v>
      </c>
      <c r="AK1487"/>
      <c r="AL1487"/>
      <c r="AM1487"/>
      <c r="AN1487"/>
    </row>
    <row r="1488" spans="1:40" x14ac:dyDescent="0.25">
      <c r="A1488"/>
      <c r="B1488">
        <f t="shared" si="735"/>
        <v>135400</v>
      </c>
      <c r="C1488" s="186" t="str">
        <f t="shared" si="738"/>
        <v>-4.16874553591145E-06+0.0180873147037987i</v>
      </c>
      <c r="D1488" s="158" t="str">
        <f t="shared" si="739"/>
        <v>-5.9570379173884+0.138669412729123i</v>
      </c>
      <c r="E1488" t="str">
        <f t="shared" si="740"/>
        <v>2870</v>
      </c>
      <c r="F1488" t="str">
        <f t="shared" si="741"/>
        <v>0.777000777000777</v>
      </c>
      <c r="G1488" t="str">
        <f t="shared" si="736"/>
        <v>0.777000777000777</v>
      </c>
      <c r="H1488" t="str">
        <f t="shared" si="742"/>
        <v>8.31688660021213+2.50293571543053i</v>
      </c>
      <c r="I1488" t="str">
        <f t="shared" si="743"/>
        <v>531.714556620072i</v>
      </c>
      <c r="J1488" t="str">
        <f t="shared" si="737"/>
        <v>-240.827695445136+114.997522819208i</v>
      </c>
      <c r="K1488" t="str">
        <f t="shared" si="744"/>
        <v>0.858519917954293-1.79791153988358i</v>
      </c>
      <c r="L1488" t="str">
        <f t="shared" si="745"/>
        <v>0.0587123027062015-0.103473301865928i</v>
      </c>
      <c r="M1488" t="str">
        <f t="shared" si="746"/>
        <v>0.917232220660495-1.90138484174951i</v>
      </c>
      <c r="N1488" t="str">
        <f t="shared" si="747"/>
        <v>-0.600486775982248i</v>
      </c>
      <c r="O1488" t="str">
        <f t="shared" si="748"/>
        <v>0.825060662743938-0.565044160037544i</v>
      </c>
      <c r="P1488" t="str">
        <f t="shared" si="749"/>
        <v>0.174939337256062+0.565044160037544i</v>
      </c>
      <c r="Q1488" t="str">
        <f t="shared" si="750"/>
        <v>-0.174939337256062+0.035442615944704i</v>
      </c>
      <c r="R1488" t="str">
        <f t="shared" si="751"/>
        <v>-0.33198822711226-3.29720404979561i</v>
      </c>
      <c r="S1488" t="str">
        <f t="shared" si="752"/>
        <v>0.061983908083503i</v>
      </c>
      <c r="T1488" t="str">
        <f t="shared" si="753"/>
        <v>0.204373592755085-0.0205779277541314i</v>
      </c>
      <c r="U1488" t="str">
        <f t="shared" si="754"/>
        <v>0.00005-0.00178097380479718i</v>
      </c>
      <c r="V1488" t="str">
        <f t="shared" si="755"/>
        <v>3.33333333333333E-06-0.0019590711852769i</v>
      </c>
      <c r="W1488" t="str">
        <f t="shared" si="756"/>
        <v>0.0000144723712744307-0.00093305285500767i</v>
      </c>
      <c r="X1488" t="str">
        <f t="shared" si="757"/>
        <v>0.000030894271013177-0.000932253516768327i</v>
      </c>
      <c r="Y1488" t="str">
        <f t="shared" si="758"/>
        <v>0.009+0.0850743290592116i</v>
      </c>
      <c r="Z1488" t="str">
        <f t="shared" si="759"/>
        <v>-0.152801321428472-0.0215403810851072i</v>
      </c>
      <c r="AA1488" t="str">
        <f t="shared" si="760"/>
        <v>17.6546078915697-164.490393343738i</v>
      </c>
      <c r="AB1488" t="str">
        <f t="shared" si="761"/>
        <v>1.41178471262013-0.14214949900841i</v>
      </c>
      <c r="AC1488" t="str">
        <f t="shared" si="762"/>
        <v>2.02465352437422-2.81473015303086i</v>
      </c>
      <c r="AD1488" t="str">
        <f t="shared" si="763"/>
        <v>0.271045330569856+0.306605529445661i</v>
      </c>
      <c r="AE1488" t="str">
        <f t="shared" si="764"/>
        <v>-0.0348116847310303-0.0526881497683867i</v>
      </c>
      <c r="AF1488" t="str">
        <f t="shared" si="765"/>
        <v>-14.2739245176005-2.36426630270141i</v>
      </c>
      <c r="AG1488" t="str">
        <f t="shared" si="766"/>
        <v>1.1998922846824-0.141800296555601i</v>
      </c>
      <c r="AH1488" t="str">
        <f t="shared" si="767"/>
        <v>0.224983929671128+0.721959433294237i</v>
      </c>
      <c r="AI1488">
        <f t="shared" si="768"/>
        <v>-2.4272304500871758</v>
      </c>
      <c r="AJ1488">
        <f t="shared" si="769"/>
        <v>72.691419988623935</v>
      </c>
      <c r="AK1488"/>
      <c r="AL1488"/>
      <c r="AM1488"/>
      <c r="AN1488"/>
    </row>
    <row r="1489" spans="1:40" x14ac:dyDescent="0.25">
      <c r="A1489"/>
      <c r="B1489">
        <f t="shared" si="735"/>
        <v>135500</v>
      </c>
      <c r="C1489" s="186" t="str">
        <f t="shared" si="738"/>
        <v>-4.16259467682305E-06+0.0180739661334782i</v>
      </c>
      <c r="D1489" s="158" t="str">
        <f t="shared" si="739"/>
        <v>-5.95703787023182+0.13856707369i</v>
      </c>
      <c r="E1489" t="str">
        <f t="shared" si="740"/>
        <v>2870</v>
      </c>
      <c r="F1489" t="str">
        <f t="shared" si="741"/>
        <v>0.777000777000777</v>
      </c>
      <c r="G1489" t="str">
        <f t="shared" si="736"/>
        <v>0.777000777000777</v>
      </c>
      <c r="H1489" t="str">
        <f t="shared" si="742"/>
        <v>8.31797633341425+2.50144407861236i</v>
      </c>
      <c r="I1489" t="str">
        <f t="shared" si="743"/>
        <v>532.107255701771i</v>
      </c>
      <c r="J1489" t="str">
        <f t="shared" si="737"/>
        <v>-241.185032220117+115.082454519961i</v>
      </c>
      <c r="K1489" t="str">
        <f t="shared" si="744"/>
        <v>0.857479558421353-1.79707007283264i</v>
      </c>
      <c r="L1489" t="str">
        <f t="shared" si="745"/>
        <v>0.0586467489805739-0.10343410652114i</v>
      </c>
      <c r="M1489" t="str">
        <f t="shared" si="746"/>
        <v>0.916126307401927-1.90050417935378i</v>
      </c>
      <c r="N1489" t="str">
        <f t="shared" si="747"/>
        <v>-0.60093026695417i</v>
      </c>
      <c r="O1489" t="str">
        <f t="shared" si="748"/>
        <v>0.824809989630225-0.565410011413124i</v>
      </c>
      <c r="P1489" t="str">
        <f t="shared" si="749"/>
        <v>0.175190010369775+0.565410011413124i</v>
      </c>
      <c r="Q1489" t="str">
        <f t="shared" si="750"/>
        <v>-0.175190010369775+0.035520255541046i</v>
      </c>
      <c r="R1489" t="str">
        <f t="shared" si="751"/>
        <v>-0.331986225216463-3.29472123296651i</v>
      </c>
      <c r="S1489" t="str">
        <f t="shared" si="752"/>
        <v>0.0620296864498867i</v>
      </c>
      <c r="T1489" t="str">
        <f t="shared" si="753"/>
        <v>0.204370525020697-0.0205930014558587i</v>
      </c>
      <c r="U1489" t="str">
        <f t="shared" si="754"/>
        <v>0.00005-0.00177965943298552i</v>
      </c>
      <c r="V1489" t="str">
        <f t="shared" si="755"/>
        <v>3.33333333333333E-06-0.00195762537628408i</v>
      </c>
      <c r="W1489" t="str">
        <f t="shared" si="756"/>
        <v>0.0000144723678654676-0.000932364493994669i</v>
      </c>
      <c r="X1489" t="str">
        <f t="shared" si="757"/>
        <v>0.0000308700476637549-0.000931566172016962i</v>
      </c>
      <c r="Y1489" t="str">
        <f t="shared" si="758"/>
        <v>0.009+0.0851371609122834i</v>
      </c>
      <c r="Z1489" t="str">
        <f t="shared" si="759"/>
        <v>-0.152576551141986-0.0214959549725857i</v>
      </c>
      <c r="AA1489" t="str">
        <f t="shared" si="760"/>
        <v>17.6282395257362-164.369145570032i</v>
      </c>
      <c r="AB1489" t="str">
        <f t="shared" si="761"/>
        <v>1.41176352113226-0.142253626069907i</v>
      </c>
      <c r="AC1489" t="str">
        <f t="shared" si="762"/>
        <v>2.02300009066555-2.81338476133703i</v>
      </c>
      <c r="AD1489" t="str">
        <f t="shared" si="763"/>
        <v>0.271177819171154+0.30680864566577i</v>
      </c>
      <c r="AE1489" t="str">
        <f t="shared" si="764"/>
        <v>-0.0347802315629084-0.0526410312066939i</v>
      </c>
      <c r="AF1489" t="str">
        <f t="shared" si="765"/>
        <v>-14.2750142036461-2.36287700492236i</v>
      </c>
      <c r="AG1489" t="str">
        <f t="shared" si="766"/>
        <v>1.19986115022103-0.141776467908046i</v>
      </c>
      <c r="AH1489" t="str">
        <f t="shared" si="767"/>
        <v>0.224887637179752+0.721347342792202i</v>
      </c>
      <c r="AI1489">
        <f t="shared" si="768"/>
        <v>-2.4342745223871871</v>
      </c>
      <c r="AJ1489">
        <f t="shared" si="769"/>
        <v>72.684582028580223</v>
      </c>
      <c r="AK1489"/>
      <c r="AL1489"/>
      <c r="AM1489"/>
      <c r="AN1489"/>
    </row>
    <row r="1490" spans="1:40" x14ac:dyDescent="0.25">
      <c r="A1490"/>
      <c r="B1490">
        <f t="shared" si="735"/>
        <v>135600</v>
      </c>
      <c r="C1490" s="186" t="str">
        <f t="shared" si="738"/>
        <v>-4.15645742081067E-06+0.0180606372513114i</v>
      </c>
      <c r="D1490" s="158" t="str">
        <f t="shared" si="739"/>
        <v>-5.95703782317952+0.138464885593387i</v>
      </c>
      <c r="E1490" t="str">
        <f t="shared" si="740"/>
        <v>2870</v>
      </c>
      <c r="F1490" t="str">
        <f t="shared" si="741"/>
        <v>0.777000777000777</v>
      </c>
      <c r="G1490" t="str">
        <f t="shared" si="736"/>
        <v>0.777000777000777</v>
      </c>
      <c r="H1490" t="str">
        <f t="shared" si="742"/>
        <v>8.31906396545383+2.49995395680588i</v>
      </c>
      <c r="I1490" t="str">
        <f t="shared" si="743"/>
        <v>532.49995478347i</v>
      </c>
      <c r="J1490" t="str">
        <f t="shared" si="737"/>
        <v>-241.542632809624+115.167386220714i</v>
      </c>
      <c r="K1490" t="str">
        <f t="shared" si="744"/>
        <v>0.85644095192303-1.79622902943214i</v>
      </c>
      <c r="L1490" t="str">
        <f t="shared" si="745"/>
        <v>0.058581293241226-0.103394913469714i</v>
      </c>
      <c r="M1490" t="str">
        <f t="shared" si="746"/>
        <v>0.915022245164256-1.89962394290185i</v>
      </c>
      <c r="N1490" t="str">
        <f t="shared" si="747"/>
        <v>-0.601373757926092i</v>
      </c>
      <c r="O1490" t="str">
        <f t="shared" si="748"/>
        <v>0.824559154289386-0.565775751581466i</v>
      </c>
      <c r="P1490" t="str">
        <f t="shared" si="749"/>
        <v>0.175440845710614+0.565775751581466i</v>
      </c>
      <c r="Q1490" t="str">
        <f t="shared" si="750"/>
        <v>-0.175440845710614+0.0355980063446261i</v>
      </c>
      <c r="R1490" t="str">
        <f t="shared" si="751"/>
        <v>-0.331984221800228-3.29224204133258i</v>
      </c>
      <c r="S1490" t="str">
        <f t="shared" si="752"/>
        <v>0.0620754648162702i</v>
      </c>
      <c r="T1490" t="str">
        <f t="shared" si="753"/>
        <v>0.204367455003386-0.0206080748799169i</v>
      </c>
      <c r="U1490" t="str">
        <f t="shared" si="754"/>
        <v>0.00005-0.00177834699977536i</v>
      </c>
      <c r="V1490" t="str">
        <f t="shared" si="755"/>
        <v>3.33333333333333E-06-0.00195618169975289i</v>
      </c>
      <c r="W1490" t="str">
        <f t="shared" si="756"/>
        <v>0.0000144723644539896-0.000931677148439484i</v>
      </c>
      <c r="X1490" t="str">
        <f t="shared" si="757"/>
        <v>0.0000308458778538991-0.000930879840282667i</v>
      </c>
      <c r="Y1490" t="str">
        <f t="shared" si="758"/>
        <v>0.009+0.0851999927653552i</v>
      </c>
      <c r="Z1490" t="str">
        <f t="shared" si="759"/>
        <v>-0.152352275925042-0.0214516582674988i</v>
      </c>
      <c r="AA1490" t="str">
        <f t="shared" si="760"/>
        <v>17.6019304134431-164.248076179349i</v>
      </c>
      <c r="AB1490" t="str">
        <f t="shared" si="761"/>
        <v>1.41174231387427-0.142357751213304i</v>
      </c>
      <c r="AC1490" t="str">
        <f t="shared" si="762"/>
        <v>2.02134942897216-2.81204000977495i</v>
      </c>
      <c r="AD1490" t="str">
        <f t="shared" si="763"/>
        <v>0.271310395662456+0.307011705924073i</v>
      </c>
      <c r="AE1490" t="str">
        <f t="shared" si="764"/>
        <v>-0.0347488460616938-0.052593990025333i</v>
      </c>
      <c r="AF1490" t="str">
        <f t="shared" si="765"/>
        <v>-14.2761017886334-2.36148907121249i</v>
      </c>
      <c r="AG1490" t="str">
        <f t="shared" si="766"/>
        <v>1.19983004093822-0.141752726901447i</v>
      </c>
      <c r="AH1490" t="str">
        <f t="shared" si="767"/>
        <v>0.224791508031823+0.720736233488161i</v>
      </c>
      <c r="AI1490">
        <f t="shared" si="768"/>
        <v>-2.4413128518371701</v>
      </c>
      <c r="AJ1490">
        <f t="shared" si="769"/>
        <v>72.677743301512322</v>
      </c>
      <c r="AK1490"/>
      <c r="AL1490"/>
      <c r="AM1490"/>
      <c r="AN1490"/>
    </row>
    <row r="1491" spans="1:40" x14ac:dyDescent="0.25">
      <c r="A1491"/>
      <c r="B1491">
        <f t="shared" si="735"/>
        <v>135700</v>
      </c>
      <c r="C1491" s="186" t="str">
        <f t="shared" si="738"/>
        <v>-4.15033372779159E-06+0.0180473280137725i</v>
      </c>
      <c r="D1491" s="158" t="str">
        <f t="shared" si="739"/>
        <v>-5.95703777623121+0.138362848105589i</v>
      </c>
      <c r="E1491" t="str">
        <f t="shared" si="740"/>
        <v>2870</v>
      </c>
      <c r="F1491" t="str">
        <f t="shared" si="741"/>
        <v>0.777000777000777</v>
      </c>
      <c r="G1491" t="str">
        <f t="shared" si="736"/>
        <v>0.777000777000777</v>
      </c>
      <c r="H1491" t="str">
        <f t="shared" si="742"/>
        <v>8.32014950151667+2.49846534835131i</v>
      </c>
      <c r="I1491" t="str">
        <f t="shared" si="743"/>
        <v>532.892653865169i</v>
      </c>
      <c r="J1491" t="str">
        <f t="shared" si="737"/>
        <v>-241.900497213656+115.252317921467i</v>
      </c>
      <c r="K1491" t="str">
        <f t="shared" si="744"/>
        <v>0.855404094878179-1.79538841041467i</v>
      </c>
      <c r="L1491" t="str">
        <f t="shared" si="745"/>
        <v>0.0585159353219427-0.103355722800686i</v>
      </c>
      <c r="M1491" t="str">
        <f t="shared" si="746"/>
        <v>0.913920030200122-1.89874413321536i</v>
      </c>
      <c r="N1491" t="str">
        <f t="shared" si="747"/>
        <v>-0.601817248898014i</v>
      </c>
      <c r="O1491" t="str">
        <f t="shared" si="748"/>
        <v>0.824308156770758-0.566141380470635i</v>
      </c>
      <c r="P1491" t="str">
        <f t="shared" si="749"/>
        <v>0.175691843229242+0.566141380470635i</v>
      </c>
      <c r="Q1491" t="str">
        <f t="shared" si="750"/>
        <v>-0.175691843229242+0.035675868427379i</v>
      </c>
      <c r="R1491" t="str">
        <f t="shared" si="751"/>
        <v>-0.331982216863458-3.28976646687879i</v>
      </c>
      <c r="S1491" t="str">
        <f t="shared" si="752"/>
        <v>0.0621212431826539i</v>
      </c>
      <c r="T1491" t="str">
        <f t="shared" si="753"/>
        <v>0.204364382703117-0.0206231480260914i</v>
      </c>
      <c r="U1491" t="str">
        <f t="shared" si="754"/>
        <v>0.00005-0.0017770365008809i</v>
      </c>
      <c r="V1491" t="str">
        <f t="shared" si="755"/>
        <v>3.33333333333333E-06-0.00195474015096899i</v>
      </c>
      <c r="W1491" t="str">
        <f t="shared" si="756"/>
        <v>0.0000144723610399971-0.000930990816097181i</v>
      </c>
      <c r="X1491" t="str">
        <f t="shared" si="757"/>
        <v>0.0000308217614259244-0.000930194519328672i</v>
      </c>
      <c r="Y1491" t="str">
        <f t="shared" si="758"/>
        <v>0.009+0.085262824618427i</v>
      </c>
      <c r="Z1491" t="str">
        <f t="shared" si="759"/>
        <v>-0.1521284943269-0.0214074904926103i</v>
      </c>
      <c r="AA1491" t="str">
        <f t="shared" si="760"/>
        <v>17.5756803766584-164.127184779105i</v>
      </c>
      <c r="AB1491" t="str">
        <f t="shared" si="761"/>
        <v>1.41172109084593-0.142461874437119i</v>
      </c>
      <c r="AC1491" t="str">
        <f t="shared" si="762"/>
        <v>2.01970153368572-2.81069589956804i</v>
      </c>
      <c r="AD1491" t="str">
        <f t="shared" si="763"/>
        <v>0.271443060022869+0.307214710186933i</v>
      </c>
      <c r="AE1491" t="str">
        <f t="shared" si="764"/>
        <v>-0.0347175280292486-0.0525470260225377i</v>
      </c>
      <c r="AF1491" t="str">
        <f t="shared" si="765"/>
        <v>-14.2771872777479-2.36010250024572i</v>
      </c>
      <c r="AG1491" t="str">
        <f t="shared" si="766"/>
        <v>1.19979895672826-0.141729073332375i</v>
      </c>
      <c r="AH1491" t="str">
        <f t="shared" si="767"/>
        <v>0.224695541890763+0.720126102965453i</v>
      </c>
      <c r="AI1491">
        <f t="shared" si="768"/>
        <v>-2.4483454478097104</v>
      </c>
      <c r="AJ1491">
        <f t="shared" si="769"/>
        <v>72.670903802277465</v>
      </c>
      <c r="AK1491"/>
      <c r="AL1491"/>
      <c r="AM1491"/>
      <c r="AN1491"/>
    </row>
    <row r="1492" spans="1:40" x14ac:dyDescent="0.25">
      <c r="A1492"/>
      <c r="B1492">
        <f t="shared" si="735"/>
        <v>135800</v>
      </c>
      <c r="C1492" s="186" t="str">
        <f t="shared" si="738"/>
        <v>-4.14422355783061E-06+0.0180340383774639i</v>
      </c>
      <c r="D1492" s="158" t="str">
        <f t="shared" si="739"/>
        <v>-5.95703772938657+0.13826096089389i</v>
      </c>
      <c r="E1492" t="str">
        <f t="shared" si="740"/>
        <v>2870</v>
      </c>
      <c r="F1492" t="str">
        <f t="shared" si="741"/>
        <v>0.777000777000777</v>
      </c>
      <c r="G1492" t="str">
        <f t="shared" si="736"/>
        <v>0.777000777000777</v>
      </c>
      <c r="H1492" t="str">
        <f t="shared" si="742"/>
        <v>8.32123294677332+2.49697825158868i</v>
      </c>
      <c r="I1492" t="str">
        <f t="shared" si="743"/>
        <v>533.285352946867i</v>
      </c>
      <c r="J1492" t="str">
        <f t="shared" si="737"/>
        <v>-242.258625432214+115.337249622219i</v>
      </c>
      <c r="K1492" t="str">
        <f t="shared" si="744"/>
        <v>0.854368983713593-1.79454821650697i</v>
      </c>
      <c r="L1492" t="str">
        <f t="shared" si="745"/>
        <v>0.0584506750567661-0.103316534602683i</v>
      </c>
      <c r="M1492" t="str">
        <f t="shared" si="746"/>
        <v>0.912819658770359-1.89786475110965i</v>
      </c>
      <c r="N1492" t="str">
        <f t="shared" si="747"/>
        <v>-0.602260739869936i</v>
      </c>
      <c r="O1492" t="str">
        <f t="shared" si="748"/>
        <v>0.824056997123707-0.566506898008717i</v>
      </c>
      <c r="P1492" t="str">
        <f t="shared" si="749"/>
        <v>0.175943002876293+0.566506898008717i</v>
      </c>
      <c r="Q1492" t="str">
        <f t="shared" si="750"/>
        <v>-0.175943002876293+0.035753841861219i</v>
      </c>
      <c r="R1492" t="str">
        <f t="shared" si="751"/>
        <v>-0.331980210406053-3.28729450161363i</v>
      </c>
      <c r="S1492" t="str">
        <f t="shared" si="752"/>
        <v>0.0621670215490377i</v>
      </c>
      <c r="T1492" t="str">
        <f t="shared" si="753"/>
        <v>0.204361308119848-0.0206382208941672i</v>
      </c>
      <c r="U1492" t="str">
        <f t="shared" si="754"/>
        <v>0.00005-0.001775727932029i</v>
      </c>
      <c r="V1492" t="str">
        <f t="shared" si="755"/>
        <v>3.33333333333333E-06-0.0019533007252319i</v>
      </c>
      <c r="W1492" t="str">
        <f t="shared" si="756"/>
        <v>0.0000144723576234896-0.000930305494729443i</v>
      </c>
      <c r="X1492" t="str">
        <f t="shared" si="757"/>
        <v>0.0000307976982227249-0.000929510206924792i</v>
      </c>
      <c r="Y1492" t="str">
        <f t="shared" si="758"/>
        <v>0.009+0.0853256564714988i</v>
      </c>
      <c r="Z1492" t="str">
        <f t="shared" si="759"/>
        <v>-0.151905204902122-0.0213634511728068i</v>
      </c>
      <c r="AA1492" t="str">
        <f t="shared" si="760"/>
        <v>17.5494892380201-164.006470977863i</v>
      </c>
      <c r="AB1492" t="str">
        <f t="shared" si="761"/>
        <v>1.41169985204693-0.142565995739866i</v>
      </c>
      <c r="AC1492" t="str">
        <f t="shared" si="762"/>
        <v>2.0180563992101-2.8093524319301i</v>
      </c>
      <c r="AD1492" t="str">
        <f t="shared" si="763"/>
        <v>0.271575812231501+0.307417658420707i</v>
      </c>
      <c r="AE1492" t="str">
        <f t="shared" si="764"/>
        <v>-0.0346862772681572-0.0525001389972513i</v>
      </c>
      <c r="AF1492" t="str">
        <f t="shared" si="765"/>
        <v>-14.2782706761599-2.35871729069479i</v>
      </c>
      <c r="AG1492" t="str">
        <f t="shared" si="766"/>
        <v>1.19976789748588-0.141705506997993i</v>
      </c>
      <c r="AH1492" t="str">
        <f t="shared" si="767"/>
        <v>0.22459973842069+0.71951694881525i</v>
      </c>
      <c r="AI1492">
        <f t="shared" si="768"/>
        <v>-2.4553723196557744</v>
      </c>
      <c r="AJ1492">
        <f t="shared" si="769"/>
        <v>72.664063525761193</v>
      </c>
      <c r="AK1492"/>
      <c r="AL1492"/>
      <c r="AM1492"/>
      <c r="AN1492"/>
    </row>
    <row r="1493" spans="1:40" x14ac:dyDescent="0.25">
      <c r="A1493"/>
      <c r="B1493">
        <f t="shared" si="735"/>
        <v>135900</v>
      </c>
      <c r="C1493" s="186" t="str">
        <f t="shared" si="738"/>
        <v>-4.13812687113944E-06+0.018020768299116i</v>
      </c>
      <c r="D1493" s="158" t="str">
        <f t="shared" si="739"/>
        <v>-5.9570376826453+0.138159223626556i</v>
      </c>
      <c r="E1493" t="str">
        <f t="shared" si="740"/>
        <v>2870</v>
      </c>
      <c r="F1493" t="str">
        <f t="shared" si="741"/>
        <v>0.777000777000777</v>
      </c>
      <c r="G1493" t="str">
        <f t="shared" si="736"/>
        <v>0.777000777000777</v>
      </c>
      <c r="H1493" t="str">
        <f t="shared" si="742"/>
        <v>8.32231430637913+2.49549266485805i</v>
      </c>
      <c r="I1493" t="str">
        <f t="shared" si="743"/>
        <v>533.678052028566i</v>
      </c>
      <c r="J1493" t="str">
        <f t="shared" si="737"/>
        <v>-242.617017465297+115.422181322972i</v>
      </c>
      <c r="K1493" t="str">
        <f t="shared" si="744"/>
        <v>0.853335614864037-1.79370844842995i</v>
      </c>
      <c r="L1493" t="str">
        <f t="shared" si="745"/>
        <v>0.058385512279997-0.103277348963923i</v>
      </c>
      <c r="M1493" t="str">
        <f t="shared" si="746"/>
        <v>0.911721127144034-1.89698579739387i</v>
      </c>
      <c r="N1493" t="str">
        <f t="shared" si="747"/>
        <v>-0.602704230841858i</v>
      </c>
      <c r="O1493" t="str">
        <f t="shared" si="748"/>
        <v>0.823805675397632-0.566872304123822i</v>
      </c>
      <c r="P1493" t="str">
        <f t="shared" si="749"/>
        <v>0.176194324602368+0.566872304123822i</v>
      </c>
      <c r="Q1493" t="str">
        <f t="shared" si="750"/>
        <v>-0.176194324602368+0.035831926718036i</v>
      </c>
      <c r="R1493" t="str">
        <f t="shared" si="751"/>
        <v>-0.331978202427946-3.28482613756917i</v>
      </c>
      <c r="S1493" t="str">
        <f t="shared" si="752"/>
        <v>0.0622127999154213i</v>
      </c>
      <c r="T1493" t="str">
        <f t="shared" si="753"/>
        <v>0.204358231253537-0.020653293483931i</v>
      </c>
      <c r="U1493" t="str">
        <f t="shared" si="754"/>
        <v>0.00005-0.00177442128895907i</v>
      </c>
      <c r="V1493" t="str">
        <f t="shared" si="755"/>
        <v>3.33333333333333E-06-0.00195186341785499i</v>
      </c>
      <c r="W1493" t="str">
        <f t="shared" si="756"/>
        <v>0.0000144723542044678-0.000929621182104537i</v>
      </c>
      <c r="X1493" t="str">
        <f t="shared" si="757"/>
        <v>0.0000307736880877735-0.000928826900847396i</v>
      </c>
      <c r="Y1493" t="str">
        <f t="shared" si="758"/>
        <v>0.009+0.0853884883245706i</v>
      </c>
      <c r="Z1493" t="str">
        <f t="shared" si="759"/>
        <v>-0.151682406210551-0.0213195398350855i</v>
      </c>
      <c r="AA1493" t="str">
        <f t="shared" si="760"/>
        <v>17.5233568208338-163.885934385329i</v>
      </c>
      <c r="AB1493" t="str">
        <f t="shared" si="761"/>
        <v>1.41167859747699-0.142670115120072i</v>
      </c>
      <c r="AC1493" t="str">
        <f t="shared" si="762"/>
        <v>2.01641401996151-2.80800960806579i</v>
      </c>
      <c r="AD1493" t="str">
        <f t="shared" si="763"/>
        <v>0.271708652267427+0.307620550591743i</v>
      </c>
      <c r="AE1493" t="str">
        <f t="shared" si="764"/>
        <v>-0.0346550935817172-0.0524533287491225i</v>
      </c>
      <c r="AF1493" t="str">
        <f t="shared" si="765"/>
        <v>-14.2793519890244-2.35733344123149i</v>
      </c>
      <c r="AG1493" t="str">
        <f t="shared" si="766"/>
        <v>1.19973686310615-0.141682027696027i</v>
      </c>
      <c r="AH1493" t="str">
        <f t="shared" si="767"/>
        <v>0.224504097286368+0.718908768636551i</v>
      </c>
      <c r="AI1493">
        <f t="shared" si="768"/>
        <v>-2.4623934767046309</v>
      </c>
      <c r="AJ1493">
        <f t="shared" si="769"/>
        <v>72.657222466881549</v>
      </c>
      <c r="AK1493"/>
      <c r="AL1493"/>
      <c r="AM1493"/>
      <c r="AN1493"/>
    </row>
    <row r="1494" spans="1:40" x14ac:dyDescent="0.25">
      <c r="A1494"/>
      <c r="B1494">
        <f t="shared" si="735"/>
        <v>136000</v>
      </c>
      <c r="C1494" s="186" t="str">
        <f t="shared" si="738"/>
        <v>-4.13204362807597E-06+0.018007517735586i</v>
      </c>
      <c r="D1494" s="158" t="str">
        <f t="shared" si="739"/>
        <v>-5.95703763600711+0.138057635972826i</v>
      </c>
      <c r="E1494" t="str">
        <f t="shared" si="740"/>
        <v>2870</v>
      </c>
      <c r="F1494" t="str">
        <f t="shared" si="741"/>
        <v>0.777000777000777</v>
      </c>
      <c r="G1494" t="str">
        <f t="shared" si="736"/>
        <v>0.777000777000777</v>
      </c>
      <c r="H1494" t="str">
        <f t="shared" si="742"/>
        <v>8.32339358547435+2.49400858649938i</v>
      </c>
      <c r="I1494" t="str">
        <f t="shared" si="743"/>
        <v>534.070751110265i</v>
      </c>
      <c r="J1494" t="str">
        <f t="shared" si="737"/>
        <v>-242.975673312906+115.507113023725i</v>
      </c>
      <c r="K1494" t="str">
        <f t="shared" si="744"/>
        <v>0.852303984772169-1.79286910689868i</v>
      </c>
      <c r="L1494" t="str">
        <f t="shared" si="745"/>
        <v>0.0583204468261942-0.103238165972221i</v>
      </c>
      <c r="M1494" t="str">
        <f t="shared" si="746"/>
        <v>0.910624431598363-1.8961072728709i</v>
      </c>
      <c r="N1494" t="str">
        <f t="shared" si="747"/>
        <v>-0.60314772181378i</v>
      </c>
      <c r="O1494" t="str">
        <f t="shared" si="748"/>
        <v>0.823554191641966-0.567237598744078i</v>
      </c>
      <c r="P1494" t="str">
        <f t="shared" si="749"/>
        <v>0.176445808358034+0.567237598744078i</v>
      </c>
      <c r="Q1494" t="str">
        <f t="shared" si="750"/>
        <v>-0.176445808358034+0.035910123069702i</v>
      </c>
      <c r="R1494" t="str">
        <f t="shared" si="751"/>
        <v>-0.331976192928987-3.28236136680092i</v>
      </c>
      <c r="S1494" t="str">
        <f t="shared" si="752"/>
        <v>0.062258578281805i</v>
      </c>
      <c r="T1494" t="str">
        <f t="shared" si="753"/>
        <v>0.204355152104148-0.0206683657951649i</v>
      </c>
      <c r="U1494" t="str">
        <f t="shared" si="754"/>
        <v>0.00005-0.00177311656742308i</v>
      </c>
      <c r="V1494" t="str">
        <f t="shared" si="755"/>
        <v>3.33333333333333E-06-0.00195042822416539i</v>
      </c>
      <c r="W1494" t="str">
        <f t="shared" si="756"/>
        <v>0.0000144723507829309-0.000928937875997295i</v>
      </c>
      <c r="X1494" t="str">
        <f t="shared" si="757"/>
        <v>0.0000307497308651163-0.000928144598879382i</v>
      </c>
      <c r="Y1494" t="str">
        <f t="shared" si="758"/>
        <v>0.009+0.0854513201776424i</v>
      </c>
      <c r="Z1494" t="str">
        <f t="shared" si="759"/>
        <v>-0.151460096817278-0.0212757560085438i</v>
      </c>
      <c r="AA1494" t="str">
        <f t="shared" si="760"/>
        <v>17.4972829490691-163.765574612352i</v>
      </c>
      <c r="AB1494" t="str">
        <f t="shared" si="761"/>
        <v>1.41165732713587-0.142774232576232i</v>
      </c>
      <c r="AC1494" t="str">
        <f t="shared" si="762"/>
        <v>2.01477439036841-2.80666742917044i</v>
      </c>
      <c r="AD1494" t="str">
        <f t="shared" si="763"/>
        <v>0.271841580109718+0.307823386666402i</v>
      </c>
      <c r="AE1494" t="str">
        <f t="shared" si="764"/>
        <v>-0.0346239767739418-0.0524065950785071i</v>
      </c>
      <c r="AF1494" t="str">
        <f t="shared" si="765"/>
        <v>-14.2804312214815-2.35595095052655i</v>
      </c>
      <c r="AG1494" t="str">
        <f t="shared" si="766"/>
        <v>1.19970585348458-0.141658635224785i</v>
      </c>
      <c r="AH1494" t="str">
        <f t="shared" si="767"/>
        <v>0.224408618153235+0.718301560036168i</v>
      </c>
      <c r="AI1494">
        <f t="shared" si="768"/>
        <v>-2.4694089282636531</v>
      </c>
      <c r="AJ1494">
        <f t="shared" si="769"/>
        <v>72.650380620587129</v>
      </c>
      <c r="AK1494"/>
      <c r="AL1494"/>
      <c r="AM1494"/>
      <c r="AN1494"/>
    </row>
    <row r="1495" spans="1:40" x14ac:dyDescent="0.25">
      <c r="A1495"/>
      <c r="B1495">
        <f t="shared" si="735"/>
        <v>136100</v>
      </c>
      <c r="C1495" s="186" t="str">
        <f t="shared" si="738"/>
        <v>-4.12597378914368E-06+0.0179942866438583i</v>
      </c>
      <c r="D1495" s="158" t="str">
        <f t="shared" si="739"/>
        <v>-5.95703758947168+0.137956197602914i</v>
      </c>
      <c r="E1495" t="str">
        <f t="shared" si="740"/>
        <v>2870</v>
      </c>
      <c r="F1495" t="str">
        <f t="shared" si="741"/>
        <v>0.777000777000777</v>
      </c>
      <c r="G1495" t="str">
        <f t="shared" si="736"/>
        <v>0.777000777000777</v>
      </c>
      <c r="H1495" t="str">
        <f t="shared" si="742"/>
        <v>8.32447078918406+2.49252601485263i</v>
      </c>
      <c r="I1495" t="str">
        <f t="shared" si="743"/>
        <v>534.463450191964i</v>
      </c>
      <c r="J1495" t="str">
        <f t="shared" si="737"/>
        <v>-243.334592975041+115.592044724478i</v>
      </c>
      <c r="K1495" t="str">
        <f t="shared" si="744"/>
        <v>0.851274089888566-1.79203019262248i</v>
      </c>
      <c r="L1495" t="str">
        <f t="shared" si="745"/>
        <v>0.058255478530176-0.103198985714986i</v>
      </c>
      <c r="M1495" t="str">
        <f t="shared" si="746"/>
        <v>0.909529568418742-1.89522917833747i</v>
      </c>
      <c r="N1495" t="str">
        <f t="shared" si="747"/>
        <v>-0.603591212785702i</v>
      </c>
      <c r="O1495" t="str">
        <f t="shared" si="748"/>
        <v>0.82330254590617-0.56760278179764i</v>
      </c>
      <c r="P1495" t="str">
        <f t="shared" si="749"/>
        <v>0.17669745409383+0.56760278179764i</v>
      </c>
      <c r="Q1495" t="str">
        <f t="shared" si="750"/>
        <v>-0.17669745409383+0.035988430988062i</v>
      </c>
      <c r="R1495" t="str">
        <f t="shared" si="751"/>
        <v>-0.331974181909141-3.27990018138769i</v>
      </c>
      <c r="S1495" t="str">
        <f t="shared" si="752"/>
        <v>0.0623043566481887i</v>
      </c>
      <c r="T1495" t="str">
        <f t="shared" si="753"/>
        <v>0.204352070671637-0.0206834378276578i</v>
      </c>
      <c r="U1495" t="str">
        <f t="shared" si="754"/>
        <v>0.0000500000000000001-0.00177181376318544i</v>
      </c>
      <c r="V1495" t="str">
        <f t="shared" si="755"/>
        <v>3.33333333333333E-06-0.00194899513950398i</v>
      </c>
      <c r="W1495" t="str">
        <f t="shared" si="756"/>
        <v>0.0000144723473588796-0.000928255574189082i</v>
      </c>
      <c r="X1495" t="str">
        <f t="shared" si="757"/>
        <v>0.000030725826399373-0.000927463298810142i</v>
      </c>
      <c r="Y1495" t="str">
        <f t="shared" si="758"/>
        <v>0.009+0.0855141520307142i</v>
      </c>
      <c r="Z1495" t="str">
        <f t="shared" si="759"/>
        <v>-0.151238275292632-0.0212320992243676i</v>
      </c>
      <c r="AA1495" t="str">
        <f t="shared" si="760"/>
        <v>17.4712674473571-163.645391270911i</v>
      </c>
      <c r="AB1495" t="str">
        <f t="shared" si="761"/>
        <v>1.41163604102325-0.142878348106887i</v>
      </c>
      <c r="AC1495" t="str">
        <f t="shared" si="762"/>
        <v>2.01313750487139-2.80532589643009i</v>
      </c>
      <c r="AD1495" t="str">
        <f t="shared" si="763"/>
        <v>0.271974595737427+0.308026166611026i</v>
      </c>
      <c r="AE1495" t="str">
        <f t="shared" si="764"/>
        <v>-0.0345929266495521-0.0523599377864565i</v>
      </c>
      <c r="AF1495" t="str">
        <f t="shared" si="765"/>
        <v>-14.2815083786557-2.35456981724972i</v>
      </c>
      <c r="AG1495" t="str">
        <f t="shared" si="766"/>
        <v>1.19967486851708-0.141635329383144i</v>
      </c>
      <c r="AH1495" t="str">
        <f t="shared" si="767"/>
        <v>0.224313300687382+0.717695320628581i</v>
      </c>
      <c r="AI1495">
        <f t="shared" si="768"/>
        <v>-2.4764186836196989</v>
      </c>
      <c r="AJ1495">
        <f t="shared" si="769"/>
        <v>72.643537981855815</v>
      </c>
      <c r="AK1495"/>
      <c r="AL1495"/>
      <c r="AM1495"/>
      <c r="AN1495"/>
    </row>
    <row r="1496" spans="1:40" x14ac:dyDescent="0.25">
      <c r="A1496"/>
      <c r="B1496">
        <f t="shared" si="735"/>
        <v>136200</v>
      </c>
      <c r="C1496" s="186" t="str">
        <f t="shared" si="738"/>
        <v>-4.11991731499104E-06+0.0179810749810435i</v>
      </c>
      <c r="D1496" s="158" t="str">
        <f t="shared" si="739"/>
        <v>-5.95703754303871+0.137854908188i</v>
      </c>
      <c r="E1496" t="str">
        <f t="shared" si="740"/>
        <v>2870</v>
      </c>
      <c r="F1496" t="str">
        <f t="shared" si="741"/>
        <v>0.777000777000777</v>
      </c>
      <c r="G1496" t="str">
        <f t="shared" si="736"/>
        <v>0.777000777000777</v>
      </c>
      <c r="H1496" t="str">
        <f t="shared" si="742"/>
        <v>8.32554592261831+2.49104494825776i</v>
      </c>
      <c r="I1496" t="str">
        <f t="shared" si="743"/>
        <v>534.856149273662i</v>
      </c>
      <c r="J1496" t="str">
        <f t="shared" si="737"/>
        <v>-243.693776451702+115.67697642523i</v>
      </c>
      <c r="K1496" t="str">
        <f t="shared" si="744"/>
        <v>0.850245926671691-1.79119170630492i</v>
      </c>
      <c r="L1496" t="str">
        <f t="shared" si="745"/>
        <v>0.0581906072270178-0.103159808279228i</v>
      </c>
      <c r="M1496" t="str">
        <f t="shared" si="746"/>
        <v>0.908436533898709-1.89435151458415i</v>
      </c>
      <c r="N1496" t="str">
        <f t="shared" si="747"/>
        <v>-0.604034703757624i</v>
      </c>
      <c r="O1496" t="str">
        <f t="shared" si="748"/>
        <v>0.823050738239739-0.56796785321268i</v>
      </c>
      <c r="P1496" t="str">
        <f t="shared" si="749"/>
        <v>0.176949261760261+0.56796785321268i</v>
      </c>
      <c r="Q1496" t="str">
        <f t="shared" si="750"/>
        <v>-0.176949261760261+0.0360668505449441i</v>
      </c>
      <c r="R1496" t="str">
        <f t="shared" si="751"/>
        <v>-0.331972169368269-3.27744257343157i</v>
      </c>
      <c r="S1496" t="str">
        <f t="shared" si="752"/>
        <v>0.0623501350145724i</v>
      </c>
      <c r="T1496" t="str">
        <f t="shared" si="753"/>
        <v>0.204348986955966-0.0206985095811921i</v>
      </c>
      <c r="U1496" t="str">
        <f t="shared" si="754"/>
        <v>0.0000500000000000001-0.00177051287202304i</v>
      </c>
      <c r="V1496" t="str">
        <f t="shared" si="755"/>
        <v>3.33333333333333E-06-0.00194756415922535i</v>
      </c>
      <c r="W1496" t="str">
        <f t="shared" si="756"/>
        <v>0.0000144723439323136-0.000927574274467797i</v>
      </c>
      <c r="X1496" t="str">
        <f t="shared" si="757"/>
        <v>0.0000307019745357331-0.000926782998435578i</v>
      </c>
      <c r="Y1496" t="str">
        <f t="shared" si="758"/>
        <v>0.009+0.085576983883786i</v>
      </c>
      <c r="Z1496" t="str">
        <f t="shared" si="759"/>
        <v>-0.151016940212148-0.0211885690158222i</v>
      </c>
      <c r="AA1496" t="str">
        <f t="shared" si="760"/>
        <v>17.4453101409872-163.525383974121i</v>
      </c>
      <c r="AB1496" t="str">
        <f t="shared" si="761"/>
        <v>1.41161473913887-0.142982461710534i</v>
      </c>
      <c r="AC1496" t="str">
        <f t="shared" si="762"/>
        <v>2.01150335792333-2.80398501102165i</v>
      </c>
      <c r="AD1496" t="str">
        <f t="shared" si="763"/>
        <v>0.272107699129589+0.308228890391967i</v>
      </c>
      <c r="AE1496" t="str">
        <f t="shared" si="764"/>
        <v>-0.034561943013978-0.0523133566747244i</v>
      </c>
      <c r="AF1496" t="str">
        <f t="shared" si="765"/>
        <v>-14.282583465657-2.35319004006976i</v>
      </c>
      <c r="AG1496" t="str">
        <f t="shared" si="766"/>
        <v>1.19964390809991-0.141612109970553i</v>
      </c>
      <c r="AH1496" t="str">
        <f t="shared" si="767"/>
        <v>0.224218144555579+0.717090048036106i</v>
      </c>
      <c r="AI1496">
        <f t="shared" si="768"/>
        <v>-2.4834227520368883</v>
      </c>
      <c r="AJ1496">
        <f t="shared" si="769"/>
        <v>72.636694545697267</v>
      </c>
      <c r="AK1496"/>
      <c r="AL1496"/>
      <c r="AM1496"/>
      <c r="AN1496"/>
    </row>
    <row r="1497" spans="1:40" x14ac:dyDescent="0.25">
      <c r="A1497"/>
      <c r="B1497">
        <f t="shared" si="735"/>
        <v>136300</v>
      </c>
      <c r="C1497" s="186" t="str">
        <f t="shared" si="738"/>
        <v>-4.11387416641077E-06+0.0179678827043779i</v>
      </c>
      <c r="D1497" s="158" t="str">
        <f t="shared" si="739"/>
        <v>-5.9570374967079+0.137753767400231i</v>
      </c>
      <c r="E1497" t="str">
        <f t="shared" si="740"/>
        <v>2870</v>
      </c>
      <c r="F1497" t="str">
        <f t="shared" si="741"/>
        <v>0.777000777000777</v>
      </c>
      <c r="G1497" t="str">
        <f t="shared" si="736"/>
        <v>0.777000777000777</v>
      </c>
      <c r="H1497" t="str">
        <f t="shared" si="742"/>
        <v>8.32661899087218+2.4895653850547i</v>
      </c>
      <c r="I1497" t="str">
        <f t="shared" si="743"/>
        <v>535.248848355361i</v>
      </c>
      <c r="J1497" t="str">
        <f t="shared" si="737"/>
        <v>-244.053223742888+115.761908125983i</v>
      </c>
      <c r="K1497" t="str">
        <f t="shared" si="744"/>
        <v>0.849219491587907-1.79035364864383i</v>
      </c>
      <c r="L1497" t="str">
        <f t="shared" si="745"/>
        <v>0.0581258327520531-0.103120633751552i</v>
      </c>
      <c r="M1497" t="str">
        <f t="shared" si="746"/>
        <v>0.90734532433996-1.89347428239538i</v>
      </c>
      <c r="N1497" t="str">
        <f t="shared" si="747"/>
        <v>-0.604478194729545i</v>
      </c>
      <c r="O1497" t="str">
        <f t="shared" si="748"/>
        <v>0.822798768692201-0.568332812917394i</v>
      </c>
      <c r="P1497" t="str">
        <f t="shared" si="749"/>
        <v>0.177201231307799+0.568332812917394i</v>
      </c>
      <c r="Q1497" t="str">
        <f t="shared" si="750"/>
        <v>-0.177201231307799+0.036145381812151i</v>
      </c>
      <c r="R1497" t="str">
        <f t="shared" si="751"/>
        <v>-0.331970155306287-3.27498853505787i</v>
      </c>
      <c r="S1497" t="str">
        <f t="shared" si="752"/>
        <v>0.0623959133809561i</v>
      </c>
      <c r="T1497" t="str">
        <f t="shared" si="753"/>
        <v>0.204345900957095-0.0207135810555536i</v>
      </c>
      <c r="U1497" t="str">
        <f t="shared" si="754"/>
        <v>0.0000500000000000001-0.00176921388972515i</v>
      </c>
      <c r="V1497" t="str">
        <f t="shared" si="755"/>
        <v>3.33333333333333E-06-0.00194613527869767i</v>
      </c>
      <c r="W1497" t="str">
        <f t="shared" si="756"/>
        <v>0.0000144723405032328-0.000926893974627809i</v>
      </c>
      <c r="X1497" t="str">
        <f t="shared" si="757"/>
        <v>0.0000306781751199525-0.00092610369555802i</v>
      </c>
      <c r="Y1497" t="str">
        <f t="shared" si="758"/>
        <v>0.009+0.0856398157368578i</v>
      </c>
      <c r="Z1497" t="str">
        <f t="shared" si="759"/>
        <v>-0.15079609015655-0.0211451649182392i</v>
      </c>
      <c r="AA1497" t="str">
        <f t="shared" si="760"/>
        <v>17.4194108559038-163.405552336221i</v>
      </c>
      <c r="AB1497" t="str">
        <f t="shared" si="761"/>
        <v>1.41159342148246-0.143086573385694i</v>
      </c>
      <c r="AC1497" t="str">
        <f t="shared" si="762"/>
        <v>2.00987194398927-2.80264477411288i</v>
      </c>
      <c r="AD1497" t="str">
        <f t="shared" si="763"/>
        <v>0.27224089026523+0.308431557975566i</v>
      </c>
      <c r="AE1497" t="str">
        <f t="shared" si="764"/>
        <v>-0.0345310256733523-0.0522668515457551i</v>
      </c>
      <c r="AF1497" t="str">
        <f t="shared" si="765"/>
        <v>-14.2836564875801-2.35181161765447i</v>
      </c>
      <c r="AG1497" t="str">
        <f t="shared" si="766"/>
        <v>1.19961297212978-0.141588976787029i</v>
      </c>
      <c r="AH1497" t="str">
        <f t="shared" si="767"/>
        <v>0.224123149425252+0.716485739888654i</v>
      </c>
      <c r="AI1497">
        <f t="shared" si="768"/>
        <v>-2.4904211427590597</v>
      </c>
      <c r="AJ1497">
        <f t="shared" si="769"/>
        <v>72.629850307149653</v>
      </c>
      <c r="AK1497"/>
      <c r="AL1497"/>
      <c r="AM1497"/>
      <c r="AN1497"/>
    </row>
    <row r="1498" spans="1:40" x14ac:dyDescent="0.25">
      <c r="A1498"/>
      <c r="B1498">
        <f t="shared" si="735"/>
        <v>136400</v>
      </c>
      <c r="C1498" s="186" t="str">
        <f t="shared" si="738"/>
        <v>-4.10784430433928E-06+0.0179547097712235i</v>
      </c>
      <c r="D1498" s="158" t="str">
        <f t="shared" si="739"/>
        <v>-5.95703745047896+0.137652774912714i</v>
      </c>
      <c r="E1498" t="str">
        <f t="shared" si="740"/>
        <v>2870</v>
      </c>
      <c r="F1498" t="str">
        <f t="shared" si="741"/>
        <v>0.777000777000777</v>
      </c>
      <c r="G1498" t="str">
        <f t="shared" si="736"/>
        <v>0.777000777000777</v>
      </c>
      <c r="H1498" t="str">
        <f t="shared" si="742"/>
        <v>8.32768999902579+2.48808732358345i</v>
      </c>
      <c r="I1498" t="str">
        <f t="shared" si="743"/>
        <v>535.64154743706i</v>
      </c>
      <c r="J1498" t="str">
        <f t="shared" si="737"/>
        <v>-244.412934848599+115.846839826736i</v>
      </c>
      <c r="K1498" t="str">
        <f t="shared" si="744"/>
        <v>0.848194781111411-1.78951602033136i</v>
      </c>
      <c r="L1498" t="str">
        <f t="shared" si="745"/>
        <v>0.0580611549408736-0.103081462218167i</v>
      </c>
      <c r="M1498" t="str">
        <f t="shared" si="746"/>
        <v>0.906255936052285-1.89259748254953i</v>
      </c>
      <c r="N1498" t="str">
        <f t="shared" si="747"/>
        <v>-0.604921685701467i</v>
      </c>
      <c r="O1498" t="str">
        <f t="shared" si="748"/>
        <v>0.822546637313113-0.568697660840002i</v>
      </c>
      <c r="P1498" t="str">
        <f t="shared" si="749"/>
        <v>0.177453362686887+0.568697660840002i</v>
      </c>
      <c r="Q1498" t="str">
        <f t="shared" si="750"/>
        <v>-0.177453362686887+0.036224024861465i</v>
      </c>
      <c r="R1498" t="str">
        <f t="shared" si="751"/>
        <v>-0.331968139723098-3.27253805841493i</v>
      </c>
      <c r="S1498" t="str">
        <f t="shared" si="752"/>
        <v>0.0624416917473398i</v>
      </c>
      <c r="T1498" t="str">
        <f t="shared" si="753"/>
        <v>0.204342812674983-0.0207286522505275i</v>
      </c>
      <c r="U1498" t="str">
        <f t="shared" si="754"/>
        <v>0.0000500000000000001-0.00176791681209339i</v>
      </c>
      <c r="V1498" t="str">
        <f t="shared" si="755"/>
        <v>3.33333333333333E-06-0.00194470849330273i</v>
      </c>
      <c r="W1498" t="str">
        <f t="shared" si="756"/>
        <v>0.0000144723370716372-0.000926214672469971i</v>
      </c>
      <c r="X1498" t="str">
        <f t="shared" si="757"/>
        <v>0.0000306544279983529-0.000925425387986257i</v>
      </c>
      <c r="Y1498" t="str">
        <f t="shared" si="758"/>
        <v>0.009+0.0857026475899296i</v>
      </c>
      <c r="Z1498" t="str">
        <f t="shared" si="759"/>
        <v>-0.150575723711722-0.021101886469008i</v>
      </c>
      <c r="AA1498" t="str">
        <f t="shared" si="760"/>
        <v>17.3935694187041-163.285895972574i</v>
      </c>
      <c r="AB1498" t="str">
        <f t="shared" si="761"/>
        <v>1.41157208805374-0.143190683130883i</v>
      </c>
      <c r="AC1498" t="str">
        <f t="shared" si="762"/>
        <v>2.00824325754636-2.80130518686244i</v>
      </c>
      <c r="AD1498" t="str">
        <f t="shared" si="763"/>
        <v>0.272374169123353+0.308634169328167i</v>
      </c>
      <c r="AE1498" t="str">
        <f t="shared" si="764"/>
        <v>-0.0345001744345085-0.0522204222026865i</v>
      </c>
      <c r="AF1498" t="str">
        <f t="shared" si="765"/>
        <v>-14.2847274495048-2.35043454867074i</v>
      </c>
      <c r="AG1498" t="str">
        <f t="shared" si="766"/>
        <v>1.19958206050374-0.141565929633153i</v>
      </c>
      <c r="AH1498" t="str">
        <f t="shared" si="767"/>
        <v>0.224028314964485+0.715882393823862i</v>
      </c>
      <c r="AI1498">
        <f t="shared" si="768"/>
        <v>-2.4974138650080517</v>
      </c>
      <c r="AJ1498">
        <f t="shared" si="769"/>
        <v>72.623005261282856</v>
      </c>
      <c r="AK1498"/>
      <c r="AL1498"/>
      <c r="AM1498"/>
      <c r="AN1498"/>
    </row>
    <row r="1499" spans="1:40" x14ac:dyDescent="0.25">
      <c r="A1499"/>
      <c r="B1499">
        <f t="shared" si="735"/>
        <v>136500</v>
      </c>
      <c r="C1499" s="186" t="str">
        <f t="shared" si="738"/>
        <v>-4.10182768985599E-06+0.017941556139067i</v>
      </c>
      <c r="D1499" s="158" t="str">
        <f t="shared" si="739"/>
        <v>-5.95703740435158+0.137551930399514i</v>
      </c>
      <c r="E1499" t="str">
        <f t="shared" si="740"/>
        <v>2870</v>
      </c>
      <c r="F1499" t="str">
        <f t="shared" si="741"/>
        <v>0.777000777000777</v>
      </c>
      <c r="G1499" t="str">
        <f t="shared" si="736"/>
        <v>0.777000777000777</v>
      </c>
      <c r="H1499" t="str">
        <f t="shared" si="742"/>
        <v>8.32875895214434+2.486610762184i</v>
      </c>
      <c r="I1499" t="str">
        <f t="shared" si="743"/>
        <v>536.034246518758i</v>
      </c>
      <c r="J1499" t="str">
        <f t="shared" si="737"/>
        <v>-244.772909768837+115.931771527489i</v>
      </c>
      <c r="K1499" t="str">
        <f t="shared" si="744"/>
        <v>0.847171791724238-1.78867882205399i</v>
      </c>
      <c r="L1499" t="str">
        <f t="shared" si="745"/>
        <v>0.0579965736293285-0.103042293764882i</v>
      </c>
      <c r="M1499" t="str">
        <f t="shared" si="746"/>
        <v>0.905168365353566-1.89172111581887i</v>
      </c>
      <c r="N1499" t="str">
        <f t="shared" si="747"/>
        <v>-0.605365176673389i</v>
      </c>
      <c r="O1499" t="str">
        <f t="shared" si="748"/>
        <v>0.822294344152065-0.569062396908744i</v>
      </c>
      <c r="P1499" t="str">
        <f t="shared" si="749"/>
        <v>0.177705655847935+0.569062396908744i</v>
      </c>
      <c r="Q1499" t="str">
        <f t="shared" si="750"/>
        <v>-0.177705655847935+0.0363027797646449i</v>
      </c>
      <c r="R1499" t="str">
        <f t="shared" si="751"/>
        <v>-0.331966122618628-3.27009113567414i</v>
      </c>
      <c r="S1499" t="str">
        <f t="shared" si="752"/>
        <v>0.0624874701137234i</v>
      </c>
      <c r="T1499" t="str">
        <f t="shared" si="753"/>
        <v>0.20433972210959-0.0207437231659002i</v>
      </c>
      <c r="U1499" t="str">
        <f t="shared" si="754"/>
        <v>0.0000499999999999999-0.00176662163494167i</v>
      </c>
      <c r="V1499" t="str">
        <f t="shared" si="755"/>
        <v>3.33333333333333E-06-0.00194328379843584i</v>
      </c>
      <c r="W1499" t="str">
        <f t="shared" si="756"/>
        <v>0.0000144723336375271-0.000925536365801571i</v>
      </c>
      <c r="X1499" t="str">
        <f t="shared" si="757"/>
        <v>0.0000306307330178181-0.00092474807353547i</v>
      </c>
      <c r="Y1499" t="str">
        <f t="shared" si="758"/>
        <v>0.009+0.0857654794430013i</v>
      </c>
      <c r="Z1499" t="str">
        <f t="shared" si="759"/>
        <v>-0.150355839468694-0.0210587332075634i</v>
      </c>
      <c r="AA1499" t="str">
        <f t="shared" si="760"/>
        <v>17.3677856566343-163.166414499662i</v>
      </c>
      <c r="AB1499" t="str">
        <f t="shared" si="761"/>
        <v>1.41155073885242-0.143294790944625i</v>
      </c>
      <c r="AC1499" t="str">
        <f t="shared" si="762"/>
        <v>2.00661729308387-2.79996625041988i</v>
      </c>
      <c r="AD1499" t="str">
        <f t="shared" si="763"/>
        <v>0.272507535682956+0.308836724416109i</v>
      </c>
      <c r="AE1499" t="str">
        <f t="shared" si="764"/>
        <v>-0.0344693891049792-0.0521740684493435i</v>
      </c>
      <c r="AF1499" t="str">
        <f t="shared" si="765"/>
        <v>-14.2857963564959-2.34905883178449i</v>
      </c>
      <c r="AG1499" t="str">
        <f t="shared" si="766"/>
        <v>1.19955117311925-0.141542968310074i</v>
      </c>
      <c r="AH1499" t="str">
        <f t="shared" si="767"/>
        <v>0.223933640842042+0.715280007486962i</v>
      </c>
      <c r="AI1499">
        <f t="shared" si="768"/>
        <v>-2.5044009279847868</v>
      </c>
      <c r="AJ1499">
        <f t="shared" si="769"/>
        <v>72.616159403194558</v>
      </c>
      <c r="AK1499"/>
      <c r="AL1499"/>
      <c r="AM1499"/>
      <c r="AN1499"/>
    </row>
    <row r="1500" spans="1:40" x14ac:dyDescent="0.25">
      <c r="A1500"/>
      <c r="B1500">
        <f t="shared" si="735"/>
        <v>136600</v>
      </c>
      <c r="C1500" s="186" t="str">
        <f t="shared" si="738"/>
        <v>-4.09582428418279E-06+0.0179284217655197i</v>
      </c>
      <c r="D1500" s="158" t="str">
        <f t="shared" si="739"/>
        <v>-5.95703735832547+0.137451233535651i</v>
      </c>
      <c r="E1500" t="str">
        <f t="shared" si="740"/>
        <v>2870</v>
      </c>
      <c r="F1500" t="str">
        <f t="shared" si="741"/>
        <v>0.777000777000777</v>
      </c>
      <c r="G1500" t="str">
        <f t="shared" si="736"/>
        <v>0.777000777000777</v>
      </c>
      <c r="H1500" t="str">
        <f t="shared" si="742"/>
        <v>8.32982585527821+2.48513569919646i</v>
      </c>
      <c r="I1500" t="str">
        <f t="shared" si="743"/>
        <v>536.426945600457i</v>
      </c>
      <c r="J1500" t="str">
        <f t="shared" si="737"/>
        <v>-245.1331485036+116.016703228241i</v>
      </c>
      <c r="K1500" t="str">
        <f t="shared" si="744"/>
        <v>0.84615051991627-1.78784205449257i</v>
      </c>
      <c r="L1500" t="str">
        <f t="shared" si="745"/>
        <v>0.0579320886535262-0.103003128477111i</v>
      </c>
      <c r="M1500" t="str">
        <f t="shared" si="746"/>
        <v>0.904082608569796-1.89084518296968i</v>
      </c>
      <c r="N1500" t="str">
        <f t="shared" si="747"/>
        <v>-0.605808667645311i</v>
      </c>
      <c r="O1500" t="str">
        <f t="shared" si="748"/>
        <v>0.82204188925868-0.569427021051881i</v>
      </c>
      <c r="P1500" t="str">
        <f t="shared" si="749"/>
        <v>0.17795811074132+0.569427021051881i</v>
      </c>
      <c r="Q1500" t="str">
        <f t="shared" si="750"/>
        <v>-0.17795811074132+0.03638164659343i</v>
      </c>
      <c r="R1500" t="str">
        <f t="shared" si="751"/>
        <v>-0.331964103992748-3.26764775902979i</v>
      </c>
      <c r="S1500" t="str">
        <f t="shared" si="752"/>
        <v>0.0625332484801071i</v>
      </c>
      <c r="T1500" t="str">
        <f t="shared" si="753"/>
        <v>0.204336629260875-0.0207587938014546i</v>
      </c>
      <c r="U1500" t="str">
        <f t="shared" si="754"/>
        <v>0.0000499999999999999-0.00176532835409618i</v>
      </c>
      <c r="V1500" t="str">
        <f t="shared" si="755"/>
        <v>3.33333333333333E-06-0.0019418611895058i</v>
      </c>
      <c r="W1500" t="str">
        <f t="shared" si="756"/>
        <v>0.0000144723302009022-0.000924859052436324i</v>
      </c>
      <c r="X1500" t="str">
        <f t="shared" si="757"/>
        <v>0.0000306070900257917-0.000924071750027244i</v>
      </c>
      <c r="Y1500" t="str">
        <f t="shared" si="758"/>
        <v>0.009+0.0858283112960731i</v>
      </c>
      <c r="Z1500" t="str">
        <f t="shared" si="759"/>
        <v>-0.150136436023609-0.021015704675376i</v>
      </c>
      <c r="AA1500" t="str">
        <f t="shared" si="760"/>
        <v>17.3420593975873-163.047107535082i</v>
      </c>
      <c r="AB1500" t="str">
        <f t="shared" si="761"/>
        <v>1.41152937387823-0.143398896825421i</v>
      </c>
      <c r="AC1500" t="str">
        <f t="shared" si="762"/>
        <v>2.00499404510321-2.79862796592582i</v>
      </c>
      <c r="AD1500" t="str">
        <f t="shared" si="763"/>
        <v>0.27264098992301+0.309039223205731i</v>
      </c>
      <c r="AE1500" t="str">
        <f t="shared" si="764"/>
        <v>-0.0344386694929901-0.0521277900902372i</v>
      </c>
      <c r="AF1500" t="str">
        <f t="shared" si="765"/>
        <v>-14.2868632136037-2.34768446566081i</v>
      </c>
      <c r="AG1500" t="str">
        <f t="shared" si="766"/>
        <v>1.19952030987416-0.141520092619497i</v>
      </c>
      <c r="AH1500" t="str">
        <f t="shared" si="767"/>
        <v>0.22383912672733+0.714678578530812i</v>
      </c>
      <c r="AI1500">
        <f t="shared" si="768"/>
        <v>-2.511382340868785</v>
      </c>
      <c r="AJ1500">
        <f t="shared" si="769"/>
        <v>72.609312728014032</v>
      </c>
      <c r="AK1500"/>
      <c r="AL1500"/>
      <c r="AM1500"/>
      <c r="AN1500"/>
    </row>
    <row r="1501" spans="1:40" x14ac:dyDescent="0.25">
      <c r="A1501"/>
      <c r="B1501">
        <f t="shared" si="735"/>
        <v>136700</v>
      </c>
      <c r="C1501" s="186" t="str">
        <f t="shared" si="738"/>
        <v>-4.08983404868331E-06+0.017915306608317i</v>
      </c>
      <c r="D1501" s="158" t="str">
        <f t="shared" si="739"/>
        <v>-5.95703731240033+0.137350683997097i</v>
      </c>
      <c r="E1501" t="str">
        <f t="shared" si="740"/>
        <v>2870</v>
      </c>
      <c r="F1501" t="str">
        <f t="shared" si="741"/>
        <v>0.777000777000777</v>
      </c>
      <c r="G1501" t="str">
        <f t="shared" si="736"/>
        <v>0.777000777000777</v>
      </c>
      <c r="H1501" t="str">
        <f t="shared" si="742"/>
        <v>8.33089071346295+2.48366213296092i</v>
      </c>
      <c r="I1501" t="str">
        <f t="shared" si="743"/>
        <v>536.819644682156i</v>
      </c>
      <c r="J1501" t="str">
        <f t="shared" si="737"/>
        <v>-245.493651052888+116.101634928994i</v>
      </c>
      <c r="K1501" t="str">
        <f t="shared" si="744"/>
        <v>0.845130962185201-1.78700571832234i</v>
      </c>
      <c r="L1501" t="str">
        <f t="shared" si="745"/>
        <v>0.0578676998498313-0.102963966439873i</v>
      </c>
      <c r="M1501" t="str">
        <f t="shared" si="746"/>
        <v>0.902998662035032-1.88996968476221i</v>
      </c>
      <c r="N1501" t="str">
        <f t="shared" si="747"/>
        <v>-0.606252158617233i</v>
      </c>
      <c r="O1501" t="str">
        <f t="shared" si="748"/>
        <v>0.821789272682612-0.569791533197698i</v>
      </c>
      <c r="P1501" t="str">
        <f t="shared" si="749"/>
        <v>0.178210727317388+0.569791533197698i</v>
      </c>
      <c r="Q1501" t="str">
        <f t="shared" si="750"/>
        <v>-0.178210727317388+0.036460625419535i</v>
      </c>
      <c r="R1501" t="str">
        <f t="shared" si="751"/>
        <v>-0.331962083845383-3.26520792069904i</v>
      </c>
      <c r="S1501" t="str">
        <f t="shared" si="752"/>
        <v>0.0625790268464908i</v>
      </c>
      <c r="T1501" t="str">
        <f t="shared" si="753"/>
        <v>0.2043335341288-0.0207738641569773i</v>
      </c>
      <c r="U1501" t="str">
        <f t="shared" si="754"/>
        <v>0.0000499999999999999-0.00176403696539531i</v>
      </c>
      <c r="V1501" t="str">
        <f t="shared" si="755"/>
        <v>3.33333333333333E-06-0.00194044066193484i</v>
      </c>
      <c r="W1501" t="str">
        <f t="shared" si="756"/>
        <v>0.0000144723267617627-0.000924182730194341i</v>
      </c>
      <c r="X1501" t="str">
        <f t="shared" si="757"/>
        <v>0.000030583498870275-0.00092339641528952i</v>
      </c>
      <c r="Y1501" t="str">
        <f t="shared" si="758"/>
        <v>0.009+0.0858911431491449i</v>
      </c>
      <c r="Z1501" t="str">
        <f t="shared" si="759"/>
        <v>-0.149917511977712-0.0209728004159421i</v>
      </c>
      <c r="AA1501" t="str">
        <f t="shared" si="760"/>
        <v>17.3163904700996-162.927974697542i</v>
      </c>
      <c r="AB1501" t="str">
        <f t="shared" si="761"/>
        <v>1.41150799313091-0.143503000771797i</v>
      </c>
      <c r="AC1501" t="str">
        <f t="shared" si="762"/>
        <v>2.00337350811786-2.79729033451191i</v>
      </c>
      <c r="AD1501" t="str">
        <f t="shared" si="763"/>
        <v>0.272774531822478+0.309241665663369i</v>
      </c>
      <c r="AE1501" t="str">
        <f t="shared" si="764"/>
        <v>-0.0344080154074599-0.0520815869305607i</v>
      </c>
      <c r="AF1501" t="str">
        <f t="shared" si="765"/>
        <v>-14.2879280258633-2.34631144896382i</v>
      </c>
      <c r="AG1501" t="str">
        <f t="shared" si="766"/>
        <v>1.19948947066671-0.141497302363694i</v>
      </c>
      <c r="AH1501" t="str">
        <f t="shared" si="767"/>
        <v>0.223744772290426+0.714078104615818i</v>
      </c>
      <c r="AI1501">
        <f t="shared" si="768"/>
        <v>-2.518358112818659</v>
      </c>
      <c r="AJ1501">
        <f t="shared" si="769"/>
        <v>72.602465230898957</v>
      </c>
      <c r="AK1501"/>
      <c r="AL1501"/>
      <c r="AM1501"/>
      <c r="AN1501"/>
    </row>
    <row r="1502" spans="1:40" x14ac:dyDescent="0.25">
      <c r="A1502"/>
      <c r="B1502">
        <f t="shared" si="735"/>
        <v>136800</v>
      </c>
      <c r="C1502" s="186" t="str">
        <f t="shared" si="738"/>
        <v>-4.08385694486233E-06+0.0179022106253176i</v>
      </c>
      <c r="D1502" s="158" t="str">
        <f t="shared" si="739"/>
        <v>-5.95703726657587+0.137250281460768i</v>
      </c>
      <c r="E1502" t="str">
        <f t="shared" si="740"/>
        <v>2870</v>
      </c>
      <c r="F1502" t="str">
        <f t="shared" si="741"/>
        <v>0.777000777000777</v>
      </c>
      <c r="G1502" t="str">
        <f t="shared" si="736"/>
        <v>0.777000777000777</v>
      </c>
      <c r="H1502" t="str">
        <f t="shared" si="742"/>
        <v>8.3319535317194+2.48219006181766i</v>
      </c>
      <c r="I1502" t="str">
        <f t="shared" si="743"/>
        <v>537.212343763855i</v>
      </c>
      <c r="J1502" t="str">
        <f t="shared" si="737"/>
        <v>-245.854417416702+116.186566629747i</v>
      </c>
      <c r="K1502" t="str">
        <f t="shared" si="744"/>
        <v>0.844113115036498-1.78616981421295i</v>
      </c>
      <c r="L1502" t="str">
        <f t="shared" si="745"/>
        <v>0.0578034070548665-0.102924807737794i</v>
      </c>
      <c r="M1502" t="str">
        <f t="shared" si="746"/>
        <v>0.901916522091365-1.88909462195074i</v>
      </c>
      <c r="N1502" t="str">
        <f t="shared" si="747"/>
        <v>-0.606695649589155i</v>
      </c>
      <c r="O1502" t="str">
        <f t="shared" si="748"/>
        <v>0.821536494473546-0.570155933274501i</v>
      </c>
      <c r="P1502" t="str">
        <f t="shared" si="749"/>
        <v>0.178463505526454+0.570155933274501i</v>
      </c>
      <c r="Q1502" t="str">
        <f t="shared" si="750"/>
        <v>-0.178463505526454+0.036539716314654i</v>
      </c>
      <c r="R1502" t="str">
        <f t="shared" si="751"/>
        <v>-0.331960062176435-3.26277161292178i</v>
      </c>
      <c r="S1502" t="str">
        <f t="shared" si="752"/>
        <v>0.0626248052128745i</v>
      </c>
      <c r="T1502" t="str">
        <f t="shared" si="753"/>
        <v>0.204330436713323-0.0207889342322529i</v>
      </c>
      <c r="U1502" t="str">
        <f t="shared" si="754"/>
        <v>0.00005-0.00176274746468961i</v>
      </c>
      <c r="V1502" t="str">
        <f t="shared" si="755"/>
        <v>3.33333333333333E-06-0.00193902221115857i</v>
      </c>
      <c r="W1502" t="str">
        <f t="shared" si="756"/>
        <v>0.0000144723233201086-0.000923507396902099i</v>
      </c>
      <c r="X1502" t="str">
        <f t="shared" si="757"/>
        <v>0.0000305599593998239-0.000922722067156578i</v>
      </c>
      <c r="Y1502" t="str">
        <f t="shared" si="758"/>
        <v>0.009+0.0859539750022167i</v>
      </c>
      <c r="Z1502" t="str">
        <f t="shared" si="759"/>
        <v>-0.14969906593732-0.0209300199747715i</v>
      </c>
      <c r="AA1502" t="str">
        <f t="shared" si="760"/>
        <v>17.2907787033484-162.809015606856i</v>
      </c>
      <c r="AB1502" t="str">
        <f t="shared" si="761"/>
        <v>1.41148659661015-0.143607102782263i</v>
      </c>
      <c r="AC1502" t="str">
        <f t="shared" si="762"/>
        <v>2.0017556766533-2.79595335730078i</v>
      </c>
      <c r="AD1502" t="str">
        <f t="shared" si="763"/>
        <v>0.272908161360309+0.309444051755353i</v>
      </c>
      <c r="AE1502" t="str">
        <f t="shared" si="764"/>
        <v>-0.034377426657996-0.0520354587761855i</v>
      </c>
      <c r="AF1502" t="str">
        <f t="shared" si="765"/>
        <v>-14.2889907982953-2.34493978035689i</v>
      </c>
      <c r="AG1502" t="str">
        <f t="shared" si="766"/>
        <v>1.1994586553955-0.14147459734549i</v>
      </c>
      <c r="AH1502" t="str">
        <f t="shared" si="767"/>
        <v>0.223650577202073+0.713478583409942i</v>
      </c>
      <c r="AI1502">
        <f t="shared" si="768"/>
        <v>-2.5253282529717707</v>
      </c>
      <c r="AJ1502">
        <f t="shared" si="769"/>
        <v>72.595616907036316</v>
      </c>
      <c r="AK1502"/>
      <c r="AL1502"/>
      <c r="AM1502"/>
      <c r="AN1502"/>
    </row>
    <row r="1503" spans="1:40" x14ac:dyDescent="0.25">
      <c r="A1503"/>
      <c r="B1503">
        <f t="shared" si="735"/>
        <v>136900</v>
      </c>
      <c r="C1503" s="186" t="str">
        <f t="shared" si="738"/>
        <v>-4.07789293436523E-06+0.0178891337745038i</v>
      </c>
      <c r="D1503" s="158" t="str">
        <f t="shared" si="739"/>
        <v>-5.95703722085179+0.137150025604529i</v>
      </c>
      <c r="E1503" t="str">
        <f t="shared" si="740"/>
        <v>2870</v>
      </c>
      <c r="F1503" t="str">
        <f t="shared" si="741"/>
        <v>0.777000777000777</v>
      </c>
      <c r="G1503" t="str">
        <f t="shared" si="736"/>
        <v>0.777000777000777</v>
      </c>
      <c r="H1503" t="str">
        <f t="shared" si="742"/>
        <v>8.33301431505364+2.48071948410696i</v>
      </c>
      <c r="I1503" t="str">
        <f t="shared" si="743"/>
        <v>537.605042845553i</v>
      </c>
      <c r="J1503" t="str">
        <f t="shared" si="737"/>
        <v>-246.215447595042+116.271498330499i</v>
      </c>
      <c r="K1503" t="str">
        <f t="shared" si="744"/>
        <v>0.843096974983413-1.7853343428285i</v>
      </c>
      <c r="L1503" t="str">
        <f t="shared" si="745"/>
        <v>0.0577392101055119-0.102885652455108i</v>
      </c>
      <c r="M1503" t="str">
        <f t="shared" si="746"/>
        <v>0.900836185088925-1.88821999528361i</v>
      </c>
      <c r="N1503" t="str">
        <f t="shared" si="747"/>
        <v>-0.607139140561077i</v>
      </c>
      <c r="O1503" t="str">
        <f t="shared" si="748"/>
        <v>0.8212835546812-0.570520221210618i</v>
      </c>
      <c r="P1503" t="str">
        <f t="shared" si="749"/>
        <v>0.1787164453188+0.570520221210618i</v>
      </c>
      <c r="Q1503" t="str">
        <f t="shared" si="750"/>
        <v>-0.1787164453188+0.036618919350459i</v>
      </c>
      <c r="R1503" t="str">
        <f t="shared" si="751"/>
        <v>-0.3319580389858-3.26033882796057i</v>
      </c>
      <c r="S1503" t="str">
        <f t="shared" si="752"/>
        <v>0.0626705835792582i</v>
      </c>
      <c r="T1503" t="str">
        <f t="shared" si="753"/>
        <v>0.204327337014404-0.0208040040270662i</v>
      </c>
      <c r="U1503" t="str">
        <f t="shared" si="754"/>
        <v>0.00005-0.00176145984784177i</v>
      </c>
      <c r="V1503" t="str">
        <f t="shared" si="755"/>
        <v>3.33333333333333E-06-0.00193760583262595i</v>
      </c>
      <c r="W1503" t="str">
        <f t="shared" si="756"/>
        <v>0.0000144723198759399-0.000922833050392442i</v>
      </c>
      <c r="X1503" t="str">
        <f t="shared" si="757"/>
        <v>0.0000305364714635476-0.000922048703469027i</v>
      </c>
      <c r="Y1503" t="str">
        <f t="shared" si="758"/>
        <v>0.009+0.0860168068552885i</v>
      </c>
      <c r="Z1503" t="str">
        <f t="shared" si="759"/>
        <v>-0.149481096513802-0.0208873628993788i</v>
      </c>
      <c r="AA1503" t="str">
        <f t="shared" si="760"/>
        <v>17.2652239271486-162.690229883941i</v>
      </c>
      <c r="AB1503" t="str">
        <f t="shared" si="761"/>
        <v>1.41146518431569-0.143711202855335i</v>
      </c>
      <c r="AC1503" t="str">
        <f t="shared" si="762"/>
        <v>2.00014054524708-2.79461703540629i</v>
      </c>
      <c r="AD1503" t="str">
        <f t="shared" si="763"/>
        <v>0.273041878515432+0.309646381448019i</v>
      </c>
      <c r="AE1503" t="str">
        <f t="shared" si="764"/>
        <v>-0.034346903054891-0.051989405433661i</v>
      </c>
      <c r="AF1503" t="str">
        <f t="shared" si="765"/>
        <v>-14.2900515359054-2.34356945850243i</v>
      </c>
      <c r="AG1503" t="str">
        <f t="shared" si="766"/>
        <v>1.19942786395953-0.141451977368268i</v>
      </c>
      <c r="AH1503" t="str">
        <f t="shared" si="767"/>
        <v>0.223556541133663+0.712880012588652i</v>
      </c>
      <c r="AI1503">
        <f t="shared" si="768"/>
        <v>-2.5322927704445681</v>
      </c>
      <c r="AJ1503">
        <f t="shared" si="769"/>
        <v>72.588767751643076</v>
      </c>
      <c r="AK1503"/>
      <c r="AL1503"/>
      <c r="AM1503"/>
      <c r="AN1503"/>
    </row>
    <row r="1504" spans="1:40" x14ac:dyDescent="0.25">
      <c r="A1504"/>
      <c r="B1504">
        <f t="shared" si="735"/>
        <v>137000</v>
      </c>
      <c r="C1504" s="186" t="str">
        <f t="shared" si="738"/>
        <v>-4.07194197897726E-06+0.0178760760139802i</v>
      </c>
      <c r="D1504" s="158" t="str">
        <f t="shared" si="739"/>
        <v>-5.9570371752278+0.137049916107182i</v>
      </c>
      <c r="E1504" t="str">
        <f t="shared" si="740"/>
        <v>2870</v>
      </c>
      <c r="F1504" t="str">
        <f t="shared" si="741"/>
        <v>0.777000777000777</v>
      </c>
      <c r="G1504" t="str">
        <f t="shared" si="736"/>
        <v>0.777000777000777</v>
      </c>
      <c r="H1504" t="str">
        <f t="shared" si="742"/>
        <v>8.33407306845715+2.4792503981693i</v>
      </c>
      <c r="I1504" t="str">
        <f t="shared" si="743"/>
        <v>537.997741927252i</v>
      </c>
      <c r="J1504" t="str">
        <f t="shared" si="737"/>
        <v>-246.576741587908+116.356430031251i</v>
      </c>
      <c r="K1504" t="str">
        <f t="shared" si="744"/>
        <v>0.842082538546974-1.78449930482758i</v>
      </c>
      <c r="L1504" t="str">
        <f t="shared" si="745"/>
        <v>0.0576751088389048-0.102846500675657i</v>
      </c>
      <c r="M1504" t="str">
        <f t="shared" si="746"/>
        <v>0.899757647385879-1.88734580550324i</v>
      </c>
      <c r="N1504" t="str">
        <f t="shared" si="747"/>
        <v>-0.607582631532999i</v>
      </c>
      <c r="O1504" t="str">
        <f t="shared" si="748"/>
        <v>0.821030453355323-0.5708843969344i</v>
      </c>
      <c r="P1504" t="str">
        <f t="shared" si="749"/>
        <v>0.178969546644677+0.5708843969344i</v>
      </c>
      <c r="Q1504" t="str">
        <f t="shared" si="750"/>
        <v>-0.178969546644677+0.036698234598599i</v>
      </c>
      <c r="R1504" t="str">
        <f t="shared" si="751"/>
        <v>-0.331956014273398-3.25790955810058i</v>
      </c>
      <c r="S1504" t="str">
        <f t="shared" si="752"/>
        <v>0.0627163619456419i</v>
      </c>
      <c r="T1504" t="str">
        <f t="shared" si="753"/>
        <v>0.204324235032002-0.0208190735412031i</v>
      </c>
      <c r="U1504" t="str">
        <f t="shared" si="754"/>
        <v>0.00005-0.00176017411072656i</v>
      </c>
      <c r="V1504" t="str">
        <f t="shared" si="755"/>
        <v>3.33333333333333E-06-0.00193619152179921i</v>
      </c>
      <c r="W1504" t="str">
        <f t="shared" si="756"/>
        <v>0.0000144723164292564-0.000922159688504523i</v>
      </c>
      <c r="X1504" t="str">
        <f t="shared" si="757"/>
        <v>0.0000305130349111041-0.000921376322073754i</v>
      </c>
      <c r="Y1504" t="str">
        <f t="shared" si="758"/>
        <v>0.009+0.0860796387083603i</v>
      </c>
      <c r="Z1504" t="str">
        <f t="shared" si="759"/>
        <v>-0.14926360232356-0.0208448287392723i</v>
      </c>
      <c r="AA1504" t="str">
        <f t="shared" si="760"/>
        <v>17.2397259719502-162.571617150815i</v>
      </c>
      <c r="AB1504" t="str">
        <f t="shared" si="761"/>
        <v>1.41144375624725-0.143815300989533i</v>
      </c>
      <c r="AC1504" t="str">
        <f t="shared" si="762"/>
        <v>1.99852810844873-2.79328136993342i</v>
      </c>
      <c r="AD1504" t="str">
        <f t="shared" si="763"/>
        <v>0.273175683266764+0.309848654707694i</v>
      </c>
      <c r="AE1504" t="str">
        <f t="shared" si="764"/>
        <v>-0.0343164444091213-0.0519434267102088i</v>
      </c>
      <c r="AF1504" t="str">
        <f t="shared" si="765"/>
        <v>-14.2911102436849-2.34220048206212i</v>
      </c>
      <c r="AG1504" t="str">
        <f t="shared" si="766"/>
        <v>1.19939709625818-0.141429442235967i</v>
      </c>
      <c r="AH1504" t="str">
        <f t="shared" si="767"/>
        <v>0.22346266375726+0.7122823898349i</v>
      </c>
      <c r="AI1504">
        <f t="shared" si="768"/>
        <v>-2.5392516743324753</v>
      </c>
      <c r="AJ1504">
        <f t="shared" si="769"/>
        <v>72.581917759964412</v>
      </c>
      <c r="AK1504"/>
      <c r="AL1504"/>
      <c r="AM1504"/>
      <c r="AN1504"/>
    </row>
    <row r="1505" spans="1:40" x14ac:dyDescent="0.25">
      <c r="A1505"/>
      <c r="B1505">
        <f t="shared" si="735"/>
        <v>137100</v>
      </c>
      <c r="C1505" s="186" t="str">
        <f t="shared" si="738"/>
        <v>-4.06600404062301E-06+0.0178630373019736i</v>
      </c>
      <c r="D1505" s="158" t="str">
        <f t="shared" si="739"/>
        <v>-5.95703712970361+0.136949952648464i</v>
      </c>
      <c r="E1505" t="str">
        <f t="shared" si="740"/>
        <v>2870</v>
      </c>
      <c r="F1505" t="str">
        <f t="shared" si="741"/>
        <v>0.777000777000777</v>
      </c>
      <c r="G1505" t="str">
        <f t="shared" si="736"/>
        <v>0.777000777000777</v>
      </c>
      <c r="H1505" t="str">
        <f t="shared" si="742"/>
        <v>8.33512979690678+2.47778280234525i</v>
      </c>
      <c r="I1505" t="str">
        <f t="shared" si="743"/>
        <v>538.390441008951i</v>
      </c>
      <c r="J1505" t="str">
        <f t="shared" si="737"/>
        <v>-246.938299395299+116.441361732004i</v>
      </c>
      <c r="K1505" t="str">
        <f t="shared" si="744"/>
        <v>0.841069802255957-1.78366470086327i</v>
      </c>
      <c r="L1505" t="str">
        <f t="shared" si="745"/>
        <v>0.0576111030924409-0.102807352482898i</v>
      </c>
      <c r="M1505" t="str">
        <f t="shared" si="746"/>
        <v>0.898680905348398-1.88647205334617i</v>
      </c>
      <c r="N1505" t="str">
        <f t="shared" si="747"/>
        <v>-0.608026122504921i</v>
      </c>
      <c r="O1505" t="str">
        <f t="shared" si="748"/>
        <v>0.820777190545696-0.571248460374218i</v>
      </c>
      <c r="P1505" t="str">
        <f t="shared" si="749"/>
        <v>0.179222809454304+0.571248460374218i</v>
      </c>
      <c r="Q1505" t="str">
        <f t="shared" si="750"/>
        <v>-0.179222809454304+0.0367776621307031i</v>
      </c>
      <c r="R1505" t="str">
        <f t="shared" si="751"/>
        <v>-0.331953988039105-3.25548379564947i</v>
      </c>
      <c r="S1505" t="str">
        <f t="shared" si="752"/>
        <v>0.0627621403120256i</v>
      </c>
      <c r="T1505" t="str">
        <f t="shared" si="753"/>
        <v>0.204321130766078-0.0208341427744468i</v>
      </c>
      <c r="U1505" t="str">
        <f t="shared" si="754"/>
        <v>0.00005-0.00175889024923077i</v>
      </c>
      <c r="V1505" t="str">
        <f t="shared" si="755"/>
        <v>3.33333333333333E-06-0.00193477927415384i</v>
      </c>
      <c r="W1505" t="str">
        <f t="shared" si="756"/>
        <v>0.0000144723129800582-0.000921487309083814i</v>
      </c>
      <c r="X1505" t="str">
        <f t="shared" si="757"/>
        <v>0.0000304896495927006-0.000920704920823938i</v>
      </c>
      <c r="Y1505" t="str">
        <f t="shared" si="758"/>
        <v>0.009+0.0861424705614321i</v>
      </c>
      <c r="Z1505" t="str">
        <f t="shared" si="759"/>
        <v>-0.149046581988002-0.020802417045944i</v>
      </c>
      <c r="AA1505" t="str">
        <f t="shared" si="760"/>
        <v>17.214284668835-162.453177030587i</v>
      </c>
      <c r="AB1505" t="str">
        <f t="shared" si="761"/>
        <v>1.41142231240455-0.143919397183359i</v>
      </c>
      <c r="AC1505" t="str">
        <f t="shared" si="762"/>
        <v>1.99691836081982-2.79194636197835i</v>
      </c>
      <c r="AD1505" t="str">
        <f t="shared" si="763"/>
        <v>0.273309575593206+0.310050871500703i</v>
      </c>
      <c r="AE1505" t="str">
        <f t="shared" si="764"/>
        <v>-0.0342860505323428-0.0518975224137208i</v>
      </c>
      <c r="AF1505" t="str">
        <f t="shared" si="765"/>
        <v>-14.2921669266104-2.34083284969679i</v>
      </c>
      <c r="AG1505" t="str">
        <f t="shared" si="766"/>
        <v>1.19936635219121-0.141406991753074i</v>
      </c>
      <c r="AH1505" t="str">
        <f t="shared" si="767"/>
        <v>0.223368944745586+0.711685712839079i</v>
      </c>
      <c r="AI1505">
        <f t="shared" si="768"/>
        <v>-2.5462049737101573</v>
      </c>
      <c r="AJ1505">
        <f t="shared" si="769"/>
        <v>72.575066927274307</v>
      </c>
      <c r="AK1505"/>
      <c r="AL1505"/>
      <c r="AM1505"/>
      <c r="AN1505"/>
    </row>
    <row r="1506" spans="1:40" x14ac:dyDescent="0.25">
      <c r="A1506"/>
      <c r="B1506">
        <f t="shared" si="735"/>
        <v>137200</v>
      </c>
      <c r="C1506" s="186" t="str">
        <f t="shared" si="738"/>
        <v>-4.06007908136581E-06+0.017850017596833i</v>
      </c>
      <c r="D1506" s="158" t="str">
        <f t="shared" si="739"/>
        <v>-5.95703708427891+0.136850134909053i</v>
      </c>
      <c r="E1506" t="str">
        <f t="shared" si="740"/>
        <v>2870</v>
      </c>
      <c r="F1506" t="str">
        <f t="shared" si="741"/>
        <v>0.777000777000777</v>
      </c>
      <c r="G1506" t="str">
        <f t="shared" si="736"/>
        <v>0.777000777000777</v>
      </c>
      <c r="H1506" t="str">
        <f t="shared" si="742"/>
        <v>8.33618450536479+2.47631669497552i</v>
      </c>
      <c r="I1506" t="str">
        <f t="shared" si="743"/>
        <v>538.78314009065i</v>
      </c>
      <c r="J1506" t="str">
        <f t="shared" si="737"/>
        <v>-247.300121017216+116.526293432757i</v>
      </c>
      <c r="K1506" t="str">
        <f t="shared" si="744"/>
        <v>0.840058762646848-1.78283053158317i</v>
      </c>
      <c r="L1506" t="str">
        <f t="shared" si="745"/>
        <v>0.0575471927037719-0.102768207959897i</v>
      </c>
      <c r="M1506" t="str">
        <f t="shared" si="746"/>
        <v>0.89760595535062-1.88559873954307i</v>
      </c>
      <c r="N1506" t="str">
        <f t="shared" si="747"/>
        <v>-0.608469613476843i</v>
      </c>
      <c r="O1506" t="str">
        <f t="shared" si="748"/>
        <v>0.820523766302132-0.571612411458468i</v>
      </c>
      <c r="P1506" t="str">
        <f t="shared" si="749"/>
        <v>0.179476233697868+0.571612411458468i</v>
      </c>
      <c r="Q1506" t="str">
        <f t="shared" si="750"/>
        <v>-0.179476233697868+0.0368572020183751i</v>
      </c>
      <c r="R1506" t="str">
        <f t="shared" si="751"/>
        <v>-0.331951960282855-3.25306153293735i</v>
      </c>
      <c r="S1506" t="str">
        <f t="shared" si="752"/>
        <v>0.0628079186784092i</v>
      </c>
      <c r="T1506" t="str">
        <f t="shared" si="753"/>
        <v>0.20431802421659-0.0208492117265841i</v>
      </c>
      <c r="U1506" t="str">
        <f t="shared" si="754"/>
        <v>0.00005-0.0017576082592532i</v>
      </c>
      <c r="V1506" t="str">
        <f t="shared" si="755"/>
        <v>3.33333333333333E-06-0.00193336908517852i</v>
      </c>
      <c r="W1506" t="str">
        <f t="shared" si="756"/>
        <v>0.0000144723095283456-0.000920815909982065i</v>
      </c>
      <c r="X1506" t="str">
        <f t="shared" si="757"/>
        <v>0.0000304663153590897-0.000920034497579003i</v>
      </c>
      <c r="Y1506" t="str">
        <f t="shared" si="758"/>
        <v>0.009+0.0862053024145039i</v>
      </c>
      <c r="Z1506" t="str">
        <f t="shared" si="759"/>
        <v>-0.148830034133526-0.0207601273728596i</v>
      </c>
      <c r="AA1506" t="str">
        <f t="shared" si="760"/>
        <v>17.1888998495144-162.334909147461i</v>
      </c>
      <c r="AB1506" t="str">
        <f t="shared" si="761"/>
        <v>1.4114008527873-0.144023491435341i</v>
      </c>
      <c r="AC1506" t="str">
        <f t="shared" si="762"/>
        <v>1.99531129693375-2.7906120126285i</v>
      </c>
      <c r="AD1506" t="str">
        <f t="shared" si="763"/>
        <v>0.273443555473647+0.310253031793374i</v>
      </c>
      <c r="AE1506" t="str">
        <f t="shared" si="764"/>
        <v>-0.0342557212368894-0.0518516923527583i</v>
      </c>
      <c r="AF1506" t="str">
        <f t="shared" si="765"/>
        <v>-14.2932215896437-2.33946656006647i</v>
      </c>
      <c r="AG1506" t="str">
        <f t="shared" si="766"/>
        <v>1.19933563165873-0.141384625724633i</v>
      </c>
      <c r="AH1506" t="str">
        <f t="shared" si="767"/>
        <v>0.223275383772019+0.711089979299035i</v>
      </c>
      <c r="AI1506">
        <f t="shared" si="768"/>
        <v>-2.55315267763112</v>
      </c>
      <c r="AJ1506">
        <f t="shared" si="769"/>
        <v>72.568215248876442</v>
      </c>
      <c r="AK1506"/>
      <c r="AL1506"/>
      <c r="AM1506"/>
      <c r="AN1506"/>
    </row>
    <row r="1507" spans="1:40" x14ac:dyDescent="0.25">
      <c r="A1507"/>
      <c r="B1507">
        <f t="shared" si="735"/>
        <v>137300</v>
      </c>
      <c r="C1507" s="186" t="str">
        <f t="shared" si="738"/>
        <v>-4.05416706340704E-06+0.0178370168570283i</v>
      </c>
      <c r="D1507" s="158" t="str">
        <f t="shared" si="739"/>
        <v>-5.95703703895344+0.13675046257055i</v>
      </c>
      <c r="E1507" t="str">
        <f t="shared" si="740"/>
        <v>2870</v>
      </c>
      <c r="F1507" t="str">
        <f t="shared" si="741"/>
        <v>0.777000777000777</v>
      </c>
      <c r="G1507" t="str">
        <f t="shared" si="736"/>
        <v>0.777000777000777</v>
      </c>
      <c r="H1507" t="str">
        <f t="shared" si="742"/>
        <v>8.33723719877902+2.47485207440102i</v>
      </c>
      <c r="I1507" t="str">
        <f t="shared" si="743"/>
        <v>539.175839172348i</v>
      </c>
      <c r="J1507" t="str">
        <f t="shared" si="737"/>
        <v>-247.662206453658+116.61122513351i</v>
      </c>
      <c r="K1507" t="str">
        <f t="shared" si="744"/>
        <v>0.839049416263862-1.78199679762945i</v>
      </c>
      <c r="L1507" t="str">
        <f t="shared" si="745"/>
        <v>0.057483377510807-0.102729067189336i</v>
      </c>
      <c r="M1507" t="str">
        <f t="shared" si="746"/>
        <v>0.896532793774669-1.88472586481879i</v>
      </c>
      <c r="N1507" t="str">
        <f t="shared" si="747"/>
        <v>-0.608913104448764i</v>
      </c>
      <c r="O1507" t="str">
        <f t="shared" si="748"/>
        <v>0.820270180674476-0.571976250115565i</v>
      </c>
      <c r="P1507" t="str">
        <f t="shared" si="749"/>
        <v>0.179729819325524+0.571976250115565i</v>
      </c>
      <c r="Q1507" t="str">
        <f t="shared" si="750"/>
        <v>-0.179729819325524+0.036936854333199i</v>
      </c>
      <c r="R1507" t="str">
        <f t="shared" si="751"/>
        <v>-0.331949931004539-3.25064276231666i</v>
      </c>
      <c r="S1507" t="str">
        <f t="shared" si="752"/>
        <v>0.062853697044793i</v>
      </c>
      <c r="T1507" t="str">
        <f t="shared" si="753"/>
        <v>0.2043149153835-0.0208642803973992i</v>
      </c>
      <c r="U1507" t="str">
        <f t="shared" si="754"/>
        <v>0.00005-0.00175632813670458i</v>
      </c>
      <c r="V1507" t="str">
        <f t="shared" si="755"/>
        <v>3.33333333333333E-06-0.00193196095037504i</v>
      </c>
      <c r="W1507" t="str">
        <f t="shared" si="756"/>
        <v>0.0000144723060741182-0.000920145489057276i</v>
      </c>
      <c r="X1507" t="str">
        <f t="shared" si="757"/>
        <v>0.0000304430320615652-0.00091936505020458i</v>
      </c>
      <c r="Y1507" t="str">
        <f t="shared" si="758"/>
        <v>0.009+0.0862681342675757i</v>
      </c>
      <c r="Z1507" t="str">
        <f t="shared" si="759"/>
        <v>-0.148613957391491-0.0207179592754467i</v>
      </c>
      <c r="AA1507" t="str">
        <f t="shared" si="760"/>
        <v>17.1635713463261-162.216813126725i</v>
      </c>
      <c r="AB1507" t="str">
        <f t="shared" si="761"/>
        <v>1.41137937739524-0.144127583743987i</v>
      </c>
      <c r="AC1507" t="str">
        <f t="shared" si="762"/>
        <v>1.99370691137598-2.78927832296264i</v>
      </c>
      <c r="AD1507" t="str">
        <f t="shared" si="763"/>
        <v>0.273577622886956+0.31045513555203i</v>
      </c>
      <c r="AE1507" t="str">
        <f t="shared" si="764"/>
        <v>-0.0342254563357673-0.0518059363365445i</v>
      </c>
      <c r="AF1507" t="str">
        <f t="shared" si="765"/>
        <v>-14.2942742377325-2.33810161183047i</v>
      </c>
      <c r="AG1507" t="str">
        <f t="shared" si="766"/>
        <v>1.19930493456126-0.141362343956227i</v>
      </c>
      <c r="AH1507" t="str">
        <f t="shared" si="767"/>
        <v>0.223181980510595+0.710495186919966i</v>
      </c>
      <c r="AI1507">
        <f t="shared" si="768"/>
        <v>-2.5600947951285562</v>
      </c>
      <c r="AJ1507">
        <f t="shared" si="769"/>
        <v>72.561362720102125</v>
      </c>
      <c r="AK1507"/>
      <c r="AL1507"/>
      <c r="AM1507"/>
      <c r="AN1507"/>
    </row>
    <row r="1508" spans="1:40" x14ac:dyDescent="0.25">
      <c r="A1508"/>
      <c r="B1508">
        <f t="shared" si="735"/>
        <v>137400</v>
      </c>
      <c r="C1508" s="186" t="str">
        <f t="shared" si="738"/>
        <v>-4.04826794908562E-06+0.0178240350411505i</v>
      </c>
      <c r="D1508" s="158" t="str">
        <f t="shared" si="739"/>
        <v>-5.9570369937269+0.136650935315487i</v>
      </c>
      <c r="E1508" t="str">
        <f t="shared" si="740"/>
        <v>2870</v>
      </c>
      <c r="F1508" t="str">
        <f t="shared" si="741"/>
        <v>0.777000777000777</v>
      </c>
      <c r="G1508" t="str">
        <f t="shared" si="736"/>
        <v>0.777000777000777</v>
      </c>
      <c r="H1508" t="str">
        <f t="shared" si="742"/>
        <v>8.33828788208277+2.47338893896281i</v>
      </c>
      <c r="I1508" t="str">
        <f t="shared" si="743"/>
        <v>539.568538254047i</v>
      </c>
      <c r="J1508" t="str">
        <f t="shared" si="737"/>
        <v>-248.024555704626+116.696156834262i</v>
      </c>
      <c r="K1508" t="str">
        <f t="shared" si="744"/>
        <v>0.838041759658902-1.78116349963888i</v>
      </c>
      <c r="L1508" t="str">
        <f t="shared" si="745"/>
        <v>0.0574196573517121-0.102689930253512i</v>
      </c>
      <c r="M1508" t="str">
        <f t="shared" si="746"/>
        <v>0.895461417010614-1.88385342989239i</v>
      </c>
      <c r="N1508" t="str">
        <f t="shared" si="747"/>
        <v>-0.609356595420686i</v>
      </c>
      <c r="O1508" t="str">
        <f t="shared" si="748"/>
        <v>0.820016433712603-0.572339976273949i</v>
      </c>
      <c r="P1508" t="str">
        <f t="shared" si="749"/>
        <v>0.179983566287397+0.572339976273949i</v>
      </c>
      <c r="Q1508" t="str">
        <f t="shared" si="750"/>
        <v>-0.179983566287397+0.037016619146737i</v>
      </c>
      <c r="R1508" t="str">
        <f t="shared" si="751"/>
        <v>-0.331947900204054-3.24822747616208i</v>
      </c>
      <c r="S1508" t="str">
        <f t="shared" si="752"/>
        <v>0.0628994754111767i</v>
      </c>
      <c r="T1508" t="str">
        <f t="shared" si="753"/>
        <v>0.204311804266765-0.0208793487866766i</v>
      </c>
      <c r="U1508" t="str">
        <f t="shared" si="754"/>
        <v>0.00005-0.00175504987750756i</v>
      </c>
      <c r="V1508" t="str">
        <f t="shared" si="755"/>
        <v>3.33333333333333E-06-0.00193055486525831i</v>
      </c>
      <c r="W1508" t="str">
        <f t="shared" si="756"/>
        <v>0.000014472302617376-0.000919476044173688i</v>
      </c>
      <c r="X1508" t="str">
        <f t="shared" si="757"/>
        <v>0.0000304197995519631-0.000918696576572525i</v>
      </c>
      <c r="Y1508" t="str">
        <f t="shared" si="758"/>
        <v>0.009+0.0863309661206475i</v>
      </c>
      <c r="Z1508" t="str">
        <f t="shared" si="759"/>
        <v>-0.148398350398204-0.0206759123110876i</v>
      </c>
      <c r="AA1508" t="str">
        <f t="shared" si="760"/>
        <v>17.1382989922313-162.098888594752i</v>
      </c>
      <c r="AB1508" t="str">
        <f t="shared" si="761"/>
        <v>1.41135788622808-0.14423167410781i</v>
      </c>
      <c r="AC1508" t="str">
        <f t="shared" si="762"/>
        <v>1.99210519874378-2.78794529405083i</v>
      </c>
      <c r="AD1508" t="str">
        <f t="shared" si="763"/>
        <v>0.273711777811989+0.310657182742992i</v>
      </c>
      <c r="AE1508" t="str">
        <f t="shared" si="764"/>
        <v>-0.0341952556426554-0.0517602541749662i</v>
      </c>
      <c r="AF1508" t="str">
        <f t="shared" si="765"/>
        <v>-14.2953248758097-2.33673800364732i</v>
      </c>
      <c r="AG1508" t="str">
        <f t="shared" si="766"/>
        <v>1.19927426079968-0.141340146253994i</v>
      </c>
      <c r="AH1508" t="str">
        <f t="shared" si="767"/>
        <v>0.223088734636005+0.709901333414455i</v>
      </c>
      <c r="AI1508">
        <f t="shared" si="768"/>
        <v>-2.5670313352147267</v>
      </c>
      <c r="AJ1508">
        <f t="shared" si="769"/>
        <v>72.554509336311924</v>
      </c>
      <c r="AK1508"/>
      <c r="AL1508"/>
      <c r="AM1508"/>
      <c r="AN1508"/>
    </row>
    <row r="1509" spans="1:40" x14ac:dyDescent="0.25">
      <c r="A1509"/>
      <c r="B1509">
        <f t="shared" si="735"/>
        <v>137500</v>
      </c>
      <c r="C1509" s="186" t="str">
        <f t="shared" si="738"/>
        <v>-4.04238170087732E-06+0.017811072107911i</v>
      </c>
      <c r="D1509" s="158" t="str">
        <f t="shared" si="739"/>
        <v>-5.957036948599+0.136551552827318i</v>
      </c>
      <c r="E1509" t="str">
        <f t="shared" si="740"/>
        <v>2870</v>
      </c>
      <c r="F1509" t="str">
        <f t="shared" si="741"/>
        <v>0.777000777000777</v>
      </c>
      <c r="G1509" t="str">
        <f t="shared" si="736"/>
        <v>0.777000777000777</v>
      </c>
      <c r="H1509" t="str">
        <f t="shared" si="742"/>
        <v>8.33933656019496+2.47192728700213i</v>
      </c>
      <c r="I1509" t="str">
        <f t="shared" si="743"/>
        <v>539.961237335746i</v>
      </c>
      <c r="J1509" t="str">
        <f t="shared" si="737"/>
        <v>-248.38716877012+116.781088535015i</v>
      </c>
      <c r="K1509" t="str">
        <f t="shared" si="744"/>
        <v>0.837035789391567-1.78033063824281i</v>
      </c>
      <c r="L1509" t="str">
        <f t="shared" si="745"/>
        <v>0.0573560320649097-0.10265079723434i</v>
      </c>
      <c r="M1509" t="str">
        <f t="shared" si="746"/>
        <v>0.894391821456477-1.88298143547715i</v>
      </c>
      <c r="N1509" t="str">
        <f t="shared" si="747"/>
        <v>-0.609800086392608i</v>
      </c>
      <c r="O1509" t="str">
        <f t="shared" si="748"/>
        <v>0.819762525466422-0.57270358986208i</v>
      </c>
      <c r="P1509" t="str">
        <f t="shared" si="749"/>
        <v>0.180237474533578+0.57270358986208i</v>
      </c>
      <c r="Q1509" t="str">
        <f t="shared" si="750"/>
        <v>-0.180237474533578+0.0370964965305279i</v>
      </c>
      <c r="R1509" t="str">
        <f t="shared" si="751"/>
        <v>-0.331945867881304-3.24581566687051i</v>
      </c>
      <c r="S1509" t="str">
        <f t="shared" si="752"/>
        <v>0.0629452537775602i</v>
      </c>
      <c r="T1509" t="str">
        <f t="shared" si="753"/>
        <v>0.204308690866345-0.0208944168942011i</v>
      </c>
      <c r="U1509" t="str">
        <f t="shared" si="754"/>
        <v>0.0000500000000000001-0.00175377347759664i</v>
      </c>
      <c r="V1509" t="str">
        <f t="shared" si="755"/>
        <v>3.33333333333333E-06-0.00192915082535631i</v>
      </c>
      <c r="W1509" t="str">
        <f t="shared" si="756"/>
        <v>0.0000144722991581193-0.000918807573201764i</v>
      </c>
      <c r="X1509" t="str">
        <f t="shared" si="757"/>
        <v>0.0000303966176826576-0.000918029074560875i</v>
      </c>
      <c r="Y1509" t="str">
        <f t="shared" si="758"/>
        <v>0.009+0.0863937979737193i</v>
      </c>
      <c r="Z1509" t="str">
        <f t="shared" si="759"/>
        <v>-0.148183211794894-0.020633986039107i</v>
      </c>
      <c r="AA1509" t="str">
        <f t="shared" si="760"/>
        <v>17.1130826208125-161.981135178992i</v>
      </c>
      <c r="AB1509" t="str">
        <f t="shared" si="761"/>
        <v>1.41133637928553-0.144335762525322i</v>
      </c>
      <c r="AC1509" t="str">
        <f t="shared" si="762"/>
        <v>1.99050615364636-2.78661292695452i</v>
      </c>
      <c r="AD1509" t="str">
        <f t="shared" si="763"/>
        <v>0.273846020227585+0.310859173332577i</v>
      </c>
      <c r="AE1509" t="str">
        <f t="shared" si="764"/>
        <v>-0.0341651189719002-0.0517146456785677i</v>
      </c>
      <c r="AF1509" t="str">
        <f t="shared" si="765"/>
        <v>-14.296373508794-2.33537573417481i</v>
      </c>
      <c r="AG1509" t="str">
        <f t="shared" si="766"/>
        <v>1.19924361027523-0.141318032424609i</v>
      </c>
      <c r="AH1509" t="str">
        <f t="shared" si="767"/>
        <v>0.222995645823606+0.709308416502414i</v>
      </c>
      <c r="AI1509">
        <f t="shared" si="768"/>
        <v>-2.5739623068812763</v>
      </c>
      <c r="AJ1509">
        <f t="shared" si="769"/>
        <v>72.547655092893862</v>
      </c>
      <c r="AK1509"/>
      <c r="AL1509"/>
      <c r="AM1509"/>
      <c r="AN1509"/>
    </row>
    <row r="1510" spans="1:40" x14ac:dyDescent="0.25">
      <c r="A1510"/>
      <c r="B1510">
        <f t="shared" si="735"/>
        <v>137600</v>
      </c>
      <c r="C1510" s="186" t="str">
        <f t="shared" si="738"/>
        <v>-4.03650828139429E-06+0.0177981280161414i</v>
      </c>
      <c r="D1510" s="158" t="str">
        <f t="shared" si="739"/>
        <v>-5.95703690356945+0.136452314790417i</v>
      </c>
      <c r="E1510" t="str">
        <f t="shared" si="740"/>
        <v>2870</v>
      </c>
      <c r="F1510" t="str">
        <f t="shared" si="741"/>
        <v>0.777000777000777</v>
      </c>
      <c r="G1510" t="str">
        <f t="shared" si="736"/>
        <v>0.777000777000777</v>
      </c>
      <c r="H1510" t="str">
        <f t="shared" si="742"/>
        <v>8.34038323802012+2.47046711686046i</v>
      </c>
      <c r="I1510" t="str">
        <f t="shared" si="743"/>
        <v>540.353936417444i</v>
      </c>
      <c r="J1510" t="str">
        <f t="shared" si="737"/>
        <v>-248.750045650139+116.866020235768i</v>
      </c>
      <c r="K1510" t="str">
        <f t="shared" si="744"/>
        <v>0.836031502029115-1.77949821406725i</v>
      </c>
      <c r="L1510" t="str">
        <f t="shared" si="745"/>
        <v>0.0572925014890805-0.102611668213352i</v>
      </c>
      <c r="M1510" t="str">
        <f t="shared" si="746"/>
        <v>0.893324003518196-1.8821098822806i</v>
      </c>
      <c r="N1510" t="str">
        <f t="shared" si="747"/>
        <v>-0.61024357736453i</v>
      </c>
      <c r="O1510" t="str">
        <f t="shared" si="748"/>
        <v>0.819508455985872-0.573067090808442i</v>
      </c>
      <c r="P1510" t="str">
        <f t="shared" si="749"/>
        <v>0.180491544014128+0.573067090808442i</v>
      </c>
      <c r="Q1510" t="str">
        <f t="shared" si="750"/>
        <v>-0.180491544014128+0.0371764865560881i</v>
      </c>
      <c r="R1510" t="str">
        <f t="shared" si="751"/>
        <v>-0.331943834036209-3.24340732686093i</v>
      </c>
      <c r="S1510" t="str">
        <f t="shared" si="752"/>
        <v>0.0629910321439439i</v>
      </c>
      <c r="T1510" t="str">
        <f t="shared" si="753"/>
        <v>0.2043055751822-0.0209094847197588i</v>
      </c>
      <c r="U1510" t="str">
        <f t="shared" si="754"/>
        <v>0.0000500000000000001-0.00175249893291816i</v>
      </c>
      <c r="V1510" t="str">
        <f t="shared" si="755"/>
        <v>3.33333333333333E-06-0.00192774882620997i</v>
      </c>
      <c r="W1510" t="str">
        <f t="shared" si="756"/>
        <v>0.0000144722956963481-0.000918140074018145i</v>
      </c>
      <c r="X1510" t="str">
        <f t="shared" si="757"/>
        <v>0.0000303734863065584-0.000917362542053815i</v>
      </c>
      <c r="Y1510" t="str">
        <f t="shared" si="758"/>
        <v>0.009+0.0864566298267911i</v>
      </c>
      <c r="Z1510" t="str">
        <f t="shared" si="759"/>
        <v>-0.147968540227689-0.0205921800207624i</v>
      </c>
      <c r="AA1510" t="str">
        <f t="shared" si="760"/>
        <v>17.0879220662696-161.863552507974i</v>
      </c>
      <c r="AB1510" t="str">
        <f t="shared" si="761"/>
        <v>1.41131485656733-0.144439848995047i</v>
      </c>
      <c r="AC1510" t="str">
        <f t="shared" si="762"/>
        <v>1.98890977070474-2.78528122272662i</v>
      </c>
      <c r="AD1510" t="str">
        <f t="shared" si="763"/>
        <v>0.273980350112571+0.311061107287107i</v>
      </c>
      <c r="AE1510" t="str">
        <f t="shared" si="764"/>
        <v>-0.0341350461385144-0.0516691106585513i</v>
      </c>
      <c r="AF1510" t="str">
        <f t="shared" si="765"/>
        <v>-14.2974201415896-2.33401480207004i</v>
      </c>
      <c r="AG1510" t="str">
        <f t="shared" si="766"/>
        <v>1.19921298288954-0.141296002275295i</v>
      </c>
      <c r="AH1510" t="str">
        <f t="shared" si="767"/>
        <v>0.222902713749402+0.708716433911073i</v>
      </c>
      <c r="AI1510">
        <f t="shared" si="768"/>
        <v>-2.5808877190991613</v>
      </c>
      <c r="AJ1510">
        <f t="shared" si="769"/>
        <v>72.54079998526521</v>
      </c>
      <c r="AK1510"/>
      <c r="AL1510"/>
      <c r="AM1510"/>
      <c r="AN1510"/>
    </row>
    <row r="1511" spans="1:40" x14ac:dyDescent="0.25">
      <c r="A1511"/>
      <c r="B1511">
        <f t="shared" si="735"/>
        <v>137700</v>
      </c>
      <c r="C1511" s="186" t="str">
        <f t="shared" si="738"/>
        <v>-0.0000040306476533843+0.0177852027247926i</v>
      </c>
      <c r="D1511" s="158" t="str">
        <f t="shared" si="739"/>
        <v>-5.95703685863797+0.136353220890077i</v>
      </c>
      <c r="E1511" t="str">
        <f t="shared" si="740"/>
        <v>2870</v>
      </c>
      <c r="F1511" t="str">
        <f t="shared" si="741"/>
        <v>0.777000777000777</v>
      </c>
      <c r="G1511" t="str">
        <f t="shared" si="736"/>
        <v>0.777000777000777</v>
      </c>
      <c r="H1511" t="str">
        <f t="shared" si="742"/>
        <v>8.3414279204485+2.46900842687949i</v>
      </c>
      <c r="I1511" t="str">
        <f t="shared" si="743"/>
        <v>540.746635499143i</v>
      </c>
      <c r="J1511" t="str">
        <f t="shared" si="737"/>
        <v>-249.113186344684+116.950951936521i</v>
      </c>
      <c r="K1511" t="str">
        <f t="shared" si="744"/>
        <v>0.835028894146451-1.77866622773287i</v>
      </c>
      <c r="L1511" t="str">
        <f t="shared" si="745"/>
        <v>0.0572290654631602-0.102572543271702i</v>
      </c>
      <c r="M1511" t="str">
        <f t="shared" si="746"/>
        <v>0.892257959609611-1.88123877100457i</v>
      </c>
      <c r="N1511" t="str">
        <f t="shared" si="747"/>
        <v>-0.610687068336452i</v>
      </c>
      <c r="O1511" t="str">
        <f t="shared" si="748"/>
        <v>0.819254225320926-0.57343047904154i</v>
      </c>
      <c r="P1511" t="str">
        <f t="shared" si="749"/>
        <v>0.180745774679074+0.57343047904154i</v>
      </c>
      <c r="Q1511" t="str">
        <f t="shared" si="750"/>
        <v>-0.180745774679074+0.037256589294912i</v>
      </c>
      <c r="R1511" t="str">
        <f t="shared" si="751"/>
        <v>-0.33194179866867-3.24100244857439i</v>
      </c>
      <c r="S1511" t="str">
        <f t="shared" si="752"/>
        <v>0.0630368105103276i</v>
      </c>
      <c r="T1511" t="str">
        <f t="shared" si="753"/>
        <v>0.204302457214292-0.0209245522631343i</v>
      </c>
      <c r="U1511" t="str">
        <f t="shared" si="754"/>
        <v>0.0000500000000000001-0.0017512262394302i</v>
      </c>
      <c r="V1511" t="str">
        <f t="shared" si="755"/>
        <v>3.33333333333333E-06-0.00192634886337322i</v>
      </c>
      <c r="W1511" t="str">
        <f t="shared" si="756"/>
        <v>0.0000144722922320623-0.000917473544505646i</v>
      </c>
      <c r="X1511" t="str">
        <f t="shared" si="757"/>
        <v>0.0000303504052771089-0.000916696976941679i</v>
      </c>
      <c r="Y1511" t="str">
        <f t="shared" si="758"/>
        <v>0.009+0.0865194616798629i</v>
      </c>
      <c r="Z1511" t="str">
        <f t="shared" si="759"/>
        <v>-0.1477543343476-0.0205504938192351i</v>
      </c>
      <c r="AA1511" t="str">
        <f t="shared" si="760"/>
        <v>17.0628171634184-161.746140211295i</v>
      </c>
      <c r="AB1511" t="str">
        <f t="shared" si="761"/>
        <v>1.4112933180732-0.144543933515495i</v>
      </c>
      <c r="AC1511" t="str">
        <f t="shared" si="762"/>
        <v>1.98731604455181-2.78395018241147i</v>
      </c>
      <c r="AD1511" t="str">
        <f t="shared" si="763"/>
        <v>0.274114767445758+0.311262984572897i</v>
      </c>
      <c r="AE1511" t="str">
        <f t="shared" si="764"/>
        <v>-0.0341050369581732-0.0516236489267708i</v>
      </c>
      <c r="AF1511" t="str">
        <f t="shared" si="765"/>
        <v>-14.2984647790865-2.33265520598941i</v>
      </c>
      <c r="AG1511" t="str">
        <f t="shared" si="766"/>
        <v>1.1991823785446-0.141274055613814i</v>
      </c>
      <c r="AH1511" t="str">
        <f t="shared" si="767"/>
        <v>0.222809938090064+0.708125383374925i</v>
      </c>
      <c r="AI1511">
        <f t="shared" si="768"/>
        <v>-2.5878075808189243</v>
      </c>
      <c r="AJ1511">
        <f t="shared" si="769"/>
        <v>72.533944008870108</v>
      </c>
      <c r="AK1511"/>
      <c r="AL1511"/>
      <c r="AM1511"/>
      <c r="AN1511"/>
    </row>
    <row r="1512" spans="1:40" x14ac:dyDescent="0.25">
      <c r="A1512"/>
      <c r="B1512">
        <f t="shared" si="735"/>
        <v>137800</v>
      </c>
      <c r="C1512" s="186" t="str">
        <f t="shared" si="738"/>
        <v>-4.02479977973032E-06+0.017772296192935i</v>
      </c>
      <c r="D1512" s="158" t="str">
        <f t="shared" si="739"/>
        <v>-5.95703681380427+0.136254270812502i</v>
      </c>
      <c r="E1512" t="str">
        <f t="shared" si="740"/>
        <v>2870</v>
      </c>
      <c r="F1512" t="str">
        <f t="shared" si="741"/>
        <v>0.777000777000777</v>
      </c>
      <c r="G1512" t="str">
        <f t="shared" si="736"/>
        <v>0.777000777000777</v>
      </c>
      <c r="H1512" t="str">
        <f t="shared" si="742"/>
        <v>8.34247061235605+2.46755121540111i</v>
      </c>
      <c r="I1512" t="str">
        <f t="shared" si="743"/>
        <v>541.139334580842i</v>
      </c>
      <c r="J1512" t="str">
        <f t="shared" si="737"/>
        <v>-249.476590853755+117.035883637273i</v>
      </c>
      <c r="K1512" t="str">
        <f t="shared" si="744"/>
        <v>0.834027962326112-1.77783467985504i</v>
      </c>
      <c r="L1512" t="str">
        <f t="shared" si="745"/>
        <v>0.0571657238263415-0.102533422490164i</v>
      </c>
      <c r="M1512" t="str">
        <f t="shared" si="746"/>
        <v>0.891193686152453-1.8803681023452i</v>
      </c>
      <c r="N1512" t="str">
        <f t="shared" si="747"/>
        <v>-0.611130559308374i</v>
      </c>
      <c r="O1512" t="str">
        <f t="shared" si="748"/>
        <v>0.818999833521586-0.573793754489899i</v>
      </c>
      <c r="P1512" t="str">
        <f t="shared" si="749"/>
        <v>0.181000166478414+0.573793754489899i</v>
      </c>
      <c r="Q1512" t="str">
        <f t="shared" si="750"/>
        <v>-0.181000166478414+0.037336804818475i</v>
      </c>
      <c r="R1512" t="str">
        <f t="shared" si="751"/>
        <v>-0.331939761778554-3.23860102447378i</v>
      </c>
      <c r="S1512" t="str">
        <f t="shared" si="752"/>
        <v>0.0630825888767113i</v>
      </c>
      <c r="T1512" t="str">
        <f t="shared" si="753"/>
        <v>0.204299336962575-0.02093961952411i</v>
      </c>
      <c r="U1512" t="str">
        <f t="shared" si="754"/>
        <v>0.0000500000000000001-0.0017499553931026i</v>
      </c>
      <c r="V1512" t="str">
        <f t="shared" si="755"/>
        <v>3.33333333333333E-06-0.00192495093241286i</v>
      </c>
      <c r="W1512" t="str">
        <f t="shared" si="756"/>
        <v>0.0000144722887652618-0.000916807982553225i</v>
      </c>
      <c r="X1512" t="str">
        <f t="shared" si="757"/>
        <v>0.0000303273744482834-0.000916032377120902i</v>
      </c>
      <c r="Y1512" t="str">
        <f t="shared" si="758"/>
        <v>0.009+0.0865822935329347i</v>
      </c>
      <c r="Z1512" t="str">
        <f t="shared" si="759"/>
        <v>-0.147540592810495-0.0205089269996192i</v>
      </c>
      <c r="AA1512" t="str">
        <f t="shared" si="760"/>
        <v>17.037767747687-161.62889791962i</v>
      </c>
      <c r="AB1512" t="str">
        <f t="shared" si="761"/>
        <v>1.41127176380284-0.144648016085165i</v>
      </c>
      <c r="AC1512" t="str">
        <f t="shared" si="762"/>
        <v>1.98572496983227-2.78261980704489i</v>
      </c>
      <c r="AD1512" t="str">
        <f t="shared" si="763"/>
        <v>0.274249272205938+0.311464805156258i</v>
      </c>
      <c r="AE1512" t="str">
        <f t="shared" si="764"/>
        <v>-0.0340750912472103-0.0515782602957296i</v>
      </c>
      <c r="AF1512" t="str">
        <f t="shared" si="765"/>
        <v>-14.2995074261603-2.33129694458861i</v>
      </c>
      <c r="AG1512" t="str">
        <f t="shared" si="766"/>
        <v>1.19915179714276-0.141252192248463i</v>
      </c>
      <c r="AH1512" t="str">
        <f t="shared" si="767"/>
        <v>0.222717318522905+0.707535262635699i</v>
      </c>
      <c r="AI1512">
        <f t="shared" si="768"/>
        <v>-2.5947219009708271</v>
      </c>
      <c r="AJ1512">
        <f t="shared" si="769"/>
        <v>72.527087159181264</v>
      </c>
      <c r="AK1512"/>
      <c r="AL1512"/>
      <c r="AM1512"/>
      <c r="AN1512"/>
    </row>
    <row r="1513" spans="1:40" x14ac:dyDescent="0.25">
      <c r="A1513"/>
      <c r="B1513">
        <f t="shared" si="735"/>
        <v>137900</v>
      </c>
      <c r="C1513" s="186" t="str">
        <f t="shared" si="738"/>
        <v>-0.0000040189646234498+0.0177594083797574i</v>
      </c>
      <c r="D1513" s="158" t="str">
        <f t="shared" si="739"/>
        <v>-5.95703676906807+0.136155464244807i</v>
      </c>
      <c r="E1513" t="str">
        <f t="shared" si="740"/>
        <v>2870</v>
      </c>
      <c r="F1513" t="str">
        <f t="shared" si="741"/>
        <v>0.777000777000777</v>
      </c>
      <c r="G1513" t="str">
        <f t="shared" si="736"/>
        <v>0.777000777000777</v>
      </c>
      <c r="H1513" t="str">
        <f t="shared" si="742"/>
        <v>8.34351131860451+2.46609548076752i</v>
      </c>
      <c r="I1513" t="str">
        <f t="shared" si="743"/>
        <v>541.532033662541i</v>
      </c>
      <c r="J1513" t="str">
        <f t="shared" si="737"/>
        <v>-249.840259177351+117.120815338026i</v>
      </c>
      <c r="K1513" t="str">
        <f t="shared" si="744"/>
        <v>0.833028703158274-1.77700357104382i</v>
      </c>
      <c r="L1513" t="str">
        <f t="shared" si="745"/>
        <v>0.0571024764180735-0.102494305949134i</v>
      </c>
      <c r="M1513" t="str">
        <f t="shared" si="746"/>
        <v>0.890131179576348-1.87949787699295i</v>
      </c>
      <c r="N1513" t="str">
        <f t="shared" si="747"/>
        <v>-0.611574050280296i</v>
      </c>
      <c r="O1513" t="str">
        <f t="shared" si="748"/>
        <v>0.818745280637887-0.574156917082071i</v>
      </c>
      <c r="P1513" t="str">
        <f t="shared" si="749"/>
        <v>0.181254719362113+0.574156917082071i</v>
      </c>
      <c r="Q1513" t="str">
        <f t="shared" si="750"/>
        <v>-0.181254719362113+0.037417133198225i</v>
      </c>
      <c r="R1513" t="str">
        <f t="shared" si="751"/>
        <v>-0.331937723365808-3.23620304704394i</v>
      </c>
      <c r="S1513" t="str">
        <f t="shared" si="752"/>
        <v>0.063128367243095i</v>
      </c>
      <c r="T1513" t="str">
        <f t="shared" si="753"/>
        <v>0.204296214427013-0.0209546865024736i</v>
      </c>
      <c r="U1513" t="str">
        <f t="shared" si="754"/>
        <v>0.0000499999999999999-0.00174868638991688i</v>
      </c>
      <c r="V1513" t="str">
        <f t="shared" si="755"/>
        <v>3.33333333333333E-06-0.00192355502890857i</v>
      </c>
      <c r="W1513" t="str">
        <f t="shared" si="756"/>
        <v>0.0000144722852959466-0.000916143386055964i</v>
      </c>
      <c r="X1513" t="str">
        <f t="shared" si="757"/>
        <v>0.0000303043936745855-0.000915368740494025i</v>
      </c>
      <c r="Y1513" t="str">
        <f t="shared" si="758"/>
        <v>0.009+0.0866451253860065i</v>
      </c>
      <c r="Z1513" t="str">
        <f t="shared" si="759"/>
        <v>-0.147327314277081-0.0204674791289128i</v>
      </c>
      <c r="AA1513" t="str">
        <f t="shared" si="760"/>
        <v>17.0127736551133-161.511825264681i</v>
      </c>
      <c r="AB1513" t="str">
        <f t="shared" si="761"/>
        <v>1.41125019375599-0.144752096702589i</v>
      </c>
      <c r="AC1513" t="str">
        <f t="shared" si="762"/>
        <v>1.98413654120258-2.7812900976543i</v>
      </c>
      <c r="AD1513" t="str">
        <f t="shared" si="763"/>
        <v>0.274383864371897+0.311666569003504i</v>
      </c>
      <c r="AE1513" t="str">
        <f t="shared" si="764"/>
        <v>-0.0340452088226194-0.051532944578581i</v>
      </c>
      <c r="AF1513" t="str">
        <f t="shared" si="765"/>
        <v>-14.3005480876726-2.32994001652271i</v>
      </c>
      <c r="AG1513" t="str">
        <f t="shared" si="766"/>
        <v>1.19912123858674-0.141230411988085i</v>
      </c>
      <c r="AH1513" t="str">
        <f t="shared" si="767"/>
        <v>0.222624854725917+0.706946069442391i</v>
      </c>
      <c r="AI1513">
        <f t="shared" si="768"/>
        <v>-2.6016306884641067</v>
      </c>
      <c r="AJ1513">
        <f t="shared" si="769"/>
        <v>72.520229431698496</v>
      </c>
      <c r="AK1513"/>
      <c r="AL1513"/>
      <c r="AM1513"/>
      <c r="AN1513"/>
    </row>
    <row r="1514" spans="1:40" x14ac:dyDescent="0.25">
      <c r="A1514"/>
      <c r="B1514">
        <f t="shared" si="735"/>
        <v>138000</v>
      </c>
      <c r="C1514" s="186" t="str">
        <f t="shared" si="738"/>
        <v>-4.01314214769414E-06+0.0177465392445669i</v>
      </c>
      <c r="D1514" s="158" t="str">
        <f t="shared" si="739"/>
        <v>-5.95703672442909+0.136056800875013i</v>
      </c>
      <c r="E1514" t="str">
        <f t="shared" si="740"/>
        <v>2870</v>
      </c>
      <c r="F1514" t="str">
        <f t="shared" si="741"/>
        <v>0.777000777000777</v>
      </c>
      <c r="G1514" t="str">
        <f t="shared" si="736"/>
        <v>0.777000777000777</v>
      </c>
      <c r="H1514" t="str">
        <f t="shared" si="742"/>
        <v>8.34455004404145+2.46464122132114i</v>
      </c>
      <c r="I1514" t="str">
        <f t="shared" si="743"/>
        <v>541.924732744239i</v>
      </c>
      <c r="J1514" t="str">
        <f t="shared" si="737"/>
        <v>-250.204191315473+117.205747038779i</v>
      </c>
      <c r="K1514" t="str">
        <f t="shared" si="744"/>
        <v>0.832031113240687-1.77617290190404i</v>
      </c>
      <c r="L1514" t="str">
        <f t="shared" si="745"/>
        <v>0.0570393230780609-0.102455193728634i</v>
      </c>
      <c r="M1514" t="str">
        <f t="shared" si="746"/>
        <v>0.889070436318748-1.87862809563267i</v>
      </c>
      <c r="N1514" t="str">
        <f t="shared" si="747"/>
        <v>-0.612017541252218i</v>
      </c>
      <c r="O1514" t="str">
        <f t="shared" si="748"/>
        <v>0.818490566719895-0.574519966746627i</v>
      </c>
      <c r="P1514" t="str">
        <f t="shared" si="749"/>
        <v>0.181509433280105+0.574519966746627i</v>
      </c>
      <c r="Q1514" t="str">
        <f t="shared" si="750"/>
        <v>-0.181509433280105+0.037497574505591i</v>
      </c>
      <c r="R1514" t="str">
        <f t="shared" si="751"/>
        <v>-0.331935683430327-3.23380850879146i</v>
      </c>
      <c r="S1514" t="str">
        <f t="shared" si="752"/>
        <v>0.0631741456094787i</v>
      </c>
      <c r="T1514" t="str">
        <f t="shared" si="753"/>
        <v>0.204293089607563-0.0209697531980093i</v>
      </c>
      <c r="U1514" t="str">
        <f t="shared" si="754"/>
        <v>0.0000499999999999999-0.00174741922586622i</v>
      </c>
      <c r="V1514" t="str">
        <f t="shared" si="755"/>
        <v>3.33333333333333E-06-0.00192216114845284i</v>
      </c>
      <c r="W1514" t="str">
        <f t="shared" si="756"/>
        <v>0.0000144722818241167-0.000915479752915053i</v>
      </c>
      <c r="X1514" t="str">
        <f t="shared" si="757"/>
        <v>0.0000302814628110456-0.000914706064969652i</v>
      </c>
      <c r="Y1514" t="str">
        <f t="shared" si="758"/>
        <v>0.009+0.0867079572390783i</v>
      </c>
      <c r="Z1514" t="str">
        <f t="shared" si="759"/>
        <v>-0.147114497412883-0.0204261497760074i</v>
      </c>
      <c r="AA1514" t="str">
        <f t="shared" si="760"/>
        <v>16.9878347223425-161.394921879266i</v>
      </c>
      <c r="AB1514" t="str">
        <f t="shared" si="761"/>
        <v>1.41122860793235-0.144856175366277i</v>
      </c>
      <c r="AC1514" t="str">
        <f t="shared" si="762"/>
        <v>1.98255075333093-2.77996105525866i</v>
      </c>
      <c r="AD1514" t="str">
        <f t="shared" si="763"/>
        <v>0.274518543922397+0.311868276080948i</v>
      </c>
      <c r="AE1514" t="str">
        <f t="shared" si="764"/>
        <v>-0.0340153895020452-0.0514877015891212i</v>
      </c>
      <c r="AF1514" t="str">
        <f t="shared" si="765"/>
        <v>-14.3015867684705-2.32858442044613i</v>
      </c>
      <c r="AG1514" t="str">
        <f t="shared" si="766"/>
        <v>1.19909070277962-0.141208714642048i</v>
      </c>
      <c r="AH1514" t="str">
        <f t="shared" si="767"/>
        <v>0.222532546377716+0.706357801551139i</v>
      </c>
      <c r="AI1514">
        <f t="shared" si="768"/>
        <v>-2.6085339521883064</v>
      </c>
      <c r="AJ1514">
        <f t="shared" si="769"/>
        <v>72.513370821950261</v>
      </c>
      <c r="AK1514"/>
      <c r="AL1514"/>
      <c r="AM1514"/>
      <c r="AN1514"/>
    </row>
    <row r="1515" spans="1:40" x14ac:dyDescent="0.25">
      <c r="A1515"/>
      <c r="B1515">
        <f t="shared" si="735"/>
        <v>138100</v>
      </c>
      <c r="C1515" s="186" t="str">
        <f t="shared" si="738"/>
        <v>-4.00733231574814E-06+0.0177336887467889i</v>
      </c>
      <c r="D1515" s="158" t="str">
        <f t="shared" si="739"/>
        <v>-5.95703667988705+0.135958280392048i</v>
      </c>
      <c r="E1515" t="str">
        <f t="shared" si="740"/>
        <v>2870</v>
      </c>
      <c r="F1515" t="str">
        <f t="shared" si="741"/>
        <v>0.777000777000777</v>
      </c>
      <c r="G1515" t="str">
        <f t="shared" si="736"/>
        <v>0.777000777000777</v>
      </c>
      <c r="H1515" t="str">
        <f t="shared" si="742"/>
        <v>8.34558679350028+2.46318843540468i</v>
      </c>
      <c r="I1515" t="str">
        <f t="shared" si="743"/>
        <v>542.317431825938i</v>
      </c>
      <c r="J1515" t="str">
        <f t="shared" si="737"/>
        <v>-250.568387268121+117.290678739532i</v>
      </c>
      <c r="K1515" t="str">
        <f t="shared" si="744"/>
        <v>0.831035189178706-1.77534267303531i</v>
      </c>
      <c r="L1515" t="str">
        <f t="shared" si="745"/>
        <v>0.056976263646266-0.102416085908313i</v>
      </c>
      <c r="M1515" t="str">
        <f t="shared" si="746"/>
        <v>0.888011452824972-1.87775875894362i</v>
      </c>
      <c r="N1515" t="str">
        <f t="shared" si="747"/>
        <v>-0.61246103222414i</v>
      </c>
      <c r="O1515" t="str">
        <f t="shared" si="748"/>
        <v>0.818235691817709-0.57488290341216i</v>
      </c>
      <c r="P1515" t="str">
        <f t="shared" si="749"/>
        <v>0.181764308182291+0.57488290341216i</v>
      </c>
      <c r="Q1515" t="str">
        <f t="shared" si="750"/>
        <v>-0.181764308182291+0.03757812881198i</v>
      </c>
      <c r="R1515" t="str">
        <f t="shared" si="751"/>
        <v>-0.331933641971996-3.23141740224464i</v>
      </c>
      <c r="S1515" t="str">
        <f t="shared" si="752"/>
        <v>0.0632199239758624i</v>
      </c>
      <c r="T1515" t="str">
        <f t="shared" si="753"/>
        <v>0.204289962504185-0.0209848196105007i</v>
      </c>
      <c r="U1515" t="str">
        <f t="shared" si="754"/>
        <v>0.0000499999999999999-0.00174615389695538i</v>
      </c>
      <c r="V1515" t="str">
        <f t="shared" si="755"/>
        <v>3.33333333333333E-06-0.00192076928665092i</v>
      </c>
      <c r="W1515" t="str">
        <f t="shared" si="756"/>
        <v>0.0000144722783497724-0.000914817081037748i</v>
      </c>
      <c r="X1515" t="str">
        <f t="shared" si="757"/>
        <v>0.0000302585817132183-0.000914044348462435i</v>
      </c>
      <c r="Y1515" t="str">
        <f t="shared" si="758"/>
        <v>0.009+0.0867707890921501i</v>
      </c>
      <c r="Z1515" t="str">
        <f t="shared" si="759"/>
        <v>-0.146902140888222-0.0203849385116787i</v>
      </c>
      <c r="AA1515" t="str">
        <f t="shared" si="760"/>
        <v>16.962950786624-161.278187397222i</v>
      </c>
      <c r="AB1515" t="str">
        <f t="shared" si="761"/>
        <v>1.41120700633165-0.144960252074733i</v>
      </c>
      <c r="AC1515" t="str">
        <f t="shared" si="762"/>
        <v>1.98096760089734-2.77863268086862i</v>
      </c>
      <c r="AD1515" t="str">
        <f t="shared" si="763"/>
        <v>0.274653310836188+0.312069926354895i</v>
      </c>
      <c r="AE1515" t="str">
        <f t="shared" si="764"/>
        <v>-0.0339856331037857-0.0514425311417885i</v>
      </c>
      <c r="AF1515" t="str">
        <f t="shared" si="765"/>
        <v>-14.3026234733873-2.32723015501263i</v>
      </c>
      <c r="AG1515" t="str">
        <f t="shared" si="766"/>
        <v>1.19906018962485-0.141187100020257i</v>
      </c>
      <c r="AH1515" t="str">
        <f t="shared" si="767"/>
        <v>0.222440393157597+0.705770456725266i</v>
      </c>
      <c r="AI1515">
        <f t="shared" si="768"/>
        <v>-2.6154317010123505</v>
      </c>
      <c r="AJ1515">
        <f t="shared" si="769"/>
        <v>72.506511325491132</v>
      </c>
      <c r="AK1515"/>
      <c r="AL1515"/>
      <c r="AM1515"/>
      <c r="AN1515"/>
    </row>
    <row r="1516" spans="1:40" x14ac:dyDescent="0.25">
      <c r="A1516"/>
      <c r="B1516">
        <f t="shared" si="735"/>
        <v>138200</v>
      </c>
      <c r="C1516" s="186" t="str">
        <f t="shared" si="738"/>
        <v>-4.00153509102933E-06+0.0177208568459657i</v>
      </c>
      <c r="D1516" s="158" t="str">
        <f t="shared" si="739"/>
        <v>-5.95703663544166+0.135859902485737i</v>
      </c>
      <c r="E1516" t="str">
        <f t="shared" si="740"/>
        <v>2870</v>
      </c>
      <c r="F1516" t="str">
        <f t="shared" si="741"/>
        <v>0.777000777000777</v>
      </c>
      <c r="G1516" t="str">
        <f t="shared" si="736"/>
        <v>0.777000777000777</v>
      </c>
      <c r="H1516" t="str">
        <f t="shared" si="742"/>
        <v>8.34662157180036+2.46173712136114i</v>
      </c>
      <c r="I1516" t="str">
        <f t="shared" si="743"/>
        <v>542.710130907637i</v>
      </c>
      <c r="J1516" t="str">
        <f t="shared" si="737"/>
        <v>-250.932847035294+117.375610440284i</v>
      </c>
      <c r="K1516" t="str">
        <f t="shared" si="744"/>
        <v>0.83004092758525-1.77451288503202i</v>
      </c>
      <c r="L1516" t="str">
        <f t="shared" si="745"/>
        <v>0.0569132979629058-0.102376982567443i</v>
      </c>
      <c r="M1516" t="str">
        <f t="shared" si="746"/>
        <v>0.886954225548156-1.87688986759946i</v>
      </c>
      <c r="N1516" t="str">
        <f t="shared" si="747"/>
        <v>-0.612904523196061i</v>
      </c>
      <c r="O1516" t="str">
        <f t="shared" si="748"/>
        <v>0.81798065598146-0.575245727007286i</v>
      </c>
      <c r="P1516" t="str">
        <f t="shared" si="749"/>
        <v>0.18201934401854+0.575245727007286i</v>
      </c>
      <c r="Q1516" t="str">
        <f t="shared" si="750"/>
        <v>-0.18201934401854+0.037658796188775i</v>
      </c>
      <c r="R1516" t="str">
        <f t="shared" si="751"/>
        <v>-0.331931598990725-3.22902971995342i</v>
      </c>
      <c r="S1516" t="str">
        <f t="shared" si="752"/>
        <v>0.0632657023422461i</v>
      </c>
      <c r="T1516" t="str">
        <f t="shared" si="753"/>
        <v>0.204286833116839-0.020999885739733i</v>
      </c>
      <c r="U1516" t="str">
        <f t="shared" si="754"/>
        <v>0.00005-0.00174489039920071i</v>
      </c>
      <c r="V1516" t="str">
        <f t="shared" si="755"/>
        <v>3.33333333333333E-06-0.00191937943912078i</v>
      </c>
      <c r="W1516" t="str">
        <f t="shared" si="756"/>
        <v>0.0000144722748729134-0.000914155368337376i</v>
      </c>
      <c r="X1516" t="str">
        <f t="shared" si="757"/>
        <v>0.0000302357502371804-0.000913383588893061i</v>
      </c>
      <c r="Y1516" t="str">
        <f t="shared" si="758"/>
        <v>0.009+0.0868336209452219i</v>
      </c>
      <c r="Z1516" t="str">
        <f t="shared" si="759"/>
        <v>-0.146690243378195-0.0203438449085773i</v>
      </c>
      <c r="AA1516" t="str">
        <f t="shared" si="760"/>
        <v>16.9381216858092-161.161621453447i</v>
      </c>
      <c r="AB1516" t="str">
        <f t="shared" si="761"/>
        <v>1.41118538895362-0.145064326826475i</v>
      </c>
      <c r="AC1516" t="str">
        <f t="shared" si="762"/>
        <v>1.97938707859348-2.77730497548649i</v>
      </c>
      <c r="AD1516" t="str">
        <f t="shared" si="763"/>
        <v>0.274788165092005+0.312271519791656i</v>
      </c>
      <c r="AE1516" t="str">
        <f t="shared" si="764"/>
        <v>-0.0339559394467867-0.0513974330516612i</v>
      </c>
      <c r="AF1516" t="str">
        <f t="shared" si="765"/>
        <v>-14.303658207242-2.3258772188754i</v>
      </c>
      <c r="AG1516" t="str">
        <f t="shared" si="766"/>
        <v>1.19902969902625-0.141165567933149i</v>
      </c>
      <c r="AH1516" t="str">
        <f t="shared" si="767"/>
        <v>0.22234839474549+0.705184032735222i</v>
      </c>
      <c r="AI1516">
        <f t="shared" si="768"/>
        <v>-2.6223239437850703</v>
      </c>
      <c r="AJ1516">
        <f t="shared" si="769"/>
        <v>72.49965093790415</v>
      </c>
      <c r="AK1516"/>
      <c r="AL1516"/>
      <c r="AM1516"/>
      <c r="AN1516"/>
    </row>
    <row r="1517" spans="1:40" x14ac:dyDescent="0.25">
      <c r="A1517"/>
      <c r="B1517">
        <f t="shared" si="735"/>
        <v>138300</v>
      </c>
      <c r="C1517" s="186" t="str">
        <f t="shared" si="738"/>
        <v>-3.99575043708751E-06+0.0177080435017569i</v>
      </c>
      <c r="D1517" s="158" t="str">
        <f t="shared" si="739"/>
        <v>-5.95703659109264+0.135761666846803i</v>
      </c>
      <c r="E1517" t="str">
        <f t="shared" si="740"/>
        <v>2870</v>
      </c>
      <c r="F1517" t="str">
        <f t="shared" si="741"/>
        <v>0.777000777000777</v>
      </c>
      <c r="G1517" t="str">
        <f t="shared" si="736"/>
        <v>0.777000777000777</v>
      </c>
      <c r="H1517" t="str">
        <f t="shared" si="742"/>
        <v>8.347654383747+2.46028727753384i</v>
      </c>
      <c r="I1517" t="str">
        <f t="shared" si="743"/>
        <v>543.102829989336i</v>
      </c>
      <c r="J1517" t="str">
        <f t="shared" si="737"/>
        <v>-251.297570616993+117.460542141037i</v>
      </c>
      <c r="K1517" t="str">
        <f t="shared" si="744"/>
        <v>0.829048325080797-1.77368353848339i</v>
      </c>
      <c r="L1517" t="str">
        <f t="shared" si="745"/>
        <v>0.0568504258684533-0.102337883784929i</v>
      </c>
      <c r="M1517" t="str">
        <f t="shared" si="746"/>
        <v>0.88589875094925-1.87602142226832i</v>
      </c>
      <c r="N1517" t="str">
        <f t="shared" si="747"/>
        <v>-0.613348014167983i</v>
      </c>
      <c r="O1517" t="str">
        <f t="shared" si="748"/>
        <v>0.817725459261307-0.575608437460645i</v>
      </c>
      <c r="P1517" t="str">
        <f t="shared" si="749"/>
        <v>0.182274540738693+0.575608437460645i</v>
      </c>
      <c r="Q1517" t="str">
        <f t="shared" si="750"/>
        <v>-0.182274540738693+0.037739576707338i</v>
      </c>
      <c r="R1517" t="str">
        <f t="shared" si="751"/>
        <v>-0.331929554486429-3.22664545448924i</v>
      </c>
      <c r="S1517" t="str">
        <f t="shared" si="752"/>
        <v>0.0633114807086298i</v>
      </c>
      <c r="T1517" t="str">
        <f t="shared" si="753"/>
        <v>0.204283701445484-0.0210149515854916i</v>
      </c>
      <c r="U1517" t="str">
        <f t="shared" si="754"/>
        <v>0.00005-0.00174362872863007i</v>
      </c>
      <c r="V1517" t="str">
        <f t="shared" si="755"/>
        <v>3.33333333333333E-06-0.00191799160149307i</v>
      </c>
      <c r="W1517" t="str">
        <f t="shared" si="756"/>
        <v>0.0000144722713935399-0.000913494612733288i</v>
      </c>
      <c r="X1517" t="str">
        <f t="shared" si="757"/>
        <v>0.0000302129682395283-0.000912723784188209i</v>
      </c>
      <c r="Y1517" t="str">
        <f t="shared" si="758"/>
        <v>0.009+0.0868964527982937i</v>
      </c>
      <c r="Z1517" t="str">
        <f t="shared" si="759"/>
        <v>-0.146478803562654-0.0203028685412178i</v>
      </c>
      <c r="AA1517" t="str">
        <f t="shared" si="760"/>
        <v>16.9133472583481-161.045223683887i</v>
      </c>
      <c r="AB1517" t="str">
        <f t="shared" si="761"/>
        <v>1.41116375579796-0.145168399620019i</v>
      </c>
      <c r="AC1517" t="str">
        <f t="shared" si="762"/>
        <v>1.9778091811227-2.77597794010627i</v>
      </c>
      <c r="AD1517" t="str">
        <f t="shared" si="763"/>
        <v>0.274923106668565+0.312473056357534i</v>
      </c>
      <c r="AE1517" t="str">
        <f t="shared" si="764"/>
        <v>-0.0339263083506396-0.0513524071344522i</v>
      </c>
      <c r="AF1517" t="str">
        <f t="shared" si="765"/>
        <v>-14.3046909748396-2.32452561068704i</v>
      </c>
      <c r="AG1517" t="str">
        <f t="shared" si="766"/>
        <v>1.19899923088795-0.141144118191686i</v>
      </c>
      <c r="AH1517" t="str">
        <f t="shared" si="767"/>
        <v>0.222256550821988+0.704598527358571i</v>
      </c>
      <c r="AI1517">
        <f t="shared" si="768"/>
        <v>-2.6292106893350149</v>
      </c>
      <c r="AJ1517">
        <f t="shared" si="769"/>
        <v>72.492789654798884</v>
      </c>
      <c r="AK1517"/>
      <c r="AL1517"/>
      <c r="AM1517"/>
      <c r="AN1517"/>
    </row>
    <row r="1518" spans="1:40" x14ac:dyDescent="0.25">
      <c r="A1518"/>
      <c r="B1518">
        <f t="shared" si="735"/>
        <v>138400</v>
      </c>
      <c r="C1518" s="186" t="str">
        <f t="shared" si="738"/>
        <v>-3.98997831760405E-06+0.0176952486739387i</v>
      </c>
      <c r="D1518" s="158" t="str">
        <f t="shared" si="739"/>
        <v>-5.95703654683973+0.135663573166863i</v>
      </c>
      <c r="E1518" t="str">
        <f t="shared" si="740"/>
        <v>2870</v>
      </c>
      <c r="F1518" t="str">
        <f t="shared" si="741"/>
        <v>0.777000777000777</v>
      </c>
      <c r="G1518" t="str">
        <f t="shared" si="736"/>
        <v>0.777000777000777</v>
      </c>
      <c r="H1518" t="str">
        <f t="shared" si="742"/>
        <v>8.34868523413154+2.45883890226639i</v>
      </c>
      <c r="I1518" t="str">
        <f t="shared" si="743"/>
        <v>543.495529071034i</v>
      </c>
      <c r="J1518" t="str">
        <f t="shared" si="737"/>
        <v>-251.662558013217+117.54547384179i</v>
      </c>
      <c r="K1518" t="str">
        <f t="shared" si="744"/>
        <v>0.828057378293361-1.77285463397348i</v>
      </c>
      <c r="L1518" t="str">
        <f t="shared" si="745"/>
        <v>0.0567876472036373-0.102298789639303i</v>
      </c>
      <c r="M1518" t="str">
        <f t="shared" si="746"/>
        <v>0.884845025496998-1.87515342361278i</v>
      </c>
      <c r="N1518" t="str">
        <f t="shared" si="747"/>
        <v>-0.613791505139905i</v>
      </c>
      <c r="O1518" t="str">
        <f t="shared" si="748"/>
        <v>0.817470101707444-0.575971034700896i</v>
      </c>
      <c r="P1518" t="str">
        <f t="shared" si="749"/>
        <v>0.182529898292556+0.575971034700896i</v>
      </c>
      <c r="Q1518" t="str">
        <f t="shared" si="750"/>
        <v>-0.182529898292556+0.037820470439009i</v>
      </c>
      <c r="R1518" t="str">
        <f t="shared" si="751"/>
        <v>-0.331927508458995-3.22426459844505i</v>
      </c>
      <c r="S1518" t="str">
        <f t="shared" si="752"/>
        <v>0.0633572590750133i</v>
      </c>
      <c r="T1518" t="str">
        <f t="shared" si="753"/>
        <v>0.204280567490077-0.0210300171475602i</v>
      </c>
      <c r="U1518" t="str">
        <f t="shared" si="754"/>
        <v>0.00005-0.00174236888128279i</v>
      </c>
      <c r="V1518" t="str">
        <f t="shared" si="755"/>
        <v>3.33333333333333E-06-0.00191660576941107i</v>
      </c>
      <c r="W1518" t="str">
        <f t="shared" si="756"/>
        <v>0.0000144722679116517-0.000912834812150853i</v>
      </c>
      <c r="X1518" t="str">
        <f t="shared" si="757"/>
        <v>0.0000301902355773759-0.000912064932280549i</v>
      </c>
      <c r="Y1518" t="str">
        <f t="shared" si="758"/>
        <v>0.009+0.0869592846513655i</v>
      </c>
      <c r="Z1518" t="str">
        <f t="shared" si="759"/>
        <v>-0.146267820126184-0.0202620089859711i</v>
      </c>
      <c r="AA1518" t="str">
        <f t="shared" si="760"/>
        <v>16.8886273432876-160.928993725535i</v>
      </c>
      <c r="AB1518" t="str">
        <f t="shared" si="761"/>
        <v>1.41114210686439-0.145272470453872i</v>
      </c>
      <c r="AC1518" t="str">
        <f t="shared" si="762"/>
        <v>1.97623390320004-2.77465157571368i</v>
      </c>
      <c r="AD1518" t="str">
        <f t="shared" si="763"/>
        <v>0.275058135544579+0.312674536018834i</v>
      </c>
      <c r="AE1518" t="str">
        <f t="shared" si="764"/>
        <v>-0.0338967396355803-0.0513074532065097i</v>
      </c>
      <c r="AF1518" t="str">
        <f t="shared" si="765"/>
        <v>-14.3057217809713-2.32317532909953i</v>
      </c>
      <c r="AG1518" t="str">
        <f t="shared" si="766"/>
        <v>1.1989687851145-0.141122750607366i</v>
      </c>
      <c r="AH1518" t="str">
        <f t="shared" si="767"/>
        <v>0.222164861068339+0.704013938379955i</v>
      </c>
      <c r="AI1518">
        <f t="shared" si="768"/>
        <v>-2.6360919464706161</v>
      </c>
      <c r="AJ1518">
        <f t="shared" si="769"/>
        <v>72.485927471811692</v>
      </c>
      <c r="AK1518"/>
      <c r="AL1518"/>
      <c r="AM1518"/>
      <c r="AN1518"/>
    </row>
    <row r="1519" spans="1:40" x14ac:dyDescent="0.25">
      <c r="A1519"/>
      <c r="B1519">
        <f t="shared" si="735"/>
        <v>138500</v>
      </c>
      <c r="C1519" s="186" t="str">
        <f t="shared" si="738"/>
        <v>-3.98421869639146E-06+0.0176824723224033i</v>
      </c>
      <c r="D1519" s="158" t="str">
        <f t="shared" si="739"/>
        <v>-5.95703650268263+0.135565621138425i</v>
      </c>
      <c r="E1519" t="str">
        <f t="shared" si="740"/>
        <v>2870</v>
      </c>
      <c r="F1519" t="str">
        <f t="shared" si="741"/>
        <v>0.777000777000777</v>
      </c>
      <c r="G1519" t="str">
        <f t="shared" si="736"/>
        <v>0.777000777000777</v>
      </c>
      <c r="H1519" t="str">
        <f t="shared" si="742"/>
        <v>8.34971412773132+2.45739199390278i</v>
      </c>
      <c r="I1519" t="str">
        <f t="shared" si="743"/>
        <v>543.888228152733i</v>
      </c>
      <c r="J1519" t="str">
        <f t="shared" si="737"/>
        <v>-252.027809223967+117.630405542543i</v>
      </c>
      <c r="K1519" t="str">
        <f t="shared" si="744"/>
        <v>0.827068083858476-1.77202617208124i</v>
      </c>
      <c r="L1519" t="str">
        <f t="shared" si="745"/>
        <v>0.0567249618094417-0.10225970020873i</v>
      </c>
      <c r="M1519" t="str">
        <f t="shared" si="746"/>
        <v>0.883793045667918-1.87428587228997i</v>
      </c>
      <c r="N1519" t="str">
        <f t="shared" si="747"/>
        <v>-0.614234996111827i</v>
      </c>
      <c r="O1519" t="str">
        <f t="shared" si="748"/>
        <v>0.817214583370097-0.576333518656723i</v>
      </c>
      <c r="P1519" t="str">
        <f t="shared" si="749"/>
        <v>0.182785416629903+0.576333518656723i</v>
      </c>
      <c r="Q1519" t="str">
        <f t="shared" si="750"/>
        <v>-0.182785416629903+0.037901477455104i</v>
      </c>
      <c r="R1519" t="str">
        <f t="shared" si="751"/>
        <v>-0.331925460908338-3.22188714443519i</v>
      </c>
      <c r="S1519" t="str">
        <f t="shared" si="752"/>
        <v>0.063403037441397i</v>
      </c>
      <c r="T1519" t="str">
        <f t="shared" si="753"/>
        <v>0.20427743125058-0.0210450824257243i</v>
      </c>
      <c r="U1519" t="str">
        <f t="shared" si="754"/>
        <v>0.00005-0.00174111085320966i</v>
      </c>
      <c r="V1519" t="str">
        <f t="shared" si="755"/>
        <v>3.33333333333333E-06-0.00191522193853063i</v>
      </c>
      <c r="W1519" t="str">
        <f t="shared" si="756"/>
        <v>0.0000144722644272491-0.000912175964521434i</v>
      </c>
      <c r="X1519" t="str">
        <f t="shared" si="757"/>
        <v>0.0000301675521083531-0.000911407031108716i</v>
      </c>
      <c r="Y1519" t="str">
        <f t="shared" si="758"/>
        <v>0.009+0.0870221165044373i</v>
      </c>
      <c r="Z1519" t="str">
        <f t="shared" si="759"/>
        <v>-0.146057291758091-0.0202212658210534i</v>
      </c>
      <c r="AA1519" t="str">
        <f t="shared" si="760"/>
        <v>16.8639617802681-160.812931216424i</v>
      </c>
      <c r="AB1519" t="str">
        <f t="shared" si="761"/>
        <v>1.41112044215264-0.145376539326551i</v>
      </c>
      <c r="AC1519" t="str">
        <f t="shared" si="762"/>
        <v>1.97466123955218-2.77332588328634i</v>
      </c>
      <c r="AD1519" t="str">
        <f t="shared" si="763"/>
        <v>0.275193251698732+0.312875958741859i</v>
      </c>
      <c r="AE1519" t="str">
        <f t="shared" si="764"/>
        <v>-0.0338672331224836-0.0512625710848125i</v>
      </c>
      <c r="AF1519" t="str">
        <f t="shared" si="765"/>
        <v>-14.3067506304139-2.32182637276436i</v>
      </c>
      <c r="AG1519" t="str">
        <f t="shared" si="766"/>
        <v>1.19893836161077-0.141101464992203i</v>
      </c>
      <c r="AH1519" t="str">
        <f t="shared" si="767"/>
        <v>0.222073325166427+0.703430263591056i</v>
      </c>
      <c r="AI1519">
        <f t="shared" si="768"/>
        <v>-2.6429677239804206</v>
      </c>
      <c r="AJ1519">
        <f t="shared" si="769"/>
        <v>72.479064384606659</v>
      </c>
      <c r="AK1519"/>
      <c r="AL1519"/>
      <c r="AM1519"/>
      <c r="AN1519"/>
    </row>
    <row r="1520" spans="1:40" x14ac:dyDescent="0.25">
      <c r="A1520"/>
      <c r="B1520">
        <f t="shared" si="735"/>
        <v>138600</v>
      </c>
      <c r="C1520" s="186" t="str">
        <f t="shared" si="738"/>
        <v>-3.97847153739269E-06+0.0176697144071587i</v>
      </c>
      <c r="D1520" s="158" t="str">
        <f t="shared" si="739"/>
        <v>-5.95703645862108+0.135467810454883i</v>
      </c>
      <c r="E1520" t="str">
        <f t="shared" si="740"/>
        <v>2870</v>
      </c>
      <c r="F1520" t="str">
        <f t="shared" si="741"/>
        <v>0.777000777000777</v>
      </c>
      <c r="G1520" t="str">
        <f t="shared" si="736"/>
        <v>0.777000777000777</v>
      </c>
      <c r="H1520" t="str">
        <f t="shared" si="742"/>
        <v>8.35074106930987+2.45594655078729i</v>
      </c>
      <c r="I1520" t="str">
        <f t="shared" si="743"/>
        <v>544.280927234432i</v>
      </c>
      <c r="J1520" t="str">
        <f t="shared" si="737"/>
        <v>-252.393324249243+117.715337243295i</v>
      </c>
      <c r="K1520" t="str">
        <f t="shared" si="744"/>
        <v>0.82608043841918-1.77119815338052i</v>
      </c>
      <c r="L1520" t="str">
        <f t="shared" si="745"/>
        <v>0.0566623695271072-0.102220615571006i</v>
      </c>
      <c r="M1520" t="str">
        <f t="shared" si="746"/>
        <v>0.882742807946287-1.87341876895153i</v>
      </c>
      <c r="N1520" t="str">
        <f t="shared" si="747"/>
        <v>-0.614678487083749i</v>
      </c>
      <c r="O1520" t="str">
        <f t="shared" si="748"/>
        <v>0.816958904299521-0.57669588925683i</v>
      </c>
      <c r="P1520" t="str">
        <f t="shared" si="749"/>
        <v>0.183041095700479+0.57669588925683i</v>
      </c>
      <c r="Q1520" t="str">
        <f t="shared" si="750"/>
        <v>-0.183041095700479+0.0379825978269189i</v>
      </c>
      <c r="R1520" t="str">
        <f t="shared" si="751"/>
        <v>-0.331923411834353-3.2195130850953i</v>
      </c>
      <c r="S1520" t="str">
        <f t="shared" si="752"/>
        <v>0.0634488158077807i</v>
      </c>
      <c r="T1520" t="str">
        <f t="shared" si="753"/>
        <v>0.204274292726951-0.021060147419768i</v>
      </c>
      <c r="U1520" t="str">
        <f t="shared" si="754"/>
        <v>0.00005-0.00173985464047286i</v>
      </c>
      <c r="V1520" t="str">
        <f t="shared" si="755"/>
        <v>3.33333333333333E-06-0.00191384010452015i</v>
      </c>
      <c r="W1520" t="str">
        <f t="shared" si="756"/>
        <v>0.0000144722609403317-0.000911518067782362i</v>
      </c>
      <c r="X1520" t="str">
        <f t="shared" si="757"/>
        <v>0.000030144917690602-0.000910750078617283i</v>
      </c>
      <c r="Y1520" t="str">
        <f t="shared" si="758"/>
        <v>0.009+0.0870849483575091i</v>
      </c>
      <c r="Z1520" t="str">
        <f t="shared" si="759"/>
        <v>-0.145847217152371-0.020180638626518i</v>
      </c>
      <c r="AA1520" t="str">
        <f t="shared" si="760"/>
        <v>16.8393504095209-160.697035795624i</v>
      </c>
      <c r="AB1520" t="str">
        <f t="shared" si="761"/>
        <v>1.41109876166241-0.145480606236566i</v>
      </c>
      <c r="AC1520" t="str">
        <f t="shared" si="762"/>
        <v>1.97309118491737-2.77200086379362i</v>
      </c>
      <c r="AD1520" t="str">
        <f t="shared" si="763"/>
        <v>0.275328455109698+0.313077324492912i</v>
      </c>
      <c r="AE1520" t="str">
        <f t="shared" si="764"/>
        <v>-0.0338377886328623-0.0512177605869672i</v>
      </c>
      <c r="AF1520" t="str">
        <f t="shared" si="765"/>
        <v>-14.3077775279309-2.32047874033241i</v>
      </c>
      <c r="AG1520" t="str">
        <f t="shared" si="766"/>
        <v>1.19890796028199-0.141080261158738i</v>
      </c>
      <c r="AH1520" t="str">
        <f t="shared" si="767"/>
        <v>0.221981942798803+0.7028475007906i</v>
      </c>
      <c r="AI1520">
        <f t="shared" si="768"/>
        <v>-2.6498380306326954</v>
      </c>
      <c r="AJ1520">
        <f t="shared" si="769"/>
        <v>72.472200388873887</v>
      </c>
      <c r="AK1520"/>
      <c r="AL1520"/>
      <c r="AM1520"/>
      <c r="AN1520"/>
    </row>
    <row r="1521" spans="1:40" x14ac:dyDescent="0.25">
      <c r="A1521"/>
      <c r="B1521">
        <f t="shared" si="735"/>
        <v>138700</v>
      </c>
      <c r="C1521" s="186" t="str">
        <f t="shared" si="738"/>
        <v>-3.97273680468064E-06+0.0176569748883285i</v>
      </c>
      <c r="D1521" s="158" t="str">
        <f t="shared" si="739"/>
        <v>-5.9570364146548+0.135370140810519i</v>
      </c>
      <c r="E1521" t="str">
        <f t="shared" si="740"/>
        <v>2870</v>
      </c>
      <c r="F1521" t="str">
        <f t="shared" si="741"/>
        <v>0.777000777000777</v>
      </c>
      <c r="G1521" t="str">
        <f t="shared" si="736"/>
        <v>0.777000777000777</v>
      </c>
      <c r="H1521" t="str">
        <f t="shared" si="742"/>
        <v>8.35176606361678+2.45450257126459i</v>
      </c>
      <c r="I1521" t="str">
        <f t="shared" si="743"/>
        <v>544.67362631613i</v>
      </c>
      <c r="J1521" t="str">
        <f t="shared" si="737"/>
        <v>-252.759103089044+117.800268944048i</v>
      </c>
      <c r="K1521" t="str">
        <f t="shared" si="744"/>
        <v>0.82509443862602-1.77037057844008i</v>
      </c>
      <c r="L1521" t="str">
        <f t="shared" si="745"/>
        <v>0.0565998701981284-0.102181535803565i</v>
      </c>
      <c r="M1521" t="str">
        <f t="shared" si="746"/>
        <v>0.881694308824148-1.87255211424364i</v>
      </c>
      <c r="N1521" t="str">
        <f t="shared" si="747"/>
        <v>-0.615121978055671i</v>
      </c>
      <c r="O1521" t="str">
        <f t="shared" si="748"/>
        <v>0.816703064546005-0.577058146429946i</v>
      </c>
      <c r="P1521" t="str">
        <f t="shared" si="749"/>
        <v>0.183296935453995+0.577058146429946i</v>
      </c>
      <c r="Q1521" t="str">
        <f t="shared" si="750"/>
        <v>-0.183296935453995+0.038063831625725i</v>
      </c>
      <c r="R1521" t="str">
        <f t="shared" si="751"/>
        <v>-0.331921361236958-3.21714241308227i</v>
      </c>
      <c r="S1521" t="str">
        <f t="shared" si="752"/>
        <v>0.0634945941741644i</v>
      </c>
      <c r="T1521" t="str">
        <f t="shared" si="753"/>
        <v>0.204271151919151-0.0210752121294769i</v>
      </c>
      <c r="U1521" t="str">
        <f t="shared" si="754"/>
        <v>0.00005-0.00173860023914591i</v>
      </c>
      <c r="V1521" t="str">
        <f t="shared" si="755"/>
        <v>3.33333333333333E-06-0.00191246026306051i</v>
      </c>
      <c r="W1521" t="str">
        <f t="shared" si="756"/>
        <v>0.0000144722574508999-0.000910861119876913i</v>
      </c>
      <c r="X1521" t="str">
        <f t="shared" si="757"/>
        <v>0.0000301223321827764-0.000910094072756731i</v>
      </c>
      <c r="Y1521" t="str">
        <f t="shared" si="758"/>
        <v>0.009+0.0871477802105809i</v>
      </c>
      <c r="Z1521" t="str">
        <f t="shared" si="759"/>
        <v>-0.145637595007691-0.0201401269842447i</v>
      </c>
      <c r="AA1521" t="str">
        <f t="shared" si="760"/>
        <v>16.8147930718662-160.581307103239i</v>
      </c>
      <c r="AB1521" t="str">
        <f t="shared" si="761"/>
        <v>1.41107706539345-0.145584671182434i</v>
      </c>
      <c r="AC1521" t="str">
        <f t="shared" si="762"/>
        <v>1.97152373404555-2.7706765181968i</v>
      </c>
      <c r="AD1521" t="str">
        <f t="shared" si="763"/>
        <v>0.275463745756143+0.313278633238293i</v>
      </c>
      <c r="AE1521" t="str">
        <f t="shared" si="764"/>
        <v>-0.0338084059888649-0.0511730215312058i</v>
      </c>
      <c r="AF1521" t="str">
        <f t="shared" si="765"/>
        <v>-14.3088024782716-2.31913243045407i</v>
      </c>
      <c r="AG1521" t="str">
        <f t="shared" si="766"/>
        <v>1.19887758103374-0.141059138920039i</v>
      </c>
      <c r="AH1521" t="str">
        <f t="shared" si="767"/>
        <v>0.221890713648666+0.702265647784298i</v>
      </c>
      <c r="AI1521">
        <f t="shared" si="768"/>
        <v>-2.656702875175887</v>
      </c>
      <c r="AJ1521">
        <f t="shared" si="769"/>
        <v>72.465335480329955</v>
      </c>
      <c r="AK1521"/>
      <c r="AL1521"/>
      <c r="AM1521"/>
      <c r="AN1521"/>
    </row>
    <row r="1522" spans="1:40" x14ac:dyDescent="0.25">
      <c r="A1522"/>
      <c r="B1522">
        <f t="shared" ref="B1522:B1585" si="770">B1521+100</f>
        <v>138800</v>
      </c>
      <c r="C1522" s="186" t="str">
        <f t="shared" si="738"/>
        <v>-3.96701446245763E-06+0.0176442537261509i</v>
      </c>
      <c r="D1522" s="158" t="str">
        <f t="shared" si="739"/>
        <v>-5.9570363707835+0.13527261190049i</v>
      </c>
      <c r="E1522" t="str">
        <f t="shared" si="740"/>
        <v>2870</v>
      </c>
      <c r="F1522" t="str">
        <f t="shared" si="741"/>
        <v>0.777000777000777</v>
      </c>
      <c r="G1522" t="str">
        <f t="shared" si="736"/>
        <v>0.777000777000777</v>
      </c>
      <c r="H1522" t="str">
        <f t="shared" si="742"/>
        <v>8.35278911538787+2.45306005367973i</v>
      </c>
      <c r="I1522" t="str">
        <f t="shared" si="743"/>
        <v>545.066325397829i</v>
      </c>
      <c r="J1522" t="str">
        <f t="shared" si="737"/>
        <v>-253.125145743372+117.885200644801i</v>
      </c>
      <c r="K1522" t="str">
        <f t="shared" si="744"/>
        <v>0.824110081136996-1.76954344782365i</v>
      </c>
      <c r="L1522" t="str">
        <f t="shared" si="745"/>
        <v>0.0565374636642552-0.102142460983473i</v>
      </c>
      <c r="M1522" t="str">
        <f t="shared" si="746"/>
        <v>0.880647544801251-1.87168590880712i</v>
      </c>
      <c r="N1522" t="str">
        <f t="shared" si="747"/>
        <v>-0.615565469027593i</v>
      </c>
      <c r="O1522" t="str">
        <f t="shared" si="748"/>
        <v>0.816447064159868-0.577420290104818i</v>
      </c>
      <c r="P1522" t="str">
        <f t="shared" si="749"/>
        <v>0.183552935840132+0.577420290104818i</v>
      </c>
      <c r="Q1522" t="str">
        <f t="shared" si="750"/>
        <v>-0.183552935840132+0.038145178922775i</v>
      </c>
      <c r="R1522" t="str">
        <f t="shared" si="751"/>
        <v>-0.331919309116019-3.21477512107413i</v>
      </c>
      <c r="S1522" t="str">
        <f t="shared" si="752"/>
        <v>0.0635403725405481i</v>
      </c>
      <c r="T1522" t="str">
        <f t="shared" si="753"/>
        <v>0.204268008827136-0.0210902765546332i</v>
      </c>
      <c r="U1522" t="str">
        <f t="shared" si="754"/>
        <v>0.00005-0.00173734764531368i</v>
      </c>
      <c r="V1522" t="str">
        <f t="shared" si="755"/>
        <v>3.33333333333333E-06-0.00191108240984504i</v>
      </c>
      <c r="W1522" t="str">
        <f t="shared" si="756"/>
        <v>0.0000144722539589533-0.000910205118754297i</v>
      </c>
      <c r="X1522" t="str">
        <f t="shared" si="757"/>
        <v>0.000030099795444038-0.000909439011483455i</v>
      </c>
      <c r="Y1522" t="str">
        <f t="shared" si="758"/>
        <v>0.009+0.0872106120636527i</v>
      </c>
      <c r="Z1522" t="str">
        <f t="shared" si="759"/>
        <v>-0.14542842402738-0.0200997304779314i</v>
      </c>
      <c r="AA1522" t="str">
        <f t="shared" si="760"/>
        <v>16.7902896087099-160.465744780405i</v>
      </c>
      <c r="AB1522" t="str">
        <f t="shared" si="761"/>
        <v>1.41105535334544-0.145688734162653i</v>
      </c>
      <c r="AC1522" t="str">
        <f t="shared" si="762"/>
        <v>1.96995888169814-2.76935284744905i</v>
      </c>
      <c r="AD1522" t="str">
        <f t="shared" si="763"/>
        <v>0.275599123616704+0.313479884944297i</v>
      </c>
      <c r="AE1522" t="str">
        <f t="shared" si="764"/>
        <v>-0.0337790850132709-0.0511283537363832i</v>
      </c>
      <c r="AF1522" t="str">
        <f t="shared" si="765"/>
        <v>-14.3098254861714-2.31778744177924i</v>
      </c>
      <c r="AG1522" t="str">
        <f t="shared" si="766"/>
        <v>1.19884722377195-0.141038098089687i</v>
      </c>
      <c r="AH1522" t="str">
        <f t="shared" si="767"/>
        <v>0.22179963739985+0.701684702384824i</v>
      </c>
      <c r="AI1522">
        <f t="shared" si="768"/>
        <v>-2.663562266338682</v>
      </c>
      <c r="AJ1522">
        <f t="shared" si="769"/>
        <v>72.458469654718826</v>
      </c>
      <c r="AK1522"/>
      <c r="AL1522"/>
      <c r="AM1522"/>
      <c r="AN1522"/>
    </row>
    <row r="1523" spans="1:40" x14ac:dyDescent="0.25">
      <c r="A1523"/>
      <c r="B1523">
        <f t="shared" si="770"/>
        <v>138900</v>
      </c>
      <c r="C1523" s="186" t="str">
        <f t="shared" si="738"/>
        <v>-3.96130447505471E-06+0.0176315508809786i</v>
      </c>
      <c r="D1523" s="158" t="str">
        <f t="shared" si="739"/>
        <v>-5.95703632700693+0.135175223420836i</v>
      </c>
      <c r="E1523" t="str">
        <f t="shared" si="740"/>
        <v>2870</v>
      </c>
      <c r="F1523" t="str">
        <f t="shared" si="741"/>
        <v>0.777000777000777</v>
      </c>
      <c r="G1523" t="str">
        <f t="shared" si="736"/>
        <v>0.777000777000777</v>
      </c>
      <c r="H1523" t="str">
        <f t="shared" si="742"/>
        <v>8.35381022934523+2.45161899637814i</v>
      </c>
      <c r="I1523" t="str">
        <f t="shared" si="743"/>
        <v>545.459024479528i</v>
      </c>
      <c r="J1523" t="str">
        <f t="shared" si="737"/>
        <v>-253.491452212224+117.970132345554i</v>
      </c>
      <c r="K1523" t="str">
        <f t="shared" si="744"/>
        <v>0.823127362617591-1.76871676208995i</v>
      </c>
      <c r="L1523" t="str">
        <f t="shared" si="745"/>
        <v>0.0564751497674929-0.102103391187434i</v>
      </c>
      <c r="M1523" t="str">
        <f t="shared" si="746"/>
        <v>0.879602512385084-1.87082015327738i</v>
      </c>
      <c r="N1523" t="str">
        <f t="shared" si="747"/>
        <v>-0.616008959999515i</v>
      </c>
      <c r="O1523" t="str">
        <f t="shared" si="748"/>
        <v>0.816190903191462-0.577782320210221i</v>
      </c>
      <c r="P1523" t="str">
        <f t="shared" si="749"/>
        <v>0.183809096808538+0.577782320210221i</v>
      </c>
      <c r="Q1523" t="str">
        <f t="shared" si="750"/>
        <v>-0.183809096808538+0.038226639789294i</v>
      </c>
      <c r="R1523" t="str">
        <f t="shared" si="751"/>
        <v>-0.331917255471482-3.21241120177004i</v>
      </c>
      <c r="S1523" t="str">
        <f t="shared" si="752"/>
        <v>0.0635861509069318i</v>
      </c>
      <c r="T1523" t="str">
        <f t="shared" si="753"/>
        <v>0.204264863450868-0.0211053406950243i</v>
      </c>
      <c r="U1523" t="str">
        <f t="shared" si="754"/>
        <v>0.0000500000000000001-0.00173609685507227i</v>
      </c>
      <c r="V1523" t="str">
        <f t="shared" si="755"/>
        <v>3.33333333333333E-06-0.0019097065405795i</v>
      </c>
      <c r="W1523" t="str">
        <f t="shared" si="756"/>
        <v>0.0000144722504644925-0.000909550062369625i</v>
      </c>
      <c r="X1523" t="str">
        <f t="shared" si="757"/>
        <v>0.0000300773073340563-0.000908784892759719i</v>
      </c>
      <c r="Y1523" t="str">
        <f t="shared" si="758"/>
        <v>0.009+0.0872734439167245i</v>
      </c>
      <c r="Z1523" t="str">
        <f t="shared" si="759"/>
        <v>-0.145219702919395-0.0200594486930851i</v>
      </c>
      <c r="AA1523" t="str">
        <f t="shared" si="760"/>
        <v>16.7658398620409-160.350348469281i</v>
      </c>
      <c r="AB1523" t="str">
        <f t="shared" si="761"/>
        <v>1.41103362551813-0.145792795175753i</v>
      </c>
      <c r="AC1523" t="str">
        <f t="shared" si="762"/>
        <v>1.96839662264814-2.7680298524956i</v>
      </c>
      <c r="AD1523" t="str">
        <f t="shared" si="763"/>
        <v>0.275734588670011+0.313681079577225i</v>
      </c>
      <c r="AE1523" t="str">
        <f t="shared" si="764"/>
        <v>-0.0337498255294897-0.0510837570219747i</v>
      </c>
      <c r="AF1523" t="str">
        <f t="shared" si="765"/>
        <v>-14.3108465563522-2.3164437729573i</v>
      </c>
      <c r="AG1523" t="str">
        <f t="shared" si="766"/>
        <v>1.19881688840291-0.141017138481781i</v>
      </c>
      <c r="AH1523" t="str">
        <f t="shared" si="767"/>
        <v>0.221708713736849+0.701104662411801i</v>
      </c>
      <c r="AI1523">
        <f t="shared" si="768"/>
        <v>-2.6704162128298008</v>
      </c>
      <c r="AJ1523">
        <f t="shared" si="769"/>
        <v>72.451602907810113</v>
      </c>
      <c r="AK1523"/>
      <c r="AL1523"/>
      <c r="AM1523"/>
      <c r="AN1523"/>
    </row>
    <row r="1524" spans="1:40" x14ac:dyDescent="0.25">
      <c r="A1524"/>
      <c r="B1524">
        <f t="shared" si="770"/>
        <v>139000</v>
      </c>
      <c r="C1524" s="186" t="str">
        <f t="shared" si="738"/>
        <v>-3.95560680693127E-06+0.0176188663132787i</v>
      </c>
      <c r="D1524" s="158" t="str">
        <f t="shared" si="739"/>
        <v>-5.95703628332481+0.13507797506847i</v>
      </c>
      <c r="E1524" t="str">
        <f t="shared" si="740"/>
        <v>2870</v>
      </c>
      <c r="F1524" t="str">
        <f t="shared" si="741"/>
        <v>0.777000777000777</v>
      </c>
      <c r="G1524" t="str">
        <f t="shared" si="736"/>
        <v>0.777000777000777</v>
      </c>
      <c r="H1524" t="str">
        <f t="shared" si="742"/>
        <v>8.3548294101972+2.45017939770562i</v>
      </c>
      <c r="I1524" t="str">
        <f t="shared" si="743"/>
        <v>545.851723561227i</v>
      </c>
      <c r="J1524" t="str">
        <f t="shared" si="737"/>
        <v>-253.858022495603+118.055064046306i</v>
      </c>
      <c r="K1524" t="str">
        <f t="shared" si="744"/>
        <v>0.8221462797407-1.76789052179267i</v>
      </c>
      <c r="L1524" t="str">
        <f t="shared" si="745"/>
        <v>0.0564129283501008-0.102064326491791i</v>
      </c>
      <c r="M1524" t="str">
        <f t="shared" si="746"/>
        <v>0.878559208090801-1.86995484828446i</v>
      </c>
      <c r="N1524" t="str">
        <f t="shared" si="747"/>
        <v>-0.616452450971437i</v>
      </c>
      <c r="O1524" t="str">
        <f t="shared" si="748"/>
        <v>0.815934581691169-0.578144236674947i</v>
      </c>
      <c r="P1524" t="str">
        <f t="shared" si="749"/>
        <v>0.184065418308831+0.578144236674947i</v>
      </c>
      <c r="Q1524" t="str">
        <f t="shared" si="750"/>
        <v>-0.184065418308831+0.03830821429649i</v>
      </c>
      <c r="R1524" t="str">
        <f t="shared" si="751"/>
        <v>-0.331915200303214-3.2100506478901i</v>
      </c>
      <c r="S1524" t="str">
        <f t="shared" si="752"/>
        <v>0.0636319292733155i</v>
      </c>
      <c r="T1524" t="str">
        <f t="shared" si="753"/>
        <v>0.204261715790303-0.0211204045504325i</v>
      </c>
      <c r="U1524" t="str">
        <f t="shared" si="754"/>
        <v>0.0000500000000000001-0.00173484786452905i</v>
      </c>
      <c r="V1524" t="str">
        <f t="shared" si="755"/>
        <v>3.33333333333333E-06-0.00190833265098196i</v>
      </c>
      <c r="W1524" t="str">
        <f t="shared" si="756"/>
        <v>0.0000144722469675168-0.000908895948683892i</v>
      </c>
      <c r="X1524" t="str">
        <f t="shared" si="757"/>
        <v>0.0000300548677130031-0.000908131714553638i</v>
      </c>
      <c r="Y1524" t="str">
        <f t="shared" si="758"/>
        <v>0.009+0.0873362757697962i</v>
      </c>
      <c r="Z1524" t="str">
        <f t="shared" si="759"/>
        <v>-0.145011430396311-0.0200192812170114i</v>
      </c>
      <c r="AA1524" t="str">
        <f t="shared" si="760"/>
        <v>16.7414436744294-160.235117813051i</v>
      </c>
      <c r="AB1524" t="str">
        <f t="shared" si="761"/>
        <v>1.41101188191121-0.14589685422023i</v>
      </c>
      <c r="AC1524" t="str">
        <f t="shared" si="762"/>
        <v>1.96683695168005-2.76670753427351i</v>
      </c>
      <c r="AD1524" t="str">
        <f t="shared" si="763"/>
        <v>0.275870140894679+0.313882217103372i</v>
      </c>
      <c r="AE1524" t="str">
        <f t="shared" si="764"/>
        <v>-0.0337206273615577-0.0510392312080724i</v>
      </c>
      <c r="AF1524" t="str">
        <f t="shared" si="765"/>
        <v>-14.311865693522-2.31510142263715i</v>
      </c>
      <c r="AG1524" t="str">
        <f t="shared" si="766"/>
        <v>1.19878657483326-0.140996259910941i</v>
      </c>
      <c r="AH1524" t="str">
        <f t="shared" si="767"/>
        <v>0.221617942344801+0.700525525691751i</v>
      </c>
      <c r="AI1524">
        <f t="shared" si="768"/>
        <v>-2.6772647233383919</v>
      </c>
      <c r="AJ1524">
        <f t="shared" si="769"/>
        <v>72.444735235399591</v>
      </c>
      <c r="AK1524"/>
      <c r="AL1524"/>
      <c r="AM1524"/>
      <c r="AN1524"/>
    </row>
    <row r="1525" spans="1:40" x14ac:dyDescent="0.25">
      <c r="A1525"/>
      <c r="B1525">
        <f t="shared" si="770"/>
        <v>139100</v>
      </c>
      <c r="C1525" s="186" t="str">
        <f t="shared" si="738"/>
        <v>-3.94992142267436E-06+0.0176061999836316i</v>
      </c>
      <c r="D1525" s="158" t="str">
        <f t="shared" si="739"/>
        <v>-5.95703623973687+0.134980866541176i</v>
      </c>
      <c r="E1525" t="str">
        <f t="shared" si="740"/>
        <v>2870</v>
      </c>
      <c r="F1525" t="str">
        <f t="shared" si="741"/>
        <v>0.777000777000777</v>
      </c>
      <c r="G1525" t="str">
        <f t="shared" si="736"/>
        <v>0.777000777000777</v>
      </c>
      <c r="H1525" t="str">
        <f t="shared" si="742"/>
        <v>8.35584666263845+2.44874125600843i</v>
      </c>
      <c r="I1525" t="str">
        <f t="shared" si="743"/>
        <v>546.244422642925i</v>
      </c>
      <c r="J1525" t="str">
        <f t="shared" si="737"/>
        <v>-254.224856593507+118.139995747059i</v>
      </c>
      <c r="K1525" t="str">
        <f t="shared" si="744"/>
        <v>0.821166829186681-1.76706472748054i</v>
      </c>
      <c r="L1525" t="str">
        <f t="shared" si="745"/>
        <v>0.0563507992545945-0.102025266972526i</v>
      </c>
      <c r="M1525" t="str">
        <f t="shared" si="746"/>
        <v>0.877517628441276-1.86908999445307i</v>
      </c>
      <c r="N1525" t="str">
        <f t="shared" si="747"/>
        <v>-0.616895941943359i</v>
      </c>
      <c r="O1525" t="str">
        <f t="shared" si="748"/>
        <v>0.815678099709404-0.578506039427815i</v>
      </c>
      <c r="P1525" t="str">
        <f t="shared" si="749"/>
        <v>0.184321900290596+0.578506039427815i</v>
      </c>
      <c r="Q1525" t="str">
        <f t="shared" si="750"/>
        <v>-0.184321900290596+0.038389902515544i</v>
      </c>
      <c r="R1525" t="str">
        <f t="shared" si="751"/>
        <v>-0.331913143611152-3.20769345217542i</v>
      </c>
      <c r="S1525" t="str">
        <f t="shared" si="752"/>
        <v>0.0636777076396992i</v>
      </c>
      <c r="T1525" t="str">
        <f t="shared" si="753"/>
        <v>0.204258565845404-0.0211354681206444i</v>
      </c>
      <c r="U1525" t="str">
        <f t="shared" si="754"/>
        <v>0.0000500000000000001-0.00173360066980258i</v>
      </c>
      <c r="V1525" t="str">
        <f t="shared" si="755"/>
        <v>3.33333333333333E-06-0.00190696073678284i</v>
      </c>
      <c r="W1525" t="str">
        <f t="shared" si="756"/>
        <v>0.0000144722434680267-0.000908242775663965i</v>
      </c>
      <c r="X1525" t="str">
        <f t="shared" si="757"/>
        <v>0.0000300324764415545-0.000907479474839173i</v>
      </c>
      <c r="Y1525" t="str">
        <f t="shared" si="758"/>
        <v>0.009+0.087399107622868i</v>
      </c>
      <c r="Z1525" t="str">
        <f t="shared" si="759"/>
        <v>-0.144803605175298-0.0199792276388069i</v>
      </c>
      <c r="AA1525" t="str">
        <f t="shared" si="760"/>
        <v>16.7171008890231-160.120052455919i</v>
      </c>
      <c r="AB1525" t="str">
        <f t="shared" si="761"/>
        <v>1.41099012252442-0.14600091129461i</v>
      </c>
      <c r="AC1525" t="str">
        <f t="shared" si="762"/>
        <v>1.96527986358991-2.76538589371202i</v>
      </c>
      <c r="AD1525" t="str">
        <f t="shared" si="763"/>
        <v>0.276005780269308+0.314083297489033i</v>
      </c>
      <c r="AE1525" t="str">
        <f t="shared" si="764"/>
        <v>-0.0336914903341363-0.0509947761153845i</v>
      </c>
      <c r="AF1525" t="str">
        <f t="shared" si="765"/>
        <v>-14.3128829023753-2.31376038946725i</v>
      </c>
      <c r="AG1525" t="str">
        <f t="shared" si="766"/>
        <v>1.19875628296996-0.140975462192302i</v>
      </c>
      <c r="AH1525" t="str">
        <f t="shared" si="767"/>
        <v>0.221527322909502+0.699947290058127i</v>
      </c>
      <c r="AI1525">
        <f t="shared" si="768"/>
        <v>-2.6841078065333441</v>
      </c>
      <c r="AJ1525">
        <f t="shared" si="769"/>
        <v>72.437866633309241</v>
      </c>
      <c r="AK1525"/>
      <c r="AL1525"/>
      <c r="AM1525"/>
      <c r="AN1525"/>
    </row>
    <row r="1526" spans="1:40" x14ac:dyDescent="0.25">
      <c r="A1526"/>
      <c r="B1526">
        <f t="shared" si="770"/>
        <v>139200</v>
      </c>
      <c r="C1526" s="186" t="str">
        <f t="shared" si="738"/>
        <v>-0.0000039442482869982+0.0175935518527313i</v>
      </c>
      <c r="D1526" s="158" t="str">
        <f t="shared" si="739"/>
        <v>-5.95703619624283+0.134883897537607i</v>
      </c>
      <c r="E1526" t="str">
        <f t="shared" si="740"/>
        <v>2870</v>
      </c>
      <c r="F1526" t="str">
        <f t="shared" si="741"/>
        <v>0.777000777000777</v>
      </c>
      <c r="G1526" t="str">
        <f t="shared" si="736"/>
        <v>0.777000777000777</v>
      </c>
      <c r="H1526" t="str">
        <f t="shared" si="742"/>
        <v>8.35686199135003+2.44730456963322i</v>
      </c>
      <c r="I1526" t="str">
        <f t="shared" si="743"/>
        <v>546.637121724624i</v>
      </c>
      <c r="J1526" t="str">
        <f t="shared" si="737"/>
        <v>-254.591954505936+118.224927447812i</v>
      </c>
      <c r="K1526" t="str">
        <f t="shared" si="744"/>
        <v>0.820189007643289-1.76623937969736i</v>
      </c>
      <c r="L1526" t="str">
        <f t="shared" si="745"/>
        <v>0.0562887623237425-0.101986212705265i</v>
      </c>
      <c r="M1526" t="str">
        <f t="shared" si="746"/>
        <v>0.876477769967031-1.86822559240262i</v>
      </c>
      <c r="N1526" t="str">
        <f t="shared" si="747"/>
        <v>-0.61733943291528i</v>
      </c>
      <c r="O1526" t="str">
        <f t="shared" si="748"/>
        <v>0.815421457296613-0.578867728397661i</v>
      </c>
      <c r="P1526" t="str">
        <f t="shared" si="749"/>
        <v>0.184578542703387+0.578867728397661i</v>
      </c>
      <c r="Q1526" t="str">
        <f t="shared" si="750"/>
        <v>-0.184578542703387+0.0384717045176191i</v>
      </c>
      <c r="R1526" t="str">
        <f t="shared" si="751"/>
        <v>-0.331911085395161-3.2053396073879i</v>
      </c>
      <c r="S1526" t="str">
        <f t="shared" si="752"/>
        <v>0.0637234860060829i</v>
      </c>
      <c r="T1526" t="str">
        <f t="shared" si="753"/>
        <v>0.204255413616126-0.0211505314054423i</v>
      </c>
      <c r="U1526" t="str">
        <f t="shared" si="754"/>
        <v>0.0000499999999999999-0.00173235526702255i</v>
      </c>
      <c r="V1526" t="str">
        <f t="shared" si="755"/>
        <v>3.33333333333333E-06-0.0019055907937248i</v>
      </c>
      <c r="W1526" t="str">
        <f t="shared" si="756"/>
        <v>0.000014472239966022-0.000907590541282536i</v>
      </c>
      <c r="X1526" t="str">
        <f t="shared" si="757"/>
        <v>0.0000300101333808848-0.000906828171596082i</v>
      </c>
      <c r="Y1526" t="str">
        <f t="shared" si="758"/>
        <v>0.009+0.0874619394759398i</v>
      </c>
      <c r="Z1526" t="str">
        <f t="shared" si="759"/>
        <v>-0.144596225978096-0.0199392875493491i</v>
      </c>
      <c r="AA1526" t="str">
        <f t="shared" si="760"/>
        <v>16.6928113495458-160.0051520431i</v>
      </c>
      <c r="AB1526" t="str">
        <f t="shared" si="761"/>
        <v>1.41096834735746-0.146104966397389i</v>
      </c>
      <c r="AC1526" t="str">
        <f t="shared" si="762"/>
        <v>1.96372535318521-2.76406493173233i</v>
      </c>
      <c r="AD1526" t="str">
        <f t="shared" si="763"/>
        <v>0.276141506772485+0.314284320700499i</v>
      </c>
      <c r="AE1526" t="str">
        <f t="shared" si="764"/>
        <v>-0.033662414272507-0.0509503915652288i</v>
      </c>
      <c r="AF1526" t="str">
        <f t="shared" si="765"/>
        <v>-14.3138981875929-2.31242067209561i</v>
      </c>
      <c r="AG1526" t="str">
        <f t="shared" si="766"/>
        <v>1.19872601272034-0.140954745141506i</v>
      </c>
      <c r="AH1526" t="str">
        <f t="shared" si="767"/>
        <v>0.221436855117385+0.699369953351185i</v>
      </c>
      <c r="AI1526">
        <f t="shared" si="768"/>
        <v>-2.6909454710645857</v>
      </c>
      <c r="AJ1526">
        <f t="shared" si="769"/>
        <v>72.43099709738641</v>
      </c>
      <c r="AK1526"/>
      <c r="AL1526"/>
      <c r="AM1526"/>
      <c r="AN1526"/>
    </row>
    <row r="1527" spans="1:40" x14ac:dyDescent="0.25">
      <c r="A1527"/>
      <c r="B1527">
        <f t="shared" si="770"/>
        <v>139300</v>
      </c>
      <c r="C1527" s="186" t="str">
        <f t="shared" si="738"/>
        <v>-3.93858736474361E-06+0.0175809218813845i</v>
      </c>
      <c r="D1527" s="158" t="str">
        <f t="shared" si="739"/>
        <v>-5.95703615284242+0.134787067757281i</v>
      </c>
      <c r="E1527" t="str">
        <f t="shared" si="740"/>
        <v>2870</v>
      </c>
      <c r="F1527" t="str">
        <f t="shared" si="741"/>
        <v>0.777000777000777</v>
      </c>
      <c r="G1527" t="str">
        <f t="shared" si="736"/>
        <v>0.777000777000777</v>
      </c>
      <c r="H1527" t="str">
        <f t="shared" si="742"/>
        <v>8.35787540099941+2.44586933692709i</v>
      </c>
      <c r="I1527" t="str">
        <f t="shared" si="743"/>
        <v>547.029820806323i</v>
      </c>
      <c r="J1527" t="str">
        <f t="shared" si="737"/>
        <v>-254.959316232891+118.309859148565i</v>
      </c>
      <c r="K1527" t="str">
        <f t="shared" si="744"/>
        <v>0.819212811805667-1.76541447898199i</v>
      </c>
      <c r="L1527" t="str">
        <f t="shared" si="745"/>
        <v>0.0562268174005683-0.101947163765271i</v>
      </c>
      <c r="M1527" t="str">
        <f t="shared" si="746"/>
        <v>0.875439629206235-1.86736164274726i</v>
      </c>
      <c r="N1527" t="str">
        <f t="shared" si="747"/>
        <v>-0.617782923887202i</v>
      </c>
      <c r="O1527" t="str">
        <f t="shared" si="748"/>
        <v>0.815164654503272-0.57922930351335i</v>
      </c>
      <c r="P1527" t="str">
        <f t="shared" si="749"/>
        <v>0.184835345496728+0.57922930351335i</v>
      </c>
      <c r="Q1527" t="str">
        <f t="shared" si="750"/>
        <v>-0.184835345496728+0.038553620373852i</v>
      </c>
      <c r="R1527" t="str">
        <f t="shared" si="751"/>
        <v>-0.331909025655184-3.20298910631027i</v>
      </c>
      <c r="S1527" t="str">
        <f t="shared" si="752"/>
        <v>0.0637692643724666i</v>
      </c>
      <c r="T1527" t="str">
        <f t="shared" si="753"/>
        <v>0.20425225910243-0.0211655944046132i</v>
      </c>
      <c r="U1527" t="str">
        <f t="shared" si="754"/>
        <v>0.0000499999999999999-0.00173111165232978i</v>
      </c>
      <c r="V1527" t="str">
        <f t="shared" si="755"/>
        <v>3.33333333333333E-06-0.00190422281756276i</v>
      </c>
      <c r="W1527" t="str">
        <f t="shared" si="756"/>
        <v>0.0000144722364615026-0.000906939243518138i</v>
      </c>
      <c r="X1527" t="str">
        <f t="shared" si="757"/>
        <v>0.0000299878383926671-0.000906177802809932i</v>
      </c>
      <c r="Y1527" t="str">
        <f t="shared" si="758"/>
        <v>0.009+0.0875247713290117i</v>
      </c>
      <c r="Z1527" t="str">
        <f t="shared" si="759"/>
        <v>-0.144389291531008-0.0198994605412876i</v>
      </c>
      <c r="AA1527" t="str">
        <f t="shared" si="760"/>
        <v>16.6685749002939-159.890416220827i</v>
      </c>
      <c r="AB1527" t="str">
        <f t="shared" si="761"/>
        <v>1.41094655641005-0.146209019527096i</v>
      </c>
      <c r="AC1527" t="str">
        <f t="shared" si="762"/>
        <v>1.96217341528484-2.76274464924787i</v>
      </c>
      <c r="AD1527" t="str">
        <f t="shared" si="763"/>
        <v>0.276277320382773+0.314485286704066i</v>
      </c>
      <c r="AE1527" t="str">
        <f t="shared" si="764"/>
        <v>-0.033633399002571-0.0509060773795358i</v>
      </c>
      <c r="AF1527" t="str">
        <f t="shared" si="765"/>
        <v>-14.3149115538418-2.31108226916981i</v>
      </c>
      <c r="AG1527" t="str">
        <f t="shared" si="766"/>
        <v>1.19869576399206-0.140934108574711i</v>
      </c>
      <c r="AH1527" t="str">
        <f t="shared" si="767"/>
        <v>0.221346538655522+0.698793513418055i</v>
      </c>
      <c r="AI1527">
        <f t="shared" si="768"/>
        <v>-2.697777725562005</v>
      </c>
      <c r="AJ1527">
        <f t="shared" si="769"/>
        <v>72.4241266235056</v>
      </c>
      <c r="AK1527"/>
      <c r="AL1527"/>
      <c r="AM1527"/>
      <c r="AN1527"/>
    </row>
    <row r="1528" spans="1:40" x14ac:dyDescent="0.25">
      <c r="A1528"/>
      <c r="B1528">
        <f t="shared" si="770"/>
        <v>139400</v>
      </c>
      <c r="C1528" s="186" t="str">
        <f t="shared" si="738"/>
        <v>-3.93293862087749E-06+0.0175683100305103i</v>
      </c>
      <c r="D1528" s="158" t="str">
        <f t="shared" si="739"/>
        <v>-5.95703610953539+0.134690376900579i</v>
      </c>
      <c r="E1528" t="str">
        <f t="shared" si="740"/>
        <v>2870</v>
      </c>
      <c r="F1528" t="str">
        <f t="shared" si="741"/>
        <v>0.777000777000777</v>
      </c>
      <c r="G1528" t="str">
        <f t="shared" si="736"/>
        <v>0.777000777000777</v>
      </c>
      <c r="H1528" t="str">
        <f t="shared" si="742"/>
        <v>8.35888689624054+2.44443555623761i</v>
      </c>
      <c r="I1528" t="str">
        <f t="shared" si="743"/>
        <v>547.422519888021i</v>
      </c>
      <c r="J1528" t="str">
        <f t="shared" si="737"/>
        <v>-255.326941774372+118.394790849317i</v>
      </c>
      <c r="K1528" t="str">
        <f t="shared" si="744"/>
        <v>0.818238238376342-1.76459002586841i</v>
      </c>
      <c r="L1528" t="str">
        <f t="shared" si="745"/>
        <v>0.0561649643283494-0.101908120227457i</v>
      </c>
      <c r="M1528" t="str">
        <f t="shared" si="746"/>
        <v>0.874403202704691-1.86649814609587i</v>
      </c>
      <c r="N1528" t="str">
        <f t="shared" si="747"/>
        <v>-0.618226414859124i</v>
      </c>
      <c r="O1528" t="str">
        <f t="shared" si="748"/>
        <v>0.814907691379892-0.579590764703764i</v>
      </c>
      <c r="P1528" t="str">
        <f t="shared" si="749"/>
        <v>0.185092308620108+0.579590764703764i</v>
      </c>
      <c r="Q1528" t="str">
        <f t="shared" si="750"/>
        <v>-0.185092308620108+0.03863565015536i</v>
      </c>
      <c r="R1528" t="str">
        <f t="shared" si="751"/>
        <v>-0.33190696439109-3.20064194174596i</v>
      </c>
      <c r="S1528" t="str">
        <f t="shared" si="752"/>
        <v>0.0638150427388501i</v>
      </c>
      <c r="T1528" t="str">
        <f t="shared" si="753"/>
        <v>0.204249102304275-0.0211806571179394i</v>
      </c>
      <c r="U1528" t="str">
        <f t="shared" si="754"/>
        <v>0.0000499999999999999-0.00172986982187617i</v>
      </c>
      <c r="V1528" t="str">
        <f t="shared" si="755"/>
        <v>3.33333333333333E-06-0.00190285680406379i</v>
      </c>
      <c r="W1528" t="str">
        <f t="shared" si="756"/>
        <v>0.0000144722329544691-0.000906288880355092i</v>
      </c>
      <c r="X1528" t="str">
        <f t="shared" si="757"/>
        <v>0.0000299655913390706-0.000905528366472052i</v>
      </c>
      <c r="Y1528" t="str">
        <f t="shared" si="758"/>
        <v>0.009+0.0875876031820834i</v>
      </c>
      <c r="Z1528" t="str">
        <f t="shared" si="759"/>
        <v>-0.14418280056487-0.0198597462090355i</v>
      </c>
      <c r="AA1528" t="str">
        <f t="shared" si="760"/>
        <v>16.6443913861348-159.775844636336i</v>
      </c>
      <c r="AB1528" t="str">
        <f t="shared" si="761"/>
        <v>1.41092474968191-0.146313070682228i</v>
      </c>
      <c r="AC1528" t="str">
        <f t="shared" si="762"/>
        <v>1.9606240447192-2.76142504716416i</v>
      </c>
      <c r="AD1528" t="str">
        <f t="shared" si="763"/>
        <v>0.276413221078727+0.314686195466024i</v>
      </c>
      <c r="AE1528" t="str">
        <f t="shared" si="764"/>
        <v>-0.0336044443508451-0.0508618333808407i</v>
      </c>
      <c r="AF1528" t="str">
        <f t="shared" si="765"/>
        <v>-14.3159230057759-2.30974517933703i</v>
      </c>
      <c r="AG1528" t="str">
        <f t="shared" si="766"/>
        <v>1.19866553669313-0.14091355230858i</v>
      </c>
      <c r="AH1528" t="str">
        <f t="shared" si="767"/>
        <v>0.22125637321164+0.698217968112659i</v>
      </c>
      <c r="AI1528">
        <f t="shared" si="768"/>
        <v>-2.7046045786360775</v>
      </c>
      <c r="AJ1528">
        <f t="shared" si="769"/>
        <v>72.417255207565915</v>
      </c>
      <c r="AK1528"/>
      <c r="AL1528"/>
      <c r="AM1528"/>
      <c r="AN1528"/>
    </row>
    <row r="1529" spans="1:40" x14ac:dyDescent="0.25">
      <c r="A1529"/>
      <c r="B1529">
        <f t="shared" si="770"/>
        <v>139500</v>
      </c>
      <c r="C1529" s="186" t="str">
        <f t="shared" si="738"/>
        <v>-3.92730202049225E-06+0.0175557162611401i</v>
      </c>
      <c r="D1529" s="158" t="str">
        <f t="shared" si="739"/>
        <v>-5.95703606632145+0.134593824668741i</v>
      </c>
      <c r="E1529" t="str">
        <f t="shared" si="740"/>
        <v>2870</v>
      </c>
      <c r="F1529" t="str">
        <f t="shared" si="741"/>
        <v>0.777000777000777</v>
      </c>
      <c r="G1529" t="str">
        <f t="shared" si="736"/>
        <v>0.777000777000777</v>
      </c>
      <c r="H1529" t="str">
        <f t="shared" si="742"/>
        <v>8.35989648171386+2.44300322591275i</v>
      </c>
      <c r="I1529" t="str">
        <f t="shared" si="743"/>
        <v>547.81521896972i</v>
      </c>
      <c r="J1529" t="str">
        <f t="shared" si="737"/>
        <v>-255.694831130379+118.47972255007i</v>
      </c>
      <c r="K1529" t="str">
        <f t="shared" si="744"/>
        <v>0.817265284065222-1.7637660208857i</v>
      </c>
      <c r="L1529" t="str">
        <f t="shared" si="745"/>
        <v>0.056103202950617-0.101869082166376i</v>
      </c>
      <c r="M1529" t="str">
        <f t="shared" si="746"/>
        <v>0.873368487015839-1.86563510305208i</v>
      </c>
      <c r="N1529" t="str">
        <f t="shared" si="747"/>
        <v>-0.618669905831046i</v>
      </c>
      <c r="O1529" t="str">
        <f t="shared" si="748"/>
        <v>0.814650567977014-0.579952111897809i</v>
      </c>
      <c r="P1529" t="str">
        <f t="shared" si="749"/>
        <v>0.185349432022986+0.579952111897809i</v>
      </c>
      <c r="Q1529" t="str">
        <f t="shared" si="750"/>
        <v>-0.185349432022986+0.0387177939332369i</v>
      </c>
      <c r="R1529" t="str">
        <f t="shared" si="751"/>
        <v>-0.331904901602777-3.19829810651905i</v>
      </c>
      <c r="S1529" t="str">
        <f t="shared" si="752"/>
        <v>0.0638608211052338i</v>
      </c>
      <c r="T1529" t="str">
        <f t="shared" si="753"/>
        <v>0.204245943221621-0.0211957195452052i</v>
      </c>
      <c r="U1529" t="str">
        <f t="shared" si="754"/>
        <v>0.00005-0.00172862977182465i</v>
      </c>
      <c r="V1529" t="str">
        <f t="shared" si="755"/>
        <v>3.33333333333333E-06-0.00190149274900711i</v>
      </c>
      <c r="W1529" t="str">
        <f t="shared" si="756"/>
        <v>0.0000144722294449206-0.000905639449783504i</v>
      </c>
      <c r="X1529" t="str">
        <f t="shared" si="757"/>
        <v>0.0000299433920827564-0.000904879860579528i</v>
      </c>
      <c r="Y1529" t="str">
        <f t="shared" si="758"/>
        <v>0.009+0.0876504350351552i</v>
      </c>
      <c r="Z1529" t="str">
        <f t="shared" si="759"/>
        <v>-0.143976751815033-0.0198201441487598i</v>
      </c>
      <c r="AA1529" t="str">
        <f t="shared" si="760"/>
        <v>16.6202606525036-159.661436937872i</v>
      </c>
      <c r="AB1529" t="str">
        <f t="shared" si="761"/>
        <v>1.41090292717276-0.146417119861293i</v>
      </c>
      <c r="AC1529" t="str">
        <f t="shared" si="762"/>
        <v>1.95907723633008-2.76010612637891i</v>
      </c>
      <c r="AD1529" t="str">
        <f t="shared" si="763"/>
        <v>0.276549208838887+0.314887046952661i</v>
      </c>
      <c r="AE1529" t="str">
        <f t="shared" si="764"/>
        <v>-0.0335755501444612-0.0508176593922842i</v>
      </c>
      <c r="AF1529" t="str">
        <f t="shared" si="765"/>
        <v>-14.3169325480353-2.30840940124401i</v>
      </c>
      <c r="AG1529" t="str">
        <f t="shared" si="766"/>
        <v>1.19863533073191-0.140893076160289i</v>
      </c>
      <c r="AH1529" t="str">
        <f t="shared" si="767"/>
        <v>0.221166358474112+0.697643315295699i</v>
      </c>
      <c r="AI1529">
        <f t="shared" si="768"/>
        <v>-2.7114260388777982</v>
      </c>
      <c r="AJ1529">
        <f t="shared" si="769"/>
        <v>72.410382845491867</v>
      </c>
      <c r="AK1529"/>
      <c r="AL1529"/>
      <c r="AM1529"/>
      <c r="AN1529"/>
    </row>
    <row r="1530" spans="1:40" x14ac:dyDescent="0.25">
      <c r="A1530"/>
      <c r="B1530">
        <f t="shared" si="770"/>
        <v>139600</v>
      </c>
      <c r="C1530" s="186" t="str">
        <f t="shared" si="738"/>
        <v>-3.92167752880527E-06+0.0175431405344166i</v>
      </c>
      <c r="D1530" s="158" t="str">
        <f t="shared" si="739"/>
        <v>-5.95703602320035+0.134497410763861i</v>
      </c>
      <c r="E1530" t="str">
        <f t="shared" si="740"/>
        <v>2870</v>
      </c>
      <c r="F1530" t="str">
        <f t="shared" si="741"/>
        <v>0.777000777000777</v>
      </c>
      <c r="G1530" t="str">
        <f t="shared" si="736"/>
        <v>0.777000777000777</v>
      </c>
      <c r="H1530" t="str">
        <f t="shared" si="742"/>
        <v>8.36090416204635+2.44157234430105i</v>
      </c>
      <c r="I1530" t="str">
        <f t="shared" si="743"/>
        <v>548.207918051419i</v>
      </c>
      <c r="J1530" t="str">
        <f t="shared" si="737"/>
        <v>-256.062984300911+118.564654250823i</v>
      </c>
      <c r="K1530" t="str">
        <f t="shared" si="744"/>
        <v>0.816293945589553-1.76294246455811i</v>
      </c>
      <c r="L1530" t="str">
        <f t="shared" si="745"/>
        <v>0.0560415331111576-0.101830049656233i</v>
      </c>
      <c r="M1530" t="str">
        <f t="shared" si="746"/>
        <v>0.872335478700711-1.86477251421434i</v>
      </c>
      <c r="N1530" t="str">
        <f t="shared" si="747"/>
        <v>-0.619113396802968i</v>
      </c>
      <c r="O1530" t="str">
        <f t="shared" si="748"/>
        <v>0.814393284345208-0.580313345024415i</v>
      </c>
      <c r="P1530" t="str">
        <f t="shared" si="749"/>
        <v>0.185606715654792+0.580313345024415i</v>
      </c>
      <c r="Q1530" t="str">
        <f t="shared" si="750"/>
        <v>-0.185606715654792+0.0388000517785529i</v>
      </c>
      <c r="R1530" t="str">
        <f t="shared" si="751"/>
        <v>-0.33190283729018-3.19595759347411i</v>
      </c>
      <c r="S1530" t="str">
        <f t="shared" si="752"/>
        <v>0.0639065994716175i</v>
      </c>
      <c r="T1530" t="str">
        <f t="shared" si="753"/>
        <v>0.204242781854424-0.021210781686197i</v>
      </c>
      <c r="U1530" t="str">
        <f t="shared" si="754"/>
        <v>0.00005-0.00172739149834913i</v>
      </c>
      <c r="V1530" t="str">
        <f t="shared" si="755"/>
        <v>3.33333333333333E-06-0.00190013064818404i</v>
      </c>
      <c r="W1530" t="str">
        <f t="shared" si="756"/>
        <v>0.0000144722259328578-0.000904990949799238i</v>
      </c>
      <c r="X1530" t="str">
        <f t="shared" si="757"/>
        <v>0.0000299212404868788-0.000904232283135171i</v>
      </c>
      <c r="Y1530" t="str">
        <f t="shared" si="758"/>
        <v>0.009+0.087713266888227i</v>
      </c>
      <c r="Z1530" t="str">
        <f t="shared" si="759"/>
        <v>-0.14377114402135-0.0197806539583734i</v>
      </c>
      <c r="AA1530" t="str">
        <f t="shared" si="760"/>
        <v>16.5961825454008-159.547192774678i</v>
      </c>
      <c r="AB1530" t="str">
        <f t="shared" si="761"/>
        <v>1.41088108888231-0.146521167062817i</v>
      </c>
      <c r="AC1530" t="str">
        <f t="shared" si="762"/>
        <v>1.95753298497058-2.75878788778206i</v>
      </c>
      <c r="AD1530" t="str">
        <f t="shared" si="763"/>
        <v>0.276685283641781+0.315087841130269i</v>
      </c>
      <c r="AE1530" t="str">
        <f t="shared" si="764"/>
        <v>-0.0335467162111616-0.0507735552376084i</v>
      </c>
      <c r="AF1530" t="str">
        <f t="shared" si="765"/>
        <v>-14.3179401852467-2.30707493353719i</v>
      </c>
      <c r="AG1530" t="str">
        <f t="shared" si="766"/>
        <v>1.19860514601706-0.140872679947517i</v>
      </c>
      <c r="AH1530" t="str">
        <f t="shared" si="767"/>
        <v>0.221076494131954+0.69706955283465i</v>
      </c>
      <c r="AI1530">
        <f t="shared" si="768"/>
        <v>-2.7182421148585134</v>
      </c>
      <c r="AJ1530">
        <f t="shared" si="769"/>
        <v>72.403509533233787</v>
      </c>
      <c r="AK1530"/>
      <c r="AL1530"/>
      <c r="AM1530"/>
      <c r="AN1530"/>
    </row>
    <row r="1531" spans="1:40" x14ac:dyDescent="0.25">
      <c r="A1531"/>
      <c r="B1531">
        <f t="shared" si="770"/>
        <v>139700</v>
      </c>
      <c r="C1531" s="186" t="str">
        <f t="shared" si="738"/>
        <v>-3.91606511115841E-06+0.0175305828115942i</v>
      </c>
      <c r="D1531" s="158" t="str">
        <f t="shared" si="739"/>
        <v>-5.95703598017181+0.134401134888889i</v>
      </c>
      <c r="E1531" t="str">
        <f t="shared" si="740"/>
        <v>2870</v>
      </c>
      <c r="F1531" t="str">
        <f t="shared" si="741"/>
        <v>0.777000777000777</v>
      </c>
      <c r="G1531" t="str">
        <f t="shared" si="736"/>
        <v>0.777000777000777</v>
      </c>
      <c r="H1531" t="str">
        <f t="shared" si="742"/>
        <v>8.36190994185163+2.44014290975143i</v>
      </c>
      <c r="I1531" t="str">
        <f t="shared" si="743"/>
        <v>548.600617133118i</v>
      </c>
      <c r="J1531" t="str">
        <f t="shared" si="737"/>
        <v>-256.431401285969+118.649585951576i</v>
      </c>
      <c r="K1531" t="str">
        <f t="shared" si="744"/>
        <v>0.815324219673911-1.76211935740508i</v>
      </c>
      <c r="L1531" t="str">
        <f t="shared" si="745"/>
        <v>0.05597995465401-0.101791022770876i</v>
      </c>
      <c r="M1531" t="str">
        <f t="shared" si="746"/>
        <v>0.871304174327921-1.86391038017596i</v>
      </c>
      <c r="N1531" t="str">
        <f t="shared" si="747"/>
        <v>-0.61955688777489i</v>
      </c>
      <c r="O1531" t="str">
        <f t="shared" si="748"/>
        <v>0.814135840535078-0.580674464012532i</v>
      </c>
      <c r="P1531" t="str">
        <f t="shared" si="749"/>
        <v>0.185864159464922+0.580674464012532i</v>
      </c>
      <c r="Q1531" t="str">
        <f t="shared" si="750"/>
        <v>-0.185864159464922+0.0388824237623581i</v>
      </c>
      <c r="R1531" t="str">
        <f t="shared" si="751"/>
        <v>-0.331900771453178-3.19362039547627i</v>
      </c>
      <c r="S1531" t="str">
        <f t="shared" si="752"/>
        <v>0.0639523778380012i</v>
      </c>
      <c r="T1531" t="str">
        <f t="shared" si="753"/>
        <v>0.204239618202645-0.0212258435406977i</v>
      </c>
      <c r="U1531" t="str">
        <f t="shared" si="754"/>
        <v>0.00005-0.00172615499763449i</v>
      </c>
      <c r="V1531" t="str">
        <f t="shared" si="755"/>
        <v>3.33333333333333E-06-0.00189877049739794i</v>
      </c>
      <c r="W1531" t="str">
        <f t="shared" si="756"/>
        <v>0.0000144722224182804-0.000904343378403889i</v>
      </c>
      <c r="X1531" t="str">
        <f t="shared" si="757"/>
        <v>0.0000298991364150803-0.0009035856321475i</v>
      </c>
      <c r="Y1531" t="str">
        <f t="shared" si="758"/>
        <v>0.009+0.0877760987412988i</v>
      </c>
      <c r="Z1531" t="str">
        <f t="shared" si="759"/>
        <v>-0.143565975928145-0.0197412752375252i</v>
      </c>
      <c r="AA1531" t="str">
        <f t="shared" si="760"/>
        <v>16.5721569113902-159.433111796996i</v>
      </c>
      <c r="AB1531" t="str">
        <f t="shared" si="761"/>
        <v>1.41085923481028-0.1466252122853i</v>
      </c>
      <c r="AC1531" t="str">
        <f t="shared" si="762"/>
        <v>1.95599128550522-2.75747033225589i</v>
      </c>
      <c r="AD1531" t="str">
        <f t="shared" si="763"/>
        <v>0.276821445465909+0.315288577965134i</v>
      </c>
      <c r="AE1531" t="str">
        <f t="shared" si="764"/>
        <v>-0.0335179423792956-0.0507295207411539i</v>
      </c>
      <c r="AF1531" t="str">
        <f t="shared" si="765"/>
        <v>-14.3189459220234-2.30574177486254i</v>
      </c>
      <c r="AG1531" t="str">
        <f t="shared" si="766"/>
        <v>1.19857498245762-0.140852363488441i</v>
      </c>
      <c r="AH1531" t="str">
        <f t="shared" si="767"/>
        <v>0.220986779874812+0.696496678603676i</v>
      </c>
      <c r="AI1531">
        <f t="shared" si="768"/>
        <v>-2.7250528151306779</v>
      </c>
      <c r="AJ1531">
        <f t="shared" si="769"/>
        <v>72.396635266767362</v>
      </c>
      <c r="AK1531"/>
      <c r="AL1531"/>
      <c r="AM1531"/>
      <c r="AN1531"/>
    </row>
    <row r="1532" spans="1:40" x14ac:dyDescent="0.25">
      <c r="A1532"/>
      <c r="B1532">
        <f t="shared" si="770"/>
        <v>139800</v>
      </c>
      <c r="C1532" s="186" t="str">
        <f t="shared" si="738"/>
        <v>-3.91046473301741E-06+0.0175180430540378i</v>
      </c>
      <c r="D1532" s="158" t="str">
        <f t="shared" si="739"/>
        <v>-5.95703593723558+0.134304996747623i</v>
      </c>
      <c r="E1532" t="str">
        <f t="shared" si="740"/>
        <v>2870</v>
      </c>
      <c r="F1532" t="str">
        <f t="shared" si="741"/>
        <v>0.777000777000777</v>
      </c>
      <c r="G1532" t="str">
        <f t="shared" si="736"/>
        <v>0.777000777000777</v>
      </c>
      <c r="H1532" t="str">
        <f t="shared" si="742"/>
        <v>8.36291382572992+2.43871492061341i</v>
      </c>
      <c r="I1532" t="str">
        <f t="shared" si="743"/>
        <v>548.993316214816i</v>
      </c>
      <c r="J1532" t="str">
        <f t="shared" si="737"/>
        <v>-256.800082085552+118.734517652328i</v>
      </c>
      <c r="K1532" t="str">
        <f t="shared" si="744"/>
        <v>0.814356103050194-1.76129669994124i</v>
      </c>
      <c r="L1532" t="str">
        <f t="shared" si="745"/>
        <v>0.0559184674234669-0.101752001583805i</v>
      </c>
      <c r="M1532" t="str">
        <f t="shared" si="746"/>
        <v>0.870274570473661-1.86304870152504i</v>
      </c>
      <c r="N1532" t="str">
        <f t="shared" si="747"/>
        <v>-0.620000378746812i</v>
      </c>
      <c r="O1532" t="str">
        <f t="shared" si="748"/>
        <v>0.813878236597261-0.581035468791134i</v>
      </c>
      <c r="P1532" t="str">
        <f t="shared" si="749"/>
        <v>0.186121763402739+0.581035468791134i</v>
      </c>
      <c r="Q1532" t="str">
        <f t="shared" si="750"/>
        <v>-0.186121763402739+0.038964909955678i</v>
      </c>
      <c r="R1532" t="str">
        <f t="shared" si="751"/>
        <v>-0.331898704091675-3.19128650541107i</v>
      </c>
      <c r="S1532" t="str">
        <f t="shared" si="752"/>
        <v>0.0639981562043849i</v>
      </c>
      <c r="T1532" t="str">
        <f t="shared" si="753"/>
        <v>0.204236452266243-0.0212409051084919i</v>
      </c>
      <c r="U1532" t="str">
        <f t="shared" si="754"/>
        <v>0.00005-0.00172492026587653i</v>
      </c>
      <c r="V1532" t="str">
        <f t="shared" si="755"/>
        <v>3.33333333333333E-06-0.00189741229246418i</v>
      </c>
      <c r="W1532" t="str">
        <f t="shared" si="756"/>
        <v>0.0000144722189011884-0.000903696733604787i</v>
      </c>
      <c r="X1532" t="str">
        <f t="shared" si="757"/>
        <v>0.0000298770797314912-0.00090293990563074i</v>
      </c>
      <c r="Y1532" t="str">
        <f t="shared" si="758"/>
        <v>0.009+0.0878389305943706i</v>
      </c>
      <c r="Z1532" t="str">
        <f t="shared" si="759"/>
        <v>-0.143361246284213-0.0197020075875925i</v>
      </c>
      <c r="AA1532" t="str">
        <f t="shared" si="760"/>
        <v>16.5481835975961-159.319193656061i</v>
      </c>
      <c r="AB1532" t="str">
        <f t="shared" si="761"/>
        <v>1.41083736495638-0.146729255527253i</v>
      </c>
      <c r="AC1532" t="str">
        <f t="shared" si="762"/>
        <v>1.95445213280982-2.75615346067489i</v>
      </c>
      <c r="AD1532" t="str">
        <f t="shared" si="763"/>
        <v>0.276957694289769+0.315489257423544i</v>
      </c>
      <c r="AE1532" t="str">
        <f t="shared" si="764"/>
        <v>-0.0334892284778206-0.0506855557278592i</v>
      </c>
      <c r="AF1532" t="str">
        <f t="shared" si="765"/>
        <v>-14.3199497629655-2.30440992386579i</v>
      </c>
      <c r="AG1532" t="str">
        <f t="shared" si="766"/>
        <v>1.19854483996295-0.140832126601749i</v>
      </c>
      <c r="AH1532" t="str">
        <f t="shared" si="767"/>
        <v>0.22089721539299+0.695924690483682i</v>
      </c>
      <c r="AI1532">
        <f t="shared" si="768"/>
        <v>-2.731858148226932</v>
      </c>
      <c r="AJ1532">
        <f t="shared" si="769"/>
        <v>72.389760042093101</v>
      </c>
      <c r="AK1532"/>
      <c r="AL1532"/>
      <c r="AM1532"/>
      <c r="AN1532"/>
    </row>
    <row r="1533" spans="1:40" x14ac:dyDescent="0.25">
      <c r="A1533"/>
      <c r="B1533">
        <f t="shared" si="770"/>
        <v>139900</v>
      </c>
      <c r="C1533" s="186" t="str">
        <f t="shared" si="738"/>
        <v>-0.0000039048763599714+0.0175055212232228i</v>
      </c>
      <c r="D1533" s="158" t="str">
        <f t="shared" si="739"/>
        <v>-5.95703589439139+0.134208996044708i</v>
      </c>
      <c r="E1533" t="str">
        <f t="shared" si="740"/>
        <v>2870</v>
      </c>
      <c r="F1533" t="str">
        <f t="shared" si="741"/>
        <v>0.777000777000777</v>
      </c>
      <c r="G1533" t="str">
        <f t="shared" si="736"/>
        <v>0.777000777000777</v>
      </c>
      <c r="H1533" t="str">
        <f t="shared" si="742"/>
        <v>8.36391581826816+2.43728837523695i</v>
      </c>
      <c r="I1533" t="str">
        <f t="shared" si="743"/>
        <v>549.386015296515i</v>
      </c>
      <c r="J1533" t="str">
        <f t="shared" si="737"/>
        <v>-257.169026699662+118.819449353081i</v>
      </c>
      <c r="K1533" t="str">
        <f t="shared" si="744"/>
        <v>0.813389592457603-1.76047449267642i</v>
      </c>
      <c r="L1533" t="str">
        <f t="shared" si="745"/>
        <v>0.055857071264074-0.101712986168171i</v>
      </c>
      <c r="M1533" t="str">
        <f t="shared" si="746"/>
        <v>0.869246663721677-1.86218747884459i</v>
      </c>
      <c r="N1533" t="str">
        <f t="shared" si="747"/>
        <v>-0.620443869718734i</v>
      </c>
      <c r="O1533" t="str">
        <f t="shared" si="748"/>
        <v>0.813620472582422-0.581396359289217i</v>
      </c>
      <c r="P1533" t="str">
        <f t="shared" si="749"/>
        <v>0.186379527417578+0.581396359289217i</v>
      </c>
      <c r="Q1533" t="str">
        <f t="shared" si="750"/>
        <v>-0.186379527417578+0.039047510429517i</v>
      </c>
      <c r="R1533" t="str">
        <f t="shared" si="751"/>
        <v>-0.331896635205577-3.18895591618435i</v>
      </c>
      <c r="S1533" t="str">
        <f t="shared" si="752"/>
        <v>0.0640439345707686i</v>
      </c>
      <c r="T1533" t="str">
        <f t="shared" si="753"/>
        <v>0.204233284045176-0.0212559663893642i</v>
      </c>
      <c r="U1533" t="str">
        <f t="shared" si="754"/>
        <v>0.00005-0.0017236872992819i</v>
      </c>
      <c r="V1533" t="str">
        <f t="shared" si="755"/>
        <v>3.33333333333333E-06-0.0018960560292101i</v>
      </c>
      <c r="W1533" t="str">
        <f t="shared" si="756"/>
        <v>0.0000144722153815822-0.00090305101341494i</v>
      </c>
      <c r="X1533" t="str">
        <f t="shared" si="757"/>
        <v>0.0000298550703007268-0.000902295101604763i</v>
      </c>
      <c r="Y1533" t="str">
        <f t="shared" si="758"/>
        <v>0.009+0.0879017624474424i</v>
      </c>
      <c r="Z1533" t="str">
        <f t="shared" si="759"/>
        <v>-0.143156953842777-0.0196628506116714i</v>
      </c>
      <c r="AA1533" t="str">
        <f t="shared" si="760"/>
        <v>16.5242624517006-159.205438004101i</v>
      </c>
      <c r="AB1533" t="str">
        <f t="shared" si="761"/>
        <v>1.41081547932033-0.14683329678719i</v>
      </c>
      <c r="AC1533" t="str">
        <f t="shared" si="762"/>
        <v>1.95291552177152-2.75483727390597i</v>
      </c>
      <c r="AD1533" t="str">
        <f t="shared" si="763"/>
        <v>0.277094030091838+0.315689879471784i</v>
      </c>
      <c r="AE1533" t="str">
        <f t="shared" si="764"/>
        <v>-0.0334605743362963-0.0506416600232561i</v>
      </c>
      <c r="AF1533" t="str">
        <f t="shared" si="765"/>
        <v>-14.3209517126596-2.30307937919224i</v>
      </c>
      <c r="AG1533" t="str">
        <f t="shared" si="766"/>
        <v>1.19851471844273-0.140811969106626i</v>
      </c>
      <c r="AH1533" t="str">
        <f t="shared" si="767"/>
        <v>0.220807800377427+0.695353586362235i</v>
      </c>
      <c r="AI1533">
        <f t="shared" si="768"/>
        <v>-2.7386581226608193</v>
      </c>
      <c r="AJ1533">
        <f t="shared" si="769"/>
        <v>72.382883855236727</v>
      </c>
      <c r="AK1533"/>
      <c r="AL1533"/>
      <c r="AM1533"/>
      <c r="AN1533"/>
    </row>
    <row r="1534" spans="1:40" x14ac:dyDescent="0.25">
      <c r="A1534"/>
      <c r="B1534">
        <f t="shared" si="770"/>
        <v>140000</v>
      </c>
      <c r="C1534" s="186" t="str">
        <f t="shared" si="738"/>
        <v>-3.89929995773238E-06+0.017493017280735i</v>
      </c>
      <c r="D1534" s="158" t="str">
        <f t="shared" si="739"/>
        <v>-5.95703585163897+0.134113132485635i</v>
      </c>
      <c r="E1534" t="str">
        <f t="shared" si="740"/>
        <v>2870</v>
      </c>
      <c r="F1534" t="str">
        <f t="shared" si="741"/>
        <v>0.777000777000777</v>
      </c>
      <c r="G1534" t="str">
        <f t="shared" si="736"/>
        <v>0.777000777000777</v>
      </c>
      <c r="H1534" t="str">
        <f t="shared" si="742"/>
        <v>8.36491592403999+2.43586327197257i</v>
      </c>
      <c r="I1534" t="str">
        <f t="shared" si="743"/>
        <v>549.778714378214i</v>
      </c>
      <c r="J1534" t="str">
        <f t="shared" si="737"/>
        <v>-257.538235128296+118.904381053834i</v>
      </c>
      <c r="K1534" t="str">
        <f t="shared" si="744"/>
        <v>0.812424684642639-1.75965273611574i</v>
      </c>
      <c r="L1534" t="str">
        <f t="shared" si="745"/>
        <v>0.0557957660206316-0.101673976596776i</v>
      </c>
      <c r="M1534" t="str">
        <f t="shared" si="746"/>
        <v>0.868220450663271-1.86132671271252i</v>
      </c>
      <c r="N1534" t="str">
        <f t="shared" si="747"/>
        <v>-0.620887360690656i</v>
      </c>
      <c r="O1534" t="str">
        <f t="shared" si="748"/>
        <v>0.813362548541259-0.5817571354358i</v>
      </c>
      <c r="P1534" t="str">
        <f t="shared" si="749"/>
        <v>0.186637451458741+0.5817571354358i</v>
      </c>
      <c r="Q1534" t="str">
        <f t="shared" si="750"/>
        <v>-0.186637451458741+0.039130225254856i</v>
      </c>
      <c r="R1534" t="str">
        <f t="shared" si="751"/>
        <v>-0.331894564794795-3.18662862072224i</v>
      </c>
      <c r="S1534" t="str">
        <f t="shared" si="752"/>
        <v>0.0640897129371523i</v>
      </c>
      <c r="T1534" t="str">
        <f t="shared" si="753"/>
        <v>0.204230113539402-0.0212710273830995i</v>
      </c>
      <c r="U1534" t="str">
        <f t="shared" si="754"/>
        <v>0.00005-0.00172245609406813i</v>
      </c>
      <c r="V1534" t="str">
        <f t="shared" si="755"/>
        <v>3.33333333333333E-06-0.00189470170347495i</v>
      </c>
      <c r="W1534" t="str">
        <f t="shared" si="756"/>
        <v>0.0000144722118594612-0.000902406215853049i</v>
      </c>
      <c r="X1534" t="str">
        <f t="shared" si="757"/>
        <v>0.0000298331079878852-0.000901651218095107i</v>
      </c>
      <c r="Y1534" t="str">
        <f t="shared" si="758"/>
        <v>0.009+0.0879645943005142i</v>
      </c>
      <c r="Z1534" t="str">
        <f t="shared" si="759"/>
        <v>-0.142953097361491-0.0196238039145683i</v>
      </c>
      <c r="AA1534" t="str">
        <f t="shared" si="760"/>
        <v>16.5003933219417-159.091844494328i</v>
      </c>
      <c r="AB1534" t="str">
        <f t="shared" si="761"/>
        <v>1.41079357790185-0.146937336063623i</v>
      </c>
      <c r="AC1534" t="str">
        <f t="shared" si="762"/>
        <v>1.95138144728875-2.7535217728084i</v>
      </c>
      <c r="AD1534" t="str">
        <f t="shared" si="763"/>
        <v>0.277230452850581+0.31589044407614i</v>
      </c>
      <c r="AE1534" t="str">
        <f t="shared" si="764"/>
        <v>-0.0334319797848836-0.0505978334534682i</v>
      </c>
      <c r="AF1534" t="str">
        <f t="shared" si="765"/>
        <v>-14.321951775679-2.30175013948694i</v>
      </c>
      <c r="AG1534" t="str">
        <f t="shared" si="766"/>
        <v>1.198484617807-0.140791890822753i</v>
      </c>
      <c r="AH1534" t="str">
        <f t="shared" si="767"/>
        <v>0.220718534519702+0.694783364133539i</v>
      </c>
      <c r="AI1534">
        <f t="shared" si="768"/>
        <v>-2.7454527469268259</v>
      </c>
      <c r="AJ1534">
        <f t="shared" si="769"/>
        <v>72.376006702248532</v>
      </c>
      <c r="AK1534"/>
      <c r="AL1534"/>
      <c r="AM1534"/>
      <c r="AN1534"/>
    </row>
    <row r="1535" spans="1:40" x14ac:dyDescent="0.25">
      <c r="A1535"/>
      <c r="B1535">
        <f t="shared" si="770"/>
        <v>140100</v>
      </c>
      <c r="C1535" s="186" t="str">
        <f t="shared" si="738"/>
        <v>-3.89373549213464E-06+0.0174805311882694i</v>
      </c>
      <c r="D1535" s="158" t="str">
        <f t="shared" si="739"/>
        <v>-5.95703580897806+0.134017405776732i</v>
      </c>
      <c r="E1535" t="str">
        <f t="shared" si="740"/>
        <v>2870</v>
      </c>
      <c r="F1535" t="str">
        <f t="shared" si="741"/>
        <v>0.777000777000777</v>
      </c>
      <c r="G1535" t="str">
        <f t="shared" si="736"/>
        <v>0.777000777000777</v>
      </c>
      <c r="H1535" t="str">
        <f t="shared" si="742"/>
        <v>8.36591414760583+2.43443960917131i</v>
      </c>
      <c r="I1535" t="str">
        <f t="shared" si="743"/>
        <v>550.171413459913i</v>
      </c>
      <c r="J1535" t="str">
        <f t="shared" si="737"/>
        <v>-257.907707371457+118.989312754586i</v>
      </c>
      <c r="K1535" t="str">
        <f t="shared" si="744"/>
        <v>0.811461376359038-1.75883143075957i</v>
      </c>
      <c r="L1535" t="str">
        <f t="shared" si="745"/>
        <v>0.0557345515381916-0.101634972942076i</v>
      </c>
      <c r="M1535" t="str">
        <f t="shared" si="746"/>
        <v>0.86719592789723-1.86046640370165i</v>
      </c>
      <c r="N1535" t="str">
        <f t="shared" si="747"/>
        <v>-0.621330851662578i</v>
      </c>
      <c r="O1535" t="str">
        <f t="shared" si="748"/>
        <v>0.813104464524503-0.582117797159923i</v>
      </c>
      <c r="P1535" t="str">
        <f t="shared" si="749"/>
        <v>0.186895535475497+0.582117797159923i</v>
      </c>
      <c r="Q1535" t="str">
        <f t="shared" si="750"/>
        <v>-0.186895535475497+0.039213054502655i</v>
      </c>
      <c r="R1535" t="str">
        <f t="shared" si="751"/>
        <v>-0.331892492859205-3.1843046119711i</v>
      </c>
      <c r="S1535" t="str">
        <f t="shared" si="752"/>
        <v>0.064135491303536i</v>
      </c>
      <c r="T1535" t="str">
        <f t="shared" si="753"/>
        <v>0.204226940748882-0.0212860880894804i</v>
      </c>
      <c r="U1535" t="str">
        <f t="shared" si="754"/>
        <v>0.00005-0.00172122664646351i</v>
      </c>
      <c r="V1535" t="str">
        <f t="shared" si="755"/>
        <v>3.33333333333333E-06-0.00189334931110987i</v>
      </c>
      <c r="W1535" t="str">
        <f t="shared" si="756"/>
        <v>0.0000144722083348258-0.000901762338943458i</v>
      </c>
      <c r="X1535" t="str">
        <f t="shared" si="757"/>
        <v>0.0000298111926585458-0.000901008253132929i</v>
      </c>
      <c r="Y1535" t="str">
        <f t="shared" si="758"/>
        <v>0.009+0.088027426153586i</v>
      </c>
      <c r="Z1535" t="str">
        <f t="shared" si="759"/>
        <v>-0.142749675602408-0.0195848671027913i</v>
      </c>
      <c r="AA1535" t="str">
        <f t="shared" si="760"/>
        <v>16.4765760571105-158.978412780939i</v>
      </c>
      <c r="AB1535" t="str">
        <f t="shared" si="761"/>
        <v>1.41077166070064-0.147041373355052i</v>
      </c>
      <c r="AC1535" t="str">
        <f t="shared" si="762"/>
        <v>1.94984990427118-2.75220695823384i</v>
      </c>
      <c r="AD1535" t="str">
        <f t="shared" si="763"/>
        <v>0.277366962544445+0.316090951202897i</v>
      </c>
      <c r="AE1535" t="str">
        <f t="shared" si="764"/>
        <v>-0.0334034446543411-0.0505540758452079i</v>
      </c>
      <c r="AF1535" t="str">
        <f t="shared" si="765"/>
        <v>-14.3229499565839-2.30042220339458i</v>
      </c>
      <c r="AG1535" t="str">
        <f t="shared" si="766"/>
        <v>1.1984545379661-0.140771891570312i</v>
      </c>
      <c r="AH1535" t="str">
        <f t="shared" si="767"/>
        <v>0.220629417512034+0.694214021698441i</v>
      </c>
      <c r="AI1535">
        <f t="shared" si="768"/>
        <v>-2.7522420295000631</v>
      </c>
      <c r="AJ1535">
        <f t="shared" si="769"/>
        <v>72.369128579204016</v>
      </c>
      <c r="AK1535"/>
      <c r="AL1535"/>
      <c r="AM1535"/>
      <c r="AN1535"/>
    </row>
    <row r="1536" spans="1:40" x14ac:dyDescent="0.25">
      <c r="A1536"/>
      <c r="B1536">
        <f t="shared" si="770"/>
        <v>140200</v>
      </c>
      <c r="C1536" s="186" t="str">
        <f t="shared" si="738"/>
        <v>-0.0000038881829291343+0.0174680629076307i</v>
      </c>
      <c r="D1536" s="158" t="str">
        <f t="shared" si="739"/>
        <v>-5.95703576640842+0.133921815625169i</v>
      </c>
      <c r="E1536" t="str">
        <f t="shared" si="740"/>
        <v>2870</v>
      </c>
      <c r="F1536" t="str">
        <f t="shared" si="741"/>
        <v>0.777000777000777</v>
      </c>
      <c r="G1536" t="str">
        <f t="shared" si="736"/>
        <v>0.777000777000777</v>
      </c>
      <c r="H1536" t="str">
        <f t="shared" si="742"/>
        <v>8.36691049351295+2.43301738518477i</v>
      </c>
      <c r="I1536" t="str">
        <f t="shared" si="743"/>
        <v>550.564112541611i</v>
      </c>
      <c r="J1536" t="str">
        <f t="shared" si="737"/>
        <v>-258.277443429143+119.074244455339i</v>
      </c>
      <c r="K1536" t="str">
        <f t="shared" si="744"/>
        <v>0.810499664367837-1.75801057710358i</v>
      </c>
      <c r="L1536" t="str">
        <f t="shared" si="745"/>
        <v>0.0556734276620592-0.10159597527618i</v>
      </c>
      <c r="M1536" t="str">
        <f t="shared" si="746"/>
        <v>0.866173092029896-1.85960655237976i</v>
      </c>
      <c r="N1536" t="str">
        <f t="shared" si="747"/>
        <v>-0.621774342634499i</v>
      </c>
      <c r="O1536" t="str">
        <f t="shared" si="748"/>
        <v>0.812846220582914-0.58247834439065i</v>
      </c>
      <c r="P1536" t="str">
        <f t="shared" si="749"/>
        <v>0.187153779417086+0.58247834439065i</v>
      </c>
      <c r="Q1536" t="str">
        <f t="shared" si="750"/>
        <v>-0.187153779417086+0.039295998243849i</v>
      </c>
      <c r="R1536" t="str">
        <f t="shared" si="751"/>
        <v>-0.33189041939874-3.18198388289735i</v>
      </c>
      <c r="S1536" t="str">
        <f t="shared" si="752"/>
        <v>0.0641812696699197i</v>
      </c>
      <c r="T1536" t="str">
        <f t="shared" si="753"/>
        <v>0.204223765673573-0.0213011485082933i</v>
      </c>
      <c r="U1536" t="str">
        <f t="shared" si="754"/>
        <v>0.0000500000000000001-0.00171999895270712i</v>
      </c>
      <c r="V1536" t="str">
        <f t="shared" si="755"/>
        <v>3.33333333333333E-06-0.00189199884797783i</v>
      </c>
      <c r="W1536" t="str">
        <f t="shared" si="756"/>
        <v>0.0000144722048076758-0.000901119380716161i</v>
      </c>
      <c r="X1536" t="str">
        <f t="shared" si="757"/>
        <v>0.0000297893241787667-0.000900366204755002i</v>
      </c>
      <c r="Y1536" t="str">
        <f t="shared" si="758"/>
        <v>0.009+0.0880902580066578i</v>
      </c>
      <c r="Z1536" t="str">
        <f t="shared" si="759"/>
        <v>-0.142546687331964-0.0195460397845425i</v>
      </c>
      <c r="AA1536" t="str">
        <f t="shared" si="760"/>
        <v>16.452810506549-158.865142519112i</v>
      </c>
      <c r="AB1536" t="str">
        <f t="shared" si="761"/>
        <v>1.41074972771644-0.147145408660001i</v>
      </c>
      <c r="AC1536" t="str">
        <f t="shared" si="762"/>
        <v>1.94832088763975-2.75089283102649i</v>
      </c>
      <c r="AD1536" t="str">
        <f t="shared" si="763"/>
        <v>0.277503559151865+0.316291400818336i</v>
      </c>
      <c r="AE1536" t="str">
        <f t="shared" si="764"/>
        <v>-0.0333749687760242-0.0505103870257747i</v>
      </c>
      <c r="AF1536" t="str">
        <f t="shared" si="765"/>
        <v>-14.3239462599214-2.2990955695596i</v>
      </c>
      <c r="AG1536" t="str">
        <f t="shared" si="766"/>
        <v>1.19842447883074-0.140751971169979i</v>
      </c>
      <c r="AH1536" t="str">
        <f t="shared" si="767"/>
        <v>0.220540449047287+0.693645556964378i</v>
      </c>
      <c r="AI1536">
        <f t="shared" si="768"/>
        <v>-2.7590259788366174</v>
      </c>
      <c r="AJ1536">
        <f t="shared" si="769"/>
        <v>72.362249482202586</v>
      </c>
      <c r="AK1536"/>
      <c r="AL1536"/>
      <c r="AM1536"/>
      <c r="AN1536"/>
    </row>
    <row r="1537" spans="1:40" x14ac:dyDescent="0.25">
      <c r="A1537"/>
      <c r="B1537">
        <f t="shared" si="770"/>
        <v>140300</v>
      </c>
      <c r="C1537" s="186" t="str">
        <f t="shared" si="738"/>
        <v>-3.88264223480877E-06+0.0174556124007322i</v>
      </c>
      <c r="D1537" s="158" t="str">
        <f t="shared" si="739"/>
        <v>-5.95703572392976+0.133826361738947i</v>
      </c>
      <c r="E1537" t="str">
        <f t="shared" si="740"/>
        <v>2870</v>
      </c>
      <c r="F1537" t="str">
        <f t="shared" si="741"/>
        <v>0.777000777000777</v>
      </c>
      <c r="G1537" t="str">
        <f t="shared" si="736"/>
        <v>0.777000777000777</v>
      </c>
      <c r="H1537" t="str">
        <f t="shared" si="742"/>
        <v>8.36790496629543+2.43159659836508i</v>
      </c>
      <c r="I1537" t="str">
        <f t="shared" si="743"/>
        <v>550.95681162331i</v>
      </c>
      <c r="J1537" t="str">
        <f t="shared" si="737"/>
        <v>-258.647443301354+119.159176156092i</v>
      </c>
      <c r="K1537" t="str">
        <f t="shared" si="744"/>
        <v>0.809539545437288-1.75719017563877i</v>
      </c>
      <c r="L1537" t="str">
        <f t="shared" si="745"/>
        <v>0.0556123942377925-0.101556983670856i</v>
      </c>
      <c r="M1537" t="str">
        <f t="shared" si="746"/>
        <v>0.865151939675081-1.85874715930963i</v>
      </c>
      <c r="N1537" t="str">
        <f t="shared" si="747"/>
        <v>-0.622217833606421i</v>
      </c>
      <c r="O1537" t="str">
        <f t="shared" si="748"/>
        <v>0.812587816767285-0.582838777057067i</v>
      </c>
      <c r="P1537" t="str">
        <f t="shared" si="749"/>
        <v>0.187412183232715+0.582838777057067i</v>
      </c>
      <c r="Q1537" t="str">
        <f t="shared" si="750"/>
        <v>-0.187412183232715+0.039379056549354i</v>
      </c>
      <c r="R1537" t="str">
        <f t="shared" si="751"/>
        <v>-0.331888344413265-3.17966642648751i</v>
      </c>
      <c r="S1537" t="str">
        <f t="shared" si="752"/>
        <v>0.0642270480363034i</v>
      </c>
      <c r="T1537" t="str">
        <f t="shared" si="753"/>
        <v>0.204220588313434-0.02131620863932i</v>
      </c>
      <c r="U1537" t="str">
        <f t="shared" si="754"/>
        <v>0.0000500000000000001-0.00171877300904874i</v>
      </c>
      <c r="V1537" t="str">
        <f t="shared" si="755"/>
        <v>3.33333333333333E-06-0.00189065030995362i</v>
      </c>
      <c r="W1537" t="str">
        <f t="shared" si="756"/>
        <v>0.0000144722012780113-0.00090047733920676i</v>
      </c>
      <c r="X1537" t="str">
        <f t="shared" si="757"/>
        <v>0.0000297675024150834-0.000899725071003689i</v>
      </c>
      <c r="Y1537" t="str">
        <f t="shared" si="758"/>
        <v>0.009+0.0881530898597296i</v>
      </c>
      <c r="Z1537" t="str">
        <f t="shared" si="759"/>
        <v>-0.142344131320964-0.019507321569708i</v>
      </c>
      <c r="AA1537" t="str">
        <f t="shared" si="760"/>
        <v>16.4290965201472-158.752033365i</v>
      </c>
      <c r="AB1537" t="str">
        <f t="shared" si="761"/>
        <v>1.41072777894893-0.147249441976962i</v>
      </c>
      <c r="AC1537" t="str">
        <f t="shared" si="762"/>
        <v>1.94679439232658-2.74957939202295i</v>
      </c>
      <c r="AD1537" t="str">
        <f t="shared" si="763"/>
        <v>0.277640242651256+0.316491792888739i</v>
      </c>
      <c r="AE1537" t="str">
        <f t="shared" si="764"/>
        <v>-0.0333465519818805-0.0504667668230516i</v>
      </c>
      <c r="AF1537" t="str">
        <f t="shared" si="765"/>
        <v>-14.3249406902252-2.29777023662613i</v>
      </c>
      <c r="AG1537" t="str">
        <f t="shared" si="766"/>
        <v>1.19839444031191-0.14073212944292i</v>
      </c>
      <c r="AH1537" t="str">
        <f t="shared" si="767"/>
        <v>0.220451628818956+0.693077967845365i</v>
      </c>
      <c r="AI1537">
        <f t="shared" si="768"/>
        <v>-2.7658046033734958</v>
      </c>
      <c r="AJ1537">
        <f t="shared" si="769"/>
        <v>72.355369407368926</v>
      </c>
      <c r="AK1537"/>
      <c r="AL1537"/>
      <c r="AM1537"/>
      <c r="AN1537"/>
    </row>
    <row r="1538" spans="1:40" x14ac:dyDescent="0.25">
      <c r="A1538"/>
      <c r="B1538">
        <f t="shared" si="770"/>
        <v>140400</v>
      </c>
      <c r="C1538" s="186" t="str">
        <f t="shared" si="738"/>
        <v>-0.0000038771133753562+0.0174431796295959i</v>
      </c>
      <c r="D1538" s="158" t="str">
        <f t="shared" si="739"/>
        <v>-5.95703568154183+0.133731043826902i</v>
      </c>
      <c r="E1538" t="str">
        <f t="shared" si="740"/>
        <v>2870</v>
      </c>
      <c r="F1538" t="str">
        <f t="shared" si="741"/>
        <v>0.777000777000777</v>
      </c>
      <c r="G1538" t="str">
        <f t="shared" si="736"/>
        <v>0.777000777000777</v>
      </c>
      <c r="H1538" t="str">
        <f t="shared" si="742"/>
        <v>8.36889757047426+2.430177247065i</v>
      </c>
      <c r="I1538" t="str">
        <f t="shared" si="743"/>
        <v>551.349510705009i</v>
      </c>
      <c r="J1538" t="str">
        <f t="shared" si="737"/>
        <v>-259.017706988092+119.244107856845i</v>
      </c>
      <c r="K1538" t="str">
        <f t="shared" si="744"/>
        <v>0.80858101634286-1.75637022685147i</v>
      </c>
      <c r="L1538" t="str">
        <f t="shared" si="745"/>
        <v>0.0555514511112013-0.101517998197527i</v>
      </c>
      <c r="M1538" t="str">
        <f t="shared" si="746"/>
        <v>0.864132467454061-1.857888225049i</v>
      </c>
      <c r="N1538" t="str">
        <f t="shared" si="747"/>
        <v>-0.622661324578343i</v>
      </c>
      <c r="O1538" t="str">
        <f t="shared" si="748"/>
        <v>0.812329253128439-0.583199095088283i</v>
      </c>
      <c r="P1538" t="str">
        <f t="shared" si="749"/>
        <v>0.187670746871561+0.583199095088283i</v>
      </c>
      <c r="Q1538" t="str">
        <f t="shared" si="750"/>
        <v>-0.187670746871561+0.03946222949006i</v>
      </c>
      <c r="R1538" t="str">
        <f t="shared" si="751"/>
        <v>-0.33188626790271-3.17735223574804i</v>
      </c>
      <c r="S1538" t="str">
        <f t="shared" si="752"/>
        <v>0.0642728264026869i</v>
      </c>
      <c r="T1538" t="str">
        <f t="shared" si="753"/>
        <v>0.204217408668423-0.0213312684823465i</v>
      </c>
      <c r="U1538" t="str">
        <f t="shared" si="754"/>
        <v>0.0000500000000000001-0.00171754881174885i</v>
      </c>
      <c r="V1538" t="str">
        <f t="shared" si="755"/>
        <v>3.33333333333333E-06-0.00188930369292374i</v>
      </c>
      <c r="W1538" t="str">
        <f t="shared" si="756"/>
        <v>0.0000144721977458324-0.000899836212456456i</v>
      </c>
      <c r="X1538" t="str">
        <f t="shared" si="757"/>
        <v>0.0000297457272345057-0.000899084849926914i</v>
      </c>
      <c r="Y1538" t="str">
        <f t="shared" si="758"/>
        <v>0.009+0.0882159217128014i</v>
      </c>
      <c r="Z1538" t="str">
        <f t="shared" si="759"/>
        <v>-0.142142006344556-0.0194687120698501i</v>
      </c>
      <c r="AA1538" t="str">
        <f t="shared" si="760"/>
        <v>16.4054339483415-158.63908497573i</v>
      </c>
      <c r="AB1538" t="str">
        <f t="shared" si="761"/>
        <v>1.41070581439785-0.147353473304457i</v>
      </c>
      <c r="AC1538" t="str">
        <f t="shared" si="762"/>
        <v>1.94527041327498-2.74826664205243i</v>
      </c>
      <c r="AD1538" t="str">
        <f t="shared" si="763"/>
        <v>0.277777013021025+0.316692127380392i</v>
      </c>
      <c r="AE1538" t="str">
        <f t="shared" si="764"/>
        <v>-0.0333181941044492-0.050423215065504i</v>
      </c>
      <c r="AF1538" t="str">
        <f t="shared" si="765"/>
        <v>-14.3259332520161-2.2964462032381i</v>
      </c>
      <c r="AG1538" t="str">
        <f t="shared" si="766"/>
        <v>1.19836442232098-0.140712366210798i</v>
      </c>
      <c r="AH1538" t="str">
        <f t="shared" si="767"/>
        <v>0.220362956521173+0.692511252261955i</v>
      </c>
      <c r="AI1538">
        <f t="shared" si="768"/>
        <v>-2.7725779115288236</v>
      </c>
      <c r="AJ1538">
        <f t="shared" si="769"/>
        <v>72.348488350851795</v>
      </c>
      <c r="AK1538"/>
      <c r="AL1538"/>
      <c r="AM1538"/>
      <c r="AN1538"/>
    </row>
    <row r="1539" spans="1:40" x14ac:dyDescent="0.25">
      <c r="A1539"/>
      <c r="B1539">
        <f t="shared" si="770"/>
        <v>140500</v>
      </c>
      <c r="C1539" s="186" t="str">
        <f t="shared" si="738"/>
        <v>-3.87159631709498E-06+0.0174307645563519i</v>
      </c>
      <c r="D1539" s="158" t="str">
        <f t="shared" si="739"/>
        <v>-5.95703563924439+0.133635861598698i</v>
      </c>
      <c r="E1539" t="str">
        <f t="shared" si="740"/>
        <v>2870</v>
      </c>
      <c r="F1539" t="str">
        <f t="shared" si="741"/>
        <v>0.777000777000777</v>
      </c>
      <c r="G1539" t="str">
        <f t="shared" si="736"/>
        <v>0.777000777000777</v>
      </c>
      <c r="H1539" t="str">
        <f t="shared" si="742"/>
        <v>8.36988831055744+2.42875932963781i</v>
      </c>
      <c r="I1539" t="str">
        <f t="shared" si="743"/>
        <v>551.742209786707i</v>
      </c>
      <c r="J1539" t="str">
        <f t="shared" si="737"/>
        <v>-259.388234489355+119.329039557597i</v>
      </c>
      <c r="K1539" t="str">
        <f t="shared" si="744"/>
        <v>0.807624073867247-1.7555507312234i</v>
      </c>
      <c r="L1539" t="str">
        <f t="shared" si="745"/>
        <v>0.0554905981283494-0.101479018927275i</v>
      </c>
      <c r="M1539" t="str">
        <f t="shared" si="746"/>
        <v>0.863114671995596-1.85702975015067i</v>
      </c>
      <c r="N1539" t="str">
        <f t="shared" si="747"/>
        <v>-0.623104815550265i</v>
      </c>
      <c r="O1539" t="str">
        <f t="shared" si="748"/>
        <v>0.812070529717232-0.583559298413429i</v>
      </c>
      <c r="P1539" t="str">
        <f t="shared" si="749"/>
        <v>0.187929470282768+0.583559298413429i</v>
      </c>
      <c r="Q1539" t="str">
        <f t="shared" si="750"/>
        <v>-0.187929470282768+0.039545517136836i</v>
      </c>
      <c r="R1539" t="str">
        <f t="shared" si="751"/>
        <v>-0.331884189866971-3.17504130370536i</v>
      </c>
      <c r="S1539" t="str">
        <f t="shared" si="752"/>
        <v>0.0643186047690706i</v>
      </c>
      <c r="T1539" t="str">
        <f t="shared" si="753"/>
        <v>0.2042142267385-0.0213463280371569i</v>
      </c>
      <c r="U1539" t="str">
        <f t="shared" si="754"/>
        <v>0.0000500000000000001-0.00171632635707857i</v>
      </c>
      <c r="V1539" t="str">
        <f t="shared" si="755"/>
        <v>3.33333333333333E-06-0.00188795899278642i</v>
      </c>
      <c r="W1539" t="str">
        <f t="shared" si="756"/>
        <v>0.0000144721942111389-0.000899195998512023i</v>
      </c>
      <c r="X1539" t="str">
        <f t="shared" si="757"/>
        <v>0.0000297239985045162-0.000898445539578154i</v>
      </c>
      <c r="Y1539" t="str">
        <f t="shared" si="758"/>
        <v>0.009+0.0882787535658732i</v>
      </c>
      <c r="Z1539" t="str">
        <f t="shared" si="759"/>
        <v>-0.141940311182222-0.0194302108981994i</v>
      </c>
      <c r="AA1539" t="str">
        <f t="shared" si="760"/>
        <v>16.3818226421115-158.5262970094i</v>
      </c>
      <c r="AB1539" t="str">
        <f t="shared" si="761"/>
        <v>1.41068383406291-0.147457502640995i</v>
      </c>
      <c r="AC1539" t="str">
        <f t="shared" si="762"/>
        <v>1.94374894543945-2.74695458193671i</v>
      </c>
      <c r="AD1539" t="str">
        <f t="shared" si="763"/>
        <v>0.277913870239556+0.316892404259574i</v>
      </c>
      <c r="AE1539" t="str">
        <f t="shared" si="764"/>
        <v>-0.0332898949768572-0.0503797315821757i</v>
      </c>
      <c r="AF1539" t="str">
        <f t="shared" si="765"/>
        <v>-14.3269239498018-2.29512346803911i</v>
      </c>
      <c r="AG1539" t="str">
        <f t="shared" si="766"/>
        <v>1.1983344247696-0.140692681295763i</v>
      </c>
      <c r="AH1539" t="str">
        <f t="shared" si="767"/>
        <v>0.220274431848712+0.691945408141239i</v>
      </c>
      <c r="AI1539">
        <f t="shared" si="768"/>
        <v>-2.7793459117015877</v>
      </c>
      <c r="AJ1539">
        <f t="shared" si="769"/>
        <v>72.34160630882424</v>
      </c>
      <c r="AK1539"/>
      <c r="AL1539"/>
      <c r="AM1539"/>
      <c r="AN1539"/>
    </row>
    <row r="1540" spans="1:40" x14ac:dyDescent="0.25">
      <c r="A1540"/>
      <c r="B1540">
        <f t="shared" si="770"/>
        <v>140600</v>
      </c>
      <c r="C1540" s="186" t="str">
        <f t="shared" si="738"/>
        <v>-3.86609102646328E-06+0.0174183671432379i</v>
      </c>
      <c r="D1540" s="158" t="str">
        <f t="shared" si="739"/>
        <v>-5.95703559703716+0.133540814764824i</v>
      </c>
      <c r="E1540" t="str">
        <f t="shared" si="740"/>
        <v>2870</v>
      </c>
      <c r="F1540" t="str">
        <f t="shared" si="741"/>
        <v>0.777000777000777</v>
      </c>
      <c r="G1540" t="str">
        <f t="shared" si="736"/>
        <v>0.777000777000777</v>
      </c>
      <c r="H1540" t="str">
        <f t="shared" si="742"/>
        <v>8.37087719103987+2.4273428444374i</v>
      </c>
      <c r="I1540" t="str">
        <f t="shared" si="743"/>
        <v>552.134908868406i</v>
      </c>
      <c r="J1540" t="str">
        <f t="shared" si="737"/>
        <v>-259.759025805143+119.41397125835i</v>
      </c>
      <c r="K1540" t="str">
        <f t="shared" si="744"/>
        <v>0.806668714800346-1.75473168923165i</v>
      </c>
      <c r="L1540" t="str">
        <f t="shared" si="745"/>
        <v>0.0554298351355513-0.101440045930844i</v>
      </c>
      <c r="M1540" t="str">
        <f t="shared" si="746"/>
        <v>0.862098549935897-1.85617173516249i</v>
      </c>
      <c r="N1540" t="str">
        <f t="shared" si="747"/>
        <v>-0.623548306522187i</v>
      </c>
      <c r="O1540" t="str">
        <f t="shared" si="748"/>
        <v>0.811811646584552-0.583919386961658i</v>
      </c>
      <c r="P1540" t="str">
        <f t="shared" si="749"/>
        <v>0.188188353415448+0.583919386961658i</v>
      </c>
      <c r="Q1540" t="str">
        <f t="shared" si="750"/>
        <v>-0.188188353415448+0.0396289195605289i</v>
      </c>
      <c r="R1540" t="str">
        <f t="shared" si="751"/>
        <v>-0.331882110305932-3.17273362340572i</v>
      </c>
      <c r="S1540" t="str">
        <f t="shared" si="752"/>
        <v>0.0643643831354543i</v>
      </c>
      <c r="T1540" t="str">
        <f t="shared" si="753"/>
        <v>0.204211042523624-0.0213613873035341i</v>
      </c>
      <c r="U1540" t="str">
        <f t="shared" si="754"/>
        <v>0.0000499999999999999-0.00171510564131962i</v>
      </c>
      <c r="V1540" t="str">
        <f t="shared" si="755"/>
        <v>3.33333333333333E-06-0.00188661620545158i</v>
      </c>
      <c r="W1540" t="str">
        <f t="shared" si="756"/>
        <v>0.000014472190673931-0.000898556695425796i</v>
      </c>
      <c r="X1540" t="str">
        <f t="shared" si="757"/>
        <v>0.0000297023160930688-0.000897807138016415i</v>
      </c>
      <c r="Y1540" t="str">
        <f t="shared" si="758"/>
        <v>0.009+0.088341585418945i</v>
      </c>
      <c r="Z1540" t="str">
        <f t="shared" si="759"/>
        <v>-0.141739044617747-0.0193918176696453i</v>
      </c>
      <c r="AA1540" t="str">
        <f t="shared" si="760"/>
        <v>16.3582624529781-158.413669125071i</v>
      </c>
      <c r="AB1540" t="str">
        <f t="shared" si="761"/>
        <v>1.41066183794383-0.147561529985076i</v>
      </c>
      <c r="AC1540" t="str">
        <f t="shared" si="762"/>
        <v>1.94222998378565-2.74564321249016i</v>
      </c>
      <c r="AD1540" t="str">
        <f t="shared" si="763"/>
        <v>0.278050814285224+0.317092623492563i</v>
      </c>
      <c r="AE1540" t="str">
        <f t="shared" si="764"/>
        <v>-0.0332616544328171-0.0503363162026865i</v>
      </c>
      <c r="AF1540" t="str">
        <f t="shared" si="765"/>
        <v>-14.327912788077-2.29380202967258i</v>
      </c>
      <c r="AG1540" t="str">
        <f t="shared" si="766"/>
        <v>1.19830444756976-0.140673074520452i</v>
      </c>
      <c r="AH1540" t="str">
        <f t="shared" si="767"/>
        <v>0.220186054496984+0.691380433416785i</v>
      </c>
      <c r="AI1540">
        <f t="shared" si="768"/>
        <v>-2.7861086122721126</v>
      </c>
      <c r="AJ1540">
        <f t="shared" si="769"/>
        <v>72.334723277482823</v>
      </c>
      <c r="AK1540"/>
      <c r="AL1540"/>
      <c r="AM1540"/>
      <c r="AN1540"/>
    </row>
    <row r="1541" spans="1:40" x14ac:dyDescent="0.25">
      <c r="A1541"/>
      <c r="B1541">
        <f t="shared" si="770"/>
        <v>140700</v>
      </c>
      <c r="C1541" s="186" t="str">
        <f t="shared" si="738"/>
        <v>-3.86059747001846E-06+0.017405987352599i</v>
      </c>
      <c r="D1541" s="158" t="str">
        <f t="shared" si="739"/>
        <v>-5.9570355549199+0.133445903036592i</v>
      </c>
      <c r="E1541" t="str">
        <f t="shared" si="740"/>
        <v>2870</v>
      </c>
      <c r="F1541" t="str">
        <f t="shared" si="741"/>
        <v>0.777000777000777</v>
      </c>
      <c r="G1541" t="str">
        <f t="shared" ref="G1541:G1604" si="771">IF($C$11=$C$7,$C$24,F1541)</f>
        <v>0.777000777000777</v>
      </c>
      <c r="H1541" t="str">
        <f t="shared" si="742"/>
        <v>8.37186421640354+2.42592778981831i</v>
      </c>
      <c r="I1541" t="str">
        <f t="shared" si="743"/>
        <v>552.527607950105i</v>
      </c>
      <c r="J1541" t="str">
        <f t="shared" ref="J1541:J1604" si="772">IMSUM(COMPLEX(0,2*PI()*B1541*$C$113*$C$112),COMPLEX(0,2*PI()*B1541*$C$113*$C$111),COMPLEX(0,2*PI()*B1541*$C$28*10^-12*$C$111),COMPLEX(-1*2*PI()*B1541*2*PI()*B1541*$C$113*$C$112*$C$28*10^-12*$C$111,0),COMPLEX(1,0))</f>
        <v>-260.130080935457+119.498902959103i</v>
      </c>
      <c r="K1541" t="str">
        <f t="shared" si="744"/>
        <v>0.805714935939207-1.75391310134874i</v>
      </c>
      <c r="L1541" t="str">
        <f t="shared" si="745"/>
        <v>0.055369161979374-0.101401079278637i</v>
      </c>
      <c r="M1541" t="str">
        <f t="shared" si="746"/>
        <v>0.861084097918581-1.85531418062738i</v>
      </c>
      <c r="N1541" t="str">
        <f t="shared" si="747"/>
        <v>-0.623991797494109i</v>
      </c>
      <c r="O1541" t="str">
        <f t="shared" si="748"/>
        <v>0.811552603781315-0.584279360662148i</v>
      </c>
      <c r="P1541" t="str">
        <f t="shared" si="749"/>
        <v>0.188447396218685+0.584279360662148i</v>
      </c>
      <c r="Q1541" t="str">
        <f t="shared" si="750"/>
        <v>-0.188447396218685+0.039712436831961i</v>
      </c>
      <c r="R1541" t="str">
        <f t="shared" si="751"/>
        <v>-0.331880029219531-3.17042918791509i</v>
      </c>
      <c r="S1541" t="str">
        <f t="shared" si="752"/>
        <v>0.064410161501838i</v>
      </c>
      <c r="T1541" t="str">
        <f t="shared" si="753"/>
        <v>0.204207856023752-0.0213764462812647i</v>
      </c>
      <c r="U1541" t="str">
        <f t="shared" si="754"/>
        <v>0.0000499999999999999-0.00171388666076431i</v>
      </c>
      <c r="V1541" t="str">
        <f t="shared" si="755"/>
        <v>3.33333333333333E-06-0.00188527532684074i</v>
      </c>
      <c r="W1541" t="str">
        <f t="shared" si="756"/>
        <v>0.0000144721871342084-0.000897918301255652i</v>
      </c>
      <c r="X1541" t="str">
        <f t="shared" si="757"/>
        <v>0.0000296806798685858-0.000897169643306223i</v>
      </c>
      <c r="Y1541" t="str">
        <f t="shared" si="758"/>
        <v>0.009+0.0884044172720168i</v>
      </c>
      <c r="Z1541" t="str">
        <f t="shared" si="759"/>
        <v>-0.141538205439218-0.0193535320007291i</v>
      </c>
      <c r="AA1541" t="str">
        <f t="shared" si="760"/>
        <v>16.3347532330012-158.30120098277i</v>
      </c>
      <c r="AB1541" t="str">
        <f t="shared" si="761"/>
        <v>1.41063982604031-0.147665555335226i</v>
      </c>
      <c r="AC1541" t="str">
        <f t="shared" si="762"/>
        <v>1.94071352329028-2.74433253451981i</v>
      </c>
      <c r="AD1541" t="str">
        <f t="shared" si="763"/>
        <v>0.278187845136383+0.31729278504564i</v>
      </c>
      <c r="AE1541" t="str">
        <f t="shared" si="764"/>
        <v>-0.0332334723066253-0.0502929687572321i</v>
      </c>
      <c r="AF1541" t="str">
        <f t="shared" si="765"/>
        <v>-14.3288997713234-2.29248188678172i</v>
      </c>
      <c r="AG1541" t="str">
        <f t="shared" si="766"/>
        <v>1.19827449063379-0.140653545707989i</v>
      </c>
      <c r="AH1541" t="str">
        <f t="shared" si="767"/>
        <v>0.220097824162026+0.690816326028645i</v>
      </c>
      <c r="AI1541">
        <f t="shared" si="768"/>
        <v>-2.7928660216017875</v>
      </c>
      <c r="AJ1541">
        <f t="shared" si="769"/>
        <v>72.32783925304912</v>
      </c>
      <c r="AK1541"/>
      <c r="AL1541"/>
      <c r="AM1541"/>
      <c r="AN1541"/>
    </row>
    <row r="1542" spans="1:40" x14ac:dyDescent="0.25">
      <c r="A1542"/>
      <c r="B1542">
        <f t="shared" si="770"/>
        <v>140800</v>
      </c>
      <c r="C1542" s="186" t="str">
        <f t="shared" ref="C1542:C1605" si="773">IMPRODUCT(COMPLEX(-1,0),IMDIV(IMPRODUCT(G1542,COMPLEX($C$100+$C$101,0)),COMPLEX($C$100,2*PI()*B1542*$C$103*$C$102*(2*$C$100+$C$101))))</f>
        <v>-3.85511561443659E-06+0.0173936251468874i</v>
      </c>
      <c r="D1542" s="158" t="str">
        <f t="shared" ref="D1542:D1605" si="774">IMPRODUCT(COMPLEX($C$106,0),IMSUB(C1542,G1542))</f>
        <v>-5.95703551289233+0.133351126126137i</v>
      </c>
      <c r="E1542" t="str">
        <f t="shared" ref="E1542:E1605" si="775">IMDIV(COMPLEX($C$20*10^3,0),COMPLEX(1,2*PI()*B1542*$C$20*1000*$C$29*10^-12))</f>
        <v>2870</v>
      </c>
      <c r="F1542" t="str">
        <f t="shared" ref="F1542:F1605" si="776">IMDIV(COMPLEX($C$22*1000,0),IMSUM(COMPLEX($C$22*1000,0),E1542))</f>
        <v>0.777000777000777</v>
      </c>
      <c r="G1542" t="str">
        <f t="shared" si="771"/>
        <v>0.777000777000777</v>
      </c>
      <c r="H1542" t="str">
        <f t="shared" ref="H1542:H1605" si="777">IMPRODUCT(COMPLEX($C$108,0),IMPRODUCT(COMPLEX(-1,0),D1542),IMDIV(COMPLEX(0,2*PI()*B1542*$C$109*$C$110),COMPLEX(1,2*PI()*B1542*$C$109*$C$110)))</f>
        <v>8.37284939111746+2.42451416413561i</v>
      </c>
      <c r="I1542" t="str">
        <f t="shared" ref="I1542:I1605" si="778">COMPLEX(0,2*PI()*B1542*$C$113*$C$112*$C$114)</f>
        <v>552.920307031804i</v>
      </c>
      <c r="J1542" t="str">
        <f t="shared" si="772"/>
        <v>-260.501399880297+119.583834659856i</v>
      </c>
      <c r="K1542" t="str">
        <f t="shared" ref="K1542:K1605" si="779">IMDIV(I1542,J1542)</f>
        <v>0.804762734088053-1.75309496804261i</v>
      </c>
      <c r="L1542" t="str">
        <f t="shared" ref="L1542:L1605" si="780">IMDIV(COMPLEX($C$117,0),COMPLEX(1,2*PI()*B1542*$C$115*$C$116))</f>
        <v>0.0553085785066359-0.10136211904072i</v>
      </c>
      <c r="M1542" t="str">
        <f t="shared" ref="M1542:M1605" si="781">IMSUM(K1542,L1542)</f>
        <v>0.860071312594689-1.85445708708333i</v>
      </c>
      <c r="N1542" t="str">
        <f t="shared" ref="N1542:N1605" si="782">COMPLEX(0,-2*PI()*B1542*$C$43)</f>
        <v>-0.624435288466031i</v>
      </c>
      <c r="O1542" t="str">
        <f t="shared" ref="O1542:O1605" si="783">IMEXP(N1542)</f>
        <v>0.811293401358472-0.584639219444095i</v>
      </c>
      <c r="P1542" t="str">
        <f t="shared" ref="P1542:P1605" si="784">IMSUB(COMPLEX(1,0),O1542)</f>
        <v>0.188706598641528+0.584639219444095i</v>
      </c>
      <c r="Q1542" t="str">
        <f t="shared" ref="Q1542:Q1605" si="785">IMSUM(COMPLEX(0,2*PI()*B1542*$C$43),O1542,COMPLEX(-1,0))</f>
        <v>-0.188706598641528+0.039796069021936i</v>
      </c>
      <c r="R1542" t="str">
        <f t="shared" ref="R1542:R1605" si="786">IMDIV(P1542,Q1542)</f>
        <v>-0.331877946607622-3.16812799031917i</v>
      </c>
      <c r="S1542" t="str">
        <f t="shared" ref="S1542:S1605" si="787">IMDIV(COMPLEX(0,2*PI()*B1542*$C$123),COMPLEX($C$124,0))</f>
        <v>0.0644559398682217i</v>
      </c>
      <c r="T1542" t="str">
        <f t="shared" ref="T1542:T1605" si="788">IMPRODUCT(R1542,S1542)</f>
        <v>0.204204667238843-0.0213915049701298i</v>
      </c>
      <c r="U1542" t="str">
        <f t="shared" ref="U1542:U1605" si="789">IMDIV(COMPLEX(1,2*PI()*B1542*$C$16*10^-3*$C$15*10^-6),COMPLEX(0,2*PI()*B1542*$C$15*10^-6))</f>
        <v>0.0000499999999999999-0.00171266941171547i</v>
      </c>
      <c r="V1542" t="str">
        <f t="shared" ref="V1542:V1605" si="790">IMSUM(COMPLEX($C$18*10^-3,0),IMDIV(COMPLEX(1,0),COMPLEX(0,2*PI()*B1542*($C$17*1*10^-6))))</f>
        <v>3.33333333333333E-06-0.00188393635288702i</v>
      </c>
      <c r="W1542" t="str">
        <f t="shared" ref="W1542:W1605" si="791">IMDIV(IMPRODUCT(U1542,V1542),IMSUM(U1542,V1542))</f>
        <v>0.0000144721835919716-0.000897280814064974i</v>
      </c>
      <c r="X1542" t="str">
        <f t="shared" ref="X1542:X1605" si="792">IMDIV(IMPRODUCT(COMPLEX($C$19,0),W1542),IMSUM(COMPLEX($C$19,0),W1542))</f>
        <v>0.0000296590896999569-0.000896533053517582i</v>
      </c>
      <c r="Y1542" t="str">
        <f t="shared" ref="Y1542:Y1605" si="793">COMPLEX($C$13*10^-3,2*PI()*B1542*$C$12*0.000001)</f>
        <v>0.009+0.0884672491250886i</v>
      </c>
      <c r="Z1542" t="str">
        <f t="shared" ref="Z1542:Z1605" si="794">IMPRODUCT(COMPLEX($C$6,0),IMDIV(X1542,IMSUM(X1542,Y1542)))</f>
        <v>-0.141337792438986-0.0193153535096344i</v>
      </c>
      <c r="AA1542" t="str">
        <f t="shared" ref="AA1542:AA1605" si="795">IMDIV(COMPLEX($C$6,0),IMSUM(X1542,Y1542))</f>
        <v>16.3112948347769-158.188892243483i</v>
      </c>
      <c r="AB1542" t="str">
        <f t="shared" ref="AB1542:AB1605" si="796">IMPRODUCT(COMPLEX($C$119,0),T1542)</f>
        <v>1.41061779835206-0.147769578689933i</v>
      </c>
      <c r="AC1542" t="str">
        <f t="shared" ref="AC1542:AC1605" si="797">IMSUM(COMPLEX(1,0),IMPRODUCT(AB1542,M1542))</f>
        <v>1.93919955894122-2.74302254882528i</v>
      </c>
      <c r="AD1542" t="str">
        <f t="shared" ref="AD1542:AD1605" si="798">IMDIV(AB1542,AC1542)</f>
        <v>0.278324962771383+0.317492888885083i</v>
      </c>
      <c r="AE1542" t="str">
        <f t="shared" ref="AE1542:AE1605" si="799">IMPRODUCT(AD1542,AA1542,X1542)</f>
        <v>-0.0332053484331599-0.0502496890765791i</v>
      </c>
      <c r="AF1542" t="str">
        <f t="shared" ref="AF1542:AF1605" si="800">IMSUB(D1542,H1542)</f>
        <v>-14.3298849040098-2.29116303800947i</v>
      </c>
      <c r="AG1542" t="str">
        <f t="shared" ref="AG1542:AG1605" si="801">IMSUM(COMPLEX(1,0),IMPRODUCT(AD1542,AA1542,COMPLEX($C$127,0)))</f>
        <v>1.19824455387432-0.14063409468199i</v>
      </c>
      <c r="AH1542" t="str">
        <f t="shared" ref="AH1542:AH1605" si="802">IMDIV(IMPRODUCT(AE1542,AF1542),AG1542)</f>
        <v>0.220009740540527+0.690253083923323i</v>
      </c>
      <c r="AI1542">
        <f t="shared" ref="AI1542:AI1605" si="803">20*LOG10(IMABS(AH1542))</f>
        <v>-2.7996181480331033</v>
      </c>
      <c r="AJ1542">
        <f t="shared" ref="AJ1542:AJ1605" si="804">IMARGUMENT(AH1542)*180/PI()</f>
        <v>72.320954231767345</v>
      </c>
      <c r="AK1542"/>
      <c r="AL1542"/>
      <c r="AM1542"/>
      <c r="AN1542"/>
    </row>
    <row r="1543" spans="1:40" x14ac:dyDescent="0.25">
      <c r="A1543"/>
      <c r="B1543">
        <f t="shared" si="770"/>
        <v>140900</v>
      </c>
      <c r="C1543" s="186" t="str">
        <f t="shared" si="773"/>
        <v>-3.84964542651199E-06+0.0173812804886619i</v>
      </c>
      <c r="D1543" s="158" t="str">
        <f t="shared" si="774"/>
        <v>-5.95703547095423+0.133256483746408i</v>
      </c>
      <c r="E1543" t="str">
        <f t="shared" si="775"/>
        <v>2870</v>
      </c>
      <c r="F1543" t="str">
        <f t="shared" si="776"/>
        <v>0.777000777000777</v>
      </c>
      <c r="G1543" t="str">
        <f t="shared" si="771"/>
        <v>0.777000777000777</v>
      </c>
      <c r="H1543" t="str">
        <f t="shared" si="777"/>
        <v>8.37383271963785+2.42310196574508i</v>
      </c>
      <c r="I1543" t="str">
        <f t="shared" si="778"/>
        <v>553.313006113502i</v>
      </c>
      <c r="J1543" t="str">
        <f t="shared" si="772"/>
        <v>-260.872982639663+119.668766360608i</v>
      </c>
      <c r="K1543" t="str">
        <f t="shared" si="779"/>
        <v>0.803812106058252-1.75227728977668i</v>
      </c>
      <c r="L1543" t="str">
        <f t="shared" si="780"/>
        <v>0.0552480845644071-0.101323165286823i</v>
      </c>
      <c r="M1543" t="str">
        <f t="shared" si="781"/>
        <v>0.859060190622659-1.8536004550635i</v>
      </c>
      <c r="N1543" t="str">
        <f t="shared" si="782"/>
        <v>-0.624878779437953i</v>
      </c>
      <c r="O1543" t="str">
        <f t="shared" si="783"/>
        <v>0.811034039367004-0.584998963236723i</v>
      </c>
      <c r="P1543" t="str">
        <f t="shared" si="784"/>
        <v>0.188965960632996+0.584998963236723i</v>
      </c>
      <c r="Q1543" t="str">
        <f t="shared" si="785"/>
        <v>-0.188965960632996+0.03987981620123i</v>
      </c>
      <c r="R1543" t="str">
        <f t="shared" si="786"/>
        <v>-0.331875862470142-3.16583002372332i</v>
      </c>
      <c r="S1543" t="str">
        <f t="shared" si="787"/>
        <v>0.0645017182346054i</v>
      </c>
      <c r="T1543" t="str">
        <f t="shared" si="788"/>
        <v>0.204201476168856-0.0214065633699158i</v>
      </c>
      <c r="U1543" t="str">
        <f t="shared" si="789"/>
        <v>0.00005-0.00171145389048643i</v>
      </c>
      <c r="V1543" t="str">
        <f t="shared" si="790"/>
        <v>3.33333333333333E-06-0.00188259927953508i</v>
      </c>
      <c r="W1543" t="str">
        <f t="shared" si="791"/>
        <v>0.0000144721800472202-0.000896644231922654i</v>
      </c>
      <c r="X1543" t="str">
        <f t="shared" si="792"/>
        <v>0.0000296375454565359-0.000895897366725976i</v>
      </c>
      <c r="Y1543" t="str">
        <f t="shared" si="793"/>
        <v>0.009+0.0885300809781604i</v>
      </c>
      <c r="Z1543" t="str">
        <f t="shared" si="794"/>
        <v>-0.141137804413666-0.0192772818161795i</v>
      </c>
      <c r="AA1543" t="str">
        <f t="shared" si="795"/>
        <v>16.2878871114357-158.076742569151i</v>
      </c>
      <c r="AB1543" t="str">
        <f t="shared" si="796"/>
        <v>1.41059575487881-0.147873600047721i</v>
      </c>
      <c r="AC1543" t="str">
        <f t="shared" si="797"/>
        <v>1.93768808573737-2.74171325619906i</v>
      </c>
      <c r="AD1543" t="str">
        <f t="shared" si="798"/>
        <v>0.278462167168549+0.317692934977174i</v>
      </c>
      <c r="AE1543" t="str">
        <f t="shared" si="799"/>
        <v>-0.0331772826478761-0.0502064769920642i</v>
      </c>
      <c r="AF1543" t="str">
        <f t="shared" si="800"/>
        <v>-14.3308681905921-2.28984548199867i</v>
      </c>
      <c r="AG1543" t="str">
        <f t="shared" si="801"/>
        <v>1.1982146372043-0.140614721266545i</v>
      </c>
      <c r="AH1543" t="str">
        <f t="shared" si="802"/>
        <v>0.219921803329792+0.689690705053747i</v>
      </c>
      <c r="AI1543">
        <f t="shared" si="803"/>
        <v>-2.8063649998898681</v>
      </c>
      <c r="AJ1543">
        <f t="shared" si="804"/>
        <v>72.314068209906807</v>
      </c>
      <c r="AK1543"/>
      <c r="AL1543"/>
      <c r="AM1543"/>
      <c r="AN1543"/>
    </row>
    <row r="1544" spans="1:40" x14ac:dyDescent="0.25">
      <c r="A1544"/>
      <c r="B1544">
        <f t="shared" si="770"/>
        <v>141000</v>
      </c>
      <c r="C1544" s="186" t="str">
        <f t="shared" si="773"/>
        <v>-3.84418687315665E-06+0.0173689533405872i</v>
      </c>
      <c r="D1544" s="158" t="str">
        <f t="shared" si="774"/>
        <v>-5.95703542910532+0.133161975611169i</v>
      </c>
      <c r="E1544" t="str">
        <f t="shared" si="775"/>
        <v>2870</v>
      </c>
      <c r="F1544" t="str">
        <f t="shared" si="776"/>
        <v>0.777000777000777</v>
      </c>
      <c r="G1544" t="str">
        <f t="shared" si="771"/>
        <v>0.777000777000777</v>
      </c>
      <c r="H1544" t="str">
        <f t="shared" si="777"/>
        <v>8.37481420640798+2.4216911930031i</v>
      </c>
      <c r="I1544" t="str">
        <f t="shared" si="778"/>
        <v>553.705705195201i</v>
      </c>
      <c r="J1544" t="str">
        <f t="shared" si="772"/>
        <v>-261.244829213554+119.753698061361i</v>
      </c>
      <c r="K1544" t="str">
        <f t="shared" si="779"/>
        <v>0.802863048668325-1.75146006700986i</v>
      </c>
      <c r="L1544" t="str">
        <f t="shared" si="780"/>
        <v>0.0551876800000101-0.101284218086343i</v>
      </c>
      <c r="M1544" t="str">
        <f t="shared" si="781"/>
        <v>0.858050728668335-1.8527442850962i</v>
      </c>
      <c r="N1544" t="str">
        <f t="shared" si="782"/>
        <v>-0.625322270409875i</v>
      </c>
      <c r="O1544" t="str">
        <f t="shared" si="783"/>
        <v>0.810774517857923-0.585358591969275i</v>
      </c>
      <c r="P1544" t="str">
        <f t="shared" si="784"/>
        <v>0.189225482142077+0.585358591969275i</v>
      </c>
      <c r="Q1544" t="str">
        <f t="shared" si="785"/>
        <v>-0.189225482142077+0.0399636784406i</v>
      </c>
      <c r="R1544" t="str">
        <f t="shared" si="786"/>
        <v>-0.331873776806981-3.1635352812524i</v>
      </c>
      <c r="S1544" t="str">
        <f t="shared" si="787"/>
        <v>0.0645474966009891i</v>
      </c>
      <c r="T1544" t="str">
        <f t="shared" si="788"/>
        <v>0.204198282813748-0.021421621480406i</v>
      </c>
      <c r="U1544" t="str">
        <f t="shared" si="789"/>
        <v>0.00005-0.00171024009340098i</v>
      </c>
      <c r="V1544" t="str">
        <f t="shared" si="790"/>
        <v>3.33333333333333E-06-0.00188126410274108i</v>
      </c>
      <c r="W1544" t="str">
        <f t="shared" si="791"/>
        <v>0.0000144721764999544-0.00089600855290305i</v>
      </c>
      <c r="X1544" t="str">
        <f t="shared" si="792"/>
        <v>0.0000296160470081397-0.000895262581012329i</v>
      </c>
      <c r="Y1544" t="str">
        <f t="shared" si="793"/>
        <v>0.009+0.0885929128312322i</v>
      </c>
      <c r="Z1544" t="str">
        <f t="shared" si="794"/>
        <v>-0.140938240164106-0.0192393165418091i</v>
      </c>
      <c r="AA1544" t="str">
        <f t="shared" si="795"/>
        <v>16.2645299166397-157.964751622669i</v>
      </c>
      <c r="AB1544" t="str">
        <f t="shared" si="796"/>
        <v>1.41057369562026-0.147977619407093i</v>
      </c>
      <c r="AC1544" t="str">
        <f t="shared" si="797"/>
        <v>1.93617909868872-2.74040465742632i</v>
      </c>
      <c r="AD1544" t="str">
        <f t="shared" si="798"/>
        <v>0.278599458306191+0.317892923288186i</v>
      </c>
      <c r="AE1544" t="str">
        <f t="shared" si="799"/>
        <v>-0.0331492747868052-0.0501633323355894i</v>
      </c>
      <c r="AF1544" t="str">
        <f t="shared" si="800"/>
        <v>-14.3318496355133-2.28852921739193i</v>
      </c>
      <c r="AG1544" t="str">
        <f t="shared" si="801"/>
        <v>1.19818474053701-0.140595425286229i</v>
      </c>
      <c r="AH1544" t="str">
        <f t="shared" si="802"/>
        <v>0.219834012227763+0.689129187379217i</v>
      </c>
      <c r="AI1544">
        <f t="shared" si="803"/>
        <v>-2.8131065854774944</v>
      </c>
      <c r="AJ1544">
        <f t="shared" si="804"/>
        <v>72.307181183759553</v>
      </c>
      <c r="AK1544"/>
      <c r="AL1544"/>
      <c r="AM1544"/>
      <c r="AN1544"/>
    </row>
    <row r="1545" spans="1:40" x14ac:dyDescent="0.25">
      <c r="A1545"/>
      <c r="B1545">
        <f t="shared" si="770"/>
        <v>141100</v>
      </c>
      <c r="C1545" s="186" t="str">
        <f t="shared" si="773"/>
        <v>-0.0000038387399213998+0.0173566436654343i</v>
      </c>
      <c r="D1545" s="158" t="str">
        <f t="shared" si="774"/>
        <v>-5.95703538734535+0.133067601434996i</v>
      </c>
      <c r="E1545" t="str">
        <f t="shared" si="775"/>
        <v>2870</v>
      </c>
      <c r="F1545" t="str">
        <f t="shared" si="776"/>
        <v>0.777000777000777</v>
      </c>
      <c r="G1545" t="str">
        <f t="shared" si="771"/>
        <v>0.777000777000777</v>
      </c>
      <c r="H1545" t="str">
        <f t="shared" si="777"/>
        <v>8.37579385585838+2.4202818442667i</v>
      </c>
      <c r="I1545" t="str">
        <f t="shared" si="778"/>
        <v>554.0984042769i</v>
      </c>
      <c r="J1545" t="str">
        <f t="shared" si="772"/>
        <v>-261.616939601971+119.838629762114i</v>
      </c>
      <c r="K1545" t="str">
        <f t="shared" si="779"/>
        <v>0.80191555874388-1.75064330019654i</v>
      </c>
      <c r="L1545" t="str">
        <f t="shared" si="780"/>
        <v>0.0551273646610174-0.10124527750834i</v>
      </c>
      <c r="M1545" t="str">
        <f t="shared" si="781"/>
        <v>0.857042923404897-1.85188857770488i</v>
      </c>
      <c r="N1545" t="str">
        <f t="shared" si="782"/>
        <v>-0.625765761381797i</v>
      </c>
      <c r="O1545" t="str">
        <f t="shared" si="783"/>
        <v>0.810514836882273-0.585718105571018i</v>
      </c>
      <c r="P1545" t="str">
        <f t="shared" si="784"/>
        <v>0.189485163117727+0.585718105571018i</v>
      </c>
      <c r="Q1545" t="str">
        <f t="shared" si="785"/>
        <v>-0.189485163117727+0.040047655810779i</v>
      </c>
      <c r="R1545" t="str">
        <f t="shared" si="786"/>
        <v>-0.331871689618041-3.16124375605081i</v>
      </c>
      <c r="S1545" t="str">
        <f t="shared" si="787"/>
        <v>0.0645932749673728i</v>
      </c>
      <c r="T1545" t="str">
        <f t="shared" si="788"/>
        <v>0.20419508717348-0.0214366793013847i</v>
      </c>
      <c r="U1545" t="str">
        <f t="shared" si="789"/>
        <v>0.00005-0.00170902801679333i</v>
      </c>
      <c r="V1545" t="str">
        <f t="shared" si="790"/>
        <v>3.33333333333333E-06-0.00187993081847266i</v>
      </c>
      <c r="W1545" t="str">
        <f t="shared" si="791"/>
        <v>0.000014472172950174-0.000895373775085993i</v>
      </c>
      <c r="X1545" t="str">
        <f t="shared" si="792"/>
        <v>0.0000295945942250462-0.000894628694463015i</v>
      </c>
      <c r="Y1545" t="str">
        <f t="shared" si="793"/>
        <v>0.009+0.088655744684304i</v>
      </c>
      <c r="Z1545" t="str">
        <f t="shared" si="794"/>
        <v>-0.140739098495376-0.0192014573095864i</v>
      </c>
      <c r="AA1545" t="str">
        <f t="shared" si="795"/>
        <v>16.2412231045806-157.852919067881i</v>
      </c>
      <c r="AB1545" t="str">
        <f t="shared" si="796"/>
        <v>1.41055162057614-0.14808163676656i</v>
      </c>
      <c r="AC1545" t="str">
        <f t="shared" si="797"/>
        <v>1.93467259281625-2.73909675328506i</v>
      </c>
      <c r="AD1545" t="str">
        <f t="shared" si="798"/>
        <v>0.278736836162607+0.318092853784401i</v>
      </c>
      <c r="AE1545" t="str">
        <f t="shared" si="799"/>
        <v>-0.0331213246865529-0.0501202549396235i</v>
      </c>
      <c r="AF1545" t="str">
        <f t="shared" si="800"/>
        <v>-14.3328292432037-2.2872142428317i</v>
      </c>
      <c r="AG1545" t="str">
        <f t="shared" si="801"/>
        <v>1.19815486378606-0.140576206566095i</v>
      </c>
      <c r="AH1545" t="str">
        <f t="shared" si="802"/>
        <v>0.219746366933016+0.688568528865426i</v>
      </c>
      <c r="AI1545">
        <f t="shared" si="803"/>
        <v>-2.8198429130825375</v>
      </c>
      <c r="AJ1545">
        <f t="shared" si="804"/>
        <v>72.300293149641433</v>
      </c>
      <c r="AK1545"/>
      <c r="AL1545"/>
      <c r="AM1545"/>
      <c r="AN1545"/>
    </row>
    <row r="1546" spans="1:40" x14ac:dyDescent="0.25">
      <c r="A1546"/>
      <c r="B1546">
        <f t="shared" si="770"/>
        <v>141200</v>
      </c>
      <c r="C1546" s="186" t="str">
        <f t="shared" si="773"/>
        <v>-3.83330453838734E-06+0.0173443514260794i</v>
      </c>
      <c r="D1546" s="158" t="str">
        <f t="shared" si="774"/>
        <v>-5.95703534567408+0.132973360933275i</v>
      </c>
      <c r="E1546" t="str">
        <f t="shared" si="775"/>
        <v>2870</v>
      </c>
      <c r="F1546" t="str">
        <f t="shared" si="776"/>
        <v>0.777000777000777</v>
      </c>
      <c r="G1546" t="str">
        <f t="shared" si="771"/>
        <v>0.777000777000777</v>
      </c>
      <c r="H1546" t="str">
        <f t="shared" si="777"/>
        <v>8.37677167240684+2.41887391789356i</v>
      </c>
      <c r="I1546" t="str">
        <f t="shared" si="778"/>
        <v>554.491103358598i</v>
      </c>
      <c r="J1546" t="str">
        <f t="shared" si="772"/>
        <v>-261.989313804913+119.923561462867i</v>
      </c>
      <c r="K1546" t="str">
        <f t="shared" si="779"/>
        <v>0.800969633117643-1.74982698978666i</v>
      </c>
      <c r="L1546" t="str">
        <f t="shared" si="780"/>
        <v>0.055067138395253-0.101206343621545i</v>
      </c>
      <c r="M1546" t="str">
        <f t="shared" si="781"/>
        <v>0.856036771512896-1.8510333334082i</v>
      </c>
      <c r="N1546" t="str">
        <f t="shared" si="782"/>
        <v>-0.626209252353718i</v>
      </c>
      <c r="O1546" t="str">
        <f t="shared" si="783"/>
        <v>0.81025499649113-0.58607750397124i</v>
      </c>
      <c r="P1546" t="str">
        <f t="shared" si="784"/>
        <v>0.18974500350887+0.58607750397124i</v>
      </c>
      <c r="Q1546" t="str">
        <f t="shared" si="785"/>
        <v>-0.18974500350887+0.040131748382478i</v>
      </c>
      <c r="R1546" t="str">
        <f t="shared" si="786"/>
        <v>-0.331869600903213-3.15895544128234i</v>
      </c>
      <c r="S1546" t="str">
        <f t="shared" si="787"/>
        <v>0.0646390533337565i</v>
      </c>
      <c r="T1546" t="str">
        <f t="shared" si="788"/>
        <v>0.204191889248009-0.0214517368326353i</v>
      </c>
      <c r="U1546" t="str">
        <f t="shared" si="789"/>
        <v>0.00005-0.00170781765700806i</v>
      </c>
      <c r="V1546" t="str">
        <f t="shared" si="790"/>
        <v>3.33333333333333E-06-0.00187859942270887i</v>
      </c>
      <c r="W1546" t="str">
        <f t="shared" si="791"/>
        <v>0.0000144721693978793-0.000894739896556738i</v>
      </c>
      <c r="X1546" t="str">
        <f t="shared" si="792"/>
        <v>0.0000295731869779922-0.0008939957051698i</v>
      </c>
      <c r="Y1546" t="str">
        <f t="shared" si="793"/>
        <v>0.009+0.0887185765373758i</v>
      </c>
      <c r="Z1546" t="str">
        <f t="shared" si="794"/>
        <v>-0.140540378216748-0.0191637037441844i</v>
      </c>
      <c r="AA1546" t="str">
        <f t="shared" si="795"/>
        <v>16.2179665299772-157.741244569577i</v>
      </c>
      <c r="AB1546" t="str">
        <f t="shared" si="796"/>
        <v>1.41052952974615-0.148185652124624i</v>
      </c>
      <c r="AC1546" t="str">
        <f t="shared" si="797"/>
        <v>1.93316856315199-2.73778954454601i</v>
      </c>
      <c r="AD1546" t="str">
        <f t="shared" si="798"/>
        <v>0.278874300716085+0.31829272643209i</v>
      </c>
      <c r="AE1546" t="str">
        <f t="shared" si="799"/>
        <v>-0.0330934321842961-0.0500772446371952i</v>
      </c>
      <c r="AF1546" t="str">
        <f t="shared" si="800"/>
        <v>-14.3338070180809-2.28590055696028i</v>
      </c>
      <c r="AG1546" t="str">
        <f t="shared" si="801"/>
        <v>1.19812500686533-0.140557064931682i</v>
      </c>
      <c r="AH1546" t="str">
        <f t="shared" si="802"/>
        <v>0.219658867144768+0.688008727484421i</v>
      </c>
      <c r="AI1546">
        <f t="shared" si="803"/>
        <v>-2.826573990972884</v>
      </c>
      <c r="AJ1546">
        <f t="shared" si="804"/>
        <v>72.293404103891092</v>
      </c>
      <c r="AK1546"/>
      <c r="AL1546"/>
      <c r="AM1546"/>
      <c r="AN1546"/>
    </row>
    <row r="1547" spans="1:40" x14ac:dyDescent="0.25">
      <c r="A1547"/>
      <c r="B1547">
        <f t="shared" si="770"/>
        <v>141300</v>
      </c>
      <c r="C1547" s="186" t="str">
        <f t="shared" si="773"/>
        <v>-3.82788069138144E-06+0.0173320765855037i</v>
      </c>
      <c r="D1547" s="158" t="str">
        <f t="shared" si="774"/>
        <v>-5.95703530409126+0.132879253822195i</v>
      </c>
      <c r="E1547" t="str">
        <f t="shared" si="775"/>
        <v>2870</v>
      </c>
      <c r="F1547" t="str">
        <f t="shared" si="776"/>
        <v>0.777000777000777</v>
      </c>
      <c r="G1547" t="str">
        <f t="shared" si="771"/>
        <v>0.777000777000777</v>
      </c>
      <c r="H1547" t="str">
        <f t="shared" si="777"/>
        <v>8.37774766045839+2.41746741224207i</v>
      </c>
      <c r="I1547" t="str">
        <f t="shared" si="778"/>
        <v>554.883802440297i</v>
      </c>
      <c r="J1547" t="str">
        <f t="shared" si="772"/>
        <v>-262.361951822381+120.008493163619i</v>
      </c>
      <c r="K1547" t="str">
        <f t="shared" si="779"/>
        <v>0.800025268629416-1.74901113622572i</v>
      </c>
      <c r="L1547" t="str">
        <f t="shared" si="780"/>
        <v>0.0550070010507917-0.101167416494357i</v>
      </c>
      <c r="M1547" t="str">
        <f t="shared" si="781"/>
        <v>0.855032269680208-1.85017855272008i</v>
      </c>
      <c r="N1547" t="str">
        <f t="shared" si="782"/>
        <v>-0.62665274332564i</v>
      </c>
      <c r="O1547" t="str">
        <f t="shared" si="783"/>
        <v>0.809994996735599-0.586436787099255i</v>
      </c>
      <c r="P1547" t="str">
        <f t="shared" si="784"/>
        <v>0.190005003264401+0.586436787099255i</v>
      </c>
      <c r="Q1547" t="str">
        <f t="shared" si="785"/>
        <v>-0.190005003264401+0.0402159562263851i</v>
      </c>
      <c r="R1547" t="str">
        <f t="shared" si="786"/>
        <v>-0.331867510662405-3.15667033013013i</v>
      </c>
      <c r="S1547" t="str">
        <f t="shared" si="787"/>
        <v>0.0646848317001402i</v>
      </c>
      <c r="T1547" t="str">
        <f t="shared" si="788"/>
        <v>0.204188689037293-0.0214667940739421i</v>
      </c>
      <c r="U1547" t="str">
        <f t="shared" si="789"/>
        <v>0.00005-0.00170660901040013i</v>
      </c>
      <c r="V1547" t="str">
        <f t="shared" si="790"/>
        <v>3.33333333333333E-06-0.00187726991144014i</v>
      </c>
      <c r="W1547" t="str">
        <f t="shared" si="791"/>
        <v>0.0000144721658430701-0.000894106915405975i</v>
      </c>
      <c r="X1547" t="str">
        <f t="shared" si="792"/>
        <v>0.0000295518251381715-0.000893363611229864i</v>
      </c>
      <c r="Y1547" t="str">
        <f t="shared" si="793"/>
        <v>0.009+0.0887814083904476i</v>
      </c>
      <c r="Z1547" t="str">
        <f t="shared" si="794"/>
        <v>-0.140342078141678-0.0191260554718787i</v>
      </c>
      <c r="AA1547" t="str">
        <f t="shared" si="795"/>
        <v>16.1947600480733-157.629727793491i</v>
      </c>
      <c r="AB1547" t="str">
        <f t="shared" si="796"/>
        <v>1.41050742313-0.148289665479797i</v>
      </c>
      <c r="AC1547" t="str">
        <f t="shared" si="797"/>
        <v>1.93166700473887-2.7364830319729i</v>
      </c>
      <c r="AD1547" t="str">
        <f t="shared" si="798"/>
        <v>0.279011851944884+0.318492541197534i</v>
      </c>
      <c r="AE1547" t="str">
        <f t="shared" si="799"/>
        <v>-0.0330655971177796-0.0500343012618955i</v>
      </c>
      <c r="AF1547" t="str">
        <f t="shared" si="800"/>
        <v>-14.3347829645496-2.28458815841987i</v>
      </c>
      <c r="AG1547" t="str">
        <f t="shared" si="801"/>
        <v>1.19809516968907-0.140538000208994i</v>
      </c>
      <c r="AH1547" t="str">
        <f t="shared" si="802"/>
        <v>0.219571512562842+0.687449781214558i</v>
      </c>
      <c r="AI1547">
        <f t="shared" si="803"/>
        <v>-2.833299827398168</v>
      </c>
      <c r="AJ1547">
        <f t="shared" si="804"/>
        <v>72.286514042871886</v>
      </c>
      <c r="AK1547"/>
      <c r="AL1547"/>
      <c r="AM1547"/>
      <c r="AN1547"/>
    </row>
    <row r="1548" spans="1:40" x14ac:dyDescent="0.25">
      <c r="A1548"/>
      <c r="B1548">
        <f t="shared" si="770"/>
        <v>141400</v>
      </c>
      <c r="C1548" s="186" t="str">
        <f t="shared" si="773"/>
        <v>-3.82246834775995E-06+0.0173198191067933i</v>
      </c>
      <c r="D1548" s="158" t="str">
        <f t="shared" si="774"/>
        <v>-5.95703526259663+0.132785279818749i</v>
      </c>
      <c r="E1548" t="str">
        <f t="shared" si="775"/>
        <v>2870</v>
      </c>
      <c r="F1548" t="str">
        <f t="shared" si="776"/>
        <v>0.777000777000777</v>
      </c>
      <c r="G1548" t="str">
        <f t="shared" si="771"/>
        <v>0.777000777000777</v>
      </c>
      <c r="H1548" t="str">
        <f t="shared" si="777"/>
        <v>8.37872182440541+2.41606232567126i</v>
      </c>
      <c r="I1548" t="str">
        <f t="shared" si="778"/>
        <v>555.276501521996i</v>
      </c>
      <c r="J1548" t="str">
        <f t="shared" si="772"/>
        <v>-262.734853654375+120.093424864372i</v>
      </c>
      <c r="K1548" t="str">
        <f t="shared" si="779"/>
        <v>0.799082462126083-1.74819573995478i</v>
      </c>
      <c r="L1548" t="str">
        <f t="shared" si="780"/>
        <v>0.0549469524759584-0.101128496194844i</v>
      </c>
      <c r="M1548" t="str">
        <f t="shared" si="781"/>
        <v>0.854029414602041-1.84932423614962i</v>
      </c>
      <c r="N1548" t="str">
        <f t="shared" si="782"/>
        <v>-0.627096234297562i</v>
      </c>
      <c r="O1548" t="str">
        <f t="shared" si="783"/>
        <v>0.809734837666818-0.586795954884397i</v>
      </c>
      <c r="P1548" t="str">
        <f t="shared" si="784"/>
        <v>0.190265162333182+0.586795954884397i</v>
      </c>
      <c r="Q1548" t="str">
        <f t="shared" si="785"/>
        <v>-0.190265162333182+0.0403002794131651i</v>
      </c>
      <c r="R1548" t="str">
        <f t="shared" si="786"/>
        <v>-0.331865418895526-3.15438841579663i</v>
      </c>
      <c r="S1548" t="str">
        <f t="shared" si="787"/>
        <v>0.0647306100665237i</v>
      </c>
      <c r="T1548" t="str">
        <f t="shared" si="788"/>
        <v>0.204185486541291-0.0214818510250898i</v>
      </c>
      <c r="U1548" t="str">
        <f t="shared" si="789"/>
        <v>0.00005-0.00170540207333478i</v>
      </c>
      <c r="V1548" t="str">
        <f t="shared" si="790"/>
        <v>3.33333333333333E-06-0.00187594228066826i</v>
      </c>
      <c r="W1548" t="str">
        <f t="shared" si="791"/>
        <v>0.0000144721622857464-0.000893474829729787i</v>
      </c>
      <c r="X1548" t="str">
        <f t="shared" si="792"/>
        <v>0.0000295305085772329-0.000892732410745752i</v>
      </c>
      <c r="Y1548" t="str">
        <f t="shared" si="793"/>
        <v>0.009+0.0888442402435194i</v>
      </c>
      <c r="Z1548" t="str">
        <f t="shared" si="794"/>
        <v>-0.140144197087793-0.0190885121205386i</v>
      </c>
      <c r="AA1548" t="str">
        <f t="shared" si="795"/>
        <v>16.1716035146352-157.518368406295i</v>
      </c>
      <c r="AB1548" t="str">
        <f t="shared" si="796"/>
        <v>1.41048530072741-0.148393676830591i</v>
      </c>
      <c r="AC1548" t="str">
        <f t="shared" si="797"/>
        <v>1.93016791263085-2.73517721632226i</v>
      </c>
      <c r="AD1548" t="str">
        <f t="shared" si="798"/>
        <v>0.279149489827263+0.318692298047007i</v>
      </c>
      <c r="AE1548" t="str">
        <f t="shared" si="799"/>
        <v>-0.0330378193253161-0.0499914246478712i</v>
      </c>
      <c r="AF1548" t="str">
        <f t="shared" si="800"/>
        <v>-14.335757087002-2.28327704585251i</v>
      </c>
      <c r="AG1548" t="str">
        <f t="shared" si="801"/>
        <v>1.19806535217179-0.140519012224519i</v>
      </c>
      <c r="AH1548" t="str">
        <f t="shared" si="802"/>
        <v>0.21948430288772+0.686891688040513i</v>
      </c>
      <c r="AI1548">
        <f t="shared" si="803"/>
        <v>-2.8400204305892212</v>
      </c>
      <c r="AJ1548">
        <f t="shared" si="804"/>
        <v>72.279622962968588</v>
      </c>
      <c r="AK1548"/>
      <c r="AL1548"/>
      <c r="AM1548"/>
      <c r="AN1548"/>
    </row>
    <row r="1549" spans="1:40" x14ac:dyDescent="0.25">
      <c r="A1549"/>
      <c r="B1549">
        <f t="shared" si="770"/>
        <v>141500</v>
      </c>
      <c r="C1549" s="186" t="str">
        <f t="shared" si="773"/>
        <v>-3.81706747501595E-06+0.0173075789531386i</v>
      </c>
      <c r="D1549" s="158" t="str">
        <f t="shared" si="774"/>
        <v>-5.95703522118993+0.132691438640729i</v>
      </c>
      <c r="E1549" t="str">
        <f t="shared" si="775"/>
        <v>2870</v>
      </c>
      <c r="F1549" t="str">
        <f t="shared" si="776"/>
        <v>0.777000777000777</v>
      </c>
      <c r="G1549" t="str">
        <f t="shared" si="771"/>
        <v>0.777000777000777</v>
      </c>
      <c r="H1549" t="str">
        <f t="shared" si="777"/>
        <v>8.37969416862762+2.41465865654087i</v>
      </c>
      <c r="I1549" t="str">
        <f t="shared" si="778"/>
        <v>555.669200603695i</v>
      </c>
      <c r="J1549" t="str">
        <f t="shared" si="772"/>
        <v>-263.108019300894+120.178356565125i</v>
      </c>
      <c r="K1549" t="str">
        <f t="shared" si="779"/>
        <v>0.798141210461578-1.74738080141049i</v>
      </c>
      <c r="L1549" t="str">
        <f t="shared" si="780"/>
        <v>0.0548869925193301-0.101089582790747i</v>
      </c>
      <c r="M1549" t="str">
        <f t="shared" si="781"/>
        <v>0.853028202980908-1.84847038420124i</v>
      </c>
      <c r="N1549" t="str">
        <f t="shared" si="782"/>
        <v>-0.627539725269484i</v>
      </c>
      <c r="O1549" t="str">
        <f t="shared" si="783"/>
        <v>0.809474519335957-0.587155007256023i</v>
      </c>
      <c r="P1549" t="str">
        <f t="shared" si="784"/>
        <v>0.190525480664043+0.587155007256023i</v>
      </c>
      <c r="Q1549" t="str">
        <f t="shared" si="785"/>
        <v>-0.190525480664043+0.040384718013461i</v>
      </c>
      <c r="R1549" t="str">
        <f t="shared" si="786"/>
        <v>-0.331863325602466-3.15210969150348i</v>
      </c>
      <c r="S1549" t="str">
        <f t="shared" si="787"/>
        <v>0.0647763884329074i</v>
      </c>
      <c r="T1549" t="str">
        <f t="shared" si="788"/>
        <v>0.204182281759961-0.0214969076858618i</v>
      </c>
      <c r="U1549" t="str">
        <f t="shared" si="789"/>
        <v>0.00005-0.00170419684218755i</v>
      </c>
      <c r="V1549" t="str">
        <f t="shared" si="790"/>
        <v>3.33333333333333E-06-0.00187461652640631i</v>
      </c>
      <c r="W1549" t="str">
        <f t="shared" si="791"/>
        <v>0.0000144721587259083-0.000892843637629644i</v>
      </c>
      <c r="X1549" t="str">
        <f t="shared" si="792"/>
        <v>0.0000295092371672783-0.000892102101825368i</v>
      </c>
      <c r="Y1549" t="str">
        <f t="shared" si="793"/>
        <v>0.009+0.0889070720965911i</v>
      </c>
      <c r="Z1549" t="str">
        <f t="shared" si="794"/>
        <v>-0.139946733876865-0.01905107331962i</v>
      </c>
      <c r="AA1549" t="str">
        <f t="shared" si="795"/>
        <v>16.1484967859498-157.407166075598i</v>
      </c>
      <c r="AB1549" t="str">
        <f t="shared" si="796"/>
        <v>1.41046316253809-0.148497686175509i</v>
      </c>
      <c r="AC1549" t="str">
        <f t="shared" si="797"/>
        <v>1.9286712818928-2.7338720983436i</v>
      </c>
      <c r="AD1549" t="str">
        <f t="shared" si="798"/>
        <v>0.279287214341457+0.318891996946783i</v>
      </c>
      <c r="AE1549" t="str">
        <f t="shared" si="799"/>
        <v>-0.0330100986457814-0.0499486146298247i</v>
      </c>
      <c r="AF1549" t="str">
        <f t="shared" si="800"/>
        <v>-14.3367293898175-2.28196721790014i</v>
      </c>
      <c r="AG1549" t="str">
        <f t="shared" si="801"/>
        <v>1.19803555422837-0.140500100805213i</v>
      </c>
      <c r="AH1549" t="str">
        <f t="shared" si="802"/>
        <v>0.219397237820493+0.6863344459532i</v>
      </c>
      <c r="AI1549">
        <f t="shared" si="803"/>
        <v>-2.8467358087589689</v>
      </c>
      <c r="AJ1549">
        <f t="shared" si="804"/>
        <v>72.27273086058959</v>
      </c>
      <c r="AK1549"/>
      <c r="AL1549"/>
      <c r="AM1549"/>
      <c r="AN1549"/>
    </row>
    <row r="1550" spans="1:40" x14ac:dyDescent="0.25">
      <c r="A1550"/>
      <c r="B1550">
        <f t="shared" si="770"/>
        <v>141600</v>
      </c>
      <c r="C1550" s="186" t="str">
        <f t="shared" si="773"/>
        <v>-0.0000038116780407573+0.017295356087834i</v>
      </c>
      <c r="D1550" s="158" t="str">
        <f t="shared" si="774"/>
        <v>-5.95703517987094+0.132597730006727i</v>
      </c>
      <c r="E1550" t="str">
        <f t="shared" si="775"/>
        <v>2870</v>
      </c>
      <c r="F1550" t="str">
        <f t="shared" si="776"/>
        <v>0.777000777000777</v>
      </c>
      <c r="G1550" t="str">
        <f t="shared" si="771"/>
        <v>0.777000777000777</v>
      </c>
      <c r="H1550" t="str">
        <f t="shared" si="777"/>
        <v>8.3806646974922+2.41325640321133i</v>
      </c>
      <c r="I1550" t="str">
        <f t="shared" si="778"/>
        <v>556.061899685393i</v>
      </c>
      <c r="J1550" t="str">
        <f t="shared" si="772"/>
        <v>-263.481448761939+120.263288265878i</v>
      </c>
      <c r="K1550" t="str">
        <f t="shared" si="779"/>
        <v>0.797201510496868-1.74656632102514i</v>
      </c>
      <c r="L1550" t="str">
        <f t="shared" si="780"/>
        <v>0.0548271210297324-0.10105067634948i</v>
      </c>
      <c r="M1550" t="str">
        <f t="shared" si="781"/>
        <v>0.8520286315266-1.84761699737462i</v>
      </c>
      <c r="N1550" t="str">
        <f t="shared" si="782"/>
        <v>-0.627983216241406i</v>
      </c>
      <c r="O1550" t="str">
        <f t="shared" si="783"/>
        <v>0.809214041794217-0.587513944143514i</v>
      </c>
      <c r="P1550" t="str">
        <f t="shared" si="784"/>
        <v>0.190785958205783+0.587513944143514i</v>
      </c>
      <c r="Q1550" t="str">
        <f t="shared" si="785"/>
        <v>-0.190785958205783+0.040469272097892i</v>
      </c>
      <c r="R1550" t="str">
        <f t="shared" si="786"/>
        <v>-0.331861230783132-3.14983415049149i</v>
      </c>
      <c r="S1550" t="str">
        <f t="shared" si="787"/>
        <v>0.0648221667992911i</v>
      </c>
      <c r="T1550" t="str">
        <f t="shared" si="788"/>
        <v>0.204179074693263-0.0215119640560422i</v>
      </c>
      <c r="U1550" t="str">
        <f t="shared" si="789"/>
        <v>0.0000500000000000001-0.0017029933133442i</v>
      </c>
      <c r="V1550" t="str">
        <f t="shared" si="790"/>
        <v>3.33333333333333E-06-0.00187329264467862i</v>
      </c>
      <c r="W1550" t="str">
        <f t="shared" si="791"/>
        <v>0.0000144721551635558-0.000892213337212373i</v>
      </c>
      <c r="X1550" t="str">
        <f t="shared" si="792"/>
        <v>0.0000294880107808609-0.000891472682581951i</v>
      </c>
      <c r="Y1550" t="str">
        <f t="shared" si="793"/>
        <v>0.009+0.0889699039496629i</v>
      </c>
      <c r="Z1550" t="str">
        <f t="shared" si="794"/>
        <v>-0.139749687334799-0.0190137387001568i</v>
      </c>
      <c r="AA1550" t="str">
        <f t="shared" si="795"/>
        <v>16.1254397188216-157.296120469943i</v>
      </c>
      <c r="AB1550" t="str">
        <f t="shared" si="796"/>
        <v>1.41044100856176-0.14860169351306i</v>
      </c>
      <c r="AC1550" t="str">
        <f t="shared" si="797"/>
        <v>1.92717710760049-2.73256767877938i</v>
      </c>
      <c r="AD1550" t="str">
        <f t="shared" si="798"/>
        <v>0.279425025465691+0.319091637863142i</v>
      </c>
      <c r="AE1550" t="str">
        <f t="shared" si="799"/>
        <v>-0.0329824349186138-0.0499058710430123i</v>
      </c>
      <c r="AF1550" t="str">
        <f t="shared" si="800"/>
        <v>-14.3376998773631-2.2806586732046i</v>
      </c>
      <c r="AG1550" t="str">
        <f t="shared" si="801"/>
        <v>1.19800577577395-0.14048126577851i</v>
      </c>
      <c r="AH1550" t="str">
        <f t="shared" si="802"/>
        <v>0.219310317062886+0.685778052949838i</v>
      </c>
      <c r="AI1550">
        <f t="shared" si="803"/>
        <v>-2.8534459701013426</v>
      </c>
      <c r="AJ1550">
        <f t="shared" si="804"/>
        <v>72.265837732166986</v>
      </c>
      <c r="AK1550"/>
      <c r="AL1550"/>
      <c r="AM1550"/>
      <c r="AN1550"/>
    </row>
    <row r="1551" spans="1:40" x14ac:dyDescent="0.25">
      <c r="A1551"/>
      <c r="B1551">
        <f t="shared" si="770"/>
        <v>141700</v>
      </c>
      <c r="C1551" s="186" t="str">
        <f t="shared" si="773"/>
        <v>-3.80630001270609E-06+0.0172831504742776i</v>
      </c>
      <c r="D1551" s="158" t="str">
        <f t="shared" si="774"/>
        <v>-5.95703513863939+0.132504153636128i</v>
      </c>
      <c r="E1551" t="str">
        <f t="shared" si="775"/>
        <v>2870</v>
      </c>
      <c r="F1551" t="str">
        <f t="shared" si="776"/>
        <v>0.777000777000777</v>
      </c>
      <c r="G1551" t="str">
        <f t="shared" si="771"/>
        <v>0.777000777000777</v>
      </c>
      <c r="H1551" t="str">
        <f t="shared" si="777"/>
        <v>8.38163341535372+2.41185556404381i</v>
      </c>
      <c r="I1551" t="str">
        <f t="shared" si="778"/>
        <v>556.454598767092i</v>
      </c>
      <c r="J1551" t="str">
        <f t="shared" si="772"/>
        <v>-263.85514203751+120.34821996663i</v>
      </c>
      <c r="K1551" t="str">
        <f t="shared" si="779"/>
        <v>0.796263359099949-1.74575229922667i</v>
      </c>
      <c r="L1551" t="str">
        <f t="shared" si="780"/>
        <v>0.0547673378562416-0.10101177693813i</v>
      </c>
      <c r="M1551" t="str">
        <f t="shared" si="781"/>
        <v>0.851030696956191-1.8467640761648i</v>
      </c>
      <c r="N1551" t="str">
        <f t="shared" si="782"/>
        <v>-0.628426707213328i</v>
      </c>
      <c r="O1551" t="str">
        <f t="shared" si="783"/>
        <v>0.808953405092828-0.587872765476271i</v>
      </c>
      <c r="P1551" t="str">
        <f t="shared" si="784"/>
        <v>0.191046594907172+0.587872765476271i</v>
      </c>
      <c r="Q1551" t="str">
        <f t="shared" si="785"/>
        <v>-0.191046594907172+0.0405539417370571i</v>
      </c>
      <c r="R1551" t="str">
        <f t="shared" si="786"/>
        <v>-0.33185913443741-3.14756178602051i</v>
      </c>
      <c r="S1551" t="str">
        <f t="shared" si="787"/>
        <v>0.0648679451656748i</v>
      </c>
      <c r="T1551" t="str">
        <f t="shared" si="788"/>
        <v>0.204175865341152-0.0215270201354142i</v>
      </c>
      <c r="U1551" t="str">
        <f t="shared" si="789"/>
        <v>0.0000500000000000001-0.0017017914832007i</v>
      </c>
      <c r="V1551" t="str">
        <f t="shared" si="790"/>
        <v>3.33333333333333E-06-0.00187197063152077i</v>
      </c>
      <c r="W1551" t="str">
        <f t="shared" si="791"/>
        <v>0.0000144721515986888-0.000891583926590149i</v>
      </c>
      <c r="X1551" t="str">
        <f t="shared" si="792"/>
        <v>0.000029466829290983-0.000890844151134059i</v>
      </c>
      <c r="Y1551" t="str">
        <f t="shared" si="793"/>
        <v>0.009+0.0890327358027347i</v>
      </c>
      <c r="Z1551" t="str">
        <f t="shared" si="794"/>
        <v>-0.139553056291616-0.0189765078947534i</v>
      </c>
      <c r="AA1551" t="str">
        <f t="shared" si="795"/>
        <v>16.1024321705715-157.1852312588i</v>
      </c>
      <c r="AB1551" t="str">
        <f t="shared" si="796"/>
        <v>1.41041883879811-0.148705698841747i</v>
      </c>
      <c r="AC1551" t="str">
        <f t="shared" si="797"/>
        <v>1.92568538484058-2.73126395836507i</v>
      </c>
      <c r="AD1551" t="str">
        <f t="shared" si="798"/>
        <v>0.279562923178169+0.319291220762353i</v>
      </c>
      <c r="AE1551" t="str">
        <f t="shared" si="799"/>
        <v>-0.0329548279838097-0.0498631937232385i</v>
      </c>
      <c r="AF1551" t="str">
        <f t="shared" si="800"/>
        <v>-14.3386685539931-2.27935141040768i</v>
      </c>
      <c r="AG1551" t="str">
        <f t="shared" si="801"/>
        <v>1.19797601672399-0.140462506972306i</v>
      </c>
      <c r="AH1551" t="str">
        <f t="shared" si="802"/>
        <v>0.219223540317249+0.685222507033827i</v>
      </c>
      <c r="AI1551">
        <f t="shared" si="803"/>
        <v>-2.8601509227925019</v>
      </c>
      <c r="AJ1551">
        <f t="shared" si="804"/>
        <v>72.258943574154742</v>
      </c>
      <c r="AK1551"/>
      <c r="AL1551"/>
      <c r="AM1551"/>
      <c r="AN1551"/>
    </row>
    <row r="1552" spans="1:40" x14ac:dyDescent="0.25">
      <c r="A1552"/>
      <c r="B1552">
        <f t="shared" si="770"/>
        <v>141800</v>
      </c>
      <c r="C1552" s="186" t="str">
        <f t="shared" si="773"/>
        <v>-3.80093335869819E-06+0.0172709620759704i</v>
      </c>
      <c r="D1552" s="158" t="str">
        <f t="shared" si="774"/>
        <v>-5.95703509749505+0.132410709249106i</v>
      </c>
      <c r="E1552" t="str">
        <f t="shared" si="775"/>
        <v>2870</v>
      </c>
      <c r="F1552" t="str">
        <f t="shared" si="776"/>
        <v>0.777000777000777</v>
      </c>
      <c r="G1552" t="str">
        <f t="shared" si="771"/>
        <v>0.777000777000777</v>
      </c>
      <c r="H1552" t="str">
        <f t="shared" si="777"/>
        <v>8.3826003265543+2.41045613740018i</v>
      </c>
      <c r="I1552" t="str">
        <f t="shared" si="778"/>
        <v>556.847297848791i</v>
      </c>
      <c r="J1552" t="str">
        <f t="shared" si="772"/>
        <v>-264.229099127606+120.433151667383i</v>
      </c>
      <c r="K1552" t="str">
        <f t="shared" si="779"/>
        <v>0.79532675314584-1.74493873643866i</v>
      </c>
      <c r="L1552" t="str">
        <f t="shared" si="780"/>
        <v>0.0547076428481837-0.100972884623461i</v>
      </c>
      <c r="M1552" t="str">
        <f t="shared" si="781"/>
        <v>0.850034395994024-1.84591162106212i</v>
      </c>
      <c r="N1552" t="str">
        <f t="shared" si="782"/>
        <v>-0.62887019818525i</v>
      </c>
      <c r="O1552" t="str">
        <f t="shared" si="783"/>
        <v>0.808692609283054-0.588231471183721i</v>
      </c>
      <c r="P1552" t="str">
        <f t="shared" si="784"/>
        <v>0.191307390716946+0.588231471183721i</v>
      </c>
      <c r="Q1552" t="str">
        <f t="shared" si="785"/>
        <v>-0.191307390716946+0.040638727001529i</v>
      </c>
      <c r="R1552" t="str">
        <f t="shared" si="786"/>
        <v>-0.331857036565224-3.14529259136945i</v>
      </c>
      <c r="S1552" t="str">
        <f t="shared" si="787"/>
        <v>0.0649137235320585i</v>
      </c>
      <c r="T1552" t="str">
        <f t="shared" si="788"/>
        <v>0.204172653703588-0.0215420759237632i</v>
      </c>
      <c r="U1552" t="str">
        <f t="shared" si="789"/>
        <v>0.0000500000000000001-0.00170059134816318i</v>
      </c>
      <c r="V1552" t="str">
        <f t="shared" si="790"/>
        <v>3.33333333333333E-06-0.00187065048297949i</v>
      </c>
      <c r="W1552" t="str">
        <f t="shared" si="791"/>
        <v>0.0000144721480313073-0.000890955403880466i</v>
      </c>
      <c r="X1552" t="str">
        <f t="shared" si="792"/>
        <v>0.0000294456925710943-0.000890216505605547i</v>
      </c>
      <c r="Y1552" t="str">
        <f t="shared" si="793"/>
        <v>0.009+0.0890955676558065i</v>
      </c>
      <c r="Z1552" t="str">
        <f t="shared" si="794"/>
        <v>-0.139356839581435-0.0189393805375765i</v>
      </c>
      <c r="AA1552" t="str">
        <f t="shared" si="795"/>
        <v>16.0794739990336-157.074498112568i</v>
      </c>
      <c r="AB1552" t="str">
        <f t="shared" si="796"/>
        <v>1.41039665324686-0.148809702160087i</v>
      </c>
      <c r="AC1552" t="str">
        <f t="shared" si="797"/>
        <v>1.92419610871059-2.7299609378292i</v>
      </c>
      <c r="AD1552" t="str">
        <f t="shared" si="798"/>
        <v>0.279700907457086+0.319490745610692i</v>
      </c>
      <c r="AE1552" t="str">
        <f t="shared" si="799"/>
        <v>-0.0329272776819239-0.0498205825068575i</v>
      </c>
      <c r="AF1552" t="str">
        <f t="shared" si="800"/>
        <v>-14.3396354240493-2.27804542815107i</v>
      </c>
      <c r="AG1552" t="str">
        <f t="shared" si="801"/>
        <v>1.19794627699429-0.140443824214971i</v>
      </c>
      <c r="AH1552" t="str">
        <f t="shared" si="802"/>
        <v>0.219136907286559+0.684667806214775i</v>
      </c>
      <c r="AI1552">
        <f t="shared" si="803"/>
        <v>-2.8668506749903107</v>
      </c>
      <c r="AJ1552">
        <f t="shared" si="804"/>
        <v>72.252048383029461</v>
      </c>
      <c r="AK1552"/>
      <c r="AL1552"/>
      <c r="AM1552"/>
      <c r="AN1552"/>
    </row>
    <row r="1553" spans="1:40" x14ac:dyDescent="0.25">
      <c r="A1553"/>
      <c r="B1553">
        <f t="shared" si="770"/>
        <v>141900</v>
      </c>
      <c r="C1553" s="186" t="str">
        <f t="shared" si="773"/>
        <v>-3.79557804668277E-06+0.0172587908565168i</v>
      </c>
      <c r="D1553" s="158" t="str">
        <f t="shared" si="774"/>
        <v>-5.95703505643765+0.132317396566629i</v>
      </c>
      <c r="E1553" t="str">
        <f t="shared" si="775"/>
        <v>2870</v>
      </c>
      <c r="F1553" t="str">
        <f t="shared" si="776"/>
        <v>0.777000777000777</v>
      </c>
      <c r="G1553" t="str">
        <f t="shared" si="771"/>
        <v>0.777000777000777</v>
      </c>
      <c r="H1553" t="str">
        <f t="shared" si="777"/>
        <v>8.38356543542353+2.40905812164304i</v>
      </c>
      <c r="I1553" t="str">
        <f t="shared" si="778"/>
        <v>557.23999693049i</v>
      </c>
      <c r="J1553" t="str">
        <f t="shared" si="772"/>
        <v>-264.603320032228+120.518083368136i</v>
      </c>
      <c r="K1553" t="str">
        <f t="shared" si="779"/>
        <v>0.794391689516532-1.74412563308039i</v>
      </c>
      <c r="L1553" t="str">
        <f t="shared" si="780"/>
        <v>0.054648035855134-0.100933999471911i</v>
      </c>
      <c r="M1553" t="str">
        <f t="shared" si="781"/>
        <v>0.849039725371666-1.8450596325523i</v>
      </c>
      <c r="N1553" t="str">
        <f t="shared" si="782"/>
        <v>-0.629313689157172i</v>
      </c>
      <c r="O1553" t="str">
        <f t="shared" si="783"/>
        <v>0.80843165441619-0.588590061195312i</v>
      </c>
      <c r="P1553" t="str">
        <f t="shared" si="784"/>
        <v>0.19156834558381+0.588590061195312i</v>
      </c>
      <c r="Q1553" t="str">
        <f t="shared" si="785"/>
        <v>-0.19156834558381+0.04072362796186i</v>
      </c>
      <c r="R1553" t="str">
        <f t="shared" si="786"/>
        <v>-0.331854937166459-3.14302655983615i</v>
      </c>
      <c r="S1553" t="str">
        <f t="shared" si="787"/>
        <v>0.0649595018984422i</v>
      </c>
      <c r="T1553" t="str">
        <f t="shared" si="788"/>
        <v>0.204169439780531-0.021557131420872i</v>
      </c>
      <c r="U1553" t="str">
        <f t="shared" si="789"/>
        <v>0.0000500000000000001-0.00169939290464791i</v>
      </c>
      <c r="V1553" t="str">
        <f t="shared" si="790"/>
        <v>3.33333333333333E-06-0.0018693321951127i</v>
      </c>
      <c r="W1553" t="str">
        <f t="shared" si="791"/>
        <v>0.0000144721444614115-0.000890327767206139i</v>
      </c>
      <c r="X1553" t="str">
        <f t="shared" si="792"/>
        <v>0.0000294246004950905-0.000889589744125564i</v>
      </c>
      <c r="Y1553" t="str">
        <f t="shared" si="793"/>
        <v>0.009+0.0891583995088783i</v>
      </c>
      <c r="Z1553" t="str">
        <f t="shared" si="794"/>
        <v>-0.139161036042454-0.0189023562643488i</v>
      </c>
      <c r="AA1553" t="str">
        <f t="shared" si="795"/>
        <v>16.0565650625537-156.963920702568i</v>
      </c>
      <c r="AB1553" t="str">
        <f t="shared" si="796"/>
        <v>1.41037445190775-0.148913703466579i</v>
      </c>
      <c r="AC1553" t="str">
        <f t="shared" si="797"/>
        <v>1.92270927431892-2.72865861789341i</v>
      </c>
      <c r="AD1553" t="str">
        <f t="shared" si="798"/>
        <v>0.279838978280617+0.319690212374435i</v>
      </c>
      <c r="AE1553" t="str">
        <f t="shared" si="799"/>
        <v>-0.0328997838540655-0.04977803723077i</v>
      </c>
      <c r="AF1553" t="str">
        <f t="shared" si="800"/>
        <v>-14.3406004918612-2.27674072507641i</v>
      </c>
      <c r="AG1553" t="str">
        <f t="shared" si="801"/>
        <v>1.19791655650091-0.140425217335338i</v>
      </c>
      <c r="AH1553" t="str">
        <f t="shared" si="802"/>
        <v>0.219050417674423+0.68411394850851i</v>
      </c>
      <c r="AI1553">
        <f t="shared" si="803"/>
        <v>-2.8735452348339412</v>
      </c>
      <c r="AJ1553">
        <f t="shared" si="804"/>
        <v>72.245152155290953</v>
      </c>
      <c r="AK1553"/>
      <c r="AL1553"/>
      <c r="AM1553"/>
      <c r="AN1553"/>
    </row>
    <row r="1554" spans="1:40" x14ac:dyDescent="0.25">
      <c r="A1554"/>
      <c r="B1554">
        <f t="shared" si="770"/>
        <v>142000</v>
      </c>
      <c r="C1554" s="186" t="str">
        <f t="shared" si="773"/>
        <v>-0.0000037902340447218+0.0172466367796232i</v>
      </c>
      <c r="D1554" s="158" t="str">
        <f t="shared" si="774"/>
        <v>-5.95703501546697+0.132224215310445i</v>
      </c>
      <c r="E1554" t="str">
        <f t="shared" si="775"/>
        <v>2870</v>
      </c>
      <c r="F1554" t="str">
        <f t="shared" si="776"/>
        <v>0.777000777000777</v>
      </c>
      <c r="G1554" t="str">
        <f t="shared" si="771"/>
        <v>0.777000777000777</v>
      </c>
      <c r="H1554" t="str">
        <f t="shared" si="777"/>
        <v>8.38452874627864+2.40766151513576i</v>
      </c>
      <c r="I1554" t="str">
        <f t="shared" si="778"/>
        <v>557.632696012188i</v>
      </c>
      <c r="J1554" t="str">
        <f t="shared" si="772"/>
        <v>-264.977804751376+120.603015068889i</v>
      </c>
      <c r="K1554" t="str">
        <f t="shared" si="779"/>
        <v>0.793458165101004-1.74331298956684i</v>
      </c>
      <c r="L1554" t="str">
        <f t="shared" si="780"/>
        <v>0.0545885167269186-0.1008951215496i</v>
      </c>
      <c r="M1554" t="str">
        <f t="shared" si="781"/>
        <v>0.848046681827923-1.84420811111644i</v>
      </c>
      <c r="N1554" t="str">
        <f t="shared" si="782"/>
        <v>-0.629757180129094i</v>
      </c>
      <c r="O1554" t="str">
        <f t="shared" si="783"/>
        <v>0.808170540543562-0.588948535440515i</v>
      </c>
      <c r="P1554" t="str">
        <f t="shared" si="784"/>
        <v>0.191829459456438+0.588948535440515i</v>
      </c>
      <c r="Q1554" t="str">
        <f t="shared" si="785"/>
        <v>-0.191829459456438+0.040808644688579i</v>
      </c>
      <c r="R1554" t="str">
        <f t="shared" si="786"/>
        <v>-0.331852836241018-3.14076368473733i</v>
      </c>
      <c r="S1554" t="str">
        <f t="shared" si="787"/>
        <v>0.0650052802648259i</v>
      </c>
      <c r="T1554" t="str">
        <f t="shared" si="788"/>
        <v>0.204166223571937-0.0215721866265247i</v>
      </c>
      <c r="U1554" t="str">
        <f t="shared" si="789"/>
        <v>0.0000499999999999999-0.00169819614908126i</v>
      </c>
      <c r="V1554" t="str">
        <f t="shared" si="790"/>
        <v>3.33333333333333E-06-0.00186801576398938i</v>
      </c>
      <c r="W1554" t="str">
        <f t="shared" si="791"/>
        <v>0.0000144721408890012-0.000889701014695259i</v>
      </c>
      <c r="X1554" t="str">
        <f t="shared" si="792"/>
        <v>0.0000294035529373102-0.000888963864828507i</v>
      </c>
      <c r="Y1554" t="str">
        <f t="shared" si="793"/>
        <v>0.009+0.0892212313619501i</v>
      </c>
      <c r="Z1554" t="str">
        <f t="shared" si="794"/>
        <v>-0.138965644516935-0.0188654347123386i</v>
      </c>
      <c r="AA1554" t="str">
        <f t="shared" si="795"/>
        <v>16.0337052199865-156.853498701043i</v>
      </c>
      <c r="AB1554" t="str">
        <f t="shared" si="796"/>
        <v>1.41035223478045-0.149017702759733i</v>
      </c>
      <c r="AC1554" t="str">
        <f t="shared" si="797"/>
        <v>1.92122487678472-2.72735699927231i</v>
      </c>
      <c r="AD1554" t="str">
        <f t="shared" si="798"/>
        <v>0.279977135626928+0.319889621019855i</v>
      </c>
      <c r="AE1554" t="str">
        <f t="shared" si="799"/>
        <v>-0.0328723463418966-0.0497355577324197i</v>
      </c>
      <c r="AF1554" t="str">
        <f t="shared" si="800"/>
        <v>-14.3415637617456-2.27543729982531i</v>
      </c>
      <c r="AG1554" t="str">
        <f t="shared" si="801"/>
        <v>1.19788685516026-0.140406686162713i</v>
      </c>
      <c r="AH1554" t="str">
        <f t="shared" si="802"/>
        <v>0.218964071185066+0.683560931936972i</v>
      </c>
      <c r="AI1554">
        <f t="shared" si="803"/>
        <v>-2.8802346104449601</v>
      </c>
      <c r="AJ1554">
        <f t="shared" si="804"/>
        <v>72.238254887460855</v>
      </c>
      <c r="AK1554"/>
      <c r="AL1554"/>
      <c r="AM1554"/>
      <c r="AN1554"/>
    </row>
    <row r="1555" spans="1:40" x14ac:dyDescent="0.25">
      <c r="A1555"/>
      <c r="B1555">
        <f t="shared" si="770"/>
        <v>142100</v>
      </c>
      <c r="C1555" s="186" t="str">
        <f t="shared" si="773"/>
        <v>-0.0000037849013209896+0.0172344998090986i</v>
      </c>
      <c r="D1555" s="158" t="str">
        <f t="shared" si="774"/>
        <v>-5.95703497458275+0.132131165203089i</v>
      </c>
      <c r="E1555" t="str">
        <f t="shared" si="775"/>
        <v>2870</v>
      </c>
      <c r="F1555" t="str">
        <f t="shared" si="776"/>
        <v>0.777000777000777</v>
      </c>
      <c r="G1555" t="str">
        <f t="shared" si="771"/>
        <v>0.777000777000777</v>
      </c>
      <c r="H1555" t="str">
        <f t="shared" si="777"/>
        <v>8.38549026342442+2.40626631624242i</v>
      </c>
      <c r="I1555" t="str">
        <f t="shared" si="778"/>
        <v>558.025395093887i</v>
      </c>
      <c r="J1555" t="str">
        <f t="shared" si="772"/>
        <v>-265.352553285049+120.687946769641i</v>
      </c>
      <c r="K1555" t="str">
        <f t="shared" si="779"/>
        <v>0.792526176795204-1.74250080630874i</v>
      </c>
      <c r="L1555" t="str">
        <f t="shared" si="780"/>
        <v>0.0545290853136115-0.100856250922323i</v>
      </c>
      <c r="M1555" t="str">
        <f t="shared" si="781"/>
        <v>0.847055262108815-1.84335705723106i</v>
      </c>
      <c r="N1555" t="str">
        <f t="shared" si="782"/>
        <v>-0.630200671101015i</v>
      </c>
      <c r="O1555" t="str">
        <f t="shared" si="783"/>
        <v>0.807909267716526-0.589306893848822i</v>
      </c>
      <c r="P1555" t="str">
        <f t="shared" si="784"/>
        <v>0.192090732283474+0.589306893848822i</v>
      </c>
      <c r="Q1555" t="str">
        <f t="shared" si="785"/>
        <v>-0.192090732283474+0.040893777252193i</v>
      </c>
      <c r="R1555" t="str">
        <f t="shared" si="786"/>
        <v>-0.331850733788795-3.13850395940848i</v>
      </c>
      <c r="S1555" t="str">
        <f t="shared" si="787"/>
        <v>0.0650510586312096i</v>
      </c>
      <c r="T1555" t="str">
        <f t="shared" si="788"/>
        <v>0.204163005077764-0.0215872415405048i</v>
      </c>
      <c r="U1555" t="str">
        <f t="shared" si="789"/>
        <v>0.0000499999999999999-0.00169700107789964i</v>
      </c>
      <c r="V1555" t="str">
        <f t="shared" si="790"/>
        <v>3.33333333333333E-06-0.0018667011856896i</v>
      </c>
      <c r="W1555" t="str">
        <f t="shared" si="791"/>
        <v>0.0000144721373140765-0.000889075144481187i</v>
      </c>
      <c r="X1555" t="str">
        <f t="shared" si="792"/>
        <v>0.0000293825497725343-0.00088833886585402i</v>
      </c>
      <c r="Y1555" t="str">
        <f t="shared" si="793"/>
        <v>0.009+0.0892840632150219i</v>
      </c>
      <c r="Z1555" t="str">
        <f t="shared" si="794"/>
        <v>-0.138770663851185-0.0188286155203545i</v>
      </c>
      <c r="AA1555" t="str">
        <f t="shared" si="795"/>
        <v>16.0108943306937-156.743231781149i</v>
      </c>
      <c r="AB1555" t="str">
        <f t="shared" si="796"/>
        <v>1.41033000186469-0.149121700038052i</v>
      </c>
      <c r="AC1555" t="str">
        <f t="shared" si="797"/>
        <v>1.91974291123798-2.72605608267381i</v>
      </c>
      <c r="AD1555" t="str">
        <f t="shared" si="798"/>
        <v>0.280115379474162+0.320088971513225i</v>
      </c>
      <c r="AE1555" t="str">
        <f t="shared" si="799"/>
        <v>-0.0328449649876279-0.0496931438497906i</v>
      </c>
      <c r="AF1555" t="str">
        <f t="shared" si="800"/>
        <v>-14.3425252380072-2.27413515103933i</v>
      </c>
      <c r="AG1555" t="str">
        <f t="shared" si="801"/>
        <v>1.19785717288901-0.140388230526853i</v>
      </c>
      <c r="AH1555" t="str">
        <f t="shared" si="802"/>
        <v>0.218877867523339+0.683008754528253i</v>
      </c>
      <c r="AI1555">
        <f t="shared" si="803"/>
        <v>-2.8869188099265912</v>
      </c>
      <c r="AJ1555">
        <f t="shared" si="804"/>
        <v>72.231356576083471</v>
      </c>
      <c r="AK1555"/>
      <c r="AL1555"/>
      <c r="AM1555"/>
      <c r="AN1555"/>
    </row>
    <row r="1556" spans="1:40" x14ac:dyDescent="0.25">
      <c r="A1556"/>
      <c r="B1556">
        <f t="shared" si="770"/>
        <v>142200</v>
      </c>
      <c r="C1556" s="186" t="str">
        <f t="shared" si="773"/>
        <v>-3.77957984377237E-06+0.0172223799088536i</v>
      </c>
      <c r="D1556" s="158" t="str">
        <f t="shared" si="774"/>
        <v>-5.95703493378476+0.132038245967878i</v>
      </c>
      <c r="E1556" t="str">
        <f t="shared" si="775"/>
        <v>2870</v>
      </c>
      <c r="F1556" t="str">
        <f t="shared" si="776"/>
        <v>0.777000777000777</v>
      </c>
      <c r="G1556" t="str">
        <f t="shared" si="771"/>
        <v>0.777000777000777</v>
      </c>
      <c r="H1556" t="str">
        <f t="shared" si="777"/>
        <v>8.38644999115334+2.40487252332792i</v>
      </c>
      <c r="I1556" t="str">
        <f t="shared" si="778"/>
        <v>558.418094175586i</v>
      </c>
      <c r="J1556" t="str">
        <f t="shared" si="772"/>
        <v>-265.727565633248+120.772878470394i</v>
      </c>
      <c r="K1556" t="str">
        <f t="shared" si="779"/>
        <v>0.791595721502025-1.74168908371255i</v>
      </c>
      <c r="L1556" t="str">
        <f t="shared" si="780"/>
        <v>0.0544697414655361-0.100817387655557i</v>
      </c>
      <c r="M1556" t="str">
        <f t="shared" si="781"/>
        <v>0.846065462967561-1.84250647136811i</v>
      </c>
      <c r="N1556" t="str">
        <f t="shared" si="782"/>
        <v>-0.630644162072937i</v>
      </c>
      <c r="O1556" t="str">
        <f t="shared" si="783"/>
        <v>0.80764783598647-0.589665136349752i</v>
      </c>
      <c r="P1556" t="str">
        <f t="shared" si="784"/>
        <v>0.19235216401353+0.589665136349752i</v>
      </c>
      <c r="Q1556" t="str">
        <f t="shared" si="785"/>
        <v>-0.19235216401353+0.040979025723185i</v>
      </c>
      <c r="R1556" t="str">
        <f t="shared" si="786"/>
        <v>-0.331848629809697-3.1362473772039i</v>
      </c>
      <c r="S1556" t="str">
        <f t="shared" si="787"/>
        <v>0.0650968369975933i</v>
      </c>
      <c r="T1556" t="str">
        <f t="shared" si="788"/>
        <v>0.204159784297972-0.0216022961625965i</v>
      </c>
      <c r="U1556" t="str">
        <f t="shared" si="789"/>
        <v>0.0000499999999999999-0.0016958076875495i</v>
      </c>
      <c r="V1556" t="str">
        <f t="shared" si="790"/>
        <v>3.33333333333333E-06-0.00186538845630445i</v>
      </c>
      <c r="W1556" t="str">
        <f t="shared" si="791"/>
        <v>0.0000144721337366375-0.00088845015470254i</v>
      </c>
      <c r="X1556" t="str">
        <f t="shared" si="792"/>
        <v>0.0000293615908759835-0.000887714745346983i</v>
      </c>
      <c r="Y1556" t="str">
        <f t="shared" si="793"/>
        <v>0.009+0.0893468950680937i</v>
      </c>
      <c r="Z1556" t="str">
        <f t="shared" si="794"/>
        <v>-0.138576092895544-0.0187918983287368i</v>
      </c>
      <c r="AA1556" t="str">
        <f t="shared" si="795"/>
        <v>15.9881322545421-156.63311961696i</v>
      </c>
      <c r="AB1556" t="str">
        <f t="shared" si="796"/>
        <v>1.41030775316019-0.149225695300047i</v>
      </c>
      <c r="AC1556" t="str">
        <f t="shared" si="797"/>
        <v>1.91826337281947-2.72475586879896i</v>
      </c>
      <c r="AD1556" t="str">
        <f t="shared" si="798"/>
        <v>0.280253709800452+0.320288263820819i</v>
      </c>
      <c r="AE1556" t="str">
        <f t="shared" si="799"/>
        <v>-0.0328176396340198-0.0496507954214078i</v>
      </c>
      <c r="AF1556" t="str">
        <f t="shared" si="800"/>
        <v>-14.3434849249381-2.27283427736004i</v>
      </c>
      <c r="AG1556" t="str">
        <f t="shared" si="801"/>
        <v>1.19782750960418-0.140369850257988i</v>
      </c>
      <c r="AH1556" t="str">
        <f t="shared" si="802"/>
        <v>0.218791806394714+0.682457414316548i</v>
      </c>
      <c r="AI1556">
        <f t="shared" si="803"/>
        <v>-2.8935978413641026</v>
      </c>
      <c r="AJ1556">
        <f t="shared" si="804"/>
        <v>72.224457217725245</v>
      </c>
      <c r="AK1556"/>
      <c r="AL1556"/>
      <c r="AM1556"/>
      <c r="AN1556"/>
    </row>
    <row r="1557" spans="1:40" x14ac:dyDescent="0.25">
      <c r="A1557"/>
      <c r="B1557">
        <f t="shared" si="770"/>
        <v>142300</v>
      </c>
      <c r="C1557" s="186" t="str">
        <f t="shared" si="773"/>
        <v>-3.77426958146768E-06+0.0172102770429002i</v>
      </c>
      <c r="D1557" s="158" t="str">
        <f t="shared" si="774"/>
        <v>-5.95703489307275+0.131945457328902i</v>
      </c>
      <c r="E1557" t="str">
        <f t="shared" si="775"/>
        <v>2870</v>
      </c>
      <c r="F1557" t="str">
        <f t="shared" si="776"/>
        <v>0.777000777000777</v>
      </c>
      <c r="G1557" t="str">
        <f t="shared" si="771"/>
        <v>0.777000777000777</v>
      </c>
      <c r="H1557" t="str">
        <f t="shared" si="777"/>
        <v>8.38740793374556+2.40348013475787i</v>
      </c>
      <c r="I1557" t="str">
        <f t="shared" si="778"/>
        <v>558.810793257284i</v>
      </c>
      <c r="J1557" t="str">
        <f t="shared" si="772"/>
        <v>-266.102841795972+120.857810171147i</v>
      </c>
      <c r="K1557" t="str">
        <f t="shared" si="779"/>
        <v>0.790666796131292-1.74087782218052i</v>
      </c>
      <c r="L1557" t="str">
        <f t="shared" si="780"/>
        <v>0.0544104850332648-0.100778531814461i</v>
      </c>
      <c r="M1557" t="str">
        <f t="shared" si="781"/>
        <v>0.845077281164557-1.84165635399498i</v>
      </c>
      <c r="N1557" t="str">
        <f t="shared" si="782"/>
        <v>-0.631087653044859i</v>
      </c>
      <c r="O1557" t="str">
        <f t="shared" si="783"/>
        <v>0.807386245404815-0.590023262872843i</v>
      </c>
      <c r="P1557" t="str">
        <f t="shared" si="784"/>
        <v>0.192613754595185+0.590023262872843i</v>
      </c>
      <c r="Q1557" t="str">
        <f t="shared" si="785"/>
        <v>-0.192613754595185+0.041064390172016i</v>
      </c>
      <c r="R1557" t="str">
        <f t="shared" si="786"/>
        <v>-0.33184652430361-3.13399393149654i</v>
      </c>
      <c r="S1557" t="str">
        <f t="shared" si="787"/>
        <v>0.065142615363977i</v>
      </c>
      <c r="T1557" t="str">
        <f t="shared" si="788"/>
        <v>0.204156561232517-0.0216173504925827i</v>
      </c>
      <c r="U1557" t="str">
        <f t="shared" si="789"/>
        <v>0.00005-0.00169461597448727i</v>
      </c>
      <c r="V1557" t="str">
        <f t="shared" si="790"/>
        <v>3.33333333333333E-06-0.001864077571936i</v>
      </c>
      <c r="W1557" t="str">
        <f t="shared" si="791"/>
        <v>0.000014472130156684-0.000887826043503163i</v>
      </c>
      <c r="X1557" t="str">
        <f t="shared" si="792"/>
        <v>0.0000293406761233161-0.000887091501457467i</v>
      </c>
      <c r="Y1557" t="str">
        <f t="shared" si="793"/>
        <v>0.009+0.0894097269211655i</v>
      </c>
      <c r="Z1557" t="str">
        <f t="shared" si="794"/>
        <v>-0.138381930504359-0.0187552827793498i</v>
      </c>
      <c r="AA1557" t="str">
        <f t="shared" si="795"/>
        <v>15.9654188519006-156.523161883457i</v>
      </c>
      <c r="AB1557" t="str">
        <f t="shared" si="796"/>
        <v>1.41028548866664-0.149329688544217i</v>
      </c>
      <c r="AC1557" t="str">
        <f t="shared" si="797"/>
        <v>1.91678625668068-2.72345635834193i</v>
      </c>
      <c r="AD1557" t="str">
        <f t="shared" si="798"/>
        <v>0.28039212658392+0.320487497908909i</v>
      </c>
      <c r="AE1557" t="str">
        <f t="shared" si="799"/>
        <v>-0.0327903701243777-0.0496085122863313i</v>
      </c>
      <c r="AF1557" t="str">
        <f t="shared" si="800"/>
        <v>-14.3444428268183-2.27153467742897i</v>
      </c>
      <c r="AG1557" t="str">
        <f t="shared" si="801"/>
        <v>1.19779786522304-0.140351545186807i</v>
      </c>
      <c r="AH1557" t="str">
        <f t="shared" si="802"/>
        <v>0.218705887505296+0.681906909342149i</v>
      </c>
      <c r="AI1557">
        <f t="shared" si="803"/>
        <v>-2.9002717128245816</v>
      </c>
      <c r="AJ1557">
        <f t="shared" si="804"/>
        <v>72.217556808974109</v>
      </c>
      <c r="AK1557"/>
      <c r="AL1557"/>
      <c r="AM1557"/>
      <c r="AN1557"/>
    </row>
    <row r="1558" spans="1:40" x14ac:dyDescent="0.25">
      <c r="A1558"/>
      <c r="B1558">
        <f t="shared" si="770"/>
        <v>142400</v>
      </c>
      <c r="C1558" s="186" t="str">
        <f t="shared" si="773"/>
        <v>-3.76897050258402E-06+0.0171981911753516i</v>
      </c>
      <c r="D1558" s="158" t="str">
        <f t="shared" si="774"/>
        <v>-5.95703485244648+0.131852799011029i</v>
      </c>
      <c r="E1558" t="str">
        <f t="shared" si="775"/>
        <v>2870</v>
      </c>
      <c r="F1558" t="str">
        <f t="shared" si="776"/>
        <v>0.777000777000777</v>
      </c>
      <c r="G1558" t="str">
        <f t="shared" si="771"/>
        <v>0.777000777000777</v>
      </c>
      <c r="H1558" t="str">
        <f t="shared" si="777"/>
        <v>8.38836409546896+2.40208914889872i</v>
      </c>
      <c r="I1558" t="str">
        <f t="shared" si="778"/>
        <v>559.203492338983i</v>
      </c>
      <c r="J1558" t="str">
        <f t="shared" si="772"/>
        <v>-266.478381773222+120.9427418719i</v>
      </c>
      <c r="K1558" t="str">
        <f t="shared" si="779"/>
        <v>0.789739397599746-1.74006702211069i</v>
      </c>
      <c r="L1558" t="str">
        <f t="shared" si="780"/>
        <v>0.054351315867618-0.100739683463877i</v>
      </c>
      <c r="M1558" t="str">
        <f t="shared" si="781"/>
        <v>0.844090713467364-1.84080670557457i</v>
      </c>
      <c r="N1558" t="str">
        <f t="shared" si="782"/>
        <v>-0.631531144016781i</v>
      </c>
      <c r="O1558" t="str">
        <f t="shared" si="783"/>
        <v>0.80712449602301-0.590381273347658i</v>
      </c>
      <c r="P1558" t="str">
        <f t="shared" si="784"/>
        <v>0.19287550397699+0.590381273347658i</v>
      </c>
      <c r="Q1558" t="str">
        <f t="shared" si="785"/>
        <v>-0.19287550397699+0.041149870669123i</v>
      </c>
      <c r="R1558" t="str">
        <f t="shared" si="786"/>
        <v>-0.331844417270458-3.13174361567796i</v>
      </c>
      <c r="S1558" t="str">
        <f t="shared" si="787"/>
        <v>0.0651883937303605i</v>
      </c>
      <c r="T1558" t="str">
        <f t="shared" si="788"/>
        <v>0.204153335881358-0.0216324045302487i</v>
      </c>
      <c r="U1558" t="str">
        <f t="shared" si="789"/>
        <v>0.00005-0.00169342593517934i</v>
      </c>
      <c r="V1558" t="str">
        <f t="shared" si="790"/>
        <v>3.33333333333333E-06-0.00186276852869728i</v>
      </c>
      <c r="W1558" t="str">
        <f t="shared" si="791"/>
        <v>0.0000144721265742161-0.000887202809032115i</v>
      </c>
      <c r="X1558" t="str">
        <f t="shared" si="792"/>
        <v>0.0000293198053906271-0.000886469132340745i</v>
      </c>
      <c r="Y1558" t="str">
        <f t="shared" si="793"/>
        <v>0.009+0.0894725587742373i</v>
      </c>
      <c r="Z1558" t="str">
        <f t="shared" si="794"/>
        <v>-0.138188175535977-0.0187187685155743i</v>
      </c>
      <c r="AA1558" t="str">
        <f t="shared" si="795"/>
        <v>15.942753983639-156.41335825653i</v>
      </c>
      <c r="AB1558" t="str">
        <f t="shared" si="796"/>
        <v>1.41026320838377-0.149433679769079i</v>
      </c>
      <c r="AC1558" t="str">
        <f t="shared" si="797"/>
        <v>1.91531155798383-2.72215755199029i</v>
      </c>
      <c r="AD1558" t="str">
        <f t="shared" si="798"/>
        <v>0.280530629802662+0.320686673743769i</v>
      </c>
      <c r="AE1558" t="str">
        <f t="shared" si="799"/>
        <v>-0.0327631563025494-0.0495662942841569i</v>
      </c>
      <c r="AF1558" t="str">
        <f t="shared" si="800"/>
        <v>-14.3453989479154-2.27023634988769i</v>
      </c>
      <c r="AG1558" t="str">
        <f t="shared" si="801"/>
        <v>1.1977682396632-0.14033331514445i</v>
      </c>
      <c r="AH1558" t="str">
        <f t="shared" si="802"/>
        <v>0.218620110561791+0.681357237651394i</v>
      </c>
      <c r="AI1558">
        <f t="shared" si="803"/>
        <v>-2.9069404323574473</v>
      </c>
      <c r="AJ1558">
        <f t="shared" si="804"/>
        <v>72.210655346441129</v>
      </c>
      <c r="AK1558"/>
      <c r="AL1558"/>
      <c r="AM1558"/>
      <c r="AN1558"/>
    </row>
    <row r="1559" spans="1:40" x14ac:dyDescent="0.25">
      <c r="A1559"/>
      <c r="B1559">
        <f t="shared" si="770"/>
        <v>142500</v>
      </c>
      <c r="C1559" s="186" t="str">
        <f t="shared" si="773"/>
        <v>-3.76368257574037E-06+0.0171861222704217i</v>
      </c>
      <c r="D1559" s="158" t="str">
        <f t="shared" si="774"/>
        <v>-5.95703481190571+0.1317602707399i</v>
      </c>
      <c r="E1559" t="str">
        <f t="shared" si="775"/>
        <v>2870</v>
      </c>
      <c r="F1559" t="str">
        <f t="shared" si="776"/>
        <v>0.777000777000777</v>
      </c>
      <c r="G1559" t="str">
        <f t="shared" si="771"/>
        <v>0.777000777000777</v>
      </c>
      <c r="H1559" t="str">
        <f t="shared" si="777"/>
        <v>8.38931848057921+2.40069956411767i</v>
      </c>
      <c r="I1559" t="str">
        <f t="shared" si="778"/>
        <v>559.596191420682i</v>
      </c>
      <c r="J1559" t="str">
        <f t="shared" si="772"/>
        <v>-266.854185564998+121.027673572652i</v>
      </c>
      <c r="K1559" t="str">
        <f t="shared" si="779"/>
        <v>0.788813522831028-1.73925668389693i</v>
      </c>
      <c r="L1559" t="str">
        <f t="shared" si="780"/>
        <v>0.054292233819666-0.100700842668329i</v>
      </c>
      <c r="M1559" t="str">
        <f t="shared" si="781"/>
        <v>0.843105756650694-1.83995752656526i</v>
      </c>
      <c r="N1559" t="str">
        <f t="shared" si="782"/>
        <v>-0.631974634988703i</v>
      </c>
      <c r="O1559" t="str">
        <f t="shared" si="783"/>
        <v>0.806862587892538-0.590739167703782i</v>
      </c>
      <c r="P1559" t="str">
        <f t="shared" si="784"/>
        <v>0.193137412107462+0.590739167703782i</v>
      </c>
      <c r="Q1559" t="str">
        <f t="shared" si="785"/>
        <v>-0.193137412107462+0.041235467284921i</v>
      </c>
      <c r="R1559" t="str">
        <f t="shared" si="786"/>
        <v>-0.331842308710135-3.12949642315829i</v>
      </c>
      <c r="S1559" t="str">
        <f t="shared" si="787"/>
        <v>0.0652341720967442i</v>
      </c>
      <c r="T1559" t="str">
        <f t="shared" si="788"/>
        <v>0.204150108244453-0.0216474582753779i</v>
      </c>
      <c r="U1559" t="str">
        <f t="shared" si="789"/>
        <v>0.00005-0.00169223756610202i</v>
      </c>
      <c r="V1559" t="str">
        <f t="shared" si="790"/>
        <v>3.33333333333333E-06-0.00186146132271223i</v>
      </c>
      <c r="W1559" t="str">
        <f t="shared" si="791"/>
        <v>0.0000144721229892338-0.000886580449443652i</v>
      </c>
      <c r="X1559" t="str">
        <f t="shared" si="792"/>
        <v>0.0000292989785544455-0.000885847636157254i</v>
      </c>
      <c r="Y1559" t="str">
        <f t="shared" si="793"/>
        <v>0.009+0.0895353906273091i</v>
      </c>
      <c r="Z1559" t="str">
        <f t="shared" si="794"/>
        <v>-0.137994826852723-0.0186823551823006i</v>
      </c>
      <c r="AA1559" t="str">
        <f t="shared" si="795"/>
        <v>15.9201375111251-156.303708412973i</v>
      </c>
      <c r="AB1559" t="str">
        <f t="shared" si="796"/>
        <v>1.41024091231127-0.149537668973137i</v>
      </c>
      <c r="AC1559" t="str">
        <f t="shared" si="797"/>
        <v>1.91383927190181-2.72085945042476i</v>
      </c>
      <c r="AD1559" t="str">
        <f t="shared" si="798"/>
        <v>0.280669219434769+0.320885791291675i</v>
      </c>
      <c r="AE1559" t="str">
        <f t="shared" si="799"/>
        <v>-0.0327359980129251-0.049524141255013i</v>
      </c>
      <c r="AF1559" t="str">
        <f t="shared" si="800"/>
        <v>-14.3463532924849-2.26893929337777i</v>
      </c>
      <c r="AG1559" t="str">
        <f t="shared" si="801"/>
        <v>1.19773863284255-0.140315159962523i</v>
      </c>
      <c r="AH1559" t="str">
        <f t="shared" si="802"/>
        <v>0.218534475271545+0.680808397296684i</v>
      </c>
      <c r="AI1559">
        <f t="shared" si="803"/>
        <v>-2.9136040079938788</v>
      </c>
      <c r="AJ1559">
        <f t="shared" si="804"/>
        <v>72.203752826758276</v>
      </c>
      <c r="AK1559"/>
      <c r="AL1559"/>
      <c r="AM1559"/>
      <c r="AN1559"/>
    </row>
    <row r="1560" spans="1:40" x14ac:dyDescent="0.25">
      <c r="A1560"/>
      <c r="B1560">
        <f t="shared" si="770"/>
        <v>142600</v>
      </c>
      <c r="C1560" s="186" t="str">
        <f t="shared" si="773"/>
        <v>-3.75840576966568E-06+0.0171740702924247i</v>
      </c>
      <c r="D1560" s="158" t="str">
        <f t="shared" si="774"/>
        <v>-5.9570347714502+0.131667872241923i</v>
      </c>
      <c r="E1560" t="str">
        <f t="shared" si="775"/>
        <v>2870</v>
      </c>
      <c r="F1560" t="str">
        <f t="shared" si="776"/>
        <v>0.777000777000777</v>
      </c>
      <c r="G1560" t="str">
        <f t="shared" si="771"/>
        <v>0.777000777000777</v>
      </c>
      <c r="H1560" t="str">
        <f t="shared" si="777"/>
        <v>8.3902710933198+2.39931137878275i</v>
      </c>
      <c r="I1560" t="str">
        <f t="shared" si="778"/>
        <v>559.988890502381i</v>
      </c>
      <c r="J1560" t="str">
        <f t="shared" si="772"/>
        <v>-267.2302531713+121.112605273405i</v>
      </c>
      <c r="K1560" t="str">
        <f t="shared" si="779"/>
        <v>0.787889168755681-1.73844680792892i</v>
      </c>
      <c r="L1560" t="str">
        <f t="shared" si="780"/>
        <v>0.0542332387407258-0.10066200949203i</v>
      </c>
      <c r="M1560" t="str">
        <f t="shared" si="781"/>
        <v>0.842122407496407-1.83910881742095i</v>
      </c>
      <c r="N1560" t="str">
        <f t="shared" si="782"/>
        <v>-0.632418125960625i</v>
      </c>
      <c r="O1560" t="str">
        <f t="shared" si="783"/>
        <v>0.806600521064911-0.591096945870822i</v>
      </c>
      <c r="P1560" t="str">
        <f t="shared" si="784"/>
        <v>0.193399478935089+0.591096945870822i</v>
      </c>
      <c r="Q1560" t="str">
        <f t="shared" si="785"/>
        <v>-0.193399478935089+0.041321180089803i</v>
      </c>
      <c r="R1560" t="str">
        <f t="shared" si="786"/>
        <v>-0.331840198622535-3.12725234736611i</v>
      </c>
      <c r="S1560" t="str">
        <f t="shared" si="787"/>
        <v>0.0652799504631279i</v>
      </c>
      <c r="T1560" t="str">
        <f t="shared" si="788"/>
        <v>0.20414687832176-0.0216625117277536i</v>
      </c>
      <c r="U1560" t="str">
        <f t="shared" si="789"/>
        <v>0.00005-0.0016910508637415i</v>
      </c>
      <c r="V1560" t="str">
        <f t="shared" si="790"/>
        <v>3.33333333333333E-06-0.00186015595011566i</v>
      </c>
      <c r="W1560" t="str">
        <f t="shared" si="791"/>
        <v>0.0000144721194017372-0.000885958962897212i</v>
      </c>
      <c r="X1560" t="str">
        <f t="shared" si="792"/>
        <v>0.0000292781954917335-0.000885227011072591i</v>
      </c>
      <c r="Y1560" t="str">
        <f t="shared" si="793"/>
        <v>0.009+0.0895982224803809i</v>
      </c>
      <c r="Z1560" t="str">
        <f t="shared" si="794"/>
        <v>-0.137801883320884-0.0186460424259206i</v>
      </c>
      <c r="AA1560" t="str">
        <f t="shared" si="795"/>
        <v>15.8975692962229-156.194212030482i</v>
      </c>
      <c r="AB1560" t="str">
        <f t="shared" si="796"/>
        <v>1.41021860044887-0.149641656154894i</v>
      </c>
      <c r="AC1560" t="str">
        <f t="shared" si="797"/>
        <v>1.91236939361828-2.71956205431946i</v>
      </c>
      <c r="AD1560" t="str">
        <f t="shared" si="798"/>
        <v>0.280807895458313+0.321084850518898i</v>
      </c>
      <c r="AE1560" t="str">
        <f t="shared" si="799"/>
        <v>-0.0327088951004337-0.0494820530395578i</v>
      </c>
      <c r="AF1560" t="str">
        <f t="shared" si="800"/>
        <v>-14.34730586477-2.26764350654083i</v>
      </c>
      <c r="AG1560" t="str">
        <f t="shared" si="801"/>
        <v>1.19770904467929-0.140297079473087i</v>
      </c>
      <c r="AH1560" t="str">
        <f t="shared" si="802"/>
        <v>0.218448981342512+0.680260386336418i</v>
      </c>
      <c r="AI1560">
        <f t="shared" si="803"/>
        <v>-2.9202624477474566</v>
      </c>
      <c r="AJ1560">
        <f t="shared" si="804"/>
        <v>72.19684924657966</v>
      </c>
      <c r="AK1560"/>
      <c r="AL1560"/>
      <c r="AM1560"/>
      <c r="AN1560"/>
    </row>
    <row r="1561" spans="1:40" x14ac:dyDescent="0.25">
      <c r="A1561"/>
      <c r="B1561">
        <f t="shared" si="770"/>
        <v>142700</v>
      </c>
      <c r="C1561" s="186" t="str">
        <f t="shared" si="773"/>
        <v>-3.75314005319842E-06+0.0171620352057749i</v>
      </c>
      <c r="D1561" s="158" t="str">
        <f t="shared" si="774"/>
        <v>-5.9570347310797+0.131575603244274i</v>
      </c>
      <c r="E1561" t="str">
        <f t="shared" si="775"/>
        <v>2870</v>
      </c>
      <c r="F1561" t="str">
        <f t="shared" si="776"/>
        <v>0.777000777000777</v>
      </c>
      <c r="G1561" t="str">
        <f t="shared" si="771"/>
        <v>0.777000777000777</v>
      </c>
      <c r="H1561" t="str">
        <f t="shared" si="777"/>
        <v>8.39122193792204+2.39792459126278i</v>
      </c>
      <c r="I1561" t="str">
        <f t="shared" si="778"/>
        <v>560.381589584079i</v>
      </c>
      <c r="J1561" t="str">
        <f t="shared" si="772"/>
        <v>-267.606584592127+121.197536974158i</v>
      </c>
      <c r="K1561" t="str">
        <f t="shared" si="779"/>
        <v>0.786966332311113-1.73763739459222i</v>
      </c>
      <c r="L1561" t="str">
        <f t="shared" si="780"/>
        <v>0.054174330482363-0.100623183998876i</v>
      </c>
      <c r="M1561" t="str">
        <f t="shared" si="781"/>
        <v>0.841140662793476-1.8382605785911i</v>
      </c>
      <c r="N1561" t="str">
        <f t="shared" si="782"/>
        <v>-0.632861616932547i</v>
      </c>
      <c r="O1561" t="str">
        <f t="shared" si="783"/>
        <v>0.806338295591675-0.591454607778409i</v>
      </c>
      <c r="P1561" t="str">
        <f t="shared" si="784"/>
        <v>0.193661704408325+0.591454607778409i</v>
      </c>
      <c r="Q1561" t="str">
        <f t="shared" si="785"/>
        <v>-0.193661704408325+0.0414070091541381i</v>
      </c>
      <c r="R1561" t="str">
        <f t="shared" si="786"/>
        <v>-0.331838087007552-3.12501138174846i</v>
      </c>
      <c r="S1561" t="str">
        <f t="shared" si="787"/>
        <v>0.0653257288295116i</v>
      </c>
      <c r="T1561" t="str">
        <f t="shared" si="788"/>
        <v>0.204143646113237-0.0216775648871592i</v>
      </c>
      <c r="U1561" t="str">
        <f t="shared" si="789"/>
        <v>0.00005-0.00168986582459382i</v>
      </c>
      <c r="V1561" t="str">
        <f t="shared" si="790"/>
        <v>3.33333333333333E-06-0.0018588524070532i</v>
      </c>
      <c r="W1561" t="str">
        <f t="shared" si="791"/>
        <v>0.000014472115811726-0.000885338347557381i</v>
      </c>
      <c r="X1561" t="str">
        <f t="shared" si="792"/>
        <v>0.0000292574560798828-0.000884607255257479i</v>
      </c>
      <c r="Y1561" t="str">
        <f t="shared" si="793"/>
        <v>0.009+0.0896610543334527i</v>
      </c>
      <c r="Z1561" t="str">
        <f t="shared" si="794"/>
        <v>-0.137609343810692-0.0186098298943199i</v>
      </c>
      <c r="AA1561" t="str">
        <f t="shared" si="795"/>
        <v>15.8750492012905-156.084868787647i</v>
      </c>
      <c r="AB1561" t="str">
        <f t="shared" si="796"/>
        <v>1.41019627279626-0.149745641312854i</v>
      </c>
      <c r="AC1561" t="str">
        <f t="shared" si="797"/>
        <v>1.91090191832747-2.71826536434179i</v>
      </c>
      <c r="AD1561" t="str">
        <f t="shared" si="798"/>
        <v>0.280946657851351+0.321283851391711i</v>
      </c>
      <c r="AE1561" t="str">
        <f t="shared" si="799"/>
        <v>-0.0326818474105396-0.0494400294789764i</v>
      </c>
      <c r="AF1561" t="str">
        <f t="shared" si="800"/>
        <v>-14.3482566690017-2.26634898801851i</v>
      </c>
      <c r="AG1561" t="str">
        <f t="shared" si="801"/>
        <v>1.1976794750919-0.14027907350865i</v>
      </c>
      <c r="AH1561" t="str">
        <f t="shared" si="802"/>
        <v>0.218363628483264+0.679713202834982i</v>
      </c>
      <c r="AI1561">
        <f t="shared" si="803"/>
        <v>-2.926915759614058</v>
      </c>
      <c r="AJ1561">
        <f t="shared" si="804"/>
        <v>72.189944602580937</v>
      </c>
      <c r="AK1561"/>
      <c r="AL1561"/>
      <c r="AM1561"/>
      <c r="AN1561"/>
    </row>
    <row r="1562" spans="1:40" x14ac:dyDescent="0.25">
      <c r="A1562"/>
      <c r="B1562">
        <f t="shared" si="770"/>
        <v>142800</v>
      </c>
      <c r="C1562" s="186" t="str">
        <f t="shared" si="773"/>
        <v>-3.74788539528617E-06+0.0171500169749865i</v>
      </c>
      <c r="D1562" s="158" t="str">
        <f t="shared" si="774"/>
        <v>-5.95703469079399+0.131483463474897i</v>
      </c>
      <c r="E1562" t="str">
        <f t="shared" si="775"/>
        <v>2870</v>
      </c>
      <c r="F1562" t="str">
        <f t="shared" si="776"/>
        <v>0.777000777000777</v>
      </c>
      <c r="G1562" t="str">
        <f t="shared" si="771"/>
        <v>0.777000777000777</v>
      </c>
      <c r="H1562" t="str">
        <f t="shared" si="777"/>
        <v>8.39217101860518+2.39653919992743i</v>
      </c>
      <c r="I1562" t="str">
        <f t="shared" si="778"/>
        <v>560.774288665778i</v>
      </c>
      <c r="J1562" t="str">
        <f t="shared" si="772"/>
        <v>-267.983179827479+121.282468674911i</v>
      </c>
      <c r="K1562" t="str">
        <f t="shared" si="779"/>
        <v>0.786045010441591-1.73682844426827i</v>
      </c>
      <c r="L1562" t="str">
        <f t="shared" si="780"/>
        <v>0.0541155088963909-0.100584366252452i</v>
      </c>
      <c r="M1562" t="str">
        <f t="shared" si="781"/>
        <v>0.840160519337982-1.83741281052072i</v>
      </c>
      <c r="N1562" t="str">
        <f t="shared" si="782"/>
        <v>-0.633305107904469i</v>
      </c>
      <c r="O1562" t="str">
        <f t="shared" si="783"/>
        <v>0.806075911524406-0.591812153356197i</v>
      </c>
      <c r="P1562" t="str">
        <f t="shared" si="784"/>
        <v>0.193924088475594+0.591812153356197i</v>
      </c>
      <c r="Q1562" t="str">
        <f t="shared" si="785"/>
        <v>-0.193924088475594+0.0414929545482721i</v>
      </c>
      <c r="R1562" t="str">
        <f t="shared" si="786"/>
        <v>-0.331835973865092-3.12277351977074i</v>
      </c>
      <c r="S1562" t="str">
        <f t="shared" si="787"/>
        <v>0.0653715071958953i</v>
      </c>
      <c r="T1562" t="str">
        <f t="shared" si="788"/>
        <v>0.204140411618844-0.0216926177533788i</v>
      </c>
      <c r="U1562" t="str">
        <f t="shared" si="789"/>
        <v>0.00005-0.00168868244516483i</v>
      </c>
      <c r="V1562" t="str">
        <f t="shared" si="790"/>
        <v>3.33333333333333E-06-0.00185755068968132i</v>
      </c>
      <c r="W1562" t="str">
        <f t="shared" si="791"/>
        <v>0.0000144721122192006-0.000884718601593896i</v>
      </c>
      <c r="X1562" t="str">
        <f t="shared" si="792"/>
        <v>0.0000292367601967153-0.000883988366887762i</v>
      </c>
      <c r="Y1562" t="str">
        <f t="shared" si="793"/>
        <v>0.009+0.0897238861865245i</v>
      </c>
      <c r="Z1562" t="str">
        <f t="shared" si="794"/>
        <v>-0.13741720719631-0.0185737172368716i</v>
      </c>
      <c r="AA1562" t="str">
        <f t="shared" si="795"/>
        <v>15.8525770891778-155.975678363958i</v>
      </c>
      <c r="AB1562" t="str">
        <f t="shared" si="796"/>
        <v>1.41017392935318-0.149849624445525i</v>
      </c>
      <c r="AC1562" t="str">
        <f t="shared" si="797"/>
        <v>1.90943684123432-2.71696938115263i</v>
      </c>
      <c r="AD1562" t="str">
        <f t="shared" si="798"/>
        <v>0.281085506591925+0.321482793876387i</v>
      </c>
      <c r="AE1562" t="str">
        <f t="shared" si="799"/>
        <v>-0.0326548547892428-0.0493980704149813i</v>
      </c>
      <c r="AF1562" t="str">
        <f t="shared" si="800"/>
        <v>-14.3492057093992-2.26505573645253i</v>
      </c>
      <c r="AG1562" t="str">
        <f t="shared" si="801"/>
        <v>1.19764992399917-0.140261141902181i</v>
      </c>
      <c r="AH1562" t="str">
        <f t="shared" si="802"/>
        <v>0.218278416403001+0.679166844862757i</v>
      </c>
      <c r="AI1562">
        <f t="shared" si="803"/>
        <v>-2.9335639515714913</v>
      </c>
      <c r="AJ1562">
        <f t="shared" si="804"/>
        <v>72.183038891459034</v>
      </c>
      <c r="AK1562"/>
      <c r="AL1562"/>
      <c r="AM1562"/>
      <c r="AN1562"/>
    </row>
    <row r="1563" spans="1:40" x14ac:dyDescent="0.25">
      <c r="A1563"/>
      <c r="B1563">
        <f t="shared" si="770"/>
        <v>142900</v>
      </c>
      <c r="C1563" s="186" t="str">
        <f t="shared" si="773"/>
        <v>-3.74264176498508E-06+0.0171380155646725i</v>
      </c>
      <c r="D1563" s="158" t="str">
        <f t="shared" si="774"/>
        <v>-5.95703465059282+0.131391452662489i</v>
      </c>
      <c r="E1563" t="str">
        <f t="shared" si="775"/>
        <v>2870</v>
      </c>
      <c r="F1563" t="str">
        <f t="shared" si="776"/>
        <v>0.777000777000777</v>
      </c>
      <c r="G1563" t="str">
        <f t="shared" si="771"/>
        <v>0.777000777000777</v>
      </c>
      <c r="H1563" t="str">
        <f t="shared" si="777"/>
        <v>8.39311833957637+2.39515520314716i</v>
      </c>
      <c r="I1563" t="str">
        <f t="shared" si="778"/>
        <v>561.166987747477i</v>
      </c>
      <c r="J1563" t="str">
        <f t="shared" si="772"/>
        <v>-268.360038877358+121.367400375663i</v>
      </c>
      <c r="K1563" t="str">
        <f t="shared" si="779"/>
        <v>0.785125200098207-1.73601995733442i</v>
      </c>
      <c r="L1563" t="str">
        <f t="shared" si="780"/>
        <v>0.0540567738348698-0.100545556316032i</v>
      </c>
      <c r="M1563" t="str">
        <f t="shared" si="781"/>
        <v>0.839181973933077-1.83656551365045i</v>
      </c>
      <c r="N1563" t="str">
        <f t="shared" si="782"/>
        <v>-0.633748598876391i</v>
      </c>
      <c r="O1563" t="str">
        <f t="shared" si="783"/>
        <v>0.805813368914709-0.592169582533862i</v>
      </c>
      <c r="P1563" t="str">
        <f t="shared" si="784"/>
        <v>0.194186631085291+0.592169582533862i</v>
      </c>
      <c r="Q1563" t="str">
        <f t="shared" si="785"/>
        <v>-0.194186631085291+0.041579016342529i</v>
      </c>
      <c r="R1563" t="str">
        <f t="shared" si="786"/>
        <v>-0.331833859195061-3.12053875491657i</v>
      </c>
      <c r="S1563" t="str">
        <f t="shared" si="787"/>
        <v>0.065417285562279i</v>
      </c>
      <c r="T1563" t="str">
        <f t="shared" si="788"/>
        <v>0.204137174838536-0.0217076703261964i</v>
      </c>
      <c r="U1563" t="str">
        <f t="shared" si="789"/>
        <v>0.00005-0.00168750072197018i</v>
      </c>
      <c r="V1563" t="str">
        <f t="shared" si="790"/>
        <v>3.33333333333333E-06-0.00185625079416719i</v>
      </c>
      <c r="W1563" t="str">
        <f t="shared" si="791"/>
        <v>0.0000144721086241606-0.000884099723181615i</v>
      </c>
      <c r="X1563" t="str">
        <f t="shared" si="792"/>
        <v>0.0000292161077204791-0.000883370344144385i</v>
      </c>
      <c r="Y1563" t="str">
        <f t="shared" si="793"/>
        <v>0.009+0.0897867180395963i</v>
      </c>
      <c r="Z1563" t="str">
        <f t="shared" si="794"/>
        <v>-0.137225472355814-0.018537704104428i</v>
      </c>
      <c r="AA1563" t="str">
        <f t="shared" si="795"/>
        <v>15.8301528232243-155.866640439793i</v>
      </c>
      <c r="AB1563" t="str">
        <f t="shared" si="796"/>
        <v>1.41015157011931-0.149953605551416i</v>
      </c>
      <c r="AC1563" t="str">
        <f t="shared" si="797"/>
        <v>1.90797415755428-2.71567410540618i</v>
      </c>
      <c r="AD1563" t="str">
        <f t="shared" si="798"/>
        <v>0.281224441658062+0.3216816779392i</v>
      </c>
      <c r="AE1563" t="str">
        <f t="shared" si="799"/>
        <v>-0.0326279170830748-0.0493561756898077i</v>
      </c>
      <c r="AF1563" t="str">
        <f t="shared" si="800"/>
        <v>-14.3501529901692-2.26376375048467i</v>
      </c>
      <c r="AG1563" t="str">
        <f t="shared" si="801"/>
        <v>1.19762039132018-0.140243284487096i</v>
      </c>
      <c r="AH1563" t="str">
        <f t="shared" si="802"/>
        <v>0.218193344811524+0.678621310496047i</v>
      </c>
      <c r="AI1563">
        <f t="shared" si="803"/>
        <v>-2.9402070315802193</v>
      </c>
      <c r="AJ1563">
        <f t="shared" si="804"/>
        <v>72.176132109932851</v>
      </c>
      <c r="AK1563"/>
      <c r="AL1563"/>
      <c r="AM1563"/>
      <c r="AN1563"/>
    </row>
    <row r="1564" spans="1:40" x14ac:dyDescent="0.25">
      <c r="A1564"/>
      <c r="B1564">
        <f t="shared" si="770"/>
        <v>143000</v>
      </c>
      <c r="C1564" s="186" t="str">
        <f t="shared" si="773"/>
        <v>-3.73740913145947E-06+0.0171260309395454i</v>
      </c>
      <c r="D1564" s="158" t="str">
        <f t="shared" si="774"/>
        <v>-5.95703461047596+0.131299570536515i</v>
      </c>
      <c r="E1564" t="str">
        <f t="shared" si="775"/>
        <v>2870</v>
      </c>
      <c r="F1564" t="str">
        <f t="shared" si="776"/>
        <v>0.777000777000777</v>
      </c>
      <c r="G1564" t="str">
        <f t="shared" si="771"/>
        <v>0.777000777000777</v>
      </c>
      <c r="H1564" t="str">
        <f t="shared" si="777"/>
        <v>8.39406390503075+2.39377259929331i</v>
      </c>
      <c r="I1564" t="str">
        <f t="shared" si="778"/>
        <v>561.559686829176i</v>
      </c>
      <c r="J1564" t="str">
        <f t="shared" si="772"/>
        <v>-268.737161741762+121.452332076416i</v>
      </c>
      <c r="K1564" t="str">
        <f t="shared" si="779"/>
        <v>0.784206898238917-1.73521193416393i</v>
      </c>
      <c r="L1564" t="str">
        <f t="shared" si="780"/>
        <v>0.0539981251501088-0.100506754252581i</v>
      </c>
      <c r="M1564" t="str">
        <f t="shared" si="781"/>
        <v>0.838205023389026-1.83571868841651i</v>
      </c>
      <c r="N1564" t="str">
        <f t="shared" si="782"/>
        <v>-0.634192089848313i</v>
      </c>
      <c r="O1564" t="str">
        <f t="shared" si="783"/>
        <v>0.805550667814222-0.592526895241103i</v>
      </c>
      <c r="P1564" t="str">
        <f t="shared" si="784"/>
        <v>0.194449332185778+0.592526895241103i</v>
      </c>
      <c r="Q1564" t="str">
        <f t="shared" si="785"/>
        <v>-0.194449332185778+0.04166519460721i</v>
      </c>
      <c r="R1564" t="str">
        <f t="shared" si="786"/>
        <v>-0.33183174299735-3.11830708068786i</v>
      </c>
      <c r="S1564" t="str">
        <f t="shared" si="787"/>
        <v>0.0654630639286627i</v>
      </c>
      <c r="T1564" t="str">
        <f t="shared" si="788"/>
        <v>0.204133935772271-0.0217227226053951i</v>
      </c>
      <c r="U1564" t="str">
        <f t="shared" si="789"/>
        <v>0.0000500000000000001-0.00168632065153523i</v>
      </c>
      <c r="V1564" t="str">
        <f t="shared" si="790"/>
        <v>3.33333333333333E-06-0.00185495271668876i</v>
      </c>
      <c r="W1564" t="str">
        <f t="shared" si="791"/>
        <v>0.0000144721050266065-0.000883481710500498i</v>
      </c>
      <c r="X1564" t="str">
        <f t="shared" si="792"/>
        <v>0.0000291954985298485-0.000882753185213372i</v>
      </c>
      <c r="Y1564" t="str">
        <f t="shared" si="793"/>
        <v>0.009+0.0898495498926681i</v>
      </c>
      <c r="Z1564" t="str">
        <f t="shared" si="794"/>
        <v>-0.137034138171176-0.0185017901493137i</v>
      </c>
      <c r="AA1564" t="str">
        <f t="shared" si="795"/>
        <v>15.8077762672575-155.757754696419i</v>
      </c>
      <c r="AB1564" t="str">
        <f t="shared" si="796"/>
        <v>1.41012919509436-0.150057584629027i</v>
      </c>
      <c r="AC1564" t="str">
        <f t="shared" si="797"/>
        <v>1.90651386251347-2.71437953775012i</v>
      </c>
      <c r="AD1564" t="str">
        <f t="shared" si="798"/>
        <v>0.281363463027773+0.321880503546423i</v>
      </c>
      <c r="AE1564" t="str">
        <f t="shared" si="799"/>
        <v>-0.0326010341390971-0.0493143451462123i</v>
      </c>
      <c r="AF1564" t="str">
        <f t="shared" si="800"/>
        <v>-14.3510985155067-2.26247302875679i</v>
      </c>
      <c r="AG1564" t="str">
        <f t="shared" si="801"/>
        <v>1.19759087697429-0.140225501097258i</v>
      </c>
      <c r="AH1564" t="str">
        <f t="shared" si="802"/>
        <v>0.218108413419261+0.678076597817099i</v>
      </c>
      <c r="AI1564">
        <f t="shared" si="803"/>
        <v>-2.9468450075828176</v>
      </c>
      <c r="AJ1564">
        <f t="shared" si="804"/>
        <v>72.169224254742218</v>
      </c>
      <c r="AK1564"/>
      <c r="AL1564"/>
      <c r="AM1564"/>
      <c r="AN1564"/>
    </row>
    <row r="1565" spans="1:40" x14ac:dyDescent="0.25">
      <c r="A1565"/>
      <c r="B1565">
        <f t="shared" si="770"/>
        <v>143100</v>
      </c>
      <c r="C1565" s="186" t="str">
        <f t="shared" si="773"/>
        <v>-3.73218746398139E-06+0.0171140630644161i</v>
      </c>
      <c r="D1565" s="158" t="str">
        <f t="shared" si="774"/>
        <v>-5.95703457044318+0.13120781682719i</v>
      </c>
      <c r="E1565" t="str">
        <f t="shared" si="775"/>
        <v>2870</v>
      </c>
      <c r="F1565" t="str">
        <f t="shared" si="776"/>
        <v>0.777000777000777</v>
      </c>
      <c r="G1565" t="str">
        <f t="shared" si="771"/>
        <v>0.777000777000777</v>
      </c>
      <c r="H1565" t="str">
        <f t="shared" si="777"/>
        <v>8.39500771915146+2.39239138673805i</v>
      </c>
      <c r="I1565" t="str">
        <f t="shared" si="778"/>
        <v>561.952385910874i</v>
      </c>
      <c r="J1565" t="str">
        <f t="shared" si="772"/>
        <v>-269.114548420691+121.537263777169i</v>
      </c>
      <c r="K1565" t="str">
        <f t="shared" si="779"/>
        <v>0.783290101828463-1.73440437512599i</v>
      </c>
      <c r="L1565" t="str">
        <f t="shared" si="780"/>
        <v>0.0539395626946628-0.100467960124754i</v>
      </c>
      <c r="M1565" t="str">
        <f t="shared" si="781"/>
        <v>0.837229664523126-1.83487233525074i</v>
      </c>
      <c r="N1565" t="str">
        <f t="shared" si="782"/>
        <v>-0.634635580820234i</v>
      </c>
      <c r="O1565" t="str">
        <f t="shared" si="783"/>
        <v>0.805287808274617-0.592884091407641i</v>
      </c>
      <c r="P1565" t="str">
        <f t="shared" si="784"/>
        <v>0.194712191725383+0.592884091407641i</v>
      </c>
      <c r="Q1565" t="str">
        <f t="shared" si="785"/>
        <v>-0.194712191725383+0.041751489412593i</v>
      </c>
      <c r="R1565" t="str">
        <f t="shared" si="786"/>
        <v>-0.33182962527184-3.11607849060469i</v>
      </c>
      <c r="S1565" t="str">
        <f t="shared" si="787"/>
        <v>0.0655088422950464i</v>
      </c>
      <c r="T1565" t="str">
        <f t="shared" si="788"/>
        <v>0.204130694420009-0.0217377745907573i</v>
      </c>
      <c r="U1565" t="str">
        <f t="shared" si="789"/>
        <v>0.0000500000000000001-0.0016851422303951i</v>
      </c>
      <c r="V1565" t="str">
        <f t="shared" si="790"/>
        <v>3.33333333333333E-06-0.00185365645343461i</v>
      </c>
      <c r="W1565" t="str">
        <f t="shared" si="791"/>
        <v>0.0000144721014265379-0.000882864561735594i</v>
      </c>
      <c r="X1565" t="str">
        <f t="shared" si="792"/>
        <v>0.0000291749325039202-0.000882136888285808i</v>
      </c>
      <c r="Y1565" t="str">
        <f t="shared" si="793"/>
        <v>0.009+0.0899123817457399i</v>
      </c>
      <c r="Z1565" t="str">
        <f t="shared" si="794"/>
        <v>-0.136843203528249-0.018465975025318i</v>
      </c>
      <c r="AA1565" t="str">
        <f t="shared" si="795"/>
        <v>15.7854472855901-155.64902081599i</v>
      </c>
      <c r="AB1565" t="str">
        <f t="shared" si="796"/>
        <v>1.41010680427807-0.150161561676856i</v>
      </c>
      <c r="AC1565" t="str">
        <f t="shared" si="797"/>
        <v>1.90505595134859-2.71308567882564i</v>
      </c>
      <c r="AD1565" t="str">
        <f t="shared" si="798"/>
        <v>0.281502570679057+0.322079270664331i</v>
      </c>
      <c r="AE1565" t="str">
        <f t="shared" si="799"/>
        <v>-0.0325742058048994-0.0492725786274713i</v>
      </c>
      <c r="AF1565" t="str">
        <f t="shared" si="800"/>
        <v>-14.3520422895946-2.26118356991086i</v>
      </c>
      <c r="AG1565" t="str">
        <f t="shared" si="801"/>
        <v>1.19756138088116-0.140207791566985i</v>
      </c>
      <c r="AH1565" t="str">
        <f t="shared" si="802"/>
        <v>0.218023621937253+0.677532704914064i</v>
      </c>
      <c r="AI1565">
        <f t="shared" si="803"/>
        <v>-2.9534778875042598</v>
      </c>
      <c r="AJ1565">
        <f t="shared" si="804"/>
        <v>72.162315322648283</v>
      </c>
      <c r="AK1565"/>
      <c r="AL1565"/>
      <c r="AM1565"/>
      <c r="AN1565"/>
    </row>
    <row r="1566" spans="1:40" x14ac:dyDescent="0.25">
      <c r="A1566"/>
      <c r="B1566">
        <f t="shared" si="770"/>
        <v>143200</v>
      </c>
      <c r="C1566" s="186" t="str">
        <f t="shared" si="773"/>
        <v>-3.72697673193011E-06+0.0171021119041939i</v>
      </c>
      <c r="D1566" s="158" t="str">
        <f t="shared" si="774"/>
        <v>-5.95703453049424+0.131116191265487i</v>
      </c>
      <c r="E1566" t="str">
        <f t="shared" si="775"/>
        <v>2870</v>
      </c>
      <c r="F1566" t="str">
        <f t="shared" si="776"/>
        <v>0.777000777000777</v>
      </c>
      <c r="G1566" t="str">
        <f t="shared" si="771"/>
        <v>0.777000777000777</v>
      </c>
      <c r="H1566" t="str">
        <f t="shared" si="777"/>
        <v>8.39594978610971+2.3910115638544i</v>
      </c>
      <c r="I1566" t="str">
        <f t="shared" si="778"/>
        <v>562.345084992573i</v>
      </c>
      <c r="J1566" t="str">
        <f t="shared" si="772"/>
        <v>-269.492198914147+121.622195477922i</v>
      </c>
      <c r="K1566" t="str">
        <f t="shared" si="779"/>
        <v>0.782374807838385-1.73359728058579i</v>
      </c>
      <c r="L1566" t="str">
        <f t="shared" si="780"/>
        <v>0.053881086321334-0.100429173994898i</v>
      </c>
      <c r="M1566" t="str">
        <f t="shared" si="781"/>
        <v>0.836255894159719-1.83402645458069i</v>
      </c>
      <c r="N1566" t="str">
        <f t="shared" si="782"/>
        <v>-0.635079071792156i</v>
      </c>
      <c r="O1566" t="str">
        <f t="shared" si="783"/>
        <v>0.805024790347591-0.593241170963225i</v>
      </c>
      <c r="P1566" t="str">
        <f t="shared" si="784"/>
        <v>0.194975209652409+0.593241170963225i</v>
      </c>
      <c r="Q1566" t="str">
        <f t="shared" si="785"/>
        <v>-0.194975209652409+0.0418379008289309i</v>
      </c>
      <c r="R1566" t="str">
        <f t="shared" si="786"/>
        <v>-0.331827506018477-3.1138529782052i</v>
      </c>
      <c r="S1566" t="str">
        <f t="shared" si="787"/>
        <v>0.0655546206614301i</v>
      </c>
      <c r="T1566" t="str">
        <f t="shared" si="788"/>
        <v>0.204127450781706-0.0217528262820697i</v>
      </c>
      <c r="U1566" t="str">
        <f t="shared" si="789"/>
        <v>0.0000500000000000001-0.00168396545509454i</v>
      </c>
      <c r="V1566" t="str">
        <f t="shared" si="790"/>
        <v>3.33333333333333E-06-0.001852362000604i</v>
      </c>
      <c r="W1566" t="str">
        <f t="shared" si="791"/>
        <v>0.000014472097823955-0.000882248275077024i</v>
      </c>
      <c r="X1566" t="str">
        <f t="shared" si="792"/>
        <v>0.0000291544095222134-0.000881521451557828i</v>
      </c>
      <c r="Y1566" t="str">
        <f t="shared" si="793"/>
        <v>0.009+0.0899752135988117i</v>
      </c>
      <c r="Z1566" t="str">
        <f t="shared" si="794"/>
        <v>-0.136652667316751-0.0184302583876879i</v>
      </c>
      <c r="AA1566" t="str">
        <f t="shared" si="795"/>
        <v>15.7631657430186-155.540438481542i</v>
      </c>
      <c r="AB1566" t="str">
        <f t="shared" si="796"/>
        <v>1.41008439767011-0.15026553669343i</v>
      </c>
      <c r="AC1566" t="str">
        <f t="shared" si="797"/>
        <v>1.90360041930677-2.71179252926741i</v>
      </c>
      <c r="AD1566" t="str">
        <f t="shared" si="798"/>
        <v>0.281641764589897+0.322277979259196i</v>
      </c>
      <c r="AE1566" t="str">
        <f t="shared" si="799"/>
        <v>-0.0325474319285971-0.049230875977378i</v>
      </c>
      <c r="AF1566" t="str">
        <f t="shared" si="800"/>
        <v>-14.352984316604-2.25989537258891i</v>
      </c>
      <c r="AG1566" t="str">
        <f t="shared" si="801"/>
        <v>1.19753190296075-0.140190155731037i</v>
      </c>
      <c r="AH1566" t="str">
        <f t="shared" si="802"/>
        <v>0.217938970077158+0.676989629880969i</v>
      </c>
      <c r="AI1566">
        <f t="shared" si="803"/>
        <v>-2.9601056792520204</v>
      </c>
      <c r="AJ1566">
        <f t="shared" si="804"/>
        <v>72.155405310432926</v>
      </c>
      <c r="AK1566"/>
      <c r="AL1566"/>
      <c r="AM1566"/>
      <c r="AN1566"/>
    </row>
    <row r="1567" spans="1:40" x14ac:dyDescent="0.25">
      <c r="A1567"/>
      <c r="B1567">
        <f t="shared" si="770"/>
        <v>143300</v>
      </c>
      <c r="C1567" s="186" t="str">
        <f t="shared" si="773"/>
        <v>-3.72177690479173E-06+0.0170901774238858i</v>
      </c>
      <c r="D1567" s="158" t="str">
        <f t="shared" si="774"/>
        <v>-5.9570344906289+0.131024693583125i</v>
      </c>
      <c r="E1567" t="str">
        <f t="shared" si="775"/>
        <v>2870</v>
      </c>
      <c r="F1567" t="str">
        <f t="shared" si="776"/>
        <v>0.777000777000777</v>
      </c>
      <c r="G1567" t="str">
        <f t="shared" si="771"/>
        <v>0.777000777000777</v>
      </c>
      <c r="H1567" t="str">
        <f t="shared" si="777"/>
        <v>8.39689011006477+2.38963312901625i</v>
      </c>
      <c r="I1567" t="str">
        <f t="shared" si="778"/>
        <v>562.737784074272i</v>
      </c>
      <c r="J1567" t="str">
        <f t="shared" si="772"/>
        <v>-269.870113222127+121.707127178674i</v>
      </c>
      <c r="K1567" t="str">
        <f t="shared" si="779"/>
        <v>0.781461013247021-1.7327906509045i</v>
      </c>
      <c r="L1567" t="str">
        <f t="shared" si="780"/>
        <v>0.0538226958831711-0.100390395925055i</v>
      </c>
      <c r="M1567" t="str">
        <f t="shared" si="781"/>
        <v>0.835283709130192-1.83318104682955i</v>
      </c>
      <c r="N1567" t="str">
        <f t="shared" si="782"/>
        <v>-0.635522562764078i</v>
      </c>
      <c r="O1567" t="str">
        <f t="shared" si="783"/>
        <v>0.804761614084876-0.59359813383762i</v>
      </c>
      <c r="P1567" t="str">
        <f t="shared" si="784"/>
        <v>0.195238385915124+0.59359813383762i</v>
      </c>
      <c r="Q1567" t="str">
        <f t="shared" si="785"/>
        <v>-0.195238385915124+0.0419244289264581i</v>
      </c>
      <c r="R1567" t="str">
        <f t="shared" si="786"/>
        <v>-0.331825385237123-3.11163053704557i</v>
      </c>
      <c r="S1567" t="str">
        <f t="shared" si="787"/>
        <v>0.0656003990278136i</v>
      </c>
      <c r="T1567" t="str">
        <f t="shared" si="788"/>
        <v>0.204124204857319-0.0217678776791132i</v>
      </c>
      <c r="U1567" t="str">
        <f t="shared" si="789"/>
        <v>0.0000499999999999999-0.00168279032218799i</v>
      </c>
      <c r="V1567" t="str">
        <f t="shared" si="790"/>
        <v>3.33333333333333E-06-0.00185106935440678i</v>
      </c>
      <c r="W1567" t="str">
        <f t="shared" si="791"/>
        <v>0.0000144720942188576-0.000881632848719958i</v>
      </c>
      <c r="X1567" t="str">
        <f t="shared" si="792"/>
        <v>0.0000291339294646673-0.000880906873230593i</v>
      </c>
      <c r="Y1567" t="str">
        <f t="shared" si="793"/>
        <v>0.009+0.0900380454518835i</v>
      </c>
      <c r="Z1567" t="str">
        <f t="shared" si="794"/>
        <v>-0.136462528430249-0.0183946398931214i</v>
      </c>
      <c r="AA1567" t="str">
        <f t="shared" si="795"/>
        <v>15.7409315048206-155.432007376989i</v>
      </c>
      <c r="AB1567" t="str">
        <f t="shared" si="796"/>
        <v>1.4100619752702-0.150369509677235i</v>
      </c>
      <c r="AC1567" t="str">
        <f t="shared" si="797"/>
        <v>1.90214726164578-2.71050008970366i</v>
      </c>
      <c r="AD1567" t="str">
        <f t="shared" si="798"/>
        <v>0.281781044738257+0.32247662929729i</v>
      </c>
      <c r="AE1567" t="str">
        <f t="shared" si="799"/>
        <v>-0.0325207123588282-0.0491892370402398i</v>
      </c>
      <c r="AF1567" t="str">
        <f t="shared" si="800"/>
        <v>-14.3539246006937-2.25860843543312i</v>
      </c>
      <c r="AG1567" t="str">
        <f t="shared" si="801"/>
        <v>1.1975024431333-0.140172593424618i</v>
      </c>
      <c r="AH1567" t="str">
        <f t="shared" si="802"/>
        <v>0.217854457551236+0.676447370817677i</v>
      </c>
      <c r="AI1567">
        <f t="shared" si="803"/>
        <v>-2.9667283907163773</v>
      </c>
      <c r="AJ1567">
        <f t="shared" si="804"/>
        <v>72.148494214899287</v>
      </c>
      <c r="AK1567"/>
      <c r="AL1567"/>
      <c r="AM1567"/>
      <c r="AN1567"/>
    </row>
    <row r="1568" spans="1:40" x14ac:dyDescent="0.25">
      <c r="A1568"/>
      <c r="B1568">
        <f t="shared" si="770"/>
        <v>143400</v>
      </c>
      <c r="C1568" s="186" t="str">
        <f t="shared" si="773"/>
        <v>-3.71658795215866E-06+0.0170782595885967i</v>
      </c>
      <c r="D1568" s="158" t="str">
        <f t="shared" si="774"/>
        <v>-5.95703445084693+0.130933323512575i</v>
      </c>
      <c r="E1568" t="str">
        <f t="shared" si="775"/>
        <v>2870</v>
      </c>
      <c r="F1568" t="str">
        <f t="shared" si="776"/>
        <v>0.777000777000777</v>
      </c>
      <c r="G1568" t="str">
        <f t="shared" si="771"/>
        <v>0.777000777000777</v>
      </c>
      <c r="H1568" t="str">
        <f t="shared" si="777"/>
        <v>8.39782869516404+2.3882560805984i</v>
      </c>
      <c r="I1568" t="str">
        <f t="shared" si="778"/>
        <v>563.13048315597i</v>
      </c>
      <c r="J1568" t="str">
        <f t="shared" si="772"/>
        <v>-270.248291344634+121.792058879427i</v>
      </c>
      <c r="K1568" t="str">
        <f t="shared" si="779"/>
        <v>0.780548715039462-1.73198448643926i</v>
      </c>
      <c r="L1568" t="str">
        <f t="shared" si="780"/>
        <v>0.0537643912334691-0.100351625976962i</v>
      </c>
      <c r="M1568" t="str">
        <f t="shared" si="781"/>
        <v>0.834313106272931-1.83233611241622i</v>
      </c>
      <c r="N1568" t="str">
        <f t="shared" si="782"/>
        <v>-0.635966053736i</v>
      </c>
      <c r="O1568" t="str">
        <f t="shared" si="783"/>
        <v>0.804498279538236-0.593954979960618i</v>
      </c>
      <c r="P1568" t="str">
        <f t="shared" si="784"/>
        <v>0.195501720461764+0.593954979960618i</v>
      </c>
      <c r="Q1568" t="str">
        <f t="shared" si="785"/>
        <v>-0.195501720461764+0.042011073775382i</v>
      </c>
      <c r="R1568" t="str">
        <f t="shared" si="786"/>
        <v>-0.331823262927692-3.1094111607i</v>
      </c>
      <c r="S1568" t="str">
        <f t="shared" si="787"/>
        <v>0.0656461773941973i</v>
      </c>
      <c r="T1568" t="str">
        <f t="shared" si="788"/>
        <v>0.204120956646809-0.0217829287816726i</v>
      </c>
      <c r="U1568" t="str">
        <f t="shared" si="789"/>
        <v>0.0000499999999999999-0.00168161682823946i</v>
      </c>
      <c r="V1568" t="str">
        <f t="shared" si="790"/>
        <v>3.33333333333333E-06-0.0018497785110634i</v>
      </c>
      <c r="W1568" t="str">
        <f t="shared" si="791"/>
        <v>0.000014472090611246-0.000881018280864604i</v>
      </c>
      <c r="X1568" t="str">
        <f t="shared" si="792"/>
        <v>0.0000291134922116393-0.000880293151510278i</v>
      </c>
      <c r="Y1568" t="str">
        <f t="shared" si="793"/>
        <v>0.009+0.0901008773049553i</v>
      </c>
      <c r="Z1568" t="str">
        <f t="shared" si="794"/>
        <v>-0.136272785766139-0.0183591191997594i</v>
      </c>
      <c r="AA1568" t="str">
        <f t="shared" si="795"/>
        <v>15.7187444367534-155.323727187123i</v>
      </c>
      <c r="AB1568" t="str">
        <f t="shared" si="796"/>
        <v>1.41003953707806-0.150473480626783i</v>
      </c>
      <c r="AC1568" t="str">
        <f t="shared" si="797"/>
        <v>1.90069647363382-2.70920836075621i</v>
      </c>
      <c r="AD1568" t="str">
        <f t="shared" si="798"/>
        <v>0.281920411102092+0.322675220744892i</v>
      </c>
      <c r="AE1568" t="str">
        <f t="shared" si="799"/>
        <v>-0.0324940469447531-0.0491476616608788i</v>
      </c>
      <c r="AF1568" t="str">
        <f t="shared" si="800"/>
        <v>-14.354863146011-2.25732275708582i</v>
      </c>
      <c r="AG1568" t="str">
        <f t="shared" si="801"/>
        <v>1.19747300131933-0.140155104483378i</v>
      </c>
      <c r="AH1568" t="str">
        <f t="shared" si="802"/>
        <v>0.21777008407237+0.675905925829933i</v>
      </c>
      <c r="AI1568">
        <f t="shared" si="803"/>
        <v>-2.9733460297695857</v>
      </c>
      <c r="AJ1568">
        <f t="shared" si="804"/>
        <v>72.141582032871696</v>
      </c>
      <c r="AK1568"/>
      <c r="AL1568"/>
      <c r="AM1568"/>
      <c r="AN1568"/>
    </row>
    <row r="1569" spans="1:40" x14ac:dyDescent="0.25">
      <c r="A1569"/>
      <c r="B1569">
        <f t="shared" si="770"/>
        <v>143500</v>
      </c>
      <c r="C1569" s="186" t="str">
        <f t="shared" si="773"/>
        <v>-0.0000037114098437293+0.0170663583635286i</v>
      </c>
      <c r="D1569" s="158" t="str">
        <f t="shared" si="774"/>
        <v>-5.9570344111481+0.130842080787053i</v>
      </c>
      <c r="E1569" t="str">
        <f t="shared" si="775"/>
        <v>2870</v>
      </c>
      <c r="F1569" t="str">
        <f t="shared" si="776"/>
        <v>0.777000777000777</v>
      </c>
      <c r="G1569" t="str">
        <f t="shared" si="771"/>
        <v>0.777000777000777</v>
      </c>
      <c r="H1569" t="str">
        <f t="shared" si="777"/>
        <v>8.39876554554311+2.38688041697647i</v>
      </c>
      <c r="I1569" t="str">
        <f t="shared" si="778"/>
        <v>563.523182237669i</v>
      </c>
      <c r="J1569" t="str">
        <f t="shared" si="772"/>
        <v>-270.626733281666+121.87699058018i</v>
      </c>
      <c r="K1569" t="str">
        <f t="shared" si="779"/>
        <v>0.779637910207566-1.73117878754327i</v>
      </c>
      <c r="L1569" t="str">
        <f t="shared" si="780"/>
        <v>0.0537061722257704-0.100312864212052i</v>
      </c>
      <c r="M1569" t="str">
        <f t="shared" si="781"/>
        <v>0.833344082433336-1.83149165175532i</v>
      </c>
      <c r="N1569" t="str">
        <f t="shared" si="782"/>
        <v>-0.636409544707922i</v>
      </c>
      <c r="O1569" t="str">
        <f t="shared" si="783"/>
        <v>0.804234786759465-0.594311709262032i</v>
      </c>
      <c r="P1569" t="str">
        <f t="shared" si="784"/>
        <v>0.195765213240535+0.594311709262032i</v>
      </c>
      <c r="Q1569" t="str">
        <f t="shared" si="785"/>
        <v>-0.195765213240535+0.04209783544589i</v>
      </c>
      <c r="R1569" t="str">
        <f t="shared" si="786"/>
        <v>-0.331821139090059-3.10719484276057i</v>
      </c>
      <c r="S1569" t="str">
        <f t="shared" si="787"/>
        <v>0.065691955760581i</v>
      </c>
      <c r="T1569" t="str">
        <f t="shared" si="788"/>
        <v>0.204117706150133-0.0217979795895297i</v>
      </c>
      <c r="U1569" t="str">
        <f t="shared" si="789"/>
        <v>0.0000499999999999999-0.00168044496982257i</v>
      </c>
      <c r="V1569" t="str">
        <f t="shared" si="790"/>
        <v>3.33333333333333E-06-0.00184848946680483i</v>
      </c>
      <c r="W1569" t="str">
        <f t="shared" si="791"/>
        <v>0.00001447208700112-0.000880404569716184i</v>
      </c>
      <c r="X1569" t="str">
        <f t="shared" si="792"/>
        <v>0.000029093097643903-0.000879680284608048i</v>
      </c>
      <c r="Y1569" t="str">
        <f t="shared" si="793"/>
        <v>0.009+0.0901637091580271i</v>
      </c>
      <c r="Z1569" t="str">
        <f t="shared" si="794"/>
        <v>-0.136083438225639-0.0183236959671795i</v>
      </c>
      <c r="AA1569" t="str">
        <f t="shared" si="795"/>
        <v>15.6966044050514-155.215597597609i</v>
      </c>
      <c r="AB1569" t="str">
        <f t="shared" si="796"/>
        <v>1.41001708309341-0.150577449540569i</v>
      </c>
      <c r="AC1569" t="str">
        <f t="shared" si="797"/>
        <v>1.89924805054965-2.70791734304051i</v>
      </c>
      <c r="AD1569" t="str">
        <f t="shared" si="798"/>
        <v>0.282059863659337+0.322873753568273i</v>
      </c>
      <c r="AE1569" t="str">
        <f t="shared" si="799"/>
        <v>-0.0324674355360505-0.0491061496846261i</v>
      </c>
      <c r="AF1569" t="str">
        <f t="shared" si="800"/>
        <v>-14.3557999566912-2.25603833618942i</v>
      </c>
      <c r="AG1569" t="str">
        <f t="shared" si="801"/>
        <v>1.19744357743965-0.140137688743409i</v>
      </c>
      <c r="AH1569" t="str">
        <f t="shared" si="802"/>
        <v>0.217685849354048+0.675365293029263i</v>
      </c>
      <c r="AI1569">
        <f t="shared" si="803"/>
        <v>-2.9799586042669119</v>
      </c>
      <c r="AJ1569">
        <f t="shared" si="804"/>
        <v>72.13466876119486</v>
      </c>
      <c r="AK1569"/>
      <c r="AL1569"/>
      <c r="AM1569"/>
      <c r="AN1569"/>
    </row>
    <row r="1570" spans="1:40" x14ac:dyDescent="0.25">
      <c r="A1570"/>
      <c r="B1570">
        <f t="shared" si="770"/>
        <v>143600</v>
      </c>
      <c r="C1570" s="186" t="str">
        <f t="shared" si="773"/>
        <v>-3.70624254930745E-06+0.0170544737139806i</v>
      </c>
      <c r="D1570" s="158" t="str">
        <f t="shared" si="774"/>
        <v>-5.95703437153217+0.130750965140518i</v>
      </c>
      <c r="E1570" t="str">
        <f t="shared" si="775"/>
        <v>2870</v>
      </c>
      <c r="F1570" t="str">
        <f t="shared" si="776"/>
        <v>0.777000777000777</v>
      </c>
      <c r="G1570" t="str">
        <f t="shared" si="771"/>
        <v>0.777000777000777</v>
      </c>
      <c r="H1570" t="str">
        <f t="shared" si="777"/>
        <v>8.39970066532577+2.38550613652703i</v>
      </c>
      <c r="I1570" t="str">
        <f t="shared" si="778"/>
        <v>563.915881319368i</v>
      </c>
      <c r="J1570" t="str">
        <f t="shared" si="772"/>
        <v>-271.005439033224+121.961922280933i</v>
      </c>
      <c r="K1570" t="str">
        <f t="shared" si="779"/>
        <v>0.778728595749917-1.73037355456577i</v>
      </c>
      <c r="L1570" t="str">
        <f t="shared" si="780"/>
        <v>0.053648038713862-0.100274110691454i</v>
      </c>
      <c r="M1570" t="str">
        <f t="shared" si="781"/>
        <v>0.832376634463779-1.83064766525722i</v>
      </c>
      <c r="N1570" t="str">
        <f t="shared" si="782"/>
        <v>-0.636853035679844i</v>
      </c>
      <c r="O1570" t="str">
        <f t="shared" si="783"/>
        <v>0.803971135800386-0.5946683216717i</v>
      </c>
      <c r="P1570" t="str">
        <f t="shared" si="784"/>
        <v>0.196028864199614+0.5946683216717i</v>
      </c>
      <c r="Q1570" t="str">
        <f t="shared" si="785"/>
        <v>-0.196028864199614+0.0421847140081439i</v>
      </c>
      <c r="R1570" t="str">
        <f t="shared" si="786"/>
        <v>-0.331819013724154-3.10498157683717i</v>
      </c>
      <c r="S1570" t="str">
        <f t="shared" si="787"/>
        <v>0.0657377341269647i</v>
      </c>
      <c r="T1570" t="str">
        <f t="shared" si="788"/>
        <v>0.204114453367245-0.0218130301024701i</v>
      </c>
      <c r="U1570" t="str">
        <f t="shared" si="789"/>
        <v>0.00005-0.00167927474352046i</v>
      </c>
      <c r="V1570" t="str">
        <f t="shared" si="790"/>
        <v>3.33333333333333E-06-0.00184720221787251i</v>
      </c>
      <c r="W1570" t="str">
        <f t="shared" si="791"/>
        <v>0.0000144720833884797-0.000879791713484917i</v>
      </c>
      <c r="X1570" t="str">
        <f t="shared" si="792"/>
        <v>0.000029072745642647-0.000879068270740039i</v>
      </c>
      <c r="Y1570" t="str">
        <f t="shared" si="793"/>
        <v>0.009+0.0902265410110989i</v>
      </c>
      <c r="Z1570" t="str">
        <f t="shared" si="794"/>
        <v>-0.135894484713762-0.0182883698563881i</v>
      </c>
      <c r="AA1570" t="str">
        <f t="shared" si="795"/>
        <v>15.6745112764241-155.107618294981i</v>
      </c>
      <c r="AB1570" t="str">
        <f t="shared" si="796"/>
        <v>1.40999461331592-0.150681416417111i</v>
      </c>
      <c r="AC1570" t="str">
        <f t="shared" si="797"/>
        <v>1.89780198768233-2.70662703716556i</v>
      </c>
      <c r="AD1570" t="str">
        <f t="shared" si="798"/>
        <v>0.282199402387918+0.323072227733708i</v>
      </c>
      <c r="AE1570" t="str">
        <f t="shared" si="799"/>
        <v>-0.0324408779829166-0.0490647009573216i</v>
      </c>
      <c r="AF1570" t="str">
        <f t="shared" si="800"/>
        <v>-14.3567350368579-2.25475517138651i</v>
      </c>
      <c r="AG1570" t="str">
        <f t="shared" si="801"/>
        <v>1.19741417141537-0.140120346041243i</v>
      </c>
      <c r="AH1570" t="str">
        <f t="shared" si="802"/>
        <v>0.217601753110374+0.674825470532984i</v>
      </c>
      <c r="AI1570">
        <f t="shared" si="803"/>
        <v>-2.9865661220462636</v>
      </c>
      <c r="AJ1570">
        <f t="shared" si="804"/>
        <v>72.127754396733721</v>
      </c>
      <c r="AK1570"/>
      <c r="AL1570"/>
      <c r="AM1570"/>
      <c r="AN1570"/>
    </row>
    <row r="1571" spans="1:40" x14ac:dyDescent="0.25">
      <c r="A1571"/>
      <c r="B1571">
        <f t="shared" si="770"/>
        <v>143700</v>
      </c>
      <c r="C1571" s="186" t="str">
        <f t="shared" si="773"/>
        <v>-3.70108603880197E-06+0.0170426056053481i</v>
      </c>
      <c r="D1571" s="158" t="str">
        <f t="shared" si="774"/>
        <v>-5.95703433199893+0.130659976307669i</v>
      </c>
      <c r="E1571" t="str">
        <f t="shared" si="775"/>
        <v>2870</v>
      </c>
      <c r="F1571" t="str">
        <f t="shared" si="776"/>
        <v>0.777000777000777</v>
      </c>
      <c r="G1571" t="str">
        <f t="shared" si="771"/>
        <v>0.777000777000777</v>
      </c>
      <c r="H1571" t="str">
        <f t="shared" si="777"/>
        <v>8.40063405862406+2.38413323762754i</v>
      </c>
      <c r="I1571" t="str">
        <f t="shared" si="778"/>
        <v>564.308580401067i</v>
      </c>
      <c r="J1571" t="str">
        <f t="shared" si="772"/>
        <v>-271.384408599307+122.046853981685i</v>
      </c>
      <c r="K1571" t="str">
        <f t="shared" si="779"/>
        <v>0.777820768671825-1.72956878785207i</v>
      </c>
      <c r="L1571" t="str">
        <f t="shared" si="780"/>
        <v>0.0535899905517772-0.100235365475997i</v>
      </c>
      <c r="M1571" t="str">
        <f t="shared" si="781"/>
        <v>0.831410759223602-1.82980415332807i</v>
      </c>
      <c r="N1571" t="str">
        <f t="shared" si="782"/>
        <v>-0.637296526651766i</v>
      </c>
      <c r="O1571" t="str">
        <f t="shared" si="783"/>
        <v>0.803707326712856-0.595024817119483i</v>
      </c>
      <c r="P1571" t="str">
        <f t="shared" si="784"/>
        <v>0.196292673287144+0.595024817119483i</v>
      </c>
      <c r="Q1571" t="str">
        <f t="shared" si="785"/>
        <v>-0.196292673287144+0.042271709532283i</v>
      </c>
      <c r="R1571" t="str">
        <f t="shared" si="786"/>
        <v>-0.331816886829881-3.10277135655756i</v>
      </c>
      <c r="S1571" t="str">
        <f t="shared" si="787"/>
        <v>0.0657835124933484i</v>
      </c>
      <c r="T1571" t="str">
        <f t="shared" si="788"/>
        <v>0.204111198298108-0.0218280803202775i</v>
      </c>
      <c r="U1571" t="str">
        <f t="shared" si="789"/>
        <v>0.00005-0.00167810614592581i</v>
      </c>
      <c r="V1571" t="str">
        <f t="shared" si="790"/>
        <v>3.33333333333333E-06-0.00184591676051839i</v>
      </c>
      <c r="W1571" t="str">
        <f t="shared" si="791"/>
        <v>0.0000144720797733249-0.000879179710386013i</v>
      </c>
      <c r="X1571" t="str">
        <f t="shared" si="792"/>
        <v>0.000029052436089473-0.000878457108127359i</v>
      </c>
      <c r="Y1571" t="str">
        <f t="shared" si="793"/>
        <v>0.009+0.0902893728641706i</v>
      </c>
      <c r="Z1571" t="str">
        <f t="shared" si="794"/>
        <v>-0.135705924139312-0.0182531405298144i</v>
      </c>
      <c r="AA1571" t="str">
        <f t="shared" si="795"/>
        <v>15.6524649180546-154.999788966641i</v>
      </c>
      <c r="AB1571" t="str">
        <f t="shared" si="796"/>
        <v>1.40997212774533-0.150785381254914i</v>
      </c>
      <c r="AC1571" t="str">
        <f t="shared" si="797"/>
        <v>1.89635828033146-2.70533744373419i</v>
      </c>
      <c r="AD1571" t="str">
        <f t="shared" si="798"/>
        <v>0.282339027265737+0.323270643207476i</v>
      </c>
      <c r="AE1571" t="str">
        <f t="shared" si="799"/>
        <v>-0.0324143741360617-0.0490233153253129i</v>
      </c>
      <c r="AF1571" t="str">
        <f t="shared" si="800"/>
        <v>-14.357668390623-2.25347326131987i</v>
      </c>
      <c r="AG1571" t="str">
        <f t="shared" si="801"/>
        <v>1.19738478316787-0.140103076213846i</v>
      </c>
      <c r="AH1571" t="str">
        <f t="shared" si="802"/>
        <v>0.217517795056054+0.674286456464209i</v>
      </c>
      <c r="AI1571">
        <f t="shared" si="803"/>
        <v>-2.9931685909279722</v>
      </c>
      <c r="AJ1571">
        <f t="shared" si="804"/>
        <v>72.120838936374938</v>
      </c>
      <c r="AK1571"/>
      <c r="AL1571"/>
      <c r="AM1571"/>
      <c r="AN1571"/>
    </row>
    <row r="1572" spans="1:40" x14ac:dyDescent="0.25">
      <c r="A1572"/>
      <c r="B1572">
        <f t="shared" si="770"/>
        <v>143800</v>
      </c>
      <c r="C1572" s="186" t="str">
        <f t="shared" si="773"/>
        <v>-3.69594028222632E-06+0.0170307540031232i</v>
      </c>
      <c r="D1572" s="158" t="str">
        <f t="shared" si="774"/>
        <v>-5.95703429254812+0.130569114023945i</v>
      </c>
      <c r="E1572" t="str">
        <f t="shared" si="775"/>
        <v>2870</v>
      </c>
      <c r="F1572" t="str">
        <f t="shared" si="776"/>
        <v>0.777000777000777</v>
      </c>
      <c r="G1572" t="str">
        <f t="shared" si="771"/>
        <v>0.777000777000777</v>
      </c>
      <c r="H1572" t="str">
        <f t="shared" si="777"/>
        <v>8.40156572953827+2.38276171865633i</v>
      </c>
      <c r="I1572" t="str">
        <f t="shared" si="778"/>
        <v>564.701279482765i</v>
      </c>
      <c r="J1572" t="str">
        <f t="shared" si="772"/>
        <v>-271.763641979917+122.131785682438i</v>
      </c>
      <c r="K1572" t="str">
        <f t="shared" si="779"/>
        <v>0.776914425985311-1.72876448774355i</v>
      </c>
      <c r="L1572" t="str">
        <f t="shared" si="780"/>
        <v>0.0535320275937945-0.100196628626209i</v>
      </c>
      <c r="M1572" t="str">
        <f t="shared" si="781"/>
        <v>0.830446453579106-1.82896111636976i</v>
      </c>
      <c r="N1572" t="str">
        <f t="shared" si="782"/>
        <v>-0.637740017623688i</v>
      </c>
      <c r="O1572" t="str">
        <f t="shared" si="783"/>
        <v>0.803443359548763-0.595381195535261i</v>
      </c>
      <c r="P1572" t="str">
        <f t="shared" si="784"/>
        <v>0.196556640451237+0.595381195535261i</v>
      </c>
      <c r="Q1572" t="str">
        <f t="shared" si="785"/>
        <v>-0.196556640451237+0.042358822088427i</v>
      </c>
      <c r="R1572" t="str">
        <f t="shared" si="786"/>
        <v>-0.331814758407093-3.10056417556717i</v>
      </c>
      <c r="S1572" t="str">
        <f t="shared" si="787"/>
        <v>0.0658292908597321i</v>
      </c>
      <c r="T1572" t="str">
        <f t="shared" si="788"/>
        <v>0.204107940942677-0.0218431302427323i</v>
      </c>
      <c r="U1572" t="str">
        <f t="shared" si="789"/>
        <v>0.00005-0.00167693917364074i</v>
      </c>
      <c r="V1572" t="str">
        <f t="shared" si="790"/>
        <v>3.33333333333333E-06-0.00184463309100481i</v>
      </c>
      <c r="W1572" t="str">
        <f t="shared" si="791"/>
        <v>0.0000144720761556559-0.000878568558639629i</v>
      </c>
      <c r="X1572" t="str">
        <f t="shared" si="792"/>
        <v>0.0000290321688663936-0.000877846794996039i</v>
      </c>
      <c r="Y1572" t="str">
        <f t="shared" si="793"/>
        <v>0.009+0.0903522047172425i</v>
      </c>
      <c r="Z1572" t="str">
        <f t="shared" si="794"/>
        <v>-0.135517755414856-0.0182180076513019i</v>
      </c>
      <c r="AA1572" t="str">
        <f t="shared" si="795"/>
        <v>15.6304651975969-154.892109300856i</v>
      </c>
      <c r="AB1572" t="str">
        <f t="shared" si="796"/>
        <v>1.40994962638134-0.150889344052462i</v>
      </c>
      <c r="AC1572" t="str">
        <f t="shared" si="797"/>
        <v>1.89491692380708-2.70404856334279i</v>
      </c>
      <c r="AD1572" t="str">
        <f t="shared" si="798"/>
        <v>0.282478738270692+0.323468999955847i</v>
      </c>
      <c r="AE1572" t="str">
        <f t="shared" si="799"/>
        <v>-0.0323879238467101-0.04898199263545i</v>
      </c>
      <c r="AF1572" t="str">
        <f t="shared" si="800"/>
        <v>-14.3586000220864-2.25219260463239i</v>
      </c>
      <c r="AG1572" t="str">
        <f t="shared" si="801"/>
        <v>1.19735541261881-0.140085879098632i</v>
      </c>
      <c r="AH1572" t="str">
        <f t="shared" si="802"/>
        <v>0.217433974906411+0.673748248951764i</v>
      </c>
      <c r="AI1572">
        <f t="shared" si="803"/>
        <v>-2.999766018715504</v>
      </c>
      <c r="AJ1572">
        <f t="shared" si="804"/>
        <v>72.113922377024053</v>
      </c>
      <c r="AK1572"/>
      <c r="AL1572"/>
      <c r="AM1572"/>
      <c r="AN1572"/>
    </row>
    <row r="1573" spans="1:40" x14ac:dyDescent="0.25">
      <c r="A1573"/>
      <c r="B1573">
        <f t="shared" si="770"/>
        <v>143900</v>
      </c>
      <c r="C1573" s="186" t="str">
        <f t="shared" si="773"/>
        <v>-3.69080524969809E-06+0.0170189188728934i</v>
      </c>
      <c r="D1573" s="158" t="str">
        <f t="shared" si="774"/>
        <v>-5.95703425317954+0.130478378025516i</v>
      </c>
      <c r="E1573" t="str">
        <f t="shared" si="775"/>
        <v>2870</v>
      </c>
      <c r="F1573" t="str">
        <f t="shared" si="776"/>
        <v>0.777000777000777</v>
      </c>
      <c r="G1573" t="str">
        <f t="shared" si="771"/>
        <v>0.777000777000777</v>
      </c>
      <c r="H1573" t="str">
        <f t="shared" si="777"/>
        <v>8.40249568215705+2.38139157799273i</v>
      </c>
      <c r="I1573" t="str">
        <f t="shared" si="778"/>
        <v>565.093978564464i</v>
      </c>
      <c r="J1573" t="str">
        <f t="shared" si="772"/>
        <v>-272.143139175051+122.216717383191i</v>
      </c>
      <c r="K1573" t="str">
        <f t="shared" si="779"/>
        <v>0.776009564709102-1.72796065457773i</v>
      </c>
      <c r="L1573" t="str">
        <f t="shared" si="780"/>
        <v>0.0534741496944388-0.100157900202318i</v>
      </c>
      <c r="M1573" t="str">
        <f t="shared" si="781"/>
        <v>0.829483714403541-1.82811855478005i</v>
      </c>
      <c r="N1573" t="str">
        <f t="shared" si="782"/>
        <v>-0.63818350859561i</v>
      </c>
      <c r="O1573" t="str">
        <f t="shared" si="783"/>
        <v>0.803179234360024-0.595737456848943i</v>
      </c>
      <c r="P1573" t="str">
        <f t="shared" si="784"/>
        <v>0.196820765639976+0.595737456848943i</v>
      </c>
      <c r="Q1573" t="str">
        <f t="shared" si="785"/>
        <v>-0.196820765639976+0.042446051746667i</v>
      </c>
      <c r="R1573" t="str">
        <f t="shared" si="786"/>
        <v>-0.33181262845574-3.09836002752909i</v>
      </c>
      <c r="S1573" t="str">
        <f t="shared" si="787"/>
        <v>0.0658750692261158i</v>
      </c>
      <c r="T1573" t="str">
        <f t="shared" si="788"/>
        <v>0.204104681300909-0.0218581798696213i</v>
      </c>
      <c r="U1573" t="str">
        <f t="shared" si="789"/>
        <v>0.00005-0.00167577382327685i</v>
      </c>
      <c r="V1573" t="str">
        <f t="shared" si="790"/>
        <v>3.33333333333333E-06-0.00184335120560453i</v>
      </c>
      <c r="W1573" t="str">
        <f t="shared" si="791"/>
        <v>0.0000144720725354726-0.000877958256470896i</v>
      </c>
      <c r="X1573" t="str">
        <f t="shared" si="792"/>
        <v>0.0000290119438558318-0.000877237329577059i</v>
      </c>
      <c r="Y1573" t="str">
        <f t="shared" si="793"/>
        <v>0.009+0.0904150365703143i</v>
      </c>
      <c r="Z1573" t="str">
        <f t="shared" si="794"/>
        <v>-0.135329977456721-0.0181829708861037i</v>
      </c>
      <c r="AA1573" t="str">
        <f t="shared" si="795"/>
        <v>15.6085119831744-154.784578986755i</v>
      </c>
      <c r="AB1573" t="str">
        <f t="shared" si="796"/>
        <v>1.40992710922364-0.150993304808283i</v>
      </c>
      <c r="AC1573" t="str">
        <f t="shared" si="797"/>
        <v>1.89347791342949-2.70276039658158i</v>
      </c>
      <c r="AD1573" t="str">
        <f t="shared" si="798"/>
        <v>0.282618535380655+0.323667297945097i</v>
      </c>
      <c r="AE1573" t="str">
        <f t="shared" si="799"/>
        <v>-0.0323615269665961-0.0489407327350876i</v>
      </c>
      <c r="AF1573" t="str">
        <f t="shared" si="800"/>
        <v>-14.3595299353366-2.25091319996721i</v>
      </c>
      <c r="AG1573" t="str">
        <f t="shared" si="801"/>
        <v>1.19732605969013-0.140068754533441i</v>
      </c>
      <c r="AH1573" t="str">
        <f t="shared" si="802"/>
        <v>0.217350292377371+0.673210846130242i</v>
      </c>
      <c r="AI1573">
        <f t="shared" si="803"/>
        <v>-3.0063584131946577</v>
      </c>
      <c r="AJ1573">
        <f t="shared" si="804"/>
        <v>72.10700471560834</v>
      </c>
      <c r="AK1573"/>
      <c r="AL1573"/>
      <c r="AM1573"/>
      <c r="AN1573"/>
    </row>
    <row r="1574" spans="1:40" x14ac:dyDescent="0.25">
      <c r="A1574"/>
      <c r="B1574">
        <f t="shared" si="770"/>
        <v>144000</v>
      </c>
      <c r="C1574" s="186" t="str">
        <f t="shared" si="773"/>
        <v>-3.68568091143862E-06+0.0170071001803422i</v>
      </c>
      <c r="D1574" s="158" t="str">
        <f t="shared" si="774"/>
        <v>-5.95703421389294+0.13038776804929i</v>
      </c>
      <c r="E1574" t="str">
        <f t="shared" si="775"/>
        <v>2870</v>
      </c>
      <c r="F1574" t="str">
        <f t="shared" si="776"/>
        <v>0.777000777000777</v>
      </c>
      <c r="G1574" t="str">
        <f t="shared" si="771"/>
        <v>0.777000777000777</v>
      </c>
      <c r="H1574" t="str">
        <f t="shared" si="777"/>
        <v>8.40342392055737+2.38002281401689i</v>
      </c>
      <c r="I1574" t="str">
        <f t="shared" si="778"/>
        <v>565.486677646163i</v>
      </c>
      <c r="J1574" t="str">
        <f t="shared" si="772"/>
        <v>-272.522900184712+122.301649083944i</v>
      </c>
      <c r="K1574" t="str">
        <f t="shared" si="779"/>
        <v>0.775106181868574-1.72715728868822i</v>
      </c>
      <c r="L1574" t="str">
        <f t="shared" si="780"/>
        <v>0.0534163567084789-0.100119180264256i</v>
      </c>
      <c r="M1574" t="str">
        <f t="shared" si="781"/>
        <v>0.828522538577053-1.82727646895248i</v>
      </c>
      <c r="N1574" t="str">
        <f t="shared" si="782"/>
        <v>-0.638626999567532i</v>
      </c>
      <c r="O1574" t="str">
        <f t="shared" si="783"/>
        <v>0.802914951198588-0.596093600990456i</v>
      </c>
      <c r="P1574" t="str">
        <f t="shared" si="784"/>
        <v>0.197085048801412+0.596093600990456i</v>
      </c>
      <c r="Q1574" t="str">
        <f t="shared" si="785"/>
        <v>-0.197085048801412+0.0425333985770759i</v>
      </c>
      <c r="R1574" t="str">
        <f t="shared" si="786"/>
        <v>-0.331810496975693-3.09615890612403i</v>
      </c>
      <c r="S1574" t="str">
        <f t="shared" si="787"/>
        <v>0.0659208475924995i</v>
      </c>
      <c r="T1574" t="str">
        <f t="shared" si="788"/>
        <v>0.204101419372762-0.0218732292007262i</v>
      </c>
      <c r="U1574" t="str">
        <f t="shared" si="789"/>
        <v>0.00005-0.00167461009145513i</v>
      </c>
      <c r="V1574" t="str">
        <f t="shared" si="790"/>
        <v>3.33333333333333E-06-0.00184207110060064i</v>
      </c>
      <c r="W1574" t="str">
        <f t="shared" si="791"/>
        <v>0.0000144720689127749-0.00087734880210985i</v>
      </c>
      <c r="X1574" t="str">
        <f t="shared" si="792"/>
        <v>0.0000289917609406176-0.000876628710106282i</v>
      </c>
      <c r="Y1574" t="str">
        <f t="shared" si="793"/>
        <v>0.009+0.0904778684233861i</v>
      </c>
      <c r="Z1574" t="str">
        <f t="shared" si="794"/>
        <v>-0.135142589184969-0.0181480299008732i</v>
      </c>
      <c r="AA1574" t="str">
        <f t="shared" si="795"/>
        <v>15.5866051433775-154.677197714323i</v>
      </c>
      <c r="AB1574" t="str">
        <f t="shared" si="796"/>
        <v>1.40990457627196-0.151097263520867i</v>
      </c>
      <c r="AC1574" t="str">
        <f t="shared" si="797"/>
        <v>1.89204124452946-2.70147294403452i</v>
      </c>
      <c r="AD1574" t="str">
        <f t="shared" si="798"/>
        <v>0.282758418573494+0.323865537141505i</v>
      </c>
      <c r="AE1574" t="str">
        <f t="shared" si="799"/>
        <v>-0.0323351833479627-0.0488995354720791i</v>
      </c>
      <c r="AF1574" t="str">
        <f t="shared" si="800"/>
        <v>-14.3604581344503-2.2496350459676i</v>
      </c>
      <c r="AG1574" t="str">
        <f t="shared" si="801"/>
        <v>1.19729672430408-0.140051702356555i</v>
      </c>
      <c r="AH1574" t="str">
        <f t="shared" si="802"/>
        <v>0.217266747185467+0.672674246139901i</v>
      </c>
      <c r="AI1574">
        <f t="shared" si="803"/>
        <v>-3.0129457821345476</v>
      </c>
      <c r="AJ1574">
        <f t="shared" si="804"/>
        <v>72.10008594907427</v>
      </c>
      <c r="AK1574"/>
      <c r="AL1574"/>
      <c r="AM1574"/>
      <c r="AN1574"/>
    </row>
    <row r="1575" spans="1:40" x14ac:dyDescent="0.25">
      <c r="A1575"/>
      <c r="B1575">
        <f t="shared" si="770"/>
        <v>144100</v>
      </c>
      <c r="C1575" s="186" t="str">
        <f t="shared" si="773"/>
        <v>-3.68056723777252E-06+0.0169952978912481i</v>
      </c>
      <c r="D1575" s="158" t="str">
        <f t="shared" si="774"/>
        <v>-5.95703417468812+0.130297283832902i</v>
      </c>
      <c r="E1575" t="str">
        <f t="shared" si="775"/>
        <v>2870</v>
      </c>
      <c r="F1575" t="str">
        <f t="shared" si="776"/>
        <v>0.777000777000777</v>
      </c>
      <c r="G1575" t="str">
        <f t="shared" si="771"/>
        <v>0.777000777000777</v>
      </c>
      <c r="H1575" t="str">
        <f t="shared" si="777"/>
        <v>8.40435044880465+2.37865542511002i</v>
      </c>
      <c r="I1575" t="str">
        <f t="shared" si="778"/>
        <v>565.879376727861i</v>
      </c>
      <c r="J1575" t="str">
        <f t="shared" si="772"/>
        <v>-272.902925008898+122.386580784696i</v>
      </c>
      <c r="K1575" t="str">
        <f t="shared" si="779"/>
        <v>0.774204274495789-1.72635439040481i</v>
      </c>
      <c r="L1575" t="str">
        <f t="shared" si="780"/>
        <v>0.0533586484909288-0.100080468871656i</v>
      </c>
      <c r="M1575" t="str">
        <f t="shared" si="781"/>
        <v>0.827562922986718-1.82643485927647i</v>
      </c>
      <c r="N1575" t="str">
        <f t="shared" si="782"/>
        <v>-0.639070490539453i</v>
      </c>
      <c r="O1575" t="str">
        <f t="shared" si="783"/>
        <v>0.802650510116437-0.596449627889752i</v>
      </c>
      <c r="P1575" t="str">
        <f t="shared" si="784"/>
        <v>0.197349489883563+0.596449627889752i</v>
      </c>
      <c r="Q1575" t="str">
        <f t="shared" si="785"/>
        <v>-0.197349489883563+0.042620862649701i</v>
      </c>
      <c r="R1575" t="str">
        <f t="shared" si="786"/>
        <v>-0.331808363966852-3.09396080505025i</v>
      </c>
      <c r="S1575" t="str">
        <f t="shared" si="787"/>
        <v>0.0659666259588832i</v>
      </c>
      <c r="T1575" t="str">
        <f t="shared" si="788"/>
        <v>0.204098155158195-0.0218882782358303i</v>
      </c>
      <c r="U1575" t="str">
        <f t="shared" si="789"/>
        <v>0.00005-0.00167344797480596i</v>
      </c>
      <c r="V1575" t="str">
        <f t="shared" si="790"/>
        <v>3.33333333333333E-06-0.00184079277228655i</v>
      </c>
      <c r="W1575" t="str">
        <f t="shared" si="791"/>
        <v>0.0000144720652875629-0.000876740193791455i</v>
      </c>
      <c r="X1575" t="str">
        <f t="shared" si="792"/>
        <v>0.0000289716200039878-0.000876020934824477i</v>
      </c>
      <c r="Y1575" t="str">
        <f t="shared" si="793"/>
        <v>0.009+0.0905407002764578i</v>
      </c>
      <c r="Z1575" t="str">
        <f t="shared" si="794"/>
        <v>-0.134955589523384-0.018113184363659i</v>
      </c>
      <c r="AA1575" t="str">
        <f t="shared" si="795"/>
        <v>15.564744547262-154.569965174402i</v>
      </c>
      <c r="AB1575" t="str">
        <f t="shared" si="796"/>
        <v>1.40988202752599-0.151201220188719i</v>
      </c>
      <c r="AC1575" t="str">
        <f t="shared" si="797"/>
        <v>1.89060691244803-2.70018620627939i</v>
      </c>
      <c r="AD1575" t="str">
        <f t="shared" si="798"/>
        <v>0.282898387827051+0.324063717511348i</v>
      </c>
      <c r="AE1575" t="str">
        <f t="shared" si="799"/>
        <v>-0.0323088928435588-0.0488584006947767i</v>
      </c>
      <c r="AF1575" t="str">
        <f t="shared" si="800"/>
        <v>-14.3613846234928-2.24835814127712i</v>
      </c>
      <c r="AG1575" t="str">
        <f t="shared" si="801"/>
        <v>1.19726740638314-0.140034722406682i</v>
      </c>
      <c r="AH1575" t="str">
        <f t="shared" si="802"/>
        <v>0.217183339047836+0.672138447126721i</v>
      </c>
      <c r="AI1575">
        <f t="shared" si="803"/>
        <v>-3.0195281332867401</v>
      </c>
      <c r="AJ1575">
        <f t="shared" si="804"/>
        <v>72.093166074389472</v>
      </c>
      <c r="AK1575"/>
      <c r="AL1575"/>
      <c r="AM1575"/>
      <c r="AN1575"/>
    </row>
    <row r="1576" spans="1:40" x14ac:dyDescent="0.25">
      <c r="A1576"/>
      <c r="B1576">
        <f t="shared" si="770"/>
        <v>144200</v>
      </c>
      <c r="C1576" s="186" t="str">
        <f t="shared" si="773"/>
        <v>-3.67546419912728E-06+0.0169835119714848i</v>
      </c>
      <c r="D1576" s="158" t="str">
        <f t="shared" si="774"/>
        <v>-5.95703413556482+0.130206925114717i</v>
      </c>
      <c r="E1576" t="str">
        <f t="shared" si="775"/>
        <v>2870</v>
      </c>
      <c r="F1576" t="str">
        <f t="shared" si="776"/>
        <v>0.777000777000777</v>
      </c>
      <c r="G1576" t="str">
        <f t="shared" si="771"/>
        <v>0.777000777000777</v>
      </c>
      <c r="H1576" t="str">
        <f t="shared" si="777"/>
        <v>8.40527527095266+2.37728940965417i</v>
      </c>
      <c r="I1576" t="str">
        <f t="shared" si="778"/>
        <v>566.27207580956i</v>
      </c>
      <c r="J1576" t="str">
        <f t="shared" si="772"/>
        <v>-273.283213647609+122.471512485449i</v>
      </c>
      <c r="K1576" t="str">
        <f t="shared" si="779"/>
        <v>0.773303839629466-1.72555196005344i</v>
      </c>
      <c r="L1576" t="str">
        <f t="shared" si="780"/>
        <v>0.0533010248970474-0.100041766083855i</v>
      </c>
      <c r="M1576" t="str">
        <f t="shared" si="781"/>
        <v>0.826604864526513-1.82559372613729i</v>
      </c>
      <c r="N1576" t="str">
        <f t="shared" si="782"/>
        <v>-0.639513981511375i</v>
      </c>
      <c r="O1576" t="str">
        <f t="shared" si="783"/>
        <v>0.80238591116558-0.596805537476808i</v>
      </c>
      <c r="P1576" t="str">
        <f t="shared" si="784"/>
        <v>0.19761408883442+0.596805537476808i</v>
      </c>
      <c r="Q1576" t="str">
        <f t="shared" si="785"/>
        <v>-0.19761408883442+0.042708444034567i</v>
      </c>
      <c r="R1576" t="str">
        <f t="shared" si="786"/>
        <v>-0.33180622942913-3.09176571802346i</v>
      </c>
      <c r="S1576" t="str">
        <f t="shared" si="787"/>
        <v>0.0660124043252669i</v>
      </c>
      <c r="T1576" t="str">
        <f t="shared" si="788"/>
        <v>0.204094888657164-0.021903326974718i</v>
      </c>
      <c r="U1576" t="str">
        <f t="shared" si="789"/>
        <v>0.0000500000000000001-0.00167228746996906i</v>
      </c>
      <c r="V1576" t="str">
        <f t="shared" si="790"/>
        <v>3.33333333333333E-06-0.00183951621696596i</v>
      </c>
      <c r="W1576" t="str">
        <f t="shared" si="791"/>
        <v>0.0000144720616598366-0.00087613242975556i</v>
      </c>
      <c r="X1576" t="str">
        <f t="shared" si="792"/>
        <v>0.0000289515209295832-0.000875414001977273i</v>
      </c>
      <c r="Y1576" t="str">
        <f t="shared" si="793"/>
        <v>0.009+0.0906035321295296i</v>
      </c>
      <c r="Z1576" t="str">
        <f t="shared" si="794"/>
        <v>-0.134768977399459-0.0180784339438969i</v>
      </c>
      <c r="AA1576" t="str">
        <f t="shared" si="795"/>
        <v>15.5429300643467-154.462881058686i</v>
      </c>
      <c r="AB1576" t="str">
        <f t="shared" si="796"/>
        <v>1.40985946298545-0.151305174810348i</v>
      </c>
      <c r="AC1576" t="str">
        <f t="shared" si="797"/>
        <v>1.88917491253663-2.69890018388779i</v>
      </c>
      <c r="AD1576" t="str">
        <f t="shared" si="798"/>
        <v>0.283038443119163+0.3242618390209i</v>
      </c>
      <c r="AE1576" t="str">
        <f t="shared" si="799"/>
        <v>-0.0322826553066386-0.0488173282520278i</v>
      </c>
      <c r="AF1576" t="str">
        <f t="shared" si="800"/>
        <v>-14.3623094065175-2.24708248453945i</v>
      </c>
      <c r="AG1576" t="str">
        <f t="shared" si="801"/>
        <v>1.19723810585011-0.140017814522968i</v>
      </c>
      <c r="AH1576" t="str">
        <f t="shared" si="802"/>
        <v>0.217100067682222+0.671603447242301i</v>
      </c>
      <c r="AI1576">
        <f t="shared" si="803"/>
        <v>-3.0261054743862288</v>
      </c>
      <c r="AJ1576">
        <f t="shared" si="804"/>
        <v>72.086245088540409</v>
      </c>
      <c r="AK1576"/>
      <c r="AL1576"/>
      <c r="AM1576"/>
      <c r="AN1576"/>
    </row>
    <row r="1577" spans="1:40" x14ac:dyDescent="0.25">
      <c r="A1577"/>
      <c r="B1577">
        <f t="shared" si="770"/>
        <v>144300</v>
      </c>
      <c r="C1577" s="186" t="str">
        <f t="shared" si="773"/>
        <v>-0.0000036703717660328+0.0169717423870203i</v>
      </c>
      <c r="D1577" s="158" t="str">
        <f t="shared" si="774"/>
        <v>-5.95703409652283+0.130116691633822i</v>
      </c>
      <c r="E1577" t="str">
        <f t="shared" si="775"/>
        <v>2870</v>
      </c>
      <c r="F1577" t="str">
        <f t="shared" si="776"/>
        <v>0.777000777000777</v>
      </c>
      <c r="G1577" t="str">
        <f t="shared" si="771"/>
        <v>0.777000777000777</v>
      </c>
      <c r="H1577" t="str">
        <f t="shared" si="777"/>
        <v>8.40619839104371+2.37592476603239i</v>
      </c>
      <c r="I1577" t="str">
        <f t="shared" si="778"/>
        <v>566.664774891259i</v>
      </c>
      <c r="J1577" t="str">
        <f t="shared" si="772"/>
        <v>-273.663766100847+122.556444186202i</v>
      </c>
      <c r="K1577" t="str">
        <f t="shared" si="779"/>
        <v>0.77240487431493-1.72474999795623i</v>
      </c>
      <c r="L1577" t="str">
        <f t="shared" si="780"/>
        <v>0.053243485782337-0.100003071959898i</v>
      </c>
      <c r="M1577" t="str">
        <f t="shared" si="781"/>
        <v>0.825648360097267-1.82475306991613i</v>
      </c>
      <c r="N1577" t="str">
        <f t="shared" si="782"/>
        <v>-0.639957472483297i</v>
      </c>
      <c r="O1577" t="str">
        <f t="shared" si="783"/>
        <v>0.802121154398061-0.597161329681621i</v>
      </c>
      <c r="P1577" t="str">
        <f t="shared" si="784"/>
        <v>0.197878845601939+0.597161329681621i</v>
      </c>
      <c r="Q1577" t="str">
        <f t="shared" si="785"/>
        <v>-0.197878845601939+0.0427961428016761i</v>
      </c>
      <c r="R1577" t="str">
        <f t="shared" si="786"/>
        <v>-0.331804093362412-3.08957363877682i</v>
      </c>
      <c r="S1577" t="str">
        <f t="shared" si="787"/>
        <v>0.0660581826916504i</v>
      </c>
      <c r="T1577" t="str">
        <f t="shared" si="788"/>
        <v>0.204091619869626-0.0219183754171716i</v>
      </c>
      <c r="U1577" t="str">
        <f t="shared" si="789"/>
        <v>0.0000500000000000001-0.00167112857359348i</v>
      </c>
      <c r="V1577" t="str">
        <f t="shared" si="790"/>
        <v>3.33333333333333E-06-0.00183824143095282i</v>
      </c>
      <c r="W1577" t="str">
        <f t="shared" si="791"/>
        <v>0.0000144720580295959-0.000875525508246913i</v>
      </c>
      <c r="X1577" t="str">
        <f t="shared" si="792"/>
        <v>0.000028931463601448-0.000874807909815176i</v>
      </c>
      <c r="Y1577" t="str">
        <f t="shared" si="793"/>
        <v>0.009+0.0906663639826014i</v>
      </c>
      <c r="Z1577" t="str">
        <f t="shared" si="794"/>
        <v>-0.13458275174438-0.0180437783124042i</v>
      </c>
      <c r="AA1577" t="str">
        <f t="shared" si="795"/>
        <v>15.521161564612-154.355945059719i</v>
      </c>
      <c r="AB1577" t="str">
        <f t="shared" si="796"/>
        <v>1.40983688265003-0.151409127384251i</v>
      </c>
      <c r="AC1577" t="str">
        <f t="shared" si="797"/>
        <v>1.88774524015691-2.69761487742519i</v>
      </c>
      <c r="AD1577" t="str">
        <f t="shared" si="798"/>
        <v>0.283178584427644+0.324459901636439i</v>
      </c>
      <c r="AE1577" t="str">
        <f t="shared" si="799"/>
        <v>-0.0322564705909582-0.0487763179931757i</v>
      </c>
      <c r="AF1577" t="str">
        <f t="shared" si="800"/>
        <v>-14.3632324875665-2.24580807439857i</v>
      </c>
      <c r="AG1577" t="str">
        <f t="shared" si="801"/>
        <v>1.19720882262805-0.140000978544984i</v>
      </c>
      <c r="AH1577" t="str">
        <f t="shared" si="802"/>
        <v>0.217016932806973+0.671069244643916i</v>
      </c>
      <c r="AI1577">
        <f t="shared" si="803"/>
        <v>-3.0326778131505874</v>
      </c>
      <c r="AJ1577">
        <f t="shared" si="804"/>
        <v>72.079322988534273</v>
      </c>
      <c r="AK1577"/>
      <c r="AL1577"/>
      <c r="AM1577"/>
      <c r="AN1577"/>
    </row>
    <row r="1578" spans="1:40" x14ac:dyDescent="0.25">
      <c r="A1578"/>
      <c r="B1578">
        <f t="shared" si="770"/>
        <v>144400</v>
      </c>
      <c r="C1578" s="186" t="str">
        <f t="shared" si="773"/>
        <v>-3.66528990912101E-06+0.016959989103917i</v>
      </c>
      <c r="D1578" s="158" t="str">
        <f t="shared" si="774"/>
        <v>-5.95703405756193+0.13002658313003i</v>
      </c>
      <c r="E1578" t="str">
        <f t="shared" si="775"/>
        <v>2870</v>
      </c>
      <c r="F1578" t="str">
        <f t="shared" si="776"/>
        <v>0.777000777000777</v>
      </c>
      <c r="G1578" t="str">
        <f t="shared" si="771"/>
        <v>0.777000777000777</v>
      </c>
      <c r="H1578" t="str">
        <f t="shared" si="777"/>
        <v>8.40711981310863+2.37456149262869i</v>
      </c>
      <c r="I1578" t="str">
        <f t="shared" si="778"/>
        <v>567.057473972958i</v>
      </c>
      <c r="J1578" t="str">
        <f t="shared" si="772"/>
        <v>-274.04458236861+122.641375886955i</v>
      </c>
      <c r="K1578" t="str">
        <f t="shared" si="779"/>
        <v>0.771507375604152-1.72394850443154i</v>
      </c>
      <c r="L1578" t="str">
        <f t="shared" si="780"/>
        <v>0.0531860310025459-0.0999643865585353i</v>
      </c>
      <c r="M1578" t="str">
        <f t="shared" si="781"/>
        <v>0.824693406606698-1.82391289099008i</v>
      </c>
      <c r="N1578" t="str">
        <f t="shared" si="782"/>
        <v>-0.640400963455219i</v>
      </c>
      <c r="O1578" t="str">
        <f t="shared" si="783"/>
        <v>0.801856239865954-0.597517004434212i</v>
      </c>
      <c r="P1578" t="str">
        <f t="shared" si="784"/>
        <v>0.198143760134046+0.597517004434212i</v>
      </c>
      <c r="Q1578" t="str">
        <f t="shared" si="785"/>
        <v>-0.198143760134046+0.0428839590210071i</v>
      </c>
      <c r="R1578" t="str">
        <f t="shared" si="786"/>
        <v>-0.331801955766592-3.08738456106084i</v>
      </c>
      <c r="S1578" t="str">
        <f t="shared" si="787"/>
        <v>0.0661039610580341i</v>
      </c>
      <c r="T1578" t="str">
        <f t="shared" si="788"/>
        <v>0.204088348795541-0.0219334235629743i</v>
      </c>
      <c r="U1578" t="str">
        <f t="shared" si="789"/>
        <v>0.0000500000000000001-0.00166997128233752i</v>
      </c>
      <c r="V1578" t="str">
        <f t="shared" si="790"/>
        <v>3.33333333333333E-06-0.00183696841057128i</v>
      </c>
      <c r="W1578" t="str">
        <f t="shared" si="791"/>
        <v>0.0000144720543968411-0.000874919427515096i</v>
      </c>
      <c r="X1578" t="str">
        <f t="shared" si="792"/>
        <v>0.0000289114479040273-0.000874202656593506i</v>
      </c>
      <c r="Y1578" t="str">
        <f t="shared" si="793"/>
        <v>0.009+0.0907291958356732i</v>
      </c>
      <c r="Z1578" t="str">
        <f t="shared" si="794"/>
        <v>-0.134396911493008-0.018009217141372i</v>
      </c>
      <c r="AA1578" t="str">
        <f t="shared" si="795"/>
        <v>15.4994389184972-154.249156870891i</v>
      </c>
      <c r="AB1578" t="str">
        <f t="shared" si="796"/>
        <v>1.40981428651946-0.151513077908931i</v>
      </c>
      <c r="AC1578" t="str">
        <f t="shared" si="797"/>
        <v>1.88631789068084-2.69633028745101i</v>
      </c>
      <c r="AD1578" t="str">
        <f t="shared" si="798"/>
        <v>0.283318811730295+0.324657905324247i</v>
      </c>
      <c r="AE1578" t="str">
        <f t="shared" si="799"/>
        <v>-0.0322303385507732-0.0487353697680544i</v>
      </c>
      <c r="AF1578" t="str">
        <f t="shared" si="800"/>
        <v>-14.3641538706706-2.24453490949866i</v>
      </c>
      <c r="AG1578" t="str">
        <f t="shared" si="801"/>
        <v>1.19717955664029-0.139984214312731i</v>
      </c>
      <c r="AH1578" t="str">
        <f t="shared" si="802"/>
        <v>0.216933934141036+0.670535837494453i</v>
      </c>
      <c r="AI1578">
        <f t="shared" si="803"/>
        <v>-3.0392451572805297</v>
      </c>
      <c r="AJ1578">
        <f t="shared" si="804"/>
        <v>72.072399771398196</v>
      </c>
      <c r="AK1578"/>
      <c r="AL1578"/>
      <c r="AM1578"/>
      <c r="AN1578"/>
    </row>
    <row r="1579" spans="1:40" x14ac:dyDescent="0.25">
      <c r="A1579"/>
      <c r="B1579">
        <f t="shared" si="770"/>
        <v>144500</v>
      </c>
      <c r="C1579" s="186" t="str">
        <f t="shared" si="773"/>
        <v>-0.0000036602185991254+0.0169482520883313i</v>
      </c>
      <c r="D1579" s="158" t="str">
        <f t="shared" si="774"/>
        <v>-5.95703401868188+0.129936599343873i</v>
      </c>
      <c r="E1579" t="str">
        <f t="shared" si="775"/>
        <v>2870</v>
      </c>
      <c r="F1579" t="str">
        <f t="shared" si="776"/>
        <v>0.777000777000777</v>
      </c>
      <c r="G1579" t="str">
        <f t="shared" si="771"/>
        <v>0.777000777000777</v>
      </c>
      <c r="H1579" t="str">
        <f t="shared" si="777"/>
        <v>8.40803954116671+2.37319958782804i</v>
      </c>
      <c r="I1579" t="str">
        <f t="shared" si="778"/>
        <v>567.450173054656i</v>
      </c>
      <c r="J1579" t="str">
        <f t="shared" si="772"/>
        <v>-274.425662450898+122.726307587707i</v>
      </c>
      <c r="K1579" t="str">
        <f t="shared" si="779"/>
        <v>0.770611340555695-1.72314747979392i</v>
      </c>
      <c r="L1579" t="str">
        <f t="shared" si="780"/>
        <v>0.0531286604136646-0.0999257099382234i</v>
      </c>
      <c r="M1579" t="str">
        <f t="shared" si="781"/>
        <v>0.82374000096936-1.82307318973214i</v>
      </c>
      <c r="N1579" t="str">
        <f t="shared" si="782"/>
        <v>-0.640844454427141i</v>
      </c>
      <c r="O1579" t="str">
        <f t="shared" si="783"/>
        <v>0.801591167621362-0.597872561664626i</v>
      </c>
      <c r="P1579" t="str">
        <f t="shared" si="784"/>
        <v>0.198408832378638+0.597872561664626i</v>
      </c>
      <c r="Q1579" t="str">
        <f t="shared" si="785"/>
        <v>-0.198408832378638+0.042971892762515i</v>
      </c>
      <c r="R1579" t="str">
        <f t="shared" si="786"/>
        <v>-0.331799816641585-3.08519847864331i</v>
      </c>
      <c r="S1579" t="str">
        <f t="shared" si="787"/>
        <v>0.0661497394244178i</v>
      </c>
      <c r="T1579" t="str">
        <f t="shared" si="788"/>
        <v>0.204085075434865-0.0219484714119105i</v>
      </c>
      <c r="U1579" t="str">
        <f t="shared" si="789"/>
        <v>0.0000500000000000001-0.00166881559286878i</v>
      </c>
      <c r="V1579" t="str">
        <f t="shared" si="790"/>
        <v>3.33333333333333E-06-0.00183569715215566i</v>
      </c>
      <c r="W1579" t="str">
        <f t="shared" si="791"/>
        <v>0.0000144720507615718-0.000874314185814561i</v>
      </c>
      <c r="X1579" t="str">
        <f t="shared" si="792"/>
        <v>0.0000288914737221652-0.000873598240572425i</v>
      </c>
      <c r="Y1579" t="str">
        <f t="shared" si="793"/>
        <v>0.009+0.090792027688745i</v>
      </c>
      <c r="Z1579" t="str">
        <f t="shared" si="794"/>
        <v>-0.134211455583866-0.0179747501043589i</v>
      </c>
      <c r="AA1579" t="str">
        <f t="shared" si="795"/>
        <v>15.4777619968993-154.142516186437i</v>
      </c>
      <c r="AB1579" t="str">
        <f t="shared" si="796"/>
        <v>1.40979167459344-0.151617026382897i</v>
      </c>
      <c r="AC1579" t="str">
        <f t="shared" si="797"/>
        <v>1.88489285949063-2.6950464145185i</v>
      </c>
      <c r="AD1579" t="str">
        <f t="shared" si="798"/>
        <v>0.283459125004908+0.324855850050599i</v>
      </c>
      <c r="AE1579" t="str">
        <f t="shared" si="799"/>
        <v>-0.0322042590408393-0.0486944834269886i</v>
      </c>
      <c r="AF1579" t="str">
        <f t="shared" si="800"/>
        <v>-14.3650735598486-2.24326298848417i</v>
      </c>
      <c r="AG1579" t="str">
        <f t="shared" si="801"/>
        <v>1.19715030781044-0.139967521666641i</v>
      </c>
      <c r="AH1579" t="str">
        <f t="shared" si="802"/>
        <v>0.216851071403966+0.670003223962388i</v>
      </c>
      <c r="AI1579">
        <f t="shared" si="803"/>
        <v>-3.045807514459935</v>
      </c>
      <c r="AJ1579">
        <f t="shared" si="804"/>
        <v>72.065475434178325</v>
      </c>
      <c r="AK1579"/>
      <c r="AL1579"/>
      <c r="AM1579"/>
      <c r="AN1579"/>
    </row>
    <row r="1580" spans="1:40" x14ac:dyDescent="0.25">
      <c r="A1580"/>
      <c r="B1580">
        <f t="shared" si="770"/>
        <v>144600</v>
      </c>
      <c r="C1580" s="186" t="str">
        <f t="shared" si="773"/>
        <v>-3.65515780688066E-06+0.0169365313065132i</v>
      </c>
      <c r="D1580" s="158" t="str">
        <f t="shared" si="774"/>
        <v>-5.95703397988248+0.129846740016601i</v>
      </c>
      <c r="E1580" t="str">
        <f t="shared" si="775"/>
        <v>2870</v>
      </c>
      <c r="F1580" t="str">
        <f t="shared" si="776"/>
        <v>0.777000777000777</v>
      </c>
      <c r="G1580" t="str">
        <f t="shared" si="771"/>
        <v>0.777000777000777</v>
      </c>
      <c r="H1580" t="str">
        <f t="shared" si="777"/>
        <v>8.40895757922594+2.37183905001639i</v>
      </c>
      <c r="I1580" t="str">
        <f t="shared" si="778"/>
        <v>567.842872136355i</v>
      </c>
      <c r="J1580" t="str">
        <f t="shared" si="772"/>
        <v>-274.807006347713+122.81123928846i</v>
      </c>
      <c r="K1580" t="str">
        <f t="shared" si="779"/>
        <v>0.769716766234716-1.72234692435418i</v>
      </c>
      <c r="L1580" t="str">
        <f t="shared" si="780"/>
        <v>0.0530713738719279-0.0998870421571293i</v>
      </c>
      <c r="M1580" t="str">
        <f t="shared" si="781"/>
        <v>0.822788140106644-1.82223396651131i</v>
      </c>
      <c r="N1580" t="str">
        <f t="shared" si="782"/>
        <v>-0.641287945399063i</v>
      </c>
      <c r="O1580" t="str">
        <f t="shared" si="783"/>
        <v>0.801325937716421-0.59822800130293i</v>
      </c>
      <c r="P1580" t="str">
        <f t="shared" si="784"/>
        <v>0.198674062283579+0.59822800130293i</v>
      </c>
      <c r="Q1580" t="str">
        <f t="shared" si="785"/>
        <v>-0.198674062283579+0.043059944096133i</v>
      </c>
      <c r="R1580" t="str">
        <f t="shared" si="786"/>
        <v>-0.331797675987278-3.08301538530928i</v>
      </c>
      <c r="S1580" t="str">
        <f t="shared" si="787"/>
        <v>0.0661955177908015i</v>
      </c>
      <c r="T1580" t="str">
        <f t="shared" si="788"/>
        <v>0.204081799787555-0.0219635189637625i</v>
      </c>
      <c r="U1580" t="str">
        <f t="shared" si="789"/>
        <v>0.0000499999999999999-0.00166766150186403i</v>
      </c>
      <c r="V1580" t="str">
        <f t="shared" si="790"/>
        <v>3.33333333333333E-06-0.00183442765205043i</v>
      </c>
      <c r="W1580" t="str">
        <f t="shared" si="791"/>
        <v>0.0000144720471237882-0.000873709781404573i</v>
      </c>
      <c r="X1580" t="str">
        <f t="shared" si="792"/>
        <v>0.0000288715409411044-0.000872994660016892i</v>
      </c>
      <c r="Y1580" t="str">
        <f t="shared" si="793"/>
        <v>0.009+0.0908548595418168i</v>
      </c>
      <c r="Z1580" t="str">
        <f t="shared" si="794"/>
        <v>-0.134026382959126-0.0179403768762844i</v>
      </c>
      <c r="AA1580" t="str">
        <f t="shared" si="795"/>
        <v>15.4561306711705-154.036022701431i</v>
      </c>
      <c r="AB1580" t="str">
        <f t="shared" si="796"/>
        <v>1.40976904687166-0.151720972804647i</v>
      </c>
      <c r="AC1580" t="str">
        <f t="shared" si="797"/>
        <v>1.88347014197868-2.69376325917492i</v>
      </c>
      <c r="AD1580" t="str">
        <f t="shared" si="798"/>
        <v>0.283599524229253+0.325053735781777i</v>
      </c>
      <c r="AE1580" t="str">
        <f t="shared" si="799"/>
        <v>-0.0321782319164066-0.0486536588207908i</v>
      </c>
      <c r="AF1580" t="str">
        <f t="shared" si="800"/>
        <v>-14.3659915591084-2.24199230999979i</v>
      </c>
      <c r="AG1580" t="str">
        <f t="shared" si="801"/>
        <v>1.19712107606239-0.139950900447567i</v>
      </c>
      <c r="AH1580" t="str">
        <f t="shared" si="802"/>
        <v>0.216768344315914+0.66947140222178i</v>
      </c>
      <c r="AI1580">
        <f t="shared" si="803"/>
        <v>-3.05236489235577</v>
      </c>
      <c r="AJ1580">
        <f t="shared" si="804"/>
        <v>72.058549973940941</v>
      </c>
      <c r="AK1580"/>
      <c r="AL1580"/>
      <c r="AM1580"/>
      <c r="AN1580"/>
    </row>
    <row r="1581" spans="1:40" x14ac:dyDescent="0.25">
      <c r="A1581"/>
      <c r="B1581">
        <f t="shared" si="770"/>
        <v>144700</v>
      </c>
      <c r="C1581" s="186" t="str">
        <f t="shared" si="773"/>
        <v>-3.65010750332218E-06+0.0169248267248059i</v>
      </c>
      <c r="D1581" s="158" t="str">
        <f t="shared" si="774"/>
        <v>-5.95703394116348+0.129757004890179i</v>
      </c>
      <c r="E1581" t="str">
        <f t="shared" si="775"/>
        <v>2870</v>
      </c>
      <c r="F1581" t="str">
        <f t="shared" si="776"/>
        <v>0.777000777000777</v>
      </c>
      <c r="G1581" t="str">
        <f t="shared" si="771"/>
        <v>0.777000777000777</v>
      </c>
      <c r="H1581" t="str">
        <f t="shared" si="777"/>
        <v>8.4098739312828+2.37047987758068i</v>
      </c>
      <c r="I1581" t="str">
        <f t="shared" si="778"/>
        <v>568.235571218054i</v>
      </c>
      <c r="J1581" t="str">
        <f t="shared" si="772"/>
        <v>-275.188614059052+122.896170989213i</v>
      </c>
      <c r="K1581" t="str">
        <f t="shared" si="779"/>
        <v>0.768823649712957-1.72154683841941i</v>
      </c>
      <c r="L1581" t="str">
        <f t="shared" si="780"/>
        <v>0.053014171233814-0.0998483832731294i</v>
      </c>
      <c r="M1581" t="str">
        <f t="shared" si="781"/>
        <v>0.821837820946771-1.82139522169254i</v>
      </c>
      <c r="N1581" t="str">
        <f t="shared" si="782"/>
        <v>-0.641731436370985i</v>
      </c>
      <c r="O1581" t="str">
        <f t="shared" si="783"/>
        <v>0.801060550203298-0.598583323279215i</v>
      </c>
      <c r="P1581" t="str">
        <f t="shared" si="784"/>
        <v>0.198939449796702+0.598583323279215i</v>
      </c>
      <c r="Q1581" t="str">
        <f t="shared" si="785"/>
        <v>-0.198939449796702+0.0431481130917699i</v>
      </c>
      <c r="R1581" t="str">
        <f t="shared" si="786"/>
        <v>-0.331795533803575-3.08083527486099i</v>
      </c>
      <c r="S1581" t="str">
        <f t="shared" si="787"/>
        <v>0.0662412961571852i</v>
      </c>
      <c r="T1581" t="str">
        <f t="shared" si="788"/>
        <v>0.20407852185357-0.021978566218314i</v>
      </c>
      <c r="U1581" t="str">
        <f t="shared" si="789"/>
        <v>0.0000499999999999999-0.00166650900600925i</v>
      </c>
      <c r="V1581" t="str">
        <f t="shared" si="790"/>
        <v>3.33333333333333E-06-0.00183315990661017i</v>
      </c>
      <c r="W1581" t="str">
        <f t="shared" si="791"/>
        <v>0.0000144720434834904-0.000873106212549217i</v>
      </c>
      <c r="X1581" t="str">
        <f t="shared" si="792"/>
        <v>0.0000288516494464835-0.000872391913196662i</v>
      </c>
      <c r="Y1581" t="str">
        <f t="shared" si="793"/>
        <v>0.009+0.0909176913948886i</v>
      </c>
      <c r="Z1581" t="str">
        <f t="shared" si="794"/>
        <v>-0.13384169256459-0.0179060971334223i</v>
      </c>
      <c r="AA1581" t="str">
        <f t="shared" si="795"/>
        <v>15.4345448131164-153.929676111786i</v>
      </c>
      <c r="AB1581" t="str">
        <f t="shared" si="796"/>
        <v>1.40974640335384-0.151824917172685i</v>
      </c>
      <c r="AC1581" t="str">
        <f t="shared" si="797"/>
        <v>1.88204973354767-2.69248082196155i</v>
      </c>
      <c r="AD1581" t="str">
        <f t="shared" si="798"/>
        <v>0.283740009381087+0.325251562484057i</v>
      </c>
      <c r="AE1581" t="str">
        <f t="shared" si="799"/>
        <v>-0.0321522570332203-0.0486128958007594i</v>
      </c>
      <c r="AF1581" t="str">
        <f t="shared" si="800"/>
        <v>-14.3669078724463-2.2407228726905i</v>
      </c>
      <c r="AG1581" t="str">
        <f t="shared" si="801"/>
        <v>1.19709186132029-0.139934350496788i</v>
      </c>
      <c r="AH1581" t="str">
        <f t="shared" si="802"/>
        <v>0.216685752597636+0.668940370452244i</v>
      </c>
      <c r="AI1581">
        <f t="shared" si="803"/>
        <v>-3.0589172986181583</v>
      </c>
      <c r="AJ1581">
        <f t="shared" si="804"/>
        <v>72.051623387771414</v>
      </c>
      <c r="AK1581"/>
      <c r="AL1581"/>
      <c r="AM1581"/>
      <c r="AN1581"/>
    </row>
    <row r="1582" spans="1:40" x14ac:dyDescent="0.25">
      <c r="A1582"/>
      <c r="B1582">
        <f t="shared" si="770"/>
        <v>144800</v>
      </c>
      <c r="C1582" s="186" t="str">
        <f t="shared" si="773"/>
        <v>-3.64506765948571E-06+0.0169131383096456i</v>
      </c>
      <c r="D1582" s="158" t="str">
        <f t="shared" si="774"/>
        <v>-5.95703390252468+0.129667393707283i</v>
      </c>
      <c r="E1582" t="str">
        <f t="shared" si="775"/>
        <v>2870</v>
      </c>
      <c r="F1582" t="str">
        <f t="shared" si="776"/>
        <v>0.777000777000777</v>
      </c>
      <c r="G1582" t="str">
        <f t="shared" si="771"/>
        <v>0.777000777000777</v>
      </c>
      <c r="H1582" t="str">
        <f t="shared" si="777"/>
        <v>8.41078860132255+2.36912206890884i</v>
      </c>
      <c r="I1582" t="str">
        <f t="shared" si="778"/>
        <v>568.628270299753i</v>
      </c>
      <c r="J1582" t="str">
        <f t="shared" si="772"/>
        <v>-275.570485584918+122.981102689966i</v>
      </c>
      <c r="K1582" t="str">
        <f t="shared" si="779"/>
        <v>0.767931988068699-1.72074722229295i</v>
      </c>
      <c r="L1582" t="str">
        <f t="shared" si="780"/>
        <v>0.0529570523560438-0.0998097333438111i</v>
      </c>
      <c r="M1582" t="str">
        <f t="shared" si="781"/>
        <v>0.820889040424743-1.82055695563676i</v>
      </c>
      <c r="N1582" t="str">
        <f t="shared" si="782"/>
        <v>-0.642174927342907i</v>
      </c>
      <c r="O1582" t="str">
        <f t="shared" si="783"/>
        <v>0.800795005134191-0.598938527523594i</v>
      </c>
      <c r="P1582" t="str">
        <f t="shared" si="784"/>
        <v>0.199204994865809+0.598938527523594i</v>
      </c>
      <c r="Q1582" t="str">
        <f t="shared" si="785"/>
        <v>-0.199204994865809+0.043236399819313i</v>
      </c>
      <c r="R1582" t="str">
        <f t="shared" si="786"/>
        <v>-0.331793390090354-3.07865814111777i</v>
      </c>
      <c r="S1582" t="str">
        <f t="shared" si="787"/>
        <v>0.0662870745235689i</v>
      </c>
      <c r="T1582" t="str">
        <f t="shared" si="788"/>
        <v>0.204075241632866-0.0219936131753469i</v>
      </c>
      <c r="U1582" t="str">
        <f t="shared" si="789"/>
        <v>0.0000499999999999999-0.00166535810199957i</v>
      </c>
      <c r="V1582" t="str">
        <f t="shared" si="790"/>
        <v>3.33333333333333E-06-0.00183189391219953i</v>
      </c>
      <c r="W1582" t="str">
        <f t="shared" si="791"/>
        <v>0.0000144720398406783-0.000872503477517371i</v>
      </c>
      <c r="X1582" t="str">
        <f t="shared" si="792"/>
        <v>0.0000288317991243355-0.000871789998386256i</v>
      </c>
      <c r="Y1582" t="str">
        <f t="shared" si="793"/>
        <v>0.009+0.0909805232479604i</v>
      </c>
      <c r="Z1582" t="str">
        <f t="shared" si="794"/>
        <v>-0.133657383349676-0.0178719105533937i</v>
      </c>
      <c r="AA1582" t="str">
        <f t="shared" si="795"/>
        <v>15.4130042949945-153.823476114251i</v>
      </c>
      <c r="AB1582" t="str">
        <f t="shared" si="796"/>
        <v>1.40972374403968-0.151928859485506i</v>
      </c>
      <c r="AC1582" t="str">
        <f t="shared" si="797"/>
        <v>1.88063162961041-2.69119910341362i</v>
      </c>
      <c r="AD1582" t="str">
        <f t="shared" si="798"/>
        <v>0.283880580438154+0.325449330123722i</v>
      </c>
      <c r="AE1582" t="str">
        <f t="shared" si="799"/>
        <v>-0.0321263342475176-0.0485721942186775i</v>
      </c>
      <c r="AF1582" t="str">
        <f t="shared" si="800"/>
        <v>-14.3678225038472-2.23945467520156i</v>
      </c>
      <c r="AG1582" t="str">
        <f t="shared" si="801"/>
        <v>1.19706266350856-0.139917871656008i</v>
      </c>
      <c r="AH1582" t="str">
        <f t="shared" si="802"/>
        <v>0.216603295970483+0.668410126838935i</v>
      </c>
      <c r="AI1582">
        <f t="shared" si="803"/>
        <v>-3.0654647408804152</v>
      </c>
      <c r="AJ1582">
        <f t="shared" si="804"/>
        <v>72.044695672774978</v>
      </c>
      <c r="AK1582"/>
      <c r="AL1582"/>
      <c r="AM1582"/>
      <c r="AN1582"/>
    </row>
    <row r="1583" spans="1:40" x14ac:dyDescent="0.25">
      <c r="A1583"/>
      <c r="B1583">
        <f t="shared" si="770"/>
        <v>144900</v>
      </c>
      <c r="C1583" s="186" t="str">
        <f t="shared" si="773"/>
        <v>-3.64003824650689E-06+0.0169014660275613i</v>
      </c>
      <c r="D1583" s="158" t="str">
        <f t="shared" si="774"/>
        <v>-5.95703386396585+0.129577906211303i</v>
      </c>
      <c r="E1583" t="str">
        <f t="shared" si="775"/>
        <v>2870</v>
      </c>
      <c r="F1583" t="str">
        <f t="shared" si="776"/>
        <v>0.777000777000777</v>
      </c>
      <c r="G1583" t="str">
        <f t="shared" si="771"/>
        <v>0.777000777000777</v>
      </c>
      <c r="H1583" t="str">
        <f t="shared" si="777"/>
        <v>8.41170159331906+2.36776562238977i</v>
      </c>
      <c r="I1583" t="str">
        <f t="shared" si="778"/>
        <v>569.020969381451i</v>
      </c>
      <c r="J1583" t="str">
        <f t="shared" si="772"/>
        <v>-275.952620925309+123.066034390718i</v>
      </c>
      <c r="K1583" t="str">
        <f t="shared" si="779"/>
        <v>0.767041778386787-1.71994807627448i</v>
      </c>
      <c r="L1583" t="str">
        <f t="shared" si="780"/>
        <v>0.0529000170955824-0.0997710924264747i</v>
      </c>
      <c r="M1583" t="str">
        <f t="shared" si="781"/>
        <v>0.819941795482369-1.81971916870095i</v>
      </c>
      <c r="N1583" t="str">
        <f t="shared" si="782"/>
        <v>-0.642618418314829i</v>
      </c>
      <c r="O1583" t="str">
        <f t="shared" si="783"/>
        <v>0.800529302561327-0.599293613966206i</v>
      </c>
      <c r="P1583" t="str">
        <f t="shared" si="784"/>
        <v>0.199470697438673+0.599293613966206i</v>
      </c>
      <c r="Q1583" t="str">
        <f t="shared" si="785"/>
        <v>-0.199470697438673+0.0433248043486231i</v>
      </c>
      <c r="R1583" t="str">
        <f t="shared" si="786"/>
        <v>-0.331791244847556-3.07648397791602i</v>
      </c>
      <c r="S1583" t="str">
        <f t="shared" si="787"/>
        <v>0.0663328528899526i</v>
      </c>
      <c r="T1583" t="str">
        <f t="shared" si="788"/>
        <v>0.2040719591254-0.0220086598346472i</v>
      </c>
      <c r="U1583" t="str">
        <f t="shared" si="789"/>
        <v>0.00005-0.00166420878653926i</v>
      </c>
      <c r="V1583" t="str">
        <f t="shared" si="790"/>
        <v>3.33333333333333E-06-0.00183062966519318i</v>
      </c>
      <c r="W1583" t="str">
        <f t="shared" si="791"/>
        <v>0.0000144720361953519-0.000871901574582697i</v>
      </c>
      <c r="X1583" t="str">
        <f t="shared" si="792"/>
        <v>0.0000288119898610866-0.000871188913864963i</v>
      </c>
      <c r="Y1583" t="str">
        <f t="shared" si="793"/>
        <v>0.009+0.0910433551010322i</v>
      </c>
      <c r="Z1583" t="str">
        <f t="shared" si="794"/>
        <v>-0.133473454267406-0.017837816815161i</v>
      </c>
      <c r="AA1583" t="str">
        <f t="shared" si="795"/>
        <v>15.3915089895114-153.717422406406i</v>
      </c>
      <c r="AB1583" t="str">
        <f t="shared" si="796"/>
        <v>1.40970106892888-0.152032799741631i</v>
      </c>
      <c r="AC1583" t="str">
        <f t="shared" si="797"/>
        <v>1.87921582558984-2.68991810406047i</v>
      </c>
      <c r="AD1583" t="str">
        <f t="shared" si="798"/>
        <v>0.284021237378182+0.325647038667055i</v>
      </c>
      <c r="AE1583" t="str">
        <f t="shared" si="799"/>
        <v>-0.0321004634160263-0.0485315539268107i</v>
      </c>
      <c r="AF1583" t="str">
        <f t="shared" si="800"/>
        <v>-14.3687354572849-2.23818771617847i</v>
      </c>
      <c r="AG1583" t="str">
        <f t="shared" si="801"/>
        <v>1.19703348255192-0.139901463767349i</v>
      </c>
      <c r="AH1583" t="str">
        <f t="shared" si="802"/>
        <v>0.216520974156409+0.667880669572518i</v>
      </c>
      <c r="AI1583">
        <f t="shared" si="803"/>
        <v>-3.0720072267591654</v>
      </c>
      <c r="AJ1583">
        <f t="shared" si="804"/>
        <v>72.037766826075625</v>
      </c>
      <c r="AK1583"/>
      <c r="AL1583"/>
      <c r="AM1583"/>
      <c r="AN1583"/>
    </row>
    <row r="1584" spans="1:40" x14ac:dyDescent="0.25">
      <c r="A1584"/>
      <c r="B1584">
        <f t="shared" si="770"/>
        <v>145000</v>
      </c>
      <c r="C1584" s="186" t="str">
        <f t="shared" si="773"/>
        <v>-3.63501923562088E-06+0.0168898098451742i</v>
      </c>
      <c r="D1584" s="158" t="str">
        <f t="shared" si="774"/>
        <v>-5.95703382548677+0.129488542146336i</v>
      </c>
      <c r="E1584" t="str">
        <f t="shared" si="775"/>
        <v>2870</v>
      </c>
      <c r="F1584" t="str">
        <f t="shared" si="776"/>
        <v>0.777000777000777</v>
      </c>
      <c r="G1584" t="str">
        <f t="shared" si="771"/>
        <v>0.777000777000777</v>
      </c>
      <c r="H1584" t="str">
        <f t="shared" si="777"/>
        <v>8.41261291123497+2.36641053641345i</v>
      </c>
      <c r="I1584" t="str">
        <f t="shared" si="778"/>
        <v>569.41366846315i</v>
      </c>
      <c r="J1584" t="str">
        <f t="shared" si="772"/>
        <v>-276.335020080226+123.150966091471i</v>
      </c>
      <c r="K1584" t="str">
        <f t="shared" si="779"/>
        <v>0.766153017758602-1.71914940065997i</v>
      </c>
      <c r="L1584" t="str">
        <f t="shared" si="780"/>
        <v>0.0528430653096365-0.0997324605781331i</v>
      </c>
      <c r="M1584" t="str">
        <f t="shared" si="781"/>
        <v>0.818996083068238-1.8188818612381i</v>
      </c>
      <c r="N1584" t="str">
        <f t="shared" si="782"/>
        <v>-0.643061909286751i</v>
      </c>
      <c r="O1584" t="str">
        <f t="shared" si="783"/>
        <v>0.800263442536967-0.599648582537208i</v>
      </c>
      <c r="P1584" t="str">
        <f t="shared" si="784"/>
        <v>0.199736557463033+0.599648582537208i</v>
      </c>
      <c r="Q1584" t="str">
        <f t="shared" si="785"/>
        <v>-0.199736557463033+0.043413326749543i</v>
      </c>
      <c r="R1584" t="str">
        <f t="shared" si="786"/>
        <v>-0.331789098075029-3.07431277910917i</v>
      </c>
      <c r="S1584" t="str">
        <f t="shared" si="787"/>
        <v>0.0663786312563363i</v>
      </c>
      <c r="T1584" t="str">
        <f t="shared" si="788"/>
        <v>0.20406867433113-0.0220237061959948i</v>
      </c>
      <c r="U1584" t="str">
        <f t="shared" si="789"/>
        <v>0.00005-0.00166306105634165i</v>
      </c>
      <c r="V1584" t="str">
        <f t="shared" si="790"/>
        <v>3.33333333333333E-06-0.00182936716197581i</v>
      </c>
      <c r="W1584" t="str">
        <f t="shared" si="791"/>
        <v>0.0000144720325475112-0.000871300502023608i</v>
      </c>
      <c r="X1584" t="str">
        <f t="shared" si="792"/>
        <v>0.0000287922215435539-0.000870588657916798i</v>
      </c>
      <c r="Y1584" t="str">
        <f t="shared" si="793"/>
        <v>0.009+0.091106186954104i</v>
      </c>
      <c r="Z1584" t="str">
        <f t="shared" si="794"/>
        <v>-0.133289904274388-0.0178038155990208i</v>
      </c>
      <c r="AA1584" t="str">
        <f t="shared" si="795"/>
        <v>15.370058769822-153.611514686661i</v>
      </c>
      <c r="AB1584" t="str">
        <f t="shared" si="796"/>
        <v>1.40967837802116-0.15213673793954i</v>
      </c>
      <c r="AC1584" t="str">
        <f t="shared" si="797"/>
        <v>1.87780231691915-2.6886378244255i</v>
      </c>
      <c r="AD1584" t="str">
        <f t="shared" si="798"/>
        <v>0.284161980178883+0.325844688080336i</v>
      </c>
      <c r="AE1584" t="str">
        <f t="shared" si="799"/>
        <v>-0.0320746443959612-0.0484909747779034i</v>
      </c>
      <c r="AF1584" t="str">
        <f t="shared" si="800"/>
        <v>-14.3696467367217-2.23692199426711i</v>
      </c>
      <c r="AG1584" t="str">
        <f t="shared" si="801"/>
        <v>1.19700431837532-0.139885126673356i</v>
      </c>
      <c r="AH1584" t="str">
        <f t="shared" si="802"/>
        <v>0.216438786877956+0.667351996849151i</v>
      </c>
      <c r="AI1584">
        <f t="shared" si="803"/>
        <v>-3.0785447638543979</v>
      </c>
      <c r="AJ1584">
        <f t="shared" si="804"/>
        <v>72.030836844817316</v>
      </c>
      <c r="AK1584"/>
      <c r="AL1584"/>
      <c r="AM1584"/>
      <c r="AN1584"/>
    </row>
    <row r="1585" spans="1:40" x14ac:dyDescent="0.25">
      <c r="A1585"/>
      <c r="B1585">
        <f t="shared" si="770"/>
        <v>145100</v>
      </c>
      <c r="C1585" s="186" t="str">
        <f t="shared" si="773"/>
        <v>-3.63001059816191E-06+0.0168781697291976i</v>
      </c>
      <c r="D1585" s="158" t="str">
        <f t="shared" si="774"/>
        <v>-5.95703378708721+0.129399301257182i</v>
      </c>
      <c r="E1585" t="str">
        <f t="shared" si="775"/>
        <v>2870</v>
      </c>
      <c r="F1585" t="str">
        <f t="shared" si="776"/>
        <v>0.777000777000777</v>
      </c>
      <c r="G1585" t="str">
        <f t="shared" si="771"/>
        <v>0.777000777000777</v>
      </c>
      <c r="H1585" t="str">
        <f t="shared" si="777"/>
        <v>8.41352255902167+2.36505680937079i</v>
      </c>
      <c r="I1585" t="str">
        <f t="shared" si="778"/>
        <v>569.806367544849i</v>
      </c>
      <c r="J1585" t="str">
        <f t="shared" si="772"/>
        <v>-276.717683049668+123.235897792224i</v>
      </c>
      <c r="K1585" t="str">
        <f t="shared" si="779"/>
        <v>0.765265703282033-1.71835119574177i</v>
      </c>
      <c r="L1585" t="str">
        <f t="shared" si="780"/>
        <v>0.0527861968556553-0.0996938378555139i</v>
      </c>
      <c r="M1585" t="str">
        <f t="shared" si="781"/>
        <v>0.818051900137688-1.81804503359728i</v>
      </c>
      <c r="N1585" t="str">
        <f t="shared" si="782"/>
        <v>-0.643505400258672i</v>
      </c>
      <c r="O1585" t="str">
        <f t="shared" si="783"/>
        <v>0.799997425113401-0.600003433166785i</v>
      </c>
      <c r="P1585" t="str">
        <f t="shared" si="784"/>
        <v>0.200002574886599+0.600003433166785i</v>
      </c>
      <c r="Q1585" t="str">
        <f t="shared" si="785"/>
        <v>-0.200002574886599+0.043501967091887i</v>
      </c>
      <c r="R1585" t="str">
        <f t="shared" si="786"/>
        <v>-0.331786949772709-3.07214453856756i</v>
      </c>
      <c r="S1585" t="str">
        <f t="shared" si="787"/>
        <v>0.06642440962272i</v>
      </c>
      <c r="T1585" t="str">
        <f t="shared" si="788"/>
        <v>0.204065387250014-0.0220387522591753i</v>
      </c>
      <c r="U1585" t="str">
        <f t="shared" si="789"/>
        <v>0.00005-0.00166191490812914i</v>
      </c>
      <c r="V1585" t="str">
        <f t="shared" si="790"/>
        <v>3.33333333333333E-06-0.00182810639894205i</v>
      </c>
      <c r="W1585" t="str">
        <f t="shared" si="791"/>
        <v>0.0000144720288971563-0.000870700258123266i</v>
      </c>
      <c r="X1585" t="str">
        <f t="shared" si="792"/>
        <v>0.0000287724940589443-0.000869989228830504i</v>
      </c>
      <c r="Y1585" t="str">
        <f t="shared" si="793"/>
        <v>0.009+0.0911690188071758i</v>
      </c>
      <c r="Z1585" t="str">
        <f t="shared" si="794"/>
        <v>-0.133106732330802-0.0177699065865979i</v>
      </c>
      <c r="AA1585" t="str">
        <f t="shared" si="795"/>
        <v>15.3486535095266-153.505752654251i</v>
      </c>
      <c r="AB1585" t="str">
        <f t="shared" si="796"/>
        <v>1.40965567131622-0.152240674077752i</v>
      </c>
      <c r="AC1585" t="str">
        <f t="shared" si="797"/>
        <v>1.87639109904154-2.68735826502624i</v>
      </c>
      <c r="AD1585" t="str">
        <f t="shared" si="798"/>
        <v>0.284302808817954+0.326042278329848i</v>
      </c>
      <c r="AE1585" t="str">
        <f t="shared" si="799"/>
        <v>-0.0320488770450237-0.0484504566251784i</v>
      </c>
      <c r="AF1585" t="str">
        <f t="shared" si="800"/>
        <v>-14.3705563461089-2.23565750811361i</v>
      </c>
      <c r="AG1585" t="str">
        <f t="shared" si="801"/>
        <v>1.19697517090399-0.13986886021699i</v>
      </c>
      <c r="AH1585" t="str">
        <f t="shared" si="802"/>
        <v>0.21635673385827+0.666824106870465i</v>
      </c>
      <c r="AI1585">
        <f t="shared" si="803"/>
        <v>-3.0850773597494401</v>
      </c>
      <c r="AJ1585">
        <f t="shared" si="804"/>
        <v>72.023905726162411</v>
      </c>
      <c r="AK1585"/>
      <c r="AL1585"/>
      <c r="AM1585"/>
      <c r="AN1585"/>
    </row>
    <row r="1586" spans="1:40" x14ac:dyDescent="0.25">
      <c r="A1586"/>
      <c r="B1586">
        <f t="shared" ref="B1586:B1649" si="805">B1585+100</f>
        <v>145200</v>
      </c>
      <c r="C1586" s="186" t="str">
        <f t="shared" si="773"/>
        <v>-3.62501230556288E-06+0.0168665456464363i</v>
      </c>
      <c r="D1586" s="158" t="str">
        <f t="shared" si="774"/>
        <v>-5.95703374876697+0.129310183289345i</v>
      </c>
      <c r="E1586" t="str">
        <f t="shared" si="775"/>
        <v>2870</v>
      </c>
      <c r="F1586" t="str">
        <f t="shared" si="776"/>
        <v>0.777000777000777</v>
      </c>
      <c r="G1586" t="str">
        <f t="shared" si="771"/>
        <v>0.777000777000777</v>
      </c>
      <c r="H1586" t="str">
        <f t="shared" si="777"/>
        <v>8.41443054061935+2.36370443965381i</v>
      </c>
      <c r="I1586" t="str">
        <f t="shared" si="778"/>
        <v>570.199066626547i</v>
      </c>
      <c r="J1586" t="str">
        <f t="shared" si="772"/>
        <v>-277.100609833636+123.320829492976i</v>
      </c>
      <c r="K1586" t="str">
        <f t="shared" si="779"/>
        <v>0.764379832061466-1.71755346180856i</v>
      </c>
      <c r="L1586" t="str">
        <f t="shared" si="780"/>
        <v>0.0527294115913306-0.0996552243150603i</v>
      </c>
      <c r="M1586" t="str">
        <f t="shared" si="781"/>
        <v>0.817109243652797-1.81720868612362i</v>
      </c>
      <c r="N1586" t="str">
        <f t="shared" si="782"/>
        <v>-0.643948891230594i</v>
      </c>
      <c r="O1586" t="str">
        <f t="shared" si="783"/>
        <v>0.79973125034295-0.600358165785144i</v>
      </c>
      <c r="P1586" t="str">
        <f t="shared" si="784"/>
        <v>0.20026874965705+0.600358165785144i</v>
      </c>
      <c r="Q1586" t="str">
        <f t="shared" si="785"/>
        <v>-0.20026874965705+0.04359072544545i</v>
      </c>
      <c r="R1586" t="str">
        <f t="shared" si="786"/>
        <v>-0.331784799940475-3.06997925017843i</v>
      </c>
      <c r="S1586" t="str">
        <f t="shared" si="787"/>
        <v>0.0664701879891035i</v>
      </c>
      <c r="T1586" t="str">
        <f t="shared" si="788"/>
        <v>0.204062097882007-0.0220537980239705i</v>
      </c>
      <c r="U1586" t="str">
        <f t="shared" si="789"/>
        <v>0.00005-0.00166077033863318i</v>
      </c>
      <c r="V1586" t="str">
        <f t="shared" si="790"/>
        <v>3.33333333333333E-06-0.0018268473724965i</v>
      </c>
      <c r="W1586" t="str">
        <f t="shared" si="791"/>
        <v>0.0000144720252442871-0.000870100841169575i</v>
      </c>
      <c r="X1586" t="str">
        <f t="shared" si="792"/>
        <v>0.0000287528072948531-0.000869390624899545i</v>
      </c>
      <c r="Y1586" t="str">
        <f t="shared" si="793"/>
        <v>0.009+0.0912318506602476i</v>
      </c>
      <c r="Z1586" t="str">
        <f t="shared" si="794"/>
        <v>-0.132923937400388-0.0177360894608386i</v>
      </c>
      <c r="AA1586" t="str">
        <f t="shared" si="795"/>
        <v>15.3272930826697-153.400136009237i</v>
      </c>
      <c r="AB1586" t="str">
        <f t="shared" si="796"/>
        <v>1.40963294881374-0.152344608154758i</v>
      </c>
      <c r="AC1586" t="str">
        <f t="shared" si="797"/>
        <v>1.87498216741033-2.6860794263743i</v>
      </c>
      <c r="AD1586" t="str">
        <f t="shared" si="798"/>
        <v>0.284443723273076+0.326239809381873i</v>
      </c>
      <c r="AE1586" t="str">
        <f t="shared" si="799"/>
        <v>-0.0320231612213998-0.0484099993223359i</v>
      </c>
      <c r="AF1586" t="str">
        <f t="shared" si="800"/>
        <v>-14.3714642893863-2.23439425636447i</v>
      </c>
      <c r="AG1586" t="str">
        <f t="shared" si="801"/>
        <v>1.19694604006344-0.139852664241629i</v>
      </c>
      <c r="AH1586" t="str">
        <f t="shared" si="802"/>
        <v>0.216274814821087+0.666296997843544i</v>
      </c>
      <c r="AI1586">
        <f t="shared" si="803"/>
        <v>-3.0916050220110538</v>
      </c>
      <c r="AJ1586">
        <f t="shared" si="804"/>
        <v>72.016973467292758</v>
      </c>
      <c r="AK1586"/>
      <c r="AL1586"/>
      <c r="AM1586"/>
      <c r="AN1586"/>
    </row>
    <row r="1587" spans="1:40" x14ac:dyDescent="0.25">
      <c r="A1587"/>
      <c r="B1587">
        <f t="shared" si="805"/>
        <v>145300</v>
      </c>
      <c r="C1587" s="186" t="str">
        <f t="shared" si="773"/>
        <v>-3.62002432935498E-06+0.0168549375637867i</v>
      </c>
      <c r="D1587" s="158" t="str">
        <f t="shared" si="774"/>
        <v>-5.95703371052582+0.129221187989031i</v>
      </c>
      <c r="E1587" t="str">
        <f t="shared" si="775"/>
        <v>2870</v>
      </c>
      <c r="F1587" t="str">
        <f t="shared" si="776"/>
        <v>0.777000777000777</v>
      </c>
      <c r="G1587" t="str">
        <f t="shared" si="771"/>
        <v>0.777000777000777</v>
      </c>
      <c r="H1587" t="str">
        <f t="shared" si="777"/>
        <v>8.41533685995707+2.36235342565548i</v>
      </c>
      <c r="I1587" t="str">
        <f t="shared" si="778"/>
        <v>570.591765708246i</v>
      </c>
      <c r="J1587" t="str">
        <f t="shared" si="772"/>
        <v>-277.48380043213+123.405761193729i</v>
      </c>
      <c r="K1587" t="str">
        <f t="shared" si="779"/>
        <v>0.763495401207793-1.71675619914541i</v>
      </c>
      <c r="L1587" t="str">
        <f t="shared" si="780"/>
        <v>0.0526727093745956-0.0996166200129318i</v>
      </c>
      <c r="M1587" t="str">
        <f t="shared" si="781"/>
        <v>0.816168110582389-1.81637281915834i</v>
      </c>
      <c r="N1587" t="str">
        <f t="shared" si="782"/>
        <v>-0.644392382202516i</v>
      </c>
      <c r="O1587" t="str">
        <f t="shared" si="783"/>
        <v>0.799464918277966-0.600712780322514i</v>
      </c>
      <c r="P1587" t="str">
        <f t="shared" si="784"/>
        <v>0.200535081722034+0.600712780322514i</v>
      </c>
      <c r="Q1587" t="str">
        <f t="shared" si="785"/>
        <v>-0.200535081722034+0.0436796018800021i</v>
      </c>
      <c r="R1587" t="str">
        <f t="shared" si="786"/>
        <v>-0.331782648578231-3.06781690784584i</v>
      </c>
      <c r="S1587" t="str">
        <f t="shared" si="787"/>
        <v>0.0665159663554872i</v>
      </c>
      <c r="T1587" t="str">
        <f t="shared" si="788"/>
        <v>0.204058806227069-0.022068843490164i</v>
      </c>
      <c r="U1587" t="str">
        <f t="shared" si="789"/>
        <v>0.00005-0.00165962734459421i</v>
      </c>
      <c r="V1587" t="str">
        <f t="shared" si="790"/>
        <v>3.33333333333333E-06-0.00182559007905363i</v>
      </c>
      <c r="W1587" t="str">
        <f t="shared" si="791"/>
        <v>0.0000144720215889037-0.000869502249455141i</v>
      </c>
      <c r="X1587" t="str">
        <f t="shared" si="792"/>
        <v>0.0000287331611392617-0.000868792844422063i</v>
      </c>
      <c r="Y1587" t="str">
        <f t="shared" si="793"/>
        <v>0.009+0.0912946825133194i</v>
      </c>
      <c r="Z1587" t="str">
        <f t="shared" si="794"/>
        <v>-0.132741518450427-0.0177023639060043i</v>
      </c>
      <c r="AA1587" t="str">
        <f t="shared" si="795"/>
        <v>15.3059773637379-153.2946644525i</v>
      </c>
      <c r="AB1587" t="str">
        <f t="shared" si="796"/>
        <v>1.40961021051347-0.152448540169065i</v>
      </c>
      <c r="AC1587" t="str">
        <f t="shared" si="797"/>
        <v>1.87357551748896-2.68480130897556i</v>
      </c>
      <c r="AD1587" t="str">
        <f t="shared" si="798"/>
        <v>0.284584723521922+0.3264372812027i</v>
      </c>
      <c r="AE1587" t="str">
        <f t="shared" si="799"/>
        <v>-0.031997496783758-0.0483696027235501i</v>
      </c>
      <c r="AF1587" t="str">
        <f t="shared" si="800"/>
        <v>-14.3723705704829-2.23313223766645i</v>
      </c>
      <c r="AG1587" t="str">
        <f t="shared" si="801"/>
        <v>1.19691692577943-0.139836538591071i</v>
      </c>
      <c r="AH1587" t="str">
        <f t="shared" si="802"/>
        <v>0.216193029490749+0.665770667980923i</v>
      </c>
      <c r="AI1587">
        <f t="shared" si="803"/>
        <v>-3.0981277581891939</v>
      </c>
      <c r="AJ1587">
        <f t="shared" si="804"/>
        <v>72.010040065408617</v>
      </c>
      <c r="AK1587"/>
      <c r="AL1587"/>
      <c r="AM1587"/>
      <c r="AN1587"/>
    </row>
    <row r="1588" spans="1:40" x14ac:dyDescent="0.25">
      <c r="A1588"/>
      <c r="B1588">
        <f t="shared" si="805"/>
        <v>145400</v>
      </c>
      <c r="C1588" s="186" t="str">
        <f t="shared" si="773"/>
        <v>-3.61504664116726E-06+0.0168433454482362i</v>
      </c>
      <c r="D1588" s="158" t="str">
        <f t="shared" si="774"/>
        <v>-5.95703367236354+0.129132315103144i</v>
      </c>
      <c r="E1588" t="str">
        <f t="shared" si="775"/>
        <v>2870</v>
      </c>
      <c r="F1588" t="str">
        <f t="shared" si="776"/>
        <v>0.777000777000777</v>
      </c>
      <c r="G1588" t="str">
        <f t="shared" si="771"/>
        <v>0.777000777000777</v>
      </c>
      <c r="H1588" t="str">
        <f t="shared" si="777"/>
        <v>8.41624152095272+2.36100376576985i</v>
      </c>
      <c r="I1588" t="str">
        <f t="shared" si="778"/>
        <v>570.984464789945i</v>
      </c>
      <c r="J1588" t="str">
        <f t="shared" si="772"/>
        <v>-277.867254845149+123.490692894482i</v>
      </c>
      <c r="K1588" t="str">
        <f t="shared" si="779"/>
        <v>0.762612407838372-1.71595940803379i</v>
      </c>
      <c r="L1588" t="str">
        <f t="shared" si="780"/>
        <v>0.0526160900636263-0.0995780250050067i</v>
      </c>
      <c r="M1588" t="str">
        <f t="shared" si="781"/>
        <v>0.815228497901998-1.8155374330388i</v>
      </c>
      <c r="N1588" t="str">
        <f t="shared" si="782"/>
        <v>-0.644835873174438i</v>
      </c>
      <c r="O1588" t="str">
        <f t="shared" si="783"/>
        <v>0.799198428970833-0.601067276709148i</v>
      </c>
      <c r="P1588" t="str">
        <f t="shared" si="784"/>
        <v>0.200801571029167+0.601067276709148i</v>
      </c>
      <c r="Q1588" t="str">
        <f t="shared" si="785"/>
        <v>-0.200801571029167+0.0437685964652901i</v>
      </c>
      <c r="R1588" t="str">
        <f t="shared" si="786"/>
        <v>-0.331780495685875-3.06565750549064i</v>
      </c>
      <c r="S1588" t="str">
        <f t="shared" si="787"/>
        <v>0.0665617447218709i</v>
      </c>
      <c r="T1588" t="str">
        <f t="shared" si="788"/>
        <v>0.204055512285156-0.022083888657539i</v>
      </c>
      <c r="U1588" t="str">
        <f t="shared" si="789"/>
        <v>0.00005-0.00165848592276161i</v>
      </c>
      <c r="V1588" t="str">
        <f t="shared" si="790"/>
        <v>3.33333333333333E-06-0.00182433451503777i</v>
      </c>
      <c r="W1588" t="str">
        <f t="shared" si="791"/>
        <v>0.0000144720179310059-0.000868904481277263i</v>
      </c>
      <c r="X1588" t="str">
        <f t="shared" si="792"/>
        <v>0.0000287135554805362-0.000868195885700874i</v>
      </c>
      <c r="Y1588" t="str">
        <f t="shared" si="793"/>
        <v>0.009+0.0913575143663912i</v>
      </c>
      <c r="Z1588" t="str">
        <f t="shared" si="794"/>
        <v>-0.132559474451728-0.0176687296076651i</v>
      </c>
      <c r="AA1588" t="str">
        <f t="shared" si="795"/>
        <v>15.2847062276578-153.189337685739i</v>
      </c>
      <c r="AB1588" t="str">
        <f t="shared" si="796"/>
        <v>1.40958745641508-0.152552470119175i</v>
      </c>
      <c r="AC1588" t="str">
        <f t="shared" si="797"/>
        <v>1.87217114475087-2.68352391333002i</v>
      </c>
      <c r="AD1588" t="str">
        <f t="shared" si="798"/>
        <v>0.284725809542139+0.326634693758609i</v>
      </c>
      <c r="AE1588" t="str">
        <f t="shared" si="799"/>
        <v>-0.0319718835912456-0.0483292666834662i</v>
      </c>
      <c r="AF1588" t="str">
        <f t="shared" si="800"/>
        <v>-14.3732751933163-2.23187145066671i</v>
      </c>
      <c r="AG1588" t="str">
        <f t="shared" si="801"/>
        <v>1.19688782797798-0.139820483109524i</v>
      </c>
      <c r="AH1588" t="str">
        <f t="shared" si="802"/>
        <v>0.216111377592175+0.665245115500518i</v>
      </c>
      <c r="AI1588">
        <f t="shared" si="803"/>
        <v>-3.1046455758177505</v>
      </c>
      <c r="AJ1588">
        <f t="shared" si="804"/>
        <v>72.003105517729537</v>
      </c>
      <c r="AK1588"/>
      <c r="AL1588"/>
      <c r="AM1588"/>
      <c r="AN1588"/>
    </row>
    <row r="1589" spans="1:40" x14ac:dyDescent="0.25">
      <c r="A1589"/>
      <c r="B1589">
        <f t="shared" si="805"/>
        <v>145500</v>
      </c>
      <c r="C1589" s="186" t="str">
        <f t="shared" si="773"/>
        <v>-3.61007921272622E-06+0.016831769266863i</v>
      </c>
      <c r="D1589" s="158" t="str">
        <f t="shared" si="774"/>
        <v>-5.95703363427993+0.129043564379283i</v>
      </c>
      <c r="E1589" t="str">
        <f t="shared" si="775"/>
        <v>2870</v>
      </c>
      <c r="F1589" t="str">
        <f t="shared" si="776"/>
        <v>0.777000777000777</v>
      </c>
      <c r="G1589" t="str">
        <f t="shared" si="771"/>
        <v>0.777000777000777</v>
      </c>
      <c r="H1589" t="str">
        <f t="shared" si="777"/>
        <v>8.41714452751316+2.35965545839204i</v>
      </c>
      <c r="I1589" t="str">
        <f t="shared" si="778"/>
        <v>571.377163871644i</v>
      </c>
      <c r="J1589" t="str">
        <f t="shared" si="772"/>
        <v>-278.250973072694+123.575624595235i</v>
      </c>
      <c r="K1589" t="str">
        <f t="shared" si="779"/>
        <v>0.761730849077013-1.71516308875158i</v>
      </c>
      <c r="L1589" t="str">
        <f t="shared" si="780"/>
        <v>0.0525595535168393-0.0995394393468811i</v>
      </c>
      <c r="M1589" t="str">
        <f t="shared" si="781"/>
        <v>0.814290402593852-1.81470252809846i</v>
      </c>
      <c r="N1589" t="str">
        <f t="shared" si="782"/>
        <v>-0.64527936414636i</v>
      </c>
      <c r="O1589" t="str">
        <f t="shared" si="783"/>
        <v>0.798931782473966-0.601421654875322i</v>
      </c>
      <c r="P1589" t="str">
        <f t="shared" si="784"/>
        <v>0.201068217526034+0.601421654875322i</v>
      </c>
      <c r="Q1589" t="str">
        <f t="shared" si="785"/>
        <v>-0.201068217526034+0.043857709271038i</v>
      </c>
      <c r="R1589" t="str">
        <f t="shared" si="786"/>
        <v>-0.331778341263297-3.06350103705037i</v>
      </c>
      <c r="S1589" t="str">
        <f t="shared" si="787"/>
        <v>0.0666075230882546i</v>
      </c>
      <c r="T1589" t="str">
        <f t="shared" si="788"/>
        <v>0.204052216056224-0.0220989335258779i</v>
      </c>
      <c r="U1589" t="str">
        <f t="shared" si="789"/>
        <v>0.00005-0.00165734606989373i</v>
      </c>
      <c r="V1589" t="str">
        <f t="shared" si="790"/>
        <v>3.33333333333333E-06-0.00182308067688311i</v>
      </c>
      <c r="W1589" t="str">
        <f t="shared" si="791"/>
        <v>0.000014472014270594-0.000868307534937936i</v>
      </c>
      <c r="X1589" t="str">
        <f t="shared" si="792"/>
        <v>0.0000286939902074268-0.000867599747043465i</v>
      </c>
      <c r="Y1589" t="str">
        <f t="shared" si="793"/>
        <v>0.009+0.091420346219463i</v>
      </c>
      <c r="Z1589" t="str">
        <f t="shared" si="794"/>
        <v>-0.132377804378619-0.0176351862526937i</v>
      </c>
      <c r="AA1589" t="str">
        <f t="shared" si="795"/>
        <v>15.2634795497945-153.084155411468i</v>
      </c>
      <c r="AB1589" t="str">
        <f t="shared" si="796"/>
        <v>1.40956468651828-0.152656398003585i</v>
      </c>
      <c r="AC1589" t="str">
        <f t="shared" si="797"/>
        <v>1.87076904467954-2.6822472399319i</v>
      </c>
      <c r="AD1589" t="str">
        <f t="shared" si="798"/>
        <v>0.284866981311371+0.326832047015889i</v>
      </c>
      <c r="AE1589" t="str">
        <f t="shared" si="799"/>
        <v>-0.0319463215034901-0.0482889910572016i</v>
      </c>
      <c r="AF1589" t="str">
        <f t="shared" si="800"/>
        <v>-14.3741781617931-2.23061189401276i</v>
      </c>
      <c r="AG1589" t="str">
        <f t="shared" si="801"/>
        <v>1.1968587465854-0.139804497641613i</v>
      </c>
      <c r="AH1589" t="str">
        <f t="shared" si="802"/>
        <v>0.216029858850889+0.664720338625658i</v>
      </c>
      <c r="AI1589">
        <f t="shared" si="803"/>
        <v>-3.1111584824138632</v>
      </c>
      <c r="AJ1589">
        <f t="shared" si="804"/>
        <v>71.996169821493396</v>
      </c>
      <c r="AK1589"/>
      <c r="AL1589"/>
      <c r="AM1589"/>
      <c r="AN1589"/>
    </row>
    <row r="1590" spans="1:40" x14ac:dyDescent="0.25">
      <c r="A1590"/>
      <c r="B1590">
        <f t="shared" si="805"/>
        <v>145600</v>
      </c>
      <c r="C1590" s="186" t="str">
        <f t="shared" si="773"/>
        <v>-3.60512201585543E-06+0.0168202089868356i</v>
      </c>
      <c r="D1590" s="158" t="str">
        <f t="shared" si="774"/>
        <v>-5.95703359627475+0.12895493556574i</v>
      </c>
      <c r="E1590" t="str">
        <f t="shared" si="775"/>
        <v>2870</v>
      </c>
      <c r="F1590" t="str">
        <f t="shared" si="776"/>
        <v>0.777000777000777</v>
      </c>
      <c r="G1590" t="str">
        <f t="shared" si="771"/>
        <v>0.777000777000777</v>
      </c>
      <c r="H1590" t="str">
        <f t="shared" si="777"/>
        <v>8.41804588353411+2.35830850191817i</v>
      </c>
      <c r="I1590" t="str">
        <f t="shared" si="778"/>
        <v>571.769862953342i</v>
      </c>
      <c r="J1590" t="str">
        <f t="shared" si="772"/>
        <v>-278.634955114765+123.660556295987i</v>
      </c>
      <c r="K1590" t="str">
        <f t="shared" si="779"/>
        <v>0.760850722053976-1.7143672415731i</v>
      </c>
      <c r="L1590" t="str">
        <f t="shared" si="780"/>
        <v>0.0525030995928923-0.0995008630938716i</v>
      </c>
      <c r="M1590" t="str">
        <f t="shared" si="781"/>
        <v>0.813353821646868-1.81386810466697i</v>
      </c>
      <c r="N1590" t="str">
        <f t="shared" si="782"/>
        <v>-0.645722855118282i</v>
      </c>
      <c r="O1590" t="str">
        <f t="shared" si="783"/>
        <v>0.798664978839809-0.601775914751336i</v>
      </c>
      <c r="P1590" t="str">
        <f t="shared" si="784"/>
        <v>0.201335021160191+0.601775914751336i</v>
      </c>
      <c r="Q1590" t="str">
        <f t="shared" si="785"/>
        <v>-0.201335021160191+0.043946940366946i</v>
      </c>
      <c r="R1590" t="str">
        <f t="shared" si="786"/>
        <v>-0.331776185310408-3.06134749647924i</v>
      </c>
      <c r="S1590" t="str">
        <f t="shared" si="787"/>
        <v>0.0666533014546383i</v>
      </c>
      <c r="T1590" t="str">
        <f t="shared" si="788"/>
        <v>0.204048917540233-0.0221139780949646i</v>
      </c>
      <c r="U1590" t="str">
        <f t="shared" si="789"/>
        <v>0.0000500000000000001-0.00165620778275782i</v>
      </c>
      <c r="V1590" t="str">
        <f t="shared" si="790"/>
        <v>3.33333333333333E-06-0.0018218285610336i</v>
      </c>
      <c r="W1590" t="str">
        <f t="shared" si="791"/>
        <v>0.0000144720106076677-0.000867711408743804i</v>
      </c>
      <c r="X1590" t="str">
        <f t="shared" si="792"/>
        <v>0.0000286744652090643-0.000867004426761956i</v>
      </c>
      <c r="Y1590" t="str">
        <f t="shared" si="793"/>
        <v>0.009+0.0914831780725348i</v>
      </c>
      <c r="Z1590" t="str">
        <f t="shared" si="794"/>
        <v>-0.132196507208922-0.0176017335292586i</v>
      </c>
      <c r="AA1590" t="str">
        <f t="shared" si="795"/>
        <v>15.2422972059496-152.979117333015i</v>
      </c>
      <c r="AB1590" t="str">
        <f t="shared" si="796"/>
        <v>1.40954190082279-0.152760323820802i</v>
      </c>
      <c r="AC1590" t="str">
        <f t="shared" si="797"/>
        <v>1.86936921276846-2.68097128926977i</v>
      </c>
      <c r="AD1590" t="str">
        <f t="shared" si="798"/>
        <v>0.285008238807238+0.327029340940829i</v>
      </c>
      <c r="AE1590" t="str">
        <f t="shared" si="799"/>
        <v>-0.0319208103805938-0.0482487757003418i</v>
      </c>
      <c r="AF1590" t="str">
        <f t="shared" si="800"/>
        <v>-14.3750794798089-2.22935356635243i</v>
      </c>
      <c r="AG1590" t="str">
        <f t="shared" si="801"/>
        <v>1.19682968152823-0.139788582032371i</v>
      </c>
      <c r="AH1590" t="str">
        <f t="shared" si="802"/>
        <v>0.215948472992999+0.664196335585047i</v>
      </c>
      <c r="AI1590">
        <f t="shared" si="803"/>
        <v>-3.1176664854782707</v>
      </c>
      <c r="AJ1590">
        <f t="shared" si="804"/>
        <v>71.989232973957243</v>
      </c>
      <c r="AK1590"/>
      <c r="AL1590"/>
      <c r="AM1590"/>
      <c r="AN1590"/>
    </row>
    <row r="1591" spans="1:40" x14ac:dyDescent="0.25">
      <c r="A1591"/>
      <c r="B1591">
        <f t="shared" si="805"/>
        <v>145700</v>
      </c>
      <c r="C1591" s="186" t="str">
        <f t="shared" si="773"/>
        <v>-3.60017502247511E-06+0.0168086645754128i</v>
      </c>
      <c r="D1591" s="158" t="str">
        <f t="shared" si="774"/>
        <v>-5.95703355834779+0.128866428411498i</v>
      </c>
      <c r="E1591" t="str">
        <f t="shared" si="775"/>
        <v>2870</v>
      </c>
      <c r="F1591" t="str">
        <f t="shared" si="776"/>
        <v>0.777000777000777</v>
      </c>
      <c r="G1591" t="str">
        <f t="shared" si="771"/>
        <v>0.777000777000777</v>
      </c>
      <c r="H1591" t="str">
        <f t="shared" si="777"/>
        <v>8.41894559290037+2.35696289474543i</v>
      </c>
      <c r="I1591" t="str">
        <f t="shared" si="778"/>
        <v>572.162562035041i</v>
      </c>
      <c r="J1591" t="str">
        <f t="shared" si="772"/>
        <v>-279.019200971361+123.74548799674i</v>
      </c>
      <c r="K1591" t="str">
        <f t="shared" si="779"/>
        <v>0.759972023905967-1.71357186676913i</v>
      </c>
      <c r="L1591" t="str">
        <f t="shared" si="780"/>
        <v>0.0524467281506843-0.0994622963010158i</v>
      </c>
      <c r="M1591" t="str">
        <f t="shared" si="781"/>
        <v>0.812418752056651-1.81303416307015i</v>
      </c>
      <c r="N1591" t="str">
        <f t="shared" si="782"/>
        <v>-0.646166346090204i</v>
      </c>
      <c r="O1591" t="str">
        <f t="shared" si="783"/>
        <v>0.798398018120839-0.602130056267512i</v>
      </c>
      <c r="P1591" t="str">
        <f t="shared" si="784"/>
        <v>0.201601981879161+0.602130056267512i</v>
      </c>
      <c r="Q1591" t="str">
        <f t="shared" si="785"/>
        <v>-0.201601981879161+0.0440362898226919i</v>
      </c>
      <c r="R1591" t="str">
        <f t="shared" si="786"/>
        <v>-0.331774027827093-3.05919687774805i</v>
      </c>
      <c r="S1591" t="str">
        <f t="shared" si="787"/>
        <v>0.066699079821022i</v>
      </c>
      <c r="T1591" t="str">
        <f t="shared" si="788"/>
        <v>0.204045616737138-0.0221290223645812i</v>
      </c>
      <c r="U1591" t="str">
        <f t="shared" si="789"/>
        <v>0.0000500000000000001-0.00165507105812998i</v>
      </c>
      <c r="V1591" t="str">
        <f t="shared" si="790"/>
        <v>3.33333333333333E-06-0.00182057816394298i</v>
      </c>
      <c r="W1591" t="str">
        <f t="shared" si="791"/>
        <v>0.0000144720069422273-0.00086711610100617i</v>
      </c>
      <c r="X1591" t="str">
        <f t="shared" si="792"/>
        <v>0.0000286549803749606-0.000866409923173101i</v>
      </c>
      <c r="Y1591" t="str">
        <f t="shared" si="793"/>
        <v>0.009+0.0915460099256066i</v>
      </c>
      <c r="Z1591" t="str">
        <f t="shared" si="794"/>
        <v>-0.132015581923949-0.0175683711268185i</v>
      </c>
      <c r="AA1591" t="str">
        <f t="shared" si="795"/>
        <v>15.2211590723595-152.874223154516i</v>
      </c>
      <c r="AB1591" t="str">
        <f t="shared" si="796"/>
        <v>1.40951909932831-0.15286424756932i</v>
      </c>
      <c r="AC1591" t="str">
        <f t="shared" si="797"/>
        <v>1.86797164452113-2.67969606182644i</v>
      </c>
      <c r="AD1591" t="str">
        <f t="shared" si="798"/>
        <v>0.285149582007345+0.327226575499714i</v>
      </c>
      <c r="AE1591" t="str">
        <f t="shared" si="799"/>
        <v>-0.0318953500831336-0.048208620468938i</v>
      </c>
      <c r="AF1591" t="str">
        <f t="shared" si="800"/>
        <v>-14.3759791512482-2.22809646633393i</v>
      </c>
      <c r="AG1591" t="str">
        <f t="shared" si="801"/>
        <v>1.1968006327333-0.13977273612724i</v>
      </c>
      <c r="AH1591" t="str">
        <f t="shared" si="802"/>
        <v>0.215867219745204+0.663673104612714i</v>
      </c>
      <c r="AI1591">
        <f t="shared" si="803"/>
        <v>-3.1241695924956496</v>
      </c>
      <c r="AJ1591">
        <f t="shared" si="804"/>
        <v>71.982294972396005</v>
      </c>
      <c r="AK1591"/>
      <c r="AL1591"/>
      <c r="AM1591"/>
      <c r="AN1591"/>
    </row>
    <row r="1592" spans="1:40" x14ac:dyDescent="0.25">
      <c r="A1592"/>
      <c r="B1592">
        <f t="shared" si="805"/>
        <v>145800</v>
      </c>
      <c r="C1592" s="186" t="str">
        <f t="shared" si="773"/>
        <v>-3.59523820460176E-06+0.0167971359999431i</v>
      </c>
      <c r="D1592" s="158" t="str">
        <f t="shared" si="774"/>
        <v>-5.95703352049886+0.12877804266623i</v>
      </c>
      <c r="E1592" t="str">
        <f t="shared" si="775"/>
        <v>2870</v>
      </c>
      <c r="F1592" t="str">
        <f t="shared" si="776"/>
        <v>0.777000777000777</v>
      </c>
      <c r="G1592" t="str">
        <f t="shared" si="771"/>
        <v>0.777000777000777</v>
      </c>
      <c r="H1592" t="str">
        <f t="shared" si="777"/>
        <v>8.41984365948571+2.35561863527214i</v>
      </c>
      <c r="I1592" t="str">
        <f t="shared" si="778"/>
        <v>572.55526111674i</v>
      </c>
      <c r="J1592" t="str">
        <f t="shared" si="772"/>
        <v>-279.403710642483+123.830419697493i</v>
      </c>
      <c r="K1592" t="str">
        <f t="shared" si="779"/>
        <v>0.759094751776087-1.71277696460692i</v>
      </c>
      <c r="L1592" t="str">
        <f t="shared" si="780"/>
        <v>0.0523904390493547-0.0994237390230732i</v>
      </c>
      <c r="M1592" t="str">
        <f t="shared" si="781"/>
        <v>0.811485190825442-1.81220070362999i</v>
      </c>
      <c r="N1592" t="str">
        <f t="shared" si="782"/>
        <v>-0.646609837062126i</v>
      </c>
      <c r="O1592" t="str">
        <f t="shared" si="783"/>
        <v>0.798130900369561-0.602484079354196i</v>
      </c>
      <c r="P1592" t="str">
        <f t="shared" si="784"/>
        <v>0.201869099630439+0.602484079354196i</v>
      </c>
      <c r="Q1592" t="str">
        <f t="shared" si="785"/>
        <v>-0.201869099630439+0.04412575770793i</v>
      </c>
      <c r="R1592" t="str">
        <f t="shared" si="786"/>
        <v>-0.331771868813258-3.05704917484411i</v>
      </c>
      <c r="S1592" t="str">
        <f t="shared" si="787"/>
        <v>0.0667448581874057i</v>
      </c>
      <c r="T1592" t="str">
        <f t="shared" si="788"/>
        <v>0.204042313646896-0.0221440663345115i</v>
      </c>
      <c r="U1592" t="str">
        <f t="shared" si="789"/>
        <v>0.0000500000000000001-0.00165393589279519i</v>
      </c>
      <c r="V1592" t="str">
        <f t="shared" si="790"/>
        <v>3.33333333333333E-06-0.00181932948207471i</v>
      </c>
      <c r="W1592" t="str">
        <f t="shared" si="791"/>
        <v>0.0000144720032742726-0.000866521610040967i</v>
      </c>
      <c r="X1592" t="str">
        <f t="shared" si="792"/>
        <v>0.0000286355355950055-0.000865816234598262i</v>
      </c>
      <c r="Y1592" t="str">
        <f t="shared" si="793"/>
        <v>0.009+0.0916088417786784i</v>
      </c>
      <c r="Z1592" t="str">
        <f t="shared" si="794"/>
        <v>-0.131835027508481-0.0175350987361155i</v>
      </c>
      <c r="AA1592" t="str">
        <f t="shared" si="795"/>
        <v>15.2000650256932-152.769472580916i</v>
      </c>
      <c r="AB1592" t="str">
        <f t="shared" si="796"/>
        <v>1.40949628203452-0.152968169247646i</v>
      </c>
      <c r="AC1592" t="str">
        <f t="shared" si="797"/>
        <v>1.86657633545096-2.67842155807896i</v>
      </c>
      <c r="AD1592" t="str">
        <f t="shared" si="798"/>
        <v>0.285291010889292+0.327423750658832i</v>
      </c>
      <c r="AE1592" t="str">
        <f t="shared" si="799"/>
        <v>-0.0318699404721604-0.0481685252195072i</v>
      </c>
      <c r="AF1592" t="str">
        <f t="shared" si="800"/>
        <v>-14.3768771799846-2.22684059260591i</v>
      </c>
      <c r="AG1592" t="str">
        <f t="shared" si="801"/>
        <v>1.19677160012767-0.13975695977208i</v>
      </c>
      <c r="AH1592" t="str">
        <f t="shared" si="802"/>
        <v>0.215786098834801+0.663150643948061i</v>
      </c>
      <c r="AI1592">
        <f t="shared" si="803"/>
        <v>-3.1306678109338626</v>
      </c>
      <c r="AJ1592">
        <f t="shared" si="804"/>
        <v>71.97535581410331</v>
      </c>
      <c r="AK1592"/>
      <c r="AL1592"/>
      <c r="AM1592"/>
      <c r="AN1592"/>
    </row>
    <row r="1593" spans="1:40" x14ac:dyDescent="0.25">
      <c r="A1593"/>
      <c r="B1593">
        <f t="shared" si="805"/>
        <v>145900</v>
      </c>
      <c r="C1593" s="186" t="str">
        <f t="shared" si="773"/>
        <v>-3.59031153434772E-06+0.0167856232278646i</v>
      </c>
      <c r="D1593" s="158" t="str">
        <f t="shared" si="774"/>
        <v>-5.95703348272772+0.128689778080295i</v>
      </c>
      <c r="E1593" t="str">
        <f t="shared" si="775"/>
        <v>2870</v>
      </c>
      <c r="F1593" t="str">
        <f t="shared" si="776"/>
        <v>0.777000777000777</v>
      </c>
      <c r="G1593" t="str">
        <f t="shared" si="771"/>
        <v>0.777000777000777</v>
      </c>
      <c r="H1593" t="str">
        <f t="shared" si="777"/>
        <v>8.42074008715293+2.3542757218976i</v>
      </c>
      <c r="I1593" t="str">
        <f t="shared" si="778"/>
        <v>572.947960198439i</v>
      </c>
      <c r="J1593" t="str">
        <f t="shared" si="772"/>
        <v>-279.788484128131+123.915351398246i</v>
      </c>
      <c r="K1593" t="str">
        <f t="shared" si="779"/>
        <v>0.758218902813847-1.71198253535021i</v>
      </c>
      <c r="L1593" t="str">
        <f t="shared" si="780"/>
        <v>0.0523342321482842-0.0993851913145272i</v>
      </c>
      <c r="M1593" t="str">
        <f t="shared" si="781"/>
        <v>0.810553134962131-1.81136772666474i</v>
      </c>
      <c r="N1593" t="str">
        <f t="shared" si="782"/>
        <v>-0.647053328034048i</v>
      </c>
      <c r="O1593" t="str">
        <f t="shared" si="783"/>
        <v>0.797863625638516-0.602837983941757i</v>
      </c>
      <c r="P1593" t="str">
        <f t="shared" si="784"/>
        <v>0.202136374361484+0.602837983941757i</v>
      </c>
      <c r="Q1593" t="str">
        <f t="shared" si="785"/>
        <v>-0.202136374361484+0.044215344092291i</v>
      </c>
      <c r="R1593" t="str">
        <f t="shared" si="786"/>
        <v>-0.331769708268781-3.05490438177129i</v>
      </c>
      <c r="S1593" t="str">
        <f t="shared" si="787"/>
        <v>0.0667906365537894i</v>
      </c>
      <c r="T1593" t="str">
        <f t="shared" si="788"/>
        <v>0.204039008269465-0.0221591100045369i</v>
      </c>
      <c r="U1593" t="str">
        <f t="shared" si="789"/>
        <v>0.0000500000000000001-0.00165280228354721i</v>
      </c>
      <c r="V1593" t="str">
        <f t="shared" si="790"/>
        <v>3.33333333333333E-06-0.00181808251190193i</v>
      </c>
      <c r="W1593" t="str">
        <f t="shared" si="791"/>
        <v>0.0000144719996038036-0.000865927934168739i</v>
      </c>
      <c r="X1593" t="str">
        <f t="shared" si="792"/>
        <v>0.000028616130759466-0.000865223359363397i</v>
      </c>
      <c r="Y1593" t="str">
        <f t="shared" si="793"/>
        <v>0.009+0.0916716736317502i</v>
      </c>
      <c r="Z1593" t="str">
        <f t="shared" si="794"/>
        <v>-0.131654842950757-0.0175019160491687i</v>
      </c>
      <c r="AA1593" t="str">
        <f t="shared" si="795"/>
        <v>15.1790149430509-152.664865317962i</v>
      </c>
      <c r="AB1593" t="str">
        <f t="shared" si="796"/>
        <v>1.40947344894115-0.153072088854271i</v>
      </c>
      <c r="AC1593" t="str">
        <f t="shared" si="797"/>
        <v>1.86518328108135-2.67714777849887i</v>
      </c>
      <c r="AD1593" t="str">
        <f t="shared" si="798"/>
        <v>0.285432525430649+0.327620866384477i</v>
      </c>
      <c r="AE1593" t="str">
        <f t="shared" si="799"/>
        <v>-0.0318445814091931-0.0481284898090289i</v>
      </c>
      <c r="AF1593" t="str">
        <f t="shared" si="800"/>
        <v>-14.3777735698807-2.2255859438173i</v>
      </c>
      <c r="AG1593" t="str">
        <f t="shared" si="801"/>
        <v>1.19674258363868-0.139741252813145i</v>
      </c>
      <c r="AH1593" t="str">
        <f t="shared" si="802"/>
        <v>0.21570510998966+0.662628951835767i</v>
      </c>
      <c r="AI1593">
        <f t="shared" si="803"/>
        <v>-3.1371611482449602</v>
      </c>
      <c r="AJ1593">
        <f t="shared" si="804"/>
        <v>71.968415496391557</v>
      </c>
      <c r="AK1593"/>
      <c r="AL1593"/>
      <c r="AM1593"/>
      <c r="AN1593"/>
    </row>
    <row r="1594" spans="1:40" x14ac:dyDescent="0.25">
      <c r="A1594"/>
      <c r="B1594">
        <f t="shared" si="805"/>
        <v>146000</v>
      </c>
      <c r="C1594" s="186" t="str">
        <f t="shared" si="773"/>
        <v>-3.58539498392083E-06+0.0167741262267047i</v>
      </c>
      <c r="D1594" s="158" t="str">
        <f t="shared" si="774"/>
        <v>-5.95703344503417+0.128601634404736i</v>
      </c>
      <c r="E1594" t="str">
        <f t="shared" si="775"/>
        <v>2870</v>
      </c>
      <c r="F1594" t="str">
        <f t="shared" si="776"/>
        <v>0.777000777000777</v>
      </c>
      <c r="G1594" t="str">
        <f t="shared" si="771"/>
        <v>0.777000777000777</v>
      </c>
      <c r="H1594" t="str">
        <f t="shared" si="777"/>
        <v>8.42163487975398+2.35293415302227i</v>
      </c>
      <c r="I1594" t="str">
        <f t="shared" si="778"/>
        <v>573.340659280137i</v>
      </c>
      <c r="J1594" t="str">
        <f t="shared" si="772"/>
        <v>-280.173521428304+124.000283098998i</v>
      </c>
      <c r="K1594" t="str">
        <f t="shared" si="779"/>
        <v>0.757344474175145-1.71118857925924i</v>
      </c>
      <c r="L1594" t="str">
        <f t="shared" si="780"/>
        <v>0.0522781073070929-0.0993466532295851i</v>
      </c>
      <c r="M1594" t="str">
        <f t="shared" si="781"/>
        <v>0.809622581482238-1.81053523248883i</v>
      </c>
      <c r="N1594" t="str">
        <f t="shared" si="782"/>
        <v>-0.647496819005969i</v>
      </c>
      <c r="O1594" t="str">
        <f t="shared" si="783"/>
        <v>0.79759619398027-0.603191769960588i</v>
      </c>
      <c r="P1594" t="str">
        <f t="shared" si="784"/>
        <v>0.20240380601973+0.603191769960588i</v>
      </c>
      <c r="Q1594" t="str">
        <f t="shared" si="785"/>
        <v>-0.20240380601973+0.044305049045381i</v>
      </c>
      <c r="R1594" t="str">
        <f t="shared" si="786"/>
        <v>-0.331767546193597-3.05276249254982i</v>
      </c>
      <c r="S1594" t="str">
        <f t="shared" si="787"/>
        <v>0.0668364149201731i</v>
      </c>
      <c r="T1594" t="str">
        <f t="shared" si="788"/>
        <v>0.204035700604802-0.0221741533744429i</v>
      </c>
      <c r="U1594" t="str">
        <f t="shared" si="789"/>
        <v>0.0000500000000000001-0.00165167022718862i</v>
      </c>
      <c r="V1594" t="str">
        <f t="shared" si="790"/>
        <v>3.33333333333333E-06-0.00181683724990748i</v>
      </c>
      <c r="W1594" t="str">
        <f t="shared" si="791"/>
        <v>0.0000144719959308204-0.000865335071714648i</v>
      </c>
      <c r="X1594" t="str">
        <f t="shared" si="792"/>
        <v>0.000028596765758985-0.000864631295799053i</v>
      </c>
      <c r="Y1594" t="str">
        <f t="shared" si="793"/>
        <v>0.009+0.091734505484822i</v>
      </c>
      <c r="Z1594" t="str">
        <f t="shared" si="794"/>
        <v>-0.131475027242461-0.0174688227592694i</v>
      </c>
      <c r="AA1594" t="str">
        <f t="shared" si="795"/>
        <v>15.158008701962-152.560401072205i</v>
      </c>
      <c r="AB1594" t="str">
        <f t="shared" si="796"/>
        <v>1.40945060004789-0.153176006387712i</v>
      </c>
      <c r="AC1594" t="str">
        <f t="shared" si="797"/>
        <v>1.86379247694558-2.67587472355199i</v>
      </c>
      <c r="AD1594" t="str">
        <f t="shared" si="798"/>
        <v>0.285574125608985+0.327817922642935i</v>
      </c>
      <c r="AE1594" t="str">
        <f t="shared" si="799"/>
        <v>-0.031819272756222-0.0480885140949436i</v>
      </c>
      <c r="AF1594" t="str">
        <f t="shared" si="800"/>
        <v>-14.3786683247882-2.22433251861753i</v>
      </c>
      <c r="AG1594" t="str">
        <f t="shared" si="801"/>
        <v>1.19671358319392-0.139725615097106i</v>
      </c>
      <c r="AH1594" t="str">
        <f t="shared" si="802"/>
        <v>0.215624252938257+0.662108026525824i</v>
      </c>
      <c r="AI1594">
        <f t="shared" si="803"/>
        <v>-3.1436496118644621</v>
      </c>
      <c r="AJ1594">
        <f t="shared" si="804"/>
        <v>71.961474016590344</v>
      </c>
      <c r="AK1594"/>
      <c r="AL1594"/>
      <c r="AM1594"/>
      <c r="AN1594"/>
    </row>
    <row r="1595" spans="1:40" x14ac:dyDescent="0.25">
      <c r="A1595"/>
      <c r="B1595">
        <f t="shared" si="805"/>
        <v>146100</v>
      </c>
      <c r="C1595" s="186" t="str">
        <f t="shared" si="773"/>
        <v>-0.000003580488525624+0.0167626449640794i</v>
      </c>
      <c r="D1595" s="158" t="str">
        <f t="shared" si="774"/>
        <v>-5.95703340741799+0.128513611391275i</v>
      </c>
      <c r="E1595" t="str">
        <f t="shared" si="775"/>
        <v>2870</v>
      </c>
      <c r="F1595" t="str">
        <f t="shared" si="776"/>
        <v>0.777000777000777</v>
      </c>
      <c r="G1595" t="str">
        <f t="shared" si="771"/>
        <v>0.777000777000777</v>
      </c>
      <c r="H1595" t="str">
        <f t="shared" si="777"/>
        <v>8.42252804112989+2.35159392704764i</v>
      </c>
      <c r="I1595" t="str">
        <f t="shared" si="778"/>
        <v>573.733358361836i</v>
      </c>
      <c r="J1595" t="str">
        <f t="shared" si="772"/>
        <v>-280.558822543003+124.085214799751i</v>
      </c>
      <c r="K1595" t="str">
        <f t="shared" si="779"/>
        <v>0.756471463022262-1.71039509659079i</v>
      </c>
      <c r="L1595" t="str">
        <f t="shared" si="780"/>
        <v>0.0522220643856408-0.0993081248221794i</v>
      </c>
      <c r="M1595" t="str">
        <f t="shared" si="781"/>
        <v>0.808693527407903-1.80970322141297i</v>
      </c>
      <c r="N1595" t="str">
        <f t="shared" si="782"/>
        <v>-0.647940309977891i</v>
      </c>
      <c r="O1595" t="str">
        <f t="shared" si="783"/>
        <v>0.797328605447424-0.603545437341105i</v>
      </c>
      <c r="P1595" t="str">
        <f t="shared" si="784"/>
        <v>0.202671394552576+0.603545437341105i</v>
      </c>
      <c r="Q1595" t="str">
        <f t="shared" si="785"/>
        <v>-0.202671394552576+0.044394872636786i</v>
      </c>
      <c r="R1595" t="str">
        <f t="shared" si="786"/>
        <v>-0.331765382587567-3.05062350121633i</v>
      </c>
      <c r="S1595" t="str">
        <f t="shared" si="787"/>
        <v>0.0668821932865568i</v>
      </c>
      <c r="T1595" t="str">
        <f t="shared" si="788"/>
        <v>0.204032390652863-0.0221891964440101i</v>
      </c>
      <c r="U1595" t="str">
        <f t="shared" si="789"/>
        <v>0.0000499999999999999-0.00165053972053072i</v>
      </c>
      <c r="V1595" t="str">
        <f t="shared" si="790"/>
        <v>3.33333333333333E-06-0.00181559369258379i</v>
      </c>
      <c r="W1595" t="str">
        <f t="shared" si="791"/>
        <v>0.000014471992255323-0.000864743021008421i</v>
      </c>
      <c r="X1595" t="str">
        <f t="shared" si="792"/>
        <v>0.0000285774404845787-0.000864040042240324i</v>
      </c>
      <c r="Y1595" t="str">
        <f t="shared" si="793"/>
        <v>0.009+0.0917973373378938i</v>
      </c>
      <c r="Z1595" t="str">
        <f t="shared" si="794"/>
        <v>-0.131295579378702-0.0174358185609727i</v>
      </c>
      <c r="AA1595" t="str">
        <f t="shared" si="795"/>
        <v>15.1370461803831-152.456079550993i</v>
      </c>
      <c r="AB1595" t="str">
        <f t="shared" si="796"/>
        <v>1.40942773535444-0.153279921846454i</v>
      </c>
      <c r="AC1595" t="str">
        <f t="shared" si="797"/>
        <v>1.86240391858686-2.67460239369853i</v>
      </c>
      <c r="AD1595" t="str">
        <f t="shared" si="798"/>
        <v>0.285715811401849+0.328014919400502i</v>
      </c>
      <c r="AE1595" t="str">
        <f t="shared" si="799"/>
        <v>-0.0317940143757025-0.0480485979351509i</v>
      </c>
      <c r="AF1595" t="str">
        <f t="shared" si="800"/>
        <v>-14.3795614485479-2.22308031565636i</v>
      </c>
      <c r="AG1595" t="str">
        <f t="shared" si="801"/>
        <v>1.19668459872124-0.139710046471037i</v>
      </c>
      <c r="AH1595" t="str">
        <f t="shared" si="802"/>
        <v>0.215543527409641+0.661587866273484i</v>
      </c>
      <c r="AI1595">
        <f t="shared" si="803"/>
        <v>-3.1501332092119134</v>
      </c>
      <c r="AJ1595">
        <f t="shared" si="804"/>
        <v>71.954531372048194</v>
      </c>
      <c r="AK1595"/>
      <c r="AL1595"/>
      <c r="AM1595"/>
      <c r="AN1595"/>
    </row>
    <row r="1596" spans="1:40" x14ac:dyDescent="0.25">
      <c r="A1596"/>
      <c r="B1596">
        <f t="shared" si="805"/>
        <v>146200</v>
      </c>
      <c r="C1596" s="186" t="str">
        <f t="shared" si="773"/>
        <v>-3.57559213185483E-06+0.0167511794076936i</v>
      </c>
      <c r="D1596" s="158" t="str">
        <f t="shared" si="774"/>
        <v>-5.95703336987897+0.128425708792318i</v>
      </c>
      <c r="E1596" t="str">
        <f t="shared" si="775"/>
        <v>2870</v>
      </c>
      <c r="F1596" t="str">
        <f t="shared" si="776"/>
        <v>0.777000777000777</v>
      </c>
      <c r="G1596" t="str">
        <f t="shared" si="771"/>
        <v>0.777000777000777</v>
      </c>
      <c r="H1596" t="str">
        <f t="shared" si="777"/>
        <v>8.42341957511086+2.35025504237634i</v>
      </c>
      <c r="I1596" t="str">
        <f t="shared" si="778"/>
        <v>574.126057443535i</v>
      </c>
      <c r="J1596" t="str">
        <f t="shared" si="772"/>
        <v>-280.944387472228+124.170146500504i</v>
      </c>
      <c r="K1596" t="str">
        <f t="shared" si="779"/>
        <v>0.755599866523822-1.70960208759817i</v>
      </c>
      <c r="L1596" t="str">
        <f t="shared" si="780"/>
        <v>0.0521661032440281-0.0992696061459695i</v>
      </c>
      <c r="M1596" t="str">
        <f t="shared" si="781"/>
        <v>0.80776596976785-1.80887169374414i</v>
      </c>
      <c r="N1596" t="str">
        <f t="shared" si="782"/>
        <v>-0.648383800949813i</v>
      </c>
      <c r="O1596" t="str">
        <f t="shared" si="783"/>
        <v>0.797060860092608-0.603898986013747i</v>
      </c>
      <c r="P1596" t="str">
        <f t="shared" si="784"/>
        <v>0.202939139907392+0.603898986013747i</v>
      </c>
      <c r="Q1596" t="str">
        <f t="shared" si="785"/>
        <v>-0.202939139907392+0.0444848149360659i</v>
      </c>
      <c r="R1596" t="str">
        <f t="shared" si="786"/>
        <v>-0.331763217450603-3.04848740182374i</v>
      </c>
      <c r="S1596" t="str">
        <f t="shared" si="787"/>
        <v>0.0669279716529403i</v>
      </c>
      <c r="T1596" t="str">
        <f t="shared" si="788"/>
        <v>0.204029078413605-0.0222042392130222i</v>
      </c>
      <c r="U1596" t="str">
        <f t="shared" si="789"/>
        <v>0.0000499999999999999-0.00164941076039356i</v>
      </c>
      <c r="V1596" t="str">
        <f t="shared" si="790"/>
        <v>3.33333333333333E-06-0.00181435183643292i</v>
      </c>
      <c r="W1596" t="str">
        <f t="shared" si="791"/>
        <v>0.0000144719885773114-0.000864151780384372i</v>
      </c>
      <c r="X1596" t="str">
        <f t="shared" si="792"/>
        <v>0.0000285581548276361-0.000863449597026873i</v>
      </c>
      <c r="Y1596" t="str">
        <f t="shared" si="793"/>
        <v>0.009+0.0918601691909655i</v>
      </c>
      <c r="Z1596" t="str">
        <f t="shared" si="794"/>
        <v>-0.131116498358008-0.0174029031500937i</v>
      </c>
      <c r="AA1596" t="str">
        <f t="shared" si="795"/>
        <v>15.1161272566968-152.351900462471i</v>
      </c>
      <c r="AB1596" t="str">
        <f t="shared" si="796"/>
        <v>1.40940485486051-0.153383835229002i</v>
      </c>
      <c r="AC1596" t="str">
        <f t="shared" si="797"/>
        <v>1.86101760155826-2.67333078939321i</v>
      </c>
      <c r="AD1596" t="str">
        <f t="shared" si="798"/>
        <v>0.285857582786771+0.32821185662347i</v>
      </c>
      <c r="AE1596" t="str">
        <f t="shared" si="799"/>
        <v>-0.0317688061305551-0.048008741188008i</v>
      </c>
      <c r="AF1596" t="str">
        <f t="shared" si="800"/>
        <v>-14.3804529449898-2.22182933358402i</v>
      </c>
      <c r="AG1596" t="str">
        <f t="shared" si="801"/>
        <v>1.19665563014875-0.13969454678241i</v>
      </c>
      <c r="AH1596" t="str">
        <f t="shared" si="802"/>
        <v>0.215462933133447+0.661068469339258i</v>
      </c>
      <c r="AI1596">
        <f t="shared" si="803"/>
        <v>-3.1566119476906391</v>
      </c>
      <c r="AJ1596">
        <f t="shared" si="804"/>
        <v>71.947587560131794</v>
      </c>
      <c r="AK1596"/>
      <c r="AL1596"/>
      <c r="AM1596"/>
      <c r="AN1596"/>
    </row>
    <row r="1597" spans="1:40" x14ac:dyDescent="0.25">
      <c r="A1597"/>
      <c r="B1597">
        <f t="shared" si="805"/>
        <v>146300</v>
      </c>
      <c r="C1597" s="186" t="str">
        <f t="shared" si="773"/>
        <v>-3.57070577510522E-06+0.0167397295253403i</v>
      </c>
      <c r="D1597" s="158" t="str">
        <f t="shared" si="774"/>
        <v>-5.9570333324169+0.128337926360942i</v>
      </c>
      <c r="E1597" t="str">
        <f t="shared" si="775"/>
        <v>2870</v>
      </c>
      <c r="F1597" t="str">
        <f t="shared" si="776"/>
        <v>0.777000777000777</v>
      </c>
      <c r="G1597" t="str">
        <f t="shared" si="771"/>
        <v>0.777000777000777</v>
      </c>
      <c r="H1597" t="str">
        <f t="shared" si="777"/>
        <v>8.42430948551629+2.34891749741208i</v>
      </c>
      <c r="I1597" t="str">
        <f t="shared" si="778"/>
        <v>574.518756525233i</v>
      </c>
      <c r="J1597" t="str">
        <f t="shared" si="772"/>
        <v>-281.330216215978+124.255078201257i</v>
      </c>
      <c r="K1597" t="str">
        <f t="shared" si="779"/>
        <v>0.754729681854808-1.70880955253128i</v>
      </c>
      <c r="L1597" t="str">
        <f t="shared" si="780"/>
        <v>0.0521102237425935-0.0992310972543419i</v>
      </c>
      <c r="M1597" t="str">
        <f t="shared" si="781"/>
        <v>0.806839905597402-1.80804064978562i</v>
      </c>
      <c r="N1597" t="str">
        <f t="shared" si="782"/>
        <v>-0.648827291921735i</v>
      </c>
      <c r="O1597" t="str">
        <f t="shared" si="783"/>
        <v>0.796792957968483-0.604252415908977i</v>
      </c>
      <c r="P1597" t="str">
        <f t="shared" si="784"/>
        <v>0.203207042031517+0.604252415908977i</v>
      </c>
      <c r="Q1597" t="str">
        <f t="shared" si="785"/>
        <v>-0.203207042031517+0.044574876012758i</v>
      </c>
      <c r="R1597" t="str">
        <f t="shared" si="786"/>
        <v>-0.331761050782605-3.04635418844128i</v>
      </c>
      <c r="S1597" t="str">
        <f t="shared" si="787"/>
        <v>0.066973750019324i</v>
      </c>
      <c r="T1597" t="str">
        <f t="shared" si="788"/>
        <v>0.204025763886987-0.0222192816812624i</v>
      </c>
      <c r="U1597" t="str">
        <f t="shared" si="789"/>
        <v>0.00005-0.00164828334360587i</v>
      </c>
      <c r="V1597" t="str">
        <f t="shared" si="790"/>
        <v>3.33333333333333E-06-0.00181311167796645i</v>
      </c>
      <c r="W1597" t="str">
        <f t="shared" si="791"/>
        <v>0.0000144719848967856-0.000863561348181353i</v>
      </c>
      <c r="X1597" t="str">
        <f t="shared" si="792"/>
        <v>0.0000285389086799169-0.000862859958502879i</v>
      </c>
      <c r="Y1597" t="str">
        <f t="shared" si="793"/>
        <v>0.009+0.0919230010440373i</v>
      </c>
      <c r="Z1597" t="str">
        <f t="shared" si="794"/>
        <v>-0.130937783182306-0.0173700762236996i</v>
      </c>
      <c r="AA1597" t="str">
        <f t="shared" si="795"/>
        <v>15.0952518097092-152.247863515578i</v>
      </c>
      <c r="AB1597" t="str">
        <f t="shared" si="796"/>
        <v>1.40938195856581-0.15348774653386i</v>
      </c>
      <c r="AC1597" t="str">
        <f t="shared" si="797"/>
        <v>1.85963352142271-2.67205991108519i</v>
      </c>
      <c r="AD1597" t="str">
        <f t="shared" si="798"/>
        <v>0.285999439741272+0.328408734278132i</v>
      </c>
      <c r="AE1597" t="str">
        <f t="shared" si="799"/>
        <v>-0.0317436478841638-0.0479689437123269i</v>
      </c>
      <c r="AF1597" t="str">
        <f t="shared" si="800"/>
        <v>-14.3813428179332-2.22057957105114i</v>
      </c>
      <c r="AG1597" t="str">
        <f t="shared" si="801"/>
        <v>1.19662667740479-0.139679115879105i</v>
      </c>
      <c r="AH1597" t="str">
        <f t="shared" si="802"/>
        <v>0.215382469839906+0.660549833988902i</v>
      </c>
      <c r="AI1597">
        <f t="shared" si="803"/>
        <v>-3.1630858346877089</v>
      </c>
      <c r="AJ1597">
        <f t="shared" si="804"/>
        <v>71.940642578225166</v>
      </c>
      <c r="AK1597"/>
      <c r="AL1597"/>
      <c r="AM1597"/>
      <c r="AN1597"/>
    </row>
    <row r="1598" spans="1:40" x14ac:dyDescent="0.25">
      <c r="A1598"/>
      <c r="B1598">
        <f t="shared" si="805"/>
        <v>146400</v>
      </c>
      <c r="C1598" s="186" t="str">
        <f t="shared" si="773"/>
        <v>-3.56582942796099E-06+0.0167282952849007i</v>
      </c>
      <c r="D1598" s="158" t="str">
        <f t="shared" si="774"/>
        <v>-5.95703329503157+0.128250263850905i</v>
      </c>
      <c r="E1598" t="str">
        <f t="shared" si="775"/>
        <v>2870</v>
      </c>
      <c r="F1598" t="str">
        <f t="shared" si="776"/>
        <v>0.777000777000777</v>
      </c>
      <c r="G1598" t="str">
        <f t="shared" si="771"/>
        <v>0.777000777000777</v>
      </c>
      <c r="H1598" t="str">
        <f t="shared" si="777"/>
        <v>8.42519777615482+2.34758129055969i</v>
      </c>
      <c r="I1598" t="str">
        <f t="shared" si="778"/>
        <v>574.911455606932i</v>
      </c>
      <c r="J1598" t="str">
        <f t="shared" si="772"/>
        <v>-281.716308774253+124.340009902009i</v>
      </c>
      <c r="K1598" t="str">
        <f t="shared" si="779"/>
        <v>0.753860906196524-1.70801749163659i</v>
      </c>
      <c r="L1598" t="str">
        <f t="shared" si="780"/>
        <v>0.0520544257419165-0.0991925982004125i</v>
      </c>
      <c r="M1598" t="str">
        <f t="shared" si="781"/>
        <v>0.805915331938441-1.807210089837i</v>
      </c>
      <c r="N1598" t="str">
        <f t="shared" si="782"/>
        <v>-0.649270782893657i</v>
      </c>
      <c r="O1598" t="str">
        <f t="shared" si="783"/>
        <v>0.796524899127742-0.60460572695728i</v>
      </c>
      <c r="P1598" t="str">
        <f t="shared" si="784"/>
        <v>0.203475100872258+0.60460572695728i</v>
      </c>
      <c r="Q1598" t="str">
        <f t="shared" si="785"/>
        <v>-0.203475100872258+0.044665055936377i</v>
      </c>
      <c r="R1598" t="str">
        <f t="shared" si="786"/>
        <v>-0.331758882583459-3.04422385515432i</v>
      </c>
      <c r="S1598" t="str">
        <f t="shared" si="787"/>
        <v>0.0670195283857077i</v>
      </c>
      <c r="T1598" t="str">
        <f t="shared" si="788"/>
        <v>0.204022447072963-0.0222343238485128i</v>
      </c>
      <c r="U1598" t="str">
        <f t="shared" si="789"/>
        <v>0.00005-0.00164715746700504i</v>
      </c>
      <c r="V1598" t="str">
        <f t="shared" si="790"/>
        <v>3.33333333333333E-06-0.00181187321370555i</v>
      </c>
      <c r="W1598" t="str">
        <f t="shared" si="791"/>
        <v>0.0000144719812137456-0.000862971722742771i</v>
      </c>
      <c r="X1598" t="str">
        <f t="shared" si="792"/>
        <v>0.0000285197019335502-0.000862271125017055i</v>
      </c>
      <c r="Y1598" t="str">
        <f t="shared" si="793"/>
        <v>0.009+0.0919858328971092i</v>
      </c>
      <c r="Z1598" t="str">
        <f t="shared" si="794"/>
        <v>-0.130759432856912-0.0173373374801054i</v>
      </c>
      <c r="AA1598" t="str">
        <f t="shared" si="795"/>
        <v>15.0744197186485-152.143968420042i</v>
      </c>
      <c r="AB1598" t="str">
        <f t="shared" si="796"/>
        <v>1.40935904647002-0.153591655759521i</v>
      </c>
      <c r="AC1598" t="str">
        <f t="shared" si="797"/>
        <v>1.85825167375295-2.67078975921808i</v>
      </c>
      <c r="AD1598" t="str">
        <f t="shared" si="798"/>
        <v>0.286141382242851+0.328605552330784i</v>
      </c>
      <c r="AE1598" t="str">
        <f t="shared" si="799"/>
        <v>-0.0317185395003728-0.0479292053673737i</v>
      </c>
      <c r="AF1598" t="str">
        <f t="shared" si="800"/>
        <v>-14.3822310711864-2.21933102670878i</v>
      </c>
      <c r="AG1598" t="str">
        <f t="shared" si="801"/>
        <v>1.19659774041799-0.139663753609398i</v>
      </c>
      <c r="AH1598" t="str">
        <f t="shared" si="802"/>
        <v>0.215302137259816+0.660031958493358i</v>
      </c>
      <c r="AI1598">
        <f t="shared" si="803"/>
        <v>-3.1695548775745341</v>
      </c>
      <c r="AJ1598">
        <f t="shared" si="804"/>
        <v>71.93369642373078</v>
      </c>
      <c r="AK1598"/>
      <c r="AL1598"/>
      <c r="AM1598"/>
      <c r="AN1598"/>
    </row>
    <row r="1599" spans="1:40" x14ac:dyDescent="0.25">
      <c r="A1599"/>
      <c r="B1599">
        <f t="shared" si="805"/>
        <v>146500</v>
      </c>
      <c r="C1599" s="186" t="str">
        <f t="shared" si="773"/>
        <v>-3.56096306310148E-06+0.0167168766543435i</v>
      </c>
      <c r="D1599" s="158" t="str">
        <f t="shared" si="774"/>
        <v>-5.95703325772278+0.128162721016634i</v>
      </c>
      <c r="E1599" t="str">
        <f t="shared" si="775"/>
        <v>2870</v>
      </c>
      <c r="F1599" t="str">
        <f t="shared" si="776"/>
        <v>0.777000777000777</v>
      </c>
      <c r="G1599" t="str">
        <f t="shared" si="771"/>
        <v>0.777000777000777</v>
      </c>
      <c r="H1599" t="str">
        <f t="shared" si="777"/>
        <v>8.42608445082434+2.34624642022511i</v>
      </c>
      <c r="I1599" t="str">
        <f t="shared" si="778"/>
        <v>575.304154688631i</v>
      </c>
      <c r="J1599" t="str">
        <f t="shared" si="772"/>
        <v>-282.102665147055+124.424941602762i</v>
      </c>
      <c r="K1599" t="str">
        <f t="shared" si="779"/>
        <v>0.752993536736594-1.70722590515714i</v>
      </c>
      <c r="L1599" t="str">
        <f t="shared" si="780"/>
        <v>0.0519987091028141-0.0991541090370262i</v>
      </c>
      <c r="M1599" t="str">
        <f t="shared" si="781"/>
        <v>0.804992245839408-1.80638001419417i</v>
      </c>
      <c r="N1599" t="str">
        <f t="shared" si="782"/>
        <v>-0.649714273865579i</v>
      </c>
      <c r="O1599" t="str">
        <f t="shared" si="783"/>
        <v>0.796256683623107-0.604958919089165i</v>
      </c>
      <c r="P1599" t="str">
        <f t="shared" si="784"/>
        <v>0.203743316376893+0.604958919089165i</v>
      </c>
      <c r="Q1599" t="str">
        <f t="shared" si="785"/>
        <v>-0.203743316376893+0.044755354776414i</v>
      </c>
      <c r="R1599" t="str">
        <f t="shared" si="786"/>
        <v>-0.33175671285306-3.04209639606443i</v>
      </c>
      <c r="S1599" t="str">
        <f t="shared" si="787"/>
        <v>0.0670653067520914i</v>
      </c>
      <c r="T1599" t="str">
        <f t="shared" si="788"/>
        <v>0.204019127971493-0.022249365714556i</v>
      </c>
      <c r="U1599" t="str">
        <f t="shared" si="789"/>
        <v>0.00005-0.00164603312743712i</v>
      </c>
      <c r="V1599" t="str">
        <f t="shared" si="790"/>
        <v>3.33333333333333E-06-0.00181063644018083i</v>
      </c>
      <c r="W1599" t="str">
        <f t="shared" si="791"/>
        <v>0.0000144719775281913-0.000862382902416543i</v>
      </c>
      <c r="X1599" t="str">
        <f t="shared" si="792"/>
        <v>0.0000285005344810326-0.000861683094922598i</v>
      </c>
      <c r="Y1599" t="str">
        <f t="shared" si="793"/>
        <v>0.009+0.0920486647501809i</v>
      </c>
      <c r="Z1599" t="str">
        <f t="shared" si="794"/>
        <v>-0.130581446390514-0.0173046866188659i</v>
      </c>
      <c r="AA1599" t="str">
        <f t="shared" si="795"/>
        <v>15.0536308631634-152.040214886382i</v>
      </c>
      <c r="AB1599" t="str">
        <f t="shared" si="796"/>
        <v>1.40933611857287-0.153695562904484i</v>
      </c>
      <c r="AC1599" t="str">
        <f t="shared" si="797"/>
        <v>1.85687205413159-2.66952033423005i</v>
      </c>
      <c r="AD1599" t="str">
        <f t="shared" si="798"/>
        <v>0.286283410269001+0.328802310747723i</v>
      </c>
      <c r="AE1599" t="str">
        <f t="shared" si="799"/>
        <v>-0.0316934808434868-0.0478895260128663i</v>
      </c>
      <c r="AF1599" t="str">
        <f t="shared" si="800"/>
        <v>-14.3831177085471-2.21808369920848i</v>
      </c>
      <c r="AG1599" t="str">
        <f t="shared" si="801"/>
        <v>1.19656881911721-0.139648459821969i</v>
      </c>
      <c r="AH1599" t="str">
        <f t="shared" si="802"/>
        <v>0.21522193512457+0.659514841128789i</v>
      </c>
      <c r="AI1599">
        <f t="shared" si="803"/>
        <v>-3.1760190837061697</v>
      </c>
      <c r="AJ1599">
        <f t="shared" si="804"/>
        <v>71.926749094068569</v>
      </c>
      <c r="AK1599"/>
      <c r="AL1599"/>
      <c r="AM1599"/>
      <c r="AN1599"/>
    </row>
    <row r="1600" spans="1:40" x14ac:dyDescent="0.25">
      <c r="A1600"/>
      <c r="B1600">
        <f t="shared" si="805"/>
        <v>146600</v>
      </c>
      <c r="C1600" s="186" t="str">
        <f t="shared" si="773"/>
        <v>-3.55610665329922E-06+0.016705473601725i</v>
      </c>
      <c r="D1600" s="158" t="str">
        <f t="shared" si="774"/>
        <v>-5.9570332204903+0.128075297613225i</v>
      </c>
      <c r="E1600" t="str">
        <f t="shared" si="775"/>
        <v>2870</v>
      </c>
      <c r="F1600" t="str">
        <f t="shared" si="776"/>
        <v>0.777000777000777</v>
      </c>
      <c r="G1600" t="str">
        <f t="shared" si="771"/>
        <v>0.777000777000777</v>
      </c>
      <c r="H1600" t="str">
        <f t="shared" si="777"/>
        <v>8.42696951331203+2.34491288481538i</v>
      </c>
      <c r="I1600" t="str">
        <f t="shared" si="778"/>
        <v>575.69685377033i</v>
      </c>
      <c r="J1600" t="str">
        <f t="shared" si="772"/>
        <v>-282.489285334382+124.509873303515i</v>
      </c>
      <c r="K1600" t="str">
        <f t="shared" si="779"/>
        <v>0.752127570668947-1.70643479333263i</v>
      </c>
      <c r="L1600" t="str">
        <f t="shared" si="780"/>
        <v>0.0519430736863424-0.0991156298167588i</v>
      </c>
      <c r="M1600" t="str">
        <f t="shared" si="781"/>
        <v>0.804070644355289-1.80555042314939i</v>
      </c>
      <c r="N1600" t="str">
        <f t="shared" si="782"/>
        <v>-0.650157764837501i</v>
      </c>
      <c r="O1600" t="str">
        <f t="shared" si="783"/>
        <v>0.795988311507332-0.605311992235167i</v>
      </c>
      <c r="P1600" t="str">
        <f t="shared" si="784"/>
        <v>0.204011688492668+0.605311992235167i</v>
      </c>
      <c r="Q1600" t="str">
        <f t="shared" si="785"/>
        <v>-0.204011688492668+0.044845772602334i</v>
      </c>
      <c r="R1600" t="str">
        <f t="shared" si="786"/>
        <v>-0.331754541591336-3.03997180528925i</v>
      </c>
      <c r="S1600" t="str">
        <f t="shared" si="787"/>
        <v>0.0671110851184751i</v>
      </c>
      <c r="T1600" t="str">
        <f t="shared" si="788"/>
        <v>0.204015806582531-0.0222644072791768i</v>
      </c>
      <c r="U1600" t="str">
        <f t="shared" si="789"/>
        <v>0.00005-0.00164491032175674i</v>
      </c>
      <c r="V1600" t="str">
        <f t="shared" si="790"/>
        <v>3.33333333333333E-06-0.00180940135393242i</v>
      </c>
      <c r="W1600" t="str">
        <f t="shared" si="791"/>
        <v>0.0000144719738401229-0.000861794885555103i</v>
      </c>
      <c r="X1600" t="str">
        <f t="shared" si="792"/>
        <v>0.0000284814062152279-0.000861095866577216i</v>
      </c>
      <c r="Y1600" t="str">
        <f t="shared" si="793"/>
        <v>0.009+0.0921114966032527i</v>
      </c>
      <c r="Z1600" t="str">
        <f t="shared" si="794"/>
        <v>-0.130403822795163-0.0172721233407717i</v>
      </c>
      <c r="AA1600" t="str">
        <f t="shared" si="795"/>
        <v>15.0328851233209-151.936602625899i</v>
      </c>
      <c r="AB1600" t="str">
        <f t="shared" si="796"/>
        <v>1.40931317487404-0.153799467967263i</v>
      </c>
      <c r="AC1600" t="str">
        <f t="shared" si="797"/>
        <v>1.85549465815093-2.66825163655377i</v>
      </c>
      <c r="AD1600" t="str">
        <f t="shared" si="798"/>
        <v>0.286425523797196+0.328999009495246i</v>
      </c>
      <c r="AE1600" t="str">
        <f t="shared" si="799"/>
        <v>-0.0316684717782675-0.0478499055089723i</v>
      </c>
      <c r="AF1600" t="str">
        <f t="shared" si="800"/>
        <v>-14.3840027338023-2.21683758720215i</v>
      </c>
      <c r="AG1600" t="str">
        <f t="shared" si="801"/>
        <v>1.19653991343156-0.139633234365893i</v>
      </c>
      <c r="AH1600" t="str">
        <f t="shared" si="802"/>
        <v>0.215141863166145+0.658998480176523i</v>
      </c>
      <c r="AI1600">
        <f t="shared" si="803"/>
        <v>-3.182478460421827</v>
      </c>
      <c r="AJ1600">
        <f t="shared" si="804"/>
        <v>71.919800586675677</v>
      </c>
      <c r="AK1600"/>
      <c r="AL1600"/>
      <c r="AM1600"/>
      <c r="AN1600"/>
    </row>
    <row r="1601" spans="1:40" x14ac:dyDescent="0.25">
      <c r="A1601"/>
      <c r="B1601">
        <f t="shared" si="805"/>
        <v>146700</v>
      </c>
      <c r="C1601" s="186" t="str">
        <f t="shared" si="773"/>
        <v>-3.55126017141946E-06+0.0166940860951883i</v>
      </c>
      <c r="D1601" s="158" t="str">
        <f t="shared" si="774"/>
        <v>-5.95703318333394+0.127987993396444i</v>
      </c>
      <c r="E1601" t="str">
        <f t="shared" si="775"/>
        <v>2870</v>
      </c>
      <c r="F1601" t="str">
        <f t="shared" si="776"/>
        <v>0.777000777000777</v>
      </c>
      <c r="G1601" t="str">
        <f t="shared" si="771"/>
        <v>0.777000777000777</v>
      </c>
      <c r="H1601" t="str">
        <f t="shared" si="777"/>
        <v>8.4278529673944+2.34358068273872i</v>
      </c>
      <c r="I1601" t="str">
        <f t="shared" si="778"/>
        <v>576.089552852028i</v>
      </c>
      <c r="J1601" t="str">
        <f t="shared" si="772"/>
        <v>-282.876169336235+124.594805004268i</v>
      </c>
      <c r="K1601" t="str">
        <f t="shared" si="779"/>
        <v>0.751263005193793-1.70564415639937i</v>
      </c>
      <c r="L1601" t="str">
        <f t="shared" si="780"/>
        <v>0.0518875193537958-0.0990771605919179i</v>
      </c>
      <c r="M1601" t="str">
        <f t="shared" si="781"/>
        <v>0.803150524547589-1.80472131699129i</v>
      </c>
      <c r="N1601" t="str">
        <f t="shared" si="782"/>
        <v>-0.650601255809423i</v>
      </c>
      <c r="O1601" t="str">
        <f t="shared" si="783"/>
        <v>0.795719782833202-0.605664946325839i</v>
      </c>
      <c r="P1601" t="str">
        <f t="shared" si="784"/>
        <v>0.204280217166798+0.605664946325839i</v>
      </c>
      <c r="Q1601" t="str">
        <f t="shared" si="785"/>
        <v>-0.204280217166798+0.044936309483584i</v>
      </c>
      <c r="R1601" t="str">
        <f t="shared" si="786"/>
        <v>-0.33175236879814-3.03785007696245i</v>
      </c>
      <c r="S1601" t="str">
        <f t="shared" si="787"/>
        <v>0.0671568634848588i</v>
      </c>
      <c r="T1601" t="str">
        <f t="shared" si="788"/>
        <v>0.204012482906035-0.0222794485421552i</v>
      </c>
      <c r="U1601" t="str">
        <f t="shared" si="789"/>
        <v>0.00005-0.00164378904682712i</v>
      </c>
      <c r="V1601" t="str">
        <f t="shared" si="790"/>
        <v>3.33333333333333E-06-0.00180816795150983i</v>
      </c>
      <c r="W1601" t="str">
        <f t="shared" si="791"/>
        <v>0.0000144719701495402-0.000861207670515371i</v>
      </c>
      <c r="X1601" t="str">
        <f t="shared" si="792"/>
        <v>0.0000284623170293639-0.000860509438343066i</v>
      </c>
      <c r="Y1601" t="str">
        <f t="shared" si="793"/>
        <v>0.009+0.0921743284563245i</v>
      </c>
      <c r="Z1601" t="str">
        <f t="shared" si="794"/>
        <v>-0.130226561086251-0.0172396473478417i</v>
      </c>
      <c r="AA1601" t="str">
        <f t="shared" si="795"/>
        <v>15.012182379605-151.83313135068i</v>
      </c>
      <c r="AB1601" t="str">
        <f t="shared" si="796"/>
        <v>1.40929021537324-0.153903370946337i</v>
      </c>
      <c r="AC1601" t="str">
        <f t="shared" si="797"/>
        <v>1.85411948141313-2.66698366661653i</v>
      </c>
      <c r="AD1601" t="str">
        <f t="shared" si="798"/>
        <v>0.286567722804892+0.329195648539654i</v>
      </c>
      <c r="AE1601" t="str">
        <f t="shared" si="799"/>
        <v>-0.0316435121699316-0.0478103437163079i</v>
      </c>
      <c r="AF1601" t="str">
        <f t="shared" si="800"/>
        <v>-14.3848861507283-2.21559268934228i</v>
      </c>
      <c r="AG1601" t="str">
        <f t="shared" si="801"/>
        <v>1.19651102329041-0.139618077090644i</v>
      </c>
      <c r="AH1601" t="str">
        <f t="shared" si="802"/>
        <v>0.215061921117082+0.658482873923049i</v>
      </c>
      <c r="AI1601">
        <f t="shared" si="803"/>
        <v>-3.1889330150448076</v>
      </c>
      <c r="AJ1601">
        <f t="shared" si="804"/>
        <v>71.912850899008262</v>
      </c>
      <c r="AK1601"/>
      <c r="AL1601"/>
      <c r="AM1601"/>
      <c r="AN1601"/>
    </row>
    <row r="1602" spans="1:40" x14ac:dyDescent="0.25">
      <c r="A1602"/>
      <c r="B1602">
        <f t="shared" si="805"/>
        <v>146800</v>
      </c>
      <c r="C1602" s="186" t="str">
        <f t="shared" si="773"/>
        <v>-3.54642359041984E-06+0.0166827141029636i</v>
      </c>
      <c r="D1602" s="158" t="str">
        <f t="shared" si="774"/>
        <v>-5.95703314625348+0.127900808122721i</v>
      </c>
      <c r="E1602" t="str">
        <f t="shared" si="775"/>
        <v>2870</v>
      </c>
      <c r="F1602" t="str">
        <f t="shared" si="776"/>
        <v>0.777000777000777</v>
      </c>
      <c r="G1602" t="str">
        <f t="shared" si="771"/>
        <v>0.777000777000777</v>
      </c>
      <c r="H1602" t="str">
        <f t="shared" si="777"/>
        <v>8.42873481683738+2.34224981240443i</v>
      </c>
      <c r="I1602" t="str">
        <f t="shared" si="778"/>
        <v>576.482251933727i</v>
      </c>
      <c r="J1602" t="str">
        <f t="shared" si="772"/>
        <v>-283.263317152613+124.67973670502i</v>
      </c>
      <c r="K1602" t="str">
        <f t="shared" si="779"/>
        <v>0.750399837517624-1.70485399459033i</v>
      </c>
      <c r="L1602" t="str">
        <f t="shared" si="780"/>
        <v>0.0518320459667066-0.0990387014145437i</v>
      </c>
      <c r="M1602" t="str">
        <f t="shared" si="781"/>
        <v>0.80223188348433-1.80389269600487i</v>
      </c>
      <c r="N1602" t="str">
        <f t="shared" si="782"/>
        <v>-0.651044746781345i</v>
      </c>
      <c r="O1602" t="str">
        <f t="shared" si="783"/>
        <v>0.795451097653532-0.606017781291763i</v>
      </c>
      <c r="P1602" t="str">
        <f t="shared" si="784"/>
        <v>0.204548902346468+0.606017781291763i</v>
      </c>
      <c r="Q1602" t="str">
        <f t="shared" si="785"/>
        <v>-0.204548902346468+0.0450269654895821i</v>
      </c>
      <c r="R1602" t="str">
        <f t="shared" si="786"/>
        <v>-0.331750194473401-3.03573120523373i</v>
      </c>
      <c r="S1602" t="str">
        <f t="shared" si="787"/>
        <v>0.0672026418512425i</v>
      </c>
      <c r="T1602" t="str">
        <f t="shared" si="788"/>
        <v>0.204009156941963-0.022294489503276i</v>
      </c>
      <c r="U1602" t="str">
        <f t="shared" si="789"/>
        <v>0.00005-0.00164266929952002i</v>
      </c>
      <c r="V1602" t="str">
        <f t="shared" si="790"/>
        <v>3.33333333333333E-06-0.00180693622947202i</v>
      </c>
      <c r="W1602" t="str">
        <f t="shared" si="791"/>
        <v>0.0000144719664564434-0.000860621255658748i</v>
      </c>
      <c r="X1602" t="str">
        <f t="shared" si="792"/>
        <v>0.0000284432668170321-0.000859923808586779i</v>
      </c>
      <c r="Y1602" t="str">
        <f t="shared" si="793"/>
        <v>0.009+0.0922371603093963i</v>
      </c>
      <c r="Z1602" t="str">
        <f t="shared" si="794"/>
        <v>-0.130049660282509-0.0172072583433181i</v>
      </c>
      <c r="AA1602" t="str">
        <f t="shared" si="795"/>
        <v>14.9915225129145-151.729800773589i</v>
      </c>
      <c r="AB1602" t="str">
        <f t="shared" si="796"/>
        <v>1.40926724007017-0.154007271840221i</v>
      </c>
      <c r="AC1602" t="str">
        <f t="shared" si="797"/>
        <v>1.85274651953004-2.66571642484019i</v>
      </c>
      <c r="AD1602" t="str">
        <f t="shared" si="798"/>
        <v>0.286710007269536+0.329392227847246i</v>
      </c>
      <c r="AE1602" t="str">
        <f t="shared" si="799"/>
        <v>-0.0316186018841503-0.0477708404959348i</v>
      </c>
      <c r="AF1602" t="str">
        <f t="shared" si="800"/>
        <v>-14.3857679630909-2.21434900428171i</v>
      </c>
      <c r="AG1602" t="str">
        <f t="shared" si="801"/>
        <v>1.19648214862337-0.139602987846089i</v>
      </c>
      <c r="AH1602" t="str">
        <f t="shared" si="802"/>
        <v>0.214982108710522+0.657968020659992i</v>
      </c>
      <c r="AI1602">
        <f t="shared" si="803"/>
        <v>-3.1953827548824911</v>
      </c>
      <c r="AJ1602">
        <f t="shared" si="804"/>
        <v>71.905900028538341</v>
      </c>
      <c r="AK1602"/>
      <c r="AL1602"/>
      <c r="AM1602"/>
      <c r="AN1602"/>
    </row>
    <row r="1603" spans="1:40" x14ac:dyDescent="0.25">
      <c r="A1603"/>
      <c r="B1603">
        <f t="shared" si="805"/>
        <v>146900</v>
      </c>
      <c r="C1603" s="186" t="str">
        <f t="shared" si="773"/>
        <v>-3.54159688335007E-06+0.0166713575933675i</v>
      </c>
      <c r="D1603" s="158" t="str">
        <f t="shared" si="774"/>
        <v>-5.95703310924873+0.127813741549151i</v>
      </c>
      <c r="E1603" t="str">
        <f t="shared" si="775"/>
        <v>2870</v>
      </c>
      <c r="F1603" t="str">
        <f t="shared" si="776"/>
        <v>0.777000777000777</v>
      </c>
      <c r="G1603" t="str">
        <f t="shared" si="771"/>
        <v>0.777000777000777</v>
      </c>
      <c r="H1603" t="str">
        <f t="shared" si="777"/>
        <v>8.42961506539625+2.34092027222301i</v>
      </c>
      <c r="I1603" t="str">
        <f t="shared" si="778"/>
        <v>576.874951015426i</v>
      </c>
      <c r="J1603" t="str">
        <f t="shared" si="772"/>
        <v>-283.650728783517+124.764668405773i</v>
      </c>
      <c r="K1603" t="str">
        <f t="shared" si="779"/>
        <v>0.749538064853189-1.70406430813514i</v>
      </c>
      <c r="L1603" t="str">
        <f t="shared" si="780"/>
        <v>0.0517766533868461-0.0990002523364113i</v>
      </c>
      <c r="M1603" t="str">
        <f t="shared" si="781"/>
        <v>0.801314718240035-1.80306456047155i</v>
      </c>
      <c r="N1603" t="str">
        <f t="shared" si="782"/>
        <v>-0.651488237753266i</v>
      </c>
      <c r="O1603" t="str">
        <f t="shared" si="783"/>
        <v>0.795182256021169-0.60637049706354i</v>
      </c>
      <c r="P1603" t="str">
        <f t="shared" si="784"/>
        <v>0.204817743978831+0.60637049706354i</v>
      </c>
      <c r="Q1603" t="str">
        <f t="shared" si="785"/>
        <v>-0.204817743978831+0.0451177406897261i</v>
      </c>
      <c r="R1603" t="str">
        <f t="shared" si="786"/>
        <v>-0.331748018617004-3.03361518426866i</v>
      </c>
      <c r="S1603" t="str">
        <f t="shared" si="787"/>
        <v>0.0672484202176262i</v>
      </c>
      <c r="T1603" t="str">
        <f t="shared" si="788"/>
        <v>0.20400582869027-0.0223095301623212i</v>
      </c>
      <c r="U1603" t="str">
        <f t="shared" si="789"/>
        <v>0.00005-0.00164155107671571i</v>
      </c>
      <c r="V1603" t="str">
        <f t="shared" si="790"/>
        <v>3.33333333333333E-06-0.00180570618438728i</v>
      </c>
      <c r="W1603" t="str">
        <f t="shared" si="791"/>
        <v>0.0000144719627608324-0.000860035639351091i</v>
      </c>
      <c r="X1603" t="str">
        <f t="shared" si="792"/>
        <v>0.0000284242554721857-0.000859338975679412i</v>
      </c>
      <c r="Y1603" t="str">
        <f t="shared" si="793"/>
        <v>0.009+0.0922999921624681i</v>
      </c>
      <c r="Z1603" t="str">
        <f t="shared" si="794"/>
        <v>-0.129873119405983-0.0171749560316604i</v>
      </c>
      <c r="AA1603" t="str">
        <f t="shared" si="795"/>
        <v>14.9709054045616-151.62661060827i</v>
      </c>
      <c r="AB1603" t="str">
        <f t="shared" si="796"/>
        <v>1.40924424896454-0.154111170647408i</v>
      </c>
      <c r="AC1603" t="str">
        <f t="shared" si="797"/>
        <v>1.85137576812328-2.66444991164128i</v>
      </c>
      <c r="AD1603" t="str">
        <f t="shared" si="798"/>
        <v>0.286852377168555+0.329588747384322i</v>
      </c>
      <c r="AE1603" t="str">
        <f t="shared" si="799"/>
        <v>-0.0315937407870459-0.0477313957093595i</v>
      </c>
      <c r="AF1603" t="str">
        <f t="shared" si="800"/>
        <v>-14.386648174645-2.21310653067386i</v>
      </c>
      <c r="AG1603" t="str">
        <f t="shared" si="801"/>
        <v>1.19645328936031-0.13958796648249i</v>
      </c>
      <c r="AH1603" t="str">
        <f t="shared" si="802"/>
        <v>0.214902425680166+0.657453918684079i</v>
      </c>
      <c r="AI1603">
        <f t="shared" si="803"/>
        <v>-3.20182768722669</v>
      </c>
      <c r="AJ1603">
        <f t="shared" si="804"/>
        <v>71.898947972756346</v>
      </c>
      <c r="AK1603"/>
      <c r="AL1603"/>
      <c r="AM1603"/>
      <c r="AN1603"/>
    </row>
    <row r="1604" spans="1:40" x14ac:dyDescent="0.25">
      <c r="A1604"/>
      <c r="B1604">
        <f t="shared" si="805"/>
        <v>147000</v>
      </c>
      <c r="C1604" s="186" t="str">
        <f t="shared" si="773"/>
        <v>-3.53678002335143E-06+0.0166600165348027i</v>
      </c>
      <c r="D1604" s="158" t="str">
        <f t="shared" si="774"/>
        <v>-5.95703307231947+0.127726793433487i</v>
      </c>
      <c r="E1604" t="str">
        <f t="shared" si="775"/>
        <v>2870</v>
      </c>
      <c r="F1604" t="str">
        <f t="shared" si="776"/>
        <v>0.777000777000777</v>
      </c>
      <c r="G1604" t="str">
        <f t="shared" si="771"/>
        <v>0.777000777000777</v>
      </c>
      <c r="H1604" t="str">
        <f t="shared" si="777"/>
        <v>8.43049371681575+2.33959206060605i</v>
      </c>
      <c r="I1604" t="str">
        <f t="shared" si="778"/>
        <v>577.267650097124i</v>
      </c>
      <c r="J1604" t="str">
        <f t="shared" si="772"/>
        <v>-284.038404228947+124.849600106526i</v>
      </c>
      <c r="K1604" t="str">
        <f t="shared" si="779"/>
        <v>0.748677684419478-1.70327509726013i</v>
      </c>
      <c r="L1604" t="str">
        <f t="shared" si="780"/>
        <v>0.051721341476222-0.0989618134090295i</v>
      </c>
      <c r="M1604" t="str">
        <f t="shared" si="781"/>
        <v>0.8003990258957-1.80223691066916i</v>
      </c>
      <c r="N1604" t="str">
        <f t="shared" si="782"/>
        <v>-0.651931728725188i</v>
      </c>
      <c r="O1604" t="str">
        <f t="shared" si="783"/>
        <v>0.794913257988988-0.606723093571797i</v>
      </c>
      <c r="P1604" t="str">
        <f t="shared" si="784"/>
        <v>0.205086742011012+0.606723093571797i</v>
      </c>
      <c r="Q1604" t="str">
        <f t="shared" si="785"/>
        <v>-0.205086742011012+0.045208635153391i</v>
      </c>
      <c r="R1604" t="str">
        <f t="shared" si="786"/>
        <v>-0.331745841228836-3.0315020082487i</v>
      </c>
      <c r="S1604" t="str">
        <f t="shared" si="787"/>
        <v>0.0672941985840099i</v>
      </c>
      <c r="T1604" t="str">
        <f t="shared" si="788"/>
        <v>0.204002498150913-0.0223245705190727i</v>
      </c>
      <c r="U1604" t="str">
        <f t="shared" si="789"/>
        <v>0.0000500000000000001-0.00164043437530298i</v>
      </c>
      <c r="V1604" t="str">
        <f t="shared" si="790"/>
        <v>3.33333333333333E-06-0.00180447781283328i</v>
      </c>
      <c r="W1604" t="str">
        <f t="shared" si="791"/>
        <v>0.0000144719590627073-0.000859450819962714i</v>
      </c>
      <c r="X1604" t="str">
        <f t="shared" si="792"/>
        <v>0.0000284052828891387-0.000858754937996465i</v>
      </c>
      <c r="Y1604" t="str">
        <f t="shared" si="793"/>
        <v>0.009+0.0923628240155399i</v>
      </c>
      <c r="Z1604" t="str">
        <f t="shared" si="794"/>
        <v>-0.129696937482026-0.0171427401185394i</v>
      </c>
      <c r="AA1604" t="str">
        <f t="shared" si="795"/>
        <v>14.9503309362703-151.523560569141i</v>
      </c>
      <c r="AB1604" t="str">
        <f t="shared" si="796"/>
        <v>1.40922124205603-0.154215067366391i</v>
      </c>
      <c r="AC1604" t="str">
        <f t="shared" si="797"/>
        <v>1.85000722282413-2.66318412743092i</v>
      </c>
      <c r="AD1604" t="str">
        <f t="shared" si="798"/>
        <v>0.286994832479363+0.329785207117186i</v>
      </c>
      <c r="AE1604" t="str">
        <f t="shared" si="799"/>
        <v>-0.0315689287451916-0.0476920092185319i</v>
      </c>
      <c r="AF1604" t="str">
        <f t="shared" si="800"/>
        <v>-14.3875267891352-2.21186526717256i</v>
      </c>
      <c r="AG1604" t="str">
        <f t="shared" si="801"/>
        <v>1.19642444543134-0.139573012850502i</v>
      </c>
      <c r="AH1604" t="str">
        <f t="shared" si="802"/>
        <v>0.214822871760305+0.656940566297158i</v>
      </c>
      <c r="AI1604">
        <f t="shared" si="803"/>
        <v>-3.2082678193531229</v>
      </c>
      <c r="AJ1604">
        <f t="shared" si="804"/>
        <v>71.891994729169681</v>
      </c>
      <c r="AK1604"/>
      <c r="AL1604"/>
      <c r="AM1604"/>
      <c r="AN1604"/>
    </row>
    <row r="1605" spans="1:40" x14ac:dyDescent="0.25">
      <c r="A1605"/>
      <c r="B1605">
        <f t="shared" si="805"/>
        <v>147100</v>
      </c>
      <c r="C1605" s="186" t="str">
        <f t="shared" si="773"/>
        <v>-3.53197298365649E-06+0.0166486908957581i</v>
      </c>
      <c r="D1605" s="158" t="str">
        <f t="shared" si="774"/>
        <v>-5.9570330354655+0.127639963534145i</v>
      </c>
      <c r="E1605" t="str">
        <f t="shared" si="775"/>
        <v>2870</v>
      </c>
      <c r="F1605" t="str">
        <f t="shared" si="776"/>
        <v>0.777000777000777</v>
      </c>
      <c r="G1605" t="str">
        <f t="shared" ref="G1605:G1668" si="806">IF($C$11=$C$7,$C$24,F1605)</f>
        <v>0.777000777000777</v>
      </c>
      <c r="H1605" t="str">
        <f t="shared" si="777"/>
        <v>8.43137077483007+2.33826517596633i</v>
      </c>
      <c r="I1605" t="str">
        <f t="shared" si="778"/>
        <v>577.660349178823i</v>
      </c>
      <c r="J1605" t="str">
        <f t="shared" ref="J1605:J1668" si="807">IMSUM(COMPLEX(0,2*PI()*B1605*$C$113*$C$112),COMPLEX(0,2*PI()*B1605*$C$113*$C$111),COMPLEX(0,2*PI()*B1605*$C$28*10^-12*$C$111),COMPLEX(-1*2*PI()*B1605*2*PI()*B1605*$C$113*$C$112*$C$28*10^-12*$C$111,0),COMPLEX(1,0))</f>
        <v>-284.426343488902+124.934531807279i</v>
      </c>
      <c r="K1605" t="str">
        <f t="shared" si="779"/>
        <v>0.747818693441722-1.70248636218833i</v>
      </c>
      <c r="L1605" t="str">
        <f t="shared" si="780"/>
        <v>0.0516661100970796-0.0989233846836437i</v>
      </c>
      <c r="M1605" t="str">
        <f t="shared" si="781"/>
        <v>0.799484803538802-1.80140974687197i</v>
      </c>
      <c r="N1605" t="str">
        <f t="shared" si="782"/>
        <v>-0.65237521969711i</v>
      </c>
      <c r="O1605" t="str">
        <f t="shared" si="783"/>
        <v>0.794644103609899-0.607075570747185i</v>
      </c>
      <c r="P1605" t="str">
        <f t="shared" si="784"/>
        <v>0.205355896390101+0.607075570747185i</v>
      </c>
      <c r="Q1605" t="str">
        <f t="shared" si="785"/>
        <v>-0.205355896390101+0.045299648949925i</v>
      </c>
      <c r="R1605" t="str">
        <f t="shared" si="786"/>
        <v>-0.331743662308805-3.02939167137119i</v>
      </c>
      <c r="S1605" t="str">
        <f t="shared" si="787"/>
        <v>0.0673399769503936i</v>
      </c>
      <c r="T1605" t="str">
        <f t="shared" si="788"/>
        <v>0.20399916532385-0.0223396105733141i</v>
      </c>
      <c r="U1605" t="str">
        <f t="shared" si="789"/>
        <v>0.0000500000000000001-0.00163931919217905i</v>
      </c>
      <c r="V1605" t="str">
        <f t="shared" si="790"/>
        <v>3.33333333333333E-06-0.00180325111139696i</v>
      </c>
      <c r="W1605" t="str">
        <f t="shared" si="791"/>
        <v>0.0000144719553620679-0.000858866795868356i</v>
      </c>
      <c r="X1605" t="str">
        <f t="shared" si="792"/>
        <v>0.0000283863489625634-0.000858171693917841i</v>
      </c>
      <c r="Y1605" t="str">
        <f t="shared" si="793"/>
        <v>0.009+0.0924256558686117i</v>
      </c>
      <c r="Z1605" t="str">
        <f t="shared" si="794"/>
        <v>-0.129521113539283-0.0171106103108311i</v>
      </c>
      <c r="AA1605" t="str">
        <f t="shared" si="795"/>
        <v>14.9297989901739-151.420650371393i</v>
      </c>
      <c r="AB1605" t="str">
        <f t="shared" si="796"/>
        <v>1.40919821934437-0.154318961995677i</v>
      </c>
      <c r="AC1605" t="str">
        <f t="shared" si="797"/>
        <v>1.84864087927359-2.661919072615i</v>
      </c>
      <c r="AD1605" t="str">
        <f t="shared" si="798"/>
        <v>0.287137373179362+0.329981607012141i</v>
      </c>
      <c r="AE1605" t="str">
        <f t="shared" si="799"/>
        <v>-0.0315441656256092-0.0476526808858425i</v>
      </c>
      <c r="AF1605" t="str">
        <f t="shared" si="800"/>
        <v>-14.3884038102956-2.21062521243219i</v>
      </c>
      <c r="AG1605" t="str">
        <f t="shared" si="801"/>
        <v>1.19639561676681-0.139558126801176i</v>
      </c>
      <c r="AH1605" t="str">
        <f t="shared" si="802"/>
        <v>0.21474344668581+0.656427961806163i</v>
      </c>
      <c r="AI1605">
        <f t="shared" si="803"/>
        <v>-3.2147031585217025</v>
      </c>
      <c r="AJ1605">
        <f t="shared" si="804"/>
        <v>71.885040295302773</v>
      </c>
      <c r="AK1605"/>
      <c r="AL1605"/>
      <c r="AM1605"/>
      <c r="AN1605"/>
    </row>
    <row r="1606" spans="1:40" x14ac:dyDescent="0.25">
      <c r="A1606"/>
      <c r="B1606">
        <f t="shared" si="805"/>
        <v>147200</v>
      </c>
      <c r="C1606" s="186" t="str">
        <f t="shared" ref="C1606:C1669" si="808">IMPRODUCT(COMPLEX(-1,0),IMDIV(IMPRODUCT(G1606,COMPLEX($C$100+$C$101,0)),COMPLEX($C$100,2*PI()*B1606*$C$103*$C$102*(2*$C$100+$C$101))))</f>
        <v>-3.52717573758871E-06+0.0166373806448079i</v>
      </c>
      <c r="D1606" s="158" t="str">
        <f t="shared" ref="D1606:D1669" si="809">IMPRODUCT(COMPLEX($C$106,0),IMSUB(C1606,G1606))</f>
        <v>-5.95703299868662+0.127553251610194i</v>
      </c>
      <c r="E1606" t="str">
        <f t="shared" ref="E1606:E1669" si="810">IMDIV(COMPLEX($C$20*10^3,0),COMPLEX(1,2*PI()*B1606*$C$20*1000*$C$29*10^-12))</f>
        <v>2870</v>
      </c>
      <c r="F1606" t="str">
        <f t="shared" ref="F1606:F1669" si="811">IMDIV(COMPLEX($C$22*1000,0),IMSUM(COMPLEX($C$22*1000,0),E1606))</f>
        <v>0.777000777000777</v>
      </c>
      <c r="G1606" t="str">
        <f t="shared" si="806"/>
        <v>0.777000777000777</v>
      </c>
      <c r="H1606" t="str">
        <f t="shared" ref="H1606:H1669" si="812">IMPRODUCT(COMPLEX($C$108,0),IMPRODUCT(COMPLEX(-1,0),D1606),IMDIV(COMPLEX(0,2*PI()*B1606*$C$109*$C$110),COMPLEX(1,2*PI()*B1606*$C$109*$C$110)))</f>
        <v>8.43224624316293+2.33693961671778i</v>
      </c>
      <c r="I1606" t="str">
        <f t="shared" ref="I1606:I1669" si="813">COMPLEX(0,2*PI()*B1606*$C$113*$C$112*$C$114)</f>
        <v>578.053048260522i</v>
      </c>
      <c r="J1606" t="str">
        <f t="shared" si="807"/>
        <v>-284.814546563383+125.019463508031i</v>
      </c>
      <c r="K1606" t="str">
        <f t="shared" ref="K1606:K1669" si="814">IMDIV(I1606,J1606)</f>
        <v>0.746961089151356-1.7016981031395i</v>
      </c>
      <c r="L1606" t="str">
        <f t="shared" ref="L1606:L1669" si="815">IMDIV(COMPLEX($C$117,0),COMPLEX(1,2*PI()*B1606*$C$115*$C$116))</f>
        <v>0.0516109591119015-0.0988849662112363i</v>
      </c>
      <c r="M1606" t="str">
        <f t="shared" ref="M1606:M1669" si="816">IMSUM(K1606,L1606)</f>
        <v>0.798572048263257-1.80058306935074i</v>
      </c>
      <c r="N1606" t="str">
        <f t="shared" ref="N1606:N1669" si="817">COMPLEX(0,-2*PI()*B1606*$C$43)</f>
        <v>-0.652818710669032i</v>
      </c>
      <c r="O1606" t="str">
        <f t="shared" ref="O1606:O1669" si="818">IMEXP(N1606)</f>
        <v>0.794374792936838-0.607427928520376i</v>
      </c>
      <c r="P1606" t="str">
        <f t="shared" ref="P1606:P1669" si="819">IMSUB(COMPLEX(1,0),O1606)</f>
        <v>0.205625207063162+0.607427928520376i</v>
      </c>
      <c r="Q1606" t="str">
        <f t="shared" ref="Q1606:Q1669" si="820">IMSUM(COMPLEX(0,2*PI()*B1606*$C$43),O1606,COMPLEX(-1,0))</f>
        <v>-0.205625207063162+0.045390782148656i</v>
      </c>
      <c r="R1606" t="str">
        <f t="shared" ref="R1606:R1669" si="821">IMDIV(P1606,Q1606)</f>
        <v>-0.331741481856809-3.02728416784914i</v>
      </c>
      <c r="S1606" t="str">
        <f t="shared" ref="S1606:S1669" si="822">IMDIV(COMPLEX(0,2*PI()*B1606*$C$123),COMPLEX($C$124,0))</f>
        <v>0.0673857553167771i</v>
      </c>
      <c r="T1606" t="str">
        <f t="shared" ref="T1606:T1669" si="823">IMPRODUCT(R1606,S1606)</f>
        <v>0.203995830209035-0.022354650324828i</v>
      </c>
      <c r="U1606" t="str">
        <f t="shared" ref="U1606:U1669" si="824">IMDIV(COMPLEX(1,2*PI()*B1606*$C$16*10^-3*$C$15*10^-6),COMPLEX(0,2*PI()*B1606*$C$15*10^-6))</f>
        <v>0.0000500000000000001-0.00163820552424958i</v>
      </c>
      <c r="V1606" t="str">
        <f t="shared" ref="V1606:V1669" si="825">IMSUM(COMPLEX($C$18*10^-3,0),IMDIV(COMPLEX(1,0),COMPLEX(0,2*PI()*B1606*($C$17*1*10^-6))))</f>
        <v>3.33333333333333E-06-0.00180202607667454i</v>
      </c>
      <c r="W1606" t="str">
        <f t="shared" ref="W1606:W1669" si="826">IMDIV(IMPRODUCT(U1606,V1606),IMSUM(U1606,V1606))</f>
        <v>0.0000144719516589144-0.000858283565447167i</v>
      </c>
      <c r="X1606" t="str">
        <f t="shared" ref="X1606:X1669" si="827">IMDIV(IMPRODUCT(COMPLEX($C$19,0),W1606),IMSUM(COMPLEX($C$19,0),W1606))</f>
        <v>0.0000283674535874901-0.000857589241827837i</v>
      </c>
      <c r="Y1606" t="str">
        <f t="shared" ref="Y1606:Y1669" si="828">COMPLEX($C$13*10^-3,2*PI()*B1606*$C$12*0.000001)</f>
        <v>0.009+0.0924884877216835i</v>
      </c>
      <c r="Z1606" t="str">
        <f t="shared" ref="Z1606:Z1669" si="829">IMPRODUCT(COMPLEX($C$6,0),IMDIV(X1606,IMSUM(X1606,Y1606)))</f>
        <v>-0.12934564660968-0.0170785663166117i</v>
      </c>
      <c r="AA1606" t="str">
        <f t="shared" ref="AA1606:AA1669" si="830">IMDIV(COMPLEX($C$6,0),IMSUM(X1606,Y1606))</f>
        <v>14.9093094488146-151.317879730985i</v>
      </c>
      <c r="AB1606" t="str">
        <f t="shared" ref="AB1606:AB1669" si="831">IMPRODUCT(COMPLEX($C$119,0),T1606)</f>
        <v>1.40917518082923-0.154422854533762i</v>
      </c>
      <c r="AC1606" t="str">
        <f t="shared" ref="AC1606:AC1669" si="832">IMSUM(COMPLEX(1,0),IMPRODUCT(AB1606,M1606))</f>
        <v>1.84727673312224-2.66065474759406i</v>
      </c>
      <c r="AD1606" t="str">
        <f t="shared" ref="AD1606:AD1669" si="833">IMDIV(AB1606,AC1606)</f>
        <v>0.287279999245929+0.330177947035495i</v>
      </c>
      <c r="AE1606" t="str">
        <f t="shared" ref="AE1606:AE1669" si="834">IMPRODUCT(AD1606,AA1606,X1606)</f>
        <v>-0.0315194512957648-0.0476134105741207i</v>
      </c>
      <c r="AF1606" t="str">
        <f t="shared" ref="AF1606:AF1669" si="835">IMSUB(D1606,H1606)</f>
        <v>-14.3892792418496-2.20938636510759i</v>
      </c>
      <c r="AG1606" t="str">
        <f t="shared" ref="AG1606:AG1669" si="836">IMSUM(COMPLEX(1,0),IMPRODUCT(AD1606,AA1606,COMPLEX($C$127,0)))</f>
        <v>1.19636680329732-0.139543308185941i</v>
      </c>
      <c r="AH1606" t="str">
        <f t="shared" ref="AH1606:AH1669" si="837">IMDIV(IMPRODUCT(AE1606,AF1606),AG1606)</f>
        <v>0.214664150192106+0.655916103523065i</v>
      </c>
      <c r="AI1606">
        <f t="shared" ref="AI1606:AI1669" si="838">20*LOG10(IMABS(AH1606))</f>
        <v>-3.2211337119770183</v>
      </c>
      <c r="AJ1606">
        <f t="shared" ref="AJ1606:AJ1669" si="839">IMARGUMENT(AH1606)*180/PI()</f>
        <v>71.878084668698264</v>
      </c>
      <c r="AK1606"/>
      <c r="AL1606"/>
      <c r="AM1606"/>
      <c r="AN1606"/>
    </row>
    <row r="1607" spans="1:40" x14ac:dyDescent="0.25">
      <c r="A1607"/>
      <c r="B1607">
        <f t="shared" si="805"/>
        <v>147300</v>
      </c>
      <c r="C1607" s="186" t="str">
        <f t="shared" si="808"/>
        <v>-3.52238825856209E-06+0.0166260857506118i</v>
      </c>
      <c r="D1607" s="158" t="str">
        <f t="shared" si="809"/>
        <v>-5.9570329619826+0.127466657421357i</v>
      </c>
      <c r="E1607" t="str">
        <f t="shared" si="810"/>
        <v>2870</v>
      </c>
      <c r="F1607" t="str">
        <f t="shared" si="811"/>
        <v>0.777000777000777</v>
      </c>
      <c r="G1607" t="str">
        <f t="shared" si="806"/>
        <v>0.777000777000777</v>
      </c>
      <c r="H1607" t="str">
        <f t="shared" si="812"/>
        <v>8.43312012552752+2.33561538127551i</v>
      </c>
      <c r="I1607" t="str">
        <f t="shared" si="813"/>
        <v>578.445747342221i</v>
      </c>
      <c r="J1607" t="str">
        <f t="shared" si="807"/>
        <v>-285.203013452389+125.104395208784i</v>
      </c>
      <c r="K1607" t="str">
        <f t="shared" si="814"/>
        <v>0.746104868786037-1.70091032033011i</v>
      </c>
      <c r="L1607" t="str">
        <f t="shared" si="815"/>
        <v>0.0515558883834066-0.0988465580425271i</v>
      </c>
      <c r="M1607" t="str">
        <f t="shared" si="816"/>
        <v>0.797660757169444-1.79975687837264i</v>
      </c>
      <c r="N1607" t="str">
        <f t="shared" si="817"/>
        <v>-0.653262201640954i</v>
      </c>
      <c r="O1607" t="str">
        <f t="shared" si="818"/>
        <v>0.794105326022776-0.607780166822068i</v>
      </c>
      <c r="P1607" t="str">
        <f t="shared" si="819"/>
        <v>0.205894673977224+0.607780166822068i</v>
      </c>
      <c r="Q1607" t="str">
        <f t="shared" si="820"/>
        <v>-0.205894673977224+0.045482034818886i</v>
      </c>
      <c r="R1607" t="str">
        <f t="shared" si="821"/>
        <v>-0.331739299872747-3.02517949191136i</v>
      </c>
      <c r="S1607" t="str">
        <f t="shared" si="822"/>
        <v>0.0674315336831608i</v>
      </c>
      <c r="T1607" t="str">
        <f t="shared" si="823"/>
        <v>0.203992492806428-0.0223696897733973i</v>
      </c>
      <c r="U1607" t="str">
        <f t="shared" si="824"/>
        <v>0.0000500000000000001-0.00163709336842864i</v>
      </c>
      <c r="V1607" t="str">
        <f t="shared" si="825"/>
        <v>3.33333333333333E-06-0.0018008027052715i</v>
      </c>
      <c r="W1607" t="str">
        <f t="shared" si="826"/>
        <v>0.0000144719479532466-0.00085770112708271i</v>
      </c>
      <c r="X1607" t="str">
        <f t="shared" si="827"/>
        <v>0.0000283485966593047-0.000857007580115138i</v>
      </c>
      <c r="Y1607" t="str">
        <f t="shared" si="828"/>
        <v>0.009+0.0925513195747553i</v>
      </c>
      <c r="Z1607" t="str">
        <f t="shared" si="829"/>
        <v>-0.129170535728407-0.0170466078451511i</v>
      </c>
      <c r="AA1607" t="str">
        <f t="shared" si="830"/>
        <v>14.8888621951405-151.215248364644i</v>
      </c>
      <c r="AB1607" t="str">
        <f t="shared" si="831"/>
        <v>1.40915212651034-0.154526744979147i</v>
      </c>
      <c r="AC1607" t="str">
        <f t="shared" si="832"/>
        <v>1.84591478003041-2.65939115276341i</v>
      </c>
      <c r="AD1607" t="str">
        <f t="shared" si="833"/>
        <v>0.287422710656441+0.330374227153554i</v>
      </c>
      <c r="AE1607" t="str">
        <f t="shared" si="834"/>
        <v>-0.031494785623572-0.0475741981466337i</v>
      </c>
      <c r="AF1607" t="str">
        <f t="shared" si="835"/>
        <v>-14.3901530875101-2.20814872385415i</v>
      </c>
      <c r="AG1607" t="str">
        <f t="shared" si="836"/>
        <v>1.19633800495373-0.139528556856628i</v>
      </c>
      <c r="AH1607" t="str">
        <f t="shared" si="837"/>
        <v>0.214584982015214+0.655404989764881i</v>
      </c>
      <c r="AI1607">
        <f t="shared" si="838"/>
        <v>-3.2275594869478863</v>
      </c>
      <c r="AJ1607">
        <f t="shared" si="839"/>
        <v>71.871127846914263</v>
      </c>
      <c r="AK1607"/>
      <c r="AL1607"/>
      <c r="AM1607"/>
      <c r="AN1607"/>
    </row>
    <row r="1608" spans="1:40" x14ac:dyDescent="0.25">
      <c r="A1608"/>
      <c r="B1608">
        <f t="shared" si="805"/>
        <v>147400</v>
      </c>
      <c r="C1608" s="186" t="str">
        <f t="shared" si="808"/>
        <v>-3.51761052008074E-06+0.0166148061819147i</v>
      </c>
      <c r="D1608" s="158" t="str">
        <f t="shared" si="809"/>
        <v>-5.95703292535328+0.127380180728013i</v>
      </c>
      <c r="E1608" t="str">
        <f t="shared" si="810"/>
        <v>2870</v>
      </c>
      <c r="F1608" t="str">
        <f t="shared" si="811"/>
        <v>0.777000777000777</v>
      </c>
      <c r="G1608" t="str">
        <f t="shared" si="806"/>
        <v>0.777000777000777</v>
      </c>
      <c r="H1608" t="str">
        <f t="shared" si="812"/>
        <v>8.43399242562676+2.33429246805577i</v>
      </c>
      <c r="I1608" t="str">
        <f t="shared" si="813"/>
        <v>578.838446423919i</v>
      </c>
      <c r="J1608" t="str">
        <f t="shared" si="807"/>
        <v>-285.591744155921+125.189326909537i</v>
      </c>
      <c r="K1608" t="str">
        <f t="shared" si="814"/>
        <v>0.745250029589593-1.7001230139734i</v>
      </c>
      <c r="L1608" t="str">
        <f t="shared" si="815"/>
        <v>0.0515008977745515-0.0988081602279764i</v>
      </c>
      <c r="M1608" t="str">
        <f t="shared" si="816"/>
        <v>0.796750927364144-1.79893117420138i</v>
      </c>
      <c r="N1608" t="str">
        <f t="shared" si="817"/>
        <v>-0.653705692612876i</v>
      </c>
      <c r="O1608" t="str">
        <f t="shared" si="818"/>
        <v>0.793835702920712-0.60813228558298i</v>
      </c>
      <c r="P1608" t="str">
        <f t="shared" si="819"/>
        <v>0.206164297079288+0.60813228558298i</v>
      </c>
      <c r="Q1608" t="str">
        <f t="shared" si="820"/>
        <v>-0.206164297079288+0.045573407029896i</v>
      </c>
      <c r="R1608" t="str">
        <f t="shared" si="821"/>
        <v>-0.331737116356504-3.02307763780227i</v>
      </c>
      <c r="S1608" t="str">
        <f t="shared" si="822"/>
        <v>0.0674773120495445i</v>
      </c>
      <c r="T1608" t="str">
        <f t="shared" si="823"/>
        <v>0.203989153115984-0.0223847289188039i</v>
      </c>
      <c r="U1608" t="str">
        <f t="shared" si="824"/>
        <v>0.0000499999999999999-0.00163598272163866i</v>
      </c>
      <c r="V1608" t="str">
        <f t="shared" si="825"/>
        <v>3.33333333333333E-06-0.00179958099380252i</v>
      </c>
      <c r="W1608" t="str">
        <f t="shared" si="826"/>
        <v>0.0000144719442450647-0.000857119479162924i</v>
      </c>
      <c r="X1608" t="str">
        <f t="shared" si="827"/>
        <v>0.0000283297780737478-0.000856426707172789i</v>
      </c>
      <c r="Y1608" t="str">
        <f t="shared" si="828"/>
        <v>0.009+0.0926141514278271i</v>
      </c>
      <c r="Z1608" t="str">
        <f t="shared" si="829"/>
        <v>-0.128995779933906-0.0170147346069075i</v>
      </c>
      <c r="AA1608" t="str">
        <f t="shared" si="830"/>
        <v>14.8684571125047-151.112755989862i</v>
      </c>
      <c r="AB1608" t="str">
        <f t="shared" si="831"/>
        <v>1.40912905638739-0.154630633330327i</v>
      </c>
      <c r="AC1608" t="str">
        <f t="shared" si="832"/>
        <v>1.84455501566799-2.65812828851309i</v>
      </c>
      <c r="AD1608" t="str">
        <f t="shared" si="833"/>
        <v>0.287565507388252+0.330570447332626i</v>
      </c>
      <c r="AE1608" t="str">
        <f t="shared" si="834"/>
        <v>-0.0314701684773858-0.0475350434670842i</v>
      </c>
      <c r="AF1608" t="str">
        <f t="shared" si="835"/>
        <v>-14.39102535098-2.20691228732776i</v>
      </c>
      <c r="AG1608" t="str">
        <f t="shared" si="836"/>
        <v>1.19630922166712-0.139513872665451i</v>
      </c>
      <c r="AH1608" t="str">
        <f t="shared" si="837"/>
        <v>0.214505941891725+0.654894618853676i</v>
      </c>
      <c r="AI1608">
        <f t="shared" si="838"/>
        <v>-3.2339804906472529</v>
      </c>
      <c r="AJ1608">
        <f t="shared" si="839"/>
        <v>71.864169827526695</v>
      </c>
      <c r="AK1608"/>
      <c r="AL1608"/>
      <c r="AM1608"/>
      <c r="AN1608"/>
    </row>
    <row r="1609" spans="1:40" x14ac:dyDescent="0.25">
      <c r="A1609"/>
      <c r="B1609">
        <f t="shared" si="805"/>
        <v>147500</v>
      </c>
      <c r="C1609" s="186" t="str">
        <f t="shared" si="808"/>
        <v>-0.0000035128424957386+0.0166035419075459i</v>
      </c>
      <c r="D1609" s="158" t="str">
        <f t="shared" si="809"/>
        <v>-5.95703288879843+0.127293821291185i</v>
      </c>
      <c r="E1609" t="str">
        <f t="shared" si="810"/>
        <v>2870</v>
      </c>
      <c r="F1609" t="str">
        <f t="shared" si="811"/>
        <v>0.777000777000777</v>
      </c>
      <c r="G1609" t="str">
        <f t="shared" si="806"/>
        <v>0.777000777000777</v>
      </c>
      <c r="H1609" t="str">
        <f t="shared" si="812"/>
        <v>8.43486314715298+2.33297087547604i</v>
      </c>
      <c r="I1609" t="str">
        <f t="shared" si="813"/>
        <v>579.231145505618i</v>
      </c>
      <c r="J1609" t="str">
        <f t="shared" si="807"/>
        <v>-285.980738673979+125.27425861029i</v>
      </c>
      <c r="K1609" t="str">
        <f t="shared" si="814"/>
        <v>0.744396568812038-1.69933618427941i</v>
      </c>
      <c r="L1609" t="str">
        <f t="shared" si="815"/>
        <v>0.0514459871485279-0.0987697728177832i</v>
      </c>
      <c r="M1609" t="str">
        <f t="shared" si="816"/>
        <v>0.795842555960566-1.79810595709719i</v>
      </c>
      <c r="N1609" t="str">
        <f t="shared" si="817"/>
        <v>-0.654149183584798i</v>
      </c>
      <c r="O1609" t="str">
        <f t="shared" si="818"/>
        <v>0.793565923683677-0.608484284733856i</v>
      </c>
      <c r="P1609" t="str">
        <f t="shared" si="819"/>
        <v>0.206434076316323+0.608484284733856i</v>
      </c>
      <c r="Q1609" t="str">
        <f t="shared" si="820"/>
        <v>-0.206434076316323+0.045664898850942i</v>
      </c>
      <c r="R1609" t="str">
        <f t="shared" si="821"/>
        <v>-0.331734931307978-3.02097859978192i</v>
      </c>
      <c r="S1609" t="str">
        <f t="shared" si="822"/>
        <v>0.0675230904159282i</v>
      </c>
      <c r="T1609" t="str">
        <f t="shared" si="823"/>
        <v>0.203985811137659-0.0223997677608303i</v>
      </c>
      <c r="U1609" t="str">
        <f t="shared" si="824"/>
        <v>0.0000499999999999999-0.00163487358081043i</v>
      </c>
      <c r="V1609" t="str">
        <f t="shared" si="825"/>
        <v>3.33333333333333E-06-0.00179836093889147i</v>
      </c>
      <c r="W1609" t="str">
        <f t="shared" si="826"/>
        <v>0.0000144719405343687-0.000856538620080132i</v>
      </c>
      <c r="X1609" t="str">
        <f t="shared" si="827"/>
        <v>0.0000283109977269136-0.000855846621398201i</v>
      </c>
      <c r="Y1609" t="str">
        <f t="shared" si="828"/>
        <v>0.009+0.0926769832808989i</v>
      </c>
      <c r="Z1609" t="str">
        <f t="shared" si="829"/>
        <v>-0.128821378267862-0.016982946313522i</v>
      </c>
      <c r="AA1609" t="str">
        <f t="shared" si="830"/>
        <v>14.8480940846633-151.010402324893i</v>
      </c>
      <c r="AB1609" t="str">
        <f t="shared" si="831"/>
        <v>1.40910597046006-0.154734519585797i</v>
      </c>
      <c r="AC1609" t="str">
        <f t="shared" si="832"/>
        <v>1.84319743571443-2.65686615522794i</v>
      </c>
      <c r="AD1609" t="str">
        <f t="shared" si="833"/>
        <v>0.287708389418699+0.33076660753902i</v>
      </c>
      <c r="AE1609" t="str">
        <f t="shared" si="834"/>
        <v>-0.0314455997260028-0.0474959463996095i</v>
      </c>
      <c r="AF1609" t="str">
        <f t="shared" si="835"/>
        <v>-14.3918960359514-2.20567705418485i</v>
      </c>
      <c r="AG1609" t="str">
        <f t="shared" si="836"/>
        <v>1.19628045336882-0.139499255465009i</v>
      </c>
      <c r="AH1609" t="str">
        <f t="shared" si="837"/>
        <v>0.2144270295588+0.654384989116513i</v>
      </c>
      <c r="AI1609">
        <f t="shared" si="838"/>
        <v>-3.2403967302725931</v>
      </c>
      <c r="AJ1609">
        <f t="shared" si="839"/>
        <v>71.857210608128383</v>
      </c>
      <c r="AK1609"/>
      <c r="AL1609"/>
      <c r="AM1609"/>
      <c r="AN1609"/>
    </row>
    <row r="1610" spans="1:40" x14ac:dyDescent="0.25">
      <c r="A1610"/>
      <c r="B1610">
        <f t="shared" si="805"/>
        <v>147600</v>
      </c>
      <c r="C1610" s="186" t="str">
        <f t="shared" si="808"/>
        <v>-0.000003508084159219+0.0165922928964194i</v>
      </c>
      <c r="D1610" s="158" t="str">
        <f t="shared" si="809"/>
        <v>-5.95703285231785+0.127207578872549i</v>
      </c>
      <c r="E1610" t="str">
        <f t="shared" si="810"/>
        <v>2870</v>
      </c>
      <c r="F1610" t="str">
        <f t="shared" si="811"/>
        <v>0.777000777000777</v>
      </c>
      <c r="G1610" t="str">
        <f t="shared" si="806"/>
        <v>0.777000777000777</v>
      </c>
      <c r="H1610" t="str">
        <f t="shared" si="812"/>
        <v>8.43573229378828+2.33165060195493i</v>
      </c>
      <c r="I1610" t="str">
        <f t="shared" si="813"/>
        <v>579.623844587317i</v>
      </c>
      <c r="J1610" t="str">
        <f t="shared" si="807"/>
        <v>-286.369997006563+125.359190311042i</v>
      </c>
      <c r="K1610" t="str">
        <f t="shared" si="814"/>
        <v>0.74354448370954-1.69854983145493i</v>
      </c>
      <c r="L1610" t="str">
        <f t="shared" si="815"/>
        <v>0.0513911563687639-0.0987313958618882i</v>
      </c>
      <c r="M1610" t="str">
        <f t="shared" si="816"/>
        <v>0.794935640078304-1.79728122731682i</v>
      </c>
      <c r="N1610" t="str">
        <f t="shared" si="817"/>
        <v>-0.65459267455672i</v>
      </c>
      <c r="O1610" t="str">
        <f t="shared" si="818"/>
        <v>0.793295988364733-0.608836164205463i</v>
      </c>
      <c r="P1610" t="str">
        <f t="shared" si="819"/>
        <v>0.206704011635267+0.608836164205463i</v>
      </c>
      <c r="Q1610" t="str">
        <f t="shared" si="820"/>
        <v>-0.206704011635267+0.0457565103512569i</v>
      </c>
      <c r="R1610" t="str">
        <f t="shared" si="821"/>
        <v>-0.331732744727057-3.01888237212591i</v>
      </c>
      <c r="S1610" t="str">
        <f t="shared" si="822"/>
        <v>0.0675688687823119i</v>
      </c>
      <c r="T1610" t="str">
        <f t="shared" si="823"/>
        <v>0.20398246687141-0.0224148062992587i</v>
      </c>
      <c r="U1610" t="str">
        <f t="shared" si="824"/>
        <v>0.0000499999999999999-0.00163376594288305i</v>
      </c>
      <c r="V1610" t="str">
        <f t="shared" si="825"/>
        <v>3.33333333333333E-06-0.00179714253717136i</v>
      </c>
      <c r="W1610" t="str">
        <f t="shared" si="826"/>
        <v>0.0000144719368211586-0.000855958548231001i</v>
      </c>
      <c r="X1610" t="str">
        <f t="shared" si="827"/>
        <v>0.0000282922555152473-0.000855267321193104i</v>
      </c>
      <c r="Y1610" t="str">
        <f t="shared" si="828"/>
        <v>0.009+0.0927398151339707i</v>
      </c>
      <c r="Z1610" t="str">
        <f t="shared" si="829"/>
        <v>-0.128647329775183-0.0169512426778125i</v>
      </c>
      <c r="AA1610" t="str">
        <f t="shared" si="830"/>
        <v>14.8277729957739-150.908187088749i</v>
      </c>
      <c r="AB1610" t="str">
        <f t="shared" si="831"/>
        <v>1.40908286872808-0.154838403744054i</v>
      </c>
      <c r="AC1610" t="str">
        <f t="shared" si="832"/>
        <v>1.84184203585884-2.65560475328769i</v>
      </c>
      <c r="AD1610" t="str">
        <f t="shared" si="833"/>
        <v>0.287851356725105+0.330962707739049i</v>
      </c>
      <c r="AE1610" t="str">
        <f t="shared" si="834"/>
        <v>-0.031421079238658-0.047456906808778i</v>
      </c>
      <c r="AF1610" t="str">
        <f t="shared" si="835"/>
        <v>-14.3927651461061-2.20444302308238i</v>
      </c>
      <c r="AG1610" t="str">
        <f t="shared" si="836"/>
        <v>1.1962516999904-0.139484705108284i</v>
      </c>
      <c r="AH1610" t="str">
        <f t="shared" si="837"/>
        <v>0.214348244754163+0.653876098885422i</v>
      </c>
      <c r="AI1610">
        <f t="shared" si="838"/>
        <v>-3.2468082130061529</v>
      </c>
      <c r="AJ1610">
        <f t="shared" si="839"/>
        <v>71.850250186329049</v>
      </c>
      <c r="AK1610"/>
      <c r="AL1610"/>
      <c r="AM1610"/>
      <c r="AN1610"/>
    </row>
    <row r="1611" spans="1:40" x14ac:dyDescent="0.25">
      <c r="A1611"/>
      <c r="B1611">
        <f t="shared" si="805"/>
        <v>147700</v>
      </c>
      <c r="C1611" s="186" t="str">
        <f t="shared" si="808"/>
        <v>-3.50333548429435E-06+0.0165810591175335i</v>
      </c>
      <c r="D1611" s="158" t="str">
        <f t="shared" si="809"/>
        <v>-5.95703281591134+0.127121453234424i</v>
      </c>
      <c r="E1611" t="str">
        <f t="shared" si="810"/>
        <v>2870</v>
      </c>
      <c r="F1611" t="str">
        <f t="shared" si="811"/>
        <v>0.777000777000777</v>
      </c>
      <c r="G1611" t="str">
        <f t="shared" si="806"/>
        <v>0.777000777000777</v>
      </c>
      <c r="H1611" t="str">
        <f t="shared" si="812"/>
        <v>8.43659986920439+2.33033164591228i</v>
      </c>
      <c r="I1611" t="str">
        <f t="shared" si="813"/>
        <v>580.016543669016i</v>
      </c>
      <c r="J1611" t="str">
        <f t="shared" si="807"/>
        <v>-286.759519153672+125.444122011795i</v>
      </c>
      <c r="K1611" t="str">
        <f t="shared" si="814"/>
        <v>0.742693771544431-1.69776395570358i</v>
      </c>
      <c r="L1611" t="str">
        <f t="shared" si="815"/>
        <v>0.051336405298923-0.0986930294099738i</v>
      </c>
      <c r="M1611" t="str">
        <f t="shared" si="816"/>
        <v>0.794030176843354-1.79645698511355i</v>
      </c>
      <c r="N1611" t="str">
        <f t="shared" si="817"/>
        <v>-0.655036165528642i</v>
      </c>
      <c r="O1611" t="str">
        <f t="shared" si="818"/>
        <v>0.79302589701697-0.609187923928593i</v>
      </c>
      <c r="P1611" t="str">
        <f t="shared" si="819"/>
        <v>0.20697410298303+0.609187923928593i</v>
      </c>
      <c r="Q1611" t="str">
        <f t="shared" si="820"/>
        <v>-0.20697410298303+0.045848241600049i</v>
      </c>
      <c r="R1611" t="str">
        <f t="shared" si="821"/>
        <v>-0.33173055661366-3.01678894912534i</v>
      </c>
      <c r="S1611" t="str">
        <f t="shared" si="822"/>
        <v>0.0676146471486956i</v>
      </c>
      <c r="T1611" t="str">
        <f t="shared" si="823"/>
        <v>0.203979120317194-0.022429844533873i</v>
      </c>
      <c r="U1611" t="str">
        <f t="shared" si="824"/>
        <v>0.00005-0.00163265980480392i</v>
      </c>
      <c r="V1611" t="str">
        <f t="shared" si="825"/>
        <v>3.33333333333333E-06-0.00179592578528431i</v>
      </c>
      <c r="W1611" t="str">
        <f t="shared" si="826"/>
        <v>0.0000144719331054343-0.000855379262016545i</v>
      </c>
      <c r="X1611" t="str">
        <f t="shared" si="827"/>
        <v>0.0000282735513355446-0.000854688804963561i</v>
      </c>
      <c r="Y1611" t="str">
        <f t="shared" si="828"/>
        <v>0.009+0.0928026469870425i</v>
      </c>
      <c r="Z1611" t="str">
        <f t="shared" si="829"/>
        <v>-0.128473633503992-0.0169196234137683i</v>
      </c>
      <c r="AA1611" t="str">
        <f t="shared" si="830"/>
        <v>14.8074937303937-150.8061100012i</v>
      </c>
      <c r="AB1611" t="str">
        <f t="shared" si="831"/>
        <v>1.40905975119113-0.154942285803606i</v>
      </c>
      <c r="AC1611" t="str">
        <f t="shared" si="832"/>
        <v>1.8404888117998-2.65434408306682i</v>
      </c>
      <c r="AD1611" t="str">
        <f t="shared" si="833"/>
        <v>0.287994409284784+0.331158747899024i</v>
      </c>
      <c r="AE1611" t="str">
        <f t="shared" si="834"/>
        <v>-0.0313966068850255-0.0474179245595893i</v>
      </c>
      <c r="AF1611" t="str">
        <f t="shared" si="835"/>
        <v>-14.3936326851157-2.20321019267786i</v>
      </c>
      <c r="AG1611" t="str">
        <f t="shared" si="836"/>
        <v>1.19622296146368-0.139470221448648i</v>
      </c>
      <c r="AH1611" t="str">
        <f t="shared" si="837"/>
        <v>0.214269587216124+0.653367946497419i</v>
      </c>
      <c r="AI1611">
        <f t="shared" si="838"/>
        <v>-3.2532149460144204</v>
      </c>
      <c r="AJ1611">
        <f t="shared" si="839"/>
        <v>71.843288559754356</v>
      </c>
      <c r="AK1611"/>
      <c r="AL1611"/>
      <c r="AM1611"/>
      <c r="AN1611"/>
    </row>
    <row r="1612" spans="1:40" x14ac:dyDescent="0.25">
      <c r="A1612"/>
      <c r="B1612">
        <f t="shared" si="805"/>
        <v>147800</v>
      </c>
      <c r="C1612" s="186" t="str">
        <f t="shared" si="808"/>
        <v>-3.49859644482572E-06+0.0165698405399702i</v>
      </c>
      <c r="D1612" s="158" t="str">
        <f t="shared" si="809"/>
        <v>-5.9570327795787+0.127035444139772i</v>
      </c>
      <c r="E1612" t="str">
        <f t="shared" si="810"/>
        <v>2870</v>
      </c>
      <c r="F1612" t="str">
        <f t="shared" si="811"/>
        <v>0.777000777000777</v>
      </c>
      <c r="G1612" t="str">
        <f t="shared" si="806"/>
        <v>0.777000777000777</v>
      </c>
      <c r="H1612" t="str">
        <f t="shared" si="812"/>
        <v>8.43746587706273+2.32901400576912i</v>
      </c>
      <c r="I1612" t="str">
        <f t="shared" si="813"/>
        <v>580.409242750714i</v>
      </c>
      <c r="J1612" t="str">
        <f t="shared" si="807"/>
        <v>-287.149305115307+125.529053712548i</v>
      </c>
      <c r="K1612" t="str">
        <f t="shared" si="814"/>
        <v>0.741844429585158-1.6969785572258i</v>
      </c>
      <c r="L1612" t="str">
        <f t="shared" si="815"/>
        <v>0.0512817338029053-0.0986546735114666i</v>
      </c>
      <c r="M1612" t="str">
        <f t="shared" si="816"/>
        <v>0.793126163388063-1.79563323073727i</v>
      </c>
      <c r="N1612" t="str">
        <f t="shared" si="817"/>
        <v>-0.655479656500564i</v>
      </c>
      <c r="O1612" t="str">
        <f t="shared" si="818"/>
        <v>0.792755649693513-0.60953956383406i</v>
      </c>
      <c r="P1612" t="str">
        <f t="shared" si="819"/>
        <v>0.207244350306487+0.60953956383406i</v>
      </c>
      <c r="Q1612" t="str">
        <f t="shared" si="820"/>
        <v>-0.207244350306487+0.0459400926665039i</v>
      </c>
      <c r="R1612" t="str">
        <f t="shared" si="821"/>
        <v>-0.331728366967669-3.01469832508677i</v>
      </c>
      <c r="S1612" t="str">
        <f t="shared" si="822"/>
        <v>0.0676604255150793i</v>
      </c>
      <c r="T1612" t="str">
        <f t="shared" si="823"/>
        <v>0.203975771474968-0.0224448824644549i</v>
      </c>
      <c r="U1612" t="str">
        <f t="shared" si="824"/>
        <v>0.00005-0.00163155516352868i</v>
      </c>
      <c r="V1612" t="str">
        <f t="shared" si="825"/>
        <v>3.33333333333333E-06-0.00179471067988154i</v>
      </c>
      <c r="W1612" t="str">
        <f t="shared" si="826"/>
        <v>0.0000144719293871958-0.000854800759842107i</v>
      </c>
      <c r="X1612" t="str">
        <f t="shared" si="827"/>
        <v>0.0000282548850849497-0.000854111071119942i</v>
      </c>
      <c r="Y1612" t="str">
        <f t="shared" si="828"/>
        <v>0.009+0.0928654788401143i</v>
      </c>
      <c r="Z1612" t="str">
        <f t="shared" si="829"/>
        <v>-0.128300288505611-0.0168880882365441i</v>
      </c>
      <c r="AA1612" t="str">
        <f t="shared" si="830"/>
        <v>14.787256173478-150.70417078277i</v>
      </c>
      <c r="AB1612" t="str">
        <f t="shared" si="831"/>
        <v>1.40903661784892-0.155046165762943i</v>
      </c>
      <c r="AC1612" t="str">
        <f t="shared" si="832"/>
        <v>1.83913775924547-2.65308414493477i</v>
      </c>
      <c r="AD1612" t="str">
        <f t="shared" si="833"/>
        <v>0.288137547075026+0.331354727985261i</v>
      </c>
      <c r="AE1612" t="str">
        <f t="shared" si="834"/>
        <v>-0.0313721825352138-0.0473789995174717i</v>
      </c>
      <c r="AF1612" t="str">
        <f t="shared" si="835"/>
        <v>-14.3944986566414-2.20197856162935i</v>
      </c>
      <c r="AG1612" t="str">
        <f t="shared" si="836"/>
        <v>1.19619423772071-0.139455804339849i</v>
      </c>
      <c r="AH1612" t="str">
        <f t="shared" si="837"/>
        <v>0.214191056683547+0.652860530294468i</v>
      </c>
      <c r="AI1612">
        <f t="shared" si="838"/>
        <v>-3.2596169364485457</v>
      </c>
      <c r="AJ1612">
        <f t="shared" si="839"/>
        <v>71.836325726047733</v>
      </c>
      <c r="AK1612"/>
      <c r="AL1612"/>
      <c r="AM1612"/>
      <c r="AN1612"/>
    </row>
    <row r="1613" spans="1:40" x14ac:dyDescent="0.25">
      <c r="A1613"/>
      <c r="B1613">
        <f t="shared" si="805"/>
        <v>147900</v>
      </c>
      <c r="C1613" s="186" t="str">
        <f t="shared" si="808"/>
        <v>-3.49386701476257E-06+0.0165586371328951i</v>
      </c>
      <c r="D1613" s="158" t="str">
        <f t="shared" si="809"/>
        <v>-5.95703274331974+0.126949551352196i</v>
      </c>
      <c r="E1613" t="str">
        <f t="shared" si="810"/>
        <v>2870</v>
      </c>
      <c r="F1613" t="str">
        <f t="shared" si="811"/>
        <v>0.777000777000777</v>
      </c>
      <c r="G1613" t="str">
        <f t="shared" si="806"/>
        <v>0.777000777000777</v>
      </c>
      <c r="H1613" t="str">
        <f t="shared" si="812"/>
        <v>8.4383303210145+2.32769767994767i</v>
      </c>
      <c r="I1613" t="str">
        <f t="shared" si="813"/>
        <v>580.801941832413i</v>
      </c>
      <c r="J1613" t="str">
        <f t="shared" si="807"/>
        <v>-287.539354891467+125.613985413301i</v>
      </c>
      <c r="K1613" t="str">
        <f t="shared" si="814"/>
        <v>0.740996455106301-1.69619363621886i</v>
      </c>
      <c r="L1613" t="str">
        <f t="shared" si="815"/>
        <v>0.0512271417448448-0.0986163282155364i</v>
      </c>
      <c r="M1613" t="str">
        <f t="shared" si="816"/>
        <v>0.792223596851146-1.7948099644344i</v>
      </c>
      <c r="N1613" t="str">
        <f t="shared" si="817"/>
        <v>-0.655923147472485i</v>
      </c>
      <c r="O1613" t="str">
        <f t="shared" si="818"/>
        <v>0.792485246447515-0.609891083852701i</v>
      </c>
      <c r="P1613" t="str">
        <f t="shared" si="819"/>
        <v>0.207514753552485+0.609891083852701i</v>
      </c>
      <c r="Q1613" t="str">
        <f t="shared" si="820"/>
        <v>-0.207514753552485+0.0460320636197841i</v>
      </c>
      <c r="R1613" t="str">
        <f t="shared" si="821"/>
        <v>-0.331726175788978-3.01261049433215i</v>
      </c>
      <c r="S1613" t="str">
        <f t="shared" si="822"/>
        <v>0.067706203881463i</v>
      </c>
      <c r="T1613" t="str">
        <f t="shared" si="823"/>
        <v>0.203972420344688-0.0224599200907866i</v>
      </c>
      <c r="U1613" t="str">
        <f t="shared" si="824"/>
        <v>0.00005-0.00163045201602122i</v>
      </c>
      <c r="V1613" t="str">
        <f t="shared" si="825"/>
        <v>3.33333333333333E-06-0.00179349721762334i</v>
      </c>
      <c r="W1613" t="str">
        <f t="shared" si="826"/>
        <v>0.0000144719256664433-0.000854223040117343i</v>
      </c>
      <c r="X1613" t="str">
        <f t="shared" si="827"/>
        <v>0.0000282362566609551-0.000853534118076911i</v>
      </c>
      <c r="Y1613" t="str">
        <f t="shared" si="828"/>
        <v>0.009+0.0929283106931861i</v>
      </c>
      <c r="Z1613" t="str">
        <f t="shared" si="829"/>
        <v>-0.128127293834552-0.0168566368624553i</v>
      </c>
      <c r="AA1613" t="str">
        <f t="shared" si="830"/>
        <v>14.7670602103788-150.602369154735i</v>
      </c>
      <c r="AB1613" t="str">
        <f t="shared" si="831"/>
        <v>1.40901346870114-0.155150043620561i</v>
      </c>
      <c r="AC1613" t="str">
        <f t="shared" si="832"/>
        <v>1.83778887391351-2.65182493925578i</v>
      </c>
      <c r="AD1613" t="str">
        <f t="shared" si="833"/>
        <v>0.288280770073117+0.331550647964075i</v>
      </c>
      <c r="AE1613" t="str">
        <f t="shared" si="834"/>
        <v>-0.031347806059767-0.0473401315482807i</v>
      </c>
      <c r="AF1613" t="str">
        <f t="shared" si="835"/>
        <v>-14.3953630643342-2.20074812859547i</v>
      </c>
      <c r="AG1613" t="str">
        <f t="shared" si="836"/>
        <v>1.19616552869377-0.139441453636024i</v>
      </c>
      <c r="AH1613" t="str">
        <f t="shared" si="837"/>
        <v>0.214112652895881+0.652353848623476i</v>
      </c>
      <c r="AI1613">
        <f t="shared" si="838"/>
        <v>-3.2660141914440954</v>
      </c>
      <c r="AJ1613">
        <f t="shared" si="839"/>
        <v>71.829361682868068</v>
      </c>
      <c r="AK1613"/>
      <c r="AL1613"/>
      <c r="AM1613"/>
      <c r="AN1613"/>
    </row>
    <row r="1614" spans="1:40" x14ac:dyDescent="0.25">
      <c r="A1614"/>
      <c r="B1614">
        <f t="shared" si="805"/>
        <v>148000</v>
      </c>
      <c r="C1614" s="186" t="str">
        <f t="shared" si="808"/>
        <v>-3.48914716814231E-06+0.0165474488655573i</v>
      </c>
      <c r="D1614" s="158" t="str">
        <f t="shared" si="809"/>
        <v>-5.95703270713425+0.126863774635939i</v>
      </c>
      <c r="E1614" t="str">
        <f t="shared" si="810"/>
        <v>2870</v>
      </c>
      <c r="F1614" t="str">
        <f t="shared" si="811"/>
        <v>0.777000777000777</v>
      </c>
      <c r="G1614" t="str">
        <f t="shared" si="806"/>
        <v>0.777000777000777</v>
      </c>
      <c r="H1614" t="str">
        <f t="shared" si="812"/>
        <v>8.43919320470064+2.32638266687137i</v>
      </c>
      <c r="I1614" t="str">
        <f t="shared" si="813"/>
        <v>581.194640914112i</v>
      </c>
      <c r="J1614" t="str">
        <f t="shared" si="807"/>
        <v>-287.929668482153+125.698917114053i</v>
      </c>
      <c r="K1614" t="str">
        <f t="shared" si="814"/>
        <v>0.740149845388532-1.6954091928769i</v>
      </c>
      <c r="L1614" t="str">
        <f t="shared" si="815"/>
        <v>0.0511726289891109-0.0985779935710983i</v>
      </c>
      <c r="M1614" t="str">
        <f t="shared" si="816"/>
        <v>0.791322474377643-1.793987186448i</v>
      </c>
      <c r="N1614" t="str">
        <f t="shared" si="817"/>
        <v>-0.656366638444407i</v>
      </c>
      <c r="O1614" t="str">
        <f t="shared" si="818"/>
        <v>0.792214687332158-0.610242483915379i</v>
      </c>
      <c r="P1614" t="str">
        <f t="shared" si="819"/>
        <v>0.207785312667842+0.610242483915379i</v>
      </c>
      <c r="Q1614" t="str">
        <f t="shared" si="820"/>
        <v>-0.207785312667842+0.046124154529028i</v>
      </c>
      <c r="R1614" t="str">
        <f t="shared" si="821"/>
        <v>-0.331723983077493-3.01052545119876i</v>
      </c>
      <c r="S1614" t="str">
        <f t="shared" si="822"/>
        <v>0.0677519822478467i</v>
      </c>
      <c r="T1614" t="str">
        <f t="shared" si="823"/>
        <v>0.203969066926309-0.0224749574126513i</v>
      </c>
      <c r="U1614" t="str">
        <f t="shared" si="824"/>
        <v>0.00005-0.00162935035925364i</v>
      </c>
      <c r="V1614" t="str">
        <f t="shared" si="825"/>
        <v>3.33333333333333E-06-0.001792285395179i</v>
      </c>
      <c r="W1614" t="str">
        <f t="shared" si="826"/>
        <v>0.0000144719219431766-0.000853646101256206i</v>
      </c>
      <c r="X1614" t="str">
        <f t="shared" si="827"/>
        <v>0.0000282176659613985-0.000852957944253409i</v>
      </c>
      <c r="Y1614" t="str">
        <f t="shared" si="828"/>
        <v>0.009+0.0929911425462579i</v>
      </c>
      <c r="Z1614" t="str">
        <f t="shared" si="829"/>
        <v>-0.127954648548501-0.0168252690089719i</v>
      </c>
      <c r="AA1614" t="str">
        <f t="shared" si="830"/>
        <v>14.7469057268427-150.50070483912i</v>
      </c>
      <c r="AB1614" t="str">
        <f t="shared" si="831"/>
        <v>1.4089903037475-0.155253919374963i</v>
      </c>
      <c r="AC1614" t="str">
        <f t="shared" si="832"/>
        <v>1.83644215153106-2.65056646638911i</v>
      </c>
      <c r="AD1614" t="str">
        <f t="shared" si="833"/>
        <v>0.288424078256319+0.331746507801784i</v>
      </c>
      <c r="AE1614" t="str">
        <f t="shared" si="834"/>
        <v>-0.0313234773296605-0.047301320518297i</v>
      </c>
      <c r="AF1614" t="str">
        <f t="shared" si="835"/>
        <v>-14.3962259118349-2.19951889223543i</v>
      </c>
      <c r="AG1614" t="str">
        <f t="shared" si="836"/>
        <v>1.19613683431541-0.139427169191682i</v>
      </c>
      <c r="AH1614" t="str">
        <f t="shared" si="837"/>
        <v>0.214034375593131+0.651847899836242i</v>
      </c>
      <c r="AI1614">
        <f t="shared" si="838"/>
        <v>-3.2724067181215997</v>
      </c>
      <c r="AJ1614">
        <f t="shared" si="839"/>
        <v>71.822396427891064</v>
      </c>
      <c r="AK1614"/>
      <c r="AL1614"/>
      <c r="AM1614"/>
      <c r="AN1614"/>
    </row>
    <row r="1615" spans="1:40" x14ac:dyDescent="0.25">
      <c r="A1615"/>
      <c r="B1615">
        <f t="shared" si="805"/>
        <v>148100</v>
      </c>
      <c r="C1615" s="186" t="str">
        <f t="shared" si="808"/>
        <v>-3.48443687908995E-06+0.0165362757072888i</v>
      </c>
      <c r="D1615" s="158" t="str">
        <f t="shared" si="809"/>
        <v>-5.95703267102203+0.126778113755881i</v>
      </c>
      <c r="E1615" t="str">
        <f t="shared" si="810"/>
        <v>2870</v>
      </c>
      <c r="F1615" t="str">
        <f t="shared" si="811"/>
        <v>0.777000777000777</v>
      </c>
      <c r="G1615" t="str">
        <f t="shared" si="806"/>
        <v>0.777000777000777</v>
      </c>
      <c r="H1615" t="str">
        <f t="shared" si="812"/>
        <v>8.44005453175189+2.32506896496486i</v>
      </c>
      <c r="I1615" t="str">
        <f t="shared" si="813"/>
        <v>581.58733999581i</v>
      </c>
      <c r="J1615" t="str">
        <f t="shared" si="807"/>
        <v>-288.320245887365+125.783848814806i</v>
      </c>
      <c r="K1615" t="str">
        <f t="shared" si="814"/>
        <v>0.739304597718629-1.69462522739091i</v>
      </c>
      <c r="L1615" t="str">
        <f t="shared" si="815"/>
        <v>0.0511181954003078-0.0985396696268137i</v>
      </c>
      <c r="M1615" t="str">
        <f t="shared" si="816"/>
        <v>0.790422793118937-1.79316489701772i</v>
      </c>
      <c r="N1615" t="str">
        <f t="shared" si="817"/>
        <v>-0.656810129416329i</v>
      </c>
      <c r="O1615" t="str">
        <f t="shared" si="818"/>
        <v>0.791943972400658-0.610593763952978i</v>
      </c>
      <c r="P1615" t="str">
        <f t="shared" si="819"/>
        <v>0.208056027599342+0.610593763952978i</v>
      </c>
      <c r="Q1615" t="str">
        <f t="shared" si="820"/>
        <v>-0.208056027599342+0.046216365463351i</v>
      </c>
      <c r="R1615" t="str">
        <f t="shared" si="821"/>
        <v>-0.331721788833095-3.00844319003918i</v>
      </c>
      <c r="S1615" t="str">
        <f t="shared" si="822"/>
        <v>0.0677977606142304i</v>
      </c>
      <c r="T1615" t="str">
        <f t="shared" si="823"/>
        <v>0.203965711219788-0.0224899944298305i</v>
      </c>
      <c r="U1615" t="str">
        <f t="shared" si="824"/>
        <v>0.00005-0.0016282501902062i</v>
      </c>
      <c r="V1615" t="str">
        <f t="shared" si="825"/>
        <v>3.33333333333333E-06-0.00179107520922682i</v>
      </c>
      <c r="W1615" t="str">
        <f t="shared" si="826"/>
        <v>0.0000144719182173958-0.00085306994167693i</v>
      </c>
      <c r="X1615" t="str">
        <f t="shared" si="827"/>
        <v>0.0000281991128844625-0.000852382548072642i</v>
      </c>
      <c r="Y1615" t="str">
        <f t="shared" si="828"/>
        <v>0.009+0.0930539743993297i</v>
      </c>
      <c r="Z1615" t="str">
        <f t="shared" si="829"/>
        <v>-0.127782351708304-0.0167939843947127i</v>
      </c>
      <c r="AA1615" t="str">
        <f t="shared" si="830"/>
        <v>14.7267926090092-150.399177558697i</v>
      </c>
      <c r="AB1615" t="str">
        <f t="shared" si="831"/>
        <v>1.40896712298768-0.15535779302464i</v>
      </c>
      <c r="AC1615" t="str">
        <f t="shared" si="832"/>
        <v>1.83509758783475-2.64930872668889i</v>
      </c>
      <c r="AD1615" t="str">
        <f t="shared" si="833"/>
        <v>0.288567471601884+0.331942307464705i</v>
      </c>
      <c r="AE1615" t="str">
        <f t="shared" si="834"/>
        <v>-0.0312991962163009-0.0472625662942248i</v>
      </c>
      <c r="AF1615" t="str">
        <f t="shared" si="835"/>
        <v>-14.3970872027739-2.19829085120898i</v>
      </c>
      <c r="AG1615" t="str">
        <f t="shared" si="836"/>
        <v>1.19610815451837-0.139412950861717i</v>
      </c>
      <c r="AH1615" t="str">
        <f t="shared" si="837"/>
        <v>0.213956224515874+0.651342682289481i</v>
      </c>
      <c r="AI1615">
        <f t="shared" si="838"/>
        <v>-3.2787945235860203</v>
      </c>
      <c r="AJ1615">
        <f t="shared" si="839"/>
        <v>71.815429958808792</v>
      </c>
      <c r="AK1615"/>
      <c r="AL1615"/>
      <c r="AM1615"/>
      <c r="AN1615"/>
    </row>
    <row r="1616" spans="1:40" x14ac:dyDescent="0.25">
      <c r="A1616"/>
      <c r="B1616">
        <f t="shared" si="805"/>
        <v>148200</v>
      </c>
      <c r="C1616" s="186" t="str">
        <f t="shared" si="808"/>
        <v>-3.47973612181783E-06+0.0165251176275045i</v>
      </c>
      <c r="D1616" s="158" t="str">
        <f t="shared" si="809"/>
        <v>-5.95703263498289+0.126692568477535i</v>
      </c>
      <c r="E1616" t="str">
        <f t="shared" si="810"/>
        <v>2870</v>
      </c>
      <c r="F1616" t="str">
        <f t="shared" si="811"/>
        <v>0.777000777000777</v>
      </c>
      <c r="G1616" t="str">
        <f t="shared" si="806"/>
        <v>0.777000777000777</v>
      </c>
      <c r="H1616" t="str">
        <f t="shared" si="812"/>
        <v>8.44091430578884+2.32375657265404i</v>
      </c>
      <c r="I1616" t="str">
        <f t="shared" si="813"/>
        <v>581.980039077509i</v>
      </c>
      <c r="J1616" t="str">
        <f t="shared" si="807"/>
        <v>-288.711087107102+125.868780515559i</v>
      </c>
      <c r="K1616" t="str">
        <f t="shared" si="814"/>
        <v>0.738460709389446-1.69384173994881i</v>
      </c>
      <c r="L1616" t="str">
        <f t="shared" si="815"/>
        <v>0.0510638408432733-0.098501356431091i</v>
      </c>
      <c r="M1616" t="str">
        <f t="shared" si="816"/>
        <v>0.789524550232719-1.7923430963799i</v>
      </c>
      <c r="N1616" t="str">
        <f t="shared" si="817"/>
        <v>-0.657253620388251i</v>
      </c>
      <c r="O1616" t="str">
        <f t="shared" si="818"/>
        <v>0.791673101706261-0.610944923896408i</v>
      </c>
      <c r="P1616" t="str">
        <f t="shared" si="819"/>
        <v>0.208326898293739+0.610944923896408i</v>
      </c>
      <c r="Q1616" t="str">
        <f t="shared" si="820"/>
        <v>-0.208326898293739+0.046308696491843i</v>
      </c>
      <c r="R1616" t="str">
        <f t="shared" si="821"/>
        <v>-0.331719593055695-3.00636370522128i</v>
      </c>
      <c r="S1616" t="str">
        <f t="shared" si="822"/>
        <v>0.0678435389806139i</v>
      </c>
      <c r="T1616" t="str">
        <f t="shared" si="823"/>
        <v>0.203962353225083-0.0225050311421074i</v>
      </c>
      <c r="U1616" t="str">
        <f t="shared" si="824"/>
        <v>0.00005-0.00162715150586733i</v>
      </c>
      <c r="V1616" t="str">
        <f t="shared" si="825"/>
        <v>3.33333333333333E-06-0.00178986665645406i</v>
      </c>
      <c r="W1616" t="str">
        <f t="shared" si="826"/>
        <v>0.0000144719144891008-0.000852494559802025i</v>
      </c>
      <c r="X1616" t="str">
        <f t="shared" si="827"/>
        <v>0.0000281805973286729-0.000851807927962072i</v>
      </c>
      <c r="Y1616" t="str">
        <f t="shared" si="828"/>
        <v>0.009+0.0931168062524015i</v>
      </c>
      <c r="Z1616" t="str">
        <f t="shared" si="829"/>
        <v>-0.12761040237796-0.0167627827394406i</v>
      </c>
      <c r="AA1616" t="str">
        <f t="shared" si="830"/>
        <v>14.7067207434099-150.297787036981i</v>
      </c>
      <c r="AB1616" t="str">
        <f t="shared" si="831"/>
        <v>1.40894392642141-0.155461664568093i</v>
      </c>
      <c r="AC1616" t="str">
        <f t="shared" si="832"/>
        <v>1.83375517857064-2.64805172050436i</v>
      </c>
      <c r="AD1616" t="str">
        <f t="shared" si="833"/>
        <v>0.288710950087044+0.332138046919162i</v>
      </c>
      <c r="AE1616" t="str">
        <f t="shared" si="834"/>
        <v>-0.0312749625915228-0.0472238687431907i</v>
      </c>
      <c r="AF1616" t="str">
        <f t="shared" si="835"/>
        <v>-14.3979469407717-2.19706400417651i</v>
      </c>
      <c r="AG1616" t="str">
        <f t="shared" si="836"/>
        <v>1.19607948923565-0.139398798501394i</v>
      </c>
      <c r="AH1616" t="str">
        <f t="shared" si="837"/>
        <v>0.213878199405245+0.650838194344783i</v>
      </c>
      <c r="AI1616">
        <f t="shared" si="838"/>
        <v>-3.2851776149271172</v>
      </c>
      <c r="AJ1616">
        <f t="shared" si="839"/>
        <v>71.808462273330122</v>
      </c>
      <c r="AK1616"/>
      <c r="AL1616"/>
      <c r="AM1616"/>
      <c r="AN1616"/>
    </row>
    <row r="1617" spans="1:40" x14ac:dyDescent="0.25">
      <c r="A1617"/>
      <c r="B1617">
        <f t="shared" si="805"/>
        <v>148300</v>
      </c>
      <c r="C1617" s="186" t="str">
        <f t="shared" si="808"/>
        <v>-3.47504487062514E-06+0.0165139745957017i</v>
      </c>
      <c r="D1617" s="158" t="str">
        <f t="shared" si="809"/>
        <v>-5.95703259901664+0.126607138567046i</v>
      </c>
      <c r="E1617" t="str">
        <f t="shared" si="810"/>
        <v>2870</v>
      </c>
      <c r="F1617" t="str">
        <f t="shared" si="811"/>
        <v>0.777000777000777</v>
      </c>
      <c r="G1617" t="str">
        <f t="shared" si="806"/>
        <v>0.777000777000777</v>
      </c>
      <c r="H1617" t="str">
        <f t="shared" si="812"/>
        <v>8.44177253042196+2.32244548836598i</v>
      </c>
      <c r="I1617" t="str">
        <f t="shared" si="813"/>
        <v>582.372738159208i</v>
      </c>
      <c r="J1617" t="str">
        <f t="shared" si="807"/>
        <v>-289.102192141365+125.953712216312i</v>
      </c>
      <c r="K1617" t="str">
        <f t="shared" si="814"/>
        <v>0.737618177699894-1.69305873073538i</v>
      </c>
      <c r="L1617" t="str">
        <f t="shared" si="815"/>
        <v>0.0510095651830808-0.0984630540320873i</v>
      </c>
      <c r="M1617" t="str">
        <f t="shared" si="816"/>
        <v>0.788627742882975-1.79152178476747i</v>
      </c>
      <c r="N1617" t="str">
        <f t="shared" si="817"/>
        <v>-0.657697111360173i</v>
      </c>
      <c r="O1617" t="str">
        <f t="shared" si="818"/>
        <v>0.791402075302243-0.6112959636766i</v>
      </c>
      <c r="P1617" t="str">
        <f t="shared" si="819"/>
        <v>0.208597924697757+0.6112959636766i</v>
      </c>
      <c r="Q1617" t="str">
        <f t="shared" si="820"/>
        <v>-0.208597924697757+0.046401147683573i</v>
      </c>
      <c r="R1617" t="str">
        <f t="shared" si="821"/>
        <v>-0.331717395745169-3.00428699112806i</v>
      </c>
      <c r="S1617" t="str">
        <f t="shared" si="822"/>
        <v>0.0678893173469977i</v>
      </c>
      <c r="T1617" t="str">
        <f t="shared" si="823"/>
        <v>0.20395899294215-0.0225200675492634i</v>
      </c>
      <c r="U1617" t="str">
        <f t="shared" si="824"/>
        <v>0.00005-0.00162605430323357i</v>
      </c>
      <c r="V1617" t="str">
        <f t="shared" si="825"/>
        <v>3.33333333333333E-06-0.00178865973355693i</v>
      </c>
      <c r="W1617" t="str">
        <f t="shared" si="826"/>
        <v>0.0000144719107582918-0.000851919954058252i</v>
      </c>
      <c r="X1617" t="str">
        <f t="shared" si="827"/>
        <v>0.0000281621191928975-0.000851234082353391i</v>
      </c>
      <c r="Y1617" t="str">
        <f t="shared" si="828"/>
        <v>0.009+0.0931796381054733i</v>
      </c>
      <c r="Z1617" t="str">
        <f t="shared" si="829"/>
        <v>-0.127438799624603-0.0167316637640566i</v>
      </c>
      <c r="AA1617" t="str">
        <f t="shared" si="830"/>
        <v>14.6866900169657-150.196532998231i</v>
      </c>
      <c r="AB1617" t="str">
        <f t="shared" si="831"/>
        <v>1.40892071404837-0.155565534003814i</v>
      </c>
      <c r="AC1617" t="str">
        <f t="shared" si="832"/>
        <v>1.83241491949422-2.64679544817961i</v>
      </c>
      <c r="AD1617" t="str">
        <f t="shared" si="833"/>
        <v>0.288854513689021+0.332333726131476i</v>
      </c>
      <c r="AE1617" t="str">
        <f t="shared" si="834"/>
        <v>-0.0312507763275894-0.0471852277327417i</v>
      </c>
      <c r="AF1617" t="str">
        <f t="shared" si="835"/>
        <v>-14.3988051294386-2.19583834979893i</v>
      </c>
      <c r="AG1617" t="str">
        <f t="shared" si="836"/>
        <v>1.1960508384005-0.13938471196636i</v>
      </c>
      <c r="AH1617" t="str">
        <f t="shared" si="837"/>
        <v>0.213800300002953+0.650334434368594i</v>
      </c>
      <c r="AI1617">
        <f t="shared" si="838"/>
        <v>-3.2915559992194443</v>
      </c>
      <c r="AJ1617">
        <f t="shared" si="839"/>
        <v>71.801493369179269</v>
      </c>
      <c r="AK1617"/>
      <c r="AL1617"/>
      <c r="AM1617"/>
      <c r="AN1617"/>
    </row>
    <row r="1618" spans="1:40" x14ac:dyDescent="0.25">
      <c r="A1618"/>
      <c r="B1618">
        <f t="shared" si="805"/>
        <v>148400</v>
      </c>
      <c r="C1618" s="186" t="str">
        <f t="shared" si="808"/>
        <v>-3.47036309989766E-06+0.01650284658146i</v>
      </c>
      <c r="D1618" s="158" t="str">
        <f t="shared" si="809"/>
        <v>-5.95703256312306+0.126521823791193i</v>
      </c>
      <c r="E1618" t="str">
        <f t="shared" si="810"/>
        <v>2870</v>
      </c>
      <c r="F1618" t="str">
        <f t="shared" si="811"/>
        <v>0.777000777000777</v>
      </c>
      <c r="G1618" t="str">
        <f t="shared" si="806"/>
        <v>0.777000777000777</v>
      </c>
      <c r="H1618" t="str">
        <f t="shared" si="812"/>
        <v>8.44262920925158+2.32113571052902i</v>
      </c>
      <c r="I1618" t="str">
        <f t="shared" si="813"/>
        <v>582.765437240907i</v>
      </c>
      <c r="J1618" t="str">
        <f t="shared" si="807"/>
        <v>-289.493560990154+126.038643917064i</v>
      </c>
      <c r="K1618" t="str">
        <f t="shared" si="814"/>
        <v>0.736776999954935-1.69227619993236i</v>
      </c>
      <c r="L1618" t="str">
        <f t="shared" si="815"/>
        <v>0.0509553682850363-0.0984247624777083i</v>
      </c>
      <c r="M1618" t="str">
        <f t="shared" si="816"/>
        <v>0.787732368239971-1.79070096241007i</v>
      </c>
      <c r="N1618" t="str">
        <f t="shared" si="817"/>
        <v>-0.658140602332095i</v>
      </c>
      <c r="O1618" t="str">
        <f t="shared" si="818"/>
        <v>0.79113089324191-0.611646883224511i</v>
      </c>
      <c r="P1618" t="str">
        <f t="shared" si="819"/>
        <v>0.20886910675809+0.611646883224511i</v>
      </c>
      <c r="Q1618" t="str">
        <f t="shared" si="820"/>
        <v>-0.20886910675809+0.046493719107584i</v>
      </c>
      <c r="R1618" t="str">
        <f t="shared" si="821"/>
        <v>-0.331715196901429-3.00221304215768i</v>
      </c>
      <c r="S1618" t="str">
        <f t="shared" si="822"/>
        <v>0.0679350957133813i</v>
      </c>
      <c r="T1618" t="str">
        <f t="shared" si="823"/>
        <v>0.203955630370944-0.0225351036510817i</v>
      </c>
      <c r="U1618" t="str">
        <f t="shared" si="824"/>
        <v>0.0000500000000000001-0.00162495857930956i</v>
      </c>
      <c r="V1618" t="str">
        <f t="shared" si="825"/>
        <v>3.33333333333333E-06-0.00178745443724052i</v>
      </c>
      <c r="W1618" t="str">
        <f t="shared" si="826"/>
        <v>0.0000144719070249686-0.000851346122876611i</v>
      </c>
      <c r="X1618" t="str">
        <f t="shared" si="827"/>
        <v>0.0000281436783763442-0.000850661009682512i</v>
      </c>
      <c r="Y1618" t="str">
        <f t="shared" si="828"/>
        <v>0.009+0.0932424699585451i</v>
      </c>
      <c r="Z1618" t="str">
        <f t="shared" si="829"/>
        <v>-0.127267542518489-0.0167006271905948i</v>
      </c>
      <c r="AA1618" t="str">
        <f t="shared" si="830"/>
        <v>14.6667003169863-150.095415167442i</v>
      </c>
      <c r="AB1618" t="str">
        <f t="shared" si="831"/>
        <v>1.40889748586825-0.155669401330303i</v>
      </c>
      <c r="AC1618" t="str">
        <f t="shared" si="832"/>
        <v>1.83107680637037-2.64553991005382i</v>
      </c>
      <c r="AD1618" t="str">
        <f t="shared" si="833"/>
        <v>0.288998162385023+0.332529345067971i</v>
      </c>
      <c r="AE1618" t="str">
        <f t="shared" si="834"/>
        <v>-0.0312266372971882-0.0471466431308424i</v>
      </c>
      <c r="AF1618" t="str">
        <f t="shared" si="835"/>
        <v>-14.3996617723746-2.19461388673783i</v>
      </c>
      <c r="AG1618" t="str">
        <f t="shared" si="836"/>
        <v>1.19602220194637-0.139370691112634i</v>
      </c>
      <c r="AH1618" t="str">
        <f t="shared" si="837"/>
        <v>0.213722526051262+0.649831400732197i</v>
      </c>
      <c r="AI1618">
        <f t="shared" si="838"/>
        <v>-3.2979296835224776</v>
      </c>
      <c r="AJ1618">
        <f t="shared" si="839"/>
        <v>71.794523244097007</v>
      </c>
      <c r="AK1618"/>
      <c r="AL1618"/>
      <c r="AM1618"/>
      <c r="AN1618"/>
    </row>
    <row r="1619" spans="1:40" x14ac:dyDescent="0.25">
      <c r="A1619"/>
      <c r="B1619">
        <f t="shared" si="805"/>
        <v>148500</v>
      </c>
      <c r="C1619" s="186" t="str">
        <f t="shared" si="808"/>
        <v>-0.0000034656907841074+0.0164917335544409i</v>
      </c>
      <c r="D1619" s="158" t="str">
        <f t="shared" si="809"/>
        <v>-5.95703252730197+0.12643662391738i</v>
      </c>
      <c r="E1619" t="str">
        <f t="shared" si="810"/>
        <v>2870</v>
      </c>
      <c r="F1619" t="str">
        <f t="shared" si="811"/>
        <v>0.777000777000777</v>
      </c>
      <c r="G1619" t="str">
        <f t="shared" si="806"/>
        <v>0.777000777000777</v>
      </c>
      <c r="H1619" t="str">
        <f t="shared" si="812"/>
        <v>8.44348434586803+2.31982723757272i</v>
      </c>
      <c r="I1619" t="str">
        <f t="shared" si="813"/>
        <v>583.158136322605i</v>
      </c>
      <c r="J1619" t="str">
        <f t="shared" si="807"/>
        <v>-289.885193653468+126.123575617817i</v>
      </c>
      <c r="K1619" t="str">
        <f t="shared" si="814"/>
        <v>0.735937173465583-1.6914941477184i</v>
      </c>
      <c r="L1619" t="str">
        <f t="shared" si="815"/>
        <v>0.0509012500146795-0.09838648181561i</v>
      </c>
      <c r="M1619" t="str">
        <f t="shared" si="816"/>
        <v>0.786838423480262-1.78988062953401i</v>
      </c>
      <c r="N1619" t="str">
        <f t="shared" si="817"/>
        <v>-0.658584093304017i</v>
      </c>
      <c r="O1619" t="str">
        <f t="shared" si="818"/>
        <v>0.790859555578599-0.61199768247112i</v>
      </c>
      <c r="P1619" t="str">
        <f t="shared" si="819"/>
        <v>0.209140444421401+0.61199768247112i</v>
      </c>
      <c r="Q1619" t="str">
        <f t="shared" si="820"/>
        <v>-0.209140444421401+0.0465864108328971i</v>
      </c>
      <c r="R1619" t="str">
        <f t="shared" si="821"/>
        <v>-0.331712996524364-3.00014185272339i</v>
      </c>
      <c r="S1619" t="str">
        <f t="shared" si="822"/>
        <v>0.067980874079765i</v>
      </c>
      <c r="T1619" t="str">
        <f t="shared" si="823"/>
        <v>0.203952265511422-0.0225501394473443i</v>
      </c>
      <c r="U1619" t="str">
        <f t="shared" si="824"/>
        <v>0.0000500000000000001-0.001623864331108i</v>
      </c>
      <c r="V1619" t="str">
        <f t="shared" si="825"/>
        <v>3.33333333333333E-06-0.0017862507642188i</v>
      </c>
      <c r="W1619" t="str">
        <f t="shared" si="826"/>
        <v>0.0000144719032891313-0.000850773064692324i</v>
      </c>
      <c r="X1619" t="str">
        <f t="shared" si="827"/>
        <v>0.0000281252747785601-0.000850088708389556i</v>
      </c>
      <c r="Y1619" t="str">
        <f t="shared" si="828"/>
        <v>0.009+0.0933053018116169i</v>
      </c>
      <c r="Z1619" t="str">
        <f t="shared" si="829"/>
        <v>-0.127096630132988-0.0166696727422162i</v>
      </c>
      <c r="AA1619" t="str">
        <f t="shared" si="830"/>
        <v>14.6467515311677-149.99443327035i</v>
      </c>
      <c r="AB1619" t="str">
        <f t="shared" si="831"/>
        <v>1.40887424188076-0.155773266546055i</v>
      </c>
      <c r="AC1619" t="str">
        <f t="shared" si="832"/>
        <v>1.82974083497339-2.64428510646125i</v>
      </c>
      <c r="AD1619" t="str">
        <f t="shared" si="833"/>
        <v>0.289141896152241+0.332724903694973i</v>
      </c>
      <c r="AE1619" t="str">
        <f t="shared" si="834"/>
        <v>-0.0312025453734316-0.0471081148058757i</v>
      </c>
      <c r="AF1619" t="str">
        <f t="shared" si="835"/>
        <v>-14.40051687317-2.19339061365534i</v>
      </c>
      <c r="AG1619" t="str">
        <f t="shared" si="836"/>
        <v>1.19599357980696-0.139356735796612i</v>
      </c>
      <c r="AH1619" t="str">
        <f t="shared" si="837"/>
        <v>0.213644877293012+0.649329091811722i</v>
      </c>
      <c r="AI1619">
        <f t="shared" si="838"/>
        <v>-3.3042986748802257</v>
      </c>
      <c r="AJ1619">
        <f t="shared" si="839"/>
        <v>71.787551895839684</v>
      </c>
      <c r="AK1619"/>
      <c r="AL1619"/>
      <c r="AM1619"/>
      <c r="AN1619"/>
    </row>
    <row r="1620" spans="1:40" x14ac:dyDescent="0.25">
      <c r="A1620"/>
      <c r="B1620">
        <f t="shared" si="805"/>
        <v>148600</v>
      </c>
      <c r="C1620" s="186" t="str">
        <f t="shared" si="808"/>
        <v>-3.46102789781222E-06+0.0164806354843875i</v>
      </c>
      <c r="D1620" s="158" t="str">
        <f t="shared" si="809"/>
        <v>-5.95703249155318+0.126351538713638i</v>
      </c>
      <c r="E1620" t="str">
        <f t="shared" si="810"/>
        <v>2870</v>
      </c>
      <c r="F1620" t="str">
        <f t="shared" si="811"/>
        <v>0.777000777000777</v>
      </c>
      <c r="G1620" t="str">
        <f t="shared" si="806"/>
        <v>0.777000777000777</v>
      </c>
      <c r="H1620" t="str">
        <f t="shared" si="812"/>
        <v>8.44433794385153+2.3185200679279i</v>
      </c>
      <c r="I1620" t="str">
        <f t="shared" si="813"/>
        <v>583.550835404304i</v>
      </c>
      <c r="J1620" t="str">
        <f t="shared" si="807"/>
        <v>-290.277090131308+126.20850731857i</v>
      </c>
      <c r="K1620" t="str">
        <f t="shared" si="814"/>
        <v>0.735098695548859-1.69071257426913i</v>
      </c>
      <c r="L1620" t="str">
        <f t="shared" si="815"/>
        <v>0.0508472102377836-0.0983482120931994i</v>
      </c>
      <c r="M1620" t="str">
        <f t="shared" si="816"/>
        <v>0.785945905786643-1.78906078636233i</v>
      </c>
      <c r="N1620" t="str">
        <f t="shared" si="817"/>
        <v>-0.659027584275939i</v>
      </c>
      <c r="O1620" t="str">
        <f t="shared" si="818"/>
        <v>0.790588062365678-0.612348361347431i</v>
      </c>
      <c r="P1620" t="str">
        <f t="shared" si="819"/>
        <v>0.209411937634322+0.612348361347431i</v>
      </c>
      <c r="Q1620" t="str">
        <f t="shared" si="820"/>
        <v>-0.209411937634322+0.046679222928508i</v>
      </c>
      <c r="R1620" t="str">
        <f t="shared" si="821"/>
        <v>-0.331710794613879-2.99807341725348i</v>
      </c>
      <c r="S1620" t="str">
        <f t="shared" si="822"/>
        <v>0.0680266524461487i</v>
      </c>
      <c r="T1620" t="str">
        <f t="shared" si="823"/>
        <v>0.20394889836354-0.0225651749378342i</v>
      </c>
      <c r="U1620" t="str">
        <f t="shared" si="824"/>
        <v>0.0000500000000000001-0.00162277155564965i</v>
      </c>
      <c r="V1620" t="str">
        <f t="shared" si="825"/>
        <v>3.33333333333333E-06-0.00178504871121462i</v>
      </c>
      <c r="W1620" t="str">
        <f t="shared" si="826"/>
        <v>0.0000144718995507799-0.000850200777944841i</v>
      </c>
      <c r="X1620" t="str">
        <f t="shared" si="827"/>
        <v>0.0000281069082994303-0.000849517176918843i</v>
      </c>
      <c r="Y1620" t="str">
        <f t="shared" si="828"/>
        <v>0.009+0.0933681336646887i</v>
      </c>
      <c r="Z1620" t="str">
        <f t="shared" si="829"/>
        <v>-0.12692606154457-0.0166388001432045i</v>
      </c>
      <c r="AA1620" t="str">
        <f t="shared" si="830"/>
        <v>14.6268435475914-149.893587033422i</v>
      </c>
      <c r="AB1620" t="str">
        <f t="shared" si="831"/>
        <v>1.40885098208559-0.155877129649572i</v>
      </c>
      <c r="AC1620" t="str">
        <f t="shared" si="832"/>
        <v>1.82840700108689-2.64303103773124i</v>
      </c>
      <c r="AD1620" t="str">
        <f t="shared" si="833"/>
        <v>0.289285714967846+0.332920401978809i</v>
      </c>
      <c r="AE1620" t="str">
        <f t="shared" si="834"/>
        <v>-0.0311785004298528-0.0470696426266391i</v>
      </c>
      <c r="AF1620" t="str">
        <f t="shared" si="835"/>
        <v>-14.4013704354047-2.19216852921426i</v>
      </c>
      <c r="AG1620" t="str">
        <f t="shared" si="836"/>
        <v>1.19596497191621-0.139342845875058i</v>
      </c>
      <c r="AH1620" t="str">
        <f t="shared" si="837"/>
        <v>0.213567353471582+0.648827505988078i</v>
      </c>
      <c r="AI1620">
        <f t="shared" si="838"/>
        <v>-3.3106629803220269</v>
      </c>
      <c r="AJ1620">
        <f t="shared" si="839"/>
        <v>71.780579322180543</v>
      </c>
      <c r="AK1620"/>
      <c r="AL1620"/>
      <c r="AM1620"/>
      <c r="AN1620"/>
    </row>
    <row r="1621" spans="1:40" x14ac:dyDescent="0.25">
      <c r="A1621"/>
      <c r="B1621">
        <f t="shared" si="805"/>
        <v>148700</v>
      </c>
      <c r="C1621" s="186" t="str">
        <f t="shared" si="808"/>
        <v>-3.45637441565549E-06+0.0164695523411245i</v>
      </c>
      <c r="D1621" s="158" t="str">
        <f t="shared" si="809"/>
        <v>-5.95703245587648+0.126266567948621i</v>
      </c>
      <c r="E1621" t="str">
        <f t="shared" si="810"/>
        <v>2870</v>
      </c>
      <c r="F1621" t="str">
        <f t="shared" si="811"/>
        <v>0.777000777000777</v>
      </c>
      <c r="G1621" t="str">
        <f t="shared" si="806"/>
        <v>0.777000777000777</v>
      </c>
      <c r="H1621" t="str">
        <f t="shared" si="812"/>
        <v>8.44519000677236+2.31721420002659i</v>
      </c>
      <c r="I1621" t="str">
        <f t="shared" si="813"/>
        <v>583.943534486003i</v>
      </c>
      <c r="J1621" t="str">
        <f t="shared" si="807"/>
        <v>-290.669250423673+126.293439019323i</v>
      </c>
      <c r="K1621" t="str">
        <f t="shared" si="814"/>
        <v>0.734261563527803-1.68993147975712i</v>
      </c>
      <c r="L1621" t="str">
        <f t="shared" si="815"/>
        <v>0.0507932488203544-0.0983099533576354i</v>
      </c>
      <c r="M1621" t="str">
        <f t="shared" si="816"/>
        <v>0.785054812348157-1.78824143311476i</v>
      </c>
      <c r="N1621" t="str">
        <f t="shared" si="817"/>
        <v>-0.659471075247861i</v>
      </c>
      <c r="O1621" t="str">
        <f t="shared" si="818"/>
        <v>0.790316413656545-0.61269891978447i</v>
      </c>
      <c r="P1621" t="str">
        <f t="shared" si="819"/>
        <v>0.209683586343455+0.61269891978447i</v>
      </c>
      <c r="Q1621" t="str">
        <f t="shared" si="820"/>
        <v>-0.209683586343455+0.046772155463391i</v>
      </c>
      <c r="R1621" t="str">
        <f t="shared" si="821"/>
        <v>-0.331708591169855-2.99600773019122i</v>
      </c>
      <c r="S1621" t="str">
        <f t="shared" si="822"/>
        <v>0.0680724308125324i</v>
      </c>
      <c r="T1621" t="str">
        <f t="shared" si="823"/>
        <v>0.203945528927254-0.0225802101223326i</v>
      </c>
      <c r="U1621" t="str">
        <f t="shared" si="824"/>
        <v>0.0000499999999999999-0.00162168024996327i</v>
      </c>
      <c r="V1621" t="str">
        <f t="shared" si="825"/>
        <v>3.33333333333333E-06-0.0017838482749596i</v>
      </c>
      <c r="W1621" t="str">
        <f t="shared" si="826"/>
        <v>0.0000144718958099144-0.000849629261077793i</v>
      </c>
      <c r="X1621" t="str">
        <f t="shared" si="827"/>
        <v>0.0000280885788391759-0.000848946413718867i</v>
      </c>
      <c r="Y1621" t="str">
        <f t="shared" si="828"/>
        <v>0.009+0.0934309655177605i</v>
      </c>
      <c r="Z1621" t="str">
        <f t="shared" si="829"/>
        <v>-0.126755835832789-0.0166080091189603i</v>
      </c>
      <c r="AA1621" t="str">
        <f t="shared" si="830"/>
        <v>14.6069762547221-149.792876183859i</v>
      </c>
      <c r="AB1621" t="str">
        <f t="shared" si="831"/>
        <v>1.40882770648244-0.155980990639341i</v>
      </c>
      <c r="AC1621" t="str">
        <f t="shared" si="832"/>
        <v>1.8270753005039-2.64177770418819i</v>
      </c>
      <c r="AD1621" t="str">
        <f t="shared" si="833"/>
        <v>0.289429618809004+0.333115839885808i</v>
      </c>
      <c r="AE1621" t="str">
        <f t="shared" si="834"/>
        <v>-0.0311545023404071-0.0470312264623441i</v>
      </c>
      <c r="AF1621" t="str">
        <f t="shared" si="835"/>
        <v>-14.4022224626488-2.19094763207797i</v>
      </c>
      <c r="AG1621" t="str">
        <f t="shared" si="836"/>
        <v>1.19593637820828-0.139329021205112i</v>
      </c>
      <c r="AH1621" t="str">
        <f t="shared" si="837"/>
        <v>0.213489954330934+0.648326641646983i</v>
      </c>
      <c r="AI1621">
        <f t="shared" si="838"/>
        <v>-3.3170226068618414</v>
      </c>
      <c r="AJ1621">
        <f t="shared" si="839"/>
        <v>71.773605520907466</v>
      </c>
      <c r="AK1621"/>
      <c r="AL1621"/>
      <c r="AM1621"/>
      <c r="AN1621"/>
    </row>
    <row r="1622" spans="1:40" x14ac:dyDescent="0.25">
      <c r="A1622"/>
      <c r="B1622">
        <f t="shared" si="805"/>
        <v>148800</v>
      </c>
      <c r="C1622" s="186" t="str">
        <f t="shared" si="808"/>
        <v>-3.45173031236578E-06+0.0164584840945574i</v>
      </c>
      <c r="D1622" s="158" t="str">
        <f t="shared" si="809"/>
        <v>-5.95703242027168+0.126181711391607i</v>
      </c>
      <c r="E1622" t="str">
        <f t="shared" si="810"/>
        <v>2870</v>
      </c>
      <c r="F1622" t="str">
        <f t="shared" si="811"/>
        <v>0.777000777000777</v>
      </c>
      <c r="G1622" t="str">
        <f t="shared" si="806"/>
        <v>0.777000777000777</v>
      </c>
      <c r="H1622" t="str">
        <f t="shared" si="812"/>
        <v>8.44604053819079+2.31590963230212i</v>
      </c>
      <c r="I1622" t="str">
        <f t="shared" si="813"/>
        <v>584.336233567701i</v>
      </c>
      <c r="J1622" t="str">
        <f t="shared" si="807"/>
        <v>-291.061674530564+126.378370720075i</v>
      </c>
      <c r="K1622" t="str">
        <f t="shared" si="814"/>
        <v>0.733425774731436-1.68915086435197i</v>
      </c>
      <c r="L1622" t="str">
        <f t="shared" si="815"/>
        <v>0.0507393656286314-0.0982717056558311i</v>
      </c>
      <c r="M1622" t="str">
        <f t="shared" si="816"/>
        <v>0.784165140360067-1.7874225700078i</v>
      </c>
      <c r="N1622" t="str">
        <f t="shared" si="817"/>
        <v>-0.659914566219783i</v>
      </c>
      <c r="O1622" t="str">
        <f t="shared" si="818"/>
        <v>0.790044609504631-0.613049357713288i</v>
      </c>
      <c r="P1622" t="str">
        <f t="shared" si="819"/>
        <v>0.209955390495369+0.613049357713288i</v>
      </c>
      <c r="Q1622" t="str">
        <f t="shared" si="820"/>
        <v>-0.209955390495369+0.046865208506495i</v>
      </c>
      <c r="R1622" t="str">
        <f t="shared" si="821"/>
        <v>-0.331706386192182-2.99394478599484i</v>
      </c>
      <c r="S1622" t="str">
        <f t="shared" si="822"/>
        <v>0.0681182091789161i</v>
      </c>
      <c r="T1622" t="str">
        <f t="shared" si="823"/>
        <v>0.203942157202522-0.0225952450006214i</v>
      </c>
      <c r="U1622" t="str">
        <f t="shared" si="824"/>
        <v>0.0000499999999999999-0.00162059041108561i</v>
      </c>
      <c r="V1622" t="str">
        <f t="shared" si="825"/>
        <v>3.33333333333333E-06-0.00178264945219417i</v>
      </c>
      <c r="W1622" t="str">
        <f t="shared" si="826"/>
        <v>0.0000144718920665348-0.000849058512539003i</v>
      </c>
      <c r="X1622" t="str">
        <f t="shared" si="827"/>
        <v>0.0000280702862983531-0.000848376417242289i</v>
      </c>
      <c r="Y1622" t="str">
        <f t="shared" si="828"/>
        <v>0.009+0.0934937973708322i</v>
      </c>
      <c r="Z1622" t="str">
        <f t="shared" si="829"/>
        <v>-0.126585952080275-0.0165772993959951i</v>
      </c>
      <c r="AA1622" t="str">
        <f t="shared" si="830"/>
        <v>14.5871495414066-149.692300449589i</v>
      </c>
      <c r="AB1622" t="str">
        <f t="shared" si="831"/>
        <v>1.40880441507103-0.156084849513857i</v>
      </c>
      <c r="AC1622" t="str">
        <f t="shared" si="832"/>
        <v>1.82574572902672-2.64052510615171i</v>
      </c>
      <c r="AD1622" t="str">
        <f t="shared" si="833"/>
        <v>0.289573607652858+0.333311217382305i</v>
      </c>
      <c r="AE1622" t="str">
        <f t="shared" si="834"/>
        <v>-0.0311305509794668-0.0469928661826142i</v>
      </c>
      <c r="AF1622" t="str">
        <f t="shared" si="835"/>
        <v>-14.4030729584625-2.18972792091051i</v>
      </c>
      <c r="AG1622" t="str">
        <f t="shared" si="836"/>
        <v>1.19590779861755-0.139315261644278i</v>
      </c>
      <c r="AH1622" t="str">
        <f t="shared" si="837"/>
        <v>0.213412679615576+0.647826497178931i</v>
      </c>
      <c r="AI1622">
        <f t="shared" si="838"/>
        <v>-3.3233775614986136</v>
      </c>
      <c r="AJ1622">
        <f t="shared" si="839"/>
        <v>71.766630489825232</v>
      </c>
      <c r="AK1622"/>
      <c r="AL1622"/>
      <c r="AM1622"/>
      <c r="AN1622"/>
    </row>
    <row r="1623" spans="1:40" x14ac:dyDescent="0.25">
      <c r="A1623"/>
      <c r="B1623">
        <f t="shared" si="805"/>
        <v>148900</v>
      </c>
      <c r="C1623" s="186" t="str">
        <f t="shared" si="808"/>
        <v>-3.44709556275647E-06+0.0164474307146727i</v>
      </c>
      <c r="D1623" s="158" t="str">
        <f t="shared" si="809"/>
        <v>-5.95703238473861+0.126096968812491i</v>
      </c>
      <c r="E1623" t="str">
        <f t="shared" si="810"/>
        <v>2870</v>
      </c>
      <c r="F1623" t="str">
        <f t="shared" si="811"/>
        <v>0.777000777000777</v>
      </c>
      <c r="G1623" t="str">
        <f t="shared" si="806"/>
        <v>0.777000777000777</v>
      </c>
      <c r="H1623" t="str">
        <f t="shared" si="812"/>
        <v>8.44688954165721+2.31460636318906i</v>
      </c>
      <c r="I1623" t="str">
        <f t="shared" si="813"/>
        <v>584.7289326494i</v>
      </c>
      <c r="J1623" t="str">
        <f t="shared" si="807"/>
        <v>-291.454362451981+126.463302420828i</v>
      </c>
      <c r="K1623" t="str">
        <f t="shared" si="814"/>
        <v>0.732591326494785-1.68837072822023i</v>
      </c>
      <c r="L1623" t="str">
        <f t="shared" si="815"/>
        <v>0.0506855605290856-0.0982334690344523i</v>
      </c>
      <c r="M1623" t="str">
        <f t="shared" si="816"/>
        <v>0.783276887023871-1.78660419725468i</v>
      </c>
      <c r="N1623" t="str">
        <f t="shared" si="817"/>
        <v>-0.660358057191704i</v>
      </c>
      <c r="O1623" t="str">
        <f t="shared" si="818"/>
        <v>0.789772649963394-0.61339967506496i</v>
      </c>
      <c r="P1623" t="str">
        <f t="shared" si="819"/>
        <v>0.210227350036606+0.61339967506496i</v>
      </c>
      <c r="Q1623" t="str">
        <f t="shared" si="820"/>
        <v>-0.210227350036606+0.0469583821267441i</v>
      </c>
      <c r="R1623" t="str">
        <f t="shared" si="821"/>
        <v>-0.331704179680785-2.99188457913743i</v>
      </c>
      <c r="S1623" t="str">
        <f t="shared" si="822"/>
        <v>0.0681639875452998i</v>
      </c>
      <c r="T1623" t="str">
        <f t="shared" si="823"/>
        <v>0.203938783189298-0.0226102795724849i</v>
      </c>
      <c r="U1623" t="str">
        <f t="shared" si="824"/>
        <v>0.0000499999999999999-0.00161950203606137i</v>
      </c>
      <c r="V1623" t="str">
        <f t="shared" si="825"/>
        <v>3.33333333333333E-06-0.00178145223966751i</v>
      </c>
      <c r="W1623" t="str">
        <f t="shared" si="826"/>
        <v>0.0000144718883206412-0.000848488530780459i</v>
      </c>
      <c r="X1623" t="str">
        <f t="shared" si="827"/>
        <v>0.0000280520305778518-0.000847807185945917i</v>
      </c>
      <c r="Y1623" t="str">
        <f t="shared" si="828"/>
        <v>0.009+0.0935566292239041i</v>
      </c>
      <c r="Z1623" t="str">
        <f t="shared" si="829"/>
        <v>-0.126416409372718-0.0165466707019271i</v>
      </c>
      <c r="AA1623" t="str">
        <f t="shared" si="830"/>
        <v>14.5673632968718-149.591859559269i</v>
      </c>
      <c r="AB1623" t="str">
        <f t="shared" si="831"/>
        <v>1.40878110785102-0.156188706271628i</v>
      </c>
      <c r="AC1623" t="str">
        <f t="shared" si="832"/>
        <v>1.82441828246692-2.63927324393646i</v>
      </c>
      <c r="AD1623" t="str">
        <f t="shared" si="833"/>
        <v>0.289717681476543+0.333506534434628i</v>
      </c>
      <c r="AE1623" t="str">
        <f t="shared" si="834"/>
        <v>-0.0311066462218227-0.0469545616574826i</v>
      </c>
      <c r="AF1623" t="str">
        <f t="shared" si="835"/>
        <v>-14.4039219263958-2.18850939437657i</v>
      </c>
      <c r="AG1623" t="str">
        <f t="shared" si="836"/>
        <v>1.19587923307864-0.139301567050436i</v>
      </c>
      <c r="AH1623" t="str">
        <f t="shared" si="837"/>
        <v>0.213335529070579+0.647327070979152i</v>
      </c>
      <c r="AI1623">
        <f t="shared" si="838"/>
        <v>-3.3297278512165205</v>
      </c>
      <c r="AJ1623">
        <f t="shared" si="839"/>
        <v>71.759654226753398</v>
      </c>
      <c r="AK1623"/>
      <c r="AL1623"/>
      <c r="AM1623"/>
      <c r="AN1623"/>
    </row>
    <row r="1624" spans="1:40" x14ac:dyDescent="0.25">
      <c r="A1624"/>
      <c r="B1624">
        <f t="shared" si="805"/>
        <v>149000</v>
      </c>
      <c r="C1624" s="186" t="str">
        <f t="shared" si="808"/>
        <v>-3.44247014172543E-06+0.0164363921715377i</v>
      </c>
      <c r="D1624" s="158" t="str">
        <f t="shared" si="809"/>
        <v>-5.95703234927705+0.126012339981789i</v>
      </c>
      <c r="E1624" t="str">
        <f t="shared" si="810"/>
        <v>2870</v>
      </c>
      <c r="F1624" t="str">
        <f t="shared" si="811"/>
        <v>0.777000777000777</v>
      </c>
      <c r="G1624" t="str">
        <f t="shared" si="806"/>
        <v>0.777000777000777</v>
      </c>
      <c r="H1624" t="str">
        <f t="shared" si="812"/>
        <v>8.44773702071202+2.31330439112322i</v>
      </c>
      <c r="I1624" t="str">
        <f t="shared" si="813"/>
        <v>585.121631731099i</v>
      </c>
      <c r="J1624" t="str">
        <f t="shared" si="807"/>
        <v>-291.847314187924+126.548234121581i</v>
      </c>
      <c r="K1624" t="str">
        <f t="shared" si="814"/>
        <v>0.731758216158828-1.68759107152551i</v>
      </c>
      <c r="L1624" t="str">
        <f t="shared" si="815"/>
        <v>0.0506318333884202-0.0981952435399204i</v>
      </c>
      <c r="M1624" t="str">
        <f t="shared" si="816"/>
        <v>0.782390049547248-1.78578631506543i</v>
      </c>
      <c r="N1624" t="str">
        <f t="shared" si="817"/>
        <v>-0.660801548163626i</v>
      </c>
      <c r="O1624" t="str">
        <f t="shared" si="818"/>
        <v>0.789500535086324-0.613749871770583i</v>
      </c>
      <c r="P1624" t="str">
        <f t="shared" si="819"/>
        <v>0.210499464913676+0.613749871770583i</v>
      </c>
      <c r="Q1624" t="str">
        <f t="shared" si="820"/>
        <v>-0.210499464913676+0.047051676393043i</v>
      </c>
      <c r="R1624" t="str">
        <f t="shared" si="821"/>
        <v>-0.33170197163552-2.98982710410692i</v>
      </c>
      <c r="S1624" t="str">
        <f t="shared" si="822"/>
        <v>0.0682097659116835i</v>
      </c>
      <c r="T1624" t="str">
        <f t="shared" si="823"/>
        <v>0.20393540688754-0.0226253138377027i</v>
      </c>
      <c r="U1624" t="str">
        <f t="shared" si="824"/>
        <v>0.00005-0.00161841512194321i</v>
      </c>
      <c r="V1624" t="str">
        <f t="shared" si="825"/>
        <v>3.33333333333333E-06-0.00178025663413753i</v>
      </c>
      <c r="W1624" t="str">
        <f t="shared" si="826"/>
        <v>0.0000144718845722334-0.000847919314258315i</v>
      </c>
      <c r="X1624" t="str">
        <f t="shared" si="827"/>
        <v>0.0000280338115788942-0.000847238718290709i</v>
      </c>
      <c r="Y1624" t="str">
        <f t="shared" si="828"/>
        <v>0.009+0.0936194610769758i</v>
      </c>
      <c r="Z1624" t="str">
        <f t="shared" si="829"/>
        <v>-0.126247206798863-0.0165161227654756i</v>
      </c>
      <c r="AA1624" t="str">
        <f t="shared" si="830"/>
        <v>14.5476174107239-149.491553242281i</v>
      </c>
      <c r="AB1624" t="str">
        <f t="shared" si="831"/>
        <v>1.40875778482214-0.156292560911134i</v>
      </c>
      <c r="AC1624" t="str">
        <f t="shared" si="832"/>
        <v>1.82309295664543-2.6380221178524i</v>
      </c>
      <c r="AD1624" t="str">
        <f t="shared" si="833"/>
        <v>0.289861840257172+0.333701791009116i</v>
      </c>
      <c r="AE1624" t="str">
        <f t="shared" si="834"/>
        <v>-0.0310827879426806-0.0469163127573931i</v>
      </c>
      <c r="AF1624" t="str">
        <f t="shared" si="835"/>
        <v>-14.4047693699891-2.18729205114143i</v>
      </c>
      <c r="AG1624" t="str">
        <f t="shared" si="836"/>
        <v>1.1958506815264-0.139287937281829i</v>
      </c>
      <c r="AH1624" t="str">
        <f t="shared" si="837"/>
        <v>0.213258502441573+0.646828361447639i</v>
      </c>
      <c r="AI1624">
        <f t="shared" si="838"/>
        <v>-3.3360734829844878</v>
      </c>
      <c r="AJ1624">
        <f t="shared" si="839"/>
        <v>71.752676729527735</v>
      </c>
      <c r="AK1624"/>
      <c r="AL1624"/>
      <c r="AM1624"/>
      <c r="AN1624"/>
    </row>
    <row r="1625" spans="1:40" x14ac:dyDescent="0.25">
      <c r="A1625"/>
      <c r="B1625">
        <f t="shared" si="805"/>
        <v>149100</v>
      </c>
      <c r="C1625" s="186" t="str">
        <f t="shared" si="808"/>
        <v>-3.43785402425471E-06+0.0164253684352996i</v>
      </c>
      <c r="D1625" s="158" t="str">
        <f t="shared" si="809"/>
        <v>-5.95703231388681+0.12592782467063i</v>
      </c>
      <c r="E1625" t="str">
        <f t="shared" si="810"/>
        <v>2870</v>
      </c>
      <c r="F1625" t="str">
        <f t="shared" si="811"/>
        <v>0.777000777000777</v>
      </c>
      <c r="G1625" t="str">
        <f t="shared" si="806"/>
        <v>0.777000777000777</v>
      </c>
      <c r="H1625" t="str">
        <f t="shared" si="812"/>
        <v>8.4485829788858+2.31200371454171i</v>
      </c>
      <c r="I1625" t="str">
        <f t="shared" si="813"/>
        <v>585.514330812798i</v>
      </c>
      <c r="J1625" t="str">
        <f t="shared" si="807"/>
        <v>-292.240529738392+126.633165822334i</v>
      </c>
      <c r="K1625" t="str">
        <f t="shared" si="814"/>
        <v>0.730926441070506-1.68681189442844i</v>
      </c>
      <c r="L1625" t="str">
        <f t="shared" si="815"/>
        <v>0.0505781840735705-0.0981570292184129i</v>
      </c>
      <c r="M1625" t="str">
        <f t="shared" si="816"/>
        <v>0.781504625144076-1.78496892364685i</v>
      </c>
      <c r="N1625" t="str">
        <f t="shared" si="817"/>
        <v>-0.661245039135548i</v>
      </c>
      <c r="O1625" t="str">
        <f t="shared" si="818"/>
        <v>0.789228264926942-0.614099947761281i</v>
      </c>
      <c r="P1625" t="str">
        <f t="shared" si="819"/>
        <v>0.210771735073058+0.614099947761281i</v>
      </c>
      <c r="Q1625" t="str">
        <f t="shared" si="820"/>
        <v>-0.210771735073058+0.047145091374267i</v>
      </c>
      <c r="R1625" t="str">
        <f t="shared" si="821"/>
        <v>-0.331699762056321-2.98777235540604i</v>
      </c>
      <c r="S1625" t="str">
        <f t="shared" si="822"/>
        <v>0.0682555442780673i</v>
      </c>
      <c r="T1625" t="str">
        <f t="shared" si="823"/>
        <v>0.203932028297202-0.0226403477960596i</v>
      </c>
      <c r="U1625" t="str">
        <f t="shared" si="824"/>
        <v>0.00005-0.00161732966579167i</v>
      </c>
      <c r="V1625" t="str">
        <f t="shared" si="825"/>
        <v>3.33333333333333E-06-0.00177906263237084i</v>
      </c>
      <c r="W1625" t="str">
        <f t="shared" si="826"/>
        <v>0.0000144718808213117-0.000847350861432854i</v>
      </c>
      <c r="X1625" t="str">
        <f t="shared" si="827"/>
        <v>0.0000280156292030334-0.00084667101274173i</v>
      </c>
      <c r="Y1625" t="str">
        <f t="shared" si="828"/>
        <v>0.009+0.0936822929300476i</v>
      </c>
      <c r="Z1625" t="str">
        <f t="shared" si="829"/>
        <v>-0.126078343450487-0.0164856553164555i</v>
      </c>
      <c r="AA1625" t="str">
        <f t="shared" si="830"/>
        <v>14.5279117729458-149.391381228726i</v>
      </c>
      <c r="AB1625" t="str">
        <f t="shared" si="831"/>
        <v>1.40873444598405-0.156396413430886i</v>
      </c>
      <c r="AC1625" t="str">
        <f t="shared" si="832"/>
        <v>1.82176974739236-2.63677172820457i</v>
      </c>
      <c r="AD1625" t="str">
        <f t="shared" si="833"/>
        <v>0.290006083971851+0.333896987072101i</v>
      </c>
      <c r="AE1625" t="str">
        <f t="shared" si="834"/>
        <v>-0.0310589760176599-0.0468781193531939i</v>
      </c>
      <c r="AF1625" t="str">
        <f t="shared" si="835"/>
        <v>-14.4056152927726-2.18607588987108i</v>
      </c>
      <c r="AG1625" t="str">
        <f t="shared" si="836"/>
        <v>1.19582214389591-0.139274372197067i</v>
      </c>
      <c r="AH1625" t="str">
        <f t="shared" si="837"/>
        <v>0.213181599474739+0.646330366989062i</v>
      </c>
      <c r="AI1625">
        <f t="shared" si="838"/>
        <v>-3.3424144637570889</v>
      </c>
      <c r="AJ1625">
        <f t="shared" si="839"/>
        <v>71.745697995998782</v>
      </c>
      <c r="AK1625"/>
      <c r="AL1625"/>
      <c r="AM1625"/>
      <c r="AN1625"/>
    </row>
    <row r="1626" spans="1:40" x14ac:dyDescent="0.25">
      <c r="A1626"/>
      <c r="B1626">
        <f t="shared" si="805"/>
        <v>149200</v>
      </c>
      <c r="C1626" s="186" t="str">
        <f t="shared" si="808"/>
        <v>-3.43324718541014E-06+0.0164143594761859i</v>
      </c>
      <c r="D1626" s="158" t="str">
        <f t="shared" si="809"/>
        <v>-5.95703227856771+0.125843422650759i</v>
      </c>
      <c r="E1626" t="str">
        <f t="shared" si="810"/>
        <v>2870</v>
      </c>
      <c r="F1626" t="str">
        <f t="shared" si="811"/>
        <v>0.777000777000777</v>
      </c>
      <c r="G1626" t="str">
        <f t="shared" si="806"/>
        <v>0.777000777000777</v>
      </c>
      <c r="H1626" t="str">
        <f t="shared" si="812"/>
        <v>8.44942741969929+2.31070433188289i</v>
      </c>
      <c r="I1626" t="str">
        <f t="shared" si="813"/>
        <v>585.907029894496i</v>
      </c>
      <c r="J1626" t="str">
        <f t="shared" si="807"/>
        <v>-292.634009103385+126.718097523086i</v>
      </c>
      <c r="K1626" t="str">
        <f t="shared" si="814"/>
        <v>0.730095998582694-1.6860331970867i</v>
      </c>
      <c r="L1626" t="str">
        <f t="shared" si="815"/>
        <v>0.0505246124517031-0.0981188261158636i</v>
      </c>
      <c r="M1626" t="str">
        <f t="shared" si="816"/>
        <v>0.780620611034397-1.78415202320256i</v>
      </c>
      <c r="N1626" t="str">
        <f t="shared" si="817"/>
        <v>-0.66168853010747i</v>
      </c>
      <c r="O1626" t="str">
        <f t="shared" si="818"/>
        <v>0.7889558395388-0.614449902968197i</v>
      </c>
      <c r="P1626" t="str">
        <f t="shared" si="819"/>
        <v>0.2110441604612+0.614449902968197i</v>
      </c>
      <c r="Q1626" t="str">
        <f t="shared" si="820"/>
        <v>-0.2110441604612+0.047238627139273i</v>
      </c>
      <c r="R1626" t="str">
        <f t="shared" si="821"/>
        <v>-0.331697550943044-2.98572032755226i</v>
      </c>
      <c r="S1626" t="str">
        <f t="shared" si="822"/>
        <v>0.0683013226444508i</v>
      </c>
      <c r="T1626" t="str">
        <f t="shared" si="823"/>
        <v>0.203928647418242-0.022655381447335i</v>
      </c>
      <c r="U1626" t="str">
        <f t="shared" si="824"/>
        <v>0.00005-0.00161624566467519i</v>
      </c>
      <c r="V1626" t="str">
        <f t="shared" si="825"/>
        <v>3.33333333333333E-06-0.00177787023114271i</v>
      </c>
      <c r="W1626" t="str">
        <f t="shared" si="826"/>
        <v>0.0000144718770678758-0.000846783170768497i</v>
      </c>
      <c r="X1626" t="str">
        <f t="shared" si="827"/>
        <v>0.0000279974833521522-0.000846104067768172i</v>
      </c>
      <c r="Y1626" t="str">
        <f t="shared" si="828"/>
        <v>0.009+0.0937451247831194i</v>
      </c>
      <c r="Z1626" t="str">
        <f t="shared" si="829"/>
        <v>-0.125909818422395-0.0164552680857725i</v>
      </c>
      <c r="AA1626" t="str">
        <f t="shared" si="830"/>
        <v>14.5082462738964-149.29134324943i</v>
      </c>
      <c r="AB1626" t="str">
        <f t="shared" si="831"/>
        <v>1.40871109133649-0.156500263829361i</v>
      </c>
      <c r="AC1626" t="str">
        <f t="shared" si="832"/>
        <v>1.82044865054713-2.63552207529341i</v>
      </c>
      <c r="AD1626" t="str">
        <f t="shared" si="833"/>
        <v>0.290150412597659+0.334092122589928i</v>
      </c>
      <c r="AE1626" t="str">
        <f t="shared" si="834"/>
        <v>-0.0310352103227921-0.0468399813161423i</v>
      </c>
      <c r="AF1626" t="str">
        <f t="shared" si="835"/>
        <v>-14.406459698267-2.18486090923213i</v>
      </c>
      <c r="AG1626" t="str">
        <f t="shared" si="836"/>
        <v>1.19579362012245-0.139260871655126i</v>
      </c>
      <c r="AH1626" t="str">
        <f t="shared" si="837"/>
        <v>0.213104819916815+0.645833086012861i</v>
      </c>
      <c r="AI1626">
        <f t="shared" si="838"/>
        <v>-3.348750800473224</v>
      </c>
      <c r="AJ1626">
        <f t="shared" si="839"/>
        <v>71.738718024034156</v>
      </c>
      <c r="AK1626"/>
      <c r="AL1626"/>
      <c r="AM1626"/>
      <c r="AN1626"/>
    </row>
    <row r="1627" spans="1:40" x14ac:dyDescent="0.25">
      <c r="A1627"/>
      <c r="B1627">
        <f t="shared" si="805"/>
        <v>149300</v>
      </c>
      <c r="C1627" s="186" t="str">
        <f t="shared" si="808"/>
        <v>-3.42864960034103E-06+0.0164033652645038i</v>
      </c>
      <c r="D1627" s="158" t="str">
        <f t="shared" si="809"/>
        <v>-5.95703224331956+0.125759133694529i</v>
      </c>
      <c r="E1627" t="str">
        <f t="shared" si="810"/>
        <v>2870</v>
      </c>
      <c r="F1627" t="str">
        <f t="shared" si="811"/>
        <v>0.777000777000777</v>
      </c>
      <c r="G1627" t="str">
        <f t="shared" si="806"/>
        <v>0.777000777000777</v>
      </c>
      <c r="H1627" t="str">
        <f t="shared" si="812"/>
        <v>8.4502703466634+2.30940624158643i</v>
      </c>
      <c r="I1627" t="str">
        <f t="shared" si="813"/>
        <v>586.299728976195i</v>
      </c>
      <c r="J1627" t="str">
        <f t="shared" si="807"/>
        <v>-293.027752282905+126.803029223839i</v>
      </c>
      <c r="K1627" t="str">
        <f t="shared" si="814"/>
        <v>0.729266886054204-1.68525497965503i</v>
      </c>
      <c r="L1627" t="str">
        <f t="shared" si="815"/>
        <v>0.0504711183902169-0.0980806342779655i</v>
      </c>
      <c r="M1627" t="str">
        <f t="shared" si="816"/>
        <v>0.779738004444421-1.783335613933i</v>
      </c>
      <c r="N1627" t="str">
        <f t="shared" si="817"/>
        <v>-0.662132021079392i</v>
      </c>
      <c r="O1627" t="str">
        <f t="shared" si="818"/>
        <v>0.788683258975479-0.614799737322502i</v>
      </c>
      <c r="P1627" t="str">
        <f t="shared" si="819"/>
        <v>0.211316741024521+0.614799737322502i</v>
      </c>
      <c r="Q1627" t="str">
        <f t="shared" si="820"/>
        <v>-0.211316741024521+0.0473322837568899i</v>
      </c>
      <c r="R1627" t="str">
        <f t="shared" si="821"/>
        <v>-0.331695338295612-2.98367101507772i</v>
      </c>
      <c r="S1627" t="str">
        <f t="shared" si="822"/>
        <v>0.0683471010108345i</v>
      </c>
      <c r="T1627" t="str">
        <f t="shared" si="823"/>
        <v>0.203925264250616-0.0226704147913131i</v>
      </c>
      <c r="U1627" t="str">
        <f t="shared" si="824"/>
        <v>0.00005-0.00161516311567005i</v>
      </c>
      <c r="V1627" t="str">
        <f t="shared" si="825"/>
        <v>3.33333333333333E-06-0.00177667942723706i</v>
      </c>
      <c r="W1627" t="str">
        <f t="shared" si="826"/>
        <v>0.0000144718733119259-0.000846216240733769i</v>
      </c>
      <c r="X1627" t="str">
        <f t="shared" si="827"/>
        <v>0.0000279793739284617-0.000845537881843308i</v>
      </c>
      <c r="Y1627" t="str">
        <f t="shared" si="828"/>
        <v>0.009+0.0938079566361912i</v>
      </c>
      <c r="Z1627" t="str">
        <f t="shared" si="829"/>
        <v>-0.125741630812405-0.0164249608054176i</v>
      </c>
      <c r="AA1627" t="str">
        <f t="shared" si="830"/>
        <v>14.4886208043086-149.191439035932i</v>
      </c>
      <c r="AB1627" t="str">
        <f t="shared" si="831"/>
        <v>1.40868772087913-0.156604112105069i</v>
      </c>
      <c r="AC1627" t="str">
        <f t="shared" si="832"/>
        <v>1.81912966195833-2.63427315941446i</v>
      </c>
      <c r="AD1627" t="str">
        <f t="shared" si="833"/>
        <v>0.290294826111675+0.334287197528932i</v>
      </c>
      <c r="AE1627" t="str">
        <f t="shared" si="834"/>
        <v>-0.0310114907345201-0.0468018985178964i</v>
      </c>
      <c r="AF1627" t="str">
        <f t="shared" si="835"/>
        <v>-14.407302589983-2.1836471078919i</v>
      </c>
      <c r="AG1627" t="str">
        <f t="shared" si="836"/>
        <v>1.19576511014157-0.139247435515348i</v>
      </c>
      <c r="AH1627" t="str">
        <f t="shared" si="837"/>
        <v>0.2130281635151+0.645336516933099i</v>
      </c>
      <c r="AI1627">
        <f t="shared" si="838"/>
        <v>-3.3550825000577102</v>
      </c>
      <c r="AJ1627">
        <f t="shared" si="839"/>
        <v>71.731736811514637</v>
      </c>
      <c r="AK1627"/>
      <c r="AL1627"/>
      <c r="AM1627"/>
      <c r="AN1627"/>
    </row>
    <row r="1628" spans="1:40" x14ac:dyDescent="0.25">
      <c r="A1628"/>
      <c r="B1628">
        <f t="shared" si="805"/>
        <v>149400</v>
      </c>
      <c r="C1628" s="186" t="str">
        <f t="shared" si="808"/>
        <v>-3.42406124427985E-06+0.0163923857706399i</v>
      </c>
      <c r="D1628" s="158" t="str">
        <f t="shared" si="809"/>
        <v>-5.95703220814216+0.125674957574906i</v>
      </c>
      <c r="E1628" t="str">
        <f t="shared" si="810"/>
        <v>2870</v>
      </c>
      <c r="F1628" t="str">
        <f t="shared" si="811"/>
        <v>0.777000777000777</v>
      </c>
      <c r="G1628" t="str">
        <f t="shared" si="806"/>
        <v>0.777000777000777</v>
      </c>
      <c r="H1628" t="str">
        <f t="shared" si="812"/>
        <v>8.45111176327926+2.30810944209323i</v>
      </c>
      <c r="I1628" t="str">
        <f t="shared" si="813"/>
        <v>586.692428057894i</v>
      </c>
      <c r="J1628" t="str">
        <f t="shared" si="807"/>
        <v>-293.42175927695+126.887960924592i</v>
      </c>
      <c r="K1628" t="str">
        <f t="shared" si="814"/>
        <v>0.728439100849759-1.68447724228526i</v>
      </c>
      <c r="L1628" t="str">
        <f t="shared" si="815"/>
        <v>0.0504177017567406-0.0980424537501692i</v>
      </c>
      <c r="M1628" t="str">
        <f t="shared" si="816"/>
        <v>0.7788568026065-1.78251969603543i</v>
      </c>
      <c r="N1628" t="str">
        <f t="shared" si="817"/>
        <v>-0.662575512051314i</v>
      </c>
      <c r="O1628" t="str">
        <f t="shared" si="818"/>
        <v>0.788410523290591-0.615149450755389i</v>
      </c>
      <c r="P1628" t="str">
        <f t="shared" si="819"/>
        <v>0.211589476709409+0.615149450755389i</v>
      </c>
      <c r="Q1628" t="str">
        <f t="shared" si="820"/>
        <v>-0.211589476709409+0.0474260612959251i</v>
      </c>
      <c r="R1628" t="str">
        <f t="shared" si="821"/>
        <v>-0.331693124113916-2.9816244125292i</v>
      </c>
      <c r="S1628" t="str">
        <f t="shared" si="822"/>
        <v>0.0683928793772182i</v>
      </c>
      <c r="T1628" t="str">
        <f t="shared" si="823"/>
        <v>0.203921878794279-0.0226854478277757i</v>
      </c>
      <c r="U1628" t="str">
        <f t="shared" si="824"/>
        <v>0.00005-0.00161408201586036i</v>
      </c>
      <c r="V1628" t="str">
        <f t="shared" si="825"/>
        <v>3.33333333333333E-06-0.0017754902174464i</v>
      </c>
      <c r="W1628" t="str">
        <f t="shared" si="826"/>
        <v>0.0000144718695534618-0.000845650069801303i</v>
      </c>
      <c r="X1628" t="str">
        <f t="shared" si="827"/>
        <v>0.0000279613008344996-0.000844972453444498i</v>
      </c>
      <c r="Y1628" t="str">
        <f t="shared" si="828"/>
        <v>0.009+0.093870788489263i</v>
      </c>
      <c r="Z1628" t="str">
        <f t="shared" si="829"/>
        <v>-0.125573779721337-0.0163947332084623i</v>
      </c>
      <c r="AA1628" t="str">
        <f t="shared" si="830"/>
        <v>14.4690352552881-149.091668320487i</v>
      </c>
      <c r="AB1628" t="str">
        <f t="shared" si="831"/>
        <v>1.40866433461167-0.156707958256502i</v>
      </c>
      <c r="AC1628" t="str">
        <f t="shared" si="832"/>
        <v>1.81781277748374-2.6330249808586i</v>
      </c>
      <c r="AD1628" t="str">
        <f t="shared" si="833"/>
        <v>0.290439324490955+0.334482211855461i</v>
      </c>
      <c r="AE1628" t="str">
        <f t="shared" si="834"/>
        <v>-0.0309878171296945-0.0467638708305185i</v>
      </c>
      <c r="AF1628" t="str">
        <f t="shared" si="835"/>
        <v>-14.4081439714214-2.18243448451832i</v>
      </c>
      <c r="AG1628" t="str">
        <f t="shared" si="836"/>
        <v>1.19573661388899-0.139234063637435i</v>
      </c>
      <c r="AH1628" t="str">
        <f t="shared" si="837"/>
        <v>0.212951630017435+0.644840658168542i</v>
      </c>
      <c r="AI1628">
        <f t="shared" si="838"/>
        <v>-3.361409569420224</v>
      </c>
      <c r="AJ1628">
        <f t="shared" si="839"/>
        <v>71.72475435633811</v>
      </c>
      <c r="AK1628"/>
      <c r="AL1628"/>
      <c r="AM1628"/>
      <c r="AN1628"/>
    </row>
    <row r="1629" spans="1:40" x14ac:dyDescent="0.25">
      <c r="A1629"/>
      <c r="B1629">
        <f t="shared" si="805"/>
        <v>149500</v>
      </c>
      <c r="C1629" s="186" t="str">
        <f t="shared" si="808"/>
        <v>-3.41948209254186E-06+0.0163814209650602i</v>
      </c>
      <c r="D1629" s="158" t="str">
        <f t="shared" si="809"/>
        <v>-5.95703217303534+0.125590894065462i</v>
      </c>
      <c r="E1629" t="str">
        <f t="shared" si="810"/>
        <v>2870</v>
      </c>
      <c r="F1629" t="str">
        <f t="shared" si="811"/>
        <v>0.777000777000777</v>
      </c>
      <c r="G1629" t="str">
        <f t="shared" si="806"/>
        <v>0.777000777000777</v>
      </c>
      <c r="H1629" t="str">
        <f t="shared" si="812"/>
        <v>8.45195167303828+2.30681393184556i</v>
      </c>
      <c r="I1629" t="str">
        <f t="shared" si="813"/>
        <v>587.085127139593i</v>
      </c>
      <c r="J1629" t="str">
        <f t="shared" si="807"/>
        <v>-293.816030085521+126.972892625345i</v>
      </c>
      <c r="K1629" t="str">
        <f t="shared" si="814"/>
        <v>0.72761264033998-1.6836999851263i</v>
      </c>
      <c r="L1629" t="str">
        <f t="shared" si="815"/>
        <v>0.0503643624191342-0.0980042845776856i</v>
      </c>
      <c r="M1629" t="str">
        <f t="shared" si="816"/>
        <v>0.777977002759114-1.78170426970399i</v>
      </c>
      <c r="N1629" t="str">
        <f t="shared" si="817"/>
        <v>-0.663019003023236i</v>
      </c>
      <c r="O1629" t="str">
        <f t="shared" si="818"/>
        <v>0.788137632537779-0.615499043198074i</v>
      </c>
      <c r="P1629" t="str">
        <f t="shared" si="819"/>
        <v>0.211862367462221+0.615499043198074i</v>
      </c>
      <c r="Q1629" t="str">
        <f t="shared" si="820"/>
        <v>-0.211862367462221+0.047519959825162i</v>
      </c>
      <c r="R1629" t="str">
        <f t="shared" si="821"/>
        <v>-0.331690908397845-2.97958051446809i</v>
      </c>
      <c r="S1629" t="str">
        <f t="shared" si="822"/>
        <v>0.0684386577436019i</v>
      </c>
      <c r="T1629" t="str">
        <f t="shared" si="823"/>
        <v>0.203918491049187-0.0227004805565045i</v>
      </c>
      <c r="U1629" t="str">
        <f t="shared" si="824"/>
        <v>0.00005-0.00161300236233805i</v>
      </c>
      <c r="V1629" t="str">
        <f t="shared" si="825"/>
        <v>3.33333333333333E-06-0.00177430259857185i</v>
      </c>
      <c r="W1629" t="str">
        <f t="shared" si="826"/>
        <v>0.0000144718657924837-0.000845084656447819i</v>
      </c>
      <c r="X1629" t="str">
        <f t="shared" si="827"/>
        <v>0.0000279432639731302-0.000844407781053178i</v>
      </c>
      <c r="Y1629" t="str">
        <f t="shared" si="828"/>
        <v>0.009+0.0939336203423348i</v>
      </c>
      <c r="Z1629" t="str">
        <f t="shared" si="829"/>
        <v>-0.125406264253-0.0163645850290535i</v>
      </c>
      <c r="AA1629" t="str">
        <f t="shared" si="830"/>
        <v>14.4494895183115-148.992030836063i</v>
      </c>
      <c r="AB1629" t="str">
        <f t="shared" si="831"/>
        <v>1.4086409325338-0.156811802282152i</v>
      </c>
      <c r="AC1629" t="str">
        <f t="shared" si="832"/>
        <v>1.81649799299036-2.63177753991201i</v>
      </c>
      <c r="AD1629" t="str">
        <f t="shared" si="833"/>
        <v>0.290583907712542+0.334677165535853i</v>
      </c>
      <c r="AE1629" t="str">
        <f t="shared" si="834"/>
        <v>-0.0309641893855742-0.0467258981264706i</v>
      </c>
      <c r="AF1629" t="str">
        <f t="shared" si="835"/>
        <v>-14.4089838460736-2.1812230377801i</v>
      </c>
      <c r="AG1629" t="str">
        <f t="shared" si="836"/>
        <v>1.1957081313007-0.139220755881451i</v>
      </c>
      <c r="AH1629" t="str">
        <f t="shared" si="837"/>
        <v>0.212875219172226+0.644345508142596i</v>
      </c>
      <c r="AI1629">
        <f t="shared" si="838"/>
        <v>-3.3677320154557973</v>
      </c>
      <c r="AJ1629">
        <f t="shared" si="839"/>
        <v>71.717770656416306</v>
      </c>
      <c r="AK1629"/>
      <c r="AL1629"/>
      <c r="AM1629"/>
      <c r="AN1629"/>
    </row>
    <row r="1630" spans="1:40" x14ac:dyDescent="0.25">
      <c r="A1630"/>
      <c r="B1630">
        <f t="shared" si="805"/>
        <v>149600</v>
      </c>
      <c r="C1630" s="186" t="str">
        <f t="shared" si="808"/>
        <v>-0.0000034149121205248+0.0163704708183096i</v>
      </c>
      <c r="D1630" s="158" t="str">
        <f t="shared" si="809"/>
        <v>-5.95703213799888+0.125506942940374i</v>
      </c>
      <c r="E1630" t="str">
        <f t="shared" si="810"/>
        <v>2870</v>
      </c>
      <c r="F1630" t="str">
        <f t="shared" si="811"/>
        <v>0.777000777000777</v>
      </c>
      <c r="G1630" t="str">
        <f t="shared" si="806"/>
        <v>0.777000777000777</v>
      </c>
      <c r="H1630" t="str">
        <f t="shared" si="812"/>
        <v>8.45279007942209+2.30551970928688i</v>
      </c>
      <c r="I1630" t="str">
        <f t="shared" si="813"/>
        <v>587.477826221291i</v>
      </c>
      <c r="J1630" t="str">
        <f t="shared" si="807"/>
        <v>-294.210564708617+127.057824326097i</v>
      </c>
      <c r="K1630" t="str">
        <f t="shared" si="814"/>
        <v>0.726787501901376-1.68292320832421i</v>
      </c>
      <c r="L1630" t="str">
        <f t="shared" si="815"/>
        <v>0.050311100245488-0.0979661268054863i</v>
      </c>
      <c r="M1630" t="str">
        <f t="shared" si="816"/>
        <v>0.777098602146864-1.7808893351297i</v>
      </c>
      <c r="N1630" t="str">
        <f t="shared" si="817"/>
        <v>-0.663462493995158i</v>
      </c>
      <c r="O1630" t="str">
        <f t="shared" si="818"/>
        <v>0.787864586770717-0.615848514581798i</v>
      </c>
      <c r="P1630" t="str">
        <f t="shared" si="819"/>
        <v>0.212135413229283+0.615848514581798i</v>
      </c>
      <c r="Q1630" t="str">
        <f t="shared" si="820"/>
        <v>-0.212135413229283+0.04761397941336i</v>
      </c>
      <c r="R1630" t="str">
        <f t="shared" si="821"/>
        <v>-0.331688691147288-2.9775393154703i</v>
      </c>
      <c r="S1630" t="str">
        <f t="shared" si="822"/>
        <v>0.0684844361099856i</v>
      </c>
      <c r="T1630" t="str">
        <f t="shared" si="823"/>
        <v>0.203915101015296-0.0227155129772812i</v>
      </c>
      <c r="U1630" t="str">
        <f t="shared" si="824"/>
        <v>0.00005-0.0016119241522028i</v>
      </c>
      <c r="V1630" t="str">
        <f t="shared" si="825"/>
        <v>3.33333333333333E-06-0.00177311656742308i</v>
      </c>
      <c r="W1630" t="str">
        <f t="shared" si="826"/>
        <v>0.0000144718620289917-0.000844519999154107i</v>
      </c>
      <c r="X1630" t="str">
        <f t="shared" si="827"/>
        <v>0.0000279252632475416-0.000843843863154831i</v>
      </c>
      <c r="Y1630" t="str">
        <f t="shared" si="828"/>
        <v>0.009+0.0939964521954066i</v>
      </c>
      <c r="Z1630" t="str">
        <f t="shared" si="829"/>
        <v>-0.12523908351418-0.0163345160024081i</v>
      </c>
      <c r="AA1630" t="str">
        <f t="shared" si="830"/>
        <v>14.4299834852251-148.89252631634i</v>
      </c>
      <c r="AB1630" t="str">
        <f t="shared" si="831"/>
        <v>1.40861751464523-0.156915644180512i</v>
      </c>
      <c r="AC1630" t="str">
        <f t="shared" si="832"/>
        <v>1.81518530435432-2.63053083685624i</v>
      </c>
      <c r="AD1630" t="str">
        <f t="shared" si="833"/>
        <v>0.290728575753461+0.33487205853646i</v>
      </c>
      <c r="AE1630" t="str">
        <f t="shared" si="834"/>
        <v>-0.0309406073798232-0.0466879802786153i</v>
      </c>
      <c r="AF1630" t="str">
        <f t="shared" si="835"/>
        <v>-14.409822217421-2.18001276634651i</v>
      </c>
      <c r="AG1630" t="str">
        <f t="shared" si="836"/>
        <v>1.19567966231289-0.139207512107822i</v>
      </c>
      <c r="AH1630" t="str">
        <f t="shared" si="837"/>
        <v>0.212798930728419+0.643851065283309i</v>
      </c>
      <c r="AI1630">
        <f t="shared" si="838"/>
        <v>-3.3740498450447252</v>
      </c>
      <c r="AJ1630">
        <f t="shared" si="839"/>
        <v>71.710785709677182</v>
      </c>
      <c r="AK1630"/>
      <c r="AL1630"/>
      <c r="AM1630"/>
      <c r="AN1630"/>
    </row>
    <row r="1631" spans="1:40" x14ac:dyDescent="0.25">
      <c r="A1631"/>
      <c r="B1631">
        <f t="shared" si="805"/>
        <v>149700</v>
      </c>
      <c r="C1631" s="186" t="str">
        <f t="shared" si="808"/>
        <v>-3.41035130370854E-06+0.0163595353010116i</v>
      </c>
      <c r="D1631" s="158" t="str">
        <f t="shared" si="809"/>
        <v>-5.95703210303262+0.125423103974422i</v>
      </c>
      <c r="E1631" t="str">
        <f t="shared" si="810"/>
        <v>2870</v>
      </c>
      <c r="F1631" t="str">
        <f t="shared" si="811"/>
        <v>0.777000777000777</v>
      </c>
      <c r="G1631" t="str">
        <f t="shared" si="806"/>
        <v>0.777000777000777</v>
      </c>
      <c r="H1631" t="str">
        <f t="shared" si="812"/>
        <v>8.45362698590272+2.30422677286205i</v>
      </c>
      <c r="I1631" t="str">
        <f t="shared" si="813"/>
        <v>587.87052530299i</v>
      </c>
      <c r="J1631" t="str">
        <f t="shared" si="807"/>
        <v>-294.605363146239+127.14275602685i</v>
      </c>
      <c r="K1631" t="str">
        <f t="shared" si="814"/>
        <v>0.725963682916339-1.68214691202213i</v>
      </c>
      <c r="L1631" t="str">
        <f t="shared" si="815"/>
        <v>0.0502579151041223-0.0979279804783045i</v>
      </c>
      <c r="M1631" t="str">
        <f t="shared" si="816"/>
        <v>0.776221598020461-1.78007489250043i</v>
      </c>
      <c r="N1631" t="str">
        <f t="shared" si="817"/>
        <v>-0.66390598496708i</v>
      </c>
      <c r="O1631" t="str">
        <f t="shared" si="818"/>
        <v>0.787591386043108-0.616197864837826i</v>
      </c>
      <c r="P1631" t="str">
        <f t="shared" si="819"/>
        <v>0.212408613956892+0.616197864837826i</v>
      </c>
      <c r="Q1631" t="str">
        <f t="shared" si="820"/>
        <v>-0.212408613956892+0.047708120129254i</v>
      </c>
      <c r="R1631" t="str">
        <f t="shared" si="821"/>
        <v>-0.331686472362153-2.97550081012626i</v>
      </c>
      <c r="S1631" t="str">
        <f t="shared" si="822"/>
        <v>0.0685302144763693i</v>
      </c>
      <c r="T1631" t="str">
        <f t="shared" si="823"/>
        <v>0.203911708692563-0.0227305450898887i</v>
      </c>
      <c r="U1631" t="str">
        <f t="shared" si="824"/>
        <v>0.0000500000000000001-0.00161084738256205i</v>
      </c>
      <c r="V1631" t="str">
        <f t="shared" si="825"/>
        <v>3.33333333333333E-06-0.00177193212081825i</v>
      </c>
      <c r="W1631" t="str">
        <f t="shared" si="826"/>
        <v>0.0000144718582629855-0.000843956096405012i</v>
      </c>
      <c r="X1631" t="str">
        <f t="shared" si="827"/>
        <v>0.0000279072985612445-0.00084328069823898i</v>
      </c>
      <c r="Y1631" t="str">
        <f t="shared" si="828"/>
        <v>0.009+0.0940592840484784i</v>
      </c>
      <c r="Z1631" t="str">
        <f t="shared" si="829"/>
        <v>-0.12507223661463-0.016304525864808i</v>
      </c>
      <c r="AA1631" t="str">
        <f t="shared" si="830"/>
        <v>14.410517048243-148.793154495703i</v>
      </c>
      <c r="AB1631" t="str">
        <f t="shared" si="831"/>
        <v>1.40859408094565-0.157019483950081i</v>
      </c>
      <c r="AC1631" t="str">
        <f t="shared" si="832"/>
        <v>1.81387470746088-2.62928487196815i</v>
      </c>
      <c r="AD1631" t="str">
        <f t="shared" si="833"/>
        <v>0.290873328590727+0.33506689082363i</v>
      </c>
      <c r="AE1631" t="str">
        <f t="shared" si="834"/>
        <v>-0.0309170709905096-0.0466501171602116i</v>
      </c>
      <c r="AF1631" t="str">
        <f t="shared" si="835"/>
        <v>-14.4106590889353-2.17880366888763i</v>
      </c>
      <c r="AG1631" t="str">
        <f t="shared" si="836"/>
        <v>1.19565120686197-0.139194332177333i</v>
      </c>
      <c r="AH1631" t="str">
        <f t="shared" si="837"/>
        <v>0.212722764435513+0.64335732802334i</v>
      </c>
      <c r="AI1631">
        <f t="shared" si="838"/>
        <v>-3.3803630650527294</v>
      </c>
      <c r="AJ1631">
        <f t="shared" si="839"/>
        <v>71.703799514063263</v>
      </c>
      <c r="AK1631"/>
      <c r="AL1631"/>
      <c r="AM1631"/>
      <c r="AN1631"/>
    </row>
    <row r="1632" spans="1:40" x14ac:dyDescent="0.25">
      <c r="A1632"/>
      <c r="B1632">
        <f t="shared" si="805"/>
        <v>149800</v>
      </c>
      <c r="C1632" s="186" t="str">
        <f t="shared" si="808"/>
        <v>-3.40579961765481E-06+0.0163486143838684i</v>
      </c>
      <c r="D1632" s="158" t="str">
        <f t="shared" si="809"/>
        <v>-5.95703206813636+0.125339376942991i</v>
      </c>
      <c r="E1632" t="str">
        <f t="shared" si="810"/>
        <v>2870</v>
      </c>
      <c r="F1632" t="str">
        <f t="shared" si="811"/>
        <v>0.777000777000777</v>
      </c>
      <c r="G1632" t="str">
        <f t="shared" si="806"/>
        <v>0.777000777000777</v>
      </c>
      <c r="H1632" t="str">
        <f t="shared" si="812"/>
        <v>8.45446239594247+2.30293512101717i</v>
      </c>
      <c r="I1632" t="str">
        <f t="shared" si="813"/>
        <v>588.263224384689i</v>
      </c>
      <c r="J1632" t="str">
        <f t="shared" si="807"/>
        <v>-295.000425398386+127.227687727603i</v>
      </c>
      <c r="K1632" t="str">
        <f t="shared" si="814"/>
        <v>0.725141180773111-1.68137109636038i</v>
      </c>
      <c r="L1632" t="str">
        <f t="shared" si="815"/>
        <v>0.0502048068635881-0.0978898456406367i</v>
      </c>
      <c r="M1632" t="str">
        <f t="shared" si="816"/>
        <v>0.775345987636699-1.77926094200102i</v>
      </c>
      <c r="N1632" t="str">
        <f t="shared" si="817"/>
        <v>-0.664349475939002i</v>
      </c>
      <c r="O1632" t="str">
        <f t="shared" si="818"/>
        <v>0.787318030408687-0.616547093897446i</v>
      </c>
      <c r="P1632" t="str">
        <f t="shared" si="819"/>
        <v>0.212681969591313+0.616547093897446i</v>
      </c>
      <c r="Q1632" t="str">
        <f t="shared" si="820"/>
        <v>-0.212681969591313+0.047802382041556i</v>
      </c>
      <c r="R1632" t="str">
        <f t="shared" si="821"/>
        <v>-0.331684252042325-2.97346499304082i</v>
      </c>
      <c r="S1632" t="str">
        <f t="shared" si="822"/>
        <v>0.068575992842753i</v>
      </c>
      <c r="T1632" t="str">
        <f t="shared" si="823"/>
        <v>0.203908314080944-0.0227455768941084i</v>
      </c>
      <c r="U1632" t="str">
        <f t="shared" si="824"/>
        <v>0.0000500000000000001-0.00160977205053096i</v>
      </c>
      <c r="V1632" t="str">
        <f t="shared" si="825"/>
        <v>3.33333333333333E-06-0.00177074925558406i</v>
      </c>
      <c r="W1632" t="str">
        <f t="shared" si="826"/>
        <v>0.0000144718544944653-0.000843392946689435i</v>
      </c>
      <c r="X1632" t="str">
        <f t="shared" si="827"/>
        <v>0.0000278893698180723-0.000842718284799187i</v>
      </c>
      <c r="Y1632" t="str">
        <f t="shared" si="828"/>
        <v>0.009+0.0941221159015502i</v>
      </c>
      <c r="Z1632" t="str">
        <f t="shared" si="829"/>
        <v>-0.124905722667056-0.0162746143535961i</v>
      </c>
      <c r="AA1632" t="str">
        <f t="shared" si="830"/>
        <v>14.3910900999463-148.693915109244i</v>
      </c>
      <c r="AB1632" t="str">
        <f t="shared" si="831"/>
        <v>1.40857063143476-0.157123321589349i</v>
      </c>
      <c r="AC1632" t="str">
        <f t="shared" si="832"/>
        <v>1.81256619820444-2.62803964552003i</v>
      </c>
      <c r="AD1632" t="str">
        <f t="shared" si="833"/>
        <v>0.291018166201333+0.335261662363711i</v>
      </c>
      <c r="AE1632" t="str">
        <f t="shared" si="834"/>
        <v>-0.0308935800961038-0.0466123086449151i</v>
      </c>
      <c r="AF1632" t="str">
        <f t="shared" si="835"/>
        <v>-14.4114944640788-2.17759574407418i</v>
      </c>
      <c r="AG1632" t="str">
        <f t="shared" si="836"/>
        <v>1.19562276488457-0.139181215951123i</v>
      </c>
      <c r="AH1632" t="str">
        <f t="shared" si="837"/>
        <v>0.21264672004356+0.64286429479996i</v>
      </c>
      <c r="AI1632">
        <f t="shared" si="838"/>
        <v>-3.3866716823307645</v>
      </c>
      <c r="AJ1632">
        <f t="shared" si="839"/>
        <v>71.696812067532122</v>
      </c>
      <c r="AK1632"/>
      <c r="AL1632"/>
      <c r="AM1632"/>
      <c r="AN1632"/>
    </row>
    <row r="1633" spans="1:40" x14ac:dyDescent="0.25">
      <c r="A1633"/>
      <c r="B1633">
        <f t="shared" si="805"/>
        <v>149900</v>
      </c>
      <c r="C1633" s="186" t="str">
        <f t="shared" si="808"/>
        <v>-3.40125703800677E-06+0.0163377080376601i</v>
      </c>
      <c r="D1633" s="158" t="str">
        <f t="shared" si="809"/>
        <v>-5.95703203330992+0.125255761622061i</v>
      </c>
      <c r="E1633" t="str">
        <f t="shared" si="810"/>
        <v>2870</v>
      </c>
      <c r="F1633" t="str">
        <f t="shared" si="811"/>
        <v>0.777000777000777</v>
      </c>
      <c r="G1633" t="str">
        <f t="shared" si="806"/>
        <v>0.777000777000777</v>
      </c>
      <c r="H1633" t="str">
        <f t="shared" si="812"/>
        <v>8.45529631299407+2.30164475219968i</v>
      </c>
      <c r="I1633" t="str">
        <f t="shared" si="813"/>
        <v>588.655923466388i</v>
      </c>
      <c r="J1633" t="str">
        <f t="shared" si="807"/>
        <v>-295.39575146506+127.312619428355i</v>
      </c>
      <c r="K1633" t="str">
        <f t="shared" si="814"/>
        <v>0.724319992865775-1.68059576147641i</v>
      </c>
      <c r="L1633" t="str">
        <f t="shared" si="815"/>
        <v>0.0501517753926652-0.0978517223367422i</v>
      </c>
      <c r="M1633" t="str">
        <f t="shared" si="816"/>
        <v>0.77447176825844-1.77844748381315i</v>
      </c>
      <c r="N1633" t="str">
        <f t="shared" si="817"/>
        <v>-0.664792966910923i</v>
      </c>
      <c r="O1633" t="str">
        <f t="shared" si="818"/>
        <v>0.787044519921219-0.616896201691969i</v>
      </c>
      <c r="P1633" t="str">
        <f t="shared" si="819"/>
        <v>0.212955480078781+0.616896201691969i</v>
      </c>
      <c r="Q1633" t="str">
        <f t="shared" si="820"/>
        <v>-0.212955480078781+0.047896765218954i</v>
      </c>
      <c r="R1633" t="str">
        <f t="shared" si="821"/>
        <v>-0.331682030187697-2.97143185883323i</v>
      </c>
      <c r="S1633" t="str">
        <f t="shared" si="822"/>
        <v>0.0686217712091367i</v>
      </c>
      <c r="T1633" t="str">
        <f t="shared" si="823"/>
        <v>0.203904917180394-0.0227606083897221i</v>
      </c>
      <c r="U1633" t="str">
        <f t="shared" si="824"/>
        <v>0.0000500000000000001-0.00160869815323241i</v>
      </c>
      <c r="V1633" t="str">
        <f t="shared" si="825"/>
        <v>3.33333333333333E-06-0.00176956796855565i</v>
      </c>
      <c r="W1633" t="str">
        <f t="shared" si="826"/>
        <v>0.000014471850723431-0.000842830548500303i</v>
      </c>
      <c r="X1633" t="str">
        <f t="shared" si="827"/>
        <v>0.0000278714769221786-0.000842156621333019i</v>
      </c>
      <c r="Y1633" t="str">
        <f t="shared" si="828"/>
        <v>0.009+0.094184947754622i</v>
      </c>
      <c r="Z1633" t="str">
        <f t="shared" si="829"/>
        <v>-0.124739540787106-0.0162447812071693i</v>
      </c>
      <c r="AA1633" t="str">
        <f t="shared" si="830"/>
        <v>14.3717025332806-148.594807892759i</v>
      </c>
      <c r="AB1633" t="str">
        <f t="shared" si="831"/>
        <v>1.40854716611225-0.157227157096809i</v>
      </c>
      <c r="AC1633" t="str">
        <f t="shared" si="832"/>
        <v>1.81125977248845-2.62679515777949i</v>
      </c>
      <c r="AD1633" t="str">
        <f t="shared" si="833"/>
        <v>0.291163088562267+0.33545637312306i</v>
      </c>
      <c r="AE1633" t="str">
        <f t="shared" si="834"/>
        <v>-0.030870134575478-0.0465745546067764i</v>
      </c>
      <c r="AF1633" t="str">
        <f t="shared" si="835"/>
        <v>-14.412328346304-2.17638899057762i</v>
      </c>
      <c r="AG1633" t="str">
        <f t="shared" si="836"/>
        <v>1.19559433631756-0.139168163290696i</v>
      </c>
      <c r="AH1633" t="str">
        <f t="shared" si="837"/>
        <v>0.212570797303157+0.642371964055017i</v>
      </c>
      <c r="AI1633">
        <f t="shared" si="838"/>
        <v>-3.3929757037153232</v>
      </c>
      <c r="AJ1633">
        <f t="shared" si="839"/>
        <v>71.689823368056153</v>
      </c>
      <c r="AK1633"/>
      <c r="AL1633"/>
      <c r="AM1633"/>
      <c r="AN1633"/>
    </row>
    <row r="1634" spans="1:40" x14ac:dyDescent="0.25">
      <c r="A1634"/>
      <c r="B1634">
        <f t="shared" si="805"/>
        <v>150000</v>
      </c>
      <c r="C1634" s="186" t="str">
        <f t="shared" si="808"/>
        <v>-3.39672354048877E-06+0.0163268162332448i</v>
      </c>
      <c r="D1634" s="158" t="str">
        <f t="shared" si="809"/>
        <v>-5.9570319985531+0.12517225778821i</v>
      </c>
      <c r="E1634" t="str">
        <f t="shared" si="810"/>
        <v>2870</v>
      </c>
      <c r="F1634" t="str">
        <f t="shared" si="811"/>
        <v>0.777000777000777</v>
      </c>
      <c r="G1634" t="str">
        <f t="shared" si="806"/>
        <v>0.777000777000777</v>
      </c>
      <c r="H1634" t="str">
        <f t="shared" si="812"/>
        <v>8.45612874050059+2.30035566485829i</v>
      </c>
      <c r="I1634" t="str">
        <f t="shared" si="813"/>
        <v>589.048622548086i</v>
      </c>
      <c r="J1634" t="str">
        <f t="shared" si="807"/>
        <v>-295.791341346258+127.397551129108i</v>
      </c>
      <c r="K1634" t="str">
        <f t="shared" si="814"/>
        <v>0.723500116594276-1.67982090750486i</v>
      </c>
      <c r="L1634" t="str">
        <f t="shared" si="815"/>
        <v>0.0500988205603629-0.0978136106106452i</v>
      </c>
      <c r="M1634" t="str">
        <f t="shared" si="816"/>
        <v>0.773598937154639-1.77763451811551i</v>
      </c>
      <c r="N1634" t="str">
        <f t="shared" si="817"/>
        <v>-0.665236457882845i</v>
      </c>
      <c r="O1634" t="str">
        <f t="shared" si="818"/>
        <v>0.786770854634498-0.617245188152732i</v>
      </c>
      <c r="P1634" t="str">
        <f t="shared" si="819"/>
        <v>0.213229145365502+0.617245188152732i</v>
      </c>
      <c r="Q1634" t="str">
        <f t="shared" si="820"/>
        <v>-0.213229145365502+0.047991269730113i</v>
      </c>
      <c r="R1634" t="str">
        <f t="shared" si="821"/>
        <v>-0.331679806798155-2.96940140213709i</v>
      </c>
      <c r="S1634" t="str">
        <f t="shared" si="822"/>
        <v>0.0686675495755203i</v>
      </c>
      <c r="T1634" t="str">
        <f t="shared" si="823"/>
        <v>0.203901517990868-0.0227756395765113i</v>
      </c>
      <c r="U1634" t="str">
        <f t="shared" si="824"/>
        <v>0.0000500000000000001-0.00160762568779692i</v>
      </c>
      <c r="V1634" t="str">
        <f t="shared" si="825"/>
        <v>3.33333333333333E-06-0.00176838825657661i</v>
      </c>
      <c r="W1634" t="str">
        <f t="shared" si="826"/>
        <v>0.0000144718469498828-0.000842268900334558i</v>
      </c>
      <c r="X1634" t="str">
        <f t="shared" si="827"/>
        <v>0.0000278536197780358-0.000841595706342043i</v>
      </c>
      <c r="Y1634" t="str">
        <f t="shared" si="828"/>
        <v>0.009+0.0942477796076938i</v>
      </c>
      <c r="Z1634" t="str">
        <f t="shared" si="829"/>
        <v>-0.124573690093359-0.0162150261649757i</v>
      </c>
      <c r="AA1634" t="str">
        <f t="shared" si="830"/>
        <v>14.3523542415554-148.495832582743i</v>
      </c>
      <c r="AB1634" t="str">
        <f t="shared" si="831"/>
        <v>1.40852368497781-0.157330990470953i</v>
      </c>
      <c r="AC1634" t="str">
        <f t="shared" si="832"/>
        <v>1.8099554262255-2.62555140900963i</v>
      </c>
      <c r="AD1634" t="str">
        <f t="shared" si="833"/>
        <v>0.291308095650495+0.335651023068026i</v>
      </c>
      <c r="AE1634" t="str">
        <f t="shared" si="834"/>
        <v>-0.0308467343079026-0.0465368549202373i</v>
      </c>
      <c r="AF1634" t="str">
        <f t="shared" si="835"/>
        <v>-14.4131607390537-2.17518340707008i</v>
      </c>
      <c r="AG1634" t="str">
        <f t="shared" si="836"/>
        <v>1.195565921098-0.139155174057905i</v>
      </c>
      <c r="AH1634" t="str">
        <f t="shared" si="837"/>
        <v>0.21249499596545+0.641880334234914i</v>
      </c>
      <c r="AI1634">
        <f t="shared" si="838"/>
        <v>-3.3992751360285038</v>
      </c>
      <c r="AJ1634">
        <f t="shared" si="839"/>
        <v>71.682833413622177</v>
      </c>
      <c r="AK1634"/>
      <c r="AL1634"/>
      <c r="AM1634"/>
      <c r="AN1634"/>
    </row>
    <row r="1635" spans="1:40" x14ac:dyDescent="0.25">
      <c r="A1635"/>
      <c r="B1635">
        <f t="shared" si="805"/>
        <v>150100</v>
      </c>
      <c r="C1635" s="186" t="str">
        <f t="shared" si="808"/>
        <v>-3.39219910090602E-06+0.0163159389415584i</v>
      </c>
      <c r="D1635" s="158" t="str">
        <f t="shared" si="809"/>
        <v>-5.95703196386573+0.125088865218614i</v>
      </c>
      <c r="E1635" t="str">
        <f t="shared" si="810"/>
        <v>2870</v>
      </c>
      <c r="F1635" t="str">
        <f t="shared" si="811"/>
        <v>0.777000777000777</v>
      </c>
      <c r="G1635" t="str">
        <f t="shared" si="806"/>
        <v>0.777000777000777</v>
      </c>
      <c r="H1635" t="str">
        <f t="shared" si="812"/>
        <v>8.4569596818956+2.29906785744307i</v>
      </c>
      <c r="I1635" t="str">
        <f t="shared" si="813"/>
        <v>589.441321629785i</v>
      </c>
      <c r="J1635" t="str">
        <f t="shared" si="807"/>
        <v>-296.187195041983+127.482482829861i</v>
      </c>
      <c r="K1635" t="str">
        <f t="shared" si="814"/>
        <v>0.722681549364347-1.67904653457755i</v>
      </c>
      <c r="L1635" t="str">
        <f t="shared" si="815"/>
        <v>0.0500459422359196-0.0977755105061351i</v>
      </c>
      <c r="M1635" t="str">
        <f t="shared" si="816"/>
        <v>0.772727491600267-1.77682204508369i</v>
      </c>
      <c r="N1635" t="str">
        <f t="shared" si="817"/>
        <v>-0.665679948854767i</v>
      </c>
      <c r="O1635" t="str">
        <f t="shared" si="818"/>
        <v>0.78649703460235-0.617594053211096i</v>
      </c>
      <c r="P1635" t="str">
        <f t="shared" si="819"/>
        <v>0.21350296539765+0.617594053211096i</v>
      </c>
      <c r="Q1635" t="str">
        <f t="shared" si="820"/>
        <v>-0.21350296539765+0.0480858956436711i</v>
      </c>
      <c r="R1635" t="str">
        <f t="shared" si="821"/>
        <v>-0.331677581873618-2.9673736176003i</v>
      </c>
      <c r="S1635" t="str">
        <f t="shared" si="822"/>
        <v>0.0687133279419039i</v>
      </c>
      <c r="T1635" t="str">
        <f t="shared" si="823"/>
        <v>0.203898116512323-0.0227906704542596i</v>
      </c>
      <c r="U1635" t="str">
        <f t="shared" si="824"/>
        <v>0.0000499999999999999-0.00160655465136268i</v>
      </c>
      <c r="V1635" t="str">
        <f t="shared" si="825"/>
        <v>3.33333333333333E-06-0.00176721011649895i</v>
      </c>
      <c r="W1635" t="str">
        <f t="shared" si="826"/>
        <v>0.0000144718431738205-0.000841708000693163i</v>
      </c>
      <c r="X1635" t="str">
        <f t="shared" si="827"/>
        <v>0.000027835798290435-0.000841035538331831i</v>
      </c>
      <c r="Y1635" t="str">
        <f t="shared" si="828"/>
        <v>0.009+0.0943106114607656i</v>
      </c>
      <c r="Z1635" t="str">
        <f t="shared" si="829"/>
        <v>-0.124408169707315-0.0161853489675081i</v>
      </c>
      <c r="AA1635" t="str">
        <f t="shared" si="830"/>
        <v>14.3330451184423-148.396988916391i</v>
      </c>
      <c r="AB1635" t="str">
        <f t="shared" si="831"/>
        <v>1.40850018803113-0.157434821710284i</v>
      </c>
      <c r="AC1635" t="str">
        <f t="shared" si="832"/>
        <v>1.80865315533715-2.62430839946896i</v>
      </c>
      <c r="AD1635" t="str">
        <f t="shared" si="833"/>
        <v>0.291453187442973+0.335845612164971i</v>
      </c>
      <c r="AE1635" t="str">
        <f t="shared" si="834"/>
        <v>-0.0308233791730468-0.0464992094601339i</v>
      </c>
      <c r="AF1635" t="str">
        <f t="shared" si="835"/>
        <v>-14.4139916457613-2.17397899222446i</v>
      </c>
      <c r="AG1635" t="str">
        <f t="shared" si="836"/>
        <v>1.19553751916318-0.139142248114962i</v>
      </c>
      <c r="AH1635" t="str">
        <f t="shared" si="837"/>
        <v>0.21241931578213+0.641389403790642i</v>
      </c>
      <c r="AI1635">
        <f t="shared" si="838"/>
        <v>-3.4055699860774769</v>
      </c>
      <c r="AJ1635">
        <f t="shared" si="839"/>
        <v>71.675842202232701</v>
      </c>
      <c r="AK1635"/>
      <c r="AL1635"/>
      <c r="AM1635"/>
      <c r="AN1635"/>
    </row>
    <row r="1636" spans="1:40" x14ac:dyDescent="0.25">
      <c r="A1636"/>
      <c r="B1636">
        <f t="shared" si="805"/>
        <v>150200</v>
      </c>
      <c r="C1636" s="186" t="str">
        <f t="shared" si="808"/>
        <v>-3.38768369514421E-06+0.016305076133614i</v>
      </c>
      <c r="D1636" s="158" t="str">
        <f t="shared" si="809"/>
        <v>-5.95703192924762+0.125005583691041i</v>
      </c>
      <c r="E1636" t="str">
        <f t="shared" si="810"/>
        <v>2870</v>
      </c>
      <c r="F1636" t="str">
        <f t="shared" si="811"/>
        <v>0.777000777000777</v>
      </c>
      <c r="G1636" t="str">
        <f t="shared" si="806"/>
        <v>0.777000777000777</v>
      </c>
      <c r="H1636" t="str">
        <f t="shared" si="812"/>
        <v>8.45778914060314+2.2977813284054i</v>
      </c>
      <c r="I1636" t="str">
        <f t="shared" si="813"/>
        <v>589.834020711484i</v>
      </c>
      <c r="J1636" t="str">
        <f t="shared" si="807"/>
        <v>-296.583312552233+127.567414530614i</v>
      </c>
      <c r="K1636" t="str">
        <f t="shared" si="814"/>
        <v>0.72186428858755-1.67827264282352i</v>
      </c>
      <c r="L1636" t="str">
        <f t="shared" si="815"/>
        <v>0.0499931402888018-0.0977374220667677i</v>
      </c>
      <c r="M1636" t="str">
        <f t="shared" si="816"/>
        <v>0.771857428876352-1.77601006489029i</v>
      </c>
      <c r="N1636" t="str">
        <f t="shared" si="817"/>
        <v>-0.666123439826689i</v>
      </c>
      <c r="O1636" t="str">
        <f t="shared" si="818"/>
        <v>0.786223059878631-0.617942796798443i</v>
      </c>
      <c r="P1636" t="str">
        <f t="shared" si="819"/>
        <v>0.213776940121369+0.617942796798443i</v>
      </c>
      <c r="Q1636" t="str">
        <f t="shared" si="820"/>
        <v>-0.213776940121369+0.048180643028246i</v>
      </c>
      <c r="R1636" t="str">
        <f t="shared" si="821"/>
        <v>-0.331675355413962-2.96534849988501i</v>
      </c>
      <c r="S1636" t="str">
        <f t="shared" si="822"/>
        <v>0.0687591063082876i</v>
      </c>
      <c r="T1636" t="str">
        <f t="shared" si="823"/>
        <v>0.203894712744715-0.0228057010227477i</v>
      </c>
      <c r="U1636" t="str">
        <f t="shared" si="824"/>
        <v>0.0000499999999999999-0.00160548504107549i</v>
      </c>
      <c r="V1636" t="str">
        <f t="shared" si="825"/>
        <v>3.33333333333333E-06-0.00176603354518304i</v>
      </c>
      <c r="W1636" t="str">
        <f t="shared" si="826"/>
        <v>0.0000144718393952442-0.000841147848081052i</v>
      </c>
      <c r="X1636" t="str">
        <f t="shared" si="827"/>
        <v>0.0000278180123644832-0.000840476115811907i</v>
      </c>
      <c r="Y1636" t="str">
        <f t="shared" si="828"/>
        <v>0.009+0.0943734433138374i</v>
      </c>
      <c r="Z1636" t="str">
        <f t="shared" si="829"/>
        <v>-0.124242978753378-0.0161557493563i</v>
      </c>
      <c r="AA1636" t="str">
        <f t="shared" si="830"/>
        <v>14.3137750579732-148.298276631595i</v>
      </c>
      <c r="AB1636" t="str">
        <f t="shared" si="831"/>
        <v>1.40847667527193-0.157538650813288i</v>
      </c>
      <c r="AC1636" t="str">
        <f t="shared" si="832"/>
        <v>1.80735295575407-2.62306612941155i</v>
      </c>
      <c r="AD1636" t="str">
        <f t="shared" si="833"/>
        <v>0.291598363916636+0.336040140380254i</v>
      </c>
      <c r="AE1636" t="str">
        <f t="shared" si="834"/>
        <v>-0.030800069050975-0.0464616181016902i</v>
      </c>
      <c r="AF1636" t="str">
        <f t="shared" si="835"/>
        <v>-14.4148210698508-2.17277574471436i</v>
      </c>
      <c r="AG1636" t="str">
        <f t="shared" si="836"/>
        <v>1.19550913045062-0.139129385324429i</v>
      </c>
      <c r="AH1636" t="str">
        <f t="shared" si="837"/>
        <v>0.212343756505435+0.640899171177698i</v>
      </c>
      <c r="AI1636">
        <f t="shared" si="838"/>
        <v>-3.4118602606552981</v>
      </c>
      <c r="AJ1636">
        <f t="shared" si="839"/>
        <v>71.668849731904004</v>
      </c>
      <c r="AK1636"/>
      <c r="AL1636"/>
      <c r="AM1636"/>
      <c r="AN1636"/>
    </row>
    <row r="1637" spans="1:40" x14ac:dyDescent="0.25">
      <c r="A1637"/>
      <c r="B1637">
        <f t="shared" si="805"/>
        <v>150300</v>
      </c>
      <c r="C1637" s="186" t="str">
        <f t="shared" si="808"/>
        <v>-3.38317729916922E-06+0.0162942277805021i</v>
      </c>
      <c r="D1637" s="158" t="str">
        <f t="shared" si="809"/>
        <v>-5.95703189469859+0.124922412983849i</v>
      </c>
      <c r="E1637" t="str">
        <f t="shared" si="810"/>
        <v>2870</v>
      </c>
      <c r="F1637" t="str">
        <f t="shared" si="811"/>
        <v>0.777000777000777</v>
      </c>
      <c r="G1637" t="str">
        <f t="shared" si="806"/>
        <v>0.777000777000777</v>
      </c>
      <c r="H1637" t="str">
        <f t="shared" si="812"/>
        <v>8.45861712003769+2.29649607619798i</v>
      </c>
      <c r="I1637" t="str">
        <f t="shared" si="813"/>
        <v>590.226719793182i</v>
      </c>
      <c r="J1637" t="str">
        <f t="shared" si="807"/>
        <v>-296.979693877009+127.652346231366i</v>
      </c>
      <c r="K1637" t="str">
        <f t="shared" si="814"/>
        <v>0.721048331681223-1.677499232369i</v>
      </c>
      <c r="L1637" t="str">
        <f t="shared" si="815"/>
        <v>0.0499404145887061-0.0976993453358668i</v>
      </c>
      <c r="M1637" t="str">
        <f t="shared" si="816"/>
        <v>0.770988746269929-1.77519857770487i</v>
      </c>
      <c r="N1637" t="str">
        <f t="shared" si="817"/>
        <v>-0.666566930798611i</v>
      </c>
      <c r="O1637" t="str">
        <f t="shared" si="818"/>
        <v>0.785948930517228-0.618291418846182i</v>
      </c>
      <c r="P1637" t="str">
        <f t="shared" si="819"/>
        <v>0.214051069482772+0.618291418846182i</v>
      </c>
      <c r="Q1637" t="str">
        <f t="shared" si="820"/>
        <v>-0.214051069482772+0.048275511952429i</v>
      </c>
      <c r="R1637" t="str">
        <f t="shared" si="821"/>
        <v>-0.331673127419093-2.9633260436676i</v>
      </c>
      <c r="S1637" t="str">
        <f t="shared" si="822"/>
        <v>0.0688048846746713i</v>
      </c>
      <c r="T1637" t="str">
        <f t="shared" si="823"/>
        <v>0.203891306687999-0.0228207312817583i</v>
      </c>
      <c r="U1637" t="str">
        <f t="shared" si="824"/>
        <v>0.0000499999999999999-0.00160441685408874i</v>
      </c>
      <c r="V1637" t="str">
        <f t="shared" si="825"/>
        <v>3.33333333333333E-06-0.00176485853949762i</v>
      </c>
      <c r="W1637" t="str">
        <f t="shared" si="826"/>
        <v>0.0000144718356141539-0.000840588441007148i</v>
      </c>
      <c r="X1637" t="str">
        <f t="shared" si="827"/>
        <v>0.000027800261905603-0.000839917437295762i</v>
      </c>
      <c r="Y1637" t="str">
        <f t="shared" si="828"/>
        <v>0.009+0.0944362751669092i</v>
      </c>
      <c r="Z1637" t="str">
        <f t="shared" si="829"/>
        <v>-0.124078116358846-0.0161262270739199i</v>
      </c>
      <c r="AA1637" t="str">
        <f t="shared" si="830"/>
        <v>14.2945439545395-148.199695466939i</v>
      </c>
      <c r="AB1637" t="str">
        <f t="shared" si="831"/>
        <v>1.40845314669988-0.157642477778464i</v>
      </c>
      <c r="AC1637" t="str">
        <f t="shared" si="832"/>
        <v>1.80605482341588-2.62182459908688i</v>
      </c>
      <c r="AD1637" t="str">
        <f t="shared" si="833"/>
        <v>0.291743625048409+0.336234607680235i</v>
      </c>
      <c r="AE1637" t="str">
        <f t="shared" si="834"/>
        <v>-0.0307768038221463-0.0464240807205185i</v>
      </c>
      <c r="AF1637" t="str">
        <f t="shared" si="835"/>
        <v>-14.4156490147363-2.17157366321413i</v>
      </c>
      <c r="AG1637" t="str">
        <f t="shared" si="836"/>
        <v>1.19548075489803-0.139116585549223i</v>
      </c>
      <c r="AH1637" t="str">
        <f t="shared" si="837"/>
        <v>0.212268317888138+0.640409634856095i</v>
      </c>
      <c r="AI1637">
        <f t="shared" si="838"/>
        <v>-3.4181459665406755</v>
      </c>
      <c r="AJ1637">
        <f t="shared" si="839"/>
        <v>71.661856000667626</v>
      </c>
      <c r="AK1637"/>
      <c r="AL1637"/>
      <c r="AM1637"/>
      <c r="AN1637"/>
    </row>
    <row r="1638" spans="1:40" x14ac:dyDescent="0.25">
      <c r="A1638"/>
      <c r="B1638">
        <f t="shared" si="805"/>
        <v>150400</v>
      </c>
      <c r="C1638" s="186" t="str">
        <f t="shared" si="808"/>
        <v>-3.37867988902685E-06+0.0162833938533897i</v>
      </c>
      <c r="D1638" s="158" t="str">
        <f t="shared" si="809"/>
        <v>-5.95703186021844+0.124839352875988i</v>
      </c>
      <c r="E1638" t="str">
        <f t="shared" si="810"/>
        <v>2870</v>
      </c>
      <c r="F1638" t="str">
        <f t="shared" si="811"/>
        <v>0.777000777000777</v>
      </c>
      <c r="G1638" t="str">
        <f t="shared" si="806"/>
        <v>0.777000777000777</v>
      </c>
      <c r="H1638" t="str">
        <f t="shared" si="812"/>
        <v>8.45944362360429+2.29521209927484i</v>
      </c>
      <c r="I1638" t="str">
        <f t="shared" si="813"/>
        <v>590.619418874881i</v>
      </c>
      <c r="J1638" t="str">
        <f t="shared" si="807"/>
        <v>-297.37633901631+127.737277932119i</v>
      </c>
      <c r="K1638" t="str">
        <f t="shared" si="814"/>
        <v>0.720233676068509-1.67672630333746i</v>
      </c>
      <c r="L1638" t="str">
        <f t="shared" si="815"/>
        <v>0.0498877650055557-0.0976612803565236i</v>
      </c>
      <c r="M1638" t="str">
        <f t="shared" si="816"/>
        <v>0.770121441074065-1.77438758369398i</v>
      </c>
      <c r="N1638" t="str">
        <f t="shared" si="817"/>
        <v>-0.667010421770533i</v>
      </c>
      <c r="O1638" t="str">
        <f t="shared" si="818"/>
        <v>0.785674646572058-0.618639919285744i</v>
      </c>
      <c r="P1638" t="str">
        <f t="shared" si="819"/>
        <v>0.214325353427942+0.618639919285744i</v>
      </c>
      <c r="Q1638" t="str">
        <f t="shared" si="820"/>
        <v>-0.214325353427942+0.048370502484789i</v>
      </c>
      <c r="R1638" t="str">
        <f t="shared" si="821"/>
        <v>-0.331670897888897-2.96130624363859i</v>
      </c>
      <c r="S1638" t="str">
        <f t="shared" si="822"/>
        <v>0.068850663041055i</v>
      </c>
      <c r="T1638" t="str">
        <f t="shared" si="823"/>
        <v>0.203887898342133-0.0228357612310726i</v>
      </c>
      <c r="U1638" t="str">
        <f t="shared" si="824"/>
        <v>0.00005-0.00160335008756342i</v>
      </c>
      <c r="V1638" t="str">
        <f t="shared" si="825"/>
        <v>3.33333333333333E-06-0.00176368509631976i</v>
      </c>
      <c r="W1638" t="str">
        <f t="shared" si="826"/>
        <v>0.0000144718318305495-0.00084002977798435i</v>
      </c>
      <c r="X1638" t="str">
        <f t="shared" si="827"/>
        <v>0.0000277825468195318-0.000839359501300858i</v>
      </c>
      <c r="Y1638" t="str">
        <f t="shared" si="828"/>
        <v>0.009+0.094499107019981i</v>
      </c>
      <c r="Z1638" t="str">
        <f t="shared" si="829"/>
        <v>-0.12391358165391-0.016096781863968i</v>
      </c>
      <c r="AA1638" t="str">
        <f t="shared" si="830"/>
        <v>14.27535170289-148.1012451617i</v>
      </c>
      <c r="AB1638" t="str">
        <f t="shared" si="831"/>
        <v>1.4084296023147-0.157746302604301i</v>
      </c>
      <c r="AC1638" t="str">
        <f t="shared" si="832"/>
        <v>1.80475875427126-2.62058380873998i</v>
      </c>
      <c r="AD1638" t="str">
        <f t="shared" si="833"/>
        <v>0.291888970815205+0.336429014031281i</v>
      </c>
      <c r="AE1638" t="str">
        <f t="shared" si="834"/>
        <v>-0.0307535833674142-0.04638659719262i</v>
      </c>
      <c r="AF1638" t="str">
        <f t="shared" si="835"/>
        <v>-14.4164754838227-2.17037274639885i</v>
      </c>
      <c r="AG1638" t="str">
        <f t="shared" si="836"/>
        <v>1.19545239244336-0.139103848652612i</v>
      </c>
      <c r="AH1638" t="str">
        <f t="shared" si="837"/>
        <v>0.21219299968357+0.639920793290376i</v>
      </c>
      <c r="AI1638">
        <f t="shared" si="838"/>
        <v>-3.4244271104975397</v>
      </c>
      <c r="AJ1638">
        <f t="shared" si="839"/>
        <v>71.654861006569092</v>
      </c>
      <c r="AK1638"/>
      <c r="AL1638"/>
      <c r="AM1638"/>
      <c r="AN1638"/>
    </row>
    <row r="1639" spans="1:40" x14ac:dyDescent="0.25">
      <c r="A1639"/>
      <c r="B1639">
        <f t="shared" si="805"/>
        <v>150500</v>
      </c>
      <c r="C1639" s="186" t="str">
        <f t="shared" si="808"/>
        <v>-3.37419144084241E-06+0.0162725743235208i</v>
      </c>
      <c r="D1639" s="158" t="str">
        <f t="shared" si="809"/>
        <v>-5.95703182580701+0.124756403146993i</v>
      </c>
      <c r="E1639" t="str">
        <f t="shared" si="810"/>
        <v>2870</v>
      </c>
      <c r="F1639" t="str">
        <f t="shared" si="811"/>
        <v>0.777000777000777</v>
      </c>
      <c r="G1639" t="str">
        <f t="shared" si="806"/>
        <v>0.777000777000777</v>
      </c>
      <c r="H1639" t="str">
        <f t="shared" si="812"/>
        <v>8.46026865469855+2.29392939609135i</v>
      </c>
      <c r="I1639" t="str">
        <f t="shared" si="813"/>
        <v>591.01211795658i</v>
      </c>
      <c r="J1639" t="str">
        <f t="shared" si="807"/>
        <v>-297.773247970137+127.822209632872i</v>
      </c>
      <c r="K1639" t="str">
        <f t="shared" si="814"/>
        <v>0.719420319178296-1.67595385584965i</v>
      </c>
      <c r="L1639" t="str">
        <f t="shared" si="815"/>
        <v>0.0498351914095022-0.0976232271715988i</v>
      </c>
      <c r="M1639" t="str">
        <f t="shared" si="816"/>
        <v>0.769255510587798-1.77357708302125i</v>
      </c>
      <c r="N1639" t="str">
        <f t="shared" si="817"/>
        <v>-0.667453912742455i</v>
      </c>
      <c r="O1639" t="str">
        <f t="shared" si="818"/>
        <v>0.785400208097068-0.618988298048583i</v>
      </c>
      <c r="P1639" t="str">
        <f t="shared" si="819"/>
        <v>0.214599791902932+0.618988298048583i</v>
      </c>
      <c r="Q1639" t="str">
        <f t="shared" si="820"/>
        <v>-0.214599791902932+0.048465614693872i</v>
      </c>
      <c r="R1639" t="str">
        <f t="shared" si="821"/>
        <v>-0.331668666823252-2.95928909450258i</v>
      </c>
      <c r="S1639" t="str">
        <f t="shared" si="822"/>
        <v>0.0688964414074387i</v>
      </c>
      <c r="T1639" t="str">
        <f t="shared" si="823"/>
        <v>0.203884487707069-0.0228507908704715i</v>
      </c>
      <c r="U1639" t="str">
        <f t="shared" si="824"/>
        <v>0.00005-0.00160228473866803i</v>
      </c>
      <c r="V1639" t="str">
        <f t="shared" si="825"/>
        <v>3.33333333333333E-06-0.00176251321253483i</v>
      </c>
      <c r="W1639" t="str">
        <f t="shared" si="826"/>
        <v>0.0000144718280444312-0.00083947185752949i</v>
      </c>
      <c r="X1639" t="str">
        <f t="shared" si="827"/>
        <v>0.0000277648670123193-0.000838802306348562i</v>
      </c>
      <c r="Y1639" t="str">
        <f t="shared" si="828"/>
        <v>0.009+0.0945619388730528i</v>
      </c>
      <c r="Z1639" t="str">
        <f t="shared" si="829"/>
        <v>-0.123749373771623-0.0160674134710691i</v>
      </c>
      <c r="AA1639" t="str">
        <f t="shared" si="830"/>
        <v>14.2561981981296-148.002925455843i</v>
      </c>
      <c r="AB1639" t="str">
        <f t="shared" si="831"/>
        <v>1.40840604211605-0.157850125289284i</v>
      </c>
      <c r="AC1639" t="str">
        <f t="shared" si="832"/>
        <v>1.80346474427781-2.61934375861144i</v>
      </c>
      <c r="AD1639" t="str">
        <f t="shared" si="833"/>
        <v>0.292034401193909+0.336623359399751i</v>
      </c>
      <c r="AE1639" t="str">
        <f t="shared" si="834"/>
        <v>-0.0307304075680211-0.0463491673943778i</v>
      </c>
      <c r="AF1639" t="str">
        <f t="shared" si="835"/>
        <v>-14.4173004805056-2.16917299294436i</v>
      </c>
      <c r="AG1639" t="str">
        <f t="shared" si="836"/>
        <v>1.19542404302475-0.139091174498209i</v>
      </c>
      <c r="AH1639" t="str">
        <f t="shared" si="837"/>
        <v>0.212117801645591+0.639432644949537i</v>
      </c>
      <c r="AI1639">
        <f t="shared" si="838"/>
        <v>-3.4307036992759334</v>
      </c>
      <c r="AJ1639">
        <f t="shared" si="839"/>
        <v>71.64786474766855</v>
      </c>
      <c r="AK1639"/>
      <c r="AL1639"/>
      <c r="AM1639"/>
      <c r="AN1639"/>
    </row>
    <row r="1640" spans="1:40" x14ac:dyDescent="0.25">
      <c r="A1640"/>
      <c r="B1640">
        <f t="shared" si="805"/>
        <v>150600</v>
      </c>
      <c r="C1640" s="186" t="str">
        <f t="shared" si="808"/>
        <v>-3.36971193082046E-06+0.0162617691622156i</v>
      </c>
      <c r="D1640" s="158" t="str">
        <f t="shared" si="809"/>
        <v>-5.9570317914641+0.124673563576986i</v>
      </c>
      <c r="E1640" t="str">
        <f t="shared" si="810"/>
        <v>2870</v>
      </c>
      <c r="F1640" t="str">
        <f t="shared" si="811"/>
        <v>0.777000777000777</v>
      </c>
      <c r="G1640" t="str">
        <f t="shared" si="806"/>
        <v>0.777000777000777</v>
      </c>
      <c r="H1640" t="str">
        <f t="shared" si="812"/>
        <v>8.46109221670665+2.29264796510424i</v>
      </c>
      <c r="I1640" t="str">
        <f t="shared" si="813"/>
        <v>591.404817038279i</v>
      </c>
      <c r="J1640" t="str">
        <f t="shared" si="807"/>
        <v>-298.17042073849+127.907141333625i</v>
      </c>
      <c r="K1640" t="str">
        <f t="shared" si="814"/>
        <v>0.718608258445233-1.67518189002353i</v>
      </c>
      <c r="L1640" t="str">
        <f t="shared" si="815"/>
        <v>0.0497826936709243-0.0975851858237226i</v>
      </c>
      <c r="M1640" t="str">
        <f t="shared" si="816"/>
        <v>0.768390952116157-1.77276707584725i</v>
      </c>
      <c r="N1640" t="str">
        <f t="shared" si="817"/>
        <v>-0.667897403714377i</v>
      </c>
      <c r="O1640" t="str">
        <f t="shared" si="818"/>
        <v>0.785125615146236-0.619336555066181i</v>
      </c>
      <c r="P1640" t="str">
        <f t="shared" si="819"/>
        <v>0.214874384853764+0.619336555066181i</v>
      </c>
      <c r="Q1640" t="str">
        <f t="shared" si="820"/>
        <v>-0.214874384853764+0.048560848648196i</v>
      </c>
      <c r="R1640" t="str">
        <f t="shared" si="821"/>
        <v>-0.331666434222083-2.95727459097829i</v>
      </c>
      <c r="S1640" t="str">
        <f t="shared" si="822"/>
        <v>0.0689422197738224i</v>
      </c>
      <c r="T1640" t="str">
        <f t="shared" si="823"/>
        <v>0.203881074782766-0.0228658201997389i</v>
      </c>
      <c r="U1640" t="str">
        <f t="shared" si="824"/>
        <v>0.00005-0.00160122080457861i</v>
      </c>
      <c r="V1640" t="str">
        <f t="shared" si="825"/>
        <v>3.33333333333333E-06-0.00176134288503647i</v>
      </c>
      <c r="W1640" t="str">
        <f t="shared" si="826"/>
        <v>0.0000144718242557989-0.000838914678163354i</v>
      </c>
      <c r="X1640" t="str">
        <f t="shared" si="827"/>
        <v>0.0000277472223903268-0.000838245850964179i</v>
      </c>
      <c r="Y1640" t="str">
        <f t="shared" si="828"/>
        <v>0.009+0.0946247707261246i</v>
      </c>
      <c r="Z1640" t="str">
        <f t="shared" si="829"/>
        <v>-0.123585491847908-0.0160381216408697i</v>
      </c>
      <c r="AA1640" t="str">
        <f t="shared" si="830"/>
        <v>14.2370833357184-147.904736090024i</v>
      </c>
      <c r="AB1640" t="str">
        <f t="shared" si="831"/>
        <v>1.40838246610365-0.157953945831922i</v>
      </c>
      <c r="AC1640" t="str">
        <f t="shared" si="832"/>
        <v>1.80217278940209-2.6181044489374i</v>
      </c>
      <c r="AD1640" t="str">
        <f t="shared" si="833"/>
        <v>0.292179916161408+0.33681764375202i</v>
      </c>
      <c r="AE1640" t="str">
        <f t="shared" si="834"/>
        <v>-0.0307072763056023-0.0463117912025629i</v>
      </c>
      <c r="AF1640" t="str">
        <f t="shared" si="835"/>
        <v>-14.4181240081708-2.16797440152725i</v>
      </c>
      <c r="AG1640" t="str">
        <f t="shared" si="836"/>
        <v>1.19539570658057-0.139078562949986i</v>
      </c>
      <c r="AH1640" t="str">
        <f t="shared" si="837"/>
        <v>0.21204272352861+0.638945188307078i</v>
      </c>
      <c r="AI1640">
        <f t="shared" si="838"/>
        <v>-3.4369757396111518</v>
      </c>
      <c r="AJ1640">
        <f t="shared" si="839"/>
        <v>71.640867222040768</v>
      </c>
      <c r="AK1640"/>
      <c r="AL1640"/>
      <c r="AM1640"/>
      <c r="AN1640"/>
    </row>
    <row r="1641" spans="1:40" x14ac:dyDescent="0.25">
      <c r="A1641"/>
      <c r="B1641">
        <f t="shared" si="805"/>
        <v>150700</v>
      </c>
      <c r="C1641" s="186" t="str">
        <f t="shared" si="808"/>
        <v>-0.0000033652413352445+0.0162509783408705i</v>
      </c>
      <c r="D1641" s="158" t="str">
        <f t="shared" si="809"/>
        <v>-5.95703175718953+0.124590833946674i</v>
      </c>
      <c r="E1641" t="str">
        <f t="shared" si="810"/>
        <v>2870</v>
      </c>
      <c r="F1641" t="str">
        <f t="shared" si="811"/>
        <v>0.777000777000777</v>
      </c>
      <c r="G1641" t="str">
        <f t="shared" si="806"/>
        <v>0.777000777000777</v>
      </c>
      <c r="H1641" t="str">
        <f t="shared" si="812"/>
        <v>8.46191431300539+2.29136780477153i</v>
      </c>
      <c r="I1641" t="str">
        <f t="shared" si="813"/>
        <v>591.797516119977i</v>
      </c>
      <c r="J1641" t="str">
        <f t="shared" si="807"/>
        <v>-298.567857321368+127.992073034377i</v>
      </c>
      <c r="K1641" t="str">
        <f t="shared" si="814"/>
        <v>0.71779749130971-1.67441040597438i</v>
      </c>
      <c r="L1641" t="str">
        <f t="shared" si="815"/>
        <v>0.0497302716604294-0.0975471563552975i</v>
      </c>
      <c r="M1641" t="str">
        <f t="shared" si="816"/>
        <v>0.767527762970139-1.77195756232968i</v>
      </c>
      <c r="N1641" t="str">
        <f t="shared" si="817"/>
        <v>-0.668340894686299i</v>
      </c>
      <c r="O1641" t="str">
        <f t="shared" si="818"/>
        <v>0.78485086777357-0.619684690270039i</v>
      </c>
      <c r="P1641" t="str">
        <f t="shared" si="819"/>
        <v>0.21514913222643+0.619684690270039i</v>
      </c>
      <c r="Q1641" t="str">
        <f t="shared" si="820"/>
        <v>-0.21514913222643+0.04865620441626i</v>
      </c>
      <c r="R1641" t="str">
        <f t="shared" si="821"/>
        <v>-0.331664200085256-2.95526272779842i</v>
      </c>
      <c r="S1641" t="str">
        <f t="shared" si="822"/>
        <v>0.0689879981402061i</v>
      </c>
      <c r="T1641" t="str">
        <f t="shared" si="823"/>
        <v>0.203877659569178-0.0228808492186546i</v>
      </c>
      <c r="U1641" t="str">
        <f t="shared" si="824"/>
        <v>0.00005-0.00160015828247869i</v>
      </c>
      <c r="V1641" t="str">
        <f t="shared" si="825"/>
        <v>3.33333333333333E-06-0.00176017411072656i</v>
      </c>
      <c r="W1641" t="str">
        <f t="shared" si="826"/>
        <v>0.0000144718204646525-0.000838358238410645i</v>
      </c>
      <c r="X1641" t="str">
        <f t="shared" si="827"/>
        <v>0.0000277296128602263-0.000837690133676922i</v>
      </c>
      <c r="Y1641" t="str">
        <f t="shared" si="828"/>
        <v>0.009+0.0946876025791964i</v>
      </c>
      <c r="Z1641" t="str">
        <f t="shared" si="829"/>
        <v>-0.123421935021534-0.0160089061200324i</v>
      </c>
      <c r="AA1641" t="str">
        <f t="shared" si="830"/>
        <v>14.2180070114693-147.806676805578i</v>
      </c>
      <c r="AB1641" t="str">
        <f t="shared" si="831"/>
        <v>1.40835887427719-0.158057764230692i</v>
      </c>
      <c r="AC1641" t="str">
        <f t="shared" si="832"/>
        <v>1.80088288561962-2.61686587994963i</v>
      </c>
      <c r="AD1641" t="str">
        <f t="shared" si="833"/>
        <v>0.292325515694561+0.337011867054456i</v>
      </c>
      <c r="AE1641" t="str">
        <f t="shared" si="834"/>
        <v>-0.030684189462179-0.0462744684943253i</v>
      </c>
      <c r="AF1641" t="str">
        <f t="shared" si="835"/>
        <v>-14.4189460701949-2.16677697082486i</v>
      </c>
      <c r="AG1641" t="str">
        <f t="shared" si="836"/>
        <v>1.1953673830494-0.139066013872252i</v>
      </c>
      <c r="AH1641" t="str">
        <f t="shared" si="837"/>
        <v>0.211967765087565+0.638458421840914i</v>
      </c>
      <c r="AI1641">
        <f t="shared" si="838"/>
        <v>-3.4432432382247451</v>
      </c>
      <c r="AJ1641">
        <f t="shared" si="839"/>
        <v>71.633868427774587</v>
      </c>
      <c r="AK1641"/>
      <c r="AL1641"/>
      <c r="AM1641"/>
      <c r="AN1641"/>
    </row>
    <row r="1642" spans="1:40" x14ac:dyDescent="0.25">
      <c r="A1642"/>
      <c r="B1642">
        <f t="shared" si="805"/>
        <v>150800</v>
      </c>
      <c r="C1642" s="186" t="str">
        <f t="shared" si="808"/>
        <v>-3.36077963047663E-06+0.0162402018309577i</v>
      </c>
      <c r="D1642" s="158" t="str">
        <f t="shared" si="809"/>
        <v>-5.95703172298312+0.124508214037342i</v>
      </c>
      <c r="E1642" t="str">
        <f t="shared" si="810"/>
        <v>2870</v>
      </c>
      <c r="F1642" t="str">
        <f t="shared" si="811"/>
        <v>0.777000777000777</v>
      </c>
      <c r="G1642" t="str">
        <f t="shared" si="806"/>
        <v>0.777000777000777</v>
      </c>
      <c r="H1642" t="str">
        <f t="shared" si="812"/>
        <v>8.46273494696223+2.29008891355265i</v>
      </c>
      <c r="I1642" t="str">
        <f t="shared" si="813"/>
        <v>592.190215201676i</v>
      </c>
      <c r="J1642" t="str">
        <f t="shared" si="807"/>
        <v>-298.965557718772+128.07700473513i</v>
      </c>
      <c r="K1642" t="str">
        <f t="shared" si="814"/>
        <v>0.716988015217853-1.67363940381474i</v>
      </c>
      <c r="L1642" t="str">
        <f t="shared" si="815"/>
        <v>0.0496779252488504-0.0975091388084966i</v>
      </c>
      <c r="M1642" t="str">
        <f t="shared" si="816"/>
        <v>0.766665940466703-1.77114854262324i</v>
      </c>
      <c r="N1642" t="str">
        <f t="shared" si="817"/>
        <v>-0.668784385658221i</v>
      </c>
      <c r="O1642" t="str">
        <f t="shared" si="818"/>
        <v>0.784575966033108-0.620032703591686i</v>
      </c>
      <c r="P1642" t="str">
        <f t="shared" si="819"/>
        <v>0.215424033966892+0.620032703591686i</v>
      </c>
      <c r="Q1642" t="str">
        <f t="shared" si="820"/>
        <v>-0.215424033966892+0.0487516820665349i</v>
      </c>
      <c r="R1642" t="str">
        <f t="shared" si="821"/>
        <v>-0.331661964412689-2.95325349970966i</v>
      </c>
      <c r="S1642" t="str">
        <f t="shared" si="822"/>
        <v>0.0690337765065898i</v>
      </c>
      <c r="T1642" t="str">
        <f t="shared" si="823"/>
        <v>0.203874242066261-0.0228958779270021i</v>
      </c>
      <c r="U1642" t="str">
        <f t="shared" si="824"/>
        <v>0.00005-0.00159909716955927i</v>
      </c>
      <c r="V1642" t="str">
        <f t="shared" si="825"/>
        <v>3.33333333333333E-06-0.0017590068865152i</v>
      </c>
      <c r="W1642" t="str">
        <f t="shared" si="826"/>
        <v>0.0000144718166709922-0.000837802536799983i</v>
      </c>
      <c r="X1642" t="str">
        <f t="shared" si="827"/>
        <v>0.0000277120383289988-0.000837135153019895i</v>
      </c>
      <c r="Y1642" t="str">
        <f t="shared" si="828"/>
        <v>0.009+0.0947504344322682i</v>
      </c>
      <c r="Z1642" t="str">
        <f t="shared" si="829"/>
        <v>-0.12325870243411-0.0159797666562314i</v>
      </c>
      <c r="AA1642" t="str">
        <f t="shared" si="830"/>
        <v>14.1989691215475-147.708747344528i</v>
      </c>
      <c r="AB1642" t="str">
        <f t="shared" si="831"/>
        <v>1.40833526663636-0.158161580484101i</v>
      </c>
      <c r="AC1642" t="str">
        <f t="shared" si="832"/>
        <v>1.79959502891479-2.61562805187544i</v>
      </c>
      <c r="AD1642" t="str">
        <f t="shared" si="833"/>
        <v>0.292471199770224+0.337206029273432i</v>
      </c>
      <c r="AE1642" t="str">
        <f t="shared" si="834"/>
        <v>-0.0306611469201614-0.0462371991471979i</v>
      </c>
      <c r="AF1642" t="str">
        <f t="shared" si="835"/>
        <v>-14.4197666699453-2.16558069951531i</v>
      </c>
      <c r="AG1642" t="str">
        <f t="shared" si="836"/>
        <v>1.19533907237004-0.139053527129672i</v>
      </c>
      <c r="AH1642" t="str">
        <f t="shared" si="837"/>
        <v>0.211892926077949+0.637972344033428i</v>
      </c>
      <c r="AI1642">
        <f t="shared" si="838"/>
        <v>-3.4495062018236005</v>
      </c>
      <c r="AJ1642">
        <f t="shared" si="839"/>
        <v>71.626868362972672</v>
      </c>
      <c r="AK1642"/>
      <c r="AL1642"/>
      <c r="AM1642"/>
      <c r="AN1642"/>
    </row>
    <row r="1643" spans="1:40" x14ac:dyDescent="0.25">
      <c r="A1643"/>
      <c r="B1643">
        <f t="shared" si="805"/>
        <v>150900</v>
      </c>
      <c r="C1643" s="186" t="str">
        <f t="shared" si="808"/>
        <v>-3.35632679295723E-06+0.016229439604025i</v>
      </c>
      <c r="D1643" s="158" t="str">
        <f t="shared" si="809"/>
        <v>-5.95703168884471+0.124425703630858i</v>
      </c>
      <c r="E1643" t="str">
        <f t="shared" si="810"/>
        <v>2870</v>
      </c>
      <c r="F1643" t="str">
        <f t="shared" si="811"/>
        <v>0.777000777000777</v>
      </c>
      <c r="G1643" t="str">
        <f t="shared" si="806"/>
        <v>0.777000777000777</v>
      </c>
      <c r="H1643" t="str">
        <f t="shared" si="812"/>
        <v>8.46355412193532+2.28881128990833i</v>
      </c>
      <c r="I1643" t="str">
        <f t="shared" si="813"/>
        <v>592.582914283375i</v>
      </c>
      <c r="J1643" t="str">
        <f t="shared" si="807"/>
        <v>-299.363521930702+128.161936435883i</v>
      </c>
      <c r="K1643" t="str">
        <f t="shared" si="814"/>
        <v>0.71617982762149-1.67286888365448i</v>
      </c>
      <c r="L1643" t="str">
        <f t="shared" si="815"/>
        <v>0.0496256543072475-0.0974711332252663i</v>
      </c>
      <c r="M1643" t="str">
        <f t="shared" si="816"/>
        <v>0.765805481928738-1.77034001687975i</v>
      </c>
      <c r="N1643" t="str">
        <f t="shared" si="817"/>
        <v>-0.669227876630142i</v>
      </c>
      <c r="O1643" t="str">
        <f t="shared" si="818"/>
        <v>0.78430090997892-0.620380594962672i</v>
      </c>
      <c r="P1643" t="str">
        <f t="shared" si="819"/>
        <v>0.21569909002108+0.620380594962672i</v>
      </c>
      <c r="Q1643" t="str">
        <f t="shared" si="820"/>
        <v>-0.21569909002108+0.0488472816674701i</v>
      </c>
      <c r="R1643" t="str">
        <f t="shared" si="821"/>
        <v>-0.331659727204262-2.95124690147261i</v>
      </c>
      <c r="S1643" t="str">
        <f t="shared" si="822"/>
        <v>0.0690795548729735i</v>
      </c>
      <c r="T1643" t="str">
        <f t="shared" si="823"/>
        <v>0.20387082227397-0.0229109063245622i</v>
      </c>
      <c r="U1643" t="str">
        <f t="shared" si="824"/>
        <v>0.00005-0.00159803746301881i</v>
      </c>
      <c r="V1643" t="str">
        <f t="shared" si="825"/>
        <v>3.33333333333333E-06-0.00175784120932069i</v>
      </c>
      <c r="W1643" t="str">
        <f t="shared" si="826"/>
        <v>0.0000144718128748179-0.000837247571863896i</v>
      </c>
      <c r="X1643" t="str">
        <f t="shared" si="827"/>
        <v>0.0000276944987039337-0.000836580907530098i</v>
      </c>
      <c r="Y1643" t="str">
        <f t="shared" si="828"/>
        <v>0.009+0.09481326628534i</v>
      </c>
      <c r="Z1643" t="str">
        <f t="shared" si="829"/>
        <v>-0.123095793230073-0.0159507029981475i</v>
      </c>
      <c r="AA1643" t="str">
        <f t="shared" si="830"/>
        <v>14.1799695624683-147.610947449575i</v>
      </c>
      <c r="AB1643" t="str">
        <f t="shared" si="831"/>
        <v>1.40831164318084-0.158265394590632i</v>
      </c>
      <c r="AC1643" t="str">
        <f t="shared" si="832"/>
        <v>1.7983092152809-2.61439096493784i</v>
      </c>
      <c r="AD1643" t="str">
        <f t="shared" si="833"/>
        <v>0.292616968365227+0.337400130375323i</v>
      </c>
      <c r="AE1643" t="str">
        <f t="shared" si="834"/>
        <v>-0.0306381485623439-0.0461999830390927i</v>
      </c>
      <c r="AF1643" t="str">
        <f t="shared" si="835"/>
        <v>-14.42058581078-2.16438558627747i</v>
      </c>
      <c r="AG1643" t="str">
        <f t="shared" si="836"/>
        <v>1.19531077448148-0.139041102587249i</v>
      </c>
      <c r="AH1643" t="str">
        <f t="shared" si="837"/>
        <v>0.211818206255785+0.637486953371427i</v>
      </c>
      <c r="AI1643">
        <f t="shared" si="838"/>
        <v>-3.455764637100426</v>
      </c>
      <c r="AJ1643">
        <f t="shared" si="839"/>
        <v>71.61986702575237</v>
      </c>
      <c r="AK1643"/>
      <c r="AL1643"/>
      <c r="AM1643"/>
      <c r="AN1643"/>
    </row>
    <row r="1644" spans="1:40" x14ac:dyDescent="0.25">
      <c r="A1644"/>
      <c r="B1644">
        <f t="shared" si="805"/>
        <v>151000</v>
      </c>
      <c r="C1644" s="186" t="str">
        <f t="shared" si="808"/>
        <v>-0.0000033518827992047+0.0162186916316958i</v>
      </c>
      <c r="D1644" s="158" t="str">
        <f t="shared" si="809"/>
        <v>-5.95703165477408+0.124343302509668i</v>
      </c>
      <c r="E1644" t="str">
        <f t="shared" si="810"/>
        <v>2870</v>
      </c>
      <c r="F1644" t="str">
        <f t="shared" si="811"/>
        <v>0.777000777000777</v>
      </c>
      <c r="G1644" t="str">
        <f t="shared" si="806"/>
        <v>0.777000777000777</v>
      </c>
      <c r="H1644" t="str">
        <f t="shared" si="812"/>
        <v>8.46437184127344+2.2875349323007i</v>
      </c>
      <c r="I1644" t="str">
        <f t="shared" si="813"/>
        <v>592.975613365073i</v>
      </c>
      <c r="J1644" t="str">
        <f t="shared" si="807"/>
        <v>-299.761749957157+128.246868136636i</v>
      </c>
      <c r="K1644" t="str">
        <f t="shared" si="814"/>
        <v>0.715372925978159-1.67209884560078i</v>
      </c>
      <c r="L1644" t="str">
        <f t="shared" si="815"/>
        <v>0.0495734587069073-0.0974331396473266i</v>
      </c>
      <c r="M1644" t="str">
        <f t="shared" si="816"/>
        <v>0.764946384685066-1.76953198524811i</v>
      </c>
      <c r="N1644" t="str">
        <f t="shared" si="817"/>
        <v>-0.669671367602064i</v>
      </c>
      <c r="O1644" t="str">
        <f t="shared" si="818"/>
        <v>0.784025699665104-0.620728364314573i</v>
      </c>
      <c r="P1644" t="str">
        <f t="shared" si="819"/>
        <v>0.215974300334896+0.620728364314573i</v>
      </c>
      <c r="Q1644" t="str">
        <f t="shared" si="820"/>
        <v>-0.215974300334896+0.048943003287491i</v>
      </c>
      <c r="R1644" t="str">
        <f t="shared" si="821"/>
        <v>-0.331657488459864-2.94924292786177i</v>
      </c>
      <c r="S1644" t="str">
        <f t="shared" si="822"/>
        <v>0.0691253332393572i</v>
      </c>
      <c r="T1644" t="str">
        <f t="shared" si="823"/>
        <v>0.203867400192262-0.0229259344111164i</v>
      </c>
      <c r="U1644" t="str">
        <f t="shared" si="824"/>
        <v>0.00005-0.00159697916006317i</v>
      </c>
      <c r="V1644" t="str">
        <f t="shared" si="825"/>
        <v>3.33333333333333E-06-0.00175667707606949i</v>
      </c>
      <c r="W1644" t="str">
        <f t="shared" si="826"/>
        <v>0.0000144718090761296-0.000836693342138782i</v>
      </c>
      <c r="X1644" t="str">
        <f t="shared" si="827"/>
        <v>0.0000276769938926263-0.000836027395748384i</v>
      </c>
      <c r="Y1644" t="str">
        <f t="shared" si="828"/>
        <v>0.009+0.0948760981384118i</v>
      </c>
      <c r="Z1644" t="str">
        <f t="shared" si="829"/>
        <v>-0.122933206556676-0.0159217148954637i</v>
      </c>
      <c r="AA1644" t="str">
        <f t="shared" si="830"/>
        <v>14.1610082310962-147.513276864097i</v>
      </c>
      <c r="AB1644" t="str">
        <f t="shared" si="831"/>
        <v>1.40828800391035-0.158369206548778i</v>
      </c>
      <c r="AC1644" t="str">
        <f t="shared" si="832"/>
        <v>1.79702544072014-2.61315461935551i</v>
      </c>
      <c r="AD1644" t="str">
        <f t="shared" si="833"/>
        <v>0.292762821456391+0.337594170326508i</v>
      </c>
      <c r="AE1644" t="str">
        <f t="shared" si="834"/>
        <v>-0.0306151942719045-0.0461628200482984i</v>
      </c>
      <c r="AF1644" t="str">
        <f t="shared" si="835"/>
        <v>-14.4214034960475-2.16319162979103i</v>
      </c>
      <c r="AG1644" t="str">
        <f t="shared" si="836"/>
        <v>1.19528248932293-0.139028740110334i</v>
      </c>
      <c r="AH1644" t="str">
        <f t="shared" si="837"/>
        <v>0.211743605377626+0.637002248346094i</v>
      </c>
      <c r="AI1644">
        <f t="shared" si="838"/>
        <v>-3.4620185507341739</v>
      </c>
      <c r="AJ1644">
        <f t="shared" si="839"/>
        <v>71.612864414244953</v>
      </c>
      <c r="AK1644"/>
      <c r="AL1644"/>
      <c r="AM1644"/>
      <c r="AN1644"/>
    </row>
    <row r="1645" spans="1:40" x14ac:dyDescent="0.25">
      <c r="A1645"/>
      <c r="B1645">
        <f t="shared" si="805"/>
        <v>151100</v>
      </c>
      <c r="C1645" s="186" t="str">
        <f t="shared" si="808"/>
        <v>-3.34744762581509E-06+0.0162079578856682i</v>
      </c>
      <c r="D1645" s="158" t="str">
        <f t="shared" si="809"/>
        <v>-5.95703162077109+0.12426101045679i</v>
      </c>
      <c r="E1645" t="str">
        <f t="shared" si="810"/>
        <v>2870</v>
      </c>
      <c r="F1645" t="str">
        <f t="shared" si="811"/>
        <v>0.777000777000777</v>
      </c>
      <c r="G1645" t="str">
        <f t="shared" si="806"/>
        <v>0.777000777000777</v>
      </c>
      <c r="H1645" t="str">
        <f t="shared" si="812"/>
        <v>8.46518810831622+2.28625983919322i</v>
      </c>
      <c r="I1645" t="str">
        <f t="shared" si="813"/>
        <v>593.368312446772i</v>
      </c>
      <c r="J1645" t="str">
        <f t="shared" si="807"/>
        <v>-300.160241798138+128.331799837388i</v>
      </c>
      <c r="K1645" t="str">
        <f t="shared" si="814"/>
        <v>0.714567307751078-1.67132928975816i</v>
      </c>
      <c r="L1645" t="str">
        <f t="shared" si="815"/>
        <v>0.049521338319342-0.0973951581161718i</v>
      </c>
      <c r="M1645" t="str">
        <f t="shared" si="816"/>
        <v>0.76408864607042-1.76872444787433i</v>
      </c>
      <c r="N1645" t="str">
        <f t="shared" si="817"/>
        <v>-0.670114858573986i</v>
      </c>
      <c r="O1645" t="str">
        <f t="shared" si="818"/>
        <v>0.783750335145789-0.621076011578988i</v>
      </c>
      <c r="P1645" t="str">
        <f t="shared" si="819"/>
        <v>0.216249664854211+0.621076011578988i</v>
      </c>
      <c r="Q1645" t="str">
        <f t="shared" si="820"/>
        <v>-0.216249664854211+0.0490388469949981i</v>
      </c>
      <c r="R1645" t="str">
        <f t="shared" si="821"/>
        <v>-0.331655248179397-2.94724157366542i</v>
      </c>
      <c r="S1645" t="str">
        <f t="shared" si="822"/>
        <v>0.0691711116057407i</v>
      </c>
      <c r="T1645" t="str">
        <f t="shared" si="823"/>
        <v>0.20386397582109-0.0229409621864467i</v>
      </c>
      <c r="U1645" t="str">
        <f t="shared" si="824"/>
        <v>0.0000500000000000001-0.00159592225790562i</v>
      </c>
      <c r="V1645" t="str">
        <f t="shared" si="825"/>
        <v>3.33333333333333E-06-0.00175551448369618i</v>
      </c>
      <c r="W1645" t="str">
        <f t="shared" si="826"/>
        <v>0.0000144718052749274-0.00083613984616493i</v>
      </c>
      <c r="X1645" t="str">
        <f t="shared" si="827"/>
        <v>0.0000276595238029782-0.000835474616219478i</v>
      </c>
      <c r="Y1645" t="str">
        <f t="shared" si="828"/>
        <v>0.009+0.0949389299914836i</v>
      </c>
      <c r="Z1645" t="str">
        <f t="shared" si="829"/>
        <v>-0.122770941563978-0.0158928020988603i</v>
      </c>
      <c r="AA1645" t="str">
        <f t="shared" si="830"/>
        <v>14.1420850246433-147.415735332151i</v>
      </c>
      <c r="AB1645" t="str">
        <f t="shared" si="831"/>
        <v>1.40826434882455-0.158473016357032i</v>
      </c>
      <c r="AC1645" t="str">
        <f t="shared" si="832"/>
        <v>1.79574370124352-2.61191901534275i</v>
      </c>
      <c r="AD1645" t="str">
        <f t="shared" si="833"/>
        <v>0.292908759020522+0.337788149093365i</v>
      </c>
      <c r="AE1645" t="str">
        <f t="shared" si="834"/>
        <v>-0.0305922839324047-0.0461257100534818i</v>
      </c>
      <c r="AF1645" t="str">
        <f t="shared" si="835"/>
        <v>-14.4222197290873-2.16199882873643i</v>
      </c>
      <c r="AG1645" t="str">
        <f t="shared" si="836"/>
        <v>1.19525421683381-0.139016439564623i</v>
      </c>
      <c r="AH1645" t="str">
        <f t="shared" si="837"/>
        <v>0.211669123200571+0.636518227453038i</v>
      </c>
      <c r="AI1645">
        <f t="shared" si="838"/>
        <v>-3.4682679493891988</v>
      </c>
      <c r="AJ1645">
        <f t="shared" si="839"/>
        <v>71.605860526595777</v>
      </c>
      <c r="AK1645"/>
      <c r="AL1645"/>
      <c r="AM1645"/>
      <c r="AN1645"/>
    </row>
    <row r="1646" spans="1:40" x14ac:dyDescent="0.25">
      <c r="A1646"/>
      <c r="B1646">
        <f t="shared" si="805"/>
        <v>151200</v>
      </c>
      <c r="C1646" s="186" t="str">
        <f t="shared" si="808"/>
        <v>-3.34302124946182E-06+0.0161972383377156i</v>
      </c>
      <c r="D1646" s="158" t="str">
        <f t="shared" si="809"/>
        <v>-5.95703158683554+0.12417882725582i</v>
      </c>
      <c r="E1646" t="str">
        <f t="shared" si="810"/>
        <v>2870</v>
      </c>
      <c r="F1646" t="str">
        <f t="shared" si="811"/>
        <v>0.777000777000777</v>
      </c>
      <c r="G1646" t="str">
        <f t="shared" si="806"/>
        <v>0.777000777000777</v>
      </c>
      <c r="H1646" t="str">
        <f t="shared" si="812"/>
        <v>8.46600292639398+2.28498600905073i</v>
      </c>
      <c r="I1646" t="str">
        <f t="shared" si="813"/>
        <v>593.761011528471i</v>
      </c>
      <c r="J1646" t="str">
        <f t="shared" si="807"/>
        <v>-300.558997453645+128.416731538141i</v>
      </c>
      <c r="K1646" t="str">
        <f t="shared" si="814"/>
        <v>0.713762970409151-1.67056021622847i</v>
      </c>
      <c r="L1646" t="str">
        <f t="shared" si="815"/>
        <v>0.0494692930162911-0.0973571886730726i</v>
      </c>
      <c r="M1646" t="str">
        <f t="shared" si="816"/>
        <v>0.763232263425442-1.76791740490154i</v>
      </c>
      <c r="N1646" t="str">
        <f t="shared" si="817"/>
        <v>-0.670558349545908i</v>
      </c>
      <c r="O1646" t="str">
        <f t="shared" si="818"/>
        <v>0.783474816475137-0.62142353668754i</v>
      </c>
      <c r="P1646" t="str">
        <f t="shared" si="819"/>
        <v>0.216525183524863+0.62142353668754i</v>
      </c>
      <c r="Q1646" t="str">
        <f t="shared" si="820"/>
        <v>-0.216525183524863+0.049134812858368i</v>
      </c>
      <c r="R1646" t="str">
        <f t="shared" si="821"/>
        <v>-0.331653006362743-2.94524283368572i</v>
      </c>
      <c r="S1646" t="str">
        <f t="shared" si="822"/>
        <v>0.0692168899721244i</v>
      </c>
      <c r="T1646" t="str">
        <f t="shared" si="823"/>
        <v>0.203860549160412-0.0229559896503343i</v>
      </c>
      <c r="U1646" t="str">
        <f t="shared" si="824"/>
        <v>0.0000500000000000001-0.00159486675376679i</v>
      </c>
      <c r="V1646" t="str">
        <f t="shared" si="825"/>
        <v>3.33333333333333E-06-0.00175435342914347i</v>
      </c>
      <c r="W1646" t="str">
        <f t="shared" si="826"/>
        <v>0.0000144718014712111-0.00083558708248648i</v>
      </c>
      <c r="X1646" t="str">
        <f t="shared" si="827"/>
        <v>0.0000276420883431949-0.000834922567491944i</v>
      </c>
      <c r="Y1646" t="str">
        <f t="shared" si="828"/>
        <v>0.009+0.0950017618445553i</v>
      </c>
      <c r="Z1646" t="str">
        <f t="shared" si="829"/>
        <v>-0.122608997404833-0.0158639643600103i</v>
      </c>
      <c r="AA1646" t="str">
        <f t="shared" si="830"/>
        <v>14.123199840668-147.318322598466i</v>
      </c>
      <c r="AB1646" t="str">
        <f t="shared" si="831"/>
        <v>1.40824067792317-0.158576824013882i</v>
      </c>
      <c r="AC1646" t="str">
        <f t="shared" si="832"/>
        <v>1.79446399287093-2.61068415310965i</v>
      </c>
      <c r="AD1646" t="str">
        <f t="shared" si="833"/>
        <v>0.29305478103441+0.337982066642278i</v>
      </c>
      <c r="AE1646" t="str">
        <f t="shared" si="834"/>
        <v>-0.0305694174277862-0.0460886529336838i</v>
      </c>
      <c r="AF1646" t="str">
        <f t="shared" si="835"/>
        <v>-14.4230345132295-2.16080718179491i</v>
      </c>
      <c r="AG1646" t="str">
        <f t="shared" si="836"/>
        <v>1.19522595695375-0.139004200816151i</v>
      </c>
      <c r="AH1646" t="str">
        <f t="shared" si="837"/>
        <v>0.211594759482249+0.636034889192217i</v>
      </c>
      <c r="AI1646">
        <f t="shared" si="838"/>
        <v>-3.4745128397161205</v>
      </c>
      <c r="AJ1646">
        <f t="shared" si="839"/>
        <v>71.59885536096381</v>
      </c>
      <c r="AK1646"/>
      <c r="AL1646"/>
      <c r="AM1646"/>
      <c r="AN1646"/>
    </row>
    <row r="1647" spans="1:40" x14ac:dyDescent="0.25">
      <c r="A1647"/>
      <c r="B1647">
        <f t="shared" si="805"/>
        <v>151300</v>
      </c>
      <c r="C1647" s="186" t="str">
        <f t="shared" si="808"/>
        <v>-3.33860364689538E-06+0.0161865329596858i</v>
      </c>
      <c r="D1647" s="158" t="str">
        <f t="shared" si="809"/>
        <v>-5.95703155296725+0.124096752690925i</v>
      </c>
      <c r="E1647" t="str">
        <f t="shared" si="810"/>
        <v>2870</v>
      </c>
      <c r="F1647" t="str">
        <f t="shared" si="811"/>
        <v>0.777000777000777</v>
      </c>
      <c r="G1647" t="str">
        <f t="shared" si="806"/>
        <v>0.777000777000777</v>
      </c>
      <c r="H1647" t="str">
        <f t="shared" si="812"/>
        <v>8.46681629882784+2.28371344033943i</v>
      </c>
      <c r="I1647" t="str">
        <f t="shared" si="813"/>
        <v>594.15371061017i</v>
      </c>
      <c r="J1647" t="str">
        <f t="shared" si="807"/>
        <v>-300.958016923677+128.501663238894i</v>
      </c>
      <c r="K1647" t="str">
        <f t="shared" si="814"/>
        <v>0.712959911426939-1.66979162511094i</v>
      </c>
      <c r="L1647" t="str">
        <f t="shared" si="815"/>
        <v>0.0494173226697181-0.0973192313590751i</v>
      </c>
      <c r="M1647" t="str">
        <f t="shared" si="816"/>
        <v>0.762377234096657-1.76711085647002i</v>
      </c>
      <c r="N1647" t="str">
        <f t="shared" si="817"/>
        <v>-0.67100184051783i</v>
      </c>
      <c r="O1647" t="str">
        <f t="shared" si="818"/>
        <v>0.783199143707336-0.621770939571877i</v>
      </c>
      <c r="P1647" t="str">
        <f t="shared" si="819"/>
        <v>0.216800856292664+0.621770939571877i</v>
      </c>
      <c r="Q1647" t="str">
        <f t="shared" si="820"/>
        <v>-0.216800856292664+0.0492309009459529i</v>
      </c>
      <c r="R1647" t="str">
        <f t="shared" si="821"/>
        <v>-0.331650763009815-2.94324670273848i</v>
      </c>
      <c r="S1647" t="str">
        <f t="shared" si="822"/>
        <v>0.0692626683385081i</v>
      </c>
      <c r="T1647" t="str">
        <f t="shared" si="823"/>
        <v>0.203857120210183-0.022971016802562i</v>
      </c>
      <c r="U1647" t="str">
        <f t="shared" si="824"/>
        <v>0.0000500000000000001-0.00159381264487468i</v>
      </c>
      <c r="V1647" t="str">
        <f t="shared" si="825"/>
        <v>3.33333333333333E-06-0.00175319390936214i</v>
      </c>
      <c r="W1647" t="str">
        <f t="shared" si="826"/>
        <v>0.0000144717976649809-0.000835035049651425i</v>
      </c>
      <c r="X1647" t="str">
        <f t="shared" si="827"/>
        <v>0.000027624687421785-0.000834371248118178i</v>
      </c>
      <c r="Y1647" t="str">
        <f t="shared" si="828"/>
        <v>0.009+0.0950645936976271i</v>
      </c>
      <c r="Z1647" t="str">
        <f t="shared" si="829"/>
        <v>-0.122447373234877-0.0158352014315753i</v>
      </c>
      <c r="AA1647" t="str">
        <f t="shared" si="830"/>
        <v>14.1043525770732-147.221038408441i</v>
      </c>
      <c r="AB1647" t="str">
        <f t="shared" si="831"/>
        <v>1.40821699120587-0.158680629517828i</v>
      </c>
      <c r="AC1647" t="str">
        <f t="shared" si="832"/>
        <v>1.793186311631-2.60945003286196i</v>
      </c>
      <c r="AD1647" t="str">
        <f t="shared" si="833"/>
        <v>0.293200887474831+0.33817592293963i</v>
      </c>
      <c r="AE1647" t="str">
        <f t="shared" si="834"/>
        <v>-0.0305465946423699-0.0460516485683184i</v>
      </c>
      <c r="AF1647" t="str">
        <f t="shared" si="835"/>
        <v>-14.4238478517951-2.15961668764851i</v>
      </c>
      <c r="AG1647" t="str">
        <f t="shared" si="836"/>
        <v>1.19519770962259-0.138992023731294i</v>
      </c>
      <c r="AH1647" t="str">
        <f t="shared" si="837"/>
        <v>0.211520513980823+0.635552232067949i</v>
      </c>
      <c r="AI1647">
        <f t="shared" si="838"/>
        <v>-3.4807532283514941</v>
      </c>
      <c r="AJ1647">
        <f t="shared" si="839"/>
        <v>71.591848915521879</v>
      </c>
      <c r="AK1647"/>
      <c r="AL1647"/>
      <c r="AM1647"/>
      <c r="AN1647"/>
    </row>
    <row r="1648" spans="1:40" x14ac:dyDescent="0.25">
      <c r="A1648"/>
      <c r="B1648">
        <f t="shared" si="805"/>
        <v>151400</v>
      </c>
      <c r="C1648" s="186" t="str">
        <f t="shared" si="808"/>
        <v>-3.33419479494302E-06+0.016175841723501i</v>
      </c>
      <c r="D1648" s="158" t="str">
        <f t="shared" si="809"/>
        <v>-5.95703151916605+0.124014786546841i</v>
      </c>
      <c r="E1648" t="str">
        <f t="shared" si="810"/>
        <v>2870</v>
      </c>
      <c r="F1648" t="str">
        <f t="shared" si="811"/>
        <v>0.777000777000777</v>
      </c>
      <c r="G1648" t="str">
        <f t="shared" si="806"/>
        <v>0.777000777000777</v>
      </c>
      <c r="H1648" t="str">
        <f t="shared" si="812"/>
        <v>8.46762822892978+2.28244213152691i</v>
      </c>
      <c r="I1648" t="str">
        <f t="shared" si="813"/>
        <v>594.546409691868i</v>
      </c>
      <c r="J1648" t="str">
        <f t="shared" si="807"/>
        <v>-301.357300208235+128.586594939647i</v>
      </c>
      <c r="K1648" t="str">
        <f t="shared" si="814"/>
        <v>0.712158128284649-1.66902351650218i</v>
      </c>
      <c r="L1648" t="str">
        <f t="shared" si="815"/>
        <v>0.0493654271518124-0.097281286215003i</v>
      </c>
      <c r="M1648" t="str">
        <f t="shared" si="816"/>
        <v>0.761523555436461-1.76630480271718i</v>
      </c>
      <c r="N1648" t="str">
        <f t="shared" si="817"/>
        <v>-0.671445331489752i</v>
      </c>
      <c r="O1648" t="str">
        <f t="shared" si="818"/>
        <v>0.782923316896608-0.622118220163671i</v>
      </c>
      <c r="P1648" t="str">
        <f t="shared" si="819"/>
        <v>0.217076683103392+0.622118220163671i</v>
      </c>
      <c r="Q1648" t="str">
        <f t="shared" si="820"/>
        <v>-0.217076683103392+0.049327111326081i</v>
      </c>
      <c r="R1648" t="str">
        <f t="shared" si="821"/>
        <v>-0.331648518120502-2.94125317565327i</v>
      </c>
      <c r="S1648" t="str">
        <f t="shared" si="822"/>
        <v>0.0693084467048918i</v>
      </c>
      <c r="T1648" t="str">
        <f t="shared" si="823"/>
        <v>0.203853688970358-0.0229860436429112i</v>
      </c>
      <c r="U1648" t="str">
        <f t="shared" si="824"/>
        <v>0.0000499999999999999-0.00159275992846459i</v>
      </c>
      <c r="V1648" t="str">
        <f t="shared" si="825"/>
        <v>3.33333333333333E-06-0.00175203592131104i</v>
      </c>
      <c r="W1648" t="str">
        <f t="shared" si="826"/>
        <v>0.0000144717938562366-0.000834483746211596i</v>
      </c>
      <c r="X1648" t="str">
        <f t="shared" si="827"/>
        <v>0.0000276073209475592-0.000833820656654399i</v>
      </c>
      <c r="Y1648" t="str">
        <f t="shared" si="828"/>
        <v>0.009+0.0951274255506989i</v>
      </c>
      <c r="Z1648" t="str">
        <f t="shared" si="829"/>
        <v>-0.122286068212519-0.0158065130671995i</v>
      </c>
      <c r="AA1648" t="str">
        <f t="shared" si="830"/>
        <v>14.0855431321055-147.123882508147i</v>
      </c>
      <c r="AB1648" t="str">
        <f t="shared" si="831"/>
        <v>1.40819328867237-0.158784432867361i</v>
      </c>
      <c r="AC1648" t="str">
        <f t="shared" si="832"/>
        <v>1.7919106535612-2.60821665480122i</v>
      </c>
      <c r="AD1648" t="str">
        <f t="shared" si="833"/>
        <v>0.293347078318548+0.338369717951814i</v>
      </c>
      <c r="AE1648" t="str">
        <f t="shared" si="834"/>
        <v>-0.0305238154608552-0.0460146968371733i</v>
      </c>
      <c r="AF1648" t="str">
        <f t="shared" si="835"/>
        <v>-14.4246597480958-2.15842734498007i</v>
      </c>
      <c r="AG1648" t="str">
        <f t="shared" si="836"/>
        <v>1.19516947478038-0.138979908176772i</v>
      </c>
      <c r="AH1648" t="str">
        <f t="shared" si="837"/>
        <v>0.211446386454986+0.635070254588905i</v>
      </c>
      <c r="AI1648">
        <f t="shared" si="838"/>
        <v>-3.4869891219177744</v>
      </c>
      <c r="AJ1648">
        <f t="shared" si="839"/>
        <v>71.584841188457091</v>
      </c>
      <c r="AK1648"/>
      <c r="AL1648"/>
      <c r="AM1648"/>
      <c r="AN1648"/>
    </row>
    <row r="1649" spans="1:40" x14ac:dyDescent="0.25">
      <c r="A1649"/>
      <c r="B1649">
        <f t="shared" si="805"/>
        <v>151500</v>
      </c>
      <c r="C1649" s="186" t="str">
        <f t="shared" si="808"/>
        <v>-3.32979467050844E-06+0.0161651646011575i</v>
      </c>
      <c r="D1649" s="158" t="str">
        <f t="shared" si="809"/>
        <v>-5.95703148543177+0.123932928608874i</v>
      </c>
      <c r="E1649" t="str">
        <f t="shared" si="810"/>
        <v>2870</v>
      </c>
      <c r="F1649" t="str">
        <f t="shared" si="811"/>
        <v>0.777000777000777</v>
      </c>
      <c r="G1649" t="str">
        <f t="shared" si="806"/>
        <v>0.777000777000777</v>
      </c>
      <c r="H1649" t="str">
        <f t="shared" si="812"/>
        <v>8.46843872000261+2.28117208108212i</v>
      </c>
      <c r="I1649" t="str">
        <f t="shared" si="813"/>
        <v>594.939108773567i</v>
      </c>
      <c r="J1649" t="str">
        <f t="shared" si="807"/>
        <v>-301.756847307318+128.671526640399i</v>
      </c>
      <c r="K1649" t="str">
        <f t="shared" si="814"/>
        <v>0.711357618468127-1.6682558904962i</v>
      </c>
      <c r="L1649" t="str">
        <f t="shared" si="815"/>
        <v>0.0493136063349882-0.0972433532814582i</v>
      </c>
      <c r="M1649" t="str">
        <f t="shared" si="816"/>
        <v>0.760671224803115-1.76549924377766i</v>
      </c>
      <c r="N1649" t="str">
        <f t="shared" si="817"/>
        <v>-0.671888822461674i</v>
      </c>
      <c r="O1649" t="str">
        <f t="shared" si="818"/>
        <v>0.782647336097203-0.622465378394615i</v>
      </c>
      <c r="P1649" t="str">
        <f t="shared" si="819"/>
        <v>0.217352663902797+0.622465378394615i</v>
      </c>
      <c r="Q1649" t="str">
        <f t="shared" si="820"/>
        <v>-0.217352663902797+0.049423444067059i</v>
      </c>
      <c r="R1649" t="str">
        <f t="shared" si="821"/>
        <v>-0.331646271694677-2.93926224727326i</v>
      </c>
      <c r="S1649" t="str">
        <f t="shared" si="822"/>
        <v>0.0693542250712755i</v>
      </c>
      <c r="T1649" t="str">
        <f t="shared" si="823"/>
        <v>0.203850255440893-0.023001070171162i</v>
      </c>
      <c r="U1649" t="str">
        <f t="shared" si="824"/>
        <v>0.0000499999999999999-0.00159170860177913i</v>
      </c>
      <c r="V1649" t="str">
        <f t="shared" si="825"/>
        <v>3.33333333333333E-06-0.00175087946195705i</v>
      </c>
      <c r="W1649" t="str">
        <f t="shared" si="826"/>
        <v>0.0000144717900449787-0.000833933170722645i</v>
      </c>
      <c r="X1649" t="str">
        <f t="shared" si="827"/>
        <v>0.0000275899888296291-0.000833270791660632i</v>
      </c>
      <c r="Y1649" t="str">
        <f t="shared" si="828"/>
        <v>0.009+0.0951902574037707i</v>
      </c>
      <c r="Z1649" t="str">
        <f t="shared" si="829"/>
        <v>-0.122125081498931-0.015777899021507i</v>
      </c>
      <c r="AA1649" t="str">
        <f t="shared" si="830"/>
        <v>14.0667714043534-147.026854644322i</v>
      </c>
      <c r="AB1649" t="str">
        <f t="shared" si="831"/>
        <v>1.40816957032234-0.158888234060961i</v>
      </c>
      <c r="AC1649" t="str">
        <f t="shared" si="832"/>
        <v>1.79063701470778-2.60698401912476i</v>
      </c>
      <c r="AD1649" t="str">
        <f t="shared" si="833"/>
        <v>0.293493353542298+0.338563451645211i</v>
      </c>
      <c r="AE1649" t="str">
        <f t="shared" si="834"/>
        <v>-0.0305010797683169-0.0459777976204049i</v>
      </c>
      <c r="AF1649" t="str">
        <f t="shared" si="835"/>
        <v>-14.4254702054344-2.15723915247325i</v>
      </c>
      <c r="AG1649" t="str">
        <f t="shared" si="836"/>
        <v>1.19514125236735-0.138967854019637i</v>
      </c>
      <c r="AH1649" t="str">
        <f t="shared" si="837"/>
        <v>0.211372376663966+0.634588955268086i</v>
      </c>
      <c r="AI1649">
        <f t="shared" si="838"/>
        <v>-3.4932205270234058</v>
      </c>
      <c r="AJ1649">
        <f t="shared" si="839"/>
        <v>71.577832177970024</v>
      </c>
      <c r="AK1649"/>
      <c r="AL1649"/>
      <c r="AM1649"/>
      <c r="AN1649"/>
    </row>
    <row r="1650" spans="1:40" x14ac:dyDescent="0.25">
      <c r="A1650"/>
      <c r="B1650">
        <f t="shared" ref="B1650:B1713" si="840">B1649+100</f>
        <v>151600</v>
      </c>
      <c r="C1650" s="186" t="str">
        <f t="shared" si="808"/>
        <v>-3.32540325057147E-06+0.0161545015647256i</v>
      </c>
      <c r="D1650" s="158" t="str">
        <f t="shared" si="809"/>
        <v>-5.95703145176422+0.123851178662896i</v>
      </c>
      <c r="E1650" t="str">
        <f t="shared" si="810"/>
        <v>2870</v>
      </c>
      <c r="F1650" t="str">
        <f t="shared" si="811"/>
        <v>0.777000777000777</v>
      </c>
      <c r="G1650" t="str">
        <f t="shared" si="806"/>
        <v>0.777000777000777</v>
      </c>
      <c r="H1650" t="str">
        <f t="shared" si="812"/>
        <v>8.46924777534003+2.2799032874754i</v>
      </c>
      <c r="I1650" t="str">
        <f t="shared" si="813"/>
        <v>595.331807855266i</v>
      </c>
      <c r="J1650" t="str">
        <f t="shared" si="807"/>
        <v>-302.156658220927+128.756458341152i</v>
      </c>
      <c r="K1650" t="str">
        <f t="shared" si="814"/>
        <v>0.710558379468846-1.66748874718437i</v>
      </c>
      <c r="L1650" t="str">
        <f t="shared" si="815"/>
        <v>0.049261860091884-0.0972054325988213i</v>
      </c>
      <c r="M1650" t="str">
        <f t="shared" si="816"/>
        <v>0.75982023956073-1.76469417978319i</v>
      </c>
      <c r="N1650" t="str">
        <f t="shared" si="817"/>
        <v>-0.672332313433596i</v>
      </c>
      <c r="O1650" t="str">
        <f t="shared" si="818"/>
        <v>0.782371201363403-0.62281241419643i</v>
      </c>
      <c r="P1650" t="str">
        <f t="shared" si="819"/>
        <v>0.217628798636597+0.62281241419643i</v>
      </c>
      <c r="Q1650" t="str">
        <f t="shared" si="820"/>
        <v>-0.217628798636597+0.049519899237166i</v>
      </c>
      <c r="R1650" t="str">
        <f t="shared" si="821"/>
        <v>-0.331644023732244-2.93727391245528i</v>
      </c>
      <c r="S1650" t="str">
        <f t="shared" si="822"/>
        <v>0.0694000034376592i</v>
      </c>
      <c r="T1650" t="str">
        <f t="shared" si="823"/>
        <v>0.203846819621743-0.0230160963870969i</v>
      </c>
      <c r="U1650" t="str">
        <f t="shared" si="824"/>
        <v>0.0000499999999999999-0.00159065866206819i</v>
      </c>
      <c r="V1650" t="str">
        <f t="shared" si="825"/>
        <v>3.33333333333333E-06-0.00174972452827502i</v>
      </c>
      <c r="W1650" t="str">
        <f t="shared" si="826"/>
        <v>0.0000144717862312066-0.000833383321744037i</v>
      </c>
      <c r="X1650" t="str">
        <f t="shared" si="827"/>
        <v>0.0000275726909774052-0.0008327216517007i</v>
      </c>
      <c r="Y1650" t="str">
        <f t="shared" si="828"/>
        <v>0.009+0.0952530892568425i</v>
      </c>
      <c r="Z1650" t="str">
        <f t="shared" si="829"/>
        <v>-0.121964412258035-0.0157493590500959i</v>
      </c>
      <c r="AA1650" t="str">
        <f t="shared" si="830"/>
        <v>14.048037292746-146.929954564366i</v>
      </c>
      <c r="AB1650" t="str">
        <f t="shared" si="831"/>
        <v>1.40814583615548-0.158992033097125i</v>
      </c>
      <c r="AC1650" t="str">
        <f t="shared" si="832"/>
        <v>1.78936539112571-2.60575212602561i</v>
      </c>
      <c r="AD1650" t="str">
        <f t="shared" si="833"/>
        <v>0.293639713122824+0.338757123986221i</v>
      </c>
      <c r="AE1650" t="str">
        <f t="shared" si="834"/>
        <v>-0.0304783874502066-0.0459409507985405i</v>
      </c>
      <c r="AF1650" t="str">
        <f t="shared" si="835"/>
        <v>-14.4262792271042-2.1560521088125i</v>
      </c>
      <c r="AG1650" t="str">
        <f t="shared" si="836"/>
        <v>1.19511304232396-0.138955861127287i</v>
      </c>
      <c r="AH1650" t="str">
        <f t="shared" si="837"/>
        <v>0.211298484367526+0.634108332622796i</v>
      </c>
      <c r="AI1650">
        <f t="shared" si="838"/>
        <v>-3.4994474502629984</v>
      </c>
      <c r="AJ1650">
        <f t="shared" si="839"/>
        <v>71.570821882274316</v>
      </c>
      <c r="AK1650"/>
      <c r="AL1650"/>
      <c r="AM1650"/>
      <c r="AN1650"/>
    </row>
    <row r="1651" spans="1:40" x14ac:dyDescent="0.25">
      <c r="A1651"/>
      <c r="B1651">
        <f t="shared" si="840"/>
        <v>151700</v>
      </c>
      <c r="C1651" s="186" t="str">
        <f t="shared" si="808"/>
        <v>-3.32102051218783E-06+0.0161438525863492i</v>
      </c>
      <c r="D1651" s="158" t="str">
        <f t="shared" si="809"/>
        <v>-5.95703141816322+0.123769536495344i</v>
      </c>
      <c r="E1651" t="str">
        <f t="shared" si="810"/>
        <v>2870</v>
      </c>
      <c r="F1651" t="str">
        <f t="shared" si="811"/>
        <v>0.777000777000777</v>
      </c>
      <c r="G1651" t="str">
        <f t="shared" si="806"/>
        <v>0.777000777000777</v>
      </c>
      <c r="H1651" t="str">
        <f t="shared" si="812"/>
        <v>8.47005539822663+2.27863574917846i</v>
      </c>
      <c r="I1651" t="str">
        <f t="shared" si="813"/>
        <v>595.724506936965i</v>
      </c>
      <c r="J1651" t="str">
        <f t="shared" si="807"/>
        <v>-302.556732949062+128.841390041905i</v>
      </c>
      <c r="K1651" t="str">
        <f t="shared" si="814"/>
        <v>0.709760408783882-1.66672208665552i</v>
      </c>
      <c r="L1651" t="str">
        <f t="shared" si="815"/>
        <v>0.0492101882953638-0.0971675242072536i</v>
      </c>
      <c r="M1651" t="str">
        <f t="shared" si="816"/>
        <v>0.758970597079246-1.76388961086277i</v>
      </c>
      <c r="N1651" t="str">
        <f t="shared" si="817"/>
        <v>-0.672775804405518i</v>
      </c>
      <c r="O1651" t="str">
        <f t="shared" si="818"/>
        <v>0.782094912749518-0.62315932750086i</v>
      </c>
      <c r="P1651" t="str">
        <f t="shared" si="819"/>
        <v>0.217905087250482+0.62315932750086i</v>
      </c>
      <c r="Q1651" t="str">
        <f t="shared" si="820"/>
        <v>-0.217905087250482+0.049616476904658i</v>
      </c>
      <c r="R1651" t="str">
        <f t="shared" si="821"/>
        <v>-0.331641774233111-2.93528816606966i</v>
      </c>
      <c r="S1651" t="str">
        <f t="shared" si="822"/>
        <v>0.0694457818040429i</v>
      </c>
      <c r="T1651" t="str">
        <f t="shared" si="823"/>
        <v>0.203843381512863-0.0230311222904983i</v>
      </c>
      <c r="U1651" t="str">
        <f t="shared" si="824"/>
        <v>0.0000499999999999999-0.00158961010658891i</v>
      </c>
      <c r="V1651" t="str">
        <f t="shared" si="825"/>
        <v>3.33333333333333E-06-0.00174857111724781i</v>
      </c>
      <c r="W1651" t="str">
        <f t="shared" si="826"/>
        <v>0.0000144717824149206-0.000832834197839032i</v>
      </c>
      <c r="X1651" t="str">
        <f t="shared" si="827"/>
        <v>0.0000275554273005967-0.000832173235342198i</v>
      </c>
      <c r="Y1651" t="str">
        <f t="shared" si="828"/>
        <v>0.009+0.0953159211099143i</v>
      </c>
      <c r="Z1651" t="str">
        <f t="shared" si="829"/>
        <v>-0.121804059656492-0.015720892909534i</v>
      </c>
      <c r="AA1651" t="str">
        <f t="shared" si="830"/>
        <v>14.0293406965517-146.833182016344i</v>
      </c>
      <c r="AB1651" t="str">
        <f t="shared" si="831"/>
        <v>1.40812208617149-0.159095829974351i</v>
      </c>
      <c r="AC1651" t="str">
        <f t="shared" si="832"/>
        <v>1.7880957788787-2.60452097569275i</v>
      </c>
      <c r="AD1651" t="str">
        <f t="shared" si="833"/>
        <v>0.293786157036838+0.338950734941237i</v>
      </c>
      <c r="AE1651" t="str">
        <f t="shared" si="834"/>
        <v>-0.0304557383923474-0.0459041562524738i</v>
      </c>
      <c r="AF1651" t="str">
        <f t="shared" si="835"/>
        <v>-14.4270868163899-2.15486621268312i</v>
      </c>
      <c r="AG1651" t="str">
        <f t="shared" si="836"/>
        <v>1.19508484459087-0.138943929367451i</v>
      </c>
      <c r="AH1651" t="str">
        <f t="shared" si="837"/>
        <v>0.211224709325951+0.633628385174639i</v>
      </c>
      <c r="AI1651">
        <f t="shared" si="838"/>
        <v>-3.5056698982172696</v>
      </c>
      <c r="AJ1651">
        <f t="shared" si="839"/>
        <v>71.563810299597861</v>
      </c>
      <c r="AK1651"/>
      <c r="AL1651"/>
      <c r="AM1651"/>
      <c r="AN1651"/>
    </row>
    <row r="1652" spans="1:40" x14ac:dyDescent="0.25">
      <c r="A1652"/>
      <c r="B1652">
        <f t="shared" si="840"/>
        <v>151800</v>
      </c>
      <c r="C1652" s="186" t="str">
        <f t="shared" si="808"/>
        <v>-3.31664643248874E-06+0.0161332176382456i</v>
      </c>
      <c r="D1652" s="158" t="str">
        <f t="shared" si="809"/>
        <v>-5.95703138462861+0.123688001893216i</v>
      </c>
      <c r="E1652" t="str">
        <f t="shared" si="810"/>
        <v>2870</v>
      </c>
      <c r="F1652" t="str">
        <f t="shared" si="811"/>
        <v>0.777000777000777</v>
      </c>
      <c r="G1652" t="str">
        <f t="shared" si="806"/>
        <v>0.777000777000777</v>
      </c>
      <c r="H1652" t="str">
        <f t="shared" si="812"/>
        <v>8.47086159193797+2.27736946466443i</v>
      </c>
      <c r="I1652" t="str">
        <f t="shared" si="813"/>
        <v>596.117206018663i</v>
      </c>
      <c r="J1652" t="str">
        <f t="shared" si="807"/>
        <v>-302.957071491722+128.926321742658i</v>
      </c>
      <c r="K1652" t="str">
        <f t="shared" si="814"/>
        <v>0.708963703915915-1.66595590899592i</v>
      </c>
      <c r="L1652" t="str">
        <f t="shared" si="815"/>
        <v>0.0491585908185146-0.0971296281466963i</v>
      </c>
      <c r="M1652" t="str">
        <f t="shared" si="816"/>
        <v>0.75812229473443-1.76308553714262i</v>
      </c>
      <c r="N1652" t="str">
        <f t="shared" si="817"/>
        <v>-0.67321929537744i</v>
      </c>
      <c r="O1652" t="str">
        <f t="shared" si="818"/>
        <v>0.78181847030989-0.623506118239671i</v>
      </c>
      <c r="P1652" t="str">
        <f t="shared" si="819"/>
        <v>0.21818152969011+0.623506118239671i</v>
      </c>
      <c r="Q1652" t="str">
        <f t="shared" si="820"/>
        <v>-0.21818152969011+0.049713177137769i</v>
      </c>
      <c r="R1652" t="str">
        <f t="shared" si="821"/>
        <v>-0.331639523197148-2.93330500300029i</v>
      </c>
      <c r="S1652" t="str">
        <f t="shared" si="822"/>
        <v>0.0694915601704266i</v>
      </c>
      <c r="T1652" t="str">
        <f t="shared" si="823"/>
        <v>0.203839941114208-0.0230461478811462i</v>
      </c>
      <c r="U1652" t="str">
        <f t="shared" si="824"/>
        <v>0.00005-0.00158856293260566i</v>
      </c>
      <c r="V1652" t="str">
        <f t="shared" si="825"/>
        <v>3.33333333333333E-06-0.00174741922586622i</v>
      </c>
      <c r="W1652" t="str">
        <f t="shared" si="826"/>
        <v>0.0000144717785961206-0.000832285797574684i</v>
      </c>
      <c r="X1652" t="str">
        <f t="shared" si="827"/>
        <v>0.0000275381977092101-0.000831625541156505i</v>
      </c>
      <c r="Y1652" t="str">
        <f t="shared" si="828"/>
        <v>0.009+0.0953787529629861i</v>
      </c>
      <c r="Z1652" t="str">
        <f t="shared" si="829"/>
        <v>-0.121644022863692-0.0156925003573549i</v>
      </c>
      <c r="AA1652" t="str">
        <f t="shared" si="830"/>
        <v>14.0106815153767-146.736536748982i</v>
      </c>
      <c r="AB1652" t="str">
        <f t="shared" si="831"/>
        <v>1.40809832037004-0.159199624691118i</v>
      </c>
      <c r="AC1652" t="str">
        <f t="shared" si="832"/>
        <v>1.78682817403919-2.60329056831092i</v>
      </c>
      <c r="AD1652" t="str">
        <f t="shared" si="833"/>
        <v>0.293932685261038+0.339144284476652i</v>
      </c>
      <c r="AE1652" t="str">
        <f t="shared" si="834"/>
        <v>-0.0304331324809355-0.0458674138634655i</v>
      </c>
      <c r="AF1652" t="str">
        <f t="shared" si="835"/>
        <v>-14.4278929765666-2.15368146277121i</v>
      </c>
      <c r="AG1652" t="str">
        <f t="shared" si="836"/>
        <v>1.19505665910893-0.138932058608193i</v>
      </c>
      <c r="AH1652" t="str">
        <f t="shared" si="837"/>
        <v>0.211151051300055+0.633149111449494i</v>
      </c>
      <c r="AI1652">
        <f t="shared" si="838"/>
        <v>-3.5118878774531561</v>
      </c>
      <c r="AJ1652">
        <f t="shared" si="839"/>
        <v>71.556797428181838</v>
      </c>
      <c r="AK1652"/>
      <c r="AL1652"/>
      <c r="AM1652"/>
      <c r="AN1652"/>
    </row>
    <row r="1653" spans="1:40" x14ac:dyDescent="0.25">
      <c r="A1653"/>
      <c r="B1653">
        <f t="shared" si="840"/>
        <v>151900</v>
      </c>
      <c r="C1653" s="186" t="str">
        <f t="shared" si="808"/>
        <v>-3.31228098868072E-06+0.0161225966927051i</v>
      </c>
      <c r="D1653" s="158" t="str">
        <f t="shared" si="809"/>
        <v>-5.95703135116021+0.123606574644072i</v>
      </c>
      <c r="E1653" t="str">
        <f t="shared" si="810"/>
        <v>2870</v>
      </c>
      <c r="F1653" t="str">
        <f t="shared" si="811"/>
        <v>0.777000777000777</v>
      </c>
      <c r="G1653" t="str">
        <f t="shared" si="806"/>
        <v>0.777000777000777</v>
      </c>
      <c r="H1653" t="str">
        <f t="shared" si="812"/>
        <v>8.47166635974058+2.2761044324078i</v>
      </c>
      <c r="I1653" t="str">
        <f t="shared" si="813"/>
        <v>596.509905100362i</v>
      </c>
      <c r="J1653" t="str">
        <f t="shared" si="807"/>
        <v>-303.357673848908+129.01125344341i</v>
      </c>
      <c r="K1653" t="str">
        <f t="shared" si="814"/>
        <v>0.708168262373201-1.66519021428926i</v>
      </c>
      <c r="L1653" t="str">
        <f t="shared" si="815"/>
        <v>0.0491070675346473-0.0970917444568727i</v>
      </c>
      <c r="M1653" t="str">
        <f t="shared" si="816"/>
        <v>0.757275329907848-1.76228195874613i</v>
      </c>
      <c r="N1653" t="str">
        <f t="shared" si="817"/>
        <v>-0.673662786349361i</v>
      </c>
      <c r="O1653" t="str">
        <f t="shared" si="818"/>
        <v>0.781541874098893-0.623852786344656i</v>
      </c>
      <c r="P1653" t="str">
        <f t="shared" si="819"/>
        <v>0.218458125901107+0.623852786344656i</v>
      </c>
      <c r="Q1653" t="str">
        <f t="shared" si="820"/>
        <v>-0.218458125901107+0.049810000004705i</v>
      </c>
      <c r="R1653" t="str">
        <f t="shared" si="821"/>
        <v>-0.331637270624265-2.93132441814455i</v>
      </c>
      <c r="S1653" t="str">
        <f t="shared" si="822"/>
        <v>0.0695373385368103i</v>
      </c>
      <c r="T1653" t="str">
        <f t="shared" si="823"/>
        <v>0.203836498425736-0.0230611731588233i</v>
      </c>
      <c r="U1653" t="str">
        <f t="shared" si="824"/>
        <v>0.00005-0.00158751713738998i</v>
      </c>
      <c r="V1653" t="str">
        <f t="shared" si="825"/>
        <v>3.33333333333333E-06-0.00174626885112898i</v>
      </c>
      <c r="W1653" t="str">
        <f t="shared" si="826"/>
        <v>0.0000144717747748067-0.000831738119521801i</v>
      </c>
      <c r="X1653" t="str">
        <f t="shared" si="827"/>
        <v>0.0000275210021135473-0.000831078567718737i</v>
      </c>
      <c r="Y1653" t="str">
        <f t="shared" si="828"/>
        <v>0.009+0.0954415848160579i</v>
      </c>
      <c r="Z1653" t="str">
        <f t="shared" si="829"/>
        <v>-0.121484301051745-0.0156641811520524i</v>
      </c>
      <c r="AA1653" t="str">
        <f t="shared" si="830"/>
        <v>13.992059649164-146.640018511664i</v>
      </c>
      <c r="AB1653" t="str">
        <f t="shared" si="831"/>
        <v>1.40807453875085-0.159303417245927i</v>
      </c>
      <c r="AC1653" t="str">
        <f t="shared" si="832"/>
        <v>1.78556257268829-2.60206090406076i</v>
      </c>
      <c r="AD1653" t="str">
        <f t="shared" si="833"/>
        <v>0.294079297772115+0.339337772558873i</v>
      </c>
      <c r="AE1653" t="str">
        <f t="shared" si="834"/>
        <v>-0.0304105696025373-0.0458307235131416i</v>
      </c>
      <c r="AF1653" t="str">
        <f t="shared" si="835"/>
        <v>-14.4286977109008-2.15249785776373i</v>
      </c>
      <c r="AG1653" t="str">
        <f t="shared" si="836"/>
        <v>1.19502848581922-0.138920248717918i</v>
      </c>
      <c r="AH1653" t="str">
        <f t="shared" si="837"/>
        <v>0.211077510051179+0.632670509977511i</v>
      </c>
      <c r="AI1653">
        <f t="shared" si="838"/>
        <v>-3.5181013945237236</v>
      </c>
      <c r="AJ1653">
        <f t="shared" si="839"/>
        <v>71.54978326628104</v>
      </c>
      <c r="AK1653"/>
      <c r="AL1653"/>
      <c r="AM1653"/>
      <c r="AN1653"/>
    </row>
    <row r="1654" spans="1:40" x14ac:dyDescent="0.25">
      <c r="A1654"/>
      <c r="B1654">
        <f t="shared" si="840"/>
        <v>152000</v>
      </c>
      <c r="C1654" s="186" t="str">
        <f t="shared" si="808"/>
        <v>-0.0000033079241580452+0.0161119897220913i</v>
      </c>
      <c r="D1654" s="158" t="str">
        <f t="shared" si="809"/>
        <v>-5.95703131775784+0.123525254536033i</v>
      </c>
      <c r="E1654" t="str">
        <f t="shared" si="810"/>
        <v>2870</v>
      </c>
      <c r="F1654" t="str">
        <f t="shared" si="811"/>
        <v>0.777000777000777</v>
      </c>
      <c r="G1654" t="str">
        <f t="shared" si="806"/>
        <v>0.777000777000777</v>
      </c>
      <c r="H1654" t="str">
        <f t="shared" si="812"/>
        <v>8.47246970489196+2.27484065088446i</v>
      </c>
      <c r="I1654" t="str">
        <f t="shared" si="813"/>
        <v>596.902604182061i</v>
      </c>
      <c r="J1654" t="str">
        <f t="shared" si="807"/>
        <v>-303.75854002062+129.096185144163i</v>
      </c>
      <c r="K1654" t="str">
        <f t="shared" si="814"/>
        <v>0.70737408166958-1.66442500261669i</v>
      </c>
      <c r="L1654" t="str">
        <f t="shared" si="815"/>
        <v>0.0490556183172967-0.0970538731772884i</v>
      </c>
      <c r="M1654" t="str">
        <f t="shared" si="816"/>
        <v>0.756429699986877-1.76147887579398i</v>
      </c>
      <c r="N1654" t="str">
        <f t="shared" si="817"/>
        <v>-0.674106277321283i</v>
      </c>
      <c r="O1654" t="str">
        <f t="shared" si="818"/>
        <v>0.781265124170926-0.62419933174763i</v>
      </c>
      <c r="P1654" t="str">
        <f t="shared" si="819"/>
        <v>0.218734875829074+0.62419933174763i</v>
      </c>
      <c r="Q1654" t="str">
        <f t="shared" si="820"/>
        <v>-0.218734875829074+0.049906945573653i</v>
      </c>
      <c r="R1654" t="str">
        <f t="shared" si="821"/>
        <v>-0.331635016514335-2.92934640641317i</v>
      </c>
      <c r="S1654" t="str">
        <f t="shared" si="822"/>
        <v>0.069583116903194i</v>
      </c>
      <c r="T1654" t="str">
        <f t="shared" si="823"/>
        <v>0.203833053447399-0.0230761981233096i</v>
      </c>
      <c r="U1654" t="str">
        <f t="shared" si="824"/>
        <v>0.00005-0.00158647271822065i</v>
      </c>
      <c r="V1654" t="str">
        <f t="shared" si="825"/>
        <v>3.33333333333333E-06-0.00174511999004271i</v>
      </c>
      <c r="W1654" t="str">
        <f t="shared" si="826"/>
        <v>0.0000144717709509789-0.000831191162254981i</v>
      </c>
      <c r="X1654" t="str">
        <f t="shared" si="827"/>
        <v>0.000027503840424206-0.000830532313607786i</v>
      </c>
      <c r="Y1654" t="str">
        <f t="shared" si="828"/>
        <v>0.009+0.0955044166691297i</v>
      </c>
      <c r="Z1654" t="str">
        <f t="shared" si="829"/>
        <v>-0.12132489339547-0.0156359350530779i</v>
      </c>
      <c r="AA1654" t="str">
        <f t="shared" si="830"/>
        <v>13.9734749981914-146.543627054429i</v>
      </c>
      <c r="AB1654" t="str">
        <f t="shared" si="831"/>
        <v>1.40805074131359-0.159407207637256i</v>
      </c>
      <c r="AC1654" t="str">
        <f t="shared" si="832"/>
        <v>1.78429897091581-2.60083198311874i</v>
      </c>
      <c r="AD1654" t="str">
        <f t="shared" si="833"/>
        <v>0.294225994546741+0.339531199154299i</v>
      </c>
      <c r="AE1654" t="str">
        <f t="shared" si="834"/>
        <v>-0.0303880496440891-0.0457940850834914i</v>
      </c>
      <c r="AF1654" t="str">
        <f t="shared" si="835"/>
        <v>-14.4295010226498-2.15131539634843i</v>
      </c>
      <c r="AG1654" t="str">
        <f t="shared" si="836"/>
        <v>1.195000324663-0.138908499565357i</v>
      </c>
      <c r="AH1654" t="str">
        <f t="shared" si="837"/>
        <v>0.211004085341201+0.632192579293094i</v>
      </c>
      <c r="AI1654">
        <f t="shared" si="838"/>
        <v>-3.524310455968175</v>
      </c>
      <c r="AJ1654">
        <f t="shared" si="839"/>
        <v>71.54276781216285</v>
      </c>
      <c r="AK1654"/>
      <c r="AL1654"/>
      <c r="AM1654"/>
      <c r="AN1654"/>
    </row>
    <row r="1655" spans="1:40" x14ac:dyDescent="0.25">
      <c r="A1655"/>
      <c r="B1655">
        <f t="shared" si="840"/>
        <v>152100</v>
      </c>
      <c r="C1655" s="186" t="str">
        <f t="shared" si="808"/>
        <v>-0.0000033035759179383+0.01610139669884i</v>
      </c>
      <c r="D1655" s="158" t="str">
        <f t="shared" si="809"/>
        <v>-5.95703128442133+0.123444041357773i</v>
      </c>
      <c r="E1655" t="str">
        <f t="shared" si="810"/>
        <v>2870</v>
      </c>
      <c r="F1655" t="str">
        <f t="shared" si="811"/>
        <v>0.777000777000777</v>
      </c>
      <c r="G1655" t="str">
        <f t="shared" si="806"/>
        <v>0.777000777000777</v>
      </c>
      <c r="H1655" t="str">
        <f t="shared" si="812"/>
        <v>8.47327163064066+2.27357811857172i</v>
      </c>
      <c r="I1655" t="str">
        <f t="shared" si="813"/>
        <v>597.295303263759i</v>
      </c>
      <c r="J1655" t="str">
        <f t="shared" si="807"/>
        <v>-304.159670006857+129.181116844916i</v>
      </c>
      <c r="K1655" t="str">
        <f t="shared" si="814"/>
        <v>0.706581159324441-1.66366027405686i</v>
      </c>
      <c r="L1655" t="str">
        <f t="shared" si="815"/>
        <v>0.0490042430402199-0.0970160143472323i</v>
      </c>
      <c r="M1655" t="str">
        <f t="shared" si="816"/>
        <v>0.755585402364661-1.76067628840409i</v>
      </c>
      <c r="N1655" t="str">
        <f t="shared" si="817"/>
        <v>-0.674549768293205i</v>
      </c>
      <c r="O1655" t="str">
        <f t="shared" si="818"/>
        <v>0.780988220580422-0.624545754380434i</v>
      </c>
      <c r="P1655" t="str">
        <f t="shared" si="819"/>
        <v>0.219011779419578+0.624545754380434i</v>
      </c>
      <c r="Q1655" t="str">
        <f t="shared" si="820"/>
        <v>-0.219011779419578+0.050004013912771i</v>
      </c>
      <c r="R1655" t="str">
        <f t="shared" si="821"/>
        <v>-0.331632760867274-2.92737096273033i</v>
      </c>
      <c r="S1655" t="str">
        <f t="shared" si="822"/>
        <v>0.0696288952695775i</v>
      </c>
      <c r="T1655" t="str">
        <f t="shared" si="823"/>
        <v>0.203829606179152-0.0230912227743883i</v>
      </c>
      <c r="U1655" t="str">
        <f t="shared" si="824"/>
        <v>0.00005-0.00158542967238355i</v>
      </c>
      <c r="V1655" t="str">
        <f t="shared" si="825"/>
        <v>3.33333333333333E-06-0.00174397263962191i</v>
      </c>
      <c r="W1655" t="str">
        <f t="shared" si="826"/>
        <v>0.0000144717671246372-0.000830644924352541i</v>
      </c>
      <c r="X1655" t="str">
        <f t="shared" si="827"/>
        <v>0.0000274867125520766-0.000829986777406242i</v>
      </c>
      <c r="Y1655" t="str">
        <f t="shared" si="828"/>
        <v>0.009+0.0955672485222015i</v>
      </c>
      <c r="Z1655" t="str">
        <f t="shared" si="829"/>
        <v>-0.121165799072378-0.0156077618208334i</v>
      </c>
      <c r="AA1655" t="str">
        <f t="shared" si="830"/>
        <v>13.9549274630708-146.447362127972i</v>
      </c>
      <c r="AB1655" t="str">
        <f t="shared" si="831"/>
        <v>1.40802692805795-0.159510995863608i</v>
      </c>
      <c r="AC1655" t="str">
        <f t="shared" si="832"/>
        <v>1.78303736482017-2.59960380565728i</v>
      </c>
      <c r="AD1655" t="str">
        <f t="shared" si="833"/>
        <v>0.294372775561574+0.339724564229336i</v>
      </c>
      <c r="AE1655" t="str">
        <f t="shared" si="834"/>
        <v>-0.030365572492894-0.0457574984568656i</v>
      </c>
      <c r="AF1655" t="str">
        <f t="shared" si="835"/>
        <v>-14.430302915062-2.15013407721395i</v>
      </c>
      <c r="AG1655" t="str">
        <f t="shared" si="836"/>
        <v>1.19497217558172-0.138896811019579i</v>
      </c>
      <c r="AH1655" t="str">
        <f t="shared" si="837"/>
        <v>0.210930776932514+0.631715317934882i</v>
      </c>
      <c r="AI1655">
        <f t="shared" si="838"/>
        <v>-3.5305150683120257</v>
      </c>
      <c r="AJ1655">
        <f t="shared" si="839"/>
        <v>71.535751064108723</v>
      </c>
      <c r="AK1655"/>
      <c r="AL1655"/>
      <c r="AM1655"/>
      <c r="AN1655"/>
    </row>
    <row r="1656" spans="1:40" x14ac:dyDescent="0.25">
      <c r="A1656"/>
      <c r="B1656">
        <f t="shared" si="840"/>
        <v>152200</v>
      </c>
      <c r="C1656" s="186" t="str">
        <f t="shared" si="808"/>
        <v>-3.29923624579048E-06+0.0160908175954599i</v>
      </c>
      <c r="D1656" s="158" t="str">
        <f t="shared" si="809"/>
        <v>-5.95703125115051+0.123362934898526i</v>
      </c>
      <c r="E1656" t="str">
        <f t="shared" si="810"/>
        <v>2870</v>
      </c>
      <c r="F1656" t="str">
        <f t="shared" si="811"/>
        <v>0.777000777000777</v>
      </c>
      <c r="G1656" t="str">
        <f t="shared" si="806"/>
        <v>0.777000777000777</v>
      </c>
      <c r="H1656" t="str">
        <f t="shared" si="812"/>
        <v>8.47407214022629+2.27231683394828i</v>
      </c>
      <c r="I1656" t="str">
        <f t="shared" si="813"/>
        <v>597.688002345458i</v>
      </c>
      <c r="J1656" t="str">
        <f t="shared" si="807"/>
        <v>-304.56106380762+129.266048545669i</v>
      </c>
      <c r="K1656" t="str">
        <f t="shared" si="814"/>
        <v>0.705789492862721-1.66289602868589i</v>
      </c>
      <c r="L1656" t="str">
        <f t="shared" si="815"/>
        <v>0.0489529415773983-0.0969781680057782i</v>
      </c>
      <c r="M1656" t="str">
        <f t="shared" si="816"/>
        <v>0.754742434440119-1.75987419669167i</v>
      </c>
      <c r="N1656" t="str">
        <f t="shared" si="817"/>
        <v>-0.674993259265127i</v>
      </c>
      <c r="O1656" t="str">
        <f t="shared" si="818"/>
        <v>0.780711163381845-0.624892054174932i</v>
      </c>
      <c r="P1656" t="str">
        <f t="shared" si="819"/>
        <v>0.219288836618155+0.624892054174932i</v>
      </c>
      <c r="Q1656" t="str">
        <f t="shared" si="820"/>
        <v>-0.219288836618155+0.050101205090195i</v>
      </c>
      <c r="R1656" t="str">
        <f t="shared" si="821"/>
        <v>-0.331630503682962-2.92539808203354i</v>
      </c>
      <c r="S1656" t="str">
        <f t="shared" si="822"/>
        <v>0.0696746736359612i</v>
      </c>
      <c r="T1656" t="str">
        <f t="shared" si="823"/>
        <v>0.203826156620954-0.0231062471118398i</v>
      </c>
      <c r="U1656" t="str">
        <f t="shared" si="824"/>
        <v>0.00005-0.00158438799717174i</v>
      </c>
      <c r="V1656" t="str">
        <f t="shared" si="825"/>
        <v>3.33333333333333E-06-0.00174282679688891i</v>
      </c>
      <c r="W1656" t="str">
        <f t="shared" si="826"/>
        <v>0.0000144717632957815-0.000830099404396559i</v>
      </c>
      <c r="X1656" t="str">
        <f t="shared" si="827"/>
        <v>0.0000274696184083423-0.000829441957700441i</v>
      </c>
      <c r="Y1656" t="str">
        <f t="shared" si="828"/>
        <v>0.009+0.0956300803752733i</v>
      </c>
      <c r="Z1656" t="str">
        <f t="shared" si="829"/>
        <v>-0.121007017262672-0.0155796612166696i</v>
      </c>
      <c r="AA1656" t="str">
        <f t="shared" si="830"/>
        <v>13.9364169447464-146.351223483639i</v>
      </c>
      <c r="AB1656" t="str">
        <f t="shared" si="831"/>
        <v>1.40800309898363-0.159614781923467i</v>
      </c>
      <c r="AC1656" t="str">
        <f t="shared" si="832"/>
        <v>1.78177775050846-2.59837637184474i</v>
      </c>
      <c r="AD1656" t="str">
        <f t="shared" si="833"/>
        <v>0.294519640793255+0.339917867750392i</v>
      </c>
      <c r="AE1656" t="str">
        <f t="shared" si="834"/>
        <v>-0.0303431380366217-0.0457209635159767i</v>
      </c>
      <c r="AF1656" t="str">
        <f t="shared" si="835"/>
        <v>-14.4311033913768-2.14895389904975i</v>
      </c>
      <c r="AG1656" t="str">
        <f t="shared" si="836"/>
        <v>1.19494403851707-0.13888518294998i</v>
      </c>
      <c r="AH1656" t="str">
        <f t="shared" si="837"/>
        <v>0.210857584588034+0.631238724445717i</v>
      </c>
      <c r="AI1656">
        <f t="shared" si="838"/>
        <v>-3.5367152380673077</v>
      </c>
      <c r="AJ1656">
        <f t="shared" si="839"/>
        <v>71.528733020413057</v>
      </c>
      <c r="AK1656"/>
      <c r="AL1656"/>
      <c r="AM1656"/>
      <c r="AN1656"/>
    </row>
    <row r="1657" spans="1:40" x14ac:dyDescent="0.25">
      <c r="A1657"/>
      <c r="B1657">
        <f t="shared" si="840"/>
        <v>152300</v>
      </c>
      <c r="C1657" s="186" t="str">
        <f t="shared" si="808"/>
        <v>-0.0000032949051191063+0.0160802523845316i</v>
      </c>
      <c r="D1657" s="158" t="str">
        <f t="shared" si="809"/>
        <v>-5.95703121794521+0.123281934948076i</v>
      </c>
      <c r="E1657" t="str">
        <f t="shared" si="810"/>
        <v>2870</v>
      </c>
      <c r="F1657" t="str">
        <f t="shared" si="811"/>
        <v>0.777000777000777</v>
      </c>
      <c r="G1657" t="str">
        <f t="shared" si="806"/>
        <v>0.777000777000777</v>
      </c>
      <c r="H1657" t="str">
        <f t="shared" si="812"/>
        <v>8.47487123687952+2.27105679549426i</v>
      </c>
      <c r="I1657" t="str">
        <f t="shared" si="813"/>
        <v>598.080701427157i</v>
      </c>
      <c r="J1657" t="str">
        <f t="shared" si="807"/>
        <v>-304.962721422909+129.350980246421i</v>
      </c>
      <c r="K1657" t="str">
        <f t="shared" si="814"/>
        <v>0.704999079814886-1.66213226657742i</v>
      </c>
      <c r="L1657" t="str">
        <f t="shared" si="815"/>
        <v>0.0489017138030347-0.0969403341917844i</v>
      </c>
      <c r="M1657" t="str">
        <f t="shared" si="816"/>
        <v>0.753900793617921-1.7590726007692i</v>
      </c>
      <c r="N1657" t="str">
        <f t="shared" si="817"/>
        <v>-0.675436750237049i</v>
      </c>
      <c r="O1657" t="str">
        <f t="shared" si="818"/>
        <v>0.780433952629687-0.625238231063011i</v>
      </c>
      <c r="P1657" t="str">
        <f t="shared" si="819"/>
        <v>0.219566047370313+0.625238231063011i</v>
      </c>
      <c r="Q1657" t="str">
        <f t="shared" si="820"/>
        <v>-0.219566047370313+0.0501985191740379i</v>
      </c>
      <c r="R1657" t="str">
        <f t="shared" si="821"/>
        <v>-0.331628244961284-2.92342775927359i</v>
      </c>
      <c r="S1657" t="str">
        <f t="shared" si="822"/>
        <v>0.0697204520023449i</v>
      </c>
      <c r="T1657" t="str">
        <f t="shared" si="823"/>
        <v>0.203822704772757-0.0231212711354451i</v>
      </c>
      <c r="U1657" t="str">
        <f t="shared" si="824"/>
        <v>0.00005-0.00158334768988535i</v>
      </c>
      <c r="V1657" t="str">
        <f t="shared" si="825"/>
        <v>3.33333333333333E-06-0.00174168245887388i</v>
      </c>
      <c r="W1657" t="str">
        <f t="shared" si="826"/>
        <v>0.0000144717594644119-0.000829554600972822i</v>
      </c>
      <c r="X1657" t="str">
        <f t="shared" si="827"/>
        <v>0.000027452557904478-0.000828897853080417i</v>
      </c>
      <c r="Y1657" t="str">
        <f t="shared" si="828"/>
        <v>0.009+0.0956929122283451i</v>
      </c>
      <c r="Z1657" t="str">
        <f t="shared" si="829"/>
        <v>-0.12084854714923-0.01555163300288i</v>
      </c>
      <c r="AA1657" t="str">
        <f t="shared" si="830"/>
        <v>13.9179433444936-146.255210873425i</v>
      </c>
      <c r="AB1657" t="str">
        <f t="shared" si="831"/>
        <v>1.40797925409032-0.15971856581532i</v>
      </c>
      <c r="AC1657" t="str">
        <f t="shared" si="832"/>
        <v>1.78052012409638-2.59714968184542i</v>
      </c>
      <c r="AD1657" t="str">
        <f t="shared" si="833"/>
        <v>0.29466659021841+0.340111109683879i</v>
      </c>
      <c r="AE1657" t="str">
        <f t="shared" si="834"/>
        <v>-0.0303207461633063-0.0456844801438958i</v>
      </c>
      <c r="AF1657" t="str">
        <f t="shared" si="835"/>
        <v>-14.4319024548247-2.14777486054618i</v>
      </c>
      <c r="AG1657" t="str">
        <f t="shared" si="836"/>
        <v>1.1949159134109-0.138873615226288i</v>
      </c>
      <c r="AH1657" t="str">
        <f t="shared" si="837"/>
        <v>0.210784508071202+0.630762797372666i</v>
      </c>
      <c r="AI1657">
        <f t="shared" si="838"/>
        <v>-3.5429109717321334</v>
      </c>
      <c r="AJ1657">
        <f t="shared" si="839"/>
        <v>71.521713679383708</v>
      </c>
      <c r="AK1657"/>
      <c r="AL1657"/>
      <c r="AM1657"/>
      <c r="AN1657"/>
    </row>
    <row r="1658" spans="1:40" x14ac:dyDescent="0.25">
      <c r="A1658"/>
      <c r="B1658">
        <f t="shared" si="840"/>
        <v>152400</v>
      </c>
      <c r="C1658" s="186" t="str">
        <f t="shared" si="808"/>
        <v>-3.29058251546407E-06+0.0160697010387077i</v>
      </c>
      <c r="D1658" s="158" t="str">
        <f t="shared" si="809"/>
        <v>-5.95703118480524+0.123201041296759i</v>
      </c>
      <c r="E1658" t="str">
        <f t="shared" si="810"/>
        <v>2870</v>
      </c>
      <c r="F1658" t="str">
        <f t="shared" si="811"/>
        <v>0.777000777000777</v>
      </c>
      <c r="G1658" t="str">
        <f t="shared" si="806"/>
        <v>0.777000777000777</v>
      </c>
      <c r="H1658" t="str">
        <f t="shared" si="812"/>
        <v>8.47566892382213+2.26979800169116i</v>
      </c>
      <c r="I1658" t="str">
        <f t="shared" si="813"/>
        <v>598.473400508856i</v>
      </c>
      <c r="J1658" t="str">
        <f t="shared" si="807"/>
        <v>-305.364642852723+129.435911947174i</v>
      </c>
      <c r="K1658" t="str">
        <f t="shared" si="814"/>
        <v>0.704209917716938-1.66136898780256i</v>
      </c>
      <c r="L1658" t="str">
        <f t="shared" si="815"/>
        <v>0.0488505595915546-0.0969025129438951i</v>
      </c>
      <c r="M1658" t="str">
        <f t="shared" si="816"/>
        <v>0.753060477308493-1.75827150074646i</v>
      </c>
      <c r="N1658" t="str">
        <f t="shared" si="817"/>
        <v>-0.675880241208971i</v>
      </c>
      <c r="O1658" t="str">
        <f t="shared" si="818"/>
        <v>0.780156588378471-0.625584284976585i</v>
      </c>
      <c r="P1658" t="str">
        <f t="shared" si="819"/>
        <v>0.219843411621529+0.625584284976585i</v>
      </c>
      <c r="Q1658" t="str">
        <f t="shared" si="820"/>
        <v>-0.219843411621529+0.050295956232386i</v>
      </c>
      <c r="R1658" t="str">
        <f t="shared" si="821"/>
        <v>-0.331625984702147-2.92145998941453i</v>
      </c>
      <c r="S1658" t="str">
        <f t="shared" si="822"/>
        <v>0.0697662303687286i</v>
      </c>
      <c r="T1658" t="str">
        <f t="shared" si="823"/>
        <v>0.203819250634518-0.0231362948449865i</v>
      </c>
      <c r="U1658" t="str">
        <f t="shared" si="824"/>
        <v>0.0000500000000000001-0.00158230874783162i</v>
      </c>
      <c r="V1658" t="str">
        <f t="shared" si="825"/>
        <v>3.33333333333333E-06-0.00174053962261478i</v>
      </c>
      <c r="W1658" t="str">
        <f t="shared" si="826"/>
        <v>0.0000144717556305285-0.000829010512670833i</v>
      </c>
      <c r="X1658" t="str">
        <f t="shared" si="827"/>
        <v>0.0000274355309522486-0.000828354462139903i</v>
      </c>
      <c r="Y1658" t="str">
        <f t="shared" si="828"/>
        <v>0.009+0.0957557440814169i</v>
      </c>
      <c r="Z1658" t="str">
        <f t="shared" si="829"/>
        <v>-0.120690387917594-0.0155236769426969i</v>
      </c>
      <c r="AA1658" t="str">
        <f t="shared" si="830"/>
        <v>13.8995065639177-146.159324049975i</v>
      </c>
      <c r="AB1658" t="str">
        <f t="shared" si="831"/>
        <v>1.40795539337772-0.159822347537662i</v>
      </c>
      <c r="AC1658" t="str">
        <f t="shared" si="832"/>
        <v>1.77926448170823-2.59592373581959i</v>
      </c>
      <c r="AD1658" t="str">
        <f t="shared" si="833"/>
        <v>0.294813623813655+0.340304289996209i</v>
      </c>
      <c r="AE1658" t="str">
        <f t="shared" si="834"/>
        <v>-0.0302983967613465-0.0456480482240526i</v>
      </c>
      <c r="AF1658" t="str">
        <f t="shared" si="835"/>
        <v>-14.4327001086274-2.1465969603944i</v>
      </c>
      <c r="AG1658" t="str">
        <f t="shared" si="836"/>
        <v>1.19488780020527-0.138862107718561i</v>
      </c>
      <c r="AH1658" t="str">
        <f t="shared" si="837"/>
        <v>0.210711547145991+0.630287535266989i</v>
      </c>
      <c r="AI1658">
        <f t="shared" si="838"/>
        <v>-3.5491022757909167</v>
      </c>
      <c r="AJ1658">
        <f t="shared" si="839"/>
        <v>71.514693039340983</v>
      </c>
      <c r="AK1658"/>
      <c r="AL1658"/>
      <c r="AM1658"/>
      <c r="AN1658"/>
    </row>
    <row r="1659" spans="1:40" x14ac:dyDescent="0.25">
      <c r="A1659"/>
      <c r="B1659">
        <f t="shared" si="840"/>
        <v>152500</v>
      </c>
      <c r="C1659" s="186" t="str">
        <f t="shared" si="808"/>
        <v>-3.28626841251561E-06+0.0160591635307127i</v>
      </c>
      <c r="D1659" s="158" t="str">
        <f t="shared" si="809"/>
        <v>-5.95703115173045+0.123120253735464i</v>
      </c>
      <c r="E1659" t="str">
        <f t="shared" si="810"/>
        <v>2870</v>
      </c>
      <c r="F1659" t="str">
        <f t="shared" si="811"/>
        <v>0.777000777000777</v>
      </c>
      <c r="G1659" t="str">
        <f t="shared" si="806"/>
        <v>0.777000777000777</v>
      </c>
      <c r="H1659" t="str">
        <f t="shared" si="812"/>
        <v>8.47646520426707+2.26854045102194i</v>
      </c>
      <c r="I1659" t="str">
        <f t="shared" si="813"/>
        <v>598.866099590554i</v>
      </c>
      <c r="J1659" t="str">
        <f t="shared" si="807"/>
        <v>-305.766828097063+129.520843647927i</v>
      </c>
      <c r="K1659" t="str">
        <f t="shared" si="814"/>
        <v>0.703422004110367-1.66060619243001i</v>
      </c>
      <c r="L1659" t="str">
        <f t="shared" si="815"/>
        <v>0.0487994788176051-0.0968647043005416i</v>
      </c>
      <c r="M1659" t="str">
        <f t="shared" si="816"/>
        <v>0.752221482927972-1.75747089673055i</v>
      </c>
      <c r="N1659" t="str">
        <f t="shared" si="817"/>
        <v>-0.676323732180893i</v>
      </c>
      <c r="O1659" t="str">
        <f t="shared" si="818"/>
        <v>0.779879070682749-0.62593021584759i</v>
      </c>
      <c r="P1659" t="str">
        <f t="shared" si="819"/>
        <v>0.220120929317251+0.62593021584759i</v>
      </c>
      <c r="Q1659" t="str">
        <f t="shared" si="820"/>
        <v>-0.220120929317251+0.050393516333303i</v>
      </c>
      <c r="R1659" t="str">
        <f t="shared" si="821"/>
        <v>-0.331623722905445-2.9194947674336i</v>
      </c>
      <c r="S1659" t="str">
        <f t="shared" si="822"/>
        <v>0.0698120087351123i</v>
      </c>
      <c r="T1659" t="str">
        <f t="shared" si="823"/>
        <v>0.203815794206189-0.0231513182402454i</v>
      </c>
      <c r="U1659" t="str">
        <f t="shared" si="824"/>
        <v>0.0000500000000000001-0.00158127116832484i</v>
      </c>
      <c r="V1659" t="str">
        <f t="shared" si="825"/>
        <v>3.33333333333333E-06-0.00173939828515733i</v>
      </c>
      <c r="W1659" t="str">
        <f t="shared" si="826"/>
        <v>0.0000144717517941312-0.000828467138083792i</v>
      </c>
      <c r="X1659" t="str">
        <f t="shared" si="827"/>
        <v>0.0000274185374637075-0.000827811783476307i</v>
      </c>
      <c r="Y1659" t="str">
        <f t="shared" si="828"/>
        <v>0.009+0.0958185759344887i</v>
      </c>
      <c r="Z1659" t="str">
        <f t="shared" si="829"/>
        <v>-0.120532538755961-0.0154957928002871i</v>
      </c>
      <c r="AA1659" t="str">
        <f t="shared" si="830"/>
        <v>13.8811065049523-146.063562766579i</v>
      </c>
      <c r="AB1659" t="str">
        <f t="shared" si="831"/>
        <v>1.40793151684548-0.159926127088984i</v>
      </c>
      <c r="AC1659" t="str">
        <f t="shared" si="832"/>
        <v>1.77801081947681-2.59469853392343i</v>
      </c>
      <c r="AD1659" t="str">
        <f t="shared" si="833"/>
        <v>0.294960741555589+0.340497408653799i</v>
      </c>
      <c r="AE1659" t="str">
        <f t="shared" si="834"/>
        <v>-0.0302760897195022-0.045611667640233i</v>
      </c>
      <c r="AF1659" t="str">
        <f t="shared" si="835"/>
        <v>-14.4334963559975-2.14542019728648i</v>
      </c>
      <c r="AG1659" t="str">
        <f t="shared" si="836"/>
        <v>1.19485969884245-0.138850660297186i</v>
      </c>
      <c r="AH1659" t="str">
        <f t="shared" si="837"/>
        <v>0.210638701576881+0.629812936684099i</v>
      </c>
      <c r="AI1659">
        <f t="shared" si="838"/>
        <v>-3.5552891567148119</v>
      </c>
      <c r="AJ1659">
        <f t="shared" si="839"/>
        <v>71.507671098618687</v>
      </c>
      <c r="AK1659"/>
      <c r="AL1659"/>
      <c r="AM1659"/>
      <c r="AN1659"/>
    </row>
    <row r="1660" spans="1:40" x14ac:dyDescent="0.25">
      <c r="A1660"/>
      <c r="B1660">
        <f t="shared" si="840"/>
        <v>152600</v>
      </c>
      <c r="C1660" s="186" t="str">
        <f t="shared" si="808"/>
        <v>-3.28196278798593E-06+0.0160486398333424i</v>
      </c>
      <c r="D1660" s="158" t="str">
        <f t="shared" si="809"/>
        <v>-5.95703111872067+0.123039572055625i</v>
      </c>
      <c r="E1660" t="str">
        <f t="shared" si="810"/>
        <v>2870</v>
      </c>
      <c r="F1660" t="str">
        <f t="shared" si="811"/>
        <v>0.777000777000777</v>
      </c>
      <c r="G1660" t="str">
        <f t="shared" si="806"/>
        <v>0.777000777000777</v>
      </c>
      <c r="H1660" t="str">
        <f t="shared" si="812"/>
        <v>8.47726008141846+2.26728414197093i</v>
      </c>
      <c r="I1660" t="str">
        <f t="shared" si="813"/>
        <v>599.258798672253i</v>
      </c>
      <c r="J1660" t="str">
        <f t="shared" si="807"/>
        <v>-306.169277155929+129.60577534868i</v>
      </c>
      <c r="K1660" t="str">
        <f t="shared" si="814"/>
        <v>0.702635336542168-1.65984388052596i</v>
      </c>
      <c r="L1660" t="str">
        <f t="shared" si="815"/>
        <v>0.0487484713560552-0.0968269082999425i</v>
      </c>
      <c r="M1660" t="str">
        <f t="shared" si="816"/>
        <v>0.751383807898223-1.7566707888259i</v>
      </c>
      <c r="N1660" t="str">
        <f t="shared" si="817"/>
        <v>-0.676767223152815i</v>
      </c>
      <c r="O1660" t="str">
        <f t="shared" si="818"/>
        <v>0.779601399597107-0.626276023607987i</v>
      </c>
      <c r="P1660" t="str">
        <f t="shared" si="819"/>
        <v>0.220398600402893+0.626276023607987i</v>
      </c>
      <c r="Q1660" t="str">
        <f t="shared" si="820"/>
        <v>-0.220398600402893+0.0504911995448281i</v>
      </c>
      <c r="R1660" t="str">
        <f t="shared" si="821"/>
        <v>-0.331621459571055-2.91753208832126i</v>
      </c>
      <c r="S1660" t="str">
        <f t="shared" si="822"/>
        <v>0.069857787101496i</v>
      </c>
      <c r="T1660" t="str">
        <f t="shared" si="823"/>
        <v>0.20381233548773-0.0231663413210021i</v>
      </c>
      <c r="U1660" t="str">
        <f t="shared" si="824"/>
        <v>0.0000500000000000001-0.00158023494868636i</v>
      </c>
      <c r="V1660" t="str">
        <f t="shared" si="825"/>
        <v>3.33333333333333E-06-0.00173825844355499i</v>
      </c>
      <c r="W1660" t="str">
        <f t="shared" si="826"/>
        <v>0.0000144717479552198-0.000827924475808591i</v>
      </c>
      <c r="X1660" t="str">
        <f t="shared" si="827"/>
        <v>0.0000274015773511966-0.00082726981569072i</v>
      </c>
      <c r="Y1660" t="str">
        <f t="shared" si="828"/>
        <v>0.009+0.0958814077875605i</v>
      </c>
      <c r="Z1660" t="str">
        <f t="shared" si="829"/>
        <v>-0.120374998855176-0.0154679803407479i</v>
      </c>
      <c r="AA1660" t="str">
        <f t="shared" si="830"/>
        <v>13.8627430698583-145.967926777168i</v>
      </c>
      <c r="AB1660" t="str">
        <f t="shared" si="831"/>
        <v>1.40790762449335-0.160029904467768i</v>
      </c>
      <c r="AC1660" t="str">
        <f t="shared" si="832"/>
        <v>1.77675913354363-2.59347407630931i</v>
      </c>
      <c r="AD1660" t="str">
        <f t="shared" si="833"/>
        <v>0.295107943420795+0.340690465623068i</v>
      </c>
      <c r="AE1660" t="str">
        <f t="shared" si="834"/>
        <v>-0.0302538249268936-0.0455753382765775i</v>
      </c>
      <c r="AF1660" t="str">
        <f t="shared" si="835"/>
        <v>-14.4342912001391-2.14424456991531i</v>
      </c>
      <c r="AG1660" t="str">
        <f t="shared" si="836"/>
        <v>1.1948316092649-0.138839272832874i</v>
      </c>
      <c r="AH1660" t="str">
        <f t="shared" si="837"/>
        <v>0.210565971128883+0.629339000183577i</v>
      </c>
      <c r="AI1660">
        <f t="shared" si="838"/>
        <v>-3.5614716209612824</v>
      </c>
      <c r="AJ1660">
        <f t="shared" si="839"/>
        <v>71.500647855562931</v>
      </c>
      <c r="AK1660"/>
      <c r="AL1660"/>
      <c r="AM1660"/>
      <c r="AN1660"/>
    </row>
    <row r="1661" spans="1:40" x14ac:dyDescent="0.25">
      <c r="A1661"/>
      <c r="B1661">
        <f t="shared" si="840"/>
        <v>152700</v>
      </c>
      <c r="C1661" s="186" t="str">
        <f t="shared" si="808"/>
        <v>-3.27766561967296E-06+0.016038129919464i</v>
      </c>
      <c r="D1661" s="158" t="str">
        <f t="shared" si="809"/>
        <v>-5.95703108577571+0.122958996049224i</v>
      </c>
      <c r="E1661" t="str">
        <f t="shared" si="810"/>
        <v>2870</v>
      </c>
      <c r="F1661" t="str">
        <f t="shared" si="811"/>
        <v>0.777000777000777</v>
      </c>
      <c r="G1661" t="str">
        <f t="shared" si="806"/>
        <v>0.777000777000777</v>
      </c>
      <c r="H1661" t="str">
        <f t="shared" si="812"/>
        <v>8.47805355847154+2.26602907302391i</v>
      </c>
      <c r="I1661" t="str">
        <f t="shared" si="813"/>
        <v>599.651497753952i</v>
      </c>
      <c r="J1661" t="str">
        <f t="shared" si="807"/>
        <v>-306.57199002932+129.690707049432i</v>
      </c>
      <c r="K1661" t="str">
        <f t="shared" si="814"/>
        <v>0.701849912564816-1.65908205215419i</v>
      </c>
      <c r="L1661" t="str">
        <f t="shared" si="815"/>
        <v>0.0486975370819959-0.0967891249801057i</v>
      </c>
      <c r="M1661" t="str">
        <f t="shared" si="816"/>
        <v>0.750547449646812-1.7558711771343i</v>
      </c>
      <c r="N1661" t="str">
        <f t="shared" si="817"/>
        <v>-0.677210714124737i</v>
      </c>
      <c r="O1661" t="str">
        <f t="shared" si="818"/>
        <v>0.779323575176156-0.626621708189761i</v>
      </c>
      <c r="P1661" t="str">
        <f t="shared" si="819"/>
        <v>0.220676424823844+0.626621708189761i</v>
      </c>
      <c r="Q1661" t="str">
        <f t="shared" si="820"/>
        <v>-0.220676424823844+0.050589005934976i</v>
      </c>
      <c r="R1661" t="str">
        <f t="shared" si="821"/>
        <v>-0.331619194698886-2.91557194708103i</v>
      </c>
      <c r="S1661" t="str">
        <f t="shared" si="822"/>
        <v>0.0699035654678797i</v>
      </c>
      <c r="T1661" t="str">
        <f t="shared" si="823"/>
        <v>0.203808874479092-0.0231813640870391i</v>
      </c>
      <c r="U1661" t="str">
        <f t="shared" si="824"/>
        <v>0.0000500000000000001-0.00157920008624452i</v>
      </c>
      <c r="V1661" t="str">
        <f t="shared" si="825"/>
        <v>3.33333333333333E-06-0.00173712009486897i</v>
      </c>
      <c r="W1661" t="str">
        <f t="shared" si="826"/>
        <v>0.0000144717441137947-0.000827382524445801i</v>
      </c>
      <c r="X1661" t="str">
        <f t="shared" si="827"/>
        <v>0.000027384650527345-0.000826728557387896i</v>
      </c>
      <c r="Y1661" t="str">
        <f t="shared" si="828"/>
        <v>0.009+0.0959442396406323i</v>
      </c>
      <c r="Z1661" t="str">
        <f t="shared" si="829"/>
        <v>-0.120217767408717-0.0154402393301023i</v>
      </c>
      <c r="AA1661" t="str">
        <f t="shared" si="830"/>
        <v>13.8444161612224-145.872415836319i</v>
      </c>
      <c r="AB1661" t="str">
        <f t="shared" si="831"/>
        <v>1.40788371632097-0.160133679672511i</v>
      </c>
      <c r="AC1661" t="str">
        <f t="shared" si="832"/>
        <v>1.77550942005856-2.59225036312548i</v>
      </c>
      <c r="AD1661" t="str">
        <f t="shared" si="833"/>
        <v>0.295255229385839+0.340883460870438i</v>
      </c>
      <c r="AE1661" t="str">
        <f t="shared" si="834"/>
        <v>-0.0302316022730011-0.0455390600175824i</v>
      </c>
      <c r="AF1661" t="str">
        <f t="shared" si="835"/>
        <v>-14.4350846442473-2.14307007697469i</v>
      </c>
      <c r="AG1661" t="str">
        <f t="shared" si="836"/>
        <v>1.19480353141526-0.138827945196664i</v>
      </c>
      <c r="AH1661" t="str">
        <f t="shared" si="837"/>
        <v>0.210493355567522+0.628865724329179i</v>
      </c>
      <c r="AI1661">
        <f t="shared" si="838"/>
        <v>-3.5676496749739268</v>
      </c>
      <c r="AJ1661">
        <f t="shared" si="839"/>
        <v>71.493623308533913</v>
      </c>
      <c r="AK1661"/>
      <c r="AL1661"/>
      <c r="AM1661"/>
      <c r="AN1661"/>
    </row>
    <row r="1662" spans="1:40" x14ac:dyDescent="0.25">
      <c r="A1662"/>
      <c r="B1662">
        <f t="shared" si="840"/>
        <v>152800</v>
      </c>
      <c r="C1662" s="186" t="str">
        <f t="shared" si="808"/>
        <v>-3.27337688544725E-06+0.0160276337620156i</v>
      </c>
      <c r="D1662" s="158" t="str">
        <f t="shared" si="809"/>
        <v>-5.95703105289541+0.122878525508786i</v>
      </c>
      <c r="E1662" t="str">
        <f t="shared" si="810"/>
        <v>2870</v>
      </c>
      <c r="F1662" t="str">
        <f t="shared" si="811"/>
        <v>0.777000777000777</v>
      </c>
      <c r="G1662" t="str">
        <f t="shared" si="806"/>
        <v>0.777000777000777</v>
      </c>
      <c r="H1662" t="str">
        <f t="shared" si="812"/>
        <v>8.47884563861287+2.26477524266808i</v>
      </c>
      <c r="I1662" t="str">
        <f t="shared" si="813"/>
        <v>600.04419683565i</v>
      </c>
      <c r="J1662" t="str">
        <f t="shared" si="807"/>
        <v>-306.974966717237+129.775638750184i</v>
      </c>
      <c r="K1662" t="str">
        <f t="shared" si="814"/>
        <v>0.701065729736254-1.65832070737604i</v>
      </c>
      <c r="L1662" t="str">
        <f t="shared" si="815"/>
        <v>0.0486466758707383-0.0967513543788276i</v>
      </c>
      <c r="M1662" t="str">
        <f t="shared" si="816"/>
        <v>0.749712405606992-1.75507206175487i</v>
      </c>
      <c r="N1662" t="str">
        <f t="shared" si="817"/>
        <v>-0.677654205096658i</v>
      </c>
      <c r="O1662" t="str">
        <f t="shared" si="818"/>
        <v>0.779045597474542-0.62696726952492i</v>
      </c>
      <c r="P1662" t="str">
        <f t="shared" si="819"/>
        <v>0.220954402525458+0.62696726952492i</v>
      </c>
      <c r="Q1662" t="str">
        <f t="shared" si="820"/>
        <v>-0.220954402525458+0.050686935571738i</v>
      </c>
      <c r="R1662" t="str">
        <f t="shared" si="821"/>
        <v>-0.331616928288811-2.91361433872954i</v>
      </c>
      <c r="S1662" t="str">
        <f t="shared" si="822"/>
        <v>0.0699493438342634i</v>
      </c>
      <c r="T1662" t="str">
        <f t="shared" si="823"/>
        <v>0.203805411180233-0.0231963865381363i</v>
      </c>
      <c r="U1662" t="str">
        <f t="shared" si="824"/>
        <v>0.0000500000000000001-0.00157816657833468i</v>
      </c>
      <c r="V1662" t="str">
        <f t="shared" si="825"/>
        <v>3.33333333333333E-06-0.00173598323616814i</v>
      </c>
      <c r="W1662" t="str">
        <f t="shared" si="826"/>
        <v>0.0000144717402698556-0.000826841282599648i</v>
      </c>
      <c r="X1662" t="str">
        <f t="shared" si="827"/>
        <v>0.0000273677569050665-0.000826188007176228i</v>
      </c>
      <c r="Y1662" t="str">
        <f t="shared" si="828"/>
        <v>0.009+0.0960070714937041i</v>
      </c>
      <c r="Z1662" t="str">
        <f t="shared" si="829"/>
        <v>-0.120060843612685-0.0154125695352948i</v>
      </c>
      <c r="AA1662" t="str">
        <f t="shared" si="830"/>
        <v>13.826125681956-145.777029699243i</v>
      </c>
      <c r="AB1662" t="str">
        <f t="shared" si="831"/>
        <v>1.40785979232805-0.160237452701694i</v>
      </c>
      <c r="AC1662" t="str">
        <f t="shared" si="832"/>
        <v>1.77426167518011-2.5910273945163i</v>
      </c>
      <c r="AD1662" t="str">
        <f t="shared" si="833"/>
        <v>0.295402599427277+0.341076394362333i</v>
      </c>
      <c r="AE1662" t="str">
        <f t="shared" si="834"/>
        <v>-0.0302094216476618-0.0455028327480942i</v>
      </c>
      <c r="AF1662" t="str">
        <f t="shared" si="835"/>
        <v>-14.4358766915083-2.14189671715929i</v>
      </c>
      <c r="AG1662" t="str">
        <f t="shared" si="836"/>
        <v>1.1947754652364-0.138816677259917i</v>
      </c>
      <c r="AH1662" t="str">
        <f t="shared" si="837"/>
        <v>0.210420854658837+0.628393107688733i</v>
      </c>
      <c r="AI1662">
        <f t="shared" si="838"/>
        <v>-3.5738233251836067</v>
      </c>
      <c r="AJ1662">
        <f t="shared" si="839"/>
        <v>71.486597455903379</v>
      </c>
      <c r="AK1662"/>
      <c r="AL1662"/>
      <c r="AM1662"/>
      <c r="AN1662"/>
    </row>
    <row r="1663" spans="1:40" x14ac:dyDescent="0.25">
      <c r="A1663"/>
      <c r="B1663">
        <f t="shared" si="840"/>
        <v>152900</v>
      </c>
      <c r="C1663" s="186" t="str">
        <f t="shared" si="808"/>
        <v>-0.0000032690965632517+0.0160171513340063i</v>
      </c>
      <c r="D1663" s="158" t="str">
        <f t="shared" si="809"/>
        <v>-5.95703102007961+0.122798160227382i</v>
      </c>
      <c r="E1663" t="str">
        <f t="shared" si="810"/>
        <v>2870</v>
      </c>
      <c r="F1663" t="str">
        <f t="shared" si="811"/>
        <v>0.777000777000777</v>
      </c>
      <c r="G1663" t="str">
        <f t="shared" si="806"/>
        <v>0.777000777000777</v>
      </c>
      <c r="H1663" t="str">
        <f t="shared" si="812"/>
        <v>8.47963632502022+2.26352264939207i</v>
      </c>
      <c r="I1663" t="str">
        <f t="shared" si="813"/>
        <v>600.436895917349i</v>
      </c>
      <c r="J1663" t="str">
        <f t="shared" si="807"/>
        <v>-307.378207219679+129.860570450938i</v>
      </c>
      <c r="K1663" t="str">
        <f t="shared" si="814"/>
        <v>0.700282785619898-1.65755984625041i</v>
      </c>
      <c r="L1663" t="str">
        <f t="shared" si="815"/>
        <v>0.0485958875978149-0.0967135965336951i</v>
      </c>
      <c r="M1663" t="str">
        <f t="shared" si="816"/>
        <v>0.748878673217713-1.75427344278411i</v>
      </c>
      <c r="N1663" t="str">
        <f t="shared" si="817"/>
        <v>-0.67809769606858i</v>
      </c>
      <c r="O1663" t="str">
        <f t="shared" si="818"/>
        <v>0.778767466546937-0.6273127075455i</v>
      </c>
      <c r="P1663" t="str">
        <f t="shared" si="819"/>
        <v>0.221232533453063+0.6273127075455i</v>
      </c>
      <c r="Q1663" t="str">
        <f t="shared" si="820"/>
        <v>-0.221232533453063+0.05078498852308i</v>
      </c>
      <c r="R1663" t="str">
        <f t="shared" si="821"/>
        <v>-0.331614660340737-2.91165925829645i</v>
      </c>
      <c r="S1663" t="str">
        <f t="shared" si="822"/>
        <v>0.0699951222006471i</v>
      </c>
      <c r="T1663" t="str">
        <f t="shared" si="823"/>
        <v>0.203801945591106-0.023211408674076i</v>
      </c>
      <c r="U1663" t="str">
        <f t="shared" si="824"/>
        <v>0.0000499999999999999-0.00157713442229914i</v>
      </c>
      <c r="V1663" t="str">
        <f t="shared" si="825"/>
        <v>3.33333333333333E-06-0.00173484786452905i</v>
      </c>
      <c r="W1663" t="str">
        <f t="shared" si="826"/>
        <v>0.0000144717364234026-0.000826300748878008i</v>
      </c>
      <c r="X1663" t="str">
        <f t="shared" si="827"/>
        <v>0.0000273508963975599-0.000825648163667741i</v>
      </c>
      <c r="Y1663" t="str">
        <f t="shared" si="828"/>
        <v>0.009+0.0960699033467759i</v>
      </c>
      <c r="Z1663" t="str">
        <f t="shared" si="829"/>
        <v>-0.119904226665796-0.0153849707241875i</v>
      </c>
      <c r="AA1663" t="str">
        <f t="shared" si="830"/>
        <v>13.8078715352934-145.681768121794i</v>
      </c>
      <c r="AB1663" t="str">
        <f t="shared" si="831"/>
        <v>1.40783585251429-0.160341223553812i</v>
      </c>
      <c r="AC1663" t="str">
        <f t="shared" si="832"/>
        <v>1.77301589507527-2.58980517062223i</v>
      </c>
      <c r="AD1663" t="str">
        <f t="shared" si="833"/>
        <v>0.295550053521651+0.34126926606518i</v>
      </c>
      <c r="AE1663" t="str">
        <f t="shared" si="834"/>
        <v>-0.0301872829410705-0.045466656353312i</v>
      </c>
      <c r="AF1663" t="str">
        <f t="shared" si="835"/>
        <v>-14.4366673450998-2.14072448916469i</v>
      </c>
      <c r="AG1663" t="str">
        <f t="shared" si="836"/>
        <v>1.19474741067135-0.138805468894326i</v>
      </c>
      <c r="AH1663" t="str">
        <f t="shared" si="837"/>
        <v>0.210348468169395+0.627921148834236i</v>
      </c>
      <c r="AI1663">
        <f t="shared" si="838"/>
        <v>-3.5799925780070403</v>
      </c>
      <c r="AJ1663">
        <f t="shared" si="839"/>
        <v>71.479570296056366</v>
      </c>
      <c r="AK1663"/>
      <c r="AL1663"/>
      <c r="AM1663"/>
      <c r="AN1663"/>
    </row>
    <row r="1664" spans="1:40" x14ac:dyDescent="0.25">
      <c r="A1664"/>
      <c r="B1664">
        <f t="shared" si="840"/>
        <v>153000</v>
      </c>
      <c r="C1664" s="186" t="str">
        <f t="shared" si="808"/>
        <v>-3.26482463110127E-06+0.0160066826085155i</v>
      </c>
      <c r="D1664" s="158" t="str">
        <f t="shared" si="809"/>
        <v>-5.95703098732813+0.122717899998619i</v>
      </c>
      <c r="E1664" t="str">
        <f t="shared" si="810"/>
        <v>2870</v>
      </c>
      <c r="F1664" t="str">
        <f t="shared" si="811"/>
        <v>0.777000777000777</v>
      </c>
      <c r="G1664" t="str">
        <f t="shared" si="806"/>
        <v>0.777000777000777</v>
      </c>
      <c r="H1664" t="str">
        <f t="shared" si="812"/>
        <v>8.48042562086262+2.26227129168592i</v>
      </c>
      <c r="I1664" t="str">
        <f t="shared" si="813"/>
        <v>600.829594999048i</v>
      </c>
      <c r="J1664" t="str">
        <f t="shared" si="807"/>
        <v>-307.781711536647+129.945502151691i</v>
      </c>
      <c r="K1664" t="str">
        <f t="shared" si="814"/>
        <v>0.699501077784577-1.65679946883382i</v>
      </c>
      <c r="L1664" t="str">
        <f t="shared" si="815"/>
        <v>0.0485451721389782-0.0966758514820862i</v>
      </c>
      <c r="M1664" t="str">
        <f t="shared" si="816"/>
        <v>0.748046249923555-1.75347532031591i</v>
      </c>
      <c r="N1664" t="str">
        <f t="shared" si="817"/>
        <v>-0.678541187040502i</v>
      </c>
      <c r="O1664" t="str">
        <f t="shared" si="818"/>
        <v>0.778489182448045-0.627658022183557i</v>
      </c>
      <c r="P1664" t="str">
        <f t="shared" si="819"/>
        <v>0.221510817551955+0.627658022183557i</v>
      </c>
      <c r="Q1664" t="str">
        <f t="shared" si="820"/>
        <v>-0.221510817551955+0.050883164856945i</v>
      </c>
      <c r="R1664" t="str">
        <f t="shared" si="821"/>
        <v>-0.331612390854549-2.9097067008244i</v>
      </c>
      <c r="S1664" t="str">
        <f t="shared" si="822"/>
        <v>0.0700409005670306i</v>
      </c>
      <c r="T1664" t="str">
        <f t="shared" si="823"/>
        <v>0.203798477711664-0.0232264304946388i</v>
      </c>
      <c r="U1664" t="str">
        <f t="shared" si="824"/>
        <v>0.0000499999999999999-0.00157610361548718i</v>
      </c>
      <c r="V1664" t="str">
        <f t="shared" si="825"/>
        <v>3.33333333333333E-06-0.0017337139770359i</v>
      </c>
      <c r="W1664" t="str">
        <f t="shared" si="826"/>
        <v>0.0000144717325744358-0.000825760921892409i</v>
      </c>
      <c r="X1664" t="str">
        <f t="shared" si="827"/>
        <v>0.0000273340689183078-0.000825109025478099i</v>
      </c>
      <c r="Y1664" t="str">
        <f t="shared" si="828"/>
        <v>0.009+0.0961327351998477i</v>
      </c>
      <c r="Z1664" t="str">
        <f t="shared" si="829"/>
        <v>-0.119747915769372-0.0153574426655559i</v>
      </c>
      <c r="AA1664" t="str">
        <f t="shared" si="830"/>
        <v>13.7896536247911-145.586630860457i</v>
      </c>
      <c r="AB1664" t="str">
        <f t="shared" si="831"/>
        <v>1.40781189687934-0.160444992227349i</v>
      </c>
      <c r="AC1664" t="str">
        <f t="shared" si="832"/>
        <v>1.77177207591942-2.58858369157973i</v>
      </c>
      <c r="AD1664" t="str">
        <f t="shared" si="833"/>
        <v>0.295697591645484+0.34146207594541i</v>
      </c>
      <c r="AE1664" t="str">
        <f t="shared" si="834"/>
        <v>-0.0301651860437762-0.0454305307187843i</v>
      </c>
      <c r="AF1664" t="str">
        <f t="shared" si="835"/>
        <v>-14.4374566081908-2.1395533916873i</v>
      </c>
      <c r="AG1664" t="str">
        <f t="shared" si="836"/>
        <v>1.19471936766335-0.138794319971899i</v>
      </c>
      <c r="AH1664" t="str">
        <f t="shared" si="837"/>
        <v>0.210276195866278+0.627449846341769i</v>
      </c>
      <c r="AI1664">
        <f t="shared" si="838"/>
        <v>-3.5861574398477538</v>
      </c>
      <c r="AJ1664">
        <f t="shared" si="839"/>
        <v>71.472541827390216</v>
      </c>
      <c r="AK1664"/>
      <c r="AL1664"/>
      <c r="AM1664"/>
      <c r="AN1664"/>
    </row>
    <row r="1665" spans="1:40" x14ac:dyDescent="0.25">
      <c r="A1665"/>
      <c r="B1665">
        <f t="shared" si="840"/>
        <v>153100</v>
      </c>
      <c r="C1665" s="186" t="str">
        <f t="shared" si="808"/>
        <v>-3.26056106708267E-06+0.0159962275586932i</v>
      </c>
      <c r="D1665" s="158" t="str">
        <f t="shared" si="809"/>
        <v>-5.95703095464081+0.122637744616648i</v>
      </c>
      <c r="E1665" t="str">
        <f t="shared" si="810"/>
        <v>2870</v>
      </c>
      <c r="F1665" t="str">
        <f t="shared" si="811"/>
        <v>0.777000777000777</v>
      </c>
      <c r="G1665" t="str">
        <f t="shared" si="806"/>
        <v>0.777000777000777</v>
      </c>
      <c r="H1665" t="str">
        <f t="shared" si="812"/>
        <v>8.48121352930044+2.26102116804115i</v>
      </c>
      <c r="I1665" t="str">
        <f t="shared" si="813"/>
        <v>601.222294080747i</v>
      </c>
      <c r="J1665" t="str">
        <f t="shared" si="807"/>
        <v>-308.185479668141+130.030433852443i</v>
      </c>
      <c r="K1665" t="str">
        <f t="shared" si="814"/>
        <v>0.698720603804567-1.65603957518041i</v>
      </c>
      <c r="L1665" t="str">
        <f t="shared" si="815"/>
        <v>0.0484945293702009-0.0966381192611703i</v>
      </c>
      <c r="M1665" t="str">
        <f t="shared" si="816"/>
        <v>0.747215133174768-1.75267769444158i</v>
      </c>
      <c r="N1665" t="str">
        <f t="shared" si="817"/>
        <v>-0.678984678012424i</v>
      </c>
      <c r="O1665" t="str">
        <f t="shared" si="818"/>
        <v>0.778210745232601-0.628003213371174i</v>
      </c>
      <c r="P1665" t="str">
        <f t="shared" si="819"/>
        <v>0.221789254767399+0.628003213371174i</v>
      </c>
      <c r="Q1665" t="str">
        <f t="shared" si="820"/>
        <v>-0.221789254767399+0.05098146464125i</v>
      </c>
      <c r="R1665" t="str">
        <f t="shared" si="821"/>
        <v>-0.331610119830142-2.90775666136902i</v>
      </c>
      <c r="S1665" t="str">
        <f t="shared" si="822"/>
        <v>0.0700866789334143i</v>
      </c>
      <c r="T1665" t="str">
        <f t="shared" si="823"/>
        <v>0.203795007541867-0.0232414519996062i</v>
      </c>
      <c r="U1665" t="str">
        <f t="shared" si="824"/>
        <v>0.00005-0.00157507415525499i</v>
      </c>
      <c r="V1665" t="str">
        <f t="shared" si="825"/>
        <v>3.33333333333333E-06-0.00173258157078048i</v>
      </c>
      <c r="W1665" t="str">
        <f t="shared" si="826"/>
        <v>0.0000144717287229551-0.000825221800257993i</v>
      </c>
      <c r="X1665" t="str">
        <f t="shared" si="827"/>
        <v>0.0000273172743810743-0.000824570591226565i</v>
      </c>
      <c r="Y1665" t="str">
        <f t="shared" si="828"/>
        <v>0.009+0.0961955670529195i</v>
      </c>
      <c r="Z1665" t="str">
        <f t="shared" si="829"/>
        <v>-0.119591910127324-0.0153299851290838i</v>
      </c>
      <c r="AA1665" t="str">
        <f t="shared" si="830"/>
        <v>13.7714718543264-145.491617672351i</v>
      </c>
      <c r="AB1665" t="str">
        <f t="shared" si="831"/>
        <v>1.40778792542293-0.160548758720797i</v>
      </c>
      <c r="AC1665" t="str">
        <f t="shared" si="832"/>
        <v>1.7705302138965-2.58736295752156i</v>
      </c>
      <c r="AD1665" t="str">
        <f t="shared" si="833"/>
        <v>0.295845213775282+0.341654823969458i</v>
      </c>
      <c r="AE1665" t="str">
        <f t="shared" si="834"/>
        <v>-0.0301431308466809-0.0453944557304078i</v>
      </c>
      <c r="AF1665" t="str">
        <f t="shared" si="835"/>
        <v>-14.4382444839413-2.1383834234245i</v>
      </c>
      <c r="AG1665" t="str">
        <f t="shared" si="836"/>
        <v>1.19469133615583-0.138783230364965i</v>
      </c>
      <c r="AH1665" t="str">
        <f t="shared" si="837"/>
        <v>0.210204037517063+0.626979198791486i</v>
      </c>
      <c r="AI1665">
        <f t="shared" si="838"/>
        <v>-3.5923179170961568</v>
      </c>
      <c r="AJ1665">
        <f t="shared" si="839"/>
        <v>71.465512048316114</v>
      </c>
      <c r="AK1665"/>
      <c r="AL1665"/>
      <c r="AM1665"/>
      <c r="AN1665"/>
    </row>
    <row r="1666" spans="1:40" x14ac:dyDescent="0.25">
      <c r="A1666"/>
      <c r="B1666">
        <f t="shared" si="840"/>
        <v>153200</v>
      </c>
      <c r="C1666" s="186" t="str">
        <f t="shared" si="808"/>
        <v>-3.25630584935415E-06+0.0159857861577593i</v>
      </c>
      <c r="D1666" s="158" t="str">
        <f t="shared" si="809"/>
        <v>-5.95703092201747+0.122557693876155i</v>
      </c>
      <c r="E1666" t="str">
        <f t="shared" si="810"/>
        <v>2870</v>
      </c>
      <c r="F1666" t="str">
        <f t="shared" si="811"/>
        <v>0.777000777000777</v>
      </c>
      <c r="G1666" t="str">
        <f t="shared" si="806"/>
        <v>0.777000777000777</v>
      </c>
      <c r="H1666" t="str">
        <f t="shared" si="812"/>
        <v>8.48200005348536+2.25977227695066i</v>
      </c>
      <c r="I1666" t="str">
        <f t="shared" si="813"/>
        <v>601.614993162445i</v>
      </c>
      <c r="J1666" t="str">
        <f t="shared" si="807"/>
        <v>-308.58951161416+130.115365553195i</v>
      </c>
      <c r="K1666" t="str">
        <f t="shared" si="814"/>
        <v>0.697941361259573-1.65528016534189i</v>
      </c>
      <c r="L1666" t="str">
        <f t="shared" si="815"/>
        <v>0.0484439591676765-0.0966003999079106i</v>
      </c>
      <c r="M1666" t="str">
        <f t="shared" si="816"/>
        <v>0.746385320427249-1.7518805652498i</v>
      </c>
      <c r="N1666" t="str">
        <f t="shared" si="817"/>
        <v>-0.679428168984346i</v>
      </c>
      <c r="O1666" t="str">
        <f t="shared" si="818"/>
        <v>0.777932154955368-0.628348281040456i</v>
      </c>
      <c r="P1666" t="str">
        <f t="shared" si="819"/>
        <v>0.222067845044632+0.628348281040456i</v>
      </c>
      <c r="Q1666" t="str">
        <f t="shared" si="820"/>
        <v>-0.222067845044632+0.05107988794389i</v>
      </c>
      <c r="R1666" t="str">
        <f t="shared" si="821"/>
        <v>-0.331607847267402-2.9058091349988i</v>
      </c>
      <c r="S1666" t="str">
        <f t="shared" si="822"/>
        <v>0.070132457299798i</v>
      </c>
      <c r="T1666" t="str">
        <f t="shared" si="823"/>
        <v>0.203791535081666-0.023256473188759i</v>
      </c>
      <c r="U1666" t="str">
        <f t="shared" si="824"/>
        <v>0.00005-0.00157404603896566i</v>
      </c>
      <c r="V1666" t="str">
        <f t="shared" si="825"/>
        <v>3.33333333333333E-06-0.00173145064286222i</v>
      </c>
      <c r="W1666" t="str">
        <f t="shared" si="826"/>
        <v>0.0000144717248689605-0.00082468338259353i</v>
      </c>
      <c r="X1666" t="str">
        <f t="shared" si="827"/>
        <v>0.0000273005126999057-0.000824032859536015i</v>
      </c>
      <c r="Y1666" t="str">
        <f t="shared" si="828"/>
        <v>0.009+0.0962583989059913i</v>
      </c>
      <c r="Z1666" t="str">
        <f t="shared" si="829"/>
        <v>-0.119436208946153-0.0153025978853607i</v>
      </c>
      <c r="AA1666" t="str">
        <f t="shared" si="830"/>
        <v>13.7533261280956-145.396728315228i</v>
      </c>
      <c r="AB1666" t="str">
        <f t="shared" si="831"/>
        <v>1.40776393814473-0.160652523032641i</v>
      </c>
      <c r="AC1666" t="str">
        <f t="shared" si="832"/>
        <v>1.76929030519885-2.58614296857644i</v>
      </c>
      <c r="AD1666" t="str">
        <f t="shared" si="833"/>
        <v>0.295992919887545+0.341847510103758i</v>
      </c>
      <c r="AE1666" t="str">
        <f t="shared" si="834"/>
        <v>-0.030121117241041-0.0453584312744272i</v>
      </c>
      <c r="AF1666" t="str">
        <f t="shared" si="835"/>
        <v>-14.4390309755028-2.13721458307451i</v>
      </c>
      <c r="AG1666" t="str">
        <f t="shared" si="836"/>
        <v>1.19466331609242-0.138772199946181i</v>
      </c>
      <c r="AH1666" t="str">
        <f t="shared" si="837"/>
        <v>0.210131992889867+0.62650920476763i</v>
      </c>
      <c r="AI1666">
        <f t="shared" si="838"/>
        <v>-3.5984740161290047</v>
      </c>
      <c r="AJ1666">
        <f t="shared" si="839"/>
        <v>71.458480957256128</v>
      </c>
      <c r="AK1666"/>
      <c r="AL1666"/>
      <c r="AM1666"/>
      <c r="AN1666"/>
    </row>
    <row r="1667" spans="1:40" x14ac:dyDescent="0.25">
      <c r="A1667"/>
      <c r="B1667">
        <f t="shared" si="840"/>
        <v>153300</v>
      </c>
      <c r="C1667" s="186" t="str">
        <f t="shared" si="808"/>
        <v>-3.25205895614513E-06+0.0159753583790036i</v>
      </c>
      <c r="D1667" s="158" t="str">
        <f t="shared" si="809"/>
        <v>-5.95703088945795+0.122477747572361i</v>
      </c>
      <c r="E1667" t="str">
        <f t="shared" si="810"/>
        <v>2870</v>
      </c>
      <c r="F1667" t="str">
        <f t="shared" si="811"/>
        <v>0.777000777000777</v>
      </c>
      <c r="G1667" t="str">
        <f t="shared" si="806"/>
        <v>0.777000777000777</v>
      </c>
      <c r="H1667" t="str">
        <f t="shared" si="812"/>
        <v>8.48278519656042+2.25852461690885i</v>
      </c>
      <c r="I1667" t="str">
        <f t="shared" si="813"/>
        <v>602.007692244144i</v>
      </c>
      <c r="J1667" t="str">
        <f t="shared" si="807"/>
        <v>-308.993807374705+130.200297253948i</v>
      </c>
      <c r="K1667" t="str">
        <f t="shared" si="814"/>
        <v>0.697163347734698-1.65452123936766i</v>
      </c>
      <c r="L1667" t="str">
        <f t="shared" si="815"/>
        <v>0.048393461407817-0.0965626934590626i</v>
      </c>
      <c r="M1667" t="str">
        <f t="shared" si="816"/>
        <v>0.745556809142515-1.75108393282672i</v>
      </c>
      <c r="N1667" t="str">
        <f t="shared" si="817"/>
        <v>-0.679871659956268i</v>
      </c>
      <c r="O1667" t="str">
        <f t="shared" si="818"/>
        <v>0.777653411671142-0.628693225123536i</v>
      </c>
      <c r="P1667" t="str">
        <f t="shared" si="819"/>
        <v>0.222346588328858+0.628693225123536i</v>
      </c>
      <c r="Q1667" t="str">
        <f t="shared" si="820"/>
        <v>-0.222346588328858+0.051178434832732i</v>
      </c>
      <c r="R1667" t="str">
        <f t="shared" si="821"/>
        <v>-0.331605573166237-2.90386411679515i</v>
      </c>
      <c r="S1667" t="str">
        <f t="shared" si="822"/>
        <v>0.0701782356661817i</v>
      </c>
      <c r="T1667" t="str">
        <f t="shared" si="823"/>
        <v>0.203788060331019-0.0232714940618794i</v>
      </c>
      <c r="U1667" t="str">
        <f t="shared" si="824"/>
        <v>0.00005-0.00157301926398916i</v>
      </c>
      <c r="V1667" t="str">
        <f t="shared" si="825"/>
        <v>3.33333333333333E-06-0.00173032119038808i</v>
      </c>
      <c r="W1667" t="str">
        <f t="shared" si="826"/>
        <v>0.0000144717210124522-0.000824145667521378i</v>
      </c>
      <c r="X1667" t="str">
        <f t="shared" si="827"/>
        <v>0.0000272837837891276-0.000823495829032896i</v>
      </c>
      <c r="Y1667" t="str">
        <f t="shared" si="828"/>
        <v>0.009+0.0963212307590631i</v>
      </c>
      <c r="Z1667" t="str">
        <f t="shared" si="829"/>
        <v>-0.119280811434927-0.0152752807058755i</v>
      </c>
      <c r="AA1667" t="str">
        <f t="shared" si="830"/>
        <v>13.7352163506134-145.301962547468i</v>
      </c>
      <c r="AB1667" t="str">
        <f t="shared" si="831"/>
        <v>1.40773993504444-0.160756285161376i</v>
      </c>
      <c r="AC1667" t="str">
        <f t="shared" si="832"/>
        <v>1.76805234602723-2.58492372486937i</v>
      </c>
      <c r="AD1667" t="str">
        <f t="shared" si="833"/>
        <v>0.296140709958752+0.342040134314749i</v>
      </c>
      <c r="AE1667" t="str">
        <f t="shared" si="834"/>
        <v>-0.0300991451184621-0.0453224572374319i</v>
      </c>
      <c r="AF1667" t="str">
        <f t="shared" si="835"/>
        <v>-14.4398160860184-2.13604686933649i</v>
      </c>
      <c r="AG1667" t="str">
        <f t="shared" si="836"/>
        <v>1.19463530741693-0.13876122858852i</v>
      </c>
      <c r="AH1667" t="str">
        <f t="shared" si="837"/>
        <v>0.210060061753309+0.626039862858499i</v>
      </c>
      <c r="AI1667">
        <f t="shared" si="838"/>
        <v>-3.6046257433098332</v>
      </c>
      <c r="AJ1667">
        <f t="shared" si="839"/>
        <v>71.451448552645601</v>
      </c>
      <c r="AK1667"/>
      <c r="AL1667"/>
      <c r="AM1667"/>
      <c r="AN1667"/>
    </row>
    <row r="1668" spans="1:40" x14ac:dyDescent="0.25">
      <c r="A1668"/>
      <c r="B1668">
        <f t="shared" si="840"/>
        <v>153400</v>
      </c>
      <c r="C1668" s="186" t="str">
        <f t="shared" si="808"/>
        <v>-0.000003247820365756+0.0159649441957857i</v>
      </c>
      <c r="D1668" s="158" t="str">
        <f t="shared" si="809"/>
        <v>-5.9570308569621+0.122397905501024i</v>
      </c>
      <c r="E1668" t="str">
        <f t="shared" si="810"/>
        <v>2870</v>
      </c>
      <c r="F1668" t="str">
        <f t="shared" si="811"/>
        <v>0.777000777000777</v>
      </c>
      <c r="G1668" t="str">
        <f t="shared" si="806"/>
        <v>0.777000777000777</v>
      </c>
      <c r="H1668" t="str">
        <f t="shared" si="812"/>
        <v>8.4835689616601+2.2572781864115i</v>
      </c>
      <c r="I1668" t="str">
        <f t="shared" si="813"/>
        <v>602.400391325843i</v>
      </c>
      <c r="J1668" t="str">
        <f t="shared" si="807"/>
        <v>-309.398366949776+130.285228954701i</v>
      </c>
      <c r="K1668" t="str">
        <f t="shared" si="814"/>
        <v>0.696386560820434-1.65376279730473i</v>
      </c>
      <c r="L1668" t="str">
        <f t="shared" si="815"/>
        <v>0.048343035967254-0.0965249999511768i</v>
      </c>
      <c r="M1668" t="str">
        <f t="shared" si="816"/>
        <v>0.744729596787688-1.75028779725591i</v>
      </c>
      <c r="N1668" t="str">
        <f t="shared" si="817"/>
        <v>-0.68031515092819i</v>
      </c>
      <c r="O1668" t="str">
        <f t="shared" si="818"/>
        <v>0.777374515434747-0.629038045552566i</v>
      </c>
      <c r="P1668" t="str">
        <f t="shared" si="819"/>
        <v>0.222625484565253+0.629038045552566i</v>
      </c>
      <c r="Q1668" t="str">
        <f t="shared" si="820"/>
        <v>-0.222625484565253+0.0512771053756239i</v>
      </c>
      <c r="R1668" t="str">
        <f t="shared" si="821"/>
        <v>-0.331603297526509-2.90192160185227i</v>
      </c>
      <c r="S1668" t="str">
        <f t="shared" si="822"/>
        <v>0.0702240140325654i</v>
      </c>
      <c r="T1668" t="str">
        <f t="shared" si="823"/>
        <v>0.203784583289878-0.0232865146187465i</v>
      </c>
      <c r="U1668" t="str">
        <f t="shared" si="824"/>
        <v>0.00005-0.00157199382770234i</v>
      </c>
      <c r="V1668" t="str">
        <f t="shared" si="825"/>
        <v>3.33333333333333E-06-0.00172919321047257i</v>
      </c>
      <c r="W1668" t="str">
        <f t="shared" si="826"/>
        <v>0.0000144717171534298-0.000823608653667506i</v>
      </c>
      <c r="X1668" t="str">
        <f t="shared" si="827"/>
        <v>0.0000272670875633448-0.000822959498347254i</v>
      </c>
      <c r="Y1668" t="str">
        <f t="shared" si="828"/>
        <v>0.009+0.0963840626121349i</v>
      </c>
      <c r="Z1668" t="str">
        <f t="shared" si="829"/>
        <v>-0.119125716805283-0.015248033363015i</v>
      </c>
      <c r="AA1668" t="str">
        <f t="shared" si="830"/>
        <v>13.7171424267112-145.207320128077i</v>
      </c>
      <c r="AB1668" t="str">
        <f t="shared" si="831"/>
        <v>1.40771591612173-0.160860045105477i</v>
      </c>
      <c r="AC1668" t="str">
        <f t="shared" si="832"/>
        <v>1.76681633259079-2.58370522652144i</v>
      </c>
      <c r="AD1668" t="str">
        <f t="shared" si="833"/>
        <v>0.296288583965365+0.342232696568874i</v>
      </c>
      <c r="AE1668" t="str">
        <f t="shared" si="834"/>
        <v>-0.0300772143708997-0.0452865335063565i</v>
      </c>
      <c r="AF1668" t="str">
        <f t="shared" si="835"/>
        <v>-14.4405998186222-2.13488028091048i</v>
      </c>
      <c r="AG1668" t="str">
        <f t="shared" si="836"/>
        <v>1.19460731007337-0.138750316165271i</v>
      </c>
      <c r="AH1668" t="str">
        <f t="shared" si="837"/>
        <v>0.209988243876516+0.625571171656424i</v>
      </c>
      <c r="AI1668">
        <f t="shared" si="838"/>
        <v>-3.6107731049890592</v>
      </c>
      <c r="AJ1668">
        <f t="shared" si="839"/>
        <v>71.444414832932353</v>
      </c>
      <c r="AK1668"/>
      <c r="AL1668"/>
      <c r="AM1668"/>
      <c r="AN1668"/>
    </row>
    <row r="1669" spans="1:40" x14ac:dyDescent="0.25">
      <c r="A1669"/>
      <c r="B1669">
        <f t="shared" si="840"/>
        <v>153500</v>
      </c>
      <c r="C1669" s="186" t="str">
        <f t="shared" si="808"/>
        <v>-3.24359005655781E-06+0.0159545435815344i</v>
      </c>
      <c r="D1669" s="158" t="str">
        <f t="shared" si="809"/>
        <v>-5.95703082452973+0.12231816745843i</v>
      </c>
      <c r="E1669" t="str">
        <f t="shared" si="810"/>
        <v>2870</v>
      </c>
      <c r="F1669" t="str">
        <f t="shared" si="811"/>
        <v>0.777000777000777</v>
      </c>
      <c r="G1669" t="str">
        <f t="shared" ref="G1669:G1732" si="841">IF($C$11=$C$7,$C$24,F1669)</f>
        <v>0.777000777000777</v>
      </c>
      <c r="H1669" t="str">
        <f t="shared" si="812"/>
        <v>8.4843513519102+2.25603298395591i</v>
      </c>
      <c r="I1669" t="str">
        <f t="shared" si="813"/>
        <v>602.793090407542i</v>
      </c>
      <c r="J1669" t="str">
        <f t="shared" ref="J1669:J1732" si="842">IMSUM(COMPLEX(0,2*PI()*B1669*$C$113*$C$112),COMPLEX(0,2*PI()*B1669*$C$113*$C$111),COMPLEX(0,2*PI()*B1669*$C$28*10^-12*$C$111),COMPLEX(-1*2*PI()*B1669*2*PI()*B1669*$C$113*$C$112*$C$28*10^-12*$C$111,0),COMPLEX(1,0))</f>
        <v>-309.803190339372+130.370160655453i</v>
      </c>
      <c r="K1669" t="str">
        <f t="shared" si="814"/>
        <v>0.695610998112659-1.65300483919779i</v>
      </c>
      <c r="L1669" t="str">
        <f t="shared" si="815"/>
        <v>0.048292682722838-0.0964873194205986i</v>
      </c>
      <c r="M1669" t="str">
        <f t="shared" si="816"/>
        <v>0.743903680835497-1.74949215861839i</v>
      </c>
      <c r="N1669" t="str">
        <f t="shared" si="817"/>
        <v>-0.680758641900112i</v>
      </c>
      <c r="O1669" t="str">
        <f t="shared" si="818"/>
        <v>0.777095466301036-0.629382742259728i</v>
      </c>
      <c r="P1669" t="str">
        <f t="shared" si="819"/>
        <v>0.222904533698964+0.629382742259728i</v>
      </c>
      <c r="Q1669" t="str">
        <f t="shared" si="820"/>
        <v>-0.222904533698964+0.051375899640384i</v>
      </c>
      <c r="R1669" t="str">
        <f t="shared" si="821"/>
        <v>-0.331601020348145-2.89998158527714i</v>
      </c>
      <c r="S1669" t="str">
        <f t="shared" si="822"/>
        <v>0.0702697923989491i</v>
      </c>
      <c r="T1669" t="str">
        <f t="shared" si="823"/>
        <v>0.2037811039582-0.0233015348591438i</v>
      </c>
      <c r="U1669" t="str">
        <f t="shared" si="824"/>
        <v>0.00005-0.00157096972748885i</v>
      </c>
      <c r="V1669" t="str">
        <f t="shared" si="825"/>
        <v>3.33333333333333E-06-0.00172806670023773i</v>
      </c>
      <c r="W1669" t="str">
        <f t="shared" si="826"/>
        <v>0.0000144717132918937-0.000823072339661448i</v>
      </c>
      <c r="X1669" t="str">
        <f t="shared" si="827"/>
        <v>0.0000272504239374404-0.000822423866112681i</v>
      </c>
      <c r="Y1669" t="str">
        <f t="shared" si="828"/>
        <v>0.009+0.0964468944652067i</v>
      </c>
      <c r="Z1669" t="str">
        <f t="shared" si="829"/>
        <v>-0.118970924271409-0.0152208556300574i</v>
      </c>
      <c r="AA1669" t="str">
        <f t="shared" si="830"/>
        <v>13.6991042615362-145.112800816687i</v>
      </c>
      <c r="AB1669" t="str">
        <f t="shared" si="831"/>
        <v>1.4076918813763-0.160963802863449i</v>
      </c>
      <c r="AC1669" t="str">
        <f t="shared" si="832"/>
        <v>1.76558226110707-2.58248747365i</v>
      </c>
      <c r="AD1669" t="str">
        <f t="shared" si="833"/>
        <v>0.296436541883841+0.342425196832577i</v>
      </c>
      <c r="AE1669" t="str">
        <f t="shared" si="834"/>
        <v>-0.0300553248906582-0.0452506599684783i</v>
      </c>
      <c r="AF1669" t="str">
        <f t="shared" si="835"/>
        <v>-14.4413821764399-2.13371481649748i</v>
      </c>
      <c r="AG1669" t="str">
        <f t="shared" si="836"/>
        <v>1.19457932400593-0.138739462550047i</v>
      </c>
      <c r="AH1669" t="str">
        <f t="shared" si="837"/>
        <v>0.209916539029131+0.625103129757776i</v>
      </c>
      <c r="AI1669">
        <f t="shared" si="838"/>
        <v>-3.6169161075037115</v>
      </c>
      <c r="AJ1669">
        <f t="shared" si="839"/>
        <v>71.437379796576394</v>
      </c>
      <c r="AK1669"/>
      <c r="AL1669"/>
      <c r="AM1669"/>
      <c r="AN1669"/>
    </row>
    <row r="1670" spans="1:40" x14ac:dyDescent="0.25">
      <c r="A1670"/>
      <c r="B1670">
        <f t="shared" si="840"/>
        <v>153600</v>
      </c>
      <c r="C1670" s="186" t="str">
        <f t="shared" ref="C1670:C1733" si="843">IMPRODUCT(COMPLEX(-1,0),IMDIV(IMPRODUCT(G1670,COMPLEX($C$100+$C$101,0)),COMPLEX($C$100,2*PI()*B1670*$C$103*$C$102*(2*$C$100+$C$101))))</f>
        <v>-3.23936800699196E-06+0.015944156509748i</v>
      </c>
      <c r="D1670" s="158" t="str">
        <f t="shared" ref="D1670:D1733" si="844">IMPRODUCT(COMPLEX($C$106,0),IMSUB(C1670,G1670))</f>
        <v>-5.95703079216068+0.122238533241401i</v>
      </c>
      <c r="E1670" t="str">
        <f t="shared" ref="E1670:E1733" si="845">IMDIV(COMPLEX($C$20*10^3,0),COMPLEX(1,2*PI()*B1670*$C$20*1000*$C$29*10^-12))</f>
        <v>2870</v>
      </c>
      <c r="F1670" t="str">
        <f t="shared" ref="F1670:F1733" si="846">IMDIV(COMPLEX($C$22*1000,0),IMSUM(COMPLEX($C$22*1000,0),E1670))</f>
        <v>0.777000777000777</v>
      </c>
      <c r="G1670" t="str">
        <f t="shared" si="841"/>
        <v>0.777000777000777</v>
      </c>
      <c r="H1670" t="str">
        <f t="shared" ref="H1670:H1733" si="847">IMPRODUCT(COMPLEX($C$108,0),IMPRODUCT(COMPLEX(-1,0),D1670),IMDIV(COMPLEX(0,2*PI()*B1670*$C$109*$C$110),COMPLEX(1,2*PI()*B1670*$C$109*$C$110)))</f>
        <v>8.48513237042804+2.25478900804077i</v>
      </c>
      <c r="I1670" t="str">
        <f t="shared" ref="I1670:I1733" si="848">COMPLEX(0,2*PI()*B1670*$C$113*$C$112*$C$114)</f>
        <v>603.18578948924i</v>
      </c>
      <c r="J1670" t="str">
        <f t="shared" si="842"/>
        <v>-310.208277543494+130.455092356206i</v>
      </c>
      <c r="K1670" t="str">
        <f t="shared" ref="K1670:K1733" si="849">IMDIV(I1670,J1670)</f>
        <v>0.694836657212622-1.65224736508918i</v>
      </c>
      <c r="L1670" t="str">
        <f t="shared" ref="L1670:L1733" si="850">IMDIV(COMPLEX($C$117,0),COMPLEX(1,2*PI()*B1670*$C$115*$C$116))</f>
        <v>0.0482424015516379-0.0964496519034693i</v>
      </c>
      <c r="M1670" t="str">
        <f t="shared" ref="M1670:M1733" si="851">IMSUM(K1670,L1670)</f>
        <v>0.74307905876426-1.74869701699265i</v>
      </c>
      <c r="N1670" t="str">
        <f t="shared" ref="N1670:N1733" si="852">COMPLEX(0,-2*PI()*B1670*$C$43)</f>
        <v>-0.681202132872034i</v>
      </c>
      <c r="O1670" t="str">
        <f t="shared" ref="O1670:O1733" si="853">IMEXP(N1670)</f>
        <v>0.776816264324895-0.629727315177224i</v>
      </c>
      <c r="P1670" t="str">
        <f t="shared" ref="P1670:P1733" si="854">IMSUB(COMPLEX(1,0),O1670)</f>
        <v>0.223183735675105+0.629727315177224i</v>
      </c>
      <c r="Q1670" t="str">
        <f t="shared" ref="Q1670:Q1733" si="855">IMSUM(COMPLEX(0,2*PI()*B1670*$C$43),O1670,COMPLEX(-1,0))</f>
        <v>-0.223183735675105+0.05147481769481i</v>
      </c>
      <c r="R1670" t="str">
        <f t="shared" ref="R1670:R1733" si="856">IMDIV(P1670,Q1670)</f>
        <v>-0.331598741631015-2.8980440621895i</v>
      </c>
      <c r="S1670" t="str">
        <f t="shared" ref="S1670:S1733" si="857">IMDIV(COMPLEX(0,2*PI()*B1670*$C$123),COMPLEX($C$124,0))</f>
        <v>0.0703155707653328i</v>
      </c>
      <c r="T1670" t="str">
        <f t="shared" ref="T1670:T1733" si="858">IMPRODUCT(R1670,S1670)</f>
        <v>0.203777622335938-0.0233165547828509i</v>
      </c>
      <c r="U1670" t="str">
        <f t="shared" ref="U1670:U1733" si="859">IMDIV(COMPLEX(1,2*PI()*B1670*$C$16*10^-3*$C$15*10^-6),COMPLEX(0,2*PI()*B1670*$C$15*10^-6))</f>
        <v>0.00005-0.00156994696073918i</v>
      </c>
      <c r="V1670" t="str">
        <f t="shared" ref="V1670:V1733" si="860">IMSUM(COMPLEX($C$18*10^-3,0),IMDIV(COMPLEX(1,0),COMPLEX(0,2*PI()*B1670*($C$17*1*10^-6))))</f>
        <v>3.33333333333333E-06-0.0017269416568131i</v>
      </c>
      <c r="W1670" t="str">
        <f t="shared" ref="W1670:W1733" si="861">IMDIV(IMPRODUCT(U1670,V1670),IMSUM(U1670,V1670))</f>
        <v>0.0000144717094278438-0.000822536724136315i</v>
      </c>
      <c r="X1670" t="str">
        <f t="shared" ref="X1670:X1733" si="862">IMDIV(IMPRODUCT(COMPLEX($C$19,0),W1670),IMSUM(COMPLEX($C$19,0),W1670))</f>
        <v>0.0000272337928265741-0.000821888930966337i</v>
      </c>
      <c r="Y1670" t="str">
        <f t="shared" ref="Y1670:Y1733" si="863">COMPLEX($C$13*10^-3,2*PI()*B1670*$C$12*0.000001)</f>
        <v>0.009+0.0965097263182784i</v>
      </c>
      <c r="Z1670" t="str">
        <f t="shared" ref="Z1670:Z1733" si="864">IMPRODUCT(COMPLEX($C$6,0),IMDIV(X1670,IMSUM(X1670,Y1670)))</f>
        <v>-0.118816433050038-0.0151937472811694i</v>
      </c>
      <c r="AA1670" t="str">
        <f t="shared" ref="AA1670:AA1733" si="865">IMDIV(COMPLEX($C$6,0),IMSUM(X1670,Y1670))</f>
        <v>13.6811017605495-145.018404373554i</v>
      </c>
      <c r="AB1670" t="str">
        <f t="shared" ref="AB1670:AB1733" si="866">IMPRODUCT(COMPLEX($C$119,0),T1670)</f>
        <v>1.40766783080784-0.161067558433767i</v>
      </c>
      <c r="AC1670" t="str">
        <f t="shared" ref="AC1670:AC1733" si="867">IMSUM(COMPLEX(1,0),IMPRODUCT(AB1670,M1670))</f>
        <v>1.764350127802-2.58127046636861i</v>
      </c>
      <c r="AD1670" t="str">
        <f t="shared" ref="AD1670:AD1733" si="868">IMDIV(AB1670,AC1670)</f>
        <v>0.296584583690614+0.342617635072307i</v>
      </c>
      <c r="AE1670" t="str">
        <f t="shared" ref="AE1670:AE1733" si="869">IMPRODUCT(AD1670,AA1670,X1670)</f>
        <v>-0.0300334765703887-0.0452148365114172i</v>
      </c>
      <c r="AF1670" t="str">
        <f t="shared" ref="AF1670:AF1733" si="870">IMSUB(D1670,H1670)</f>
        <v>-14.4421631625887-2.13255047479937i</v>
      </c>
      <c r="AG1670" t="str">
        <f t="shared" ref="AG1670:AG1733" si="871">IMSUM(COMPLEX(1,0),IMPRODUCT(AD1670,AA1670,COMPLEX($C$127,0)))</f>
        <v>1.194551349159-0.138728667616773i</v>
      </c>
      <c r="AH1670" t="str">
        <f t="shared" ref="AH1670:AH1733" si="872">IMDIV(IMPRODUCT(AE1670,AF1670),AG1670)</f>
        <v>0.209844946981311+0.624635735762943i</v>
      </c>
      <c r="AI1670">
        <f t="shared" ref="AI1670:AI1733" si="873">20*LOG10(IMABS(AH1670))</f>
        <v>-3.6230547571775817</v>
      </c>
      <c r="AJ1670">
        <f t="shared" ref="AJ1670:AJ1733" si="874">IMARGUMENT(AH1670)*180/PI()</f>
        <v>71.430343442049775</v>
      </c>
      <c r="AK1670"/>
      <c r="AL1670"/>
      <c r="AM1670"/>
      <c r="AN1670"/>
    </row>
    <row r="1671" spans="1:40" x14ac:dyDescent="0.25">
      <c r="A1671"/>
      <c r="B1671">
        <f t="shared" si="840"/>
        <v>153700</v>
      </c>
      <c r="C1671" s="186" t="str">
        <f t="shared" si="843"/>
        <v>-3.23515419556998E-06+0.0159337829539935i</v>
      </c>
      <c r="D1671" s="158" t="str">
        <f t="shared" si="844"/>
        <v>-5.95703075985479+0.122159002647284i</v>
      </c>
      <c r="E1671" t="str">
        <f t="shared" si="845"/>
        <v>2870</v>
      </c>
      <c r="F1671" t="str">
        <f t="shared" si="846"/>
        <v>0.777000777000777</v>
      </c>
      <c r="G1671" t="str">
        <f t="shared" si="841"/>
        <v>0.777000777000777</v>
      </c>
      <c r="H1671" t="str">
        <f t="shared" si="847"/>
        <v>8.48591202032239+2.25354625716624i</v>
      </c>
      <c r="I1671" t="str">
        <f t="shared" si="848"/>
        <v>603.578488570939i</v>
      </c>
      <c r="J1671" t="str">
        <f t="shared" si="842"/>
        <v>-310.613628562142+130.540024056959i</v>
      </c>
      <c r="K1671" t="str">
        <f t="shared" si="849"/>
        <v>0.694063535726924-1.65149037501895i</v>
      </c>
      <c r="L1671" t="str">
        <f t="shared" si="850"/>
        <v>0.048192192330942-0.0964119974357276i</v>
      </c>
      <c r="M1671" t="str">
        <f t="shared" si="851"/>
        <v>0.742255728057866-1.74790237245468i</v>
      </c>
      <c r="N1671" t="str">
        <f t="shared" si="852"/>
        <v>-0.681645623843956i</v>
      </c>
      <c r="O1671" t="str">
        <f t="shared" si="853"/>
        <v>0.776536909561238-0.630071764237282i</v>
      </c>
      <c r="P1671" t="str">
        <f t="shared" si="854"/>
        <v>0.223463090438762+0.630071764237282i</v>
      </c>
      <c r="Q1671" t="str">
        <f t="shared" si="855"/>
        <v>-0.223463090438762+0.051573859606674i</v>
      </c>
      <c r="R1671" t="str">
        <f t="shared" si="856"/>
        <v>-0.331596461375013-2.89610902772178i</v>
      </c>
      <c r="S1671" t="str">
        <f t="shared" si="857"/>
        <v>0.0703613491317165i</v>
      </c>
      <c r="T1671" t="str">
        <f t="shared" si="858"/>
        <v>0.203774138423048-0.023331574389649i</v>
      </c>
      <c r="U1671" t="str">
        <f t="shared" si="859"/>
        <v>0.0000500000000000001-0.00156892552485061i</v>
      </c>
      <c r="V1671" t="str">
        <f t="shared" si="860"/>
        <v>3.33333333333333E-06-0.00172581807733567i</v>
      </c>
      <c r="W1671" t="str">
        <f t="shared" si="861"/>
        <v>0.0000144717055612799-0.000822001805728781i</v>
      </c>
      <c r="X1671" t="str">
        <f t="shared" si="862"/>
        <v>0.0000272171941461813-0.000821354691548923i</v>
      </c>
      <c r="Y1671" t="str">
        <f t="shared" si="863"/>
        <v>0.009+0.0965725581713502i</v>
      </c>
      <c r="Z1671" t="str">
        <f t="shared" si="864"/>
        <v>-0.118662242360436-0.0151667080914023i</v>
      </c>
      <c r="AA1671" t="str">
        <f t="shared" si="865"/>
        <v>13.6631348295257-144.924130559552i</v>
      </c>
      <c r="AB1671" t="str">
        <f t="shared" si="866"/>
        <v>1.40764376441603-0.161171311814922i</v>
      </c>
      <c r="AC1671" t="str">
        <f t="shared" si="867"/>
        <v>1.7631199289098-2.58005420478704i</v>
      </c>
      <c r="AD1671" t="str">
        <f t="shared" si="868"/>
        <v>0.296732709362105+0.342810011254515i</v>
      </c>
      <c r="AE1671" t="str">
        <f t="shared" si="869"/>
        <v>-0.0300116693030874-0.045179063023133i</v>
      </c>
      <c r="AF1671" t="str">
        <f t="shared" si="870"/>
        <v>-14.4429427801772-2.13138725451896i</v>
      </c>
      <c r="AG1671" t="str">
        <f t="shared" si="871"/>
        <v>1.19452338547715-0.13871793123969i</v>
      </c>
      <c r="AH1671" t="str">
        <f t="shared" si="872"/>
        <v>0.209773467503714+0.624168988276305i</v>
      </c>
      <c r="AI1671">
        <f t="shared" si="873"/>
        <v>-3.6291890603214396</v>
      </c>
      <c r="AJ1671">
        <f t="shared" si="874"/>
        <v>71.423305767837135</v>
      </c>
      <c r="AK1671"/>
      <c r="AL1671"/>
      <c r="AM1671"/>
      <c r="AN1671"/>
    </row>
    <row r="1672" spans="1:40" x14ac:dyDescent="0.25">
      <c r="A1672"/>
      <c r="B1672">
        <f t="shared" si="840"/>
        <v>153800</v>
      </c>
      <c r="C1672" s="186" t="str">
        <f t="shared" si="843"/>
        <v>-3.23094860087325E-06+0.0159234228879066i</v>
      </c>
      <c r="D1672" s="158" t="str">
        <f t="shared" si="844"/>
        <v>-5.9570307276119+0.122079575473951i</v>
      </c>
      <c r="E1672" t="str">
        <f t="shared" si="845"/>
        <v>2870</v>
      </c>
      <c r="F1672" t="str">
        <f t="shared" si="846"/>
        <v>0.777000777000777</v>
      </c>
      <c r="G1672" t="str">
        <f t="shared" si="841"/>
        <v>0.777000777000777</v>
      </c>
      <c r="H1672" t="str">
        <f t="shared" si="847"/>
        <v>8.48669030469351+2.25230472983395i</v>
      </c>
      <c r="I1672" t="str">
        <f t="shared" si="848"/>
        <v>603.971187652638i</v>
      </c>
      <c r="J1672" t="str">
        <f t="shared" si="842"/>
        <v>-311.019243395315+130.624955757712i</v>
      </c>
      <c r="K1672" t="str">
        <f t="shared" si="849"/>
        <v>0.693291631267516-1.65073386902484i</v>
      </c>
      <c r="L1672" t="str">
        <f t="shared" si="850"/>
        <v>0.0481420549382557-0.0963743560531093i</v>
      </c>
      <c r="M1672" t="str">
        <f t="shared" si="851"/>
        <v>0.741433686205772-1.74710822507795i</v>
      </c>
      <c r="N1672" t="str">
        <f t="shared" si="852"/>
        <v>-0.682089114815877i</v>
      </c>
      <c r="O1672" t="str">
        <f t="shared" si="853"/>
        <v>0.776257402065011-0.630416089372154i</v>
      </c>
      <c r="P1672" t="str">
        <f t="shared" si="854"/>
        <v>0.223742597934989+0.630416089372154i</v>
      </c>
      <c r="Q1672" t="str">
        <f t="shared" si="855"/>
        <v>-0.223742597934989+0.051673025443723i</v>
      </c>
      <c r="R1672" t="str">
        <f t="shared" si="856"/>
        <v>-0.331594179580031-2.89417647701908i</v>
      </c>
      <c r="S1672" t="str">
        <f t="shared" si="857"/>
        <v>0.0704071274981002i</v>
      </c>
      <c r="T1672" t="str">
        <f t="shared" si="858"/>
        <v>0.203770652219485-0.0233465936793192i</v>
      </c>
      <c r="U1672" t="str">
        <f t="shared" si="859"/>
        <v>0.0000500000000000001-0.00156790541722717i</v>
      </c>
      <c r="V1672" t="str">
        <f t="shared" si="860"/>
        <v>3.33333333333333E-06-0.00172469595894989i</v>
      </c>
      <c r="W1672" t="str">
        <f t="shared" si="861"/>
        <v>0.0000144717016922023-0.000821467583079049i</v>
      </c>
      <c r="X1672" t="str">
        <f t="shared" si="862"/>
        <v>0.0000272006278119723-0.000820821146504659i</v>
      </c>
      <c r="Y1672" t="str">
        <f t="shared" si="863"/>
        <v>0.009+0.096635390024422i</v>
      </c>
      <c r="Z1672" t="str">
        <f t="shared" si="864"/>
        <v>-0.118508351424393-0.015139737836687i</v>
      </c>
      <c r="AA1672" t="str">
        <f t="shared" si="865"/>
        <v>13.6452033745509-144.829979136178i</v>
      </c>
      <c r="AB1672" t="str">
        <f t="shared" si="866"/>
        <v>1.40761968220057-0.161275063005401i</v>
      </c>
      <c r="AC1672" t="str">
        <f t="shared" si="867"/>
        <v>1.76189166067307-2.57883868901139i</v>
      </c>
      <c r="AD1672" t="str">
        <f t="shared" si="868"/>
        <v>0.29688091887472+0.343002325345653i</v>
      </c>
      <c r="AE1672" t="str">
        <f t="shared" si="869"/>
        <v>-0.029989902982095-0.0451433393919249i</v>
      </c>
      <c r="AF1672" t="str">
        <f t="shared" si="870"/>
        <v>-14.4437210323054-2.13022515436i</v>
      </c>
      <c r="AG1672" t="str">
        <f t="shared" si="871"/>
        <v>1.19449543290514-0.138707253293356i</v>
      </c>
      <c r="AH1672" t="str">
        <f t="shared" si="872"/>
        <v>0.209702100367507+0.623702885906229i</v>
      </c>
      <c r="AI1672">
        <f t="shared" si="873"/>
        <v>-3.6353190232329178</v>
      </c>
      <c r="AJ1672">
        <f t="shared" si="874"/>
        <v>71.416266772435193</v>
      </c>
      <c r="AK1672"/>
      <c r="AL1672"/>
      <c r="AM1672"/>
      <c r="AN1672"/>
    </row>
    <row r="1673" spans="1:40" x14ac:dyDescent="0.25">
      <c r="A1673"/>
      <c r="B1673">
        <f t="shared" si="840"/>
        <v>153900</v>
      </c>
      <c r="C1673" s="186" t="str">
        <f t="shared" si="843"/>
        <v>-0.0000032267512015527+0.0159130762851919i</v>
      </c>
      <c r="D1673" s="158" t="str">
        <f t="shared" si="844"/>
        <v>-5.95703069543184+0.122000251519805i</v>
      </c>
      <c r="E1673" t="str">
        <f t="shared" si="845"/>
        <v>2870</v>
      </c>
      <c r="F1673" t="str">
        <f t="shared" si="846"/>
        <v>0.777000777000777</v>
      </c>
      <c r="G1673" t="str">
        <f t="shared" si="841"/>
        <v>0.777000777000777</v>
      </c>
      <c r="H1673" t="str">
        <f t="shared" si="847"/>
        <v>8.48746722663318+2.25106442454698i</v>
      </c>
      <c r="I1673" t="str">
        <f t="shared" si="848"/>
        <v>604.363886734336i</v>
      </c>
      <c r="J1673" t="str">
        <f t="shared" si="842"/>
        <v>-311.425122043014+130.709887458464i</v>
      </c>
      <c r="K1673" t="str">
        <f t="shared" si="849"/>
        <v>0.692520941451667-1.6499778471423i</v>
      </c>
      <c r="L1673" t="str">
        <f t="shared" si="850"/>
        <v>0.0480919892513022-0.0963367277911486i</v>
      </c>
      <c r="M1673" t="str">
        <f t="shared" si="851"/>
        <v>0.740612930702969-1.74631457493345i</v>
      </c>
      <c r="N1673" t="str">
        <f t="shared" si="852"/>
        <v>-0.682532605787799i</v>
      </c>
      <c r="O1673" t="str">
        <f t="shared" si="853"/>
        <v>0.775977741891187-0.630760290514118i</v>
      </c>
      <c r="P1673" t="str">
        <f t="shared" si="854"/>
        <v>0.224022258108813+0.630760290514118i</v>
      </c>
      <c r="Q1673" t="str">
        <f t="shared" si="855"/>
        <v>-0.224022258108813+0.051772315273681i</v>
      </c>
      <c r="R1673" t="str">
        <f t="shared" si="856"/>
        <v>-0.331591896245961-2.89224640523911i</v>
      </c>
      <c r="S1673" t="str">
        <f t="shared" si="857"/>
        <v>0.0704529058644839i</v>
      </c>
      <c r="T1673" t="str">
        <f t="shared" si="858"/>
        <v>0.203767163725203-0.0233616126516424i</v>
      </c>
      <c r="U1673" t="str">
        <f t="shared" si="859"/>
        <v>0.0000500000000000001-0.00156688663527965i</v>
      </c>
      <c r="V1673" t="str">
        <f t="shared" si="860"/>
        <v>3.33333333333333E-06-0.00172357529880762i</v>
      </c>
      <c r="W1673" t="str">
        <f t="shared" si="861"/>
        <v>0.0000144716978206108-0.000820934054830869i</v>
      </c>
      <c r="X1673" t="str">
        <f t="shared" si="862"/>
        <v>0.0000271840937399307-0.000820288294481299i</v>
      </c>
      <c r="Y1673" t="str">
        <f t="shared" si="863"/>
        <v>0.009+0.0966982218774938i</v>
      </c>
      <c r="Z1673" t="str">
        <f t="shared" si="864"/>
        <v>-0.118354759466215-0.0151128362938309i</v>
      </c>
      <c r="AA1673" t="str">
        <f t="shared" si="865"/>
        <v>13.627307302022-144.735949865542i</v>
      </c>
      <c r="AB1673" t="str">
        <f t="shared" si="866"/>
        <v>1.40759558416114-0.161378812003691i</v>
      </c>
      <c r="AC1673" t="str">
        <f t="shared" si="867"/>
        <v>1.76066531934265-2.57762391914398i</v>
      </c>
      <c r="AD1673" t="str">
        <f t="shared" si="868"/>
        <v>0.297029212204849+0.343194577312184i</v>
      </c>
      <c r="AE1673" t="str">
        <f t="shared" si="869"/>
        <v>-0.0299681775010948-0.0451076655064304i</v>
      </c>
      <c r="AF1673" t="str">
        <f t="shared" si="870"/>
        <v>-14.444497922065-2.12906417302718i</v>
      </c>
      <c r="AG1673" t="str">
        <f t="shared" si="871"/>
        <v>1.19446749138792-0.13869663365264i</v>
      </c>
      <c r="AH1673" t="str">
        <f t="shared" si="872"/>
        <v>0.209630845344361+0.62323742726506i</v>
      </c>
      <c r="AI1673">
        <f t="shared" si="873"/>
        <v>-3.6414446521965047</v>
      </c>
      <c r="AJ1673">
        <f t="shared" si="874"/>
        <v>71.409226454353131</v>
      </c>
      <c r="AK1673"/>
      <c r="AL1673"/>
      <c r="AM1673"/>
      <c r="AN1673"/>
    </row>
    <row r="1674" spans="1:40" x14ac:dyDescent="0.25">
      <c r="A1674"/>
      <c r="B1674">
        <f t="shared" si="840"/>
        <v>154000</v>
      </c>
      <c r="C1674" s="186" t="str">
        <f t="shared" si="843"/>
        <v>-3.22256197632855E-06+0.0159027431196218i</v>
      </c>
      <c r="D1674" s="158" t="str">
        <f t="shared" si="844"/>
        <v>-5.95703066331444+0.121921030583767i</v>
      </c>
      <c r="E1674" t="str">
        <f t="shared" si="845"/>
        <v>2870</v>
      </c>
      <c r="F1674" t="str">
        <f t="shared" si="846"/>
        <v>0.777000777000777</v>
      </c>
      <c r="G1674" t="str">
        <f t="shared" si="841"/>
        <v>0.777000777000777</v>
      </c>
      <c r="H1674" t="str">
        <f t="shared" si="847"/>
        <v>8.48824278922472+2.24982533980989i</v>
      </c>
      <c r="I1674" t="str">
        <f t="shared" si="848"/>
        <v>604.756585816035i</v>
      </c>
      <c r="J1674" t="str">
        <f t="shared" si="842"/>
        <v>-311.831264505238+130.794819159217i</v>
      </c>
      <c r="K1674" t="str">
        <f t="shared" si="849"/>
        <v>0.691751463901988-1.64922230940449i</v>
      </c>
      <c r="L1674" t="str">
        <f t="shared" si="850"/>
        <v>0.0480419951480224-0.096299112685179i</v>
      </c>
      <c r="M1674" t="str">
        <f t="shared" si="851"/>
        <v>0.73979345905001-1.74552142208967i</v>
      </c>
      <c r="N1674" t="str">
        <f t="shared" si="852"/>
        <v>-0.682976096759721i</v>
      </c>
      <c r="O1674" t="str">
        <f t="shared" si="853"/>
        <v>0.775697929094771-0.631104367595474i</v>
      </c>
      <c r="P1674" t="str">
        <f t="shared" si="854"/>
        <v>0.224302070905229+0.631104367595474i</v>
      </c>
      <c r="Q1674" t="str">
        <f t="shared" si="855"/>
        <v>-0.224302070905229+0.0518717291642471i</v>
      </c>
      <c r="R1674" t="str">
        <f t="shared" si="856"/>
        <v>-0.331589611372692-2.89031880755214i</v>
      </c>
      <c r="S1674" t="str">
        <f t="shared" si="857"/>
        <v>0.0704986842308674i</v>
      </c>
      <c r="T1674" t="str">
        <f t="shared" si="858"/>
        <v>0.203763672940156-0.0233766313063994i</v>
      </c>
      <c r="U1674" t="str">
        <f t="shared" si="859"/>
        <v>0.0000500000000000001-0.00156586917642557i</v>
      </c>
      <c r="V1674" t="str">
        <f t="shared" si="860"/>
        <v>3.33333333333333E-06-0.00172245609406813i</v>
      </c>
      <c r="W1674" t="str">
        <f t="shared" si="861"/>
        <v>0.0000144716939465055-0.00082040121963151i</v>
      </c>
      <c r="X1674" t="str">
        <f t="shared" si="862"/>
        <v>0.000027167591846313-0.000819756134130095i</v>
      </c>
      <c r="Y1674" t="str">
        <f t="shared" si="863"/>
        <v>0.009+0.0967610537305656i</v>
      </c>
      <c r="Z1674" t="str">
        <f t="shared" si="864"/>
        <v>-0.118201465712711-0.0150860032405135i</v>
      </c>
      <c r="AA1674" t="str">
        <f t="shared" si="865"/>
        <v>13.609446518645-144.642042510372i</v>
      </c>
      <c r="AB1674" t="str">
        <f t="shared" si="866"/>
        <v>1.40757147029741-0.161482558808277i</v>
      </c>
      <c r="AC1674" t="str">
        <f t="shared" si="867"/>
        <v>1.75944090117773-2.5764098952834i</v>
      </c>
      <c r="AD1674" t="str">
        <f t="shared" si="868"/>
        <v>0.297177589328876+0.34338676712056i</v>
      </c>
      <c r="AE1674" t="str">
        <f t="shared" si="869"/>
        <v>-0.0299464927541129-0.0450720412556228i</v>
      </c>
      <c r="AF1674" t="str">
        <f t="shared" si="870"/>
        <v>-14.4452734525392-2.12790430922612i</v>
      </c>
      <c r="AG1674" t="str">
        <f t="shared" si="871"/>
        <v>1.19443956087062-0.138686072192728i</v>
      </c>
      <c r="AH1674" t="str">
        <f t="shared" si="872"/>
        <v>0.209559702206469+0.622772610969097i</v>
      </c>
      <c r="AI1674">
        <f t="shared" si="873"/>
        <v>-3.6475659534836224</v>
      </c>
      <c r="AJ1674">
        <f t="shared" si="874"/>
        <v>71.402184812110704</v>
      </c>
      <c r="AK1674"/>
      <c r="AL1674"/>
      <c r="AM1674"/>
      <c r="AN1674"/>
    </row>
    <row r="1675" spans="1:40" x14ac:dyDescent="0.25">
      <c r="A1675"/>
      <c r="B1675">
        <f t="shared" si="840"/>
        <v>154100</v>
      </c>
      <c r="C1675" s="186" t="str">
        <f t="shared" si="843"/>
        <v>-3.21838090399003E-06+0.0158924233650372i</v>
      </c>
      <c r="D1675" s="158" t="str">
        <f t="shared" si="844"/>
        <v>-5.95703063125956+0.121841912465285i</v>
      </c>
      <c r="E1675" t="str">
        <f t="shared" si="845"/>
        <v>2870</v>
      </c>
      <c r="F1675" t="str">
        <f t="shared" si="846"/>
        <v>0.777000777000777</v>
      </c>
      <c r="G1675" t="str">
        <f t="shared" si="841"/>
        <v>0.777000777000777</v>
      </c>
      <c r="H1675" t="str">
        <f t="shared" si="847"/>
        <v>8.48901699554307+2.24858747412867i</v>
      </c>
      <c r="I1675" t="str">
        <f t="shared" si="848"/>
        <v>605.149284897734i</v>
      </c>
      <c r="J1675" t="str">
        <f t="shared" si="842"/>
        <v>-312.237670781989+130.87975085997i</v>
      </c>
      <c r="K1675" t="str">
        <f t="shared" si="849"/>
        <v>0.690983196246372-1.64846725584232i</v>
      </c>
      <c r="L1675" t="str">
        <f t="shared" si="850"/>
        <v>0.0479920725065738-0.0962615107703339i</v>
      </c>
      <c r="M1675" t="str">
        <f t="shared" si="851"/>
        <v>0.738975268752946-1.74472876661265i</v>
      </c>
      <c r="N1675" t="str">
        <f t="shared" si="852"/>
        <v>-0.683419587731643i</v>
      </c>
      <c r="O1675" t="str">
        <f t="shared" si="853"/>
        <v>0.775417963730799-0.631448320548548i</v>
      </c>
      <c r="P1675" t="str">
        <f t="shared" si="854"/>
        <v>0.224582036269201+0.631448320548548i</v>
      </c>
      <c r="Q1675" t="str">
        <f t="shared" si="855"/>
        <v>-0.224582036269201+0.051971267183095i</v>
      </c>
      <c r="R1675" t="str">
        <f t="shared" si="856"/>
        <v>-0.331587324960118-2.88839367914101i</v>
      </c>
      <c r="S1675" t="str">
        <f t="shared" si="857"/>
        <v>0.0705444625972511i</v>
      </c>
      <c r="T1675" t="str">
        <f t="shared" si="858"/>
        <v>0.203760179864299-0.0233916496433716i</v>
      </c>
      <c r="U1675" t="str">
        <f t="shared" si="859"/>
        <v>0.0000500000000000001-0.00156485303808915i</v>
      </c>
      <c r="V1675" t="str">
        <f t="shared" si="860"/>
        <v>3.33333333333333E-06-0.00172133834189807i</v>
      </c>
      <c r="W1675" t="str">
        <f t="shared" si="861"/>
        <v>0.0000144716900698863-0.000819869076131756i</v>
      </c>
      <c r="X1675" t="str">
        <f t="shared" si="862"/>
        <v>0.000027151122047647-0.000819224664105804i</v>
      </c>
      <c r="Y1675" t="str">
        <f t="shared" si="863"/>
        <v>0.009+0.0968238855836374i</v>
      </c>
      <c r="Z1675" t="str">
        <f t="shared" si="864"/>
        <v>-0.118048469393185-0.0150592384552824i</v>
      </c>
      <c r="AA1675" t="str">
        <f t="shared" si="865"/>
        <v>13.5916209314342-144.548256834009i</v>
      </c>
      <c r="AB1675" t="str">
        <f t="shared" si="866"/>
        <v>1.40754734060909-0.161586303417649i</v>
      </c>
      <c r="AC1675" t="str">
        <f t="shared" si="867"/>
        <v>1.75821840244572-2.57519661752467i</v>
      </c>
      <c r="AD1675" t="str">
        <f t="shared" si="868"/>
        <v>0.297326050223157+0.343578894737251i</v>
      </c>
      <c r="AE1675" t="str">
        <f t="shared" si="869"/>
        <v>-0.0299248486355145-0.0450364665288128i</v>
      </c>
      <c r="AF1675" t="str">
        <f t="shared" si="870"/>
        <v>-14.4460476268026-2.12674556166339i</v>
      </c>
      <c r="AG1675" t="str">
        <f t="shared" si="871"/>
        <v>1.19441164129857-0.138675568789114i</v>
      </c>
      <c r="AH1675" t="str">
        <f t="shared" si="872"/>
        <v>0.209488670726506+0.62230843563859i</v>
      </c>
      <c r="AI1675">
        <f t="shared" si="873"/>
        <v>-3.6536829333526804</v>
      </c>
      <c r="AJ1675">
        <f t="shared" si="874"/>
        <v>71.395141844241692</v>
      </c>
      <c r="AK1675"/>
      <c r="AL1675"/>
      <c r="AM1675"/>
      <c r="AN1675"/>
    </row>
    <row r="1676" spans="1:40" x14ac:dyDescent="0.25">
      <c r="A1676"/>
      <c r="B1676">
        <f t="shared" si="840"/>
        <v>154200</v>
      </c>
      <c r="C1676" s="186" t="str">
        <f t="shared" si="843"/>
        <v>-3.21420796339517E-06+0.0158821169953467i</v>
      </c>
      <c r="D1676" s="158" t="str">
        <f t="shared" si="844"/>
        <v>-5.95703059926701+0.121762896964325i</v>
      </c>
      <c r="E1676" t="str">
        <f t="shared" si="845"/>
        <v>2870</v>
      </c>
      <c r="F1676" t="str">
        <f t="shared" si="846"/>
        <v>0.777000777000777</v>
      </c>
      <c r="G1676" t="str">
        <f t="shared" si="841"/>
        <v>0.777000777000777</v>
      </c>
      <c r="H1676" t="str">
        <f t="shared" si="847"/>
        <v>8.48978984865472+2.2473508260108i</v>
      </c>
      <c r="I1676" t="str">
        <f t="shared" si="848"/>
        <v>605.541983979433i</v>
      </c>
      <c r="J1676" t="str">
        <f t="shared" si="842"/>
        <v>-312.644340873264+130.964682560723i</v>
      </c>
      <c r="K1676" t="str">
        <f t="shared" si="849"/>
        <v>0.690216136118029-1.64771268648445i</v>
      </c>
      <c r="L1676" t="str">
        <f t="shared" si="850"/>
        <v>0.0479422212053319-0.0962239220815481i</v>
      </c>
      <c r="M1676" t="str">
        <f t="shared" si="851"/>
        <v>0.738158357323361-1.743936608566i</v>
      </c>
      <c r="N1676" t="str">
        <f t="shared" si="852"/>
        <v>-0.683863078703565i</v>
      </c>
      <c r="O1676" t="str">
        <f t="shared" si="853"/>
        <v>0.775137845854334-0.631792149305689i</v>
      </c>
      <c r="P1676" t="str">
        <f t="shared" si="854"/>
        <v>0.224862154145666+0.631792149305689i</v>
      </c>
      <c r="Q1676" t="str">
        <f t="shared" si="855"/>
        <v>-0.224862154145666+0.0520709293978759i</v>
      </c>
      <c r="R1676" t="str">
        <f t="shared" si="856"/>
        <v>-0.331585037008127-2.88647101520103i</v>
      </c>
      <c r="S1676" t="str">
        <f t="shared" si="857"/>
        <v>0.0705902409636348i</v>
      </c>
      <c r="T1676" t="str">
        <f t="shared" si="858"/>
        <v>0.203756684497588-0.0234066676623394i</v>
      </c>
      <c r="U1676" t="str">
        <f t="shared" si="859"/>
        <v>0.0000499999999999999-0.00156383821770129i</v>
      </c>
      <c r="V1676" t="str">
        <f t="shared" si="860"/>
        <v>3.33333333333333E-06-0.00172022203947142i</v>
      </c>
      <c r="W1676" t="str">
        <f t="shared" si="861"/>
        <v>0.0000144716861907533-0.000819337622985886i</v>
      </c>
      <c r="X1676" t="str">
        <f t="shared" si="862"/>
        <v>0.0000271346842607312-0.000818693883066664i</v>
      </c>
      <c r="Y1676" t="str">
        <f t="shared" si="863"/>
        <v>0.009+0.0968867174367092i</v>
      </c>
      <c r="Z1676" t="str">
        <f t="shared" si="864"/>
        <v>-0.117895769739428-0.0150325417175494i</v>
      </c>
      <c r="AA1676" t="str">
        <f t="shared" si="865"/>
        <v>13.5738304477109-144.454592600401i</v>
      </c>
      <c r="AB1676" t="str">
        <f t="shared" si="866"/>
        <v>1.40752319509586-0.16169004583029i</v>
      </c>
      <c r="AC1676" t="str">
        <f t="shared" si="867"/>
        <v>1.75699781942233-2.57398408595908i</v>
      </c>
      <c r="AD1676" t="str">
        <f t="shared" si="868"/>
        <v>0.297474594864043+0.343770960128719i</v>
      </c>
      <c r="AE1676" t="str">
        <f t="shared" si="869"/>
        <v>-0.0299032450400039-0.0450009412156424i</v>
      </c>
      <c r="AF1676" t="str">
        <f t="shared" si="870"/>
        <v>-14.4468204479217-2.12558792904648i</v>
      </c>
      <c r="AG1676" t="str">
        <f t="shared" si="871"/>
        <v>1.19438373261727-0.138665123317603i</v>
      </c>
      <c r="AH1676" t="str">
        <f t="shared" si="872"/>
        <v>0.209417750677667+0.621844899897702i</v>
      </c>
      <c r="AI1676">
        <f t="shared" si="873"/>
        <v>-3.6597955980492536</v>
      </c>
      <c r="AJ1676">
        <f t="shared" si="874"/>
        <v>71.388097549289895</v>
      </c>
      <c r="AK1676"/>
      <c r="AL1676"/>
      <c r="AM1676"/>
      <c r="AN1676"/>
    </row>
    <row r="1677" spans="1:40" x14ac:dyDescent="0.25">
      <c r="A1677"/>
      <c r="B1677">
        <f t="shared" si="840"/>
        <v>154300</v>
      </c>
      <c r="C1677" s="186" t="str">
        <f t="shared" si="843"/>
        <v>-3.21004313347043E-06+0.0158718239845264i</v>
      </c>
      <c r="D1677" s="158" t="str">
        <f t="shared" si="844"/>
        <v>-5.95703056733665+0.121683983881369i</v>
      </c>
      <c r="E1677" t="str">
        <f t="shared" si="845"/>
        <v>2870</v>
      </c>
      <c r="F1677" t="str">
        <f t="shared" si="846"/>
        <v>0.777000777000777</v>
      </c>
      <c r="G1677" t="str">
        <f t="shared" si="841"/>
        <v>0.777000777000777</v>
      </c>
      <c r="H1677" t="str">
        <f t="shared" si="847"/>
        <v>8.49056135161783+2.24611539396522i</v>
      </c>
      <c r="I1677" t="str">
        <f t="shared" si="848"/>
        <v>605.934683061131i</v>
      </c>
      <c r="J1677" t="str">
        <f t="shared" si="842"/>
        <v>-313.051274779066+131.049614261475i</v>
      </c>
      <c r="K1677" t="str">
        <f t="shared" si="849"/>
        <v>0.689450281155425-1.64695860135729i</v>
      </c>
      <c r="L1677" t="str">
        <f t="shared" si="850"/>
        <v>0.0478924411228878-0.0961863466535575i</v>
      </c>
      <c r="M1677" t="str">
        <f t="shared" si="851"/>
        <v>0.737342722278313-1.74314494801085i</v>
      </c>
      <c r="N1677" t="str">
        <f t="shared" si="852"/>
        <v>-0.684306569675487i</v>
      </c>
      <c r="O1677" t="str">
        <f t="shared" si="853"/>
        <v>0.774857575520472-0.632135853799273i</v>
      </c>
      <c r="P1677" t="str">
        <f t="shared" si="854"/>
        <v>0.225142424479528+0.632135853799273i</v>
      </c>
      <c r="Q1677" t="str">
        <f t="shared" si="855"/>
        <v>-0.225142424479528+0.052170715876214i</v>
      </c>
      <c r="R1677" t="str">
        <f t="shared" si="856"/>
        <v>-0.331582747516621-2.88455081093999i</v>
      </c>
      <c r="S1677" t="str">
        <f t="shared" si="857"/>
        <v>0.0706360193300185i</v>
      </c>
      <c r="T1677" t="str">
        <f t="shared" si="858"/>
        <v>0.203753186839978-0.0234216853630847i</v>
      </c>
      <c r="U1677" t="str">
        <f t="shared" si="859"/>
        <v>0.0000499999999999999-0.00156282471269954i</v>
      </c>
      <c r="V1677" t="str">
        <f t="shared" si="860"/>
        <v>3.33333333333333E-06-0.00171910718396949i</v>
      </c>
      <c r="W1677" t="str">
        <f t="shared" si="861"/>
        <v>0.0000144716823091065-0.000818806858851665i</v>
      </c>
      <c r="X1677" t="str">
        <f t="shared" si="862"/>
        <v>0.0000271182784026331-0.000818163789674383i</v>
      </c>
      <c r="Y1677" t="str">
        <f t="shared" si="863"/>
        <v>0.009+0.096949549289781i</v>
      </c>
      <c r="Z1677" t="str">
        <f t="shared" si="864"/>
        <v>-0.117743365985704-0.0150059128075863i</v>
      </c>
      <c r="AA1677" t="str">
        <f t="shared" si="865"/>
        <v>13.5560749751017-144.361049574111i</v>
      </c>
      <c r="AB1677" t="str">
        <f t="shared" si="866"/>
        <v>1.40749903375742-0.161793786044694i</v>
      </c>
      <c r="AC1677" t="str">
        <f t="shared" si="867"/>
        <v>1.75577914839144-2.57277230067431i</v>
      </c>
      <c r="AD1677" t="str">
        <f t="shared" si="868"/>
        <v>0.297623223227865+0.343962963261438i</v>
      </c>
      <c r="AE1677" t="str">
        <f t="shared" si="869"/>
        <v>-0.0298816818626233-0.044965465206089i</v>
      </c>
      <c r="AF1677" t="str">
        <f t="shared" si="870"/>
        <v>-14.4475919189545-2.12443141008385i</v>
      </c>
      <c r="AG1677" t="str">
        <f t="shared" si="871"/>
        <v>1.19435583477241-0.138654735654311i</v>
      </c>
      <c r="AH1677" t="str">
        <f t="shared" si="872"/>
        <v>0.209346941833641+0.621382002374538i</v>
      </c>
      <c r="AI1677">
        <f t="shared" si="873"/>
        <v>-3.665903953805687</v>
      </c>
      <c r="AJ1677">
        <f t="shared" si="874"/>
        <v>71.381051925812457</v>
      </c>
      <c r="AK1677"/>
      <c r="AL1677"/>
      <c r="AM1677"/>
      <c r="AN1677"/>
    </row>
    <row r="1678" spans="1:40" x14ac:dyDescent="0.25">
      <c r="A1678"/>
      <c r="B1678">
        <f t="shared" si="840"/>
        <v>154400</v>
      </c>
      <c r="C1678" s="186" t="str">
        <f t="shared" si="843"/>
        <v>-3.20588639321054E-06+0.0158615443066201i</v>
      </c>
      <c r="D1678" s="158" t="str">
        <f t="shared" si="844"/>
        <v>-5.95703053546831+0.121605173017421i</v>
      </c>
      <c r="E1678" t="str">
        <f t="shared" si="845"/>
        <v>2870</v>
      </c>
      <c r="F1678" t="str">
        <f t="shared" si="846"/>
        <v>0.777000777000777</v>
      </c>
      <c r="G1678" t="str">
        <f t="shared" si="841"/>
        <v>0.777000777000777</v>
      </c>
      <c r="H1678" t="str">
        <f t="shared" si="847"/>
        <v>8.4913315074822+2.24488117650237i</v>
      </c>
      <c r="I1678" t="str">
        <f t="shared" si="848"/>
        <v>606.32738214283i</v>
      </c>
      <c r="J1678" t="str">
        <f t="shared" si="842"/>
        <v>-313.458472499393+131.134545962228i</v>
      </c>
      <c r="K1678" t="str">
        <f t="shared" si="849"/>
        <v>0.688685629002327-1.64620500048503i</v>
      </c>
      <c r="L1678" t="str">
        <f t="shared" si="850"/>
        <v>0.0478427321380489-0.0961487845209006i</v>
      </c>
      <c r="M1678" t="str">
        <f t="shared" si="851"/>
        <v>0.736528361140376-1.74235378500593i</v>
      </c>
      <c r="N1678" t="str">
        <f t="shared" si="852"/>
        <v>-0.684750060647409i</v>
      </c>
      <c r="O1678" t="str">
        <f t="shared" si="853"/>
        <v>0.774577152784338-0.632479433961697i</v>
      </c>
      <c r="P1678" t="str">
        <f t="shared" si="854"/>
        <v>0.225422847215662+0.632479433961697i</v>
      </c>
      <c r="Q1678" t="str">
        <f t="shared" si="855"/>
        <v>-0.225422847215662+0.0522706266857119i</v>
      </c>
      <c r="R1678" t="str">
        <f t="shared" si="856"/>
        <v>-0.331580456485474-2.88263306157806i</v>
      </c>
      <c r="S1678" t="str">
        <f t="shared" si="857"/>
        <v>0.0706817976964022i</v>
      </c>
      <c r="T1678" t="str">
        <f t="shared" si="858"/>
        <v>0.203749686891421-0.023436702745387i</v>
      </c>
      <c r="U1678" t="str">
        <f t="shared" si="859"/>
        <v>0.0000499999999999999-0.0015618125205281i</v>
      </c>
      <c r="V1678" t="str">
        <f t="shared" si="860"/>
        <v>3.33333333333333E-06-0.00171799377258091i</v>
      </c>
      <c r="W1678" t="str">
        <f t="shared" si="861"/>
        <v>0.000014471678424946-0.00081827678239034i</v>
      </c>
      <c r="X1678" t="str">
        <f t="shared" si="862"/>
        <v>0.0000271019043906888-0.000817634382594136i</v>
      </c>
      <c r="Y1678" t="str">
        <f t="shared" si="863"/>
        <v>0.009+0.0970123811428528i</v>
      </c>
      <c r="Z1678" t="str">
        <f t="shared" si="864"/>
        <v>-0.117591257368745-0.0149793515065215i</v>
      </c>
      <c r="AA1678" t="str">
        <f t="shared" si="865"/>
        <v>13.5383544215379-144.267627520304i</v>
      </c>
      <c r="AB1678" t="str">
        <f t="shared" si="866"/>
        <v>1.40747485659342-0.161897524059337i</v>
      </c>
      <c r="AC1678" t="str">
        <f t="shared" si="867"/>
        <v>1.75456238564516-2.57156126175433i</v>
      </c>
      <c r="AD1678" t="str">
        <f t="shared" si="868"/>
        <v>0.297771935290944+0.344154904101878i</v>
      </c>
      <c r="AE1678" t="str">
        <f t="shared" si="869"/>
        <v>-0.0298601589987514-0.0449300383904598i</v>
      </c>
      <c r="AF1678" t="str">
        <f t="shared" si="870"/>
        <v>-14.4483620429505-2.12327600348495i</v>
      </c>
      <c r="AG1678" t="str">
        <f t="shared" si="871"/>
        <v>1.19432794770986-0.138644405675663i</v>
      </c>
      <c r="AH1678" t="str">
        <f t="shared" si="872"/>
        <v>0.209276243968623+0.62091974170108i</v>
      </c>
      <c r="AI1678">
        <f t="shared" si="873"/>
        <v>-3.6720080068417165</v>
      </c>
      <c r="AJ1678">
        <f t="shared" si="874"/>
        <v>71.374004972377122</v>
      </c>
      <c r="AK1678"/>
      <c r="AL1678"/>
      <c r="AM1678"/>
      <c r="AN1678"/>
    </row>
    <row r="1679" spans="1:40" x14ac:dyDescent="0.25">
      <c r="A1679"/>
      <c r="B1679">
        <f t="shared" si="840"/>
        <v>154500</v>
      </c>
      <c r="C1679" s="186" t="str">
        <f t="shared" si="843"/>
        <v>-3.20173772167815E-06+0.0158512779357386i</v>
      </c>
      <c r="D1679" s="158" t="str">
        <f t="shared" si="844"/>
        <v>-5.95703050366183+0.121526464173996i</v>
      </c>
      <c r="E1679" t="str">
        <f t="shared" si="845"/>
        <v>2870</v>
      </c>
      <c r="F1679" t="str">
        <f t="shared" si="846"/>
        <v>0.777000777000777</v>
      </c>
      <c r="G1679" t="str">
        <f t="shared" si="841"/>
        <v>0.777000777000777</v>
      </c>
      <c r="H1679" t="str">
        <f t="shared" si="847"/>
        <v>8.49210031928929+2.24364817213412i</v>
      </c>
      <c r="I1679" t="str">
        <f t="shared" si="848"/>
        <v>606.720081224529i</v>
      </c>
      <c r="J1679" t="str">
        <f t="shared" si="842"/>
        <v>-313.865934034245+131.219477662981i</v>
      </c>
      <c r="K1679" t="str">
        <f t="shared" si="849"/>
        <v>0.68792217730774-1.64545188388963i</v>
      </c>
      <c r="L1679" t="str">
        <f t="shared" si="850"/>
        <v>0.0477930941298386-0.0961112357179188i</v>
      </c>
      <c r="M1679" t="str">
        <f t="shared" si="851"/>
        <v>0.735715271437579-1.74156311960755i</v>
      </c>
      <c r="N1679" t="str">
        <f t="shared" si="852"/>
        <v>-0.685193551619331i</v>
      </c>
      <c r="O1679" t="str">
        <f t="shared" si="853"/>
        <v>0.774296577701085-0.632822889725385i</v>
      </c>
      <c r="P1679" t="str">
        <f t="shared" si="854"/>
        <v>0.225703422298915+0.632822889725385i</v>
      </c>
      <c r="Q1679" t="str">
        <f t="shared" si="855"/>
        <v>-0.225703422298915+0.052370661893946i</v>
      </c>
      <c r="R1679" t="str">
        <f t="shared" si="856"/>
        <v>-0.33157816391459-2.8807177623478i</v>
      </c>
      <c r="S1679" t="str">
        <f t="shared" si="857"/>
        <v>0.0707275760627859i</v>
      </c>
      <c r="T1679" t="str">
        <f t="shared" si="858"/>
        <v>0.203746184651872-0.0234517198090281i</v>
      </c>
      <c r="U1679" t="str">
        <f t="shared" si="859"/>
        <v>0.00005-0.00156080163863779i</v>
      </c>
      <c r="V1679" t="str">
        <f t="shared" si="860"/>
        <v>3.33333333333333E-06-0.00171688180250157i</v>
      </c>
      <c r="W1679" t="str">
        <f t="shared" si="861"/>
        <v>0.0000144716745382716-0.000817747392266632i</v>
      </c>
      <c r="X1679" t="str">
        <f t="shared" si="862"/>
        <v>0.0000270855621425018-0.000817105660494558i</v>
      </c>
      <c r="Y1679" t="str">
        <f t="shared" si="863"/>
        <v>0.009+0.0970752129959246i</v>
      </c>
      <c r="Z1679" t="str">
        <f t="shared" si="864"/>
        <v>-0.11743944312774-0.014952857596336i</v>
      </c>
      <c r="AA1679" t="str">
        <f t="shared" si="865"/>
        <v>13.5206686952542-144.174326204755i</v>
      </c>
      <c r="AB1679" t="str">
        <f t="shared" si="866"/>
        <v>1.40745066360357-0.162001259872713i</v>
      </c>
      <c r="AC1679" t="str">
        <f t="shared" si="867"/>
        <v>1.75334752748383-2.57035096927963i</v>
      </c>
      <c r="AD1679" t="str">
        <f t="shared" si="868"/>
        <v>0.297920731029584+0.344346782616512i</v>
      </c>
      <c r="AE1679" t="str">
        <f t="shared" si="869"/>
        <v>-0.0298386763441026-0.044894660659394i</v>
      </c>
      <c r="AF1679" t="str">
        <f t="shared" si="870"/>
        <v>-14.4491308229511-2.12212170796012i</v>
      </c>
      <c r="AG1679" t="str">
        <f t="shared" si="871"/>
        <v>1.19430007137568-0.138634133258393i</v>
      </c>
      <c r="AH1679" t="str">
        <f t="shared" si="872"/>
        <v>0.209205656857313+0.620458116513223i</v>
      </c>
      <c r="AI1679">
        <f t="shared" si="873"/>
        <v>-3.6781077633638724</v>
      </c>
      <c r="AJ1679">
        <f t="shared" si="874"/>
        <v>71.366956687563714</v>
      </c>
      <c r="AK1679"/>
      <c r="AL1679"/>
      <c r="AM1679"/>
      <c r="AN1679"/>
    </row>
    <row r="1680" spans="1:40" x14ac:dyDescent="0.25">
      <c r="A1680"/>
      <c r="B1680">
        <f t="shared" si="840"/>
        <v>154600</v>
      </c>
      <c r="C1680" s="186" t="str">
        <f t="shared" si="843"/>
        <v>-3.19759709800362E-06+0.0158410248460597i</v>
      </c>
      <c r="D1680" s="158" t="str">
        <f t="shared" si="844"/>
        <v>-5.95703047191704+0.121447857153124i</v>
      </c>
      <c r="E1680" t="str">
        <f t="shared" si="845"/>
        <v>2870</v>
      </c>
      <c r="F1680" t="str">
        <f t="shared" si="846"/>
        <v>0.777000777000777</v>
      </c>
      <c r="G1680" t="str">
        <f t="shared" si="841"/>
        <v>0.777000777000777</v>
      </c>
      <c r="H1680" t="str">
        <f t="shared" si="847"/>
        <v>8.49286779007229+2.24241637937389i</v>
      </c>
      <c r="I1680" t="str">
        <f t="shared" si="848"/>
        <v>607.112780306227i</v>
      </c>
      <c r="J1680" t="str">
        <f t="shared" si="842"/>
        <v>-314.273659383624+131.304409363734i</v>
      </c>
      <c r="K1680" t="str">
        <f t="shared" si="849"/>
        <v>0.68715992372591-1.64469925159086i</v>
      </c>
      <c r="L1680" t="str">
        <f t="shared" si="850"/>
        <v>0.0477435269774956-0.0960737002787577i</v>
      </c>
      <c r="M1680" t="str">
        <f t="shared" si="851"/>
        <v>0.734903450703406-1.74077295186962i</v>
      </c>
      <c r="N1680" t="str">
        <f t="shared" si="852"/>
        <v>-0.685637042591253i</v>
      </c>
      <c r="O1680" t="str">
        <f t="shared" si="853"/>
        <v>0.7740158503259-0.633166221022785i</v>
      </c>
      <c r="P1680" t="str">
        <f t="shared" si="854"/>
        <v>0.2259841496741+0.633166221022785i</v>
      </c>
      <c r="Q1680" t="str">
        <f t="shared" si="855"/>
        <v>-0.2259841496741+0.0524708215684681i</v>
      </c>
      <c r="R1680" t="str">
        <f t="shared" si="856"/>
        <v>-0.331575869803854-2.87880490849414i</v>
      </c>
      <c r="S1680" t="str">
        <f t="shared" si="857"/>
        <v>0.0707733544291696i</v>
      </c>
      <c r="T1680" t="str">
        <f t="shared" si="858"/>
        <v>0.203742680121289-0.0234667365537884i</v>
      </c>
      <c r="U1680" t="str">
        <f t="shared" si="859"/>
        <v>0.00005-0.00155979206448602i</v>
      </c>
      <c r="V1680" t="str">
        <f t="shared" si="860"/>
        <v>3.33333333333333E-06-0.00171577127093462i</v>
      </c>
      <c r="W1680" t="str">
        <f t="shared" si="861"/>
        <v>0.0000144716706490834-0.000817218687148699i</v>
      </c>
      <c r="X1680" t="str">
        <f t="shared" si="862"/>
        <v>0.0000270692515759415-0.000816577622047709i</v>
      </c>
      <c r="Y1680" t="str">
        <f t="shared" si="863"/>
        <v>0.009+0.0971380448489964i</v>
      </c>
      <c r="Z1680" t="str">
        <f t="shared" si="864"/>
        <v>-0.117287922504324-0.0149264308598586i</v>
      </c>
      <c r="AA1680" t="str">
        <f t="shared" si="865"/>
        <v>13.5030177047869-144.081145393836i</v>
      </c>
      <c r="AB1680" t="str">
        <f t="shared" si="866"/>
        <v>1.40742645478757-0.162104993483304i</v>
      </c>
      <c r="AC1680" t="str">
        <f t="shared" si="867"/>
        <v>1.75213457021591-2.56914142332709i</v>
      </c>
      <c r="AD1680" t="str">
        <f t="shared" si="868"/>
        <v>0.298069610420071+0.344538598771828i</v>
      </c>
      <c r="AE1680" t="str">
        <f t="shared" si="869"/>
        <v>-0.029817233794723-0.0448593319038586i</v>
      </c>
      <c r="AF1680" t="str">
        <f t="shared" si="870"/>
        <v>-14.4498982619893-2.12096852222077i</v>
      </c>
      <c r="AG1680" t="str">
        <f t="shared" si="871"/>
        <v>1.1942722057161-0.138623918279536i</v>
      </c>
      <c r="AH1680" t="str">
        <f t="shared" si="872"/>
        <v>0.209135180274893+0.619997125450722i</v>
      </c>
      <c r="AI1680">
        <f t="shared" si="873"/>
        <v>-3.6842032295661102</v>
      </c>
      <c r="AJ1680">
        <f t="shared" si="874"/>
        <v>71.359907069964677</v>
      </c>
      <c r="AK1680"/>
      <c r="AL1680"/>
      <c r="AM1680"/>
      <c r="AN1680"/>
    </row>
    <row r="1681" spans="1:40" x14ac:dyDescent="0.25">
      <c r="A1681"/>
      <c r="B1681">
        <f t="shared" si="840"/>
        <v>154700</v>
      </c>
      <c r="C1681" s="186" t="str">
        <f t="shared" si="843"/>
        <v>-3.19346450138474E-06+0.015830785011828i</v>
      </c>
      <c r="D1681" s="158" t="str">
        <f t="shared" si="844"/>
        <v>-5.9570304402338+0.121369351757348i</v>
      </c>
      <c r="E1681" t="str">
        <f t="shared" si="845"/>
        <v>2870</v>
      </c>
      <c r="F1681" t="str">
        <f t="shared" si="846"/>
        <v>0.777000777000777</v>
      </c>
      <c r="G1681" t="str">
        <f t="shared" si="841"/>
        <v>0.777000777000777</v>
      </c>
      <c r="H1681" t="str">
        <f t="shared" si="847"/>
        <v>8.49363392285614+2.24118579673649i</v>
      </c>
      <c r="I1681" t="str">
        <f t="shared" si="848"/>
        <v>607.505479387926i</v>
      </c>
      <c r="J1681" t="str">
        <f t="shared" si="842"/>
        <v>-314.681648547528+131.389341064486i</v>
      </c>
      <c r="K1681" t="str">
        <f t="shared" si="849"/>
        <v>0.686398865916329-1.64394710360631i</v>
      </c>
      <c r="L1681" t="str">
        <f t="shared" si="850"/>
        <v>0.0476940305604749-0.0960361782373683i</v>
      </c>
      <c r="M1681" t="str">
        <f t="shared" si="851"/>
        <v>0.734092896476804-1.73998328184368i</v>
      </c>
      <c r="N1681" t="str">
        <f t="shared" si="852"/>
        <v>-0.686080533563174i</v>
      </c>
      <c r="O1681" t="str">
        <f t="shared" si="853"/>
        <v>0.773734970713997-0.633509427786367i</v>
      </c>
      <c r="P1681" t="str">
        <f t="shared" si="854"/>
        <v>0.226265029286003+0.633509427786367i</v>
      </c>
      <c r="Q1681" t="str">
        <f t="shared" si="855"/>
        <v>-0.226265029286003+0.052571105776807i</v>
      </c>
      <c r="R1681" t="str">
        <f t="shared" si="856"/>
        <v>-0.33157357415315-2.87689449527424i</v>
      </c>
      <c r="S1681" t="str">
        <f t="shared" si="857"/>
        <v>0.0708191327955533i</v>
      </c>
      <c r="T1681" t="str">
        <f t="shared" si="858"/>
        <v>0.203739173299623-0.0234817529794482i</v>
      </c>
      <c r="U1681" t="str">
        <f t="shared" si="859"/>
        <v>0.00005-0.00155878379553677i</v>
      </c>
      <c r="V1681" t="str">
        <f t="shared" si="860"/>
        <v>3.33333333333333E-06-0.00171466217509045i</v>
      </c>
      <c r="W1681" t="str">
        <f t="shared" si="861"/>
        <v>0.0000144716667573815-0.000816690665708155i</v>
      </c>
      <c r="X1681" t="str">
        <f t="shared" si="862"/>
        <v>0.0000270529726091429-0.000816050265929087i</v>
      </c>
      <c r="Y1681" t="str">
        <f t="shared" si="863"/>
        <v>0.009+0.0972008767020682i</v>
      </c>
      <c r="Z1681" t="str">
        <f t="shared" si="864"/>
        <v>-0.117136694742569-0.0149000710807634i</v>
      </c>
      <c r="AA1681" t="str">
        <f t="shared" si="865"/>
        <v>13.4854013589737-143.988084854527i</v>
      </c>
      <c r="AB1681" t="str">
        <f t="shared" si="866"/>
        <v>1.40740223014509-0.162208724889592i</v>
      </c>
      <c r="AC1681" t="str">
        <f t="shared" si="867"/>
        <v>1.75092351015805-2.56793262396998i</v>
      </c>
      <c r="AD1681" t="str">
        <f t="shared" si="868"/>
        <v>0.298218573438681+0.344730352534303i</v>
      </c>
      <c r="AE1681" t="str">
        <f t="shared" si="869"/>
        <v>-0.0297958312469935-0.0448240520151491i</v>
      </c>
      <c r="AF1681" t="str">
        <f t="shared" si="870"/>
        <v>-14.4506643630899-2.11981644497914i</v>
      </c>
      <c r="AG1681" t="str">
        <f t="shared" si="871"/>
        <v>1.19424435067754-0.13861376061644i</v>
      </c>
      <c r="AH1681" t="str">
        <f t="shared" si="872"/>
        <v>0.209064813997064+0.6195367671572i</v>
      </c>
      <c r="AI1681">
        <f t="shared" si="873"/>
        <v>-3.6902944116294045</v>
      </c>
      <c r="AJ1681">
        <f t="shared" si="874"/>
        <v>71.352856118182586</v>
      </c>
      <c r="AK1681"/>
      <c r="AL1681"/>
      <c r="AM1681"/>
      <c r="AN1681"/>
    </row>
    <row r="1682" spans="1:40" x14ac:dyDescent="0.25">
      <c r="A1682"/>
      <c r="B1682">
        <f t="shared" si="840"/>
        <v>154800</v>
      </c>
      <c r="C1682" s="186" t="str">
        <f t="shared" si="843"/>
        <v>-3.18933991108648E-06+0.0158205584073547i</v>
      </c>
      <c r="D1682" s="158" t="str">
        <f t="shared" si="844"/>
        <v>-5.95703040861194+0.121290947789719i</v>
      </c>
      <c r="E1682" t="str">
        <f t="shared" si="845"/>
        <v>2870</v>
      </c>
      <c r="F1682" t="str">
        <f t="shared" si="846"/>
        <v>0.777000777000777</v>
      </c>
      <c r="G1682" t="str">
        <f t="shared" si="841"/>
        <v>0.777000777000777</v>
      </c>
      <c r="H1682" t="str">
        <f t="shared" si="847"/>
        <v>8.49439872065752+2.23995642273829i</v>
      </c>
      <c r="I1682" t="str">
        <f t="shared" si="848"/>
        <v>607.898178469625i</v>
      </c>
      <c r="J1682" t="str">
        <f t="shared" si="842"/>
        <v>-315.089901525957+131.474272765239i</v>
      </c>
      <c r="K1682" t="str">
        <f t="shared" si="849"/>
        <v>0.685639001543713-1.64319543995138i</v>
      </c>
      <c r="L1682" t="str">
        <f t="shared" si="850"/>
        <v>0.0476446047584456-0.0959986696275062i</v>
      </c>
      <c r="M1682" t="str">
        <f t="shared" si="851"/>
        <v>0.733283606302159-1.73919410957889i</v>
      </c>
      <c r="N1682" t="str">
        <f t="shared" si="852"/>
        <v>-0.686524024535096i</v>
      </c>
      <c r="O1682" t="str">
        <f t="shared" si="853"/>
        <v>0.773453938920619-0.633852509948631i</v>
      </c>
      <c r="P1682" t="str">
        <f t="shared" si="854"/>
        <v>0.226546061079381+0.633852509948631i</v>
      </c>
      <c r="Q1682" t="str">
        <f t="shared" si="855"/>
        <v>-0.226546061079381+0.052671514586465i</v>
      </c>
      <c r="R1682" t="str">
        <f t="shared" si="856"/>
        <v>-0.331571276962389-2.87498651795755i</v>
      </c>
      <c r="S1682" t="str">
        <f t="shared" si="857"/>
        <v>0.070864911161937i</v>
      </c>
      <c r="T1682" t="str">
        <f t="shared" si="858"/>
        <v>0.203735664186828-0.0234967690857897i</v>
      </c>
      <c r="U1682" t="str">
        <f t="shared" si="859"/>
        <v>0.00005-0.00155777682926058i</v>
      </c>
      <c r="V1682" t="str">
        <f t="shared" si="860"/>
        <v>3.33333333333333E-06-0.00171355451218664i</v>
      </c>
      <c r="W1682" t="str">
        <f t="shared" si="861"/>
        <v>0.0000144716628631657-0.000816163326620042i</v>
      </c>
      <c r="X1682" t="str">
        <f t="shared" si="862"/>
        <v>0.000027036725160505-0.000815523590817609i</v>
      </c>
      <c r="Y1682" t="str">
        <f t="shared" si="863"/>
        <v>0.009+0.09726370855514i</v>
      </c>
      <c r="Z1682" t="str">
        <f t="shared" si="864"/>
        <v>-0.116985759088978-0.0148737780435651i</v>
      </c>
      <c r="AA1682" t="str">
        <f t="shared" si="865"/>
        <v>13.4678195669516-143.895144354403i</v>
      </c>
      <c r="AB1682" t="str">
        <f t="shared" si="866"/>
        <v>1.4073779896758-0.162312454090074i</v>
      </c>
      <c r="AC1682" t="str">
        <f t="shared" si="867"/>
        <v>1.749714343635-2.56672457127805i</v>
      </c>
      <c r="AD1682" t="str">
        <f t="shared" si="868"/>
        <v>0.298367620061673+0.34492204387042i</v>
      </c>
      <c r="AE1682" t="str">
        <f t="shared" si="869"/>
        <v>-0.0297744685976251-0.044788820884887i</v>
      </c>
      <c r="AF1682" t="str">
        <f t="shared" si="870"/>
        <v>-14.4514291292695-2.11866547494857i</v>
      </c>
      <c r="AG1682" t="str">
        <f t="shared" si="871"/>
        <v>1.19421650620661-0.138603660146754i</v>
      </c>
      <c r="AH1682" t="str">
        <f t="shared" si="872"/>
        <v>0.208994557800016+0.61907704028012i</v>
      </c>
      <c r="AI1682">
        <f t="shared" si="873"/>
        <v>-3.6963813157220899</v>
      </c>
      <c r="AJ1682">
        <f t="shared" si="874"/>
        <v>71.345803830831954</v>
      </c>
      <c r="AK1682"/>
      <c r="AL1682"/>
      <c r="AM1682"/>
      <c r="AN1682"/>
    </row>
    <row r="1683" spans="1:40" x14ac:dyDescent="0.25">
      <c r="A1683"/>
      <c r="B1683">
        <f t="shared" si="840"/>
        <v>154900</v>
      </c>
      <c r="C1683" s="186" t="str">
        <f t="shared" si="843"/>
        <v>-3.18522330644068E-06+0.0158103450070173i</v>
      </c>
      <c r="D1683" s="158" t="str">
        <f t="shared" si="844"/>
        <v>-5.95703037705131+0.121212645053799i</v>
      </c>
      <c r="E1683" t="str">
        <f t="shared" si="845"/>
        <v>2870</v>
      </c>
      <c r="F1683" t="str">
        <f t="shared" si="846"/>
        <v>0.777000777000777</v>
      </c>
      <c r="G1683" t="str">
        <f t="shared" si="841"/>
        <v>0.777000777000777</v>
      </c>
      <c r="H1683" t="str">
        <f t="shared" si="847"/>
        <v>8.49516218648489+2.23872825589711i</v>
      </c>
      <c r="I1683" t="str">
        <f t="shared" si="848"/>
        <v>608.290877551324i</v>
      </c>
      <c r="J1683" t="str">
        <f t="shared" si="842"/>
        <v>-315.498418318913+131.559204465992i</v>
      </c>
      <c r="K1683" t="str">
        <f t="shared" si="849"/>
        <v>0.684880328277969-1.64244426063927i</v>
      </c>
      <c r="L1683" t="str">
        <f t="shared" si="850"/>
        <v>0.0475952494512915-0.0959611744827339i</v>
      </c>
      <c r="M1683" t="str">
        <f t="shared" si="851"/>
        <v>0.73247557772926-1.738405435122i</v>
      </c>
      <c r="N1683" t="str">
        <f t="shared" si="852"/>
        <v>-0.686967515507018i</v>
      </c>
      <c r="O1683" t="str">
        <f t="shared" si="853"/>
        <v>0.773172755001042-0.634195467442096i</v>
      </c>
      <c r="P1683" t="str">
        <f t="shared" si="854"/>
        <v>0.226827244998958+0.634195467442096i</v>
      </c>
      <c r="Q1683" t="str">
        <f t="shared" si="855"/>
        <v>-0.226827244998958+0.052772048064922i</v>
      </c>
      <c r="R1683" t="str">
        <f t="shared" si="856"/>
        <v>-0.33156897823144-2.87308097182574i</v>
      </c>
      <c r="S1683" t="str">
        <f t="shared" si="857"/>
        <v>0.0709106895283207i</v>
      </c>
      <c r="T1683" t="str">
        <f t="shared" si="858"/>
        <v>0.203732152782861-0.0235117848725922i</v>
      </c>
      <c r="U1683" t="str">
        <f t="shared" si="859"/>
        <v>0.00005-0.00155677116313453i</v>
      </c>
      <c r="V1683" t="str">
        <f t="shared" si="860"/>
        <v>3.33333333333333E-06-0.00171244827944798i</v>
      </c>
      <c r="W1683" t="str">
        <f t="shared" si="861"/>
        <v>0.0000144716589664361-0.000815636668562831i</v>
      </c>
      <c r="X1683" t="str">
        <f t="shared" si="862"/>
        <v>0.0000270205091486902-0.000814997595395602i</v>
      </c>
      <c r="Y1683" t="str">
        <f t="shared" si="863"/>
        <v>0.009+0.0973265404082118i</v>
      </c>
      <c r="Z1683" t="str">
        <f t="shared" si="864"/>
        <v>-0.116835114792471-0.0148475515336156i</v>
      </c>
      <c r="AA1683" t="str">
        <f t="shared" si="865"/>
        <v>13.4502722381561-143.802323661637i</v>
      </c>
      <c r="AB1683" t="str">
        <f t="shared" si="866"/>
        <v>1.40735373337941-0.162416181083224i</v>
      </c>
      <c r="AC1683" t="str">
        <f t="shared" si="867"/>
        <v>1.74850706697968-2.56551726531752i</v>
      </c>
      <c r="AD1683" t="str">
        <f t="shared" si="868"/>
        <v>0.298516750265296+0.345113672746674i</v>
      </c>
      <c r="AE1683" t="str">
        <f t="shared" si="869"/>
        <v>-0.0297531457436596-0.0447536384050203i</v>
      </c>
      <c r="AF1683" t="str">
        <f t="shared" si="870"/>
        <v>-14.4521925635362-2.11751561084331i</v>
      </c>
      <c r="AG1683" t="str">
        <f t="shared" si="871"/>
        <v>1.19418867225007-0.138593616748433i</v>
      </c>
      <c r="AH1683" t="str">
        <f t="shared" si="872"/>
        <v>0.208924411460435+0.618617943470795i</v>
      </c>
      <c r="AI1683">
        <f t="shared" si="873"/>
        <v>-3.7024639479995649</v>
      </c>
      <c r="AJ1683">
        <f t="shared" si="874"/>
        <v>71.338750206539302</v>
      </c>
      <c r="AK1683"/>
      <c r="AL1683"/>
      <c r="AM1683"/>
      <c r="AN1683"/>
    </row>
    <row r="1684" spans="1:40" x14ac:dyDescent="0.25">
      <c r="A1684"/>
      <c r="B1684">
        <f t="shared" si="840"/>
        <v>155000</v>
      </c>
      <c r="C1684" s="186" t="str">
        <f t="shared" si="843"/>
        <v>-3.18111466684586E-06+0.0158001447852593i</v>
      </c>
      <c r="D1684" s="158" t="str">
        <f t="shared" si="844"/>
        <v>-5.95703034555174+0.121134443353655i</v>
      </c>
      <c r="E1684" t="str">
        <f t="shared" si="845"/>
        <v>2870</v>
      </c>
      <c r="F1684" t="str">
        <f t="shared" si="846"/>
        <v>0.777000777000777</v>
      </c>
      <c r="G1684" t="str">
        <f t="shared" si="841"/>
        <v>0.777000777000777</v>
      </c>
      <c r="H1684" t="str">
        <f t="shared" si="847"/>
        <v>8.49592432333853+2.23750129473227i</v>
      </c>
      <c r="I1684" t="str">
        <f t="shared" si="848"/>
        <v>608.683576633022i</v>
      </c>
      <c r="J1684" t="str">
        <f t="shared" si="842"/>
        <v>-315.907198926394+131.644136166744i</v>
      </c>
      <c r="K1684" t="str">
        <f t="shared" si="849"/>
        <v>0.684122843794212-1.64169356568109i</v>
      </c>
      <c r="L1684" t="str">
        <f t="shared" si="850"/>
        <v>0.0475459645191109-0.0959236928364207i</v>
      </c>
      <c r="M1684" t="str">
        <f t="shared" si="851"/>
        <v>0.731668808313323-1.73761725851751i</v>
      </c>
      <c r="N1684" t="str">
        <f t="shared" si="852"/>
        <v>-0.68741100647894i</v>
      </c>
      <c r="O1684" t="str">
        <f t="shared" si="853"/>
        <v>0.77289141901057-0.634538300199308i</v>
      </c>
      <c r="P1684" t="str">
        <f t="shared" si="854"/>
        <v>0.22710858098943+0.634538300199308i</v>
      </c>
      <c r="Q1684" t="str">
        <f t="shared" si="855"/>
        <v>-0.22710858098943+0.052872706279632i</v>
      </c>
      <c r="R1684" t="str">
        <f t="shared" si="856"/>
        <v>-0.331566677960201-2.87117785217265i</v>
      </c>
      <c r="S1684" t="str">
        <f t="shared" si="857"/>
        <v>0.0709564678947042i</v>
      </c>
      <c r="T1684" t="str">
        <f t="shared" si="858"/>
        <v>0.203728639087674-0.0235268003396367i</v>
      </c>
      <c r="U1684" t="str">
        <f t="shared" si="859"/>
        <v>0.00005-0.00155576679464218i</v>
      </c>
      <c r="V1684" t="str">
        <f t="shared" si="860"/>
        <v>3.33333333333333E-06-0.0017113434741064i</v>
      </c>
      <c r="W1684" t="str">
        <f t="shared" si="861"/>
        <v>0.0000144716550671928-0.00081511069021839i</v>
      </c>
      <c r="X1684" t="str">
        <f t="shared" si="862"/>
        <v>0.0000270043244926228-0.000814472278348776i</v>
      </c>
      <c r="Y1684" t="str">
        <f t="shared" si="863"/>
        <v>0.009+0.0973893722612836i</v>
      </c>
      <c r="Z1684" t="str">
        <f t="shared" si="864"/>
        <v>-0.116684761104377-0.0148213913370995i</v>
      </c>
      <c r="AA1684" t="str">
        <f t="shared" si="865"/>
        <v>13.4327592823202-143.709622544999i</v>
      </c>
      <c r="AB1684" t="str">
        <f t="shared" si="866"/>
        <v>1.40732946125558-0.162519905867529i</v>
      </c>
      <c r="AC1684" t="str">
        <f t="shared" si="867"/>
        <v>1.74730167653304-2.56431070615113i</v>
      </c>
      <c r="AD1684" t="str">
        <f t="shared" si="868"/>
        <v>0.298665964025774+0.345305239129553i</v>
      </c>
      <c r="AE1684" t="str">
        <f t="shared" si="869"/>
        <v>-0.029731862582466-0.0447185044678197i</v>
      </c>
      <c r="AF1684" t="str">
        <f t="shared" si="870"/>
        <v>-14.4529546688903-2.11636685137861i</v>
      </c>
      <c r="AG1684" t="str">
        <f t="shared" si="871"/>
        <v>1.19416084875489-0.138583630299732i</v>
      </c>
      <c r="AH1684" t="str">
        <f t="shared" si="872"/>
        <v>0.208854374755498+0.618159475384339i</v>
      </c>
      <c r="AI1684">
        <f t="shared" si="873"/>
        <v>-3.7085423146047916</v>
      </c>
      <c r="AJ1684">
        <f t="shared" si="874"/>
        <v>71.331695243942306</v>
      </c>
      <c r="AK1684"/>
      <c r="AL1684"/>
      <c r="AM1684"/>
      <c r="AN1684"/>
    </row>
    <row r="1685" spans="1:40" x14ac:dyDescent="0.25">
      <c r="A1685"/>
      <c r="B1685">
        <f t="shared" si="840"/>
        <v>155100</v>
      </c>
      <c r="C1685" s="186" t="str">
        <f t="shared" si="843"/>
        <v>-3.17701397176695E-06+0.0157899577165904i</v>
      </c>
      <c r="D1685" s="158" t="str">
        <f t="shared" si="844"/>
        <v>-5.95703031411308+0.12105634249386i</v>
      </c>
      <c r="E1685" t="str">
        <f t="shared" si="845"/>
        <v>2870</v>
      </c>
      <c r="F1685" t="str">
        <f t="shared" si="846"/>
        <v>0.777000777000777</v>
      </c>
      <c r="G1685" t="str">
        <f t="shared" si="841"/>
        <v>0.777000777000777</v>
      </c>
      <c r="H1685" t="str">
        <f t="shared" si="847"/>
        <v>8.49668513421057+2.23627553776459i</v>
      </c>
      <c r="I1685" t="str">
        <f t="shared" si="848"/>
        <v>609.076275714721i</v>
      </c>
      <c r="J1685" t="str">
        <f t="shared" si="842"/>
        <v>-316.3162433484+131.729067867497i</v>
      </c>
      <c r="K1685" t="str">
        <f t="shared" si="849"/>
        <v>0.683366545772752-1.64094335508575i</v>
      </c>
      <c r="L1685" t="str">
        <f t="shared" si="850"/>
        <v>0.0474967498422167-0.0958862247217444i</v>
      </c>
      <c r="M1685" t="str">
        <f t="shared" si="851"/>
        <v>0.730863295614969-1.73682957980749i</v>
      </c>
      <c r="N1685" t="str">
        <f t="shared" si="852"/>
        <v>-0.687854497450862i</v>
      </c>
      <c r="O1685" t="str">
        <f t="shared" si="853"/>
        <v>0.772609931004537-0.634881008152838i</v>
      </c>
      <c r="P1685" t="str">
        <f t="shared" si="854"/>
        <v>0.227390068995463+0.634881008152838i</v>
      </c>
      <c r="Q1685" t="str">
        <f t="shared" si="855"/>
        <v>-0.227390068995463+0.052973489298024i</v>
      </c>
      <c r="R1685" t="str">
        <f t="shared" si="856"/>
        <v>-0.331564376148573-2.86927715430426i</v>
      </c>
      <c r="S1685" t="str">
        <f t="shared" si="857"/>
        <v>0.0710022462610879i</v>
      </c>
      <c r="T1685" t="str">
        <f t="shared" si="858"/>
        <v>0.203725123101225-0.023541815486705i</v>
      </c>
      <c r="U1685" t="str">
        <f t="shared" si="859"/>
        <v>0.0000500000000000001-0.00155476372127362i</v>
      </c>
      <c r="V1685" t="str">
        <f t="shared" si="860"/>
        <v>3.33333333333333E-06-0.00171024009340098i</v>
      </c>
      <c r="W1685" t="str">
        <f t="shared" si="861"/>
        <v>0.0000144716511654358-0.000814585390271997i</v>
      </c>
      <c r="X1685" t="str">
        <f t="shared" si="862"/>
        <v>0.0000269881711114886-0.000813947638366245i</v>
      </c>
      <c r="Y1685" t="str">
        <f t="shared" si="863"/>
        <v>0.009+0.0974522041143554i</v>
      </c>
      <c r="Z1685" t="str">
        <f t="shared" si="864"/>
        <v>-0.116534697278429-0.0147952972410313i</v>
      </c>
      <c r="AA1685" t="str">
        <f t="shared" si="865"/>
        <v>13.4152806094729-143.617040773852i</v>
      </c>
      <c r="AB1685" t="str">
        <f t="shared" si="866"/>
        <v>1.40730517330404-0.162623628441483i</v>
      </c>
      <c r="AC1685" t="str">
        <f t="shared" si="867"/>
        <v>1.74609816864419-2.56310489383817i</v>
      </c>
      <c r="AD1685" t="str">
        <f t="shared" si="868"/>
        <v>0.298815261319326+0.345496742985557i</v>
      </c>
      <c r="AE1685" t="str">
        <f t="shared" si="869"/>
        <v>-0.0297106190117426-0.0446834189658808i</v>
      </c>
      <c r="AF1685" t="str">
        <f t="shared" si="870"/>
        <v>-14.4537154483236-2.11521919527073i</v>
      </c>
      <c r="AG1685" t="str">
        <f t="shared" si="871"/>
        <v>1.1941330356682-0.138573700679211i</v>
      </c>
      <c r="AH1685" t="str">
        <f t="shared" si="872"/>
        <v>0.208784447462885+0.617701634679698i</v>
      </c>
      <c r="AI1685">
        <f t="shared" si="873"/>
        <v>-3.7146164216677109</v>
      </c>
      <c r="AJ1685">
        <f t="shared" si="874"/>
        <v>71.324638941689983</v>
      </c>
      <c r="AK1685"/>
      <c r="AL1685"/>
      <c r="AM1685"/>
      <c r="AN1685"/>
    </row>
    <row r="1686" spans="1:40" x14ac:dyDescent="0.25">
      <c r="A1686"/>
      <c r="B1686">
        <f t="shared" si="840"/>
        <v>155200</v>
      </c>
      <c r="C1686" s="186" t="str">
        <f t="shared" si="843"/>
        <v>-3.17292120073497E-06+0.0157797837755856i</v>
      </c>
      <c r="D1686" s="158" t="str">
        <f t="shared" si="844"/>
        <v>-5.95703028273517+0.12097834227949i</v>
      </c>
      <c r="E1686" t="str">
        <f t="shared" si="845"/>
        <v>2870</v>
      </c>
      <c r="F1686" t="str">
        <f t="shared" si="846"/>
        <v>0.777000777000777</v>
      </c>
      <c r="G1686" t="str">
        <f t="shared" si="841"/>
        <v>0.777000777000777</v>
      </c>
      <c r="H1686" t="str">
        <f t="shared" si="847"/>
        <v>8.49744462208496+2.23505098351636i</v>
      </c>
      <c r="I1686" t="str">
        <f t="shared" si="848"/>
        <v>609.46897479642i</v>
      </c>
      <c r="J1686" t="str">
        <f t="shared" si="842"/>
        <v>-316.725551584932+131.81399956825i</v>
      </c>
      <c r="K1686" t="str">
        <f t="shared" si="849"/>
        <v>0.682611431899051-1.64019362886007i</v>
      </c>
      <c r="L1686" t="str">
        <f t="shared" si="850"/>
        <v>0.0474476053011349-0.0958487701716908i</v>
      </c>
      <c r="M1686" t="str">
        <f t="shared" si="851"/>
        <v>0.730059037200186-1.73604239903176i</v>
      </c>
      <c r="N1686" t="str">
        <f t="shared" si="852"/>
        <v>-0.688297988422784i</v>
      </c>
      <c r="O1686" t="str">
        <f t="shared" si="853"/>
        <v>0.772328291038309-0.63522359123528i</v>
      </c>
      <c r="P1686" t="str">
        <f t="shared" si="854"/>
        <v>0.227671708961691+0.63522359123528i</v>
      </c>
      <c r="Q1686" t="str">
        <f t="shared" si="855"/>
        <v>-0.227671708961691+0.053074397187504i</v>
      </c>
      <c r="R1686" t="str">
        <f t="shared" si="856"/>
        <v>-0.331562072796429-2.86737887353864i</v>
      </c>
      <c r="S1686" t="str">
        <f t="shared" si="857"/>
        <v>0.0710480246274716i</v>
      </c>
      <c r="T1686" t="str">
        <f t="shared" si="858"/>
        <v>0.203721604823465-0.0235568303135762i</v>
      </c>
      <c r="U1686" t="str">
        <f t="shared" si="859"/>
        <v>0.0000500000000000001-0.00155376194052538i</v>
      </c>
      <c r="V1686" t="str">
        <f t="shared" si="860"/>
        <v>3.33333333333333E-06-0.00170913813457791i</v>
      </c>
      <c r="W1686" t="str">
        <f t="shared" si="861"/>
        <v>0.0000144716472611649-0.000814060767412317i</v>
      </c>
      <c r="X1686" t="str">
        <f t="shared" si="862"/>
        <v>0.0000269720489247331-0.000813423674140482i</v>
      </c>
      <c r="Y1686" t="str">
        <f t="shared" si="863"/>
        <v>0.009+0.0975150359674272i</v>
      </c>
      <c r="Z1686" t="str">
        <f t="shared" si="864"/>
        <v>-0.116384922570747-0.0147692690332508i</v>
      </c>
      <c r="AA1686" t="str">
        <f t="shared" si="865"/>
        <v>13.3978361299381-143.524578118151i</v>
      </c>
      <c r="AB1686" t="str">
        <f t="shared" si="866"/>
        <v>1.40728086952443-0.162727348803559i</v>
      </c>
      <c r="AC1686" t="str">
        <f t="shared" si="867"/>
        <v>1.74489653967024-2.56189982843436i</v>
      </c>
      <c r="AD1686" t="str">
        <f t="shared" si="868"/>
        <v>0.29896464212215+0.345688184281179i</v>
      </c>
      <c r="AE1686" t="str">
        <f t="shared" si="869"/>
        <v>-0.0296894149295127-0.0446483817921186i</v>
      </c>
      <c r="AF1686" t="str">
        <f t="shared" si="870"/>
        <v>-14.4544749048201-2.11407264123687i</v>
      </c>
      <c r="AG1686" t="str">
        <f t="shared" si="871"/>
        <v>1.19410523293733-0.138563827765729i</v>
      </c>
      <c r="AH1686" t="str">
        <f t="shared" si="872"/>
        <v>0.208714629360765+0.617244420019582i</v>
      </c>
      <c r="AI1686">
        <f t="shared" si="873"/>
        <v>-3.7206862753060204</v>
      </c>
      <c r="AJ1686">
        <f t="shared" si="874"/>
        <v>71.317581298442121</v>
      </c>
      <c r="AK1686"/>
      <c r="AL1686"/>
      <c r="AM1686"/>
      <c r="AN1686"/>
    </row>
    <row r="1687" spans="1:40" x14ac:dyDescent="0.25">
      <c r="A1687"/>
      <c r="B1687">
        <f t="shared" si="840"/>
        <v>155300</v>
      </c>
      <c r="C1687" s="186" t="str">
        <f t="shared" si="843"/>
        <v>-3.16883633334685E-06+0.0157696229368858i</v>
      </c>
      <c r="D1687" s="158" t="str">
        <f t="shared" si="844"/>
        <v>-5.95703025141785+0.120900442516125i</v>
      </c>
      <c r="E1687" t="str">
        <f t="shared" si="845"/>
        <v>2870</v>
      </c>
      <c r="F1687" t="str">
        <f t="shared" si="846"/>
        <v>0.777000777000777</v>
      </c>
      <c r="G1687" t="str">
        <f t="shared" si="841"/>
        <v>0.777000777000777</v>
      </c>
      <c r="H1687" t="str">
        <f t="shared" si="847"/>
        <v>8.49820278993759+2.23382763051138i</v>
      </c>
      <c r="I1687" t="str">
        <f t="shared" si="848"/>
        <v>609.861673878119i</v>
      </c>
      <c r="J1687" t="str">
        <f t="shared" si="842"/>
        <v>-317.13512363599+131.898931269003i</v>
      </c>
      <c r="K1687" t="str">
        <f t="shared" si="849"/>
        <v>0.681857499863741-1.63944438700871i</v>
      </c>
      <c r="L1687" t="str">
        <f t="shared" si="850"/>
        <v>0.0473985307766051-0.0958113292190556i</v>
      </c>
      <c r="M1687" t="str">
        <f t="shared" si="851"/>
        <v>0.729256030640346-1.73525571622777i</v>
      </c>
      <c r="N1687" t="str">
        <f t="shared" si="852"/>
        <v>-0.688741479394706i</v>
      </c>
      <c r="O1687" t="str">
        <f t="shared" si="853"/>
        <v>0.772046499167278-0.635566049379253i</v>
      </c>
      <c r="P1687" t="str">
        <f t="shared" si="854"/>
        <v>0.227953500832722+0.635566049379253i</v>
      </c>
      <c r="Q1687" t="str">
        <f t="shared" si="855"/>
        <v>-0.227953500832722+0.053175430015453i</v>
      </c>
      <c r="R1687" t="str">
        <f t="shared" si="856"/>
        <v>-0.331559767903667-2.8654830052059i</v>
      </c>
      <c r="S1687" t="str">
        <f t="shared" si="857"/>
        <v>0.0710938029938553i</v>
      </c>
      <c r="T1687" t="str">
        <f t="shared" si="858"/>
        <v>0.203718084254349-0.0235718448200317i</v>
      </c>
      <c r="U1687" t="str">
        <f t="shared" si="859"/>
        <v>0.0000500000000000001-0.00155276144990044i</v>
      </c>
      <c r="V1687" t="str">
        <f t="shared" si="860"/>
        <v>3.33333333333333E-06-0.00170803759489048i</v>
      </c>
      <c r="W1687" t="str">
        <f t="shared" si="861"/>
        <v>0.0000144716433543803-0.00081353682033139i</v>
      </c>
      <c r="X1687" t="str">
        <f t="shared" si="862"/>
        <v>0.0000269559578520614-0.000812900384367336i</v>
      </c>
      <c r="Y1687" t="str">
        <f t="shared" si="863"/>
        <v>0.009+0.097577867820499i</v>
      </c>
      <c r="Z1687" t="str">
        <f t="shared" si="864"/>
        <v>-0.116235436239836-0.01474330650242i</v>
      </c>
      <c r="AA1687" t="str">
        <f t="shared" si="865"/>
        <v>13.3804257543337-143.432234348439i</v>
      </c>
      <c r="AB1687" t="str">
        <f t="shared" si="866"/>
        <v>1.40725654991644-0.162831066952248i</v>
      </c>
      <c r="AC1687" t="str">
        <f t="shared" si="867"/>
        <v>1.74369678597634-2.560695509992i</v>
      </c>
      <c r="AD1687" t="str">
        <f t="shared" si="868"/>
        <v>0.299114106410438+0.345879562982926i</v>
      </c>
      <c r="AE1687" t="str">
        <f t="shared" si="869"/>
        <v>-0.0296682502341255-0.0446133928397706i</v>
      </c>
      <c r="AF1687" t="str">
        <f t="shared" si="870"/>
        <v>-14.4552330413554-2.11292718799525i</v>
      </c>
      <c r="AG1687" t="str">
        <f t="shared" si="871"/>
        <v>1.19407744050974-0.138554011438448i</v>
      </c>
      <c r="AH1687" t="str">
        <f t="shared" si="872"/>
        <v>0.208644920227808+0.616787830070525i</v>
      </c>
      <c r="AI1687">
        <f t="shared" si="873"/>
        <v>-3.72675188162424</v>
      </c>
      <c r="AJ1687">
        <f t="shared" si="874"/>
        <v>71.310522312870276</v>
      </c>
      <c r="AK1687"/>
      <c r="AL1687"/>
      <c r="AM1687"/>
      <c r="AN1687"/>
    </row>
    <row r="1688" spans="1:40" x14ac:dyDescent="0.25">
      <c r="A1688"/>
      <c r="B1688">
        <f t="shared" si="840"/>
        <v>155400</v>
      </c>
      <c r="C1688" s="186" t="str">
        <f t="shared" si="843"/>
        <v>-3.16475934926514E-06+0.0157594751751969i</v>
      </c>
      <c r="D1688" s="158" t="str">
        <f t="shared" si="844"/>
        <v>-5.95703022016097+0.120822643009843i</v>
      </c>
      <c r="E1688" t="str">
        <f t="shared" si="845"/>
        <v>2870</v>
      </c>
      <c r="F1688" t="str">
        <f t="shared" si="846"/>
        <v>0.777000777000777</v>
      </c>
      <c r="G1688" t="str">
        <f t="shared" si="841"/>
        <v>0.777000777000777</v>
      </c>
      <c r="H1688" t="str">
        <f t="shared" si="847"/>
        <v>8.49895964073624+2.23260547727496i</v>
      </c>
      <c r="I1688" t="str">
        <f t="shared" si="848"/>
        <v>610.254372959817i</v>
      </c>
      <c r="J1688" t="str">
        <f t="shared" si="842"/>
        <v>-317.544959501574+131.983862969755i</v>
      </c>
      <c r="K1688" t="str">
        <f t="shared" si="849"/>
        <v>0.681104747362598-1.63869562953426i</v>
      </c>
      <c r="L1688" t="str">
        <f t="shared" si="850"/>
        <v>0.0473495261495802-0.0957739018964444i</v>
      </c>
      <c r="M1688" t="str">
        <f t="shared" si="851"/>
        <v>0.728454273512178-1.7344695314307i</v>
      </c>
      <c r="N1688" t="str">
        <f t="shared" si="852"/>
        <v>-0.689184970366628i</v>
      </c>
      <c r="O1688" t="str">
        <f t="shared" si="853"/>
        <v>0.771764555446869-0.635908382517401i</v>
      </c>
      <c r="P1688" t="str">
        <f t="shared" si="854"/>
        <v>0.228235444553131+0.635908382517401i</v>
      </c>
      <c r="Q1688" t="str">
        <f t="shared" si="855"/>
        <v>-0.228235444553131+0.053276587849227i</v>
      </c>
      <c r="R1688" t="str">
        <f t="shared" si="856"/>
        <v>-0.331557461470173-2.86358954464822i</v>
      </c>
      <c r="S1688" t="str">
        <f t="shared" si="857"/>
        <v>0.071139581360239i</v>
      </c>
      <c r="T1688" t="str">
        <f t="shared" si="858"/>
        <v>0.203714561393832-0.0235868590058517i</v>
      </c>
      <c r="U1688" t="str">
        <f t="shared" si="859"/>
        <v>0.0000500000000000001-0.00155176224690823i</v>
      </c>
      <c r="V1688" t="str">
        <f t="shared" si="860"/>
        <v>3.33333333333333E-06-0.00170693847159905i</v>
      </c>
      <c r="W1688" t="str">
        <f t="shared" si="861"/>
        <v>0.000014471639445082-0.000813013547724621i</v>
      </c>
      <c r="X1688" t="str">
        <f t="shared" si="862"/>
        <v>0.0000269398978134364-0.000812377767745999i</v>
      </c>
      <c r="Y1688" t="str">
        <f t="shared" si="863"/>
        <v>0.009+0.0976406996735708i</v>
      </c>
      <c r="Z1688" t="str">
        <f t="shared" si="864"/>
        <v>-0.116086237546572-0.0147174094380187i</v>
      </c>
      <c r="AA1688" t="str">
        <f t="shared" si="865"/>
        <v>13.36304939357-143.340009235849i</v>
      </c>
      <c r="AB1688" t="str">
        <f t="shared" si="866"/>
        <v>1.40723221447978-0.162934782886031i</v>
      </c>
      <c r="AC1688" t="str">
        <f t="shared" si="867"/>
        <v>1.7424989039357-2.55949193856004i</v>
      </c>
      <c r="AD1688" t="str">
        <f t="shared" si="868"/>
        <v>0.299263654160357+0.346070879057308i</v>
      </c>
      <c r="AE1688" t="str">
        <f t="shared" si="869"/>
        <v>-0.0296471248242527-0.044578452002393i</v>
      </c>
      <c r="AF1688" t="str">
        <f t="shared" si="870"/>
        <v>-14.4559898608972-2.11178283426512i</v>
      </c>
      <c r="AG1688" t="str">
        <f t="shared" si="871"/>
        <v>1.19404965833313-0.138544251576825i</v>
      </c>
      <c r="AH1688" t="str">
        <f t="shared" si="872"/>
        <v>0.208575319843155+0.616331863502788i</v>
      </c>
      <c r="AI1688">
        <f t="shared" si="873"/>
        <v>-3.732813246714902</v>
      </c>
      <c r="AJ1688">
        <f t="shared" si="874"/>
        <v>71.303461983657684</v>
      </c>
      <c r="AK1688"/>
      <c r="AL1688"/>
      <c r="AM1688"/>
      <c r="AN1688"/>
    </row>
    <row r="1689" spans="1:40" x14ac:dyDescent="0.25">
      <c r="A1689"/>
      <c r="B1689">
        <f t="shared" si="840"/>
        <v>155500</v>
      </c>
      <c r="C1689" s="186" t="str">
        <f t="shared" si="843"/>
        <v>-3.16069022821777E-06+0.0157493404652899i</v>
      </c>
      <c r="D1689" s="158" t="str">
        <f t="shared" si="844"/>
        <v>-5.95703018896437+0.120744943567223i</v>
      </c>
      <c r="E1689" t="str">
        <f t="shared" si="845"/>
        <v>2870</v>
      </c>
      <c r="F1689" t="str">
        <f t="shared" si="846"/>
        <v>0.777000777000777</v>
      </c>
      <c r="G1689" t="str">
        <f t="shared" si="841"/>
        <v>0.777000777000777</v>
      </c>
      <c r="H1689" t="str">
        <f t="shared" si="847"/>
        <v>8.49971517744061+2.2313845223339i</v>
      </c>
      <c r="I1689" t="str">
        <f t="shared" si="848"/>
        <v>610.647072041516i</v>
      </c>
      <c r="J1689" t="str">
        <f t="shared" si="842"/>
        <v>-317.955059181683+132.068794670508i</v>
      </c>
      <c r="K1689" t="str">
        <f t="shared" si="849"/>
        <v>0.680353172096551-1.63794735643719i</v>
      </c>
      <c r="L1689" t="str">
        <f t="shared" si="850"/>
        <v>0.0473005913012254-0.0957364882362736i</v>
      </c>
      <c r="M1689" t="str">
        <f t="shared" si="851"/>
        <v>0.727653763397776-1.73368384467346i</v>
      </c>
      <c r="N1689" t="str">
        <f t="shared" si="852"/>
        <v>-0.68962846133855i</v>
      </c>
      <c r="O1689" t="str">
        <f t="shared" si="853"/>
        <v>0.771482459932535-0.636250590582393i</v>
      </c>
      <c r="P1689" t="str">
        <f t="shared" si="854"/>
        <v>0.228517540067465+0.636250590582393i</v>
      </c>
      <c r="Q1689" t="str">
        <f t="shared" si="855"/>
        <v>-0.228517540067465+0.0533778707561571i</v>
      </c>
      <c r="R1689" t="str">
        <f t="shared" si="856"/>
        <v>-0.331555153495846-2.8616984872197i</v>
      </c>
      <c r="S1689" t="str">
        <f t="shared" si="857"/>
        <v>0.0711853597266227i</v>
      </c>
      <c r="T1689" t="str">
        <f t="shared" si="858"/>
        <v>0.203711036241866-0.0236018728708174i</v>
      </c>
      <c r="U1689" t="str">
        <f t="shared" si="859"/>
        <v>0.0000499999999999999-0.00155076432906456i</v>
      </c>
      <c r="V1689" t="str">
        <f t="shared" si="860"/>
        <v>3.33333333333333E-06-0.00170584076197101i</v>
      </c>
      <c r="W1689" t="str">
        <f t="shared" si="861"/>
        <v>0.0000144716355332698-0.000812490948290775i</v>
      </c>
      <c r="X1689" t="str">
        <f t="shared" si="862"/>
        <v>0.0000269238687290782-0.000811855822979011i</v>
      </c>
      <c r="Y1689" t="str">
        <f t="shared" si="863"/>
        <v>0.009+0.0977035315266426i</v>
      </c>
      <c r="Z1689" t="str">
        <f t="shared" si="864"/>
        <v>-0.115937325754196-0.0146915776303416i</v>
      </c>
      <c r="AA1689" t="str">
        <f t="shared" si="865"/>
        <v>13.3457069588491-143.2479025521i</v>
      </c>
      <c r="AB1689" t="str">
        <f t="shared" si="866"/>
        <v>1.4072078632141-0.163038496603396i</v>
      </c>
      <c r="AC1689" t="str">
        <f t="shared" si="867"/>
        <v>1.74130288992953-2.55828911418392i</v>
      </c>
      <c r="AD1689" t="str">
        <f t="shared" si="868"/>
        <v>0.299413285348066+0.346262132470823i</v>
      </c>
      <c r="AE1689" t="str">
        <f t="shared" si="869"/>
        <v>-0.0296260385988899-0.044543559173859i</v>
      </c>
      <c r="AF1689" t="str">
        <f t="shared" si="870"/>
        <v>-14.456745366405-2.11063957876668i</v>
      </c>
      <c r="AG1689" t="str">
        <f t="shared" si="871"/>
        <v>1.19402188635533-0.13853454806062i</v>
      </c>
      <c r="AH1689" t="str">
        <f t="shared" si="872"/>
        <v>0.20850582798646+0.615876518990397i</v>
      </c>
      <c r="AI1689">
        <f t="shared" si="873"/>
        <v>-3.7388703766577813</v>
      </c>
      <c r="AJ1689">
        <f t="shared" si="874"/>
        <v>71.296400309497045</v>
      </c>
      <c r="AK1689"/>
      <c r="AL1689"/>
      <c r="AM1689"/>
      <c r="AN1689"/>
    </row>
    <row r="1690" spans="1:40" x14ac:dyDescent="0.25">
      <c r="A1690"/>
      <c r="B1690">
        <f t="shared" si="840"/>
        <v>155600</v>
      </c>
      <c r="C1690" s="186" t="str">
        <f t="shared" si="843"/>
        <v>-3.15662894999776E-06+0.0157392187820008i</v>
      </c>
      <c r="D1690" s="158" t="str">
        <f t="shared" si="844"/>
        <v>-5.95703015782791+0.12066734399534i</v>
      </c>
      <c r="E1690" t="str">
        <f t="shared" si="845"/>
        <v>2870</v>
      </c>
      <c r="F1690" t="str">
        <f t="shared" si="846"/>
        <v>0.777000777000777</v>
      </c>
      <c r="G1690" t="str">
        <f t="shared" si="841"/>
        <v>0.777000777000777</v>
      </c>
      <c r="H1690" t="str">
        <f t="shared" si="847"/>
        <v>8.50046940300243+2.23016476421652i</v>
      </c>
      <c r="I1690" t="str">
        <f t="shared" si="848"/>
        <v>611.039771123215i</v>
      </c>
      <c r="J1690" t="str">
        <f t="shared" si="842"/>
        <v>-318.365422676318+132.153726371261i</v>
      </c>
      <c r="K1690" t="str">
        <f t="shared" si="849"/>
        <v>0.679602771771633-1.6371995677159i</v>
      </c>
      <c r="L1690" t="str">
        <f t="shared" si="850"/>
        <v>0.0472517261129197-0.0956990882707723i</v>
      </c>
      <c r="M1690" t="str">
        <f t="shared" si="851"/>
        <v>0.726854497884553-1.73289865598667i</v>
      </c>
      <c r="N1690" t="str">
        <f t="shared" si="852"/>
        <v>-0.690071952310471i</v>
      </c>
      <c r="O1690" t="str">
        <f t="shared" si="853"/>
        <v>0.771200212679762-0.636592673506921i</v>
      </c>
      <c r="P1690" t="str">
        <f t="shared" si="854"/>
        <v>0.228799787320238+0.636592673506921i</v>
      </c>
      <c r="Q1690" t="str">
        <f t="shared" si="855"/>
        <v>-0.228799787320238+0.0534792788035501i</v>
      </c>
      <c r="R1690" t="str">
        <f t="shared" si="856"/>
        <v>-0.331552843980567-2.85980982828646i</v>
      </c>
      <c r="S1690" t="str">
        <f t="shared" si="857"/>
        <v>0.0712311380930064i</v>
      </c>
      <c r="T1690" t="str">
        <f t="shared" si="858"/>
        <v>0.20370750879841-0.0236168864147088i</v>
      </c>
      <c r="U1690" t="str">
        <f t="shared" si="859"/>
        <v>0.0000499999999999999-0.00154976769389163i</v>
      </c>
      <c r="V1690" t="str">
        <f t="shared" si="860"/>
        <v>3.33333333333333E-06-0.0017047444632808i</v>
      </c>
      <c r="W1690" t="str">
        <f t="shared" si="861"/>
        <v>0.000014471631618944-0.000811969020731958i</v>
      </c>
      <c r="X1690" t="str">
        <f t="shared" si="862"/>
        <v>0.0000269078705194634-0.000811334548772238i</v>
      </c>
      <c r="Y1690" t="str">
        <f t="shared" si="863"/>
        <v>0.009+0.0977663633797144i</v>
      </c>
      <c r="Z1690" t="str">
        <f t="shared" si="864"/>
        <v>-0.115788700128303-0.0146658108704939i</v>
      </c>
      <c r="AA1690" t="str">
        <f t="shared" si="865"/>
        <v>13.328398361663-143.155914069494i</v>
      </c>
      <c r="AB1690" t="str">
        <f t="shared" si="866"/>
        <v>1.40718349611912-0.163142208102824i</v>
      </c>
      <c r="AC1690" t="str">
        <f t="shared" si="867"/>
        <v>1.74010874034701-2.5570870369058i</v>
      </c>
      <c r="AD1690" t="str">
        <f t="shared" si="868"/>
        <v>0.299562999949704+0.346453323189994i</v>
      </c>
      <c r="AE1690" t="str">
        <f t="shared" si="869"/>
        <v>-0.0296049914573525-0.0445087142483603i</v>
      </c>
      <c r="AF1690" t="str">
        <f t="shared" si="870"/>
        <v>-14.4574995608303-2.10949742022118i</v>
      </c>
      <c r="AG1690" t="str">
        <f t="shared" si="871"/>
        <v>1.19399412452435-0.138524900769885i</v>
      </c>
      <c r="AH1690" t="str">
        <f t="shared" si="872"/>
        <v>0.208436444437846+0.615421795211138i</v>
      </c>
      <c r="AI1690">
        <f t="shared" si="873"/>
        <v>-3.7449232775199897</v>
      </c>
      <c r="AJ1690">
        <f t="shared" si="874"/>
        <v>71.289337289094433</v>
      </c>
      <c r="AK1690"/>
      <c r="AL1690"/>
      <c r="AM1690"/>
      <c r="AN1690"/>
    </row>
    <row r="1691" spans="1:40" x14ac:dyDescent="0.25">
      <c r="A1691"/>
      <c r="B1691">
        <f t="shared" si="840"/>
        <v>155700</v>
      </c>
      <c r="C1691" s="186" t="str">
        <f t="shared" si="843"/>
        <v>-3.15257549446304E-06+0.01572911010023i</v>
      </c>
      <c r="D1691" s="158" t="str">
        <f t="shared" si="844"/>
        <v>-5.95703012675141+0.120589844101763i</v>
      </c>
      <c r="E1691" t="str">
        <f t="shared" si="845"/>
        <v>2870</v>
      </c>
      <c r="F1691" t="str">
        <f t="shared" si="846"/>
        <v>0.777000777000777</v>
      </c>
      <c r="G1691" t="str">
        <f t="shared" si="841"/>
        <v>0.777000777000777</v>
      </c>
      <c r="H1691" t="str">
        <f t="shared" si="847"/>
        <v>8.50122232036533+2.22894620145261i</v>
      </c>
      <c r="I1691" t="str">
        <f t="shared" si="848"/>
        <v>611.432470204913i</v>
      </c>
      <c r="J1691" t="str">
        <f t="shared" si="842"/>
        <v>-318.776049985478+132.238658072014i</v>
      </c>
      <c r="K1691" t="str">
        <f t="shared" si="849"/>
        <v>0.678853544099001-1.6364522633667i</v>
      </c>
      <c r="L1691" t="str">
        <f t="shared" si="850"/>
        <v>0.047202930466253-0.095661702031981i</v>
      </c>
      <c r="M1691" t="str">
        <f t="shared" si="851"/>
        <v>0.726056474565254-1.73211396539868i</v>
      </c>
      <c r="N1691" t="str">
        <f t="shared" si="852"/>
        <v>-0.690515443282393i</v>
      </c>
      <c r="O1691" t="str">
        <f t="shared" si="853"/>
        <v>0.770917813744061-0.636934631223705i</v>
      </c>
      <c r="P1691" t="str">
        <f t="shared" si="854"/>
        <v>0.229082186255939+0.636934631223705i</v>
      </c>
      <c r="Q1691" t="str">
        <f t="shared" si="855"/>
        <v>-0.229082186255939+0.053580812058688i</v>
      </c>
      <c r="R1691" t="str">
        <f t="shared" si="856"/>
        <v>-0.331550532924242-2.85792356322644i</v>
      </c>
      <c r="S1691" t="str">
        <f t="shared" si="857"/>
        <v>0.0712769164593901i</v>
      </c>
      <c r="T1691" t="str">
        <f t="shared" si="858"/>
        <v>0.203703979063413-0.0236318996373075i</v>
      </c>
      <c r="U1691" t="str">
        <f t="shared" si="859"/>
        <v>0.0000499999999999999-0.00154877233891804i</v>
      </c>
      <c r="V1691" t="str">
        <f t="shared" si="860"/>
        <v>3.33333333333333E-06-0.00170364957280984i</v>
      </c>
      <c r="W1691" t="str">
        <f t="shared" si="861"/>
        <v>0.0000144716277021043-0.00081144776375362i</v>
      </c>
      <c r="X1691" t="str">
        <f t="shared" si="862"/>
        <v>0.0000268919031053233-0.000810813943834878i</v>
      </c>
      <c r="Y1691" t="str">
        <f t="shared" si="863"/>
        <v>0.009+0.0978291952327862i</v>
      </c>
      <c r="Z1691" t="str">
        <f t="shared" si="864"/>
        <v>-0.115640359936835-0.014640108950388i</v>
      </c>
      <c r="AA1691" t="str">
        <f t="shared" si="865"/>
        <v>13.3111235137935-143.064043560916i</v>
      </c>
      <c r="AB1691" t="str">
        <f t="shared" si="866"/>
        <v>1.40715911319449-0.163245917382806i</v>
      </c>
      <c r="AC1691" t="str">
        <f t="shared" si="867"/>
        <v>1.73891645158528-2.55588570676433i</v>
      </c>
      <c r="AD1691" t="str">
        <f t="shared" si="868"/>
        <v>0.299712797941402+0.346644451181332i</v>
      </c>
      <c r="AE1691" t="str">
        <f t="shared" si="869"/>
        <v>-0.0295839832992775-0.0444739171204037i</v>
      </c>
      <c r="AF1691" t="str">
        <f t="shared" si="870"/>
        <v>-14.4582524471167-2.10835635735085i</v>
      </c>
      <c r="AG1691" t="str">
        <f t="shared" si="871"/>
        <v>1.19396637278839-0.138515309584973i</v>
      </c>
      <c r="AH1691" t="str">
        <f t="shared" si="872"/>
        <v>0.208367168977943+0.61496769084651i</v>
      </c>
      <c r="AI1691">
        <f t="shared" si="873"/>
        <v>-3.7509719553562775</v>
      </c>
      <c r="AJ1691">
        <f t="shared" si="874"/>
        <v>71.282272921164804</v>
      </c>
      <c r="AK1691"/>
      <c r="AL1691"/>
      <c r="AM1691"/>
      <c r="AN1691"/>
    </row>
    <row r="1692" spans="1:40" x14ac:dyDescent="0.25">
      <c r="A1692"/>
      <c r="B1692">
        <f t="shared" si="840"/>
        <v>155800</v>
      </c>
      <c r="C1692" s="186" t="str">
        <f t="shared" si="843"/>
        <v>-3.14852984153614E-06+0.0157190143949427i</v>
      </c>
      <c r="D1692" s="158" t="str">
        <f t="shared" si="844"/>
        <v>-5.95703009573474+0.120512443694561i</v>
      </c>
      <c r="E1692" t="str">
        <f t="shared" si="845"/>
        <v>2870</v>
      </c>
      <c r="F1692" t="str">
        <f t="shared" si="846"/>
        <v>0.777000777000777</v>
      </c>
      <c r="G1692" t="str">
        <f t="shared" si="841"/>
        <v>0.777000777000777</v>
      </c>
      <c r="H1692" t="str">
        <f t="shared" si="847"/>
        <v>8.50197393246503+2.22772883257351i</v>
      </c>
      <c r="I1692" t="str">
        <f t="shared" si="848"/>
        <v>611.825169286612i</v>
      </c>
      <c r="J1692" t="str">
        <f t="shared" si="842"/>
        <v>-319.186941109164+132.323589772766i</v>
      </c>
      <c r="K1692" t="str">
        <f t="shared" si="849"/>
        <v>0.678105486794903-1.63570544338385i</v>
      </c>
      <c r="L1692" t="str">
        <f t="shared" si="850"/>
        <v>0.0471542042430277-0.095624329551754i</v>
      </c>
      <c r="M1692" t="str">
        <f t="shared" si="851"/>
        <v>0.725259691037931-1.7313297729356i</v>
      </c>
      <c r="N1692" t="str">
        <f t="shared" si="852"/>
        <v>-0.690958934254315i</v>
      </c>
      <c r="O1692" t="str">
        <f t="shared" si="853"/>
        <v>0.770635263180977-0.637276463665485i</v>
      </c>
      <c r="P1692" t="str">
        <f t="shared" si="854"/>
        <v>0.229364736819023+0.637276463665485i</v>
      </c>
      <c r="Q1692" t="str">
        <f t="shared" si="855"/>
        <v>-0.229364736819023+0.05368247058883i</v>
      </c>
      <c r="R1692" t="str">
        <f t="shared" si="856"/>
        <v>-0.331548220326736-2.85603968742951i</v>
      </c>
      <c r="S1692" t="str">
        <f t="shared" si="857"/>
        <v>0.0713226948257738i</v>
      </c>
      <c r="T1692" t="str">
        <f t="shared" si="858"/>
        <v>0.203700447036833-0.0236469125383922i</v>
      </c>
      <c r="U1692" t="str">
        <f t="shared" si="859"/>
        <v>0.00005-0.00154777826167868i</v>
      </c>
      <c r="V1692" t="str">
        <f t="shared" si="860"/>
        <v>3.33333333333333E-06-0.00170255608784655i</v>
      </c>
      <c r="W1692" t="str">
        <f t="shared" si="861"/>
        <v>0.0000144716237827511-0.000810927176064519i</v>
      </c>
      <c r="X1692" t="str">
        <f t="shared" si="862"/>
        <v>0.0000268759664076438-0.000810294006879422i</v>
      </c>
      <c r="Y1692" t="str">
        <f t="shared" si="863"/>
        <v>0.009+0.097892027085858i</v>
      </c>
      <c r="Z1692" t="str">
        <f t="shared" si="864"/>
        <v>-0.11549230445007-0.0146144716627396i</v>
      </c>
      <c r="AA1692" t="str">
        <f t="shared" si="865"/>
        <v>13.2938823273098-142.972290799832i</v>
      </c>
      <c r="AB1692" t="str">
        <f t="shared" si="866"/>
        <v>1.40713471443992-0.163349624441814i</v>
      </c>
      <c r="AC1692" t="str">
        <f t="shared" si="867"/>
        <v>1.73772602004948-2.5546851237949i</v>
      </c>
      <c r="AD1692" t="str">
        <f t="shared" si="868"/>
        <v>0.299862679299272+0.346835516411359i</v>
      </c>
      <c r="AE1692" t="str">
        <f t="shared" si="869"/>
        <v>-0.0295630140246197-0.0444391676848102i</v>
      </c>
      <c r="AF1692" t="str">
        <f t="shared" si="870"/>
        <v>-14.4590040281998-2.10721638887895i</v>
      </c>
      <c r="AG1692" t="str">
        <f t="shared" si="871"/>
        <v>1.19393863109581-0.13850577438653i</v>
      </c>
      <c r="AH1692" t="str">
        <f t="shared" si="872"/>
        <v>0.208298001387861+0.614514204581734i</v>
      </c>
      <c r="AI1692">
        <f t="shared" si="873"/>
        <v>-3.7570164162089053</v>
      </c>
      <c r="AJ1692">
        <f t="shared" si="874"/>
        <v>71.275207204434921</v>
      </c>
      <c r="AK1692"/>
      <c r="AL1692"/>
      <c r="AM1692"/>
      <c r="AN1692"/>
    </row>
    <row r="1693" spans="1:40" x14ac:dyDescent="0.25">
      <c r="A1693"/>
      <c r="B1693">
        <f t="shared" si="840"/>
        <v>155900</v>
      </c>
      <c r="C1693" s="186" t="str">
        <f t="shared" si="843"/>
        <v>-3.14449197120396E-06+0.0157089316411679i</v>
      </c>
      <c r="D1693" s="158" t="str">
        <f t="shared" si="844"/>
        <v>-5.95703006477774+0.120435142582287i</v>
      </c>
      <c r="E1693" t="str">
        <f t="shared" si="845"/>
        <v>2870</v>
      </c>
      <c r="F1693" t="str">
        <f t="shared" si="846"/>
        <v>0.777000777000777</v>
      </c>
      <c r="G1693" t="str">
        <f t="shared" si="841"/>
        <v>0.777000777000777</v>
      </c>
      <c r="H1693" t="str">
        <f t="shared" si="847"/>
        <v>8.50272424222925+2.22651265611204i</v>
      </c>
      <c r="I1693" t="str">
        <f t="shared" si="848"/>
        <v>612.217868368311i</v>
      </c>
      <c r="J1693" t="str">
        <f t="shared" si="842"/>
        <v>-319.598096047376+132.408521473519i</v>
      </c>
      <c r="K1693" t="str">
        <f t="shared" si="849"/>
        <v>0.677358597580688-1.63495910775957i</v>
      </c>
      <c r="L1693" t="str">
        <f t="shared" si="850"/>
        <v>0.0471055473252577-0.0955869708617594i</v>
      </c>
      <c r="M1693" t="str">
        <f t="shared" si="851"/>
        <v>0.724464144905946-1.73054607862133i</v>
      </c>
      <c r="N1693" t="str">
        <f t="shared" si="852"/>
        <v>-0.691402425226237i</v>
      </c>
      <c r="O1693" t="str">
        <f t="shared" si="853"/>
        <v>0.770352561046083-0.637618170765029i</v>
      </c>
      <c r="P1693" t="str">
        <f t="shared" si="854"/>
        <v>0.229647438953917+0.637618170765029i</v>
      </c>
      <c r="Q1693" t="str">
        <f t="shared" si="855"/>
        <v>-0.229647438953917+0.0537842544612079i</v>
      </c>
      <c r="R1693" t="str">
        <f t="shared" si="856"/>
        <v>-0.331545906187953-2.85415819629733i</v>
      </c>
      <c r="S1693" t="str">
        <f t="shared" si="857"/>
        <v>0.0713684731921575i</v>
      </c>
      <c r="T1693" t="str">
        <f t="shared" si="858"/>
        <v>0.203696912718623-0.0236619251177445i</v>
      </c>
      <c r="U1693" t="str">
        <f t="shared" si="859"/>
        <v>0.00005-0.00154678545971481i</v>
      </c>
      <c r="V1693" t="str">
        <f t="shared" si="860"/>
        <v>3.33333333333333E-06-0.00170146400568629i</v>
      </c>
      <c r="W1693" t="str">
        <f t="shared" si="861"/>
        <v>0.000014471619860884-0.000810407256376739i</v>
      </c>
      <c r="X1693" t="str">
        <f t="shared" si="862"/>
        <v>0.0000268600603476636-0.000809774736621679i</v>
      </c>
      <c r="Y1693" t="str">
        <f t="shared" si="863"/>
        <v>0.009+0.0979548589389297i</v>
      </c>
      <c r="Z1693" t="str">
        <f t="shared" si="864"/>
        <v>-0.115344532940613-0.0145888988010646i</v>
      </c>
      <c r="AA1693" t="str">
        <f t="shared" si="865"/>
        <v>13.2766747145687-142.880655560285i</v>
      </c>
      <c r="AB1693" t="str">
        <f t="shared" si="866"/>
        <v>1.40711029985508-0.163453329278338i</v>
      </c>
      <c r="AC1693" t="str">
        <f t="shared" si="867"/>
        <v>1.73653744215263-2.55348528802955i</v>
      </c>
      <c r="AD1693" t="str">
        <f t="shared" si="868"/>
        <v>0.30001264399941+0.347026518846598i</v>
      </c>
      <c r="AE1693" t="str">
        <f t="shared" si="869"/>
        <v>-0.0295420835336516-0.0444044658367149i</v>
      </c>
      <c r="AF1693" t="str">
        <f t="shared" si="870"/>
        <v>-14.459754307007-2.10607751352975i</v>
      </c>
      <c r="AG1693" t="str">
        <f t="shared" si="871"/>
        <v>1.19391089939516-0.138496295055496i</v>
      </c>
      <c r="AH1693" t="str">
        <f t="shared" si="872"/>
        <v>0.208228941449186+0.614061335105722i</v>
      </c>
      <c r="AI1693">
        <f t="shared" si="873"/>
        <v>-3.763056666107905</v>
      </c>
      <c r="AJ1693">
        <f t="shared" si="874"/>
        <v>71.268140137642931</v>
      </c>
      <c r="AK1693"/>
      <c r="AL1693"/>
      <c r="AM1693"/>
      <c r="AN1693"/>
    </row>
    <row r="1694" spans="1:40" x14ac:dyDescent="0.25">
      <c r="A1694"/>
      <c r="B1694">
        <f t="shared" si="840"/>
        <v>156000</v>
      </c>
      <c r="C1694" s="186" t="str">
        <f t="shared" si="843"/>
        <v>-3.14046186351752E-06+0.015698861813999i</v>
      </c>
      <c r="D1694" s="158" t="str">
        <f t="shared" si="844"/>
        <v>-5.95703003388025+0.120357940573992i</v>
      </c>
      <c r="E1694" t="str">
        <f t="shared" si="845"/>
        <v>2870</v>
      </c>
      <c r="F1694" t="str">
        <f t="shared" si="846"/>
        <v>0.777000777000777</v>
      </c>
      <c r="G1694" t="str">
        <f t="shared" si="841"/>
        <v>0.777000777000777</v>
      </c>
      <c r="H1694" t="str">
        <f t="shared" si="847"/>
        <v>8.50347325257777+2.22529767060255i</v>
      </c>
      <c r="I1694" t="str">
        <f t="shared" si="848"/>
        <v>612.61056745001i</v>
      </c>
      <c r="J1694" t="str">
        <f t="shared" si="842"/>
        <v>-320.009514800113+132.493453174272i</v>
      </c>
      <c r="K1694" t="str">
        <f t="shared" si="849"/>
        <v>0.676612874182777-1.63421325648402i</v>
      </c>
      <c r="L1694" t="str">
        <f t="shared" si="850"/>
        <v>0.0470569595951678-0.0955496259934798i</v>
      </c>
      <c r="M1694" t="str">
        <f t="shared" si="851"/>
        <v>0.723669833777945-1.7297628824775i</v>
      </c>
      <c r="N1694" t="str">
        <f t="shared" si="852"/>
        <v>-0.691845916198159i</v>
      </c>
      <c r="O1694" t="str">
        <f t="shared" si="853"/>
        <v>0.770069707394981-0.637959752455128i</v>
      </c>
      <c r="P1694" t="str">
        <f t="shared" si="854"/>
        <v>0.229930292605019+0.637959752455128i</v>
      </c>
      <c r="Q1694" t="str">
        <f t="shared" si="855"/>
        <v>-0.229930292605019+0.053886163743031i</v>
      </c>
      <c r="R1694" t="str">
        <f t="shared" si="856"/>
        <v>-0.33154359050778-2.85227908524336i</v>
      </c>
      <c r="S1694" t="str">
        <f t="shared" si="857"/>
        <v>0.071414251558541i</v>
      </c>
      <c r="T1694" t="str">
        <f t="shared" si="858"/>
        <v>0.203693376108735-0.0236769373751445i</v>
      </c>
      <c r="U1694" t="str">
        <f t="shared" si="859"/>
        <v>0.00005-0.00154579393057396i</v>
      </c>
      <c r="V1694" t="str">
        <f t="shared" si="860"/>
        <v>3.33333333333333E-06-0.00170037332363136i</v>
      </c>
      <c r="W1694" t="str">
        <f t="shared" si="861"/>
        <v>0.0000144716159365033-0.000809888003405658i</v>
      </c>
      <c r="X1694" t="str">
        <f t="shared" si="862"/>
        <v>0.000026844184846874-0.00080925613178073i</v>
      </c>
      <c r="Y1694" t="str">
        <f t="shared" si="863"/>
        <v>0.009+0.0980176907920016i</v>
      </c>
      <c r="Z1694" t="str">
        <f t="shared" si="864"/>
        <v>-0.115197044683388-0.0145633901596746i</v>
      </c>
      <c r="AA1694" t="str">
        <f t="shared" si="865"/>
        <v>13.2595005882121-142.789137616896i</v>
      </c>
      <c r="AB1694" t="str">
        <f t="shared" si="866"/>
        <v>1.40708586943965-0.16355703189086i</v>
      </c>
      <c r="AC1694" t="str">
        <f t="shared" si="867"/>
        <v>1.73535071431569-2.55228619949696i</v>
      </c>
      <c r="AD1694" t="str">
        <f t="shared" si="868"/>
        <v>0.300162692017902+0.347217458453573i</v>
      </c>
      <c r="AE1694" t="str">
        <f t="shared" si="869"/>
        <v>-0.0295211917269624-0.0443698114715637i</v>
      </c>
      <c r="AF1694" t="str">
        <f t="shared" si="870"/>
        <v>-14.460503286458-2.10493973002856i</v>
      </c>
      <c r="AG1694" t="str">
        <f t="shared" si="871"/>
        <v>1.19388317763514-0.138486871473106i</v>
      </c>
      <c r="AH1694" t="str">
        <f t="shared" si="872"/>
        <v>0.208159988944005+0.613609081111079i</v>
      </c>
      <c r="AI1694">
        <f t="shared" si="873"/>
        <v>-3.7690927110708285</v>
      </c>
      <c r="AJ1694">
        <f t="shared" si="874"/>
        <v>71.261071719536531</v>
      </c>
      <c r="AK1694"/>
      <c r="AL1694"/>
      <c r="AM1694"/>
      <c r="AN1694"/>
    </row>
    <row r="1695" spans="1:40" x14ac:dyDescent="0.25">
      <c r="A1695"/>
      <c r="B1695">
        <f t="shared" si="840"/>
        <v>156100</v>
      </c>
      <c r="C1695" s="186" t="str">
        <f t="shared" si="843"/>
        <v>-3.13643949859173E-06+0.015688804888593i</v>
      </c>
      <c r="D1695" s="158" t="str">
        <f t="shared" si="844"/>
        <v>-5.95703000304212+0.120280837479213i</v>
      </c>
      <c r="E1695" t="str">
        <f t="shared" si="845"/>
        <v>2870</v>
      </c>
      <c r="F1695" t="str">
        <f t="shared" si="846"/>
        <v>0.777000777000777</v>
      </c>
      <c r="G1695" t="str">
        <f t="shared" si="841"/>
        <v>0.777000777000777</v>
      </c>
      <c r="H1695" t="str">
        <f t="shared" si="847"/>
        <v>8.50422096642247+2.2240838745809i</v>
      </c>
      <c r="I1695" t="str">
        <f t="shared" si="848"/>
        <v>613.003266531708i</v>
      </c>
      <c r="J1695" t="str">
        <f t="shared" si="842"/>
        <v>-320.421197367376+132.578384875025i</v>
      </c>
      <c r="K1695" t="str">
        <f t="shared" si="849"/>
        <v>0.675868314332649-1.63346788954534i</v>
      </c>
      <c r="L1695" t="str">
        <f t="shared" si="850"/>
        <v>0.047008440935195-0.0955122949782141i</v>
      </c>
      <c r="M1695" t="str">
        <f t="shared" si="851"/>
        <v>0.722876755267844-1.72898018452355i</v>
      </c>
      <c r="N1695" t="str">
        <f t="shared" si="852"/>
        <v>-0.692289407170081i</v>
      </c>
      <c r="O1695" t="str">
        <f t="shared" si="853"/>
        <v>0.769786702283305-0.638301208668599i</v>
      </c>
      <c r="P1695" t="str">
        <f t="shared" si="854"/>
        <v>0.230213297716695+0.638301208668599i</v>
      </c>
      <c r="Q1695" t="str">
        <f t="shared" si="855"/>
        <v>-0.230213297716695+0.0539881985014821i</v>
      </c>
      <c r="R1695" t="str">
        <f t="shared" si="856"/>
        <v>-0.331541273286109-2.85040234969283i</v>
      </c>
      <c r="S1695" t="str">
        <f t="shared" si="857"/>
        <v>0.0714600299249247i</v>
      </c>
      <c r="T1695" t="str">
        <f t="shared" si="858"/>
        <v>0.203689837207125-0.023691949310373i</v>
      </c>
      <c r="U1695" t="str">
        <f t="shared" si="859"/>
        <v>0.00005-0.00154480367180998i</v>
      </c>
      <c r="V1695" t="str">
        <f t="shared" si="860"/>
        <v>3.33333333333333E-06-0.00169928403899098i</v>
      </c>
      <c r="W1695" t="str">
        <f t="shared" si="861"/>
        <v>0.0000144716120096088-0.000809369415869954i</v>
      </c>
      <c r="X1695" t="str">
        <f t="shared" si="862"/>
        <v>0.0000268283398270174-0.000808738191078949i</v>
      </c>
      <c r="Y1695" t="str">
        <f t="shared" si="863"/>
        <v>0.009+0.0980805226450733i</v>
      </c>
      <c r="Z1695" t="str">
        <f t="shared" si="864"/>
        <v>-0.115049838955633-0.0145379455336744i</v>
      </c>
      <c r="AA1695" t="str">
        <f t="shared" si="865"/>
        <v>13.2423598611673-142.697736744862i</v>
      </c>
      <c r="AB1695" t="str">
        <f t="shared" si="866"/>
        <v>1.40706142319332-0.163660732277866i</v>
      </c>
      <c r="AC1695" t="str">
        <f t="shared" si="867"/>
        <v>1.7341658329675-2.55108785822254i</v>
      </c>
      <c r="AD1695" t="str">
        <f t="shared" si="868"/>
        <v>0.300312823330817+0.347408335198819i</v>
      </c>
      <c r="AE1695" t="str">
        <f t="shared" si="869"/>
        <v>-0.029500338505457-0.044335204485116i</v>
      </c>
      <c r="AF1695" t="str">
        <f t="shared" si="870"/>
        <v>-14.4612509694646-2.10380303710169i</v>
      </c>
      <c r="AG1695" t="str">
        <f t="shared" si="871"/>
        <v>1.19385546576464-0.138477503520889i</v>
      </c>
      <c r="AH1695" t="str">
        <f t="shared" si="872"/>
        <v>0.208091143654883+0.613157441294113i</v>
      </c>
      <c r="AI1695">
        <f t="shared" si="873"/>
        <v>-3.7751245571025676</v>
      </c>
      <c r="AJ1695">
        <f t="shared" si="874"/>
        <v>71.254001948875512</v>
      </c>
      <c r="AK1695"/>
      <c r="AL1695"/>
      <c r="AM1695"/>
      <c r="AN1695"/>
    </row>
    <row r="1696" spans="1:40" x14ac:dyDescent="0.25">
      <c r="A1696"/>
      <c r="B1696">
        <f t="shared" si="840"/>
        <v>156200</v>
      </c>
      <c r="C1696" s="186" t="str">
        <f t="shared" si="843"/>
        <v>-3.13242485660515E-06+0.0156787608401706i</v>
      </c>
      <c r="D1696" s="158" t="str">
        <f t="shared" si="844"/>
        <v>-5.9570299722632+0.120203833107975i</v>
      </c>
      <c r="E1696" t="str">
        <f t="shared" si="845"/>
        <v>2870</v>
      </c>
      <c r="F1696" t="str">
        <f t="shared" si="846"/>
        <v>0.777000777000777</v>
      </c>
      <c r="G1696" t="str">
        <f t="shared" si="841"/>
        <v>0.777000777000777</v>
      </c>
      <c r="H1696" t="str">
        <f t="shared" si="847"/>
        <v>8.50496738666737+2.22287126658447i</v>
      </c>
      <c r="I1696" t="str">
        <f t="shared" si="848"/>
        <v>613.395965613407i</v>
      </c>
      <c r="J1696" t="str">
        <f t="shared" si="842"/>
        <v>-320.833143749165+132.663316575777i</v>
      </c>
      <c r="K1696" t="str">
        <f t="shared" si="849"/>
        <v>0.67512491576684-1.63272300692967i</v>
      </c>
      <c r="L1696" t="str">
        <f t="shared" si="850"/>
        <v>0.0469599912279856-0.0954749778470767i</v>
      </c>
      <c r="M1696" t="str">
        <f t="shared" si="851"/>
        <v>0.722084906994826-1.72819798477675i</v>
      </c>
      <c r="N1696" t="str">
        <f t="shared" si="852"/>
        <v>-0.692732898142003i</v>
      </c>
      <c r="O1696" t="str">
        <f t="shared" si="853"/>
        <v>0.769503545766718-0.638642539338282i</v>
      </c>
      <c r="P1696" t="str">
        <f t="shared" si="854"/>
        <v>0.230496454233282+0.638642539338282i</v>
      </c>
      <c r="Q1696" t="str">
        <f t="shared" si="855"/>
        <v>-0.230496454233282+0.054090358803721i</v>
      </c>
      <c r="R1696" t="str">
        <f t="shared" si="856"/>
        <v>-0.331538954522821-2.84852798508268i</v>
      </c>
      <c r="S1696" t="str">
        <f t="shared" si="857"/>
        <v>0.0715058082913084i</v>
      </c>
      <c r="T1696" t="str">
        <f t="shared" si="858"/>
        <v>0.203686296013749-0.0237069609232097i</v>
      </c>
      <c r="U1696" t="str">
        <f t="shared" si="859"/>
        <v>0.00005-0.00154381468098296i</v>
      </c>
      <c r="V1696" t="str">
        <f t="shared" si="860"/>
        <v>3.33333333333333E-06-0.00169819614908126i</v>
      </c>
      <c r="W1696" t="str">
        <f t="shared" si="861"/>
        <v>0.0000144716080802006-0.000808851492491583i</v>
      </c>
      <c r="X1696" t="str">
        <f t="shared" si="862"/>
        <v>0.0000268125252100866-0.000808220913241972i</v>
      </c>
      <c r="Y1696" t="str">
        <f t="shared" si="863"/>
        <v>0.009+0.0981433544981451i</v>
      </c>
      <c r="Z1696" t="str">
        <f t="shared" si="864"/>
        <v>-0.114902915036881-0.0145125647189575i</v>
      </c>
      <c r="AA1696" t="str">
        <f t="shared" si="865"/>
        <v>13.2252524466447-142.606452719951i</v>
      </c>
      <c r="AB1696" t="str">
        <f t="shared" si="866"/>
        <v>1.40703696111578-0.163764430437834i</v>
      </c>
      <c r="AC1696" t="str">
        <f t="shared" si="867"/>
        <v>1.73298279454479-2.54989026422846i</v>
      </c>
      <c r="AD1696" t="str">
        <f t="shared" si="868"/>
        <v>0.300463037914203+0.347599149048868i</v>
      </c>
      <c r="AE1696" t="str">
        <f t="shared" si="869"/>
        <v>-0.0294795237703527-0.0443006447734388i</v>
      </c>
      <c r="AF1696" t="str">
        <f t="shared" si="870"/>
        <v>-14.4619973589306-2.10266743347649i</v>
      </c>
      <c r="AG1696" t="str">
        <f t="shared" si="871"/>
        <v>1.19382776373271-0.13846819108066i</v>
      </c>
      <c r="AH1696" t="str">
        <f t="shared" si="872"/>
        <v>0.208022405364861+0.61270641435476i</v>
      </c>
      <c r="AI1696">
        <f t="shared" si="873"/>
        <v>-3.7811522101961921</v>
      </c>
      <c r="AJ1696">
        <f t="shared" si="874"/>
        <v>71.246930824429938</v>
      </c>
      <c r="AK1696"/>
      <c r="AL1696"/>
      <c r="AM1696"/>
      <c r="AN1696"/>
    </row>
    <row r="1697" spans="1:40" x14ac:dyDescent="0.25">
      <c r="A1697"/>
      <c r="B1697">
        <f t="shared" si="840"/>
        <v>156300</v>
      </c>
      <c r="C1697" s="186" t="str">
        <f t="shared" si="843"/>
        <v>-3.12841791779969E-06+0.015668729644016i</v>
      </c>
      <c r="D1697" s="158" t="str">
        <f t="shared" si="844"/>
        <v>-5.95702994154333+0.120126927270789i</v>
      </c>
      <c r="E1697" t="str">
        <f t="shared" si="845"/>
        <v>2870</v>
      </c>
      <c r="F1697" t="str">
        <f t="shared" si="846"/>
        <v>0.777000777000777</v>
      </c>
      <c r="G1697" t="str">
        <f t="shared" si="841"/>
        <v>0.777000777000777</v>
      </c>
      <c r="H1697" t="str">
        <f t="shared" si="847"/>
        <v>8.50571251620857+2.22165984515216i</v>
      </c>
      <c r="I1697" t="str">
        <f t="shared" si="848"/>
        <v>613.788664695106i</v>
      </c>
      <c r="J1697" t="str">
        <f t="shared" si="842"/>
        <v>-321.245353945479+132.74824827653i</v>
      </c>
      <c r="K1697" t="str">
        <f t="shared" si="849"/>
        <v>0.674382676226939-1.63197860862112i</v>
      </c>
      <c r="L1697" t="str">
        <f t="shared" si="850"/>
        <v>0.046911610356397-0.0954376746309991i</v>
      </c>
      <c r="M1697" t="str">
        <f t="shared" si="851"/>
        <v>0.721294286583336-1.72741628325212i</v>
      </c>
      <c r="N1697" t="str">
        <f t="shared" si="852"/>
        <v>-0.693176389113925i</v>
      </c>
      <c r="O1697" t="str">
        <f t="shared" si="853"/>
        <v>0.769220237900911-0.638983744397044i</v>
      </c>
      <c r="P1697" t="str">
        <f t="shared" si="854"/>
        <v>0.230779762099089+0.638983744397044i</v>
      </c>
      <c r="Q1697" t="str">
        <f t="shared" si="855"/>
        <v>-0.230779762099089+0.054192644716881i</v>
      </c>
      <c r="R1697" t="str">
        <f t="shared" si="856"/>
        <v>-0.331536634217825-2.84665598686149i</v>
      </c>
      <c r="S1697" t="str">
        <f t="shared" si="857"/>
        <v>0.0715515866576921i</v>
      </c>
      <c r="T1697" t="str">
        <f t="shared" si="858"/>
        <v>0.203682752528558-0.0237219722134363i</v>
      </c>
      <c r="U1697" t="str">
        <f t="shared" si="859"/>
        <v>0.00005-0.00154282695565923i</v>
      </c>
      <c r="V1697" t="str">
        <f t="shared" si="860"/>
        <v>3.33333333333333E-06-0.00169710965122516i</v>
      </c>
      <c r="W1697" t="str">
        <f t="shared" si="861"/>
        <v>0.0000144716041482787-0.000808334231995762i</v>
      </c>
      <c r="X1697" t="str">
        <f t="shared" si="862"/>
        <v>0.0000267967409183234-0.000807704296998685i</v>
      </c>
      <c r="Y1697" t="str">
        <f t="shared" si="863"/>
        <v>0.009+0.0982061863512169i</v>
      </c>
      <c r="Z1697" t="str">
        <f t="shared" si="864"/>
        <v>-0.114756272208962-0.0144872475122031i</v>
      </c>
      <c r="AA1697" t="str">
        <f t="shared" si="865"/>
        <v>13.2081782581373-142.515285318503i</v>
      </c>
      <c r="AB1697" t="str">
        <f t="shared" si="866"/>
        <v>1.4070124832067-0.163868126369255i</v>
      </c>
      <c r="AC1697" t="str">
        <f t="shared" si="867"/>
        <v>1.73180159549216-2.54869341753351i</v>
      </c>
      <c r="AD1697" t="str">
        <f t="shared" si="868"/>
        <v>0.30061333574411+0.347789899970256i</v>
      </c>
      <c r="AE1697" t="str">
        <f t="shared" si="869"/>
        <v>-0.0294587474231818-0.0442661322329083i</v>
      </c>
      <c r="AF1697" t="str">
        <f t="shared" si="870"/>
        <v>-14.4627424577519-2.10153291788137i</v>
      </c>
      <c r="AG1697" t="str">
        <f t="shared" si="871"/>
        <v>1.19380007148858-0.138458934034533i</v>
      </c>
      <c r="AH1697" t="str">
        <f t="shared" si="872"/>
        <v>0.207953773857475+0.61225599899662i</v>
      </c>
      <c r="AI1697">
        <f t="shared" si="873"/>
        <v>-3.787175676332275</v>
      </c>
      <c r="AJ1697">
        <f t="shared" si="874"/>
        <v>71.239858344979766</v>
      </c>
      <c r="AK1697"/>
      <c r="AL1697"/>
      <c r="AM1697"/>
      <c r="AN1697"/>
    </row>
    <row r="1698" spans="1:40" x14ac:dyDescent="0.25">
      <c r="A1698"/>
      <c r="B1698">
        <f t="shared" si="840"/>
        <v>156400</v>
      </c>
      <c r="C1698" s="186" t="str">
        <f t="shared" si="843"/>
        <v>-3.12441866248036E-06+0.0156587112754763i</v>
      </c>
      <c r="D1698" s="158" t="str">
        <f t="shared" si="844"/>
        <v>-5.95702991088237+0.120050119778652i</v>
      </c>
      <c r="E1698" t="str">
        <f t="shared" si="845"/>
        <v>2870</v>
      </c>
      <c r="F1698" t="str">
        <f t="shared" si="846"/>
        <v>0.777000777000777</v>
      </c>
      <c r="G1698" t="str">
        <f t="shared" si="841"/>
        <v>0.777000777000777</v>
      </c>
      <c r="H1698" t="str">
        <f t="shared" si="847"/>
        <v>8.50645635793439+2.22044960882437i</v>
      </c>
      <c r="I1698" t="str">
        <f t="shared" si="848"/>
        <v>614.181363776805i</v>
      </c>
      <c r="J1698" t="str">
        <f t="shared" si="842"/>
        <v>-321.657827956319+132.833179977283i</v>
      </c>
      <c r="K1698" t="str">
        <f t="shared" si="849"/>
        <v>0.673641593459546-1.63123469460182i</v>
      </c>
      <c r="L1698" t="str">
        <f t="shared" si="850"/>
        <v>0.0468632982034964-0.0954003853607308i</v>
      </c>
      <c r="M1698" t="str">
        <f t="shared" si="851"/>
        <v>0.720504891663042-1.72663507996255i</v>
      </c>
      <c r="N1698" t="str">
        <f t="shared" si="852"/>
        <v>-0.693619880085847i</v>
      </c>
      <c r="O1698" t="str">
        <f t="shared" si="853"/>
        <v>0.768936778741606-0.639324823777774i</v>
      </c>
      <c r="P1698" t="str">
        <f t="shared" si="854"/>
        <v>0.231063221258394+0.639324823777774i</v>
      </c>
      <c r="Q1698" t="str">
        <f t="shared" si="855"/>
        <v>-0.231063221258394+0.054295056308073i</v>
      </c>
      <c r="R1698" t="str">
        <f t="shared" si="856"/>
        <v>-0.331534312370996-2.8447863504895i</v>
      </c>
      <c r="S1698" t="str">
        <f t="shared" si="857"/>
        <v>0.0715973650240758i</v>
      </c>
      <c r="T1698" t="str">
        <f t="shared" si="858"/>
        <v>0.203679206751505-0.0237369831808322i</v>
      </c>
      <c r="U1698" t="str">
        <f t="shared" si="859"/>
        <v>0.00005-0.00154184049341137i</v>
      </c>
      <c r="V1698" t="str">
        <f t="shared" si="860"/>
        <v>3.33333333333333E-06-0.00169602454275251i</v>
      </c>
      <c r="W1698" t="str">
        <f t="shared" si="861"/>
        <v>0.000014471600213843-0.000807817633110989i</v>
      </c>
      <c r="X1698" t="str">
        <f t="shared" si="862"/>
        <v>0.0000267809868742188-0.000807188341081239i</v>
      </c>
      <c r="Y1698" t="str">
        <f t="shared" si="863"/>
        <v>0.009+0.0982690182042887i</v>
      </c>
      <c r="Z1698" t="str">
        <f t="shared" si="864"/>
        <v>-0.114609909755989-0.0144619937108721i</v>
      </c>
      <c r="AA1698" t="str">
        <f t="shared" si="865"/>
        <v>13.1911372094196-142.424234317428i</v>
      </c>
      <c r="AB1698" t="str">
        <f t="shared" si="866"/>
        <v>1.40698798946575-0.163971820070606i</v>
      </c>
      <c r="AC1698" t="str">
        <f t="shared" si="867"/>
        <v>1.73062223226201-2.54749731815331i</v>
      </c>
      <c r="AD1698" t="str">
        <f t="shared" si="868"/>
        <v>0.300763716796555+0.347980587929525i</v>
      </c>
      <c r="AE1698" t="str">
        <f t="shared" si="869"/>
        <v>-0.0294380093657866-0.0442316667602091i</v>
      </c>
      <c r="AF1698" t="str">
        <f t="shared" si="870"/>
        <v>-14.4634862688168-2.10039948904572i</v>
      </c>
      <c r="AG1698" t="str">
        <f t="shared" si="871"/>
        <v>1.19377238898163-0.138449732264905i</v>
      </c>
      <c r="AH1698" t="str">
        <f t="shared" si="872"/>
        <v>0.207885248916737+0.611806193926948i</v>
      </c>
      <c r="AI1698">
        <f t="shared" si="873"/>
        <v>-3.7931949614789469</v>
      </c>
      <c r="AJ1698">
        <f t="shared" si="874"/>
        <v>71.232784509316502</v>
      </c>
      <c r="AK1698"/>
      <c r="AL1698"/>
      <c r="AM1698"/>
      <c r="AN1698"/>
    </row>
    <row r="1699" spans="1:40" x14ac:dyDescent="0.25">
      <c r="A1699"/>
      <c r="B1699">
        <f t="shared" si="840"/>
        <v>156500</v>
      </c>
      <c r="C1699" s="186" t="str">
        <f t="shared" si="843"/>
        <v>-3.12042707101525E-06+0.015648705709962i</v>
      </c>
      <c r="D1699" s="158" t="str">
        <f t="shared" si="844"/>
        <v>-5.95702988028017+0.119973410443042i</v>
      </c>
      <c r="E1699" t="str">
        <f t="shared" si="845"/>
        <v>2870</v>
      </c>
      <c r="F1699" t="str">
        <f t="shared" si="846"/>
        <v>0.777000777000777</v>
      </c>
      <c r="G1699" t="str">
        <f t="shared" si="841"/>
        <v>0.777000777000777</v>
      </c>
      <c r="H1699" t="str">
        <f t="shared" si="847"/>
        <v>8.50719891472532+2.21924055614307i</v>
      </c>
      <c r="I1699" t="str">
        <f t="shared" si="848"/>
        <v>614.574062858503i</v>
      </c>
      <c r="J1699" t="str">
        <f t="shared" si="842"/>
        <v>-322.070565781684+132.918111678036i</v>
      </c>
      <c r="K1699" t="str">
        <f t="shared" si="849"/>
        <v>0.672901665216291-1.63049126485191i</v>
      </c>
      <c r="L1699" t="str">
        <f t="shared" si="850"/>
        <v>0.0468150546525604-0.095363110066839i</v>
      </c>
      <c r="M1699" t="str">
        <f t="shared" si="851"/>
        <v>0.719716719868851-1.72585437491875i</v>
      </c>
      <c r="N1699" t="str">
        <f t="shared" si="852"/>
        <v>-0.694063371057769i</v>
      </c>
      <c r="O1699" t="str">
        <f t="shared" si="853"/>
        <v>0.768653168344557-0.639665777413388i</v>
      </c>
      <c r="P1699" t="str">
        <f t="shared" si="854"/>
        <v>0.231346831655443+0.639665777413388i</v>
      </c>
      <c r="Q1699" t="str">
        <f t="shared" si="855"/>
        <v>-0.231346831655443+0.054397593644381i</v>
      </c>
      <c r="R1699" t="str">
        <f t="shared" si="856"/>
        <v>-0.331531988982223-2.84291907143861i</v>
      </c>
      <c r="S1699" t="str">
        <f t="shared" si="857"/>
        <v>0.0716431433904595i</v>
      </c>
      <c r="T1699" t="str">
        <f t="shared" si="858"/>
        <v>0.203675658682548-0.0237519938251776i</v>
      </c>
      <c r="U1699" t="str">
        <f t="shared" si="859"/>
        <v>0.0000500000000000001-0.00154085529181814i</v>
      </c>
      <c r="V1699" t="str">
        <f t="shared" si="860"/>
        <v>3.33333333333333E-06-0.00169494082099995i</v>
      </c>
      <c r="W1699" t="str">
        <f t="shared" si="861"/>
        <v>0.0000144715962768937-0.000807301694568989i</v>
      </c>
      <c r="X1699" t="str">
        <f t="shared" si="862"/>
        <v>0.0000267652630005102-0.000806673044225i</v>
      </c>
      <c r="Y1699" t="str">
        <f t="shared" si="863"/>
        <v>0.009+0.0983318500573605i</v>
      </c>
      <c r="Z1699" t="str">
        <f t="shared" si="864"/>
        <v>-0.114463826964348-0.0144368031132042i</v>
      </c>
      <c r="AA1699" t="str">
        <f t="shared" si="865"/>
        <v>13.1741292145461-142.333299494204i</v>
      </c>
      <c r="AB1699" t="str">
        <f t="shared" si="866"/>
        <v>1.40696347989264-0.164075511540368i</v>
      </c>
      <c r="AC1699" t="str">
        <f t="shared" si="867"/>
        <v>1.72944470131462-2.54630196610026i</v>
      </c>
      <c r="AD1699" t="str">
        <f t="shared" si="868"/>
        <v>0.300914181047553+0.348171212893221i</v>
      </c>
      <c r="AE1699" t="str">
        <f t="shared" si="869"/>
        <v>-0.0294173095003207-0.0441972482523315i</v>
      </c>
      <c r="AF1699" t="str">
        <f t="shared" si="870"/>
        <v>-14.4642287950055-2.09926714570003i</v>
      </c>
      <c r="AG1699" t="str">
        <f t="shared" si="871"/>
        <v>1.19374471616143-0.138440585654467i</v>
      </c>
      <c r="AH1699" t="str">
        <f t="shared" si="872"/>
        <v>0.207816830327136+0.611356997856604i</v>
      </c>
      <c r="AI1699">
        <f t="shared" si="873"/>
        <v>-3.7992100715924089</v>
      </c>
      <c r="AJ1699">
        <f t="shared" si="874"/>
        <v>71.225709316241861</v>
      </c>
      <c r="AK1699"/>
      <c r="AL1699"/>
      <c r="AM1699"/>
      <c r="AN1699"/>
    </row>
    <row r="1700" spans="1:40" x14ac:dyDescent="0.25">
      <c r="A1700"/>
      <c r="B1700">
        <f t="shared" si="840"/>
        <v>156600</v>
      </c>
      <c r="C1700" s="186" t="str">
        <f t="shared" si="843"/>
        <v>-3.11644312383493E-06+0.0156387129229463i</v>
      </c>
      <c r="D1700" s="158" t="str">
        <f t="shared" si="844"/>
        <v>-5.95702984973658+0.119896799075922i</v>
      </c>
      <c r="E1700" t="str">
        <f t="shared" si="845"/>
        <v>2870</v>
      </c>
      <c r="F1700" t="str">
        <f t="shared" si="846"/>
        <v>0.777000777000777</v>
      </c>
      <c r="G1700" t="str">
        <f t="shared" si="841"/>
        <v>0.777000777000777</v>
      </c>
      <c r="H1700" t="str">
        <f t="shared" si="847"/>
        <v>8.50794018945406+2.21803268565172i</v>
      </c>
      <c r="I1700" t="str">
        <f t="shared" si="848"/>
        <v>614.966761940202i</v>
      </c>
      <c r="J1700" t="str">
        <f t="shared" si="842"/>
        <v>-322.483567421575+133.003043378788i</v>
      </c>
      <c r="K1700" t="str">
        <f t="shared" si="849"/>
        <v>0.6721628892538-1.62974831934958i</v>
      </c>
      <c r="L1700" t="str">
        <f t="shared" si="850"/>
        <v>0.0467668795870762-0.0953258487797113i</v>
      </c>
      <c r="M1700" t="str">
        <f t="shared" si="851"/>
        <v>0.718929768840876-1.72507416812929i</v>
      </c>
      <c r="N1700" t="str">
        <f t="shared" si="852"/>
        <v>-0.69450686202969i</v>
      </c>
      <c r="O1700" t="str">
        <f t="shared" si="853"/>
        <v>0.768369406765545-0.640006605236824i</v>
      </c>
      <c r="P1700" t="str">
        <f t="shared" si="854"/>
        <v>0.231630593234455+0.640006605236824i</v>
      </c>
      <c r="Q1700" t="str">
        <f t="shared" si="855"/>
        <v>-0.231630593234455+0.0545002567928661i</v>
      </c>
      <c r="R1700" t="str">
        <f t="shared" si="856"/>
        <v>-0.331529664051391-2.8410541451922i</v>
      </c>
      <c r="S1700" t="str">
        <f t="shared" si="857"/>
        <v>0.0716889217568432i</v>
      </c>
      <c r="T1700" t="str">
        <f t="shared" si="858"/>
        <v>0.203672108321639-0.0237670041462527i</v>
      </c>
      <c r="U1700" t="str">
        <f t="shared" si="859"/>
        <v>0.0000500000000000001-0.00153987134846449i</v>
      </c>
      <c r="V1700" t="str">
        <f t="shared" si="860"/>
        <v>3.33333333333333E-06-0.00169385848331093i</v>
      </c>
      <c r="W1700" t="str">
        <f t="shared" si="861"/>
        <v>0.0000144715923374307-0.00080678641510474i</v>
      </c>
      <c r="X1700" t="str">
        <f t="shared" si="862"/>
        <v>0.0000267495692201823-0.000806158405168577i</v>
      </c>
      <c r="Y1700" t="str">
        <f t="shared" si="863"/>
        <v>0.009+0.0983946819104323i</v>
      </c>
      <c r="Z1700" t="str">
        <f t="shared" si="864"/>
        <v>-0.114318023122694-0.0144116755182137i</v>
      </c>
      <c r="AA1700" t="str">
        <f t="shared" si="865"/>
        <v>13.1571541878506-142.242480626873i</v>
      </c>
      <c r="AB1700" t="str">
        <f t="shared" si="866"/>
        <v>1.40693895448705-0.164179200777024i</v>
      </c>
      <c r="AC1700" t="str">
        <f t="shared" si="867"/>
        <v>1.72826899911804-2.54510736138355i</v>
      </c>
      <c r="AD1700" t="str">
        <f t="shared" si="868"/>
        <v>0.301064728473094+0.348361774827894i</v>
      </c>
      <c r="AE1700" t="str">
        <f t="shared" si="869"/>
        <v>-0.029396647729246-0.0441628766065711i</v>
      </c>
      <c r="AF1700" t="str">
        <f t="shared" si="870"/>
        <v>-14.4649700391906-2.0981358865758i</v>
      </c>
      <c r="AG1700" t="str">
        <f t="shared" si="871"/>
        <v>1.19371705297772-0.138431494086192i</v>
      </c>
      <c r="AH1700" t="str">
        <f t="shared" si="872"/>
        <v>0.207748517873635+0.610908409500061i</v>
      </c>
      <c r="AI1700">
        <f t="shared" si="873"/>
        <v>-3.8052210126167014</v>
      </c>
      <c r="AJ1700">
        <f t="shared" si="874"/>
        <v>71.218632764568412</v>
      </c>
      <c r="AK1700"/>
      <c r="AL1700"/>
      <c r="AM1700"/>
      <c r="AN1700"/>
    </row>
    <row r="1701" spans="1:40" x14ac:dyDescent="0.25">
      <c r="A1701"/>
      <c r="B1701">
        <f t="shared" si="840"/>
        <v>156700</v>
      </c>
      <c r="C1701" s="186" t="str">
        <f t="shared" si="843"/>
        <v>-3.11246680143247E-06+0.0156287328899648i</v>
      </c>
      <c r="D1701" s="158" t="str">
        <f t="shared" si="844"/>
        <v>-5.95702981925143+0.11982028548973i</v>
      </c>
      <c r="E1701" t="str">
        <f t="shared" si="845"/>
        <v>2870</v>
      </c>
      <c r="F1701" t="str">
        <f t="shared" si="846"/>
        <v>0.777000777000777</v>
      </c>
      <c r="G1701" t="str">
        <f t="shared" si="841"/>
        <v>0.777000777000777</v>
      </c>
      <c r="H1701" t="str">
        <f t="shared" si="847"/>
        <v>8.5086801849855+2.21682599589529i</v>
      </c>
      <c r="I1701" t="str">
        <f t="shared" si="848"/>
        <v>615.359461021901i</v>
      </c>
      <c r="J1701" t="str">
        <f t="shared" si="842"/>
        <v>-322.896832875992+133.087975079541i</v>
      </c>
      <c r="K1701" t="str">
        <f t="shared" si="849"/>
        <v>0.671425263333705-1.62900585807102i</v>
      </c>
      <c r="L1701" t="str">
        <f t="shared" si="850"/>
        <v>0.046718772890739-0.0952886015295542i</v>
      </c>
      <c r="M1701" t="str">
        <f t="shared" si="851"/>
        <v>0.718144036224444-1.72429445960057i</v>
      </c>
      <c r="N1701" t="str">
        <f t="shared" si="852"/>
        <v>-0.694950353001612i</v>
      </c>
      <c r="O1701" t="str">
        <f t="shared" si="853"/>
        <v>0.768085494060381-0.640347307181049i</v>
      </c>
      <c r="P1701" t="str">
        <f t="shared" si="854"/>
        <v>0.231914505939619+0.640347307181049i</v>
      </c>
      <c r="Q1701" t="str">
        <f t="shared" si="855"/>
        <v>-0.231914505939619+0.054603045820563i</v>
      </c>
      <c r="R1701" t="str">
        <f t="shared" si="856"/>
        <v>-0.331527337578397-2.83919156724524i</v>
      </c>
      <c r="S1701" t="str">
        <f t="shared" si="857"/>
        <v>0.0717347001232269i</v>
      </c>
      <c r="T1701" t="str">
        <f t="shared" si="858"/>
        <v>0.203668555668732-0.0237820141438381i</v>
      </c>
      <c r="U1701" t="str">
        <f t="shared" si="859"/>
        <v>0.0000500000000000001-0.00153888866094153i</v>
      </c>
      <c r="V1701" t="str">
        <f t="shared" si="860"/>
        <v>3.33333333333333E-06-0.00169277752703569i</v>
      </c>
      <c r="W1701" t="str">
        <f t="shared" si="861"/>
        <v>0.0000144715883954541-0.000806271793456448i</v>
      </c>
      <c r="X1701" t="str">
        <f t="shared" si="862"/>
        <v>0.000026733905456465-0.000805644422653786i</v>
      </c>
      <c r="Y1701" t="str">
        <f t="shared" si="863"/>
        <v>0.009+0.0984575137635041i</v>
      </c>
      <c r="Z1701" t="str">
        <f t="shared" si="864"/>
        <v>-0.114172497521938-0.0143866107256866i</v>
      </c>
      <c r="AA1701" t="str">
        <f t="shared" si="865"/>
        <v>13.1402120439451-142.151777494044i</v>
      </c>
      <c r="AB1701" t="str">
        <f t="shared" si="866"/>
        <v>1.40691441324864-0.164282887779057i</v>
      </c>
      <c r="AC1701" t="str">
        <f t="shared" si="867"/>
        <v>1.72709512214811-2.54391350400908i</v>
      </c>
      <c r="AD1701" t="str">
        <f t="shared" si="868"/>
        <v>0.301215359049167+0.348552273700092i</v>
      </c>
      <c r="AE1701" t="str">
        <f t="shared" si="869"/>
        <v>-0.0293760239553344-0.0441285517205279i</v>
      </c>
      <c r="AF1701" t="str">
        <f t="shared" si="870"/>
        <v>-14.4657100042369-2.09700571040556i</v>
      </c>
      <c r="AG1701" t="str">
        <f t="shared" si="871"/>
        <v>1.19368939938038-0.138422457443349i</v>
      </c>
      <c r="AH1701" t="str">
        <f t="shared" si="872"/>
        <v>0.207680311341699+0.610460427575418i</v>
      </c>
      <c r="AI1701">
        <f t="shared" si="873"/>
        <v>-3.8112277904832847</v>
      </c>
      <c r="AJ1701">
        <f t="shared" si="874"/>
        <v>71.211554853117917</v>
      </c>
      <c r="AK1701"/>
      <c r="AL1701"/>
      <c r="AM1701"/>
      <c r="AN1701"/>
    </row>
    <row r="1702" spans="1:40" x14ac:dyDescent="0.25">
      <c r="A1702"/>
      <c r="B1702">
        <f t="shared" si="840"/>
        <v>156800</v>
      </c>
      <c r="C1702" s="186" t="str">
        <f t="shared" si="843"/>
        <v>-0.0000031084980843631+0.0156187655866157i</v>
      </c>
      <c r="D1702" s="158" t="str">
        <f t="shared" si="844"/>
        <v>-5.9570297888246+0.119743869497387i</v>
      </c>
      <c r="E1702" t="str">
        <f t="shared" si="845"/>
        <v>2870</v>
      </c>
      <c r="F1702" t="str">
        <f t="shared" si="846"/>
        <v>0.777000777000777</v>
      </c>
      <c r="G1702" t="str">
        <f t="shared" si="841"/>
        <v>0.777000777000777</v>
      </c>
      <c r="H1702" t="str">
        <f t="shared" si="847"/>
        <v>8.50941890417688+2.21562048542035i</v>
      </c>
      <c r="I1702" t="str">
        <f t="shared" si="848"/>
        <v>615.752160103599i</v>
      </c>
      <c r="J1702" t="str">
        <f t="shared" si="842"/>
        <v>-323.310362144935+133.172906780294i</v>
      </c>
      <c r="K1702" t="str">
        <f t="shared" si="849"/>
        <v>0.670688785222611-1.62826388099051i</v>
      </c>
      <c r="L1702" t="str">
        <f t="shared" si="850"/>
        <v>0.0466707344474531-0.0952513683463951i</v>
      </c>
      <c r="M1702" t="str">
        <f t="shared" si="851"/>
        <v>0.717359519670064-1.72351524933691i</v>
      </c>
      <c r="N1702" t="str">
        <f t="shared" si="852"/>
        <v>-0.695393843973534i</v>
      </c>
      <c r="O1702" t="str">
        <f t="shared" si="853"/>
        <v>0.767801430284905-0.640687883179051i</v>
      </c>
      <c r="P1702" t="str">
        <f t="shared" si="854"/>
        <v>0.232198569715095+0.640687883179051i</v>
      </c>
      <c r="Q1702" t="str">
        <f t="shared" si="855"/>
        <v>-0.232198569715095+0.054705960794483i</v>
      </c>
      <c r="R1702" t="str">
        <f t="shared" si="856"/>
        <v>-0.331525009563132-2.83733133310413i</v>
      </c>
      <c r="S1702" t="str">
        <f t="shared" si="857"/>
        <v>0.0717804784896106i</v>
      </c>
      <c r="T1702" t="str">
        <f t="shared" si="858"/>
        <v>0.203665000723779-0.0237970238177143i</v>
      </c>
      <c r="U1702" t="str">
        <f t="shared" si="859"/>
        <v>0.0000499999999999999-0.00153790722684655i</v>
      </c>
      <c r="V1702" t="str">
        <f t="shared" si="860"/>
        <v>3.33333333333333E-06-0.0016916979495312i</v>
      </c>
      <c r="W1702" t="str">
        <f t="shared" si="861"/>
        <v>0.0000144715844509635-0.000805757828365541i</v>
      </c>
      <c r="X1702" t="str">
        <f t="shared" si="862"/>
        <v>0.0000267182716328327-0.00080513109542566i</v>
      </c>
      <c r="Y1702" t="str">
        <f t="shared" si="863"/>
        <v>0.009+0.0985203456165759i</v>
      </c>
      <c r="Z1702" t="str">
        <f t="shared" si="864"/>
        <v>-0.114027249455242-0.0143616085361771i</v>
      </c>
      <c r="AA1702" t="str">
        <f t="shared" si="865"/>
        <v>13.1233026977183-142.061189874886i</v>
      </c>
      <c r="AB1702" t="str">
        <f t="shared" si="866"/>
        <v>1.4068898561771-0.164386572544951i</v>
      </c>
      <c r="AC1702" t="str">
        <f t="shared" si="867"/>
        <v>1.72592306688844-2.5427203939797i</v>
      </c>
      <c r="AD1702" t="str">
        <f t="shared" si="868"/>
        <v>0.301366072751731+0.348742709476372i</v>
      </c>
      <c r="AE1702" t="str">
        <f t="shared" si="869"/>
        <v>-0.0293554380816629-0.0440942734921047i</v>
      </c>
      <c r="AF1702" t="str">
        <f t="shared" si="870"/>
        <v>-14.4664486930015-2.09587661592296i</v>
      </c>
      <c r="AG1702" t="str">
        <f t="shared" si="871"/>
        <v>1.19366175531949-0.138413475609484i</v>
      </c>
      <c r="AH1702" t="str">
        <f t="shared" si="872"/>
        <v>0.207612210517243+0.610013050804335i</v>
      </c>
      <c r="AI1702">
        <f t="shared" si="873"/>
        <v>-3.8172304111119661</v>
      </c>
      <c r="AJ1702">
        <f t="shared" si="874"/>
        <v>71.20447558072398</v>
      </c>
      <c r="AK1702"/>
      <c r="AL1702"/>
      <c r="AM1702"/>
      <c r="AN1702"/>
    </row>
    <row r="1703" spans="1:40" x14ac:dyDescent="0.25">
      <c r="A1703"/>
      <c r="B1703">
        <f t="shared" si="840"/>
        <v>156900</v>
      </c>
      <c r="C1703" s="186" t="str">
        <f t="shared" si="843"/>
        <v>-3.10453695324396E-06+0.0156088109885592i</v>
      </c>
      <c r="D1703" s="158" t="str">
        <f t="shared" si="844"/>
        <v>-5.95702975845593+0.119667550912287i</v>
      </c>
      <c r="E1703" t="str">
        <f t="shared" si="845"/>
        <v>2870</v>
      </c>
      <c r="F1703" t="str">
        <f t="shared" si="846"/>
        <v>0.777000777000777</v>
      </c>
      <c r="G1703" t="str">
        <f t="shared" si="841"/>
        <v>0.777000777000777</v>
      </c>
      <c r="H1703" t="str">
        <f t="shared" si="847"/>
        <v>8.51015634987767+2.21441615277493i</v>
      </c>
      <c r="I1703" t="str">
        <f t="shared" si="848"/>
        <v>616.144859185298i</v>
      </c>
      <c r="J1703" t="str">
        <f t="shared" si="842"/>
        <v>-323.724155228403+133.257838481047i</v>
      </c>
      <c r="K1703" t="str">
        <f t="shared" si="849"/>
        <v>0.669953452692104-1.62752238808038i</v>
      </c>
      <c r="L1703" t="str">
        <f t="shared" si="850"/>
        <v>0.0466227641413315-0.0952141492600829i</v>
      </c>
      <c r="M1703" t="str">
        <f t="shared" si="851"/>
        <v>0.716576216833436-1.72273653734046i</v>
      </c>
      <c r="N1703" t="str">
        <f t="shared" si="852"/>
        <v>-0.695837334945456i</v>
      </c>
      <c r="O1703" t="str">
        <f t="shared" si="853"/>
        <v>0.76751721549499-0.641028333163845i</v>
      </c>
      <c r="P1703" t="str">
        <f t="shared" si="854"/>
        <v>0.23248278450501+0.641028333163845i</v>
      </c>
      <c r="Q1703" t="str">
        <f t="shared" si="855"/>
        <v>-0.23248278450501+0.054809001781611i</v>
      </c>
      <c r="R1703" t="str">
        <f t="shared" si="856"/>
        <v>-0.331522680005483-2.8354734382868i</v>
      </c>
      <c r="S1703" t="str">
        <f t="shared" si="857"/>
        <v>0.0718262568559941i</v>
      </c>
      <c r="T1703" t="str">
        <f t="shared" si="858"/>
        <v>0.203661443486736-0.0238120331676614i</v>
      </c>
      <c r="U1703" t="str">
        <f t="shared" si="859"/>
        <v>0.0000499999999999999-0.00153692704378291i</v>
      </c>
      <c r="V1703" t="str">
        <f t="shared" si="860"/>
        <v>3.33333333333333E-06-0.0016906197481612i</v>
      </c>
      <c r="W1703" t="str">
        <f t="shared" si="861"/>
        <v>0.0000144715805039596-0.000805244518576638i</v>
      </c>
      <c r="X1703" t="str">
        <f t="shared" si="862"/>
        <v>0.000026702667673004-0.000804618422232409i</v>
      </c>
      <c r="Y1703" t="str">
        <f t="shared" si="863"/>
        <v>0.009+0.0985831774696477i</v>
      </c>
      <c r="Z1703" t="str">
        <f t="shared" si="864"/>
        <v>-0.113882278218006-0.0143366687510033i</v>
      </c>
      <c r="AA1703" t="str">
        <f t="shared" si="865"/>
        <v>13.1064260643351-141.970717549129i</v>
      </c>
      <c r="AB1703" t="str">
        <f t="shared" si="866"/>
        <v>1.40686528327211-0.164490255073188i</v>
      </c>
      <c r="AC1703" t="str">
        <f t="shared" si="867"/>
        <v>1.7247528298304-2.54152803129501i</v>
      </c>
      <c r="AD1703" t="str">
        <f t="shared" si="868"/>
        <v>0.301516869556743+0.348933082123294i</v>
      </c>
      <c r="AE1703" t="str">
        <f t="shared" si="869"/>
        <v>-0.029334890011615-0.044060041819506i</v>
      </c>
      <c r="AF1703" t="str">
        <f t="shared" si="870"/>
        <v>-14.4671861083336-2.09474860186264i</v>
      </c>
      <c r="AG1703" t="str">
        <f t="shared" si="871"/>
        <v>1.19363412074528-0.138404548468436i</v>
      </c>
      <c r="AH1703" t="str">
        <f t="shared" si="872"/>
        <v>0.207544215186668+0.609566277912053i</v>
      </c>
      <c r="AI1703">
        <f t="shared" si="873"/>
        <v>-3.8232288804103547</v>
      </c>
      <c r="AJ1703">
        <f t="shared" si="874"/>
        <v>71.197394946229849</v>
      </c>
      <c r="AK1703"/>
      <c r="AL1703"/>
      <c r="AM1703"/>
      <c r="AN1703"/>
    </row>
    <row r="1704" spans="1:40" x14ac:dyDescent="0.25">
      <c r="A1704"/>
      <c r="B1704">
        <f t="shared" si="840"/>
        <v>157000</v>
      </c>
      <c r="C1704" s="186" t="str">
        <f t="shared" si="843"/>
        <v>-3.10058338875405E-06+0.015598869071518i</v>
      </c>
      <c r="D1704" s="158" t="str">
        <f t="shared" si="844"/>
        <v>-5.95702972814528+0.119591329548305i</v>
      </c>
      <c r="E1704" t="str">
        <f t="shared" si="845"/>
        <v>2870</v>
      </c>
      <c r="F1704" t="str">
        <f t="shared" si="846"/>
        <v>0.777000777000777</v>
      </c>
      <c r="G1704" t="str">
        <f t="shared" si="841"/>
        <v>0.777000777000777</v>
      </c>
      <c r="H1704" t="str">
        <f t="shared" si="847"/>
        <v>8.51089252492966+2.21321299650863i</v>
      </c>
      <c r="I1704" t="str">
        <f t="shared" si="848"/>
        <v>616.537558266997i</v>
      </c>
      <c r="J1704" t="str">
        <f t="shared" si="842"/>
        <v>-324.138212126397+133.342770181799i</v>
      </c>
      <c r="K1704" t="str">
        <f t="shared" si="849"/>
        <v>0.669219263518712-1.62678137931102i</v>
      </c>
      <c r="L1704" t="str">
        <f t="shared" si="850"/>
        <v>0.0465748618566947-0.0951769443002882i</v>
      </c>
      <c r="M1704" t="str">
        <f t="shared" si="851"/>
        <v>0.715794125375407-1.72195832361131i</v>
      </c>
      <c r="N1704" t="str">
        <f t="shared" si="852"/>
        <v>-0.696280825917378i</v>
      </c>
      <c r="O1704" t="str">
        <f t="shared" si="853"/>
        <v>0.767232849746535-0.641368657068469i</v>
      </c>
      <c r="P1704" t="str">
        <f t="shared" si="854"/>
        <v>0.232767150253465+0.641368657068469i</v>
      </c>
      <c r="Q1704" t="str">
        <f t="shared" si="855"/>
        <v>-0.232767150253465+0.054912168848909i</v>
      </c>
      <c r="R1704" t="str">
        <f t="shared" si="856"/>
        <v>-0.331520348905339-2.83361787832254i</v>
      </c>
      <c r="S1704" t="str">
        <f t="shared" si="857"/>
        <v>0.0718720352223778i</v>
      </c>
      <c r="T1704" t="str">
        <f t="shared" si="858"/>
        <v>0.203657883957557-0.0238270421934595i</v>
      </c>
      <c r="U1704" t="str">
        <f t="shared" si="859"/>
        <v>0.0000499999999999999-0.00153594810936012i</v>
      </c>
      <c r="V1704" t="str">
        <f t="shared" si="860"/>
        <v>3.33333333333333E-06-0.00168954292029613i</v>
      </c>
      <c r="W1704" t="str">
        <f t="shared" si="861"/>
        <v>0.0000144715765544418-0.000804731862837583i</v>
      </c>
      <c r="X1704" t="str">
        <f t="shared" si="862"/>
        <v>0.0000266870935009398-0.000804106401825454i</v>
      </c>
      <c r="Y1704" t="str">
        <f t="shared" si="863"/>
        <v>0.009+0.0986460093227195i</v>
      </c>
      <c r="Z1704" t="str">
        <f t="shared" si="864"/>
        <v>-0.113737583107866-0.0143117911722453i</v>
      </c>
      <c r="AA1704" t="str">
        <f t="shared" si="865"/>
        <v>13.089582059235-141.880360297062i</v>
      </c>
      <c r="AB1704" t="str">
        <f t="shared" si="866"/>
        <v>1.40684069453337-0.164593935362248i</v>
      </c>
      <c r="AC1704" t="str">
        <f t="shared" si="867"/>
        <v>1.72358440747308-2.54033641595157i</v>
      </c>
      <c r="AD1704" t="str">
        <f t="shared" si="868"/>
        <v>0.301667749440133+0.349123391607425i</v>
      </c>
      <c r="AE1704" t="str">
        <f t="shared" si="869"/>
        <v>-0.0293143796488787-0.0440258566012381i</v>
      </c>
      <c r="AF1704" t="str">
        <f t="shared" si="870"/>
        <v>-14.4679222530749-2.09362166696032i</v>
      </c>
      <c r="AG1704" t="str">
        <f t="shared" si="871"/>
        <v>1.19360649560814-0.13839567590432i</v>
      </c>
      <c r="AH1704" t="str">
        <f t="shared" si="872"/>
        <v>0.207476325136851+0.609120107627396i</v>
      </c>
      <c r="AI1704">
        <f t="shared" si="873"/>
        <v>-3.829223204273748</v>
      </c>
      <c r="AJ1704">
        <f t="shared" si="874"/>
        <v>71.190312948489535</v>
      </c>
      <c r="AK1704"/>
      <c r="AL1704"/>
      <c r="AM1704"/>
      <c r="AN1704"/>
    </row>
    <row r="1705" spans="1:40" x14ac:dyDescent="0.25">
      <c r="A1705"/>
      <c r="B1705">
        <f t="shared" si="840"/>
        <v>157100</v>
      </c>
      <c r="C1705" s="186" t="str">
        <f t="shared" si="843"/>
        <v>-3.09663737163369E-06+0.0155889398112761i</v>
      </c>
      <c r="D1705" s="158" t="str">
        <f t="shared" si="844"/>
        <v>-5.95702969789248+0.119515205219783i</v>
      </c>
      <c r="E1705" t="str">
        <f t="shared" si="845"/>
        <v>2870</v>
      </c>
      <c r="F1705" t="str">
        <f t="shared" si="846"/>
        <v>0.777000777000777</v>
      </c>
      <c r="G1705" t="str">
        <f t="shared" si="841"/>
        <v>0.777000777000777</v>
      </c>
      <c r="H1705" t="str">
        <f t="shared" si="847"/>
        <v>8.51162743216693+2.21201101517255i</v>
      </c>
      <c r="I1705" t="str">
        <f t="shared" si="848"/>
        <v>616.930257348696i</v>
      </c>
      <c r="J1705" t="str">
        <f t="shared" si="842"/>
        <v>-324.552532838916+133.427701882552i</v>
      </c>
      <c r="K1705" t="str">
        <f t="shared" si="849"/>
        <v>0.668486215483934-1.62604085465092i</v>
      </c>
      <c r="L1705" t="str">
        <f t="shared" si="850"/>
        <v>0.0465270274780725-0.0951397534965051i</v>
      </c>
      <c r="M1705" t="str">
        <f t="shared" si="851"/>
        <v>0.715013242962007-1.72118060814743i</v>
      </c>
      <c r="N1705" t="str">
        <f t="shared" si="852"/>
        <v>-0.6967243168893i</v>
      </c>
      <c r="O1705" t="str">
        <f t="shared" si="853"/>
        <v>0.766948333095471-0.641708854825986i</v>
      </c>
      <c r="P1705" t="str">
        <f t="shared" si="854"/>
        <v>0.233051666904529+0.641708854825986i</v>
      </c>
      <c r="Q1705" t="str">
        <f t="shared" si="855"/>
        <v>-0.233051666904529+0.055015462063314i</v>
      </c>
      <c r="R1705" t="str">
        <f t="shared" si="856"/>
        <v>-0.331518016262578-2.83176464875206i</v>
      </c>
      <c r="S1705" t="str">
        <f t="shared" si="857"/>
        <v>0.0719178135887615i</v>
      </c>
      <c r="T1705" t="str">
        <f t="shared" si="858"/>
        <v>0.203654322136195-0.0238420508948881i</v>
      </c>
      <c r="U1705" t="str">
        <f t="shared" si="859"/>
        <v>0.00005-0.00153497042119375i</v>
      </c>
      <c r="V1705" t="str">
        <f t="shared" si="860"/>
        <v>3.33333333333333E-06-0.00168846746331313i</v>
      </c>
      <c r="W1705" t="str">
        <f t="shared" si="861"/>
        <v>0.0000144715726024105-0.000804219859899385i</v>
      </c>
      <c r="X1705" t="str">
        <f t="shared" si="862"/>
        <v>0.0000266715490408427-0.000803595032959363i</v>
      </c>
      <c r="Y1705" t="str">
        <f t="shared" si="863"/>
        <v>0.009+0.0987088411757913i</v>
      </c>
      <c r="Z1705" t="str">
        <f t="shared" si="864"/>
        <v>-0.113593163424678-0.0142869756027398i</v>
      </c>
      <c r="AA1705" t="str">
        <f t="shared" si="865"/>
        <v>13.0727705981315-141.790117899531i</v>
      </c>
      <c r="AB1705" t="str">
        <f t="shared" si="866"/>
        <v>1.40681608996053-0.164697613410608i</v>
      </c>
      <c r="AC1705" t="str">
        <f t="shared" si="867"/>
        <v>1.72241779632331-2.53914554794268i</v>
      </c>
      <c r="AD1705" t="str">
        <f t="shared" si="868"/>
        <v>0.301818712377827+0.349313637895324i</v>
      </c>
      <c r="AE1705" t="str">
        <f t="shared" si="869"/>
        <v>-0.0292939068974455-0.0439917177361047i</v>
      </c>
      <c r="AF1705" t="str">
        <f t="shared" si="870"/>
        <v>-14.4686571300594-2.09249580995277i</v>
      </c>
      <c r="AG1705" t="str">
        <f t="shared" si="871"/>
        <v>1.19357887985864-0.138386857801543i</v>
      </c>
      <c r="AH1705" t="str">
        <f t="shared" si="872"/>
        <v>0.207408540155145+0.608674538682706i</v>
      </c>
      <c r="AI1705">
        <f t="shared" si="873"/>
        <v>-3.8352133885858359</v>
      </c>
      <c r="AJ1705">
        <f t="shared" si="874"/>
        <v>71.183229586366124</v>
      </c>
      <c r="AK1705"/>
      <c r="AL1705"/>
      <c r="AM1705"/>
      <c r="AN1705"/>
    </row>
    <row r="1706" spans="1:40" x14ac:dyDescent="0.25">
      <c r="A1706"/>
      <c r="B1706">
        <f t="shared" si="840"/>
        <v>157200</v>
      </c>
      <c r="C1706" s="186" t="str">
        <f t="shared" si="843"/>
        <v>-3.09269888268448E-06+0.0155790231836793i</v>
      </c>
      <c r="D1706" s="158" t="str">
        <f t="shared" si="844"/>
        <v>-5.9570296676974+0.119439177741541i</v>
      </c>
      <c r="E1706" t="str">
        <f t="shared" si="845"/>
        <v>2870</v>
      </c>
      <c r="F1706" t="str">
        <f t="shared" si="846"/>
        <v>0.777000777000777</v>
      </c>
      <c r="G1706" t="str">
        <f t="shared" si="841"/>
        <v>0.777000777000777</v>
      </c>
      <c r="H1706" t="str">
        <f t="shared" si="847"/>
        <v>8.512361074416+2.21081020731939i</v>
      </c>
      <c r="I1706" t="str">
        <f t="shared" si="848"/>
        <v>617.322956430394i</v>
      </c>
      <c r="J1706" t="str">
        <f t="shared" si="842"/>
        <v>-324.967117365961+133.512633583305i</v>
      </c>
      <c r="K1706" t="str">
        <f t="shared" si="849"/>
        <v>0.667754306374185-1.62530081406663i</v>
      </c>
      <c r="L1706" t="str">
        <f t="shared" si="850"/>
        <v>0.0464792608902009-0.0951025768780506i</v>
      </c>
      <c r="M1706" t="str">
        <f t="shared" si="851"/>
        <v>0.714233567264386-1.72040339094468i</v>
      </c>
      <c r="N1706" t="str">
        <f t="shared" si="852"/>
        <v>-0.697167807861222i</v>
      </c>
      <c r="O1706" t="str">
        <f t="shared" si="853"/>
        <v>0.766663665597758-0.642048926369486i</v>
      </c>
      <c r="P1706" t="str">
        <f t="shared" si="854"/>
        <v>0.233336334402242+0.642048926369486i</v>
      </c>
      <c r="Q1706" t="str">
        <f t="shared" si="855"/>
        <v>-0.233336334402242+0.055118881491736i</v>
      </c>
      <c r="R1706" t="str">
        <f t="shared" si="856"/>
        <v>-0.331515682077104-2.82991374512739i</v>
      </c>
      <c r="S1706" t="str">
        <f t="shared" si="857"/>
        <v>0.0719635919551452i</v>
      </c>
      <c r="T1706" t="str">
        <f t="shared" si="858"/>
        <v>0.203650758022604-0.0238570592717284i</v>
      </c>
      <c r="U1706" t="str">
        <f t="shared" si="859"/>
        <v>0.00005-0.00153399397690546i</v>
      </c>
      <c r="V1706" t="str">
        <f t="shared" si="860"/>
        <v>3.33333333333333E-06-0.00168739337459601i</v>
      </c>
      <c r="W1706" t="str">
        <f t="shared" si="861"/>
        <v>0.0000144715686478654-0.000803708508516245i</v>
      </c>
      <c r="X1706" t="str">
        <f t="shared" si="862"/>
        <v>0.0000266560342171564-0.00080308431439189i</v>
      </c>
      <c r="Y1706" t="str">
        <f t="shared" si="863"/>
        <v>0.009+0.0987716730288631i</v>
      </c>
      <c r="Z1706" t="str">
        <f t="shared" si="864"/>
        <v>-0.113449018470514-0.0142622218460791i</v>
      </c>
      <c r="AA1706" t="str">
        <f t="shared" si="865"/>
        <v>13.0559915970106-141.699990137937i</v>
      </c>
      <c r="AB1706" t="str">
        <f t="shared" si="866"/>
        <v>1.4067914695533-0.164801289216757i</v>
      </c>
      <c r="AC1706" t="str">
        <f t="shared" si="867"/>
        <v>1.7212529928956-2.5379554272586i</v>
      </c>
      <c r="AD1706" t="str">
        <f t="shared" si="868"/>
        <v>0.30196975834574+0.349503820953571i</v>
      </c>
      <c r="AE1706" t="str">
        <f t="shared" si="869"/>
        <v>-0.0292734716616103-0.0439576251232107i</v>
      </c>
      <c r="AF1706" t="str">
        <f t="shared" si="870"/>
        <v>-14.4693907421134-2.09137102957785i</v>
      </c>
      <c r="AG1706" t="str">
        <f t="shared" si="871"/>
        <v>1.1935512734475-0.138378094044794i</v>
      </c>
      <c r="AH1706" t="str">
        <f t="shared" si="872"/>
        <v>0.207340860029378+0.608229569813904i</v>
      </c>
      <c r="AI1706">
        <f t="shared" si="873"/>
        <v>-3.8411994392177906</v>
      </c>
      <c r="AJ1706">
        <f t="shared" si="874"/>
        <v>71.176144858733863</v>
      </c>
      <c r="AK1706"/>
      <c r="AL1706"/>
      <c r="AM1706"/>
      <c r="AN1706"/>
    </row>
    <row r="1707" spans="1:40" x14ac:dyDescent="0.25">
      <c r="A1707"/>
      <c r="B1707">
        <f t="shared" si="840"/>
        <v>157300</v>
      </c>
      <c r="C1707" s="186" t="str">
        <f t="shared" si="843"/>
        <v>-3.08876790276899E-06+0.0155691191646347i</v>
      </c>
      <c r="D1707" s="158" t="str">
        <f t="shared" si="844"/>
        <v>-5.95702963755988+0.119363246928866i</v>
      </c>
      <c r="E1707" t="str">
        <f t="shared" si="845"/>
        <v>2870</v>
      </c>
      <c r="F1707" t="str">
        <f t="shared" si="846"/>
        <v>0.777000777000777</v>
      </c>
      <c r="G1707" t="str">
        <f t="shared" si="841"/>
        <v>0.777000777000777</v>
      </c>
      <c r="H1707" t="str">
        <f t="shared" si="847"/>
        <v>8.51309345449569+2.20961057150332i</v>
      </c>
      <c r="I1707" t="str">
        <f t="shared" si="848"/>
        <v>617.715655512093i</v>
      </c>
      <c r="J1707" t="str">
        <f t="shared" si="842"/>
        <v>-325.381965707532+133.597565284058i</v>
      </c>
      <c r="K1707" t="str">
        <f t="shared" si="849"/>
        <v>0.667023533980813-1.62456125752286i</v>
      </c>
      <c r="L1707" t="str">
        <f t="shared" si="850"/>
        <v>0.0464315619780238-0.0950654144740661i</v>
      </c>
      <c r="M1707" t="str">
        <f t="shared" si="851"/>
        <v>0.713455095958837-1.71962667199693i</v>
      </c>
      <c r="N1707" t="str">
        <f t="shared" si="852"/>
        <v>-0.697611298833144i</v>
      </c>
      <c r="O1707" t="str">
        <f t="shared" si="853"/>
        <v>0.766378847309385-0.642388871632081i</v>
      </c>
      <c r="P1707" t="str">
        <f t="shared" si="854"/>
        <v>0.233621152690615+0.642388871632081i</v>
      </c>
      <c r="Q1707" t="str">
        <f t="shared" si="855"/>
        <v>-0.233621152690615+0.055222427201063i</v>
      </c>
      <c r="R1707" t="str">
        <f t="shared" si="856"/>
        <v>-0.331513346348796-2.82806516301188i</v>
      </c>
      <c r="S1707" t="str">
        <f t="shared" si="857"/>
        <v>0.0720093703215289i</v>
      </c>
      <c r="T1707" t="str">
        <f t="shared" si="858"/>
        <v>0.203647191616737-0.0238720673237597i</v>
      </c>
      <c r="U1707" t="str">
        <f t="shared" si="859"/>
        <v>0.00005-0.00153301877412294i</v>
      </c>
      <c r="V1707" t="str">
        <f t="shared" si="860"/>
        <v>3.33333333333333E-06-0.00168632065153523i</v>
      </c>
      <c r="W1707" t="str">
        <f t="shared" si="861"/>
        <v>0.0000144715646908067-0.000803197807445525i</v>
      </c>
      <c r="X1707" t="str">
        <f t="shared" si="862"/>
        <v>0.0000266405489545649-0.000802574244883938i</v>
      </c>
      <c r="Y1707" t="str">
        <f t="shared" si="863"/>
        <v>0.009+0.0988345048819349i</v>
      </c>
      <c r="Z1707" t="str">
        <f t="shared" si="864"/>
        <v>-0.113305147549654-0.0142375297066054i</v>
      </c>
      <c r="AA1707" t="str">
        <f t="shared" si="865"/>
        <v>13.0392449721299-141.609976794235i</v>
      </c>
      <c r="AB1707" t="str">
        <f t="shared" si="866"/>
        <v>1.40676683331134-0.16490496277917i</v>
      </c>
      <c r="AC1707" t="str">
        <f t="shared" si="867"/>
        <v>1.72008999371213-2.53676605388654i</v>
      </c>
      <c r="AD1707" t="str">
        <f t="shared" si="868"/>
        <v>0.302120887319754+0.349693940748735i</v>
      </c>
      <c r="AE1707" t="str">
        <f t="shared" si="869"/>
        <v>-0.0292530738459672-0.0439235786619566i</v>
      </c>
      <c r="AF1707" t="str">
        <f t="shared" si="870"/>
        <v>-14.4701230920556-2.09024732457445i</v>
      </c>
      <c r="AG1707" t="str">
        <f t="shared" si="871"/>
        <v>1.19352367632561-0.138369384519037i</v>
      </c>
      <c r="AH1707" t="str">
        <f t="shared" si="872"/>
        <v>0.207273284547838+0.607785199760405i</v>
      </c>
      <c r="AI1707">
        <f t="shared" si="873"/>
        <v>-3.8471813620292932</v>
      </c>
      <c r="AJ1707">
        <f t="shared" si="874"/>
        <v>71.169058764477143</v>
      </c>
      <c r="AK1707"/>
      <c r="AL1707"/>
      <c r="AM1707"/>
      <c r="AN1707"/>
    </row>
    <row r="1708" spans="1:40" x14ac:dyDescent="0.25">
      <c r="A1708"/>
      <c r="B1708">
        <f t="shared" si="840"/>
        <v>157400</v>
      </c>
      <c r="C1708" s="186" t="str">
        <f t="shared" si="843"/>
        <v>-3.08484441281071E-06+0.0155592277301111i</v>
      </c>
      <c r="D1708" s="158" t="str">
        <f t="shared" si="844"/>
        <v>-5.95702960747979+0.119287412597518i</v>
      </c>
      <c r="E1708" t="str">
        <f t="shared" si="845"/>
        <v>2870</v>
      </c>
      <c r="F1708" t="str">
        <f t="shared" si="846"/>
        <v>0.777000777000777</v>
      </c>
      <c r="G1708" t="str">
        <f t="shared" si="841"/>
        <v>0.777000777000777</v>
      </c>
      <c r="H1708" t="str">
        <f t="shared" si="847"/>
        <v>8.51382457521729+2.20841210628011i</v>
      </c>
      <c r="I1708" t="str">
        <f t="shared" si="848"/>
        <v>618.108354593792i</v>
      </c>
      <c r="J1708" t="str">
        <f t="shared" si="842"/>
        <v>-325.797077863628+133.68249698481i</v>
      </c>
      <c r="K1708" t="str">
        <f t="shared" si="849"/>
        <v>0.666293896100077-1.6238221849824i</v>
      </c>
      <c r="L1708" t="str">
        <f t="shared" si="850"/>
        <v>0.0463839306266917-0.0950282663135179i</v>
      </c>
      <c r="M1708" t="str">
        <f t="shared" si="851"/>
        <v>0.712677826726769-1.71885045129592i</v>
      </c>
      <c r="N1708" t="str">
        <f t="shared" si="852"/>
        <v>-0.698054789805066i</v>
      </c>
      <c r="O1708" t="str">
        <f t="shared" si="853"/>
        <v>0.766093878286372-0.64272869054691i</v>
      </c>
      <c r="P1708" t="str">
        <f t="shared" si="854"/>
        <v>0.233906121713628+0.64272869054691i</v>
      </c>
      <c r="Q1708" t="str">
        <f t="shared" si="855"/>
        <v>-0.233906121713628+0.055326099258156i</v>
      </c>
      <c r="R1708" t="str">
        <f t="shared" si="856"/>
        <v>-0.331511009077549-2.82621889798017i</v>
      </c>
      <c r="S1708" t="str">
        <f t="shared" si="857"/>
        <v>0.0720551486879126i</v>
      </c>
      <c r="T1708" t="str">
        <f t="shared" si="858"/>
        <v>0.20364362291855-0.0238870750507627i</v>
      </c>
      <c r="U1708" t="str">
        <f t="shared" si="859"/>
        <v>0.00005-0.00153204481047991i</v>
      </c>
      <c r="V1708" t="str">
        <f t="shared" si="860"/>
        <v>3.33333333333333E-06-0.00168524929152791i</v>
      </c>
      <c r="W1708" t="str">
        <f t="shared" si="861"/>
        <v>0.0000144715607312344-0.00080268775544775i</v>
      </c>
      <c r="X1708" t="str">
        <f t="shared" si="862"/>
        <v>0.0000266250931779908-0.000802064823199555i</v>
      </c>
      <c r="Y1708" t="str">
        <f t="shared" si="863"/>
        <v>0.009+0.0988973367350067i</v>
      </c>
      <c r="Z1708" t="str">
        <f t="shared" si="864"/>
        <v>-0.113161549968578-0.0142128989894093i</v>
      </c>
      <c r="AA1708" t="str">
        <f t="shared" si="865"/>
        <v>13.0225306400179-141.520077650931i</v>
      </c>
      <c r="AB1708" t="str">
        <f t="shared" si="866"/>
        <v>1.40674218123434-0.165008634096331i</v>
      </c>
      <c r="AC1708" t="str">
        <f t="shared" si="867"/>
        <v>1.71892879530276-2.53557742781058i</v>
      </c>
      <c r="AD1708" t="str">
        <f t="shared" si="868"/>
        <v>0.302272099275751+0.349883997247396i</v>
      </c>
      <c r="AE1708" t="str">
        <f t="shared" si="869"/>
        <v>-0.0292327133554117-0.0438895782520398i</v>
      </c>
      <c r="AF1708" t="str">
        <f t="shared" si="870"/>
        <v>-14.4708541826971-2.08912469368259i</v>
      </c>
      <c r="AG1708" t="str">
        <f t="shared" si="871"/>
        <v>1.19349608844403-0.138360729109521i</v>
      </c>
      <c r="AH1708" t="str">
        <f t="shared" si="872"/>
        <v>0.207205813499294+0.60734142726515i</v>
      </c>
      <c r="AI1708">
        <f t="shared" si="873"/>
        <v>-3.8531591628678963</v>
      </c>
      <c r="AJ1708">
        <f t="shared" si="874"/>
        <v>71.16197130248996</v>
      </c>
      <c r="AK1708"/>
      <c r="AL1708"/>
      <c r="AM1708"/>
      <c r="AN1708"/>
    </row>
    <row r="1709" spans="1:40" x14ac:dyDescent="0.25">
      <c r="A1709"/>
      <c r="B1709">
        <f t="shared" si="840"/>
        <v>157500</v>
      </c>
      <c r="C1709" s="186" t="str">
        <f t="shared" si="843"/>
        <v>-3.08092839379351E-06+0.0155493488561378i</v>
      </c>
      <c r="D1709" s="158" t="str">
        <f t="shared" si="844"/>
        <v>-5.95702957745698+0.119211674563723i</v>
      </c>
      <c r="E1709" t="str">
        <f t="shared" si="845"/>
        <v>2870</v>
      </c>
      <c r="F1709" t="str">
        <f t="shared" si="846"/>
        <v>0.777000777000777</v>
      </c>
      <c r="G1709" t="str">
        <f t="shared" si="841"/>
        <v>0.777000777000777</v>
      </c>
      <c r="H1709" t="str">
        <f t="shared" si="847"/>
        <v>8.51455443938448+2.20721481020702i</v>
      </c>
      <c r="I1709" t="str">
        <f t="shared" si="848"/>
        <v>618.501053675491i</v>
      </c>
      <c r="J1709" t="str">
        <f t="shared" si="842"/>
        <v>-326.21245383425+133.767428685563i</v>
      </c>
      <c r="K1709" t="str">
        <f t="shared" si="849"/>
        <v>0.665565390533141-1.62308359640615i</v>
      </c>
      <c r="L1709" t="str">
        <f t="shared" si="850"/>
        <v>0.0463363667215617-0.0949911324251977i</v>
      </c>
      <c r="M1709" t="str">
        <f t="shared" si="851"/>
        <v>0.711901757254703-1.71807472883135i</v>
      </c>
      <c r="N1709" t="str">
        <f t="shared" si="852"/>
        <v>-0.698498280776988i</v>
      </c>
      <c r="O1709" t="str">
        <f t="shared" si="853"/>
        <v>0.765808758584767-0.643068383047136i</v>
      </c>
      <c r="P1709" t="str">
        <f t="shared" si="854"/>
        <v>0.234191241415233+0.643068383047136i</v>
      </c>
      <c r="Q1709" t="str">
        <f t="shared" si="855"/>
        <v>-0.234191241415233+0.055429897729852i</v>
      </c>
      <c r="R1709" t="str">
        <f t="shared" si="856"/>
        <v>-0.331508670263254-2.82437494561811i</v>
      </c>
      <c r="S1709" t="str">
        <f t="shared" si="857"/>
        <v>0.0721009270542963i</v>
      </c>
      <c r="T1709" t="str">
        <f t="shared" si="858"/>
        <v>0.203640051927993-0.0239020824525176i</v>
      </c>
      <c r="U1709" t="str">
        <f t="shared" si="859"/>
        <v>0.00005-0.00153107208361612i</v>
      </c>
      <c r="V1709" t="str">
        <f t="shared" si="860"/>
        <v>3.33333333333333E-06-0.00168417929197773i</v>
      </c>
      <c r="W1709" t="str">
        <f t="shared" si="861"/>
        <v>0.0000144715567691483-0.000802178351286592i</v>
      </c>
      <c r="X1709" t="str">
        <f t="shared" si="862"/>
        <v>0.0000266096668125949-0.000801556048105928i</v>
      </c>
      <c r="Y1709" t="str">
        <f t="shared" si="863"/>
        <v>0.009+0.0989601685880785i</v>
      </c>
      <c r="Z1709" t="str">
        <f t="shared" si="864"/>
        <v>-0.113018225035952-0.0141883295003248i</v>
      </c>
      <c r="AA1709" t="str">
        <f t="shared" si="865"/>
        <v>13.0058485174722-141.430292491082i</v>
      </c>
      <c r="AB1709" t="str">
        <f t="shared" si="866"/>
        <v>1.40671751332197-0.165112303166724i</v>
      </c>
      <c r="AC1709" t="str">
        <f t="shared" si="867"/>
        <v>1.71776939420499-2.53438954901172i</v>
      </c>
      <c r="AD1709" t="str">
        <f t="shared" si="868"/>
        <v>0.3024233941896+0.350073990416136i</v>
      </c>
      <c r="AE1709" t="str">
        <f t="shared" si="869"/>
        <v>-0.029212390095139-0.0438556237934533i</v>
      </c>
      <c r="AF1709" t="str">
        <f t="shared" si="870"/>
        <v>-14.4715840168415-2.0880031356433i</v>
      </c>
      <c r="AG1709" t="str">
        <f t="shared" si="871"/>
        <v>1.19346850975398-0.13835212770178i</v>
      </c>
      <c r="AH1709" t="str">
        <f t="shared" si="872"/>
        <v>0.207138446672992+0.60689825107459i</v>
      </c>
      <c r="AI1709">
        <f t="shared" si="873"/>
        <v>-3.8591328475691293</v>
      </c>
      <c r="AJ1709">
        <f t="shared" si="874"/>
        <v>71.154882471675904</v>
      </c>
      <c r="AK1709"/>
      <c r="AL1709"/>
      <c r="AM1709"/>
      <c r="AN1709"/>
    </row>
    <row r="1710" spans="1:40" x14ac:dyDescent="0.25">
      <c r="A1710"/>
      <c r="B1710">
        <f t="shared" si="840"/>
        <v>157600</v>
      </c>
      <c r="C1710" s="186" t="str">
        <f t="shared" si="843"/>
        <v>-3.07701982676163E-06+0.0155394825188051i</v>
      </c>
      <c r="D1710" s="158" t="str">
        <f t="shared" si="844"/>
        <v>-5.9570295474913+0.119136032644172i</v>
      </c>
      <c r="E1710" t="str">
        <f t="shared" si="845"/>
        <v>2870</v>
      </c>
      <c r="F1710" t="str">
        <f t="shared" si="846"/>
        <v>0.777000777000777</v>
      </c>
      <c r="G1710" t="str">
        <f t="shared" si="841"/>
        <v>0.777000777000777</v>
      </c>
      <c r="H1710" t="str">
        <f t="shared" si="847"/>
        <v>8.51528304979339+2.2060186818429i</v>
      </c>
      <c r="I1710" t="str">
        <f t="shared" si="848"/>
        <v>618.893752757189i</v>
      </c>
      <c r="J1710" t="str">
        <f t="shared" si="842"/>
        <v>-326.628093619397+133.852360386316i</v>
      </c>
      <c r="K1710" t="str">
        <f t="shared" si="849"/>
        <v>0.664838015086057-1.62234549175319i</v>
      </c>
      <c r="L1710" t="str">
        <f t="shared" si="850"/>
        <v>0.046288870148198-0.0949540128377244i</v>
      </c>
      <c r="M1710" t="str">
        <f t="shared" si="851"/>
        <v>0.711126885234255-1.71729950459091i</v>
      </c>
      <c r="N1710" t="str">
        <f t="shared" si="852"/>
        <v>-0.698941771748909i</v>
      </c>
      <c r="O1710" t="str">
        <f t="shared" si="853"/>
        <v>0.765523488260651-0.643407949065945i</v>
      </c>
      <c r="P1710" t="str">
        <f t="shared" si="854"/>
        <v>0.234476511739349+0.643407949065945i</v>
      </c>
      <c r="Q1710" t="str">
        <f t="shared" si="855"/>
        <v>-0.234476511739349+0.055533822682964i</v>
      </c>
      <c r="R1710" t="str">
        <f t="shared" si="856"/>
        <v>-0.33150632990578-2.82253330152279i</v>
      </c>
      <c r="S1710" t="str">
        <f t="shared" si="857"/>
        <v>0.07214670542068i</v>
      </c>
      <c r="T1710" t="str">
        <f t="shared" si="858"/>
        <v>0.203636478645024-0.0239170895288031i</v>
      </c>
      <c r="U1710" t="str">
        <f t="shared" si="859"/>
        <v>0.00005-0.00153010059117727i</v>
      </c>
      <c r="V1710" t="str">
        <f t="shared" si="860"/>
        <v>3.33333333333333E-06-0.001683110650295i</v>
      </c>
      <c r="W1710" t="str">
        <f t="shared" si="861"/>
        <v>0.0000144715528045488-0.000801669593728849i</v>
      </c>
      <c r="X1710" t="str">
        <f t="shared" si="862"/>
        <v>0.0000265942697837754-0.000801047918373352i</v>
      </c>
      <c r="Y1710" t="str">
        <f t="shared" si="863"/>
        <v>0.009+0.0990230004411503i</v>
      </c>
      <c r="Z1710" t="str">
        <f t="shared" si="864"/>
        <v>-0.112875172062626-0.0141638210459276i</v>
      </c>
      <c r="AA1710" t="str">
        <f t="shared" si="865"/>
        <v>12.9891985215593-141.340621098292i</v>
      </c>
      <c r="AB1710" t="str">
        <f t="shared" si="866"/>
        <v>1.40669282957393-0.165215969988819i</v>
      </c>
      <c r="AC1710" t="str">
        <f t="shared" si="867"/>
        <v>1.71661178696396-2.533202417468i</v>
      </c>
      <c r="AD1710" t="str">
        <f t="shared" si="868"/>
        <v>0.302574772037145+0.350263920221544i</v>
      </c>
      <c r="AE1710" t="str">
        <f t="shared" si="869"/>
        <v>-0.0291921039706396-0.0438217151864832i</v>
      </c>
      <c r="AF1710" t="str">
        <f t="shared" si="870"/>
        <v>-14.4723125972847-2.08688264919873i</v>
      </c>
      <c r="AG1710" t="str">
        <f t="shared" si="871"/>
        <v>1.19344094020683-0.138343580181619i</v>
      </c>
      <c r="AH1710" t="str">
        <f t="shared" si="872"/>
        <v>0.207071183858624+0.606455669938649i</v>
      </c>
      <c r="AI1710">
        <f t="shared" si="873"/>
        <v>-3.8651024219569736</v>
      </c>
      <c r="AJ1710">
        <f t="shared" si="874"/>
        <v>71.147792270949935</v>
      </c>
      <c r="AK1710"/>
      <c r="AL1710"/>
      <c r="AM1710"/>
      <c r="AN1710"/>
    </row>
    <row r="1711" spans="1:40" x14ac:dyDescent="0.25">
      <c r="A1711"/>
      <c r="B1711">
        <f t="shared" si="840"/>
        <v>157700</v>
      </c>
      <c r="C1711" s="186" t="str">
        <f t="shared" si="843"/>
        <v>-3.07311869281934E-06+0.0155296286942638i</v>
      </c>
      <c r="D1711" s="158" t="str">
        <f t="shared" si="844"/>
        <v>-5.95702951758261+0.119060486656023i</v>
      </c>
      <c r="E1711" t="str">
        <f t="shared" si="845"/>
        <v>2870</v>
      </c>
      <c r="F1711" t="str">
        <f t="shared" si="846"/>
        <v>0.777000777000777</v>
      </c>
      <c r="G1711" t="str">
        <f t="shared" si="841"/>
        <v>0.777000777000777</v>
      </c>
      <c r="H1711" t="str">
        <f t="shared" si="847"/>
        <v>8.51601040923263+2.2048237197481i</v>
      </c>
      <c r="I1711" t="str">
        <f t="shared" si="848"/>
        <v>619.286451838888i</v>
      </c>
      <c r="J1711" t="str">
        <f t="shared" si="842"/>
        <v>-327.043997219071+133.937292087069i</v>
      </c>
      <c r="K1711" t="str">
        <f t="shared" si="849"/>
        <v>0.664111767569749-1.62160787098071i</v>
      </c>
      <c r="L1711" t="str">
        <f t="shared" si="850"/>
        <v>0.04624144079237-0.0949169075795431i</v>
      </c>
      <c r="M1711" t="str">
        <f t="shared" si="851"/>
        <v>0.710353208362119-1.71652477856025i</v>
      </c>
      <c r="N1711" t="str">
        <f t="shared" si="852"/>
        <v>-0.699385262720831i</v>
      </c>
      <c r="O1711" t="str">
        <f t="shared" si="853"/>
        <v>0.765238067370128-0.643747388536552i</v>
      </c>
      <c r="P1711" t="str">
        <f t="shared" si="854"/>
        <v>0.234761932629872+0.643747388536552i</v>
      </c>
      <c r="Q1711" t="str">
        <f t="shared" si="855"/>
        <v>-0.234761932629872+0.055637874184279i</v>
      </c>
      <c r="R1711" t="str">
        <f t="shared" si="856"/>
        <v>-0.33150398800504-2.82069396130241i</v>
      </c>
      <c r="S1711" t="str">
        <f t="shared" si="857"/>
        <v>0.0721924837870637i</v>
      </c>
      <c r="T1711" t="str">
        <f t="shared" si="858"/>
        <v>0.203632903069593-0.0239320962794008i</v>
      </c>
      <c r="U1711" t="str">
        <f t="shared" si="859"/>
        <v>0.00005-0.00152913033081508i</v>
      </c>
      <c r="V1711" t="str">
        <f t="shared" si="860"/>
        <v>3.33333333333333E-06-0.00168204336389659i</v>
      </c>
      <c r="W1711" t="str">
        <f t="shared" si="861"/>
        <v>0.0000144715488374354-0.000801161481544472i</v>
      </c>
      <c r="X1711" t="str">
        <f t="shared" si="862"/>
        <v>0.0000265789020171669-0.000800540432775271i</v>
      </c>
      <c r="Y1711" t="str">
        <f t="shared" si="863"/>
        <v>0.009+0.0990858322942221i</v>
      </c>
      <c r="Z1711" t="str">
        <f t="shared" si="864"/>
        <v>-0.112732390361626-0.0141393734335307i</v>
      </c>
      <c r="AA1711" t="str">
        <f t="shared" si="865"/>
        <v>12.9725805696128-141.251063256712i</v>
      </c>
      <c r="AB1711" t="str">
        <f t="shared" si="866"/>
        <v>1.40666812998988-0.165319634561107i</v>
      </c>
      <c r="AC1711" t="str">
        <f t="shared" si="867"/>
        <v>1.71545597013239-2.53201603315438i</v>
      </c>
      <c r="AD1711" t="str">
        <f t="shared" si="868"/>
        <v>0.302726232794222+0.350453786630205i</v>
      </c>
      <c r="AE1711" t="str">
        <f t="shared" si="869"/>
        <v>-0.0291718548877033-0.0437878523317097i</v>
      </c>
      <c r="AF1711" t="str">
        <f t="shared" si="870"/>
        <v>-14.4730399268152-2.08576323309208i</v>
      </c>
      <c r="AG1711" t="str">
        <f t="shared" si="871"/>
        <v>1.19341337975412-0.138335086435126i</v>
      </c>
      <c r="AH1711" t="str">
        <f t="shared" si="872"/>
        <v>0.207004024846374+0.606013682610749i</v>
      </c>
      <c r="AI1711">
        <f t="shared" si="873"/>
        <v>-3.8710678918432082</v>
      </c>
      <c r="AJ1711">
        <f t="shared" si="874"/>
        <v>71.140700699235524</v>
      </c>
      <c r="AK1711"/>
      <c r="AL1711"/>
      <c r="AM1711"/>
      <c r="AN1711"/>
    </row>
    <row r="1712" spans="1:40" x14ac:dyDescent="0.25">
      <c r="A1712"/>
      <c r="B1712">
        <f t="shared" si="840"/>
        <v>157800</v>
      </c>
      <c r="C1712" s="186" t="str">
        <f t="shared" si="843"/>
        <v>-3.06922497313092E-06+0.0155197873587257i</v>
      </c>
      <c r="D1712" s="158" t="str">
        <f t="shared" si="844"/>
        <v>-5.95702948773075+0.118985036416897i</v>
      </c>
      <c r="E1712" t="str">
        <f t="shared" si="845"/>
        <v>2870</v>
      </c>
      <c r="F1712" t="str">
        <f t="shared" si="846"/>
        <v>0.777000777000777</v>
      </c>
      <c r="G1712" t="str">
        <f t="shared" si="841"/>
        <v>0.777000777000777</v>
      </c>
      <c r="H1712" t="str">
        <f t="shared" si="847"/>
        <v>8.51673652048331+2.20362992248456i</v>
      </c>
      <c r="I1712" t="str">
        <f t="shared" si="848"/>
        <v>619.679150920587i</v>
      </c>
      <c r="J1712" t="str">
        <f t="shared" si="842"/>
        <v>-327.46016463327+134.022223787821i</v>
      </c>
      <c r="K1712" t="str">
        <f t="shared" si="849"/>
        <v>0.663386645800016-1.62087073404408i</v>
      </c>
      <c r="L1712" t="str">
        <f t="shared" si="850"/>
        <v>0.046194078540053-0.0948798166789269i</v>
      </c>
      <c r="M1712" t="str">
        <f t="shared" si="851"/>
        <v>0.709580724340069-1.71575055072301i</v>
      </c>
      <c r="N1712" t="str">
        <f t="shared" si="852"/>
        <v>-0.699828753692753i</v>
      </c>
      <c r="O1712" t="str">
        <f t="shared" si="853"/>
        <v>0.764952495969339-0.644086701392194i</v>
      </c>
      <c r="P1712" t="str">
        <f t="shared" si="854"/>
        <v>0.235047504030661+0.644086701392194i</v>
      </c>
      <c r="Q1712" t="str">
        <f t="shared" si="855"/>
        <v>-0.235047504030661+0.055742052300559i</v>
      </c>
      <c r="R1712" t="str">
        <f t="shared" si="856"/>
        <v>-0.331501644560907-2.81885692057636i</v>
      </c>
      <c r="S1712" t="str">
        <f t="shared" si="857"/>
        <v>0.0722382621534474i</v>
      </c>
      <c r="T1712" t="str">
        <f t="shared" si="858"/>
        <v>0.203629325201655-0.0239471027040897i</v>
      </c>
      <c r="U1712" t="str">
        <f t="shared" si="859"/>
        <v>0.00005-0.00152816130018719i</v>
      </c>
      <c r="V1712" t="str">
        <f t="shared" si="860"/>
        <v>3.33333333333333E-06-0.00168097743020591i</v>
      </c>
      <c r="W1712" t="str">
        <f t="shared" si="861"/>
        <v>0.0000144715448678086-0.000800654013506504i</v>
      </c>
      <c r="X1712" t="str">
        <f t="shared" si="862"/>
        <v>0.0000265635634386394-0.0008000335900882i</v>
      </c>
      <c r="Y1712" t="str">
        <f t="shared" si="863"/>
        <v>0.009+0.0991486641472939i</v>
      </c>
      <c r="Z1712" t="str">
        <f t="shared" si="864"/>
        <v>-0.112589879248139-0.0141149864711813i</v>
      </c>
      <c r="AA1712" t="str">
        <f t="shared" si="865"/>
        <v>12.9559945792329-141.161618751038i</v>
      </c>
      <c r="AB1712" t="str">
        <f t="shared" si="866"/>
        <v>1.4066434145695-0.165423296882062i</v>
      </c>
      <c r="AC1712" t="str">
        <f t="shared" si="867"/>
        <v>1.7143019402706-2.53083039604281i</v>
      </c>
      <c r="AD1712" t="str">
        <f t="shared" si="868"/>
        <v>0.302877776436651+0.350643589608718i</v>
      </c>
      <c r="AE1712" t="str">
        <f t="shared" si="869"/>
        <v>-0.0291516427524138-0.0437540351300042i</v>
      </c>
      <c r="AF1712" t="str">
        <f t="shared" si="870"/>
        <v>-14.4737660082141-2.08464488606766i</v>
      </c>
      <c r="AG1712" t="str">
        <f t="shared" si="871"/>
        <v>1.19338582834756-0.138326646348664i</v>
      </c>
      <c r="AH1712" t="str">
        <f t="shared" si="872"/>
        <v>0.20693696942688+0.605572287847761i</v>
      </c>
      <c r="AI1712">
        <f t="shared" si="873"/>
        <v>-3.8770292630280911</v>
      </c>
      <c r="AJ1712">
        <f t="shared" si="874"/>
        <v>71.133607755466528</v>
      </c>
      <c r="AK1712"/>
      <c r="AL1712"/>
      <c r="AM1712"/>
      <c r="AN1712"/>
    </row>
    <row r="1713" spans="1:40" x14ac:dyDescent="0.25">
      <c r="A1713"/>
      <c r="B1713">
        <f t="shared" si="840"/>
        <v>157900</v>
      </c>
      <c r="C1713" s="186" t="str">
        <f t="shared" si="843"/>
        <v>-3.06533864892012E-06+0.0155099584884623i</v>
      </c>
      <c r="D1713" s="158" t="str">
        <f t="shared" si="844"/>
        <v>-5.9570294579356+0.118909681744878i</v>
      </c>
      <c r="E1713" t="str">
        <f t="shared" si="845"/>
        <v>2870</v>
      </c>
      <c r="F1713" t="str">
        <f t="shared" si="846"/>
        <v>0.777000777000777</v>
      </c>
      <c r="G1713" t="str">
        <f t="shared" si="841"/>
        <v>0.777000777000777</v>
      </c>
      <c r="H1713" t="str">
        <f t="shared" si="847"/>
        <v>8.51746138631907+2.20243728861575i</v>
      </c>
      <c r="I1713" t="str">
        <f t="shared" si="848"/>
        <v>620.071850002285i</v>
      </c>
      <c r="J1713" t="str">
        <f t="shared" si="842"/>
        <v>-327.876595861994+134.107155488574i</v>
      </c>
      <c r="K1713" t="str">
        <f t="shared" si="849"/>
        <v>0.662662647597516-1.62013408089684i</v>
      </c>
      <c r="L1713" t="str">
        <f t="shared" si="850"/>
        <v>0.0461467832774273-0.0948427401639772i</v>
      </c>
      <c r="M1713" t="str">
        <f t="shared" si="851"/>
        <v>0.708809430874943-1.71497682106082i</v>
      </c>
      <c r="N1713" t="str">
        <f t="shared" si="852"/>
        <v>-0.700272244664675i</v>
      </c>
      <c r="O1713" t="str">
        <f t="shared" si="853"/>
        <v>0.764666774114451-0.644425887566134i</v>
      </c>
      <c r="P1713" t="str">
        <f t="shared" si="854"/>
        <v>0.235333225885549+0.644425887566134i</v>
      </c>
      <c r="Q1713" t="str">
        <f t="shared" si="855"/>
        <v>-0.235333225885549+0.055846357098541i</v>
      </c>
      <c r="R1713" t="str">
        <f t="shared" si="856"/>
        <v>-0.33149929957328-2.81702217497512i</v>
      </c>
      <c r="S1713" t="str">
        <f t="shared" si="857"/>
        <v>0.0722840405198309i</v>
      </c>
      <c r="T1713" t="str">
        <f t="shared" si="858"/>
        <v>0.203625745041164-0.0239621088026505i</v>
      </c>
      <c r="U1713" t="str">
        <f t="shared" si="859"/>
        <v>0.0000500000000000001-0.00152719349695718i</v>
      </c>
      <c r="V1713" t="str">
        <f t="shared" si="860"/>
        <v>3.33333333333333E-06-0.0016799128466529i</v>
      </c>
      <c r="W1713" t="str">
        <f t="shared" si="861"/>
        <v>0.000014471540895668-0.000800147188391112i</v>
      </c>
      <c r="X1713" t="str">
        <f t="shared" si="862"/>
        <v>0.0000265482539742972-0.000799527389091771i</v>
      </c>
      <c r="Y1713" t="str">
        <f t="shared" si="863"/>
        <v>0.009+0.0992114960003657i</v>
      </c>
      <c r="Z1713" t="str">
        <f t="shared" si="864"/>
        <v>-0.112447638039512-0.0140906599676576i</v>
      </c>
      <c r="AA1713" t="str">
        <f t="shared" si="865"/>
        <v>12.9394404682852-141.07228736651i</v>
      </c>
      <c r="AB1713" t="str">
        <f t="shared" si="866"/>
        <v>1.40661868331248-0.165526956950168i</v>
      </c>
      <c r="AC1713" t="str">
        <f t="shared" si="867"/>
        <v>1.71314969394651-2.5296455061023i</v>
      </c>
      <c r="AD1713" t="str">
        <f t="shared" si="868"/>
        <v>0.303029402940236+0.350833329123678i</v>
      </c>
      <c r="AE1713" t="str">
        <f t="shared" si="869"/>
        <v>-0.0291314674711502-0.0437202634825297i</v>
      </c>
      <c r="AF1713" t="str">
        <f t="shared" si="870"/>
        <v>-14.4744908442547-2.08352760687087i</v>
      </c>
      <c r="AG1713" t="str">
        <f t="shared" si="871"/>
        <v>1.193358285939-0.138318259808875i</v>
      </c>
      <c r="AH1713" t="str">
        <f t="shared" si="872"/>
        <v>0.206870017391249+0.605131484410025i</v>
      </c>
      <c r="AI1713">
        <f t="shared" si="873"/>
        <v>-3.8829865412998918</v>
      </c>
      <c r="AJ1713">
        <f t="shared" si="874"/>
        <v>71.12651343858677</v>
      </c>
      <c r="AK1713"/>
      <c r="AL1713"/>
      <c r="AM1713"/>
      <c r="AN1713"/>
    </row>
    <row r="1714" spans="1:40" x14ac:dyDescent="0.25">
      <c r="A1714"/>
      <c r="B1714">
        <f t="shared" ref="B1714:B1777" si="875">B1713+100</f>
        <v>158000</v>
      </c>
      <c r="C1714" s="186" t="str">
        <f t="shared" si="843"/>
        <v>-3.06145970147013E-06+0.0155001420598054i</v>
      </c>
      <c r="D1714" s="158" t="str">
        <f t="shared" si="844"/>
        <v>-5.957029428197+0.118834422458508i</v>
      </c>
      <c r="E1714" t="str">
        <f t="shared" si="845"/>
        <v>2870</v>
      </c>
      <c r="F1714" t="str">
        <f t="shared" si="846"/>
        <v>0.777000777000777</v>
      </c>
      <c r="G1714" t="str">
        <f t="shared" si="841"/>
        <v>0.777000777000777</v>
      </c>
      <c r="H1714" t="str">
        <f t="shared" si="847"/>
        <v>8.51818500950608+2.20124581670668i</v>
      </c>
      <c r="I1714" t="str">
        <f t="shared" si="848"/>
        <v>620.464549083984i</v>
      </c>
      <c r="J1714" t="str">
        <f t="shared" si="842"/>
        <v>-328.293290905244+134.192087189327i</v>
      </c>
      <c r="K1714" t="str">
        <f t="shared" si="849"/>
        <v>0.661939770787741-1.61939791149067i</v>
      </c>
      <c r="L1714" t="str">
        <f t="shared" si="850"/>
        <v>0.0460995548908794-0.094805678062625i</v>
      </c>
      <c r="M1714" t="str">
        <f t="shared" si="851"/>
        <v>0.70803932567862-1.71420358955329i</v>
      </c>
      <c r="N1714" t="str">
        <f t="shared" si="852"/>
        <v>-0.700715735636597i</v>
      </c>
      <c r="O1714" t="str">
        <f t="shared" si="853"/>
        <v>0.76438090186166-0.644764946991658i</v>
      </c>
      <c r="P1714" t="str">
        <f t="shared" si="854"/>
        <v>0.23561909813834+0.644764946991658i</v>
      </c>
      <c r="Q1714" t="str">
        <f t="shared" si="855"/>
        <v>-0.23561909813834+0.055950788644939i</v>
      </c>
      <c r="R1714" t="str">
        <f t="shared" si="856"/>
        <v>-0.331496953042035-2.81518972014018i</v>
      </c>
      <c r="S1714" t="str">
        <f t="shared" si="857"/>
        <v>0.0723298188862146i</v>
      </c>
      <c r="T1714" t="str">
        <f t="shared" si="858"/>
        <v>0.203622162588072-0.0239771145748624i</v>
      </c>
      <c r="U1714" t="str">
        <f t="shared" si="859"/>
        <v>0.0000500000000000001-0.00152622691879455i</v>
      </c>
      <c r="V1714" t="str">
        <f t="shared" si="860"/>
        <v>3.33333333333333E-06-0.001678849610674i</v>
      </c>
      <c r="W1714" t="str">
        <f t="shared" si="861"/>
        <v>0.0000144715369210139-0.000799641004977551i</v>
      </c>
      <c r="X1714" t="str">
        <f t="shared" si="862"/>
        <v>0.0000265329735504786-0.000799021828568693i</v>
      </c>
      <c r="Y1714" t="str">
        <f t="shared" si="863"/>
        <v>0.009+0.0992743278534375i</v>
      </c>
      <c r="Z1714" t="str">
        <f t="shared" si="864"/>
        <v>-0.112305666055242-0.014066393732466i</v>
      </c>
      <c r="AA1714" t="str">
        <f t="shared" si="865"/>
        <v>12.9229181548995-140.983068888907i</v>
      </c>
      <c r="AB1714" t="str">
        <f t="shared" si="866"/>
        <v>1.40659393621849-0.165630614763902i</v>
      </c>
      <c r="AC1714" t="str">
        <f t="shared" si="867"/>
        <v>1.71199922773558-2.5284613632988i</v>
      </c>
      <c r="AD1714" t="str">
        <f t="shared" si="868"/>
        <v>0.303181112280774+0.351023005141687i</v>
      </c>
      <c r="AE1714" t="str">
        <f t="shared" si="869"/>
        <v>-0.0291113289505849-0.043686537290738i</v>
      </c>
      <c r="AF1714" t="str">
        <f t="shared" si="870"/>
        <v>-14.4752144377031-2.08241139424817i</v>
      </c>
      <c r="AG1714" t="str">
        <f t="shared" si="871"/>
        <v>1.19333075248046-0.138309926702678i</v>
      </c>
      <c r="AH1714" t="str">
        <f t="shared" si="872"/>
        <v>0.206803168531058+0.604691271061313i</v>
      </c>
      <c r="AI1714">
        <f t="shared" si="873"/>
        <v>-3.8889397324352566</v>
      </c>
      <c r="AJ1714">
        <f t="shared" si="874"/>
        <v>71.119417747549093</v>
      </c>
      <c r="AK1714"/>
      <c r="AL1714"/>
      <c r="AM1714"/>
      <c r="AN1714"/>
    </row>
    <row r="1715" spans="1:40" x14ac:dyDescent="0.25">
      <c r="A1715"/>
      <c r="B1715">
        <f t="shared" si="875"/>
        <v>158100</v>
      </c>
      <c r="C1715" s="186" t="str">
        <f t="shared" si="843"/>
        <v>-3.05758811212333E-06+0.0154903380491466i</v>
      </c>
      <c r="D1715" s="158" t="str">
        <f t="shared" si="844"/>
        <v>-5.95702939851482+0.118759258376791i</v>
      </c>
      <c r="E1715" t="str">
        <f t="shared" si="845"/>
        <v>2870</v>
      </c>
      <c r="F1715" t="str">
        <f t="shared" si="846"/>
        <v>0.777000777000777</v>
      </c>
      <c r="G1715" t="str">
        <f t="shared" si="841"/>
        <v>0.777000777000777</v>
      </c>
      <c r="H1715" t="str">
        <f t="shared" si="847"/>
        <v>8.5189073928031+2.20005550532395i</v>
      </c>
      <c r="I1715" t="str">
        <f t="shared" si="848"/>
        <v>620.857248165683i</v>
      </c>
      <c r="J1715" t="str">
        <f t="shared" si="842"/>
        <v>-328.71024976302+134.27701889008i</v>
      </c>
      <c r="K1715" t="str">
        <f t="shared" si="849"/>
        <v>0.66121801320102-1.61866222577549i</v>
      </c>
      <c r="L1715" t="str">
        <f t="shared" si="850"/>
        <v>0.0460523932669996-0.0947686304026309i</v>
      </c>
      <c r="M1715" t="str">
        <f t="shared" si="851"/>
        <v>0.70727040646802-1.71343085617812i</v>
      </c>
      <c r="N1715" t="str">
        <f t="shared" si="852"/>
        <v>-0.701159226608519i</v>
      </c>
      <c r="O1715" t="str">
        <f t="shared" si="853"/>
        <v>0.764094879267193-0.645103879602079i</v>
      </c>
      <c r="P1715" t="str">
        <f t="shared" si="854"/>
        <v>0.235905120732807+0.645103879602079i</v>
      </c>
      <c r="Q1715" t="str">
        <f t="shared" si="855"/>
        <v>-0.235905120732807+0.05605534700644i</v>
      </c>
      <c r="R1715" t="str">
        <f t="shared" si="856"/>
        <v>-0.331494604967066-2.8133595517241i</v>
      </c>
      <c r="S1715" t="str">
        <f t="shared" si="857"/>
        <v>0.0723755972525983i</v>
      </c>
      <c r="T1715" t="str">
        <f t="shared" si="858"/>
        <v>0.203618577842334-0.0239921200205055i</v>
      </c>
      <c r="U1715" t="str">
        <f t="shared" si="859"/>
        <v>0.0000500000000000001-0.00152526156337469i</v>
      </c>
      <c r="V1715" t="str">
        <f t="shared" si="860"/>
        <v>3.33333333333333E-06-0.00167778771971216i</v>
      </c>
      <c r="W1715" t="str">
        <f t="shared" si="861"/>
        <v>0.0000144715329438462-0.000799135462048179i</v>
      </c>
      <c r="X1715" t="str">
        <f t="shared" si="862"/>
        <v>0.0000265177220937548-0.00079851690730476i</v>
      </c>
      <c r="Y1715" t="str">
        <f t="shared" si="863"/>
        <v>0.009+0.0993371597065093i</v>
      </c>
      <c r="Z1715" t="str">
        <f t="shared" si="864"/>
        <v>-0.112163962616964-0.0140421875758373i</v>
      </c>
      <c r="AA1715" t="str">
        <f t="shared" si="865"/>
        <v>12.906427557469-140.89396310455i</v>
      </c>
      <c r="AB1715" t="str">
        <f t="shared" si="866"/>
        <v>1.40656917328722-0.165734270321743i</v>
      </c>
      <c r="AC1715" t="str">
        <f t="shared" si="867"/>
        <v>1.7108505382208-2.52727796759541i</v>
      </c>
      <c r="AD1715" t="str">
        <f t="shared" si="868"/>
        <v>0.303332904434034+0.351212617629353i</v>
      </c>
      <c r="AE1715" t="str">
        <f t="shared" si="869"/>
        <v>-0.0290912270976819-0.0436528564563711i</v>
      </c>
      <c r="AF1715" t="str">
        <f t="shared" si="870"/>
        <v>-14.4759367913179-2.08129624694716i</v>
      </c>
      <c r="AG1715" t="str">
        <f t="shared" si="871"/>
        <v>1.19330322792413-0.138301646917261i</v>
      </c>
      <c r="AH1715" t="str">
        <f t="shared" si="872"/>
        <v>0.206736422638335+0.604251646568833i</v>
      </c>
      <c r="AI1715">
        <f t="shared" si="873"/>
        <v>-3.894888842199093</v>
      </c>
      <c r="AJ1715">
        <f t="shared" si="874"/>
        <v>71.1123206813173</v>
      </c>
      <c r="AK1715"/>
      <c r="AL1715"/>
      <c r="AM1715"/>
      <c r="AN1715"/>
    </row>
    <row r="1716" spans="1:40" x14ac:dyDescent="0.25">
      <c r="A1716"/>
      <c r="B1716">
        <f t="shared" si="875"/>
        <v>158200</v>
      </c>
      <c r="C1716" s="186" t="str">
        <f t="shared" si="843"/>
        <v>-3.05372386228099E-06+0.0154805464329371i</v>
      </c>
      <c r="D1716" s="158" t="str">
        <f t="shared" si="844"/>
        <v>-5.9570293688889+0.118684189319184i</v>
      </c>
      <c r="E1716" t="str">
        <f t="shared" si="845"/>
        <v>2870</v>
      </c>
      <c r="F1716" t="str">
        <f t="shared" si="846"/>
        <v>0.777000777000777</v>
      </c>
      <c r="G1716" t="str">
        <f t="shared" si="841"/>
        <v>0.777000777000777</v>
      </c>
      <c r="H1716" t="str">
        <f t="shared" si="847"/>
        <v>8.51962853896143+2.19886635303565i</v>
      </c>
      <c r="I1716" t="str">
        <f t="shared" si="848"/>
        <v>621.249947247382i</v>
      </c>
      <c r="J1716" t="str">
        <f t="shared" si="842"/>
        <v>-329.127472435321+134.361950590832i</v>
      </c>
      <c r="K1716" t="str">
        <f t="shared" si="849"/>
        <v>0.660497372672501-1.6179270236994i</v>
      </c>
      <c r="L1716" t="str">
        <f t="shared" si="850"/>
        <v>0.0460052982925827-0.0947315972115857i</v>
      </c>
      <c r="M1716" t="str">
        <f t="shared" si="851"/>
        <v>0.706502670965084-1.71265862091099i</v>
      </c>
      <c r="N1716" t="str">
        <f t="shared" si="852"/>
        <v>-0.701602717580441i</v>
      </c>
      <c r="O1716" t="str">
        <f t="shared" si="853"/>
        <v>0.763808706387306-0.645442685330735i</v>
      </c>
      <c r="P1716" t="str">
        <f t="shared" si="854"/>
        <v>0.236191293612694+0.645442685330735i</v>
      </c>
      <c r="Q1716" t="str">
        <f t="shared" si="855"/>
        <v>-0.236191293612694+0.056160032249706i</v>
      </c>
      <c r="R1716" t="str">
        <f t="shared" si="856"/>
        <v>-0.331492255348268-2.81153166539045i</v>
      </c>
      <c r="S1716" t="str">
        <f t="shared" si="857"/>
        <v>0.072421375618982i</v>
      </c>
      <c r="T1716" t="str">
        <f t="shared" si="858"/>
        <v>0.203614990803904-0.0240071251393604i</v>
      </c>
      <c r="U1716" t="str">
        <f t="shared" si="859"/>
        <v>0.0000499999999999999-0.00152429742837888i</v>
      </c>
      <c r="V1716" t="str">
        <f t="shared" si="860"/>
        <v>3.33333333333333E-06-0.00167672717121677i</v>
      </c>
      <c r="W1716" t="str">
        <f t="shared" si="861"/>
        <v>0.0000144715289641648-0.000798630558388419i</v>
      </c>
      <c r="X1716" t="str">
        <f t="shared" si="862"/>
        <v>0.0000265024995309282-0.000798012624088819i</v>
      </c>
      <c r="Y1716" t="str">
        <f t="shared" si="863"/>
        <v>0.009+0.0993999915595811i</v>
      </c>
      <c r="Z1716" t="str">
        <f t="shared" si="864"/>
        <v>-0.112022527048449-0.0140180413087232i</v>
      </c>
      <c r="AA1716" t="str">
        <f t="shared" si="865"/>
        <v>12.8899685946492-140.804969800297i</v>
      </c>
      <c r="AB1716" t="str">
        <f t="shared" si="866"/>
        <v>1.40654439451834-0.165837923622176i</v>
      </c>
      <c r="AC1716" t="str">
        <f t="shared" si="867"/>
        <v>1.70970362199268-2.52609531895223i</v>
      </c>
      <c r="AD1716" t="str">
        <f t="shared" si="868"/>
        <v>0.303484779375777+0.351402166553285i</v>
      </c>
      <c r="AE1716" t="str">
        <f t="shared" si="869"/>
        <v>-0.0290711618196966-0.0436192208814572i</v>
      </c>
      <c r="AF1716" t="str">
        <f t="shared" si="870"/>
        <v>-14.4766579078503-2.08018216371647i</v>
      </c>
      <c r="AG1716" t="str">
        <f t="shared" si="871"/>
        <v>1.19327571222233-0.138293420340091i</v>
      </c>
      <c r="AH1716" t="str">
        <f t="shared" si="872"/>
        <v>0.206669779505583+0.603812609703212i</v>
      </c>
      <c r="AI1716">
        <f t="shared" si="873"/>
        <v>-3.9008338763445787</v>
      </c>
      <c r="AJ1716">
        <f t="shared" si="874"/>
        <v>71.105222238863803</v>
      </c>
      <c r="AK1716"/>
      <c r="AL1716"/>
      <c r="AM1716"/>
      <c r="AN1716"/>
    </row>
    <row r="1717" spans="1:40" x14ac:dyDescent="0.25">
      <c r="A1717"/>
      <c r="B1717">
        <f t="shared" si="875"/>
        <v>158300</v>
      </c>
      <c r="C1717" s="186" t="str">
        <f t="shared" si="843"/>
        <v>-3.04986693340326E-06+0.0154707671876881i</v>
      </c>
      <c r="D1717" s="158" t="str">
        <f t="shared" si="844"/>
        <v>-5.95702933931911+0.118609215105609i</v>
      </c>
      <c r="E1717" t="str">
        <f t="shared" si="845"/>
        <v>2870</v>
      </c>
      <c r="F1717" t="str">
        <f t="shared" si="846"/>
        <v>0.777000777000777</v>
      </c>
      <c r="G1717" t="str">
        <f t="shared" si="841"/>
        <v>0.777000777000777</v>
      </c>
      <c r="H1717" t="str">
        <f t="shared" si="847"/>
        <v>8.52034845072504+2.19767835841149i</v>
      </c>
      <c r="I1717" t="str">
        <f t="shared" si="848"/>
        <v>621.64264632908i</v>
      </c>
      <c r="J1717" t="str">
        <f t="shared" si="842"/>
        <v>-329.544958922149+134.446882291585i</v>
      </c>
      <c r="K1717" t="str">
        <f t="shared" si="849"/>
        <v>0.659777847042146-1.61719230520868i</v>
      </c>
      <c r="L1717" t="str">
        <f t="shared" si="850"/>
        <v>0.0459582698546279-0.0946945785169119i</v>
      </c>
      <c r="M1717" t="str">
        <f t="shared" si="851"/>
        <v>0.705736116896774-1.71188688372559i</v>
      </c>
      <c r="N1717" t="str">
        <f t="shared" si="852"/>
        <v>-0.702046208552363i</v>
      </c>
      <c r="O1717" t="str">
        <f t="shared" si="853"/>
        <v>0.763522383278285-0.645781364110987i</v>
      </c>
      <c r="P1717" t="str">
        <f t="shared" si="854"/>
        <v>0.236477616721715+0.645781364110987i</v>
      </c>
      <c r="Q1717" t="str">
        <f t="shared" si="855"/>
        <v>-0.236477616721715+0.056264844441376i</v>
      </c>
      <c r="R1717" t="str">
        <f t="shared" si="856"/>
        <v>-0.331489904185515-2.8097060568137i</v>
      </c>
      <c r="S1717" t="str">
        <f t="shared" si="857"/>
        <v>0.0724671539853657i</v>
      </c>
      <c r="T1717" t="str">
        <f t="shared" si="858"/>
        <v>0.203611401472733-0.0240221299312058i</v>
      </c>
      <c r="U1717" t="str">
        <f t="shared" si="859"/>
        <v>0.0000499999999999999-0.00152333451149424i</v>
      </c>
      <c r="V1717" t="str">
        <f t="shared" si="860"/>
        <v>3.33333333333333E-06-0.00167566796264367i</v>
      </c>
      <c r="W1717" t="str">
        <f t="shared" si="861"/>
        <v>0.0000144715249819698-0.000798126292786767i</v>
      </c>
      <c r="X1717" t="str">
        <f t="shared" si="862"/>
        <v>0.000026487305789033-0.000797508977712785i</v>
      </c>
      <c r="Y1717" t="str">
        <f t="shared" si="863"/>
        <v>0.009+0.0994628234126528i</v>
      </c>
      <c r="Z1717" t="str">
        <f t="shared" si="864"/>
        <v>-0.11188135867559-0.0139939547427941i</v>
      </c>
      <c r="AA1717" t="str">
        <f t="shared" si="865"/>
        <v>12.873541185357-140.716088763542i</v>
      </c>
      <c r="AB1717" t="str">
        <f t="shared" si="866"/>
        <v>1.40651959991153-0.165941574663672i</v>
      </c>
      <c r="AC1717" t="str">
        <f t="shared" si="867"/>
        <v>1.70855847564926-2.52491341732639i</v>
      </c>
      <c r="AD1717" t="str">
        <f t="shared" si="868"/>
        <v>0.303636737081758+0.351591651880097i</v>
      </c>
      <c r="AE1717" t="str">
        <f t="shared" si="869"/>
        <v>-0.0290511330241756-0.043585630468312i</v>
      </c>
      <c r="AF1717" t="str">
        <f t="shared" si="870"/>
        <v>-14.4773777900441-2.07906914330588i</v>
      </c>
      <c r="AG1717" t="str">
        <f t="shared" si="871"/>
        <v>1.19324820532758-0.138285246858909i</v>
      </c>
      <c r="AH1717" t="str">
        <f t="shared" si="872"/>
        <v>0.206603238925767+0.603374159238475i</v>
      </c>
      <c r="AI1717">
        <f t="shared" si="873"/>
        <v>-3.9067748406133451</v>
      </c>
      <c r="AJ1717">
        <f t="shared" si="874"/>
        <v>71.098122419170352</v>
      </c>
      <c r="AK1717"/>
      <c r="AL1717"/>
      <c r="AM1717"/>
      <c r="AN1717"/>
    </row>
    <row r="1718" spans="1:40" x14ac:dyDescent="0.25">
      <c r="A1718"/>
      <c r="B1718">
        <f t="shared" si="875"/>
        <v>158400</v>
      </c>
      <c r="C1718" s="186" t="str">
        <f t="shared" si="843"/>
        <v>-3.04601730700866E-06+0.0154610002899695i</v>
      </c>
      <c r="D1718" s="158" t="str">
        <f t="shared" si="844"/>
        <v>-5.95702930980531+0.118534335556433i</v>
      </c>
      <c r="E1718" t="str">
        <f t="shared" si="845"/>
        <v>2870</v>
      </c>
      <c r="F1718" t="str">
        <f t="shared" si="846"/>
        <v>0.777000777000777</v>
      </c>
      <c r="G1718" t="str">
        <f t="shared" si="841"/>
        <v>0.777000777000777</v>
      </c>
      <c r="H1718" t="str">
        <f t="shared" si="847"/>
        <v>8.52106713083052+2.1964915200227i</v>
      </c>
      <c r="I1718" t="str">
        <f t="shared" si="848"/>
        <v>622.035345410779i</v>
      </c>
      <c r="J1718" t="str">
        <f t="shared" si="842"/>
        <v>-329.962709223501+134.531813992338i</v>
      </c>
      <c r="K1718" t="str">
        <f t="shared" si="849"/>
        <v>0.659059434154724-1.61645807024787i</v>
      </c>
      <c r="L1718" t="str">
        <f t="shared" si="850"/>
        <v>0.0459113078403377-0.0946575743458632i</v>
      </c>
      <c r="M1718" t="str">
        <f t="shared" si="851"/>
        <v>0.704970741995062-1.71111564459373i</v>
      </c>
      <c r="N1718" t="str">
        <f t="shared" si="852"/>
        <v>-0.702489699524285i</v>
      </c>
      <c r="O1718" t="str">
        <f t="shared" si="853"/>
        <v>0.763235909996445-0.646119915876223i</v>
      </c>
      <c r="P1718" t="str">
        <f t="shared" si="854"/>
        <v>0.236764090003555+0.646119915876223i</v>
      </c>
      <c r="Q1718" t="str">
        <f t="shared" si="855"/>
        <v>-0.236764090003555+0.056369783648062i</v>
      </c>
      <c r="R1718" t="str">
        <f t="shared" si="856"/>
        <v>-0.331487551478703-2.80788272167929i</v>
      </c>
      <c r="S1718" t="str">
        <f t="shared" si="857"/>
        <v>0.0725129323517494i</v>
      </c>
      <c r="T1718" t="str">
        <f t="shared" si="858"/>
        <v>0.203607809848776-0.0240371343958222i</v>
      </c>
      <c r="U1718" t="str">
        <f t="shared" si="859"/>
        <v>0.0000499999999999999-0.00152237281041375i</v>
      </c>
      <c r="V1718" t="str">
        <f t="shared" si="860"/>
        <v>3.33333333333333E-06-0.00167461009145513i</v>
      </c>
      <c r="W1718" t="str">
        <f t="shared" si="861"/>
        <v>0.0000144715209972612-0.00079762266403478i</v>
      </c>
      <c r="X1718" t="str">
        <f t="shared" si="862"/>
        <v>0.000026472140795333-0.000797005966971616i</v>
      </c>
      <c r="Y1718" t="str">
        <f t="shared" si="863"/>
        <v>0.009+0.0995256552657246i</v>
      </c>
      <c r="Z1718" t="str">
        <f t="shared" si="864"/>
        <v>-0.111740456826399-0.013969927690435i</v>
      </c>
      <c r="AA1718" t="str">
        <f t="shared" si="865"/>
        <v>12.8571452487693-140.627319782214i</v>
      </c>
      <c r="AB1718" t="str">
        <f t="shared" si="866"/>
        <v>1.40649478946646-0.166045223444715i</v>
      </c>
      <c r="AC1718" t="str">
        <f t="shared" si="867"/>
        <v>1.70741509579605-2.52373226267218i</v>
      </c>
      <c r="AD1718" t="str">
        <f t="shared" si="868"/>
        <v>0.303788777527705+0.351781073576405i</v>
      </c>
      <c r="AE1718" t="str">
        <f t="shared" si="869"/>
        <v>-0.029031140618953-0.0435520851195361i</v>
      </c>
      <c r="AF1718" t="str">
        <f t="shared" si="870"/>
        <v>-14.4780964406358-2.07795718446627i</v>
      </c>
      <c r="AG1718" t="str">
        <f t="shared" si="871"/>
        <v>1.1932207071925-0.138277126361726i</v>
      </c>
      <c r="AH1718" t="str">
        <f t="shared" si="872"/>
        <v>0.20653680069231+0.602936293952062i</v>
      </c>
      <c r="AI1718">
        <f t="shared" si="873"/>
        <v>-3.9127117407351628</v>
      </c>
      <c r="AJ1718">
        <f t="shared" si="874"/>
        <v>71.091021221229028</v>
      </c>
      <c r="AK1718"/>
      <c r="AL1718"/>
      <c r="AM1718"/>
      <c r="AN1718"/>
    </row>
    <row r="1719" spans="1:40" x14ac:dyDescent="0.25">
      <c r="A1719"/>
      <c r="B1719">
        <f t="shared" si="875"/>
        <v>158500</v>
      </c>
      <c r="C1719" s="186" t="str">
        <f t="shared" si="843"/>
        <v>-0.000003042174964674+0.0154512457164106i</v>
      </c>
      <c r="D1719" s="158" t="str">
        <f t="shared" si="844"/>
        <v>-5.95702928034736+0.118459550492481i</v>
      </c>
      <c r="E1719" t="str">
        <f t="shared" si="845"/>
        <v>2870</v>
      </c>
      <c r="F1719" t="str">
        <f t="shared" si="846"/>
        <v>0.777000777000777</v>
      </c>
      <c r="G1719" t="str">
        <f t="shared" si="841"/>
        <v>0.777000777000777</v>
      </c>
      <c r="H1719" t="str">
        <f t="shared" si="847"/>
        <v>8.52178458200711+2.19530583644209i</v>
      </c>
      <c r="I1719" t="str">
        <f t="shared" si="848"/>
        <v>622.428044492478i</v>
      </c>
      <c r="J1719" t="str">
        <f t="shared" si="842"/>
        <v>-330.380723339379+134.616745693091i</v>
      </c>
      <c r="K1719" t="str">
        <f t="shared" si="849"/>
        <v>0.658342131859773-1.61572431875973i</v>
      </c>
      <c r="L1719" t="str">
        <f t="shared" si="850"/>
        <v>0.0458644121371194-0.0946205847255269i</v>
      </c>
      <c r="M1719" t="str">
        <f t="shared" si="851"/>
        <v>0.704206543996892-1.71034490348526i</v>
      </c>
      <c r="N1719" t="str">
        <f t="shared" si="852"/>
        <v>-0.702933190496207i</v>
      </c>
      <c r="O1719" t="str">
        <f t="shared" si="853"/>
        <v>0.762949286598132-0.646458340559856i</v>
      </c>
      <c r="P1719" t="str">
        <f t="shared" si="854"/>
        <v>0.237050713401868+0.646458340559856i</v>
      </c>
      <c r="Q1719" t="str">
        <f t="shared" si="855"/>
        <v>-0.237050713401868+0.056474849936351i</v>
      </c>
      <c r="R1719" t="str">
        <f t="shared" si="856"/>
        <v>-0.331485197227723-2.80606165568355i</v>
      </c>
      <c r="S1719" t="str">
        <f t="shared" si="857"/>
        <v>0.0725587107181331i</v>
      </c>
      <c r="T1719" t="str">
        <f t="shared" si="858"/>
        <v>0.203604215931988-0.0240521385329896i</v>
      </c>
      <c r="U1719" t="str">
        <f t="shared" si="859"/>
        <v>0.0000499999999999999-0.0015214123228362i</v>
      </c>
      <c r="V1719" t="str">
        <f t="shared" si="860"/>
        <v>3.33333333333333E-06-0.00167355355511982i</v>
      </c>
      <c r="W1719" t="str">
        <f t="shared" si="861"/>
        <v>0.0000144715170100391-0.000797119670927062i</v>
      </c>
      <c r="X1719" t="str">
        <f t="shared" si="862"/>
        <v>0.0000264570044773217-0.000796503590663307i</v>
      </c>
      <c r="Y1719" t="str">
        <f t="shared" si="863"/>
        <v>0.009+0.0995884871187964i</v>
      </c>
      <c r="Z1719" t="str">
        <f t="shared" si="864"/>
        <v>-0.111599820830996-0.0139459599647427i</v>
      </c>
      <c r="AA1719" t="str">
        <f t="shared" si="865"/>
        <v>12.8407807043226-140.538662644775i</v>
      </c>
      <c r="AB1719" t="str">
        <f t="shared" si="866"/>
        <v>1.40646996318284-0.166148869963785i</v>
      </c>
      <c r="AC1719" t="str">
        <f t="shared" si="867"/>
        <v>1.70627347904603-2.52255185494106i</v>
      </c>
      <c r="AD1719" t="str">
        <f t="shared" si="868"/>
        <v>0.30394090068933+0.351970431608835i</v>
      </c>
      <c r="AE1719" t="str">
        <f t="shared" si="869"/>
        <v>-0.0290111845121507-0.0435185847380155i</v>
      </c>
      <c r="AF1719" t="str">
        <f t="shared" si="870"/>
        <v>-14.4788138623545-2.07684628594961i</v>
      </c>
      <c r="AG1719" t="str">
        <f t="shared" si="871"/>
        <v>1.19319321776992-0.13826905873682i</v>
      </c>
      <c r="AH1719" t="str">
        <f t="shared" si="872"/>
        <v>0.206470464599083+0.602499012624776i</v>
      </c>
      <c r="AI1719">
        <f t="shared" si="873"/>
        <v>-3.9186445824285281</v>
      </c>
      <c r="AJ1719">
        <f t="shared" si="874"/>
        <v>71.083918644041859</v>
      </c>
      <c r="AK1719"/>
      <c r="AL1719"/>
      <c r="AM1719"/>
      <c r="AN1719"/>
    </row>
    <row r="1720" spans="1:40" x14ac:dyDescent="0.25">
      <c r="A1720"/>
      <c r="B1720">
        <f t="shared" si="875"/>
        <v>158600</v>
      </c>
      <c r="C1720" s="186" t="str">
        <f t="shared" si="843"/>
        <v>-3.03833988803413E-06+0.0154415034436995i</v>
      </c>
      <c r="D1720" s="158" t="str">
        <f t="shared" si="844"/>
        <v>-5.9570292509451+0.11838485973503i</v>
      </c>
      <c r="E1720" t="str">
        <f t="shared" si="845"/>
        <v>2870</v>
      </c>
      <c r="F1720" t="str">
        <f t="shared" si="846"/>
        <v>0.777000777000777</v>
      </c>
      <c r="G1720" t="str">
        <f t="shared" si="841"/>
        <v>0.777000777000777</v>
      </c>
      <c r="H1720" t="str">
        <f t="shared" si="847"/>
        <v>8.52250080697671+2.19412130624398i</v>
      </c>
      <c r="I1720" t="str">
        <f t="shared" si="848"/>
        <v>622.820743574176i</v>
      </c>
      <c r="J1720" t="str">
        <f t="shared" si="842"/>
        <v>-330.799001269784+134.701677393843i</v>
      </c>
      <c r="K1720" t="str">
        <f t="shared" si="849"/>
        <v>0.657625938011609-1.61499105068523i</v>
      </c>
      <c r="L1720" t="str">
        <f t="shared" si="850"/>
        <v>0.0458175826325822-0.0945836096828229i</v>
      </c>
      <c r="M1720" t="str">
        <f t="shared" si="851"/>
        <v>0.703443520644191-1.70957466036805i</v>
      </c>
      <c r="N1720" t="str">
        <f t="shared" si="852"/>
        <v>-0.703376681468128i</v>
      </c>
      <c r="O1720" t="str">
        <f t="shared" si="853"/>
        <v>0.762662513139718-0.64679663809532i</v>
      </c>
      <c r="P1720" t="str">
        <f t="shared" si="854"/>
        <v>0.237337486860282+0.64679663809532i</v>
      </c>
      <c r="Q1720" t="str">
        <f t="shared" si="855"/>
        <v>-0.237337486860282+0.0565800433728081i</v>
      </c>
      <c r="R1720" t="str">
        <f t="shared" si="856"/>
        <v>-0.331482841432451-2.80424285453361i</v>
      </c>
      <c r="S1720" t="str">
        <f t="shared" si="857"/>
        <v>0.0726044890845168i</v>
      </c>
      <c r="T1720" t="str">
        <f t="shared" si="858"/>
        <v>0.20360061972232-0.024067142342487i</v>
      </c>
      <c r="U1720" t="str">
        <f t="shared" si="859"/>
        <v>0.00005-0.0015204530464662i</v>
      </c>
      <c r="V1720" t="str">
        <f t="shared" si="860"/>
        <v>3.33333333333333E-06-0.00167249835111281i</v>
      </c>
      <c r="W1720" t="str">
        <f t="shared" si="861"/>
        <v>0.0000144715130203033-0.000796617312261268i</v>
      </c>
      <c r="X1720" t="str">
        <f t="shared" si="862"/>
        <v>0.0000264418967627208-0.000796001847588891i</v>
      </c>
      <c r="Y1720" t="str">
        <f t="shared" si="863"/>
        <v>0.009+0.0996513189718682i</v>
      </c>
      <c r="Z1720" t="str">
        <f t="shared" si="864"/>
        <v>-0.111459450021604-0.0139220513795227i</v>
      </c>
      <c r="AA1720" t="str">
        <f t="shared" si="865"/>
        <v>12.8244474717115-140.450117140219i</v>
      </c>
      <c r="AB1720" t="str">
        <f t="shared" si="866"/>
        <v>1.40644512106031-0.166252514219357i</v>
      </c>
      <c r="AC1720" t="str">
        <f t="shared" si="867"/>
        <v>1.70513362201962-2.52137219408139i</v>
      </c>
      <c r="AD1720" t="str">
        <f t="shared" si="868"/>
        <v>0.304093106542349+0.352159725944013i</v>
      </c>
      <c r="AE1720" t="str">
        <f t="shared" si="869"/>
        <v>-0.0289912646121802-0.0434851292269199i</v>
      </c>
      <c r="AF1720" t="str">
        <f t="shared" si="870"/>
        <v>-14.4795300579218-2.07573644650895i</v>
      </c>
      <c r="AG1720" t="str">
        <f t="shared" si="871"/>
        <v>1.1931657370128-0.138261043872753i</v>
      </c>
      <c r="AH1720" t="str">
        <f t="shared" si="872"/>
        <v>0.206404230440443+0.602062314040811i</v>
      </c>
      <c r="AI1720">
        <f t="shared" si="873"/>
        <v>-3.9245733714000131</v>
      </c>
      <c r="AJ1720">
        <f t="shared" si="874"/>
        <v>71.076814686618548</v>
      </c>
      <c r="AK1720"/>
      <c r="AL1720"/>
      <c r="AM1720"/>
      <c r="AN1720"/>
    </row>
    <row r="1721" spans="1:40" x14ac:dyDescent="0.25">
      <c r="A1721"/>
      <c r="B1721">
        <f t="shared" si="875"/>
        <v>158700</v>
      </c>
      <c r="C1721" s="186" t="str">
        <f t="shared" si="843"/>
        <v>-3.03451205878192E-06+0.0154317734485835i</v>
      </c>
      <c r="D1721" s="158" t="str">
        <f t="shared" si="844"/>
        <v>-5.95702922159841+0.118310263105807i</v>
      </c>
      <c r="E1721" t="str">
        <f t="shared" si="845"/>
        <v>2870</v>
      </c>
      <c r="F1721" t="str">
        <f t="shared" si="846"/>
        <v>0.777000777000777</v>
      </c>
      <c r="G1721" t="str">
        <f t="shared" si="841"/>
        <v>0.777000777000777</v>
      </c>
      <c r="H1721" t="str">
        <f t="shared" si="847"/>
        <v>8.52321580845398+2.19293792800434i</v>
      </c>
      <c r="I1721" t="str">
        <f t="shared" si="848"/>
        <v>623.213442655875i</v>
      </c>
      <c r="J1721" t="str">
        <f t="shared" si="842"/>
        <v>-331.217543014713+134.786609094596i</v>
      </c>
      <c r="K1721" t="str">
        <f t="shared" si="849"/>
        <v>0.656910850469341-1.61425826596363i</v>
      </c>
      <c r="L1721" t="str">
        <f t="shared" si="850"/>
        <v>0.0457708192145386-0.094546649244505i</v>
      </c>
      <c r="M1721" t="str">
        <f t="shared" si="851"/>
        <v>0.70268166968388-1.70880491520814i</v>
      </c>
      <c r="N1721" t="str">
        <f t="shared" si="852"/>
        <v>-0.70382017244005i</v>
      </c>
      <c r="O1721" t="str">
        <f t="shared" si="853"/>
        <v>0.762375589677609-0.647134808416081i</v>
      </c>
      <c r="P1721" t="str">
        <f t="shared" si="854"/>
        <v>0.237624410322391+0.647134808416081i</v>
      </c>
      <c r="Q1721" t="str">
        <f t="shared" si="855"/>
        <v>-0.237624410322391+0.0566853640239691i</v>
      </c>
      <c r="R1721" t="str">
        <f t="shared" si="856"/>
        <v>-0.331480484092783-2.80242631394748i</v>
      </c>
      <c r="S1721" t="str">
        <f t="shared" si="857"/>
        <v>0.0726502674509005i</v>
      </c>
      <c r="T1721" t="str">
        <f t="shared" si="858"/>
        <v>0.203597021219726-0.0240821458240947i</v>
      </c>
      <c r="U1721" t="str">
        <f t="shared" si="859"/>
        <v>0.00005-0.00151949497901411i</v>
      </c>
      <c r="V1721" t="str">
        <f t="shared" si="860"/>
        <v>3.33333333333333E-06-0.00167144447691552i</v>
      </c>
      <c r="W1721" t="str">
        <f t="shared" si="861"/>
        <v>0.0000144715090280541-0.000796115586838067i</v>
      </c>
      <c r="X1721" t="str">
        <f t="shared" si="862"/>
        <v>0.0000264268175794795-0.000795500736552401i</v>
      </c>
      <c r="Y1721" t="str">
        <f t="shared" si="863"/>
        <v>0.009+0.09971415082494i</v>
      </c>
      <c r="Z1721" t="str">
        <f t="shared" si="864"/>
        <v>-0.111319343732537-0.0138982017492859i</v>
      </c>
      <c r="AA1721" t="str">
        <f t="shared" si="865"/>
        <v>12.8081454708879-140.361683058067i</v>
      </c>
      <c r="AB1721" t="str">
        <f t="shared" si="866"/>
        <v>1.40642026309856-0.166356156209911i</v>
      </c>
      <c r="AC1721" t="str">
        <f t="shared" si="867"/>
        <v>1.70399552134471-2.52019328003892i</v>
      </c>
      <c r="AD1721" t="str">
        <f t="shared" si="868"/>
        <v>0.304245395062438+0.352348956548563i</v>
      </c>
      <c r="AE1721" t="str">
        <f t="shared" si="869"/>
        <v>-0.0289713808277346-0.043451718489699i</v>
      </c>
      <c r="AF1721" t="str">
        <f t="shared" si="870"/>
        <v>-14.4802450300524-2.07462766489853i</v>
      </c>
      <c r="AG1721" t="str">
        <f t="shared" si="871"/>
        <v>1.19313826487426-0.13825308165834i</v>
      </c>
      <c r="AH1721" t="str">
        <f t="shared" si="872"/>
        <v>0.206338098011177+0.601626196987692i</v>
      </c>
      <c r="AI1721">
        <f t="shared" si="873"/>
        <v>-3.930498113345156</v>
      </c>
      <c r="AJ1721">
        <f t="shared" si="874"/>
        <v>71.069709347979654</v>
      </c>
      <c r="AK1721"/>
      <c r="AL1721"/>
      <c r="AM1721"/>
      <c r="AN1721"/>
    </row>
    <row r="1722" spans="1:40" x14ac:dyDescent="0.25">
      <c r="A1722"/>
      <c r="B1722">
        <f t="shared" si="875"/>
        <v>158800</v>
      </c>
      <c r="C1722" s="186" t="str">
        <f t="shared" si="843"/>
        <v>-3.03069145866767E-06+0.015422055707868i</v>
      </c>
      <c r="D1722" s="158" t="str">
        <f t="shared" si="844"/>
        <v>-5.95702919230714+0.118235760426988i</v>
      </c>
      <c r="E1722" t="str">
        <f t="shared" si="845"/>
        <v>2870</v>
      </c>
      <c r="F1722" t="str">
        <f t="shared" si="846"/>
        <v>0.777000777000777</v>
      </c>
      <c r="G1722" t="str">
        <f t="shared" si="841"/>
        <v>0.777000777000777</v>
      </c>
      <c r="H1722" t="str">
        <f t="shared" si="847"/>
        <v>8.52392958914625+2.1917557003006i</v>
      </c>
      <c r="I1722" t="str">
        <f t="shared" si="848"/>
        <v>623.606141737574i</v>
      </c>
      <c r="J1722" t="str">
        <f t="shared" si="842"/>
        <v>-331.636348574168+134.871540795349i</v>
      </c>
      <c r="K1722" t="str">
        <f t="shared" si="849"/>
        <v>0.656196867096798-1.61352596453243i</v>
      </c>
      <c r="L1722" t="str">
        <f t="shared" si="850"/>
        <v>0.0457241217710038-0.0945097034371618i</v>
      </c>
      <c r="M1722" t="str">
        <f t="shared" si="851"/>
        <v>0.701920988867802-1.70803566796959i</v>
      </c>
      <c r="N1722" t="str">
        <f t="shared" si="852"/>
        <v>-0.704263663411972i</v>
      </c>
      <c r="O1722" t="str">
        <f t="shared" si="853"/>
        <v>0.762088516268236-0.647472851455625i</v>
      </c>
      <c r="P1722" t="str">
        <f t="shared" si="854"/>
        <v>0.237911483731764+0.647472851455625i</v>
      </c>
      <c r="Q1722" t="str">
        <f t="shared" si="855"/>
        <v>-0.237911483731764+0.0567908119563469i</v>
      </c>
      <c r="R1722" t="str">
        <f t="shared" si="856"/>
        <v>-0.331478125208617-2.80061202965392i</v>
      </c>
      <c r="S1722" t="str">
        <f t="shared" si="857"/>
        <v>0.0726960458172842i</v>
      </c>
      <c r="T1722" t="str">
        <f t="shared" si="858"/>
        <v>0.203593420424159-0.0240971489775931i</v>
      </c>
      <c r="U1722" t="str">
        <f t="shared" si="859"/>
        <v>0.00005-0.00151853811819609i</v>
      </c>
      <c r="V1722" t="str">
        <f t="shared" si="860"/>
        <v>3.33333333333333E-06-0.00167039193001569i</v>
      </c>
      <c r="W1722" t="str">
        <f t="shared" si="861"/>
        <v>0.0000144715050332911-0.000795614493461153i</v>
      </c>
      <c r="X1722" t="str">
        <f t="shared" si="862"/>
        <v>0.0000264117668557734-0.00079500025636089i</v>
      </c>
      <c r="Y1722" t="str">
        <f t="shared" si="863"/>
        <v>0.009+0.0997769826780118i</v>
      </c>
      <c r="Z1722" t="str">
        <f t="shared" si="864"/>
        <v>-0.111179501300193-0.0138744108892453i</v>
      </c>
      <c r="AA1722" t="str">
        <f t="shared" si="865"/>
        <v>12.7918746220601-140.273360188371i</v>
      </c>
      <c r="AB1722" t="str">
        <f t="shared" si="866"/>
        <v>1.40639538929727-0.166459795933931i</v>
      </c>
      <c r="AC1722" t="str">
        <f t="shared" si="867"/>
        <v>1.70285917365656-2.51901511275639i</v>
      </c>
      <c r="AD1722" t="str">
        <f t="shared" si="868"/>
        <v>0.304397766225282+0.352538123389125i</v>
      </c>
      <c r="AE1722" t="str">
        <f t="shared" si="869"/>
        <v>-0.0289515330677952-0.0434183524300866i</v>
      </c>
      <c r="AF1722" t="str">
        <f t="shared" si="870"/>
        <v>-14.4809587814534-2.07351993987361i</v>
      </c>
      <c r="AG1722" t="str">
        <f t="shared" si="871"/>
        <v>1.19311080130756-0.138245171982679i</v>
      </c>
      <c r="AH1722" t="str">
        <f t="shared" si="872"/>
        <v>0.206272067106553+0.601190660256332i</v>
      </c>
      <c r="AI1722">
        <f t="shared" si="873"/>
        <v>-3.9364188139473888</v>
      </c>
      <c r="AJ1722">
        <f t="shared" si="874"/>
        <v>71.062602627154234</v>
      </c>
      <c r="AK1722"/>
      <c r="AL1722"/>
      <c r="AM1722"/>
      <c r="AN1722"/>
    </row>
    <row r="1723" spans="1:40" x14ac:dyDescent="0.25">
      <c r="A1723"/>
      <c r="B1723">
        <f t="shared" si="875"/>
        <v>158900</v>
      </c>
      <c r="C1723" s="186" t="str">
        <f t="shared" si="843"/>
        <v>-3.02687806949914E-06+0.0154123501984169i</v>
      </c>
      <c r="D1723" s="158" t="str">
        <f t="shared" si="844"/>
        <v>-5.95702916307116+0.118161351521196i</v>
      </c>
      <c r="E1723" t="str">
        <f t="shared" si="845"/>
        <v>2870</v>
      </c>
      <c r="F1723" t="str">
        <f t="shared" si="846"/>
        <v>0.777000777000777</v>
      </c>
      <c r="G1723" t="str">
        <f t="shared" si="841"/>
        <v>0.777000777000777</v>
      </c>
      <c r="H1723" t="str">
        <f t="shared" si="847"/>
        <v>8.52464215175367+2.19057462171184i</v>
      </c>
      <c r="I1723" t="str">
        <f t="shared" si="848"/>
        <v>623.998840819273i</v>
      </c>
      <c r="J1723" t="str">
        <f t="shared" si="842"/>
        <v>-332.055417948149+134.956472496102i</v>
      </c>
      <c r="K1723" t="str">
        <f t="shared" si="849"/>
        <v>0.655483985762567-1.6127941463274i</v>
      </c>
      <c r="L1723" t="str">
        <f t="shared" si="850"/>
        <v>0.0456774901901946-0.0944727722872168i</v>
      </c>
      <c r="M1723" t="str">
        <f t="shared" si="851"/>
        <v>0.701161475952762-1.70726691861462i</v>
      </c>
      <c r="N1723" t="str">
        <f t="shared" si="852"/>
        <v>-0.704707154383894i</v>
      </c>
      <c r="O1723" t="str">
        <f t="shared" si="853"/>
        <v>0.761801292968064-0.647810767147464i</v>
      </c>
      <c r="P1723" t="str">
        <f t="shared" si="854"/>
        <v>0.238198707031936+0.647810767147464i</v>
      </c>
      <c r="Q1723" t="str">
        <f t="shared" si="855"/>
        <v>-0.238198707031936+0.05689638723643i</v>
      </c>
      <c r="R1723" t="str">
        <f t="shared" si="856"/>
        <v>-0.331475764779821-2.79879999739245i</v>
      </c>
      <c r="S1723" t="str">
        <f t="shared" si="857"/>
        <v>0.0727418241836677i</v>
      </c>
      <c r="T1723" t="str">
        <f t="shared" si="858"/>
        <v>0.203589817335571-0.0241121518027605i</v>
      </c>
      <c r="U1723" t="str">
        <f t="shared" si="859"/>
        <v>0.00005-0.00151758246173404i</v>
      </c>
      <c r="V1723" t="str">
        <f t="shared" si="860"/>
        <v>3.33333333333333E-06-0.00166934070790744i</v>
      </c>
      <c r="W1723" t="str">
        <f t="shared" si="861"/>
        <v>0.0000144715010360146-0.000795114030937245i</v>
      </c>
      <c r="X1723" t="str">
        <f t="shared" si="862"/>
        <v>0.0000263967445200049-0.000794500405824419i</v>
      </c>
      <c r="Y1723" t="str">
        <f t="shared" si="863"/>
        <v>0.009+0.0998398145310836i</v>
      </c>
      <c r="Z1723" t="str">
        <f t="shared" si="864"/>
        <v>-0.111039922063051-0.0138506786153136i</v>
      </c>
      <c r="AA1723" t="str">
        <f t="shared" si="865"/>
        <v>12.7756348456915-140.185148321709i</v>
      </c>
      <c r="AB1723" t="str">
        <f t="shared" si="866"/>
        <v>1.40637049965611-0.166563433389885i</v>
      </c>
      <c r="AC1723" t="str">
        <f t="shared" si="867"/>
        <v>1.70172457559788-2.5178376921738i</v>
      </c>
      <c r="AD1723" t="str">
        <f t="shared" si="868"/>
        <v>0.304550220006531+0.352727226432335i</v>
      </c>
      <c r="AE1723" t="str">
        <f t="shared" si="869"/>
        <v>-0.0289317212416252-0.0433850309520963i</v>
      </c>
      <c r="AF1723" t="str">
        <f t="shared" si="870"/>
        <v>-14.4816713148248-2.07241327019064i</v>
      </c>
      <c r="AG1723" t="str">
        <f t="shared" si="871"/>
        <v>1.19308334626615-0.13823731473513i</v>
      </c>
      <c r="AH1723" t="str">
        <f t="shared" si="872"/>
        <v>0.206206137522275+0.600755702640955i</v>
      </c>
      <c r="AI1723">
        <f t="shared" si="873"/>
        <v>-3.9423354788790999</v>
      </c>
      <c r="AJ1723">
        <f t="shared" si="874"/>
        <v>71.055494523181522</v>
      </c>
      <c r="AK1723"/>
      <c r="AL1723"/>
      <c r="AM1723"/>
      <c r="AN1723"/>
    </row>
    <row r="1724" spans="1:40" x14ac:dyDescent="0.25">
      <c r="A1724"/>
      <c r="B1724">
        <f t="shared" si="875"/>
        <v>159000</v>
      </c>
      <c r="C1724" s="186" t="str">
        <f t="shared" si="843"/>
        <v>-3.02307187314125E-06+0.0154026568971522i</v>
      </c>
      <c r="D1724" s="158" t="str">
        <f t="shared" si="844"/>
        <v>-5.95702913389032+0.1180870362115i</v>
      </c>
      <c r="E1724" t="str">
        <f t="shared" si="845"/>
        <v>2870</v>
      </c>
      <c r="F1724" t="str">
        <f t="shared" si="846"/>
        <v>0.777000777000777</v>
      </c>
      <c r="G1724" t="str">
        <f t="shared" si="841"/>
        <v>0.777000777000777</v>
      </c>
      <c r="H1724" t="str">
        <f t="shared" si="847"/>
        <v>8.52535349896908+2.18939469081867i</v>
      </c>
      <c r="I1724" t="str">
        <f t="shared" si="848"/>
        <v>624.391539900971i</v>
      </c>
      <c r="J1724" t="str">
        <f t="shared" si="842"/>
        <v>-332.474751136656+135.041404196854i</v>
      </c>
      <c r="K1724" t="str">
        <f t="shared" si="849"/>
        <v>0.654772204339959-1.61206281128258i</v>
      </c>
      <c r="L1724" t="str">
        <f t="shared" si="850"/>
        <v>0.0456309243605311-0.0944358558209303i</v>
      </c>
      <c r="M1724" t="str">
        <f t="shared" si="851"/>
        <v>0.70040312870049-1.70649866710351i</v>
      </c>
      <c r="N1724" t="str">
        <f t="shared" si="852"/>
        <v>-0.705150645355816i</v>
      </c>
      <c r="O1724" t="str">
        <f t="shared" si="853"/>
        <v>0.761513919833585-0.648148555425135i</v>
      </c>
      <c r="P1724" t="str">
        <f t="shared" si="854"/>
        <v>0.238486080166415+0.648148555425135i</v>
      </c>
      <c r="Q1724" t="str">
        <f t="shared" si="855"/>
        <v>-0.238486080166415+0.0570020899306809i</v>
      </c>
      <c r="R1724" t="str">
        <f t="shared" si="856"/>
        <v>-0.331473402806288-2.79699021291334i</v>
      </c>
      <c r="S1724" t="str">
        <f t="shared" si="857"/>
        <v>0.0727876025500514i</v>
      </c>
      <c r="T1724" t="str">
        <f t="shared" si="858"/>
        <v>0.20358621195392-0.0241271542993772i</v>
      </c>
      <c r="U1724" t="str">
        <f t="shared" si="859"/>
        <v>0.00005-0.00151662800735559i</v>
      </c>
      <c r="V1724" t="str">
        <f t="shared" si="860"/>
        <v>3.33333333333333E-06-0.00166829080809115i</v>
      </c>
      <c r="W1724" t="str">
        <f t="shared" si="861"/>
        <v>0.0000144714970362247-0.000794614198076047i</v>
      </c>
      <c r="X1724" t="str">
        <f t="shared" si="862"/>
        <v>0.0000263817505008005-0.00079400118375602i</v>
      </c>
      <c r="Y1724" t="str">
        <f t="shared" si="863"/>
        <v>0.009+0.0999026463841554i</v>
      </c>
      <c r="Z1724" t="str">
        <f t="shared" si="864"/>
        <v>-0.110900605361658-0.0138270047440992i</v>
      </c>
      <c r="AA1724" t="str">
        <f t="shared" si="865"/>
        <v>12.7594260625001-140.09704724918i</v>
      </c>
      <c r="AB1724" t="str">
        <f t="shared" si="866"/>
        <v>1.40634559417479-0.166667068576257i</v>
      </c>
      <c r="AC1724" t="str">
        <f t="shared" si="867"/>
        <v>1.70059172381874-2.51666101822832i</v>
      </c>
      <c r="AD1724" t="str">
        <f t="shared" si="868"/>
        <v>0.304702756381837+0.352916265644841i</v>
      </c>
      <c r="AE1724" t="str">
        <f t="shared" si="869"/>
        <v>-0.0289119452587704-0.0433517539600202i</v>
      </c>
      <c r="AF1724" t="str">
        <f t="shared" si="870"/>
        <v>-14.4823826328594-2.07130765460717i</v>
      </c>
      <c r="AG1724" t="str">
        <f t="shared" si="871"/>
        <v>1.1930558997036-0.138229509805318i</v>
      </c>
      <c r="AH1724" t="str">
        <f t="shared" si="872"/>
        <v>0.206140309054511+0.60032132293912i</v>
      </c>
      <c r="AI1724">
        <f t="shared" si="873"/>
        <v>-3.9482481138010761</v>
      </c>
      <c r="AJ1724">
        <f t="shared" si="874"/>
        <v>71.04838503510949</v>
      </c>
      <c r="AK1724"/>
      <c r="AL1724"/>
      <c r="AM1724"/>
      <c r="AN1724"/>
    </row>
    <row r="1725" spans="1:40" x14ac:dyDescent="0.25">
      <c r="A1725"/>
      <c r="B1725">
        <f t="shared" si="875"/>
        <v>159100</v>
      </c>
      <c r="C1725" s="186" t="str">
        <f t="shared" si="843"/>
        <v>-3.01927285151605E-06+0.0153929757810545i</v>
      </c>
      <c r="D1725" s="158" t="str">
        <f t="shared" si="844"/>
        <v>-5.95702910476448+0.118012814321418i</v>
      </c>
      <c r="E1725" t="str">
        <f t="shared" si="845"/>
        <v>2870</v>
      </c>
      <c r="F1725" t="str">
        <f t="shared" si="846"/>
        <v>0.777000777000777</v>
      </c>
      <c r="G1725" t="str">
        <f t="shared" si="841"/>
        <v>0.777000777000777</v>
      </c>
      <c r="H1725" t="str">
        <f t="shared" si="847"/>
        <v>8.52606363347816+2.18821590620324i</v>
      </c>
      <c r="I1725" t="str">
        <f t="shared" si="848"/>
        <v>624.78423898267i</v>
      </c>
      <c r="J1725" t="str">
        <f t="shared" si="842"/>
        <v>-332.894348139688+135.126335897607i</v>
      </c>
      <c r="K1725" t="str">
        <f t="shared" si="849"/>
        <v>0.654061520707025-1.61133195933032i</v>
      </c>
      <c r="L1725" t="str">
        <f t="shared" si="850"/>
        <v>0.0455844241706338-0.0943989540643985i</v>
      </c>
      <c r="M1725" t="str">
        <f t="shared" si="851"/>
        <v>0.699645944877659-1.70573091339472i</v>
      </c>
      <c r="N1725" t="str">
        <f t="shared" si="852"/>
        <v>-0.705594136327738i</v>
      </c>
      <c r="O1725" t="str">
        <f t="shared" si="853"/>
        <v>0.761226396921319-0.6484862162222i</v>
      </c>
      <c r="P1725" t="str">
        <f t="shared" si="854"/>
        <v>0.238773603078681+0.6484862162222i</v>
      </c>
      <c r="Q1725" t="str">
        <f t="shared" si="855"/>
        <v>-0.238773603078681+0.057107920105538i</v>
      </c>
      <c r="R1725" t="str">
        <f t="shared" si="856"/>
        <v>-0.331471039287904-2.79518267197746i</v>
      </c>
      <c r="S1725" t="str">
        <f t="shared" si="857"/>
        <v>0.0728333809164351i</v>
      </c>
      <c r="T1725" t="str">
        <f t="shared" si="858"/>
        <v>0.203582604279153-0.0241421564672225i</v>
      </c>
      <c r="U1725" t="str">
        <f t="shared" si="859"/>
        <v>0.00005-0.00151567475279408i</v>
      </c>
      <c r="V1725" t="str">
        <f t="shared" si="860"/>
        <v>3.33333333333333E-06-0.00166724222807349i</v>
      </c>
      <c r="W1725" t="str">
        <f t="shared" si="861"/>
        <v>0.0000144714930339211-0.000794114993690262i</v>
      </c>
      <c r="X1725" t="str">
        <f t="shared" si="862"/>
        <v>0.0000263667847270107-0.000793502588971719i</v>
      </c>
      <c r="Y1725" t="str">
        <f t="shared" si="863"/>
        <v>0.009+0.0999654782372272i</v>
      </c>
      <c r="Z1725" t="str">
        <f t="shared" si="864"/>
        <v>-0.110761550538622-0.0138033890929036i</v>
      </c>
      <c r="AA1725" t="str">
        <f t="shared" si="865"/>
        <v>12.7432481934569-140.009056762411i</v>
      </c>
      <c r="AB1725" t="str">
        <f t="shared" si="866"/>
        <v>1.40632067285293-0.166770701491521i</v>
      </c>
      <c r="AC1725" t="str">
        <f t="shared" si="867"/>
        <v>1.69946061497656-2.51548509085425i</v>
      </c>
      <c r="AD1725" t="str">
        <f t="shared" si="868"/>
        <v>0.304855375326826+0.35310524099328i</v>
      </c>
      <c r="AE1725" t="str">
        <f t="shared" si="869"/>
        <v>-0.028892205029059-0.0433185213584287i</v>
      </c>
      <c r="AF1725" t="str">
        <f t="shared" si="870"/>
        <v>-14.4830927382426-2.07020309188182i</v>
      </c>
      <c r="AG1725" t="str">
        <f t="shared" si="871"/>
        <v>1.19302846157364-0.13822175708314i</v>
      </c>
      <c r="AH1725" t="str">
        <f t="shared" si="872"/>
        <v>0.206074581499888+0.599887519951693i</v>
      </c>
      <c r="AI1725">
        <f t="shared" si="873"/>
        <v>-3.9541567243627722</v>
      </c>
      <c r="AJ1725">
        <f t="shared" si="874"/>
        <v>71.041274161994664</v>
      </c>
      <c r="AK1725"/>
      <c r="AL1725"/>
      <c r="AM1725"/>
      <c r="AN1725"/>
    </row>
    <row r="1726" spans="1:40" x14ac:dyDescent="0.25">
      <c r="A1726"/>
      <c r="B1726">
        <f t="shared" si="875"/>
        <v>159200</v>
      </c>
      <c r="C1726" s="186" t="str">
        <f t="shared" si="843"/>
        <v>-3.01548098660219E-06+0.0153833068271615i</v>
      </c>
      <c r="D1726" s="158" t="str">
        <f t="shared" si="844"/>
        <v>-5.95702907569353+0.117938685674905i</v>
      </c>
      <c r="E1726" t="str">
        <f t="shared" si="845"/>
        <v>2870</v>
      </c>
      <c r="F1726" t="str">
        <f t="shared" si="846"/>
        <v>0.777000777000777</v>
      </c>
      <c r="G1726" t="str">
        <f t="shared" si="841"/>
        <v>0.777000777000777</v>
      </c>
      <c r="H1726" t="str">
        <f t="shared" si="847"/>
        <v>8.52677255795944+2.18703826644933i</v>
      </c>
      <c r="I1726" t="str">
        <f t="shared" si="848"/>
        <v>625.176938064369i</v>
      </c>
      <c r="J1726" t="str">
        <f t="shared" si="842"/>
        <v>-333.314208957246+135.21126759836i</v>
      </c>
      <c r="K1726" t="str">
        <f t="shared" si="849"/>
        <v>0.653351932746502-1.61060159040125i</v>
      </c>
      <c r="L1726" t="str">
        <f t="shared" si="850"/>
        <v>0.0455379895093251-0.0943620670435549i</v>
      </c>
      <c r="M1726" t="str">
        <f t="shared" si="851"/>
        <v>0.698889922255827-1.70496365744481i</v>
      </c>
      <c r="N1726" t="str">
        <f t="shared" si="852"/>
        <v>-0.70603762729966i</v>
      </c>
      <c r="O1726" t="str">
        <f t="shared" si="853"/>
        <v>0.760938724287819-0.648823749472248i</v>
      </c>
      <c r="P1726" t="str">
        <f t="shared" si="854"/>
        <v>0.239061275712181+0.648823749472248i</v>
      </c>
      <c r="Q1726" t="str">
        <f t="shared" si="855"/>
        <v>-0.239061275712181+0.0572138778274121i</v>
      </c>
      <c r="R1726" t="str">
        <f t="shared" si="856"/>
        <v>-0.331468674224567-2.79337737035643i</v>
      </c>
      <c r="S1726" t="str">
        <f t="shared" si="857"/>
        <v>0.0728791592828188i</v>
      </c>
      <c r="T1726" t="str">
        <f t="shared" si="858"/>
        <v>0.203578994311228-0.024157158306077i</v>
      </c>
      <c r="U1726" t="str">
        <f t="shared" si="859"/>
        <v>0.0000500000000000001-0.00151472269578856i</v>
      </c>
      <c r="V1726" t="str">
        <f t="shared" si="860"/>
        <v>3.33333333333333E-06-0.00166619496536741i</v>
      </c>
      <c r="W1726" t="str">
        <f t="shared" si="861"/>
        <v>0.0000144714890291039-0.000793616416595582i</v>
      </c>
      <c r="X1726" t="str">
        <f t="shared" si="862"/>
        <v>0.0000263518471277101-0.000793004620290512i</v>
      </c>
      <c r="Y1726" t="str">
        <f t="shared" si="863"/>
        <v>0.009+0.100028310090299i</v>
      </c>
      <c r="Z1726" t="str">
        <f t="shared" si="864"/>
        <v>-0.110622756938606-0.0137798314797184i</v>
      </c>
      <c r="AA1726" t="str">
        <f t="shared" si="865"/>
        <v>12.7271011597857-139.921176653547i</v>
      </c>
      <c r="AB1726" t="str">
        <f t="shared" si="866"/>
        <v>1.40629573569025-0.166874332134161i</v>
      </c>
      <c r="AC1726" t="str">
        <f t="shared" si="867"/>
        <v>1.69833124573614-2.51430990998323i</v>
      </c>
      <c r="AD1726" t="str">
        <f t="shared" si="868"/>
        <v>0.305008076817115+0.35329415244431i</v>
      </c>
      <c r="AE1726" t="str">
        <f t="shared" si="869"/>
        <v>-0.0288725004625989-0.0432853330521706i</v>
      </c>
      <c r="AF1726" t="str">
        <f t="shared" si="870"/>
        <v>-14.483801633653-2.06909958077443i</v>
      </c>
      <c r="AG1726" t="str">
        <f t="shared" si="871"/>
        <v>1.19300103183016-0.138214056458755i</v>
      </c>
      <c r="AH1726" t="str">
        <f t="shared" si="872"/>
        <v>0.206008954655479+0.599454292482866i</v>
      </c>
      <c r="AI1726">
        <f t="shared" si="873"/>
        <v>-3.9600613162019975</v>
      </c>
      <c r="AJ1726">
        <f t="shared" si="874"/>
        <v>71.034161902903961</v>
      </c>
      <c r="AK1726"/>
      <c r="AL1726"/>
      <c r="AM1726"/>
      <c r="AN1726"/>
    </row>
    <row r="1727" spans="1:40" x14ac:dyDescent="0.25">
      <c r="A1727"/>
      <c r="B1727">
        <f t="shared" si="875"/>
        <v>159300</v>
      </c>
      <c r="C1727" s="186" t="str">
        <f t="shared" si="843"/>
        <v>-3.01169626043489E-06+0.0153736500125689i</v>
      </c>
      <c r="D1727" s="158" t="str">
        <f t="shared" si="844"/>
        <v>-5.95702904667729+0.117864650096362i</v>
      </c>
      <c r="E1727" t="str">
        <f t="shared" si="845"/>
        <v>2870</v>
      </c>
      <c r="F1727" t="str">
        <f t="shared" si="846"/>
        <v>0.777000777000777</v>
      </c>
      <c r="G1727" t="str">
        <f t="shared" si="841"/>
        <v>0.777000777000777</v>
      </c>
      <c r="H1727" t="str">
        <f t="shared" si="847"/>
        <v>8.52748027508418+2.1858617701422i</v>
      </c>
      <c r="I1727" t="str">
        <f t="shared" si="848"/>
        <v>625.569637146068i</v>
      </c>
      <c r="J1727" t="str">
        <f t="shared" si="842"/>
        <v>-333.734333589329+135.296199299113i</v>
      </c>
      <c r="K1727" t="str">
        <f t="shared" si="849"/>
        <v>0.652643438345839-1.60987170442433i</v>
      </c>
      <c r="L1727" t="str">
        <f t="shared" si="850"/>
        <v>0.0454916202656281-0.0943251947841712i</v>
      </c>
      <c r="M1727" t="str">
        <f t="shared" si="851"/>
        <v>0.698135058611467-1.7041968992085i</v>
      </c>
      <c r="N1727" t="str">
        <f t="shared" si="852"/>
        <v>-0.706481118271582i</v>
      </c>
      <c r="O1727" t="str">
        <f t="shared" si="853"/>
        <v>0.760650901989665-0.64916115510889i</v>
      </c>
      <c r="P1727" t="str">
        <f t="shared" si="854"/>
        <v>0.239349098010335+0.64916115510889i</v>
      </c>
      <c r="Q1727" t="str">
        <f t="shared" si="855"/>
        <v>-0.239349098010335+0.0573199631626919i</v>
      </c>
      <c r="R1727" t="str">
        <f t="shared" si="856"/>
        <v>-0.331466307616154-2.79157430383243i</v>
      </c>
      <c r="S1727" t="str">
        <f t="shared" si="857"/>
        <v>0.0729249376492025i</v>
      </c>
      <c r="T1727" t="str">
        <f t="shared" si="858"/>
        <v>0.203575382050096-0.0241721598157194i</v>
      </c>
      <c r="U1727" t="str">
        <f t="shared" si="859"/>
        <v>0.0000500000000000001-0.00151377183408373i</v>
      </c>
      <c r="V1727" t="str">
        <f t="shared" si="860"/>
        <v>3.33333333333333E-06-0.0016651490174921i</v>
      </c>
      <c r="W1727" t="str">
        <f t="shared" si="861"/>
        <v>0.0000144714850217732-0.000793118465610663i</v>
      </c>
      <c r="X1727" t="str">
        <f t="shared" si="862"/>
        <v>0.0000263369376321951-0.000792507276534353i</v>
      </c>
      <c r="Y1727" t="str">
        <f t="shared" si="863"/>
        <v>0.009+0.100091141943371i</v>
      </c>
      <c r="Z1727" t="str">
        <f t="shared" si="864"/>
        <v>-0.110484223908321-0.0137563317232219i</v>
      </c>
      <c r="AA1727" t="str">
        <f t="shared" si="865"/>
        <v>12.7109848829612-139.833406715254i</v>
      </c>
      <c r="AB1727" t="str">
        <f t="shared" si="866"/>
        <v>1.40627078268641-0.16697796050265i</v>
      </c>
      <c r="AC1727" t="str">
        <f t="shared" si="867"/>
        <v>1.6972036127696-2.51313547554403i</v>
      </c>
      <c r="AD1727" t="str">
        <f t="shared" si="868"/>
        <v>0.305160860828309+0.353482999964583i</v>
      </c>
      <c r="AE1727" t="str">
        <f t="shared" si="869"/>
        <v>-0.0288528314697782-0.0432521889463699i</v>
      </c>
      <c r="AF1727" t="str">
        <f t="shared" si="870"/>
        <v>-14.4845093217615-2.06799712004584i</v>
      </c>
      <c r="AG1727" t="str">
        <f t="shared" si="871"/>
        <v>1.19297361042721-0.138206407822591i</v>
      </c>
      <c r="AH1727" t="str">
        <f t="shared" si="872"/>
        <v>0.205943428318813+0.599021639340084i</v>
      </c>
      <c r="AI1727">
        <f t="shared" si="873"/>
        <v>-3.9659618949456976</v>
      </c>
      <c r="AJ1727">
        <f t="shared" si="874"/>
        <v>71.027048256911868</v>
      </c>
      <c r="AK1727"/>
      <c r="AL1727"/>
      <c r="AM1727"/>
      <c r="AN1727"/>
    </row>
    <row r="1728" spans="1:40" x14ac:dyDescent="0.25">
      <c r="A1728"/>
      <c r="B1728">
        <f t="shared" si="875"/>
        <v>159400</v>
      </c>
      <c r="C1728" s="186" t="str">
        <f t="shared" si="843"/>
        <v>-3.00791865510574E-06+0.0153640053144298i</v>
      </c>
      <c r="D1728" s="158" t="str">
        <f t="shared" si="844"/>
        <v>-5.95702901771565+0.117790707410629i</v>
      </c>
      <c r="E1728" t="str">
        <f t="shared" si="845"/>
        <v>2870</v>
      </c>
      <c r="F1728" t="str">
        <f t="shared" si="846"/>
        <v>0.777000777000777</v>
      </c>
      <c r="G1728" t="str">
        <f t="shared" si="841"/>
        <v>0.777000777000777</v>
      </c>
      <c r="H1728" t="str">
        <f t="shared" si="847"/>
        <v>8.52818678751663+2.18468641586879i</v>
      </c>
      <c r="I1728" t="str">
        <f t="shared" si="848"/>
        <v>625.962336227766i</v>
      </c>
      <c r="J1728" t="str">
        <f t="shared" si="842"/>
        <v>-334.154722035939+135.381130999865i</v>
      </c>
      <c r="K1728" t="str">
        <f t="shared" si="849"/>
        <v>0.651936035397156-1.60914230132681i</v>
      </c>
      <c r="L1728" t="str">
        <f t="shared" si="850"/>
        <v>0.0454453163287665-0.0942883373118573i</v>
      </c>
      <c r="M1728" t="str">
        <f t="shared" si="851"/>
        <v>0.697381351725923-1.70343063863867i</v>
      </c>
      <c r="N1728" t="str">
        <f t="shared" si="852"/>
        <v>-0.706924609243504i</v>
      </c>
      <c r="O1728" t="str">
        <f t="shared" si="853"/>
        <v>0.760362930083468-0.649498433065765i</v>
      </c>
      <c r="P1728" t="str">
        <f t="shared" si="854"/>
        <v>0.239637069916532+0.649498433065765i</v>
      </c>
      <c r="Q1728" t="str">
        <f t="shared" si="855"/>
        <v>-0.239637069916532+0.0574261761777389i</v>
      </c>
      <c r="R1728" t="str">
        <f t="shared" si="856"/>
        <v>-0.331463939462557-2.78977346819825i</v>
      </c>
      <c r="S1728" t="str">
        <f t="shared" si="857"/>
        <v>0.0729707160155862i</v>
      </c>
      <c r="T1728" t="str">
        <f t="shared" si="858"/>
        <v>0.203571767495711-0.0241871609959297i</v>
      </c>
      <c r="U1728" t="str">
        <f t="shared" si="859"/>
        <v>0.0000500000000000001-0.00151282216542998i</v>
      </c>
      <c r="V1728" t="str">
        <f t="shared" si="860"/>
        <v>3.33333333333333E-06-0.00166410438197297i</v>
      </c>
      <c r="W1728" t="str">
        <f t="shared" si="861"/>
        <v>0.0000144714810119289-0.000792621139557134i</v>
      </c>
      <c r="X1728" t="str">
        <f t="shared" si="862"/>
        <v>0.0000263220561699841-0.000792010556528159i</v>
      </c>
      <c r="Y1728" t="str">
        <f t="shared" si="863"/>
        <v>0.009+0.100153973796443i</v>
      </c>
      <c r="Z1728" t="str">
        <f t="shared" si="864"/>
        <v>-0.110345950796514-0.0137328896427769i</v>
      </c>
      <c r="AA1728" t="str">
        <f t="shared" si="865"/>
        <v>12.694899284709-139.745746740717i</v>
      </c>
      <c r="AB1728" t="str">
        <f t="shared" si="866"/>
        <v>1.4062458138411-0.167081586595467i</v>
      </c>
      <c r="AC1728" t="str">
        <f t="shared" si="867"/>
        <v>1.69607771275635-2.51196178746276i</v>
      </c>
      <c r="AD1728" t="str">
        <f t="shared" si="868"/>
        <v>0.305313727335987+0.353671783520765i</v>
      </c>
      <c r="AE1728" t="str">
        <f t="shared" si="869"/>
        <v>-0.0288331979612624-0.0432190889464277i</v>
      </c>
      <c r="AF1728" t="str">
        <f t="shared" si="870"/>
        <v>-14.4852158052323-2.06689570845816i</v>
      </c>
      <c r="AG1728" t="str">
        <f t="shared" si="871"/>
        <v>1.19294619731896-0.138198811065333i</v>
      </c>
      <c r="AH1728" t="str">
        <f t="shared" si="872"/>
        <v>0.205878002287862+0.598589559334129i</v>
      </c>
      <c r="AI1728">
        <f t="shared" si="873"/>
        <v>-3.9718584662088015</v>
      </c>
      <c r="AJ1728">
        <f t="shared" si="874"/>
        <v>71.019933223104317</v>
      </c>
      <c r="AK1728"/>
      <c r="AL1728"/>
      <c r="AM1728"/>
      <c r="AN1728"/>
    </row>
    <row r="1729" spans="1:40" x14ac:dyDescent="0.25">
      <c r="A1729"/>
      <c r="B1729">
        <f t="shared" si="875"/>
        <v>159500</v>
      </c>
      <c r="C1729" s="186" t="str">
        <f t="shared" si="843"/>
        <v>-3.00414815276239E-06+0.0153543727099546i</v>
      </c>
      <c r="D1729" s="158" t="str">
        <f t="shared" si="844"/>
        <v>-5.95702898880847+0.117716857442985i</v>
      </c>
      <c r="E1729" t="str">
        <f t="shared" si="845"/>
        <v>2870</v>
      </c>
      <c r="F1729" t="str">
        <f t="shared" si="846"/>
        <v>0.777000777000777</v>
      </c>
      <c r="G1729" t="str">
        <f t="shared" si="841"/>
        <v>0.777000777000777</v>
      </c>
      <c r="H1729" t="str">
        <f t="shared" si="847"/>
        <v>8.52889209791385+2.18351220221751i</v>
      </c>
      <c r="I1729" t="str">
        <f t="shared" si="848"/>
        <v>626.355035309465i</v>
      </c>
      <c r="J1729" t="str">
        <f t="shared" si="842"/>
        <v>-334.575374297073+135.466062700618i</v>
      </c>
      <c r="K1729" t="str">
        <f t="shared" si="849"/>
        <v>0.651229721797282-1.60841338103429i</v>
      </c>
      <c r="L1729" t="str">
        <f t="shared" si="850"/>
        <v>0.0453990775881652-0.0942514946520631i</v>
      </c>
      <c r="M1729" t="str">
        <f t="shared" si="851"/>
        <v>0.696628799385447-1.70266487568635i</v>
      </c>
      <c r="N1729" t="str">
        <f t="shared" si="852"/>
        <v>-0.707368100215426i</v>
      </c>
      <c r="O1729" t="str">
        <f t="shared" si="853"/>
        <v>0.760074808625866-0.649835583276534i</v>
      </c>
      <c r="P1729" t="str">
        <f t="shared" si="854"/>
        <v>0.239925191374134+0.649835583276534i</v>
      </c>
      <c r="Q1729" t="str">
        <f t="shared" si="855"/>
        <v>-0.239925191374134+0.0575325169388919i</v>
      </c>
      <c r="R1729" t="str">
        <f t="shared" si="856"/>
        <v>-0.331461569763654-2.78797485925718i</v>
      </c>
      <c r="S1729" t="str">
        <f t="shared" si="857"/>
        <v>0.0730164943819699i</v>
      </c>
      <c r="T1729" t="str">
        <f t="shared" si="858"/>
        <v>0.203568150648025-0.0242021618464868i</v>
      </c>
      <c r="U1729" t="str">
        <f t="shared" si="859"/>
        <v>0.0000500000000000001-0.00151187368758331i</v>
      </c>
      <c r="V1729" t="str">
        <f t="shared" si="860"/>
        <v>3.33333333333333E-06-0.00166306105634165i</v>
      </c>
      <c r="W1729" t="str">
        <f t="shared" si="861"/>
        <v>0.0000144714769995713-0.000792124437259572i</v>
      </c>
      <c r="X1729" t="str">
        <f t="shared" si="862"/>
        <v>0.0000263072026708162-0.000791514459099772i</v>
      </c>
      <c r="Y1729" t="str">
        <f t="shared" si="863"/>
        <v>0.009+0.100216805649514i</v>
      </c>
      <c r="Z1729" t="str">
        <f t="shared" si="864"/>
        <v>-0.110207936953966-0.0137095050584264i</v>
      </c>
      <c r="AA1729" t="str">
        <f t="shared" si="865"/>
        <v>12.6788442870043-139.658196523637i</v>
      </c>
      <c r="AB1729" t="str">
        <f t="shared" si="866"/>
        <v>1.40622082915398-0.167185210411085i</v>
      </c>
      <c r="AC1729" t="str">
        <f t="shared" si="867"/>
        <v>1.69495354238316-2.51078884566269i</v>
      </c>
      <c r="AD1729" t="str">
        <f t="shared" si="868"/>
        <v>0.30546667631573+0.353860503079511i</v>
      </c>
      <c r="AE1729" t="str">
        <f t="shared" si="869"/>
        <v>-0.0288135998479957-0.0431860329580167i</v>
      </c>
      <c r="AF1729" t="str">
        <f t="shared" si="870"/>
        <v>-14.4859210867223-2.06579534477452i</v>
      </c>
      <c r="AG1729" t="str">
        <f t="shared" si="871"/>
        <v>1.19291879245976-0.138191266077939i</v>
      </c>
      <c r="AH1729" t="str">
        <f t="shared" si="872"/>
        <v>0.205812676361063+0.598158051279001i</v>
      </c>
      <c r="AI1729">
        <f t="shared" si="873"/>
        <v>-3.9777510355955488</v>
      </c>
      <c r="AJ1729">
        <f t="shared" si="874"/>
        <v>71.012816800573376</v>
      </c>
      <c r="AK1729"/>
      <c r="AL1729"/>
      <c r="AM1729"/>
      <c r="AN1729"/>
    </row>
    <row r="1730" spans="1:40" x14ac:dyDescent="0.25">
      <c r="A1730"/>
      <c r="B1730">
        <f t="shared" si="875"/>
        <v>159600</v>
      </c>
      <c r="C1730" s="186" t="str">
        <f t="shared" si="843"/>
        <v>-3.00038473560856E-06+0.0153447521764111i</v>
      </c>
      <c r="D1730" s="158" t="str">
        <f t="shared" si="844"/>
        <v>-5.9570289599556+0.117643100019152i</v>
      </c>
      <c r="E1730" t="str">
        <f t="shared" si="845"/>
        <v>2870</v>
      </c>
      <c r="F1730" t="str">
        <f t="shared" si="846"/>
        <v>0.777000777000777</v>
      </c>
      <c r="G1730" t="str">
        <f t="shared" si="841"/>
        <v>0.777000777000777</v>
      </c>
      <c r="H1730" t="str">
        <f t="shared" si="847"/>
        <v>8.52959620892579+2.18233912777841i</v>
      </c>
      <c r="I1730" t="str">
        <f t="shared" si="848"/>
        <v>626.747734391164i</v>
      </c>
      <c r="J1730" t="str">
        <f t="shared" si="842"/>
        <v>-334.996290372734+135.550994401371i</v>
      </c>
      <c r="K1730" t="str">
        <f t="shared" si="849"/>
        <v>0.650524495447673-1.6076849434707i</v>
      </c>
      <c r="L1730" t="str">
        <f t="shared" si="850"/>
        <v>0.0453529039334482-0.0942146668300778i</v>
      </c>
      <c r="M1730" t="str">
        <f t="shared" si="851"/>
        <v>0.695877399381121-1.70189961030078i</v>
      </c>
      <c r="N1730" t="str">
        <f t="shared" si="852"/>
        <v>-0.707811591187347i</v>
      </c>
      <c r="O1730" t="str">
        <f t="shared" si="853"/>
        <v>0.759786537673529-0.650172605674886i</v>
      </c>
      <c r="P1730" t="str">
        <f t="shared" si="854"/>
        <v>0.240213462326471+0.650172605674886i</v>
      </c>
      <c r="Q1730" t="str">
        <f t="shared" si="855"/>
        <v>-0.240213462326471+0.057638985512461i</v>
      </c>
      <c r="R1730" t="str">
        <f t="shared" si="856"/>
        <v>-0.331459198519349-2.78617847282309i</v>
      </c>
      <c r="S1730" t="str">
        <f t="shared" si="857"/>
        <v>0.0730622727483536i</v>
      </c>
      <c r="T1730" t="str">
        <f t="shared" si="858"/>
        <v>0.203564531506992-0.0242171623671714i</v>
      </c>
      <c r="U1730" t="str">
        <f t="shared" si="859"/>
        <v>0.0000499999999999999-0.00151092639830538i</v>
      </c>
      <c r="V1730" t="str">
        <f t="shared" si="860"/>
        <v>3.33333333333333E-06-0.00166201903813592i</v>
      </c>
      <c r="W1730" t="str">
        <f t="shared" si="861"/>
        <v>0.0000144714729846999-0.000791628357545503i</v>
      </c>
      <c r="X1730" t="str">
        <f t="shared" si="862"/>
        <v>0.0000262923770646499-0.000791018983079985i</v>
      </c>
      <c r="Y1730" t="str">
        <f t="shared" si="863"/>
        <v>0.009+0.100279637502586i</v>
      </c>
      <c r="Z1730" t="str">
        <f t="shared" si="864"/>
        <v>-0.110070181733478-0.0136861777908912i</v>
      </c>
      <c r="AA1730" t="str">
        <f t="shared" si="865"/>
        <v>12.6628198120698-139.570755858226i</v>
      </c>
      <c r="AB1730" t="str">
        <f t="shared" si="866"/>
        <v>1.40619582862473-0.167288831947989i</v>
      </c>
      <c r="AC1730" t="str">
        <f t="shared" si="867"/>
        <v>1.693831098344-2.50961665006448i</v>
      </c>
      <c r="AD1730" t="str">
        <f t="shared" si="868"/>
        <v>0.305619707743086+0.354049158607494i</v>
      </c>
      <c r="AE1730" t="str">
        <f t="shared" si="869"/>
        <v>-0.0287940370411963-0.043153020887084i</v>
      </c>
      <c r="AF1730" t="str">
        <f t="shared" si="870"/>
        <v>-14.4866251688814-2.06469602775926i</v>
      </c>
      <c r="AG1730" t="str">
        <f t="shared" si="871"/>
        <v>1.19289139580411-0.138183772751616i</v>
      </c>
      <c r="AH1730" t="str">
        <f t="shared" si="872"/>
        <v>0.205747450337283+0.597727113991966i</v>
      </c>
      <c r="AI1730">
        <f t="shared" si="873"/>
        <v>-3.9836396086989017</v>
      </c>
      <c r="AJ1730">
        <f t="shared" si="874"/>
        <v>71.005698988421955</v>
      </c>
      <c r="AK1730"/>
      <c r="AL1730"/>
      <c r="AM1730"/>
      <c r="AN1730"/>
    </row>
    <row r="1731" spans="1:40" x14ac:dyDescent="0.25">
      <c r="A1731"/>
      <c r="B1731">
        <f t="shared" si="875"/>
        <v>159700</v>
      </c>
      <c r="C1731" s="186" t="str">
        <f t="shared" si="843"/>
        <v>-2.99662838590349E-06+0.0153351436911236i</v>
      </c>
      <c r="D1731" s="158" t="str">
        <f t="shared" si="844"/>
        <v>-5.95702893115692+0.117569434965281i</v>
      </c>
      <c r="E1731" t="str">
        <f t="shared" si="845"/>
        <v>2870</v>
      </c>
      <c r="F1731" t="str">
        <f t="shared" si="846"/>
        <v>0.777000777000777</v>
      </c>
      <c r="G1731" t="str">
        <f t="shared" si="841"/>
        <v>0.777000777000777</v>
      </c>
      <c r="H1731" t="str">
        <f t="shared" si="847"/>
        <v>8.5302991231954+2.18116719114307i</v>
      </c>
      <c r="I1731" t="str">
        <f t="shared" si="848"/>
        <v>627.140433472862i</v>
      </c>
      <c r="J1731" t="str">
        <f t="shared" si="842"/>
        <v>-335.41747026292+135.635926102123i</v>
      </c>
      <c r="K1731" t="str">
        <f t="shared" si="849"/>
        <v>0.649820354254459-1.60695698855831i</v>
      </c>
      <c r="L1731" t="str">
        <f t="shared" si="850"/>
        <v>0.0453067952544399-0.0941778538710313i</v>
      </c>
      <c r="M1731" t="str">
        <f t="shared" si="851"/>
        <v>0.695127149508899-1.70113484242934i</v>
      </c>
      <c r="N1731" t="str">
        <f t="shared" si="852"/>
        <v>-0.708255082159269i</v>
      </c>
      <c r="O1731" t="str">
        <f t="shared" si="853"/>
        <v>0.759498117283155-0.650509500194534i</v>
      </c>
      <c r="P1731" t="str">
        <f t="shared" si="854"/>
        <v>0.240501882716845+0.650509500194534i</v>
      </c>
      <c r="Q1731" t="str">
        <f t="shared" si="855"/>
        <v>-0.240501882716845+0.057745581964735i</v>
      </c>
      <c r="R1731" t="str">
        <f t="shared" si="856"/>
        <v>-0.331456825729511-2.78438430472031i</v>
      </c>
      <c r="S1731" t="str">
        <f t="shared" si="857"/>
        <v>0.0731080511147373i</v>
      </c>
      <c r="T1731" t="str">
        <f t="shared" si="858"/>
        <v>0.203560910072565-0.0242321625577617i</v>
      </c>
      <c r="U1731" t="str">
        <f t="shared" si="859"/>
        <v>0.0000499999999999999-0.00150998029536342i</v>
      </c>
      <c r="V1731" t="str">
        <f t="shared" si="860"/>
        <v>3.33333333333333E-06-0.00166097832489976i</v>
      </c>
      <c r="W1731" t="str">
        <f t="shared" si="861"/>
        <v>0.000014471468967315-0.000791132899245388i</v>
      </c>
      <c r="X1731" t="str">
        <f t="shared" si="862"/>
        <v>0.0000262775792816634-0.000790524127302508i</v>
      </c>
      <c r="Y1731" t="str">
        <f t="shared" si="863"/>
        <v>0.009+0.100342469355658i</v>
      </c>
      <c r="Z1731" t="str">
        <f t="shared" si="864"/>
        <v>-0.109932684489871-0.0136629076615676i</v>
      </c>
      <c r="AA1731" t="str">
        <f t="shared" si="865"/>
        <v>12.646825782377-139.483424539216i</v>
      </c>
      <c r="AB1731" t="str">
        <f t="shared" si="866"/>
        <v>1.40617081225303-0.167392451204646i</v>
      </c>
      <c r="AC1731" t="str">
        <f t="shared" si="867"/>
        <v>1.69271037734019-2.50844520058599i</v>
      </c>
      <c r="AD1731" t="str">
        <f t="shared" si="868"/>
        <v>0.305772821593606+0.354237750071384i</v>
      </c>
      <c r="AE1731" t="str">
        <f t="shared" si="869"/>
        <v>-0.0287745094523608-0.0431200526398497i</v>
      </c>
      <c r="AF1731" t="str">
        <f t="shared" si="870"/>
        <v>-14.4873280543523-2.06359775617779i</v>
      </c>
      <c r="AG1731" t="str">
        <f t="shared" si="871"/>
        <v>1.19286400730663-0.138176330977847i</v>
      </c>
      <c r="AH1731" t="str">
        <f t="shared" si="872"/>
        <v>0.205682324015859+0.59729674629357i</v>
      </c>
      <c r="AI1731">
        <f t="shared" si="873"/>
        <v>-3.9895241911000605</v>
      </c>
      <c r="AJ1731">
        <f t="shared" si="874"/>
        <v>70.99857978576091</v>
      </c>
      <c r="AK1731"/>
      <c r="AL1731"/>
      <c r="AM1731"/>
      <c r="AN1731"/>
    </row>
    <row r="1732" spans="1:40" x14ac:dyDescent="0.25">
      <c r="A1732"/>
      <c r="B1732">
        <f t="shared" si="875"/>
        <v>159800</v>
      </c>
      <c r="C1732" s="186" t="str">
        <f t="shared" si="843"/>
        <v>-0.000002992879085962+0.0153255472314734i</v>
      </c>
      <c r="D1732" s="158" t="str">
        <f t="shared" si="844"/>
        <v>-5.95702890241228+0.117495862107963i</v>
      </c>
      <c r="E1732" t="str">
        <f t="shared" si="845"/>
        <v>2870</v>
      </c>
      <c r="F1732" t="str">
        <f t="shared" si="846"/>
        <v>0.777000777000777</v>
      </c>
      <c r="G1732" t="str">
        <f t="shared" si="841"/>
        <v>0.777000777000777</v>
      </c>
      <c r="H1732" t="str">
        <f t="shared" si="847"/>
        <v>8.53100084335851+2.17999639090469i</v>
      </c>
      <c r="I1732" t="str">
        <f t="shared" si="848"/>
        <v>627.533132554561i</v>
      </c>
      <c r="J1732" t="str">
        <f t="shared" si="842"/>
        <v>-335.838913967631+135.720857802876i</v>
      </c>
      <c r="K1732" t="str">
        <f t="shared" si="849"/>
        <v>0.64911729612842-1.60622951621777i</v>
      </c>
      <c r="L1732" t="str">
        <f t="shared" si="850"/>
        <v>0.0452607514411636-0.0941410557998946i</v>
      </c>
      <c r="M1732" t="str">
        <f t="shared" si="851"/>
        <v>0.694378047569584-1.70037057201766i</v>
      </c>
      <c r="N1732" t="str">
        <f t="shared" si="852"/>
        <v>-0.708698573131191i</v>
      </c>
      <c r="O1732" t="str">
        <f t="shared" si="853"/>
        <v>0.759209547511472-0.650846266769217i</v>
      </c>
      <c r="P1732" t="str">
        <f t="shared" si="854"/>
        <v>0.240790452488528+0.650846266769217i</v>
      </c>
      <c r="Q1732" t="str">
        <f t="shared" si="855"/>
        <v>-0.240790452488528+0.057852306361974i</v>
      </c>
      <c r="R1732" t="str">
        <f t="shared" si="856"/>
        <v>-0.331454451394043-2.78259235078362i</v>
      </c>
      <c r="S1732" t="str">
        <f t="shared" si="857"/>
        <v>0.0731538294811208i</v>
      </c>
      <c r="T1732" t="str">
        <f t="shared" si="858"/>
        <v>0.203557286344696-0.0242471624180383i</v>
      </c>
      <c r="U1732" t="str">
        <f t="shared" si="859"/>
        <v>0.0000499999999999999-0.00150903537653028i</v>
      </c>
      <c r="V1732" t="str">
        <f t="shared" si="860"/>
        <v>3.33333333333333E-06-0.0016599389141833i</v>
      </c>
      <c r="W1732" t="str">
        <f t="shared" si="861"/>
        <v>0.0000144714649474166-0.000790638061192623i</v>
      </c>
      <c r="X1732" t="str">
        <f t="shared" si="862"/>
        <v>0.0000262628092522534-0.000790029890603974i</v>
      </c>
      <c r="Y1732" t="str">
        <f t="shared" si="863"/>
        <v>0.009+0.10040530120873i</v>
      </c>
      <c r="Z1732" t="str">
        <f t="shared" si="864"/>
        <v>-0.109795444579972-0.0136396944925234i</v>
      </c>
      <c r="AA1732" t="str">
        <f t="shared" si="865"/>
        <v>12.6308621206433-139.396202361846i</v>
      </c>
      <c r="AB1732" t="str">
        <f t="shared" si="866"/>
        <v>1.40614578003855-0.167496068179543i</v>
      </c>
      <c r="AC1732" t="str">
        <f t="shared" si="867"/>
        <v>1.69159137608022-2.50727449714246i</v>
      </c>
      <c r="AD1732" t="str">
        <f t="shared" si="868"/>
        <v>0.305926017842815+0.354426277437858i</v>
      </c>
      <c r="AE1732" t="str">
        <f t="shared" si="869"/>
        <v>-0.0287550169932578-0.0430871281228046i</v>
      </c>
      <c r="AF1732" t="str">
        <f t="shared" si="870"/>
        <v>-14.4880297457708-2.06250052879673i</v>
      </c>
      <c r="AG1732" t="str">
        <f t="shared" si="871"/>
        <v>1.19283662692212-0.138168940648367i</v>
      </c>
      <c r="AH1732" t="str">
        <f t="shared" si="872"/>
        <v>0.205617297196559+0.596866947007569i</v>
      </c>
      <c r="AI1732">
        <f t="shared" si="873"/>
        <v>-3.9954047883694388</v>
      </c>
      <c r="AJ1732">
        <f t="shared" si="874"/>
        <v>70.991459191710589</v>
      </c>
      <c r="AK1732"/>
      <c r="AL1732"/>
      <c r="AM1732"/>
      <c r="AN1732"/>
    </row>
    <row r="1733" spans="1:40" x14ac:dyDescent="0.25">
      <c r="A1733"/>
      <c r="B1733">
        <f t="shared" si="875"/>
        <v>159900</v>
      </c>
      <c r="C1733" s="186" t="str">
        <f t="shared" si="843"/>
        <v>-2.98913681815411E-06+0.0153159627748981i</v>
      </c>
      <c r="D1733" s="158" t="str">
        <f t="shared" si="844"/>
        <v>-5.95702887372156+0.117422381274219i</v>
      </c>
      <c r="E1733" t="str">
        <f t="shared" si="845"/>
        <v>2870</v>
      </c>
      <c r="F1733" t="str">
        <f t="shared" si="846"/>
        <v>0.777000777000777</v>
      </c>
      <c r="G1733" t="str">
        <f t="shared" ref="G1733:G1796" si="876">IF($C$11=$C$7,$C$24,F1733)</f>
        <v>0.777000777000777</v>
      </c>
      <c r="H1733" t="str">
        <f t="shared" si="847"/>
        <v>8.53170137204395+2.178826725658i</v>
      </c>
      <c r="I1733" t="str">
        <f t="shared" si="848"/>
        <v>627.92583163626i</v>
      </c>
      <c r="J1733" t="str">
        <f t="shared" ref="J1733:J1796" si="877">IMSUM(COMPLEX(0,2*PI()*B1733*$C$113*$C$112),COMPLEX(0,2*PI()*B1733*$C$113*$C$111),COMPLEX(0,2*PI()*B1733*$C$28*10^-12*$C$111),COMPLEX(-1*2*PI()*B1733*2*PI()*B1733*$C$113*$C$112*$C$28*10^-12*$C$111,0),COMPLEX(1,0))</f>
        <v>-336.260621486869+135.805789503629i</v>
      </c>
      <c r="K1733" t="str">
        <f t="shared" si="849"/>
        <v>0.648415318984948-1.60550252636806i</v>
      </c>
      <c r="L1733" t="str">
        <f t="shared" si="850"/>
        <v>0.0452147723838418-0.0941042726414806i</v>
      </c>
      <c r="M1733" t="str">
        <f t="shared" si="851"/>
        <v>0.69363009136879-1.69960679900954i</v>
      </c>
      <c r="N1733" t="str">
        <f t="shared" si="852"/>
        <v>-0.709142064103113i</v>
      </c>
      <c r="O1733" t="str">
        <f t="shared" si="853"/>
        <v>0.758920828415236-0.651182905332696i</v>
      </c>
      <c r="P1733" t="str">
        <f t="shared" si="854"/>
        <v>0.241079171584764+0.651182905332696i</v>
      </c>
      <c r="Q1733" t="str">
        <f t="shared" si="855"/>
        <v>-0.241079171584764+0.057959158770417i</v>
      </c>
      <c r="R1733" t="str">
        <f t="shared" si="856"/>
        <v>-0.331452075512815-2.7808026068582i</v>
      </c>
      <c r="S1733" t="str">
        <f t="shared" si="857"/>
        <v>0.0731996078475045i</v>
      </c>
      <c r="T1733" t="str">
        <f t="shared" si="858"/>
        <v>0.203553660323338-0.0242621619477795i</v>
      </c>
      <c r="U1733" t="str">
        <f t="shared" si="859"/>
        <v>0.0000499999999999999-0.00150809163958435i</v>
      </c>
      <c r="V1733" t="str">
        <f t="shared" si="860"/>
        <v>3.33333333333333E-06-0.00165890080354279i</v>
      </c>
      <c r="W1733" t="str">
        <f t="shared" si="861"/>
        <v>0.0000144714609250048-0.000790143842223514i</v>
      </c>
      <c r="X1733" t="str">
        <f t="shared" si="862"/>
        <v>0.0000262480669070337-0.000789536271823917i</v>
      </c>
      <c r="Y1733" t="str">
        <f t="shared" si="863"/>
        <v>0.009+0.100468133061802i</v>
      </c>
      <c r="Z1733" t="str">
        <f t="shared" si="864"/>
        <v>-0.109658461362611-0.0136165381064955i</v>
      </c>
      <c r="AA1733" t="str">
        <f t="shared" si="865"/>
        <v>12.6149287498322-139.309089121866i</v>
      </c>
      <c r="AB1733" t="str">
        <f t="shared" si="866"/>
        <v>1.40612073198096-0.167599682871146i</v>
      </c>
      <c r="AC1733" t="str">
        <f t="shared" si="867"/>
        <v>1.69047409127986-2.5061045396464i</v>
      </c>
      <c r="AD1733" t="str">
        <f t="shared" si="868"/>
        <v>0.306079296466228+0.354614740673598i</v>
      </c>
      <c r="AE1733" t="str">
        <f t="shared" si="869"/>
        <v>-0.0287355595759299-0.0430542472427097i</v>
      </c>
      <c r="AF1733" t="str">
        <f t="shared" si="870"/>
        <v>-14.4887302457655-2.06140434438378i</v>
      </c>
      <c r="AG1733" t="str">
        <f t="shared" si="871"/>
        <v>1.19280925460551-0.138161601655174i</v>
      </c>
      <c r="AH1733" t="str">
        <f t="shared" si="872"/>
        <v>0.2055523696796+0.59643771496095i</v>
      </c>
      <c r="AI1733">
        <f t="shared" si="873"/>
        <v>-4.0012814060661839</v>
      </c>
      <c r="AJ1733">
        <f t="shared" si="874"/>
        <v>70.98433720540001</v>
      </c>
      <c r="AK1733"/>
      <c r="AL1733"/>
      <c r="AM1733"/>
      <c r="AN1733"/>
    </row>
    <row r="1734" spans="1:40" x14ac:dyDescent="0.25">
      <c r="A1734"/>
      <c r="B1734">
        <f t="shared" si="875"/>
        <v>160000</v>
      </c>
      <c r="C1734" s="186" t="str">
        <f t="shared" ref="C1734:C1797" si="878">IMPRODUCT(COMPLEX(-1,0),IMDIV(IMPRODUCT(G1734,COMPLEX($C$100+$C$101,0)),COMPLEX($C$100,2*PI()*B1734*$C$103*$C$102*(2*$C$100+$C$101))))</f>
        <v>-2.98540156490509E-06+0.0153063902988924i</v>
      </c>
      <c r="D1734" s="158" t="str">
        <f t="shared" ref="D1734:D1797" si="879">IMPRODUCT(COMPLEX($C$106,0),IMSUB(C1734,G1734))</f>
        <v>-5.95702884508462+0.117348992291508i</v>
      </c>
      <c r="E1734" t="str">
        <f t="shared" ref="E1734:E1797" si="880">IMDIV(COMPLEX($C$20*10^3,0),COMPLEX(1,2*PI()*B1734*$C$20*1000*$C$29*10^-12))</f>
        <v>2870</v>
      </c>
      <c r="F1734" t="str">
        <f t="shared" ref="F1734:F1797" si="881">IMDIV(COMPLEX($C$22*1000,0),IMSUM(COMPLEX($C$22*1000,0),E1734))</f>
        <v>0.777000777000777</v>
      </c>
      <c r="G1734" t="str">
        <f t="shared" si="876"/>
        <v>0.777000777000777</v>
      </c>
      <c r="H1734" t="str">
        <f t="shared" ref="H1734:H1797" si="882">IMPRODUCT(COMPLEX($C$108,0),IMPRODUCT(COMPLEX(-1,0),D1734),IMDIV(COMPLEX(0,2*PI()*B1734*$C$109*$C$110),COMPLEX(1,2*PI()*B1734*$C$109*$C$110)))</f>
        <v>8.53240071187354+2.17765819399934i</v>
      </c>
      <c r="I1734" t="str">
        <f t="shared" ref="I1734:I1797" si="883">COMPLEX(0,2*PI()*B1734*$C$113*$C$112*$C$114)</f>
        <v>628.318530717959i</v>
      </c>
      <c r="J1734" t="str">
        <f t="shared" si="877"/>
        <v>-336.682592820632+135.890721204382i</v>
      </c>
      <c r="K1734" t="str">
        <f t="shared" ref="K1734:K1797" si="884">IMDIV(I1734,J1734)</f>
        <v>0.647714420744073-1.60477601892657i</v>
      </c>
      <c r="L1734" t="str">
        <f t="shared" ref="L1734:L1797" si="885">IMDIV(COMPLEX($C$117,0),COMPLEX(1,2*PI()*B1734*$C$115*$C$116))</f>
        <v>0.0451688579728967-0.0940675044204452i</v>
      </c>
      <c r="M1734" t="str">
        <f t="shared" ref="M1734:M1797" si="886">IMSUM(K1734,L1734)</f>
        <v>0.69288327871697-1.69884352334702i</v>
      </c>
      <c r="N1734" t="str">
        <f t="shared" ref="N1734:N1797" si="887">COMPLEX(0,-2*PI()*B1734*$C$43)</f>
        <v>-0.709585555075035i</v>
      </c>
      <c r="O1734" t="str">
        <f t="shared" ref="O1734:O1797" si="888">IMEXP(N1734)</f>
        <v>0.758631960051236-0.651519415818762i</v>
      </c>
      <c r="P1734" t="str">
        <f t="shared" ref="P1734:P1797" si="889">IMSUB(COMPLEX(1,0),O1734)</f>
        <v>0.241368039948764+0.651519415818762i</v>
      </c>
      <c r="Q1734" t="str">
        <f t="shared" ref="Q1734:Q1797" si="890">IMSUM(COMPLEX(0,2*PI()*B1734*$C$43),O1734,COMPLEX(-1,0))</f>
        <v>-0.241368039948764+0.0580661392562729i</v>
      </c>
      <c r="R1734" t="str">
        <f t="shared" ref="R1734:R1797" si="891">IMDIV(P1734,Q1734)</f>
        <v>-0.331449698085725-2.77901506879968i</v>
      </c>
      <c r="S1734" t="str">
        <f t="shared" ref="S1734:S1797" si="892">IMDIV(COMPLEX(0,2*PI()*B1734*$C$123),COMPLEX($C$124,0))</f>
        <v>0.0732453862138882i</v>
      </c>
      <c r="T1734" t="str">
        <f t="shared" ref="T1734:T1797" si="893">IMPRODUCT(R1734,S1734)</f>
        <v>0.203550032008448-0.0242771611467656i</v>
      </c>
      <c r="U1734" t="str">
        <f t="shared" ref="U1734:U1797" si="894">IMDIV(COMPLEX(1,2*PI()*B1734*$C$16*10^-3*$C$15*10^-6),COMPLEX(0,2*PI()*B1734*$C$15*10^-6))</f>
        <v>0.00005-0.00150714908230962i</v>
      </c>
      <c r="V1734" t="str">
        <f t="shared" ref="V1734:V1797" si="895">IMSUM(COMPLEX($C$18*10^-3,0),IMDIV(COMPLEX(1,0),COMPLEX(0,2*PI()*B1734*($C$17*1*10^-6))))</f>
        <v>3.33333333333333E-06-0.00165786399054058i</v>
      </c>
      <c r="W1734" t="str">
        <f t="shared" ref="W1734:W1797" si="896">IMDIV(IMPRODUCT(U1734,V1734),IMSUM(U1734,V1734))</f>
        <v>0.0000144714569000794-0.000789650241177279i</v>
      </c>
      <c r="X1734" t="str">
        <f t="shared" ref="X1734:X1797" si="897">IMDIV(IMPRODUCT(COMPLEX($C$19,0),W1734),IMSUM(COMPLEX($C$19,0),W1734))</f>
        <v>0.0000262333521768346-0.00078904326980477i</v>
      </c>
      <c r="Y1734" t="str">
        <f t="shared" ref="Y1734:Y1797" si="898">COMPLEX($C$13*10^-3,2*PI()*B1734*$C$12*0.000001)</f>
        <v>0.009+0.100530964914873i</v>
      </c>
      <c r="Z1734" t="str">
        <f t="shared" ref="Z1734:Z1797" si="899">IMPRODUCT(COMPLEX($C$6,0),IMDIV(X1734,IMSUM(X1734,Y1734)))</f>
        <v>-0.109521734198611-0.013593438326887i</v>
      </c>
      <c r="AA1734" t="str">
        <f t="shared" ref="AA1734:AA1797" si="900">IMDIV(COMPLEX($C$6,0),IMSUM(X1734,Y1734))</f>
        <v>12.5990255931519-139.222084615539i</v>
      </c>
      <c r="AB1734" t="str">
        <f t="shared" ref="AB1734:AB1797" si="901">IMPRODUCT(COMPLEX($C$119,0),T1734)</f>
        <v>1.40609566807997-0.167703295277938i</v>
      </c>
      <c r="AC1734" t="str">
        <f t="shared" ref="AC1734:AC1797" si="902">IMSUM(COMPLEX(1,0),IMPRODUCT(AB1734,M1734))</f>
        <v>1.6893585196621-2.50493532800778i</v>
      </c>
      <c r="AD1734" t="str">
        <f t="shared" ref="AD1734:AD1797" si="903">IMDIV(AB1734,AC1734)</f>
        <v>0.306232657439339+0.354803139745289i</v>
      </c>
      <c r="AE1734" t="str">
        <f t="shared" ref="AE1734:AE1797" si="904">IMPRODUCT(AD1734,AA1734,X1734)</f>
        <v>-0.0287161371126921-0.0430214099065966i</v>
      </c>
      <c r="AF1734" t="str">
        <f t="shared" ref="AF1734:AF1797" si="905">IMSUB(D1734,H1734)</f>
        <v>-14.4894295569582-2.06030920170783i</v>
      </c>
      <c r="AG1734" t="str">
        <f t="shared" ref="AG1734:AG1797" si="906">IMSUM(COMPLEX(1,0),IMPRODUCT(AD1734,AA1734,COMPLEX($C$127,0)))</f>
        <v>1.19278189031189-0.138154313890524i</v>
      </c>
      <c r="AH1734" t="str">
        <f t="shared" ref="AH1734:AH1797" si="907">IMDIV(IMPRODUCT(AE1734,AF1734),AG1734)</f>
        <v>0.205487541265647+0.59600904898393i</v>
      </c>
      <c r="AI1734">
        <f t="shared" ref="AI1734:AI1797" si="908">20*LOG10(IMABS(AH1734))</f>
        <v>-4.0071540497380829</v>
      </c>
      <c r="AJ1734">
        <f t="shared" ref="AJ1734:AJ1797" si="909">IMARGUMENT(AH1734)*180/PI()</f>
        <v>70.97721382596724</v>
      </c>
      <c r="AK1734"/>
      <c r="AL1734"/>
      <c r="AM1734"/>
      <c r="AN1734"/>
    </row>
    <row r="1735" spans="1:40" x14ac:dyDescent="0.25">
      <c r="A1735"/>
      <c r="B1735">
        <f t="shared" si="875"/>
        <v>160100</v>
      </c>
      <c r="C1735" s="186" t="str">
        <f t="shared" si="878"/>
        <v>-2.98167330869493E-06+0.0152968297810065i</v>
      </c>
      <c r="D1735" s="158" t="str">
        <f t="shared" si="879"/>
        <v>-5.95702881650133+0.117275694987717i</v>
      </c>
      <c r="E1735" t="str">
        <f t="shared" si="880"/>
        <v>2870</v>
      </c>
      <c r="F1735" t="str">
        <f t="shared" si="881"/>
        <v>0.777000777000777</v>
      </c>
      <c r="G1735" t="str">
        <f t="shared" si="876"/>
        <v>0.777000777000777</v>
      </c>
      <c r="H1735" t="str">
        <f t="shared" si="882"/>
        <v>8.53309886546214+2.17649079452661i</v>
      </c>
      <c r="I1735" t="str">
        <f t="shared" si="883"/>
        <v>628.711229799657i</v>
      </c>
      <c r="J1735" t="str">
        <f t="shared" si="877"/>
        <v>-337.10482796892+135.975652905134i</v>
      </c>
      <c r="K1735" t="str">
        <f t="shared" si="884"/>
        <v>0.647014599330425-1.60404999380906i</v>
      </c>
      <c r="L1735" t="str">
        <f t="shared" si="885"/>
        <v>0.045123008098948-0.0940307511612867i</v>
      </c>
      <c r="M1735" t="str">
        <f t="shared" si="886"/>
        <v>0.692137607429373-1.69808074497035i</v>
      </c>
      <c r="N1735" t="str">
        <f t="shared" si="887"/>
        <v>-0.710029046046957i</v>
      </c>
      <c r="O1735" t="str">
        <f t="shared" si="888"/>
        <v>0.758342942476285-0.651855798161227i</v>
      </c>
      <c r="P1735" t="str">
        <f t="shared" si="889"/>
        <v>0.241657057523715+0.651855798161227i</v>
      </c>
      <c r="Q1735" t="str">
        <f t="shared" si="890"/>
        <v>-0.241657057523715+0.0581732478857301i</v>
      </c>
      <c r="R1735" t="str">
        <f t="shared" si="891"/>
        <v>-0.331447319112656-2.77722973247395i</v>
      </c>
      <c r="S1735" t="str">
        <f t="shared" si="892"/>
        <v>0.0732911645802719i</v>
      </c>
      <c r="T1735" t="str">
        <f t="shared" si="893"/>
        <v>0.203546401399973-0.0242921600147756i</v>
      </c>
      <c r="U1735" t="str">
        <f t="shared" si="894"/>
        <v>0.00005-0.00150620770249556i</v>
      </c>
      <c r="V1735" t="str">
        <f t="shared" si="895"/>
        <v>3.33333333333333E-06-0.00165682847274511i</v>
      </c>
      <c r="W1735" t="str">
        <f t="shared" si="896"/>
        <v>0.0000144714528726405-0.000789157256896032i</v>
      </c>
      <c r="X1735" t="str">
        <f t="shared" si="897"/>
        <v>0.0000262186649927025-0.000788550883391854i</v>
      </c>
      <c r="Y1735" t="str">
        <f t="shared" si="898"/>
        <v>0.009+0.100593796767945i</v>
      </c>
      <c r="Z1735" t="str">
        <f t="shared" si="899"/>
        <v>-0.109385262450779-0.0135703949777634i</v>
      </c>
      <c r="AA1735" t="str">
        <f t="shared" si="900"/>
        <v>12.5831525740537-139.135188639627i</v>
      </c>
      <c r="AB1735" t="str">
        <f t="shared" si="901"/>
        <v>1.40607058833521-0.167806905398393i</v>
      </c>
      <c r="AC1735" t="str">
        <f t="shared" si="902"/>
        <v>1.68824465795707-2.50376686213372i</v>
      </c>
      <c r="AD1735" t="str">
        <f t="shared" si="903"/>
        <v>0.306386100737641+0.354991474619621i</v>
      </c>
      <c r="AE1735" t="str">
        <f t="shared" si="904"/>
        <v>-0.0286967495161307-0.0429886160217629i</v>
      </c>
      <c r="AF1735" t="str">
        <f t="shared" si="905"/>
        <v>-14.4901276819635-2.05921509953889i</v>
      </c>
      <c r="AG1735" t="str">
        <f t="shared" si="906"/>
        <v>1.1927545339965-0.138147077246933i</v>
      </c>
      <c r="AH1735" t="str">
        <f t="shared" si="907"/>
        <v>0.205422811755813+0.595580947909895i</v>
      </c>
      <c r="AI1735">
        <f t="shared" si="908"/>
        <v>-4.0130227249222257</v>
      </c>
      <c r="AJ1735">
        <f t="shared" si="909"/>
        <v>70.970089052557626</v>
      </c>
      <c r="AK1735"/>
      <c r="AL1735"/>
      <c r="AM1735"/>
      <c r="AN1735"/>
    </row>
    <row r="1736" spans="1:40" x14ac:dyDescent="0.25">
      <c r="A1736"/>
      <c r="B1736">
        <f t="shared" si="875"/>
        <v>160200</v>
      </c>
      <c r="C1736" s="186" t="str">
        <f t="shared" si="878"/>
        <v>-2.97795203205832E-06+0.0152872811988469i</v>
      </c>
      <c r="D1736" s="158" t="str">
        <f t="shared" si="879"/>
        <v>-5.95702878797154+0.11720248919116i</v>
      </c>
      <c r="E1736" t="str">
        <f t="shared" si="880"/>
        <v>2870</v>
      </c>
      <c r="F1736" t="str">
        <f t="shared" si="881"/>
        <v>0.777000777000777</v>
      </c>
      <c r="G1736" t="str">
        <f t="shared" si="876"/>
        <v>0.777000777000777</v>
      </c>
      <c r="H1736" t="str">
        <f t="shared" si="882"/>
        <v>8.53379583541756+2.17532452583929i</v>
      </c>
      <c r="I1736" t="str">
        <f t="shared" si="883"/>
        <v>629.103928881356i</v>
      </c>
      <c r="J1736" t="str">
        <f t="shared" si="877"/>
        <v>-337.527326931735+136.060584605887i</v>
      </c>
      <c r="K1736" t="str">
        <f t="shared" si="884"/>
        <v>0.646315852673239-1.60332445092967i</v>
      </c>
      <c r="L1736" t="str">
        <f t="shared" si="885"/>
        <v>0.0450772226528139-0.0939940128883476i</v>
      </c>
      <c r="M1736" t="str">
        <f t="shared" si="886"/>
        <v>0.691393075326053-1.69731846381802i</v>
      </c>
      <c r="N1736" t="str">
        <f t="shared" si="887"/>
        <v>-0.710472537018879i</v>
      </c>
      <c r="O1736" t="str">
        <f t="shared" si="888"/>
        <v>0.75805377574723-0.65219205229393i</v>
      </c>
      <c r="P1736" t="str">
        <f t="shared" si="889"/>
        <v>0.24194622425277+0.65219205229393i</v>
      </c>
      <c r="Q1736" t="str">
        <f t="shared" si="890"/>
        <v>-0.24194622425277+0.0582804847249491i</v>
      </c>
      <c r="R1736" t="str">
        <f t="shared" si="891"/>
        <v>-0.331444938593489-2.7754465937573i</v>
      </c>
      <c r="S1736" t="str">
        <f t="shared" si="892"/>
        <v>0.0733369429466556i</v>
      </c>
      <c r="T1736" t="str">
        <f t="shared" si="893"/>
        <v>0.203542768497869-0.0243071585515885i</v>
      </c>
      <c r="U1736" t="str">
        <f t="shared" si="894"/>
        <v>0.00005-0.00150526749793719i</v>
      </c>
      <c r="V1736" t="str">
        <f t="shared" si="895"/>
        <v>3.33333333333333E-06-0.00165579424773091i</v>
      </c>
      <c r="W1736" t="str">
        <f t="shared" si="896"/>
        <v>0.0000144714488426881-0.000788664888224784i</v>
      </c>
      <c r="X1736" t="str">
        <f t="shared" si="897"/>
        <v>0.0000262040052858988-0.000788059111433371i</v>
      </c>
      <c r="Y1736" t="str">
        <f t="shared" si="898"/>
        <v>0.009+0.100656628621017i</v>
      </c>
      <c r="Z1736" t="str">
        <f t="shared" si="899"/>
        <v>-0.109249045483902-0.0135474078838509i</v>
      </c>
      <c r="AA1736" t="str">
        <f t="shared" si="900"/>
        <v>12.5673096162327-139.048400991402i</v>
      </c>
      <c r="AB1736" t="str">
        <f t="shared" si="901"/>
        <v>1.40604549274637-0.167910513230983i</v>
      </c>
      <c r="AC1736" t="str">
        <f t="shared" si="902"/>
        <v>1.68713250290214-2.50259914192887i</v>
      </c>
      <c r="AD1736" t="str">
        <f t="shared" si="903"/>
        <v>0.306539626336601+0.355179745263286i</v>
      </c>
      <c r="AE1736" t="str">
        <f t="shared" si="904"/>
        <v>-0.0286773966991017-0.0429558654957746i</v>
      </c>
      <c r="AF1736" t="str">
        <f t="shared" si="905"/>
        <v>-14.4908246233891-2.05812203664813i</v>
      </c>
      <c r="AG1736" t="str">
        <f t="shared" si="906"/>
        <v>1.1927271856147-0.138139891617174i</v>
      </c>
      <c r="AH1736" t="str">
        <f t="shared" si="907"/>
        <v>0.205358180951645+0.595153410575446i</v>
      </c>
      <c r="AI1736">
        <f t="shared" si="908"/>
        <v>-4.0188874371443708</v>
      </c>
      <c r="AJ1736">
        <f t="shared" si="909"/>
        <v>70.9629628843267</v>
      </c>
      <c r="AK1736"/>
      <c r="AL1736"/>
      <c r="AM1736"/>
      <c r="AN1736"/>
    </row>
    <row r="1737" spans="1:40" x14ac:dyDescent="0.25">
      <c r="A1737"/>
      <c r="B1737">
        <f t="shared" si="875"/>
        <v>160300</v>
      </c>
      <c r="C1737" s="186" t="str">
        <f t="shared" si="878"/>
        <v>-2.97423771758435E-06+0.0152777445300759i</v>
      </c>
      <c r="D1737" s="158" t="str">
        <f t="shared" si="879"/>
        <v>-5.95702875949513+0.117129374730582i</v>
      </c>
      <c r="E1737" t="str">
        <f t="shared" si="880"/>
        <v>2870</v>
      </c>
      <c r="F1737" t="str">
        <f t="shared" si="881"/>
        <v>0.777000777000777</v>
      </c>
      <c r="G1737" t="str">
        <f t="shared" si="876"/>
        <v>0.777000777000777</v>
      </c>
      <c r="H1737" t="str">
        <f t="shared" si="882"/>
        <v>8.53449162434078+2.17415938653845i</v>
      </c>
      <c r="I1737" t="str">
        <f t="shared" si="883"/>
        <v>629.496627963055i</v>
      </c>
      <c r="J1737" t="str">
        <f t="shared" si="877"/>
        <v>-337.950089709075+136.14551630664i</v>
      </c>
      <c r="K1737" t="str">
        <f t="shared" si="884"/>
        <v>0.645618178706342-1.60259939020097i</v>
      </c>
      <c r="L1737" t="str">
        <f t="shared" si="885"/>
        <v>0.0450315015255105-0.0939572896258148i</v>
      </c>
      <c r="M1737" t="str">
        <f t="shared" si="886"/>
        <v>0.690649680231852-1.69655667982678i</v>
      </c>
      <c r="N1737" t="str">
        <f t="shared" si="887"/>
        <v>-0.710916027990801i</v>
      </c>
      <c r="O1737" t="str">
        <f t="shared" si="888"/>
        <v>0.757764459920945-0.652528178150736i</v>
      </c>
      <c r="P1737" t="str">
        <f t="shared" si="889"/>
        <v>0.242235540079055+0.652528178150736i</v>
      </c>
      <c r="Q1737" t="str">
        <f t="shared" si="890"/>
        <v>-0.242235540079055+0.058387849840065i</v>
      </c>
      <c r="R1737" t="str">
        <f t="shared" si="891"/>
        <v>-0.331442556528122-2.77366564853628i</v>
      </c>
      <c r="S1737" t="str">
        <f t="shared" si="892"/>
        <v>0.0733827213130393i</v>
      </c>
      <c r="T1737" t="str">
        <f t="shared" si="893"/>
        <v>0.203539133302088-0.0243221567569845i</v>
      </c>
      <c r="U1737" t="str">
        <f t="shared" si="894"/>
        <v>0.00005-0.00150432846643505i</v>
      </c>
      <c r="V1737" t="str">
        <f t="shared" si="895"/>
        <v>3.33333333333333E-06-0.00165476131307856i</v>
      </c>
      <c r="W1737" t="str">
        <f t="shared" si="896"/>
        <v>0.0000144714448102223-0.000788173134011433i</v>
      </c>
      <c r="X1737" t="str">
        <f t="shared" si="897"/>
        <v>0.0000261893729878996-0.000787567952780403i</v>
      </c>
      <c r="Y1737" t="str">
        <f t="shared" si="898"/>
        <v>0.009+0.100719460474089i</v>
      </c>
      <c r="Z1737" t="str">
        <f t="shared" si="899"/>
        <v>-0.109113082664742-0.0135244768705331i</v>
      </c>
      <c r="AA1737" t="str">
        <f t="shared" si="900"/>
        <v>12.5514966436255-138.961721468641i</v>
      </c>
      <c r="AB1737" t="str">
        <f t="shared" si="901"/>
        <v>1.40602038131313-0.168014118774191i</v>
      </c>
      <c r="AC1737" t="str">
        <f t="shared" si="902"/>
        <v>1.68602205124182-2.50143216729522i</v>
      </c>
      <c r="AD1737" t="str">
        <f t="shared" si="903"/>
        <v>0.306693234211677+0.355367951642983i</v>
      </c>
      <c r="AE1737" t="str">
        <f t="shared" si="904"/>
        <v>-0.0286580785747315-0.0429231582364656i</v>
      </c>
      <c r="AF1737" t="str">
        <f t="shared" si="905"/>
        <v>-14.4915203838359-2.05703001180787i</v>
      </c>
      <c r="AG1737" t="str">
        <f t="shared" si="906"/>
        <v>1.19269984512203-0.138132756894278i</v>
      </c>
      <c r="AH1737" t="str">
        <f t="shared" si="907"/>
        <v>0.205293648655144+0.594726435820382i</v>
      </c>
      <c r="AI1737">
        <f t="shared" si="908"/>
        <v>-4.024748191918941</v>
      </c>
      <c r="AJ1737">
        <f t="shared" si="909"/>
        <v>70.955835320438027</v>
      </c>
      <c r="AK1737"/>
      <c r="AL1737"/>
      <c r="AM1737"/>
      <c r="AN1737"/>
    </row>
    <row r="1738" spans="1:40" x14ac:dyDescent="0.25">
      <c r="A1738"/>
      <c r="B1738">
        <f t="shared" si="875"/>
        <v>160400</v>
      </c>
      <c r="C1738" s="186" t="str">
        <f t="shared" si="878"/>
        <v>-2.97053034791656E-06+0.0152682197524119i</v>
      </c>
      <c r="D1738" s="158" t="str">
        <f t="shared" si="879"/>
        <v>-5.95702873107196+0.117056351435158i</v>
      </c>
      <c r="E1738" t="str">
        <f t="shared" si="880"/>
        <v>2870</v>
      </c>
      <c r="F1738" t="str">
        <f t="shared" si="881"/>
        <v>0.777000777000777</v>
      </c>
      <c r="G1738" t="str">
        <f t="shared" si="876"/>
        <v>0.777000777000777</v>
      </c>
      <c r="H1738" t="str">
        <f t="shared" si="882"/>
        <v>8.53518623482576+2.17299537522673i</v>
      </c>
      <c r="I1738" t="str">
        <f t="shared" si="883"/>
        <v>629.889327044753i</v>
      </c>
      <c r="J1738" t="str">
        <f t="shared" si="877"/>
        <v>-338.37311630094+136.230448007393i</v>
      </c>
      <c r="K1738" t="str">
        <f t="shared" si="884"/>
        <v>0.644921575368132-1.60187481153394i</v>
      </c>
      <c r="L1738" t="str">
        <f t="shared" si="885"/>
        <v>0.0449858446082511-0.0939205813977197i</v>
      </c>
      <c r="M1738" t="str">
        <f t="shared" si="886"/>
        <v>0.689907419976383-1.69579539293166i</v>
      </c>
      <c r="N1738" t="str">
        <f t="shared" si="887"/>
        <v>-0.711359518962723i</v>
      </c>
      <c r="O1738" t="str">
        <f t="shared" si="888"/>
        <v>0.757474995054334-0.652864175665534i</v>
      </c>
      <c r="P1738" t="str">
        <f t="shared" si="889"/>
        <v>0.242525004945666+0.652864175665534i</v>
      </c>
      <c r="Q1738" t="str">
        <f t="shared" si="890"/>
        <v>-0.242525004945666+0.058495343297189i</v>
      </c>
      <c r="R1738" t="str">
        <f t="shared" si="891"/>
        <v>-0.331440172916435-2.7718868927077i</v>
      </c>
      <c r="S1738" t="str">
        <f t="shared" si="892"/>
        <v>0.073428499679423i</v>
      </c>
      <c r="T1738" t="str">
        <f t="shared" si="893"/>
        <v>0.203535495812584-0.0243371546307424i</v>
      </c>
      <c r="U1738" t="str">
        <f t="shared" si="894"/>
        <v>0.00005-0.00150339060579513i</v>
      </c>
      <c r="V1738" t="str">
        <f t="shared" si="895"/>
        <v>3.33333333333333E-06-0.00165372966637464i</v>
      </c>
      <c r="W1738" t="str">
        <f t="shared" si="896"/>
        <v>0.0000144714407752428-0.000787681993106734i</v>
      </c>
      <c r="X1738" t="str">
        <f t="shared" si="897"/>
        <v>0.0000261747680303933-0.000787077406286876i</v>
      </c>
      <c r="Y1738" t="str">
        <f t="shared" si="898"/>
        <v>0.009+0.100782292327161i</v>
      </c>
      <c r="Z1738" t="str">
        <f t="shared" si="899"/>
        <v>-0.108977373362019-0.0135016017638476i</v>
      </c>
      <c r="AA1738" t="str">
        <f t="shared" si="900"/>
        <v>12.5357135804098-138.87514986962i</v>
      </c>
      <c r="AB1738" t="str">
        <f t="shared" si="901"/>
        <v>1.40599525403516-0.168117722026489i</v>
      </c>
      <c r="AC1738" t="str">
        <f t="shared" si="902"/>
        <v>1.68491329972775-2.5002659381322i</v>
      </c>
      <c r="AD1738" t="str">
        <f t="shared" si="903"/>
        <v>0.306846924338304+0.355556093725416i</v>
      </c>
      <c r="AE1738" t="str">
        <f t="shared" si="904"/>
        <v>-0.0286387950564127-0.0428904941519329i</v>
      </c>
      <c r="AF1738" t="str">
        <f t="shared" si="905"/>
        <v>-14.4922149658977-2.05593902379157i</v>
      </c>
      <c r="AG1738" t="str">
        <f t="shared" si="906"/>
        <v>1.19267251247415-0.138125672971526i</v>
      </c>
      <c r="AH1738" t="str">
        <f t="shared" si="907"/>
        <v>0.205229214668738+0.594300022487638i</v>
      </c>
      <c r="AI1738">
        <f t="shared" si="908"/>
        <v>-4.030604994749849</v>
      </c>
      <c r="AJ1738">
        <f t="shared" si="909"/>
        <v>70.94870636006398</v>
      </c>
      <c r="AK1738"/>
      <c r="AL1738"/>
      <c r="AM1738"/>
      <c r="AN1738"/>
    </row>
    <row r="1739" spans="1:40" x14ac:dyDescent="0.25">
      <c r="A1739"/>
      <c r="B1739">
        <f t="shared" si="875"/>
        <v>160500</v>
      </c>
      <c r="C1739" s="186" t="str">
        <f t="shared" si="878"/>
        <v>-2.96682990575235E-06+0.0152587068436284i</v>
      </c>
      <c r="D1739" s="158" t="str">
        <f t="shared" si="879"/>
        <v>-5.95702870270191+0.116983419134484i</v>
      </c>
      <c r="E1739" t="str">
        <f t="shared" si="880"/>
        <v>2870</v>
      </c>
      <c r="F1739" t="str">
        <f t="shared" si="881"/>
        <v>0.777000777000777</v>
      </c>
      <c r="G1739" t="str">
        <f t="shared" si="876"/>
        <v>0.777000777000777</v>
      </c>
      <c r="H1739" t="str">
        <f t="shared" si="882"/>
        <v>8.53587966945965+2.17183249050836i</v>
      </c>
      <c r="I1739" t="str">
        <f t="shared" si="883"/>
        <v>630.282026126452i</v>
      </c>
      <c r="J1739" t="str">
        <f t="shared" si="877"/>
        <v>-338.796406707331+136.315379708145i</v>
      </c>
      <c r="K1739" t="str">
        <f t="shared" si="884"/>
        <v>0.644226040601572-1.60115071483796i</v>
      </c>
      <c r="L1739" t="str">
        <f t="shared" si="885"/>
        <v>0.0449402517924474-0.0938838882279406i</v>
      </c>
      <c r="M1739" t="str">
        <f t="shared" si="886"/>
        <v>0.689166292394019-1.6950346030659i</v>
      </c>
      <c r="N1739" t="str">
        <f t="shared" si="887"/>
        <v>-0.711803009934645i</v>
      </c>
      <c r="O1739" t="str">
        <f t="shared" si="888"/>
        <v>0.757185381204329-0.653200044772238i</v>
      </c>
      <c r="P1739" t="str">
        <f t="shared" si="889"/>
        <v>0.242814618795671+0.653200044772238i</v>
      </c>
      <c r="Q1739" t="str">
        <f t="shared" si="890"/>
        <v>-0.242814618795671+0.0586029651624069i</v>
      </c>
      <c r="R1739" t="str">
        <f t="shared" si="891"/>
        <v>-0.331437787758317-2.77011032217857i</v>
      </c>
      <c r="S1739" t="str">
        <f t="shared" si="892"/>
        <v>0.0734742780458067i</v>
      </c>
      <c r="T1739" t="str">
        <f t="shared" si="893"/>
        <v>0.203531856029307-0.0243521521726416i</v>
      </c>
      <c r="U1739" t="str">
        <f t="shared" si="894"/>
        <v>0.00005-0.0015024539138289i</v>
      </c>
      <c r="V1739" t="str">
        <f t="shared" si="895"/>
        <v>3.33333333333333E-06-0.00165269930521179i</v>
      </c>
      <c r="W1739" t="str">
        <f t="shared" si="896"/>
        <v>0.00001447143673775-0.000787191464364319i</v>
      </c>
      <c r="X1739" t="str">
        <f t="shared" si="897"/>
        <v>0.0000261601903452823-0.000786587470809581i</v>
      </c>
      <c r="Y1739" t="str">
        <f t="shared" si="898"/>
        <v>0.009+0.100845124180232i</v>
      </c>
      <c r="Z1739" t="str">
        <f t="shared" si="899"/>
        <v>-0.108841916946416-0.0134787823904841i</v>
      </c>
      <c r="AA1739" t="str">
        <f t="shared" si="900"/>
        <v>12.5199603510039-138.78868599312i</v>
      </c>
      <c r="AB1739" t="str">
        <f t="shared" si="901"/>
        <v>1.40597011091213-0.168221322986353i</v>
      </c>
      <c r="AC1739" t="str">
        <f t="shared" si="902"/>
        <v>1.68380624511873-2.49910045433658i</v>
      </c>
      <c r="AD1739" t="str">
        <f t="shared" si="903"/>
        <v>0.307000696691912+0.355744171477291i</v>
      </c>
      <c r="AE1739" t="str">
        <f t="shared" si="904"/>
        <v>-0.0286195460578074-0.0428578731505401i</v>
      </c>
      <c r="AF1739" t="str">
        <f t="shared" si="905"/>
        <v>-14.4929083721616-2.05484907137388i</v>
      </c>
      <c r="AG1739" t="str">
        <f t="shared" si="906"/>
        <v>1.19264518762688-0.138118639742464i</v>
      </c>
      <c r="AH1739" t="str">
        <f t="shared" si="907"/>
        <v>0.205164878795308+0.593874169423347i</v>
      </c>
      <c r="AI1739">
        <f t="shared" si="908"/>
        <v>-4.0364578511294509</v>
      </c>
      <c r="AJ1739">
        <f t="shared" si="909"/>
        <v>70.94157600238546</v>
      </c>
      <c r="AK1739"/>
      <c r="AL1739"/>
      <c r="AM1739"/>
      <c r="AN1739"/>
    </row>
    <row r="1740" spans="1:40" x14ac:dyDescent="0.25">
      <c r="A1740"/>
      <c r="B1740">
        <f t="shared" si="875"/>
        <v>160600</v>
      </c>
      <c r="C1740" s="186" t="str">
        <f t="shared" si="878"/>
        <v>-2.96313637384304E-06+0.0152492057815543i</v>
      </c>
      <c r="D1740" s="158" t="str">
        <f t="shared" si="879"/>
        <v>-5.95702867438483+0.116910577658583i</v>
      </c>
      <c r="E1740" t="str">
        <f t="shared" si="880"/>
        <v>2870</v>
      </c>
      <c r="F1740" t="str">
        <f t="shared" si="881"/>
        <v>0.777000777000777</v>
      </c>
      <c r="G1740" t="str">
        <f t="shared" si="876"/>
        <v>0.777000777000777</v>
      </c>
      <c r="H1740" t="str">
        <f t="shared" si="882"/>
        <v>8.53657193082263+2.17067073098914i</v>
      </c>
      <c r="I1740" t="str">
        <f t="shared" si="883"/>
        <v>630.674725208151i</v>
      </c>
      <c r="J1740" t="str">
        <f t="shared" si="877"/>
        <v>-339.219960928248+136.400311408898i</v>
      </c>
      <c r="K1740" t="str">
        <f t="shared" si="884"/>
        <v>0.643531572354193-1.60042710002085i</v>
      </c>
      <c r="L1740" t="str">
        <f t="shared" si="885"/>
        <v>0.0448947229697068-0.093847210140201i</v>
      </c>
      <c r="M1740" t="str">
        <f t="shared" si="886"/>
        <v>0.6884262953239-1.69427431016105i</v>
      </c>
      <c r="N1740" t="str">
        <f t="shared" si="887"/>
        <v>-0.712246500906566i</v>
      </c>
      <c r="O1740" t="str">
        <f t="shared" si="888"/>
        <v>0.756895618427895-0.653535785404788i</v>
      </c>
      <c r="P1740" t="str">
        <f t="shared" si="889"/>
        <v>0.243104381572105+0.653535785404788i</v>
      </c>
      <c r="Q1740" t="str">
        <f t="shared" si="890"/>
        <v>-0.243104381572105+0.0587107155017781i</v>
      </c>
      <c r="R1740" t="str">
        <f t="shared" si="891"/>
        <v>-0.331435401053649-2.76833593286617i</v>
      </c>
      <c r="S1740" t="str">
        <f t="shared" si="892"/>
        <v>0.0735200564121904i</v>
      </c>
      <c r="T1740" t="str">
        <f t="shared" si="893"/>
        <v>0.203528213952215-0.0243671493824612i</v>
      </c>
      <c r="U1740" t="str">
        <f t="shared" si="894"/>
        <v>0.0000500000000000001-0.00150151838835329i</v>
      </c>
      <c r="V1740" t="str">
        <f t="shared" si="895"/>
        <v>3.33333333333333E-06-0.00165167022718862i</v>
      </c>
      <c r="W1740" t="str">
        <f t="shared" si="896"/>
        <v>0.0000144714326977436-0.000786701546640672i</v>
      </c>
      <c r="X1740" t="str">
        <f t="shared" si="897"/>
        <v>0.0000261456398646798-0.000786098145208153i</v>
      </c>
      <c r="Y1740" t="str">
        <f t="shared" si="898"/>
        <v>0.009+0.100907956033304i</v>
      </c>
      <c r="Z1740" t="str">
        <f t="shared" si="899"/>
        <v>-0.108706712790559-0.0134560185777797i</v>
      </c>
      <c r="AA1740" t="str">
        <f t="shared" si="900"/>
        <v>12.5042368800639-138.702329638414i</v>
      </c>
      <c r="AB1740" t="str">
        <f t="shared" si="901"/>
        <v>1.40594495194373-0.168324921652256i</v>
      </c>
      <c r="AC1740" t="str">
        <f t="shared" si="902"/>
        <v>1.68270088418067-2.49793571580262i</v>
      </c>
      <c r="AD1740" t="str">
        <f t="shared" si="903"/>
        <v>0.307154551247914+0.355932184865322i</v>
      </c>
      <c r="AE1740" t="str">
        <f t="shared" si="904"/>
        <v>-0.0286003314928423-0.042825295140912i</v>
      </c>
      <c r="AF1740" t="str">
        <f t="shared" si="905"/>
        <v>-14.4936006052075-2.05376015333056i</v>
      </c>
      <c r="AG1740" t="str">
        <f t="shared" si="906"/>
        <v>1.19261787053617-0.138111657100884i</v>
      </c>
      <c r="AH1740" t="str">
        <f t="shared" si="907"/>
        <v>0.205100640838166+0.593448875476753i</v>
      </c>
      <c r="AI1740">
        <f t="shared" si="908"/>
        <v>-4.0423067665396708</v>
      </c>
      <c r="AJ1740">
        <f t="shared" si="909"/>
        <v>70.934444246591383</v>
      </c>
      <c r="AK1740"/>
      <c r="AL1740"/>
      <c r="AM1740"/>
      <c r="AN1740"/>
    </row>
    <row r="1741" spans="1:40" x14ac:dyDescent="0.25">
      <c r="A1741"/>
      <c r="B1741">
        <f t="shared" si="875"/>
        <v>160700</v>
      </c>
      <c r="C1741" s="186" t="str">
        <f t="shared" si="878"/>
        <v>-0.0000029594497349936+0.0152397165440739i</v>
      </c>
      <c r="D1741" s="158" t="str">
        <f t="shared" si="879"/>
        <v>-5.95702864612059+0.1168378268379i</v>
      </c>
      <c r="E1741" t="str">
        <f t="shared" si="880"/>
        <v>2870</v>
      </c>
      <c r="F1741" t="str">
        <f t="shared" si="881"/>
        <v>0.777000777000777</v>
      </c>
      <c r="G1741" t="str">
        <f t="shared" si="876"/>
        <v>0.777000777000777</v>
      </c>
      <c r="H1741" t="str">
        <f t="shared" si="882"/>
        <v>8.53726302148808+2.16951009527648i</v>
      </c>
      <c r="I1741" t="str">
        <f t="shared" si="883"/>
        <v>631.06742428985i</v>
      </c>
      <c r="J1741" t="str">
        <f t="shared" si="877"/>
        <v>-339.64377896369+136.485243109651i</v>
      </c>
      <c r="K1741" t="str">
        <f t="shared" si="884"/>
        <v>0.642838168578063-1.59970396698888i</v>
      </c>
      <c r="L1741" t="str">
        <f t="shared" si="885"/>
        <v>0.0448492580318338-0.0938105471580718i</v>
      </c>
      <c r="M1741" t="str">
        <f t="shared" si="886"/>
        <v>0.687687426609897-1.69351451414695i</v>
      </c>
      <c r="N1741" t="str">
        <f t="shared" si="887"/>
        <v>-0.712689991878488i</v>
      </c>
      <c r="O1741" t="str">
        <f t="shared" si="888"/>
        <v>0.756605706782022-0.653871397497151i</v>
      </c>
      <c r="P1741" t="str">
        <f t="shared" si="889"/>
        <v>0.243394293217978+0.653871397497151i</v>
      </c>
      <c r="Q1741" t="str">
        <f t="shared" si="890"/>
        <v>-0.243394293217978+0.0588185943813371i</v>
      </c>
      <c r="R1741" t="str">
        <f t="shared" si="891"/>
        <v>-0.331433012802328-2.76656372069786i</v>
      </c>
      <c r="S1741" t="str">
        <f t="shared" si="892"/>
        <v>0.0735658347785741i</v>
      </c>
      <c r="T1741" t="str">
        <f t="shared" si="893"/>
        <v>0.203524569581256-0.0243821462599811i</v>
      </c>
      <c r="U1741" t="str">
        <f t="shared" si="894"/>
        <v>0.0000500000000000001-0.00150058402719066i</v>
      </c>
      <c r="V1741" t="str">
        <f t="shared" si="895"/>
        <v>3.33333333333333E-06-0.00165064242990972i</v>
      </c>
      <c r="W1741" t="str">
        <f t="shared" si="896"/>
        <v>0.0000144714286552237-0.000786212238795125i</v>
      </c>
      <c r="X1741" t="str">
        <f t="shared" si="897"/>
        <v>0.0000261311165209107-0.000785609428345058i</v>
      </c>
      <c r="Y1741" t="str">
        <f t="shared" si="898"/>
        <v>0.009+0.100970787886376i</v>
      </c>
      <c r="Z1741" t="str">
        <f t="shared" si="899"/>
        <v>-0.108571760269021-0.0134333101537189i</v>
      </c>
      <c r="AA1741" t="str">
        <f t="shared" si="900"/>
        <v>12.4885430924858-138.616080605281i</v>
      </c>
      <c r="AB1741" t="str">
        <f t="shared" si="901"/>
        <v>1.40591977712962-0.168428518022678i</v>
      </c>
      <c r="AC1741" t="str">
        <f t="shared" si="902"/>
        <v>1.68159721368656-2.49677172242199i</v>
      </c>
      <c r="AD1741" t="str">
        <f t="shared" si="903"/>
        <v>0.307308487981708+0.356120133856222i</v>
      </c>
      <c r="AE1741" t="str">
        <f t="shared" si="904"/>
        <v>-0.0285811512757108-0.0427927600319381i</v>
      </c>
      <c r="AF1741" t="str">
        <f t="shared" si="905"/>
        <v>-14.4942916676087-2.05267226843858i</v>
      </c>
      <c r="AG1741" t="str">
        <f t="shared" si="906"/>
        <v>1.19259056115814-0.138104724940839i</v>
      </c>
      <c r="AH1741" t="str">
        <f t="shared" si="907"/>
        <v>0.20503650060107+0.593024139500262i</v>
      </c>
      <c r="AI1741">
        <f t="shared" si="908"/>
        <v>-4.0481517464511381</v>
      </c>
      <c r="AJ1741">
        <f t="shared" si="909"/>
        <v>70.927311091879218</v>
      </c>
      <c r="AK1741"/>
      <c r="AL1741"/>
      <c r="AM1741"/>
      <c r="AN1741"/>
    </row>
    <row r="1742" spans="1:40" x14ac:dyDescent="0.25">
      <c r="A1742"/>
      <c r="B1742">
        <f t="shared" si="875"/>
        <v>160800</v>
      </c>
      <c r="C1742" s="186" t="str">
        <f t="shared" si="878"/>
        <v>-2.95576997206239E-06+0.0152302391091262i</v>
      </c>
      <c r="D1742" s="158" t="str">
        <f t="shared" si="879"/>
        <v>-5.95702861790908+0.116765166503301i</v>
      </c>
      <c r="E1742" t="str">
        <f t="shared" si="880"/>
        <v>2870</v>
      </c>
      <c r="F1742" t="str">
        <f t="shared" si="881"/>
        <v>0.777000777000777</v>
      </c>
      <c r="G1742" t="str">
        <f t="shared" si="876"/>
        <v>0.777000777000777</v>
      </c>
      <c r="H1742" t="str">
        <f t="shared" si="882"/>
        <v>8.53795294402255+2.16835058197934i</v>
      </c>
      <c r="I1742" t="str">
        <f t="shared" si="883"/>
        <v>631.460123371548i</v>
      </c>
      <c r="J1742" t="str">
        <f t="shared" si="877"/>
        <v>-340.067860813659+136.570174810404i</v>
      </c>
      <c r="K1742" t="str">
        <f t="shared" si="884"/>
        <v>0.642145827229779-1.59898131564677i</v>
      </c>
      <c r="L1742" t="str">
        <f t="shared" si="885"/>
        <v>0.0448038568708293-0.0937738993049713i</v>
      </c>
      <c r="M1742" t="str">
        <f t="shared" si="886"/>
        <v>0.686949684100608-1.69275521495174i</v>
      </c>
      <c r="N1742" t="str">
        <f t="shared" si="887"/>
        <v>-0.71313348285041i</v>
      </c>
      <c r="O1742" t="str">
        <f t="shared" si="888"/>
        <v>0.756315646323731-0.654206880983314i</v>
      </c>
      <c r="P1742" t="str">
        <f t="shared" si="889"/>
        <v>0.243684353676269+0.654206880983314i</v>
      </c>
      <c r="Q1742" t="str">
        <f t="shared" si="890"/>
        <v>-0.243684353676269+0.058926601867096i</v>
      </c>
      <c r="R1742" t="str">
        <f t="shared" si="891"/>
        <v>-0.331430623004217-2.76479368161116i</v>
      </c>
      <c r="S1742" t="str">
        <f t="shared" si="892"/>
        <v>0.0736116131449576i</v>
      </c>
      <c r="T1742" t="str">
        <f t="shared" si="893"/>
        <v>0.203520922916384-0.0243971428049787i</v>
      </c>
      <c r="U1742" t="str">
        <f t="shared" si="894"/>
        <v>0.0000500000000000001-0.00149965082816877i</v>
      </c>
      <c r="V1742" t="str">
        <f t="shared" si="895"/>
        <v>3.33333333333333E-06-0.00164961591098565i</v>
      </c>
      <c r="W1742" t="str">
        <f t="shared" si="896"/>
        <v>0.0000144714246101906-0.000785723539689838i</v>
      </c>
      <c r="X1742" t="str">
        <f t="shared" si="897"/>
        <v>0.0000261166202465101-0.000785121319085587i</v>
      </c>
      <c r="Y1742" t="str">
        <f t="shared" si="898"/>
        <v>0.009+0.101033619739448i</v>
      </c>
      <c r="Z1742" t="str">
        <f t="shared" si="899"/>
        <v>-0.10843705875831-0.0134106569469284i</v>
      </c>
      <c r="AA1742" t="str">
        <f t="shared" si="900"/>
        <v>12.4728789134022-138.529938693991i</v>
      </c>
      <c r="AB1742" t="str">
        <f t="shared" si="901"/>
        <v>1.40589458646947-0.168532112096082i</v>
      </c>
      <c r="AC1742" t="str">
        <f t="shared" si="902"/>
        <v>1.68049523041648-2.49560847408383i</v>
      </c>
      <c r="AD1742" t="str">
        <f t="shared" si="903"/>
        <v>0.307462506868673+0.356308018416715i</v>
      </c>
      <c r="AE1742" t="str">
        <f t="shared" si="904"/>
        <v>-0.0285620053208691-0.0427602677327686i</v>
      </c>
      <c r="AF1742" t="str">
        <f t="shared" si="905"/>
        <v>-14.4949815619316-2.05158541547604i</v>
      </c>
      <c r="AG1742" t="str">
        <f t="shared" si="906"/>
        <v>1.19256325944902-0.138097843156628i</v>
      </c>
      <c r="AH1742" t="str">
        <f t="shared" si="907"/>
        <v>0.204972457888204+0.592599960349414i</v>
      </c>
      <c r="AI1742">
        <f t="shared" si="908"/>
        <v>-4.0539927963235449</v>
      </c>
      <c r="AJ1742">
        <f t="shared" si="909"/>
        <v>70.920176537455859</v>
      </c>
      <c r="AK1742"/>
      <c r="AL1742"/>
      <c r="AM1742"/>
      <c r="AN1742"/>
    </row>
    <row r="1743" spans="1:40" x14ac:dyDescent="0.25">
      <c r="A1743"/>
      <c r="B1743">
        <f t="shared" si="875"/>
        <v>160900</v>
      </c>
      <c r="C1743" s="186" t="str">
        <f t="shared" si="878"/>
        <v>-0.0000029520970679612+0.0152207734547055i</v>
      </c>
      <c r="D1743" s="158" t="str">
        <f t="shared" si="879"/>
        <v>-5.95702858975015+0.116692596486076i</v>
      </c>
      <c r="E1743" t="str">
        <f t="shared" si="880"/>
        <v>2870</v>
      </c>
      <c r="F1743" t="str">
        <f t="shared" si="881"/>
        <v>0.777000777000777</v>
      </c>
      <c r="G1743" t="str">
        <f t="shared" si="876"/>
        <v>0.777000777000777</v>
      </c>
      <c r="H1743" t="str">
        <f t="shared" si="882"/>
        <v>8.53864170098574+2.16719218970828i</v>
      </c>
      <c r="I1743" t="str">
        <f t="shared" si="883"/>
        <v>631.852822453247i</v>
      </c>
      <c r="J1743" t="str">
        <f t="shared" si="877"/>
        <v>-340.492206478152+136.655106511156i</v>
      </c>
      <c r="K1743" t="str">
        <f t="shared" si="884"/>
        <v>0.641454546270479-1.59825914589768i</v>
      </c>
      <c r="L1743" t="str">
        <f t="shared" si="885"/>
        <v>0.0447585193788896-0.0937372666041659i</v>
      </c>
      <c r="M1743" t="str">
        <f t="shared" si="886"/>
        <v>0.686213065649369-1.69199641250185i</v>
      </c>
      <c r="N1743" t="str">
        <f t="shared" si="887"/>
        <v>-0.713576973822332i</v>
      </c>
      <c r="O1743" t="str">
        <f t="shared" si="888"/>
        <v>0.756025437110073-0.654542235797296i</v>
      </c>
      <c r="P1743" t="str">
        <f t="shared" si="889"/>
        <v>0.243974562889927+0.654542235797296i</v>
      </c>
      <c r="Q1743" t="str">
        <f t="shared" si="890"/>
        <v>-0.243974562889927+0.059034738025036i</v>
      </c>
      <c r="R1743" t="str">
        <f t="shared" si="891"/>
        <v>-0.331428231659229-2.7630258115537i</v>
      </c>
      <c r="S1743" t="str">
        <f t="shared" si="892"/>
        <v>0.0736573915113413i</v>
      </c>
      <c r="T1743" t="str">
        <f t="shared" si="893"/>
        <v>0.203517273957552-0.0244121390172354i</v>
      </c>
      <c r="U1743" t="str">
        <f t="shared" si="894"/>
        <v>0.0000499999999999999-0.00149871878912081i</v>
      </c>
      <c r="V1743" t="str">
        <f t="shared" si="895"/>
        <v>3.33333333333333E-06-0.00164859066803289i</v>
      </c>
      <c r="W1743" t="str">
        <f t="shared" si="896"/>
        <v>0.0000144714205626437-0.000785235448189814i</v>
      </c>
      <c r="X1743" t="str">
        <f t="shared" si="897"/>
        <v>0.0000261021509742219-0.000784633816297861i</v>
      </c>
      <c r="Y1743" t="str">
        <f t="shared" si="898"/>
        <v>0.009+0.10109645159252i</v>
      </c>
      <c r="Z1743" t="str">
        <f t="shared" si="899"/>
        <v>-0.108302607636859-0.0133880587866749i</v>
      </c>
      <c r="AA1743" t="str">
        <f t="shared" si="900"/>
        <v>12.457244268182-138.443903705309i</v>
      </c>
      <c r="AB1743" t="str">
        <f t="shared" si="901"/>
        <v>1.40586937996296-0.168635703870958i</v>
      </c>
      <c r="AC1743" t="str">
        <f t="shared" si="902"/>
        <v>1.67939493115757-2.49444597067476i</v>
      </c>
      <c r="AD1743" t="str">
        <f t="shared" si="903"/>
        <v>0.307616607884182+0.356495838513523i</v>
      </c>
      <c r="AE1743" t="str">
        <f t="shared" si="904"/>
        <v>-0.0285428935430382-0.0427278181528142i</v>
      </c>
      <c r="AF1743" t="str">
        <f t="shared" si="905"/>
        <v>-14.4956702907359-2.0504995932222i</v>
      </c>
      <c r="AG1743" t="str">
        <f t="shared" si="906"/>
        <v>1.19253596536522-0.138091011642808i</v>
      </c>
      <c r="AH1743" t="str">
        <f t="shared" si="907"/>
        <v>0.204908512504206+0.592176336882849i</v>
      </c>
      <c r="AI1743">
        <f t="shared" si="908"/>
        <v>-4.0598299216058411</v>
      </c>
      <c r="AJ1743">
        <f t="shared" si="909"/>
        <v>70.91304058253462</v>
      </c>
      <c r="AK1743"/>
      <c r="AL1743"/>
      <c r="AM1743"/>
      <c r="AN1743"/>
    </row>
    <row r="1744" spans="1:40" x14ac:dyDescent="0.25">
      <c r="A1744"/>
      <c r="B1744">
        <f t="shared" si="875"/>
        <v>161000</v>
      </c>
      <c r="C1744" s="186" t="str">
        <f t="shared" si="878"/>
        <v>-2.94843100565469E-06+0.0152113195588604i</v>
      </c>
      <c r="D1744" s="158" t="str">
        <f t="shared" si="879"/>
        <v>-5.95702856164367+0.11662011661793i</v>
      </c>
      <c r="E1744" t="str">
        <f t="shared" si="880"/>
        <v>2870</v>
      </c>
      <c r="F1744" t="str">
        <f t="shared" si="881"/>
        <v>0.777000777000777</v>
      </c>
      <c r="G1744" t="str">
        <f t="shared" si="876"/>
        <v>0.777000777000777</v>
      </c>
      <c r="H1744" t="str">
        <f t="shared" si="882"/>
        <v>8.53932929493056+2.16603491707546i</v>
      </c>
      <c r="I1744" t="str">
        <f t="shared" si="883"/>
        <v>632.245521534946i</v>
      </c>
      <c r="J1744" t="str">
        <f t="shared" si="877"/>
        <v>-340.916815957172+136.740038211909i</v>
      </c>
      <c r="K1744" t="str">
        <f t="shared" si="884"/>
        <v>0.640764323665801-1.59753745764326i</v>
      </c>
      <c r="L1744" t="str">
        <f t="shared" si="885"/>
        <v>0.0447132454484081-0.0937006490787715i</v>
      </c>
      <c r="M1744" t="str">
        <f t="shared" si="886"/>
        <v>0.685477569114209-1.69123810672203i</v>
      </c>
      <c r="N1744" t="str">
        <f t="shared" si="887"/>
        <v>-0.714020464794254i</v>
      </c>
      <c r="O1744" t="str">
        <f t="shared" si="888"/>
        <v>0.755735079198127-0.654877461873136i</v>
      </c>
      <c r="P1744" t="str">
        <f t="shared" si="889"/>
        <v>0.244264920801873+0.654877461873136i</v>
      </c>
      <c r="Q1744" t="str">
        <f t="shared" si="890"/>
        <v>-0.244264920801873+0.059143002921118i</v>
      </c>
      <c r="R1744" t="str">
        <f t="shared" si="891"/>
        <v>-0.331425838767234-2.76126010648316i</v>
      </c>
      <c r="S1744" t="str">
        <f t="shared" si="892"/>
        <v>0.073703169877725i</v>
      </c>
      <c r="T1744" t="str">
        <f t="shared" si="893"/>
        <v>0.203513622704713-0.0244271348965289i</v>
      </c>
      <c r="U1744" t="str">
        <f t="shared" si="894"/>
        <v>0.0000499999999999999-0.00149778790788533i</v>
      </c>
      <c r="V1744" t="str">
        <f t="shared" si="895"/>
        <v>3.33333333333333E-06-0.00164756669867386i</v>
      </c>
      <c r="W1744" t="str">
        <f t="shared" si="896"/>
        <v>0.0000144714165125835-0.000784747963162866i</v>
      </c>
      <c r="X1744" t="str">
        <f t="shared" si="897"/>
        <v>0.0000260877086369997-0.000784146918852792i</v>
      </c>
      <c r="Y1744" t="str">
        <f t="shared" si="898"/>
        <v>0.009+0.101159283445591i</v>
      </c>
      <c r="Z1744" t="str">
        <f t="shared" si="899"/>
        <v>-0.108168406285026-0.0133655155028631i</v>
      </c>
      <c r="AA1744" t="str">
        <f t="shared" si="900"/>
        <v>12.4416390824304-138.357975440495i</v>
      </c>
      <c r="AB1744" t="str">
        <f t="shared" si="901"/>
        <v>1.40584415760977-0.16873929334577i</v>
      </c>
      <c r="AC1744" t="str">
        <f t="shared" si="902"/>
        <v>1.67829631270404-2.49328421207888i</v>
      </c>
      <c r="AD1744" t="str">
        <f t="shared" si="903"/>
        <v>0.30777079100359+0.356683594113379i</v>
      </c>
      <c r="AE1744" t="str">
        <f t="shared" si="904"/>
        <v>-0.0285238158572006-0.0426954112017459i</v>
      </c>
      <c r="AF1744" t="str">
        <f t="shared" si="905"/>
        <v>-14.4963578565742-2.04941480045753i</v>
      </c>
      <c r="AG1744" t="str">
        <f t="shared" si="906"/>
        <v>1.19250867886325-0.138084230294185i</v>
      </c>
      <c r="AH1744" t="str">
        <f t="shared" si="907"/>
        <v>0.204844664254131+0.59175326796233i</v>
      </c>
      <c r="AI1744">
        <f t="shared" si="908"/>
        <v>-4.0656631277359878</v>
      </c>
      <c r="AJ1744">
        <f t="shared" si="909"/>
        <v>70.905903226339063</v>
      </c>
      <c r="AK1744"/>
      <c r="AL1744"/>
      <c r="AM1744"/>
      <c r="AN1744"/>
    </row>
    <row r="1745" spans="1:40" x14ac:dyDescent="0.25">
      <c r="A1745"/>
      <c r="B1745">
        <f t="shared" si="875"/>
        <v>161100</v>
      </c>
      <c r="C1745" s="186" t="str">
        <f t="shared" si="878"/>
        <v>-2.94477176816044E-06+0.0152018773996941i</v>
      </c>
      <c r="D1745" s="158" t="str">
        <f t="shared" si="879"/>
        <v>-5.95702853358951+0.116547726730988i</v>
      </c>
      <c r="E1745" t="str">
        <f t="shared" si="880"/>
        <v>2870</v>
      </c>
      <c r="F1745" t="str">
        <f t="shared" si="881"/>
        <v>0.777000777000777</v>
      </c>
      <c r="G1745" t="str">
        <f t="shared" si="876"/>
        <v>0.777000777000777</v>
      </c>
      <c r="H1745" t="str">
        <f t="shared" si="882"/>
        <v>8.54001572840314+2.16487876269463i</v>
      </c>
      <c r="I1745" t="str">
        <f t="shared" si="883"/>
        <v>632.638220616645i</v>
      </c>
      <c r="J1745" t="str">
        <f t="shared" si="877"/>
        <v>-341.341689250717+136.824969912662i</v>
      </c>
      <c r="K1745" t="str">
        <f t="shared" si="884"/>
        <v>0.640075157385891-1.59681625078362i</v>
      </c>
      <c r="L1745" t="str">
        <f t="shared" si="885"/>
        <v>0.044668034971972-0.0936640467517528i</v>
      </c>
      <c r="M1745" t="str">
        <f t="shared" si="886"/>
        <v>0.684743192357863-1.69048029753537i</v>
      </c>
      <c r="N1745" t="str">
        <f t="shared" si="887"/>
        <v>-0.714463955766176i</v>
      </c>
      <c r="O1745" t="str">
        <f t="shared" si="888"/>
        <v>0.755444572645002-0.6552125591449i</v>
      </c>
      <c r="P1745" t="str">
        <f t="shared" si="889"/>
        <v>0.244555427354998+0.6552125591449i</v>
      </c>
      <c r="Q1745" t="str">
        <f t="shared" si="890"/>
        <v>-0.244555427354998+0.0592513966212761i</v>
      </c>
      <c r="R1745" t="str">
        <f t="shared" si="891"/>
        <v>-0.331423444328114-2.75949656236727i</v>
      </c>
      <c r="S1745" t="str">
        <f t="shared" si="892"/>
        <v>0.0737489482441088i</v>
      </c>
      <c r="T1745" t="str">
        <f t="shared" si="893"/>
        <v>0.20350996915782-0.0244421304426384i</v>
      </c>
      <c r="U1745" t="str">
        <f t="shared" si="894"/>
        <v>0.0000499999999999999-0.00149685818230626i</v>
      </c>
      <c r="V1745" t="str">
        <f t="shared" si="895"/>
        <v>3.33333333333333E-06-0.00164654400053688i</v>
      </c>
      <c r="W1745" t="str">
        <f t="shared" si="896"/>
        <v>0.0000144714124600097-0.000784261083479626i</v>
      </c>
      <c r="X1745" t="str">
        <f t="shared" si="897"/>
        <v>0.0000260732931680045-0.000783660625624113i</v>
      </c>
      <c r="Y1745" t="str">
        <f t="shared" si="898"/>
        <v>0.009+0.101222115298663i</v>
      </c>
      <c r="Z1745" t="str">
        <f t="shared" si="899"/>
        <v>-0.108034454085077-0.0133430269260316i</v>
      </c>
      <c r="AA1745" t="str">
        <f t="shared" si="900"/>
        <v>12.4260632819864-138.272153701297i</v>
      </c>
      <c r="AB1745" t="str">
        <f t="shared" si="901"/>
        <v>1.40581891940957-0.168842880518992i</v>
      </c>
      <c r="AC1745" t="str">
        <f t="shared" si="902"/>
        <v>1.67719937185712-2.49212319817781i</v>
      </c>
      <c r="AD1745" t="str">
        <f t="shared" si="903"/>
        <v>0.307925056202231+0.356871285183014i</v>
      </c>
      <c r="AE1745" t="str">
        <f t="shared" si="904"/>
        <v>-0.0285047721786001-0.0426630467894927i</v>
      </c>
      <c r="AF1745" t="str">
        <f t="shared" si="905"/>
        <v>-14.4970442619927-2.04833103596364i</v>
      </c>
      <c r="AG1745" t="str">
        <f t="shared" si="906"/>
        <v>1.1924813998998-0.138077499005812i</v>
      </c>
      <c r="AH1745" t="str">
        <f t="shared" si="907"/>
        <v>0.204780912943482+0.591330752452705i</v>
      </c>
      <c r="AI1745">
        <f t="shared" si="908"/>
        <v>-4.0714924201411984</v>
      </c>
      <c r="AJ1745">
        <f t="shared" si="909"/>
        <v>70.8987644680996</v>
      </c>
      <c r="AK1745"/>
      <c r="AL1745"/>
      <c r="AM1745"/>
      <c r="AN1745"/>
    </row>
    <row r="1746" spans="1:40" x14ac:dyDescent="0.25">
      <c r="A1746"/>
      <c r="B1746">
        <f t="shared" si="875"/>
        <v>161200</v>
      </c>
      <c r="C1746" s="186" t="str">
        <f t="shared" si="878"/>
        <v>-2.94111933854863E-06+0.0151924469553641i</v>
      </c>
      <c r="D1746" s="158" t="str">
        <f t="shared" si="879"/>
        <v>-5.95702850558755+0.116475426657791i</v>
      </c>
      <c r="E1746" t="str">
        <f t="shared" si="880"/>
        <v>2870</v>
      </c>
      <c r="F1746" t="str">
        <f t="shared" si="881"/>
        <v>0.777000777000777</v>
      </c>
      <c r="G1746" t="str">
        <f t="shared" si="876"/>
        <v>0.777000777000777</v>
      </c>
      <c r="H1746" t="str">
        <f t="shared" si="882"/>
        <v>8.54070100394291+2.16372372518107i</v>
      </c>
      <c r="I1746" t="str">
        <f t="shared" si="883"/>
        <v>633.030919698343i</v>
      </c>
      <c r="J1746" t="str">
        <f t="shared" si="877"/>
        <v>-341.766826358787+136.909901613415i</v>
      </c>
      <c r="K1746" t="str">
        <f t="shared" si="884"/>
        <v>0.639387045405388-1.59609552521736i</v>
      </c>
      <c r="L1746" t="str">
        <f t="shared" si="885"/>
        <v>0.0446228878423645-0.0936274596459245i</v>
      </c>
      <c r="M1746" t="str">
        <f t="shared" si="886"/>
        <v>0.684009933247752-1.68972298486328i</v>
      </c>
      <c r="N1746" t="str">
        <f t="shared" si="887"/>
        <v>-0.714907446738098i</v>
      </c>
      <c r="O1746" t="str">
        <f t="shared" si="888"/>
        <v>0.755153917507837-0.655547527546682i</v>
      </c>
      <c r="P1746" t="str">
        <f t="shared" si="889"/>
        <v>0.244846082492163+0.655547527546682i</v>
      </c>
      <c r="Q1746" t="str">
        <f t="shared" si="890"/>
        <v>-0.244846082492163+0.059359919191416i</v>
      </c>
      <c r="R1746" t="str">
        <f t="shared" si="891"/>
        <v>-0.331421048341774-2.75773517518377i</v>
      </c>
      <c r="S1746" t="str">
        <f t="shared" si="892"/>
        <v>0.0737947266104924i</v>
      </c>
      <c r="T1746" t="str">
        <f t="shared" si="893"/>
        <v>0.203506313316825-0.024457125655344i</v>
      </c>
      <c r="U1746" t="str">
        <f t="shared" si="894"/>
        <v>0.00005-0.00149592961023287i</v>
      </c>
      <c r="V1746" t="str">
        <f t="shared" si="895"/>
        <v>3.33333333333333E-06-0.00164552257125616i</v>
      </c>
      <c r="W1746" t="str">
        <f t="shared" si="896"/>
        <v>0.0000144714084049228-0.000783774808013518i</v>
      </c>
      <c r="X1746" t="str">
        <f t="shared" si="897"/>
        <v>0.0000260589045006048-0.000783174935488327i</v>
      </c>
      <c r="Y1746" t="str">
        <f t="shared" si="898"/>
        <v>0.009+0.101284947151735i</v>
      </c>
      <c r="Z1746" t="str">
        <f t="shared" si="899"/>
        <v>-0.107900750421189-0.0133205928873513i</v>
      </c>
      <c r="AA1746" t="str">
        <f t="shared" si="900"/>
        <v>12.4105167929234-138.186438289957i</v>
      </c>
      <c r="AB1746" t="str">
        <f t="shared" si="901"/>
        <v>1.40579366536202-0.168946465389106i</v>
      </c>
      <c r="AC1746" t="str">
        <f t="shared" si="902"/>
        <v>1.67610410542501-2.49096292885065i</v>
      </c>
      <c r="AD1746" t="str">
        <f t="shared" si="903"/>
        <v>0.308079403455434+0.357058911689169i</v>
      </c>
      <c r="AE1746" t="str">
        <f t="shared" si="904"/>
        <v>-0.0284857624227414-0.0426307248262422i</v>
      </c>
      <c r="AF1746" t="str">
        <f t="shared" si="905"/>
        <v>-14.4977295095305-2.04724829852328i</v>
      </c>
      <c r="AG1746" t="str">
        <f t="shared" si="906"/>
        <v>1.19245412843167-0.138070817672999i</v>
      </c>
      <c r="AH1746" t="str">
        <f t="shared" si="907"/>
        <v>0.204717258378187+0.590908789221916i</v>
      </c>
      <c r="AI1746">
        <f t="shared" si="908"/>
        <v>-4.0773178042378238</v>
      </c>
      <c r="AJ1746">
        <f t="shared" si="909"/>
        <v>70.891624307055721</v>
      </c>
      <c r="AK1746"/>
      <c r="AL1746"/>
      <c r="AM1746"/>
      <c r="AN1746"/>
    </row>
    <row r="1747" spans="1:40" x14ac:dyDescent="0.25">
      <c r="A1747"/>
      <c r="B1747">
        <f t="shared" si="875"/>
        <v>161300</v>
      </c>
      <c r="C1747" s="186" t="str">
        <f t="shared" si="878"/>
        <v>-2.93747369994207E-06+0.0151830282040822i</v>
      </c>
      <c r="D1747" s="158" t="str">
        <f t="shared" si="879"/>
        <v>-5.95702847763766+0.116403216231297i</v>
      </c>
      <c r="E1747" t="str">
        <f t="shared" si="880"/>
        <v>2870</v>
      </c>
      <c r="F1747" t="str">
        <f t="shared" si="881"/>
        <v>0.777000777000777</v>
      </c>
      <c r="G1747" t="str">
        <f t="shared" si="876"/>
        <v>0.777000777000777</v>
      </c>
      <c r="H1747" t="str">
        <f t="shared" si="882"/>
        <v>8.54138512408251+2.16256980315174i</v>
      </c>
      <c r="I1747" t="str">
        <f t="shared" si="883"/>
        <v>633.423618780042i</v>
      </c>
      <c r="J1747" t="str">
        <f t="shared" si="877"/>
        <v>-342.192227281384+136.994833314167i</v>
      </c>
      <c r="K1747" t="str">
        <f t="shared" si="884"/>
        <v>0.6386999857034-1.59537528084158i</v>
      </c>
      <c r="L1747" t="str">
        <f t="shared" si="885"/>
        <v>0.0445778039525632-0.0935908877839523i</v>
      </c>
      <c r="M1747" t="str">
        <f t="shared" si="886"/>
        <v>0.683277789655963-1.68896616862553i</v>
      </c>
      <c r="N1747" t="str">
        <f t="shared" si="887"/>
        <v>-0.71535093771002i</v>
      </c>
      <c r="O1747" t="str">
        <f t="shared" si="888"/>
        <v>0.754863113843798-0.655882367012596i</v>
      </c>
      <c r="P1747" t="str">
        <f t="shared" si="889"/>
        <v>0.245136886156202+0.655882367012596i</v>
      </c>
      <c r="Q1747" t="str">
        <f t="shared" si="890"/>
        <v>-0.245136886156202+0.0594685706974241i</v>
      </c>
      <c r="R1747" t="str">
        <f t="shared" si="891"/>
        <v>-0.331418650808074-2.75597594092034i</v>
      </c>
      <c r="S1747" t="str">
        <f t="shared" si="892"/>
        <v>0.0738405049768761i</v>
      </c>
      <c r="T1747" t="str">
        <f t="shared" si="893"/>
        <v>0.203502655181679-0.0244721205344231i</v>
      </c>
      <c r="U1747" t="str">
        <f t="shared" si="894"/>
        <v>0.00005-0.00149500218951977i</v>
      </c>
      <c r="V1747" t="str">
        <f t="shared" si="895"/>
        <v>3.33333333333333E-06-0.00164450240847174i</v>
      </c>
      <c r="W1747" t="str">
        <f t="shared" si="896"/>
        <v>0.0000144714043473221-0.000783289135640765i</v>
      </c>
      <c r="X1747" t="str">
        <f t="shared" si="897"/>
        <v>0.0000260445425683745-0.000782689847324734i</v>
      </c>
      <c r="Y1747" t="str">
        <f t="shared" si="898"/>
        <v>0.009+0.101347779004807i</v>
      </c>
      <c r="Z1747" t="str">
        <f t="shared" si="899"/>
        <v>-0.107767294679439-0.0132982132186222i</v>
      </c>
      <c r="AA1747" t="str">
        <f t="shared" si="900"/>
        <v>12.3949995415478-138.100829009205i</v>
      </c>
      <c r="AB1747" t="str">
        <f t="shared" si="901"/>
        <v>1.40576839546679-0.169050047954574i</v>
      </c>
      <c r="AC1747" t="str">
        <f t="shared" si="902"/>
        <v>1.67501051022296-2.48980340397404i</v>
      </c>
      <c r="AD1747" t="str">
        <f t="shared" si="903"/>
        <v>0.308233832738506+0.357246473598588i</v>
      </c>
      <c r="AE1747" t="str">
        <f t="shared" si="904"/>
        <v>-0.0284667865053886-0.0425984452224393i</v>
      </c>
      <c r="AF1747" t="str">
        <f t="shared" si="905"/>
        <v>-14.4984136017202-2.04616658692044i</v>
      </c>
      <c r="AG1747" t="str">
        <f t="shared" si="906"/>
        <v>1.19242686441583-0.138064186191302i</v>
      </c>
      <c r="AH1747" t="str">
        <f t="shared" si="907"/>
        <v>0.20465370036461+0.590487377140983i</v>
      </c>
      <c r="AI1747">
        <f t="shared" si="908"/>
        <v>-4.0831392854313728</v>
      </c>
      <c r="AJ1747">
        <f t="shared" si="909"/>
        <v>70.884482742454921</v>
      </c>
      <c r="AK1747"/>
      <c r="AL1747"/>
      <c r="AM1747"/>
      <c r="AN1747"/>
    </row>
    <row r="1748" spans="1:40" x14ac:dyDescent="0.25">
      <c r="A1748"/>
      <c r="B1748">
        <f t="shared" si="875"/>
        <v>161400</v>
      </c>
      <c r="C1748" s="186" t="str">
        <f t="shared" si="878"/>
        <v>-2.93383483551567E-06+0.0151736211241142i</v>
      </c>
      <c r="D1748" s="158" t="str">
        <f t="shared" si="879"/>
        <v>-5.95702844973969+0.116331095284876i</v>
      </c>
      <c r="E1748" t="str">
        <f t="shared" si="880"/>
        <v>2870</v>
      </c>
      <c r="F1748" t="str">
        <f t="shared" si="881"/>
        <v>0.777000777000777</v>
      </c>
      <c r="G1748" t="str">
        <f t="shared" si="876"/>
        <v>0.777000777000777</v>
      </c>
      <c r="H1748" t="str">
        <f t="shared" si="882"/>
        <v>8.54206809134786+2.16141699522511i</v>
      </c>
      <c r="I1748" t="str">
        <f t="shared" si="883"/>
        <v>633.816317861741i</v>
      </c>
      <c r="J1748" t="str">
        <f t="shared" si="877"/>
        <v>-342.617892018506+137.07976501492i</v>
      </c>
      <c r="K1748" t="str">
        <f t="shared" si="884"/>
        <v>0.638013976263531-1.59465551755187i</v>
      </c>
      <c r="L1748" t="str">
        <f t="shared" si="885"/>
        <v>0.0445327831957399-0.0935543311883526i</v>
      </c>
      <c r="M1748" t="str">
        <f t="shared" si="886"/>
        <v>0.682546759459271-1.68820984874022i</v>
      </c>
      <c r="N1748" t="str">
        <f t="shared" si="887"/>
        <v>-0.715794428681942i</v>
      </c>
      <c r="O1748" t="str">
        <f t="shared" si="888"/>
        <v>0.754572161710081-0.656217077476786i</v>
      </c>
      <c r="P1748" t="str">
        <f t="shared" si="889"/>
        <v>0.245427838289919+0.656217077476786i</v>
      </c>
      <c r="Q1748" t="str">
        <f t="shared" si="890"/>
        <v>-0.245427838289919+0.0595773512051559i</v>
      </c>
      <c r="R1748" t="str">
        <f t="shared" si="891"/>
        <v>-0.331416251726923-2.75421885557464i</v>
      </c>
      <c r="S1748" t="str">
        <f t="shared" si="892"/>
        <v>0.0738862833432598i</v>
      </c>
      <c r="T1748" t="str">
        <f t="shared" si="893"/>
        <v>0.203498994752337-0.0244871150796566i</v>
      </c>
      <c r="U1748" t="str">
        <f t="shared" si="894"/>
        <v>0.00005-0.00149407591802688i</v>
      </c>
      <c r="V1748" t="str">
        <f t="shared" si="895"/>
        <v>3.33333333333333E-06-0.00164348350982957i</v>
      </c>
      <c r="W1748" t="str">
        <f t="shared" si="896"/>
        <v>0.0000144714002872082-0.000782804065240379i</v>
      </c>
      <c r="X1748" t="str">
        <f t="shared" si="897"/>
        <v>0.0000260302073050947-0.000782205360015407i</v>
      </c>
      <c r="Y1748" t="str">
        <f t="shared" si="898"/>
        <v>0.009+0.101410610857879i</v>
      </c>
      <c r="Z1748" t="str">
        <f t="shared" si="899"/>
        <v>-0.107634086247792-0.0132758877522703i</v>
      </c>
      <c r="AA1748" t="str">
        <f t="shared" si="900"/>
        <v>12.3795114543973-138.015325662253i</v>
      </c>
      <c r="AB1748" t="str">
        <f t="shared" si="901"/>
        <v>1.40574310972358-0.169153628213882i</v>
      </c>
      <c r="AC1748" t="str">
        <f t="shared" si="902"/>
        <v>1.67391858307321-2.48864462342221i</v>
      </c>
      <c r="AD1748" t="str">
        <f t="shared" si="903"/>
        <v>0.308388344026748+0.357433970878019i</v>
      </c>
      <c r="AE1748" t="str">
        <f t="shared" si="904"/>
        <v>-0.0284478443425641-0.0425662078887833i</v>
      </c>
      <c r="AF1748" t="str">
        <f t="shared" si="905"/>
        <v>-14.4990965410875-2.04508589994023i</v>
      </c>
      <c r="AG1748" t="str">
        <f t="shared" si="906"/>
        <v>1.19239960780937-0.138057604456522i</v>
      </c>
      <c r="AH1748" t="str">
        <f t="shared" si="907"/>
        <v>0.204590238709547+0.590066515083972i</v>
      </c>
      <c r="AI1748">
        <f t="shared" si="908"/>
        <v>-4.0889568691168723</v>
      </c>
      <c r="AJ1748">
        <f t="shared" si="909"/>
        <v>70.877339773552166</v>
      </c>
      <c r="AK1748"/>
      <c r="AL1748"/>
      <c r="AM1748"/>
      <c r="AN1748"/>
    </row>
    <row r="1749" spans="1:40" x14ac:dyDescent="0.25">
      <c r="A1749"/>
      <c r="B1749">
        <f t="shared" si="875"/>
        <v>161500</v>
      </c>
      <c r="C1749" s="186" t="str">
        <f t="shared" si="878"/>
        <v>-2.93020272849648E-06+0.0151642256937794i</v>
      </c>
      <c r="D1749" s="158" t="str">
        <f t="shared" si="879"/>
        <v>-5.95702842189354+0.116259063652309i</v>
      </c>
      <c r="E1749" t="str">
        <f t="shared" si="880"/>
        <v>2870</v>
      </c>
      <c r="F1749" t="str">
        <f t="shared" si="881"/>
        <v>0.777000777000777</v>
      </c>
      <c r="G1749" t="str">
        <f t="shared" si="876"/>
        <v>0.777000777000777</v>
      </c>
      <c r="H1749" t="str">
        <f t="shared" si="882"/>
        <v>8.54274990825827+2.16026530002129i</v>
      </c>
      <c r="I1749" t="str">
        <f t="shared" si="883"/>
        <v>634.209016943439i</v>
      </c>
      <c r="J1749" t="str">
        <f t="shared" si="877"/>
        <v>-343.043820570153+137.164696715673i</v>
      </c>
      <c r="K1749" t="str">
        <f t="shared" si="884"/>
        <v>0.637329015073825-1.59393623524234i</v>
      </c>
      <c r="L1749" t="str">
        <f t="shared" si="885"/>
        <v>0.0444878254652614-0.0935177898814947i</v>
      </c>
      <c r="M1749" t="str">
        <f t="shared" si="886"/>
        <v>0.681816840539086-1.68745402512383i</v>
      </c>
      <c r="N1749" t="str">
        <f t="shared" si="887"/>
        <v>-0.716237919653864i</v>
      </c>
      <c r="O1749" t="str">
        <f t="shared" si="888"/>
        <v>0.754281061163914-0.65655165887342i</v>
      </c>
      <c r="P1749" t="str">
        <f t="shared" si="889"/>
        <v>0.245718938836086+0.65655165887342i</v>
      </c>
      <c r="Q1749" t="str">
        <f t="shared" si="890"/>
        <v>-0.245718938836086+0.0596862607804439i</v>
      </c>
      <c r="R1749" t="str">
        <f t="shared" si="891"/>
        <v>-0.331413851098193-2.75246391515424i</v>
      </c>
      <c r="S1749" t="str">
        <f t="shared" si="892"/>
        <v>0.0739320617096435i</v>
      </c>
      <c r="T1749" t="str">
        <f t="shared" si="893"/>
        <v>0.20349533202875-0.0245021092908222i</v>
      </c>
      <c r="U1749" t="str">
        <f t="shared" si="894"/>
        <v>0.00005-0.00149315079361943i</v>
      </c>
      <c r="V1749" t="str">
        <f t="shared" si="895"/>
        <v>3.33333333333333E-06-0.00164246587298138i</v>
      </c>
      <c r="W1749" t="str">
        <f t="shared" si="896"/>
        <v>0.0000144713962245808-0.00078231959569414i</v>
      </c>
      <c r="X1749" t="str">
        <f t="shared" si="897"/>
        <v>0.0000260158986447501-0.000781721472445179i</v>
      </c>
      <c r="Y1749" t="str">
        <f t="shared" si="898"/>
        <v>0.009+0.10147344271095i</v>
      </c>
      <c r="Z1749" t="str">
        <f t="shared" si="899"/>
        <v>-0.107501124516105-0.0132536163213459i</v>
      </c>
      <c r="AA1749" t="str">
        <f t="shared" si="900"/>
        <v>12.364052458242-137.929928052806i</v>
      </c>
      <c r="AB1749" t="str">
        <f t="shared" si="901"/>
        <v>1.40571780813203-0.169257206165495i</v>
      </c>
      <c r="AC1749" t="str">
        <f t="shared" si="902"/>
        <v>1.67282832080493-2.48748658706687i</v>
      </c>
      <c r="AD1749" t="str">
        <f t="shared" si="903"/>
        <v>0.308542937295439+0.357621403494211i</v>
      </c>
      <c r="AE1749" t="str">
        <f t="shared" si="904"/>
        <v>-0.0284289358505483-0.0425340127362303i</v>
      </c>
      <c r="AF1749" t="str">
        <f t="shared" si="905"/>
        <v>-14.4997783301518-2.04400623636898i</v>
      </c>
      <c r="AG1749" t="str">
        <f t="shared" si="906"/>
        <v>1.19237235856952-0.138051072364715i</v>
      </c>
      <c r="AH1749" t="str">
        <f t="shared" si="907"/>
        <v>0.204526873220231+0.589646201928045i</v>
      </c>
      <c r="AI1749">
        <f t="shared" si="908"/>
        <v>-4.0947705606780458</v>
      </c>
      <c r="AJ1749">
        <f t="shared" si="909"/>
        <v>70.870195399611205</v>
      </c>
      <c r="AK1749"/>
      <c r="AL1749"/>
      <c r="AM1749"/>
      <c r="AN1749"/>
    </row>
    <row r="1750" spans="1:40" x14ac:dyDescent="0.25">
      <c r="A1750"/>
      <c r="B1750">
        <f t="shared" si="875"/>
        <v>161600</v>
      </c>
      <c r="C1750" s="186" t="str">
        <f t="shared" si="878"/>
        <v>-2.92657736216336E-06+0.0151548418914511i</v>
      </c>
      <c r="D1750" s="158" t="str">
        <f t="shared" si="879"/>
        <v>-5.95702839409907+0.116187121167792i</v>
      </c>
      <c r="E1750" t="str">
        <f t="shared" si="880"/>
        <v>2870</v>
      </c>
      <c r="F1750" t="str">
        <f t="shared" si="881"/>
        <v>0.777000777000777</v>
      </c>
      <c r="G1750" t="str">
        <f t="shared" si="876"/>
        <v>0.777000777000777</v>
      </c>
      <c r="H1750" t="str">
        <f t="shared" si="882"/>
        <v>8.54343057732629+2.15911471616195i</v>
      </c>
      <c r="I1750" t="str">
        <f t="shared" si="883"/>
        <v>634.601716025138i</v>
      </c>
      <c r="J1750" t="str">
        <f t="shared" si="877"/>
        <v>-343.470012936326+137.249628416426i</v>
      </c>
      <c r="K1750" t="str">
        <f t="shared" si="884"/>
        <v>0.636645100126781-1.59321743380563i</v>
      </c>
      <c r="L1750" t="str">
        <f t="shared" si="885"/>
        <v>0.0444429306546875-0.0934812638855996i</v>
      </c>
      <c r="M1750" t="str">
        <f t="shared" si="886"/>
        <v>0.681088030781469-1.68669869769123i</v>
      </c>
      <c r="N1750" t="str">
        <f t="shared" si="887"/>
        <v>-0.716681410625785i</v>
      </c>
      <c r="O1750" t="str">
        <f t="shared" si="888"/>
        <v>0.75398981226255-0.65688611113669i</v>
      </c>
      <c r="P1750" t="str">
        <f t="shared" si="889"/>
        <v>0.24601018773745+0.65688611113669i</v>
      </c>
      <c r="Q1750" t="str">
        <f t="shared" si="890"/>
        <v>-0.24601018773745+0.059795299489095i</v>
      </c>
      <c r="R1750" t="str">
        <f t="shared" si="891"/>
        <v>-0.331411448921779-2.75071111567657i</v>
      </c>
      <c r="S1750" t="str">
        <f t="shared" si="892"/>
        <v>0.0739778400760272i</v>
      </c>
      <c r="T1750" t="str">
        <f t="shared" si="893"/>
        <v>0.203491667010872-0.0245171031676998i</v>
      </c>
      <c r="U1750" t="str">
        <f t="shared" si="894"/>
        <v>0.00005-0.00149222681416794i</v>
      </c>
      <c r="V1750" t="str">
        <f t="shared" si="895"/>
        <v>3.33333333333333E-06-0.00164144949558473i</v>
      </c>
      <c r="W1750" t="str">
        <f t="shared" si="896"/>
        <v>0.0000144713921594399-0.000781835725886608i</v>
      </c>
      <c r="X1750" t="str">
        <f t="shared" si="897"/>
        <v>0.00002600161652153-0.00078123818350165i</v>
      </c>
      <c r="Y1750" t="str">
        <f t="shared" si="898"/>
        <v>0.009+0.101536274564022i</v>
      </c>
      <c r="Z1750" t="str">
        <f t="shared" si="899"/>
        <v>-0.107368408876108-0.0132313987595191i</v>
      </c>
      <c r="AA1750" t="str">
        <f t="shared" si="900"/>
        <v>12.3486224800809-137.844635985047i</v>
      </c>
      <c r="AB1750" t="str">
        <f t="shared" si="901"/>
        <v>1.40569249069184-0.169360781807893i</v>
      </c>
      <c r="AC1750" t="str">
        <f t="shared" si="902"/>
        <v>1.67173972025426-2.48632929477742i</v>
      </c>
      <c r="AD1750" t="str">
        <f t="shared" si="903"/>
        <v>0.308697612519841+0.357808771413926i</v>
      </c>
      <c r="AE1750" t="str">
        <f t="shared" si="904"/>
        <v>-0.0284100609458774-0.0425018596759899i</v>
      </c>
      <c r="AF1750" t="str">
        <f t="shared" si="905"/>
        <v>-14.5004589714254-2.04292759499416i</v>
      </c>
      <c r="AG1750" t="str">
        <f t="shared" si="906"/>
        <v>1.19234511665366-0.138044589812174i</v>
      </c>
      <c r="AH1750" t="str">
        <f t="shared" si="907"/>
        <v>0.204463603704309+0.589226436553372i</v>
      </c>
      <c r="AI1750">
        <f t="shared" si="908"/>
        <v>-4.1005803654884758</v>
      </c>
      <c r="AJ1750">
        <f t="shared" si="909"/>
        <v>70.863049619904032</v>
      </c>
      <c r="AK1750"/>
      <c r="AL1750"/>
      <c r="AM1750"/>
      <c r="AN1750"/>
    </row>
    <row r="1751" spans="1:40" x14ac:dyDescent="0.25">
      <c r="A1751"/>
      <c r="B1751">
        <f t="shared" si="875"/>
        <v>161700</v>
      </c>
      <c r="C1751" s="186" t="str">
        <f t="shared" si="878"/>
        <v>-2.92295871984704E-06+0.0151454696955561i</v>
      </c>
      <c r="D1751" s="158" t="str">
        <f t="shared" si="879"/>
        <v>-5.95702836635615+0.11611526766593i</v>
      </c>
      <c r="E1751" t="str">
        <f t="shared" si="880"/>
        <v>2870</v>
      </c>
      <c r="F1751" t="str">
        <f t="shared" si="881"/>
        <v>0.777000777000777</v>
      </c>
      <c r="G1751" t="str">
        <f t="shared" si="876"/>
        <v>0.777000777000777</v>
      </c>
      <c r="H1751" t="str">
        <f t="shared" si="882"/>
        <v>8.54411010105786+2.15796524227036i</v>
      </c>
      <c r="I1751" t="str">
        <f t="shared" si="883"/>
        <v>634.994415106837i</v>
      </c>
      <c r="J1751" t="str">
        <f t="shared" si="877"/>
        <v>-343.896469117025+137.334560117178i</v>
      </c>
      <c r="K1751" t="str">
        <f t="shared" si="884"/>
        <v>0.635962229419335-1.59249911313288i</v>
      </c>
      <c r="L1751" t="str">
        <f t="shared" si="885"/>
        <v>0.0443980986577719-0.0934447532227415i</v>
      </c>
      <c r="M1751" t="str">
        <f t="shared" si="886"/>
        <v>0.680360328077107-1.68594386635562i</v>
      </c>
      <c r="N1751" t="str">
        <f t="shared" si="887"/>
        <v>-0.717124901597707i</v>
      </c>
      <c r="O1751" t="str">
        <f t="shared" si="888"/>
        <v>0.753698415063274-0.657220434200816i</v>
      </c>
      <c r="P1751" t="str">
        <f t="shared" si="889"/>
        <v>0.246301584936726+0.657220434200816i</v>
      </c>
      <c r="Q1751" t="str">
        <f t="shared" si="890"/>
        <v>-0.246301584936726+0.059904467396891i</v>
      </c>
      <c r="R1751" t="str">
        <f t="shared" si="891"/>
        <v>-0.331409045197556-2.74896045316893i</v>
      </c>
      <c r="S1751" t="str">
        <f t="shared" si="892"/>
        <v>0.0740236184424109i</v>
      </c>
      <c r="T1751" t="str">
        <f t="shared" si="893"/>
        <v>0.203487999698654-0.0245320967100676i</v>
      </c>
      <c r="U1751" t="str">
        <f t="shared" si="894"/>
        <v>0.00005-0.00149130397754817i</v>
      </c>
      <c r="V1751" t="str">
        <f t="shared" si="895"/>
        <v>3.33333333333333E-06-0.00164043437530298i</v>
      </c>
      <c r="W1751" t="str">
        <f t="shared" si="896"/>
        <v>0.0000144713880917856-0.000781352454705088i</v>
      </c>
      <c r="X1751" t="str">
        <f t="shared" si="897"/>
        <v>0.0000259873608698269-0.000780755492075155i</v>
      </c>
      <c r="Y1751" t="str">
        <f t="shared" si="898"/>
        <v>0.009+0.101599106417094i</v>
      </c>
      <c r="Z1751" t="str">
        <f t="shared" si="899"/>
        <v>-0.107235938721403-0.0132092349010788i</v>
      </c>
      <c r="AA1751" t="str">
        <f t="shared" si="900"/>
        <v>12.3332214471429-137.759449263643i</v>
      </c>
      <c r="AB1751" t="str">
        <f t="shared" si="901"/>
        <v>1.40566715740266-0.169464355139543i</v>
      </c>
      <c r="AC1751" t="str">
        <f t="shared" si="902"/>
        <v>1.67065277826427-2.48517274642067i</v>
      </c>
      <c r="AD1751" t="str">
        <f t="shared" si="903"/>
        <v>0.308852369675218+0.357996074603925i</v>
      </c>
      <c r="AE1751" t="str">
        <f t="shared" si="904"/>
        <v>-0.0283912195453446-0.0424697486195243i</v>
      </c>
      <c r="AF1751" t="str">
        <f t="shared" si="905"/>
        <v>-14.501138467414-2.04184997460443i</v>
      </c>
      <c r="AG1751" t="str">
        <f t="shared" si="906"/>
        <v>1.1923178820193-0.13803815669545i</v>
      </c>
      <c r="AH1751" t="str">
        <f t="shared" si="907"/>
        <v>0.204400429969874+0.588807217843162i</v>
      </c>
      <c r="AI1751">
        <f t="shared" si="908"/>
        <v>-4.1063862889109464</v>
      </c>
      <c r="AJ1751">
        <f t="shared" si="909"/>
        <v>70.855902433709304</v>
      </c>
      <c r="AK1751"/>
      <c r="AL1751"/>
      <c r="AM1751"/>
      <c r="AN1751"/>
    </row>
    <row r="1752" spans="1:40" x14ac:dyDescent="0.25">
      <c r="A1752"/>
      <c r="B1752">
        <f t="shared" si="875"/>
        <v>161800</v>
      </c>
      <c r="C1752" s="186" t="str">
        <f t="shared" si="878"/>
        <v>-2.91934678492956E-06+0.0151361090845745i</v>
      </c>
      <c r="D1752" s="158" t="str">
        <f t="shared" si="879"/>
        <v>-5.95702833866464+0.116043502981738i</v>
      </c>
      <c r="E1752" t="str">
        <f t="shared" si="880"/>
        <v>2870</v>
      </c>
      <c r="F1752" t="str">
        <f t="shared" si="881"/>
        <v>0.777000777000777</v>
      </c>
      <c r="G1752" t="str">
        <f t="shared" si="876"/>
        <v>0.777000777000777</v>
      </c>
      <c r="H1752" t="str">
        <f t="shared" si="882"/>
        <v>8.54478848195226+2.15681687697139i</v>
      </c>
      <c r="I1752" t="str">
        <f t="shared" si="883"/>
        <v>635.387114188536i</v>
      </c>
      <c r="J1752" t="str">
        <f t="shared" si="877"/>
        <v>-344.32318911225+137.419491817931i</v>
      </c>
      <c r="K1752" t="str">
        <f t="shared" si="884"/>
        <v>0.635280400952861-1.5917812731138i</v>
      </c>
      <c r="L1752" t="str">
        <f t="shared" si="885"/>
        <v>0.0443533293684608-0.0934082579148481i</v>
      </c>
      <c r="M1752" t="str">
        <f t="shared" si="886"/>
        <v>0.679633730321322-1.68518953102865i</v>
      </c>
      <c r="N1752" t="str">
        <f t="shared" si="887"/>
        <v>-0.717568392569629i</v>
      </c>
      <c r="O1752" t="str">
        <f t="shared" si="888"/>
        <v>0.753406869623398-0.657554628000041i</v>
      </c>
      <c r="P1752" t="str">
        <f t="shared" si="889"/>
        <v>0.246593130376602+0.657554628000041i</v>
      </c>
      <c r="Q1752" t="str">
        <f t="shared" si="890"/>
        <v>-0.246593130376602+0.060013764569588i</v>
      </c>
      <c r="R1752" t="str">
        <f t="shared" si="891"/>
        <v>-0.331406639925418-2.74721192366842i</v>
      </c>
      <c r="S1752" t="str">
        <f t="shared" si="892"/>
        <v>0.0740693968087944i</v>
      </c>
      <c r="T1752" t="str">
        <f t="shared" si="893"/>
        <v>0.203484330092048-0.024547089917705i</v>
      </c>
      <c r="U1752" t="str">
        <f t="shared" si="894"/>
        <v>0.00005-0.00149038228164115i</v>
      </c>
      <c r="V1752" t="str">
        <f t="shared" si="895"/>
        <v>3.33333333333333E-06-0.00163942050980527i</v>
      </c>
      <c r="W1752" t="str">
        <f t="shared" si="896"/>
        <v>0.000014471384021618-0.000780869781039643i</v>
      </c>
      <c r="X1752" t="str">
        <f t="shared" si="897"/>
        <v>0.0000259731316242361-0.000780273397058782i</v>
      </c>
      <c r="Y1752" t="str">
        <f t="shared" si="898"/>
        <v>0.009+0.101661938270166i</v>
      </c>
      <c r="Z1752" t="str">
        <f t="shared" si="899"/>
        <v>-0.107103713447462-0.0131871245809298i</v>
      </c>
      <c r="AA1752" t="str">
        <f t="shared" si="900"/>
        <v>12.3178492868861-137.674367693744i</v>
      </c>
      <c r="AB1752" t="str">
        <f t="shared" si="901"/>
        <v>1.40564180826416-0.169567926158921i</v>
      </c>
      <c r="AC1752" t="str">
        <f t="shared" si="902"/>
        <v>1.66956749168493-2.48401694186118i</v>
      </c>
      <c r="AD1752" t="str">
        <f t="shared" si="903"/>
        <v>0.309007208736798+0.358183313030973i</v>
      </c>
      <c r="AE1752" t="str">
        <f t="shared" si="904"/>
        <v>-0.0283724115659964-0.0424376794785493i</v>
      </c>
      <c r="AF1752" t="str">
        <f t="shared" si="905"/>
        <v>-14.5018168206169-2.04077337398965i</v>
      </c>
      <c r="AG1752" t="str">
        <f t="shared" si="906"/>
        <v>1.19229065462409-0.138031772911329i</v>
      </c>
      <c r="AH1752" t="str">
        <f t="shared" si="907"/>
        <v>0.204337351825433+0.588388544683668i</v>
      </c>
      <c r="AI1752">
        <f t="shared" si="908"/>
        <v>-4.1121883362973941</v>
      </c>
      <c r="AJ1752">
        <f t="shared" si="909"/>
        <v>70.848753840315382</v>
      </c>
      <c r="AK1752"/>
      <c r="AL1752"/>
      <c r="AM1752"/>
      <c r="AN1752"/>
    </row>
    <row r="1753" spans="1:40" x14ac:dyDescent="0.25">
      <c r="A1753"/>
      <c r="B1753">
        <f t="shared" si="875"/>
        <v>161900</v>
      </c>
      <c r="C1753" s="186" t="str">
        <f t="shared" si="878"/>
        <v>-2.91574154084433E-06+0.0151267600370393i</v>
      </c>
      <c r="D1753" s="158" t="str">
        <f t="shared" si="879"/>
        <v>-5.95702831102444+0.115971826950635i</v>
      </c>
      <c r="E1753" t="str">
        <f t="shared" si="880"/>
        <v>2870</v>
      </c>
      <c r="F1753" t="str">
        <f t="shared" si="881"/>
        <v>0.777000777000777</v>
      </c>
      <c r="G1753" t="str">
        <f t="shared" si="876"/>
        <v>0.777000777000777</v>
      </c>
      <c r="H1753" t="str">
        <f t="shared" si="882"/>
        <v>8.54546572250222+2.1556696188915i</v>
      </c>
      <c r="I1753" t="str">
        <f t="shared" si="883"/>
        <v>635.779813270234i</v>
      </c>
      <c r="J1753" t="str">
        <f t="shared" si="877"/>
        <v>-344.750172922+137.504423518684i</v>
      </c>
      <c r="K1753" t="str">
        <f t="shared" si="884"/>
        <v>0.634599612733146-1.59106391363663i</v>
      </c>
      <c r="L1753" t="str">
        <f t="shared" si="885"/>
        <v>0.0443086226808946-0.0933717779837023i</v>
      </c>
      <c r="M1753" t="str">
        <f t="shared" si="886"/>
        <v>0.678908235414041-1.68443569162033i</v>
      </c>
      <c r="N1753" t="str">
        <f t="shared" si="887"/>
        <v>-0.718011883541551i</v>
      </c>
      <c r="O1753" t="str">
        <f t="shared" si="888"/>
        <v>0.753115176000266-0.657888692468634i</v>
      </c>
      <c r="P1753" t="str">
        <f t="shared" si="889"/>
        <v>0.246884823999734+0.657888692468634i</v>
      </c>
      <c r="Q1753" t="str">
        <f t="shared" si="890"/>
        <v>-0.246884823999734+0.060123191072917i</v>
      </c>
      <c r="R1753" t="str">
        <f t="shared" si="891"/>
        <v>-0.331404233105238-2.74546552322197i</v>
      </c>
      <c r="S1753" t="str">
        <f t="shared" si="892"/>
        <v>0.0741151751751782i</v>
      </c>
      <c r="T1753" t="str">
        <f t="shared" si="893"/>
        <v>0.203480658191009-0.0245620827903903i</v>
      </c>
      <c r="U1753" t="str">
        <f t="shared" si="894"/>
        <v>0.0000500000000000001-0.00148946172433316i</v>
      </c>
      <c r="V1753" t="str">
        <f t="shared" si="895"/>
        <v>3.33333333333333E-06-0.00163840789676647i</v>
      </c>
      <c r="W1753" t="str">
        <f t="shared" si="896"/>
        <v>0.0000144713799489368-0.000780387703783082i</v>
      </c>
      <c r="X1753" t="str">
        <f t="shared" si="897"/>
        <v>0.0000259589287195545-0.000779791897348346i</v>
      </c>
      <c r="Y1753" t="str">
        <f t="shared" si="898"/>
        <v>0.009+0.101724770123238i</v>
      </c>
      <c r="Z1753" t="str">
        <f t="shared" si="899"/>
        <v>-0.106971732451607-0.0131650676345889i</v>
      </c>
      <c r="AA1753" t="str">
        <f t="shared" si="900"/>
        <v>12.3025059269953-137.589391080976i</v>
      </c>
      <c r="AB1753" t="str">
        <f t="shared" si="901"/>
        <v>1.40561644327604-0.169671494864496i</v>
      </c>
      <c r="AC1753" t="str">
        <f t="shared" si="902"/>
        <v>1.66848385737316-2.4828618809611i</v>
      </c>
      <c r="AD1753" t="str">
        <f t="shared" si="903"/>
        <v>0.309162129679808+0.358370486661845i</v>
      </c>
      <c r="AE1753" t="str">
        <f t="shared" si="904"/>
        <v>-0.0283536369251337-0.0424056521650313i</v>
      </c>
      <c r="AF1753" t="str">
        <f t="shared" si="905"/>
        <v>-14.5024940335267-2.03969779194086i</v>
      </c>
      <c r="AG1753" t="str">
        <f t="shared" si="906"/>
        <v>1.19226343442582-0.138025438356844i</v>
      </c>
      <c r="AH1753" t="str">
        <f t="shared" si="907"/>
        <v>0.204274369079926+0.587970415964143i</v>
      </c>
      <c r="AI1753">
        <f t="shared" si="908"/>
        <v>-4.1179865129893019</v>
      </c>
      <c r="AJ1753">
        <f t="shared" si="909"/>
        <v>70.841603839017608</v>
      </c>
      <c r="AK1753"/>
      <c r="AL1753"/>
      <c r="AM1753"/>
      <c r="AN1753"/>
    </row>
    <row r="1754" spans="1:40" x14ac:dyDescent="0.25">
      <c r="A1754"/>
      <c r="B1754">
        <f t="shared" si="875"/>
        <v>162000</v>
      </c>
      <c r="C1754" s="186" t="str">
        <f t="shared" si="878"/>
        <v>-2.91214297107588E-06+0.0151174225315368i</v>
      </c>
      <c r="D1754" s="158" t="str">
        <f t="shared" si="879"/>
        <v>-5.9570282834354+0.115900239408449i</v>
      </c>
      <c r="E1754" t="str">
        <f t="shared" si="880"/>
        <v>2870</v>
      </c>
      <c r="F1754" t="str">
        <f t="shared" si="881"/>
        <v>0.777000777000777</v>
      </c>
      <c r="G1754" t="str">
        <f t="shared" si="876"/>
        <v>0.777000777000777</v>
      </c>
      <c r="H1754" t="str">
        <f t="shared" si="882"/>
        <v>8.54614182519382+2.15452346665873i</v>
      </c>
      <c r="I1754" t="str">
        <f t="shared" si="883"/>
        <v>636.172512351933i</v>
      </c>
      <c r="J1754" t="str">
        <f t="shared" si="877"/>
        <v>-345.177420546276+137.589355219437i</v>
      </c>
      <c r="K1754" t="str">
        <f t="shared" si="884"/>
        <v>0.633919862770381-1.59034703458817i</v>
      </c>
      <c r="L1754" t="str">
        <f t="shared" si="885"/>
        <v>0.0442639784894052-0.0933353134509409i</v>
      </c>
      <c r="M1754" t="str">
        <f t="shared" si="886"/>
        <v>0.678183841259786-1.68368234803911i</v>
      </c>
      <c r="N1754" t="str">
        <f t="shared" si="887"/>
        <v>-0.718455374513473i</v>
      </c>
      <c r="O1754" t="str">
        <f t="shared" si="888"/>
        <v>0.752823334251248-0.65822262754089i</v>
      </c>
      <c r="P1754" t="str">
        <f t="shared" si="889"/>
        <v>0.247176665748752+0.65822262754089i</v>
      </c>
      <c r="Q1754" t="str">
        <f t="shared" si="890"/>
        <v>-0.247176665748752+0.060232746972583i</v>
      </c>
      <c r="R1754" t="str">
        <f t="shared" si="891"/>
        <v>-0.33140182473691-2.74372124788622i</v>
      </c>
      <c r="S1754" t="str">
        <f t="shared" si="892"/>
        <v>0.0741609535415619i</v>
      </c>
      <c r="T1754" t="str">
        <f t="shared" si="893"/>
        <v>0.203476983995486-0.0245770753279028i</v>
      </c>
      <c r="U1754" t="str">
        <f t="shared" si="894"/>
        <v>0.0000500000000000001-0.00148854230351567i</v>
      </c>
      <c r="V1754" t="str">
        <f t="shared" si="895"/>
        <v>3.33333333333333E-06-0.00163739653386724i</v>
      </c>
      <c r="W1754" t="str">
        <f t="shared" si="896"/>
        <v>0.0000144713758737424-0.000779906221830943i</v>
      </c>
      <c r="X1754" t="str">
        <f t="shared" si="897"/>
        <v>0.0000259447520907805-0.000779310991842384i</v>
      </c>
      <c r="Y1754" t="str">
        <f t="shared" si="898"/>
        <v>0.009+0.101787601976309i</v>
      </c>
      <c r="Z1754" t="str">
        <f t="shared" si="899"/>
        <v>-0.106839995133021-0.0131430638981841i</v>
      </c>
      <c r="AA1754" t="str">
        <f t="shared" si="900"/>
        <v>12.2871912953831-137.50451923145i</v>
      </c>
      <c r="AB1754" t="str">
        <f t="shared" si="901"/>
        <v>1.40559106243794-0.169775061254743i</v>
      </c>
      <c r="AC1754" t="str">
        <f t="shared" si="902"/>
        <v>1.66740187219272-2.48170756358016i</v>
      </c>
      <c r="AD1754" t="str">
        <f t="shared" si="903"/>
        <v>0.309317132479454+0.358557595463311i</v>
      </c>
      <c r="AE1754" t="str">
        <f t="shared" si="904"/>
        <v>-0.0283348955403113-0.0423736665911883i</v>
      </c>
      <c r="AF1754" t="str">
        <f t="shared" si="905"/>
        <v>-14.5031701086292-2.03862322725028i</v>
      </c>
      <c r="AG1754" t="str">
        <f t="shared" si="906"/>
        <v>1.19223622138243-0.138019152929279i</v>
      </c>
      <c r="AH1754" t="str">
        <f t="shared" si="907"/>
        <v>0.204211481542721+0.587552830576846i</v>
      </c>
      <c r="AI1754">
        <f t="shared" si="908"/>
        <v>-4.1237808243175262</v>
      </c>
      <c r="AJ1754">
        <f t="shared" si="909"/>
        <v>70.83445242911904</v>
      </c>
      <c r="AK1754"/>
      <c r="AL1754"/>
      <c r="AM1754"/>
      <c r="AN1754"/>
    </row>
    <row r="1755" spans="1:40" x14ac:dyDescent="0.25">
      <c r="A1755"/>
      <c r="B1755">
        <f t="shared" si="875"/>
        <v>162100</v>
      </c>
      <c r="C1755" s="186" t="str">
        <f t="shared" si="878"/>
        <v>-2.90855105915962E-06+0.015108096546706i</v>
      </c>
      <c r="D1755" s="158" t="str">
        <f t="shared" si="879"/>
        <v>-5.95702825589741+0.115828740191413i</v>
      </c>
      <c r="E1755" t="str">
        <f t="shared" si="880"/>
        <v>2870</v>
      </c>
      <c r="F1755" t="str">
        <f t="shared" si="881"/>
        <v>0.777000777000777</v>
      </c>
      <c r="G1755" t="str">
        <f t="shared" si="876"/>
        <v>0.777000777000777</v>
      </c>
      <c r="H1755" t="str">
        <f t="shared" si="882"/>
        <v>8.54681679250661+2.15337841890276i</v>
      </c>
      <c r="I1755" t="str">
        <f t="shared" si="883"/>
        <v>636.565211433632i</v>
      </c>
      <c r="J1755" t="str">
        <f t="shared" si="877"/>
        <v>-345.604931985077+137.674286920189i</v>
      </c>
      <c r="K1755" t="str">
        <f t="shared" si="884"/>
        <v>0.633241149079159-1.58963063585377i</v>
      </c>
      <c r="L1755" t="str">
        <f t="shared" si="885"/>
        <v>0.044219396688517-0.0932988643380565i</v>
      </c>
      <c r="M1755" t="str">
        <f t="shared" si="886"/>
        <v>0.677460545767676-1.68292950019183i</v>
      </c>
      <c r="N1755" t="str">
        <f t="shared" si="887"/>
        <v>-0.718898865485395i</v>
      </c>
      <c r="O1755" t="str">
        <f t="shared" si="888"/>
        <v>0.752531344433746-0.65855643315113i</v>
      </c>
      <c r="P1755" t="str">
        <f t="shared" si="889"/>
        <v>0.247468655566254+0.65855643315113i</v>
      </c>
      <c r="Q1755" t="str">
        <f t="shared" si="890"/>
        <v>-0.247468655566254+0.060342432334265i</v>
      </c>
      <c r="R1755" t="str">
        <f t="shared" si="891"/>
        <v>-0.331399414820321-2.74197909372758i</v>
      </c>
      <c r="S1755" t="str">
        <f t="shared" si="892"/>
        <v>0.0742067319079456i</v>
      </c>
      <c r="T1755" t="str">
        <f t="shared" si="893"/>
        <v>0.203473307505434-0.0245920675300216i</v>
      </c>
      <c r="U1755" t="str">
        <f t="shared" si="894"/>
        <v>0.0000500000000000001-0.00148762401708537i</v>
      </c>
      <c r="V1755" t="str">
        <f t="shared" si="895"/>
        <v>3.33333333333333E-06-0.00163638641879391i</v>
      </c>
      <c r="W1755" t="str">
        <f t="shared" si="896"/>
        <v>0.0000144713717960345-0.000779425334081487i</v>
      </c>
      <c r="X1755" t="str">
        <f t="shared" si="897"/>
        <v>0.0000259306016731121-0.000778830679442148i</v>
      </c>
      <c r="Y1755" t="str">
        <f t="shared" si="898"/>
        <v>0.009+0.101850433829381i</v>
      </c>
      <c r="Z1755" t="str">
        <f t="shared" si="899"/>
        <v>-0.10670850089272-0.0131211132084495i</v>
      </c>
      <c r="AA1755" t="str">
        <f t="shared" si="900"/>
        <v>12.2719053201871-137.419751951744i</v>
      </c>
      <c r="AB1755" t="str">
        <f t="shared" si="901"/>
        <v>1.40556566574954-0.169878625328137i</v>
      </c>
      <c r="AC1755" t="str">
        <f t="shared" si="902"/>
        <v>1.66632153301423-2.48055398957573i</v>
      </c>
      <c r="AD1755" t="str">
        <f t="shared" si="903"/>
        <v>0.309472217110936+0.358744639402159i</v>
      </c>
      <c r="AE1755" t="str">
        <f t="shared" si="904"/>
        <v>-0.0283161873293343-0.0423417226694864i</v>
      </c>
      <c r="AF1755" t="str">
        <f t="shared" si="905"/>
        <v>-14.503845048404-2.03754967871135i</v>
      </c>
      <c r="AG1755" t="str">
        <f t="shared" si="906"/>
        <v>1.19220901545196-0.138012916526153i</v>
      </c>
      <c r="AH1755" t="str">
        <f t="shared" si="907"/>
        <v>0.204148689023607+0.587135787417039i</v>
      </c>
      <c r="AI1755">
        <f t="shared" si="908"/>
        <v>-4.1295712756022729</v>
      </c>
      <c r="AJ1755">
        <f t="shared" si="909"/>
        <v>70.827299609931146</v>
      </c>
      <c r="AK1755"/>
      <c r="AL1755"/>
      <c r="AM1755"/>
      <c r="AN1755"/>
    </row>
    <row r="1756" spans="1:40" x14ac:dyDescent="0.25">
      <c r="A1756"/>
      <c r="B1756">
        <f t="shared" si="875"/>
        <v>162200</v>
      </c>
      <c r="C1756" s="186" t="str">
        <f t="shared" si="878"/>
        <v>-2.90496578868184E-06+0.0150987820612388i</v>
      </c>
      <c r="D1756" s="158" t="str">
        <f t="shared" si="879"/>
        <v>-5.95702822841034+0.115757329136164i</v>
      </c>
      <c r="E1756" t="str">
        <f t="shared" si="880"/>
        <v>2870</v>
      </c>
      <c r="F1756" t="str">
        <f t="shared" si="881"/>
        <v>0.777000777000777</v>
      </c>
      <c r="G1756" t="str">
        <f t="shared" si="876"/>
        <v>0.777000777000777</v>
      </c>
      <c r="H1756" t="str">
        <f t="shared" si="882"/>
        <v>8.54749062691358+2.15223447425478i</v>
      </c>
      <c r="I1756" t="str">
        <f t="shared" si="883"/>
        <v>636.957910515331i</v>
      </c>
      <c r="J1756" t="str">
        <f t="shared" si="877"/>
        <v>-346.032707238404+137.759218620942i</v>
      </c>
      <c r="K1756" t="str">
        <f t="shared" si="884"/>
        <v>0.632563469678462-1.58891471731737i</v>
      </c>
      <c r="L1756" t="str">
        <f t="shared" si="885"/>
        <v>0.0441748771729464-0.093262430666398i</v>
      </c>
      <c r="M1756" t="str">
        <f t="shared" si="886"/>
        <v>0.676738346851408-1.68217714798377i</v>
      </c>
      <c r="N1756" t="str">
        <f t="shared" si="887"/>
        <v>-0.719342356457317i</v>
      </c>
      <c r="O1756" t="str">
        <f t="shared" si="888"/>
        <v>0.752239206605189-0.658890109233699i</v>
      </c>
      <c r="P1756" t="str">
        <f t="shared" si="889"/>
        <v>0.247760793394811+0.658890109233699i</v>
      </c>
      <c r="Q1756" t="str">
        <f t="shared" si="890"/>
        <v>-0.247760793394811+0.0604522472236181i</v>
      </c>
      <c r="R1756" t="str">
        <f t="shared" si="891"/>
        <v>-0.331397003355351-2.74023905682214i</v>
      </c>
      <c r="S1756" t="str">
        <f t="shared" si="892"/>
        <v>0.0742525102743292i</v>
      </c>
      <c r="T1756" t="str">
        <f t="shared" si="893"/>
        <v>0.203469628720804-0.0246070593965251i</v>
      </c>
      <c r="U1756" t="str">
        <f t="shared" si="894"/>
        <v>0.0000500000000000001-0.00148670686294413i</v>
      </c>
      <c r="V1756" t="str">
        <f t="shared" si="895"/>
        <v>3.33333333333333E-06-0.00163537754923855i</v>
      </c>
      <c r="W1756" t="str">
        <f t="shared" si="896"/>
        <v>0.0000144713677158132-0.000778945039435698i</v>
      </c>
      <c r="X1756" t="str">
        <f t="shared" si="897"/>
        <v>0.0000259164774019476-0.0007783509590516i</v>
      </c>
      <c r="Y1756" t="str">
        <f t="shared" si="898"/>
        <v>0.009+0.101913265682453i</v>
      </c>
      <c r="Z1756" t="str">
        <f t="shared" si="899"/>
        <v>-0.106577249133566-0.0130992154027254i</v>
      </c>
      <c r="AA1756" t="str">
        <f t="shared" si="900"/>
        <v>12.2566479297705-137.335089048918i</v>
      </c>
      <c r="AB1756" t="str">
        <f t="shared" si="901"/>
        <v>1.40554025321051-0.169982187083146i</v>
      </c>
      <c r="AC1756" t="str">
        <f t="shared" si="902"/>
        <v>1.66524283671522-2.47940115880288i</v>
      </c>
      <c r="AD1756" t="str">
        <f t="shared" si="903"/>
        <v>0.309627383549431+0.358931618445168i</v>
      </c>
      <c r="AE1756" t="str">
        <f t="shared" si="904"/>
        <v>-0.02829751221026-0.0423098203126413i</v>
      </c>
      <c r="AF1756" t="str">
        <f t="shared" si="905"/>
        <v>-14.5045188553239-2.03647714511862i</v>
      </c>
      <c r="AG1756" t="str">
        <f t="shared" si="906"/>
        <v>1.19218181659262-0.13800672904523i</v>
      </c>
      <c r="AH1756" t="str">
        <f t="shared" si="907"/>
        <v>0.204085991332805+0.586719285382955i</v>
      </c>
      <c r="AI1756">
        <f t="shared" si="908"/>
        <v>-4.1353578721533326</v>
      </c>
      <c r="AJ1756">
        <f t="shared" si="909"/>
        <v>70.820145380772118</v>
      </c>
      <c r="AK1756"/>
      <c r="AL1756"/>
      <c r="AM1756"/>
      <c r="AN1756"/>
    </row>
    <row r="1757" spans="1:40" x14ac:dyDescent="0.25">
      <c r="A1757"/>
      <c r="B1757">
        <f t="shared" si="875"/>
        <v>162300</v>
      </c>
      <c r="C1757" s="186" t="str">
        <f t="shared" si="878"/>
        <v>-2.90138714327923E-06+0.0150894790538793i</v>
      </c>
      <c r="D1757" s="158" t="str">
        <f t="shared" si="879"/>
        <v>-5.95702820097406+0.115686006079741i</v>
      </c>
      <c r="E1757" t="str">
        <f t="shared" si="880"/>
        <v>2870</v>
      </c>
      <c r="F1757" t="str">
        <f t="shared" si="881"/>
        <v>0.777000777000777</v>
      </c>
      <c r="G1757" t="str">
        <f t="shared" si="876"/>
        <v>0.777000777000777</v>
      </c>
      <c r="H1757" t="str">
        <f t="shared" si="882"/>
        <v>8.54816333088119+2.15109163134765i</v>
      </c>
      <c r="I1757" t="str">
        <f t="shared" si="883"/>
        <v>637.350609597029i</v>
      </c>
      <c r="J1757" t="str">
        <f t="shared" si="877"/>
        <v>-346.460746306257+137.844150321695i</v>
      </c>
      <c r="K1757" t="str">
        <f t="shared" si="884"/>
        <v>0.631886822591642-1.58819927886148i</v>
      </c>
      <c r="L1757" t="str">
        <f t="shared" si="885"/>
        <v>0.0441304198376011-0.0932260124571704i</v>
      </c>
      <c r="M1757" t="str">
        <f t="shared" si="886"/>
        <v>0.676017242429243-1.68142529131865i</v>
      </c>
      <c r="N1757" t="str">
        <f t="shared" si="887"/>
        <v>-0.719785847429239i</v>
      </c>
      <c r="O1757" t="str">
        <f t="shared" si="888"/>
        <v>0.751946920823036-0.659223655722969i</v>
      </c>
      <c r="P1757" t="str">
        <f t="shared" si="889"/>
        <v>0.248053079176964+0.659223655722969i</v>
      </c>
      <c r="Q1757" t="str">
        <f t="shared" si="890"/>
        <v>-0.248053079176964+0.06056219170627i</v>
      </c>
      <c r="R1757" t="str">
        <f t="shared" si="891"/>
        <v>-0.331394590341897-2.73850113325568i</v>
      </c>
      <c r="S1757" t="str">
        <f t="shared" si="892"/>
        <v>0.074298288640713i</v>
      </c>
      <c r="T1757" t="str">
        <f t="shared" si="893"/>
        <v>0.20346594764155-0.0246220509271931i</v>
      </c>
      <c r="U1757" t="str">
        <f t="shared" si="894"/>
        <v>0.0000499999999999999-0.001485790838999i</v>
      </c>
      <c r="V1757" t="str">
        <f t="shared" si="895"/>
        <v>3.33333333333333E-06-0.0016343699228989i</v>
      </c>
      <c r="W1757" t="str">
        <f t="shared" si="896"/>
        <v>0.0000144713636330785-0.000778465336797262i</v>
      </c>
      <c r="X1757" t="str">
        <f t="shared" si="897"/>
        <v>0.0000259023792128838-0.000777871829577394i</v>
      </c>
      <c r="Y1757" t="str">
        <f t="shared" si="898"/>
        <v>0.009+0.101976097535525i</v>
      </c>
      <c r="Z1757" t="str">
        <f t="shared" si="899"/>
        <v>-0.106446239260247-0.0130773703189533i</v>
      </c>
      <c r="AA1757" t="str">
        <f t="shared" si="900"/>
        <v>12.2414190527205-137.250530330501i</v>
      </c>
      <c r="AB1757" t="str">
        <f t="shared" si="901"/>
        <v>1.40551482482054-0.17008574651825i</v>
      </c>
      <c r="AC1757" t="str">
        <f t="shared" si="902"/>
        <v>1.66416578018-2.47824907111434i</v>
      </c>
      <c r="AD1757" t="str">
        <f t="shared" si="903"/>
        <v>0.309782631770107+0.359118532559137i</v>
      </c>
      <c r="AE1757" t="str">
        <f t="shared" si="904"/>
        <v>-0.0282788701013949-0.0422779594336163i</v>
      </c>
      <c r="AF1757" t="str">
        <f t="shared" si="905"/>
        <v>-14.5051915318552-2.03540562526791i</v>
      </c>
      <c r="AG1757" t="str">
        <f t="shared" si="906"/>
        <v>1.19215462476274-0.138000590384515i</v>
      </c>
      <c r="AH1757" t="str">
        <f t="shared" si="907"/>
        <v>0.204023388280943+0.586303323375803i</v>
      </c>
      <c r="AI1757">
        <f t="shared" si="908"/>
        <v>-4.1411406192700486</v>
      </c>
      <c r="AJ1757">
        <f t="shared" si="909"/>
        <v>70.812989740969314</v>
      </c>
      <c r="AK1757"/>
      <c r="AL1757"/>
      <c r="AM1757"/>
      <c r="AN1757"/>
    </row>
    <row r="1758" spans="1:40" x14ac:dyDescent="0.25">
      <c r="A1758"/>
      <c r="B1758">
        <f t="shared" si="875"/>
        <v>162400</v>
      </c>
      <c r="C1758" s="186" t="str">
        <f t="shared" si="878"/>
        <v>-0.0000028978151066389+0.0150801875034242i</v>
      </c>
      <c r="D1758" s="158" t="str">
        <f t="shared" si="879"/>
        <v>-5.95702817358845+0.115614770859586i</v>
      </c>
      <c r="E1758" t="str">
        <f t="shared" si="880"/>
        <v>2870</v>
      </c>
      <c r="F1758" t="str">
        <f t="shared" si="881"/>
        <v>0.777000777000777</v>
      </c>
      <c r="G1758" t="str">
        <f t="shared" si="876"/>
        <v>0.777000777000777</v>
      </c>
      <c r="H1758" t="str">
        <f t="shared" si="882"/>
        <v>8.54883490686936+2.1499498888158i</v>
      </c>
      <c r="I1758" t="str">
        <f t="shared" si="883"/>
        <v>637.743308678728i</v>
      </c>
      <c r="J1758" t="str">
        <f t="shared" si="877"/>
        <v>-346.889049188635+137.929082022448i</v>
      </c>
      <c r="K1758" t="str">
        <f t="shared" si="884"/>
        <v>0.631211205846427-1.58748432036721i</v>
      </c>
      <c r="L1758" t="str">
        <f t="shared" si="885"/>
        <v>0.0440860245775812-0.093189609731437i</v>
      </c>
      <c r="M1758" t="str">
        <f t="shared" si="886"/>
        <v>0.675297230424008-1.68067393009865i</v>
      </c>
      <c r="N1758" t="str">
        <f t="shared" si="887"/>
        <v>-0.720229338401161i</v>
      </c>
      <c r="O1758" t="str">
        <f t="shared" si="888"/>
        <v>0.751654487144775-0.659557072553335i</v>
      </c>
      <c r="P1758" t="str">
        <f t="shared" si="889"/>
        <v>0.248345512855225+0.659557072553335i</v>
      </c>
      <c r="Q1758" t="str">
        <f t="shared" si="890"/>
        <v>-0.248345512855225+0.060672265847826i</v>
      </c>
      <c r="R1758" t="str">
        <f t="shared" si="891"/>
        <v>-0.331392175779823-2.73676531912358i</v>
      </c>
      <c r="S1758" t="str">
        <f t="shared" si="892"/>
        <v>0.0743440670070967i</v>
      </c>
      <c r="T1758" t="str">
        <f t="shared" si="893"/>
        <v>0.203462264267622-0.0246370421218027i</v>
      </c>
      <c r="U1758" t="str">
        <f t="shared" si="894"/>
        <v>0.0000499999999999999-0.00148487594316218i</v>
      </c>
      <c r="V1758" t="str">
        <f t="shared" si="895"/>
        <v>3.33333333333333E-06-0.0016333635374784i</v>
      </c>
      <c r="W1758" t="str">
        <f t="shared" si="896"/>
        <v>0.0000144713595478304-0.000777986225072578i</v>
      </c>
      <c r="X1758" t="str">
        <f t="shared" si="897"/>
        <v>0.0000258883070417162-0.000777393289928892i</v>
      </c>
      <c r="Y1758" t="str">
        <f t="shared" si="898"/>
        <v>0.009+0.102038929388596i</v>
      </c>
      <c r="Z1758" t="str">
        <f t="shared" si="899"/>
        <v>-0.106315470679281-0.0130555777956759i</v>
      </c>
      <c r="AA1758" t="str">
        <f t="shared" si="900"/>
        <v>12.2262186178487-137.166075604503i</v>
      </c>
      <c r="AB1758" t="str">
        <f t="shared" si="901"/>
        <v>1.40548938057928-0.170189303631909i</v>
      </c>
      <c r="AC1758" t="str">
        <f t="shared" si="902"/>
        <v>1.66309036029975-2.47709772636051i</v>
      </c>
      <c r="AD1758" t="str">
        <f t="shared" si="903"/>
        <v>0.309937961748108+0.359305381710853i</v>
      </c>
      <c r="AE1758" t="str">
        <f t="shared" si="904"/>
        <v>-0.0282602609212962-0.042246139945624i</v>
      </c>
      <c r="AF1758" t="str">
        <f t="shared" si="905"/>
        <v>-14.5058630804578-2.03433511795621i</v>
      </c>
      <c r="AG1758" t="str">
        <f t="shared" si="906"/>
        <v>1.19212743992079-0.137994500442258i</v>
      </c>
      <c r="AH1758" t="str">
        <f t="shared" si="907"/>
        <v>0.20396087967909+0.585887900299792i</v>
      </c>
      <c r="AI1758">
        <f t="shared" si="908"/>
        <v>-4.1469195222407134</v>
      </c>
      <c r="AJ1758">
        <f t="shared" si="909"/>
        <v>70.805832689857226</v>
      </c>
      <c r="AK1758"/>
      <c r="AL1758"/>
      <c r="AM1758"/>
      <c r="AN1758"/>
    </row>
    <row r="1759" spans="1:40" x14ac:dyDescent="0.25">
      <c r="A1759"/>
      <c r="B1759">
        <f t="shared" si="875"/>
        <v>162500</v>
      </c>
      <c r="C1759" s="186" t="str">
        <f t="shared" si="878"/>
        <v>-2.89424966249808E-06+0.0150709073887221i</v>
      </c>
      <c r="D1759" s="158" t="str">
        <f t="shared" si="879"/>
        <v>-5.95702814625337+0.115543623313536i</v>
      </c>
      <c r="E1759" t="str">
        <f t="shared" si="880"/>
        <v>2870</v>
      </c>
      <c r="F1759" t="str">
        <f t="shared" si="881"/>
        <v>0.777000777000777</v>
      </c>
      <c r="G1759" t="str">
        <f t="shared" si="876"/>
        <v>0.777000777000777</v>
      </c>
      <c r="H1759" t="str">
        <f t="shared" si="882"/>
        <v>8.54950535733156+2.14880924529524i</v>
      </c>
      <c r="I1759" t="str">
        <f t="shared" si="883"/>
        <v>638.136007760427i</v>
      </c>
      <c r="J1759" t="str">
        <f t="shared" si="877"/>
        <v>-347.317615885539+138.0140137232i</v>
      </c>
      <c r="K1759" t="str">
        <f t="shared" si="884"/>
        <v>0.630536617474889-1.58676984171425i</v>
      </c>
      <c r="L1759" t="str">
        <f t="shared" si="885"/>
        <v>0.0440416912881766-0.093153222510118i</v>
      </c>
      <c r="M1759" t="str">
        <f t="shared" si="886"/>
        <v>0.674578308763066-1.67992306422437i</v>
      </c>
      <c r="N1759" t="str">
        <f t="shared" si="887"/>
        <v>-0.720672829373082i</v>
      </c>
      <c r="O1759" t="str">
        <f t="shared" si="888"/>
        <v>0.751361905627924-0.659890359659219i</v>
      </c>
      <c r="P1759" t="str">
        <f t="shared" si="889"/>
        <v>0.248638094372076+0.659890359659219i</v>
      </c>
      <c r="Q1759" t="str">
        <f t="shared" si="890"/>
        <v>-0.248638094372076+0.0607824697138629i</v>
      </c>
      <c r="R1759" t="str">
        <f t="shared" si="891"/>
        <v>-0.331389759669021-2.73503161053087i</v>
      </c>
      <c r="S1759" t="str">
        <f t="shared" si="892"/>
        <v>0.0743898453734804i</v>
      </c>
      <c r="T1759" t="str">
        <f t="shared" si="893"/>
        <v>0.203458578598972-0.0246520329801333i</v>
      </c>
      <c r="U1759" t="str">
        <f t="shared" si="894"/>
        <v>0.0000499999999999999-0.001483962173351i</v>
      </c>
      <c r="V1759" t="str">
        <f t="shared" si="895"/>
        <v>3.33333333333333E-06-0.00163235839068611i</v>
      </c>
      <c r="W1759" t="str">
        <f t="shared" si="896"/>
        <v>0.000014471355460069-0.000777507703170717i</v>
      </c>
      <c r="X1759" t="str">
        <f t="shared" si="897"/>
        <v>0.0000258742608244367-0.000776915339018106i</v>
      </c>
      <c r="Y1759" t="str">
        <f t="shared" si="898"/>
        <v>0.009+0.102101761241668i</v>
      </c>
      <c r="Z1759" t="str">
        <f t="shared" si="899"/>
        <v>-0.106184942798994-0.0130338376720307i</v>
      </c>
      <c r="AA1759" t="str">
        <f t="shared" si="900"/>
        <v>12.2110465541876-137.081724679391i</v>
      </c>
      <c r="AB1759" t="str">
        <f t="shared" si="901"/>
        <v>1.40546392048639-0.170292858422598i</v>
      </c>
      <c r="AC1759" t="str">
        <f t="shared" si="902"/>
        <v>1.6620165739724-2.47594712438944i</v>
      </c>
      <c r="AD1759" t="str">
        <f t="shared" si="903"/>
        <v>0.310093373458577+0.359492165867118i</v>
      </c>
      <c r="AE1759" t="str">
        <f t="shared" si="904"/>
        <v>-0.0282416845887671-0.0422143617621176i</v>
      </c>
      <c r="AF1759" t="str">
        <f t="shared" si="905"/>
        <v>-14.5065335035849-2.0332656219817i</v>
      </c>
      <c r="AG1759" t="str">
        <f t="shared" si="906"/>
        <v>1.19210026202538-0.137988459116941i</v>
      </c>
      <c r="AH1759" t="str">
        <f t="shared" si="907"/>
        <v>0.203898465338719+0.585473015062002i</v>
      </c>
      <c r="AI1759">
        <f t="shared" si="908"/>
        <v>-4.1526945863443467</v>
      </c>
      <c r="AJ1759">
        <f t="shared" si="909"/>
        <v>70.79867422677701</v>
      </c>
      <c r="AK1759"/>
      <c r="AL1759"/>
      <c r="AM1759"/>
      <c r="AN1759"/>
    </row>
    <row r="1760" spans="1:40" x14ac:dyDescent="0.25">
      <c r="A1760"/>
      <c r="B1760">
        <f t="shared" si="875"/>
        <v>162600</v>
      </c>
      <c r="C1760" s="186" t="str">
        <f t="shared" si="878"/>
        <v>-2.89069079464416E-06+0.0150616386886741i</v>
      </c>
      <c r="D1760" s="158" t="str">
        <f t="shared" si="879"/>
        <v>-5.95702811896872+0.115472563279835i</v>
      </c>
      <c r="E1760" t="str">
        <f t="shared" si="880"/>
        <v>2870</v>
      </c>
      <c r="F1760" t="str">
        <f t="shared" si="881"/>
        <v>0.777000777000777</v>
      </c>
      <c r="G1760" t="str">
        <f t="shared" si="876"/>
        <v>0.777000777000777</v>
      </c>
      <c r="H1760" t="str">
        <f t="shared" si="882"/>
        <v>8.55017468471479+2.14766969942361i</v>
      </c>
      <c r="I1760" t="str">
        <f t="shared" si="883"/>
        <v>638.528706842126i</v>
      </c>
      <c r="J1760" t="str">
        <f t="shared" si="877"/>
        <v>-347.746446396969+138.098945423953i</v>
      </c>
      <c r="K1760" t="str">
        <f t="shared" si="884"/>
        <v>0.629863055513458-1.5860558427809i</v>
      </c>
      <c r="L1760" t="str">
        <f t="shared" si="885"/>
        <v>0.0439974198648685-0.0931168508139922i</v>
      </c>
      <c r="M1760" t="str">
        <f t="shared" si="886"/>
        <v>0.673860475378326-1.67917269359489i</v>
      </c>
      <c r="N1760" t="str">
        <f t="shared" si="887"/>
        <v>-0.721116320345004i</v>
      </c>
      <c r="O1760" t="str">
        <f t="shared" si="888"/>
        <v>0.751069176330028-0.660223516975072i</v>
      </c>
      <c r="P1760" t="str">
        <f t="shared" si="889"/>
        <v>0.248930823669972+0.660223516975072i</v>
      </c>
      <c r="Q1760" t="str">
        <f t="shared" si="890"/>
        <v>-0.248930823669972+0.060892803369932i</v>
      </c>
      <c r="R1760" t="str">
        <f t="shared" si="891"/>
        <v>-0.33138734200939-2.73330000359216i</v>
      </c>
      <c r="S1760" t="str">
        <f t="shared" si="892"/>
        <v>0.074435623739864i</v>
      </c>
      <c r="T1760" t="str">
        <f t="shared" si="893"/>
        <v>0.203454890635555-0.0246670235019646i</v>
      </c>
      <c r="U1760" t="str">
        <f t="shared" si="894"/>
        <v>0.00005-0.00148304952748794i</v>
      </c>
      <c r="V1760" t="str">
        <f t="shared" si="895"/>
        <v>3.33333333333333E-06-0.00163135448023673i</v>
      </c>
      <c r="W1760" t="str">
        <f t="shared" si="896"/>
        <v>0.0000144713513697941-0.000777029770003455i</v>
      </c>
      <c r="X1760" t="str">
        <f t="shared" si="897"/>
        <v>0.000025860240497235-0.000776437975759758i</v>
      </c>
      <c r="Y1760" t="str">
        <f t="shared" si="898"/>
        <v>0.009+0.10216459309474i</v>
      </c>
      <c r="Z1760" t="str">
        <f t="shared" si="899"/>
        <v>-0.10605465502953-0.0130121497877518i</v>
      </c>
      <c r="AA1760" t="str">
        <f t="shared" si="900"/>
        <v>12.1959027909928-136.997477364115i</v>
      </c>
      <c r="AB1760" t="str">
        <f t="shared" si="901"/>
        <v>1.40543844454156-0.170396410888797i</v>
      </c>
      <c r="AC1760" t="str">
        <f t="shared" si="902"/>
        <v>1.66094441810271-2.47479726504695i</v>
      </c>
      <c r="AD1760" t="str">
        <f t="shared" si="903"/>
        <v>0.310248866876637+0.35967888499474i</v>
      </c>
      <c r="AE1760" t="str">
        <f t="shared" si="904"/>
        <v>-0.0282231410228615-0.0421826247968025i</v>
      </c>
      <c r="AF1760" t="str">
        <f t="shared" si="905"/>
        <v>-14.5072028036835-2.03219713614378i</v>
      </c>
      <c r="AG1760" t="str">
        <f t="shared" si="906"/>
        <v>1.19207309103523-0.137982466307297i</v>
      </c>
      <c r="AH1760" t="str">
        <f t="shared" si="907"/>
        <v>0.203836145071744+0.585058666572571i</v>
      </c>
      <c r="AI1760">
        <f t="shared" si="908"/>
        <v>-4.1584658168479374</v>
      </c>
      <c r="AJ1760">
        <f t="shared" si="909"/>
        <v>70.79151435107903</v>
      </c>
      <c r="AK1760"/>
      <c r="AL1760"/>
      <c r="AM1760"/>
      <c r="AN1760"/>
    </row>
    <row r="1761" spans="1:40" x14ac:dyDescent="0.25">
      <c r="A1761"/>
      <c r="B1761">
        <f t="shared" si="875"/>
        <v>162700</v>
      </c>
      <c r="C1761" s="186" t="str">
        <f t="shared" si="878"/>
        <v>-2.88713848691416E-06+0.0150523813822328i</v>
      </c>
      <c r="D1761" s="158" t="str">
        <f t="shared" si="879"/>
        <v>-5.95702809173436+0.115401590597118i</v>
      </c>
      <c r="E1761" t="str">
        <f t="shared" si="880"/>
        <v>2870</v>
      </c>
      <c r="F1761" t="str">
        <f t="shared" si="881"/>
        <v>0.777000777000777</v>
      </c>
      <c r="G1761" t="str">
        <f t="shared" si="876"/>
        <v>0.777000777000777</v>
      </c>
      <c r="H1761" t="str">
        <f t="shared" si="882"/>
        <v>8.55084289145958+2.14653124984012i</v>
      </c>
      <c r="I1761" t="str">
        <f t="shared" si="883"/>
        <v>638.921405923824i</v>
      </c>
      <c r="J1761" t="str">
        <f t="shared" si="877"/>
        <v>-348.175540722924+138.183877124706i</v>
      </c>
      <c r="K1761" t="str">
        <f t="shared" si="884"/>
        <v>0.629190518002893-1.58534232344409i</v>
      </c>
      <c r="L1761" t="str">
        <f t="shared" si="885"/>
        <v>0.0439532102033282-0.0930804946636978i</v>
      </c>
      <c r="M1761" t="str">
        <f t="shared" si="886"/>
        <v>0.673143728206221-1.67842281810779i</v>
      </c>
      <c r="N1761" t="str">
        <f t="shared" si="887"/>
        <v>-0.721559811316926i</v>
      </c>
      <c r="O1761" t="str">
        <f t="shared" si="888"/>
        <v>0.750776299308663-0.660556544435364i</v>
      </c>
      <c r="P1761" t="str">
        <f t="shared" si="889"/>
        <v>0.249223700691337+0.660556544435364i</v>
      </c>
      <c r="Q1761" t="str">
        <f t="shared" si="890"/>
        <v>-0.249223700691337+0.061003266881562i</v>
      </c>
      <c r="R1761" t="str">
        <f t="shared" si="891"/>
        <v>-0.331384922800792-2.73157049443159i</v>
      </c>
      <c r="S1761" t="str">
        <f t="shared" si="892"/>
        <v>0.0744814021062477i</v>
      </c>
      <c r="T1761" t="str">
        <f t="shared" si="893"/>
        <v>0.203451200377321-0.0246820136870736i</v>
      </c>
      <c r="U1761" t="str">
        <f t="shared" si="894"/>
        <v>0.00005-0.00148213800350054i</v>
      </c>
      <c r="V1761" t="str">
        <f t="shared" si="895"/>
        <v>3.33333333333333E-06-0.0016303518038506i</v>
      </c>
      <c r="W1761" t="str">
        <f t="shared" si="896"/>
        <v>0.000014471347277006-0.000776552424485224i</v>
      </c>
      <c r="X1761" t="str">
        <f t="shared" si="897"/>
        <v>0.0000258462459964959-0.000775961199071202i</v>
      </c>
      <c r="Y1761" t="str">
        <f t="shared" si="898"/>
        <v>0.009+0.102227424947812i</v>
      </c>
      <c r="Z1761" t="str">
        <f t="shared" si="899"/>
        <v>-0.105924606782834-0.0129905139831636i</v>
      </c>
      <c r="AA1761" t="str">
        <f t="shared" si="900"/>
        <v>12.1807872577402-136.913333468082i</v>
      </c>
      <c r="AB1761" t="str">
        <f t="shared" si="901"/>
        <v>1.40541295274445-0.170499961028964i</v>
      </c>
      <c r="AC1761" t="str">
        <f t="shared" si="902"/>
        <v>1.65987388960221-2.47364814817658i</v>
      </c>
      <c r="AD1761" t="str">
        <f t="shared" si="903"/>
        <v>0.31040444197739+0.359865539060526i</v>
      </c>
      <c r="AE1761" t="str">
        <f t="shared" si="904"/>
        <v>-0.0282046301428755-0.0421509289636221i</v>
      </c>
      <c r="AF1761" t="str">
        <f t="shared" si="905"/>
        <v>-14.5078709831939-2.031129659243i</v>
      </c>
      <c r="AG1761" t="str">
        <f t="shared" si="906"/>
        <v>1.19204592690923-0.137976521912284i</v>
      </c>
      <c r="AH1761" t="str">
        <f t="shared" si="907"/>
        <v>0.203773918690469+0.584644853744456i</v>
      </c>
      <c r="AI1761">
        <f t="shared" si="908"/>
        <v>-4.164233219009744</v>
      </c>
      <c r="AJ1761">
        <f t="shared" si="909"/>
        <v>70.784353062120275</v>
      </c>
      <c r="AK1761"/>
      <c r="AL1761"/>
      <c r="AM1761"/>
      <c r="AN1761"/>
    </row>
    <row r="1762" spans="1:40" x14ac:dyDescent="0.25">
      <c r="A1762"/>
      <c r="B1762">
        <f t="shared" si="875"/>
        <v>162800</v>
      </c>
      <c r="C1762" s="186" t="str">
        <f t="shared" si="878"/>
        <v>-2.88359272319481E-06+0.0150431354484025i</v>
      </c>
      <c r="D1762" s="158" t="str">
        <f t="shared" si="879"/>
        <v>-5.95702806455017+0.115330705104419i</v>
      </c>
      <c r="E1762" t="str">
        <f t="shared" si="880"/>
        <v>2870</v>
      </c>
      <c r="F1762" t="str">
        <f t="shared" si="881"/>
        <v>0.777000777000777</v>
      </c>
      <c r="G1762" t="str">
        <f t="shared" si="876"/>
        <v>0.777000777000777</v>
      </c>
      <c r="H1762" t="str">
        <f t="shared" si="882"/>
        <v>8.55150998000005+2.14539389518558i</v>
      </c>
      <c r="I1762" t="str">
        <f t="shared" si="883"/>
        <v>639.314105005523i</v>
      </c>
      <c r="J1762" t="str">
        <f t="shared" si="877"/>
        <v>-348.604898863405+138.268808825459i</v>
      </c>
      <c r="K1762" t="str">
        <f t="shared" si="884"/>
        <v>0.628519002988278-1.58462928357935i</v>
      </c>
      <c r="L1762" t="str">
        <f t="shared" si="885"/>
        <v>0.0439090621994169-0.093044154079732i</v>
      </c>
      <c r="M1762" t="str">
        <f t="shared" si="886"/>
        <v>0.672428065187695-1.67767343765908i</v>
      </c>
      <c r="N1762" t="str">
        <f t="shared" si="887"/>
        <v>-0.722003302288848i</v>
      </c>
      <c r="O1762" t="str">
        <f t="shared" si="888"/>
        <v>0.750483274621432-0.660889441974595i</v>
      </c>
      <c r="P1762" t="str">
        <f t="shared" si="889"/>
        <v>0.249516725378568+0.660889441974595i</v>
      </c>
      <c r="Q1762" t="str">
        <f t="shared" si="890"/>
        <v>-0.249516725378568+0.061113860314253i</v>
      </c>
      <c r="R1762" t="str">
        <f t="shared" si="891"/>
        <v>-0.33138250204313-2.72984307918283i</v>
      </c>
      <c r="S1762" t="str">
        <f t="shared" si="892"/>
        <v>0.0745271804726313i</v>
      </c>
      <c r="T1762" t="str">
        <f t="shared" si="893"/>
        <v>0.203447507824222-0.0246970035352405i</v>
      </c>
      <c r="U1762" t="str">
        <f t="shared" si="894"/>
        <v>0.00005-0.00148122759932149i</v>
      </c>
      <c r="V1762" t="str">
        <f t="shared" si="895"/>
        <v>3.33333333333333E-06-0.00162935035925364i</v>
      </c>
      <c r="W1762" t="str">
        <f t="shared" si="896"/>
        <v>0.0000144713431817044-0.000776075665533137i</v>
      </c>
      <c r="X1762" t="str">
        <f t="shared" si="897"/>
        <v>0.0000258322772587997-0.000775485007872471i</v>
      </c>
      <c r="Y1762" t="str">
        <f t="shared" si="898"/>
        <v>0.009+0.102290256800884i</v>
      </c>
      <c r="Z1762" t="str">
        <f t="shared" si="899"/>
        <v>-0.105794797472649-0.0129689300991811i</v>
      </c>
      <c r="AA1762" t="str">
        <f t="shared" si="900"/>
        <v>12.1656998841261-136.829292801174i</v>
      </c>
      <c r="AB1762" t="str">
        <f t="shared" si="901"/>
        <v>1.40538744509473-0.170603508841581i</v>
      </c>
      <c r="AC1762" t="str">
        <f t="shared" si="902"/>
        <v>1.65880498538917-2.47249977361956i</v>
      </c>
      <c r="AD1762" t="str">
        <f t="shared" si="903"/>
        <v>0.310560098735935+0.360052128031291i</v>
      </c>
      <c r="AE1762" t="str">
        <f t="shared" si="904"/>
        <v>-0.0281861518683549-0.0421192741767678i</v>
      </c>
      <c r="AF1762" t="str">
        <f t="shared" si="905"/>
        <v>-14.5085380445502-2.03006319008116i</v>
      </c>
      <c r="AG1762" t="str">
        <f t="shared" si="906"/>
        <v>1.19201876960637-0.137970625831113i</v>
      </c>
      <c r="AH1762" t="str">
        <f t="shared" si="907"/>
        <v>0.203711786007647+0.584231575493632i</v>
      </c>
      <c r="AI1762">
        <f t="shared" si="908"/>
        <v>-4.1699967980762622</v>
      </c>
      <c r="AJ1762">
        <f t="shared" si="909"/>
        <v>70.777190359265461</v>
      </c>
      <c r="AK1762"/>
      <c r="AL1762"/>
      <c r="AM1762"/>
      <c r="AN1762"/>
    </row>
    <row r="1763" spans="1:40" x14ac:dyDescent="0.25">
      <c r="A1763"/>
      <c r="B1763">
        <f t="shared" si="875"/>
        <v>162900</v>
      </c>
      <c r="C1763" s="186" t="str">
        <f t="shared" si="878"/>
        <v>-2.88005348742219E-06+0.0150339008662392i</v>
      </c>
      <c r="D1763" s="158" t="str">
        <f t="shared" si="879"/>
        <v>-5.95702803741603+0.115259906641167i</v>
      </c>
      <c r="E1763" t="str">
        <f t="shared" si="880"/>
        <v>2870</v>
      </c>
      <c r="F1763" t="str">
        <f t="shared" si="881"/>
        <v>0.777000777000777</v>
      </c>
      <c r="G1763" t="str">
        <f t="shared" si="876"/>
        <v>0.777000777000777</v>
      </c>
      <c r="H1763" t="str">
        <f t="shared" si="882"/>
        <v>8.55217595276389+2.14425763410242i</v>
      </c>
      <c r="I1763" t="str">
        <f t="shared" si="883"/>
        <v>639.706804087222i</v>
      </c>
      <c r="J1763" t="str">
        <f t="shared" si="877"/>
        <v>-349.034520818412+138.353740526211i</v>
      </c>
      <c r="K1763" t="str">
        <f t="shared" si="884"/>
        <v>0.627848508519011-1.58391672306085i</v>
      </c>
      <c r="L1763" t="str">
        <f t="shared" si="885"/>
        <v>0.0438649757491866-0.0930078290824529i</v>
      </c>
      <c r="M1763" t="str">
        <f t="shared" si="886"/>
        <v>0.671713484268198-1.6769245521433i</v>
      </c>
      <c r="N1763" t="str">
        <f t="shared" si="887"/>
        <v>-0.72244679326077i</v>
      </c>
      <c r="O1763" t="str">
        <f t="shared" si="888"/>
        <v>0.75019010232597-0.661222209527289i</v>
      </c>
      <c r="P1763" t="str">
        <f t="shared" si="889"/>
        <v>0.24980989767403+0.661222209527289i</v>
      </c>
      <c r="Q1763" t="str">
        <f t="shared" si="890"/>
        <v>-0.24980989767403+0.0612245837334809i</v>
      </c>
      <c r="R1763" t="str">
        <f t="shared" si="891"/>
        <v>-0.331380079736277-2.72811775398906i</v>
      </c>
      <c r="S1763" t="str">
        <f t="shared" si="892"/>
        <v>0.074572958839015i</v>
      </c>
      <c r="T1763" t="str">
        <f t="shared" si="893"/>
        <v>0.203443812976212-0.0247119930462429i</v>
      </c>
      <c r="U1763" t="str">
        <f t="shared" si="894"/>
        <v>0.00005-0.00148031831288851i</v>
      </c>
      <c r="V1763" t="str">
        <f t="shared" si="895"/>
        <v>3.33333333333333E-06-0.00162835014417736i</v>
      </c>
      <c r="W1763" t="str">
        <f t="shared" si="896"/>
        <v>0.0000144713390838896-0.000775599492066957i</v>
      </c>
      <c r="X1763" t="str">
        <f t="shared" si="897"/>
        <v>0.0000258183342209214-0.000775009401086234i</v>
      </c>
      <c r="Y1763" t="str">
        <f t="shared" si="898"/>
        <v>0.009+0.102353088653955i</v>
      </c>
      <c r="Z1763" t="str">
        <f t="shared" si="899"/>
        <v>-0.10566522651451-0.0129473979773055i</v>
      </c>
      <c r="AA1763" t="str">
        <f t="shared" si="900"/>
        <v>12.1506406000662-136.745355173735i</v>
      </c>
      <c r="AB1763" t="str">
        <f t="shared" si="901"/>
        <v>1.40536192159209-0.170707054325112i</v>
      </c>
      <c r="AC1763" t="str">
        <f t="shared" si="902"/>
        <v>1.65773770238863-2.47135214121494i</v>
      </c>
      <c r="AD1763" t="str">
        <f t="shared" si="903"/>
        <v>0.310715837127346+0.360238651873858i</v>
      </c>
      <c r="AE1763" t="str">
        <f t="shared" si="904"/>
        <v>-0.0281677061190877-0.0420876603506723i</v>
      </c>
      <c r="AF1763" t="str">
        <f t="shared" si="905"/>
        <v>-14.5092039901799-2.02899772746125i</v>
      </c>
      <c r="AG1763" t="str">
        <f t="shared" si="906"/>
        <v>1.1919916190858-0.13796477796322i</v>
      </c>
      <c r="AH1763" t="str">
        <f t="shared" si="907"/>
        <v>0.203649746836424+0.583818830738941i</v>
      </c>
      <c r="AI1763">
        <f t="shared" si="908"/>
        <v>-4.175756559284391</v>
      </c>
      <c r="AJ1763">
        <f t="shared" si="909"/>
        <v>70.770026241887408</v>
      </c>
      <c r="AK1763"/>
      <c r="AL1763"/>
      <c r="AM1763"/>
      <c r="AN1763"/>
    </row>
    <row r="1764" spans="1:40" x14ac:dyDescent="0.25">
      <c r="A1764"/>
      <c r="B1764">
        <f t="shared" si="875"/>
        <v>163000</v>
      </c>
      <c r="C1764" s="186" t="str">
        <f t="shared" si="878"/>
        <v>-2.87652076358184E-06+0.0150246776148504i</v>
      </c>
      <c r="D1764" s="158" t="str">
        <f t="shared" si="879"/>
        <v>-5.95702801033182+0.115189195047186i</v>
      </c>
      <c r="E1764" t="str">
        <f t="shared" si="880"/>
        <v>2870</v>
      </c>
      <c r="F1764" t="str">
        <f t="shared" si="881"/>
        <v>0.777000777000777</v>
      </c>
      <c r="G1764" t="str">
        <f t="shared" si="876"/>
        <v>0.777000777000777</v>
      </c>
      <c r="H1764" t="str">
        <f t="shared" si="882"/>
        <v>8.55284081217241+2.14312246523464i</v>
      </c>
      <c r="I1764" t="str">
        <f t="shared" si="883"/>
        <v>640.09950316892i</v>
      </c>
      <c r="J1764" t="str">
        <f t="shared" si="877"/>
        <v>-349.464406587944+138.438672226964i</v>
      </c>
      <c r="K1764" t="str">
        <f t="shared" si="884"/>
        <v>0.627179032648804-1.5832046417614i</v>
      </c>
      <c r="L1764" t="str">
        <f t="shared" si="885"/>
        <v>0.0438209507488778-0.0929715196920789i</v>
      </c>
      <c r="M1764" t="str">
        <f t="shared" si="886"/>
        <v>0.670999983397682-1.67617616145348i</v>
      </c>
      <c r="N1764" t="str">
        <f t="shared" si="887"/>
        <v>-0.722890284232692i</v>
      </c>
      <c r="O1764" t="str">
        <f t="shared" si="888"/>
        <v>0.749896782479939-0.661554847027996i</v>
      </c>
      <c r="P1764" t="str">
        <f t="shared" si="889"/>
        <v>0.250103217520061+0.661554847027996i</v>
      </c>
      <c r="Q1764" t="str">
        <f t="shared" si="890"/>
        <v>-0.250103217520061+0.0613354372046959i</v>
      </c>
      <c r="R1764" t="str">
        <f t="shared" si="891"/>
        <v>-0.33137765588012-2.7263945150029i</v>
      </c>
      <c r="S1764" t="str">
        <f t="shared" si="892"/>
        <v>0.0746187372053987i</v>
      </c>
      <c r="T1764" t="str">
        <f t="shared" si="893"/>
        <v>0.203440115833242-0.0247269822198597i</v>
      </c>
      <c r="U1764" t="str">
        <f t="shared" si="894"/>
        <v>0.00005-0.00147941014214441i</v>
      </c>
      <c r="V1764" t="str">
        <f t="shared" si="895"/>
        <v>3.33333333333333E-06-0.00162735115635885i</v>
      </c>
      <c r="W1764" t="str">
        <f t="shared" si="896"/>
        <v>0.0000144713349835613-0.000775123903009113i</v>
      </c>
      <c r="X1764" t="str">
        <f t="shared" si="897"/>
        <v>0.0000258044168198298-0.000774534377637822i</v>
      </c>
      <c r="Y1764" t="str">
        <f t="shared" si="898"/>
        <v>0.009+0.102415920507027i</v>
      </c>
      <c r="Z1764" t="str">
        <f t="shared" si="899"/>
        <v>-0.105535893325735-0.0129259174596221i</v>
      </c>
      <c r="AA1764" t="str">
        <f t="shared" si="900"/>
        <v>12.1356093356938-136.66152039657i</v>
      </c>
      <c r="AB1764" t="str">
        <f t="shared" si="901"/>
        <v>1.40533638223617-0.17081059747803i</v>
      </c>
      <c r="AC1764" t="str">
        <f t="shared" si="902"/>
        <v>1.65667203753233-2.47020525079945i</v>
      </c>
      <c r="AD1764" t="str">
        <f t="shared" si="903"/>
        <v>0.310871657126689+0.360425110555046i</v>
      </c>
      <c r="AE1764" t="str">
        <f t="shared" si="904"/>
        <v>-0.028149292815107-0.0420560874000091i</v>
      </c>
      <c r="AF1764" t="str">
        <f t="shared" si="905"/>
        <v>-14.5098688225042-2.02793327018745i</v>
      </c>
      <c r="AG1764" t="str">
        <f t="shared" si="906"/>
        <v>1.19196447530678-0.137958978208285i</v>
      </c>
      <c r="AH1764" t="str">
        <f t="shared" si="907"/>
        <v>0.203587800990383+0.583406618402143i</v>
      </c>
      <c r="AI1764">
        <f t="shared" si="908"/>
        <v>-4.1815125078604467</v>
      </c>
      <c r="AJ1764">
        <f t="shared" si="909"/>
        <v>70.762860709365029</v>
      </c>
      <c r="AK1764"/>
      <c r="AL1764"/>
      <c r="AM1764"/>
      <c r="AN1764"/>
    </row>
    <row r="1765" spans="1:40" x14ac:dyDescent="0.25">
      <c r="A1765"/>
      <c r="B1765">
        <f t="shared" si="875"/>
        <v>163100</v>
      </c>
      <c r="C1765" s="186" t="str">
        <f t="shared" si="878"/>
        <v>-2.87299453570819E-06+0.0150154656733946i</v>
      </c>
      <c r="D1765" s="158" t="str">
        <f t="shared" si="879"/>
        <v>-5.9570279832974+0.115118570162692i</v>
      </c>
      <c r="E1765" t="str">
        <f t="shared" si="880"/>
        <v>2870</v>
      </c>
      <c r="F1765" t="str">
        <f t="shared" si="881"/>
        <v>0.777000777000777</v>
      </c>
      <c r="G1765" t="str">
        <f t="shared" si="876"/>
        <v>0.777000777000777</v>
      </c>
      <c r="H1765" t="str">
        <f t="shared" si="882"/>
        <v>8.55350456064052+2.14198838722784i</v>
      </c>
      <c r="I1765" t="str">
        <f t="shared" si="883"/>
        <v>640.492202250619i</v>
      </c>
      <c r="J1765" t="str">
        <f t="shared" si="877"/>
        <v>-349.894556172002+138.523603927717i</v>
      </c>
      <c r="K1765" t="str">
        <f t="shared" si="884"/>
        <v>0.626510573435654-1.58249303955246i</v>
      </c>
      <c r="L1765" t="str">
        <f t="shared" si="885"/>
        <v>0.0437769870949201-0.0929352259286897i</v>
      </c>
      <c r="M1765" t="str">
        <f t="shared" si="886"/>
        <v>0.670287560530574-1.67542826548115i</v>
      </c>
      <c r="N1765" t="str">
        <f t="shared" si="887"/>
        <v>-0.723333775204614i</v>
      </c>
      <c r="O1765" t="str">
        <f t="shared" si="888"/>
        <v>0.749603315141029-0.661887354411292i</v>
      </c>
      <c r="P1765" t="str">
        <f t="shared" si="889"/>
        <v>0.250396684858971+0.661887354411292i</v>
      </c>
      <c r="Q1765" t="str">
        <f t="shared" si="890"/>
        <v>-0.250396684858971+0.061446420793322i</v>
      </c>
      <c r="R1765" t="str">
        <f t="shared" si="891"/>
        <v>-0.331375230474555-2.72467335838641i</v>
      </c>
      <c r="S1765" t="str">
        <f t="shared" si="892"/>
        <v>0.0746645155717824i</v>
      </c>
      <c r="T1765" t="str">
        <f t="shared" si="893"/>
        <v>0.203436416395263-0.0247419710558704i</v>
      </c>
      <c r="U1765" t="str">
        <f t="shared" si="894"/>
        <v>0.00005-0.00147850308503702i</v>
      </c>
      <c r="V1765" t="str">
        <f t="shared" si="895"/>
        <v>3.33333333333333E-06-0.00162635339354073i</v>
      </c>
      <c r="W1765" t="str">
        <f t="shared" si="896"/>
        <v>0.0000144713308807198-0.000774648897284654i</v>
      </c>
      <c r="X1765" t="str">
        <f t="shared" si="897"/>
        <v>0.0000257905249926865-0.000774059936455171i</v>
      </c>
      <c r="Y1765" t="str">
        <f t="shared" si="898"/>
        <v>0.009+0.102478752360099i</v>
      </c>
      <c r="Z1765" t="str">
        <f t="shared" si="899"/>
        <v>-0.105406797325417-0.012904488388798i</v>
      </c>
      <c r="AA1765" t="str">
        <f t="shared" si="900"/>
        <v>12.1206060213604-136.577788280947i</v>
      </c>
      <c r="AB1765" t="str">
        <f t="shared" si="901"/>
        <v>1.40531082702665-0.170914138298811i</v>
      </c>
      <c r="AC1765" t="str">
        <f t="shared" si="902"/>
        <v>1.65560798775871-2.46905910220764i</v>
      </c>
      <c r="AD1765" t="str">
        <f t="shared" si="903"/>
        <v>0.311027558709014+0.360611504041688i</v>
      </c>
      <c r="AE1765" t="str">
        <f t="shared" si="904"/>
        <v>-0.0281309118766874-0.0420245552396927i</v>
      </c>
      <c r="AF1765" t="str">
        <f t="shared" si="905"/>
        <v>-14.5105325439379-2.02686981706515i</v>
      </c>
      <c r="AG1765" t="str">
        <f t="shared" si="906"/>
        <v>1.19193733822871-0.137953226466217i</v>
      </c>
      <c r="AH1765" t="str">
        <f t="shared" si="907"/>
        <v>0.203525948283504+0.582994937407878i</v>
      </c>
      <c r="AI1765">
        <f t="shared" si="908"/>
        <v>-4.1872646490207339</v>
      </c>
      <c r="AJ1765">
        <f t="shared" si="909"/>
        <v>70.75569376108578</v>
      </c>
      <c r="AK1765"/>
      <c r="AL1765"/>
      <c r="AM1765"/>
      <c r="AN1765"/>
    </row>
    <row r="1766" spans="1:40" x14ac:dyDescent="0.25">
      <c r="A1766"/>
      <c r="B1766">
        <f t="shared" si="875"/>
        <v>163200</v>
      </c>
      <c r="C1766" s="186" t="str">
        <f t="shared" si="878"/>
        <v>-2.86947478788463E-06+0.0150062650210815i</v>
      </c>
      <c r="D1766" s="158" t="str">
        <f t="shared" si="879"/>
        <v>-5.95702795631267+0.115048031828292i</v>
      </c>
      <c r="E1766" t="str">
        <f t="shared" si="880"/>
        <v>2870</v>
      </c>
      <c r="F1766" t="str">
        <f t="shared" si="881"/>
        <v>0.777000777000777</v>
      </c>
      <c r="G1766" t="str">
        <f t="shared" si="876"/>
        <v>0.777000777000777</v>
      </c>
      <c r="H1766" t="str">
        <f t="shared" si="882"/>
        <v>8.55416720057686+2.14085539872925i</v>
      </c>
      <c r="I1766" t="str">
        <f t="shared" si="883"/>
        <v>640.884901332318i</v>
      </c>
      <c r="J1766" t="str">
        <f t="shared" si="877"/>
        <v>-350.324969570585+138.60853562847i</v>
      </c>
      <c r="K1766" t="str">
        <f t="shared" si="884"/>
        <v>0.625843128941846-1.58178191630414i</v>
      </c>
      <c r="L1766" t="str">
        <f t="shared" si="885"/>
        <v>0.0437330846839325-0.092898947812227i</v>
      </c>
      <c r="M1766" t="str">
        <f t="shared" si="886"/>
        <v>0.669576213625779-1.67468086411637i</v>
      </c>
      <c r="N1766" t="str">
        <f t="shared" si="887"/>
        <v>-0.723777266176536i</v>
      </c>
      <c r="O1766" t="str">
        <f t="shared" si="888"/>
        <v>0.749309700366962-0.662219731611777i</v>
      </c>
      <c r="P1766" t="str">
        <f t="shared" si="889"/>
        <v>0.250690299633038+0.662219731611777i</v>
      </c>
      <c r="Q1766" t="str">
        <f t="shared" si="890"/>
        <v>-0.250690299633038+0.061557534564759i</v>
      </c>
      <c r="R1766" t="str">
        <f t="shared" si="891"/>
        <v>-0.331372803519449-2.72295428031107i</v>
      </c>
      <c r="S1766" t="str">
        <f t="shared" si="892"/>
        <v>0.0747102939381661i</v>
      </c>
      <c r="T1766" t="str">
        <f t="shared" si="893"/>
        <v>0.203432714662228-0.0247569595540522i</v>
      </c>
      <c r="U1766" t="str">
        <f t="shared" si="894"/>
        <v>0.00005-0.00147759713951923i</v>
      </c>
      <c r="V1766" t="str">
        <f t="shared" si="895"/>
        <v>3.33333333333333E-06-0.00162535685347115i</v>
      </c>
      <c r="W1766" t="str">
        <f t="shared" si="896"/>
        <v>0.0000144713267753648-0.00077417447382128i</v>
      </c>
      <c r="X1766" t="str">
        <f t="shared" si="897"/>
        <v>0.0000257766586768454-0.000773586076468857i</v>
      </c>
      <c r="Y1766" t="str">
        <f t="shared" si="898"/>
        <v>0.009+0.102541584213171i</v>
      </c>
      <c r="Z1766" t="str">
        <f t="shared" si="899"/>
        <v>-0.105277937934425-0.0128831106080799i</v>
      </c>
      <c r="AA1766" t="str">
        <f t="shared" si="900"/>
        <v>12.1056305876345-136.494158638598i</v>
      </c>
      <c r="AB1766" t="str">
        <f t="shared" si="901"/>
        <v>1.40528525596319-0.171017676785917i</v>
      </c>
      <c r="AC1766" t="str">
        <f t="shared" si="902"/>
        <v>1.65454555001295-2.46791369527182i</v>
      </c>
      <c r="AD1766" t="str">
        <f t="shared" si="903"/>
        <v>0.311183541849356+0.360797832300614i</v>
      </c>
      <c r="AE1766" t="str">
        <f t="shared" si="904"/>
        <v>-0.0281125632243469-0.0419930637848786i</v>
      </c>
      <c r="AF1766" t="str">
        <f t="shared" si="905"/>
        <v>-14.5111951568895-2.02580736690096i</v>
      </c>
      <c r="AG1766" t="str">
        <f t="shared" si="906"/>
        <v>1.19191020781112-0.137947522637168i</v>
      </c>
      <c r="AH1766" t="str">
        <f t="shared" si="907"/>
        <v>0.203464188530197+0.582583786683698i</v>
      </c>
      <c r="AI1766">
        <f t="shared" si="908"/>
        <v>-4.1930129879708709</v>
      </c>
      <c r="AJ1766">
        <f t="shared" si="909"/>
        <v>70.748525396443924</v>
      </c>
      <c r="AK1766"/>
      <c r="AL1766"/>
      <c r="AM1766"/>
      <c r="AN1766"/>
    </row>
    <row r="1767" spans="1:40" x14ac:dyDescent="0.25">
      <c r="A1767"/>
      <c r="B1767">
        <f t="shared" si="875"/>
        <v>163300</v>
      </c>
      <c r="C1767" s="186" t="str">
        <f t="shared" si="878"/>
        <v>-2.86596150424328E-06+0.0149970756371718i</v>
      </c>
      <c r="D1767" s="158" t="str">
        <f t="shared" si="879"/>
        <v>-5.95702792937749+0.114977579884984i</v>
      </c>
      <c r="E1767" t="str">
        <f t="shared" si="880"/>
        <v>2870</v>
      </c>
      <c r="F1767" t="str">
        <f t="shared" si="881"/>
        <v>0.777000777000777</v>
      </c>
      <c r="G1767" t="str">
        <f t="shared" si="876"/>
        <v>0.777000777000777</v>
      </c>
      <c r="H1767" t="str">
        <f t="shared" si="882"/>
        <v>8.55482873438363+2.13972349838766i</v>
      </c>
      <c r="I1767" t="str">
        <f t="shared" si="883"/>
        <v>641.277600414016i</v>
      </c>
      <c r="J1767" t="str">
        <f t="shared" si="877"/>
        <v>-350.755646783694+138.693467329222i</v>
      </c>
      <c r="K1767" t="str">
        <f t="shared" si="884"/>
        <v>0.625176697233932-1.5810712718852i</v>
      </c>
      <c r="L1767" t="str">
        <f t="shared" si="885"/>
        <v>0.0436892434127217-0.0928626853624946i</v>
      </c>
      <c r="M1767" t="str">
        <f t="shared" si="886"/>
        <v>0.668865940646654-1.67393395724769i</v>
      </c>
      <c r="N1767" t="str">
        <f t="shared" si="887"/>
        <v>-0.724220757148458i</v>
      </c>
      <c r="O1767" t="str">
        <f t="shared" si="888"/>
        <v>0.749015938215487-0.662551978564078i</v>
      </c>
      <c r="P1767" t="str">
        <f t="shared" si="889"/>
        <v>0.250984061784513+0.662551978564078i</v>
      </c>
      <c r="Q1767" t="str">
        <f t="shared" si="890"/>
        <v>-0.250984061784513+0.06166877858438i</v>
      </c>
      <c r="R1767" t="str">
        <f t="shared" si="891"/>
        <v>-0.331370375014692-2.72123727695774i</v>
      </c>
      <c r="S1767" t="str">
        <f t="shared" si="892"/>
        <v>0.0747560723045498i</v>
      </c>
      <c r="T1767" t="str">
        <f t="shared" si="893"/>
        <v>0.203429010634089-0.0247719477141841i</v>
      </c>
      <c r="U1767" t="str">
        <f t="shared" si="894"/>
        <v>0.0000500000000000001-0.00147669230354892i</v>
      </c>
      <c r="V1767" t="str">
        <f t="shared" si="895"/>
        <v>3.33333333333333E-06-0.00162436153390381i</v>
      </c>
      <c r="W1767" t="str">
        <f t="shared" si="896"/>
        <v>0.0000144713226674965-0.000773700631549317i</v>
      </c>
      <c r="X1767" t="str">
        <f t="shared" si="897"/>
        <v>0.0000257628178098527-0.000773112796612074i</v>
      </c>
      <c r="Y1767" t="str">
        <f t="shared" si="898"/>
        <v>0.009+0.102604416066243i</v>
      </c>
      <c r="Z1767" t="str">
        <f t="shared" si="899"/>
        <v>-0.105149314575391-0.012861783961291i</v>
      </c>
      <c r="AA1767" t="str">
        <f t="shared" si="900"/>
        <v>12.0906829653002-136.410631281712i</v>
      </c>
      <c r="AB1767" t="str">
        <f t="shared" si="901"/>
        <v>1.40525966904547-0.17112121293782i</v>
      </c>
      <c r="AC1767" t="str">
        <f t="shared" si="902"/>
        <v>1.65348472124687-2.46676902982211i</v>
      </c>
      <c r="AD1767" t="str">
        <f t="shared" si="903"/>
        <v>0.311339606522739+0.360984095298669i</v>
      </c>
      <c r="AE1767" t="str">
        <f t="shared" si="904"/>
        <v>-0.0280942467788444-0.0419616129509615i</v>
      </c>
      <c r="AF1767" t="str">
        <f t="shared" si="905"/>
        <v>-14.5118566637611-2.02474591850268i</v>
      </c>
      <c r="AG1767" t="str">
        <f t="shared" si="906"/>
        <v>1.19188308401367-0.137941866621521i</v>
      </c>
      <c r="AH1767" t="str">
        <f t="shared" si="907"/>
        <v>0.203402521545276+0.582173165160022i</v>
      </c>
      <c r="AI1767">
        <f t="shared" si="908"/>
        <v>-4.1987575299064046</v>
      </c>
      <c r="AJ1767">
        <f t="shared" si="909"/>
        <v>70.741355614841623</v>
      </c>
      <c r="AK1767"/>
      <c r="AL1767"/>
      <c r="AM1767"/>
      <c r="AN1767"/>
    </row>
    <row r="1768" spans="1:40" x14ac:dyDescent="0.25">
      <c r="A1768"/>
      <c r="B1768">
        <f t="shared" si="875"/>
        <v>163400</v>
      </c>
      <c r="C1768" s="186" t="str">
        <f t="shared" si="878"/>
        <v>-2.86245466896474E-06+0.0149878975009765i</v>
      </c>
      <c r="D1768" s="158" t="str">
        <f t="shared" si="879"/>
        <v>-5.95702790249176+0.114907214174153i</v>
      </c>
      <c r="E1768" t="str">
        <f t="shared" si="880"/>
        <v>2870</v>
      </c>
      <c r="F1768" t="str">
        <f t="shared" si="881"/>
        <v>0.777000777000777</v>
      </c>
      <c r="G1768" t="str">
        <f t="shared" si="876"/>
        <v>0.777000777000777</v>
      </c>
      <c r="H1768" t="str">
        <f t="shared" si="882"/>
        <v>8.55548916445682+2.13859268485349i</v>
      </c>
      <c r="I1768" t="str">
        <f t="shared" si="883"/>
        <v>641.670299495715i</v>
      </c>
      <c r="J1768" t="str">
        <f t="shared" si="877"/>
        <v>-351.186587811329+138.778399029975i</v>
      </c>
      <c r="K1768" t="str">
        <f t="shared" si="884"/>
        <v>0.624511276382743-1.58036110616309i</v>
      </c>
      <c r="L1768" t="str">
        <f t="shared" si="885"/>
        <v>0.043645463178284-0.0928264385991603i</v>
      </c>
      <c r="M1768" t="str">
        <f t="shared" si="886"/>
        <v>0.668156739561027-1.67318754476225i</v>
      </c>
      <c r="N1768" t="str">
        <f t="shared" si="887"/>
        <v>-0.724664248120379i</v>
      </c>
      <c r="O1768" t="str">
        <f t="shared" si="888"/>
        <v>0.748722028744383-0.662884095202846i</v>
      </c>
      <c r="P1768" t="str">
        <f t="shared" si="889"/>
        <v>0.251277971255617+0.662884095202846i</v>
      </c>
      <c r="Q1768" t="str">
        <f t="shared" si="890"/>
        <v>-0.251277971255617+0.061780152917533i</v>
      </c>
      <c r="R1768" t="str">
        <f t="shared" si="891"/>
        <v>-0.331367944960163-2.71952234451661i</v>
      </c>
      <c r="S1768" t="str">
        <f t="shared" si="892"/>
        <v>0.0748018506709335i</v>
      </c>
      <c r="T1768" t="str">
        <f t="shared" si="893"/>
        <v>0.203425304310798-0.0247869355360442i</v>
      </c>
      <c r="U1768" t="str">
        <f t="shared" si="894"/>
        <v>0.0000500000000000001-0.00147578857508897i</v>
      </c>
      <c r="V1768" t="str">
        <f t="shared" si="895"/>
        <v>3.33333333333333E-06-0.00162336743259787i</v>
      </c>
      <c r="W1768" t="str">
        <f t="shared" si="896"/>
        <v>0.000014471318557115-0.000773227369401697i</v>
      </c>
      <c r="X1768" t="str">
        <f t="shared" si="897"/>
        <v>0.000025749002329445-0.000772640095820615i</v>
      </c>
      <c r="Y1768" t="str">
        <f t="shared" si="898"/>
        <v>0.009+0.102667247919314i</v>
      </c>
      <c r="Z1768" t="str">
        <f t="shared" si="899"/>
        <v>-0.105020926672706-0.012840508292829i</v>
      </c>
      <c r="AA1768" t="str">
        <f t="shared" si="900"/>
        <v>12.0757630853574-136.32720602294i</v>
      </c>
      <c r="AB1768" t="str">
        <f t="shared" si="901"/>
        <v>1.40523406627316-0.171224746752988i</v>
      </c>
      <c r="AC1768" t="str">
        <f t="shared" si="902"/>
        <v>1.65242549841899-2.4656251056865i</v>
      </c>
      <c r="AD1768" t="str">
        <f t="shared" si="903"/>
        <v>0.311495752704162+0.361170293002692i</v>
      </c>
      <c r="AE1768" t="str">
        <f t="shared" si="904"/>
        <v>-0.0280759624611787-0.0419302026535744i</v>
      </c>
      <c r="AF1768" t="str">
        <f t="shared" si="905"/>
        <v>-14.5125170669486-2.02368547067934i</v>
      </c>
      <c r="AG1768" t="str">
        <f t="shared" si="906"/>
        <v>1.19185596679617-0.137936258319893i</v>
      </c>
      <c r="AH1768" t="str">
        <f t="shared" si="907"/>
        <v>0.20334094714397+0.581763071770132i</v>
      </c>
      <c r="AI1768">
        <f t="shared" si="908"/>
        <v>-4.2044982800126993</v>
      </c>
      <c r="AJ1768">
        <f t="shared" si="909"/>
        <v>70.734184415687977</v>
      </c>
      <c r="AK1768"/>
      <c r="AL1768"/>
      <c r="AM1768"/>
      <c r="AN1768"/>
    </row>
    <row r="1769" spans="1:40" x14ac:dyDescent="0.25">
      <c r="A1769"/>
      <c r="B1769">
        <f t="shared" si="875"/>
        <v>163500</v>
      </c>
      <c r="C1769" s="186" t="str">
        <f t="shared" si="878"/>
        <v>-2.85895426627813E-06+0.0149787305918582i</v>
      </c>
      <c r="D1769" s="158" t="str">
        <f t="shared" si="879"/>
        <v>-5.95702787565533+0.11483693453758i</v>
      </c>
      <c r="E1769" t="str">
        <f t="shared" si="880"/>
        <v>2870</v>
      </c>
      <c r="F1769" t="str">
        <f t="shared" si="881"/>
        <v>0.777000777000777</v>
      </c>
      <c r="G1769" t="str">
        <f t="shared" si="876"/>
        <v>0.777000777000777</v>
      </c>
      <c r="H1769" t="str">
        <f t="shared" si="882"/>
        <v>8.556148493186+2.13746295677874i</v>
      </c>
      <c r="I1769" t="str">
        <f t="shared" si="883"/>
        <v>642.062998577414i</v>
      </c>
      <c r="J1769" t="str">
        <f t="shared" si="877"/>
        <v>-351.61779265349+138.863330730728i</v>
      </c>
      <c r="K1769" t="str">
        <f t="shared" si="884"/>
        <v>0.623846864463353-1.57965141900392i</v>
      </c>
      <c r="L1769" t="str">
        <f t="shared" si="885"/>
        <v>0.0436017438778022-0.0927902075417545i</v>
      </c>
      <c r="M1769" t="str">
        <f t="shared" si="886"/>
        <v>0.667448608341155-1.67244162654567i</v>
      </c>
      <c r="N1769" t="str">
        <f t="shared" si="887"/>
        <v>-0.725107739092301i</v>
      </c>
      <c r="O1769" t="str">
        <f t="shared" si="888"/>
        <v>0.748427972011455-0.663216081462761i</v>
      </c>
      <c r="P1769" t="str">
        <f t="shared" si="889"/>
        <v>0.251572027988545+0.663216081462761i</v>
      </c>
      <c r="Q1769" t="str">
        <f t="shared" si="890"/>
        <v>-0.251572027988545+0.06189165762954i</v>
      </c>
      <c r="R1769" t="str">
        <f t="shared" si="891"/>
        <v>-0.331365513355757-2.71780947918719i</v>
      </c>
      <c r="S1769" t="str">
        <f t="shared" si="892"/>
        <v>0.0748476290373172i</v>
      </c>
      <c r="T1769" t="str">
        <f t="shared" si="893"/>
        <v>0.203421595692307-0.0248019230194119i</v>
      </c>
      <c r="U1769" t="str">
        <f t="shared" si="894"/>
        <v>0.0000500000000000001-0.00147488595210727i</v>
      </c>
      <c r="V1769" t="str">
        <f t="shared" si="895"/>
        <v>3.33333333333333E-06-0.001622374547318i</v>
      </c>
      <c r="W1769" t="str">
        <f t="shared" si="896"/>
        <v>0.0000144713144442201-0.000772754686313983i</v>
      </c>
      <c r="X1769" t="str">
        <f t="shared" si="897"/>
        <v>0.0000257352121735495-0.000772167973032892i</v>
      </c>
      <c r="Y1769" t="str">
        <f t="shared" si="898"/>
        <v>0.009+0.102730079772386i</v>
      </c>
      <c r="Z1769" t="str">
        <f t="shared" si="899"/>
        <v>-0.10489277365251-0.0128192834476627i</v>
      </c>
      <c r="AA1769" t="str">
        <f t="shared" si="900"/>
        <v>12.0608708790191-136.24388267538i</v>
      </c>
      <c r="AB1769" t="str">
        <f t="shared" si="901"/>
        <v>1.40520844764592-0.171328278229898i</v>
      </c>
      <c r="AC1769" t="str">
        <f t="shared" si="902"/>
        <v>1.65136787849442-2.46448192269069i</v>
      </c>
      <c r="AD1769" t="str">
        <f t="shared" si="903"/>
        <v>0.311651980368626+0.361356425379538i</v>
      </c>
      <c r="AE1769" t="str">
        <f t="shared" si="904"/>
        <v>-0.0280577101925883-0.0418988328085868i</v>
      </c>
      <c r="AF1769" t="str">
        <f t="shared" si="905"/>
        <v>-14.5131763688413-2.02262602224116i</v>
      </c>
      <c r="AG1769" t="str">
        <f t="shared" si="906"/>
        <v>1.19182885611851-0.137930697633133i</v>
      </c>
      <c r="AH1769" t="str">
        <f t="shared" si="907"/>
        <v>0.203279465141924+0.581353505450169i</v>
      </c>
      <c r="AI1769">
        <f t="shared" si="908"/>
        <v>-4.2102352434648784</v>
      </c>
      <c r="AJ1769">
        <f t="shared" si="909"/>
        <v>70.727011798399118</v>
      </c>
      <c r="AK1769"/>
      <c r="AL1769"/>
      <c r="AM1769"/>
      <c r="AN1769"/>
    </row>
    <row r="1770" spans="1:40" x14ac:dyDescent="0.25">
      <c r="A1770"/>
      <c r="B1770">
        <f t="shared" si="875"/>
        <v>163600</v>
      </c>
      <c r="C1770" s="186" t="str">
        <f t="shared" si="878"/>
        <v>-2.85546028046059E-06+0.0149695748892289i</v>
      </c>
      <c r="D1770" s="158" t="str">
        <f t="shared" si="879"/>
        <v>-5.95702784886811+0.114766740817422i</v>
      </c>
      <c r="E1770" t="str">
        <f t="shared" si="880"/>
        <v>2870</v>
      </c>
      <c r="F1770" t="str">
        <f t="shared" si="881"/>
        <v>0.777000777000777</v>
      </c>
      <c r="G1770" t="str">
        <f t="shared" si="876"/>
        <v>0.777000777000777</v>
      </c>
      <c r="H1770" t="str">
        <f t="shared" si="882"/>
        <v>8.55680672295462+2.13633431281703i</v>
      </c>
      <c r="I1770" t="str">
        <f t="shared" si="883"/>
        <v>642.455697659113i</v>
      </c>
      <c r="J1770" t="str">
        <f t="shared" si="877"/>
        <v>-352.049261310176+138.948262431481i</v>
      </c>
      <c r="K1770" t="str">
        <f t="shared" si="884"/>
        <v>0.623183459555085-1.57894221027251i</v>
      </c>
      <c r="L1770" t="str">
        <f t="shared" si="885"/>
        <v>0.0435580854086473-0.0927539922096721i</v>
      </c>
      <c r="M1770" t="str">
        <f t="shared" si="886"/>
        <v>0.666741544963732-1.67169620248218i</v>
      </c>
      <c r="N1770" t="str">
        <f t="shared" si="887"/>
        <v>-0.725551230064223i</v>
      </c>
      <c r="O1770" t="str">
        <f t="shared" si="888"/>
        <v>0.748133768074542-0.663547937278527i</v>
      </c>
      <c r="P1770" t="str">
        <f t="shared" si="889"/>
        <v>0.251866231925458+0.663547937278527i</v>
      </c>
      <c r="Q1770" t="str">
        <f t="shared" si="890"/>
        <v>-0.251866231925458+0.0620032927856959i</v>
      </c>
      <c r="R1770" t="str">
        <f t="shared" si="891"/>
        <v>-0.33136308020136-2.71609867717831i</v>
      </c>
      <c r="S1770" t="str">
        <f t="shared" si="892"/>
        <v>0.0748934074037009i</v>
      </c>
      <c r="T1770" t="str">
        <f t="shared" si="893"/>
        <v>0.203417884778568-0.0248169101640657i</v>
      </c>
      <c r="U1770" t="str">
        <f t="shared" si="894"/>
        <v>0.0000500000000000001-0.00147398443257664i</v>
      </c>
      <c r="V1770" t="str">
        <f t="shared" si="895"/>
        <v>3.33333333333333E-06-0.00162138287583431i</v>
      </c>
      <c r="W1770" t="str">
        <f t="shared" si="896"/>
        <v>0.0000144713103288119-0.000772282581224321i</v>
      </c>
      <c r="X1770" t="str">
        <f t="shared" si="897"/>
        <v>0.0000257214472802826-0.000771696427189886i</v>
      </c>
      <c r="Y1770" t="str">
        <f t="shared" si="898"/>
        <v>0.009+0.102792911625458i</v>
      </c>
      <c r="Z1770" t="str">
        <f t="shared" si="899"/>
        <v>-0.10476485494269-0.0127981092713309i</v>
      </c>
      <c r="AA1770" t="str">
        <f t="shared" si="900"/>
        <v>12.0460062777132-136.160661052594i</v>
      </c>
      <c r="AB1770" t="str">
        <f t="shared" si="901"/>
        <v>1.40518281316342-0.171431807367018i</v>
      </c>
      <c r="AC1770" t="str">
        <f t="shared" si="902"/>
        <v>1.65031185844496-2.46333948065833i</v>
      </c>
      <c r="AD1770" t="str">
        <f t="shared" si="903"/>
        <v>0.311808289491102+0.361542492396055i</v>
      </c>
      <c r="AE1770" t="str">
        <f t="shared" si="904"/>
        <v>-0.0280394898945495-0.0418675033321051i</v>
      </c>
      <c r="AF1770" t="str">
        <f t="shared" si="905"/>
        <v>-14.5138345718227-2.02156757199961i</v>
      </c>
      <c r="AG1770" t="str">
        <f t="shared" si="906"/>
        <v>1.19180175194077-0.137925184462321i</v>
      </c>
      <c r="AH1770" t="str">
        <f t="shared" si="907"/>
        <v>0.203218075355185+0.580944465139108i</v>
      </c>
      <c r="AI1770">
        <f t="shared" si="908"/>
        <v>-4.215968425428132</v>
      </c>
      <c r="AJ1770">
        <f t="shared" si="909"/>
        <v>70.719837762398654</v>
      </c>
      <c r="AK1770"/>
      <c r="AL1770"/>
      <c r="AM1770"/>
      <c r="AN1770"/>
    </row>
    <row r="1771" spans="1:40" x14ac:dyDescent="0.25">
      <c r="A1771"/>
      <c r="B1771">
        <f t="shared" si="875"/>
        <v>163700</v>
      </c>
      <c r="C1771" s="186" t="str">
        <f t="shared" si="878"/>
        <v>-2.85197269583734E-06+0.0149604303725516i</v>
      </c>
      <c r="D1771" s="158" t="str">
        <f t="shared" si="879"/>
        <v>-5.95702782212996+0.114696632856229i</v>
      </c>
      <c r="E1771" t="str">
        <f t="shared" si="880"/>
        <v>2870</v>
      </c>
      <c r="F1771" t="str">
        <f t="shared" si="881"/>
        <v>0.777000777000777</v>
      </c>
      <c r="G1771" t="str">
        <f t="shared" si="876"/>
        <v>0.777000777000777</v>
      </c>
      <c r="H1771" t="str">
        <f t="shared" si="882"/>
        <v>8.55746385613975+2.13520675162356i</v>
      </c>
      <c r="I1771" t="str">
        <f t="shared" si="883"/>
        <v>642.848396740811i</v>
      </c>
      <c r="J1771" t="str">
        <f t="shared" si="877"/>
        <v>-352.480993781387+139.033194132233i</v>
      </c>
      <c r="K1771" t="str">
        <f t="shared" si="884"/>
        <v>0.622521059741491-1.57823347983237i</v>
      </c>
      <c r="L1771" t="str">
        <f t="shared" si="885"/>
        <v>0.0435144876683776-0.0927177926221728i</v>
      </c>
      <c r="M1771" t="str">
        <f t="shared" si="886"/>
        <v>0.666035547409869-1.67095127245454i</v>
      </c>
      <c r="N1771" t="str">
        <f t="shared" si="887"/>
        <v>-0.725994721036145i</v>
      </c>
      <c r="O1771" t="str">
        <f t="shared" si="888"/>
        <v>0.747839416991508-0.663879662584871i</v>
      </c>
      <c r="P1771" t="str">
        <f t="shared" si="889"/>
        <v>0.252160583008492+0.663879662584871i</v>
      </c>
      <c r="Q1771" t="str">
        <f t="shared" si="890"/>
        <v>-0.252160583008492+0.0621150584512741i</v>
      </c>
      <c r="R1771" t="str">
        <f t="shared" si="891"/>
        <v>-0.331360645496837-2.71438993470803i</v>
      </c>
      <c r="S1771" t="str">
        <f t="shared" si="892"/>
        <v>0.0749391857700844i</v>
      </c>
      <c r="T1771" t="str">
        <f t="shared" si="893"/>
        <v>0.203414171569532-0.0248318969697826i</v>
      </c>
      <c r="U1771" t="str">
        <f t="shared" si="894"/>
        <v>0.0000499999999999999-0.00147308401447488i</v>
      </c>
      <c r="V1771" t="str">
        <f t="shared" si="895"/>
        <v>3.33333333333333E-06-0.00162039241592237i</v>
      </c>
      <c r="W1771" t="str">
        <f t="shared" si="896"/>
        <v>0.0000144713062108902-0.000771811053073458i</v>
      </c>
      <c r="X1771" t="str">
        <f t="shared" si="897"/>
        <v>0.0000257077075879495-0.000771225457235178i</v>
      </c>
      <c r="Y1771" t="str">
        <f t="shared" si="898"/>
        <v>0.009+0.10285574347853i</v>
      </c>
      <c r="Z1771" t="str">
        <f t="shared" si="899"/>
        <v>-0.104637169972874-0.012776985609939i</v>
      </c>
      <c r="AA1771" t="str">
        <f t="shared" si="900"/>
        <v>12.0311692130796-136.077540968597i</v>
      </c>
      <c r="AB1771" t="str">
        <f t="shared" si="901"/>
        <v>1.40515716282532-0.171535334162808i</v>
      </c>
      <c r="AC1771" t="str">
        <f t="shared" si="902"/>
        <v>1.649257435249-2.46219777941084i</v>
      </c>
      <c r="AD1771" t="str">
        <f t="shared" si="903"/>
        <v>0.311964680046554+0.361728494019104i</v>
      </c>
      <c r="AE1771" t="str">
        <f t="shared" si="904"/>
        <v>-0.0280213014887775-0.0418362141404727i</v>
      </c>
      <c r="AF1771" t="str">
        <f t="shared" si="905"/>
        <v>-14.5144916782697-2.02051011876733i</v>
      </c>
      <c r="AG1771" t="str">
        <f t="shared" si="906"/>
        <v>1.19177465422311-0.137919718708775i</v>
      </c>
      <c r="AH1771" t="str">
        <f t="shared" si="907"/>
        <v>0.203156777600219+0.580535949778795i</v>
      </c>
      <c r="AI1771">
        <f t="shared" si="908"/>
        <v>-4.2216978310570248</v>
      </c>
      <c r="AJ1771">
        <f t="shared" si="909"/>
        <v>70.712662307117625</v>
      </c>
      <c r="AK1771"/>
      <c r="AL1771"/>
      <c r="AM1771"/>
      <c r="AN1771"/>
    </row>
    <row r="1772" spans="1:40" x14ac:dyDescent="0.25">
      <c r="A1772"/>
      <c r="B1772">
        <f t="shared" si="875"/>
        <v>163800</v>
      </c>
      <c r="C1772" s="186" t="str">
        <f t="shared" si="878"/>
        <v>-2.84849149678136E-06+0.0149512970213389i</v>
      </c>
      <c r="D1772" s="158" t="str">
        <f t="shared" si="879"/>
        <v>-5.95702779544077+0.114626610496932i</v>
      </c>
      <c r="E1772" t="str">
        <f t="shared" si="880"/>
        <v>2870</v>
      </c>
      <c r="F1772" t="str">
        <f t="shared" si="881"/>
        <v>0.777000777000777</v>
      </c>
      <c r="G1772" t="str">
        <f t="shared" si="876"/>
        <v>0.777000777000777</v>
      </c>
      <c r="H1772" t="str">
        <f t="shared" si="882"/>
        <v>8.55811989511227+2.13408027185513i</v>
      </c>
      <c r="I1772" t="str">
        <f t="shared" si="883"/>
        <v>643.24109582251i</v>
      </c>
      <c r="J1772" t="str">
        <f t="shared" si="877"/>
        <v>-352.912990067125+139.118125832986i</v>
      </c>
      <c r="K1772" t="str">
        <f t="shared" si="884"/>
        <v>0.621859663110351-1.57752522754568i</v>
      </c>
      <c r="L1772" t="str">
        <f t="shared" si="885"/>
        <v>0.0434709505547379-0.0926816087983811i</v>
      </c>
      <c r="M1772" t="str">
        <f t="shared" si="886"/>
        <v>0.665330613665089-1.67020683634406i</v>
      </c>
      <c r="N1772" t="str">
        <f t="shared" si="887"/>
        <v>-0.726438212008067i</v>
      </c>
      <c r="O1772" t="str">
        <f t="shared" si="888"/>
        <v>0.747544918820247-0.664211257316549i</v>
      </c>
      <c r="P1772" t="str">
        <f t="shared" si="889"/>
        <v>0.252455081179753+0.664211257316549i</v>
      </c>
      <c r="Q1772" t="str">
        <f t="shared" si="890"/>
        <v>-0.252455081179753+0.0622269546915181i</v>
      </c>
      <c r="R1772" t="str">
        <f t="shared" si="891"/>
        <v>-0.33135820924209-2.71268324800366i</v>
      </c>
      <c r="S1772" t="str">
        <f t="shared" si="892"/>
        <v>0.0749849641364681i</v>
      </c>
      <c r="T1772" t="str">
        <f t="shared" si="893"/>
        <v>0.203410456065152-0.0248468834363424i</v>
      </c>
      <c r="U1772" t="str">
        <f t="shared" si="894"/>
        <v>0.0000499999999999999-0.00147218469578473i</v>
      </c>
      <c r="V1772" t="str">
        <f t="shared" si="895"/>
        <v>3.33333333333333E-06-0.0016194031653632i</v>
      </c>
      <c r="W1772" t="str">
        <f t="shared" si="896"/>
        <v>0.0000144713020904553-0.000771340100804738i</v>
      </c>
      <c r="X1772" t="str">
        <f t="shared" si="897"/>
        <v>0.0000256939930350445-0.000770755062114927i</v>
      </c>
      <c r="Y1772" t="str">
        <f t="shared" si="898"/>
        <v>0.009+0.102918575331602i</v>
      </c>
      <c r="Z1772" t="str">
        <f t="shared" si="899"/>
        <v>-0.104509718174421-0.0127559123101573i</v>
      </c>
      <c r="AA1772" t="str">
        <f t="shared" si="900"/>
        <v>12.0163596169708-135.994522237853i</v>
      </c>
      <c r="AB1772" t="str">
        <f t="shared" si="901"/>
        <v>1.40513149663131-0.171638858615748i</v>
      </c>
      <c r="AC1772" t="str">
        <f t="shared" si="902"/>
        <v>1.64820460589154-2.46105681876757i</v>
      </c>
      <c r="AD1772" t="str">
        <f t="shared" si="903"/>
        <v>0.312121152009933+0.361914430215553i</v>
      </c>
      <c r="AE1772" t="str">
        <f t="shared" si="904"/>
        <v>-0.0280031448972237-0.0418049651502676i</v>
      </c>
      <c r="AF1772" t="str">
        <f t="shared" si="905"/>
        <v>-14.515147690553-2.0194536613582i</v>
      </c>
      <c r="AG1772" t="str">
        <f t="shared" si="906"/>
        <v>1.19174756292584-0.137914300274038i</v>
      </c>
      <c r="AH1772" t="str">
        <f t="shared" si="907"/>
        <v>0.203095571693897+0.580127958313886i</v>
      </c>
      <c r="AI1772">
        <f t="shared" si="908"/>
        <v>-4.227423465496277</v>
      </c>
      <c r="AJ1772">
        <f t="shared" si="909"/>
        <v>70.705485431993964</v>
      </c>
      <c r="AK1772"/>
      <c r="AL1772"/>
      <c r="AM1772"/>
      <c r="AN1772"/>
    </row>
    <row r="1773" spans="1:40" x14ac:dyDescent="0.25">
      <c r="A1773"/>
      <c r="B1773">
        <f t="shared" si="875"/>
        <v>163900</v>
      </c>
      <c r="C1773" s="186" t="str">
        <f t="shared" si="878"/>
        <v>-2.84501666771345E-06+0.0149421748151541i</v>
      </c>
      <c r="D1773" s="158" t="str">
        <f t="shared" si="879"/>
        <v>-5.95702776880041+0.114556673582848i</v>
      </c>
      <c r="E1773" t="str">
        <f t="shared" si="880"/>
        <v>2870</v>
      </c>
      <c r="F1773" t="str">
        <f t="shared" si="881"/>
        <v>0.777000777000777</v>
      </c>
      <c r="G1773" t="str">
        <f t="shared" si="876"/>
        <v>0.777000777000777</v>
      </c>
      <c r="H1773" t="str">
        <f t="shared" si="882"/>
        <v>8.55877484223683+2.13295487217017i</v>
      </c>
      <c r="I1773" t="str">
        <f t="shared" si="883"/>
        <v>643.633794904209i</v>
      </c>
      <c r="J1773" t="str">
        <f t="shared" si="877"/>
        <v>-353.345250167388+139.203057533739i</v>
      </c>
      <c r="K1773" t="str">
        <f t="shared" si="884"/>
        <v>0.621199267753661-1.57681745327336i</v>
      </c>
      <c r="L1773" t="str">
        <f t="shared" si="885"/>
        <v>0.0434274739656607-0.0926454407572884i</v>
      </c>
      <c r="M1773" t="str">
        <f t="shared" si="886"/>
        <v>0.664626741719322-1.66946289403065i</v>
      </c>
      <c r="N1773" t="str">
        <f t="shared" si="887"/>
        <v>-0.726881702979989i</v>
      </c>
      <c r="O1773" t="str">
        <f t="shared" si="888"/>
        <v>0.747250273618682-0.664542721408341i</v>
      </c>
      <c r="P1773" t="str">
        <f t="shared" si="889"/>
        <v>0.252749726381318+0.664542721408341i</v>
      </c>
      <c r="Q1773" t="str">
        <f t="shared" si="890"/>
        <v>-0.252749726381318+0.062338981571648i</v>
      </c>
      <c r="R1773" t="str">
        <f t="shared" si="891"/>
        <v>-0.331355771436995-2.71097861330171i</v>
      </c>
      <c r="S1773" t="str">
        <f t="shared" si="892"/>
        <v>0.0750307425028518i</v>
      </c>
      <c r="T1773" t="str">
        <f t="shared" si="893"/>
        <v>0.203406738265379-0.024861869563523i</v>
      </c>
      <c r="U1773" t="str">
        <f t="shared" si="894"/>
        <v>0.0000499999999999999-0.00147128647449383i</v>
      </c>
      <c r="V1773" t="str">
        <f t="shared" si="895"/>
        <v>3.33333333333333E-06-0.00161841512194321i</v>
      </c>
      <c r="W1773" t="str">
        <f t="shared" si="896"/>
        <v>0.0000144712979675072-0.000770869723364064i</v>
      </c>
      <c r="X1773" t="str">
        <f t="shared" si="897"/>
        <v>0.0000256803035602485-0.000770285240777851i</v>
      </c>
      <c r="Y1773" t="str">
        <f t="shared" si="898"/>
        <v>0.009+0.102981407184673i</v>
      </c>
      <c r="Z1773" t="str">
        <f t="shared" si="899"/>
        <v>-0.104382498980418-0.0127348892192175i</v>
      </c>
      <c r="AA1773" t="str">
        <f t="shared" si="900"/>
        <v>12.0015774214502-135.911604675281i</v>
      </c>
      <c r="AB1773" t="str">
        <f t="shared" si="901"/>
        <v>1.40510581458103-0.171742380724303i</v>
      </c>
      <c r="AC1773" t="str">
        <f t="shared" si="902"/>
        <v>1.64715336736415-2.45991659854565i</v>
      </c>
      <c r="AD1773" t="str">
        <f t="shared" si="903"/>
        <v>0.312277705356175+0.362100300952267i</v>
      </c>
      <c r="AE1773" t="str">
        <f t="shared" si="904"/>
        <v>-0.0279850200420759-0.0417737562783015i</v>
      </c>
      <c r="AF1773" t="str">
        <f t="shared" si="905"/>
        <v>-14.5158026110372-2.01839819858732i</v>
      </c>
      <c r="AG1773" t="str">
        <f t="shared" si="906"/>
        <v>1.19172047800941-0.137908929059889i</v>
      </c>
      <c r="AH1773" t="str">
        <f t="shared" si="907"/>
        <v>0.2030344574535+0.579720489691853i</v>
      </c>
      <c r="AI1773">
        <f t="shared" si="908"/>
        <v>-4.23314533388056</v>
      </c>
      <c r="AJ1773">
        <f t="shared" si="909"/>
        <v>70.698307136472422</v>
      </c>
      <c r="AK1773"/>
      <c r="AL1773"/>
      <c r="AM1773"/>
      <c r="AN1773"/>
    </row>
    <row r="1774" spans="1:40" x14ac:dyDescent="0.25">
      <c r="A1774"/>
      <c r="B1774">
        <f t="shared" si="875"/>
        <v>164000</v>
      </c>
      <c r="C1774" s="186" t="str">
        <f t="shared" si="878"/>
        <v>-2.84154819310176E-06+0.0149330637336098i</v>
      </c>
      <c r="D1774" s="158" t="str">
        <f t="shared" si="879"/>
        <v>-5.95702774220877+0.114486821957675i</v>
      </c>
      <c r="E1774" t="str">
        <f t="shared" si="880"/>
        <v>2870</v>
      </c>
      <c r="F1774" t="str">
        <f t="shared" si="881"/>
        <v>0.777000777000777</v>
      </c>
      <c r="G1774" t="str">
        <f t="shared" si="876"/>
        <v>0.777000777000777</v>
      </c>
      <c r="H1774" t="str">
        <f t="shared" si="882"/>
        <v>8.55942869987192+2.13183055122867i</v>
      </c>
      <c r="I1774" t="str">
        <f t="shared" si="883"/>
        <v>644.026493985908i</v>
      </c>
      <c r="J1774" t="str">
        <f t="shared" si="877"/>
        <v>-353.777774082176+139.287989234492i</v>
      </c>
      <c r="K1774" t="str">
        <f t="shared" si="884"/>
        <v>0.620539871767617-1.57611015687506i</v>
      </c>
      <c r="L1774" t="str">
        <f t="shared" si="885"/>
        <v>0.0433840577992638-0.0926092885177514i</v>
      </c>
      <c r="M1774" t="str">
        <f t="shared" si="886"/>
        <v>0.663923929566881-1.66871944539281i</v>
      </c>
      <c r="N1774" t="str">
        <f t="shared" si="887"/>
        <v>-0.727325193951911i</v>
      </c>
      <c r="O1774" t="str">
        <f t="shared" si="888"/>
        <v>0.746955481444767-0.664874054795054i</v>
      </c>
      <c r="P1774" t="str">
        <f t="shared" si="889"/>
        <v>0.253044518555233+0.664874054795054i</v>
      </c>
      <c r="Q1774" t="str">
        <f t="shared" si="890"/>
        <v>-0.253044518555233+0.062451139156857i</v>
      </c>
      <c r="R1774" t="str">
        <f t="shared" si="891"/>
        <v>-0.331353332081433-2.70927602684789i</v>
      </c>
      <c r="S1774" t="str">
        <f t="shared" si="892"/>
        <v>0.0750765208692355i</v>
      </c>
      <c r="T1774" t="str">
        <f t="shared" si="893"/>
        <v>0.203403018170165-0.0248768553511024i</v>
      </c>
      <c r="U1774" t="str">
        <f t="shared" si="894"/>
        <v>0.00005-0.00147038934859475i</v>
      </c>
      <c r="V1774" t="str">
        <f t="shared" si="895"/>
        <v>3.33333333333333E-06-0.00161742828345422i</v>
      </c>
      <c r="W1774" t="str">
        <f t="shared" si="896"/>
        <v>0.0000144712938420458-0.000770399919699929i</v>
      </c>
      <c r="X1774" t="str">
        <f t="shared" si="897"/>
        <v>0.0000256666391024295-0.000769815992175241i</v>
      </c>
      <c r="Y1774" t="str">
        <f t="shared" si="898"/>
        <v>0.009+0.103044239037745i</v>
      </c>
      <c r="Z1774" t="str">
        <f t="shared" si="899"/>
        <v>-0.104255511825669-0.0127139161849109i</v>
      </c>
      <c r="AA1774" t="str">
        <f t="shared" si="900"/>
        <v>11.986822558791-135.828788096243i</v>
      </c>
      <c r="AB1774" t="str">
        <f t="shared" si="901"/>
        <v>1.40508011667417-0.171845900486939i</v>
      </c>
      <c r="AC1774" t="str">
        <f t="shared" si="902"/>
        <v>1.64610371666501-2.45877711856023i</v>
      </c>
      <c r="AD1774" t="str">
        <f t="shared" si="903"/>
        <v>0.312434340060193+0.362286106196122i</v>
      </c>
      <c r="AE1774" t="str">
        <f t="shared" si="904"/>
        <v>-0.0279669268457552-0.0417425874416184i</v>
      </c>
      <c r="AF1774" t="str">
        <f t="shared" si="905"/>
        <v>-14.5164564420807-2.017343729271i</v>
      </c>
      <c r="AG1774" t="str">
        <f t="shared" si="906"/>
        <v>1.19169339943437-0.137903604968325i</v>
      </c>
      <c r="AH1774" t="str">
        <f t="shared" si="907"/>
        <v>0.20297343469671+0.579313542862971i</v>
      </c>
      <c r="AI1774">
        <f t="shared" si="908"/>
        <v>-4.2388634413345985</v>
      </c>
      <c r="AJ1774">
        <f t="shared" si="909"/>
        <v>70.691127420005131</v>
      </c>
      <c r="AK1774"/>
      <c r="AL1774"/>
      <c r="AM1774"/>
      <c r="AN1774"/>
    </row>
    <row r="1775" spans="1:40" x14ac:dyDescent="0.25">
      <c r="A1775"/>
      <c r="B1775">
        <f t="shared" si="875"/>
        <v>164100</v>
      </c>
      <c r="C1775" s="186" t="str">
        <f t="shared" si="878"/>
        <v>-2.83808605746176E-06+0.0149239637563684i</v>
      </c>
      <c r="D1775" s="158" t="str">
        <f t="shared" si="879"/>
        <v>-5.95702771566573+0.114417055465491i</v>
      </c>
      <c r="E1775" t="str">
        <f t="shared" si="880"/>
        <v>2870</v>
      </c>
      <c r="F1775" t="str">
        <f t="shared" si="881"/>
        <v>0.777000777000777</v>
      </c>
      <c r="G1775" t="str">
        <f t="shared" si="876"/>
        <v>0.777000777000777</v>
      </c>
      <c r="H1775" t="str">
        <f t="shared" si="882"/>
        <v>8.56008147036979+2.13070730769226i</v>
      </c>
      <c r="I1775" t="str">
        <f t="shared" si="883"/>
        <v>644.419193067606i</v>
      </c>
      <c r="J1775" t="str">
        <f t="shared" si="877"/>
        <v>-354.21056181149+139.372920935244i</v>
      </c>
      <c r="K1775" t="str">
        <f t="shared" si="884"/>
        <v>0.619881473252604-1.57540333820912i</v>
      </c>
      <c r="L1775" t="str">
        <f t="shared" si="885"/>
        <v>0.0433407019538516-0.0925731520984942i</v>
      </c>
      <c r="M1775" t="str">
        <f t="shared" si="886"/>
        <v>0.663222175206456-1.66797649030761i</v>
      </c>
      <c r="N1775" t="str">
        <f t="shared" si="887"/>
        <v>-0.727768684923833i</v>
      </c>
      <c r="O1775" t="str">
        <f t="shared" si="888"/>
        <v>0.746660542356481-0.66520525741152i</v>
      </c>
      <c r="P1775" t="str">
        <f t="shared" si="889"/>
        <v>0.253339457643519+0.66520525741152i</v>
      </c>
      <c r="Q1775" t="str">
        <f t="shared" si="890"/>
        <v>-0.253339457643519+0.0625634275123129i</v>
      </c>
      <c r="R1775" t="str">
        <f t="shared" si="891"/>
        <v>-0.3313508911753-2.70757548489705i</v>
      </c>
      <c r="S1775" t="str">
        <f t="shared" si="892"/>
        <v>0.0751222992356192i</v>
      </c>
      <c r="T1775" t="str">
        <f t="shared" si="893"/>
        <v>0.203399295779463-0.02489184079886i</v>
      </c>
      <c r="U1775" t="str">
        <f t="shared" si="894"/>
        <v>0.00005-0.00146949331608494i</v>
      </c>
      <c r="V1775" t="str">
        <f t="shared" si="895"/>
        <v>3.33333333333333E-06-0.00161644264769343i</v>
      </c>
      <c r="W1775" t="str">
        <f t="shared" si="896"/>
        <v>0.0000144712897140711-0.000769930688763376i</v>
      </c>
      <c r="X1775" t="str">
        <f t="shared" si="897"/>
        <v>0.0000256529996006415-0.00076934731526093i</v>
      </c>
      <c r="Y1775" t="str">
        <f t="shared" si="898"/>
        <v>0.009+0.103107070890817i</v>
      </c>
      <c r="Z1775" t="str">
        <f t="shared" si="899"/>
        <v>-0.104128756146695-0.0126929930555867i</v>
      </c>
      <c r="AA1775" t="str">
        <f t="shared" si="900"/>
        <v>11.9720949614772-135.746072316559i</v>
      </c>
      <c r="AB1775" t="str">
        <f t="shared" si="901"/>
        <v>1.40505440291038-0.171949417902134i</v>
      </c>
      <c r="AC1775" t="str">
        <f t="shared" si="902"/>
        <v>1.64505565079879-2.45763837862425i</v>
      </c>
      <c r="AD1775" t="str">
        <f t="shared" si="903"/>
        <v>0.312591056096899+0.362471845913997i</v>
      </c>
      <c r="AE1775" t="str">
        <f t="shared" si="904"/>
        <v>-0.0279488652309198-0.0417114585574975i</v>
      </c>
      <c r="AF1775" t="str">
        <f t="shared" si="905"/>
        <v>-14.5171091860355-2.01629025222677i</v>
      </c>
      <c r="AG1775" t="str">
        <f t="shared" si="906"/>
        <v>1.19166632716141-0.137898327901588i</v>
      </c>
      <c r="AH1775" t="str">
        <f t="shared" si="907"/>
        <v>0.202912503241623+0.578907116780344i</v>
      </c>
      <c r="AI1775">
        <f t="shared" si="908"/>
        <v>-4.2445777929726729</v>
      </c>
      <c r="AJ1775">
        <f t="shared" si="909"/>
        <v>70.683946282051451</v>
      </c>
      <c r="AK1775"/>
      <c r="AL1775"/>
      <c r="AM1775"/>
      <c r="AN1775"/>
    </row>
    <row r="1776" spans="1:40" x14ac:dyDescent="0.25">
      <c r="A1776"/>
      <c r="B1776">
        <f t="shared" si="875"/>
        <v>164200</v>
      </c>
      <c r="C1776" s="186" t="str">
        <f t="shared" si="878"/>
        <v>-2.83463024535604E-06+0.0149148748631418i</v>
      </c>
      <c r="D1776" s="158" t="str">
        <f t="shared" si="879"/>
        <v>-5.95702768917117+0.114347373950754i</v>
      </c>
      <c r="E1776" t="str">
        <f t="shared" si="880"/>
        <v>2870</v>
      </c>
      <c r="F1776" t="str">
        <f t="shared" si="881"/>
        <v>0.777000777000777</v>
      </c>
      <c r="G1776" t="str">
        <f t="shared" si="876"/>
        <v>0.777000777000777</v>
      </c>
      <c r="H1776" t="str">
        <f t="shared" si="882"/>
        <v>8.56073315607659+2.12958514022413i</v>
      </c>
      <c r="I1776" t="str">
        <f t="shared" si="883"/>
        <v>644.811892149305i</v>
      </c>
      <c r="J1776" t="str">
        <f t="shared" si="877"/>
        <v>-354.64361335533+139.457852635997i</v>
      </c>
      <c r="K1776" t="str">
        <f t="shared" si="884"/>
        <v>0.619224070313204-1.57469699713263i</v>
      </c>
      <c r="L1776" t="str">
        <f t="shared" si="885"/>
        <v>0.0432974063279139-0.0925370315181083i</v>
      </c>
      <c r="M1776" t="str">
        <f t="shared" si="886"/>
        <v>0.662521476641118-1.66723402865074i</v>
      </c>
      <c r="N1776" t="str">
        <f t="shared" si="887"/>
        <v>-0.728212175895755i</v>
      </c>
      <c r="O1776" t="str">
        <f t="shared" si="888"/>
        <v>0.746365456411834-0.665536329192595i</v>
      </c>
      <c r="P1776" t="str">
        <f t="shared" si="889"/>
        <v>0.253634543588166+0.665536329192595i</v>
      </c>
      <c r="Q1776" t="str">
        <f t="shared" si="890"/>
        <v>-0.253634543588166+0.0626758467031601i</v>
      </c>
      <c r="R1776" t="str">
        <f t="shared" si="891"/>
        <v>-0.331348448718457-2.70587698371313i</v>
      </c>
      <c r="S1776" t="str">
        <f t="shared" si="892"/>
        <v>0.0751680776020029i</v>
      </c>
      <c r="T1776" t="str">
        <f t="shared" si="893"/>
        <v>0.203395571093222-0.0249068259065723i</v>
      </c>
      <c r="U1776" t="str">
        <f t="shared" si="894"/>
        <v>0.00005-0.00146859837496674i</v>
      </c>
      <c r="V1776" t="str">
        <f t="shared" si="895"/>
        <v>3.33333333333333E-06-0.00161545821246341i</v>
      </c>
      <c r="W1776" t="str">
        <f t="shared" si="896"/>
        <v>0.0000144712855835831-0.000769462029508013i</v>
      </c>
      <c r="X1776" t="str">
        <f t="shared" si="897"/>
        <v>0.0000256393849941242-0.000768879208991309i</v>
      </c>
      <c r="Y1776" t="str">
        <f t="shared" si="898"/>
        <v>0.009+0.103169902743889i</v>
      </c>
      <c r="Z1776" t="str">
        <f t="shared" si="899"/>
        <v>-0.104002231381724-0.0126721196801482i</v>
      </c>
      <c r="AA1776" t="str">
        <f t="shared" si="900"/>
        <v>11.9573945622005-135.663457152487i</v>
      </c>
      <c r="AB1776" t="str">
        <f t="shared" si="901"/>
        <v>1.40502867328933-0.172052932968341i</v>
      </c>
      <c r="AC1776" t="str">
        <f t="shared" si="902"/>
        <v>1.64400916677678-2.45650037854859i</v>
      </c>
      <c r="AD1776" t="str">
        <f t="shared" si="903"/>
        <v>0.312747853441181+0.362657520072776i</v>
      </c>
      <c r="AE1776" t="str">
        <f t="shared" si="904"/>
        <v>-0.0279308351204591-0.041680369543447i</v>
      </c>
      <c r="AF1776" t="str">
        <f t="shared" si="905"/>
        <v>-14.5177608452478-2.01523776627338i</v>
      </c>
      <c r="AG1776" t="str">
        <f t="shared" si="906"/>
        <v>1.19163926115134-0.137893097762134i</v>
      </c>
      <c r="AH1776" t="str">
        <f t="shared" si="907"/>
        <v>0.202851662906741+0.578501210399846i</v>
      </c>
      <c r="AI1776">
        <f t="shared" si="908"/>
        <v>-4.2502883938993303</v>
      </c>
      <c r="AJ1776">
        <f t="shared" si="909"/>
        <v>70.676763722076942</v>
      </c>
      <c r="AK1776"/>
      <c r="AL1776"/>
      <c r="AM1776"/>
      <c r="AN1776"/>
    </row>
    <row r="1777" spans="1:40" x14ac:dyDescent="0.25">
      <c r="A1777"/>
      <c r="B1777">
        <f t="shared" si="875"/>
        <v>164300</v>
      </c>
      <c r="C1777" s="186" t="str">
        <f t="shared" si="878"/>
        <v>-0.0000028311807413943+0.0149057970336916i</v>
      </c>
      <c r="D1777" s="158" t="str">
        <f t="shared" si="879"/>
        <v>-5.95702766272497+0.114277777258302i</v>
      </c>
      <c r="E1777" t="str">
        <f t="shared" si="880"/>
        <v>2870</v>
      </c>
      <c r="F1777" t="str">
        <f t="shared" si="881"/>
        <v>0.777000777000777</v>
      </c>
      <c r="G1777" t="str">
        <f t="shared" si="876"/>
        <v>0.777000777000777</v>
      </c>
      <c r="H1777" t="str">
        <f t="shared" si="882"/>
        <v>8.56138375933226+2.12846404748913i</v>
      </c>
      <c r="I1777" t="str">
        <f t="shared" si="883"/>
        <v>645.204591231004i</v>
      </c>
      <c r="J1777" t="str">
        <f t="shared" si="877"/>
        <v>-355.076928713696+139.54278433675i</v>
      </c>
      <c r="K1777" t="str">
        <f t="shared" si="884"/>
        <v>0.618567661058162-1.57399113350143i</v>
      </c>
      <c r="L1777" t="str">
        <f t="shared" si="885"/>
        <v>0.0432541708201259-0.092500926795053i</v>
      </c>
      <c r="M1777" t="str">
        <f t="shared" si="886"/>
        <v>0.661821831878288-1.66649206029648i</v>
      </c>
      <c r="N1777" t="str">
        <f t="shared" si="887"/>
        <v>-0.728655666867677i</v>
      </c>
      <c r="O1777" t="str">
        <f t="shared" si="888"/>
        <v>0.746070223668866-0.665867270073165i</v>
      </c>
      <c r="P1777" t="str">
        <f t="shared" si="889"/>
        <v>0.253929776331134+0.665867270073165i</v>
      </c>
      <c r="Q1777" t="str">
        <f t="shared" si="890"/>
        <v>-0.253929776331134+0.062788396794512i</v>
      </c>
      <c r="R1777" t="str">
        <f t="shared" si="891"/>
        <v>-0.331346004710813-2.70418051956923i</v>
      </c>
      <c r="S1777" t="str">
        <f t="shared" si="892"/>
        <v>0.0752138559683866i</v>
      </c>
      <c r="T1777" t="str">
        <f t="shared" si="893"/>
        <v>0.203391844111397-0.0249218106740194i</v>
      </c>
      <c r="U1777" t="str">
        <f t="shared" si="894"/>
        <v>0.00005-0.00146770452324734i</v>
      </c>
      <c r="V1777" t="str">
        <f t="shared" si="895"/>
        <v>3.33333333333333E-06-0.00161447497557208i</v>
      </c>
      <c r="W1777" t="str">
        <f t="shared" si="896"/>
        <v>0.0000144712814505819-0.000768993940889988i</v>
      </c>
      <c r="X1777" t="str">
        <f t="shared" si="897"/>
        <v>0.000025625795222302-0.000768411672325297i</v>
      </c>
      <c r="Y1777" t="str">
        <f t="shared" si="898"/>
        <v>0.009+0.103232734596961i</v>
      </c>
      <c r="Z1777" t="str">
        <f t="shared" si="899"/>
        <v>-0.103875936970685-0.0126512959080517i</v>
      </c>
      <c r="AA1777" t="str">
        <f t="shared" si="900"/>
        <v>11.9427212938616-135.580942420738i</v>
      </c>
      <c r="AB1777" t="str">
        <f t="shared" si="901"/>
        <v>1.4050029278107-0.172156445684044i</v>
      </c>
      <c r="AC1777" t="str">
        <f t="shared" si="902"/>
        <v>1.64296426161671-2.45536311814211i</v>
      </c>
      <c r="AD1777" t="str">
        <f t="shared" si="903"/>
        <v>0.312904732067915+0.362843128639354i</v>
      </c>
      <c r="AE1777" t="str">
        <f t="shared" si="904"/>
        <v>-0.0279128364374963-0.0416493203172087i</v>
      </c>
      <c r="AF1777" t="str">
        <f t="shared" si="905"/>
        <v>-14.5184114220572-2.01418627023083i</v>
      </c>
      <c r="AG1777" t="str">
        <f t="shared" si="906"/>
        <v>1.19161220136512-0.137887914452657i</v>
      </c>
      <c r="AH1777" t="str">
        <f t="shared" si="907"/>
        <v>0.202790913510957+0.578095822680139i</v>
      </c>
      <c r="AI1777">
        <f t="shared" si="908"/>
        <v>-4.2559952492091195</v>
      </c>
      <c r="AJ1777">
        <f t="shared" si="909"/>
        <v>70.669579739555545</v>
      </c>
      <c r="AK1777"/>
      <c r="AL1777"/>
      <c r="AM1777"/>
      <c r="AN1777"/>
    </row>
    <row r="1778" spans="1:40" x14ac:dyDescent="0.25">
      <c r="A1778"/>
      <c r="B1778">
        <f t="shared" ref="B1778:B1841" si="910">B1777+100</f>
        <v>164400</v>
      </c>
      <c r="C1778" s="186" t="str">
        <f t="shared" si="878"/>
        <v>-2.82773753023287E-06+0.0148967302478284i</v>
      </c>
      <c r="D1778" s="158" t="str">
        <f t="shared" si="879"/>
        <v>-5.95702763632702+0.114208265233351i</v>
      </c>
      <c r="E1778" t="str">
        <f t="shared" si="880"/>
        <v>2870</v>
      </c>
      <c r="F1778" t="str">
        <f t="shared" si="881"/>
        <v>0.777000777000777</v>
      </c>
      <c r="G1778" t="str">
        <f t="shared" si="876"/>
        <v>0.777000777000777</v>
      </c>
      <c r="H1778" t="str">
        <f t="shared" si="882"/>
        <v>8.56203328247068+2.12734402815364i</v>
      </c>
      <c r="I1778" t="str">
        <f t="shared" si="883"/>
        <v>645.597290312703i</v>
      </c>
      <c r="J1778" t="str">
        <f t="shared" si="877"/>
        <v>-355.510507886587+139.627716037503i</v>
      </c>
      <c r="K1778" t="str">
        <f t="shared" si="884"/>
        <v>0.617912243600396-1.5732857471701i</v>
      </c>
      <c r="L1778" t="str">
        <f t="shared" si="885"/>
        <v>0.0432109953293488-0.0924648379476569i</v>
      </c>
      <c r="M1778" t="str">
        <f t="shared" si="886"/>
        <v>0.661123238929745-1.66575058511776i</v>
      </c>
      <c r="N1778" t="str">
        <f t="shared" si="887"/>
        <v>-0.729099157839598i</v>
      </c>
      <c r="O1778" t="str">
        <f t="shared" si="888"/>
        <v>0.745774844185644-0.666198079988136i</v>
      </c>
      <c r="P1778" t="str">
        <f t="shared" si="889"/>
        <v>0.254225155814356+0.666198079988136i</v>
      </c>
      <c r="Q1778" t="str">
        <f t="shared" si="890"/>
        <v>-0.254225155814356+0.062901077851462i</v>
      </c>
      <c r="R1778" t="str">
        <f t="shared" si="891"/>
        <v>-0.331343559152232-2.70248608874745i</v>
      </c>
      <c r="S1778" t="str">
        <f t="shared" si="892"/>
        <v>0.0752596343347703i</v>
      </c>
      <c r="T1778" t="str">
        <f t="shared" si="893"/>
        <v>0.203388114833937-0.0249367951009783i</v>
      </c>
      <c r="U1778" t="str">
        <f t="shared" si="894"/>
        <v>0.00005-0.0014668117589388i</v>
      </c>
      <c r="V1778" t="str">
        <f t="shared" si="895"/>
        <v>3.33333333333333E-06-0.00161349293483268i</v>
      </c>
      <c r="W1778" t="str">
        <f t="shared" si="896"/>
        <v>0.0000144712773150672-0.000768526421867994i</v>
      </c>
      <c r="X1778" t="str">
        <f t="shared" si="897"/>
        <v>0.0000256122302247829-0.00076794470422435i</v>
      </c>
      <c r="Y1778" t="str">
        <f t="shared" si="898"/>
        <v>0.009+0.103295566450032i</v>
      </c>
      <c r="Z1778" t="str">
        <f t="shared" si="899"/>
        <v>-0.103749872355205-0.0126305215893034i</v>
      </c>
      <c r="AA1778" t="str">
        <f t="shared" si="900"/>
        <v>11.9280750895682-135.498527938463i</v>
      </c>
      <c r="AB1778" t="str">
        <f t="shared" si="901"/>
        <v>1.40497716647414-0.172259956047701i</v>
      </c>
      <c r="AC1778" t="str">
        <f t="shared" si="902"/>
        <v>1.6419209323429-2.45422659721154i</v>
      </c>
      <c r="AD1778" t="str">
        <f t="shared" si="903"/>
        <v>0.313061691951963+0.363028671580618i</v>
      </c>
      <c r="AE1778" t="str">
        <f t="shared" si="904"/>
        <v>-0.0278948691053856-0.041618310796752i</v>
      </c>
      <c r="AF1778" t="str">
        <f t="shared" si="905"/>
        <v>-14.5190609187977-2.01313576292029i</v>
      </c>
      <c r="AG1778" t="str">
        <f t="shared" si="906"/>
        <v>1.1915851477638-0.137882777876071i</v>
      </c>
      <c r="AH1778" t="str">
        <f t="shared" si="907"/>
        <v>0.202730254873588+0.577690952582664i</v>
      </c>
      <c r="AI1778">
        <f t="shared" si="908"/>
        <v>-4.2616983639864507</v>
      </c>
      <c r="AJ1778">
        <f t="shared" si="909"/>
        <v>70.66239433396639</v>
      </c>
      <c r="AK1778"/>
      <c r="AL1778"/>
      <c r="AM1778"/>
      <c r="AN1778"/>
    </row>
    <row r="1779" spans="1:40" x14ac:dyDescent="0.25">
      <c r="A1779"/>
      <c r="B1779">
        <f t="shared" si="910"/>
        <v>164500</v>
      </c>
      <c r="C1779" s="186" t="str">
        <f t="shared" si="878"/>
        <v>-2.82430059657475E-06+0.0148876744854118i</v>
      </c>
      <c r="D1779" s="158" t="str">
        <f t="shared" si="879"/>
        <v>-5.9570276099772+0.11413883772149i</v>
      </c>
      <c r="E1779" t="str">
        <f t="shared" si="880"/>
        <v>2870</v>
      </c>
      <c r="F1779" t="str">
        <f t="shared" si="881"/>
        <v>0.777000777000777</v>
      </c>
      <c r="G1779" t="str">
        <f t="shared" si="876"/>
        <v>0.777000777000777</v>
      </c>
      <c r="H1779" t="str">
        <f t="shared" si="882"/>
        <v>8.56268172781958+2.12622508088571i</v>
      </c>
      <c r="I1779" t="str">
        <f t="shared" si="883"/>
        <v>645.989989394401i</v>
      </c>
      <c r="J1779" t="str">
        <f t="shared" si="877"/>
        <v>-355.944350874004+139.712647738255i</v>
      </c>
      <c r="K1779" t="str">
        <f t="shared" si="884"/>
        <v>0.617257816056966-1.57258083799197i</v>
      </c>
      <c r="L1779" t="str">
        <f t="shared" si="885"/>
        <v>0.0431678797546274-0.0924287649941171i</v>
      </c>
      <c r="M1779" t="str">
        <f t="shared" si="886"/>
        <v>0.660425695811593-1.66500960298609i</v>
      </c>
      <c r="N1779" t="str">
        <f t="shared" si="887"/>
        <v>-0.72954264881152i</v>
      </c>
      <c r="O1779" t="str">
        <f t="shared" si="888"/>
        <v>0.745479318020264-0.666528758872446i</v>
      </c>
      <c r="P1779" t="str">
        <f t="shared" si="889"/>
        <v>0.254520681979736+0.666528758872446i</v>
      </c>
      <c r="Q1779" t="str">
        <f t="shared" si="890"/>
        <v>-0.254520681979736+0.063013889939074i</v>
      </c>
      <c r="R1779" t="str">
        <f t="shared" si="891"/>
        <v>-0.331341112042607-2.70079368753899i</v>
      </c>
      <c r="S1779" t="str">
        <f t="shared" si="892"/>
        <v>0.075305412701154i</v>
      </c>
      <c r="T1779" t="str">
        <f t="shared" si="893"/>
        <v>0.203384383260795-0.0249517791872278i</v>
      </c>
      <c r="U1779" t="str">
        <f t="shared" si="894"/>
        <v>0.00005-0.00146592008005798i</v>
      </c>
      <c r="V1779" t="str">
        <f t="shared" si="895"/>
        <v>3.33333333333333E-06-0.00161251208806378i</v>
      </c>
      <c r="W1779" t="str">
        <f t="shared" si="896"/>
        <v>0.0000144712731770394-0.00076805947140325i</v>
      </c>
      <c r="X1779" t="str">
        <f t="shared" si="897"/>
        <v>0.0000255986899413593-0.000767478303652441i</v>
      </c>
      <c r="Y1779" t="str">
        <f t="shared" si="898"/>
        <v>0.009+0.103358398303104i</v>
      </c>
      <c r="Z1779" t="str">
        <f t="shared" si="899"/>
        <v>-0.103624036978595-0.0126097965744569i</v>
      </c>
      <c r="AA1779" t="str">
        <f t="shared" si="900"/>
        <v>11.9134558826341-135.416213523256i</v>
      </c>
      <c r="AB1779" t="str">
        <f t="shared" si="901"/>
        <v>1.40495138927932-0.172363464057784i</v>
      </c>
      <c r="AC1779" t="str">
        <f t="shared" si="902"/>
        <v>1.6408791759861-2.45309081556157i</v>
      </c>
      <c r="AD1779" t="str">
        <f t="shared" si="903"/>
        <v>0.313218733068176+0.363214148863474i</v>
      </c>
      <c r="AE1779" t="str">
        <f t="shared" si="904"/>
        <v>-0.0278769330477126-0.0415873409002766i</v>
      </c>
      <c r="AF1779" t="str">
        <f t="shared" si="905"/>
        <v>-14.5197093377968-2.01208624316422i</v>
      </c>
      <c r="AG1779" t="str">
        <f t="shared" si="906"/>
        <v>1.19155810030857-0.137877687935521i</v>
      </c>
      <c r="AH1779" t="str">
        <f t="shared" si="907"/>
        <v>0.202669686814339+0.57728659907162i</v>
      </c>
      <c r="AI1779">
        <f t="shared" si="908"/>
        <v>-4.2673977433059456</v>
      </c>
      <c r="AJ1779">
        <f t="shared" si="909"/>
        <v>70.655207504796678</v>
      </c>
      <c r="AK1779"/>
      <c r="AL1779"/>
      <c r="AM1779"/>
      <c r="AN1779"/>
    </row>
    <row r="1780" spans="1:40" x14ac:dyDescent="0.25">
      <c r="A1780"/>
      <c r="B1780">
        <f t="shared" si="910"/>
        <v>164600</v>
      </c>
      <c r="C1780" s="186" t="str">
        <f t="shared" si="878"/>
        <v>-2.82086992516937E-06+0.0148786297263505i</v>
      </c>
      <c r="D1780" s="158" t="str">
        <f t="shared" si="879"/>
        <v>-5.95702758367538+0.114069494568687i</v>
      </c>
      <c r="E1780" t="str">
        <f t="shared" si="880"/>
        <v>2870</v>
      </c>
      <c r="F1780" t="str">
        <f t="shared" si="881"/>
        <v>0.777000777000777</v>
      </c>
      <c r="G1780" t="str">
        <f t="shared" si="876"/>
        <v>0.777000777000777</v>
      </c>
      <c r="H1780" t="str">
        <f t="shared" si="882"/>
        <v>8.56332909770063+2.12510720435493i</v>
      </c>
      <c r="I1780" t="str">
        <f t="shared" si="883"/>
        <v>646.3826884761i</v>
      </c>
      <c r="J1780" t="str">
        <f t="shared" si="877"/>
        <v>-356.378457675946+139.797579439008i</v>
      </c>
      <c r="K1780" t="str">
        <f t="shared" si="884"/>
        <v>0.616604376549096-1.57187640581915i</v>
      </c>
      <c r="L1780" t="str">
        <f t="shared" si="885"/>
        <v>0.0431248239951917-0.0923927079525004i</v>
      </c>
      <c r="M1780" t="str">
        <f t="shared" si="886"/>
        <v>0.659729200544288-1.66426911377165i</v>
      </c>
      <c r="N1780" t="str">
        <f t="shared" si="887"/>
        <v>-0.729986139783442i</v>
      </c>
      <c r="O1780" t="str">
        <f t="shared" si="888"/>
        <v>0.745183645230851-0.666859306661054i</v>
      </c>
      <c r="P1780" t="str">
        <f t="shared" si="889"/>
        <v>0.254816354769149+0.666859306661054i</v>
      </c>
      <c r="Q1780" t="str">
        <f t="shared" si="890"/>
        <v>-0.254816354769149+0.063126833122388i</v>
      </c>
      <c r="R1780" t="str">
        <f t="shared" si="891"/>
        <v>-0.331338663381818-2.699103312244i</v>
      </c>
      <c r="S1780" t="str">
        <f t="shared" si="892"/>
        <v>0.0753511910675377i</v>
      </c>
      <c r="T1780" t="str">
        <f t="shared" si="893"/>
        <v>0.203380649391921-0.0249667629325459i</v>
      </c>
      <c r="U1780" t="str">
        <f t="shared" si="894"/>
        <v>0.0000500000000000001-0.0014650294846266i</v>
      </c>
      <c r="V1780" t="str">
        <f t="shared" si="895"/>
        <v>3.33333333333333E-06-0.00161153243308926i</v>
      </c>
      <c r="W1780" t="str">
        <f t="shared" si="896"/>
        <v>0.0000144712690364983-0.000767593088459507i</v>
      </c>
      <c r="X1780" t="str">
        <f t="shared" si="897"/>
        <v>0.0000255851743120055-0.000767012469576064i</v>
      </c>
      <c r="Y1780" t="str">
        <f t="shared" si="898"/>
        <v>0.009+0.103421230156176i</v>
      </c>
      <c r="Z1780" t="str">
        <f t="shared" si="899"/>
        <v>-0.103498430285854-0.0125891207146118i</v>
      </c>
      <c r="AA1780" t="str">
        <f t="shared" si="900"/>
        <v>11.8988636065794-135.333998993154i</v>
      </c>
      <c r="AB1780" t="str">
        <f t="shared" si="901"/>
        <v>1.40492559622591-0.17246696971276i</v>
      </c>
      <c r="AC1780" t="str">
        <f t="shared" si="902"/>
        <v>1.63983898958359-2.4519557729949i</v>
      </c>
      <c r="AD1780" t="str">
        <f t="shared" si="903"/>
        <v>0.313375855391383+0.363399560454822i</v>
      </c>
      <c r="AE1780" t="str">
        <f t="shared" si="904"/>
        <v>-0.0278590281882924-0.0415564105462104i</v>
      </c>
      <c r="AF1780" t="str">
        <f t="shared" si="905"/>
        <v>-14.520356681376-2.01103770978624i</v>
      </c>
      <c r="AG1780" t="str">
        <f t="shared" si="906"/>
        <v>1.19153105896076-0.137872644534374i</v>
      </c>
      <c r="AH1780" t="str">
        <f t="shared" si="907"/>
        <v>0.202609209153317+0.576882761113948i</v>
      </c>
      <c r="AI1780">
        <f t="shared" si="908"/>
        <v>-4.2730933922324796</v>
      </c>
      <c r="AJ1780">
        <f t="shared" si="909"/>
        <v>70.648019251539893</v>
      </c>
      <c r="AK1780"/>
      <c r="AL1780"/>
      <c r="AM1780"/>
      <c r="AN1780"/>
    </row>
    <row r="1781" spans="1:40" x14ac:dyDescent="0.25">
      <c r="A1781"/>
      <c r="B1781">
        <f t="shared" si="910"/>
        <v>164700</v>
      </c>
      <c r="C1781" s="186" t="str">
        <f t="shared" si="878"/>
        <v>-2.81744550081258E-06+0.0148695959506021i</v>
      </c>
      <c r="D1781" s="158" t="str">
        <f t="shared" si="879"/>
        <v>-5.95702755742147+0.114000235621283i</v>
      </c>
      <c r="E1781" t="str">
        <f t="shared" si="880"/>
        <v>2870</v>
      </c>
      <c r="F1781" t="str">
        <f t="shared" si="881"/>
        <v>0.777000777000777</v>
      </c>
      <c r="G1781" t="str">
        <f t="shared" si="876"/>
        <v>0.777000777000777</v>
      </c>
      <c r="H1781" t="str">
        <f t="shared" si="882"/>
        <v>8.56397539442942+2.12399039723256i</v>
      </c>
      <c r="I1781" t="str">
        <f t="shared" si="883"/>
        <v>646.775387557799i</v>
      </c>
      <c r="J1781" t="str">
        <f t="shared" si="877"/>
        <v>-356.812828292415+139.882511139761i</v>
      </c>
      <c r="K1781" t="str">
        <f t="shared" si="884"/>
        <v>0.615951923202122-1.5711724505025i</v>
      </c>
      <c r="L1781" t="str">
        <f t="shared" si="885"/>
        <v>0.0430818279504552-0.0923566668407438i</v>
      </c>
      <c r="M1781" t="str">
        <f t="shared" si="886"/>
        <v>0.659033751152577-1.66352911734324i</v>
      </c>
      <c r="N1781" t="str">
        <f t="shared" si="887"/>
        <v>-0.730429630755364i</v>
      </c>
      <c r="O1781" t="str">
        <f t="shared" si="888"/>
        <v>0.74488782587556-0.667189723288946i</v>
      </c>
      <c r="P1781" t="str">
        <f t="shared" si="889"/>
        <v>0.25511217412444+0.667189723288946i</v>
      </c>
      <c r="Q1781" t="str">
        <f t="shared" si="890"/>
        <v>-0.25511217412444+0.0632399074664181i</v>
      </c>
      <c r="R1781" t="str">
        <f t="shared" si="891"/>
        <v>-0.33133621316974-2.69741495917168i</v>
      </c>
      <c r="S1781" t="str">
        <f t="shared" si="892"/>
        <v>0.0753969694339212i</v>
      </c>
      <c r="T1781" t="str">
        <f t="shared" si="893"/>
        <v>0.203376913227269-0.0249817463367101i</v>
      </c>
      <c r="U1781" t="str">
        <f t="shared" si="894"/>
        <v>0.0000500000000000001-0.00146413997067115i</v>
      </c>
      <c r="V1781" t="str">
        <f t="shared" si="895"/>
        <v>3.33333333333333E-06-0.00161055396773826i</v>
      </c>
      <c r="W1781" t="str">
        <f t="shared" si="896"/>
        <v>0.0000144712648934439-0.000767127272003025i</v>
      </c>
      <c r="X1781" t="str">
        <f t="shared" si="897"/>
        <v>0.0000255716832768783-0.000766547200964215i</v>
      </c>
      <c r="Y1781" t="str">
        <f t="shared" si="898"/>
        <v>0.009+0.103484062009248i</v>
      </c>
      <c r="Z1781" t="str">
        <f t="shared" si="899"/>
        <v>-0.103373051723655-0.0125684938614102i</v>
      </c>
      <c r="AA1781" t="str">
        <f t="shared" si="900"/>
        <v>11.8842981951288-135.251884166633i</v>
      </c>
      <c r="AB1781" t="str">
        <f t="shared" si="901"/>
        <v>1.40489978731357-0.172570473011092i</v>
      </c>
      <c r="AC1781" t="str">
        <f t="shared" si="902"/>
        <v>1.63880037017907-2.45082146931212i</v>
      </c>
      <c r="AD1781" t="str">
        <f t="shared" si="903"/>
        <v>0.313533058896408+0.363584906321579i</v>
      </c>
      <c r="AE1781" t="str">
        <f t="shared" si="904"/>
        <v>-0.02784115445117-0.0415255196532095i</v>
      </c>
      <c r="AF1781" t="str">
        <f t="shared" si="905"/>
        <v>-14.5210029518509-2.00999016161128i</v>
      </c>
      <c r="AG1781" t="str">
        <f t="shared" si="906"/>
        <v>1.1915040236818-0.137867647576222i</v>
      </c>
      <c r="AH1781" t="str">
        <f t="shared" si="907"/>
        <v>0.20254882171104+0.576479437679366i</v>
      </c>
      <c r="AI1781">
        <f t="shared" si="908"/>
        <v>-4.2787853158205778</v>
      </c>
      <c r="AJ1781">
        <f t="shared" si="909"/>
        <v>70.640829573696479</v>
      </c>
      <c r="AK1781"/>
      <c r="AL1781"/>
      <c r="AM1781"/>
      <c r="AN1781"/>
    </row>
    <row r="1782" spans="1:40" x14ac:dyDescent="0.25">
      <c r="A1782"/>
      <c r="B1782">
        <f t="shared" si="910"/>
        <v>164800</v>
      </c>
      <c r="C1782" s="186" t="str">
        <f t="shared" si="878"/>
        <v>-2.81402730834618E-06+0.0148605731381726i</v>
      </c>
      <c r="D1782" s="158" t="str">
        <f t="shared" si="879"/>
        <v>-5.95702753121532+0.11393106072599i</v>
      </c>
      <c r="E1782" t="str">
        <f t="shared" si="880"/>
        <v>2870</v>
      </c>
      <c r="F1782" t="str">
        <f t="shared" si="881"/>
        <v>0.777000777000777</v>
      </c>
      <c r="G1782" t="str">
        <f t="shared" si="876"/>
        <v>0.777000777000777</v>
      </c>
      <c r="H1782" t="str">
        <f t="shared" si="882"/>
        <v>8.56462062031547+2.12287465819139i</v>
      </c>
      <c r="I1782" t="str">
        <f t="shared" si="883"/>
        <v>647.168086639497i</v>
      </c>
      <c r="J1782" t="str">
        <f t="shared" si="877"/>
        <v>-357.247462723408+139.967442840513i</v>
      </c>
      <c r="K1782" t="str">
        <f t="shared" si="884"/>
        <v>0.615300454145521-1.57046897189168i</v>
      </c>
      <c r="L1782" t="str">
        <f t="shared" si="885"/>
        <v>0.0430388915200167-0.0923206416766555i</v>
      </c>
      <c r="M1782" t="str">
        <f t="shared" si="886"/>
        <v>0.658339345665538-1.66278961356834i</v>
      </c>
      <c r="N1782" t="str">
        <f t="shared" si="887"/>
        <v>-0.730873121727286i</v>
      </c>
      <c r="O1782" t="str">
        <f t="shared" si="888"/>
        <v>0.744591860012575-0.667520008691136i</v>
      </c>
      <c r="P1782" t="str">
        <f t="shared" si="889"/>
        <v>0.255408139987425+0.667520008691136i</v>
      </c>
      <c r="Q1782" t="str">
        <f t="shared" si="890"/>
        <v>-0.255408139987425+0.06335311303615i</v>
      </c>
      <c r="R1782" t="str">
        <f t="shared" si="891"/>
        <v>-0.331333761406269-2.69572862464015i</v>
      </c>
      <c r="S1782" t="str">
        <f t="shared" si="892"/>
        <v>0.0754427478003049i</v>
      </c>
      <c r="T1782" t="str">
        <f t="shared" si="893"/>
        <v>0.20337317476679-0.0249967293994996i</v>
      </c>
      <c r="U1782" t="str">
        <f t="shared" si="894"/>
        <v>0.0000500000000000001-0.00146325153622293i</v>
      </c>
      <c r="V1782" t="str">
        <f t="shared" si="895"/>
        <v>3.33333333333333E-06-0.00160957668984522i</v>
      </c>
      <c r="W1782" t="str">
        <f t="shared" si="896"/>
        <v>0.0000144712607478763-0.000766662021002583i</v>
      </c>
      <c r="X1782" t="str">
        <f t="shared" si="897"/>
        <v>0.0000255582167763159-0.000766082496788393i</v>
      </c>
      <c r="Y1782" t="str">
        <f t="shared" si="898"/>
        <v>0.009+0.10354689386232i</v>
      </c>
      <c r="Z1782" t="str">
        <f t="shared" si="899"/>
        <v>-0.103247900740343-0.0125479158670354i</v>
      </c>
      <c r="AA1782" t="str">
        <f t="shared" si="900"/>
        <v>11.8697595822116-135.16986886261i</v>
      </c>
      <c r="AB1782" t="str">
        <f t="shared" si="901"/>
        <v>1.40487396254197-0.172673973951254i</v>
      </c>
      <c r="AC1782" t="str">
        <f t="shared" si="902"/>
        <v>1.63776331482272-2.44968790431192i</v>
      </c>
      <c r="AD1782" t="str">
        <f t="shared" si="903"/>
        <v>0.313690343558048+0.363770186430654i</v>
      </c>
      <c r="AE1782" t="str">
        <f t="shared" si="904"/>
        <v>-0.0278233117606178-0.0414946681401561i</v>
      </c>
      <c r="AF1782" t="str">
        <f t="shared" si="905"/>
        <v>-14.5216481515308-2.0089435974654i</v>
      </c>
      <c r="AG1782" t="str">
        <f t="shared" si="906"/>
        <v>1.19147699443326-0.137862696964883i</v>
      </c>
      <c r="AH1782" t="str">
        <f t="shared" si="907"/>
        <v>0.20248852430841+0.576076627740296i</v>
      </c>
      <c r="AI1782">
        <f t="shared" si="908"/>
        <v>-4.2844735191154157</v>
      </c>
      <c r="AJ1782">
        <f t="shared" si="909"/>
        <v>70.633638470773988</v>
      </c>
      <c r="AK1782"/>
      <c r="AL1782"/>
      <c r="AM1782"/>
      <c r="AN1782"/>
    </row>
    <row r="1783" spans="1:40" x14ac:dyDescent="0.25">
      <c r="A1783"/>
      <c r="B1783">
        <f t="shared" si="910"/>
        <v>164900</v>
      </c>
      <c r="C1783" s="186" t="str">
        <f t="shared" si="878"/>
        <v>-0.000002810615332658+0.0148515612691166i</v>
      </c>
      <c r="D1783" s="158" t="str">
        <f t="shared" si="879"/>
        <v>-5.95702750505685+0.113861969729894i</v>
      </c>
      <c r="E1783" t="str">
        <f t="shared" si="880"/>
        <v>2870</v>
      </c>
      <c r="F1783" t="str">
        <f t="shared" si="881"/>
        <v>0.777000777000777</v>
      </c>
      <c r="G1783" t="str">
        <f t="shared" si="876"/>
        <v>0.777000777000777</v>
      </c>
      <c r="H1783" t="str">
        <f t="shared" si="882"/>
        <v>8.56526477766233+2.12175998590588i</v>
      </c>
      <c r="I1783" t="str">
        <f t="shared" si="883"/>
        <v>647.560785721196i</v>
      </c>
      <c r="J1783" t="str">
        <f t="shared" si="877"/>
        <v>-357.682360968928+140.052374541266i</v>
      </c>
      <c r="K1783" t="str">
        <f t="shared" si="884"/>
        <v>0.614649967512881-1.56976596983512i</v>
      </c>
      <c r="L1783" t="str">
        <f t="shared" si="885"/>
        <v>0.0429960146036571-0.0922846324779144i</v>
      </c>
      <c r="M1783" t="str">
        <f t="shared" si="886"/>
        <v>0.657645982116538-1.66205060231303i</v>
      </c>
      <c r="N1783" t="str">
        <f t="shared" si="887"/>
        <v>-0.731316612699208i</v>
      </c>
      <c r="O1783" t="str">
        <f t="shared" si="888"/>
        <v>0.744295747700106-0.667850162802661i</v>
      </c>
      <c r="P1783" t="str">
        <f t="shared" si="889"/>
        <v>0.255704252299894+0.667850162802661i</v>
      </c>
      <c r="Q1783" t="str">
        <f t="shared" si="890"/>
        <v>-0.255704252299894+0.063466449896547i</v>
      </c>
      <c r="R1783" t="str">
        <f t="shared" si="891"/>
        <v>-0.331331308091284-2.69404430497646i</v>
      </c>
      <c r="S1783" t="str">
        <f t="shared" si="892"/>
        <v>0.0754885261666886i</v>
      </c>
      <c r="T1783" t="str">
        <f t="shared" si="893"/>
        <v>0.203369434010434-0.0250117121206921i</v>
      </c>
      <c r="U1783" t="str">
        <f t="shared" si="894"/>
        <v>0.0000500000000000001-0.001462364179318i</v>
      </c>
      <c r="V1783" t="str">
        <f t="shared" si="895"/>
        <v>3.33333333333333E-06-0.0016086005972498i</v>
      </c>
      <c r="W1783" t="str">
        <f t="shared" si="896"/>
        <v>0.0000144712565997955-0.000766197334429446i</v>
      </c>
      <c r="X1783" t="str">
        <f t="shared" si="897"/>
        <v>0.0000255447747508371-0.000765618356022587i</v>
      </c>
      <c r="Y1783" t="str">
        <f t="shared" si="898"/>
        <v>0.009+0.103609725715391i</v>
      </c>
      <c r="Z1783" t="str">
        <f t="shared" si="899"/>
        <v>-0.10312297678593-0.0125273865842093i</v>
      </c>
      <c r="AA1783" t="str">
        <f t="shared" si="900"/>
        <v>11.8552477019608-135.087952900441i</v>
      </c>
      <c r="AB1783" t="str">
        <f t="shared" si="901"/>
        <v>1.40484812191078-0.172777472531711i</v>
      </c>
      <c r="AC1783" t="str">
        <f t="shared" si="902"/>
        <v>1.63672782057114-2.44855507779087i</v>
      </c>
      <c r="AD1783" t="str">
        <f t="shared" si="903"/>
        <v>0.313847709351101+0.363955400748972i</v>
      </c>
      <c r="AE1783" t="str">
        <f t="shared" si="904"/>
        <v>-0.0278055000411378-0.04146385592616i</v>
      </c>
      <c r="AF1783" t="str">
        <f t="shared" si="905"/>
        <v>-14.5222922827192-2.00789801617599i</v>
      </c>
      <c r="AG1783" t="str">
        <f t="shared" si="906"/>
        <v>1.19144997117682-0.137857792604402i</v>
      </c>
      <c r="AH1783" t="str">
        <f t="shared" si="907"/>
        <v>0.202428316766748+0.575674330271929i</v>
      </c>
      <c r="AI1783">
        <f t="shared" si="908"/>
        <v>-4.2901580071516792</v>
      </c>
      <c r="AJ1783">
        <f t="shared" si="909"/>
        <v>70.626445942286182</v>
      </c>
      <c r="AK1783"/>
      <c r="AL1783"/>
      <c r="AM1783"/>
      <c r="AN1783"/>
    </row>
    <row r="1784" spans="1:40" x14ac:dyDescent="0.25">
      <c r="A1784"/>
      <c r="B1784">
        <f t="shared" si="910"/>
        <v>165000</v>
      </c>
      <c r="C1784" s="186" t="str">
        <f t="shared" si="878"/>
        <v>-0.0000028072095586816+0.014842560323537i</v>
      </c>
      <c r="D1784" s="158" t="str">
        <f t="shared" si="879"/>
        <v>-5.95702747894591+0.11379296248045i</v>
      </c>
      <c r="E1784" t="str">
        <f t="shared" si="880"/>
        <v>2870</v>
      </c>
      <c r="F1784" t="str">
        <f t="shared" si="881"/>
        <v>0.777000777000777</v>
      </c>
      <c r="G1784" t="str">
        <f t="shared" si="876"/>
        <v>0.777000777000777</v>
      </c>
      <c r="H1784" t="str">
        <f t="shared" si="882"/>
        <v>8.56590786876744+2.12064637905204i</v>
      </c>
      <c r="I1784" t="str">
        <f t="shared" si="883"/>
        <v>647.953484802895i</v>
      </c>
      <c r="J1784" t="str">
        <f t="shared" si="877"/>
        <v>-358.117523028973+140.137306242019i</v>
      </c>
      <c r="K1784" t="str">
        <f t="shared" si="884"/>
        <v>0.614000461441895-1.56906344418006i</v>
      </c>
      <c r="L1784" t="str">
        <f t="shared" si="885"/>
        <v>0.0429531971013412-0.0922486392620716i</v>
      </c>
      <c r="M1784" t="str">
        <f t="shared" si="886"/>
        <v>0.656953658543236-1.66131208344213i</v>
      </c>
      <c r="N1784" t="str">
        <f t="shared" si="887"/>
        <v>-0.73176010367113i</v>
      </c>
      <c r="O1784" t="str">
        <f t="shared" si="888"/>
        <v>0.743999488996394-0.668180185558585i</v>
      </c>
      <c r="P1784" t="str">
        <f t="shared" si="889"/>
        <v>0.256000511003606+0.668180185558585i</v>
      </c>
      <c r="Q1784" t="str">
        <f t="shared" si="890"/>
        <v>-0.256000511003606+0.0635799181125449i</v>
      </c>
      <c r="R1784" t="str">
        <f t="shared" si="891"/>
        <v>-0.331328853224669-2.69236199651658i</v>
      </c>
      <c r="S1784" t="str">
        <f t="shared" si="892"/>
        <v>0.0755343045330723i</v>
      </c>
      <c r="T1784" t="str">
        <f t="shared" si="893"/>
        <v>0.203365690958154-0.0250266945000658i</v>
      </c>
      <c r="U1784" t="str">
        <f t="shared" si="894"/>
        <v>0.0000499999999999999-0.0014614778979972i</v>
      </c>
      <c r="V1784" t="str">
        <f t="shared" si="895"/>
        <v>3.33333333333333E-06-0.00160762568779692i</v>
      </c>
      <c r="W1784" t="str">
        <f t="shared" si="896"/>
        <v>0.0000144712524492013-0.000765733211257391i</v>
      </c>
      <c r="X1784" t="str">
        <f t="shared" si="897"/>
        <v>0.000025531357141141-0.000765154777643274i</v>
      </c>
      <c r="Y1784" t="str">
        <f t="shared" si="898"/>
        <v>0.009+0.103672557568463i</v>
      </c>
      <c r="Z1784" t="str">
        <f t="shared" si="899"/>
        <v>-0.102998279312081-0.0125069058661887i</v>
      </c>
      <c r="AA1784" t="str">
        <f t="shared" si="900"/>
        <v>11.8407624887109-135.00613609991i</v>
      </c>
      <c r="AB1784" t="str">
        <f t="shared" si="901"/>
        <v>1.40482226541965-0.17288096875093i</v>
      </c>
      <c r="AC1784" t="str">
        <f t="shared" si="902"/>
        <v>1.63569388448733-2.44742298954363i</v>
      </c>
      <c r="AD1784" t="str">
        <f t="shared" si="903"/>
        <v>0.314005156250337+0.364140549243459i</v>
      </c>
      <c r="AE1784" t="str">
        <f t="shared" si="904"/>
        <v>-0.0277877192174558-0.0414330829305534i</v>
      </c>
      <c r="AF1784" t="str">
        <f t="shared" si="905"/>
        <v>-14.5229353477134-2.00685341657159i</v>
      </c>
      <c r="AG1784" t="str">
        <f t="shared" si="906"/>
        <v>1.1914229538743-0.137852934399036i</v>
      </c>
      <c r="AH1784" t="str">
        <f t="shared" si="907"/>
        <v>0.202368198907752+0.575272544252115i</v>
      </c>
      <c r="AI1784">
        <f t="shared" si="908"/>
        <v>-4.2958387849551443</v>
      </c>
      <c r="AJ1784">
        <f t="shared" si="909"/>
        <v>70.619251987753529</v>
      </c>
      <c r="AK1784"/>
      <c r="AL1784"/>
      <c r="AM1784"/>
      <c r="AN1784"/>
    </row>
    <row r="1785" spans="1:40" x14ac:dyDescent="0.25">
      <c r="A1785"/>
      <c r="B1785">
        <f t="shared" si="910"/>
        <v>165100</v>
      </c>
      <c r="C1785" s="186" t="str">
        <f t="shared" si="878"/>
        <v>-2.80380997139616E-06+0.014833570281585i</v>
      </c>
      <c r="D1785" s="158" t="str">
        <f t="shared" si="879"/>
        <v>-5.9570274528824+0.113724038825485i</v>
      </c>
      <c r="E1785" t="str">
        <f t="shared" si="880"/>
        <v>2870</v>
      </c>
      <c r="F1785" t="str">
        <f t="shared" si="881"/>
        <v>0.777000777000777</v>
      </c>
      <c r="G1785" t="str">
        <f t="shared" si="876"/>
        <v>0.777000777000777</v>
      </c>
      <c r="H1785" t="str">
        <f t="shared" si="882"/>
        <v>8.56654989592235+2.11953383630749i</v>
      </c>
      <c r="I1785" t="str">
        <f t="shared" si="883"/>
        <v>648.346183884594i</v>
      </c>
      <c r="J1785" t="str">
        <f t="shared" si="877"/>
        <v>-358.552948903543+140.222237942772i</v>
      </c>
      <c r="K1785" t="str">
        <f t="shared" si="884"/>
        <v>0.613351934074351-1.56836139477252i</v>
      </c>
      <c r="L1785" t="str">
        <f t="shared" si="885"/>
        <v>0.0429104389132167-0.0922126620465502i</v>
      </c>
      <c r="M1785" t="str">
        <f t="shared" si="886"/>
        <v>0.656262372987568-1.66057405681907i</v>
      </c>
      <c r="N1785" t="str">
        <f t="shared" si="887"/>
        <v>-0.732203594643052i</v>
      </c>
      <c r="O1785" t="str">
        <f t="shared" si="888"/>
        <v>0.743703083959709-0.668510076893997i</v>
      </c>
      <c r="P1785" t="str">
        <f t="shared" si="889"/>
        <v>0.256296916040291+0.668510076893997i</v>
      </c>
      <c r="Q1785" t="str">
        <f t="shared" si="890"/>
        <v>-0.256296916040291+0.063693517749055i</v>
      </c>
      <c r="R1785" t="str">
        <f t="shared" si="891"/>
        <v>-0.331326396806294-2.69068169560534i</v>
      </c>
      <c r="S1785" t="str">
        <f t="shared" si="892"/>
        <v>0.075580082899456i</v>
      </c>
      <c r="T1785" t="str">
        <f t="shared" si="893"/>
        <v>0.2033619456099-0.0250416765373978i</v>
      </c>
      <c r="U1785" t="str">
        <f t="shared" si="894"/>
        <v>0.0000499999999999999-0.00146059269030611i</v>
      </c>
      <c r="V1785" t="str">
        <f t="shared" si="895"/>
        <v>3.33333333333333E-06-0.00160665195933672i</v>
      </c>
      <c r="W1785" t="str">
        <f t="shared" si="896"/>
        <v>0.000014471248296094-0.000765269650462671i</v>
      </c>
      <c r="X1785" t="str">
        <f t="shared" si="897"/>
        <v>0.0000255179638881062-0.00076469176062941i</v>
      </c>
      <c r="Y1785" t="str">
        <f t="shared" si="898"/>
        <v>0.009+0.103735389421535i</v>
      </c>
      <c r="Z1785" t="str">
        <f t="shared" si="899"/>
        <v>-0.102873807772121-0.0124864735667659i</v>
      </c>
      <c r="AA1785" t="str">
        <f t="shared" si="900"/>
        <v>11.8263038769997-134.924418281245i</v>
      </c>
      <c r="AB1785" t="str">
        <f t="shared" si="901"/>
        <v>1.40479639306825-0.172984462607373i</v>
      </c>
      <c r="AC1785" t="str">
        <f t="shared" si="902"/>
        <v>1.63466150364075-2.44629163936284i</v>
      </c>
      <c r="AD1785" t="str">
        <f t="shared" si="903"/>
        <v>0.314162684230518+0.364325631881042i</v>
      </c>
      <c r="AE1785" t="str">
        <f t="shared" si="904"/>
        <v>-0.027769969214526-0.0414023490728955i</v>
      </c>
      <c r="AF1785" t="str">
        <f t="shared" si="905"/>
        <v>-14.5235773488047-2.00580979748201i</v>
      </c>
      <c r="AG1785" t="str">
        <f t="shared" si="906"/>
        <v>1.19139594248762-0.137848122253273i</v>
      </c>
      <c r="AH1785" t="str">
        <f t="shared" si="907"/>
        <v>0.202308170553531+0.574871268661464i</v>
      </c>
      <c r="AI1785">
        <f t="shared" si="908"/>
        <v>-4.3015158575410579</v>
      </c>
      <c r="AJ1785">
        <f t="shared" si="909"/>
        <v>70.612056606703447</v>
      </c>
      <c r="AK1785"/>
      <c r="AL1785"/>
      <c r="AM1785"/>
      <c r="AN1785"/>
    </row>
    <row r="1786" spans="1:40" x14ac:dyDescent="0.25">
      <c r="A1786"/>
      <c r="B1786">
        <f t="shared" si="910"/>
        <v>165200</v>
      </c>
      <c r="C1786" s="186" t="str">
        <f t="shared" si="878"/>
        <v>-2.80041655582643E-06+0.01482459112346i</v>
      </c>
      <c r="D1786" s="158" t="str">
        <f t="shared" si="879"/>
        <v>-5.95702742686622+0.113655198613193i</v>
      </c>
      <c r="E1786" t="str">
        <f t="shared" si="880"/>
        <v>2870</v>
      </c>
      <c r="F1786" t="str">
        <f t="shared" si="881"/>
        <v>0.777000777000777</v>
      </c>
      <c r="G1786" t="str">
        <f t="shared" si="876"/>
        <v>0.777000777000777</v>
      </c>
      <c r="H1786" t="str">
        <f t="shared" si="882"/>
        <v>8.56719086141256+2.11842235635149i</v>
      </c>
      <c r="I1786" t="str">
        <f t="shared" si="883"/>
        <v>648.738882966292i</v>
      </c>
      <c r="J1786" t="str">
        <f t="shared" si="877"/>
        <v>-358.98863859264+140.307169643524i</v>
      </c>
      <c r="K1786" t="str">
        <f t="shared" si="884"/>
        <v>0.612704383556115-1.56765982145735i</v>
      </c>
      <c r="L1786" t="str">
        <f t="shared" si="885"/>
        <v>0.0428677399396139-0.0921767008486465i</v>
      </c>
      <c r="M1786" t="str">
        <f t="shared" si="886"/>
        <v>0.655572123495729-1.659836522306i</v>
      </c>
      <c r="N1786" t="str">
        <f t="shared" si="887"/>
        <v>-0.732647085614974i</v>
      </c>
      <c r="O1786" t="str">
        <f t="shared" si="888"/>
        <v>0.743406532648349-0.668839836744014i</v>
      </c>
      <c r="P1786" t="str">
        <f t="shared" si="889"/>
        <v>0.256593467351651+0.668839836744014i</v>
      </c>
      <c r="Q1786" t="str">
        <f t="shared" si="890"/>
        <v>-0.256593467351651+0.06380724887096i</v>
      </c>
      <c r="R1786" t="str">
        <f t="shared" si="891"/>
        <v>-0.33132393883606-2.68900339859644i</v>
      </c>
      <c r="S1786" t="str">
        <f t="shared" si="892"/>
        <v>0.0756258612658397i</v>
      </c>
      <c r="T1786" t="str">
        <f t="shared" si="893"/>
        <v>0.203358197965626-0.0250566582324674i</v>
      </c>
      <c r="U1786" t="str">
        <f t="shared" si="894"/>
        <v>0.0000499999999999999-0.00145970855429503i</v>
      </c>
      <c r="V1786" t="str">
        <f t="shared" si="895"/>
        <v>3.33333333333333E-06-0.00160567940972453i</v>
      </c>
      <c r="W1786" t="str">
        <f t="shared" si="896"/>
        <v>0.0000144712441404735-0.000764806651024011i</v>
      </c>
      <c r="X1786" t="str">
        <f t="shared" si="897"/>
        <v>0.0000255045949327898-0.000764229303962405i</v>
      </c>
      <c r="Y1786" t="str">
        <f t="shared" si="898"/>
        <v>0.009+0.103798221274607i</v>
      </c>
      <c r="Z1786" t="str">
        <f t="shared" si="899"/>
        <v>-0.102749561621017-0.0124660895402638i</v>
      </c>
      <c r="AA1786" t="str">
        <f t="shared" si="900"/>
        <v>11.8118718015657-134.842799265106i</v>
      </c>
      <c r="AB1786" t="str">
        <f t="shared" si="901"/>
        <v>1.40477050485626-0.173087954099513i</v>
      </c>
      <c r="AC1786" t="str">
        <f t="shared" si="902"/>
        <v>1.63363067510719-2.44516102703921i</v>
      </c>
      <c r="AD1786" t="str">
        <f t="shared" si="903"/>
        <v>0.314320293266392+0.364510648628664i</v>
      </c>
      <c r="AE1786" t="str">
        <f t="shared" si="904"/>
        <v>-0.0277522499575268-0.0413716542729687i</v>
      </c>
      <c r="AF1786" t="str">
        <f t="shared" si="905"/>
        <v>-14.5242182882788-2.0047671577383i</v>
      </c>
      <c r="AG1786" t="str">
        <f t="shared" si="906"/>
        <v>1.19136893697883-0.137843356071822i</v>
      </c>
      <c r="AH1786" t="str">
        <f t="shared" si="907"/>
        <v>0.20224823152659+0.574470502483289i</v>
      </c>
      <c r="AI1786">
        <f t="shared" si="908"/>
        <v>-4.3071892299148713</v>
      </c>
      <c r="AJ1786">
        <f t="shared" si="909"/>
        <v>70.60485979867012</v>
      </c>
      <c r="AK1786"/>
      <c r="AL1786"/>
      <c r="AM1786"/>
      <c r="AN1786"/>
    </row>
    <row r="1787" spans="1:40" x14ac:dyDescent="0.25">
      <c r="A1787"/>
      <c r="B1787">
        <f t="shared" si="910"/>
        <v>165300</v>
      </c>
      <c r="C1787" s="186" t="str">
        <f t="shared" si="878"/>
        <v>-0.0000027970292970423+0.0148156228294089i</v>
      </c>
      <c r="D1787" s="158" t="str">
        <f t="shared" si="879"/>
        <v>-5.95702740089724+0.113586441692135i</v>
      </c>
      <c r="E1787" t="str">
        <f t="shared" si="880"/>
        <v>2870</v>
      </c>
      <c r="F1787" t="str">
        <f t="shared" si="881"/>
        <v>0.777000777000777</v>
      </c>
      <c r="G1787" t="str">
        <f t="shared" si="876"/>
        <v>0.777000777000777</v>
      </c>
      <c r="H1787" t="str">
        <f t="shared" si="882"/>
        <v>8.56783076751766+2.11731193786486i</v>
      </c>
      <c r="I1787" t="str">
        <f t="shared" si="883"/>
        <v>649.131582047991i</v>
      </c>
      <c r="J1787" t="str">
        <f t="shared" si="877"/>
        <v>-359.424592096262+140.392101344277i</v>
      </c>
      <c r="K1787" t="str">
        <f t="shared" si="884"/>
        <v>0.612057808037149-1.56695872407819i</v>
      </c>
      <c r="L1787" t="str">
        <f t="shared" si="885"/>
        <v>0.0428251000810452-0.0921407556855296i</v>
      </c>
      <c r="M1787" t="str">
        <f t="shared" si="886"/>
        <v>0.654882908118194-1.65909947976372i</v>
      </c>
      <c r="N1787" t="str">
        <f t="shared" si="887"/>
        <v>-0.733090576586896i</v>
      </c>
      <c r="O1787" t="str">
        <f t="shared" si="888"/>
        <v>0.74310983512064-0.669169465043777i</v>
      </c>
      <c r="P1787" t="str">
        <f t="shared" si="889"/>
        <v>0.25689016487936+0.669169465043777i</v>
      </c>
      <c r="Q1787" t="str">
        <f t="shared" si="890"/>
        <v>-0.25689016487936+0.0639211115431191i</v>
      </c>
      <c r="R1787" t="str">
        <f t="shared" si="891"/>
        <v>-0.331321479313847-2.68732710185237i</v>
      </c>
      <c r="S1787" t="str">
        <f t="shared" si="892"/>
        <v>0.0756716396322234i</v>
      </c>
      <c r="T1787" t="str">
        <f t="shared" si="893"/>
        <v>0.20335444802528-0.0250716395850526i</v>
      </c>
      <c r="U1787" t="str">
        <f t="shared" si="894"/>
        <v>0.00005-0.00145882548801899i</v>
      </c>
      <c r="V1787" t="str">
        <f t="shared" si="895"/>
        <v>3.33333333333333E-06-0.00160470803682089i</v>
      </c>
      <c r="W1787" t="str">
        <f t="shared" si="896"/>
        <v>0.0000144712399823398-0.000764344211922627i</v>
      </c>
      <c r="X1787" t="str">
        <f t="shared" si="897"/>
        <v>0.0000254912502164276-0.000763767406626159i</v>
      </c>
      <c r="Y1787" t="str">
        <f t="shared" si="898"/>
        <v>0.009+0.103861053127679i</v>
      </c>
      <c r="Z1787" t="str">
        <f t="shared" si="899"/>
        <v>-0.10262554031538-0.0124457536415351i</v>
      </c>
      <c r="AA1787" t="str">
        <f t="shared" si="900"/>
        <v>11.7974661973481-134.761278872582i</v>
      </c>
      <c r="AB1787" t="str">
        <f t="shared" si="901"/>
        <v>1.40474460078332-0.173191443225819i</v>
      </c>
      <c r="AC1787" t="str">
        <f t="shared" si="902"/>
        <v>1.63260139596883-2.44403115236141i</v>
      </c>
      <c r="AD1787" t="str">
        <f t="shared" si="903"/>
        <v>0.314477983332698+0.364695599453264i</v>
      </c>
      <c r="AE1787" t="str">
        <f t="shared" si="904"/>
        <v>-0.0277345613718619-0.0413409984507782i</v>
      </c>
      <c r="AF1787" t="str">
        <f t="shared" si="905"/>
        <v>-14.5248581684149-2.00372549617272i</v>
      </c>
      <c r="AG1787" t="str">
        <f t="shared" si="906"/>
        <v>1.19134193731012-0.137838635759615i</v>
      </c>
      <c r="AH1787" t="str">
        <f t="shared" si="907"/>
        <v>0.202188381649828+0.574070244703562i</v>
      </c>
      <c r="AI1787">
        <f t="shared" si="908"/>
        <v>-4.3128589070727461</v>
      </c>
      <c r="AJ1787">
        <f t="shared" si="909"/>
        <v>70.597661563193341</v>
      </c>
      <c r="AK1787"/>
      <c r="AL1787"/>
      <c r="AM1787"/>
      <c r="AN1787"/>
    </row>
    <row r="1788" spans="1:40" x14ac:dyDescent="0.25">
      <c r="A1788"/>
      <c r="B1788">
        <f t="shared" si="910"/>
        <v>165400</v>
      </c>
      <c r="C1788" s="186" t="str">
        <f t="shared" si="878"/>
        <v>-2.79364818015881E-06+0.0148066653797268i</v>
      </c>
      <c r="D1788" s="158" t="str">
        <f t="shared" si="879"/>
        <v>-5.95702737497534+0.113517767911239i</v>
      </c>
      <c r="E1788" t="str">
        <f t="shared" si="880"/>
        <v>2870</v>
      </c>
      <c r="F1788" t="str">
        <f t="shared" si="881"/>
        <v>0.777000777000777</v>
      </c>
      <c r="G1788" t="str">
        <f t="shared" si="876"/>
        <v>0.777000777000777</v>
      </c>
      <c r="H1788" t="str">
        <f t="shared" si="882"/>
        <v>8.56846961651123+2.11620257953005i</v>
      </c>
      <c r="I1788" t="str">
        <f t="shared" si="883"/>
        <v>649.52428112969i</v>
      </c>
      <c r="J1788" t="str">
        <f t="shared" si="877"/>
        <v>-359.860809414409+140.47703304503i</v>
      </c>
      <c r="K1788" t="str">
        <f t="shared" si="884"/>
        <v>0.611412205671468-1.56625810247754i</v>
      </c>
      <c r="L1788" t="str">
        <f t="shared" si="885"/>
        <v>0.0427825192382059-0.0921048265742436i</v>
      </c>
      <c r="M1788" t="str">
        <f t="shared" si="886"/>
        <v>0.654194724909674-1.65836292905178i</v>
      </c>
      <c r="N1788" t="str">
        <f t="shared" si="887"/>
        <v>-0.733534067558817i</v>
      </c>
      <c r="O1788" t="str">
        <f t="shared" si="888"/>
        <v>0.74281299143494-0.669498961728452i</v>
      </c>
      <c r="P1788" t="str">
        <f t="shared" si="889"/>
        <v>0.25718700856506+0.669498961728452i</v>
      </c>
      <c r="Q1788" t="str">
        <f t="shared" si="890"/>
        <v>-0.25718700856506+0.064035105830365i</v>
      </c>
      <c r="R1788" t="str">
        <f t="shared" si="891"/>
        <v>-0.331319018239527-2.68565280174447i</v>
      </c>
      <c r="S1788" t="str">
        <f t="shared" si="892"/>
        <v>0.0757174179986071i</v>
      </c>
      <c r="T1788" t="str">
        <f t="shared" si="893"/>
        <v>0.203350695788816-0.0250866205949304i</v>
      </c>
      <c r="U1788" t="str">
        <f t="shared" si="894"/>
        <v>0.00005-0.00145794348953772i</v>
      </c>
      <c r="V1788" t="str">
        <f t="shared" si="895"/>
        <v>3.33333333333333E-06-0.00160373783849149i</v>
      </c>
      <c r="W1788" t="str">
        <f t="shared" si="896"/>
        <v>0.0000144712358216927-0.000763882332142181i</v>
      </c>
      <c r="X1788" t="str">
        <f t="shared" si="897"/>
        <v>0.000025477929680432-0.000763306067606997i</v>
      </c>
      <c r="Y1788" t="str">
        <f t="shared" si="898"/>
        <v>0.009+0.10392388498075i</v>
      </c>
      <c r="Z1788" t="str">
        <f t="shared" si="899"/>
        <v>-0.102501743313454-0.0124254657259595i</v>
      </c>
      <c r="AA1788" t="str">
        <f t="shared" si="900"/>
        <v>11.7830869994858-134.679856925197i</v>
      </c>
      <c r="AB1788" t="str">
        <f t="shared" si="901"/>
        <v>1.40471868084911-0.173294929984749i</v>
      </c>
      <c r="AC1788" t="str">
        <f t="shared" si="902"/>
        <v>1.63157366331423-2.4429020151163i</v>
      </c>
      <c r="AD1788" t="str">
        <f t="shared" si="903"/>
        <v>0.314635754404143+0.364880484321787i</v>
      </c>
      <c r="AE1788" t="str">
        <f t="shared" si="904"/>
        <v>-0.0277169033831565-0.0413103815265506i</v>
      </c>
      <c r="AF1788" t="str">
        <f t="shared" si="905"/>
        <v>-14.5254969914866-2.00268481161881i</v>
      </c>
      <c r="AG1788" t="str">
        <f t="shared" si="906"/>
        <v>1.19131494344378-0.137833961221794i</v>
      </c>
      <c r="AH1788" t="str">
        <f t="shared" si="907"/>
        <v>0.202128620746528+0.573670494310954i</v>
      </c>
      <c r="AI1788">
        <f t="shared" si="908"/>
        <v>-4.3185248940009755</v>
      </c>
      <c r="AJ1788">
        <f t="shared" si="909"/>
        <v>70.590461899820866</v>
      </c>
      <c r="AK1788"/>
      <c r="AL1788"/>
      <c r="AM1788"/>
      <c r="AN1788"/>
    </row>
    <row r="1789" spans="1:40" x14ac:dyDescent="0.25">
      <c r="A1789"/>
      <c r="B1789">
        <f t="shared" si="910"/>
        <v>165500</v>
      </c>
      <c r="C1789" s="186" t="str">
        <f t="shared" si="878"/>
        <v>-2.79027319033595E-06+0.014797718754756i</v>
      </c>
      <c r="D1789" s="158" t="str">
        <f t="shared" si="879"/>
        <v>-5.95702734910042+0.113449177119796i</v>
      </c>
      <c r="E1789" t="str">
        <f t="shared" si="880"/>
        <v>2870</v>
      </c>
      <c r="F1789" t="str">
        <f t="shared" si="881"/>
        <v>0.777000777000777</v>
      </c>
      <c r="G1789" t="str">
        <f t="shared" si="876"/>
        <v>0.777000777000777</v>
      </c>
      <c r="H1789" t="str">
        <f t="shared" si="882"/>
        <v>8.569107410661+2.1150942800311i</v>
      </c>
      <c r="I1789" t="str">
        <f t="shared" si="883"/>
        <v>649.916980211388i</v>
      </c>
      <c r="J1789" t="str">
        <f t="shared" si="877"/>
        <v>-360.297290547082+140.561964745783i</v>
      </c>
      <c r="K1789" t="str">
        <f t="shared" si="884"/>
        <v>0.610767574617141-1.5655579564967i</v>
      </c>
      <c r="L1789" t="str">
        <f t="shared" si="885"/>
        <v>0.0427399973119722-0.0920689135317062i</v>
      </c>
      <c r="M1789" t="str">
        <f t="shared" si="886"/>
        <v>0.653507571929113-1.65762687002841i</v>
      </c>
      <c r="N1789" t="str">
        <f t="shared" si="887"/>
        <v>-0.733977558530739i</v>
      </c>
      <c r="O1789" t="str">
        <f t="shared" si="888"/>
        <v>0.742516001649632-0.669828326733234i</v>
      </c>
      <c r="P1789" t="str">
        <f t="shared" si="889"/>
        <v>0.257483998350368+0.669828326733234i</v>
      </c>
      <c r="Q1789" t="str">
        <f t="shared" si="890"/>
        <v>-0.257483998350368+0.064149231797505i</v>
      </c>
      <c r="R1789" t="str">
        <f t="shared" si="891"/>
        <v>-0.331316555612984-2.6839804946528i</v>
      </c>
      <c r="S1789" t="str">
        <f t="shared" si="892"/>
        <v>0.0757631963649908i</v>
      </c>
      <c r="T1789" t="str">
        <f t="shared" si="893"/>
        <v>0.203346941256185-0.0251016012618789i</v>
      </c>
      <c r="U1789" t="str">
        <f t="shared" si="894"/>
        <v>0.00005-0.00145706255691564i</v>
      </c>
      <c r="V1789" t="str">
        <f t="shared" si="895"/>
        <v>3.33333333333333E-06-0.0016027688126072i</v>
      </c>
      <c r="W1789" t="str">
        <f t="shared" si="896"/>
        <v>0.0000144712316585325-0.000763421010668795i</v>
      </c>
      <c r="X1789" t="str">
        <f t="shared" si="897"/>
        <v>0.0000254646332663933-0.00076284528589371i</v>
      </c>
      <c r="Y1789" t="str">
        <f t="shared" si="898"/>
        <v>0.009+0.103986716833822i</v>
      </c>
      <c r="Z1789" t="str">
        <f t="shared" si="899"/>
        <v>-0.102378170075111-0.012405225649441i</v>
      </c>
      <c r="AA1789" t="str">
        <f t="shared" si="900"/>
        <v>11.7687341433162-134.598533244901i</v>
      </c>
      <c r="AB1789" t="str">
        <f t="shared" si="901"/>
        <v>1.4046927450533-0.17339841437477i</v>
      </c>
      <c r="AC1789" t="str">
        <f t="shared" si="902"/>
        <v>1.63054747423828-2.44177361508873i</v>
      </c>
      <c r="AD1789" t="str">
        <f t="shared" si="903"/>
        <v>0.314793606455433+0.36506530320119i</v>
      </c>
      <c r="AE1789" t="str">
        <f t="shared" si="904"/>
        <v>-0.0276992759172596-0.0412798034207345i</v>
      </c>
      <c r="AF1789" t="str">
        <f t="shared" si="905"/>
        <v>-14.5261347597614-2.0016451029113i</v>
      </c>
      <c r="AG1789" t="str">
        <f t="shared" si="906"/>
        <v>1.19128795534223-0.137829332363729i</v>
      </c>
      <c r="AH1789" t="str">
        <f t="shared" si="907"/>
        <v>0.202068948640372+0.573271250296805i</v>
      </c>
      <c r="AI1789">
        <f t="shared" si="908"/>
        <v>-4.3241871956761901</v>
      </c>
      <c r="AJ1789">
        <f t="shared" si="909"/>
        <v>70.583260808106303</v>
      </c>
      <c r="AK1789"/>
      <c r="AL1789"/>
      <c r="AM1789"/>
      <c r="AN1789"/>
    </row>
    <row r="1790" spans="1:40" x14ac:dyDescent="0.25">
      <c r="A1790"/>
      <c r="B1790">
        <f t="shared" si="910"/>
        <v>165600</v>
      </c>
      <c r="C1790" s="186" t="str">
        <f t="shared" si="878"/>
        <v>-2.78690431277861E-06+0.0147887829348868i</v>
      </c>
      <c r="D1790" s="158" t="str">
        <f t="shared" si="879"/>
        <v>-5.95702732327236+0.113380669167466i</v>
      </c>
      <c r="E1790" t="str">
        <f t="shared" si="880"/>
        <v>2870</v>
      </c>
      <c r="F1790" t="str">
        <f t="shared" si="881"/>
        <v>0.777000777000777</v>
      </c>
      <c r="G1790" t="str">
        <f t="shared" si="876"/>
        <v>0.777000777000777</v>
      </c>
      <c r="H1790" t="str">
        <f t="shared" si="882"/>
        <v>8.56974415222876+2.11398703805365i</v>
      </c>
      <c r="I1790" t="str">
        <f t="shared" si="883"/>
        <v>650.309679293087i</v>
      </c>
      <c r="J1790" t="str">
        <f t="shared" si="877"/>
        <v>-360.734035494281+140.646896446535i</v>
      </c>
      <c r="K1790" t="str">
        <f t="shared" si="884"/>
        <v>0.610123913036288-1.56485828597581i</v>
      </c>
      <c r="L1790" t="str">
        <f t="shared" si="885"/>
        <v>0.0426975342034019-0.0920330165747101i</v>
      </c>
      <c r="M1790" t="str">
        <f t="shared" si="886"/>
        <v>0.65282144723969-1.65689130255052i</v>
      </c>
      <c r="N1790" t="str">
        <f t="shared" si="887"/>
        <v>-0.734421049502661i</v>
      </c>
      <c r="O1790" t="str">
        <f t="shared" si="888"/>
        <v>0.742218865823129-0.670157559993341i</v>
      </c>
      <c r="P1790" t="str">
        <f t="shared" si="889"/>
        <v>0.257781134176871+0.670157559993341i</v>
      </c>
      <c r="Q1790" t="str">
        <f t="shared" si="890"/>
        <v>-0.257781134176871+0.0642634895093199i</v>
      </c>
      <c r="R1790" t="str">
        <f t="shared" si="891"/>
        <v>-0.331314091434103-2.68231017696618i</v>
      </c>
      <c r="S1790" t="str">
        <f t="shared" si="892"/>
        <v>0.0758089747313745i</v>
      </c>
      <c r="T1790" t="str">
        <f t="shared" si="893"/>
        <v>0.203343184427338-0.0251165815856762i</v>
      </c>
      <c r="U1790" t="str">
        <f t="shared" si="894"/>
        <v>0.00005-0.00145618268822185i</v>
      </c>
      <c r="V1790" t="str">
        <f t="shared" si="895"/>
        <v>3.33333333333333E-06-0.00160180095704403i</v>
      </c>
      <c r="W1790" t="str">
        <f t="shared" si="896"/>
        <v>0.000014471227492859-0.000762960246491051i</v>
      </c>
      <c r="X1790" t="str">
        <f t="shared" si="897"/>
        <v>0.0000254513609160774-0.000762385060477526i</v>
      </c>
      <c r="Y1790" t="str">
        <f t="shared" si="898"/>
        <v>0.009+0.104049548686894i</v>
      </c>
      <c r="Z1790" t="str">
        <f t="shared" si="899"/>
        <v>-0.10225482006185-0.0123850332684068i</v>
      </c>
      <c r="AA1790" t="str">
        <f t="shared" si="900"/>
        <v>11.7544075643755-134.517307654075i</v>
      </c>
      <c r="AB1790" t="str">
        <f t="shared" si="901"/>
        <v>1.40466679339554-0.17350189639435i</v>
      </c>
      <c r="AC1790" t="str">
        <f t="shared" si="902"/>
        <v>1.62952282584219-2.44064595206159i</v>
      </c>
      <c r="AD1790" t="str">
        <f t="shared" si="903"/>
        <v>0.314951539461264+0.365250056058429i</v>
      </c>
      <c r="AE1790" t="str">
        <f t="shared" si="904"/>
        <v>-0.0276816789002432-0.0412492640539991i</v>
      </c>
      <c r="AF1790" t="str">
        <f t="shared" si="905"/>
        <v>-14.5267714755011-2.00060636888618i</v>
      </c>
      <c r="AG1790" t="str">
        <f t="shared" si="906"/>
        <v>1.19126097296799-0.137824749091009i</v>
      </c>
      <c r="AH1790" t="str">
        <f t="shared" si="907"/>
        <v>0.202009365155451+0.572872511655142i</v>
      </c>
      <c r="AI1790">
        <f t="shared" si="908"/>
        <v>-4.3298458170650029</v>
      </c>
      <c r="AJ1790">
        <f t="shared" si="909"/>
        <v>70.576058287608944</v>
      </c>
      <c r="AK1790"/>
      <c r="AL1790"/>
      <c r="AM1790"/>
      <c r="AN1790"/>
    </row>
    <row r="1791" spans="1:40" x14ac:dyDescent="0.25">
      <c r="A1791"/>
      <c r="B1791">
        <f t="shared" si="910"/>
        <v>165700</v>
      </c>
      <c r="C1791" s="186" t="str">
        <f t="shared" si="878"/>
        <v>-2.78354153273618E-06+0.0147798579005565i</v>
      </c>
      <c r="D1791" s="158" t="str">
        <f t="shared" si="879"/>
        <v>-5.95702729749105+0.113312243904267i</v>
      </c>
      <c r="E1791" t="str">
        <f t="shared" si="880"/>
        <v>2870</v>
      </c>
      <c r="F1791" t="str">
        <f t="shared" si="881"/>
        <v>0.777000777000777</v>
      </c>
      <c r="G1791" t="str">
        <f t="shared" si="876"/>
        <v>0.777000777000777</v>
      </c>
      <c r="H1791" t="str">
        <f t="shared" si="882"/>
        <v>8.57037984347043+2.11288085228493i</v>
      </c>
      <c r="I1791" t="str">
        <f t="shared" si="883"/>
        <v>650.702378374786i</v>
      </c>
      <c r="J1791" t="str">
        <f t="shared" si="877"/>
        <v>-361.171044256006+140.731828147288i</v>
      </c>
      <c r="K1791" t="str">
        <f t="shared" si="884"/>
        <v>0.609481219095074-1.56415909075387i</v>
      </c>
      <c r="L1791" t="str">
        <f t="shared" si="885"/>
        <v>0.0426551298137336-0.0919971357199237i</v>
      </c>
      <c r="M1791" t="str">
        <f t="shared" si="886"/>
        <v>0.652136348908808-1.65615622647379i</v>
      </c>
      <c r="N1791" t="str">
        <f t="shared" si="887"/>
        <v>-0.734864540474583i</v>
      </c>
      <c r="O1791" t="str">
        <f t="shared" si="888"/>
        <v>0.741921584013873-0.670486661444019i</v>
      </c>
      <c r="P1791" t="str">
        <f t="shared" si="889"/>
        <v>0.258078415986127+0.670486661444019i</v>
      </c>
      <c r="Q1791" t="str">
        <f t="shared" si="890"/>
        <v>-0.258078415986127+0.064377879030564i</v>
      </c>
      <c r="R1791" t="str">
        <f t="shared" si="891"/>
        <v>-0.331311625702773-2.68064184508216i</v>
      </c>
      <c r="S1791" t="str">
        <f t="shared" si="892"/>
        <v>0.075854753097758i</v>
      </c>
      <c r="T1791" t="str">
        <f t="shared" si="893"/>
        <v>0.203339425302226-0.0251315615661007i</v>
      </c>
      <c r="U1791" t="str">
        <f t="shared" si="894"/>
        <v>0.00005-0.0014553038815301i</v>
      </c>
      <c r="V1791" t="str">
        <f t="shared" si="895"/>
        <v>3.33333333333333E-06-0.00160083426968312i</v>
      </c>
      <c r="W1791" t="str">
        <f t="shared" si="896"/>
        <v>0.0000144712233246726-0.000762500038599962i</v>
      </c>
      <c r="X1791" t="str">
        <f t="shared" si="897"/>
        <v>0.0000254381125714265-0.000761925390352108i</v>
      </c>
      <c r="Y1791" t="str">
        <f t="shared" si="898"/>
        <v>0.009+0.104112380539966i</v>
      </c>
      <c r="Z1791" t="str">
        <f t="shared" si="899"/>
        <v>-0.102131692736784-0.0123648884398044i</v>
      </c>
      <c r="AA1791" t="str">
        <f t="shared" si="900"/>
        <v>11.7401071983972-134.436179975525i</v>
      </c>
      <c r="AB1791" t="str">
        <f t="shared" si="901"/>
        <v>1.4046408258755-0.173605376041958i</v>
      </c>
      <c r="AC1791" t="str">
        <f t="shared" si="902"/>
        <v>1.62849971523349-2.43951902581594i</v>
      </c>
      <c r="AD1791" t="str">
        <f t="shared" si="903"/>
        <v>0.315109553396306+0.365434742860467i</v>
      </c>
      <c r="AE1791" t="str">
        <f t="shared" si="904"/>
        <v>-0.0276641122583987-0.041218763347233i</v>
      </c>
      <c r="AF1791" t="str">
        <f t="shared" si="905"/>
        <v>-14.5274071409615-1.99956860838066i</v>
      </c>
      <c r="AG1791" t="str">
        <f t="shared" si="906"/>
        <v>1.19123399628373-0.137820211309437i</v>
      </c>
      <c r="AH1791" t="str">
        <f t="shared" si="907"/>
        <v>0.201949870116227+0.57247427738262i</v>
      </c>
      <c r="AI1791">
        <f t="shared" si="908"/>
        <v>-4.3355007631248625</v>
      </c>
      <c r="AJ1791">
        <f t="shared" si="909"/>
        <v>70.568854337895473</v>
      </c>
      <c r="AK1791"/>
      <c r="AL1791"/>
      <c r="AM1791"/>
      <c r="AN1791"/>
    </row>
    <row r="1792" spans="1:40" x14ac:dyDescent="0.25">
      <c r="A1792"/>
      <c r="B1792">
        <f t="shared" si="910"/>
        <v>165800</v>
      </c>
      <c r="C1792" s="186" t="str">
        <f t="shared" si="878"/>
        <v>-2.78018483550257E-06+0.0147709436322495i</v>
      </c>
      <c r="D1792" s="158" t="str">
        <f t="shared" si="879"/>
        <v>-5.95702727175636+0.11324390118058i</v>
      </c>
      <c r="E1792" t="str">
        <f t="shared" si="880"/>
        <v>2870</v>
      </c>
      <c r="F1792" t="str">
        <f t="shared" si="881"/>
        <v>0.777000777000777</v>
      </c>
      <c r="G1792" t="str">
        <f t="shared" si="876"/>
        <v>0.777000777000777</v>
      </c>
      <c r="H1792" t="str">
        <f t="shared" si="882"/>
        <v>8.571014486636+2.11177572141381i</v>
      </c>
      <c r="I1792" t="str">
        <f t="shared" si="883"/>
        <v>651.095077456485i</v>
      </c>
      <c r="J1792" t="str">
        <f t="shared" si="877"/>
        <v>-361.608316832256+140.816759848041i</v>
      </c>
      <c r="K1792" t="str">
        <f t="shared" si="884"/>
        <v>0.608839490963684-1.56346037066871i</v>
      </c>
      <c r="L1792" t="str">
        <f t="shared" si="885"/>
        <v>0.0426127840443879-0.0919612709838916i</v>
      </c>
      <c r="M1792" t="str">
        <f t="shared" si="886"/>
        <v>0.651452275008072-1.6554216416526i</v>
      </c>
      <c r="N1792" t="str">
        <f t="shared" si="887"/>
        <v>-0.735308031446505i</v>
      </c>
      <c r="O1792" t="str">
        <f t="shared" si="888"/>
        <v>0.741624156280335-0.670815631020538i</v>
      </c>
      <c r="P1792" t="str">
        <f t="shared" si="889"/>
        <v>0.258375843719665+0.670815631020538i</v>
      </c>
      <c r="Q1792" t="str">
        <f t="shared" si="890"/>
        <v>-0.258375843719665+0.064492400425967i</v>
      </c>
      <c r="R1792" t="str">
        <f t="shared" si="891"/>
        <v>-0.331309158418867-2.67897549540695i</v>
      </c>
      <c r="S1792" t="str">
        <f t="shared" si="892"/>
        <v>0.0759005314641417i</v>
      </c>
      <c r="T1792" t="str">
        <f t="shared" si="893"/>
        <v>0.2033356638808-0.0251465412029295i</v>
      </c>
      <c r="U1792" t="str">
        <f t="shared" si="894"/>
        <v>0.00005-0.00145442613491881i</v>
      </c>
      <c r="V1792" t="str">
        <f t="shared" si="895"/>
        <v>3.33333333333333E-06-0.00159986874841069i</v>
      </c>
      <c r="W1792" t="str">
        <f t="shared" si="896"/>
        <v>0.0000144712191539726-0.000762040385988977i</v>
      </c>
      <c r="X1792" t="str">
        <f t="shared" si="897"/>
        <v>0.0000254248881745564-0.000761466274513536i</v>
      </c>
      <c r="Y1792" t="str">
        <f t="shared" si="898"/>
        <v>0.009+0.104175212393038i</v>
      </c>
      <c r="Z1792" t="str">
        <f t="shared" si="899"/>
        <v>-0.102008787564642-0.0123447910210995i</v>
      </c>
      <c r="AA1792" t="str">
        <f t="shared" si="900"/>
        <v>11.7258329813123-134.355150032488i</v>
      </c>
      <c r="AB1792" t="str">
        <f t="shared" si="901"/>
        <v>1.40461484249283-0.173708853316054i</v>
      </c>
      <c r="AC1792" t="str">
        <f t="shared" si="902"/>
        <v>1.62747813952601-2.43839283613088i</v>
      </c>
      <c r="AD1792" t="str">
        <f t="shared" si="903"/>
        <v>0.31526764823522+0.365619363574271i</v>
      </c>
      <c r="AE1792" t="str">
        <f t="shared" si="904"/>
        <v>-0.0276465759182392-0.0411883012215449i</v>
      </c>
      <c r="AF1792" t="str">
        <f t="shared" si="905"/>
        <v>-14.5280417583924-1.99853182023323i</v>
      </c>
      <c r="AG1792" t="str">
        <f t="shared" si="906"/>
        <v>1.19120702525223-0.137815718925038i</v>
      </c>
      <c r="AH1792" t="str">
        <f t="shared" si="907"/>
        <v>0.201890463347559+0.572076546478562i</v>
      </c>
      <c r="AI1792">
        <f t="shared" si="908"/>
        <v>-4.3411520388033065</v>
      </c>
      <c r="AJ1792">
        <f t="shared" si="909"/>
        <v>70.56164895853901</v>
      </c>
      <c r="AK1792"/>
      <c r="AL1792"/>
      <c r="AM1792"/>
      <c r="AN1792"/>
    </row>
    <row r="1793" spans="1:40" x14ac:dyDescent="0.25">
      <c r="A1793"/>
      <c r="B1793">
        <f t="shared" si="910"/>
        <v>165900</v>
      </c>
      <c r="C1793" s="186" t="str">
        <f t="shared" si="878"/>
        <v>-2.77683420641595E-06+0.0147620401104973i</v>
      </c>
      <c r="D1793" s="158" t="str">
        <f t="shared" si="879"/>
        <v>-5.9570272460682+0.113175640847146i</v>
      </c>
      <c r="E1793" t="str">
        <f t="shared" si="880"/>
        <v>2870</v>
      </c>
      <c r="F1793" t="str">
        <f t="shared" si="881"/>
        <v>0.777000777000777</v>
      </c>
      <c r="G1793" t="str">
        <f t="shared" si="876"/>
        <v>0.777000777000777</v>
      </c>
      <c r="H1793" t="str">
        <f t="shared" si="882"/>
        <v>8.5716480839697+2.11067164413074i</v>
      </c>
      <c r="I1793" t="str">
        <f t="shared" si="883"/>
        <v>651.487776538183i</v>
      </c>
      <c r="J1793" t="str">
        <f t="shared" si="877"/>
        <v>-362.045853223032+140.901691548794i</v>
      </c>
      <c r="K1793" t="str">
        <f t="shared" si="884"/>
        <v>0.608198726816321-1.56276212555705i</v>
      </c>
      <c r="L1793" t="str">
        <f t="shared" si="885"/>
        <v>0.0425704967969646-0.0919254223830346i</v>
      </c>
      <c r="M1793" t="str">
        <f t="shared" si="886"/>
        <v>0.650769223613286-1.65468754794008i</v>
      </c>
      <c r="N1793" t="str">
        <f t="shared" si="887"/>
        <v>-0.735751522418427i</v>
      </c>
      <c r="O1793" t="str">
        <f t="shared" si="888"/>
        <v>0.741326582681014-0.671144468658195i</v>
      </c>
      <c r="P1793" t="str">
        <f t="shared" si="889"/>
        <v>0.258673417318986+0.671144468658195i</v>
      </c>
      <c r="Q1793" t="str">
        <f t="shared" si="890"/>
        <v>-0.258673417318986+0.064607053760232i</v>
      </c>
      <c r="R1793" t="str">
        <f t="shared" si="891"/>
        <v>-0.33130668958227-2.67731112435545i</v>
      </c>
      <c r="S1793" t="str">
        <f t="shared" si="892"/>
        <v>0.0759463098305254i</v>
      </c>
      <c r="T1793" t="str">
        <f t="shared" si="893"/>
        <v>0.203331900163011-0.0251615204959408i</v>
      </c>
      <c r="U1793" t="str">
        <f t="shared" si="894"/>
        <v>0.0000500000000000001-0.001453549446471i</v>
      </c>
      <c r="V1793" t="str">
        <f t="shared" si="895"/>
        <v>3.33333333333333E-06-0.0015989043911181i</v>
      </c>
      <c r="W1793" t="str">
        <f t="shared" si="896"/>
        <v>0.0000144712149807597-0.000761581287653969i</v>
      </c>
      <c r="X1793" t="str">
        <f t="shared" si="897"/>
        <v>0.0000254116876677588-0.00076100771196031i</v>
      </c>
      <c r="Y1793" t="str">
        <f t="shared" si="898"/>
        <v>0.009+0.104238044246109i</v>
      </c>
      <c r="Z1793" t="str">
        <f t="shared" si="899"/>
        <v>-0.101886104011753-0.0123247408702737i</v>
      </c>
      <c r="AA1793" t="str">
        <f t="shared" si="900"/>
        <v>11.7115848492468-134.27421764862i</v>
      </c>
      <c r="AB1793" t="str">
        <f t="shared" si="901"/>
        <v>1.40458884324721-0.173812328215106i</v>
      </c>
      <c r="AC1793" t="str">
        <f t="shared" si="902"/>
        <v>1.62645809583986-2.43726738278368i</v>
      </c>
      <c r="AD1793" t="str">
        <f t="shared" si="903"/>
        <v>0.315425823952654+0.365803918166819i</v>
      </c>
      <c r="AE1793" t="str">
        <f t="shared" si="904"/>
        <v>-0.0276290698064963-0.0411578775982605i</v>
      </c>
      <c r="AF1793" t="str">
        <f t="shared" si="905"/>
        <v>-14.5286753300379-1.99749600328359i</v>
      </c>
      <c r="AG1793" t="str">
        <f t="shared" si="906"/>
        <v>1.19118005983636-0.137811271844051i</v>
      </c>
      <c r="AH1793" t="str">
        <f t="shared" si="907"/>
        <v>0.201831144674697+0.571679317944927i</v>
      </c>
      <c r="AI1793">
        <f t="shared" si="908"/>
        <v>-4.3467996490383145</v>
      </c>
      <c r="AJ1793">
        <f t="shared" si="909"/>
        <v>70.55444214911887</v>
      </c>
      <c r="AK1793"/>
      <c r="AL1793"/>
      <c r="AM1793"/>
      <c r="AN1793"/>
    </row>
    <row r="1794" spans="1:40" x14ac:dyDescent="0.25">
      <c r="A1794"/>
      <c r="B1794">
        <f t="shared" si="910"/>
        <v>166000</v>
      </c>
      <c r="C1794" s="186" t="str">
        <f t="shared" si="878"/>
        <v>-2.77348963085877E-06+0.0147531473158788i</v>
      </c>
      <c r="D1794" s="158" t="str">
        <f t="shared" si="879"/>
        <v>-5.95702722042646+0.113107462755071i</v>
      </c>
      <c r="E1794" t="str">
        <f t="shared" si="880"/>
        <v>2870</v>
      </c>
      <c r="F1794" t="str">
        <f t="shared" si="881"/>
        <v>0.777000777000777</v>
      </c>
      <c r="G1794" t="str">
        <f t="shared" si="876"/>
        <v>0.777000777000777</v>
      </c>
      <c r="H1794" t="str">
        <f t="shared" si="882"/>
        <v>8.5722806377099+2.10956861912776i</v>
      </c>
      <c r="I1794" t="str">
        <f t="shared" si="883"/>
        <v>651.880475619882i</v>
      </c>
      <c r="J1794" t="str">
        <f t="shared" si="877"/>
        <v>-362.483653428333+140.986623249546i</v>
      </c>
      <c r="K1794" t="str">
        <f t="shared" si="884"/>
        <v>0.607558924831202-1.56206435525445i</v>
      </c>
      <c r="L1794" t="str">
        <f t="shared" si="885"/>
        <v>0.0425282679732442-0.0918895899336506i</v>
      </c>
      <c r="M1794" t="str">
        <f t="shared" si="886"/>
        <v>0.650087192804446-1.6539539451881i</v>
      </c>
      <c r="N1794" t="str">
        <f t="shared" si="887"/>
        <v>-0.736195013390349i</v>
      </c>
      <c r="O1794" t="str">
        <f t="shared" si="888"/>
        <v>0.741028863274438-0.671473174292312i</v>
      </c>
      <c r="P1794" t="str">
        <f t="shared" si="889"/>
        <v>0.258971136725562+0.671473174292312i</v>
      </c>
      <c r="Q1794" t="str">
        <f t="shared" si="890"/>
        <v>-0.258971136725562+0.064721839098037i</v>
      </c>
      <c r="R1794" t="str">
        <f t="shared" si="891"/>
        <v>-0.331304219192856-2.67564872835119i</v>
      </c>
      <c r="S1794" t="str">
        <f t="shared" si="892"/>
        <v>0.0759920881969091i</v>
      </c>
      <c r="T1794" t="str">
        <f t="shared" si="893"/>
        <v>0.203328134148811-0.0251764994449116i</v>
      </c>
      <c r="U1794" t="str">
        <f t="shared" si="894"/>
        <v>0.0000500000000000001-0.00145267381427433i</v>
      </c>
      <c r="V1794" t="str">
        <f t="shared" si="895"/>
        <v>3.33333333333333E-06-0.00159794119570176i</v>
      </c>
      <c r="W1794" t="str">
        <f t="shared" si="896"/>
        <v>0.0000144712108050335-0.000761122742593235i</v>
      </c>
      <c r="X1794" t="str">
        <f t="shared" si="897"/>
        <v>0.0000253985109934979-0.000760549701693343i</v>
      </c>
      <c r="Y1794" t="str">
        <f t="shared" si="898"/>
        <v>0.009+0.104300876099181i</v>
      </c>
      <c r="Z1794" t="str">
        <f t="shared" si="899"/>
        <v>-0.10176364154605-0.0123047378458223i</v>
      </c>
      <c r="AA1794" t="str">
        <f t="shared" si="900"/>
        <v>11.6973627385228-134.193382648003i</v>
      </c>
      <c r="AB1794" t="str">
        <f t="shared" si="901"/>
        <v>1.40456282813829-0.173915800737574i</v>
      </c>
      <c r="AC1794" t="str">
        <f t="shared" si="902"/>
        <v>1.62543958130144-2.43614266554971i</v>
      </c>
      <c r="AD1794" t="str">
        <f t="shared" si="903"/>
        <v>0.315584080523234+0.365988406605086i</v>
      </c>
      <c r="AE1794" t="str">
        <f t="shared" si="904"/>
        <v>-0.0276115938501204-0.0411274923989232i</v>
      </c>
      <c r="AF1794" t="str">
        <f t="shared" si="905"/>
        <v>-14.5293078581364-1.99646115637269i</v>
      </c>
      <c r="AG1794" t="str">
        <f t="shared" si="906"/>
        <v>1.19115309999916-0.13780686997293i</v>
      </c>
      <c r="AH1794" t="str">
        <f t="shared" si="907"/>
        <v>0.201771913923279+0.571282590786288i</v>
      </c>
      <c r="AI1794">
        <f t="shared" si="908"/>
        <v>-4.3524435987585344</v>
      </c>
      <c r="AJ1794">
        <f t="shared" si="909"/>
        <v>70.547233909220211</v>
      </c>
      <c r="AK1794"/>
      <c r="AL1794"/>
      <c r="AM1794"/>
      <c r="AN1794"/>
    </row>
    <row r="1795" spans="1:40" x14ac:dyDescent="0.25">
      <c r="A1795"/>
      <c r="B1795">
        <f t="shared" si="910"/>
        <v>166100</v>
      </c>
      <c r="C1795" s="186" t="str">
        <f t="shared" si="878"/>
        <v>-2.77015109425736E-06+0.0147442652290191i</v>
      </c>
      <c r="D1795" s="158" t="str">
        <f t="shared" si="879"/>
        <v>-5.95702719483101+0.113039366755813i</v>
      </c>
      <c r="E1795" t="str">
        <f t="shared" si="880"/>
        <v>2870</v>
      </c>
      <c r="F1795" t="str">
        <f t="shared" si="881"/>
        <v>0.777000777000777</v>
      </c>
      <c r="G1795" t="str">
        <f t="shared" si="876"/>
        <v>0.777000777000777</v>
      </c>
      <c r="H1795" t="str">
        <f t="shared" si="882"/>
        <v>8.57291215008909+2.10846664509852i</v>
      </c>
      <c r="I1795" t="str">
        <f t="shared" si="883"/>
        <v>652.273174701581i</v>
      </c>
      <c r="J1795" t="str">
        <f t="shared" si="877"/>
        <v>-362.92171744816+141.071554950299i</v>
      </c>
      <c r="K1795" t="str">
        <f t="shared" si="884"/>
        <v>0.606920083190542-1.56136705959535i</v>
      </c>
      <c r="L1795" t="str">
        <f t="shared" si="885"/>
        <v>0.0424860974751871-0.091853773651915i</v>
      </c>
      <c r="M1795" t="str">
        <f t="shared" si="886"/>
        <v>0.649406180665729-1.65322083324726i</v>
      </c>
      <c r="N1795" t="str">
        <f t="shared" si="887"/>
        <v>-0.736638504362271i</v>
      </c>
      <c r="O1795" t="str">
        <f t="shared" si="888"/>
        <v>0.740730998119164-0.67180174785824i</v>
      </c>
      <c r="P1795" t="str">
        <f t="shared" si="889"/>
        <v>0.259269001880836+0.67180174785824i</v>
      </c>
      <c r="Q1795" t="str">
        <f t="shared" si="890"/>
        <v>-0.259269001880836+0.064836756504031i</v>
      </c>
      <c r="R1795" t="str">
        <f t="shared" si="891"/>
        <v>-0.331301747250528-2.67398830382633i</v>
      </c>
      <c r="S1795" t="str">
        <f t="shared" si="892"/>
        <v>0.0760378665632928i</v>
      </c>
      <c r="T1795" t="str">
        <f t="shared" si="893"/>
        <v>0.203324365838152-0.0251914780496214i</v>
      </c>
      <c r="U1795" t="str">
        <f t="shared" si="894"/>
        <v>0.0000500000000000001-0.00145179923642106i</v>
      </c>
      <c r="V1795" t="str">
        <f t="shared" si="895"/>
        <v>3.33333333333333E-06-0.00159697916006317i</v>
      </c>
      <c r="W1795" t="str">
        <f t="shared" si="896"/>
        <v>0.0000144712066267942-0.000760664749807488i</v>
      </c>
      <c r="X1795" t="str">
        <f t="shared" si="897"/>
        <v>0.0000253853580944117-0.000760092242715956i</v>
      </c>
      <c r="Y1795" t="str">
        <f t="shared" si="898"/>
        <v>0.009+0.104363707952253i</v>
      </c>
      <c r="Z1795" t="str">
        <f t="shared" si="899"/>
        <v>-0.101641399637059-0.0122847818067525i</v>
      </c>
      <c r="AA1795" t="str">
        <f t="shared" si="900"/>
        <v>11.6831665856569-134.112644855141i</v>
      </c>
      <c r="AB1795" t="str">
        <f t="shared" si="901"/>
        <v>1.40453679716575-0.174019270881933i</v>
      </c>
      <c r="AC1795" t="str">
        <f t="shared" si="902"/>
        <v>1.62442259304338-2.43501868420247i</v>
      </c>
      <c r="AD1795" t="str">
        <f t="shared" si="903"/>
        <v>0.315742417921585+0.366172828856061i</v>
      </c>
      <c r="AE1795" t="str">
        <f t="shared" si="904"/>
        <v>-0.0275941479762811-0.0410971455452945i</v>
      </c>
      <c r="AF1795" t="str">
        <f t="shared" si="905"/>
        <v>-14.5299393449201-1.99542727834271i</v>
      </c>
      <c r="AG1795" t="str">
        <f t="shared" si="906"/>
        <v>1.19112614570373-0.137802513218351i</v>
      </c>
      <c r="AH1795" t="str">
        <f t="shared" si="907"/>
        <v>0.201712770919334+0.570886364009876i</v>
      </c>
      <c r="AI1795">
        <f t="shared" si="908"/>
        <v>-4.3580838928825685</v>
      </c>
      <c r="AJ1795">
        <f t="shared" si="909"/>
        <v>70.540024238435436</v>
      </c>
      <c r="AK1795"/>
      <c r="AL1795"/>
      <c r="AM1795"/>
      <c r="AN1795"/>
    </row>
    <row r="1796" spans="1:40" x14ac:dyDescent="0.25">
      <c r="A1796"/>
      <c r="B1796">
        <f t="shared" si="910"/>
        <v>166200</v>
      </c>
      <c r="C1796" s="186" t="str">
        <f t="shared" si="878"/>
        <v>-2.76681858208188E-06+0.0147353938305901i</v>
      </c>
      <c r="D1796" s="158" t="str">
        <f t="shared" si="879"/>
        <v>-5.95702716928175+0.112971352701191i</v>
      </c>
      <c r="E1796" t="str">
        <f t="shared" si="880"/>
        <v>2870</v>
      </c>
      <c r="F1796" t="str">
        <f t="shared" si="881"/>
        <v>0.777000777000777</v>
      </c>
      <c r="G1796" t="str">
        <f t="shared" si="876"/>
        <v>0.777000777000777</v>
      </c>
      <c r="H1796" t="str">
        <f t="shared" si="882"/>
        <v>8.57354262333403+2.10736572073828i</v>
      </c>
      <c r="I1796" t="str">
        <f t="shared" si="883"/>
        <v>652.665873783279i</v>
      </c>
      <c r="J1796" t="str">
        <f t="shared" si="877"/>
        <v>-363.360045282513+141.156486651052i</v>
      </c>
      <c r="K1796" t="str">
        <f t="shared" si="884"/>
        <v>0.606282200080541-1.56067023841306i</v>
      </c>
      <c r="L1796" t="str">
        <f t="shared" si="885"/>
        <v>0.042443985204933-0.0918179735538811i</v>
      </c>
      <c r="M1796" t="str">
        <f t="shared" si="886"/>
        <v>0.648726185285474-1.65248821196694i</v>
      </c>
      <c r="N1796" t="str">
        <f t="shared" si="887"/>
        <v>-0.737081995334193i</v>
      </c>
      <c r="O1796" t="str">
        <f t="shared" si="888"/>
        <v>0.740432987273778-0.672130189291352i</v>
      </c>
      <c r="P1796" t="str">
        <f t="shared" si="889"/>
        <v>0.259567012726222+0.672130189291352i</v>
      </c>
      <c r="Q1796" t="str">
        <f t="shared" si="890"/>
        <v>-0.259567012726222+0.064951806042841i</v>
      </c>
      <c r="R1796" t="str">
        <f t="shared" si="891"/>
        <v>-0.331299273755146-2.67232984722159i</v>
      </c>
      <c r="S1796" t="str">
        <f t="shared" si="892"/>
        <v>0.0760836449296765i</v>
      </c>
      <c r="T1796" t="str">
        <f t="shared" si="893"/>
        <v>0.203320595230984-0.0252064563098462i</v>
      </c>
      <c r="U1796" t="str">
        <f t="shared" si="894"/>
        <v>0.0000500000000000001-0.00145092571100805i</v>
      </c>
      <c r="V1796" t="str">
        <f t="shared" si="895"/>
        <v>3.33333333333333E-06-0.00159601828210886i</v>
      </c>
      <c r="W1796" t="str">
        <f t="shared" si="896"/>
        <v>0.0000144712024460416-0.000760207308299839i</v>
      </c>
      <c r="X1796" t="str">
        <f t="shared" si="897"/>
        <v>0.0000253722289133102-0.000759635334033862i</v>
      </c>
      <c r="Y1796" t="str">
        <f t="shared" si="898"/>
        <v>0.009+0.104426539805325i</v>
      </c>
      <c r="Z1796" t="str">
        <f t="shared" si="899"/>
        <v>-0.101519377755896-0.0122648726125807i</v>
      </c>
      <c r="AA1796" t="str">
        <f t="shared" si="900"/>
        <v>11.6689963273596-134.032004094959i</v>
      </c>
      <c r="AB1796" t="str">
        <f t="shared" si="901"/>
        <v>1.40451075032925-0.174122738646638i</v>
      </c>
      <c r="AC1796" t="str">
        <f t="shared" si="902"/>
        <v>1.62340712820456-2.43389543851362i</v>
      </c>
      <c r="AD1796" t="str">
        <f t="shared" si="903"/>
        <v>0.315900836122307+0.366357184886736i</v>
      </c>
      <c r="AE1796" t="str">
        <f t="shared" si="904"/>
        <v>-0.0275767321123643-0.041066836959351i</v>
      </c>
      <c r="AF1796" t="str">
        <f t="shared" si="905"/>
        <v>-14.5305697926158-1.99439436803709i</v>
      </c>
      <c r="AG1796" t="str">
        <f t="shared" si="906"/>
        <v>1.19109919691335-0.137798201487199i</v>
      </c>
      <c r="AH1796" t="str">
        <f t="shared" si="907"/>
        <v>0.201653715489276+0.570490636625505i</v>
      </c>
      <c r="AI1796">
        <f t="shared" si="908"/>
        <v>-4.3637205363199172</v>
      </c>
      <c r="AJ1796">
        <f t="shared" si="909"/>
        <v>70.532813136362364</v>
      </c>
      <c r="AK1796"/>
      <c r="AL1796"/>
      <c r="AM1796"/>
      <c r="AN1796"/>
    </row>
    <row r="1797" spans="1:40" x14ac:dyDescent="0.25">
      <c r="A1797"/>
      <c r="B1797">
        <f t="shared" si="910"/>
        <v>166300</v>
      </c>
      <c r="C1797" s="186" t="str">
        <f t="shared" si="878"/>
        <v>-0.0000027634920798462+0.0147265331013103i</v>
      </c>
      <c r="D1797" s="158" t="str">
        <f t="shared" si="879"/>
        <v>-5.95702714377857+0.112903420443379i</v>
      </c>
      <c r="E1797" t="str">
        <f t="shared" si="880"/>
        <v>2870</v>
      </c>
      <c r="F1797" t="str">
        <f t="shared" si="881"/>
        <v>0.777000777000777</v>
      </c>
      <c r="G1797" t="str">
        <f t="shared" ref="G1797:G1860" si="911">IF($C$11=$C$7,$C$24,F1797)</f>
        <v>0.777000777000777</v>
      </c>
      <c r="H1797" t="str">
        <f t="shared" si="882"/>
        <v>8.57417205966568+2.1062658447439i</v>
      </c>
      <c r="I1797" t="str">
        <f t="shared" si="883"/>
        <v>653.058572864978i</v>
      </c>
      <c r="J1797" t="str">
        <f t="shared" ref="J1797:J1860" si="912">IMSUM(COMPLEX(0,2*PI()*B1797*$C$113*$C$112),COMPLEX(0,2*PI()*B1797*$C$113*$C$111),COMPLEX(0,2*PI()*B1797*$C$28*10^-12*$C$111),COMPLEX(-1*2*PI()*B1797*2*PI()*B1797*$C$113*$C$112*$C$28*10^-12*$C$111,0),COMPLEX(1,0))</f>
        <v>-363.798636931391+141.241418351805i</v>
      </c>
      <c r="K1797" t="str">
        <f t="shared" si="884"/>
        <v>0.60564527369139-1.55997389153981i</v>
      </c>
      <c r="L1797" t="str">
        <f t="shared" si="885"/>
        <v>0.0424019310648016-0.0917821896554816i</v>
      </c>
      <c r="M1797" t="str">
        <f t="shared" si="886"/>
        <v>0.648047204756192-1.65175608119529i</v>
      </c>
      <c r="N1797" t="str">
        <f t="shared" si="887"/>
        <v>-0.737525486306115i</v>
      </c>
      <c r="O1797" t="str">
        <f t="shared" si="888"/>
        <v>0.740134830796893-0.67245849852705i</v>
      </c>
      <c r="P1797" t="str">
        <f t="shared" si="889"/>
        <v>0.259865169203107+0.67245849852705i</v>
      </c>
      <c r="Q1797" t="str">
        <f t="shared" si="890"/>
        <v>-0.259865169203107+0.0650669877790651i</v>
      </c>
      <c r="R1797" t="str">
        <f t="shared" si="891"/>
        <v>-0.331296798706609-2.67067335498627i</v>
      </c>
      <c r="S1797" t="str">
        <f t="shared" si="892"/>
        <v>0.0761294232960602i</v>
      </c>
      <c r="T1797" t="str">
        <f t="shared" si="893"/>
        <v>0.203316822327259-0.0252214342253651i</v>
      </c>
      <c r="U1797" t="str">
        <f t="shared" si="894"/>
        <v>0.0000500000000000001-0.00145005323613673i</v>
      </c>
      <c r="V1797" t="str">
        <f t="shared" si="895"/>
        <v>3.33333333333333E-06-0.0015950585597504i</v>
      </c>
      <c r="W1797" t="str">
        <f t="shared" si="896"/>
        <v>0.0000144711982627759-0.000759750417075795i</v>
      </c>
      <c r="X1797" t="str">
        <f t="shared" si="897"/>
        <v>0.0000253591233931755-0.000759178974655157i</v>
      </c>
      <c r="Y1797" t="str">
        <f t="shared" si="898"/>
        <v>0.009+0.104489371658397i</v>
      </c>
      <c r="Z1797" t="str">
        <f t="shared" si="899"/>
        <v>-0.101397575375256-0.0122450101233308i</v>
      </c>
      <c r="AA1797" t="str">
        <f t="shared" si="900"/>
        <v>11.6548519005345-133.9514601928i</v>
      </c>
      <c r="AB1797" t="str">
        <f t="shared" si="901"/>
        <v>1.40448468762844-0.174226204030161i</v>
      </c>
      <c r="AC1797" t="str">
        <f t="shared" si="902"/>
        <v>1.62239318393009-2.43277292825297i</v>
      </c>
      <c r="AD1797" t="str">
        <f t="shared" si="903"/>
        <v>0.316059335099987+0.3665414746641i</v>
      </c>
      <c r="AE1797" t="str">
        <f t="shared" si="904"/>
        <v>-0.0275593461859718-0.0410365665632831i</v>
      </c>
      <c r="AF1797" t="str">
        <f t="shared" si="905"/>
        <v>-14.5311992034442-1.99336242430052i</v>
      </c>
      <c r="AG1797" t="str">
        <f t="shared" si="906"/>
        <v>1.19107225359136-0.137793934686574i</v>
      </c>
      <c r="AH1797" t="str">
        <f t="shared" si="907"/>
        <v>0.201594747459904+0.570095407645589i</v>
      </c>
      <c r="AI1797">
        <f t="shared" si="908"/>
        <v>-4.3693535339706671</v>
      </c>
      <c r="AJ1797">
        <f t="shared" si="909"/>
        <v>70.525600602605039</v>
      </c>
      <c r="AK1797"/>
      <c r="AL1797"/>
      <c r="AM1797"/>
      <c r="AN1797"/>
    </row>
    <row r="1798" spans="1:40" x14ac:dyDescent="0.25">
      <c r="A1798"/>
      <c r="B1798">
        <f t="shared" si="910"/>
        <v>166400</v>
      </c>
      <c r="C1798" s="186" t="str">
        <f t="shared" ref="C1798:C1861" si="913">IMPRODUCT(COMPLEX(-1,0),IMDIV(IMPRODUCT(G1798,COMPLEX($C$100+$C$101,0)),COMPLEX($C$100,2*PI()*B1798*$C$103*$C$102*(2*$C$100+$C$101))))</f>
        <v>-2.76017157310763E-06+0.0147176830219441i</v>
      </c>
      <c r="D1798" s="158" t="str">
        <f t="shared" ref="D1798:D1861" si="914">IMPRODUCT(COMPLEX($C$106,0),IMSUB(C1798,G1798))</f>
        <v>-5.95702711832135+0.112835569834905i</v>
      </c>
      <c r="E1798" t="str">
        <f t="shared" ref="E1798:E1861" si="915">IMDIV(COMPLEX($C$20*10^3,0),COMPLEX(1,2*PI()*B1798*$C$20*1000*$C$29*10^-12))</f>
        <v>2870</v>
      </c>
      <c r="F1798" t="str">
        <f t="shared" ref="F1798:F1861" si="916">IMDIV(COMPLEX($C$22*1000,0),IMSUM(COMPLEX($C$22*1000,0),E1798))</f>
        <v>0.777000777000777</v>
      </c>
      <c r="G1798" t="str">
        <f t="shared" si="911"/>
        <v>0.777000777000777</v>
      </c>
      <c r="H1798" t="str">
        <f t="shared" ref="H1798:H1861" si="917">IMPRODUCT(COMPLEX($C$108,0),IMPRODUCT(COMPLEX(-1,0),D1798),IMDIV(COMPLEX(0,2*PI()*B1798*$C$109*$C$110),COMPLEX(1,2*PI()*B1798*$C$109*$C$110)))</f>
        <v>8.57480046129921+2.10516701581383i</v>
      </c>
      <c r="I1798" t="str">
        <f t="shared" ref="I1798:I1861" si="918">COMPLEX(0,2*PI()*B1798*$C$113*$C$112*$C$114)</f>
        <v>653.451271946677i</v>
      </c>
      <c r="J1798" t="str">
        <f t="shared" si="912"/>
        <v>-364.237492394795+141.326350052557i</v>
      </c>
      <c r="K1798" t="str">
        <f t="shared" ref="K1798:K1861" si="919">IMDIV(I1798,J1798)</f>
        <v>0.605009302217236-1.55927801880668i</v>
      </c>
      <c r="L1798" t="str">
        <f t="shared" ref="L1798:L1861" si="920">IMDIV(COMPLEX($C$117,0),COMPLEX(1,2*PI()*B1798*$C$115*$C$116))</f>
        <v>0.0423599349572911-0.0917464219725273i</v>
      </c>
      <c r="M1798" t="str">
        <f t="shared" ref="M1798:M1861" si="921">IMSUM(K1798,L1798)</f>
        <v>0.647369237174527-1.65102444077921i</v>
      </c>
      <c r="N1798" t="str">
        <f t="shared" ref="N1798:N1861" si="922">COMPLEX(0,-2*PI()*B1798*$C$43)</f>
        <v>-0.737968977278036i</v>
      </c>
      <c r="O1798" t="str">
        <f t="shared" ref="O1798:O1861" si="923">IMEXP(N1798)</f>
        <v>0.739836528747153-0.672786675500758i</v>
      </c>
      <c r="P1798" t="str">
        <f t="shared" ref="P1798:P1861" si="924">IMSUB(COMPLEX(1,0),O1798)</f>
        <v>0.260163471252847+0.672786675500758i</v>
      </c>
      <c r="Q1798" t="str">
        <f t="shared" ref="Q1798:Q1861" si="925">IMSUM(COMPLEX(0,2*PI()*B1798*$C$43),O1798,COMPLEX(-1,0))</f>
        <v>-0.260163471252847+0.065182301777278i</v>
      </c>
      <c r="R1798" t="str">
        <f t="shared" ref="R1798:R1861" si="926">IMDIV(P1798,Q1798)</f>
        <v>-0.33129432210478-2.66901882357818i</v>
      </c>
      <c r="S1798" t="str">
        <f t="shared" ref="S1798:S1861" si="927">IMDIV(COMPLEX(0,2*PI()*B1798*$C$123),COMPLEX($C$124,0))</f>
        <v>0.0761752016624439i</v>
      </c>
      <c r="T1798" t="str">
        <f t="shared" ref="T1798:T1861" si="928">IMPRODUCT(R1798,S1798)</f>
        <v>0.203313047126927-0.0252364117959543i</v>
      </c>
      <c r="U1798" t="str">
        <f t="shared" ref="U1798:U1861" si="929">IMDIV(COMPLEX(1,2*PI()*B1798*$C$16*10^-3*$C$15*10^-6),COMPLEX(0,2*PI()*B1798*$C$15*10^-6))</f>
        <v>0.0000499999999999999-0.00144918180991309i</v>
      </c>
      <c r="V1798" t="str">
        <f t="shared" ref="V1798:V1861" si="930">IMSUM(COMPLEX($C$18*10^-3,0),IMDIV(COMPLEX(1,0),COMPLEX(0,2*PI()*B1798*($C$17*1*10^-6))))</f>
        <v>3.33333333333333E-06-0.0015940999909044i</v>
      </c>
      <c r="W1798" t="str">
        <f t="shared" ref="W1798:W1861" si="931">IMDIV(IMPRODUCT(U1798,V1798),IMSUM(U1798,V1798))</f>
        <v>0.000014471194076997-0.000759294075143266i</v>
      </c>
      <c r="X1798" t="str">
        <f t="shared" ref="X1798:X1861" si="932">IMDIV(IMPRODUCT(COMPLEX($C$19,0),W1798),IMSUM(COMPLEX($C$19,0),W1798))</f>
        <v>0.0000253460414771609-0.000758723163590332i</v>
      </c>
      <c r="Y1798" t="str">
        <f t="shared" ref="Y1798:Y1861" si="933">COMPLEX($C$13*10^-3,2*PI()*B1798*$C$12*0.000001)</f>
        <v>0.009+0.104552203511468i</v>
      </c>
      <c r="Z1798" t="str">
        <f t="shared" ref="Z1798:Z1861" si="934">IMPRODUCT(COMPLEX($C$6,0),IMDIV(X1798,IMSUM(X1798,Y1798)))</f>
        <v>-0.101275991969418-0.0122251941995319i</v>
      </c>
      <c r="AA1798" t="str">
        <f t="shared" ref="AA1798:AA1861" si="935">IMDIV(COMPLEX($C$6,0),IMSUM(X1798,Y1798))</f>
        <v>11.6407332422783-133.871012974429i</v>
      </c>
      <c r="AB1798" t="str">
        <f t="shared" ref="AB1798:AB1861" si="936">IMPRODUCT(COMPLEX($C$119,0),T1798)</f>
        <v>1.40445860906298-0.174329667030958i</v>
      </c>
      <c r="AC1798" t="str">
        <f t="shared" ref="AC1798:AC1861" si="937">IMSUM(COMPLEX(1,0),IMPRODUCT(AB1798,M1798))</f>
        <v>1.62138075737129-2.43165115318847i</v>
      </c>
      <c r="AD1798" t="str">
        <f t="shared" ref="AD1798:AD1861" si="938">IMDIV(AB1798,AC1798)</f>
        <v>0.316217914829203+0.366725698155158i</v>
      </c>
      <c r="AE1798" t="str">
        <f t="shared" ref="AE1798:AE1861" si="939">IMPRODUCT(AD1798,AA1798,X1798)</f>
        <v>-0.0275419901249227-0.041006334279499i</v>
      </c>
      <c r="AF1798" t="str">
        <f t="shared" ref="AF1798:AF1861" si="940">IMSUB(D1798,H1798)</f>
        <v>-14.5318275796206-1.99233144597892i</v>
      </c>
      <c r="AG1798" t="str">
        <f t="shared" ref="AG1798:AG1861" si="941">IMSUM(COMPLEX(1,0),IMPRODUCT(AD1798,AA1798,COMPLEX($C$127,0)))</f>
        <v>1.19104531570125-0.137789712723795i</v>
      </c>
      <c r="AH1798" t="str">
        <f t="shared" ref="AH1798:AH1861" si="942">IMDIV(IMPRODUCT(AE1798,AF1798),AG1798)</f>
        <v>0.201535866658411+0.569700676085184i</v>
      </c>
      <c r="AI1798">
        <f t="shared" ref="AI1798:AI1861" si="943">20*LOG10(IMABS(AH1798))</f>
        <v>-4.3749828907247625</v>
      </c>
      <c r="AJ1798">
        <f t="shared" ref="AJ1798:AJ1861" si="944">IMARGUMENT(AH1798)*180/PI()</f>
        <v>70.518386636774366</v>
      </c>
      <c r="AK1798"/>
      <c r="AL1798"/>
      <c r="AM1798"/>
      <c r="AN1798"/>
    </row>
    <row r="1799" spans="1:40" x14ac:dyDescent="0.25">
      <c r="A1799"/>
      <c r="B1799">
        <f t="shared" si="910"/>
        <v>166500</v>
      </c>
      <c r="C1799" s="186" t="str">
        <f t="shared" si="913"/>
        <v>-2.75685704746702E-06+0.0147088435733029i</v>
      </c>
      <c r="D1799" s="158" t="str">
        <f t="shared" si="914"/>
        <v>-5.95702709290999+0.112767800728656i</v>
      </c>
      <c r="E1799" t="str">
        <f t="shared" si="915"/>
        <v>2870</v>
      </c>
      <c r="F1799" t="str">
        <f t="shared" si="916"/>
        <v>0.777000777000777</v>
      </c>
      <c r="G1799" t="str">
        <f t="shared" si="911"/>
        <v>0.777000777000777</v>
      </c>
      <c r="H1799" t="str">
        <f t="shared" si="917"/>
        <v>8.57542783044408+2.10406923264813i</v>
      </c>
      <c r="I1799" t="str">
        <f t="shared" si="918"/>
        <v>653.843971028376i</v>
      </c>
      <c r="J1799" t="str">
        <f t="shared" si="912"/>
        <v>-364.676611672725+141.41128175331i</v>
      </c>
      <c r="K1799" t="str">
        <f t="shared" si="919"/>
        <v>0.604374283856205-1.55858262004369i</v>
      </c>
      <c r="L1799" t="str">
        <f t="shared" si="920"/>
        <v>0.0423179967850781-0.0917106705207089i</v>
      </c>
      <c r="M1799" t="str">
        <f t="shared" si="921"/>
        <v>0.646692280641283-1.6502932905644i</v>
      </c>
      <c r="N1799" t="str">
        <f t="shared" si="922"/>
        <v>-0.738412468249958i</v>
      </c>
      <c r="O1799" t="str">
        <f t="shared" si="923"/>
        <v>0.739538081183228-0.673114720147932i</v>
      </c>
      <c r="P1799" t="str">
        <f t="shared" si="924"/>
        <v>0.260461918816772+0.673114720147932i</v>
      </c>
      <c r="Q1799" t="str">
        <f t="shared" si="925"/>
        <v>-0.260461918816772+0.0652977481020259i</v>
      </c>
      <c r="R1799" t="str">
        <f t="shared" si="926"/>
        <v>-0.331291843949553-2.66736624946368i</v>
      </c>
      <c r="S1799" t="str">
        <f t="shared" si="927"/>
        <v>0.0762209800288276i</v>
      </c>
      <c r="T1799" t="str">
        <f t="shared" si="928"/>
        <v>0.20330926962994-0.0252513890213924i</v>
      </c>
      <c r="U1799" t="str">
        <f t="shared" si="929"/>
        <v>0.0000499999999999999-0.00144831143044768i</v>
      </c>
      <c r="V1799" t="str">
        <f t="shared" si="930"/>
        <v>3.33333333333333E-06-0.00159314257349245i</v>
      </c>
      <c r="W1799" t="str">
        <f t="shared" si="931"/>
        <v>0.000014471189888705-0.000758838281512534i</v>
      </c>
      <c r="X1799" t="str">
        <f t="shared" si="932"/>
        <v>0.0000253329831085902-0.000758267899852243i</v>
      </c>
      <c r="Y1799" t="str">
        <f t="shared" si="933"/>
        <v>0.009+0.10461503536454i</v>
      </c>
      <c r="Z1799" t="str">
        <f t="shared" si="934"/>
        <v>-0.101154627014225-0.0122054247022159i</v>
      </c>
      <c r="AA1799" t="str">
        <f t="shared" si="935"/>
        <v>11.6266402898785-133.790662266024i</v>
      </c>
      <c r="AB1799" t="str">
        <f t="shared" si="936"/>
        <v>1.40443251463255-0.174433127647498i</v>
      </c>
      <c r="AC1799" t="str">
        <f t="shared" si="937"/>
        <v>1.62036984568567-2.43053011308634i</v>
      </c>
      <c r="AD1799" t="str">
        <f t="shared" si="938"/>
        <v>0.31637657528451+0.366909855326919i</v>
      </c>
      <c r="AE1799" t="str">
        <f t="shared" si="939"/>
        <v>-0.027524663857249-0.040976140030618i</v>
      </c>
      <c r="AF1799" t="str">
        <f t="shared" si="940"/>
        <v>-14.5324549233541-1.99130143191947i</v>
      </c>
      <c r="AG1799" t="str">
        <f t="shared" si="941"/>
        <v>1.19101838320661-0.137785535506387i</v>
      </c>
      <c r="AH1799" t="str">
        <f t="shared" si="942"/>
        <v>0.201477072912356+0.569306440961884i</v>
      </c>
      <c r="AI1799">
        <f t="shared" si="943"/>
        <v>-4.3806086114634804</v>
      </c>
      <c r="AJ1799">
        <f t="shared" si="944"/>
        <v>70.511171238487435</v>
      </c>
      <c r="AK1799"/>
      <c r="AL1799"/>
      <c r="AM1799"/>
      <c r="AN1799"/>
    </row>
    <row r="1800" spans="1:40" x14ac:dyDescent="0.25">
      <c r="A1800"/>
      <c r="B1800">
        <f t="shared" si="910"/>
        <v>166600</v>
      </c>
      <c r="C1800" s="186" t="str">
        <f t="shared" si="913"/>
        <v>-2.75354848856824E-06+0.0147000147362437i</v>
      </c>
      <c r="D1800" s="158" t="str">
        <f t="shared" si="914"/>
        <v>-5.95702706754437+0.112700112977868i</v>
      </c>
      <c r="E1800" t="str">
        <f t="shared" si="915"/>
        <v>2870</v>
      </c>
      <c r="F1800" t="str">
        <f t="shared" si="916"/>
        <v>0.777000777000777</v>
      </c>
      <c r="G1800" t="str">
        <f t="shared" si="911"/>
        <v>0.777000777000777</v>
      </c>
      <c r="H1800" t="str">
        <f t="shared" si="917"/>
        <v>8.576054169304+2.10297249394846i</v>
      </c>
      <c r="I1800" t="str">
        <f t="shared" si="918"/>
        <v>654.236670110074i</v>
      </c>
      <c r="J1800" t="str">
        <f t="shared" si="912"/>
        <v>-365.11599476518+141.496213454063i</v>
      </c>
      <c r="K1800" t="str">
        <f t="shared" si="919"/>
        <v>0.603740216810363-1.55788769507974i</v>
      </c>
      <c r="L1800" t="str">
        <f t="shared" si="920"/>
        <v>0.0422761164510179-0.0916749353155973i</v>
      </c>
      <c r="M1800" t="str">
        <f t="shared" si="921"/>
        <v>0.646016333261381-1.64956263039534i</v>
      </c>
      <c r="N1800" t="str">
        <f t="shared" si="922"/>
        <v>-0.73885595922188i</v>
      </c>
      <c r="O1800" t="str">
        <f t="shared" si="923"/>
        <v>0.739239488163818-0.67344263240405i</v>
      </c>
      <c r="P1800" t="str">
        <f t="shared" si="924"/>
        <v>0.260760511836182+0.67344263240405i</v>
      </c>
      <c r="Q1800" t="str">
        <f t="shared" si="925"/>
        <v>-0.260760511836182+0.06541332681783i</v>
      </c>
      <c r="R1800" t="str">
        <f t="shared" si="926"/>
        <v>-0.331289364240812-2.66571562911756i</v>
      </c>
      <c r="S1800" t="str">
        <f t="shared" si="927"/>
        <v>0.0762667583952111i</v>
      </c>
      <c r="T1800" t="str">
        <f t="shared" si="928"/>
        <v>0.203305489836247-0.0252663659014571i</v>
      </c>
      <c r="U1800" t="str">
        <f t="shared" si="929"/>
        <v>0.00005-0.00144744209585557i</v>
      </c>
      <c r="V1800" t="str">
        <f t="shared" si="930"/>
        <v>3.33333333333333E-06-0.00159218630544113i</v>
      </c>
      <c r="W1800" t="str">
        <f t="shared" si="931"/>
        <v>0.0000144711856978998-0.000758383035196256i</v>
      </c>
      <c r="X1800" t="str">
        <f t="shared" si="932"/>
        <v>0.0000253199482309571-0.000757813182456115i</v>
      </c>
      <c r="Y1800" t="str">
        <f t="shared" si="933"/>
        <v>0.009+0.104677867217612i</v>
      </c>
      <c r="Z1800" t="str">
        <f t="shared" si="934"/>
        <v>-0.101033479987092-0.0121857014929158i</v>
      </c>
      <c r="AA1800" t="str">
        <f t="shared" si="935"/>
        <v>11.6125729808146-133.71040789418i</v>
      </c>
      <c r="AB1800" t="str">
        <f t="shared" si="936"/>
        <v>1.40440640433679-0.174536585878246i</v>
      </c>
      <c r="AC1800" t="str">
        <f t="shared" si="937"/>
        <v>1.61936044603691-2.42940980771088i</v>
      </c>
      <c r="AD1800" t="str">
        <f t="shared" si="938"/>
        <v>0.316535316440459+0.367093946146392i</v>
      </c>
      <c r="AE1800" t="str">
        <f t="shared" si="939"/>
        <v>-0.0275073673111983-0.040945983739473i</v>
      </c>
      <c r="AF1800" t="str">
        <f t="shared" si="940"/>
        <v>-14.5330812368484-1.99027238097059i</v>
      </c>
      <c r="AG1800" t="str">
        <f t="shared" si="941"/>
        <v>1.19099145607116-0.137781402942091i</v>
      </c>
      <c r="AH1800" t="str">
        <f t="shared" si="942"/>
        <v>0.201418366049701+0.56891270129588i</v>
      </c>
      <c r="AI1800">
        <f t="shared" si="943"/>
        <v>-4.3862307010583281</v>
      </c>
      <c r="AJ1800">
        <f t="shared" si="944"/>
        <v>70.503954407366379</v>
      </c>
      <c r="AK1800"/>
      <c r="AL1800"/>
      <c r="AM1800"/>
      <c r="AN1800"/>
    </row>
    <row r="1801" spans="1:40" x14ac:dyDescent="0.25">
      <c r="A1801"/>
      <c r="B1801">
        <f t="shared" si="910"/>
        <v>166700</v>
      </c>
      <c r="C1801" s="186" t="str">
        <f t="shared" si="913"/>
        <v>-2.75024588209826E-06+0.0146911964916693i</v>
      </c>
      <c r="D1801" s="158" t="str">
        <f t="shared" si="914"/>
        <v>-5.95702704222439+0.112632506436131i</v>
      </c>
      <c r="E1801" t="str">
        <f t="shared" si="915"/>
        <v>2870</v>
      </c>
      <c r="F1801" t="str">
        <f t="shared" si="916"/>
        <v>0.777000777000777</v>
      </c>
      <c r="G1801" t="str">
        <f t="shared" si="911"/>
        <v>0.777000777000777</v>
      </c>
      <c r="H1801" t="str">
        <f t="shared" si="917"/>
        <v>8.57667948007697+2.10187679841807i</v>
      </c>
      <c r="I1801" t="str">
        <f t="shared" si="918"/>
        <v>654.629369191773i</v>
      </c>
      <c r="J1801" t="str">
        <f t="shared" si="912"/>
        <v>-365.555641672161+141.581145154816i</v>
      </c>
      <c r="K1801" t="str">
        <f t="shared" si="919"/>
        <v>0.603107099285722-1.55719324374266i</v>
      </c>
      <c r="L1801" t="str">
        <f t="shared" si="920"/>
        <v>0.0422342938581436-0.0916392163726435i</v>
      </c>
      <c r="M1801" t="str">
        <f t="shared" si="921"/>
        <v>0.645341393143866-1.6488324601153i</v>
      </c>
      <c r="N1801" t="str">
        <f t="shared" si="922"/>
        <v>-0.739299450193802i</v>
      </c>
      <c r="O1801" t="str">
        <f t="shared" si="923"/>
        <v>0.738940749747652-0.673770412204616i</v>
      </c>
      <c r="P1801" t="str">
        <f t="shared" si="924"/>
        <v>0.261059250252348+0.673770412204616i</v>
      </c>
      <c r="Q1801" t="str">
        <f t="shared" si="925"/>
        <v>-0.261059250252348+0.0655290379891861i</v>
      </c>
      <c r="R1801" t="str">
        <f t="shared" si="926"/>
        <v>-0.331286882978431-2.66406695902312i</v>
      </c>
      <c r="S1801" t="str">
        <f t="shared" si="927"/>
        <v>0.0763125367615948i</v>
      </c>
      <c r="T1801" t="str">
        <f t="shared" si="928"/>
        <v>0.203301707745802-0.0252813424359257i</v>
      </c>
      <c r="U1801" t="str">
        <f t="shared" si="929"/>
        <v>0.00005-0.00144657380425638i</v>
      </c>
      <c r="V1801" t="str">
        <f t="shared" si="930"/>
        <v>3.33333333333333E-06-0.00159123118468202i</v>
      </c>
      <c r="W1801" t="str">
        <f t="shared" si="931"/>
        <v>0.0000144711815045814-0.000757928335209469i</v>
      </c>
      <c r="X1801" t="str">
        <f t="shared" si="932"/>
        <v>0.0000253069367879247-0.000757359010419537i</v>
      </c>
      <c r="Y1801" t="str">
        <f t="shared" si="933"/>
        <v>0.009+0.104740699070684i</v>
      </c>
      <c r="Z1801" t="str">
        <f t="shared" si="934"/>
        <v>-0.10091255036699-0.0121660244336634i</v>
      </c>
      <c r="AA1801" t="str">
        <f t="shared" si="935"/>
        <v>11.5985312527562-133.63024968591i</v>
      </c>
      <c r="AB1801" t="str">
        <f t="shared" si="936"/>
        <v>1.40438027817538-0.174640041721664i</v>
      </c>
      <c r="AC1801" t="str">
        <f t="shared" si="937"/>
        <v>1.6183525555949-2.42829023682468i</v>
      </c>
      <c r="AD1801" t="str">
        <f t="shared" si="938"/>
        <v>0.316694138271579+0.367277970580597i</v>
      </c>
      <c r="AE1801" t="str">
        <f t="shared" si="939"/>
        <v>-0.0274901004152314-0.0409158653291104i</v>
      </c>
      <c r="AF1801" t="str">
        <f t="shared" si="940"/>
        <v>-14.5337065223014-1.98924429198194i</v>
      </c>
      <c r="AG1801" t="str">
        <f t="shared" si="941"/>
        <v>1.19096453425872-0.137777314938864i</v>
      </c>
      <c r="AH1801" t="str">
        <f t="shared" si="942"/>
        <v>0.201359745898785+0.568519456109955i</v>
      </c>
      <c r="AI1801">
        <f t="shared" si="943"/>
        <v>-4.3918491643711626</v>
      </c>
      <c r="AJ1801">
        <f t="shared" si="944"/>
        <v>70.49673614304055</v>
      </c>
      <c r="AK1801"/>
      <c r="AL1801"/>
      <c r="AM1801"/>
      <c r="AN1801"/>
    </row>
    <row r="1802" spans="1:40" x14ac:dyDescent="0.25">
      <c r="A1802"/>
      <c r="B1802">
        <f t="shared" si="910"/>
        <v>166800</v>
      </c>
      <c r="C1802" s="186" t="str">
        <f t="shared" si="913"/>
        <v>-2.74694921378692E-06+0.0146823888205283i</v>
      </c>
      <c r="D1802" s="158" t="str">
        <f t="shared" si="914"/>
        <v>-5.95702701694993+0.112564980957384i</v>
      </c>
      <c r="E1802" t="str">
        <f t="shared" si="915"/>
        <v>2870</v>
      </c>
      <c r="F1802" t="str">
        <f t="shared" si="916"/>
        <v>0.777000777000777</v>
      </c>
      <c r="G1802" t="str">
        <f t="shared" si="911"/>
        <v>0.777000777000777</v>
      </c>
      <c r="H1802" t="str">
        <f t="shared" si="917"/>
        <v>8.57730376495531+2.10078214476183i</v>
      </c>
      <c r="I1802" t="str">
        <f t="shared" si="918"/>
        <v>655.022068273472i</v>
      </c>
      <c r="J1802" t="str">
        <f t="shared" si="912"/>
        <v>-365.995552393668+141.666076855568i</v>
      </c>
      <c r="K1802" t="str">
        <f t="shared" si="919"/>
        <v>0.602474929492226-1.55649926585919i</v>
      </c>
      <c r="L1802" t="str">
        <f t="shared" si="920"/>
        <v>0.0421925289096668-0.0916035137071806i</v>
      </c>
      <c r="M1802" t="str">
        <f t="shared" si="921"/>
        <v>0.644667458401893-1.64810277956637i</v>
      </c>
      <c r="N1802" t="str">
        <f t="shared" si="922"/>
        <v>-0.739742941165724i</v>
      </c>
      <c r="O1802" t="str">
        <f t="shared" si="923"/>
        <v>0.738641865993486-0.674098059485162i</v>
      </c>
      <c r="P1802" t="str">
        <f t="shared" si="924"/>
        <v>0.261358134006514+0.674098059485162i</v>
      </c>
      <c r="Q1802" t="str">
        <f t="shared" si="925"/>
        <v>-0.261358134006514+0.065644881680562i</v>
      </c>
      <c r="R1802" t="str">
        <f t="shared" si="926"/>
        <v>-0.331284400162306-2.66242023567206i</v>
      </c>
      <c r="S1802" t="str">
        <f t="shared" si="927"/>
        <v>0.0763583151279785i</v>
      </c>
      <c r="T1802" t="str">
        <f t="shared" si="928"/>
        <v>0.203297923358554-0.0252963186245767i</v>
      </c>
      <c r="U1802" t="str">
        <f t="shared" si="929"/>
        <v>0.00005-0.00144570655377421i</v>
      </c>
      <c r="V1802" t="str">
        <f t="shared" si="930"/>
        <v>3.33333333333333E-06-0.00159027720915163i</v>
      </c>
      <c r="W1802" t="str">
        <f t="shared" si="931"/>
        <v>0.0000144711773087499-0.000757474180569561i</v>
      </c>
      <c r="X1802" t="str">
        <f t="shared" si="932"/>
        <v>0.000025293948723325-0.000756905382762447i</v>
      </c>
      <c r="Y1802" t="str">
        <f t="shared" si="933"/>
        <v>0.009+0.104803530923755i</v>
      </c>
      <c r="Z1802" t="str">
        <f t="shared" si="934"/>
        <v>-0.100791837634447-0.012146393386987i</v>
      </c>
      <c r="AA1802" t="str">
        <f t="shared" si="935"/>
        <v>11.5845150435624-133.550187468635i</v>
      </c>
      <c r="AB1802" t="str">
        <f t="shared" si="936"/>
        <v>1.40435413614797-0.174743495176221i</v>
      </c>
      <c r="AC1802" t="str">
        <f t="shared" si="937"/>
        <v>1.61734617153562-2.42717140018852i</v>
      </c>
      <c r="AD1802" t="str">
        <f t="shared" si="938"/>
        <v>0.316853040752386+0.367461928596557i</v>
      </c>
      <c r="AE1802" t="str">
        <f t="shared" si="939"/>
        <v>-0.0274728630980207-0.0408857847227865i</v>
      </c>
      <c r="AF1802" t="str">
        <f t="shared" si="940"/>
        <v>-14.5343307819052-1.98821716380445i</v>
      </c>
      <c r="AG1802" t="str">
        <f t="shared" si="941"/>
        <v>1.19093761773324-0.137773271404864i</v>
      </c>
      <c r="AH1802" t="str">
        <f t="shared" si="942"/>
        <v>0.201301212288322+0.568126704429418i</v>
      </c>
      <c r="AI1802">
        <f t="shared" si="943"/>
        <v>-4.3974640062549959</v>
      </c>
      <c r="AJ1802">
        <f t="shared" si="944"/>
        <v>70.489516445144758</v>
      </c>
      <c r="AK1802"/>
      <c r="AL1802"/>
      <c r="AM1802"/>
      <c r="AN1802"/>
    </row>
    <row r="1803" spans="1:40" x14ac:dyDescent="0.25">
      <c r="A1803"/>
      <c r="B1803">
        <f t="shared" si="910"/>
        <v>166900</v>
      </c>
      <c r="C1803" s="186" t="str">
        <f t="shared" si="913"/>
        <v>-2.74365846940692E-06+0.0146735917038156i</v>
      </c>
      <c r="D1803" s="158" t="str">
        <f t="shared" si="914"/>
        <v>-5.95702699172089+0.11249753639592i</v>
      </c>
      <c r="E1803" t="str">
        <f t="shared" si="915"/>
        <v>2870</v>
      </c>
      <c r="F1803" t="str">
        <f t="shared" si="916"/>
        <v>0.777000777000777</v>
      </c>
      <c r="G1803" t="str">
        <f t="shared" si="911"/>
        <v>0.777000777000777</v>
      </c>
      <c r="H1803" t="str">
        <f t="shared" si="917"/>
        <v>8.57792702612563+2.09968853168619i</v>
      </c>
      <c r="I1803" t="str">
        <f t="shared" si="918"/>
        <v>655.414767355171i</v>
      </c>
      <c r="J1803" t="str">
        <f t="shared" si="912"/>
        <v>-366.4357269297+141.751008556321i</v>
      </c>
      <c r="K1803" t="str">
        <f t="shared" si="919"/>
        <v>0.601843705643752-1.55580576125501i</v>
      </c>
      <c r="L1803" t="str">
        <f t="shared" si="920"/>
        <v>0.0421508215089757-0.0915678273344222i</v>
      </c>
      <c r="M1803" t="str">
        <f t="shared" si="921"/>
        <v>0.643994527152728-1.64737358858943i</v>
      </c>
      <c r="N1803" t="str">
        <f t="shared" si="922"/>
        <v>-0.740186432137646i</v>
      </c>
      <c r="O1803" t="str">
        <f t="shared" si="923"/>
        <v>0.738342836960108-0.674425574181243i</v>
      </c>
      <c r="P1803" t="str">
        <f t="shared" si="924"/>
        <v>0.261657163039892+0.674425574181243i</v>
      </c>
      <c r="Q1803" t="str">
        <f t="shared" si="925"/>
        <v>-0.261657163039892+0.065760857956403i</v>
      </c>
      <c r="R1803" t="str">
        <f t="shared" si="926"/>
        <v>-0.33128191579229-2.66077545556451i</v>
      </c>
      <c r="S1803" t="str">
        <f t="shared" si="927"/>
        <v>0.0764040934943622i</v>
      </c>
      <c r="T1803" t="str">
        <f t="shared" si="928"/>
        <v>0.203294136674455-0.0253112944671855i</v>
      </c>
      <c r="U1803" t="str">
        <f t="shared" si="929"/>
        <v>0.00005-0.00144484034253768i</v>
      </c>
      <c r="V1803" t="str">
        <f t="shared" si="930"/>
        <v>3.33333333333333E-06-0.00158932437679144i</v>
      </c>
      <c r="W1803" t="str">
        <f t="shared" si="931"/>
        <v>0.0000144711731104053-0.00075702057029628i</v>
      </c>
      <c r="X1803" t="str">
        <f t="shared" si="932"/>
        <v>0.0000252809839811581-0.000756452298507133i</v>
      </c>
      <c r="Y1803" t="str">
        <f t="shared" si="933"/>
        <v>0.009+0.104866362776827i</v>
      </c>
      <c r="Z1803" t="str">
        <f t="shared" si="934"/>
        <v>-0.10067134127154-0.0121268082159098i</v>
      </c>
      <c r="AA1803" t="str">
        <f t="shared" si="935"/>
        <v>11.5705242912817-133.470221070191i</v>
      </c>
      <c r="AB1803" t="str">
        <f t="shared" si="936"/>
        <v>1.40432797825423-0.174846946240367i</v>
      </c>
      <c r="AC1803" t="str">
        <f t="shared" si="937"/>
        <v>1.61634129104128-2.42605329756137i</v>
      </c>
      <c r="AD1803" t="str">
        <f t="shared" si="938"/>
        <v>0.317012023857385+0.3676458201613i</v>
      </c>
      <c r="AE1803" t="str">
        <f t="shared" si="939"/>
        <v>-0.0274556552884513-0.0408557418439692i</v>
      </c>
      <c r="AF1803" t="str">
        <f t="shared" si="940"/>
        <v>-14.5349540178465-1.98719099529027i</v>
      </c>
      <c r="AG1803" t="str">
        <f t="shared" si="941"/>
        <v>1.19091070645877-0.137769272248469i</v>
      </c>
      <c r="AH1803" t="str">
        <f t="shared" si="942"/>
        <v>0.201242765047414+0.567734445282161i</v>
      </c>
      <c r="AI1803">
        <f t="shared" si="943"/>
        <v>-4.4030752315530606</v>
      </c>
      <c r="AJ1803">
        <f t="shared" si="944"/>
        <v>70.482295313320193</v>
      </c>
      <c r="AK1803"/>
      <c r="AL1803"/>
      <c r="AM1803"/>
      <c r="AN1803"/>
    </row>
    <row r="1804" spans="1:40" x14ac:dyDescent="0.25">
      <c r="A1804"/>
      <c r="B1804">
        <f t="shared" si="910"/>
        <v>167000</v>
      </c>
      <c r="C1804" s="186" t="str">
        <f t="shared" si="913"/>
        <v>-0.0000027403736347734+0.0146648051225709i</v>
      </c>
      <c r="D1804" s="158" t="str">
        <f t="shared" si="914"/>
        <v>-5.95702696653716+0.112430172606377i</v>
      </c>
      <c r="E1804" t="str">
        <f t="shared" si="915"/>
        <v>2870</v>
      </c>
      <c r="F1804" t="str">
        <f t="shared" si="916"/>
        <v>0.777000777000777</v>
      </c>
      <c r="G1804" t="str">
        <f t="shared" si="911"/>
        <v>0.777000777000777</v>
      </c>
      <c r="H1804" t="str">
        <f t="shared" si="917"/>
        <v>8.57854926576892+2.09859595789922i</v>
      </c>
      <c r="I1804" t="str">
        <f t="shared" si="918"/>
        <v>655.807466436869i</v>
      </c>
      <c r="J1804" t="str">
        <f t="shared" si="912"/>
        <v>-366.876165280258+141.835940257074i</v>
      </c>
      <c r="K1804" t="str">
        <f t="shared" si="919"/>
        <v>0.60121342595808-1.55511272975473i</v>
      </c>
      <c r="L1804" t="str">
        <f t="shared" si="920"/>
        <v>0.042109171559636-0.0915321572694645i</v>
      </c>
      <c r="M1804" t="str">
        <f t="shared" si="921"/>
        <v>0.643322597517716-1.64664488702419i</v>
      </c>
      <c r="N1804" t="str">
        <f t="shared" si="922"/>
        <v>-0.740629923109568i</v>
      </c>
      <c r="O1804" t="str">
        <f t="shared" si="923"/>
        <v>0.738043662706331-0.674752956228444i</v>
      </c>
      <c r="P1804" t="str">
        <f t="shared" si="924"/>
        <v>0.261956337293669+0.674752956228444i</v>
      </c>
      <c r="Q1804" t="str">
        <f t="shared" si="925"/>
        <v>-0.261956337293669+0.065876966881124i</v>
      </c>
      <c r="R1804" t="str">
        <f t="shared" si="926"/>
        <v>-0.331279429868288-2.65913261520896i</v>
      </c>
      <c r="S1804" t="str">
        <f t="shared" si="927"/>
        <v>0.0764498718607459i</v>
      </c>
      <c r="T1804" t="str">
        <f t="shared" si="928"/>
        <v>0.203290347693455-0.0253262699635316i</v>
      </c>
      <c r="U1804" t="str">
        <f t="shared" si="929"/>
        <v>0.00005-0.00144397516867987i</v>
      </c>
      <c r="V1804" t="str">
        <f t="shared" si="930"/>
        <v>3.33333333333333E-06-0.00158837268554786i</v>
      </c>
      <c r="W1804" t="str">
        <f t="shared" si="931"/>
        <v>0.0000144711689095477-0.000756567503411725i</v>
      </c>
      <c r="X1804" t="str">
        <f t="shared" si="932"/>
        <v>0.0000252680425055918-0.000755999756678222i</v>
      </c>
      <c r="Y1804" t="str">
        <f t="shared" si="933"/>
        <v>0.009+0.104929194629899i</v>
      </c>
      <c r="Z1804" t="str">
        <f t="shared" si="934"/>
        <v>-0.100551060761889-0.0121072687839472i</v>
      </c>
      <c r="AA1804" t="str">
        <f t="shared" si="935"/>
        <v>11.5565589341505-133.390350318826i</v>
      </c>
      <c r="AB1804" t="str">
        <f t="shared" si="936"/>
        <v>1.40430180449382-0.174950394912577i</v>
      </c>
      <c r="AC1804" t="str">
        <f t="shared" si="937"/>
        <v>1.61533791130012-2.4249359287005i</v>
      </c>
      <c r="AD1804" t="str">
        <f t="shared" si="938"/>
        <v>0.317171087561061+0.367829645241861i</v>
      </c>
      <c r="AE1804" t="str">
        <f t="shared" si="939"/>
        <v>-0.0274384769156194-0.040825736616337i</v>
      </c>
      <c r="AF1804" t="str">
        <f t="shared" si="940"/>
        <v>-14.5355762323061-1.98616578529284i</v>
      </c>
      <c r="AG1804" t="str">
        <f t="shared" si="941"/>
        <v>1.19088380039949-0.137765317378264i</v>
      </c>
      <c r="AH1804" t="str">
        <f t="shared" si="942"/>
        <v>0.201184404005543+0.567342677698614i</v>
      </c>
      <c r="AI1804">
        <f t="shared" si="943"/>
        <v>-4.4086828450993689</v>
      </c>
      <c r="AJ1804">
        <f t="shared" si="944"/>
        <v>70.475072747213773</v>
      </c>
      <c r="AK1804"/>
      <c r="AL1804"/>
      <c r="AM1804"/>
      <c r="AN1804"/>
    </row>
    <row r="1805" spans="1:40" x14ac:dyDescent="0.25">
      <c r="A1805"/>
      <c r="B1805">
        <f t="shared" si="910"/>
        <v>167100</v>
      </c>
      <c r="C1805" s="186" t="str">
        <f t="shared" si="913"/>
        <v>-2.73709469574399E-06+0.0146560290578795i</v>
      </c>
      <c r="D1805" s="158" t="str">
        <f t="shared" si="914"/>
        <v>-5.95702694139863+0.112362889443743i</v>
      </c>
      <c r="E1805" t="str">
        <f t="shared" si="915"/>
        <v>2870</v>
      </c>
      <c r="F1805" t="str">
        <f t="shared" si="916"/>
        <v>0.777000777000777</v>
      </c>
      <c r="G1805" t="str">
        <f t="shared" si="911"/>
        <v>0.777000777000777</v>
      </c>
      <c r="H1805" t="str">
        <f t="shared" si="917"/>
        <v>8.57917048606049+2.09750442211057i</v>
      </c>
      <c r="I1805" t="str">
        <f t="shared" si="918"/>
        <v>656.200165518568i</v>
      </c>
      <c r="J1805" t="str">
        <f t="shared" si="912"/>
        <v>-367.316867445341+141.920871957827i</v>
      </c>
      <c r="K1805" t="str">
        <f t="shared" si="919"/>
        <v>0.600584088656904-1.55442017118189i</v>
      </c>
      <c r="L1805" t="str">
        <f t="shared" si="920"/>
        <v>0.0420675789653902-0.0914965035272861i</v>
      </c>
      <c r="M1805" t="str">
        <f t="shared" si="921"/>
        <v>0.642651667622294-1.64591667470918i</v>
      </c>
      <c r="N1805" t="str">
        <f t="shared" si="922"/>
        <v>-0.74107341408149i</v>
      </c>
      <c r="O1805" t="str">
        <f t="shared" si="923"/>
        <v>0.737744343290997-0.675080205562373i</v>
      </c>
      <c r="P1805" t="str">
        <f t="shared" si="924"/>
        <v>0.262255656709003+0.675080205562373i</v>
      </c>
      <c r="Q1805" t="str">
        <f t="shared" si="925"/>
        <v>-0.262255656709003+0.0659932085191169i</v>
      </c>
      <c r="R1805" t="str">
        <f t="shared" si="926"/>
        <v>-0.331276942390176-2.65749171112227i</v>
      </c>
      <c r="S1805" t="str">
        <f t="shared" si="927"/>
        <v>0.0764956502271296i</v>
      </c>
      <c r="T1805" t="str">
        <f t="shared" si="928"/>
        <v>0.203286556415505-0.0253412451133919i</v>
      </c>
      <c r="U1805" t="str">
        <f t="shared" si="929"/>
        <v>0.00005-0.00144311103033835i</v>
      </c>
      <c r="V1805" t="str">
        <f t="shared" si="930"/>
        <v>3.33333333333333E-06-0.00158742213337219i</v>
      </c>
      <c r="W1805" t="str">
        <f t="shared" si="931"/>
        <v>0.0000144711647061768-0.000756114978940333i</v>
      </c>
      <c r="X1805" t="str">
        <f t="shared" si="932"/>
        <v>0.0000252551242409601-0.000755547756302672i</v>
      </c>
      <c r="Y1805" t="str">
        <f t="shared" si="933"/>
        <v>0.009+0.104992026482971i</v>
      </c>
      <c r="Z1805" t="str">
        <f t="shared" si="934"/>
        <v>-0.100430995590653-0.0120877749551055i</v>
      </c>
      <c r="AA1805" t="str">
        <f t="shared" si="935"/>
        <v>11.5426189105935-133.310575043196i</v>
      </c>
      <c r="AB1805" t="str">
        <f t="shared" si="936"/>
        <v>1.40427561486639-0.175053841191311i</v>
      </c>
      <c r="AC1805" t="str">
        <f t="shared" si="937"/>
        <v>1.61433602950654-2.42381929336136i</v>
      </c>
      <c r="AD1805" t="str">
        <f t="shared" si="938"/>
        <v>0.31733023183789+0.368013403805279i</v>
      </c>
      <c r="AE1805" t="str">
        <f t="shared" si="939"/>
        <v>-0.0274213279088313-0.0407957689637769i</v>
      </c>
      <c r="AF1805" t="str">
        <f t="shared" si="940"/>
        <v>-14.5361974274591-1.98514153266683i</v>
      </c>
      <c r="AG1805" t="str">
        <f t="shared" si="941"/>
        <v>1.19085689951968-0.137761406703042i</v>
      </c>
      <c r="AH1805" t="str">
        <f t="shared" si="942"/>
        <v>0.201126128992566+0.566951400711738i</v>
      </c>
      <c r="AI1805">
        <f t="shared" si="943"/>
        <v>-4.4142868517187424</v>
      </c>
      <c r="AJ1805">
        <f t="shared" si="944"/>
        <v>70.467848746478509</v>
      </c>
      <c r="AK1805"/>
      <c r="AL1805"/>
      <c r="AM1805"/>
      <c r="AN1805"/>
    </row>
    <row r="1806" spans="1:40" x14ac:dyDescent="0.25">
      <c r="A1806"/>
      <c r="B1806">
        <f t="shared" si="910"/>
        <v>167200</v>
      </c>
      <c r="C1806" s="186" t="str">
        <f t="shared" si="913"/>
        <v>-2.73382163821854E-06+0.014647263490872i</v>
      </c>
      <c r="D1806" s="158" t="str">
        <f t="shared" si="914"/>
        <v>-5.95702691630518+0.112295686763352i</v>
      </c>
      <c r="E1806" t="str">
        <f t="shared" si="915"/>
        <v>2870</v>
      </c>
      <c r="F1806" t="str">
        <f t="shared" si="916"/>
        <v>0.777000777000777</v>
      </c>
      <c r="G1806" t="str">
        <f t="shared" si="911"/>
        <v>0.777000777000777</v>
      </c>
      <c r="H1806" t="str">
        <f t="shared" si="917"/>
        <v>8.57979068917003+2.09641392303149i</v>
      </c>
      <c r="I1806" t="str">
        <f t="shared" si="918"/>
        <v>656.592864600267i</v>
      </c>
      <c r="J1806" t="str">
        <f t="shared" si="912"/>
        <v>-367.75783342495+142.005803658579i</v>
      </c>
      <c r="K1806" t="str">
        <f t="shared" si="919"/>
        <v>0.599955691965805-1.55372808535901i</v>
      </c>
      <c r="L1806" t="str">
        <f t="shared" si="920"/>
        <v>0.0420260436301571-0.0914608661227484i</v>
      </c>
      <c r="M1806" t="str">
        <f t="shared" si="921"/>
        <v>0.641981735595962-1.64518895148176i</v>
      </c>
      <c r="N1806" t="str">
        <f t="shared" si="922"/>
        <v>-0.741516905053412i</v>
      </c>
      <c r="O1806" t="str">
        <f t="shared" si="923"/>
        <v>0.737444878772979-0.675407322118665i</v>
      </c>
      <c r="P1806" t="str">
        <f t="shared" si="924"/>
        <v>0.262555121227021+0.675407322118665i</v>
      </c>
      <c r="Q1806" t="str">
        <f t="shared" si="925"/>
        <v>-0.262555121227021+0.0661095829347469i</v>
      </c>
      <c r="R1806" t="str">
        <f t="shared" si="926"/>
        <v>-0.331274453357824-2.65585273982964i</v>
      </c>
      <c r="S1806" t="str">
        <f t="shared" si="927"/>
        <v>0.0765414285935133i</v>
      </c>
      <c r="T1806" t="str">
        <f t="shared" si="928"/>
        <v>0.203282762840557-0.025356219916543i</v>
      </c>
      <c r="U1806" t="str">
        <f t="shared" si="929"/>
        <v>0.00005-0.00144224792565513i</v>
      </c>
      <c r="V1806" t="str">
        <f t="shared" si="930"/>
        <v>3.33333333333333E-06-0.00158647271822065i</v>
      </c>
      <c r="W1806" t="str">
        <f t="shared" si="931"/>
        <v>0.0000144711605002929-0.000755662995908866i</v>
      </c>
      <c r="X1806" t="str">
        <f t="shared" si="932"/>
        <v>0.0000252422291317642-0.000755096296409765i</v>
      </c>
      <c r="Y1806" t="str">
        <f t="shared" si="933"/>
        <v>0.009+0.105054858336043i</v>
      </c>
      <c r="Z1806" t="str">
        <f t="shared" si="934"/>
        <v>-0.100311145244522-0.0120683265938787i</v>
      </c>
      <c r="AA1806" t="str">
        <f t="shared" si="935"/>
        <v>11.5287041592216-133.230895072365i</v>
      </c>
      <c r="AB1806" t="str">
        <f t="shared" si="936"/>
        <v>1.40424940937161-0.175157285075025i</v>
      </c>
      <c r="AC1806" t="str">
        <f t="shared" si="937"/>
        <v>1.61333564286102-2.4227033912977i</v>
      </c>
      <c r="AD1806" t="str">
        <f t="shared" si="938"/>
        <v>0.31748945666233+0.368197095818603i</v>
      </c>
      <c r="AE1806" t="str">
        <f t="shared" si="939"/>
        <v>-0.0274042081976026-0.040765838810385i</v>
      </c>
      <c r="AF1806" t="str">
        <f t="shared" si="940"/>
        <v>-14.5368176054752-1.98411823626814i</v>
      </c>
      <c r="AG1806" t="str">
        <f t="shared" si="941"/>
        <v>1.19083000378373-0.137757540131805i</v>
      </c>
      <c r="AH1806" t="str">
        <f t="shared" si="942"/>
        <v>0.201067939838723+0.566560613357037i</v>
      </c>
      <c r="AI1806">
        <f t="shared" si="943"/>
        <v>-4.4198872562265059</v>
      </c>
      <c r="AJ1806">
        <f t="shared" si="944"/>
        <v>70.460623310773343</v>
      </c>
      <c r="AK1806"/>
      <c r="AL1806"/>
      <c r="AM1806"/>
      <c r="AN1806"/>
    </row>
    <row r="1807" spans="1:40" x14ac:dyDescent="0.25">
      <c r="A1807"/>
      <c r="B1807">
        <f t="shared" si="910"/>
        <v>167300</v>
      </c>
      <c r="C1807" s="186" t="str">
        <f t="shared" si="913"/>
        <v>-2.73055444813918E-06+0.0146385084027242i</v>
      </c>
      <c r="D1807" s="158" t="str">
        <f t="shared" si="914"/>
        <v>-5.95702689125673+0.112228564420886i</v>
      </c>
      <c r="E1807" t="str">
        <f t="shared" si="915"/>
        <v>2870</v>
      </c>
      <c r="F1807" t="str">
        <f t="shared" si="916"/>
        <v>0.777000777000777</v>
      </c>
      <c r="G1807" t="str">
        <f t="shared" si="911"/>
        <v>0.777000777000777</v>
      </c>
      <c r="H1807" t="str">
        <f t="shared" si="917"/>
        <v>8.58040987726166+2.09532445937485i</v>
      </c>
      <c r="I1807" t="str">
        <f t="shared" si="918"/>
        <v>656.985563681965i</v>
      </c>
      <c r="J1807" t="str">
        <f t="shared" si="912"/>
        <v>-368.199063219085+142.090735359332i</v>
      </c>
      <c r="K1807" t="str">
        <f t="shared" si="919"/>
        <v>0.599328234114261-1.55303647210751i</v>
      </c>
      <c r="L1807" t="str">
        <f t="shared" si="920"/>
        <v>0.0419845654580325-0.0914252450705972i</v>
      </c>
      <c r="M1807" t="str">
        <f t="shared" si="921"/>
        <v>0.641312799572293-1.64446171717811i</v>
      </c>
      <c r="N1807" t="str">
        <f t="shared" si="922"/>
        <v>-0.741960396025333i</v>
      </c>
      <c r="O1807" t="str">
        <f t="shared" si="923"/>
        <v>0.737145269211177-0.675734305832982i</v>
      </c>
      <c r="P1807" t="str">
        <f t="shared" si="924"/>
        <v>0.262854730788823+0.675734305832982i</v>
      </c>
      <c r="Q1807" t="str">
        <f t="shared" si="925"/>
        <v>-0.262854730788823+0.066226090192351i</v>
      </c>
      <c r="R1807" t="str">
        <f t="shared" si="926"/>
        <v>-0.331271962771129-2.65421569786457i</v>
      </c>
      <c r="S1807" t="str">
        <f t="shared" si="927"/>
        <v>0.076587206959897i</v>
      </c>
      <c r="T1807" t="str">
        <f t="shared" si="928"/>
        <v>0.203278966968561-0.0253711943727638i</v>
      </c>
      <c r="U1807" t="str">
        <f t="shared" si="929"/>
        <v>0.0000500000000000001-0.00144138585277668i</v>
      </c>
      <c r="V1807" t="str">
        <f t="shared" si="930"/>
        <v>3.33333333333333E-06-0.00158552443805435i</v>
      </c>
      <c r="W1807" t="str">
        <f t="shared" si="931"/>
        <v>0.0000144711562918958-0.000755211553346433i</v>
      </c>
      <c r="X1807" t="str">
        <f t="shared" si="932"/>
        <v>0.0000252293571226709-0.000754645376031111i</v>
      </c>
      <c r="Y1807" t="str">
        <f t="shared" si="933"/>
        <v>0.009+0.105117690189114i</v>
      </c>
      <c r="Z1807" t="str">
        <f t="shared" si="934"/>
        <v>-0.100191509211716-0.0120489235652481i</v>
      </c>
      <c r="AA1807" t="str">
        <f t="shared" si="935"/>
        <v>11.5148146188325-133.151310235807i</v>
      </c>
      <c r="AB1807" t="str">
        <f t="shared" si="936"/>
        <v>1.40422318800914-0.175260726562192i</v>
      </c>
      <c r="AC1807" t="str">
        <f t="shared" si="937"/>
        <v>1.61233674857013-2.4215882222615i</v>
      </c>
      <c r="AD1807" t="str">
        <f t="shared" si="938"/>
        <v>0.317648762008833+0.368380721248883i</v>
      </c>
      <c r="AE1807" t="str">
        <f t="shared" si="939"/>
        <v>-0.0273871177116594-0.0407359460804661i</v>
      </c>
      <c r="AF1807" t="str">
        <f t="shared" si="940"/>
        <v>-14.5374367685184-1.98309589495396i</v>
      </c>
      <c r="AG1807" t="str">
        <f t="shared" si="941"/>
        <v>1.19080311315617-0.13775371757377i</v>
      </c>
      <c r="AH1807" t="str">
        <f t="shared" si="942"/>
        <v>0.201009836374635+0.566170314672537i</v>
      </c>
      <c r="AI1807">
        <f t="shared" si="943"/>
        <v>-4.4254840634287014</v>
      </c>
      <c r="AJ1807">
        <f t="shared" si="944"/>
        <v>70.453396439762898</v>
      </c>
      <c r="AK1807"/>
      <c r="AL1807"/>
      <c r="AM1807"/>
      <c r="AN1807"/>
    </row>
    <row r="1808" spans="1:40" x14ac:dyDescent="0.25">
      <c r="A1808"/>
      <c r="B1808">
        <f t="shared" si="910"/>
        <v>167400</v>
      </c>
      <c r="C1808" s="186" t="str">
        <f t="shared" si="913"/>
        <v>-2.72729311148988E-06+0.0146297637746568i</v>
      </c>
      <c r="D1808" s="158" t="str">
        <f t="shared" si="914"/>
        <v>-5.95702686625314+0.112161522272369i</v>
      </c>
      <c r="E1808" t="str">
        <f t="shared" si="915"/>
        <v>2870</v>
      </c>
      <c r="F1808" t="str">
        <f t="shared" si="916"/>
        <v>0.777000777000777</v>
      </c>
      <c r="G1808" t="str">
        <f t="shared" si="911"/>
        <v>0.777000777000777</v>
      </c>
      <c r="H1808" t="str">
        <f t="shared" si="917"/>
        <v>8.58102805249384+2.0942360298551i</v>
      </c>
      <c r="I1808" t="str">
        <f t="shared" si="918"/>
        <v>657.378262763664i</v>
      </c>
      <c r="J1808" t="str">
        <f t="shared" si="912"/>
        <v>-368.640556827746+142.175667060085i</v>
      </c>
      <c r="K1808" t="str">
        <f t="shared" si="919"/>
        <v>0.598701713335625-1.55234533124784i</v>
      </c>
      <c r="L1808" t="str">
        <f t="shared" si="920"/>
        <v>0.0419431443532873-0.0913896403854613i</v>
      </c>
      <c r="M1808" t="str">
        <f t="shared" si="921"/>
        <v>0.640644857688912-1.6437349716333i</v>
      </c>
      <c r="N1808" t="str">
        <f t="shared" si="922"/>
        <v>-0.742403886997255i</v>
      </c>
      <c r="O1808" t="str">
        <f t="shared" si="923"/>
        <v>0.736845514664517-0.676061156641012i</v>
      </c>
      <c r="P1808" t="str">
        <f t="shared" si="924"/>
        <v>0.263154485335483+0.676061156641012i</v>
      </c>
      <c r="Q1808" t="str">
        <f t="shared" si="925"/>
        <v>-0.263154485335483+0.0663427303562431i</v>
      </c>
      <c r="R1808" t="str">
        <f t="shared" si="926"/>
        <v>-0.331269470629969-2.65258058176883i</v>
      </c>
      <c r="S1808" t="str">
        <f t="shared" si="927"/>
        <v>0.0766329853262807i</v>
      </c>
      <c r="T1808" t="str">
        <f t="shared" si="928"/>
        <v>0.203275168799468-0.0253861684818312i</v>
      </c>
      <c r="U1808" t="str">
        <f t="shared" si="929"/>
        <v>0.0000500000000000001-0.00144052480985387i</v>
      </c>
      <c r="V1808" t="str">
        <f t="shared" si="930"/>
        <v>3.33333333333333E-06-0.00158457729083926i</v>
      </c>
      <c r="W1808" t="str">
        <f t="shared" si="931"/>
        <v>0.0000144711520809856-0.00075476065028444i</v>
      </c>
      <c r="X1808" t="str">
        <f t="shared" si="932"/>
        <v>0.0000252165081585116-0.000754194994200614i</v>
      </c>
      <c r="Y1808" t="str">
        <f t="shared" si="933"/>
        <v>0.009+0.105180522042186i</v>
      </c>
      <c r="Z1808" t="str">
        <f t="shared" si="934"/>
        <v>-0.100072086981974-0.0120295657346783i</v>
      </c>
      <c r="AA1808" t="str">
        <f t="shared" si="935"/>
        <v>11.5009502284092-133.071820363399i</v>
      </c>
      <c r="AB1808" t="str">
        <f t="shared" si="936"/>
        <v>1.40419695077864-0.175364165651272i</v>
      </c>
      <c r="AC1808" t="str">
        <f t="shared" si="937"/>
        <v>1.61133934384649-2.42047378600309i</v>
      </c>
      <c r="AD1808" t="str">
        <f t="shared" si="938"/>
        <v>0.31780814785182+0.368564280063177i</v>
      </c>
      <c r="AE1808" t="str">
        <f t="shared" si="939"/>
        <v>-0.0273700563809329-0.0407060906985305i</v>
      </c>
      <c r="AF1808" t="str">
        <f t="shared" si="940"/>
        <v>-14.538054918747-1.98207450758273i</v>
      </c>
      <c r="AG1808" t="str">
        <f t="shared" si="941"/>
        <v>1.1907762276016-0.137749938938349i</v>
      </c>
      <c r="AH1808" t="str">
        <f t="shared" si="942"/>
        <v>0.200951818431282+0.565780503698759i</v>
      </c>
      <c r="AI1808">
        <f t="shared" si="943"/>
        <v>-4.4310772781224648</v>
      </c>
      <c r="AJ1808">
        <f t="shared" si="944"/>
        <v>70.446168133118562</v>
      </c>
      <c r="AK1808"/>
      <c r="AL1808"/>
      <c r="AM1808"/>
      <c r="AN1808"/>
    </row>
    <row r="1809" spans="1:40" x14ac:dyDescent="0.25">
      <c r="A1809"/>
      <c r="B1809">
        <f t="shared" si="910"/>
        <v>167500</v>
      </c>
      <c r="C1809" s="186" t="str">
        <f t="shared" si="913"/>
        <v>-2.72403761429645E-06+0.0146210295879352i</v>
      </c>
      <c r="D1809" s="158" t="str">
        <f t="shared" si="914"/>
        <v>-5.95702684129433+0.11209456017417i</v>
      </c>
      <c r="E1809" t="str">
        <f t="shared" si="915"/>
        <v>2870</v>
      </c>
      <c r="F1809" t="str">
        <f t="shared" si="916"/>
        <v>0.777000777000777</v>
      </c>
      <c r="G1809" t="str">
        <f t="shared" si="911"/>
        <v>0.777000777000777</v>
      </c>
      <c r="H1809" t="str">
        <f t="shared" si="917"/>
        <v>8.58164521701952+2.09314863318829i</v>
      </c>
      <c r="I1809" t="str">
        <f t="shared" si="918"/>
        <v>657.770961845363i</v>
      </c>
      <c r="J1809" t="str">
        <f t="shared" si="912"/>
        <v>-369.082314250932+142.260598760838i</v>
      </c>
      <c r="K1809" t="str">
        <f t="shared" si="919"/>
        <v>0.598076127867117-1.55165466259937i</v>
      </c>
      <c r="L1809" t="str">
        <f t="shared" si="920"/>
        <v>0.0419017802203684-0.0913540520818546i</v>
      </c>
      <c r="M1809" t="str">
        <f t="shared" si="921"/>
        <v>0.639977908087485-1.64300871468122i</v>
      </c>
      <c r="N1809" t="str">
        <f t="shared" si="922"/>
        <v>-0.742847377969177i</v>
      </c>
      <c r="O1809" t="str">
        <f t="shared" si="923"/>
        <v>0.736545615191959-0.676387874478467i</v>
      </c>
      <c r="P1809" t="str">
        <f t="shared" si="924"/>
        <v>0.263454384808041+0.676387874478467i</v>
      </c>
      <c r="Q1809" t="str">
        <f t="shared" si="925"/>
        <v>-0.263454384808041+0.0664595034907099i</v>
      </c>
      <c r="R1809" t="str">
        <f t="shared" si="926"/>
        <v>-0.331266976934209-2.65094738809246i</v>
      </c>
      <c r="S1809" t="str">
        <f t="shared" si="927"/>
        <v>0.0766787636926644i</v>
      </c>
      <c r="T1809" t="str">
        <f t="shared" si="928"/>
        <v>0.203271368333228-0.0254011422435215i</v>
      </c>
      <c r="U1809" t="str">
        <f t="shared" si="929"/>
        <v>0.0000500000000000001-0.00143966479504202i</v>
      </c>
      <c r="V1809" t="str">
        <f t="shared" si="930"/>
        <v>3.33333333333333E-06-0.00158363127454622i</v>
      </c>
      <c r="W1809" t="str">
        <f t="shared" si="931"/>
        <v>0.0000144711478675622-0.000754310285756625i</v>
      </c>
      <c r="X1809" t="str">
        <f t="shared" si="932"/>
        <v>0.0000252036821842829-0.000753745149954502i</v>
      </c>
      <c r="Y1809" t="str">
        <f t="shared" si="933"/>
        <v>0.009+0.105243353895258i</v>
      </c>
      <c r="Z1809" t="str">
        <f t="shared" si="934"/>
        <v>-0.0999528780465522-0.0120102529681166i</v>
      </c>
      <c r="AA1809" t="str">
        <f t="shared" si="935"/>
        <v>11.4871109271196-132.992425285424i</v>
      </c>
      <c r="AB1809" t="str">
        <f t="shared" si="936"/>
        <v>1.40417069767976-0.175467602340718i</v>
      </c>
      <c r="AC1809" t="str">
        <f t="shared" si="937"/>
        <v>1.61034342590882-2.41936008227099i</v>
      </c>
      <c r="AD1809" t="str">
        <f t="shared" si="938"/>
        <v>0.317967614165715+0.368747772228542i</v>
      </c>
      <c r="AE1809" t="str">
        <f t="shared" si="939"/>
        <v>-0.0273530241355646-0.040676272589296i</v>
      </c>
      <c r="AF1809" t="str">
        <f t="shared" si="940"/>
        <v>-14.5386720583138-1.98105407301412i</v>
      </c>
      <c r="AG1809" t="str">
        <f t="shared" si="941"/>
        <v>1.19074934708477-0.137746204135171i</v>
      </c>
      <c r="AH1809" t="str">
        <f t="shared" si="942"/>
        <v>0.200893885840045+0.56539117947874i</v>
      </c>
      <c r="AI1809">
        <f t="shared" si="943"/>
        <v>-4.436666905095441</v>
      </c>
      <c r="AJ1809">
        <f t="shared" si="944"/>
        <v>70.438938390515702</v>
      </c>
      <c r="AK1809"/>
      <c r="AL1809"/>
      <c r="AM1809"/>
      <c r="AN1809"/>
    </row>
    <row r="1810" spans="1:40" x14ac:dyDescent="0.25">
      <c r="A1810"/>
      <c r="B1810">
        <f t="shared" si="910"/>
        <v>167600</v>
      </c>
      <c r="C1810" s="186" t="str">
        <f t="shared" si="913"/>
        <v>-2.72078794262642E-06+0.0146123058238697i</v>
      </c>
      <c r="D1810" s="158" t="str">
        <f t="shared" si="914"/>
        <v>-5.95702681638019+0.112027677983001i</v>
      </c>
      <c r="E1810" t="str">
        <f t="shared" si="915"/>
        <v>2870</v>
      </c>
      <c r="F1810" t="str">
        <f t="shared" si="916"/>
        <v>0.777000777000777</v>
      </c>
      <c r="G1810" t="str">
        <f t="shared" si="911"/>
        <v>0.777000777000777</v>
      </c>
      <c r="H1810" t="str">
        <f t="shared" si="917"/>
        <v>8.58226137298604+2.09206226809208i</v>
      </c>
      <c r="I1810" t="str">
        <f t="shared" si="918"/>
        <v>658.163660927062i</v>
      </c>
      <c r="J1810" t="str">
        <f t="shared" si="912"/>
        <v>-369.524335488643+142.34553046159i</v>
      </c>
      <c r="K1810" t="str">
        <f t="shared" si="919"/>
        <v>0.597451475949815-1.55096446598046i</v>
      </c>
      <c r="L1810" t="str">
        <f t="shared" si="920"/>
        <v>0.041860472963898-0.0913184801741758i</v>
      </c>
      <c r="M1810" t="str">
        <f t="shared" si="921"/>
        <v>0.639311948913713-1.64228294615464i</v>
      </c>
      <c r="N1810" t="str">
        <f t="shared" si="922"/>
        <v>-0.743290868941099i</v>
      </c>
      <c r="O1810" t="str">
        <f t="shared" si="923"/>
        <v>0.736245570852487-0.676714459281089i</v>
      </c>
      <c r="P1810" t="str">
        <f t="shared" si="924"/>
        <v>0.263754429147513+0.676714459281089i</v>
      </c>
      <c r="Q1810" t="str">
        <f t="shared" si="925"/>
        <v>-0.263754429147513+0.06657640966001i</v>
      </c>
      <c r="R1810" t="str">
        <f t="shared" si="926"/>
        <v>-0.331264481683753-2.64931611339375i</v>
      </c>
      <c r="S1810" t="str">
        <f t="shared" si="927"/>
        <v>0.0767245420590481i</v>
      </c>
      <c r="T1810" t="str">
        <f t="shared" si="928"/>
        <v>0.203267565569793-0.0254161156576139i</v>
      </c>
      <c r="U1810" t="str">
        <f t="shared" si="929"/>
        <v>0.0000500000000000001-0.00143880580650083i</v>
      </c>
      <c r="V1810" t="str">
        <f t="shared" si="930"/>
        <v>3.33333333333333E-06-0.00158268638715091i</v>
      </c>
      <c r="W1810" t="str">
        <f t="shared" si="931"/>
        <v>0.0000144711436516259-0.000753860458799023i</v>
      </c>
      <c r="X1810" t="str">
        <f t="shared" si="932"/>
        <v>0.0000251908791451454-0.000753295842331291i</v>
      </c>
      <c r="Y1810" t="str">
        <f t="shared" si="933"/>
        <v>0.009+0.10530618574833i</v>
      </c>
      <c r="Z1810" t="str">
        <f t="shared" si="934"/>
        <v>-0.0998338818982177-0.0119909851319906i</v>
      </c>
      <c r="AA1810" t="str">
        <f t="shared" si="935"/>
        <v>11.473296654316-132.913124832568i</v>
      </c>
      <c r="AB1810" t="str">
        <f t="shared" si="936"/>
        <v>1.40414442871217-0.175571036629005i</v>
      </c>
      <c r="AC1810" t="str">
        <f t="shared" si="937"/>
        <v>1.6093489919818-2.41824711081214i</v>
      </c>
      <c r="AD1810" t="str">
        <f t="shared" si="938"/>
        <v>0.318127160924911+0.368931197712052i</v>
      </c>
      <c r="AE1810" t="str">
        <f t="shared" si="939"/>
        <v>-0.0273360209059003-0.0406464916776861i</v>
      </c>
      <c r="AF1810" t="str">
        <f t="shared" si="940"/>
        <v>-14.5392881893662-1.98003459010908i</v>
      </c>
      <c r="AG1810" t="str">
        <f t="shared" si="941"/>
        <v>1.19072247157053-0.137742513074064i</v>
      </c>
      <c r="AH1810" t="str">
        <f t="shared" si="942"/>
        <v>0.200836038432654+0.565002341058014i</v>
      </c>
      <c r="AI1810">
        <f t="shared" si="943"/>
        <v>-4.4422529491262104</v>
      </c>
      <c r="AJ1810">
        <f t="shared" si="944"/>
        <v>70.431707211637757</v>
      </c>
      <c r="AK1810"/>
      <c r="AL1810"/>
      <c r="AM1810"/>
      <c r="AN1810"/>
    </row>
    <row r="1811" spans="1:40" x14ac:dyDescent="0.25">
      <c r="A1811"/>
      <c r="B1811">
        <f t="shared" si="910"/>
        <v>167700</v>
      </c>
      <c r="C1811" s="186" t="str">
        <f t="shared" si="913"/>
        <v>-2.71754408258877E-06+0.014603592463815i</v>
      </c>
      <c r="D1811" s="158" t="str">
        <f t="shared" si="914"/>
        <v>-5.9570267915106+0.111960875555915i</v>
      </c>
      <c r="E1811" t="str">
        <f t="shared" si="915"/>
        <v>2870</v>
      </c>
      <c r="F1811" t="str">
        <f t="shared" si="916"/>
        <v>0.777000777000777</v>
      </c>
      <c r="G1811" t="str">
        <f t="shared" si="911"/>
        <v>0.777000777000777</v>
      </c>
      <c r="H1811" t="str">
        <f t="shared" si="917"/>
        <v>8.58287652253523+2.0909769332857i</v>
      </c>
      <c r="I1811" t="str">
        <f t="shared" si="918"/>
        <v>658.55636000876i</v>
      </c>
      <c r="J1811" t="str">
        <f t="shared" si="912"/>
        <v>-369.966620540881+142.430462162343i</v>
      </c>
      <c r="K1811" t="str">
        <f t="shared" si="919"/>
        <v>0.596827755828649-1.55027474120843i</v>
      </c>
      <c r="L1811" t="str">
        <f t="shared" si="920"/>
        <v>0.041819222488673-0.0912829246767088i</v>
      </c>
      <c r="M1811" t="str">
        <f t="shared" si="921"/>
        <v>0.638646978317322-1.64155766588514i</v>
      </c>
      <c r="N1811" t="str">
        <f t="shared" si="922"/>
        <v>-0.743734359913021i</v>
      </c>
      <c r="O1811" t="str">
        <f t="shared" si="923"/>
        <v>0.735945381705114-0.677040910984642i</v>
      </c>
      <c r="P1811" t="str">
        <f t="shared" si="924"/>
        <v>0.264054618294886+0.677040910984642i</v>
      </c>
      <c r="Q1811" t="str">
        <f t="shared" si="925"/>
        <v>-0.264054618294886+0.0666934489283789i</v>
      </c>
      <c r="R1811" t="str">
        <f t="shared" si="926"/>
        <v>-0.331261984878472-2.64768675423916i</v>
      </c>
      <c r="S1811" t="str">
        <f t="shared" si="927"/>
        <v>0.0767703204254316i</v>
      </c>
      <c r="T1811" t="str">
        <f t="shared" si="928"/>
        <v>0.203263760509111-0.0254310887238848i</v>
      </c>
      <c r="U1811" t="str">
        <f t="shared" si="929"/>
        <v>0.0000500000000000001-0.00143794784239439i</v>
      </c>
      <c r="V1811" t="str">
        <f t="shared" si="930"/>
        <v>3.33333333333333E-06-0.00158174262663382i</v>
      </c>
      <c r="W1811" t="str">
        <f t="shared" si="931"/>
        <v>0.0000144711394331763-0.000753411168449967i</v>
      </c>
      <c r="X1811" t="str">
        <f t="shared" si="932"/>
        <v>0.0000251780989864222-0.000752847070371782i</v>
      </c>
      <c r="Y1811" t="str">
        <f t="shared" si="933"/>
        <v>0.009+0.105369017601402i</v>
      </c>
      <c r="Z1811" t="str">
        <f t="shared" si="934"/>
        <v>-0.0997150980312446-0.0119717620932062i</v>
      </c>
      <c r="AA1811" t="str">
        <f t="shared" si="935"/>
        <v>11.4595073495346-132.833918835922i</v>
      </c>
      <c r="AB1811" t="str">
        <f t="shared" si="936"/>
        <v>1.40411814387552-0.175674468514589i</v>
      </c>
      <c r="AC1811" t="str">
        <f t="shared" si="937"/>
        <v>1.60835603929621-2.41713487137162i</v>
      </c>
      <c r="AD1811" t="str">
        <f t="shared" si="938"/>
        <v>0.318286788103812+0.369114556480779i</v>
      </c>
      <c r="AE1811" t="str">
        <f t="shared" si="939"/>
        <v>-0.0273190466224944-0.0406167478888299i</v>
      </c>
      <c r="AF1811" t="str">
        <f t="shared" si="940"/>
        <v>-14.5399033140458-1.97901605772978i</v>
      </c>
      <c r="AG1811" t="str">
        <f t="shared" si="941"/>
        <v>1.19069560102382-0.137738865665073i</v>
      </c>
      <c r="AH1811" t="str">
        <f t="shared" si="942"/>
        <v>0.200778276041244+0.56461398748462i</v>
      </c>
      <c r="AI1811">
        <f t="shared" si="943"/>
        <v>-4.4478354149838113</v>
      </c>
      <c r="AJ1811">
        <f t="shared" si="944"/>
        <v>70.42447459617172</v>
      </c>
      <c r="AK1811"/>
      <c r="AL1811"/>
      <c r="AM1811"/>
      <c r="AN1811"/>
    </row>
    <row r="1812" spans="1:40" x14ac:dyDescent="0.25">
      <c r="A1812"/>
      <c r="B1812">
        <f t="shared" si="910"/>
        <v>167800</v>
      </c>
      <c r="C1812" s="186" t="str">
        <f t="shared" si="913"/>
        <v>-2.71430602033402E-06+0.0145948894891706i</v>
      </c>
      <c r="D1812" s="158" t="str">
        <f t="shared" si="914"/>
        <v>-5.95702676668545+0.111894152750308i</v>
      </c>
      <c r="E1812" t="str">
        <f t="shared" si="915"/>
        <v>2870</v>
      </c>
      <c r="F1812" t="str">
        <f t="shared" si="916"/>
        <v>0.777000777000777</v>
      </c>
      <c r="G1812" t="str">
        <f t="shared" si="911"/>
        <v>0.777000777000777</v>
      </c>
      <c r="H1812" t="str">
        <f t="shared" si="917"/>
        <v>8.58349066780334+2.08989262749001i</v>
      </c>
      <c r="I1812" t="str">
        <f t="shared" si="918"/>
        <v>658.949059090459i</v>
      </c>
      <c r="J1812" t="str">
        <f t="shared" si="912"/>
        <v>-370.409169407644+142.515393863096i</v>
      </c>
      <c r="K1812" t="str">
        <f t="shared" si="919"/>
        <v>0.596204965752393-1.54958548809963i</v>
      </c>
      <c r="L1812" t="str">
        <f t="shared" si="920"/>
        <v>0.0417780286996659-0.0912473856036244i</v>
      </c>
      <c r="M1812" t="str">
        <f t="shared" si="921"/>
        <v>0.637982994452059-1.64083287370325i</v>
      </c>
      <c r="N1812" t="str">
        <f t="shared" si="922"/>
        <v>-0.744177850884943i</v>
      </c>
      <c r="O1812" t="str">
        <f t="shared" si="923"/>
        <v>0.735645047808885-0.677367229524918i</v>
      </c>
      <c r="P1812" t="str">
        <f t="shared" si="924"/>
        <v>0.264354952191115+0.677367229524918i</v>
      </c>
      <c r="Q1812" t="str">
        <f t="shared" si="925"/>
        <v>-0.264354952191115+0.066810621360025i</v>
      </c>
      <c r="R1812" t="str">
        <f t="shared" si="926"/>
        <v>-0.33125948651823-2.64605930720338i</v>
      </c>
      <c r="S1812" t="str">
        <f t="shared" si="927"/>
        <v>0.0768160987918153i</v>
      </c>
      <c r="T1812" t="str">
        <f t="shared" si="928"/>
        <v>0.203259953151137-0.0254460614421104i</v>
      </c>
      <c r="U1812" t="str">
        <f t="shared" si="929"/>
        <v>0.0000499999999999999-0.00143709090089117i</v>
      </c>
      <c r="V1812" t="str">
        <f t="shared" si="930"/>
        <v>3.33333333333333E-06-0.00158079999098029i</v>
      </c>
      <c r="W1812" t="str">
        <f t="shared" si="931"/>
        <v>0.0000144711352122138-0.000752962413750086i</v>
      </c>
      <c r="X1812" t="str">
        <f t="shared" si="932"/>
        <v>0.0000251653416536005-0.000752398833119071i</v>
      </c>
      <c r="Y1812" t="str">
        <f t="shared" si="933"/>
        <v>0.009+0.105431849454473i</v>
      </c>
      <c r="Z1812" t="str">
        <f t="shared" si="934"/>
        <v>-0.0995965259414054-0.0119525837191454i</v>
      </c>
      <c r="AA1812" t="str">
        <f t="shared" si="935"/>
        <v>11.4457429524939-132.754807126976i</v>
      </c>
      <c r="AB1812" t="str">
        <f t="shared" si="936"/>
        <v>1.40409184316949-0.175777897995925i</v>
      </c>
      <c r="AC1812" t="str">
        <f t="shared" si="937"/>
        <v>1.60736456508881-2.41602336369302i</v>
      </c>
      <c r="AD1812" t="str">
        <f t="shared" si="938"/>
        <v>0.318446495676778+0.369297848501807i</v>
      </c>
      <c r="AE1812" t="str">
        <f t="shared" si="939"/>
        <v>-0.0273021012161037-0.0405870411480605i</v>
      </c>
      <c r="AF1812" t="str">
        <f t="shared" si="940"/>
        <v>-14.5405174344888-1.9779984747397i</v>
      </c>
      <c r="AG1812" t="str">
        <f t="shared" si="941"/>
        <v>1.19066873540973-0.137735261818436i</v>
      </c>
      <c r="AH1812" t="str">
        <f t="shared" si="942"/>
        <v>0.20072059849829+0.564226117809052i</v>
      </c>
      <c r="AI1812">
        <f t="shared" si="943"/>
        <v>-4.4534143074286456</v>
      </c>
      <c r="AJ1812">
        <f t="shared" si="944"/>
        <v>70.41724054381244</v>
      </c>
      <c r="AK1812"/>
      <c r="AL1812"/>
      <c r="AM1812"/>
      <c r="AN1812"/>
    </row>
    <row r="1813" spans="1:40" x14ac:dyDescent="0.25">
      <c r="A1813"/>
      <c r="B1813">
        <f t="shared" si="910"/>
        <v>167900</v>
      </c>
      <c r="C1813" s="186" t="str">
        <f t="shared" si="913"/>
        <v>-2.71107374205376E-06+0.01458619688138i</v>
      </c>
      <c r="D1813" s="158" t="str">
        <f t="shared" si="914"/>
        <v>-5.95702674190465+0.111827509423913i</v>
      </c>
      <c r="E1813" t="str">
        <f t="shared" si="915"/>
        <v>2870</v>
      </c>
      <c r="F1813" t="str">
        <f t="shared" si="916"/>
        <v>0.777000777000777</v>
      </c>
      <c r="G1813" t="str">
        <f t="shared" si="911"/>
        <v>0.777000777000777</v>
      </c>
      <c r="H1813" t="str">
        <f t="shared" si="917"/>
        <v>8.58410381092119+2.08880934942745i</v>
      </c>
      <c r="I1813" t="str">
        <f t="shared" si="918"/>
        <v>659.341758172158i</v>
      </c>
      <c r="J1813" t="str">
        <f t="shared" si="912"/>
        <v>-370.851982088932+142.600325563849i</v>
      </c>
      <c r="K1813" t="str">
        <f t="shared" si="919"/>
        <v>0.595583103973651-1.54889670646938i</v>
      </c>
      <c r="L1813" t="str">
        <f t="shared" si="920"/>
        <v>0.0417368915020229-0.0912118629689787i</v>
      </c>
      <c r="M1813" t="str">
        <f t="shared" si="921"/>
        <v>0.637319995475674-1.64010856943836i</v>
      </c>
      <c r="N1813" t="str">
        <f t="shared" si="922"/>
        <v>-0.744621341856865i</v>
      </c>
      <c r="O1813" t="str">
        <f t="shared" si="923"/>
        <v>0.735344569222869-0.677693414837737i</v>
      </c>
      <c r="P1813" t="str">
        <f t="shared" si="924"/>
        <v>0.264655430777131+0.677693414837737i</v>
      </c>
      <c r="Q1813" t="str">
        <f t="shared" si="925"/>
        <v>-0.264655430777131+0.066927927019128i</v>
      </c>
      <c r="R1813" t="str">
        <f t="shared" si="926"/>
        <v>-0.331256986602936-2.64443376886922i</v>
      </c>
      <c r="S1813" t="str">
        <f t="shared" si="927"/>
        <v>0.076861877158199i</v>
      </c>
      <c r="T1813" t="str">
        <f t="shared" si="928"/>
        <v>0.203256143495819-0.02546103381207i</v>
      </c>
      <c r="U1813" t="str">
        <f t="shared" si="929"/>
        <v>0.0000499999999999999-0.00143623498016402i</v>
      </c>
      <c r="V1813" t="str">
        <f t="shared" si="930"/>
        <v>3.33333333333333E-06-0.00157985847818042i</v>
      </c>
      <c r="W1813" t="str">
        <f t="shared" si="931"/>
        <v>0.0000144711309887381-0.000752514193742297i</v>
      </c>
      <c r="X1813" t="str">
        <f t="shared" si="932"/>
        <v>0.0000251526070923287-0.000751951129618533i</v>
      </c>
      <c r="Y1813" t="str">
        <f t="shared" si="933"/>
        <v>0.009+0.105494681307545i</v>
      </c>
      <c r="Z1813" t="str">
        <f t="shared" si="934"/>
        <v>-0.0994781651259682-0.0119334498776643i</v>
      </c>
      <c r="AA1813" t="str">
        <f t="shared" si="935"/>
        <v>11.4320034030948-132.67578953762i</v>
      </c>
      <c r="AB1813" t="str">
        <f t="shared" si="936"/>
        <v>1.40406552659373-0.175881325071486i</v>
      </c>
      <c r="AC1813" t="str">
        <f t="shared" si="937"/>
        <v>1.60637456660235-2.41491258751818i</v>
      </c>
      <c r="AD1813" t="str">
        <f t="shared" si="938"/>
        <v>0.31860628361817+0.369481073742214i</v>
      </c>
      <c r="AE1813" t="str">
        <f t="shared" si="939"/>
        <v>-0.027285184617691-0.0405573713809142i</v>
      </c>
      <c r="AF1813" t="str">
        <f t="shared" si="940"/>
        <v>-14.5411305528258-1.97698184000354i</v>
      </c>
      <c r="AG1813" t="str">
        <f t="shared" si="941"/>
        <v>1.19064187469343-0.137731701444601i</v>
      </c>
      <c r="AH1813" t="str">
        <f t="shared" si="942"/>
        <v>0.200663005636658+0.563838731084285i</v>
      </c>
      <c r="AI1813">
        <f t="shared" si="943"/>
        <v>-4.458989631211792</v>
      </c>
      <c r="AJ1813">
        <f t="shared" si="944"/>
        <v>70.410005054259045</v>
      </c>
      <c r="AK1813"/>
      <c r="AL1813"/>
      <c r="AM1813"/>
      <c r="AN1813"/>
    </row>
    <row r="1814" spans="1:40" x14ac:dyDescent="0.25">
      <c r="A1814"/>
      <c r="B1814">
        <f t="shared" si="910"/>
        <v>168000</v>
      </c>
      <c r="C1814" s="186" t="str">
        <f t="shared" si="913"/>
        <v>-2.70784723398074E-06+0.0145775146219309i</v>
      </c>
      <c r="D1814" s="158" t="str">
        <f t="shared" si="914"/>
        <v>-5.95702671716809+0.111760945434804i</v>
      </c>
      <c r="E1814" t="str">
        <f t="shared" si="915"/>
        <v>2870</v>
      </c>
      <c r="F1814" t="str">
        <f t="shared" si="916"/>
        <v>0.777000777000777</v>
      </c>
      <c r="G1814" t="str">
        <f t="shared" si="911"/>
        <v>0.777000777000777</v>
      </c>
      <c r="H1814" t="str">
        <f t="shared" si="917"/>
        <v>8.58471595401408+2.08772709782205i</v>
      </c>
      <c r="I1814" t="str">
        <f t="shared" si="918"/>
        <v>659.734457253857i</v>
      </c>
      <c r="J1814" t="str">
        <f t="shared" si="912"/>
        <v>-371.295058584746+142.685257264601i</v>
      </c>
      <c r="K1814" t="str">
        <f t="shared" si="919"/>
        <v>0.594962168748841-1.54820839613199i</v>
      </c>
      <c r="L1814" t="str">
        <f t="shared" si="920"/>
        <v>0.0416958108010642-0.0911763567867154i</v>
      </c>
      <c r="M1814" t="str">
        <f t="shared" si="921"/>
        <v>0.636657979549905-1.63938475291871i</v>
      </c>
      <c r="N1814" t="str">
        <f t="shared" si="922"/>
        <v>-0.745064832828787i</v>
      </c>
      <c r="O1814" t="str">
        <f t="shared" si="923"/>
        <v>0.735043946006167-0.678019466858942i</v>
      </c>
      <c r="P1814" t="str">
        <f t="shared" si="924"/>
        <v>0.264956053993833+0.678019466858942i</v>
      </c>
      <c r="Q1814" t="str">
        <f t="shared" si="925"/>
        <v>-0.264956053993833+0.067045365969845i</v>
      </c>
      <c r="R1814" t="str">
        <f t="shared" si="926"/>
        <v>-0.331254485132449-2.64281013582765i</v>
      </c>
      <c r="S1814" t="str">
        <f t="shared" si="927"/>
        <v>0.0769076555245827i</v>
      </c>
      <c r="T1814" t="str">
        <f t="shared" si="928"/>
        <v>0.203252331543109-0.0254760058335394i</v>
      </c>
      <c r="U1814" t="str">
        <f t="shared" si="929"/>
        <v>0.0000499999999999999-0.00143538007839011i</v>
      </c>
      <c r="V1814" t="str">
        <f t="shared" si="930"/>
        <v>3.33333333333333E-06-0.00157891808622912i</v>
      </c>
      <c r="W1814" t="str">
        <f t="shared" si="931"/>
        <v>0.0000144711267627494-0.000752066507471785i</v>
      </c>
      <c r="X1814" t="str">
        <f t="shared" si="932"/>
        <v>0.0000251398952484172-0.000751503958917799i</v>
      </c>
      <c r="Y1814" t="str">
        <f t="shared" si="933"/>
        <v>0.009+0.105557513160617i</v>
      </c>
      <c r="Z1814" t="str">
        <f t="shared" si="934"/>
        <v>-0.0993600150836887-0.0119143604370911i</v>
      </c>
      <c r="AA1814" t="str">
        <f t="shared" si="935"/>
        <v>11.4182886414197-132.596865900143i</v>
      </c>
      <c r="AB1814" t="str">
        <f t="shared" si="936"/>
        <v>1.40403919414789-0.175984749739725i</v>
      </c>
      <c r="AC1814" t="str">
        <f t="shared" si="937"/>
        <v>1.60538604108555-2.41380254258721i</v>
      </c>
      <c r="AD1814" t="str">
        <f t="shared" si="938"/>
        <v>0.318766151902338+0.369664232169099i</v>
      </c>
      <c r="AE1814" t="str">
        <f t="shared" si="939"/>
        <v>-0.0272682967584225-0.0405277385131308i</v>
      </c>
      <c r="AF1814" t="str">
        <f t="shared" si="940"/>
        <v>-14.5417426711822-1.97596615238725i</v>
      </c>
      <c r="AG1814" t="str">
        <f t="shared" si="941"/>
        <v>1.1906150188402-0.13772818445422i</v>
      </c>
      <c r="AH1814" t="str">
        <f t="shared" si="942"/>
        <v>0.200605497289589+0.563451826365776i</v>
      </c>
      <c r="AI1814">
        <f t="shared" si="943"/>
        <v>-4.4645613910749624</v>
      </c>
      <c r="AJ1814">
        <f t="shared" si="944"/>
        <v>70.402768127216589</v>
      </c>
      <c r="AK1814"/>
      <c r="AL1814"/>
      <c r="AM1814"/>
      <c r="AN1814"/>
    </row>
    <row r="1815" spans="1:40" x14ac:dyDescent="0.25">
      <c r="A1815"/>
      <c r="B1815">
        <f t="shared" si="910"/>
        <v>168100</v>
      </c>
      <c r="C1815" s="186" t="str">
        <f t="shared" si="913"/>
        <v>-2.70462648238856E-06+0.0145688426923551i</v>
      </c>
      <c r="D1815" s="158" t="str">
        <f t="shared" si="914"/>
        <v>-5.95702669247565+0.111694460641389i</v>
      </c>
      <c r="E1815" t="str">
        <f t="shared" si="915"/>
        <v>2870</v>
      </c>
      <c r="F1815" t="str">
        <f t="shared" si="916"/>
        <v>0.777000777000777</v>
      </c>
      <c r="G1815" t="str">
        <f t="shared" si="911"/>
        <v>0.777000777000777</v>
      </c>
      <c r="H1815" t="str">
        <f t="shared" si="917"/>
        <v>8.58532709920176+2.08664587139945i</v>
      </c>
      <c r="I1815" t="str">
        <f t="shared" si="918"/>
        <v>660.127156335555i</v>
      </c>
      <c r="J1815" t="str">
        <f t="shared" si="912"/>
        <v>-371.738398895086+142.770188965354i</v>
      </c>
      <c r="K1815" t="str">
        <f t="shared" si="919"/>
        <v>0.59434215833821-1.54752055690079i</v>
      </c>
      <c r="L1815" t="str">
        <f t="shared" si="920"/>
        <v>0.0416547865022844-0.0911408670706653i</v>
      </c>
      <c r="M1815" t="str">
        <f t="shared" si="921"/>
        <v>0.635996944840494-1.63866142397146i</v>
      </c>
      <c r="N1815" t="str">
        <f t="shared" si="922"/>
        <v>-0.745508323800709i</v>
      </c>
      <c r="O1815" t="str">
        <f t="shared" si="923"/>
        <v>0.734743178217905-0.678345385524404i</v>
      </c>
      <c r="P1815" t="str">
        <f t="shared" si="924"/>
        <v>0.265256821782095+0.678345385524404i</v>
      </c>
      <c r="Q1815" t="str">
        <f t="shared" si="925"/>
        <v>-0.265256821782095+0.0671629382763049i</v>
      </c>
      <c r="R1815" t="str">
        <f t="shared" si="926"/>
        <v>-0.33125198210666-2.64118840467773i</v>
      </c>
      <c r="S1815" t="str">
        <f t="shared" si="927"/>
        <v>0.0769534338909664i</v>
      </c>
      <c r="T1815" t="str">
        <f t="shared" si="928"/>
        <v>0.203248517292955-0.0254909775062964i</v>
      </c>
      <c r="U1815" t="str">
        <f t="shared" si="929"/>
        <v>0.00005-0.00143452619375097i</v>
      </c>
      <c r="V1815" t="str">
        <f t="shared" si="930"/>
        <v>3.33333333333333E-06-0.00157797881312607i</v>
      </c>
      <c r="W1815" t="str">
        <f t="shared" si="931"/>
        <v>0.0000144711225342477-0.000751619353986022i</v>
      </c>
      <c r="X1815" t="str">
        <f t="shared" si="932"/>
        <v>0.0000251272060678377-0.00075105732006678i</v>
      </c>
      <c r="Y1815" t="str">
        <f t="shared" si="933"/>
        <v>0.009+0.105620345013689i</v>
      </c>
      <c r="Z1815" t="str">
        <f t="shared" si="934"/>
        <v>-0.0992420753148104-0.0118953152662248i</v>
      </c>
      <c r="AA1815" t="str">
        <f t="shared" si="935"/>
        <v>11.4045986077323-132.518036047233i</v>
      </c>
      <c r="AB1815" t="str">
        <f t="shared" si="936"/>
        <v>1.40401284583163-0.176088171999107i</v>
      </c>
      <c r="AC1815" t="str">
        <f t="shared" si="937"/>
        <v>1.60439898579314-2.41269322863866i</v>
      </c>
      <c r="AD1815" t="str">
        <f t="shared" si="938"/>
        <v>0.318926100503611+0.369847323749552i</v>
      </c>
      <c r="AE1815" t="str">
        <f t="shared" si="939"/>
        <v>-0.0272514375696677-0.0404981424706522i</v>
      </c>
      <c r="AF1815" t="str">
        <f t="shared" si="940"/>
        <v>-14.5423537916774-1.97495141075806i</v>
      </c>
      <c r="AG1815" t="str">
        <f t="shared" si="941"/>
        <v>1.19058816781545-0.137724710758149i</v>
      </c>
      <c r="AH1815" t="str">
        <f t="shared" si="942"/>
        <v>0.200548073290683+0.563065402711408i</v>
      </c>
      <c r="AI1815">
        <f t="shared" si="943"/>
        <v>-4.4701295917512827</v>
      </c>
      <c r="AJ1815">
        <f t="shared" si="944"/>
        <v>70.395529762395824</v>
      </c>
      <c r="AK1815"/>
      <c r="AL1815"/>
      <c r="AM1815"/>
      <c r="AN1815"/>
    </row>
    <row r="1816" spans="1:40" x14ac:dyDescent="0.25">
      <c r="A1816"/>
      <c r="B1816">
        <f t="shared" si="910"/>
        <v>168200</v>
      </c>
      <c r="C1816" s="186" t="str">
        <f t="shared" si="913"/>
        <v>-0.0000027014114735918+0.0145601810742284i</v>
      </c>
      <c r="D1816" s="158" t="str">
        <f t="shared" si="914"/>
        <v>-5.95702666782726+0.111628054902418i</v>
      </c>
      <c r="E1816" t="str">
        <f t="shared" si="915"/>
        <v>2870</v>
      </c>
      <c r="F1816" t="str">
        <f t="shared" si="916"/>
        <v>0.777000777000777</v>
      </c>
      <c r="G1816" t="str">
        <f t="shared" si="911"/>
        <v>0.777000777000777</v>
      </c>
      <c r="H1816" t="str">
        <f t="shared" si="917"/>
        <v>8.58593724859865+2.08556566888688i</v>
      </c>
      <c r="I1816" t="str">
        <f t="shared" si="918"/>
        <v>660.519855417254i</v>
      </c>
      <c r="J1816" t="str">
        <f t="shared" si="912"/>
        <v>-372.182003019952+142.855120666107i</v>
      </c>
      <c r="K1816" t="str">
        <f t="shared" si="919"/>
        <v>0.593723071005801-1.54683318858813i</v>
      </c>
      <c r="L1816" t="str">
        <f t="shared" si="920"/>
        <v>0.0416138185113508-0.0911053938345467i</v>
      </c>
      <c r="M1816" t="str">
        <f t="shared" si="921"/>
        <v>0.635336889517152-1.63793858242268i</v>
      </c>
      <c r="N1816" t="str">
        <f t="shared" si="922"/>
        <v>-0.745951814772631i</v>
      </c>
      <c r="O1816" t="str">
        <f t="shared" si="923"/>
        <v>0.73444226591724-0.67867117077002i</v>
      </c>
      <c r="P1816" t="str">
        <f t="shared" si="924"/>
        <v>0.26555773408276+0.67867117077002i</v>
      </c>
      <c r="Q1816" t="str">
        <f t="shared" si="925"/>
        <v>-0.26555773408276+0.0672806440026109i</v>
      </c>
      <c r="R1816" t="str">
        <f t="shared" si="926"/>
        <v>-0.331249477525447-2.63956857202664i</v>
      </c>
      <c r="S1816" t="str">
        <f t="shared" si="927"/>
        <v>0.0769992122573501i</v>
      </c>
      <c r="T1816" t="str">
        <f t="shared" si="928"/>
        <v>0.20324470074531-0.0255059488301182i</v>
      </c>
      <c r="U1816" t="str">
        <f t="shared" si="929"/>
        <v>0.00005-0.00143367332443245i</v>
      </c>
      <c r="V1816" t="str">
        <f t="shared" si="930"/>
        <v>3.33333333333333E-06-0.0015770406568757i</v>
      </c>
      <c r="W1816" t="str">
        <f t="shared" si="931"/>
        <v>0.0000144711183032329-0.000751172732334732i</v>
      </c>
      <c r="X1816" t="str">
        <f t="shared" si="932"/>
        <v>0.0000251145394967219-0.000750611212117632i</v>
      </c>
      <c r="Y1816" t="str">
        <f t="shared" si="933"/>
        <v>0.009+0.105683176866761i</v>
      </c>
      <c r="Z1816" t="str">
        <f t="shared" si="934"/>
        <v>-0.0991243453210535-0.0118763142343323i</v>
      </c>
      <c r="AA1816" t="str">
        <f t="shared" si="935"/>
        <v>11.3909332424764-132.439299811974i</v>
      </c>
      <c r="AB1816" t="str">
        <f t="shared" si="936"/>
        <v>1.40398648164462-0.176191591848092i</v>
      </c>
      <c r="AC1816" t="str">
        <f t="shared" si="937"/>
        <v>1.60341339798576-2.41158464540944i</v>
      </c>
      <c r="AD1816" t="str">
        <f t="shared" si="938"/>
        <v>0.319086129396303+0.370030348450682i</v>
      </c>
      <c r="AE1816" t="str">
        <f t="shared" si="939"/>
        <v>-0.0272346069829978-0.0404685831796225i</v>
      </c>
      <c r="AF1816" t="str">
        <f t="shared" si="940"/>
        <v>-14.5429639164259-1.97393761398446i</v>
      </c>
      <c r="AG1816" t="str">
        <f t="shared" si="941"/>
        <v>1.19056132158468-0.137721280267444i</v>
      </c>
      <c r="AH1816" t="str">
        <f t="shared" si="942"/>
        <v>0.200490733473915+0.56267945918155i</v>
      </c>
      <c r="AI1816">
        <f t="shared" si="943"/>
        <v>-4.4756942379642775</v>
      </c>
      <c r="AJ1816">
        <f t="shared" si="944"/>
        <v>70.38828995951377</v>
      </c>
      <c r="AK1816"/>
      <c r="AL1816"/>
      <c r="AM1816"/>
      <c r="AN1816"/>
    </row>
    <row r="1817" spans="1:40" x14ac:dyDescent="0.25">
      <c r="A1817"/>
      <c r="B1817">
        <f t="shared" si="910"/>
        <v>168300</v>
      </c>
      <c r="C1817" s="186" t="str">
        <f t="shared" si="913"/>
        <v>-0.0000026982021939455+0.0145515297491704i</v>
      </c>
      <c r="D1817" s="158" t="str">
        <f t="shared" si="914"/>
        <v>-5.95702664322278+0.111561728076973i</v>
      </c>
      <c r="E1817" t="str">
        <f t="shared" si="915"/>
        <v>2870</v>
      </c>
      <c r="F1817" t="str">
        <f t="shared" si="916"/>
        <v>0.777000777000777</v>
      </c>
      <c r="G1817" t="str">
        <f t="shared" si="911"/>
        <v>0.777000777000777</v>
      </c>
      <c r="H1817" t="str">
        <f t="shared" si="917"/>
        <v>8.58654640431361+2.08448648901316i</v>
      </c>
      <c r="I1817" t="str">
        <f t="shared" si="918"/>
        <v>660.912554498953i</v>
      </c>
      <c r="J1817" t="str">
        <f t="shared" si="912"/>
        <v>-372.625870959343+142.94005236686i</v>
      </c>
      <c r="K1817" t="str">
        <f t="shared" si="919"/>
        <v>0.593104905019455-1.54614629100536i</v>
      </c>
      <c r="L1817" t="str">
        <f t="shared" si="920"/>
        <v>0.0415729067341051-0.0910699370919674i</v>
      </c>
      <c r="M1817" t="str">
        <f t="shared" si="921"/>
        <v>0.63467781175356-1.63721622809733i</v>
      </c>
      <c r="N1817" t="str">
        <f t="shared" si="922"/>
        <v>-0.746395305744552i</v>
      </c>
      <c r="O1817" t="str">
        <f t="shared" si="923"/>
        <v>0.734141209163358-0.678996822531713i</v>
      </c>
      <c r="P1817" t="str">
        <f t="shared" si="924"/>
        <v>0.265858790836642+0.678996822531713i</v>
      </c>
      <c r="Q1817" t="str">
        <f t="shared" si="925"/>
        <v>-0.265858790836642+0.067398483212839i</v>
      </c>
      <c r="R1817" t="str">
        <f t="shared" si="926"/>
        <v>-0.33124697138869-2.6379506344896i</v>
      </c>
      <c r="S1817" t="str">
        <f t="shared" si="927"/>
        <v>0.0770449906237338i</v>
      </c>
      <c r="T1817" t="str">
        <f t="shared" si="928"/>
        <v>0.203240881900124-0.0255209198047818i</v>
      </c>
      <c r="U1817" t="str">
        <f t="shared" si="929"/>
        <v>0.00005-0.00143282146862471i</v>
      </c>
      <c r="V1817" t="str">
        <f t="shared" si="930"/>
        <v>3.33333333333333E-06-0.00157610361548718i</v>
      </c>
      <c r="W1817" t="str">
        <f t="shared" si="931"/>
        <v>0.0000144711140697049-0.000750726641569909i</v>
      </c>
      <c r="X1817" t="str">
        <f t="shared" si="932"/>
        <v>0.0000251018954813618-0.000750165634124772i</v>
      </c>
      <c r="Y1817" t="str">
        <f t="shared" si="933"/>
        <v>0.009+0.105746008719832i</v>
      </c>
      <c r="Z1817" t="str">
        <f t="shared" si="934"/>
        <v>-0.0990068246056133-0.0118573572111471i</v>
      </c>
      <c r="AA1817" t="str">
        <f t="shared" si="935"/>
        <v>11.3772924862753-132.360657027845i</v>
      </c>
      <c r="AB1817" t="str">
        <f t="shared" si="936"/>
        <v>1.4039601015865-0.17629500928514i</v>
      </c>
      <c r="AC1817" t="str">
        <f t="shared" si="937"/>
        <v>1.60242927493002-2.41047679263476i</v>
      </c>
      <c r="AD1817" t="str">
        <f t="shared" si="938"/>
        <v>0.319246238554721+0.370213306239592i</v>
      </c>
      <c r="AE1817" t="str">
        <f t="shared" si="939"/>
        <v>-0.0272178049301865-0.0404390605663859i</v>
      </c>
      <c r="AF1817" t="str">
        <f t="shared" si="940"/>
        <v>-14.5435730475364-1.97292476093619i</v>
      </c>
      <c r="AG1817" t="str">
        <f t="shared" si="941"/>
        <v>1.19053448011352-0.137717892893367i</v>
      </c>
      <c r="AH1817" t="str">
        <f t="shared" si="942"/>
        <v>0.200433477673634+0.562293994838981i</v>
      </c>
      <c r="AI1817">
        <f t="shared" si="943"/>
        <v>-4.4812553344288357</v>
      </c>
      <c r="AJ1817">
        <f t="shared" si="944"/>
        <v>70.381048718291638</v>
      </c>
      <c r="AK1817"/>
      <c r="AL1817"/>
      <c r="AM1817"/>
      <c r="AN1817"/>
    </row>
    <row r="1818" spans="1:40" x14ac:dyDescent="0.25">
      <c r="A1818"/>
      <c r="B1818">
        <f t="shared" si="910"/>
        <v>168400</v>
      </c>
      <c r="C1818" s="186" t="str">
        <f t="shared" si="913"/>
        <v>-2.69499862984528E-06+0.0145428886988442i</v>
      </c>
      <c r="D1818" s="158" t="str">
        <f t="shared" si="914"/>
        <v>-5.95702661866212+0.111495480024472i</v>
      </c>
      <c r="E1818" t="str">
        <f t="shared" si="915"/>
        <v>2870</v>
      </c>
      <c r="F1818" t="str">
        <f t="shared" si="916"/>
        <v>0.777000777000777</v>
      </c>
      <c r="G1818" t="str">
        <f t="shared" si="911"/>
        <v>0.777000777000777</v>
      </c>
      <c r="H1818" t="str">
        <f t="shared" si="917"/>
        <v>8.58715456845012+2.08340833050871i</v>
      </c>
      <c r="I1818" t="str">
        <f t="shared" si="918"/>
        <v>661.305253580651i</v>
      </c>
      <c r="J1818" t="str">
        <f t="shared" si="912"/>
        <v>-373.07000271326+143.024984067612i</v>
      </c>
      <c r="K1818" t="str">
        <f t="shared" si="919"/>
        <v>0.592487658650792-1.54545986396288i</v>
      </c>
      <c r="L1818" t="str">
        <f t="shared" si="920"/>
        <v>0.0415320510765611-0.0910344968564228i</v>
      </c>
      <c r="M1818" t="str">
        <f t="shared" si="921"/>
        <v>0.634019709727353-1.6364943608193i</v>
      </c>
      <c r="N1818" t="str">
        <f t="shared" si="922"/>
        <v>-0.746838796716474i</v>
      </c>
      <c r="O1818" t="str">
        <f t="shared" si="923"/>
        <v>0.73384000801547-0.679322340745434i</v>
      </c>
      <c r="P1818" t="str">
        <f t="shared" si="924"/>
        <v>0.26615999198453+0.679322340745434i</v>
      </c>
      <c r="Q1818" t="str">
        <f t="shared" si="925"/>
        <v>-0.26615999198453+0.0675164559710401i</v>
      </c>
      <c r="R1818" t="str">
        <f t="shared" si="926"/>
        <v>-0.331244463696275-2.63633458868987i</v>
      </c>
      <c r="S1818" t="str">
        <f t="shared" si="927"/>
        <v>0.0770907689901175i</v>
      </c>
      <c r="T1818" t="str">
        <f t="shared" si="928"/>
        <v>0.203237060757347-0.0255358904300649i</v>
      </c>
      <c r="U1818" t="str">
        <f t="shared" si="929"/>
        <v>0.00005-0.0014319706245222i</v>
      </c>
      <c r="V1818" t="str">
        <f t="shared" si="930"/>
        <v>3.33333333333333E-06-0.00157516768697442i</v>
      </c>
      <c r="W1818" t="str">
        <f t="shared" si="931"/>
        <v>0.000014471109833664-0.000750281080745786i</v>
      </c>
      <c r="X1818" t="str">
        <f t="shared" si="932"/>
        <v>0.0000250892739682086-0.000749720585144849i</v>
      </c>
      <c r="Y1818" t="str">
        <f t="shared" si="933"/>
        <v>0.009+0.105808840572904i</v>
      </c>
      <c r="Z1818" t="str">
        <f t="shared" si="934"/>
        <v>-0.0988895126731505-0.0118384440668666i</v>
      </c>
      <c r="AA1818" t="str">
        <f t="shared" si="935"/>
        <v>11.3636762799311-132.282107528717i</v>
      </c>
      <c r="AB1818" t="str">
        <f t="shared" si="936"/>
        <v>1.40393370565695-0.176398424308716i</v>
      </c>
      <c r="AC1818" t="str">
        <f t="shared" si="937"/>
        <v>1.60144661389844-2.40936967004832i</v>
      </c>
      <c r="AD1818" t="str">
        <f t="shared" si="938"/>
        <v>0.319406427953147+0.370396197083401i</v>
      </c>
      <c r="AE1818" t="str">
        <f t="shared" si="939"/>
        <v>-0.0272010313432065-0.0404095745574867i</v>
      </c>
      <c r="AF1818" t="str">
        <f t="shared" si="940"/>
        <v>-14.5441811871122-1.97191285048424i</v>
      </c>
      <c r="AG1818" t="str">
        <f t="shared" si="941"/>
        <v>1.19050764336769-0.137714548547375i</v>
      </c>
      <c r="AH1818" t="str">
        <f t="shared" si="942"/>
        <v>0.200376305724539+0.561909008748914i</v>
      </c>
      <c r="AI1818">
        <f t="shared" si="943"/>
        <v>-4.4868128858509122</v>
      </c>
      <c r="AJ1818">
        <f t="shared" si="944"/>
        <v>70.373806038457786</v>
      </c>
      <c r="AK1818"/>
      <c r="AL1818"/>
      <c r="AM1818"/>
      <c r="AN1818"/>
    </row>
    <row r="1819" spans="1:40" x14ac:dyDescent="0.25">
      <c r="A1819"/>
      <c r="B1819">
        <f t="shared" si="910"/>
        <v>168500</v>
      </c>
      <c r="C1819" s="186" t="str">
        <f t="shared" si="913"/>
        <v>-2.69180076772705E-06+0.0145342579049563i</v>
      </c>
      <c r="D1819" s="158" t="str">
        <f t="shared" si="914"/>
        <v>-5.95702659414518+0.111429310604665i</v>
      </c>
      <c r="E1819" t="str">
        <f t="shared" si="915"/>
        <v>2870</v>
      </c>
      <c r="F1819" t="str">
        <f t="shared" si="916"/>
        <v>0.777000777000777</v>
      </c>
      <c r="G1819" t="str">
        <f t="shared" si="911"/>
        <v>0.777000777000777</v>
      </c>
      <c r="H1819" t="str">
        <f t="shared" si="917"/>
        <v>8.58776174310628+2.08233119210555i</v>
      </c>
      <c r="I1819" t="str">
        <f t="shared" si="918"/>
        <v>661.69795266235i</v>
      </c>
      <c r="J1819" t="str">
        <f t="shared" si="912"/>
        <v>-373.514398281702+143.109915768365i</v>
      </c>
      <c r="K1819" t="str">
        <f t="shared" si="919"/>
        <v>0.591871330175229-1.54477390727009i</v>
      </c>
      <c r="L1819" t="str">
        <f t="shared" si="920"/>
        <v>0.0414912514449052-0.090999073141298i</v>
      </c>
      <c r="M1819" t="str">
        <f t="shared" si="921"/>
        <v>0.633362581620134-1.63577298041139i</v>
      </c>
      <c r="N1819" t="str">
        <f t="shared" si="922"/>
        <v>-0.747282287688396i</v>
      </c>
      <c r="O1819" t="str">
        <f t="shared" si="923"/>
        <v>0.733538662532819-0.679647725347156i</v>
      </c>
      <c r="P1819" t="str">
        <f t="shared" si="924"/>
        <v>0.266461337467181+0.679647725347156i</v>
      </c>
      <c r="Q1819" t="str">
        <f t="shared" si="925"/>
        <v>-0.266461337467181+0.06763456234124i</v>
      </c>
      <c r="R1819" t="str">
        <f t="shared" si="926"/>
        <v>-0.331241954448063-2.63472043125872i</v>
      </c>
      <c r="S1819" t="str">
        <f t="shared" si="927"/>
        <v>0.077136547356501i</v>
      </c>
      <c r="T1819" t="str">
        <f t="shared" si="928"/>
        <v>0.203233237316929-0.025550860705743i</v>
      </c>
      <c r="U1819" t="str">
        <f t="shared" si="929"/>
        <v>0.00005-0.00143112079032367i</v>
      </c>
      <c r="V1819" t="str">
        <f t="shared" si="930"/>
        <v>3.33333333333333E-06-0.00157423286935604i</v>
      </c>
      <c r="W1819" t="str">
        <f t="shared" si="931"/>
        <v>0.00001447110559511-0.000749836048918855i</v>
      </c>
      <c r="X1819" t="str">
        <f t="shared" si="932"/>
        <v>0.0000250766749038727-0.000749276064236764i</v>
      </c>
      <c r="Y1819" t="str">
        <f t="shared" si="933"/>
        <v>0.009+0.105871672425976i</v>
      </c>
      <c r="Z1819" t="str">
        <f t="shared" si="934"/>
        <v>-0.0987724090297937-0.0118195746721514i</v>
      </c>
      <c r="AA1819" t="str">
        <f t="shared" si="935"/>
        <v>11.3500845644246-132.203651148859i</v>
      </c>
      <c r="AB1819" t="str">
        <f t="shared" si="936"/>
        <v>1.40390729385561-0.176501836917269i</v>
      </c>
      <c r="AC1819" t="str">
        <f t="shared" si="937"/>
        <v>1.60046541216948-2.4082632773821i</v>
      </c>
      <c r="AD1819" t="str">
        <f t="shared" si="938"/>
        <v>0.319566697565859+0.370579020949224i</v>
      </c>
      <c r="AE1819" t="str">
        <f t="shared" si="939"/>
        <v>-0.0271842861542333-0.0403801250796697i</v>
      </c>
      <c r="AF1819" t="str">
        <f t="shared" si="940"/>
        <v>-14.5447883372515-1.97090188150088i</v>
      </c>
      <c r="AG1819" t="str">
        <f t="shared" si="941"/>
        <v>1.19048081131301-0.137711247141136i</v>
      </c>
      <c r="AH1819" t="str">
        <f t="shared" si="942"/>
        <v>0.200319217461727+0.561524499979027i</v>
      </c>
      <c r="AI1819">
        <f t="shared" si="943"/>
        <v>-4.4923668969267769</v>
      </c>
      <c r="AJ1819">
        <f t="shared" si="944"/>
        <v>70.366561919744598</v>
      </c>
      <c r="AK1819"/>
      <c r="AL1819"/>
      <c r="AM1819"/>
      <c r="AN1819"/>
    </row>
    <row r="1820" spans="1:40" x14ac:dyDescent="0.25">
      <c r="A1820"/>
      <c r="B1820">
        <f t="shared" si="910"/>
        <v>168600</v>
      </c>
      <c r="C1820" s="186" t="str">
        <f t="shared" si="913"/>
        <v>-2.68860859406709E-06+0.0145256373492572i</v>
      </c>
      <c r="D1820" s="158" t="str">
        <f t="shared" si="914"/>
        <v>-5.95702656967185+0.111363219677639i</v>
      </c>
      <c r="E1820" t="str">
        <f t="shared" si="915"/>
        <v>2870</v>
      </c>
      <c r="F1820" t="str">
        <f t="shared" si="916"/>
        <v>0.777000777000777</v>
      </c>
      <c r="G1820" t="str">
        <f t="shared" si="911"/>
        <v>0.777000777000777</v>
      </c>
      <c r="H1820" t="str">
        <f t="shared" si="917"/>
        <v>8.58836793037472+2.08125507253727i</v>
      </c>
      <c r="I1820" t="str">
        <f t="shared" si="918"/>
        <v>662.090651744049i</v>
      </c>
      <c r="J1820" t="str">
        <f t="shared" si="912"/>
        <v>-373.959057664671+143.194847469118i</v>
      </c>
      <c r="K1820" t="str">
        <f t="shared" si="919"/>
        <v>0.591255917871928-1.54408842073547i</v>
      </c>
      <c r="L1820" t="str">
        <f t="shared" si="920"/>
        <v>0.0414505077454963-0.0909636659598679i</v>
      </c>
      <c r="M1820" t="str">
        <f t="shared" si="921"/>
        <v>0.632706425617424-1.63505208669534i</v>
      </c>
      <c r="N1820" t="str">
        <f t="shared" si="922"/>
        <v>-0.747725778660318i</v>
      </c>
      <c r="O1820" t="str">
        <f t="shared" si="923"/>
        <v>0.733237172774674-0.679972976272883i</v>
      </c>
      <c r="P1820" t="str">
        <f t="shared" si="924"/>
        <v>0.266762827225326+0.679972976272883i</v>
      </c>
      <c r="Q1820" t="str">
        <f t="shared" si="925"/>
        <v>-0.266762827225326+0.067752802387435i</v>
      </c>
      <c r="R1820" t="str">
        <f t="shared" si="926"/>
        <v>-0.331239443643955-2.63310815883544i</v>
      </c>
      <c r="S1820" t="str">
        <f t="shared" si="927"/>
        <v>0.0771823257228847i</v>
      </c>
      <c r="T1820" t="str">
        <f t="shared" si="928"/>
        <v>0.203229411578822-0.0255658306315949i</v>
      </c>
      <c r="U1820" t="str">
        <f t="shared" si="929"/>
        <v>0.00005-0.00143027196423214i</v>
      </c>
      <c r="V1820" t="str">
        <f t="shared" si="930"/>
        <v>3.33333333333333E-06-0.00157329916065535i</v>
      </c>
      <c r="W1820" t="str">
        <f t="shared" si="931"/>
        <v>0.0000144711013540429-0.000749391545147835i</v>
      </c>
      <c r="X1820" t="str">
        <f t="shared" si="932"/>
        <v>0.0000250640982351218-0.000748832070461635i</v>
      </c>
      <c r="Y1820" t="str">
        <f t="shared" si="933"/>
        <v>0.009+0.105934504279048i</v>
      </c>
      <c r="Z1820" t="str">
        <f t="shared" si="934"/>
        <v>-0.0986555131831263-0.0118007488981221i</v>
      </c>
      <c r="AA1820" t="str">
        <f t="shared" si="935"/>
        <v>11.3365172809139-132.125287722928i</v>
      </c>
      <c r="AB1820" t="str">
        <f t="shared" si="936"/>
        <v>1.40388086618214-0.17660524710927i</v>
      </c>
      <c r="AC1820" t="str">
        <f t="shared" si="937"/>
        <v>1.59948566702744-2.40715761436656i</v>
      </c>
      <c r="AD1820" t="str">
        <f t="shared" si="938"/>
        <v>0.319727047367113+0.37076177780419i</v>
      </c>
      <c r="AE1820" t="str">
        <f t="shared" si="939"/>
        <v>-0.0271675692956397-0.0403507120598779i</v>
      </c>
      <c r="AF1820" t="str">
        <f t="shared" si="940"/>
        <v>-14.5453945000466-1.96989185285963i</v>
      </c>
      <c r="AG1820" t="str">
        <f t="shared" si="941"/>
        <v>1.19045398391544-0.137707988586509i</v>
      </c>
      <c r="AH1820" t="str">
        <f t="shared" si="942"/>
        <v>0.200262212720628+0.561140467599362i</v>
      </c>
      <c r="AI1820">
        <f t="shared" si="943"/>
        <v>-4.4979173723446264</v>
      </c>
      <c r="AJ1820">
        <f t="shared" si="944"/>
        <v>70.359316361891246</v>
      </c>
      <c r="AK1820"/>
      <c r="AL1820"/>
      <c r="AM1820"/>
      <c r="AN1820"/>
    </row>
    <row r="1821" spans="1:40" x14ac:dyDescent="0.25">
      <c r="A1821"/>
      <c r="B1821">
        <f t="shared" si="910"/>
        <v>168700</v>
      </c>
      <c r="C1821" s="186" t="str">
        <f t="shared" si="913"/>
        <v>-0.0000026854220953816+0.01451702701354i</v>
      </c>
      <c r="D1821" s="158" t="str">
        <f t="shared" si="914"/>
        <v>-5.95702654524202+0.111297207103807i</v>
      </c>
      <c r="E1821" t="str">
        <f t="shared" si="915"/>
        <v>2870</v>
      </c>
      <c r="F1821" t="str">
        <f t="shared" si="916"/>
        <v>0.777000777000777</v>
      </c>
      <c r="G1821" t="str">
        <f t="shared" si="911"/>
        <v>0.777000777000777</v>
      </c>
      <c r="H1821" t="str">
        <f t="shared" si="917"/>
        <v>8.58897313234275+2.08017997053907i</v>
      </c>
      <c r="I1821" t="str">
        <f t="shared" si="918"/>
        <v>662.483350825748i</v>
      </c>
      <c r="J1821" t="str">
        <f t="shared" si="912"/>
        <v>-374.403980862164+143.279779169871i</v>
      </c>
      <c r="K1821" t="str">
        <f t="shared" si="919"/>
        <v>0.590641420023831-1.5434034041665i</v>
      </c>
      <c r="L1821" t="str">
        <f t="shared" si="920"/>
        <v>0.0414098198848652-0.0909282753252971i</v>
      </c>
      <c r="M1821" t="str">
        <f t="shared" si="921"/>
        <v>0.632051239908696-1.6343316794918i</v>
      </c>
      <c r="N1821" t="str">
        <f t="shared" si="922"/>
        <v>-0.74816926963224i</v>
      </c>
      <c r="O1821" t="str">
        <f t="shared" si="923"/>
        <v>0.732935538800334-0.680298093458643i</v>
      </c>
      <c r="P1821" t="str">
        <f t="shared" si="924"/>
        <v>0.267064461199666+0.680298093458643i</v>
      </c>
      <c r="Q1821" t="str">
        <f t="shared" si="925"/>
        <v>-0.267064461199666+0.0678711761735969i</v>
      </c>
      <c r="R1821" t="str">
        <f t="shared" si="926"/>
        <v>-0.331236931283824-2.63149776806727i</v>
      </c>
      <c r="S1821" t="str">
        <f t="shared" si="927"/>
        <v>0.0772281040892684i</v>
      </c>
      <c r="T1821" t="str">
        <f t="shared" si="928"/>
        <v>0.203225583542977-0.025580800207397i</v>
      </c>
      <c r="U1821" t="str">
        <f t="shared" si="929"/>
        <v>0.00005-0.00142942414445488i</v>
      </c>
      <c r="V1821" t="str">
        <f t="shared" si="930"/>
        <v>3.33333333333333E-06-0.00157236655890037i</v>
      </c>
      <c r="W1821" t="str">
        <f t="shared" si="931"/>
        <v>0.0000144710971104629-0.000748947568493681i</v>
      </c>
      <c r="X1821" t="str">
        <f t="shared" si="932"/>
        <v>0.0000250515439088822-0.000748388602882807i</v>
      </c>
      <c r="Y1821" t="str">
        <f t="shared" si="933"/>
        <v>0.009+0.10599733613212i</v>
      </c>
      <c r="Z1821" t="str">
        <f t="shared" si="934"/>
        <v>-0.0985388246421853-0.0117819666163579i</v>
      </c>
      <c r="AA1821" t="str">
        <f t="shared" si="935"/>
        <v>11.3229743707344-132.047017085972i</v>
      </c>
      <c r="AB1821" t="str">
        <f t="shared" si="936"/>
        <v>1.40385442263622-0.176708654883175i</v>
      </c>
      <c r="AC1821" t="str">
        <f t="shared" si="937"/>
        <v>1.59850737576257-2.40605268073055i</v>
      </c>
      <c r="AD1821" t="str">
        <f t="shared" si="938"/>
        <v>0.319887477331158+0.370944467615434i</v>
      </c>
      <c r="AE1821" t="str">
        <f t="shared" si="939"/>
        <v>-0.0271508806999983-0.0403213354252526i</v>
      </c>
      <c r="AF1821" t="str">
        <f t="shared" si="940"/>
        <v>-14.5459996775848-1.96888276343526i</v>
      </c>
      <c r="AG1821" t="str">
        <f t="shared" si="941"/>
        <v>1.19042716114102-0.137704772795557i</v>
      </c>
      <c r="AH1821" t="str">
        <f t="shared" si="942"/>
        <v>0.200205291337061+0.560756910682406i</v>
      </c>
      <c r="AI1821">
        <f t="shared" si="943"/>
        <v>-4.5034643167831083</v>
      </c>
      <c r="AJ1821">
        <f t="shared" si="944"/>
        <v>70.35206936464138</v>
      </c>
      <c r="AK1821"/>
      <c r="AL1821"/>
      <c r="AM1821"/>
      <c r="AN1821"/>
    </row>
    <row r="1822" spans="1:40" x14ac:dyDescent="0.25">
      <c r="A1822"/>
      <c r="B1822">
        <f t="shared" si="910"/>
        <v>168800</v>
      </c>
      <c r="C1822" s="186" t="str">
        <f t="shared" si="913"/>
        <v>-2.68224125822677E-06+0.0145084268796414i</v>
      </c>
      <c r="D1822" s="158" t="str">
        <f t="shared" si="914"/>
        <v>-5.9570265208556+0.111231272743917i</v>
      </c>
      <c r="E1822" t="str">
        <f t="shared" si="915"/>
        <v>2870</v>
      </c>
      <c r="F1822" t="str">
        <f t="shared" si="916"/>
        <v>0.777000777000777</v>
      </c>
      <c r="G1822" t="str">
        <f t="shared" si="911"/>
        <v>0.777000777000777</v>
      </c>
      <c r="H1822" t="str">
        <f t="shared" si="917"/>
        <v>8.5895773510923+2.07910588484777i</v>
      </c>
      <c r="I1822" t="str">
        <f t="shared" si="918"/>
        <v>662.876049907446i</v>
      </c>
      <c r="J1822" t="str">
        <f t="shared" si="912"/>
        <v>-374.849167874184+143.364710870623i</v>
      </c>
      <c r="K1822" t="str">
        <f t="shared" si="919"/>
        <v>0.59002783491761-1.54271885736975i</v>
      </c>
      <c r="L1822" t="str">
        <f t="shared" si="920"/>
        <v>0.0413691877697149-0.0908929012506419i</v>
      </c>
      <c r="M1822" t="str">
        <f t="shared" si="921"/>
        <v>0.631397022687325-1.63361175862039i</v>
      </c>
      <c r="N1822" t="str">
        <f t="shared" si="922"/>
        <v>-0.748612760604162i</v>
      </c>
      <c r="O1822" t="str">
        <f t="shared" si="923"/>
        <v>0.732633760669125-0.68062307684049i</v>
      </c>
      <c r="P1822" t="str">
        <f t="shared" si="924"/>
        <v>0.267366239330875+0.68062307684049i</v>
      </c>
      <c r="Q1822" t="str">
        <f t="shared" si="925"/>
        <v>-0.267366239330875+0.0679896837636721i</v>
      </c>
      <c r="R1822" t="str">
        <f t="shared" si="926"/>
        <v>-0.331234417367546-2.62988925560938i</v>
      </c>
      <c r="S1822" t="str">
        <f t="shared" si="927"/>
        <v>0.0772738824556521i</v>
      </c>
      <c r="T1822" t="str">
        <f t="shared" si="928"/>
        <v>0.203221753209342-0.0255957694329262i</v>
      </c>
      <c r="U1822" t="str">
        <f t="shared" si="929"/>
        <v>0.0000500000000000001-0.00142857732920343i</v>
      </c>
      <c r="V1822" t="str">
        <f t="shared" si="930"/>
        <v>3.33333333333333E-06-0.00157143506212377i</v>
      </c>
      <c r="W1822" t="str">
        <f t="shared" si="931"/>
        <v>0.0000144710928643698-0.000748504118019575i</v>
      </c>
      <c r="X1822" t="str">
        <f t="shared" si="932"/>
        <v>0.0000250390118722368-0.000747945660565848i</v>
      </c>
      <c r="Y1822" t="str">
        <f t="shared" si="933"/>
        <v>0.009+0.106060167985191i</v>
      </c>
      <c r="Z1822" t="str">
        <f t="shared" si="934"/>
        <v>-0.0984223429174579-0.0117632276988952i</v>
      </c>
      <c r="AA1822" t="str">
        <f t="shared" si="935"/>
        <v>11.3094557753979-131.968839073433i</v>
      </c>
      <c r="AB1822" t="str">
        <f t="shared" si="936"/>
        <v>1.40382796321748-0.176812060237443i</v>
      </c>
      <c r="AC1822" t="str">
        <f t="shared" si="937"/>
        <v>1.59753053567095-2.40494847620132i</v>
      </c>
      <c r="AD1822" t="str">
        <f t="shared" si="938"/>
        <v>0.320047987432221+0.371127090350088i</v>
      </c>
      <c r="AE1822" t="str">
        <f t="shared" si="939"/>
        <v>-0.0271342203000799-0.0402919951031332i</v>
      </c>
      <c r="AF1822" t="str">
        <f t="shared" si="940"/>
        <v>-14.5466038719479-1.96787461210385i</v>
      </c>
      <c r="AG1822" t="str">
        <f t="shared" si="941"/>
        <v>1.1904003429559-0.137701599680546i</v>
      </c>
      <c r="AH1822" t="str">
        <f t="shared" si="942"/>
        <v>0.2001484531472+0.560373828303048i</v>
      </c>
      <c r="AI1822">
        <f t="shared" si="943"/>
        <v>-4.5090077349119948</v>
      </c>
      <c r="AJ1822">
        <f t="shared" si="944"/>
        <v>70.344820927744891</v>
      </c>
      <c r="AK1822"/>
      <c r="AL1822"/>
      <c r="AM1822"/>
      <c r="AN1822"/>
    </row>
    <row r="1823" spans="1:40" x14ac:dyDescent="0.25">
      <c r="A1823"/>
      <c r="B1823">
        <f t="shared" si="910"/>
        <v>168900</v>
      </c>
      <c r="C1823" s="186" t="str">
        <f t="shared" si="913"/>
        <v>-2.67906606919855E-06+0.0144998369294409i</v>
      </c>
      <c r="D1823" s="158" t="str">
        <f t="shared" si="914"/>
        <v>-5.95702649651249+0.111165416459047i</v>
      </c>
      <c r="E1823" t="str">
        <f t="shared" si="915"/>
        <v>2870</v>
      </c>
      <c r="F1823" t="str">
        <f t="shared" si="916"/>
        <v>0.777000777000777</v>
      </c>
      <c r="G1823" t="str">
        <f t="shared" si="911"/>
        <v>0.777000777000777</v>
      </c>
      <c r="H1823" t="str">
        <f t="shared" si="917"/>
        <v>8.59018058869995+2.07803281420172i</v>
      </c>
      <c r="I1823" t="str">
        <f t="shared" si="918"/>
        <v>663.268748989145i</v>
      </c>
      <c r="J1823" t="str">
        <f t="shared" si="912"/>
        <v>-375.294618700729+143.449642571376i</v>
      </c>
      <c r="K1823" t="str">
        <f t="shared" si="919"/>
        <v>0.589415160843702-1.54203478015082i</v>
      </c>
      <c r="L1823" t="str">
        <f t="shared" si="920"/>
        <v>0.0413286113069193-0.0908575437488486i</v>
      </c>
      <c r="M1823" t="str">
        <f t="shared" si="921"/>
        <v>0.630743772150621-1.63289232389967i</v>
      </c>
      <c r="N1823" t="str">
        <f t="shared" si="922"/>
        <v>-0.749056251576084i</v>
      </c>
      <c r="O1823" t="str">
        <f t="shared" si="923"/>
        <v>0.732331838440402-0.680947926354505i</v>
      </c>
      <c r="P1823" t="str">
        <f t="shared" si="924"/>
        <v>0.267668161559598+0.680947926354505i</v>
      </c>
      <c r="Q1823" t="str">
        <f t="shared" si="925"/>
        <v>-0.267668161559598+0.0681083252215791i</v>
      </c>
      <c r="R1823" t="str">
        <f t="shared" si="926"/>
        <v>-0.331231901895007-2.62828261812488i</v>
      </c>
      <c r="S1823" t="str">
        <f t="shared" si="927"/>
        <v>0.0773196608220358i</v>
      </c>
      <c r="T1823" t="str">
        <f t="shared" si="928"/>
        <v>0.203217920577868-0.0256107383079598i</v>
      </c>
      <c r="U1823" t="str">
        <f t="shared" si="929"/>
        <v>0.0000500000000000001-0.00142773151669354i</v>
      </c>
      <c r="V1823" t="str">
        <f t="shared" si="930"/>
        <v>3.33333333333333E-06-0.00157050466836289i</v>
      </c>
      <c r="W1823" t="str">
        <f t="shared" si="931"/>
        <v>0.0000144710886157636-0.00074806119279092i</v>
      </c>
      <c r="X1823" t="str">
        <f t="shared" si="932"/>
        <v>0.0000250265020724253-0.000747503242578536i</v>
      </c>
      <c r="Y1823" t="str">
        <f t="shared" si="933"/>
        <v>0.009+0.106122999838263i</v>
      </c>
      <c r="Z1823" t="str">
        <f t="shared" si="934"/>
        <v>-0.0983060675208707-0.0117445320182246i</v>
      </c>
      <c r="AA1823" t="str">
        <f t="shared" si="935"/>
        <v>11.2959614365915-131.890753521133i</v>
      </c>
      <c r="AB1823" t="str">
        <f t="shared" si="936"/>
        <v>1.40380148792558-0.176915463170536i</v>
      </c>
      <c r="AC1823" t="str">
        <f t="shared" si="937"/>
        <v>1.59655514405451-2.40384500050457i</v>
      </c>
      <c r="AD1823" t="str">
        <f t="shared" si="938"/>
        <v>0.32020857764452+0.371309645975299i</v>
      </c>
      <c r="AE1823" t="str">
        <f t="shared" si="939"/>
        <v>-0.0271175880288515-0.0402626910210545i</v>
      </c>
      <c r="AF1823" t="str">
        <f t="shared" si="940"/>
        <v>-14.5472070852124-1.96686739774267i</v>
      </c>
      <c r="AG1823" t="str">
        <f t="shared" si="941"/>
        <v>1.19037352932635-0.13769846915393i</v>
      </c>
      <c r="AH1823" t="str">
        <f t="shared" si="942"/>
        <v>0.200091697987583+0.559991219538547i</v>
      </c>
      <c r="AI1823">
        <f t="shared" si="943"/>
        <v>-4.5145476313924942</v>
      </c>
      <c r="AJ1823">
        <f t="shared" si="944"/>
        <v>70.337571050956328</v>
      </c>
      <c r="AK1823"/>
      <c r="AL1823"/>
      <c r="AM1823"/>
      <c r="AN1823"/>
    </row>
    <row r="1824" spans="1:40" x14ac:dyDescent="0.25">
      <c r="A1824"/>
      <c r="B1824">
        <f t="shared" si="910"/>
        <v>169000</v>
      </c>
      <c r="C1824" s="186" t="str">
        <f t="shared" si="913"/>
        <v>-0.0000026758965149325+0.0144912571448607i</v>
      </c>
      <c r="D1824" s="158" t="str">
        <f t="shared" si="914"/>
        <v>-5.95702647221257+0.111099638110599i</v>
      </c>
      <c r="E1824" t="str">
        <f t="shared" si="915"/>
        <v>2870</v>
      </c>
      <c r="F1824" t="str">
        <f t="shared" si="916"/>
        <v>0.777000777000777</v>
      </c>
      <c r="G1824" t="str">
        <f t="shared" si="911"/>
        <v>0.777000777000777</v>
      </c>
      <c r="H1824" t="str">
        <f t="shared" si="917"/>
        <v>8.59078284723695+2.07696075734091i</v>
      </c>
      <c r="I1824" t="str">
        <f t="shared" si="918"/>
        <v>663.661448070844i</v>
      </c>
      <c r="J1824" t="str">
        <f t="shared" si="912"/>
        <v>-375.740333341799+143.534574272129i</v>
      </c>
      <c r="K1824" t="str">
        <f t="shared" si="919"/>
        <v>0.588803396096264-1.54135117231439i</v>
      </c>
      <c r="L1824" t="str">
        <f t="shared" si="920"/>
        <v>0.0412880904035236-0.0908222028327556i</v>
      </c>
      <c r="M1824" t="str">
        <f t="shared" si="921"/>
        <v>0.630091486499788-1.63217337514715i</v>
      </c>
      <c r="N1824" t="str">
        <f t="shared" si="922"/>
        <v>-0.749499742548006i</v>
      </c>
      <c r="O1824" t="str">
        <f t="shared" si="923"/>
        <v>0.732029772173549-0.681272641936796i</v>
      </c>
      <c r="P1824" t="str">
        <f t="shared" si="924"/>
        <v>0.267970227826451+0.681272641936796i</v>
      </c>
      <c r="Q1824" t="str">
        <f t="shared" si="925"/>
        <v>-0.267970227826451+0.06822710061121i</v>
      </c>
      <c r="R1824" t="str">
        <f t="shared" si="926"/>
        <v>-0.331229384866088-2.62667785228477i</v>
      </c>
      <c r="S1824" t="str">
        <f t="shared" si="927"/>
        <v>0.0773654391884195i</v>
      </c>
      <c r="T1824" t="str">
        <f t="shared" si="928"/>
        <v>0.203214085648506-0.0256257068322749i</v>
      </c>
      <c r="U1824" t="str">
        <f t="shared" si="929"/>
        <v>0.0000500000000000001-0.0014268867051452i</v>
      </c>
      <c r="V1824" t="str">
        <f t="shared" si="930"/>
        <v>3.33333333333333E-06-0.00156957537565972i</v>
      </c>
      <c r="W1824" t="str">
        <f t="shared" si="931"/>
        <v>0.0000144710843646445-0.000747618791875321i</v>
      </c>
      <c r="X1824" t="str">
        <f t="shared" si="932"/>
        <v>0.0000250140144568431-0.000747061347990845i</v>
      </c>
      <c r="Y1824" t="str">
        <f t="shared" si="933"/>
        <v>0.009+0.106185831691335i</v>
      </c>
      <c r="Z1824" t="str">
        <f t="shared" si="934"/>
        <v>-0.0981899979657887-0.0117258794472899i</v>
      </c>
      <c r="AA1824" t="str">
        <f t="shared" si="935"/>
        <v>11.2824912961778-131.812760265288i</v>
      </c>
      <c r="AB1824" t="str">
        <f t="shared" si="936"/>
        <v>1.40377499676019-0.177018863680913i</v>
      </c>
      <c r="AC1824" t="str">
        <f t="shared" si="937"/>
        <v>1.59558119822107-2.40274225336447i</v>
      </c>
      <c r="AD1824" t="str">
        <f t="shared" si="938"/>
        <v>0.320369247942254+0.371492134458214i</v>
      </c>
      <c r="AE1824" t="str">
        <f t="shared" si="939"/>
        <v>-0.0271009838194776-0.0402334231067482i</v>
      </c>
      <c r="AF1824" t="str">
        <f t="shared" si="940"/>
        <v>-14.5478093194495-1.96586111923031i</v>
      </c>
      <c r="AG1824" t="str">
        <f t="shared" si="941"/>
        <v>1.19034672021873-0.13769538112837i</v>
      </c>
      <c r="AH1824" t="str">
        <f t="shared" si="942"/>
        <v>0.200035025695112+0.559609083468568i</v>
      </c>
      <c r="AI1824">
        <f t="shared" si="943"/>
        <v>-4.5200840108766496</v>
      </c>
      <c r="AJ1824">
        <f t="shared" si="944"/>
        <v>70.330319734036024</v>
      </c>
      <c r="AK1824"/>
      <c r="AL1824"/>
      <c r="AM1824"/>
      <c r="AN1824"/>
    </row>
    <row r="1825" spans="1:40" x14ac:dyDescent="0.25">
      <c r="A1825"/>
      <c r="B1825">
        <f t="shared" si="910"/>
        <v>169100</v>
      </c>
      <c r="C1825" s="186" t="str">
        <f t="shared" si="913"/>
        <v>-2.67273258210384E-06+0.0144826875078664i</v>
      </c>
      <c r="D1825" s="158" t="str">
        <f t="shared" si="914"/>
        <v>-5.95702644795575+0.111033937560309i</v>
      </c>
      <c r="E1825" t="str">
        <f t="shared" si="915"/>
        <v>2870</v>
      </c>
      <c r="F1825" t="str">
        <f t="shared" si="916"/>
        <v>0.777000777000777</v>
      </c>
      <c r="G1825" t="str">
        <f t="shared" si="911"/>
        <v>0.777000777000777</v>
      </c>
      <c r="H1825" t="str">
        <f t="shared" si="917"/>
        <v>8.59138412876922+2.0758897130069i</v>
      </c>
      <c r="I1825" t="str">
        <f t="shared" si="918"/>
        <v>664.054147152543i</v>
      </c>
      <c r="J1825" t="str">
        <f t="shared" si="912"/>
        <v>-376.186311797396+143.619505972882i</v>
      </c>
      <c r="K1825" t="str">
        <f t="shared" si="919"/>
        <v>0.588192538973172-1.5406680336642i</v>
      </c>
      <c r="L1825" t="str">
        <f t="shared" si="920"/>
        <v>0.0412476249667434-0.090786878515093i</v>
      </c>
      <c r="M1825" t="str">
        <f t="shared" si="921"/>
        <v>0.629440163939915-1.63145491217929i</v>
      </c>
      <c r="N1825" t="str">
        <f t="shared" si="922"/>
        <v>-0.749943233519928i</v>
      </c>
      <c r="O1825" t="str">
        <f t="shared" si="923"/>
        <v>0.731727561927978-0.681597223523495i</v>
      </c>
      <c r="P1825" t="str">
        <f t="shared" si="924"/>
        <v>0.268272438072022+0.681597223523495i</v>
      </c>
      <c r="Q1825" t="str">
        <f t="shared" si="925"/>
        <v>-0.268272438072022+0.0683460099964329i</v>
      </c>
      <c r="R1825" t="str">
        <f t="shared" si="926"/>
        <v>-0.331226866280653-2.62507495476795i</v>
      </c>
      <c r="S1825" t="str">
        <f t="shared" si="927"/>
        <v>0.0774112175548032i</v>
      </c>
      <c r="T1825" t="str">
        <f t="shared" si="928"/>
        <v>0.203210248421207-0.0256406750056473i</v>
      </c>
      <c r="U1825" t="str">
        <f t="shared" si="929"/>
        <v>0.0000500000000000001-0.0014260428927826i</v>
      </c>
      <c r="V1825" t="str">
        <f t="shared" si="930"/>
        <v>3.33333333333333E-06-0.00156864718206086i</v>
      </c>
      <c r="W1825" t="str">
        <f t="shared" si="931"/>
        <v>0.0000144710801110124-0.000747176914342596i</v>
      </c>
      <c r="X1825" t="str">
        <f t="shared" si="932"/>
        <v>0.0000250015489730412-0.000746619975874951i</v>
      </c>
      <c r="Y1825" t="str">
        <f t="shared" si="933"/>
        <v>0.009+0.106248663544407i</v>
      </c>
      <c r="Z1825" t="str">
        <f t="shared" si="934"/>
        <v>-0.0980741337670108-0.0117072698594859i</v>
      </c>
      <c r="AA1825" t="str">
        <f t="shared" si="935"/>
        <v>11.2690452961938-131.734859142499i</v>
      </c>
      <c r="AB1825" t="str">
        <f t="shared" si="936"/>
        <v>1.40374848972097-0.177122261767027i</v>
      </c>
      <c r="AC1825" t="str">
        <f t="shared" si="937"/>
        <v>1.59460869548425-2.40164023450358i</v>
      </c>
      <c r="AD1825" t="str">
        <f t="shared" si="938"/>
        <v>0.320529998299616+0.371674555765992i</v>
      </c>
      <c r="AE1825" t="str">
        <f t="shared" si="939"/>
        <v>-0.0270844076053192-0.0402041912881422i</v>
      </c>
      <c r="AF1825" t="str">
        <f t="shared" si="940"/>
        <v>-14.548410576725-1.96485577544659i</v>
      </c>
      <c r="AG1825" t="str">
        <f t="shared" si="941"/>
        <v>1.19031991559953-0.137692335516724i</v>
      </c>
      <c r="AH1825" t="str">
        <f t="shared" si="942"/>
        <v>0.199978436107054+0.559227419175149i</v>
      </c>
      <c r="AI1825">
        <f t="shared" si="943"/>
        <v>-4.5256168780077211</v>
      </c>
      <c r="AJ1825">
        <f t="shared" si="944"/>
        <v>70.323066976749374</v>
      </c>
      <c r="AK1825"/>
      <c r="AL1825"/>
      <c r="AM1825"/>
      <c r="AN1825"/>
    </row>
    <row r="1826" spans="1:40" x14ac:dyDescent="0.25">
      <c r="A1826"/>
      <c r="B1826">
        <f t="shared" si="910"/>
        <v>169200</v>
      </c>
      <c r="C1826" s="186" t="str">
        <f t="shared" si="913"/>
        <v>-0.000002669574257427+0.0144741280004655i</v>
      </c>
      <c r="D1826" s="158" t="str">
        <f t="shared" si="914"/>
        <v>-5.95702642374193+0.110968314670236i</v>
      </c>
      <c r="E1826" t="str">
        <f t="shared" si="915"/>
        <v>2870</v>
      </c>
      <c r="F1826" t="str">
        <f t="shared" si="916"/>
        <v>0.777000777000777</v>
      </c>
      <c r="G1826" t="str">
        <f t="shared" si="911"/>
        <v>0.777000777000777</v>
      </c>
      <c r="H1826" t="str">
        <f t="shared" si="917"/>
        <v>8.59198443535743+2.07481967994286i</v>
      </c>
      <c r="I1826" t="str">
        <f t="shared" si="918"/>
        <v>664.446846234241i</v>
      </c>
      <c r="J1826" t="str">
        <f t="shared" si="912"/>
        <v>-376.632554067518+143.704437673633i</v>
      </c>
      <c r="K1826" t="str">
        <f t="shared" si="919"/>
        <v>0.587582587776023-1.53998536400306i</v>
      </c>
      <c r="L1826" t="str">
        <f t="shared" si="920"/>
        <v>0.0412072149039659-0.0907515708084841i</v>
      </c>
      <c r="M1826" t="str">
        <f t="shared" si="921"/>
        <v>0.628789802679989-1.63073693481154i</v>
      </c>
      <c r="N1826" t="str">
        <f t="shared" si="922"/>
        <v>-0.75038672449185i</v>
      </c>
      <c r="O1826" t="str">
        <f t="shared" si="923"/>
        <v>0.731425207763128-0.681921671050763i</v>
      </c>
      <c r="P1826" t="str">
        <f t="shared" si="924"/>
        <v>0.268574792236872+0.681921671050763i</v>
      </c>
      <c r="Q1826" t="str">
        <f t="shared" si="925"/>
        <v>-0.268574792236872+0.068465053441087i</v>
      </c>
      <c r="R1826" t="str">
        <f t="shared" si="926"/>
        <v>-0.331224346138594-2.62347392226112i</v>
      </c>
      <c r="S1826" t="str">
        <f t="shared" si="927"/>
        <v>0.0774569959211869i</v>
      </c>
      <c r="T1826" t="str">
        <f t="shared" si="928"/>
        <v>0.20320640889592-0.0256556428278549i</v>
      </c>
      <c r="U1826" t="str">
        <f t="shared" si="929"/>
        <v>0.0000499999999999999-0.00142520007783415i</v>
      </c>
      <c r="V1826" t="str">
        <f t="shared" si="930"/>
        <v>3.33333333333333E-06-0.00156772008561757i</v>
      </c>
      <c r="W1826" t="str">
        <f t="shared" si="931"/>
        <v>0.0000144710758548673-0.000746735559264764i</v>
      </c>
      <c r="X1826" t="str">
        <f t="shared" si="932"/>
        <v>0.0000249891055687256-0.000746179125305227i</v>
      </c>
      <c r="Y1826" t="str">
        <f t="shared" si="933"/>
        <v>0.009+0.106311495397479i</v>
      </c>
      <c r="Z1826" t="str">
        <f t="shared" si="934"/>
        <v>-0.097958474440763-0.0116887031286565i</v>
      </c>
      <c r="AA1826" t="str">
        <f t="shared" si="935"/>
        <v>11.2556233788504-131.657049989751i</v>
      </c>
      <c r="AB1826" t="str">
        <f t="shared" si="936"/>
        <v>1.40372196680756-0.177225657427342i</v>
      </c>
      <c r="AC1826" t="str">
        <f t="shared" si="937"/>
        <v>1.59363763316347-2.40053894364296i</v>
      </c>
      <c r="AD1826" t="str">
        <f t="shared" si="938"/>
        <v>0.320690828690776+0.37185690986579i</v>
      </c>
      <c r="AE1826" t="str">
        <f t="shared" si="939"/>
        <v>-0.0270678593199317-0.0401749954933584i</v>
      </c>
      <c r="AF1826" t="str">
        <f t="shared" si="940"/>
        <v>-14.5490108590994-1.96385136527262i</v>
      </c>
      <c r="AG1826" t="str">
        <f t="shared" si="941"/>
        <v>1.19029311543531-0.137689332232044i</v>
      </c>
      <c r="AH1826" t="str">
        <f t="shared" si="942"/>
        <v>0.199921929061035+0.558846225742708i</v>
      </c>
      <c r="AI1826">
        <f t="shared" si="943"/>
        <v>-4.5311462374200104</v>
      </c>
      <c r="AJ1826">
        <f t="shared" si="944"/>
        <v>70.315812778867397</v>
      </c>
      <c r="AK1826"/>
      <c r="AL1826"/>
      <c r="AM1826"/>
      <c r="AN1826"/>
    </row>
    <row r="1827" spans="1:40" x14ac:dyDescent="0.25">
      <c r="A1827"/>
      <c r="B1827">
        <f t="shared" si="910"/>
        <v>169300</v>
      </c>
      <c r="C1827" s="186" t="str">
        <f t="shared" si="913"/>
        <v>-2.66642152765567E-06+0.0144655786047086i</v>
      </c>
      <c r="D1827" s="158" t="str">
        <f t="shared" si="914"/>
        <v>-5.95702639957101+0.110902769302766i</v>
      </c>
      <c r="E1827" t="str">
        <f t="shared" si="915"/>
        <v>2870</v>
      </c>
      <c r="F1827" t="str">
        <f t="shared" si="916"/>
        <v>0.777000777000777</v>
      </c>
      <c r="G1827" t="str">
        <f t="shared" si="911"/>
        <v>0.777000777000777</v>
      </c>
      <c r="H1827" t="str">
        <f t="shared" si="917"/>
        <v>8.59258376905692+2.07375065689353i</v>
      </c>
      <c r="I1827" t="str">
        <f t="shared" si="918"/>
        <v>664.83954531594i</v>
      </c>
      <c r="J1827" t="str">
        <f t="shared" si="912"/>
        <v>-377.079060152165+143.789369374386i</v>
      </c>
      <c r="K1827" t="str">
        <f t="shared" si="919"/>
        <v>0.586973540810135-1.53930316313288i</v>
      </c>
      <c r="L1827" t="str">
        <f t="shared" si="920"/>
        <v>0.0411668601227475-0.0907162797254444i</v>
      </c>
      <c r="M1827" t="str">
        <f t="shared" si="921"/>
        <v>0.628140400932882-1.63001944285832i</v>
      </c>
      <c r="N1827" t="str">
        <f t="shared" si="922"/>
        <v>-0.750830215463771i</v>
      </c>
      <c r="O1827" t="str">
        <f t="shared" si="923"/>
        <v>0.731122709738468-0.682245984454786i</v>
      </c>
      <c r="P1827" t="str">
        <f t="shared" si="924"/>
        <v>0.268877290261532+0.682245984454786i</v>
      </c>
      <c r="Q1827" t="str">
        <f t="shared" si="925"/>
        <v>-0.268877290261532+0.068584231008985i</v>
      </c>
      <c r="R1827" t="str">
        <f t="shared" si="926"/>
        <v>-0.331221824439796-2.62187475145885i</v>
      </c>
      <c r="S1827" t="str">
        <f t="shared" si="927"/>
        <v>0.0775027742875706i</v>
      </c>
      <c r="T1827" t="str">
        <f t="shared" si="928"/>
        <v>0.203202567072596-0.0256706102986748i</v>
      </c>
      <c r="U1827" t="str">
        <f t="shared" si="929"/>
        <v>0.0000499999999999999-0.00142435825853242i</v>
      </c>
      <c r="V1827" t="str">
        <f t="shared" si="930"/>
        <v>3.33333333333333E-06-0.00156679408438566i</v>
      </c>
      <c r="W1827" t="str">
        <f t="shared" si="931"/>
        <v>0.000014471071596209-0.000746294725716034i</v>
      </c>
      <c r="X1827" t="str">
        <f t="shared" si="932"/>
        <v>0.0000249766841917563-0.00074573879535823i</v>
      </c>
      <c r="Y1827" t="str">
        <f t="shared" si="933"/>
        <v>0.009+0.10637432725055i</v>
      </c>
      <c r="Z1827" t="str">
        <f t="shared" si="934"/>
        <v>-0.0978430195046955-0.0116701791290935i</v>
      </c>
      <c r="AA1827" t="str">
        <f t="shared" si="935"/>
        <v>11.2422254865319-131.579332644414i</v>
      </c>
      <c r="AB1827" t="str">
        <f t="shared" si="936"/>
        <v>1.40369542801962-0.177329050660319i</v>
      </c>
      <c r="AC1827" t="str">
        <f t="shared" si="937"/>
        <v>1.59266800858397-2.39943838050213i</v>
      </c>
      <c r="AD1827" t="str">
        <f t="shared" si="938"/>
        <v>0.320851739089895+0.372039196724777i</v>
      </c>
      <c r="AE1827" t="str">
        <f t="shared" si="939"/>
        <v>-0.0270513388970659-0.0401458356507138i</v>
      </c>
      <c r="AF1827" t="str">
        <f t="shared" si="940"/>
        <v>-14.5496101686279-1.96284788759076i</v>
      </c>
      <c r="AG1827" t="str">
        <f t="shared" si="941"/>
        <v>1.19026631969276-0.13768637118758i</v>
      </c>
      <c r="AH1827" t="str">
        <f t="shared" si="942"/>
        <v>0.199865504395042+0.558465502258023i</v>
      </c>
      <c r="AI1827">
        <f t="shared" si="943"/>
        <v>-4.5366720937390728</v>
      </c>
      <c r="AJ1827">
        <f t="shared" si="944"/>
        <v>70.308557140166286</v>
      </c>
      <c r="AK1827"/>
      <c r="AL1827"/>
      <c r="AM1827"/>
      <c r="AN1827"/>
    </row>
    <row r="1828" spans="1:40" x14ac:dyDescent="0.25">
      <c r="A1828"/>
      <c r="B1828">
        <f t="shared" si="910"/>
        <v>169400</v>
      </c>
      <c r="C1828" s="186" t="str">
        <f t="shared" si="913"/>
        <v>-2.66327437958261E-06+0.014457039302688i</v>
      </c>
      <c r="D1828" s="158" t="str">
        <f t="shared" si="914"/>
        <v>-5.95702637544287+0.110837301320608i</v>
      </c>
      <c r="E1828" t="str">
        <f t="shared" si="915"/>
        <v>2870</v>
      </c>
      <c r="F1828" t="str">
        <f t="shared" si="916"/>
        <v>0.777000777000777</v>
      </c>
      <c r="G1828" t="str">
        <f t="shared" si="911"/>
        <v>0.777000777000777</v>
      </c>
      <c r="H1828" t="str">
        <f t="shared" si="917"/>
        <v>8.59318213191774+2.07268264260523i</v>
      </c>
      <c r="I1828" t="str">
        <f t="shared" si="918"/>
        <v>665.232244397639i</v>
      </c>
      <c r="J1828" t="str">
        <f t="shared" si="912"/>
        <v>-377.525830051339+143.874301075139i</v>
      </c>
      <c r="K1828" t="str">
        <f t="shared" si="919"/>
        <v>0.586365396384498-1.53862143085463i</v>
      </c>
      <c r="L1828" t="str">
        <f t="shared" si="920"/>
        <v>0.0411265605308149-0.0906810052783829i</v>
      </c>
      <c r="M1828" t="str">
        <f t="shared" si="921"/>
        <v>0.627491956915313-1.62930243613301i</v>
      </c>
      <c r="N1828" t="str">
        <f t="shared" si="922"/>
        <v>-0.751273706435693i</v>
      </c>
      <c r="O1828" t="str">
        <f t="shared" si="923"/>
        <v>0.730820067913494-0.682570163671777i</v>
      </c>
      <c r="P1828" t="str">
        <f t="shared" si="924"/>
        <v>0.269179932086506+0.682570163671777i</v>
      </c>
      <c r="Q1828" t="str">
        <f t="shared" si="925"/>
        <v>-0.269179932086506+0.068703542763916i</v>
      </c>
      <c r="R1828" t="str">
        <f t="shared" si="926"/>
        <v>-0.331219301184126-2.62027743906349i</v>
      </c>
      <c r="S1828" t="str">
        <f t="shared" si="927"/>
        <v>0.0775485526539543i</v>
      </c>
      <c r="T1828" t="str">
        <f t="shared" si="928"/>
        <v>0.203198722951184-0.0256855774178831i</v>
      </c>
      <c r="U1828" t="str">
        <f t="shared" si="929"/>
        <v>0.0000499999999999999-0.00142351743311416i</v>
      </c>
      <c r="V1828" t="str">
        <f t="shared" si="930"/>
        <v>3.33333333333333E-06-0.00156586917642557i</v>
      </c>
      <c r="W1828" t="str">
        <f t="shared" si="931"/>
        <v>0.0000144710673350379-0.000745854412772794i</v>
      </c>
      <c r="X1828" t="str">
        <f t="shared" si="932"/>
        <v>0.0000249642847901474-0.00074529898511268i</v>
      </c>
      <c r="Y1828" t="str">
        <f t="shared" si="933"/>
        <v>0.009+0.106437159103622i</v>
      </c>
      <c r="Z1828" t="str">
        <f t="shared" si="934"/>
        <v>-0.0977277684778709-0.0116516977355329i</v>
      </c>
      <c r="AA1828" t="str">
        <f t="shared" si="935"/>
        <v>11.2288515617946-131.501706944238i</v>
      </c>
      <c r="AB1828" t="str">
        <f t="shared" si="936"/>
        <v>1.40366887335681-0.177432441464412i</v>
      </c>
      <c r="AC1828" t="str">
        <f t="shared" si="937"/>
        <v>1.59169981907678-2.39833854479909i</v>
      </c>
      <c r="AD1828" t="str">
        <f t="shared" si="938"/>
        <v>0.321012729471118+0.372221416310128i</v>
      </c>
      <c r="AE1828" t="str">
        <f t="shared" si="939"/>
        <v>-0.0270348462706652-0.0401167116887172i</v>
      </c>
      <c r="AF1828" t="str">
        <f t="shared" si="940"/>
        <v>-14.5502085073606-1.96184534128462i</v>
      </c>
      <c r="AG1828" t="str">
        <f t="shared" si="941"/>
        <v>1.19023952833867-0.137683452296777i</v>
      </c>
      <c r="AH1828" t="str">
        <f t="shared" si="942"/>
        <v>0.199809161947417+0.558085247810217i</v>
      </c>
      <c r="AI1828">
        <f t="shared" si="943"/>
        <v>-4.5421944515818264</v>
      </c>
      <c r="AJ1828">
        <f t="shared" si="944"/>
        <v>70.30130006042755</v>
      </c>
      <c r="AK1828"/>
      <c r="AL1828"/>
      <c r="AM1828"/>
      <c r="AN1828"/>
    </row>
    <row r="1829" spans="1:40" x14ac:dyDescent="0.25">
      <c r="A1829"/>
      <c r="B1829">
        <f t="shared" si="910"/>
        <v>169500</v>
      </c>
      <c r="C1829" s="186" t="str">
        <f t="shared" si="913"/>
        <v>-2.66013280003965E-06+0.0144485100765392i</v>
      </c>
      <c r="D1829" s="158" t="str">
        <f t="shared" si="914"/>
        <v>-5.95702635135743+0.110771910586801i</v>
      </c>
      <c r="E1829" t="str">
        <f t="shared" si="915"/>
        <v>2870</v>
      </c>
      <c r="F1829" t="str">
        <f t="shared" si="916"/>
        <v>0.777000777000777</v>
      </c>
      <c r="G1829" t="str">
        <f t="shared" si="911"/>
        <v>0.777000777000777</v>
      </c>
      <c r="H1829" t="str">
        <f t="shared" si="917"/>
        <v>8.59377952598476+2.07161563582591i</v>
      </c>
      <c r="I1829" t="str">
        <f t="shared" si="918"/>
        <v>665.624943479337i</v>
      </c>
      <c r="J1829" t="str">
        <f t="shared" si="912"/>
        <v>-377.972863765037+143.959232775891i</v>
      </c>
      <c r="K1829" t="str">
        <f t="shared" si="919"/>
        <v>0.585758152811807-1.5379401669684i</v>
      </c>
      <c r="L1829" t="str">
        <f t="shared" si="920"/>
        <v>0.0410863160360643-0.0906457474796026i</v>
      </c>
      <c r="M1829" t="str">
        <f t="shared" si="921"/>
        <v>0.626844468847871-1.628585914448i</v>
      </c>
      <c r="N1829" t="str">
        <f t="shared" si="922"/>
        <v>-0.751717197407615i</v>
      </c>
      <c r="O1829" t="str">
        <f t="shared" si="923"/>
        <v>0.730517282347731-0.682894208637974i</v>
      </c>
      <c r="P1829" t="str">
        <f t="shared" si="924"/>
        <v>0.269482717652269+0.682894208637974i</v>
      </c>
      <c r="Q1829" t="str">
        <f t="shared" si="925"/>
        <v>-0.269482717652269+0.068822988769641i</v>
      </c>
      <c r="R1829" t="str">
        <f t="shared" si="926"/>
        <v>-0.331216776371462-2.61868198178519i</v>
      </c>
      <c r="S1829" t="str">
        <f t="shared" si="927"/>
        <v>0.0775943310203378i</v>
      </c>
      <c r="T1829" t="str">
        <f t="shared" si="928"/>
        <v>0.203194876531634-0.0257005441852564i</v>
      </c>
      <c r="U1829" t="str">
        <f t="shared" si="929"/>
        <v>0.00005-0.00142267759982029i</v>
      </c>
      <c r="V1829" t="str">
        <f t="shared" si="930"/>
        <v>3.33333333333333E-06-0.00156494535980231i</v>
      </c>
      <c r="W1829" t="str">
        <f t="shared" si="931"/>
        <v>0.0000144710630713537-0.000745414619513626i</v>
      </c>
      <c r="X1829" t="str">
        <f t="shared" si="932"/>
        <v>0.0000249519073120661-0.00074485969364949i</v>
      </c>
      <c r="Y1829" t="str">
        <f t="shared" si="933"/>
        <v>0.009+0.106499990956694i</v>
      </c>
      <c r="Z1829" t="str">
        <f t="shared" si="934"/>
        <v>-0.0976127208807678-0.011633258823155i</v>
      </c>
      <c r="AA1829" t="str">
        <f t="shared" si="935"/>
        <v>11.2155015473668-131.424172727356i</v>
      </c>
      <c r="AB1829" t="str">
        <f t="shared" si="936"/>
        <v>1.40364230281878-0.177535829838077i</v>
      </c>
      <c r="AC1829" t="str">
        <f t="shared" si="937"/>
        <v>1.59073306197871-2.39723943625033i</v>
      </c>
      <c r="AD1829" t="str">
        <f t="shared" si="938"/>
        <v>0.321173799808575+0.372403568589018i</v>
      </c>
      <c r="AE1829" t="str">
        <f t="shared" si="939"/>
        <v>-0.0270183813748674-0.040087623536071i</v>
      </c>
      <c r="AF1829" t="str">
        <f t="shared" si="940"/>
        <v>-14.5508058773422-1.96084372523911i</v>
      </c>
      <c r="AG1829" t="str">
        <f t="shared" si="941"/>
        <v>1.19021274133994-0.137680575473274i</v>
      </c>
      <c r="AH1829" t="str">
        <f t="shared" si="942"/>
        <v>0.199752901556866+0.557705461490761i</v>
      </c>
      <c r="AI1829">
        <f t="shared" si="943"/>
        <v>-4.547713315556404</v>
      </c>
      <c r="AJ1829">
        <f t="shared" si="944"/>
        <v>70.294041539437387</v>
      </c>
      <c r="AK1829"/>
      <c r="AL1829"/>
      <c r="AM1829"/>
      <c r="AN1829"/>
    </row>
    <row r="1830" spans="1:40" x14ac:dyDescent="0.25">
      <c r="A1830"/>
      <c r="B1830">
        <f t="shared" si="910"/>
        <v>169600</v>
      </c>
      <c r="C1830" s="186" t="str">
        <f t="shared" si="913"/>
        <v>-2.65699677589728E-06+0.0144399909084391i</v>
      </c>
      <c r="D1830" s="158" t="str">
        <f t="shared" si="914"/>
        <v>-5.95702632731458+0.1107065969647i</v>
      </c>
      <c r="E1830" t="str">
        <f t="shared" si="915"/>
        <v>2870</v>
      </c>
      <c r="F1830" t="str">
        <f t="shared" si="916"/>
        <v>0.777000777000777</v>
      </c>
      <c r="G1830" t="str">
        <f t="shared" si="911"/>
        <v>0.777000777000777</v>
      </c>
      <c r="H1830" t="str">
        <f t="shared" si="917"/>
        <v>8.59437595329757+2.07054963530505i</v>
      </c>
      <c r="I1830" t="str">
        <f t="shared" si="918"/>
        <v>666.017642561036i</v>
      </c>
      <c r="J1830" t="str">
        <f t="shared" si="912"/>
        <v>-378.420161293262+144.044164476644i</v>
      </c>
      <c r="K1830" t="str">
        <f t="shared" si="919"/>
        <v>0.585151808408433-1.53725937127337i</v>
      </c>
      <c r="L1830" t="str">
        <f t="shared" si="920"/>
        <v>0.0410461265465613-0.0906105063413005i</v>
      </c>
      <c r="M1830" t="str">
        <f t="shared" si="921"/>
        <v>0.626197934954994-1.62786987761467i</v>
      </c>
      <c r="N1830" t="str">
        <f t="shared" si="922"/>
        <v>-0.752160688379537i</v>
      </c>
      <c r="O1830" t="str">
        <f t="shared" si="923"/>
        <v>0.730214353100732-0.683218119289645i</v>
      </c>
      <c r="P1830" t="str">
        <f t="shared" si="924"/>
        <v>0.269785646899268+0.683218119289645i</v>
      </c>
      <c r="Q1830" t="str">
        <f t="shared" si="925"/>
        <v>-0.269785646899268+0.0689425690898919i</v>
      </c>
      <c r="R1830" t="str">
        <f t="shared" si="926"/>
        <v>-0.331214250001706-2.61708837634186i</v>
      </c>
      <c r="S1830" t="str">
        <f t="shared" si="927"/>
        <v>0.0776401093867215i</v>
      </c>
      <c r="T1830" t="str">
        <f t="shared" si="928"/>
        <v>0.203191027813899-0.0257155106005734i</v>
      </c>
      <c r="U1830" t="str">
        <f t="shared" si="929"/>
        <v>0.00005-0.00142183875689586i</v>
      </c>
      <c r="V1830" t="str">
        <f t="shared" si="930"/>
        <v>3.33333333333333E-06-0.00156402263258545i</v>
      </c>
      <c r="W1830" t="str">
        <f t="shared" si="931"/>
        <v>0.0000144710588051567-0.000744975345019272i</v>
      </c>
      <c r="X1830" t="str">
        <f t="shared" si="932"/>
        <v>0.0000249395517058327-0.000744420920051725i</v>
      </c>
      <c r="Y1830" t="str">
        <f t="shared" si="933"/>
        <v>0.009+0.106562822809766i</v>
      </c>
      <c r="Z1830" t="str">
        <f t="shared" si="934"/>
        <v>-0.0974978762352741-0.0116148622675823i</v>
      </c>
      <c r="AA1830" t="str">
        <f t="shared" si="935"/>
        <v>11.2021753861493-131.346729832285i</v>
      </c>
      <c r="AB1830" t="str">
        <f t="shared" si="936"/>
        <v>1.4036157164052-0.177639215779785i</v>
      </c>
      <c r="AC1830" t="str">
        <f t="shared" si="937"/>
        <v>1.58976773463231-2.39614105457089i</v>
      </c>
      <c r="AD1830" t="str">
        <f t="shared" si="938"/>
        <v>0.32133495007638+0.372585653528635i</v>
      </c>
      <c r="AE1830" t="str">
        <f t="shared" si="939"/>
        <v>-0.0270019441440027-0.0400585711216712i</v>
      </c>
      <c r="AF1830" t="str">
        <f t="shared" si="940"/>
        <v>-14.5514022806121-1.95984303834035i</v>
      </c>
      <c r="AG1830" t="str">
        <f t="shared" si="941"/>
        <v>1.19018595866356-0.137677740630907i</v>
      </c>
      <c r="AH1830" t="str">
        <f t="shared" si="942"/>
        <v>0.199696723062453+0.557326142393492i</v>
      </c>
      <c r="AI1830">
        <f t="shared" si="943"/>
        <v>-4.5532286902618431</v>
      </c>
      <c r="AJ1830">
        <f t="shared" si="944"/>
        <v>70.28678157698802</v>
      </c>
      <c r="AK1830"/>
      <c r="AL1830"/>
      <c r="AM1830"/>
      <c r="AN1830"/>
    </row>
    <row r="1831" spans="1:40" x14ac:dyDescent="0.25">
      <c r="A1831"/>
      <c r="B1831">
        <f t="shared" si="910"/>
        <v>169700</v>
      </c>
      <c r="C1831" s="186" t="str">
        <f t="shared" si="913"/>
        <v>-2.65386629406473E-06+0.0144314817806068i</v>
      </c>
      <c r="D1831" s="158" t="str">
        <f t="shared" si="914"/>
        <v>-5.95702630331421+0.110641360317986i</v>
      </c>
      <c r="E1831" t="str">
        <f t="shared" si="915"/>
        <v>2870</v>
      </c>
      <c r="F1831" t="str">
        <f t="shared" si="916"/>
        <v>0.777000777000777</v>
      </c>
      <c r="G1831" t="str">
        <f t="shared" si="911"/>
        <v>0.777000777000777</v>
      </c>
      <c r="H1831" t="str">
        <f t="shared" si="917"/>
        <v>8.5949714158905+2.06948463979377i</v>
      </c>
      <c r="I1831" t="str">
        <f t="shared" si="918"/>
        <v>666.410341642735i</v>
      </c>
      <c r="J1831" t="str">
        <f t="shared" si="912"/>
        <v>-378.867722636012+144.129096177397i</v>
      </c>
      <c r="K1831" t="str">
        <f t="shared" si="919"/>
        <v>0.58454636149442-1.53657904356781i</v>
      </c>
      <c r="L1831" t="str">
        <f t="shared" si="920"/>
        <v>0.0410059919705409-0.090575281875569i</v>
      </c>
      <c r="M1831" t="str">
        <f t="shared" si="921"/>
        <v>0.625552353464961-1.62715432544338i</v>
      </c>
      <c r="N1831" t="str">
        <f t="shared" si="922"/>
        <v>-0.752604179351459i</v>
      </c>
      <c r="O1831" t="str">
        <f t="shared" si="923"/>
        <v>0.729911280232079-0.683541895563079i</v>
      </c>
      <c r="P1831" t="str">
        <f t="shared" si="924"/>
        <v>0.270088719767921+0.683541895563079i</v>
      </c>
      <c r="Q1831" t="str">
        <f t="shared" si="925"/>
        <v>-0.270088719767921+0.06906228378838i</v>
      </c>
      <c r="R1831" t="str">
        <f t="shared" si="926"/>
        <v>-0.331211722074708-2.61549661945913i</v>
      </c>
      <c r="S1831" t="str">
        <f t="shared" si="927"/>
        <v>0.0776858877531052i</v>
      </c>
      <c r="T1831" t="str">
        <f t="shared" si="928"/>
        <v>0.203187176797928-0.0257304766636084i</v>
      </c>
      <c r="U1831" t="str">
        <f t="shared" si="929"/>
        <v>0.00005-0.00142100090259009i</v>
      </c>
      <c r="V1831" t="str">
        <f t="shared" si="930"/>
        <v>3.33333333333333E-06-0.0015631009928491i</v>
      </c>
      <c r="W1831" t="str">
        <f t="shared" si="931"/>
        <v>0.0000144710545364466-0.000744536588372648i</v>
      </c>
      <c r="X1831" t="str">
        <f t="shared" si="932"/>
        <v>0.0000249272179199189-0.000743982663404616i</v>
      </c>
      <c r="Y1831" t="str">
        <f t="shared" si="933"/>
        <v>0.009+0.106625654662838i</v>
      </c>
      <c r="Z1831" t="str">
        <f t="shared" si="934"/>
        <v>-0.0973832340646764-0.0115965079448765i</v>
      </c>
      <c r="AA1831" t="str">
        <f t="shared" si="935"/>
        <v>11.1888730212122-131.269378097915i</v>
      </c>
      <c r="AB1831" t="str">
        <f t="shared" si="936"/>
        <v>1.40358911411573-0.177742599287977i</v>
      </c>
      <c r="AC1831" t="str">
        <f t="shared" si="937"/>
        <v>1.58880383438591-2.39504339947423i</v>
      </c>
      <c r="AD1831" t="str">
        <f t="shared" si="938"/>
        <v>0.32149618024864+0.372767671096172i</v>
      </c>
      <c r="AE1831" t="str">
        <f t="shared" si="939"/>
        <v>-0.0269855345125928-0.0400295543746036i</v>
      </c>
      <c r="AF1831" t="str">
        <f t="shared" si="940"/>
        <v>-14.5519977192047-1.95884327947578i</v>
      </c>
      <c r="AG1831" t="str">
        <f t="shared" si="941"/>
        <v>1.19015918027662-0.137674947683706i</v>
      </c>
      <c r="AH1831" t="str">
        <f t="shared" si="942"/>
        <v>0.199640626303598+0.556947289614565i</v>
      </c>
      <c r="AI1831">
        <f t="shared" si="943"/>
        <v>-4.5587405802886778</v>
      </c>
      <c r="AJ1831">
        <f t="shared" si="944"/>
        <v>70.279520172876374</v>
      </c>
      <c r="AK1831"/>
      <c r="AL1831"/>
      <c r="AM1831"/>
      <c r="AN1831"/>
    </row>
    <row r="1832" spans="1:40" x14ac:dyDescent="0.25">
      <c r="A1832"/>
      <c r="B1832">
        <f t="shared" si="910"/>
        <v>169800</v>
      </c>
      <c r="C1832" s="186" t="str">
        <f t="shared" si="913"/>
        <v>-0.0000026507413414897+0.0144229826753031i</v>
      </c>
      <c r="D1832" s="158" t="str">
        <f t="shared" si="914"/>
        <v>-5.95702627935625+0.110576200510657i</v>
      </c>
      <c r="E1832" t="str">
        <f t="shared" si="915"/>
        <v>2870</v>
      </c>
      <c r="F1832" t="str">
        <f t="shared" si="916"/>
        <v>0.777000777000777</v>
      </c>
      <c r="G1832" t="str">
        <f t="shared" si="911"/>
        <v>0.777000777000777</v>
      </c>
      <c r="H1832" t="str">
        <f t="shared" si="917"/>
        <v>8.59556591579279+2.06842064804476i</v>
      </c>
      <c r="I1832" t="str">
        <f t="shared" si="918"/>
        <v>666.803040724433i</v>
      </c>
      <c r="J1832" t="str">
        <f t="shared" si="912"/>
        <v>-379.315547793288+144.21402787815i</v>
      </c>
      <c r="K1832" t="str">
        <f t="shared" si="919"/>
        <v>0.583941810393469-1.53589918364913i</v>
      </c>
      <c r="L1832" t="str">
        <f t="shared" si="920"/>
        <v>0.0409659122164064-0.090540074094395i</v>
      </c>
      <c r="M1832" t="str">
        <f t="shared" si="921"/>
        <v>0.624907722609875-1.62643925774352i</v>
      </c>
      <c r="N1832" t="str">
        <f t="shared" si="922"/>
        <v>-0.753047670323381i</v>
      </c>
      <c r="O1832" t="str">
        <f t="shared" si="923"/>
        <v>0.729608063801382-0.683865537394596i</v>
      </c>
      <c r="P1832" t="str">
        <f t="shared" si="924"/>
        <v>0.270391936198618+0.683865537394596i</v>
      </c>
      <c r="Q1832" t="str">
        <f t="shared" si="925"/>
        <v>-0.270391936198618+0.0691821329287851i</v>
      </c>
      <c r="R1832" t="str">
        <f t="shared" si="926"/>
        <v>-0.331209192590361-2.61390670787034i</v>
      </c>
      <c r="S1832" t="str">
        <f t="shared" si="927"/>
        <v>0.0777316661194889i</v>
      </c>
      <c r="T1832" t="str">
        <f t="shared" si="928"/>
        <v>0.20318332348367-0.0257454423741394i</v>
      </c>
      <c r="U1832" t="str">
        <f t="shared" si="929"/>
        <v>0.00005-0.00142016403515629i</v>
      </c>
      <c r="V1832" t="str">
        <f t="shared" si="930"/>
        <v>3.33333333333333E-06-0.00156218043867192i</v>
      </c>
      <c r="W1832" t="str">
        <f t="shared" si="931"/>
        <v>0.0000144710502652235-0.000744098348658827i</v>
      </c>
      <c r="X1832" t="str">
        <f t="shared" si="932"/>
        <v>0.0000249149059029484-0.000743544922795541i</v>
      </c>
      <c r="Y1832" t="str">
        <f t="shared" si="933"/>
        <v>0.009+0.106688486515909i</v>
      </c>
      <c r="Z1832" t="str">
        <f t="shared" si="934"/>
        <v>-0.0972687938936619-0.0115781957315377i</v>
      </c>
      <c r="AA1832" t="str">
        <f t="shared" si="935"/>
        <v>11.1755943957968-131.192117363521i</v>
      </c>
      <c r="AB1832" t="str">
        <f t="shared" si="936"/>
        <v>1.40356249595-0.17784598036112i</v>
      </c>
      <c r="AC1832" t="str">
        <f t="shared" si="937"/>
        <v>1.58784135859354-2.39394647067235i</v>
      </c>
      <c r="AD1832" t="str">
        <f t="shared" si="938"/>
        <v>0.321657490299442+0.372949621258822i</v>
      </c>
      <c r="AE1832" t="str">
        <f t="shared" si="939"/>
        <v>-0.0269691524153515-0.0400005732241458i</v>
      </c>
      <c r="AF1832" t="str">
        <f t="shared" si="940"/>
        <v>-14.552592195149-1.9578444475341i</v>
      </c>
      <c r="AG1832" t="str">
        <f t="shared" si="941"/>
        <v>1.19013240614634-0.137672196545895i</v>
      </c>
      <c r="AH1832" t="str">
        <f t="shared" si="942"/>
        <v>0.199584611120077+0.556568902252459i</v>
      </c>
      <c r="AI1832">
        <f t="shared" si="943"/>
        <v>-4.5642489902187515</v>
      </c>
      <c r="AJ1832">
        <f t="shared" si="944"/>
        <v>70.272257326904509</v>
      </c>
      <c r="AK1832"/>
      <c r="AL1832"/>
      <c r="AM1832"/>
      <c r="AN1832"/>
    </row>
    <row r="1833" spans="1:40" x14ac:dyDescent="0.25">
      <c r="A1833"/>
      <c r="B1833">
        <f t="shared" si="910"/>
        <v>169900</v>
      </c>
      <c r="C1833" s="186" t="str">
        <f t="shared" si="913"/>
        <v>-2.64762190515845E-06+0.0144144935748312i</v>
      </c>
      <c r="D1833" s="158" t="str">
        <f t="shared" si="914"/>
        <v>-5.95702625544056+0.110511117407039i</v>
      </c>
      <c r="E1833" t="str">
        <f t="shared" si="915"/>
        <v>2870</v>
      </c>
      <c r="F1833" t="str">
        <f t="shared" si="916"/>
        <v>0.777000777000777</v>
      </c>
      <c r="G1833" t="str">
        <f t="shared" si="911"/>
        <v>0.777000777000777</v>
      </c>
      <c r="H1833" t="str">
        <f t="shared" si="917"/>
        <v>8.59615945502836+2.06735765881227i</v>
      </c>
      <c r="I1833" t="str">
        <f t="shared" si="918"/>
        <v>667.195739806132i</v>
      </c>
      <c r="J1833" t="str">
        <f t="shared" si="912"/>
        <v>-379.763636765089+144.298959578902i</v>
      </c>
      <c r="K1833" t="str">
        <f t="shared" si="919"/>
        <v>0.58333815343294-1.53521979131383i</v>
      </c>
      <c r="L1833" t="str">
        <f t="shared" si="920"/>
        <v>0.0409258871927296-0.0905048830096611i</v>
      </c>
      <c r="M1833" t="str">
        <f t="shared" si="921"/>
        <v>0.62426404062567-1.62572467432349i</v>
      </c>
      <c r="N1833" t="str">
        <f t="shared" si="922"/>
        <v>-0.753491161295303i</v>
      </c>
      <c r="O1833" t="str">
        <f t="shared" si="923"/>
        <v>0.729304703868277-0.68418904472054i</v>
      </c>
      <c r="P1833" t="str">
        <f t="shared" si="924"/>
        <v>0.270695296131723+0.68418904472054i</v>
      </c>
      <c r="Q1833" t="str">
        <f t="shared" si="925"/>
        <v>-0.270695296131723+0.069302116574763i</v>
      </c>
      <c r="R1833" t="str">
        <f t="shared" si="926"/>
        <v>-0.331206661548549-2.61231863831654i</v>
      </c>
      <c r="S1833" t="str">
        <f t="shared" si="927"/>
        <v>0.0777774444858726i</v>
      </c>
      <c r="T1833" t="str">
        <f t="shared" si="928"/>
        <v>0.203179467871075-0.0257604077319435i</v>
      </c>
      <c r="U1833" t="str">
        <f t="shared" si="929"/>
        <v>0.00005-0.0014193281528519i</v>
      </c>
      <c r="V1833" t="str">
        <f t="shared" si="930"/>
        <v>3.33333333333333E-06-0.00156126096813709i</v>
      </c>
      <c r="W1833" t="str">
        <f t="shared" si="931"/>
        <v>0.0000144710459914875-0.000743660624965038i</v>
      </c>
      <c r="X1833" t="str">
        <f t="shared" si="932"/>
        <v>0.0000249026156036963-0.000743107697314029i</v>
      </c>
      <c r="Y1833" t="str">
        <f t="shared" si="933"/>
        <v>0.009+0.106751318368981i</v>
      </c>
      <c r="Z1833" t="str">
        <f t="shared" si="934"/>
        <v>-0.0971545552483071-0.0115599255045019i</v>
      </c>
      <c r="AA1833" t="str">
        <f t="shared" si="935"/>
        <v>11.1623394533128-131.114947468748i</v>
      </c>
      <c r="AB1833" t="str">
        <f t="shared" si="936"/>
        <v>1.40353586190767-0.177949358997675i</v>
      </c>
      <c r="AC1833" t="str">
        <f t="shared" si="937"/>
        <v>1.58688030461495-2.39285026787582i</v>
      </c>
      <c r="AD1833" t="str">
        <f t="shared" si="938"/>
        <v>0.321818880202858+0.373131503983789i</v>
      </c>
      <c r="AE1833" t="str">
        <f t="shared" si="939"/>
        <v>-0.0269527977871816-0.0399716275997643i</v>
      </c>
      <c r="AF1833" t="str">
        <f t="shared" si="940"/>
        <v>-14.5531857104689-1.95684654140523i</v>
      </c>
      <c r="AG1833" t="str">
        <f t="shared" si="941"/>
        <v>1.19010563624003-0.137669487131886i</v>
      </c>
      <c r="AH1833" t="str">
        <f t="shared" si="942"/>
        <v>0.19952867735202+0.556190979407956i</v>
      </c>
      <c r="AI1833">
        <f t="shared" si="943"/>
        <v>-4.5697539246254602</v>
      </c>
      <c r="AJ1833">
        <f t="shared" si="944"/>
        <v>70.264993038879183</v>
      </c>
      <c r="AK1833"/>
      <c r="AL1833"/>
      <c r="AM1833"/>
      <c r="AN1833"/>
    </row>
    <row r="1834" spans="1:40" x14ac:dyDescent="0.25">
      <c r="A1834"/>
      <c r="B1834">
        <f t="shared" si="910"/>
        <v>170000</v>
      </c>
      <c r="C1834" s="186" t="str">
        <f t="shared" si="913"/>
        <v>-2.64450797209536E-06+0.0144060144615353i</v>
      </c>
      <c r="D1834" s="158" t="str">
        <f t="shared" si="914"/>
        <v>-5.95702623156708+0.110446110871771i</v>
      </c>
      <c r="E1834" t="str">
        <f t="shared" si="915"/>
        <v>2870</v>
      </c>
      <c r="F1834" t="str">
        <f t="shared" si="916"/>
        <v>0.777000777000777</v>
      </c>
      <c r="G1834" t="str">
        <f t="shared" si="911"/>
        <v>0.777000777000777</v>
      </c>
      <c r="H1834" t="str">
        <f t="shared" si="917"/>
        <v>8.59675203561605+2.06629567085218i</v>
      </c>
      <c r="I1834" t="str">
        <f t="shared" si="918"/>
        <v>667.588438887831i</v>
      </c>
      <c r="J1834" t="str">
        <f t="shared" si="912"/>
        <v>-380.211989551416+144.383891279655i</v>
      </c>
      <c r="K1834" t="str">
        <f t="shared" si="919"/>
        <v>0.58273538894384-1.53454086635755i</v>
      </c>
      <c r="L1834" t="str">
        <f t="shared" si="920"/>
        <v>0.0408859168082505-0.0904697086331462i</v>
      </c>
      <c r="M1834" t="str">
        <f t="shared" si="921"/>
        <v>0.623621305752091-1.6250105749907i</v>
      </c>
      <c r="N1834" t="str">
        <f t="shared" si="922"/>
        <v>-0.753934652267225i</v>
      </c>
      <c r="O1834" t="str">
        <f t="shared" si="923"/>
        <v>0.729001200492432-0.684512417477282i</v>
      </c>
      <c r="P1834" t="str">
        <f t="shared" si="924"/>
        <v>0.270998799507568+0.684512417477282i</v>
      </c>
      <c r="Q1834" t="str">
        <f t="shared" si="925"/>
        <v>-0.270998799507568+0.069422234789943i</v>
      </c>
      <c r="R1834" t="str">
        <f t="shared" si="926"/>
        <v>-0.331204128949137-2.61073240754644i</v>
      </c>
      <c r="S1834" t="str">
        <f t="shared" si="927"/>
        <v>0.0778232228522563i</v>
      </c>
      <c r="T1834" t="str">
        <f t="shared" si="928"/>
        <v>0.203175609960094-0.0257753727367961i</v>
      </c>
      <c r="U1834" t="str">
        <f t="shared" si="929"/>
        <v>0.00005-0.00141849325393846i</v>
      </c>
      <c r="V1834" t="str">
        <f t="shared" si="930"/>
        <v>3.33333333333333E-06-0.00156034257933231i</v>
      </c>
      <c r="W1834" t="str">
        <f t="shared" si="931"/>
        <v>0.0000144710417152385-0.000743223416380659i</v>
      </c>
      <c r="X1834" t="str">
        <f t="shared" si="932"/>
        <v>0.0000248903469710879-0.000742670986051748i</v>
      </c>
      <c r="Y1834" t="str">
        <f t="shared" si="933"/>
        <v>0.009+0.106814150222053i</v>
      </c>
      <c r="Z1834" t="str">
        <f t="shared" si="934"/>
        <v>-0.0970405176560805-0.0115416971411402i</v>
      </c>
      <c r="AA1834" t="str">
        <f t="shared" si="935"/>
        <v>11.14910813734-131.037868253623i</v>
      </c>
      <c r="AB1834" t="str">
        <f t="shared" si="936"/>
        <v>1.40350921198842-0.178052735196089i</v>
      </c>
      <c r="AC1834" t="str">
        <f t="shared" si="937"/>
        <v>1.58592066981564-2.39175479079376i</v>
      </c>
      <c r="AD1834" t="str">
        <f t="shared" si="938"/>
        <v>0.321980349932944+0.373313319238286i</v>
      </c>
      <c r="AE1834" t="str">
        <f t="shared" si="939"/>
        <v>-0.0269364705631768-0.0399427174311174i</v>
      </c>
      <c r="AF1834" t="str">
        <f t="shared" si="940"/>
        <v>-14.5537782671831-1.95584955998041i</v>
      </c>
      <c r="AG1834" t="str">
        <f t="shared" si="941"/>
        <v>1.19007887052508-0.137666819356287i</v>
      </c>
      <c r="AH1834" t="str">
        <f t="shared" si="942"/>
        <v>0.199472824839911+0.555813520184191i</v>
      </c>
      <c r="AI1834">
        <f t="shared" si="943"/>
        <v>-4.575255388072951</v>
      </c>
      <c r="AJ1834">
        <f t="shared" si="944"/>
        <v>70.257727308613624</v>
      </c>
      <c r="AK1834"/>
      <c r="AL1834"/>
      <c r="AM1834"/>
      <c r="AN1834"/>
    </row>
    <row r="1835" spans="1:40" x14ac:dyDescent="0.25">
      <c r="A1835"/>
      <c r="B1835">
        <f t="shared" si="910"/>
        <v>170100</v>
      </c>
      <c r="C1835" s="186" t="str">
        <f t="shared" si="913"/>
        <v>-2.64139952936297E-06+0.0143975453178014i</v>
      </c>
      <c r="D1835" s="158" t="str">
        <f t="shared" si="914"/>
        <v>-5.95702620773568+0.110381180769811i</v>
      </c>
      <c r="E1835" t="str">
        <f t="shared" si="915"/>
        <v>2870</v>
      </c>
      <c r="F1835" t="str">
        <f t="shared" si="916"/>
        <v>0.777000777000777</v>
      </c>
      <c r="G1835" t="str">
        <f t="shared" si="911"/>
        <v>0.777000777000777</v>
      </c>
      <c r="H1835" t="str">
        <f t="shared" si="917"/>
        <v>8.59734365956949+2.06523468292193i</v>
      </c>
      <c r="I1835" t="str">
        <f t="shared" si="918"/>
        <v>667.98113796953i</v>
      </c>
      <c r="J1835" t="str">
        <f t="shared" si="912"/>
        <v>-380.660606152269+144.468822980408i</v>
      </c>
      <c r="K1835" t="str">
        <f t="shared" si="919"/>
        <v>0.582133515260806-1.53386240857504i</v>
      </c>
      <c r="L1835" t="str">
        <f t="shared" si="920"/>
        <v>0.0408460009718767-0.0904345509765252i</v>
      </c>
      <c r="M1835" t="str">
        <f t="shared" si="921"/>
        <v>0.622979516232683-1.62429695955157i</v>
      </c>
      <c r="N1835" t="str">
        <f t="shared" si="922"/>
        <v>-0.754378143239147i</v>
      </c>
      <c r="O1835" t="str">
        <f t="shared" si="923"/>
        <v>0.728697553733541-0.684835655601221i</v>
      </c>
      <c r="P1835" t="str">
        <f t="shared" si="924"/>
        <v>0.271302446266459+0.684835655601221i</v>
      </c>
      <c r="Q1835" t="str">
        <f t="shared" si="925"/>
        <v>-0.271302446266459+0.069542487637926i</v>
      </c>
      <c r="R1835" t="str">
        <f t="shared" si="926"/>
        <v>-0.331201594792018-2.60914801231639i</v>
      </c>
      <c r="S1835" t="str">
        <f t="shared" si="927"/>
        <v>0.07786900121864i</v>
      </c>
      <c r="T1835" t="str">
        <f t="shared" si="928"/>
        <v>0.203171749750677-0.0257903373884752i</v>
      </c>
      <c r="U1835" t="str">
        <f t="shared" si="929"/>
        <v>0.0000500000000000001-0.00141765933668159i</v>
      </c>
      <c r="V1835" t="str">
        <f t="shared" si="930"/>
        <v>3.33333333333333E-06-0.00155942527034975i</v>
      </c>
      <c r="W1835" t="str">
        <f t="shared" si="931"/>
        <v>0.0000144710374364765-0.000742786721997206i</v>
      </c>
      <c r="X1835" t="str">
        <f t="shared" si="932"/>
        <v>0.0000248780999541984-0.000742234788102498i</v>
      </c>
      <c r="Y1835" t="str">
        <f t="shared" si="933"/>
        <v>0.009+0.106876982075125i</v>
      </c>
      <c r="Z1835" t="str">
        <f t="shared" si="934"/>
        <v>-0.09692668064583-0.011523510519256i</v>
      </c>
      <c r="AA1835" t="str">
        <f t="shared" si="935"/>
        <v>11.1359003916256-130.960879558544i</v>
      </c>
      <c r="AB1835" t="str">
        <f t="shared" si="936"/>
        <v>1.40348254619188-0.178156108954828i</v>
      </c>
      <c r="AC1835" t="str">
        <f t="shared" si="937"/>
        <v>1.58496245156677-2.39066003913374i</v>
      </c>
      <c r="AD1835" t="str">
        <f t="shared" si="938"/>
        <v>0.322141899463755+0.373495066989523i</v>
      </c>
      <c r="AE1835" t="str">
        <f t="shared" si="939"/>
        <v>-0.0269201706786204-0.03991384264805i</v>
      </c>
      <c r="AF1835" t="str">
        <f t="shared" si="940"/>
        <v>-14.5543698673052-1.95485350215212i</v>
      </c>
      <c r="AG1835" t="str">
        <f t="shared" si="941"/>
        <v>1.190052108969-0.137664193133902i</v>
      </c>
      <c r="AH1835" t="str">
        <f t="shared" si="942"/>
        <v>0.199417053424598+0.555436523686569i</v>
      </c>
      <c r="AI1835">
        <f t="shared" si="943"/>
        <v>-4.5807533851171387</v>
      </c>
      <c r="AJ1835">
        <f t="shared" si="944"/>
        <v>70.250460135924101</v>
      </c>
      <c r="AK1835"/>
      <c r="AL1835"/>
      <c r="AM1835"/>
      <c r="AN1835"/>
    </row>
    <row r="1836" spans="1:40" x14ac:dyDescent="0.25">
      <c r="A1836"/>
      <c r="B1836">
        <f t="shared" si="910"/>
        <v>170200</v>
      </c>
      <c r="C1836" s="186" t="str">
        <f t="shared" si="913"/>
        <v>-2.63829656406183E-06+0.0143890861260567i</v>
      </c>
      <c r="D1836" s="158" t="str">
        <f t="shared" si="914"/>
        <v>-5.95702618394628+0.110316326966435i</v>
      </c>
      <c r="E1836" t="str">
        <f t="shared" si="915"/>
        <v>2870</v>
      </c>
      <c r="F1836" t="str">
        <f t="shared" si="916"/>
        <v>0.777000777000777</v>
      </c>
      <c r="G1836" t="str">
        <f t="shared" si="911"/>
        <v>0.777000777000777</v>
      </c>
      <c r="H1836" t="str">
        <f t="shared" si="917"/>
        <v>8.59793432889719+2.06417469378054i</v>
      </c>
      <c r="I1836" t="str">
        <f t="shared" si="918"/>
        <v>668.373837051229i</v>
      </c>
      <c r="J1836" t="str">
        <f t="shared" si="912"/>
        <v>-381.109486567647+144.553754681161i</v>
      </c>
      <c r="K1836" t="str">
        <f t="shared" si="919"/>
        <v>0.581532530722111-1.53318441776021i</v>
      </c>
      <c r="L1836" t="str">
        <f t="shared" si="920"/>
        <v>0.0408061395926841-0.0903994100513708i</v>
      </c>
      <c r="M1836" t="str">
        <f t="shared" si="921"/>
        <v>0.622338670314795-1.62358382781158i</v>
      </c>
      <c r="N1836" t="str">
        <f t="shared" si="922"/>
        <v>-0.754821634211069i</v>
      </c>
      <c r="O1836" t="str">
        <f t="shared" si="923"/>
        <v>0.728393763651325-0.68515875902878i</v>
      </c>
      <c r="P1836" t="str">
        <f t="shared" si="924"/>
        <v>0.271606236348675+0.68515875902878i</v>
      </c>
      <c r="Q1836" t="str">
        <f t="shared" si="925"/>
        <v>-0.271606236348675+0.069662875182289i</v>
      </c>
      <c r="R1836" t="str">
        <f t="shared" si="926"/>
        <v>-0.331199059077068-2.60756544939036i</v>
      </c>
      <c r="S1836" t="str">
        <f t="shared" si="927"/>
        <v>0.0779147795850237i</v>
      </c>
      <c r="T1836" t="str">
        <f t="shared" si="928"/>
        <v>0.203167887242773-0.025805301686757i</v>
      </c>
      <c r="U1836" t="str">
        <f t="shared" si="929"/>
        <v>0.0000500000000000001-0.00141682639935099i</v>
      </c>
      <c r="V1836" t="str">
        <f t="shared" si="930"/>
        <v>3.33333333333333E-06-0.00155850903928609i</v>
      </c>
      <c r="W1836" t="str">
        <f t="shared" si="931"/>
        <v>0.0000144710331552017-0.000742350540908328i</v>
      </c>
      <c r="X1836" t="str">
        <f t="shared" si="932"/>
        <v>0.000024865874502253-0.000741799102562208i</v>
      </c>
      <c r="Y1836" t="str">
        <f t="shared" si="933"/>
        <v>0.009+0.106939813928197i</v>
      </c>
      <c r="Z1836" t="str">
        <f t="shared" si="934"/>
        <v>-0.0968130437477848-0.0115053655170838i</v>
      </c>
      <c r="AA1836" t="str">
        <f t="shared" si="935"/>
        <v>11.1227161600853-130.883981224288i</v>
      </c>
      <c r="AB1836" t="str">
        <f t="shared" si="936"/>
        <v>1.4034558645177-0.178259480272348i</v>
      </c>
      <c r="AC1836" t="str">
        <f t="shared" si="937"/>
        <v>1.58400564724516-2.38956601260196i</v>
      </c>
      <c r="AD1836" t="str">
        <f t="shared" si="938"/>
        <v>0.322303528769315+0.373676747204724i</v>
      </c>
      <c r="AE1836" t="str">
        <f t="shared" si="939"/>
        <v>-0.0269038980689838-0.0398850031805978i</v>
      </c>
      <c r="AF1836" t="str">
        <f t="shared" si="940"/>
        <v>-14.5549605128435-1.95385836681411i</v>
      </c>
      <c r="AG1836" t="str">
        <f t="shared" si="941"/>
        <v>1.19002535153943-0.137661608379721i</v>
      </c>
      <c r="AH1836" t="str">
        <f t="shared" si="942"/>
        <v>0.199361362947264+0.5550599890228i</v>
      </c>
      <c r="AI1836">
        <f t="shared" si="943"/>
        <v>-4.5862479203053033</v>
      </c>
      <c r="AJ1836">
        <f t="shared" si="944"/>
        <v>70.243191520633786</v>
      </c>
      <c r="AK1836"/>
      <c r="AL1836"/>
      <c r="AM1836"/>
      <c r="AN1836"/>
    </row>
    <row r="1837" spans="1:40" x14ac:dyDescent="0.25">
      <c r="A1837"/>
      <c r="B1837">
        <f t="shared" si="910"/>
        <v>170300</v>
      </c>
      <c r="C1837" s="186" t="str">
        <f t="shared" si="913"/>
        <v>-0.0000026351990633303+0.0143806368687698i</v>
      </c>
      <c r="D1837" s="158" t="str">
        <f t="shared" si="914"/>
        <v>-5.95702616019878+0.110251549327235i</v>
      </c>
      <c r="E1837" t="str">
        <f t="shared" si="915"/>
        <v>2870</v>
      </c>
      <c r="F1837" t="str">
        <f t="shared" si="916"/>
        <v>0.777000777000777</v>
      </c>
      <c r="G1837" t="str">
        <f t="shared" si="911"/>
        <v>0.777000777000777</v>
      </c>
      <c r="H1837" t="str">
        <f t="shared" si="917"/>
        <v>8.59852404560251+2.06311570218862i</v>
      </c>
      <c r="I1837" t="str">
        <f t="shared" si="918"/>
        <v>668.766536132927i</v>
      </c>
      <c r="J1837" t="str">
        <f t="shared" si="912"/>
        <v>-381.558630797551+144.638686381913i</v>
      </c>
      <c r="K1837" t="str">
        <f t="shared" si="919"/>
        <v>0.580932433669634-1.53250689370609i</v>
      </c>
      <c r="L1837" t="str">
        <f t="shared" si="920"/>
        <v>0.0407663325799152-0.0903642858691524i</v>
      </c>
      <c r="M1837" t="str">
        <f t="shared" si="921"/>
        <v>0.621698766249549-1.62287117957524i</v>
      </c>
      <c r="N1837" t="str">
        <f t="shared" si="922"/>
        <v>-0.75526512518299i</v>
      </c>
      <c r="O1837" t="str">
        <f t="shared" si="923"/>
        <v>0.728089830305538-0.685481727696409i</v>
      </c>
      <c r="P1837" t="str">
        <f t="shared" si="924"/>
        <v>0.271910169694462+0.685481727696409i</v>
      </c>
      <c r="Q1837" t="str">
        <f t="shared" si="925"/>
        <v>-0.271910169694462+0.069783397486581i</v>
      </c>
      <c r="R1837" t="str">
        <f t="shared" si="926"/>
        <v>-0.331196521804154-2.60598471553995i</v>
      </c>
      <c r="S1837" t="str">
        <f t="shared" si="927"/>
        <v>0.0779605579514074i</v>
      </c>
      <c r="T1837" t="str">
        <f t="shared" si="928"/>
        <v>0.203164022436334-0.0258202656314173i</v>
      </c>
      <c r="U1837" t="str">
        <f t="shared" si="929"/>
        <v>0.0000500000000000001-0.00141599444022043i</v>
      </c>
      <c r="V1837" t="str">
        <f t="shared" si="930"/>
        <v>3.33333333333333E-06-0.00155759388424247i</v>
      </c>
      <c r="W1837" t="str">
        <f t="shared" si="931"/>
        <v>0.0000144710288714138-0.000741914872209813i</v>
      </c>
      <c r="X1837" t="str">
        <f t="shared" si="932"/>
        <v>0.0000248536705646255-0.000741363928528932i</v>
      </c>
      <c r="Y1837" t="str">
        <f t="shared" si="933"/>
        <v>0.009+0.107002645781268i</v>
      </c>
      <c r="Z1837" t="str">
        <f t="shared" si="934"/>
        <v>-0.0966996064935464-0.0114872620132874i</v>
      </c>
      <c r="AA1837" t="str">
        <f t="shared" si="935"/>
        <v>11.1095553868014-130.807173092001i</v>
      </c>
      <c r="AB1837" t="str">
        <f t="shared" si="936"/>
        <v>1.40342916696557-0.178362849147099i</v>
      </c>
      <c r="AC1837" t="str">
        <f t="shared" si="937"/>
        <v>1.58305025423337-2.38847271090322i</v>
      </c>
      <c r="AD1837" t="str">
        <f t="shared" si="938"/>
        <v>0.322465237823641+0.373858359851118i</v>
      </c>
      <c r="AE1837" t="str">
        <f t="shared" si="939"/>
        <v>-0.0268876526699264-0.0398561989589831i</v>
      </c>
      <c r="AF1837" t="str">
        <f t="shared" si="940"/>
        <v>-14.5555502058013-1.95286415286139i</v>
      </c>
      <c r="AG1837" t="str">
        <f t="shared" si="941"/>
        <v>1.18999859820406-0.137659065008927i</v>
      </c>
      <c r="AH1837" t="str">
        <f t="shared" si="942"/>
        <v>0.199305753249462+0.554683915302901i</v>
      </c>
      <c r="AI1837">
        <f t="shared" si="943"/>
        <v>-4.5917389981757752</v>
      </c>
      <c r="AJ1837">
        <f t="shared" si="944"/>
        <v>70.235921462569834</v>
      </c>
      <c r="AK1837"/>
      <c r="AL1837"/>
      <c r="AM1837"/>
      <c r="AN1837"/>
    </row>
    <row r="1838" spans="1:40" x14ac:dyDescent="0.25">
      <c r="A1838"/>
      <c r="B1838">
        <f t="shared" si="910"/>
        <v>170400</v>
      </c>
      <c r="C1838" s="186" t="str">
        <f t="shared" si="913"/>
        <v>-2.63210701434462E-06+0.0143721975284507i</v>
      </c>
      <c r="D1838" s="158" t="str">
        <f t="shared" si="914"/>
        <v>-5.95702613649307+0.110186847718122i</v>
      </c>
      <c r="E1838" t="str">
        <f t="shared" si="915"/>
        <v>2870</v>
      </c>
      <c r="F1838" t="str">
        <f t="shared" si="916"/>
        <v>0.777000777000777</v>
      </c>
      <c r="G1838" t="str">
        <f t="shared" si="911"/>
        <v>0.777000777000777</v>
      </c>
      <c r="H1838" t="str">
        <f t="shared" si="917"/>
        <v>8.59911281168372+2.06205770690836i</v>
      </c>
      <c r="I1838" t="str">
        <f t="shared" si="918"/>
        <v>669.159235214626i</v>
      </c>
      <c r="J1838" t="str">
        <f t="shared" si="912"/>
        <v>-382.008038841981+144.723618082666i</v>
      </c>
      <c r="K1838" t="str">
        <f t="shared" si="919"/>
        <v>0.580333222448883-1.53182983620486i</v>
      </c>
      <c r="L1838" t="str">
        <f t="shared" si="920"/>
        <v>0.0407265798429796-0.0903291784412372i</v>
      </c>
      <c r="M1838" t="str">
        <f t="shared" si="921"/>
        <v>0.621059802291863-1.6221590146461i</v>
      </c>
      <c r="N1838" t="str">
        <f t="shared" si="922"/>
        <v>-0.755708616154912i</v>
      </c>
      <c r="O1838" t="str">
        <f t="shared" si="923"/>
        <v>0.727785753755955-0.685804561540586i</v>
      </c>
      <c r="P1838" t="str">
        <f t="shared" si="924"/>
        <v>0.272214246244045+0.685804561540586i</v>
      </c>
      <c r="Q1838" t="str">
        <f t="shared" si="925"/>
        <v>-0.272214246244045+0.069904054614326i</v>
      </c>
      <c r="R1838" t="str">
        <f t="shared" si="926"/>
        <v>-0.331193982973161-2.60440580754427i</v>
      </c>
      <c r="S1838" t="str">
        <f t="shared" si="927"/>
        <v>0.0780063363177911i</v>
      </c>
      <c r="T1838" t="str">
        <f t="shared" si="928"/>
        <v>0.203160155331307-0.0258352292222332i</v>
      </c>
      <c r="U1838" t="str">
        <f t="shared" si="929"/>
        <v>0.0000500000000000001-0.00141516345756771i</v>
      </c>
      <c r="V1838" t="str">
        <f t="shared" si="930"/>
        <v>3.33333333333333E-06-0.00155667980332448i</v>
      </c>
      <c r="W1838" t="str">
        <f t="shared" si="931"/>
        <v>0.000014471024585113-0.00074147971499956i</v>
      </c>
      <c r="X1838" t="str">
        <f t="shared" si="932"/>
        <v>0.0000248414880908381-0.000740929265102831i</v>
      </c>
      <c r="Y1838" t="str">
        <f t="shared" si="933"/>
        <v>0.009+0.10706547763434i</v>
      </c>
      <c r="Z1838" t="str">
        <f t="shared" si="934"/>
        <v>-0.0965863684160816-0.0114691998869571i</v>
      </c>
      <c r="AA1838" t="str">
        <f t="shared" si="935"/>
        <v>11.0964180160224-130.730455003197i</v>
      </c>
      <c r="AB1838" t="str">
        <f t="shared" si="936"/>
        <v>1.4034024535351-0.178466215577541i</v>
      </c>
      <c r="AC1838" t="str">
        <f t="shared" si="937"/>
        <v>1.58209626991954-2.38738013374078i</v>
      </c>
      <c r="AD1838" t="str">
        <f t="shared" si="938"/>
        <v>0.322627026600737+0.374039904895933i</v>
      </c>
      <c r="AE1838" t="str">
        <f t="shared" si="939"/>
        <v>-0.0268714344172938-0.0398274299136131i</v>
      </c>
      <c r="AF1838" t="str">
        <f t="shared" si="940"/>
        <v>-14.5561389481768-1.95187085919024i</v>
      </c>
      <c r="AG1838" t="str">
        <f t="shared" si="941"/>
        <v>1.18997184893071-0.137656562936889i</v>
      </c>
      <c r="AH1838" t="str">
        <f t="shared" si="942"/>
        <v>0.199250224173081+0.554308301639127i</v>
      </c>
      <c r="AI1838">
        <f t="shared" si="943"/>
        <v>-4.5972266232589938</v>
      </c>
      <c r="AJ1838">
        <f t="shared" si="944"/>
        <v>70.228649961564244</v>
      </c>
      <c r="AK1838"/>
      <c r="AL1838"/>
      <c r="AM1838"/>
      <c r="AN1838"/>
    </row>
    <row r="1839" spans="1:40" x14ac:dyDescent="0.25">
      <c r="A1839"/>
      <c r="B1839">
        <f t="shared" si="910"/>
        <v>170500</v>
      </c>
      <c r="C1839" s="186" t="str">
        <f t="shared" si="913"/>
        <v>-2.62902040431847E-06+0.01436376808765i</v>
      </c>
      <c r="D1839" s="158" t="str">
        <f t="shared" si="914"/>
        <v>-5.95702611282906+0.110122222005317i</v>
      </c>
      <c r="E1839" t="str">
        <f t="shared" si="915"/>
        <v>2870</v>
      </c>
      <c r="F1839" t="str">
        <f t="shared" si="916"/>
        <v>0.777000777000777</v>
      </c>
      <c r="G1839" t="str">
        <f t="shared" si="911"/>
        <v>0.777000777000777</v>
      </c>
      <c r="H1839" t="str">
        <f t="shared" si="917"/>
        <v>8.59970062913397+2.06100070670353i</v>
      </c>
      <c r="I1839" t="str">
        <f t="shared" si="918"/>
        <v>669.551934296325i</v>
      </c>
      <c r="J1839" t="str">
        <f t="shared" si="912"/>
        <v>-382.457710700936+144.808549783419i</v>
      </c>
      <c r="K1839" t="str">
        <f t="shared" si="919"/>
        <v>0.579734895408956-1.53115324504786i</v>
      </c>
      <c r="L1839" t="str">
        <f t="shared" si="920"/>
        <v>0.0406868812914536-0.0902940877788908i</v>
      </c>
      <c r="M1839" t="str">
        <f t="shared" si="921"/>
        <v>0.62042177670041-1.62144733282675i</v>
      </c>
      <c r="N1839" t="str">
        <f t="shared" si="922"/>
        <v>-0.756152107126834i</v>
      </c>
      <c r="O1839" t="str">
        <f t="shared" si="923"/>
        <v>0.727481534062386-0.686127260497816i</v>
      </c>
      <c r="P1839" t="str">
        <f t="shared" si="924"/>
        <v>0.272518465937614+0.686127260497816i</v>
      </c>
      <c r="Q1839" t="str">
        <f t="shared" si="925"/>
        <v>-0.272518465937614+0.070024846629018i</v>
      </c>
      <c r="R1839" t="str">
        <f t="shared" si="926"/>
        <v>-0.331191442583975-2.60282872219009i</v>
      </c>
      <c r="S1839" t="str">
        <f t="shared" si="927"/>
        <v>0.0780521146841746i</v>
      </c>
      <c r="T1839" t="str">
        <f t="shared" si="928"/>
        <v>0.203156285927645-0.0258501924589816i</v>
      </c>
      <c r="U1839" t="str">
        <f t="shared" si="929"/>
        <v>0.0000499999999999999-0.00141433344967471i</v>
      </c>
      <c r="V1839" t="str">
        <f t="shared" si="930"/>
        <v>3.33333333333333E-06-0.00155576679464218i</v>
      </c>
      <c r="W1839" t="str">
        <f t="shared" si="931"/>
        <v>0.0000144710202962993-0.00074104506837759i</v>
      </c>
      <c r="X1839" t="str">
        <f t="shared" si="932"/>
        <v>0.0000248293270305612-0.000740495111386183i</v>
      </c>
      <c r="Y1839" t="str">
        <f t="shared" si="933"/>
        <v>0.009+0.107128309487412i</v>
      </c>
      <c r="Z1839" t="str">
        <f t="shared" si="934"/>
        <v>-0.0964733290497245-0.0114511790176095i</v>
      </c>
      <c r="AA1839" t="str">
        <f t="shared" si="935"/>
        <v>11.0833039921631-130.653826799768i</v>
      </c>
      <c r="AB1839" t="str">
        <f t="shared" si="936"/>
        <v>1.40337572422598-0.178569579562134i</v>
      </c>
      <c r="AC1839" t="str">
        <f t="shared" si="937"/>
        <v>1.58114369169749-2.38628828081661i</v>
      </c>
      <c r="AD1839" t="str">
        <f t="shared" si="938"/>
        <v>0.32278889507459+0.374221382306414i</v>
      </c>
      <c r="AE1839" t="str">
        <f t="shared" si="939"/>
        <v>-0.02685524324712-0.039798695975085i</v>
      </c>
      <c r="AF1839" t="str">
        <f t="shared" si="940"/>
        <v>-14.556726741963-1.95087848469821i</v>
      </c>
      <c r="AG1839" t="str">
        <f t="shared" si="941"/>
        <v>1.1899451036873-0.13765410207917i</v>
      </c>
      <c r="AH1839" t="str">
        <f t="shared" si="942"/>
        <v>0.199194775560372+0.553933147146053i</v>
      </c>
      <c r="AI1839">
        <f t="shared" si="943"/>
        <v>-4.6027108000761494</v>
      </c>
      <c r="AJ1839">
        <f t="shared" si="944"/>
        <v>70.221377017454429</v>
      </c>
      <c r="AK1839"/>
      <c r="AL1839"/>
      <c r="AM1839"/>
      <c r="AN1839"/>
    </row>
    <row r="1840" spans="1:40" x14ac:dyDescent="0.25">
      <c r="A1840"/>
      <c r="B1840">
        <f t="shared" si="910"/>
        <v>170600</v>
      </c>
      <c r="C1840" s="186" t="str">
        <f t="shared" si="913"/>
        <v>-2.62593922050304E-06+0.0143553485289595i</v>
      </c>
      <c r="D1840" s="158" t="str">
        <f t="shared" si="914"/>
        <v>-5.95702608920665+0.110057672055356i</v>
      </c>
      <c r="E1840" t="str">
        <f t="shared" si="915"/>
        <v>2870</v>
      </c>
      <c r="F1840" t="str">
        <f t="shared" si="916"/>
        <v>0.777000777000777</v>
      </c>
      <c r="G1840" t="str">
        <f t="shared" si="911"/>
        <v>0.777000777000777</v>
      </c>
      <c r="H1840" t="str">
        <f t="shared" si="917"/>
        <v>8.60028749994134+2.05994470033951i</v>
      </c>
      <c r="I1840" t="str">
        <f t="shared" si="918"/>
        <v>669.944633378023i</v>
      </c>
      <c r="J1840" t="str">
        <f t="shared" si="912"/>
        <v>-382.907646374417+144.893481484172i</v>
      </c>
      <c r="K1840" t="str">
        <f t="shared" si="919"/>
        <v>0.579137450902545-1.53047712002556i</v>
      </c>
      <c r="L1840" t="str">
        <f t="shared" si="920"/>
        <v>0.0406472368350796-0.0902590138932772i</v>
      </c>
      <c r="M1840" t="str">
        <f t="shared" si="921"/>
        <v>0.619784687737625-1.62073613391884i</v>
      </c>
      <c r="N1840" t="str">
        <f t="shared" si="922"/>
        <v>-0.756595598098756i</v>
      </c>
      <c r="O1840" t="str">
        <f t="shared" si="923"/>
        <v>0.727177171284664-0.686449824504628i</v>
      </c>
      <c r="P1840" t="str">
        <f t="shared" si="924"/>
        <v>0.272822828715336+0.686449824504628i</v>
      </c>
      <c r="Q1840" t="str">
        <f t="shared" si="925"/>
        <v>-0.272822828715336+0.070145773594128i</v>
      </c>
      <c r="R1840" t="str">
        <f t="shared" si="926"/>
        <v>-0.331188900636475-2.6012534562716i</v>
      </c>
      <c r="S1840" t="str">
        <f t="shared" si="927"/>
        <v>0.0780978930505583i</v>
      </c>
      <c r="T1840" t="str">
        <f t="shared" si="928"/>
        <v>0.203152414225295-0.0258651553414394i</v>
      </c>
      <c r="U1840" t="str">
        <f t="shared" si="929"/>
        <v>0.0000499999999999999-0.00141350441482731i</v>
      </c>
      <c r="V1840" t="str">
        <f t="shared" si="930"/>
        <v>3.33333333333333E-06-0.00155485485631004i</v>
      </c>
      <c r="W1840" t="str">
        <f t="shared" si="931"/>
        <v>0.0000144710160049726-0.000740610931446041i</v>
      </c>
      <c r="X1840" t="str">
        <f t="shared" si="932"/>
        <v>0.0000248171873336126-0.000740061466483371i</v>
      </c>
      <c r="Y1840" t="str">
        <f t="shared" si="933"/>
        <v>0.009+0.107191141340484i</v>
      </c>
      <c r="Z1840" t="str">
        <f t="shared" si="934"/>
        <v>-0.0963604879301681-0.0114331992851851i</v>
      </c>
      <c r="AA1840" t="str">
        <f t="shared" si="935"/>
        <v>11.0702132598037-130.577288323971i</v>
      </c>
      <c r="AB1840" t="str">
        <f t="shared" si="936"/>
        <v>1.40334897903784-0.178672941099336i</v>
      </c>
      <c r="AC1840" t="str">
        <f t="shared" si="937"/>
        <v>1.58019251696664-2.38519715183115i</v>
      </c>
      <c r="AD1840" t="str">
        <f t="shared" si="938"/>
        <v>0.32295084321918+0.374402792049805i</v>
      </c>
      <c r="AE1840" t="str">
        <f t="shared" si="939"/>
        <v>-0.0268390790956243-0.03976999707418i</v>
      </c>
      <c r="AF1840" t="str">
        <f t="shared" si="940"/>
        <v>-14.557313589148-1.94988702828415i</v>
      </c>
      <c r="AG1840" t="str">
        <f t="shared" si="941"/>
        <v>1.18991836244184-0.137651682351524i</v>
      </c>
      <c r="AH1840" t="str">
        <f t="shared" si="942"/>
        <v>0.199139407253936+0.553558450940513i</v>
      </c>
      <c r="AI1840">
        <f t="shared" si="943"/>
        <v>-4.6081915331400172</v>
      </c>
      <c r="AJ1840">
        <f t="shared" si="944"/>
        <v>70.214102630082408</v>
      </c>
      <c r="AK1840"/>
      <c r="AL1840"/>
      <c r="AM1840"/>
      <c r="AN1840"/>
    </row>
    <row r="1841" spans="1:40" x14ac:dyDescent="0.25">
      <c r="A1841"/>
      <c r="B1841">
        <f t="shared" si="910"/>
        <v>170700</v>
      </c>
      <c r="C1841" s="186" t="str">
        <f t="shared" si="913"/>
        <v>-2.62286345018682E-06+0.0143469388350114i</v>
      </c>
      <c r="D1841" s="158" t="str">
        <f t="shared" si="914"/>
        <v>-5.95702606562574+0.109993197735087i</v>
      </c>
      <c r="E1841" t="str">
        <f t="shared" si="915"/>
        <v>2870</v>
      </c>
      <c r="F1841" t="str">
        <f t="shared" si="916"/>
        <v>0.777000777000777</v>
      </c>
      <c r="G1841" t="str">
        <f t="shared" si="911"/>
        <v>0.777000777000777</v>
      </c>
      <c r="H1841" t="str">
        <f t="shared" si="917"/>
        <v>8.60087342608885+2.05888968658321i</v>
      </c>
      <c r="I1841" t="str">
        <f t="shared" si="918"/>
        <v>670.337332459722i</v>
      </c>
      <c r="J1841" t="str">
        <f t="shared" si="912"/>
        <v>-383.357845862424+144.978413184924i</v>
      </c>
      <c r="K1841" t="str">
        <f t="shared" si="919"/>
        <v>0.578540887285926-1.52980146092764i</v>
      </c>
      <c r="L1841" t="str">
        <f t="shared" si="920"/>
        <v>0.040607646383767-0.0902239567954602i</v>
      </c>
      <c r="M1841" t="str">
        <f t="shared" si="921"/>
        <v>0.619148533669693-1.6200254177231i</v>
      </c>
      <c r="N1841" t="str">
        <f t="shared" si="922"/>
        <v>-0.757039089070678i</v>
      </c>
      <c r="O1841" t="str">
        <f t="shared" si="923"/>
        <v>0.726872665482654-0.686772253497578i</v>
      </c>
      <c r="P1841" t="str">
        <f t="shared" si="924"/>
        <v>0.273127334517346+0.686772253497578i</v>
      </c>
      <c r="Q1841" t="str">
        <f t="shared" si="925"/>
        <v>-0.273127334517346+0.0702668355731i</v>
      </c>
      <c r="R1841" t="str">
        <f t="shared" si="926"/>
        <v>-0.331186357130524-2.59968000659058i</v>
      </c>
      <c r="S1841" t="str">
        <f t="shared" si="927"/>
        <v>0.078143671416942i</v>
      </c>
      <c r="T1841" t="str">
        <f t="shared" si="928"/>
        <v>0.203148540224208-0.0258801178693817i</v>
      </c>
      <c r="U1841" t="str">
        <f t="shared" si="929"/>
        <v>0.00005-0.0014126763513154i</v>
      </c>
      <c r="V1841" t="str">
        <f t="shared" si="930"/>
        <v>3.33333333333333E-06-0.00155394398644694i</v>
      </c>
      <c r="W1841" t="str">
        <f t="shared" si="931"/>
        <v>0.0000144710117111331-0.000740177303309134i</v>
      </c>
      <c r="X1841" t="str">
        <f t="shared" si="932"/>
        <v>0.0000248050689499566-0.000739628329500854i</v>
      </c>
      <c r="Y1841" t="str">
        <f t="shared" si="933"/>
        <v>0.009+0.107253973193556i</v>
      </c>
      <c r="Z1841" t="str">
        <f t="shared" si="934"/>
        <v>-0.0962478445944575-0.0114152605700463i</v>
      </c>
      <c r="AA1841" t="str">
        <f t="shared" si="935"/>
        <v>11.0571457636891-130.500839418434i</v>
      </c>
      <c r="AB1841" t="str">
        <f t="shared" si="936"/>
        <v>1.40332221797034-0.178776300187594i</v>
      </c>
      <c r="AC1841" t="str">
        <f t="shared" si="937"/>
        <v>1.57924274313204-2.38410674648355i</v>
      </c>
      <c r="AD1841" t="str">
        <f t="shared" si="938"/>
        <v>0.323112871008456+0.374584134093359i</v>
      </c>
      <c r="AE1841" t="str">
        <f t="shared" si="939"/>
        <v>-0.02682294189921-0.0397413331418643i</v>
      </c>
      <c r="AF1841" t="str">
        <f t="shared" si="940"/>
        <v>-14.5578994917146-1.94889648884812i</v>
      </c>
      <c r="AG1841" t="str">
        <f t="shared" si="941"/>
        <v>1.18989162516245-0.137649303669887i</v>
      </c>
      <c r="AH1841" t="str">
        <f t="shared" si="942"/>
        <v>0.199084119096706+0.553184212141575i</v>
      </c>
      <c r="AI1841">
        <f t="shared" si="943"/>
        <v>-4.6136688269552897</v>
      </c>
      <c r="AJ1841">
        <f t="shared" si="944"/>
        <v>70.206826799295726</v>
      </c>
      <c r="AK1841"/>
      <c r="AL1841"/>
      <c r="AM1841"/>
      <c r="AN1841"/>
    </row>
    <row r="1842" spans="1:40" x14ac:dyDescent="0.25">
      <c r="A1842"/>
      <c r="B1842">
        <f t="shared" ref="B1842:B1905" si="945">B1841+100</f>
        <v>170800</v>
      </c>
      <c r="C1842" s="186" t="str">
        <f t="shared" si="913"/>
        <v>-2.61979308069563E-06+0.0143385389884794i</v>
      </c>
      <c r="D1842" s="158" t="str">
        <f t="shared" si="914"/>
        <v>-5.95702604208625+0.109928798911675i</v>
      </c>
      <c r="E1842" t="str">
        <f t="shared" si="915"/>
        <v>2870</v>
      </c>
      <c r="F1842" t="str">
        <f t="shared" si="916"/>
        <v>0.777000777000777</v>
      </c>
      <c r="G1842" t="str">
        <f t="shared" si="911"/>
        <v>0.777000777000777</v>
      </c>
      <c r="H1842" t="str">
        <f t="shared" si="917"/>
        <v>8.60145840955447+2.05783566420316i</v>
      </c>
      <c r="I1842" t="str">
        <f t="shared" si="918"/>
        <v>670.730031541421i</v>
      </c>
      <c r="J1842" t="str">
        <f t="shared" si="912"/>
        <v>-383.808309164956+145.063344885677i</v>
      </c>
      <c r="K1842" t="str">
        <f t="shared" si="919"/>
        <v>0.577945202918965-1.52912626754291i</v>
      </c>
      <c r="L1842" t="str">
        <f t="shared" si="920"/>
        <v>0.04056810984759-0.0901889164964024i</v>
      </c>
      <c r="M1842" t="str">
        <f t="shared" si="921"/>
        <v>0.618513312766555-1.61931518403931i</v>
      </c>
      <c r="N1842" t="str">
        <f t="shared" si="922"/>
        <v>-0.7574825800426i</v>
      </c>
      <c r="O1842" t="str">
        <f t="shared" si="923"/>
        <v>0.726568016716247-0.68709454741325i</v>
      </c>
      <c r="P1842" t="str">
        <f t="shared" si="924"/>
        <v>0.273431983283753+0.68709454741325i</v>
      </c>
      <c r="Q1842" t="str">
        <f t="shared" si="925"/>
        <v>-0.273431983283753+0.07038803262935i</v>
      </c>
      <c r="R1842" t="str">
        <f t="shared" si="926"/>
        <v>-0.33118381206601-2.59810836995628i</v>
      </c>
      <c r="S1842" t="str">
        <f t="shared" si="927"/>
        <v>0.0781894497833257i</v>
      </c>
      <c r="T1842" t="str">
        <f t="shared" si="928"/>
        <v>0.203144663924335-0.0258950800425857i</v>
      </c>
      <c r="U1842" t="str">
        <f t="shared" si="929"/>
        <v>0.00005-0.0014118492574329i</v>
      </c>
      <c r="V1842" t="str">
        <f t="shared" si="930"/>
        <v>3.33333333333333E-06-0.00155303418317618i</v>
      </c>
      <c r="W1842" t="str">
        <f t="shared" si="931"/>
        <v>0.0000144710074147806-0.00073974418307321i</v>
      </c>
      <c r="X1842" t="str">
        <f t="shared" si="932"/>
        <v>0.0000247929718297041-0.000739195699547208i</v>
      </c>
      <c r="Y1842" t="str">
        <f t="shared" si="933"/>
        <v>0.009+0.107316805046627i</v>
      </c>
      <c r="Z1842" t="str">
        <f t="shared" si="934"/>
        <v>-0.0961353985809889-0.0113973627529758i</v>
      </c>
      <c r="AA1842" t="str">
        <f t="shared" si="935"/>
        <v>11.0441014487281-130.42447992615i</v>
      </c>
      <c r="AB1842" t="str">
        <f t="shared" si="936"/>
        <v>1.40329544102314-0.178879656825368i</v>
      </c>
      <c r="AC1842" t="str">
        <f t="shared" si="937"/>
        <v>1.57829436760437-2.38301706447151i</v>
      </c>
      <c r="AD1842" t="str">
        <f t="shared" si="938"/>
        <v>0.323274978416373+0.374765408404331i</v>
      </c>
      <c r="AE1842" t="str">
        <f t="shared" si="939"/>
        <v>-0.0268068315944672-0.0397127041092891i</v>
      </c>
      <c r="AF1842" t="str">
        <f t="shared" si="940"/>
        <v>-14.5584844516407-1.94790686529148i</v>
      </c>
      <c r="AG1842" t="str">
        <f t="shared" si="941"/>
        <v>1.18986489181734-0.137646965950389i</v>
      </c>
      <c r="AH1842" t="str">
        <f t="shared" si="942"/>
        <v>0.199028910931986+0.552810429870589i</v>
      </c>
      <c r="AI1842">
        <f t="shared" si="943"/>
        <v>-4.6191426860176534</v>
      </c>
      <c r="AJ1842">
        <f t="shared" si="944"/>
        <v>70.199549524945652</v>
      </c>
      <c r="AK1842"/>
      <c r="AL1842"/>
      <c r="AM1842"/>
      <c r="AN1842"/>
    </row>
    <row r="1843" spans="1:40" x14ac:dyDescent="0.25">
      <c r="A1843"/>
      <c r="B1843">
        <f t="shared" si="945"/>
        <v>170900</v>
      </c>
      <c r="C1843" s="186" t="str">
        <f t="shared" si="913"/>
        <v>-2.61672809939223E-06+0.0143301489720768i</v>
      </c>
      <c r="D1843" s="158" t="str">
        <f t="shared" si="914"/>
        <v>-5.95702601858805+0.109864475452589i</v>
      </c>
      <c r="E1843" t="str">
        <f t="shared" si="915"/>
        <v>2870</v>
      </c>
      <c r="F1843" t="str">
        <f t="shared" si="916"/>
        <v>0.777000777000777</v>
      </c>
      <c r="G1843" t="str">
        <f t="shared" si="911"/>
        <v>0.777000777000777</v>
      </c>
      <c r="H1843" t="str">
        <f t="shared" si="917"/>
        <v>8.60204245231107+2.05678263196944i</v>
      </c>
      <c r="I1843" t="str">
        <f t="shared" si="918"/>
        <v>671.12273062312i</v>
      </c>
      <c r="J1843" t="str">
        <f t="shared" si="912"/>
        <v>-384.259036282014+145.14827658643i</v>
      </c>
      <c r="K1843" t="str">
        <f t="shared" si="919"/>
        <v>0.577350396165077-1.52845153965936i</v>
      </c>
      <c r="L1843" t="str">
        <f t="shared" si="920"/>
        <v>0.0405286271367887-0.0901538930069666i</v>
      </c>
      <c r="M1843" t="str">
        <f t="shared" si="921"/>
        <v>0.617879023301866-1.61860543266633i</v>
      </c>
      <c r="N1843" t="str">
        <f t="shared" si="922"/>
        <v>-0.757926071014522i</v>
      </c>
      <c r="O1843" t="str">
        <f t="shared" si="923"/>
        <v>0.726263225045363-0.687416706188254i</v>
      </c>
      <c r="P1843" t="str">
        <f t="shared" si="924"/>
        <v>0.273736774954637+0.687416706188254i</v>
      </c>
      <c r="Q1843" t="str">
        <f t="shared" si="925"/>
        <v>-0.273736774954637+0.070509364826268i</v>
      </c>
      <c r="R1843" t="str">
        <f t="shared" si="926"/>
        <v>-0.33118126544281-2.59653854318541i</v>
      </c>
      <c r="S1843" t="str">
        <f t="shared" si="927"/>
        <v>0.0782352281497094i</v>
      </c>
      <c r="T1843" t="str">
        <f t="shared" si="928"/>
        <v>0.203140785325625-0.0259100418608277i</v>
      </c>
      <c r="U1843" t="str">
        <f t="shared" si="929"/>
        <v>0.00005-0.0014110231314777i</v>
      </c>
      <c r="V1843" t="str">
        <f t="shared" si="930"/>
        <v>3.33333333333333E-06-0.00155212544462547i</v>
      </c>
      <c r="W1843" t="str">
        <f t="shared" si="931"/>
        <v>0.0000144710031159153-0.000739311569846693i</v>
      </c>
      <c r="X1843" t="str">
        <f t="shared" si="932"/>
        <v>0.0000247808959231123-0.000738763575733084i</v>
      </c>
      <c r="Y1843" t="str">
        <f t="shared" si="933"/>
        <v>0.009+0.107379636899699i</v>
      </c>
      <c r="Z1843" t="str">
        <f t="shared" si="934"/>
        <v>-0.0960231494295024-0.0113795057151749i</v>
      </c>
      <c r="AA1843" t="str">
        <f t="shared" si="935"/>
        <v>11.0310802599931-130.34820969048i</v>
      </c>
      <c r="AB1843" t="str">
        <f t="shared" si="936"/>
        <v>1.40326864819589-0.178983011011113i</v>
      </c>
      <c r="AC1843" t="str">
        <f t="shared" si="937"/>
        <v>1.57734738779984-2.38192810549138i</v>
      </c>
      <c r="AD1843" t="str">
        <f t="shared" si="938"/>
        <v>0.323437165416854+0.374946614949988i</v>
      </c>
      <c r="AE1843" t="str">
        <f t="shared" si="939"/>
        <v>-0.0267907481181684-0.0396841099077899i</v>
      </c>
      <c r="AF1843" t="str">
        <f t="shared" si="940"/>
        <v>-14.5590684708991-1.94691815651685i</v>
      </c>
      <c r="AG1843" t="str">
        <f t="shared" si="941"/>
        <v>1.18983816237483-0.137644669109343i</v>
      </c>
      <c r="AH1843" t="str">
        <f t="shared" si="942"/>
        <v>0.198973782603411+0.55243710325114i</v>
      </c>
      <c r="AI1843">
        <f t="shared" si="943"/>
        <v>-4.6246131148145473</v>
      </c>
      <c r="AJ1843">
        <f t="shared" si="944"/>
        <v>70.192270806889383</v>
      </c>
      <c r="AK1843"/>
      <c r="AL1843"/>
      <c r="AM1843"/>
      <c r="AN1843"/>
    </row>
    <row r="1844" spans="1:40" x14ac:dyDescent="0.25">
      <c r="A1844"/>
      <c r="B1844">
        <f t="shared" si="945"/>
        <v>171000</v>
      </c>
      <c r="C1844" s="186" t="str">
        <f t="shared" si="913"/>
        <v>-2.61366849367634E-06+0.014321768768558i</v>
      </c>
      <c r="D1844" s="158" t="str">
        <f t="shared" si="914"/>
        <v>-5.95702599513108+0.109800227225611i</v>
      </c>
      <c r="E1844" t="str">
        <f t="shared" si="915"/>
        <v>2870</v>
      </c>
      <c r="F1844" t="str">
        <f t="shared" si="916"/>
        <v>0.777000777000777</v>
      </c>
      <c r="G1844" t="str">
        <f t="shared" si="911"/>
        <v>0.777000777000777</v>
      </c>
      <c r="H1844" t="str">
        <f t="shared" si="917"/>
        <v>8.60262555632661+2.05573058865375i</v>
      </c>
      <c r="I1844" t="str">
        <f t="shared" si="918"/>
        <v>671.515429704818i</v>
      </c>
      <c r="J1844" t="str">
        <f t="shared" si="912"/>
        <v>-384.710027213597+145.233208287183i</v>
      </c>
      <c r="K1844" t="str">
        <f t="shared" si="919"/>
        <v>0.576756465391249-1.52777727706417i</v>
      </c>
      <c r="L1844" t="str">
        <f t="shared" si="920"/>
        <v>0.0404891981617682-0.0901188863379159i</v>
      </c>
      <c r="M1844" t="str">
        <f t="shared" si="921"/>
        <v>0.617245663553017-1.61789616340209i</v>
      </c>
      <c r="N1844" t="str">
        <f t="shared" si="922"/>
        <v>-0.758369561986444i</v>
      </c>
      <c r="O1844" t="str">
        <f t="shared" si="923"/>
        <v>0.725958290529949-0.687738729759226i</v>
      </c>
      <c r="P1844" t="str">
        <f t="shared" si="924"/>
        <v>0.274041709470051+0.687738729759226i</v>
      </c>
      <c r="Q1844" t="str">
        <f t="shared" si="925"/>
        <v>-0.274041709470051+0.070630832227218i</v>
      </c>
      <c r="R1844" t="str">
        <f t="shared" si="926"/>
        <v>-0.331178717260801-2.59497052310213i</v>
      </c>
      <c r="S1844" t="str">
        <f t="shared" si="927"/>
        <v>0.0782810065160931i</v>
      </c>
      <c r="T1844" t="str">
        <f t="shared" si="928"/>
        <v>0.203136904428027-0.0259250033238841i</v>
      </c>
      <c r="U1844" t="str">
        <f t="shared" si="929"/>
        <v>0.00005-0.00141019797175169i</v>
      </c>
      <c r="V1844" t="str">
        <f t="shared" si="930"/>
        <v>3.33333333333333E-06-0.00155121776892686i</v>
      </c>
      <c r="W1844" t="str">
        <f t="shared" si="931"/>
        <v>0.000014470998814537-0.00073887946274009i</v>
      </c>
      <c r="X1844" t="str">
        <f t="shared" si="932"/>
        <v>0.0000247688411805829-0.000738331957171202i</v>
      </c>
      <c r="Y1844" t="str">
        <f t="shared" si="933"/>
        <v>0.009+0.107442468752771i</v>
      </c>
      <c r="Z1844" t="str">
        <f t="shared" si="934"/>
        <v>-0.0959110966810774-0.0113616893382619i</v>
      </c>
      <c r="AA1844" t="str">
        <f t="shared" si="935"/>
        <v>11.0180821427194-130.272028555148i</v>
      </c>
      <c r="AB1844" t="str">
        <f t="shared" si="936"/>
        <v>1.40324183948823-0.179086362743285i</v>
      </c>
      <c r="AC1844" t="str">
        <f t="shared" si="937"/>
        <v>1.57640180114027-2.38083986923807i</v>
      </c>
      <c r="AD1844" t="str">
        <f t="shared" si="938"/>
        <v>0.323599431983825+0.375127753697598i</v>
      </c>
      <c r="AE1844" t="str">
        <f t="shared" si="939"/>
        <v>-0.0267746914072703-0.039655550468884i</v>
      </c>
      <c r="AF1844" t="str">
        <f t="shared" si="940"/>
        <v>-14.5596515514577-1.94593036142814i</v>
      </c>
      <c r="AG1844" t="str">
        <f t="shared" si="941"/>
        <v>1.18981143680334-0.137642413063253i</v>
      </c>
      <c r="AH1844" t="str">
        <f t="shared" si="942"/>
        <v>0.198918733954972+0.55206423140904i</v>
      </c>
      <c r="AI1844">
        <f t="shared" si="943"/>
        <v>-4.6300801178250719</v>
      </c>
      <c r="AJ1844">
        <f t="shared" si="944"/>
        <v>70.184990644987664</v>
      </c>
      <c r="AK1844"/>
      <c r="AL1844"/>
      <c r="AM1844"/>
      <c r="AN1844"/>
    </row>
    <row r="1845" spans="1:40" x14ac:dyDescent="0.25">
      <c r="A1845"/>
      <c r="B1845">
        <f t="shared" si="945"/>
        <v>171100</v>
      </c>
      <c r="C1845" s="186" t="str">
        <f t="shared" si="913"/>
        <v>-2.61061425098447E-06+0.0143133983607172i</v>
      </c>
      <c r="D1845" s="158" t="str">
        <f t="shared" si="914"/>
        <v>-5.95702597171522+0.109736054098832i</v>
      </c>
      <c r="E1845" t="str">
        <f t="shared" si="915"/>
        <v>2870</v>
      </c>
      <c r="F1845" t="str">
        <f t="shared" si="916"/>
        <v>0.777000777000777</v>
      </c>
      <c r="G1845" t="str">
        <f t="shared" si="911"/>
        <v>0.777000777000777</v>
      </c>
      <c r="H1845" t="str">
        <f t="shared" si="917"/>
        <v>8.60320772356394+2.05467953302932i</v>
      </c>
      <c r="I1845" t="str">
        <f t="shared" si="918"/>
        <v>671.908128786517i</v>
      </c>
      <c r="J1845" t="str">
        <f t="shared" si="912"/>
        <v>-385.161281959707+145.318139987935i</v>
      </c>
      <c r="K1845" t="str">
        <f t="shared" si="919"/>
        <v>0.576163408968008-1.52710347954369i</v>
      </c>
      <c r="L1845" t="str">
        <f t="shared" si="920"/>
        <v>0.0404498228330986-0.090083896499914i</v>
      </c>
      <c r="M1845" t="str">
        <f t="shared" si="921"/>
        <v>0.616613231801107-1.6171873760436i</v>
      </c>
      <c r="N1845" t="str">
        <f t="shared" si="922"/>
        <v>-0.758813052958366i</v>
      </c>
      <c r="O1845" t="str">
        <f t="shared" si="923"/>
        <v>0.725653213229981-0.68806061806283i</v>
      </c>
      <c r="P1845" t="str">
        <f t="shared" si="924"/>
        <v>0.274346786770019+0.68806061806283i</v>
      </c>
      <c r="Q1845" t="str">
        <f t="shared" si="925"/>
        <v>-0.274346786770019+0.070752434895536i</v>
      </c>
      <c r="R1845" t="str">
        <f t="shared" si="926"/>
        <v>-0.331176167519869-2.59340430653801i</v>
      </c>
      <c r="S1845" t="str">
        <f t="shared" si="927"/>
        <v>0.0783267848824768i</v>
      </c>
      <c r="T1845" t="str">
        <f t="shared" si="928"/>
        <v>0.203133021231492-0.0259399644315319i</v>
      </c>
      <c r="U1845" t="str">
        <f t="shared" si="929"/>
        <v>0.00005-0.00140937377656072i</v>
      </c>
      <c r="V1845" t="str">
        <f t="shared" si="930"/>
        <v>3.33333333333333E-06-0.00155031115421679i</v>
      </c>
      <c r="W1845" t="str">
        <f t="shared" si="931"/>
        <v>0.0000144709945106458-0.000738447860865991i</v>
      </c>
      <c r="X1845" t="str">
        <f t="shared" si="932"/>
        <v>0.0000247568075526631-0.000737900842976366i</v>
      </c>
      <c r="Y1845" t="str">
        <f t="shared" si="933"/>
        <v>0.009+0.107505300605843i</v>
      </c>
      <c r="Z1845" t="str">
        <f t="shared" si="934"/>
        <v>-0.0957992398781307-0.0113439135042703i</v>
      </c>
      <c r="AA1845" t="str">
        <f t="shared" si="935"/>
        <v>11.0051070423049-130.195936364245i</v>
      </c>
      <c r="AB1845" t="str">
        <f t="shared" si="936"/>
        <v>1.40321501489984-0.179189712020343i</v>
      </c>
      <c r="AC1845" t="str">
        <f t="shared" si="937"/>
        <v>1.57545760505304-2.37975235540523i</v>
      </c>
      <c r="AD1845" t="str">
        <f t="shared" si="938"/>
        <v>0.323761778091185+0.375308824614442i</v>
      </c>
      <c r="AE1845" t="str">
        <f t="shared" si="939"/>
        <v>-0.026758661398912-0.0396270257242734i</v>
      </c>
      <c r="AF1845" t="str">
        <f t="shared" si="940"/>
        <v>-14.5602336952792-1.94494347893049i</v>
      </c>
      <c r="AG1845" t="str">
        <f t="shared" si="941"/>
        <v>1.18978471507136-0.137640197728807i</v>
      </c>
      <c r="AH1845" t="str">
        <f t="shared" si="942"/>
        <v>0.198863764831+0.551691813472363i</v>
      </c>
      <c r="AI1845">
        <f t="shared" si="943"/>
        <v>-4.6355436995194985</v>
      </c>
      <c r="AJ1845">
        <f t="shared" si="944"/>
        <v>70.177709039107526</v>
      </c>
      <c r="AK1845"/>
      <c r="AL1845"/>
      <c r="AM1845"/>
      <c r="AN1845"/>
    </row>
    <row r="1846" spans="1:40" x14ac:dyDescent="0.25">
      <c r="A1846"/>
      <c r="B1846">
        <f t="shared" si="945"/>
        <v>171200</v>
      </c>
      <c r="C1846" s="186" t="str">
        <f t="shared" si="913"/>
        <v>-2.60756535878996E-06+0.0143050377313894i</v>
      </c>
      <c r="D1846" s="158" t="str">
        <f t="shared" si="914"/>
        <v>-5.95702594834038+0.109671955940652i</v>
      </c>
      <c r="E1846" t="str">
        <f t="shared" si="915"/>
        <v>2870</v>
      </c>
      <c r="F1846" t="str">
        <f t="shared" si="916"/>
        <v>0.777000777000777</v>
      </c>
      <c r="G1846" t="str">
        <f t="shared" si="911"/>
        <v>0.777000777000777</v>
      </c>
      <c r="H1846" t="str">
        <f t="shared" si="917"/>
        <v>8.60378895598095+2.05362946387099i</v>
      </c>
      <c r="I1846" t="str">
        <f t="shared" si="918"/>
        <v>672.300827868216i</v>
      </c>
      <c r="J1846" t="str">
        <f t="shared" si="912"/>
        <v>-385.612800520341+145.403071688688i</v>
      </c>
      <c r="K1846" t="str">
        <f t="shared" si="919"/>
        <v>0.575571225269444-1.52643014688349i</v>
      </c>
      <c r="L1846" t="str">
        <f t="shared" si="920"/>
        <v>0.0404105010615151-0.0900489235035266i</v>
      </c>
      <c r="M1846" t="str">
        <f t="shared" si="921"/>
        <v>0.615981726330959-1.61647907038702i</v>
      </c>
      <c r="N1846" t="str">
        <f t="shared" si="922"/>
        <v>-0.759256543930287i</v>
      </c>
      <c r="O1846" t="str">
        <f t="shared" si="923"/>
        <v>0.725347993205464-0.688382371035754i</v>
      </c>
      <c r="P1846" t="str">
        <f t="shared" si="924"/>
        <v>0.274652006794536+0.688382371035754i</v>
      </c>
      <c r="Q1846" t="str">
        <f t="shared" si="925"/>
        <v>-0.274652006794536+0.070874172894533i</v>
      </c>
      <c r="R1846" t="str">
        <f t="shared" si="926"/>
        <v>-0.331173616219883-2.59183989033206i</v>
      </c>
      <c r="S1846" t="str">
        <f t="shared" si="927"/>
        <v>0.0783725632488605i</v>
      </c>
      <c r="T1846" t="str">
        <f t="shared" si="928"/>
        <v>0.203129135735969-0.0259549251835466i</v>
      </c>
      <c r="U1846" t="str">
        <f t="shared" si="929"/>
        <v>0.00005-0.00140855054421459i</v>
      </c>
      <c r="V1846" t="str">
        <f t="shared" si="930"/>
        <v>3.33333333333333E-06-0.00154940559863605i</v>
      </c>
      <c r="W1846" t="str">
        <f t="shared" si="931"/>
        <v>0.0000144709902042418-0.000738016763339052i</v>
      </c>
      <c r="X1846" t="str">
        <f t="shared" si="932"/>
        <v>0.000024744794990044-0.000737470232265435i</v>
      </c>
      <c r="Y1846" t="str">
        <f t="shared" si="933"/>
        <v>0.009+0.107568132458915i</v>
      </c>
      <c r="Z1846" t="str">
        <f t="shared" si="934"/>
        <v>-0.0956875785644076-0.0113261780956471i</v>
      </c>
      <c r="AA1846" t="str">
        <f t="shared" si="935"/>
        <v>10.9921549043093-130.119932962223i</v>
      </c>
      <c r="AB1846" t="str">
        <f t="shared" si="936"/>
        <v>1.40318817443035-0.179293058840737i</v>
      </c>
      <c r="AC1846" t="str">
        <f t="shared" si="937"/>
        <v>1.57451479697107-2.37866556368511i</v>
      </c>
      <c r="AD1846" t="str">
        <f t="shared" si="938"/>
        <v>0.323924203712818+0.375489827667797i</v>
      </c>
      <c r="AE1846" t="str">
        <f t="shared" si="939"/>
        <v>-0.0267426580304141-0.0395985356058402i</v>
      </c>
      <c r="AF1846" t="str">
        <f t="shared" si="940"/>
        <v>-14.5608149043213-1.94395750793034i</v>
      </c>
      <c r="AG1846" t="str">
        <f t="shared" si="941"/>
        <v>1.18975799714752-0.137638023022876i</v>
      </c>
      <c r="AH1846" t="str">
        <f t="shared" si="942"/>
        <v>0.198808875076163+0.551319848571362i</v>
      </c>
      <c r="AI1846">
        <f t="shared" si="943"/>
        <v>-4.6410038643603535</v>
      </c>
      <c r="AJ1846">
        <f t="shared" si="944"/>
        <v>70.17042598911992</v>
      </c>
      <c r="AK1846"/>
      <c r="AL1846"/>
      <c r="AM1846"/>
      <c r="AN1846"/>
    </row>
    <row r="1847" spans="1:40" x14ac:dyDescent="0.25">
      <c r="A1847"/>
      <c r="B1847">
        <f t="shared" si="945"/>
        <v>171300</v>
      </c>
      <c r="C1847" s="186" t="str">
        <f t="shared" si="913"/>
        <v>-2.60452180460253E-06+0.0142966868634492i</v>
      </c>
      <c r="D1847" s="158" t="str">
        <f t="shared" si="914"/>
        <v>-5.95702592500646+0.109607932619777i</v>
      </c>
      <c r="E1847" t="str">
        <f t="shared" si="915"/>
        <v>2870</v>
      </c>
      <c r="F1847" t="str">
        <f t="shared" si="916"/>
        <v>0.777000777000777</v>
      </c>
      <c r="G1847" t="str">
        <f t="shared" si="911"/>
        <v>0.777000777000777</v>
      </c>
      <c r="H1847" t="str">
        <f t="shared" si="917"/>
        <v>8.60436925553058+2.05258037995515i</v>
      </c>
      <c r="I1847" t="str">
        <f t="shared" si="918"/>
        <v>672.693526949914i</v>
      </c>
      <c r="J1847" t="str">
        <f t="shared" si="912"/>
        <v>-386.064582895502+145.488003389441i</v>
      </c>
      <c r="K1847" t="str">
        <f t="shared" si="919"/>
        <v>0.574979912673155-1.52575727886829i</v>
      </c>
      <c r="L1847" t="str">
        <f t="shared" si="920"/>
        <v>0.0403712327579166-0.0900139673592201i</v>
      </c>
      <c r="M1847" t="str">
        <f t="shared" si="921"/>
        <v>0.615351145431072-1.61577124622751i</v>
      </c>
      <c r="N1847" t="str">
        <f t="shared" si="922"/>
        <v>-0.759700034902209i</v>
      </c>
      <c r="O1847" t="str">
        <f t="shared" si="923"/>
        <v>0.725042630516428-0.688703988614716i</v>
      </c>
      <c r="P1847" t="str">
        <f t="shared" si="924"/>
        <v>0.274957369483572+0.688703988614716i</v>
      </c>
      <c r="Q1847" t="str">
        <f t="shared" si="925"/>
        <v>-0.274957369483572+0.070996046287493i</v>
      </c>
      <c r="R1847" t="str">
        <f t="shared" si="926"/>
        <v>-0.331171063360725-2.59027727133062i</v>
      </c>
      <c r="S1847" t="str">
        <f t="shared" si="927"/>
        <v>0.0784183416152442i</v>
      </c>
      <c r="T1847" t="str">
        <f t="shared" si="928"/>
        <v>0.203125247941407-0.025969885579705i</v>
      </c>
      <c r="U1847" t="str">
        <f t="shared" si="929"/>
        <v>0.00005-0.00140772827302708i</v>
      </c>
      <c r="V1847" t="str">
        <f t="shared" si="930"/>
        <v>3.33333333333333E-06-0.00154850110032978i</v>
      </c>
      <c r="W1847" t="str">
        <f t="shared" si="931"/>
        <v>0.0000144709858953247-0.000737586169276017i</v>
      </c>
      <c r="X1847" t="str">
        <f t="shared" si="932"/>
        <v>0.000024732803443561-0.000737040124157349i</v>
      </c>
      <c r="Y1847" t="str">
        <f t="shared" si="933"/>
        <v>0.009+0.107630964311986i</v>
      </c>
      <c r="Z1847" t="str">
        <f t="shared" si="934"/>
        <v>-0.0955761122849835-0.0113084829952513i</v>
      </c>
      <c r="AA1847" t="str">
        <f t="shared" si="935"/>
        <v>10.9792256744535-130.0440181939i</v>
      </c>
      <c r="AB1847" t="str">
        <f t="shared" si="936"/>
        <v>1.40316131807942-0.179396403202924i</v>
      </c>
      <c r="AC1847" t="str">
        <f t="shared" si="937"/>
        <v>1.57357337433282-2.37757949376855i</v>
      </c>
      <c r="AD1847" t="str">
        <f t="shared" si="938"/>
        <v>0.32408670882261+0.375670762824957i</v>
      </c>
      <c r="AE1847" t="str">
        <f t="shared" si="939"/>
        <v>-0.0267266812392815-0.0395700800456511i</v>
      </c>
      <c r="AF1847" t="str">
        <f t="shared" si="940"/>
        <v>-14.561395180537-1.94297244733537i</v>
      </c>
      <c r="AG1847" t="str">
        <f t="shared" si="941"/>
        <v>1.18973128300052-0.137635888862529i</v>
      </c>
      <c r="AH1847" t="str">
        <f t="shared" si="942"/>
        <v>0.198754064535504+0.550948335838576i</v>
      </c>
      <c r="AI1847">
        <f t="shared" si="943"/>
        <v>-4.6464606168006632</v>
      </c>
      <c r="AJ1847">
        <f t="shared" si="944"/>
        <v>70.163141494899975</v>
      </c>
      <c r="AK1847"/>
      <c r="AL1847"/>
      <c r="AM1847"/>
      <c r="AN1847"/>
    </row>
    <row r="1848" spans="1:40" x14ac:dyDescent="0.25">
      <c r="A1848"/>
      <c r="B1848">
        <f t="shared" si="945"/>
        <v>171400</v>
      </c>
      <c r="C1848" s="186" t="str">
        <f t="shared" si="913"/>
        <v>-2.60148357596839E-06+0.0142883457398114i</v>
      </c>
      <c r="D1848" s="158" t="str">
        <f t="shared" si="914"/>
        <v>-5.95702590171337+0.109543984005221i</v>
      </c>
      <c r="E1848" t="str">
        <f t="shared" si="915"/>
        <v>2870</v>
      </c>
      <c r="F1848" t="str">
        <f t="shared" si="916"/>
        <v>0.777000777000777</v>
      </c>
      <c r="G1848" t="str">
        <f t="shared" si="911"/>
        <v>0.777000777000777</v>
      </c>
      <c r="H1848" t="str">
        <f t="shared" si="917"/>
        <v>8.60494862416075+2.0515322800598i</v>
      </c>
      <c r="I1848" t="str">
        <f t="shared" si="918"/>
        <v>673.086226031613i</v>
      </c>
      <c r="J1848" t="str">
        <f t="shared" si="912"/>
        <v>-386.516629085188+145.572935090194i</v>
      </c>
      <c r="K1848" t="str">
        <f t="shared" si="919"/>
        <v>0.574389469560285-1.52508487528205i</v>
      </c>
      <c r="L1848" t="str">
        <f t="shared" si="920"/>
        <v>0.0403320178333662-0.0899790280773635i</v>
      </c>
      <c r="M1848" t="str">
        <f t="shared" si="921"/>
        <v>0.614721487393651-1.61506390335941i</v>
      </c>
      <c r="N1848" t="str">
        <f t="shared" si="922"/>
        <v>-0.760143525874131i</v>
      </c>
      <c r="O1848" t="str">
        <f t="shared" si="923"/>
        <v>0.724737125222934-0.689025470736458i</v>
      </c>
      <c r="P1848" t="str">
        <f t="shared" si="924"/>
        <v>0.275262874777066+0.689025470736458i</v>
      </c>
      <c r="Q1848" t="str">
        <f t="shared" si="925"/>
        <v>-0.275262874777066+0.071118055137673i</v>
      </c>
      <c r="R1848" t="str">
        <f t="shared" si="926"/>
        <v>-0.33116850894227-2.58871644638743i</v>
      </c>
      <c r="S1848" t="str">
        <f t="shared" si="927"/>
        <v>0.0784641199816279i</v>
      </c>
      <c r="T1848" t="str">
        <f t="shared" si="928"/>
        <v>0.203121357847757-0.0259848456197831i</v>
      </c>
      <c r="U1848" t="str">
        <f t="shared" si="929"/>
        <v>0.0000500000000000001-0.00140690696131586i</v>
      </c>
      <c r="V1848" t="str">
        <f t="shared" si="930"/>
        <v>3.33333333333333E-06-0.00154759765744745i</v>
      </c>
      <c r="W1848" t="str">
        <f t="shared" si="931"/>
        <v>0.000014470981583895-0.000737156077795667i</v>
      </c>
      <c r="X1848" t="str">
        <f t="shared" si="932"/>
        <v>0.0000247208328641926-0.000736610517773078i</v>
      </c>
      <c r="Y1848" t="str">
        <f t="shared" si="933"/>
        <v>0.009+0.107693796165058i</v>
      </c>
      <c r="Z1848" t="str">
        <f t="shared" si="934"/>
        <v>-0.095464840586249-0.0112908280863515i</v>
      </c>
      <c r="AA1848" t="str">
        <f t="shared" si="935"/>
        <v>10.9663192986186-129.968191904447i</v>
      </c>
      <c r="AB1848" t="str">
        <f t="shared" si="936"/>
        <v>1.4031344458467-0.179499745105358i</v>
      </c>
      <c r="AC1848" t="str">
        <f t="shared" si="937"/>
        <v>1.57263333458227-2.37649414534516i</v>
      </c>
      <c r="AD1848" t="str">
        <f t="shared" si="938"/>
        <v>0.324249293394413+0.375851630053215i</v>
      </c>
      <c r="AE1848" t="str">
        <f t="shared" si="939"/>
        <v>-0.0267107309631957-0.0395416589759492i</v>
      </c>
      <c r="AF1848" t="str">
        <f t="shared" si="940"/>
        <v>-14.5619745258741-1.94198829605458i</v>
      </c>
      <c r="AG1848" t="str">
        <f t="shared" si="941"/>
        <v>1.18970457259917-0.137633795165002i</v>
      </c>
      <c r="AH1848" t="str">
        <f t="shared" si="942"/>
        <v>0.198699333054369+0.550577274408676i</v>
      </c>
      <c r="AI1848">
        <f t="shared" si="943"/>
        <v>-4.6519139612863754</v>
      </c>
      <c r="AJ1848">
        <f t="shared" si="944"/>
        <v>70.155855556328547</v>
      </c>
      <c r="AK1848"/>
      <c r="AL1848"/>
      <c r="AM1848"/>
      <c r="AN1848"/>
    </row>
    <row r="1849" spans="1:40" x14ac:dyDescent="0.25">
      <c r="A1849"/>
      <c r="B1849">
        <f t="shared" si="945"/>
        <v>171500</v>
      </c>
      <c r="C1849" s="186" t="str">
        <f t="shared" si="913"/>
        <v>-2.59845066047005E-06+0.0142800143434304i</v>
      </c>
      <c r="D1849" s="158" t="str">
        <f t="shared" si="914"/>
        <v>-5.95702587846102+0.1094801099663i</v>
      </c>
      <c r="E1849" t="str">
        <f t="shared" si="915"/>
        <v>2870</v>
      </c>
      <c r="F1849" t="str">
        <f t="shared" si="916"/>
        <v>0.777000777000777</v>
      </c>
      <c r="G1849" t="str">
        <f t="shared" si="911"/>
        <v>0.777000777000777</v>
      </c>
      <c r="H1849" t="str">
        <f t="shared" si="917"/>
        <v>8.60552706381451+2.05048516296448i</v>
      </c>
      <c r="I1849" t="str">
        <f t="shared" si="918"/>
        <v>673.478925113312i</v>
      </c>
      <c r="J1849" t="str">
        <f t="shared" si="912"/>
        <v>-386.968939089399+145.657866790946i</v>
      </c>
      <c r="K1849" t="str">
        <f t="shared" si="919"/>
        <v>0.573799894315485-1.52441293590793i</v>
      </c>
      <c r="L1849" t="str">
        <f t="shared" si="920"/>
        <v>0.0402928561990907-0.0899441056682279i</v>
      </c>
      <c r="M1849" t="str">
        <f t="shared" si="921"/>
        <v>0.614092750514576-1.61435704157616i</v>
      </c>
      <c r="N1849" t="str">
        <f t="shared" si="922"/>
        <v>-0.760587016846053i</v>
      </c>
      <c r="O1849" t="str">
        <f t="shared" si="923"/>
        <v>0.72443147738507-0.68934681733775i</v>
      </c>
      <c r="P1849" t="str">
        <f t="shared" si="924"/>
        <v>0.27556852261493+0.68934681733775i</v>
      </c>
      <c r="Q1849" t="str">
        <f t="shared" si="925"/>
        <v>-0.27556852261493+0.071240199508303i</v>
      </c>
      <c r="R1849" t="str">
        <f t="shared" si="926"/>
        <v>-0.3311659529644-2.58715741236356i</v>
      </c>
      <c r="S1849" t="str">
        <f t="shared" si="927"/>
        <v>0.0785098983480114i</v>
      </c>
      <c r="T1849" t="str">
        <f t="shared" si="928"/>
        <v>0.203117465454967-0.0259998053035574i</v>
      </c>
      <c r="U1849" t="str">
        <f t="shared" si="929"/>
        <v>0.0000500000000000001-0.00140608660740256i</v>
      </c>
      <c r="V1849" t="str">
        <f t="shared" si="930"/>
        <v>3.33333333333333E-06-0.00154669526814281i</v>
      </c>
      <c r="W1849" t="str">
        <f t="shared" si="931"/>
        <v>0.0000144709772699522-0.000736726488018848i</v>
      </c>
      <c r="X1849" t="str">
        <f t="shared" si="932"/>
        <v>0.0000247088832030597-0.00073618141223565i</v>
      </c>
      <c r="Y1849" t="str">
        <f t="shared" si="933"/>
        <v>0.009+0.10775662801813i</v>
      </c>
      <c r="Z1849" t="str">
        <f t="shared" si="934"/>
        <v>-0.0953537630159159-0.011273213252625i</v>
      </c>
      <c r="AA1849" t="str">
        <f t="shared" si="935"/>
        <v>10.9534357228464-129.892453939403i</v>
      </c>
      <c r="AB1849" t="str">
        <f t="shared" si="936"/>
        <v>1.40310755773184-0.179603084546493i</v>
      </c>
      <c r="AC1849" t="str">
        <f t="shared" si="937"/>
        <v>1.57169467516891-2.37540951810318i</v>
      </c>
      <c r="AD1849" t="str">
        <f t="shared" si="938"/>
        <v>0.324411957402071+0.37603242931987i</v>
      </c>
      <c r="AE1849" t="str">
        <f t="shared" si="939"/>
        <v>-0.0266948071400209-0.039513272329161i</v>
      </c>
      <c r="AF1849" t="str">
        <f t="shared" si="940"/>
        <v>-14.5625529422755-1.94100505299818i</v>
      </c>
      <c r="AG1849" t="str">
        <f t="shared" si="941"/>
        <v>1.18967786591237-0.137631741847724i</v>
      </c>
      <c r="AH1849" t="str">
        <f t="shared" si="942"/>
        <v>0.198644680478469+0.550206663418583i</v>
      </c>
      <c r="AI1849">
        <f t="shared" si="943"/>
        <v>-4.6573639022543212</v>
      </c>
      <c r="AJ1849">
        <f t="shared" si="944"/>
        <v>70.148568173290641</v>
      </c>
      <c r="AK1849"/>
      <c r="AL1849"/>
      <c r="AM1849"/>
      <c r="AN1849"/>
    </row>
    <row r="1850" spans="1:40" x14ac:dyDescent="0.25">
      <c r="A1850"/>
      <c r="B1850">
        <f t="shared" si="945"/>
        <v>171600</v>
      </c>
      <c r="C1850" s="186" t="str">
        <f t="shared" si="913"/>
        <v>-2.59542304572614E-06+0.0142716926573006i</v>
      </c>
      <c r="D1850" s="158" t="str">
        <f t="shared" si="914"/>
        <v>-5.95702585524931+0.109416310372638i</v>
      </c>
      <c r="E1850" t="str">
        <f t="shared" si="915"/>
        <v>2870</v>
      </c>
      <c r="F1850" t="str">
        <f t="shared" si="916"/>
        <v>0.777000777000777</v>
      </c>
      <c r="G1850" t="str">
        <f t="shared" si="911"/>
        <v>0.777000777000777</v>
      </c>
      <c r="H1850" t="str">
        <f t="shared" si="917"/>
        <v>8.6061045764299+2.04943902745032i</v>
      </c>
      <c r="I1850" t="str">
        <f t="shared" si="918"/>
        <v>673.871624195011i</v>
      </c>
      <c r="J1850" t="str">
        <f t="shared" si="912"/>
        <v>-387.421512908137+145.742798491699i</v>
      </c>
      <c r="K1850" t="str">
        <f t="shared" si="919"/>
        <v>0.573211185326917-1.52374146052828i</v>
      </c>
      <c r="L1850" t="str">
        <f t="shared" si="920"/>
        <v>0.0402537477664802-0.0899092001419873i</v>
      </c>
      <c r="M1850" t="str">
        <f t="shared" si="921"/>
        <v>0.613464933093397-1.61365066067027i</v>
      </c>
      <c r="N1850" t="str">
        <f t="shared" si="922"/>
        <v>-0.761030507817975i</v>
      </c>
      <c r="O1850" t="str">
        <f t="shared" si="923"/>
        <v>0.724125687062952-0.689668028355387i</v>
      </c>
      <c r="P1850" t="str">
        <f t="shared" si="924"/>
        <v>0.275874312937048+0.689668028355387i</v>
      </c>
      <c r="Q1850" t="str">
        <f t="shared" si="925"/>
        <v>-0.275874312937048+0.071362479462588i</v>
      </c>
      <c r="R1850" t="str">
        <f t="shared" si="926"/>
        <v>-0.331163395426984-2.58560016612737i</v>
      </c>
      <c r="S1850" t="str">
        <f t="shared" si="927"/>
        <v>0.0785556767143951i</v>
      </c>
      <c r="T1850" t="str">
        <f t="shared" si="928"/>
        <v>0.203113570762988-0.0260147646308035i</v>
      </c>
      <c r="U1850" t="str">
        <f t="shared" si="929"/>
        <v>0.0000500000000000001-0.0014052672096127i</v>
      </c>
      <c r="V1850" t="str">
        <f t="shared" si="930"/>
        <v>3.33333333333333E-06-0.00154579393057396i</v>
      </c>
      <c r="W1850" t="str">
        <f t="shared" si="931"/>
        <v>0.0000144709729534966-0.000736297399068458i</v>
      </c>
      <c r="X1850" t="str">
        <f t="shared" si="932"/>
        <v>0.0000246969544114263-0.000735752806670141i</v>
      </c>
      <c r="Y1850" t="str">
        <f t="shared" si="933"/>
        <v>0.009+0.107819459871202i</v>
      </c>
      <c r="Z1850" t="str">
        <f t="shared" si="934"/>
        <v>-0.0952428791230066-0.0112556383781558i</v>
      </c>
      <c r="AA1850" t="str">
        <f t="shared" si="935"/>
        <v>10.9405748933377-129.816804144661i</v>
      </c>
      <c r="AB1850" t="str">
        <f t="shared" si="936"/>
        <v>1.4030806537345-0.179706421524781i</v>
      </c>
      <c r="AC1850" t="str">
        <f t="shared" si="937"/>
        <v>1.57075739354772-2.3743256117295i</v>
      </c>
      <c r="AD1850" t="str">
        <f t="shared" si="938"/>
        <v>0.324574700819422+0.376213160592238i</v>
      </c>
      <c r="AE1850" t="str">
        <f t="shared" si="939"/>
        <v>-0.026678909707801-0.0394849200378924i</v>
      </c>
      <c r="AF1850" t="str">
        <f t="shared" si="940"/>
        <v>-14.5631304316792-1.94002271707768i</v>
      </c>
      <c r="AG1850" t="str">
        <f t="shared" si="941"/>
        <v>1.18965116290912-0.137629728828311i</v>
      </c>
      <c r="AH1850" t="str">
        <f t="shared" si="942"/>
        <v>0.198590106653854+0.549836502007415i</v>
      </c>
      <c r="AI1850">
        <f t="shared" si="943"/>
        <v>-4.6628104441330063</v>
      </c>
      <c r="AJ1850">
        <f t="shared" si="944"/>
        <v>70.141279345676182</v>
      </c>
      <c r="AK1850"/>
      <c r="AL1850"/>
      <c r="AM1850"/>
      <c r="AN1850"/>
    </row>
    <row r="1851" spans="1:40" x14ac:dyDescent="0.25">
      <c r="A1851"/>
      <c r="B1851">
        <f t="shared" si="945"/>
        <v>171700</v>
      </c>
      <c r="C1851" s="186" t="str">
        <f t="shared" si="913"/>
        <v>-2.59240071939149E-06+0.0142633806644561i</v>
      </c>
      <c r="D1851" s="158" t="str">
        <f t="shared" si="914"/>
        <v>-5.95702583207814+0.109352585094163i</v>
      </c>
      <c r="E1851" t="str">
        <f t="shared" si="915"/>
        <v>2870</v>
      </c>
      <c r="F1851" t="str">
        <f t="shared" si="916"/>
        <v>0.777000777000777</v>
      </c>
      <c r="G1851" t="str">
        <f t="shared" si="911"/>
        <v>0.777000777000777</v>
      </c>
      <c r="H1851" t="str">
        <f t="shared" si="917"/>
        <v>8.60668116394008+2.04839387230001i</v>
      </c>
      <c r="I1851" t="str">
        <f t="shared" si="918"/>
        <v>674.264323276709i</v>
      </c>
      <c r="J1851" t="str">
        <f t="shared" si="912"/>
        <v>-387.8743505414+145.827730192452i</v>
      </c>
      <c r="K1851" t="str">
        <f t="shared" si="919"/>
        <v>0.572623340986248-1.5230704489247i</v>
      </c>
      <c r="L1851" t="str">
        <f t="shared" si="920"/>
        <v>0.0402146924470887-0.0898743115087198i</v>
      </c>
      <c r="M1851" t="str">
        <f t="shared" si="921"/>
        <v>0.612838033433337-1.61294476043342i</v>
      </c>
      <c r="N1851" t="str">
        <f t="shared" si="922"/>
        <v>-0.761473998789897i</v>
      </c>
      <c r="O1851" t="str">
        <f t="shared" si="923"/>
        <v>0.723819754316725-0.689989103726193i</v>
      </c>
      <c r="P1851" t="str">
        <f t="shared" si="924"/>
        <v>0.276180245683275+0.689989103726193i</v>
      </c>
      <c r="Q1851" t="str">
        <f t="shared" si="925"/>
        <v>-0.276180245683275+0.0714848950637039i</v>
      </c>
      <c r="R1851" t="str">
        <f t="shared" si="926"/>
        <v>-0.331160836329906-2.58404470455456i</v>
      </c>
      <c r="S1851" t="str">
        <f t="shared" si="927"/>
        <v>0.0786014550807788i</v>
      </c>
      <c r="T1851" t="str">
        <f t="shared" si="928"/>
        <v>0.20310967377177-0.0260297236012982i</v>
      </c>
      <c r="U1851" t="str">
        <f t="shared" si="929"/>
        <v>0.0000500000000000001-0.0014044487662757i</v>
      </c>
      <c r="V1851" t="str">
        <f t="shared" si="930"/>
        <v>3.33333333333333E-06-0.00154489364290327i</v>
      </c>
      <c r="W1851" t="str">
        <f t="shared" si="931"/>
        <v>0.0000144709686345282-0.000735868810069432i</v>
      </c>
      <c r="X1851" t="str">
        <f t="shared" si="932"/>
        <v>0.0000246850464406977-0.000735324700203651i</v>
      </c>
      <c r="Y1851" t="str">
        <f t="shared" si="933"/>
        <v>0.009+0.107882291724273i</v>
      </c>
      <c r="Z1851" t="str">
        <f t="shared" si="934"/>
        <v>-0.0951321884578538-0.0112381033474335i</v>
      </c>
      <c r="AA1851" t="str">
        <f t="shared" si="935"/>
        <v>10.927736756453-129.741242366476i</v>
      </c>
      <c r="AB1851" t="str">
        <f t="shared" si="936"/>
        <v>1.40305373385433-0.179809756038679i</v>
      </c>
      <c r="AC1851" t="str">
        <f t="shared" si="937"/>
        <v>1.56982148717919-2.37324242590976i</v>
      </c>
      <c r="AD1851" t="str">
        <f t="shared" si="938"/>
        <v>0.32473752362028+0.376393823837625i</v>
      </c>
      <c r="AE1851" t="str">
        <f t="shared" si="939"/>
        <v>-0.0266630386047582-0.0394566020349274i</v>
      </c>
      <c r="AF1851" t="str">
        <f t="shared" si="940"/>
        <v>-14.5637069960182-1.93904128720585i</v>
      </c>
      <c r="AG1851" t="str">
        <f t="shared" si="941"/>
        <v>1.18962446355851-0.137627756024558i</v>
      </c>
      <c r="AH1851" t="str">
        <f t="shared" si="942"/>
        <v>0.198535611426913+0.549466789316466i</v>
      </c>
      <c r="AI1851">
        <f t="shared" si="943"/>
        <v>-4.6682535913428227</v>
      </c>
      <c r="AJ1851">
        <f t="shared" si="944"/>
        <v>70.13398907337934</v>
      </c>
      <c r="AK1851"/>
      <c r="AL1851"/>
      <c r="AM1851"/>
      <c r="AN1851"/>
    </row>
    <row r="1852" spans="1:40" x14ac:dyDescent="0.25">
      <c r="A1852"/>
      <c r="B1852">
        <f t="shared" si="945"/>
        <v>171800</v>
      </c>
      <c r="C1852" s="186" t="str">
        <f t="shared" si="913"/>
        <v>-2.58938366915668E-06+0.0142550783479701i</v>
      </c>
      <c r="D1852" s="158" t="str">
        <f t="shared" si="914"/>
        <v>-5.95702580894742+0.109288934001104i</v>
      </c>
      <c r="E1852" t="str">
        <f t="shared" si="915"/>
        <v>2870</v>
      </c>
      <c r="F1852" t="str">
        <f t="shared" si="916"/>
        <v>0.777000777000777</v>
      </c>
      <c r="G1852" t="str">
        <f t="shared" si="911"/>
        <v>0.777000777000777</v>
      </c>
      <c r="H1852" t="str">
        <f t="shared" si="917"/>
        <v>8.60725682827328+2.04734969629785i</v>
      </c>
      <c r="I1852" t="str">
        <f t="shared" si="918"/>
        <v>674.657022358408i</v>
      </c>
      <c r="J1852" t="str">
        <f t="shared" si="912"/>
        <v>-388.327451989188+145.912661893205i</v>
      </c>
      <c r="K1852" t="str">
        <f t="shared" si="919"/>
        <v>0.572036359688635-1.52239990087799i</v>
      </c>
      <c r="L1852" t="str">
        <f t="shared" si="920"/>
        <v>0.0401756901526324-0.0898394397784061i</v>
      </c>
      <c r="M1852" t="str">
        <f t="shared" si="921"/>
        <v>0.612212049841267-1.6122393406564i</v>
      </c>
      <c r="N1852" t="str">
        <f t="shared" si="922"/>
        <v>-0.761917489761819i</v>
      </c>
      <c r="O1852" t="str">
        <f t="shared" si="923"/>
        <v>0.72351367920656-0.690310043387018i</v>
      </c>
      <c r="P1852" t="str">
        <f t="shared" si="924"/>
        <v>0.27648632079344+0.690310043387018i</v>
      </c>
      <c r="Q1852" t="str">
        <f t="shared" si="925"/>
        <v>-0.27648632079344+0.071607446374801i</v>
      </c>
      <c r="R1852" t="str">
        <f t="shared" si="926"/>
        <v>-0.33115827567305-2.58249102452807i</v>
      </c>
      <c r="S1852" t="str">
        <f t="shared" si="927"/>
        <v>0.0786472334471625i</v>
      </c>
      <c r="T1852" t="str">
        <f t="shared" si="928"/>
        <v>0.203105774481261-0.0260446822148182i</v>
      </c>
      <c r="U1852" t="str">
        <f t="shared" si="929"/>
        <v>0.0000499999999999999-0.0014036312757249i</v>
      </c>
      <c r="V1852" t="str">
        <f t="shared" si="930"/>
        <v>3.33333333333333E-06-0.00154399440329739i</v>
      </c>
      <c r="W1852" t="str">
        <f t="shared" si="931"/>
        <v>0.0000144709643130469-0.000735440720148754i</v>
      </c>
      <c r="X1852" t="str">
        <f t="shared" si="932"/>
        <v>0.0000246731592424207-0.000734897091965329i</v>
      </c>
      <c r="Y1852" t="str">
        <f t="shared" si="933"/>
        <v>0.009+0.107945123577345i</v>
      </c>
      <c r="Z1852" t="str">
        <f t="shared" si="934"/>
        <v>-0.095021690572089-0.0112206080453501i</v>
      </c>
      <c r="AA1852" t="str">
        <f t="shared" si="935"/>
        <v>10.91492125871-129.665768451454i</v>
      </c>
      <c r="AB1852" t="str">
        <f t="shared" si="936"/>
        <v>1.40302679809097-0.179913088086645i</v>
      </c>
      <c r="AC1852" t="str">
        <f t="shared" si="937"/>
        <v>1.56888695352923-2.37215996032824i</v>
      </c>
      <c r="AD1852" t="str">
        <f t="shared" si="938"/>
        <v>0.324900425778449+0.376574419023354i</v>
      </c>
      <c r="AE1852" t="str">
        <f t="shared" si="939"/>
        <v>-0.0266471937692931-0.0394283182532285i</v>
      </c>
      <c r="AF1852" t="str">
        <f t="shared" si="940"/>
        <v>-14.5642826372207-1.93806076229675i</v>
      </c>
      <c r="AG1852" t="str">
        <f t="shared" si="941"/>
        <v>1.18959776782974-0.13762582335444i</v>
      </c>
      <c r="AH1852" t="str">
        <f t="shared" si="942"/>
        <v>0.198481194644374+0.549097524489208i</v>
      </c>
      <c r="AI1852">
        <f t="shared" si="943"/>
        <v>-4.6736933482959353</v>
      </c>
      <c r="AJ1852">
        <f t="shared" si="944"/>
        <v>70.126697356298877</v>
      </c>
      <c r="AK1852"/>
      <c r="AL1852"/>
      <c r="AM1852"/>
      <c r="AN1852"/>
    </row>
    <row r="1853" spans="1:40" x14ac:dyDescent="0.25">
      <c r="A1853"/>
      <c r="B1853">
        <f t="shared" si="945"/>
        <v>171900</v>
      </c>
      <c r="C1853" s="186" t="str">
        <f t="shared" si="913"/>
        <v>-2.58637188274814E-06+0.0142467856909555i</v>
      </c>
      <c r="D1853" s="158" t="str">
        <f t="shared" si="914"/>
        <v>-5.95702578585706+0.109225356963992i</v>
      </c>
      <c r="E1853" t="str">
        <f t="shared" si="915"/>
        <v>2870</v>
      </c>
      <c r="F1853" t="str">
        <f t="shared" si="916"/>
        <v>0.777000777000777</v>
      </c>
      <c r="G1853" t="str">
        <f t="shared" si="911"/>
        <v>0.777000777000777</v>
      </c>
      <c r="H1853" t="str">
        <f t="shared" si="917"/>
        <v>8.60783157135287+2.04630649822965i</v>
      </c>
      <c r="I1853" t="str">
        <f t="shared" si="918"/>
        <v>675.049721440107i</v>
      </c>
      <c r="J1853" t="str">
        <f t="shared" si="912"/>
        <v>-388.780817251503+145.997593593957i</v>
      </c>
      <c r="K1853" t="str">
        <f t="shared" si="919"/>
        <v>0.571450239832709-1.52172981616817i</v>
      </c>
      <c r="L1853" t="str">
        <f t="shared" si="920"/>
        <v>0.04013674079499-0.0898045849609316i</v>
      </c>
      <c r="M1853" t="str">
        <f t="shared" si="921"/>
        <v>0.611586980627699-1.6115344011291i</v>
      </c>
      <c r="N1853" t="str">
        <f t="shared" si="922"/>
        <v>-0.762360980733741i</v>
      </c>
      <c r="O1853" t="str">
        <f t="shared" si="923"/>
        <v>0.723207461792658-0.690630847274737i</v>
      </c>
      <c r="P1853" t="str">
        <f t="shared" si="924"/>
        <v>0.276792538207342+0.690630847274737i</v>
      </c>
      <c r="Q1853" t="str">
        <f t="shared" si="925"/>
        <v>-0.276792538207342+0.071730133459004i</v>
      </c>
      <c r="R1853" t="str">
        <f t="shared" si="926"/>
        <v>-0.331155713456281-2.5809391229381i</v>
      </c>
      <c r="S1853" t="str">
        <f t="shared" si="927"/>
        <v>0.0786930118135462i</v>
      </c>
      <c r="T1853" t="str">
        <f t="shared" si="928"/>
        <v>0.203101872891411-0.0260596404711384i</v>
      </c>
      <c r="U1853" t="str">
        <f t="shared" si="929"/>
        <v>0.0000499999999999999-0.00140281473629749i</v>
      </c>
      <c r="V1853" t="str">
        <f t="shared" si="930"/>
        <v>3.33333333333333E-06-0.00154309620992724i</v>
      </c>
      <c r="W1853" t="str">
        <f t="shared" si="931"/>
        <v>0.0000144709599890528-0.000735013128435431i</v>
      </c>
      <c r="X1853" t="str">
        <f t="shared" si="932"/>
        <v>0.000024661292768283-0.000734469981086329i</v>
      </c>
      <c r="Y1853" t="str">
        <f t="shared" si="933"/>
        <v>0.009+0.108007955430417i</v>
      </c>
      <c r="Z1853" t="str">
        <f t="shared" si="934"/>
        <v>-0.0949113850186461-0.0112031523572003i</v>
      </c>
      <c r="AA1853" t="str">
        <f t="shared" si="935"/>
        <v>10.9021283467853-129.590382246564i</v>
      </c>
      <c r="AB1853" t="str">
        <f t="shared" si="936"/>
        <v>1.40299984644409-0.180016417667124i</v>
      </c>
      <c r="AC1853" t="str">
        <f t="shared" si="937"/>
        <v>1.56795379006927-2.37107821466795i</v>
      </c>
      <c r="AD1853" t="str">
        <f t="shared" si="938"/>
        <v>0.325063407267723+0.376754946116754i</v>
      </c>
      <c r="AE1853" t="str">
        <f t="shared" si="939"/>
        <v>-0.0266313751399852-0.0394000686259376i</v>
      </c>
      <c r="AF1853" t="str">
        <f t="shared" si="940"/>
        <v>-14.5648573572099-1.93708114126566i</v>
      </c>
      <c r="AG1853" t="str">
        <f t="shared" si="941"/>
        <v>1.1895710756921-0.137623930736124i</v>
      </c>
      <c r="AH1853" t="str">
        <f t="shared" si="942"/>
        <v>0.198426856153313+0.548728706671314i</v>
      </c>
      <c r="AI1853">
        <f t="shared" si="943"/>
        <v>-4.6791297193958483</v>
      </c>
      <c r="AJ1853">
        <f t="shared" si="944"/>
        <v>70.11940419433806</v>
      </c>
      <c r="AK1853"/>
      <c r="AL1853"/>
      <c r="AM1853"/>
      <c r="AN1853"/>
    </row>
    <row r="1854" spans="1:40" x14ac:dyDescent="0.25">
      <c r="A1854"/>
      <c r="B1854">
        <f t="shared" si="945"/>
        <v>172000</v>
      </c>
      <c r="C1854" s="186" t="str">
        <f t="shared" si="913"/>
        <v>-2.58336534792794E-06+0.0142385026765643i</v>
      </c>
      <c r="D1854" s="158" t="str">
        <f t="shared" si="914"/>
        <v>-5.95702576280696+0.10916185385366i</v>
      </c>
      <c r="E1854" t="str">
        <f t="shared" si="915"/>
        <v>2870</v>
      </c>
      <c r="F1854" t="str">
        <f t="shared" si="916"/>
        <v>0.777000777000777</v>
      </c>
      <c r="G1854" t="str">
        <f t="shared" si="911"/>
        <v>0.777000777000777</v>
      </c>
      <c r="H1854" t="str">
        <f t="shared" si="917"/>
        <v>8.60840539509731+2.04526427688284i</v>
      </c>
      <c r="I1854" t="str">
        <f t="shared" si="918"/>
        <v>675.442420521806i</v>
      </c>
      <c r="J1854" t="str">
        <f t="shared" si="912"/>
        <v>-389.234446328342+146.08252529471i</v>
      </c>
      <c r="K1854" t="str">
        <f t="shared" si="919"/>
        <v>0.570864979820599-1.52106019457453i</v>
      </c>
      <c r="L1854" t="str">
        <f t="shared" si="920"/>
        <v>0.0400978442862028-0.089769747066086i</v>
      </c>
      <c r="M1854" t="str">
        <f t="shared" si="921"/>
        <v>0.610962824106802-1.61082994164062i</v>
      </c>
      <c r="N1854" t="str">
        <f t="shared" si="922"/>
        <v>-0.762804471705663i</v>
      </c>
      <c r="O1854" t="str">
        <f t="shared" si="923"/>
        <v>0.722901102135246-0.690951515326254i</v>
      </c>
      <c r="P1854" t="str">
        <f t="shared" si="924"/>
        <v>0.277098897864754+0.690951515326254i</v>
      </c>
      <c r="Q1854" t="str">
        <f t="shared" si="925"/>
        <v>-0.277098897864754+0.071852956379409i</v>
      </c>
      <c r="R1854" t="str">
        <f t="shared" si="926"/>
        <v>-0.331153149679491-2.57938899668208i</v>
      </c>
      <c r="S1854" t="str">
        <f t="shared" si="927"/>
        <v>0.0787387901799299i</v>
      </c>
      <c r="T1854" t="str">
        <f t="shared" si="928"/>
        <v>0.20309796900217-0.0260745983700364i</v>
      </c>
      <c r="U1854" t="str">
        <f t="shared" si="929"/>
        <v>0.0000499999999999999-0.00140199914633452i</v>
      </c>
      <c r="V1854" t="str">
        <f t="shared" si="930"/>
        <v>3.33333333333333E-06-0.00154219906096798i</v>
      </c>
      <c r="W1854" t="str">
        <f t="shared" si="931"/>
        <v>0.0000144709556625458-0.000734586034060488i</v>
      </c>
      <c r="X1854" t="str">
        <f t="shared" si="932"/>
        <v>0.0000246494469701123-0.00073404336669983i</v>
      </c>
      <c r="Y1854" t="str">
        <f t="shared" si="933"/>
        <v>0.009+0.108070787283489i</v>
      </c>
      <c r="Z1854" t="str">
        <f t="shared" si="934"/>
        <v>-0.0948012713517517-0.0111857361686786i</v>
      </c>
      <c r="AA1854" t="str">
        <f t="shared" si="935"/>
        <v>10.8893579675123-129.515083599123i</v>
      </c>
      <c r="AB1854" t="str">
        <f t="shared" si="936"/>
        <v>1.40297287891332-0.180119744778579i</v>
      </c>
      <c r="AC1854" t="str">
        <f t="shared" si="937"/>
        <v>1.56702199427613-2.36999718861063i</v>
      </c>
      <c r="AD1854" t="str">
        <f t="shared" si="938"/>
        <v>0.325226468061871+0.376935405085154i</v>
      </c>
      <c r="AE1854" t="str">
        <f t="shared" si="939"/>
        <v>-0.0266155826555886-0.0393718530863713i</v>
      </c>
      <c r="AF1854" t="str">
        <f t="shared" si="940"/>
        <v>-14.5654311579043-1.93610242302918i</v>
      </c>
      <c r="AG1854" t="str">
        <f t="shared" si="941"/>
        <v>1.18954438711496-0.137622078087947i</v>
      </c>
      <c r="AH1854" t="str">
        <f t="shared" si="942"/>
        <v>0.198372595801126+0.548360335010595i</v>
      </c>
      <c r="AI1854">
        <f t="shared" si="943"/>
        <v>-4.6845627090383317</v>
      </c>
      <c r="AJ1854">
        <f t="shared" si="944"/>
        <v>70.112109587405442</v>
      </c>
      <c r="AK1854"/>
      <c r="AL1854"/>
      <c r="AM1854"/>
      <c r="AN1854"/>
    </row>
    <row r="1855" spans="1:40" x14ac:dyDescent="0.25">
      <c r="A1855"/>
      <c r="B1855">
        <f t="shared" si="945"/>
        <v>172100</v>
      </c>
      <c r="C1855" s="186" t="str">
        <f t="shared" si="913"/>
        <v>-2.58036405249382E-06+0.014230229287988i</v>
      </c>
      <c r="D1855" s="158" t="str">
        <f t="shared" si="914"/>
        <v>-5.95702573979703+0.109098424541241i</v>
      </c>
      <c r="E1855" t="str">
        <f t="shared" si="915"/>
        <v>2870</v>
      </c>
      <c r="F1855" t="str">
        <f t="shared" si="916"/>
        <v>0.777000777000777</v>
      </c>
      <c r="G1855" t="str">
        <f t="shared" si="911"/>
        <v>0.777000777000777</v>
      </c>
      <c r="H1855" t="str">
        <f t="shared" si="917"/>
        <v>8.60897830142023+2.04422303104641i</v>
      </c>
      <c r="I1855" t="str">
        <f t="shared" si="918"/>
        <v>675.835119603504i</v>
      </c>
      <c r="J1855" t="str">
        <f t="shared" si="912"/>
        <v>-389.688339219708+146.167456995463i</v>
      </c>
      <c r="K1855" t="str">
        <f t="shared" si="919"/>
        <v>0.570280578057878-1.52039103587557i</v>
      </c>
      <c r="L1855" t="str">
        <f t="shared" si="920"/>
        <v>0.0400590005384738-0.0897349261035639i</v>
      </c>
      <c r="M1855" t="str">
        <f t="shared" si="921"/>
        <v>0.610339578596352-1.61012596197913i</v>
      </c>
      <c r="N1855" t="str">
        <f t="shared" si="922"/>
        <v>-0.763247962677585i</v>
      </c>
      <c r="O1855" t="str">
        <f t="shared" si="923"/>
        <v>0.722594600294582-0.691272047478497i</v>
      </c>
      <c r="P1855" t="str">
        <f t="shared" si="924"/>
        <v>0.277405399705418+0.691272047478497i</v>
      </c>
      <c r="Q1855" t="str">
        <f t="shared" si="925"/>
        <v>-0.277405399705418+0.071975915199088i</v>
      </c>
      <c r="R1855" t="str">
        <f t="shared" si="926"/>
        <v>-0.331150584342534-2.57784064266467i</v>
      </c>
      <c r="S1855" t="str">
        <f t="shared" si="927"/>
        <v>0.0787845685463136i</v>
      </c>
      <c r="T1855" t="str">
        <f t="shared" si="928"/>
        <v>0.203094062813488-0.0260895559112862i</v>
      </c>
      <c r="U1855" t="str">
        <f t="shared" si="929"/>
        <v>0.00005-0.00140118450418093i</v>
      </c>
      <c r="V1855" t="str">
        <f t="shared" si="930"/>
        <v>3.33333333333333E-06-0.00154130295459903i</v>
      </c>
      <c r="W1855" t="str">
        <f t="shared" si="931"/>
        <v>0.000014470951333526-0.000734159436156987i</v>
      </c>
      <c r="X1855" t="str">
        <f t="shared" si="932"/>
        <v>0.0000246376217998767-0.000733617247941031i</v>
      </c>
      <c r="Y1855" t="str">
        <f t="shared" si="933"/>
        <v>0.009+0.108133619136561i</v>
      </c>
      <c r="Z1855" t="str">
        <f t="shared" si="934"/>
        <v>-0.0946913491269215-0.0111683593658779i</v>
      </c>
      <c r="AA1855" t="str">
        <f t="shared" si="935"/>
        <v>10.8766100678811-129.439872356807i</v>
      </c>
      <c r="AB1855" t="str">
        <f t="shared" si="936"/>
        <v>1.40294589549833-0.180223069419449i</v>
      </c>
      <c r="AC1855" t="str">
        <f t="shared" si="937"/>
        <v>1.56609156363211-2.36891688183673i</v>
      </c>
      <c r="AD1855" t="str">
        <f t="shared" si="938"/>
        <v>0.325389608134656+0.377115795895898i</v>
      </c>
      <c r="AE1855" t="str">
        <f t="shared" si="939"/>
        <v>-0.0265998162550365-0.0393436715680255i</v>
      </c>
      <c r="AF1855" t="str">
        <f t="shared" si="940"/>
        <v>-14.5660040412173-1.93512460650517i</v>
      </c>
      <c r="AG1855" t="str">
        <f t="shared" si="941"/>
        <v>1.18951770206781-0.137620265328434i</v>
      </c>
      <c r="AH1855" t="str">
        <f t="shared" si="942"/>
        <v>0.198318413435562+0.547992408657051i</v>
      </c>
      <c r="AI1855">
        <f t="shared" si="943"/>
        <v>-4.68999232161047</v>
      </c>
      <c r="AJ1855">
        <f t="shared" si="944"/>
        <v>70.104813535413484</v>
      </c>
      <c r="AK1855"/>
      <c r="AL1855"/>
      <c r="AM1855"/>
      <c r="AN1855"/>
    </row>
    <row r="1856" spans="1:40" x14ac:dyDescent="0.25">
      <c r="A1856"/>
      <c r="B1856">
        <f t="shared" si="945"/>
        <v>172200</v>
      </c>
      <c r="C1856" s="186" t="str">
        <f t="shared" si="913"/>
        <v>-2.57736798427879E-06+0.0142219655084566i</v>
      </c>
      <c r="D1856" s="158" t="str">
        <f t="shared" si="914"/>
        <v>-5.95702571682717+0.109035068898167i</v>
      </c>
      <c r="E1856" t="str">
        <f t="shared" si="915"/>
        <v>2870</v>
      </c>
      <c r="F1856" t="str">
        <f t="shared" si="916"/>
        <v>0.777000777000777</v>
      </c>
      <c r="G1856" t="str">
        <f t="shared" si="911"/>
        <v>0.777000777000777</v>
      </c>
      <c r="H1856" t="str">
        <f t="shared" si="917"/>
        <v>8.60955029223038+2.0431827595109i</v>
      </c>
      <c r="I1856" t="str">
        <f t="shared" si="918"/>
        <v>676.227818685203i</v>
      </c>
      <c r="J1856" t="str">
        <f t="shared" si="912"/>
        <v>-390.142495925599+146.252388696216i</v>
      </c>
      <c r="K1856" t="str">
        <f t="shared" si="919"/>
        <v>0.569697032953594-1.51972233984903i</v>
      </c>
      <c r="L1856" t="str">
        <f t="shared" si="920"/>
        <v>0.0400202094641683-0.0897001220829658i</v>
      </c>
      <c r="M1856" t="str">
        <f t="shared" si="921"/>
        <v>0.609717242417762-1.609422461932i</v>
      </c>
      <c r="N1856" t="str">
        <f t="shared" si="922"/>
        <v>-0.763691453649506i</v>
      </c>
      <c r="O1856" t="str">
        <f t="shared" si="923"/>
        <v>0.722287956330949-0.691592443668423i</v>
      </c>
      <c r="P1856" t="str">
        <f t="shared" si="924"/>
        <v>0.277712043669051+0.691592443668423i</v>
      </c>
      <c r="Q1856" t="str">
        <f t="shared" si="925"/>
        <v>-0.277712043669051+0.072099009981083i</v>
      </c>
      <c r="R1856" t="str">
        <f t="shared" si="926"/>
        <v>-0.331148017445307-2.57629405779769i</v>
      </c>
      <c r="S1856" t="str">
        <f t="shared" si="927"/>
        <v>0.0788303469126973i</v>
      </c>
      <c r="T1856" t="str">
        <f t="shared" si="928"/>
        <v>0.203090154325313-0.0261045130946655i</v>
      </c>
      <c r="U1856" t="str">
        <f t="shared" si="929"/>
        <v>0.00005-0.00140037080818547i</v>
      </c>
      <c r="V1856" t="str">
        <f t="shared" si="930"/>
        <v>3.33333333333333E-06-0.00154040788900402i</v>
      </c>
      <c r="W1856" t="str">
        <f t="shared" si="931"/>
        <v>0.0000144709470019933-0.000733733333859988i</v>
      </c>
      <c r="X1856" t="str">
        <f t="shared" si="932"/>
        <v>0.000024625817209683-0.000733191623947125i</v>
      </c>
      <c r="Y1856" t="str">
        <f t="shared" si="933"/>
        <v>0.009+0.108196450989632i</v>
      </c>
      <c r="Z1856" t="str">
        <f t="shared" si="934"/>
        <v>-0.0945816179009577-0.0111510218352883i</v>
      </c>
      <c r="AA1856" t="str">
        <f t="shared" si="935"/>
        <v>10.8638845950381-129.364748367641i</v>
      </c>
      <c r="AB1856" t="str">
        <f t="shared" si="936"/>
        <v>1.40291889619876-0.1803263915882i</v>
      </c>
      <c r="AC1856" t="str">
        <f t="shared" si="937"/>
        <v>1.56516249562488-2.36783729402543i</v>
      </c>
      <c r="AD1856" t="str">
        <f t="shared" si="938"/>
        <v>0.325552827459825+0.37729611851633i</v>
      </c>
      <c r="AE1856" t="str">
        <f t="shared" si="939"/>
        <v>-0.0265840758774364-0.0393155240045702i</v>
      </c>
      <c r="AF1856" t="str">
        <f t="shared" si="940"/>
        <v>-14.5665760090576-1.93414769061273i</v>
      </c>
      <c r="AG1856" t="str">
        <f t="shared" si="941"/>
        <v>1.18949102052021-0.137618492376289i</v>
      </c>
      <c r="AH1856" t="str">
        <f t="shared" si="942"/>
        <v>0.198264308904702+0.547624926762818i</v>
      </c>
      <c r="AI1856">
        <f t="shared" si="943"/>
        <v>-4.6954185614914303</v>
      </c>
      <c r="AJ1856">
        <f t="shared" si="944"/>
        <v>70.097516038278954</v>
      </c>
      <c r="AK1856"/>
      <c r="AL1856"/>
      <c r="AM1856"/>
      <c r="AN1856"/>
    </row>
    <row r="1857" spans="1:40" x14ac:dyDescent="0.25">
      <c r="A1857"/>
      <c r="B1857">
        <f t="shared" si="945"/>
        <v>172300</v>
      </c>
      <c r="C1857" s="186" t="str">
        <f t="shared" si="913"/>
        <v>-2.57437713115123E-06+0.0142137113212395i</v>
      </c>
      <c r="D1857" s="158" t="str">
        <f t="shared" si="914"/>
        <v>-5.9570256938973+0.10897178679617i</v>
      </c>
      <c r="E1857" t="str">
        <f t="shared" si="915"/>
        <v>2870</v>
      </c>
      <c r="F1857" t="str">
        <f t="shared" si="916"/>
        <v>0.777000777000777</v>
      </c>
      <c r="G1857" t="str">
        <f t="shared" si="911"/>
        <v>0.777000777000777</v>
      </c>
      <c r="H1857" t="str">
        <f t="shared" si="917"/>
        <v>8.61012136943171+2.04214346106843i</v>
      </c>
      <c r="I1857" t="str">
        <f t="shared" si="918"/>
        <v>676.620517766902i</v>
      </c>
      <c r="J1857" t="str">
        <f t="shared" si="912"/>
        <v>-390.596916446016+146.337320396968i</v>
      </c>
      <c r="K1857" t="str">
        <f t="shared" si="919"/>
        <v>0.569114342920237-1.51905410627193i</v>
      </c>
      <c r="L1857" t="str">
        <f t="shared" si="920"/>
        <v>0.0399814709758125-0.0896653350137973i</v>
      </c>
      <c r="M1857" t="str">
        <f t="shared" si="921"/>
        <v>0.609095813896049-1.60871944128573i</v>
      </c>
      <c r="N1857" t="str">
        <f t="shared" si="922"/>
        <v>-0.764134944621428i</v>
      </c>
      <c r="O1857" t="str">
        <f t="shared" si="923"/>
        <v>0.721981170304658-0.691912703833017i</v>
      </c>
      <c r="P1857" t="str">
        <f t="shared" si="924"/>
        <v>0.278018829695342+0.691912703833017i</v>
      </c>
      <c r="Q1857" t="str">
        <f t="shared" si="925"/>
        <v>-0.278018829695342+0.072222240788411i</v>
      </c>
      <c r="R1857" t="str">
        <f t="shared" si="926"/>
        <v>-0.331145448987688-2.57474923900014i</v>
      </c>
      <c r="S1857" t="str">
        <f t="shared" si="927"/>
        <v>0.078876125279081i</v>
      </c>
      <c r="T1857" t="str">
        <f t="shared" si="928"/>
        <v>0.203086243537593-0.0261194699199504i</v>
      </c>
      <c r="U1857" t="str">
        <f t="shared" si="929"/>
        <v>0.00005-0.00139955805670075i</v>
      </c>
      <c r="V1857" t="str">
        <f t="shared" si="930"/>
        <v>3.33333333333333E-06-0.00153951386237082i</v>
      </c>
      <c r="W1857" t="str">
        <f t="shared" si="931"/>
        <v>0.0000144709426679477-0.000733307726306569i</v>
      </c>
      <c r="X1857" t="str">
        <f t="shared" si="932"/>
        <v>0.0000246140331517776-0.00073276649385732i</v>
      </c>
      <c r="Y1857" t="str">
        <f t="shared" si="933"/>
        <v>0.009+0.108259282842704i</v>
      </c>
      <c r="Z1857" t="str">
        <f t="shared" si="934"/>
        <v>-0.0944720772319415-0.0111337234637947i</v>
      </c>
      <c r="AA1857" t="str">
        <f t="shared" si="935"/>
        <v>10.8511814962849-129.289711480004i</v>
      </c>
      <c r="AB1857" t="str">
        <f t="shared" si="936"/>
        <v>1.40289188101425-0.180429711283283i</v>
      </c>
      <c r="AC1857" t="str">
        <f t="shared" si="937"/>
        <v>1.56423478774754-2.36675842485465i</v>
      </c>
      <c r="AD1857" t="str">
        <f t="shared" si="938"/>
        <v>0.325716126011109+0.3774763729138i</v>
      </c>
      <c r="AE1857" t="str">
        <f t="shared" si="939"/>
        <v>-0.0265683614620718-0.0392874103298519i</v>
      </c>
      <c r="AF1857" t="str">
        <f t="shared" si="940"/>
        <v>-14.567147063329-1.93317167427226i</v>
      </c>
      <c r="AG1857" t="str">
        <f t="shared" si="941"/>
        <v>1.18946434244185-0.137616759150396i</v>
      </c>
      <c r="AH1857" t="str">
        <f t="shared" si="942"/>
        <v>0.19821028205696+0.54725788848218i</v>
      </c>
      <c r="AI1857">
        <f t="shared" si="943"/>
        <v>-4.7008414330522132</v>
      </c>
      <c r="AJ1857">
        <f t="shared" si="944"/>
        <v>70.090217095923336</v>
      </c>
      <c r="AK1857"/>
      <c r="AL1857"/>
      <c r="AM1857"/>
      <c r="AN1857"/>
    </row>
    <row r="1858" spans="1:40" x14ac:dyDescent="0.25">
      <c r="A1858"/>
      <c r="B1858">
        <f t="shared" si="945"/>
        <v>172400</v>
      </c>
      <c r="C1858" s="186" t="str">
        <f t="shared" si="913"/>
        <v>-2.57139148101462E-06+0.0142054667096446i</v>
      </c>
      <c r="D1858" s="158" t="str">
        <f t="shared" si="914"/>
        <v>-5.95702567100731+0.108908578107275i</v>
      </c>
      <c r="E1858" t="str">
        <f t="shared" si="915"/>
        <v>2870</v>
      </c>
      <c r="F1858" t="str">
        <f t="shared" si="916"/>
        <v>0.777000777000777</v>
      </c>
      <c r="G1858" t="str">
        <f t="shared" si="911"/>
        <v>0.777000777000777</v>
      </c>
      <c r="H1858" t="str">
        <f t="shared" si="917"/>
        <v>8.61069153492332+2.04110513451268i</v>
      </c>
      <c r="I1858" t="str">
        <f t="shared" si="918"/>
        <v>677.0132168486i</v>
      </c>
      <c r="J1858" t="str">
        <f t="shared" si="912"/>
        <v>-391.051600780958+146.422252097721i</v>
      </c>
      <c r="K1858" t="str">
        <f t="shared" si="919"/>
        <v>0.568532506373748-1.5183863349205i</v>
      </c>
      <c r="L1858" t="str">
        <f t="shared" si="920"/>
        <v>0.0399427849860938-0.0896305649054704i</v>
      </c>
      <c r="M1858" t="str">
        <f t="shared" si="921"/>
        <v>0.608475291359842-1.60801689982597i</v>
      </c>
      <c r="N1858" t="str">
        <f t="shared" si="922"/>
        <v>-0.76457843559335i</v>
      </c>
      <c r="O1858" t="str">
        <f t="shared" si="923"/>
        <v>0.721674242276051-0.692232827909287i</v>
      </c>
      <c r="P1858" t="str">
        <f t="shared" si="924"/>
        <v>0.278325757723949+0.692232827909287i</v>
      </c>
      <c r="Q1858" t="str">
        <f t="shared" si="925"/>
        <v>-0.278325757723949+0.0723456076840631i</v>
      </c>
      <c r="R1858" t="str">
        <f t="shared" si="926"/>
        <v>-0.331142878969539-2.5732061831982i</v>
      </c>
      <c r="S1858" t="str">
        <f t="shared" si="927"/>
        <v>0.0789219036454647i</v>
      </c>
      <c r="T1858" t="str">
        <f t="shared" si="928"/>
        <v>0.203082330450282-0.0261344263869157i</v>
      </c>
      <c r="U1858" t="str">
        <f t="shared" si="929"/>
        <v>0.00005-0.00139874624808317i</v>
      </c>
      <c r="V1858" t="str">
        <f t="shared" si="930"/>
        <v>3.33333333333333E-06-0.00153862087289149i</v>
      </c>
      <c r="W1858" t="str">
        <f t="shared" si="931"/>
        <v>0.0000144709383313895-0.000732882612635809i</v>
      </c>
      <c r="X1858" t="str">
        <f t="shared" si="932"/>
        <v>0.0000246022695785451-0.000732341856812809i</v>
      </c>
      <c r="Y1858" t="str">
        <f t="shared" si="933"/>
        <v>0.009+0.108322114695776i</v>
      </c>
      <c r="Z1858" t="str">
        <f t="shared" si="934"/>
        <v>-0.0943627266792322-0.0111164641386762i</v>
      </c>
      <c r="AA1858" t="str">
        <f t="shared" si="935"/>
        <v>10.8385007190788-129.214761542625i</v>
      </c>
      <c r="AB1858" t="str">
        <f t="shared" si="936"/>
        <v>1.40286484994448-0.180533028503144i</v>
      </c>
      <c r="AC1858" t="str">
        <f t="shared" si="937"/>
        <v>1.56330843749863-2.36568027400107i</v>
      </c>
      <c r="AD1858" t="str">
        <f t="shared" si="938"/>
        <v>0.325879503762232+0.377656559055669i</v>
      </c>
      <c r="AE1858" t="str">
        <f t="shared" si="939"/>
        <v>-0.0265526729484012-0.0392593304778919i</v>
      </c>
      <c r="AF1858" t="str">
        <f t="shared" si="940"/>
        <v>-14.5677172059306-1.93219655640541i</v>
      </c>
      <c r="AG1858" t="str">
        <f t="shared" si="941"/>
        <v>1.18943766780247-0.137615065569821i</v>
      </c>
      <c r="AH1858" t="str">
        <f t="shared" si="942"/>
        <v>0.198156332741095+0.546891292971587i</v>
      </c>
      <c r="AI1858">
        <f t="shared" si="943"/>
        <v>-4.7062609406552474</v>
      </c>
      <c r="AJ1858">
        <f t="shared" si="944"/>
        <v>70.08291670827245</v>
      </c>
      <c r="AK1858"/>
      <c r="AL1858"/>
      <c r="AM1858"/>
      <c r="AN1858"/>
    </row>
    <row r="1859" spans="1:40" x14ac:dyDescent="0.25">
      <c r="A1859"/>
      <c r="B1859">
        <f t="shared" si="945"/>
        <v>172500</v>
      </c>
      <c r="C1859" s="186" t="str">
        <f t="shared" si="913"/>
        <v>-2.56841102180765E-06+0.0141972316570188i</v>
      </c>
      <c r="D1859" s="158" t="str">
        <f t="shared" si="914"/>
        <v>-5.95702564815713+0.108845442703811i</v>
      </c>
      <c r="E1859" t="str">
        <f t="shared" si="915"/>
        <v>2870</v>
      </c>
      <c r="F1859" t="str">
        <f t="shared" si="916"/>
        <v>0.777000777000777</v>
      </c>
      <c r="G1859" t="str">
        <f t="shared" si="911"/>
        <v>0.777000777000777</v>
      </c>
      <c r="H1859" t="str">
        <f t="shared" si="917"/>
        <v>8.61126079059954+2.04006777863893i</v>
      </c>
      <c r="I1859" t="str">
        <f t="shared" si="918"/>
        <v>677.405915930299i</v>
      </c>
      <c r="J1859" t="str">
        <f t="shared" si="912"/>
        <v>-391.506548930427+146.507183798474i</v>
      </c>
      <c r="K1859" t="str">
        <f t="shared" si="919"/>
        <v>0.567951521733494-1.51771902557027i</v>
      </c>
      <c r="L1859" t="str">
        <f t="shared" si="920"/>
        <v>0.0399041514078604-0.0895958117673034i</v>
      </c>
      <c r="M1859" t="str">
        <f t="shared" si="921"/>
        <v>0.607855673141354-1.60731483733757i</v>
      </c>
      <c r="N1859" t="str">
        <f t="shared" si="922"/>
        <v>-0.765021926565272i</v>
      </c>
      <c r="O1859" t="str">
        <f t="shared" si="923"/>
        <v>0.721367172305494-0.692552815834269i</v>
      </c>
      <c r="P1859" t="str">
        <f t="shared" si="924"/>
        <v>0.278632827694506+0.692552815834269i</v>
      </c>
      <c r="Q1859" t="str">
        <f t="shared" si="925"/>
        <v>-0.278632827694506+0.072469110731003i</v>
      </c>
      <c r="R1859" t="str">
        <f t="shared" si="926"/>
        <v>-0.331140307390743-2.57166488732511i</v>
      </c>
      <c r="S1859" t="str">
        <f t="shared" si="927"/>
        <v>0.0789676820118482i</v>
      </c>
      <c r="T1859" t="str">
        <f t="shared" si="928"/>
        <v>0.203078415063325-0.0261493824953379i</v>
      </c>
      <c r="U1859" t="str">
        <f t="shared" si="929"/>
        <v>0.00005-0.00139793538069298i</v>
      </c>
      <c r="V1859" t="str">
        <f t="shared" si="930"/>
        <v>3.33333333333333E-06-0.00153772891876227i</v>
      </c>
      <c r="W1859" t="str">
        <f t="shared" si="931"/>
        <v>0.0000144709339923182-0.000732457991988775i</v>
      </c>
      <c r="X1859" t="str">
        <f t="shared" si="932"/>
        <v>0.0000245905264425073-0.000731917711956777i</v>
      </c>
      <c r="Y1859" t="str">
        <f t="shared" si="933"/>
        <v>0.009+0.108384946548848i</v>
      </c>
      <c r="Z1859" t="str">
        <f t="shared" si="934"/>
        <v>-0.094253565803459-0.0110992437476033i</v>
      </c>
      <c r="AA1859" t="str">
        <f t="shared" si="935"/>
        <v>10.8258422110308-129.139898404581i</v>
      </c>
      <c r="AB1859" t="str">
        <f t="shared" si="936"/>
        <v>1.40283780298908-0.180636343246238i</v>
      </c>
      <c r="AC1859" t="str">
        <f t="shared" si="937"/>
        <v>1.56238344238198-2.36460284114012i</v>
      </c>
      <c r="AD1859" t="str">
        <f t="shared" si="938"/>
        <v>0.326042960686893+0.377836676909303i</v>
      </c>
      <c r="AE1859" t="str">
        <f t="shared" si="939"/>
        <v>-0.0265370102760558-0.0392312843828853i</v>
      </c>
      <c r="AF1859" t="str">
        <f t="shared" si="940"/>
        <v>-14.5682864387567-1.93122233593512i</v>
      </c>
      <c r="AG1859" t="str">
        <f t="shared" si="941"/>
        <v>1.18941099657194-0.137613411553803i</v>
      </c>
      <c r="AH1859" t="str">
        <f t="shared" si="942"/>
        <v>0.198102460806187+0.546525139389595i</v>
      </c>
      <c r="AI1859">
        <f t="shared" si="943"/>
        <v>-4.711677088655291</v>
      </c>
      <c r="AJ1859">
        <f t="shared" si="944"/>
        <v>70.07561487525679</v>
      </c>
      <c r="AK1859"/>
      <c r="AL1859"/>
      <c r="AM1859"/>
      <c r="AN1859"/>
    </row>
    <row r="1860" spans="1:40" x14ac:dyDescent="0.25">
      <c r="A1860"/>
      <c r="B1860">
        <f t="shared" si="945"/>
        <v>172600</v>
      </c>
      <c r="C1860" s="186" t="str">
        <f t="shared" si="913"/>
        <v>-0.0000025654357415038+0.0141890061467474i</v>
      </c>
      <c r="D1860" s="158" t="str">
        <f t="shared" si="914"/>
        <v>-5.95702562534664+0.108782380458397i</v>
      </c>
      <c r="E1860" t="str">
        <f t="shared" si="915"/>
        <v>2870</v>
      </c>
      <c r="F1860" t="str">
        <f t="shared" si="916"/>
        <v>0.777000777000777</v>
      </c>
      <c r="G1860" t="str">
        <f t="shared" si="911"/>
        <v>0.777000777000777</v>
      </c>
      <c r="H1860" t="str">
        <f t="shared" si="917"/>
        <v>8.61182913834987+2.03903139224395i</v>
      </c>
      <c r="I1860" t="str">
        <f t="shared" si="918"/>
        <v>677.798615011998i</v>
      </c>
      <c r="J1860" t="str">
        <f t="shared" si="912"/>
        <v>-391.96176089442+146.592115499227i</v>
      </c>
      <c r="K1860" t="str">
        <f t="shared" si="919"/>
        <v>0.567371387422278-1.51705217799602i</v>
      </c>
      <c r="L1860" t="str">
        <f t="shared" si="920"/>
        <v>0.0398655701541209-0.0895610756085215i</v>
      </c>
      <c r="M1860" t="str">
        <f t="shared" si="921"/>
        <v>0.607236957576399-1.60661325360454i</v>
      </c>
      <c r="N1860" t="str">
        <f t="shared" si="922"/>
        <v>-0.765465417537194i</v>
      </c>
      <c r="O1860" t="str">
        <f t="shared" si="923"/>
        <v>0.721059960453384-0.692872667545029i</v>
      </c>
      <c r="P1860" t="str">
        <f t="shared" si="924"/>
        <v>0.278940039546616+0.692872667545029i</v>
      </c>
      <c r="Q1860" t="str">
        <f t="shared" si="925"/>
        <v>-0.278940039546616+0.072592749992165i</v>
      </c>
      <c r="R1860" t="str">
        <f t="shared" si="926"/>
        <v>-0.331137734251189-2.57012534832128i</v>
      </c>
      <c r="S1860" t="str">
        <f t="shared" si="927"/>
        <v>0.0790134603782319i</v>
      </c>
      <c r="T1860" t="str">
        <f t="shared" si="928"/>
        <v>0.203074497376673-0.0261643382449938i</v>
      </c>
      <c r="U1860" t="str">
        <f t="shared" si="929"/>
        <v>0.00005-0.0013971254528942i</v>
      </c>
      <c r="V1860" t="str">
        <f t="shared" si="930"/>
        <v>3.33333333333333E-06-0.00153683799818362i</v>
      </c>
      <c r="W1860" t="str">
        <f t="shared" si="931"/>
        <v>0.0000144709296507344-0.00073203386350854i</v>
      </c>
      <c r="X1860" t="str">
        <f t="shared" si="932"/>
        <v>0.000024578803696325-0.000731494058434401i</v>
      </c>
      <c r="Y1860" t="str">
        <f t="shared" si="933"/>
        <v>0.009+0.10844777840192i</v>
      </c>
      <c r="Z1860" t="str">
        <f t="shared" si="934"/>
        <v>-0.0941445941665207-0.0110820621786376i</v>
      </c>
      <c r="AA1860" t="str">
        <f t="shared" si="935"/>
        <v>10.8132059199064-129.065121915301i</v>
      </c>
      <c r="AB1860" t="str">
        <f t="shared" si="936"/>
        <v>1.40281074014769-0.180739655511024i</v>
      </c>
      <c r="AC1860" t="str">
        <f t="shared" si="937"/>
        <v>1.56145979990685-2.36352612594599i</v>
      </c>
      <c r="AD1860" t="str">
        <f t="shared" si="938"/>
        <v>0.326206496758783+0.378016726442068i</v>
      </c>
      <c r="AE1860" t="str">
        <f t="shared" si="939"/>
        <v>-0.0265213733848421-0.0392032719792017i</v>
      </c>
      <c r="AF1860" t="str">
        <f t="shared" si="940"/>
        <v>-14.5688547636965-1.93024901178555i</v>
      </c>
      <c r="AG1860" t="str">
        <f t="shared" si="941"/>
        <v>1.1893843287202-0.137611797021766i</v>
      </c>
      <c r="AH1860" t="str">
        <f t="shared" si="942"/>
        <v>0.198048666101661+0.546159426896903i</v>
      </c>
      <c r="AI1860">
        <f t="shared" si="943"/>
        <v>-4.7170898813986994</v>
      </c>
      <c r="AJ1860">
        <f t="shared" si="944"/>
        <v>70.068311596810673</v>
      </c>
      <c r="AK1860"/>
      <c r="AL1860"/>
      <c r="AM1860"/>
      <c r="AN1860"/>
    </row>
    <row r="1861" spans="1:40" x14ac:dyDescent="0.25">
      <c r="A1861"/>
      <c r="B1861">
        <f t="shared" si="945"/>
        <v>172700</v>
      </c>
      <c r="C1861" s="186" t="str">
        <f t="shared" si="913"/>
        <v>-0.0000025624656281114+0.0141807901622542i</v>
      </c>
      <c r="D1861" s="158" t="str">
        <f t="shared" si="914"/>
        <v>-5.95702560257577+0.108719391243949i</v>
      </c>
      <c r="E1861" t="str">
        <f t="shared" si="915"/>
        <v>2870</v>
      </c>
      <c r="F1861" t="str">
        <f t="shared" si="916"/>
        <v>0.777000777000777</v>
      </c>
      <c r="G1861" t="str">
        <f t="shared" ref="G1861:G1924" si="946">IF($C$11=$C$7,$C$24,F1861)</f>
        <v>0.777000777000777</v>
      </c>
      <c r="H1861" t="str">
        <f t="shared" si="917"/>
        <v>8.61239658005906+2.03799597412615i</v>
      </c>
      <c r="I1861" t="str">
        <f t="shared" si="918"/>
        <v>678.191314093697i</v>
      </c>
      <c r="J1861" t="str">
        <f t="shared" ref="J1861:J1924" si="947">IMSUM(COMPLEX(0,2*PI()*B1861*$C$113*$C$112),COMPLEX(0,2*PI()*B1861*$C$113*$C$111),COMPLEX(0,2*PI()*B1861*$C$28*10^-12*$C$111),COMPLEX(-1*2*PI()*B1861*2*PI()*B1861*$C$113*$C$112*$C$28*10^-12*$C$111,0),COMPLEX(1,0))</f>
        <v>-392.41723667294+146.677047199979i</v>
      </c>
      <c r="K1861" t="str">
        <f t="shared" si="919"/>
        <v>0.566792101866307-1.51638579197179i</v>
      </c>
      <c r="L1861" t="str">
        <f t="shared" si="920"/>
        <v>0.039827041138045-0.0895263564382581i</v>
      </c>
      <c r="M1861" t="str">
        <f t="shared" si="921"/>
        <v>0.606619143004352-1.60591214841005i</v>
      </c>
      <c r="N1861" t="str">
        <f t="shared" si="922"/>
        <v>-0.765908908509116i</v>
      </c>
      <c r="O1861" t="str">
        <f t="shared" si="923"/>
        <v>0.720752606780145-0.693192382978655i</v>
      </c>
      <c r="P1861" t="str">
        <f t="shared" si="924"/>
        <v>0.279247393219855+0.693192382978655i</v>
      </c>
      <c r="Q1861" t="str">
        <f t="shared" si="925"/>
        <v>-0.279247393219855+0.0727165255304609i</v>
      </c>
      <c r="R1861" t="str">
        <f t="shared" si="926"/>
        <v>-0.331135159550737-2.56858756313418i</v>
      </c>
      <c r="S1861" t="str">
        <f t="shared" si="927"/>
        <v>0.0790592387446156i</v>
      </c>
      <c r="T1861" t="str">
        <f t="shared" si="928"/>
        <v>0.203070577390276-0.0261792936356581i</v>
      </c>
      <c r="U1861" t="str">
        <f t="shared" si="929"/>
        <v>0.00005-0.00139631646305465i</v>
      </c>
      <c r="V1861" t="str">
        <f t="shared" si="930"/>
        <v>3.33333333333333E-06-0.00153594810936012i</v>
      </c>
      <c r="W1861" t="str">
        <f t="shared" si="931"/>
        <v>0.0000144709253066377-0.000731610226340142i</v>
      </c>
      <c r="X1861" t="str">
        <f t="shared" si="932"/>
        <v>0.0000245671012927941-0.000731070895392816i</v>
      </c>
      <c r="Y1861" t="str">
        <f t="shared" si="933"/>
        <v>0.009+0.108510610254991i</v>
      </c>
      <c r="Z1861" t="str">
        <f t="shared" si="934"/>
        <v>-0.0940358113315788-0.0110649193202296i</v>
      </c>
      <c r="AA1861" t="str">
        <f t="shared" si="935"/>
        <v>10.8005917936248-128.990431924561i</v>
      </c>
      <c r="AB1861" t="str">
        <f t="shared" si="936"/>
        <v>1.40278366141998-0.180842965295946i</v>
      </c>
      <c r="AC1861" t="str">
        <f t="shared" si="937"/>
        <v>1.56053750758784-2.36245012809167i</v>
      </c>
      <c r="AD1861" t="str">
        <f t="shared" si="938"/>
        <v>0.326370111951576+0.378196707621349i</v>
      </c>
      <c r="AE1861" t="str">
        <f t="shared" si="939"/>
        <v>-0.026505762214738-0.0391752932013839i</v>
      </c>
      <c r="AF1861" t="str">
        <f t="shared" si="940"/>
        <v>-14.5694221826348-1.9292765828822i</v>
      </c>
      <c r="AG1861" t="str">
        <f t="shared" si="941"/>
        <v>1.1893576642173-0.137610221893308i</v>
      </c>
      <c r="AH1861" t="str">
        <f t="shared" si="942"/>
        <v>0.197994948477265+0.545794154656334i</v>
      </c>
      <c r="AI1861">
        <f t="shared" si="943"/>
        <v>-4.7224993232237376</v>
      </c>
      <c r="AJ1861">
        <f t="shared" si="944"/>
        <v>70.061006872873733</v>
      </c>
      <c r="AK1861"/>
      <c r="AL1861"/>
      <c r="AM1861"/>
      <c r="AN1861"/>
    </row>
    <row r="1862" spans="1:40" x14ac:dyDescent="0.25">
      <c r="A1862"/>
      <c r="B1862">
        <f t="shared" si="945"/>
        <v>172800</v>
      </c>
      <c r="C1862" s="186" t="str">
        <f t="shared" ref="C1862:C1925" si="948">IMPRODUCT(COMPLEX(-1,0),IMDIV(IMPRODUCT(G1862,COMPLEX($C$100+$C$101,0)),COMPLEX($C$100,2*PI()*B1862*$C$103*$C$102*(2*$C$100+$C$101))))</f>
        <v>-2.55950066967341E-06+0.0141725836870012i</v>
      </c>
      <c r="D1862" s="158" t="str">
        <f t="shared" ref="D1862:D1925" si="949">IMPRODUCT(COMPLEX($C$106,0),IMSUB(C1862,G1862))</f>
        <v>-5.95702557984443+0.108656474933676i</v>
      </c>
      <c r="E1862" t="str">
        <f t="shared" ref="E1862:E1925" si="950">IMDIV(COMPLEX($C$20*10^3,0),COMPLEX(1,2*PI()*B1862*$C$20*1000*$C$29*10^-12))</f>
        <v>2870</v>
      </c>
      <c r="F1862" t="str">
        <f t="shared" ref="F1862:F1925" si="951">IMDIV(COMPLEX($C$22*1000,0),IMSUM(COMPLEX($C$22*1000,0),E1862))</f>
        <v>0.777000777000777</v>
      </c>
      <c r="G1862" t="str">
        <f t="shared" si="946"/>
        <v>0.777000777000777</v>
      </c>
      <c r="H1862" t="str">
        <f t="shared" ref="H1862:H1925" si="952">IMPRODUCT(COMPLEX($C$108,0),IMPRODUCT(COMPLEX(-1,0),D1862),IMDIV(COMPLEX(0,2*PI()*B1862*$C$109*$C$110),COMPLEX(1,2*PI()*B1862*$C$109*$C$110)))</f>
        <v>8.6129631176071+2.03696152308548i</v>
      </c>
      <c r="I1862" t="str">
        <f t="shared" ref="I1862:I1925" si="953">COMPLEX(0,2*PI()*B1862*$C$113*$C$112*$C$114)</f>
        <v>678.584013175395i</v>
      </c>
      <c r="J1862" t="str">
        <f t="shared" si="947"/>
        <v>-392.872976265985+146.761978900732i</v>
      </c>
      <c r="K1862" t="str">
        <f t="shared" ref="K1862:K1925" si="954">IMDIV(I1862,J1862)</f>
        <v>0.566213663495217-1.5157198672709i</v>
      </c>
      <c r="L1862" t="str">
        <f t="shared" ref="L1862:L1925" si="955">IMDIV(COMPLEX($C$117,0),COMPLEX(1,2*PI()*B1862*$C$115*$C$116))</f>
        <v>0.0397885642729614-0.0894916542655534i</v>
      </c>
      <c r="M1862" t="str">
        <f t="shared" ref="M1862:M1925" si="956">IMSUM(K1862,L1862)</f>
        <v>0.606002227768178-1.60521152153645i</v>
      </c>
      <c r="N1862" t="str">
        <f t="shared" ref="N1862:N1925" si="957">COMPLEX(0,-2*PI()*B1862*$C$43)</f>
        <v>-0.766352399481038i</v>
      </c>
      <c r="O1862" t="str">
        <f t="shared" ref="O1862:O1925" si="958">IMEXP(N1862)</f>
        <v>0.720445111346227-0.693511962072265i</v>
      </c>
      <c r="P1862" t="str">
        <f t="shared" ref="P1862:P1925" si="959">IMSUB(COMPLEX(1,0),O1862)</f>
        <v>0.279554888653773+0.693511962072265i</v>
      </c>
      <c r="Q1862" t="str">
        <f t="shared" ref="Q1862:Q1925" si="960">IMSUM(COMPLEX(0,2*PI()*B1862*$C$43),O1862,COMPLEX(-1,0))</f>
        <v>-0.279554888653773+0.072840437408773i</v>
      </c>
      <c r="R1862" t="str">
        <f t="shared" ref="R1862:R1925" si="961">IMDIV(P1862,Q1862)</f>
        <v>-0.331132583289276-2.56705152871834i</v>
      </c>
      <c r="S1862" t="str">
        <f t="shared" ref="S1862:S1925" si="962">IMDIV(COMPLEX(0,2*PI()*B1862*$C$123),COMPLEX($C$124,0))</f>
        <v>0.0791050171109993i</v>
      </c>
      <c r="T1862" t="str">
        <f t="shared" ref="T1862:T1925" si="963">IMPRODUCT(R1862,S1862)</f>
        <v>0.203066655104081-0.0261942486671076i</v>
      </c>
      <c r="U1862" t="str">
        <f t="shared" ref="U1862:U1925" si="964">IMDIV(COMPLEX(1,2*PI()*B1862*$C$16*10^-3*$C$15*10^-6),COMPLEX(0,2*PI()*B1862*$C$15*10^-6))</f>
        <v>0.00005-0.00139550840954594i</v>
      </c>
      <c r="V1862" t="str">
        <f t="shared" ref="V1862:V1925" si="965">IMSUM(COMPLEX($C$18*10^-3,0),IMDIV(COMPLEX(1,0),COMPLEX(0,2*PI()*B1862*($C$17*1*10^-6))))</f>
        <v>3.33333333333333E-06-0.00153505925050053i</v>
      </c>
      <c r="W1862" t="str">
        <f t="shared" ref="W1862:W1925" si="966">IMDIV(IMPRODUCT(U1862,V1862),IMSUM(U1862,V1862))</f>
        <v>0.000014470920960028-0.000731187079630618i</v>
      </c>
      <c r="X1862" t="str">
        <f t="shared" ref="X1862:X1925" si="967">IMDIV(IMPRODUCT(COMPLEX($C$19,0),W1862),IMSUM(COMPLEX($C$19,0),W1862))</f>
        <v>0.0000245554191848482-0.000730648221981156i</v>
      </c>
      <c r="Y1862" t="str">
        <f t="shared" ref="Y1862:Y1925" si="968">COMPLEX($C$13*10^-3,2*PI()*B1862*$C$12*0.000001)</f>
        <v>0.009+0.108573442108063i</v>
      </c>
      <c r="Z1862" t="str">
        <f t="shared" ref="Z1862:Z1925" si="969">IMPRODUCT(COMPLEX($C$6,0),IMDIV(X1862,IMSUM(X1862,Y1862)))</f>
        <v>-0.093927216863051-0.011047815061216i</v>
      </c>
      <c r="AA1862" t="str">
        <f t="shared" ref="AA1862:AA1925" si="970">IMDIV(COMPLEX($C$6,0),IMSUM(X1862,Y1862))</f>
        <v>10.787999780257-128.915828282479i</v>
      </c>
      <c r="AB1862" t="str">
        <f t="shared" ref="AB1862:AB1925" si="971">IMPRODUCT(COMPLEX($C$119,0),T1862)</f>
        <v>1.40275656680559-0.18094627259946i</v>
      </c>
      <c r="AC1862" t="str">
        <f t="shared" ref="AC1862:AC1925" si="972">IMSUM(COMPLEX(1,0),IMPRODUCT(AB1862,M1862))</f>
        <v>1.5596165629449-2.36137484724887i</v>
      </c>
      <c r="AD1862" t="str">
        <f t="shared" ref="AD1862:AD1925" si="973">IMDIV(AB1862,AC1862)</f>
        <v>0.326533806238941+0.378376620414527i</v>
      </c>
      <c r="AE1862" t="str">
        <f t="shared" ref="AE1862:AE1925" si="974">IMPRODUCT(AD1862,AA1862,X1862)</f>
        <v>-0.0264901767058949-0.0391473479841464i</v>
      </c>
      <c r="AF1862" t="str">
        <f t="shared" ref="AF1862:AF1925" si="975">IMSUB(D1862,H1862)</f>
        <v>-14.5699886974515-1.9283050481518i</v>
      </c>
      <c r="AG1862" t="str">
        <f t="shared" ref="AG1862:AG1925" si="976">IMSUM(COMPLEX(1,0),IMPRODUCT(AD1862,AA1862,COMPLEX($C$127,0)))</f>
        <v>1.18933100303337-0.137608686088207i</v>
      </c>
      <c r="AH1862" t="str">
        <f t="shared" ref="AH1862:AH1925" si="977">IMDIV(IMPRODUCT(AE1862,AF1862),AG1862)</f>
        <v>0.197941307783091+0.545429321832818i</v>
      </c>
      <c r="AI1862">
        <f t="shared" ref="AI1862:AI1925" si="978">20*LOG10(IMABS(AH1862))</f>
        <v>-4.7279054184606171</v>
      </c>
      <c r="AJ1862">
        <f t="shared" ref="AJ1862:AJ1925" si="979">IMARGUMENT(AH1862)*180/PI()</f>
        <v>70.053700703388614</v>
      </c>
      <c r="AK1862"/>
      <c r="AL1862"/>
      <c r="AM1862"/>
      <c r="AN1862"/>
    </row>
    <row r="1863" spans="1:40" x14ac:dyDescent="0.25">
      <c r="A1863"/>
      <c r="B1863">
        <f t="shared" si="945"/>
        <v>172900</v>
      </c>
      <c r="C1863" s="186" t="str">
        <f t="shared" si="948"/>
        <v>-2.55654085426753E-06+0.0141643867044892i</v>
      </c>
      <c r="D1863" s="158" t="str">
        <f t="shared" si="949"/>
        <v>-5.95702555715251+0.108593631401084i</v>
      </c>
      <c r="E1863" t="str">
        <f t="shared" si="950"/>
        <v>2870</v>
      </c>
      <c r="F1863" t="str">
        <f t="shared" si="951"/>
        <v>0.777000777000777</v>
      </c>
      <c r="G1863" t="str">
        <f t="shared" si="946"/>
        <v>0.777000777000777</v>
      </c>
      <c r="H1863" t="str">
        <f t="shared" si="952"/>
        <v>8.6135287528692+2.03592803792342i</v>
      </c>
      <c r="I1863" t="str">
        <f t="shared" si="953"/>
        <v>678.976712257094i</v>
      </c>
      <c r="J1863" t="str">
        <f t="shared" si="947"/>
        <v>-393.328979673556+146.846910601485i</v>
      </c>
      <c r="K1863" t="str">
        <f t="shared" si="954"/>
        <v>0.565636070742032-1.51505440366597i</v>
      </c>
      <c r="L1863" t="str">
        <f t="shared" si="955"/>
        <v>0.039750139472359-0.089456969099356i</v>
      </c>
      <c r="M1863" t="str">
        <f t="shared" si="956"/>
        <v>0.605386210214391-1.60451137276533i</v>
      </c>
      <c r="N1863" t="str">
        <f t="shared" si="957"/>
        <v>-0.76679589045296i</v>
      </c>
      <c r="O1863" t="str">
        <f t="shared" si="958"/>
        <v>0.720137474212111-0.693831404763002i</v>
      </c>
      <c r="P1863" t="str">
        <f t="shared" si="959"/>
        <v>0.279862525787889+0.693831404763002i</v>
      </c>
      <c r="Q1863" t="str">
        <f t="shared" si="960"/>
        <v>-0.279862525787889+0.0729644856899581i</v>
      </c>
      <c r="R1863" t="str">
        <f t="shared" si="961"/>
        <v>-0.331130005466672-2.56551724203534i</v>
      </c>
      <c r="S1863" t="str">
        <f t="shared" si="962"/>
        <v>0.079150795477383i</v>
      </c>
      <c r="T1863" t="str">
        <f t="shared" si="963"/>
        <v>0.203062730518039-0.0262092033391173i</v>
      </c>
      <c r="U1863" t="str">
        <f t="shared" si="964"/>
        <v>0.0000500000000000001-0.00139470129074343i</v>
      </c>
      <c r="V1863" t="str">
        <f t="shared" si="965"/>
        <v>3.33333333333333E-06-0.00153417141981777i</v>
      </c>
      <c r="W1863" t="str">
        <f t="shared" si="966"/>
        <v>0.0000144709166109057-0.000730764422528968i</v>
      </c>
      <c r="X1863" t="str">
        <f t="shared" si="967"/>
        <v>0.000024543757325557-0.000730226037350503i</v>
      </c>
      <c r="Y1863" t="str">
        <f t="shared" si="968"/>
        <v>0.009+0.108636273961135i</v>
      </c>
      <c r="Z1863" t="str">
        <f t="shared" si="969"/>
        <v>-0.0938188103266134-0.0110307492908207i</v>
      </c>
      <c r="AA1863" t="str">
        <f t="shared" si="970"/>
        <v>10.7754298280273-128.841310839525i</v>
      </c>
      <c r="AB1863" t="str">
        <f t="shared" si="971"/>
        <v>1.40272945630416-0.181049577420014i</v>
      </c>
      <c r="AC1863" t="str">
        <f t="shared" si="972"/>
        <v>1.5586969635033-2.36030028308817i</v>
      </c>
      <c r="AD1863" t="str">
        <f t="shared" si="973"/>
        <v>0.326697579594516+0.37855646478899i</v>
      </c>
      <c r="AE1863" t="str">
        <f t="shared" si="974"/>
        <v>-0.0264746167986347-0.0391194362623765i</v>
      </c>
      <c r="AF1863" t="str">
        <f t="shared" si="975"/>
        <v>-14.5705543100217-1.92733440652234i</v>
      </c>
      <c r="AG1863" t="str">
        <f t="shared" si="976"/>
        <v>1.18930434513863-0.137607189526415i</v>
      </c>
      <c r="AH1863" t="str">
        <f t="shared" si="977"/>
        <v>0.197887743869551+0.545064927593401i</v>
      </c>
      <c r="AI1863">
        <f t="shared" si="978"/>
        <v>-4.7333081714314371</v>
      </c>
      <c r="AJ1863">
        <f t="shared" si="979"/>
        <v>70.04639308830356</v>
      </c>
      <c r="AK1863"/>
      <c r="AL1863"/>
      <c r="AM1863"/>
      <c r="AN1863"/>
    </row>
    <row r="1864" spans="1:40" x14ac:dyDescent="0.25">
      <c r="A1864"/>
      <c r="B1864">
        <f t="shared" si="945"/>
        <v>173000</v>
      </c>
      <c r="C1864" s="186" t="str">
        <f t="shared" si="948"/>
        <v>-2.55358617000573E-06+0.0141561991982566i</v>
      </c>
      <c r="D1864" s="158" t="str">
        <f t="shared" si="949"/>
        <v>-5.95702553449993+0.108530860519967i</v>
      </c>
      <c r="E1864" t="str">
        <f t="shared" si="950"/>
        <v>2870</v>
      </c>
      <c r="F1864" t="str">
        <f t="shared" si="951"/>
        <v>0.777000777000777</v>
      </c>
      <c r="G1864" t="str">
        <f t="shared" si="946"/>
        <v>0.777000777000777</v>
      </c>
      <c r="H1864" t="str">
        <f t="shared" si="952"/>
        <v>8.61409348771586+2.03489551744305i</v>
      </c>
      <c r="I1864" t="str">
        <f t="shared" si="953"/>
        <v>679.369411338793i</v>
      </c>
      <c r="J1864" t="str">
        <f t="shared" si="947"/>
        <v>-393.785246895652+146.931842302238i</v>
      </c>
      <c r="K1864" t="str">
        <f t="shared" si="954"/>
        <v>0.565059322043177-1.51438940092887i</v>
      </c>
      <c r="L1864" t="str">
        <f t="shared" si="955"/>
        <v>0.0397117666498856-0.0894223009485228i</v>
      </c>
      <c r="M1864" t="str">
        <f t="shared" si="956"/>
        <v>0.604771088693063-1.60381170187739i</v>
      </c>
      <c r="N1864" t="str">
        <f t="shared" si="957"/>
        <v>-0.767239381424882i</v>
      </c>
      <c r="O1864" t="str">
        <f t="shared" si="958"/>
        <v>0.719829695438304-0.694150710988038i</v>
      </c>
      <c r="P1864" t="str">
        <f t="shared" si="959"/>
        <v>0.280170304561696+0.694150710988038i</v>
      </c>
      <c r="Q1864" t="str">
        <f t="shared" si="960"/>
        <v>-0.280170304561696+0.073088670436844i</v>
      </c>
      <c r="R1864" t="str">
        <f t="shared" si="961"/>
        <v>-0.331127426082815-2.56398470005381i</v>
      </c>
      <c r="S1864" t="str">
        <f t="shared" si="962"/>
        <v>0.0791965738437667i</v>
      </c>
      <c r="T1864" t="str">
        <f t="shared" si="963"/>
        <v>0.2030588036321-0.0262241576514641i</v>
      </c>
      <c r="U1864" t="str">
        <f t="shared" si="964"/>
        <v>0.0000500000000000001-0.00139389510502623i</v>
      </c>
      <c r="V1864" t="str">
        <f t="shared" si="965"/>
        <v>3.33333333333333E-06-0.00153328461552886i</v>
      </c>
      <c r="W1864" t="str">
        <f t="shared" si="966"/>
        <v>0.0000144709122592706-0.000730342254186154i</v>
      </c>
      <c r="X1864" t="str">
        <f t="shared" si="967"/>
        <v>0.0000245321156681249-0.000729804340653899i</v>
      </c>
      <c r="Y1864" t="str">
        <f t="shared" si="968"/>
        <v>0.009+0.108699105814207i</v>
      </c>
      <c r="Z1864" t="str">
        <f t="shared" si="969"/>
        <v>-0.0937105912891873-0.0110137218986505i</v>
      </c>
      <c r="AA1864" t="str">
        <f t="shared" si="970"/>
        <v>10.7628818853111-128.76687944651i</v>
      </c>
      <c r="AB1864" t="str">
        <f t="shared" si="971"/>
        <v>1.40270232991536-0.181152879756066i</v>
      </c>
      <c r="AC1864" t="str">
        <f t="shared" si="972"/>
        <v>1.55777870679364-2.35922643527889i</v>
      </c>
      <c r="AD1864" t="str">
        <f t="shared" si="973"/>
        <v>0.326861431991945+0.378736240712141i</v>
      </c>
      <c r="AE1864" t="str">
        <f t="shared" si="974"/>
        <v>-0.0264590824334518-0.0390915579711327i</v>
      </c>
      <c r="AF1864" t="str">
        <f t="shared" si="975"/>
        <v>-14.5711190222158-1.92636465692308i</v>
      </c>
      <c r="AG1864" t="str">
        <f t="shared" si="976"/>
        <v>1.18927769050342-0.137605732128067i</v>
      </c>
      <c r="AH1864" t="str">
        <f t="shared" si="977"/>
        <v>0.197834256587395+0.544700971107215i</v>
      </c>
      <c r="AI1864">
        <f t="shared" si="978"/>
        <v>-4.7387075864504116</v>
      </c>
      <c r="AJ1864">
        <f t="shared" si="979"/>
        <v>70.0390840275698</v>
      </c>
      <c r="AK1864"/>
      <c r="AL1864"/>
      <c r="AM1864"/>
      <c r="AN1864"/>
    </row>
    <row r="1865" spans="1:40" x14ac:dyDescent="0.25">
      <c r="A1865"/>
      <c r="B1865">
        <f t="shared" si="945"/>
        <v>173100</v>
      </c>
      <c r="C1865" s="186" t="str">
        <f t="shared" si="948"/>
        <v>-2.55063660503439E-06+0.0141480211518801i</v>
      </c>
      <c r="D1865" s="158" t="str">
        <f t="shared" si="949"/>
        <v>-5.9570255118866+0.108468162164414i</v>
      </c>
      <c r="E1865" t="str">
        <f t="shared" si="950"/>
        <v>2870</v>
      </c>
      <c r="F1865" t="str">
        <f t="shared" si="951"/>
        <v>0.777000777000777</v>
      </c>
      <c r="G1865" t="str">
        <f t="shared" si="946"/>
        <v>0.777000777000777</v>
      </c>
      <c r="H1865" t="str">
        <f t="shared" si="952"/>
        <v>8.61465732401287+2.03386396044901i</v>
      </c>
      <c r="I1865" t="str">
        <f t="shared" si="953"/>
        <v>679.762110420492i</v>
      </c>
      <c r="J1865" t="str">
        <f t="shared" si="947"/>
        <v>-394.241777932274+147.01677400299i</v>
      </c>
      <c r="K1865" t="str">
        <f t="shared" si="954"/>
        <v>0.564483415838454-1.5137248588308i</v>
      </c>
      <c r="L1865" t="str">
        <f t="shared" si="955"/>
        <v>0.039673445719349-0.0893876498218204i</v>
      </c>
      <c r="M1865" t="str">
        <f t="shared" si="956"/>
        <v>0.604156861557803-1.60311250865262i</v>
      </c>
      <c r="N1865" t="str">
        <f t="shared" si="957"/>
        <v>-0.767682872396804i</v>
      </c>
      <c r="O1865" t="str">
        <f t="shared" si="958"/>
        <v>0.719521775085341-0.694469880684569i</v>
      </c>
      <c r="P1865" t="str">
        <f t="shared" si="959"/>
        <v>0.280478224914659+0.694469880684569i</v>
      </c>
      <c r="Q1865" t="str">
        <f t="shared" si="960"/>
        <v>-0.280478224914659+0.0732129917122349i</v>
      </c>
      <c r="R1865" t="str">
        <f t="shared" si="961"/>
        <v>-0.331124845137568-2.56245389974934i</v>
      </c>
      <c r="S1865" t="str">
        <f t="shared" si="962"/>
        <v>0.0792423522101504i</v>
      </c>
      <c r="T1865" t="str">
        <f t="shared" si="963"/>
        <v>0.203054874446211-0.0262391116039227i</v>
      </c>
      <c r="U1865" t="str">
        <f t="shared" si="964"/>
        <v>0.0000499999999999999-0.00139308985077723i</v>
      </c>
      <c r="V1865" t="str">
        <f t="shared" si="965"/>
        <v>3.33333333333333E-06-0.00153239883585495i</v>
      </c>
      <c r="W1865" t="str">
        <f t="shared" si="966"/>
        <v>0.0000144709079051225-0.000729920573755112i</v>
      </c>
      <c r="X1865" t="str">
        <f t="shared" si="967"/>
        <v>0.0000245204941658919-0.000729383131046354i</v>
      </c>
      <c r="Y1865" t="str">
        <f t="shared" si="968"/>
        <v>0.009+0.108761937667279i</v>
      </c>
      <c r="Z1865" t="str">
        <f t="shared" si="969"/>
        <v>-0.0936025593189445-0.0109967327746956i</v>
      </c>
      <c r="AA1865" t="str">
        <f t="shared" si="970"/>
        <v>10.7503559006356-128.692533954589i</v>
      </c>
      <c r="AB1865" t="str">
        <f t="shared" si="971"/>
        <v>1.40267518763883-0.18125617960606i</v>
      </c>
      <c r="AC1865" t="str">
        <f t="shared" si="972"/>
        <v>1.55686179035182-2.35815330348922i</v>
      </c>
      <c r="AD1865" t="str">
        <f t="shared" si="973"/>
        <v>0.327025363404835+0.378915948151379i</v>
      </c>
      <c r="AE1865" t="str">
        <f t="shared" si="974"/>
        <v>-0.0264435735510094-0.0390637130456443i</v>
      </c>
      <c r="AF1865" t="str">
        <f t="shared" si="975"/>
        <v>-14.5716828358995-1.9253957982846i</v>
      </c>
      <c r="AG1865" t="str">
        <f t="shared" si="976"/>
        <v>1.18925103909813-0.137604313813463i</v>
      </c>
      <c r="AH1865" t="str">
        <f t="shared" si="977"/>
        <v>0.197780845787694+0.544337451545509i</v>
      </c>
      <c r="AI1865">
        <f t="shared" si="978"/>
        <v>-4.7441036678234614</v>
      </c>
      <c r="AJ1865">
        <f t="shared" si="979"/>
        <v>70.031773521144473</v>
      </c>
      <c r="AK1865"/>
      <c r="AL1865"/>
      <c r="AM1865"/>
      <c r="AN1865"/>
    </row>
    <row r="1866" spans="1:40" x14ac:dyDescent="0.25">
      <c r="A1866"/>
      <c r="B1866">
        <f t="shared" si="945"/>
        <v>173200</v>
      </c>
      <c r="C1866" s="186" t="str">
        <f t="shared" si="948"/>
        <v>-2.54769214753406E-06+0.0141398525489742i</v>
      </c>
      <c r="D1866" s="158" t="str">
        <f t="shared" si="949"/>
        <v>-5.95702548931243+0.108405536208802i</v>
      </c>
      <c r="E1866" t="str">
        <f t="shared" si="950"/>
        <v>2870</v>
      </c>
      <c r="F1866" t="str">
        <f t="shared" si="951"/>
        <v>0.777000777000777</v>
      </c>
      <c r="G1866" t="str">
        <f t="shared" si="946"/>
        <v>0.777000777000777</v>
      </c>
      <c r="H1866" t="str">
        <f t="shared" si="952"/>
        <v>8.61522026362129+2.03283336574746i</v>
      </c>
      <c r="I1866" t="str">
        <f t="shared" si="953"/>
        <v>680.15480950219i</v>
      </c>
      <c r="J1866" t="str">
        <f t="shared" si="947"/>
        <v>-394.698572783421+147.101705703743i</v>
      </c>
      <c r="K1866" t="str">
        <f t="shared" si="954"/>
        <v>0.563908350571058-1.51306077714221i</v>
      </c>
      <c r="L1866" t="str">
        <f t="shared" si="955"/>
        <v>0.0396351765947152-0.0893530157279238i</v>
      </c>
      <c r="M1866" t="str">
        <f t="shared" si="956"/>
        <v>0.603543527165773-1.60241379287013i</v>
      </c>
      <c r="N1866" t="str">
        <f t="shared" si="957"/>
        <v>-0.768126363368725i</v>
      </c>
      <c r="O1866" t="str">
        <f t="shared" si="958"/>
        <v>0.719213713213786-0.69478891378982i</v>
      </c>
      <c r="P1866" t="str">
        <f t="shared" si="959"/>
        <v>0.280786286786214+0.69478891378982i</v>
      </c>
      <c r="Q1866" t="str">
        <f t="shared" si="960"/>
        <v>-0.280786286786214+0.073337449578905i</v>
      </c>
      <c r="R1866" t="str">
        <f t="shared" si="961"/>
        <v>-0.331122262630817-2.56092483810454i</v>
      </c>
      <c r="S1866" t="str">
        <f t="shared" si="962"/>
        <v>0.0792881305765341i</v>
      </c>
      <c r="T1866" t="str">
        <f t="shared" si="963"/>
        <v>0.203050942960322-0.0262540651962696i</v>
      </c>
      <c r="U1866" t="str">
        <f t="shared" si="964"/>
        <v>0.0000499999999999999-0.00139228552638302i</v>
      </c>
      <c r="V1866" t="str">
        <f t="shared" si="965"/>
        <v>3.33333333333333E-06-0.00153151407902132i</v>
      </c>
      <c r="W1866" t="str">
        <f t="shared" si="966"/>
        <v>0.0000144709035484619-0.000729499380390729i</v>
      </c>
      <c r="X1866" t="str">
        <f t="shared" si="967"/>
        <v>0.0000245088927723329-0.000728962407684816i</v>
      </c>
      <c r="Y1866" t="str">
        <f t="shared" si="968"/>
        <v>0.009+0.10882476952035i</v>
      </c>
      <c r="Z1866" t="str">
        <f t="shared" si="969"/>
        <v>-0.0934947139852971-0.0109797818093272i</v>
      </c>
      <c r="AA1866" t="str">
        <f t="shared" si="970"/>
        <v>10.7378518226789-128.618274215263i</v>
      </c>
      <c r="AB1866" t="str">
        <f t="shared" si="971"/>
        <v>1.40264802947421-0.181359476968452i</v>
      </c>
      <c r="AC1866" t="str">
        <f t="shared" si="972"/>
        <v>1.55594621171903-2.35708088738606i</v>
      </c>
      <c r="AD1866" t="str">
        <f t="shared" si="973"/>
        <v>0.327189373806801+0.379095587074116i</v>
      </c>
      <c r="AE1866" t="str">
        <f t="shared" si="974"/>
        <v>-0.0264280900921426-0.0390359014213117i</v>
      </c>
      <c r="AF1866" t="str">
        <f t="shared" si="975"/>
        <v>-14.5722457529337-1.92442782953866i</v>
      </c>
      <c r="AG1866" t="str">
        <f t="shared" si="976"/>
        <v>1.18922439089327-0.137602934503091i</v>
      </c>
      <c r="AH1866" t="str">
        <f t="shared" si="977"/>
        <v>0.197727511321859+0.543974368081609i</v>
      </c>
      <c r="AI1866">
        <f t="shared" si="978"/>
        <v>-4.7494964198486018</v>
      </c>
      <c r="AJ1866">
        <f t="shared" si="979"/>
        <v>70.024461568987491</v>
      </c>
      <c r="AK1866"/>
      <c r="AL1866"/>
      <c r="AM1866"/>
      <c r="AN1866"/>
    </row>
    <row r="1867" spans="1:40" x14ac:dyDescent="0.25">
      <c r="A1867"/>
      <c r="B1867">
        <f t="shared" si="945"/>
        <v>173300</v>
      </c>
      <c r="C1867" s="186" t="str">
        <f t="shared" si="948"/>
        <v>-2.54475278571938E-06+0.0141316933731912i</v>
      </c>
      <c r="D1867" s="158" t="str">
        <f t="shared" si="949"/>
        <v>-5.95702546677732+0.108342982527799i</v>
      </c>
      <c r="E1867" t="str">
        <f t="shared" si="950"/>
        <v>2870</v>
      </c>
      <c r="F1867" t="str">
        <f t="shared" si="951"/>
        <v>0.777000777000777</v>
      </c>
      <c r="G1867" t="str">
        <f t="shared" si="946"/>
        <v>0.777000777000777</v>
      </c>
      <c r="H1867" t="str">
        <f t="shared" si="952"/>
        <v>8.61578230839748+2.03180373214616i</v>
      </c>
      <c r="I1867" t="str">
        <f t="shared" si="953"/>
        <v>680.547508583889i</v>
      </c>
      <c r="J1867" t="str">
        <f t="shared" si="947"/>
        <v>-395.155631449095+147.186637404496i</v>
      </c>
      <c r="K1867" t="str">
        <f t="shared" si="954"/>
        <v>0.563334124687539-1.51239715563288i</v>
      </c>
      <c r="L1867" t="str">
        <f t="shared" si="955"/>
        <v>0.0395969591901086-0.0893183986754181i</v>
      </c>
      <c r="M1867" t="str">
        <f t="shared" si="956"/>
        <v>0.602931083877648-1.6017155543083i</v>
      </c>
      <c r="N1867" t="str">
        <f t="shared" si="957"/>
        <v>-0.768569854340647i</v>
      </c>
      <c r="O1867" t="str">
        <f t="shared" si="958"/>
        <v>0.718905509884229-0.695107810241042i</v>
      </c>
      <c r="P1867" t="str">
        <f t="shared" si="959"/>
        <v>0.281094490115771+0.695107810241042i</v>
      </c>
      <c r="Q1867" t="str">
        <f t="shared" si="960"/>
        <v>-0.281094490115771+0.073462044099605i</v>
      </c>
      <c r="R1867" t="str">
        <f t="shared" si="961"/>
        <v>-0.331119678562426-2.55939751210896i</v>
      </c>
      <c r="S1867" t="str">
        <f t="shared" si="962"/>
        <v>0.0793339089429178i</v>
      </c>
      <c r="T1867" t="str">
        <f t="shared" si="963"/>
        <v>0.203047009174383-0.0262690184282797i</v>
      </c>
      <c r="U1867" t="str">
        <f t="shared" si="964"/>
        <v>0.0000499999999999999-0.00139148213023392i</v>
      </c>
      <c r="V1867" t="str">
        <f t="shared" si="965"/>
        <v>3.33333333333333E-06-0.00153063034325731i</v>
      </c>
      <c r="W1867" t="str">
        <f t="shared" si="966"/>
        <v>0.0000144708991892884-0.000729078673249837i</v>
      </c>
      <c r="X1867" t="str">
        <f t="shared" si="967"/>
        <v>0.0000244973114410562-0.000728542169728183i</v>
      </c>
      <c r="Y1867" t="str">
        <f t="shared" si="968"/>
        <v>0.009+0.108887601373422i</v>
      </c>
      <c r="Z1867" t="str">
        <f t="shared" si="969"/>
        <v>-0.0933870548588904-0.0109628688932951i</v>
      </c>
      <c r="AA1867" t="str">
        <f t="shared" si="970"/>
        <v>10.7253696002681-128.544100080369i</v>
      </c>
      <c r="AB1867" t="str">
        <f t="shared" si="971"/>
        <v>1.40262085542116-0.181462771841686i</v>
      </c>
      <c r="AC1867" t="str">
        <f t="shared" si="972"/>
        <v>1.55503196844175-2.35600918663524i</v>
      </c>
      <c r="AD1867" t="str">
        <f t="shared" si="973"/>
        <v>0.327353463171428+0.379275157447769i</v>
      </c>
      <c r="AE1867" t="str">
        <f t="shared" si="974"/>
        <v>-0.0264126319978542-0.0390081230337036i</v>
      </c>
      <c r="AF1867" t="str">
        <f t="shared" si="975"/>
        <v>-14.5728077751748-1.92346074961836i</v>
      </c>
      <c r="AG1867" t="str">
        <f t="shared" si="976"/>
        <v>1.18919774585945-0.137601594117605i</v>
      </c>
      <c r="AH1867" t="str">
        <f t="shared" si="977"/>
        <v>0.19767425304162+0.543611719890912i</v>
      </c>
      <c r="AI1867">
        <f t="shared" si="978"/>
        <v>-4.7548858468160464</v>
      </c>
      <c r="AJ1867">
        <f t="shared" si="979"/>
        <v>70.017148171063411</v>
      </c>
      <c r="AK1867"/>
      <c r="AL1867"/>
      <c r="AM1867"/>
      <c r="AN1867"/>
    </row>
    <row r="1868" spans="1:40" x14ac:dyDescent="0.25">
      <c r="A1868"/>
      <c r="B1868">
        <f t="shared" si="945"/>
        <v>173400</v>
      </c>
      <c r="C1868" s="186" t="str">
        <f t="shared" si="948"/>
        <v>-2.54181850783907E-06+0.0141235436082215i</v>
      </c>
      <c r="D1868" s="158" t="str">
        <f t="shared" si="949"/>
        <v>-5.95702544428119+0.108280500996365i</v>
      </c>
      <c r="E1868" t="str">
        <f t="shared" si="950"/>
        <v>2870</v>
      </c>
      <c r="F1868" t="str">
        <f t="shared" si="951"/>
        <v>0.777000777000777</v>
      </c>
      <c r="G1868" t="str">
        <f t="shared" si="946"/>
        <v>0.777000777000777</v>
      </c>
      <c r="H1868" t="str">
        <f t="shared" si="952"/>
        <v>8.61634346019316+2.0307750584544i</v>
      </c>
      <c r="I1868" t="str">
        <f t="shared" si="953"/>
        <v>680.940207665588i</v>
      </c>
      <c r="J1868" t="str">
        <f t="shared" si="947"/>
        <v>-395.612953929293+147.271569105249i</v>
      </c>
      <c r="K1868" t="str">
        <f t="shared" si="954"/>
        <v>0.56276073663782-1.51173399407189i</v>
      </c>
      <c r="L1868" t="str">
        <f t="shared" si="955"/>
        <v>0.0395587934198123-0.0892837986727985i</v>
      </c>
      <c r="M1868" t="str">
        <f t="shared" si="956"/>
        <v>0.602319530057632-1.60101779274469i</v>
      </c>
      <c r="N1868" t="str">
        <f t="shared" si="957"/>
        <v>-0.769013345312569i</v>
      </c>
      <c r="O1868" t="str">
        <f t="shared" si="958"/>
        <v>0.718597165157289-0.695426569975514i</v>
      </c>
      <c r="P1868" t="str">
        <f t="shared" si="959"/>
        <v>0.281402834842711+0.695426569975514i</v>
      </c>
      <c r="Q1868" t="str">
        <f t="shared" si="960"/>
        <v>-0.281402834842711+0.073586775337055i</v>
      </c>
      <c r="R1868" t="str">
        <f t="shared" si="961"/>
        <v>-0.331117092932283-2.55787191875912i</v>
      </c>
      <c r="S1868" t="str">
        <f t="shared" si="962"/>
        <v>0.0793796873093013i</v>
      </c>
      <c r="T1868" t="str">
        <f t="shared" si="963"/>
        <v>0.203043073088341-0.0262839712997295i</v>
      </c>
      <c r="U1868" t="str">
        <f t="shared" si="964"/>
        <v>0.0000499999999999999-0.00139067966072398i</v>
      </c>
      <c r="V1868" t="str">
        <f t="shared" si="965"/>
        <v>3.33333333333333E-06-0.00152974762679638i</v>
      </c>
      <c r="W1868" t="str">
        <f t="shared" si="966"/>
        <v>0.0000144708948276022-0.000728658451491228i</v>
      </c>
      <c r="X1868" t="str">
        <f t="shared" si="967"/>
        <v>0.0000244857501258046-0.000728122416337296i</v>
      </c>
      <c r="Y1868" t="str">
        <f t="shared" si="968"/>
        <v>0.009+0.108950433226494i</v>
      </c>
      <c r="Z1868" t="str">
        <f t="shared" si="969"/>
        <v>-0.0932795815116082-0.0109459939177282i</v>
      </c>
      <c r="AA1868" t="str">
        <f t="shared" si="970"/>
        <v>10.7129091823812-128.470011402088i</v>
      </c>
      <c r="AB1868" t="str">
        <f t="shared" si="971"/>
        <v>1.40259366547931-0.18156606422422i</v>
      </c>
      <c r="AC1868" t="str">
        <f t="shared" si="972"/>
        <v>1.55411905807171-2.35493820090132i</v>
      </c>
      <c r="AD1868" t="str">
        <f t="shared" si="973"/>
        <v>0.327517631472299+0.37945465923976i</v>
      </c>
      <c r="AE1868" t="str">
        <f t="shared" si="974"/>
        <v>-0.0263971992093171-0.0389803778185592i</v>
      </c>
      <c r="AF1868" t="str">
        <f t="shared" si="975"/>
        <v>-14.5733689044743-1.92249455745804i</v>
      </c>
      <c r="AG1868" t="str">
        <f t="shared" si="976"/>
        <v>1.18917110396733-0.137600292577838i</v>
      </c>
      <c r="AH1868" t="str">
        <f t="shared" si="977"/>
        <v>0.197621070799044+0.543249506150916i</v>
      </c>
      <c r="AI1868">
        <f t="shared" si="978"/>
        <v>-4.7602719530076207</v>
      </c>
      <c r="AJ1868">
        <f t="shared" si="979"/>
        <v>70.009833327340999</v>
      </c>
      <c r="AK1868"/>
      <c r="AL1868"/>
      <c r="AM1868"/>
      <c r="AN1868"/>
    </row>
    <row r="1869" spans="1:40" x14ac:dyDescent="0.25">
      <c r="A1869"/>
      <c r="B1869">
        <f t="shared" si="945"/>
        <v>173500</v>
      </c>
      <c r="C1869" s="186" t="str">
        <f t="shared" si="948"/>
        <v>-2.53888930217557E-06+0.0141154032377927i</v>
      </c>
      <c r="D1869" s="158" t="str">
        <f t="shared" si="949"/>
        <v>-5.95702542182394+0.108218091489744i</v>
      </c>
      <c r="E1869" t="str">
        <f t="shared" si="950"/>
        <v>2870</v>
      </c>
      <c r="F1869" t="str">
        <f t="shared" si="951"/>
        <v>0.777000777000777</v>
      </c>
      <c r="G1869" t="str">
        <f t="shared" si="946"/>
        <v>0.777000777000777</v>
      </c>
      <c r="H1869" t="str">
        <f t="shared" si="952"/>
        <v>8.61690372085534+2.02974734348305i</v>
      </c>
      <c r="I1869" t="str">
        <f t="shared" si="953"/>
        <v>681.332906747286i</v>
      </c>
      <c r="J1869" t="str">
        <f t="shared" si="947"/>
        <v>-396.070540224018+147.356500806001i</v>
      </c>
      <c r="K1869" t="str">
        <f t="shared" si="954"/>
        <v>0.562188184875165-1.51107129222764i</v>
      </c>
      <c r="L1869" t="str">
        <f t="shared" si="955"/>
        <v>0.0395206791982668-0.0892492157284702i</v>
      </c>
      <c r="M1869" t="str">
        <f t="shared" si="956"/>
        <v>0.601708864073432-1.60032050795611i</v>
      </c>
      <c r="N1869" t="str">
        <f t="shared" si="957"/>
        <v>-0.769456836284491i</v>
      </c>
      <c r="O1869" t="str">
        <f t="shared" si="958"/>
        <v>0.718288679093612-0.69574519293054i</v>
      </c>
      <c r="P1869" t="str">
        <f t="shared" si="959"/>
        <v>0.281711320906388+0.69574519293054i</v>
      </c>
      <c r="Q1869" t="str">
        <f t="shared" si="960"/>
        <v>-0.281711320906388+0.073711643353951i</v>
      </c>
      <c r="R1869" t="str">
        <f t="shared" si="961"/>
        <v>-0.331114505740261-2.55634805505843i</v>
      </c>
      <c r="S1869" t="str">
        <f t="shared" si="962"/>
        <v>0.079425465675685i</v>
      </c>
      <c r="T1869" t="str">
        <f t="shared" si="963"/>
        <v>0.203039134702147-0.0262989238103945i</v>
      </c>
      <c r="U1869" t="str">
        <f t="shared" si="964"/>
        <v>0.00005-0.00138987811625094i</v>
      </c>
      <c r="V1869" t="str">
        <f t="shared" si="965"/>
        <v>3.33333333333333E-06-0.00152886592787604i</v>
      </c>
      <c r="W1869" t="str">
        <f t="shared" si="966"/>
        <v>0.0000144708904634033-0.000728238714275616i</v>
      </c>
      <c r="X1869" t="str">
        <f t="shared" si="967"/>
        <v>0.0000244742087804535-0.000727703146674915i</v>
      </c>
      <c r="Y1869" t="str">
        <f t="shared" si="968"/>
        <v>0.009+0.109013265079566i</v>
      </c>
      <c r="Z1869" t="str">
        <f t="shared" si="969"/>
        <v>-0.0931722935165599-0.0109291567741313i</v>
      </c>
      <c r="AA1869" t="str">
        <f t="shared" si="970"/>
        <v>10.7004705181449-128.396008032943i</v>
      </c>
      <c r="AB1869" t="str">
        <f t="shared" si="971"/>
        <v>1.40256645964834-0.181669354114502i</v>
      </c>
      <c r="AC1869" t="str">
        <f t="shared" si="972"/>
        <v>1.55320747816592-2.35386792984783i</v>
      </c>
      <c r="AD1869" t="str">
        <f t="shared" si="973"/>
        <v>0.32768187868297+0.379634092417523i</v>
      </c>
      <c r="AE1869" t="str">
        <f t="shared" si="974"/>
        <v>-0.0263817916678714-0.0389526657117864i</v>
      </c>
      <c r="AF1869" t="str">
        <f t="shared" si="975"/>
        <v>-14.5739291426793-1.92152925199331i</v>
      </c>
      <c r="AG1869" t="str">
        <f t="shared" si="976"/>
        <v>1.1891444651877-0.137599029804796i</v>
      </c>
      <c r="AH1869" t="str">
        <f t="shared" si="977"/>
        <v>0.197567964446514+0.54288772604118i</v>
      </c>
      <c r="AI1869">
        <f t="shared" si="978"/>
        <v>-4.7656547426973681</v>
      </c>
      <c r="AJ1869">
        <f t="shared" si="979"/>
        <v>70.002517037793908</v>
      </c>
      <c r="AK1869"/>
      <c r="AL1869"/>
      <c r="AM1869"/>
      <c r="AN1869"/>
    </row>
    <row r="1870" spans="1:40" x14ac:dyDescent="0.25">
      <c r="A1870"/>
      <c r="B1870">
        <f t="shared" si="945"/>
        <v>173600</v>
      </c>
      <c r="C1870" s="186" t="str">
        <f t="shared" si="948"/>
        <v>-2.53596515704512E-06+0.0141072722456699i</v>
      </c>
      <c r="D1870" s="158" t="str">
        <f t="shared" si="949"/>
        <v>-5.9570253994055+0.108155753883469i</v>
      </c>
      <c r="E1870" t="str">
        <f t="shared" si="950"/>
        <v>2870</v>
      </c>
      <c r="F1870" t="str">
        <f t="shared" si="951"/>
        <v>0.777000777000777</v>
      </c>
      <c r="G1870" t="str">
        <f t="shared" si="946"/>
        <v>0.777000777000777</v>
      </c>
      <c r="H1870" t="str">
        <f t="shared" si="952"/>
        <v>8.61746309222642+2.02872058604452i</v>
      </c>
      <c r="I1870" t="str">
        <f t="shared" si="953"/>
        <v>681.725605828985i</v>
      </c>
      <c r="J1870" t="str">
        <f t="shared" si="947"/>
        <v>-396.528390333268+147.441432506754i</v>
      </c>
      <c r="K1870" t="str">
        <f t="shared" si="954"/>
        <v>0.561616467856201-1.51040904986781i</v>
      </c>
      <c r="L1870" t="str">
        <f t="shared" si="955"/>
        <v>0.0394826164400712-0.0892146498507503i</v>
      </c>
      <c r="M1870" t="str">
        <f t="shared" si="956"/>
        <v>0.601099084296272-1.59962369971856i</v>
      </c>
      <c r="N1870" t="str">
        <f t="shared" si="957"/>
        <v>-0.769900327256413i</v>
      </c>
      <c r="O1870" t="str">
        <f t="shared" si="958"/>
        <v>0.717980051753872-0.696063679043453i</v>
      </c>
      <c r="P1870" t="str">
        <f t="shared" si="959"/>
        <v>0.282019948246128+0.696063679043453i</v>
      </c>
      <c r="Q1870" t="str">
        <f t="shared" si="960"/>
        <v>-0.282019948246128+0.07383664821296i</v>
      </c>
      <c r="R1870" t="str">
        <f t="shared" si="961"/>
        <v>-0.331111916986246-2.55482591801723i</v>
      </c>
      <c r="S1870" t="str">
        <f t="shared" si="962"/>
        <v>0.0794712440420687i</v>
      </c>
      <c r="T1870" t="str">
        <f t="shared" si="963"/>
        <v>0.203035194015749-0.0263138759600512i</v>
      </c>
      <c r="U1870" t="str">
        <f t="shared" si="964"/>
        <v>0.00005-0.00138907749521624i</v>
      </c>
      <c r="V1870" t="str">
        <f t="shared" si="965"/>
        <v>3.33333333333333E-06-0.00152798524473786i</v>
      </c>
      <c r="W1870" t="str">
        <f t="shared" si="966"/>
        <v>0.0000144708860966915-0.000727819460765661i</v>
      </c>
      <c r="X1870" t="str">
        <f t="shared" si="967"/>
        <v>0.000024462687359011-0.00072728435990574i</v>
      </c>
      <c r="Y1870" t="str">
        <f t="shared" si="968"/>
        <v>0.009+0.109076096932638i</v>
      </c>
      <c r="Z1870" t="str">
        <f t="shared" si="969"/>
        <v>-0.0930651904480796-0.0109123573543839i</v>
      </c>
      <c r="AA1870" t="str">
        <f t="shared" si="970"/>
        <v>10.6880535568345-128.32208982579i</v>
      </c>
      <c r="AB1870" t="str">
        <f t="shared" si="971"/>
        <v>1.40253923792786-0.181772641510987i</v>
      </c>
      <c r="AC1870" t="str">
        <f t="shared" si="972"/>
        <v>1.55229722628661-2.35279837313698i</v>
      </c>
      <c r="AD1870" t="str">
        <f t="shared" si="973"/>
        <v>0.327846204776998+0.379813456948488i</v>
      </c>
      <c r="AE1870" t="str">
        <f t="shared" si="974"/>
        <v>-0.0263664093150255-0.0389249866494595i</v>
      </c>
      <c r="AF1870" t="str">
        <f t="shared" si="975"/>
        <v>-14.5744884916319-1.92056483216105i</v>
      </c>
      <c r="AG1870" t="str">
        <f t="shared" si="976"/>
        <v>1.18911782949143-0.137597805719658i</v>
      </c>
      <c r="AH1870" t="str">
        <f t="shared" si="977"/>
        <v>0.197514933836746+0.542526378743296i</v>
      </c>
      <c r="AI1870">
        <f t="shared" si="978"/>
        <v>-4.771034220151761</v>
      </c>
      <c r="AJ1870">
        <f t="shared" si="979"/>
        <v>69.995199302398206</v>
      </c>
      <c r="AK1870"/>
      <c r="AL1870"/>
      <c r="AM1870"/>
      <c r="AN1870"/>
    </row>
    <row r="1871" spans="1:40" x14ac:dyDescent="0.25">
      <c r="A1871"/>
      <c r="B1871">
        <f t="shared" si="945"/>
        <v>173700</v>
      </c>
      <c r="C1871" s="186" t="str">
        <f t="shared" si="948"/>
        <v>-2.53304606079754E-06+0.0140991506156556i</v>
      </c>
      <c r="D1871" s="158" t="str">
        <f t="shared" si="949"/>
        <v>-5.95702537702576+0.10809348805336i</v>
      </c>
      <c r="E1871" t="str">
        <f t="shared" si="950"/>
        <v>2870</v>
      </c>
      <c r="F1871" t="str">
        <f t="shared" si="951"/>
        <v>0.777000777000777</v>
      </c>
      <c r="G1871" t="str">
        <f t="shared" si="946"/>
        <v>0.777000777000777</v>
      </c>
      <c r="H1871" t="str">
        <f t="shared" si="952"/>
        <v>8.61802157614412+2.02769478495277i</v>
      </c>
      <c r="I1871" t="str">
        <f t="shared" si="953"/>
        <v>682.118304910684i</v>
      </c>
      <c r="J1871" t="str">
        <f t="shared" si="947"/>
        <v>-396.986504257044+147.526364207507i</v>
      </c>
      <c r="K1871" t="str">
        <f t="shared" si="954"/>
        <v>0.561045584040881-1.50974726675944i</v>
      </c>
      <c r="L1871" t="str">
        <f t="shared" si="955"/>
        <v>0.0394446050599812-0.089180101047866i</v>
      </c>
      <c r="M1871" t="str">
        <f t="shared" si="956"/>
        <v>0.600490189100862-1.59892736780731i</v>
      </c>
      <c r="N1871" t="str">
        <f t="shared" si="957"/>
        <v>-0.770343818228335i</v>
      </c>
      <c r="O1871" t="str">
        <f t="shared" si="958"/>
        <v>0.717671283198773-0.69638202825161i</v>
      </c>
      <c r="P1871" t="str">
        <f t="shared" si="959"/>
        <v>0.282328716801227+0.69638202825161i</v>
      </c>
      <c r="Q1871" t="str">
        <f t="shared" si="960"/>
        <v>-0.282328716801227+0.073961789976725i</v>
      </c>
      <c r="R1871" t="str">
        <f t="shared" si="961"/>
        <v>-0.331109326670091-2.55330550465274i</v>
      </c>
      <c r="S1871" t="str">
        <f t="shared" si="962"/>
        <v>0.0795170224084524i</v>
      </c>
      <c r="T1871" t="str">
        <f t="shared" si="963"/>
        <v>0.203031251029097-0.0263288277484732i</v>
      </c>
      <c r="U1871" t="str">
        <f t="shared" si="964"/>
        <v>0.00005-0.00138827779602498i</v>
      </c>
      <c r="V1871" t="str">
        <f t="shared" si="965"/>
        <v>3.33333333333333E-06-0.00152710557562748i</v>
      </c>
      <c r="W1871" t="str">
        <f t="shared" si="966"/>
        <v>0.000014470881727467-0.000727400690125947i</v>
      </c>
      <c r="X1871" t="str">
        <f t="shared" si="967"/>
        <v>0.0000244511858156181-0.000726866055196387i</v>
      </c>
      <c r="Y1871" t="str">
        <f t="shared" si="968"/>
        <v>0.009+0.109138928785709i</v>
      </c>
      <c r="Z1871" t="str">
        <f t="shared" si="969"/>
        <v>-0.0929582718817225-0.0108955955507392i</v>
      </c>
      <c r="AA1871" t="str">
        <f t="shared" si="970"/>
        <v>10.6756582478732-128.248256633829i</v>
      </c>
      <c r="AB1871" t="str">
        <f t="shared" si="971"/>
        <v>1.40251200031755-0.181875926412114i</v>
      </c>
      <c r="AC1871" t="str">
        <f t="shared" si="972"/>
        <v>1.55138830000128-2.35172953043001i</v>
      </c>
      <c r="AD1871" t="str">
        <f t="shared" si="973"/>
        <v>0.328010609727906+0.379992752800102i</v>
      </c>
      <c r="AE1871" t="str">
        <f t="shared" si="974"/>
        <v>-0.0263510520924543-0.0388973405678226i</v>
      </c>
      <c r="AF1871" t="str">
        <f t="shared" si="975"/>
        <v>-14.5750469531699-1.91960129689941i</v>
      </c>
      <c r="AG1871" t="str">
        <f t="shared" si="976"/>
        <v>1.18909119684947-0.137596620243776i</v>
      </c>
      <c r="AH1871" t="str">
        <f t="shared" si="977"/>
        <v>0.197461978822777+0.542165463440958i</v>
      </c>
      <c r="AI1871">
        <f t="shared" si="978"/>
        <v>-4.7764103896287393</v>
      </c>
      <c r="AJ1871">
        <f t="shared" si="979"/>
        <v>69.987880121136072</v>
      </c>
      <c r="AK1871"/>
      <c r="AL1871"/>
      <c r="AM1871"/>
      <c r="AN1871"/>
    </row>
    <row r="1872" spans="1:40" x14ac:dyDescent="0.25">
      <c r="A1872"/>
      <c r="B1872">
        <f t="shared" si="945"/>
        <v>173800</v>
      </c>
      <c r="C1872" s="186" t="str">
        <f t="shared" si="948"/>
        <v>-2.53013200181626E-06+0.0140910383315898i</v>
      </c>
      <c r="D1872" s="158" t="str">
        <f t="shared" si="949"/>
        <v>-5.95702535468464+0.108031293875522i</v>
      </c>
      <c r="E1872" t="str">
        <f t="shared" si="950"/>
        <v>2870</v>
      </c>
      <c r="F1872" t="str">
        <f t="shared" si="951"/>
        <v>0.777000777000777</v>
      </c>
      <c r="G1872" t="str">
        <f t="shared" si="946"/>
        <v>0.777000777000777</v>
      </c>
      <c r="H1872" t="str">
        <f t="shared" si="952"/>
        <v>8.61857917444157+2.02666993902334i</v>
      </c>
      <c r="I1872" t="str">
        <f t="shared" si="953"/>
        <v>682.511003992383i</v>
      </c>
      <c r="J1872" t="str">
        <f t="shared" si="947"/>
        <v>-397.444881995345+147.61129590826i</v>
      </c>
      <c r="K1872" t="str">
        <f t="shared" si="954"/>
        <v>0.560475531892491-1.50908594266887i</v>
      </c>
      <c r="L1872" t="str">
        <f t="shared" si="955"/>
        <v>0.03940664497291-0.0891455693279568i</v>
      </c>
      <c r="M1872" t="str">
        <f t="shared" si="956"/>
        <v>0.599882176865401-1.59823151199683i</v>
      </c>
      <c r="N1872" t="str">
        <f t="shared" si="957"/>
        <v>-0.770787309200257i</v>
      </c>
      <c r="O1872" t="str">
        <f t="shared" si="958"/>
        <v>0.717362373489044-0.696700240492398i</v>
      </c>
      <c r="P1872" t="str">
        <f t="shared" si="959"/>
        <v>0.282637626510956+0.696700240492398i</v>
      </c>
      <c r="Q1872" t="str">
        <f t="shared" si="960"/>
        <v>-0.282637626510956+0.074087068707859i</v>
      </c>
      <c r="R1872" t="str">
        <f t="shared" si="961"/>
        <v>-0.331106734791686-2.55178681198905i</v>
      </c>
      <c r="S1872" t="str">
        <f t="shared" si="962"/>
        <v>0.0795628007748361i</v>
      </c>
      <c r="T1872" t="str">
        <f t="shared" si="963"/>
        <v>0.203027305742139-0.0263437791754374i</v>
      </c>
      <c r="U1872" t="str">
        <f t="shared" si="964"/>
        <v>0.00005-0.00138747901708595i</v>
      </c>
      <c r="V1872" t="str">
        <f t="shared" si="965"/>
        <v>3.33333333333333E-06-0.00152622691879455i</v>
      </c>
      <c r="W1872" t="str">
        <f t="shared" si="966"/>
        <v>0.0000144708773557299-0.000726982401522973i</v>
      </c>
      <c r="X1872" t="str">
        <f t="shared" si="967"/>
        <v>0.0000244397041045473-0.000726448231715383i</v>
      </c>
      <c r="Y1872" t="str">
        <f t="shared" si="968"/>
        <v>0.009+0.109201760638781i</v>
      </c>
      <c r="Z1872" t="str">
        <f t="shared" si="969"/>
        <v>-0.0928515373942577-0.0108788712558221i</v>
      </c>
      <c r="AA1872" t="str">
        <f t="shared" si="970"/>
        <v>10.663284540832-128.174508310592i</v>
      </c>
      <c r="AB1872" t="str">
        <f t="shared" si="971"/>
        <v>1.40248474681704-0.181979208816339i</v>
      </c>
      <c r="AC1872" t="str">
        <f t="shared" si="972"/>
        <v>1.5504806968826-2.35066140138688i</v>
      </c>
      <c r="AD1872" t="str">
        <f t="shared" si="973"/>
        <v>0.328175093509223+0.380171979939814i</v>
      </c>
      <c r="AE1872" t="str">
        <f t="shared" si="974"/>
        <v>-0.0263357199419994-0.0388697274032848i</v>
      </c>
      <c r="AF1872" t="str">
        <f t="shared" si="975"/>
        <v>-14.5756045291262-1.91863864514782i</v>
      </c>
      <c r="AG1872" t="str">
        <f t="shared" si="976"/>
        <v>1.18906456723286-0.137595473298675i</v>
      </c>
      <c r="AH1872" t="str">
        <f t="shared" si="977"/>
        <v>0.197409099257969+0.541804979319874i</v>
      </c>
      <c r="AI1872">
        <f t="shared" si="978"/>
        <v>-4.7817832553788273</v>
      </c>
      <c r="AJ1872">
        <f t="shared" si="979"/>
        <v>69.980559493992445</v>
      </c>
      <c r="AK1872"/>
      <c r="AL1872"/>
      <c r="AM1872"/>
      <c r="AN1872"/>
    </row>
    <row r="1873" spans="1:40" x14ac:dyDescent="0.25">
      <c r="A1873"/>
      <c r="B1873">
        <f t="shared" si="945"/>
        <v>173900</v>
      </c>
      <c r="C1873" s="186" t="str">
        <f t="shared" si="948"/>
        <v>-2.52722296851799E-06+0.0140829353773496i</v>
      </c>
      <c r="D1873" s="158" t="str">
        <f t="shared" si="949"/>
        <v>-5.95702533238206+0.107969171226347i</v>
      </c>
      <c r="E1873" t="str">
        <f t="shared" si="950"/>
        <v>2870</v>
      </c>
      <c r="F1873" t="str">
        <f t="shared" si="951"/>
        <v>0.777000777000777</v>
      </c>
      <c r="G1873" t="str">
        <f t="shared" si="946"/>
        <v>0.777000777000777</v>
      </c>
      <c r="H1873" t="str">
        <f t="shared" si="952"/>
        <v>8.61913588894729+2.02564604707327i</v>
      </c>
      <c r="I1873" t="str">
        <f t="shared" si="953"/>
        <v>682.903703074081i</v>
      </c>
      <c r="J1873" t="str">
        <f t="shared" si="947"/>
        <v>-397.903523548173+147.696227609012i</v>
      </c>
      <c r="K1873" t="str">
        <f t="shared" si="954"/>
        <v>0.559906309877632-1.50842507736177i</v>
      </c>
      <c r="L1873" t="str">
        <f t="shared" si="955"/>
        <v>0.0393687360939273-0.0891110546990739i</v>
      </c>
      <c r="M1873" t="str">
        <f t="shared" si="956"/>
        <v>0.599275045971559-1.59753613206084i</v>
      </c>
      <c r="N1873" t="str">
        <f t="shared" si="957"/>
        <v>-0.771230800172179i</v>
      </c>
      <c r="O1873" t="str">
        <f t="shared" si="958"/>
        <v>0.717053322685442-0.69701831570323i</v>
      </c>
      <c r="P1873" t="str">
        <f t="shared" si="959"/>
        <v>0.282946677314558+0.69701831570323i</v>
      </c>
      <c r="Q1873" t="str">
        <f t="shared" si="960"/>
        <v>-0.282946677314558+0.074212484468949i</v>
      </c>
      <c r="R1873" t="str">
        <f t="shared" si="961"/>
        <v>-0.331104141350913-2.55026983705708i</v>
      </c>
      <c r="S1873" t="str">
        <f t="shared" si="962"/>
        <v>0.0796085791412198i</v>
      </c>
      <c r="T1873" t="str">
        <f t="shared" si="963"/>
        <v>0.203023358154824-0.0263587302407198i</v>
      </c>
      <c r="U1873" t="str">
        <f t="shared" si="964"/>
        <v>0.00005-0.00138668115681161i</v>
      </c>
      <c r="V1873" t="str">
        <f t="shared" si="965"/>
        <v>3.33333333333333E-06-0.00152534927249277i</v>
      </c>
      <c r="W1873" t="str">
        <f t="shared" si="966"/>
        <v>0.0000144708729814798-0.000726564594125178i</v>
      </c>
      <c r="X1873" t="str">
        <f t="shared" si="967"/>
        <v>0.0000244282421802022-0.000726030888633185i</v>
      </c>
      <c r="Y1873" t="str">
        <f t="shared" si="968"/>
        <v>0.009+0.109264592491853i</v>
      </c>
      <c r="Z1873" t="str">
        <f t="shared" si="969"/>
        <v>-0.0927449865636701-0.0108621843626281i</v>
      </c>
      <c r="AA1873" t="str">
        <f t="shared" si="970"/>
        <v>10.6509323854289-128.10084470995i</v>
      </c>
      <c r="AB1873" t="str">
        <f t="shared" si="971"/>
        <v>1.40245747742598-0.182082488722116i</v>
      </c>
      <c r="AC1873" t="str">
        <f t="shared" si="972"/>
        <v>1.54957441450847-2.34959398566646i</v>
      </c>
      <c r="AD1873" t="str">
        <f t="shared" si="973"/>
        <v>0.328339656094457+0.380351138335082i</v>
      </c>
      <c r="AE1873" t="str">
        <f t="shared" si="974"/>
        <v>-0.0263204128056695-0.0388421470924238i</v>
      </c>
      <c r="AF1873" t="str">
        <f t="shared" si="975"/>
        <v>-14.5761612213294-1.91767687584692i</v>
      </c>
      <c r="AG1873" t="str">
        <f t="shared" si="976"/>
        <v>1.18903794061275-0.137594364806054i</v>
      </c>
      <c r="AH1873" t="str">
        <f t="shared" si="977"/>
        <v>0.19735629499602+0.541444925567826i</v>
      </c>
      <c r="AI1873">
        <f t="shared" si="978"/>
        <v>-4.787152821644181</v>
      </c>
      <c r="AJ1873">
        <f t="shared" si="979"/>
        <v>69.973237420956252</v>
      </c>
      <c r="AK1873"/>
      <c r="AL1873"/>
      <c r="AM1873"/>
      <c r="AN1873"/>
    </row>
    <row r="1874" spans="1:40" x14ac:dyDescent="0.25">
      <c r="A1874"/>
      <c r="B1874">
        <f t="shared" si="945"/>
        <v>174000</v>
      </c>
      <c r="C1874" s="186" t="str">
        <f t="shared" si="948"/>
        <v>-2.52431894935277E-06+0.014074841736849i</v>
      </c>
      <c r="D1874" s="158" t="str">
        <f t="shared" si="949"/>
        <v>-5.9570253101179+0.107907119982509i</v>
      </c>
      <c r="E1874" t="str">
        <f t="shared" si="950"/>
        <v>2870</v>
      </c>
      <c r="F1874" t="str">
        <f t="shared" si="951"/>
        <v>0.777000777000777</v>
      </c>
      <c r="G1874" t="str">
        <f t="shared" si="946"/>
        <v>0.777000777000777</v>
      </c>
      <c r="H1874" t="str">
        <f t="shared" si="952"/>
        <v>8.61969172148514+2.02462310792122i</v>
      </c>
      <c r="I1874" t="str">
        <f t="shared" si="953"/>
        <v>683.29640215578i</v>
      </c>
      <c r="J1874" t="str">
        <f t="shared" si="947"/>
        <v>-398.362428915525+147.781159309765i</v>
      </c>
      <c r="K1874" t="str">
        <f t="shared" si="954"/>
        <v>0.559337916466241-1.50776467060316i</v>
      </c>
      <c r="L1874" t="str">
        <f t="shared" si="955"/>
        <v>0.0393308783382594-0.0890765571691806i</v>
      </c>
      <c r="M1874" t="str">
        <f t="shared" si="956"/>
        <v>0.5986687948045-1.59684122777234i</v>
      </c>
      <c r="N1874" t="str">
        <f t="shared" si="957"/>
        <v>-0.7716742911441i</v>
      </c>
      <c r="O1874" t="str">
        <f t="shared" si="958"/>
        <v>0.716744130848753-0.697336253821544i</v>
      </c>
      <c r="P1874" t="str">
        <f t="shared" si="959"/>
        <v>0.283255869151247+0.697336253821544i</v>
      </c>
      <c r="Q1874" t="str">
        <f t="shared" si="960"/>
        <v>-0.283255869151247+0.0743380373225561i</v>
      </c>
      <c r="R1874" t="str">
        <f t="shared" si="961"/>
        <v>-0.33110154634764-2.54875457689457i</v>
      </c>
      <c r="S1874" t="str">
        <f t="shared" si="962"/>
        <v>0.0796543575076035i</v>
      </c>
      <c r="T1874" t="str">
        <f t="shared" si="963"/>
        <v>0.203019408267101-0.0263736809440953i</v>
      </c>
      <c r="U1874" t="str">
        <f t="shared" si="964"/>
        <v>0.00005-0.00138588421361804i</v>
      </c>
      <c r="V1874" t="str">
        <f t="shared" si="965"/>
        <v>3.33333333333333E-06-0.00152447263497984i</v>
      </c>
      <c r="W1874" t="str">
        <f t="shared" si="966"/>
        <v>0.0000144708686047171-0.000726147267102883i</v>
      </c>
      <c r="X1874" t="str">
        <f t="shared" si="967"/>
        <v>0.0000244167999971179-0.000725614025122131i</v>
      </c>
      <c r="Y1874" t="str">
        <f t="shared" si="968"/>
        <v>0.009+0.109327424344925i</v>
      </c>
      <c r="Z1874" t="str">
        <f t="shared" si="969"/>
        <v>-0.0926386189691481-0.0108455347645212i</v>
      </c>
      <c r="AA1874" t="str">
        <f t="shared" si="970"/>
        <v>10.6386017315285-128.027265686106i</v>
      </c>
      <c r="AB1874" t="str">
        <f t="shared" si="971"/>
        <v>1.40243019214402-0.18218576612789i</v>
      </c>
      <c r="AC1874" t="str">
        <f t="shared" si="972"/>
        <v>1.548669450462-2.34852728292657i</v>
      </c>
      <c r="AD1874" t="str">
        <f t="shared" si="973"/>
        <v>0.328504297457091+0.380530227953363i</v>
      </c>
      <c r="AE1874" t="str">
        <f t="shared" si="974"/>
        <v>-0.0263051306256358-0.0388145995719802i</v>
      </c>
      <c r="AF1874" t="str">
        <f t="shared" si="975"/>
        <v>-14.576717031603-1.91671598793871i</v>
      </c>
      <c r="AG1874" t="str">
        <f t="shared" si="976"/>
        <v>1.18901131696035-0.137593294687778i</v>
      </c>
      <c r="AH1874" t="str">
        <f t="shared" si="977"/>
        <v>0.197303565890919+0.541085301374587i</v>
      </c>
      <c r="AI1874">
        <f t="shared" si="978"/>
        <v>-4.7925190926598962</v>
      </c>
      <c r="AJ1874">
        <f t="shared" si="979"/>
        <v>69.965913902021867</v>
      </c>
      <c r="AK1874"/>
      <c r="AL1874"/>
      <c r="AM1874"/>
      <c r="AN1874"/>
    </row>
    <row r="1875" spans="1:40" x14ac:dyDescent="0.25">
      <c r="A1875"/>
      <c r="B1875">
        <f t="shared" si="945"/>
        <v>174100</v>
      </c>
      <c r="C1875" s="186" t="str">
        <f t="shared" si="948"/>
        <v>-2.52141993280373E-06+0.014066757394039i</v>
      </c>
      <c r="D1875" s="158" t="str">
        <f t="shared" si="949"/>
        <v>-5.95702528789211+0.107845140020966i</v>
      </c>
      <c r="E1875" t="str">
        <f t="shared" si="950"/>
        <v>2870</v>
      </c>
      <c r="F1875" t="str">
        <f t="shared" si="951"/>
        <v>0.777000777000777</v>
      </c>
      <c r="G1875" t="str">
        <f t="shared" si="946"/>
        <v>0.777000777000777</v>
      </c>
      <c r="H1875" t="str">
        <f t="shared" si="952"/>
        <v>8.62024667387449+2.02360112038734i</v>
      </c>
      <c r="I1875" t="str">
        <f t="shared" si="953"/>
        <v>683.689101237479i</v>
      </c>
      <c r="J1875" t="str">
        <f t="shared" si="947"/>
        <v>-398.821598097404+147.866091010518i</v>
      </c>
      <c r="K1875" t="str">
        <f t="shared" si="954"/>
        <v>0.558770350131535-1.50710472215738i</v>
      </c>
      <c r="L1875" t="str">
        <f t="shared" si="955"/>
        <v>0.0392930716212896-0.0890420767461539i</v>
      </c>
      <c r="M1875" t="str">
        <f t="shared" si="956"/>
        <v>0.598063421752825-1.59614679890353i</v>
      </c>
      <c r="N1875" t="str">
        <f t="shared" si="957"/>
        <v>-0.772117782116022i</v>
      </c>
      <c r="O1875" t="str">
        <f t="shared" si="958"/>
        <v>0.716434798039791-0.697654054784808i</v>
      </c>
      <c r="P1875" t="str">
        <f t="shared" si="959"/>
        <v>0.283565201960209+0.697654054784808i</v>
      </c>
      <c r="Q1875" t="str">
        <f t="shared" si="960"/>
        <v>-0.283565201960209+0.074463727331214i</v>
      </c>
      <c r="R1875" t="str">
        <f t="shared" si="961"/>
        <v>-0.331098949781735-2.5472410285461i</v>
      </c>
      <c r="S1875" t="str">
        <f t="shared" si="962"/>
        <v>0.0797001358739872i</v>
      </c>
      <c r="T1875" t="str">
        <f t="shared" si="963"/>
        <v>0.203015456078919-0.0263886312853387i</v>
      </c>
      <c r="U1875" t="str">
        <f t="shared" si="964"/>
        <v>0.00005-0.00138508818592498i</v>
      </c>
      <c r="V1875" t="str">
        <f t="shared" si="965"/>
        <v>3.33333333333333E-06-0.00152359700451748i</v>
      </c>
      <c r="W1875" t="str">
        <f t="shared" si="966"/>
        <v>0.0000144708642254417-0.000725730419628337i</v>
      </c>
      <c r="X1875" t="str">
        <f t="shared" si="967"/>
        <v>0.0000244053775099596-0.000725197640356472i</v>
      </c>
      <c r="Y1875" t="str">
        <f t="shared" si="968"/>
        <v>0.009+0.109390256197997i</v>
      </c>
      <c r="Z1875" t="str">
        <f t="shared" si="969"/>
        <v>-0.0925324341910858-0.0108289223552331i</v>
      </c>
      <c r="AA1875" t="str">
        <f t="shared" si="970"/>
        <v>10.6262925291413-127.9537710936i</v>
      </c>
      <c r="AB1875" t="str">
        <f t="shared" si="971"/>
        <v>1.4024028909708-0.182289041032105i</v>
      </c>
      <c r="AC1875" t="str">
        <f t="shared" si="972"/>
        <v>1.54776580233146-2.3474612928238i</v>
      </c>
      <c r="AD1875" t="str">
        <f t="shared" si="973"/>
        <v>0.32866901757061+0.380709248762132i</v>
      </c>
      <c r="AE1875" t="str">
        <f t="shared" si="974"/>
        <v>-0.0262898733442371-0.0387870847788626i</v>
      </c>
      <c r="AF1875" t="str">
        <f t="shared" si="975"/>
        <v>-14.5772719617666-1.91575598036637i</v>
      </c>
      <c r="AG1875" t="str">
        <f t="shared" si="976"/>
        <v>1.18898469624698-0.13759226286589i</v>
      </c>
      <c r="AH1875" t="str">
        <f t="shared" si="977"/>
        <v>0.197250911797014+0.540726105932012i</v>
      </c>
      <c r="AI1875">
        <f t="shared" si="978"/>
        <v>-4.7978820726523148</v>
      </c>
      <c r="AJ1875">
        <f t="shared" si="979"/>
        <v>69.958588937185951</v>
      </c>
      <c r="AK1875"/>
      <c r="AL1875"/>
      <c r="AM1875"/>
      <c r="AN1875"/>
    </row>
    <row r="1876" spans="1:40" x14ac:dyDescent="0.25">
      <c r="A1876"/>
      <c r="B1876">
        <f t="shared" si="945"/>
        <v>174200</v>
      </c>
      <c r="C1876" s="186" t="str">
        <f t="shared" si="948"/>
        <v>-0.0000025185259073872+0.0140586823329076i</v>
      </c>
      <c r="D1876" s="158" t="str">
        <f t="shared" si="949"/>
        <v>-5.95702526570458+0.107783231218958i</v>
      </c>
      <c r="E1876" t="str">
        <f t="shared" si="950"/>
        <v>2870</v>
      </c>
      <c r="F1876" t="str">
        <f t="shared" si="951"/>
        <v>0.777000777000777</v>
      </c>
      <c r="G1876" t="str">
        <f t="shared" si="946"/>
        <v>0.777000777000777</v>
      </c>
      <c r="H1876" t="str">
        <f t="shared" si="952"/>
        <v>8.62080074793007+2.02258008329336i</v>
      </c>
      <c r="I1876" t="str">
        <f t="shared" si="953"/>
        <v>684.081800319177i</v>
      </c>
      <c r="J1876" t="str">
        <f t="shared" si="947"/>
        <v>-399.281031093808+147.95102271127i</v>
      </c>
      <c r="K1876" t="str">
        <f t="shared" si="954"/>
        <v>0.558203609350043-1.50644523178813i</v>
      </c>
      <c r="L1876" t="str">
        <f t="shared" si="955"/>
        <v>0.0392553158585563-0.089007613437783i</v>
      </c>
      <c r="M1876" t="str">
        <f t="shared" si="956"/>
        <v>0.597458925208599-1.59545284522591i</v>
      </c>
      <c r="N1876" t="str">
        <f t="shared" si="957"/>
        <v>-0.772561273087944i</v>
      </c>
      <c r="O1876" t="str">
        <f t="shared" si="958"/>
        <v>0.716125324319395-0.697971718530516i</v>
      </c>
      <c r="P1876" t="str">
        <f t="shared" si="959"/>
        <v>0.283874675680605+0.697971718530516i</v>
      </c>
      <c r="Q1876" t="str">
        <f t="shared" si="960"/>
        <v>-0.283874675680605+0.074589554557428i</v>
      </c>
      <c r="R1876" t="str">
        <f t="shared" si="961"/>
        <v>-0.331096351653092-2.545729189063i</v>
      </c>
      <c r="S1876" t="str">
        <f t="shared" si="962"/>
        <v>0.0797459142403709i</v>
      </c>
      <c r="T1876" t="str">
        <f t="shared" si="963"/>
        <v>0.203011501590227-0.0264035812642272i</v>
      </c>
      <c r="U1876" t="str">
        <f t="shared" si="964"/>
        <v>0.0000500000000000001-0.00138429307215579i</v>
      </c>
      <c r="V1876" t="str">
        <f t="shared" si="965"/>
        <v>3.33333333333333E-06-0.00152272237937137i</v>
      </c>
      <c r="W1876" t="str">
        <f t="shared" si="966"/>
        <v>0.0000144708598436536-0.000725314050875681i</v>
      </c>
      <c r="X1876" t="str">
        <f t="shared" si="967"/>
        <v>0.0000243939746735227-0.000724781733512352i</v>
      </c>
      <c r="Y1876" t="str">
        <f t="shared" si="968"/>
        <v>0.009+0.109453088051068i</v>
      </c>
      <c r="Z1876" t="str">
        <f t="shared" si="969"/>
        <v>-0.092426431811078-0.0108123470288616i</v>
      </c>
      <c r="AA1876" t="str">
        <f t="shared" si="970"/>
        <v>10.6140047284236-127.880360787305i</v>
      </c>
      <c r="AB1876" t="str">
        <f t="shared" si="971"/>
        <v>1.40237557390598-0.182392313433222i</v>
      </c>
      <c r="AC1876" t="str">
        <f t="shared" si="972"/>
        <v>1.54686346771029-2.34639601501374i</v>
      </c>
      <c r="AD1876" t="str">
        <f t="shared" si="973"/>
        <v>0.328833816408475+0.380888200728863i</v>
      </c>
      <c r="AE1876" t="str">
        <f t="shared" si="974"/>
        <v>-0.0262746409039753-0.0387596026501439i</v>
      </c>
      <c r="AF1876" t="str">
        <f t="shared" si="975"/>
        <v>-14.5778260136347-1.9147968520744i</v>
      </c>
      <c r="AG1876" t="str">
        <f t="shared" si="976"/>
        <v>1.18895807844404-0.1375912692626i</v>
      </c>
      <c r="AH1876" t="str">
        <f t="shared" si="977"/>
        <v>0.197198332568952+0.540367338433958i</v>
      </c>
      <c r="AI1876">
        <f t="shared" si="978"/>
        <v>-4.8032417658403803</v>
      </c>
      <c r="AJ1876">
        <f t="shared" si="979"/>
        <v>69.951262526450506</v>
      </c>
      <c r="AK1876"/>
      <c r="AL1876"/>
      <c r="AM1876"/>
      <c r="AN1876"/>
    </row>
    <row r="1877" spans="1:40" x14ac:dyDescent="0.25">
      <c r="A1877"/>
      <c r="B1877">
        <f t="shared" si="945"/>
        <v>174300</v>
      </c>
      <c r="C1877" s="186" t="str">
        <f t="shared" si="948"/>
        <v>-0.0000025156368616523+0.0140506165374794i</v>
      </c>
      <c r="D1877" s="158" t="str">
        <f t="shared" si="949"/>
        <v>-5.95702524355523+0.107721393454009i</v>
      </c>
      <c r="E1877" t="str">
        <f t="shared" si="950"/>
        <v>2870</v>
      </c>
      <c r="F1877" t="str">
        <f t="shared" si="951"/>
        <v>0.777000777000777</v>
      </c>
      <c r="G1877" t="str">
        <f t="shared" si="946"/>
        <v>0.777000777000777</v>
      </c>
      <c r="H1877" t="str">
        <f t="shared" si="952"/>
        <v>8.62135394546208+2.02155999546254i</v>
      </c>
      <c r="I1877" t="str">
        <f t="shared" si="953"/>
        <v>684.474499400876i</v>
      </c>
      <c r="J1877" t="str">
        <f t="shared" si="947"/>
        <v>-399.740727904737+148.035954412023i</v>
      </c>
      <c r="K1877" t="str">
        <f t="shared" si="954"/>
        <v>0.55763769260159-1.50578619925845i</v>
      </c>
      <c r="L1877" t="str">
        <f t="shared" si="955"/>
        <v>0.0392176109657539-0.0889731672517709i</v>
      </c>
      <c r="M1877" t="str">
        <f t="shared" si="956"/>
        <v>0.596855303567344-1.59475936651022i</v>
      </c>
      <c r="N1877" t="str">
        <f t="shared" si="957"/>
        <v>-0.773004764059866i</v>
      </c>
      <c r="O1877" t="str">
        <f t="shared" si="958"/>
        <v>0.715815709748434-0.698289244996187i</v>
      </c>
      <c r="P1877" t="str">
        <f t="shared" si="959"/>
        <v>0.284184290251566+0.698289244996187i</v>
      </c>
      <c r="Q1877" t="str">
        <f t="shared" si="960"/>
        <v>-0.284184290251566+0.0747155190636789i</v>
      </c>
      <c r="R1877" t="str">
        <f t="shared" si="961"/>
        <v>-0.331093751961575-2.54421905550338i</v>
      </c>
      <c r="S1877" t="str">
        <f t="shared" si="962"/>
        <v>0.0797916926067546i</v>
      </c>
      <c r="T1877" t="str">
        <f t="shared" si="963"/>
        <v>0.203007544800973-0.026418530880535i</v>
      </c>
      <c r="U1877" t="str">
        <f t="shared" si="964"/>
        <v>0.0000500000000000001-0.00138349887073746i</v>
      </c>
      <c r="V1877" t="str">
        <f t="shared" si="965"/>
        <v>3.33333333333333E-06-0.0015218487578112i</v>
      </c>
      <c r="W1877" t="str">
        <f t="shared" si="966"/>
        <v>0.0000144708554593527-0.000724898160020953i</v>
      </c>
      <c r="X1877" t="str">
        <f t="shared" si="967"/>
        <v>0.0000243825914427321-0.000724366303767806i</v>
      </c>
      <c r="Y1877" t="str">
        <f t="shared" si="968"/>
        <v>0.009+0.10951591990414i</v>
      </c>
      <c r="Z1877" t="str">
        <f t="shared" si="969"/>
        <v>-0.092320611411912-0.0107958086798683i</v>
      </c>
      <c r="AA1877" t="str">
        <f t="shared" si="970"/>
        <v>10.6017382796762-127.807034622422i</v>
      </c>
      <c r="AB1877" t="str">
        <f t="shared" si="971"/>
        <v>1.40234824094919-0.182495583329682i</v>
      </c>
      <c r="AC1877" t="str">
        <f t="shared" si="972"/>
        <v>1.5459624441971-2.34533144915079i</v>
      </c>
      <c r="AD1877" t="str">
        <f t="shared" si="973"/>
        <v>0.328998693944135+0.381067083821038i</v>
      </c>
      <c r="AE1877" t="str">
        <f t="shared" si="974"/>
        <v>-0.0262594332475157-0.0387321531230599i</v>
      </c>
      <c r="AF1877" t="str">
        <f t="shared" si="975"/>
        <v>-14.5783791890173-1.91383860200853i</v>
      </c>
      <c r="AG1877" t="str">
        <f t="shared" si="976"/>
        <v>1.18893146352301-0.137590313800286i</v>
      </c>
      <c r="AH1877" t="str">
        <f t="shared" si="977"/>
        <v>0.197145828061706+0.54000899807629i</v>
      </c>
      <c r="AI1877">
        <f t="shared" si="978"/>
        <v>-4.8085981764353409</v>
      </c>
      <c r="AJ1877">
        <f t="shared" si="979"/>
        <v>69.943934669820663</v>
      </c>
      <c r="AK1877"/>
      <c r="AL1877"/>
      <c r="AM1877"/>
      <c r="AN1877"/>
    </row>
    <row r="1878" spans="1:40" x14ac:dyDescent="0.25">
      <c r="A1878"/>
      <c r="B1878">
        <f t="shared" si="945"/>
        <v>174400</v>
      </c>
      <c r="C1878" s="186" t="str">
        <f t="shared" si="948"/>
        <v>-2.51275278418103E-06+0.0140425599918158i</v>
      </c>
      <c r="D1878" s="158" t="str">
        <f t="shared" si="949"/>
        <v>-5.95702522144397+0.107659626603921i</v>
      </c>
      <c r="E1878" t="str">
        <f t="shared" si="950"/>
        <v>2870</v>
      </c>
      <c r="F1878" t="str">
        <f t="shared" si="951"/>
        <v>0.777000777000777</v>
      </c>
      <c r="G1878" t="str">
        <f t="shared" si="946"/>
        <v>0.777000777000777</v>
      </c>
      <c r="H1878" t="str">
        <f t="shared" si="952"/>
        <v>8.62190626827618+2.02054085571973i</v>
      </c>
      <c r="I1878" t="str">
        <f t="shared" si="953"/>
        <v>684.867198482575i</v>
      </c>
      <c r="J1878" t="str">
        <f t="shared" si="947"/>
        <v>-400.200688530193+148.120886112776i</v>
      </c>
      <c r="K1878" t="str">
        <f t="shared" si="954"/>
        <v>0.557072598369269-1.50512762433073i</v>
      </c>
      <c r="L1878" t="str">
        <f t="shared" si="955"/>
        <v>0.0391799568587321-0.0889387381957345i</v>
      </c>
      <c r="M1878" t="str">
        <f t="shared" si="956"/>
        <v>0.596252555228001-1.59406636252646i</v>
      </c>
      <c r="N1878" t="str">
        <f t="shared" si="957"/>
        <v>-0.773448255031788i</v>
      </c>
      <c r="O1878" t="str">
        <f t="shared" si="958"/>
        <v>0.715505954387806-0.69860663411937i</v>
      </c>
      <c r="P1878" t="str">
        <f t="shared" si="959"/>
        <v>0.284494045612194+0.69860663411937i</v>
      </c>
      <c r="Q1878" t="str">
        <f t="shared" si="960"/>
        <v>-0.284494045612194+0.0748416209124181i</v>
      </c>
      <c r="R1878" t="str">
        <f t="shared" si="961"/>
        <v>-0.331091150707059-2.5427106249321i</v>
      </c>
      <c r="S1878" t="str">
        <f t="shared" si="962"/>
        <v>0.0798374709731381i</v>
      </c>
      <c r="T1878" t="str">
        <f t="shared" si="963"/>
        <v>0.203003585711106-0.0264334801340377i</v>
      </c>
      <c r="U1878" t="str">
        <f t="shared" si="964"/>
        <v>0.0000500000000000001-0.00138270558010056i</v>
      </c>
      <c r="V1878" t="str">
        <f t="shared" si="965"/>
        <v>3.33333333333333E-06-0.00152097613811062i</v>
      </c>
      <c r="W1878" t="str">
        <f t="shared" si="966"/>
        <v>0.0000144708510725392-0.00072448274624208i</v>
      </c>
      <c r="X1878" t="str">
        <f t="shared" si="967"/>
        <v>0.000024371227772642-0.000723951350302746i</v>
      </c>
      <c r="Y1878" t="str">
        <f t="shared" si="968"/>
        <v>0.009+0.109578751757212i</v>
      </c>
      <c r="Z1878" t="str">
        <f t="shared" si="969"/>
        <v>-0.0922149725775671-0.0107793072030781i</v>
      </c>
      <c r="AA1878" t="str">
        <f t="shared" si="970"/>
        <v>10.5894931333446-127.733792454487i</v>
      </c>
      <c r="AB1878" t="str">
        <f t="shared" si="971"/>
        <v>1.40232089210008-0.182598850719934i</v>
      </c>
      <c r="AC1878" t="str">
        <f t="shared" si="972"/>
        <v>1.54506272939564-2.34426759488829i</v>
      </c>
      <c r="AD1878" t="str">
        <f t="shared" si="973"/>
        <v>0.32916365015103+0.381245898006148i</v>
      </c>
      <c r="AE1878" t="str">
        <f t="shared" si="974"/>
        <v>-0.0262442503176874-0.0387047361350113i</v>
      </c>
      <c r="AF1878" t="str">
        <f t="shared" si="975"/>
        <v>-14.5789314897201-1.91288122911581i</v>
      </c>
      <c r="AG1878" t="str">
        <f t="shared" si="976"/>
        <v>1.18890485145549-0.137589396401502i</v>
      </c>
      <c r="AH1878" t="str">
        <f t="shared" si="977"/>
        <v>0.197093398130569+0.53965108405689i</v>
      </c>
      <c r="AI1878">
        <f t="shared" si="978"/>
        <v>-4.8139513086405792</v>
      </c>
      <c r="AJ1878">
        <f t="shared" si="979"/>
        <v>69.93660536730566</v>
      </c>
      <c r="AK1878"/>
      <c r="AL1878"/>
      <c r="AM1878"/>
      <c r="AN1878"/>
    </row>
    <row r="1879" spans="1:40" x14ac:dyDescent="0.25">
      <c r="A1879"/>
      <c r="B1879">
        <f t="shared" si="945"/>
        <v>174500</v>
      </c>
      <c r="C1879" s="186" t="str">
        <f t="shared" si="948"/>
        <v>-2.50987366358806E-06+0.0140345126800145i</v>
      </c>
      <c r="D1879" s="158" t="str">
        <f t="shared" si="949"/>
        <v>-5.95702519937072+0.107597930546778i</v>
      </c>
      <c r="E1879" t="str">
        <f t="shared" si="950"/>
        <v>2870</v>
      </c>
      <c r="F1879" t="str">
        <f t="shared" si="951"/>
        <v>0.777000777000777</v>
      </c>
      <c r="G1879" t="str">
        <f t="shared" si="946"/>
        <v>0.777000777000777</v>
      </c>
      <c r="H1879" t="str">
        <f t="shared" si="952"/>
        <v>8.62245771817349+2.01952266289127i</v>
      </c>
      <c r="I1879" t="str">
        <f t="shared" si="953"/>
        <v>685.259897564274i</v>
      </c>
      <c r="J1879" t="str">
        <f t="shared" si="947"/>
        <v>-400.660912970173+148.205817813529i</v>
      </c>
      <c r="K1879" t="str">
        <f t="shared" si="954"/>
        <v>0.556508325139463-1.50446950676673i</v>
      </c>
      <c r="L1879" t="str">
        <f t="shared" si="955"/>
        <v>0.0391423534534958-0.0889043262772046i</v>
      </c>
      <c r="M1879" t="str">
        <f t="shared" si="956"/>
        <v>0.595650678592959-1.59337383304393i</v>
      </c>
      <c r="N1879" t="str">
        <f t="shared" si="957"/>
        <v>-0.77389174600371i</v>
      </c>
      <c r="O1879" t="str">
        <f t="shared" si="958"/>
        <v>0.715196058298433-0.698923885837638i</v>
      </c>
      <c r="P1879" t="str">
        <f t="shared" si="959"/>
        <v>0.284803941701567+0.698923885837638i</v>
      </c>
      <c r="Q1879" t="str">
        <f t="shared" si="960"/>
        <v>-0.284803941701567+0.074967860166072i</v>
      </c>
      <c r="R1879" t="str">
        <f t="shared" si="961"/>
        <v>-0.331088547889421-2.54120389442074i</v>
      </c>
      <c r="S1879" t="str">
        <f t="shared" si="962"/>
        <v>0.0798832493395218i</v>
      </c>
      <c r="T1879" t="str">
        <f t="shared" si="963"/>
        <v>0.202999624320576-0.0264484290245108i</v>
      </c>
      <c r="U1879" t="str">
        <f t="shared" si="964"/>
        <v>0.0000499999999999999-0.0013819131986793i</v>
      </c>
      <c r="V1879" t="str">
        <f t="shared" si="965"/>
        <v>3.33333333333333E-06-0.00152010451854723i</v>
      </c>
      <c r="W1879" t="str">
        <f t="shared" si="966"/>
        <v>0.0000144708466832129-0.000724067808718873i</v>
      </c>
      <c r="X1879" t="str">
        <f t="shared" si="967"/>
        <v>0.000024359883618435-0.000723536872298968i</v>
      </c>
      <c r="Y1879" t="str">
        <f t="shared" si="968"/>
        <v>0.009+0.109641583610284i</v>
      </c>
      <c r="Z1879" t="str">
        <f t="shared" si="969"/>
        <v>-0.0921095148932112-0.0107628424936775i</v>
      </c>
      <c r="AA1879" t="str">
        <f t="shared" si="970"/>
        <v>10.5772692400184-127.660634139365i</v>
      </c>
      <c r="AB1879" t="str">
        <f t="shared" si="971"/>
        <v>1.40229352735831-0.182702115602427i</v>
      </c>
      <c r="AC1879" t="str">
        <f t="shared" si="972"/>
        <v>1.54416432091482-2.34320445187856i</v>
      </c>
      <c r="AD1879" t="str">
        <f t="shared" si="973"/>
        <v>0.329328685002574+0.381424643251685i</v>
      </c>
      <c r="AE1879" t="str">
        <f t="shared" si="974"/>
        <v>-0.0262290920574813-0.0386773516235615i</v>
      </c>
      <c r="AF1879" t="str">
        <f t="shared" si="975"/>
        <v>-14.5794829175442-1.91192473234449i</v>
      </c>
      <c r="AG1879" t="str">
        <f t="shared" si="976"/>
        <v>1.18887824221312-0.137588516988964i</v>
      </c>
      <c r="AH1879" t="str">
        <f t="shared" si="977"/>
        <v>0.197041042631157+0.53929359557566i</v>
      </c>
      <c r="AI1879">
        <f t="shared" si="978"/>
        <v>-4.8193011666514805</v>
      </c>
      <c r="AJ1879">
        <f t="shared" si="979"/>
        <v>69.929274618918754</v>
      </c>
      <c r="AK1879"/>
      <c r="AL1879"/>
      <c r="AM1879"/>
      <c r="AN1879"/>
    </row>
    <row r="1880" spans="1:40" x14ac:dyDescent="0.25">
      <c r="A1880"/>
      <c r="B1880">
        <f t="shared" si="945"/>
        <v>174600</v>
      </c>
      <c r="C1880" s="186" t="str">
        <f t="shared" si="948"/>
        <v>-2.50699948852066E-06+0.0140264745862096i</v>
      </c>
      <c r="D1880" s="158" t="str">
        <f t="shared" si="949"/>
        <v>-5.95702517733537+0.10753630516094i</v>
      </c>
      <c r="E1880" t="str">
        <f t="shared" si="950"/>
        <v>2870</v>
      </c>
      <c r="F1880" t="str">
        <f t="shared" si="951"/>
        <v>0.777000777000777</v>
      </c>
      <c r="G1880" t="str">
        <f t="shared" si="946"/>
        <v>0.777000777000777</v>
      </c>
      <c r="H1880" t="str">
        <f t="shared" si="952"/>
        <v>8.62300829695058+2.01850541580508i</v>
      </c>
      <c r="I1880" t="str">
        <f t="shared" si="953"/>
        <v>685.652596645972i</v>
      </c>
      <c r="J1880" t="str">
        <f t="shared" si="947"/>
        <v>-401.12140122468+148.290749514281i</v>
      </c>
      <c r="K1880" t="str">
        <f t="shared" si="954"/>
        <v>0.555944871401804-1.50381184632754i</v>
      </c>
      <c r="L1880" t="str">
        <f t="shared" si="955"/>
        <v>0.0391048006662053-0.0888699315036274i</v>
      </c>
      <c r="M1880" t="str">
        <f t="shared" si="956"/>
        <v>0.595049672068009-1.59268177783117i</v>
      </c>
      <c r="N1880" t="str">
        <f t="shared" si="957"/>
        <v>-0.774335236975632i</v>
      </c>
      <c r="O1880" t="str">
        <f t="shared" si="958"/>
        <v>0.714886021541269-0.699241000088594i</v>
      </c>
      <c r="P1880" t="str">
        <f t="shared" si="959"/>
        <v>0.285113978458731+0.699241000088594i</v>
      </c>
      <c r="Q1880" t="str">
        <f t="shared" si="960"/>
        <v>-0.285113978458731+0.075094236887038i</v>
      </c>
      <c r="R1880" t="str">
        <f t="shared" si="961"/>
        <v>-0.331085943508535-2.53969886104761i</v>
      </c>
      <c r="S1880" t="str">
        <f t="shared" si="962"/>
        <v>0.0799290277059055i</v>
      </c>
      <c r="T1880" t="str">
        <f t="shared" si="963"/>
        <v>0.202995660629331-0.0264633775517296i</v>
      </c>
      <c r="U1880" t="str">
        <f t="shared" si="964"/>
        <v>0.0000499999999999999-0.00138112172491145i</v>
      </c>
      <c r="V1880" t="str">
        <f t="shared" si="965"/>
        <v>3.33333333333333E-06-0.00151923389740259i</v>
      </c>
      <c r="W1880" t="str">
        <f t="shared" si="966"/>
        <v>0.0000144708422913739-0.00072365334663303i</v>
      </c>
      <c r="X1880" t="str">
        <f t="shared" si="967"/>
        <v>0.0000243485589354223-0.00072312286894014i</v>
      </c>
      <c r="Y1880" t="str">
        <f t="shared" si="968"/>
        <v>0.009+0.109704415463356i</v>
      </c>
      <c r="Z1880" t="str">
        <f t="shared" si="969"/>
        <v>-0.0920042379451947-0.010746414447213i</v>
      </c>
      <c r="AA1880" t="str">
        <f t="shared" si="970"/>
        <v>10.5650665504307-127.58755953325i</v>
      </c>
      <c r="AB1880" t="str">
        <f t="shared" si="971"/>
        <v>1.40226614672351-0.182805377975609i</v>
      </c>
      <c r="AC1880" t="str">
        <f t="shared" si="972"/>
        <v>1.5432672163686-2.34214201977272i</v>
      </c>
      <c r="AD1880" t="str">
        <f t="shared" si="973"/>
        <v>0.329493798472181+0.381603319525159i</v>
      </c>
      <c r="AE1880" t="str">
        <f t="shared" si="974"/>
        <v>-0.026213958410051-0.0386499995264375i</v>
      </c>
      <c r="AF1880" t="str">
        <f t="shared" si="975"/>
        <v>-14.580033474286-1.91096911064414i</v>
      </c>
      <c r="AG1880" t="str">
        <f t="shared" si="976"/>
        <v>1.18885163576767-0.137587675485562i</v>
      </c>
      <c r="AH1880" t="str">
        <f t="shared" si="977"/>
        <v>0.196988761419394+0.53893653183449i</v>
      </c>
      <c r="AI1880">
        <f t="shared" si="978"/>
        <v>-4.8246477546558966</v>
      </c>
      <c r="AJ1880">
        <f t="shared" si="979"/>
        <v>69.921942424677738</v>
      </c>
      <c r="AK1880"/>
      <c r="AL1880"/>
      <c r="AM1880"/>
      <c r="AN1880"/>
    </row>
    <row r="1881" spans="1:40" x14ac:dyDescent="0.25">
      <c r="A1881"/>
      <c r="B1881">
        <f t="shared" si="945"/>
        <v>174700</v>
      </c>
      <c r="C1881" s="186" t="str">
        <f t="shared" si="948"/>
        <v>-2.50413024765867E-06+0.0140184456945721i</v>
      </c>
      <c r="D1881" s="158" t="str">
        <f t="shared" si="949"/>
        <v>-5.95702515533786+0.107474750325053i</v>
      </c>
      <c r="E1881" t="str">
        <f t="shared" si="950"/>
        <v>2870</v>
      </c>
      <c r="F1881" t="str">
        <f t="shared" si="951"/>
        <v>0.777000777000777</v>
      </c>
      <c r="G1881" t="str">
        <f t="shared" si="946"/>
        <v>0.777000777000777</v>
      </c>
      <c r="H1881" t="str">
        <f t="shared" si="952"/>
        <v>8.6235580063996+2.0174891132906i</v>
      </c>
      <c r="I1881" t="str">
        <f t="shared" si="953"/>
        <v>686.045295727671i</v>
      </c>
      <c r="J1881" t="str">
        <f t="shared" si="947"/>
        <v>-401.582153293712+148.375681215034i</v>
      </c>
      <c r="K1881" t="str">
        <f t="shared" si="954"/>
        <v>0.555382235649208-1.50315464277367i</v>
      </c>
      <c r="L1881" t="str">
        <f t="shared" si="955"/>
        <v>0.0390672984131746-0.0888355538823634i</v>
      </c>
      <c r="M1881" t="str">
        <f t="shared" si="956"/>
        <v>0.594449534062383-1.59199019665603i</v>
      </c>
      <c r="N1881" t="str">
        <f t="shared" si="957"/>
        <v>-0.774778727947554i</v>
      </c>
      <c r="O1881" t="str">
        <f t="shared" si="958"/>
        <v>0.714575844177291-0.699557976809866i</v>
      </c>
      <c r="P1881" t="str">
        <f t="shared" si="959"/>
        <v>0.285424155822709+0.699557976809866i</v>
      </c>
      <c r="Q1881" t="str">
        <f t="shared" si="960"/>
        <v>-0.285424155822709+0.075220751137688i</v>
      </c>
      <c r="R1881" t="str">
        <f t="shared" si="961"/>
        <v>-0.331083337564281-2.53819552189767i</v>
      </c>
      <c r="S1881" t="str">
        <f t="shared" si="962"/>
        <v>0.0799748060722893i</v>
      </c>
      <c r="T1881" t="str">
        <f t="shared" si="963"/>
        <v>0.202991694637319-0.0264783257154697i</v>
      </c>
      <c r="U1881" t="str">
        <f t="shared" si="964"/>
        <v>0.0000499999999999999-0.00138033115723834i</v>
      </c>
      <c r="V1881" t="str">
        <f t="shared" si="965"/>
        <v>3.33333333333333E-06-0.00151836427296218i</v>
      </c>
      <c r="W1881" t="str">
        <f t="shared" si="966"/>
        <v>0.0000144708378970223-0.000723239359168107i</v>
      </c>
      <c r="X1881" t="str">
        <f t="shared" si="967"/>
        <v>0.0000243372536790428-0.000722709339411792i</v>
      </c>
      <c r="Y1881" t="str">
        <f t="shared" si="968"/>
        <v>0.009+0.109767247316427i</v>
      </c>
      <c r="Z1881" t="str">
        <f t="shared" si="969"/>
        <v>-0.0918991413210475-0.0107300229595899i</v>
      </c>
      <c r="AA1881" t="str">
        <f t="shared" si="970"/>
        <v>10.5528850154579-127.514568492666i</v>
      </c>
      <c r="AB1881" t="str">
        <f t="shared" si="971"/>
        <v>1.40223875019533-0.182908637837931i</v>
      </c>
      <c r="AC1881" t="str">
        <f t="shared" si="972"/>
        <v>1.54237141337614-2.34108029822091i</v>
      </c>
      <c r="AD1881" t="str">
        <f t="shared" si="973"/>
        <v>0.329658990533243+0.381781926794072i</v>
      </c>
      <c r="AE1881" t="str">
        <f t="shared" si="974"/>
        <v>-0.0261988493187115-0.0386226797815271i</v>
      </c>
      <c r="AF1881" t="str">
        <f t="shared" si="975"/>
        <v>-14.5805831617375-1.91001436296555i</v>
      </c>
      <c r="AG1881" t="str">
        <f t="shared" si="976"/>
        <v>1.18882503209097-0.137586871814354i</v>
      </c>
      <c r="AH1881" t="str">
        <f t="shared" si="977"/>
        <v>0.196936554351534+0.538579892037261i</v>
      </c>
      <c r="AI1881">
        <f t="shared" si="978"/>
        <v>-4.8299910768339052</v>
      </c>
      <c r="AJ1881">
        <f t="shared" si="979"/>
        <v>69.91460878460299</v>
      </c>
      <c r="AK1881"/>
      <c r="AL1881"/>
      <c r="AM1881"/>
      <c r="AN1881"/>
    </row>
    <row r="1882" spans="1:40" x14ac:dyDescent="0.25">
      <c r="A1882"/>
      <c r="B1882">
        <f t="shared" si="945"/>
        <v>174800</v>
      </c>
      <c r="C1882" s="186" t="str">
        <f t="shared" si="948"/>
        <v>-2.50126592971421E-06+0.0140104259893086i</v>
      </c>
      <c r="D1882" s="158" t="str">
        <f t="shared" si="949"/>
        <v>-5.95702513337809+0.107413265918033i</v>
      </c>
      <c r="E1882" t="str">
        <f t="shared" si="950"/>
        <v>2870</v>
      </c>
      <c r="F1882" t="str">
        <f t="shared" si="951"/>
        <v>0.777000777000777</v>
      </c>
      <c r="G1882" t="str">
        <f t="shared" si="946"/>
        <v>0.777000777000777</v>
      </c>
      <c r="H1882" t="str">
        <f t="shared" si="952"/>
        <v>8.62410684830813+2.01647375417883i</v>
      </c>
      <c r="I1882" t="str">
        <f t="shared" si="953"/>
        <v>686.43799480937i</v>
      </c>
      <c r="J1882" t="str">
        <f t="shared" si="947"/>
        <v>-402.04316917727+148.460612915787i</v>
      </c>
      <c r="K1882" t="str">
        <f t="shared" si="954"/>
        <v>0.554820416377821-1.50249789586496i</v>
      </c>
      <c r="L1882" t="str">
        <f t="shared" si="955"/>
        <v>0.0390298466108725-0.0888011934206886i</v>
      </c>
      <c r="M1882" t="str">
        <f t="shared" si="956"/>
        <v>0.593850262988693-1.59129908928565i</v>
      </c>
      <c r="N1882" t="str">
        <f t="shared" si="957"/>
        <v>-0.775222218919476i</v>
      </c>
      <c r="O1882" t="str">
        <f t="shared" si="958"/>
        <v>0.714265526267507-0.699874815939109i</v>
      </c>
      <c r="P1882" t="str">
        <f t="shared" si="959"/>
        <v>0.285734473732493+0.699874815939109i</v>
      </c>
      <c r="Q1882" t="str">
        <f t="shared" si="960"/>
        <v>-0.285734473732493+0.0753474029803669i</v>
      </c>
      <c r="R1882" t="str">
        <f t="shared" si="961"/>
        <v>-0.331080730056526-2.53669387406259i</v>
      </c>
      <c r="S1882" t="str">
        <f t="shared" si="962"/>
        <v>0.080020584438673i</v>
      </c>
      <c r="T1882" t="str">
        <f t="shared" si="963"/>
        <v>0.20298772634449-0.0264932735155057i</v>
      </c>
      <c r="U1882" t="str">
        <f t="shared" si="964"/>
        <v>0.00005-0.00137954149410491i</v>
      </c>
      <c r="V1882" t="str">
        <f t="shared" si="965"/>
        <v>3.33333333333333E-06-0.0015174956435154i</v>
      </c>
      <c r="W1882" t="str">
        <f t="shared" si="966"/>
        <v>0.000014470833500158-0.000722825845509539i</v>
      </c>
      <c r="X1882" t="str">
        <f t="shared" si="967"/>
        <v>0.0000243259678048625-0.000722296282901317i</v>
      </c>
      <c r="Y1882" t="str">
        <f t="shared" si="968"/>
        <v>0.009+0.109830079169499i</v>
      </c>
      <c r="Z1882" t="str">
        <f t="shared" si="969"/>
        <v>-0.0917942246094707-0.0107136679270697i</v>
      </c>
      <c r="AA1882" t="str">
        <f t="shared" si="970"/>
        <v>10.5407245861178-127.44166087446i</v>
      </c>
      <c r="AB1882" t="str">
        <f t="shared" si="971"/>
        <v>1.40221133777343-0.183011895187834i</v>
      </c>
      <c r="AC1882" t="str">
        <f t="shared" si="972"/>
        <v>1.54147690956164-2.34001928687223i</v>
      </c>
      <c r="AD1882" t="str">
        <f t="shared" si="973"/>
        <v>0.329824261159133+0.381960465025945i</v>
      </c>
      <c r="AE1882" t="str">
        <f t="shared" si="974"/>
        <v>-0.0261837647269371-0.0385953923268796i</v>
      </c>
      <c r="AF1882" t="str">
        <f t="shared" si="975"/>
        <v>-14.5811319816862-1.9090604882608i</v>
      </c>
      <c r="AG1882" t="str">
        <f t="shared" si="976"/>
        <v>1.18879843115495-0.137586105898559i</v>
      </c>
      <c r="AH1882" t="str">
        <f t="shared" si="977"/>
        <v>0.19688442128413+0.538223675389827i</v>
      </c>
      <c r="AI1882">
        <f t="shared" si="978"/>
        <v>-4.835331137358164</v>
      </c>
      <c r="AJ1882">
        <f t="shared" si="979"/>
        <v>69.90727369871999</v>
      </c>
      <c r="AK1882"/>
      <c r="AL1882"/>
      <c r="AM1882"/>
      <c r="AN1882"/>
    </row>
    <row r="1883" spans="1:40" x14ac:dyDescent="0.25">
      <c r="A1883"/>
      <c r="B1883">
        <f t="shared" si="945"/>
        <v>174900</v>
      </c>
      <c r="C1883" s="186" t="str">
        <f t="shared" si="948"/>
        <v>-2.49840652343166E-06+0.014002415454662i</v>
      </c>
      <c r="D1883" s="158" t="str">
        <f t="shared" si="949"/>
        <v>-5.95702511145597+0.107351851819075i</v>
      </c>
      <c r="E1883" t="str">
        <f t="shared" si="950"/>
        <v>2870</v>
      </c>
      <c r="F1883" t="str">
        <f t="shared" si="951"/>
        <v>0.777000777000777</v>
      </c>
      <c r="G1883" t="str">
        <f t="shared" si="946"/>
        <v>0.777000777000777</v>
      </c>
      <c r="H1883" t="str">
        <f t="shared" si="952"/>
        <v>8.62465482445929+2.01545933730233i</v>
      </c>
      <c r="I1883" t="str">
        <f t="shared" si="953"/>
        <v>686.830693891068i</v>
      </c>
      <c r="J1883" t="str">
        <f t="shared" si="947"/>
        <v>-402.504448875354+148.54554461654i</v>
      </c>
      <c r="K1883" t="str">
        <f t="shared" si="954"/>
        <v>0.554259412087042-1.50184160536062i</v>
      </c>
      <c r="L1883" t="str">
        <f t="shared" si="955"/>
        <v>0.0389924451759216-0.0887668501257947i</v>
      </c>
      <c r="M1883" t="str">
        <f t="shared" si="956"/>
        <v>0.593251857262964-1.59060845548641i</v>
      </c>
      <c r="N1883" t="str">
        <f t="shared" si="957"/>
        <v>-0.775665709891398i</v>
      </c>
      <c r="O1883" t="str">
        <f t="shared" si="958"/>
        <v>0.713955067872951-0.700191517414007i</v>
      </c>
      <c r="P1883" t="str">
        <f t="shared" si="959"/>
        <v>0.286044932127049+0.700191517414007i</v>
      </c>
      <c r="Q1883" t="str">
        <f t="shared" si="960"/>
        <v>-0.286044932127049+0.0754741924773911i</v>
      </c>
      <c r="R1883" t="str">
        <f t="shared" si="961"/>
        <v>-0.331078120985155-2.53519391464065i</v>
      </c>
      <c r="S1883" t="str">
        <f t="shared" si="962"/>
        <v>0.0800663628050566i</v>
      </c>
      <c r="T1883" t="str">
        <f t="shared" si="963"/>
        <v>0.20298375575079-0.0265082209516138i</v>
      </c>
      <c r="U1883" t="str">
        <f t="shared" si="964"/>
        <v>0.00005-0.00137875273395963i</v>
      </c>
      <c r="V1883" t="str">
        <f t="shared" si="965"/>
        <v>3.33333333333333E-06-0.00151662800735559i</v>
      </c>
      <c r="W1883" t="str">
        <f t="shared" si="966"/>
        <v>0.0000144708291007809-0.000722412804844626i</v>
      </c>
      <c r="X1883" t="str">
        <f t="shared" si="967"/>
        <v>0.0000243147012685747-0.000721883698597978i</v>
      </c>
      <c r="Y1883" t="str">
        <f t="shared" si="968"/>
        <v>0.009+0.109892911022571i</v>
      </c>
      <c r="Z1883" t="str">
        <f t="shared" si="969"/>
        <v>-0.0916894874003434-0.0106973492462711i</v>
      </c>
      <c r="AA1883" t="str">
        <f t="shared" si="970"/>
        <v>10.5285852135715-127.36883653581i</v>
      </c>
      <c r="AB1883" t="str">
        <f t="shared" si="971"/>
        <v>1.40218390945742-0.183115150023773i</v>
      </c>
      <c r="AC1883" t="str">
        <f t="shared" si="972"/>
        <v>1.54058370255438-2.33895898537455i</v>
      </c>
      <c r="AD1883" t="str">
        <f t="shared" si="973"/>
        <v>0.329989610323232+0.3821389341883i</v>
      </c>
      <c r="AE1883" t="str">
        <f t="shared" si="974"/>
        <v>-0.026168704578366-0.0385681371007072i</v>
      </c>
      <c r="AF1883" t="str">
        <f t="shared" si="975"/>
        <v>-14.5816799359153-1.90810748548325i</v>
      </c>
      <c r="AG1883" t="str">
        <f t="shared" si="976"/>
        <v>1.18877183293162-0.137585377661577i</v>
      </c>
      <c r="AH1883" t="str">
        <f t="shared" si="977"/>
        <v>0.196832362074081+0.537867881100069i</v>
      </c>
      <c r="AI1883">
        <f t="shared" si="978"/>
        <v>-4.8406679403928115</v>
      </c>
      <c r="AJ1883">
        <f t="shared" si="979"/>
        <v>69.899937167056805</v>
      </c>
      <c r="AK1883"/>
      <c r="AL1883"/>
      <c r="AM1883"/>
      <c r="AN1883"/>
    </row>
    <row r="1884" spans="1:40" x14ac:dyDescent="0.25">
      <c r="A1884"/>
      <c r="B1884">
        <f t="shared" si="945"/>
        <v>175000</v>
      </c>
      <c r="C1884" s="186" t="str">
        <f t="shared" si="948"/>
        <v>-2.49555201758755E-06+0.0139944140749111i</v>
      </c>
      <c r="D1884" s="158" t="str">
        <f t="shared" si="949"/>
        <v>-5.95702508957143+0.107290507907652i</v>
      </c>
      <c r="E1884" t="str">
        <f t="shared" si="950"/>
        <v>2870</v>
      </c>
      <c r="F1884" t="str">
        <f t="shared" si="951"/>
        <v>0.777000777000777</v>
      </c>
      <c r="G1884" t="str">
        <f t="shared" si="946"/>
        <v>0.777000777000777</v>
      </c>
      <c r="H1884" t="str">
        <f t="shared" si="952"/>
        <v>8.62520193663179+2.01444586149515i</v>
      </c>
      <c r="I1884" t="str">
        <f t="shared" si="953"/>
        <v>687.223392972767i</v>
      </c>
      <c r="J1884" t="str">
        <f t="shared" si="947"/>
        <v>-402.965992387963+148.630476317292i</v>
      </c>
      <c r="K1884" t="str">
        <f t="shared" si="954"/>
        <v>0.553699221279508-1.5011857710193i</v>
      </c>
      <c r="L1884" t="str">
        <f t="shared" si="955"/>
        <v>0.0389550940250981-0.0887325240047893i</v>
      </c>
      <c r="M1884" t="str">
        <f t="shared" si="956"/>
        <v>0.592654315304606-1.58991829502409i</v>
      </c>
      <c r="N1884" t="str">
        <f t="shared" si="957"/>
        <v>-0.776109200863319i</v>
      </c>
      <c r="O1884" t="str">
        <f t="shared" si="958"/>
        <v>0.713644469054687-0.700508081172269i</v>
      </c>
      <c r="P1884" t="str">
        <f t="shared" si="959"/>
        <v>0.286355530945313+0.700508081172269i</v>
      </c>
      <c r="Q1884" t="str">
        <f t="shared" si="960"/>
        <v>-0.286355530945313+0.07560111969105i</v>
      </c>
      <c r="R1884" t="str">
        <f t="shared" si="961"/>
        <v>-0.331075510350042-2.53369564073682i</v>
      </c>
      <c r="S1884" t="str">
        <f t="shared" si="962"/>
        <v>0.0801121411714403i</v>
      </c>
      <c r="T1884" t="str">
        <f t="shared" si="963"/>
        <v>0.202979782856171-0.0265231680235692i</v>
      </c>
      <c r="U1884" t="str">
        <f t="shared" si="964"/>
        <v>0.00005-0.00137796487525451i</v>
      </c>
      <c r="V1884" t="str">
        <f t="shared" si="965"/>
        <v>3.33333333333333E-06-0.00151576136277996i</v>
      </c>
      <c r="W1884" t="str">
        <f t="shared" si="966"/>
        <v>0.0000144708246988912-0.000722000236362517i</v>
      </c>
      <c r="X1884" t="str">
        <f t="shared" si="967"/>
        <v>0.0000243034540259992-0.000721471585692871i</v>
      </c>
      <c r="Y1884" t="str">
        <f t="shared" si="968"/>
        <v>0.009+0.109955742875643i</v>
      </c>
      <c r="Z1884" t="str">
        <f t="shared" si="969"/>
        <v>-0.0915849292847058-0.010681066814166i</v>
      </c>
      <c r="AA1884" t="str">
        <f t="shared" si="970"/>
        <v>10.5164668491206-127.296095334218i</v>
      </c>
      <c r="AB1884" t="str">
        <f t="shared" si="971"/>
        <v>1.40215646524698-0.183218402344196i</v>
      </c>
      <c r="AC1884" t="str">
        <f t="shared" si="972"/>
        <v>1.53969178998875-2.33789939337499i</v>
      </c>
      <c r="AD1884" t="str">
        <f t="shared" si="973"/>
        <v>0.330155037998868+0.382317334248666i</v>
      </c>
      <c r="AE1884" t="str">
        <f t="shared" si="974"/>
        <v>-0.0261536688167918-0.0385409140413806i</v>
      </c>
      <c r="AF1884" t="str">
        <f t="shared" si="975"/>
        <v>-14.5822270262032-1.9071553535875i</v>
      </c>
      <c r="AG1884" t="str">
        <f t="shared" si="976"/>
        <v>1.18874523739307-0.137584687026956i</v>
      </c>
      <c r="AH1884" t="str">
        <f t="shared" si="977"/>
        <v>0.196780376578564+0.537512508377791i</v>
      </c>
      <c r="AI1884">
        <f t="shared" si="978"/>
        <v>-4.8460014900952437</v>
      </c>
      <c r="AJ1884">
        <f t="shared" si="979"/>
        <v>69.892599189647058</v>
      </c>
      <c r="AK1884"/>
      <c r="AL1884"/>
      <c r="AM1884"/>
      <c r="AN1884"/>
    </row>
    <row r="1885" spans="1:40" x14ac:dyDescent="0.25">
      <c r="A1885"/>
      <c r="B1885">
        <f t="shared" si="945"/>
        <v>175100</v>
      </c>
      <c r="C1885" s="186" t="str">
        <f t="shared" si="948"/>
        <v>-2.49270240099054E-06+0.0139864218343711i</v>
      </c>
      <c r="D1885" s="158" t="str">
        <f t="shared" si="949"/>
        <v>-5.95702506772437+0.107229234063512i</v>
      </c>
      <c r="E1885" t="str">
        <f t="shared" si="950"/>
        <v>2870</v>
      </c>
      <c r="F1885" t="str">
        <f t="shared" si="951"/>
        <v>0.777000777000777</v>
      </c>
      <c r="G1885" t="str">
        <f t="shared" si="946"/>
        <v>0.777000777000777</v>
      </c>
      <c r="H1885" t="str">
        <f t="shared" si="952"/>
        <v>8.62574818659979+2.01343332559293i</v>
      </c>
      <c r="I1885" t="str">
        <f t="shared" si="953"/>
        <v>687.616092054466i</v>
      </c>
      <c r="J1885" t="str">
        <f t="shared" si="947"/>
        <v>-403.427799715097+148.715408018045i</v>
      </c>
      <c r="K1885" t="str">
        <f t="shared" si="954"/>
        <v>0.553139842461086-1.50053039259896i</v>
      </c>
      <c r="L1885" t="str">
        <f t="shared" si="955"/>
        <v>0.0389177930753324-0.0886982150646971i</v>
      </c>
      <c r="M1885" t="str">
        <f t="shared" si="956"/>
        <v>0.592057635536418-1.58922860766366i</v>
      </c>
      <c r="N1885" t="str">
        <f t="shared" si="957"/>
        <v>-0.776552691835241i</v>
      </c>
      <c r="O1885" t="str">
        <f t="shared" si="958"/>
        <v>0.713333729873803-0.700824507151632i</v>
      </c>
      <c r="P1885" t="str">
        <f t="shared" si="959"/>
        <v>0.286666270126197+0.700824507151632i</v>
      </c>
      <c r="Q1885" t="str">
        <f t="shared" si="960"/>
        <v>-0.286666270126197+0.075728184683609i</v>
      </c>
      <c r="R1885" t="str">
        <f t="shared" si="961"/>
        <v>-0.331072898151051-2.53219904946263i</v>
      </c>
      <c r="S1885" t="str">
        <f t="shared" si="962"/>
        <v>0.0801579195378241i</v>
      </c>
      <c r="T1885" t="str">
        <f t="shared" si="963"/>
        <v>0.20297580766058-0.0265381147311462i</v>
      </c>
      <c r="U1885" t="str">
        <f t="shared" si="964"/>
        <v>0.00005-0.00137717791644511i</v>
      </c>
      <c r="V1885" t="str">
        <f t="shared" si="965"/>
        <v>3.33333333333333E-06-0.00151489570808962i</v>
      </c>
      <c r="W1885" t="str">
        <f t="shared" si="966"/>
        <v>0.0000144708202944889-0.000721588139254216i</v>
      </c>
      <c r="X1885" t="str">
        <f t="shared" si="967"/>
        <v>0.0000242922260330816-0.000721059943378945i</v>
      </c>
      <c r="Y1885" t="str">
        <f t="shared" si="968"/>
        <v>0.009+0.110018574728715i</v>
      </c>
      <c r="Z1885" t="str">
        <f t="shared" si="969"/>
        <v>-0.0914805498547632-0.0106648205280794i</v>
      </c>
      <c r="AA1885" t="str">
        <f t="shared" si="970"/>
        <v>10.5043694442083-127.22343712751i</v>
      </c>
      <c r="AB1885" t="str">
        <f t="shared" si="971"/>
        <v>1.40212900514174-0.183321652147543i</v>
      </c>
      <c r="AC1885" t="str">
        <f t="shared" si="972"/>
        <v>1.53880116950421-2.33684051051934i</v>
      </c>
      <c r="AD1885" t="str">
        <f t="shared" si="973"/>
        <v>0.330320544159397+0.382495665174577i</v>
      </c>
      <c r="AE1885" t="str">
        <f t="shared" si="974"/>
        <v>-0.0261386573861711-0.0385137230874313i</v>
      </c>
      <c r="AF1885" t="str">
        <f t="shared" si="975"/>
        <v>-14.5827732543242-1.90620409152942i</v>
      </c>
      <c r="AG1885" t="str">
        <f t="shared" si="976"/>
        <v>1.1887186445115-0.137584033918429i</v>
      </c>
      <c r="AH1885" t="str">
        <f t="shared" si="977"/>
        <v>0.196728464655103+0.537157556434792i</v>
      </c>
      <c r="AI1885">
        <f t="shared" si="978"/>
        <v>-4.8513317906146485</v>
      </c>
      <c r="AJ1885">
        <f t="shared" si="979"/>
        <v>69.885259766525991</v>
      </c>
      <c r="AK1885"/>
      <c r="AL1885"/>
      <c r="AM1885"/>
      <c r="AN1885"/>
    </row>
    <row r="1886" spans="1:40" x14ac:dyDescent="0.25">
      <c r="A1886"/>
      <c r="B1886">
        <f t="shared" si="945"/>
        <v>175200</v>
      </c>
      <c r="C1886" s="186" t="str">
        <f t="shared" si="948"/>
        <v>-2.48985766248113E-06+0.0139784387173924i</v>
      </c>
      <c r="D1886" s="158" t="str">
        <f t="shared" si="949"/>
        <v>-5.9570250459147+0.107168030166675i</v>
      </c>
      <c r="E1886" t="str">
        <f t="shared" si="950"/>
        <v>2870</v>
      </c>
      <c r="F1886" t="str">
        <f t="shared" si="951"/>
        <v>0.777000777000777</v>
      </c>
      <c r="G1886" t="str">
        <f t="shared" si="946"/>
        <v>0.777000777000777</v>
      </c>
      <c r="H1886" t="str">
        <f t="shared" si="952"/>
        <v>8.62629357613309+2.0124217284328i</v>
      </c>
      <c r="I1886" t="str">
        <f t="shared" si="953"/>
        <v>688.008791136165i</v>
      </c>
      <c r="J1886" t="str">
        <f t="shared" si="947"/>
        <v>-403.889870856758+148.800339718798i</v>
      </c>
      <c r="K1886" t="str">
        <f t="shared" si="954"/>
        <v>0.552581274140854-1.49987546985699i</v>
      </c>
      <c r="L1886" t="str">
        <f t="shared" si="955"/>
        <v>0.0388805422437073-0.0886639233124589i</v>
      </c>
      <c r="M1886" t="str">
        <f t="shared" si="956"/>
        <v>0.591461816384561-1.58853939316945i</v>
      </c>
      <c r="N1886" t="str">
        <f t="shared" si="957"/>
        <v>-0.776996182807163i</v>
      </c>
      <c r="O1886" t="str">
        <f t="shared" si="958"/>
        <v>0.713022850391417-0.701140795289861i</v>
      </c>
      <c r="P1886" t="str">
        <f t="shared" si="959"/>
        <v>0.286977149608583+0.701140795289861i</v>
      </c>
      <c r="Q1886" t="str">
        <f t="shared" si="960"/>
        <v>-0.286977149608583+0.075855387517302i</v>
      </c>
      <c r="R1886" t="str">
        <f t="shared" si="961"/>
        <v>-0.331070284388071-2.53070413793622i</v>
      </c>
      <c r="S1886" t="str">
        <f t="shared" si="962"/>
        <v>0.0802036979042078i</v>
      </c>
      <c r="T1886" t="str">
        <f t="shared" si="963"/>
        <v>0.202971830163965-0.026553061074121i</v>
      </c>
      <c r="U1886" t="str">
        <f t="shared" si="964"/>
        <v>0.00005-0.00137639185599052i</v>
      </c>
      <c r="V1886" t="str">
        <f t="shared" si="965"/>
        <v>3.33333333333333E-06-0.00151403104158957i</v>
      </c>
      <c r="W1886" t="str">
        <f t="shared" si="966"/>
        <v>0.0000144708158875739-0.000721176512712579i</v>
      </c>
      <c r="X1886" t="str">
        <f t="shared" si="967"/>
        <v>0.0000242810172458934-0.000720648770850993i</v>
      </c>
      <c r="Y1886" t="str">
        <f t="shared" si="968"/>
        <v>0.009+0.110081406581786i</v>
      </c>
      <c r="Z1886" t="str">
        <f t="shared" si="969"/>
        <v>-0.0913763487038814-0.0106486102856883i</v>
      </c>
      <c r="AA1886" t="str">
        <f t="shared" si="970"/>
        <v>10.4922929504184-127.150861773836i</v>
      </c>
      <c r="AB1886" t="str">
        <f t="shared" si="971"/>
        <v>1.40210152914134-0.183424899432267i</v>
      </c>
      <c r="AC1886" t="str">
        <f t="shared" si="972"/>
        <v>1.53791183874521-2.33578233645251i</v>
      </c>
      <c r="AD1886" t="str">
        <f t="shared" si="973"/>
        <v>0.330486128778135+0.382673926933579i</v>
      </c>
      <c r="AE1886" t="str">
        <f t="shared" si="974"/>
        <v>-0.0261236702306171-0.0384865641775505i</v>
      </c>
      <c r="AF1886" t="str">
        <f t="shared" si="975"/>
        <v>-14.5833186220478-1.90525369826613i</v>
      </c>
      <c r="AG1886" t="str">
        <f t="shared" si="976"/>
        <v>1.18869205425916-0.137583418259884i</v>
      </c>
      <c r="AH1886" t="str">
        <f t="shared" si="977"/>
        <v>0.196676626161515+0.536803024484828i</v>
      </c>
      <c r="AI1886">
        <f t="shared" si="978"/>
        <v>-4.8566588460927544</v>
      </c>
      <c r="AJ1886">
        <f t="shared" si="979"/>
        <v>69.877918897734446</v>
      </c>
      <c r="AK1886"/>
      <c r="AL1886"/>
      <c r="AM1886"/>
      <c r="AN1886"/>
    </row>
    <row r="1887" spans="1:40" x14ac:dyDescent="0.25">
      <c r="A1887"/>
      <c r="B1887">
        <f t="shared" si="945"/>
        <v>175300</v>
      </c>
      <c r="C1887" s="186" t="str">
        <f t="shared" si="948"/>
        <v>-2.48701779093165E-06+0.0139704647083616i</v>
      </c>
      <c r="D1887" s="158" t="str">
        <f t="shared" si="949"/>
        <v>-5.95702502414236+0.107106896097439i</v>
      </c>
      <c r="E1887" t="str">
        <f t="shared" si="950"/>
        <v>2870</v>
      </c>
      <c r="F1887" t="str">
        <f t="shared" si="951"/>
        <v>0.777000777000777</v>
      </c>
      <c r="G1887" t="str">
        <f t="shared" si="946"/>
        <v>0.777000777000777</v>
      </c>
      <c r="H1887" t="str">
        <f t="shared" si="952"/>
        <v>8.62683810699706+2.01141106885347i</v>
      </c>
      <c r="I1887" t="str">
        <f t="shared" si="953"/>
        <v>688.401490217864i</v>
      </c>
      <c r="J1887" t="str">
        <f t="shared" si="947"/>
        <v>-404.352205812944+148.885271419551i</v>
      </c>
      <c r="K1887" t="str">
        <f t="shared" si="954"/>
        <v>0.552023514831113-1.49922100255018i</v>
      </c>
      <c r="L1887" t="str">
        <f t="shared" si="955"/>
        <v>0.0388433414474586-0.088629648754933i</v>
      </c>
      <c r="M1887" t="str">
        <f t="shared" si="956"/>
        <v>0.590866856278572-1.58785065130511i</v>
      </c>
      <c r="N1887" t="str">
        <f t="shared" si="957"/>
        <v>-0.777439673779085i</v>
      </c>
      <c r="O1887" t="str">
        <f t="shared" si="958"/>
        <v>0.712711830668675-0.701456945524746i</v>
      </c>
      <c r="P1887" t="str">
        <f t="shared" si="959"/>
        <v>0.287288169331325+0.701456945524746i</v>
      </c>
      <c r="Q1887" t="str">
        <f t="shared" si="960"/>
        <v>-0.287288169331325+0.0759827282543389i</v>
      </c>
      <c r="R1887" t="str">
        <f t="shared" si="961"/>
        <v>-0.331067669060966-2.52921090328231i</v>
      </c>
      <c r="S1887" t="str">
        <f t="shared" si="962"/>
        <v>0.0802494762705914i</v>
      </c>
      <c r="T1887" t="str">
        <f t="shared" si="963"/>
        <v>0.202967850366275-0.026568007052268i</v>
      </c>
      <c r="U1887" t="str">
        <f t="shared" si="964"/>
        <v>0.00005-0.00137560669235333i</v>
      </c>
      <c r="V1887" t="str">
        <f t="shared" si="965"/>
        <v>3.33333333333333E-06-0.00151316736158866i</v>
      </c>
      <c r="W1887" t="str">
        <f t="shared" si="966"/>
        <v>0.0000144708114781462-0.000720765355932302i</v>
      </c>
      <c r="X1887" t="str">
        <f t="shared" si="967"/>
        <v>0.0000242698276206312-0.000720238067305646i</v>
      </c>
      <c r="Y1887" t="str">
        <f t="shared" si="968"/>
        <v>0.009+0.110144238434858i</v>
      </c>
      <c r="Z1887" t="str">
        <f t="shared" si="969"/>
        <v>-0.0912723254265792-0.0106324359850189i</v>
      </c>
      <c r="AA1887" t="str">
        <f t="shared" si="970"/>
        <v>10.480237319474-127.078369131668i</v>
      </c>
      <c r="AB1887" t="str">
        <f t="shared" si="971"/>
        <v>1.40207403724544-0.183528144196812i</v>
      </c>
      <c r="AC1887" t="str">
        <f t="shared" si="972"/>
        <v>1.53702379536129-2.33472487081837i</v>
      </c>
      <c r="AD1887" t="str">
        <f t="shared" si="973"/>
        <v>0.33065179182839+0.382852119493224i</v>
      </c>
      <c r="AE1887" t="str">
        <f t="shared" si="974"/>
        <v>-0.0261087072944018-0.0384594372505883i</v>
      </c>
      <c r="AF1887" t="str">
        <f t="shared" si="975"/>
        <v>-14.5838631311394-1.90430417275603i</v>
      </c>
      <c r="AG1887" t="str">
        <f t="shared" si="976"/>
        <v>1.18866546660843-0.137582839975376i</v>
      </c>
      <c r="AH1887" t="str">
        <f t="shared" si="977"/>
        <v>0.196624860955938+0.536448911743608i</v>
      </c>
      <c r="AI1887">
        <f t="shared" si="978"/>
        <v>-4.861982660663676</v>
      </c>
      <c r="AJ1887">
        <f t="shared" si="979"/>
        <v>69.870576583316094</v>
      </c>
      <c r="AK1887"/>
      <c r="AL1887"/>
      <c r="AM1887"/>
      <c r="AN1887"/>
    </row>
    <row r="1888" spans="1:40" x14ac:dyDescent="0.25">
      <c r="A1888"/>
      <c r="B1888">
        <f t="shared" si="945"/>
        <v>175400</v>
      </c>
      <c r="C1888" s="186" t="str">
        <f t="shared" si="948"/>
        <v>-2.48418277524611E-06+0.0139624997917003i</v>
      </c>
      <c r="D1888" s="158" t="str">
        <f t="shared" si="949"/>
        <v>-5.95702500240723+0.107045831736369i</v>
      </c>
      <c r="E1888" t="str">
        <f t="shared" si="950"/>
        <v>2870</v>
      </c>
      <c r="F1888" t="str">
        <f t="shared" si="951"/>
        <v>0.777000777000777</v>
      </c>
      <c r="G1888" t="str">
        <f t="shared" si="946"/>
        <v>0.777000777000777</v>
      </c>
      <c r="H1888" t="str">
        <f t="shared" si="952"/>
        <v>8.62738178095259+2.01040134569516i</v>
      </c>
      <c r="I1888" t="str">
        <f t="shared" si="953"/>
        <v>688.794189299562i</v>
      </c>
      <c r="J1888" t="str">
        <f t="shared" si="947"/>
        <v>-404.814804583656+148.970203120303i</v>
      </c>
      <c r="K1888" t="str">
        <f t="shared" si="954"/>
        <v>0.551466563047363-1.4985669904347i</v>
      </c>
      <c r="L1888" t="str">
        <f t="shared" si="955"/>
        <v>0.038806190603975-0.0885953913988949i</v>
      </c>
      <c r="M1888" t="str">
        <f t="shared" si="956"/>
        <v>0.590272753651338-1.58716238183359i</v>
      </c>
      <c r="N1888" t="str">
        <f t="shared" si="957"/>
        <v>-0.777883164751007i</v>
      </c>
      <c r="O1888" t="str">
        <f t="shared" si="958"/>
        <v>0.712400670766748-0.701772957794105i</v>
      </c>
      <c r="P1888" t="str">
        <f t="shared" si="959"/>
        <v>0.287599329233252+0.701772957794105i</v>
      </c>
      <c r="Q1888" t="str">
        <f t="shared" si="960"/>
        <v>-0.287599329233252+0.0761102069569021i</v>
      </c>
      <c r="R1888" t="str">
        <f t="shared" si="961"/>
        <v>-0.331065052169613-2.52771934263218i</v>
      </c>
      <c r="S1888" t="str">
        <f t="shared" si="962"/>
        <v>0.080295254636975i</v>
      </c>
      <c r="T1888" t="str">
        <f t="shared" si="963"/>
        <v>0.202963868267458-0.0265829526653625i</v>
      </c>
      <c r="U1888" t="str">
        <f t="shared" si="964"/>
        <v>0.00005-0.00137482242399965i</v>
      </c>
      <c r="V1888" t="str">
        <f t="shared" si="965"/>
        <v>3.33333333333333E-06-0.00151230466639961i</v>
      </c>
      <c r="W1888" t="str">
        <f t="shared" si="966"/>
        <v>0.0000144708070662059-0.000720354668109912i</v>
      </c>
      <c r="X1888" t="str">
        <f t="shared" si="967"/>
        <v>0.0000242586571136164-0.000719827831941352i</v>
      </c>
      <c r="Y1888" t="str">
        <f t="shared" si="968"/>
        <v>0.009+0.11020707028793i</v>
      </c>
      <c r="Z1888" t="str">
        <f t="shared" si="969"/>
        <v>-0.091168479618526-0.0106162975244466i</v>
      </c>
      <c r="AA1888" t="str">
        <f t="shared" si="970"/>
        <v>10.4682025032381-127.0059590598i</v>
      </c>
      <c r="AB1888" t="str">
        <f t="shared" si="971"/>
        <v>1.40204652945366-0.183631386439624i</v>
      </c>
      <c r="AC1888" t="str">
        <f t="shared" si="972"/>
        <v>1.536137037007-2.33366811325972i</v>
      </c>
      <c r="AD1888" t="str">
        <f t="shared" si="973"/>
        <v>0.330817533283459+0.383030242821063i</v>
      </c>
      <c r="AE1888" t="str">
        <f t="shared" si="974"/>
        <v>-0.0260937685219546-0.0384323422455519i</v>
      </c>
      <c r="AF1888" t="str">
        <f t="shared" si="975"/>
        <v>-14.5844067833598-1.90335551395879i</v>
      </c>
      <c r="AG1888" t="str">
        <f t="shared" si="976"/>
        <v>1.18863888153172-0.137582298989127i</v>
      </c>
      <c r="AH1888" t="str">
        <f t="shared" si="977"/>
        <v>0.196573168896822+0.53609521742879i</v>
      </c>
      <c r="AI1888">
        <f t="shared" si="978"/>
        <v>-4.8673032384539408</v>
      </c>
      <c r="AJ1888">
        <f t="shared" si="979"/>
        <v>69.86323282331837</v>
      </c>
      <c r="AK1888"/>
      <c r="AL1888"/>
      <c r="AM1888"/>
      <c r="AN1888"/>
    </row>
    <row r="1889" spans="1:40" x14ac:dyDescent="0.25">
      <c r="A1889"/>
      <c r="B1889">
        <f t="shared" si="945"/>
        <v>175500</v>
      </c>
      <c r="C1889" s="186" t="str">
        <f t="shared" si="948"/>
        <v>-2.48135260436026E-06+0.0139545439518665i</v>
      </c>
      <c r="D1889" s="158" t="str">
        <f t="shared" si="949"/>
        <v>-5.95702498070926+0.10698483696431i</v>
      </c>
      <c r="E1889" t="str">
        <f t="shared" si="950"/>
        <v>2870</v>
      </c>
      <c r="F1889" t="str">
        <f t="shared" si="951"/>
        <v>0.777000777000777</v>
      </c>
      <c r="G1889" t="str">
        <f t="shared" si="946"/>
        <v>0.777000777000777</v>
      </c>
      <c r="H1889" t="str">
        <f t="shared" si="952"/>
        <v>8.62792459975626+2.00939255779967i</v>
      </c>
      <c r="I1889" t="str">
        <f t="shared" si="953"/>
        <v>689.186888381261i</v>
      </c>
      <c r="J1889" t="str">
        <f t="shared" si="947"/>
        <v>-405.277667168893+149.055134821056i</v>
      </c>
      <c r="K1889" t="str">
        <f t="shared" si="954"/>
        <v>0.550910417308313-1.49791343326613i</v>
      </c>
      <c r="L1889" t="str">
        <f t="shared" si="955"/>
        <v>0.0387690896307971-0.0885611512510381i</v>
      </c>
      <c r="M1889" t="str">
        <f t="shared" si="956"/>
        <v>0.58967950693911-1.58647458451717i</v>
      </c>
      <c r="N1889" t="str">
        <f t="shared" si="957"/>
        <v>-0.778326655722929i</v>
      </c>
      <c r="O1889" t="str">
        <f t="shared" si="958"/>
        <v>0.712089370746838-0.702088832035785i</v>
      </c>
      <c r="P1889" t="str">
        <f t="shared" si="959"/>
        <v>0.287910629253162+0.702088832035785i</v>
      </c>
      <c r="Q1889" t="str">
        <f t="shared" si="960"/>
        <v>-0.287910629253162+0.076237823687144i</v>
      </c>
      <c r="R1889" t="str">
        <f t="shared" si="961"/>
        <v>-0.331062433713895-2.52622945312365i</v>
      </c>
      <c r="S1889" t="str">
        <f t="shared" si="962"/>
        <v>0.0803410330033587i</v>
      </c>
      <c r="T1889" t="str">
        <f t="shared" si="963"/>
        <v>0.202959883867464-0.0265978979131803i</v>
      </c>
      <c r="U1889" t="str">
        <f t="shared" si="964"/>
        <v>0.0000500000000000001-0.00137403904939908i</v>
      </c>
      <c r="V1889" t="str">
        <f t="shared" si="965"/>
        <v>3.33333333333333E-06-0.00151144295433899i</v>
      </c>
      <c r="W1889" t="str">
        <f t="shared" si="966"/>
        <v>0.000014470802651753-0.000719944448443776i</v>
      </c>
      <c r="X1889" t="str">
        <f t="shared" si="967"/>
        <v>0.0000242475056812948-0.000719418063958402i</v>
      </c>
      <c r="Y1889" t="str">
        <f t="shared" si="968"/>
        <v>0.009+0.110269902141002i</v>
      </c>
      <c r="Z1889" t="str">
        <f t="shared" si="969"/>
        <v>-0.0910648108765424-0.0106001948026941i</v>
      </c>
      <c r="AA1889" t="str">
        <f t="shared" si="970"/>
        <v>10.4561884537132-126.933631417349i</v>
      </c>
      <c r="AB1889" t="str">
        <f t="shared" si="971"/>
        <v>1.40201900576567-0.183734626159154i</v>
      </c>
      <c r="AC1889" t="str">
        <f t="shared" si="972"/>
        <v>1.5352515613419-2.33261206341844i</v>
      </c>
      <c r="AD1889" t="str">
        <f t="shared" si="973"/>
        <v>0.330983353116617+0.383208296884666i</v>
      </c>
      <c r="AE1889" t="str">
        <f t="shared" si="974"/>
        <v>-0.0260788538578625-0.0384052791016091i</v>
      </c>
      <c r="AF1889" t="str">
        <f t="shared" si="975"/>
        <v>-14.5849495804655-1.90240772083536i</v>
      </c>
      <c r="AG1889" t="str">
        <f t="shared" si="976"/>
        <v>1.18861229900157-0.13758179522552i</v>
      </c>
      <c r="AH1889" t="str">
        <f t="shared" si="977"/>
        <v>0.196521549842925+0.535741940759995i</v>
      </c>
      <c r="AI1889">
        <f t="shared" si="978"/>
        <v>-4.8726205835822336</v>
      </c>
      <c r="AJ1889">
        <f t="shared" si="979"/>
        <v>69.855887617793357</v>
      </c>
      <c r="AK1889"/>
      <c r="AL1889"/>
      <c r="AM1889"/>
      <c r="AN1889"/>
    </row>
    <row r="1890" spans="1:40" x14ac:dyDescent="0.25">
      <c r="A1890"/>
      <c r="B1890">
        <f t="shared" si="945"/>
        <v>175600</v>
      </c>
      <c r="C1890" s="186" t="str">
        <f t="shared" si="948"/>
        <v>-2.47852726724121E-06+0.0139465971733527i</v>
      </c>
      <c r="D1890" s="158" t="str">
        <f t="shared" si="949"/>
        <v>-5.95702495904834+0.106923911662371i</v>
      </c>
      <c r="E1890" t="str">
        <f t="shared" si="950"/>
        <v>2870</v>
      </c>
      <c r="F1890" t="str">
        <f t="shared" si="951"/>
        <v>0.777000777000777</v>
      </c>
      <c r="G1890" t="str">
        <f t="shared" si="946"/>
        <v>0.777000777000777</v>
      </c>
      <c r="H1890" t="str">
        <f t="shared" si="952"/>
        <v>8.62846656516019+2.00838470401024i</v>
      </c>
      <c r="I1890" t="str">
        <f t="shared" si="953"/>
        <v>689.57958746296i</v>
      </c>
      <c r="J1890" t="str">
        <f t="shared" si="947"/>
        <v>-405.740793568656+149.140066521809i</v>
      </c>
      <c r="K1890" t="str">
        <f t="shared" si="954"/>
        <v>0.550355076135851-1.49726033079947i</v>
      </c>
      <c r="L1890" t="str">
        <f t="shared" si="955"/>
        <v>0.0387320384456182-0.0885269283179748i</v>
      </c>
      <c r="M1890" t="str">
        <f t="shared" si="956"/>
        <v>0.589087114581469-1.58578725911744i</v>
      </c>
      <c r="N1890" t="str">
        <f t="shared" si="957"/>
        <v>-0.778770146694851i</v>
      </c>
      <c r="O1890" t="str">
        <f t="shared" si="958"/>
        <v>0.711777930670172-0.702404568187657i</v>
      </c>
      <c r="P1890" t="str">
        <f t="shared" si="959"/>
        <v>0.288222069329828+0.702404568187657i</v>
      </c>
      <c r="Q1890" t="str">
        <f t="shared" si="960"/>
        <v>-0.288222069329828+0.0763655785071941i</v>
      </c>
      <c r="R1890" t="str">
        <f t="shared" si="961"/>
        <v>-0.331059813693677-2.52474123190105i</v>
      </c>
      <c r="S1890" t="str">
        <f t="shared" si="962"/>
        <v>0.0803868113697424i</v>
      </c>
      <c r="T1890" t="str">
        <f t="shared" si="963"/>
        <v>0.202955897166241-0.0266128427954957i</v>
      </c>
      <c r="U1890" t="str">
        <f t="shared" si="964"/>
        <v>0.0000500000000000001-0.00137325656702471i</v>
      </c>
      <c r="V1890" t="str">
        <f t="shared" si="965"/>
        <v>3.33333333333333E-06-0.00151058222372718i</v>
      </c>
      <c r="W1890" t="str">
        <f t="shared" si="966"/>
        <v>0.0000144707982347874-0.000719534696134077i</v>
      </c>
      <c r="X1890" t="str">
        <f t="shared" si="967"/>
        <v>0.0000242363732802361-0.000719008762558892i</v>
      </c>
      <c r="Y1890" t="str">
        <f t="shared" si="968"/>
        <v>0.009+0.110332733994074i</v>
      </c>
      <c r="Z1890" t="str">
        <f t="shared" si="969"/>
        <v>-0.0909613187985891-0.0105841277188298i</v>
      </c>
      <c r="AA1890" t="str">
        <f t="shared" si="970"/>
        <v>10.44419512304-126.86138606375i</v>
      </c>
      <c r="AB1890" t="str">
        <f t="shared" si="971"/>
        <v>1.40199146618111-0.183837863353844i</v>
      </c>
      <c r="AC1890" t="str">
        <f t="shared" si="972"/>
        <v>1.53436736603057-2.33155672093532i</v>
      </c>
      <c r="AD1890" t="str">
        <f t="shared" si="973"/>
        <v>0.331149251301136+0.3833862816516i</v>
      </c>
      <c r="AE1890" t="str">
        <f t="shared" si="974"/>
        <v>-0.026063963246869-0.038378247758083i</v>
      </c>
      <c r="AF1890" t="str">
        <f t="shared" si="975"/>
        <v>-14.5854915242085-1.90146079234787i</v>
      </c>
      <c r="AG1890" t="str">
        <f t="shared" si="976"/>
        <v>1.18858571899059-0.137581328609108i</v>
      </c>
      <c r="AH1890" t="str">
        <f t="shared" si="977"/>
        <v>0.196470003653322+0.535389080958754i</v>
      </c>
      <c r="AI1890">
        <f t="shared" si="978"/>
        <v>-4.877934700160055</v>
      </c>
      <c r="AJ1890">
        <f t="shared" si="979"/>
        <v>69.848540966795298</v>
      </c>
      <c r="AK1890"/>
      <c r="AL1890"/>
      <c r="AM1890"/>
      <c r="AN1890"/>
    </row>
    <row r="1891" spans="1:40" x14ac:dyDescent="0.25">
      <c r="A1891"/>
      <c r="B1891">
        <f t="shared" si="945"/>
        <v>175700</v>
      </c>
      <c r="C1891" s="186" t="str">
        <f t="shared" si="948"/>
        <v>-0.0000024757067528875+0.0139386594406873i</v>
      </c>
      <c r="D1891" s="158" t="str">
        <f t="shared" si="949"/>
        <v>-5.9570249374244+0.106863055711936i</v>
      </c>
      <c r="E1891" t="str">
        <f t="shared" si="950"/>
        <v>2870</v>
      </c>
      <c r="F1891" t="str">
        <f t="shared" si="951"/>
        <v>0.777000777000777</v>
      </c>
      <c r="G1891" t="str">
        <f t="shared" si="946"/>
        <v>0.777000777000777</v>
      </c>
      <c r="H1891" t="str">
        <f t="shared" si="952"/>
        <v>8.62900767891218+2.00737778317175i</v>
      </c>
      <c r="I1891" t="str">
        <f t="shared" si="953"/>
        <v>689.972286544658i</v>
      </c>
      <c r="J1891" t="str">
        <f t="shared" si="947"/>
        <v>-406.204183782945+149.224998222562i</v>
      </c>
      <c r="K1891" t="str">
        <f t="shared" si="954"/>
        <v>0.54980053805505-1.4966076827891i</v>
      </c>
      <c r="L1891" t="str">
        <f t="shared" si="955"/>
        <v>0.038695036966283-0.0884927226062352i</v>
      </c>
      <c r="M1891" t="str">
        <f t="shared" si="956"/>
        <v>0.588495575021333-1.58510040539534i</v>
      </c>
      <c r="N1891" t="str">
        <f t="shared" si="957"/>
        <v>-0.779213637666773i</v>
      </c>
      <c r="O1891" t="str">
        <f t="shared" si="958"/>
        <v>0.711466350598005-0.70272016618762i</v>
      </c>
      <c r="P1891" t="str">
        <f t="shared" si="959"/>
        <v>0.288533649401995+0.70272016618762i</v>
      </c>
      <c r="Q1891" t="str">
        <f t="shared" si="960"/>
        <v>-0.288533649401995+0.076493471479153i</v>
      </c>
      <c r="R1891" t="str">
        <f t="shared" si="961"/>
        <v>-0.33105719210883-2.52325467611519i</v>
      </c>
      <c r="S1891" t="str">
        <f t="shared" si="962"/>
        <v>0.080432589736126i</v>
      </c>
      <c r="T1891" t="str">
        <f t="shared" si="963"/>
        <v>0.202951908163735-0.0266277873120834i</v>
      </c>
      <c r="U1891" t="str">
        <f t="shared" si="964"/>
        <v>0.0000500000000000001-0.00137247497535309i</v>
      </c>
      <c r="V1891" t="str">
        <f t="shared" si="965"/>
        <v>3.33333333333333E-06-0.0015097224728884i</v>
      </c>
      <c r="W1891" t="str">
        <f t="shared" si="966"/>
        <v>0.0000144707938153092-0.000719125410382828i</v>
      </c>
      <c r="X1891" t="str">
        <f t="shared" si="967"/>
        <v>0.0000242252598671334-0.000718599926946744i</v>
      </c>
      <c r="Y1891" t="str">
        <f t="shared" si="968"/>
        <v>0.009+0.110395565847145i</v>
      </c>
      <c r="Z1891" t="str">
        <f t="shared" si="969"/>
        <v>-0.0908580029837677-0.0105680961722667i</v>
      </c>
      <c r="AA1891" t="str">
        <f t="shared" si="970"/>
        <v>10.4322224634974-126.789222858758i</v>
      </c>
      <c r="AB1891" t="str">
        <f t="shared" si="971"/>
        <v>1.4019639106996-0.183941098022138i</v>
      </c>
      <c r="AC1891" t="str">
        <f t="shared" si="972"/>
        <v>1.53348444874256-2.33050208545017i</v>
      </c>
      <c r="AD1891" t="str">
        <f t="shared" si="973"/>
        <v>0.331315227810265+0.38356419708944i</v>
      </c>
      <c r="AE1891" t="str">
        <f t="shared" si="974"/>
        <v>-0.0260490966338734-0.0383512481544542i</v>
      </c>
      <c r="AF1891" t="str">
        <f t="shared" si="975"/>
        <v>-14.5860326163366-1.90051472745981i</v>
      </c>
      <c r="AG1891" t="str">
        <f t="shared" si="976"/>
        <v>1.18855914147146-0.137580899064603i</v>
      </c>
      <c r="AH1891" t="str">
        <f t="shared" si="977"/>
        <v>0.196418530187396+0.535036637248553i</v>
      </c>
      <c r="AI1891">
        <f t="shared" si="978"/>
        <v>-4.8832455922910327</v>
      </c>
      <c r="AJ1891">
        <f t="shared" si="979"/>
        <v>69.841192870383068</v>
      </c>
      <c r="AK1891"/>
      <c r="AL1891"/>
      <c r="AM1891"/>
      <c r="AN1891"/>
    </row>
    <row r="1892" spans="1:40" x14ac:dyDescent="0.25">
      <c r="A1892"/>
      <c r="B1892">
        <f t="shared" si="945"/>
        <v>175800</v>
      </c>
      <c r="C1892" s="186" t="str">
        <f t="shared" si="948"/>
        <v>-2.47289105032896E-06+0.0139307307384337i</v>
      </c>
      <c r="D1892" s="158" t="str">
        <f t="shared" si="949"/>
        <v>-5.95702491583734+0.106802268994658i</v>
      </c>
      <c r="E1892" t="str">
        <f t="shared" si="950"/>
        <v>2870</v>
      </c>
      <c r="F1892" t="str">
        <f t="shared" si="951"/>
        <v>0.777000777000777</v>
      </c>
      <c r="G1892" t="str">
        <f t="shared" si="946"/>
        <v>0.777000777000777</v>
      </c>
      <c r="H1892" t="str">
        <f t="shared" si="952"/>
        <v>8.6295479427556+2.00637179413053i</v>
      </c>
      <c r="I1892" t="str">
        <f t="shared" si="953"/>
        <v>690.364985626357i</v>
      </c>
      <c r="J1892" t="str">
        <f t="shared" si="947"/>
        <v>-406.667837811759+149.309929923314i</v>
      </c>
      <c r="K1892" t="str">
        <f t="shared" si="954"/>
        <v>0.549246801594162-1.49595548898885i</v>
      </c>
      <c r="L1892" t="str">
        <f t="shared" si="955"/>
        <v>0.0386580851107875-0.0884585341222685i</v>
      </c>
      <c r="M1892" t="str">
        <f t="shared" si="956"/>
        <v>0.587904886704949-1.58441402311112i</v>
      </c>
      <c r="N1892" t="str">
        <f t="shared" si="957"/>
        <v>-0.779657128638695i</v>
      </c>
      <c r="O1892" t="str">
        <f t="shared" si="958"/>
        <v>0.711154630591621-0.703035625973603i</v>
      </c>
      <c r="P1892" t="str">
        <f t="shared" si="959"/>
        <v>0.288845369408379+0.703035625973603i</v>
      </c>
      <c r="Q1892" t="str">
        <f t="shared" si="960"/>
        <v>-0.288845369408379+0.0766215026650919i</v>
      </c>
      <c r="R1892" t="str">
        <f t="shared" si="961"/>
        <v>-0.331054568959241-2.52176978292342i</v>
      </c>
      <c r="S1892" t="str">
        <f t="shared" si="962"/>
        <v>0.0804783681025097i</v>
      </c>
      <c r="T1892" t="str">
        <f t="shared" si="963"/>
        <v>0.202947916859897-0.0266427314627195i</v>
      </c>
      <c r="U1892" t="str">
        <f t="shared" si="964"/>
        <v>0.0000500000000000001-0.00137169427286427i</v>
      </c>
      <c r="V1892" t="str">
        <f t="shared" si="965"/>
        <v>3.33333333333333E-06-0.00150886370015069i</v>
      </c>
      <c r="W1892" t="str">
        <f t="shared" si="966"/>
        <v>0.0000144707893933183-0.000718716590393853i</v>
      </c>
      <c r="X1892" t="str">
        <f t="shared" si="967"/>
        <v>0.0000242141653988031-0.00071819155632768i</v>
      </c>
      <c r="Y1892" t="str">
        <f t="shared" si="968"/>
        <v>0.009+0.110458397700217i</v>
      </c>
      <c r="Z1892" t="str">
        <f t="shared" si="969"/>
        <v>-0.0907548630323131-0.0105521000627604i</v>
      </c>
      <c r="AA1892" t="str">
        <f t="shared" si="970"/>
        <v>10.4202704275013-126.717141662443i</v>
      </c>
      <c r="AB1892" t="str">
        <f t="shared" si="971"/>
        <v>1.4019363393208-0.184044330162488i</v>
      </c>
      <c r="AC1892" t="str">
        <f t="shared" si="972"/>
        <v>1.53260280715241-2.32944815660181i</v>
      </c>
      <c r="AD1892" t="str">
        <f t="shared" si="973"/>
        <v>0.331481282617249+0.383742043165773i</v>
      </c>
      <c r="AE1892" t="str">
        <f t="shared" si="974"/>
        <v>-0.0260342539639306-0.0383242802303591i</v>
      </c>
      <c r="AF1892" t="str">
        <f t="shared" si="975"/>
        <v>-14.5865728585929-1.89956952513587i</v>
      </c>
      <c r="AG1892" t="str">
        <f t="shared" si="976"/>
        <v>1.18853256641696-0.137580506516882i</v>
      </c>
      <c r="AH1892" t="str">
        <f t="shared" si="977"/>
        <v>0.196367129304834+0.53468460885478i</v>
      </c>
      <c r="AI1892">
        <f t="shared" si="978"/>
        <v>-4.8885532640716338</v>
      </c>
      <c r="AJ1892">
        <f t="shared" si="979"/>
        <v>69.83384332861884</v>
      </c>
      <c r="AK1892"/>
      <c r="AL1892"/>
      <c r="AM1892"/>
      <c r="AN1892"/>
    </row>
    <row r="1893" spans="1:40" x14ac:dyDescent="0.25">
      <c r="A1893"/>
      <c r="B1893">
        <f t="shared" si="945"/>
        <v>175900</v>
      </c>
      <c r="C1893" s="186" t="str">
        <f t="shared" si="948"/>
        <v>-2.47008014862652E-06+0.0139228110511901i</v>
      </c>
      <c r="D1893" s="158" t="str">
        <f t="shared" si="949"/>
        <v>-5.9570248942871+0.106741551392457i</v>
      </c>
      <c r="E1893" t="str">
        <f t="shared" si="950"/>
        <v>2870</v>
      </c>
      <c r="F1893" t="str">
        <f t="shared" si="951"/>
        <v>0.777000777000777</v>
      </c>
      <c r="G1893" t="str">
        <f t="shared" si="946"/>
        <v>0.777000777000777</v>
      </c>
      <c r="H1893" t="str">
        <f t="shared" si="952"/>
        <v>8.63008735842957+2.00536673573449i</v>
      </c>
      <c r="I1893" t="str">
        <f t="shared" si="953"/>
        <v>690.757684708056i</v>
      </c>
      <c r="J1893" t="str">
        <f t="shared" si="947"/>
        <v>-407.131755655099+149.394861624067i</v>
      </c>
      <c r="K1893" t="str">
        <f t="shared" si="954"/>
        <v>0.548693865284608-1.49530374915196i</v>
      </c>
      <c r="L1893" t="str">
        <f t="shared" si="955"/>
        <v>0.038621182797279-0.0884243628724432i</v>
      </c>
      <c r="M1893" t="str">
        <f t="shared" si="956"/>
        <v>0.587315048081887-1.5837281120244i</v>
      </c>
      <c r="N1893" t="str">
        <f t="shared" si="957"/>
        <v>-0.780100619610617i</v>
      </c>
      <c r="O1893" t="str">
        <f t="shared" si="958"/>
        <v>0.710842770712329-0.703350947483559i</v>
      </c>
      <c r="P1893" t="str">
        <f t="shared" si="959"/>
        <v>0.289157229287671+0.703350947483559i</v>
      </c>
      <c r="Q1893" t="str">
        <f t="shared" si="960"/>
        <v>-0.289157229287671+0.0767496721270581i</v>
      </c>
      <c r="R1893" t="str">
        <f t="shared" si="961"/>
        <v>-0.331051944244778-2.52028654948951i</v>
      </c>
      <c r="S1893" t="str">
        <f t="shared" si="962"/>
        <v>0.0805241464688935i</v>
      </c>
      <c r="T1893" t="str">
        <f t="shared" si="963"/>
        <v>0.202943923254676-0.0266576752471785i</v>
      </c>
      <c r="U1893" t="str">
        <f t="shared" si="964"/>
        <v>0.0000499999999999999-0.00137091445804172i</v>
      </c>
      <c r="V1893" t="str">
        <f t="shared" si="965"/>
        <v>3.33333333333333E-06-0.00150800590384589i</v>
      </c>
      <c r="W1893" t="str">
        <f t="shared" si="966"/>
        <v>0.0000144707849688148-0.000718308235372788i</v>
      </c>
      <c r="X1893" t="str">
        <f t="shared" si="967"/>
        <v>0.0000242030898321841-0.000717783649909235i</v>
      </c>
      <c r="Y1893" t="str">
        <f t="shared" si="968"/>
        <v>0.009+0.110521229553289i</v>
      </c>
      <c r="Z1893" t="str">
        <f t="shared" si="969"/>
        <v>-0.0906518985455945-0.0105361392904089i</v>
      </c>
      <c r="AA1893" t="str">
        <f t="shared" si="970"/>
        <v>10.4083389676055-126.645142335196i</v>
      </c>
      <c r="AB1893" t="str">
        <f t="shared" si="971"/>
        <v>1.40190875204436-0.184147559773337i</v>
      </c>
      <c r="AC1893" t="str">
        <f t="shared" si="972"/>
        <v>1.53172243893962-2.32839493402814i</v>
      </c>
      <c r="AD1893" t="str">
        <f t="shared" si="973"/>
        <v>0.331647415695304+0.383919819848192i</v>
      </c>
      <c r="AE1893" t="str">
        <f t="shared" si="974"/>
        <v>-0.0260194351822502-0.0382973439255912i</v>
      </c>
      <c r="AF1893" t="str">
        <f t="shared" si="975"/>
        <v>-14.5871122527167-1.89862518434203i</v>
      </c>
      <c r="AG1893" t="str">
        <f t="shared" si="976"/>
        <v>1.18850599379996-0.13758015089098i</v>
      </c>
      <c r="AH1893" t="str">
        <f t="shared" si="977"/>
        <v>0.196315800865637+0.534332995004767i</v>
      </c>
      <c r="AI1893">
        <f t="shared" si="978"/>
        <v>-4.8938577195904474</v>
      </c>
      <c r="AJ1893">
        <f t="shared" si="979"/>
        <v>69.826492341568738</v>
      </c>
      <c r="AK1893"/>
      <c r="AL1893"/>
      <c r="AM1893"/>
      <c r="AN1893"/>
    </row>
    <row r="1894" spans="1:40" x14ac:dyDescent="0.25">
      <c r="A1894"/>
      <c r="B1894">
        <f t="shared" si="945"/>
        <v>176000</v>
      </c>
      <c r="C1894" s="186" t="str">
        <f t="shared" si="948"/>
        <v>-2.46727403687236E-06+0.0139149003635904i</v>
      </c>
      <c r="D1894" s="158" t="str">
        <f t="shared" si="949"/>
        <v>-5.95702487277358+0.106680902787526i</v>
      </c>
      <c r="E1894" t="str">
        <f t="shared" si="950"/>
        <v>2870</v>
      </c>
      <c r="F1894" t="str">
        <f t="shared" si="951"/>
        <v>0.777000777000777</v>
      </c>
      <c r="G1894" t="str">
        <f t="shared" si="946"/>
        <v>0.777000777000777</v>
      </c>
      <c r="H1894" t="str">
        <f t="shared" si="952"/>
        <v>8.63062592766878+2.00436260683305i</v>
      </c>
      <c r="I1894" t="str">
        <f t="shared" si="953"/>
        <v>691.150383789754i</v>
      </c>
      <c r="J1894" t="str">
        <f t="shared" si="947"/>
        <v>-407.595937312964+149.47979332482i</v>
      </c>
      <c r="K1894" t="str">
        <f t="shared" si="954"/>
        <v>0.548141727660966-1.49465246303108i</v>
      </c>
      <c r="L1894" t="str">
        <f t="shared" si="955"/>
        <v>0.0385843299440564-0.0883902088630479i</v>
      </c>
      <c r="M1894" t="str">
        <f t="shared" si="956"/>
        <v>0.586726057605022-1.58304267189413i</v>
      </c>
      <c r="N1894" t="str">
        <f t="shared" si="957"/>
        <v>-0.780544110582538i</v>
      </c>
      <c r="O1894" t="str">
        <f t="shared" si="958"/>
        <v>0.710530771021468-0.703666130655468i</v>
      </c>
      <c r="P1894" t="str">
        <f t="shared" si="959"/>
        <v>0.289469228978532+0.703666130655468i</v>
      </c>
      <c r="Q1894" t="str">
        <f t="shared" si="960"/>
        <v>-0.289469228978532+0.07687797992707i</v>
      </c>
      <c r="R1894" t="str">
        <f t="shared" si="961"/>
        <v>-0.331049317965317-2.51880497298367i</v>
      </c>
      <c r="S1894" t="str">
        <f t="shared" si="962"/>
        <v>0.0805699248352772i</v>
      </c>
      <c r="T1894" t="str">
        <f t="shared" si="963"/>
        <v>0.202939927348017-0.0266726186652354i</v>
      </c>
      <c r="U1894" t="str">
        <f t="shared" si="964"/>
        <v>0.0000499999999999999-0.00137013552937238i</v>
      </c>
      <c r="V1894" t="str">
        <f t="shared" si="965"/>
        <v>3.33333333333333E-06-0.00150714908230962i</v>
      </c>
      <c r="W1894" t="str">
        <f t="shared" si="966"/>
        <v>0.0000144707805417988-0.000717900344527072i</v>
      </c>
      <c r="X1894" t="str">
        <f t="shared" si="967"/>
        <v>0.0000241920331243378-0.000717376206900736i</v>
      </c>
      <c r="Y1894" t="str">
        <f t="shared" si="968"/>
        <v>0.009+0.110584061406361i</v>
      </c>
      <c r="Z1894" t="str">
        <f t="shared" si="969"/>
        <v>-0.0905491091261093-0.0105202137556504i</v>
      </c>
      <c r="AA1894" t="str">
        <f t="shared" si="970"/>
        <v>10.3964280365004-126.573224737724i</v>
      </c>
      <c r="AB1894" t="str">
        <f t="shared" si="971"/>
        <v>1.40188114886991-0.18425078685313i</v>
      </c>
      <c r="AC1894" t="str">
        <f t="shared" si="972"/>
        <v>1.53084334178867-2.327342417366i</v>
      </c>
      <c r="AD1894" t="str">
        <f t="shared" si="973"/>
        <v>0.331813627017645+0.38409752710429i</v>
      </c>
      <c r="AE1894" t="str">
        <f t="shared" si="974"/>
        <v>-0.0260046402341969-0.0382704391800983i</v>
      </c>
      <c r="AF1894" t="str">
        <f t="shared" si="975"/>
        <v>-14.5876508004424-1.89768170404552i</v>
      </c>
      <c r="AG1894" t="str">
        <f t="shared" si="976"/>
        <v>1.18847942359338-0.137579832112102i</v>
      </c>
      <c r="AH1894" t="str">
        <f t="shared" si="977"/>
        <v>0.196264544730112+0.533981794927751i</v>
      </c>
      <c r="AI1894">
        <f t="shared" si="978"/>
        <v>-4.89915896292871</v>
      </c>
      <c r="AJ1894">
        <f t="shared" si="979"/>
        <v>69.819139909302322</v>
      </c>
      <c r="AK1894"/>
      <c r="AL1894"/>
      <c r="AM1894"/>
      <c r="AN1894"/>
    </row>
    <row r="1895" spans="1:40" x14ac:dyDescent="0.25">
      <c r="A1895"/>
      <c r="B1895">
        <f t="shared" si="945"/>
        <v>176100</v>
      </c>
      <c r="C1895" s="186" t="str">
        <f t="shared" si="948"/>
        <v>-2.46447270418944E-06+0.0139069986603029i</v>
      </c>
      <c r="D1895" s="158" t="str">
        <f t="shared" si="949"/>
        <v>-5.95702485129669+0.106620323062322i</v>
      </c>
      <c r="E1895" t="str">
        <f t="shared" si="950"/>
        <v>2870</v>
      </c>
      <c r="F1895" t="str">
        <f t="shared" si="951"/>
        <v>0.777000777000777</v>
      </c>
      <c r="G1895" t="str">
        <f t="shared" si="946"/>
        <v>0.777000777000777</v>
      </c>
      <c r="H1895" t="str">
        <f t="shared" si="952"/>
        <v>8.63116365220362+2.00335940627716i</v>
      </c>
      <c r="I1895" t="str">
        <f t="shared" si="953"/>
        <v>691.543082871453i</v>
      </c>
      <c r="J1895" t="str">
        <f t="shared" si="947"/>
        <v>-408.060382785356+149.564725025573i</v>
      </c>
      <c r="K1895" t="str">
        <f t="shared" si="954"/>
        <v>0.547590387260963-1.49400163037831i</v>
      </c>
      <c r="L1895" t="str">
        <f t="shared" si="955"/>
        <v>0.0385475264695684-0.0883560721002906i</v>
      </c>
      <c r="M1895" t="str">
        <f t="shared" si="956"/>
        <v>0.586137913730531-1.5823577024786i</v>
      </c>
      <c r="N1895" t="str">
        <f t="shared" si="957"/>
        <v>-0.78098760155446i</v>
      </c>
      <c r="O1895" t="str">
        <f t="shared" si="958"/>
        <v>0.710218631580403-0.70398117542734i</v>
      </c>
      <c r="P1895" t="str">
        <f t="shared" si="959"/>
        <v>0.289781368419597+0.70398117542734i</v>
      </c>
      <c r="Q1895" t="str">
        <f t="shared" si="960"/>
        <v>-0.289781368419597+0.0770064261271201i</v>
      </c>
      <c r="R1895" t="str">
        <f t="shared" si="961"/>
        <v>-0.331046690120723-2.51732505058257i</v>
      </c>
      <c r="S1895" t="str">
        <f t="shared" si="962"/>
        <v>0.0806157032016609i</v>
      </c>
      <c r="T1895" t="str">
        <f t="shared" si="963"/>
        <v>0.20293592913987-0.0266875617166644i</v>
      </c>
      <c r="U1895" t="str">
        <f t="shared" si="964"/>
        <v>0.0000499999999999999-0.00136935748534661i</v>
      </c>
      <c r="V1895" t="str">
        <f t="shared" si="965"/>
        <v>3.33333333333333E-06-0.00150629323388127i</v>
      </c>
      <c r="W1895" t="str">
        <f t="shared" si="966"/>
        <v>0.0000144707761122701-0.000717492917065943i</v>
      </c>
      <c r="X1895" t="str">
        <f t="shared" si="967"/>
        <v>0.000024180995232447-0.000716969226513306i</v>
      </c>
      <c r="Y1895" t="str">
        <f t="shared" si="968"/>
        <v>0.009+0.110646893259433i</v>
      </c>
      <c r="Z1895" t="str">
        <f t="shared" si="969"/>
        <v>-0.090446494377476-0.0105043233592618i</v>
      </c>
      <c r="AA1895" t="str">
        <f t="shared" si="970"/>
        <v>10.3845375870121-126.501388731048i</v>
      </c>
      <c r="AB1895" t="str">
        <f t="shared" si="971"/>
        <v>1.4018535297971-0.184354011400309i</v>
      </c>
      <c r="AC1895" t="str">
        <f t="shared" si="972"/>
        <v>1.52996551338895-2.32629060625129i</v>
      </c>
      <c r="AD1895" t="str">
        <f t="shared" si="973"/>
        <v>0.331979916557468+0.384275164901675i</v>
      </c>
      <c r="AE1895" t="str">
        <f t="shared" si="974"/>
        <v>-0.0259898690652891-0.0382435659339833i</v>
      </c>
      <c r="AF1895" t="str">
        <f t="shared" si="975"/>
        <v>-14.5881885035003-1.89673908321484i</v>
      </c>
      <c r="AG1895" t="str">
        <f t="shared" si="976"/>
        <v>1.18845285577027-0.137579550105611i</v>
      </c>
      <c r="AH1895" t="str">
        <f t="shared" si="977"/>
        <v>0.196213360758872+0.533631007854861i</v>
      </c>
      <c r="AI1895">
        <f t="shared" si="978"/>
        <v>-4.904456998160426</v>
      </c>
      <c r="AJ1895">
        <f t="shared" si="979"/>
        <v>69.811786031892268</v>
      </c>
      <c r="AK1895"/>
      <c r="AL1895"/>
      <c r="AM1895"/>
      <c r="AN1895"/>
    </row>
    <row r="1896" spans="1:40" x14ac:dyDescent="0.25">
      <c r="A1896"/>
      <c r="B1896">
        <f t="shared" si="945"/>
        <v>176200</v>
      </c>
      <c r="C1896" s="186" t="str">
        <f t="shared" si="948"/>
        <v>-2.46167613973165E-06+0.0138991059260308i</v>
      </c>
      <c r="D1896" s="158" t="str">
        <f t="shared" si="949"/>
        <v>-5.95702482985637+0.10655981209957i</v>
      </c>
      <c r="E1896" t="str">
        <f t="shared" si="950"/>
        <v>2870</v>
      </c>
      <c r="F1896" t="str">
        <f t="shared" si="951"/>
        <v>0.777000777000777</v>
      </c>
      <c r="G1896" t="str">
        <f t="shared" si="946"/>
        <v>0.777000777000777</v>
      </c>
      <c r="H1896" t="str">
        <f t="shared" si="952"/>
        <v>8.63170053376023+2.00235713291928i</v>
      </c>
      <c r="I1896" t="str">
        <f t="shared" si="953"/>
        <v>691.935781953152i</v>
      </c>
      <c r="J1896" t="str">
        <f t="shared" si="947"/>
        <v>-408.525092072272+149.649656726325i</v>
      </c>
      <c r="K1896" t="str">
        <f t="shared" si="954"/>
        <v>0.54703984262548-1.49335125094519i</v>
      </c>
      <c r="L1896" t="str">
        <f t="shared" si="955"/>
        <v>0.0385107722924146-0.0883219525902999i</v>
      </c>
      <c r="M1896" t="str">
        <f t="shared" si="956"/>
        <v>0.585550614917895-1.58167320353549i</v>
      </c>
      <c r="N1896" t="str">
        <f t="shared" si="957"/>
        <v>-0.781431092526382i</v>
      </c>
      <c r="O1896" t="str">
        <f t="shared" si="958"/>
        <v>0.709906352450527-0.704296081737211i</v>
      </c>
      <c r="P1896" t="str">
        <f t="shared" si="959"/>
        <v>0.290093647549473+0.704296081737211i</v>
      </c>
      <c r="Q1896" t="str">
        <f t="shared" si="960"/>
        <v>-0.290093647549473+0.077135010789171i</v>
      </c>
      <c r="R1896" t="str">
        <f t="shared" si="961"/>
        <v>-0.331044060710884-2.51584677946927i</v>
      </c>
      <c r="S1896" t="str">
        <f t="shared" si="962"/>
        <v>0.0806614815680446i</v>
      </c>
      <c r="T1896" t="str">
        <f t="shared" si="963"/>
        <v>0.202931928630185-0.0267025044012416i</v>
      </c>
      <c r="U1896" t="str">
        <f t="shared" si="964"/>
        <v>0.00005-0.00136858032445822i</v>
      </c>
      <c r="V1896" t="str">
        <f t="shared" si="965"/>
        <v>3.33333333333333E-06-0.00150543835690404i</v>
      </c>
      <c r="W1896" t="str">
        <f t="shared" si="966"/>
        <v>0.0000144707716802289-0.000717085952200445i</v>
      </c>
      <c r="X1896" t="str">
        <f t="shared" si="967"/>
        <v>0.0000241699761138165-0.000716562707959866i</v>
      </c>
      <c r="Y1896" t="str">
        <f t="shared" si="968"/>
        <v>0.009+0.110709725112504i</v>
      </c>
      <c r="Z1896" t="str">
        <f t="shared" si="969"/>
        <v>-0.0903440539044387-0.0104884680023584i</v>
      </c>
      <c r="AA1896" t="str">
        <f t="shared" si="970"/>
        <v>10.3726675721031-126.429634176507i</v>
      </c>
      <c r="AB1896" t="str">
        <f t="shared" si="971"/>
        <v>1.40182589482557-0.184457233413325i</v>
      </c>
      <c r="AC1896" t="str">
        <f t="shared" si="972"/>
        <v>1.52908895143479-2.32523950031899i</v>
      </c>
      <c r="AD1896" t="str">
        <f t="shared" si="973"/>
        <v>0.33214628428795+0.38445273320796i</v>
      </c>
      <c r="AE1896" t="str">
        <f t="shared" si="974"/>
        <v>-0.0259751216211987-0.0382167241275052i</v>
      </c>
      <c r="AF1896" t="str">
        <f t="shared" si="975"/>
        <v>-14.5887253636166-1.89579732081971i</v>
      </c>
      <c r="AG1896" t="str">
        <f t="shared" si="976"/>
        <v>1.18842629030373-0.13757930479703i</v>
      </c>
      <c r="AH1896" t="str">
        <f t="shared" si="977"/>
        <v>0.196162248812839+0.533280633019173i</v>
      </c>
      <c r="AI1896">
        <f t="shared" si="978"/>
        <v>-4.9097518293514799</v>
      </c>
      <c r="AJ1896">
        <f t="shared" si="979"/>
        <v>69.804430709416124</v>
      </c>
      <c r="AK1896"/>
      <c r="AL1896"/>
      <c r="AM1896"/>
      <c r="AN1896"/>
    </row>
    <row r="1897" spans="1:40" x14ac:dyDescent="0.25">
      <c r="A1897"/>
      <c r="B1897">
        <f t="shared" si="945"/>
        <v>176300</v>
      </c>
      <c r="C1897" s="186" t="str">
        <f t="shared" si="948"/>
        <v>-2.45888433268359E-06+0.0138912221455118i</v>
      </c>
      <c r="D1897" s="158" t="str">
        <f t="shared" si="949"/>
        <v>-5.95702480845251+0.106499369782257i</v>
      </c>
      <c r="E1897" t="str">
        <f t="shared" si="950"/>
        <v>2870</v>
      </c>
      <c r="F1897" t="str">
        <f t="shared" si="951"/>
        <v>0.777000777000777</v>
      </c>
      <c r="G1897" t="str">
        <f t="shared" si="946"/>
        <v>0.777000777000777</v>
      </c>
      <c r="H1897" t="str">
        <f t="shared" si="952"/>
        <v>8.63223657406035+2.00135578561344i</v>
      </c>
      <c r="I1897" t="str">
        <f t="shared" si="953"/>
        <v>692.328481034851i</v>
      </c>
      <c r="J1897" t="str">
        <f t="shared" si="947"/>
        <v>-408.990065173715+149.734588427078i</v>
      </c>
      <c r="K1897" t="str">
        <f t="shared" si="954"/>
        <v>0.546490092298531-1.49270132448266i</v>
      </c>
      <c r="L1897" t="str">
        <f t="shared" si="955"/>
        <v>0.0384740673313444-0.0882878503391249i</v>
      </c>
      <c r="M1897" t="str">
        <f t="shared" si="956"/>
        <v>0.584964159629875-1.58098917482178i</v>
      </c>
      <c r="N1897" t="str">
        <f t="shared" si="957"/>
        <v>-0.781874583498304i</v>
      </c>
      <c r="O1897" t="str">
        <f t="shared" si="958"/>
        <v>0.70959393369326-0.704610849523143i</v>
      </c>
      <c r="P1897" t="str">
        <f t="shared" si="959"/>
        <v>0.29040606630674+0.704610849523143i</v>
      </c>
      <c r="Q1897" t="str">
        <f t="shared" si="960"/>
        <v>-0.29040606630674+0.077263733975161i</v>
      </c>
      <c r="R1897" t="str">
        <f t="shared" si="961"/>
        <v>-0.331041429735667-2.51437015683322i</v>
      </c>
      <c r="S1897" t="str">
        <f t="shared" si="962"/>
        <v>0.0807072599344283i</v>
      </c>
      <c r="T1897" t="str">
        <f t="shared" si="963"/>
        <v>0.202927925818908-0.0267174467187413i</v>
      </c>
      <c r="U1897" t="str">
        <f t="shared" si="964"/>
        <v>0.00005-0.00136780404520442i</v>
      </c>
      <c r="V1897" t="str">
        <f t="shared" si="965"/>
        <v>3.33333333333333E-06-0.00150458444972486i</v>
      </c>
      <c r="W1897" t="str">
        <f t="shared" si="966"/>
        <v>0.000014470767245675-0.000716679449143402i</v>
      </c>
      <c r="X1897" t="str">
        <f t="shared" si="967"/>
        <v>0.0000241589757258715-0.000716156650455114i</v>
      </c>
      <c r="Y1897" t="str">
        <f t="shared" si="968"/>
        <v>0.009+0.110772556965576i</v>
      </c>
      <c r="Z1897" t="str">
        <f t="shared" si="969"/>
        <v>-0.090241787312852-0.0104726475863909i</v>
      </c>
      <c r="AA1897" t="str">
        <f t="shared" si="970"/>
        <v>10.3608179448703-126.357960935747i</v>
      </c>
      <c r="AB1897" t="str">
        <f t="shared" si="971"/>
        <v>1.40179824395497-0.184560452890621i</v>
      </c>
      <c r="AC1897" t="str">
        <f t="shared" si="972"/>
        <v>1.52821365362548-2.32418909920306i</v>
      </c>
      <c r="AD1897" t="str">
        <f t="shared" si="973"/>
        <v>0.332312730182268+0.38463023199076i</v>
      </c>
      <c r="AE1897" t="str">
        <f t="shared" si="974"/>
        <v>-0.0259603978477505-0.0381899137010736i</v>
      </c>
      <c r="AF1897" t="str">
        <f t="shared" si="975"/>
        <v>-14.5892613825129-1.89485641583118i</v>
      </c>
      <c r="AG1897" t="str">
        <f t="shared" si="976"/>
        <v>1.18839972716693-0.137579096112044i</v>
      </c>
      <c r="AH1897" t="str">
        <f t="shared" si="977"/>
        <v>0.196111208753245+0.532930669655617i</v>
      </c>
      <c r="AI1897">
        <f t="shared" si="978"/>
        <v>-4.9150434605609146</v>
      </c>
      <c r="AJ1897">
        <f t="shared" si="979"/>
        <v>69.797073941953059</v>
      </c>
      <c r="AK1897"/>
      <c r="AL1897"/>
      <c r="AM1897"/>
      <c r="AN1897"/>
    </row>
    <row r="1898" spans="1:40" x14ac:dyDescent="0.25">
      <c r="A1898"/>
      <c r="B1898">
        <f t="shared" si="945"/>
        <v>176400</v>
      </c>
      <c r="C1898" s="186" t="str">
        <f t="shared" si="948"/>
        <v>-2.45609727226062E-06+0.0138833473035187i</v>
      </c>
      <c r="D1898" s="158" t="str">
        <f t="shared" si="949"/>
        <v>-5.95702478708504+0.106438995993643i</v>
      </c>
      <c r="E1898" t="str">
        <f t="shared" si="950"/>
        <v>2870</v>
      </c>
      <c r="F1898" t="str">
        <f t="shared" si="951"/>
        <v>0.777000777000777</v>
      </c>
      <c r="G1898" t="str">
        <f t="shared" si="946"/>
        <v>0.777000777000777</v>
      </c>
      <c r="H1898" t="str">
        <f t="shared" si="952"/>
        <v>8.63277177482151+2.00035536321514i</v>
      </c>
      <c r="I1898" t="str">
        <f t="shared" si="953"/>
        <v>692.721180116549i</v>
      </c>
      <c r="J1898" t="str">
        <f t="shared" si="947"/>
        <v>-409.455302089683+149.819520127831i</v>
      </c>
      <c r="K1898" t="str">
        <f t="shared" si="954"/>
        <v>0.54594113482726-1.49205185074114i</v>
      </c>
      <c r="L1898" t="str">
        <f t="shared" si="955"/>
        <v>0.0384374115052573-0.0882537653527359i</v>
      </c>
      <c r="M1898" t="str">
        <f t="shared" si="956"/>
        <v>0.584378546332517-1.58030561609388i</v>
      </c>
      <c r="N1898" t="str">
        <f t="shared" si="957"/>
        <v>-0.782318074470226i</v>
      </c>
      <c r="O1898" t="str">
        <f t="shared" si="958"/>
        <v>0.709281375370051-0.704925478723226i</v>
      </c>
      <c r="P1898" t="str">
        <f t="shared" si="959"/>
        <v>0.290718624629949+0.704925478723226i</v>
      </c>
      <c r="Q1898" t="str">
        <f t="shared" si="960"/>
        <v>-0.290718624629949+0.0773925957470001i</v>
      </c>
      <c r="R1898" t="str">
        <f t="shared" si="961"/>
        <v>-0.331038797194941-2.51289517987025i</v>
      </c>
      <c r="S1898" t="str">
        <f t="shared" si="962"/>
        <v>0.0807530383008118i</v>
      </c>
      <c r="T1898" t="str">
        <f t="shared" si="963"/>
        <v>0.202923920705988-0.0267323886689377i</v>
      </c>
      <c r="U1898" t="str">
        <f t="shared" si="964"/>
        <v>0.00005-0.00136702864608582i</v>
      </c>
      <c r="V1898" t="str">
        <f t="shared" si="965"/>
        <v>3.33333333333333E-06-0.0015037315106944i</v>
      </c>
      <c r="W1898" t="str">
        <f t="shared" si="966"/>
        <v>0.0000144707628086085-0.000716273407109419i</v>
      </c>
      <c r="X1898" t="str">
        <f t="shared" si="967"/>
        <v>0.0000241479940261581-0.000715751053215519i</v>
      </c>
      <c r="Y1898" t="str">
        <f t="shared" si="968"/>
        <v>0.009+0.110835388818648i</v>
      </c>
      <c r="Z1898" t="str">
        <f t="shared" si="969"/>
        <v>-0.0901396942096869-0.0104568620131455i</v>
      </c>
      <c r="AA1898" t="str">
        <f t="shared" si="970"/>
        <v>10.3489886585462-126.286368870732i</v>
      </c>
      <c r="AB1898" t="str">
        <f t="shared" si="971"/>
        <v>1.40177057718493-0.184663669830636i</v>
      </c>
      <c r="AC1898" t="str">
        <f t="shared" si="972"/>
        <v>1.52733961766516-2.32313940253656i</v>
      </c>
      <c r="AD1898" t="str">
        <f t="shared" si="973"/>
        <v>0.332479254213566+0.384807661217702i</v>
      </c>
      <c r="AE1898" t="str">
        <f t="shared" si="974"/>
        <v>-0.0259456976909207-0.0381631345952531i</v>
      </c>
      <c r="AF1898" t="str">
        <f t="shared" si="975"/>
        <v>-14.5897965619065-1.8939163672215i</v>
      </c>
      <c r="AG1898" t="str">
        <f t="shared" si="976"/>
        <v>1.18837316633317-0.137578923976496i</v>
      </c>
      <c r="AH1898" t="str">
        <f t="shared" si="977"/>
        <v>0.196060240441606+0.532581117001007i</v>
      </c>
      <c r="AI1898">
        <f t="shared" si="978"/>
        <v>-4.9203318958405511</v>
      </c>
      <c r="AJ1898">
        <f t="shared" si="979"/>
        <v>69.789715729587527</v>
      </c>
      <c r="AK1898"/>
      <c r="AL1898"/>
      <c r="AM1898"/>
      <c r="AN1898"/>
    </row>
    <row r="1899" spans="1:40" x14ac:dyDescent="0.25">
      <c r="A1899"/>
      <c r="B1899">
        <f t="shared" si="945"/>
        <v>176500</v>
      </c>
      <c r="C1899" s="186" t="str">
        <f t="shared" si="948"/>
        <v>-2.45331494770852E-06+0.0138754813848586i</v>
      </c>
      <c r="D1899" s="158" t="str">
        <f t="shared" si="949"/>
        <v>-5.95702476575389+0.106378690617249i</v>
      </c>
      <c r="E1899" t="str">
        <f t="shared" si="950"/>
        <v>2870</v>
      </c>
      <c r="F1899" t="str">
        <f t="shared" si="951"/>
        <v>0.777000777000777</v>
      </c>
      <c r="G1899" t="str">
        <f t="shared" si="946"/>
        <v>0.777000777000777</v>
      </c>
      <c r="H1899" t="str">
        <f t="shared" si="952"/>
        <v>8.63330613775697+1.99935586458145i</v>
      </c>
      <c r="I1899" t="str">
        <f t="shared" si="953"/>
        <v>693.113879198248i</v>
      </c>
      <c r="J1899" t="str">
        <f t="shared" si="947"/>
        <v>-409.920802820177+149.904451828584i</v>
      </c>
      <c r="K1899" t="str">
        <f t="shared" si="954"/>
        <v>0.545392968761936-1.49140282947049i</v>
      </c>
      <c r="L1899" t="str">
        <f t="shared" si="955"/>
        <v>0.0384008047332021-0.0882196976370243i</v>
      </c>
      <c r="M1899" t="str">
        <f t="shared" si="956"/>
        <v>0.583793773495138-1.57962252710751i</v>
      </c>
      <c r="N1899" t="str">
        <f t="shared" si="957"/>
        <v>-0.782761565442148i</v>
      </c>
      <c r="O1899" t="str">
        <f t="shared" si="958"/>
        <v>0.708968677542373-0.705239969275578i</v>
      </c>
      <c r="P1899" t="str">
        <f t="shared" si="959"/>
        <v>0.291031322457627+0.705239969275578i</v>
      </c>
      <c r="Q1899" t="str">
        <f t="shared" si="960"/>
        <v>-0.291031322457627+0.0775215961665701i</v>
      </c>
      <c r="R1899" t="str">
        <f t="shared" si="961"/>
        <v>-0.331036163088593-2.51142184578252i</v>
      </c>
      <c r="S1899" t="str">
        <f t="shared" si="962"/>
        <v>0.0807988166671955i</v>
      </c>
      <c r="T1899" t="str">
        <f t="shared" si="963"/>
        <v>0.202919913291372-0.0267473302516071i</v>
      </c>
      <c r="U1899" t="str">
        <f t="shared" si="964"/>
        <v>0.00005-0.00136625412560645i</v>
      </c>
      <c r="V1899" t="str">
        <f t="shared" si="965"/>
        <v>3.33333333333333E-06-0.0015028795381671i</v>
      </c>
      <c r="W1899" t="str">
        <f t="shared" si="966"/>
        <v>0.0000144707583690295-0.000715867825314896i</v>
      </c>
      <c r="X1899" t="str">
        <f t="shared" si="967"/>
        <v>0.0000241370309723429-0.000715345915459342i</v>
      </c>
      <c r="Y1899" t="str">
        <f t="shared" si="968"/>
        <v>0.009+0.11089822067172i</v>
      </c>
      <c r="Z1899" t="str">
        <f t="shared" si="969"/>
        <v>-0.0900377742030218-0.0104411111847419i</v>
      </c>
      <c r="AA1899" t="str">
        <f t="shared" si="970"/>
        <v>10.3371796664967-126.214857843737i</v>
      </c>
      <c r="AB1899" t="str">
        <f t="shared" si="971"/>
        <v>1.40174289451509-0.184766884231824i</v>
      </c>
      <c r="AC1899" t="str">
        <f t="shared" si="972"/>
        <v>1.52646684126291-2.32209040995156i</v>
      </c>
      <c r="AD1899" t="str">
        <f t="shared" si="973"/>
        <v>0.332645856354993+0.384985020856417i</v>
      </c>
      <c r="AE1899" t="str">
        <f t="shared" si="974"/>
        <v>-0.0259310210968397-0.0381363867507619i</v>
      </c>
      <c r="AF1899" t="str">
        <f t="shared" si="975"/>
        <v>-14.5903309035109-1.8929771739642i</v>
      </c>
      <c r="AG1899" t="str">
        <f t="shared" si="976"/>
        <v>1.18834660777578-0.137578788316396i</v>
      </c>
      <c r="AH1899" t="str">
        <f t="shared" si="977"/>
        <v>0.19600934373978+0.532231974294098i</v>
      </c>
      <c r="AI1899">
        <f t="shared" si="978"/>
        <v>-4.9256171392338022</v>
      </c>
      <c r="AJ1899">
        <f t="shared" si="979"/>
        <v>69.782356072405818</v>
      </c>
      <c r="AK1899"/>
      <c r="AL1899"/>
      <c r="AM1899"/>
      <c r="AN1899"/>
    </row>
    <row r="1900" spans="1:40" x14ac:dyDescent="0.25">
      <c r="A1900"/>
      <c r="B1900">
        <f t="shared" si="945"/>
        <v>176600</v>
      </c>
      <c r="C1900" s="186" t="str">
        <f t="shared" si="948"/>
        <v>-2.45053734830355E-06+0.0138676243743727i</v>
      </c>
      <c r="D1900" s="158" t="str">
        <f t="shared" si="949"/>
        <v>-5.95702474445896+0.106318453536857i</v>
      </c>
      <c r="E1900" t="str">
        <f t="shared" si="950"/>
        <v>2870</v>
      </c>
      <c r="F1900" t="str">
        <f t="shared" si="951"/>
        <v>0.777000777000777</v>
      </c>
      <c r="G1900" t="str">
        <f t="shared" si="946"/>
        <v>0.777000777000777</v>
      </c>
      <c r="H1900" t="str">
        <f t="shared" si="952"/>
        <v>8.63383966457567+1.99835728857093i</v>
      </c>
      <c r="I1900" t="str">
        <f t="shared" si="953"/>
        <v>693.506578279947i</v>
      </c>
      <c r="J1900" t="str">
        <f t="shared" si="947"/>
        <v>-410.386567365196+149.989383529336i</v>
      </c>
      <c r="K1900" t="str">
        <f t="shared" si="954"/>
        <v>0.544845592655941-1.49075426042i</v>
      </c>
      <c r="L1900" t="str">
        <f t="shared" si="955"/>
        <v>0.0383642469343774-0.0881856471978039i</v>
      </c>
      <c r="M1900" t="str">
        <f t="shared" si="956"/>
        <v>0.583209839590318-1.5789399076178i</v>
      </c>
      <c r="N1900" t="str">
        <f t="shared" si="957"/>
        <v>-0.78320505641407i</v>
      </c>
      <c r="O1900" t="str">
        <f t="shared" si="958"/>
        <v>0.708655840271732-0.705554321118343i</v>
      </c>
      <c r="P1900" t="str">
        <f t="shared" si="959"/>
        <v>0.291344159728268+0.705554321118343i</v>
      </c>
      <c r="Q1900" t="str">
        <f t="shared" si="960"/>
        <v>-0.291344159728268+0.077650735295727i</v>
      </c>
      <c r="R1900" t="str">
        <f t="shared" si="961"/>
        <v>-0.331033527416481-2.50995015177859i</v>
      </c>
      <c r="S1900" t="str">
        <f t="shared" si="962"/>
        <v>0.0808445950335792i</v>
      </c>
      <c r="T1900" t="str">
        <f t="shared" si="963"/>
        <v>0.202915903575011-0.0267622714665226i</v>
      </c>
      <c r="U1900" t="str">
        <f t="shared" si="964"/>
        <v>0.00005-0.00136548048227372i</v>
      </c>
      <c r="V1900" t="str">
        <f t="shared" si="965"/>
        <v>3.33333333333333E-06-0.00150202853050109i</v>
      </c>
      <c r="W1900" t="str">
        <f t="shared" si="966"/>
        <v>0.0000144707539269378-0.000715462702977992i</v>
      </c>
      <c r="X1900" t="str">
        <f t="shared" si="967"/>
        <v>0.0000241260865222115-0.000714941236406598i</v>
      </c>
      <c r="Y1900" t="str">
        <f t="shared" si="968"/>
        <v>0.009+0.110961052524792i</v>
      </c>
      <c r="Z1900" t="str">
        <f t="shared" si="969"/>
        <v>-0.0899360269020427-0.0104253950036326i</v>
      </c>
      <c r="AA1900" t="str">
        <f t="shared" si="970"/>
        <v>10.3253909222228-126.143427717349i</v>
      </c>
      <c r="AB1900" t="str">
        <f t="shared" si="971"/>
        <v>1.40171519594511-0.18487009609262i</v>
      </c>
      <c r="AC1900" t="str">
        <f t="shared" si="972"/>
        <v>1.52559532213268-2.32104212107926i</v>
      </c>
      <c r="AD1900" t="str">
        <f t="shared" si="973"/>
        <v>0.33281253657967+0.38516231087455i</v>
      </c>
      <c r="AE1900" t="str">
        <f t="shared" si="974"/>
        <v>-0.0259163680117872-0.0381096701084704i</v>
      </c>
      <c r="AF1900" t="str">
        <f t="shared" si="975"/>
        <v>-14.5908644090346-1.89203883503407i</v>
      </c>
      <c r="AG1900" t="str">
        <f t="shared" si="976"/>
        <v>1.18832005146821-0.137578689057907i</v>
      </c>
      <c r="AH1900" t="str">
        <f t="shared" si="977"/>
        <v>0.195958518509889+0.531883240775472i</v>
      </c>
      <c r="AI1900">
        <f t="shared" si="978"/>
        <v>-4.9308991947776519</v>
      </c>
      <c r="AJ1900">
        <f t="shared" si="979"/>
        <v>69.774994970499606</v>
      </c>
      <c r="AK1900"/>
      <c r="AL1900"/>
      <c r="AM1900"/>
      <c r="AN1900"/>
    </row>
    <row r="1901" spans="1:40" x14ac:dyDescent="0.25">
      <c r="A1901"/>
      <c r="B1901">
        <f t="shared" si="945"/>
        <v>176700</v>
      </c>
      <c r="C1901" s="186" t="str">
        <f t="shared" si="948"/>
        <v>-2.44776446335228E-06+0.0138597762569368i</v>
      </c>
      <c r="D1901" s="158" t="str">
        <f t="shared" si="949"/>
        <v>-5.95702472320018+0.106258284636516i</v>
      </c>
      <c r="E1901" t="str">
        <f t="shared" si="950"/>
        <v>2870</v>
      </c>
      <c r="F1901" t="str">
        <f t="shared" si="951"/>
        <v>0.777000777000777</v>
      </c>
      <c r="G1901" t="str">
        <f t="shared" si="946"/>
        <v>0.777000777000777</v>
      </c>
      <c r="H1901" t="str">
        <f t="shared" si="952"/>
        <v>8.63437235698234+1.99735963404366i</v>
      </c>
      <c r="I1901" t="str">
        <f t="shared" si="953"/>
        <v>693.899277361646i</v>
      </c>
      <c r="J1901" t="str">
        <f t="shared" si="947"/>
        <v>-410.852595724741+150.074315230089i</v>
      </c>
      <c r="K1901" t="str">
        <f t="shared" si="954"/>
        <v>0.54429900506577-1.49010614333844i</v>
      </c>
      <c r="L1901" t="str">
        <f t="shared" si="955"/>
        <v>0.0383277380281304-0.0881516140408098i</v>
      </c>
      <c r="M1901" t="str">
        <f t="shared" si="956"/>
        <v>0.5826267430939-1.57825775737925i</v>
      </c>
      <c r="N1901" t="str">
        <f t="shared" si="957"/>
        <v>-0.783648547385992i</v>
      </c>
      <c r="O1901" t="str">
        <f t="shared" si="958"/>
        <v>0.708342863619655-0.705868534189694i</v>
      </c>
      <c r="P1901" t="str">
        <f t="shared" si="959"/>
        <v>0.291657136380345+0.705868534189694i</v>
      </c>
      <c r="Q1901" t="str">
        <f t="shared" si="960"/>
        <v>-0.291657136380345+0.077780013196298i</v>
      </c>
      <c r="R1901" t="str">
        <f t="shared" si="961"/>
        <v>-0.331030890178496-2.50848009507325i</v>
      </c>
      <c r="S1901" t="str">
        <f t="shared" si="962"/>
        <v>0.0808903733999629i</v>
      </c>
      <c r="T1901" t="str">
        <f t="shared" si="963"/>
        <v>0.20291189155685-0.0267772123134607i</v>
      </c>
      <c r="U1901" t="str">
        <f t="shared" si="964"/>
        <v>0.00005-0.00136470771459841i</v>
      </c>
      <c r="V1901" t="str">
        <f t="shared" si="965"/>
        <v>3.33333333333333E-06-0.00150117848605825i</v>
      </c>
      <c r="W1901" t="str">
        <f t="shared" si="966"/>
        <v>0.0000144707494823336-0.000715058039318646i</v>
      </c>
      <c r="X1901" t="str">
        <f t="shared" si="967"/>
        <v>0.0000241151606336697-0.000714537015279072i</v>
      </c>
      <c r="Y1901" t="str">
        <f t="shared" si="968"/>
        <v>0.009+0.111023884377863i</v>
      </c>
      <c r="Z1901" t="str">
        <f t="shared" si="969"/>
        <v>-0.0898344519170342-0.0104097133726003i</v>
      </c>
      <c r="AA1901" t="str">
        <f t="shared" si="970"/>
        <v>10.3136223793579-126.072078354463i</v>
      </c>
      <c r="AB1901" t="str">
        <f t="shared" si="971"/>
        <v>1.40168748147462-0.184973305411478i</v>
      </c>
      <c r="AC1901" t="str">
        <f t="shared" si="972"/>
        <v>1.5247250579933-2.31999453554991i</v>
      </c>
      <c r="AD1901" t="str">
        <f t="shared" si="973"/>
        <v>0.332979294860707+0.38533953123974i</v>
      </c>
      <c r="AE1901" t="str">
        <f t="shared" si="974"/>
        <v>-0.0259017383821942-0.0380829846093994i</v>
      </c>
      <c r="AF1901" t="str">
        <f t="shared" si="975"/>
        <v>-14.5913970801825-1.89110134940714i</v>
      </c>
      <c r="AG1901" t="str">
        <f t="shared" si="976"/>
        <v>1.18829349738398-0.137578626127352i</v>
      </c>
      <c r="AH1901" t="str">
        <f t="shared" si="977"/>
        <v>0.195907764614377+0.531534915687594i</v>
      </c>
      <c r="AI1901">
        <f t="shared" si="978"/>
        <v>-4.9361780665014745</v>
      </c>
      <c r="AJ1901">
        <f t="shared" si="979"/>
        <v>69.767632423962581</v>
      </c>
      <c r="AK1901"/>
      <c r="AL1901"/>
      <c r="AM1901"/>
      <c r="AN1901"/>
    </row>
    <row r="1902" spans="1:40" x14ac:dyDescent="0.25">
      <c r="A1902"/>
      <c r="B1902">
        <f t="shared" si="945"/>
        <v>176800</v>
      </c>
      <c r="C1902" s="186" t="str">
        <f t="shared" si="948"/>
        <v>-2.44499628219162E-06+0.0138519370174611i</v>
      </c>
      <c r="D1902" s="158" t="str">
        <f t="shared" si="949"/>
        <v>-5.95702470197745+0.106198183800535i</v>
      </c>
      <c r="E1902" t="str">
        <f t="shared" si="950"/>
        <v>2870</v>
      </c>
      <c r="F1902" t="str">
        <f t="shared" si="951"/>
        <v>0.777000777000777</v>
      </c>
      <c r="G1902" t="str">
        <f t="shared" si="946"/>
        <v>0.777000777000777</v>
      </c>
      <c r="H1902" t="str">
        <f t="shared" si="952"/>
        <v>8.63490421667745+1.99636289986128i</v>
      </c>
      <c r="I1902" t="str">
        <f t="shared" si="953"/>
        <v>694.291976443344i</v>
      </c>
      <c r="J1902" t="str">
        <f t="shared" si="947"/>
        <v>-411.318887898812+150.159246930842i</v>
      </c>
      <c r="K1902" t="str">
        <f t="shared" si="954"/>
        <v>0.543753204551011-1.48945847797402i</v>
      </c>
      <c r="L1902" t="str">
        <f t="shared" si="955"/>
        <v>0.0382912779339571-0.0881175981716997i</v>
      </c>
      <c r="M1902" t="str">
        <f t="shared" si="956"/>
        <v>0.582044482484968-1.57757607614572i</v>
      </c>
      <c r="N1902" t="str">
        <f t="shared" si="957"/>
        <v>-0.784092038357914i</v>
      </c>
      <c r="O1902" t="str">
        <f t="shared" si="958"/>
        <v>0.708029747647701-0.706182608427829i</v>
      </c>
      <c r="P1902" t="str">
        <f t="shared" si="959"/>
        <v>0.291970252352299+0.706182608427829i</v>
      </c>
      <c r="Q1902" t="str">
        <f t="shared" si="960"/>
        <v>-0.291970252352299+0.077909429930085i</v>
      </c>
      <c r="R1902" t="str">
        <f t="shared" si="961"/>
        <v>-0.331028251374499-2.50701167288766i</v>
      </c>
      <c r="S1902" t="str">
        <f t="shared" si="962"/>
        <v>0.0809361517663466i</v>
      </c>
      <c r="T1902" t="str">
        <f t="shared" si="963"/>
        <v>0.202907877236838-0.0267921527921948i</v>
      </c>
      <c r="U1902" t="str">
        <f t="shared" si="964"/>
        <v>0.00005-0.00136393582109467i</v>
      </c>
      <c r="V1902" t="str">
        <f t="shared" si="965"/>
        <v>3.33333333333333E-06-0.00150032940320414i</v>
      </c>
      <c r="W1902" t="str">
        <f t="shared" si="966"/>
        <v>0.0000144707450352169-0.000714653833558554i</v>
      </c>
      <c r="X1902" t="str">
        <f t="shared" si="967"/>
        <v>0.0000241042532647418-0.000714133251300305i</v>
      </c>
      <c r="Y1902" t="str">
        <f t="shared" si="968"/>
        <v>0.009+0.111086716230935i</v>
      </c>
      <c r="Z1902" t="str">
        <f t="shared" si="969"/>
        <v>-0.089733048859379-0.0103940661947578i</v>
      </c>
      <c r="AA1902" t="str">
        <f t="shared" si="970"/>
        <v>10.3018739916683-126.000809618284i</v>
      </c>
      <c r="AB1902" t="str">
        <f t="shared" si="971"/>
        <v>1.40165975110325-0.185076512186833i</v>
      </c>
      <c r="AC1902" t="str">
        <f t="shared" si="972"/>
        <v>1.52385604656846-2.31894765299276i</v>
      </c>
      <c r="AD1902" t="str">
        <f t="shared" si="973"/>
        <v>0.333146131171208+0.385516681919644i</v>
      </c>
      <c r="AE1902" t="str">
        <f t="shared" si="974"/>
        <v>-0.025887132154643-0.0380563301947222i</v>
      </c>
      <c r="AF1902" t="str">
        <f t="shared" si="975"/>
        <v>-14.5919289186549-1.89016471606074i</v>
      </c>
      <c r="AG1902" t="str">
        <f t="shared" si="976"/>
        <v>1.18826694549667-0.137578599451215i</v>
      </c>
      <c r="AH1902" t="str">
        <f t="shared" si="977"/>
        <v>0.195857081915996+0.531186998274814i</v>
      </c>
      <c r="AI1902">
        <f t="shared" si="978"/>
        <v>-4.9414537584270155</v>
      </c>
      <c r="AJ1902">
        <f t="shared" si="979"/>
        <v>69.760268432891863</v>
      </c>
      <c r="AK1902"/>
      <c r="AL1902"/>
      <c r="AM1902"/>
      <c r="AN1902"/>
    </row>
    <row r="1903" spans="1:40" x14ac:dyDescent="0.25">
      <c r="A1903"/>
      <c r="B1903">
        <f t="shared" si="945"/>
        <v>176900</v>
      </c>
      <c r="C1903" s="186" t="str">
        <f t="shared" si="948"/>
        <v>-0.0000024422327941885+0.0138441066408896i</v>
      </c>
      <c r="D1903" s="158" t="str">
        <f t="shared" si="949"/>
        <v>-5.95702468079071+0.106138150913487i</v>
      </c>
      <c r="E1903" t="str">
        <f t="shared" si="950"/>
        <v>2870</v>
      </c>
      <c r="F1903" t="str">
        <f t="shared" si="951"/>
        <v>0.777000777000777</v>
      </c>
      <c r="G1903" t="str">
        <f t="shared" si="946"/>
        <v>0.777000777000777</v>
      </c>
      <c r="H1903" t="str">
        <f t="shared" si="952"/>
        <v>8.63543524535728+1.9953670848869i</v>
      </c>
      <c r="I1903" t="str">
        <f t="shared" si="953"/>
        <v>694.684675525043i</v>
      </c>
      <c r="J1903" t="str">
        <f t="shared" si="947"/>
        <v>-411.785443887408+150.244178631595i</v>
      </c>
      <c r="K1903" t="str">
        <f t="shared" si="954"/>
        <v>0.543208189674356-1.48881126407443i</v>
      </c>
      <c r="L1903" t="str">
        <f t="shared" si="955"/>
        <v>0.0382548665715018-0.0880835995960538i</v>
      </c>
      <c r="M1903" t="str">
        <f t="shared" si="956"/>
        <v>0.581463056245858-1.57689486367048i</v>
      </c>
      <c r="N1903" t="str">
        <f t="shared" si="957"/>
        <v>-0.784535529329836i</v>
      </c>
      <c r="O1903" t="str">
        <f t="shared" si="958"/>
        <v>0.707716492417456-0.706496543770975i</v>
      </c>
      <c r="P1903" t="str">
        <f t="shared" si="959"/>
        <v>0.292283507582544+0.706496543770975i</v>
      </c>
      <c r="Q1903" t="str">
        <f t="shared" si="960"/>
        <v>-0.292283507582544+0.0780389855588609i</v>
      </c>
      <c r="R1903" t="str">
        <f t="shared" si="961"/>
        <v>-0.331025611004362-2.50554488244924i</v>
      </c>
      <c r="S1903" t="str">
        <f t="shared" si="962"/>
        <v>0.0809819301327303i</v>
      </c>
      <c r="T1903" t="str">
        <f t="shared" si="963"/>
        <v>0.202903860614924-0.0268070929024996i</v>
      </c>
      <c r="U1903" t="str">
        <f t="shared" si="964"/>
        <v>0.0000500000000000001-0.00136316480028004i</v>
      </c>
      <c r="V1903" t="str">
        <f t="shared" si="965"/>
        <v>3.33333333333333E-06-0.00149948128030804i</v>
      </c>
      <c r="W1903" t="str">
        <f t="shared" si="966"/>
        <v>0.0000144707405855876-0.000714250084921184i</v>
      </c>
      <c r="X1903" t="str">
        <f t="shared" si="967"/>
        <v>0.0000240933643735706-0.0007137299436956i</v>
      </c>
      <c r="Y1903" t="str">
        <f t="shared" si="968"/>
        <v>0.009+0.111149548084007i</v>
      </c>
      <c r="Z1903" t="str">
        <f t="shared" si="969"/>
        <v>-0.0896318173415566-0.0103784533735465i</v>
      </c>
      <c r="AA1903" t="str">
        <f t="shared" si="970"/>
        <v>10.2901457130535-125.929621372326i</v>
      </c>
      <c r="AB1903" t="str">
        <f t="shared" si="971"/>
        <v>1.40163200483066-0.185179716417129i</v>
      </c>
      <c r="AC1903" t="str">
        <f t="shared" si="972"/>
        <v>1.52298828558672-2.31790147303627i</v>
      </c>
      <c r="AD1903" t="str">
        <f t="shared" si="973"/>
        <v>0.333313045484254+0.385693762881922i</v>
      </c>
      <c r="AE1903" t="str">
        <f t="shared" si="974"/>
        <v>-0.0258725492758649-0.0380297068057632i</v>
      </c>
      <c r="AF1903" t="str">
        <f t="shared" si="975"/>
        <v>-14.592459926148-1.88922893397341i</v>
      </c>
      <c r="AG1903" t="str">
        <f t="shared" si="976"/>
        <v>1.18824039577997-0.137578608956137i</v>
      </c>
      <c r="AH1903" t="str">
        <f t="shared" si="977"/>
        <v>0.195806470277786+0.530839487783332i</v>
      </c>
      <c r="AI1903">
        <f t="shared" si="978"/>
        <v>-4.9467262745689151</v>
      </c>
      <c r="AJ1903">
        <f t="shared" si="979"/>
        <v>69.752902997388858</v>
      </c>
      <c r="AK1903"/>
      <c r="AL1903"/>
      <c r="AM1903"/>
      <c r="AN1903"/>
    </row>
    <row r="1904" spans="1:40" x14ac:dyDescent="0.25">
      <c r="A1904"/>
      <c r="B1904">
        <f t="shared" si="945"/>
        <v>177000</v>
      </c>
      <c r="C1904" s="186" t="str">
        <f t="shared" si="948"/>
        <v>-2.43947398873989E-06+0.0138362851122004i</v>
      </c>
      <c r="D1904" s="158" t="str">
        <f t="shared" si="949"/>
        <v>-5.95702465963987+0.106078185860203i</v>
      </c>
      <c r="E1904" t="str">
        <f t="shared" si="950"/>
        <v>2870</v>
      </c>
      <c r="F1904" t="str">
        <f t="shared" si="951"/>
        <v>0.777000777000777</v>
      </c>
      <c r="G1904" t="str">
        <f t="shared" si="946"/>
        <v>0.777000777000777</v>
      </c>
      <c r="H1904" t="str">
        <f t="shared" si="952"/>
        <v>8.63596544471388+1.99437218798518i</v>
      </c>
      <c r="I1904" t="str">
        <f t="shared" si="953"/>
        <v>695.077374606742i</v>
      </c>
      <c r="J1904" t="str">
        <f t="shared" si="947"/>
        <v>-412.25226369053+150.329110332347i</v>
      </c>
      <c r="K1904" t="str">
        <f t="shared" si="954"/>
        <v>0.542663959001569-1.48816450138682i</v>
      </c>
      <c r="L1904" t="str">
        <f t="shared" si="955"/>
        <v>0.0382185038605576-0.0880496183193762i</v>
      </c>
      <c r="M1904" t="str">
        <f t="shared" si="956"/>
        <v>0.580882462862127-1.5762141197062i</v>
      </c>
      <c r="N1904" t="str">
        <f t="shared" si="957"/>
        <v>-0.784979020301758i</v>
      </c>
      <c r="O1904" t="str">
        <f t="shared" si="958"/>
        <v>0.70740309799053-0.706810340157386i</v>
      </c>
      <c r="P1904" t="str">
        <f t="shared" si="959"/>
        <v>0.29259690200947+0.706810340157386i</v>
      </c>
      <c r="Q1904" t="str">
        <f t="shared" si="960"/>
        <v>-0.29259690200947+0.0781686801443721i</v>
      </c>
      <c r="R1904" t="str">
        <f t="shared" si="961"/>
        <v>-0.331022969067967-2.50407972099167i</v>
      </c>
      <c r="S1904" t="str">
        <f t="shared" si="962"/>
        <v>0.081027708499114i</v>
      </c>
      <c r="T1904" t="str">
        <f t="shared" si="963"/>
        <v>0.202899841691056-0.0268220326441505i</v>
      </c>
      <c r="U1904" t="str">
        <f t="shared" si="964"/>
        <v>0.0000500000000000001-0.00136239465067536i</v>
      </c>
      <c r="V1904" t="str">
        <f t="shared" si="965"/>
        <v>3.33333333333333E-06-0.00149863411574289i</v>
      </c>
      <c r="W1904" t="str">
        <f t="shared" si="966"/>
        <v>0.0000144707361334456-0.000713846792631748i</v>
      </c>
      <c r="X1904" t="str">
        <f t="shared" si="967"/>
        <v>0.0000240824939184174-0.000713327091692003i</v>
      </c>
      <c r="Y1904" t="str">
        <f t="shared" si="968"/>
        <v>0.009+0.111212379937079i</v>
      </c>
      <c r="Z1904" t="str">
        <f t="shared" si="969"/>
        <v>-0.0895307569771335-0.0103628748127343i</v>
      </c>
      <c r="AA1904" t="str">
        <f t="shared" si="970"/>
        <v>10.2784374975443-125.858513480409i</v>
      </c>
      <c r="AB1904" t="str">
        <f t="shared" si="971"/>
        <v>1.40160424265649-0.185282918100815i</v>
      </c>
      <c r="AC1904" t="str">
        <f t="shared" si="972"/>
        <v>1.52212177278144-2.31685599530796i</v>
      </c>
      <c r="AD1904" t="str">
        <f t="shared" si="973"/>
        <v>0.333480037772909+0.385870774094242i</v>
      </c>
      <c r="AE1904" t="str">
        <f t="shared" si="974"/>
        <v>-0.0258579896927401-0.0380031143839965i</v>
      </c>
      <c r="AF1904" t="str">
        <f t="shared" si="975"/>
        <v>-14.5929901043538-1.88829400212498i</v>
      </c>
      <c r="AG1904" t="str">
        <f t="shared" si="976"/>
        <v>1.18821384820763-0.137578654568913i</v>
      </c>
      <c r="AH1904" t="str">
        <f t="shared" si="977"/>
        <v>0.19575592956309+0.530492383461203i</v>
      </c>
      <c r="AI1904">
        <f t="shared" si="978"/>
        <v>-4.9519956189345198</v>
      </c>
      <c r="AJ1904">
        <f t="shared" si="979"/>
        <v>69.745536117558061</v>
      </c>
      <c r="AK1904"/>
      <c r="AL1904"/>
      <c r="AM1904"/>
      <c r="AN1904"/>
    </row>
    <row r="1905" spans="1:40" x14ac:dyDescent="0.25">
      <c r="A1905"/>
      <c r="B1905">
        <f t="shared" si="945"/>
        <v>177100</v>
      </c>
      <c r="C1905" s="186" t="str">
        <f t="shared" si="948"/>
        <v>-2.43671985527273E-06+0.0138284724164056i</v>
      </c>
      <c r="D1905" s="158" t="str">
        <f t="shared" si="949"/>
        <v>-5.95702463852485+0.106018288525776i</v>
      </c>
      <c r="E1905" t="str">
        <f t="shared" si="950"/>
        <v>2870</v>
      </c>
      <c r="F1905" t="str">
        <f t="shared" si="951"/>
        <v>0.777000777000777</v>
      </c>
      <c r="G1905" t="str">
        <f t="shared" si="946"/>
        <v>0.777000777000777</v>
      </c>
      <c r="H1905" t="str">
        <f t="shared" si="952"/>
        <v>8.6364948164351+1.99337820802228i</v>
      </c>
      <c r="I1905" t="str">
        <f t="shared" si="953"/>
        <v>695.47007368844i</v>
      </c>
      <c r="J1905" t="str">
        <f t="shared" si="947"/>
        <v>-412.719347308178+150.4140420331i</v>
      </c>
      <c r="K1905" t="str">
        <f t="shared" si="954"/>
        <v>0.542120511101508-1.48751818965781i</v>
      </c>
      <c r="L1905" t="str">
        <f t="shared" si="955"/>
        <v>0.0381821897210649-0.0880156543470936i</v>
      </c>
      <c r="M1905" t="str">
        <f t="shared" si="956"/>
        <v>0.580302700822573-1.5755338440049i</v>
      </c>
      <c r="N1905" t="str">
        <f t="shared" si="957"/>
        <v>-0.785422511273679i</v>
      </c>
      <c r="O1905" t="str">
        <f t="shared" si="958"/>
        <v>0.707089564428566-0.707123997525343i</v>
      </c>
      <c r="P1905" t="str">
        <f t="shared" si="959"/>
        <v>0.292910435571434+0.707123997525343i</v>
      </c>
      <c r="Q1905" t="str">
        <f t="shared" si="960"/>
        <v>-0.292910435571434+0.078298513748336i</v>
      </c>
      <c r="R1905" t="str">
        <f t="shared" si="961"/>
        <v>-0.331020325565184-2.5026161857549i</v>
      </c>
      <c r="S1905" t="str">
        <f t="shared" si="962"/>
        <v>0.0810734868654977i</v>
      </c>
      <c r="T1905" t="str">
        <f t="shared" si="963"/>
        <v>0.202895820465182-0.0268369720169217i</v>
      </c>
      <c r="U1905" t="str">
        <f t="shared" si="964"/>
        <v>0.0000500000000000001-0.00136162537080485i</v>
      </c>
      <c r="V1905" t="str">
        <f t="shared" si="965"/>
        <v>3.33333333333333E-06-0.00149778790788533i</v>
      </c>
      <c r="W1905" t="str">
        <f t="shared" si="966"/>
        <v>0.0000144707316787912-0.00071344395591721i</v>
      </c>
      <c r="X1905" t="str">
        <f t="shared" si="967"/>
        <v>0.0000240716418576611-0.000712924694518303i</v>
      </c>
      <c r="Y1905" t="str">
        <f t="shared" si="968"/>
        <v>0.009+0.11127521179015i</v>
      </c>
      <c r="Z1905" t="str">
        <f t="shared" si="969"/>
        <v>-0.0894298673807659-0.0103473304164157i</v>
      </c>
      <c r="AA1905" t="str">
        <f t="shared" si="970"/>
        <v>10.2667492993036-125.787485806664i</v>
      </c>
      <c r="AB1905" t="str">
        <f t="shared" si="971"/>
        <v>1.40157646458038-0.18538611723633i</v>
      </c>
      <c r="AC1905" t="str">
        <f t="shared" si="972"/>
        <v>1.52125650589085-2.31581121943438i</v>
      </c>
      <c r="AD1905" t="str">
        <f t="shared" si="973"/>
        <v>0.333647108010237+0.38604771552428i</v>
      </c>
      <c r="AE1905" t="str">
        <f t="shared" si="974"/>
        <v>-0.0258434533522995-0.0379765528710475i</v>
      </c>
      <c r="AF1905" t="str">
        <f t="shared" si="975"/>
        <v>-14.5935194549599-1.8873599194965i</v>
      </c>
      <c r="AG1905" t="str">
        <f t="shared" si="976"/>
        <v>1.1881873027535-0.137578736216504i</v>
      </c>
      <c r="AH1905" t="str">
        <f t="shared" si="977"/>
        <v>0.195705459635558+0.530145684558341i</v>
      </c>
      <c r="AI1905">
        <f t="shared" si="978"/>
        <v>-4.9572617955236931</v>
      </c>
      <c r="AJ1905">
        <f t="shared" si="979"/>
        <v>69.738167793506989</v>
      </c>
      <c r="AK1905"/>
      <c r="AL1905"/>
      <c r="AM1905"/>
      <c r="AN1905"/>
    </row>
    <row r="1906" spans="1:40" x14ac:dyDescent="0.25">
      <c r="A1906"/>
      <c r="B1906">
        <f t="shared" ref="B1906:B1969" si="980">B1905+100</f>
        <v>177200</v>
      </c>
      <c r="C1906" s="186" t="str">
        <f t="shared" si="948"/>
        <v>-2.43397038324371E-06+0.0138206685385509i</v>
      </c>
      <c r="D1906" s="158" t="str">
        <f t="shared" si="949"/>
        <v>-5.95702461744556+0.105958458795557i</v>
      </c>
      <c r="E1906" t="str">
        <f t="shared" si="950"/>
        <v>2870</v>
      </c>
      <c r="F1906" t="str">
        <f t="shared" si="951"/>
        <v>0.777000777000777</v>
      </c>
      <c r="G1906" t="str">
        <f t="shared" si="946"/>
        <v>0.777000777000777</v>
      </c>
      <c r="H1906" t="str">
        <f t="shared" si="952"/>
        <v>8.63702336220459+1.99238514386588i</v>
      </c>
      <c r="I1906" t="str">
        <f t="shared" si="953"/>
        <v>695.862772770139i</v>
      </c>
      <c r="J1906" t="str">
        <f t="shared" si="947"/>
        <v>-413.186694740351+150.498973733853i</v>
      </c>
      <c r="K1906" t="str">
        <f t="shared" si="954"/>
        <v>0.541577844546094-1.48687232863349i</v>
      </c>
      <c r="L1906" t="str">
        <f t="shared" si="955"/>
        <v>0.0381459240731121-0.0879817076845566i</v>
      </c>
      <c r="M1906" t="str">
        <f t="shared" si="956"/>
        <v>0.579723768619206-1.57485403631805i</v>
      </c>
      <c r="N1906" t="str">
        <f t="shared" si="957"/>
        <v>-0.785866002245601i</v>
      </c>
      <c r="O1906" t="str">
        <f t="shared" si="958"/>
        <v>0.706775891793228-0.707437515813155i</v>
      </c>
      <c r="P1906" t="str">
        <f t="shared" si="959"/>
        <v>0.293224108206772+0.707437515813155i</v>
      </c>
      <c r="Q1906" t="str">
        <f t="shared" si="960"/>
        <v>-0.293224108206772+0.078428486432446i</v>
      </c>
      <c r="R1906" t="str">
        <f t="shared" si="961"/>
        <v>-0.331017680495886-2.50115427398506i</v>
      </c>
      <c r="S1906" t="str">
        <f t="shared" si="962"/>
        <v>0.0811192652318814i</v>
      </c>
      <c r="T1906" t="str">
        <f t="shared" si="963"/>
        <v>0.202891796937248-0.026851911020588i</v>
      </c>
      <c r="U1906" t="str">
        <f t="shared" si="964"/>
        <v>0.0000499999999999999-0.00136085695919604i</v>
      </c>
      <c r="V1906" t="str">
        <f t="shared" si="965"/>
        <v>3.33333333333333E-06-0.00149694265511565i</v>
      </c>
      <c r="W1906" t="str">
        <f t="shared" si="966"/>
        <v>0.0000144707272216243-0.00071304157400628i</v>
      </c>
      <c r="X1906" t="str">
        <f t="shared" si="967"/>
        <v>0.0000240608081497979-0.000712522751405028i</v>
      </c>
      <c r="Y1906" t="str">
        <f t="shared" si="968"/>
        <v>0.009+0.111338043643222i</v>
      </c>
      <c r="Z1906" t="str">
        <f t="shared" si="969"/>
        <v>-0.0893291481681899-0.0103318200890088i</v>
      </c>
      <c r="AA1906" t="str">
        <f t="shared" si="970"/>
        <v>10.255081072625-125.716538215522i</v>
      </c>
      <c r="AB1906" t="str">
        <f t="shared" si="971"/>
        <v>1.40154867060195-0.18548931382212i</v>
      </c>
      <c r="AC1906" t="str">
        <f t="shared" si="972"/>
        <v>1.52039248265797-2.31476714504123i</v>
      </c>
      <c r="AD1906" t="str">
        <f t="shared" si="973"/>
        <v>0.333814256169276+0.386224587139713i</v>
      </c>
      <c r="AE1906" t="str">
        <f t="shared" si="974"/>
        <v>-0.0258289402017202-0.0379500222086887i</v>
      </c>
      <c r="AF1906" t="str">
        <f t="shared" si="975"/>
        <v>-14.5940479796502-1.88642668507032i</v>
      </c>
      <c r="AG1906" t="str">
        <f t="shared" si="976"/>
        <v>1.18816075939148-0.13757885382602i</v>
      </c>
      <c r="AH1906" t="str">
        <f t="shared" si="977"/>
        <v>0.195655060359135+0.529799390326497i</v>
      </c>
      <c r="AI1906">
        <f t="shared" si="978"/>
        <v>-4.9625248083291726</v>
      </c>
      <c r="AJ1906">
        <f t="shared" si="979"/>
        <v>69.730798025346616</v>
      </c>
      <c r="AK1906"/>
      <c r="AL1906"/>
      <c r="AM1906"/>
      <c r="AN1906"/>
    </row>
    <row r="1907" spans="1:40" x14ac:dyDescent="0.25">
      <c r="A1907"/>
      <c r="B1907">
        <f t="shared" si="980"/>
        <v>177300</v>
      </c>
      <c r="C1907" s="186" t="str">
        <f t="shared" si="948"/>
        <v>-2.43122556213939E-06+0.0138128734637162i</v>
      </c>
      <c r="D1907" s="158" t="str">
        <f t="shared" si="949"/>
        <v>-5.95702459640193+0.105898696555158i</v>
      </c>
      <c r="E1907" t="str">
        <f t="shared" si="950"/>
        <v>2870</v>
      </c>
      <c r="F1907" t="str">
        <f t="shared" si="951"/>
        <v>0.777000777000777</v>
      </c>
      <c r="G1907" t="str">
        <f t="shared" si="946"/>
        <v>0.777000777000777</v>
      </c>
      <c r="H1907" t="str">
        <f t="shared" si="952"/>
        <v>8.63755108370183+1.99139299438515i</v>
      </c>
      <c r="I1907" t="str">
        <f t="shared" si="953"/>
        <v>696.255471851838i</v>
      </c>
      <c r="J1907" t="str">
        <f t="shared" si="947"/>
        <v>-413.65430598705+150.583905434606i</v>
      </c>
      <c r="K1907" t="str">
        <f t="shared" si="954"/>
        <v>0.541035957910312-1.48622691805944i</v>
      </c>
      <c r="L1907" t="str">
        <f t="shared" si="955"/>
        <v>0.0381097068369349-0.08794777833704i</v>
      </c>
      <c r="M1907" t="str">
        <f t="shared" si="956"/>
        <v>0.579145664747247-1.57417469639648i</v>
      </c>
      <c r="N1907" t="str">
        <f t="shared" si="957"/>
        <v>-0.786309493217523i</v>
      </c>
      <c r="O1907" t="str">
        <f t="shared" si="958"/>
        <v>0.706462080146211-0.707750894959158i</v>
      </c>
      <c r="P1907" t="str">
        <f t="shared" si="959"/>
        <v>0.293537919853789+0.707750894959158i</v>
      </c>
      <c r="Q1907" t="str">
        <f t="shared" si="960"/>
        <v>-0.293537919853789+0.078558598258365i</v>
      </c>
      <c r="R1907" t="str">
        <f t="shared" si="961"/>
        <v>-0.33101503385995-2.49969398293455i</v>
      </c>
      <c r="S1907" t="str">
        <f t="shared" si="962"/>
        <v>0.0811650435982649i</v>
      </c>
      <c r="T1907" t="str">
        <f t="shared" si="963"/>
        <v>0.202887771107203-0.026866849654924i</v>
      </c>
      <c r="U1907" t="str">
        <f t="shared" si="964"/>
        <v>0.0000499999999999999-0.0013600894143798i</v>
      </c>
      <c r="V1907" t="str">
        <f t="shared" si="965"/>
        <v>3.33333333333333E-06-0.00149609835581778i</v>
      </c>
      <c r="W1907" t="str">
        <f t="shared" si="966"/>
        <v>0.0000144707227619448-0.000712639646129412i</v>
      </c>
      <c r="X1907" t="str">
        <f t="shared" si="967"/>
        <v>0.000024049992753441-0.000712121261584449i</v>
      </c>
      <c r="Y1907" t="str">
        <f t="shared" si="968"/>
        <v>0.009+0.111400875496294i</v>
      </c>
      <c r="Z1907" t="str">
        <f t="shared" si="969"/>
        <v>-0.0892285989562234-0.0103163437352555i</v>
      </c>
      <c r="AA1907" t="str">
        <f t="shared" si="970"/>
        <v>10.2434327719328-125.645670571722i</v>
      </c>
      <c r="AB1907" t="str">
        <f t="shared" si="971"/>
        <v>1.40152086072086-0.185592507856626i</v>
      </c>
      <c r="AC1907" t="str">
        <f t="shared" si="972"/>
        <v>1.51952970083065-2.31372377175333i</v>
      </c>
      <c r="AD1907" t="str">
        <f t="shared" si="973"/>
        <v>0.333981482223057+0.386401388908232i</v>
      </c>
      <c r="AE1907" t="str">
        <f t="shared" si="974"/>
        <v>-0.0258144501883288-0.0379235223388435i</v>
      </c>
      <c r="AF1907" t="str">
        <f t="shared" si="975"/>
        <v>-14.5945756801038-1.88549429782999i</v>
      </c>
      <c r="AG1907" t="str">
        <f t="shared" si="976"/>
        <v>1.18813421809558-0.13757900732473i</v>
      </c>
      <c r="AH1907" t="str">
        <f t="shared" si="977"/>
        <v>0.195604731598066+0.52945350001926i</v>
      </c>
      <c r="AI1907">
        <f t="shared" si="978"/>
        <v>-4.9677846613364283</v>
      </c>
      <c r="AJ1907">
        <f t="shared" si="979"/>
        <v>69.723426813191054</v>
      </c>
      <c r="AK1907"/>
      <c r="AL1907"/>
      <c r="AM1907"/>
      <c r="AN1907"/>
    </row>
    <row r="1908" spans="1:40" x14ac:dyDescent="0.25">
      <c r="A1908"/>
      <c r="B1908">
        <f t="shared" si="980"/>
        <v>177400</v>
      </c>
      <c r="C1908" s="186" t="str">
        <f t="shared" si="948"/>
        <v>-0.0000024284853814758+0.0138050871770146i</v>
      </c>
      <c r="D1908" s="158" t="str">
        <f t="shared" si="949"/>
        <v>-5.95702457539388+0.105839001690445i</v>
      </c>
      <c r="E1908" t="str">
        <f t="shared" si="950"/>
        <v>2870</v>
      </c>
      <c r="F1908" t="str">
        <f t="shared" si="951"/>
        <v>0.777000777000777</v>
      </c>
      <c r="G1908" t="str">
        <f t="shared" si="946"/>
        <v>0.777000777000777</v>
      </c>
      <c r="H1908" t="str">
        <f t="shared" si="952"/>
        <v>8.63807798260216+1.99040175845083i</v>
      </c>
      <c r="I1908" t="str">
        <f t="shared" si="953"/>
        <v>696.648170933537i</v>
      </c>
      <c r="J1908" t="str">
        <f t="shared" si="947"/>
        <v>-414.122181048274+150.668837135358i</v>
      </c>
      <c r="K1908" t="str">
        <f t="shared" si="954"/>
        <v>0.540494849772204-1.48558195768073i</v>
      </c>
      <c r="L1908" t="str">
        <f t="shared" si="955"/>
        <v>0.0380735379329156-0.0879138663097426i</v>
      </c>
      <c r="M1908" t="str">
        <f t="shared" si="956"/>
        <v>0.57856838770512-1.57349582399047i</v>
      </c>
      <c r="N1908" t="str">
        <f t="shared" si="957"/>
        <v>-0.786752984189445i</v>
      </c>
      <c r="O1908" t="str">
        <f t="shared" si="958"/>
        <v>0.706148129549238-0.708064134901714i</v>
      </c>
      <c r="P1908" t="str">
        <f t="shared" si="959"/>
        <v>0.293851870450762+0.708064134901714i</v>
      </c>
      <c r="Q1908" t="str">
        <f t="shared" si="960"/>
        <v>-0.293851870450762+0.0786888492877309i</v>
      </c>
      <c r="R1908" t="str">
        <f t="shared" si="961"/>
        <v>-0.331012385657238-2.49823530986194i</v>
      </c>
      <c r="S1908" t="str">
        <f t="shared" si="962"/>
        <v>0.0812108219646486i</v>
      </c>
      <c r="T1908" t="str">
        <f t="shared" si="963"/>
        <v>0.202883742974997-0.0268817879197036i</v>
      </c>
      <c r="U1908" t="str">
        <f t="shared" si="964"/>
        <v>0.0000499999999999999-0.00135932273489029i</v>
      </c>
      <c r="V1908" t="str">
        <f t="shared" si="965"/>
        <v>3.33333333333333E-06-0.00149525500837933i</v>
      </c>
      <c r="W1908" t="str">
        <f t="shared" si="966"/>
        <v>0.0000144707182997528-0.000712238171518788i</v>
      </c>
      <c r="X1908" t="str">
        <f t="shared" si="967"/>
        <v>0.0000240391956273202-0.000711720224290554i</v>
      </c>
      <c r="Y1908" t="str">
        <f t="shared" si="968"/>
        <v>0.009+0.111463707349366i</v>
      </c>
      <c r="Z1908" t="str">
        <f t="shared" si="969"/>
        <v>-0.0891282193627599-0.0103009012602195i</v>
      </c>
      <c r="AA1908" t="str">
        <f t="shared" si="970"/>
        <v>10.2318043517821-125.574882740309i</v>
      </c>
      <c r="AB1908" t="str">
        <f t="shared" si="971"/>
        <v>1.40149303493675-0.185695699338288i</v>
      </c>
      <c r="AC1908" t="str">
        <f t="shared" si="972"/>
        <v>1.51866815816153-2.31268109919463i</v>
      </c>
      <c r="AD1908" t="str">
        <f t="shared" si="973"/>
        <v>0.334148786144591+0.386578120797533i</v>
      </c>
      <c r="AE1908" t="str">
        <f t="shared" si="974"/>
        <v>-0.0257999832595984-0.0378970532035836i</v>
      </c>
      <c r="AF1908" t="str">
        <f t="shared" si="975"/>
        <v>-14.595102557996-1.88456275676039i</v>
      </c>
      <c r="AG1908" t="str">
        <f t="shared" si="976"/>
        <v>1.18810767883988-0.137579196640062i</v>
      </c>
      <c r="AH1908" t="str">
        <f t="shared" si="977"/>
        <v>0.195554473216885+0.529108012892057i</v>
      </c>
      <c r="AI1908">
        <f t="shared" si="978"/>
        <v>-4.9730413585236697</v>
      </c>
      <c r="AJ1908">
        <f t="shared" si="979"/>
        <v>69.716054157158737</v>
      </c>
      <c r="AK1908"/>
      <c r="AL1908"/>
      <c r="AM1908"/>
      <c r="AN1908"/>
    </row>
    <row r="1909" spans="1:40" x14ac:dyDescent="0.25">
      <c r="A1909"/>
      <c r="B1909">
        <f t="shared" si="980"/>
        <v>177500</v>
      </c>
      <c r="C1909" s="186" t="str">
        <f t="shared" si="948"/>
        <v>-2.42574983079858E-06+0.013797309663593i</v>
      </c>
      <c r="D1909" s="158" t="str">
        <f t="shared" si="949"/>
        <v>-5.95702455442133+0.105779374087546i</v>
      </c>
      <c r="E1909" t="str">
        <f t="shared" si="950"/>
        <v>2870</v>
      </c>
      <c r="F1909" t="str">
        <f t="shared" si="951"/>
        <v>0.777000777000777</v>
      </c>
      <c r="G1909" t="str">
        <f t="shared" si="946"/>
        <v>0.777000777000777</v>
      </c>
      <c r="H1909" t="str">
        <f t="shared" si="952"/>
        <v>8.63860406057676+1.9894114349351i</v>
      </c>
      <c r="I1909" t="str">
        <f t="shared" si="953"/>
        <v>697.040870015235i</v>
      </c>
      <c r="J1909" t="str">
        <f t="shared" si="947"/>
        <v>-414.590319924025+150.753768836111i</v>
      </c>
      <c r="K1909" t="str">
        <f t="shared" si="954"/>
        <v>0.539954518712864-1.4849374472419i</v>
      </c>
      <c r="L1909" t="str">
        <f t="shared" si="955"/>
        <v>0.0380374172815846-0.0878799716077888i</v>
      </c>
      <c r="M1909" t="str">
        <f t="shared" si="956"/>
        <v>0.577991935994449-1.57281741884969i</v>
      </c>
      <c r="N1909" t="str">
        <f t="shared" si="957"/>
        <v>-0.787196475161367i</v>
      </c>
      <c r="O1909" t="str">
        <f t="shared" si="958"/>
        <v>0.705834040064057-0.708377235579215i</v>
      </c>
      <c r="P1909" t="str">
        <f t="shared" si="959"/>
        <v>0.294165959935943+0.708377235579215i</v>
      </c>
      <c r="Q1909" t="str">
        <f t="shared" si="960"/>
        <v>-0.294165959935943+0.0788192395821521i</v>
      </c>
      <c r="R1909" t="str">
        <f t="shared" si="961"/>
        <v>-0.331009735887635-2.49677825203196i</v>
      </c>
      <c r="S1909" t="str">
        <f t="shared" si="962"/>
        <v>0.0812566003310323i</v>
      </c>
      <c r="T1909" t="str">
        <f t="shared" si="963"/>
        <v>0.202879712540574-0.0268967258147021i</v>
      </c>
      <c r="U1909" t="str">
        <f t="shared" si="964"/>
        <v>0.0000499999999999999-0.001358556919265i</v>
      </c>
      <c r="V1909" t="str">
        <f t="shared" si="965"/>
        <v>3.33333333333333E-06-0.00149441261119151i</v>
      </c>
      <c r="W1909" t="str">
        <f t="shared" si="966"/>
        <v>0.0000144707138350482-0.000711837149408327i</v>
      </c>
      <c r="X1909" t="str">
        <f t="shared" si="967"/>
        <v>0.0000240284167302816-0.000711319638759069i</v>
      </c>
      <c r="Y1909" t="str">
        <f t="shared" si="968"/>
        <v>0.009+0.111526539202438i</v>
      </c>
      <c r="Z1909" t="str">
        <f t="shared" si="969"/>
        <v>-0.0890280090067634-0.0102854925692849i</v>
      </c>
      <c r="AA1909" t="str">
        <f t="shared" si="970"/>
        <v>10.2201957668566-125.504174586627i</v>
      </c>
      <c r="AB1909" t="str">
        <f t="shared" si="971"/>
        <v>1.40146519324925-0.185798888265553i</v>
      </c>
      <c r="AC1909" t="str">
        <f t="shared" si="972"/>
        <v>1.517807852408-2.31163912698819i</v>
      </c>
      <c r="AD1909" t="str">
        <f t="shared" si="973"/>
        <v>0.334316167906874+0.386754782775319i</v>
      </c>
      <c r="AE1909" t="str">
        <f t="shared" si="974"/>
        <v>-0.0257855393631489-0.0378706147451279i</v>
      </c>
      <c r="AF1909" t="str">
        <f t="shared" si="975"/>
        <v>-14.5956286149981-1.88363206084755i</v>
      </c>
      <c r="AG1909" t="str">
        <f t="shared" si="976"/>
        <v>1.18808114159852-0.137579421699592i</v>
      </c>
      <c r="AH1909" t="str">
        <f t="shared" si="977"/>
        <v>0.19550428508044+0.528762928202154i</v>
      </c>
      <c r="AI1909">
        <f t="shared" si="978"/>
        <v>-4.9782949038616211</v>
      </c>
      <c r="AJ1909">
        <f t="shared" si="979"/>
        <v>69.708680057370145</v>
      </c>
      <c r="AK1909"/>
      <c r="AL1909"/>
      <c r="AM1909"/>
      <c r="AN1909"/>
    </row>
    <row r="1910" spans="1:40" x14ac:dyDescent="0.25">
      <c r="A1910"/>
      <c r="B1910">
        <f t="shared" si="980"/>
        <v>177600</v>
      </c>
      <c r="C1910" s="186" t="str">
        <f t="shared" si="948"/>
        <v>-2.42301889968272E-06+0.0137895409086316i</v>
      </c>
      <c r="D1910" s="158" t="str">
        <f t="shared" si="949"/>
        <v>-5.95702453348419+0.105719813632842i</v>
      </c>
      <c r="E1910" t="str">
        <f t="shared" si="950"/>
        <v>2870</v>
      </c>
      <c r="F1910" t="str">
        <f t="shared" si="951"/>
        <v>0.777000777000777</v>
      </c>
      <c r="G1910" t="str">
        <f t="shared" si="946"/>
        <v>0.777000777000777</v>
      </c>
      <c r="H1910" t="str">
        <f t="shared" si="952"/>
        <v>8.63912931929262+1.98842202271171i</v>
      </c>
      <c r="I1910" t="str">
        <f t="shared" si="953"/>
        <v>697.433569096934i</v>
      </c>
      <c r="J1910" t="str">
        <f t="shared" si="947"/>
        <v>-415.0587226143+150.838700536864i</v>
      </c>
      <c r="K1910" t="str">
        <f t="shared" si="954"/>
        <v>0.539414963316434-1.48429338648699i</v>
      </c>
      <c r="L1910" t="str">
        <f t="shared" si="955"/>
        <v>0.0380013448036176-0.0878460942362272i</v>
      </c>
      <c r="M1910" t="str">
        <f t="shared" si="956"/>
        <v>0.577416308120052-1.57213948072322i</v>
      </c>
      <c r="N1910" t="str">
        <f t="shared" si="957"/>
        <v>-0.787639966133289i</v>
      </c>
      <c r="O1910" t="str">
        <f t="shared" si="958"/>
        <v>0.705519811752446-0.708690196930079i</v>
      </c>
      <c r="P1910" t="str">
        <f t="shared" si="959"/>
        <v>0.294480188247554+0.708690196930079i</v>
      </c>
      <c r="Q1910" t="str">
        <f t="shared" si="960"/>
        <v>-0.294480188247554+0.0789497692032101i</v>
      </c>
      <c r="R1910" t="str">
        <f t="shared" si="961"/>
        <v>-0.331007084551009-2.49532280671554i</v>
      </c>
      <c r="S1910" t="str">
        <f t="shared" si="962"/>
        <v>0.081302378697416i</v>
      </c>
      <c r="T1910" t="str">
        <f t="shared" si="963"/>
        <v>0.202875679803886-0.0269116633396937i</v>
      </c>
      <c r="U1910" t="str">
        <f t="shared" si="964"/>
        <v>0.00005-0.0013577919660447i</v>
      </c>
      <c r="V1910" t="str">
        <f t="shared" si="965"/>
        <v>3.33333333333333E-06-0.00149357116264917i</v>
      </c>
      <c r="W1910" t="str">
        <f t="shared" si="966"/>
        <v>0.0000144707093678311-0.000711436579033668i</v>
      </c>
      <c r="X1910" t="str">
        <f t="shared" si="967"/>
        <v>0.0000240176560212868-0.000710919504227426i</v>
      </c>
      <c r="Y1910" t="str">
        <f t="shared" si="968"/>
        <v>0.009+0.111589371055509i</v>
      </c>
      <c r="Z1910" t="str">
        <f t="shared" si="969"/>
        <v>-0.0889279675082684-0.0102701175681556i</v>
      </c>
      <c r="AA1910" t="str">
        <f t="shared" si="970"/>
        <v>10.2086069719706-125.433545976326i</v>
      </c>
      <c r="AB1910" t="str">
        <f t="shared" si="971"/>
        <v>1.40143733565801-0.18590207463686i</v>
      </c>
      <c r="AC1910" t="str">
        <f t="shared" si="972"/>
        <v>1.51694878133229-2.31059785475619i</v>
      </c>
      <c r="AD1910" t="str">
        <f t="shared" si="973"/>
        <v>0.334483627482897+0.386931374809297i</v>
      </c>
      <c r="AE1910" t="str">
        <f t="shared" si="974"/>
        <v>-0.0257711184467472-0.0378442069058433i</v>
      </c>
      <c r="AF1910" t="str">
        <f t="shared" si="975"/>
        <v>-14.5961538527768-1.88270220907887i</v>
      </c>
      <c r="AG1910" t="str">
        <f t="shared" si="976"/>
        <v>1.18805460634575-0.13757968243106i</v>
      </c>
      <c r="AH1910" t="str">
        <f t="shared" si="977"/>
        <v>0.195454167053859+0.528418245208611i</v>
      </c>
      <c r="AI1910">
        <f t="shared" si="978"/>
        <v>-4.9835453013142965</v>
      </c>
      <c r="AJ1910">
        <f t="shared" si="979"/>
        <v>69.70130451394958</v>
      </c>
      <c r="AK1910"/>
      <c r="AL1910"/>
      <c r="AM1910"/>
      <c r="AN1910"/>
    </row>
    <row r="1911" spans="1:40" x14ac:dyDescent="0.25">
      <c r="A1911"/>
      <c r="B1911">
        <f t="shared" si="980"/>
        <v>177700</v>
      </c>
      <c r="C1911" s="186" t="str">
        <f t="shared" si="948"/>
        <v>-2.42029257773266E-06+0.0137817808973442i</v>
      </c>
      <c r="D1911" s="158" t="str">
        <f t="shared" si="949"/>
        <v>-5.95702451258239+0.105660320212972i</v>
      </c>
      <c r="E1911" t="str">
        <f t="shared" si="950"/>
        <v>2870</v>
      </c>
      <c r="F1911" t="str">
        <f t="shared" si="951"/>
        <v>0.777000777000777</v>
      </c>
      <c r="G1911" t="str">
        <f t="shared" si="946"/>
        <v>0.777000777000777</v>
      </c>
      <c r="H1911" t="str">
        <f t="shared" si="952"/>
        <v>8.63965376041268+1.98743352065587i</v>
      </c>
      <c r="I1911" t="str">
        <f t="shared" si="953"/>
        <v>697.826268178633i</v>
      </c>
      <c r="J1911" t="str">
        <f t="shared" si="947"/>
        <v>-415.527389119102+150.923632237617i</v>
      </c>
      <c r="K1911" t="str">
        <f t="shared" si="954"/>
        <v>0.538876182170076-1.48364977515954i</v>
      </c>
      <c r="L1911" t="str">
        <f t="shared" si="955"/>
        <v>0.0379653204198373-0.0878122342000322i</v>
      </c>
      <c r="M1911" t="str">
        <f t="shared" si="956"/>
        <v>0.576841502589913-1.57146200935957i</v>
      </c>
      <c r="N1911" t="str">
        <f t="shared" si="957"/>
        <v>-0.788083457105211i</v>
      </c>
      <c r="O1911" t="str">
        <f t="shared" si="958"/>
        <v>0.705205444676207-0.70900301889275i</v>
      </c>
      <c r="P1911" t="str">
        <f t="shared" si="959"/>
        <v>0.294794555323793+0.70900301889275i</v>
      </c>
      <c r="Q1911" t="str">
        <f t="shared" si="960"/>
        <v>-0.294794555323793+0.079080438212461i</v>
      </c>
      <c r="R1911" t="str">
        <f t="shared" si="961"/>
        <v>-0.331004431647231-2.49386897118972i</v>
      </c>
      <c r="S1911" t="str">
        <f t="shared" si="962"/>
        <v>0.0813481570637997i</v>
      </c>
      <c r="T1911" t="str">
        <f t="shared" si="963"/>
        <v>0.202871644764878-0.0269266004944527i</v>
      </c>
      <c r="U1911" t="str">
        <f t="shared" si="964"/>
        <v>0.00005-0.00135702787377343i</v>
      </c>
      <c r="V1911" t="str">
        <f t="shared" si="965"/>
        <v>3.33333333333333E-06-0.00149273066115077i</v>
      </c>
      <c r="W1911" t="str">
        <f t="shared" si="966"/>
        <v>0.0000144707048981015-0.000711036459632172i</v>
      </c>
      <c r="X1911" t="str">
        <f t="shared" si="967"/>
        <v>0.000024006913459413-0.000710519819934779i</v>
      </c>
      <c r="Y1911" t="str">
        <f t="shared" si="968"/>
        <v>0.009+0.111652202908581i</v>
      </c>
      <c r="Z1911" t="str">
        <f t="shared" si="969"/>
        <v>-0.0888280944883725-0.0102547761628534i</v>
      </c>
      <c r="AA1911" t="str">
        <f t="shared" si="970"/>
        <v>10.1970379220664-125.362996775356i</v>
      </c>
      <c r="AB1911" t="str">
        <f t="shared" si="971"/>
        <v>1.40140946216267-0.186005258450652i</v>
      </c>
      <c r="AC1911" t="str">
        <f t="shared" si="972"/>
        <v>1.51609094270133-2.30955728211996i</v>
      </c>
      <c r="AD1911" t="str">
        <f t="shared" si="973"/>
        <v>0.334651164845632+0.387107896867188i</v>
      </c>
      <c r="AE1911" t="str">
        <f t="shared" si="974"/>
        <v>-0.0257567204583059-0.037817829628244i</v>
      </c>
      <c r="AF1911" t="str">
        <f t="shared" si="975"/>
        <v>-14.5966782729951-1.8817732004429i</v>
      </c>
      <c r="AG1911" t="str">
        <f t="shared" si="976"/>
        <v>1.18802807305588-0.137579978762356i</v>
      </c>
      <c r="AH1911" t="str">
        <f t="shared" si="977"/>
        <v>0.195404119002578+0.528073963172335i</v>
      </c>
      <c r="AI1911">
        <f t="shared" si="978"/>
        <v>-4.9887925548380068</v>
      </c>
      <c r="AJ1911">
        <f t="shared" si="979"/>
        <v>69.693927527024542</v>
      </c>
      <c r="AK1911"/>
      <c r="AL1911"/>
      <c r="AM1911"/>
      <c r="AN1911"/>
    </row>
    <row r="1912" spans="1:40" x14ac:dyDescent="0.25">
      <c r="A1912"/>
      <c r="B1912">
        <f t="shared" si="980"/>
        <v>177800</v>
      </c>
      <c r="C1912" s="186" t="str">
        <f t="shared" si="948"/>
        <v>-2.41757085458196E-06+0.0137740296149775i</v>
      </c>
      <c r="D1912" s="158" t="str">
        <f t="shared" si="949"/>
        <v>-5.95702449171585+0.105600893714828i</v>
      </c>
      <c r="E1912" t="str">
        <f t="shared" si="950"/>
        <v>2870</v>
      </c>
      <c r="F1912" t="str">
        <f t="shared" si="951"/>
        <v>0.777000777000777</v>
      </c>
      <c r="G1912" t="str">
        <f t="shared" si="946"/>
        <v>0.777000777000777</v>
      </c>
      <c r="H1912" t="str">
        <f t="shared" si="952"/>
        <v>8.6401773855957+1.98644592764433i</v>
      </c>
      <c r="I1912" t="str">
        <f t="shared" si="953"/>
        <v>698.218967260332i</v>
      </c>
      <c r="J1912" t="str">
        <f t="shared" si="947"/>
        <v>-415.996319438429+151.008563938369i</v>
      </c>
      <c r="K1912" t="str">
        <f t="shared" si="954"/>
        <v>0.538338173863991-1.48300661300259i</v>
      </c>
      <c r="L1912" t="str">
        <f t="shared" si="955"/>
        <v>0.037929344051212-0.0877783915041037i</v>
      </c>
      <c r="M1912" t="str">
        <f t="shared" si="956"/>
        <v>0.576267517915203-1.57078500450669i</v>
      </c>
      <c r="N1912" t="str">
        <f t="shared" si="957"/>
        <v>-0.788526948077133i</v>
      </c>
      <c r="O1912" t="str">
        <f t="shared" si="958"/>
        <v>0.704890938897172-0.709315701405702i</v>
      </c>
      <c r="P1912" t="str">
        <f t="shared" si="959"/>
        <v>0.295109061102828+0.709315701405702i</v>
      </c>
      <c r="Q1912" t="str">
        <f t="shared" si="960"/>
        <v>-0.295109061102828+0.079211246671431i</v>
      </c>
      <c r="R1912" t="str">
        <f t="shared" si="961"/>
        <v>-0.331001777176176-2.49241674273768i</v>
      </c>
      <c r="S1912" t="str">
        <f t="shared" si="962"/>
        <v>0.0813939354301834i</v>
      </c>
      <c r="T1912" t="str">
        <f t="shared" si="963"/>
        <v>0.202867607423499-0.0269415372787536i</v>
      </c>
      <c r="U1912" t="str">
        <f t="shared" si="964"/>
        <v>0.00005-0.00135626464099853i</v>
      </c>
      <c r="V1912" t="str">
        <f t="shared" si="965"/>
        <v>3.33333333333333E-06-0.00149189110509838i</v>
      </c>
      <c r="W1912" t="str">
        <f t="shared" si="966"/>
        <v>0.0000144707004258594-0.00071063679044292i</v>
      </c>
      <c r="X1912" t="str">
        <f t="shared" si="967"/>
        <v>0.0000239961890038525-0.000710120585121995i</v>
      </c>
      <c r="Y1912" t="str">
        <f t="shared" si="968"/>
        <v>0.009+0.111715034761653i</v>
      </c>
      <c r="Z1912" t="str">
        <f t="shared" si="969"/>
        <v>-0.0887283895692358-0.0102394682597167i</v>
      </c>
      <c r="AA1912" t="str">
        <f t="shared" si="970"/>
        <v>10.1854885722149-125.292526849966i</v>
      </c>
      <c r="AB1912" t="str">
        <f t="shared" si="971"/>
        <v>1.40138157276286-0.18610843970537i</v>
      </c>
      <c r="AC1912" t="str">
        <f t="shared" si="972"/>
        <v>1.51523433428682-2.30851740869999i</v>
      </c>
      <c r="AD1912" t="str">
        <f t="shared" si="973"/>
        <v>0.334818779968031+0.387284348916714i</v>
      </c>
      <c r="AE1912" t="str">
        <f t="shared" si="974"/>
        <v>-0.0257423453458819-0.0377914828549897i</v>
      </c>
      <c r="AF1912" t="str">
        <f t="shared" si="975"/>
        <v>-14.5972018773116-1.8808450339295i</v>
      </c>
      <c r="AG1912" t="str">
        <f t="shared" si="976"/>
        <v>1.18800154170329-0.137580310621521i</v>
      </c>
      <c r="AH1912" t="str">
        <f t="shared" si="977"/>
        <v>0.195354140792314+0.527730081356018i</v>
      </c>
      <c r="AI1912">
        <f t="shared" si="978"/>
        <v>-4.9940366683823392</v>
      </c>
      <c r="AJ1912">
        <f t="shared" si="979"/>
        <v>69.686549096726054</v>
      </c>
      <c r="AK1912"/>
      <c r="AL1912"/>
      <c r="AM1912"/>
      <c r="AN1912"/>
    </row>
    <row r="1913" spans="1:40" x14ac:dyDescent="0.25">
      <c r="A1913"/>
      <c r="B1913">
        <f t="shared" si="980"/>
        <v>177900</v>
      </c>
      <c r="C1913" s="186" t="str">
        <f t="shared" si="948"/>
        <v>-2.41485371989332E-06+0.0137662870468117i</v>
      </c>
      <c r="D1913" s="158" t="str">
        <f t="shared" si="949"/>
        <v>-5.95702447088448+0.105541534025556i</v>
      </c>
      <c r="E1913" t="str">
        <f t="shared" si="950"/>
        <v>2870</v>
      </c>
      <c r="F1913" t="str">
        <f t="shared" si="951"/>
        <v>0.777000777000777</v>
      </c>
      <c r="G1913" t="str">
        <f t="shared" si="946"/>
        <v>0.777000777000777</v>
      </c>
      <c r="H1913" t="str">
        <f t="shared" si="952"/>
        <v>8.64070019649638+1.98545924255535i</v>
      </c>
      <c r="I1913" t="str">
        <f t="shared" si="953"/>
        <v>698.61166634203i</v>
      </c>
      <c r="J1913" t="str">
        <f t="shared" si="947"/>
        <v>-416.465513572282+151.093495639122i</v>
      </c>
      <c r="K1913" t="str">
        <f t="shared" si="954"/>
        <v>0.537800936991401-1.48236389975867i</v>
      </c>
      <c r="L1913" t="str">
        <f t="shared" si="955"/>
        <v>0.0378934156188558-0.0877445661532675i</v>
      </c>
      <c r="M1913" t="str">
        <f t="shared" si="956"/>
        <v>0.575694352610257-1.57010846591194i</v>
      </c>
      <c r="N1913" t="str">
        <f t="shared" si="957"/>
        <v>-0.788970439049055i</v>
      </c>
      <c r="O1913" t="str">
        <f t="shared" si="958"/>
        <v>0.704576294477199-0.709628244407436i</v>
      </c>
      <c r="P1913" t="str">
        <f t="shared" si="959"/>
        <v>0.295423705522801+0.709628244407436i</v>
      </c>
      <c r="Q1913" t="str">
        <f t="shared" si="960"/>
        <v>-0.295423705522801+0.079342194641619i</v>
      </c>
      <c r="R1913" t="str">
        <f t="shared" si="961"/>
        <v>-0.330999121137725-2.49096611864871i</v>
      </c>
      <c r="S1913" t="str">
        <f t="shared" si="962"/>
        <v>0.0814397137965671i</v>
      </c>
      <c r="T1913" t="str">
        <f t="shared" si="963"/>
        <v>0.202863567779697-0.0269564736923716i</v>
      </c>
      <c r="U1913" t="str">
        <f t="shared" si="964"/>
        <v>0.00005-0.00135550226627059i</v>
      </c>
      <c r="V1913" t="str">
        <f t="shared" si="965"/>
        <v>3.33333333333333E-06-0.00149105249289765i</v>
      </c>
      <c r="W1913" t="str">
        <f t="shared" si="966"/>
        <v>0.0000144706959511048-0.000710237570706696i</v>
      </c>
      <c r="X1913" t="str">
        <f t="shared" si="967"/>
        <v>0.000023985482613912-0.000709721799031642i</v>
      </c>
      <c r="Y1913" t="str">
        <f t="shared" si="968"/>
        <v>0.009+0.111777866614725i</v>
      </c>
      <c r="Z1913" t="str">
        <f t="shared" si="969"/>
        <v>-0.0886288523740763-0.0102241937654001i</v>
      </c>
      <c r="AA1913" t="str">
        <f t="shared" si="970"/>
        <v>10.1739588776154-125.222136066709i</v>
      </c>
      <c r="AB1913" t="str">
        <f t="shared" si="971"/>
        <v>1.40135366745823-0.186211618399462i</v>
      </c>
      <c r="AC1913" t="str">
        <f t="shared" si="972"/>
        <v>1.51437895386522-2.3074782341159i</v>
      </c>
      <c r="AD1913" t="str">
        <f t="shared" si="973"/>
        <v>0.334986472823044+0.387460730925604i</v>
      </c>
      <c r="AE1913" t="str">
        <f t="shared" si="974"/>
        <v>-0.0257279930576791-0.0377651665288877i</v>
      </c>
      <c r="AF1913" t="str">
        <f t="shared" si="975"/>
        <v>-14.5977246673809-1.87991770852979i</v>
      </c>
      <c r="AG1913" t="str">
        <f t="shared" si="976"/>
        <v>1.18797501226246-0.137580677936759i</v>
      </c>
      <c r="AH1913" t="str">
        <f t="shared" si="977"/>
        <v>0.195304232289093+0.527386599024179i</v>
      </c>
      <c r="AI1913">
        <f t="shared" si="978"/>
        <v>-4.9992776458893342</v>
      </c>
      <c r="AJ1913">
        <f t="shared" si="979"/>
        <v>69.679169223187785</v>
      </c>
      <c r="AK1913"/>
      <c r="AL1913"/>
      <c r="AM1913"/>
      <c r="AN1913"/>
    </row>
    <row r="1914" spans="1:40" x14ac:dyDescent="0.25">
      <c r="A1914"/>
      <c r="B1914">
        <f t="shared" si="980"/>
        <v>178000</v>
      </c>
      <c r="C1914" s="186" t="str">
        <f t="shared" si="948"/>
        <v>-2.41214116335847E-06+0.0137585531781597i</v>
      </c>
      <c r="D1914" s="158" t="str">
        <f t="shared" si="949"/>
        <v>-5.95702445008821+0.105482241032558i</v>
      </c>
      <c r="E1914" t="str">
        <f t="shared" si="950"/>
        <v>2870</v>
      </c>
      <c r="F1914" t="str">
        <f t="shared" si="951"/>
        <v>0.777000777000777</v>
      </c>
      <c r="G1914" t="str">
        <f t="shared" si="946"/>
        <v>0.777000777000777</v>
      </c>
      <c r="H1914" t="str">
        <f t="shared" si="952"/>
        <v>8.64122219476531+1.98447346426864i</v>
      </c>
      <c r="I1914" t="str">
        <f t="shared" si="953"/>
        <v>699.004365423729i</v>
      </c>
      <c r="J1914" t="str">
        <f t="shared" si="947"/>
        <v>-416.93497152066+151.178427339875i</v>
      </c>
      <c r="K1914" t="str">
        <f t="shared" si="954"/>
        <v>0.53726447014854-1.48172163516984i</v>
      </c>
      <c r="L1914" t="str">
        <f t="shared" si="955"/>
        <v>0.0378575350440291-0.0877107581522765i</v>
      </c>
      <c r="M1914" t="str">
        <f t="shared" si="956"/>
        <v>0.575122005192569-1.56943239332212i</v>
      </c>
      <c r="N1914" t="str">
        <f t="shared" si="957"/>
        <v>-0.789413930020976i</v>
      </c>
      <c r="O1914" t="str">
        <f t="shared" si="958"/>
        <v>0.704261511478175-0.709940647836477i</v>
      </c>
      <c r="P1914" t="str">
        <f t="shared" si="959"/>
        <v>0.295738488521825+0.709940647836477i</v>
      </c>
      <c r="Q1914" t="str">
        <f t="shared" si="960"/>
        <v>-0.295738488521825+0.079473282184499i</v>
      </c>
      <c r="R1914" t="str">
        <f t="shared" si="961"/>
        <v>-0.330996463531731-2.48951709621817i</v>
      </c>
      <c r="S1914" t="str">
        <f t="shared" si="962"/>
        <v>0.0814854921629508i</v>
      </c>
      <c r="T1914" t="str">
        <f t="shared" si="963"/>
        <v>0.202859525833418-0.0269714097350793i</v>
      </c>
      <c r="U1914" t="str">
        <f t="shared" si="964"/>
        <v>0.00005-0.00135474074814347i</v>
      </c>
      <c r="V1914" t="str">
        <f t="shared" si="965"/>
        <v>3.33333333333333E-06-0.00149021482295782i</v>
      </c>
      <c r="W1914" t="str">
        <f t="shared" si="966"/>
        <v>0.0000144706914738377-0.000709838799666i</v>
      </c>
      <c r="X1914" t="str">
        <f t="shared" si="967"/>
        <v>0.0000239747942490125-0.000709323460907991i</v>
      </c>
      <c r="Y1914" t="str">
        <f t="shared" si="968"/>
        <v>0.009+0.111840698467797i</v>
      </c>
      <c r="Z1914" t="str">
        <f t="shared" si="969"/>
        <v>-0.0885294825271655-0.010208952586872i</v>
      </c>
      <c r="AA1914" t="str">
        <f t="shared" si="970"/>
        <v>10.162448793594-125.151824292434i</v>
      </c>
      <c r="AB1914" t="str">
        <f t="shared" si="971"/>
        <v>1.40132574624841-0.186314794531356i</v>
      </c>
      <c r="AC1914" t="str">
        <f t="shared" si="972"/>
        <v>1.51352479921769-2.30643975798646i</v>
      </c>
      <c r="AD1914" t="str">
        <f t="shared" si="973"/>
        <v>0.335154243383597+0.3876370428616i</v>
      </c>
      <c r="AE1914" t="str">
        <f t="shared" si="974"/>
        <v>-0.0257136635420442-0.0377388805928902i</v>
      </c>
      <c r="AF1914" t="str">
        <f t="shared" si="975"/>
        <v>-14.5982466448535-1.87899122323608i</v>
      </c>
      <c r="AG1914" t="str">
        <f t="shared" si="976"/>
        <v>1.18794848470794-0.137581080636419i</v>
      </c>
      <c r="AH1914" t="str">
        <f t="shared" si="977"/>
        <v>0.195254393359226+0.527043515443123i</v>
      </c>
      <c r="AI1914">
        <f t="shared" si="978"/>
        <v>-5.0045154912941339</v>
      </c>
      <c r="AJ1914">
        <f t="shared" si="979"/>
        <v>69.671787906546896</v>
      </c>
      <c r="AK1914"/>
      <c r="AL1914"/>
      <c r="AM1914"/>
      <c r="AN1914"/>
    </row>
    <row r="1915" spans="1:40" x14ac:dyDescent="0.25">
      <c r="A1915"/>
      <c r="B1915">
        <f t="shared" si="980"/>
        <v>178100</v>
      </c>
      <c r="C1915" s="186" t="str">
        <f t="shared" si="948"/>
        <v>-2.40943317469815E-06+0.013750827994368i</v>
      </c>
      <c r="D1915" s="158" t="str">
        <f t="shared" si="949"/>
        <v>-5.95702442932697+0.105423014623488i</v>
      </c>
      <c r="E1915" t="str">
        <f t="shared" si="950"/>
        <v>2870</v>
      </c>
      <c r="F1915" t="str">
        <f t="shared" si="951"/>
        <v>0.777000777000777</v>
      </c>
      <c r="G1915" t="str">
        <f t="shared" si="946"/>
        <v>0.777000777000777</v>
      </c>
      <c r="H1915" t="str">
        <f t="shared" si="952"/>
        <v>8.641743382049+1.98348859166549i</v>
      </c>
      <c r="I1915" t="str">
        <f t="shared" si="953"/>
        <v>699.397064505428i</v>
      </c>
      <c r="J1915" t="str">
        <f t="shared" si="947"/>
        <v>-417.404693283564+151.263359040628i</v>
      </c>
      <c r="K1915" t="str">
        <f t="shared" si="954"/>
        <v>0.536728771934645-1.48107981897765i</v>
      </c>
      <c r="L1915" t="str">
        <f t="shared" si="955"/>
        <v>0.0378217022481364-0.0876769675058096i</v>
      </c>
      <c r="M1915" t="str">
        <f t="shared" si="956"/>
        <v>0.574550474182781-1.56875678648346i</v>
      </c>
      <c r="N1915" t="str">
        <f t="shared" si="957"/>
        <v>-0.789857420992898i</v>
      </c>
      <c r="O1915" t="str">
        <f t="shared" si="958"/>
        <v>0.70394658996201-0.710252911631383i</v>
      </c>
      <c r="P1915" t="str">
        <f t="shared" si="959"/>
        <v>0.29605341003799+0.710252911631383i</v>
      </c>
      <c r="Q1915" t="str">
        <f t="shared" si="960"/>
        <v>-0.29605341003799+0.079604509361515i</v>
      </c>
      <c r="R1915" t="str">
        <f t="shared" si="961"/>
        <v>-0.330993804358085-2.48806967274752i</v>
      </c>
      <c r="S1915" t="str">
        <f t="shared" si="962"/>
        <v>0.0815312705293345i</v>
      </c>
      <c r="T1915" t="str">
        <f t="shared" si="963"/>
        <v>0.202855481584611-0.0269863454066526i</v>
      </c>
      <c r="U1915" t="str">
        <f t="shared" si="964"/>
        <v>0.00005-0.00135398008517427i</v>
      </c>
      <c r="V1915" t="str">
        <f t="shared" si="965"/>
        <v>3.33333333333333E-06-0.0014893780936917i</v>
      </c>
      <c r="W1915" t="str">
        <f t="shared" si="966"/>
        <v>0.0000144706869940582-0.000709440476565022i</v>
      </c>
      <c r="X1915" t="str">
        <f t="shared" si="967"/>
        <v>0.0000239641238686889-0.000708925569997002i</v>
      </c>
      <c r="Y1915" t="str">
        <f t="shared" si="968"/>
        <v>0.009+0.111903530320868i</v>
      </c>
      <c r="Z1915" t="str">
        <f t="shared" si="969"/>
        <v>-0.0884302796538269-0.0101937446314145i</v>
      </c>
      <c r="AA1915" t="str">
        <f t="shared" si="970"/>
        <v>10.150958275605-125.08159139429i</v>
      </c>
      <c r="AB1915" t="str">
        <f t="shared" si="971"/>
        <v>1.40129780913304-0.186417968099505i</v>
      </c>
      <c r="AC1915" t="str">
        <f t="shared" si="972"/>
        <v>1.51267186813012-2.30540197992962i</v>
      </c>
      <c r="AD1915" t="str">
        <f t="shared" si="973"/>
        <v>0.335322091622608+0.387813284692444i</v>
      </c>
      <c r="AE1915" t="str">
        <f t="shared" si="974"/>
        <v>-0.0256993567474685-0.0377126249900946i</v>
      </c>
      <c r="AF1915" t="str">
        <f t="shared" si="975"/>
        <v>-14.598767811376-1.878065577042i</v>
      </c>
      <c r="AG1915" t="str">
        <f t="shared" si="976"/>
        <v>1.18792195901434-0.137581518649009i</v>
      </c>
      <c r="AH1915" t="str">
        <f t="shared" si="977"/>
        <v>0.195204623869323+0.52670082988097i</v>
      </c>
      <c r="AI1915">
        <f t="shared" si="978"/>
        <v>-5.0097502085244292</v>
      </c>
      <c r="AJ1915">
        <f t="shared" si="979"/>
        <v>69.664405146943807</v>
      </c>
      <c r="AK1915"/>
      <c r="AL1915"/>
      <c r="AM1915"/>
      <c r="AN1915"/>
    </row>
    <row r="1916" spans="1:40" x14ac:dyDescent="0.25">
      <c r="A1916"/>
      <c r="B1916">
        <f t="shared" si="980"/>
        <v>178200</v>
      </c>
      <c r="C1916" s="186" t="str">
        <f t="shared" si="948"/>
        <v>-2.40672974366184E-06+0.0137431114808155i</v>
      </c>
      <c r="D1916" s="158" t="str">
        <f t="shared" si="949"/>
        <v>-5.95702440860066+0.105363854686252i</v>
      </c>
      <c r="E1916" t="str">
        <f t="shared" si="950"/>
        <v>2870</v>
      </c>
      <c r="F1916" t="str">
        <f t="shared" si="951"/>
        <v>0.777000777000777</v>
      </c>
      <c r="G1916" t="str">
        <f t="shared" si="946"/>
        <v>0.777000777000777</v>
      </c>
      <c r="H1916" t="str">
        <f t="shared" si="952"/>
        <v>8.64226375998989+1.98250462362863i</v>
      </c>
      <c r="I1916" t="str">
        <f t="shared" si="953"/>
        <v>699.789763587126i</v>
      </c>
      <c r="J1916" t="str">
        <f t="shared" si="947"/>
        <v>-417.874678860994+151.34829074138i</v>
      </c>
      <c r="K1916" t="str">
        <f t="shared" si="954"/>
        <v>0.536193840951953-1.48043845092318i</v>
      </c>
      <c r="L1916" t="str">
        <f t="shared" si="955"/>
        <v>0.0377859171527278-0.0876431942184728i</v>
      </c>
      <c r="M1916" t="str">
        <f t="shared" si="956"/>
        <v>0.573979758104681-1.56808164514165i</v>
      </c>
      <c r="N1916" t="str">
        <f t="shared" si="957"/>
        <v>-0.79030091196482i</v>
      </c>
      <c r="O1916" t="str">
        <f t="shared" si="958"/>
        <v>0.703631529990646-0.710565035730736i</v>
      </c>
      <c r="P1916" t="str">
        <f t="shared" si="959"/>
        <v>0.296368470009354+0.710565035730736i</v>
      </c>
      <c r="Q1916" t="str">
        <f t="shared" si="960"/>
        <v>-0.296368470009354+0.079735876234084i</v>
      </c>
      <c r="R1916" t="str">
        <f t="shared" si="961"/>
        <v>-0.330991143616654-2.48662384554427i</v>
      </c>
      <c r="S1916" t="str">
        <f t="shared" si="962"/>
        <v>0.0815770488957182i</v>
      </c>
      <c r="T1916" t="str">
        <f t="shared" si="963"/>
        <v>0.202851435033224-0.0270012807068655i</v>
      </c>
      <c r="U1916" t="str">
        <f t="shared" si="964"/>
        <v>0.0000500000000000001-0.00135322027592334i</v>
      </c>
      <c r="V1916" t="str">
        <f t="shared" si="965"/>
        <v>3.33333333333333E-06-0.00148854230351567i</v>
      </c>
      <c r="W1916" t="str">
        <f t="shared" si="966"/>
        <v>0.0000144706825117661-0.000709042600649663i</v>
      </c>
      <c r="X1916" t="str">
        <f t="shared" si="967"/>
        <v>0.0000239534714325896-0.000708528125546342i</v>
      </c>
      <c r="Y1916" t="str">
        <f t="shared" si="968"/>
        <v>0.009+0.11196636217394i</v>
      </c>
      <c r="Z1916" t="str">
        <f t="shared" si="969"/>
        <v>-0.0883312433804294-0.010178569806621i</v>
      </c>
      <c r="AA1916" t="str">
        <f t="shared" si="970"/>
        <v>10.139487279228-125.011437239721i</v>
      </c>
      <c r="AB1916" t="str">
        <f t="shared" si="971"/>
        <v>1.40126985611176-0.186521139102347i</v>
      </c>
      <c r="AC1916" t="str">
        <f t="shared" si="972"/>
        <v>1.51182015839311-2.30436489956251i</v>
      </c>
      <c r="AD1916" t="str">
        <f t="shared" si="973"/>
        <v>0.335490017512978+0.387989456385889i</v>
      </c>
      <c r="AE1916" t="str">
        <f t="shared" si="974"/>
        <v>-0.0256850726225867-0.0376863996637429i</v>
      </c>
      <c r="AF1916" t="str">
        <f t="shared" si="975"/>
        <v>-14.5992881685905-1.87714076894238i</v>
      </c>
      <c r="AG1916" t="str">
        <f t="shared" si="976"/>
        <v>1.18789543515637-0.137581991903186i</v>
      </c>
      <c r="AH1916" t="str">
        <f t="shared" si="977"/>
        <v>0.195154923686279+0.526358541607599i</v>
      </c>
      <c r="AI1916">
        <f t="shared" si="978"/>
        <v>-5.0149818015012819</v>
      </c>
      <c r="AJ1916">
        <f t="shared" si="979"/>
        <v>69.657020944521747</v>
      </c>
      <c r="AK1916"/>
      <c r="AL1916"/>
      <c r="AM1916"/>
      <c r="AN1916"/>
    </row>
    <row r="1917" spans="1:40" x14ac:dyDescent="0.25">
      <c r="A1917"/>
      <c r="B1917">
        <f t="shared" si="980"/>
        <v>178300</v>
      </c>
      <c r="C1917" s="186" t="str">
        <f t="shared" si="948"/>
        <v>-2.40403086002779E-06+0.0137354036229139i</v>
      </c>
      <c r="D1917" s="158" t="str">
        <f t="shared" si="949"/>
        <v>-5.95702438790922+0.105304761109007i</v>
      </c>
      <c r="E1917" t="str">
        <f t="shared" si="950"/>
        <v>2870</v>
      </c>
      <c r="F1917" t="str">
        <f t="shared" si="951"/>
        <v>0.777000777000777</v>
      </c>
      <c r="G1917" t="str">
        <f t="shared" si="946"/>
        <v>0.777000777000777</v>
      </c>
      <c r="H1917" t="str">
        <f t="shared" si="952"/>
        <v>8.64278333022637+1.98152155904234i</v>
      </c>
      <c r="I1917" t="str">
        <f t="shared" si="953"/>
        <v>700.182462668825i</v>
      </c>
      <c r="J1917" t="str">
        <f t="shared" si="947"/>
        <v>-418.344928252949+151.433222442133i</v>
      </c>
      <c r="K1917" t="str">
        <f t="shared" si="954"/>
        <v>0.535659675805703-1.47979753074703i</v>
      </c>
      <c r="L1917" t="str">
        <f t="shared" si="955"/>
        <v>0.0377501796794978-0.0876094382947996i</v>
      </c>
      <c r="M1917" t="str">
        <f t="shared" si="956"/>
        <v>0.573409855485201-1.56740696904183i</v>
      </c>
      <c r="N1917" t="str">
        <f t="shared" si="957"/>
        <v>-0.790744402936742i</v>
      </c>
      <c r="O1917" t="str">
        <f t="shared" si="958"/>
        <v>0.70331633162605-0.710877020073146i</v>
      </c>
      <c r="P1917" t="str">
        <f t="shared" si="959"/>
        <v>0.29668366837395+0.710877020073146i</v>
      </c>
      <c r="Q1917" t="str">
        <f t="shared" si="960"/>
        <v>-0.29668366837395+0.079867382863596i</v>
      </c>
      <c r="R1917" t="str">
        <f t="shared" si="961"/>
        <v>-0.330988481307311-2.48517961192196i</v>
      </c>
      <c r="S1917" t="str">
        <f t="shared" si="962"/>
        <v>0.0816228272621017i</v>
      </c>
      <c r="T1917" t="str">
        <f t="shared" si="963"/>
        <v>0.202847386179203-0.027016215635492i</v>
      </c>
      <c r="U1917" t="str">
        <f t="shared" si="964"/>
        <v>0.0000500000000000001-0.00135246131895423i</v>
      </c>
      <c r="V1917" t="str">
        <f t="shared" si="965"/>
        <v>3.33333333333333E-06-0.00148770745084965i</v>
      </c>
      <c r="W1917" t="str">
        <f t="shared" si="966"/>
        <v>0.0000144706780269615-0.000708645171167501i</v>
      </c>
      <c r="X1917" t="str">
        <f t="shared" si="967"/>
        <v>0.0000239428369004759-0.000708131126805349i</v>
      </c>
      <c r="Y1917" t="str">
        <f t="shared" si="968"/>
        <v>0.009+0.112029194027012i</v>
      </c>
      <c r="Z1917" t="str">
        <f t="shared" si="969"/>
        <v>-0.0882323733343874-0.0101634280203961i</v>
      </c>
      <c r="AA1917" t="str">
        <f t="shared" si="970"/>
        <v>10.1280357601701-124.941361696469i</v>
      </c>
      <c r="AB1917" t="str">
        <f t="shared" si="971"/>
        <v>1.4012418871842-0.186624307538321i</v>
      </c>
      <c r="AC1917" t="str">
        <f t="shared" si="972"/>
        <v>1.51096966780193-2.30332851650142i</v>
      </c>
      <c r="AD1917" t="str">
        <f t="shared" si="973"/>
        <v>0.335658021027592+0.388165557909696i</v>
      </c>
      <c r="AE1917" t="str">
        <f t="shared" si="974"/>
        <v>-0.0256708111161761-0.0376602045572216i</v>
      </c>
      <c r="AF1917" t="str">
        <f t="shared" si="975"/>
        <v>-14.5998077181356-1.87621679793333i</v>
      </c>
      <c r="AG1917" t="str">
        <f t="shared" si="976"/>
        <v>1.18786891310881-0.137582500327756i</v>
      </c>
      <c r="AH1917" t="str">
        <f t="shared" si="977"/>
        <v>0.195105292677284+0.526016649894698i</v>
      </c>
      <c r="AI1917">
        <f t="shared" si="978"/>
        <v>-5.0202102741382593</v>
      </c>
      <c r="AJ1917">
        <f t="shared" si="979"/>
        <v>69.649635299427601</v>
      </c>
      <c r="AK1917"/>
      <c r="AL1917"/>
      <c r="AM1917"/>
      <c r="AN1917"/>
    </row>
    <row r="1918" spans="1:40" x14ac:dyDescent="0.25">
      <c r="A1918"/>
      <c r="B1918">
        <f t="shared" si="980"/>
        <v>178400</v>
      </c>
      <c r="C1918" s="186" t="str">
        <f t="shared" si="948"/>
        <v>-2.40133651360289E-06+0.0137277044061078i</v>
      </c>
      <c r="D1918" s="158" t="str">
        <f t="shared" si="949"/>
        <v>-5.95702436725257+0.10524573378016i</v>
      </c>
      <c r="E1918" t="str">
        <f t="shared" si="950"/>
        <v>2870</v>
      </c>
      <c r="F1918" t="str">
        <f t="shared" si="951"/>
        <v>0.777000777000777</v>
      </c>
      <c r="G1918" t="str">
        <f t="shared" si="946"/>
        <v>0.777000777000777</v>
      </c>
      <c r="H1918" t="str">
        <f t="shared" si="952"/>
        <v>8.64330209439279+1.98053939679235i</v>
      </c>
      <c r="I1918" t="str">
        <f t="shared" si="953"/>
        <v>700.575161750524i</v>
      </c>
      <c r="J1918" t="str">
        <f t="shared" si="947"/>
        <v>-418.81544145943+151.518154142886i</v>
      </c>
      <c r="K1918" t="str">
        <f t="shared" si="954"/>
        <v>0.535126275104107-1.47915705818932i</v>
      </c>
      <c r="L1918" t="str">
        <f t="shared" si="955"/>
        <v>0.0377144897502851-0.0875756997392507i</v>
      </c>
      <c r="M1918" t="str">
        <f t="shared" si="956"/>
        <v>0.572840764854392-1.56673275792857i</v>
      </c>
      <c r="N1918" t="str">
        <f t="shared" si="957"/>
        <v>-0.791187893908664i</v>
      </c>
      <c r="O1918" t="str">
        <f t="shared" si="958"/>
        <v>0.703000994930217-0.71118886459725i</v>
      </c>
      <c r="P1918" t="str">
        <f t="shared" si="959"/>
        <v>0.296999005069783+0.71118886459725i</v>
      </c>
      <c r="Q1918" t="str">
        <f t="shared" si="960"/>
        <v>-0.296999005069783+0.079999029311414i</v>
      </c>
      <c r="R1918" t="str">
        <f t="shared" si="961"/>
        <v>-0.330985817429923-2.48373696920017i</v>
      </c>
      <c r="S1918" t="str">
        <f t="shared" si="962"/>
        <v>0.0816686056284854i</v>
      </c>
      <c r="T1918" t="str">
        <f t="shared" si="963"/>
        <v>0.202843335022498-0.0270311501923062i</v>
      </c>
      <c r="U1918" t="str">
        <f t="shared" si="964"/>
        <v>0.0000500000000000001-0.00135170321283374i</v>
      </c>
      <c r="V1918" t="str">
        <f t="shared" si="965"/>
        <v>3.33333333333333E-06-0.00148687353411711i</v>
      </c>
      <c r="W1918" t="str">
        <f t="shared" si="966"/>
        <v>0.0000144706735396445-0.000708248187367804i</v>
      </c>
      <c r="X1918" t="str">
        <f t="shared" si="967"/>
        <v>0.000023932220232222-0.000707734573025039i</v>
      </c>
      <c r="Y1918" t="str">
        <f t="shared" si="968"/>
        <v>0.009+0.112092025880084i</v>
      </c>
      <c r="Z1918" t="str">
        <f t="shared" si="969"/>
        <v>-0.0881336691441534-0.0101483191809533i</v>
      </c>
      <c r="AA1918" t="str">
        <f t="shared" si="970"/>
        <v>10.1166036742636-124.871364632573i</v>
      </c>
      <c r="AB1918" t="str">
        <f t="shared" si="971"/>
        <v>1.40121390235002-0.186727473405867i</v>
      </c>
      <c r="AC1918" t="str">
        <f t="shared" si="972"/>
        <v>1.51012039415659-2.30229283036185i</v>
      </c>
      <c r="AD1918" t="str">
        <f t="shared" si="973"/>
        <v>0.335826102139325+0.388341589231631i</v>
      </c>
      <c r="AE1918" t="str">
        <f t="shared" si="974"/>
        <v>-0.0256565721771567-0.0376340396140606i</v>
      </c>
      <c r="AF1918" t="str">
        <f t="shared" si="975"/>
        <v>-14.6003264616454-1.87529366301219i</v>
      </c>
      <c r="AG1918" t="str">
        <f t="shared" si="976"/>
        <v>1.1878423928465-0.137583043851685i</v>
      </c>
      <c r="AH1918" t="str">
        <f t="shared" si="977"/>
        <v>0.195055730709818+0.525675154015723i</v>
      </c>
      <c r="AI1918">
        <f t="shared" si="978"/>
        <v>-5.0254356303420247</v>
      </c>
      <c r="AJ1918">
        <f t="shared" si="979"/>
        <v>69.642248211811108</v>
      </c>
      <c r="AK1918"/>
      <c r="AL1918"/>
      <c r="AM1918"/>
      <c r="AN1918"/>
    </row>
    <row r="1919" spans="1:40" x14ac:dyDescent="0.25">
      <c r="A1919"/>
      <c r="B1919">
        <f t="shared" si="980"/>
        <v>178500</v>
      </c>
      <c r="C1919" s="186" t="str">
        <f t="shared" si="948"/>
        <v>-2.39864669422253E-06+0.0137200138158743i</v>
      </c>
      <c r="D1919" s="158" t="str">
        <f t="shared" si="949"/>
        <v>-5.95702434663061+0.10518677258837i</v>
      </c>
      <c r="E1919" t="str">
        <f t="shared" si="950"/>
        <v>2870</v>
      </c>
      <c r="F1919" t="str">
        <f t="shared" si="951"/>
        <v>0.777000777000777</v>
      </c>
      <c r="G1919" t="str">
        <f t="shared" si="946"/>
        <v>0.777000777000777</v>
      </c>
      <c r="H1919" t="str">
        <f t="shared" si="952"/>
        <v>8.64382005411941+1.97955813576593i</v>
      </c>
      <c r="I1919" t="str">
        <f t="shared" si="953"/>
        <v>700.967860832223i</v>
      </c>
      <c r="J1919" t="str">
        <f t="shared" si="947"/>
        <v>-419.286218480437+151.603085843639i</v>
      </c>
      <c r="K1919" t="str">
        <f t="shared" si="954"/>
        <v>0.53459363745836-1.47851703298968i</v>
      </c>
      <c r="L1919" t="str">
        <f t="shared" si="955"/>
        <v>0.0376788472870736-0.0875419785562157i</v>
      </c>
      <c r="M1919" t="str">
        <f t="shared" si="956"/>
        <v>0.572272484745434-1.5660590115459i</v>
      </c>
      <c r="N1919" t="str">
        <f t="shared" si="957"/>
        <v>-0.791631384880586i</v>
      </c>
      <c r="O1919" t="str">
        <f t="shared" si="958"/>
        <v>0.702685519965168-0.711500569241713i</v>
      </c>
      <c r="P1919" t="str">
        <f t="shared" si="959"/>
        <v>0.297314480034832+0.711500569241713i</v>
      </c>
      <c r="Q1919" t="str">
        <f t="shared" si="960"/>
        <v>-0.297314480034832+0.080130815638873i</v>
      </c>
      <c r="R1919" t="str">
        <f t="shared" si="961"/>
        <v>-0.330983151984364-2.48229591470446i</v>
      </c>
      <c r="S1919" t="str">
        <f t="shared" si="962"/>
        <v>0.0817143839948691i</v>
      </c>
      <c r="T1919" t="str">
        <f t="shared" si="963"/>
        <v>0.202839281563055-0.0270460843770824i</v>
      </c>
      <c r="U1919" t="str">
        <f t="shared" si="964"/>
        <v>0.0000500000000000001-0.00135094595613187i</v>
      </c>
      <c r="V1919" t="str">
        <f t="shared" si="965"/>
        <v>3.33333333333333E-06-0.00148604055174505i</v>
      </c>
      <c r="W1919" t="str">
        <f t="shared" si="966"/>
        <v>0.000014470669049815-0.000707851648501528i</v>
      </c>
      <c r="X1919" t="str">
        <f t="shared" si="967"/>
        <v>0.0000239216213878142-0.000707338463458121i</v>
      </c>
      <c r="Y1919" t="str">
        <f t="shared" si="968"/>
        <v>0.009+0.112154857733156i</v>
      </c>
      <c r="Z1919" t="str">
        <f t="shared" si="969"/>
        <v>-0.0880351304392185-0.0101332431968148i</v>
      </c>
      <c r="AA1919" t="str">
        <f t="shared" si="970"/>
        <v>10.1051909774662-124.801445916364i</v>
      </c>
      <c r="AB1919" t="str">
        <f t="shared" si="971"/>
        <v>1.40118590160884-0.186830636703425i</v>
      </c>
      <c r="AC1919" t="str">
        <f t="shared" si="972"/>
        <v>1.50927233526171-2.30125784075843i</v>
      </c>
      <c r="AD1919" t="str">
        <f t="shared" si="973"/>
        <v>0.335994260821039+0.38851755031947i</v>
      </c>
      <c r="AE1919" t="str">
        <f t="shared" si="974"/>
        <v>-0.0256423557545909-0.0376079047779337i</v>
      </c>
      <c r="AF1919" t="str">
        <f t="shared" si="975"/>
        <v>-14.60084440075-1.87437136317756i</v>
      </c>
      <c r="AG1919" t="str">
        <f t="shared" si="976"/>
        <v>1.18781587434439-0.137583622404084i</v>
      </c>
      <c r="AH1919" t="str">
        <f t="shared" si="977"/>
        <v>0.195006237651647+0.525334053245894i</v>
      </c>
      <c r="AI1919">
        <f t="shared" si="978"/>
        <v>-5.0306578740123182</v>
      </c>
      <c r="AJ1919">
        <f t="shared" si="979"/>
        <v>69.634859681825134</v>
      </c>
      <c r="AK1919"/>
      <c r="AL1919"/>
      <c r="AM1919"/>
      <c r="AN1919"/>
    </row>
    <row r="1920" spans="1:40" x14ac:dyDescent="0.25">
      <c r="A1920"/>
      <c r="B1920">
        <f t="shared" si="980"/>
        <v>178600</v>
      </c>
      <c r="C1920" s="186" t="str">
        <f t="shared" si="948"/>
        <v>-2.39596139175067E-06+0.0137123318377232i</v>
      </c>
      <c r="D1920" s="158" t="str">
        <f t="shared" si="949"/>
        <v>-5.9570243260433+0.105127877422545i</v>
      </c>
      <c r="E1920" t="str">
        <f t="shared" si="950"/>
        <v>2870</v>
      </c>
      <c r="F1920" t="str">
        <f t="shared" si="951"/>
        <v>0.777000777000777</v>
      </c>
      <c r="G1920" t="str">
        <f t="shared" si="946"/>
        <v>0.777000777000777</v>
      </c>
      <c r="H1920" t="str">
        <f t="shared" si="952"/>
        <v>8.64433721103259+1.97857777485182i</v>
      </c>
      <c r="I1920" t="str">
        <f t="shared" si="953"/>
        <v>701.360559913921i</v>
      </c>
      <c r="J1920" t="str">
        <f t="shared" si="947"/>
        <v>-419.757259315969+151.688017544391i</v>
      </c>
      <c r="K1920" t="str">
        <f t="shared" si="954"/>
        <v>0.534061761482626-1.47787745488731i</v>
      </c>
      <c r="L1920" t="str">
        <f t="shared" si="955"/>
        <v>0.0376432522119898-0.0875082747500116i</v>
      </c>
      <c r="M1920" t="str">
        <f t="shared" si="956"/>
        <v>0.571705013694616-1.56538572963732i</v>
      </c>
      <c r="N1920" t="str">
        <f t="shared" si="957"/>
        <v>-0.792074875852508i</v>
      </c>
      <c r="O1920" t="str">
        <f t="shared" si="958"/>
        <v>0.702369906792952-0.711812133945228i</v>
      </c>
      <c r="P1920" t="str">
        <f t="shared" si="959"/>
        <v>0.297630093207048+0.711812133945228i</v>
      </c>
      <c r="Q1920" t="str">
        <f t="shared" si="960"/>
        <v>-0.297630093207048+0.08026274190728i</v>
      </c>
      <c r="R1920" t="str">
        <f t="shared" si="961"/>
        <v>-0.330980484970509-2.48085644576641i</v>
      </c>
      <c r="S1920" t="str">
        <f t="shared" si="962"/>
        <v>0.0817601623612528i</v>
      </c>
      <c r="T1920" t="str">
        <f t="shared" si="963"/>
        <v>0.202835225800822-0.027061018189595i</v>
      </c>
      <c r="U1920" t="str">
        <f t="shared" si="964"/>
        <v>0.0000499999999999999-0.00135018954742183i</v>
      </c>
      <c r="V1920" t="str">
        <f t="shared" si="965"/>
        <v>3.33333333333333E-06-0.00148520850216401i</v>
      </c>
      <c r="W1920" t="str">
        <f t="shared" si="966"/>
        <v>0.0000144706645574731-0.000707455553821309i</v>
      </c>
      <c r="X1920" t="str">
        <f t="shared" si="967"/>
        <v>0.0000239110403273511-0.000706942797358969i</v>
      </c>
      <c r="Y1920" t="str">
        <f t="shared" si="968"/>
        <v>0.009+0.112217689586227i</v>
      </c>
      <c r="Z1920" t="str">
        <f t="shared" si="969"/>
        <v>-0.0879367568501075-0.0101181999768099i</v>
      </c>
      <c r="AA1920" t="str">
        <f t="shared" si="970"/>
        <v>10.0937976258609-124.731605416472i</v>
      </c>
      <c r="AB1920" t="str">
        <f t="shared" si="971"/>
        <v>1.4011578849603-0.186933797429438i</v>
      </c>
      <c r="AC1920" t="str">
        <f t="shared" si="972"/>
        <v>1.50842548892659-2.30022354730505i</v>
      </c>
      <c r="AD1920" t="str">
        <f t="shared" si="973"/>
        <v>0.336162497045577+0.388693441140993i</v>
      </c>
      <c r="AE1920" t="str">
        <f t="shared" si="974"/>
        <v>-0.025628161797683-0.0375817999926581i</v>
      </c>
      <c r="AF1920" t="str">
        <f t="shared" si="975"/>
        <v>-14.6013615370759-1.87344989742928i</v>
      </c>
      <c r="AG1920" t="str">
        <f t="shared" si="976"/>
        <v>1.18778935757748-0.13758423591422i</v>
      </c>
      <c r="AH1920" t="str">
        <f t="shared" si="977"/>
        <v>0.194956813370841+0.524993346862235i</v>
      </c>
      <c r="AI1920">
        <f t="shared" si="978"/>
        <v>-5.0358770090412435</v>
      </c>
      <c r="AJ1920">
        <f t="shared" si="979"/>
        <v>69.627469709625544</v>
      </c>
      <c r="AK1920"/>
      <c r="AL1920"/>
      <c r="AM1920"/>
      <c r="AN1920"/>
    </row>
    <row r="1921" spans="1:40" x14ac:dyDescent="0.25">
      <c r="A1921"/>
      <c r="B1921">
        <f t="shared" si="980"/>
        <v>178700</v>
      </c>
      <c r="C1921" s="186" t="str">
        <f t="shared" si="948"/>
        <v>-2.39328059607951E-06+0.0137046584571965i</v>
      </c>
      <c r="D1921" s="158" t="str">
        <f t="shared" si="949"/>
        <v>-5.95702430549053+0.10506904817184i</v>
      </c>
      <c r="E1921" t="str">
        <f t="shared" si="950"/>
        <v>2870</v>
      </c>
      <c r="F1921" t="str">
        <f t="shared" si="951"/>
        <v>0.777000777000777</v>
      </c>
      <c r="G1921" t="str">
        <f t="shared" si="946"/>
        <v>0.777000777000777</v>
      </c>
      <c r="H1921" t="str">
        <f t="shared" si="952"/>
        <v>8.64485356675456+1.97759831294026i</v>
      </c>
      <c r="I1921" t="str">
        <f t="shared" si="953"/>
        <v>701.75325899562i</v>
      </c>
      <c r="J1921" t="str">
        <f t="shared" si="947"/>
        <v>-420.228563966026+151.772949245144i</v>
      </c>
      <c r="K1921" t="str">
        <f t="shared" si="954"/>
        <v>0.533530645794043-1.4772383236209i</v>
      </c>
      <c r="L1921" t="str">
        <f t="shared" si="955"/>
        <v>0.0376077044473046-0.0874745883248843i</v>
      </c>
      <c r="M1921" t="str">
        <f t="shared" si="956"/>
        <v>0.571138350241348-1.56471291194578i</v>
      </c>
      <c r="N1921" t="str">
        <f t="shared" si="957"/>
        <v>-0.79251836682443i</v>
      </c>
      <c r="O1921" t="str">
        <f t="shared" si="958"/>
        <v>0.702054155475646-0.712123558646516i</v>
      </c>
      <c r="P1921" t="str">
        <f t="shared" si="959"/>
        <v>0.297945844524354+0.712123558646516i</v>
      </c>
      <c r="Q1921" t="str">
        <f t="shared" si="960"/>
        <v>-0.297945844524354+0.080394808177914i</v>
      </c>
      <c r="R1921" t="str">
        <f t="shared" si="961"/>
        <v>-0.330977816388233-2.47941855972356i</v>
      </c>
      <c r="S1921" t="str">
        <f t="shared" si="962"/>
        <v>0.0818059407276365i</v>
      </c>
      <c r="T1921" t="str">
        <f t="shared" si="963"/>
        <v>0.202831167735747-0.0270759516296183i</v>
      </c>
      <c r="U1921" t="str">
        <f t="shared" si="964"/>
        <v>0.0000499999999999999-0.00134943398528001i</v>
      </c>
      <c r="V1921" t="str">
        <f t="shared" si="965"/>
        <v>3.33333333333333E-06-0.00148437738380802i</v>
      </c>
      <c r="W1921" t="str">
        <f t="shared" si="966"/>
        <v>0.0000144706600626188-0.000707059902581445i</v>
      </c>
      <c r="X1921" t="str">
        <f t="shared" si="967"/>
        <v>0.0000239004770110428-0.000706547573983623i</v>
      </c>
      <c r="Y1921" t="str">
        <f t="shared" si="968"/>
        <v>0.009+0.112280521439299i</v>
      </c>
      <c r="Z1921" t="str">
        <f t="shared" si="969"/>
        <v>-0.0878385480083723-0.0101031894300731i</v>
      </c>
      <c r="AA1921" t="str">
        <f t="shared" si="970"/>
        <v>10.0824235756547-124.661843001812i</v>
      </c>
      <c r="AB1921" t="str">
        <f t="shared" si="971"/>
        <v>1.40112985240405-0.187036955582345i</v>
      </c>
      <c r="AC1921" t="str">
        <f t="shared" si="972"/>
        <v>1.50757985296523-2.29918994961477i</v>
      </c>
      <c r="AD1921" t="str">
        <f t="shared" si="973"/>
        <v>0.336330810785773+0.388869261663988i</v>
      </c>
      <c r="AE1921" t="str">
        <f t="shared" si="974"/>
        <v>-0.0256139902557769-0.0375557252021912i</v>
      </c>
      <c r="AF1921" t="str">
        <f t="shared" si="975"/>
        <v>-14.6018778722451-1.87252926476842i</v>
      </c>
      <c r="AG1921" t="str">
        <f t="shared" si="976"/>
        <v>1.18776284252085-0.137584884311503i</v>
      </c>
      <c r="AH1921" t="str">
        <f t="shared" si="977"/>
        <v>0.194907457735741+0.524653034143482i</v>
      </c>
      <c r="AI1921">
        <f t="shared" si="978"/>
        <v>-5.0410930393146813</v>
      </c>
      <c r="AJ1921">
        <f t="shared" si="979"/>
        <v>69.620078295371158</v>
      </c>
      <c r="AK1921"/>
      <c r="AL1921"/>
      <c r="AM1921"/>
      <c r="AN1921"/>
    </row>
    <row r="1922" spans="1:40" x14ac:dyDescent="0.25">
      <c r="A1922"/>
      <c r="B1922">
        <f t="shared" si="980"/>
        <v>178800</v>
      </c>
      <c r="C1922" s="186" t="str">
        <f t="shared" si="948"/>
        <v>-2.39060429712954E-06+0.0136969936598688i</v>
      </c>
      <c r="D1922" s="158" t="str">
        <f t="shared" si="949"/>
        <v>-5.95702428497224+0.105010284725661i</v>
      </c>
      <c r="E1922" t="str">
        <f t="shared" si="950"/>
        <v>2870</v>
      </c>
      <c r="F1922" t="str">
        <f t="shared" si="951"/>
        <v>0.777000777000777</v>
      </c>
      <c r="G1922" t="str">
        <f t="shared" si="946"/>
        <v>0.777000777000777</v>
      </c>
      <c r="H1922" t="str">
        <f t="shared" si="952"/>
        <v>8.6453691229036+1.976619748923i</v>
      </c>
      <c r="I1922" t="str">
        <f t="shared" si="953"/>
        <v>702.145958077319i</v>
      </c>
      <c r="J1922" t="str">
        <f t="shared" si="947"/>
        <v>-420.70013243061+151.857880945897i</v>
      </c>
      <c r="K1922" t="str">
        <f t="shared" si="954"/>
        <v>0.533000289012688-1.47659963892872i</v>
      </c>
      <c r="L1922" t="str">
        <f t="shared" si="955"/>
        <v>0.0375722039154318-0.0874409192850087i</v>
      </c>
      <c r="M1922" t="str">
        <f t="shared" si="956"/>
        <v>0.57057249292812-1.56404055821373i</v>
      </c>
      <c r="N1922" t="str">
        <f t="shared" si="957"/>
        <v>-0.792961857796352i</v>
      </c>
      <c r="O1922" t="str">
        <f t="shared" si="958"/>
        <v>0.701738266075353-0.712434843284323i</v>
      </c>
      <c r="P1922" t="str">
        <f t="shared" si="959"/>
        <v>0.298261733924647+0.712434843284323i</v>
      </c>
      <c r="Q1922" t="str">
        <f t="shared" si="960"/>
        <v>-0.298261733924647+0.0805270145120289i</v>
      </c>
      <c r="R1922" t="str">
        <f t="shared" si="961"/>
        <v>-0.330975146237398-2.47798225391939i</v>
      </c>
      <c r="S1922" t="str">
        <f t="shared" si="962"/>
        <v>0.0818517190940202i</v>
      </c>
      <c r="T1922" t="str">
        <f t="shared" si="963"/>
        <v>0.202827107367777-0.0270908846969258i</v>
      </c>
      <c r="U1922" t="str">
        <f t="shared" si="964"/>
        <v>0.0000499999999999999-0.00134867926828601i</v>
      </c>
      <c r="V1922" t="str">
        <f t="shared" si="965"/>
        <v>3.33333333333333E-06-0.00148354719511461i</v>
      </c>
      <c r="W1922" t="str">
        <f t="shared" si="966"/>
        <v>0.0000144706555652518-0.000706664694037914i</v>
      </c>
      <c r="X1922" t="str">
        <f t="shared" si="967"/>
        <v>0.0000238899313992099-0.000706152792589786i</v>
      </c>
      <c r="Y1922" t="str">
        <f t="shared" si="968"/>
        <v>0.009+0.112343353292371i</v>
      </c>
      <c r="Z1922" t="str">
        <f t="shared" si="969"/>
        <v>-0.087740503546593-0.0100882114660439i</v>
      </c>
      <c r="AA1922" t="str">
        <f t="shared" si="970"/>
        <v>10.0710687831789-124.592158541599i</v>
      </c>
      <c r="AB1922" t="str">
        <f t="shared" si="971"/>
        <v>1.40110180393971-0.187140111160584i</v>
      </c>
      <c r="AC1922" t="str">
        <f t="shared" si="972"/>
        <v>1.50673542519619-2.29815704729987i</v>
      </c>
      <c r="AD1922" t="str">
        <f t="shared" si="973"/>
        <v>0.33649920201444+0.389045011856251i</v>
      </c>
      <c r="AE1922" t="str">
        <f t="shared" si="974"/>
        <v>-0.0255998410783582-0.0375296803506343i</v>
      </c>
      <c r="AF1922" t="str">
        <f t="shared" si="975"/>
        <v>-14.6023934078758-1.87160946419734i</v>
      </c>
      <c r="AG1922" t="str">
        <f t="shared" si="976"/>
        <v>1.18773632914966-0.137585567525499i</v>
      </c>
      <c r="AH1922" t="str">
        <f t="shared" si="977"/>
        <v>0.194858170614983+0.524313114370155i</v>
      </c>
      <c r="AI1922">
        <f t="shared" si="978"/>
        <v>-5.0463059687110867</v>
      </c>
      <c r="AJ1922">
        <f t="shared" si="979"/>
        <v>69.612685439224123</v>
      </c>
      <c r="AK1922"/>
      <c r="AL1922"/>
      <c r="AM1922"/>
      <c r="AN1922"/>
    </row>
    <row r="1923" spans="1:40" x14ac:dyDescent="0.25">
      <c r="A1923"/>
      <c r="B1923">
        <f t="shared" si="980"/>
        <v>178900</v>
      </c>
      <c r="C1923" s="186" t="str">
        <f t="shared" si="948"/>
        <v>-2.38793248484937E-06+0.0136893374313466i</v>
      </c>
      <c r="D1923" s="158" t="str">
        <f t="shared" si="949"/>
        <v>-5.95702426448834+0.104951586973657i</v>
      </c>
      <c r="E1923" t="str">
        <f t="shared" si="950"/>
        <v>2870</v>
      </c>
      <c r="F1923" t="str">
        <f t="shared" si="951"/>
        <v>0.777000777000777</v>
      </c>
      <c r="G1923" t="str">
        <f t="shared" si="946"/>
        <v>0.777000777000777</v>
      </c>
      <c r="H1923" t="str">
        <f t="shared" si="952"/>
        <v>8.64588388109401+1.97564208169326i</v>
      </c>
      <c r="I1923" t="str">
        <f t="shared" si="953"/>
        <v>702.538657159017i</v>
      </c>
      <c r="J1923" t="str">
        <f t="shared" si="947"/>
        <v>-421.171964709719+151.94281264665i</v>
      </c>
      <c r="K1923" t="str">
        <f t="shared" si="954"/>
        <v>0.532470689761604-1.47596140054854i</v>
      </c>
      <c r="L1923" t="str">
        <f t="shared" si="955"/>
        <v>0.0375367505389283-0.0874072676344883i</v>
      </c>
      <c r="M1923" t="str">
        <f t="shared" si="956"/>
        <v>0.570007440300532-1.56336866818303i</v>
      </c>
      <c r="N1923" t="str">
        <f t="shared" si="957"/>
        <v>-0.793405348768274i</v>
      </c>
      <c r="O1923" t="str">
        <f t="shared" si="958"/>
        <v>0.701422238654202-0.712745987797425i</v>
      </c>
      <c r="P1923" t="str">
        <f t="shared" si="959"/>
        <v>0.298577761345798+0.712745987797425i</v>
      </c>
      <c r="Q1923" t="str">
        <f t="shared" si="960"/>
        <v>-0.298577761345798+0.0806593609708489i</v>
      </c>
      <c r="R1923" t="str">
        <f t="shared" si="961"/>
        <v>-0.330972474517886-2.47654752570334i</v>
      </c>
      <c r="S1923" t="str">
        <f t="shared" si="962"/>
        <v>0.0818974974604039i</v>
      </c>
      <c r="T1923" t="str">
        <f t="shared" si="963"/>
        <v>0.202823044696859-0.0271058173912922i</v>
      </c>
      <c r="U1923" t="str">
        <f t="shared" si="964"/>
        <v>0.00005-0.00134792539502257i</v>
      </c>
      <c r="V1923" t="str">
        <f t="shared" si="965"/>
        <v>3.33333333333333E-06-0.00148271793452483i</v>
      </c>
      <c r="W1923" t="str">
        <f t="shared" si="966"/>
        <v>0.0000144706510653726-0.000706269927448344i</v>
      </c>
      <c r="X1923" t="str">
        <f t="shared" si="967"/>
        <v>0.0000238794034522851-0.000705758452436819i</v>
      </c>
      <c r="Y1923" t="str">
        <f t="shared" si="968"/>
        <v>0.009+0.112406185145443i</v>
      </c>
      <c r="Z1923" t="str">
        <f t="shared" si="969"/>
        <v>-0.0876426230983726-0.0100732659944653i</v>
      </c>
      <c r="AA1923" t="str">
        <f t="shared" si="970"/>
        <v>10.0597332048889-124.522551905337i</v>
      </c>
      <c r="AB1923" t="str">
        <f t="shared" si="971"/>
        <v>1.40107373956692-0.187243264162596i</v>
      </c>
      <c r="AC1923" t="str">
        <f t="shared" si="972"/>
        <v>1.50589220344271-2.29712483997179i</v>
      </c>
      <c r="AD1923" t="str">
        <f t="shared" si="973"/>
        <v>0.336667670704391+0.389220691685586i</v>
      </c>
      <c r="AE1923" t="str">
        <f t="shared" si="974"/>
        <v>-0.0255857142150531-0.0375036653822299i</v>
      </c>
      <c r="AF1923" t="str">
        <f t="shared" si="975"/>
        <v>-14.6029081455824-1.8706904947196i</v>
      </c>
      <c r="AG1923" t="str">
        <f t="shared" si="976"/>
        <v>1.18770981743915-0.137586285485925i</v>
      </c>
      <c r="AH1923" t="str">
        <f t="shared" si="977"/>
        <v>0.194808951877498+0.523973586824535i</v>
      </c>
      <c r="AI1923">
        <f t="shared" si="978"/>
        <v>-5.0515158011017363</v>
      </c>
      <c r="AJ1923">
        <f t="shared" si="979"/>
        <v>69.605291141349227</v>
      </c>
      <c r="AK1923"/>
      <c r="AL1923"/>
      <c r="AM1923"/>
      <c r="AN1923"/>
    </row>
    <row r="1924" spans="1:40" x14ac:dyDescent="0.25">
      <c r="A1924"/>
      <c r="B1924">
        <f t="shared" si="980"/>
        <v>179000</v>
      </c>
      <c r="C1924" s="186" t="str">
        <f t="shared" si="948"/>
        <v>-2.38526514921581E-06+0.013681689757269i</v>
      </c>
      <c r="D1924" s="158" t="str">
        <f t="shared" si="949"/>
        <v>-5.95702424403877+0.104892954805729i</v>
      </c>
      <c r="E1924" t="str">
        <f t="shared" si="950"/>
        <v>2870</v>
      </c>
      <c r="F1924" t="str">
        <f t="shared" si="951"/>
        <v>0.777000777000777</v>
      </c>
      <c r="G1924" t="str">
        <f t="shared" si="946"/>
        <v>0.777000777000777</v>
      </c>
      <c r="H1924" t="str">
        <f t="shared" si="952"/>
        <v>8.64639784293611+1.97466531014577i</v>
      </c>
      <c r="I1924" t="str">
        <f t="shared" si="953"/>
        <v>702.931356240716i</v>
      </c>
      <c r="J1924" t="str">
        <f t="shared" si="947"/>
        <v>-421.644060803354+152.027744347402i</v>
      </c>
      <c r="K1924" t="str">
        <f t="shared" si="954"/>
        <v>0.531941846666766-1.47532360821772i</v>
      </c>
      <c r="L1924" t="str">
        <f t="shared" si="955"/>
        <v>0.0375013442404946-0.0873736333773575i</v>
      </c>
      <c r="M1924" t="str">
        <f t="shared" si="956"/>
        <v>0.569443190907261-1.56269724159508i</v>
      </c>
      <c r="N1924" t="str">
        <f t="shared" si="957"/>
        <v>-0.793848839740195i</v>
      </c>
      <c r="O1924" t="str">
        <f t="shared" si="958"/>
        <v>0.701106073274353-0.713056992124625i</v>
      </c>
      <c r="P1924" t="str">
        <f t="shared" si="959"/>
        <v>0.298893926725647+0.713056992124625i</v>
      </c>
      <c r="Q1924" t="str">
        <f t="shared" si="960"/>
        <v>-0.298893926725647+0.08079184761557i</v>
      </c>
      <c r="R1924" t="str">
        <f t="shared" si="961"/>
        <v>-0.330969801229569-2.47511437243078i</v>
      </c>
      <c r="S1924" t="str">
        <f t="shared" si="962"/>
        <v>0.0819432758267876i</v>
      </c>
      <c r="T1924" t="str">
        <f t="shared" si="963"/>
        <v>0.202818979722942-0.0271207497124916i</v>
      </c>
      <c r="U1924" t="str">
        <f t="shared" si="964"/>
        <v>0.00005-0.00134717236407563i</v>
      </c>
      <c r="V1924" t="str">
        <f t="shared" si="965"/>
        <v>3.33333333333333E-06-0.0014818896004832i</v>
      </c>
      <c r="W1924" t="str">
        <f t="shared" si="966"/>
        <v>0.0000144706465629809-0.00070587560207204i</v>
      </c>
      <c r="X1924" t="str">
        <f t="shared" si="967"/>
        <v>0.0000238688931308105-0.000705364552785745i</v>
      </c>
      <c r="Y1924" t="str">
        <f t="shared" si="968"/>
        <v>0.009+0.112469016998515i</v>
      </c>
      <c r="Z1924" t="str">
        <f t="shared" si="969"/>
        <v>-0.0875449062983342-0.0100583529253826i</v>
      </c>
      <c r="AA1924" t="str">
        <f t="shared" si="970"/>
        <v>10.0484167973629-124.453022962821i</v>
      </c>
      <c r="AB1924" t="str">
        <f t="shared" si="971"/>
        <v>1.40104565928534-0.187346414586822i</v>
      </c>
      <c r="AC1924" t="str">
        <f t="shared" si="972"/>
        <v>1.50505018553266-2.29609332724132i</v>
      </c>
      <c r="AD1924" t="str">
        <f t="shared" si="973"/>
        <v>0.336836216828405+0.389396301119802i</v>
      </c>
      <c r="AE1924" t="str">
        <f t="shared" si="974"/>
        <v>-0.0255716096156266-0.0374776802413618i</v>
      </c>
      <c r="AF1924" t="str">
        <f t="shared" si="975"/>
        <v>-14.6034220869749-1.86977235534004i</v>
      </c>
      <c r="AG1924" t="str">
        <f t="shared" si="976"/>
        <v>1.18768330736462-0.13758703812264i</v>
      </c>
      <c r="AH1924" t="str">
        <f t="shared" si="977"/>
        <v>0.194759801392491+0.523634450790636i</v>
      </c>
      <c r="AI1924">
        <f t="shared" si="978"/>
        <v>-5.0567225403511884</v>
      </c>
      <c r="AJ1924">
        <f t="shared" si="979"/>
        <v>69.597895401914997</v>
      </c>
      <c r="AK1924"/>
      <c r="AL1924"/>
      <c r="AM1924"/>
      <c r="AN1924"/>
    </row>
    <row r="1925" spans="1:40" x14ac:dyDescent="0.25">
      <c r="A1925"/>
      <c r="B1925">
        <f t="shared" si="980"/>
        <v>179100</v>
      </c>
      <c r="C1925" s="186" t="str">
        <f t="shared" si="948"/>
        <v>-2.38260228023352E-06+0.0136740506233069i</v>
      </c>
      <c r="D1925" s="158" t="str">
        <f t="shared" si="949"/>
        <v>-5.95702422362344+0.10483438811202i</v>
      </c>
      <c r="E1925" t="str">
        <f t="shared" si="950"/>
        <v>2870</v>
      </c>
      <c r="F1925" t="str">
        <f t="shared" si="951"/>
        <v>0.777000777000777</v>
      </c>
      <c r="G1925" t="str">
        <f t="shared" ref="G1925:G1988" si="981">IF($C$11=$C$7,$C$24,F1925)</f>
        <v>0.777000777000777</v>
      </c>
      <c r="H1925" t="str">
        <f t="shared" si="952"/>
        <v>8.64691101003623+1.97368943317674i</v>
      </c>
      <c r="I1925" t="str">
        <f t="shared" si="953"/>
        <v>703.324055322415i</v>
      </c>
      <c r="J1925" t="str">
        <f t="shared" ref="J1925:J1988" si="982">IMSUM(COMPLEX(0,2*PI()*B1925*$C$113*$C$112),COMPLEX(0,2*PI()*B1925*$C$113*$C$111),COMPLEX(0,2*PI()*B1925*$C$28*10^-12*$C$111),COMPLEX(-1*2*PI()*B1925*2*PI()*B1925*$C$113*$C$112*$C$28*10^-12*$C$111,0),COMPLEX(1,0))</f>
        <v>-422.116420711514+152.112676048155i</v>
      </c>
      <c r="K1925" t="str">
        <f t="shared" si="954"/>
        <v>0.531413758357097-1.47468626167314i</v>
      </c>
      <c r="L1925" t="str">
        <f t="shared" si="955"/>
        <v>0.0374659849429726-0.0873400165175792i</v>
      </c>
      <c r="M1925" t="str">
        <f t="shared" si="956"/>
        <v>0.56887974330007-1.56202627819072i</v>
      </c>
      <c r="N1925" t="str">
        <f t="shared" si="957"/>
        <v>-0.794292330712117i</v>
      </c>
      <c r="O1925" t="str">
        <f t="shared" si="958"/>
        <v>0.700789769997989-0.713367856204753i</v>
      </c>
      <c r="P1925" t="str">
        <f t="shared" si="959"/>
        <v>0.299210230002011+0.713367856204753i</v>
      </c>
      <c r="Q1925" t="str">
        <f t="shared" si="960"/>
        <v>-0.299210230002011+0.0809244745073641i</v>
      </c>
      <c r="R1925" t="str">
        <f t="shared" si="961"/>
        <v>-0.330967126372307-2.47368279146294i</v>
      </c>
      <c r="S1925" t="str">
        <f t="shared" si="962"/>
        <v>0.0819890541931713i</v>
      </c>
      <c r="T1925" t="str">
        <f t="shared" si="963"/>
        <v>0.20281491244597-0.0271356816602973i</v>
      </c>
      <c r="U1925" t="str">
        <f t="shared" si="964"/>
        <v>0.00005-0.00134642017403427i</v>
      </c>
      <c r="V1925" t="str">
        <f t="shared" si="965"/>
        <v>3.33333333333333E-06-0.0014810621914377i</v>
      </c>
      <c r="W1925" t="str">
        <f t="shared" si="966"/>
        <v>0.0000144706420580768-0.000705481717169941i</v>
      </c>
      <c r="X1925" t="str">
        <f t="shared" si="967"/>
        <v>0.0000238584003954386-0.000704971092899217i</v>
      </c>
      <c r="Y1925" t="str">
        <f t="shared" si="968"/>
        <v>0.009+0.112531848851586i</v>
      </c>
      <c r="Z1925" t="str">
        <f t="shared" si="969"/>
        <v>-0.0874473527821153-0.0100434721691416i</v>
      </c>
      <c r="AA1925" t="str">
        <f t="shared" si="970"/>
        <v>10.0371195173022-124.383571584136i</v>
      </c>
      <c r="AB1925" t="str">
        <f t="shared" si="971"/>
        <v>1.40101756309457-0.187449562431695i</v>
      </c>
      <c r="AC1925" t="str">
        <f t="shared" si="972"/>
        <v>1.50420936929847-2.2950625087183i</v>
      </c>
      <c r="AD1925" t="str">
        <f t="shared" si="973"/>
        <v>0.337004840359266+0.389571840126717i</v>
      </c>
      <c r="AE1925" t="str">
        <f t="shared" si="974"/>
        <v>-0.0255575272299833-0.0374517248725533i</v>
      </c>
      <c r="AF1925" t="str">
        <f t="shared" si="975"/>
        <v>-14.6039352336597-1.86885504506472i</v>
      </c>
      <c r="AG1925" t="str">
        <f t="shared" si="976"/>
        <v>1.18765679890146-0.137587825365662i</v>
      </c>
      <c r="AH1925" t="str">
        <f t="shared" si="977"/>
        <v>0.19471071902946+0.523295705554208i</v>
      </c>
      <c r="AI1925">
        <f t="shared" si="978"/>
        <v>-5.0619261903170729</v>
      </c>
      <c r="AJ1925">
        <f t="shared" si="979"/>
        <v>69.590498221092062</v>
      </c>
      <c r="AK1925"/>
      <c r="AL1925"/>
      <c r="AM1925"/>
      <c r="AN1925"/>
    </row>
    <row r="1926" spans="1:40" x14ac:dyDescent="0.25">
      <c r="A1926"/>
      <c r="B1926">
        <f t="shared" si="980"/>
        <v>179200</v>
      </c>
      <c r="C1926" s="186" t="str">
        <f t="shared" ref="C1926:C1989" si="983">IMPRODUCT(COMPLEX(-1,0),IMDIV(IMPRODUCT(G1926,COMPLEX($C$100+$C$101,0)),COMPLEX($C$100,2*PI()*B1926*$C$103*$C$102*(2*$C$100+$C$101))))</f>
        <v>-2.37994386793508E-06+0.0136664200151631i</v>
      </c>
      <c r="D1926" s="158" t="str">
        <f t="shared" ref="D1926:D1989" si="984">IMPRODUCT(COMPLEX($C$106,0),IMSUB(C1926,G1926))</f>
        <v>-5.95702420324228+0.104775886782917i</v>
      </c>
      <c r="E1926" t="str">
        <f t="shared" ref="E1926:E1989" si="985">IMDIV(COMPLEX($C$20*10^3,0),COMPLEX(1,2*PI()*B1926*$C$20*1000*$C$29*10^-12))</f>
        <v>2870</v>
      </c>
      <c r="F1926" t="str">
        <f t="shared" ref="F1926:F1989" si="986">IMDIV(COMPLEX($C$22*1000,0),IMSUM(COMPLEX($C$22*1000,0),E1926))</f>
        <v>0.777000777000777</v>
      </c>
      <c r="G1926" t="str">
        <f t="shared" si="981"/>
        <v>0.777000777000777</v>
      </c>
      <c r="H1926" t="str">
        <f t="shared" ref="H1926:H1989" si="987">IMPRODUCT(COMPLEX($C$108,0),IMPRODUCT(COMPLEX(-1,0),D1926),IMDIV(COMPLEX(0,2*PI()*B1926*$C$109*$C$110),COMPLEX(1,2*PI()*B1926*$C$109*$C$110)))</f>
        <v>8.64742338399678+1.97271444968387i</v>
      </c>
      <c r="I1926" t="str">
        <f t="shared" ref="I1926:I1989" si="988">COMPLEX(0,2*PI()*B1926*$C$113*$C$112*$C$114)</f>
        <v>703.716754404114i</v>
      </c>
      <c r="J1926" t="str">
        <f t="shared" si="982"/>
        <v>-422.5890444342+152.197607748908i</v>
      </c>
      <c r="K1926" t="str">
        <f t="shared" ref="K1926:K1989" si="989">IMDIV(I1926,J1926)</f>
        <v>0.530886423464438-1.47404936065124i</v>
      </c>
      <c r="L1926" t="str">
        <f t="shared" ref="L1926:L1989" si="990">IMDIV(COMPLEX($C$117,0),COMPLEX(1,2*PI()*B1926*$C$115*$C$116))</f>
        <v>0.0374306725693473-0.0873064170590471i</v>
      </c>
      <c r="M1926" t="str">
        <f t="shared" ref="M1926:M1989" si="991">IMSUM(K1926,L1926)</f>
        <v>0.568317096033785-1.56135577771029i</v>
      </c>
      <c r="N1926" t="str">
        <f t="shared" ref="N1926:N1989" si="992">COMPLEX(0,-2*PI()*B1926*$C$43)</f>
        <v>-0.794735821684039i</v>
      </c>
      <c r="O1926" t="str">
        <f t="shared" ref="O1926:O1989" si="993">IMEXP(N1926)</f>
        <v>0.700473328887323-0.713678579976667i</v>
      </c>
      <c r="P1926" t="str">
        <f t="shared" ref="P1926:P1989" si="994">IMSUB(COMPLEX(1,0),O1926)</f>
        <v>0.299526671112677+0.713678579976667i</v>
      </c>
      <c r="Q1926" t="str">
        <f t="shared" ref="Q1926:Q1989" si="995">IMSUM(COMPLEX(0,2*PI()*B1926*$C$43),O1926,COMPLEX(-1,0))</f>
        <v>-0.299526671112677+0.0810572417073721i</v>
      </c>
      <c r="R1926" t="str">
        <f t="shared" ref="R1926:R1989" si="996">IMDIV(P1926,Q1926)</f>
        <v>-0.330964449945978-2.47225278016701i</v>
      </c>
      <c r="S1926" t="str">
        <f t="shared" ref="S1926:S1989" si="997">IMDIV(COMPLEX(0,2*PI()*B1926*$C$123),COMPLEX($C$124,0))</f>
        <v>0.0820348325595548i</v>
      </c>
      <c r="T1926" t="str">
        <f t="shared" ref="T1926:T1989" si="998">IMPRODUCT(R1926,S1926)</f>
        <v>0.202810842865894-0.0271506132344835i</v>
      </c>
      <c r="U1926" t="str">
        <f t="shared" ref="U1926:U1989" si="999">IMDIV(COMPLEX(1,2*PI()*B1926*$C$16*10^-3*$C$15*10^-6),COMPLEX(0,2*PI()*B1926*$C$15*10^-6))</f>
        <v>0.00005-0.00134566882349073i</v>
      </c>
      <c r="V1926" t="str">
        <f t="shared" ref="V1926:V1989" si="1000">IMSUM(COMPLEX($C$18*10^-3,0),IMDIV(COMPLEX(1,0),COMPLEX(0,2*PI()*B1926*($C$17*1*10^-6))))</f>
        <v>3.33333333333333E-06-0.0014802357058398i</v>
      </c>
      <c r="W1926" t="str">
        <f t="shared" ref="W1926:W1989" si="1001">IMDIV(IMPRODUCT(U1926,V1926),IMSUM(U1926,V1926))</f>
        <v>0.0000144706375506602-0.000705088272004653i</v>
      </c>
      <c r="X1926" t="str">
        <f t="shared" ref="X1926:X1989" si="1002">IMDIV(IMPRODUCT(COMPLEX($C$19,0),W1926),IMSUM(COMPLEX($C$19,0),W1926))</f>
        <v>0.0000238479252069318-0.000704578072041553i</v>
      </c>
      <c r="Y1926" t="str">
        <f t="shared" ref="Y1926:Y1989" si="1003">COMPLEX($C$13*10^-3,2*PI()*B1926*$C$12*0.000001)</f>
        <v>0.009+0.112594680704658i</v>
      </c>
      <c r="Z1926" t="str">
        <f t="shared" ref="Z1926:Z1989" si="1004">IMPRODUCT(COMPLEX($C$6,0),IMDIV(X1926,IMSUM(X1926,Y1926)))</f>
        <v>-0.087349962186368-0.0100286236363887i</v>
      </c>
      <c r="AA1926" t="str">
        <f t="shared" ref="AA1926:AA1989" si="1005">IMDIV(COMPLEX($C$6,0),IMSUM(X1926,Y1926))</f>
        <v>10.0258413215304-124.314197639655i</v>
      </c>
      <c r="AB1926" t="str">
        <f t="shared" ref="AB1926:AB1989" si="1006">IMPRODUCT(COMPLEX($C$119,0),T1926)</f>
        <v>1.40098945099427-0.187552707695656i</v>
      </c>
      <c r="AC1926" t="str">
        <f t="shared" ref="AC1926:AC1989" si="1007">IMSUM(COMPLEX(1,0),IMPRODUCT(AB1926,M1926))</f>
        <v>1.50336975257721-2.29403238401194i</v>
      </c>
      <c r="AD1926" t="str">
        <f t="shared" ref="AD1926:AD1989" si="1008">IMDIV(AB1926,AC1926)</f>
        <v>0.337173541269733+0.389747308674155i</v>
      </c>
      <c r="AE1926" t="str">
        <f t="shared" ref="AE1926:AE1989" si="1009">IMPRODUCT(AD1926,AA1926,X1926)</f>
        <v>-0.0255434670081666-0.0374257992204688i</v>
      </c>
      <c r="AF1926" t="str">
        <f t="shared" ref="AF1926:AF1989" si="1010">IMSUB(D1926,H1926)</f>
        <v>-14.6044475872391-1.86793856290095i</v>
      </c>
      <c r="AG1926" t="str">
        <f t="shared" ref="AG1926:AG1989" si="1011">IMSUM(COMPLEX(1,0),IMPRODUCT(AD1926,AA1926,COMPLEX($C$127,0)))</f>
        <v>1.18763029202513-0.137588647145147i</v>
      </c>
      <c r="AH1926" t="str">
        <f t="shared" ref="AH1926:AH1989" si="1012">IMDIV(IMPRODUCT(AE1926,AF1926),AG1926)</f>
        <v>0.194661704658188+0.522957350402746i</v>
      </c>
      <c r="AI1926">
        <f t="shared" ref="AI1926:AI1989" si="1013">20*LOG10(IMABS(AH1926))</f>
        <v>-5.0671267548499443</v>
      </c>
      <c r="AJ1926">
        <f t="shared" ref="AJ1926:AJ1989" si="1014">IMARGUMENT(AH1926)*180/PI()</f>
        <v>69.583099599054435</v>
      </c>
      <c r="AK1926"/>
      <c r="AL1926"/>
      <c r="AM1926"/>
      <c r="AN1926"/>
    </row>
    <row r="1927" spans="1:40" x14ac:dyDescent="0.25">
      <c r="A1927"/>
      <c r="B1927">
        <f t="shared" si="980"/>
        <v>179300</v>
      </c>
      <c r="C1927" s="186" t="str">
        <f t="shared" si="983"/>
        <v>-0.0000023772899023808+0.0136587979185724i</v>
      </c>
      <c r="D1927" s="158" t="str">
        <f t="shared" si="984"/>
        <v>-5.95702418289521+0.104717450709055i</v>
      </c>
      <c r="E1927" t="str">
        <f t="shared" si="985"/>
        <v>2870</v>
      </c>
      <c r="F1927" t="str">
        <f t="shared" si="986"/>
        <v>0.777000777000777</v>
      </c>
      <c r="G1927" t="str">
        <f t="shared" si="981"/>
        <v>0.777000777000777</v>
      </c>
      <c r="H1927" t="str">
        <f t="shared" si="987"/>
        <v>8.64793496641621+1.97174035856635i</v>
      </c>
      <c r="I1927" t="str">
        <f t="shared" si="988"/>
        <v>704.109453485812i</v>
      </c>
      <c r="J1927" t="str">
        <f t="shared" si="982"/>
        <v>-423.061931971412+152.28253944966i</v>
      </c>
      <c r="K1927" t="str">
        <f t="shared" si="989"/>
        <v>0.530359840623551-1.47341290488803i</v>
      </c>
      <c r="L1927" t="str">
        <f t="shared" si="990"/>
        <v>0.0373954070427452-0.087272835005585i</v>
      </c>
      <c r="M1927" t="str">
        <f t="shared" si="991"/>
        <v>0.567755247666296-1.56068573989361i</v>
      </c>
      <c r="N1927" t="str">
        <f t="shared" si="992"/>
        <v>-0.795179312655961i</v>
      </c>
      <c r="O1927" t="str">
        <f t="shared" si="993"/>
        <v>0.700156750004593-0.713989163379253i</v>
      </c>
      <c r="P1927" t="str">
        <f t="shared" si="994"/>
        <v>0.299843249995407+0.713989163379253i</v>
      </c>
      <c r="Q1927" t="str">
        <f t="shared" si="995"/>
        <v>-0.299843249995407+0.081190149276708i</v>
      </c>
      <c r="R1927" t="str">
        <f t="shared" si="996"/>
        <v>-0.33096177195046-2.47082433591599i</v>
      </c>
      <c r="S1927" t="str">
        <f t="shared" si="997"/>
        <v>0.0820806109259385i</v>
      </c>
      <c r="T1927" t="str">
        <f t="shared" si="998"/>
        <v>0.202806770982661-0.0271655444348249i</v>
      </c>
      <c r="U1927" t="str">
        <f t="shared" si="999"/>
        <v>0.00005-0.00134491831104037i</v>
      </c>
      <c r="V1927" t="str">
        <f t="shared" si="1000"/>
        <v>3.33333333333333E-06-0.00147941014214441i</v>
      </c>
      <c r="W1927" t="str">
        <f t="shared" si="1001"/>
        <v>0.0000144706330407312-0.000704695265840415i</v>
      </c>
      <c r="X1927" t="str">
        <f t="shared" si="1002"/>
        <v>0.0000238374675261616-0.0007041854894787i</v>
      </c>
      <c r="Y1927" t="str">
        <f t="shared" si="1003"/>
        <v>0.009+0.11265751255773i</v>
      </c>
      <c r="Z1927" t="str">
        <f t="shared" si="1004"/>
        <v>-0.0872527341487516-0.0100138072380682i</v>
      </c>
      <c r="AA1927" t="str">
        <f t="shared" si="1005"/>
        <v>10.0145821669929-124.244901000039i</v>
      </c>
      <c r="AB1927" t="str">
        <f t="shared" si="1006"/>
        <v>1.40096132298407-0.187655850377149i</v>
      </c>
      <c r="AC1927" t="str">
        <f t="shared" si="1007"/>
        <v>1.5025313332105-2.29300295273063i</v>
      </c>
      <c r="AD1927" t="str">
        <f t="shared" si="1008"/>
        <v>0.337342319532555+0.389922706729951i</v>
      </c>
      <c r="AE1927" t="str">
        <f t="shared" si="1009"/>
        <v>-0.0255294289003576-0.0373999032299117i</v>
      </c>
      <c r="AF1927" t="str">
        <f t="shared" si="1010"/>
        <v>-14.6049591493114-1.8670229078573i</v>
      </c>
      <c r="AG1927" t="str">
        <f t="shared" si="1011"/>
        <v>1.18760378671115-0.137589503391403i</v>
      </c>
      <c r="AH1927" t="str">
        <f t="shared" si="1012"/>
        <v>0.194612758148738+0.522619384625469i</v>
      </c>
      <c r="AI1927">
        <f t="shared" si="1013"/>
        <v>-5.0723242377935431</v>
      </c>
      <c r="AJ1927">
        <f t="shared" si="1014"/>
        <v>69.575699535979226</v>
      </c>
      <c r="AK1927"/>
      <c r="AL1927"/>
      <c r="AM1927"/>
      <c r="AN1927"/>
    </row>
    <row r="1928" spans="1:40" x14ac:dyDescent="0.25">
      <c r="A1928"/>
      <c r="B1928">
        <f t="shared" si="980"/>
        <v>179400</v>
      </c>
      <c r="C1928" s="186" t="str">
        <f t="shared" si="983"/>
        <v>-2.37464037365885E-06+0.0136511843193017i</v>
      </c>
      <c r="D1928" s="158" t="str">
        <f t="shared" si="984"/>
        <v>-5.95702416258216+0.104659079781313i</v>
      </c>
      <c r="E1928" t="str">
        <f t="shared" si="985"/>
        <v>2870</v>
      </c>
      <c r="F1928" t="str">
        <f t="shared" si="986"/>
        <v>0.777000777000777</v>
      </c>
      <c r="G1928" t="str">
        <f t="shared" si="981"/>
        <v>0.777000777000777</v>
      </c>
      <c r="H1928" t="str">
        <f t="shared" si="987"/>
        <v>8.64844575888907+1.97076715872485i</v>
      </c>
      <c r="I1928" t="str">
        <f t="shared" si="988"/>
        <v>704.502152567511i</v>
      </c>
      <c r="J1928" t="str">
        <f t="shared" si="982"/>
        <v>-423.535083323149+152.367471150413i</v>
      </c>
      <c r="K1928" t="str">
        <f t="shared" si="989"/>
        <v>0.529834008472129-1.47277689411906i</v>
      </c>
      <c r="L1928" t="str">
        <f t="shared" si="990"/>
        <v>0.0373601882864347-0.0872392703609477i</v>
      </c>
      <c r="M1928" t="str">
        <f t="shared" si="991"/>
        <v>0.567194196758564-1.56001616448001i</v>
      </c>
      <c r="N1928" t="str">
        <f t="shared" si="992"/>
        <v>-0.795622803627883i</v>
      </c>
      <c r="O1928" t="str">
        <f t="shared" si="993"/>
        <v>0.699840033412065-0.714299606351424i</v>
      </c>
      <c r="P1928" t="str">
        <f t="shared" si="994"/>
        <v>0.300159966587935+0.714299606351424i</v>
      </c>
      <c r="Q1928" t="str">
        <f t="shared" si="995"/>
        <v>-0.300159966587935+0.081323197276459i</v>
      </c>
      <c r="R1928" t="str">
        <f t="shared" si="996"/>
        <v>-0.330959092385622-2.46939745608877i</v>
      </c>
      <c r="S1928" t="str">
        <f t="shared" si="997"/>
        <v>0.0821263892923222i</v>
      </c>
      <c r="T1928" t="str">
        <f t="shared" si="998"/>
        <v>0.202802696796216-0.0271804752610952i</v>
      </c>
      <c r="U1928" t="str">
        <f t="shared" si="999"/>
        <v>0.00005-0.00134416863528171i</v>
      </c>
      <c r="V1928" t="str">
        <f t="shared" si="1000"/>
        <v>3.33333333333333E-06-0.00147858549880988i</v>
      </c>
      <c r="W1928" t="str">
        <f t="shared" si="1001"/>
        <v>0.0000144706285282898-0.000704302697943113i</v>
      </c>
      <c r="X1928" t="str">
        <f t="shared" si="1002"/>
        <v>0.0000238270273141086-0.000703793344478236i</v>
      </c>
      <c r="Y1928" t="str">
        <f t="shared" si="1003"/>
        <v>0.009+0.112720344410802i</v>
      </c>
      <c r="Z1928" t="str">
        <f t="shared" si="1004"/>
        <v>-0.0871556683079323-0.00999902288542242i</v>
      </c>
      <c r="AA1928" t="str">
        <f t="shared" si="1005"/>
        <v>10.0033420107571-124.17568153624i</v>
      </c>
      <c r="AB1928" t="str">
        <f t="shared" si="1006"/>
        <v>1.40093317906361-0.18775899047461i</v>
      </c>
      <c r="AC1928" t="str">
        <f t="shared" si="1007"/>
        <v>1.50169410904457-2.29197421448204i</v>
      </c>
      <c r="AD1928" t="str">
        <f t="shared" si="1008"/>
        <v>0.337511175120463+0.390098034261941i</v>
      </c>
      <c r="AE1928" t="str">
        <f t="shared" si="1009"/>
        <v>-0.025515412856876-0.0373740368458253i</v>
      </c>
      <c r="AF1928" t="str">
        <f t="shared" si="1010"/>
        <v>-14.6054699214712-1.86610807894354i</v>
      </c>
      <c r="AG1928" t="str">
        <f t="shared" si="1011"/>
        <v>1.18757728293514-0.137590394034889i</v>
      </c>
      <c r="AH1928" t="str">
        <f t="shared" si="1012"/>
        <v>0.194563879371462+0.522281807513326i</v>
      </c>
      <c r="AI1928">
        <f t="shared" si="1013"/>
        <v>-5.077518642984602</v>
      </c>
      <c r="AJ1928">
        <f t="shared" si="1014"/>
        <v>69.568298032046187</v>
      </c>
      <c r="AK1928"/>
      <c r="AL1928"/>
      <c r="AM1928"/>
      <c r="AN1928"/>
    </row>
    <row r="1929" spans="1:40" x14ac:dyDescent="0.25">
      <c r="A1929"/>
      <c r="B1929">
        <f t="shared" si="980"/>
        <v>179500</v>
      </c>
      <c r="C1929" s="186" t="str">
        <f t="shared" si="983"/>
        <v>-2.37199527188483E-06+0.0136435792031491i</v>
      </c>
      <c r="D1929" s="158" t="str">
        <f t="shared" si="984"/>
        <v>-5.95702414230305+0.10460077389081i</v>
      </c>
      <c r="E1929" t="str">
        <f t="shared" si="985"/>
        <v>2870</v>
      </c>
      <c r="F1929" t="str">
        <f t="shared" si="986"/>
        <v>0.777000777000777</v>
      </c>
      <c r="G1929" t="str">
        <f t="shared" si="981"/>
        <v>0.777000777000777</v>
      </c>
      <c r="H1929" t="str">
        <f t="shared" si="987"/>
        <v>8.64895576300595+1.96979484906153i</v>
      </c>
      <c r="I1929" t="str">
        <f t="shared" si="988"/>
        <v>704.89485164921i</v>
      </c>
      <c r="J1929" t="str">
        <f t="shared" si="982"/>
        <v>-424.008498489413+152.452402851166i</v>
      </c>
      <c r="K1929" t="str">
        <f t="shared" si="989"/>
        <v>0.529308925650754-1.47214132807946i</v>
      </c>
      <c r="L1929" t="str">
        <f t="shared" si="990"/>
        <v>0.0373250162238261-0.0872057231288213i</v>
      </c>
      <c r="M1929" t="str">
        <f t="shared" si="991"/>
        <v>0.56663394187458-1.55934705120828i</v>
      </c>
      <c r="N1929" t="str">
        <f t="shared" si="992"/>
        <v>-0.796066294599805i</v>
      </c>
      <c r="O1929" t="str">
        <f t="shared" si="993"/>
        <v>0.699523179172033-0.71460990883212i</v>
      </c>
      <c r="P1929" t="str">
        <f t="shared" si="994"/>
        <v>0.300476820827967+0.71460990883212i</v>
      </c>
      <c r="Q1929" t="str">
        <f t="shared" si="995"/>
        <v>-0.300476820827967+0.081456385767685i</v>
      </c>
      <c r="R1929" t="str">
        <f t="shared" si="996"/>
        <v>-0.330956411251329-2.46797213807008i</v>
      </c>
      <c r="S1929" t="str">
        <f t="shared" si="997"/>
        <v>0.0821721676587059i</v>
      </c>
      <c r="T1929" t="str">
        <f t="shared" si="998"/>
        <v>0.202798620306509-0.0271954057130678i</v>
      </c>
      <c r="U1929" t="str">
        <f t="shared" si="999"/>
        <v>0.00005-0.00134341979481637i</v>
      </c>
      <c r="V1929" t="str">
        <f t="shared" si="1000"/>
        <v>3.33333333333333E-06-0.00147776177429801i</v>
      </c>
      <c r="W1929" t="str">
        <f t="shared" si="1001"/>
        <v>0.000014470624013336-0.000703910567580265i</v>
      </c>
      <c r="X1929" t="str">
        <f t="shared" si="1002"/>
        <v>0.0000238166045318621-0.000703401636309382i</v>
      </c>
      <c r="Y1929" t="str">
        <f t="shared" si="1003"/>
        <v>0.009+0.112783176263874i</v>
      </c>
      <c r="Z1929" t="str">
        <f t="shared" si="1004"/>
        <v>-0.0870587643035809-0.00998427048999019i</v>
      </c>
      <c r="AA1929" t="str">
        <f t="shared" si="1005"/>
        <v>9.99212081001146-124.106539119495i</v>
      </c>
      <c r="AB1929" t="str">
        <f t="shared" si="1006"/>
        <v>1.40090501923253-0.187862127986474i</v>
      </c>
      <c r="AC1929" t="str">
        <f t="shared" si="1007"/>
        <v>1.50085807793019-2.29094616887305i</v>
      </c>
      <c r="AD1929" t="str">
        <f t="shared" si="1008"/>
        <v>0.337680108006179+0.390273291237976i</v>
      </c>
      <c r="AE1929" t="str">
        <f t="shared" si="1009"/>
        <v>-0.0255014188281789-0.0373482000132924i</v>
      </c>
      <c r="AF1929" t="str">
        <f t="shared" si="1010"/>
        <v>-14.605979905309-1.86519407517072i</v>
      </c>
      <c r="AG1929" t="str">
        <f t="shared" si="1011"/>
        <v>1.18755078067277-0.137591319006208i</v>
      </c>
      <c r="AH1929" t="str">
        <f t="shared" si="1012"/>
        <v>0.194515068196995+0.521944618359002i</v>
      </c>
      <c r="AI1929">
        <f t="shared" si="1013"/>
        <v>-5.082709974252726</v>
      </c>
      <c r="AJ1929">
        <f t="shared" si="1014"/>
        <v>69.560895087438567</v>
      </c>
      <c r="AK1929"/>
      <c r="AL1929"/>
      <c r="AM1929"/>
      <c r="AN1929"/>
    </row>
    <row r="1930" spans="1:40" x14ac:dyDescent="0.25">
      <c r="A1930"/>
      <c r="B1930">
        <f t="shared" si="980"/>
        <v>179600</v>
      </c>
      <c r="C1930" s="186" t="str">
        <f t="shared" si="983"/>
        <v>-2.36935458720192E-06+0.0136359825559448i</v>
      </c>
      <c r="D1930" s="158" t="str">
        <f t="shared" si="984"/>
        <v>-5.95702412205779+0.10454253292891i</v>
      </c>
      <c r="E1930" t="str">
        <f t="shared" si="985"/>
        <v>2870</v>
      </c>
      <c r="F1930" t="str">
        <f t="shared" si="986"/>
        <v>0.777000777000777</v>
      </c>
      <c r="G1930" t="str">
        <f t="shared" si="981"/>
        <v>0.777000777000777</v>
      </c>
      <c r="H1930" t="str">
        <f t="shared" si="987"/>
        <v>8.64946498035352+1.96882342848003i</v>
      </c>
      <c r="I1930" t="str">
        <f t="shared" si="988"/>
        <v>705.287550730909i</v>
      </c>
      <c r="J1930" t="str">
        <f t="shared" si="982"/>
        <v>-424.482177470201+152.537334551919i</v>
      </c>
      <c r="K1930" t="str">
        <f t="shared" si="989"/>
        <v>0.528784590802926-1.47150620650393i</v>
      </c>
      <c r="L1930" t="str">
        <f t="shared" si="990"/>
        <v>0.0372898907784705-0.087172193312823i</v>
      </c>
      <c r="M1930" t="str">
        <f t="shared" si="991"/>
        <v>0.566074481581397-1.55867839981675i</v>
      </c>
      <c r="N1930" t="str">
        <f t="shared" si="992"/>
        <v>-0.796509785571727i</v>
      </c>
      <c r="O1930" t="str">
        <f t="shared" si="993"/>
        <v>0.699206187346817-0.714920070760311i</v>
      </c>
      <c r="P1930" t="str">
        <f t="shared" si="994"/>
        <v>0.300793812653183+0.714920070760311i</v>
      </c>
      <c r="Q1930" t="str">
        <f t="shared" si="995"/>
        <v>-0.300793812653183+0.081589714811416i</v>
      </c>
      <c r="R1930" t="str">
        <f t="shared" si="996"/>
        <v>-0.330953728547463-2.46654837925045i</v>
      </c>
      <c r="S1930" t="str">
        <f t="shared" si="997"/>
        <v>0.0822179460250896i</v>
      </c>
      <c r="T1930" t="str">
        <f t="shared" si="998"/>
        <v>0.202794541513486-0.0272103357905175i</v>
      </c>
      <c r="U1930" t="str">
        <f t="shared" si="999"/>
        <v>0.0000500000000000001-0.0013426717882491i</v>
      </c>
      <c r="V1930" t="str">
        <f t="shared" si="1000"/>
        <v>3.33333333333333E-06-0.00147693896707401i</v>
      </c>
      <c r="W1930" t="str">
        <f t="shared" si="1001"/>
        <v>0.0000144706194958699-0.000703518874021024i</v>
      </c>
      <c r="X1930" t="str">
        <f t="shared" si="1002"/>
        <v>0.0000238061991406195-0.000703010364242973i</v>
      </c>
      <c r="Y1930" t="str">
        <f t="shared" si="1003"/>
        <v>0.009+0.112846008116945i</v>
      </c>
      <c r="Z1930" t="str">
        <f t="shared" si="1004"/>
        <v>-0.0869620217763657-0.00996954996360533i</v>
      </c>
      <c r="AA1930" t="str">
        <f t="shared" si="1005"/>
        <v>9.98091852206542-124.037473621328i</v>
      </c>
      <c r="AB1930" t="str">
        <f t="shared" si="1006"/>
        <v>1.40087684349046-0.187965262911185i</v>
      </c>
      <c r="AC1930" t="str">
        <f t="shared" si="1007"/>
        <v>1.5000232377227-2.28991881550981i</v>
      </c>
      <c r="AD1930" t="str">
        <f t="shared" si="1008"/>
        <v>0.337849118162409+0.390448477625907i</v>
      </c>
      <c r="AE1930" t="str">
        <f t="shared" si="1009"/>
        <v>-0.0254874467648601-0.037322392677533i</v>
      </c>
      <c r="AF1930" t="str">
        <f t="shared" si="1010"/>
        <v>-14.6064891024113-1.86428089555112i</v>
      </c>
      <c r="AG1930" t="str">
        <f t="shared" si="1011"/>
        <v>1.18752427989981-0.137592278236112i</v>
      </c>
      <c r="AH1930" t="str">
        <f t="shared" si="1012"/>
        <v>0.19446632449625+0.521607816456863i</v>
      </c>
      <c r="AI1930">
        <f t="shared" si="1013"/>
        <v>-5.0878982354211502</v>
      </c>
      <c r="AJ1930">
        <f t="shared" si="1014"/>
        <v>69.553490702341776</v>
      </c>
      <c r="AK1930"/>
      <c r="AL1930"/>
      <c r="AM1930"/>
      <c r="AN1930"/>
    </row>
    <row r="1931" spans="1:40" x14ac:dyDescent="0.25">
      <c r="A1931"/>
      <c r="B1931">
        <f t="shared" si="980"/>
        <v>179700</v>
      </c>
      <c r="C1931" s="186" t="str">
        <f t="shared" si="983"/>
        <v>-2.36671830978068E-06+0.01362839436355i</v>
      </c>
      <c r="D1931" s="158" t="str">
        <f t="shared" si="984"/>
        <v>-5.95702410184634+0.104484356787217i</v>
      </c>
      <c r="E1931" t="str">
        <f t="shared" si="985"/>
        <v>2870</v>
      </c>
      <c r="F1931" t="str">
        <f t="shared" si="986"/>
        <v>0.777000777000777</v>
      </c>
      <c r="G1931" t="str">
        <f t="shared" si="981"/>
        <v>0.777000777000777</v>
      </c>
      <c r="H1931" t="str">
        <f t="shared" si="987"/>
        <v>8.64997341251465+1.96785289588548i</v>
      </c>
      <c r="I1931" t="str">
        <f t="shared" si="988"/>
        <v>705.680249812607i</v>
      </c>
      <c r="J1931" t="str">
        <f t="shared" si="982"/>
        <v>-424.956120265515+152.622266252671i</v>
      </c>
      <c r="K1931" t="str">
        <f t="shared" si="989"/>
        <v>0.528261002575022-1.47087152912673i</v>
      </c>
      <c r="L1931" t="str">
        <f t="shared" si="990"/>
        <v>0.03725481187406-0.0871386809165016i</v>
      </c>
      <c r="M1931" t="str">
        <f t="shared" si="991"/>
        <v>0.565515814449082-1.55801021004323i</v>
      </c>
      <c r="N1931" t="str">
        <f t="shared" si="992"/>
        <v>-0.796953276543649i</v>
      </c>
      <c r="O1931" t="str">
        <f t="shared" si="993"/>
        <v>0.698889057998764-0.715230092074991i</v>
      </c>
      <c r="P1931" t="str">
        <f t="shared" si="994"/>
        <v>0.301110942001236+0.715230092074991i</v>
      </c>
      <c r="Q1931" t="str">
        <f t="shared" si="995"/>
        <v>-0.301110942001236+0.081723184468658i</v>
      </c>
      <c r="R1931" t="str">
        <f t="shared" si="996"/>
        <v>-0.330951044273884-2.46512617702625i</v>
      </c>
      <c r="S1931" t="str">
        <f t="shared" si="997"/>
        <v>0.0822637243914733i</v>
      </c>
      <c r="T1931" t="str">
        <f t="shared" si="998"/>
        <v>0.202790460417094-0.0272252654932171i</v>
      </c>
      <c r="U1931" t="str">
        <f t="shared" si="999"/>
        <v>0.0000500000000000001-0.00134192461418775i</v>
      </c>
      <c r="V1931" t="str">
        <f t="shared" si="1000"/>
        <v>3.33333333333333E-06-0.00147611707560652i</v>
      </c>
      <c r="W1931" t="str">
        <f t="shared" si="1001"/>
        <v>0.0000144706149758912-0.000703127616536171i</v>
      </c>
      <c r="X1931" t="str">
        <f t="shared" si="1002"/>
        <v>0.0000237958111016861-0.000702619527551481i</v>
      </c>
      <c r="Y1931" t="str">
        <f t="shared" si="1003"/>
        <v>0.009+0.112908839970017i</v>
      </c>
      <c r="Z1931" t="str">
        <f t="shared" si="1004"/>
        <v>-0.08686544036795-0.00995486121839528i</v>
      </c>
      <c r="AA1931" t="str">
        <f t="shared" si="1005"/>
        <v>9.96973510434795-123.968484913544i</v>
      </c>
      <c r="AB1931" t="str">
        <f t="shared" si="1006"/>
        <v>1.40084865183703-0.188068395247174i</v>
      </c>
      <c r="AC1931" t="str">
        <f t="shared" si="1007"/>
        <v>1.49918958628197-2.28889215399772i</v>
      </c>
      <c r="AD1931" t="str">
        <f t="shared" si="1008"/>
        <v>0.338018205561844+0.390623593393595i</v>
      </c>
      <c r="AE1931" t="str">
        <f t="shared" si="1009"/>
        <v>-0.0254734966176498-0.0372966147839049i</v>
      </c>
      <c r="AF1931" t="str">
        <f t="shared" si="1010"/>
        <v>-14.606997514361-1.86336853909826i</v>
      </c>
      <c r="AG1931" t="str">
        <f t="shared" si="1011"/>
        <v>1.18749778059208-0.137593271655495i</v>
      </c>
      <c r="AH1931" t="str">
        <f t="shared" si="1012"/>
        <v>0.19441764814043+0.521271401103004i</v>
      </c>
      <c r="AI1931">
        <f t="shared" si="1013"/>
        <v>-5.0930834303059322</v>
      </c>
      <c r="AJ1931">
        <f t="shared" si="1014"/>
        <v>69.546084876943937</v>
      </c>
      <c r="AK1931"/>
      <c r="AL1931"/>
      <c r="AM1931"/>
      <c r="AN1931"/>
    </row>
    <row r="1932" spans="1:40" x14ac:dyDescent="0.25">
      <c r="A1932"/>
      <c r="B1932">
        <f t="shared" si="980"/>
        <v>179800</v>
      </c>
      <c r="C1932" s="186" t="str">
        <f t="shared" si="983"/>
        <v>-0.0000023640864298191+0.013620814611858i</v>
      </c>
      <c r="D1932" s="158" t="str">
        <f t="shared" si="984"/>
        <v>-5.95702408166859+0.104426245357578i</v>
      </c>
      <c r="E1932" t="str">
        <f t="shared" si="985"/>
        <v>2870</v>
      </c>
      <c r="F1932" t="str">
        <f t="shared" si="986"/>
        <v>0.777000777000777</v>
      </c>
      <c r="G1932" t="str">
        <f t="shared" si="981"/>
        <v>0.777000777000777</v>
      </c>
      <c r="H1932" t="str">
        <f t="shared" si="987"/>
        <v>8.6504810610682+1.96688325018449i</v>
      </c>
      <c r="I1932" t="str">
        <f t="shared" si="988"/>
        <v>706.072948894306i</v>
      </c>
      <c r="J1932" t="str">
        <f t="shared" si="982"/>
        <v>-425.430326875355+152.707197953424i</v>
      </c>
      <c r="K1932" t="str">
        <f t="shared" si="989"/>
        <v>0.527738159616324-1.47023729568169i</v>
      </c>
      <c r="L1932" t="str">
        <f t="shared" si="990"/>
        <v>0.0372197794344272-0.0871051859433378i</v>
      </c>
      <c r="M1932" t="str">
        <f t="shared" si="991"/>
        <v>0.564957939050751-1.55734248162503i</v>
      </c>
      <c r="N1932" t="str">
        <f t="shared" si="992"/>
        <v>-0.797396767515571i</v>
      </c>
      <c r="O1932" t="str">
        <f t="shared" si="993"/>
        <v>0.698571791190249-0.715539972715185i</v>
      </c>
      <c r="P1932" t="str">
        <f t="shared" si="994"/>
        <v>0.301428208809751+0.715539972715185i</v>
      </c>
      <c r="Q1932" t="str">
        <f t="shared" si="995"/>
        <v>-0.301428208809751+0.081856794800386i</v>
      </c>
      <c r="R1932" t="str">
        <f t="shared" si="996"/>
        <v>-0.330948358430468-2.46370552879963i</v>
      </c>
      <c r="S1932" t="str">
        <f t="shared" si="997"/>
        <v>0.082309502757857i</v>
      </c>
      <c r="T1932" t="str">
        <f t="shared" si="998"/>
        <v>0.202786377017281-0.0272401948209409i</v>
      </c>
      <c r="U1932" t="str">
        <f t="shared" si="999"/>
        <v>0.0000500000000000001-0.00134117827124326i</v>
      </c>
      <c r="V1932" t="str">
        <f t="shared" si="1000"/>
        <v>3.33333333333333E-06-0.00147529609836759i</v>
      </c>
      <c r="W1932" t="str">
        <f t="shared" si="1001"/>
        <v>0.0000144706104534004-0.000702736794398104i</v>
      </c>
      <c r="X1932" t="str">
        <f t="shared" si="1002"/>
        <v>0.0000237854403764751-0.00070222912550898i</v>
      </c>
      <c r="Y1932" t="str">
        <f t="shared" si="1003"/>
        <v>0.009+0.112971671823089i</v>
      </c>
      <c r="Z1932" t="str">
        <f t="shared" si="1004"/>
        <v>-0.0867690197209924-0.00994020416678114i</v>
      </c>
      <c r="AA1932" t="str">
        <f t="shared" si="1005"/>
        <v>9.95857051440904-123.899572868236i</v>
      </c>
      <c r="AB1932" t="str">
        <f t="shared" si="1006"/>
        <v>1.40082044427188-0.188171524992881i</v>
      </c>
      <c r="AC1932" t="str">
        <f t="shared" si="1007"/>
        <v>1.49835712147242-2.28786618394146i</v>
      </c>
      <c r="AD1932" t="str">
        <f t="shared" si="1008"/>
        <v>0.338187370177166+0.390798638508908i</v>
      </c>
      <c r="AE1932" t="str">
        <f t="shared" si="1009"/>
        <v>-0.0254595683374143-0.0372708662779041i</v>
      </c>
      <c r="AF1932" t="str">
        <f t="shared" si="1010"/>
        <v>-14.6075051427368-1.86245700482691i</v>
      </c>
      <c r="AG1932" t="str">
        <f t="shared" si="1011"/>
        <v>1.18747128272548-0.137594299195402i</v>
      </c>
      <c r="AH1932" t="str">
        <f t="shared" si="1012"/>
        <v>0.19436903900101+0.520935371595223i</v>
      </c>
      <c r="AI1932">
        <f t="shared" si="1013"/>
        <v>-5.0982655627163442</v>
      </c>
      <c r="AJ1932">
        <f t="shared" si="1014"/>
        <v>69.538677611436981</v>
      </c>
      <c r="AK1932"/>
      <c r="AL1932"/>
      <c r="AM1932"/>
      <c r="AN1932"/>
    </row>
    <row r="1933" spans="1:40" x14ac:dyDescent="0.25">
      <c r="A1933"/>
      <c r="B1933">
        <f t="shared" si="980"/>
        <v>179900</v>
      </c>
      <c r="C1933" s="186" t="str">
        <f t="shared" si="983"/>
        <v>-2.36145893754229E-06+0.0136132432867931i</v>
      </c>
      <c r="D1933" s="158" t="str">
        <f t="shared" si="984"/>
        <v>-5.95702406152448+0.10436819853208i</v>
      </c>
      <c r="E1933" t="str">
        <f t="shared" si="985"/>
        <v>2870</v>
      </c>
      <c r="F1933" t="str">
        <f t="shared" si="986"/>
        <v>0.777000777000777</v>
      </c>
      <c r="G1933" t="str">
        <f t="shared" si="981"/>
        <v>0.777000777000777</v>
      </c>
      <c r="H1933" t="str">
        <f t="shared" si="987"/>
        <v>8.65098792758923+1.96591449028511i</v>
      </c>
      <c r="I1933" t="str">
        <f t="shared" si="988"/>
        <v>706.465647976005i</v>
      </c>
      <c r="J1933" t="str">
        <f t="shared" si="982"/>
        <v>-425.904797299721+152.792129654177i</v>
      </c>
      <c r="K1933" t="str">
        <f t="shared" si="989"/>
        <v>0.527216060578984-1.46960350590225i</v>
      </c>
      <c r="L1933" t="str">
        <f t="shared" si="990"/>
        <v>0.0371847933835458-0.0870717083967452i</v>
      </c>
      <c r="M1933" t="str">
        <f t="shared" si="991"/>
        <v>0.56440085396253-1.556675214299i</v>
      </c>
      <c r="N1933" t="str">
        <f t="shared" si="992"/>
        <v>-0.797840258487492i</v>
      </c>
      <c r="O1933" t="str">
        <f t="shared" si="993"/>
        <v>0.698254386983673-0.715849712619943i</v>
      </c>
      <c r="P1933" t="str">
        <f t="shared" si="994"/>
        <v>0.301745613016327+0.715849712619943i</v>
      </c>
      <c r="Q1933" t="str">
        <f t="shared" si="995"/>
        <v>-0.301745613016327+0.0819905458675489i</v>
      </c>
      <c r="R1933" t="str">
        <f t="shared" si="996"/>
        <v>-0.330945671017087-2.4622864319785i</v>
      </c>
      <c r="S1933" t="str">
        <f t="shared" si="997"/>
        <v>0.0823552811242407i</v>
      </c>
      <c r="T1933" t="str">
        <f t="shared" si="998"/>
        <v>0.202782291313993-0.0272551237734627i</v>
      </c>
      <c r="U1933" t="str">
        <f t="shared" si="999"/>
        <v>0.0000500000000000001-0.00134043275802967i</v>
      </c>
      <c r="V1933" t="str">
        <f t="shared" si="1000"/>
        <v>3.33333333333333E-06-0.00147447603383264i</v>
      </c>
      <c r="W1933" t="str">
        <f t="shared" si="1001"/>
        <v>0.000014470605928397-0.000702346406880842i</v>
      </c>
      <c r="X1933" t="str">
        <f t="shared" si="1002"/>
        <v>0.0000237750869265062-0.000701839157391161i</v>
      </c>
      <c r="Y1933" t="str">
        <f t="shared" si="1003"/>
        <v>0.009+0.113034503676161i</v>
      </c>
      <c r="Z1933" t="str">
        <f t="shared" si="1004"/>
        <v>-0.0866727594791383-0.00992557872147513i</v>
      </c>
      <c r="AA1933" t="str">
        <f t="shared" si="1005"/>
        <v>9.94742470991751-123.830737357781i</v>
      </c>
      <c r="AB1933" t="str">
        <f t="shared" si="1006"/>
        <v>1.40079222079465-0.188274652146745i</v>
      </c>
      <c r="AC1933" t="str">
        <f t="shared" si="1007"/>
        <v>1.49752584116297-2.286840904945i</v>
      </c>
      <c r="AD1933" t="str">
        <f t="shared" si="1008"/>
        <v>0.338356611981035+0.390973612939726i</v>
      </c>
      <c r="AE1933" t="str">
        <f t="shared" si="1009"/>
        <v>-0.0254456618751555-0.0372451471051638i</v>
      </c>
      <c r="AF1933" t="str">
        <f t="shared" si="1010"/>
        <v>-14.6080119891137-1.86154629175303i</v>
      </c>
      <c r="AG1933" t="str">
        <f t="shared" si="1011"/>
        <v>1.18744478627598-0.13759536078702i</v>
      </c>
      <c r="AH1933" t="str">
        <f t="shared" si="1012"/>
        <v>0.194320496949751+0.52059972723302i</v>
      </c>
      <c r="AI1933">
        <f t="shared" si="1013"/>
        <v>-5.1034446364547588</v>
      </c>
      <c r="AJ1933">
        <f t="shared" si="1014"/>
        <v>69.531268906015114</v>
      </c>
      <c r="AK1933"/>
      <c r="AL1933"/>
      <c r="AM1933"/>
      <c r="AN1933"/>
    </row>
    <row r="1934" spans="1:40" x14ac:dyDescent="0.25">
      <c r="A1934"/>
      <c r="B1934">
        <f t="shared" si="980"/>
        <v>180000</v>
      </c>
      <c r="C1934" s="186" t="str">
        <f t="shared" si="983"/>
        <v>-2.35883582320256E-06+0.0136056803743108i</v>
      </c>
      <c r="D1934" s="158" t="str">
        <f t="shared" si="984"/>
        <v>-5.95702404141394+0.10431021620305i</v>
      </c>
      <c r="E1934" t="str">
        <f t="shared" si="985"/>
        <v>2870</v>
      </c>
      <c r="F1934" t="str">
        <f t="shared" si="986"/>
        <v>0.777000777000777</v>
      </c>
      <c r="G1934" t="str">
        <f t="shared" si="981"/>
        <v>0.777000777000777</v>
      </c>
      <c r="H1934" t="str">
        <f t="shared" si="987"/>
        <v>8.65149401364893+1.96494661509695i</v>
      </c>
      <c r="I1934" t="str">
        <f t="shared" si="988"/>
        <v>706.858347057703i</v>
      </c>
      <c r="J1934" t="str">
        <f t="shared" si="982"/>
        <v>-426.379531538612+152.87706135493i</v>
      </c>
      <c r="K1934" t="str">
        <f t="shared" si="989"/>
        <v>0.526694704118031-1.4689701595214i</v>
      </c>
      <c r="L1934" t="str">
        <f t="shared" si="990"/>
        <v>0.0371498536455292-0.0870382482800694i</v>
      </c>
      <c r="M1934" t="str">
        <f t="shared" si="991"/>
        <v>0.56384455776356-1.55600840780147i</v>
      </c>
      <c r="N1934" t="str">
        <f t="shared" si="992"/>
        <v>-0.798283749459414i</v>
      </c>
      <c r="O1934" t="str">
        <f t="shared" si="993"/>
        <v>0.697936845441463-0.716159311728346i</v>
      </c>
      <c r="P1934" t="str">
        <f t="shared" si="994"/>
        <v>0.302063154558537+0.716159311728346i</v>
      </c>
      <c r="Q1934" t="str">
        <f t="shared" si="995"/>
        <v>-0.302063154558537+0.082124437731068i</v>
      </c>
      <c r="R1934" t="str">
        <f t="shared" si="996"/>
        <v>-0.330942982033615-2.46086888397654i</v>
      </c>
      <c r="S1934" t="str">
        <f t="shared" si="997"/>
        <v>0.0824010594906244i</v>
      </c>
      <c r="T1934" t="str">
        <f t="shared" si="998"/>
        <v>0.202778203307177-0.0272700523505566i</v>
      </c>
      <c r="U1934" t="str">
        <f t="shared" si="999"/>
        <v>0.0000500000000000001-0.0013396880731641i</v>
      </c>
      <c r="V1934" t="str">
        <f t="shared" si="1000"/>
        <v>3.33333333333333E-06-0.00147365688048051i</v>
      </c>
      <c r="W1934" t="str">
        <f t="shared" si="1001"/>
        <v>0.0000144706014008812-0.000701956453260017i</v>
      </c>
      <c r="X1934" t="str">
        <f t="shared" si="1002"/>
        <v>0.0000237647507134064-0.000701449622475327i</v>
      </c>
      <c r="Y1934" t="str">
        <f t="shared" si="1003"/>
        <v>0.009+0.113097335529233i</v>
      </c>
      <c r="Z1934" t="str">
        <f t="shared" si="1004"/>
        <v>-0.086576659287021-0.00991098479548045i</v>
      </c>
      <c r="AA1934" t="str">
        <f t="shared" si="1005"/>
        <v>9.93629764866167-123.761978254838i</v>
      </c>
      <c r="AB1934" t="str">
        <f t="shared" si="1006"/>
        <v>1.40076398140496-0.188377776707204i</v>
      </c>
      <c r="AC1934" t="str">
        <f t="shared" si="1007"/>
        <v>1.49669574322705-2.28581631661154i</v>
      </c>
      <c r="AD1934" t="str">
        <f t="shared" si="1008"/>
        <v>0.338525930946104+0.391148516653929i</v>
      </c>
      <c r="AE1934" t="str">
        <f t="shared" si="1009"/>
        <v>-0.0254317771820106-0.0372194572114536i</v>
      </c>
      <c r="AF1934" t="str">
        <f t="shared" si="1010"/>
        <v>-14.6085180550629-1.8606363988939i</v>
      </c>
      <c r="AG1934" t="str">
        <f t="shared" si="1011"/>
        <v>1.18741829121963-0.137596456361683i</v>
      </c>
      <c r="AH1934" t="str">
        <f t="shared" si="1012"/>
        <v>0.194272021858696+0.520264467317591i</v>
      </c>
      <c r="AI1934">
        <f t="shared" si="1013"/>
        <v>-5.1086206553166944</v>
      </c>
      <c r="AJ1934">
        <f t="shared" si="1014"/>
        <v>69.523858760875356</v>
      </c>
      <c r="AK1934"/>
      <c r="AL1934"/>
      <c r="AM1934"/>
      <c r="AN1934"/>
    </row>
    <row r="1935" spans="1:40" x14ac:dyDescent="0.25">
      <c r="A1935"/>
      <c r="B1935">
        <f t="shared" si="980"/>
        <v>180100</v>
      </c>
      <c r="C1935" s="186" t="str">
        <f t="shared" si="983"/>
        <v>-2.35621707707926E-06+0.0135981258603979i</v>
      </c>
      <c r="D1935" s="158" t="str">
        <f t="shared" si="984"/>
        <v>-5.95702402133688+0.104252298263051i</v>
      </c>
      <c r="E1935" t="str">
        <f t="shared" si="985"/>
        <v>2870</v>
      </c>
      <c r="F1935" t="str">
        <f t="shared" si="986"/>
        <v>0.777000777000777</v>
      </c>
      <c r="G1935" t="str">
        <f t="shared" si="981"/>
        <v>0.777000777000777</v>
      </c>
      <c r="H1935" t="str">
        <f t="shared" si="987"/>
        <v>8.65199932081462+1.963979623531i</v>
      </c>
      <c r="I1935" t="str">
        <f t="shared" si="988"/>
        <v>707.251046139402i</v>
      </c>
      <c r="J1935" t="str">
        <f t="shared" si="982"/>
        <v>-426.854529592029+152.961993055682i</v>
      </c>
      <c r="K1935" t="str">
        <f t="shared" si="989"/>
        <v>0.526174088891361-1.46833725627173i</v>
      </c>
      <c r="L1935" t="str">
        <f t="shared" si="990"/>
        <v>0.0371149601446306-0.087004805596589i</v>
      </c>
      <c r="M1935" t="str">
        <f t="shared" si="991"/>
        <v>0.563289049035992-1.55534206186832i</v>
      </c>
      <c r="N1935" t="str">
        <f t="shared" si="992"/>
        <v>-0.798727240431336i</v>
      </c>
      <c r="O1935" t="str">
        <f t="shared" si="993"/>
        <v>0.697619166626077-0.7164687699795i</v>
      </c>
      <c r="P1935" t="str">
        <f t="shared" si="994"/>
        <v>0.302380833373923+0.7164687699795i</v>
      </c>
      <c r="Q1935" t="str">
        <f t="shared" si="995"/>
        <v>-0.302380833373923+0.082258470451836i</v>
      </c>
      <c r="R1935" t="str">
        <f t="shared" si="996"/>
        <v>-0.330940291479916-2.45945288221319i</v>
      </c>
      <c r="S1935" t="str">
        <f t="shared" si="997"/>
        <v>0.0824468378570081i</v>
      </c>
      <c r="T1935" t="str">
        <f t="shared" si="998"/>
        <v>0.202774112996782-0.0272849805519956i</v>
      </c>
      <c r="U1935" t="str">
        <f t="shared" si="999"/>
        <v>0.0000499999999999999-0.00133894421526673i</v>
      </c>
      <c r="V1935" t="str">
        <f t="shared" si="1000"/>
        <v>3.33333333333333E-06-0.00147283863679341i</v>
      </c>
      <c r="W1935" t="str">
        <f t="shared" si="1001"/>
        <v>0.0000144705968708531-0.00070156693281287i</v>
      </c>
      <c r="X1935" t="str">
        <f t="shared" si="1002"/>
        <v>0.0000237544316989092-0.00070106052004038i</v>
      </c>
      <c r="Y1935" t="str">
        <f t="shared" si="1003"/>
        <v>0.009+0.113160167382304i</v>
      </c>
      <c r="Z1935" t="str">
        <f t="shared" si="1004"/>
        <v>-0.0864807187902567-0.00989642230208985i</v>
      </c>
      <c r="AA1935" t="str">
        <f t="shared" si="1005"/>
        <v>9.92518928854867-123.693295432348i</v>
      </c>
      <c r="AB1935" t="str">
        <f t="shared" si="1006"/>
        <v>1.40073572610246-0.188480898672691i</v>
      </c>
      <c r="AC1935" t="str">
        <f t="shared" si="1007"/>
        <v>1.49586682554262-2.28479241854361i</v>
      </c>
      <c r="AD1935" t="str">
        <f t="shared" si="1008"/>
        <v>0.338695327045009+0.391323349619412i</v>
      </c>
      <c r="AE1935" t="str">
        <f t="shared" si="1009"/>
        <v>-0.0254179142092514-0.0371937965426795i</v>
      </c>
      <c r="AF1935" t="str">
        <f t="shared" si="1010"/>
        <v>-14.6090233421515-1.85972732526795i</v>
      </c>
      <c r="AG1935" t="str">
        <f t="shared" si="1011"/>
        <v>1.18739179753255-0.137597585850871i</v>
      </c>
      <c r="AH1935" t="str">
        <f t="shared" si="1012"/>
        <v>0.194223613600159+0.519929591151812i</v>
      </c>
      <c r="AI1935">
        <f t="shared" si="1013"/>
        <v>-5.113793623091051</v>
      </c>
      <c r="AJ1935">
        <f t="shared" si="1014"/>
        <v>69.516447176217895</v>
      </c>
      <c r="AK1935"/>
      <c r="AL1935"/>
      <c r="AM1935"/>
      <c r="AN1935"/>
    </row>
    <row r="1936" spans="1:40" x14ac:dyDescent="0.25">
      <c r="A1936"/>
      <c r="B1936">
        <f t="shared" si="980"/>
        <v>180200</v>
      </c>
      <c r="C1936" s="186" t="str">
        <f t="shared" si="983"/>
        <v>-2.35360268947866E-06+0.0135905797310723i</v>
      </c>
      <c r="D1936" s="158" t="str">
        <f t="shared" si="984"/>
        <v>-5.95702400129324+0.104194444604888i</v>
      </c>
      <c r="E1936" t="str">
        <f t="shared" si="985"/>
        <v>2870</v>
      </c>
      <c r="F1936" t="str">
        <f t="shared" si="986"/>
        <v>0.777000777000777</v>
      </c>
      <c r="G1936" t="str">
        <f t="shared" si="981"/>
        <v>0.777000777000777</v>
      </c>
      <c r="H1936" t="str">
        <f t="shared" si="987"/>
        <v>8.6525038506498+1.96301351449981i</v>
      </c>
      <c r="I1936" t="str">
        <f t="shared" si="988"/>
        <v>707.643745221101i</v>
      </c>
      <c r="J1936" t="str">
        <f t="shared" si="982"/>
        <v>-427.329791459971+153.046924756435i</v>
      </c>
      <c r="K1936" t="str">
        <f t="shared" si="989"/>
        <v>0.525654213559735-1.46770479588543i</v>
      </c>
      <c r="L1936" t="str">
        <f t="shared" si="990"/>
        <v>0.0370801128052432-0.0869713803495158i</v>
      </c>
      <c r="M1936" t="str">
        <f t="shared" si="991"/>
        <v>0.562734326364978-1.55467617623495i</v>
      </c>
      <c r="N1936" t="str">
        <f t="shared" si="992"/>
        <v>-0.799170731403258i</v>
      </c>
      <c r="O1936" t="str">
        <f t="shared" si="993"/>
        <v>0.697301350599995-0.716778087312539i</v>
      </c>
      <c r="P1936" t="str">
        <f t="shared" si="994"/>
        <v>0.302698649400005+0.716778087312539i</v>
      </c>
      <c r="Q1936" t="str">
        <f t="shared" si="995"/>
        <v>-0.302698649400005+0.082392644090719i</v>
      </c>
      <c r="R1936" t="str">
        <f t="shared" si="996"/>
        <v>-0.330937599355868-2.4580384241136i</v>
      </c>
      <c r="S1936" t="str">
        <f t="shared" si="997"/>
        <v>0.0824926162233916i</v>
      </c>
      <c r="T1936" t="str">
        <f t="shared" si="998"/>
        <v>0.202770020382753-0.0272999083775541i</v>
      </c>
      <c r="U1936" t="str">
        <f t="shared" si="999"/>
        <v>0.0000499999999999999-0.00133820118296081i</v>
      </c>
      <c r="V1936" t="str">
        <f t="shared" si="1000"/>
        <v>3.33333333333333E-06-0.00147202130125689i</v>
      </c>
      <c r="W1936" t="str">
        <f t="shared" si="1001"/>
        <v>0.0000144705923383126-0.000701177844818237i</v>
      </c>
      <c r="X1936" t="str">
        <f t="shared" si="1002"/>
        <v>0.0000237441298448539-0.00070067184936682i</v>
      </c>
      <c r="Y1936" t="str">
        <f t="shared" si="1003"/>
        <v>0.009+0.113222999235376i</v>
      </c>
      <c r="Z1936" t="str">
        <f t="shared" si="1004"/>
        <v>-0.086384937635439-0.00988189115488397i</v>
      </c>
      <c r="AA1936" t="str">
        <f t="shared" si="1005"/>
        <v>9.91409958760354-123.624688763532i</v>
      </c>
      <c r="AB1936" t="str">
        <f t="shared" si="1006"/>
        <v>1.40070745488678-0.188584018041647i</v>
      </c>
      <c r="AC1936" t="str">
        <f t="shared" si="1007"/>
        <v>1.4950390859921-2.28376921034303i</v>
      </c>
      <c r="AD1936" t="str">
        <f t="shared" si="1008"/>
        <v>0.338864800250371+0.391498111804071i</v>
      </c>
      <c r="AE1936" t="str">
        <f t="shared" si="1009"/>
        <v>-0.0254040729082832-0.0371681650448823i</v>
      </c>
      <c r="AF1936" t="str">
        <f t="shared" si="1010"/>
        <v>-14.609527851943-1.85881906989492i</v>
      </c>
      <c r="AG1936" t="str">
        <f t="shared" si="1011"/>
        <v>1.18736530519093-0.137598749186205i</v>
      </c>
      <c r="AH1936" t="str">
        <f t="shared" si="1012"/>
        <v>0.194175272046736+0.519595098040241i</v>
      </c>
      <c r="AI1936">
        <f t="shared" si="1013"/>
        <v>-5.118963543559957</v>
      </c>
      <c r="AJ1936">
        <f t="shared" si="1014"/>
        <v>69.509034152245377</v>
      </c>
      <c r="AK1936"/>
      <c r="AL1936"/>
      <c r="AM1936"/>
      <c r="AN1936"/>
    </row>
    <row r="1937" spans="1:40" x14ac:dyDescent="0.25">
      <c r="A1937"/>
      <c r="B1937">
        <f t="shared" si="980"/>
        <v>180300</v>
      </c>
      <c r="C1937" s="186" t="str">
        <f t="shared" si="983"/>
        <v>-2.35099265073404E-06+0.0135830419723832i</v>
      </c>
      <c r="D1937" s="158" t="str">
        <f t="shared" si="984"/>
        <v>-5.95702398128295+0.104136655121605i</v>
      </c>
      <c r="E1937" t="str">
        <f t="shared" si="985"/>
        <v>2870</v>
      </c>
      <c r="F1937" t="str">
        <f t="shared" si="986"/>
        <v>0.777000777000777</v>
      </c>
      <c r="G1937" t="str">
        <f t="shared" si="981"/>
        <v>0.777000777000777</v>
      </c>
      <c r="H1937" t="str">
        <f t="shared" si="987"/>
        <v>8.65300760471413+1.96204828691734i</v>
      </c>
      <c r="I1937" t="str">
        <f t="shared" si="988"/>
        <v>708.0364443028i</v>
      </c>
      <c r="J1937" t="str">
        <f t="shared" si="982"/>
        <v>-427.80531714244+153.131856457188i</v>
      </c>
      <c r="K1937" t="str">
        <f t="shared" si="989"/>
        <v>0.525135076786758-1.46707277809426i</v>
      </c>
      <c r="L1937" t="str">
        <f t="shared" si="990"/>
        <v>0.037045311551899-0.0869379725419951i</v>
      </c>
      <c r="M1937" t="str">
        <f t="shared" si="991"/>
        <v>0.562180388338657-1.55401075063626i</v>
      </c>
      <c r="N1937" t="str">
        <f t="shared" si="992"/>
        <v>-0.79961422237518i</v>
      </c>
      <c r="O1937" t="str">
        <f t="shared" si="993"/>
        <v>0.696983397425729-0.717087263666626i</v>
      </c>
      <c r="P1937" t="str">
        <f t="shared" si="994"/>
        <v>0.303016602574271+0.717087263666626i</v>
      </c>
      <c r="Q1937" t="str">
        <f t="shared" si="995"/>
        <v>-0.303016602574271+0.082526958708554i</v>
      </c>
      <c r="R1937" t="str">
        <f t="shared" si="996"/>
        <v>-0.330934905661336-2.45662550710865i</v>
      </c>
      <c r="S1937" t="str">
        <f t="shared" si="997"/>
        <v>0.0825383945897753i</v>
      </c>
      <c r="T1937" t="str">
        <f t="shared" si="998"/>
        <v>0.202765925465041-0.0273148358270054i</v>
      </c>
      <c r="U1937" t="str">
        <f t="shared" si="999"/>
        <v>0.00005-0.00133745897487265i</v>
      </c>
      <c r="V1937" t="str">
        <f t="shared" si="1000"/>
        <v>3.33333333333333E-06-0.00147120487235991i</v>
      </c>
      <c r="W1937" t="str">
        <f t="shared" si="1001"/>
        <v>0.0000144705878032597-0.000700789188556581i</v>
      </c>
      <c r="X1937" t="str">
        <f t="shared" si="1002"/>
        <v>0.000023733845113186-0.000700283609736758i</v>
      </c>
      <c r="Y1937" t="str">
        <f t="shared" si="1003"/>
        <v>0.009+0.113285831088448i</v>
      </c>
      <c r="Z1937" t="str">
        <f t="shared" si="1004"/>
        <v>-0.0862893154701409-0.00986739126773114i</v>
      </c>
      <c r="AA1937" t="str">
        <f t="shared" si="1005"/>
        <v>9.90302850396954-123.556158121894i</v>
      </c>
      <c r="AB1937" t="str">
        <f t="shared" si="1006"/>
        <v>1.40067916775757-0.188687134812506i</v>
      </c>
      <c r="AC1937" t="str">
        <f t="shared" si="1007"/>
        <v>1.49421252246243-2.28274669161092i</v>
      </c>
      <c r="AD1937" t="str">
        <f t="shared" si="1008"/>
        <v>0.339034350534798+0.391672803175811i</v>
      </c>
      <c r="AE1937" t="str">
        <f t="shared" si="1009"/>
        <v>-0.0253902532306467-0.0371425626642399i</v>
      </c>
      <c r="AF1937" t="str">
        <f t="shared" si="1010"/>
        <v>-14.6100315859971-1.85791163179573i</v>
      </c>
      <c r="AG1937" t="str">
        <f t="shared" si="1011"/>
        <v>1.18733881417103-0.137599946299452i</v>
      </c>
      <c r="AH1937" t="str">
        <f t="shared" si="1012"/>
        <v>0.194126997071312+0.51926098728914i</v>
      </c>
      <c r="AI1937">
        <f t="shared" si="1013"/>
        <v>-5.1241304204983331</v>
      </c>
      <c r="AJ1937">
        <f t="shared" si="1014"/>
        <v>69.501619689163007</v>
      </c>
      <c r="AK1937"/>
      <c r="AL1937"/>
      <c r="AM1937"/>
      <c r="AN1937"/>
    </row>
    <row r="1938" spans="1:40" x14ac:dyDescent="0.25">
      <c r="A1938"/>
      <c r="B1938">
        <f t="shared" si="980"/>
        <v>180400</v>
      </c>
      <c r="C1938" s="186" t="str">
        <f t="shared" si="983"/>
        <v>-2.34838695120534E-06+0.0135755125704103i</v>
      </c>
      <c r="D1938" s="158" t="str">
        <f t="shared" si="984"/>
        <v>-5.95702396130592+0.104078929706479i</v>
      </c>
      <c r="E1938" t="str">
        <f t="shared" si="985"/>
        <v>2870</v>
      </c>
      <c r="F1938" t="str">
        <f t="shared" si="986"/>
        <v>0.777000777000777</v>
      </c>
      <c r="G1938" t="str">
        <f t="shared" si="981"/>
        <v>0.777000777000777</v>
      </c>
      <c r="H1938" t="str">
        <f t="shared" si="987"/>
        <v>8.65351058456344+1.96108393969907i</v>
      </c>
      <c r="I1938" t="str">
        <f t="shared" si="988"/>
        <v>708.429143384498i</v>
      </c>
      <c r="J1938" t="str">
        <f t="shared" si="982"/>
        <v>-428.281106639433+153.216788157941i</v>
      </c>
      <c r="K1938" t="str">
        <f t="shared" si="989"/>
        <v>0.524616677238892-1.46644120262959i</v>
      </c>
      <c r="L1938" t="str">
        <f t="shared" si="990"/>
        <v>0.0370105563092701-0.0869045821771062i</v>
      </c>
      <c r="M1938" t="str">
        <f t="shared" si="991"/>
        <v>0.561627233548162-1.5533457848067i</v>
      </c>
      <c r="N1938" t="str">
        <f t="shared" si="992"/>
        <v>-0.800057713347102i</v>
      </c>
      <c r="O1938" t="str">
        <f t="shared" si="993"/>
        <v>0.696665307165813-0.717396298980949i</v>
      </c>
      <c r="P1938" t="str">
        <f t="shared" si="994"/>
        <v>0.303334692834187+0.717396298980949i</v>
      </c>
      <c r="Q1938" t="str">
        <f t="shared" si="995"/>
        <v>-0.303334692834187+0.0826614143661529i</v>
      </c>
      <c r="R1938" t="str">
        <f t="shared" si="996"/>
        <v>-0.33093221039619-2.45521412863487i</v>
      </c>
      <c r="S1938" t="str">
        <f t="shared" si="997"/>
        <v>0.082584172956159i</v>
      </c>
      <c r="T1938" t="str">
        <f t="shared" si="998"/>
        <v>0.202761828243587-0.027329762900123i</v>
      </c>
      <c r="U1938" t="str">
        <f t="shared" si="999"/>
        <v>0.00005-0.00133671758963159i</v>
      </c>
      <c r="V1938" t="str">
        <f t="shared" si="1000"/>
        <v>3.33333333333333E-06-0.00147038934859475i</v>
      </c>
      <c r="W1938" t="str">
        <f t="shared" si="1001"/>
        <v>0.0000144705832656947-0.000700400963309927i</v>
      </c>
      <c r="X1938" t="str">
        <f t="shared" si="1002"/>
        <v>0.0000237235774659562-0.000699895800433868i</v>
      </c>
      <c r="Y1938" t="str">
        <f t="shared" si="1003"/>
        <v>0.009+0.11334866294152i</v>
      </c>
      <c r="Z1938" t="str">
        <f t="shared" si="1004"/>
        <v>-0.0861938519429054-0.00985292255478555i</v>
      </c>
      <c r="AA1938" t="str">
        <f t="shared" si="1005"/>
        <v>9.89197599590748-123.487703381215i</v>
      </c>
      <c r="AB1938" t="str">
        <f t="shared" si="1006"/>
        <v>1.40065086471443-0.188790248983703i</v>
      </c>
      <c r="AC1938" t="str">
        <f t="shared" si="1007"/>
        <v>1.49338713284496-2.2817248619476i</v>
      </c>
      <c r="AD1938" t="str">
        <f t="shared" si="1008"/>
        <v>0.33920397787089+0.391847423702547i</v>
      </c>
      <c r="AE1938" t="str">
        <f t="shared" si="1009"/>
        <v>-0.0253764551280146-0.0371169893470633i</v>
      </c>
      <c r="AF1938" t="str">
        <f t="shared" si="1010"/>
        <v>-14.6105345458694-1.85700500999259i</v>
      </c>
      <c r="AG1938" t="str">
        <f t="shared" si="1011"/>
        <v>1.18731232444919-0.137601177122524i</v>
      </c>
      <c r="AH1938" t="str">
        <f t="shared" si="1012"/>
        <v>0.194078788547031+0.518927258206408i</v>
      </c>
      <c r="AI1938">
        <f t="shared" si="1013"/>
        <v>-5.1292942576750065</v>
      </c>
      <c r="AJ1938">
        <f t="shared" si="1014"/>
        <v>69.494203787179174</v>
      </c>
      <c r="AK1938"/>
      <c r="AL1938"/>
      <c r="AM1938"/>
      <c r="AN1938"/>
    </row>
    <row r="1939" spans="1:40" x14ac:dyDescent="0.25">
      <c r="A1939"/>
      <c r="B1939">
        <f t="shared" si="980"/>
        <v>180500</v>
      </c>
      <c r="C1939" s="186" t="str">
        <f t="shared" si="983"/>
        <v>-2.34578558127922E-06+0.0135679915112642i</v>
      </c>
      <c r="D1939" s="158" t="str">
        <f t="shared" si="984"/>
        <v>-5.95702394136208+0.104021268253026i</v>
      </c>
      <c r="E1939" t="str">
        <f t="shared" si="985"/>
        <v>2870</v>
      </c>
      <c r="F1939" t="str">
        <f t="shared" si="986"/>
        <v>0.777000777000777</v>
      </c>
      <c r="G1939" t="str">
        <f t="shared" si="981"/>
        <v>0.777000777000777</v>
      </c>
      <c r="H1939" t="str">
        <f t="shared" si="987"/>
        <v>8.65401279174975+1.9601204717619i</v>
      </c>
      <c r="I1939" t="str">
        <f t="shared" si="988"/>
        <v>708.821842466197i</v>
      </c>
      <c r="J1939" t="str">
        <f t="shared" si="982"/>
        <v>-428.757159950953+153.301719858693i</v>
      </c>
      <c r="K1939" t="str">
        <f t="shared" si="989"/>
        <v>0.524099013585428-1.4658100692224i</v>
      </c>
      <c r="L1939" t="str">
        <f t="shared" si="990"/>
        <v>0.0369758470021667-0.0868712092578622i</v>
      </c>
      <c r="M1939" t="str">
        <f t="shared" si="991"/>
        <v>0.561074860587595-1.55268127848026i</v>
      </c>
      <c r="N1939" t="str">
        <f t="shared" si="992"/>
        <v>-0.800501204319024i</v>
      </c>
      <c r="O1939" t="str">
        <f t="shared" si="993"/>
        <v>0.696347079882811-0.717705193194728i</v>
      </c>
      <c r="P1939" t="str">
        <f t="shared" si="994"/>
        <v>0.303652920117189+0.717705193194728i</v>
      </c>
      <c r="Q1939" t="str">
        <f t="shared" si="995"/>
        <v>-0.303652920117189+0.082796011124296i</v>
      </c>
      <c r="R1939" t="str">
        <f t="shared" si="996"/>
        <v>-0.33092951356031-2.45380428613453i</v>
      </c>
      <c r="S1939" t="str">
        <f t="shared" si="997"/>
        <v>0.0826299513225427i</v>
      </c>
      <c r="T1939" t="str">
        <f t="shared" si="998"/>
        <v>0.202757728718343-0.0273446895966811i</v>
      </c>
      <c r="U1939" t="str">
        <f t="shared" si="999"/>
        <v>0.00005-0.00133597702587002i</v>
      </c>
      <c r="V1939" t="str">
        <f t="shared" si="1000"/>
        <v>3.33333333333333E-06-0.00146957472845702i</v>
      </c>
      <c r="W1939" t="str">
        <f t="shared" si="1001"/>
        <v>0.0000144705787256171-0.000700013168361911i</v>
      </c>
      <c r="X1939" t="str">
        <f t="shared" si="1002"/>
        <v>0.0000237133268653197-0.000699508420743433i</v>
      </c>
      <c r="Y1939" t="str">
        <f t="shared" si="1003"/>
        <v>0.009+0.113411494794592i</v>
      </c>
      <c r="Z1939" t="str">
        <f t="shared" si="1004"/>
        <v>-0.0860985467032478-0.00983848493048646i</v>
      </c>
      <c r="AA1939" t="str">
        <f t="shared" si="1005"/>
        <v>9.88094202179525-123.419324415557i</v>
      </c>
      <c r="AB1939" t="str">
        <f t="shared" si="1006"/>
        <v>1.40062254575702-0.188893360553679i</v>
      </c>
      <c r="AC1939" t="str">
        <f t="shared" si="1007"/>
        <v>1.49256291503554-2.28070372095286i</v>
      </c>
      <c r="AD1939" t="str">
        <f t="shared" si="1008"/>
        <v>0.339373682231222+0.392021973352199i</v>
      </c>
      <c r="AE1939" t="str">
        <f t="shared" si="1009"/>
        <v>-0.0253626785521928-0.0370914450397992i</v>
      </c>
      <c r="AF1939" t="str">
        <f t="shared" si="1010"/>
        <v>-14.6110367331118-1.85609920350887i</v>
      </c>
      <c r="AG1939" t="str">
        <f t="shared" si="1011"/>
        <v>1.18728583600182-0.137602441587473i</v>
      </c>
      <c r="AH1939" t="str">
        <f t="shared" si="1012"/>
        <v>0.194030646347321+0.51859391010163i</v>
      </c>
      <c r="AI1939">
        <f t="shared" si="1013"/>
        <v>-5.134455058851759</v>
      </c>
      <c r="AJ1939">
        <f t="shared" si="1014"/>
        <v>69.486786446504937</v>
      </c>
      <c r="AK1939"/>
      <c r="AL1939"/>
      <c r="AM1939"/>
      <c r="AN1939"/>
    </row>
    <row r="1940" spans="1:40" x14ac:dyDescent="0.25">
      <c r="A1940"/>
      <c r="B1940">
        <f t="shared" si="980"/>
        <v>180600</v>
      </c>
      <c r="C1940" s="186" t="str">
        <f t="shared" si="983"/>
        <v>-2.34318853136894E-06+0.0135604787810865i</v>
      </c>
      <c r="D1940" s="158" t="str">
        <f t="shared" si="984"/>
        <v>-5.95702392145136+0.103963670654997i</v>
      </c>
      <c r="E1940" t="str">
        <f t="shared" si="985"/>
        <v>2870</v>
      </c>
      <c r="F1940" t="str">
        <f t="shared" si="986"/>
        <v>0.777000777000777</v>
      </c>
      <c r="G1940" t="str">
        <f t="shared" si="981"/>
        <v>0.777000777000777</v>
      </c>
      <c r="H1940" t="str">
        <f t="shared" si="987"/>
        <v>8.6545142278213+1.95915788202424i</v>
      </c>
      <c r="I1940" t="str">
        <f t="shared" si="988"/>
        <v>709.214541547896i</v>
      </c>
      <c r="J1940" t="str">
        <f t="shared" si="982"/>
        <v>-429.233477076998+153.386651559446i</v>
      </c>
      <c r="K1940" t="str">
        <f t="shared" si="989"/>
        <v>0.523582084498505-1.46517937760325i</v>
      </c>
      <c r="L1940" t="str">
        <f t="shared" si="990"/>
        <v>0.0369411835555378-0.0868378537872105i</v>
      </c>
      <c r="M1940" t="str">
        <f t="shared" si="991"/>
        <v>0.560523268054043-1.55201723139046i</v>
      </c>
      <c r="N1940" t="str">
        <f t="shared" si="992"/>
        <v>-0.800944695290946i</v>
      </c>
      <c r="O1940" t="str">
        <f t="shared" si="993"/>
        <v>0.696028715639314-0.718013946247207i</v>
      </c>
      <c r="P1940" t="str">
        <f t="shared" si="994"/>
        <v>0.303971284360686+0.718013946247207i</v>
      </c>
      <c r="Q1940" t="str">
        <f t="shared" si="995"/>
        <v>-0.303971284360686+0.082930749043739i</v>
      </c>
      <c r="R1940" t="str">
        <f t="shared" si="996"/>
        <v>-0.330926815153558-2.45239597705554i</v>
      </c>
      <c r="S1940" t="str">
        <f t="shared" si="997"/>
        <v>0.0826757296889264i</v>
      </c>
      <c r="T1940" t="str">
        <f t="shared" si="998"/>
        <v>0.202753626889254-0.0273596159164529i</v>
      </c>
      <c r="U1940" t="str">
        <f t="shared" si="999"/>
        <v>0.00005-0.00133523728222336i</v>
      </c>
      <c r="V1940" t="str">
        <f t="shared" si="1000"/>
        <v>3.33333333333333E-06-0.00146876101044569i</v>
      </c>
      <c r="W1940" t="str">
        <f t="shared" si="1001"/>
        <v>0.0000144705741830272-0.000699625802997748i</v>
      </c>
      <c r="X1940" t="str">
        <f t="shared" si="1002"/>
        <v>0.0000237030932735372-0.000699121469952303i</v>
      </c>
      <c r="Y1940" t="str">
        <f t="shared" si="1003"/>
        <v>0.009+0.113474326647663i</v>
      </c>
      <c r="Z1940" t="str">
        <f t="shared" si="1004"/>
        <v>-0.0860033994016502-0.00982407830955736i</v>
      </c>
      <c r="AA1940" t="str">
        <f t="shared" si="1005"/>
        <v>9.86992654012793-123.351021099262i</v>
      </c>
      <c r="AB1940" t="str">
        <f t="shared" si="1006"/>
        <v>1.40059421088497-0.188996469520867i</v>
      </c>
      <c r="AC1940" t="str">
        <f t="shared" si="1007"/>
        <v>1.49173986693447-2.27968326822571i</v>
      </c>
      <c r="AD1940" t="str">
        <f t="shared" si="1008"/>
        <v>0.339543463588361+0.392196452092693i</v>
      </c>
      <c r="AE1940" t="str">
        <f t="shared" si="1009"/>
        <v>-0.0253489234551202-0.0370659296890283i</v>
      </c>
      <c r="AF1940" t="str">
        <f t="shared" si="1010"/>
        <v>-14.6115381492727-1.85519421136924i</v>
      </c>
      <c r="AG1940" t="str">
        <f t="shared" si="1011"/>
        <v>1.18725934880538-0.137603739626498i</v>
      </c>
      <c r="AH1940" t="str">
        <f t="shared" si="1012"/>
        <v>0.193982570345895+0.518260942286079i</v>
      </c>
      <c r="AI1940">
        <f t="shared" si="1013"/>
        <v>-5.1396128277832629</v>
      </c>
      <c r="AJ1940">
        <f t="shared" si="1014"/>
        <v>69.479367667354012</v>
      </c>
      <c r="AK1940"/>
      <c r="AL1940"/>
      <c r="AM1940"/>
      <c r="AN1940"/>
    </row>
    <row r="1941" spans="1:40" x14ac:dyDescent="0.25">
      <c r="A1941"/>
      <c r="B1941">
        <f t="shared" si="980"/>
        <v>180700</v>
      </c>
      <c r="C1941" s="186" t="str">
        <f t="shared" si="983"/>
        <v>-2.34059579191436E-06+0.0135529743660495i</v>
      </c>
      <c r="D1941" s="158" t="str">
        <f t="shared" si="984"/>
        <v>-5.9570239015737+0.10390613680638i</v>
      </c>
      <c r="E1941" t="str">
        <f t="shared" si="985"/>
        <v>2870</v>
      </c>
      <c r="F1941" t="str">
        <f t="shared" si="986"/>
        <v>0.777000777000777</v>
      </c>
      <c r="G1941" t="str">
        <f t="shared" si="981"/>
        <v>0.777000777000777</v>
      </c>
      <c r="H1941" t="str">
        <f t="shared" si="987"/>
        <v>8.65501489432257+1.95819616940598i</v>
      </c>
      <c r="I1941" t="str">
        <f t="shared" si="988"/>
        <v>709.607240629594i</v>
      </c>
      <c r="J1941" t="str">
        <f t="shared" si="982"/>
        <v>-429.710058017568+153.471583260199i</v>
      </c>
      <c r="K1941" t="str">
        <f t="shared" si="989"/>
        <v>0.523065888653078-1.46454912750233i</v>
      </c>
      <c r="L1941" t="str">
        <f t="shared" si="990"/>
        <v>0.0369065658944708-0.0868045157680333i</v>
      </c>
      <c r="M1941" t="str">
        <f t="shared" si="991"/>
        <v>0.559972454547549-1.55135364327036i</v>
      </c>
      <c r="N1941" t="str">
        <f t="shared" si="992"/>
        <v>-0.801388186262868i</v>
      </c>
      <c r="O1941" t="str">
        <f t="shared" si="993"/>
        <v>0.695710214497938-0.71832255807766i</v>
      </c>
      <c r="P1941" t="str">
        <f t="shared" si="994"/>
        <v>0.304289785502062+0.71832255807766i</v>
      </c>
      <c r="Q1941" t="str">
        <f t="shared" si="995"/>
        <v>-0.304289785502062+0.083065628185208i</v>
      </c>
      <c r="R1941" t="str">
        <f t="shared" si="996"/>
        <v>-0.330924115175814-2.45098919885143i</v>
      </c>
      <c r="S1941" t="str">
        <f t="shared" si="997"/>
        <v>0.0827215080553101i</v>
      </c>
      <c r="T1941" t="str">
        <f t="shared" si="998"/>
        <v>0.202749522756267-0.0273745418592125i</v>
      </c>
      <c r="U1941" t="str">
        <f t="shared" si="999"/>
        <v>0.00005-0.00133449835733004i</v>
      </c>
      <c r="V1941" t="str">
        <f t="shared" si="1000"/>
        <v>3.33333333333333E-06-0.00146794819306304i</v>
      </c>
      <c r="W1941" t="str">
        <f t="shared" si="1001"/>
        <v>0.000014470569637925-0.000699238866504243i</v>
      </c>
      <c r="X1941" t="str">
        <f t="shared" si="1002"/>
        <v>0.0000236928766529735-0.000698734947348916i</v>
      </c>
      <c r="Y1941" t="str">
        <f t="shared" si="1003"/>
        <v>0.009+0.113537158500735i</v>
      </c>
      <c r="Z1941" t="str">
        <f t="shared" si="1004"/>
        <v>-0.0859084096895559-0.0098097026070039i</v>
      </c>
      <c r="AA1941" t="str">
        <f t="shared" si="1005"/>
        <v>9.85892950951613-123.282793306945i</v>
      </c>
      <c r="AB1941" t="str">
        <f t="shared" si="1006"/>
        <v>1.40056586009791-0.189099575883707i</v>
      </c>
      <c r="AC1941" t="str">
        <f t="shared" si="1007"/>
        <v>1.49091798644646-2.27866350336448i</v>
      </c>
      <c r="AD1941" t="str">
        <f t="shared" si="1008"/>
        <v>0.339713321914862+0.392370859891968i</v>
      </c>
      <c r="AE1941" t="str">
        <f t="shared" si="1009"/>
        <v>-0.0253351897888674-0.0370404432414648i</v>
      </c>
      <c r="AF1941" t="str">
        <f t="shared" si="1010"/>
        <v>-14.6120387958963-1.8542900325996i</v>
      </c>
      <c r="AG1941" t="str">
        <f t="shared" si="1011"/>
        <v>1.18723286283643-0.137605071171936i</v>
      </c>
      <c r="AH1941" t="str">
        <f t="shared" si="1012"/>
        <v>0.193934560416727+0.517928354072654i</v>
      </c>
      <c r="AI1941">
        <f t="shared" si="1013"/>
        <v>-5.1447675682180325</v>
      </c>
      <c r="AJ1941">
        <f t="shared" si="1014"/>
        <v>69.471947449943073</v>
      </c>
      <c r="AK1941"/>
      <c r="AL1941"/>
      <c r="AM1941"/>
      <c r="AN1941"/>
    </row>
    <row r="1942" spans="1:40" x14ac:dyDescent="0.25">
      <c r="A1942"/>
      <c r="B1942">
        <f t="shared" si="980"/>
        <v>180800</v>
      </c>
      <c r="C1942" s="186" t="str">
        <f t="shared" si="983"/>
        <v>-2.33800735338169E-06+0.0135454782523558i</v>
      </c>
      <c r="D1942" s="158" t="str">
        <f t="shared" si="984"/>
        <v>-5.957023881729+0.103848666601394i</v>
      </c>
      <c r="E1942" t="str">
        <f t="shared" si="985"/>
        <v>2870</v>
      </c>
      <c r="F1942" t="str">
        <f t="shared" si="986"/>
        <v>0.777000777000777</v>
      </c>
      <c r="G1942" t="str">
        <f t="shared" si="981"/>
        <v>0.777000777000777</v>
      </c>
      <c r="H1942" t="str">
        <f t="shared" si="987"/>
        <v>8.65551479279419+1.95723533282842i</v>
      </c>
      <c r="I1942" t="str">
        <f t="shared" si="988"/>
        <v>709.999939711293i</v>
      </c>
      <c r="J1942" t="str">
        <f t="shared" si="982"/>
        <v>-430.186902772665+153.556514960952i</v>
      </c>
      <c r="K1942" t="str">
        <f t="shared" si="989"/>
        <v>0.522550424726922-1.46391931864941i</v>
      </c>
      <c r="L1942" t="str">
        <f t="shared" si="990"/>
        <v>0.0368719939441909-0.0867711952031475i</v>
      </c>
      <c r="M1942" t="str">
        <f t="shared" si="991"/>
        <v>0.559422418671113-1.55069051385256i</v>
      </c>
      <c r="N1942" t="str">
        <f t="shared" si="992"/>
        <v>-0.80183167723479i</v>
      </c>
      <c r="O1942" t="str">
        <f t="shared" si="993"/>
        <v>0.695391576521329-0.718631028625386i</v>
      </c>
      <c r="P1942" t="str">
        <f t="shared" si="994"/>
        <v>0.304608423478671+0.718631028625386i</v>
      </c>
      <c r="Q1942" t="str">
        <f t="shared" si="995"/>
        <v>-0.304608423478671+0.083200648609404i</v>
      </c>
      <c r="R1942" t="str">
        <f t="shared" si="996"/>
        <v>-0.330921413626928-2.44958394898142i</v>
      </c>
      <c r="S1942" t="str">
        <f t="shared" si="997"/>
        <v>0.0827672864216938i</v>
      </c>
      <c r="T1942" t="str">
        <f t="shared" si="998"/>
        <v>0.202745416319329-0.0273894674247318i</v>
      </c>
      <c r="U1942" t="str">
        <f t="shared" si="999"/>
        <v>0.00005-0.00133376024983152i</v>
      </c>
      <c r="V1942" t="str">
        <f t="shared" si="1000"/>
        <v>3.33333333333333E-06-0.00146713627481467i</v>
      </c>
      <c r="W1942" t="str">
        <f t="shared" si="1001"/>
        <v>0.0000144705650903106-0.000698852358169774i</v>
      </c>
      <c r="X1942" t="str">
        <f t="shared" si="1002"/>
        <v>0.0000236826769660976-0.000698348852223279i</v>
      </c>
      <c r="Y1942" t="str">
        <f t="shared" si="1003"/>
        <v>0.009+0.113599990353807i</v>
      </c>
      <c r="Z1942" t="str">
        <f t="shared" si="1004"/>
        <v>-0.08581357721937-0.00979535773811378i</v>
      </c>
      <c r="AA1942" t="str">
        <f t="shared" si="1005"/>
        <v>9.84795088868686-123.214640913498i</v>
      </c>
      <c r="AB1942" t="str">
        <f t="shared" si="1006"/>
        <v>1.40053749339546-0.189202679640622i</v>
      </c>
      <c r="AC1942" t="str">
        <f t="shared" si="1007"/>
        <v>1.49009727148067-2.27764442596679i</v>
      </c>
      <c r="AD1942" t="str">
        <f t="shared" si="1008"/>
        <v>0.339883257183267+0.392545196717965i</v>
      </c>
      <c r="AE1942" t="str">
        <f t="shared" si="1009"/>
        <v>-0.0253214775056366-0.0370149856439553i</v>
      </c>
      <c r="AF1942" t="str">
        <f t="shared" si="1010"/>
        <v>-14.6125386745232-1.85338666622703i</v>
      </c>
      <c r="AG1942" t="str">
        <f t="shared" si="1011"/>
        <v>1.18720637807159-0.13760643615627i</v>
      </c>
      <c r="AH1942" t="str">
        <f t="shared" si="1012"/>
        <v>0.193886616434076+0.517596144775907i</v>
      </c>
      <c r="AI1942">
        <f t="shared" si="1013"/>
        <v>-5.1499192838978605</v>
      </c>
      <c r="AJ1942">
        <f t="shared" si="1014"/>
        <v>69.464525794490385</v>
      </c>
      <c r="AK1942"/>
      <c r="AL1942"/>
      <c r="AM1942"/>
      <c r="AN1942"/>
    </row>
    <row r="1943" spans="1:40" x14ac:dyDescent="0.25">
      <c r="A1943"/>
      <c r="B1943">
        <f t="shared" si="980"/>
        <v>180900</v>
      </c>
      <c r="C1943" s="186" t="str">
        <f t="shared" si="983"/>
        <v>-0.0000023354232062635+0.0135379904262387i</v>
      </c>
      <c r="D1943" s="158" t="str">
        <f t="shared" si="984"/>
        <v>-5.95702386191721+0.103791259934497i</v>
      </c>
      <c r="E1943" t="str">
        <f t="shared" si="985"/>
        <v>2870</v>
      </c>
      <c r="F1943" t="str">
        <f t="shared" si="986"/>
        <v>0.777000777000777</v>
      </c>
      <c r="G1943" t="str">
        <f t="shared" si="981"/>
        <v>0.777000777000777</v>
      </c>
      <c r="H1943" t="str">
        <f t="shared" si="987"/>
        <v>8.6560139247731+1.95627537121437i</v>
      </c>
      <c r="I1943" t="str">
        <f t="shared" si="988"/>
        <v>710.392638792992i</v>
      </c>
      <c r="J1943" t="str">
        <f t="shared" si="982"/>
        <v>-430.664011342287+153.641446661704i</v>
      </c>
      <c r="K1943" t="str">
        <f t="shared" si="989"/>
        <v>0.52203569140063-1.46328995077393i</v>
      </c>
      <c r="L1943" t="str">
        <f t="shared" si="990"/>
        <v>0.0368374676300619-0.086737892095306i</v>
      </c>
      <c r="M1943" t="str">
        <f t="shared" si="991"/>
        <v>0.558873159030692-1.55002784286924i</v>
      </c>
      <c r="N1943" t="str">
        <f t="shared" si="992"/>
        <v>-0.802275168206711i</v>
      </c>
      <c r="O1943" t="str">
        <f t="shared" si="993"/>
        <v>0.695072801772157-0.718939357829715i</v>
      </c>
      <c r="P1943" t="str">
        <f t="shared" si="994"/>
        <v>0.304927198227843+0.718939357829715i</v>
      </c>
      <c r="Q1943" t="str">
        <f t="shared" si="995"/>
        <v>-0.304927198227843+0.083335810376996i</v>
      </c>
      <c r="R1943" t="str">
        <f t="shared" si="996"/>
        <v>-0.330918710506792-2.4481802249103i</v>
      </c>
      <c r="S1943" t="str">
        <f t="shared" si="997"/>
        <v>0.0828130647880775i</v>
      </c>
      <c r="T1943" t="str">
        <f t="shared" si="998"/>
        <v>0.202741307578387-0.027404392612786i</v>
      </c>
      <c r="U1943" t="str">
        <f t="shared" si="999"/>
        <v>0.00005-0.00133302295837224i</v>
      </c>
      <c r="V1943" t="str">
        <f t="shared" si="1000"/>
        <v>3.33333333333333E-06-0.00146632525420947i</v>
      </c>
      <c r="W1943" t="str">
        <f t="shared" si="1001"/>
        <v>0.0000144705605401838-0.00069846627728429i</v>
      </c>
      <c r="X1943" t="str">
        <f t="shared" si="1002"/>
        <v>0.0000236724941754817-0.000697963183866966i</v>
      </c>
      <c r="Y1943" t="str">
        <f t="shared" si="1003"/>
        <v>0.009+0.113662822206879i</v>
      </c>
      <c r="Z1943" t="str">
        <f t="shared" si="1004"/>
        <v>-0.0857189016444554-0.00978104361845544i</v>
      </c>
      <c r="AA1943" t="str">
        <f t="shared" si="1005"/>
        <v>9.83699063648296-123.146563794093i</v>
      </c>
      <c r="AB1943" t="str">
        <f t="shared" si="1006"/>
        <v>1.40050911077728-0.189305780790061i</v>
      </c>
      <c r="AC1943" t="str">
        <f t="shared" si="1007"/>
        <v>1.48927771995067-2.27662603562974i</v>
      </c>
      <c r="AD1943" t="str">
        <f t="shared" si="1008"/>
        <v>0.34005326936609+0.392719462538636i</v>
      </c>
      <c r="AE1943" t="str">
        <f t="shared" si="1009"/>
        <v>-0.0253077865577605-0.0369895568434807i</v>
      </c>
      <c r="AF1943" t="str">
        <f t="shared" si="1010"/>
        <v>-14.6130377866903-1.85248411127987i</v>
      </c>
      <c r="AG1943" t="str">
        <f t="shared" si="1011"/>
        <v>1.18717989448755-0.137607834512119i</v>
      </c>
      <c r="AH1943" t="str">
        <f t="shared" si="1012"/>
        <v>0.193838738272462+0.517264313712062i</v>
      </c>
      <c r="AI1943">
        <f t="shared" si="1013"/>
        <v>-5.1550679785575868</v>
      </c>
      <c r="AJ1943">
        <f t="shared" si="1014"/>
        <v>69.457102701219</v>
      </c>
      <c r="AK1943"/>
      <c r="AL1943"/>
      <c r="AM1943"/>
      <c r="AN1943"/>
    </row>
    <row r="1944" spans="1:40" x14ac:dyDescent="0.25">
      <c r="A1944"/>
      <c r="B1944">
        <f t="shared" si="980"/>
        <v>181000</v>
      </c>
      <c r="C1944" s="186" t="str">
        <f t="shared" si="983"/>
        <v>-2.33284334107858E-06+0.0135305108739617i</v>
      </c>
      <c r="D1944" s="158" t="str">
        <f t="shared" si="984"/>
        <v>-5.95702384213824+0.103733916700373i</v>
      </c>
      <c r="E1944" t="str">
        <f t="shared" si="985"/>
        <v>2870</v>
      </c>
      <c r="F1944" t="str">
        <f t="shared" si="986"/>
        <v>0.777000777000777</v>
      </c>
      <c r="G1944" t="str">
        <f t="shared" si="981"/>
        <v>0.777000777000777</v>
      </c>
      <c r="H1944" t="str">
        <f t="shared" si="987"/>
        <v>8.65651229179242+1.95531628348809i</v>
      </c>
      <c r="I1944" t="str">
        <f t="shared" si="988"/>
        <v>710.785337874691i</v>
      </c>
      <c r="J1944" t="str">
        <f t="shared" si="982"/>
        <v>-431.141383726434+153.726378362457i</v>
      </c>
      <c r="K1944" t="str">
        <f t="shared" si="989"/>
        <v>0.521521687357604-1.46266102360488i</v>
      </c>
      <c r="L1944" t="str">
        <f t="shared" si="990"/>
        <v>0.0368029868775845-0.0867046064471963i</v>
      </c>
      <c r="M1944" t="str">
        <f t="shared" si="991"/>
        <v>0.558324674235189-1.54936563005208i</v>
      </c>
      <c r="N1944" t="str">
        <f t="shared" si="992"/>
        <v>-0.802718659178633i</v>
      </c>
      <c r="O1944" t="str">
        <f t="shared" si="993"/>
        <v>0.69475389031312-0.719247545630005i</v>
      </c>
      <c r="P1944" t="str">
        <f t="shared" si="994"/>
        <v>0.30524610968688+0.719247545630005i</v>
      </c>
      <c r="Q1944" t="str">
        <f t="shared" si="995"/>
        <v>-0.30524610968688+0.083471113548628i</v>
      </c>
      <c r="R1944" t="str">
        <f t="shared" si="996"/>
        <v>-0.330916005815269-2.4467780241085i</v>
      </c>
      <c r="S1944" t="str">
        <f t="shared" si="997"/>
        <v>0.0828588431544612i</v>
      </c>
      <c r="T1944" t="str">
        <f t="shared" si="998"/>
        <v>0.202737196533389-0.0274193174231481i</v>
      </c>
      <c r="U1944" t="str">
        <f t="shared" si="999"/>
        <v>0.0000500000000000001-0.00133228648159966i</v>
      </c>
      <c r="V1944" t="str">
        <f t="shared" si="1000"/>
        <v>3.33333333333333E-06-0.00146551512975963i</v>
      </c>
      <c r="W1944" t="str">
        <f t="shared" si="1001"/>
        <v>0.0000144705559875446-0.000698080623139311i</v>
      </c>
      <c r="X1944" t="str">
        <f t="shared" si="1002"/>
        <v>0.0000236623282438014-0.000697577941573113i</v>
      </c>
      <c r="Y1944" t="str">
        <f t="shared" si="1003"/>
        <v>0.009+0.113725654059951i</v>
      </c>
      <c r="Z1944" t="str">
        <f t="shared" si="1004"/>
        <v>-0.0856243826191271-0.00976676016387645i</v>
      </c>
      <c r="AA1944" t="str">
        <f t="shared" si="1005"/>
        <v>9.826048711862-123.078561824174i</v>
      </c>
      <c r="AB1944" t="str">
        <f t="shared" si="1006"/>
        <v>1.40048071224299-0.189408879330454i</v>
      </c>
      <c r="AC1944" t="str">
        <f t="shared" si="1007"/>
        <v>1.48845932977445-2.27560833194957i</v>
      </c>
      <c r="AD1944" t="str">
        <f t="shared" si="1008"/>
        <v>0.340223358435856+0.392893657321939i</v>
      </c>
      <c r="AE1944" t="str">
        <f t="shared" si="1009"/>
        <v>-0.0252941168977044-0.0369641567871534i</v>
      </c>
      <c r="AF1944" t="str">
        <f t="shared" si="1010"/>
        <v>-14.6135361339307-1.85158236678772i</v>
      </c>
      <c r="AG1944" t="str">
        <f t="shared" si="1011"/>
        <v>1.18715341206106-0.137609266172252i</v>
      </c>
      <c r="AH1944" t="str">
        <f t="shared" si="1012"/>
        <v>0.193790925806699+0.516932860198982i</v>
      </c>
      <c r="AI1944">
        <f t="shared" si="1013"/>
        <v>-5.1602136559253662</v>
      </c>
      <c r="AJ1944">
        <f t="shared" si="1014"/>
        <v>69.449678170352428</v>
      </c>
      <c r="AK1944"/>
      <c r="AL1944"/>
      <c r="AM1944"/>
      <c r="AN1944"/>
    </row>
    <row r="1945" spans="1:40" x14ac:dyDescent="0.25">
      <c r="A1945"/>
      <c r="B1945">
        <f t="shared" si="980"/>
        <v>181100</v>
      </c>
      <c r="C1945" s="186" t="str">
        <f t="shared" si="983"/>
        <v>-2.33026774837201E-06+0.0135230395818191i</v>
      </c>
      <c r="D1945" s="158" t="str">
        <f t="shared" si="984"/>
        <v>-5.95702382239203+0.103676636793946i</v>
      </c>
      <c r="E1945" t="str">
        <f t="shared" si="985"/>
        <v>2870</v>
      </c>
      <c r="F1945" t="str">
        <f t="shared" si="986"/>
        <v>0.777000777000777</v>
      </c>
      <c r="G1945" t="str">
        <f t="shared" si="981"/>
        <v>0.777000777000777</v>
      </c>
      <c r="H1945" t="str">
        <f t="shared" si="987"/>
        <v>8.6570098953816+1.95435806857531i</v>
      </c>
      <c r="I1945" t="str">
        <f t="shared" si="988"/>
        <v>711.178036956389i</v>
      </c>
      <c r="J1945" t="str">
        <f t="shared" si="982"/>
        <v>-431.619019925108+153.81131006321i</v>
      </c>
      <c r="K1945" t="str">
        <f t="shared" si="989"/>
        <v>0.521008411284034-1.46203253687091i</v>
      </c>
      <c r="L1945" t="str">
        <f t="shared" si="990"/>
        <v>0.0367685516123968-0.0866713382614421i</v>
      </c>
      <c r="M1945" t="str">
        <f t="shared" si="991"/>
        <v>0.557776962896431-1.54870387513235i</v>
      </c>
      <c r="N1945" t="str">
        <f t="shared" si="992"/>
        <v>-0.803162150150555i</v>
      </c>
      <c r="O1945" t="str">
        <f t="shared" si="993"/>
        <v>0.694434842206942-0.719555591965638i</v>
      </c>
      <c r="P1945" t="str">
        <f t="shared" si="994"/>
        <v>0.305565157793058+0.719555591965638i</v>
      </c>
      <c r="Q1945" t="str">
        <f t="shared" si="995"/>
        <v>-0.305565157793058+0.083606558184917i</v>
      </c>
      <c r="R1945" t="str">
        <f t="shared" si="996"/>
        <v>-0.330913299552227-2.44537734405199i</v>
      </c>
      <c r="S1945" t="str">
        <f t="shared" si="997"/>
        <v>0.0829046215208449i</v>
      </c>
      <c r="T1945" t="str">
        <f t="shared" si="998"/>
        <v>0.202733083184279-0.0274342418555914i</v>
      </c>
      <c r="U1945" t="str">
        <f t="shared" si="999"/>
        <v>0.0000500000000000001-0.00133155081816421i</v>
      </c>
      <c r="V1945" t="str">
        <f t="shared" si="1000"/>
        <v>3.33333333333333E-06-0.00146470589998063i</v>
      </c>
      <c r="W1945" t="str">
        <f t="shared" si="1001"/>
        <v>0.0000144705514323931-0.000697695395027924i</v>
      </c>
      <c r="X1945" t="str">
        <f t="shared" si="1002"/>
        <v>0.0000236521791338358-0.000697193124636423i</v>
      </c>
      <c r="Y1945" t="str">
        <f t="shared" si="1003"/>
        <v>0.009+0.113788485913022i</v>
      </c>
      <c r="Z1945" t="str">
        <f t="shared" si="1004"/>
        <v>-0.0855300197986534-0.00975250729050331i</v>
      </c>
      <c r="AA1945" t="str">
        <f t="shared" si="1005"/>
        <v>9.81512507389679-123.010634879462i</v>
      </c>
      <c r="AB1945" t="str">
        <f t="shared" si="1006"/>
        <v>1.40045229779222-0.189511975260236i</v>
      </c>
      <c r="AC1945" t="str">
        <f t="shared" si="1007"/>
        <v>1.48764209887436-2.27459131452197i</v>
      </c>
      <c r="AD1945" t="str">
        <f t="shared" si="1008"/>
        <v>0.340393524365057+0.393067781035841i</v>
      </c>
      <c r="AE1945" t="str">
        <f t="shared" si="1009"/>
        <v>-0.0252804684780628-0.0369387854222186i</v>
      </c>
      <c r="AF1945" t="str">
        <f t="shared" si="1010"/>
        <v>-14.6140337177736-1.85068143178136i</v>
      </c>
      <c r="AG1945" t="str">
        <f t="shared" si="1011"/>
        <v>1.18712693076896-0.137610731069575i</v>
      </c>
      <c r="AH1945" t="str">
        <f t="shared" si="1012"/>
        <v>0.193743178911859+0.51660178355616i</v>
      </c>
      <c r="AI1945">
        <f t="shared" si="1013"/>
        <v>-5.1653563197229113</v>
      </c>
      <c r="AJ1945">
        <f t="shared" si="1014"/>
        <v>69.442252202117913</v>
      </c>
      <c r="AK1945"/>
      <c r="AL1945"/>
      <c r="AM1945"/>
      <c r="AN1945"/>
    </row>
    <row r="1946" spans="1:40" x14ac:dyDescent="0.25">
      <c r="A1946"/>
      <c r="B1946">
        <f t="shared" si="980"/>
        <v>181200</v>
      </c>
      <c r="C1946" s="186" t="str">
        <f t="shared" si="983"/>
        <v>-2.32769641871483E-06+0.0135155765361352i</v>
      </c>
      <c r="D1946" s="158" t="str">
        <f t="shared" si="984"/>
        <v>-5.95702380267851+0.10361942011037i</v>
      </c>
      <c r="E1946" t="str">
        <f t="shared" si="985"/>
        <v>2870</v>
      </c>
      <c r="F1946" t="str">
        <f t="shared" si="986"/>
        <v>0.777000777000777</v>
      </c>
      <c r="G1946" t="str">
        <f t="shared" si="981"/>
        <v>0.777000777000777</v>
      </c>
      <c r="H1946" t="str">
        <f t="shared" si="987"/>
        <v>8.6575067370663+1.9534007254032i</v>
      </c>
      <c r="I1946" t="str">
        <f t="shared" si="988"/>
        <v>711.570736038088i</v>
      </c>
      <c r="J1946" t="str">
        <f t="shared" si="982"/>
        <v>-432.096919938306+153.896241763963i</v>
      </c>
      <c r="K1946" t="str">
        <f t="shared" si="989"/>
        <v>0.520495861868921-1.46140449030029i</v>
      </c>
      <c r="L1946" t="str">
        <f t="shared" si="990"/>
        <v>0.036734161760274-0.0866380875406033i</v>
      </c>
      <c r="M1946" t="str">
        <f t="shared" si="991"/>
        <v>0.557230023629195-1.54804257784089i</v>
      </c>
      <c r="N1946" t="str">
        <f t="shared" si="992"/>
        <v>-0.803605641122477i</v>
      </c>
      <c r="O1946" t="str">
        <f t="shared" si="993"/>
        <v>0.694115657516376-0.719863496776027i</v>
      </c>
      <c r="P1946" t="str">
        <f t="shared" si="994"/>
        <v>0.305884342483624+0.719863496776027i</v>
      </c>
      <c r="Q1946" t="str">
        <f t="shared" si="995"/>
        <v>-0.305884342483624+0.08374214434645i</v>
      </c>
      <c r="R1946" t="str">
        <f t="shared" si="996"/>
        <v>-0.330910591717536-2.44397818222235i</v>
      </c>
      <c r="S1946" t="str">
        <f t="shared" si="997"/>
        <v>0.0829503998872284i</v>
      </c>
      <c r="T1946" t="str">
        <f t="shared" si="998"/>
        <v>0.202728967531005-0.027449165909889i</v>
      </c>
      <c r="U1946" t="str">
        <f t="shared" si="999"/>
        <v>0.0000500000000000001-0.00133081596671931i</v>
      </c>
      <c r="V1946" t="str">
        <f t="shared" si="1000"/>
        <v>3.33333333333333E-06-0.00146389756339124i</v>
      </c>
      <c r="W1946" t="str">
        <f t="shared" si="1001"/>
        <v>0.0000144705468747294-0.000697310592244776i</v>
      </c>
      <c r="X1946" t="str">
        <f t="shared" si="1002"/>
        <v>0.0000236420468084663-0.00069680873235315i</v>
      </c>
      <c r="Y1946" t="str">
        <f t="shared" si="1003"/>
        <v>0.009+0.113851317766094i</v>
      </c>
      <c r="Z1946" t="str">
        <f t="shared" si="1004"/>
        <v>-0.0854358128392476-0.0097382849147394i</v>
      </c>
      <c r="AA1946" t="str">
        <f t="shared" si="1005"/>
        <v>9.80421968177413-122.942782835947i</v>
      </c>
      <c r="AB1946" t="str">
        <f t="shared" si="1006"/>
        <v>1.4004238674246-0.189615068577839i</v>
      </c>
      <c r="AC1946" t="str">
        <f t="shared" si="1007"/>
        <v>1.48682602517718-2.27357498294197i</v>
      </c>
      <c r="AD1946" t="str">
        <f t="shared" si="1008"/>
        <v>0.340563767126173+0.39324183364831i</v>
      </c>
      <c r="AE1946" t="str">
        <f t="shared" si="1009"/>
        <v>-0.0252668412515591-0.0369134426960513i</v>
      </c>
      <c r="AF1946" t="str">
        <f t="shared" si="1010"/>
        <v>-14.6145305397448-1.84978130529283i</v>
      </c>
      <c r="AG1946" t="str">
        <f t="shared" si="1011"/>
        <v>1.18710045058815-0.137612229137129i</v>
      </c>
      <c r="AH1946" t="str">
        <f t="shared" si="1012"/>
        <v>0.193695497463283+0.516271083104719i</v>
      </c>
      <c r="AI1946">
        <f t="shared" si="1013"/>
        <v>-5.1704959736653961</v>
      </c>
      <c r="AJ1946">
        <f t="shared" si="1014"/>
        <v>69.434824796745445</v>
      </c>
      <c r="AK1946"/>
      <c r="AL1946"/>
      <c r="AM1946"/>
      <c r="AN1946"/>
    </row>
    <row r="1947" spans="1:40" x14ac:dyDescent="0.25">
      <c r="A1947"/>
      <c r="B1947">
        <f t="shared" si="980"/>
        <v>181300</v>
      </c>
      <c r="C1947" s="186" t="str">
        <f t="shared" si="983"/>
        <v>-2.32512934270413E-06+0.0135081217232643i</v>
      </c>
      <c r="D1947" s="158" t="str">
        <f t="shared" si="984"/>
        <v>-5.95702378299759+0.103562266545026i</v>
      </c>
      <c r="E1947" t="str">
        <f t="shared" si="985"/>
        <v>2870</v>
      </c>
      <c r="F1947" t="str">
        <f t="shared" si="986"/>
        <v>0.777000777000777</v>
      </c>
      <c r="G1947" t="str">
        <f t="shared" si="981"/>
        <v>0.777000777000777</v>
      </c>
      <c r="H1947" t="str">
        <f t="shared" si="987"/>
        <v>8.65800281836846+1.9524442529004i</v>
      </c>
      <c r="I1947" t="str">
        <f t="shared" si="988"/>
        <v>711.963435119787i</v>
      </c>
      <c r="J1947" t="str">
        <f t="shared" si="982"/>
        <v>-432.575083766031+153.981173464715i</v>
      </c>
      <c r="K1947" t="str">
        <f t="shared" si="989"/>
        <v>0.519984037804033-1.46077688362092i</v>
      </c>
      <c r="L1947" t="str">
        <f t="shared" si="990"/>
        <v>0.0366998172471281-0.0866048542871757i</v>
      </c>
      <c r="M1947" t="str">
        <f t="shared" si="991"/>
        <v>0.556683855051161-1.5473817379081i</v>
      </c>
      <c r="N1947" t="str">
        <f t="shared" si="992"/>
        <v>-0.804049132094399i</v>
      </c>
      <c r="O1947" t="str">
        <f t="shared" si="993"/>
        <v>0.6937963363042-0.720171260000612i</v>
      </c>
      <c r="P1947" t="str">
        <f t="shared" si="994"/>
        <v>0.3062036636958+0.720171260000612i</v>
      </c>
      <c r="Q1947" t="str">
        <f t="shared" si="995"/>
        <v>-0.3062036636958+0.0838778720937869i</v>
      </c>
      <c r="R1947" t="str">
        <f t="shared" si="996"/>
        <v>-0.330907882311069-2.44258053610671i</v>
      </c>
      <c r="S1947" t="str">
        <f t="shared" si="997"/>
        <v>0.0829961782536121i</v>
      </c>
      <c r="T1947" t="str">
        <f t="shared" si="998"/>
        <v>0.202724849573516-0.0274640895858148i</v>
      </c>
      <c r="U1947" t="str">
        <f t="shared" si="999"/>
        <v>0.0000500000000000001-0.00133008192592134i</v>
      </c>
      <c r="V1947" t="str">
        <f t="shared" si="1000"/>
        <v>3.33333333333333E-06-0.00146309011851347i</v>
      </c>
      <c r="W1947" t="str">
        <f t="shared" si="1001"/>
        <v>0.0000144705423145533-0.000696926214086065i</v>
      </c>
      <c r="X1947" t="str">
        <f t="shared" si="1002"/>
        <v>0.0000236319312306763-0.000696424764021095i</v>
      </c>
      <c r="Y1947" t="str">
        <f t="shared" si="1003"/>
        <v>0.009+0.113914149619166i</v>
      </c>
      <c r="Z1947" t="str">
        <f t="shared" si="1004"/>
        <v>-0.0853417613980688-0.00972409295326448i</v>
      </c>
      <c r="AA1947" t="str">
        <f t="shared" si="1005"/>
        <v>9.79333249479502-122.875005569895i</v>
      </c>
      <c r="AB1947" t="str">
        <f t="shared" si="1006"/>
        <v>1.40039542113977-0.189718159281703i</v>
      </c>
      <c r="AC1947" t="str">
        <f t="shared" si="1007"/>
        <v>1.48601110661403-2.27255933680395i</v>
      </c>
      <c r="AD1947" t="str">
        <f t="shared" si="1008"/>
        <v>0.340734086691674+0.393415815127332i</v>
      </c>
      <c r="AE1947" t="str">
        <f t="shared" si="1009"/>
        <v>-0.0252532351710472-0.036888128556159i</v>
      </c>
      <c r="AF1947" t="str">
        <f t="shared" si="1010"/>
        <v>-14.6150266013661-1.84888198635537i</v>
      </c>
      <c r="AG1947" t="str">
        <f t="shared" si="1011"/>
        <v>1.18707397149558-0.1376137603081i</v>
      </c>
      <c r="AH1947" t="str">
        <f t="shared" si="1012"/>
        <v>0.193647881336592+0.515940758167425i</v>
      </c>
      <c r="AI1947">
        <f t="shared" si="1013"/>
        <v>-5.175632621461129</v>
      </c>
      <c r="AJ1947">
        <f t="shared" si="1014"/>
        <v>69.427395954467258</v>
      </c>
      <c r="AK1947"/>
      <c r="AL1947"/>
      <c r="AM1947"/>
      <c r="AN1947"/>
    </row>
    <row r="1948" spans="1:40" x14ac:dyDescent="0.25">
      <c r="A1948"/>
      <c r="B1948">
        <f t="shared" si="980"/>
        <v>181400</v>
      </c>
      <c r="C1948" s="186" t="str">
        <f t="shared" si="983"/>
        <v>-0.0000023225665109629+0.0135006751295909i</v>
      </c>
      <c r="D1948" s="158" t="str">
        <f t="shared" si="984"/>
        <v>-5.95702376334921+0.10350517599353i</v>
      </c>
      <c r="E1948" t="str">
        <f t="shared" si="985"/>
        <v>2870</v>
      </c>
      <c r="F1948" t="str">
        <f t="shared" si="986"/>
        <v>0.777000777000777</v>
      </c>
      <c r="G1948" t="str">
        <f t="shared" si="981"/>
        <v>0.777000777000777</v>
      </c>
      <c r="H1948" t="str">
        <f t="shared" si="987"/>
        <v>8.65849814080634+1.95148864999703i</v>
      </c>
      <c r="I1948" t="str">
        <f t="shared" si="988"/>
        <v>712.356134201485i</v>
      </c>
      <c r="J1948" t="str">
        <f t="shared" si="982"/>
        <v>-433.053511408281+154.066105165468i</v>
      </c>
      <c r="K1948" t="str">
        <f t="shared" si="989"/>
        <v>0.519472937783938-1.46014971656031i</v>
      </c>
      <c r="L1948" t="str">
        <f t="shared" si="990"/>
        <v>0.036665517999008-0.0865716385035926i</v>
      </c>
      <c r="M1948" t="str">
        <f t="shared" si="991"/>
        <v>0.556138455782946-1.5467213550639i</v>
      </c>
      <c r="N1948" t="str">
        <f t="shared" si="992"/>
        <v>-0.804492623066321i</v>
      </c>
      <c r="O1948" t="str">
        <f t="shared" si="993"/>
        <v>0.69347687863322-0.720478881578861i</v>
      </c>
      <c r="P1948" t="str">
        <f t="shared" si="994"/>
        <v>0.30652312136678+0.720478881578861i</v>
      </c>
      <c r="Q1948" t="str">
        <f t="shared" si="995"/>
        <v>-0.30652312136678+0.08401374148746i</v>
      </c>
      <c r="R1948" t="str">
        <f t="shared" si="996"/>
        <v>-0.330905171332693-2.44118440319773i</v>
      </c>
      <c r="S1948" t="str">
        <f t="shared" si="997"/>
        <v>0.0830419566199958i</v>
      </c>
      <c r="T1948" t="str">
        <f t="shared" si="998"/>
        <v>0.202720729311756-0.0274790128831418i</v>
      </c>
      <c r="U1948" t="str">
        <f t="shared" si="999"/>
        <v>0.0000499999999999999-0.00132934869442965i</v>
      </c>
      <c r="V1948" t="str">
        <f t="shared" si="1000"/>
        <v>3.33333333333333E-06-0.00146228356387261i</v>
      </c>
      <c r="W1948" t="str">
        <f t="shared" si="1001"/>
        <v>0.0000144705377518649-0.000696542259849548i</v>
      </c>
      <c r="X1948" t="str">
        <f t="shared" si="1002"/>
        <v>0.0000236218323635515-0.000696041218939613i</v>
      </c>
      <c r="Y1948" t="str">
        <f t="shared" si="1003"/>
        <v>0.009+0.113976981472238i</v>
      </c>
      <c r="Z1948" t="str">
        <f t="shared" si="1004"/>
        <v>-0.0852478651332182-0.00970993132303375i</v>
      </c>
      <c r="AA1948" t="str">
        <f t="shared" si="1005"/>
        <v>9.78246347237428-122.807302957846i</v>
      </c>
      <c r="AB1948" t="str">
        <f t="shared" si="1006"/>
        <v>1.40036695893736-0.189821247370257i</v>
      </c>
      <c r="AC1948" t="str">
        <f t="shared" si="1007"/>
        <v>1.48519734112044-2.27154437570159i</v>
      </c>
      <c r="AD1948" t="str">
        <f t="shared" si="1008"/>
        <v>0.340904483034023+0.393589725440892i</v>
      </c>
      <c r="AE1948" t="str">
        <f t="shared" si="1009"/>
        <v>-0.0252396501895112-0.0368628429501803i</v>
      </c>
      <c r="AF1948" t="str">
        <f t="shared" si="1010"/>
        <v>-14.6155219041555-1.8479834740035i</v>
      </c>
      <c r="AG1948" t="str">
        <f t="shared" si="1011"/>
        <v>1.18704749346831-0.13761532451582i</v>
      </c>
      <c r="AH1948" t="str">
        <f t="shared" si="1012"/>
        <v>0.193600330407678+0.51561080806866i</v>
      </c>
      <c r="AI1948">
        <f t="shared" si="1013"/>
        <v>-5.1807662668119416</v>
      </c>
      <c r="AJ1948">
        <f t="shared" si="1014"/>
        <v>69.419965675517858</v>
      </c>
      <c r="AK1948"/>
      <c r="AL1948"/>
      <c r="AM1948"/>
      <c r="AN1948"/>
    </row>
    <row r="1949" spans="1:40" x14ac:dyDescent="0.25">
      <c r="A1949"/>
      <c r="B1949">
        <f t="shared" si="980"/>
        <v>181500</v>
      </c>
      <c r="C1949" s="186" t="str">
        <f t="shared" si="983"/>
        <v>-2.32000791413991E-06+0.0134932367415296i</v>
      </c>
      <c r="D1949" s="158" t="str">
        <f t="shared" si="984"/>
        <v>-5.9570237437333+0.103448148351727i</v>
      </c>
      <c r="E1949" t="str">
        <f t="shared" si="985"/>
        <v>2870</v>
      </c>
      <c r="F1949" t="str">
        <f t="shared" si="986"/>
        <v>0.777000777000777</v>
      </c>
      <c r="G1949" t="str">
        <f t="shared" si="981"/>
        <v>0.777000777000777</v>
      </c>
      <c r="H1949" t="str">
        <f t="shared" si="987"/>
        <v>8.65899270589449+1.95053391562465i</v>
      </c>
      <c r="I1949" t="str">
        <f t="shared" si="988"/>
        <v>712.748833283184i</v>
      </c>
      <c r="J1949" t="str">
        <f t="shared" si="982"/>
        <v>-433.532202865057+154.151036866221i</v>
      </c>
      <c r="K1949" t="str">
        <f t="shared" si="989"/>
        <v>0.518962560505963-1.45952298884564i</v>
      </c>
      <c r="L1949" t="str">
        <f t="shared" si="990"/>
        <v>0.0366312639420984-0.0865384401922236i</v>
      </c>
      <c r="M1949" t="str">
        <f t="shared" si="991"/>
        <v>0.555593824448061-1.54606142903786i</v>
      </c>
      <c r="N1949" t="str">
        <f t="shared" si="992"/>
        <v>-0.804936114038243i</v>
      </c>
      <c r="O1949" t="str">
        <f t="shared" si="993"/>
        <v>0.693157284566267-0.72078636145027i</v>
      </c>
      <c r="P1949" t="str">
        <f t="shared" si="994"/>
        <v>0.306842715433733+0.72078636145027i</v>
      </c>
      <c r="Q1949" t="str">
        <f t="shared" si="995"/>
        <v>-0.306842715433733+0.084149752587973i</v>
      </c>
      <c r="R1949" t="str">
        <f t="shared" si="996"/>
        <v>-0.330902458782288-2.43978978099361i</v>
      </c>
      <c r="S1949" t="str">
        <f t="shared" si="997"/>
        <v>0.0830877349863795i</v>
      </c>
      <c r="T1949" t="str">
        <f t="shared" si="998"/>
        <v>0.202716606745674-0.0274939358016441i</v>
      </c>
      <c r="U1949" t="str">
        <f t="shared" si="999"/>
        <v>0.0000499999999999999-0.00132861627090655i</v>
      </c>
      <c r="V1949" t="str">
        <f t="shared" si="1000"/>
        <v>3.33333333333333E-06-0.0014614778979972i</v>
      </c>
      <c r="W1949" t="str">
        <f t="shared" si="1001"/>
        <v>0.0000144705331866642-0.000696158728834532i</v>
      </c>
      <c r="X1949" t="str">
        <f t="shared" si="1002"/>
        <v>0.0000236117501702797-0.000695658096409608i</v>
      </c>
      <c r="Y1949" t="str">
        <f t="shared" si="1003"/>
        <v>0.009+0.114039813325309i</v>
      </c>
      <c r="Z1949" t="str">
        <f t="shared" si="1004"/>
        <v>-0.0851541237037359-0.00969579994127657i</v>
      </c>
      <c r="AA1949" t="str">
        <f t="shared" si="1005"/>
        <v>9.77161257403985-122.739674876607i</v>
      </c>
      <c r="AB1949" t="str">
        <f t="shared" si="1006"/>
        <v>1.40033848081701-0.189924332841943i</v>
      </c>
      <c r="AC1949" t="str">
        <f t="shared" si="1007"/>
        <v>1.48438472663623-2.27053009922805i</v>
      </c>
      <c r="AD1949" t="str">
        <f t="shared" si="1008"/>
        <v>0.341074956125651+0.393763564556989i</v>
      </c>
      <c r="AE1949" t="str">
        <f t="shared" si="1009"/>
        <v>-0.0252260862600614-0.0368375858258837i</v>
      </c>
      <c r="AF1949" t="str">
        <f t="shared" si="1010"/>
        <v>-14.6160164496278-1.84708576727292i</v>
      </c>
      <c r="AG1949" t="str">
        <f t="shared" si="1011"/>
        <v>1.18702101648344-0.137616921693745i</v>
      </c>
      <c r="AH1949" t="str">
        <f t="shared" si="1012"/>
        <v>0.193552844552695+0.515281232134438i</v>
      </c>
      <c r="AI1949">
        <f t="shared" si="1013"/>
        <v>-5.1858969134129485</v>
      </c>
      <c r="AJ1949">
        <f t="shared" si="1014"/>
        <v>69.412533960135576</v>
      </c>
      <c r="AK1949"/>
      <c r="AL1949"/>
      <c r="AM1949"/>
      <c r="AN1949"/>
    </row>
    <row r="1950" spans="1:40" x14ac:dyDescent="0.25">
      <c r="A1950"/>
      <c r="B1950">
        <f t="shared" si="980"/>
        <v>181600</v>
      </c>
      <c r="C1950" s="186" t="str">
        <f t="shared" si="983"/>
        <v>-0.0000023174535429098+0.013485806545525i</v>
      </c>
      <c r="D1950" s="158" t="str">
        <f t="shared" si="984"/>
        <v>-5.95702372414979+0.103391183515692i</v>
      </c>
      <c r="E1950" t="str">
        <f t="shared" si="985"/>
        <v>2870</v>
      </c>
      <c r="F1950" t="str">
        <f t="shared" si="986"/>
        <v>0.777000777000777</v>
      </c>
      <c r="G1950" t="str">
        <f t="shared" si="981"/>
        <v>0.777000777000777</v>
      </c>
      <c r="H1950" t="str">
        <f t="shared" si="987"/>
        <v>8.65948651514375+1.94958004871625i</v>
      </c>
      <c r="I1950" t="str">
        <f t="shared" si="988"/>
        <v>713.141532364883i</v>
      </c>
      <c r="J1950" t="str">
        <f t="shared" si="982"/>
        <v>-434.011158136358+154.235968566974i</v>
      </c>
      <c r="K1950" t="str">
        <f t="shared" si="989"/>
        <v>0.518452904670212-1.45889670020368i</v>
      </c>
      <c r="L1950" t="str">
        <f t="shared" si="990"/>
        <v>0.0365970550027203-0.0865052593553757i</v>
      </c>
      <c r="M1950" t="str">
        <f t="shared" si="991"/>
        <v>0.555049959672932-1.54540195955906i</v>
      </c>
      <c r="N1950" t="str">
        <f t="shared" si="992"/>
        <v>-0.805379605010165i</v>
      </c>
      <c r="O1950" t="str">
        <f t="shared" si="993"/>
        <v>0.692837554166202-0.721093699554361i</v>
      </c>
      <c r="P1950" t="str">
        <f t="shared" si="994"/>
        <v>0.307162445833798+0.721093699554361i</v>
      </c>
      <c r="Q1950" t="str">
        <f t="shared" si="995"/>
        <v>-0.307162445833798+0.0842859054558041i</v>
      </c>
      <c r="R1950" t="str">
        <f t="shared" si="996"/>
        <v>-0.330899744659703-2.43839666699804i</v>
      </c>
      <c r="S1950" t="str">
        <f t="shared" si="997"/>
        <v>0.0831335133527632i</v>
      </c>
      <c r="T1950" t="str">
        <f t="shared" si="998"/>
        <v>0.202712481875215-0.0275088583410934i</v>
      </c>
      <c r="U1950" t="str">
        <f t="shared" si="999"/>
        <v>0.00005-0.00132788465401728i</v>
      </c>
      <c r="V1950" t="str">
        <f t="shared" si="1000"/>
        <v>3.33333333333333E-06-0.00146067311941901i</v>
      </c>
      <c r="W1950" t="str">
        <f t="shared" si="1001"/>
        <v>0.0000144705286189514-0.000695775620341854i</v>
      </c>
      <c r="X1950" t="str">
        <f t="shared" si="1002"/>
        <v>0.0000236016846141494-0.000695275395733506i</v>
      </c>
      <c r="Y1950" t="str">
        <f t="shared" si="1003"/>
        <v>0.009+0.114102645178381i</v>
      </c>
      <c r="Z1950" t="str">
        <f t="shared" si="1004"/>
        <v>-0.085060536769594-0.00968169872549491i</v>
      </c>
      <c r="AA1950" t="str">
        <f t="shared" si="1005"/>
        <v>9.7607797594323-122.672121203259i</v>
      </c>
      <c r="AB1950" t="str">
        <f t="shared" si="1006"/>
        <v>1.40030998677833-0.190027415695182i</v>
      </c>
      <c r="AC1950" t="str">
        <f t="shared" si="1007"/>
        <v>1.48357326110564-2.26951650697572i</v>
      </c>
      <c r="AD1950" t="str">
        <f t="shared" si="1008"/>
        <v>0.341245505938991+0.39393733244362i</v>
      </c>
      <c r="AE1950" t="str">
        <f t="shared" si="1009"/>
        <v>-0.0252125433359381-0.0368123571311668i</v>
      </c>
      <c r="AF1950" t="str">
        <f t="shared" si="1010"/>
        <v>-14.6165102392935-1.84618886520056i</v>
      </c>
      <c r="AG1950" t="str">
        <f t="shared" si="1011"/>
        <v>1.18699454051815-0.137618551775486i</v>
      </c>
      <c r="AH1950" t="str">
        <f t="shared" si="1012"/>
        <v>0.193505423648073+0.514952029692362i</v>
      </c>
      <c r="AI1950">
        <f t="shared" si="1013"/>
        <v>-5.191024564953044</v>
      </c>
      <c r="AJ1950">
        <f t="shared" si="1014"/>
        <v>69.405100808559652</v>
      </c>
      <c r="AK1950"/>
      <c r="AL1950"/>
      <c r="AM1950"/>
      <c r="AN1950"/>
    </row>
    <row r="1951" spans="1:40" x14ac:dyDescent="0.25">
      <c r="A1951"/>
      <c r="B1951">
        <f t="shared" si="980"/>
        <v>181700</v>
      </c>
      <c r="C1951" s="186" t="str">
        <f t="shared" si="983"/>
        <v>-2.31490338797274E-06+0.0134783845280513i</v>
      </c>
      <c r="D1951" s="158" t="str">
        <f t="shared" si="984"/>
        <v>-5.9570237045986+0.103334281381727i</v>
      </c>
      <c r="E1951" t="str">
        <f t="shared" si="985"/>
        <v>2870</v>
      </c>
      <c r="F1951" t="str">
        <f t="shared" si="986"/>
        <v>0.777000777000777</v>
      </c>
      <c r="G1951" t="str">
        <f t="shared" si="981"/>
        <v>0.777000777000777</v>
      </c>
      <c r="H1951" t="str">
        <f t="shared" si="987"/>
        <v>8.65997957006131+1.94862704820631i</v>
      </c>
      <c r="I1951" t="str">
        <f t="shared" si="988"/>
        <v>713.534231446582i</v>
      </c>
      <c r="J1951" t="str">
        <f t="shared" si="982"/>
        <v>-434.490377222185+154.320900267726i</v>
      </c>
      <c r="K1951" t="str">
        <f t="shared" si="989"/>
        <v>0.517943968979538-1.45827085036089i</v>
      </c>
      <c r="L1951" t="str">
        <f t="shared" si="990"/>
        <v>0.0365628911073303-0.0864720959952933i</v>
      </c>
      <c r="M1951" t="str">
        <f t="shared" si="991"/>
        <v>0.554506860086868-1.54474294635618i</v>
      </c>
      <c r="N1951" t="str">
        <f t="shared" si="992"/>
        <v>-0.805823095982087i</v>
      </c>
      <c r="O1951" t="str">
        <f t="shared" si="993"/>
        <v>0.692517687495909-0.721400895830687i</v>
      </c>
      <c r="P1951" t="str">
        <f t="shared" si="994"/>
        <v>0.307482312504091+0.721400895830687i</v>
      </c>
      <c r="Q1951" t="str">
        <f t="shared" si="995"/>
        <v>-0.307482312504091+0.0844222001514i</v>
      </c>
      <c r="R1951" t="str">
        <f t="shared" si="996"/>
        <v>-0.330897028964829-2.43700505872021i</v>
      </c>
      <c r="S1951" t="str">
        <f t="shared" si="997"/>
        <v>0.0831792917191469i</v>
      </c>
      <c r="T1951" t="str">
        <f t="shared" si="998"/>
        <v>0.202708354700325-0.0275237805012645i</v>
      </c>
      <c r="U1951" t="str">
        <f t="shared" si="999"/>
        <v>0.00005-0.00132715384243004i</v>
      </c>
      <c r="V1951" t="str">
        <f t="shared" si="1000"/>
        <v>3.33333333333333E-06-0.00145986922667305i</v>
      </c>
      <c r="W1951" t="str">
        <f t="shared" si="1001"/>
        <v>0.0000144705240487263-0.000695392933673902i</v>
      </c>
      <c r="X1951" t="str">
        <f t="shared" si="1002"/>
        <v>0.0000235916356585498-0.000694893116215276i</v>
      </c>
      <c r="Y1951" t="str">
        <f t="shared" si="1003"/>
        <v>0.009+0.114165477031453i</v>
      </c>
      <c r="Z1951" t="str">
        <f t="shared" si="1004"/>
        <v>-0.084967103991699-0.00966762759346307i</v>
      </c>
      <c r="AA1951" t="str">
        <f t="shared" si="1005"/>
        <v>9.74996498830497-122.604641815149i</v>
      </c>
      <c r="AB1951" t="str">
        <f t="shared" si="1006"/>
        <v>1.40028147682097-0.19013049592842i</v>
      </c>
      <c r="AC1951" t="str">
        <f t="shared" si="1007"/>
        <v>1.48276294247717-2.26850359853644i</v>
      </c>
      <c r="AD1951" t="str">
        <f t="shared" si="1008"/>
        <v>0.341416132446459+0.394111029068805i</v>
      </c>
      <c r="AE1951" t="str">
        <f t="shared" si="1009"/>
        <v>-0.0251990213705082-0.0367871568140575i</v>
      </c>
      <c r="AF1951" t="str">
        <f t="shared" si="1010"/>
        <v>-14.6170032746599-1.84529276682458i</v>
      </c>
      <c r="AG1951" t="str">
        <f t="shared" si="1011"/>
        <v>1.18696806554968-0.137620214694781i</v>
      </c>
      <c r="AH1951" t="str">
        <f t="shared" si="1012"/>
        <v>0.193458067570506+0.514623200071668i</v>
      </c>
      <c r="AI1951">
        <f t="shared" si="1013"/>
        <v>-5.1961492251142545</v>
      </c>
      <c r="AJ1951">
        <f t="shared" si="1014"/>
        <v>69.397666221033262</v>
      </c>
      <c r="AK1951"/>
      <c r="AL1951"/>
      <c r="AM1951"/>
      <c r="AN1951"/>
    </row>
    <row r="1952" spans="1:40" x14ac:dyDescent="0.25">
      <c r="A1952"/>
      <c r="B1952">
        <f t="shared" si="980"/>
        <v>181800</v>
      </c>
      <c r="C1952" s="186" t="str">
        <f t="shared" si="983"/>
        <v>-0.0000023123574400545+0.0134709706756127i</v>
      </c>
      <c r="D1952" s="158" t="str">
        <f t="shared" si="984"/>
        <v>-5.95702368507967+0.103277441846364i</v>
      </c>
      <c r="E1952" t="str">
        <f t="shared" si="985"/>
        <v>2870</v>
      </c>
      <c r="F1952" t="str">
        <f t="shared" si="986"/>
        <v>0.777000777000777</v>
      </c>
      <c r="G1952" t="str">
        <f t="shared" si="981"/>
        <v>0.777000777000777</v>
      </c>
      <c r="H1952" t="str">
        <f t="shared" si="987"/>
        <v>8.66047187215068+1.94767491303076i</v>
      </c>
      <c r="I1952" t="str">
        <f t="shared" si="988"/>
        <v>713.926930528281i</v>
      </c>
      <c r="J1952" t="str">
        <f t="shared" si="982"/>
        <v>-434.969860122538+154.405831968479i</v>
      </c>
      <c r="K1952" t="str">
        <f t="shared" si="989"/>
        <v>0.517435752139562-1.45764543904334i</v>
      </c>
      <c r="L1952" t="str">
        <f t="shared" si="990"/>
        <v>0.0365287721825205-0.0864389501141586i</v>
      </c>
      <c r="M1952" t="str">
        <f t="shared" si="991"/>
        <v>0.553964524322083-1.5440843891575i</v>
      </c>
      <c r="N1952" t="str">
        <f t="shared" si="992"/>
        <v>-0.806266586954009i</v>
      </c>
      <c r="O1952" t="str">
        <f t="shared" si="993"/>
        <v>0.692197684618302-0.721707950218827i</v>
      </c>
      <c r="P1952" t="str">
        <f t="shared" si="994"/>
        <v>0.307802315381698+0.721707950218827i</v>
      </c>
      <c r="Q1952" t="str">
        <f t="shared" si="995"/>
        <v>-0.307802315381698+0.0845586367351819i</v>
      </c>
      <c r="R1952" t="str">
        <f t="shared" si="996"/>
        <v>-0.330894311697527-2.43561495367482i</v>
      </c>
      <c r="S1952" t="str">
        <f t="shared" si="997"/>
        <v>0.0832250700855306i</v>
      </c>
      <c r="T1952" t="str">
        <f t="shared" si="998"/>
        <v>0.202704225220953-0.0275387022819301i</v>
      </c>
      <c r="U1952" t="str">
        <f t="shared" si="999"/>
        <v>0.00005-0.00132642383481594i</v>
      </c>
      <c r="V1952" t="str">
        <f t="shared" si="1000"/>
        <v>3.33333333333333E-06-0.00145906621829754i</v>
      </c>
      <c r="W1952" t="str">
        <f t="shared" si="1001"/>
        <v>0.0000144705194759888-0.000695010668134595i</v>
      </c>
      <c r="X1952" t="str">
        <f t="shared" si="1002"/>
        <v>0.0000235816032669711-0.000694511257160417i</v>
      </c>
      <c r="Y1952" t="str">
        <f t="shared" si="1003"/>
        <v>0.009+0.114228308884525i</v>
      </c>
      <c r="Z1952" t="str">
        <f t="shared" si="1004"/>
        <v>-0.0848738250318876-0.00965358646322658i</v>
      </c>
      <c r="AA1952" t="str">
        <f t="shared" si="1005"/>
        <v>9.73916822052356-122.537236589899i</v>
      </c>
      <c r="AB1952" t="str">
        <f t="shared" si="1006"/>
        <v>1.40025295094456-0.190233573540086i</v>
      </c>
      <c r="AC1952" t="str">
        <f t="shared" si="1007"/>
        <v>1.4819537687037-2.26749137350144i</v>
      </c>
      <c r="AD1952" t="str">
        <f t="shared" si="1008"/>
        <v>0.341586835620451+0.394284654400557i</v>
      </c>
      <c r="AE1952" t="str">
        <f t="shared" si="1009"/>
        <v>-0.0251855203172671-0.0367619848227131i</v>
      </c>
      <c r="AF1952" t="str">
        <f t="shared" si="1010"/>
        <v>-14.6174955572303-1.8443974711844i</v>
      </c>
      <c r="AG1952" t="str">
        <f t="shared" si="1011"/>
        <v>1.18694159155534-0.137621910385513i</v>
      </c>
      <c r="AH1952" t="str">
        <f t="shared" si="1012"/>
        <v>0.193410776196963+0.514294742603193i</v>
      </c>
      <c r="AI1952">
        <f t="shared" si="1013"/>
        <v>-5.2012708975720914</v>
      </c>
      <c r="AJ1952">
        <f t="shared" si="1014"/>
        <v>69.390230197801188</v>
      </c>
      <c r="AK1952"/>
      <c r="AL1952"/>
      <c r="AM1952"/>
      <c r="AN1952"/>
    </row>
    <row r="1953" spans="1:40" x14ac:dyDescent="0.25">
      <c r="A1953"/>
      <c r="B1953">
        <f t="shared" si="980"/>
        <v>181900</v>
      </c>
      <c r="C1953" s="186" t="str">
        <f t="shared" si="983"/>
        <v>-2.30981568990632E-06+0.0134635649747427i</v>
      </c>
      <c r="D1953" s="158" t="str">
        <f t="shared" si="984"/>
        <v>-5.95702366559292+0.103220664806361i</v>
      </c>
      <c r="E1953" t="str">
        <f t="shared" si="985"/>
        <v>2870</v>
      </c>
      <c r="F1953" t="str">
        <f t="shared" si="986"/>
        <v>0.777000777000777</v>
      </c>
      <c r="G1953" t="str">
        <f t="shared" si="981"/>
        <v>0.777000777000777</v>
      </c>
      <c r="H1953" t="str">
        <f t="shared" si="987"/>
        <v>8.66096342291169+1.94672364212694i</v>
      </c>
      <c r="I1953" t="str">
        <f t="shared" si="988"/>
        <v>714.319629609979i</v>
      </c>
      <c r="J1953" t="str">
        <f t="shared" si="982"/>
        <v>-435.449606837416+154.490763669232i</v>
      </c>
      <c r="K1953" t="str">
        <f t="shared" si="989"/>
        <v>0.516928252858643-1.45702046597675i</v>
      </c>
      <c r="L1953" t="str">
        <f t="shared" si="990"/>
        <v>0.0364946981550187-0.0864058217140924i</v>
      </c>
      <c r="M1953" t="str">
        <f t="shared" si="991"/>
        <v>0.553422951013662-1.54342628769084i</v>
      </c>
      <c r="N1953" t="str">
        <f t="shared" si="992"/>
        <v>-0.80671007792593i</v>
      </c>
      <c r="O1953" t="str">
        <f t="shared" si="993"/>
        <v>0.691877545596322-0.722014862658387i</v>
      </c>
      <c r="P1953" t="str">
        <f t="shared" si="994"/>
        <v>0.308122454403678+0.722014862658387i</v>
      </c>
      <c r="Q1953" t="str">
        <f t="shared" si="995"/>
        <v>-0.308122454403678+0.084695215267543i</v>
      </c>
      <c r="R1953" t="str">
        <f t="shared" si="996"/>
        <v>-0.330891592857659-2.434226349382i</v>
      </c>
      <c r="S1953" t="str">
        <f t="shared" si="997"/>
        <v>0.0832708484519143i</v>
      </c>
      <c r="T1953" t="str">
        <f t="shared" si="998"/>
        <v>0.202700093437045-0.0275536236828627i</v>
      </c>
      <c r="U1953" t="str">
        <f t="shared" si="999"/>
        <v>0.00005-0.00132569462984903i</v>
      </c>
      <c r="V1953" t="str">
        <f t="shared" si="1000"/>
        <v>3.33333333333333E-06-0.00145826409283393i</v>
      </c>
      <c r="W1953" t="str">
        <f t="shared" si="1001"/>
        <v>0.0000144705149007391-0.000694628823029382i</v>
      </c>
      <c r="X1953" t="str">
        <f t="shared" si="1002"/>
        <v>0.0000235715874030041-0.000694129817875956i</v>
      </c>
      <c r="Y1953" t="str">
        <f t="shared" si="1003"/>
        <v>0.009+0.114291140737597i</v>
      </c>
      <c r="Z1953" t="str">
        <f t="shared" si="1004"/>
        <v>-0.0847806995529221-0.00963957525310071i</v>
      </c>
      <c r="AA1953" t="str">
        <f t="shared" si="1005"/>
        <v>9.72838941606529-122.469905405396i</v>
      </c>
      <c r="AB1953" t="str">
        <f t="shared" si="1006"/>
        <v>1.40022440914873-0.190336648528608i</v>
      </c>
      <c r="AC1953" t="str">
        <f t="shared" si="1007"/>
        <v>1.48114573774243-2.26647983146128i</v>
      </c>
      <c r="AD1953" t="str">
        <f t="shared" si="1008"/>
        <v>0.341757615433358+0.394458208406902i</v>
      </c>
      <c r="AE1953" t="str">
        <f t="shared" si="1009"/>
        <v>-0.0251720401298369-0.0367368411054195i</v>
      </c>
      <c r="AF1953" t="str">
        <f t="shared" si="1010"/>
        <v>-14.6179870885046-1.84350297732058i</v>
      </c>
      <c r="AG1953" t="str">
        <f t="shared" si="1011"/>
        <v>1.18691511851252-0.137623638781704i</v>
      </c>
      <c r="AH1953" t="str">
        <f t="shared" si="1012"/>
        <v>0.193363549404679+0.513966656619378i</v>
      </c>
      <c r="AI1953">
        <f t="shared" si="1013"/>
        <v>-5.2063895859955025</v>
      </c>
      <c r="AJ1953">
        <f t="shared" si="1014"/>
        <v>69.382792739111068</v>
      </c>
      <c r="AK1953"/>
      <c r="AL1953"/>
      <c r="AM1953"/>
      <c r="AN1953"/>
    </row>
    <row r="1954" spans="1:40" x14ac:dyDescent="0.25">
      <c r="A1954"/>
      <c r="B1954">
        <f t="shared" si="980"/>
        <v>182000</v>
      </c>
      <c r="C1954" s="186" t="str">
        <f t="shared" si="983"/>
        <v>-2.30727812830494E-06+0.0134561674120048i</v>
      </c>
      <c r="D1954" s="158" t="str">
        <f t="shared" si="984"/>
        <v>-5.95702364613827+0.103163950158703i</v>
      </c>
      <c r="E1954" t="str">
        <f t="shared" si="985"/>
        <v>2870</v>
      </c>
      <c r="F1954" t="str">
        <f t="shared" si="986"/>
        <v>0.777000777000777</v>
      </c>
      <c r="G1954" t="str">
        <f t="shared" si="981"/>
        <v>0.777000777000777</v>
      </c>
      <c r="H1954" t="str">
        <f t="shared" si="987"/>
        <v>8.66145422384053+1.94577323443369i</v>
      </c>
      <c r="I1954" t="str">
        <f t="shared" si="988"/>
        <v>714.712328691678i</v>
      </c>
      <c r="J1954" t="str">
        <f t="shared" si="982"/>
        <v>-435.929617366821+154.575695369985i</v>
      </c>
      <c r="K1954" t="str">
        <f t="shared" si="989"/>
        <v>0.516421469847883-1.45639593088651i</v>
      </c>
      <c r="L1954" t="str">
        <f t="shared" si="990"/>
        <v>0.0364606689516872-0.0863727107971532i</v>
      </c>
      <c r="M1954" t="str">
        <f t="shared" si="991"/>
        <v>0.55288213879957-1.54276864168366i</v>
      </c>
      <c r="N1954" t="str">
        <f t="shared" si="992"/>
        <v>-0.807153568897852i</v>
      </c>
      <c r="O1954" t="str">
        <f t="shared" si="993"/>
        <v>0.691557270492931-0.722321633089005i</v>
      </c>
      <c r="P1954" t="str">
        <f t="shared" si="994"/>
        <v>0.308442729507069+0.722321633089005i</v>
      </c>
      <c r="Q1954" t="str">
        <f t="shared" si="995"/>
        <v>-0.308442729507069+0.084831935808847i</v>
      </c>
      <c r="R1954" t="str">
        <f t="shared" si="996"/>
        <v>-0.330888872445116-2.43283924336733i</v>
      </c>
      <c r="S1954" t="str">
        <f t="shared" si="997"/>
        <v>0.083316626818298i</v>
      </c>
      <c r="T1954" t="str">
        <f t="shared" si="998"/>
        <v>0.202695959348546-0.0275685447038371i</v>
      </c>
      <c r="U1954" t="str">
        <f t="shared" si="999"/>
        <v>0.00005-0.00132496622620625i</v>
      </c>
      <c r="V1954" t="str">
        <f t="shared" si="1000"/>
        <v>3.33333333333333E-06-0.00145746284882688i</v>
      </c>
      <c r="W1954" t="str">
        <f t="shared" si="1001"/>
        <v>0.0000144705103229771-0.000694247397665243i</v>
      </c>
      <c r="X1954" t="str">
        <f t="shared" si="1002"/>
        <v>0.000023561588030339-0.000693748797670439i</v>
      </c>
      <c r="Y1954" t="str">
        <f t="shared" si="1003"/>
        <v>0.009+0.114353972590668i</v>
      </c>
      <c r="Z1954" t="str">
        <f t="shared" si="1004"/>
        <v>-0.0846877272184864-0.00962559388166953i</v>
      </c>
      <c r="AA1954" t="str">
        <f t="shared" si="1005"/>
        <v>9.71762853501867-122.402648139795i</v>
      </c>
      <c r="AB1954" t="str">
        <f t="shared" si="1006"/>
        <v>1.4001958514331-0.190439720892431i</v>
      </c>
      <c r="AC1954" t="str">
        <f t="shared" si="1007"/>
        <v>1.48033884755479-2.26546897200594i</v>
      </c>
      <c r="AD1954" t="str">
        <f t="shared" si="1008"/>
        <v>0.34192847185755+0.394631691055877i</v>
      </c>
      <c r="AE1954" t="str">
        <f t="shared" si="1009"/>
        <v>-0.0251585807619658-0.0367117256105908i</v>
      </c>
      <c r="AF1954" t="str">
        <f t="shared" si="1010"/>
        <v>-14.6184778699788-1.84260928427499i</v>
      </c>
      <c r="AG1954" t="str">
        <f t="shared" si="1011"/>
        <v>1.18688864639866-0.137625399817507i</v>
      </c>
      <c r="AH1954" t="str">
        <f t="shared" si="1012"/>
        <v>0.193316387071151+0.513638941454253i</v>
      </c>
      <c r="AI1954">
        <f t="shared" si="1013"/>
        <v>-5.2115052940470585</v>
      </c>
      <c r="AJ1954">
        <f t="shared" si="1014"/>
        <v>69.375353845213212</v>
      </c>
      <c r="AK1954"/>
      <c r="AL1954"/>
      <c r="AM1954"/>
      <c r="AN1954"/>
    </row>
    <row r="1955" spans="1:40" x14ac:dyDescent="0.25">
      <c r="A1955"/>
      <c r="B1955">
        <f t="shared" si="980"/>
        <v>182100</v>
      </c>
      <c r="C1955" s="186" t="str">
        <f t="shared" si="983"/>
        <v>-2.30474474605231E-06+0.013448777973992i</v>
      </c>
      <c r="D1955" s="158" t="str">
        <f t="shared" si="984"/>
        <v>-5.95702362671568+0.103107297800605i</v>
      </c>
      <c r="E1955" t="str">
        <f t="shared" si="985"/>
        <v>2870</v>
      </c>
      <c r="F1955" t="str">
        <f t="shared" si="986"/>
        <v>0.777000777000777</v>
      </c>
      <c r="G1955" t="str">
        <f t="shared" si="981"/>
        <v>0.777000777000777</v>
      </c>
      <c r="H1955" t="str">
        <f t="shared" si="987"/>
        <v>8.66194427642979+1.94482368889128i</v>
      </c>
      <c r="I1955" t="str">
        <f t="shared" si="988"/>
        <v>715.105027773377i</v>
      </c>
      <c r="J1955" t="str">
        <f t="shared" si="982"/>
        <v>-436.40989171075+154.660627070737i</v>
      </c>
      <c r="K1955" t="str">
        <f t="shared" si="989"/>
        <v>0.515915401821121-1.45577183349765i</v>
      </c>
      <c r="L1955" t="str">
        <f t="shared" si="990"/>
        <v>0.0364266844995234-0.0863396173653382i</v>
      </c>
      <c r="M1955" t="str">
        <f t="shared" si="991"/>
        <v>0.552342086320644-1.54211145086299i</v>
      </c>
      <c r="N1955" t="str">
        <f t="shared" si="992"/>
        <v>-0.807597059869774i</v>
      </c>
      <c r="O1955" t="str">
        <f t="shared" si="993"/>
        <v>0.691236859371126-0.722628261450341i</v>
      </c>
      <c r="P1955" t="str">
        <f t="shared" si="994"/>
        <v>0.308763140628874+0.722628261450341i</v>
      </c>
      <c r="Q1955" t="str">
        <f t="shared" si="995"/>
        <v>-0.308763140628874+0.0849687984194331i</v>
      </c>
      <c r="R1955" t="str">
        <f t="shared" si="996"/>
        <v>-0.330886150459739-2.43145363316184i</v>
      </c>
      <c r="S1955" t="str">
        <f t="shared" si="997"/>
        <v>0.0833624051846815i</v>
      </c>
      <c r="T1955" t="str">
        <f t="shared" si="998"/>
        <v>0.202691822955403-0.0275834653446243i</v>
      </c>
      <c r="U1955" t="str">
        <f t="shared" si="999"/>
        <v>0.00005-0.00132423862256748i</v>
      </c>
      <c r="V1955" t="str">
        <f t="shared" si="1000"/>
        <v>3.33333333333333E-06-0.00145666248482423i</v>
      </c>
      <c r="W1955" t="str">
        <f t="shared" si="1001"/>
        <v>0.0000144705057427029-0.00069386639135067i</v>
      </c>
      <c r="X1955" t="str">
        <f t="shared" si="1002"/>
        <v>0.0000235516051127659-0.000693368195853924i</v>
      </c>
      <c r="Y1955" t="str">
        <f t="shared" si="1003"/>
        <v>0.009+0.11441680444374i</v>
      </c>
      <c r="Z1955" t="str">
        <f t="shared" si="1004"/>
        <v>-0.0845949076931847-0.00961164226778493i</v>
      </c>
      <c r="AA1955" t="str">
        <f t="shared" si="1005"/>
        <v>9.70688553758326-122.335464671516i</v>
      </c>
      <c r="AB1955" t="str">
        <f t="shared" si="1006"/>
        <v>1.40016727779731-0.190542790629974i</v>
      </c>
      <c r="AC1955" t="str">
        <f t="shared" si="1007"/>
        <v>1.47953309610659-2.26445879472481i</v>
      </c>
      <c r="AD1955" t="str">
        <f t="shared" si="1008"/>
        <v>0.342099404865381+0.394805102315521i</v>
      </c>
      <c r="AE1955" t="str">
        <f t="shared" si="1009"/>
        <v>-0.0251451421675273-0.0366866382867679i</v>
      </c>
      <c r="AF1955" t="str">
        <f t="shared" si="1010"/>
        <v>-14.6189679031455-1.84171639109068i</v>
      </c>
      <c r="AG1955" t="str">
        <f t="shared" si="1011"/>
        <v>1.18686217519129-0.137627193427214i</v>
      </c>
      <c r="AH1955" t="str">
        <f t="shared" si="1012"/>
        <v>0.193269289074138+0.513311596443424i</v>
      </c>
      <c r="AI1955">
        <f t="shared" si="1013"/>
        <v>-5.2166180253830818</v>
      </c>
      <c r="AJ1955">
        <f t="shared" si="1014"/>
        <v>69.367913516360318</v>
      </c>
      <c r="AK1955"/>
      <c r="AL1955"/>
      <c r="AM1955"/>
      <c r="AN1955"/>
    </row>
    <row r="1956" spans="1:40" x14ac:dyDescent="0.25">
      <c r="A1956"/>
      <c r="B1956">
        <f t="shared" si="980"/>
        <v>182200</v>
      </c>
      <c r="C1956" s="186" t="str">
        <f t="shared" si="983"/>
        <v>-2.30221553397563E-06+0.0134413966473264i</v>
      </c>
      <c r="D1956" s="158" t="str">
        <f t="shared" si="984"/>
        <v>-5.95702360732505+0.103050707629502i</v>
      </c>
      <c r="E1956" t="str">
        <f t="shared" si="985"/>
        <v>2870</v>
      </c>
      <c r="F1956" t="str">
        <f t="shared" si="986"/>
        <v>0.777000777000777</v>
      </c>
      <c r="G1956" t="str">
        <f t="shared" si="981"/>
        <v>0.777000777000777</v>
      </c>
      <c r="H1956" t="str">
        <f t="shared" si="987"/>
        <v>8.66243358216838+1.9438750044414i</v>
      </c>
      <c r="I1956" t="str">
        <f t="shared" si="988"/>
        <v>715.497726855075i</v>
      </c>
      <c r="J1956" t="str">
        <f t="shared" si="982"/>
        <v>-436.890429869206+154.74555877149i</v>
      </c>
      <c r="K1956" t="str">
        <f t="shared" si="989"/>
        <v>0.515410047494922-1.45514817353486i</v>
      </c>
      <c r="L1956" t="str">
        <f t="shared" si="990"/>
        <v>0.0363927447256589-0.0863065414205839i</v>
      </c>
      <c r="M1956" t="str">
        <f t="shared" si="991"/>
        <v>0.551802792220581-1.54145471495544i</v>
      </c>
      <c r="N1956" t="str">
        <f t="shared" si="992"/>
        <v>-0.808040550841696i</v>
      </c>
      <c r="O1956" t="str">
        <f t="shared" si="993"/>
        <v>0.690916312293925-0.722934747682088i</v>
      </c>
      <c r="P1956" t="str">
        <f t="shared" si="994"/>
        <v>0.309083687706075+0.722934747682088i</v>
      </c>
      <c r="Q1956" t="str">
        <f t="shared" si="995"/>
        <v>-0.309083687706075+0.085105803159608i</v>
      </c>
      <c r="R1956" t="str">
        <f t="shared" si="996"/>
        <v>-0.330883426901419-2.43006951630199i</v>
      </c>
      <c r="S1956" t="str">
        <f t="shared" si="997"/>
        <v>0.0834081835510652i</v>
      </c>
      <c r="T1956" t="str">
        <f t="shared" si="998"/>
        <v>0.202687684257565-0.027598385604999i</v>
      </c>
      <c r="U1956" t="str">
        <f t="shared" si="999"/>
        <v>0.00005-0.00132351181761547i</v>
      </c>
      <c r="V1956" t="str">
        <f t="shared" si="1000"/>
        <v>3.33333333333333E-06-0.00145586299937702i</v>
      </c>
      <c r="W1956" t="str">
        <f t="shared" si="1001"/>
        <v>0.0000144705011599165-0.000693485803395689i</v>
      </c>
      <c r="X1956" t="str">
        <f t="shared" si="1002"/>
        <v>0.0000235416386141745-0.000692988011738001i</v>
      </c>
      <c r="Y1956" t="str">
        <f t="shared" si="1003"/>
        <v>0.009+0.114479636296812i</v>
      </c>
      <c r="Z1956" t="str">
        <f t="shared" si="1004"/>
        <v>-0.08450224064254-0.00959772033056582i</v>
      </c>
      <c r="AA1956" t="str">
        <f t="shared" si="1005"/>
        <v>9.69616038406923-122.268354879249i</v>
      </c>
      <c r="AB1956" t="str">
        <f t="shared" si="1006"/>
        <v>1.400138688241-0.190645857739679i</v>
      </c>
      <c r="AC1956" t="str">
        <f t="shared" si="1007"/>
        <v>1.47872848136789-2.26344929920666i</v>
      </c>
      <c r="AD1956" t="str">
        <f t="shared" si="1008"/>
        <v>0.342270414429201+0.394978442153885i</v>
      </c>
      <c r="AE1956" t="str">
        <f t="shared" si="1009"/>
        <v>-0.0251317243005228-0.0366615790826216i</v>
      </c>
      <c r="AF1956" t="str">
        <f t="shared" si="1010"/>
        <v>-14.6194571894934-1.8408242968119i</v>
      </c>
      <c r="AG1956" t="str">
        <f t="shared" si="1011"/>
        <v>1.18683570486798-0.137629019545258i</v>
      </c>
      <c r="AH1956" t="str">
        <f t="shared" si="1012"/>
        <v>0.193222255291679+0.51298462092412i</v>
      </c>
      <c r="AI1956">
        <f t="shared" si="1013"/>
        <v>-5.2217277836527813</v>
      </c>
      <c r="AJ1956">
        <f t="shared" si="1014"/>
        <v>69.360471752807442</v>
      </c>
      <c r="AK1956"/>
      <c r="AL1956"/>
      <c r="AM1956"/>
      <c r="AN1956"/>
    </row>
    <row r="1957" spans="1:40" x14ac:dyDescent="0.25">
      <c r="A1957"/>
      <c r="B1957">
        <f t="shared" si="980"/>
        <v>182300</v>
      </c>
      <c r="C1957" s="186" t="str">
        <f t="shared" si="983"/>
        <v>-2.29969048292726E-06+0.0134340234186597i</v>
      </c>
      <c r="D1957" s="158" t="str">
        <f t="shared" si="984"/>
        <v>-5.95702358796633+0.102994179543058i</v>
      </c>
      <c r="E1957" t="str">
        <f t="shared" si="985"/>
        <v>2870</v>
      </c>
      <c r="F1957" t="str">
        <f t="shared" si="986"/>
        <v>0.777000777000777</v>
      </c>
      <c r="G1957" t="str">
        <f t="shared" si="981"/>
        <v>0.777000777000777</v>
      </c>
      <c r="H1957" t="str">
        <f t="shared" si="987"/>
        <v>8.66292214254163+1.94292718002723i</v>
      </c>
      <c r="I1957" t="str">
        <f t="shared" si="988"/>
        <v>715.890425936774i</v>
      </c>
      <c r="J1957" t="str">
        <f t="shared" si="982"/>
        <v>-437.371231842186+154.830490472243i</v>
      </c>
      <c r="K1957" t="str">
        <f t="shared" si="989"/>
        <v>0.514905405588577-1.45452495072248i</v>
      </c>
      <c r="L1957" t="str">
        <f t="shared" si="990"/>
        <v>0.0363588495573595-0.0862734829647652i</v>
      </c>
      <c r="M1957" t="str">
        <f t="shared" si="991"/>
        <v>0.551264255145936-1.54079843368725i</v>
      </c>
      <c r="N1957" t="str">
        <f t="shared" si="992"/>
        <v>-0.808484041813618i</v>
      </c>
      <c r="O1957" t="str">
        <f t="shared" si="993"/>
        <v>0.690595629324374-0.723241091723964i</v>
      </c>
      <c r="P1957" t="str">
        <f t="shared" si="994"/>
        <v>0.309404370675626+0.723241091723964i</v>
      </c>
      <c r="Q1957" t="str">
        <f t="shared" si="995"/>
        <v>-0.309404370675626+0.085242950089654i</v>
      </c>
      <c r="R1957" t="str">
        <f t="shared" si="996"/>
        <v>-0.330880701770019-2.42868689032961i</v>
      </c>
      <c r="S1957" t="str">
        <f t="shared" si="997"/>
        <v>0.0834539619174489i</v>
      </c>
      <c r="T1957" t="str">
        <f t="shared" si="998"/>
        <v>0.202683543254975-0.0276133054847339i</v>
      </c>
      <c r="U1957" t="str">
        <f t="shared" si="999"/>
        <v>0.0000500000000000001-0.00132278581003587i</v>
      </c>
      <c r="V1957" t="str">
        <f t="shared" si="1000"/>
        <v>3.33333333333333E-06-0.00145506439103945i</v>
      </c>
      <c r="W1957" t="str">
        <f t="shared" si="1001"/>
        <v>0.0000144704965746177-0.000693105633111822i</v>
      </c>
      <c r="X1957" t="str">
        <f t="shared" si="1002"/>
        <v>0.0000235316884985527-0.000692608244635743i</v>
      </c>
      <c r="Y1957" t="str">
        <f t="shared" si="1003"/>
        <v>0.009+0.114542468149884i</v>
      </c>
      <c r="Z1957" t="str">
        <f t="shared" si="1004"/>
        <v>-0.0844097257329869-0.00958382798939677i</v>
      </c>
      <c r="AA1957" t="str">
        <f t="shared" si="1005"/>
        <v>9.68545303489724-122.201318641946i</v>
      </c>
      <c r="AB1957" t="str">
        <f t="shared" si="1006"/>
        <v>1.40011008276379-0.190748922219977i</v>
      </c>
      <c r="AC1957" t="str">
        <f t="shared" si="1007"/>
        <v>1.47792500131302-2.26244048503966i</v>
      </c>
      <c r="AD1957" t="str">
        <f t="shared" si="1008"/>
        <v>0.342441500521338+0.395151710539023i</v>
      </c>
      <c r="AE1957" t="str">
        <f t="shared" si="1009"/>
        <v>-0.0251183271150767-0.0366365479469469i</v>
      </c>
      <c r="AF1957" t="str">
        <f t="shared" si="1010"/>
        <v>-14.619945730508-1.83993300048417i</v>
      </c>
      <c r="AG1957" t="str">
        <f t="shared" si="1011"/>
        <v>1.1868092354064-0.137630878106204i</v>
      </c>
      <c r="AH1957" t="str">
        <f t="shared" si="1012"/>
        <v>0.193175285602065+0.512658014235109i</v>
      </c>
      <c r="AI1957">
        <f t="shared" si="1013"/>
        <v>-5.2268345724996204</v>
      </c>
      <c r="AJ1957">
        <f t="shared" si="1014"/>
        <v>69.353028554811829</v>
      </c>
      <c r="AK1957"/>
      <c r="AL1957"/>
      <c r="AM1957"/>
      <c r="AN1957"/>
    </row>
    <row r="1958" spans="1:40" x14ac:dyDescent="0.25">
      <c r="A1958"/>
      <c r="B1958">
        <f t="shared" si="980"/>
        <v>182400</v>
      </c>
      <c r="C1958" s="186" t="str">
        <f t="shared" si="983"/>
        <v>-2.29716958378471E-06+0.0134266582746729i</v>
      </c>
      <c r="D1958" s="158" t="str">
        <f t="shared" si="984"/>
        <v>-5.95702356863944+0.102937713439159i</v>
      </c>
      <c r="E1958" t="str">
        <f t="shared" si="985"/>
        <v>2870</v>
      </c>
      <c r="F1958" t="str">
        <f t="shared" si="986"/>
        <v>0.777000777000777</v>
      </c>
      <c r="G1958" t="str">
        <f t="shared" si="981"/>
        <v>0.777000777000777</v>
      </c>
      <c r="H1958" t="str">
        <f t="shared" si="987"/>
        <v>8.66340995903124+1.94198021459337i</v>
      </c>
      <c r="I1958" t="str">
        <f t="shared" si="988"/>
        <v>716.283125018473i</v>
      </c>
      <c r="J1958" t="str">
        <f t="shared" si="982"/>
        <v>-437.852297629693+154.915422172996i</v>
      </c>
      <c r="K1958" t="str">
        <f t="shared" si="989"/>
        <v>0.514401474824083-1.45390216478452i</v>
      </c>
      <c r="L1958" t="str">
        <f t="shared" si="990"/>
        <v>0.0363249989220258-0.0862404419996976i</v>
      </c>
      <c r="M1958" t="str">
        <f t="shared" si="991"/>
        <v>0.550726473746109-1.54014260678422i</v>
      </c>
      <c r="N1958" t="str">
        <f t="shared" si="992"/>
        <v>-0.80892753278554i</v>
      </c>
      <c r="O1958" t="str">
        <f t="shared" si="993"/>
        <v>0.690274810525548-0.723547293515717i</v>
      </c>
      <c r="P1958" t="str">
        <f t="shared" si="994"/>
        <v>0.309725189474452+0.723547293515717i</v>
      </c>
      <c r="Q1958" t="str">
        <f t="shared" si="995"/>
        <v>-0.309725189474452+0.085380239269823i</v>
      </c>
      <c r="R1958" t="str">
        <f t="shared" si="996"/>
        <v>-0.330877975065409-2.42730575279196i</v>
      </c>
      <c r="S1958" t="str">
        <f t="shared" si="997"/>
        <v>0.0834997402838326i</v>
      </c>
      <c r="T1958" t="str">
        <f t="shared" si="998"/>
        <v>0.202679399947581-0.0276282249836021i</v>
      </c>
      <c r="U1958" t="str">
        <f t="shared" si="999"/>
        <v>0.0000500000000000001-0.00132206059851721i</v>
      </c>
      <c r="V1958" t="str">
        <f t="shared" si="1000"/>
        <v>3.33333333333333E-06-0.00145426665836893i</v>
      </c>
      <c r="W1958" t="str">
        <f t="shared" si="1001"/>
        <v>0.0000144704919868069-0.000692725879812116i</v>
      </c>
      <c r="X1958" t="str">
        <f t="shared" si="1002"/>
        <v>0.0000235217547299881-0.00069222889386175i</v>
      </c>
      <c r="Y1958" t="str">
        <f t="shared" si="1003"/>
        <v>0.009+0.114605300002956i</v>
      </c>
      <c r="Z1958" t="str">
        <f t="shared" si="1004"/>
        <v>-0.0843173626318729-0.00956996516392724i</v>
      </c>
      <c r="AA1958" t="str">
        <f t="shared" si="1005"/>
        <v>9.67476345059759-122.134355838827i</v>
      </c>
      <c r="AB1958" t="str">
        <f t="shared" si="1006"/>
        <v>1.4000814613653-0.190851984069299i</v>
      </c>
      <c r="AC1958" t="str">
        <f t="shared" si="1007"/>
        <v>1.47712265392058-2.26143235181135i</v>
      </c>
      <c r="AD1958" t="str">
        <f t="shared" si="1008"/>
        <v>0.342612663114115+0.395324907439i</v>
      </c>
      <c r="AE1958" t="str">
        <f t="shared" si="1009"/>
        <v>-0.0251049505654406-0.0366115448286682i</v>
      </c>
      <c r="AF1958" t="str">
        <f t="shared" si="1010"/>
        <v>-14.6204335276707-1.83904250115421i</v>
      </c>
      <c r="AG1958" t="str">
        <f t="shared" si="1011"/>
        <v>1.18678276678425-0.137632769044758i</v>
      </c>
      <c r="AH1958" t="str">
        <f t="shared" si="1012"/>
        <v>0.193128379883864+0.512331775716777i</v>
      </c>
      <c r="AI1958">
        <f t="shared" si="1013"/>
        <v>-5.2319383955599292</v>
      </c>
      <c r="AJ1958">
        <f t="shared" si="1014"/>
        <v>69.345583922633395</v>
      </c>
      <c r="AK1958"/>
      <c r="AL1958"/>
      <c r="AM1958"/>
      <c r="AN1958"/>
    </row>
    <row r="1959" spans="1:40" x14ac:dyDescent="0.25">
      <c r="A1959"/>
      <c r="B1959">
        <f t="shared" si="980"/>
        <v>182500</v>
      </c>
      <c r="C1959" s="186" t="str">
        <f t="shared" si="983"/>
        <v>-2.29465282745035E-06+0.0134193012020761i</v>
      </c>
      <c r="D1959" s="158" t="str">
        <f t="shared" si="984"/>
        <v>-5.9570235493443+0.102881309215917i</v>
      </c>
      <c r="E1959" t="str">
        <f t="shared" si="985"/>
        <v>2870</v>
      </c>
      <c r="F1959" t="str">
        <f t="shared" si="986"/>
        <v>0.777000777000777</v>
      </c>
      <c r="G1959" t="str">
        <f t="shared" si="981"/>
        <v>0.777000777000777</v>
      </c>
      <c r="H1959" t="str">
        <f t="shared" si="987"/>
        <v>8.66389703311532+1.94103410708583i</v>
      </c>
      <c r="I1959" t="str">
        <f t="shared" si="988"/>
        <v>716.675824100172i</v>
      </c>
      <c r="J1959" t="str">
        <f t="shared" si="982"/>
        <v>-438.333627231725+155.000353873748i</v>
      </c>
      <c r="K1959" t="str">
        <f t="shared" si="989"/>
        <v>0.513898253926152-1.45327981544468i</v>
      </c>
      <c r="L1959" t="str">
        <f t="shared" si="990"/>
        <v>0.0362911927471912-0.0862074185271354i</v>
      </c>
      <c r="M1959" t="str">
        <f t="shared" si="991"/>
        <v>0.550189446673343-1.53948723397182i</v>
      </c>
      <c r="N1959" t="str">
        <f t="shared" si="992"/>
        <v>-0.809371023757462i</v>
      </c>
      <c r="O1959" t="str">
        <f t="shared" si="993"/>
        <v>0.689953855960546-0.72385335299712i</v>
      </c>
      <c r="P1959" t="str">
        <f t="shared" si="994"/>
        <v>0.310046144039454+0.72385335299712i</v>
      </c>
      <c r="Q1959" t="str">
        <f t="shared" si="995"/>
        <v>-0.310046144039454+0.085517670760342i</v>
      </c>
      <c r="R1959" t="str">
        <f t="shared" si="996"/>
        <v>-0.33087524678745-2.42592610124164i</v>
      </c>
      <c r="S1959" t="str">
        <f t="shared" si="997"/>
        <v>0.0835455186502163i</v>
      </c>
      <c r="T1959" t="str">
        <f t="shared" si="998"/>
        <v>0.20267525433533-0.0276431441013758i</v>
      </c>
      <c r="U1959" t="str">
        <f t="shared" si="999"/>
        <v>0.0000500000000000001-0.0013213361817509i</v>
      </c>
      <c r="V1959" t="str">
        <f t="shared" si="1000"/>
        <v>3.33333333333333E-06-0.00145346979992598i</v>
      </c>
      <c r="W1959" t="str">
        <f t="shared" si="1001"/>
        <v>0.0000144704873964837-0.000692346542811112i</v>
      </c>
      <c r="X1959" t="str">
        <f t="shared" si="1002"/>
        <v>0.0000235118372726653-0.000691849958732109i</v>
      </c>
      <c r="Y1959" t="str">
        <f t="shared" si="1003"/>
        <v>0.009+0.114668131856027i</v>
      </c>
      <c r="Z1959" t="str">
        <f t="shared" si="1004"/>
        <v>-0.0842251510074527-0.00955613177407036i</v>
      </c>
      <c r="AA1959" t="str">
        <f t="shared" si="1005"/>
        <v>9.66409159181037-122.067466349374i</v>
      </c>
      <c r="AB1959" t="str">
        <f t="shared" si="1006"/>
        <v>1.40005282404518-0.190955043286074i</v>
      </c>
      <c r="AC1959" t="str">
        <f t="shared" si="1007"/>
        <v>1.47632143717342-2.2604248991088i</v>
      </c>
      <c r="AD1959" t="str">
        <f t="shared" si="1008"/>
        <v>0.342783902179823+0.39549803282189i</v>
      </c>
      <c r="AE1959" t="str">
        <f t="shared" si="1009"/>
        <v>-0.0250915946059879-0.0365865696768346i</v>
      </c>
      <c r="AF1959" t="str">
        <f t="shared" si="1010"/>
        <v>-14.6209205824596-1.83815279786991i</v>
      </c>
      <c r="AG1959" t="str">
        <f t="shared" si="1011"/>
        <v>1.18675629897933-0.137634692295753i</v>
      </c>
      <c r="AH1959" t="str">
        <f t="shared" si="1012"/>
        <v>0.193081538015887+0.512005904711047i</v>
      </c>
      <c r="AI1959">
        <f t="shared" si="1013"/>
        <v>-5.2370392564642421</v>
      </c>
      <c r="AJ1959">
        <f t="shared" si="1014"/>
        <v>69.338137856535241</v>
      </c>
      <c r="AK1959"/>
      <c r="AL1959"/>
      <c r="AM1959"/>
      <c r="AN1959"/>
    </row>
    <row r="1960" spans="1:40" x14ac:dyDescent="0.25">
      <c r="A1960"/>
      <c r="B1960">
        <f t="shared" si="980"/>
        <v>182600</v>
      </c>
      <c r="C1960" s="186" t="str">
        <f t="shared" si="983"/>
        <v>-2.29214020485154E-06+0.0134119521876084i</v>
      </c>
      <c r="D1960" s="158" t="str">
        <f t="shared" si="984"/>
        <v>-5.95702353008086+0.102824966771664i</v>
      </c>
      <c r="E1960" t="str">
        <f t="shared" si="985"/>
        <v>2870</v>
      </c>
      <c r="F1960" t="str">
        <f t="shared" si="986"/>
        <v>0.777000777000777</v>
      </c>
      <c r="G1960" t="str">
        <f t="shared" si="981"/>
        <v>0.777000777000777</v>
      </c>
      <c r="H1960" t="str">
        <f t="shared" si="987"/>
        <v>8.66438336626839+1.94008885645214i</v>
      </c>
      <c r="I1960" t="str">
        <f t="shared" si="988"/>
        <v>717.06852318187i</v>
      </c>
      <c r="J1960" t="str">
        <f t="shared" si="982"/>
        <v>-438.815220648283+155.085285574501i</v>
      </c>
      <c r="K1960" t="str">
        <f t="shared" si="989"/>
        <v>0.5133957416222-1.45265790242628i</v>
      </c>
      <c r="L1960" t="str">
        <f t="shared" si="990"/>
        <v>0.0362574309605231-0.0861744125487732i</v>
      </c>
      <c r="M1960" t="str">
        <f t="shared" si="991"/>
        <v>0.549653172582723-1.53883231497505i</v>
      </c>
      <c r="N1960" t="str">
        <f t="shared" si="992"/>
        <v>-0.809814514729384i</v>
      </c>
      <c r="O1960" t="str">
        <f t="shared" si="993"/>
        <v>0.689632765692496-0.724159270107978i</v>
      </c>
      <c r="P1960" t="str">
        <f t="shared" si="994"/>
        <v>0.310367234307504+0.724159270107978i</v>
      </c>
      <c r="Q1960" t="str">
        <f t="shared" si="995"/>
        <v>-0.310367234307504+0.0856552446214061i</v>
      </c>
      <c r="R1960" t="str">
        <f t="shared" si="996"/>
        <v>-0.330872516936017-2.42454793323665i</v>
      </c>
      <c r="S1960" t="str">
        <f t="shared" si="997"/>
        <v>0.0835912970166i</v>
      </c>
      <c r="T1960" t="str">
        <f t="shared" si="998"/>
        <v>0.202671106418168-0.0276580628378286i</v>
      </c>
      <c r="U1960" t="str">
        <f t="shared" si="999"/>
        <v>0.0000500000000000001-0.00132061255843121i</v>
      </c>
      <c r="V1960" t="str">
        <f t="shared" si="1000"/>
        <v>3.33333333333333E-06-0.00145267381427433i</v>
      </c>
      <c r="W1960" t="str">
        <f t="shared" si="1001"/>
        <v>0.0000144704828036484-0.000691967621424864i</v>
      </c>
      <c r="X1960" t="str">
        <f t="shared" si="1002"/>
        <v>0.0000235019360908685-0.000691471438564417i</v>
      </c>
      <c r="Y1960" t="str">
        <f t="shared" si="1003"/>
        <v>0.009+0.114730963709099i</v>
      </c>
      <c r="Z1960" t="str">
        <f t="shared" si="1004"/>
        <v>-0.084133090528886-0.00954232774000201i</v>
      </c>
      <c r="AA1960" t="str">
        <f t="shared" si="1005"/>
        <v>9.65343741928445-122.000650053332i</v>
      </c>
      <c r="AB1960" t="str">
        <f t="shared" si="1006"/>
        <v>1.40002417080304-0.191058099868736i</v>
      </c>
      <c r="AC1960" t="str">
        <f t="shared" si="1007"/>
        <v>1.47552134905865-2.25941812651834i</v>
      </c>
      <c r="AD1960" t="str">
        <f t="shared" si="1008"/>
        <v>0.342955217690766+0.395671086655771i</v>
      </c>
      <c r="AE1960" t="str">
        <f t="shared" si="1009"/>
        <v>-0.025078259191219-0.0365616224406218i</v>
      </c>
      <c r="AF1960" t="str">
        <f t="shared" si="1010"/>
        <v>-14.6214068963492-1.83726388968048i</v>
      </c>
      <c r="AG1960" t="str">
        <f t="shared" si="1011"/>
        <v>1.18672983196948-0.137636647794169i</v>
      </c>
      <c r="AH1960" t="str">
        <f t="shared" si="1012"/>
        <v>0.193034759877237+0.511680400561439i</v>
      </c>
      <c r="AI1960">
        <f t="shared" si="1013"/>
        <v>-5.2421371588360728</v>
      </c>
      <c r="AJ1960">
        <f t="shared" si="1014"/>
        <v>69.330690356781062</v>
      </c>
      <c r="AK1960"/>
      <c r="AL1960"/>
      <c r="AM1960"/>
      <c r="AN1960"/>
    </row>
    <row r="1961" spans="1:40" x14ac:dyDescent="0.25">
      <c r="A1961"/>
      <c r="B1961">
        <f t="shared" si="980"/>
        <v>182700</v>
      </c>
      <c r="C1961" s="186" t="str">
        <f t="shared" si="983"/>
        <v>-2.28963170694041E-06+0.0134046112180382i</v>
      </c>
      <c r="D1961" s="158" t="str">
        <f t="shared" si="984"/>
        <v>-5.95702351084905+0.10276868600496i</v>
      </c>
      <c r="E1961" t="str">
        <f t="shared" si="985"/>
        <v>2870</v>
      </c>
      <c r="F1961" t="str">
        <f t="shared" si="986"/>
        <v>0.777000777000777</v>
      </c>
      <c r="G1961" t="str">
        <f t="shared" si="981"/>
        <v>0.777000777000777</v>
      </c>
      <c r="H1961" t="str">
        <f t="shared" si="987"/>
        <v>8.66486895996143+1.93914446164119i</v>
      </c>
      <c r="I1961" t="str">
        <f t="shared" si="988"/>
        <v>717.461222263569i</v>
      </c>
      <c r="J1961" t="str">
        <f t="shared" si="982"/>
        <v>-439.297077879367+155.170217275254i</v>
      </c>
      <c r="K1961" t="str">
        <f t="shared" si="989"/>
        <v>0.512893936642337-1.45203642545235i</v>
      </c>
      <c r="L1961" t="str">
        <f t="shared" si="990"/>
        <v>0.0362237134898218-0.0861414240662458i</v>
      </c>
      <c r="M1961" t="str">
        <f t="shared" si="991"/>
        <v>0.549117650132159-1.5381778495186i</v>
      </c>
      <c r="N1961" t="str">
        <f t="shared" si="992"/>
        <v>-0.810258005701306i</v>
      </c>
      <c r="O1961" t="str">
        <f t="shared" si="993"/>
        <v>0.689311539784549-0.724465044788121i</v>
      </c>
      <c r="P1961" t="str">
        <f t="shared" si="994"/>
        <v>0.310688460215451+0.724465044788121i</v>
      </c>
      <c r="Q1961" t="str">
        <f t="shared" si="995"/>
        <v>-0.310688460215451+0.085792960913185i</v>
      </c>
      <c r="R1961" t="str">
        <f t="shared" si="996"/>
        <v>-0.330869785510987-2.42317124634029i</v>
      </c>
      <c r="S1961" t="str">
        <f t="shared" si="997"/>
        <v>0.0836370753829837i</v>
      </c>
      <c r="T1961" t="str">
        <f t="shared" si="998"/>
        <v>0.202666956196041-0.0276729811927341i</v>
      </c>
      <c r="U1961" t="str">
        <f t="shared" si="999"/>
        <v>0.0000499999999999999-0.00131988972725527i</v>
      </c>
      <c r="V1961" t="str">
        <f t="shared" si="1000"/>
        <v>3.33333333333333E-06-0.0014518786999808i</v>
      </c>
      <c r="W1961" t="str">
        <f t="shared" si="1001"/>
        <v>0.0000144704782083008-0.00069158911497091i</v>
      </c>
      <c r="X1961" t="str">
        <f t="shared" si="1002"/>
        <v>0.0000234920511489781-0.000691093332677747i</v>
      </c>
      <c r="Y1961" t="str">
        <f t="shared" si="1003"/>
        <v>0.009+0.114793795562171i</v>
      </c>
      <c r="Z1961" t="str">
        <f t="shared" si="1004"/>
        <v>-0.084041180866235-0.0095285529821599i</v>
      </c>
      <c r="AA1961" t="str">
        <f t="shared" si="1005"/>
        <v>9.64280089387804-121.93390683071i</v>
      </c>
      <c r="AB1961" t="str">
        <f t="shared" si="1006"/>
        <v>1.39999550163853-0.191161153815721i</v>
      </c>
      <c r="AC1961" t="str">
        <f t="shared" si="1007"/>
        <v>1.47472238756758-2.25841203362591i</v>
      </c>
      <c r="AD1961" t="str">
        <f t="shared" si="1008"/>
        <v>0.343126609619205+0.395844068908733i</v>
      </c>
      <c r="AE1961" t="str">
        <f t="shared" si="1009"/>
        <v>-0.025064944275755-0.0365367030693307i</v>
      </c>
      <c r="AF1961" t="str">
        <f t="shared" si="1010"/>
        <v>-14.6218924708105-1.83637577563623i</v>
      </c>
      <c r="AG1961" t="str">
        <f t="shared" si="1011"/>
        <v>1.18670336573264-0.137638635475109i</v>
      </c>
      <c r="AH1961" t="str">
        <f t="shared" si="1012"/>
        <v>0.192988045347249+0.511355262613011i</v>
      </c>
      <c r="AI1961">
        <f t="shared" si="1013"/>
        <v>-5.247232106293076</v>
      </c>
      <c r="AJ1961">
        <f t="shared" si="1014"/>
        <v>69.323241423639075</v>
      </c>
      <c r="AK1961"/>
      <c r="AL1961"/>
      <c r="AM1961"/>
      <c r="AN1961"/>
    </row>
    <row r="1962" spans="1:40" x14ac:dyDescent="0.25">
      <c r="A1962"/>
      <c r="B1962">
        <f t="shared" si="980"/>
        <v>182800</v>
      </c>
      <c r="C1962" s="186" t="str">
        <f t="shared" si="983"/>
        <v>-2.28712732469382E-06+0.0133972782801626i</v>
      </c>
      <c r="D1962" s="158" t="str">
        <f t="shared" si="984"/>
        <v>-5.95702349164878+0.10271246681458i</v>
      </c>
      <c r="E1962" t="str">
        <f t="shared" si="985"/>
        <v>2870</v>
      </c>
      <c r="F1962" t="str">
        <f t="shared" si="986"/>
        <v>0.777000777000777</v>
      </c>
      <c r="G1962" t="str">
        <f t="shared" si="981"/>
        <v>0.777000777000777</v>
      </c>
      <c r="H1962" t="str">
        <f t="shared" si="987"/>
        <v>8.66535381566177+1.93820092160335i</v>
      </c>
      <c r="I1962" t="str">
        <f t="shared" si="988"/>
        <v>717.853921345268i</v>
      </c>
      <c r="J1962" t="str">
        <f t="shared" si="982"/>
        <v>-439.779198924976+155.255148976007i</v>
      </c>
      <c r="K1962" t="str">
        <f t="shared" si="989"/>
        <v>0.512392837719363-1.45141538424558i</v>
      </c>
      <c r="L1962" t="str">
        <f t="shared" si="990"/>
        <v>0.0361900402630207-0.0861084530811283i</v>
      </c>
      <c r="M1962" t="str">
        <f t="shared" si="991"/>
        <v>0.548582877982384-1.53752383732671i</v>
      </c>
      <c r="N1962" t="str">
        <f t="shared" si="992"/>
        <v>-0.810701496673228i</v>
      </c>
      <c r="O1962" t="str">
        <f t="shared" si="993"/>
        <v>0.688990178299887-0.724770676977408i</v>
      </c>
      <c r="P1962" t="str">
        <f t="shared" si="994"/>
        <v>0.311009821700113+0.724770676977408i</v>
      </c>
      <c r="Q1962" t="str">
        <f t="shared" si="995"/>
        <v>-0.311009821700113+0.0859308196958199i</v>
      </c>
      <c r="R1962" t="str">
        <f t="shared" si="996"/>
        <v>-0.330867052512218-2.42179603812123i</v>
      </c>
      <c r="S1962" t="str">
        <f t="shared" si="997"/>
        <v>0.0836828537493674i</v>
      </c>
      <c r="T1962" t="str">
        <f t="shared" si="998"/>
        <v>0.202662803668896-0.0276878991658642i</v>
      </c>
      <c r="U1962" t="str">
        <f t="shared" si="999"/>
        <v>0.0000499999999999999-0.00131916768692308i</v>
      </c>
      <c r="V1962" t="str">
        <f t="shared" si="1000"/>
        <v>3.33333333333333E-06-0.00145108445561538i</v>
      </c>
      <c r="W1962" t="str">
        <f t="shared" si="1001"/>
        <v>0.0000144704736104409-0.000691211022768294i</v>
      </c>
      <c r="X1962" t="str">
        <f t="shared" si="1002"/>
        <v>0.0000234821824114727-0.000690715640392675i</v>
      </c>
      <c r="Y1962" t="str">
        <f t="shared" si="1003"/>
        <v>0.009+0.114856627415243i</v>
      </c>
      <c r="Z1962" t="str">
        <f t="shared" si="1004"/>
        <v>-0.0839494216904605-0.00951480742124228i</v>
      </c>
      <c r="AA1962" t="str">
        <f t="shared" si="1005"/>
        <v>9.63218197655723-121.867236561779i</v>
      </c>
      <c r="AB1962" t="str">
        <f t="shared" si="1006"/>
        <v>1.39996681655127-0.191264205125455i</v>
      </c>
      <c r="AC1962" t="str">
        <f t="shared" si="1007"/>
        <v>1.4739245506958-2.2574066200167i</v>
      </c>
      <c r="AD1962" t="str">
        <f t="shared" si="1008"/>
        <v>0.343298077937415+0.396016979548869i</v>
      </c>
      <c r="AE1962" t="str">
        <f t="shared" si="1009"/>
        <v>-0.0250516498143432-0.0365118115123877i</v>
      </c>
      <c r="AF1962" t="str">
        <f t="shared" si="1010"/>
        <v>-14.6223773073106-1.83548845478877i</v>
      </c>
      <c r="AG1962" t="str">
        <f t="shared" si="1011"/>
        <v>1.18667690024677-0.137640655273822i</v>
      </c>
      <c r="AH1962" t="str">
        <f t="shared" si="1012"/>
        <v>0.192941394305546+0.5110304902124i</v>
      </c>
      <c r="AI1962">
        <f t="shared" si="1013"/>
        <v>-5.2523241024460585</v>
      </c>
      <c r="AJ1962">
        <f t="shared" si="1014"/>
        <v>69.315791057378036</v>
      </c>
      <c r="AK1962"/>
      <c r="AL1962"/>
      <c r="AM1962"/>
      <c r="AN1962"/>
    </row>
    <row r="1963" spans="1:40" x14ac:dyDescent="0.25">
      <c r="A1963"/>
      <c r="B1963">
        <f t="shared" si="980"/>
        <v>182900</v>
      </c>
      <c r="C1963" s="186" t="str">
        <f t="shared" si="983"/>
        <v>-2.28462704911341E-06+0.0133899533608078i</v>
      </c>
      <c r="D1963" s="158" t="str">
        <f t="shared" si="984"/>
        <v>-5.95702347248+0.102656309099526i</v>
      </c>
      <c r="E1963" t="str">
        <f t="shared" si="985"/>
        <v>2870</v>
      </c>
      <c r="F1963" t="str">
        <f t="shared" si="986"/>
        <v>0.777000777000777</v>
      </c>
      <c r="G1963" t="str">
        <f t="shared" si="981"/>
        <v>0.777000777000777</v>
      </c>
      <c r="H1963" t="str">
        <f t="shared" si="987"/>
        <v>8.66583793483328+1.93725823529042i</v>
      </c>
      <c r="I1963" t="str">
        <f t="shared" si="988"/>
        <v>718.246620426967i</v>
      </c>
      <c r="J1963" t="str">
        <f t="shared" si="982"/>
        <v>-440.261583785111+155.340080676759i</v>
      </c>
      <c r="K1963" t="str">
        <f t="shared" si="989"/>
        <v>0.511892443588757-1.45079477852836i</v>
      </c>
      <c r="L1963" t="str">
        <f t="shared" si="990"/>
        <v>0.0361564112081864-0.0860754995949373i</v>
      </c>
      <c r="M1963" t="str">
        <f t="shared" si="991"/>
        <v>0.548048854796943-1.5368702781233i</v>
      </c>
      <c r="N1963" t="str">
        <f t="shared" si="992"/>
        <v>-0.811144987645149i</v>
      </c>
      <c r="O1963" t="str">
        <f t="shared" si="993"/>
        <v>0.688668681301717-0.725076166615725i</v>
      </c>
      <c r="P1963" t="str">
        <f t="shared" si="994"/>
        <v>0.311331318698283+0.725076166615725i</v>
      </c>
      <c r="Q1963" t="str">
        <f t="shared" si="995"/>
        <v>-0.311331318698283+0.0860688210294239i</v>
      </c>
      <c r="R1963" t="str">
        <f t="shared" si="996"/>
        <v>-0.33086431793958-2.42042230615344i</v>
      </c>
      <c r="S1963" t="str">
        <f t="shared" si="997"/>
        <v>0.0837286321157511i</v>
      </c>
      <c r="T1963" t="str">
        <f t="shared" si="998"/>
        <v>0.202658648836679-0.027702816756992i</v>
      </c>
      <c r="U1963" t="str">
        <f t="shared" si="999"/>
        <v>0.00005-0.00131844643613744i</v>
      </c>
      <c r="V1963" t="str">
        <f t="shared" si="1000"/>
        <v>3.33333333333333E-06-0.00145029107975119i</v>
      </c>
      <c r="W1963" t="str">
        <f t="shared" si="1001"/>
        <v>0.0000144704690100691-0.000690833344137542i</v>
      </c>
      <c r="X1963" t="str">
        <f t="shared" si="1002"/>
        <v>0.0000234723298429281-0.000690338361031255i</v>
      </c>
      <c r="Y1963" t="str">
        <f t="shared" si="1003"/>
        <v>0.009+0.114919459268315i</v>
      </c>
      <c r="Z1963" t="str">
        <f t="shared" si="1004"/>
        <v>-0.0838578126734194-0.00950109097820729i</v>
      </c>
      <c r="AA1963" t="str">
        <f t="shared" si="1005"/>
        <v>9.62158062839647-121.800639127068i</v>
      </c>
      <c r="AB1963" t="str">
        <f t="shared" si="1006"/>
        <v>1.39993811554089-0.191367253796369i</v>
      </c>
      <c r="AC1963" t="str">
        <f t="shared" si="1007"/>
        <v>1.47312783644306-2.25640188527547i</v>
      </c>
      <c r="AD1963" t="str">
        <f t="shared" si="1008"/>
        <v>0.343469622617631+0.396189818544282i</v>
      </c>
      <c r="AE1963" t="str">
        <f t="shared" si="1009"/>
        <v>-0.0250383757618507-0.0364869477193431i</v>
      </c>
      <c r="AF1963" t="str">
        <f t="shared" si="1010"/>
        <v>-14.6228614073133-1.83460192619089i</v>
      </c>
      <c r="AG1963" t="str">
        <f t="shared" si="1011"/>
        <v>1.18665043548994-0.137642707125678i</v>
      </c>
      <c r="AH1963" t="str">
        <f t="shared" si="1012"/>
        <v>0.192894806631986+0.510706082707768i</v>
      </c>
      <c r="AI1963">
        <f t="shared" si="1013"/>
        <v>-5.2574131509000299</v>
      </c>
      <c r="AJ1963">
        <f t="shared" si="1014"/>
        <v>69.30833925827055</v>
      </c>
      <c r="AK1963"/>
      <c r="AL1963"/>
      <c r="AM1963"/>
      <c r="AN1963"/>
    </row>
    <row r="1964" spans="1:40" x14ac:dyDescent="0.25">
      <c r="A1964"/>
      <c r="B1964">
        <f t="shared" si="980"/>
        <v>183000</v>
      </c>
      <c r="C1964" s="186" t="str">
        <f t="shared" si="983"/>
        <v>-2.28213087122528E-06+0.0133826364468287i</v>
      </c>
      <c r="D1964" s="158" t="str">
        <f t="shared" si="984"/>
        <v>-5.95702345334264+0.10260021275902i</v>
      </c>
      <c r="E1964" t="str">
        <f t="shared" si="985"/>
        <v>2870</v>
      </c>
      <c r="F1964" t="str">
        <f t="shared" si="986"/>
        <v>0.777000777000777</v>
      </c>
      <c r="G1964" t="str">
        <f t="shared" si="981"/>
        <v>0.777000777000777</v>
      </c>
      <c r="H1964" t="str">
        <f t="shared" si="987"/>
        <v>8.66632131893623+1.93631640165562i</v>
      </c>
      <c r="I1964" t="str">
        <f t="shared" si="988"/>
        <v>718.639319508665i</v>
      </c>
      <c r="J1964" t="str">
        <f t="shared" si="982"/>
        <v>-440.744232459771+155.425012377512i</v>
      </c>
      <c r="K1964" t="str">
        <f t="shared" si="989"/>
        <v>0.511392752988684-1.45017460802273i</v>
      </c>
      <c r="L1964" t="str">
        <f t="shared" si="990"/>
        <v>0.0361228262535174-0.0860425636091298i</v>
      </c>
      <c r="M1964" t="str">
        <f t="shared" si="991"/>
        <v>0.547515579242201-1.53621717163186i</v>
      </c>
      <c r="N1964" t="str">
        <f t="shared" si="992"/>
        <v>-0.811588478617071i</v>
      </c>
      <c r="O1964" t="str">
        <f t="shared" si="993"/>
        <v>0.68834704885327-0.725381513642989i</v>
      </c>
      <c r="P1964" t="str">
        <f t="shared" si="994"/>
        <v>0.31165295114673+0.725381513642989i</v>
      </c>
      <c r="Q1964" t="str">
        <f t="shared" si="995"/>
        <v>-0.31165295114673+0.086206964974082i</v>
      </c>
      <c r="R1964" t="str">
        <f t="shared" si="996"/>
        <v>-0.330861581792948-2.41905004801619i</v>
      </c>
      <c r="S1964" t="str">
        <f t="shared" si="997"/>
        <v>0.0837744104821348i</v>
      </c>
      <c r="T1964" t="str">
        <f t="shared" si="998"/>
        <v>0.202654491699336-0.0277177339658908i</v>
      </c>
      <c r="U1964" t="str">
        <f t="shared" si="999"/>
        <v>0.00005-0.00131772597360404i</v>
      </c>
      <c r="V1964" t="str">
        <f t="shared" si="1000"/>
        <v>3.33333333333333E-06-0.00144949857096444i</v>
      </c>
      <c r="W1964" t="str">
        <f t="shared" si="1001"/>
        <v>0.0000144704644071849-0.000690456078400668i</v>
      </c>
      <c r="X1964" t="str">
        <f t="shared" si="1002"/>
        <v>0.0000234624934080161-0.000689961493917026i</v>
      </c>
      <c r="Y1964" t="str">
        <f t="shared" si="1003"/>
        <v>0.009+0.114982291121386i</v>
      </c>
      <c r="Z1964" t="str">
        <f t="shared" si="1004"/>
        <v>-0.0837663534878645-0.00948740357427205i</v>
      </c>
      <c r="AA1964" t="str">
        <f t="shared" si="1005"/>
        <v>9.61099681057831-121.734114407373i</v>
      </c>
      <c r="AB1964" t="str">
        <f t="shared" si="1006"/>
        <v>1.39990939860701-0.191470299826897i</v>
      </c>
      <c r="AC1964" t="str">
        <f t="shared" si="1007"/>
        <v>1.47233224281334-2.25539782898632i</v>
      </c>
      <c r="AD1964" t="str">
        <f t="shared" si="1008"/>
        <v>0.343641243632095+0.396362585863083i</v>
      </c>
      <c r="AE1964" t="str">
        <f t="shared" si="1009"/>
        <v>-0.0250251220732703-0.0364621116398735i</v>
      </c>
      <c r="AF1964" t="str">
        <f t="shared" si="1010"/>
        <v>-14.6233447722789-1.8337161888966i</v>
      </c>
      <c r="AG1964" t="str">
        <f t="shared" si="1011"/>
        <v>1.18662397144026-0.137644790966196i</v>
      </c>
      <c r="AH1964" t="str">
        <f t="shared" si="1012"/>
        <v>0.192848282206717+0.510382039448869i</v>
      </c>
      <c r="AI1964">
        <f t="shared" si="1013"/>
        <v>-5.2624992552528349</v>
      </c>
      <c r="AJ1964">
        <f t="shared" si="1014"/>
        <v>69.300886026590291</v>
      </c>
      <c r="AK1964"/>
      <c r="AL1964"/>
      <c r="AM1964"/>
      <c r="AN1964"/>
    </row>
    <row r="1965" spans="1:40" x14ac:dyDescent="0.25">
      <c r="A1965"/>
      <c r="B1965">
        <f t="shared" si="980"/>
        <v>183100</v>
      </c>
      <c r="C1965" s="186" t="str">
        <f t="shared" si="983"/>
        <v>-2.27963878208005E-06+0.0133753275251088i</v>
      </c>
      <c r="D1965" s="158" t="str">
        <f t="shared" si="984"/>
        <v>-5.95702343423662+0.102544177692501i</v>
      </c>
      <c r="E1965" t="str">
        <f t="shared" si="985"/>
        <v>2870</v>
      </c>
      <c r="F1965" t="str">
        <f t="shared" si="986"/>
        <v>0.777000777000777</v>
      </c>
      <c r="G1965" t="str">
        <f t="shared" si="981"/>
        <v>0.777000777000777</v>
      </c>
      <c r="H1965" t="str">
        <f t="shared" si="987"/>
        <v>8.66680396942734+1.93537541965361i</v>
      </c>
      <c r="I1965" t="str">
        <f t="shared" si="988"/>
        <v>719.032018590364i</v>
      </c>
      <c r="J1965" t="str">
        <f t="shared" si="982"/>
        <v>-441.227144948957+155.509944078265i</v>
      </c>
      <c r="K1965" t="str">
        <f t="shared" si="989"/>
        <v>0.510893764659974-1.44955487245044i</v>
      </c>
      <c r="L1965" t="str">
        <f t="shared" si="990"/>
        <v>0.0360892853273447-0.0860096451251045i</v>
      </c>
      <c r="M1965" t="str">
        <f t="shared" si="991"/>
        <v>0.546983049987319-1.53556451757554i</v>
      </c>
      <c r="N1965" t="str">
        <f t="shared" si="992"/>
        <v>-0.812031969588993i</v>
      </c>
      <c r="O1965" t="str">
        <f t="shared" si="993"/>
        <v>0.688025281017808-0.725686717999142i</v>
      </c>
      <c r="P1965" t="str">
        <f t="shared" si="994"/>
        <v>0.311974718982192+0.725686717999142i</v>
      </c>
      <c r="Q1965" t="str">
        <f t="shared" si="995"/>
        <v>-0.311974718982192+0.0863452515898511i</v>
      </c>
      <c r="R1965" t="str">
        <f t="shared" si="996"/>
        <v>-0.330858844072184-2.41767926129404i</v>
      </c>
      <c r="S1965" t="str">
        <f t="shared" si="997"/>
        <v>0.0838201888485183i</v>
      </c>
      <c r="T1965" t="str">
        <f t="shared" si="998"/>
        <v>0.202650332256813-0.0277326507923329i</v>
      </c>
      <c r="U1965" t="str">
        <f t="shared" si="999"/>
        <v>0.00005-0.00131700629803134i</v>
      </c>
      <c r="V1965" t="str">
        <f t="shared" si="1000"/>
        <v>3.33333333333333E-06-0.00144870692783448i</v>
      </c>
      <c r="W1965" t="str">
        <f t="shared" si="1001"/>
        <v>0.0000144704598017886-0.000690079224881166i</v>
      </c>
      <c r="X1965" t="str">
        <f t="shared" si="1002"/>
        <v>0.0000234526730715055-0.000689585038375i</v>
      </c>
      <c r="Y1965" t="str">
        <f t="shared" si="1003"/>
        <v>0.009+0.115045122974458i</v>
      </c>
      <c r="Z1965" t="str">
        <f t="shared" si="1004"/>
        <v>-0.0836750438074345-0.00947374513091076i</v>
      </c>
      <c r="AA1965" t="str">
        <f t="shared" si="1005"/>
        <v>9.60043048439177-121.667662283742i</v>
      </c>
      <c r="AB1965" t="str">
        <f t="shared" si="1006"/>
        <v>1.39988066574927-0.191573343215468i</v>
      </c>
      <c r="AC1965" t="str">
        <f t="shared" si="1007"/>
        <v>1.47153776781482-2.25439445073287i</v>
      </c>
      <c r="AD1965" t="str">
        <f t="shared" si="1008"/>
        <v>0.343812940953023+0.396535281473391i</v>
      </c>
      <c r="AE1965" t="str">
        <f t="shared" si="1009"/>
        <v>-0.0250118887037143-0.0364373032237772i</v>
      </c>
      <c r="AF1965" t="str">
        <f t="shared" si="1010"/>
        <v>-14.623827403664-1.83283124196111i</v>
      </c>
      <c r="AG1965" t="str">
        <f t="shared" si="1011"/>
        <v>1.18659750807591-0.137646906731016i</v>
      </c>
      <c r="AH1965" t="str">
        <f t="shared" si="1012"/>
        <v>0.192801820910124+0.510058359786962i</v>
      </c>
      <c r="AI1965">
        <f t="shared" si="1013"/>
        <v>-5.2675824190966818</v>
      </c>
      <c r="AJ1965">
        <f t="shared" si="1014"/>
        <v>69.293431362614058</v>
      </c>
      <c r="AK1965"/>
      <c r="AL1965"/>
      <c r="AM1965"/>
      <c r="AN1965"/>
    </row>
    <row r="1966" spans="1:40" x14ac:dyDescent="0.25">
      <c r="A1966"/>
      <c r="B1966">
        <f t="shared" si="980"/>
        <v>183200</v>
      </c>
      <c r="C1966" s="186" t="str">
        <f t="shared" si="983"/>
        <v>-2.27715077275273E-06+0.0133680265825604i</v>
      </c>
      <c r="D1966" s="158" t="str">
        <f t="shared" si="984"/>
        <v>-5.95702341516189+0.10248820379963i</v>
      </c>
      <c r="E1966" t="str">
        <f t="shared" si="985"/>
        <v>2870</v>
      </c>
      <c r="F1966" t="str">
        <f t="shared" si="986"/>
        <v>0.777000777000777</v>
      </c>
      <c r="G1966" t="str">
        <f t="shared" si="981"/>
        <v>0.777000777000777</v>
      </c>
      <c r="H1966" t="str">
        <f t="shared" si="987"/>
        <v>8.66728588775987+1.93443528824051i</v>
      </c>
      <c r="I1966" t="str">
        <f t="shared" si="988"/>
        <v>719.424717672063i</v>
      </c>
      <c r="J1966" t="str">
        <f t="shared" si="982"/>
        <v>-441.710321252669+155.594875779018i</v>
      </c>
      <c r="K1966" t="str">
        <f t="shared" si="989"/>
        <v>0.510395477346119-1.44893557153291i</v>
      </c>
      <c r="L1966" t="str">
        <f t="shared" si="990"/>
        <v>0.036055788358131-0.085976744144201i</v>
      </c>
      <c r="M1966" t="str">
        <f t="shared" si="991"/>
        <v>0.54645126570425-1.53491231567711i</v>
      </c>
      <c r="N1966" t="str">
        <f t="shared" si="992"/>
        <v>-0.812475460560915i</v>
      </c>
      <c r="O1966" t="str">
        <f t="shared" si="993"/>
        <v>0.687703377858617-0.725991779624155i</v>
      </c>
      <c r="P1966" t="str">
        <f t="shared" si="994"/>
        <v>0.312296622141383+0.725991779624155i</v>
      </c>
      <c r="Q1966" t="str">
        <f t="shared" si="995"/>
        <v>-0.312296622141383+0.0864836809367601i</v>
      </c>
      <c r="R1966" t="str">
        <f t="shared" si="996"/>
        <v>-0.330856104777161-2.41630994357684i</v>
      </c>
      <c r="S1966" t="str">
        <f t="shared" si="997"/>
        <v>0.083865967214902i</v>
      </c>
      <c r="T1966" t="str">
        <f t="shared" si="998"/>
        <v>0.202646170509057-0.0277475672360916i</v>
      </c>
      <c r="U1966" t="str">
        <f t="shared" si="999"/>
        <v>0.00005-0.00131628740813067i</v>
      </c>
      <c r="V1966" t="str">
        <f t="shared" si="1000"/>
        <v>3.33333333333333E-06-0.00144791614894374i</v>
      </c>
      <c r="W1966" t="str">
        <f t="shared" si="1001"/>
        <v>0.00001447045519388-0.000689702782904005i</v>
      </c>
      <c r="X1966" t="str">
        <f t="shared" si="1002"/>
        <v>0.0000234428687982608-0.000689208993731659i</v>
      </c>
      <c r="Y1966" t="str">
        <f t="shared" si="1003"/>
        <v>0.009+0.11510795482753i</v>
      </c>
      <c r="Z1966" t="str">
        <f t="shared" si="1004"/>
        <v>-0.0835838833066587-0.00946011556985494i</v>
      </c>
      <c r="AA1966" t="str">
        <f t="shared" si="1005"/>
        <v>9.58988161123365-121.601282637487i</v>
      </c>
      <c r="AB1966" t="str">
        <f t="shared" si="1006"/>
        <v>1.39985191696729-0.191676383960513i</v>
      </c>
      <c r="AC1966" t="str">
        <f t="shared" si="1007"/>
        <v>1.47074440945985-2.25339175009814i</v>
      </c>
      <c r="AD1966" t="str">
        <f t="shared" si="1008"/>
        <v>0.343984714552623+0.396707905343331i</v>
      </c>
      <c r="AE1966" t="str">
        <f t="shared" si="1009"/>
        <v>-0.0249986756084177-0.0364125224209773i</v>
      </c>
      <c r="AF1966" t="str">
        <f t="shared" si="1010"/>
        <v>-14.6243093029218-1.83194708444088i</v>
      </c>
      <c r="AG1966" t="str">
        <f t="shared" si="1011"/>
        <v>1.18657104537515-0.137649054355917i</v>
      </c>
      <c r="AH1966" t="str">
        <f t="shared" si="1012"/>
        <v>0.192755422622858+0.509735043074859i</v>
      </c>
      <c r="AI1966">
        <f t="shared" si="1013"/>
        <v>-5.2726626460172312</v>
      </c>
      <c r="AJ1966">
        <f t="shared" si="1014"/>
        <v>69.285975266620724</v>
      </c>
      <c r="AK1966"/>
      <c r="AL1966"/>
      <c r="AM1966"/>
      <c r="AN1966"/>
    </row>
    <row r="1967" spans="1:40" x14ac:dyDescent="0.25">
      <c r="A1967"/>
      <c r="B1967">
        <f t="shared" si="980"/>
        <v>183300</v>
      </c>
      <c r="C1967" s="186" t="str">
        <f t="shared" si="983"/>
        <v>-0.0000022746668343428+0.0133607336061243i</v>
      </c>
      <c r="D1967" s="158" t="str">
        <f t="shared" si="984"/>
        <v>-5.95702339611835+0.102432290980286i</v>
      </c>
      <c r="E1967" t="str">
        <f t="shared" si="985"/>
        <v>2870</v>
      </c>
      <c r="F1967" t="str">
        <f t="shared" si="986"/>
        <v>0.777000777000777</v>
      </c>
      <c r="G1967" t="str">
        <f t="shared" si="981"/>
        <v>0.777000777000777</v>
      </c>
      <c r="H1967" t="str">
        <f t="shared" si="987"/>
        <v>8.66776707538346+1.93349600637381i</v>
      </c>
      <c r="I1967" t="str">
        <f t="shared" si="988"/>
        <v>719.817416753761i</v>
      </c>
      <c r="J1967" t="str">
        <f t="shared" si="982"/>
        <v>-442.193761370906+155.67980747977i</v>
      </c>
      <c r="K1967" t="str">
        <f t="shared" si="989"/>
        <v>0.509897889793272-1.44831670499126i</v>
      </c>
      <c r="L1967" t="str">
        <f t="shared" si="990"/>
        <v>0.0360223352744715-0.0859438606677021i</v>
      </c>
      <c r="M1967" t="str">
        <f t="shared" si="991"/>
        <v>0.545920225067744-1.53426056565896i</v>
      </c>
      <c r="N1967" t="str">
        <f t="shared" si="992"/>
        <v>-0.812918951532837i</v>
      </c>
      <c r="O1967" t="str">
        <f t="shared" si="993"/>
        <v>0.687381339439011-0.726296698458027i</v>
      </c>
      <c r="P1967" t="str">
        <f t="shared" si="994"/>
        <v>0.312618660560989+0.726296698458027i</v>
      </c>
      <c r="Q1967" t="str">
        <f t="shared" si="995"/>
        <v>-0.312618660560989+0.08662225307481i</v>
      </c>
      <c r="R1967" t="str">
        <f t="shared" si="996"/>
        <v>-0.330853363907742-2.41494209245967i</v>
      </c>
      <c r="S1967" t="str">
        <f t="shared" si="997"/>
        <v>0.0839117455812857i</v>
      </c>
      <c r="T1967" t="str">
        <f t="shared" si="998"/>
        <v>0.202642006456014-0.027762483296939i</v>
      </c>
      <c r="U1967" t="str">
        <f t="shared" si="999"/>
        <v>0.00005-0.00131556930261614i</v>
      </c>
      <c r="V1967" t="str">
        <f t="shared" si="1000"/>
        <v>3.33333333333333E-06-0.00144712623287775i</v>
      </c>
      <c r="W1967" t="str">
        <f t="shared" si="1001"/>
        <v>0.0000144704505834592-0.00068932675179563i</v>
      </c>
      <c r="X1967" t="str">
        <f t="shared" si="1002"/>
        <v>0.0000234330805532426-0.000688833359314957i</v>
      </c>
      <c r="Y1967" t="str">
        <f t="shared" si="1003"/>
        <v>0.009+0.115170786680602i</v>
      </c>
      <c r="Z1967" t="str">
        <f t="shared" si="1004"/>
        <v>-0.0834928716609494-0.00944651481309155i</v>
      </c>
      <c r="AA1967" t="str">
        <f t="shared" si="1005"/>
        <v>9.57935015260695-121.534975350177i</v>
      </c>
      <c r="AB1967" t="str">
        <f t="shared" si="1006"/>
        <v>1.39982315226071-0.191779422060461i</v>
      </c>
      <c r="AC1967" t="str">
        <f t="shared" si="1007"/>
        <v>1.46995216576497-2.25238972666463i</v>
      </c>
      <c r="AD1967" t="str">
        <f t="shared" si="1008"/>
        <v>0.344156564403089+0.396880457441041i</v>
      </c>
      <c r="AE1967" t="str">
        <f t="shared" si="1009"/>
        <v>-0.024985482742737-0.0363877691815201i</v>
      </c>
      <c r="AF1967" t="str">
        <f t="shared" si="1010"/>
        <v>-14.6247904715018-1.83106371539352i</v>
      </c>
      <c r="AG1967" t="str">
        <f t="shared" si="1011"/>
        <v>1.18654458331627-0.137651233776811i</v>
      </c>
      <c r="AH1967" t="str">
        <f t="shared" si="1012"/>
        <v>0.192709087225832+0.509412088666917i</v>
      </c>
      <c r="AI1967">
        <f t="shared" si="1013"/>
        <v>-5.2777399395936531</v>
      </c>
      <c r="AJ1967">
        <f t="shared" si="1014"/>
        <v>69.278517738891594</v>
      </c>
      <c r="AK1967"/>
      <c r="AL1967"/>
      <c r="AM1967"/>
      <c r="AN1967"/>
    </row>
    <row r="1968" spans="1:40" x14ac:dyDescent="0.25">
      <c r="A1968"/>
      <c r="B1968">
        <f t="shared" si="980"/>
        <v>183400</v>
      </c>
      <c r="C1968" s="186" t="str">
        <f t="shared" si="983"/>
        <v>-2.27218695797386E-06+0.0133534485827697i</v>
      </c>
      <c r="D1968" s="158" t="str">
        <f t="shared" si="984"/>
        <v>-5.95702337710597+0.102376439134568i</v>
      </c>
      <c r="E1968" t="str">
        <f t="shared" si="985"/>
        <v>2870</v>
      </c>
      <c r="F1968" t="str">
        <f t="shared" si="986"/>
        <v>0.777000777000777</v>
      </c>
      <c r="G1968" t="str">
        <f t="shared" si="981"/>
        <v>0.777000777000777</v>
      </c>
      <c r="H1968" t="str">
        <f t="shared" si="987"/>
        <v>8.66824753374438+1.93255757301249i</v>
      </c>
      <c r="I1968" t="str">
        <f t="shared" si="988"/>
        <v>720.21011583546i</v>
      </c>
      <c r="J1968" t="str">
        <f t="shared" si="982"/>
        <v>-442.677465303669+155.764739180523i</v>
      </c>
      <c r="K1968" t="str">
        <f t="shared" si="989"/>
        <v>0.509401000750243-1.44769827254631i</v>
      </c>
      <c r="L1968" t="str">
        <f t="shared" si="990"/>
        <v>0.035988926005092-0.0859109946968314i</v>
      </c>
      <c r="M1968" t="str">
        <f t="shared" si="991"/>
        <v>0.545389926755335-1.53360926724314i</v>
      </c>
      <c r="N1968" t="str">
        <f t="shared" si="992"/>
        <v>-0.813362442504759i</v>
      </c>
      <c r="O1968" t="str">
        <f t="shared" si="993"/>
        <v>0.687059165822329-0.726601474440786i</v>
      </c>
      <c r="P1968" t="str">
        <f t="shared" si="994"/>
        <v>0.312940834177671+0.726601474440786i</v>
      </c>
      <c r="Q1968" t="str">
        <f t="shared" si="995"/>
        <v>-0.312940834177671+0.0867609680639729i</v>
      </c>
      <c r="R1968" t="str">
        <f t="shared" si="996"/>
        <v>-0.330850621463803-2.41357570554289i</v>
      </c>
      <c r="S1968" t="str">
        <f t="shared" si="997"/>
        <v>0.0839575239476694i</v>
      </c>
      <c r="T1968" t="str">
        <f t="shared" si="998"/>
        <v>0.20263784009763-0.0277773989746485i</v>
      </c>
      <c r="U1968" t="str">
        <f t="shared" si="999"/>
        <v>0.00005-0.00131485198020468i</v>
      </c>
      <c r="V1968" t="str">
        <f t="shared" si="1000"/>
        <v>3.33333333333333E-06-0.00144633717822515i</v>
      </c>
      <c r="W1968" t="str">
        <f t="shared" si="1001"/>
        <v>0.0000144704459705264-0.000688951130883955i</v>
      </c>
      <c r="X1968" t="str">
        <f t="shared" si="1002"/>
        <v>0.0000234233083015071-0.000688458134454316i</v>
      </c>
      <c r="Y1968" t="str">
        <f t="shared" si="1003"/>
        <v>0.009+0.115233618533674i</v>
      </c>
      <c r="Z1968" t="str">
        <f t="shared" si="1004"/>
        <v>-0.0834020085466022-0.00943294278286269i</v>
      </c>
      <c r="AA1968" t="str">
        <f t="shared" si="1005"/>
        <v>9.56883607012126-121.468740303639i</v>
      </c>
      <c r="AB1968" t="str">
        <f t="shared" si="1006"/>
        <v>1.39979437162915-0.191882457513744i</v>
      </c>
      <c r="AC1968" t="str">
        <f t="shared" si="1007"/>
        <v>1.46916103475089-2.25138838001431i</v>
      </c>
      <c r="AD1968" t="str">
        <f t="shared" si="1008"/>
        <v>0.344328490476593+0.397052937734654i</v>
      </c>
      <c r="AE1968" t="str">
        <f t="shared" si="1009"/>
        <v>-0.0249723100621489-0.0363630434555743i</v>
      </c>
      <c r="AF1968" t="str">
        <f t="shared" si="1010"/>
        <v>-14.6252709108504-1.83018113387792i</v>
      </c>
      <c r="AG1968" t="str">
        <f t="shared" si="1011"/>
        <v>1.18651812187767-0.137653444929738i</v>
      </c>
      <c r="AH1968" t="str">
        <f t="shared" si="1012"/>
        <v>0.192662814600215+0.50908949591901i</v>
      </c>
      <c r="AI1968">
        <f t="shared" si="1013"/>
        <v>-5.2828143033990385</v>
      </c>
      <c r="AJ1968">
        <f t="shared" si="1014"/>
        <v>69.271058779709875</v>
      </c>
      <c r="AK1968"/>
      <c r="AL1968"/>
      <c r="AM1968"/>
      <c r="AN1968"/>
    </row>
    <row r="1969" spans="1:40" x14ac:dyDescent="0.25">
      <c r="A1969"/>
      <c r="B1969">
        <f t="shared" si="980"/>
        <v>183500</v>
      </c>
      <c r="C1969" s="186" t="str">
        <f t="shared" si="983"/>
        <v>-2.26971113479375E-06+0.0133461714994945i</v>
      </c>
      <c r="D1969" s="158" t="str">
        <f t="shared" si="984"/>
        <v>-5.95702335812466+0.102320648162791i</v>
      </c>
      <c r="E1969" t="str">
        <f t="shared" si="985"/>
        <v>2870</v>
      </c>
      <c r="F1969" t="str">
        <f t="shared" si="986"/>
        <v>0.777000777000777</v>
      </c>
      <c r="G1969" t="str">
        <f t="shared" si="981"/>
        <v>0.777000777000777</v>
      </c>
      <c r="H1969" t="str">
        <f t="shared" si="987"/>
        <v>8.66872726428529+1.93161998711691i</v>
      </c>
      <c r="I1969" t="str">
        <f t="shared" si="988"/>
        <v>720.602814917159i</v>
      </c>
      <c r="J1969" t="str">
        <f t="shared" si="982"/>
        <v>-443.161433050958+155.849670881276i</v>
      </c>
      <c r="K1969" t="str">
        <f t="shared" si="989"/>
        <v>0.508904808968478-1.44708027391856i</v>
      </c>
      <c r="L1969" t="str">
        <f t="shared" si="990"/>
        <v>0.03595556047885-0.0858781462327556i</v>
      </c>
      <c r="M1969" t="str">
        <f t="shared" si="991"/>
        <v>0.544860369447328-1.53295842015132i</v>
      </c>
      <c r="N1969" t="str">
        <f t="shared" si="992"/>
        <v>-0.813805933476681i</v>
      </c>
      <c r="O1969" t="str">
        <f t="shared" si="993"/>
        <v>0.686736857071938-0.726906107512488i</v>
      </c>
      <c r="P1969" t="str">
        <f t="shared" si="994"/>
        <v>0.313263142928062+0.726906107512488i</v>
      </c>
      <c r="Q1969" t="str">
        <f t="shared" si="995"/>
        <v>-0.313263142928062+0.086899825964193i</v>
      </c>
      <c r="R1969" t="str">
        <f t="shared" si="996"/>
        <v>-0.330847877445214-2.41221078043206i</v>
      </c>
      <c r="S1969" t="str">
        <f t="shared" si="997"/>
        <v>0.0840033023140531i</v>
      </c>
      <c r="T1969" t="str">
        <f t="shared" si="998"/>
        <v>0.202633671433852-0.0277923142689931i</v>
      </c>
      <c r="U1969" t="str">
        <f t="shared" si="999"/>
        <v>0.00005-0.00131413543961601i</v>
      </c>
      <c r="V1969" t="str">
        <f t="shared" si="1000"/>
        <v>3.33333333333333E-06-0.00144554898357762i</v>
      </c>
      <c r="W1969" t="str">
        <f t="shared" si="1001"/>
        <v>0.0000144704413550814-0.000688575919498362i</v>
      </c>
      <c r="X1969" t="str">
        <f t="shared" si="1002"/>
        <v>0.0000234135520082052-0.000688083318480612i</v>
      </c>
      <c r="Y1969" t="str">
        <f t="shared" si="1003"/>
        <v>0.009+0.115296450386745i</v>
      </c>
      <c r="Z1969" t="str">
        <f t="shared" si="1004"/>
        <v>-0.083311293640792-0.00941939940166431i</v>
      </c>
      <c r="AA1969" t="str">
        <f t="shared" si="1005"/>
        <v>9.55833932549231-121.402577379959i</v>
      </c>
      <c r="AB1969" t="str">
        <f t="shared" si="1006"/>
        <v>1.39976557507225-0.191985490318795i</v>
      </c>
      <c r="AC1969" t="str">
        <f t="shared" si="1007"/>
        <v>1.46837101444244-2.25038770972859i</v>
      </c>
      <c r="AD1969" t="str">
        <f t="shared" si="1008"/>
        <v>0.344500492745305+0.397225346192331i</v>
      </c>
      <c r="AE1969" t="str">
        <f t="shared" si="1009"/>
        <v>-0.0249591575222517-0.0363383451934327i</v>
      </c>
      <c r="AF1969" t="str">
        <f t="shared" si="1010"/>
        <v>-14.6257506224099-1.82929933895412i</v>
      </c>
      <c r="AG1969" t="str">
        <f t="shared" si="1011"/>
        <v>1.18649166103779-0.137655687750879i</v>
      </c>
      <c r="AH1969" t="str">
        <f t="shared" si="1012"/>
        <v>0.192616604627429+0.508767264188553i</v>
      </c>
      <c r="AI1969">
        <f t="shared" si="1013"/>
        <v>-5.2878857409999966</v>
      </c>
      <c r="AJ1969">
        <f t="shared" si="1014"/>
        <v>69.263598389362059</v>
      </c>
      <c r="AK1969"/>
      <c r="AL1969"/>
      <c r="AM1969"/>
      <c r="AN1969"/>
    </row>
    <row r="1970" spans="1:40" x14ac:dyDescent="0.25">
      <c r="A1970"/>
      <c r="B1970">
        <f t="shared" ref="B1970:B2033" si="1015">B1969+100</f>
        <v>183600</v>
      </c>
      <c r="C1970" s="186" t="str">
        <f t="shared" si="983"/>
        <v>-2.26723935597434E-06+0.0133389023433244i</v>
      </c>
      <c r="D1970" s="158" t="str">
        <f t="shared" si="984"/>
        <v>-5.95702333917436+0.102264917965487i</v>
      </c>
      <c r="E1970" t="str">
        <f t="shared" si="985"/>
        <v>2870</v>
      </c>
      <c r="F1970" t="str">
        <f t="shared" si="986"/>
        <v>0.777000777000777</v>
      </c>
      <c r="G1970" t="str">
        <f t="shared" si="981"/>
        <v>0.777000777000777</v>
      </c>
      <c r="H1970" t="str">
        <f t="shared" si="987"/>
        <v>8.6692062684454+1.93068324764889i</v>
      </c>
      <c r="I1970" t="str">
        <f t="shared" si="988"/>
        <v>720.995513998858i</v>
      </c>
      <c r="J1970" t="str">
        <f t="shared" si="982"/>
        <v>-443.645664612772+155.934602582029i</v>
      </c>
      <c r="K1970" t="str">
        <f t="shared" si="989"/>
        <v>0.50840931320207-1.44646270882823i</v>
      </c>
      <c r="L1970" t="str">
        <f t="shared" si="990"/>
        <v>0.035922238624734-0.0858453152765837i</v>
      </c>
      <c r="M1970" t="str">
        <f t="shared" si="991"/>
        <v>0.544331551826804-1.53230802410481i</v>
      </c>
      <c r="N1970" t="str">
        <f t="shared" si="992"/>
        <v>-0.814249424448603i</v>
      </c>
      <c r="O1970" t="str">
        <f t="shared" si="993"/>
        <v>0.686414413251231-0.727210597613214i</v>
      </c>
      <c r="P1970" t="str">
        <f t="shared" si="994"/>
        <v>0.313585586748769+0.727210597613214i</v>
      </c>
      <c r="Q1970" t="str">
        <f t="shared" si="995"/>
        <v>-0.313585586748769+0.087038826835389i</v>
      </c>
      <c r="R1970" t="str">
        <f t="shared" si="996"/>
        <v>-0.330845131851828-2.41084731473796i</v>
      </c>
      <c r="S1970" t="str">
        <f t="shared" si="997"/>
        <v>0.0840490806804368i</v>
      </c>
      <c r="T1970" t="str">
        <f t="shared" si="998"/>
        <v>0.202629500464625-0.027807229179744i</v>
      </c>
      <c r="U1970" t="str">
        <f t="shared" si="999"/>
        <v>0.0000500000000000001-0.00131341967957265i</v>
      </c>
      <c r="V1970" t="str">
        <f t="shared" si="1000"/>
        <v>3.33333333333333E-06-0.00144476164752991i</v>
      </c>
      <c r="W1970" t="str">
        <f t="shared" si="1001"/>
        <v>0.0000144704367371241-0.000688201116969681i</v>
      </c>
      <c r="X1970" t="str">
        <f t="shared" si="1002"/>
        <v>0.0000234038116385826-0.000687708910726178i</v>
      </c>
      <c r="Y1970" t="str">
        <f t="shared" si="1003"/>
        <v>0.009+0.115359282239817i</v>
      </c>
      <c r="Z1970" t="str">
        <f t="shared" si="1004"/>
        <v>-0.0832207266215649-0.00940588459224436i</v>
      </c>
      <c r="AA1970" t="str">
        <f t="shared" si="1005"/>
        <v>9.54785988054044-121.336486461472i</v>
      </c>
      <c r="AB1970" t="str">
        <f t="shared" si="1006"/>
        <v>1.39973676258961-0.192088520474034i</v>
      </c>
      <c r="AC1970" t="str">
        <f t="shared" si="1007"/>
        <v>1.46758210286865-2.24938771538829i</v>
      </c>
      <c r="AD1970" t="str">
        <f t="shared" si="1008"/>
        <v>0.34467257118138+0.397397682782219i</v>
      </c>
      <c r="AE1970" t="str">
        <f t="shared" si="1009"/>
        <v>-0.0249460250787626-0.0363136743455066i</v>
      </c>
      <c r="AF1970" t="str">
        <f t="shared" si="1010"/>
        <v>-14.6262296076198-1.8284183296834i</v>
      </c>
      <c r="AG1970" t="str">
        <f t="shared" si="1011"/>
        <v>1.18646520077513-0.137657962176538i</v>
      </c>
      <c r="AH1970" t="str">
        <f t="shared" si="1012"/>
        <v>0.192570457189167+0.508445392834461i</v>
      </c>
      <c r="AI1970">
        <f t="shared" si="1013"/>
        <v>-5.2929542559571088</v>
      </c>
      <c r="AJ1970">
        <f t="shared" si="1014"/>
        <v>69.256136568134664</v>
      </c>
      <c r="AK1970"/>
      <c r="AL1970"/>
      <c r="AM1970"/>
      <c r="AN1970"/>
    </row>
    <row r="1971" spans="1:40" x14ac:dyDescent="0.25">
      <c r="A1971"/>
      <c r="B1971">
        <f t="shared" si="1015"/>
        <v>183700</v>
      </c>
      <c r="C1971" s="186" t="str">
        <f t="shared" si="983"/>
        <v>-2.26477161271168E-06+0.013331641101314i</v>
      </c>
      <c r="D1971" s="158" t="str">
        <f t="shared" si="984"/>
        <v>-5.95702332025499+0.102209248443407i</v>
      </c>
      <c r="E1971" t="str">
        <f t="shared" si="985"/>
        <v>2870</v>
      </c>
      <c r="F1971" t="str">
        <f t="shared" si="986"/>
        <v>0.777000777000777</v>
      </c>
      <c r="G1971" t="str">
        <f t="shared" si="981"/>
        <v>0.777000777000777</v>
      </c>
      <c r="H1971" t="str">
        <f t="shared" si="987"/>
        <v>8.66968454766044+1.92974735357166i</v>
      </c>
      <c r="I1971" t="str">
        <f t="shared" si="988"/>
        <v>721.388213080556i</v>
      </c>
      <c r="J1971" t="str">
        <f t="shared" si="982"/>
        <v>-444.130159989112+156.019534282781i</v>
      </c>
      <c r="K1971" t="str">
        <f t="shared" si="989"/>
        <v>0.507914512207736-1.44584557699522i</v>
      </c>
      <c r="L1971" t="str">
        <f t="shared" si="990"/>
        <v>0.0358889603718627-0.0858125018293676i</v>
      </c>
      <c r="M1971" t="str">
        <f t="shared" si="991"/>
        <v>0.543803472579599-1.53165807882459i</v>
      </c>
      <c r="N1971" t="str">
        <f t="shared" si="992"/>
        <v>-0.814692915420525i</v>
      </c>
      <c r="O1971" t="str">
        <f t="shared" si="993"/>
        <v>0.686091834423628-0.727514944683078i</v>
      </c>
      <c r="P1971" t="str">
        <f t="shared" si="994"/>
        <v>0.313908165576372+0.727514944683078i</v>
      </c>
      <c r="Q1971" t="str">
        <f t="shared" si="995"/>
        <v>-0.313908165576372+0.087177970737447i</v>
      </c>
      <c r="R1971" t="str">
        <f t="shared" si="996"/>
        <v>-0.330842384683527-2.40948530607659i</v>
      </c>
      <c r="S1971" t="str">
        <f t="shared" si="997"/>
        <v>0.0840948590468205i</v>
      </c>
      <c r="T1971" t="str">
        <f t="shared" si="998"/>
        <v>0.202625327189896-0.0278221437066752i</v>
      </c>
      <c r="U1971" t="str">
        <f t="shared" si="999"/>
        <v>0.0000500000000000001-0.00131270469879988i</v>
      </c>
      <c r="V1971" t="str">
        <f t="shared" si="1000"/>
        <v>3.33333333333333E-06-0.00144397516867987i</v>
      </c>
      <c r="W1971" t="str">
        <f t="shared" si="1001"/>
        <v>0.0000144704321166549-0.00068782672263022i</v>
      </c>
      <c r="X1971" t="str">
        <f t="shared" si="1002"/>
        <v>0.0000233940871579803-0.000687334910524808i</v>
      </c>
      <c r="Y1971" t="str">
        <f t="shared" si="1003"/>
        <v>0.009+0.115422114092889i</v>
      </c>
      <c r="Z1971" t="str">
        <f t="shared" si="1004"/>
        <v>-0.0831303071678464-0.00939239827760386i</v>
      </c>
      <c r="AA1971" t="str">
        <f t="shared" si="1005"/>
        <v>9.53739769719242-121.270467430777i</v>
      </c>
      <c r="AB1971" t="str">
        <f t="shared" si="1006"/>
        <v>1.39970793418089-0.192191547977898i</v>
      </c>
      <c r="AC1971" t="str">
        <f t="shared" si="1007"/>
        <v>1.46679429806263-2.24838839657387i</v>
      </c>
      <c r="AD1971" t="str">
        <f t="shared" si="1008"/>
        <v>0.344844725756943+0.397569947472492i</v>
      </c>
      <c r="AE1971" t="str">
        <f t="shared" si="1009"/>
        <v>-0.0249329126875187-0.0362890308623331i</v>
      </c>
      <c r="AF1971" t="str">
        <f t="shared" si="1010"/>
        <v>-14.6267078679154-1.82753810512825i</v>
      </c>
      <c r="AG1971" t="str">
        <f t="shared" si="1011"/>
        <v>1.18643874106827-0.13766026814315i</v>
      </c>
      <c r="AH1971" t="str">
        <f t="shared" si="1012"/>
        <v>0.192524372167353+0.508123881217183i</v>
      </c>
      <c r="AI1971">
        <f t="shared" si="1013"/>
        <v>-5.2980198518245958</v>
      </c>
      <c r="AJ1971">
        <f t="shared" si="1014"/>
        <v>69.248673316319568</v>
      </c>
      <c r="AK1971"/>
      <c r="AL1971"/>
      <c r="AM1971"/>
      <c r="AN1971"/>
    </row>
    <row r="1972" spans="1:40" x14ac:dyDescent="0.25">
      <c r="A1972"/>
      <c r="B1972">
        <f t="shared" si="1015"/>
        <v>183800</v>
      </c>
      <c r="C1972" s="186" t="str">
        <f t="shared" si="983"/>
        <v>-2.26230789622562E-06+0.0133243877605455i</v>
      </c>
      <c r="D1972" s="158" t="str">
        <f t="shared" si="984"/>
        <v>-5.95702330136649+0.102153639497516i</v>
      </c>
      <c r="E1972" t="str">
        <f t="shared" si="985"/>
        <v>2870</v>
      </c>
      <c r="F1972" t="str">
        <f t="shared" si="986"/>
        <v>0.777000777000777</v>
      </c>
      <c r="G1972" t="str">
        <f t="shared" si="981"/>
        <v>0.777000777000777</v>
      </c>
      <c r="H1972" t="str">
        <f t="shared" si="987"/>
        <v>8.67016210336269+1.92881230384984i</v>
      </c>
      <c r="I1972" t="str">
        <f t="shared" si="988"/>
        <v>721.780912162255i</v>
      </c>
      <c r="J1972" t="str">
        <f t="shared" si="982"/>
        <v>-444.614919179977+156.104465983534i</v>
      </c>
      <c r="K1972" t="str">
        <f t="shared" si="989"/>
        <v>0.507420404744836-1.44522887813917i</v>
      </c>
      <c r="L1972" t="str">
        <f t="shared" si="990"/>
        <v>0.0358557256494865-0.085779705892103i</v>
      </c>
      <c r="M1972" t="str">
        <f t="shared" si="991"/>
        <v>0.543276130394322-1.53100858403127i</v>
      </c>
      <c r="N1972" t="str">
        <f t="shared" si="992"/>
        <v>-0.815136406392446i</v>
      </c>
      <c r="O1972" t="str">
        <f t="shared" si="993"/>
        <v>0.685769120652575-0.727819148662217i</v>
      </c>
      <c r="P1972" t="str">
        <f t="shared" si="994"/>
        <v>0.314230879347425+0.727819148662217i</v>
      </c>
      <c r="Q1972" t="str">
        <f t="shared" si="995"/>
        <v>-0.314230879347425+0.087317257730229i</v>
      </c>
      <c r="R1972" t="str">
        <f t="shared" si="996"/>
        <v>-0.33083963594017-2.40812475206912i</v>
      </c>
      <c r="S1972" t="str">
        <f t="shared" si="997"/>
        <v>0.0841406374132042i</v>
      </c>
      <c r="T1972" t="str">
        <f t="shared" si="998"/>
        <v>0.20262115160961-0.0278370578495583i</v>
      </c>
      <c r="U1972" t="str">
        <f t="shared" si="999"/>
        <v>0.0000500000000000001-0.00131199049602578i</v>
      </c>
      <c r="V1972" t="str">
        <f t="shared" si="1000"/>
        <v>3.33333333333333E-06-0.00144318954562836i</v>
      </c>
      <c r="W1972" t="str">
        <f t="shared" si="1001"/>
        <v>0.0000144704274936733-0.000687452735813723i</v>
      </c>
      <c r="X1972" t="str">
        <f t="shared" si="1002"/>
        <v>0.0000233843785318327-0.000686961317211737i</v>
      </c>
      <c r="Y1972" t="str">
        <f t="shared" si="1003"/>
        <v>0.009+0.115484945945961i</v>
      </c>
      <c r="Z1972" t="str">
        <f t="shared" si="1004"/>
        <v>-0.0830400349594287-0.00937894038099402i</v>
      </c>
      <c r="AA1972" t="str">
        <f t="shared" si="1005"/>
        <v>9.52695273747918-121.204520170724i</v>
      </c>
      <c r="AB1972" t="str">
        <f t="shared" si="1006"/>
        <v>1.3996790898457-0.192294572828812i</v>
      </c>
      <c r="AC1972" t="str">
        <f t="shared" si="1007"/>
        <v>1.46600759806168-2.24738975286511i</v>
      </c>
      <c r="AD1972" t="str">
        <f t="shared" si="1008"/>
        <v>0.345016956444125+0.397742140231316i</v>
      </c>
      <c r="AE1972" t="str">
        <f t="shared" si="1009"/>
        <v>-0.0249198203044775-0.0362644146945681i</v>
      </c>
      <c r="AF1972" t="str">
        <f t="shared" si="1010"/>
        <v>-14.6271854047292-1.82665866435232i</v>
      </c>
      <c r="AG1972" t="str">
        <f t="shared" si="1011"/>
        <v>1.18641228189583-0.137662605587288i</v>
      </c>
      <c r="AH1972" t="str">
        <f t="shared" si="1012"/>
        <v>0.192478349444197+0.507802728698687i</v>
      </c>
      <c r="AI1972">
        <f t="shared" si="1013"/>
        <v>-5.3030825321501665</v>
      </c>
      <c r="AJ1972">
        <f t="shared" si="1014"/>
        <v>69.241208634208121</v>
      </c>
      <c r="AK1972"/>
      <c r="AL1972"/>
      <c r="AM1972"/>
      <c r="AN1972"/>
    </row>
    <row r="1973" spans="1:40" x14ac:dyDescent="0.25">
      <c r="A1973"/>
      <c r="B1973">
        <f t="shared" si="1015"/>
        <v>183900</v>
      </c>
      <c r="C1973" s="186" t="str">
        <f t="shared" si="983"/>
        <v>-2.25984819775991E-06+0.0133171423081296i</v>
      </c>
      <c r="D1973" s="158" t="str">
        <f t="shared" si="984"/>
        <v>-5.95702328250881+0.102098091028994i</v>
      </c>
      <c r="E1973" t="str">
        <f t="shared" si="985"/>
        <v>2870</v>
      </c>
      <c r="F1973" t="str">
        <f t="shared" si="986"/>
        <v>0.777000777000777</v>
      </c>
      <c r="G1973" t="str">
        <f t="shared" si="981"/>
        <v>0.777000777000777</v>
      </c>
      <c r="H1973" t="str">
        <f t="shared" si="987"/>
        <v>8.67063893698099+1.92787809744955i</v>
      </c>
      <c r="I1973" t="str">
        <f t="shared" si="988"/>
        <v>722.173611243954i</v>
      </c>
      <c r="J1973" t="str">
        <f t="shared" si="982"/>
        <v>-445.099942185369+156.189397684287i</v>
      </c>
      <c r="K1973" t="str">
        <f t="shared" si="989"/>
        <v>0.506926989575331-1.44461261197937i</v>
      </c>
      <c r="L1973" t="str">
        <f t="shared" si="990"/>
        <v>0.0358225343869848-0.0857469274657282i</v>
      </c>
      <c r="M1973" t="str">
        <f t="shared" si="991"/>
        <v>0.542749523962316-1.5303595394451i</v>
      </c>
      <c r="N1973" t="str">
        <f t="shared" si="992"/>
        <v>-0.815579897364368i</v>
      </c>
      <c r="O1973" t="str">
        <f t="shared" si="993"/>
        <v>0.685446272001543-0.728123209490802i</v>
      </c>
      <c r="P1973" t="str">
        <f t="shared" si="994"/>
        <v>0.314553727998457+0.728123209490802i</v>
      </c>
      <c r="Q1973" t="str">
        <f t="shared" si="995"/>
        <v>-0.314553727998457+0.087456687873566i</v>
      </c>
      <c r="R1973" t="str">
        <f t="shared" si="996"/>
        <v>-0.330836885621637-2.4067656503419i</v>
      </c>
      <c r="S1973" t="str">
        <f t="shared" si="997"/>
        <v>0.0841864157795879i</v>
      </c>
      <c r="T1973" t="str">
        <f t="shared" si="998"/>
        <v>0.202616973723713-0.0278519716081671i</v>
      </c>
      <c r="U1973" t="str">
        <f t="shared" si="999"/>
        <v>0.0000499999999999999-0.00131127706998118i</v>
      </c>
      <c r="V1973" t="str">
        <f t="shared" si="1000"/>
        <v>3.33333333333333E-06-0.0014424047769793i</v>
      </c>
      <c r="W1973" t="str">
        <f t="shared" si="1001"/>
        <v>0.0000144704228681797-0.000687079155855388i</v>
      </c>
      <c r="X1973" t="str">
        <f t="shared" si="1002"/>
        <v>0.0000233746857256685-0.000686588130123643i</v>
      </c>
      <c r="Y1973" t="str">
        <f t="shared" si="1003"/>
        <v>0.009+0.115547777799033i</v>
      </c>
      <c r="Z1973" t="str">
        <f t="shared" si="1004"/>
        <v>-0.082949909676972-0.00936551082591617i</v>
      </c>
      <c r="AA1973" t="str">
        <f t="shared" si="1005"/>
        <v>9.51652496353649-121.138644564416i</v>
      </c>
      <c r="AB1973" t="str">
        <f t="shared" si="1006"/>
        <v>1.39965022958366-0.192397595025211i</v>
      </c>
      <c r="AC1973" t="str">
        <f t="shared" si="1007"/>
        <v>1.46522200090715-2.24639178384131i</v>
      </c>
      <c r="AD1973" t="str">
        <f t="shared" si="1008"/>
        <v>0.345189263215038+0.397914261026874i</v>
      </c>
      <c r="AE1973" t="str">
        <f t="shared" si="1009"/>
        <v>-0.0249067478857142-0.0362398257929887i</v>
      </c>
      <c r="AF1973" t="str">
        <f t="shared" si="1010"/>
        <v>-14.6276622194898-1.82578000642056i</v>
      </c>
      <c r="AG1973" t="str">
        <f t="shared" si="1011"/>
        <v>1.18638582323652-0.137664974445652i</v>
      </c>
      <c r="AH1973" t="str">
        <f t="shared" si="1012"/>
        <v>0.192432388902141+0.507481934642426i</v>
      </c>
      <c r="AI1973">
        <f t="shared" si="1013"/>
        <v>-5.3081423004757831</v>
      </c>
      <c r="AJ1973">
        <f t="shared" si="1014"/>
        <v>69.233742522095255</v>
      </c>
      <c r="AK1973"/>
      <c r="AL1973"/>
      <c r="AM1973"/>
      <c r="AN1973"/>
    </row>
    <row r="1974" spans="1:40" x14ac:dyDescent="0.25">
      <c r="A1974"/>
      <c r="B1974">
        <f t="shared" si="1015"/>
        <v>184000</v>
      </c>
      <c r="C1974" s="186" t="str">
        <f t="shared" si="983"/>
        <v>-0.0000022573925085821+0.0133099047312047i</v>
      </c>
      <c r="D1974" s="158" t="str">
        <f t="shared" si="984"/>
        <v>-5.95702326368186+0.102042602939236i</v>
      </c>
      <c r="E1974" t="str">
        <f t="shared" si="985"/>
        <v>2870</v>
      </c>
      <c r="F1974" t="str">
        <f t="shared" si="986"/>
        <v>0.777000777000777</v>
      </c>
      <c r="G1974" t="str">
        <f t="shared" si="981"/>
        <v>0.777000777000777</v>
      </c>
      <c r="H1974" t="str">
        <f t="shared" si="987"/>
        <v>8.67111504994067+1.92694473333826i</v>
      </c>
      <c r="I1974" t="str">
        <f t="shared" si="988"/>
        <v>722.566310325652i</v>
      </c>
      <c r="J1974" t="str">
        <f t="shared" si="982"/>
        <v>-445.585229005285+156.27432938504i</v>
      </c>
      <c r="K1974" t="str">
        <f t="shared" si="989"/>
        <v>0.506434265463813-1.44399677823489i</v>
      </c>
      <c r="L1974" t="str">
        <f t="shared" si="990"/>
        <v>0.0357893865138677-0.0857141665511257i</v>
      </c>
      <c r="M1974" t="str">
        <f t="shared" si="991"/>
        <v>0.542223651977681-1.52971094478602i</v>
      </c>
      <c r="N1974" t="str">
        <f t="shared" si="992"/>
        <v>-0.81602338833629i</v>
      </c>
      <c r="O1974" t="str">
        <f t="shared" si="993"/>
        <v>0.685123288534033-0.728427127109028i</v>
      </c>
      <c r="P1974" t="str">
        <f t="shared" si="994"/>
        <v>0.314876711465967+0.728427127109028i</v>
      </c>
      <c r="Q1974" t="str">
        <f t="shared" si="995"/>
        <v>-0.314876711465967+0.0875962612272619i</v>
      </c>
      <c r="R1974" t="str">
        <f t="shared" si="996"/>
        <v>-0.330834133727791-2.40540799852645i</v>
      </c>
      <c r="S1974" t="str">
        <f t="shared" si="997"/>
        <v>0.0842321941459716i</v>
      </c>
      <c r="T1974" t="str">
        <f t="shared" si="998"/>
        <v>0.202612793532153-0.0278668849822736i</v>
      </c>
      <c r="U1974" t="str">
        <f t="shared" si="999"/>
        <v>0.0000499999999999999-0.00131056441939967i</v>
      </c>
      <c r="V1974" t="str">
        <f t="shared" si="1000"/>
        <v>3.33333333333333E-06-0.00144162086133963i</v>
      </c>
      <c r="W1974" t="str">
        <f t="shared" si="1001"/>
        <v>0.0000144704182401738-0.000686705982091858i</v>
      </c>
      <c r="X1974" t="str">
        <f t="shared" si="1002"/>
        <v>0.0000233650087051098-0.000686215348598646i</v>
      </c>
      <c r="Y1974" t="str">
        <f t="shared" si="1003"/>
        <v>0.009+0.115610609652104i</v>
      </c>
      <c r="Z1974" t="str">
        <f t="shared" si="1004"/>
        <v>-0.0828599310020014-0.00935210953612081i</v>
      </c>
      <c r="AA1974" t="str">
        <f t="shared" si="1005"/>
        <v>9.50611433760437-121.072840495214i</v>
      </c>
      <c r="AB1974" t="str">
        <f t="shared" si="1006"/>
        <v>1.39962135339442-0.192500614565521i</v>
      </c>
      <c r="AC1974" t="str">
        <f t="shared" si="1007"/>
        <v>1.46443750464455-2.24539448908133i</v>
      </c>
      <c r="AD1974" t="str">
        <f t="shared" si="1008"/>
        <v>0.345361646041773+0.398086309827358i</v>
      </c>
      <c r="AE1974" t="str">
        <f t="shared" si="1009"/>
        <v>-0.0248936953874234-0.036215264108494i</v>
      </c>
      <c r="AF1974" t="str">
        <f t="shared" si="1010"/>
        <v>-14.6281383136225-1.82490213039902i</v>
      </c>
      <c r="AG1974" t="str">
        <f t="shared" si="1011"/>
        <v>1.18635936506911-0.137667374655073i</v>
      </c>
      <c r="AH1974" t="str">
        <f t="shared" si="1012"/>
        <v>0.192386490423889+0.507161498413377i</v>
      </c>
      <c r="AI1974">
        <f t="shared" si="1013"/>
        <v>-5.3131991603368478</v>
      </c>
      <c r="AJ1974">
        <f t="shared" si="1014"/>
        <v>69.22627498027812</v>
      </c>
      <c r="AK1974"/>
      <c r="AL1974"/>
      <c r="AM1974"/>
      <c r="AN1974"/>
    </row>
    <row r="1975" spans="1:40" x14ac:dyDescent="0.25">
      <c r="A1975"/>
      <c r="B1975">
        <f t="shared" si="1015"/>
        <v>184100</v>
      </c>
      <c r="C1975" s="186" t="str">
        <f t="shared" si="983"/>
        <v>-2.25494081998342E-06+0.0133026750169373i</v>
      </c>
      <c r="D1975" s="158" t="str">
        <f t="shared" si="984"/>
        <v>-5.95702324488558+0.101987175129853i</v>
      </c>
      <c r="E1975" t="str">
        <f t="shared" si="985"/>
        <v>2870</v>
      </c>
      <c r="F1975" t="str">
        <f t="shared" si="986"/>
        <v>0.777000777000777</v>
      </c>
      <c r="G1975" t="str">
        <f t="shared" si="981"/>
        <v>0.777000777000777</v>
      </c>
      <c r="H1975" t="str">
        <f t="shared" si="987"/>
        <v>8.67159044366367+1.92601221048487i</v>
      </c>
      <c r="I1975" t="str">
        <f t="shared" si="988"/>
        <v>722.959009407351i</v>
      </c>
      <c r="J1975" t="str">
        <f t="shared" si="982"/>
        <v>-446.070779639728+156.359261085792i</v>
      </c>
      <c r="K1975" t="str">
        <f t="shared" si="989"/>
        <v>0.505942231177468-1.44338137662448i</v>
      </c>
      <c r="L1975" t="str">
        <f t="shared" si="990"/>
        <v>0.0357562819597748-0.0856814231491215i</v>
      </c>
      <c r="M1975" t="str">
        <f t="shared" si="991"/>
        <v>0.541698513137243-1.5290627997736i</v>
      </c>
      <c r="N1975" t="str">
        <f t="shared" si="992"/>
        <v>-0.816466879308212i</v>
      </c>
      <c r="O1975" t="str">
        <f t="shared" si="993"/>
        <v>0.684800170313571-0.728730901457118i</v>
      </c>
      <c r="P1975" t="str">
        <f t="shared" si="994"/>
        <v>0.315199829686429+0.728730901457118i</v>
      </c>
      <c r="Q1975" t="str">
        <f t="shared" si="995"/>
        <v>-0.315199829686429+0.087735977851094i</v>
      </c>
      <c r="R1975" t="str">
        <f t="shared" si="996"/>
        <v>-0.330831380258488-2.40405179425942i</v>
      </c>
      <c r="S1975" t="str">
        <f t="shared" si="997"/>
        <v>0.0842779725123551i</v>
      </c>
      <c r="T1975" t="str">
        <f t="shared" si="998"/>
        <v>0.202608611034873-0.0278817979716493i</v>
      </c>
      <c r="U1975" t="str">
        <f t="shared" si="999"/>
        <v>0.0000499999999999999-0.00130985254301759i</v>
      </c>
      <c r="V1975" t="str">
        <f t="shared" si="1000"/>
        <v>3.33333333333333E-06-0.00144083779731935i</v>
      </c>
      <c r="W1975" t="str">
        <f t="shared" si="1001"/>
        <v>0.000014470413609656-0.00068633321386122i</v>
      </c>
      <c r="X1975" t="str">
        <f t="shared" si="1002"/>
        <v>0.0000233553474358727-0.00068584297197631i</v>
      </c>
      <c r="Y1975" t="str">
        <f t="shared" si="1003"/>
        <v>0.009+0.115673441505176i</v>
      </c>
      <c r="Z1975" t="str">
        <f t="shared" si="1004"/>
        <v>-0.082770098616903-0.00933873643560613i</v>
      </c>
      <c r="AA1975" t="str">
        <f t="shared" si="1005"/>
        <v>9.49572082202616-121.007107846725i</v>
      </c>
      <c r="AB1975" t="str">
        <f t="shared" si="1006"/>
        <v>1.39959246127758-0.192603631448163i</v>
      </c>
      <c r="AC1975" t="str">
        <f t="shared" si="1007"/>
        <v>1.46365410732347-2.24439786816342i</v>
      </c>
      <c r="AD1975" t="str">
        <f t="shared" si="1008"/>
        <v>0.345534104896412+0.398258286600958i</v>
      </c>
      <c r="AE1975" t="str">
        <f t="shared" si="1009"/>
        <v>-0.024880662765917-0.0361907295921009i</v>
      </c>
      <c r="AF1975" t="str">
        <f t="shared" si="1010"/>
        <v>-14.6286136885492-1.82402503535502i</v>
      </c>
      <c r="AG1975" t="str">
        <f t="shared" si="1011"/>
        <v>1.18633290737242-0.137669806152508i</v>
      </c>
      <c r="AH1975" t="str">
        <f t="shared" si="1012"/>
        <v>0.1923406538924+0.506841419377996i</v>
      </c>
      <c r="AI1975">
        <f t="shared" si="1013"/>
        <v>-5.3182531152628654</v>
      </c>
      <c r="AJ1975">
        <f t="shared" si="1014"/>
        <v>69.218806009055143</v>
      </c>
      <c r="AK1975"/>
      <c r="AL1975"/>
      <c r="AM1975"/>
      <c r="AN1975"/>
    </row>
    <row r="1976" spans="1:40" x14ac:dyDescent="0.25">
      <c r="A1976"/>
      <c r="B1976">
        <f t="shared" si="1015"/>
        <v>184200</v>
      </c>
      <c r="C1976" s="186" t="str">
        <f t="shared" si="983"/>
        <v>-2.25249312327883E-06+0.013295453152522i</v>
      </c>
      <c r="D1976" s="158" t="str">
        <f t="shared" si="984"/>
        <v>-5.9570232261199+0.101931807502669i</v>
      </c>
      <c r="E1976" t="str">
        <f t="shared" si="985"/>
        <v>2870</v>
      </c>
      <c r="F1976" t="str">
        <f t="shared" si="986"/>
        <v>0.777000777000777</v>
      </c>
      <c r="G1976" t="str">
        <f t="shared" si="981"/>
        <v>0.777000777000777</v>
      </c>
      <c r="H1976" t="str">
        <f t="shared" si="987"/>
        <v>8.67206511956849+1.92508052785972i</v>
      </c>
      <c r="I1976" t="str">
        <f t="shared" si="988"/>
        <v>723.35170848905i</v>
      </c>
      <c r="J1976" t="str">
        <f t="shared" si="982"/>
        <v>-446.556594088696+156.444192786545i</v>
      </c>
      <c r="K1976" t="str">
        <f t="shared" si="989"/>
        <v>0.5054508854861-1.4427664068666i</v>
      </c>
      <c r="L1976" t="str">
        <f t="shared" si="990"/>
        <v>0.0357232206544751-0.0856486972604859i</v>
      </c>
      <c r="M1976" t="str">
        <f t="shared" si="991"/>
        <v>0.541174106140575-1.52841510412709i</v>
      </c>
      <c r="N1976" t="str">
        <f t="shared" si="992"/>
        <v>-0.816910370280134i</v>
      </c>
      <c r="O1976" t="str">
        <f t="shared" si="993"/>
        <v>0.684476917403708-0.729034532475326i</v>
      </c>
      <c r="P1976" t="str">
        <f t="shared" si="994"/>
        <v>0.315523082596292+0.729034532475326i</v>
      </c>
      <c r="Q1976" t="str">
        <f t="shared" si="995"/>
        <v>-0.315523082596292+0.087875837804808i</v>
      </c>
      <c r="R1976" t="str">
        <f t="shared" si="996"/>
        <v>-0.330828625213614-2.4026970351826i</v>
      </c>
      <c r="S1976" t="str">
        <f t="shared" si="997"/>
        <v>0.0843237508787388i</v>
      </c>
      <c r="T1976" t="str">
        <f t="shared" si="998"/>
        <v>0.202604426231822-0.0278967105760684i</v>
      </c>
      <c r="U1976" t="str">
        <f t="shared" si="999"/>
        <v>0.0000499999999999999-0.00130914143957404i</v>
      </c>
      <c r="V1976" t="str">
        <f t="shared" si="1000"/>
        <v>3.33333333333333E-06-0.00144005558353145i</v>
      </c>
      <c r="W1976" t="str">
        <f t="shared" si="1001"/>
        <v>0.0000144704089766261-0.000685960850502997i</v>
      </c>
      <c r="X1976" t="str">
        <f t="shared" si="1002"/>
        <v>0.0000233457018837654-0.000685470999597625i</v>
      </c>
      <c r="Y1976" t="str">
        <f t="shared" si="1003"/>
        <v>0.009+0.115736273358248i</v>
      </c>
      <c r="Z1976" t="str">
        <f t="shared" si="1004"/>
        <v>-0.0826804122049245-0.00932539144861803i</v>
      </c>
      <c r="AA1976" t="str">
        <f t="shared" si="1005"/>
        <v>9.48534437924963-120.941446502815i</v>
      </c>
      <c r="AB1976" t="str">
        <f t="shared" si="1006"/>
        <v>1.3995635532328-0.192706645671578i</v>
      </c>
      <c r="AC1976" t="str">
        <f t="shared" si="1007"/>
        <v>1.46287180699758-2.24340192066545i</v>
      </c>
      <c r="AD1976" t="str">
        <f t="shared" si="1008"/>
        <v>0.345706639751021+0.398430191315886i</v>
      </c>
      <c r="AE1976" t="str">
        <f t="shared" si="1009"/>
        <v>-0.0248676499776253-0.036166222194949i</v>
      </c>
      <c r="AF1976" t="str">
        <f t="shared" si="1010"/>
        <v>-14.6290883456884-1.82314872035705i</v>
      </c>
      <c r="AG1976" t="str">
        <f t="shared" si="1011"/>
        <v>1.18630645012533-0.137672268875048i</v>
      </c>
      <c r="AH1976" t="str">
        <f t="shared" si="1012"/>
        <v>0.192294879190884+0.50652169690427i</v>
      </c>
      <c r="AI1976">
        <f t="shared" si="1013"/>
        <v>-5.3233041687766232</v>
      </c>
      <c r="AJ1976">
        <f t="shared" si="1014"/>
        <v>69.211335608728504</v>
      </c>
      <c r="AK1976"/>
      <c r="AL1976"/>
      <c r="AM1976"/>
      <c r="AN1976"/>
    </row>
    <row r="1977" spans="1:40" x14ac:dyDescent="0.25">
      <c r="A1977"/>
      <c r="B1977">
        <f t="shared" si="1015"/>
        <v>184300</v>
      </c>
      <c r="C1977" s="186" t="str">
        <f t="shared" si="983"/>
        <v>-2.25004940980674E-06+0.0132882391251808i</v>
      </c>
      <c r="D1977" s="158" t="str">
        <f t="shared" si="984"/>
        <v>-5.95702320738477+0.10187649995972i</v>
      </c>
      <c r="E1977" t="str">
        <f t="shared" si="985"/>
        <v>2870</v>
      </c>
      <c r="F1977" t="str">
        <f t="shared" si="986"/>
        <v>0.777000777000777</v>
      </c>
      <c r="G1977" t="str">
        <f t="shared" si="981"/>
        <v>0.777000777000777</v>
      </c>
      <c r="H1977" t="str">
        <f t="shared" si="987"/>
        <v>8.67253907907022+1.92414968443456i</v>
      </c>
      <c r="I1977" t="str">
        <f t="shared" si="988"/>
        <v>723.744407570749i</v>
      </c>
      <c r="J1977" t="str">
        <f t="shared" si="982"/>
        <v>-447.04267235219+156.529124487298i</v>
      </c>
      <c r="K1977" t="str">
        <f t="shared" si="989"/>
        <v>0.504960227162097-1.44215186867943i</v>
      </c>
      <c r="L1977" t="str">
        <f t="shared" si="990"/>
        <v>0.0356902025278674-0.0856159888859343i</v>
      </c>
      <c r="M1977" t="str">
        <f t="shared" si="991"/>
        <v>0.540650429689964-1.52776785756536i</v>
      </c>
      <c r="N1977" t="str">
        <f t="shared" si="992"/>
        <v>-0.817353861252056i</v>
      </c>
      <c r="O1977" t="str">
        <f t="shared" si="993"/>
        <v>0.684153529868024-0.729338020103932i</v>
      </c>
      <c r="P1977" t="str">
        <f t="shared" si="994"/>
        <v>0.315846470131976+0.729338020103932i</v>
      </c>
      <c r="Q1977" t="str">
        <f t="shared" si="995"/>
        <v>-0.315846470131976+0.088015841148124i</v>
      </c>
      <c r="R1977" t="str">
        <f t="shared" si="996"/>
        <v>-0.330825868593027-2.4013437189429i</v>
      </c>
      <c r="S1977" t="str">
        <f t="shared" si="997"/>
        <v>0.0843695292451225i</v>
      </c>
      <c r="T1977" t="str">
        <f t="shared" si="998"/>
        <v>0.202600239122944-0.0279116227953024i</v>
      </c>
      <c r="U1977" t="str">
        <f t="shared" si="999"/>
        <v>0.00005-0.00130843110781084i</v>
      </c>
      <c r="V1977" t="str">
        <f t="shared" si="1000"/>
        <v>3.33333333333333E-06-0.00143927421859193i</v>
      </c>
      <c r="W1977" t="str">
        <f t="shared" si="1001"/>
        <v>0.000014470404341084-0.000685588891358144i</v>
      </c>
      <c r="X1977" t="str">
        <f t="shared" si="1002"/>
        <v>0.0000233360720146891-0.00068509943080501i</v>
      </c>
      <c r="Y1977" t="str">
        <f t="shared" si="1003"/>
        <v>0.009+0.11579910521132i</v>
      </c>
      <c r="Z1977" t="str">
        <f t="shared" si="1004"/>
        <v>-0.082590871450166-0.00931207449964793i</v>
      </c>
      <c r="AA1977" t="str">
        <f t="shared" si="1005"/>
        <v>9.47498497182481-120.875856347597i</v>
      </c>
      <c r="AB1977" t="str">
        <f t="shared" si="1006"/>
        <v>1.39953462925967-0.192809657234188i</v>
      </c>
      <c r="AC1977" t="str">
        <f t="shared" si="1007"/>
        <v>1.46209060172464-2.24240664616461i</v>
      </c>
      <c r="AD1977" t="str">
        <f t="shared" si="1008"/>
        <v>0.345879250577666+0.398602023940349i</v>
      </c>
      <c r="AE1977" t="str">
        <f t="shared" si="1009"/>
        <v>-0.0248546569790969-0.0361417418682951i</v>
      </c>
      <c r="AF1977" t="str">
        <f t="shared" si="1010"/>
        <v>-14.629562286455-1.82227318447484i</v>
      </c>
      <c r="AG1977" t="str">
        <f t="shared" si="1011"/>
        <v>1.18627999330681-0.137674762759917i</v>
      </c>
      <c r="AH1977" t="str">
        <f t="shared" si="1012"/>
        <v>0.192249166202811+0.506202330361637i</v>
      </c>
      <c r="AI1977">
        <f t="shared" si="1013"/>
        <v>-5.3283523243952988</v>
      </c>
      <c r="AJ1977">
        <f t="shared" si="1014"/>
        <v>69.203863779600283</v>
      </c>
      <c r="AK1977"/>
      <c r="AL1977"/>
      <c r="AM1977"/>
      <c r="AN1977"/>
    </row>
    <row r="1978" spans="1:40" x14ac:dyDescent="0.25">
      <c r="A1978"/>
      <c r="B1978">
        <f t="shared" si="1015"/>
        <v>184400</v>
      </c>
      <c r="C1978" s="186" t="str">
        <f t="shared" si="983"/>
        <v>-2.24760967092907E-06+0.0132810329221635i</v>
      </c>
      <c r="D1978" s="158" t="str">
        <f t="shared" si="984"/>
        <v>-5.9570231886801+0.101821252403254i</v>
      </c>
      <c r="E1978" t="str">
        <f t="shared" si="985"/>
        <v>2870</v>
      </c>
      <c r="F1978" t="str">
        <f t="shared" si="986"/>
        <v>0.777000777000777</v>
      </c>
      <c r="G1978" t="str">
        <f t="shared" si="981"/>
        <v>0.777000777000777</v>
      </c>
      <c r="H1978" t="str">
        <f t="shared" si="987"/>
        <v>8.67301232358052+1.92321967918252i</v>
      </c>
      <c r="I1978" t="str">
        <f t="shared" si="988"/>
        <v>724.137106652447i</v>
      </c>
      <c r="J1978" t="str">
        <f t="shared" si="982"/>
        <v>-447.529014430209+156.61405618805i</v>
      </c>
      <c r="K1978" t="str">
        <f t="shared" si="989"/>
        <v>0.504470254980438-1.44153776178091i</v>
      </c>
      <c r="L1978" t="str">
        <f t="shared" si="990"/>
        <v>0.035657227509979-0.085583298026126i</v>
      </c>
      <c r="M1978" t="str">
        <f t="shared" si="991"/>
        <v>0.540127482490417-1.52712105980704i</v>
      </c>
      <c r="N1978" t="str">
        <f t="shared" si="992"/>
        <v>-0.817797352223978i</v>
      </c>
      <c r="O1978" t="str">
        <f t="shared" si="993"/>
        <v>0.683830007770123-0.729641364283244i</v>
      </c>
      <c r="P1978" t="str">
        <f t="shared" si="994"/>
        <v>0.316169992229877+0.729641364283244i</v>
      </c>
      <c r="Q1978" t="str">
        <f t="shared" si="995"/>
        <v>-0.316169992229877+0.088155987940734i</v>
      </c>
      <c r="R1978" t="str">
        <f t="shared" si="996"/>
        <v>-0.330823110396596-2.39999184319231i</v>
      </c>
      <c r="S1978" t="str">
        <f t="shared" si="997"/>
        <v>0.0844153076115062i</v>
      </c>
      <c r="T1978" t="str">
        <f t="shared" si="998"/>
        <v>0.202596049708185-0.0279265346291239i</v>
      </c>
      <c r="U1978" t="str">
        <f t="shared" si="999"/>
        <v>0.00005-0.00130772154647255i</v>
      </c>
      <c r="V1978" t="str">
        <f t="shared" si="1000"/>
        <v>3.33333333333333E-06-0.00143849370111981i</v>
      </c>
      <c r="W1978" t="str">
        <f t="shared" si="1001"/>
        <v>0.0000144703997030298-0.00068521733576905i</v>
      </c>
      <c r="X1978" t="str">
        <f t="shared" si="1002"/>
        <v>0.0000233264577946377-0.000684728264942319i</v>
      </c>
      <c r="Y1978" t="str">
        <f t="shared" si="1003"/>
        <v>0.009+0.115861937064392i</v>
      </c>
      <c r="Z1978" t="str">
        <f t="shared" si="1004"/>
        <v>-0.0825014760375849-0.00929878551343305i</v>
      </c>
      <c r="AA1978" t="str">
        <f t="shared" si="1005"/>
        <v>9.46464256240517-120.810337265436i</v>
      </c>
      <c r="AB1978" t="str">
        <f t="shared" si="1006"/>
        <v>1.39950568935784-0.192912666134421i</v>
      </c>
      <c r="AC1978" t="str">
        <f t="shared" si="1007"/>
        <v>1.46131048956647-2.24141204423783i</v>
      </c>
      <c r="AD1978" t="str">
        <f t="shared" si="1008"/>
        <v>0.346051937348367+0.398773784442568i</v>
      </c>
      <c r="AE1978" t="str">
        <f t="shared" si="1009"/>
        <v>-0.0248416837269948-0.0361172885635161i</v>
      </c>
      <c r="AF1978" t="str">
        <f t="shared" si="1010"/>
        <v>-14.6300355122606-1.82139842677927i</v>
      </c>
      <c r="AG1978" t="str">
        <f t="shared" si="1011"/>
        <v>1.18625353689587-0.137677287744454i</v>
      </c>
      <c r="AH1978" t="str">
        <f t="shared" si="1012"/>
        <v>0.192203514811882+0.505883319121037i</v>
      </c>
      <c r="AI1978">
        <f t="shared" si="1013"/>
        <v>-5.3333975856297853</v>
      </c>
      <c r="AJ1978">
        <f t="shared" si="1014"/>
        <v>69.196390521977392</v>
      </c>
      <c r="AK1978"/>
      <c r="AL1978"/>
      <c r="AM1978"/>
      <c r="AN1978"/>
    </row>
    <row r="1979" spans="1:40" x14ac:dyDescent="0.25">
      <c r="A1979"/>
      <c r="B1979">
        <f t="shared" si="1015"/>
        <v>184500</v>
      </c>
      <c r="C1979" s="186" t="str">
        <f t="shared" si="983"/>
        <v>-2.24517389803112E-06+0.0132738345307477i</v>
      </c>
      <c r="D1979" s="158" t="str">
        <f t="shared" si="984"/>
        <v>-5.95702317000584+0.101766064735732i</v>
      </c>
      <c r="E1979" t="str">
        <f t="shared" si="985"/>
        <v>2870</v>
      </c>
      <c r="F1979" t="str">
        <f t="shared" si="986"/>
        <v>0.777000777000777</v>
      </c>
      <c r="G1979" t="str">
        <f t="shared" si="981"/>
        <v>0.777000777000777</v>
      </c>
      <c r="H1979" t="str">
        <f t="shared" si="987"/>
        <v>8.67348485450767+1.92229051107818i</v>
      </c>
      <c r="I1979" t="str">
        <f t="shared" si="988"/>
        <v>724.529805734146i</v>
      </c>
      <c r="J1979" t="str">
        <f t="shared" si="982"/>
        <v>-448.015620322754+156.698987888803i</v>
      </c>
      <c r="K1979" t="str">
        <f t="shared" si="989"/>
        <v>0.503980967718694-1.44092408588866i</v>
      </c>
      <c r="L1979" t="str">
        <f t="shared" si="990"/>
        <v>0.0356242955309662-0.0855506246816654i</v>
      </c>
      <c r="M1979" t="str">
        <f t="shared" si="991"/>
        <v>0.53960526324966-1.52647471057033i</v>
      </c>
      <c r="N1979" t="str">
        <f t="shared" si="992"/>
        <v>-0.8182408431959i</v>
      </c>
      <c r="O1979" t="str">
        <f t="shared" si="993"/>
        <v>0.683506351173638-0.729944564953599i</v>
      </c>
      <c r="P1979" t="str">
        <f t="shared" si="994"/>
        <v>0.316493648826362+0.729944564953599i</v>
      </c>
      <c r="Q1979" t="str">
        <f t="shared" si="995"/>
        <v>-0.316493648826362+0.0882962782423009i</v>
      </c>
      <c r="R1979" t="str">
        <f t="shared" si="996"/>
        <v>-0.330820350624182-2.39864140558796i</v>
      </c>
      <c r="S1979" t="str">
        <f t="shared" si="997"/>
        <v>0.0844610859778899i</v>
      </c>
      <c r="T1979" t="str">
        <f t="shared" si="998"/>
        <v>0.202591857987491-0.0279414460773047i</v>
      </c>
      <c r="U1979" t="str">
        <f t="shared" si="999"/>
        <v>0.00005-0.00130701275430644i</v>
      </c>
      <c r="V1979" t="str">
        <f t="shared" si="1000"/>
        <v>3.33333333333333E-06-0.00143771402973709i</v>
      </c>
      <c r="W1979" t="str">
        <f t="shared" si="1001"/>
        <v>0.0000144703950624635-0.000684846183079525i</v>
      </c>
      <c r="X1979" t="str">
        <f t="shared" si="1002"/>
        <v>0.0000233168591896969-0.000684357501354811i</v>
      </c>
      <c r="Y1979" t="str">
        <f t="shared" si="1003"/>
        <v>0.009+0.115924768917463i</v>
      </c>
      <c r="Z1979" t="str">
        <f t="shared" si="1004"/>
        <v>-0.082412225652988-0.00928552441495483i</v>
      </c>
      <c r="AA1979" t="str">
        <f t="shared" si="1005"/>
        <v>9.45431711374673-120.74488914095i</v>
      </c>
      <c r="AB1979" t="str">
        <f t="shared" si="1006"/>
        <v>1.39947673352692-0.1930156723707i</v>
      </c>
      <c r="AC1979" t="str">
        <f t="shared" si="1007"/>
        <v>1.46053146858897-2.24041811446132i</v>
      </c>
      <c r="AD1979" t="str">
        <f t="shared" si="1008"/>
        <v>0.346224700035168+0.398945472790772i</v>
      </c>
      <c r="AE1979" t="str">
        <f t="shared" si="1009"/>
        <v>-0.024828730178102-0.0360928622321081i</v>
      </c>
      <c r="AF1979" t="str">
        <f t="shared" si="1010"/>
        <v>-14.6305080245135-1.82052444634245i</v>
      </c>
      <c r="AG1979" t="str">
        <f t="shared" si="1011"/>
        <v>1.18622708087158-0.137679843766146i</v>
      </c>
      <c r="AH1979" t="str">
        <f t="shared" si="1012"/>
        <v>0.19215792490208+0.505564662554912i</v>
      </c>
      <c r="AI1979">
        <f t="shared" si="1013"/>
        <v>-5.3384399559843656</v>
      </c>
      <c r="AJ1979">
        <f t="shared" si="1014"/>
        <v>69.188915836166544</v>
      </c>
      <c r="AK1979"/>
      <c r="AL1979"/>
      <c r="AM1979"/>
      <c r="AN1979"/>
    </row>
    <row r="1980" spans="1:40" x14ac:dyDescent="0.25">
      <c r="A1980"/>
      <c r="B1980">
        <f t="shared" si="1015"/>
        <v>184600</v>
      </c>
      <c r="C1980" s="186" t="str">
        <f t="shared" si="983"/>
        <v>-2.24274208252162E-06+0.0132666439382386i</v>
      </c>
      <c r="D1980" s="158" t="str">
        <f t="shared" si="984"/>
        <v>-5.95702315136192+0.101710936859829i</v>
      </c>
      <c r="E1980" t="str">
        <f t="shared" si="985"/>
        <v>2870</v>
      </c>
      <c r="F1980" t="str">
        <f t="shared" si="986"/>
        <v>0.777000777000777</v>
      </c>
      <c r="G1980" t="str">
        <f t="shared" si="981"/>
        <v>0.777000777000777</v>
      </c>
      <c r="H1980" t="str">
        <f t="shared" si="987"/>
        <v>8.67395667325657+1.92136217909752i</v>
      </c>
      <c r="I1980" t="str">
        <f t="shared" si="988"/>
        <v>724.922504815845i</v>
      </c>
      <c r="J1980" t="str">
        <f t="shared" si="982"/>
        <v>-448.502490029825+156.783919589556i</v>
      </c>
      <c r="K1980" t="str">
        <f t="shared" si="989"/>
        <v>0.503492364157004-1.44031084072006i</v>
      </c>
      <c r="L1980" t="str">
        <f t="shared" si="990"/>
        <v>0.0355914065211137-0.0855179688531024i</v>
      </c>
      <c r="M1980" t="str">
        <f t="shared" si="991"/>
        <v>0.539083770678118-1.52582880957316i</v>
      </c>
      <c r="N1980" t="str">
        <f t="shared" si="992"/>
        <v>-0.818684334167822i</v>
      </c>
      <c r="O1980" t="str">
        <f t="shared" si="993"/>
        <v>0.683182560142226-0.730247622055364i</v>
      </c>
      <c r="P1980" t="str">
        <f t="shared" si="994"/>
        <v>0.316817439857774+0.730247622055364i</v>
      </c>
      <c r="Q1980" t="str">
        <f t="shared" si="995"/>
        <v>-0.316817439857774+0.0884367121124581i</v>
      </c>
      <c r="R1980" t="str">
        <f t="shared" si="996"/>
        <v>-0.330817589275667-2.39729240379201i</v>
      </c>
      <c r="S1980" t="str">
        <f t="shared" si="997"/>
        <v>0.0845068643442736i</v>
      </c>
      <c r="T1980" t="str">
        <f t="shared" si="998"/>
        <v>0.202587663960809-0.0279563571396184i</v>
      </c>
      <c r="U1980" t="str">
        <f t="shared" si="999"/>
        <v>0.00005-0.0013063047300625i</v>
      </c>
      <c r="V1980" t="str">
        <f t="shared" si="1000"/>
        <v>3.33333333333333E-06-0.00143693520306876i</v>
      </c>
      <c r="W1980" t="str">
        <f t="shared" si="1001"/>
        <v>0.0000144703904193851-0.000684475432634797i</v>
      </c>
      <c r="X1980" t="str">
        <f t="shared" si="1002"/>
        <v>0.0000233072761660442-0.000683987139389171i</v>
      </c>
      <c r="Y1980" t="str">
        <f t="shared" si="1003"/>
        <v>0.009+0.115987600770535i</v>
      </c>
      <c r="Z1980" t="str">
        <f t="shared" si="1004"/>
        <v>-0.0823231199830269-0.00927229112943743i</v>
      </c>
      <c r="AA1980" t="str">
        <f t="shared" si="1005"/>
        <v>9.4440085887068-120.679511858999i</v>
      </c>
      <c r="AB1980" t="str">
        <f t="shared" si="1006"/>
        <v>1.39944776176656-0.193118675941463i</v>
      </c>
      <c r="AC1980" t="str">
        <f t="shared" si="1007"/>
        <v>1.45975353686206-2.23942485641098i</v>
      </c>
      <c r="AD1980" t="str">
        <f t="shared" si="1008"/>
        <v>0.346397538610076+0.3991170889532i</v>
      </c>
      <c r="AE1980" t="str">
        <f t="shared" si="1009"/>
        <v>-0.0248157962893148-0.0360684628256838i</v>
      </c>
      <c r="AF1980" t="str">
        <f t="shared" si="1010"/>
        <v>-14.6309798246185-1.81965124223769i</v>
      </c>
      <c r="AG1980" t="str">
        <f t="shared" si="1011"/>
        <v>1.18620062521309-0.13768243076259i</v>
      </c>
      <c r="AH1980" t="str">
        <f t="shared" si="1012"/>
        <v>0.192112396357612+0.50524636003714i</v>
      </c>
      <c r="AI1980">
        <f t="shared" si="1013"/>
        <v>-5.3434794389579654</v>
      </c>
      <c r="AJ1980">
        <f t="shared" si="1014"/>
        <v>69.181439722477734</v>
      </c>
      <c r="AK1980"/>
      <c r="AL1980"/>
      <c r="AM1980"/>
      <c r="AN1980"/>
    </row>
    <row r="1981" spans="1:40" x14ac:dyDescent="0.25">
      <c r="A1981"/>
      <c r="B1981">
        <f t="shared" si="1015"/>
        <v>184700</v>
      </c>
      <c r="C1981" s="186" t="str">
        <f t="shared" si="983"/>
        <v>-2.24031421583244E-06+0.0132594611319687i</v>
      </c>
      <c r="D1981" s="158" t="str">
        <f t="shared" si="984"/>
        <v>-5.95702313274828+0.101655868678427i</v>
      </c>
      <c r="E1981" t="str">
        <f t="shared" si="985"/>
        <v>2870</v>
      </c>
      <c r="F1981" t="str">
        <f t="shared" si="986"/>
        <v>0.777000777000777</v>
      </c>
      <c r="G1981" t="str">
        <f t="shared" si="981"/>
        <v>0.777000777000777</v>
      </c>
      <c r="H1981" t="str">
        <f t="shared" si="987"/>
        <v>8.67442778122873+1.92043468221791i</v>
      </c>
      <c r="I1981" t="str">
        <f t="shared" si="988"/>
        <v>725.315203897544i</v>
      </c>
      <c r="J1981" t="str">
        <f t="shared" si="982"/>
        <v>-448.989623551421+156.868851290309i</v>
      </c>
      <c r="K1981" t="str">
        <f t="shared" si="989"/>
        <v>0.503004443078087-1.4396980259922i</v>
      </c>
      <c r="L1981" t="str">
        <f t="shared" si="990"/>
        <v>0.0355585604108344-0.0854853305409317i</v>
      </c>
      <c r="M1981" t="str">
        <f t="shared" si="991"/>
        <v>0.538563003488921-1.52518335653313i</v>
      </c>
      <c r="N1981" t="str">
        <f t="shared" si="992"/>
        <v>-0.819127825139744i</v>
      </c>
      <c r="O1981" t="str">
        <f t="shared" si="993"/>
        <v>0.682858634739572-0.730550535528931i</v>
      </c>
      <c r="P1981" t="str">
        <f t="shared" si="994"/>
        <v>0.317141365260428+0.730550535528931i</v>
      </c>
      <c r="Q1981" t="str">
        <f t="shared" si="995"/>
        <v>-0.317141365260428+0.088577289610813i</v>
      </c>
      <c r="R1981" t="str">
        <f t="shared" si="996"/>
        <v>-0.330814826350912-2.3959448354717i</v>
      </c>
      <c r="S1981" t="str">
        <f t="shared" si="997"/>
        <v>0.0845526427106573i</v>
      </c>
      <c r="T1981" t="str">
        <f t="shared" si="998"/>
        <v>0.202583467628083-0.0279712678158368i</v>
      </c>
      <c r="U1981" t="str">
        <f t="shared" si="999"/>
        <v>0.00005-0.00130559747249344i</v>
      </c>
      <c r="V1981" t="str">
        <f t="shared" si="1000"/>
        <v>3.33333333333333E-06-0.00143615721974278i</v>
      </c>
      <c r="W1981" t="str">
        <f t="shared" si="1001"/>
        <v>0.0000144703857737945-0.000684105083781524i</v>
      </c>
      <c r="X1981" t="str">
        <f t="shared" si="1002"/>
        <v>0.0000232977086899487-0.000683617178393503i</v>
      </c>
      <c r="Y1981" t="str">
        <f t="shared" si="1003"/>
        <v>0.009+0.116050432623607i</v>
      </c>
      <c r="Z1981" t="str">
        <f t="shared" si="1004"/>
        <v>-0.0822341587152039-0.00925908558234845i</v>
      </c>
      <c r="AA1981" t="str">
        <f t="shared" si="1005"/>
        <v>9.43371695024562-120.614205304701i</v>
      </c>
      <c r="AB1981" t="str">
        <f t="shared" si="1006"/>
        <v>1.39941877407636-0.193221676845133i</v>
      </c>
      <c r="AC1981" t="str">
        <f t="shared" si="1007"/>
        <v>1.45897669245973-2.23843226966214i</v>
      </c>
      <c r="AD1981" t="str">
        <f t="shared" si="1008"/>
        <v>0.34657045304509+0.39928863289809i</v>
      </c>
      <c r="AE1981" t="str">
        <f t="shared" si="1009"/>
        <v>-0.0248028820176478-0.0360440902959762i</v>
      </c>
      <c r="AF1981" t="str">
        <f t="shared" si="1010"/>
        <v>-14.631450913977-1.81877881353948i</v>
      </c>
      <c r="AG1981" t="str">
        <f t="shared" si="1011"/>
        <v>1.18617416989961-0.137685048671524i</v>
      </c>
      <c r="AH1981" t="str">
        <f t="shared" si="1012"/>
        <v>0.192066929062952+0.504928410943108i</v>
      </c>
      <c r="AI1981">
        <f t="shared" si="1013"/>
        <v>-5.348516038042761</v>
      </c>
      <c r="AJ1981">
        <f t="shared" si="1014"/>
        <v>69.173962181222635</v>
      </c>
      <c r="AK1981"/>
      <c r="AL1981"/>
      <c r="AM1981"/>
      <c r="AN1981"/>
    </row>
    <row r="1982" spans="1:40" x14ac:dyDescent="0.25">
      <c r="A1982"/>
      <c r="B1982">
        <f t="shared" si="1015"/>
        <v>184800</v>
      </c>
      <c r="C1982" s="186" t="str">
        <f t="shared" si="983"/>
        <v>-2.23789028941865E-06+0.013252286099298i</v>
      </c>
      <c r="D1982" s="158" t="str">
        <f t="shared" si="984"/>
        <v>-5.95702311416484+0.101600860094618i</v>
      </c>
      <c r="E1982" t="str">
        <f t="shared" si="985"/>
        <v>2870</v>
      </c>
      <c r="F1982" t="str">
        <f t="shared" si="986"/>
        <v>0.777000777000777</v>
      </c>
      <c r="G1982" t="str">
        <f t="shared" si="981"/>
        <v>0.777000777000777</v>
      </c>
      <c r="H1982" t="str">
        <f t="shared" si="987"/>
        <v>8.67489817982226+1.91950801941816i</v>
      </c>
      <c r="I1982" t="str">
        <f t="shared" si="988"/>
        <v>725.707902979242i</v>
      </c>
      <c r="J1982" t="str">
        <f t="shared" si="982"/>
        <v>-449.477020887543+156.953782991061i</v>
      </c>
      <c r="K1982" t="str">
        <f t="shared" si="989"/>
        <v>0.502517203267216-1.43908564142192i</v>
      </c>
      <c r="L1982" t="str">
        <f t="shared" si="990"/>
        <v>0.0355257571306699-0.0854527097455948i</v>
      </c>
      <c r="M1982" t="str">
        <f t="shared" si="991"/>
        <v>0.538042960397886-1.52453835116751i</v>
      </c>
      <c r="N1982" t="str">
        <f t="shared" si="992"/>
        <v>-0.819571316111665i</v>
      </c>
      <c r="O1982" t="str">
        <f t="shared" si="993"/>
        <v>0.682534575029389-0.73085330531472i</v>
      </c>
      <c r="P1982" t="str">
        <f t="shared" si="994"/>
        <v>0.317465424970611+0.73085330531472i</v>
      </c>
      <c r="Q1982" t="str">
        <f t="shared" si="995"/>
        <v>-0.317465424970611+0.088718010796945i</v>
      </c>
      <c r="R1982" t="str">
        <f t="shared" si="996"/>
        <v>-0.330812061849769-2.39459869829933i</v>
      </c>
      <c r="S1982" t="str">
        <f t="shared" si="997"/>
        <v>0.084598421077041i</v>
      </c>
      <c r="T1982" t="str">
        <f t="shared" si="998"/>
        <v>0.202579268989261-0.0279861781057309i</v>
      </c>
      <c r="U1982" t="str">
        <f t="shared" si="999"/>
        <v>0.00005-0.00130489098035464i</v>
      </c>
      <c r="V1982" t="str">
        <f t="shared" si="1000"/>
        <v>3.33333333333333E-06-0.00143538007839011i</v>
      </c>
      <c r="W1982" t="str">
        <f t="shared" si="1001"/>
        <v>0.000014470381125692-0.000683735135867769i</v>
      </c>
      <c r="X1982" t="str">
        <f t="shared" si="1002"/>
        <v>0.000023288156727771-0.000683247617717313i</v>
      </c>
      <c r="Y1982" t="str">
        <f t="shared" si="1003"/>
        <v>0.009+0.116113264476679i</v>
      </c>
      <c r="Z1982" t="str">
        <f t="shared" si="1004"/>
        <v>-0.0821453415378588-0.00924590769939621i</v>
      </c>
      <c r="AA1982" t="str">
        <f t="shared" si="1005"/>
        <v>9.42344216142395-120.548969363413i</v>
      </c>
      <c r="AB1982" t="str">
        <f t="shared" si="1006"/>
        <v>1.39938977045597-0.193324675080127i</v>
      </c>
      <c r="AC1982" t="str">
        <f t="shared" si="1007"/>
        <v>1.45820093346-2.2374403537897i</v>
      </c>
      <c r="AD1982" t="str">
        <f t="shared" si="1008"/>
        <v>0.346743443312192+0.3994601045937i</v>
      </c>
      <c r="AE1982" t="str">
        <f t="shared" si="1009"/>
        <v>-0.0247899873202287-0.0360197445948337i</v>
      </c>
      <c r="AF1982" t="str">
        <f t="shared" si="1010"/>
        <v>-14.6319212939871-1.81790715932354i</v>
      </c>
      <c r="AG1982" t="str">
        <f t="shared" si="1011"/>
        <v>1.18614771491039-0.137687697430802i</v>
      </c>
      <c r="AH1982" t="str">
        <f t="shared" si="1012"/>
        <v>0.192021522902809+0.504610814649648i</v>
      </c>
      <c r="AI1982">
        <f t="shared" si="1013"/>
        <v>-5.3535497567252754</v>
      </c>
      <c r="AJ1982">
        <f t="shared" si="1014"/>
        <v>69.166483212715619</v>
      </c>
      <c r="AK1982"/>
      <c r="AL1982"/>
      <c r="AM1982"/>
      <c r="AN1982"/>
    </row>
    <row r="1983" spans="1:40" x14ac:dyDescent="0.25">
      <c r="A1983"/>
      <c r="B1983">
        <f t="shared" si="1015"/>
        <v>184900</v>
      </c>
      <c r="C1983" s="186" t="str">
        <f t="shared" si="983"/>
        <v>-2.23547029475842E-06+0.0132451188276137i</v>
      </c>
      <c r="D1983" s="158" t="str">
        <f t="shared" si="984"/>
        <v>-5.95702309561155+0.101545911011705i</v>
      </c>
      <c r="E1983" t="str">
        <f t="shared" si="985"/>
        <v>2870</v>
      </c>
      <c r="F1983" t="str">
        <f t="shared" si="986"/>
        <v>0.777000777000777</v>
      </c>
      <c r="G1983" t="str">
        <f t="shared" si="981"/>
        <v>0.777000777000777</v>
      </c>
      <c r="H1983" t="str">
        <f t="shared" si="987"/>
        <v>8.67536787043195+1.91858218967847i</v>
      </c>
      <c r="I1983" t="str">
        <f t="shared" si="988"/>
        <v>726.100602060941i</v>
      </c>
      <c r="J1983" t="str">
        <f t="shared" si="982"/>
        <v>-449.964682038191+157.038714691814i</v>
      </c>
      <c r="K1983" t="str">
        <f t="shared" si="989"/>
        <v>0.502030643512239-1.43847368672579i</v>
      </c>
      <c r="L1983" t="str">
        <f t="shared" si="990"/>
        <v>0.0354929966112887-0.0854201064674782i</v>
      </c>
      <c r="M1983" t="str">
        <f t="shared" si="991"/>
        <v>0.537523640123528-1.52389379319327i</v>
      </c>
      <c r="N1983" t="str">
        <f t="shared" si="992"/>
        <v>-0.820014807083587i</v>
      </c>
      <c r="O1983" t="str">
        <f t="shared" si="993"/>
        <v>0.682210381075411-0.731155931353185i</v>
      </c>
      <c r="P1983" t="str">
        <f t="shared" si="994"/>
        <v>0.317789618924589+0.731155931353185i</v>
      </c>
      <c r="Q1983" t="str">
        <f t="shared" si="995"/>
        <v>-0.317789618924589+0.088858875730402i</v>
      </c>
      <c r="R1983" t="str">
        <f t="shared" si="996"/>
        <v>-0.330809295772132-2.3932539899522i</v>
      </c>
      <c r="S1983" t="str">
        <f t="shared" si="997"/>
        <v>0.0846441994434247i</v>
      </c>
      <c r="T1983" t="str">
        <f t="shared" si="998"/>
        <v>0.202575068044286-0.0280010880090752i</v>
      </c>
      <c r="U1983" t="str">
        <f t="shared" si="999"/>
        <v>0.00005-0.00130418525240421i</v>
      </c>
      <c r="V1983" t="str">
        <f t="shared" si="1000"/>
        <v>3.33333333333333E-06-0.00143460377764463i</v>
      </c>
      <c r="W1983" t="str">
        <f t="shared" si="1001"/>
        <v>0.0000144703764750772-0.000683365588243012i</v>
      </c>
      <c r="X1983" t="str">
        <f t="shared" si="1002"/>
        <v>0.0000232786202459619-0.000682878456711518i</v>
      </c>
      <c r="Y1983" t="str">
        <f t="shared" si="1003"/>
        <v>0.009+0.116176096329751i</v>
      </c>
      <c r="Z1983" t="str">
        <f t="shared" si="1004"/>
        <v>-0.0820566681401758-0.00923275740653043i</v>
      </c>
      <c r="AA1983" t="str">
        <f t="shared" si="1005"/>
        <v>9.41318418540467-120.483803920747i</v>
      </c>
      <c r="AB1983" t="str">
        <f t="shared" si="1006"/>
        <v>1.39936075090499-0.193427670644889i</v>
      </c>
      <c r="AC1983" t="str">
        <f t="shared" si="1007"/>
        <v>1.45742625794486-2.23644910836804i</v>
      </c>
      <c r="AD1983" t="str">
        <f t="shared" si="1008"/>
        <v>0.346916509383357+0.399631504008286i</v>
      </c>
      <c r="AE1983" t="str">
        <f t="shared" si="1009"/>
        <v>-0.0247771121543028-0.035995425674224i</v>
      </c>
      <c r="AF1983" t="str">
        <f t="shared" si="1010"/>
        <v>-14.6323909660435-1.81703627866677i</v>
      </c>
      <c r="AG1983" t="str">
        <f t="shared" si="1011"/>
        <v>1.18612126022476-0.137690376978417i</v>
      </c>
      <c r="AH1983" t="str">
        <f t="shared" si="1012"/>
        <v>0.191976177762156+0.504293570535083i</v>
      </c>
      <c r="AI1983">
        <f t="shared" si="1013"/>
        <v>-5.3585805984854584</v>
      </c>
      <c r="AJ1983">
        <f t="shared" si="1014"/>
        <v>69.159002817272608</v>
      </c>
      <c r="AK1983"/>
      <c r="AL1983"/>
      <c r="AM1983"/>
      <c r="AN1983"/>
    </row>
    <row r="1984" spans="1:40" x14ac:dyDescent="0.25">
      <c r="A1984"/>
      <c r="B1984">
        <f t="shared" si="1015"/>
        <v>185000</v>
      </c>
      <c r="C1984" s="186" t="str">
        <f t="shared" si="983"/>
        <v>-2.23305422335302E-06+0.0132379593043307i</v>
      </c>
      <c r="D1984" s="158" t="str">
        <f t="shared" si="984"/>
        <v>-5.95702307708834+0.101491021333202i</v>
      </c>
      <c r="E1984" t="str">
        <f t="shared" si="985"/>
        <v>2870</v>
      </c>
      <c r="F1984" t="str">
        <f t="shared" si="986"/>
        <v>0.777000777000777</v>
      </c>
      <c r="G1984" t="str">
        <f t="shared" si="981"/>
        <v>0.777000777000777</v>
      </c>
      <c r="H1984" t="str">
        <f t="shared" si="987"/>
        <v>8.67583685444923+1.91765719198044i</v>
      </c>
      <c r="I1984" t="str">
        <f t="shared" si="988"/>
        <v>726.49330114264i</v>
      </c>
      <c r="J1984" t="str">
        <f t="shared" si="982"/>
        <v>-450.452607003364+157.123646392567i</v>
      </c>
      <c r="K1984" t="str">
        <f t="shared" si="989"/>
        <v>0.501544762603549-1.43786216162012i</v>
      </c>
      <c r="L1984" t="str">
        <f t="shared" si="990"/>
        <v>0.0354602787834875-0.0853875207069149i</v>
      </c>
      <c r="M1984" t="str">
        <f t="shared" si="991"/>
        <v>0.537005041387036-1.52324968232703i</v>
      </c>
      <c r="N1984" t="str">
        <f t="shared" si="992"/>
        <v>-0.820458298055509i</v>
      </c>
      <c r="O1984" t="str">
        <f t="shared" si="993"/>
        <v>0.681886052941403-0.731458413584801i</v>
      </c>
      <c r="P1984" t="str">
        <f t="shared" si="994"/>
        <v>0.318113947058597+0.731458413584801i</v>
      </c>
      <c r="Q1984" t="str">
        <f t="shared" si="995"/>
        <v>-0.318113947058597+0.0889998844707079i</v>
      </c>
      <c r="R1984" t="str">
        <f t="shared" si="996"/>
        <v>-0.33080652811785-2.39191070811267i</v>
      </c>
      <c r="S1984" t="str">
        <f t="shared" si="997"/>
        <v>0.0846899778098084i</v>
      </c>
      <c r="T1984" t="str">
        <f t="shared" si="998"/>
        <v>0.202570864793105-0.0280159975256405i</v>
      </c>
      <c r="U1984" t="str">
        <f t="shared" si="999"/>
        <v>0.0000500000000000001-0.00130348028740291i</v>
      </c>
      <c r="V1984" t="str">
        <f t="shared" si="1000"/>
        <v>3.33333333333333E-06-0.0014338283161432i</v>
      </c>
      <c r="W1984" t="str">
        <f t="shared" si="1001"/>
        <v>0.0000144703718219505-0.000682996440258127i</v>
      </c>
      <c r="X1984" t="str">
        <f t="shared" si="1002"/>
        <v>0.0000232690992110635-0.00068250969472843i</v>
      </c>
      <c r="Y1984" t="str">
        <f t="shared" si="1003"/>
        <v>0.009+0.116238928182822i</v>
      </c>
      <c r="Z1984" t="str">
        <f t="shared" si="1004"/>
        <v>-0.081968138212172-0.00921963462993975i</v>
      </c>
      <c r="AA1984" t="str">
        <f t="shared" si="1005"/>
        <v>9.40294298545058-120.418708862558i</v>
      </c>
      <c r="AB1984" t="str">
        <f t="shared" si="1006"/>
        <v>1.39933171542305-0.193530663537834i</v>
      </c>
      <c r="AC1984" t="str">
        <f t="shared" si="1007"/>
        <v>1.4566526640004-2.23545853297109i</v>
      </c>
      <c r="AD1984" t="str">
        <f t="shared" si="1008"/>
        <v>0.347089651230546+0.399802831110114i</v>
      </c>
      <c r="AE1984" t="str">
        <f t="shared" si="1009"/>
        <v>-0.0247642564772291-0.0359711334862302i</v>
      </c>
      <c r="AF1984" t="str">
        <f t="shared" si="1010"/>
        <v>-14.6328599315376-1.81616617064724i</v>
      </c>
      <c r="AG1984" t="str">
        <f t="shared" si="1011"/>
        <v>1.18609480582211-0.137693087252484i</v>
      </c>
      <c r="AH1984" t="str">
        <f t="shared" si="1012"/>
        <v>0.191930893526212+0.50397667797917i</v>
      </c>
      <c r="AI1984">
        <f t="shared" si="1013"/>
        <v>-5.3636085667975939</v>
      </c>
      <c r="AJ1984">
        <f t="shared" si="1014"/>
        <v>69.151520995210788</v>
      </c>
      <c r="AK1984"/>
      <c r="AL1984"/>
      <c r="AM1984"/>
      <c r="AN1984"/>
    </row>
    <row r="1985" spans="1:40" x14ac:dyDescent="0.25">
      <c r="A1985"/>
      <c r="B1985">
        <f t="shared" si="1015"/>
        <v>185100</v>
      </c>
      <c r="C1985" s="186" t="str">
        <f t="shared" si="983"/>
        <v>-2.23064206672657E-06+0.0132308075168906i</v>
      </c>
      <c r="D1985" s="158" t="str">
        <f t="shared" si="984"/>
        <v>-5.95702305859514+0.101436190962828i</v>
      </c>
      <c r="E1985" t="str">
        <f t="shared" si="985"/>
        <v>2870</v>
      </c>
      <c r="F1985" t="str">
        <f t="shared" si="986"/>
        <v>0.777000777000777</v>
      </c>
      <c r="G1985" t="str">
        <f t="shared" si="981"/>
        <v>0.777000777000777</v>
      </c>
      <c r="H1985" t="str">
        <f t="shared" si="987"/>
        <v>8.67630513326218+1.91673302530705i</v>
      </c>
      <c r="I1985" t="str">
        <f t="shared" si="988"/>
        <v>726.886000224338i</v>
      </c>
      <c r="J1985" t="str">
        <f t="shared" si="982"/>
        <v>-450.940795783063+157.20857809332i</v>
      </c>
      <c r="K1985" t="str">
        <f t="shared" si="989"/>
        <v>0.501059559334084-1.43725106582096i</v>
      </c>
      <c r="L1985" t="str">
        <f t="shared" si="990"/>
        <v>0.03542760357819-0.0853549524641842i</v>
      </c>
      <c r="M1985" t="str">
        <f t="shared" si="991"/>
        <v>0.536487162912274-1.52260601828514i</v>
      </c>
      <c r="N1985" t="str">
        <f t="shared" si="992"/>
        <v>-0.820901789027431i</v>
      </c>
      <c r="O1985" t="str">
        <f t="shared" si="993"/>
        <v>0.681561590691156-0.731760751950077i</v>
      </c>
      <c r="P1985" t="str">
        <f t="shared" si="994"/>
        <v>0.318438409308844+0.731760751950077i</v>
      </c>
      <c r="Q1985" t="str">
        <f t="shared" si="995"/>
        <v>-0.318438409308844+0.0891410370773541i</v>
      </c>
      <c r="R1985" t="str">
        <f t="shared" si="996"/>
        <v>-0.330803758886801-2.3905688504681i</v>
      </c>
      <c r="S1985" t="str">
        <f t="shared" si="997"/>
        <v>0.0847357561761919i</v>
      </c>
      <c r="T1985" t="str">
        <f t="shared" si="998"/>
        <v>0.202566659235664-0.0280309066551997i</v>
      </c>
      <c r="U1985" t="str">
        <f t="shared" si="999"/>
        <v>0.0000500000000000001-0.0013027760841142i</v>
      </c>
      <c r="V1985" t="str">
        <f t="shared" si="1000"/>
        <v>3.33333333333333E-06-0.00143305369252562i</v>
      </c>
      <c r="W1985" t="str">
        <f t="shared" si="1001"/>
        <v>0.0000144703671663117-0.000682627691265408i</v>
      </c>
      <c r="X1985" t="str">
        <f t="shared" si="1002"/>
        <v>0.0000232595935897081-0.000682141331121772i</v>
      </c>
      <c r="Y1985" t="str">
        <f t="shared" si="1003"/>
        <v>0.009+0.116301760035894i</v>
      </c>
      <c r="Z1985" t="str">
        <f t="shared" si="1004"/>
        <v>-0.081879751444702-0.00920653929605225i</v>
      </c>
      <c r="AA1985" t="str">
        <f t="shared" si="1005"/>
        <v>9.39271852492554-120.353684074948i</v>
      </c>
      <c r="AB1985" t="str">
        <f t="shared" si="1006"/>
        <v>1.39930266400979-0.193633653757394i</v>
      </c>
      <c r="AC1985" t="str">
        <f t="shared" si="1007"/>
        <v>1.45588014971665-2.23446862717238i</v>
      </c>
      <c r="AD1985" t="str">
        <f t="shared" si="1008"/>
        <v>0.347262868825697+0.399974085867464i</v>
      </c>
      <c r="AE1985" t="str">
        <f t="shared" si="1009"/>
        <v>-0.0247514202464808-0.0359468679830535i</v>
      </c>
      <c r="AF1985" t="str">
        <f t="shared" si="1010"/>
        <v>-14.6333281918573-1.81529683434422i</v>
      </c>
      <c r="AG1985" t="str">
        <f t="shared" si="1011"/>
        <v>1.1860683516819-0.137695828191242i</v>
      </c>
      <c r="AH1985" t="str">
        <f t="shared" si="1012"/>
        <v>0.19188567008043+0.503660136363136i</v>
      </c>
      <c r="AI1985">
        <f t="shared" si="1013"/>
        <v>-5.3686336651297841</v>
      </c>
      <c r="AJ1985">
        <f t="shared" si="1014"/>
        <v>69.144037746851339</v>
      </c>
      <c r="AK1985"/>
      <c r="AL1985"/>
      <c r="AM1985"/>
      <c r="AN1985"/>
    </row>
    <row r="1986" spans="1:40" x14ac:dyDescent="0.25">
      <c r="A1986"/>
      <c r="B1986">
        <f t="shared" si="1015"/>
        <v>185200</v>
      </c>
      <c r="C1986" s="186" t="str">
        <f t="shared" si="983"/>
        <v>-2.22823381642612E-06+0.0132236634527625i</v>
      </c>
      <c r="D1986" s="158" t="str">
        <f t="shared" si="984"/>
        <v>-5.95702304013188+0.101381419804513i</v>
      </c>
      <c r="E1986" t="str">
        <f t="shared" si="985"/>
        <v>2870</v>
      </c>
      <c r="F1986" t="str">
        <f t="shared" si="986"/>
        <v>0.777000777000777</v>
      </c>
      <c r="G1986" t="str">
        <f t="shared" si="981"/>
        <v>0.777000777000777</v>
      </c>
      <c r="H1986" t="str">
        <f t="shared" si="987"/>
        <v>8.67677270825554+1.91580968864274i</v>
      </c>
      <c r="I1986" t="str">
        <f t="shared" si="988"/>
        <v>727.278699306037i</v>
      </c>
      <c r="J1986" t="str">
        <f t="shared" si="982"/>
        <v>-451.429248377288+157.293509794072i</v>
      </c>
      <c r="K1986" t="str">
        <f t="shared" si="989"/>
        <v>0.500575032499325-1.43664039904413i</v>
      </c>
      <c r="L1986" t="str">
        <f t="shared" si="990"/>
        <v>0.0353949709264467-0.0853224017395121i</v>
      </c>
      <c r="M1986" t="str">
        <f t="shared" si="991"/>
        <v>0.535970003425772-1.52196280078364i</v>
      </c>
      <c r="N1986" t="str">
        <f t="shared" si="992"/>
        <v>-0.821345279999353i</v>
      </c>
      <c r="O1986" t="str">
        <f t="shared" si="993"/>
        <v>0.681236994388486-0.732062946389545i</v>
      </c>
      <c r="P1986" t="str">
        <f t="shared" si="994"/>
        <v>0.318763005611514+0.732062946389545i</v>
      </c>
      <c r="Q1986" t="str">
        <f t="shared" si="995"/>
        <v>-0.318763005611514+0.089282333609808i</v>
      </c>
      <c r="R1986" t="str">
        <f t="shared" si="996"/>
        <v>-0.33080098807884-2.38922841471082i</v>
      </c>
      <c r="S1986" t="str">
        <f t="shared" si="997"/>
        <v>0.0847815345425756i</v>
      </c>
      <c r="T1986" t="str">
        <f t="shared" si="998"/>
        <v>0.202562451371909-0.0280458153975243i</v>
      </c>
      <c r="U1986" t="str">
        <f t="shared" si="999"/>
        <v>0.0000500000000000001-0.0013020726413042i</v>
      </c>
      <c r="V1986" t="str">
        <f t="shared" si="1000"/>
        <v>3.33333333333333E-06-0.00143227990543462i</v>
      </c>
      <c r="W1986" t="str">
        <f t="shared" si="1001"/>
        <v>0.0000144703625081609-0.000682259340618529i</v>
      </c>
      <c r="X1986" t="str">
        <f t="shared" si="1002"/>
        <v>0.0000232501033486175-0.000681773365246641i</v>
      </c>
      <c r="Y1986" t="str">
        <f t="shared" si="1003"/>
        <v>0.009+0.116364591888966i</v>
      </c>
      <c r="Z1986" t="str">
        <f t="shared" si="1004"/>
        <v>-0.0817915075294485-0.0091934713315333i</v>
      </c>
      <c r="AA1986" t="str">
        <f t="shared" si="1005"/>
        <v>9.38251076729317-120.288729444262i</v>
      </c>
      <c r="AB1986" t="str">
        <f t="shared" si="1006"/>
        <v>1.39927359666482-0.193736641301991i</v>
      </c>
      <c r="AC1986" t="str">
        <f t="shared" si="1007"/>
        <v>1.45510871318764-2.23347939054491i</v>
      </c>
      <c r="AD1986" t="str">
        <f t="shared" si="1008"/>
        <v>0.34743616214074+0.400145268248619i</v>
      </c>
      <c r="AE1986" t="str">
        <f t="shared" si="1009"/>
        <v>-0.0247386034196445-0.0359226291170088i</v>
      </c>
      <c r="AF1986" t="str">
        <f t="shared" si="1010"/>
        <v>-14.6337957483874-1.81442826883823i</v>
      </c>
      <c r="AG1986" t="str">
        <f t="shared" si="1011"/>
        <v>1.18604189778363-0.137698599733056i</v>
      </c>
      <c r="AH1986" t="str">
        <f t="shared" si="1012"/>
        <v>0.191840507310519+0.503343945069644i</v>
      </c>
      <c r="AI1986">
        <f t="shared" si="1013"/>
        <v>-5.3736558969442658</v>
      </c>
      <c r="AJ1986">
        <f t="shared" si="1014"/>
        <v>69.136553072515952</v>
      </c>
      <c r="AK1986"/>
      <c r="AL1986"/>
      <c r="AM1986"/>
      <c r="AN1986"/>
    </row>
    <row r="1987" spans="1:40" x14ac:dyDescent="0.25">
      <c r="A1987"/>
      <c r="B1987">
        <f t="shared" si="1015"/>
        <v>185300</v>
      </c>
      <c r="C1987" s="186" t="str">
        <f t="shared" si="983"/>
        <v>-0.0000022258294640215+0.0132165270994423i</v>
      </c>
      <c r="D1987" s="158" t="str">
        <f t="shared" si="984"/>
        <v>-5.95702302169852+0.101326707762391i</v>
      </c>
      <c r="E1987" t="str">
        <f t="shared" si="985"/>
        <v>2870</v>
      </c>
      <c r="F1987" t="str">
        <f t="shared" si="986"/>
        <v>0.777000777000777</v>
      </c>
      <c r="G1987" t="str">
        <f t="shared" si="981"/>
        <v>0.777000777000777</v>
      </c>
      <c r="H1987" t="str">
        <f t="shared" si="987"/>
        <v>8.67723958081077+1.9148871809733i</v>
      </c>
      <c r="I1987" t="str">
        <f t="shared" si="988"/>
        <v>727.671398387736i</v>
      </c>
      <c r="J1987" t="str">
        <f t="shared" si="982"/>
        <v>-451.917964786038+157.378441494825i</v>
      </c>
      <c r="K1987" t="str">
        <f t="shared" si="989"/>
        <v>0.500091180897297-1.43603016100515i</v>
      </c>
      <c r="L1987" t="str">
        <f t="shared" si="990"/>
        <v>0.035362380759436-0.0852898685330721i</v>
      </c>
      <c r="M1987" t="str">
        <f t="shared" si="991"/>
        <v>0.535453561656733-1.52132002953822i</v>
      </c>
      <c r="N1987" t="str">
        <f t="shared" si="992"/>
        <v>-0.821788770971275i</v>
      </c>
      <c r="O1987" t="str">
        <f t="shared" si="993"/>
        <v>0.680912264097236-0.73236499684377i</v>
      </c>
      <c r="P1987" t="str">
        <f t="shared" si="994"/>
        <v>0.319087735902764+0.73236499684377i</v>
      </c>
      <c r="Q1987" t="str">
        <f t="shared" si="995"/>
        <v>-0.319087735902764+0.089423774127505i</v>
      </c>
      <c r="R1987" t="str">
        <f t="shared" si="996"/>
        <v>-0.330798215693844-2.38788939853817i</v>
      </c>
      <c r="S1987" t="str">
        <f t="shared" si="997"/>
        <v>0.0848273129089593i</v>
      </c>
      <c r="T1987" t="str">
        <f t="shared" si="998"/>
        <v>0.202558241201784-0.0280607237523871i</v>
      </c>
      <c r="U1987" t="str">
        <f t="shared" si="999"/>
        <v>0.0000499999999999999-0.00130136995774171i</v>
      </c>
      <c r="V1987" t="str">
        <f t="shared" si="1000"/>
        <v>3.33333333333333E-06-0.00143150695351588i</v>
      </c>
      <c r="W1987" t="str">
        <f t="shared" si="1001"/>
        <v>0.0000144703578474979-0.00068189138767258i</v>
      </c>
      <c r="X1987" t="str">
        <f t="shared" si="1002"/>
        <v>0.0000232406284546038-0.000681405796459553i</v>
      </c>
      <c r="Y1987" t="str">
        <f t="shared" si="1003"/>
        <v>0.009+0.116427423742038i</v>
      </c>
      <c r="Z1987" t="str">
        <f t="shared" si="1004"/>
        <v>-0.0817034061589276-0.00918043066328583i</v>
      </c>
      <c r="AA1987" t="str">
        <f t="shared" si="1005"/>
        <v>9.37231967611719-120.223844857094i</v>
      </c>
      <c r="AB1987" t="str">
        <f t="shared" si="1006"/>
        <v>1.39924451338777-0.193839626170055i</v>
      </c>
      <c r="AC1987" t="str">
        <f t="shared" si="1007"/>
        <v>1.45433835251142-2.23249082266124i</v>
      </c>
      <c r="AD1987" t="str">
        <f t="shared" si="1008"/>
        <v>0.347609531147597+0.400316378221869i</v>
      </c>
      <c r="AE1987" t="str">
        <f t="shared" si="1009"/>
        <v>-0.0247258059544229-0.03589841684053i</v>
      </c>
      <c r="AF1987" t="str">
        <f t="shared" si="1010"/>
        <v>-14.6342626025093-1.81356047321091i</v>
      </c>
      <c r="AG1987" t="str">
        <f t="shared" si="1011"/>
        <v>1.18601544410688-0.137701401816423i</v>
      </c>
      <c r="AH1987" t="str">
        <f t="shared" si="1012"/>
        <v>0.191795405102445+0.503028103482837i</v>
      </c>
      <c r="AI1987">
        <f t="shared" si="1013"/>
        <v>-5.3786752656966925</v>
      </c>
      <c r="AJ1987">
        <f t="shared" si="1014"/>
        <v>69.129066972528562</v>
      </c>
      <c r="AK1987"/>
      <c r="AL1987"/>
      <c r="AM1987"/>
      <c r="AN1987"/>
    </row>
    <row r="1988" spans="1:40" x14ac:dyDescent="0.25">
      <c r="A1988"/>
      <c r="B1988">
        <f t="shared" si="1015"/>
        <v>185400</v>
      </c>
      <c r="C1988" s="186" t="str">
        <f t="shared" si="983"/>
        <v>-2.22342900110524E-06+0.0132093984444528i</v>
      </c>
      <c r="D1988" s="158" t="str">
        <f t="shared" si="984"/>
        <v>-5.95702300329497+0.101272054740805i</v>
      </c>
      <c r="E1988" t="str">
        <f t="shared" si="985"/>
        <v>2870</v>
      </c>
      <c r="F1988" t="str">
        <f t="shared" si="986"/>
        <v>0.777000777000777</v>
      </c>
      <c r="G1988" t="str">
        <f t="shared" si="981"/>
        <v>0.777000777000777</v>
      </c>
      <c r="H1988" t="str">
        <f t="shared" si="987"/>
        <v>8.67770575230593+1.91396550128594i</v>
      </c>
      <c r="I1988" t="str">
        <f t="shared" si="988"/>
        <v>728.064097469435i</v>
      </c>
      <c r="J1988" t="str">
        <f t="shared" si="982"/>
        <v>-452.406945009313+157.463373195578i</v>
      </c>
      <c r="K1988" t="str">
        <f t="shared" si="989"/>
        <v>0.499608003328546-1.43542035141933i</v>
      </c>
      <c r="L1988" t="str">
        <f t="shared" si="990"/>
        <v>0.0353298330084618-0.0852573528449841i</v>
      </c>
      <c r="M1988" t="str">
        <f t="shared" si="991"/>
        <v>0.534937836337008-1.52067770426431i</v>
      </c>
      <c r="N1988" t="str">
        <f t="shared" si="992"/>
        <v>-0.822232261943197i</v>
      </c>
      <c r="O1988" t="str">
        <f t="shared" si="993"/>
        <v>0.680587399881276-0.732666903253343i</v>
      </c>
      <c r="P1988" t="str">
        <f t="shared" si="994"/>
        <v>0.319412600118724+0.732666903253343i</v>
      </c>
      <c r="Q1988" t="str">
        <f t="shared" si="995"/>
        <v>-0.319412600118724+0.0895653586898539i</v>
      </c>
      <c r="R1988" t="str">
        <f t="shared" si="996"/>
        <v>-0.330795441731675-2.38655179965245i</v>
      </c>
      <c r="S1988" t="str">
        <f t="shared" si="997"/>
        <v>0.084873091275343i</v>
      </c>
      <c r="T1988" t="str">
        <f t="shared" si="998"/>
        <v>0.202554028725236-0.0280756317195599i</v>
      </c>
      <c r="U1988" t="str">
        <f t="shared" si="999"/>
        <v>0.0000499999999999999-0.00130066803219816i</v>
      </c>
      <c r="V1988" t="str">
        <f t="shared" si="1000"/>
        <v>3.33333333333333E-06-0.00143073483541797i</v>
      </c>
      <c r="W1988" t="str">
        <f t="shared" si="1001"/>
        <v>0.0000144703531843229-0.000681523831784022i</v>
      </c>
      <c r="X1988" t="str">
        <f t="shared" si="1002"/>
        <v>0.0000232311688745683-0.000681038624118386i</v>
      </c>
      <c r="Y1988" t="str">
        <f t="shared" si="1003"/>
        <v>0.009+0.11649025559511i</v>
      </c>
      <c r="Z1988" t="str">
        <f t="shared" si="1004"/>
        <v>-0.0816154470264774-0.0091674172184484i</v>
      </c>
      <c r="AA1988" t="str">
        <f t="shared" si="1005"/>
        <v>9.36214521506059-120.159030200278i</v>
      </c>
      <c r="AB1988" t="str">
        <f t="shared" si="1006"/>
        <v>1.39921541417827-0.193942608360009i</v>
      </c>
      <c r="AC1988" t="str">
        <f t="shared" si="1007"/>
        <v>1.45356906578998-2.23150292309351i</v>
      </c>
      <c r="AD1988" t="str">
        <f t="shared" si="1008"/>
        <v>0.347782975818166+0.400487415755516i</v>
      </c>
      <c r="AE1988" t="str">
        <f t="shared" si="1009"/>
        <v>-0.0247130278086292-0.0358742311061639i</v>
      </c>
      <c r="AF1988" t="str">
        <f t="shared" si="1010"/>
        <v>-14.6347287556009-1.81269344654513i</v>
      </c>
      <c r="AG1988" t="str">
        <f t="shared" si="1011"/>
        <v>1.18598899063127-0.13770423437996i</v>
      </c>
      <c r="AH1988" t="str">
        <f t="shared" si="1012"/>
        <v>0.1917503633424+0.502712610988265i</v>
      </c>
      <c r="AI1988">
        <f t="shared" si="1013"/>
        <v>-5.3836917748373718</v>
      </c>
      <c r="AJ1988">
        <f t="shared" si="1014"/>
        <v>69.121579447215723</v>
      </c>
      <c r="AK1988"/>
      <c r="AL1988"/>
      <c r="AM1988"/>
      <c r="AN1988"/>
    </row>
    <row r="1989" spans="1:40" x14ac:dyDescent="0.25">
      <c r="A1989"/>
      <c r="B1989">
        <f t="shared" si="1015"/>
        <v>185500</v>
      </c>
      <c r="C1989" s="186" t="str">
        <f t="shared" si="983"/>
        <v>-2.22103241929265E-06+0.0132022774753442i</v>
      </c>
      <c r="D1989" s="158" t="str">
        <f t="shared" si="984"/>
        <v>-5.95702298492117+0.101217460644306i</v>
      </c>
      <c r="E1989" t="str">
        <f t="shared" si="985"/>
        <v>2870</v>
      </c>
      <c r="F1989" t="str">
        <f t="shared" si="986"/>
        <v>0.777000777000777</v>
      </c>
      <c r="G1989" t="str">
        <f t="shared" ref="G1989:G2052" si="1016">IF($C$11=$C$7,$C$24,F1989)</f>
        <v>0.777000777000777</v>
      </c>
      <c r="H1989" t="str">
        <f t="shared" si="987"/>
        <v>8.67817122411587+1.91304464856924i</v>
      </c>
      <c r="I1989" t="str">
        <f t="shared" si="988"/>
        <v>728.456796551133i</v>
      </c>
      <c r="J1989" t="str">
        <f t="shared" ref="J1989:J2052" si="1017">IMSUM(COMPLEX(0,2*PI()*B1989*$C$113*$C$112),COMPLEX(0,2*PI()*B1989*$C$113*$C$111),COMPLEX(0,2*PI()*B1989*$C$28*10^-12*$C$111),COMPLEX(-1*2*PI()*B1989*2*PI()*B1989*$C$113*$C$112*$C$28*10^-12*$C$111,0),COMPLEX(1,0))</f>
        <v>-452.896189047115+157.54830489633i</v>
      </c>
      <c r="K1989" t="str">
        <f t="shared" si="989"/>
        <v>0.499125498596136-1.43481097000173i</v>
      </c>
      <c r="L1989" t="str">
        <f t="shared" si="990"/>
        <v>0.0352973276049547-0.0852248546753157i</v>
      </c>
      <c r="M1989" t="str">
        <f t="shared" si="991"/>
        <v>0.534422826201091-1.52003582467705i</v>
      </c>
      <c r="N1989" t="str">
        <f t="shared" si="992"/>
        <v>-0.822675752915119i</v>
      </c>
      <c r="O1989" t="str">
        <f t="shared" si="993"/>
        <v>0.680262401804502-0.732968665558884i</v>
      </c>
      <c r="P1989" t="str">
        <f t="shared" si="994"/>
        <v>0.319737598195498+0.732968665558884i</v>
      </c>
      <c r="Q1989" t="str">
        <f t="shared" si="995"/>
        <v>-0.319737598195498+0.089707087356235i</v>
      </c>
      <c r="R1989" t="str">
        <f t="shared" si="996"/>
        <v>-0.330792666192197-2.38521561576091i</v>
      </c>
      <c r="S1989" t="str">
        <f t="shared" si="997"/>
        <v>0.0849188696417267i</v>
      </c>
      <c r="T1989" t="str">
        <f t="shared" si="998"/>
        <v>0.202549813942212-0.0280905392988144i</v>
      </c>
      <c r="U1989" t="str">
        <f t="shared" si="999"/>
        <v>0.0000499999999999999-0.00129996686344765i</v>
      </c>
      <c r="V1989" t="str">
        <f t="shared" si="1000"/>
        <v>3.33333333333333E-06-0.00142996354979241i</v>
      </c>
      <c r="W1989" t="str">
        <f t="shared" si="1001"/>
        <v>0.0000144703485186359-0.000681156672310722i</v>
      </c>
      <c r="X1989" t="str">
        <f t="shared" si="1002"/>
        <v>0.0000232217245755019-0.000680671847582418i</v>
      </c>
      <c r="Y1989" t="str">
        <f t="shared" si="1003"/>
        <v>0.009+0.116553087448181i</v>
      </c>
      <c r="Z1989" t="str">
        <f t="shared" si="1004"/>
        <v>-0.0815276298262646-0.00915443092439546i</v>
      </c>
      <c r="AA1989" t="str">
        <f t="shared" si="1005"/>
        <v>9.35198734788609-120.094285360895i</v>
      </c>
      <c r="AB1989" t="str">
        <f t="shared" si="1006"/>
        <v>1.39918629903594-0.194045587870277i</v>
      </c>
      <c r="AC1989" t="str">
        <f t="shared" si="1007"/>
        <v>1.45280085112929-2.23051569141341i</v>
      </c>
      <c r="AD1989" t="str">
        <f t="shared" si="1008"/>
        <v>0.347956496124334+0.400658380817867i</v>
      </c>
      <c r="AE1989" t="str">
        <f t="shared" si="1009"/>
        <v>-0.0247002689401914-0.0358500718665744i</v>
      </c>
      <c r="AF1989" t="str">
        <f t="shared" si="1010"/>
        <v>-14.635194209037-1.81182718792493i</v>
      </c>
      <c r="AG1989" t="str">
        <f t="shared" si="1011"/>
        <v>1.18596253733651-0.137707097362409i</v>
      </c>
      <c r="AH1989" t="str">
        <f t="shared" si="1012"/>
        <v>0.191705381916834+0.502397466972942i</v>
      </c>
      <c r="AI1989">
        <f t="shared" si="1013"/>
        <v>-5.3887054278101507</v>
      </c>
      <c r="AJ1989">
        <f t="shared" si="1014"/>
        <v>69.114090496905618</v>
      </c>
      <c r="AK1989"/>
      <c r="AL1989"/>
      <c r="AM1989"/>
      <c r="AN1989"/>
    </row>
    <row r="1990" spans="1:40" x14ac:dyDescent="0.25">
      <c r="A1990"/>
      <c r="B1990">
        <f t="shared" si="1015"/>
        <v>185600</v>
      </c>
      <c r="C1990" s="186" t="str">
        <f t="shared" ref="C1990:C2053" si="1018">IMPRODUCT(COMPLEX(-1,0),IMDIV(IMPRODUCT(G1990,COMPLEX($C$100+$C$101,0)),COMPLEX($C$100,2*PI()*B1990*$C$103*$C$102*(2*$C$100+$C$101))))</f>
        <v>-2.21863971022149E-06+0.013195164179693i</v>
      </c>
      <c r="D1990" s="158" t="str">
        <f t="shared" ref="D1990:D2053" si="1019">IMPRODUCT(COMPLEX($C$106,0),IMSUB(C1990,G1990))</f>
        <v>-5.95702296657707+0.101162925377646i</v>
      </c>
      <c r="E1990" t="str">
        <f t="shared" ref="E1990:E2053" si="1020">IMDIV(COMPLEX($C$20*10^3,0),COMPLEX(1,2*PI()*B1990*$C$20*1000*$C$29*10^-12))</f>
        <v>2870</v>
      </c>
      <c r="F1990" t="str">
        <f t="shared" ref="F1990:F2053" si="1021">IMDIV(COMPLEX($C$22*1000,0),IMSUM(COMPLEX($C$22*1000,0),E1990))</f>
        <v>0.777000777000777</v>
      </c>
      <c r="G1990" t="str">
        <f t="shared" si="1016"/>
        <v>0.777000777000777</v>
      </c>
      <c r="H1990" t="str">
        <f t="shared" ref="H1990:H2053" si="1022">IMPRODUCT(COMPLEX($C$108,0),IMPRODUCT(COMPLEX(-1,0),D1990),IMDIV(COMPLEX(0,2*PI()*B1990*$C$109*$C$110),COMPLEX(1,2*PI()*B1990*$C$109*$C$110)))</f>
        <v>8.6786359976121+1.91212462181323i</v>
      </c>
      <c r="I1990" t="str">
        <f t="shared" ref="I1990:I2053" si="1023">COMPLEX(0,2*PI()*B1990*$C$113*$C$112*$C$114)</f>
        <v>728.849495632832i</v>
      </c>
      <c r="J1990" t="str">
        <f t="shared" si="1017"/>
        <v>-453.385696899442+157.633236597082i</v>
      </c>
      <c r="K1990" t="str">
        <f t="shared" ref="K1990:K2053" si="1024">IMDIV(I1990,J1990)</f>
        <v>0.498643665505664-1.43420201646714i</v>
      </c>
      <c r="L1990" t="str">
        <f t="shared" ref="L1990:L2053" si="1025">IMDIV(COMPLEX($C$117,0),COMPLEX(1,2*PI()*B1990*$C$115*$C$116))</f>
        <v>0.0352648644804716-0.0851923740240822i</v>
      </c>
      <c r="M1990" t="str">
        <f t="shared" ref="M1990:M2053" si="1026">IMSUM(K1990,L1990)</f>
        <v>0.533908529986136-1.51939439049122i</v>
      </c>
      <c r="N1990" t="str">
        <f t="shared" ref="N1990:N2053" si="1027">COMPLEX(0,-2*PI()*B1990*$C$43)</f>
        <v>-0.823119243887041i</v>
      </c>
      <c r="O1990" t="str">
        <f t="shared" ref="O1990:O2053" si="1028">IMEXP(N1990)</f>
        <v>0.679937269930834-0.73327028370104i</v>
      </c>
      <c r="P1990" t="str">
        <f t="shared" ref="P1990:P2053" si="1029">IMSUB(COMPLEX(1,0),O1990)</f>
        <v>0.320062730069166+0.73327028370104i</v>
      </c>
      <c r="Q1990" t="str">
        <f t="shared" ref="Q1990:Q2053" si="1030">IMSUM(COMPLEX(0,2*PI()*B1990*$C$43),O1990,COMPLEX(-1,0))</f>
        <v>-0.320062730069166+0.0898489601860011i</v>
      </c>
      <c r="R1990" t="str">
        <f t="shared" ref="R1990:R2053" si="1031">IMDIV(P1990,Q1990)</f>
        <v>-0.33078988907528-2.38388084457573i</v>
      </c>
      <c r="S1990" t="str">
        <f t="shared" ref="S1990:S2053" si="1032">IMDIV(COMPLEX(0,2*PI()*B1990*$C$123),COMPLEX($C$124,0))</f>
        <v>0.0849646480081104i</v>
      </c>
      <c r="T1990" t="str">
        <f t="shared" ref="T1990:T2053" si="1033">IMPRODUCT(R1990,S1990)</f>
        <v>0.202545596852654-0.0281054464899231i</v>
      </c>
      <c r="U1990" t="str">
        <f t="shared" ref="U1990:U2053" si="1034">IMDIV(COMPLEX(1,2*PI()*B1990*$C$16*10^-3*$C$15*10^-6),COMPLEX(0,2*PI()*B1990*$C$15*10^-6))</f>
        <v>0.0000499999999999999-0.00129926645026691i</v>
      </c>
      <c r="V1990" t="str">
        <f t="shared" ref="V1990:V2053" si="1035">IMSUM(COMPLEX($C$18*10^-3,0),IMDIV(COMPLEX(1,0),COMPLEX(0,2*PI()*B1990*($C$17*1*10^-6))))</f>
        <v>3.33333333333333E-06-0.0014291930952936i</v>
      </c>
      <c r="W1990" t="str">
        <f t="shared" ref="W1990:W2053" si="1036">IMDIV(IMPRODUCT(U1990,V1990),IMSUM(U1990,V1990))</f>
        <v>0.0000144703438504369-0.000680789908611917i</v>
      </c>
      <c r="X1990" t="str">
        <f t="shared" ref="X1990:X2053" si="1037">IMDIV(IMPRODUCT(COMPLEX($C$19,0),W1990),IMSUM(COMPLEX($C$19,0),W1990))</f>
        <v>0.0000232122955244836-0.000680305466212296i</v>
      </c>
      <c r="Y1990" t="str">
        <f t="shared" ref="Y1990:Y2053" si="1038">COMPLEX($C$13*10^-3,2*PI()*B1990*$C$12*0.000001)</f>
        <v>0.009+0.116615919301253i</v>
      </c>
      <c r="Z1990" t="str">
        <f t="shared" ref="Z1990:Z2053" si="1039">IMPRODUCT(COMPLEX($C$6,0),IMDIV(X1990,IMSUM(X1990,Y1990)))</f>
        <v>-0.0814399542532716-0.0091414717087349i</v>
      </c>
      <c r="AA1990" t="str">
        <f t="shared" ref="AA1990:AA2053" si="1040">IMDIV(COMPLEX($C$6,0),IMSUM(X1990,Y1990))</f>
        <v>9.34184603845442-120.029610226267i</v>
      </c>
      <c r="AB1990" t="str">
        <f t="shared" ref="AB1990:AB2053" si="1041">IMPRODUCT(COMPLEX($C$119,0),T1990)</f>
        <v>1.3991571679604-0.194148564699288i</v>
      </c>
      <c r="AC1990" t="str">
        <f t="shared" ref="AC1990:AC2053" si="1042">IMSUM(COMPLEX(1,0),IMPRODUCT(AB1990,M1990))</f>
        <v>1.45203370663928-2.22952912719213i</v>
      </c>
      <c r="AD1990" t="str">
        <f t="shared" ref="AD1990:AD2053" si="1043">IMDIV(AB1990,AC1990)</f>
        <v>0.348130092037987+0.400829273377238i</v>
      </c>
      <c r="AE1990" t="str">
        <f t="shared" ref="AE1990:AE2053" si="1044">IMPRODUCT(AD1990,AA1990,X1990)</f>
        <v>-0.0246875293071502-0.035825939074539i</v>
      </c>
      <c r="AF1990" t="str">
        <f t="shared" ref="AF1990:AF2053" si="1045">IMSUB(D1990,H1990)</f>
        <v>-14.6356589641892-1.81096169643558i</v>
      </c>
      <c r="AG1990" t="str">
        <f t="shared" ref="AG1990:AG2053" si="1046">IMSUM(COMPLEX(1,0),IMPRODUCT(AD1990,AA1990,COMPLEX($C$127,0)))</f>
        <v>1.18593608420235-0.137709990702645i</v>
      </c>
      <c r="AH1990" t="str">
        <f t="shared" ref="AH1990:AH2053" si="1047">IMDIV(IMPRODUCT(AE1990,AF1990),AG1990)</f>
        <v>0.191660460712448+0.502082670825313i</v>
      </c>
      <c r="AI1990">
        <f t="shared" ref="AI1990:AI2053" si="1048">20*LOG10(IMABS(AH1990))</f>
        <v>-5.3937162280529174</v>
      </c>
      <c r="AJ1990">
        <f t="shared" ref="AJ1990:AJ2053" si="1049">IMARGUMENT(AH1990)*180/PI()</f>
        <v>69.106600121927684</v>
      </c>
      <c r="AK1990"/>
      <c r="AL1990"/>
      <c r="AM1990"/>
      <c r="AN1990"/>
    </row>
    <row r="1991" spans="1:40" x14ac:dyDescent="0.25">
      <c r="A1991"/>
      <c r="B1991">
        <f t="shared" si="1015"/>
        <v>185700</v>
      </c>
      <c r="C1991" s="186" t="str">
        <f t="shared" si="1018"/>
        <v>-2.21625086555208E-06+0.0131880585451027i</v>
      </c>
      <c r="D1991" s="158" t="str">
        <f t="shared" si="1019"/>
        <v>-5.9570229482626+0.101108448845787i</v>
      </c>
      <c r="E1991" t="str">
        <f t="shared" si="1020"/>
        <v>2870</v>
      </c>
      <c r="F1991" t="str">
        <f t="shared" si="1021"/>
        <v>0.777000777000777</v>
      </c>
      <c r="G1991" t="str">
        <f t="shared" si="1016"/>
        <v>0.777000777000777</v>
      </c>
      <c r="H1991" t="str">
        <f t="shared" si="1022"/>
        <v>8.67910007416285+1.91120542000927i</v>
      </c>
      <c r="I1991" t="str">
        <f t="shared" si="1023"/>
        <v>729.242194714531i</v>
      </c>
      <c r="J1991" t="str">
        <f t="shared" si="1017"/>
        <v>-453.875468566295+157.718168297835i</v>
      </c>
      <c r="K1991" t="str">
        <f t="shared" si="1024"/>
        <v>0.498162502865231-1.43359349053015i</v>
      </c>
      <c r="L1991" t="str">
        <f t="shared" si="1025"/>
        <v>0.0352324435666948-0.0851599108912464i</v>
      </c>
      <c r="M1991" t="str">
        <f t="shared" si="1026"/>
        <v>0.533394946431926-1.5187534014214i</v>
      </c>
      <c r="N1991" t="str">
        <f t="shared" si="1027"/>
        <v>-0.823562734858963i</v>
      </c>
      <c r="O1991" t="str">
        <f t="shared" si="1028"/>
        <v>0.679612004324222-0.733571757620489i</v>
      </c>
      <c r="P1991" t="str">
        <f t="shared" si="1029"/>
        <v>0.320387995675778+0.733571757620489i</v>
      </c>
      <c r="Q1991" t="str">
        <f t="shared" si="1030"/>
        <v>-0.320387995675778+0.089990977238474i</v>
      </c>
      <c r="R1991" t="str">
        <f t="shared" si="1031"/>
        <v>-0.330787110380796-2.38254748381404i</v>
      </c>
      <c r="S1991" t="str">
        <f t="shared" si="1032"/>
        <v>0.0850104263744941i</v>
      </c>
      <c r="T1991" t="str">
        <f t="shared" si="1033"/>
        <v>0.20254137745651-0.0281203532926583i</v>
      </c>
      <c r="U1991" t="str">
        <f t="shared" si="1034"/>
        <v>0.00005-0.00129856679143532i</v>
      </c>
      <c r="V1991" t="str">
        <f t="shared" si="1035"/>
        <v>3.33333333333333E-06-0.00142842347057885i</v>
      </c>
      <c r="W1991" t="str">
        <f t="shared" si="1036"/>
        <v>0.0000144703391797259-0.000680423540048229i</v>
      </c>
      <c r="X1991" t="str">
        <f t="shared" si="1037"/>
        <v>0.0000232028816886816-0.000679939479370047i</v>
      </c>
      <c r="Y1991" t="str">
        <f t="shared" si="1038"/>
        <v>0.009+0.116678751154325i</v>
      </c>
      <c r="Z1991" t="str">
        <f t="shared" si="1039"/>
        <v>-0.0813524200033021-0.0091285394993086i</v>
      </c>
      <c r="AA1991" t="str">
        <f t="shared" si="1040"/>
        <v>9.33172125072539-119.965004683956i</v>
      </c>
      <c r="AB1991" t="str">
        <f t="shared" si="1041"/>
        <v>1.39912802095128-0.194251538845467i</v>
      </c>
      <c r="AC1991" t="str">
        <f t="shared" si="1042"/>
        <v>1.45126763043382-2.22854323000054i</v>
      </c>
      <c r="AD1991" t="str">
        <f t="shared" si="1043"/>
        <v>0.348303763530973+0.401000093401952i</v>
      </c>
      <c r="AE1991" t="str">
        <f t="shared" si="1044"/>
        <v>-0.0246748088676563-0.0358018326829492i</v>
      </c>
      <c r="AF1991" t="str">
        <f t="shared" si="1045"/>
        <v>-14.6361230224255-1.81009697116348i</v>
      </c>
      <c r="AG1991" t="str">
        <f t="shared" si="1046"/>
        <v>1.1859096312086-0.137712914339653i</v>
      </c>
      <c r="AH1991" t="str">
        <f t="shared" si="1047"/>
        <v>0.191615599616163+0.50176822193523i</v>
      </c>
      <c r="AI1991">
        <f t="shared" si="1048"/>
        <v>-5.3987241789980711</v>
      </c>
      <c r="AJ1991">
        <f t="shared" si="1049"/>
        <v>69.099108322614839</v>
      </c>
      <c r="AK1991"/>
      <c r="AL1991"/>
      <c r="AM1991"/>
      <c r="AN1991"/>
    </row>
    <row r="1992" spans="1:40" x14ac:dyDescent="0.25">
      <c r="A1992"/>
      <c r="B1992">
        <f t="shared" si="1015"/>
        <v>185800</v>
      </c>
      <c r="C1992" s="186" t="str">
        <f t="shared" si="1018"/>
        <v>-2.21386587696713E-06+0.0131809605592033i</v>
      </c>
      <c r="D1992" s="158" t="str">
        <f t="shared" si="1019"/>
        <v>-5.95702292997768+0.101054030953892i</v>
      </c>
      <c r="E1992" t="str">
        <f t="shared" si="1020"/>
        <v>2870</v>
      </c>
      <c r="F1992" t="str">
        <f t="shared" si="1021"/>
        <v>0.777000777000777</v>
      </c>
      <c r="G1992" t="str">
        <f t="shared" si="1016"/>
        <v>0.777000777000777</v>
      </c>
      <c r="H1992" t="str">
        <f t="shared" si="1022"/>
        <v>8.67956345513303+1.91028704215014i</v>
      </c>
      <c r="I1992" t="str">
        <f t="shared" si="1023"/>
        <v>729.634893796229i</v>
      </c>
      <c r="J1992" t="str">
        <f t="shared" si="1017"/>
        <v>-454.365504047673+157.803099998588i</v>
      </c>
      <c r="K1992" t="str">
        <f t="shared" si="1024"/>
        <v>0.497682009485442-1.43298539190507i</v>
      </c>
      <c r="L1992" t="str">
        <f t="shared" si="1025"/>
        <v>0.0352000647954329-0.0851274652767202i</v>
      </c>
      <c r="M1992" t="str">
        <f t="shared" si="1026"/>
        <v>0.532882074280875-1.51811285718179i</v>
      </c>
      <c r="N1992" t="str">
        <f t="shared" si="1027"/>
        <v>-0.824006225830884i</v>
      </c>
      <c r="O1992" t="str">
        <f t="shared" si="1028"/>
        <v>0.679286605048641-0.733873087257935i</v>
      </c>
      <c r="P1992" t="str">
        <f t="shared" si="1029"/>
        <v>0.320713394951359+0.733873087257935i</v>
      </c>
      <c r="Q1992" t="str">
        <f t="shared" si="1030"/>
        <v>-0.320713394951359+0.090133138572949i</v>
      </c>
      <c r="R1992" t="str">
        <f t="shared" si="1031"/>
        <v>-0.330784330108608-2.38121553119788i</v>
      </c>
      <c r="S1992" t="str">
        <f t="shared" si="1032"/>
        <v>0.0850562047408778i</v>
      </c>
      <c r="T1992" t="str">
        <f t="shared" si="1033"/>
        <v>0.202537155753725-0.0281352597067919i</v>
      </c>
      <c r="U1992" t="str">
        <f t="shared" si="1034"/>
        <v>0.00005-0.00129786788573487i</v>
      </c>
      <c r="V1992" t="str">
        <f t="shared" si="1035"/>
        <v>3.33333333333333E-06-0.00142765467430836i</v>
      </c>
      <c r="W1992" t="str">
        <f t="shared" si="1036"/>
        <v>0.0000144703345065029-0.000680057565981663i</v>
      </c>
      <c r="X1992" t="str">
        <f t="shared" si="1037"/>
        <v>0.0000231934830353522-0.000679573886419078i</v>
      </c>
      <c r="Y1992" t="str">
        <f t="shared" si="1038"/>
        <v>0.009+0.116741583007397i</v>
      </c>
      <c r="Z1992" t="str">
        <f t="shared" si="1039"/>
        <v>-0.0812650267729758-0.00911563422419087i</v>
      </c>
      <c r="AA1992" t="str">
        <f t="shared" si="1040"/>
        <v>9.32161294875681-119.90046862177i</v>
      </c>
      <c r="AB1992" t="str">
        <f t="shared" si="1041"/>
        <v>1.39909885800819-0.19435451030724i</v>
      </c>
      <c r="AC1992" t="str">
        <f t="shared" si="1042"/>
        <v>1.45050262063072-2.22755799940896i</v>
      </c>
      <c r="AD1992" t="str">
        <f t="shared" si="1043"/>
        <v>0.348477510575148+0.401170840860339i</v>
      </c>
      <c r="AE1992" t="str">
        <f t="shared" si="1044"/>
        <v>-0.0246621075799754-0.0357777526448123i</v>
      </c>
      <c r="AF1992" t="str">
        <f t="shared" si="1045"/>
        <v>-14.6365863851107-1.80923301119625i</v>
      </c>
      <c r="AG1992" t="str">
        <f t="shared" si="1046"/>
        <v>1.18588317833513-0.137715868212556i</v>
      </c>
      <c r="AH1992" t="str">
        <f t="shared" si="1047"/>
        <v>0.191570798515173+0.501454119694006i</v>
      </c>
      <c r="AI1992">
        <f t="shared" si="1048"/>
        <v>-5.4037292840713667</v>
      </c>
      <c r="AJ1992">
        <f t="shared" si="1049"/>
        <v>69.091615099300341</v>
      </c>
      <c r="AK1992"/>
      <c r="AL1992"/>
      <c r="AM1992"/>
      <c r="AN1992"/>
    </row>
    <row r="1993" spans="1:40" x14ac:dyDescent="0.25">
      <c r="A1993"/>
      <c r="B1993">
        <f t="shared" si="1015"/>
        <v>185900</v>
      </c>
      <c r="C1993" s="186" t="str">
        <f t="shared" si="1018"/>
        <v>-2.21148473617185E-06+0.0131738702096519i</v>
      </c>
      <c r="D1993" s="158" t="str">
        <f t="shared" si="1019"/>
        <v>-5.95702291172227+0.100999671607331i</v>
      </c>
      <c r="E1993" t="str">
        <f t="shared" si="1020"/>
        <v>2870</v>
      </c>
      <c r="F1993" t="str">
        <f t="shared" si="1021"/>
        <v>0.777000777000777</v>
      </c>
      <c r="G1993" t="str">
        <f t="shared" si="1016"/>
        <v>0.777000777000777</v>
      </c>
      <c r="H1993" t="str">
        <f t="shared" si="1022"/>
        <v>8.68002614188439+1.90936948723002i</v>
      </c>
      <c r="I1993" t="str">
        <f t="shared" si="1023"/>
        <v>730.027592877928i</v>
      </c>
      <c r="J1993" t="str">
        <f t="shared" si="1017"/>
        <v>-454.855803343577+157.888031699341i</v>
      </c>
      <c r="K1993" t="str">
        <f t="shared" si="1024"/>
        <v>0.497202184179404-1.432377720306i</v>
      </c>
      <c r="L1993" t="str">
        <f t="shared" si="1025"/>
        <v>0.0351677280986195-0.085095037180363i</v>
      </c>
      <c r="M1993" t="str">
        <f t="shared" si="1026"/>
        <v>0.532369912278023-1.51747275748636i</v>
      </c>
      <c r="N1993" t="str">
        <f t="shared" si="1027"/>
        <v>-0.824449716802806i</v>
      </c>
      <c r="O1993" t="str">
        <f t="shared" si="1028"/>
        <v>0.67896107216809-0.734174272554111i</v>
      </c>
      <c r="P1993" t="str">
        <f t="shared" si="1029"/>
        <v>0.32103892783191+0.734174272554111i</v>
      </c>
      <c r="Q1993" t="str">
        <f t="shared" si="1030"/>
        <v>-0.32103892783191+0.0902754442486949i</v>
      </c>
      <c r="R1993" t="str">
        <f t="shared" si="1031"/>
        <v>-0.330781548258576-2.37988498445416i</v>
      </c>
      <c r="S1993" t="str">
        <f t="shared" si="1032"/>
        <v>0.0851019831072615i</v>
      </c>
      <c r="T1993" t="str">
        <f t="shared" si="1033"/>
        <v>0.202532931744243-0.0281501657320951i</v>
      </c>
      <c r="U1993" t="str">
        <f t="shared" si="1034"/>
        <v>0.00005-0.00129716973195018i</v>
      </c>
      <c r="V1993" t="str">
        <f t="shared" si="1035"/>
        <v>3.33333333333333E-06-0.0014268867051452i</v>
      </c>
      <c r="W1993" t="str">
        <f t="shared" si="1036"/>
        <v>0.0000144703298307678-0.000679691985775583i</v>
      </c>
      <c r="X1993" t="str">
        <f t="shared" si="1037"/>
        <v>0.0000231840995318396-0.000679208686724149i</v>
      </c>
      <c r="Y1993" t="str">
        <f t="shared" si="1038"/>
        <v>0.009+0.116804414860468i</v>
      </c>
      <c r="Z1993" t="str">
        <f t="shared" si="1039"/>
        <v>-0.0811777742597244-0.00910275581168773i</v>
      </c>
      <c r="AA1993" t="str">
        <f t="shared" si="1040"/>
        <v>9.31152109670459-119.836001927755i</v>
      </c>
      <c r="AB1993" t="str">
        <f t="shared" si="1041"/>
        <v>1.39906967913076-0.194457479083026i</v>
      </c>
      <c r="AC1993" t="str">
        <f t="shared" si="1042"/>
        <v>1.44973867535172-2.22657343498735i</v>
      </c>
      <c r="AD1993" t="str">
        <f t="shared" si="1043"/>
        <v>0.348651333142344+0.401341515720744i</v>
      </c>
      <c r="AE1993" t="str">
        <f t="shared" si="1044"/>
        <v>-0.0246494254024825-0.0357536989132483i</v>
      </c>
      <c r="AF1993" t="str">
        <f t="shared" si="1045"/>
        <v>-14.6370490536067-1.80836981562269i</v>
      </c>
      <c r="AG1993" t="str">
        <f t="shared" si="1046"/>
        <v>1.18585672556189-0.137718852260594i</v>
      </c>
      <c r="AH1993" t="str">
        <f t="shared" si="1047"/>
        <v>0.191526057296895+0.50114036349436i</v>
      </c>
      <c r="AI1993">
        <f t="shared" si="1048"/>
        <v>-5.4087315466929731</v>
      </c>
      <c r="AJ1993">
        <f t="shared" si="1049"/>
        <v>69.084120452320704</v>
      </c>
      <c r="AK1993"/>
      <c r="AL1993"/>
      <c r="AM1993"/>
      <c r="AN1993"/>
    </row>
    <row r="1994" spans="1:40" x14ac:dyDescent="0.25">
      <c r="A1994"/>
      <c r="B1994">
        <f t="shared" si="1015"/>
        <v>186000</v>
      </c>
      <c r="C1994" s="186" t="str">
        <f t="shared" si="1018"/>
        <v>-2.20910743489358E-06+0.0131667874841316i</v>
      </c>
      <c r="D1994" s="158" t="str">
        <f t="shared" si="1019"/>
        <v>-5.95702289349629+0.100945370711676i</v>
      </c>
      <c r="E1994" t="str">
        <f t="shared" si="1020"/>
        <v>2870</v>
      </c>
      <c r="F1994" t="str">
        <f t="shared" si="1021"/>
        <v>0.777000777000777</v>
      </c>
      <c r="G1994" t="str">
        <f t="shared" si="1016"/>
        <v>0.777000777000777</v>
      </c>
      <c r="H1994" t="str">
        <f t="shared" si="1022"/>
        <v>8.68048813577531+1.90845275424447i</v>
      </c>
      <c r="I1994" t="str">
        <f t="shared" si="1023"/>
        <v>730.420291959627i</v>
      </c>
      <c r="J1994" t="str">
        <f t="shared" si="1017"/>
        <v>-455.346366454007+157.972963400093i</v>
      </c>
      <c r="K1994" t="str">
        <f t="shared" si="1024"/>
        <v>0.496723025762715-1.43177047544681i</v>
      </c>
      <c r="L1994" t="str">
        <f t="shared" si="1025"/>
        <v>0.0351354334083133-0.085062626601983i</v>
      </c>
      <c r="M1994" t="str">
        <f t="shared" si="1026"/>
        <v>0.531858459171028-1.51683310204879i</v>
      </c>
      <c r="N1994" t="str">
        <f t="shared" si="1027"/>
        <v>-0.824893207774728i</v>
      </c>
      <c r="O1994" t="str">
        <f t="shared" si="1028"/>
        <v>0.678635405746597-0.734475313449779i</v>
      </c>
      <c r="P1994" t="str">
        <f t="shared" si="1029"/>
        <v>0.321364594253403+0.734475313449779i</v>
      </c>
      <c r="Q1994" t="str">
        <f t="shared" si="1030"/>
        <v>-0.321364594253403+0.090417894324949i</v>
      </c>
      <c r="R1994" t="str">
        <f t="shared" si="1031"/>
        <v>-0.330778764830572-2.37855584131472i</v>
      </c>
      <c r="S1994" t="str">
        <f t="shared" si="1032"/>
        <v>0.0851477614736452i</v>
      </c>
      <c r="T1994" t="str">
        <f t="shared" si="1033"/>
        <v>0.202528705428011-0.0281650713683405i</v>
      </c>
      <c r="U1994" t="str">
        <f t="shared" si="1034"/>
        <v>0.00005-0.00129647232886849i</v>
      </c>
      <c r="V1994" t="str">
        <f t="shared" si="1035"/>
        <v>3.33333333333333E-06-0.00142611956175533i</v>
      </c>
      <c r="W1994" t="str">
        <f t="shared" si="1036"/>
        <v>0.0000144703251525205-0.000679326798794734i</v>
      </c>
      <c r="X1994" t="str">
        <f t="shared" si="1037"/>
        <v>0.0000231747311455758-0.000678843879651398i</v>
      </c>
      <c r="Y1994" t="str">
        <f t="shared" si="1038"/>
        <v>0.009+0.11686724671354i</v>
      </c>
      <c r="Z1994" t="str">
        <f t="shared" si="1039"/>
        <v>-0.0810906621617896-0.00908990419033572i</v>
      </c>
      <c r="AA1994" t="str">
        <f t="shared" si="1040"/>
        <v>9.3014456588217-119.771604490197i</v>
      </c>
      <c r="AB1994" t="str">
        <f t="shared" si="1041"/>
        <v>1.39904048431862-0.194560445171255i</v>
      </c>
      <c r="AC1994" t="str">
        <f t="shared" si="1042"/>
        <v>1.44897579272248-2.22558953630527i</v>
      </c>
      <c r="AD1994" t="str">
        <f t="shared" si="1043"/>
        <v>0.348825231204378+0.401512117951513i</v>
      </c>
      <c r="AE1994" t="str">
        <f t="shared" si="1044"/>
        <v>-0.0246367622936644-0.0357296714414903i</v>
      </c>
      <c r="AF1994" t="str">
        <f t="shared" si="1045"/>
        <v>-14.6375110292716-1.80750738353279i</v>
      </c>
      <c r="AG1994" t="str">
        <f t="shared" si="1046"/>
        <v>1.18583027286886-0.137721866423131i</v>
      </c>
      <c r="AH1994" t="str">
        <f t="shared" si="1047"/>
        <v>0.191481375848995+0.500826952730423i</v>
      </c>
      <c r="AI1994">
        <f t="shared" si="1048"/>
        <v>-5.4137309702771743</v>
      </c>
      <c r="AJ1994">
        <f t="shared" si="1049"/>
        <v>69.076624382013563</v>
      </c>
      <c r="AK1994"/>
      <c r="AL1994"/>
      <c r="AM1994"/>
      <c r="AN1994"/>
    </row>
    <row r="1995" spans="1:40" x14ac:dyDescent="0.25">
      <c r="A1995"/>
      <c r="B1995">
        <f t="shared" si="1015"/>
        <v>186100</v>
      </c>
      <c r="C1995" s="186" t="str">
        <f t="shared" si="1018"/>
        <v>-2.20673396488198E-06+0.0131597123703523i</v>
      </c>
      <c r="D1995" s="158" t="str">
        <f t="shared" si="1019"/>
        <v>-5.95702287529969+0.100891128172701i</v>
      </c>
      <c r="E1995" t="str">
        <f t="shared" si="1020"/>
        <v>2870</v>
      </c>
      <c r="F1995" t="str">
        <f t="shared" si="1021"/>
        <v>0.777000777000777</v>
      </c>
      <c r="G1995" t="str">
        <f t="shared" si="1016"/>
        <v>0.777000777000777</v>
      </c>
      <c r="H1995" t="str">
        <f t="shared" si="1022"/>
        <v>8.68094943816099+1.90753684219043i</v>
      </c>
      <c r="I1995" t="str">
        <f t="shared" si="1023"/>
        <v>730.812991041326i</v>
      </c>
      <c r="J1995" t="str">
        <f t="shared" si="1017"/>
        <v>-455.837193378962+158.057895100846i</v>
      </c>
      <c r="K1995" t="str">
        <f t="shared" si="1024"/>
        <v>0.49624453305347-1.43116365704111i</v>
      </c>
      <c r="L1995" t="str">
        <f t="shared" si="1025"/>
        <v>0.035103180656698-0.0850302335413373i</v>
      </c>
      <c r="M1995" t="str">
        <f t="shared" si="1026"/>
        <v>0.531347713710168-1.51619389058245i</v>
      </c>
      <c r="N1995" t="str">
        <f t="shared" si="1027"/>
        <v>-0.82533669874665i</v>
      </c>
      <c r="O1995" t="str">
        <f t="shared" si="1028"/>
        <v>0.678309605848216-0.73477620988573i</v>
      </c>
      <c r="P1995" t="str">
        <f t="shared" si="1029"/>
        <v>0.321690394151784+0.73477620988573i</v>
      </c>
      <c r="Q1995" t="str">
        <f t="shared" si="1030"/>
        <v>-0.321690394151784+0.0905604888609201i</v>
      </c>
      <c r="R1995" t="str">
        <f t="shared" si="1031"/>
        <v>-0.330775979824466-2.37722809951626i</v>
      </c>
      <c r="S1995" t="str">
        <f t="shared" si="1032"/>
        <v>0.0851935398400287i</v>
      </c>
      <c r="T1995" t="str">
        <f t="shared" si="1033"/>
        <v>0.202524476804974-0.0281799766153002i</v>
      </c>
      <c r="U1995" t="str">
        <f t="shared" si="1034"/>
        <v>0.00005-0.00129577567527963i</v>
      </c>
      <c r="V1995" t="str">
        <f t="shared" si="1035"/>
        <v>3.33333333333333E-06-0.00142535324280759i</v>
      </c>
      <c r="W1995" t="str">
        <f t="shared" si="1036"/>
        <v>0.0000144703204717615-0.000678962004405221i</v>
      </c>
      <c r="X1995" t="str">
        <f t="shared" si="1037"/>
        <v>0.0000231653778440806-0.000678479464568317i</v>
      </c>
      <c r="Y1995" t="str">
        <f t="shared" si="1038"/>
        <v>0.009+0.116930078566612i</v>
      </c>
      <c r="Z1995" t="str">
        <f t="shared" si="1039"/>
        <v>-0.0810036901782223-0.00907707928890175i</v>
      </c>
      <c r="AA1995" t="str">
        <f t="shared" si="1040"/>
        <v>9.29138659945891-119.707276197622i</v>
      </c>
      <c r="AB1995" t="str">
        <f t="shared" si="1041"/>
        <v>1.39901127357139-0.194663408570351i</v>
      </c>
      <c r="AC1995" t="str">
        <f t="shared" si="1042"/>
        <v>1.44821397087259-2.2246063029318i</v>
      </c>
      <c r="AD1995" t="str">
        <f t="shared" si="1043"/>
        <v>0.348999204733061+0.401682647520999i</v>
      </c>
      <c r="AE1995" t="str">
        <f t="shared" si="1044"/>
        <v>-0.0246241182121188-0.0357056701828847i</v>
      </c>
      <c r="AF1995" t="str">
        <f t="shared" si="1045"/>
        <v>-14.6379723134607-1.80664571401773i</v>
      </c>
      <c r="AG1995" t="str">
        <f t="shared" si="1046"/>
        <v>1.18580382023609-0.137724910639655i</v>
      </c>
      <c r="AH1995" t="str">
        <f t="shared" si="1047"/>
        <v>0.191436754059382+0.500513886797753i</v>
      </c>
      <c r="AI1995">
        <f t="shared" si="1048"/>
        <v>-5.4187275582321313</v>
      </c>
      <c r="AJ1995">
        <f t="shared" si="1049"/>
        <v>69.069126888718756</v>
      </c>
      <c r="AK1995"/>
      <c r="AL1995"/>
      <c r="AM1995"/>
      <c r="AN1995"/>
    </row>
    <row r="1996" spans="1:40" x14ac:dyDescent="0.25">
      <c r="A1996"/>
      <c r="B1996">
        <f t="shared" si="1015"/>
        <v>186200</v>
      </c>
      <c r="C1996" s="186" t="str">
        <f t="shared" si="1018"/>
        <v>-2.20436431790877E-06+0.0131526448560499i</v>
      </c>
      <c r="D1996" s="158" t="str">
        <f t="shared" si="1019"/>
        <v>-5.9570228571324+0.100836943896383i</v>
      </c>
      <c r="E1996" t="str">
        <f t="shared" si="1020"/>
        <v>2870</v>
      </c>
      <c r="F1996" t="str">
        <f t="shared" si="1021"/>
        <v>0.777000777000777</v>
      </c>
      <c r="G1996" t="str">
        <f t="shared" si="1016"/>
        <v>0.777000777000777</v>
      </c>
      <c r="H1996" t="str">
        <f t="shared" si="1022"/>
        <v>8.68141005039336+1.90662175006625i</v>
      </c>
      <c r="I1996" t="str">
        <f t="shared" si="1023"/>
        <v>731.205690123024i</v>
      </c>
      <c r="J1996" t="str">
        <f t="shared" si="1017"/>
        <v>-456.328284118443+158.142826801599i</v>
      </c>
      <c r="K1996" t="str">
        <f t="shared" si="1024"/>
        <v>0.495766704872236-1.43055726480232i</v>
      </c>
      <c r="L1996" t="str">
        <f t="shared" si="1025"/>
        <v>0.0350709697760817-0.0849978579981319i</v>
      </c>
      <c r="M1996" t="str">
        <f t="shared" si="1026"/>
        <v>0.530837674648318-1.51555512280045i</v>
      </c>
      <c r="N1996" t="str">
        <f t="shared" si="1027"/>
        <v>-0.825780189718572i</v>
      </c>
      <c r="O1996" t="str">
        <f t="shared" si="1028"/>
        <v>0.677983672537027-0.73507696180278i</v>
      </c>
      <c r="P1996" t="str">
        <f t="shared" si="1029"/>
        <v>0.322016327462973+0.73507696180278i</v>
      </c>
      <c r="Q1996" t="str">
        <f t="shared" si="1030"/>
        <v>-0.322016327462973+0.090703227915792i</v>
      </c>
      <c r="R1996" t="str">
        <f t="shared" si="1031"/>
        <v>-0.330773193240111-2.37590175680034i</v>
      </c>
      <c r="S1996" t="str">
        <f t="shared" si="1032"/>
        <v>0.0852393182064124i</v>
      </c>
      <c r="T1996" t="str">
        <f t="shared" si="1033"/>
        <v>0.202520245875078-0.028194881472745i</v>
      </c>
      <c r="U1996" t="str">
        <f t="shared" si="1034"/>
        <v>0.00005-0.00129507976997604i</v>
      </c>
      <c r="V1996" t="str">
        <f t="shared" si="1035"/>
        <v>3.33333333333333E-06-0.00142458774697364i</v>
      </c>
      <c r="W1996" t="str">
        <f t="shared" si="1036"/>
        <v>0.0000144703157884904-0.000678597601974511i</v>
      </c>
      <c r="X1996" t="str">
        <f t="shared" si="1037"/>
        <v>0.0000231560395949603-0.000678115440843759i</v>
      </c>
      <c r="Y1996" t="str">
        <f t="shared" si="1038"/>
        <v>0.009+0.116992910419684i</v>
      </c>
      <c r="Z1996" t="str">
        <f t="shared" si="1039"/>
        <v>-0.0809168580088785-0.00906428103638152i</v>
      </c>
      <c r="AA1996" t="str">
        <f t="shared" si="1040"/>
        <v>9.28134388306368-119.643016938796i</v>
      </c>
      <c r="AB1996" t="str">
        <f t="shared" si="1041"/>
        <v>1.39898204688869-0.194766369278731i</v>
      </c>
      <c r="AC1996" t="str">
        <f t="shared" si="1042"/>
        <v>1.44745320793551-2.22362373443563i</v>
      </c>
      <c r="AD1996" t="str">
        <f t="shared" si="1043"/>
        <v>0.349173253700183+0.401853104397572i</v>
      </c>
      <c r="AE1996" t="str">
        <f t="shared" si="1044"/>
        <v>-0.0246114931165538-0.0356816950908915i</v>
      </c>
      <c r="AF1996" t="str">
        <f t="shared" si="1045"/>
        <v>-14.6384329075258-1.80578480616987i</v>
      </c>
      <c r="AG1996" t="str">
        <f t="shared" si="1046"/>
        <v>1.18577736764372-0.137727984849779i</v>
      </c>
      <c r="AH1996" t="str">
        <f t="shared" si="1047"/>
        <v>0.1913921918162+0.500201165093306i</v>
      </c>
      <c r="AI1996">
        <f t="shared" si="1048"/>
        <v>-5.4237213139603213</v>
      </c>
      <c r="AJ1996">
        <f t="shared" si="1049"/>
        <v>69.061627972778311</v>
      </c>
      <c r="AK1996"/>
      <c r="AL1996"/>
      <c r="AM1996"/>
      <c r="AN1996"/>
    </row>
    <row r="1997" spans="1:40" x14ac:dyDescent="0.25">
      <c r="A1997"/>
      <c r="B1997">
        <f t="shared" si="1015"/>
        <v>186300</v>
      </c>
      <c r="C1997" s="186" t="str">
        <f t="shared" si="1018"/>
        <v>-2.20199848576789E-06+0.0131455849289873i</v>
      </c>
      <c r="D1997" s="158" t="str">
        <f t="shared" si="1019"/>
        <v>-5.95702283899435+0.100782817788903i</v>
      </c>
      <c r="E1997" t="str">
        <f t="shared" si="1020"/>
        <v>2870</v>
      </c>
      <c r="F1997" t="str">
        <f t="shared" si="1021"/>
        <v>0.777000777000777</v>
      </c>
      <c r="G1997" t="str">
        <f t="shared" si="1016"/>
        <v>0.777000777000777</v>
      </c>
      <c r="H1997" t="str">
        <f t="shared" si="1022"/>
        <v>8.68186997382111+1.90570747687161i</v>
      </c>
      <c r="I1997" t="str">
        <f t="shared" si="1023"/>
        <v>731.598389204723i</v>
      </c>
      <c r="J1997" t="str">
        <f t="shared" si="1017"/>
        <v>-456.81963867245+158.227758502352i</v>
      </c>
      <c r="K1997" t="str">
        <f t="shared" si="1024"/>
        <v>0.495289540042062-1.4299512984436i</v>
      </c>
      <c r="L1997" t="str">
        <f t="shared" si="1025"/>
        <v>0.0350388006988978-0.0849654999720227i</v>
      </c>
      <c r="M1997" t="str">
        <f t="shared" si="1026"/>
        <v>0.53032834074096-1.51491679841562i</v>
      </c>
      <c r="N1997" t="str">
        <f t="shared" si="1027"/>
        <v>-0.826223680690494i</v>
      </c>
      <c r="O1997" t="str">
        <f t="shared" si="1028"/>
        <v>0.677657605877134-0.735377569141778i</v>
      </c>
      <c r="P1997" t="str">
        <f t="shared" si="1029"/>
        <v>0.322342394122866+0.735377569141778i</v>
      </c>
      <c r="Q1997" t="str">
        <f t="shared" si="1030"/>
        <v>-0.322342394122866+0.090846111548716i</v>
      </c>
      <c r="R1997" t="str">
        <f t="shared" si="1031"/>
        <v>-0.330770405077392-2.37457681091336i</v>
      </c>
      <c r="S1997" t="str">
        <f t="shared" si="1032"/>
        <v>0.0852850965727961i</v>
      </c>
      <c r="T1997" t="str">
        <f t="shared" si="1033"/>
        <v>0.202516012638268-0.0282097859404483i</v>
      </c>
      <c r="U1997" t="str">
        <f t="shared" si="1034"/>
        <v>0.0000500000000000001-0.00129438461175276i</v>
      </c>
      <c r="V1997" t="str">
        <f t="shared" si="1035"/>
        <v>3.33333333333333E-06-0.00142382307292803i</v>
      </c>
      <c r="W1997" t="str">
        <f t="shared" si="1036"/>
        <v>0.0000144703111027074-0.000678233590871433i</v>
      </c>
      <c r="X1997" t="str">
        <f t="shared" si="1037"/>
        <v>0.0000231467163659088-0.000677751807847933i</v>
      </c>
      <c r="Y1997" t="str">
        <f t="shared" si="1038"/>
        <v>0.009+0.117055742272756i</v>
      </c>
      <c r="Z1997" t="str">
        <f t="shared" si="1039"/>
        <v>-0.0808301653544162-0.00905150936199894i</v>
      </c>
      <c r="AA1997" t="str">
        <f t="shared" si="1040"/>
        <v>9.27131747417987-119.578826602722i</v>
      </c>
      <c r="AB1997" t="str">
        <f t="shared" si="1041"/>
        <v>1.39895280427015-0.194869327294831i</v>
      </c>
      <c r="AC1997" t="str">
        <f t="shared" si="1042"/>
        <v>1.44669350204861-2.22264183038506i</v>
      </c>
      <c r="AD1997" t="str">
        <f t="shared" si="1043"/>
        <v>0.349347378077526+0.402023488549602i</v>
      </c>
      <c r="AE1997" t="str">
        <f t="shared" si="1044"/>
        <v>-0.024598886965788-0.0356577461190821i</v>
      </c>
      <c r="AF1997" t="str">
        <f t="shared" si="1045"/>
        <v>-14.6388928128155-1.80492465908271i</v>
      </c>
      <c r="AG1997" t="str">
        <f t="shared" si="1046"/>
        <v>1.18575091507189-0.137731088993235i</v>
      </c>
      <c r="AH1997" t="str">
        <f t="shared" si="1047"/>
        <v>0.191347689007847+0.499888787015461i</v>
      </c>
      <c r="AI1997">
        <f t="shared" si="1048"/>
        <v>-5.4287122408579833</v>
      </c>
      <c r="AJ1997">
        <f t="shared" si="1049"/>
        <v>69.054127634535348</v>
      </c>
      <c r="AK1997"/>
      <c r="AL1997"/>
      <c r="AM1997"/>
      <c r="AN1997"/>
    </row>
    <row r="1998" spans="1:40" x14ac:dyDescent="0.25">
      <c r="A1998"/>
      <c r="B1998">
        <f t="shared" si="1015"/>
        <v>186400</v>
      </c>
      <c r="C1998" s="186" t="str">
        <f t="shared" si="1018"/>
        <v>-2.19963646027515E-06+0.013138532576953i</v>
      </c>
      <c r="D1998" s="158" t="str">
        <f t="shared" si="1019"/>
        <v>-5.95702282088549+0.10072874975664i</v>
      </c>
      <c r="E1998" t="str">
        <f t="shared" si="1020"/>
        <v>2870</v>
      </c>
      <c r="F1998" t="str">
        <f t="shared" si="1021"/>
        <v>0.777000777000777</v>
      </c>
      <c r="G1998" t="str">
        <f t="shared" si="1016"/>
        <v>0.777000777000777</v>
      </c>
      <c r="H1998" t="str">
        <f t="shared" si="1022"/>
        <v>8.68232920978974+1.90479402160764i</v>
      </c>
      <c r="I1998" t="str">
        <f t="shared" si="1023"/>
        <v>731.991088286422i</v>
      </c>
      <c r="J1998" t="str">
        <f t="shared" si="1017"/>
        <v>-457.311257040982+158.312690203104i</v>
      </c>
      <c r="K1998" t="str">
        <f t="shared" si="1024"/>
        <v>0.494813037388466-1.42934575767792i</v>
      </c>
      <c r="L1998" t="str">
        <f t="shared" si="1025"/>
        <v>0.0350066733577029-0.0849331594626146i</v>
      </c>
      <c r="M1998" t="str">
        <f t="shared" si="1026"/>
        <v>0.529819710746169-1.51427891714053i</v>
      </c>
      <c r="N1998" t="str">
        <f t="shared" si="1027"/>
        <v>-0.826667171662416i</v>
      </c>
      <c r="O1998" t="str">
        <f t="shared" si="1028"/>
        <v>0.677331405932672-0.735678031843598i</v>
      </c>
      <c r="P1998" t="str">
        <f t="shared" si="1029"/>
        <v>0.322668594067328+0.735678031843598i</v>
      </c>
      <c r="Q1998" t="str">
        <f t="shared" si="1030"/>
        <v>-0.322668594067328+0.090989139818818i</v>
      </c>
      <c r="R1998" t="str">
        <f t="shared" si="1031"/>
        <v>-0.330767615336155-2.37325325960657i</v>
      </c>
      <c r="S1998" t="str">
        <f t="shared" si="1032"/>
        <v>0.0853308749391798i</v>
      </c>
      <c r="T1998" t="str">
        <f t="shared" si="1033"/>
        <v>0.202511777094489-0.0282246900181802i</v>
      </c>
      <c r="U1998" t="str">
        <f t="shared" si="1034"/>
        <v>0.0000500000000000001-0.0012936901994074i</v>
      </c>
      <c r="V1998" t="str">
        <f t="shared" si="1035"/>
        <v>3.33333333333333E-06-0.00142305921934813i</v>
      </c>
      <c r="W1998" t="str">
        <f t="shared" si="1036"/>
        <v>0.0000144703064144123-0.000677869970466166i</v>
      </c>
      <c r="X1998" t="str">
        <f t="shared" si="1037"/>
        <v>0.000023137408124706-0.000677388564952392i</v>
      </c>
      <c r="Y1998" t="str">
        <f t="shared" si="1038"/>
        <v>0.009+0.117118574125827i</v>
      </c>
      <c r="Z1998" t="str">
        <f t="shared" si="1039"/>
        <v>-0.0807436119162943-0.00903876419520539i</v>
      </c>
      <c r="AA1998" t="str">
        <f t="shared" si="1040"/>
        <v>9.26130733744804-119.514705078641i</v>
      </c>
      <c r="AB1998" t="str">
        <f t="shared" si="1041"/>
        <v>1.39892354571538-0.194972282617062i</v>
      </c>
      <c r="AC1998" t="str">
        <f t="shared" si="1042"/>
        <v>1.44593485135315-2.22166059034797i</v>
      </c>
      <c r="AD1998" t="str">
        <f t="shared" si="1043"/>
        <v>0.349521577836849+0.402193799945466i</v>
      </c>
      <c r="AE1998" t="str">
        <f t="shared" si="1044"/>
        <v>-0.0245862997187486-0.0356338232211397i</v>
      </c>
      <c r="AF1998" t="str">
        <f t="shared" si="1045"/>
        <v>-14.6393520306752-1.804065271851i</v>
      </c>
      <c r="AG1998" t="str">
        <f t="shared" si="1046"/>
        <v>1.18572446250085-0.137734223009878i</v>
      </c>
      <c r="AH1998" t="str">
        <f t="shared" si="1047"/>
        <v>0.191303245522943+0.499576751963969i</v>
      </c>
      <c r="AI1998">
        <f t="shared" si="1048"/>
        <v>-5.4337003423160359</v>
      </c>
      <c r="AJ1998">
        <f t="shared" si="1049"/>
        <v>69.046625874335618</v>
      </c>
      <c r="AK1998"/>
      <c r="AL1998"/>
      <c r="AM1998"/>
      <c r="AN1998"/>
    </row>
    <row r="1999" spans="1:40" x14ac:dyDescent="0.25">
      <c r="A1999"/>
      <c r="B1999">
        <f t="shared" si="1015"/>
        <v>186500</v>
      </c>
      <c r="C1999" s="186" t="str">
        <f t="shared" si="1018"/>
        <v>-2.19727823326837E-06+0.0131314877877621i</v>
      </c>
      <c r="D1999" s="158" t="str">
        <f t="shared" si="1019"/>
        <v>-5.95702280280575+0.100674739706176i</v>
      </c>
      <c r="E1999" t="str">
        <f t="shared" si="1020"/>
        <v>2870</v>
      </c>
      <c r="F1999" t="str">
        <f t="shared" si="1021"/>
        <v>0.777000777000777</v>
      </c>
      <c r="G1999" t="str">
        <f t="shared" si="1016"/>
        <v>0.777000777000777</v>
      </c>
      <c r="H1999" t="str">
        <f t="shared" si="1022"/>
        <v>8.68278775964152+1.90388138327679i</v>
      </c>
      <c r="I1999" t="str">
        <f t="shared" si="1023"/>
        <v>732.38378736812i</v>
      </c>
      <c r="J1999" t="str">
        <f t="shared" si="1017"/>
        <v>-457.80313922404+158.397621903857i</v>
      </c>
      <c r="K1999" t="str">
        <f t="shared" si="1024"/>
        <v>0.494337195739432-1.428740642218i</v>
      </c>
      <c r="L1999" t="str">
        <f t="shared" si="1025"/>
        <v>0.0349745876851781-0.0849008364694623i</v>
      </c>
      <c r="M1999" t="str">
        <f t="shared" si="1026"/>
        <v>0.52931178342461-1.51364147868746i</v>
      </c>
      <c r="N1999" t="str">
        <f t="shared" si="1027"/>
        <v>-0.827110662634338i</v>
      </c>
      <c r="O1999" t="str">
        <f t="shared" si="1028"/>
        <v>0.677005072767797-0.735978349849145i</v>
      </c>
      <c r="P1999" t="str">
        <f t="shared" si="1029"/>
        <v>0.322994927232203+0.735978349849145i</v>
      </c>
      <c r="Q1999" t="str">
        <f t="shared" si="1030"/>
        <v>-0.322994927232203+0.091132312785193i</v>
      </c>
      <c r="R1999" t="str">
        <f t="shared" si="1031"/>
        <v>-0.330764824016285-2.37193110063604i</v>
      </c>
      <c r="S1999" t="str">
        <f t="shared" si="1032"/>
        <v>0.0853766533055635i</v>
      </c>
      <c r="T1999" t="str">
        <f t="shared" si="1033"/>
        <v>0.202507539243687-0.0282395937057141i</v>
      </c>
      <c r="U1999" t="str">
        <f t="shared" si="1034"/>
        <v>0.0000500000000000001-0.00129299653174015i</v>
      </c>
      <c r="V1999" t="str">
        <f t="shared" si="1035"/>
        <v>3.33333333333333E-06-0.00142229618491417i</v>
      </c>
      <c r="W1999" t="str">
        <f t="shared" si="1036"/>
        <v>0.0000144703017236054-0.000677506740130243i</v>
      </c>
      <c r="X1999" t="str">
        <f t="shared" si="1037"/>
        <v>0.0000231281148392187-0.000677025711530043i</v>
      </c>
      <c r="Y1999" t="str">
        <f t="shared" si="1038"/>
        <v>0.009+0.117181405978899i</v>
      </c>
      <c r="Z1999" t="str">
        <f t="shared" si="1039"/>
        <v>-0.080657197396769-0.00902604546567863i</v>
      </c>
      <c r="AA1999" t="str">
        <f t="shared" si="1040"/>
        <v>9.25131343760438-119.450652256032i</v>
      </c>
      <c r="AB1999" t="str">
        <f t="shared" si="1041"/>
        <v>1.39889427122401-0.195075235243859i</v>
      </c>
      <c r="AC1999" t="str">
        <f t="shared" si="1042"/>
        <v>1.44517725399423-2.22068001389183i</v>
      </c>
      <c r="AD1999" t="str">
        <f t="shared" si="1043"/>
        <v>0.349695852949909+0.402364038553559i</v>
      </c>
      <c r="AE1999" t="str">
        <f t="shared" si="1044"/>
        <v>-0.0245737313344739-0.0356099263508608i</v>
      </c>
      <c r="AF1999" t="str">
        <f t="shared" si="1045"/>
        <v>-14.6398105624473-1.80320664357061i</v>
      </c>
      <c r="AG1999" t="str">
        <f t="shared" si="1046"/>
        <v>1.18569800991089-0.137737386839689i</v>
      </c>
      <c r="AH1999" t="str">
        <f t="shared" si="1047"/>
        <v>0.191258861250368+0.499265059340021i</v>
      </c>
      <c r="AI1999">
        <f t="shared" si="1048"/>
        <v>-5.4386856217187676</v>
      </c>
      <c r="AJ1999">
        <f t="shared" si="1049"/>
        <v>69.039122692526277</v>
      </c>
      <c r="AK1999"/>
      <c r="AL1999"/>
      <c r="AM1999"/>
      <c r="AN1999"/>
    </row>
    <row r="2000" spans="1:40" x14ac:dyDescent="0.25">
      <c r="A2000"/>
      <c r="B2000">
        <f t="shared" si="1015"/>
        <v>186600</v>
      </c>
      <c r="C2000" s="186" t="str">
        <f t="shared" si="1018"/>
        <v>-2.19492379660715E-06+0.0131244505492556i</v>
      </c>
      <c r="D2000" s="158" t="str">
        <f t="shared" si="1019"/>
        <v>-5.95702278475507+0.100620787544293i</v>
      </c>
      <c r="E2000" t="str">
        <f t="shared" si="1020"/>
        <v>2870</v>
      </c>
      <c r="F2000" t="str">
        <f t="shared" si="1021"/>
        <v>0.777000777000777</v>
      </c>
      <c r="G2000" t="str">
        <f t="shared" si="1016"/>
        <v>0.777000777000777</v>
      </c>
      <c r="H2000" t="str">
        <f t="shared" si="1022"/>
        <v>8.68324562471551+1.90296956088294i</v>
      </c>
      <c r="I2000" t="str">
        <f t="shared" si="1023"/>
        <v>732.776486449819i</v>
      </c>
      <c r="J2000" t="str">
        <f t="shared" si="1017"/>
        <v>-458.295285221623+158.48255360461i</v>
      </c>
      <c r="K2000" t="str">
        <f t="shared" si="1024"/>
        <v>0.493862013925406-1.42813595177637i</v>
      </c>
      <c r="L2000" t="str">
        <f t="shared" si="1025"/>
        <v>0.034942543614128-0.0848685309920707i</v>
      </c>
      <c r="M2000" t="str">
        <f t="shared" si="1026"/>
        <v>0.528804557539534-1.51300448276844i</v>
      </c>
      <c r="N2000" t="str">
        <f t="shared" si="1027"/>
        <v>-0.82755415360626i</v>
      </c>
      <c r="O2000" t="str">
        <f t="shared" si="1028"/>
        <v>0.676678606446695-0.736278523099349i</v>
      </c>
      <c r="P2000" t="str">
        <f t="shared" si="1029"/>
        <v>0.323321393553305+0.736278523099349i</v>
      </c>
      <c r="Q2000" t="str">
        <f t="shared" si="1030"/>
        <v>-0.323321393553305+0.0912756305069109i</v>
      </c>
      <c r="R2000" t="str">
        <f t="shared" si="1031"/>
        <v>-0.330762031117629-2.37061033176263i</v>
      </c>
      <c r="S2000" t="str">
        <f t="shared" si="1032"/>
        <v>0.0854224316719472i</v>
      </c>
      <c r="T2000" t="str">
        <f t="shared" si="1033"/>
        <v>0.202503299085805-0.0282544970028201i</v>
      </c>
      <c r="U2000" t="str">
        <f t="shared" si="1034"/>
        <v>0.0000500000000000001-0.0012923036075538i</v>
      </c>
      <c r="V2000" t="str">
        <f t="shared" si="1035"/>
        <v>3.33333333333333E-06-0.00142153396830918i</v>
      </c>
      <c r="W2000" t="str">
        <f t="shared" si="1036"/>
        <v>0.0000144702970302863-0.000677143899236544i</v>
      </c>
      <c r="X2000" t="str">
        <f t="shared" si="1037"/>
        <v>0.000023118836477399-0.000676663246955136i</v>
      </c>
      <c r="Y2000" t="str">
        <f t="shared" si="1038"/>
        <v>0.009+0.117244237831971i</v>
      </c>
      <c r="Z2000" t="str">
        <f t="shared" si="1039"/>
        <v>-0.0805709214988915-0.00901335310332202i</v>
      </c>
      <c r="AA2000" t="str">
        <f t="shared" si="1040"/>
        <v>9.2413357394808-119.386668024607i</v>
      </c>
      <c r="AB2000" t="str">
        <f t="shared" si="1041"/>
        <v>1.39886498079566-0.195178185173633i</v>
      </c>
      <c r="AC2000" t="str">
        <f t="shared" si="1042"/>
        <v>1.44442070812088-2.21970010058373i</v>
      </c>
      <c r="AD2000" t="str">
        <f t="shared" si="1043"/>
        <v>0.349870203388441+0.402534204342272i</v>
      </c>
      <c r="AE2000" t="str">
        <f t="shared" si="1044"/>
        <v>-0.0245611817721097-0.0355860554621511i</v>
      </c>
      <c r="AF2000" t="str">
        <f t="shared" si="1045"/>
        <v>-14.6402684094706-1.80234877333865i</v>
      </c>
      <c r="AG2000" t="str">
        <f t="shared" si="1046"/>
        <v>1.18567155728235-0.137740580422763i</v>
      </c>
      <c r="AH2000" t="str">
        <f t="shared" si="1047"/>
        <v>0.191214536079224+0.498953708546161i</v>
      </c>
      <c r="AI2000">
        <f t="shared" si="1048"/>
        <v>-5.4436680824453321</v>
      </c>
      <c r="AJ2000">
        <f t="shared" si="1049"/>
        <v>69.031618089456472</v>
      </c>
      <c r="AK2000"/>
      <c r="AL2000"/>
      <c r="AM2000"/>
      <c r="AN2000"/>
    </row>
    <row r="2001" spans="1:40" x14ac:dyDescent="0.25">
      <c r="A2001"/>
      <c r="B2001">
        <f t="shared" si="1015"/>
        <v>186700</v>
      </c>
      <c r="C2001" s="186" t="str">
        <f t="shared" si="1018"/>
        <v>-2.19257314217304E-06+0.0131174208493008i</v>
      </c>
      <c r="D2001" s="158" t="str">
        <f t="shared" si="1019"/>
        <v>-5.95702276673338+0.100566893177973i</v>
      </c>
      <c r="E2001" t="str">
        <f t="shared" si="1020"/>
        <v>2870</v>
      </c>
      <c r="F2001" t="str">
        <f t="shared" si="1021"/>
        <v>0.777000777000777</v>
      </c>
      <c r="G2001" t="str">
        <f t="shared" si="1016"/>
        <v>0.777000777000777</v>
      </c>
      <c r="H2001" t="str">
        <f t="shared" si="1022"/>
        <v>8.68370280634757+1.90205855343131i</v>
      </c>
      <c r="I2001" t="str">
        <f t="shared" si="1023"/>
        <v>733.169185531518i</v>
      </c>
      <c r="J2001" t="str">
        <f t="shared" si="1017"/>
        <v>-458.787695033733+158.567485305363i</v>
      </c>
      <c r="K2001" t="str">
        <f t="shared" si="1024"/>
        <v>0.493387490779278-1.42753168606532i</v>
      </c>
      <c r="L2001" t="str">
        <f t="shared" si="1025"/>
        <v>0.0349105410774807-0.0848362430298947i</v>
      </c>
      <c r="M2001" t="str">
        <f t="shared" si="1026"/>
        <v>0.528298031856759-1.51236792909521i</v>
      </c>
      <c r="N2001" t="str">
        <f t="shared" si="1027"/>
        <v>-0.827997644578181i</v>
      </c>
      <c r="O2001" t="str">
        <f t="shared" si="1028"/>
        <v>0.676352007033576-0.736578551535173i</v>
      </c>
      <c r="P2001" t="str">
        <f t="shared" si="1029"/>
        <v>0.323647992966424+0.736578551535173i</v>
      </c>
      <c r="Q2001" t="str">
        <f t="shared" si="1030"/>
        <v>-0.323647992966424+0.091419093043008i</v>
      </c>
      <c r="R2001" t="str">
        <f t="shared" si="1031"/>
        <v>-0.330759236640075-2.36929095075203i</v>
      </c>
      <c r="S2001" t="str">
        <f t="shared" si="1032"/>
        <v>0.0854682100383309i</v>
      </c>
      <c r="T2001" t="str">
        <f t="shared" si="1033"/>
        <v>0.202499056620791-0.0282693999092719i</v>
      </c>
      <c r="U2001" t="str">
        <f t="shared" si="1034"/>
        <v>0.0000500000000000001-0.00129161142565366i</v>
      </c>
      <c r="V2001" t="str">
        <f t="shared" si="1035"/>
        <v>3.33333333333333E-06-0.00142077256821903i</v>
      </c>
      <c r="W2001" t="str">
        <f t="shared" si="1036"/>
        <v>0.0000144702923344554-0.000676781447159283i</v>
      </c>
      <c r="X2001" t="str">
        <f t="shared" si="1037"/>
        <v>0.0000231095730072855-0.000676301170603246i</v>
      </c>
      <c r="Y2001" t="str">
        <f t="shared" si="1038"/>
        <v>0.009+0.117307069685043i</v>
      </c>
      <c r="Z2001" t="str">
        <f t="shared" si="1039"/>
        <v>-0.0804847839265043-0.00900068703826376i</v>
      </c>
      <c r="AA2001" t="str">
        <f t="shared" si="1040"/>
        <v>9.23137420800469-119.322752274317i</v>
      </c>
      <c r="AB2001" t="str">
        <f t="shared" si="1041"/>
        <v>1.39883567442995-0.195281132404822i</v>
      </c>
      <c r="AC2001" t="str">
        <f t="shared" si="1042"/>
        <v>1.44366521188592-2.21872084999035i</v>
      </c>
      <c r="AD2001" t="str">
        <f t="shared" si="1043"/>
        <v>0.350044629124172+0.402704297280011i</v>
      </c>
      <c r="AE2001" t="str">
        <f t="shared" si="1044"/>
        <v>-0.024548650990911-0.0355622105090282i</v>
      </c>
      <c r="AF2001" t="str">
        <f t="shared" si="1045"/>
        <v>-14.6407255730809-1.80149166025334i</v>
      </c>
      <c r="AG2001" t="str">
        <f t="shared" si="1046"/>
        <v>1.18564510459564-0.137743803699323i</v>
      </c>
      <c r="AH2001" t="str">
        <f t="shared" si="1047"/>
        <v>0.191170269898856+0.498642698986336i</v>
      </c>
      <c r="AI2001">
        <f t="shared" si="1048"/>
        <v>-5.448647727868801</v>
      </c>
      <c r="AJ2001">
        <f t="shared" si="1049"/>
        <v>69.024112065477254</v>
      </c>
      <c r="AK2001"/>
      <c r="AL2001"/>
      <c r="AM2001"/>
      <c r="AN2001"/>
    </row>
    <row r="2002" spans="1:40" x14ac:dyDescent="0.25">
      <c r="A2002"/>
      <c r="B2002">
        <f t="shared" si="1015"/>
        <v>186800</v>
      </c>
      <c r="C2002" s="186" t="str">
        <f t="shared" si="1018"/>
        <v>-2.19022626186918E-06+0.0131103986757907i</v>
      </c>
      <c r="D2002" s="158" t="str">
        <f t="shared" si="1019"/>
        <v>-5.95702274874063+0.100513056514395i</v>
      </c>
      <c r="E2002" t="str">
        <f t="shared" si="1020"/>
        <v>2870</v>
      </c>
      <c r="F2002" t="str">
        <f t="shared" si="1021"/>
        <v>0.777000777000777</v>
      </c>
      <c r="G2002" t="str">
        <f t="shared" si="1016"/>
        <v>0.777000777000777</v>
      </c>
      <c r="H2002" t="str">
        <f t="shared" si="1022"/>
        <v>8.68415930587041+1.90114835992852i</v>
      </c>
      <c r="I2002" t="str">
        <f t="shared" si="1023"/>
        <v>733.561884613217i</v>
      </c>
      <c r="J2002" t="str">
        <f t="shared" si="1017"/>
        <v>-459.280368660367+158.652417006115i</v>
      </c>
      <c r="K2002" t="str">
        <f t="shared" si="1024"/>
        <v>0.492913625136394-1.42692784479694i</v>
      </c>
      <c r="L2002" t="str">
        <f t="shared" si="1025"/>
        <v>0.034878580008288-0.0848039725823403i</v>
      </c>
      <c r="M2002" t="str">
        <f t="shared" si="1026"/>
        <v>0.527792205144682-1.51173181737928i</v>
      </c>
      <c r="N2002" t="str">
        <f t="shared" si="1027"/>
        <v>-0.828441135550103i</v>
      </c>
      <c r="O2002" t="str">
        <f t="shared" si="1028"/>
        <v>0.676025274592678-0.736878435097605i</v>
      </c>
      <c r="P2002" t="str">
        <f t="shared" si="1029"/>
        <v>0.323974725407322+0.736878435097605i</v>
      </c>
      <c r="Q2002" t="str">
        <f t="shared" si="1030"/>
        <v>-0.323974725407322+0.091562700452498i</v>
      </c>
      <c r="R2002" t="str">
        <f t="shared" si="1031"/>
        <v>-0.330756440583467-2.3679729553747i</v>
      </c>
      <c r="S2002" t="str">
        <f t="shared" si="1032"/>
        <v>0.0855139884047146i</v>
      </c>
      <c r="T2002" t="str">
        <f t="shared" si="1033"/>
        <v>0.20249481184859-0.0282843024248393i</v>
      </c>
      <c r="U2002" t="str">
        <f t="shared" si="1034"/>
        <v>0.0000499999999999999-0.00129091998484764i</v>
      </c>
      <c r="V2002" t="str">
        <f t="shared" si="1035"/>
        <v>3.33333333333333E-06-0.0014200119833324i</v>
      </c>
      <c r="W2002" t="str">
        <f t="shared" si="1036"/>
        <v>0.0000144702876361124-0.000676419383274027i</v>
      </c>
      <c r="X2002" t="str">
        <f t="shared" si="1037"/>
        <v>0.0000231003243970018-0.000675939481851301i</v>
      </c>
      <c r="Y2002" t="str">
        <f t="shared" si="1038"/>
        <v>0.009+0.117369901538115i</v>
      </c>
      <c r="Z2002" t="str">
        <f t="shared" si="1039"/>
        <v>-0.080398784384242-0.00898804720085602i</v>
      </c>
      <c r="AA2002" t="str">
        <f t="shared" si="1040"/>
        <v>9.22142880819842-119.258904895348i</v>
      </c>
      <c r="AB2002" t="str">
        <f t="shared" si="1041"/>
        <v>1.39880635212651-0.195384076935835i</v>
      </c>
      <c r="AC2002" t="str">
        <f t="shared" si="1042"/>
        <v>1.44291076344606-2.21774226167801i</v>
      </c>
      <c r="AD2002" t="str">
        <f t="shared" si="1043"/>
        <v>0.350219130128809+0.402874317335193i</v>
      </c>
      <c r="AE2002" t="str">
        <f t="shared" si="1044"/>
        <v>-0.0245361389502415-0.0355383914456213i</v>
      </c>
      <c r="AF2002" t="str">
        <f t="shared" si="1045"/>
        <v>-14.641182054611-1.80063530341412i</v>
      </c>
      <c r="AG2002" t="str">
        <f t="shared" si="1046"/>
        <v>1.18561865183122-0.137747056609711i</v>
      </c>
      <c r="AH2002" t="str">
        <f t="shared" si="1047"/>
        <v>0.191126062598854+0.498332030065899i</v>
      </c>
      <c r="AI2002">
        <f t="shared" si="1048"/>
        <v>-5.4536245613560821</v>
      </c>
      <c r="AJ2002">
        <f t="shared" si="1049"/>
        <v>69.016604620941564</v>
      </c>
      <c r="AK2002"/>
      <c r="AL2002"/>
      <c r="AM2002"/>
      <c r="AN2002"/>
    </row>
    <row r="2003" spans="1:40" x14ac:dyDescent="0.25">
      <c r="A2003"/>
      <c r="B2003">
        <f t="shared" si="1015"/>
        <v>186900</v>
      </c>
      <c r="C2003" s="186" t="str">
        <f t="shared" si="1018"/>
        <v>-0.0000021878831476204+0.0131033840166444i</v>
      </c>
      <c r="D2003" s="158" t="str">
        <f t="shared" si="1019"/>
        <v>-5.95702273077676+0.10045927746094i</v>
      </c>
      <c r="E2003" t="str">
        <f t="shared" si="1020"/>
        <v>2870</v>
      </c>
      <c r="F2003" t="str">
        <f t="shared" si="1021"/>
        <v>0.777000777000777</v>
      </c>
      <c r="G2003" t="str">
        <f t="shared" si="1016"/>
        <v>0.777000777000777</v>
      </c>
      <c r="H2003" t="str">
        <f t="shared" si="1022"/>
        <v>8.68461512461353+1.90023897938256i</v>
      </c>
      <c r="I2003" t="str">
        <f t="shared" si="1023"/>
        <v>733.954583694915i</v>
      </c>
      <c r="J2003" t="str">
        <f t="shared" si="1017"/>
        <v>-459.773306101528+158.737348706868i</v>
      </c>
      <c r="K2003" t="str">
        <f t="shared" si="1024"/>
        <v>0.49244041583454-1.42632442768311i</v>
      </c>
      <c r="L2003" t="str">
        <f t="shared" si="1025"/>
        <v>0.0348466603397242-0.0847717196487636i</v>
      </c>
      <c r="M2003" t="str">
        <f t="shared" si="1026"/>
        <v>0.527287076174264-1.51109614733187i</v>
      </c>
      <c r="N2003" t="str">
        <f t="shared" si="1027"/>
        <v>-0.828884626522025i</v>
      </c>
      <c r="O2003" t="str">
        <f t="shared" si="1028"/>
        <v>0.675698409188262-0.737178173727662i</v>
      </c>
      <c r="P2003" t="str">
        <f t="shared" si="1029"/>
        <v>0.324301590811738+0.737178173727662i</v>
      </c>
      <c r="Q2003" t="str">
        <f t="shared" si="1030"/>
        <v>-0.324301590811738+0.091706452794363i</v>
      </c>
      <c r="R2003" t="str">
        <f t="shared" si="1031"/>
        <v>-0.330753642947679-2.36665634340585i</v>
      </c>
      <c r="S2003" t="str">
        <f t="shared" si="1032"/>
        <v>0.0855597667710983i</v>
      </c>
      <c r="T2003" t="str">
        <f t="shared" si="1033"/>
        <v>0.202490564769145-0.0282992045492945i</v>
      </c>
      <c r="U2003" t="str">
        <f t="shared" si="1034"/>
        <v>0.00005-0.00129022928394617i</v>
      </c>
      <c r="V2003" t="str">
        <f t="shared" si="1035"/>
        <v>3.33333333333333E-06-0.00141925221234078i</v>
      </c>
      <c r="W2003" t="str">
        <f t="shared" si="1036"/>
        <v>0.0000144702829352574-0.000676057706957678i</v>
      </c>
      <c r="X2003" t="str">
        <f t="shared" si="1037"/>
        <v>0.0000230910906147571-0.000675578180077558i</v>
      </c>
      <c r="Y2003" t="str">
        <f t="shared" si="1038"/>
        <v>0.009+0.117432733391186i</v>
      </c>
      <c r="Z2003" t="str">
        <f t="shared" si="1039"/>
        <v>-0.0803129225775268-0.00897543352167435i</v>
      </c>
      <c r="AA2003" t="str">
        <f t="shared" si="1040"/>
        <v>9.21149950517935-119.195125778121i</v>
      </c>
      <c r="AB2003" t="str">
        <f t="shared" si="1041"/>
        <v>1.39877701388494-0.195487018765099i</v>
      </c>
      <c r="AC2003" t="str">
        <f t="shared" si="1042"/>
        <v>1.44215736096182-2.21676433521258i</v>
      </c>
      <c r="AD2003" t="str">
        <f t="shared" si="1043"/>
        <v>0.350393706374051+0.403044264476236i</v>
      </c>
      <c r="AE2003" t="str">
        <f t="shared" si="1044"/>
        <v>-0.0245236456095732-0.0355145982261695i</v>
      </c>
      <c r="AF2003" t="str">
        <f t="shared" si="1045"/>
        <v>-14.6416378553903-1.79977970192162i</v>
      </c>
      <c r="AG2003" t="str">
        <f t="shared" si="1046"/>
        <v>1.18559219896962-0.13775033909439i</v>
      </c>
      <c r="AH2003" t="str">
        <f t="shared" si="1047"/>
        <v>0.191081914069041+0.498021701191571i</v>
      </c>
      <c r="AI2003">
        <f t="shared" si="1048"/>
        <v>-5.4585985862684829</v>
      </c>
      <c r="AJ2003">
        <f t="shared" si="1049"/>
        <v>69.009095756204061</v>
      </c>
      <c r="AK2003"/>
      <c r="AL2003"/>
      <c r="AM2003"/>
      <c r="AN2003"/>
    </row>
    <row r="2004" spans="1:40" x14ac:dyDescent="0.25">
      <c r="A2004"/>
      <c r="B2004">
        <f t="shared" si="1015"/>
        <v>187000</v>
      </c>
      <c r="C2004" s="186" t="str">
        <f t="shared" si="1018"/>
        <v>-2.18554379137312E-06+0.0130963768598066i</v>
      </c>
      <c r="D2004" s="158" t="str">
        <f t="shared" si="1019"/>
        <v>-5.95702271284169+0.100405555925184i</v>
      </c>
      <c r="E2004" t="str">
        <f t="shared" si="1020"/>
        <v>2870</v>
      </c>
      <c r="F2004" t="str">
        <f t="shared" si="1021"/>
        <v>0.777000777000777</v>
      </c>
      <c r="G2004" t="str">
        <f t="shared" si="1016"/>
        <v>0.777000777000777</v>
      </c>
      <c r="H2004" t="str">
        <f t="shared" si="1022"/>
        <v>8.68507026390326+1.89933041080276i</v>
      </c>
      <c r="I2004" t="str">
        <f t="shared" si="1023"/>
        <v>734.347282776614i</v>
      </c>
      <c r="J2004" t="str">
        <f t="shared" si="1017"/>
        <v>-460.266507357214+158.822280407621i</v>
      </c>
      <c r="K2004" t="str">
        <f t="shared" si="1024"/>
        <v>0.491967861713937-1.4257214344355i</v>
      </c>
      <c r="L2004" t="str">
        <f t="shared" si="1025"/>
        <v>0.0348147820050865-0.0847394842284716i</v>
      </c>
      <c r="M2004" t="str">
        <f t="shared" si="1026"/>
        <v>0.526782643719024-1.51046091866397i</v>
      </c>
      <c r="N2004" t="str">
        <f t="shared" si="1027"/>
        <v>-0.829328117493947i</v>
      </c>
      <c r="O2004" t="str">
        <f t="shared" si="1028"/>
        <v>0.675371410884619-0.737477767366392i</v>
      </c>
      <c r="P2004" t="str">
        <f t="shared" si="1029"/>
        <v>0.324628589115381+0.737477767366392i</v>
      </c>
      <c r="Q2004" t="str">
        <f t="shared" si="1030"/>
        <v>-0.324628589115381+0.0918503501275549i</v>
      </c>
      <c r="R2004" t="str">
        <f t="shared" si="1031"/>
        <v>-0.330750843732584-2.36534111262548i</v>
      </c>
      <c r="S2004" t="str">
        <f t="shared" si="1032"/>
        <v>0.0856055451374819i</v>
      </c>
      <c r="T2004" t="str">
        <f t="shared" si="1033"/>
        <v>0.202486315382402-0.0283141062824099i</v>
      </c>
      <c r="U2004" t="str">
        <f t="shared" si="1034"/>
        <v>0.00005-0.00128953932176224i</v>
      </c>
      <c r="V2004" t="str">
        <f t="shared" si="1035"/>
        <v>3.33333333333333E-06-0.00141849325393846i</v>
      </c>
      <c r="W2004" t="str">
        <f t="shared" si="1036"/>
        <v>0.0000144702782318906-0.000675696417588462i</v>
      </c>
      <c r="X2004" t="str">
        <f t="shared" si="1037"/>
        <v>0.0000230818716288455-0.000675217264661598i</v>
      </c>
      <c r="Y2004" t="str">
        <f t="shared" si="1038"/>
        <v>0.009+0.117495565244258i</v>
      </c>
      <c r="Z2004" t="str">
        <f t="shared" si="1039"/>
        <v>-0.080227198212562-0.00896284593151577i</v>
      </c>
      <c r="AA2004" t="str">
        <f t="shared" si="1040"/>
        <v>9.20158626415839-119.131414813286i</v>
      </c>
      <c r="AB2004" t="str">
        <f t="shared" si="1041"/>
        <v>1.39874765970488-0.195589957891041i</v>
      </c>
      <c r="AC2004" t="str">
        <f t="shared" si="1042"/>
        <v>1.44140500259758-2.21578707015965i</v>
      </c>
      <c r="AD2004" t="str">
        <f t="shared" si="1043"/>
        <v>0.350568357831579+0.403214138671569i</v>
      </c>
      <c r="AE2004" t="str">
        <f t="shared" si="1044"/>
        <v>-0.0245111709284844-0.0354908308050204i</v>
      </c>
      <c r="AF2004" t="str">
        <f t="shared" si="1045"/>
        <v>-14.6420929767449-1.79892485487758i</v>
      </c>
      <c r="AG2004" t="str">
        <f t="shared" si="1046"/>
        <v>1.18556574599143-0.13775365109394i</v>
      </c>
      <c r="AH2004" t="str">
        <f t="shared" si="1047"/>
        <v>0.191037824199468+0.497711711771418i</v>
      </c>
      <c r="AI2004">
        <f t="shared" si="1048"/>
        <v>-5.463569805962071</v>
      </c>
      <c r="AJ2004">
        <f t="shared" si="1049"/>
        <v>69.001585471620814</v>
      </c>
      <c r="AK2004"/>
      <c r="AL2004"/>
      <c r="AM2004"/>
      <c r="AN2004"/>
    </row>
    <row r="2005" spans="1:40" x14ac:dyDescent="0.25">
      <c r="A2005"/>
      <c r="B2005">
        <f t="shared" si="1015"/>
        <v>187100</v>
      </c>
      <c r="C2005" s="186" t="str">
        <f t="shared" si="1018"/>
        <v>-2.18320818509525E-06+0.0130893771932481i</v>
      </c>
      <c r="D2005" s="158" t="str">
        <f t="shared" si="1019"/>
        <v>-5.95702269493538+0.100351891814902i</v>
      </c>
      <c r="E2005" t="str">
        <f t="shared" si="1020"/>
        <v>2870</v>
      </c>
      <c r="F2005" t="str">
        <f t="shared" si="1021"/>
        <v>0.777000777000777</v>
      </c>
      <c r="G2005" t="str">
        <f t="shared" si="1016"/>
        <v>0.777000777000777</v>
      </c>
      <c r="H2005" t="str">
        <f t="shared" si="1022"/>
        <v>8.68552472506279+1.8984226531999i</v>
      </c>
      <c r="I2005" t="str">
        <f t="shared" si="1023"/>
        <v>734.739981858313i</v>
      </c>
      <c r="J2005" t="str">
        <f t="shared" si="1017"/>
        <v>-460.759972427425+158.907212108374i</v>
      </c>
      <c r="K2005" t="str">
        <f t="shared" si="1024"/>
        <v>0.491495961617239-1.42511886476558i</v>
      </c>
      <c r="L2005" t="str">
        <f t="shared" si="1025"/>
        <v>0.0347829449377944-0.0847072663207225i</v>
      </c>
      <c r="M2005" t="str">
        <f t="shared" si="1026"/>
        <v>0.526278906555033-1.5098261310863i</v>
      </c>
      <c r="N2005" t="str">
        <f t="shared" si="1027"/>
        <v>-0.829771608465869i</v>
      </c>
      <c r="O2005" t="str">
        <f t="shared" si="1028"/>
        <v>0.675044279746065-0.737777215954869i</v>
      </c>
      <c r="P2005" t="str">
        <f t="shared" si="1029"/>
        <v>0.324955720253935+0.737777215954869i</v>
      </c>
      <c r="Q2005" t="str">
        <f t="shared" si="1030"/>
        <v>-0.324955720253935+0.0919943925109999i</v>
      </c>
      <c r="R2005" t="str">
        <f t="shared" si="1031"/>
        <v>-0.330748042938039-2.36402726081833i</v>
      </c>
      <c r="S2005" t="str">
        <f t="shared" si="1032"/>
        <v>0.0856513235038655i</v>
      </c>
      <c r="T2005" t="str">
        <f t="shared" si="1033"/>
        <v>0.202482063688308-0.0283290076239564i</v>
      </c>
      <c r="U2005" t="str">
        <f t="shared" si="1034"/>
        <v>0.00005-0.00128885009711138i</v>
      </c>
      <c r="V2005" t="str">
        <f t="shared" si="1035"/>
        <v>3.33333333333333E-06-0.00141773510682251i</v>
      </c>
      <c r="W2005" t="str">
        <f t="shared" si="1036"/>
        <v>0.0000144702735260118-0.000675335514545942i</v>
      </c>
      <c r="X2005" t="str">
        <f t="shared" si="1037"/>
        <v>0.0000230726674076454-0.000674856734984331i</v>
      </c>
      <c r="Y2005" t="str">
        <f t="shared" si="1038"/>
        <v>0.009+0.11755839709733i</v>
      </c>
      <c r="Z2005" t="str">
        <f t="shared" si="1039"/>
        <v>-0.0801416109963368-0.00895028436139938i</v>
      </c>
      <c r="AA2005" t="str">
        <f t="shared" si="1040"/>
        <v>9.19168905044138-119.06777189173i</v>
      </c>
      <c r="AB2005" t="str">
        <f t="shared" si="1041"/>
        <v>1.39871828958595-0.195692894312079i</v>
      </c>
      <c r="AC2005" t="str">
        <f t="shared" si="1042"/>
        <v>1.44065368652153-2.21481046608435i</v>
      </c>
      <c r="AD2005" t="str">
        <f t="shared" si="1043"/>
        <v>0.350743084473066+0.403383939889631i</v>
      </c>
      <c r="AE2005" t="str">
        <f t="shared" si="1044"/>
        <v>-0.0244987148666619-0.0354670891366327i</v>
      </c>
      <c r="AF2005" t="str">
        <f t="shared" si="1045"/>
        <v>-14.6425474199982-1.798070761385i</v>
      </c>
      <c r="AG2005" t="str">
        <f t="shared" si="1046"/>
        <v>1.18553929287726-0.137756992549065i</v>
      </c>
      <c r="AH2005" t="str">
        <f t="shared" si="1047"/>
        <v>0.190993792880439+0.497402061214937i</v>
      </c>
      <c r="AI2005">
        <f t="shared" si="1048"/>
        <v>-5.4685382237861422</v>
      </c>
      <c r="AJ2005">
        <f t="shared" si="1049"/>
        <v>68.994073767550248</v>
      </c>
      <c r="AK2005"/>
      <c r="AL2005"/>
      <c r="AM2005"/>
      <c r="AN2005"/>
    </row>
    <row r="2006" spans="1:40" x14ac:dyDescent="0.25">
      <c r="A2006"/>
      <c r="B2006">
        <f t="shared" si="1015"/>
        <v>187200</v>
      </c>
      <c r="C2006" s="186" t="str">
        <f t="shared" si="1018"/>
        <v>-2.18087632077625E-06+0.0130823850049652i</v>
      </c>
      <c r="D2006" s="158" t="str">
        <f t="shared" si="1019"/>
        <v>-5.95702267705775+0.100298285038067i</v>
      </c>
      <c r="E2006" t="str">
        <f t="shared" si="1020"/>
        <v>2870</v>
      </c>
      <c r="F2006" t="str">
        <f t="shared" si="1021"/>
        <v>0.777000777000777</v>
      </c>
      <c r="G2006" t="str">
        <f t="shared" si="1016"/>
        <v>0.777000777000777</v>
      </c>
      <c r="H2006" t="str">
        <f t="shared" si="1022"/>
        <v>8.68597850941214+1.89751570558604i</v>
      </c>
      <c r="I2006" t="str">
        <f t="shared" si="1023"/>
        <v>735.132680940012i</v>
      </c>
      <c r="J2006" t="str">
        <f t="shared" si="1017"/>
        <v>-461.253701312163+158.992143809126i</v>
      </c>
      <c r="K2006" t="str">
        <f t="shared" si="1024"/>
        <v>0.491024714389514-1.42451671838461i</v>
      </c>
      <c r="L2006" t="str">
        <f t="shared" si="1025"/>
        <v>0.0347511490713906-0.0846750659247266i</v>
      </c>
      <c r="M2006" t="str">
        <f t="shared" si="1026"/>
        <v>0.525775863460905-1.50919178430934i</v>
      </c>
      <c r="N2006" t="str">
        <f t="shared" si="1027"/>
        <v>-0.830215099437791i</v>
      </c>
      <c r="O2006" t="str">
        <f t="shared" si="1028"/>
        <v>0.674717015836939-0.738076519434195i</v>
      </c>
      <c r="P2006" t="str">
        <f t="shared" si="1029"/>
        <v>0.325282984163061+0.738076519434195i</v>
      </c>
      <c r="Q2006" t="str">
        <f t="shared" si="1030"/>
        <v>-0.325282984163061+0.092138580003596i</v>
      </c>
      <c r="R2006" t="str">
        <f t="shared" si="1031"/>
        <v>-0.330745240563913-2.36271478577384i</v>
      </c>
      <c r="S2006" t="str">
        <f t="shared" si="1032"/>
        <v>0.0856971018702492i</v>
      </c>
      <c r="T2006" t="str">
        <f t="shared" si="1033"/>
        <v>0.202477809686805-0.0283439085737057i</v>
      </c>
      <c r="U2006" t="str">
        <f t="shared" si="1034"/>
        <v>0.00005-0.00128816160881164i</v>
      </c>
      <c r="V2006" t="str">
        <f t="shared" si="1035"/>
        <v>3.33333333333333E-06-0.0014169777696928i</v>
      </c>
      <c r="W2006" t="str">
        <f t="shared" si="1036"/>
        <v>0.0000144702688176212-0.000674974997211005i</v>
      </c>
      <c r="X2006" t="str">
        <f t="shared" si="1037"/>
        <v>0.0000230634779196203-0.000674496590427986i</v>
      </c>
      <c r="Y2006" t="str">
        <f t="shared" si="1038"/>
        <v>0.009+0.117621228950402i</v>
      </c>
      <c r="Z2006" t="str">
        <f t="shared" si="1039"/>
        <v>-0.0800561606366205-0.00893774874256498i</v>
      </c>
      <c r="AA2006" t="str">
        <f t="shared" si="1040"/>
        <v>9.18180782942799-119.004196904575i</v>
      </c>
      <c r="AB2006" t="str">
        <f t="shared" si="1041"/>
        <v>1.39868890352776-0.195795828026636i</v>
      </c>
      <c r="AC2006" t="str">
        <f t="shared" si="1042"/>
        <v>1.43990341090565-2.21383452255148i</v>
      </c>
      <c r="AD2006" t="str">
        <f t="shared" si="1043"/>
        <v>0.350917886270163+0.403553668098866i</v>
      </c>
      <c r="AE2006" t="str">
        <f t="shared" si="1044"/>
        <v>-0.0244862773838993-0.0354433731755749i</v>
      </c>
      <c r="AF2006" t="str">
        <f t="shared" si="1045"/>
        <v>-14.6430011864699-1.79721742054797i</v>
      </c>
      <c r="AG2006" t="str">
        <f t="shared" si="1046"/>
        <v>1.18551283960783-0.137760363400588i</v>
      </c>
      <c r="AH2006" t="str">
        <f t="shared" si="1047"/>
        <v>0.190949820002478+0.497092748932956i</v>
      </c>
      <c r="AI2006">
        <f t="shared" si="1048"/>
        <v>-5.4735038430849015</v>
      </c>
      <c r="AJ2006">
        <f t="shared" si="1049"/>
        <v>68.986560644352565</v>
      </c>
      <c r="AK2006"/>
      <c r="AL2006"/>
      <c r="AM2006"/>
      <c r="AN2006"/>
    </row>
    <row r="2007" spans="1:40" x14ac:dyDescent="0.25">
      <c r="A2007"/>
      <c r="B2007">
        <f t="shared" si="1015"/>
        <v>187300</v>
      </c>
      <c r="C2007" s="186" t="str">
        <f t="shared" si="1018"/>
        <v>-2.17854819042684E-06+0.0130754002829799i</v>
      </c>
      <c r="D2007" s="158" t="str">
        <f t="shared" si="1019"/>
        <v>-5.95702265920875+0.100244735502846i</v>
      </c>
      <c r="E2007" t="str">
        <f t="shared" si="1020"/>
        <v>2870</v>
      </c>
      <c r="F2007" t="str">
        <f t="shared" si="1021"/>
        <v>0.777000777000777</v>
      </c>
      <c r="G2007" t="str">
        <f t="shared" si="1016"/>
        <v>0.777000777000777</v>
      </c>
      <c r="H2007" t="str">
        <f t="shared" si="1022"/>
        <v>8.6864316182682+1.89660956697465i</v>
      </c>
      <c r="I2007" t="str">
        <f t="shared" si="1023"/>
        <v>735.52538002171i</v>
      </c>
      <c r="J2007" t="str">
        <f t="shared" si="1017"/>
        <v>-461.747694011426+159.077075509879i</v>
      </c>
      <c r="K2007" t="str">
        <f t="shared" si="1024"/>
        <v>0.490554118878265-1.42391499500366i</v>
      </c>
      <c r="L2007" t="str">
        <f t="shared" si="1025"/>
        <v>0.0347193943395389-0.084642883039645i</v>
      </c>
      <c r="M2007" t="str">
        <f t="shared" si="1026"/>
        <v>0.525273513217804-1.50855787804331i</v>
      </c>
      <c r="N2007" t="str">
        <f t="shared" si="1027"/>
        <v>-0.830658590409713i</v>
      </c>
      <c r="O2007" t="str">
        <f t="shared" si="1028"/>
        <v>0.674389619221612-0.738375677745502i</v>
      </c>
      <c r="P2007" t="str">
        <f t="shared" si="1029"/>
        <v>0.325610380778388+0.738375677745502i</v>
      </c>
      <c r="Q2007" t="str">
        <f t="shared" si="1030"/>
        <v>-0.325610380778388+0.0922829126642111i</v>
      </c>
      <c r="R2007" t="str">
        <f t="shared" si="1031"/>
        <v>-0.330742436610059-2.36140368528622i</v>
      </c>
      <c r="S2007" t="str">
        <f t="shared" si="1032"/>
        <v>0.0857428802366329i</v>
      </c>
      <c r="T2007" t="str">
        <f t="shared" si="1033"/>
        <v>0.20247355337784-0.0283588091314284i</v>
      </c>
      <c r="U2007" t="str">
        <f t="shared" si="1034"/>
        <v>0.00005-0.0012874738556836i</v>
      </c>
      <c r="V2007" t="str">
        <f t="shared" si="1035"/>
        <v>3.33333333333333E-06-0.00141622124125196i</v>
      </c>
      <c r="W2007" t="str">
        <f t="shared" si="1036"/>
        <v>0.0000144702641067185-0.000674614864965858i</v>
      </c>
      <c r="X2007" t="str">
        <f t="shared" si="1037"/>
        <v>0.0000230543031333168-0.000674136830376112i</v>
      </c>
      <c r="Y2007" t="str">
        <f t="shared" si="1038"/>
        <v>0.009+0.117684060803474i</v>
      </c>
      <c r="Z2007" t="str">
        <f t="shared" si="1039"/>
        <v>-0.0799708468419577-0.00892523900647165i</v>
      </c>
      <c r="AA2007" t="str">
        <f t="shared" si="1040"/>
        <v>9.17194256661089-118.940689743171i</v>
      </c>
      <c r="AB2007" t="str">
        <f t="shared" si="1041"/>
        <v>1.39865950152994-0.195898759033127i</v>
      </c>
      <c r="AC2007" t="str">
        <f t="shared" si="1042"/>
        <v>1.43915417392576-2.21285923912546i</v>
      </c>
      <c r="AD2007" t="str">
        <f t="shared" si="1043"/>
        <v>0.351092763194511+0.40372332326773i</v>
      </c>
      <c r="AE2007" t="str">
        <f t="shared" si="1044"/>
        <v>-0.0244738584400965-0.0354196828765234i</v>
      </c>
      <c r="AF2007" t="str">
        <f t="shared" si="1045"/>
        <v>-14.643454277477-1.7963648314718i</v>
      </c>
      <c r="AG2007" t="str">
        <f t="shared" si="1046"/>
        <v>1.18548638616388-0.137763763589449i</v>
      </c>
      <c r="AH2007" t="str">
        <f t="shared" si="1047"/>
        <v>0.190905905456354+0.496783774337683i</v>
      </c>
      <c r="AI2007">
        <f t="shared" si="1048"/>
        <v>-5.4784666671965105</v>
      </c>
      <c r="AJ2007">
        <f t="shared" si="1049"/>
        <v>68.979046102389333</v>
      </c>
      <c r="AK2007"/>
      <c r="AL2007"/>
      <c r="AM2007"/>
      <c r="AN2007"/>
    </row>
    <row r="2008" spans="1:40" x14ac:dyDescent="0.25">
      <c r="A2008"/>
      <c r="B2008">
        <f t="shared" si="1015"/>
        <v>187400</v>
      </c>
      <c r="C2008" s="186" t="str">
        <f t="shared" si="1018"/>
        <v>-2.17622378607909E-06+0.0130684230153398i</v>
      </c>
      <c r="D2008" s="158" t="str">
        <f t="shared" si="1019"/>
        <v>-5.95702264138832+0.100191243117605i</v>
      </c>
      <c r="E2008" t="str">
        <f t="shared" si="1020"/>
        <v>2870</v>
      </c>
      <c r="F2008" t="str">
        <f t="shared" si="1021"/>
        <v>0.777000777000777</v>
      </c>
      <c r="G2008" t="str">
        <f t="shared" si="1016"/>
        <v>0.777000777000777</v>
      </c>
      <c r="H2008" t="str">
        <f t="shared" si="1022"/>
        <v>8.68688405294474+1.89570423638057i</v>
      </c>
      <c r="I2008" t="str">
        <f t="shared" si="1023"/>
        <v>735.918079103409i</v>
      </c>
      <c r="J2008" t="str">
        <f t="shared" si="1017"/>
        <v>-462.241950525214+159.162007210632i</v>
      </c>
      <c r="K2008" t="str">
        <f t="shared" si="1024"/>
        <v>0.490084173933401-1.42331369433358i</v>
      </c>
      <c r="L2008" t="str">
        <f t="shared" si="1025"/>
        <v>0.0346876806760255-0.0846107176645908i</v>
      </c>
      <c r="M2008" t="str">
        <f t="shared" si="1026"/>
        <v>0.524771854609426-1.50792441199817i</v>
      </c>
      <c r="N2008" t="str">
        <f t="shared" si="1027"/>
        <v>-0.831102081381635i</v>
      </c>
      <c r="O2008" t="str">
        <f t="shared" si="1028"/>
        <v>0.674062089964475-0.738674690829952i</v>
      </c>
      <c r="P2008" t="str">
        <f t="shared" si="1029"/>
        <v>0.325937910035525+0.738674690829952i</v>
      </c>
      <c r="Q2008" t="str">
        <f t="shared" si="1030"/>
        <v>-0.325937910035525+0.092427390551683i</v>
      </c>
      <c r="R2008" t="str">
        <f t="shared" si="1031"/>
        <v>-0.330739631076366-2.36009395715437i</v>
      </c>
      <c r="S2008" t="str">
        <f t="shared" si="1032"/>
        <v>0.0857886586030166i</v>
      </c>
      <c r="T2008" t="str">
        <f t="shared" si="1033"/>
        <v>0.202469294761359-0.028373709296898i</v>
      </c>
      <c r="U2008" t="str">
        <f t="shared" si="1034"/>
        <v>0.00005-0.00128678683655036i</v>
      </c>
      <c r="V2008" t="str">
        <f t="shared" si="1035"/>
        <v>3.33333333333333E-06-0.0014154655202054i</v>
      </c>
      <c r="W2008" t="str">
        <f t="shared" si="1036"/>
        <v>0.0000144702593933041-0.000674255117194028i</v>
      </c>
      <c r="X2008" t="str">
        <f t="shared" si="1037"/>
        <v>0.0000230451430173666-0.000673777454213573i</v>
      </c>
      <c r="Y2008" t="str">
        <f t="shared" si="1038"/>
        <v>0.009+0.117746892656545i</v>
      </c>
      <c r="Z2008" t="str">
        <f t="shared" si="1039"/>
        <v>-0.0798856693216704-0.00891275508479803i</v>
      </c>
      <c r="AA2008" t="str">
        <f t="shared" si="1040"/>
        <v>9.16209322757656-118.877250299101i</v>
      </c>
      <c r="AB2008" t="str">
        <f t="shared" si="1041"/>
        <v>1.39863008359212-0.196001687329987i</v>
      </c>
      <c r="AC2008" t="str">
        <f t="shared" si="1042"/>
        <v>1.43840597376145-2.21188461537033i</v>
      </c>
      <c r="AD2008" t="str">
        <f t="shared" si="1043"/>
        <v>0.351267715217747+0.403892905364687i</v>
      </c>
      <c r="AE2008" t="str">
        <f t="shared" si="1044"/>
        <v>-0.0244614579952605-0.0353960181942643i</v>
      </c>
      <c r="AF2008" t="str">
        <f t="shared" si="1045"/>
        <v>-14.6439066943331-1.79551299326296i</v>
      </c>
      <c r="AG2008" t="str">
        <f t="shared" si="1046"/>
        <v>1.18545993252623-0.137767193056712i</v>
      </c>
      <c r="AH2008" t="str">
        <f t="shared" si="1047"/>
        <v>0.190862049133068+0.496475136842689i</v>
      </c>
      <c r="AI2008">
        <f t="shared" si="1048"/>
        <v>-5.4834266994533829</v>
      </c>
      <c r="AJ2008">
        <f t="shared" si="1049"/>
        <v>68.971530142024164</v>
      </c>
      <c r="AK2008"/>
      <c r="AL2008"/>
      <c r="AM2008"/>
      <c r="AN2008"/>
    </row>
    <row r="2009" spans="1:40" x14ac:dyDescent="0.25">
      <c r="A2009"/>
      <c r="B2009">
        <f t="shared" si="1015"/>
        <v>187500</v>
      </c>
      <c r="C2009" s="186" t="str">
        <f t="shared" si="1018"/>
        <v>-0.0000021739030997863+0.0130614531901178i</v>
      </c>
      <c r="D2009" s="158" t="str">
        <f t="shared" si="1019"/>
        <v>-5.95702262359639+0.100137807790903i</v>
      </c>
      <c r="E2009" t="str">
        <f t="shared" si="1020"/>
        <v>2870</v>
      </c>
      <c r="F2009" t="str">
        <f t="shared" si="1021"/>
        <v>0.777000777000777</v>
      </c>
      <c r="G2009" t="str">
        <f t="shared" si="1016"/>
        <v>0.777000777000777</v>
      </c>
      <c r="H2009" t="str">
        <f t="shared" si="1022"/>
        <v>8.68733581475235+1.89479971282001i</v>
      </c>
      <c r="I2009" t="str">
        <f t="shared" si="1023"/>
        <v>736.310778185108i</v>
      </c>
      <c r="J2009" t="str">
        <f t="shared" si="1017"/>
        <v>-462.736470853529+159.246938911385i</v>
      </c>
      <c r="K2009" t="str">
        <f t="shared" si="1024"/>
        <v>0.489614878407232-1.42271281608506i</v>
      </c>
      <c r="L2009" t="str">
        <f t="shared" si="1025"/>
        <v>0.0346560080147579-0.0845785697986293i</v>
      </c>
      <c r="M2009" t="str">
        <f t="shared" si="1026"/>
        <v>0.52427088642199-1.50729138588369i</v>
      </c>
      <c r="N2009" t="str">
        <f t="shared" si="1027"/>
        <v>-0.831545572353557i</v>
      </c>
      <c r="O2009" t="str">
        <f t="shared" si="1028"/>
        <v>0.673734428129948-0.738973558628731i</v>
      </c>
      <c r="P2009" t="str">
        <f t="shared" si="1029"/>
        <v>0.326265571870052+0.738973558628731i</v>
      </c>
      <c r="Q2009" t="str">
        <f t="shared" si="1030"/>
        <v>-0.326265571870052+0.0925720137248259i</v>
      </c>
      <c r="R2009" t="str">
        <f t="shared" si="1031"/>
        <v>-0.330736823962679-2.35878559918185i</v>
      </c>
      <c r="S2009" t="str">
        <f t="shared" si="1032"/>
        <v>0.0858344369694003i</v>
      </c>
      <c r="T2009" t="str">
        <f t="shared" si="1033"/>
        <v>0.202465033837304-0.0283886090698842i</v>
      </c>
      <c r="U2009" t="str">
        <f t="shared" si="1034"/>
        <v>0.00005-0.00128610055023754i</v>
      </c>
      <c r="V2009" t="str">
        <f t="shared" si="1035"/>
        <v>3.33333333333333E-06-0.00141471060526129i</v>
      </c>
      <c r="W2009" t="str">
        <f t="shared" si="1036"/>
        <v>0.0000144702546773775-0.000673895753280361i</v>
      </c>
      <c r="X2009" t="str">
        <f t="shared" si="1037"/>
        <v>0.0000230359975404838-0.000673418461326546i</v>
      </c>
      <c r="Y2009" t="str">
        <f t="shared" si="1038"/>
        <v>0.009+0.117809724509617i</v>
      </c>
      <c r="Z2009" t="str">
        <f t="shared" si="1039"/>
        <v>-0.0798006277858497-0.00890029690944009i</v>
      </c>
      <c r="AA2009" t="str">
        <f t="shared" si="1040"/>
        <v>9.15225977800351-118.813878464178i</v>
      </c>
      <c r="AB2009" t="str">
        <f t="shared" si="1041"/>
        <v>1.39860064971389-0.196104612915626i</v>
      </c>
      <c r="AC2009" t="str">
        <f t="shared" si="1042"/>
        <v>1.43765880859609-2.2109106508498i</v>
      </c>
      <c r="AD2009" t="str">
        <f t="shared" si="1043"/>
        <v>0.351442742311474+0.404062414358202i</v>
      </c>
      <c r="AE2009" t="str">
        <f t="shared" si="1044"/>
        <v>-0.0244490760095031-0.0353723790836908i</v>
      </c>
      <c r="AF2009" t="str">
        <f t="shared" si="1045"/>
        <v>-14.6443584383487-1.79466190502911i</v>
      </c>
      <c r="AG2009" t="str">
        <f t="shared" si="1046"/>
        <v>1.18543347867574-0.137770651743553i</v>
      </c>
      <c r="AH2009" t="str">
        <f t="shared" si="1047"/>
        <v>0.190818250923851+0.496166835862887i</v>
      </c>
      <c r="AI2009">
        <f t="shared" si="1048"/>
        <v>-5.4883839431824475</v>
      </c>
      <c r="AJ2009">
        <f t="shared" si="1049"/>
        <v>68.964012763622165</v>
      </c>
      <c r="AK2009"/>
      <c r="AL2009"/>
      <c r="AM2009"/>
      <c r="AN2009"/>
    </row>
    <row r="2010" spans="1:40" x14ac:dyDescent="0.25">
      <c r="A2010"/>
      <c r="B2010">
        <f t="shared" si="1015"/>
        <v>187600</v>
      </c>
      <c r="C2010" s="186" t="str">
        <f t="shared" si="1018"/>
        <v>-2.17158612362302E-06+0.0130544907954126i</v>
      </c>
      <c r="D2010" s="158" t="str">
        <f t="shared" si="1019"/>
        <v>-5.95702260583291+0.100084429431497i</v>
      </c>
      <c r="E2010" t="str">
        <f t="shared" si="1020"/>
        <v>2870</v>
      </c>
      <c r="F2010" t="str">
        <f t="shared" si="1021"/>
        <v>0.777000777000777</v>
      </c>
      <c r="G2010" t="str">
        <f t="shared" si="1016"/>
        <v>0.777000777000777</v>
      </c>
      <c r="H2010" t="str">
        <f t="shared" si="1022"/>
        <v>8.6877869049986+1.89389599531053i</v>
      </c>
      <c r="I2010" t="str">
        <f t="shared" si="1023"/>
        <v>736.703477266806i</v>
      </c>
      <c r="J2010" t="str">
        <f t="shared" si="1017"/>
        <v>-463.231254996369+159.331870612137i</v>
      </c>
      <c r="K2010" t="str">
        <f t="shared" si="1024"/>
        <v>0.489146231154477-1.42211235996856i</v>
      </c>
      <c r="L2010" t="str">
        <f t="shared" si="1025"/>
        <v>0.0346243762897652-0.0845464394407781i</v>
      </c>
      <c r="M2010" t="str">
        <f t="shared" si="1026"/>
        <v>0.523770607444242-1.50665879940934i</v>
      </c>
      <c r="N2010" t="str">
        <f t="shared" si="1027"/>
        <v>-0.831989063325479i</v>
      </c>
      <c r="O2010" t="str">
        <f t="shared" si="1028"/>
        <v>0.673406633782479-0.739272281083059i</v>
      </c>
      <c r="P2010" t="str">
        <f t="shared" si="1029"/>
        <v>0.326593366217521+0.739272281083059i</v>
      </c>
      <c r="Q2010" t="str">
        <f t="shared" si="1030"/>
        <v>-0.326593366217521+0.09271678224242i</v>
      </c>
      <c r="R2010" t="str">
        <f t="shared" si="1031"/>
        <v>-0.33073401526887-2.35747860917696i</v>
      </c>
      <c r="S2010" t="str">
        <f t="shared" si="1032"/>
        <v>0.085880215335784i</v>
      </c>
      <c r="T2010" t="str">
        <f t="shared" si="1033"/>
        <v>0.202460770605622-0.028403508450159i</v>
      </c>
      <c r="U2010" t="str">
        <f t="shared" si="1034"/>
        <v>0.00005-0.00128541499557323i</v>
      </c>
      <c r="V2010" t="str">
        <f t="shared" si="1035"/>
        <v>3.33333333333333E-06-0.00141395649513056i</v>
      </c>
      <c r="W2010" t="str">
        <f t="shared" si="1036"/>
        <v>0.0000144702499589393-0.000673536772611008i</v>
      </c>
      <c r="X2010" t="str">
        <f t="shared" si="1037"/>
        <v>0.0000230268666714672-0.00067305985110251i</v>
      </c>
      <c r="Y2010" t="str">
        <f t="shared" si="1038"/>
        <v>0.009+0.117872556362689i</v>
      </c>
      <c r="Z2010" t="str">
        <f t="shared" si="1039"/>
        <v>-0.0797157219453595-0.00888786441251185i</v>
      </c>
      <c r="AA2010" t="str">
        <f t="shared" si="1040"/>
        <v>9.1424421836636-118.750574130444i</v>
      </c>
      <c r="AB2010" t="str">
        <f t="shared" si="1041"/>
        <v>1.39857119989489-0.196207535788468i</v>
      </c>
      <c r="AC2010" t="str">
        <f t="shared" si="1042"/>
        <v>1.43691267661685-2.20993734512718i</v>
      </c>
      <c r="AD2010" t="str">
        <f t="shared" si="1043"/>
        <v>0.351617844447302+0.404231850216758i</v>
      </c>
      <c r="AE2010" t="str">
        <f t="shared" si="1044"/>
        <v>-0.0244367124430424-0.0353487654998045i</v>
      </c>
      <c r="AF2010" t="str">
        <f t="shared" si="1045"/>
        <v>-14.6448095108315-1.79381156587903i</v>
      </c>
      <c r="AG2010" t="str">
        <f t="shared" si="1046"/>
        <v>1.18540702459333-0.137774139591272i</v>
      </c>
      <c r="AH2010" t="str">
        <f t="shared" si="1047"/>
        <v>0.190774510720175+0.495858870814561i</v>
      </c>
      <c r="AI2010">
        <f t="shared" si="1048"/>
        <v>-5.4933384017046185</v>
      </c>
      <c r="AJ2010">
        <f t="shared" si="1049"/>
        <v>68.956493967550117</v>
      </c>
      <c r="AK2010"/>
      <c r="AL2010"/>
      <c r="AM2010"/>
      <c r="AN2010"/>
    </row>
    <row r="2011" spans="1:40" x14ac:dyDescent="0.25">
      <c r="A2011"/>
      <c r="B2011">
        <f t="shared" si="1015"/>
        <v>187700</v>
      </c>
      <c r="C2011" s="186" t="str">
        <f t="shared" si="1018"/>
        <v>-2.16927284968481E-06+0.0130475358193479i</v>
      </c>
      <c r="D2011" s="158" t="str">
        <f t="shared" si="1019"/>
        <v>-5.95702258809781+0.100031107948334i</v>
      </c>
      <c r="E2011" t="str">
        <f t="shared" si="1020"/>
        <v>2870</v>
      </c>
      <c r="F2011" t="str">
        <f t="shared" si="1021"/>
        <v>0.777000777000777</v>
      </c>
      <c r="G2011" t="str">
        <f t="shared" si="1016"/>
        <v>0.777000777000777</v>
      </c>
      <c r="H2011" t="str">
        <f t="shared" si="1022"/>
        <v>8.68823732498785+1.89299308287104i</v>
      </c>
      <c r="I2011" t="str">
        <f t="shared" si="1023"/>
        <v>737.096176348505i</v>
      </c>
      <c r="J2011" t="str">
        <f t="shared" si="1017"/>
        <v>-463.726302953734+159.41680231289i</v>
      </c>
      <c r="K2011" t="str">
        <f t="shared" si="1024"/>
        <v>0.488678231032256-1.42151232569439i</v>
      </c>
      <c r="L2011" t="str">
        <f t="shared" si="1025"/>
        <v>0.0345927854351974-0.0845143265900069i</v>
      </c>
      <c r="M2011" t="str">
        <f t="shared" si="1026"/>
        <v>0.523271016467453-1.5060266522844i</v>
      </c>
      <c r="N2011" t="str">
        <f t="shared" si="1027"/>
        <v>-0.8324325542974i</v>
      </c>
      <c r="O2011" t="str">
        <f t="shared" si="1028"/>
        <v>0.673078706986539-0.739570858134181i</v>
      </c>
      <c r="P2011" t="str">
        <f t="shared" si="1029"/>
        <v>0.326921293013461+0.739570858134181i</v>
      </c>
      <c r="Q2011" t="str">
        <f t="shared" si="1030"/>
        <v>-0.326921293013461+0.092861696163219i</v>
      </c>
      <c r="R2011" t="str">
        <f t="shared" si="1031"/>
        <v>-0.330731204994812-2.35617298495264i</v>
      </c>
      <c r="S2011" t="str">
        <f t="shared" si="1032"/>
        <v>0.0859259937021677i</v>
      </c>
      <c r="T2011" t="str">
        <f t="shared" si="1033"/>
        <v>0.202456505066258-0.0284184074374946i</v>
      </c>
      <c r="U2011" t="str">
        <f t="shared" si="1034"/>
        <v>0.0000500000000000001-0.00128473017138806i</v>
      </c>
      <c r="V2011" t="str">
        <f t="shared" si="1035"/>
        <v>3.33333333333333E-06-0.00141320318852686i</v>
      </c>
      <c r="W2011" t="str">
        <f t="shared" si="1036"/>
        <v>0.0000144702452379889-0.000673178174573432i</v>
      </c>
      <c r="X2011" t="str">
        <f t="shared" si="1037"/>
        <v>0.000023017750379197-0.000672701622930254i</v>
      </c>
      <c r="Y2011" t="str">
        <f t="shared" si="1038"/>
        <v>0.009+0.117935388215761i</v>
      </c>
      <c r="Z2011" t="str">
        <f t="shared" si="1039"/>
        <v>-0.0796309515118298-0.00887545752634335i</v>
      </c>
      <c r="AA2011" t="str">
        <f t="shared" si="1040"/>
        <v>9.1326404104206-118.687337190173i</v>
      </c>
      <c r="AB2011" t="str">
        <f t="shared" si="1041"/>
        <v>1.39854173413474-0.19631045594694i</v>
      </c>
      <c r="AC2011" t="str">
        <f t="shared" si="1042"/>
        <v>1.43616757601465-2.20896469776551i</v>
      </c>
      <c r="AD2011" t="str">
        <f t="shared" si="1043"/>
        <v>0.35179302159681+0.404401212908839i</v>
      </c>
      <c r="AE2011" t="str">
        <f t="shared" si="1044"/>
        <v>-0.0244243672562015-0.0353251773977153i</v>
      </c>
      <c r="AF2011" t="str">
        <f t="shared" si="1045"/>
        <v>-14.6452599130857-1.79296197492271i</v>
      </c>
      <c r="AG2011" t="str">
        <f t="shared" si="1046"/>
        <v>1.18538057025999-0.137777656541281i</v>
      </c>
      <c r="AH2011" t="str">
        <f t="shared" si="1047"/>
        <v>0.190730828413736+0.495551241115333i</v>
      </c>
      <c r="AI2011">
        <f t="shared" si="1048"/>
        <v>-5.4982900783353204</v>
      </c>
      <c r="AJ2011">
        <f t="shared" si="1049"/>
        <v>68.948973754176862</v>
      </c>
      <c r="AK2011"/>
      <c r="AL2011"/>
      <c r="AM2011"/>
      <c r="AN2011"/>
    </row>
    <row r="2012" spans="1:40" x14ac:dyDescent="0.25">
      <c r="A2012"/>
      <c r="B2012">
        <f t="shared" si="1015"/>
        <v>187800</v>
      </c>
      <c r="C2012" s="186" t="str">
        <f t="shared" si="1018"/>
        <v>-2.16696327008831E-06+0.0130405882500728i</v>
      </c>
      <c r="D2012" s="158" t="str">
        <f t="shared" si="1019"/>
        <v>-5.95702257039103+0.0999778432505582i</v>
      </c>
      <c r="E2012" t="str">
        <f t="shared" si="1020"/>
        <v>2870</v>
      </c>
      <c r="F2012" t="str">
        <f t="shared" si="1021"/>
        <v>0.777000777000777</v>
      </c>
      <c r="G2012" t="str">
        <f t="shared" si="1016"/>
        <v>0.777000777000777</v>
      </c>
      <c r="H2012" t="str">
        <f t="shared" si="1022"/>
        <v>8.68868707602141+1.89209097452184i</v>
      </c>
      <c r="I2012" t="str">
        <f t="shared" si="1023"/>
        <v>737.488875430204i</v>
      </c>
      <c r="J2012" t="str">
        <f t="shared" si="1017"/>
        <v>-464.221614725625+159.501734013643i</v>
      </c>
      <c r="K2012" t="str">
        <f t="shared" si="1024"/>
        <v>0.48821087690007-1.42091271297263i</v>
      </c>
      <c r="L2012" t="str">
        <f t="shared" si="1025"/>
        <v>0.0345612353853259-0.084482231245239i</v>
      </c>
      <c r="M2012" t="str">
        <f t="shared" si="1026"/>
        <v>0.522772112285396-1.50539494421787i</v>
      </c>
      <c r="N2012" t="str">
        <f t="shared" si="1027"/>
        <v>-0.832876045269322i</v>
      </c>
      <c r="O2012" t="str">
        <f t="shared" si="1028"/>
        <v>0.672750647806625-0.739869289723371i</v>
      </c>
      <c r="P2012" t="str">
        <f t="shared" si="1029"/>
        <v>0.327249352193375+0.739869289723371i</v>
      </c>
      <c r="Q2012" t="str">
        <f t="shared" si="1030"/>
        <v>-0.327249352193375+0.0930067555459511i</v>
      </c>
      <c r="R2012" t="str">
        <f t="shared" si="1031"/>
        <v>-0.330728393140352-2.35486872432648i</v>
      </c>
      <c r="S2012" t="str">
        <f t="shared" si="1032"/>
        <v>0.0859717720685514i</v>
      </c>
      <c r="T2012" t="str">
        <f t="shared" si="1033"/>
        <v>0.202452237219157-0.0284333060316606i</v>
      </c>
      <c r="U2012" t="str">
        <f t="shared" si="1034"/>
        <v>0.0000500000000000001-0.00128404607651511i</v>
      </c>
      <c r="V2012" t="str">
        <f t="shared" si="1035"/>
        <v>3.33333333333333E-06-0.00141245068416662i</v>
      </c>
      <c r="W2012" t="str">
        <f t="shared" si="1036"/>
        <v>0.0000144702405145268-0.000672819958556395i</v>
      </c>
      <c r="X2012" t="str">
        <f t="shared" si="1037"/>
        <v>0.0000230086486326377-0.000672343776199859i</v>
      </c>
      <c r="Y2012" t="str">
        <f t="shared" si="1038"/>
        <v>0.009+0.117998220068833i</v>
      </c>
      <c r="Z2012" t="str">
        <f t="shared" si="1039"/>
        <v>-0.0795463161976571-0.00886307618348083i</v>
      </c>
      <c r="AA2012" t="str">
        <f t="shared" si="1040"/>
        <v>9.12285442423073-118.624167535869i</v>
      </c>
      <c r="AB2012" t="str">
        <f t="shared" si="1041"/>
        <v>1.39851225243305-0.196413373389451i</v>
      </c>
      <c r="AC2012" t="str">
        <f t="shared" si="1042"/>
        <v>1.43542350498418-2.20799270832736i</v>
      </c>
      <c r="AD2012" t="str">
        <f t="shared" si="1043"/>
        <v>0.351968273731579+0.404570502402943i</v>
      </c>
      <c r="AE2012" t="str">
        <f t="shared" si="1044"/>
        <v>-0.0244120404094093-0.0353016147326407i</v>
      </c>
      <c r="AF2012" t="str">
        <f t="shared" si="1045"/>
        <v>-14.6457096464124-1.79211313127128i</v>
      </c>
      <c r="AG2012" t="str">
        <f t="shared" si="1046"/>
        <v>1.18535411565675-0.137781202535121i</v>
      </c>
      <c r="AH2012" t="str">
        <f t="shared" si="1047"/>
        <v>0.190687203896466+0.495243946184184i</v>
      </c>
      <c r="AI2012">
        <f t="shared" si="1048"/>
        <v>-5.5032389763840683</v>
      </c>
      <c r="AJ2012">
        <f t="shared" si="1049"/>
        <v>68.94145212387312</v>
      </c>
      <c r="AK2012"/>
      <c r="AL2012"/>
      <c r="AM2012"/>
      <c r="AN2012"/>
    </row>
    <row r="2013" spans="1:40" x14ac:dyDescent="0.25">
      <c r="A2013"/>
      <c r="B2013">
        <f t="shared" si="1015"/>
        <v>187900</v>
      </c>
      <c r="C2013" s="186" t="str">
        <f t="shared" si="1018"/>
        <v>-0.0000021646573769711+0.0130336480757617i</v>
      </c>
      <c r="D2013" s="158" t="str">
        <f t="shared" si="1019"/>
        <v>-5.95702255271252+0.0999246352475064i</v>
      </c>
      <c r="E2013" t="str">
        <f t="shared" si="1020"/>
        <v>2870</v>
      </c>
      <c r="F2013" t="str">
        <f t="shared" si="1021"/>
        <v>0.777000777000777</v>
      </c>
      <c r="G2013" t="str">
        <f t="shared" si="1016"/>
        <v>0.777000777000777</v>
      </c>
      <c r="H2013" t="str">
        <f t="shared" si="1022"/>
        <v>8.68913615939753+1.89118966928456i</v>
      </c>
      <c r="I2013" t="str">
        <f t="shared" si="1023"/>
        <v>737.881574511903i</v>
      </c>
      <c r="J2013" t="str">
        <f t="shared" si="1017"/>
        <v>-464.717190312042+159.586665714396i</v>
      </c>
      <c r="K2013" t="str">
        <f t="shared" si="1024"/>
        <v>0.487744167619808-1.4203135215132i</v>
      </c>
      <c r="L2013" t="str">
        <f t="shared" si="1025"/>
        <v>0.0345297260745424-0.0844501534053498i</v>
      </c>
      <c r="M2013" t="str">
        <f t="shared" si="1026"/>
        <v>0.52227389369435-1.50476367491855i</v>
      </c>
      <c r="N2013" t="str">
        <f t="shared" si="1027"/>
        <v>-0.833319536241244i</v>
      </c>
      <c r="O2013" t="str">
        <f t="shared" si="1028"/>
        <v>0.672422456307262-0.740167575791934i</v>
      </c>
      <c r="P2013" t="str">
        <f t="shared" si="1029"/>
        <v>0.327577543692738+0.740167575791934i</v>
      </c>
      <c r="Q2013" t="str">
        <f t="shared" si="1030"/>
        <v>-0.327577543692738+0.09315196044931i</v>
      </c>
      <c r="R2013" t="str">
        <f t="shared" si="1031"/>
        <v>-0.330725579705374-2.35356582512074i</v>
      </c>
      <c r="S2013" t="str">
        <f t="shared" si="1032"/>
        <v>0.0860175504349351i</v>
      </c>
      <c r="T2013" t="str">
        <f t="shared" si="1033"/>
        <v>0.202447967064263-0.0284482042324302i</v>
      </c>
      <c r="U2013" t="str">
        <f t="shared" si="1034"/>
        <v>0.0000500000000000001-0.00128336270978999i</v>
      </c>
      <c r="V2013" t="str">
        <f t="shared" si="1035"/>
        <v>3.33333333333333E-06-0.00141169898076898i</v>
      </c>
      <c r="W2013" t="str">
        <f t="shared" si="1036"/>
        <v>0.0000144702357885526-0.000672462123949978i</v>
      </c>
      <c r="X2013" t="str">
        <f t="shared" si="1037"/>
        <v>0.0000229995614008355-0.000671986310302725i</v>
      </c>
      <c r="Y2013" t="str">
        <f t="shared" si="1038"/>
        <v>0.009+0.118061051921904i</v>
      </c>
      <c r="Z2013" t="str">
        <f t="shared" si="1039"/>
        <v>-0.0794618157160012-0.00885072031668521i</v>
      </c>
      <c r="AA2013" t="str">
        <f t="shared" si="1040"/>
        <v>9.1130841911415-118.561065060261i</v>
      </c>
      <c r="AB2013" t="str">
        <f t="shared" si="1041"/>
        <v>1.39848275478946-0.196516288114434i</v>
      </c>
      <c r="AC2013" t="str">
        <f t="shared" si="1042"/>
        <v>1.43468046172386-2.20702137637509i</v>
      </c>
      <c r="AD2013" t="str">
        <f t="shared" si="1043"/>
        <v>0.352143600823163+0.404739718667577i</v>
      </c>
      <c r="AE2013" t="str">
        <f t="shared" si="1044"/>
        <v>-0.0243997318631986-0.0352780774599053i</v>
      </c>
      <c r="AF2013" t="str">
        <f t="shared" si="1045"/>
        <v>-14.64615871211-1.79126503403705i</v>
      </c>
      <c r="AG2013" t="str">
        <f t="shared" si="1046"/>
        <v>1.18532766076471-0.13778477751444i</v>
      </c>
      <c r="AH2013" t="str">
        <f t="shared" si="1047"/>
        <v>0.190643637060533+0.494936985441441i</v>
      </c>
      <c r="AI2013">
        <f t="shared" si="1048"/>
        <v>-5.5081850991546064</v>
      </c>
      <c r="AJ2013">
        <f t="shared" si="1049"/>
        <v>68.933929077011015</v>
      </c>
      <c r="AK2013"/>
      <c r="AL2013"/>
      <c r="AM2013"/>
      <c r="AN2013"/>
    </row>
    <row r="2014" spans="1:40" x14ac:dyDescent="0.25">
      <c r="A2014"/>
      <c r="B2014">
        <f t="shared" si="1015"/>
        <v>188000</v>
      </c>
      <c r="C2014" s="186" t="str">
        <f t="shared" si="1018"/>
        <v>-2.16235516249175E-06+0.0130267152846142i</v>
      </c>
      <c r="D2014" s="158" t="str">
        <f t="shared" si="1019"/>
        <v>-5.9570225350622+0.0998714838487089i</v>
      </c>
      <c r="E2014" t="str">
        <f t="shared" si="1020"/>
        <v>2870</v>
      </c>
      <c r="F2014" t="str">
        <f t="shared" si="1021"/>
        <v>0.777000777000777</v>
      </c>
      <c r="G2014" t="str">
        <f t="shared" si="1016"/>
        <v>0.777000777000777</v>
      </c>
      <c r="H2014" t="str">
        <f t="shared" si="1022"/>
        <v>8.68958457641132+1.89028916618221i</v>
      </c>
      <c r="I2014" t="str">
        <f t="shared" si="1023"/>
        <v>738.274273593601i</v>
      </c>
      <c r="J2014" t="str">
        <f t="shared" si="1017"/>
        <v>-465.213029712985+159.671597415148i</v>
      </c>
      <c r="K2014" t="str">
        <f t="shared" si="1024"/>
        <v>0.487278102055737-1.41971475102582i</v>
      </c>
      <c r="L2014" t="str">
        <f t="shared" si="1025"/>
        <v>0.034498257437359-0.0844180930691683i</v>
      </c>
      <c r="M2014" t="str">
        <f t="shared" si="1026"/>
        <v>0.521776359493096-1.50413284409499i</v>
      </c>
      <c r="N2014" t="str">
        <f t="shared" si="1027"/>
        <v>-0.833763027213166i</v>
      </c>
      <c r="O2014" t="str">
        <f t="shared" si="1028"/>
        <v>0.672094132553-0.7404657162812i</v>
      </c>
      <c r="P2014" t="str">
        <f t="shared" si="1029"/>
        <v>0.327905867447+0.7404657162812i</v>
      </c>
      <c r="Q2014" t="str">
        <f t="shared" si="1030"/>
        <v>-0.327905867447+0.093297310931966i</v>
      </c>
      <c r="R2014" t="str">
        <f t="shared" si="1031"/>
        <v>-0.330722764689728-2.35226428516229i</v>
      </c>
      <c r="S2014" t="str">
        <f t="shared" si="1032"/>
        <v>0.0860633288013187i</v>
      </c>
      <c r="T2014" t="str">
        <f t="shared" si="1033"/>
        <v>0.202443694601521-0.0284631020395732i</v>
      </c>
      <c r="U2014" t="str">
        <f t="shared" si="1034"/>
        <v>0.0000500000000000001-0.00128268007005074i</v>
      </c>
      <c r="V2014" t="str">
        <f t="shared" si="1035"/>
        <v>3.33333333333333E-06-0.00141094807705581i</v>
      </c>
      <c r="W2014" t="str">
        <f t="shared" si="1036"/>
        <v>0.0000144702310600667-0.000672104670145535i</v>
      </c>
      <c r="X2014" t="str">
        <f t="shared" si="1037"/>
        <v>0.0000229904886529192-0.000671629224631518i</v>
      </c>
      <c r="Y2014" t="str">
        <f t="shared" si="1038"/>
        <v>0.009+0.118123883774976i</v>
      </c>
      <c r="Z2014" t="str">
        <f t="shared" si="1039"/>
        <v>-0.0793774497807782-0.00883838985893111i</v>
      </c>
      <c r="AA2014" t="str">
        <f t="shared" si="1040"/>
        <v>9.1033296772917-118.498029656307i</v>
      </c>
      <c r="AB2014" t="str">
        <f t="shared" si="1041"/>
        <v>1.39845324120356-0.196619200120298i</v>
      </c>
      <c r="AC2014" t="str">
        <f t="shared" si="1042"/>
        <v>1.43393844443589-2.20605070147058i</v>
      </c>
      <c r="AD2014" t="str">
        <f t="shared" si="1043"/>
        <v>0.352319002843114+0.404908861671243i</v>
      </c>
      <c r="AE2014" t="str">
        <f t="shared" si="1044"/>
        <v>-0.0243874415782068-0.0352545655349386i</v>
      </c>
      <c r="AF2014" t="str">
        <f t="shared" si="1045"/>
        <v>-14.6466071114735-1.7904176823335i</v>
      </c>
      <c r="AG2014" t="str">
        <f t="shared" si="1046"/>
        <v>1.18530120556501-0.137788381421008i</v>
      </c>
      <c r="AH2014" t="str">
        <f t="shared" si="1047"/>
        <v>0.190600127798337+0.494630358308744i</v>
      </c>
      <c r="AI2014">
        <f t="shared" si="1048"/>
        <v>-5.5131284499453894</v>
      </c>
      <c r="AJ2014">
        <f t="shared" si="1049"/>
        <v>68.926404613963257</v>
      </c>
      <c r="AK2014"/>
      <c r="AL2014"/>
      <c r="AM2014"/>
      <c r="AN2014"/>
    </row>
    <row r="2015" spans="1:40" x14ac:dyDescent="0.25">
      <c r="A2015"/>
      <c r="B2015">
        <f t="shared" si="1015"/>
        <v>188100</v>
      </c>
      <c r="C2015" s="186" t="str">
        <f t="shared" si="1018"/>
        <v>-2.16005661882959E-06+0.0130197898648549i</v>
      </c>
      <c r="D2015" s="158" t="str">
        <f t="shared" si="1019"/>
        <v>-5.95702251744004+0.0998183889638876i</v>
      </c>
      <c r="E2015" t="str">
        <f t="shared" si="1020"/>
        <v>2870</v>
      </c>
      <c r="F2015" t="str">
        <f t="shared" si="1021"/>
        <v>0.777000777000777</v>
      </c>
      <c r="G2015" t="str">
        <f t="shared" si="1016"/>
        <v>0.777000777000777</v>
      </c>
      <c r="H2015" t="str">
        <f t="shared" si="1022"/>
        <v>8.69003232835487+1.88938946423914i</v>
      </c>
      <c r="I2015" t="str">
        <f t="shared" si="1023"/>
        <v>738.6669726753i</v>
      </c>
      <c r="J2015" t="str">
        <f t="shared" si="1017"/>
        <v>-465.709132928453+159.756529115901i</v>
      </c>
      <c r="K2015" t="str">
        <f t="shared" si="1024"/>
        <v>0.486812679074507-1.41911640122007i</v>
      </c>
      <c r="L2015" t="str">
        <f t="shared" si="1025"/>
        <v>0.034466829408408-0.0843860502354764i</v>
      </c>
      <c r="M2015" t="str">
        <f t="shared" si="1026"/>
        <v>0.521279508482915-1.50350245145555i</v>
      </c>
      <c r="N2015" t="str">
        <f t="shared" si="1027"/>
        <v>-0.834206518185088i</v>
      </c>
      <c r="O2015" t="str">
        <f t="shared" si="1028"/>
        <v>0.671765676608415-0.74076371113253i</v>
      </c>
      <c r="P2015" t="str">
        <f t="shared" si="1029"/>
        <v>0.328234323391585+0.74076371113253i</v>
      </c>
      <c r="Q2015" t="str">
        <f t="shared" si="1030"/>
        <v>-0.328234323391585+0.0934428070525579i</v>
      </c>
      <c r="R2015" t="str">
        <f t="shared" si="1031"/>
        <v>-0.330719948093285-2.35096410228263i</v>
      </c>
      <c r="S2015" t="str">
        <f t="shared" si="1032"/>
        <v>0.0861091071677024i</v>
      </c>
      <c r="T2015" t="str">
        <f t="shared" si="1033"/>
        <v>0.202439419830876-0.0284779994528617i</v>
      </c>
      <c r="U2015" t="str">
        <f t="shared" si="1034"/>
        <v>0.0000500000000000001-0.0012819981561379i</v>
      </c>
      <c r="V2015" t="str">
        <f t="shared" si="1035"/>
        <v>3.33333333333333E-06-0.00141019797175169i</v>
      </c>
      <c r="W2015" t="str">
        <f t="shared" si="1036"/>
        <v>0.000014470226329069-0.000671747596535729i</v>
      </c>
      <c r="X2015" t="str">
        <f t="shared" si="1037"/>
        <v>0.0000229814303580997-0.000671272518580211i</v>
      </c>
      <c r="Y2015" t="str">
        <f t="shared" si="1038"/>
        <v>0.009+0.118186715628048i</v>
      </c>
      <c r="Z2015" t="str">
        <f t="shared" si="1039"/>
        <v>-0.0792932181066649-0.00882608474340683i</v>
      </c>
      <c r="AA2015" t="str">
        <f t="shared" si="1040"/>
        <v>9.0935908489114-118.43506121719i</v>
      </c>
      <c r="AB2015" t="str">
        <f t="shared" si="1041"/>
        <v>1.39842371167499-0.196722109405469i</v>
      </c>
      <c r="AC2015" t="str">
        <f t="shared" si="1042"/>
        <v>1.43319745132616-2.20508068317552i</v>
      </c>
      <c r="AD2015" t="str">
        <f t="shared" si="1043"/>
        <v>0.352494479762955+0.405077931382469i</v>
      </c>
      <c r="AE2015" t="str">
        <f t="shared" si="1044"/>
        <v>-0.0243751695151739-0.0352310789132779i</v>
      </c>
      <c r="AF2015" t="str">
        <f t="shared" si="1045"/>
        <v>-14.6470548457949-1.78957107527525i</v>
      </c>
      <c r="AG2015" t="str">
        <f t="shared" si="1046"/>
        <v>1.18527475003886-0.137792014196704i</v>
      </c>
      <c r="AH2015" t="str">
        <f t="shared" si="1047"/>
        <v>0.190556676002491+0.494324064209078i</v>
      </c>
      <c r="AI2015">
        <f t="shared" si="1048"/>
        <v>-5.5180690320491532</v>
      </c>
      <c r="AJ2015">
        <f t="shared" si="1049"/>
        <v>68.918878735106418</v>
      </c>
      <c r="AK2015"/>
      <c r="AL2015"/>
      <c r="AM2015"/>
      <c r="AN2015"/>
    </row>
    <row r="2016" spans="1:40" x14ac:dyDescent="0.25">
      <c r="A2016"/>
      <c r="B2016">
        <f t="shared" si="1015"/>
        <v>188200</v>
      </c>
      <c r="C2016" s="186" t="str">
        <f t="shared" si="1018"/>
        <v>-2.15776173818474E-06+0.0130128718047334i</v>
      </c>
      <c r="D2016" s="158" t="str">
        <f t="shared" si="1019"/>
        <v>-5.95702249984595+0.0997653505029561i</v>
      </c>
      <c r="E2016" t="str">
        <f t="shared" si="1020"/>
        <v>2870</v>
      </c>
      <c r="F2016" t="str">
        <f t="shared" si="1021"/>
        <v>0.777000777000777</v>
      </c>
      <c r="G2016" t="str">
        <f t="shared" si="1016"/>
        <v>0.777000777000777</v>
      </c>
      <c r="H2016" t="str">
        <f t="shared" si="1022"/>
        <v>8.69047941651714+1.88849056248106i</v>
      </c>
      <c r="I2016" t="str">
        <f t="shared" si="1023"/>
        <v>739.059671756999i</v>
      </c>
      <c r="J2016" t="str">
        <f t="shared" si="1017"/>
        <v>-466.205499958447+159.841460816654i</v>
      </c>
      <c r="K2016" t="str">
        <f t="shared" si="1024"/>
        <v>0.486347897545127-1.41851847180529i</v>
      </c>
      <c r="L2016" t="str">
        <f t="shared" si="1025"/>
        <v>0.0344354419224423-0.0843540249030107i</v>
      </c>
      <c r="M2016" t="str">
        <f t="shared" si="1026"/>
        <v>0.520783339467569-1.5028724967083i</v>
      </c>
      <c r="N2016" t="str">
        <f t="shared" si="1027"/>
        <v>-0.83465000915701i</v>
      </c>
      <c r="O2016" t="str">
        <f t="shared" si="1028"/>
        <v>0.671437088538109-0.741061560287314i</v>
      </c>
      <c r="P2016" t="str">
        <f t="shared" si="1029"/>
        <v>0.328562911461891+0.741061560287314i</v>
      </c>
      <c r="Q2016" t="str">
        <f t="shared" si="1030"/>
        <v>-0.328562911461891+0.0935884488696961i</v>
      </c>
      <c r="R2016" t="str">
        <f t="shared" si="1031"/>
        <v>-0.330717129915912-2.34966527431787i</v>
      </c>
      <c r="S2016" t="str">
        <f t="shared" si="1032"/>
        <v>0.0861548855340861i</v>
      </c>
      <c r="T2016" t="str">
        <f t="shared" si="1033"/>
        <v>0.202435142752273-0.0284928964720669i</v>
      </c>
      <c r="U2016" t="str">
        <f t="shared" si="1034"/>
        <v>0.0000499999999999999-0.00128131696689447i</v>
      </c>
      <c r="V2016" t="str">
        <f t="shared" si="1035"/>
        <v>3.33333333333333E-06-0.00140944866358391i</v>
      </c>
      <c r="W2016" t="str">
        <f t="shared" si="1036"/>
        <v>0.0000144702215955592-0.000671390902514506i</v>
      </c>
      <c r="X2016" t="str">
        <f t="shared" si="1037"/>
        <v>0.0000229723864856688-0.000670916191544053i</v>
      </c>
      <c r="Y2016" t="str">
        <f t="shared" si="1038"/>
        <v>0.009+0.11824954748112i</v>
      </c>
      <c r="Z2016" t="str">
        <f t="shared" si="1039"/>
        <v>-0.0792091204090938-0.00881380490351319i</v>
      </c>
      <c r="AA2016" t="str">
        <f t="shared" si="1040"/>
        <v>9.0838676723218-118.372159636324i</v>
      </c>
      <c r="AB2016" t="str">
        <f t="shared" si="1041"/>
        <v>1.39839416620336-0.196825015968367i</v>
      </c>
      <c r="AC2016" t="str">
        <f t="shared" si="1042"/>
        <v>1.43245748060432-2.20411132105113i</v>
      </c>
      <c r="AD2016" t="str">
        <f t="shared" si="1043"/>
        <v>0.352670031554216+0.40524692776978i</v>
      </c>
      <c r="AE2016" t="str">
        <f t="shared" si="1044"/>
        <v>-0.0243629156349459-0.0352076175505666i</v>
      </c>
      <c r="AF2016" t="str">
        <f t="shared" si="1045"/>
        <v>-14.6475019163631-1.7887252119781i</v>
      </c>
      <c r="AG2016" t="str">
        <f t="shared" si="1046"/>
        <v>1.18524829416751-0.137795675783539i</v>
      </c>
      <c r="AH2016" t="str">
        <f t="shared" si="1047"/>
        <v>0.190513281565861+0.49401810256677i</v>
      </c>
      <c r="AI2016">
        <f t="shared" si="1048"/>
        <v>-5.5230068487526793</v>
      </c>
      <c r="AJ2016">
        <f t="shared" si="1049"/>
        <v>68.91135144081683</v>
      </c>
      <c r="AK2016"/>
      <c r="AL2016"/>
      <c r="AM2016"/>
      <c r="AN2016"/>
    </row>
    <row r="2017" spans="1:40" x14ac:dyDescent="0.25">
      <c r="A2017"/>
      <c r="B2017">
        <f t="shared" si="1015"/>
        <v>188300</v>
      </c>
      <c r="C2017" s="186" t="str">
        <f t="shared" si="1018"/>
        <v>-2.15547051277803E-06+0.0130059610925243i</v>
      </c>
      <c r="D2017" s="158" t="str">
        <f t="shared" si="1019"/>
        <v>-5.95702248227989+0.0997123683760197i</v>
      </c>
      <c r="E2017" t="str">
        <f t="shared" si="1020"/>
        <v>2870</v>
      </c>
      <c r="F2017" t="str">
        <f t="shared" si="1021"/>
        <v>0.777000777000777</v>
      </c>
      <c r="G2017" t="str">
        <f t="shared" si="1016"/>
        <v>0.777000777000777</v>
      </c>
      <c r="H2017" t="str">
        <f t="shared" si="1022"/>
        <v>8.69092584218411+1.88759245993504i</v>
      </c>
      <c r="I2017" t="str">
        <f t="shared" si="1023"/>
        <v>739.452370838698i</v>
      </c>
      <c r="J2017" t="str">
        <f t="shared" si="1017"/>
        <v>-466.702130802966+159.926392517407i</v>
      </c>
      <c r="K2017" t="str">
        <f t="shared" si="1024"/>
        <v>0.48588375633897-1.41792096249069i</v>
      </c>
      <c r="L2017" t="str">
        <f t="shared" si="1025"/>
        <v>0.0344040949143338-0.0843220170704603i</v>
      </c>
      <c r="M2017" t="str">
        <f t="shared" si="1026"/>
        <v>0.520287851253304-1.50224297956115i</v>
      </c>
      <c r="N2017" t="str">
        <f t="shared" si="1027"/>
        <v>-0.835093500128932i</v>
      </c>
      <c r="O2017" t="str">
        <f t="shared" si="1028"/>
        <v>0.67110836840671-0.741359263686968i</v>
      </c>
      <c r="P2017" t="str">
        <f t="shared" si="1029"/>
        <v>0.32889163159329+0.741359263686968i</v>
      </c>
      <c r="Q2017" t="str">
        <f t="shared" si="1030"/>
        <v>-0.32889163159329+0.093734236441964i</v>
      </c>
      <c r="R2017" t="str">
        <f t="shared" si="1031"/>
        <v>-0.330714310157468-2.34836779910872i</v>
      </c>
      <c r="S2017" t="str">
        <f t="shared" si="1032"/>
        <v>0.0862006639004698i</v>
      </c>
      <c r="T2017" t="str">
        <f t="shared" si="1033"/>
        <v>0.202430863365657-0.0285077930969596i</v>
      </c>
      <c r="U2017" t="str">
        <f t="shared" si="1034"/>
        <v>0.0000499999999999999-0.0012806365011659i</v>
      </c>
      <c r="V2017" t="str">
        <f t="shared" si="1035"/>
        <v>3.33333333333333E-06-0.00140870015128249i</v>
      </c>
      <c r="W2017" t="str">
        <f t="shared" si="1036"/>
        <v>0.0000144702168595376-0.000671034587477117i</v>
      </c>
      <c r="X2017" t="str">
        <f t="shared" si="1037"/>
        <v>0.0000229633570050012-0.0006705602429196i</v>
      </c>
      <c r="Y2017" t="str">
        <f t="shared" si="1038"/>
        <v>0.009+0.118312379334192i</v>
      </c>
      <c r="Z2017" t="str">
        <f t="shared" si="1039"/>
        <v>-0.0791251564042512-0.00880155027286283i</v>
      </c>
      <c r="AA2017" t="str">
        <f t="shared" si="1040"/>
        <v>9.07416011393425-118.309324807346i</v>
      </c>
      <c r="AB2017" t="str">
        <f t="shared" si="1041"/>
        <v>1.3983646047883-0.196927919807408i</v>
      </c>
      <c r="AC2017" t="str">
        <f t="shared" si="1042"/>
        <v>1.43171853048372-2.20314261465841i</v>
      </c>
      <c r="AD2017" t="str">
        <f t="shared" si="1043"/>
        <v>0.352845658188394+0.405415850801714i</v>
      </c>
      <c r="AE2017" t="str">
        <f t="shared" si="1044"/>
        <v>-0.0243506798984708-0.0351841814025546i</v>
      </c>
      <c r="AF2017" t="str">
        <f t="shared" si="1045"/>
        <v>-14.647948324464-1.78788009155902i</v>
      </c>
      <c r="AG2017" t="str">
        <f t="shared" si="1046"/>
        <v>1.18522183793228-0.137799366123626i</v>
      </c>
      <c r="AH2017" t="str">
        <f t="shared" si="1047"/>
        <v>0.190469944381531+0.493712472807476i</v>
      </c>
      <c r="AI2017">
        <f t="shared" si="1048"/>
        <v>-5.5279419033371493</v>
      </c>
      <c r="AJ2017">
        <f t="shared" si="1049"/>
        <v>68.903822731473753</v>
      </c>
      <c r="AK2017"/>
      <c r="AL2017"/>
      <c r="AM2017"/>
      <c r="AN2017"/>
    </row>
    <row r="2018" spans="1:40" x14ac:dyDescent="0.25">
      <c r="A2018"/>
      <c r="B2018">
        <f t="shared" si="1015"/>
        <v>188400</v>
      </c>
      <c r="C2018" s="186" t="str">
        <f t="shared" si="1018"/>
        <v>-2.15318293485089E-06+0.0129990577165271i</v>
      </c>
      <c r="D2018" s="158" t="str">
        <f t="shared" si="1019"/>
        <v>-5.95702246474179+0.0996594424933745i</v>
      </c>
      <c r="E2018" t="str">
        <f t="shared" si="1020"/>
        <v>2870</v>
      </c>
      <c r="F2018" t="str">
        <f t="shared" si="1021"/>
        <v>0.777000777000777</v>
      </c>
      <c r="G2018" t="str">
        <f t="shared" si="1016"/>
        <v>0.777000777000777</v>
      </c>
      <c r="H2018" t="str">
        <f t="shared" si="1022"/>
        <v>8.69137160663866+1.88669515562948i</v>
      </c>
      <c r="I2018" t="str">
        <f t="shared" si="1023"/>
        <v>739.845069920396i</v>
      </c>
      <c r="J2018" t="str">
        <f t="shared" si="1017"/>
        <v>-467.199025462011+160.011324218159i</v>
      </c>
      <c r="K2018" t="str">
        <f t="shared" si="1024"/>
        <v>0.485420254329764-1.4173238729853i</v>
      </c>
      <c r="L2018" t="str">
        <f t="shared" si="1025"/>
        <v>0.0343727883190744-0.0842900267364692i</v>
      </c>
      <c r="M2018" t="str">
        <f t="shared" si="1026"/>
        <v>0.519793042648838-1.50161389972177i</v>
      </c>
      <c r="N2018" t="str">
        <f t="shared" si="1027"/>
        <v>-0.835536991100854i</v>
      </c>
      <c r="O2018" t="str">
        <f t="shared" si="1028"/>
        <v>0.670779516278873-0.74165682127294i</v>
      </c>
      <c r="P2018" t="str">
        <f t="shared" si="1029"/>
        <v>0.329220483721127+0.74165682127294i</v>
      </c>
      <c r="Q2018" t="str">
        <f t="shared" si="1030"/>
        <v>-0.329220483721127+0.093880169827914i</v>
      </c>
      <c r="R2018" t="str">
        <f t="shared" si="1031"/>
        <v>-0.33071148881782-2.34707167450047i</v>
      </c>
      <c r="S2018" t="str">
        <f t="shared" si="1032"/>
        <v>0.0862464422668534i</v>
      </c>
      <c r="T2018" t="str">
        <f t="shared" si="1033"/>
        <v>0.202426581670972-0.0285226893273112i</v>
      </c>
      <c r="U2018" t="str">
        <f t="shared" si="1034"/>
        <v>0.0000499999999999999-0.0012799567578001i</v>
      </c>
      <c r="V2018" t="str">
        <f t="shared" si="1035"/>
        <v>3.33333333333333E-06-0.00140795243358011i</v>
      </c>
      <c r="W2018" t="str">
        <f t="shared" si="1036"/>
        <v>0.0000144702121210043-0.00067067865082007i</v>
      </c>
      <c r="X2018" t="str">
        <f t="shared" si="1037"/>
        <v>0.0000229543418855517-0.000670204672104654i</v>
      </c>
      <c r="Y2018" t="str">
        <f t="shared" si="1038"/>
        <v>0.009+0.118375211187263i</v>
      </c>
      <c r="Z2018" t="str">
        <f t="shared" si="1039"/>
        <v>-0.0790413258090708-0.00878932078527892i</v>
      </c>
      <c r="AA2018" t="str">
        <f t="shared" si="1040"/>
        <v>9.06446814025043-118.24655662412i</v>
      </c>
      <c r="AB2018" t="str">
        <f t="shared" si="1041"/>
        <v>1.39833502742941-0.197030820921013i</v>
      </c>
      <c r="AC2018" t="str">
        <f t="shared" si="1042"/>
        <v>1.4309805991814-2.20217456355796i</v>
      </c>
      <c r="AD2018" t="str">
        <f t="shared" si="1043"/>
        <v>0.353021359636981+0.405584700446815i</v>
      </c>
      <c r="AE2018" t="str">
        <f t="shared" si="1044"/>
        <v>-0.0243384622667994-0.0351607704250958i</v>
      </c>
      <c r="AF2018" t="str">
        <f t="shared" si="1045"/>
        <v>-14.6483940713804-1.78703571313611i</v>
      </c>
      <c r="AG2018" t="str">
        <f t="shared" si="1046"/>
        <v>1.18519538131456-0.137803085159203i</v>
      </c>
      <c r="AH2018" t="str">
        <f t="shared" si="1047"/>
        <v>0.19042666434281+0.493407174358146i</v>
      </c>
      <c r="AI2018">
        <f t="shared" si="1048"/>
        <v>-5.5328741990785915</v>
      </c>
      <c r="AJ2018">
        <f t="shared" si="1049"/>
        <v>68.896292607457298</v>
      </c>
      <c r="AK2018"/>
      <c r="AL2018"/>
      <c r="AM2018"/>
      <c r="AN2018"/>
    </row>
    <row r="2019" spans="1:40" x14ac:dyDescent="0.25">
      <c r="A2019"/>
      <c r="B2019">
        <f t="shared" si="1015"/>
        <v>188500</v>
      </c>
      <c r="C2019" s="186" t="str">
        <f t="shared" si="1018"/>
        <v>-2.15089899666544E-06+0.0129921616650662i</v>
      </c>
      <c r="D2019" s="158" t="str">
        <f t="shared" si="1019"/>
        <v>-5.9570224472316+0.0996065727655076i</v>
      </c>
      <c r="E2019" t="str">
        <f t="shared" si="1020"/>
        <v>2870</v>
      </c>
      <c r="F2019" t="str">
        <f t="shared" si="1021"/>
        <v>0.777000777000777</v>
      </c>
      <c r="G2019" t="str">
        <f t="shared" si="1016"/>
        <v>0.777000777000777</v>
      </c>
      <c r="H2019" t="str">
        <f t="shared" si="1022"/>
        <v>8.69181671116067+1.88579864859416i</v>
      </c>
      <c r="I2019" t="str">
        <f t="shared" si="1023"/>
        <v>740.237769002095i</v>
      </c>
      <c r="J2019" t="str">
        <f t="shared" si="1017"/>
        <v>-467.696183935582+160.096255918912i</v>
      </c>
      <c r="K2019" t="str">
        <f t="shared" si="1024"/>
        <v>0.4849573903936-1.41672720299795i</v>
      </c>
      <c r="L2019" t="str">
        <f t="shared" si="1025"/>
        <v>0.034341522071775-0.0842580538996353i</v>
      </c>
      <c r="M2019" t="str">
        <f t="shared" si="1026"/>
        <v>0.519298912465375-1.50098525689759i</v>
      </c>
      <c r="N2019" t="str">
        <f t="shared" si="1027"/>
        <v>-0.835980482072776i</v>
      </c>
      <c r="O2019" t="str">
        <f t="shared" si="1028"/>
        <v>0.670450532219277-0.741954232986704i</v>
      </c>
      <c r="P2019" t="str">
        <f t="shared" si="1029"/>
        <v>0.329549467780723+0.741954232986704i</v>
      </c>
      <c r="Q2019" t="str">
        <f t="shared" si="1030"/>
        <v>-0.329549467780723+0.0940262490860719i</v>
      </c>
      <c r="R2019" t="str">
        <f t="shared" si="1031"/>
        <v>-0.330708665896831-2.34577689834297i</v>
      </c>
      <c r="S2019" t="str">
        <f t="shared" si="1032"/>
        <v>0.0862922206332371i</v>
      </c>
      <c r="T2019" t="str">
        <f t="shared" si="1033"/>
        <v>0.202422297668162-0.0285375851628928i</v>
      </c>
      <c r="U2019" t="str">
        <f t="shared" si="1034"/>
        <v>0.00005-0.00127927773564742i</v>
      </c>
      <c r="V2019" t="str">
        <f t="shared" si="1035"/>
        <v>3.33333333333333E-06-0.00140720550921216i</v>
      </c>
      <c r="W2019" t="str">
        <f t="shared" si="1036"/>
        <v>0.000014470207379959-0.000670323091941176i</v>
      </c>
      <c r="X2019" t="str">
        <f t="shared" si="1037"/>
        <v>0.0000229453410968565-0.000669849478498322i</v>
      </c>
      <c r="Y2019" t="str">
        <f t="shared" si="1038"/>
        <v>0.009+0.118438043040335i</v>
      </c>
      <c r="Z2019" t="str">
        <f t="shared" si="1039"/>
        <v>-0.0789576283412361-0.00877711637479483i</v>
      </c>
      <c r="AA2019" t="str">
        <f t="shared" si="1040"/>
        <v>9.05479171786163-118.18385498073i</v>
      </c>
      <c r="AB2019" t="str">
        <f t="shared" si="1041"/>
        <v>1.39830543412631-0.197133719307602i</v>
      </c>
      <c r="AC2019" t="str">
        <f t="shared" si="1042"/>
        <v>1.43024368491812-2.20120716731007i</v>
      </c>
      <c r="AD2019" t="str">
        <f t="shared" si="1043"/>
        <v>0.353197135871459+0.405753476673637i</v>
      </c>
      <c r="AE2019" t="str">
        <f t="shared" si="1044"/>
        <v>-0.0243262627010856-0.0351373845741494i</v>
      </c>
      <c r="AF2019" t="str">
        <f t="shared" si="1045"/>
        <v>-14.6488391583923-1.78619207582865i</v>
      </c>
      <c r="AG2019" t="str">
        <f t="shared" si="1046"/>
        <v>1.18516892429574-0.137806832832617i</v>
      </c>
      <c r="AH2019" t="str">
        <f t="shared" si="1047"/>
        <v>0.190383441343251+0.493102206647085i</v>
      </c>
      <c r="AI2019">
        <f t="shared" si="1048"/>
        <v>-5.5378037392467858</v>
      </c>
      <c r="AJ2019">
        <f t="shared" si="1049"/>
        <v>68.888761069149069</v>
      </c>
      <c r="AK2019"/>
      <c r="AL2019"/>
      <c r="AM2019"/>
      <c r="AN2019"/>
    </row>
    <row r="2020" spans="1:40" x14ac:dyDescent="0.25">
      <c r="A2020"/>
      <c r="B2020">
        <f t="shared" si="1015"/>
        <v>188600</v>
      </c>
      <c r="C2020" s="186" t="str">
        <f t="shared" si="1018"/>
        <v>-2.14861869050419E-06+0.0129852729264907i</v>
      </c>
      <c r="D2020" s="158" t="str">
        <f t="shared" si="1019"/>
        <v>-5.95702242974925+0.0995537591030954i</v>
      </c>
      <c r="E2020" t="str">
        <f t="shared" si="1020"/>
        <v>2870</v>
      </c>
      <c r="F2020" t="str">
        <f t="shared" si="1021"/>
        <v>0.777000777000777</v>
      </c>
      <c r="G2020" t="str">
        <f t="shared" si="1016"/>
        <v>0.777000777000777</v>
      </c>
      <c r="H2020" t="str">
        <f t="shared" si="1022"/>
        <v>8.69226115702695+1.88490293786017i</v>
      </c>
      <c r="I2020" t="str">
        <f t="shared" si="1023"/>
        <v>740.630468083794i</v>
      </c>
      <c r="J2020" t="str">
        <f t="shared" si="1017"/>
        <v>-468.193606223678+160.181187619665i</v>
      </c>
      <c r="K2020" t="str">
        <f t="shared" si="1024"/>
        <v>0.484495163408903-1.41613095223734i</v>
      </c>
      <c r="L2020" t="str">
        <f t="shared" si="1025"/>
        <v>0.0343102961076655-0.0842260985585108i</v>
      </c>
      <c r="M2020" t="str">
        <f t="shared" si="1026"/>
        <v>0.518805459516568-1.50035705079585i</v>
      </c>
      <c r="N2020" t="str">
        <f t="shared" si="1027"/>
        <v>-0.836423973044698i</v>
      </c>
      <c r="O2020" t="str">
        <f t="shared" si="1028"/>
        <v>0.670121416292628-0.742251498769765i</v>
      </c>
      <c r="P2020" t="str">
        <f t="shared" si="1029"/>
        <v>0.329878583707372+0.742251498769765i</v>
      </c>
      <c r="Q2020" t="str">
        <f t="shared" si="1030"/>
        <v>-0.329878583707372+0.0941724742749329i</v>
      </c>
      <c r="R2020" t="str">
        <f t="shared" si="1031"/>
        <v>-0.330705841394371-2.34448346849066i</v>
      </c>
      <c r="S2020" t="str">
        <f t="shared" si="1032"/>
        <v>0.0863379989996208i</v>
      </c>
      <c r="T2020" t="str">
        <f t="shared" si="1033"/>
        <v>0.202418011357174-0.028552480603476i</v>
      </c>
      <c r="U2020" t="str">
        <f t="shared" si="1034"/>
        <v>0.00005-0.00127859943356065i</v>
      </c>
      <c r="V2020" t="str">
        <f t="shared" si="1035"/>
        <v>3.33333333333333E-06-0.00140645937691671i</v>
      </c>
      <c r="W2020" t="str">
        <f t="shared" si="1036"/>
        <v>0.0000144702026364019-0.000669967910239512i</v>
      </c>
      <c r="X2020" t="str">
        <f t="shared" si="1037"/>
        <v>0.0000229363546085326-0.000669494661500973i</v>
      </c>
      <c r="Y2020" t="str">
        <f t="shared" si="1038"/>
        <v>0.009+0.118500874893407i</v>
      </c>
      <c r="Z2020" t="str">
        <f t="shared" si="1039"/>
        <v>-0.0788740637191788-0.00876493697565371i</v>
      </c>
      <c r="AA2020" t="str">
        <f t="shared" si="1040"/>
        <v>9.04513081344947-118.121219771491i</v>
      </c>
      <c r="AB2020" t="str">
        <f t="shared" si="1041"/>
        <v>1.39827582487863-0.197236614965596i</v>
      </c>
      <c r="AC2020" t="str">
        <f t="shared" si="1042"/>
        <v>1.42950778591833-2.20024042547475i</v>
      </c>
      <c r="AD2020" t="str">
        <f t="shared" si="1043"/>
        <v>0.353372986863291+0.405922179450743i</v>
      </c>
      <c r="AE2020" t="str">
        <f t="shared" si="1044"/>
        <v>-0.0243140811625859-0.035114023805781i</v>
      </c>
      <c r="AF2020" t="str">
        <f t="shared" si="1045"/>
        <v>-14.6492835867762-1.78534917875707i</v>
      </c>
      <c r="AG2020" t="str">
        <f t="shared" si="1046"/>
        <v>1.18514246685733-0.137810609086336i</v>
      </c>
      <c r="AH2020" t="str">
        <f t="shared" si="1047"/>
        <v>0.190340275276618+0.492797569103893i</v>
      </c>
      <c r="AI2020">
        <f t="shared" si="1048"/>
        <v>-5.5427305271063254</v>
      </c>
      <c r="AJ2020">
        <f t="shared" si="1049"/>
        <v>68.88122811693313</v>
      </c>
      <c r="AK2020"/>
      <c r="AL2020"/>
      <c r="AM2020"/>
      <c r="AN2020"/>
    </row>
    <row r="2021" spans="1:40" x14ac:dyDescent="0.25">
      <c r="A2021"/>
      <c r="B2021">
        <f t="shared" si="1015"/>
        <v>188700</v>
      </c>
      <c r="C2021" s="186" t="str">
        <f t="shared" si="1018"/>
        <v>-2.14634200867015E-06+0.0129783914891744i</v>
      </c>
      <c r="D2021" s="158" t="str">
        <f t="shared" si="1019"/>
        <v>-5.95702241229469+0.0995010014170038i</v>
      </c>
      <c r="E2021" t="str">
        <f t="shared" si="1020"/>
        <v>2870</v>
      </c>
      <c r="F2021" t="str">
        <f t="shared" si="1021"/>
        <v>0.777000777000777</v>
      </c>
      <c r="G2021" t="str">
        <f t="shared" si="1016"/>
        <v>0.777000777000777</v>
      </c>
      <c r="H2021" t="str">
        <f t="shared" si="1022"/>
        <v>8.69270494551131+1.88400802245996i</v>
      </c>
      <c r="I2021" t="str">
        <f t="shared" si="1023"/>
        <v>741.023167165493i</v>
      </c>
      <c r="J2021" t="str">
        <f t="shared" si="1017"/>
        <v>-468.6912923263+160.266119320418i</v>
      </c>
      <c r="K2021" t="str">
        <f t="shared" si="1024"/>
        <v>0.484033572256443-1.41553512041198i</v>
      </c>
      <c r="L2021" t="str">
        <f t="shared" si="1025"/>
        <v>0.0342791103620954-0.0841941607116034i</v>
      </c>
      <c r="M2021" t="str">
        <f t="shared" si="1026"/>
        <v>0.518312682618538-1.49972928112358i</v>
      </c>
      <c r="N2021" t="str">
        <f t="shared" si="1027"/>
        <v>-0.836867464016619i</v>
      </c>
      <c r="O2021" t="str">
        <f t="shared" si="1028"/>
        <v>0.669792168563659-0.742548618563654i</v>
      </c>
      <c r="P2021" t="str">
        <f t="shared" si="1029"/>
        <v>0.330207831436341+0.742548618563654i</v>
      </c>
      <c r="Q2021" t="str">
        <f t="shared" si="1030"/>
        <v>-0.330207831436341+0.0943188454529651i</v>
      </c>
      <c r="R2021" t="str">
        <f t="shared" si="1031"/>
        <v>-0.330703015310297-2.3431913828025i</v>
      </c>
      <c r="S2021" t="str">
        <f t="shared" si="1032"/>
        <v>0.0863837773660046i</v>
      </c>
      <c r="T2021" t="str">
        <f t="shared" si="1033"/>
        <v>0.202413722737952-0.0285673756488311i</v>
      </c>
      <c r="U2021" t="str">
        <f t="shared" si="1034"/>
        <v>0.00005-0.00127792185039501i</v>
      </c>
      <c r="V2021" t="str">
        <f t="shared" si="1035"/>
        <v>3.33333333333333E-06-0.00140571403543451i</v>
      </c>
      <c r="W2021" t="str">
        <f t="shared" si="1036"/>
        <v>0.000014470197890333-0.000669613105115438i</v>
      </c>
      <c r="X2021" t="str">
        <f t="shared" si="1037"/>
        <v>0.0000229273823902774-0.000669140220514249i</v>
      </c>
      <c r="Y2021" t="str">
        <f t="shared" si="1038"/>
        <v>0.009+0.118563706746479i</v>
      </c>
      <c r="Z2021" t="str">
        <f t="shared" si="1039"/>
        <v>-0.0787906316620711-0.00875278252230689i</v>
      </c>
      <c r="AA2021" t="str">
        <f t="shared" si="1040"/>
        <v>9.03548539378431-118.058650890937i</v>
      </c>
      <c r="AB2021" t="str">
        <f t="shared" si="1041"/>
        <v>1.39824619968599-0.197339507893408i</v>
      </c>
      <c r="AC2021" t="str">
        <f t="shared" si="1042"/>
        <v>1.42877290041016-2.1992743376117i</v>
      </c>
      <c r="AD2021" t="str">
        <f t="shared" si="1043"/>
        <v>0.353548912583922+0.406090808746702i</v>
      </c>
      <c r="AE2021" t="str">
        <f t="shared" si="1044"/>
        <v>-0.024301917612658-0.0350906880761592i</v>
      </c>
      <c r="AF2021" t="str">
        <f t="shared" si="1045"/>
        <v>-14.649727357806-1.78450702104296i</v>
      </c>
      <c r="AG2021" t="str">
        <f t="shared" si="1046"/>
        <v>1.18511600898086-0.137814413862938i</v>
      </c>
      <c r="AH2021" t="str">
        <f t="shared" si="1047"/>
        <v>0.190297166036907+0.492493261159484i</v>
      </c>
      <c r="AI2021">
        <f t="shared" si="1048"/>
        <v>-5.5476545659161562</v>
      </c>
      <c r="AJ2021">
        <f t="shared" si="1049"/>
        <v>68.873693751194779</v>
      </c>
      <c r="AK2021"/>
      <c r="AL2021"/>
      <c r="AM2021"/>
      <c r="AN2021"/>
    </row>
    <row r="2022" spans="1:40" x14ac:dyDescent="0.25">
      <c r="A2022"/>
      <c r="B2022">
        <f t="shared" si="1015"/>
        <v>188800</v>
      </c>
      <c r="C2022" s="186" t="str">
        <f t="shared" si="1018"/>
        <v>-2.14406894348665E-06+0.0129715173415155i</v>
      </c>
      <c r="D2022" s="158" t="str">
        <f t="shared" si="1019"/>
        <v>-5.95702239486786+0.0994482996182855i</v>
      </c>
      <c r="E2022" t="str">
        <f t="shared" si="1020"/>
        <v>2870</v>
      </c>
      <c r="F2022" t="str">
        <f t="shared" si="1021"/>
        <v>0.777000777000777</v>
      </c>
      <c r="G2022" t="str">
        <f t="shared" si="1016"/>
        <v>0.777000777000777</v>
      </c>
      <c r="H2022" t="str">
        <f t="shared" si="1022"/>
        <v>8.69314807788454+1.88311390142736i</v>
      </c>
      <c r="I2022" t="str">
        <f t="shared" si="1023"/>
        <v>741.415866247191i</v>
      </c>
      <c r="J2022" t="str">
        <f t="shared" si="1017"/>
        <v>-469.189242243448+160.35105102117i</v>
      </c>
      <c r="K2022" t="str">
        <f t="shared" si="1024"/>
        <v>0.483572615819323-1.41493970723021i</v>
      </c>
      <c r="L2022" t="str">
        <f t="shared" si="1025"/>
        <v>0.034247964770532-0.0841622403573748i</v>
      </c>
      <c r="M2022" t="str">
        <f t="shared" si="1026"/>
        <v>0.517820580589855-1.49910194758758i</v>
      </c>
      <c r="N2022" t="str">
        <f t="shared" si="1027"/>
        <v>-0.837310954988541i</v>
      </c>
      <c r="O2022" t="str">
        <f t="shared" si="1028"/>
        <v>0.669462789097127-0.742845592309934i</v>
      </c>
      <c r="P2022" t="str">
        <f t="shared" si="1029"/>
        <v>0.330537210902873+0.742845592309934i</v>
      </c>
      <c r="Q2022" t="str">
        <f t="shared" si="1030"/>
        <v>-0.330537210902873+0.0944653626786071i</v>
      </c>
      <c r="R2022" t="str">
        <f t="shared" si="1031"/>
        <v>-0.330700187644477-2.341900639142i</v>
      </c>
      <c r="S2022" t="str">
        <f t="shared" si="1032"/>
        <v>0.0864295557323883i</v>
      </c>
      <c r="T2022" t="str">
        <f t="shared" si="1033"/>
        <v>0.202409431810439-0.0285822702987296i</v>
      </c>
      <c r="U2022" t="str">
        <f t="shared" si="1034"/>
        <v>0.00005-0.00127724498500815i</v>
      </c>
      <c r="V2022" t="str">
        <f t="shared" si="1035"/>
        <v>3.33333333333333E-06-0.00140496948350896i</v>
      </c>
      <c r="W2022" t="str">
        <f t="shared" si="1036"/>
        <v>0.0000144701931417522-0.00066925867597057i</v>
      </c>
      <c r="X2022" t="str">
        <f t="shared" si="1037"/>
        <v>0.0000229184244118682-0.000668786154941053i</v>
      </c>
      <c r="Y2022" t="str">
        <f t="shared" si="1038"/>
        <v>0.009+0.118626538599551i</v>
      </c>
      <c r="Z2022" t="str">
        <f t="shared" si="1039"/>
        <v>-0.078707331889828-0.00874065294941363i</v>
      </c>
      <c r="AA2022" t="str">
        <f t="shared" si="1040"/>
        <v>9.02585542572595-117.996148233826i</v>
      </c>
      <c r="AB2022" t="str">
        <f t="shared" si="1041"/>
        <v>1.39821655854799-0.197442398089461i</v>
      </c>
      <c r="AC2022" t="str">
        <f t="shared" si="1042"/>
        <v>1.4280390266254-2.19830890328023i</v>
      </c>
      <c r="AD2022" t="str">
        <f t="shared" si="1043"/>
        <v>0.353724913004795+0.406259364530091i</v>
      </c>
      <c r="AE2022" t="str">
        <f t="shared" si="1044"/>
        <v>-0.0242897720127621-0.035067377341557i</v>
      </c>
      <c r="AF2022" t="str">
        <f t="shared" si="1045"/>
        <v>-14.6501704727524-1.78366560180907i</v>
      </c>
      <c r="AG2022" t="str">
        <f t="shared" si="1046"/>
        <v>1.18508955064791-0.137818247105121i</v>
      </c>
      <c r="AH2022" t="str">
        <f t="shared" si="1047"/>
        <v>0.19025411351835+0.492189282246085i</v>
      </c>
      <c r="AI2022">
        <f t="shared" si="1048"/>
        <v>-5.5525758589295258</v>
      </c>
      <c r="AJ2022">
        <f t="shared" si="1049"/>
        <v>68.866157972320195</v>
      </c>
      <c r="AK2022"/>
      <c r="AL2022"/>
      <c r="AM2022"/>
      <c r="AN2022"/>
    </row>
    <row r="2023" spans="1:40" x14ac:dyDescent="0.25">
      <c r="A2023"/>
      <c r="B2023">
        <f t="shared" si="1015"/>
        <v>188900</v>
      </c>
      <c r="C2023" s="186" t="str">
        <f t="shared" si="1018"/>
        <v>-2.14179948729745E-06+0.0129646504719373i</v>
      </c>
      <c r="D2023" s="158" t="str">
        <f t="shared" si="1019"/>
        <v>-5.95702237746869+0.099395653618186i</v>
      </c>
      <c r="E2023" t="str">
        <f t="shared" si="1020"/>
        <v>2870</v>
      </c>
      <c r="F2023" t="str">
        <f t="shared" si="1021"/>
        <v>0.777000777000777</v>
      </c>
      <c r="G2023" t="str">
        <f t="shared" si="1016"/>
        <v>0.777000777000777</v>
      </c>
      <c r="H2023" t="str">
        <f t="shared" si="1022"/>
        <v>8.69359055541443+1.88222057379748i</v>
      </c>
      <c r="I2023" t="str">
        <f t="shared" si="1023"/>
        <v>741.80856532889i</v>
      </c>
      <c r="J2023" t="str">
        <f t="shared" si="1017"/>
        <v>-469.687455975121+160.435982721923i</v>
      </c>
      <c r="K2023" t="str">
        <f t="shared" si="1024"/>
        <v>0.483112292982984-1.41434471240022i</v>
      </c>
      <c r="L2023" t="str">
        <f t="shared" si="1025"/>
        <v>0.0342168592685612-0.0841303374942421i</v>
      </c>
      <c r="M2023" t="str">
        <f t="shared" si="1026"/>
        <v>0.517329152251545-1.49847504989446i</v>
      </c>
      <c r="N2023" t="str">
        <f t="shared" si="1027"/>
        <v>-0.837754445960463i</v>
      </c>
      <c r="O2023" t="str">
        <f t="shared" si="1028"/>
        <v>0.669133277957815-0.743142419950193i</v>
      </c>
      <c r="P2023" t="str">
        <f t="shared" si="1029"/>
        <v>0.330866722042185+0.743142419950193i</v>
      </c>
      <c r="Q2023" t="str">
        <f t="shared" si="1030"/>
        <v>-0.330866722042185+0.09461202601027i</v>
      </c>
      <c r="R2023" t="str">
        <f t="shared" si="1031"/>
        <v>-0.330697358396771-2.34061123537718i</v>
      </c>
      <c r="S2023" t="str">
        <f t="shared" si="1032"/>
        <v>0.0864753340987719i</v>
      </c>
      <c r="T2023" t="str">
        <f t="shared" si="1033"/>
        <v>0.202405138574581-0.0285971645529421i</v>
      </c>
      <c r="U2023" t="str">
        <f t="shared" si="1034"/>
        <v>0.00005-0.00127656883626013i</v>
      </c>
      <c r="V2023" t="str">
        <f t="shared" si="1035"/>
        <v>3.33333333333333E-06-0.00140422571988614i</v>
      </c>
      <c r="W2023" t="str">
        <f t="shared" si="1036"/>
        <v>0.0000144701883906596-0.000668904622207807i</v>
      </c>
      <c r="X2023" t="str">
        <f t="shared" si="1037"/>
        <v>0.0000229094806431627-0.000668432464185559i</v>
      </c>
      <c r="Y2023" t="str">
        <f t="shared" si="1038"/>
        <v>0.009+0.118689370452622i</v>
      </c>
      <c r="Z2023" t="str">
        <f t="shared" si="1039"/>
        <v>-0.0786241641231035-0.00872854819184041i</v>
      </c>
      <c r="AA2023" t="str">
        <f t="shared" si="1040"/>
        <v>9.01624087622297-117.93371169514i</v>
      </c>
      <c r="AB2023" t="str">
        <f t="shared" si="1041"/>
        <v>1.39818690146427-0.197545285552169i</v>
      </c>
      <c r="AC2023" t="str">
        <f t="shared" si="1042"/>
        <v>1.42730616279952-2.19734412203945i</v>
      </c>
      <c r="AD2023" t="str">
        <f t="shared" si="1043"/>
        <v>0.353900988097328+0.406427846769501i</v>
      </c>
      <c r="AE2023" t="str">
        <f t="shared" si="1044"/>
        <v>-0.0242776443244594-0.0350440915583524i</v>
      </c>
      <c r="AF2023" t="str">
        <f t="shared" si="1045"/>
        <v>-14.6506129328831-1.78282492017929i</v>
      </c>
      <c r="AG2023" t="str">
        <f t="shared" si="1046"/>
        <v>1.18506309184013-0.137822108755694i</v>
      </c>
      <c r="AH2023" t="str">
        <f t="shared" si="1047"/>
        <v>0.190211117615393+0.491885631797232i</v>
      </c>
      <c r="AI2023">
        <f t="shared" si="1048"/>
        <v>-5.5574944093941161</v>
      </c>
      <c r="AJ2023">
        <f t="shared" si="1049"/>
        <v>68.85862078069853</v>
      </c>
      <c r="AK2023"/>
      <c r="AL2023"/>
      <c r="AM2023"/>
      <c r="AN2023"/>
    </row>
    <row r="2024" spans="1:40" x14ac:dyDescent="0.25">
      <c r="A2024"/>
      <c r="B2024">
        <f t="shared" si="1015"/>
        <v>189000</v>
      </c>
      <c r="C2024" s="186" t="str">
        <f t="shared" si="1018"/>
        <v>-2.13953363246645E-06+0.0129577908688871i</v>
      </c>
      <c r="D2024" s="158" t="str">
        <f t="shared" si="1019"/>
        <v>-5.95702236009714+0.0993430633281345i</v>
      </c>
      <c r="E2024" t="str">
        <f t="shared" si="1020"/>
        <v>2870</v>
      </c>
      <c r="F2024" t="str">
        <f t="shared" si="1021"/>
        <v>0.777000777000777</v>
      </c>
      <c r="G2024" t="str">
        <f t="shared" si="1016"/>
        <v>0.777000777000777</v>
      </c>
      <c r="H2024" t="str">
        <f t="shared" si="1022"/>
        <v>8.69403237936578+1.88132803860682i</v>
      </c>
      <c r="I2024" t="str">
        <f t="shared" si="1023"/>
        <v>742.201264410589i</v>
      </c>
      <c r="J2024" t="str">
        <f t="shared" si="1017"/>
        <v>-470.18593352132+160.520914422676i</v>
      </c>
      <c r="K2024" t="str">
        <f t="shared" si="1024"/>
        <v>0.48265260263518-1.41375013563005i</v>
      </c>
      <c r="L2024" t="str">
        <f t="shared" si="1025"/>
        <v>0.0341857937918873-0.0840984521205778i</v>
      </c>
      <c r="M2024" t="str">
        <f t="shared" si="1026"/>
        <v>0.516838396427067-1.49784858775063i</v>
      </c>
      <c r="N2024" t="str">
        <f t="shared" si="1027"/>
        <v>-0.838197936932385i</v>
      </c>
      <c r="O2024" t="str">
        <f t="shared" si="1028"/>
        <v>0.668803635210534-0.743439101426052i</v>
      </c>
      <c r="P2024" t="str">
        <f t="shared" si="1029"/>
        <v>0.331196364789466+0.743439101426052i</v>
      </c>
      <c r="Q2024" t="str">
        <f t="shared" si="1030"/>
        <v>-0.331196364789466+0.094758835506333i</v>
      </c>
      <c r="R2024" t="str">
        <f t="shared" si="1031"/>
        <v>-0.330694527567052-2.33932316938059i</v>
      </c>
      <c r="S2024" t="str">
        <f t="shared" si="1032"/>
        <v>0.0865211124651555i</v>
      </c>
      <c r="T2024" t="str">
        <f t="shared" si="1033"/>
        <v>0.202400843030322-0.0286120584112404i</v>
      </c>
      <c r="U2024" t="str">
        <f t="shared" si="1034"/>
        <v>0.00005-0.00127589340301343i</v>
      </c>
      <c r="V2024" t="str">
        <f t="shared" si="1035"/>
        <v>3.33333333333333E-06-0.00140348274331477i</v>
      </c>
      <c r="W2024" t="str">
        <f t="shared" si="1036"/>
        <v>0.0000144701836370552-0.000668550943231295i</v>
      </c>
      <c r="X2024" t="str">
        <f t="shared" si="1037"/>
        <v>0.000022900551054098-0.000668079147653192i</v>
      </c>
      <c r="Y2024" t="str">
        <f t="shared" si="1038"/>
        <v>0.009+0.118752202305694i</v>
      </c>
      <c r="Z2024" t="str">
        <f t="shared" si="1039"/>
        <v>-0.0785411280832849-0.00871646818465928i</v>
      </c>
      <c r="AA2024" t="str">
        <f t="shared" si="1040"/>
        <v>9.00664171231178-117.871341170077i</v>
      </c>
      <c r="AB2024" t="str">
        <f t="shared" si="1041"/>
        <v>1.39815722843442-0.197648170279956i</v>
      </c>
      <c r="AC2024" t="str">
        <f t="shared" si="1042"/>
        <v>1.42657430717163-2.19637999344807i</v>
      </c>
      <c r="AD2024" t="str">
        <f t="shared" si="1043"/>
        <v>0.354077137832934+0.406596255433522i</v>
      </c>
      <c r="AE2024" t="str">
        <f t="shared" si="1044"/>
        <v>-0.0242655345094115-0.0350208306830243i</v>
      </c>
      <c r="AF2024" t="str">
        <f t="shared" si="1045"/>
        <v>-14.6510547394629-1.78198497527869i</v>
      </c>
      <c r="AG2024" t="str">
        <f t="shared" si="1046"/>
        <v>1.18503663253922-0.137825998757578i</v>
      </c>
      <c r="AH2024" t="str">
        <f t="shared" si="1047"/>
        <v>0.190168178222712+0.49158230924773i</v>
      </c>
      <c r="AI2024">
        <f t="shared" si="1048"/>
        <v>-5.5624102205525201</v>
      </c>
      <c r="AJ2024">
        <f t="shared" si="1049"/>
        <v>68.851082176718805</v>
      </c>
      <c r="AK2024"/>
      <c r="AL2024"/>
      <c r="AM2024"/>
      <c r="AN2024"/>
    </row>
    <row r="2025" spans="1:40" x14ac:dyDescent="0.25">
      <c r="A2025"/>
      <c r="B2025">
        <f t="shared" si="1015"/>
        <v>189100</v>
      </c>
      <c r="C2025" s="186" t="str">
        <f t="shared" si="1018"/>
        <v>-2.13727137137778E-06+0.0129509385208369i</v>
      </c>
      <c r="D2025" s="158" t="str">
        <f t="shared" si="1019"/>
        <v>-5.95702234275314+0.0992905286597496i</v>
      </c>
      <c r="E2025" t="str">
        <f t="shared" si="1020"/>
        <v>2870</v>
      </c>
      <c r="F2025" t="str">
        <f t="shared" si="1021"/>
        <v>0.777000777000777</v>
      </c>
      <c r="G2025" t="str">
        <f t="shared" si="1016"/>
        <v>0.777000777000777</v>
      </c>
      <c r="H2025" t="str">
        <f t="shared" si="1022"/>
        <v>8.69447355100039+1.88043629489319i</v>
      </c>
      <c r="I2025" t="str">
        <f t="shared" si="1023"/>
        <v>742.593963492287i</v>
      </c>
      <c r="J2025" t="str">
        <f t="shared" si="1017"/>
        <v>-470.684674882044+160.605846123428i</v>
      </c>
      <c r="K2025" t="str">
        <f t="shared" si="1024"/>
        <v>0.48219354366599-1.41315597662755i</v>
      </c>
      <c r="L2025" t="str">
        <f t="shared" si="1025"/>
        <v>0.034154768276332-0.0840665842347097i</v>
      </c>
      <c r="M2025" t="str">
        <f t="shared" si="1026"/>
        <v>0.516348311942322-1.49722256086226i</v>
      </c>
      <c r="N2025" t="str">
        <f t="shared" si="1027"/>
        <v>-0.838641427904307i</v>
      </c>
      <c r="O2025" t="str">
        <f t="shared" si="1028"/>
        <v>0.668473860920119-0.743735636679156i</v>
      </c>
      <c r="P2025" t="str">
        <f t="shared" si="1029"/>
        <v>0.331526139079881+0.743735636679156i</v>
      </c>
      <c r="Q2025" t="str">
        <f t="shared" si="1030"/>
        <v>-0.331526139079881+0.094905791225151i</v>
      </c>
      <c r="R2025" t="str">
        <f t="shared" si="1031"/>
        <v>-0.33069169515517-2.33803643902926i</v>
      </c>
      <c r="S2025" t="str">
        <f t="shared" si="1032"/>
        <v>0.0865668908315392i</v>
      </c>
      <c r="T2025" t="str">
        <f t="shared" si="1033"/>
        <v>0.202396545177607-0.0286269518733942i</v>
      </c>
      <c r="U2025" t="str">
        <f t="shared" si="1034"/>
        <v>0.0000500000000000001-0.00127521868413294i</v>
      </c>
      <c r="V2025" t="str">
        <f t="shared" si="1035"/>
        <v>3.33333333333333E-06-0.00140274055254623i</v>
      </c>
      <c r="W2025" t="str">
        <f t="shared" si="1036"/>
        <v>0.0000144701788809389-0.000668197638446458i</v>
      </c>
      <c r="X2025" t="str">
        <f t="shared" si="1037"/>
        <v>0.0000228916356146907-0.000667726204750646i</v>
      </c>
      <c r="Y2025" t="str">
        <f t="shared" si="1038"/>
        <v>0.009+0.118815034158766i</v>
      </c>
      <c r="Z2025" t="str">
        <f t="shared" si="1039"/>
        <v>-0.0784582234924989-0.00870441286314876i</v>
      </c>
      <c r="AA2025" t="str">
        <f t="shared" si="1040"/>
        <v>8.99705790111801-117.809036554064i</v>
      </c>
      <c r="AB2025" t="str">
        <f t="shared" si="1041"/>
        <v>1.39812753945808-0.197751052271231i</v>
      </c>
      <c r="AC2025" t="str">
        <f t="shared" si="1042"/>
        <v>1.42584345798451-2.19541651706455i</v>
      </c>
      <c r="AD2025" t="str">
        <f t="shared" si="1043"/>
        <v>0.354253362183011+0.406764590490762i</v>
      </c>
      <c r="AE2025" t="str">
        <f t="shared" si="1044"/>
        <v>-0.0242534425293825-0.0349975946721584i</v>
      </c>
      <c r="AF2025" t="str">
        <f t="shared" si="1045"/>
        <v>-14.6514958937535-1.78114576623344i</v>
      </c>
      <c r="AG2025" t="str">
        <f t="shared" si="1046"/>
        <v>1.18501017272693-0.137829917053815i</v>
      </c>
      <c r="AH2025" t="str">
        <f t="shared" si="1047"/>
        <v>0.190125295235215+0.491279314033728i</v>
      </c>
      <c r="AI2025">
        <f t="shared" si="1048"/>
        <v>-5.5673232956410299</v>
      </c>
      <c r="AJ2025">
        <f t="shared" si="1049"/>
        <v>68.843542160772827</v>
      </c>
      <c r="AK2025"/>
      <c r="AL2025"/>
      <c r="AM2025"/>
      <c r="AN2025"/>
    </row>
    <row r="2026" spans="1:40" x14ac:dyDescent="0.25">
      <c r="A2026"/>
      <c r="B2026">
        <f t="shared" si="1015"/>
        <v>189200</v>
      </c>
      <c r="C2026" s="186" t="str">
        <f t="shared" si="1018"/>
        <v>-2.13501269643565E-06+0.012944093416283i</v>
      </c>
      <c r="D2026" s="158" t="str">
        <f t="shared" si="1019"/>
        <v>-5.95702232543663+0.0992380495248364i</v>
      </c>
      <c r="E2026" t="str">
        <f t="shared" si="1020"/>
        <v>2870</v>
      </c>
      <c r="F2026" t="str">
        <f t="shared" si="1021"/>
        <v>0.777000777000777</v>
      </c>
      <c r="G2026" t="str">
        <f t="shared" si="1016"/>
        <v>0.777000777000777</v>
      </c>
      <c r="H2026" t="str">
        <f t="shared" si="1022"/>
        <v>8.69491407157706+1.87954534169577i</v>
      </c>
      <c r="I2026" t="str">
        <f t="shared" si="1023"/>
        <v>742.986662573986i</v>
      </c>
      <c r="J2026" t="str">
        <f t="shared" si="1017"/>
        <v>-471.183680057294+160.690777824181i</v>
      </c>
      <c r="K2026" t="str">
        <f t="shared" si="1024"/>
        <v>0.481735114967808-1.41256223510045i</v>
      </c>
      <c r="L2026" t="str">
        <f t="shared" si="1025"/>
        <v>0.0341237826578356-0.084034733834922i</v>
      </c>
      <c r="M2026" t="str">
        <f t="shared" si="1026"/>
        <v>0.515858897625644-1.49659696893537i</v>
      </c>
      <c r="N2026" t="str">
        <f t="shared" si="1027"/>
        <v>-0.839084918876229i</v>
      </c>
      <c r="O2026" t="str">
        <f t="shared" si="1028"/>
        <v>0.668143955151431-0.744032025651183i</v>
      </c>
      <c r="P2026" t="str">
        <f t="shared" si="1029"/>
        <v>0.331856044848569+0.744032025651183i</v>
      </c>
      <c r="Q2026" t="str">
        <f t="shared" si="1030"/>
        <v>-0.331856044848569+0.0950528932250461i</v>
      </c>
      <c r="R2026" t="str">
        <f t="shared" si="1031"/>
        <v>-0.330688861161003-2.33675104220473i</v>
      </c>
      <c r="S2026" t="str">
        <f t="shared" si="1032"/>
        <v>0.0866126691979229i</v>
      </c>
      <c r="T2026" t="str">
        <f t="shared" si="1033"/>
        <v>0.20239224501638-0.0286418449391758i</v>
      </c>
      <c r="U2026" t="str">
        <f t="shared" si="1034"/>
        <v>0.0000500000000000001-0.00127454467848593i</v>
      </c>
      <c r="V2026" t="str">
        <f t="shared" si="1035"/>
        <v>3.33333333333333E-06-0.00140199914633452i</v>
      </c>
      <c r="W2026" t="str">
        <f t="shared" si="1036"/>
        <v>0.0000144701741223109-0.00066784470725996i</v>
      </c>
      <c r="X2026" t="str">
        <f t="shared" si="1037"/>
        <v>0.0000228827342950366-0.000667373634885854i</v>
      </c>
      <c r="Y2026" t="str">
        <f t="shared" si="1038"/>
        <v>0.009+0.118877866011838i</v>
      </c>
      <c r="Z2026" t="str">
        <f t="shared" si="1039"/>
        <v>-0.0783754500735994-0.00869238216279131i</v>
      </c>
      <c r="AA2026" t="str">
        <f t="shared" si="1040"/>
        <v>8.98748940985445-117.746797742744i</v>
      </c>
      <c r="AB2026" t="str">
        <f t="shared" si="1041"/>
        <v>1.39809783453486-0.197853931524422i</v>
      </c>
      <c r="AC2026" t="str">
        <f t="shared" si="1042"/>
        <v>1.42511361348456-2.19445369244706i</v>
      </c>
      <c r="AD2026" t="str">
        <f t="shared" si="1043"/>
        <v>0.35442966111894+0.40693285190983i</v>
      </c>
      <c r="AE2026" t="str">
        <f t="shared" si="1044"/>
        <v>-0.0242413683462354-0.0349743834824407i</v>
      </c>
      <c r="AF2026" t="str">
        <f t="shared" si="1045"/>
        <v>-14.6519363970137-1.78030729217093i</v>
      </c>
      <c r="AG2026" t="str">
        <f t="shared" si="1046"/>
        <v>1.18498371238507-0.137833863587558i</v>
      </c>
      <c r="AH2026" t="str">
        <f t="shared" si="1047"/>
        <v>0.190082468548027+0.490976645592633i</v>
      </c>
      <c r="AI2026">
        <f t="shared" si="1048"/>
        <v>-5.5722336378909985</v>
      </c>
      <c r="AJ2026">
        <f t="shared" si="1049"/>
        <v>68.836000733253272</v>
      </c>
      <c r="AK2026"/>
      <c r="AL2026"/>
      <c r="AM2026"/>
      <c r="AN2026"/>
    </row>
    <row r="2027" spans="1:40" x14ac:dyDescent="0.25">
      <c r="A2027"/>
      <c r="B2027">
        <f t="shared" si="1015"/>
        <v>189300</v>
      </c>
      <c r="C2027" s="186" t="str">
        <f t="shared" si="1018"/>
        <v>-2.13275760006442E-06+0.012937255543746i</v>
      </c>
      <c r="D2027" s="158" t="str">
        <f t="shared" si="1019"/>
        <v>-5.95702230814756+0.099185625835386i</v>
      </c>
      <c r="E2027" t="str">
        <f t="shared" si="1020"/>
        <v>2870</v>
      </c>
      <c r="F2027" t="str">
        <f t="shared" si="1021"/>
        <v>0.777000777000777</v>
      </c>
      <c r="G2027" t="str">
        <f t="shared" si="1016"/>
        <v>0.777000777000777</v>
      </c>
      <c r="H2027" t="str">
        <f t="shared" si="1022"/>
        <v>8.69535394235167+1.87865517805503i</v>
      </c>
      <c r="I2027" t="str">
        <f t="shared" si="1023"/>
        <v>743.379361655685i</v>
      </c>
      <c r="J2027" t="str">
        <f t="shared" si="1017"/>
        <v>-471.68294904707+160.775709524934i</v>
      </c>
      <c r="K2027" t="str">
        <f t="shared" si="1024"/>
        <v>0.48127731543533-1.41196891075631i</v>
      </c>
      <c r="L2027" t="str">
        <f t="shared" si="1025"/>
        <v>0.0340928368724551-0.084002900919454i</v>
      </c>
      <c r="M2027" t="str">
        <f t="shared" si="1026"/>
        <v>0.515370152307785-1.49597181167576i</v>
      </c>
      <c r="N2027" t="str">
        <f t="shared" si="1027"/>
        <v>-0.839528409848151i</v>
      </c>
      <c r="O2027" t="str">
        <f t="shared" si="1028"/>
        <v>0.667813917969358-0.744328268283837i</v>
      </c>
      <c r="P2027" t="str">
        <f t="shared" si="1029"/>
        <v>0.332186082030642+0.744328268283837i</v>
      </c>
      <c r="Q2027" t="str">
        <f t="shared" si="1030"/>
        <v>-0.332186082030642+0.095200141564314i</v>
      </c>
      <c r="R2027" t="str">
        <f t="shared" si="1031"/>
        <v>-0.330686025584406-2.33546697679299i</v>
      </c>
      <c r="S2027" t="str">
        <f t="shared" si="1032"/>
        <v>0.0866584475643066i</v>
      </c>
      <c r="T2027" t="str">
        <f t="shared" si="1033"/>
        <v>0.202387942546585-0.0286567376083552i</v>
      </c>
      <c r="U2027" t="str">
        <f t="shared" si="1034"/>
        <v>0.0000500000000000001-0.00127387138494209i</v>
      </c>
      <c r="V2027" t="str">
        <f t="shared" si="1035"/>
        <v>3.33333333333333E-06-0.0014012585234363i</v>
      </c>
      <c r="W2027" t="str">
        <f t="shared" si="1036"/>
        <v>0.0000144701693611711-0.000667492149079736i</v>
      </c>
      <c r="X2027" t="str">
        <f t="shared" si="1037"/>
        <v>0.0000228738470653107-0.000667021437468012i</v>
      </c>
      <c r="Y2027" t="str">
        <f t="shared" si="1038"/>
        <v>0.009+0.11894069786491i</v>
      </c>
      <c r="Z2027" t="str">
        <f t="shared" si="1039"/>
        <v>-0.0782928075501731-0.00868037601927387i</v>
      </c>
      <c r="AA2027" t="str">
        <f t="shared" si="1040"/>
        <v>8.97793620582191-117.684624631981i</v>
      </c>
      <c r="AB2027" t="str">
        <f t="shared" si="1041"/>
        <v>1.39806811366436-0.197956808037939i</v>
      </c>
      <c r="AC2027" t="str">
        <f t="shared" si="1042"/>
        <v>1.42438477192179-2.19349151915346i</v>
      </c>
      <c r="AD2027" t="str">
        <f t="shared" si="1043"/>
        <v>0.354606034612083+0.407101039659348i</v>
      </c>
      <c r="AE2027" t="str">
        <f t="shared" si="1044"/>
        <v>-0.0242293119219334-0.0349511970706613i</v>
      </c>
      <c r="AF2027" t="str">
        <f t="shared" si="1045"/>
        <v>-14.6523762504992-1.77946955221964i</v>
      </c>
      <c r="AG2027" t="str">
        <f t="shared" si="1046"/>
        <v>1.1849572514955-0.137837838302066i</v>
      </c>
      <c r="AH2027" t="str">
        <f t="shared" si="1047"/>
        <v>0.190039698056491+0.490674303363154i</v>
      </c>
      <c r="AI2027">
        <f t="shared" si="1048"/>
        <v>-5.5771412505281148</v>
      </c>
      <c r="AJ2027">
        <f t="shared" si="1049"/>
        <v>68.828457894555498</v>
      </c>
      <c r="AK2027"/>
      <c r="AL2027"/>
      <c r="AM2027"/>
      <c r="AN2027"/>
    </row>
    <row r="2028" spans="1:40" x14ac:dyDescent="0.25">
      <c r="A2028"/>
      <c r="B2028">
        <f t="shared" si="1015"/>
        <v>189400</v>
      </c>
      <c r="C2028" s="186" t="str">
        <f t="shared" si="1018"/>
        <v>-2.13050607470837E-06+0.0129304248917708i</v>
      </c>
      <c r="D2028" s="158" t="str">
        <f t="shared" si="1019"/>
        <v>-5.95702229088587+0.0991332575035762i</v>
      </c>
      <c r="E2028" t="str">
        <f t="shared" si="1020"/>
        <v>2870</v>
      </c>
      <c r="F2028" t="str">
        <f t="shared" si="1021"/>
        <v>0.777000777000777</v>
      </c>
      <c r="G2028" t="str">
        <f t="shared" si="1016"/>
        <v>0.777000777000777</v>
      </c>
      <c r="H2028" t="str">
        <f t="shared" si="1022"/>
        <v>8.69579316457712+1.87776580301283i</v>
      </c>
      <c r="I2028" t="str">
        <f t="shared" si="1023"/>
        <v>743.772060737384i</v>
      </c>
      <c r="J2028" t="str">
        <f t="shared" si="1017"/>
        <v>-472.182481851372+160.860641225687i</v>
      </c>
      <c r="K2028" t="str">
        <f t="shared" si="1024"/>
        <v>0.480820143965559-1.41137600330253i</v>
      </c>
      <c r="L2028" t="str">
        <f t="shared" si="1025"/>
        <v>0.034061930856365-0.0839710854865016i</v>
      </c>
      <c r="M2028" t="str">
        <f t="shared" si="1026"/>
        <v>0.514882074821924-1.49534708878903i</v>
      </c>
      <c r="N2028" t="str">
        <f t="shared" si="1027"/>
        <v>-0.839971900820073i</v>
      </c>
      <c r="O2028" t="str">
        <f t="shared" si="1028"/>
        <v>0.667483749438813-0.744624364518852i</v>
      </c>
      <c r="P2028" t="str">
        <f t="shared" si="1029"/>
        <v>0.332516250561187+0.744624364518852i</v>
      </c>
      <c r="Q2028" t="str">
        <f t="shared" si="1030"/>
        <v>-0.332516250561187+0.0953475363012209i</v>
      </c>
      <c r="R2028" t="str">
        <f t="shared" si="1031"/>
        <v>-0.330683188425245-2.33418424068453i</v>
      </c>
      <c r="S2028" t="str">
        <f t="shared" si="1032"/>
        <v>0.0867042259306903i</v>
      </c>
      <c r="T2028" t="str">
        <f t="shared" si="1033"/>
        <v>0.202383637768168-0.0286716298807035i</v>
      </c>
      <c r="U2028" t="str">
        <f t="shared" si="1034"/>
        <v>0.0000500000000000001-0.00127319880237349i</v>
      </c>
      <c r="V2028" t="str">
        <f t="shared" si="1035"/>
        <v>3.33333333333333E-06-0.00140051868261084i</v>
      </c>
      <c r="W2028" t="str">
        <f t="shared" si="1036"/>
        <v>0.0000144701645975195-0.000667139963314962i</v>
      </c>
      <c r="X2028" t="str">
        <f t="shared" si="1037"/>
        <v>0.0000228649738957663-0.000666669611907559i</v>
      </c>
      <c r="Y2028" t="str">
        <f t="shared" si="1038"/>
        <v>0.009+0.119003529717981i</v>
      </c>
      <c r="Z2028" t="str">
        <f t="shared" si="1039"/>
        <v>-0.078210295646534-0.00866839436848662i</v>
      </c>
      <c r="AA2028" t="str">
        <f t="shared" si="1040"/>
        <v>8.96839825640873-117.622517117859i</v>
      </c>
      <c r="AB2028" t="str">
        <f t="shared" si="1041"/>
        <v>1.39803837684622-0.198059681810201i</v>
      </c>
      <c r="AC2028" t="str">
        <f t="shared" si="1042"/>
        <v>1.42365693154989-2.19252999674134i</v>
      </c>
      <c r="AD2028" t="str">
        <f t="shared" si="1043"/>
        <v>0.354782482633802+0.407269153707945i</v>
      </c>
      <c r="AE2028" t="str">
        <f t="shared" si="1044"/>
        <v>-0.0242172732185406-0.0349280353937125i</v>
      </c>
      <c r="AF2028" t="str">
        <f t="shared" si="1045"/>
        <v>-14.652815455463-1.77863254550925i</v>
      </c>
      <c r="AG2028" t="str">
        <f t="shared" si="1046"/>
        <v>1.18493079004013-0.137841841140721i</v>
      </c>
      <c r="AH2028" t="str">
        <f t="shared" si="1047"/>
        <v>0.189996983656193+0.490372286785298i</v>
      </c>
      <c r="AI2028">
        <f t="shared" si="1048"/>
        <v>-5.5820461367722549</v>
      </c>
      <c r="AJ2028">
        <f t="shared" si="1049"/>
        <v>68.820913645074882</v>
      </c>
      <c r="AK2028"/>
      <c r="AL2028"/>
      <c r="AM2028"/>
      <c r="AN2028"/>
    </row>
    <row r="2029" spans="1:40" x14ac:dyDescent="0.25">
      <c r="A2029"/>
      <c r="B2029">
        <f t="shared" si="1015"/>
        <v>189500</v>
      </c>
      <c r="C2029" s="186" t="str">
        <f t="shared" si="1018"/>
        <v>-2.12825811283172E-06+0.0129236014489263i</v>
      </c>
      <c r="D2029" s="158" t="str">
        <f t="shared" si="1019"/>
        <v>-5.95702227365149+0.0990809444417683i</v>
      </c>
      <c r="E2029" t="str">
        <f t="shared" si="1020"/>
        <v>2870</v>
      </c>
      <c r="F2029" t="str">
        <f t="shared" si="1021"/>
        <v>0.777000777000777</v>
      </c>
      <c r="G2029" t="str">
        <f t="shared" si="1016"/>
        <v>0.777000777000777</v>
      </c>
      <c r="H2029" t="str">
        <f t="shared" si="1022"/>
        <v>8.69623173950329+1.8768772156123i</v>
      </c>
      <c r="I2029" t="str">
        <f t="shared" si="1023"/>
        <v>744.164759819082i</v>
      </c>
      <c r="J2029" t="str">
        <f t="shared" si="1017"/>
        <v>-472.682278470199+160.945572926439i</v>
      </c>
      <c r="K2029" t="str">
        <f t="shared" si="1024"/>
        <v>0.480363599457792-1.41078351244637i</v>
      </c>
      <c r="L2029" t="str">
        <f t="shared" si="1025"/>
        <v>0.0340310645458569-0.0839392875342169i</v>
      </c>
      <c r="M2029" t="str">
        <f t="shared" si="1026"/>
        <v>0.514394664003649-1.49472279998059i</v>
      </c>
      <c r="N2029" t="str">
        <f t="shared" si="1027"/>
        <v>-0.840415391791995i</v>
      </c>
      <c r="O2029" t="str">
        <f t="shared" si="1028"/>
        <v>0.667153449624734-0.744920314297991i</v>
      </c>
      <c r="P2029" t="str">
        <f t="shared" si="1029"/>
        <v>0.332846550375266+0.744920314297991i</v>
      </c>
      <c r="Q2029" t="str">
        <f t="shared" si="1030"/>
        <v>-0.332846550375266+0.095495077494004i</v>
      </c>
      <c r="R2029" t="str">
        <f t="shared" si="1031"/>
        <v>-0.330680349683387-2.33290283177426i</v>
      </c>
      <c r="S2029" t="str">
        <f t="shared" si="1032"/>
        <v>0.086750004297074i</v>
      </c>
      <c r="T2029" t="str">
        <f t="shared" si="1033"/>
        <v>0.202379330681073-0.0286865217559918i</v>
      </c>
      <c r="U2029" t="str">
        <f t="shared" si="1034"/>
        <v>0.0000499999999999999-0.00127252692965456i</v>
      </c>
      <c r="V2029" t="str">
        <f t="shared" si="1035"/>
        <v>3.33333333333333E-06-0.00139977962262001i</v>
      </c>
      <c r="W2029" t="str">
        <f t="shared" si="1036"/>
        <v>0.0000144701598313559-0.000666788149376053i</v>
      </c>
      <c r="X2029" t="str">
        <f t="shared" si="1037"/>
        <v>0.0000228561147567349-0.000666318157616166i</v>
      </c>
      <c r="Y2029" t="str">
        <f t="shared" si="1038"/>
        <v>0.009+0.119066361571053i</v>
      </c>
      <c r="Z2029" t="str">
        <f t="shared" si="1039"/>
        <v>-0.0781279140877158-0.00865643714652142i</v>
      </c>
      <c r="AA2029" t="str">
        <f t="shared" si="1040"/>
        <v>8.95887552908947-117.560475096678i</v>
      </c>
      <c r="AB2029" t="str">
        <f t="shared" si="1041"/>
        <v>1.39800862408005-0.198162552839627i</v>
      </c>
      <c r="AC2029" t="str">
        <f t="shared" si="1042"/>
        <v>1.42293009062611-2.19156912476799i</v>
      </c>
      <c r="AD2029" t="str">
        <f t="shared" si="1043"/>
        <v>0.354959005155436+0.407437194024259i</v>
      </c>
      <c r="AE2029" t="str">
        <f t="shared" si="1044"/>
        <v>-0.0242052521982188-0.034904898408587i</v>
      </c>
      <c r="AF2029" t="str">
        <f t="shared" si="1045"/>
        <v>-14.6532540131548-1.77779627117053i</v>
      </c>
      <c r="AG2029" t="str">
        <f t="shared" si="1046"/>
        <v>1.18490432800093-0.137845872047011i</v>
      </c>
      <c r="AH2029" t="str">
        <f t="shared" si="1047"/>
        <v>0.18995432524292+0.490070595300315i</v>
      </c>
      <c r="AI2029">
        <f t="shared" si="1048"/>
        <v>-5.5869482998385518</v>
      </c>
      <c r="AJ2029">
        <f t="shared" si="1049"/>
        <v>68.813367985209041</v>
      </c>
      <c r="AK2029"/>
      <c r="AL2029"/>
      <c r="AM2029"/>
      <c r="AN2029"/>
    </row>
    <row r="2030" spans="1:40" x14ac:dyDescent="0.25">
      <c r="A2030"/>
      <c r="B2030">
        <f t="shared" si="1015"/>
        <v>189600</v>
      </c>
      <c r="C2030" s="186" t="str">
        <f t="shared" si="1018"/>
        <v>-2.12601370691855E-06+0.0129167852038058i</v>
      </c>
      <c r="D2030" s="158" t="str">
        <f t="shared" si="1019"/>
        <v>-5.95702225644438+0.0990286865625112i</v>
      </c>
      <c r="E2030" t="str">
        <f t="shared" si="1020"/>
        <v>2870</v>
      </c>
      <c r="F2030" t="str">
        <f t="shared" si="1021"/>
        <v>0.777000777000777</v>
      </c>
      <c r="G2030" t="str">
        <f t="shared" si="1016"/>
        <v>0.777000777000777</v>
      </c>
      <c r="H2030" t="str">
        <f t="shared" si="1022"/>
        <v>8.69666966837719+1.87598941489796i</v>
      </c>
      <c r="I2030" t="str">
        <f t="shared" si="1023"/>
        <v>744.557458900781i</v>
      </c>
      <c r="J2030" t="str">
        <f t="shared" si="1017"/>
        <v>-473.182338903552+161.030504627192i</v>
      </c>
      <c r="K2030" t="str">
        <f t="shared" si="1024"/>
        <v>0.479907680813624-1.41019143789495i</v>
      </c>
      <c r="L2030" t="str">
        <f t="shared" si="1025"/>
        <v>0.0340002378773388-0.0839075070607086i</v>
      </c>
      <c r="M2030" t="str">
        <f t="shared" si="1026"/>
        <v>0.513907918690963-1.49409894495566i</v>
      </c>
      <c r="N2030" t="str">
        <f t="shared" si="1027"/>
        <v>-0.840858882763916i</v>
      </c>
      <c r="O2030" t="str">
        <f t="shared" si="1028"/>
        <v>0.666823018592088-0.745216117563044i</v>
      </c>
      <c r="P2030" t="str">
        <f t="shared" si="1029"/>
        <v>0.333176981407912+0.745216117563044i</v>
      </c>
      <c r="Q2030" t="str">
        <f t="shared" si="1030"/>
        <v>-0.333176981407912+0.095642765200872i</v>
      </c>
      <c r="R2030" t="str">
        <f t="shared" si="1031"/>
        <v>-0.330677509358689-2.33162274796154i</v>
      </c>
      <c r="S2030" t="str">
        <f t="shared" si="1032"/>
        <v>0.0867957826634577i</v>
      </c>
      <c r="T2030" t="str">
        <f t="shared" si="1033"/>
        <v>0.202375021285244-0.0287014132339903i</v>
      </c>
      <c r="U2030" t="str">
        <f t="shared" si="1034"/>
        <v>0.0000499999999999999-0.00127185576566212i</v>
      </c>
      <c r="V2030" t="str">
        <f t="shared" si="1035"/>
        <v>3.33333333333333E-06-0.00139904134222833i</v>
      </c>
      <c r="W2030" t="str">
        <f t="shared" si="1036"/>
        <v>0.0000144701550626807-0.000666436706674685i</v>
      </c>
      <c r="X2030" t="str">
        <f t="shared" si="1037"/>
        <v>0.0000228472696186273-0.000665967074006765i</v>
      </c>
      <c r="Y2030" t="str">
        <f t="shared" si="1038"/>
        <v>0.009+0.119129193424125i</v>
      </c>
      <c r="Z2030" t="str">
        <f t="shared" si="1039"/>
        <v>-0.0780456625994825-0.008644504289673i</v>
      </c>
      <c r="AA2030" t="str">
        <f t="shared" si="1040"/>
        <v>8.94936799142658-117.498498464962i</v>
      </c>
      <c r="AB2030" t="str">
        <f t="shared" si="1041"/>
        <v>1.39797885536546-0.19826542112463i</v>
      </c>
      <c r="AC2030" t="str">
        <f t="shared" si="1042"/>
        <v>1.42220424741134-2.1906089027904i</v>
      </c>
      <c r="AD2030" t="str">
        <f t="shared" si="1043"/>
        <v>0.355135602148315+0.407605160576934i</v>
      </c>
      <c r="AE2030" t="str">
        <f t="shared" si="1044"/>
        <v>-0.0241932488232313-0.0348817860723821i</v>
      </c>
      <c r="AF2030" t="str">
        <f t="shared" si="1045"/>
        <v>-14.6536919248216-1.77696072833545i</v>
      </c>
      <c r="AG2030" t="str">
        <f t="shared" si="1046"/>
        <v>1.18487786535993-0.137849930964544i</v>
      </c>
      <c r="AH2030" t="str">
        <f t="shared" si="1047"/>
        <v>0.189911722712699+0.489769228350781i</v>
      </c>
      <c r="AI2030">
        <f t="shared" si="1048"/>
        <v>-5.5918477429358244</v>
      </c>
      <c r="AJ2030">
        <f t="shared" si="1049"/>
        <v>68.805820915357117</v>
      </c>
      <c r="AK2030"/>
      <c r="AL2030"/>
      <c r="AM2030"/>
      <c r="AN2030"/>
    </row>
    <row r="2031" spans="1:40" x14ac:dyDescent="0.25">
      <c r="A2031"/>
      <c r="B2031">
        <f t="shared" si="1015"/>
        <v>189700</v>
      </c>
      <c r="C2031" s="186" t="str">
        <f t="shared" si="1018"/>
        <v>-2.12377284947274E-06+0.0129099761450264i</v>
      </c>
      <c r="D2031" s="158" t="str">
        <f t="shared" si="1019"/>
        <v>-5.95702223926447+0.0989764837785358i</v>
      </c>
      <c r="E2031" t="str">
        <f t="shared" si="1020"/>
        <v>2870</v>
      </c>
      <c r="F2031" t="str">
        <f t="shared" si="1021"/>
        <v>0.777000777000777</v>
      </c>
      <c r="G2031" t="str">
        <f t="shared" si="1016"/>
        <v>0.777000777000777</v>
      </c>
      <c r="H2031" t="str">
        <f t="shared" si="1022"/>
        <v>8.69710695244288+1.87510239991563i</v>
      </c>
      <c r="I2031" t="str">
        <f t="shared" si="1023"/>
        <v>744.95015798248i</v>
      </c>
      <c r="J2031" t="str">
        <f t="shared" si="1017"/>
        <v>-473.68266315143+161.115436327945i</v>
      </c>
      <c r="K2031" t="str">
        <f t="shared" si="1024"/>
        <v>0.479452386936932-1.40959977935525i</v>
      </c>
      <c r="L2031" t="str">
        <f t="shared" si="1025"/>
        <v>0.0339694507873363-0.0838757440640425i</v>
      </c>
      <c r="M2031" t="str">
        <f t="shared" si="1026"/>
        <v>0.513421837724268-1.49347552341929i</v>
      </c>
      <c r="N2031" t="str">
        <f t="shared" si="1027"/>
        <v>-0.841302373735838i</v>
      </c>
      <c r="O2031" t="str">
        <f t="shared" si="1028"/>
        <v>0.666492456405863-0.745511774255833i</v>
      </c>
      <c r="P2031" t="str">
        <f t="shared" si="1029"/>
        <v>0.333507543594137+0.745511774255833i</v>
      </c>
      <c r="Q2031" t="str">
        <f t="shared" si="1030"/>
        <v>-0.333507543594137+0.095790599480005i</v>
      </c>
      <c r="R2031" t="str">
        <f t="shared" si="1031"/>
        <v>-0.33067466745102-2.33034398715016i</v>
      </c>
      <c r="S2031" t="str">
        <f t="shared" si="1032"/>
        <v>0.0868415610298414i</v>
      </c>
      <c r="T2031" t="str">
        <f t="shared" si="1033"/>
        <v>0.202370709580625-0.0287163043144703i</v>
      </c>
      <c r="U2031" t="str">
        <f t="shared" si="1034"/>
        <v>0.0000499999999999999-0.00127118530927537i</v>
      </c>
      <c r="V2031" t="str">
        <f t="shared" si="1035"/>
        <v>3.33333333333333E-06-0.00139830384020291i</v>
      </c>
      <c r="W2031" t="str">
        <f t="shared" si="1036"/>
        <v>0.0000144701502914938-0.000666085634623763i</v>
      </c>
      <c r="X2031" t="str">
        <f t="shared" si="1037"/>
        <v>0.0000228384384519313-0.000665616360493509i</v>
      </c>
      <c r="Y2031" t="str">
        <f t="shared" si="1038"/>
        <v>0.009+0.119192025277197i</v>
      </c>
      <c r="Z2031" t="str">
        <f t="shared" si="1039"/>
        <v>-0.0779635409083132-0.00863259573443632i</v>
      </c>
      <c r="AA2031" t="str">
        <f t="shared" si="1040"/>
        <v>8.93987561106834-117.436587119446i</v>
      </c>
      <c r="AB2031" t="str">
        <f t="shared" si="1041"/>
        <v>1.39794907070207-0.19836828666363i</v>
      </c>
      <c r="AC2031" t="str">
        <f t="shared" si="1042"/>
        <v>1.42147940017004-2.18964933036534i</v>
      </c>
      <c r="AD2031" t="str">
        <f t="shared" si="1043"/>
        <v>0.355312273583747+0.407773053334625i</v>
      </c>
      <c r="AE2031" t="str">
        <f t="shared" si="1044"/>
        <v>-0.0241812630559377-0.0348586983422938i</v>
      </c>
      <c r="AF2031" t="str">
        <f t="shared" si="1045"/>
        <v>-14.6541291917073-1.77612591613709i</v>
      </c>
      <c r="AG2031" t="str">
        <f t="shared" si="1046"/>
        <v>1.18485140209918-0.137854017837028i</v>
      </c>
      <c r="AH2031" t="str">
        <f t="shared" si="1047"/>
        <v>0.189869175961766+0.489468185380512i</v>
      </c>
      <c r="AI2031">
        <f t="shared" si="1048"/>
        <v>-5.5967444692680335</v>
      </c>
      <c r="AJ2031">
        <f t="shared" si="1049"/>
        <v>68.79827243591977</v>
      </c>
      <c r="AK2031"/>
      <c r="AL2031"/>
      <c r="AM2031"/>
      <c r="AN2031"/>
    </row>
    <row r="2032" spans="1:40" x14ac:dyDescent="0.25">
      <c r="A2032"/>
      <c r="B2032">
        <f t="shared" si="1015"/>
        <v>189800</v>
      </c>
      <c r="C2032" s="186" t="str">
        <f t="shared" si="1018"/>
        <v>-0.000002121535533018+0.0129031742612293i</v>
      </c>
      <c r="D2032" s="158" t="str">
        <f t="shared" si="1019"/>
        <v>-5.95702222211171+0.098924336002758i</v>
      </c>
      <c r="E2032" t="str">
        <f t="shared" si="1020"/>
        <v>2870</v>
      </c>
      <c r="F2032" t="str">
        <f t="shared" si="1021"/>
        <v>0.777000777000777</v>
      </c>
      <c r="G2032" t="str">
        <f t="shared" si="1016"/>
        <v>0.777000777000777</v>
      </c>
      <c r="H2032" t="str">
        <f t="shared" si="1022"/>
        <v>8.69754359294146+1.87421616971246i</v>
      </c>
      <c r="I2032" t="str">
        <f t="shared" si="1023"/>
        <v>745.342857064178i</v>
      </c>
      <c r="J2032" t="str">
        <f t="shared" si="1017"/>
        <v>-474.183251213834+161.200368028698i</v>
      </c>
      <c r="K2032" t="str">
        <f t="shared" si="1024"/>
        <v>0.47899771673387-1.40900853653407i</v>
      </c>
      <c r="L2032" t="str">
        <f t="shared" si="1025"/>
        <v>0.0339387032124903-0.0838439985422409i</v>
      </c>
      <c r="M2032" t="str">
        <f t="shared" si="1026"/>
        <v>0.51293641994636-1.49285253507631i</v>
      </c>
      <c r="N2032" t="str">
        <f t="shared" si="1027"/>
        <v>-0.84174586470776i</v>
      </c>
      <c r="O2032" t="str">
        <f t="shared" si="1028"/>
        <v>0.666161763131076-0.745807284318205i</v>
      </c>
      <c r="P2032" t="str">
        <f t="shared" si="1029"/>
        <v>0.333838236868924+0.745807284318205i</v>
      </c>
      <c r="Q2032" t="str">
        <f t="shared" si="1030"/>
        <v>-0.333838236868924+0.0959385803895551i</v>
      </c>
      <c r="R2032" t="str">
        <f t="shared" si="1031"/>
        <v>-0.330671823960236-2.32906654724833i</v>
      </c>
      <c r="S2032" t="str">
        <f t="shared" si="1032"/>
        <v>0.0868873393962251i</v>
      </c>
      <c r="T2032" t="str">
        <f t="shared" si="1033"/>
        <v>0.20236639556716-0.0287311949972018i</v>
      </c>
      <c r="U2032" t="str">
        <f t="shared" si="1034"/>
        <v>0.00005-0.00127051555937586i</v>
      </c>
      <c r="V2032" t="str">
        <f t="shared" si="1035"/>
        <v>3.33333333333333E-06-0.00139756711531345i</v>
      </c>
      <c r="W2032" t="str">
        <f t="shared" si="1036"/>
        <v>0.0000144701455177951-0.000665734932637434i</v>
      </c>
      <c r="X2032" t="str">
        <f t="shared" si="1037"/>
        <v>0.0000228296212272125-0.000665266016491788i</v>
      </c>
      <c r="Y2032" t="str">
        <f t="shared" si="1038"/>
        <v>0.009+0.119254857130269i</v>
      </c>
      <c r="Z2032" t="str">
        <f t="shared" si="1039"/>
        <v>-0.0778815487414066-0.00862071141750671i</v>
      </c>
      <c r="AA2032" t="str">
        <f t="shared" si="1040"/>
        <v>8.93039835574943-117.374740957087i</v>
      </c>
      <c r="AB2032" t="str">
        <f t="shared" si="1041"/>
        <v>1.39791927008949-0.198471149455037i</v>
      </c>
      <c r="AC2032" t="str">
        <f t="shared" si="1042"/>
        <v>1.42075554717027-2.18869040704923i</v>
      </c>
      <c r="AD2032" t="str">
        <f t="shared" si="1043"/>
        <v>0.355489019433039+0.407940872265996i</v>
      </c>
      <c r="AE2032" t="str">
        <f t="shared" si="1044"/>
        <v>-0.0241692948587981-0.0348356351756209i</v>
      </c>
      <c r="AF2032" t="str">
        <f t="shared" si="1045"/>
        <v>-14.6545658150532-1.7752918337097i</v>
      </c>
      <c r="AG2032" t="str">
        <f t="shared" si="1046"/>
        <v>1.18482493820083-0.137858132608295i</v>
      </c>
      <c r="AH2032" t="str">
        <f t="shared" si="1047"/>
        <v>0.18982668488659+0.489167465834614i</v>
      </c>
      <c r="AI2032">
        <f t="shared" si="1048"/>
        <v>-5.6016384820333451</v>
      </c>
      <c r="AJ2032">
        <f t="shared" si="1049"/>
        <v>68.790722547298657</v>
      </c>
      <c r="AK2032"/>
      <c r="AL2032"/>
      <c r="AM2032"/>
      <c r="AN2032"/>
    </row>
    <row r="2033" spans="1:40" x14ac:dyDescent="0.25">
      <c r="A2033"/>
      <c r="B2033">
        <f t="shared" si="1015"/>
        <v>189900</v>
      </c>
      <c r="C2033" s="186" t="str">
        <f t="shared" si="1018"/>
        <v>-2.11930175009761E-06+0.0128963795410797i</v>
      </c>
      <c r="D2033" s="158" t="str">
        <f t="shared" si="1019"/>
        <v>-5.95702220498604+0.0988722431482777i</v>
      </c>
      <c r="E2033" t="str">
        <f t="shared" si="1020"/>
        <v>2870</v>
      </c>
      <c r="F2033" t="str">
        <f t="shared" si="1021"/>
        <v>0.777000777000777</v>
      </c>
      <c r="G2033" t="str">
        <f t="shared" si="1016"/>
        <v>0.777000777000777</v>
      </c>
      <c r="H2033" t="str">
        <f t="shared" si="1022"/>
        <v>8.69797959111112+1.87333072333694i</v>
      </c>
      <c r="I2033" t="str">
        <f t="shared" si="1023"/>
        <v>745.735556145877i</v>
      </c>
      <c r="J2033" t="str">
        <f t="shared" si="1017"/>
        <v>-474.684103090764+161.28529972945i</v>
      </c>
      <c r="K2033" t="str">
        <f t="shared" si="1024"/>
        <v>0.478543669112872-1.40841770913812i</v>
      </c>
      <c r="L2033" t="str">
        <f t="shared" si="1025"/>
        <v>0.0339079950895584-0.0838122704932835i</v>
      </c>
      <c r="M2033" t="str">
        <f t="shared" si="1026"/>
        <v>0.51245166420243-1.4922299796314i</v>
      </c>
      <c r="N2033" t="str">
        <f t="shared" si="1027"/>
        <v>-0.842189355679682i</v>
      </c>
      <c r="O2033" t="str">
        <f t="shared" si="1028"/>
        <v>0.66583093883277-0.74610264769204i</v>
      </c>
      <c r="P2033" t="str">
        <f t="shared" si="1029"/>
        <v>0.33416906116723+0.74610264769204i</v>
      </c>
      <c r="Q2033" t="str">
        <f t="shared" si="1030"/>
        <v>-0.33416906116723+0.096086707987642i</v>
      </c>
      <c r="R2033" t="str">
        <f t="shared" si="1031"/>
        <v>-0.330668978886212-2.32779042616867i</v>
      </c>
      <c r="S2033" t="str">
        <f t="shared" si="1032"/>
        <v>0.0869331177626088i</v>
      </c>
      <c r="T2033" t="str">
        <f t="shared" si="1033"/>
        <v>0.202362079244794-0.0287460852819567i</v>
      </c>
      <c r="U2033" t="str">
        <f t="shared" si="1034"/>
        <v>0.00005-0.00126984651484749i</v>
      </c>
      <c r="V2033" t="str">
        <f t="shared" si="1035"/>
        <v>3.33333333333333E-06-0.00139683116633224i</v>
      </c>
      <c r="W2033" t="str">
        <f t="shared" si="1036"/>
        <v>0.0000144701407415846-0.000665384600131073i</v>
      </c>
      <c r="X2033" t="str">
        <f t="shared" si="1037"/>
        <v>0.000022820817915114-0.000664916041418224i</v>
      </c>
      <c r="Y2033" t="str">
        <f t="shared" si="1038"/>
        <v>0.009+0.11931768898334i</v>
      </c>
      <c r="Z2033" t="str">
        <f t="shared" si="1039"/>
        <v>-0.0777996858266781-0.00860885127577917i</v>
      </c>
      <c r="AA2033" t="str">
        <f t="shared" si="1040"/>
        <v>8.92093619329074-117.312959875056i</v>
      </c>
      <c r="AB2033" t="str">
        <f t="shared" si="1041"/>
        <v>1.39788945352733-0.198574009497277i</v>
      </c>
      <c r="AC2033" t="str">
        <f t="shared" si="1042"/>
        <v>1.42003268668366-2.18773213239827i</v>
      </c>
      <c r="AD2033" t="str">
        <f t="shared" si="1043"/>
        <v>0.355665839667475+0.408108617339715i</v>
      </c>
      <c r="AE2033" t="str">
        <f t="shared" si="1044"/>
        <v>-0.0241573441943696-0.0348125965297621i</v>
      </c>
      <c r="AF2033" t="str">
        <f t="shared" si="1045"/>
        <v>-14.6550017960972-1.77445848018866i</v>
      </c>
      <c r="AG2033" t="str">
        <f t="shared" si="1046"/>
        <v>1.18479847364705-0.13786227522228i</v>
      </c>
      <c r="AH2033" t="str">
        <f t="shared" si="1047"/>
        <v>0.189784249383847+0.488867069159444i</v>
      </c>
      <c r="AI2033">
        <f t="shared" si="1048"/>
        <v>-5.6065297844248096</v>
      </c>
      <c r="AJ2033">
        <f t="shared" si="1049"/>
        <v>68.783171249897677</v>
      </c>
      <c r="AK2033"/>
      <c r="AL2033"/>
      <c r="AM2033"/>
      <c r="AN2033"/>
    </row>
    <row r="2034" spans="1:40" x14ac:dyDescent="0.25">
      <c r="A2034"/>
      <c r="B2034">
        <f t="shared" ref="B2034:B2097" si="1050">B2033+100</f>
        <v>190000</v>
      </c>
      <c r="C2034" s="186" t="str">
        <f t="shared" si="1018"/>
        <v>-0.0000021170714932745+0.0128895919732665i</v>
      </c>
      <c r="D2034" s="158" t="str">
        <f t="shared" si="1019"/>
        <v>-5.95702218788741+0.0988202051283765i</v>
      </c>
      <c r="E2034" t="str">
        <f t="shared" si="1020"/>
        <v>2870</v>
      </c>
      <c r="F2034" t="str">
        <f t="shared" si="1021"/>
        <v>0.777000777000777</v>
      </c>
      <c r="G2034" t="str">
        <f t="shared" si="1016"/>
        <v>0.777000777000777</v>
      </c>
      <c r="H2034" t="str">
        <f t="shared" si="1022"/>
        <v>8.69841494818715+1.87244605983885i</v>
      </c>
      <c r="I2034" t="str">
        <f t="shared" si="1023"/>
        <v>746.128255227576i</v>
      </c>
      <c r="J2034" t="str">
        <f t="shared" si="1017"/>
        <v>-475.185218782219+161.370231430203i</v>
      </c>
      <c r="K2034" t="str">
        <f t="shared" si="1024"/>
        <v>0.478090242984648-1.40782729687394i</v>
      </c>
      <c r="L2034" t="str">
        <f t="shared" si="1025"/>
        <v>0.0338773263554137-0.0837805599151074i</v>
      </c>
      <c r="M2034" t="str">
        <f t="shared" si="1026"/>
        <v>0.511967569340062-1.49160785678905i</v>
      </c>
      <c r="N2034" t="str">
        <f t="shared" si="1027"/>
        <v>-0.842632846651604i</v>
      </c>
      <c r="O2034" t="str">
        <f t="shared" si="1028"/>
        <v>0.665499983576013-0.746397864319243i</v>
      </c>
      <c r="P2034" t="str">
        <f t="shared" si="1029"/>
        <v>0.334500016423987+0.746397864319243i</v>
      </c>
      <c r="Q2034" t="str">
        <f t="shared" si="1030"/>
        <v>-0.334500016423987+0.0962349823323609i</v>
      </c>
      <c r="R2034" t="str">
        <f t="shared" si="1031"/>
        <v>-0.330666132228799-2.32651562182819i</v>
      </c>
      <c r="S2034" t="str">
        <f t="shared" si="1032"/>
        <v>0.0869788961289923i</v>
      </c>
      <c r="T2034" t="str">
        <f t="shared" si="1033"/>
        <v>0.202357760613472-0.0287609751685043i</v>
      </c>
      <c r="U2034" t="str">
        <f t="shared" si="1034"/>
        <v>0.00005-0.00126917817457652i</v>
      </c>
      <c r="V2034" t="str">
        <f t="shared" si="1035"/>
        <v>3.33333333333333E-06-0.00139609599203417i</v>
      </c>
      <c r="W2034" t="str">
        <f t="shared" si="1036"/>
        <v>0.0000144701359628622-0.000665034636521298i</v>
      </c>
      <c r="X2034" t="str">
        <f t="shared" si="1037"/>
        <v>0.0000228120284863562-0.00066456643469067i</v>
      </c>
      <c r="Y2034" t="str">
        <f t="shared" si="1038"/>
        <v>0.009+0.119380520836412i</v>
      </c>
      <c r="Z2034" t="str">
        <f t="shared" si="1039"/>
        <v>-0.0777179518927559-0.00859701524634732i</v>
      </c>
      <c r="AA2034" t="str">
        <f t="shared" si="1040"/>
        <v>8.91148909159854-117.251243770743i</v>
      </c>
      <c r="AB2034" t="str">
        <f t="shared" si="1041"/>
        <v>1.39785962101523-0.198676866788756i</v>
      </c>
      <c r="AC2034" t="str">
        <f t="shared" si="1042"/>
        <v>1.41931081698545-2.18677450596842i</v>
      </c>
      <c r="AD2034" t="str">
        <f t="shared" si="1043"/>
        <v>0.355842734258326+0.408276288524466i</v>
      </c>
      <c r="AE2034" t="str">
        <f t="shared" si="1044"/>
        <v>-0.0241454110253084-0.0347895823622181i</v>
      </c>
      <c r="AF2034" t="str">
        <f t="shared" si="1045"/>
        <v>-14.6554371360746-1.77362585471047i</v>
      </c>
      <c r="AG2034" t="str">
        <f t="shared" si="1046"/>
        <v>1.18477200842008-0.137866445623036i</v>
      </c>
      <c r="AH2034" t="str">
        <f t="shared" si="1047"/>
        <v>0.189741869350448+0.488566994802644i</v>
      </c>
      <c r="AI2034">
        <f t="shared" si="1048"/>
        <v>-5.6114183796296562</v>
      </c>
      <c r="AJ2034">
        <f t="shared" si="1049"/>
        <v>68.775618544121542</v>
      </c>
      <c r="AK2034"/>
      <c r="AL2034"/>
      <c r="AM2034"/>
      <c r="AN2034"/>
    </row>
    <row r="2035" spans="1:40" x14ac:dyDescent="0.25">
      <c r="A2035"/>
      <c r="B2035">
        <f t="shared" si="1050"/>
        <v>190100</v>
      </c>
      <c r="C2035" s="186" t="str">
        <f t="shared" si="1018"/>
        <v>-2.11484475513115E-06+0.0128828115465025i</v>
      </c>
      <c r="D2035" s="158" t="str">
        <f t="shared" si="1019"/>
        <v>-5.95702217081575+0.0987682218565192i</v>
      </c>
      <c r="E2035" t="str">
        <f t="shared" si="1020"/>
        <v>2870</v>
      </c>
      <c r="F2035" t="str">
        <f t="shared" si="1021"/>
        <v>0.777000777000777</v>
      </c>
      <c r="G2035" t="str">
        <f t="shared" si="1016"/>
        <v>0.777000777000777</v>
      </c>
      <c r="H2035" t="str">
        <f t="shared" si="1022"/>
        <v>8.69884966540188+1.87156217826935i</v>
      </c>
      <c r="I2035" t="str">
        <f t="shared" si="1023"/>
        <v>746.520954309275i</v>
      </c>
      <c r="J2035" t="str">
        <f t="shared" si="1017"/>
        <v>-475.6865982882+161.455163130956i</v>
      </c>
      <c r="K2035" t="str">
        <f t="shared" si="1024"/>
        <v>0.477637437262164-1.40723729944793i</v>
      </c>
      <c r="L2035" t="str">
        <f t="shared" si="1025"/>
        <v>0.0338466969470452-0.0837488668056069i</v>
      </c>
      <c r="M2035" t="str">
        <f t="shared" si="1026"/>
        <v>0.511484134209209-1.49098616625354i</v>
      </c>
      <c r="N2035" t="str">
        <f t="shared" si="1027"/>
        <v>-0.843076337623526i</v>
      </c>
      <c r="O2035" t="str">
        <f t="shared" si="1028"/>
        <v>0.665168897425897-0.74669293414175i</v>
      </c>
      <c r="P2035" t="str">
        <f t="shared" si="1029"/>
        <v>0.334831102574103+0.74669293414175i</v>
      </c>
      <c r="Q2035" t="str">
        <f t="shared" si="1030"/>
        <v>-0.334831102574103+0.096383403481776i</v>
      </c>
      <c r="R2035" t="str">
        <f t="shared" si="1031"/>
        <v>-0.330663283987868-2.32524213214827i</v>
      </c>
      <c r="S2035" t="str">
        <f t="shared" si="1032"/>
        <v>0.087024674495376i</v>
      </c>
      <c r="T2035" t="str">
        <f t="shared" si="1033"/>
        <v>0.202353439673137-0.0287758646566163i</v>
      </c>
      <c r="U2035" t="str">
        <f t="shared" si="1034"/>
        <v>0.00005-0.00126851053745154i</v>
      </c>
      <c r="V2035" t="str">
        <f t="shared" si="1035"/>
        <v>3.33333333333333E-06-0.0013953615911967i</v>
      </c>
      <c r="W2035" t="str">
        <f t="shared" si="1036"/>
        <v>0.0000144701311816283-0.00066468504122594i</v>
      </c>
      <c r="X2035" t="str">
        <f t="shared" si="1037"/>
        <v>0.0000228032529117369-0.000664217195728197i</v>
      </c>
      <c r="Y2035" t="str">
        <f t="shared" si="1038"/>
        <v>0.009+0.119443352689484i</v>
      </c>
      <c r="Z2035" t="str">
        <f t="shared" si="1039"/>
        <v>-0.0776363466689789-0.00858520326650272i</v>
      </c>
      <c r="AA2035" t="str">
        <f t="shared" si="1040"/>
        <v>8.90205701866447-117.189592541748i</v>
      </c>
      <c r="AB2035" t="str">
        <f t="shared" si="1041"/>
        <v>1.39782977255278-0.198779721327896i</v>
      </c>
      <c r="AC2035" t="str">
        <f t="shared" si="1042"/>
        <v>1.41858993635439-2.18581752731527i</v>
      </c>
      <c r="AD2035" t="str">
        <f t="shared" si="1043"/>
        <v>0.35601970317686+0.408443885788935i</v>
      </c>
      <c r="AE2035" t="str">
        <f t="shared" si="1044"/>
        <v>-0.0241334953143673-0.0347665926305877i</v>
      </c>
      <c r="AF2035" t="str">
        <f t="shared" si="1045"/>
        <v>-14.6558718362176-1.77279395641283i</v>
      </c>
      <c r="AG2035" t="str">
        <f t="shared" si="1046"/>
        <v>1.18474554250218-0.137870643754723i</v>
      </c>
      <c r="AH2035" t="str">
        <f t="shared" si="1047"/>
        <v>0.189699544683516+0.4882672422131i</v>
      </c>
      <c r="AI2035">
        <f t="shared" si="1048"/>
        <v>-5.6163042708299784</v>
      </c>
      <c r="AJ2035">
        <f t="shared" si="1049"/>
        <v>68.768064430376569</v>
      </c>
      <c r="AK2035"/>
      <c r="AL2035"/>
      <c r="AM2035"/>
      <c r="AN2035"/>
    </row>
    <row r="2036" spans="1:40" x14ac:dyDescent="0.25">
      <c r="A2036"/>
      <c r="B2036">
        <f t="shared" si="1050"/>
        <v>190200</v>
      </c>
      <c r="C2036" s="186" t="str">
        <f t="shared" si="1018"/>
        <v>-2.11262152826961E-06+0.0128760382495242i</v>
      </c>
      <c r="D2036" s="158" t="str">
        <f t="shared" si="1019"/>
        <v>-5.95702215377101+0.0987162932463522i</v>
      </c>
      <c r="E2036" t="str">
        <f t="shared" si="1020"/>
        <v>2870</v>
      </c>
      <c r="F2036" t="str">
        <f t="shared" si="1021"/>
        <v>0.777000777000777</v>
      </c>
      <c r="G2036" t="str">
        <f t="shared" si="1016"/>
        <v>0.777000777000777</v>
      </c>
      <c r="H2036" t="str">
        <f t="shared" si="1022"/>
        <v>8.69928374398483+1.87067907768085i</v>
      </c>
      <c r="I2036" t="str">
        <f t="shared" si="1023"/>
        <v>746.913653390973i</v>
      </c>
      <c r="J2036" t="str">
        <f t="shared" si="1017"/>
        <v>-476.188241608707+161.540094831709i</v>
      </c>
      <c r="K2036" t="str">
        <f t="shared" si="1024"/>
        <v>0.477185250860647-1.40664771656639i</v>
      </c>
      <c r="L2036" t="str">
        <f t="shared" si="1025"/>
        <v>0.0338161068015577-0.083717191162635i</v>
      </c>
      <c r="M2036" t="str">
        <f t="shared" si="1026"/>
        <v>0.511001357662205-1.49036490772903i</v>
      </c>
      <c r="N2036" t="str">
        <f t="shared" si="1027"/>
        <v>-0.843519828595448i</v>
      </c>
      <c r="O2036" t="str">
        <f t="shared" si="1028"/>
        <v>0.664837680447544-0.746987857101526i</v>
      </c>
      <c r="P2036" t="str">
        <f t="shared" si="1029"/>
        <v>0.335162319552456+0.746987857101526i</v>
      </c>
      <c r="Q2036" t="str">
        <f t="shared" si="1030"/>
        <v>-0.335162319552456+0.096531971493922i</v>
      </c>
      <c r="R2036" t="str">
        <f t="shared" si="1031"/>
        <v>-0.330660434163278-2.32396995505468i</v>
      </c>
      <c r="S2036" t="str">
        <f t="shared" si="1032"/>
        <v>0.0870704528617597i</v>
      </c>
      <c r="T2036" t="str">
        <f t="shared" si="1033"/>
        <v>0.202349116423734-0.0287907537460627i</v>
      </c>
      <c r="U2036" t="str">
        <f t="shared" si="1034"/>
        <v>0.00005-0.0012678436023635i</v>
      </c>
      <c r="V2036" t="str">
        <f t="shared" si="1035"/>
        <v>3.33333333333333E-06-0.00139462796259985i</v>
      </c>
      <c r="W2036" t="str">
        <f t="shared" si="1036"/>
        <v>0.0000144701263978825-0.000664335813664061i</v>
      </c>
      <c r="X2036" t="str">
        <f t="shared" si="1037"/>
        <v>0.0000227944911621296-0.000663868323951093i</v>
      </c>
      <c r="Y2036" t="str">
        <f t="shared" si="1038"/>
        <v>0.009+0.119506184542556i</v>
      </c>
      <c r="Z2036" t="str">
        <f t="shared" si="1039"/>
        <v>-0.0775548698853961-0.0085734152737344i</v>
      </c>
      <c r="AA2036" t="str">
        <f t="shared" si="1040"/>
        <v>8.89263994256574-117.128006085893i</v>
      </c>
      <c r="AB2036" t="str">
        <f t="shared" si="1041"/>
        <v>1.3977999081396-0.198882573113109i</v>
      </c>
      <c r="AC2036" t="str">
        <f t="shared" si="1042"/>
        <v>1.41787004307281-2.18486119599427i</v>
      </c>
      <c r="AD2036" t="str">
        <f t="shared" si="1043"/>
        <v>0.356196746394312+0.408611409101818i</v>
      </c>
      <c r="AE2036" t="str">
        <f t="shared" si="1044"/>
        <v>-0.0241215970243967-0.0347436272925715i</v>
      </c>
      <c r="AF2036" t="str">
        <f t="shared" si="1045"/>
        <v>-14.6563058977558-1.7719627844345i</v>
      </c>
      <c r="AG2036" t="str">
        <f t="shared" si="1046"/>
        <v>1.18471907587572-0.137874869561611i</v>
      </c>
      <c r="AH2036" t="str">
        <f t="shared" si="1047"/>
        <v>0.189657275280392+0.487967810840957i</v>
      </c>
      <c r="AI2036">
        <f t="shared" si="1048"/>
        <v>-5.6211874612024584</v>
      </c>
      <c r="AJ2036">
        <f t="shared" si="1049"/>
        <v>68.760508909070694</v>
      </c>
      <c r="AK2036"/>
      <c r="AL2036"/>
      <c r="AM2036"/>
      <c r="AN2036"/>
    </row>
    <row r="2037" spans="1:40" x14ac:dyDescent="0.25">
      <c r="A2037"/>
      <c r="B2037">
        <f t="shared" si="1050"/>
        <v>190300</v>
      </c>
      <c r="C2037" s="186" t="str">
        <f t="shared" si="1018"/>
        <v>-2.11040180531126E-06+0.0128692720710918i</v>
      </c>
      <c r="D2037" s="158" t="str">
        <f t="shared" si="1019"/>
        <v>-5.95702213675313+0.0986644192117038i</v>
      </c>
      <c r="E2037" t="str">
        <f t="shared" si="1020"/>
        <v>2870</v>
      </c>
      <c r="F2037" t="str">
        <f t="shared" si="1021"/>
        <v>0.777000777000777</v>
      </c>
      <c r="G2037" t="str">
        <f t="shared" si="1016"/>
        <v>0.777000777000777</v>
      </c>
      <c r="H2037" t="str">
        <f t="shared" si="1022"/>
        <v>8.69971718516253+1.86979675712716i</v>
      </c>
      <c r="I2037" t="str">
        <f t="shared" si="1023"/>
        <v>747.306352472672i</v>
      </c>
      <c r="J2037" t="str">
        <f t="shared" si="1017"/>
        <v>-476.690148743739+161.625026532461i</v>
      </c>
      <c r="K2037" t="str">
        <f t="shared" si="1024"/>
        <v>0.476733682697583-1.40605854793545i</v>
      </c>
      <c r="L2037" t="str">
        <f t="shared" si="1025"/>
        <v>0.0337855558561708-0.0836855329840019i</v>
      </c>
      <c r="M2037" t="str">
        <f t="shared" si="1026"/>
        <v>0.510519238553754-1.48974408091945i</v>
      </c>
      <c r="N2037" t="str">
        <f t="shared" si="1027"/>
        <v>-0.84396331956737i</v>
      </c>
      <c r="O2037" t="str">
        <f t="shared" si="1028"/>
        <v>0.664506332706097-0.747282633140564i</v>
      </c>
      <c r="P2037" t="str">
        <f t="shared" si="1029"/>
        <v>0.335493667293903+0.747282633140564i</v>
      </c>
      <c r="Q2037" t="str">
        <f t="shared" si="1030"/>
        <v>-0.335493667293903+0.0966806864268061i</v>
      </c>
      <c r="R2037" t="str">
        <f t="shared" si="1031"/>
        <v>-0.330657582754897-2.32269908847754i</v>
      </c>
      <c r="S2037" t="str">
        <f t="shared" si="1032"/>
        <v>0.0871162312281434i</v>
      </c>
      <c r="T2037" t="str">
        <f t="shared" si="1033"/>
        <v>0.202344790865207-0.0288056424366146i</v>
      </c>
      <c r="U2037" t="str">
        <f t="shared" si="1034"/>
        <v>0.00005-0.00126717736820567i</v>
      </c>
      <c r="V2037" t="str">
        <f t="shared" si="1035"/>
        <v>3.33333333333333E-06-0.00139389510502623i</v>
      </c>
      <c r="W2037" t="str">
        <f t="shared" si="1036"/>
        <v>0.0000144701216116249-0.000663986953255951i</v>
      </c>
      <c r="X2037" t="str">
        <f t="shared" si="1037"/>
        <v>0.0000227857432084853-0.000663519818780882i</v>
      </c>
      <c r="Y2037" t="str">
        <f t="shared" si="1038"/>
        <v>0.009+0.119569016395628i</v>
      </c>
      <c r="Z2037" t="str">
        <f t="shared" si="1039"/>
        <v>-0.0774735212727646-0.00856165120572803i</v>
      </c>
      <c r="AA2037" t="str">
        <f t="shared" si="1040"/>
        <v>8.88323783146411-117.066484301207i</v>
      </c>
      <c r="AB2037" t="str">
        <f t="shared" si="1041"/>
        <v>1.39777002777532-0.198985422142814i</v>
      </c>
      <c r="AC2037" t="str">
        <f t="shared" si="1042"/>
        <v>1.4171511354266-2.18390551156054i</v>
      </c>
      <c r="AD2037" t="str">
        <f t="shared" si="1043"/>
        <v>0.356373863881925+0.408778858431824i</v>
      </c>
      <c r="AE2037" t="str">
        <f t="shared" si="1044"/>
        <v>-0.0241097161183445-0.0347206863059688i</v>
      </c>
      <c r="AF2037" t="str">
        <f t="shared" si="1045"/>
        <v>-14.6567393219157-1.77113233791546i</v>
      </c>
      <c r="AG2037" t="str">
        <f t="shared" si="1046"/>
        <v>1.18469260852306-0.137879122988082i</v>
      </c>
      <c r="AH2037" t="str">
        <f t="shared" si="1047"/>
        <v>0.189615061038645+0.487668700137626i</v>
      </c>
      <c r="AI2037">
        <f t="shared" si="1048"/>
        <v>-5.6260679539181249</v>
      </c>
      <c r="AJ2037">
        <f t="shared" si="1049"/>
        <v>68.752951980612906</v>
      </c>
      <c r="AK2037"/>
      <c r="AL2037"/>
      <c r="AM2037"/>
      <c r="AN2037"/>
    </row>
    <row r="2038" spans="1:40" x14ac:dyDescent="0.25">
      <c r="A2038"/>
      <c r="B2038">
        <f t="shared" si="1050"/>
        <v>190400</v>
      </c>
      <c r="C2038" s="186" t="str">
        <f t="shared" si="1018"/>
        <v>-0.0000021081855788969+0.0128625129999892i</v>
      </c>
      <c r="D2038" s="158" t="str">
        <f t="shared" si="1019"/>
        <v>-5.95702211976206+0.0986125996665839i</v>
      </c>
      <c r="E2038" t="str">
        <f t="shared" si="1020"/>
        <v>2870</v>
      </c>
      <c r="F2038" t="str">
        <f t="shared" si="1021"/>
        <v>0.777000777000777</v>
      </c>
      <c r="G2038" t="str">
        <f t="shared" si="1016"/>
        <v>0.777000777000777</v>
      </c>
      <c r="H2038" t="str">
        <f t="shared" si="1022"/>
        <v>8.70014999015872+1.86891521566335i</v>
      </c>
      <c r="I2038" t="str">
        <f t="shared" si="1023"/>
        <v>747.699051554371i</v>
      </c>
      <c r="J2038" t="str">
        <f t="shared" si="1017"/>
        <v>-477.192319693297+161.709958233214i</v>
      </c>
      <c r="K2038" t="str">
        <f t="shared" si="1024"/>
        <v>0.476282731692707-1.40546979326114i</v>
      </c>
      <c r="L2038" t="str">
        <f t="shared" si="1025"/>
        <v>0.0337550440482192-0.0836538922674761i</v>
      </c>
      <c r="M2038" t="str">
        <f t="shared" si="1026"/>
        <v>0.510037775740926-1.48912368552862i</v>
      </c>
      <c r="N2038" t="str">
        <f t="shared" si="1027"/>
        <v>-0.844406810539292i</v>
      </c>
      <c r="O2038" t="str">
        <f t="shared" si="1028"/>
        <v>0.664174854266728-0.747577262200885i</v>
      </c>
      <c r="P2038" t="str">
        <f t="shared" si="1029"/>
        <v>0.335825145733272+0.747577262200885i</v>
      </c>
      <c r="Q2038" t="str">
        <f t="shared" si="1030"/>
        <v>-0.335825145733272+0.096829548338407i</v>
      </c>
      <c r="R2038" t="str">
        <f t="shared" si="1031"/>
        <v>-0.330654729762578-2.32142953035132i</v>
      </c>
      <c r="S2038" t="str">
        <f t="shared" si="1032"/>
        <v>0.0871620095945271i</v>
      </c>
      <c r="T2038" t="str">
        <f t="shared" si="1033"/>
        <v>0.2023404629975-0.0288205307280416i</v>
      </c>
      <c r="U2038" t="str">
        <f t="shared" si="1034"/>
        <v>0.00005-0.00126651183387363i</v>
      </c>
      <c r="V2038" t="str">
        <f t="shared" si="1035"/>
        <v>3.33333333333333E-06-0.00139316301726099i</v>
      </c>
      <c r="W2038" t="str">
        <f t="shared" si="1036"/>
        <v>0.0000144701168228557-0.000663638459423105i</v>
      </c>
      <c r="X2038" t="str">
        <f t="shared" si="1037"/>
        <v>0.0000227770090218307-0.000663171679640278i</v>
      </c>
      <c r="Y2038" t="str">
        <f t="shared" si="1038"/>
        <v>0.009+0.119631848248699i</v>
      </c>
      <c r="Z2038" t="str">
        <f t="shared" si="1039"/>
        <v>-0.0773923005625433-0.00854991100036492i</v>
      </c>
      <c r="AA2038" t="str">
        <f t="shared" si="1040"/>
        <v>8.87385065360607-117.00502708594i</v>
      </c>
      <c r="AB2038" t="str">
        <f t="shared" si="1041"/>
        <v>1.39774013145953-0.199088268415419i</v>
      </c>
      <c r="AC2038" t="str">
        <f t="shared" si="1042"/>
        <v>1.41643321170517-2.18295047356899i</v>
      </c>
      <c r="AD2038" t="str">
        <f t="shared" si="1043"/>
        <v>0.356551055610905+0.408946233747659i</v>
      </c>
      <c r="AE2038" t="str">
        <f t="shared" si="1044"/>
        <v>-0.0240978525592544-0.0346977696286784i</v>
      </c>
      <c r="AF2038" t="str">
        <f t="shared" si="1045"/>
        <v>-14.6571721099208-1.77030261599677i</v>
      </c>
      <c r="AG2038" t="str">
        <f t="shared" si="1046"/>
        <v>1.18466614042666-0.137883403978628i</v>
      </c>
      <c r="AH2038" t="str">
        <f t="shared" si="1047"/>
        <v>0.189572901856045+0.487369909555743i</v>
      </c>
      <c r="AI2038">
        <f t="shared" si="1048"/>
        <v>-5.6309457521431217</v>
      </c>
      <c r="AJ2038">
        <f t="shared" si="1049"/>
        <v>68.745393645414367</v>
      </c>
      <c r="AK2038"/>
      <c r="AL2038"/>
      <c r="AM2038"/>
      <c r="AN2038"/>
    </row>
    <row r="2039" spans="1:40" x14ac:dyDescent="0.25">
      <c r="A2039"/>
      <c r="B2039">
        <f t="shared" si="1050"/>
        <v>190500</v>
      </c>
      <c r="C2039" s="186" t="str">
        <f t="shared" si="1018"/>
        <v>-0.0000021059728416866+0.0128557610250235i</v>
      </c>
      <c r="D2039" s="158" t="str">
        <f t="shared" si="1019"/>
        <v>-5.95702210279775+0.0985608345251802i</v>
      </c>
      <c r="E2039" t="str">
        <f t="shared" si="1020"/>
        <v>2870</v>
      </c>
      <c r="F2039" t="str">
        <f t="shared" si="1021"/>
        <v>0.777000777000777</v>
      </c>
      <c r="G2039" t="str">
        <f t="shared" si="1016"/>
        <v>0.777000777000777</v>
      </c>
      <c r="H2039" t="str">
        <f t="shared" si="1022"/>
        <v>8.70058216019421+1.86803445234583i</v>
      </c>
      <c r="I2039" t="str">
        <f t="shared" si="1023"/>
        <v>748.091750636069i</v>
      </c>
      <c r="J2039" t="str">
        <f t="shared" si="1017"/>
        <v>-477.69475445738+161.794889933967i</v>
      </c>
      <c r="K2039" t="str">
        <f t="shared" si="1024"/>
        <v>0.475832396767994-1.40488145224934i</v>
      </c>
      <c r="L2039" t="str">
        <f t="shared" si="1025"/>
        <v>0.0337245713151525-0.0836222690107847i</v>
      </c>
      <c r="M2039" t="str">
        <f t="shared" si="1026"/>
        <v>0.509556968083147-1.48850372126012i</v>
      </c>
      <c r="N2039" t="str">
        <f t="shared" si="1027"/>
        <v>-0.844850301511214i</v>
      </c>
      <c r="O2039" t="str">
        <f t="shared" si="1028"/>
        <v>0.663843245194633-0.747871744224542i</v>
      </c>
      <c r="P2039" t="str">
        <f t="shared" si="1029"/>
        <v>0.336156754805367+0.747871744224542i</v>
      </c>
      <c r="Q2039" t="str">
        <f t="shared" si="1030"/>
        <v>-0.336156754805367+0.096978557286672i</v>
      </c>
      <c r="R2039" t="str">
        <f t="shared" si="1031"/>
        <v>-0.330651875186195-2.32016127861483i</v>
      </c>
      <c r="S2039" t="str">
        <f t="shared" si="1032"/>
        <v>0.0872077879609108i</v>
      </c>
      <c r="T2039" t="str">
        <f t="shared" si="1033"/>
        <v>0.202336132820558-0.0288354186201152i</v>
      </c>
      <c r="U2039" t="str">
        <f t="shared" si="1034"/>
        <v>0.0000500000000000001-0.00126584699826529i</v>
      </c>
      <c r="V2039" t="str">
        <f t="shared" si="1035"/>
        <v>3.33333333333333E-06-0.00139243169809182i</v>
      </c>
      <c r="W2039" t="str">
        <f t="shared" si="1036"/>
        <v>0.0000144701120315749-0.000663290331588236i</v>
      </c>
      <c r="X2039" t="str">
        <f t="shared" si="1037"/>
        <v>0.0000227682885732685-0.00066282390595322i</v>
      </c>
      <c r="Y2039" t="str">
        <f t="shared" si="1038"/>
        <v>0.009+0.119694680101771i</v>
      </c>
      <c r="Z2039" t="str">
        <f t="shared" si="1039"/>
        <v>-0.0773112074868951-0.00853819459572143i</v>
      </c>
      <c r="AA2039" t="str">
        <f t="shared" si="1040"/>
        <v>8.86447837732223-116.943634338548i</v>
      </c>
      <c r="AB2039" t="str">
        <f t="shared" si="1041"/>
        <v>1.39771021919187-0.199191111929345i</v>
      </c>
      <c r="AC2039" t="str">
        <f t="shared" si="1042"/>
        <v>1.41571627020147-2.18199608157422i</v>
      </c>
      <c r="AD2039" t="str">
        <f t="shared" si="1043"/>
        <v>0.356728321552473+0.409113535018055i</v>
      </c>
      <c r="AE2039" t="str">
        <f t="shared" si="1044"/>
        <v>-0.0240860063102674-0.0346748772186981i</v>
      </c>
      <c r="AF2039" t="str">
        <f t="shared" si="1045"/>
        <v>-14.657604262992-1.76947361782065i</v>
      </c>
      <c r="AG2039" t="str">
        <f t="shared" si="1046"/>
        <v>1.184639671569-0.137887712477852i</v>
      </c>
      <c r="AH2039" t="str">
        <f t="shared" si="1047"/>
        <v>0.189530797630599+0.487071438549212i</v>
      </c>
      <c r="AI2039">
        <f t="shared" si="1048"/>
        <v>-5.6358208590377679</v>
      </c>
      <c r="AJ2039">
        <f t="shared" si="1049"/>
        <v>68.737833903886553</v>
      </c>
      <c r="AK2039"/>
      <c r="AL2039"/>
      <c r="AM2039"/>
      <c r="AN2039"/>
    </row>
    <row r="2040" spans="1:40" x14ac:dyDescent="0.25">
      <c r="A2040"/>
      <c r="B2040">
        <f t="shared" si="1050"/>
        <v>190600</v>
      </c>
      <c r="C2040" s="186" t="str">
        <f t="shared" si="1018"/>
        <v>-2.10376358635977E-06+0.0128490161350259i</v>
      </c>
      <c r="D2040" s="158" t="str">
        <f t="shared" si="1019"/>
        <v>-5.95702208586012+0.0985091237018653i</v>
      </c>
      <c r="E2040" t="str">
        <f t="shared" si="1020"/>
        <v>2870</v>
      </c>
      <c r="F2040" t="str">
        <f t="shared" si="1021"/>
        <v>0.777000777000777</v>
      </c>
      <c r="G2040" t="str">
        <f t="shared" si="1016"/>
        <v>0.777000777000777</v>
      </c>
      <c r="H2040" t="str">
        <f t="shared" si="1022"/>
        <v>8.70101369648692+1.86715446623231i</v>
      </c>
      <c r="I2040" t="str">
        <f t="shared" si="1023"/>
        <v>748.484449717768i</v>
      </c>
      <c r="J2040" t="str">
        <f t="shared" si="1017"/>
        <v>-478.197453035989+161.87982163472i</v>
      </c>
      <c r="K2040" t="str">
        <f t="shared" si="1024"/>
        <v>0.47538267684766-1.40429352460582i</v>
      </c>
      <c r="L2040" t="str">
        <f t="shared" si="1025"/>
        <v>0.0336941375945345-0.083590663211613i</v>
      </c>
      <c r="M2040" t="str">
        <f t="shared" si="1026"/>
        <v>0.509076814442195-1.48788418781743i</v>
      </c>
      <c r="N2040" t="str">
        <f t="shared" si="1027"/>
        <v>-0.845293792483135i</v>
      </c>
      <c r="O2040" t="str">
        <f t="shared" si="1028"/>
        <v>0.663511505555035-0.748166079153613i</v>
      </c>
      <c r="P2040" t="str">
        <f t="shared" si="1029"/>
        <v>0.336488494444965+0.748166079153613i</v>
      </c>
      <c r="Q2040" t="str">
        <f t="shared" si="1030"/>
        <v>-0.336488494444965+0.097127713329522i</v>
      </c>
      <c r="R2040" t="str">
        <f t="shared" si="1031"/>
        <v>-0.330649019025604-2.3188943312112i</v>
      </c>
      <c r="S2040" t="str">
        <f t="shared" si="1032"/>
        <v>0.0872535663272945i</v>
      </c>
      <c r="T2040" t="str">
        <f t="shared" si="1033"/>
        <v>0.202331800334324-0.0288503061126054i</v>
      </c>
      <c r="U2040" t="str">
        <f t="shared" si="1034"/>
        <v>0.0000500000000000001-0.00126518286028089i</v>
      </c>
      <c r="V2040" t="str">
        <f t="shared" si="1035"/>
        <v>3.33333333333333E-06-0.00139170114630898i</v>
      </c>
      <c r="W2040" t="str">
        <f t="shared" si="1036"/>
        <v>0.0000144701072377821-0.000662942569175281i</v>
      </c>
      <c r="X2040" t="str">
        <f t="shared" si="1037"/>
        <v>0.0000227595818339773-0.000662476497144859i</v>
      </c>
      <c r="Y2040" t="str">
        <f t="shared" si="1038"/>
        <v>0.009+0.119757511954843i</v>
      </c>
      <c r="Z2040" t="str">
        <f t="shared" si="1039"/>
        <v>-0.0772302417786841-0.00852650193006867i</v>
      </c>
      <c r="AA2040" t="str">
        <f t="shared" si="1040"/>
        <v>8.85512097102756-116.882305957705i</v>
      </c>
      <c r="AB2040" t="str">
        <f t="shared" si="1041"/>
        <v>1.39768029097193-0.199293952683004i</v>
      </c>
      <c r="AC2040" t="str">
        <f t="shared" si="1042"/>
        <v>1.41500030921195-2.18104233513066i</v>
      </c>
      <c r="AD2040" t="str">
        <f t="shared" si="1043"/>
        <v>0.356905661677805+0.409280762211736i</v>
      </c>
      <c r="AE2040" t="str">
        <f t="shared" si="1044"/>
        <v>-0.0240741773346198-0.0346520090341248i</v>
      </c>
      <c r="AF2040" t="str">
        <f t="shared" si="1045"/>
        <v>-14.658035782347-1.76864534253044i</v>
      </c>
      <c r="AG2040" t="str">
        <f t="shared" si="1046"/>
        <v>1.18461320193263-0.137892048430462i</v>
      </c>
      <c r="AH2040" t="str">
        <f t="shared" si="1047"/>
        <v>0.189488748260515+0.486773286573165i</v>
      </c>
      <c r="AI2040">
        <f t="shared" si="1048"/>
        <v>-5.6406932777573457</v>
      </c>
      <c r="AJ2040">
        <f t="shared" si="1049"/>
        <v>68.730272756443455</v>
      </c>
      <c r="AK2040"/>
      <c r="AL2040"/>
      <c r="AM2040"/>
      <c r="AN2040"/>
    </row>
    <row r="2041" spans="1:40" x14ac:dyDescent="0.25">
      <c r="A2041"/>
      <c r="B2041">
        <f t="shared" si="1050"/>
        <v>190700</v>
      </c>
      <c r="C2041" s="186" t="str">
        <f t="shared" si="1018"/>
        <v>-2.10155780561493E-06+0.0128422783188504i</v>
      </c>
      <c r="D2041" s="158" t="str">
        <f t="shared" si="1019"/>
        <v>-5.95702206894914+0.0984574671111864i</v>
      </c>
      <c r="E2041" t="str">
        <f t="shared" si="1020"/>
        <v>2870</v>
      </c>
      <c r="F2041" t="str">
        <f t="shared" si="1021"/>
        <v>0.777000777000777</v>
      </c>
      <c r="G2041" t="str">
        <f t="shared" si="1016"/>
        <v>0.777000777000777</v>
      </c>
      <c r="H2041" t="str">
        <f t="shared" si="1022"/>
        <v>8.70144460025199+1.86627525638183i</v>
      </c>
      <c r="I2041" t="str">
        <f t="shared" si="1023"/>
        <v>748.877148799467i</v>
      </c>
      <c r="J2041" t="str">
        <f t="shared" si="1017"/>
        <v>-478.700415429124+161.964753335472i</v>
      </c>
      <c r="K2041" t="str">
        <f t="shared" si="1024"/>
        <v>0.474933570858151-1.40370601003621i</v>
      </c>
      <c r="L2041" t="str">
        <f t="shared" si="1025"/>
        <v>0.0336637428240443-0.0835590748676058i</v>
      </c>
      <c r="M2041" t="str">
        <f t="shared" si="1026"/>
        <v>0.508597313682195-1.48726508490382i</v>
      </c>
      <c r="N2041" t="str">
        <f t="shared" si="1027"/>
        <v>-0.845737283455057i</v>
      </c>
      <c r="O2041" t="str">
        <f t="shared" si="1028"/>
        <v>0.663179635413181-0.748460266930209i</v>
      </c>
      <c r="P2041" t="str">
        <f t="shared" si="1029"/>
        <v>0.336820364586819+0.748460266930209i</v>
      </c>
      <c r="Q2041" t="str">
        <f t="shared" si="1030"/>
        <v>-0.336820364586819+0.0972770165248481i</v>
      </c>
      <c r="R2041" t="str">
        <f t="shared" si="1031"/>
        <v>-0.33064616128067-2.31762868608787i</v>
      </c>
      <c r="S2041" t="str">
        <f t="shared" si="1032"/>
        <v>0.0872993446936782i</v>
      </c>
      <c r="T2041" t="str">
        <f t="shared" si="1033"/>
        <v>0.202327465538741-0.0288651932052827i</v>
      </c>
      <c r="U2041" t="str">
        <f t="shared" si="1034"/>
        <v>0.0000500000000000001-0.00126451941882296i</v>
      </c>
      <c r="V2041" t="str">
        <f t="shared" si="1035"/>
        <v>3.33333333333333E-06-0.00139097136070526i</v>
      </c>
      <c r="W2041" t="str">
        <f t="shared" si="1036"/>
        <v>0.0000144701024414778-0.000662595171609373i</v>
      </c>
      <c r="X2041" t="str">
        <f t="shared" si="1037"/>
        <v>0.0000227508887752115-0.000662129452641544i</v>
      </c>
      <c r="Y2041" t="str">
        <f t="shared" si="1038"/>
        <v>0.009+0.119820343807915i</v>
      </c>
      <c r="Z2041" t="str">
        <f t="shared" si="1039"/>
        <v>-0.0771494031714714-0.00851483294187123i</v>
      </c>
      <c r="AA2041" t="str">
        <f t="shared" si="1040"/>
        <v>8.84577840322062-116.821041842294i</v>
      </c>
      <c r="AB2041" t="str">
        <f t="shared" si="1041"/>
        <v>1.39765034679933-0.19939679067481i</v>
      </c>
      <c r="AC2041" t="str">
        <f t="shared" si="1042"/>
        <v>1.41428532703661-2.18008923379242i</v>
      </c>
      <c r="AD2041" t="str">
        <f t="shared" si="1043"/>
        <v>0.357083075958089+0.409447915297442i</v>
      </c>
      <c r="AE2041" t="str">
        <f t="shared" si="1044"/>
        <v>-0.0240623655956445-0.0346291650331534i</v>
      </c>
      <c r="AF2041" t="str">
        <f t="shared" si="1045"/>
        <v>-14.6584666692011-1.76781778927064i</v>
      </c>
      <c r="AG2041" t="str">
        <f t="shared" si="1046"/>
        <v>1.18458673150014-0.137896411781281i</v>
      </c>
      <c r="AH2041" t="str">
        <f t="shared" si="1047"/>
        <v>0.189446753644233+0.486475453083987i</v>
      </c>
      <c r="AI2041">
        <f t="shared" si="1048"/>
        <v>-5.645563011451495</v>
      </c>
      <c r="AJ2041">
        <f t="shared" si="1049"/>
        <v>68.722710203499375</v>
      </c>
      <c r="AK2041"/>
      <c r="AL2041"/>
      <c r="AM2041"/>
      <c r="AN2041"/>
    </row>
    <row r="2042" spans="1:40" x14ac:dyDescent="0.25">
      <c r="A2042"/>
      <c r="B2042">
        <f t="shared" si="1050"/>
        <v>190800</v>
      </c>
      <c r="C2042" s="186" t="str">
        <f t="shared" si="1018"/>
        <v>-2.09935549216975E-06+0.0128355475653747i</v>
      </c>
      <c r="D2042" s="158" t="str">
        <f t="shared" si="1019"/>
        <v>-5.95702205206473+0.0984058646678727i</v>
      </c>
      <c r="E2042" t="str">
        <f t="shared" si="1020"/>
        <v>2870</v>
      </c>
      <c r="F2042" t="str">
        <f t="shared" si="1021"/>
        <v>0.777000777000777</v>
      </c>
      <c r="G2042" t="str">
        <f t="shared" si="1016"/>
        <v>0.777000777000777</v>
      </c>
      <c r="H2042" t="str">
        <f t="shared" si="1022"/>
        <v>8.70187487270163+1.86539682185475i</v>
      </c>
      <c r="I2042" t="str">
        <f t="shared" si="1023"/>
        <v>749.269847881166i</v>
      </c>
      <c r="J2042" t="str">
        <f t="shared" si="1017"/>
        <v>-479.203641636784+162.049685036225i</v>
      </c>
      <c r="K2042" t="str">
        <f t="shared" si="1024"/>
        <v>0.474485077728151-1.40311890824604i</v>
      </c>
      <c r="L2042" t="str">
        <f t="shared" si="1025"/>
        <v>0.0336333869414742-0.0835275039763664i</v>
      </c>
      <c r="M2042" t="str">
        <f t="shared" si="1026"/>
        <v>0.508118464669625-1.48664641222241i</v>
      </c>
      <c r="N2042" t="str">
        <f t="shared" si="1027"/>
        <v>-0.846180774426979i</v>
      </c>
      <c r="O2042" t="str">
        <f t="shared" si="1028"/>
        <v>0.662847634834346-0.748754307496467i</v>
      </c>
      <c r="P2042" t="str">
        <f t="shared" si="1029"/>
        <v>0.337152365165654+0.748754307496467i</v>
      </c>
      <c r="Q2042" t="str">
        <f t="shared" si="1030"/>
        <v>-0.337152365165654+0.097426466930512i</v>
      </c>
      <c r="R2042" t="str">
        <f t="shared" si="1031"/>
        <v>-0.330643301951252-2.3163643411966i</v>
      </c>
      <c r="S2042" t="str">
        <f t="shared" si="1032"/>
        <v>0.0873451230600619i</v>
      </c>
      <c r="T2042" t="str">
        <f t="shared" si="1033"/>
        <v>0.202323128433756-0.0288800798979173i</v>
      </c>
      <c r="U2042" t="str">
        <f t="shared" si="1034"/>
        <v>0.0000499999999999999-0.00126385667279632i</v>
      </c>
      <c r="V2042" t="str">
        <f t="shared" si="1035"/>
        <v>3.33333333333333E-06-0.00139024234007596i</v>
      </c>
      <c r="W2042" t="str">
        <f t="shared" si="1036"/>
        <v>0.0000144700976426616-0.000662248138316848i</v>
      </c>
      <c r="X2042" t="str">
        <f t="shared" si="1037"/>
        <v>0.0000227422093683-0.000661782771870822i</v>
      </c>
      <c r="Y2042" t="str">
        <f t="shared" si="1038"/>
        <v>0.009+0.119883175660987i</v>
      </c>
      <c r="Z2042" t="str">
        <f t="shared" si="1039"/>
        <v>-0.0770686913995134-0.00850318756978655i</v>
      </c>
      <c r="AA2042" t="str">
        <f t="shared" si="1040"/>
        <v>8.83645064248353-116.759841891412i</v>
      </c>
      <c r="AB2042" t="str">
        <f t="shared" si="1041"/>
        <v>1.3976203866737-0.199499625903176i</v>
      </c>
      <c r="AC2042" t="str">
        <f t="shared" si="1042"/>
        <v>1.41357132197894-2.17913677711344i</v>
      </c>
      <c r="AD2042" t="str">
        <f t="shared" si="1043"/>
        <v>0.357260564364488+0.409614994243926i</v>
      </c>
      <c r="AE2042" t="str">
        <f t="shared" si="1044"/>
        <v>-0.0240505710567696-0.0346063451740777i</v>
      </c>
      <c r="AF2042" t="str">
        <f t="shared" si="1045"/>
        <v>-14.6588969247664-1.76699095718688i</v>
      </c>
      <c r="AG2042" t="str">
        <f t="shared" si="1046"/>
        <v>1.18456026025418-0.137900802475239i</v>
      </c>
      <c r="AH2042" t="str">
        <f t="shared" si="1047"/>
        <v>0.189404813680399+0.486177937539293i</v>
      </c>
      <c r="AI2042">
        <f t="shared" si="1048"/>
        <v>-5.6504300632646673</v>
      </c>
      <c r="AJ2042">
        <f t="shared" si="1049"/>
        <v>68.715146245470848</v>
      </c>
      <c r="AK2042"/>
      <c r="AL2042"/>
      <c r="AM2042"/>
      <c r="AN2042"/>
    </row>
    <row r="2043" spans="1:40" x14ac:dyDescent="0.25">
      <c r="A2043"/>
      <c r="B2043">
        <f t="shared" si="1050"/>
        <v>190900</v>
      </c>
      <c r="C2043" s="186" t="str">
        <f t="shared" si="1018"/>
        <v>-2.09715663876095E-06+0.0128288238634999i</v>
      </c>
      <c r="D2043" s="158" t="str">
        <f t="shared" si="1019"/>
        <v>-5.95702203520686+0.0983543162868326i</v>
      </c>
      <c r="E2043" t="str">
        <f t="shared" si="1020"/>
        <v>2870</v>
      </c>
      <c r="F2043" t="str">
        <f t="shared" si="1021"/>
        <v>0.777000777000777</v>
      </c>
      <c r="G2043" t="str">
        <f t="shared" si="1016"/>
        <v>0.777000777000777</v>
      </c>
      <c r="H2043" t="str">
        <f t="shared" si="1022"/>
        <v>8.70230451504528+1.8645191617127i</v>
      </c>
      <c r="I2043" t="str">
        <f t="shared" si="1023"/>
        <v>749.662546962864i</v>
      </c>
      <c r="J2043" t="str">
        <f t="shared" si="1017"/>
        <v>-479.707131658971+162.134616736978i</v>
      </c>
      <c r="K2043" t="str">
        <f t="shared" si="1024"/>
        <v>0.474037196388554-1.4025322189407i</v>
      </c>
      <c r="L2043" t="str">
        <f t="shared" si="1025"/>
        <v>0.0336030698847307-0.0834959505354571i</v>
      </c>
      <c r="M2043" t="str">
        <f t="shared" si="1026"/>
        <v>0.507640266273285-1.48602816947616i</v>
      </c>
      <c r="N2043" t="str">
        <f t="shared" si="1027"/>
        <v>-0.846624265398901i</v>
      </c>
      <c r="O2043" t="str">
        <f t="shared" si="1028"/>
        <v>0.662515503883827-0.749048200794554i</v>
      </c>
      <c r="P2043" t="str">
        <f t="shared" si="1029"/>
        <v>0.337484496116173+0.749048200794554i</v>
      </c>
      <c r="Q2043" t="str">
        <f t="shared" si="1030"/>
        <v>-0.337484496116173+0.097576064604347i</v>
      </c>
      <c r="R2043" t="str">
        <f t="shared" si="1031"/>
        <v>-0.330640441037221-2.31510129449342i</v>
      </c>
      <c r="S2043" t="str">
        <f t="shared" si="1032"/>
        <v>0.0873909014264454i</v>
      </c>
      <c r="T2043" t="str">
        <f t="shared" si="1033"/>
        <v>0.202318789019311-0.0288949661902802i</v>
      </c>
      <c r="U2043" t="str">
        <f t="shared" si="1034"/>
        <v>0.0000499999999999999-0.00126319462110811i</v>
      </c>
      <c r="V2043" t="str">
        <f t="shared" si="1035"/>
        <v>3.33333333333333E-06-0.00138951408321892i</v>
      </c>
      <c r="W2043" t="str">
        <f t="shared" si="1036"/>
        <v>0.0000144700928413338-0.000661901468725248i</v>
      </c>
      <c r="X2043" t="str">
        <f t="shared" si="1037"/>
        <v>0.0000227335435846476-0.000661436454261441i</v>
      </c>
      <c r="Y2043" t="str">
        <f t="shared" si="1038"/>
        <v>0.009+0.119946007514058i</v>
      </c>
      <c r="Z2043" t="str">
        <f t="shared" si="1039"/>
        <v>-0.0769881061977612-0.00849156575266464i</v>
      </c>
      <c r="AA2043" t="str">
        <f t="shared" si="1040"/>
        <v>8.82713765748186-116.698706004365i</v>
      </c>
      <c r="AB2043" t="str">
        <f t="shared" si="1041"/>
        <v>1.39759041059464-0.199602458366521i</v>
      </c>
      <c r="AC2043" t="str">
        <f t="shared" si="1042"/>
        <v>1.41285829234591-2.17818496464737i</v>
      </c>
      <c r="AD2043" t="str">
        <f t="shared" si="1043"/>
        <v>0.357438126868153+0.409781999019942i</v>
      </c>
      <c r="AE2043" t="str">
        <f t="shared" si="1044"/>
        <v>-0.0240387936815181-0.0345835494152885i</v>
      </c>
      <c r="AF2043" t="str">
        <f t="shared" si="1045"/>
        <v>-14.6593265502521-1.76616484542587i</v>
      </c>
      <c r="AG2043" t="str">
        <f t="shared" si="1046"/>
        <v>1.18453378817745-0.137905220457374i</v>
      </c>
      <c r="AH2043" t="str">
        <f t="shared" si="1047"/>
        <v>0.189362928267873+0.485880739397914i</v>
      </c>
      <c r="AI2043">
        <f t="shared" si="1048"/>
        <v>-5.6552944363362574</v>
      </c>
      <c r="AJ2043">
        <f t="shared" si="1049"/>
        <v>68.707580882775346</v>
      </c>
      <c r="AK2043"/>
      <c r="AL2043"/>
      <c r="AM2043"/>
      <c r="AN2043"/>
    </row>
    <row r="2044" spans="1:40" x14ac:dyDescent="0.25">
      <c r="A2044"/>
      <c r="B2044">
        <f t="shared" si="1050"/>
        <v>191000</v>
      </c>
      <c r="C2044" s="186" t="str">
        <f t="shared" si="1018"/>
        <v>-2.09496123814427E-06+0.0128221072021498i</v>
      </c>
      <c r="D2044" s="158" t="str">
        <f t="shared" si="1019"/>
        <v>-5.95702201837545+0.0983028218831485i</v>
      </c>
      <c r="E2044" t="str">
        <f t="shared" si="1020"/>
        <v>2870</v>
      </c>
      <c r="F2044" t="str">
        <f t="shared" si="1021"/>
        <v>0.777000777000777</v>
      </c>
      <c r="G2044" t="str">
        <f t="shared" si="1016"/>
        <v>0.777000777000777</v>
      </c>
      <c r="H2044" t="str">
        <f t="shared" si="1022"/>
        <v>8.70273352848945+1.86364227501866i</v>
      </c>
      <c r="I2044" t="str">
        <f t="shared" si="1023"/>
        <v>750.055246044563i</v>
      </c>
      <c r="J2044" t="str">
        <f t="shared" si="1017"/>
        <v>-480.210885495682+162.219548437731i</v>
      </c>
      <c r="K2044" t="str">
        <f t="shared" si="1024"/>
        <v>0.473589925772484-1.40194594182548i</v>
      </c>
      <c r="L2044" t="str">
        <f t="shared" si="1025"/>
        <v>0.0335727915918338-0.0834644145423996i</v>
      </c>
      <c r="M2044" t="str">
        <f t="shared" si="1026"/>
        <v>0.507162717364318-1.48541035636788i</v>
      </c>
      <c r="N2044" t="str">
        <f t="shared" si="1027"/>
        <v>-0.847067756370823i</v>
      </c>
      <c r="O2044" t="str">
        <f t="shared" si="1028"/>
        <v>0.662183242626951-0.749341946766666i</v>
      </c>
      <c r="P2044" t="str">
        <f t="shared" si="1029"/>
        <v>0.337816757373049+0.749341946766666i</v>
      </c>
      <c r="Q2044" t="str">
        <f t="shared" si="1030"/>
        <v>-0.337816757373049+0.097725809604157i</v>
      </c>
      <c r="R2044" t="str">
        <f t="shared" si="1031"/>
        <v>-0.330637578538433-2.31383954393866i</v>
      </c>
      <c r="S2044" t="str">
        <f t="shared" si="1032"/>
        <v>0.0874366797928291i</v>
      </c>
      <c r="T2044" t="str">
        <f t="shared" si="1033"/>
        <v>0.20231444729535-0.0289098520821413i</v>
      </c>
      <c r="U2044" t="str">
        <f t="shared" si="1034"/>
        <v>0.0000499999999999999-0.00126253326266774i</v>
      </c>
      <c r="V2044" t="str">
        <f t="shared" si="1035"/>
        <v>3.33333333333333E-06-0.00138878658893451i</v>
      </c>
      <c r="W2044" t="str">
        <f t="shared" si="1036"/>
        <v>0.0000144700880374943-0.000661555162263319i</v>
      </c>
      <c r="X2044" t="str">
        <f t="shared" si="1037"/>
        <v>0.0000227248913957333-0.00066109049924335i</v>
      </c>
      <c r="Y2044" t="str">
        <f t="shared" si="1038"/>
        <v>0.009+0.12000883936713i</v>
      </c>
      <c r="Z2044" t="str">
        <f t="shared" si="1039"/>
        <v>-0.0769076473018574-0.00847996742954684i</v>
      </c>
      <c r="AA2044" t="str">
        <f t="shared" si="1040"/>
        <v>8.8178394169639-116.637634080669i</v>
      </c>
      <c r="AB2044" t="str">
        <f t="shared" si="1041"/>
        <v>1.39756041856175-0.199705288063253i</v>
      </c>
      <c r="AC2044" t="str">
        <f t="shared" si="1042"/>
        <v>1.412146236448-2.17723379594764i</v>
      </c>
      <c r="AD2044" t="str">
        <f t="shared" si="1043"/>
        <v>0.35761576344022+0.409948929594252i</v>
      </c>
      <c r="AE2044" t="str">
        <f t="shared" si="1044"/>
        <v>-0.024027033433508-0.0345607777152742i</v>
      </c>
      <c r="AF2044" t="str">
        <f t="shared" si="1045"/>
        <v>-14.6597555468649-1.76533945313551i</v>
      </c>
      <c r="AG2044" t="str">
        <f t="shared" si="1046"/>
        <v>1.1845073152527-0.13790966567283i</v>
      </c>
      <c r="AH2044" t="str">
        <f t="shared" si="1047"/>
        <v>0.189321097305738+0.485583858119926i</v>
      </c>
      <c r="AI2044">
        <f t="shared" si="1048"/>
        <v>-5.660156133800049</v>
      </c>
      <c r="AJ2044">
        <f t="shared" si="1049"/>
        <v>68.700014115831507</v>
      </c>
      <c r="AK2044"/>
      <c r="AL2044"/>
      <c r="AM2044"/>
      <c r="AN2044"/>
    </row>
    <row r="2045" spans="1:40" x14ac:dyDescent="0.25">
      <c r="A2045"/>
      <c r="B2045">
        <f t="shared" si="1050"/>
        <v>191100</v>
      </c>
      <c r="C2045" s="186" t="str">
        <f t="shared" si="1018"/>
        <v>-2.09276928309446E-06+0.0128153975702723i</v>
      </c>
      <c r="D2045" s="158" t="str">
        <f t="shared" si="1019"/>
        <v>-5.95702200157046+0.0982513813720877i</v>
      </c>
      <c r="E2045" t="str">
        <f t="shared" si="1020"/>
        <v>2870</v>
      </c>
      <c r="F2045" t="str">
        <f t="shared" si="1021"/>
        <v>0.777000777000777</v>
      </c>
      <c r="G2045" t="str">
        <f t="shared" si="1016"/>
        <v>0.777000777000777</v>
      </c>
      <c r="H2045" t="str">
        <f t="shared" si="1022"/>
        <v>8.70316191423791+1.86276616083689i</v>
      </c>
      <c r="I2045" t="str">
        <f t="shared" si="1023"/>
        <v>750.447945126262i</v>
      </c>
      <c r="J2045" t="str">
        <f t="shared" si="1017"/>
        <v>-480.71490314692+162.304480138483i</v>
      </c>
      <c r="K2045" t="str">
        <f t="shared" si="1024"/>
        <v>0.473143264815266-1.40136007660555i</v>
      </c>
      <c r="L2045" t="str">
        <f t="shared" si="1025"/>
        <v>0.0335425520009178-0.083432895994676i</v>
      </c>
      <c r="M2045" t="str">
        <f t="shared" si="1026"/>
        <v>0.506685816816184-1.48479297260023i</v>
      </c>
      <c r="N2045" t="str">
        <f t="shared" si="1027"/>
        <v>-0.847511247342745i</v>
      </c>
      <c r="O2045" t="str">
        <f t="shared" si="1028"/>
        <v>0.661850851129068-0.749635545355027i</v>
      </c>
      <c r="P2045" t="str">
        <f t="shared" si="1029"/>
        <v>0.338149148870932+0.749635545355027i</v>
      </c>
      <c r="Q2045" t="str">
        <f t="shared" si="1030"/>
        <v>-0.338149148870932+0.097875701987718i</v>
      </c>
      <c r="R2045" t="str">
        <f t="shared" si="1031"/>
        <v>-0.330634714454747-2.3125790874969i</v>
      </c>
      <c r="S2045" t="str">
        <f t="shared" si="1032"/>
        <v>0.0874824581592128i</v>
      </c>
      <c r="T2045" t="str">
        <f t="shared" si="1033"/>
        <v>0.202310103261818-0.0289247375732707i</v>
      </c>
      <c r="U2045" t="str">
        <f t="shared" si="1034"/>
        <v>0.00005-0.00126187259638691i</v>
      </c>
      <c r="V2045" t="str">
        <f t="shared" si="1035"/>
        <v>3.33333333333333E-06-0.0013880598560256i</v>
      </c>
      <c r="W2045" t="str">
        <f t="shared" si="1036"/>
        <v>0.0000144700832311432-0.000661209218361002i</v>
      </c>
      <c r="X2045" t="str">
        <f t="shared" si="1037"/>
        <v>0.0000227162527731113-0.000660744906247693i</v>
      </c>
      <c r="Y2045" t="str">
        <f t="shared" si="1038"/>
        <v>0.009+0.120071671220202i</v>
      </c>
      <c r="Z2045" t="str">
        <f t="shared" si="1039"/>
        <v>-0.0768273144481347-0.00846839253966566i</v>
      </c>
      <c r="AA2045" t="str">
        <f t="shared" si="1040"/>
        <v>8.80855588976095-116.576626020054i</v>
      </c>
      <c r="AB2045" t="str">
        <f t="shared" si="1041"/>
        <v>1.39753041057467-0.199808114991787i</v>
      </c>
      <c r="AC2045" t="str">
        <f t="shared" si="1042"/>
        <v>1.41143515259918-2.1762832705675i</v>
      </c>
      <c r="AD2045" t="str">
        <f t="shared" si="1043"/>
        <v>0.35779347405181+0.410115785935634i</v>
      </c>
      <c r="AE2045" t="str">
        <f t="shared" si="1044"/>
        <v>-0.0240152902764526-0.0345380300326224i</v>
      </c>
      <c r="AF2045" t="str">
        <f t="shared" si="1045"/>
        <v>-14.6601839158084-1.7645147794648i</v>
      </c>
      <c r="AG2045" t="str">
        <f t="shared" si="1046"/>
        <v>1.18448084146272-0.137914138066865i</v>
      </c>
      <c r="AH2045" t="str">
        <f t="shared" si="1047"/>
        <v>0.189279320693289+0.485287293166644i</v>
      </c>
      <c r="AI2045">
        <f t="shared" si="1048"/>
        <v>-5.6650151587843283</v>
      </c>
      <c r="AJ2045">
        <f t="shared" si="1049"/>
        <v>68.692445945060157</v>
      </c>
      <c r="AK2045"/>
      <c r="AL2045"/>
      <c r="AM2045"/>
      <c r="AN2045"/>
    </row>
    <row r="2046" spans="1:40" x14ac:dyDescent="0.25">
      <c r="A2046"/>
      <c r="B2046">
        <f t="shared" si="1050"/>
        <v>191200</v>
      </c>
      <c r="C2046" s="186" t="str">
        <f t="shared" si="1018"/>
        <v>-2.09058076640508E-06+0.0128086949568375i</v>
      </c>
      <c r="D2046" s="158" t="str">
        <f t="shared" si="1019"/>
        <v>-5.95702198479183+0.0981999946690875i</v>
      </c>
      <c r="E2046" t="str">
        <f t="shared" si="1020"/>
        <v>2870</v>
      </c>
      <c r="F2046" t="str">
        <f t="shared" si="1021"/>
        <v>0.777000777000777</v>
      </c>
      <c r="G2046" t="str">
        <f t="shared" si="1016"/>
        <v>0.777000777000777</v>
      </c>
      <c r="H2046" t="str">
        <f t="shared" si="1022"/>
        <v>8.70358967349158+1.86189081823299i</v>
      </c>
      <c r="I2046" t="str">
        <f t="shared" si="1023"/>
        <v>750.840644207961i</v>
      </c>
      <c r="J2046" t="str">
        <f t="shared" si="1017"/>
        <v>-481.219184612683+162.389411839236i</v>
      </c>
      <c r="K2046" t="str">
        <f t="shared" si="1024"/>
        <v>0.472697212454445-1.40077462298595i</v>
      </c>
      <c r="L2046" t="str">
        <f t="shared" si="1025"/>
        <v>0.0335123510502293-0.0834013948897271i</v>
      </c>
      <c r="M2046" t="str">
        <f t="shared" si="1026"/>
        <v>0.506209563504674-1.48417601787568i</v>
      </c>
      <c r="N2046" t="str">
        <f t="shared" si="1027"/>
        <v>-0.847954738314667i</v>
      </c>
      <c r="O2046" t="str">
        <f t="shared" si="1028"/>
        <v>0.661518329455554-0.749928996501891i</v>
      </c>
      <c r="P2046" t="str">
        <f t="shared" si="1029"/>
        <v>0.338481670544446+0.749928996501891i</v>
      </c>
      <c r="Q2046" t="str">
        <f t="shared" si="1030"/>
        <v>-0.338481670544446+0.0980257418127759i</v>
      </c>
      <c r="R2046" t="str">
        <f t="shared" si="1031"/>
        <v>-0.330631848786029-2.311319923137i</v>
      </c>
      <c r="S2046" t="str">
        <f t="shared" si="1032"/>
        <v>0.0875282365255965i</v>
      </c>
      <c r="T2046" t="str">
        <f t="shared" si="1033"/>
        <v>0.202305756918659-0.0289396226634388i</v>
      </c>
      <c r="U2046" t="str">
        <f t="shared" si="1034"/>
        <v>0.00005-0.00126121262117959i</v>
      </c>
      <c r="V2046" t="str">
        <f t="shared" si="1035"/>
        <v>3.33333333333333E-06-0.00138733388329755i</v>
      </c>
      <c r="W2046" t="str">
        <f t="shared" si="1036"/>
        <v>0.0000144700784222803-0.000660863636449417i</v>
      </c>
      <c r="X2046" t="str">
        <f t="shared" si="1037"/>
        <v>0.0000227076276884093-0.000660399674706783i</v>
      </c>
      <c r="Y2046" t="str">
        <f t="shared" si="1038"/>
        <v>0.009+0.120134503073274i</v>
      </c>
      <c r="Z2046" t="str">
        <f t="shared" si="1039"/>
        <v>-0.0767471073736101-0.00845684102244321i</v>
      </c>
      <c r="AA2046" t="str">
        <f t="shared" si="1040"/>
        <v>8.79928704478643-116.515681722452i</v>
      </c>
      <c r="AB2046" t="str">
        <f t="shared" si="1041"/>
        <v>1.397500386633-0.199910939150535i</v>
      </c>
      <c r="AC2046" t="str">
        <f t="shared" si="1042"/>
        <v>1.41072503911688-2.17533338805989i</v>
      </c>
      <c r="AD2046" t="str">
        <f t="shared" si="1043"/>
        <v>0.35797125867404+0.410282568012869i</v>
      </c>
      <c r="AE2046" t="str">
        <f t="shared" si="1044"/>
        <v>-0.0240035641741583-0.0345153063260143i</v>
      </c>
      <c r="AF2046" t="str">
        <f t="shared" si="1045"/>
        <v>-14.6606116582834-1.7636908235639i</v>
      </c>
      <c r="AG2046" t="str">
        <f t="shared" si="1046"/>
        <v>1.18445436679037-0.137918637584838i</v>
      </c>
      <c r="AH2046" t="str">
        <f t="shared" si="1047"/>
        <v>0.18923759833003+0.484991044000559i</v>
      </c>
      <c r="AI2046">
        <f t="shared" si="1048"/>
        <v>-5.6698715144128409</v>
      </c>
      <c r="AJ2046">
        <f t="shared" si="1049"/>
        <v>68.684876370882165</v>
      </c>
      <c r="AK2046"/>
      <c r="AL2046"/>
      <c r="AM2046"/>
      <c r="AN2046"/>
    </row>
    <row r="2047" spans="1:40" x14ac:dyDescent="0.25">
      <c r="A2047"/>
      <c r="B2047">
        <f t="shared" si="1050"/>
        <v>191300</v>
      </c>
      <c r="C2047" s="186" t="str">
        <f t="shared" si="1018"/>
        <v>-2.08839568088854E-06+0.0128019993508391i</v>
      </c>
      <c r="D2047" s="158" t="str">
        <f t="shared" si="1019"/>
        <v>-5.95702196803951+0.0981486616897665i</v>
      </c>
      <c r="E2047" t="str">
        <f t="shared" si="1020"/>
        <v>2870</v>
      </c>
      <c r="F2047" t="str">
        <f t="shared" si="1021"/>
        <v>0.777000777000777</v>
      </c>
      <c r="G2047" t="str">
        <f t="shared" si="1016"/>
        <v>0.777000777000777</v>
      </c>
      <c r="H2047" t="str">
        <f t="shared" si="1022"/>
        <v>8.70401680744856+1.86101624627383i</v>
      </c>
      <c r="I2047" t="str">
        <f t="shared" si="1023"/>
        <v>751.233343289659i</v>
      </c>
      <c r="J2047" t="str">
        <f t="shared" si="1017"/>
        <v>-481.723729892971+162.474343539989i</v>
      </c>
      <c r="K2047" t="str">
        <f t="shared" si="1024"/>
        <v>0.472251767629759-1.40018958067163i</v>
      </c>
      <c r="L2047" t="str">
        <f t="shared" si="1025"/>
        <v>0.0334821886781283-0.0833699112249541i</v>
      </c>
      <c r="M2047" t="str">
        <f t="shared" si="1026"/>
        <v>0.505733956307887-1.48355949189658i</v>
      </c>
      <c r="N2047" t="str">
        <f t="shared" si="1027"/>
        <v>-0.848398229286589i</v>
      </c>
      <c r="O2047" t="str">
        <f t="shared" si="1028"/>
        <v>0.661185677671811-0.750222300149541i</v>
      </c>
      <c r="P2047" t="str">
        <f t="shared" si="1029"/>
        <v>0.338814322328189+0.750222300149541i</v>
      </c>
      <c r="Q2047" t="str">
        <f t="shared" si="1030"/>
        <v>-0.338814322328189+0.098175929137048i</v>
      </c>
      <c r="R2047" t="str">
        <f t="shared" si="1031"/>
        <v>-0.330628981532139-2.31006204883204i</v>
      </c>
      <c r="S2047" t="str">
        <f t="shared" si="1032"/>
        <v>0.0875740148919802i</v>
      </c>
      <c r="T2047" t="str">
        <f t="shared" si="1033"/>
        <v>0.202301408265815-0.0289545073524158i</v>
      </c>
      <c r="U2047" t="str">
        <f t="shared" si="1034"/>
        <v>0.00005-0.00126055333596204i</v>
      </c>
      <c r="V2047" t="str">
        <f t="shared" si="1035"/>
        <v>3.33333333333333E-06-0.00138660866955824i</v>
      </c>
      <c r="W2047" t="str">
        <f t="shared" si="1036"/>
        <v>0.0000144700736109058-0.00066051841596089i</v>
      </c>
      <c r="X2047" t="str">
        <f t="shared" si="1037"/>
        <v>0.00002269901611333-0.000660054804054144i</v>
      </c>
      <c r="Y2047" t="str">
        <f t="shared" si="1038"/>
        <v>0.009+0.120197334926345i</v>
      </c>
      <c r="Z2047" t="str">
        <f t="shared" si="1039"/>
        <v>-0.0766670258159896-0.00844531281749173i</v>
      </c>
      <c r="AA2047" t="str">
        <f t="shared" si="1040"/>
        <v>8.7900328510364-116.454801088012i</v>
      </c>
      <c r="AB2047" t="str">
        <f t="shared" si="1041"/>
        <v>1.39747034673634-0.200013760537909i</v>
      </c>
      <c r="AC2047" t="str">
        <f t="shared" si="1042"/>
        <v>1.41001589432198-2.17438414797756i</v>
      </c>
      <c r="AD2047" t="str">
        <f t="shared" si="1043"/>
        <v>0.358149117278004+0.410449275794747i</v>
      </c>
      <c r="AE2047" t="str">
        <f t="shared" si="1044"/>
        <v>-0.0239918550905271-0.0344926065542314i</v>
      </c>
      <c r="AF2047" t="str">
        <f t="shared" si="1045"/>
        <v>-14.6610387754881-1.76286758458406i</v>
      </c>
      <c r="AG2047" t="str">
        <f t="shared" si="1046"/>
        <v>1.18442789121854-0.137923164172224i</v>
      </c>
      <c r="AH2047" t="str">
        <f t="shared" si="1047"/>
        <v>0.189195930115688+0.484695110085437i</v>
      </c>
      <c r="AI2047">
        <f t="shared" si="1048"/>
        <v>-5.674725203803118</v>
      </c>
      <c r="AJ2047">
        <f t="shared" si="1049"/>
        <v>68.677305393721028</v>
      </c>
      <c r="AK2047"/>
      <c r="AL2047"/>
      <c r="AM2047"/>
      <c r="AN2047"/>
    </row>
    <row r="2048" spans="1:40" x14ac:dyDescent="0.25">
      <c r="A2048"/>
      <c r="B2048">
        <f t="shared" si="1050"/>
        <v>191400</v>
      </c>
      <c r="C2048" s="186" t="str">
        <f t="shared" si="1018"/>
        <v>-0.000002086214019376+0.0127953107412936i</v>
      </c>
      <c r="D2048" s="158" t="str">
        <f t="shared" si="1019"/>
        <v>-5.95702195131344+0.0980973823499176i</v>
      </c>
      <c r="E2048" t="str">
        <f t="shared" si="1020"/>
        <v>2870</v>
      </c>
      <c r="F2048" t="str">
        <f t="shared" si="1021"/>
        <v>0.777000777000777</v>
      </c>
      <c r="G2048" t="str">
        <f t="shared" si="1016"/>
        <v>0.777000777000777</v>
      </c>
      <c r="H2048" t="str">
        <f t="shared" si="1022"/>
        <v>8.70444331730414+1.8601424440276i</v>
      </c>
      <c r="I2048" t="str">
        <f t="shared" si="1023"/>
        <v>751.626042371358i</v>
      </c>
      <c r="J2048" t="str">
        <f t="shared" si="1017"/>
        <v>-482.228538987786+162.559275240742i</v>
      </c>
      <c r="K2048" t="str">
        <f t="shared" si="1024"/>
        <v>0.471806929283145-1.39960494936743i</v>
      </c>
      <c r="L2048" t="str">
        <f t="shared" si="1025"/>
        <v>0.0334520648230877-0.0833384449977184i</v>
      </c>
      <c r="M2048" t="str">
        <f t="shared" si="1026"/>
        <v>0.505258994106233-1.48294339436515i</v>
      </c>
      <c r="N2048" t="str">
        <f t="shared" si="1027"/>
        <v>-0.848841720258511i</v>
      </c>
      <c r="O2048" t="str">
        <f t="shared" si="1028"/>
        <v>0.660852895843266-0.750515456240289i</v>
      </c>
      <c r="P2048" t="str">
        <f t="shared" si="1029"/>
        <v>0.339147104156734+0.750515456240289i</v>
      </c>
      <c r="Q2048" t="str">
        <f t="shared" si="1030"/>
        <v>-0.339147104156734+0.098326264018222i</v>
      </c>
      <c r="R2048" t="str">
        <f t="shared" si="1031"/>
        <v>-0.330626112692943-2.30880546255935i</v>
      </c>
      <c r="S2048" t="str">
        <f t="shared" si="1032"/>
        <v>0.0876197932583639i</v>
      </c>
      <c r="T2048" t="str">
        <f t="shared" si="1033"/>
        <v>0.202297057303231-0.0289693916399722i</v>
      </c>
      <c r="U2048" t="str">
        <f t="shared" si="1034"/>
        <v>0.00005-0.00125989473965276i</v>
      </c>
      <c r="V2048" t="str">
        <f t="shared" si="1035"/>
        <v>3.33333333333333E-06-0.00138588421361804i</v>
      </c>
      <c r="W2048" t="str">
        <f t="shared" si="1036"/>
        <v>0.0000144700687970197-0.000660173556328926i</v>
      </c>
      <c r="X2048" t="str">
        <f t="shared" si="1037"/>
        <v>0.0000226904180196495-0.000659710293724467i</v>
      </c>
      <c r="Y2048" t="str">
        <f t="shared" si="1038"/>
        <v>0.009+0.120260166779417i</v>
      </c>
      <c r="Z2048" t="str">
        <f t="shared" si="1039"/>
        <v>-0.0765870695136588-0.0084338078646117i</v>
      </c>
      <c r="AA2048" t="str">
        <f t="shared" si="1040"/>
        <v>8.78079327758839-116.393984017084i</v>
      </c>
      <c r="AB2048" t="str">
        <f t="shared" si="1041"/>
        <v>1.39744029088432-0.200116579152326i</v>
      </c>
      <c r="AC2048" t="str">
        <f t="shared" si="1042"/>
        <v>1.40930771653884-2.1734355498731i</v>
      </c>
      <c r="AD2048" t="str">
        <f t="shared" si="1043"/>
        <v>0.35832704983478+0.410615909250069i</v>
      </c>
      <c r="AE2048" t="str">
        <f t="shared" si="1044"/>
        <v>-0.0239801629895527-0.0344699306761489i</v>
      </c>
      <c r="AF2048" t="str">
        <f t="shared" si="1045"/>
        <v>-14.6614652686176-1.76204506167768i</v>
      </c>
      <c r="AG2048" t="str">
        <f t="shared" si="1046"/>
        <v>1.18440141473019-0.137927717774595i</v>
      </c>
      <c r="AH2048" t="str">
        <f t="shared" si="1047"/>
        <v>0.18915431595019+0.484399490886205i</v>
      </c>
      <c r="AI2048">
        <f t="shared" si="1048"/>
        <v>-5.6795762300683439</v>
      </c>
      <c r="AJ2048">
        <f t="shared" si="1049"/>
        <v>68.669733014000798</v>
      </c>
      <c r="AK2048"/>
      <c r="AL2048"/>
      <c r="AM2048"/>
      <c r="AN2048"/>
    </row>
    <row r="2049" spans="1:40" x14ac:dyDescent="0.25">
      <c r="A2049"/>
      <c r="B2049">
        <f t="shared" si="1050"/>
        <v>191500</v>
      </c>
      <c r="C2049" s="186" t="str">
        <f t="shared" si="1018"/>
        <v>-2.08403577471743E-06+0.0127886291172406i</v>
      </c>
      <c r="D2049" s="158" t="str">
        <f t="shared" si="1019"/>
        <v>-5.95702193461357+0.0980461565655113i</v>
      </c>
      <c r="E2049" t="str">
        <f t="shared" si="1020"/>
        <v>2870</v>
      </c>
      <c r="F2049" t="str">
        <f t="shared" si="1021"/>
        <v>0.777000777000777</v>
      </c>
      <c r="G2049" t="str">
        <f t="shared" si="1016"/>
        <v>0.777000777000777</v>
      </c>
      <c r="H2049" t="str">
        <f t="shared" si="1022"/>
        <v>8.70486920425082+1.85926941056377i</v>
      </c>
      <c r="I2049" t="str">
        <f t="shared" si="1023"/>
        <v>752.018741453057i</v>
      </c>
      <c r="J2049" t="str">
        <f t="shared" si="1017"/>
        <v>-482.733611897125+162.644206941494i</v>
      </c>
      <c r="K2049" t="str">
        <f t="shared" si="1024"/>
        <v>0.471362696358736-1.39902072877807i</v>
      </c>
      <c r="L2049" t="str">
        <f t="shared" si="1025"/>
        <v>0.0334219794236927-0.0833069962053414i</v>
      </c>
      <c r="M2049" t="str">
        <f t="shared" si="1026"/>
        <v>0.504784675782429-1.48232772498341i</v>
      </c>
      <c r="N2049" t="str">
        <f t="shared" si="1027"/>
        <v>-0.849285211230433i</v>
      </c>
      <c r="O2049" t="str">
        <f t="shared" si="1028"/>
        <v>0.660519984035372-0.750808464716476i</v>
      </c>
      <c r="P2049" t="str">
        <f t="shared" si="1029"/>
        <v>0.339480015964628+0.750808464716476i</v>
      </c>
      <c r="Q2049" t="str">
        <f t="shared" si="1030"/>
        <v>-0.339480015964628+0.098476746513957i</v>
      </c>
      <c r="R2049" t="str">
        <f t="shared" si="1031"/>
        <v>-0.330623242268305-2.3075501623005i</v>
      </c>
      <c r="S2049" t="str">
        <f t="shared" si="1032"/>
        <v>0.0876655716247476i</v>
      </c>
      <c r="T2049" t="str">
        <f t="shared" si="1033"/>
        <v>0.202292704030852-0.0289842755258784i</v>
      </c>
      <c r="U2049" t="str">
        <f t="shared" si="1034"/>
        <v>0.00005-0.00125923683117252i</v>
      </c>
      <c r="V2049" t="str">
        <f t="shared" si="1035"/>
        <v>3.33333333333333E-06-0.00138516051428978i</v>
      </c>
      <c r="W2049" t="str">
        <f t="shared" si="1036"/>
        <v>0.0000144700639806218-0.000659829056988213i</v>
      </c>
      <c r="X2049" t="str">
        <f t="shared" si="1037"/>
        <v>0.0000226818333792173-0.000659366143153628i</v>
      </c>
      <c r="Y2049" t="str">
        <f t="shared" si="1038"/>
        <v>0.009+0.120322998632489i</v>
      </c>
      <c r="Z2049" t="str">
        <f t="shared" si="1039"/>
        <v>-0.0765072382056868-0.00842232610379209i</v>
      </c>
      <c r="AA2049" t="str">
        <f t="shared" si="1040"/>
        <v>8.77156829360218-116.333230410231i</v>
      </c>
      <c r="AB2049" t="str">
        <f t="shared" si="1041"/>
        <v>1.39741021907655-0.200219394992197i</v>
      </c>
      <c r="AC2049" t="str">
        <f t="shared" si="1042"/>
        <v>1.40860050409527-2.1724875932988i</v>
      </c>
      <c r="AD2049" t="str">
        <f t="shared" si="1043"/>
        <v>0.358505056315443+0.410782468347644i</v>
      </c>
      <c r="AE2049" t="str">
        <f t="shared" si="1044"/>
        <v>-0.0239684878353241-0.0344472786507401i</v>
      </c>
      <c r="AF2049" t="str">
        <f t="shared" si="1045"/>
        <v>-14.6618911388644-1.76122325399826i</v>
      </c>
      <c r="AG2049" t="str">
        <f t="shared" si="1046"/>
        <v>1.18437493730831-0.137932298337638i</v>
      </c>
      <c r="AH2049" t="str">
        <f t="shared" si="1047"/>
        <v>0.189112755733687+0.484104185869043i</v>
      </c>
      <c r="AI2049">
        <f t="shared" si="1048"/>
        <v>-5.6844245963157416</v>
      </c>
      <c r="AJ2049">
        <f t="shared" si="1049"/>
        <v>68.662159232147289</v>
      </c>
      <c r="AK2049"/>
      <c r="AL2049"/>
      <c r="AM2049"/>
      <c r="AN2049"/>
    </row>
    <row r="2050" spans="1:40" x14ac:dyDescent="0.25">
      <c r="A2050"/>
      <c r="B2050">
        <f t="shared" si="1050"/>
        <v>191600</v>
      </c>
      <c r="C2050" s="186" t="str">
        <f t="shared" si="1018"/>
        <v>-2.08186093978135E-06+0.0127819544677424i</v>
      </c>
      <c r="D2050" s="158" t="str">
        <f t="shared" si="1019"/>
        <v>-5.95702191793983+0.0979949842526918i</v>
      </c>
      <c r="E2050" t="str">
        <f t="shared" si="1020"/>
        <v>2870</v>
      </c>
      <c r="F2050" t="str">
        <f t="shared" si="1021"/>
        <v>0.777000777000777</v>
      </c>
      <c r="G2050" t="str">
        <f t="shared" si="1016"/>
        <v>0.777000777000777</v>
      </c>
      <c r="H2050" t="str">
        <f t="shared" si="1022"/>
        <v>8.70529446947832+1.85839714495313i</v>
      </c>
      <c r="I2050" t="str">
        <f t="shared" si="1023"/>
        <v>752.411440534755i</v>
      </c>
      <c r="J2050" t="str">
        <f t="shared" si="1017"/>
        <v>-483.238948620991+162.729138642247i</v>
      </c>
      <c r="K2050" t="str">
        <f t="shared" si="1024"/>
        <v>0.470919067802847-1.39843691860816i</v>
      </c>
      <c r="L2050" t="str">
        <f t="shared" si="1025"/>
        <v>0.0333919324186415-0.0832755648451057i</v>
      </c>
      <c r="M2050" t="str">
        <f t="shared" si="1026"/>
        <v>0.504311000221488-1.48171248345327i</v>
      </c>
      <c r="N2050" t="str">
        <f t="shared" si="1027"/>
        <v>-0.849728702202354i</v>
      </c>
      <c r="O2050" t="str">
        <f t="shared" si="1028"/>
        <v>0.660186942313608-0.751101325520471i</v>
      </c>
      <c r="P2050" t="str">
        <f t="shared" si="1029"/>
        <v>0.339813057686392+0.751101325520471i</v>
      </c>
      <c r="Q2050" t="str">
        <f t="shared" si="1030"/>
        <v>-0.339813057686392+0.0986273766818829i</v>
      </c>
      <c r="R2050" t="str">
        <f t="shared" si="1031"/>
        <v>-0.330620370258085-2.30629614604125i</v>
      </c>
      <c r="S2050" t="str">
        <f t="shared" si="1032"/>
        <v>0.0877113499911313i</v>
      </c>
      <c r="T2050" t="str">
        <f t="shared" si="1033"/>
        <v>0.202288348448621-0.0289991590099043i</v>
      </c>
      <c r="U2050" t="str">
        <f t="shared" si="1034"/>
        <v>0.00005-0.00125857960944435i</v>
      </c>
      <c r="V2050" t="str">
        <f t="shared" si="1035"/>
        <v>3.33333333333333E-06-0.00138443757038879i</v>
      </c>
      <c r="W2050" t="str">
        <f t="shared" si="1036"/>
        <v>0.0000144700591617123-0.000659484917374622i</v>
      </c>
      <c r="X2050" t="str">
        <f t="shared" si="1037"/>
        <v>0.0000226732621639569-0.00065902235177868i</v>
      </c>
      <c r="Y2050" t="str">
        <f t="shared" si="1038"/>
        <v>0.009+0.120385830485561i</v>
      </c>
      <c r="Z2050" t="str">
        <f t="shared" si="1039"/>
        <v>-0.0764275316318191-0.00841086747520887i</v>
      </c>
      <c r="AA2050" t="str">
        <f t="shared" si="1040"/>
        <v>8.76235786831838-116.272540168221i</v>
      </c>
      <c r="AB2050" t="str">
        <f t="shared" si="1041"/>
        <v>1.39738013131264-0.200322208055935i</v>
      </c>
      <c r="AC2050" t="str">
        <f t="shared" si="1042"/>
        <v>1.40789425532251-2.17154027780677i</v>
      </c>
      <c r="AD2050" t="str">
        <f t="shared" si="1043"/>
        <v>0.358683136691049+0.410948953056289i</v>
      </c>
      <c r="AE2050" t="str">
        <f t="shared" si="1044"/>
        <v>-0.023956829592023-0.0344246504370732i</v>
      </c>
      <c r="AF2050" t="str">
        <f t="shared" si="1045"/>
        <v>-14.6623163874181-1.76040216070044i</v>
      </c>
      <c r="AG2050" t="str">
        <f t="shared" si="1046"/>
        <v>1.18434845893596-0.137936905807146i</v>
      </c>
      <c r="AH2050" t="str">
        <f t="shared" si="1047"/>
        <v>0.189071249366543+0.483809194501315i</v>
      </c>
      <c r="AI2050">
        <f t="shared" si="1048"/>
        <v>-5.6892703056476552</v>
      </c>
      <c r="AJ2050">
        <f t="shared" si="1049"/>
        <v>68.654584048586585</v>
      </c>
      <c r="AK2050"/>
      <c r="AL2050"/>
      <c r="AM2050"/>
      <c r="AN2050"/>
    </row>
    <row r="2051" spans="1:40" x14ac:dyDescent="0.25">
      <c r="A2051"/>
      <c r="B2051">
        <f t="shared" si="1050"/>
        <v>191700</v>
      </c>
      <c r="C2051" s="186" t="str">
        <f t="shared" si="1018"/>
        <v>-2.07968950745491E-06+0.0127752867818843i</v>
      </c>
      <c r="D2051" s="158" t="str">
        <f t="shared" si="1019"/>
        <v>-5.95702190129218+0.0979438653277797i</v>
      </c>
      <c r="E2051" t="str">
        <f t="shared" si="1020"/>
        <v>2870</v>
      </c>
      <c r="F2051" t="str">
        <f t="shared" si="1021"/>
        <v>0.777000777000777</v>
      </c>
      <c r="G2051" t="str">
        <f t="shared" si="1016"/>
        <v>0.777000777000777</v>
      </c>
      <c r="H2051" t="str">
        <f t="shared" si="1022"/>
        <v>8.70571911417358+1.85752564626776i</v>
      </c>
      <c r="I2051" t="str">
        <f t="shared" si="1023"/>
        <v>752.804139616454i</v>
      </c>
      <c r="J2051" t="str">
        <f t="shared" si="1017"/>
        <v>-483.744549159382+162.814070343i</v>
      </c>
      <c r="K2051" t="str">
        <f t="shared" si="1024"/>
        <v>0.470476042563979-1.39785351856224i</v>
      </c>
      <c r="L2051" t="str">
        <f t="shared" si="1025"/>
        <v>0.0333619237467439-0.083244150914254i</v>
      </c>
      <c r="M2051" t="str">
        <f t="shared" si="1026"/>
        <v>0.503837966310723-1.48109766947649i</v>
      </c>
      <c r="N2051" t="str">
        <f t="shared" si="1027"/>
        <v>-0.850172193174276i</v>
      </c>
      <c r="O2051" t="str">
        <f t="shared" si="1028"/>
        <v>0.659853770743478-0.751394038594674i</v>
      </c>
      <c r="P2051" t="str">
        <f t="shared" si="1029"/>
        <v>0.340146229256522+0.751394038594674i</v>
      </c>
      <c r="Q2051" t="str">
        <f t="shared" si="1030"/>
        <v>-0.340146229256522+0.0987781545796019i</v>
      </c>
      <c r="R2051" t="str">
        <f t="shared" si="1031"/>
        <v>-0.330617496662138-2.30504341177157i</v>
      </c>
      <c r="S2051" t="str">
        <f t="shared" si="1032"/>
        <v>0.087757128357515i</v>
      </c>
      <c r="T2051" t="str">
        <f t="shared" si="1033"/>
        <v>0.202283990556482-0.0290140420918195i</v>
      </c>
      <c r="U2051" t="str">
        <f t="shared" si="1034"/>
        <v>0.00005-0.00125792307339352i</v>
      </c>
      <c r="V2051" t="str">
        <f t="shared" si="1035"/>
        <v>3.33333333333333E-06-0.00138371538073288i</v>
      </c>
      <c r="W2051" t="str">
        <f t="shared" si="1036"/>
        <v>0.0000144700543402912-0.0006591411369252i</v>
      </c>
      <c r="X2051" t="str">
        <f t="shared" si="1037"/>
        <v>0.0000226647043458649-0.000658678919037854i</v>
      </c>
      <c r="Y2051" t="str">
        <f t="shared" si="1038"/>
        <v>0.009+0.120448662338633i</v>
      </c>
      <c r="Z2051" t="str">
        <f t="shared" si="1039"/>
        <v>-0.0763479495324797-0.0083994319192251i</v>
      </c>
      <c r="AA2051" t="str">
        <f t="shared" si="1040"/>
        <v>8.75316197105915-116.211913192027i</v>
      </c>
      <c r="AB2051" t="str">
        <f t="shared" si="1041"/>
        <v>1.3973500275922-0.200425018341948i</v>
      </c>
      <c r="AC2051" t="str">
        <f t="shared" si="1042"/>
        <v>1.40718896855525-2.17059360294891i</v>
      </c>
      <c r="AD2051" t="str">
        <f t="shared" si="1043"/>
        <v>0.358861290932637+0.411115363344826i</v>
      </c>
      <c r="AE2051" t="str">
        <f t="shared" si="1044"/>
        <v>-0.0239451882239231-0.0344020459943118i</v>
      </c>
      <c r="AF2051" t="str">
        <f t="shared" si="1045"/>
        <v>-14.6627410154658-1.75958178093998i</v>
      </c>
      <c r="AG2051" t="str">
        <f t="shared" si="1046"/>
        <v>1.18432197959624-0.137941540129013i</v>
      </c>
      <c r="AH2051" t="str">
        <f t="shared" si="1047"/>
        <v>0.189029796749326+0.483514516251594i</v>
      </c>
      <c r="AI2051">
        <f t="shared" si="1048"/>
        <v>-5.6941133611611905</v>
      </c>
      <c r="AJ2051">
        <f t="shared" si="1049"/>
        <v>68.647007463747045</v>
      </c>
      <c r="AK2051"/>
      <c r="AL2051"/>
      <c r="AM2051"/>
      <c r="AN2051"/>
    </row>
    <row r="2052" spans="1:40" x14ac:dyDescent="0.25">
      <c r="A2052"/>
      <c r="B2052">
        <f t="shared" si="1050"/>
        <v>191800</v>
      </c>
      <c r="C2052" s="186" t="str">
        <f t="shared" si="1018"/>
        <v>-2.07752147064376E-06+0.012768626048774i</v>
      </c>
      <c r="D2052" s="158" t="str">
        <f t="shared" si="1019"/>
        <v>-5.95702188467057+0.0978927997072674i</v>
      </c>
      <c r="E2052" t="str">
        <f t="shared" si="1020"/>
        <v>2870</v>
      </c>
      <c r="F2052" t="str">
        <f t="shared" si="1021"/>
        <v>0.777000777000777</v>
      </c>
      <c r="G2052" t="str">
        <f t="shared" si="1016"/>
        <v>0.777000777000777</v>
      </c>
      <c r="H2052" t="str">
        <f t="shared" si="1022"/>
        <v>8.70614313952075+1.85665491358106i</v>
      </c>
      <c r="I2052" t="str">
        <f t="shared" si="1023"/>
        <v>753.196838698153i</v>
      </c>
      <c r="J2052" t="str">
        <f t="shared" si="1017"/>
        <v>-484.250413512299+162.899002043753i</v>
      </c>
      <c r="K2052" t="str">
        <f t="shared" si="1024"/>
        <v>0.470033619592808-1.3972705283447i</v>
      </c>
      <c r="L2052" t="str">
        <f t="shared" si="1025"/>
        <v>0.0333319533469219-0.08321275440999i</v>
      </c>
      <c r="M2052" t="str">
        <f t="shared" si="1026"/>
        <v>0.50336557293973-1.48048328275469i</v>
      </c>
      <c r="N2052" t="str">
        <f t="shared" si="1027"/>
        <v>-0.850615684146198i</v>
      </c>
      <c r="O2052" t="str">
        <f t="shared" si="1028"/>
        <v>0.65952046939051-0.751686603881512i</v>
      </c>
      <c r="P2052" t="str">
        <f t="shared" si="1029"/>
        <v>0.34047953060949+0.751686603881512i</v>
      </c>
      <c r="Q2052" t="str">
        <f t="shared" si="1030"/>
        <v>-0.34047953060949+0.0989290802646861i</v>
      </c>
      <c r="R2052" t="str">
        <f t="shared" si="1031"/>
        <v>-0.330614621480332-2.30379195748561i</v>
      </c>
      <c r="S2052" t="str">
        <f t="shared" si="1032"/>
        <v>0.0878029067238987i</v>
      </c>
      <c r="T2052" t="str">
        <f t="shared" si="1033"/>
        <v>0.202279630354377-0.0290289247713947i</v>
      </c>
      <c r="U2052" t="str">
        <f t="shared" si="1034"/>
        <v>0.0000500000000000001-0.00125726722194754i</v>
      </c>
      <c r="V2052" t="str">
        <f t="shared" si="1035"/>
        <v>3.33333333333333E-06-0.00138299394414229i</v>
      </c>
      <c r="W2052" t="str">
        <f t="shared" si="1036"/>
        <v>0.0000144700495163583-0.000658797715078163i</v>
      </c>
      <c r="X2052" t="str">
        <f t="shared" si="1037"/>
        <v>0.0000226561598970101-0.000658335844370536i</v>
      </c>
      <c r="Y2052" t="str">
        <f t="shared" si="1038"/>
        <v>0.009+0.120511494191704i</v>
      </c>
      <c r="Z2052" t="str">
        <f t="shared" si="1039"/>
        <v>-0.0762684916487659-0.0083880193763897i</v>
      </c>
      <c r="AA2052" t="str">
        <f t="shared" si="1040"/>
        <v>8.74398057122774-116.151349382832i</v>
      </c>
      <c r="AB2052" t="str">
        <f t="shared" si="1041"/>
        <v>1.39731990791484-0.200527825848651i</v>
      </c>
      <c r="AC2052" t="str">
        <f t="shared" si="1042"/>
        <v>1.40648464213157-2.16964756827691i</v>
      </c>
      <c r="AD2052" t="str">
        <f t="shared" si="1043"/>
        <v>0.359039519011238+0.411281699182095i</v>
      </c>
      <c r="AE2052" t="str">
        <f t="shared" si="1044"/>
        <v>-0.0239335636953916-0.0343794652817157i</v>
      </c>
      <c r="AF2052" t="str">
        <f t="shared" si="1045"/>
        <v>-14.6631650241913-1.75876211387379i</v>
      </c>
      <c r="AG2052" t="str">
        <f t="shared" si="1046"/>
        <v>1.18429549927231-0.137946201249246i</v>
      </c>
      <c r="AH2052" t="str">
        <f t="shared" si="1047"/>
        <v>0.188988397782812+0.483220150589652i</v>
      </c>
      <c r="AI2052">
        <f t="shared" si="1048"/>
        <v>-5.6989537659482794</v>
      </c>
      <c r="AJ2052">
        <f t="shared" si="1049"/>
        <v>68.63942947805846</v>
      </c>
      <c r="AK2052"/>
      <c r="AL2052"/>
      <c r="AM2052"/>
      <c r="AN2052"/>
    </row>
    <row r="2053" spans="1:40" x14ac:dyDescent="0.25">
      <c r="A2053"/>
      <c r="B2053">
        <f t="shared" si="1050"/>
        <v>191900</v>
      </c>
      <c r="C2053" s="186" t="str">
        <f t="shared" si="1018"/>
        <v>-2.07535682227215E-06+0.0127619722575425i</v>
      </c>
      <c r="D2053" s="158" t="str">
        <f t="shared" si="1019"/>
        <v>-5.95702186807493+0.0978417873078259i</v>
      </c>
      <c r="E2053" t="str">
        <f t="shared" si="1020"/>
        <v>2870</v>
      </c>
      <c r="F2053" t="str">
        <f t="shared" si="1021"/>
        <v>0.777000777000777</v>
      </c>
      <c r="G2053" t="str">
        <f t="shared" ref="G2053:G2116" si="1051">IF($C$11=$C$7,$C$24,F2053)</f>
        <v>0.777000777000777</v>
      </c>
      <c r="H2053" t="str">
        <f t="shared" si="1022"/>
        <v>8.70656654670121+1.85578494596765i</v>
      </c>
      <c r="I2053" t="str">
        <f t="shared" si="1023"/>
        <v>753.589537779852i</v>
      </c>
      <c r="J2053" t="str">
        <f t="shared" ref="J2053:J2116" si="1052">IMSUM(COMPLEX(0,2*PI()*B2053*$C$113*$C$112),COMPLEX(0,2*PI()*B2053*$C$113*$C$111),COMPLEX(0,2*PI()*B2053*$C$28*10^-12*$C$111),COMPLEX(-1*2*PI()*B2053*2*PI()*B2053*$C$113*$C$112*$C$28*10^-12*$C$111,0),COMPLEX(1,0))</f>
        <v>-484.756541679742+162.983933744505i</v>
      </c>
      <c r="K2053" t="str">
        <f t="shared" si="1024"/>
        <v>0.469591797842177-1.39668794765988i</v>
      </c>
      <c r="L2053" t="str">
        <f t="shared" si="1025"/>
        <v>0.0333020211582091-0.0831813753294788i</v>
      </c>
      <c r="M2053" t="str">
        <f t="shared" si="1026"/>
        <v>0.502893819000386-1.47986932298936i</v>
      </c>
      <c r="N2053" t="str">
        <f t="shared" si="1027"/>
        <v>-0.85105917511812i</v>
      </c>
      <c r="O2053" t="str">
        <f t="shared" si="1028"/>
        <v>0.659187038320261-0.751979021323443i</v>
      </c>
      <c r="P2053" t="str">
        <f t="shared" si="1029"/>
        <v>0.340812961679739+0.751979021323443i</v>
      </c>
      <c r="Q2053" t="str">
        <f t="shared" si="1030"/>
        <v>-0.340812961679739+0.0990801537946771i</v>
      </c>
      <c r="R2053" t="str">
        <f t="shared" si="1031"/>
        <v>-0.330611744712531-2.30254178118173i</v>
      </c>
      <c r="S2053" t="str">
        <f t="shared" si="1032"/>
        <v>0.0878486850902822i</v>
      </c>
      <c r="T2053" t="str">
        <f t="shared" si="1033"/>
        <v>0.202275267842251-0.0290438070483999i</v>
      </c>
      <c r="U2053" t="str">
        <f t="shared" si="1034"/>
        <v>0.0000500000000000001-0.00125661205403616i</v>
      </c>
      <c r="V2053" t="str">
        <f t="shared" si="1035"/>
        <v>3.33333333333333E-06-0.00138227325943977i</v>
      </c>
      <c r="W2053" t="str">
        <f t="shared" si="1036"/>
        <v>0.0000144700446899138-0.000658454651272909i</v>
      </c>
      <c r="X2053" t="str">
        <f t="shared" si="1037"/>
        <v>0.0000226476287895352-0.000657993127217303i</v>
      </c>
      <c r="Y2053" t="str">
        <f t="shared" si="1038"/>
        <v>0.009+0.120574326044776i</v>
      </c>
      <c r="Z2053" t="str">
        <f t="shared" si="1039"/>
        <v>-0.0761891577224471-0.00837662978743671i</v>
      </c>
      <c r="AA2053" t="str">
        <f t="shared" si="1040"/>
        <v>8.73481363830723-116.09084864202i</v>
      </c>
      <c r="AB2053" t="str">
        <f t="shared" si="1041"/>
        <v>1.39728977228017-0.200630630574456i</v>
      </c>
      <c r="AC2053" t="str">
        <f t="shared" si="1042"/>
        <v>1.40578127439301-2.16870217334226i</v>
      </c>
      <c r="AD2053" t="str">
        <f t="shared" si="1043"/>
        <v>0.359217820897866+0.411447960536934i</v>
      </c>
      <c r="AE2053" t="str">
        <f t="shared" si="1044"/>
        <v>-0.0239219559708875-0.0343569082586389i</v>
      </c>
      <c r="AF2053" t="str">
        <f t="shared" si="1045"/>
        <v>-14.6635884147761-1.75794315865982i</v>
      </c>
      <c r="AG2053" t="str">
        <f t="shared" si="1046"/>
        <v>1.18426901794734-0.137950889113952i</v>
      </c>
      <c r="AH2053" t="str">
        <f t="shared" si="1047"/>
        <v>0.188947052368002+0.482926096986473i</v>
      </c>
      <c r="AI2053">
        <f t="shared" si="1048"/>
        <v>-5.7037915230953455</v>
      </c>
      <c r="AJ2053">
        <f t="shared" si="1049"/>
        <v>68.631850091951108</v>
      </c>
      <c r="AK2053"/>
      <c r="AL2053"/>
      <c r="AM2053"/>
      <c r="AN2053"/>
    </row>
    <row r="2054" spans="1:40" x14ac:dyDescent="0.25">
      <c r="A2054"/>
      <c r="B2054">
        <f t="shared" si="1050"/>
        <v>192000</v>
      </c>
      <c r="C2054" s="186" t="str">
        <f t="shared" ref="C2054:C2117" si="1053">IMPRODUCT(COMPLEX(-1,0),IMDIV(IMPRODUCT(G2054,COMPLEX($C$100+$C$101,0)),COMPLEX($C$100,2*PI()*B2054*$C$103*$C$102*(2*$C$100+$C$101))))</f>
        <v>-2.07319555528262E-06+0.0127553253973431i</v>
      </c>
      <c r="D2054" s="158" t="str">
        <f t="shared" ref="D2054:D2117" si="1054">IMPRODUCT(COMPLEX($C$106,0),IMSUB(C2054,G2054))</f>
        <v>-5.95702185150521+0.0977908280462971i</v>
      </c>
      <c r="E2054" t="str">
        <f t="shared" ref="E2054:E2117" si="1055">IMDIV(COMPLEX($C$20*10^3,0),COMPLEX(1,2*PI()*B2054*$C$20*1000*$C$29*10^-12))</f>
        <v>2870</v>
      </c>
      <c r="F2054" t="str">
        <f t="shared" ref="F2054:F2117" si="1056">IMDIV(COMPLEX($C$22*1000,0),IMSUM(COMPLEX($C$22*1000,0),E2054))</f>
        <v>0.777000777000777</v>
      </c>
      <c r="G2054" t="str">
        <f t="shared" si="1051"/>
        <v>0.777000777000777</v>
      </c>
      <c r="H2054" t="str">
        <f t="shared" ref="H2054:H2117" si="1057">IMPRODUCT(COMPLEX($C$108,0),IMPRODUCT(COMPLEX(-1,0),D2054),IMDIV(COMPLEX(0,2*PI()*B2054*$C$109*$C$110),COMPLEX(1,2*PI()*B2054*$C$109*$C$110)))</f>
        <v>8.7069893368936+1.85491574250355i</v>
      </c>
      <c r="I2054" t="str">
        <f t="shared" ref="I2054:I2117" si="1058">COMPLEX(0,2*PI()*B2054*$C$113*$C$112*$C$114)</f>
        <v>753.98223686155i</v>
      </c>
      <c r="J2054" t="str">
        <f t="shared" si="1052"/>
        <v>-485.26293366171+163.068865445258i</v>
      </c>
      <c r="K2054" t="str">
        <f t="shared" ref="K2054:K2117" si="1059">IMDIV(I2054,J2054)</f>
        <v>0.469150576267108-1.39610577621198i</v>
      </c>
      <c r="L2054" t="str">
        <f t="shared" ref="L2054:L2117" si="1060">IMDIV(COMPLEX($C$117,0),COMPLEX(1,2*PI()*B2054*$C$115*$C$116))</f>
        <v>0.0332721271197505-0.0831500136698462i</v>
      </c>
      <c r="M2054" t="str">
        <f t="shared" ref="M2054:M2117" si="1061">IMSUM(K2054,L2054)</f>
        <v>0.502422703386858-1.47925578988183i</v>
      </c>
      <c r="N2054" t="str">
        <f t="shared" ref="N2054:N2117" si="1062">COMPLEX(0,-2*PI()*B2054*$C$43)</f>
        <v>-0.851502666090042i</v>
      </c>
      <c r="O2054" t="str">
        <f t="shared" ref="O2054:O2117" si="1063">IMEXP(N2054)</f>
        <v>0.658853477598311-0.752271290862952i</v>
      </c>
      <c r="P2054" t="str">
        <f t="shared" ref="P2054:P2117" si="1064">IMSUB(COMPLEX(1,0),O2054)</f>
        <v>0.341146522401689+0.752271290862952i</v>
      </c>
      <c r="Q2054" t="str">
        <f t="shared" ref="Q2054:Q2117" si="1065">IMSUM(COMPLEX(0,2*PI()*B2054*$C$43),O2054,COMPLEX(-1,0))</f>
        <v>-0.341146522401689+0.09923137522709i</v>
      </c>
      <c r="R2054" t="str">
        <f t="shared" ref="R2054:R2117" si="1066">IMDIV(P2054,Q2054)</f>
        <v>-0.33060886635859-2.30129288086243i</v>
      </c>
      <c r="S2054" t="str">
        <f t="shared" ref="S2054:S2117" si="1067">IMDIV(COMPLEX(0,2*PI()*B2054*$C$123),COMPLEX($C$124,0))</f>
        <v>0.0878944634566659i</v>
      </c>
      <c r="T2054" t="str">
        <f t="shared" ref="T2054:T2117" si="1068">IMPRODUCT(R2054,S2054)</f>
        <v>0.202270903020048-0.0290586889226048i</v>
      </c>
      <c r="U2054" t="str">
        <f t="shared" ref="U2054:U2117" si="1069">IMDIV(COMPLEX(1,2*PI()*B2054*$C$16*10^-3*$C$15*10^-6),COMPLEX(0,2*PI()*B2054*$C$15*10^-6))</f>
        <v>0.0000500000000000001-0.00125595756859135i</v>
      </c>
      <c r="V2054" t="str">
        <f t="shared" ref="V2054:V2117" si="1070">IMSUM(COMPLEX($C$18*10^-3,0),IMDIV(COMPLEX(1,0),COMPLEX(0,2*PI()*B2054*($C$17*1*10^-6))))</f>
        <v>3.33333333333333E-06-0.00138155332545048i</v>
      </c>
      <c r="W2054" t="str">
        <f t="shared" ref="W2054:W2117" si="1071">IMDIV(IMPRODUCT(U2054,V2054),IMSUM(U2054,V2054))</f>
        <v>0.0000144700398609578-0.000658111944949992i</v>
      </c>
      <c r="X2054" t="str">
        <f t="shared" ref="X2054:X2117" si="1072">IMDIV(IMPRODUCT(COMPLEX($C$19,0),W2054),IMSUM(COMPLEX($C$19,0),W2054))</f>
        <v>0.0000226391109956547-0.000657650767019876i</v>
      </c>
      <c r="Y2054" t="str">
        <f t="shared" ref="Y2054:Y2117" si="1073">COMPLEX($C$13*10^-3,2*PI()*B2054*$C$12*0.000001)</f>
        <v>0.009+0.120637157897848i</v>
      </c>
      <c r="Z2054" t="str">
        <f t="shared" ref="Z2054:Z2117" si="1074">IMPRODUCT(COMPLEX($C$6,0),IMDIV(X2054,IMSUM(X2054,Y2054)))</f>
        <v>-0.0761099474959645-0.00836526309328534i</v>
      </c>
      <c r="AA2054" t="str">
        <f t="shared" ref="AA2054:AA2117" si="1075">IMDIV(COMPLEX($C$6,0),IMSUM(X2054,Y2054))</f>
        <v>8.72566114186217-116.030410871184i</v>
      </c>
      <c r="AB2054" t="str">
        <f t="shared" ref="AB2054:AB2117" si="1076">IMPRODUCT(COMPLEX($C$119,0),T2054)</f>
        <v>1.3972596206878-0.200733432517771i</v>
      </c>
      <c r="AC2054" t="str">
        <f t="shared" ref="AC2054:AC2117" si="1077">IMSUM(COMPLEX(1,0),IMPRODUCT(AB2054,M2054))</f>
        <v>1.40507886368449-2.16775741769622i</v>
      </c>
      <c r="AD2054" t="str">
        <f t="shared" ref="AD2054:AD2117" si="1078">IMDIV(AB2054,AC2054)</f>
        <v>0.359396196563525+0.411614147378198i</v>
      </c>
      <c r="AE2054" t="str">
        <f t="shared" ref="AE2054:AE2117" si="1079">IMPRODUCT(AD2054,AA2054,X2054)</f>
        <v>-0.0239103650149622-0.0343343748845308i</v>
      </c>
      <c r="AF2054" t="str">
        <f t="shared" ref="AF2054:AF2117" si="1080">IMSUB(D2054,H2054)</f>
        <v>-14.6640111883988-1.75712491445725i</v>
      </c>
      <c r="AG2054" t="str">
        <f t="shared" ref="AG2054:AG2117" si="1081">IMSUM(COMPLEX(1,0),IMPRODUCT(AD2054,AA2054,COMPLEX($C$127,0)))</f>
        <v>1.18424253560461-0.137955603669348i</v>
      </c>
      <c r="AH2054" t="str">
        <f t="shared" ref="AH2054:AH2117" si="1082">IMDIV(IMPRODUCT(AE2054,AF2054),AG2054)</f>
        <v>0.188905760406095+0.482632354914216i</v>
      </c>
      <c r="AI2054">
        <f t="shared" ref="AI2054:AI2117" si="1083">20*LOG10(IMABS(AH2054))</f>
        <v>-5.708626635683995</v>
      </c>
      <c r="AJ2054">
        <f t="shared" ref="AJ2054:AJ2117" si="1084">IMARGUMENT(AH2054)*180/PI()</f>
        <v>68.62426930585687</v>
      </c>
      <c r="AK2054"/>
      <c r="AL2054"/>
      <c r="AM2054"/>
      <c r="AN2054"/>
    </row>
    <row r="2055" spans="1:40" x14ac:dyDescent="0.25">
      <c r="A2055"/>
      <c r="B2055">
        <f t="shared" si="1050"/>
        <v>192100</v>
      </c>
      <c r="C2055" s="186" t="str">
        <f t="shared" si="1053"/>
        <v>-2.07103766263613E-06+0.0127486854573514i</v>
      </c>
      <c r="D2055" s="158" t="str">
        <f t="shared" si="1054"/>
        <v>-5.95702183496138+0.0977399218396941i</v>
      </c>
      <c r="E2055" t="str">
        <f t="shared" si="1055"/>
        <v>2870</v>
      </c>
      <c r="F2055" t="str">
        <f t="shared" si="1056"/>
        <v>0.777000777000777</v>
      </c>
      <c r="G2055" t="str">
        <f t="shared" si="1051"/>
        <v>0.777000777000777</v>
      </c>
      <c r="H2055" t="str">
        <f t="shared" si="1057"/>
        <v>8.70741151127383+1.85404730226599i</v>
      </c>
      <c r="I2055" t="str">
        <f t="shared" si="1058"/>
        <v>754.374935943249i</v>
      </c>
      <c r="J2055" t="str">
        <f t="shared" si="1052"/>
        <v>-485.769589458203+163.153797146011i</v>
      </c>
      <c r="K2055" t="str">
        <f t="shared" si="1059"/>
        <v>0.468709953824775-1.39552401370513i</v>
      </c>
      <c r="L2055" t="str">
        <f t="shared" si="1060"/>
        <v>0.0332422711708031-0.0831186694281803i</v>
      </c>
      <c r="M2055" t="str">
        <f t="shared" si="1061"/>
        <v>0.501952224995578-1.47864268313331i</v>
      </c>
      <c r="N2055" t="str">
        <f t="shared" si="1062"/>
        <v>-0.851946157061964i</v>
      </c>
      <c r="O2055" t="str">
        <f t="shared" si="1063"/>
        <v>0.658519787290266-0.752563412442554i</v>
      </c>
      <c r="P2055" t="str">
        <f t="shared" si="1064"/>
        <v>0.341480212709734+0.752563412442554i</v>
      </c>
      <c r="Q2055" t="str">
        <f t="shared" si="1065"/>
        <v>-0.341480212709734+0.09938274461941i</v>
      </c>
      <c r="R2055" t="str">
        <f t="shared" si="1066"/>
        <v>-0.33060598641837-2.30004525453439i</v>
      </c>
      <c r="S2055" t="str">
        <f t="shared" si="1067"/>
        <v>0.0879402418230496i</v>
      </c>
      <c r="T2055" t="str">
        <f t="shared" si="1068"/>
        <v>0.202266535887712-0.0290735703937793i</v>
      </c>
      <c r="U2055" t="str">
        <f t="shared" si="1069"/>
        <v>0.0000500000000000001-0.00125530376454731i</v>
      </c>
      <c r="V2055" t="str">
        <f t="shared" si="1070"/>
        <v>3.33333333333333E-06-0.00138083414100204i</v>
      </c>
      <c r="W2055" t="str">
        <f t="shared" si="1071"/>
        <v>0.0000144700350294901-0.000657769595551139i</v>
      </c>
      <c r="X2055" t="str">
        <f t="shared" si="1072"/>
        <v>0.0000226306064876555-0.000657308763221147i</v>
      </c>
      <c r="Y2055" t="str">
        <f t="shared" si="1073"/>
        <v>0.009+0.12069998975092i</v>
      </c>
      <c r="Z2055" t="str">
        <f t="shared" si="1074"/>
        <v>-0.0760308607124255-0.00835391923503833i</v>
      </c>
      <c r="AA2055" t="str">
        <f t="shared" si="1075"/>
        <v>8.71652305153646-115.970035972119i</v>
      </c>
      <c r="AB2055" t="str">
        <f t="shared" si="1076"/>
        <v>1.39722945313735-0.200836231677008i</v>
      </c>
      <c r="AC2055" t="str">
        <f t="shared" si="1077"/>
        <v>1.40437740835437-2.1668133008899i</v>
      </c>
      <c r="AD2055" t="str">
        <f t="shared" si="1078"/>
        <v>0.359574645979204+0.411780259674745i</v>
      </c>
      <c r="AE2055" t="str">
        <f t="shared" si="1079"/>
        <v>-0.0238987907922587-0.0343118651189347i</v>
      </c>
      <c r="AF2055" t="str">
        <f t="shared" si="1080"/>
        <v>-14.6644333462352-1.7563073804263i</v>
      </c>
      <c r="AG2055" t="str">
        <f t="shared" si="1081"/>
        <v>1.1842160522274-0.137960344861757i</v>
      </c>
      <c r="AH2055" t="str">
        <f t="shared" si="1082"/>
        <v>0.188864521798507+0.482338923846243i</v>
      </c>
      <c r="AI2055">
        <f t="shared" si="1083"/>
        <v>-5.7134591067904257</v>
      </c>
      <c r="AJ2055">
        <f t="shared" si="1084"/>
        <v>68.616687120208709</v>
      </c>
      <c r="AK2055"/>
      <c r="AL2055"/>
      <c r="AM2055"/>
      <c r="AN2055"/>
    </row>
    <row r="2056" spans="1:40" x14ac:dyDescent="0.25">
      <c r="A2056"/>
      <c r="B2056">
        <f t="shared" si="1050"/>
        <v>192200</v>
      </c>
      <c r="C2056" s="186" t="str">
        <f t="shared" si="1053"/>
        <v>-2.06888313731195E-06+0.0127420524267661i</v>
      </c>
      <c r="D2056" s="158" t="str">
        <f t="shared" si="1054"/>
        <v>-5.95702181844334+0.0976890686052068i</v>
      </c>
      <c r="E2056" t="str">
        <f t="shared" si="1055"/>
        <v>2870</v>
      </c>
      <c r="F2056" t="str">
        <f t="shared" si="1056"/>
        <v>0.777000777000777</v>
      </c>
      <c r="G2056" t="str">
        <f t="shared" si="1051"/>
        <v>0.777000777000777</v>
      </c>
      <c r="H2056" t="str">
        <f t="shared" si="1057"/>
        <v>8.70783307101498+1.8531796243335i</v>
      </c>
      <c r="I2056" t="str">
        <f t="shared" si="1058"/>
        <v>754.767635024948i</v>
      </c>
      <c r="J2056" t="str">
        <f t="shared" si="1052"/>
        <v>-486.276509069223+163.238728846764i</v>
      </c>
      <c r="K2056" t="str">
        <f t="shared" si="1059"/>
        <v>0.468269929474506-1.39494265984336i</v>
      </c>
      <c r="L2056" t="str">
        <f t="shared" si="1060"/>
        <v>0.0332124532507341-0.0830873426015303i</v>
      </c>
      <c r="M2056" t="str">
        <f t="shared" si="1061"/>
        <v>0.50148238272524-1.47803000244489i</v>
      </c>
      <c r="N2056" t="str">
        <f t="shared" si="1062"/>
        <v>-0.852389648033886i</v>
      </c>
      <c r="O2056" t="str">
        <f t="shared" si="1063"/>
        <v>0.658185967461759-0.752855386004795i</v>
      </c>
      <c r="P2056" t="str">
        <f t="shared" si="1064"/>
        <v>0.341814032538241+0.752855386004795i</v>
      </c>
      <c r="Q2056" t="str">
        <f t="shared" si="1065"/>
        <v>-0.341814032538241+0.099534262029091i</v>
      </c>
      <c r="R2056" t="str">
        <f t="shared" si="1066"/>
        <v>-0.330603104891738-2.29879890020844i</v>
      </c>
      <c r="S2056" t="str">
        <f t="shared" si="1067"/>
        <v>0.0879860201894333i</v>
      </c>
      <c r="T2056" t="str">
        <f t="shared" si="1068"/>
        <v>0.202262166445187-0.0290884514616938i</v>
      </c>
      <c r="U2056" t="str">
        <f t="shared" si="1069"/>
        <v>0.0000500000000000001-0.00125465064084047i</v>
      </c>
      <c r="V2056" t="str">
        <f t="shared" si="1070"/>
        <v>3.33333333333333E-06-0.00138011570492452i</v>
      </c>
      <c r="W2056" t="str">
        <f t="shared" si="1071"/>
        <v>0.0000144700301955108-0.000657427602519234i</v>
      </c>
      <c r="X2056" t="str">
        <f t="shared" si="1072"/>
        <v>0.0000226221152378964-0.000656967115265166i</v>
      </c>
      <c r="Y2056" t="str">
        <f t="shared" si="1073"/>
        <v>0.009+0.120762821603992i</v>
      </c>
      <c r="Z2056" t="str">
        <f t="shared" si="1074"/>
        <v>-0.0759518971156054-0.00834259815398199i</v>
      </c>
      <c r="AA2056" t="str">
        <f t="shared" si="1075"/>
        <v>8.70739933705428-115.909723846825i</v>
      </c>
      <c r="AB2056" t="str">
        <f t="shared" si="1076"/>
        <v>1.39719926962843-0.200939028050581i</v>
      </c>
      <c r="AC2056" t="str">
        <f t="shared" si="1077"/>
        <v>1.40367690675436-2.16586982247421i</v>
      </c>
      <c r="AD2056" t="str">
        <f t="shared" si="1078"/>
        <v>0.359753169115874+0.411946297395446i</v>
      </c>
      <c r="AE2056" t="str">
        <f t="shared" si="1079"/>
        <v>-0.0238872332675109-0.0342893789214888i</v>
      </c>
      <c r="AF2056" t="str">
        <f t="shared" si="1080"/>
        <v>-14.6648548894583-1.75549055572829i</v>
      </c>
      <c r="AG2056" t="str">
        <f t="shared" si="1081"/>
        <v>1.18418956779907-0.137965112637601i</v>
      </c>
      <c r="AH2056" t="str">
        <f t="shared" si="1082"/>
        <v>0.188823336446854+0.482045803257095i</v>
      </c>
      <c r="AI2056">
        <f t="shared" si="1083"/>
        <v>-5.7182889394858485</v>
      </c>
      <c r="AJ2056">
        <f t="shared" si="1084"/>
        <v>68.609103535441307</v>
      </c>
      <c r="AK2056"/>
      <c r="AL2056"/>
      <c r="AM2056"/>
      <c r="AN2056"/>
    </row>
    <row r="2057" spans="1:40" x14ac:dyDescent="0.25">
      <c r="A2057"/>
      <c r="B2057">
        <f t="shared" si="1050"/>
        <v>192300</v>
      </c>
      <c r="C2057" s="186" t="str">
        <f t="shared" si="1053"/>
        <v>-2.06673197230755E-06+0.0127354262948079i</v>
      </c>
      <c r="D2057" s="158" t="str">
        <f t="shared" si="1054"/>
        <v>-5.95702180195108+0.0976382682601939i</v>
      </c>
      <c r="E2057" t="str">
        <f t="shared" si="1055"/>
        <v>2870</v>
      </c>
      <c r="F2057" t="str">
        <f t="shared" si="1056"/>
        <v>0.777000777000777</v>
      </c>
      <c r="G2057" t="str">
        <f t="shared" si="1051"/>
        <v>0.777000777000777</v>
      </c>
      <c r="H2057" t="str">
        <f t="shared" si="1057"/>
        <v>8.70825401728749+1.85231270778592i</v>
      </c>
      <c r="I2057" t="str">
        <f t="shared" si="1058"/>
        <v>755.160334106646i</v>
      </c>
      <c r="J2057" t="str">
        <f t="shared" si="1052"/>
        <v>-486.783692494768+163.323660547516i</v>
      </c>
      <c r="K2057" t="str">
        <f t="shared" si="1059"/>
        <v>0.467830502177786-1.39436171433061i</v>
      </c>
      <c r="L2057" t="str">
        <f t="shared" si="1060"/>
        <v>0.0331826732990221-0.0830560331869073i</v>
      </c>
      <c r="M2057" t="str">
        <f t="shared" si="1061"/>
        <v>0.501013175476808-1.47741774751752i</v>
      </c>
      <c r="N2057" t="str">
        <f t="shared" si="1062"/>
        <v>-0.852833139005808i</v>
      </c>
      <c r="O2057" t="str">
        <f t="shared" si="1063"/>
        <v>0.657852018178444-0.753147211492247i</v>
      </c>
      <c r="P2057" t="str">
        <f t="shared" si="1064"/>
        <v>0.342147981821556+0.753147211492247i</v>
      </c>
      <c r="Q2057" t="str">
        <f t="shared" si="1065"/>
        <v>-0.342147981821556+0.0996859275135611i</v>
      </c>
      <c r="R2057" t="str">
        <f t="shared" si="1066"/>
        <v>-0.330600221778557-2.29755381589951i</v>
      </c>
      <c r="S2057" t="str">
        <f t="shared" si="1067"/>
        <v>0.088031798555817i</v>
      </c>
      <c r="T2057" t="str">
        <f t="shared" si="1068"/>
        <v>0.202257794692414-0.0291033321261184i</v>
      </c>
      <c r="U2057" t="str">
        <f t="shared" si="1069"/>
        <v>0.0000499999999999999-0.00125399819640946i</v>
      </c>
      <c r="V2057" t="str">
        <f t="shared" si="1070"/>
        <v>3.33333333333333E-06-0.0013793980160504i</v>
      </c>
      <c r="W2057" t="str">
        <f t="shared" si="1071"/>
        <v>0.0000144700253590198-0.000657085965298323i</v>
      </c>
      <c r="X2057" t="str">
        <f t="shared" si="1072"/>
        <v>0.0000226136372188081-0.000656625822597136i</v>
      </c>
      <c r="Y2057" t="str">
        <f t="shared" si="1073"/>
        <v>0.009+0.120825653457063i</v>
      </c>
      <c r="Z2057" t="str">
        <f t="shared" si="1074"/>
        <v>-0.0758730564499429-0.00833129979158534i</v>
      </c>
      <c r="AA2057" t="str">
        <f t="shared" si="1075"/>
        <v>8.69828996821951-115.849474397506i</v>
      </c>
      <c r="AB2057" t="str">
        <f t="shared" si="1076"/>
        <v>1.39716907016064-0.2010418216369i</v>
      </c>
      <c r="AC2057" t="str">
        <f t="shared" si="1077"/>
        <v>1.40297735723955-2.16492698199983i</v>
      </c>
      <c r="AD2057" t="str">
        <f t="shared" si="1078"/>
        <v>0.359931765944496+0.41211226050918i</v>
      </c>
      <c r="AE2057" t="str">
        <f t="shared" si="1079"/>
        <v>-0.0238756924055445-0.0342669162519249i</v>
      </c>
      <c r="AF2057" t="str">
        <f t="shared" si="1080"/>
        <v>-14.6652758192386-1.75467443952573i</v>
      </c>
      <c r="AG2057" t="str">
        <f t="shared" si="1081"/>
        <v>1.18416308230301-0.137969906943413i</v>
      </c>
      <c r="AH2057" t="str">
        <f t="shared" si="1082"/>
        <v>0.188782204252968+0.48175299262251i</v>
      </c>
      <c r="AI2057">
        <f t="shared" si="1083"/>
        <v>-5.7231161368360839</v>
      </c>
      <c r="AJ2057">
        <f t="shared" si="1084"/>
        <v>68.601518551990438</v>
      </c>
      <c r="AK2057"/>
      <c r="AL2057"/>
      <c r="AM2057"/>
      <c r="AN2057"/>
    </row>
    <row r="2058" spans="1:40" x14ac:dyDescent="0.25">
      <c r="A2058"/>
      <c r="B2058">
        <f t="shared" si="1050"/>
        <v>192400</v>
      </c>
      <c r="C2058" s="186" t="str">
        <f t="shared" si="1053"/>
        <v>-0.0000020645841606387+0.0127288070507204i</v>
      </c>
      <c r="D2058" s="158" t="str">
        <f t="shared" si="1054"/>
        <v>-5.95702178548453+0.0975875207221898i</v>
      </c>
      <c r="E2058" t="str">
        <f t="shared" si="1055"/>
        <v>2870</v>
      </c>
      <c r="F2058" t="str">
        <f t="shared" si="1056"/>
        <v>0.777000777000777</v>
      </c>
      <c r="G2058" t="str">
        <f t="shared" si="1051"/>
        <v>0.777000777000777</v>
      </c>
      <c r="H2058" t="str">
        <f t="shared" si="1057"/>
        <v>8.70867435125904+1.85144655170437i</v>
      </c>
      <c r="I2058" t="str">
        <f t="shared" si="1058"/>
        <v>755.553033188345i</v>
      </c>
      <c r="J2058" t="str">
        <f t="shared" si="1052"/>
        <v>-487.291139734839+163.408592248269i</v>
      </c>
      <c r="K2058" t="str">
        <f t="shared" si="1059"/>
        <v>0.46739167089825-1.39378117687071i</v>
      </c>
      <c r="L2058" t="str">
        <f t="shared" si="1060"/>
        <v>0.0331529312552562-0.0830247411812844i</v>
      </c>
      <c r="M2058" t="str">
        <f t="shared" si="1061"/>
        <v>0.500544602153506-1.47680591805199i</v>
      </c>
      <c r="N2058" t="str">
        <f t="shared" si="1062"/>
        <v>-0.85327662997773i</v>
      </c>
      <c r="O2058" t="str">
        <f t="shared" si="1063"/>
        <v>0.657517939506007-0.753438888847513i</v>
      </c>
      <c r="P2058" t="str">
        <f t="shared" si="1064"/>
        <v>0.342482060493993+0.753438888847513i</v>
      </c>
      <c r="Q2058" t="str">
        <f t="shared" si="1065"/>
        <v>-0.342482060493993+0.099837741130217i</v>
      </c>
      <c r="R2058" t="str">
        <f t="shared" si="1066"/>
        <v>-0.33059733707868-2.2963099996267i</v>
      </c>
      <c r="S2058" t="str">
        <f t="shared" si="1067"/>
        <v>0.0880775769222007i</v>
      </c>
      <c r="T2058" t="str">
        <f t="shared" si="1068"/>
        <v>0.202253420629339-0.0291182123868221i</v>
      </c>
      <c r="U2058" t="str">
        <f t="shared" si="1069"/>
        <v>0.0000499999999999999-0.00125334643019511i</v>
      </c>
      <c r="V2058" t="str">
        <f t="shared" si="1070"/>
        <v>3.33333333333333E-06-0.00137868107321462i</v>
      </c>
      <c r="W2058" t="str">
        <f t="shared" si="1071"/>
        <v>0.0000144700205200174-0.00065674468333361i</v>
      </c>
      <c r="X2058" t="str">
        <f t="shared" si="1072"/>
        <v>0.0000226051724028936-0.000656284884663419i</v>
      </c>
      <c r="Y2058" t="str">
        <f t="shared" si="1073"/>
        <v>0.009+0.120888485310135i</v>
      </c>
      <c r="Z2058" t="str">
        <f t="shared" si="1074"/>
        <v>-0.0757943384605377-0.00832002408949912i</v>
      </c>
      <c r="AA2058" t="str">
        <f t="shared" si="1075"/>
        <v>8.68919491491489-115.789287526566i</v>
      </c>
      <c r="AB2058" t="str">
        <f t="shared" si="1076"/>
        <v>1.39713885473359-0.201144612434371i</v>
      </c>
      <c r="AC2058" t="str">
        <f t="shared" si="1077"/>
        <v>1.40227875816848-2.16398477901723i</v>
      </c>
      <c r="AD2058" t="str">
        <f t="shared" si="1078"/>
        <v>0.360110436436028+0.412278148984829i</v>
      </c>
      <c r="AE2058" t="str">
        <f t="shared" si="1079"/>
        <v>-0.0238641681712764-0.034244477070068i</v>
      </c>
      <c r="AF2058" t="str">
        <f t="shared" si="1080"/>
        <v>-14.6656961367436-1.75385903098218i</v>
      </c>
      <c r="AG2058" t="str">
        <f t="shared" si="1081"/>
        <v>1.18413659572266-0.13797472772583i</v>
      </c>
      <c r="AH2058" t="str">
        <f t="shared" si="1082"/>
        <v>0.188741125118894+0.481460491419392i</v>
      </c>
      <c r="AI2058">
        <f t="shared" si="1083"/>
        <v>-5.7279407019020034</v>
      </c>
      <c r="AJ2058">
        <f t="shared" si="1084"/>
        <v>68.593932170291907</v>
      </c>
      <c r="AK2058"/>
      <c r="AL2058"/>
      <c r="AM2058"/>
      <c r="AN2058"/>
    </row>
    <row r="2059" spans="1:40" x14ac:dyDescent="0.25">
      <c r="A2059"/>
      <c r="B2059">
        <f t="shared" si="1050"/>
        <v>192500</v>
      </c>
      <c r="C2059" s="186" t="str">
        <f t="shared" si="1053"/>
        <v>-2.06243969533921E-06+0.012722194683769i</v>
      </c>
      <c r="D2059" s="158" t="str">
        <f t="shared" si="1054"/>
        <v>-5.95702176904362+0.0975368259088957i</v>
      </c>
      <c r="E2059" t="str">
        <f t="shared" si="1055"/>
        <v>2870</v>
      </c>
      <c r="F2059" t="str">
        <f t="shared" si="1056"/>
        <v>0.777000777000777</v>
      </c>
      <c r="G2059" t="str">
        <f t="shared" si="1051"/>
        <v>0.777000777000777</v>
      </c>
      <c r="H2059" t="str">
        <f t="shared" si="1057"/>
        <v>8.70909407409454+1.85058115517127i</v>
      </c>
      <c r="I2059" t="str">
        <f t="shared" si="1058"/>
        <v>755.945732270044i</v>
      </c>
      <c r="J2059" t="str">
        <f t="shared" si="1052"/>
        <v>-487.798850789435+163.493523949022i</v>
      </c>
      <c r="K2059" t="str">
        <f t="shared" si="1059"/>
        <v>0.466953434601669-1.39320104716745i</v>
      </c>
      <c r="L2059" t="str">
        <f t="shared" si="1060"/>
        <v>0.0331232270591358-0.0829934665815967i</v>
      </c>
      <c r="M2059" t="str">
        <f t="shared" si="1061"/>
        <v>0.500076661660805-1.47619451374905i</v>
      </c>
      <c r="N2059" t="str">
        <f t="shared" si="1062"/>
        <v>-0.853720120949651i</v>
      </c>
      <c r="O2059" t="str">
        <f t="shared" si="1063"/>
        <v>0.657183731510154-0.753730418013224i</v>
      </c>
      <c r="P2059" t="str">
        <f t="shared" si="1064"/>
        <v>0.342816268489846+0.753730418013224i</v>
      </c>
      <c r="Q2059" t="str">
        <f t="shared" si="1065"/>
        <v>-0.342816268489846+0.0999897029364269i</v>
      </c>
      <c r="R2059" t="str">
        <f t="shared" si="1066"/>
        <v>-0.330594450791979-2.29506744941321i</v>
      </c>
      <c r="S2059" t="str">
        <f t="shared" si="1067"/>
        <v>0.0881233552885844i</v>
      </c>
      <c r="T2059" t="str">
        <f t="shared" si="1068"/>
        <v>0.202249044255906-0.029133092243576i</v>
      </c>
      <c r="U2059" t="str">
        <f t="shared" si="1069"/>
        <v>0.00005-0.00125269534114046i</v>
      </c>
      <c r="V2059" t="str">
        <f t="shared" si="1070"/>
        <v>3.33333333333333E-06-0.00137796487525451i</v>
      </c>
      <c r="W2059" t="str">
        <f t="shared" si="1071"/>
        <v>0.0000144700156785033-0.000656403756071442i</v>
      </c>
      <c r="X2059" t="str">
        <f t="shared" si="1072"/>
        <v>0.0000225967207627259-0.000655944300911515i</v>
      </c>
      <c r="Y2059" t="str">
        <f t="shared" si="1073"/>
        <v>0.009+0.120951317163207i</v>
      </c>
      <c r="Z2059" t="str">
        <f t="shared" si="1074"/>
        <v>-0.0757157428931511-0.00830877098955568i</v>
      </c>
      <c r="AA2059" t="str">
        <f t="shared" si="1075"/>
        <v>8.68011414710302-115.729163136615i</v>
      </c>
      <c r="AB2059" t="str">
        <f t="shared" si="1076"/>
        <v>1.39710862334692-0.201247400441412i</v>
      </c>
      <c r="AC2059" t="str">
        <f t="shared" si="1077"/>
        <v>1.40158110790298-2.16304321307687i</v>
      </c>
      <c r="AD2059" t="str">
        <f t="shared" si="1078"/>
        <v>0.360289180561385+0.412443962791294i</v>
      </c>
      <c r="AE2059" t="str">
        <f t="shared" si="1079"/>
        <v>-0.0238526605297122-0.0342220613358371i</v>
      </c>
      <c r="AF2059" t="str">
        <f t="shared" si="1080"/>
        <v>-14.6661158431382-1.75304432926237i</v>
      </c>
      <c r="AG2059" t="str">
        <f t="shared" si="1081"/>
        <v>1.18411010804153-0.137979574931587i</v>
      </c>
      <c r="AH2059" t="str">
        <f t="shared" si="1082"/>
        <v>0.188700098946861+0.481168299125822i</v>
      </c>
      <c r="AI2059">
        <f t="shared" si="1083"/>
        <v>-5.7327626377394978</v>
      </c>
      <c r="AJ2059">
        <f t="shared" si="1084"/>
        <v>68.586344390785172</v>
      </c>
      <c r="AK2059"/>
      <c r="AL2059"/>
      <c r="AM2059"/>
      <c r="AN2059"/>
    </row>
    <row r="2060" spans="1:40" x14ac:dyDescent="0.25">
      <c r="A2060"/>
      <c r="B2060">
        <f t="shared" si="1050"/>
        <v>192600</v>
      </c>
      <c r="C2060" s="186" t="str">
        <f t="shared" si="1053"/>
        <v>-2.06029856946099E-06+0.0127155891832417i</v>
      </c>
      <c r="D2060" s="158" t="str">
        <f t="shared" si="1054"/>
        <v>-5.95702175262832+0.0974861837381864i</v>
      </c>
      <c r="E2060" t="str">
        <f t="shared" si="1055"/>
        <v>2870</v>
      </c>
      <c r="F2060" t="str">
        <f t="shared" si="1056"/>
        <v>0.777000777000777</v>
      </c>
      <c r="G2060" t="str">
        <f t="shared" si="1051"/>
        <v>0.777000777000777</v>
      </c>
      <c r="H2060" t="str">
        <f t="shared" si="1057"/>
        <v>8.70951318695627+1.84971651727028i</v>
      </c>
      <c r="I2060" t="str">
        <f t="shared" si="1058"/>
        <v>756.338431351743i</v>
      </c>
      <c r="J2060" t="str">
        <f t="shared" si="1052"/>
        <v>-488.306825658557+163.578455649775i</v>
      </c>
      <c r="K2060" t="str">
        <f t="shared" si="1059"/>
        <v>0.466515792255948-1.39262132492447i</v>
      </c>
      <c r="L2060" t="str">
        <f t="shared" si="1060"/>
        <v>0.033093560650471-0.0829622093847426i</v>
      </c>
      <c r="M2060" t="str">
        <f t="shared" si="1061"/>
        <v>0.499609352906419-1.47558353430921i</v>
      </c>
      <c r="N2060" t="str">
        <f t="shared" si="1062"/>
        <v>-0.854163611921574i</v>
      </c>
      <c r="O2060" t="str">
        <f t="shared" si="1063"/>
        <v>0.656849394256618-0.754021798932042i</v>
      </c>
      <c r="P2060" t="str">
        <f t="shared" si="1064"/>
        <v>0.343150605743382+0.754021798932042i</v>
      </c>
      <c r="Q2060" t="str">
        <f t="shared" si="1065"/>
        <v>-0.343150605743382+0.100141812989532i</v>
      </c>
      <c r="R2060" t="str">
        <f t="shared" si="1066"/>
        <v>-0.330591562918301-2.29382616328633i</v>
      </c>
      <c r="S2060" t="str">
        <f t="shared" si="1067"/>
        <v>0.0881691336549681i</v>
      </c>
      <c r="T2060" t="str">
        <f t="shared" si="1068"/>
        <v>0.202244665572055-0.0291479716961485i</v>
      </c>
      <c r="U2060" t="str">
        <f t="shared" si="1069"/>
        <v>0.00005-0.00125204492819075i</v>
      </c>
      <c r="V2060" t="str">
        <f t="shared" si="1070"/>
        <v>3.33333333333333E-06-0.00137724942100982i</v>
      </c>
      <c r="W2060" t="str">
        <f t="shared" si="1071"/>
        <v>0.0000144700108344775-0.000656063182959329i</v>
      </c>
      <c r="X2060" t="str">
        <f t="shared" si="1072"/>
        <v>0.0000225882822709503-0.000655604070790085i</v>
      </c>
      <c r="Y2060" t="str">
        <f t="shared" si="1073"/>
        <v>0.009+0.121014149016279i</v>
      </c>
      <c r="Z2060" t="str">
        <f t="shared" si="1074"/>
        <v>-0.0756372694942005-0.00829754043376776i</v>
      </c>
      <c r="AA2060" t="str">
        <f t="shared" si="1075"/>
        <v>8.67104763482465-115.669101130462i</v>
      </c>
      <c r="AB2060" t="str">
        <f t="shared" si="1076"/>
        <v>1.39707837600019-0.201350185656424i</v>
      </c>
      <c r="AC2060" t="str">
        <f t="shared" si="1077"/>
        <v>1.40088440480828-2.16210228372872i</v>
      </c>
      <c r="AD2060" t="str">
        <f t="shared" si="1078"/>
        <v>0.360467998291508+0.412609701897475i</v>
      </c>
      <c r="AE2060" t="str">
        <f t="shared" si="1079"/>
        <v>-0.0238411694459507-0.0341996690092442i</v>
      </c>
      <c r="AF2060" t="str">
        <f t="shared" si="1080"/>
        <v>-14.6665349395846-1.75223033353209i</v>
      </c>
      <c r="AG2060" t="str">
        <f t="shared" si="1081"/>
        <v>1.18408361924314-0.137984448507533i</v>
      </c>
      <c r="AH2060" t="str">
        <f t="shared" si="1082"/>
        <v>0.188659125639342+0.480876415221077i</v>
      </c>
      <c r="AI2060">
        <f t="shared" si="1083"/>
        <v>-5.7375819473987812</v>
      </c>
      <c r="AJ2060">
        <f t="shared" si="1084"/>
        <v>68.578755213907954</v>
      </c>
      <c r="AK2060"/>
      <c r="AL2060"/>
      <c r="AM2060"/>
      <c r="AN2060"/>
    </row>
    <row r="2061" spans="1:40" x14ac:dyDescent="0.25">
      <c r="A2061"/>
      <c r="B2061">
        <f t="shared" si="1050"/>
        <v>192700</v>
      </c>
      <c r="C2061" s="186" t="str">
        <f t="shared" si="1053"/>
        <v>-2.05816077607397E-06+0.0127089905384486i</v>
      </c>
      <c r="D2061" s="158" t="str">
        <f t="shared" si="1054"/>
        <v>-5.95702173623858+0.097435594128106i</v>
      </c>
      <c r="E2061" t="str">
        <f t="shared" si="1055"/>
        <v>2870</v>
      </c>
      <c r="F2061" t="str">
        <f t="shared" si="1056"/>
        <v>0.777000777000777</v>
      </c>
      <c r="G2061" t="str">
        <f t="shared" si="1051"/>
        <v>0.777000777000777</v>
      </c>
      <c r="H2061" t="str">
        <f t="shared" si="1057"/>
        <v>8.70993169100376+1.84885263708637i</v>
      </c>
      <c r="I2061" t="str">
        <f t="shared" si="1058"/>
        <v>756.731130433441i</v>
      </c>
      <c r="J2061" t="str">
        <f t="shared" si="1052"/>
        <v>-488.815064342204+163.663387350527i</v>
      </c>
      <c r="K2061" t="str">
        <f t="shared" si="1059"/>
        <v>0.466078742831128-1.39204200984539i</v>
      </c>
      <c r="L2061" t="str">
        <f t="shared" si="1060"/>
        <v>0.0330639319691816-0.0829309695875821i</v>
      </c>
      <c r="M2061" t="str">
        <f t="shared" si="1061"/>
        <v>0.49914267480031-1.47497297943297i</v>
      </c>
      <c r="N2061" t="str">
        <f t="shared" si="1062"/>
        <v>-0.854607102893495i</v>
      </c>
      <c r="O2061" t="str">
        <f t="shared" si="1063"/>
        <v>0.656514927811161-0.754313031546656i</v>
      </c>
      <c r="P2061" t="str">
        <f t="shared" si="1064"/>
        <v>0.343485072188839+0.754313031546656i</v>
      </c>
      <c r="Q2061" t="str">
        <f t="shared" si="1065"/>
        <v>-0.343485072188839+0.100294071346839i</v>
      </c>
      <c r="R2061" t="str">
        <f t="shared" si="1066"/>
        <v>-0.330588673457518-2.29258613927749i</v>
      </c>
      <c r="S2061" t="str">
        <f t="shared" si="1067"/>
        <v>0.0882149120213518i</v>
      </c>
      <c r="T2061" t="str">
        <f t="shared" si="1068"/>
        <v>0.202240284577734-0.0291628507443104i</v>
      </c>
      <c r="U2061" t="str">
        <f t="shared" si="1069"/>
        <v>0.00005-0.0012513951902934i</v>
      </c>
      <c r="V2061" t="str">
        <f t="shared" si="1070"/>
        <v>3.33333333333333E-06-0.00137653470932274i</v>
      </c>
      <c r="W2061" t="str">
        <f t="shared" si="1071"/>
        <v>0.0000144700059879403-0.000655722963445915i</v>
      </c>
      <c r="X2061" t="str">
        <f t="shared" si="1072"/>
        <v>0.0000225798569002828-0.000655264193748918i</v>
      </c>
      <c r="Y2061" t="str">
        <f t="shared" si="1073"/>
        <v>0.009+0.121076980869351i</v>
      </c>
      <c r="Z2061" t="str">
        <f t="shared" si="1074"/>
        <v>-0.0755589180107608-0.00828633236432843i</v>
      </c>
      <c r="AA2061" t="str">
        <f t="shared" si="1075"/>
        <v>8.66199534819988-115.609101411119i</v>
      </c>
      <c r="AB2061" t="str">
        <f t="shared" si="1076"/>
        <v>1.39704811269305-0.201452968077822i</v>
      </c>
      <c r="AC2061" t="str">
        <f t="shared" si="1077"/>
        <v>1.40018864725297-2.1611619905229i</v>
      </c>
      <c r="AD2061" t="str">
        <f t="shared" si="1078"/>
        <v>0.360646889597287+0.412775366272287i</v>
      </c>
      <c r="AE2061" t="str">
        <f t="shared" si="1079"/>
        <v>-0.0238296948851776-0.0341773000503938i</v>
      </c>
      <c r="AF2061" t="str">
        <f t="shared" si="1080"/>
        <v>-14.6669534272423-1.75141704295826i</v>
      </c>
      <c r="AG2061" t="str">
        <f t="shared" si="1081"/>
        <v>1.1840571293111-0.13798934840061i</v>
      </c>
      <c r="AH2061" t="str">
        <f t="shared" si="1082"/>
        <v>0.188618205098977+0.480584839185574i</v>
      </c>
      <c r="AI2061">
        <f t="shared" si="1083"/>
        <v>-5.7423986339256681</v>
      </c>
      <c r="AJ2061">
        <f t="shared" si="1084"/>
        <v>68.571164640102026</v>
      </c>
      <c r="AK2061"/>
      <c r="AL2061"/>
      <c r="AM2061"/>
      <c r="AN2061"/>
    </row>
    <row r="2062" spans="1:40" x14ac:dyDescent="0.25">
      <c r="A2062"/>
      <c r="B2062">
        <f t="shared" si="1050"/>
        <v>192800</v>
      </c>
      <c r="C2062" s="186" t="str">
        <f t="shared" si="1053"/>
        <v>-2.05602630826612E-06+0.0127023987387223i</v>
      </c>
      <c r="D2062" s="158" t="str">
        <f t="shared" si="1054"/>
        <v>-5.95702171987432+0.097385056996871i</v>
      </c>
      <c r="E2062" t="str">
        <f t="shared" si="1055"/>
        <v>2870</v>
      </c>
      <c r="F2062" t="str">
        <f t="shared" si="1056"/>
        <v>0.777000777000777</v>
      </c>
      <c r="G2062" t="str">
        <f t="shared" si="1051"/>
        <v>0.777000777000777</v>
      </c>
      <c r="H2062" t="str">
        <f t="shared" si="1057"/>
        <v>8.7103495873938+1.84798951370578i</v>
      </c>
      <c r="I2062" t="str">
        <f t="shared" si="1058"/>
        <v>757.12382951514i</v>
      </c>
      <c r="J2062" t="str">
        <f t="shared" si="1052"/>
        <v>-489.323566840378+163.74831905128i</v>
      </c>
      <c r="K2062" t="str">
        <f t="shared" si="1059"/>
        <v>0.465642285299378-1.39146310163369i</v>
      </c>
      <c r="L2062" t="str">
        <f t="shared" si="1060"/>
        <v>0.033034340955297-0.0828997471869384i</v>
      </c>
      <c r="M2062" t="str">
        <f t="shared" si="1061"/>
        <v>0.498676626254675-1.47436284882063i</v>
      </c>
      <c r="N2062" t="str">
        <f t="shared" si="1062"/>
        <v>-0.855050593865417i</v>
      </c>
      <c r="O2062" t="str">
        <f t="shared" si="1063"/>
        <v>0.656180332239563-0.754604115799786i</v>
      </c>
      <c r="P2062" t="str">
        <f t="shared" si="1064"/>
        <v>0.343819667760437+0.754604115799786i</v>
      </c>
      <c r="Q2062" t="str">
        <f t="shared" si="1065"/>
        <v>-0.343819667760437+0.100446478065631i</v>
      </c>
      <c r="R2062" t="str">
        <f t="shared" si="1066"/>
        <v>-0.330585782409492-2.29134737542214i</v>
      </c>
      <c r="S2062" t="str">
        <f t="shared" si="1067"/>
        <v>0.0882606903877353i</v>
      </c>
      <c r="T2062" t="str">
        <f t="shared" si="1068"/>
        <v>0.202235901272883-0.0291777293878314i</v>
      </c>
      <c r="U2062" t="str">
        <f t="shared" si="1069"/>
        <v>0.00005-0.00125074612639802i</v>
      </c>
      <c r="V2062" t="str">
        <f t="shared" si="1070"/>
        <v>3.33333333333333E-06-0.00137582073903782i</v>
      </c>
      <c r="W2062" t="str">
        <f t="shared" si="1071"/>
        <v>0.0000144700011388914-0.000655383096981002i</v>
      </c>
      <c r="X2062" t="str">
        <f t="shared" si="1072"/>
        <v>0.0000225714446235098-0.000654924669238959i</v>
      </c>
      <c r="Y2062" t="str">
        <f t="shared" si="1073"/>
        <v>0.009+0.121139812722422i</v>
      </c>
      <c r="Z2062" t="str">
        <f t="shared" si="1074"/>
        <v>-0.0754806881905607-0.00827514672361005i</v>
      </c>
      <c r="AA2062" t="str">
        <f t="shared" si="1075"/>
        <v>8.65295725742686-115.5491638818i</v>
      </c>
      <c r="AB2062" t="str">
        <f t="shared" si="1076"/>
        <v>1.39701783342509-0.201555747704017i</v>
      </c>
      <c r="AC2062" t="str">
        <f t="shared" si="1077"/>
        <v>1.39949383360897-2.16022233300912i</v>
      </c>
      <c r="AD2062" t="str">
        <f t="shared" si="1078"/>
        <v>0.360825854449625+0.412940955884649i</v>
      </c>
      <c r="AE2062" t="str">
        <f t="shared" si="1079"/>
        <v>-0.0238182368126715-0.0341549544194838i</v>
      </c>
      <c r="AF2062" t="str">
        <f t="shared" si="1080"/>
        <v>-14.6673713072681-1.75060445670891i</v>
      </c>
      <c r="AG2062" t="str">
        <f t="shared" si="1081"/>
        <v>1.18403063822904-0.137994274557875i</v>
      </c>
      <c r="AH2062" t="str">
        <f t="shared" si="1082"/>
        <v>0.188577337228649+0.48029357050093i</v>
      </c>
      <c r="AI2062">
        <f t="shared" si="1083"/>
        <v>-5.747212700360155</v>
      </c>
      <c r="AJ2062">
        <f t="shared" si="1084"/>
        <v>68.563572669807812</v>
      </c>
      <c r="AK2062"/>
      <c r="AL2062"/>
      <c r="AM2062"/>
      <c r="AN2062"/>
    </row>
    <row r="2063" spans="1:40" x14ac:dyDescent="0.25">
      <c r="A2063"/>
      <c r="B2063">
        <f t="shared" si="1050"/>
        <v>192900</v>
      </c>
      <c r="C2063" s="186" t="str">
        <f t="shared" si="1053"/>
        <v>-2.05389515914322E-06+0.0126958137734172i</v>
      </c>
      <c r="D2063" s="158" t="str">
        <f t="shared" si="1054"/>
        <v>-5.95702170353551+0.0973345722628652i</v>
      </c>
      <c r="E2063" t="str">
        <f t="shared" si="1055"/>
        <v>2870</v>
      </c>
      <c r="F2063" t="str">
        <f t="shared" si="1056"/>
        <v>0.777000777000777</v>
      </c>
      <c r="G2063" t="str">
        <f t="shared" si="1051"/>
        <v>0.777000777000777</v>
      </c>
      <c r="H2063" t="str">
        <f t="shared" si="1057"/>
        <v>8.71076687728057+1.84712714621606i</v>
      </c>
      <c r="I2063" t="str">
        <f t="shared" si="1058"/>
        <v>757.516528596839i</v>
      </c>
      <c r="J2063" t="str">
        <f t="shared" si="1052"/>
        <v>-489.832333153077+163.833250752033i</v>
      </c>
      <c r="K2063" t="str">
        <f t="shared" si="1059"/>
        <v>0.465206418634985-1.3908845999928i</v>
      </c>
      <c r="L2063" t="str">
        <f t="shared" si="1060"/>
        <v>0.0330047875489566-0.0828685421795975i</v>
      </c>
      <c r="M2063" t="str">
        <f t="shared" si="1061"/>
        <v>0.498211206183942-1.4737531421724i</v>
      </c>
      <c r="N2063" t="str">
        <f t="shared" si="1062"/>
        <v>-0.855494084837339i</v>
      </c>
      <c r="O2063" t="str">
        <f t="shared" si="1063"/>
        <v>0.655845607607637-0.754895051634179i</v>
      </c>
      <c r="P2063" t="str">
        <f t="shared" si="1064"/>
        <v>0.344154392392363+0.754895051634179i</v>
      </c>
      <c r="Q2063" t="str">
        <f t="shared" si="1065"/>
        <v>-0.344154392392363+0.10059903320316i</v>
      </c>
      <c r="R2063" t="str">
        <f t="shared" si="1066"/>
        <v>-0.33058288977407-2.29010986975986i</v>
      </c>
      <c r="S2063" t="str">
        <f t="shared" si="1067"/>
        <v>0.088306468754119i</v>
      </c>
      <c r="T2063" t="str">
        <f t="shared" si="1068"/>
        <v>0.202231515657449-0.0291926076264803i</v>
      </c>
      <c r="U2063" t="str">
        <f t="shared" si="1069"/>
        <v>0.00005-0.00125009773545639i</v>
      </c>
      <c r="V2063" t="str">
        <f t="shared" si="1070"/>
        <v>3.33333333333333E-06-0.00137510750900203i</v>
      </c>
      <c r="W2063" t="str">
        <f t="shared" si="1071"/>
        <v>0.000014469996287331-0.000655043583015519i</v>
      </c>
      <c r="X2063" t="str">
        <f t="shared" si="1072"/>
        <v>0.0000225630454134885-0.00065458549671228i</v>
      </c>
      <c r="Y2063" t="str">
        <f t="shared" si="1073"/>
        <v>0.009+0.121202644575494i</v>
      </c>
      <c r="Z2063" t="str">
        <f t="shared" si="1074"/>
        <v>-0.0754025797819781-0.00826398345416333i</v>
      </c>
      <c r="AA2063" t="str">
        <f t="shared" si="1075"/>
        <v>8.6439333327816-115.489288445915i</v>
      </c>
      <c r="AB2063" t="str">
        <f t="shared" si="1076"/>
        <v>1.39698753819593-0.201658524533411i</v>
      </c>
      <c r="AC2063" t="str">
        <f t="shared" si="1077"/>
        <v>1.39879996225157-2.159283310737i</v>
      </c>
      <c r="AD2063" t="str">
        <f t="shared" si="1078"/>
        <v>0.361004892819403+0.413106470703493i</v>
      </c>
      <c r="AE2063" t="str">
        <f t="shared" si="1079"/>
        <v>-0.0238067951937981-0.0341326320768032i</v>
      </c>
      <c r="AF2063" t="str">
        <f t="shared" si="1080"/>
        <v>-14.6677885808161-1.74979257395319i</v>
      </c>
      <c r="AG2063" t="str">
        <f t="shared" si="1081"/>
        <v>1.18400414598064-0.13799922692648i</v>
      </c>
      <c r="AH2063" t="str">
        <f t="shared" si="1082"/>
        <v>0.188536521931421+0.480002608649903i</v>
      </c>
      <c r="AI2063">
        <f t="shared" si="1083"/>
        <v>-5.752024149737669</v>
      </c>
      <c r="AJ2063">
        <f t="shared" si="1084"/>
        <v>68.555979303468632</v>
      </c>
      <c r="AK2063"/>
      <c r="AL2063"/>
      <c r="AM2063"/>
      <c r="AN2063"/>
    </row>
    <row r="2064" spans="1:40" x14ac:dyDescent="0.25">
      <c r="A2064"/>
      <c r="B2064">
        <f t="shared" si="1050"/>
        <v>193000</v>
      </c>
      <c r="C2064" s="186" t="str">
        <f t="shared" si="1053"/>
        <v>-2.05176732182897E-06+0.0126892356319097i</v>
      </c>
      <c r="D2064" s="158" t="str">
        <f t="shared" si="1054"/>
        <v>-5.95702168722209+0.0972841398446411i</v>
      </c>
      <c r="E2064" t="str">
        <f t="shared" si="1055"/>
        <v>2870</v>
      </c>
      <c r="F2064" t="str">
        <f t="shared" si="1056"/>
        <v>0.777000777000777</v>
      </c>
      <c r="G2064" t="str">
        <f t="shared" si="1051"/>
        <v>0.777000777000777</v>
      </c>
      <c r="H2064" t="str">
        <f t="shared" si="1057"/>
        <v>8.7111835618155+1.84626553370597i</v>
      </c>
      <c r="I2064" t="str">
        <f t="shared" si="1058"/>
        <v>757.909227678538i</v>
      </c>
      <c r="J2064" t="str">
        <f t="shared" si="1052"/>
        <v>-490.341363280301+163.918182452786i</v>
      </c>
      <c r="K2064" t="str">
        <f t="shared" si="1059"/>
        <v>0.464771141814355-1.39030650462608i</v>
      </c>
      <c r="L2064" t="str">
        <f t="shared" si="1060"/>
        <v>0.0329752716904088-0.0828373545623083i</v>
      </c>
      <c r="M2064" t="str">
        <f t="shared" si="1061"/>
        <v>0.497746413504764-1.47314385918839i</v>
      </c>
      <c r="N2064" t="str">
        <f t="shared" si="1062"/>
        <v>-0.855937575809261i</v>
      </c>
      <c r="O2064" t="str">
        <f t="shared" si="1063"/>
        <v>0.655510753981216-0.755185838992614i</v>
      </c>
      <c r="P2064" t="str">
        <f t="shared" si="1064"/>
        <v>0.344489246018784+0.755185838992614i</v>
      </c>
      <c r="Q2064" t="str">
        <f t="shared" si="1065"/>
        <v>-0.344489246018784+0.100751736816647i</v>
      </c>
      <c r="R2064" t="str">
        <f t="shared" si="1066"/>
        <v>-0.33057999555113-2.28887362033425i</v>
      </c>
      <c r="S2064" t="str">
        <f t="shared" si="1067"/>
        <v>0.0883522471205027i</v>
      </c>
      <c r="T2064" t="str">
        <f t="shared" si="1068"/>
        <v>0.202227127731371-0.0292074854600281i</v>
      </c>
      <c r="U2064" t="str">
        <f t="shared" si="1069"/>
        <v>0.00005-0.00124945001642248i</v>
      </c>
      <c r="V2064" t="str">
        <f t="shared" si="1070"/>
        <v>3.33333333333333E-06-0.00137439501806473i</v>
      </c>
      <c r="W2064" t="str">
        <f t="shared" si="1071"/>
        <v>0.000014469991433259-0.000654704421001546i</v>
      </c>
      <c r="X2064" t="str">
        <f t="shared" si="1072"/>
        <v>0.0000225546592431461-0.000654246675622093i</v>
      </c>
      <c r="Y2064" t="str">
        <f t="shared" si="1073"/>
        <v>0.009+0.121265476428566i</v>
      </c>
      <c r="Z2064" t="str">
        <f t="shared" si="1074"/>
        <v>-0.0753245925340443-0.0082528424987175i</v>
      </c>
      <c r="AA2064" t="str">
        <f t="shared" si="1075"/>
        <v>8.63492354461855-115.429475007077i</v>
      </c>
      <c r="AB2064" t="str">
        <f t="shared" si="1076"/>
        <v>1.39695722700517-0.201761298564422i</v>
      </c>
      <c r="AC2064" t="str">
        <f t="shared" si="1077"/>
        <v>1.39810703155933-2.15834492325601i</v>
      </c>
      <c r="AD2064" t="str">
        <f t="shared" si="1078"/>
        <v>0.361184004677483+0.413271910697761i</v>
      </c>
      <c r="AE2064" t="str">
        <f t="shared" si="1079"/>
        <v>-0.023795369994013-0.034110332982734i</v>
      </c>
      <c r="AF2064" t="str">
        <f t="shared" si="1080"/>
        <v>-14.6682052490376-1.74898139386133i</v>
      </c>
      <c r="AG2064" t="str">
        <f t="shared" si="1081"/>
        <v>1.18397765254966-0.13800420545368i</v>
      </c>
      <c r="AH2064" t="str">
        <f t="shared" si="1082"/>
        <v>0.188495759110566+0.479711953116407i</v>
      </c>
      <c r="AI2064">
        <f t="shared" si="1083"/>
        <v>-5.7568329850886109</v>
      </c>
      <c r="AJ2064">
        <f t="shared" si="1084"/>
        <v>68.548384541528222</v>
      </c>
      <c r="AK2064"/>
      <c r="AL2064"/>
      <c r="AM2064"/>
      <c r="AN2064"/>
    </row>
    <row r="2065" spans="1:40" x14ac:dyDescent="0.25">
      <c r="A2065"/>
      <c r="B2065">
        <f t="shared" si="1050"/>
        <v>193100</v>
      </c>
      <c r="C2065" s="186" t="str">
        <f t="shared" si="1053"/>
        <v>-2.04964278946479E-06+0.0126826643035985i</v>
      </c>
      <c r="D2065" s="158" t="str">
        <f t="shared" si="1054"/>
        <v>-5.95702167093401+0.0972337596609219i</v>
      </c>
      <c r="E2065" t="str">
        <f t="shared" si="1055"/>
        <v>2870</v>
      </c>
      <c r="F2065" t="str">
        <f t="shared" si="1056"/>
        <v>0.777000777000777</v>
      </c>
      <c r="G2065" t="str">
        <f t="shared" si="1051"/>
        <v>0.777000777000777</v>
      </c>
      <c r="H2065" t="str">
        <f t="shared" si="1057"/>
        <v>8.71159964214739+1.84540467526563i</v>
      </c>
      <c r="I2065" t="str">
        <f t="shared" si="1058"/>
        <v>758.301926760236i</v>
      </c>
      <c r="J2065" t="str">
        <f t="shared" si="1052"/>
        <v>-490.850657222051+164.003114153538i</v>
      </c>
      <c r="K2065" t="str">
        <f t="shared" si="1059"/>
        <v>0.464336453816001-1.38972881523679i</v>
      </c>
      <c r="L2065" t="str">
        <f t="shared" si="1060"/>
        <v>0.0329457933200117-0.0828061843317837i</v>
      </c>
      <c r="M2065" t="str">
        <f t="shared" si="1061"/>
        <v>0.497282247136013-1.47253499956857i</v>
      </c>
      <c r="N2065" t="str">
        <f t="shared" si="1062"/>
        <v>-0.856381066781183i</v>
      </c>
      <c r="O2065" t="str">
        <f t="shared" si="1063"/>
        <v>0.655175771426161-0.755476477817896i</v>
      </c>
      <c r="P2065" t="str">
        <f t="shared" si="1064"/>
        <v>0.344824228573839+0.755476477817896i</v>
      </c>
      <c r="Q2065" t="str">
        <f t="shared" si="1065"/>
        <v>-0.344824228573839+0.100904588963287i</v>
      </c>
      <c r="R2065" t="str">
        <f t="shared" si="1066"/>
        <v>-0.33057709974052-2.28763862519299i</v>
      </c>
      <c r="S2065" t="str">
        <f t="shared" si="1067"/>
        <v>0.0883980254868864i</v>
      </c>
      <c r="T2065" t="str">
        <f t="shared" si="1068"/>
        <v>0.202222737494596-0.0292223628882435i</v>
      </c>
      <c r="U2065" t="str">
        <f t="shared" si="1069"/>
        <v>0.00005-0.0012488029682524i</v>
      </c>
      <c r="V2065" t="str">
        <f t="shared" si="1070"/>
        <v>3.33333333333333E-06-0.00137368326507764i</v>
      </c>
      <c r="W2065" t="str">
        <f t="shared" si="1071"/>
        <v>0.0000144699865766754-0.00065436561039228i</v>
      </c>
      <c r="X2065" t="str">
        <f t="shared" si="1072"/>
        <v>0.0000225462860854801-0.000653908205422735i</v>
      </c>
      <c r="Y2065" t="str">
        <f t="shared" si="1073"/>
        <v>0.009+0.121328308281638i</v>
      </c>
      <c r="Z2065" t="str">
        <f t="shared" si="1074"/>
        <v>-0.0752467261964354-0.00824172380017897i</v>
      </c>
      <c r="AA2065" t="str">
        <f t="shared" si="1075"/>
        <v>8.62592786336954-115.369723469099i</v>
      </c>
      <c r="AB2065" t="str">
        <f t="shared" si="1076"/>
        <v>1.39692689985243-0.201864069795453i</v>
      </c>
      <c r="AC2065" t="str">
        <f t="shared" si="1077"/>
        <v>1.3974150399142-2.15740717011543i</v>
      </c>
      <c r="AD2065" t="str">
        <f t="shared" si="1078"/>
        <v>0.361363189994719+0.413437275836398i</v>
      </c>
      <c r="AE2065" t="str">
        <f t="shared" si="1079"/>
        <v>-0.0237839611788611-0.0340880570977497i</v>
      </c>
      <c r="AF2065" t="str">
        <f t="shared" si="1080"/>
        <v>-14.6686213130814-1.74817091560471i</v>
      </c>
      <c r="AG2065" t="str">
        <f t="shared" si="1081"/>
        <v>1.18395115791985-0.138009210086838i</v>
      </c>
      <c r="AH2065" t="str">
        <f t="shared" si="1082"/>
        <v>0.18845504866957+0.479421603385545i</v>
      </c>
      <c r="AI2065">
        <f t="shared" si="1083"/>
        <v>-5.761639209437778</v>
      </c>
      <c r="AJ2065">
        <f t="shared" si="1084"/>
        <v>68.540788384431906</v>
      </c>
      <c r="AK2065"/>
      <c r="AL2065"/>
      <c r="AM2065"/>
      <c r="AN2065"/>
    </row>
    <row r="2066" spans="1:40" x14ac:dyDescent="0.25">
      <c r="A2066"/>
      <c r="B2066">
        <f t="shared" si="1050"/>
        <v>193200</v>
      </c>
      <c r="C2066" s="186" t="str">
        <f t="shared" si="1053"/>
        <v>-2.04752155520999E-06+0.0126760997779041i</v>
      </c>
      <c r="D2066" s="158" t="str">
        <f t="shared" si="1054"/>
        <v>-5.95702165467121+0.0971834316305981i</v>
      </c>
      <c r="E2066" t="str">
        <f t="shared" si="1055"/>
        <v>2870</v>
      </c>
      <c r="F2066" t="str">
        <f t="shared" si="1056"/>
        <v>0.777000777000777</v>
      </c>
      <c r="G2066" t="str">
        <f t="shared" si="1051"/>
        <v>0.777000777000777</v>
      </c>
      <c r="H2066" t="str">
        <f t="shared" si="1057"/>
        <v>8.71201511942234+1.84454456998634i</v>
      </c>
      <c r="I2066" t="str">
        <f t="shared" si="1058"/>
        <v>758.694625841935i</v>
      </c>
      <c r="J2066" t="str">
        <f t="shared" si="1052"/>
        <v>-491.360214978327+164.088045854291i</v>
      </c>
      <c r="K2066" t="str">
        <f t="shared" si="1059"/>
        <v>0.463902353620551-1.38915153152813i</v>
      </c>
      <c r="L2066" t="str">
        <f t="shared" si="1060"/>
        <v>0.0329163523782319-0.0827750314846995i</v>
      </c>
      <c r="M2066" t="str">
        <f t="shared" si="1061"/>
        <v>0.496818705998783-1.47192656301283i</v>
      </c>
      <c r="N2066" t="str">
        <f t="shared" si="1062"/>
        <v>-0.856824557753105i</v>
      </c>
      <c r="O2066" t="str">
        <f t="shared" si="1063"/>
        <v>0.654840660008359-0.755766968052863i</v>
      </c>
      <c r="P2066" t="str">
        <f t="shared" si="1064"/>
        <v>0.345159339991641+0.755766968052863i</v>
      </c>
      <c r="Q2066" t="str">
        <f t="shared" si="1065"/>
        <v>-0.345159339991641+0.101057589700242i</v>
      </c>
      <c r="R2066" t="str">
        <f t="shared" si="1066"/>
        <v>-0.330574202342108-2.28640488238779i</v>
      </c>
      <c r="S2066" t="str">
        <f t="shared" si="1067"/>
        <v>0.0884438038532701i</v>
      </c>
      <c r="T2066" t="str">
        <f t="shared" si="1068"/>
        <v>0.202218344947065-0.0292372399108966i</v>
      </c>
      <c r="U2066" t="str">
        <f t="shared" si="1069"/>
        <v>0.0000500000000000001-0.00124815658990444i</v>
      </c>
      <c r="V2066" t="str">
        <f t="shared" si="1070"/>
        <v>3.33333333333333E-06-0.00137297224889489i</v>
      </c>
      <c r="W2066" t="str">
        <f t="shared" si="1071"/>
        <v>0.0000144699817175804-0.000654027150642069i</v>
      </c>
      <c r="X2066" t="str">
        <f t="shared" si="1072"/>
        <v>0.000022537925913558-0.000653570085569677i</v>
      </c>
      <c r="Y2066" t="str">
        <f t="shared" si="1073"/>
        <v>0.009+0.12139114013471i</v>
      </c>
      <c r="Z2066" t="str">
        <f t="shared" si="1074"/>
        <v>-0.0751689805194742-0.0082306273016309i</v>
      </c>
      <c r="AA2066" t="str">
        <f t="shared" si="1075"/>
        <v>8.61694625954373-115.310033735989i</v>
      </c>
      <c r="AB2066" t="str">
        <f t="shared" si="1076"/>
        <v>1.3968965567373-0.201966838224915i</v>
      </c>
      <c r="AC2066" t="str">
        <f t="shared" si="1077"/>
        <v>1.39672398570141-2.15647005086436i</v>
      </c>
      <c r="AD2066" t="str">
        <f t="shared" si="1078"/>
        <v>0.361542448741951+0.41360256608836i</v>
      </c>
      <c r="AE2066" t="str">
        <f t="shared" si="1079"/>
        <v>-0.0237725687139752-0.0340658043824144i</v>
      </c>
      <c r="AF2066" t="str">
        <f t="shared" si="1080"/>
        <v>-14.6690367740935-1.74736113835574i</v>
      </c>
      <c r="AG2066" t="str">
        <f t="shared" si="1081"/>
        <v>1.18392466207506-0.138014240773414i</v>
      </c>
      <c r="AH2066" t="str">
        <f t="shared" si="1082"/>
        <v>0.188414390512114+0.479131558943533i</v>
      </c>
      <c r="AI2066">
        <f t="shared" si="1083"/>
        <v>-5.7664428258056253</v>
      </c>
      <c r="AJ2066">
        <f t="shared" si="1084"/>
        <v>68.533190832625422</v>
      </c>
      <c r="AK2066"/>
      <c r="AL2066"/>
      <c r="AM2066"/>
      <c r="AN2066"/>
    </row>
    <row r="2067" spans="1:40" x14ac:dyDescent="0.25">
      <c r="A2067"/>
      <c r="B2067">
        <f t="shared" si="1050"/>
        <v>193300</v>
      </c>
      <c r="C2067" s="186" t="str">
        <f t="shared" si="1053"/>
        <v>-2.04540361224144E-06+0.0126695420442688i</v>
      </c>
      <c r="D2067" s="158" t="str">
        <f t="shared" si="1054"/>
        <v>-5.95702163843365+0.0971331556727275i</v>
      </c>
      <c r="E2067" t="str">
        <f t="shared" si="1055"/>
        <v>2870</v>
      </c>
      <c r="F2067" t="str">
        <f t="shared" si="1056"/>
        <v>0.777000777000777</v>
      </c>
      <c r="G2067" t="str">
        <f t="shared" si="1051"/>
        <v>0.777000777000777</v>
      </c>
      <c r="H2067" t="str">
        <f t="shared" si="1057"/>
        <v>8.7124299947838+1.84368521696075i</v>
      </c>
      <c r="I2067" t="str">
        <f t="shared" si="1058"/>
        <v>759.087324923634i</v>
      </c>
      <c r="J2067" t="str">
        <f t="shared" si="1052"/>
        <v>-491.870036549129+164.172977555044i</v>
      </c>
      <c r="K2067" t="str">
        <f t="shared" si="1059"/>
        <v>0.463468840210728-1.38857465320321i</v>
      </c>
      <c r="L2067" t="str">
        <f t="shared" si="1060"/>
        <v>0.0328869488056449-0.0827438960176952i</v>
      </c>
      <c r="M2067" t="str">
        <f t="shared" si="1061"/>
        <v>0.496355789016373-1.47131854922091i</v>
      </c>
      <c r="N2067" t="str">
        <f t="shared" si="1062"/>
        <v>-0.857268048725027i</v>
      </c>
      <c r="O2067" t="str">
        <f t="shared" si="1063"/>
        <v>0.654505419793719-0.756057309640379i</v>
      </c>
      <c r="P2067" t="str">
        <f t="shared" si="1064"/>
        <v>0.345494580206281+0.756057309640379i</v>
      </c>
      <c r="Q2067" t="str">
        <f t="shared" si="1065"/>
        <v>-0.345494580206281+0.101210739084648i</v>
      </c>
      <c r="R2067" t="str">
        <f t="shared" si="1066"/>
        <v>-0.330571303355756-2.2851723899744i</v>
      </c>
      <c r="S2067" t="str">
        <f t="shared" si="1067"/>
        <v>0.0884895822196538i</v>
      </c>
      <c r="T2067" t="str">
        <f t="shared" si="1068"/>
        <v>0.202213950088722-0.0292521165277573i</v>
      </c>
      <c r="U2067" t="str">
        <f t="shared" si="1069"/>
        <v>0.0000500000000000001-0.00124751088033905i</v>
      </c>
      <c r="V2067" t="str">
        <f t="shared" si="1070"/>
        <v>3.33333333333333E-06-0.00137226196837296i</v>
      </c>
      <c r="W2067" t="str">
        <f t="shared" si="1071"/>
        <v>0.0000144699768559738-0.000653689041206382i</v>
      </c>
      <c r="X2067" t="str">
        <f t="shared" si="1072"/>
        <v>0.0000225295787005164-0.000653232315519523i</v>
      </c>
      <c r="Y2067" t="str">
        <f t="shared" si="1073"/>
        <v>0.009+0.121453971987781i</v>
      </c>
      <c r="Z2067" t="str">
        <f t="shared" si="1074"/>
        <v>-0.0750913552541292-0.00821955294633284i</v>
      </c>
      <c r="AA2067" t="str">
        <f t="shared" si="1075"/>
        <v>8.60797870372775-115.250405711959i</v>
      </c>
      <c r="AB2067" t="str">
        <f t="shared" si="1076"/>
        <v>1.39686619765941-0.202069603851219i</v>
      </c>
      <c r="AC2067" t="str">
        <f t="shared" si="1077"/>
        <v>1.39603386730952-2.15553356505177i</v>
      </c>
      <c r="AD2067" t="str">
        <f t="shared" si="1078"/>
        <v>0.361721780890006+0.413767781422614i</v>
      </c>
      <c r="AE2067" t="str">
        <f t="shared" si="1079"/>
        <v>-0.023761192565078-0.0340435747973857i</v>
      </c>
      <c r="AF2067" t="str">
        <f t="shared" si="1080"/>
        <v>-14.6694516332175-1.74655206128802i</v>
      </c>
      <c r="AG2067" t="str">
        <f t="shared" si="1081"/>
        <v>1.18389816499917-0.138019297460977i</v>
      </c>
      <c r="AH2067" t="str">
        <f t="shared" si="1082"/>
        <v>0.188373784542095+0.478841819277786i</v>
      </c>
      <c r="AI2067">
        <f t="shared" si="1083"/>
        <v>-5.7712438372067343</v>
      </c>
      <c r="AJ2067">
        <f t="shared" si="1084"/>
        <v>68.525591886556256</v>
      </c>
      <c r="AK2067"/>
      <c r="AL2067"/>
      <c r="AM2067"/>
      <c r="AN2067"/>
    </row>
    <row r="2068" spans="1:40" x14ac:dyDescent="0.25">
      <c r="A2068"/>
      <c r="B2068">
        <f t="shared" si="1050"/>
        <v>193400</v>
      </c>
      <c r="C2068" s="186" t="str">
        <f t="shared" si="1053"/>
        <v>-0.0000020432889537537+0.012662991092157i</v>
      </c>
      <c r="D2068" s="158" t="str">
        <f t="shared" si="1054"/>
        <v>-5.95702162222127+0.097082931706537i</v>
      </c>
      <c r="E2068" t="str">
        <f t="shared" si="1055"/>
        <v>2870</v>
      </c>
      <c r="F2068" t="str">
        <f t="shared" si="1056"/>
        <v>0.777000777000777</v>
      </c>
      <c r="G2068" t="str">
        <f t="shared" si="1051"/>
        <v>0.777000777000777</v>
      </c>
      <c r="H2068" t="str">
        <f t="shared" si="1057"/>
        <v>8.71284426937256+1.84282661528273i</v>
      </c>
      <c r="I2068" t="str">
        <f t="shared" si="1058"/>
        <v>759.480024005333i</v>
      </c>
      <c r="J2068" t="str">
        <f t="shared" si="1052"/>
        <v>-492.380121934456+164.257909255797i</v>
      </c>
      <c r="K2068" t="str">
        <f t="shared" si="1059"/>
        <v>0.463035912571356-1.38799817996509i</v>
      </c>
      <c r="L2068" t="str">
        <f t="shared" si="1060"/>
        <v>0.0328575825429346-0.0827127779273743i</v>
      </c>
      <c r="M2068" t="str">
        <f t="shared" si="1061"/>
        <v>0.495893495114291-1.47071095789246i</v>
      </c>
      <c r="N2068" t="str">
        <f t="shared" si="1062"/>
        <v>-0.857711539696949i</v>
      </c>
      <c r="O2068" t="str">
        <f t="shared" si="1063"/>
        <v>0.654170050848179-0.756347502523338i</v>
      </c>
      <c r="P2068" t="str">
        <f t="shared" si="1064"/>
        <v>0.345829949151821+0.756347502523338i</v>
      </c>
      <c r="Q2068" t="str">
        <f t="shared" si="1065"/>
        <v>-0.345829949151821+0.101364037173611i</v>
      </c>
      <c r="R2068" t="str">
        <f t="shared" si="1066"/>
        <v>-0.330568402781317-2.28394114601259i</v>
      </c>
      <c r="S2068" t="str">
        <f t="shared" si="1067"/>
        <v>0.0885353605860375i</v>
      </c>
      <c r="T2068" t="str">
        <f t="shared" si="1068"/>
        <v>0.202209552919512-0.0292669927385944i</v>
      </c>
      <c r="U2068" t="str">
        <f t="shared" si="1069"/>
        <v>0.0000500000000000001-0.00124686583851881i</v>
      </c>
      <c r="V2068" t="str">
        <f t="shared" si="1070"/>
        <v>3.33333333333333E-06-0.00137155242237069i</v>
      </c>
      <c r="W2068" t="str">
        <f t="shared" si="1071"/>
        <v>0.0000144699719918555-0.000653351281541811i</v>
      </c>
      <c r="X2068" t="str">
        <f t="shared" si="1072"/>
        <v>0.0000225212444195616-0.000652894894729984i</v>
      </c>
      <c r="Y2068" t="str">
        <f t="shared" si="1073"/>
        <v>0.009+0.121516803840853i</v>
      </c>
      <c r="Z2068" t="str">
        <f t="shared" si="1074"/>
        <v>-0.0750138501520065-0.00820850067771923i</v>
      </c>
      <c r="AA2068" t="str">
        <f t="shared" si="1075"/>
        <v>8.59902516658457-115.190839301411i</v>
      </c>
      <c r="AB2068" t="str">
        <f t="shared" si="1076"/>
        <v>1.39683582261836-0.202172366672767i</v>
      </c>
      <c r="AC2068" t="str">
        <f t="shared" si="1077"/>
        <v>1.39534468313037-2.15459771222644i</v>
      </c>
      <c r="AD2068" t="str">
        <f t="shared" si="1078"/>
        <v>0.361901186409697+0.413932921808136i</v>
      </c>
      <c r="AE2068" t="str">
        <f t="shared" si="1079"/>
        <v>-0.023749832697978-0.0340213683034092i</v>
      </c>
      <c r="AF2068" t="str">
        <f t="shared" si="1080"/>
        <v>-14.6698658915938-1.74574368357619i</v>
      </c>
      <c r="AG2068" t="str">
        <f t="shared" si="1081"/>
        <v>1.18387166667609-0.138024380097188i</v>
      </c>
      <c r="AH2068" t="str">
        <f t="shared" si="1082"/>
        <v>0.188333230663594+0.478552383876816i</v>
      </c>
      <c r="AI2068">
        <f t="shared" si="1083"/>
        <v>-5.7760422466515866</v>
      </c>
      <c r="AJ2068">
        <f t="shared" si="1084"/>
        <v>68.51799154667296</v>
      </c>
      <c r="AK2068"/>
      <c r="AL2068"/>
      <c r="AM2068"/>
      <c r="AN2068"/>
    </row>
    <row r="2069" spans="1:40" x14ac:dyDescent="0.25">
      <c r="A2069"/>
      <c r="B2069">
        <f t="shared" si="1050"/>
        <v>193500</v>
      </c>
      <c r="C2069" s="186" t="str">
        <f t="shared" si="1053"/>
        <v>-2.04117757295887E-06+0.0126564469110544i</v>
      </c>
      <c r="D2069" s="158" t="str">
        <f t="shared" si="1054"/>
        <v>-5.95702160603402+0.0970327596514171i</v>
      </c>
      <c r="E2069" t="str">
        <f t="shared" si="1055"/>
        <v>2870</v>
      </c>
      <c r="F2069" t="str">
        <f t="shared" si="1056"/>
        <v>0.777000777000777</v>
      </c>
      <c r="G2069" t="str">
        <f t="shared" si="1051"/>
        <v>0.777000777000777</v>
      </c>
      <c r="H2069" t="str">
        <f t="shared" si="1057"/>
        <v>8.71325794432676+1.84196876404746i</v>
      </c>
      <c r="I2069" t="str">
        <f t="shared" si="1058"/>
        <v>759.872723087031i</v>
      </c>
      <c r="J2069" t="str">
        <f t="shared" si="1052"/>
        <v>-492.890471134309+164.342840956549i</v>
      </c>
      <c r="K2069" t="str">
        <f t="shared" si="1059"/>
        <v>0.462603569689346-1.38742211151674i</v>
      </c>
      <c r="L2069" t="str">
        <f t="shared" si="1060"/>
        <v>0.0328282535308933-0.082681677210304i</v>
      </c>
      <c r="M2069" t="str">
        <f t="shared" si="1061"/>
        <v>0.495431823220239-1.47010378872704i</v>
      </c>
      <c r="N2069" t="str">
        <f t="shared" si="1062"/>
        <v>-0.85815503066887i</v>
      </c>
      <c r="O2069" t="str">
        <f t="shared" si="1063"/>
        <v>0.653834553237702-0.756637546644663i</v>
      </c>
      <c r="P2069" t="str">
        <f t="shared" si="1064"/>
        <v>0.346165446762298+0.756637546644663i</v>
      </c>
      <c r="Q2069" t="str">
        <f t="shared" si="1065"/>
        <v>-0.346165446762298+0.101517484024207i</v>
      </c>
      <c r="R2069" t="str">
        <f t="shared" si="1066"/>
        <v>-0.330565500618649-2.28271114856612i</v>
      </c>
      <c r="S2069" t="str">
        <f t="shared" si="1067"/>
        <v>0.0885811389524212i</v>
      </c>
      <c r="T2069" t="str">
        <f t="shared" si="1068"/>
        <v>0.202205153439376-0.0292818685431772i</v>
      </c>
      <c r="U2069" t="str">
        <f t="shared" si="1069"/>
        <v>0.0000500000000000001-0.00124622146340847i</v>
      </c>
      <c r="V2069" t="str">
        <f t="shared" si="1070"/>
        <v>3.33333333333333E-06-0.00137084360974931i</v>
      </c>
      <c r="W2069" t="str">
        <f t="shared" si="1071"/>
        <v>0.0000144699671252257-0.000653013871106081i</v>
      </c>
      <c r="X2069" t="str">
        <f t="shared" si="1072"/>
        <v>0.0000225129230439692-0.000652557822659907i</v>
      </c>
      <c r="Y2069" t="str">
        <f t="shared" si="1073"/>
        <v>0.009+0.121579635693925i</v>
      </c>
      <c r="Z2069" t="str">
        <f t="shared" si="1074"/>
        <v>-0.0749364649653561-0.00819747043940007i</v>
      </c>
      <c r="AA2069" t="str">
        <f t="shared" si="1075"/>
        <v>8.59008561885452-115.131334408951i</v>
      </c>
      <c r="AB2069" t="str">
        <f t="shared" si="1076"/>
        <v>1.39680543161375-0.202275126687967i</v>
      </c>
      <c r="AC2069" t="str">
        <f t="shared" si="1077"/>
        <v>1.39465643155911-2.15366249193701i</v>
      </c>
      <c r="AD2069" t="str">
        <f t="shared" si="1078"/>
        <v>0.362080665271822+0.414097987213906i</v>
      </c>
      <c r="AE2069" t="str">
        <f t="shared" si="1079"/>
        <v>-0.0237384890785737-0.0339991848613235i</v>
      </c>
      <c r="AF2069" t="str">
        <f t="shared" si="1080"/>
        <v>-14.6702795503608-1.74493600439604i</v>
      </c>
      <c r="AG2069" t="str">
        <f t="shared" si="1081"/>
        <v>1.1838451670898-0.138029488629819i</v>
      </c>
      <c r="AH2069" t="str">
        <f t="shared" si="1082"/>
        <v>0.188292728780915+0.478263252230324i</v>
      </c>
      <c r="AI2069">
        <f t="shared" si="1083"/>
        <v>-5.7808380571448232</v>
      </c>
      <c r="AJ2069">
        <f t="shared" si="1084"/>
        <v>68.510389813424865</v>
      </c>
      <c r="AK2069"/>
      <c r="AL2069"/>
      <c r="AM2069"/>
      <c r="AN2069"/>
    </row>
    <row r="2070" spans="1:40" x14ac:dyDescent="0.25">
      <c r="A2070"/>
      <c r="B2070">
        <f t="shared" si="1050"/>
        <v>193600</v>
      </c>
      <c r="C2070" s="186" t="str">
        <f t="shared" si="1053"/>
        <v>-2.03906946308666E-06+0.0126499094904692i</v>
      </c>
      <c r="D2070" s="158" t="str">
        <f t="shared" si="1054"/>
        <v>-5.95702158987184+0.0969826394269306i</v>
      </c>
      <c r="E2070" t="str">
        <f t="shared" si="1055"/>
        <v>2870</v>
      </c>
      <c r="F2070" t="str">
        <f t="shared" si="1056"/>
        <v>0.777000777000777</v>
      </c>
      <c r="G2070" t="str">
        <f t="shared" si="1051"/>
        <v>0.777000777000777</v>
      </c>
      <c r="H2070" t="str">
        <f t="shared" si="1057"/>
        <v>8.7136710207819+1.84111166235133i</v>
      </c>
      <c r="I2070" t="str">
        <f t="shared" si="1058"/>
        <v>760.26542216873i</v>
      </c>
      <c r="J2070" t="str">
        <f t="shared" si="1052"/>
        <v>-493.401084148687+164.427772657302i</v>
      </c>
      <c r="K2070" t="str">
        <f t="shared" si="1059"/>
        <v>0.462171810553706-1.38684644756108i</v>
      </c>
      <c r="L2070" t="str">
        <f t="shared" si="1060"/>
        <v>0.0327989617104218-0.0826505938630163i</v>
      </c>
      <c r="M2070" t="str">
        <f t="shared" si="1061"/>
        <v>0.494970772264128-1.4694970414241i</v>
      </c>
      <c r="N2070" t="str">
        <f t="shared" si="1062"/>
        <v>-0.858598521640792i</v>
      </c>
      <c r="O2070" t="str">
        <f t="shared" si="1063"/>
        <v>0.653498927028272-0.756927441947309i</v>
      </c>
      <c r="P2070" t="str">
        <f t="shared" si="1064"/>
        <v>0.346501072971728+0.756927441947309i</v>
      </c>
      <c r="Q2070" t="str">
        <f t="shared" si="1065"/>
        <v>-0.346501072971728+0.101671079693483i</v>
      </c>
      <c r="R2070" t="str">
        <f t="shared" si="1066"/>
        <v>-0.330562596867623-2.28148239570278i</v>
      </c>
      <c r="S2070" t="str">
        <f t="shared" si="1067"/>
        <v>0.0886269173188049i</v>
      </c>
      <c r="T2070" t="str">
        <f t="shared" si="1068"/>
        <v>0.202200751648259-0.0292967439412763i</v>
      </c>
      <c r="U2070" t="str">
        <f t="shared" si="1069"/>
        <v>0.0000499999999999999-0.00124557775397489i</v>
      </c>
      <c r="V2070" t="str">
        <f t="shared" si="1070"/>
        <v>3.33333333333333E-06-0.00137013552937238i</v>
      </c>
      <c r="W2070" t="str">
        <f t="shared" si="1071"/>
        <v>0.0000144699622560845-0.000652676809358027i</v>
      </c>
      <c r="X2070" t="str">
        <f t="shared" si="1072"/>
        <v>0.0000225046145470839-0.000652221098769245i</v>
      </c>
      <c r="Y2070" t="str">
        <f t="shared" si="1073"/>
        <v>0.009+0.121642467546997i</v>
      </c>
      <c r="Z2070" t="str">
        <f t="shared" si="1074"/>
        <v>-0.0748591994470634-0.00818646217515915i</v>
      </c>
      <c r="AA2070" t="str">
        <f t="shared" si="1075"/>
        <v>8.58116003135392-115.071890939378i</v>
      </c>
      <c r="AB2070" t="str">
        <f t="shared" si="1076"/>
        <v>1.3967750246452-0.202377883895233i</v>
      </c>
      <c r="AC2070" t="str">
        <f t="shared" si="1077"/>
        <v>1.39396911099417-2.152727903732i</v>
      </c>
      <c r="AD2070" t="str">
        <f t="shared" si="1078"/>
        <v>0.362260217447165+0.414262977608917i</v>
      </c>
      <c r="AE2070" t="str">
        <f t="shared" si="1079"/>
        <v>-0.0237271616728497-0.0339770244320564i</v>
      </c>
      <c r="AF2070" t="str">
        <f t="shared" si="1080"/>
        <v>-14.6706926106537-1.7441290229244i</v>
      </c>
      <c r="AG2070" t="str">
        <f t="shared" si="1081"/>
        <v>1.18381866622432-0.138034623006738i</v>
      </c>
      <c r="AH2070" t="str">
        <f t="shared" si="1082"/>
        <v>0.188252278798548+0.477974423829118i</v>
      </c>
      <c r="AI2070">
        <f t="shared" si="1083"/>
        <v>-5.7856312716867153</v>
      </c>
      <c r="AJ2070">
        <f t="shared" si="1084"/>
        <v>68.502786687262699</v>
      </c>
      <c r="AK2070"/>
      <c r="AL2070"/>
      <c r="AM2070"/>
      <c r="AN2070"/>
    </row>
    <row r="2071" spans="1:40" x14ac:dyDescent="0.25">
      <c r="A2071"/>
      <c r="B2071">
        <f t="shared" si="1050"/>
        <v>193700</v>
      </c>
      <c r="C2071" s="186" t="str">
        <f t="shared" si="1053"/>
        <v>-2.03696461738417E-06+0.0126433788199304i</v>
      </c>
      <c r="D2071" s="158" t="str">
        <f t="shared" si="1054"/>
        <v>-5.95702157373469+0.0969325709527998i</v>
      </c>
      <c r="E2071" t="str">
        <f t="shared" si="1055"/>
        <v>2870</v>
      </c>
      <c r="F2071" t="str">
        <f t="shared" si="1056"/>
        <v>0.777000777000777</v>
      </c>
      <c r="G2071" t="str">
        <f t="shared" si="1051"/>
        <v>0.777000777000777</v>
      </c>
      <c r="H2071" t="str">
        <f t="shared" si="1057"/>
        <v>8.71408349987087+1.84025530929206i</v>
      </c>
      <c r="I2071" t="str">
        <f t="shared" si="1058"/>
        <v>760.658121250429i</v>
      </c>
      <c r="J2071" t="str">
        <f t="shared" si="1052"/>
        <v>-493.911960977591+164.512704358055i</v>
      </c>
      <c r="K2071" t="str">
        <f t="shared" si="1059"/>
        <v>0.461740634155516-1.38627118780095i</v>
      </c>
      <c r="L2071" t="str">
        <f t="shared" si="1060"/>
        <v>0.0327697070225283-0.0826195278820071i</v>
      </c>
      <c r="M2071" t="str">
        <f t="shared" si="1061"/>
        <v>0.494510341178044-1.46889071568296i</v>
      </c>
      <c r="N2071" t="str">
        <f t="shared" si="1062"/>
        <v>-0.859042012612714i</v>
      </c>
      <c r="O2071" t="str">
        <f t="shared" si="1063"/>
        <v>0.653163172285903-0.757217188374258i</v>
      </c>
      <c r="P2071" t="str">
        <f t="shared" si="1064"/>
        <v>0.346836827714097+0.757217188374258i</v>
      </c>
      <c r="Q2071" t="str">
        <f t="shared" si="1065"/>
        <v>-0.346836827714097+0.101824824238456i</v>
      </c>
      <c r="R2071" t="str">
        <f t="shared" si="1066"/>
        <v>-0.330559691528099-2.28025488549433i</v>
      </c>
      <c r="S2071" t="str">
        <f t="shared" si="1067"/>
        <v>0.0886726956851886i</v>
      </c>
      <c r="T2071" t="str">
        <f t="shared" si="1068"/>
        <v>0.202196347546103-0.0293116189326609i</v>
      </c>
      <c r="U2071" t="str">
        <f t="shared" si="1069"/>
        <v>0.0000499999999999999-0.00124493470918708i</v>
      </c>
      <c r="V2071" t="str">
        <f t="shared" si="1070"/>
        <v>3.33333333333333E-06-0.00136942818010579i</v>
      </c>
      <c r="W2071" t="str">
        <f t="shared" si="1071"/>
        <v>0.0000144699573844317-0.000652340095757602i</v>
      </c>
      <c r="X2071" t="str">
        <f t="shared" si="1072"/>
        <v>0.0000224963189023185-0.000651884722519066i</v>
      </c>
      <c r="Y2071" t="str">
        <f t="shared" si="1073"/>
        <v>0.009+0.121705299400069i</v>
      </c>
      <c r="Z2071" t="str">
        <f t="shared" si="1074"/>
        <v>-0.0747820533506501-0.008175475828954i</v>
      </c>
      <c r="AA2071" t="str">
        <f t="shared" si="1075"/>
        <v>8.57224837497558-115.012508797689i</v>
      </c>
      <c r="AB2071" t="str">
        <f t="shared" si="1076"/>
        <v>1.39674460171231-0.202480638292971i</v>
      </c>
      <c r="AC2071" t="str">
        <f t="shared" si="1077"/>
        <v>1.39328271983724-2.15179394715971i</v>
      </c>
      <c r="AD2071" t="str">
        <f t="shared" si="1078"/>
        <v>0.362439842906501+0.414427892962174i</v>
      </c>
      <c r="AE2071" t="str">
        <f t="shared" si="1079"/>
        <v>-0.0237158504468785-0.0339548869766267i</v>
      </c>
      <c r="AF2071" t="str">
        <f t="shared" si="1080"/>
        <v>-14.6711050736056-1.74332273833926i</v>
      </c>
      <c r="AG2071" t="str">
        <f t="shared" si="1081"/>
        <v>1.18379216406372-0.138039783175917i</v>
      </c>
      <c r="AH2071" t="str">
        <f t="shared" si="1082"/>
        <v>0.188211880621193+0.477685898165172i</v>
      </c>
      <c r="AI2071">
        <f t="shared" si="1083"/>
        <v>-5.790421893272061</v>
      </c>
      <c r="AJ2071">
        <f t="shared" si="1084"/>
        <v>68.495182168638564</v>
      </c>
      <c r="AK2071"/>
      <c r="AL2071"/>
      <c r="AM2071"/>
      <c r="AN2071"/>
    </row>
    <row r="2072" spans="1:40" x14ac:dyDescent="0.25">
      <c r="A2072"/>
      <c r="B2072">
        <f t="shared" si="1050"/>
        <v>193800</v>
      </c>
      <c r="C2072" s="186" t="str">
        <f t="shared" si="1053"/>
        <v>-2.03486302911595E-06+0.0126368548889892i</v>
      </c>
      <c r="D2072" s="158" t="str">
        <f t="shared" si="1054"/>
        <v>-5.95702155762252+0.0968825541489172i</v>
      </c>
      <c r="E2072" t="str">
        <f t="shared" si="1055"/>
        <v>2870</v>
      </c>
      <c r="F2072" t="str">
        <f t="shared" si="1056"/>
        <v>0.777000777000777</v>
      </c>
      <c r="G2072" t="str">
        <f t="shared" si="1051"/>
        <v>0.777000777000777</v>
      </c>
      <c r="H2072" t="str">
        <f t="shared" si="1057"/>
        <v>8.71449538272389+1.83939970396857i</v>
      </c>
      <c r="I2072" t="str">
        <f t="shared" si="1058"/>
        <v>761.050820332127i</v>
      </c>
      <c r="J2072" t="str">
        <f t="shared" si="1052"/>
        <v>-494.423101621021+164.597636058807i</v>
      </c>
      <c r="K2072" t="str">
        <f t="shared" si="1059"/>
        <v>0.461310039487936-1.38569633193913i</v>
      </c>
      <c r="L2072" t="str">
        <f t="shared" si="1060"/>
        <v>0.0327404894083289-0.0825884792637369i</v>
      </c>
      <c r="M2072" t="str">
        <f t="shared" si="1061"/>
        <v>0.494050528896265-1.46828481120287i</v>
      </c>
      <c r="N2072" t="str">
        <f t="shared" si="1062"/>
        <v>-0.859485503584636i</v>
      </c>
      <c r="O2072" t="str">
        <f t="shared" si="1063"/>
        <v>0.652827289076632-0.757506785868519i</v>
      </c>
      <c r="P2072" t="str">
        <f t="shared" si="1064"/>
        <v>0.347172710923368+0.757506785868519i</v>
      </c>
      <c r="Q2072" t="str">
        <f t="shared" si="1065"/>
        <v>-0.347172710923368+0.101978717716117i</v>
      </c>
      <c r="R2072" t="str">
        <f t="shared" si="1066"/>
        <v>-0.330556784599925-2.27902861601651i</v>
      </c>
      <c r="S2072" t="str">
        <f t="shared" si="1067"/>
        <v>0.0887184740515721i</v>
      </c>
      <c r="T2072" t="str">
        <f t="shared" si="1068"/>
        <v>0.202191941132851-0.0293264935170996i</v>
      </c>
      <c r="U2072" t="str">
        <f t="shared" si="1069"/>
        <v>0.00005-0.00124429232801619i</v>
      </c>
      <c r="V2072" t="str">
        <f t="shared" si="1070"/>
        <v>3.33333333333333E-06-0.00136872156081781i</v>
      </c>
      <c r="W2072" t="str">
        <f t="shared" si="1071"/>
        <v>0.0000144699525102675-0.000652003729765885i</v>
      </c>
      <c r="X2072" t="str">
        <f t="shared" si="1072"/>
        <v>0.0000224880360831552-0.000651548693371558i</v>
      </c>
      <c r="Y2072" t="str">
        <f t="shared" si="1073"/>
        <v>0.009+0.12176813125314i</v>
      </c>
      <c r="Z2072" t="str">
        <f t="shared" si="1074"/>
        <v>-0.0747050264302733-0.00816451134491524i</v>
      </c>
      <c r="AA2072" t="str">
        <f t="shared" si="1075"/>
        <v>8.56335062068822-114.953187889078i</v>
      </c>
      <c r="AB2072" t="str">
        <f t="shared" si="1076"/>
        <v>1.39671416281469-0.202583389879583i</v>
      </c>
      <c r="AC2072" t="str">
        <f t="shared" si="1077"/>
        <v>1.39259725649332-2.15086062176835i</v>
      </c>
      <c r="AD2072" t="str">
        <f t="shared" si="1078"/>
        <v>0.362619541620587+0.414592733242682i</v>
      </c>
      <c r="AE2072" t="str">
        <f t="shared" si="1079"/>
        <v>-0.0237045553668202-0.033932772456143i</v>
      </c>
      <c r="AF2072" t="str">
        <f t="shared" si="1080"/>
        <v>-14.6715169403464-1.74251714981965i</v>
      </c>
      <c r="AG2072" t="str">
        <f t="shared" si="1081"/>
        <v>1.1837656605921-0.13804496908543i</v>
      </c>
      <c r="AH2072" t="str">
        <f t="shared" si="1082"/>
        <v>0.188171534153754+0.477397674731586i</v>
      </c>
      <c r="AI2072">
        <f t="shared" si="1083"/>
        <v>-5.7952099248907967</v>
      </c>
      <c r="AJ2072">
        <f t="shared" si="1084"/>
        <v>68.487576258004935</v>
      </c>
      <c r="AK2072"/>
      <c r="AL2072"/>
      <c r="AM2072"/>
      <c r="AN2072"/>
    </row>
    <row r="2073" spans="1:40" x14ac:dyDescent="0.25">
      <c r="A2073"/>
      <c r="B2073">
        <f t="shared" si="1050"/>
        <v>193900</v>
      </c>
      <c r="C2073" s="186" t="str">
        <f t="shared" si="1053"/>
        <v>-0.0000020327646915639+0.0126303376872181i</v>
      </c>
      <c r="D2073" s="158" t="str">
        <f t="shared" si="1054"/>
        <v>-5.95702154153526+0.0968325889353388i</v>
      </c>
      <c r="E2073" t="str">
        <f t="shared" si="1055"/>
        <v>2870</v>
      </c>
      <c r="F2073" t="str">
        <f t="shared" si="1056"/>
        <v>0.777000777000777</v>
      </c>
      <c r="G2073" t="str">
        <f t="shared" si="1051"/>
        <v>0.777000777000777</v>
      </c>
      <c r="H2073" t="str">
        <f t="shared" si="1057"/>
        <v>8.7149066704686+1.83854484548109i</v>
      </c>
      <c r="I2073" t="str">
        <f t="shared" si="1058"/>
        <v>761.443519413826i</v>
      </c>
      <c r="J2073" t="str">
        <f t="shared" si="1052"/>
        <v>-494.934506078976+164.68256775956i</v>
      </c>
      <c r="K2073" t="str">
        <f t="shared" si="1059"/>
        <v>0.460880025546208-1.38512187967835i</v>
      </c>
      <c r="L2073" t="str">
        <f t="shared" si="1060"/>
        <v>0.0327113088090469-0.0825574480046306i</v>
      </c>
      <c r="M2073" t="str">
        <f t="shared" si="1061"/>
        <v>0.493591334355255-1.46767932768298i</v>
      </c>
      <c r="N2073" t="str">
        <f t="shared" si="1062"/>
        <v>-0.859928994556558i</v>
      </c>
      <c r="O2073" t="str">
        <f t="shared" si="1063"/>
        <v>0.652491277466523-0.757796234373136i</v>
      </c>
      <c r="P2073" t="str">
        <f t="shared" si="1064"/>
        <v>0.347508722533477+0.757796234373136i</v>
      </c>
      <c r="Q2073" t="str">
        <f t="shared" si="1065"/>
        <v>-0.347508722533477+0.102132760183422i</v>
      </c>
      <c r="R2073" t="str">
        <f t="shared" si="1066"/>
        <v>-0.330553876082977-2.27780358534904i</v>
      </c>
      <c r="S2073" t="str">
        <f t="shared" si="1067"/>
        <v>0.0887642524179558i</v>
      </c>
      <c r="T2073" t="str">
        <f t="shared" si="1068"/>
        <v>0.202187532408447-0.029341367694363i</v>
      </c>
      <c r="U2073" t="str">
        <f t="shared" si="1069"/>
        <v>0.00005-0.00124365060943547i</v>
      </c>
      <c r="V2073" t="str">
        <f t="shared" si="1070"/>
        <v>3.33333333333333E-06-0.00136801567037902i</v>
      </c>
      <c r="W2073" t="str">
        <f t="shared" si="1071"/>
        <v>0.0000144699476335917-0.000651667710845054i</v>
      </c>
      <c r="X2073" t="str">
        <f t="shared" si="1072"/>
        <v>0.0000224797660631439-0.000651213010790011i</v>
      </c>
      <c r="Y2073" t="str">
        <f t="shared" si="1073"/>
        <v>0.009+0.121830963106212i</v>
      </c>
      <c r="Z2073" t="str">
        <f t="shared" si="1074"/>
        <v>-0.0746281184407185-0.00815356866734526i</v>
      </c>
      <c r="AA2073" t="str">
        <f t="shared" si="1075"/>
        <v>8.55446673953574-114.893928118928i</v>
      </c>
      <c r="AB2073" t="str">
        <f t="shared" si="1076"/>
        <v>1.39668370795194-0.202686138653484i</v>
      </c>
      <c r="AC2073" t="str">
        <f t="shared" si="1077"/>
        <v>1.39191271937064-2.14992792710596i</v>
      </c>
      <c r="AD2073" t="str">
        <f t="shared" si="1078"/>
        <v>0.362799313560169+0.41475749841946i</v>
      </c>
      <c r="AE2073" t="str">
        <f t="shared" si="1079"/>
        <v>-0.0236932763989203-0.0339106808318021i</v>
      </c>
      <c r="AF2073" t="str">
        <f t="shared" si="1080"/>
        <v>-14.6719282120039-1.74171225654575i</v>
      </c>
      <c r="AG2073" t="str">
        <f t="shared" si="1081"/>
        <v>1.18373915579363-0.138050180683446i</v>
      </c>
      <c r="AH2073" t="str">
        <f t="shared" si="1082"/>
        <v>0.188131239301328+0.477109753022576i</v>
      </c>
      <c r="AI2073">
        <f t="shared" si="1083"/>
        <v>-5.7999953695281938</v>
      </c>
      <c r="AJ2073">
        <f t="shared" si="1084"/>
        <v>68.479968955815579</v>
      </c>
      <c r="AK2073"/>
      <c r="AL2073"/>
      <c r="AM2073"/>
      <c r="AN2073"/>
    </row>
    <row r="2074" spans="1:40" x14ac:dyDescent="0.25">
      <c r="A2074"/>
      <c r="B2074">
        <f t="shared" si="1050"/>
        <v>194000</v>
      </c>
      <c r="C2074" s="186" t="str">
        <f t="shared" si="1053"/>
        <v>-2.03066959802723E-06+0.0126238272042111i</v>
      </c>
      <c r="D2074" s="158" t="str">
        <f t="shared" si="1054"/>
        <v>-5.95702152547288+0.0967826752322851i</v>
      </c>
      <c r="E2074" t="str">
        <f t="shared" si="1055"/>
        <v>2870</v>
      </c>
      <c r="F2074" t="str">
        <f t="shared" si="1056"/>
        <v>0.777000777000777</v>
      </c>
      <c r="G2074" t="str">
        <f t="shared" si="1051"/>
        <v>0.777000777000777</v>
      </c>
      <c r="H2074" t="str">
        <f t="shared" si="1057"/>
        <v>8.71531736423+1.8376907329311i</v>
      </c>
      <c r="I2074" t="str">
        <f t="shared" si="1058"/>
        <v>761.836218495525i</v>
      </c>
      <c r="J2074" t="str">
        <f t="shared" si="1052"/>
        <v>-495.446174351457+164.767499460313i</v>
      </c>
      <c r="K2074" t="str">
        <f t="shared" si="1059"/>
        <v>0.460450591327629-1.38454783072124i</v>
      </c>
      <c r="L2074" t="str">
        <f t="shared" si="1060"/>
        <v>0.0326821651660137-0.0825264341010788i</v>
      </c>
      <c r="M2074" t="str">
        <f t="shared" si="1061"/>
        <v>0.493132756493643-1.46707426482232i</v>
      </c>
      <c r="N2074" t="str">
        <f t="shared" si="1062"/>
        <v>-0.86037248552848i</v>
      </c>
      <c r="O2074" t="str">
        <f t="shared" si="1063"/>
        <v>0.652155137521664-0.758085533831176i</v>
      </c>
      <c r="P2074" t="str">
        <f t="shared" si="1064"/>
        <v>0.347844862478336+0.758085533831176i</v>
      </c>
      <c r="Q2074" t="str">
        <f t="shared" si="1065"/>
        <v>-0.347844862478336+0.102286951697304i</v>
      </c>
      <c r="R2074" t="str">
        <f t="shared" si="1066"/>
        <v>-0.330550965977097-2.2765797915756i</v>
      </c>
      <c r="S2074" t="str">
        <f t="shared" si="1067"/>
        <v>0.0888100307843395i</v>
      </c>
      <c r="T2074" t="str">
        <f t="shared" si="1068"/>
        <v>0.202183121372834-0.0293562414642191i</v>
      </c>
      <c r="U2074" t="str">
        <f t="shared" si="1069"/>
        <v>0.00005-0.0012430095524203i</v>
      </c>
      <c r="V2074" t="str">
        <f t="shared" si="1070"/>
        <v>3.33333333333333E-06-0.00136731050766233i</v>
      </c>
      <c r="W2074" t="str">
        <f t="shared" si="1071"/>
        <v>0.0000144699427544044-0.000651332038458408i</v>
      </c>
      <c r="X2074" t="str">
        <f t="shared" si="1072"/>
        <v>0.0000224715088159031-0.000650877674238829i</v>
      </c>
      <c r="Y2074" t="str">
        <f t="shared" si="1073"/>
        <v>0.009+0.121893794959284i</v>
      </c>
      <c r="Z2074" t="str">
        <f t="shared" si="1074"/>
        <v>-0.0745513291374057-0.00814264774071892i</v>
      </c>
      <c r="AA2074" t="str">
        <f t="shared" si="1075"/>
        <v>8.54559670263834-114.834729392823i</v>
      </c>
      <c r="AB2074" t="str">
        <f t="shared" si="1076"/>
        <v>1.39665323712368-0.202788884613071i</v>
      </c>
      <c r="AC2074" t="str">
        <f t="shared" si="1077"/>
        <v>1.39122910688071-2.14899586272045i</v>
      </c>
      <c r="AD2074" t="str">
        <f t="shared" si="1078"/>
        <v>0.362979158695979+0.414922188461539i</v>
      </c>
      <c r="AE2074" t="str">
        <f t="shared" si="1079"/>
        <v>-0.023682013509512-0.0338886120648926i</v>
      </c>
      <c r="AF2074" t="str">
        <f t="shared" si="1080"/>
        <v>-14.6723388897029-1.74090805769881i</v>
      </c>
      <c r="AG2074" t="str">
        <f t="shared" si="1081"/>
        <v>1.18371264965251-0.138055417918238i</v>
      </c>
      <c r="AH2074" t="str">
        <f t="shared" si="1082"/>
        <v>0.188090995969218+0.476822132533516i</v>
      </c>
      <c r="AI2074">
        <f t="shared" si="1083"/>
        <v>-5.8047782301640547</v>
      </c>
      <c r="AJ2074">
        <f t="shared" si="1084"/>
        <v>68.472360262525854</v>
      </c>
      <c r="AK2074"/>
      <c r="AL2074"/>
      <c r="AM2074"/>
      <c r="AN2074"/>
    </row>
    <row r="2075" spans="1:40" x14ac:dyDescent="0.25">
      <c r="A2075"/>
      <c r="B2075">
        <f t="shared" si="1050"/>
        <v>194100</v>
      </c>
      <c r="C2075" s="186" t="str">
        <f t="shared" si="1053"/>
        <v>-2.02857774182246E-06+0.012617323429584i</v>
      </c>
      <c r="D2075" s="158" t="str">
        <f t="shared" si="1054"/>
        <v>-5.95702150943531+0.096732812960144i</v>
      </c>
      <c r="E2075" t="str">
        <f t="shared" si="1055"/>
        <v>2870</v>
      </c>
      <c r="F2075" t="str">
        <f t="shared" si="1056"/>
        <v>0.777000777000777</v>
      </c>
      <c r="G2075" t="str">
        <f t="shared" si="1051"/>
        <v>0.777000777000777</v>
      </c>
      <c r="H2075" t="str">
        <f t="shared" si="1057"/>
        <v>8.71572746513049+1.83683736542132i</v>
      </c>
      <c r="I2075" t="str">
        <f t="shared" si="1058"/>
        <v>762.228917577224i</v>
      </c>
      <c r="J2075" t="str">
        <f t="shared" si="1052"/>
        <v>-495.958106438464+164.852431161066i</v>
      </c>
      <c r="K2075" t="str">
        <f t="shared" si="1059"/>
        <v>0.460021735831566-1.38397418477042i</v>
      </c>
      <c r="L2075" t="str">
        <f t="shared" si="1060"/>
        <v>0.0326530584206668-0.0824954375494366i</v>
      </c>
      <c r="M2075" t="str">
        <f t="shared" si="1061"/>
        <v>0.492674794252233-1.46646962231986i</v>
      </c>
      <c r="N2075" t="str">
        <f t="shared" si="1062"/>
        <v>-0.860815976500402i</v>
      </c>
      <c r="O2075" t="str">
        <f t="shared" si="1063"/>
        <v>0.651818869308168-0.75837468418574i</v>
      </c>
      <c r="P2075" t="str">
        <f t="shared" si="1064"/>
        <v>0.348181130691832+0.75837468418574i</v>
      </c>
      <c r="Q2075" t="str">
        <f t="shared" si="1065"/>
        <v>-0.348181130691832+0.102441292314662i</v>
      </c>
      <c r="R2075" t="str">
        <f t="shared" si="1066"/>
        <v>-0.330548054282157-2.2753572327838i</v>
      </c>
      <c r="S2075" t="str">
        <f t="shared" si="1067"/>
        <v>0.0888558091507232i</v>
      </c>
      <c r="T2075" t="str">
        <f t="shared" si="1068"/>
        <v>0.202178708025955-0.0293711148264382i</v>
      </c>
      <c r="U2075" t="str">
        <f t="shared" si="1069"/>
        <v>0.00005-0.00124236915594816i</v>
      </c>
      <c r="V2075" t="str">
        <f t="shared" si="1070"/>
        <v>3.33333333333333E-06-0.00136660607154298i</v>
      </c>
      <c r="W2075" t="str">
        <f t="shared" si="1071"/>
        <v>0.0000144699378727056-0.000650996712070339i</v>
      </c>
      <c r="X2075" t="str">
        <f t="shared" si="1072"/>
        <v>0.0000224632643151189-0.000650542683183503i</v>
      </c>
      <c r="Y2075" t="str">
        <f t="shared" si="1073"/>
        <v>0.009+0.121956626812356i</v>
      </c>
      <c r="Z2075" t="str">
        <f t="shared" si="1074"/>
        <v>-0.0744746582763786-0.00813174850968159i</v>
      </c>
      <c r="AA2075" t="str">
        <f t="shared" si="1075"/>
        <v>8.53674048119087-114.775591616539i</v>
      </c>
      <c r="AB2075" t="str">
        <f t="shared" si="1076"/>
        <v>1.39662275032952-0.202891627756758i</v>
      </c>
      <c r="AC2075" t="str">
        <f t="shared" si="1077"/>
        <v>1.39054641743827-2.14806442815962i</v>
      </c>
      <c r="AD2075" t="str">
        <f t="shared" si="1078"/>
        <v>0.363159076998731+0.415086803337954i</v>
      </c>
      <c r="AE2075" t="str">
        <f t="shared" si="1079"/>
        <v>-0.0236707666650137-0.0338665661167903i</v>
      </c>
      <c r="AF2075" t="str">
        <f t="shared" si="1080"/>
        <v>-14.6727489745658-1.74010455246118i</v>
      </c>
      <c r="AG2075" t="str">
        <f t="shared" si="1081"/>
        <v>1.18368614215299-0.13806068073818i</v>
      </c>
      <c r="AH2075" t="str">
        <f t="shared" si="1082"/>
        <v>0.188050804062918+0.476534812760882i</v>
      </c>
      <c r="AI2075">
        <f t="shared" si="1083"/>
        <v>-5.8095585097736748</v>
      </c>
      <c r="AJ2075">
        <f t="shared" si="1084"/>
        <v>68.464750178592169</v>
      </c>
      <c r="AK2075"/>
      <c r="AL2075"/>
      <c r="AM2075"/>
      <c r="AN2075"/>
    </row>
    <row r="2076" spans="1:40" x14ac:dyDescent="0.25">
      <c r="A2076"/>
      <c r="B2076">
        <f t="shared" si="1050"/>
        <v>194200</v>
      </c>
      <c r="C2076" s="186" t="str">
        <f t="shared" si="1053"/>
        <v>-2.02648911628325E-06+0.0126108263529734i</v>
      </c>
      <c r="D2076" s="158" t="str">
        <f t="shared" si="1054"/>
        <v>-5.95702149342252+0.0966830020394628i</v>
      </c>
      <c r="E2076" t="str">
        <f t="shared" si="1055"/>
        <v>2870</v>
      </c>
      <c r="F2076" t="str">
        <f t="shared" si="1056"/>
        <v>0.777000777000777</v>
      </c>
      <c r="G2076" t="str">
        <f t="shared" si="1051"/>
        <v>0.777000777000777</v>
      </c>
      <c r="H2076" t="str">
        <f t="shared" si="1057"/>
        <v>8.71613697428992+1.83598474205573i</v>
      </c>
      <c r="I2076" t="str">
        <f t="shared" si="1058"/>
        <v>762.621616658922i</v>
      </c>
      <c r="J2076" t="str">
        <f t="shared" si="1052"/>
        <v>-496.470302339996+164.937362861818i</v>
      </c>
      <c r="K2076" t="str">
        <f t="shared" si="1059"/>
        <v>0.459593458059441-1.38340094152843i</v>
      </c>
      <c r="L2076" t="str">
        <f t="shared" si="1060"/>
        <v>0.0326239885145511-0.0824644583460243i</v>
      </c>
      <c r="M2076" t="str">
        <f t="shared" si="1061"/>
        <v>0.492217446573992-1.46586539987445i</v>
      </c>
      <c r="N2076" t="str">
        <f t="shared" si="1062"/>
        <v>-0.861259467472324i</v>
      </c>
      <c r="O2076" t="str">
        <f t="shared" si="1063"/>
        <v>0.651482472892173-0.758663685379957i</v>
      </c>
      <c r="P2076" t="str">
        <f t="shared" si="1064"/>
        <v>0.348517527107827+0.758663685379957i</v>
      </c>
      <c r="Q2076" t="str">
        <f t="shared" si="1065"/>
        <v>-0.348517527107827+0.102595782092367i</v>
      </c>
      <c r="R2076" t="str">
        <f t="shared" si="1066"/>
        <v>-0.33054514099802-2.27413590706521i</v>
      </c>
      <c r="S2076" t="str">
        <f t="shared" si="1067"/>
        <v>0.0889015875171069i</v>
      </c>
      <c r="T2076" t="str">
        <f t="shared" si="1068"/>
        <v>0.202174292367753-0.0293859877807899i</v>
      </c>
      <c r="U2076" t="str">
        <f t="shared" si="1069"/>
        <v>0.00005-0.00124172941899865i</v>
      </c>
      <c r="V2076" t="str">
        <f t="shared" si="1070"/>
        <v>3.33333333333333E-06-0.00136590236089852i</v>
      </c>
      <c r="W2076" t="str">
        <f t="shared" si="1071"/>
        <v>0.0000144699329884953-0.000650661731146348i</v>
      </c>
      <c r="X2076" t="str">
        <f t="shared" si="1072"/>
        <v>0.000022455032534545-0.000650208037090634i</v>
      </c>
      <c r="Y2076" t="str">
        <f t="shared" si="1073"/>
        <v>0.009+0.122019458665428i</v>
      </c>
      <c r="Z2076" t="str">
        <f t="shared" si="1074"/>
        <v>-0.0743981056143105-0.00812087091904957i</v>
      </c>
      <c r="AA2076" t="str">
        <f t="shared" si="1075"/>
        <v>8.52789804646375-114.716514696046i</v>
      </c>
      <c r="AB2076" t="str">
        <f t="shared" si="1076"/>
        <v>1.39659224756905-0.202994368082952i</v>
      </c>
      <c r="AC2076" t="str">
        <f t="shared" si="1077"/>
        <v>1.38986464946129-2.14713362297105i</v>
      </c>
      <c r="AD2076" t="str">
        <f t="shared" si="1078"/>
        <v>0.363339068439136+0.415251343017751i</v>
      </c>
      <c r="AE2076" t="str">
        <f t="shared" si="1079"/>
        <v>-0.0236595358319308-0.0338445429489608i</v>
      </c>
      <c r="AF2076" t="str">
        <f t="shared" si="1080"/>
        <v>-14.6731584677124-1.73930174001627i</v>
      </c>
      <c r="AG2076" t="str">
        <f t="shared" si="1081"/>
        <v>1.18365963327938-0.138065969091746i</v>
      </c>
      <c r="AH2076" t="str">
        <f t="shared" si="1082"/>
        <v>0.188010663488135+0.476247793202281i</v>
      </c>
      <c r="AI2076">
        <f t="shared" si="1083"/>
        <v>-5.8143362113271753</v>
      </c>
      <c r="AJ2076">
        <f t="shared" si="1084"/>
        <v>68.457138704470907</v>
      </c>
      <c r="AK2076"/>
      <c r="AL2076"/>
      <c r="AM2076"/>
      <c r="AN2076"/>
    </row>
    <row r="2077" spans="1:40" x14ac:dyDescent="0.25">
      <c r="A2077"/>
      <c r="B2077">
        <f t="shared" si="1050"/>
        <v>194300</v>
      </c>
      <c r="C2077" s="186" t="str">
        <f t="shared" si="1053"/>
        <v>-2.02440371476042E-06+0.0126043359640376i</v>
      </c>
      <c r="D2077" s="158" t="str">
        <f t="shared" si="1054"/>
        <v>-5.95702147743444+0.096633242390955i</v>
      </c>
      <c r="E2077" t="str">
        <f t="shared" si="1055"/>
        <v>2870</v>
      </c>
      <c r="F2077" t="str">
        <f t="shared" si="1056"/>
        <v>0.777000777000777</v>
      </c>
      <c r="G2077" t="str">
        <f t="shared" si="1051"/>
        <v>0.777000777000777</v>
      </c>
      <c r="H2077" t="str">
        <f t="shared" si="1057"/>
        <v>8.71654589282546+1.83513286193959i</v>
      </c>
      <c r="I2077" t="str">
        <f t="shared" si="1058"/>
        <v>763.014315740621i</v>
      </c>
      <c r="J2077" t="str">
        <f t="shared" si="1052"/>
        <v>-496.982762056054+165.022294562571i</v>
      </c>
      <c r="K2077" t="str">
        <f t="shared" si="1059"/>
        <v>0.459165757014737-1.38282810069774i</v>
      </c>
      <c r="L2077" t="str">
        <f t="shared" si="1060"/>
        <v>0.0325949553893181-0.0824334964871276i</v>
      </c>
      <c r="M2077" t="str">
        <f t="shared" si="1061"/>
        <v>0.491760712404055-1.46526159718487i</v>
      </c>
      <c r="N2077" t="str">
        <f t="shared" si="1062"/>
        <v>-0.861702958444246i</v>
      </c>
      <c r="O2077" t="str">
        <f t="shared" si="1063"/>
        <v>0.651145948339845-0.758952537356984i</v>
      </c>
      <c r="P2077" t="str">
        <f t="shared" si="1064"/>
        <v>0.348854051660155+0.758952537356984i</v>
      </c>
      <c r="Q2077" t="str">
        <f t="shared" si="1065"/>
        <v>-0.348854051660155+0.102750421087262i</v>
      </c>
      <c r="R2077" t="str">
        <f t="shared" si="1066"/>
        <v>-0.330542226124532-2.27291581251531i</v>
      </c>
      <c r="S2077" t="str">
        <f t="shared" si="1067"/>
        <v>0.0889473658834906i</v>
      </c>
      <c r="T2077" t="str">
        <f t="shared" si="1068"/>
        <v>0.202169874398171-0.0294008603270422i</v>
      </c>
      <c r="U2077" t="str">
        <f t="shared" si="1069"/>
        <v>0.00005-0.00124109034055347i</v>
      </c>
      <c r="V2077" t="str">
        <f t="shared" si="1070"/>
        <v>3.33333333333333E-06-0.00136519937460881i</v>
      </c>
      <c r="W2077" t="str">
        <f t="shared" si="1071"/>
        <v>0.0000144699281017735-0.000650327095153041i</v>
      </c>
      <c r="X2077" t="str">
        <f t="shared" si="1072"/>
        <v>0.0000224468134480031-0.000649873735427925i</v>
      </c>
      <c r="Y2077" t="str">
        <f t="shared" si="1073"/>
        <v>0.009+0.122082290518499i</v>
      </c>
      <c r="Z2077" t="str">
        <f t="shared" si="1074"/>
        <v>-0.0743216709084969-0.00811001491380873i</v>
      </c>
      <c r="AA2077" t="str">
        <f t="shared" si="1075"/>
        <v>8.51906936980165-114.657498537507i</v>
      </c>
      <c r="AB2077" t="str">
        <f t="shared" si="1076"/>
        <v>1.39656172884189-0.203097105590052i</v>
      </c>
      <c r="AC2077" t="str">
        <f t="shared" si="1077"/>
        <v>1.38918380137102-2.1462034467023i</v>
      </c>
      <c r="AD2077" t="str">
        <f t="shared" si="1078"/>
        <v>0.363519132987877+0.415415807469982i</v>
      </c>
      <c r="AE2077" t="str">
        <f t="shared" si="1079"/>
        <v>-0.0236483209768537-0.033822542522958i</v>
      </c>
      <c r="AF2077" t="str">
        <f t="shared" si="1080"/>
        <v>-14.6735673702599-1.73849961954863i</v>
      </c>
      <c r="AG2077" t="str">
        <f t="shared" si="1081"/>
        <v>1.18363312301601-0.138071282927507i</v>
      </c>
      <c r="AH2077" t="str">
        <f t="shared" si="1082"/>
        <v>0.187970574150767+0.475961073356448i</v>
      </c>
      <c r="AI2077">
        <f t="shared" si="1083"/>
        <v>-5.819111337789673</v>
      </c>
      <c r="AJ2077">
        <f t="shared" si="1084"/>
        <v>68.449525840620623</v>
      </c>
      <c r="AK2077"/>
      <c r="AL2077"/>
      <c r="AM2077"/>
      <c r="AN2077"/>
    </row>
    <row r="2078" spans="1:40" x14ac:dyDescent="0.25">
      <c r="A2078"/>
      <c r="B2078">
        <f t="shared" si="1050"/>
        <v>194400</v>
      </c>
      <c r="C2078" s="186" t="str">
        <f t="shared" si="1053"/>
        <v>-2.02232153062188E-06+0.0125978522524561i</v>
      </c>
      <c r="D2078" s="158" t="str">
        <f t="shared" si="1054"/>
        <v>-5.95702146147103+0.0965835339354968i</v>
      </c>
      <c r="E2078" t="str">
        <f t="shared" si="1055"/>
        <v>2870</v>
      </c>
      <c r="F2078" t="str">
        <f t="shared" si="1056"/>
        <v>0.777000777000777</v>
      </c>
      <c r="G2078" t="str">
        <f t="shared" si="1051"/>
        <v>0.777000777000777</v>
      </c>
      <c r="H2078" t="str">
        <f t="shared" si="1057"/>
        <v>8.71695422185176+1.83428172417938i</v>
      </c>
      <c r="I2078" t="str">
        <f t="shared" si="1058"/>
        <v>763.40701482232i</v>
      </c>
      <c r="J2078" t="str">
        <f t="shared" si="1052"/>
        <v>-497.495485586637+165.107226263324i</v>
      </c>
      <c r="K2078" t="str">
        <f t="shared" si="1059"/>
        <v>0.458738631702977-1.38225566198078i</v>
      </c>
      <c r="L2078" t="str">
        <f t="shared" si="1060"/>
        <v>0.0325659589867255-0.0824025519689978i</v>
      </c>
      <c r="M2078" t="str">
        <f t="shared" si="1061"/>
        <v>0.491304590689703-1.46465821394978i</v>
      </c>
      <c r="N2078" t="str">
        <f t="shared" si="1062"/>
        <v>-0.862146449416168i</v>
      </c>
      <c r="O2078" t="str">
        <f t="shared" si="1063"/>
        <v>0.65080929571737-0.759241240060009i</v>
      </c>
      <c r="P2078" t="str">
        <f t="shared" si="1064"/>
        <v>0.34919070428263+0.759241240060009i</v>
      </c>
      <c r="Q2078" t="str">
        <f t="shared" si="1065"/>
        <v>-0.34919070428263+0.102905209356159i</v>
      </c>
      <c r="R2078" t="str">
        <f t="shared" si="1066"/>
        <v>-0.330539309661569-2.27169694723352i</v>
      </c>
      <c r="S2078" t="str">
        <f t="shared" si="1067"/>
        <v>0.0889931442498743i</v>
      </c>
      <c r="T2078" t="str">
        <f t="shared" si="1068"/>
        <v>0.202165454117152-0.0294157324649659i</v>
      </c>
      <c r="U2078" t="str">
        <f t="shared" si="1069"/>
        <v>0.00005-0.00124045191959639i</v>
      </c>
      <c r="V2078" t="str">
        <f t="shared" si="1070"/>
        <v>3.33333333333333E-06-0.00136449711155603i</v>
      </c>
      <c r="W2078" t="str">
        <f t="shared" si="1071"/>
        <v>0.0000144699232125404-0.000649992803558109i</v>
      </c>
      <c r="X2078" t="str">
        <f t="shared" si="1072"/>
        <v>0.0000224386070293819-0.000649539777664161i</v>
      </c>
      <c r="Y2078" t="str">
        <f t="shared" si="1073"/>
        <v>0.009+0.122145122371571i</v>
      </c>
      <c r="Z2078" t="str">
        <f t="shared" si="1074"/>
        <v>-0.0742453539168548-0.00809918043911406i</v>
      </c>
      <c r="AA2078" t="str">
        <f t="shared" si="1075"/>
        <v>8.51025442262384-114.598543047276i</v>
      </c>
      <c r="AB2078" t="str">
        <f t="shared" si="1076"/>
        <v>1.39653119414764-0.203199840276474i</v>
      </c>
      <c r="AC2078" t="str">
        <f t="shared" si="1077"/>
        <v>1.38850387159189-2.14527389890068i</v>
      </c>
      <c r="AD2078" t="str">
        <f t="shared" si="1078"/>
        <v>0.363699270615644+0.415580196663711i</v>
      </c>
      <c r="AE2078" t="str">
        <f t="shared" si="1079"/>
        <v>-0.0236371220664587-0.0338005648004238i</v>
      </c>
      <c r="AF2078" t="str">
        <f t="shared" si="1080"/>
        <v>-14.6739756833228-1.73769819024388i</v>
      </c>
      <c r="AG2078" t="str">
        <f t="shared" si="1081"/>
        <v>1.18360661134727-0.138076622194137i</v>
      </c>
      <c r="AH2078" t="str">
        <f t="shared" si="1082"/>
        <v>0.187930535956914+0.475674652723219i</v>
      </c>
      <c r="AI2078">
        <f t="shared" si="1083"/>
        <v>-5.8238838921215805</v>
      </c>
      <c r="AJ2078">
        <f t="shared" si="1084"/>
        <v>68.441911587499931</v>
      </c>
      <c r="AK2078"/>
      <c r="AL2078"/>
      <c r="AM2078"/>
      <c r="AN2078"/>
    </row>
    <row r="2079" spans="1:40" x14ac:dyDescent="0.25">
      <c r="A2079"/>
      <c r="B2079">
        <f t="shared" si="1050"/>
        <v>194500</v>
      </c>
      <c r="C2079" s="186" t="str">
        <f t="shared" si="1053"/>
        <v>-2.02024255725266E-06+0.0125913752079299i</v>
      </c>
      <c r="D2079" s="158" t="str">
        <f t="shared" si="1054"/>
        <v>-5.95702144553223+0.0965338765941293i</v>
      </c>
      <c r="E2079" t="str">
        <f t="shared" si="1055"/>
        <v>2870</v>
      </c>
      <c r="F2079" t="str">
        <f t="shared" si="1056"/>
        <v>0.777000777000777</v>
      </c>
      <c r="G2079" t="str">
        <f t="shared" si="1051"/>
        <v>0.777000777000777</v>
      </c>
      <c r="H2079" t="str">
        <f t="shared" si="1057"/>
        <v>8.71736196248088+1.83343132788286i</v>
      </c>
      <c r="I2079" t="str">
        <f t="shared" si="1058"/>
        <v>763.799713904019i</v>
      </c>
      <c r="J2079" t="str">
        <f t="shared" si="1052"/>
        <v>-498.008472931746+165.192157964077i</v>
      </c>
      <c r="K2079" t="str">
        <f t="shared" si="1059"/>
        <v>0.458312081131732-1.38168362507994i</v>
      </c>
      <c r="L2079" t="str">
        <f t="shared" si="1060"/>
        <v>0.0325369992486377-0.0823716247878525i</v>
      </c>
      <c r="M2079" t="str">
        <f t="shared" si="1061"/>
        <v>0.49084908038037-1.46405524986779i</v>
      </c>
      <c r="N2079" t="str">
        <f t="shared" si="1062"/>
        <v>-0.862589940388089i</v>
      </c>
      <c r="O2079" t="str">
        <f t="shared" si="1063"/>
        <v>0.650472515090966-0.759529793432248i</v>
      </c>
      <c r="P2079" t="str">
        <f t="shared" si="1064"/>
        <v>0.349527484909034+0.759529793432248i</v>
      </c>
      <c r="Q2079" t="str">
        <f t="shared" si="1065"/>
        <v>-0.349527484909034+0.103060146955841i</v>
      </c>
      <c r="R2079" t="str">
        <f t="shared" si="1066"/>
        <v>-0.330536391608977-2.27047930932315i</v>
      </c>
      <c r="S2079" t="str">
        <f t="shared" si="1067"/>
        <v>0.089038922616258i</v>
      </c>
      <c r="T2079" t="str">
        <f t="shared" si="1068"/>
        <v>0.202161031524639-0.0294306041943289i</v>
      </c>
      <c r="U2079" t="str">
        <f t="shared" si="1069"/>
        <v>0.0000500000000000001-0.00123981415511331i</v>
      </c>
      <c r="V2079" t="str">
        <f t="shared" si="1070"/>
        <v>3.33333333333333E-06-0.00136379557062464i</v>
      </c>
      <c r="W2079" t="str">
        <f t="shared" si="1071"/>
        <v>0.0000144699183207957-0.000649658855830358i</v>
      </c>
      <c r="X2079" t="str">
        <f t="shared" si="1072"/>
        <v>0.0000224304132526371-0.000649206163269234i</v>
      </c>
      <c r="Y2079" t="str">
        <f t="shared" si="1073"/>
        <v>0.009+0.122207954224643i</v>
      </c>
      <c r="Z2079" t="str">
        <f t="shared" si="1074"/>
        <v>-0.0741691543979245-0.0080883674402896i</v>
      </c>
      <c r="AA2079" t="str">
        <f t="shared" si="1075"/>
        <v>8.50145317642422-114.539648131901i</v>
      </c>
      <c r="AB2079" t="str">
        <f t="shared" si="1076"/>
        <v>1.3965006434859-0.203302572140615i</v>
      </c>
      <c r="AC2079" t="str">
        <f t="shared" si="1077"/>
        <v>1.38782485855156-2.14434497911346i</v>
      </c>
      <c r="AD2079" t="str">
        <f t="shared" si="1078"/>
        <v>0.363879481293093+0.415744510568012i</v>
      </c>
      <c r="AE2079" t="str">
        <f t="shared" si="1079"/>
        <v>-0.0236259390675066-0.0337786097430889i</v>
      </c>
      <c r="AF2079" t="str">
        <f t="shared" si="1080"/>
        <v>-14.6743834080131-1.73689745128873i</v>
      </c>
      <c r="AG2079" t="str">
        <f t="shared" si="1081"/>
        <v>1.1835800982576-0.138081986840404i</v>
      </c>
      <c r="AH2079" t="str">
        <f t="shared" si="1082"/>
        <v>0.187890548812865+0.47538853080355i</v>
      </c>
      <c r="AI2079">
        <f t="shared" si="1083"/>
        <v>-5.828653877278354</v>
      </c>
      <c r="AJ2079">
        <f t="shared" si="1084"/>
        <v>68.434295945569659</v>
      </c>
      <c r="AK2079"/>
      <c r="AL2079"/>
      <c r="AM2079"/>
      <c r="AN2079"/>
    </row>
    <row r="2080" spans="1:40" x14ac:dyDescent="0.25">
      <c r="A2080"/>
      <c r="B2080">
        <f t="shared" si="1050"/>
        <v>194600</v>
      </c>
      <c r="C2080" s="186" t="str">
        <f t="shared" si="1053"/>
        <v>-2.01816678805469E-06+0.0125849048201806i</v>
      </c>
      <c r="D2080" s="158" t="str">
        <f t="shared" si="1054"/>
        <v>-5.957021429618+0.0964842702880513i</v>
      </c>
      <c r="E2080" t="str">
        <f t="shared" si="1055"/>
        <v>2870</v>
      </c>
      <c r="F2080" t="str">
        <f t="shared" si="1056"/>
        <v>0.777000777000777</v>
      </c>
      <c r="G2080" t="str">
        <f t="shared" si="1051"/>
        <v>0.777000777000777</v>
      </c>
      <c r="H2080" t="str">
        <f t="shared" si="1057"/>
        <v>8.71776911582232+1.83258167215902i</v>
      </c>
      <c r="I2080" t="str">
        <f t="shared" si="1058"/>
        <v>764.192412985717i</v>
      </c>
      <c r="J2080" t="str">
        <f t="shared" si="1052"/>
        <v>-498.521724091381+165.277089664829i</v>
      </c>
      <c r="K2080" t="str">
        <f t="shared" si="1059"/>
        <v>0.457886104310608-1.38111198969754i</v>
      </c>
      <c r="L2080" t="str">
        <f t="shared" si="1060"/>
        <v>0.0325080761170249-0.0823407149398744i</v>
      </c>
      <c r="M2080" t="str">
        <f t="shared" si="1061"/>
        <v>0.490394180427633-1.46345270463741i</v>
      </c>
      <c r="N2080" t="str">
        <f t="shared" si="1062"/>
        <v>-0.863033431360011i</v>
      </c>
      <c r="O2080" t="str">
        <f t="shared" si="1063"/>
        <v>0.650135606526869-0.759818197416948i</v>
      </c>
      <c r="P2080" t="str">
        <f t="shared" si="1064"/>
        <v>0.349864393473131+0.759818197416948i</v>
      </c>
      <c r="Q2080" t="str">
        <f t="shared" si="1065"/>
        <v>-0.349864393473131+0.103215233943063i</v>
      </c>
      <c r="R2080" t="str">
        <f t="shared" si="1066"/>
        <v>-0.330533471966622-2.26926289689142i</v>
      </c>
      <c r="S2080" t="str">
        <f t="shared" si="1067"/>
        <v>0.0890847009826417i</v>
      </c>
      <c r="T2080" t="str">
        <f t="shared" si="1068"/>
        <v>0.202156606620575-0.0294454755149009i</v>
      </c>
      <c r="U2080" t="str">
        <f t="shared" si="1069"/>
        <v>0.0000500000000000001-0.00123917704609218i</v>
      </c>
      <c r="V2080" t="str">
        <f t="shared" si="1070"/>
        <v>3.33333333333333E-06-0.0013630947507014i</v>
      </c>
      <c r="W2080" t="str">
        <f t="shared" si="1071"/>
        <v>0.0000144699134265396-0.000649325251439662i</v>
      </c>
      <c r="X2080" t="str">
        <f t="shared" si="1072"/>
        <v>0.0000224222320917914-0.000648872891714108i</v>
      </c>
      <c r="Y2080" t="str">
        <f t="shared" si="1073"/>
        <v>0.009+0.122270786077715i</v>
      </c>
      <c r="Z2080" t="str">
        <f t="shared" si="1074"/>
        <v>-0.0740930721108617-0.00807757586282713i</v>
      </c>
      <c r="AA2080" t="str">
        <f t="shared" si="1075"/>
        <v>8.49266560277059-114.480813698123i</v>
      </c>
      <c r="AB2080" t="str">
        <f t="shared" si="1076"/>
        <v>1.39647007685629-0.203405301180884i</v>
      </c>
      <c r="AC2080" t="str">
        <f t="shared" si="1077"/>
        <v>1.3871467606809-2.14341668688778i</v>
      </c>
      <c r="AD2080" t="str">
        <f t="shared" si="1078"/>
        <v>0.364059764990873+0.415908749151968i</v>
      </c>
      <c r="AE2080" t="str">
        <f t="shared" si="1079"/>
        <v>-0.0236147719468436-0.0337566773127719i</v>
      </c>
      <c r="AF2080" t="str">
        <f t="shared" si="1080"/>
        <v>-14.6747905454403-1.73609740187097i</v>
      </c>
      <c r="AG2080" t="str">
        <f t="shared" si="1081"/>
        <v>1.18355358373149-0.13808737681518i</v>
      </c>
      <c r="AH2080" t="str">
        <f t="shared" si="1082"/>
        <v>0.187850612625111+0.475102707099513i</v>
      </c>
      <c r="AI2080">
        <f t="shared" si="1083"/>
        <v>-5.8334212962104273</v>
      </c>
      <c r="AJ2080">
        <f t="shared" si="1084"/>
        <v>68.426678915291433</v>
      </c>
      <c r="AK2080"/>
      <c r="AL2080"/>
      <c r="AM2080"/>
      <c r="AN2080"/>
    </row>
    <row r="2081" spans="1:40" x14ac:dyDescent="0.25">
      <c r="A2081"/>
      <c r="B2081">
        <f t="shared" si="1050"/>
        <v>194700</v>
      </c>
      <c r="C2081" s="186" t="str">
        <f t="shared" si="1053"/>
        <v>-2.01609421644688E-06+0.0125784410789513i</v>
      </c>
      <c r="D2081" s="158" t="str">
        <f t="shared" si="1054"/>
        <v>-5.95702141372828+0.0964347149386267i</v>
      </c>
      <c r="E2081" t="str">
        <f t="shared" si="1055"/>
        <v>2870</v>
      </c>
      <c r="F2081" t="str">
        <f t="shared" si="1056"/>
        <v>0.777000777000777</v>
      </c>
      <c r="G2081" t="str">
        <f t="shared" si="1051"/>
        <v>0.777000777000777</v>
      </c>
      <c r="H2081" t="str">
        <f t="shared" si="1057"/>
        <v>8.71817568298299+1.8317327561181i</v>
      </c>
      <c r="I2081" t="str">
        <f t="shared" si="1058"/>
        <v>764.585112067416i</v>
      </c>
      <c r="J2081" t="str">
        <f t="shared" si="1052"/>
        <v>-499.035239065541+165.362021365582i</v>
      </c>
      <c r="K2081" t="str">
        <f t="shared" si="1059"/>
        <v>0.457460700251256-1.38054075553585i</v>
      </c>
      <c r="L2081" t="str">
        <f t="shared" si="1060"/>
        <v>0.032479189533963-0.0823098224212127i</v>
      </c>
      <c r="M2081" t="str">
        <f t="shared" si="1061"/>
        <v>0.489939889785219-1.46285057795706i</v>
      </c>
      <c r="N2081" t="str">
        <f t="shared" si="1062"/>
        <v>-0.863476922331933i</v>
      </c>
      <c r="O2081" t="str">
        <f t="shared" si="1063"/>
        <v>0.649798570091345-0.760106451957384i</v>
      </c>
      <c r="P2081" t="str">
        <f t="shared" si="1064"/>
        <v>0.350201429908655+0.760106451957384i</v>
      </c>
      <c r="Q2081" t="str">
        <f t="shared" si="1065"/>
        <v>-0.350201429908655+0.103370470374549i</v>
      </c>
      <c r="R2081" t="str">
        <f t="shared" si="1066"/>
        <v>-0.330530550734362-2.26804770804942i</v>
      </c>
      <c r="S2081" t="str">
        <f t="shared" si="1067"/>
        <v>0.0891304793490254i</v>
      </c>
      <c r="T2081" t="str">
        <f t="shared" si="1068"/>
        <v>0.202152179404903-0.029460346426451i</v>
      </c>
      <c r="U2081" t="str">
        <f t="shared" si="1069"/>
        <v>0.0000500000000000001-0.00123854059152305i</v>
      </c>
      <c r="V2081" t="str">
        <f t="shared" si="1070"/>
        <v>3.33333333333333E-06-0.00136239465067536i</v>
      </c>
      <c r="W2081" t="str">
        <f t="shared" si="1071"/>
        <v>0.000014469908529772-0.000648991989857003i</v>
      </c>
      <c r="X2081" t="str">
        <f t="shared" si="1072"/>
        <v>0.000022414063520934-0.000648539962470846i</v>
      </c>
      <c r="Y2081" t="str">
        <f t="shared" si="1073"/>
        <v>0.009+0.122333617930787i</v>
      </c>
      <c r="Z2081" t="str">
        <f t="shared" si="1074"/>
        <v>-0.0740171068154406-0.00806680565238597i</v>
      </c>
      <c r="AA2081" t="str">
        <f t="shared" si="1075"/>
        <v>8.48389167330459-114.422039652871i</v>
      </c>
      <c r="AB2081" t="str">
        <f t="shared" si="1076"/>
        <v>1.3964394942584-0.203508027395686i</v>
      </c>
      <c r="AC2081" t="str">
        <f t="shared" si="1077"/>
        <v>1.38646957641401-2.14248902177061i</v>
      </c>
      <c r="AD2081" t="str">
        <f t="shared" si="1078"/>
        <v>0.364240121679626+0.416072912384661i</v>
      </c>
      <c r="AE2081" t="str">
        <f t="shared" si="1079"/>
        <v>-0.0236036206714006-0.0337347674713778i</v>
      </c>
      <c r="AF2081" t="str">
        <f t="shared" si="1080"/>
        <v>-14.6751970967113-1.73529804117947i</v>
      </c>
      <c r="AG2081" t="str">
        <f t="shared" si="1081"/>
        <v>1.18352706775345-0.138092792067432i</v>
      </c>
      <c r="AH2081" t="str">
        <f t="shared" si="1082"/>
        <v>0.187810727300352+0.474817181114277i</v>
      </c>
      <c r="AI2081">
        <f t="shared" si="1083"/>
        <v>-5.8381861518634413</v>
      </c>
      <c r="AJ2081">
        <f t="shared" si="1084"/>
        <v>68.419060497126168</v>
      </c>
      <c r="AK2081"/>
      <c r="AL2081"/>
      <c r="AM2081"/>
      <c r="AN2081"/>
    </row>
    <row r="2082" spans="1:40" x14ac:dyDescent="0.25">
      <c r="A2082"/>
      <c r="B2082">
        <f t="shared" si="1050"/>
        <v>194800</v>
      </c>
      <c r="C2082" s="186" t="str">
        <f t="shared" si="1053"/>
        <v>-2.01402483586499E-06+0.0125719839740061i</v>
      </c>
      <c r="D2082" s="158" t="str">
        <f t="shared" si="1054"/>
        <v>-5.95702139786304+0.0963852104673801i</v>
      </c>
      <c r="E2082" t="str">
        <f t="shared" si="1055"/>
        <v>2870</v>
      </c>
      <c r="F2082" t="str">
        <f t="shared" si="1056"/>
        <v>0.777000777000777</v>
      </c>
      <c r="G2082" t="str">
        <f t="shared" si="1051"/>
        <v>0.777000777000777</v>
      </c>
      <c r="H2082" t="str">
        <f t="shared" si="1057"/>
        <v>8.71858166506727+1.83088457887162i</v>
      </c>
      <c r="I2082" t="str">
        <f t="shared" si="1058"/>
        <v>764.977811149115i</v>
      </c>
      <c r="J2082" t="str">
        <f t="shared" si="1052"/>
        <v>-499.549017854227+165.446953066335i</v>
      </c>
      <c r="K2082" t="str">
        <f t="shared" si="1059"/>
        <v>0.457035867967347-1.3799699222971i</v>
      </c>
      <c r="L2082" t="str">
        <f t="shared" si="1060"/>
        <v>0.0324503394416336-0.0822789472279827i</v>
      </c>
      <c r="M2082" t="str">
        <f t="shared" si="1061"/>
        <v>0.489486207408981-1.46224886952508i</v>
      </c>
      <c r="N2082" t="str">
        <f t="shared" si="1062"/>
        <v>-0.863920413303855i</v>
      </c>
      <c r="O2082" t="str">
        <f t="shared" si="1063"/>
        <v>0.649461405850684-0.760394556996861i</v>
      </c>
      <c r="P2082" t="str">
        <f t="shared" si="1064"/>
        <v>0.350538594149316+0.760394556996861i</v>
      </c>
      <c r="Q2082" t="str">
        <f t="shared" si="1065"/>
        <v>-0.350538594149316+0.103525856306994i</v>
      </c>
      <c r="R2082" t="str">
        <f t="shared" si="1066"/>
        <v>-0.330527627912056-2.26683374091214i</v>
      </c>
      <c r="S2082" t="str">
        <f t="shared" si="1067"/>
        <v>0.0891762577154089i</v>
      </c>
      <c r="T2082" t="str">
        <f t="shared" si="1068"/>
        <v>0.202147749877565-0.0294752169287483i</v>
      </c>
      <c r="U2082" t="str">
        <f t="shared" si="1069"/>
        <v>0.0000500000000000001-0.00123790479039804i</v>
      </c>
      <c r="V2082" t="str">
        <f t="shared" si="1070"/>
        <v>3.33333333333333E-06-0.00136169526943785i</v>
      </c>
      <c r="W2082" t="str">
        <f t="shared" si="1071"/>
        <v>0.0000144699036304929-0.000648659070554444i</v>
      </c>
      <c r="X2082" t="str">
        <f t="shared" si="1072"/>
        <v>0.0000224059075142209-0.000648207375012592i</v>
      </c>
      <c r="Y2082" t="str">
        <f t="shared" si="1073"/>
        <v>0.009+0.122396449783858i</v>
      </c>
      <c r="Z2082" t="str">
        <f t="shared" si="1074"/>
        <v>-0.0739412582720501-0.00805605675479235i</v>
      </c>
      <c r="AA2082" t="str">
        <f t="shared" si="1075"/>
        <v>8.47513135974161-114.363325903269i</v>
      </c>
      <c r="AB2082" t="str">
        <f t="shared" si="1076"/>
        <v>1.39640889569185-0.203610750783425i</v>
      </c>
      <c r="AC2082" t="str">
        <f t="shared" si="1077"/>
        <v>1.38579330418815-2.14156198330885i</v>
      </c>
      <c r="AD2082" t="str">
        <f t="shared" si="1078"/>
        <v>0.364420551329974+0.416237000235198i</v>
      </c>
      <c r="AE2082" t="str">
        <f t="shared" si="1079"/>
        <v>-0.0235924852081933-0.0337128801809012i</v>
      </c>
      <c r="AF2082" t="str">
        <f t="shared" si="1080"/>
        <v>-14.6756030629303-1.73449936840424i</v>
      </c>
      <c r="AG2082" t="str">
        <f t="shared" si="1081"/>
        <v>1.18350055030806-0.138098232546231i</v>
      </c>
      <c r="AH2082" t="str">
        <f t="shared" si="1082"/>
        <v>0.187770892745467+0.474531952352135i</v>
      </c>
      <c r="AI2082">
        <f t="shared" si="1083"/>
        <v>-5.8429484471779416</v>
      </c>
      <c r="AJ2082">
        <f t="shared" si="1084"/>
        <v>68.411440691538459</v>
      </c>
      <c r="AK2082"/>
      <c r="AL2082"/>
      <c r="AM2082"/>
      <c r="AN2082"/>
    </row>
    <row r="2083" spans="1:40" x14ac:dyDescent="0.25">
      <c r="A2083"/>
      <c r="B2083">
        <f t="shared" si="1050"/>
        <v>194900</v>
      </c>
      <c r="C2083" s="186" t="str">
        <f t="shared" si="1053"/>
        <v>-2.01195863976171E-06+0.0125655334951302i</v>
      </c>
      <c r="D2083" s="158" t="str">
        <f t="shared" si="1054"/>
        <v>-5.9570213820222+0.0963357567959982i</v>
      </c>
      <c r="E2083" t="str">
        <f t="shared" si="1055"/>
        <v>2870</v>
      </c>
      <c r="F2083" t="str">
        <f t="shared" si="1056"/>
        <v>0.777000777000777</v>
      </c>
      <c r="G2083" t="str">
        <f t="shared" si="1051"/>
        <v>0.777000777000777</v>
      </c>
      <c r="H2083" t="str">
        <f t="shared" si="1057"/>
        <v>8.71898706317697+1.8300371395323i</v>
      </c>
      <c r="I2083" t="str">
        <f t="shared" si="1058"/>
        <v>765.370510230813i</v>
      </c>
      <c r="J2083" t="str">
        <f t="shared" si="1052"/>
        <v>-500.063060457439+165.531884767088i</v>
      </c>
      <c r="K2083" t="str">
        <f t="shared" si="1059"/>
        <v>0.456611606474578-1.37939948968348i</v>
      </c>
      <c r="L2083" t="str">
        <f t="shared" si="1060"/>
        <v>0.0324215257823237-0.082248089356266i</v>
      </c>
      <c r="M2083" t="str">
        <f t="shared" si="1061"/>
        <v>0.489033132256902-1.46164757903975i</v>
      </c>
      <c r="N2083" t="str">
        <f t="shared" si="1062"/>
        <v>-0.864363904275777i</v>
      </c>
      <c r="O2083" t="str">
        <f t="shared" si="1063"/>
        <v>0.649124113871201-0.760682512478713i</v>
      </c>
      <c r="P2083" t="str">
        <f t="shared" si="1064"/>
        <v>0.350875886128799+0.760682512478713i</v>
      </c>
      <c r="Q2083" t="str">
        <f t="shared" si="1065"/>
        <v>-0.350875886128799+0.103681391797064i</v>
      </c>
      <c r="R2083" t="str">
        <f t="shared" si="1066"/>
        <v>-0.33052470349956-2.26562099359843i</v>
      </c>
      <c r="S2083" t="str">
        <f t="shared" si="1067"/>
        <v>0.0892220360817926i</v>
      </c>
      <c r="T2083" t="str">
        <f t="shared" si="1068"/>
        <v>0.202143318038506-0.0294900870215615i</v>
      </c>
      <c r="U2083" t="str">
        <f t="shared" si="1069"/>
        <v>0.0000499999999999999-0.00123726964171133i</v>
      </c>
      <c r="V2083" t="str">
        <f t="shared" si="1070"/>
        <v>3.33333333333333E-06-0.00136099660588246i</v>
      </c>
      <c r="W2083" t="str">
        <f t="shared" si="1071"/>
        <v>0.0000144698987287023-0.000648326493005121i</v>
      </c>
      <c r="X2083" t="str">
        <f t="shared" si="1072"/>
        <v>0.000022397764045874-0.000647875128813563i</v>
      </c>
      <c r="Y2083" t="str">
        <f t="shared" si="1073"/>
        <v>0.009+0.12245928163693i</v>
      </c>
      <c r="Z2083" t="str">
        <f t="shared" si="1074"/>
        <v>-0.0738655262416893-0.00804532911603831i</v>
      </c>
      <c r="AA2083" t="str">
        <f t="shared" si="1075"/>
        <v>8.46638463387001-114.304672356625i</v>
      </c>
      <c r="AB2083" t="str">
        <f t="shared" si="1076"/>
        <v>1.39637828115624-0.203713471342505i</v>
      </c>
      <c r="AC2083" t="str">
        <f t="shared" si="1077"/>
        <v>1.38511794244379-2.14063557104926i</v>
      </c>
      <c r="AD2083" t="str">
        <f t="shared" si="1078"/>
        <v>0.364601053912527+0.416401012672685i</v>
      </c>
      <c r="AE2083" t="str">
        <f t="shared" si="1079"/>
        <v>-0.02358136552432-0.033691015403421i</v>
      </c>
      <c r="AF2083" t="str">
        <f t="shared" si="1080"/>
        <v>-14.6760084451992-1.7337013827363i</v>
      </c>
      <c r="AG2083" t="str">
        <f t="shared" si="1081"/>
        <v>1.18347403137994-0.138103698200737i</v>
      </c>
      <c r="AH2083" t="str">
        <f t="shared" si="1082"/>
        <v>0.187731108867538+0.474247020318449i</v>
      </c>
      <c r="AI2083">
        <f t="shared" si="1083"/>
        <v>-5.8477081850900774</v>
      </c>
      <c r="AJ2083">
        <f t="shared" si="1084"/>
        <v>68.403819498991879</v>
      </c>
      <c r="AK2083"/>
      <c r="AL2083"/>
      <c r="AM2083"/>
      <c r="AN2083"/>
    </row>
    <row r="2084" spans="1:40" x14ac:dyDescent="0.25">
      <c r="A2084"/>
      <c r="B2084">
        <f t="shared" si="1050"/>
        <v>195000</v>
      </c>
      <c r="C2084" s="186" t="str">
        <f t="shared" si="1053"/>
        <v>-2.00989562160642E-06+0.0125590896321295i</v>
      </c>
      <c r="D2084" s="158" t="str">
        <f t="shared" si="1054"/>
        <v>-5.95702136620573+0.0962863538463262i</v>
      </c>
      <c r="E2084" t="str">
        <f t="shared" si="1055"/>
        <v>2870</v>
      </c>
      <c r="F2084" t="str">
        <f t="shared" si="1056"/>
        <v>0.777000777000777</v>
      </c>
      <c r="G2084" t="str">
        <f t="shared" si="1051"/>
        <v>0.777000777000777</v>
      </c>
      <c r="H2084" t="str">
        <f t="shared" si="1057"/>
        <v>8.71939187841137+1.82919043721411i</v>
      </c>
      <c r="I2084" t="str">
        <f t="shared" si="1058"/>
        <v>765.763209312512i</v>
      </c>
      <c r="J2084" t="str">
        <f t="shared" si="1052"/>
        <v>-500.577366875177+165.61681646784i</v>
      </c>
      <c r="K2084" t="str">
        <f t="shared" si="1059"/>
        <v>0.456187914790668-1.37882945739712i</v>
      </c>
      <c r="L2084" t="str">
        <f t="shared" si="1060"/>
        <v>0.032392748498426-0.0822172488021114i</v>
      </c>
      <c r="M2084" t="str">
        <f t="shared" si="1061"/>
        <v>0.488580663289094-1.46104670619923i</v>
      </c>
      <c r="N2084" t="str">
        <f t="shared" si="1062"/>
        <v>-0.864807395247699i</v>
      </c>
      <c r="O2084" t="str">
        <f t="shared" si="1063"/>
        <v>0.648786694219235-0.760970318346305i</v>
      </c>
      <c r="P2084" t="str">
        <f t="shared" si="1064"/>
        <v>0.351213305780765+0.760970318346305i</v>
      </c>
      <c r="Q2084" t="str">
        <f t="shared" si="1065"/>
        <v>-0.351213305780765+0.103837076901394i</v>
      </c>
      <c r="R2084" t="str">
        <f t="shared" si="1066"/>
        <v>-0.330521777496745-2.264409464231i</v>
      </c>
      <c r="S2084" t="str">
        <f t="shared" si="1067"/>
        <v>0.0892678144481763i</v>
      </c>
      <c r="T2084" t="str">
        <f t="shared" si="1068"/>
        <v>0.202138883887667-0.0295049567046608i</v>
      </c>
      <c r="U2084" t="str">
        <f t="shared" si="1069"/>
        <v>0.0000499999999999999-0.00123663514445917i</v>
      </c>
      <c r="V2084" t="str">
        <f t="shared" si="1070"/>
        <v>3.33333333333333E-06-0.00136029865890509i</v>
      </c>
      <c r="W2084" t="str">
        <f t="shared" si="1071"/>
        <v>0.0000144698938244005-0.000647994256683268i</v>
      </c>
      <c r="X2084" t="str">
        <f t="shared" si="1072"/>
        <v>0.0000223896330901819-0.000647543223349063i</v>
      </c>
      <c r="Y2084" t="str">
        <f t="shared" si="1073"/>
        <v>0.009+0.122522113490002i</v>
      </c>
      <c r="Z2084" t="str">
        <f t="shared" si="1074"/>
        <v>-0.0737899104859707-0.00803462268228199i</v>
      </c>
      <c r="AA2084" t="str">
        <f t="shared" si="1075"/>
        <v>8.45765146755169-114.246078920441i</v>
      </c>
      <c r="AB2084" t="str">
        <f t="shared" si="1076"/>
        <v>1.39634765065118-0.203816189071337i</v>
      </c>
      <c r="AC2084" t="str">
        <f t="shared" si="1077"/>
        <v>1.38444348962456-2.13970978453847i</v>
      </c>
      <c r="AD2084" t="str">
        <f t="shared" si="1078"/>
        <v>0.364781629397889+0.416564949666242i</v>
      </c>
      <c r="AE2084" t="str">
        <f t="shared" si="1079"/>
        <v>-0.0235702615869647-0.0336691731011049i</v>
      </c>
      <c r="AF2084" t="str">
        <f t="shared" si="1080"/>
        <v>-14.6764132446171-1.73290408336778i</v>
      </c>
      <c r="AG2084" t="str">
        <f t="shared" si="1081"/>
        <v>1.18344751095375-0.138109188980216i</v>
      </c>
      <c r="AH2084" t="str">
        <f t="shared" si="1082"/>
        <v>0.187691375573844+0.473962384519701i</v>
      </c>
      <c r="AI2084">
        <f t="shared" si="1083"/>
        <v>-5.852465368530785</v>
      </c>
      <c r="AJ2084">
        <f t="shared" si="1084"/>
        <v>68.396196919951706</v>
      </c>
      <c r="AK2084"/>
      <c r="AL2084"/>
      <c r="AM2084"/>
      <c r="AN2084"/>
    </row>
    <row r="2085" spans="1:40" x14ac:dyDescent="0.25">
      <c r="A2085"/>
      <c r="B2085">
        <f t="shared" si="1050"/>
        <v>195100</v>
      </c>
      <c r="C2085" s="186" t="str">
        <f t="shared" si="1053"/>
        <v>-2.00783577488526E-06+0.0125526523748311i</v>
      </c>
      <c r="D2085" s="158" t="str">
        <f t="shared" si="1054"/>
        <v>-5.95702135041357+0.0962370015403718i</v>
      </c>
      <c r="E2085" t="str">
        <f t="shared" si="1055"/>
        <v>2870</v>
      </c>
      <c r="F2085" t="str">
        <f t="shared" si="1056"/>
        <v>0.777000777000777</v>
      </c>
      <c r="G2085" t="str">
        <f t="shared" si="1051"/>
        <v>0.777000777000777</v>
      </c>
      <c r="H2085" t="str">
        <f t="shared" si="1057"/>
        <v>8.71979611186721+1.8283444710323i</v>
      </c>
      <c r="I2085" t="str">
        <f t="shared" si="1058"/>
        <v>766.155908394211i</v>
      </c>
      <c r="J2085" t="str">
        <f t="shared" si="1052"/>
        <v>-501.09193710744+165.701748168593i</v>
      </c>
      <c r="K2085" t="str">
        <f t="shared" si="1059"/>
        <v>0.455764791935358-1.37825982514013i</v>
      </c>
      <c r="L2085" t="str">
        <f t="shared" si="1060"/>
        <v>0.0323640075324375-0.0821864255615337i</v>
      </c>
      <c r="M2085" t="str">
        <f t="shared" si="1061"/>
        <v>0.488128799467796-1.46044625070166i</v>
      </c>
      <c r="N2085" t="str">
        <f t="shared" si="1062"/>
        <v>-0.865250886219621i</v>
      </c>
      <c r="O2085" t="str">
        <f t="shared" si="1063"/>
        <v>0.648449146961153-0.761257974543028i</v>
      </c>
      <c r="P2085" t="str">
        <f t="shared" si="1064"/>
        <v>0.351550853038847+0.761257974543028i</v>
      </c>
      <c r="Q2085" t="str">
        <f t="shared" si="1065"/>
        <v>-0.351550853038847+0.103992911676593i</v>
      </c>
      <c r="R2085" t="str">
        <f t="shared" si="1066"/>
        <v>-0.330518849903452-2.2631991509364i</v>
      </c>
      <c r="S2085" t="str">
        <f t="shared" si="1067"/>
        <v>0.08931359281456i</v>
      </c>
      <c r="T2085" t="str">
        <f t="shared" si="1068"/>
        <v>0.202134447424992-0.0295198259778136i</v>
      </c>
      <c r="U2085" t="str">
        <f t="shared" si="1069"/>
        <v>0.0000499999999999999-0.00123600129763987i</v>
      </c>
      <c r="V2085" t="str">
        <f t="shared" si="1070"/>
        <v>3.33333333333333E-06-0.00135960142740386i</v>
      </c>
      <c r="W2085" t="str">
        <f t="shared" si="1071"/>
        <v>0.0000144698889175871-0.000647662361064186i</v>
      </c>
      <c r="X2085" t="str">
        <f t="shared" si="1072"/>
        <v>0.0000223815146214981-0.000647211658095467i</v>
      </c>
      <c r="Y2085" t="str">
        <f t="shared" si="1073"/>
        <v>0.009+0.122584945343074i</v>
      </c>
      <c r="Z2085" t="str">
        <f t="shared" si="1074"/>
        <v>-0.0737144107671156-0.0080239373998464i</v>
      </c>
      <c r="AA2085" t="str">
        <f t="shared" si="1075"/>
        <v>8.4489318327215-114.187545502409i</v>
      </c>
      <c r="AB2085" t="str">
        <f t="shared" si="1076"/>
        <v>1.39631700417627-0.203918903968315i</v>
      </c>
      <c r="AC2085" t="str">
        <f t="shared" si="1077"/>
        <v>1.38376994417732-2.13878462332305i</v>
      </c>
      <c r="AD2085" t="str">
        <f t="shared" si="1078"/>
        <v>0.364962277756634+0.416728811184987i</v>
      </c>
      <c r="AE2085" t="str">
        <f t="shared" si="1079"/>
        <v>-0.0235591733633939-0.0336473532362065i</v>
      </c>
      <c r="AF2085" t="str">
        <f t="shared" si="1080"/>
        <v>-14.6768174622808-1.73210746949193i</v>
      </c>
      <c r="AG2085" t="str">
        <f t="shared" si="1081"/>
        <v>1.18342098901418-0.138114704834027i</v>
      </c>
      <c r="AH2085" t="str">
        <f t="shared" si="1082"/>
        <v>0.187651692771862+0.473678044463474i</v>
      </c>
      <c r="AI2085">
        <f t="shared" si="1083"/>
        <v>-5.857220000426036</v>
      </c>
      <c r="AJ2085">
        <f t="shared" si="1084"/>
        <v>68.388572954884125</v>
      </c>
      <c r="AK2085"/>
      <c r="AL2085"/>
      <c r="AM2085"/>
      <c r="AN2085"/>
    </row>
    <row r="2086" spans="1:40" x14ac:dyDescent="0.25">
      <c r="A2086"/>
      <c r="B2086">
        <f t="shared" si="1050"/>
        <v>195200</v>
      </c>
      <c r="C2086" s="186" t="str">
        <f t="shared" si="1053"/>
        <v>-2.00577909310107E-06+0.0125462217130826i</v>
      </c>
      <c r="D2086" s="158" t="str">
        <f t="shared" si="1054"/>
        <v>-5.95702133464567+0.0961876998003i</v>
      </c>
      <c r="E2086" t="str">
        <f t="shared" si="1055"/>
        <v>2870</v>
      </c>
      <c r="F2086" t="str">
        <f t="shared" si="1056"/>
        <v>0.777000777000777</v>
      </c>
      <c r="G2086" t="str">
        <f t="shared" si="1051"/>
        <v>0.777000777000777</v>
      </c>
      <c r="H2086" t="str">
        <f t="shared" si="1057"/>
        <v>8.7201997646387+1.82749924010332i</v>
      </c>
      <c r="I2086" t="str">
        <f t="shared" si="1058"/>
        <v>766.54860747591i</v>
      </c>
      <c r="J2086" t="str">
        <f t="shared" si="1052"/>
        <v>-501.606771154228+165.786679869346i</v>
      </c>
      <c r="K2086" t="str">
        <f t="shared" si="1059"/>
        <v>0.455342236930393-1.37769059261455i</v>
      </c>
      <c r="L2086" t="str">
        <f t="shared" si="1060"/>
        <v>0.0323353028269604-0.082155619630515i</v>
      </c>
      <c r="M2086" t="str">
        <f t="shared" si="1061"/>
        <v>0.487677539757353-1.45984621224507i</v>
      </c>
      <c r="N2086" t="str">
        <f t="shared" si="1062"/>
        <v>-0.865694377191543i</v>
      </c>
      <c r="O2086" t="str">
        <f t="shared" si="1063"/>
        <v>0.648111472163343-0.761545481012306i</v>
      </c>
      <c r="P2086" t="str">
        <f t="shared" si="1064"/>
        <v>0.351888527836657+0.761545481012306i</v>
      </c>
      <c r="Q2086" t="str">
        <f t="shared" si="1065"/>
        <v>-0.351888527836657+0.104148896179237i</v>
      </c>
      <c r="R2086" t="str">
        <f t="shared" si="1066"/>
        <v>-0.330515920719556-2.26199005184503i</v>
      </c>
      <c r="S2086" t="str">
        <f t="shared" si="1067"/>
        <v>0.0893593711809437i</v>
      </c>
      <c r="T2086" t="str">
        <f t="shared" si="1068"/>
        <v>0.202130008650422-0.0295346948407902i</v>
      </c>
      <c r="U2086" t="str">
        <f t="shared" si="1069"/>
        <v>0.00005-0.00123536810025378i</v>
      </c>
      <c r="V2086" t="str">
        <f t="shared" si="1070"/>
        <v>3.33333333333333E-06-0.00135890491027916i</v>
      </c>
      <c r="W2086" t="str">
        <f t="shared" si="1071"/>
        <v>0.0000144698840082624-0.00064733080562425i</v>
      </c>
      <c r="X2086" t="str">
        <f t="shared" si="1072"/>
        <v>0.0000223734086142425-0.000646880432530217i</v>
      </c>
      <c r="Y2086" t="str">
        <f t="shared" si="1073"/>
        <v>0.009+0.122647777196146i</v>
      </c>
      <c r="Z2086" t="str">
        <f t="shared" si="1074"/>
        <v>-0.0736390268479516-0.00801327321521901i</v>
      </c>
      <c r="AA2086" t="str">
        <f t="shared" si="1075"/>
        <v>8.44022570138694-114.129072010408i</v>
      </c>
      <c r="AB2086" t="str">
        <f t="shared" si="1076"/>
        <v>1.3962863417311-0.204021616031853i</v>
      </c>
      <c r="AC2086" t="str">
        <f t="shared" si="1077"/>
        <v>1.383097304552-2.13786008694941i</v>
      </c>
      <c r="AD2086" t="str">
        <f t="shared" si="1078"/>
        <v>0.365142998959335+0.41689259719806i</v>
      </c>
      <c r="AE2086" t="str">
        <f t="shared" si="1079"/>
        <v>-0.0235481008209577-0.0336255557710657i</v>
      </c>
      <c r="AF2086" t="str">
        <f t="shared" si="1080"/>
        <v>-14.6772210992844-1.73131154030302i</v>
      </c>
      <c r="AG2086" t="str">
        <f t="shared" si="1081"/>
        <v>1.18339446554601-0.138120245711629i</v>
      </c>
      <c r="AH2086" t="str">
        <f t="shared" si="1082"/>
        <v>0.187612060369252+0.473393999658416i</v>
      </c>
      <c r="AI2086">
        <f t="shared" si="1083"/>
        <v>-5.8619720836974709</v>
      </c>
      <c r="AJ2086">
        <f t="shared" si="1084"/>
        <v>68.380947604256448</v>
      </c>
      <c r="AK2086"/>
      <c r="AL2086"/>
      <c r="AM2086"/>
      <c r="AN2086"/>
    </row>
    <row r="2087" spans="1:40" x14ac:dyDescent="0.25">
      <c r="A2087"/>
      <c r="B2087">
        <f t="shared" si="1050"/>
        <v>195300</v>
      </c>
      <c r="C2087" s="186" t="str">
        <f t="shared" si="1053"/>
        <v>-2.00372556977325E-06+0.0125397976367527i</v>
      </c>
      <c r="D2087" s="158" t="str">
        <f t="shared" si="1054"/>
        <v>-5.957021318902+0.0961384485484374i</v>
      </c>
      <c r="E2087" t="str">
        <f t="shared" si="1055"/>
        <v>2870</v>
      </c>
      <c r="F2087" t="str">
        <f t="shared" si="1056"/>
        <v>0.777000777000777</v>
      </c>
      <c r="G2087" t="str">
        <f t="shared" si="1051"/>
        <v>0.777000777000777</v>
      </c>
      <c r="H2087" t="str">
        <f t="shared" si="1057"/>
        <v>8.72060283781756+1.82665474354489i</v>
      </c>
      <c r="I2087" t="str">
        <f t="shared" si="1058"/>
        <v>766.941306557608i</v>
      </c>
      <c r="J2087" t="str">
        <f t="shared" si="1052"/>
        <v>-502.121869015543+165.871611570099i</v>
      </c>
      <c r="K2087" t="str">
        <f t="shared" si="1059"/>
        <v>0.45492024879952-1.3771217595224i</v>
      </c>
      <c r="L2087" t="str">
        <f t="shared" si="1060"/>
        <v>0.0323066343247013-0.0821248310050045i</v>
      </c>
      <c r="M2087" t="str">
        <f t="shared" si="1061"/>
        <v>0.487226883124221-1.4592465905274i</v>
      </c>
      <c r="N2087" t="str">
        <f t="shared" si="1062"/>
        <v>-0.866137868163464i</v>
      </c>
      <c r="O2087" t="str">
        <f t="shared" si="1063"/>
        <v>0.647773669892222-0.76183283769759i</v>
      </c>
      <c r="P2087" t="str">
        <f t="shared" si="1064"/>
        <v>0.352226330107778+0.76183283769759i</v>
      </c>
      <c r="Q2087" t="str">
        <f t="shared" si="1065"/>
        <v>-0.352226330107778+0.104305030465874i</v>
      </c>
      <c r="R2087" t="str">
        <f t="shared" si="1066"/>
        <v>-0.33051298994491-2.26078216509112i</v>
      </c>
      <c r="S2087" t="str">
        <f t="shared" si="1067"/>
        <v>0.0894051495473274i</v>
      </c>
      <c r="T2087" t="str">
        <f t="shared" si="1068"/>
        <v>0.202125567563902-0.029549563293359i</v>
      </c>
      <c r="U2087" t="str">
        <f t="shared" si="1069"/>
        <v>0.00005-0.00123473555130332i</v>
      </c>
      <c r="V2087" t="str">
        <f t="shared" si="1070"/>
        <v>3.33333333333333E-06-0.00135820910643365i</v>
      </c>
      <c r="W2087" t="str">
        <f t="shared" si="1071"/>
        <v>0.0000144698790964261-0.000646999589840919i</v>
      </c>
      <c r="X2087" t="str">
        <f t="shared" si="1072"/>
        <v>0.0000223653150429002-0.000646549546131841i</v>
      </c>
      <c r="Y2087" t="str">
        <f t="shared" si="1073"/>
        <v>0.009+0.122710609049217i</v>
      </c>
      <c r="Z2087" t="str">
        <f t="shared" si="1074"/>
        <v>-0.0735637584919136-0.00800263007505127i</v>
      </c>
      <c r="AA2087" t="str">
        <f t="shared" si="1075"/>
        <v>8.43153304562803-114.070658352507i</v>
      </c>
      <c r="AB2087" t="str">
        <f t="shared" si="1076"/>
        <v>1.39625566331531-0.204124325260349i</v>
      </c>
      <c r="AC2087" t="str">
        <f t="shared" si="1077"/>
        <v>1.38242556920179-2.13693617496387i</v>
      </c>
      <c r="AD2087" t="str">
        <f t="shared" si="1078"/>
        <v>0.365323792976558+0.41705630767461i</v>
      </c>
      <c r="AE2087" t="str">
        <f t="shared" si="1079"/>
        <v>-0.0235370439270907-0.0336037806681102i</v>
      </c>
      <c r="AF2087" t="str">
        <f t="shared" si="1080"/>
        <v>-14.6776241567196-1.73051629499645i</v>
      </c>
      <c r="AG2087" t="str">
        <f t="shared" si="1081"/>
        <v>1.18336794053403-0.138125811562582i</v>
      </c>
      <c r="AH2087" t="str">
        <f t="shared" si="1082"/>
        <v>0.187572478273886+0.473110249614308i</v>
      </c>
      <c r="AI2087">
        <f t="shared" si="1083"/>
        <v>-5.8667216212610924</v>
      </c>
      <c r="AJ2087">
        <f t="shared" si="1084"/>
        <v>68.373320868536851</v>
      </c>
      <c r="AK2087"/>
      <c r="AL2087"/>
      <c r="AM2087"/>
      <c r="AN2087"/>
    </row>
    <row r="2088" spans="1:40" x14ac:dyDescent="0.25">
      <c r="A2088"/>
      <c r="B2088">
        <f t="shared" si="1050"/>
        <v>195400</v>
      </c>
      <c r="C2088" s="186" t="str">
        <f t="shared" si="1053"/>
        <v>-2.00167519843791E-06+0.0125333801357307i</v>
      </c>
      <c r="D2088" s="158" t="str">
        <f t="shared" si="1054"/>
        <v>-5.95702130318248+0.0960892477072687i</v>
      </c>
      <c r="E2088" t="str">
        <f t="shared" si="1055"/>
        <v>2870</v>
      </c>
      <c r="F2088" t="str">
        <f t="shared" si="1056"/>
        <v>0.777000777000777</v>
      </c>
      <c r="G2088" t="str">
        <f t="shared" si="1051"/>
        <v>0.777000777000777</v>
      </c>
      <c r="H2088" t="str">
        <f t="shared" si="1057"/>
        <v>8.72100533249294+1.82581098047593i</v>
      </c>
      <c r="I2088" t="str">
        <f t="shared" si="1058"/>
        <v>767.334005639307i</v>
      </c>
      <c r="J2088" t="str">
        <f t="shared" si="1052"/>
        <v>-502.637230691382+165.956543270851i</v>
      </c>
      <c r="K2088" t="str">
        <f t="shared" si="1059"/>
        <v>0.454498826568499-1.37655332556567i</v>
      </c>
      <c r="L2088" t="str">
        <f t="shared" si="1060"/>
        <v>0.0322780019684714-0.0820940596809181i</v>
      </c>
      <c r="M2088" t="str">
        <f t="shared" si="1061"/>
        <v>0.48677682853697-1.45864738524659i</v>
      </c>
      <c r="N2088" t="str">
        <f t="shared" si="1062"/>
        <v>-0.866581359135387i</v>
      </c>
      <c r="O2088" t="str">
        <f t="shared" si="1063"/>
        <v>0.647435740214228-0.762120044542363i</v>
      </c>
      <c r="P2088" t="str">
        <f t="shared" si="1064"/>
        <v>0.352564259785772+0.762120044542363i</v>
      </c>
      <c r="Q2088" t="str">
        <f t="shared" si="1065"/>
        <v>-0.352564259785772+0.104461314593024i</v>
      </c>
      <c r="R2088" t="str">
        <f t="shared" si="1066"/>
        <v>-0.33051005757937-2.25957548881269i</v>
      </c>
      <c r="S2088" t="str">
        <f t="shared" si="1067"/>
        <v>0.0894509279137111i</v>
      </c>
      <c r="T2088" t="str">
        <f t="shared" si="1068"/>
        <v>0.202121124165372-0.0295644313352887i</v>
      </c>
      <c r="U2088" t="str">
        <f t="shared" si="1069"/>
        <v>0.00005-0.00123410364979293i</v>
      </c>
      <c r="V2088" t="str">
        <f t="shared" si="1070"/>
        <v>3.33333333333333E-06-0.00135751401477222i</v>
      </c>
      <c r="W2088" t="str">
        <f t="shared" si="1071"/>
        <v>0.0000144698741820785-0.000646668713192703i</v>
      </c>
      <c r="X2088" t="str">
        <f t="shared" si="1072"/>
        <v>0.0000223572338820213-0.000646218998379907i</v>
      </c>
      <c r="Y2088" t="str">
        <f t="shared" si="1073"/>
        <v>0.009+0.122773440902289i</v>
      </c>
      <c r="Z2088" t="str">
        <f t="shared" si="1074"/>
        <v>-0.073488605463035-0.00799200792615732i</v>
      </c>
      <c r="AA2088" t="str">
        <f t="shared" si="1075"/>
        <v>8.42285383759658-114.012304436958i</v>
      </c>
      <c r="AB2088" t="str">
        <f t="shared" si="1076"/>
        <v>1.39622496892846-0.204227031652207i</v>
      </c>
      <c r="AC2088" t="str">
        <f t="shared" si="1077"/>
        <v>1.38175473658296-2.13601288691268i</v>
      </c>
      <c r="AD2088" t="str">
        <f t="shared" si="1078"/>
        <v>0.365504659778829+0.417219942583779i</v>
      </c>
      <c r="AE2088" t="str">
        <f t="shared" si="1079"/>
        <v>-0.0235260026493067-0.0335820278898492i</v>
      </c>
      <c r="AF2088" t="str">
        <f t="shared" si="1080"/>
        <v>-14.6780266356754-1.72972173276866i</v>
      </c>
      <c r="AG2088" t="str">
        <f t="shared" si="1081"/>
        <v>1.18334141396306-0.138131402336528i</v>
      </c>
      <c r="AH2088" t="str">
        <f t="shared" si="1082"/>
        <v>0.187532946393806+0.472826793841953i</v>
      </c>
      <c r="AI2088">
        <f t="shared" si="1083"/>
        <v>-5.8714686160292526</v>
      </c>
      <c r="AJ2088">
        <f t="shared" si="1084"/>
        <v>68.365692748194348</v>
      </c>
      <c r="AK2088"/>
      <c r="AL2088"/>
      <c r="AM2088"/>
      <c r="AN2088"/>
    </row>
    <row r="2089" spans="1:40" x14ac:dyDescent="0.25">
      <c r="A2089"/>
      <c r="B2089">
        <f t="shared" si="1050"/>
        <v>195500</v>
      </c>
      <c r="C2089" s="186" t="str">
        <f t="shared" si="1053"/>
        <v>-1.99962797264758E-06+0.0125269691999268i</v>
      </c>
      <c r="D2089" s="158" t="str">
        <f t="shared" si="1054"/>
        <v>-5.95702128748708+0.0960400971994388i</v>
      </c>
      <c r="E2089" t="str">
        <f t="shared" si="1055"/>
        <v>2870</v>
      </c>
      <c r="F2089" t="str">
        <f t="shared" si="1056"/>
        <v>0.777000777000777</v>
      </c>
      <c r="G2089" t="str">
        <f t="shared" si="1051"/>
        <v>0.777000777000777</v>
      </c>
      <c r="H2089" t="str">
        <f t="shared" si="1057"/>
        <v>8.72140724975151+1.82496795001663i</v>
      </c>
      <c r="I2089" t="str">
        <f t="shared" si="1058"/>
        <v>767.726704721006i</v>
      </c>
      <c r="J2089" t="str">
        <f t="shared" si="1052"/>
        <v>-503.152856181748+166.041474971604i</v>
      </c>
      <c r="K2089" t="str">
        <f t="shared" si="1059"/>
        <v>0.454077969265079-1.37598529044629i</v>
      </c>
      <c r="L2089" t="str">
        <f t="shared" si="1060"/>
        <v>0.0322494057011861-0.0820633056541402i</v>
      </c>
      <c r="M2089" t="str">
        <f t="shared" si="1061"/>
        <v>0.486327374966265-1.45804859610043i</v>
      </c>
      <c r="N2089" t="str">
        <f t="shared" si="1062"/>
        <v>-0.867024850107308i</v>
      </c>
      <c r="O2089" t="str">
        <f t="shared" si="1063"/>
        <v>0.647097683195831-0.762407101490135i</v>
      </c>
      <c r="P2089" t="str">
        <f t="shared" si="1064"/>
        <v>0.352902316804169+0.762407101490135i</v>
      </c>
      <c r="Q2089" t="str">
        <f t="shared" si="1065"/>
        <v>-0.352902316804169+0.104617748617173i</v>
      </c>
      <c r="R2089" t="str">
        <f t="shared" si="1066"/>
        <v>-0.330507123622801-2.25837002115163i</v>
      </c>
      <c r="S2089" t="str">
        <f t="shared" si="1067"/>
        <v>0.0894967062800948i</v>
      </c>
      <c r="T2089" t="str">
        <f t="shared" si="1068"/>
        <v>0.202116678454779-0.0295792989663488i</v>
      </c>
      <c r="U2089" t="str">
        <f t="shared" si="1069"/>
        <v>0.00005-0.0012334723947291i</v>
      </c>
      <c r="V2089" t="str">
        <f t="shared" si="1070"/>
        <v>3.33333333333333E-06-0.00135681963420201i</v>
      </c>
      <c r="W2089" t="str">
        <f t="shared" si="1071"/>
        <v>0.0000144698692652195-0.000646338175159202i</v>
      </c>
      <c r="X2089" t="str">
        <f t="shared" si="1072"/>
        <v>0.0000223491651062217-0.000645888788755078i</v>
      </c>
      <c r="Y2089" t="str">
        <f t="shared" si="1073"/>
        <v>0.009+0.122836272755361i</v>
      </c>
      <c r="Z2089" t="str">
        <f t="shared" si="1074"/>
        <v>-0.0734135675259566-0.00798140671551469i</v>
      </c>
      <c r="AA2089" t="str">
        <f t="shared" si="1075"/>
        <v>8.414188049517-113.954010172206i</v>
      </c>
      <c r="AB2089" t="str">
        <f t="shared" si="1076"/>
        <v>1.39619425857021-0.204329735205835i</v>
      </c>
      <c r="AC2089" t="str">
        <f t="shared" si="1077"/>
        <v>1.38108480515498-2.13509022234198i</v>
      </c>
      <c r="AD2089" t="str">
        <f t="shared" si="1078"/>
        <v>0.365685599336691+0.41738350189474i</v>
      </c>
      <c r="AE2089" t="str">
        <f t="shared" si="1079"/>
        <v>-0.0235149769552063-0.0335602973988826i</v>
      </c>
      <c r="AF2089" t="str">
        <f t="shared" si="1080"/>
        <v>-14.6784285372386-1.72892785281719i</v>
      </c>
      <c r="AG2089" t="str">
        <f t="shared" si="1081"/>
        <v>1.183314885818-0.138137017983222i</v>
      </c>
      <c r="AH2089" t="str">
        <f t="shared" si="1082"/>
        <v>0.187493464637272+0.472543631853307i</v>
      </c>
      <c r="AI2089">
        <f t="shared" si="1083"/>
        <v>-5.8762130709082285</v>
      </c>
      <c r="AJ2089">
        <f t="shared" si="1084"/>
        <v>68.358063243699192</v>
      </c>
      <c r="AK2089"/>
      <c r="AL2089"/>
      <c r="AM2089"/>
      <c r="AN2089"/>
    </row>
    <row r="2090" spans="1:40" x14ac:dyDescent="0.25">
      <c r="A2090"/>
      <c r="B2090">
        <f t="shared" si="1050"/>
        <v>195600</v>
      </c>
      <c r="C2090" s="186" t="str">
        <f t="shared" si="1053"/>
        <v>-1.99758388597129E-06+0.0125205648192713i</v>
      </c>
      <c r="D2090" s="158" t="str">
        <f t="shared" si="1054"/>
        <v>-5.95702127181575+0.0959909969477467i</v>
      </c>
      <c r="E2090" t="str">
        <f t="shared" si="1055"/>
        <v>2870</v>
      </c>
      <c r="F2090" t="str">
        <f t="shared" si="1056"/>
        <v>0.777000777000777</v>
      </c>
      <c r="G2090" t="str">
        <f t="shared" si="1051"/>
        <v>0.777000777000777</v>
      </c>
      <c r="H2090" t="str">
        <f t="shared" si="1057"/>
        <v>8.72180859067746+1.82412565128839i</v>
      </c>
      <c r="I2090" t="str">
        <f t="shared" si="1058"/>
        <v>768.119403802704i</v>
      </c>
      <c r="J2090" t="str">
        <f t="shared" si="1052"/>
        <v>-503.668745486639+166.126406672357i</v>
      </c>
      <c r="K2090" t="str">
        <f t="shared" si="1059"/>
        <v>0.453657675919005-1.37541765386616i</v>
      </c>
      <c r="L2090" t="str">
        <f t="shared" si="1060"/>
        <v>0.0322208454658648-0.0820325689205217i</v>
      </c>
      <c r="M2090" t="str">
        <f t="shared" si="1061"/>
        <v>0.48587852138487-1.45745022278668i</v>
      </c>
      <c r="N2090" t="str">
        <f t="shared" si="1062"/>
        <v>-0.86746834107923i</v>
      </c>
      <c r="O2090" t="str">
        <f t="shared" si="1063"/>
        <v>0.646759498903517-0.762694008484446i</v>
      </c>
      <c r="P2090" t="str">
        <f t="shared" si="1064"/>
        <v>0.353240501096483+0.762694008484446i</v>
      </c>
      <c r="Q2090" t="str">
        <f t="shared" si="1065"/>
        <v>-0.353240501096483+0.104774332594784i</v>
      </c>
      <c r="R2090" t="str">
        <f t="shared" si="1066"/>
        <v>-0.330504188075054-2.25716576025356i</v>
      </c>
      <c r="S2090" t="str">
        <f t="shared" si="1067"/>
        <v>0.0895424846464785i</v>
      </c>
      <c r="T2090" t="str">
        <f t="shared" si="1068"/>
        <v>0.202112230432061-0.0295941661863074i</v>
      </c>
      <c r="U2090" t="str">
        <f t="shared" si="1069"/>
        <v>0.00005-0.00123284178512034i</v>
      </c>
      <c r="V2090" t="str">
        <f t="shared" si="1070"/>
        <v>3.33333333333333E-06-0.00135612596363237i</v>
      </c>
      <c r="W2090" t="str">
        <f t="shared" si="1071"/>
        <v>0.0000144698643458491-0.000646007975221057i</v>
      </c>
      <c r="X2090" t="str">
        <f t="shared" si="1072"/>
        <v>0.0000223411086901813-0.000645558916739049i</v>
      </c>
      <c r="Y2090" t="str">
        <f t="shared" si="1073"/>
        <v>0.009+0.122899104608433i</v>
      </c>
      <c r="Z2090" t="str">
        <f t="shared" si="1074"/>
        <v>-0.0733386444459151-0.00797082639026262i</v>
      </c>
      <c r="AA2090" t="str">
        <f t="shared" si="1075"/>
        <v>8.40553565368533-113.89577546688i</v>
      </c>
      <c r="AB2090" t="str">
        <f t="shared" si="1076"/>
        <v>1.39616353224011-0.204432435919629i</v>
      </c>
      <c r="AC2090" t="str">
        <f t="shared" si="1077"/>
        <v>1.38041577338041-2.13416818079772i</v>
      </c>
      <c r="AD2090" t="str">
        <f t="shared" si="1078"/>
        <v>0.36586661162066+0.417546985576657i</v>
      </c>
      <c r="AE2090" t="str">
        <f t="shared" si="1079"/>
        <v>-0.0235039668124702-0.0335385891578919i</v>
      </c>
      <c r="AF2090" t="str">
        <f t="shared" si="1080"/>
        <v>-14.6788298624932-1.72813465434064i</v>
      </c>
      <c r="AG2090" t="str">
        <f t="shared" si="1081"/>
        <v>1.18328835608379-0.13814265845251i</v>
      </c>
      <c r="AH2090" t="str">
        <f t="shared" si="1082"/>
        <v>0.187454032912721+0.472260763161345i</v>
      </c>
      <c r="AI2090">
        <f t="shared" si="1083"/>
        <v>-5.8809549888005774</v>
      </c>
      <c r="AJ2090">
        <f t="shared" si="1084"/>
        <v>68.350432355521676</v>
      </c>
      <c r="AK2090"/>
      <c r="AL2090"/>
      <c r="AM2090"/>
      <c r="AN2090"/>
    </row>
    <row r="2091" spans="1:40" x14ac:dyDescent="0.25">
      <c r="A2091"/>
      <c r="B2091">
        <f t="shared" si="1050"/>
        <v>195700</v>
      </c>
      <c r="C2091" s="186" t="str">
        <f t="shared" si="1053"/>
        <v>-1.99554293199448E-06+0.0125141669837156i</v>
      </c>
      <c r="D2091" s="158" t="str">
        <f t="shared" si="1054"/>
        <v>-5.95702125616844+0.095941946875153i</v>
      </c>
      <c r="E2091" t="str">
        <f t="shared" si="1055"/>
        <v>2870</v>
      </c>
      <c r="F2091" t="str">
        <f t="shared" si="1056"/>
        <v>0.777000777000777</v>
      </c>
      <c r="G2091" t="str">
        <f t="shared" si="1051"/>
        <v>0.777000777000777</v>
      </c>
      <c r="H2091" t="str">
        <f t="shared" si="1057"/>
        <v>8.72220935635246+1.82328408341386i</v>
      </c>
      <c r="I2091" t="str">
        <f t="shared" si="1058"/>
        <v>768.512102884403i</v>
      </c>
      <c r="J2091" t="str">
        <f t="shared" si="1052"/>
        <v>-504.184898606056+166.21133837311i</v>
      </c>
      <c r="K2091" t="str">
        <f t="shared" si="1059"/>
        <v>0.453237945562008-1.37485041552718i</v>
      </c>
      <c r="L2091" t="str">
        <f t="shared" si="1060"/>
        <v>0.0321923212056306-0.0820018494758818i</v>
      </c>
      <c r="M2091" t="str">
        <f t="shared" si="1061"/>
        <v>0.485430266767639-1.45685226500306i</v>
      </c>
      <c r="N2091" t="str">
        <f t="shared" si="1062"/>
        <v>-0.867911832051152i</v>
      </c>
      <c r="O2091" t="str">
        <f t="shared" si="1063"/>
        <v>0.646421187403803-0.762980765468866i</v>
      </c>
      <c r="P2091" t="str">
        <f t="shared" si="1064"/>
        <v>0.353578812596197+0.762980765468866i</v>
      </c>
      <c r="Q2091" t="str">
        <f t="shared" si="1065"/>
        <v>-0.353578812596197+0.104931066582286i</v>
      </c>
      <c r="R2091" t="str">
        <f t="shared" si="1066"/>
        <v>-0.33050125093599-2.25596270426793i</v>
      </c>
      <c r="S2091" t="str">
        <f t="shared" si="1067"/>
        <v>0.0895882630128622i</v>
      </c>
      <c r="T2091" t="str">
        <f t="shared" si="1068"/>
        <v>0.202107780097163-0.0296090329949334i</v>
      </c>
      <c r="U2091" t="str">
        <f t="shared" si="1069"/>
        <v>0.00005-0.0012322118199772i</v>
      </c>
      <c r="V2091" t="str">
        <f t="shared" si="1070"/>
        <v>3.33333333333333E-06-0.00135543300197492i</v>
      </c>
      <c r="W2091" t="str">
        <f t="shared" si="1071"/>
        <v>0.0000144698594239673-0.000645678112859984i</v>
      </c>
      <c r="X2091" t="str">
        <f t="shared" si="1072"/>
        <v>0.000022333064608645-0.000645229381814591i</v>
      </c>
      <c r="Y2091" t="str">
        <f t="shared" si="1073"/>
        <v>0.009+0.122961936461504i</v>
      </c>
      <c r="Z2091" t="str">
        <f t="shared" si="1074"/>
        <v>-0.0732638359887476-0.0079602668977021i</v>
      </c>
      <c r="AA2091" t="str">
        <f t="shared" si="1075"/>
        <v>8.39689662246933-113.837600229798i</v>
      </c>
      <c r="AB2091" t="str">
        <f t="shared" si="1076"/>
        <v>1.39613278993778-0.204535133791995i</v>
      </c>
      <c r="AC2091" t="str">
        <f t="shared" si="1077"/>
        <v>1.37974763972497-2.1332467618259i</v>
      </c>
      <c r="AD2091" t="str">
        <f t="shared" si="1078"/>
        <v>0.36604769660123+0.41771039359871i</v>
      </c>
      <c r="AE2091" t="str">
        <f t="shared" si="1079"/>
        <v>-0.0234929721888614-0.0335169031296459i</v>
      </c>
      <c r="AF2091" t="str">
        <f t="shared" si="1080"/>
        <v>-14.6792306125209-1.72734213653871i</v>
      </c>
      <c r="AG2091" t="str">
        <f t="shared" si="1081"/>
        <v>1.18326182474538-0.13814832369433i</v>
      </c>
      <c r="AH2091" t="str">
        <f t="shared" si="1082"/>
        <v>0.187414651128789+0.471978187280168i</v>
      </c>
      <c r="AI2091">
        <f t="shared" si="1083"/>
        <v>-5.8856943726032407</v>
      </c>
      <c r="AJ2091">
        <f t="shared" si="1084"/>
        <v>68.34280008413441</v>
      </c>
      <c r="AK2091"/>
      <c r="AL2091"/>
      <c r="AM2091"/>
      <c r="AN2091"/>
    </row>
    <row r="2092" spans="1:40" x14ac:dyDescent="0.25">
      <c r="A2092"/>
      <c r="B2092">
        <f t="shared" si="1050"/>
        <v>195800</v>
      </c>
      <c r="C2092" s="186" t="str">
        <f t="shared" si="1053"/>
        <v>-1.99350510431905E-06+0.0125077756832316i</v>
      </c>
      <c r="D2092" s="158" t="str">
        <f t="shared" si="1054"/>
        <v>-5.95702124054509+0.0958929469047756i</v>
      </c>
      <c r="E2092" t="str">
        <f t="shared" si="1055"/>
        <v>2870</v>
      </c>
      <c r="F2092" t="str">
        <f t="shared" si="1056"/>
        <v>0.777000777000777</v>
      </c>
      <c r="G2092" t="str">
        <f t="shared" si="1051"/>
        <v>0.777000777000777</v>
      </c>
      <c r="H2092" t="str">
        <f t="shared" si="1057"/>
        <v>8.72260954785568+1.82244324551691i</v>
      </c>
      <c r="I2092" t="str">
        <f t="shared" si="1058"/>
        <v>768.904801966102i</v>
      </c>
      <c r="J2092" t="str">
        <f t="shared" si="1052"/>
        <v>-504.701315539999+166.296270073862i</v>
      </c>
      <c r="K2092" t="str">
        <f t="shared" si="1059"/>
        <v>0.452818777227801-1.37428357513116i</v>
      </c>
      <c r="L2092" t="str">
        <f t="shared" si="1060"/>
        <v>0.0321638328637101-0.0819711473160074i</v>
      </c>
      <c r="M2092" t="str">
        <f t="shared" si="1061"/>
        <v>0.484982610091511-1.45625472244717i</v>
      </c>
      <c r="N2092" t="str">
        <f t="shared" si="1062"/>
        <v>-0.868355323023074i</v>
      </c>
      <c r="O2092" t="str">
        <f t="shared" si="1063"/>
        <v>0.64608274876323-0.763267372386996i</v>
      </c>
      <c r="P2092" t="str">
        <f t="shared" si="1064"/>
        <v>0.35391725123677+0.763267372386996i</v>
      </c>
      <c r="Q2092" t="str">
        <f t="shared" si="1065"/>
        <v>-0.35391725123677+0.105087950636078i</v>
      </c>
      <c r="R2092" t="str">
        <f t="shared" si="1066"/>
        <v>-0.330498312205475-2.25476085134797i</v>
      </c>
      <c r="S2092" t="str">
        <f t="shared" si="1067"/>
        <v>0.0896340413792457i</v>
      </c>
      <c r="T2092" t="str">
        <f t="shared" si="1068"/>
        <v>0.202103327450027-0.0296238993919964i</v>
      </c>
      <c r="U2092" t="str">
        <f t="shared" si="1069"/>
        <v>0.0000500000000000001-0.00123158249831225i</v>
      </c>
      <c r="V2092" t="str">
        <f t="shared" si="1070"/>
        <v>3.33333333333333E-06-0.00135474074814347i</v>
      </c>
      <c r="W2092" t="str">
        <f t="shared" si="1071"/>
        <v>0.0000144698544995742-0.000645348587558758i</v>
      </c>
      <c r="X2092" t="str">
        <f t="shared" si="1072"/>
        <v>0.0000223250328364224-0.000644900183465529i</v>
      </c>
      <c r="Y2092" t="str">
        <f t="shared" si="1073"/>
        <v>0.009+0.123024768314576i</v>
      </c>
      <c r="Z2092" t="str">
        <f t="shared" si="1074"/>
        <v>-0.0731891419208848-0.00794972818529467i</v>
      </c>
      <c r="AA2092" t="str">
        <f t="shared" si="1075"/>
        <v>8.38827092830757-113.779484369959i</v>
      </c>
      <c r="AB2092" t="str">
        <f t="shared" si="1076"/>
        <v>1.39610203166284-0.20463782882134i</v>
      </c>
      <c r="AC2092" t="str">
        <f t="shared" si="1077"/>
        <v>1.37908040265749-2.13232596497233i</v>
      </c>
      <c r="AD2092" t="str">
        <f t="shared" si="1078"/>
        <v>0.366228854248902+0.417873725930095i</v>
      </c>
      <c r="AE2092" t="str">
        <f t="shared" si="1079"/>
        <v>-0.0234819930522253-0.0334952392769972i</v>
      </c>
      <c r="AF2092" t="str">
        <f t="shared" si="1080"/>
        <v>-14.6796307884008-1.72655029861213i</v>
      </c>
      <c r="AG2092" t="str">
        <f t="shared" si="1081"/>
        <v>1.18323529178781-0.138154013658723i</v>
      </c>
      <c r="AH2092" t="str">
        <f t="shared" si="1082"/>
        <v>0.187375319194299+0.471695903724914i</v>
      </c>
      <c r="AI2092">
        <f t="shared" si="1083"/>
        <v>-5.890431225209019</v>
      </c>
      <c r="AJ2092">
        <f t="shared" si="1084"/>
        <v>68.335166430009878</v>
      </c>
      <c r="AK2092"/>
      <c r="AL2092"/>
      <c r="AM2092"/>
      <c r="AN2092"/>
    </row>
    <row r="2093" spans="1:40" x14ac:dyDescent="0.25">
      <c r="A2093"/>
      <c r="B2093">
        <f t="shared" si="1050"/>
        <v>195900</v>
      </c>
      <c r="C2093" s="186" t="str">
        <f t="shared" si="1053"/>
        <v>-1.99147039656313E-06+0.0125013909078114i</v>
      </c>
      <c r="D2093" s="158" t="str">
        <f t="shared" si="1054"/>
        <v>-5.95702122494567+0.0958439969598874i</v>
      </c>
      <c r="E2093" t="str">
        <f t="shared" si="1055"/>
        <v>2870</v>
      </c>
      <c r="F2093" t="str">
        <f t="shared" si="1056"/>
        <v>0.777000777000777</v>
      </c>
      <c r="G2093" t="str">
        <f t="shared" si="1051"/>
        <v>0.777000777000777</v>
      </c>
      <c r="H2093" t="str">
        <f t="shared" si="1057"/>
        <v>8.72300916626386+1.82160313672265i</v>
      </c>
      <c r="I2093" t="str">
        <f t="shared" si="1058"/>
        <v>769.297501047801i</v>
      </c>
      <c r="J2093" t="str">
        <f t="shared" si="1052"/>
        <v>-505.217996288467+166.381201774615i</v>
      </c>
      <c r="K2093" t="str">
        <f t="shared" si="1059"/>
        <v>0.452400169952082-1.37371713237994i</v>
      </c>
      <c r="L2093" t="str">
        <f t="shared" si="1060"/>
        <v>0.0321353803834332-0.0819404624366532i</v>
      </c>
      <c r="M2093" t="str">
        <f t="shared" si="1061"/>
        <v>0.484535550335515-1.45565759481659i</v>
      </c>
      <c r="N2093" t="str">
        <f t="shared" si="1062"/>
        <v>-0.868798813994996i</v>
      </c>
      <c r="O2093" t="str">
        <f t="shared" si="1063"/>
        <v>0.645744183048363-0.763553829182463i</v>
      </c>
      <c r="P2093" t="str">
        <f t="shared" si="1064"/>
        <v>0.354255816951637+0.763553829182463i</v>
      </c>
      <c r="Q2093" t="str">
        <f t="shared" si="1065"/>
        <v>-0.354255816951637+0.105244984812533i</v>
      </c>
      <c r="R2093" t="str">
        <f t="shared" si="1066"/>
        <v>-0.330495371883358-2.25356019965066i</v>
      </c>
      <c r="S2093" t="str">
        <f t="shared" si="1067"/>
        <v>0.0896798197456294i</v>
      </c>
      <c r="T2093" t="str">
        <f t="shared" si="1068"/>
        <v>0.202098872490596-0.0296387653772643i</v>
      </c>
      <c r="U2093" t="str">
        <f t="shared" si="1069"/>
        <v>0.0000500000000000001-0.00123095381914006i</v>
      </c>
      <c r="V2093" t="str">
        <f t="shared" si="1070"/>
        <v>3.33333333333333E-06-0.00135404920105407i</v>
      </c>
      <c r="W2093" t="str">
        <f t="shared" si="1071"/>
        <v>0.0000144698495726697-0.000645019398801211i</v>
      </c>
      <c r="X2093" t="str">
        <f t="shared" si="1072"/>
        <v>0.0000223170133483871-0.000644571321176746i</v>
      </c>
      <c r="Y2093" t="str">
        <f t="shared" si="1073"/>
        <v>0.009+0.123087600167648i</v>
      </c>
      <c r="Z2093" t="str">
        <f t="shared" si="1074"/>
        <v>-0.0731145620093543-0.00793921020066264i</v>
      </c>
      <c r="AA2093" t="str">
        <f t="shared" si="1075"/>
        <v>8.3796585437103-113.721427796552i</v>
      </c>
      <c r="AB2093" t="str">
        <f t="shared" si="1076"/>
        <v>1.39607125741488-0.20474052100606i</v>
      </c>
      <c r="AC2093" t="str">
        <f t="shared" si="1077"/>
        <v>1.37841406064994-2.13140578978277i</v>
      </c>
      <c r="AD2093" t="str">
        <f t="shared" si="1078"/>
        <v>0.366410084534146+0.418036982540002i</v>
      </c>
      <c r="AE2093" t="str">
        <f t="shared" si="1079"/>
        <v>-0.0234710293704888-0.0334735975628836i</v>
      </c>
      <c r="AF2093" t="str">
        <f t="shared" si="1080"/>
        <v>-14.6800303912095-1.72575913976276i</v>
      </c>
      <c r="AG2093" t="str">
        <f t="shared" si="1081"/>
        <v>1.18320875719612-0.13815972829582i</v>
      </c>
      <c r="AH2093" t="str">
        <f t="shared" si="1082"/>
        <v>0.187336037018273+0.471413912011822i</v>
      </c>
      <c r="AI2093">
        <f t="shared" si="1083"/>
        <v>-5.8951655495054114</v>
      </c>
      <c r="AJ2093">
        <f t="shared" si="1084"/>
        <v>68.327531393621925</v>
      </c>
      <c r="AK2093"/>
      <c r="AL2093"/>
      <c r="AM2093"/>
      <c r="AN2093"/>
    </row>
    <row r="2094" spans="1:40" x14ac:dyDescent="0.25">
      <c r="A2094"/>
      <c r="B2094">
        <f t="shared" si="1050"/>
        <v>196000</v>
      </c>
      <c r="C2094" s="186" t="str">
        <f t="shared" si="1053"/>
        <v>-1.98943880236117E-06+0.0124950126474676i</v>
      </c>
      <c r="D2094" s="158" t="str">
        <f t="shared" si="1054"/>
        <v>-5.95702120937011+0.0957950969639183i</v>
      </c>
      <c r="E2094" t="str">
        <f t="shared" si="1055"/>
        <v>2870</v>
      </c>
      <c r="F2094" t="str">
        <f t="shared" si="1056"/>
        <v>0.777000777000777</v>
      </c>
      <c r="G2094" t="str">
        <f t="shared" si="1051"/>
        <v>0.777000777000777</v>
      </c>
      <c r="H2094" t="str">
        <f t="shared" si="1057"/>
        <v>8.72340821265118+1.82076375615741i</v>
      </c>
      <c r="I2094" t="str">
        <f t="shared" si="1058"/>
        <v>769.690200129499i</v>
      </c>
      <c r="J2094" t="str">
        <f t="shared" si="1052"/>
        <v>-505.73494085146+166.466133475368i</v>
      </c>
      <c r="K2094" t="str">
        <f t="shared" si="1059"/>
        <v>0.451982122772517-1.3731510869753i</v>
      </c>
      <c r="L2094" t="str">
        <f t="shared" si="1060"/>
        <v>0.0321069637082338-0.081909794833543i</v>
      </c>
      <c r="M2094" t="str">
        <f t="shared" si="1061"/>
        <v>0.484089086480751-1.45506088180884i</v>
      </c>
      <c r="N2094" t="str">
        <f t="shared" si="1062"/>
        <v>-0.869242304966918i</v>
      </c>
      <c r="O2094" t="str">
        <f t="shared" si="1063"/>
        <v>0.645405490325793-0.763840135798927i</v>
      </c>
      <c r="P2094" t="str">
        <f t="shared" si="1064"/>
        <v>0.354594509674207+0.763840135798927i</v>
      </c>
      <c r="Q2094" t="str">
        <f t="shared" si="1065"/>
        <v>-0.354594509674207+0.105402169167991i</v>
      </c>
      <c r="R2094" t="str">
        <f t="shared" si="1066"/>
        <v>-0.330492429969505-2.25236074733677i</v>
      </c>
      <c r="S2094" t="str">
        <f t="shared" si="1067"/>
        <v>0.0897255981120131i</v>
      </c>
      <c r="T2094" t="str">
        <f t="shared" si="1068"/>
        <v>0.202094415218813-0.0296536309505064i</v>
      </c>
      <c r="U2094" t="str">
        <f t="shared" si="1069"/>
        <v>0.0000500000000000001-0.00123032578147724i</v>
      </c>
      <c r="V2094" t="str">
        <f t="shared" si="1070"/>
        <v>3.33333333333333E-06-0.00135335835962496i</v>
      </c>
      <c r="W2094" t="str">
        <f t="shared" si="1071"/>
        <v>0.0000144698446432537-0.000644690546072219i</v>
      </c>
      <c r="X2094" t="str">
        <f t="shared" si="1072"/>
        <v>0.0000223090061194766-0.000644242794434159i</v>
      </c>
      <c r="Y2094" t="str">
        <f t="shared" si="1073"/>
        <v>0.009+0.12315043202072i</v>
      </c>
      <c r="Z2094" t="str">
        <f t="shared" si="1074"/>
        <v>-0.0730400960217737-0.00792871289158784i</v>
      </c>
      <c r="AA2094" t="str">
        <f t="shared" si="1075"/>
        <v>8.37105944125852-113.663430418947i</v>
      </c>
      <c r="AB2094" t="str">
        <f t="shared" si="1076"/>
        <v>1.39604046719351-0.204843210344564i</v>
      </c>
      <c r="AC2094" t="str">
        <f t="shared" si="1077"/>
        <v>1.37774861217735-2.1304862358029i</v>
      </c>
      <c r="AD2094" t="str">
        <f t="shared" si="1078"/>
        <v>0.366591387427423+0.418200163397646i</v>
      </c>
      <c r="AE2094" t="str">
        <f t="shared" si="1079"/>
        <v>-0.0234600811116591-0.0334519779503263i</v>
      </c>
      <c r="AF2094" t="str">
        <f t="shared" si="1080"/>
        <v>-14.6804294220213-1.72496865919349i</v>
      </c>
      <c r="AG2094" t="str">
        <f t="shared" si="1081"/>
        <v>1.18318222095542-0.138165467555845i</v>
      </c>
      <c r="AH2094" t="str">
        <f t="shared" si="1082"/>
        <v>0.187296804509913+0.471132211658172i</v>
      </c>
      <c r="AI2094">
        <f t="shared" si="1083"/>
        <v>-5.8998973483756769</v>
      </c>
      <c r="AJ2094">
        <f t="shared" si="1084"/>
        <v>68.319894975445337</v>
      </c>
      <c r="AK2094"/>
      <c r="AL2094"/>
      <c r="AM2094"/>
      <c r="AN2094"/>
    </row>
    <row r="2095" spans="1:40" x14ac:dyDescent="0.25">
      <c r="A2095"/>
      <c r="B2095">
        <f t="shared" si="1050"/>
        <v>196100</v>
      </c>
      <c r="C2095" s="186" t="str">
        <f t="shared" si="1053"/>
        <v>-0.0000019874103153638+0.0124886408922333i</v>
      </c>
      <c r="D2095" s="158" t="str">
        <f t="shared" si="1054"/>
        <v>-5.95702119381837+0.0957462468404553i</v>
      </c>
      <c r="E2095" t="str">
        <f t="shared" si="1055"/>
        <v>2870</v>
      </c>
      <c r="F2095" t="str">
        <f t="shared" si="1056"/>
        <v>0.777000777000777</v>
      </c>
      <c r="G2095" t="str">
        <f t="shared" si="1051"/>
        <v>0.777000777000777</v>
      </c>
      <c r="H2095" t="str">
        <f t="shared" si="1057"/>
        <v>8.72380668808945+1.81992510294874i</v>
      </c>
      <c r="I2095" t="str">
        <f t="shared" si="1058"/>
        <v>770.082899211198i</v>
      </c>
      <c r="J2095" t="str">
        <f t="shared" si="1052"/>
        <v>-506.25214922898+166.551065176121i</v>
      </c>
      <c r="K2095" t="str">
        <f t="shared" si="1059"/>
        <v>0.45156463472874-1.37258543861898i</v>
      </c>
      <c r="L2095" t="str">
        <f t="shared" si="1060"/>
        <v>0.0320785827816479-0.081879144502368i</v>
      </c>
      <c r="M2095" t="str">
        <f t="shared" si="1061"/>
        <v>0.483643217510388-1.45446458312135i</v>
      </c>
      <c r="N2095" t="str">
        <f t="shared" si="1062"/>
        <v>-0.86968579593884i</v>
      </c>
      <c r="O2095" t="str">
        <f t="shared" si="1063"/>
        <v>0.645066670662136-0.764126292180074i</v>
      </c>
      <c r="P2095" t="str">
        <f t="shared" si="1064"/>
        <v>0.354933329337864+0.764126292180074i</v>
      </c>
      <c r="Q2095" t="str">
        <f t="shared" si="1065"/>
        <v>-0.354933329337864+0.105559503758766i</v>
      </c>
      <c r="R2095" t="str">
        <f t="shared" si="1066"/>
        <v>-0.330489486463761-2.2511624925708i</v>
      </c>
      <c r="S2095" t="str">
        <f t="shared" si="1067"/>
        <v>0.0897713764783968i</v>
      </c>
      <c r="T2095" t="str">
        <f t="shared" si="1068"/>
        <v>0.202089955634619-0.0296684961114903i</v>
      </c>
      <c r="U2095" t="str">
        <f t="shared" si="1069"/>
        <v>0.0000500000000000001-0.00122969838434237i</v>
      </c>
      <c r="V2095" t="str">
        <f t="shared" si="1070"/>
        <v>3.33333333333333E-06-0.00135266822277661i</v>
      </c>
      <c r="W2095" t="str">
        <f t="shared" si="1071"/>
        <v>0.0000144698397113265-0.000644362028857717i</v>
      </c>
      <c r="X2095" t="str">
        <f t="shared" si="1072"/>
        <v>0.0000223010111246929-0.000643914602724747i</v>
      </c>
      <c r="Y2095" t="str">
        <f t="shared" si="1073"/>
        <v>0.009+0.123213263873792i</v>
      </c>
      <c r="Z2095" t="str">
        <f t="shared" si="1074"/>
        <v>-0.0729657437263539-0.00791823620601163i</v>
      </c>
      <c r="AA2095" t="str">
        <f t="shared" si="1075"/>
        <v>8.36247359360408-113.605492146705i</v>
      </c>
      <c r="AB2095" t="str">
        <f t="shared" si="1076"/>
        <v>1.39600966099832-0.204945896835244i</v>
      </c>
      <c r="AC2095" t="str">
        <f t="shared" si="1077"/>
        <v>1.37708405571791-2.12956730257825i</v>
      </c>
      <c r="AD2095" t="str">
        <f t="shared" si="1078"/>
        <v>0.366772762899187+0.418363268472238i</v>
      </c>
      <c r="AE2095" t="str">
        <f t="shared" si="1079"/>
        <v>-0.0234491482438266-0.0334303804024324i</v>
      </c>
      <c r="AF2095" t="str">
        <f t="shared" si="1080"/>
        <v>-14.6808278819078-1.72417885610828i</v>
      </c>
      <c r="AG2095" t="str">
        <f t="shared" si="1081"/>
        <v>1.18315568305087-0.13817123138913i</v>
      </c>
      <c r="AH2095" t="str">
        <f t="shared" si="1082"/>
        <v>0.187257621578622+0.470850802182331i</v>
      </c>
      <c r="AI2095">
        <f t="shared" si="1083"/>
        <v>-5.9046266246979107</v>
      </c>
      <c r="AJ2095">
        <f t="shared" si="1084"/>
        <v>68.312257175955594</v>
      </c>
      <c r="AK2095"/>
      <c r="AL2095"/>
      <c r="AM2095"/>
      <c r="AN2095"/>
    </row>
    <row r="2096" spans="1:40" x14ac:dyDescent="0.25">
      <c r="A2096"/>
      <c r="B2096">
        <f t="shared" si="1050"/>
        <v>196200</v>
      </c>
      <c r="C2096" s="186" t="str">
        <f t="shared" si="1053"/>
        <v>-1.98538492923794E-06+0.0124822756321618i</v>
      </c>
      <c r="D2096" s="158" t="str">
        <f t="shared" si="1054"/>
        <v>-5.95702117829041+0.0956974465132405i</v>
      </c>
      <c r="E2096" t="str">
        <f t="shared" si="1055"/>
        <v>2870</v>
      </c>
      <c r="F2096" t="str">
        <f t="shared" si="1056"/>
        <v>0.777000777000777</v>
      </c>
      <c r="G2096" t="str">
        <f t="shared" si="1051"/>
        <v>0.777000777000777</v>
      </c>
      <c r="H2096" t="str">
        <f t="shared" si="1057"/>
        <v>8.72420459364796+1.81908717622542i</v>
      </c>
      <c r="I2096" t="str">
        <f t="shared" si="1058"/>
        <v>770.475598292897i</v>
      </c>
      <c r="J2096" t="str">
        <f t="shared" si="1052"/>
        <v>-506.769621421025+166.635996876873i</v>
      </c>
      <c r="K2096" t="str">
        <f t="shared" si="1059"/>
        <v>0.451147704862355-1.37202018701273i</v>
      </c>
      <c r="L2096" t="str">
        <f t="shared" si="1060"/>
        <v>0.0320502375473145-0.0818485114387884i</v>
      </c>
      <c r="M2096" t="str">
        <f t="shared" si="1061"/>
        <v>0.48319794240967-1.45386869845152i</v>
      </c>
      <c r="N2096" t="str">
        <f t="shared" si="1062"/>
        <v>-0.870129286910762i</v>
      </c>
      <c r="O2096" t="str">
        <f t="shared" si="1063"/>
        <v>0.644727724124031-0.764412298269623i</v>
      </c>
      <c r="P2096" t="str">
        <f t="shared" si="1064"/>
        <v>0.355272275875969+0.764412298269623i</v>
      </c>
      <c r="Q2096" t="str">
        <f t="shared" si="1065"/>
        <v>-0.355272275875969+0.105716988641139i</v>
      </c>
      <c r="R2096" t="str">
        <f t="shared" si="1066"/>
        <v>-0.330486541365998-2.24996543352098i</v>
      </c>
      <c r="S2096" t="str">
        <f t="shared" si="1067"/>
        <v>0.0898171548447805i</v>
      </c>
      <c r="T2096" t="str">
        <f t="shared" si="1068"/>
        <v>0.202085493737958-0.0296833608599858i</v>
      </c>
      <c r="U2096" t="str">
        <f t="shared" si="1069"/>
        <v>0.0000499999999999999-0.00122907162675606i</v>
      </c>
      <c r="V2096" t="str">
        <f t="shared" si="1070"/>
        <v>3.33333333333333E-06-0.00135197878943166i</v>
      </c>
      <c r="W2096" t="str">
        <f t="shared" si="1071"/>
        <v>0.0000144698347768878-0.000644033846644678i</v>
      </c>
      <c r="X2096" t="str">
        <f t="shared" si="1072"/>
        <v>0.0000222930283391005-0.000643586745536521i</v>
      </c>
      <c r="Y2096" t="str">
        <f t="shared" si="1073"/>
        <v>0.009+0.123276095726863i</v>
      </c>
      <c r="Z2096" t="str">
        <f t="shared" si="1074"/>
        <v>-0.0728915048918918-0.00790778009203365i</v>
      </c>
      <c r="AA2096" t="str">
        <f t="shared" si="1075"/>
        <v>8.35390097346915-113.547612889564i</v>
      </c>
      <c r="AB2096" t="str">
        <f t="shared" si="1076"/>
        <v>1.39597883882893-0.205048580476511i</v>
      </c>
      <c r="AC2096" t="str">
        <f t="shared" si="1077"/>
        <v>1.37642038975286-2.12864898965435i</v>
      </c>
      <c r="AD2096" t="str">
        <f t="shared" si="1078"/>
        <v>0.366954210919874+0.418526297733008i</v>
      </c>
      <c r="AE2096" t="str">
        <f t="shared" si="1079"/>
        <v>-0.0234382307351606-0.0334088048823909i</v>
      </c>
      <c r="AF2096" t="str">
        <f t="shared" si="1080"/>
        <v>-14.6812257719384-1.72338972971218i</v>
      </c>
      <c r="AG2096" t="str">
        <f t="shared" si="1081"/>
        <v>1.18312914346766-0.138177019746089i</v>
      </c>
      <c r="AH2096" t="str">
        <f t="shared" si="1082"/>
        <v>0.187218488133988+0.470569683103711i</v>
      </c>
      <c r="AI2096">
        <f t="shared" si="1083"/>
        <v>-5.9093533813457828</v>
      </c>
      <c r="AJ2096">
        <f t="shared" si="1084"/>
        <v>68.304617995628902</v>
      </c>
      <c r="AK2096"/>
      <c r="AL2096"/>
      <c r="AM2096"/>
      <c r="AN2096"/>
    </row>
    <row r="2097" spans="1:40" x14ac:dyDescent="0.25">
      <c r="A2097"/>
      <c r="B2097">
        <f t="shared" si="1050"/>
        <v>196300</v>
      </c>
      <c r="C2097" s="186" t="str">
        <f t="shared" si="1053"/>
        <v>-1.98336263766651E-06+0.0124759168573269i</v>
      </c>
      <c r="D2097" s="158" t="str">
        <f t="shared" si="1054"/>
        <v>-5.95702116278618+0.0956486959061729i</v>
      </c>
      <c r="E2097" t="str">
        <f t="shared" si="1055"/>
        <v>2870</v>
      </c>
      <c r="F2097" t="str">
        <f t="shared" si="1056"/>
        <v>0.777000777000777</v>
      </c>
      <c r="G2097" t="str">
        <f t="shared" si="1051"/>
        <v>0.777000777000777</v>
      </c>
      <c r="H2097" t="str">
        <f t="shared" si="1057"/>
        <v>8.72460193039357+1.81824997511745i</v>
      </c>
      <c r="I2097" t="str">
        <f t="shared" si="1058"/>
        <v>770.868297374595i</v>
      </c>
      <c r="J2097" t="str">
        <f t="shared" si="1052"/>
        <v>-507.287357427596+166.720928577626i</v>
      </c>
      <c r="K2097" t="str">
        <f t="shared" si="1059"/>
        <v>0.450731332216925-1.37145533185825i</v>
      </c>
      <c r="L2097" t="str">
        <f t="shared" si="1060"/>
        <v>0.0320219279489755-0.081817895638433i</v>
      </c>
      <c r="M2097" t="str">
        <f t="shared" si="1061"/>
        <v>0.482753260165901-1.45327322749668i</v>
      </c>
      <c r="N2097" t="str">
        <f t="shared" si="1062"/>
        <v>-0.870572777882684i</v>
      </c>
      <c r="O2097" t="str">
        <f t="shared" si="1063"/>
        <v>0.644388650778144-0.764698154011322i</v>
      </c>
      <c r="P2097" t="str">
        <f t="shared" si="1064"/>
        <v>0.355611349221856+0.764698154011322i</v>
      </c>
      <c r="Q2097" t="str">
        <f t="shared" si="1065"/>
        <v>-0.355611349221856+0.105874623871362i</v>
      </c>
      <c r="R2097" t="str">
        <f t="shared" si="1066"/>
        <v>-0.330483594676076-2.24876956835932i</v>
      </c>
      <c r="S2097" t="str">
        <f t="shared" si="1067"/>
        <v>0.0898629332111642i</v>
      </c>
      <c r="T2097" t="str">
        <f t="shared" si="1068"/>
        <v>0.202081029528772-0.0296982251957617i</v>
      </c>
      <c r="U2097" t="str">
        <f t="shared" si="1069"/>
        <v>0.0000499999999999999-0.0012284455077409i</v>
      </c>
      <c r="V2097" t="str">
        <f t="shared" si="1070"/>
        <v>3.33333333333333E-06-0.00135129005851499i</v>
      </c>
      <c r="W2097" t="str">
        <f t="shared" si="1071"/>
        <v>0.0000144698298399378-0.00064370599892114i</v>
      </c>
      <c r="X2097" t="str">
        <f t="shared" si="1072"/>
        <v>0.0000222850577378288-0.000643259222358557i</v>
      </c>
      <c r="Y2097" t="str">
        <f t="shared" si="1073"/>
        <v>0.009+0.123338927579935i</v>
      </c>
      <c r="Z2097" t="str">
        <f t="shared" si="1074"/>
        <v>-0.0728173792877735-0.00789734449791176i</v>
      </c>
      <c r="AA2097" t="str">
        <f t="shared" si="1075"/>
        <v>8.3453415536459-113.489792557449i</v>
      </c>
      <c r="AB2097" t="str">
        <f t="shared" si="1076"/>
        <v>1.39594800068493-0.205151261266767i</v>
      </c>
      <c r="AC2097" t="str">
        <f t="shared" si="1077"/>
        <v>1.37575761276655-2.1277312965766i</v>
      </c>
      <c r="AD2097" t="str">
        <f t="shared" si="1078"/>
        <v>0.367135731459908+0.418689251149188i</v>
      </c>
      <c r="AE2097" t="str">
        <f t="shared" si="1079"/>
        <v>-0.0234273285539125-0.0333872513534761i</v>
      </c>
      <c r="AF2097" t="str">
        <f t="shared" si="1080"/>
        <v>-14.6816230931798-1.72260127921128i</v>
      </c>
      <c r="AG2097" t="str">
        <f t="shared" si="1081"/>
        <v>1.18310260219102-0.138182832577238i</v>
      </c>
      <c r="AH2097" t="str">
        <f t="shared" si="1082"/>
        <v>0.187179404085794+0.470288853942801i</v>
      </c>
      <c r="AI2097">
        <f t="shared" si="1083"/>
        <v>-5.9140776211879285</v>
      </c>
      <c r="AJ2097">
        <f t="shared" si="1084"/>
        <v>68.296977434942519</v>
      </c>
      <c r="AK2097"/>
      <c r="AL2097"/>
      <c r="AM2097"/>
      <c r="AN2097"/>
    </row>
    <row r="2098" spans="1:40" x14ac:dyDescent="0.25">
      <c r="A2098"/>
      <c r="B2098">
        <f t="shared" ref="B2098:B2134" si="1085">B2097+100</f>
        <v>196400</v>
      </c>
      <c r="C2098" s="186" t="str">
        <f t="shared" si="1053"/>
        <v>-1.98134343434858E-06+0.0124695645578222i</v>
      </c>
      <c r="D2098" s="158" t="str">
        <f t="shared" si="1054"/>
        <v>-5.95702114730562+0.0955999949433036i</v>
      </c>
      <c r="E2098" t="str">
        <f t="shared" si="1055"/>
        <v>2870</v>
      </c>
      <c r="F2098" t="str">
        <f t="shared" si="1056"/>
        <v>0.777000777000777</v>
      </c>
      <c r="G2098" t="str">
        <f t="shared" si="1051"/>
        <v>0.777000777000777</v>
      </c>
      <c r="H2098" t="str">
        <f t="shared" si="1057"/>
        <v>8.72499869939066+1.81741349875606i</v>
      </c>
      <c r="I2098" t="str">
        <f t="shared" si="1058"/>
        <v>771.260996456294i</v>
      </c>
      <c r="J2098" t="str">
        <f t="shared" si="1052"/>
        <v>-507.805357248692+166.805860278379i</v>
      </c>
      <c r="K2098" t="str">
        <f t="shared" si="1059"/>
        <v>0.450315515837969-1.37089087285724i</v>
      </c>
      <c r="L2098" t="str">
        <f t="shared" si="1060"/>
        <v>0.0319936539304746-0.0817872970968992i</v>
      </c>
      <c r="M2098" t="str">
        <f t="shared" si="1061"/>
        <v>0.482309169768444-1.45267816995414i</v>
      </c>
      <c r="N2098" t="str">
        <f t="shared" si="1062"/>
        <v>-0.871016268854605i</v>
      </c>
      <c r="O2098" t="str">
        <f t="shared" si="1063"/>
        <v>0.644049450691167-0.764983859348945i</v>
      </c>
      <c r="P2098" t="str">
        <f t="shared" si="1064"/>
        <v>0.355950549308833+0.764983859348945i</v>
      </c>
      <c r="Q2098" t="str">
        <f t="shared" si="1065"/>
        <v>-0.355950549308833+0.10603240950566i</v>
      </c>
      <c r="R2098" t="str">
        <f t="shared" si="1066"/>
        <v>-0.33048064639384-2.24757489526149i</v>
      </c>
      <c r="S2098" t="str">
        <f t="shared" si="1067"/>
        <v>0.0899087115775479i</v>
      </c>
      <c r="T2098" t="str">
        <f t="shared" si="1068"/>
        <v>0.202076563007003-0.0297130891185854i</v>
      </c>
      <c r="U2098" t="str">
        <f t="shared" si="1069"/>
        <v>0.0000499999999999999-0.00122782002632148i</v>
      </c>
      <c r="V2098" t="str">
        <f t="shared" si="1070"/>
        <v>3.33333333333333E-06-0.00135060202895363i</v>
      </c>
      <c r="W2098" t="str">
        <f t="shared" si="1071"/>
        <v>0.0000144698249004765-0.000643378485176164i</v>
      </c>
      <c r="X2098" t="str">
        <f t="shared" si="1072"/>
        <v>0.0000222770992960695-0.000642932032680946i</v>
      </c>
      <c r="Y2098" t="str">
        <f t="shared" si="1073"/>
        <v>0.009+0.123401759433007i</v>
      </c>
      <c r="Z2098" t="str">
        <f t="shared" si="1074"/>
        <v>-0.0727433666839687-0.00788692937206135i</v>
      </c>
      <c r="AA2098" t="str">
        <f t="shared" si="1075"/>
        <v>8.33679530699692-113.432031060466i</v>
      </c>
      <c r="AB2098" t="str">
        <f t="shared" si="1076"/>
        <v>1.39591714656593-0.205253939204407i</v>
      </c>
      <c r="AC2098" t="str">
        <f t="shared" si="1077"/>
        <v>1.37509572324641-2.12681422289038i</v>
      </c>
      <c r="AD2098" t="str">
        <f t="shared" si="1078"/>
        <v>0.367317324489688+0.41885212869002i</v>
      </c>
      <c r="AE2098" t="str">
        <f t="shared" si="1079"/>
        <v>-0.0234164416684119-0.0333657197790436i</v>
      </c>
      <c r="AF2098" t="str">
        <f t="shared" si="1080"/>
        <v>-14.6820198466963-1.72181350381276i</v>
      </c>
      <c r="AG2098" t="str">
        <f t="shared" si="1081"/>
        <v>1.18307605920622-0.138188669833178i</v>
      </c>
      <c r="AH2098" t="str">
        <f t="shared" si="1082"/>
        <v>0.187140369343995+0.470008314221116i</v>
      </c>
      <c r="AI2098">
        <f t="shared" si="1083"/>
        <v>-5.9187993470888625</v>
      </c>
      <c r="AJ2098">
        <f t="shared" si="1084"/>
        <v>68.289335494375095</v>
      </c>
      <c r="AK2098"/>
      <c r="AL2098"/>
      <c r="AM2098"/>
      <c r="AN2098"/>
    </row>
    <row r="2099" spans="1:40" x14ac:dyDescent="0.25">
      <c r="A2099"/>
      <c r="B2099">
        <f t="shared" si="1085"/>
        <v>196500</v>
      </c>
      <c r="C2099" s="186" t="str">
        <f t="shared" si="1053"/>
        <v>-1.97932731299922E-06+0.0124632187237619i</v>
      </c>
      <c r="D2099" s="158" t="str">
        <f t="shared" si="1054"/>
        <v>-5.95702113184869+0.0955513435488413i</v>
      </c>
      <c r="E2099" t="str">
        <f t="shared" si="1055"/>
        <v>2870</v>
      </c>
      <c r="F2099" t="str">
        <f t="shared" si="1056"/>
        <v>0.777000777000777</v>
      </c>
      <c r="G2099" t="str">
        <f t="shared" si="1051"/>
        <v>0.777000777000777</v>
      </c>
      <c r="H2099" t="str">
        <f t="shared" si="1057"/>
        <v>8.7253949017012+1.81657774627369i</v>
      </c>
      <c r="I2099" t="str">
        <f t="shared" si="1058"/>
        <v>771.653695537993i</v>
      </c>
      <c r="J2099" t="str">
        <f t="shared" si="1052"/>
        <v>-508.323620884314+166.890791979132i</v>
      </c>
      <c r="K2099" t="str">
        <f t="shared" si="1059"/>
        <v>0.449900254772955-1.37032680971135i</v>
      </c>
      <c r="L2099" t="str">
        <f t="shared" si="1060"/>
        <v>0.0319654154357586-0.0817567158097541i</v>
      </c>
      <c r="M2099" t="str">
        <f t="shared" si="1061"/>
        <v>0.481865670208714-1.4520835255211i</v>
      </c>
      <c r="N2099" t="str">
        <f t="shared" si="1062"/>
        <v>-0.871459759826527i</v>
      </c>
      <c r="O2099" t="str">
        <f t="shared" si="1063"/>
        <v>0.643710123929813-0.7652694142263i</v>
      </c>
      <c r="P2099" t="str">
        <f t="shared" si="1064"/>
        <v>0.356289876070187+0.7652694142263i</v>
      </c>
      <c r="Q2099" t="str">
        <f t="shared" si="1065"/>
        <v>-0.356289876070187+0.106190345600227i</v>
      </c>
      <c r="R2099" t="str">
        <f t="shared" si="1066"/>
        <v>-0.330477696519151-2.24638141240693i</v>
      </c>
      <c r="S2099" t="str">
        <f t="shared" si="1067"/>
        <v>0.0899544899439316i</v>
      </c>
      <c r="T2099" t="str">
        <f t="shared" si="1068"/>
        <v>0.202072094172594-0.0297279526282256i</v>
      </c>
      <c r="U2099" t="str">
        <f t="shared" si="1069"/>
        <v>0.00005-0.00122719518152437i</v>
      </c>
      <c r="V2099" t="str">
        <f t="shared" si="1070"/>
        <v>3.33333333333333E-06-0.00134991469967681i</v>
      </c>
      <c r="W2099" t="str">
        <f t="shared" si="1071"/>
        <v>0.0000144698199585039-0.000643051304899863i</v>
      </c>
      <c r="X2099" t="str">
        <f t="shared" si="1072"/>
        <v>0.0000222691529890779-0.000642605175994836i</v>
      </c>
      <c r="Y2099" t="str">
        <f t="shared" si="1073"/>
        <v>0.009+0.123464591286079i</v>
      </c>
      <c r="Z2099" t="str">
        <f t="shared" si="1074"/>
        <v>-0.0726694668510329-0.00787653466305493i</v>
      </c>
      <c r="AA2099" t="str">
        <f t="shared" si="1075"/>
        <v>8.32826220645464-113.374328308907i</v>
      </c>
      <c r="AB2099" t="str">
        <f t="shared" si="1076"/>
        <v>1.39588627647152-0.205356614287831i</v>
      </c>
      <c r="AC2099" t="str">
        <f t="shared" si="1077"/>
        <v>1.37443471968294-2.12589776814088i</v>
      </c>
      <c r="AD2099" t="str">
        <f t="shared" si="1078"/>
        <v>0.367498989979623+0.41901493032476i</v>
      </c>
      <c r="AE2099" t="str">
        <f t="shared" si="1079"/>
        <v>-0.0234055700470717-0.0333442101225351i</v>
      </c>
      <c r="AF2099" t="str">
        <f t="shared" si="1080"/>
        <v>-14.6824160335499-1.72102640272485i</v>
      </c>
      <c r="AG2099" t="str">
        <f t="shared" si="1081"/>
        <v>1.18304951449859-0.138194531464619i</v>
      </c>
      <c r="AH2099" t="str">
        <f t="shared" si="1082"/>
        <v>0.187101383818761+0.46972806346127i</v>
      </c>
      <c r="AI2099">
        <f t="shared" si="1083"/>
        <v>-5.9235185619075033</v>
      </c>
      <c r="AJ2099">
        <f t="shared" si="1084"/>
        <v>68.281692174405322</v>
      </c>
      <c r="AK2099"/>
      <c r="AL2099"/>
      <c r="AM2099"/>
      <c r="AN2099"/>
    </row>
    <row r="2100" spans="1:40" x14ac:dyDescent="0.25">
      <c r="A2100"/>
      <c r="B2100">
        <f t="shared" si="1085"/>
        <v>196600</v>
      </c>
      <c r="C2100" s="186" t="str">
        <f t="shared" si="1053"/>
        <v>-1.97731426734946E-06+0.0124568793452798i</v>
      </c>
      <c r="D2100" s="158" t="str">
        <f t="shared" si="1054"/>
        <v>-5.95702111641534+0.0955027416471452i</v>
      </c>
      <c r="E2100" t="str">
        <f t="shared" si="1055"/>
        <v>2870</v>
      </c>
      <c r="F2100" t="str">
        <f t="shared" si="1056"/>
        <v>0.777000777000777</v>
      </c>
      <c r="G2100" t="str">
        <f t="shared" si="1051"/>
        <v>0.777000777000777</v>
      </c>
      <c r="H2100" t="str">
        <f t="shared" si="1057"/>
        <v>8.72579053838473+1.81574271680401i</v>
      </c>
      <c r="I2100" t="str">
        <f t="shared" si="1058"/>
        <v>772.046394619692i</v>
      </c>
      <c r="J2100" t="str">
        <f t="shared" si="1052"/>
        <v>-508.842148334462+166.975723679884i</v>
      </c>
      <c r="K2100" t="str">
        <f t="shared" si="1059"/>
        <v>0.449485548071295-1.36976314212223i</v>
      </c>
      <c r="L2100" t="str">
        <f t="shared" si="1060"/>
        <v>0.0319372124088755-0.0817261517725334i</v>
      </c>
      <c r="M2100" t="str">
        <f t="shared" si="1061"/>
        <v>0.48142276048017-1.45148929389476i</v>
      </c>
      <c r="N2100" t="str">
        <f t="shared" si="1062"/>
        <v>-0.871903250798449i</v>
      </c>
      <c r="O2100" t="str">
        <f t="shared" si="1063"/>
        <v>0.643370670560823-0.765554818587224i</v>
      </c>
      <c r="P2100" t="str">
        <f t="shared" si="1064"/>
        <v>0.356629329439177+0.765554818587224i</v>
      </c>
      <c r="Q2100" t="str">
        <f t="shared" si="1065"/>
        <v>-0.356629329439177+0.106348432211225i</v>
      </c>
      <c r="R2100" t="str">
        <f t="shared" si="1066"/>
        <v>-0.33047474505188-2.24518911797874i</v>
      </c>
      <c r="S2100" t="str">
        <f t="shared" si="1067"/>
        <v>0.0900002683103153i</v>
      </c>
      <c r="T2100" t="str">
        <f t="shared" si="1068"/>
        <v>0.202067623025487-0.0297428157244522i</v>
      </c>
      <c r="U2100" t="str">
        <f t="shared" si="1069"/>
        <v>0.00005-0.00122657097237812i</v>
      </c>
      <c r="V2100" t="str">
        <f t="shared" si="1070"/>
        <v>3.33333333333333E-06-0.00134922806961593i</v>
      </c>
      <c r="W2100" t="str">
        <f t="shared" si="1071"/>
        <v>0.0000144698150140198-0.00064272445758338i</v>
      </c>
      <c r="X2100" t="str">
        <f t="shared" si="1072"/>
        <v>0.0000222612187921716-0.000642278651792394i</v>
      </c>
      <c r="Y2100" t="str">
        <f t="shared" si="1073"/>
        <v>0.009+0.123527423139151i</v>
      </c>
      <c r="Z2100" t="str">
        <f t="shared" si="1074"/>
        <v>-0.0725956795601008-0.00786616031962106i</v>
      </c>
      <c r="AA2100" t="str">
        <f t="shared" si="1075"/>
        <v>8.31974222502082-113.316684213243i</v>
      </c>
      <c r="AB2100" t="str">
        <f t="shared" si="1076"/>
        <v>1.39585539040132-0.205459286515451i</v>
      </c>
      <c r="AC2100" t="str">
        <f t="shared" si="1077"/>
        <v>1.3737746005697-2.12498193187336i</v>
      </c>
      <c r="AD2100" t="str">
        <f t="shared" si="1078"/>
        <v>0.36768072790009+0.419177656022669i</v>
      </c>
      <c r="AE2100" t="str">
        <f t="shared" si="1079"/>
        <v>-0.0233947136583822-0.0333227223474728i</v>
      </c>
      <c r="AF2100" t="str">
        <f t="shared" si="1080"/>
        <v>-14.6828116548001-1.72023997515686i</v>
      </c>
      <c r="AG2100" t="str">
        <f t="shared" si="1081"/>
        <v>1.1830229680535-0.138200417422353i</v>
      </c>
      <c r="AH2100" t="str">
        <f t="shared" si="1082"/>
        <v>0.187062447420432+0.469448101186886i</v>
      </c>
      <c r="AI2100">
        <f t="shared" si="1083"/>
        <v>-5.9282352684988631</v>
      </c>
      <c r="AJ2100">
        <f t="shared" si="1084"/>
        <v>68.274047475512901</v>
      </c>
      <c r="AK2100"/>
      <c r="AL2100"/>
      <c r="AM2100"/>
      <c r="AN2100"/>
    </row>
    <row r="2101" spans="1:40" x14ac:dyDescent="0.25">
      <c r="A2101"/>
      <c r="B2101">
        <f t="shared" si="1085"/>
        <v>196700</v>
      </c>
      <c r="C2101" s="186" t="str">
        <f t="shared" si="1053"/>
        <v>-1.97530429114635E-06+0.0124505464125305i</v>
      </c>
      <c r="D2101" s="158" t="str">
        <f t="shared" si="1054"/>
        <v>-5.95702110100552+0.0954541891627339i</v>
      </c>
      <c r="E2101" t="str">
        <f t="shared" si="1055"/>
        <v>2870</v>
      </c>
      <c r="F2101" t="str">
        <f t="shared" si="1056"/>
        <v>0.777000777000777</v>
      </c>
      <c r="G2101" t="str">
        <f t="shared" si="1051"/>
        <v>0.777000777000777</v>
      </c>
      <c r="H2101" t="str">
        <f t="shared" si="1057"/>
        <v>8.72618561049832+1.81490840948187i</v>
      </c>
      <c r="I2101" t="str">
        <f t="shared" si="1058"/>
        <v>772.43909370139i</v>
      </c>
      <c r="J2101" t="str">
        <f t="shared" si="1052"/>
        <v>-509.360939599135+167.060655380637i</v>
      </c>
      <c r="K2101" t="str">
        <f t="shared" si="1059"/>
        <v>0.449071394784355-1.36919986979151i</v>
      </c>
      <c r="L2101" t="str">
        <f t="shared" si="1060"/>
        <v>0.0319090447939755-0.0816956049807421i</v>
      </c>
      <c r="M2101" t="str">
        <f t="shared" si="1061"/>
        <v>0.48098043957833-1.45089547477225i</v>
      </c>
      <c r="N2101" t="str">
        <f t="shared" si="1062"/>
        <v>-0.872346741770371i</v>
      </c>
      <c r="O2101" t="str">
        <f t="shared" si="1063"/>
        <v>0.643031090650962-0.76584007237558i</v>
      </c>
      <c r="P2101" t="str">
        <f t="shared" si="1064"/>
        <v>0.356968909349038+0.76584007237558i</v>
      </c>
      <c r="Q2101" t="str">
        <f t="shared" si="1065"/>
        <v>-0.356968909349038+0.106506669394791i</v>
      </c>
      <c r="R2101" t="str">
        <f t="shared" si="1066"/>
        <v>-0.330471791991869-2.24399801016374i</v>
      </c>
      <c r="S2101" t="str">
        <f t="shared" si="1067"/>
        <v>0.090046046676699i</v>
      </c>
      <c r="T2101" t="str">
        <f t="shared" si="1068"/>
        <v>0.202063149565624-0.0297576784070322i</v>
      </c>
      <c r="U2101" t="str">
        <f t="shared" si="1069"/>
        <v>0.00005-0.00122594739791326i</v>
      </c>
      <c r="V2101" t="str">
        <f t="shared" si="1070"/>
        <v>3.33333333333333E-06-0.00134854213770459i</v>
      </c>
      <c r="W2101" t="str">
        <f t="shared" si="1071"/>
        <v>0.0000144698100670246-0.000642397942718897i</v>
      </c>
      <c r="X2101" t="str">
        <f t="shared" si="1072"/>
        <v>0.0000222532966807317-0.000641952459566827i</v>
      </c>
      <c r="Y2101" t="str">
        <f t="shared" si="1073"/>
        <v>0.009+0.123590254992222i</v>
      </c>
      <c r="Z2101" t="str">
        <f t="shared" si="1074"/>
        <v>-0.0725220045828898-0.00785580629064468i</v>
      </c>
      <c r="AA2101" t="str">
        <f t="shared" si="1075"/>
        <v>8.31123533576714-113.259098684131i</v>
      </c>
      <c r="AB2101" t="str">
        <f t="shared" si="1076"/>
        <v>1.39582448835492-0.205561955885658i</v>
      </c>
      <c r="AC2101" t="str">
        <f t="shared" si="1077"/>
        <v>1.37311536440331-2.12406671363291i</v>
      </c>
      <c r="AD2101" t="str">
        <f t="shared" si="1078"/>
        <v>0.367862538221457+0.41934030575302i</v>
      </c>
      <c r="AE2101" t="str">
        <f t="shared" si="1079"/>
        <v>-0.0233838724709145-0.0333012564174635i</v>
      </c>
      <c r="AF2101" t="str">
        <f t="shared" si="1080"/>
        <v>-14.6832067115038-1.71945422031914i</v>
      </c>
      <c r="AG2101" t="str">
        <f t="shared" si="1081"/>
        <v>1.18299641985635-0.138206327657274i</v>
      </c>
      <c r="AH2101" t="str">
        <f t="shared" si="1082"/>
        <v>0.187023560059537+0.469168426922663i</v>
      </c>
      <c r="AI2101">
        <f t="shared" si="1083"/>
        <v>-5.9329494697128036</v>
      </c>
      <c r="AJ2101">
        <f t="shared" si="1084"/>
        <v>68.266401398179497</v>
      </c>
      <c r="AK2101"/>
      <c r="AL2101"/>
      <c r="AM2101"/>
      <c r="AN2101"/>
    </row>
    <row r="2102" spans="1:40" x14ac:dyDescent="0.25">
      <c r="A2102"/>
      <c r="B2102">
        <f t="shared" si="1085"/>
        <v>196800</v>
      </c>
      <c r="C2102" s="186" t="str">
        <f t="shared" si="1053"/>
        <v>-1.97329737815274E-06+0.0124442199156879i</v>
      </c>
      <c r="D2102" s="158" t="str">
        <f t="shared" si="1054"/>
        <v>-5.95702108561919+0.0954056860202739i</v>
      </c>
      <c r="E2102" t="str">
        <f t="shared" si="1055"/>
        <v>2870</v>
      </c>
      <c r="F2102" t="str">
        <f t="shared" si="1056"/>
        <v>0.777000777000777</v>
      </c>
      <c r="G2102" t="str">
        <f t="shared" si="1051"/>
        <v>0.777000777000777</v>
      </c>
      <c r="H2102" t="str">
        <f t="shared" si="1057"/>
        <v>8.72658011909668+1.8140748234434i</v>
      </c>
      <c r="I2102" t="str">
        <f t="shared" si="1058"/>
        <v>772.831792783089i</v>
      </c>
      <c r="J2102" t="str">
        <f t="shared" si="1052"/>
        <v>-509.879994678334+167.14558708139i</v>
      </c>
      <c r="K2102" t="str">
        <f t="shared" si="1059"/>
        <v>0.448657793965427-1.36863699242082i</v>
      </c>
      <c r="L2102" t="str">
        <f t="shared" si="1060"/>
        <v>0.0318809125353101-0.0816650754298548i</v>
      </c>
      <c r="M2102" t="str">
        <f t="shared" si="1061"/>
        <v>0.480538706500737-1.45030206785067i</v>
      </c>
      <c r="N2102" t="str">
        <f t="shared" si="1062"/>
        <v>-0.872790232742293i</v>
      </c>
      <c r="O2102" t="str">
        <f t="shared" si="1063"/>
        <v>0.642691384267021-0.766125175535265i</v>
      </c>
      <c r="P2102" t="str">
        <f t="shared" si="1064"/>
        <v>0.357308615732979+0.766125175535265i</v>
      </c>
      <c r="Q2102" t="str">
        <f t="shared" si="1065"/>
        <v>-0.357308615732979+0.106665057207028i</v>
      </c>
      <c r="R2102" t="str">
        <f t="shared" si="1066"/>
        <v>-0.330468837338984-2.24280808715244i</v>
      </c>
      <c r="S2102" t="str">
        <f t="shared" si="1067"/>
        <v>0.0900918250430825i</v>
      </c>
      <c r="T2102" t="str">
        <f t="shared" si="1068"/>
        <v>0.202058673792948-0.0297725406757346i</v>
      </c>
      <c r="U2102" t="str">
        <f t="shared" si="1069"/>
        <v>0.00005-0.00122532445716229i</v>
      </c>
      <c r="V2102" t="str">
        <f t="shared" si="1070"/>
        <v>3.33333333333333E-06-0.00134785690287852i</v>
      </c>
      <c r="W2102" t="str">
        <f t="shared" si="1071"/>
        <v>0.0000144698051175179-0.000642071759799627i</v>
      </c>
      <c r="X2102" t="str">
        <f t="shared" si="1072"/>
        <v>0.0000222453866302011-0.000641626598812372i</v>
      </c>
      <c r="Y2102" t="str">
        <f t="shared" si="1073"/>
        <v>0.009+0.123653086845294i</v>
      </c>
      <c r="Z2102" t="str">
        <f t="shared" si="1074"/>
        <v>-0.0724484416916917-0.00784547252516521i</v>
      </c>
      <c r="AA2102" t="str">
        <f t="shared" si="1075"/>
        <v>8.30274151183352-113.201571632402i</v>
      </c>
      <c r="AB2102" t="str">
        <f t="shared" si="1076"/>
        <v>1.39579357033192-0.205664622396854i</v>
      </c>
      <c r="AC2102" t="str">
        <f t="shared" si="1077"/>
        <v>1.37245700968346-2.1231521129646i</v>
      </c>
      <c r="AD2102" t="str">
        <f t="shared" si="1078"/>
        <v>0.36804442091408+0.419502879485089i</v>
      </c>
      <c r="AE2102" t="str">
        <f t="shared" si="1079"/>
        <v>-0.0233730464533182-0.0332798122961941i</v>
      </c>
      <c r="AF2102" t="str">
        <f t="shared" si="1080"/>
        <v>-14.6836012047159-1.71866913742313i</v>
      </c>
      <c r="AG2102" t="str">
        <f t="shared" si="1081"/>
        <v>1.18296986989258-0.138212262120359i</v>
      </c>
      <c r="AH2102" t="str">
        <f t="shared" si="1082"/>
        <v>0.186984721646802+0.468889040194327i</v>
      </c>
      <c r="AI2102">
        <f t="shared" si="1083"/>
        <v>-5.9376611683947509</v>
      </c>
      <c r="AJ2102">
        <f t="shared" si="1084"/>
        <v>68.258753942885775</v>
      </c>
      <c r="AK2102"/>
      <c r="AL2102"/>
      <c r="AM2102"/>
      <c r="AN2102"/>
    </row>
    <row r="2103" spans="1:40" x14ac:dyDescent="0.25">
      <c r="A2103"/>
      <c r="B2103">
        <f t="shared" si="1085"/>
        <v>196900</v>
      </c>
      <c r="C2103" s="186" t="str">
        <f t="shared" si="1053"/>
        <v>-1.97129352214732E-06+0.0124378998449462i</v>
      </c>
      <c r="D2103" s="158" t="str">
        <f t="shared" si="1054"/>
        <v>-5.9570210702563+0.0953572321445876i</v>
      </c>
      <c r="E2103" t="str">
        <f t="shared" si="1055"/>
        <v>2870</v>
      </c>
      <c r="F2103" t="str">
        <f t="shared" si="1056"/>
        <v>0.777000777000777</v>
      </c>
      <c r="G2103" t="str">
        <f t="shared" si="1051"/>
        <v>0.777000777000777</v>
      </c>
      <c r="H2103" t="str">
        <f t="shared" si="1057"/>
        <v>8.72697406523207+1.81324195782587i</v>
      </c>
      <c r="I2103" t="str">
        <f t="shared" si="1058"/>
        <v>773.224491864788i</v>
      </c>
      <c r="J2103" t="str">
        <f t="shared" si="1052"/>
        <v>-510.399313572058+167.230518782143i</v>
      </c>
      <c r="K2103" t="str">
        <f t="shared" si="1059"/>
        <v>0.448244744669742-1.36807450971173i</v>
      </c>
      <c r="L2103" t="str">
        <f t="shared" si="1060"/>
        <v>0.0318528155772322-0.0816345631153157i</v>
      </c>
      <c r="M2103" t="str">
        <f t="shared" si="1061"/>
        <v>0.480097560246974-1.44970907282705i</v>
      </c>
      <c r="N2103" t="str">
        <f t="shared" si="1062"/>
        <v>-0.873233723714215i</v>
      </c>
      <c r="O2103" t="str">
        <f t="shared" si="1063"/>
        <v>0.642351551475814-0.766410128010202i</v>
      </c>
      <c r="P2103" t="str">
        <f t="shared" si="1064"/>
        <v>0.357648448524186+0.766410128010202i</v>
      </c>
      <c r="Q2103" t="str">
        <f t="shared" si="1065"/>
        <v>-0.357648448524186+0.106823595704013i</v>
      </c>
      <c r="R2103" t="str">
        <f t="shared" si="1066"/>
        <v>-0.330465881093076-2.24161934713899i</v>
      </c>
      <c r="S2103" t="str">
        <f t="shared" si="1067"/>
        <v>0.0901376034094662i</v>
      </c>
      <c r="T2103" t="str">
        <f t="shared" si="1068"/>
        <v>0.202054195707401-0.0297874025303275i</v>
      </c>
      <c r="U2103" t="str">
        <f t="shared" si="1069"/>
        <v>0.00005-0.00122470214915967i</v>
      </c>
      <c r="V2103" t="str">
        <f t="shared" si="1070"/>
        <v>3.33333333333333E-06-0.00134717236407563i</v>
      </c>
      <c r="W2103" t="str">
        <f t="shared" si="1071"/>
        <v>0.0000144698001654999-0.000641745908319812i</v>
      </c>
      <c r="X2103" t="str">
        <f t="shared" si="1072"/>
        <v>0.0000222374886160855-0.000641301069024288i</v>
      </c>
      <c r="Y2103" t="str">
        <f t="shared" si="1073"/>
        <v>0.009+0.123715918698366i</v>
      </c>
      <c r="Z2103" t="str">
        <f t="shared" si="1074"/>
        <v>-0.0723749906593783-0.00783515897237758i</v>
      </c>
      <c r="AA2103" t="str">
        <f t="shared" si="1075"/>
        <v>8.29426072642979-113.144102969074i</v>
      </c>
      <c r="AB2103" t="str">
        <f t="shared" si="1076"/>
        <v>1.39576263633192-0.20576728604744i</v>
      </c>
      <c r="AC2103" t="str">
        <f t="shared" si="1077"/>
        <v>1.37179953491287-2.1222381294134i</v>
      </c>
      <c r="AD2103" t="str">
        <f t="shared" si="1078"/>
        <v>0.368226375948303+0.419665377188168i</v>
      </c>
      <c r="AE2103" t="str">
        <f t="shared" si="1079"/>
        <v>-0.0233622355743231-0.0332583899474356i</v>
      </c>
      <c r="AF2103" t="str">
        <f t="shared" si="1080"/>
        <v>-14.6839951354884-1.71788472568128i</v>
      </c>
      <c r="AG2103" t="str">
        <f t="shared" si="1081"/>
        <v>1.1829433181477-0.13821822076269i</v>
      </c>
      <c r="AH2103" t="str">
        <f t="shared" si="1082"/>
        <v>0.186945932093131+0.468609940528646i</v>
      </c>
      <c r="AI2103">
        <f t="shared" si="1083"/>
        <v>-5.9423703673855179</v>
      </c>
      <c r="AJ2103">
        <f t="shared" si="1084"/>
        <v>68.251105110114267</v>
      </c>
      <c r="AK2103"/>
      <c r="AL2103"/>
      <c r="AM2103"/>
      <c r="AN2103"/>
    </row>
    <row r="2104" spans="1:40" x14ac:dyDescent="0.25">
      <c r="A2104"/>
      <c r="B2104">
        <f t="shared" si="1085"/>
        <v>197000</v>
      </c>
      <c r="C2104" s="186" t="str">
        <f t="shared" si="1053"/>
        <v>-1.96929271692457E-06+0.0124315861905195i</v>
      </c>
      <c r="D2104" s="158" t="str">
        <f t="shared" si="1054"/>
        <v>-5.95702105491679+0.0953088274606495i</v>
      </c>
      <c r="E2104" t="str">
        <f t="shared" si="1055"/>
        <v>2870</v>
      </c>
      <c r="F2104" t="str">
        <f t="shared" si="1056"/>
        <v>0.777000777000777</v>
      </c>
      <c r="G2104" t="str">
        <f t="shared" si="1051"/>
        <v>0.777000777000777</v>
      </c>
      <c r="H2104" t="str">
        <f t="shared" si="1057"/>
        <v>8.72736744995431+1.81240981176781i</v>
      </c>
      <c r="I2104" t="str">
        <f t="shared" si="1058"/>
        <v>773.617190946487i</v>
      </c>
      <c r="J2104" t="str">
        <f t="shared" si="1052"/>
        <v>-510.918896280308+167.315450482895i</v>
      </c>
      <c r="K2104" t="str">
        <f t="shared" si="1059"/>
        <v>0.447832245954455-1.36751242136585i</v>
      </c>
      <c r="L2104" t="str">
        <f t="shared" si="1060"/>
        <v>0.0318247538641965-0.0816040680325391i</v>
      </c>
      <c r="M2104" t="str">
        <f t="shared" si="1061"/>
        <v>0.479656999818652-1.44911648939839i</v>
      </c>
      <c r="N2104" t="str">
        <f t="shared" si="1062"/>
        <v>-0.873677214686137i</v>
      </c>
      <c r="O2104" t="str">
        <f t="shared" si="1063"/>
        <v>0.642011592344181-0.766694929744347i</v>
      </c>
      <c r="P2104" t="str">
        <f t="shared" si="1064"/>
        <v>0.357988407655819+0.766694929744347i</v>
      </c>
      <c r="Q2104" t="str">
        <f t="shared" si="1065"/>
        <v>-0.357988407655819+0.10698228494179i</v>
      </c>
      <c r="R2104" t="str">
        <f t="shared" si="1066"/>
        <v>-0.330462923254011-2.24043178832125i</v>
      </c>
      <c r="S2104" t="str">
        <f t="shared" si="1067"/>
        <v>0.0901833817758499i</v>
      </c>
      <c r="T2104" t="str">
        <f t="shared" si="1068"/>
        <v>0.202049715308925-0.0298022639705799i</v>
      </c>
      <c r="U2104" t="str">
        <f t="shared" si="1069"/>
        <v>0.00005-0.00122408047294182i</v>
      </c>
      <c r="V2104" t="str">
        <f t="shared" si="1070"/>
        <v>3.33333333333333E-06-0.001346488520236i</v>
      </c>
      <c r="W2104" t="str">
        <f t="shared" si="1071"/>
        <v>0.0000144697952109707-0.000641420387774725i</v>
      </c>
      <c r="X2104" t="str">
        <f t="shared" si="1072"/>
        <v>0.0000222296026139526-0.000640975869698865i</v>
      </c>
      <c r="Y2104" t="str">
        <f t="shared" si="1073"/>
        <v>0.009+0.123778750551438i</v>
      </c>
      <c r="Z2104" t="str">
        <f t="shared" si="1074"/>
        <v>-0.0723016512593949-0.00782486558163057i</v>
      </c>
      <c r="AA2104" t="str">
        <f t="shared" si="1075"/>
        <v>8.28579295283413-113.086692605343i</v>
      </c>
      <c r="AB2104" t="str">
        <f t="shared" si="1076"/>
        <v>1.39573168635453-0.205869946835818i</v>
      </c>
      <c r="AC2104" t="str">
        <f t="shared" si="1077"/>
        <v>1.37114293859729-2.12132476252427i</v>
      </c>
      <c r="AD2104" t="str">
        <f t="shared" si="1078"/>
        <v>0.368408403294453+0.419827798831557i</v>
      </c>
      <c r="AE2104" t="str">
        <f t="shared" si="1079"/>
        <v>-0.0233514398027373-0.0332369893350409i</v>
      </c>
      <c r="AF2104" t="str">
        <f t="shared" si="1080"/>
        <v>-14.6843885048711-1.71710098430716i</v>
      </c>
      <c r="AG2104" t="str">
        <f t="shared" si="1081"/>
        <v>1.18291676460723-0.138224203535434i</v>
      </c>
      <c r="AH2104" t="str">
        <f t="shared" si="1082"/>
        <v>0.186907191309616+0.468331127453444i</v>
      </c>
      <c r="AI2104">
        <f t="shared" si="1083"/>
        <v>-5.9470770695209927</v>
      </c>
      <c r="AJ2104">
        <f t="shared" si="1084"/>
        <v>68.243454900348837</v>
      </c>
      <c r="AK2104"/>
      <c r="AL2104"/>
      <c r="AM2104"/>
      <c r="AN2104"/>
    </row>
    <row r="2105" spans="1:40" x14ac:dyDescent="0.25">
      <c r="A2105"/>
      <c r="B2105">
        <f t="shared" si="1085"/>
        <v>197100</v>
      </c>
      <c r="C2105" s="186" t="str">
        <f t="shared" si="1053"/>
        <v>-1.96729495629477E-06+0.0124252789426417i</v>
      </c>
      <c r="D2105" s="158" t="str">
        <f t="shared" si="1054"/>
        <v>-5.95702103960062+0.0952604718935864i</v>
      </c>
      <c r="E2105" t="str">
        <f t="shared" si="1055"/>
        <v>2870</v>
      </c>
      <c r="F2105" t="str">
        <f t="shared" si="1056"/>
        <v>0.777000777000777</v>
      </c>
      <c r="G2105" t="str">
        <f t="shared" si="1051"/>
        <v>0.777000777000777</v>
      </c>
      <c r="H2105" t="str">
        <f t="shared" si="1057"/>
        <v>8.72776027431088+1.81157838440894i</v>
      </c>
      <c r="I2105" t="str">
        <f t="shared" si="1058"/>
        <v>774.009890028185i</v>
      </c>
      <c r="J2105" t="str">
        <f t="shared" si="1052"/>
        <v>-511.438742803084+167.400382183648i</v>
      </c>
      <c r="K2105" t="str">
        <f t="shared" si="1059"/>
        <v>0.447420296878651-1.36695072708473i</v>
      </c>
      <c r="L2105" t="str">
        <f t="shared" si="1060"/>
        <v>0.0317967273407581-0.0815735901769087i</v>
      </c>
      <c r="M2105" t="str">
        <f t="shared" si="1061"/>
        <v>0.479217024219409-1.44852431726164i</v>
      </c>
      <c r="N2105" t="str">
        <f t="shared" si="1062"/>
        <v>-0.874120705658059i</v>
      </c>
      <c r="O2105" t="str">
        <f t="shared" si="1063"/>
        <v>0.641671506938986-0.766979580681683i</v>
      </c>
      <c r="P2105" t="str">
        <f t="shared" si="1064"/>
        <v>0.358328493061014+0.766979580681683i</v>
      </c>
      <c r="Q2105" t="str">
        <f t="shared" si="1065"/>
        <v>-0.358328493061014+0.107141124976376i</v>
      </c>
      <c r="R2105" t="str">
        <f t="shared" si="1066"/>
        <v>-0.330459963821643-2.23924540890071i</v>
      </c>
      <c r="S2105" t="str">
        <f t="shared" si="1067"/>
        <v>0.0902291601422336i</v>
      </c>
      <c r="T2105" t="str">
        <f t="shared" si="1068"/>
        <v>0.202045232597464-0.0298171249962597i</v>
      </c>
      <c r="U2105" t="str">
        <f t="shared" si="1069"/>
        <v>0.00005-0.00122345942754712i</v>
      </c>
      <c r="V2105" t="str">
        <f t="shared" si="1070"/>
        <v>3.33333333333333E-06-0.00134580537030184i</v>
      </c>
      <c r="W2105" t="str">
        <f t="shared" si="1071"/>
        <v>0.0000144697902539302-0.000641095197660653i</v>
      </c>
      <c r="X2105" t="str">
        <f t="shared" si="1072"/>
        <v>0.0000222217285994319-0.000640651000333406i</v>
      </c>
      <c r="Y2105" t="str">
        <f t="shared" si="1073"/>
        <v>0.009+0.12384158240451i</v>
      </c>
      <c r="Z2105" t="str">
        <f t="shared" si="1074"/>
        <v>-0.0722284232657586-0.00781459230242645i</v>
      </c>
      <c r="AA2105" t="str">
        <f t="shared" si="1075"/>
        <v>8.27733816439311-113.029340452585i</v>
      </c>
      <c r="AB2105" t="str">
        <f t="shared" si="1076"/>
        <v>1.39570072039936-0.205972604760385i</v>
      </c>
      <c r="AC2105" t="str">
        <f t="shared" si="1077"/>
        <v>1.37048721924553-2.12041201184205i</v>
      </c>
      <c r="AD2105" t="str">
        <f t="shared" si="1078"/>
        <v>0.368590502922852+0.419990144384566i</v>
      </c>
      <c r="AE2105" t="str">
        <f t="shared" si="1079"/>
        <v>-0.0233406591074481-0.033215610422944i</v>
      </c>
      <c r="AF2105" t="str">
        <f t="shared" si="1080"/>
        <v>-14.6847813139115-1.71631791251535i</v>
      </c>
      <c r="AG2105" t="str">
        <f t="shared" si="1081"/>
        <v>1.18289020925676-0.138230210389857i</v>
      </c>
      <c r="AH2105" t="str">
        <f t="shared" si="1082"/>
        <v>0.18686849920754+0.468052600497565i</v>
      </c>
      <c r="AI2105">
        <f t="shared" si="1083"/>
        <v>-5.9517812776326453</v>
      </c>
      <c r="AJ2105">
        <f t="shared" si="1084"/>
        <v>68.235803314072982</v>
      </c>
      <c r="AK2105"/>
      <c r="AL2105"/>
      <c r="AM2105"/>
      <c r="AN2105"/>
    </row>
    <row r="2106" spans="1:40" x14ac:dyDescent="0.25">
      <c r="A2106"/>
      <c r="B2106">
        <f t="shared" si="1085"/>
        <v>197200</v>
      </c>
      <c r="C2106" s="186" t="str">
        <f t="shared" si="1053"/>
        <v>-1.96530023408382E-06+0.0124189780915666i</v>
      </c>
      <c r="D2106" s="158" t="str">
        <f t="shared" si="1054"/>
        <v>-5.95702102430775+0.0952121653686773i</v>
      </c>
      <c r="E2106" t="str">
        <f t="shared" si="1055"/>
        <v>2870</v>
      </c>
      <c r="F2106" t="str">
        <f t="shared" si="1056"/>
        <v>0.777000777000777</v>
      </c>
      <c r="G2106" t="str">
        <f t="shared" si="1051"/>
        <v>0.777000777000777</v>
      </c>
      <c r="H2106" t="str">
        <f t="shared" si="1057"/>
        <v>8.72815253934684+1.81074767489019i</v>
      </c>
      <c r="I2106" t="str">
        <f t="shared" si="1058"/>
        <v>774.402589109884i</v>
      </c>
      <c r="J2106" t="str">
        <f t="shared" si="1052"/>
        <v>-511.958853140386+167.485313884401i</v>
      </c>
      <c r="K2106" t="str">
        <f t="shared" si="1059"/>
        <v>0.447008896503332-1.36638942656995i</v>
      </c>
      <c r="L2106" t="str">
        <f t="shared" si="1060"/>
        <v>0.0317687359515732-0.0815431295437787i</v>
      </c>
      <c r="M2106" t="str">
        <f t="shared" si="1061"/>
        <v>0.478777632454905-1.44793255611373i</v>
      </c>
      <c r="N2106" t="str">
        <f t="shared" si="1062"/>
        <v>-0.874564196629981i</v>
      </c>
      <c r="O2106" t="str">
        <f t="shared" si="1063"/>
        <v>0.64133129532712-0.767264080766224i</v>
      </c>
      <c r="P2106" t="str">
        <f t="shared" si="1064"/>
        <v>0.35866870467288+0.767264080766224i</v>
      </c>
      <c r="Q2106" t="str">
        <f t="shared" si="1065"/>
        <v>-0.35866870467288+0.107300115863757i</v>
      </c>
      <c r="R2106" t="str">
        <f t="shared" si="1066"/>
        <v>-0.330457002795826-2.23806020708252i</v>
      </c>
      <c r="S2106" t="str">
        <f t="shared" si="1067"/>
        <v>0.0902749385086173i</v>
      </c>
      <c r="T2106" t="str">
        <f t="shared" si="1068"/>
        <v>0.202040747572958-0.0298319856071352i</v>
      </c>
      <c r="U2106" t="str">
        <f t="shared" si="1069"/>
        <v>0.0000500000000000001-0.00122283901201592i</v>
      </c>
      <c r="V2106" t="str">
        <f t="shared" si="1070"/>
        <v>3.33333333333333E-06-0.00134512291321751i</v>
      </c>
      <c r="W2106" t="str">
        <f t="shared" si="1071"/>
        <v>0.0000144697852943783-0.000640770337474923i</v>
      </c>
      <c r="X2106" t="str">
        <f t="shared" si="1072"/>
        <v>0.0000222138665482149-0.000640326460426244i</v>
      </c>
      <c r="Y2106" t="str">
        <f t="shared" si="1073"/>
        <v>0.009+0.123904414257581i</v>
      </c>
      <c r="Z2106" t="str">
        <f t="shared" si="1074"/>
        <v>-0.0721553064530607-0.00780433908442108i</v>
      </c>
      <c r="AA2106" t="str">
        <f t="shared" si="1075"/>
        <v>8.26889633452216-112.972046422357i</v>
      </c>
      <c r="AB2106" t="str">
        <f t="shared" si="1076"/>
        <v>1.39566973846599-0.206075259819541i</v>
      </c>
      <c r="AC2106" t="str">
        <f t="shared" si="1077"/>
        <v>1.36983237536939-2.11949987691157i</v>
      </c>
      <c r="AD2106" t="str">
        <f t="shared" si="1078"/>
        <v>0.368772674803793+0.420152413816507i</v>
      </c>
      <c r="AE2106" t="str">
        <f t="shared" si="1079"/>
        <v>-0.0233298934574207-0.0331942531751611i</v>
      </c>
      <c r="AF2106" t="str">
        <f t="shared" si="1080"/>
        <v>-14.6851735636546-1.71553550952151i</v>
      </c>
      <c r="AG2106" t="str">
        <f t="shared" si="1081"/>
        <v>1.1828636520819-0.138236241277312i</v>
      </c>
      <c r="AH2106" t="str">
        <f t="shared" si="1082"/>
        <v>0.186829855698366+0.467774359190899i</v>
      </c>
      <c r="AI2106">
        <f t="shared" si="1083"/>
        <v>-5.9564829945471489</v>
      </c>
      <c r="AJ2106">
        <f t="shared" si="1084"/>
        <v>68.228150351772143</v>
      </c>
      <c r="AK2106"/>
      <c r="AL2106"/>
      <c r="AM2106"/>
      <c r="AN2106"/>
    </row>
    <row r="2107" spans="1:40" x14ac:dyDescent="0.25">
      <c r="A2107"/>
      <c r="B2107">
        <f t="shared" si="1085"/>
        <v>197300</v>
      </c>
      <c r="C2107" s="186" t="str">
        <f t="shared" si="1053"/>
        <v>-1.96330854413329E-06+0.0124126836275677i</v>
      </c>
      <c r="D2107" s="158" t="str">
        <f t="shared" si="1054"/>
        <v>-5.95702100903813+0.0951639078113524i</v>
      </c>
      <c r="E2107" t="str">
        <f t="shared" si="1055"/>
        <v>2870</v>
      </c>
      <c r="F2107" t="str">
        <f t="shared" si="1056"/>
        <v>0.777000777000777</v>
      </c>
      <c r="G2107" t="str">
        <f t="shared" si="1051"/>
        <v>0.777000777000777</v>
      </c>
      <c r="H2107" t="str">
        <f t="shared" si="1057"/>
        <v>8.72854424610486+1.80991768235371i</v>
      </c>
      <c r="I2107" t="str">
        <f t="shared" si="1058"/>
        <v>774.795288191583i</v>
      </c>
      <c r="J2107" t="str">
        <f t="shared" si="1052"/>
        <v>-512.479227292213+167.570245585154i</v>
      </c>
      <c r="K2107" t="str">
        <f t="shared" si="1059"/>
        <v>0.446598043891418-1.36582851952307i</v>
      </c>
      <c r="L2107" t="str">
        <f t="shared" si="1060"/>
        <v>0.0317407796413983-0.0815126861284733i</v>
      </c>
      <c r="M2107" t="str">
        <f t="shared" si="1061"/>
        <v>0.478338823532816-1.44734120565154i</v>
      </c>
      <c r="N2107" t="str">
        <f t="shared" si="1062"/>
        <v>-0.875007687601903i</v>
      </c>
      <c r="O2107" t="str">
        <f t="shared" si="1063"/>
        <v>0.640990957575496-0.767548429942013i</v>
      </c>
      <c r="P2107" t="str">
        <f t="shared" si="1064"/>
        <v>0.359009042424504+0.767548429942013i</v>
      </c>
      <c r="Q2107" t="str">
        <f t="shared" si="1065"/>
        <v>-0.359009042424504+0.10745925765989i</v>
      </c>
      <c r="R2107" t="str">
        <f t="shared" si="1066"/>
        <v>-0.33045404017642-2.23687618107546i</v>
      </c>
      <c r="S2107" t="str">
        <f t="shared" si="1067"/>
        <v>0.090320716875001i</v>
      </c>
      <c r="T2107" t="str">
        <f t="shared" si="1068"/>
        <v>0.20203626023535-0.0298468458029746i</v>
      </c>
      <c r="U2107" t="str">
        <f t="shared" si="1069"/>
        <v>0.0000500000000000001-0.00122221922539046i</v>
      </c>
      <c r="V2107" t="str">
        <f t="shared" si="1070"/>
        <v>3.33333333333333E-06-0.00134444114792951i</v>
      </c>
      <c r="W2107" t="str">
        <f t="shared" si="1071"/>
        <v>0.0000144697803323153-0.000640445806715854i</v>
      </c>
      <c r="X2107" t="str">
        <f t="shared" si="1072"/>
        <v>0.0000222060164360544-0.000640002249476707i</v>
      </c>
      <c r="Y2107" t="str">
        <f t="shared" si="1073"/>
        <v>0.009+0.123967246110653i</v>
      </c>
      <c r="Z2107" t="str">
        <f t="shared" si="1074"/>
        <v>-0.0720823005964573-0.00779410587742219i</v>
      </c>
      <c r="AA2107" t="str">
        <f t="shared" si="1075"/>
        <v>8.2604674367042-112.914810426391i</v>
      </c>
      <c r="AB2107" t="str">
        <f t="shared" si="1076"/>
        <v>1.39563874055403-0.206177912011685i</v>
      </c>
      <c r="AC2107" t="str">
        <f t="shared" si="1077"/>
        <v>1.36917840548373-2.11858835727759i</v>
      </c>
      <c r="AD2107" t="str">
        <f t="shared" si="1078"/>
        <v>0.368954918907569+0.420314607096706i</v>
      </c>
      <c r="AE2107" t="str">
        <f t="shared" si="1079"/>
        <v>-0.0233191428216981-0.0331729175557879i</v>
      </c>
      <c r="AF2107" t="str">
        <f t="shared" si="1080"/>
        <v>-14.685565255143-1.71475377454236i</v>
      </c>
      <c r="AG2107" t="str">
        <f t="shared" si="1081"/>
        <v>1.18283709306832-0.138242296149246i</v>
      </c>
      <c r="AH2107" t="str">
        <f t="shared" si="1082"/>
        <v>0.18679126069374+0.467496403064337i</v>
      </c>
      <c r="AI2107">
        <f t="shared" si="1083"/>
        <v>-5.9611822230870528</v>
      </c>
      <c r="AJ2107">
        <f t="shared" si="1084"/>
        <v>68.220496013931523</v>
      </c>
      <c r="AK2107"/>
      <c r="AL2107"/>
      <c r="AM2107"/>
      <c r="AN2107"/>
    </row>
    <row r="2108" spans="1:40" x14ac:dyDescent="0.25">
      <c r="A2108"/>
      <c r="B2108">
        <f t="shared" si="1085"/>
        <v>197400</v>
      </c>
      <c r="C2108" s="186" t="str">
        <f t="shared" si="1053"/>
        <v>-1.96131988030029E-06+0.0124063955409379i</v>
      </c>
      <c r="D2108" s="158" t="str">
        <f t="shared" si="1054"/>
        <v>-5.95702099379171+0.0951156991471906i</v>
      </c>
      <c r="E2108" t="str">
        <f t="shared" si="1055"/>
        <v>2870</v>
      </c>
      <c r="F2108" t="str">
        <f t="shared" si="1056"/>
        <v>0.777000777000777</v>
      </c>
      <c r="G2108" t="str">
        <f t="shared" si="1051"/>
        <v>0.777000777000777</v>
      </c>
      <c r="H2108" t="str">
        <f t="shared" si="1057"/>
        <v>8.7289353956252+1.80908840594284i</v>
      </c>
      <c r="I2108" t="str">
        <f t="shared" si="1058"/>
        <v>775.187987273281i</v>
      </c>
      <c r="J2108" t="str">
        <f t="shared" si="1052"/>
        <v>-512.999865258566+167.655177285906i</v>
      </c>
      <c r="K2108" t="str">
        <f t="shared" si="1059"/>
        <v>0.446187738107732-1.36526800564562i</v>
      </c>
      <c r="L2108" t="str">
        <f t="shared" si="1060"/>
        <v>0.0317128583550904-0.081482259926287i</v>
      </c>
      <c r="M2108" t="str">
        <f t="shared" si="1061"/>
        <v>0.477900596462822-1.44675026557191i</v>
      </c>
      <c r="N2108" t="str">
        <f t="shared" si="1062"/>
        <v>-0.875451178573824i</v>
      </c>
      <c r="O2108" t="str">
        <f t="shared" si="1063"/>
        <v>0.640650493751053-0.767832628153123i</v>
      </c>
      <c r="P2108" t="str">
        <f t="shared" si="1064"/>
        <v>0.359349506248947+0.767832628153123i</v>
      </c>
      <c r="Q2108" t="str">
        <f t="shared" si="1065"/>
        <v>-0.359349506248947+0.107618550420701i</v>
      </c>
      <c r="R2108" t="str">
        <f t="shared" si="1066"/>
        <v>-0.330451075963289-2.23569332909194i</v>
      </c>
      <c r="S2108" t="str">
        <f t="shared" si="1067"/>
        <v>0.0903664952413847i</v>
      </c>
      <c r="T2108" t="str">
        <f t="shared" si="1068"/>
        <v>0.202031770584582-0.029861705583547i</v>
      </c>
      <c r="U2108" t="str">
        <f t="shared" si="1069"/>
        <v>0.0000500000000000001-0.00122160006671499i</v>
      </c>
      <c r="V2108" t="str">
        <f t="shared" si="1070"/>
        <v>3.33333333333333E-06-0.00134376007338649i</v>
      </c>
      <c r="W2108" t="str">
        <f t="shared" si="1071"/>
        <v>0.0000144697753677408-0.000640121604882813i</v>
      </c>
      <c r="X2108" t="str">
        <f t="shared" si="1072"/>
        <v>0.0000221981782387647-0.00063967836698517i</v>
      </c>
      <c r="Y2108" t="str">
        <f t="shared" si="1073"/>
        <v>0.009+0.124030077963725i</v>
      </c>
      <c r="Z2108" t="str">
        <f t="shared" si="1074"/>
        <v>-0.0720094054716765-0.00778389263138992i</v>
      </c>
      <c r="AA2108" t="str">
        <f t="shared" si="1075"/>
        <v>8.25205144449027-112.857632376601i</v>
      </c>
      <c r="AB2108" t="str">
        <f t="shared" si="1076"/>
        <v>1.39560772666308-0.206280561335221i</v>
      </c>
      <c r="AC2108" t="str">
        <f t="shared" si="1077"/>
        <v>1.36852530810636-2.11767745248481i</v>
      </c>
      <c r="AD2108" t="str">
        <f t="shared" si="1078"/>
        <v>0.369137235204455+0.420476724194503i</v>
      </c>
      <c r="AE2108" t="str">
        <f t="shared" si="1079"/>
        <v>-0.0233084071694027-0.0331516035290039i</v>
      </c>
      <c r="AF2108" t="str">
        <f t="shared" si="1080"/>
        <v>-14.6859563894169-1.71397270679565i</v>
      </c>
      <c r="AG2108" t="str">
        <f t="shared" si="1081"/>
        <v>1.1828105322017-0.138248374957199i</v>
      </c>
      <c r="AH2108" t="str">
        <f t="shared" si="1082"/>
        <v>0.186752714105503+0.467218731649847i</v>
      </c>
      <c r="AI2108">
        <f t="shared" si="1083"/>
        <v>-5.965878966069428</v>
      </c>
      <c r="AJ2108">
        <f t="shared" si="1084"/>
        <v>68.21284030103817</v>
      </c>
      <c r="AK2108"/>
      <c r="AL2108"/>
      <c r="AM2108"/>
      <c r="AN2108"/>
    </row>
    <row r="2109" spans="1:40" x14ac:dyDescent="0.25">
      <c r="A2109"/>
      <c r="B2109">
        <f t="shared" si="1085"/>
        <v>197500</v>
      </c>
      <c r="C2109" s="186" t="str">
        <f t="shared" si="1053"/>
        <v>-1.95933423645759E-06+0.0124001138219905i</v>
      </c>
      <c r="D2109" s="158" t="str">
        <f t="shared" si="1054"/>
        <v>-5.95702097856844+0.0950675393019272i</v>
      </c>
      <c r="E2109" t="str">
        <f t="shared" si="1055"/>
        <v>2870</v>
      </c>
      <c r="F2109" t="str">
        <f t="shared" si="1056"/>
        <v>0.777000777000777</v>
      </c>
      <c r="G2109" t="str">
        <f t="shared" si="1051"/>
        <v>0.777000777000777</v>
      </c>
      <c r="H2109" t="str">
        <f t="shared" si="1057"/>
        <v>8.72932598894579+1.80825984480212i</v>
      </c>
      <c r="I2109" t="str">
        <f t="shared" si="1058"/>
        <v>775.58068635498i</v>
      </c>
      <c r="J2109" t="str">
        <f t="shared" si="1052"/>
        <v>-513.520767039444+167.740108986659i</v>
      </c>
      <c r="K2109" t="str">
        <f t="shared" si="1059"/>
        <v>0.445777978219018-1.36470788463914i</v>
      </c>
      <c r="L2109" t="str">
        <f t="shared" si="1060"/>
        <v>0.0316849720376073-0.0814518509324853i</v>
      </c>
      <c r="M2109" t="str">
        <f t="shared" si="1061"/>
        <v>0.477462950256625-1.44615973557163i</v>
      </c>
      <c r="N2109" t="str">
        <f t="shared" si="1062"/>
        <v>-0.875894669545746i</v>
      </c>
      <c r="O2109" t="str">
        <f t="shared" si="1063"/>
        <v>0.640309903920756-0.768116675343657i</v>
      </c>
      <c r="P2109" t="str">
        <f t="shared" si="1064"/>
        <v>0.359690096079244+0.768116675343657i</v>
      </c>
      <c r="Q2109" t="str">
        <f t="shared" si="1065"/>
        <v>-0.359690096079244+0.107777994202089i</v>
      </c>
      <c r="R2109" t="str">
        <f t="shared" si="1066"/>
        <v>-0.330448110156275-2.234511649348i</v>
      </c>
      <c r="S2109" t="str">
        <f t="shared" si="1067"/>
        <v>0.0904122736077684i</v>
      </c>
      <c r="T2109" t="str">
        <f t="shared" si="1068"/>
        <v>0.202027278620597-0.0298765649486191i</v>
      </c>
      <c r="U2109" t="str">
        <f t="shared" si="1069"/>
        <v>0.0000500000000000001-0.00122098153503564i</v>
      </c>
      <c r="V2109" t="str">
        <f t="shared" si="1070"/>
        <v>3.33333333333333E-06-0.0013430796885392i</v>
      </c>
      <c r="W2109" t="str">
        <f t="shared" si="1071"/>
        <v>0.0000144697704006551-0.000639797731476154i</v>
      </c>
      <c r="X2109" t="str">
        <f t="shared" si="1072"/>
        <v>0.0000221903519322213-0.000639354812452987i</v>
      </c>
      <c r="Y2109" t="str">
        <f t="shared" si="1073"/>
        <v>0.009+0.124092909816797i</v>
      </c>
      <c r="Z2109" t="str">
        <f t="shared" si="1074"/>
        <v>-0.0719366208550107-0.00777369929643591i</v>
      </c>
      <c r="AA2109" t="str">
        <f t="shared" si="1075"/>
        <v>8.24364833149942-112.800512185079i</v>
      </c>
      <c r="AB2109" t="str">
        <f t="shared" si="1076"/>
        <v>1.39557669679274-0.206383207788538i</v>
      </c>
      <c r="AC2109" t="str">
        <f t="shared" si="1077"/>
        <v>1.36787308175816-2.11676716207786i</v>
      </c>
      <c r="AD2109" t="str">
        <f t="shared" si="1078"/>
        <v>0.369319623664717+0.420638765079241i</v>
      </c>
      <c r="AE2109" t="str">
        <f t="shared" si="1079"/>
        <v>-0.0232976864697338-0.0331303110590676i</v>
      </c>
      <c r="AF2109" t="str">
        <f t="shared" si="1080"/>
        <v>-14.6863469675142-1.71319230550019i</v>
      </c>
      <c r="AG2109" t="str">
        <f t="shared" si="1081"/>
        <v>1.18278396946781-0.138254477652806i</v>
      </c>
      <c r="AH2109" t="str">
        <f t="shared" si="1082"/>
        <v>0.186714215845673+0.46694134448038i</v>
      </c>
      <c r="AI2109">
        <f t="shared" si="1083"/>
        <v>-5.9705732263074758</v>
      </c>
      <c r="AJ2109">
        <f t="shared" si="1084"/>
        <v>68.205183213578849</v>
      </c>
      <c r="AK2109"/>
      <c r="AL2109"/>
      <c r="AM2109"/>
      <c r="AN2109"/>
    </row>
    <row r="2110" spans="1:40" x14ac:dyDescent="0.25">
      <c r="A2110"/>
      <c r="B2110">
        <f t="shared" si="1085"/>
        <v>197600</v>
      </c>
      <c r="C2110" s="186" t="str">
        <f t="shared" si="1053"/>
        <v>-1.95735160649338E-06+0.0123938384610576i</v>
      </c>
      <c r="D2110" s="158" t="str">
        <f t="shared" si="1054"/>
        <v>-5.95702096336827+0.0950194282014416i</v>
      </c>
      <c r="E2110" t="str">
        <f t="shared" si="1055"/>
        <v>2870</v>
      </c>
      <c r="F2110" t="str">
        <f t="shared" si="1056"/>
        <v>0.777000777000777</v>
      </c>
      <c r="G2110" t="str">
        <f t="shared" si="1051"/>
        <v>0.777000777000777</v>
      </c>
      <c r="H2110" t="str">
        <f t="shared" si="1057"/>
        <v>8.72971602710215+1.8074319980773i</v>
      </c>
      <c r="I2110" t="str">
        <f t="shared" si="1058"/>
        <v>775.973385436679i</v>
      </c>
      <c r="J2110" t="str">
        <f t="shared" si="1052"/>
        <v>-514.041932634848+167.825040687412i</v>
      </c>
      <c r="K2110" t="str">
        <f t="shared" si="1059"/>
        <v>0.445368763293908-1.36414815620518i</v>
      </c>
      <c r="L2110" t="str">
        <f t="shared" si="1060"/>
        <v>0.0316571206340061-0.0814214591423041i</v>
      </c>
      <c r="M2110" t="str">
        <f t="shared" si="1061"/>
        <v>0.477025883927914-1.44556961534748i</v>
      </c>
      <c r="N2110" t="str">
        <f t="shared" si="1062"/>
        <v>-0.876338160517668i</v>
      </c>
      <c r="O2110" t="str">
        <f t="shared" si="1063"/>
        <v>0.639969188151592-0.768400571457747i</v>
      </c>
      <c r="P2110" t="str">
        <f t="shared" si="1064"/>
        <v>0.360030811848408+0.768400571457747i</v>
      </c>
      <c r="Q2110" t="str">
        <f t="shared" si="1065"/>
        <v>-0.360030811848408+0.107937589059921i</v>
      </c>
      <c r="R2110" t="str">
        <f t="shared" si="1066"/>
        <v>-0.330445142755245-2.23333114006327i</v>
      </c>
      <c r="S2110" t="str">
        <f t="shared" si="1067"/>
        <v>0.0904580519741521i</v>
      </c>
      <c r="T2110" t="str">
        <f t="shared" si="1068"/>
        <v>0.202022784343336-0.0298914238979601i</v>
      </c>
      <c r="U2110" t="str">
        <f t="shared" si="1069"/>
        <v>0.0000499999999999999-0.0012203636294005i</v>
      </c>
      <c r="V2110" t="str">
        <f t="shared" si="1070"/>
        <v>3.33333333333333E-06-0.00134239999234055i</v>
      </c>
      <c r="W2110" t="str">
        <f t="shared" si="1071"/>
        <v>0.0000144697654310582-0.000639474185997257i</v>
      </c>
      <c r="X2110" t="str">
        <f t="shared" si="1072"/>
        <v>0.000022182537492361-0.000639031585382537i</v>
      </c>
      <c r="Y2110" t="str">
        <f t="shared" si="1073"/>
        <v>0.009+0.124155741669869i</v>
      </c>
      <c r="Z2110" t="str">
        <f t="shared" si="1074"/>
        <v>-0.0718639465233164-0.00776352582282263i</v>
      </c>
      <c r="AA2110" t="str">
        <f t="shared" si="1075"/>
        <v>8.23525807141791-112.743449764093i</v>
      </c>
      <c r="AB2110" t="str">
        <f t="shared" si="1076"/>
        <v>1.39554565094261-0.206485851370042i</v>
      </c>
      <c r="AC2110" t="str">
        <f t="shared" si="1077"/>
        <v>1.36722172496297-2.11585748560136i</v>
      </c>
      <c r="AD2110" t="str">
        <f t="shared" si="1078"/>
        <v>0.369502084258602+0.420800729720272i</v>
      </c>
      <c r="AE2110" t="str">
        <f t="shared" si="1079"/>
        <v>-0.0232869806919681-0.0331090401103185i</v>
      </c>
      <c r="AF2110" t="str">
        <f t="shared" si="1080"/>
        <v>-14.6867369904704-1.71241256987586i</v>
      </c>
      <c r="AG2110" t="str">
        <f t="shared" si="1081"/>
        <v>1.18275740485242-0.138260604187789i</v>
      </c>
      <c r="AH2110" t="str">
        <f t="shared" si="1082"/>
        <v>0.186675765826454+0.466664241089929i</v>
      </c>
      <c r="AI2110">
        <f t="shared" si="1083"/>
        <v>-5.9752650066094679</v>
      </c>
      <c r="AJ2110">
        <f t="shared" si="1084"/>
        <v>68.197524752041815</v>
      </c>
      <c r="AK2110"/>
      <c r="AL2110"/>
      <c r="AM2110"/>
      <c r="AN2110"/>
    </row>
    <row r="2111" spans="1:40" x14ac:dyDescent="0.25">
      <c r="A2111"/>
      <c r="B2111">
        <f t="shared" si="1085"/>
        <v>197700</v>
      </c>
      <c r="C2111" s="186" t="str">
        <f t="shared" si="1053"/>
        <v>-1.95537198431132E-06+0.0123875694484915i</v>
      </c>
      <c r="D2111" s="158" t="str">
        <f t="shared" si="1054"/>
        <v>-5.95702094819117+0.0949713657717682i</v>
      </c>
      <c r="E2111" t="str">
        <f t="shared" si="1055"/>
        <v>2870</v>
      </c>
      <c r="F2111" t="str">
        <f t="shared" si="1056"/>
        <v>0.777000777000777</v>
      </c>
      <c r="G2111" t="str">
        <f t="shared" si="1051"/>
        <v>0.777000777000777</v>
      </c>
      <c r="H2111" t="str">
        <f t="shared" si="1057"/>
        <v>8.7301055111275+1.80660486491534i</v>
      </c>
      <c r="I2111" t="str">
        <f t="shared" si="1058"/>
        <v>776.366084518378i</v>
      </c>
      <c r="J2111" t="str">
        <f t="shared" si="1052"/>
        <v>-514.563362044778+167.909972388165i</v>
      </c>
      <c r="K2111" t="str">
        <f t="shared" si="1059"/>
        <v>0.444960092402939-1.36358882004527i</v>
      </c>
      <c r="L2111" t="str">
        <f t="shared" si="1060"/>
        <v>0.0316293040894441-0.0813910845509501i</v>
      </c>
      <c r="M2111" t="str">
        <f t="shared" si="1061"/>
        <v>0.476589396492383-1.44497990459622i</v>
      </c>
      <c r="N2111" t="str">
        <f t="shared" si="1062"/>
        <v>-0.87678165148959i</v>
      </c>
      <c r="O2111" t="str">
        <f t="shared" si="1063"/>
        <v>0.639628346510575-0.768684316439556i</v>
      </c>
      <c r="P2111" t="str">
        <f t="shared" si="1064"/>
        <v>0.360371653489425+0.768684316439556i</v>
      </c>
      <c r="Q2111" t="str">
        <f t="shared" si="1065"/>
        <v>-0.360371653489425+0.108097335050034i</v>
      </c>
      <c r="R2111" t="str">
        <f t="shared" si="1066"/>
        <v>-0.330442173760059-2.23215179946101i</v>
      </c>
      <c r="S2111" t="str">
        <f t="shared" si="1067"/>
        <v>0.0905038303405356i</v>
      </c>
      <c r="T2111" t="str">
        <f t="shared" si="1068"/>
        <v>0.20201828775274-0.0299062824313382i</v>
      </c>
      <c r="U2111" t="str">
        <f t="shared" si="1069"/>
        <v>0.0000499999999999999-0.00121974634885958i</v>
      </c>
      <c r="V2111" t="str">
        <f t="shared" si="1070"/>
        <v>3.33333333333333E-06-0.00134172098374554i</v>
      </c>
      <c r="W2111" t="str">
        <f t="shared" si="1071"/>
        <v>0.00001446976045895-0.00063915096794851i</v>
      </c>
      <c r="X2111" t="str">
        <f t="shared" si="1072"/>
        <v>0.000022174734895181-0.000638708685277208i</v>
      </c>
      <c r="Y2111" t="str">
        <f t="shared" si="1073"/>
        <v>0.009+0.12421857352294i</v>
      </c>
      <c r="Z2111" t="str">
        <f t="shared" si="1074"/>
        <v>-0.0717913822540138-0.00775337216096295i</v>
      </c>
      <c r="AA2111" t="str">
        <f t="shared" si="1075"/>
        <v>8.22688063799927-112.686445026089i</v>
      </c>
      <c r="AB2111" t="str">
        <f t="shared" si="1076"/>
        <v>1.39551458911228-0.206588492078132i</v>
      </c>
      <c r="AC2111" t="str">
        <f t="shared" si="1077"/>
        <v>1.3665712362476-2.11494842259988i</v>
      </c>
      <c r="AD2111" t="str">
        <f t="shared" si="1078"/>
        <v>0.369684616956342+0.42096261808696i</v>
      </c>
      <c r="AE2111" t="str">
        <f t="shared" si="1079"/>
        <v>-0.0232762898054599-0.0330877906471769i</v>
      </c>
      <c r="AF2111" t="str">
        <f t="shared" si="1080"/>
        <v>-14.6871264593187-1.71163349914357i</v>
      </c>
      <c r="AG2111" t="str">
        <f t="shared" si="1081"/>
        <v>1.18273083834137-0.138266754513961i</v>
      </c>
      <c r="AH2111" t="str">
        <f t="shared" si="1082"/>
        <v>0.186637363960233+0.466387421013504i</v>
      </c>
      <c r="AI2111">
        <f t="shared" si="1083"/>
        <v>-5.9799543097791341</v>
      </c>
      <c r="AJ2111">
        <f t="shared" si="1084"/>
        <v>68.189864916915951</v>
      </c>
      <c r="AK2111"/>
      <c r="AL2111"/>
      <c r="AM2111"/>
      <c r="AN2111"/>
    </row>
    <row r="2112" spans="1:40" x14ac:dyDescent="0.25">
      <c r="A2112"/>
      <c r="B2112">
        <f t="shared" si="1085"/>
        <v>197800</v>
      </c>
      <c r="C2112" s="186" t="str">
        <f t="shared" si="1053"/>
        <v>-1.95339536383046E-06+0.0123813067746636i</v>
      </c>
      <c r="D2112" s="158" t="str">
        <f t="shared" si="1054"/>
        <v>-5.95702093303708+0.0949233519390876i</v>
      </c>
      <c r="E2112" t="str">
        <f t="shared" si="1055"/>
        <v>2870</v>
      </c>
      <c r="F2112" t="str">
        <f t="shared" si="1056"/>
        <v>0.777000777000777</v>
      </c>
      <c r="G2112" t="str">
        <f t="shared" si="1051"/>
        <v>0.777000777000777</v>
      </c>
      <c r="H2112" t="str">
        <f t="shared" si="1057"/>
        <v>8.73049444205261+1.80577844446436i</v>
      </c>
      <c r="I2112" t="str">
        <f t="shared" si="1058"/>
        <v>776.758783600076i</v>
      </c>
      <c r="J2112" t="str">
        <f t="shared" si="1052"/>
        <v>-515.085055269233+167.994904088917i</v>
      </c>
      <c r="K2112" t="str">
        <f t="shared" si="1059"/>
        <v>0.444551964618539-1.36302987586093i</v>
      </c>
      <c r="L2112" t="str">
        <f t="shared" si="1060"/>
        <v>0.031601522349178-0.0813607271536009i</v>
      </c>
      <c r="M2112" t="str">
        <f t="shared" si="1061"/>
        <v>0.476153486967717-1.44439060301453i</v>
      </c>
      <c r="N2112" t="str">
        <f t="shared" si="1062"/>
        <v>-0.877225142461512i</v>
      </c>
      <c r="O2112" t="str">
        <f t="shared" si="1063"/>
        <v>0.639287379064744-0.768967910233275i</v>
      </c>
      <c r="P2112" t="str">
        <f t="shared" si="1064"/>
        <v>0.360712620935256+0.768967910233275i</v>
      </c>
      <c r="Q2112" t="str">
        <f t="shared" si="1065"/>
        <v>-0.360712620935256+0.108257232228237i</v>
      </c>
      <c r="R2112" t="str">
        <f t="shared" si="1066"/>
        <v>-0.330439203170566-2.23097362576805i</v>
      </c>
      <c r="S2112" t="str">
        <f t="shared" si="1067"/>
        <v>0.0905496087069193i</v>
      </c>
      <c r="T2112" t="str">
        <f t="shared" si="1068"/>
        <v>0.202013788848754-0.029921140548521i</v>
      </c>
      <c r="U2112" t="str">
        <f t="shared" si="1069"/>
        <v>0.00005-0.00121912969246481i</v>
      </c>
      <c r="V2112" t="str">
        <f t="shared" si="1070"/>
        <v>3.33333333333333E-06-0.00134104266171129i</v>
      </c>
      <c r="W2112" t="str">
        <f t="shared" si="1071"/>
        <v>0.0000144697554843306-0.000638828076833303i</v>
      </c>
      <c r="X2112" t="str">
        <f t="shared" si="1072"/>
        <v>0.0000221669441167392-0.000638386111641382i</v>
      </c>
      <c r="Y2112" t="str">
        <f t="shared" si="1073"/>
        <v>0.009+0.124281405376012i</v>
      </c>
      <c r="Z2112" t="str">
        <f t="shared" si="1074"/>
        <v>-0.0717189278250829-0.0077432382614195i</v>
      </c>
      <c r="AA2112" t="str">
        <f t="shared" si="1075"/>
        <v>8.21851600506414-112.629497883689i</v>
      </c>
      <c r="AB2112" t="str">
        <f t="shared" si="1076"/>
        <v>1.39548351130137-0.206691129911201i</v>
      </c>
      <c r="AC2112" t="str">
        <f t="shared" si="1077"/>
        <v>1.36592161414191-2.11403997261793i</v>
      </c>
      <c r="AD2112" t="str">
        <f t="shared" si="1078"/>
        <v>0.369867221728163+0.421124430148678i</v>
      </c>
      <c r="AE2112" t="str">
        <f t="shared" si="1079"/>
        <v>-0.0232656137796403-0.0330665626341426i</v>
      </c>
      <c r="AF2112" t="str">
        <f t="shared" si="1080"/>
        <v>-14.6875153750897-1.71085509252527i</v>
      </c>
      <c r="AG2112" t="str">
        <f t="shared" si="1081"/>
        <v>1.18270426992051-0.138272928583231i</v>
      </c>
      <c r="AH2112" t="str">
        <f t="shared" si="1082"/>
        <v>0.186599010159578+0.466110883787126i</v>
      </c>
      <c r="AI2112">
        <f t="shared" si="1083"/>
        <v>-5.9846411386157357</v>
      </c>
      <c r="AJ2112">
        <f t="shared" si="1084"/>
        <v>68.182203708690977</v>
      </c>
      <c r="AK2112"/>
      <c r="AL2112"/>
      <c r="AM2112"/>
      <c r="AN2112"/>
    </row>
    <row r="2113" spans="1:40" x14ac:dyDescent="0.25">
      <c r="A2113"/>
      <c r="B2113">
        <f t="shared" si="1085"/>
        <v>197900</v>
      </c>
      <c r="C2113" s="186" t="str">
        <f t="shared" si="1053"/>
        <v>-1.95142173898521E-06+0.0123750504299648i</v>
      </c>
      <c r="D2113" s="158" t="str">
        <f t="shared" si="1054"/>
        <v>-5.95702091790596+0.0948753866297302i</v>
      </c>
      <c r="E2113" t="str">
        <f t="shared" si="1055"/>
        <v>2870</v>
      </c>
      <c r="F2113" t="str">
        <f t="shared" si="1056"/>
        <v>0.777000777000777</v>
      </c>
      <c r="G2113" t="str">
        <f t="shared" si="1051"/>
        <v>0.777000777000777</v>
      </c>
      <c r="H2113" t="str">
        <f t="shared" si="1057"/>
        <v>8.73088282090597+1.80495273587374i</v>
      </c>
      <c r="I2113" t="str">
        <f t="shared" si="1058"/>
        <v>777.151482681775i</v>
      </c>
      <c r="J2113" t="str">
        <f t="shared" si="1052"/>
        <v>-515.607012308214+168.07983578967i</v>
      </c>
      <c r="K2113" t="str">
        <f t="shared" si="1059"/>
        <v>0.444144379015028-1.36247132335371i</v>
      </c>
      <c r="L2113" t="str">
        <f t="shared" si="1060"/>
        <v>0.0315737753585641-0.0813303869454053i</v>
      </c>
      <c r="M2113" t="str">
        <f t="shared" si="1061"/>
        <v>0.475718154373592-1.44380171029912i</v>
      </c>
      <c r="N2113" t="str">
        <f t="shared" si="1062"/>
        <v>-0.877668633433434i</v>
      </c>
      <c r="O2113" t="str">
        <f t="shared" si="1063"/>
        <v>0.638946285881161-0.769251352783126i</v>
      </c>
      <c r="P2113" t="str">
        <f t="shared" si="1064"/>
        <v>0.361053714118839+0.769251352783126i</v>
      </c>
      <c r="Q2113" t="str">
        <f t="shared" si="1065"/>
        <v>-0.361053714118839+0.108417280650308i</v>
      </c>
      <c r="R2113" t="str">
        <f t="shared" si="1066"/>
        <v>-0.330436230986628-2.22979661721482i</v>
      </c>
      <c r="S2113" t="str">
        <f t="shared" si="1067"/>
        <v>0.090595387073303i</v>
      </c>
      <c r="T2113" t="str">
        <f t="shared" si="1068"/>
        <v>0.202009287631318-0.0299359982492769i</v>
      </c>
      <c r="U2113" t="str">
        <f t="shared" si="1069"/>
        <v>0.00005-0.00121851365927003i</v>
      </c>
      <c r="V2113" t="str">
        <f t="shared" si="1070"/>
        <v>3.33333333333333E-06-0.00134036502519703i</v>
      </c>
      <c r="W2113" t="str">
        <f t="shared" si="1071"/>
        <v>0.0000144697505071999-0.000638505512156027i</v>
      </c>
      <c r="X2113" t="str">
        <f t="shared" si="1072"/>
        <v>0.000022159165133154-0.000638063863980438i</v>
      </c>
      <c r="Y2113" t="str">
        <f t="shared" si="1073"/>
        <v>0.009+0.124344237229084i</v>
      </c>
      <c r="Z2113" t="str">
        <f t="shared" si="1074"/>
        <v>-0.0716465830150623-0.00773312407490433i</v>
      </c>
      <c r="AA2113" t="str">
        <f t="shared" si="1075"/>
        <v>8.21016414650014-112.572608249693i</v>
      </c>
      <c r="AB2113" t="str">
        <f t="shared" si="1076"/>
        <v>1.39545241750946-0.206793764867651i</v>
      </c>
      <c r="AC2113" t="str">
        <f t="shared" si="1077"/>
        <v>1.36527285717866-2.11313213520001i</v>
      </c>
      <c r="AD2113" t="str">
        <f t="shared" si="1078"/>
        <v>0.370049898544266+0.421286165874807i</v>
      </c>
      <c r="AE2113" t="str">
        <f t="shared" si="1079"/>
        <v>-0.0232549525840167-0.0330453560357954i</v>
      </c>
      <c r="AF2113" t="str">
        <f t="shared" si="1080"/>
        <v>-14.6879037388119-1.71007734924401i</v>
      </c>
      <c r="AG2113" t="str">
        <f t="shared" si="1081"/>
        <v>1.18267769957577-0.138279126347593i</v>
      </c>
      <c r="AH2113" t="str">
        <f t="shared" si="1082"/>
        <v>0.186560704337234+0.465834628947824i</v>
      </c>
      <c r="AI2113">
        <f t="shared" si="1083"/>
        <v>-5.9893254959141098</v>
      </c>
      <c r="AJ2113">
        <f t="shared" si="1084"/>
        <v>68.174541127857623</v>
      </c>
      <c r="AK2113"/>
      <c r="AL2113"/>
      <c r="AM2113"/>
      <c r="AN2113"/>
    </row>
    <row r="2114" spans="1:40" x14ac:dyDescent="0.25">
      <c r="A2114"/>
      <c r="B2114">
        <f t="shared" si="1085"/>
        <v>198000</v>
      </c>
      <c r="C2114" s="186" t="str">
        <f t="shared" si="1053"/>
        <v>-1.94945110372536E-06+0.0123688004048057i</v>
      </c>
      <c r="D2114" s="158" t="str">
        <f t="shared" si="1054"/>
        <v>-5.95702090279776+0.0948274697701771i</v>
      </c>
      <c r="E2114" t="str">
        <f t="shared" si="1055"/>
        <v>2870</v>
      </c>
      <c r="F2114" t="str">
        <f t="shared" si="1056"/>
        <v>0.777000777000777</v>
      </c>
      <c r="G2114" t="str">
        <f t="shared" si="1051"/>
        <v>0.777000777000777</v>
      </c>
      <c r="H2114" t="str">
        <f t="shared" si="1057"/>
        <v>8.73127064871372+1.80412773829399i</v>
      </c>
      <c r="I2114" t="str">
        <f t="shared" si="1058"/>
        <v>777.544181763474i</v>
      </c>
      <c r="J2114" t="str">
        <f t="shared" si="1052"/>
        <v>-516.12923316172+168.164767490423i</v>
      </c>
      <c r="K2114" t="str">
        <f t="shared" si="1059"/>
        <v>0.44373733466861-1.36191316222513i</v>
      </c>
      <c r="L2114" t="str">
        <f t="shared" si="1060"/>
        <v>0.0315460630630581-0.0813000639214839i</v>
      </c>
      <c r="M2114" t="str">
        <f t="shared" si="1061"/>
        <v>0.475283397731668-1.44321322614661i</v>
      </c>
      <c r="N2114" t="str">
        <f t="shared" si="1062"/>
        <v>-0.878112124405356i</v>
      </c>
      <c r="O2114" t="str">
        <f t="shared" si="1063"/>
        <v>0.638605067026914-0.76953464403336i</v>
      </c>
      <c r="P2114" t="str">
        <f t="shared" si="1064"/>
        <v>0.361394932973086+0.76953464403336i</v>
      </c>
      <c r="Q2114" t="str">
        <f t="shared" si="1065"/>
        <v>-0.361394932973086+0.108577480371996i</v>
      </c>
      <c r="R2114" t="str">
        <f t="shared" si="1066"/>
        <v>-0.3304332572081-2.22862077203531i</v>
      </c>
      <c r="S2114" t="str">
        <f t="shared" si="1067"/>
        <v>0.0906411654396867i</v>
      </c>
      <c r="T2114" t="str">
        <f t="shared" si="1068"/>
        <v>0.202004784100375-0.0299508555333739i</v>
      </c>
      <c r="U2114" t="str">
        <f t="shared" si="1069"/>
        <v>0.00005-0.001217898248331i</v>
      </c>
      <c r="V2114" t="str">
        <f t="shared" si="1070"/>
        <v>3.33333333333333E-06-0.0013396880731641i</v>
      </c>
      <c r="W2114" t="str">
        <f t="shared" si="1071"/>
        <v>0.000014469745527558-0.000638183273422084i</v>
      </c>
      <c r="X2114" t="str">
        <f t="shared" si="1072"/>
        <v>0.0000221513979206043-0.000637741941800771i</v>
      </c>
      <c r="Y2114" t="str">
        <f t="shared" si="1073"/>
        <v>0.009+0.124407069082156i</v>
      </c>
      <c r="Z2114" t="str">
        <f t="shared" si="1074"/>
        <v>-0.0715743476030512-0.00772302955227846i</v>
      </c>
      <c r="AA2114" t="str">
        <f t="shared" si="1075"/>
        <v>8.20182503626158-112.515776037075i</v>
      </c>
      <c r="AB2114" t="str">
        <f t="shared" si="1076"/>
        <v>1.39542130773617-0.206896396945878i</v>
      </c>
      <c r="AC2114" t="str">
        <f t="shared" si="1077"/>
        <v>1.36462496389364-2.11222490989052i</v>
      </c>
      <c r="AD2114" t="str">
        <f t="shared" si="1078"/>
        <v>0.370232647374859+0.421447825234741i</v>
      </c>
      <c r="AE2114" t="str">
        <f t="shared" si="1079"/>
        <v>-0.0232443061881747-0.0330241708167958i</v>
      </c>
      <c r="AF2114" t="str">
        <f t="shared" si="1080"/>
        <v>-14.6882915515115-1.70930026852381i</v>
      </c>
      <c r="AG2114" t="str">
        <f t="shared" si="1081"/>
        <v>1.1826511272931-0.13828534775914i</v>
      </c>
      <c r="AH2114" t="str">
        <f t="shared" si="1082"/>
        <v>0.186522446406146+0.465558656033662i</v>
      </c>
      <c r="AI2114">
        <f t="shared" si="1083"/>
        <v>-5.994007384464032</v>
      </c>
      <c r="AJ2114">
        <f t="shared" si="1084"/>
        <v>68.16687717490656</v>
      </c>
      <c r="AK2114"/>
      <c r="AL2114"/>
      <c r="AM2114"/>
      <c r="AN2114"/>
    </row>
    <row r="2115" spans="1:40" x14ac:dyDescent="0.25">
      <c r="A2115"/>
      <c r="B2115">
        <f t="shared" si="1085"/>
        <v>198100</v>
      </c>
      <c r="C2115" s="186" t="str">
        <f t="shared" si="1053"/>
        <v>-0.0000019474834520159+0.0123625566896161i</v>
      </c>
      <c r="D2115" s="158" t="str">
        <f t="shared" si="1054"/>
        <v>-5.95702088771242+0.0947796012870568i</v>
      </c>
      <c r="E2115" t="str">
        <f t="shared" si="1055"/>
        <v>2870</v>
      </c>
      <c r="F2115" t="str">
        <f t="shared" si="1056"/>
        <v>0.777000777000777</v>
      </c>
      <c r="G2115" t="str">
        <f t="shared" si="1051"/>
        <v>0.777000777000777</v>
      </c>
      <c r="H2115" t="str">
        <f t="shared" si="1057"/>
        <v>8.73165792649959+1.80330345087684i</v>
      </c>
      <c r="I2115" t="str">
        <f t="shared" si="1058"/>
        <v>777.936880845173i</v>
      </c>
      <c r="J2115" t="str">
        <f t="shared" si="1052"/>
        <v>-516.651717829753+168.249699191176i</v>
      </c>
      <c r="K2115" t="str">
        <f t="shared" si="1059"/>
        <v>0.443330830657363-1.36135539217672i</v>
      </c>
      <c r="L2115" t="str">
        <f t="shared" si="1060"/>
        <v>0.0315183854082146-0.0812697580769282i</v>
      </c>
      <c r="M2115" t="str">
        <f t="shared" si="1061"/>
        <v>0.474849216065578-1.44262515025365i</v>
      </c>
      <c r="N2115" t="str">
        <f t="shared" si="1062"/>
        <v>-0.878555615377278i</v>
      </c>
      <c r="O2115" t="str">
        <f t="shared" si="1063"/>
        <v>0.638263722569116-0.769817783928258i</v>
      </c>
      <c r="P2115" t="str">
        <f t="shared" si="1064"/>
        <v>0.361736277430884+0.769817783928258i</v>
      </c>
      <c r="Q2115" t="str">
        <f t="shared" si="1065"/>
        <v>-0.361736277430884+0.10873783144902i</v>
      </c>
      <c r="R2115" t="str">
        <f t="shared" si="1066"/>
        <v>-0.330430281834836-2.22744608846708i</v>
      </c>
      <c r="S2115" t="str">
        <f t="shared" si="1067"/>
        <v>0.0906869438060704i</v>
      </c>
      <c r="T2115" t="str">
        <f t="shared" si="1068"/>
        <v>0.202000278255865-0.0299657124005798i</v>
      </c>
      <c r="U2115" t="str">
        <f t="shared" si="1069"/>
        <v>0.00005-0.00121728345870539i</v>
      </c>
      <c r="V2115" t="str">
        <f t="shared" si="1070"/>
        <v>3.33333333333333E-06-0.00133901180457593i</v>
      </c>
      <c r="W2115" t="str">
        <f t="shared" si="1071"/>
        <v>0.0000144697405454048-0.000637861360137873i</v>
      </c>
      <c r="X2115" t="str">
        <f t="shared" si="1072"/>
        <v>0.0000221436424553289-0.000637420344609764i</v>
      </c>
      <c r="Y2115" t="str">
        <f t="shared" si="1073"/>
        <v>0.009+0.124469900935228i</v>
      </c>
      <c r="Z2115" t="str">
        <f t="shared" si="1074"/>
        <v>-0.0715022213687016-0.00771295464455093i</v>
      </c>
      <c r="AA2115" t="str">
        <f t="shared" si="1075"/>
        <v>8.19349864836895-112.459001158984i</v>
      </c>
      <c r="AB2115" t="str">
        <f t="shared" si="1076"/>
        <v>1.39539018198107-0.206999026144279i</v>
      </c>
      <c r="AC2115" t="str">
        <f t="shared" si="1077"/>
        <v>1.36397793282557-2.11131829623386i</v>
      </c>
      <c r="AD2115" t="str">
        <f t="shared" si="1078"/>
        <v>0.370415468190117+0.421609408197873i</v>
      </c>
      <c r="AE2115" t="str">
        <f t="shared" si="1079"/>
        <v>-0.0232336745617749-0.0330030069418821i</v>
      </c>
      <c r="AF2115" t="str">
        <f t="shared" si="1080"/>
        <v>-14.688678814212-1.70852384958978i</v>
      </c>
      <c r="AG2115" t="str">
        <f t="shared" si="1081"/>
        <v>1.18262455305847-0.138291592770046i</v>
      </c>
      <c r="AH2115" t="str">
        <f t="shared" si="1082"/>
        <v>0.186484236279429+0.465282964583687i</v>
      </c>
      <c r="AI2115">
        <f t="shared" si="1083"/>
        <v>-5.9986868070512198</v>
      </c>
      <c r="AJ2115">
        <f t="shared" si="1084"/>
        <v>68.159211850329385</v>
      </c>
      <c r="AK2115"/>
      <c r="AL2115"/>
      <c r="AM2115"/>
      <c r="AN2115"/>
    </row>
    <row r="2116" spans="1:40" x14ac:dyDescent="0.25">
      <c r="A2116"/>
      <c r="B2116">
        <f t="shared" si="1085"/>
        <v>198200</v>
      </c>
      <c r="C2116" s="186" t="str">
        <f t="shared" si="1053"/>
        <v>-1.94551877783704E-06+0.0123563192748449i</v>
      </c>
      <c r="D2116" s="158" t="str">
        <f t="shared" si="1054"/>
        <v>-5.95702087264992+0.0947317811071443i</v>
      </c>
      <c r="E2116" t="str">
        <f t="shared" si="1055"/>
        <v>2870</v>
      </c>
      <c r="F2116" t="str">
        <f t="shared" si="1056"/>
        <v>0.777000777000777</v>
      </c>
      <c r="G2116" t="str">
        <f t="shared" si="1051"/>
        <v>0.777000777000777</v>
      </c>
      <c r="H2116" t="str">
        <f t="shared" si="1057"/>
        <v>8.7320446552851+1.80247987277523i</v>
      </c>
      <c r="I2116" t="str">
        <f t="shared" si="1058"/>
        <v>778.329579926871i</v>
      </c>
      <c r="J2116" t="str">
        <f t="shared" si="1052"/>
        <v>-517.174466312311+168.334630891928i</v>
      </c>
      <c r="K2116" t="str">
        <f t="shared" si="1059"/>
        <v>0.442924866061248-1.36079801291002i</v>
      </c>
      <c r="L2116" t="str">
        <f t="shared" si="1060"/>
        <v>0.031490742339687-0.0812394694068011i</v>
      </c>
      <c r="M2116" t="str">
        <f t="shared" si="1061"/>
        <v>0.474415608400935-1.44203748231682i</v>
      </c>
      <c r="N2116" t="str">
        <f t="shared" si="1062"/>
        <v>-0.8789991063492i</v>
      </c>
      <c r="O2116" t="str">
        <f t="shared" si="1063"/>
        <v>0.637922252574903-0.770100772412131i</v>
      </c>
      <c r="P2116" t="str">
        <f t="shared" si="1064"/>
        <v>0.362077747425097+0.770100772412131i</v>
      </c>
      <c r="Q2116" t="str">
        <f t="shared" si="1065"/>
        <v>-0.362077747425097+0.108898333937069i</v>
      </c>
      <c r="R2116" t="str">
        <f t="shared" si="1066"/>
        <v>-0.330427304866696-2.22627256475126i</v>
      </c>
      <c r="S2116" t="str">
        <f t="shared" si="1067"/>
        <v>0.0907327221724541i</v>
      </c>
      <c r="T2116" t="str">
        <f t="shared" si="1068"/>
        <v>0.201995770097733-0.0299805688506627i</v>
      </c>
      <c r="U2116" t="str">
        <f t="shared" si="1069"/>
        <v>0.00005-0.00121666928945277i</v>
      </c>
      <c r="V2116" t="str">
        <f t="shared" si="1070"/>
        <v>3.33333333333333E-06-0.00133833621839804i</v>
      </c>
      <c r="W2116" t="str">
        <f t="shared" si="1071"/>
        <v>0.0000144697355607404-0.000637539771810778i</v>
      </c>
      <c r="X2116" t="str">
        <f t="shared" si="1072"/>
        <v>0.0000221358987136265-0.000637099071915786i</v>
      </c>
      <c r="Y2116" t="str">
        <f t="shared" si="1073"/>
        <v>0.009+0.124532732788299i</v>
      </c>
      <c r="Z2116" t="str">
        <f t="shared" si="1074"/>
        <v>-0.0714302040922212-0.0077028993028787i</v>
      </c>
      <c r="AA2116" t="str">
        <f t="shared" si="1075"/>
        <v>8.1851849569094-112.402283528747i</v>
      </c>
      <c r="AB2116" t="str">
        <f t="shared" si="1076"/>
        <v>1.39535904024379-0.207101652461251i</v>
      </c>
      <c r="AC2116" t="str">
        <f t="shared" si="1077"/>
        <v>1.36333176251613-2.11041229377441i</v>
      </c>
      <c r="AD2116" t="str">
        <f t="shared" si="1078"/>
        <v>0.370598360960213+0.421770914733622i</v>
      </c>
      <c r="AE2116" t="str">
        <f t="shared" si="1079"/>
        <v>-0.0232230576745546-0.0329818643758739i</v>
      </c>
      <c r="AF2116" t="str">
        <f t="shared" si="1080"/>
        <v>-14.689065527935-1.70774809166809i</v>
      </c>
      <c r="AG2116" t="str">
        <f t="shared" si="1081"/>
        <v>1.18259797685794-0.138297861332585i</v>
      </c>
      <c r="AH2116" t="str">
        <f t="shared" si="1082"/>
        <v>0.186446073870377+0.465007554137973i</v>
      </c>
      <c r="AI2116">
        <f t="shared" si="1083"/>
        <v>-6.0033637664565305</v>
      </c>
      <c r="AJ2116">
        <f t="shared" si="1084"/>
        <v>68.151545154619569</v>
      </c>
      <c r="AK2116"/>
      <c r="AL2116"/>
      <c r="AM2116"/>
      <c r="AN2116"/>
    </row>
    <row r="2117" spans="1:40" x14ac:dyDescent="0.25">
      <c r="A2117"/>
      <c r="B2117">
        <f t="shared" si="1085"/>
        <v>198300</v>
      </c>
      <c r="C2117" s="186" t="str">
        <f t="shared" si="1053"/>
        <v>-1.94355707518417E-06+0.0123500881509605i</v>
      </c>
      <c r="D2117" s="158" t="str">
        <f t="shared" si="1054"/>
        <v>-5.9570208576102+0.0946840091573639i</v>
      </c>
      <c r="E2117" t="str">
        <f t="shared" si="1055"/>
        <v>2870</v>
      </c>
      <c r="F2117" t="str">
        <f t="shared" si="1056"/>
        <v>0.777000777000777</v>
      </c>
      <c r="G2117" t="str">
        <f t="shared" ref="G2117:G2180" si="1086">IF($C$11=$C$7,$C$24,F2117)</f>
        <v>0.777000777000777</v>
      </c>
      <c r="H2117" t="str">
        <f t="shared" si="1057"/>
        <v>8.73243083608933+1.80165700314326i</v>
      </c>
      <c r="I2117" t="str">
        <f t="shared" si="1058"/>
        <v>778.72227900857i</v>
      </c>
      <c r="J2117" t="str">
        <f t="shared" ref="J2117:J2180" si="1087">IMSUM(COMPLEX(0,2*PI()*B2117*$C$113*$C$112),COMPLEX(0,2*PI()*B2117*$C$113*$C$111),COMPLEX(0,2*PI()*B2117*$C$28*10^-12*$C$111),COMPLEX(-1*2*PI()*B2117*2*PI()*B2117*$C$113*$C$112*$C$28*10^-12*$C$111,0),COMPLEX(1,0))</f>
        <v>-517.697478609394+168.419562592681i</v>
      </c>
      <c r="K2117" t="str">
        <f t="shared" si="1059"/>
        <v>0.442519439962101-1.36024102412659i</v>
      </c>
      <c r="L2117" t="str">
        <f t="shared" si="1060"/>
        <v>0.0314631338032272-0.0812091979061376i</v>
      </c>
      <c r="M2117" t="str">
        <f t="shared" si="1061"/>
        <v>0.473982573765328-1.44145022203273i</v>
      </c>
      <c r="N2117" t="str">
        <f t="shared" si="1062"/>
        <v>-0.879442597321122i</v>
      </c>
      <c r="O2117" t="str">
        <f t="shared" si="1063"/>
        <v>0.637580657111438-0.77038360942932i</v>
      </c>
      <c r="P2117" t="str">
        <f t="shared" si="1064"/>
        <v>0.362419342888562+0.77038360942932i</v>
      </c>
      <c r="Q2117" t="str">
        <f t="shared" si="1065"/>
        <v>-0.362419342888562+0.109058987891802i</v>
      </c>
      <c r="R2117" t="str">
        <f t="shared" si="1066"/>
        <v>-0.330424326303535-2.22510019913251i</v>
      </c>
      <c r="S2117" t="str">
        <f t="shared" si="1067"/>
        <v>0.0907785005388378i</v>
      </c>
      <c r="T2117" t="str">
        <f t="shared" si="1068"/>
        <v>0.201991259625919-0.0299954248833906i</v>
      </c>
      <c r="U2117" t="str">
        <f t="shared" si="1069"/>
        <v>0.00005-0.00121605573963459i</v>
      </c>
      <c r="V2117" t="str">
        <f t="shared" si="1070"/>
        <v>3.33333333333333E-06-0.00133766131359804i</v>
      </c>
      <c r="W2117" t="str">
        <f t="shared" si="1071"/>
        <v>0.0000144697305735647-0.000637218507949192i</v>
      </c>
      <c r="X2117" t="str">
        <f t="shared" si="1072"/>
        <v>0.0000221281666718555-0.000636778123228208i</v>
      </c>
      <c r="Y2117" t="str">
        <f t="shared" si="1073"/>
        <v>0.009+0.124595564641371i</v>
      </c>
      <c r="Z2117" t="str">
        <f t="shared" si="1074"/>
        <v>-0.071358295554369-0.00769286347856571i</v>
      </c>
      <c r="AA2117" t="str">
        <f t="shared" si="1075"/>
        <v>8.17688393603561-112.345623059861i</v>
      </c>
      <c r="AB2117" t="str">
        <f t="shared" si="1076"/>
        <v>1.39532788252391-0.207204275895192i</v>
      </c>
      <c r="AC2117" t="str">
        <f t="shared" si="1077"/>
        <v>1.36268645150995-2.10950690205653i</v>
      </c>
      <c r="AD2117" t="str">
        <f t="shared" si="1078"/>
        <v>0.370781325655293+0.4219323448114i</v>
      </c>
      <c r="AE2117" t="str">
        <f t="shared" si="1079"/>
        <v>-0.0232124554963259-0.0329607430836676i</v>
      </c>
      <c r="AF2117" t="str">
        <f t="shared" si="1080"/>
        <v>-14.6894516936995-1.7069729939859i</v>
      </c>
      <c r="AG2117" t="str">
        <f t="shared" si="1081"/>
        <v>1.18257139867757-0.138304153399109i</v>
      </c>
      <c r="AH2117" t="str">
        <f t="shared" si="1082"/>
        <v>0.186407959092465+0.464732424237571i</v>
      </c>
      <c r="AI2117">
        <f t="shared" si="1083"/>
        <v>-6.0080382654567135</v>
      </c>
      <c r="AJ2117">
        <f t="shared" si="1084"/>
        <v>68.143877088270173</v>
      </c>
      <c r="AK2117"/>
      <c r="AL2117"/>
      <c r="AM2117"/>
      <c r="AN2117"/>
    </row>
    <row r="2118" spans="1:40" x14ac:dyDescent="0.25">
      <c r="A2118"/>
      <c r="B2118">
        <f t="shared" si="1085"/>
        <v>198400</v>
      </c>
      <c r="C2118" s="186" t="str">
        <f t="shared" ref="C2118:C2181" si="1088">IMPRODUCT(COMPLEX(-1,0),IMDIV(IMPRODUCT(G2118,COMPLEX($C$100+$C$101,0)),COMPLEX($C$100,2*PI()*B2118*$C$103*$C$102*(2*$C$100+$C$101))))</f>
        <v>-1.94159833806786E-06+0.0123438633084506i</v>
      </c>
      <c r="D2118" s="158" t="str">
        <f t="shared" ref="D2118:D2181" si="1089">IMPRODUCT(COMPLEX($C$106,0),IMSUB(C2118,G2118))</f>
        <v>-5.95702084259322+0.094636285364788i</v>
      </c>
      <c r="E2118" t="str">
        <f t="shared" ref="E2118:E2181" si="1090">IMDIV(COMPLEX($C$20*10^3,0),COMPLEX(1,2*PI()*B2118*$C$20*1000*$C$29*10^-12))</f>
        <v>2870</v>
      </c>
      <c r="F2118" t="str">
        <f t="shared" ref="F2118:F2181" si="1091">IMDIV(COMPLEX($C$22*1000,0),IMSUM(COMPLEX($C$22*1000,0),E2118))</f>
        <v>0.777000777000777</v>
      </c>
      <c r="G2118" t="str">
        <f t="shared" si="1086"/>
        <v>0.777000777000777</v>
      </c>
      <c r="H2118" t="str">
        <f t="shared" ref="H2118:H2181" si="1092">IMPRODUCT(COMPLEX($C$108,0),IMPRODUCT(COMPLEX(-1,0),D2118),IMDIV(COMPLEX(0,2*PI()*B2118*$C$109*$C$110),COMPLEX(1,2*PI()*B2118*$C$109*$C$110)))</f>
        <v>8.73281646992912+1.80083484113624i</v>
      </c>
      <c r="I2118" t="str">
        <f t="shared" ref="I2118:I2181" si="1093">COMPLEX(0,2*PI()*B2118*$C$113*$C$112*$C$114)</f>
        <v>779.114978090269i</v>
      </c>
      <c r="J2118" t="str">
        <f t="shared" si="1087"/>
        <v>-518.220754721003+168.504494293434i</v>
      </c>
      <c r="K2118" t="str">
        <f t="shared" ref="K2118:K2181" si="1094">IMDIV(I2118,J2118)</f>
        <v>0.442114551443615-1.35968442552796i</v>
      </c>
      <c r="L2118" t="str">
        <f t="shared" ref="L2118:L2181" si="1095">IMDIV(COMPLEX($C$117,0),COMPLEX(1,2*PI()*B2118*$C$115*$C$116))</f>
        <v>0.0314355597446863-0.0811789435699448i</v>
      </c>
      <c r="M2118" t="str">
        <f t="shared" ref="M2118:M2181" si="1096">IMSUM(K2118,L2118)</f>
        <v>0.473550111188301-1.4408633690979i</v>
      </c>
      <c r="N2118" t="str">
        <f t="shared" ref="N2118:N2181" si="1097">COMPLEX(0,-2*PI()*B2118*$C$43)</f>
        <v>-0.879886088293043i</v>
      </c>
      <c r="O2118" t="str">
        <f t="shared" ref="O2118:O2181" si="1098">IMEXP(N2118)</f>
        <v>0.637238936245906-0.770666294924195i</v>
      </c>
      <c r="P2118" t="str">
        <f t="shared" ref="P2118:P2181" si="1099">IMSUB(COMPLEX(1,0),O2118)</f>
        <v>0.362761063754094+0.770666294924195i</v>
      </c>
      <c r="Q2118" t="str">
        <f t="shared" ref="Q2118:Q2181" si="1100">IMSUM(COMPLEX(0,2*PI()*B2118*$C$43),O2118,COMPLEX(-1,0))</f>
        <v>-0.362761063754094+0.109219793368848i</v>
      </c>
      <c r="R2118" t="str">
        <f t="shared" ref="R2118:R2181" si="1101">IMDIV(P2118,Q2118)</f>
        <v>-0.330421346145218-2.22392898985904i</v>
      </c>
      <c r="S2118" t="str">
        <f t="shared" ref="S2118:S2181" si="1102">IMDIV(COMPLEX(0,2*PI()*B2118*$C$123),COMPLEX($C$124,0))</f>
        <v>0.0908242789052215i</v>
      </c>
      <c r="T2118" t="str">
        <f t="shared" ref="T2118:T2181" si="1103">IMPRODUCT(R2118,S2118)</f>
        <v>0.201986746840365-0.030010280498532i</v>
      </c>
      <c r="U2118" t="str">
        <f t="shared" ref="U2118:U2181" si="1104">IMDIV(COMPLEX(1,2*PI()*B2118*$C$16*10^-3*$C$15*10^-6),COMPLEX(0,2*PI()*B2118*$C$15*10^-6))</f>
        <v>0.00005-0.00121544280831421i</v>
      </c>
      <c r="V2118" t="str">
        <f t="shared" ref="V2118:V2181" si="1105">IMSUM(COMPLEX($C$18*10^-3,0),IMDIV(COMPLEX(1,0),COMPLEX(0,2*PI()*B2118*($C$17*1*10^-6))))</f>
        <v>3.33333333333333E-06-0.00133698708914563i</v>
      </c>
      <c r="W2118" t="str">
        <f t="shared" ref="W2118:W2181" si="1106">IMDIV(IMPRODUCT(U2118,V2118),IMSUM(U2118,V2118))</f>
        <v>0.000014469725583878-0.000636897568062484i</v>
      </c>
      <c r="X2118" t="str">
        <f t="shared" ref="X2118:X2181" si="1107">IMDIV(IMPRODUCT(COMPLEX($C$19,0),W2118),IMSUM(COMPLEX($C$19,0),W2118))</f>
        <v>0.0000221204463064341-0.000636457498057378i</v>
      </c>
      <c r="Y2118" t="str">
        <f t="shared" ref="Y2118:Y2181" si="1108">COMPLEX($C$13*10^-3,2*PI()*B2118*$C$12*0.000001)</f>
        <v>0.009+0.124658396494443i</v>
      </c>
      <c r="Z2118" t="str">
        <f t="shared" ref="Z2118:Z2181" si="1109">IMPRODUCT(COMPLEX($C$6,0),IMDIV(X2118,IMSUM(X2118,Y2118)))</f>
        <v>-0.0712864955364558-0.0076828471230629i</v>
      </c>
      <c r="AA2118" t="str">
        <f t="shared" ref="AA2118:AA2181" si="1110">IMDIV(COMPLEX($C$6,0),IMSUM(X2118,Y2118))</f>
        <v>8.16859555996667-112.289019666001i</v>
      </c>
      <c r="AB2118" t="str">
        <f t="shared" ref="AB2118:AB2181" si="1111">IMPRODUCT(COMPLEX($C$119,0),T2118)</f>
        <v>1.39529670882103-0.207306896444503i</v>
      </c>
      <c r="AC2118" t="str">
        <f t="shared" ref="AC2118:AC2181" si="1112">IMSUM(COMPLEX(1,0),IMPRODUCT(AB2118,M2118))</f>
        <v>1.36204199835461-2.10860212062448i</v>
      </c>
      <c r="AD2118" t="str">
        <f t="shared" ref="AD2118:AD2181" si="1113">IMDIV(AB2118,AC2118)</f>
        <v>0.370964362245511+0.422093698400636i</v>
      </c>
      <c r="AE2118" t="str">
        <f t="shared" ref="AE2118:AE2181" si="1114">IMPRODUCT(AD2118,AA2118,X2118)</f>
        <v>-0.0232018679969784-0.0329396430302397i</v>
      </c>
      <c r="AF2118" t="str">
        <f t="shared" ref="AF2118:AF2181" si="1115">IMSUB(D2118,H2118)</f>
        <v>-14.6898373125223-1.70619855577145i</v>
      </c>
      <c r="AG2118" t="str">
        <f t="shared" ref="AG2118:AG2181" si="1116">IMSUM(COMPLEX(1,0),IMPRODUCT(AD2118,AA2118,COMPLEX($C$127,0)))</f>
        <v>1.18254481850347-0.138310468922073i</v>
      </c>
      <c r="AH2118" t="str">
        <f t="shared" ref="AH2118:AH2181" si="1117">IMDIV(IMPRODUCT(AE2118,AF2118),AG2118)</f>
        <v>0.186369891859361+0.464457574424557i</v>
      </c>
      <c r="AI2118">
        <f t="shared" ref="AI2118:AI2181" si="1118">20*LOG10(IMABS(AH2118))</f>
        <v>-6.0127103068235161</v>
      </c>
      <c r="AJ2118">
        <f t="shared" ref="AJ2118:AJ2181" si="1119">IMARGUMENT(AH2118)*180/PI()</f>
        <v>68.136207651774754</v>
      </c>
      <c r="AK2118"/>
      <c r="AL2118"/>
      <c r="AM2118"/>
      <c r="AN2118"/>
    </row>
    <row r="2119" spans="1:40" x14ac:dyDescent="0.25">
      <c r="A2119"/>
      <c r="B2119">
        <f t="shared" si="1085"/>
        <v>198500</v>
      </c>
      <c r="C2119" s="186" t="str">
        <f t="shared" si="1088"/>
        <v>-1.93964256051371E-06+0.0123376447378218i</v>
      </c>
      <c r="D2119" s="158" t="str">
        <f t="shared" si="1089"/>
        <v>-5.95702082759893+0.0945886096566338i</v>
      </c>
      <c r="E2119" t="str">
        <f t="shared" si="1090"/>
        <v>2870</v>
      </c>
      <c r="F2119" t="str">
        <f t="shared" si="1091"/>
        <v>0.777000777000777</v>
      </c>
      <c r="G2119" t="str">
        <f t="shared" si="1086"/>
        <v>0.777000777000777</v>
      </c>
      <c r="H2119" t="str">
        <f t="shared" si="1092"/>
        <v>8.73320155781895+1.80001338591066i</v>
      </c>
      <c r="I2119" t="str">
        <f t="shared" si="1093"/>
        <v>779.507677171967i</v>
      </c>
      <c r="J2119" t="str">
        <f t="shared" si="1087"/>
        <v>-518.744294647138+168.589425994186i</v>
      </c>
      <c r="K2119" t="str">
        <f t="shared" si="1094"/>
        <v>0.441710199591349-1.3591282168157i</v>
      </c>
      <c r="L2119" t="str">
        <f t="shared" si="1095"/>
        <v>0.0314080201100129-0.0811487063932014i</v>
      </c>
      <c r="M2119" t="str">
        <f t="shared" si="1096"/>
        <v>0.473118219701362-1.4402769232089i</v>
      </c>
      <c r="N2119" t="str">
        <f t="shared" si="1097"/>
        <v>-0.880329579264965i</v>
      </c>
      <c r="O2119" t="str">
        <f t="shared" si="1098"/>
        <v>0.636897090045519-0.770948828841156i</v>
      </c>
      <c r="P2119" t="str">
        <f t="shared" si="1099"/>
        <v>0.363102909954481+0.770948828841156i</v>
      </c>
      <c r="Q2119" t="str">
        <f t="shared" si="1100"/>
        <v>-0.363102909954481+0.109380750423809i</v>
      </c>
      <c r="R2119" t="str">
        <f t="shared" si="1101"/>
        <v>-0.330418364391586-2.22275893518257i</v>
      </c>
      <c r="S2119" t="str">
        <f t="shared" si="1102"/>
        <v>0.0908700572716052i</v>
      </c>
      <c r="T2119" t="str">
        <f t="shared" si="1103"/>
        <v>0.201982231741012-0.0300251356958535i</v>
      </c>
      <c r="U2119" t="str">
        <f t="shared" si="1104"/>
        <v>0.00005-0.00121483049455687i</v>
      </c>
      <c r="V2119" t="str">
        <f t="shared" si="1105"/>
        <v>3.33333333333333E-06-0.00133631354401255i</v>
      </c>
      <c r="W2119" t="str">
        <f t="shared" si="1106"/>
        <v>0.00001446972059168-0.000636576951661017i</v>
      </c>
      <c r="X2119" t="str">
        <f t="shared" si="1107"/>
        <v>0.0000221127375938394-0.000636137195914634i</v>
      </c>
      <c r="Y2119" t="str">
        <f t="shared" si="1108"/>
        <v>0.009+0.124721228347515i</v>
      </c>
      <c r="Z2119" t="str">
        <f t="shared" si="1109"/>
        <v>-0.0712148038203413-0.00767285018796734i</v>
      </c>
      <c r="AA2119" t="str">
        <f t="shared" si="1110"/>
        <v>8.16031980298716-112.232473261016i</v>
      </c>
      <c r="AB2119" t="str">
        <f t="shared" si="1111"/>
        <v>1.39526551913475-0.207409514107572i</v>
      </c>
      <c r="AC2119" t="str">
        <f t="shared" si="1112"/>
        <v>1.36139840160062-2.10769794902257i</v>
      </c>
      <c r="AD2119" t="str">
        <f t="shared" si="1113"/>
        <v>0.371147470700987+0.422254975470768i</v>
      </c>
      <c r="AE2119" t="str">
        <f t="shared" si="1114"/>
        <v>-0.0231912951464757-0.0329185641806456i</v>
      </c>
      <c r="AF2119" t="str">
        <f t="shared" si="1115"/>
        <v>-14.6902223854179-1.70542477625403i</v>
      </c>
      <c r="AG2119" t="str">
        <f t="shared" si="1116"/>
        <v>1.18251823632181-0.138316807854016i</v>
      </c>
      <c r="AH2119" t="str">
        <f t="shared" si="1117"/>
        <v>0.186331872084894+0.464183004241992i</v>
      </c>
      <c r="AI2119">
        <f t="shared" si="1118"/>
        <v>-6.0173798933245184</v>
      </c>
      <c r="AJ2119">
        <f t="shared" si="1119"/>
        <v>68.128536845629057</v>
      </c>
      <c r="AK2119"/>
      <c r="AL2119"/>
      <c r="AM2119"/>
      <c r="AN2119"/>
    </row>
    <row r="2120" spans="1:40" x14ac:dyDescent="0.25">
      <c r="A2120"/>
      <c r="B2120">
        <f t="shared" si="1085"/>
        <v>198600</v>
      </c>
      <c r="C2120" s="186" t="str">
        <f t="shared" si="1088"/>
        <v>-1.93768973656237E-06+0.0123314324296001i</v>
      </c>
      <c r="D2120" s="158" t="str">
        <f t="shared" si="1089"/>
        <v>-5.95702081262728+0.0945409819602675i</v>
      </c>
      <c r="E2120" t="str">
        <f t="shared" si="1090"/>
        <v>2870</v>
      </c>
      <c r="F2120" t="str">
        <f t="shared" si="1091"/>
        <v>0.777000777000777</v>
      </c>
      <c r="G2120" t="str">
        <f t="shared" si="1086"/>
        <v>0.777000777000777</v>
      </c>
      <c r="H2120" t="str">
        <f t="shared" si="1092"/>
        <v>8.733586100771+1.79919263662419i</v>
      </c>
      <c r="I2120" t="str">
        <f t="shared" si="1093"/>
        <v>779.900376253666i</v>
      </c>
      <c r="J2120" t="str">
        <f t="shared" si="1087"/>
        <v>-519.268098387799+168.674357694939i</v>
      </c>
      <c r="K2120" t="str">
        <f t="shared" si="1094"/>
        <v>0.441306383492729-1.35857239769138i</v>
      </c>
      <c r="L2120" t="str">
        <f t="shared" si="1095"/>
        <v>0.031380514845254-0.0811184863708582i</v>
      </c>
      <c r="M2120" t="str">
        <f t="shared" si="1096"/>
        <v>0.472686898337983-1.43969088406224i</v>
      </c>
      <c r="N2120" t="str">
        <f t="shared" si="1097"/>
        <v>-0.880773070236887i</v>
      </c>
      <c r="O2120" t="str">
        <f t="shared" si="1098"/>
        <v>0.636555118577513-0.771231211124633i</v>
      </c>
      <c r="P2120" t="str">
        <f t="shared" si="1099"/>
        <v>0.363444881422487+0.771231211124633i</v>
      </c>
      <c r="Q2120" t="str">
        <f t="shared" si="1100"/>
        <v>-0.363444881422487+0.109541859112254i</v>
      </c>
      <c r="R2120" t="str">
        <f t="shared" si="1101"/>
        <v>-0.330415381042498-2.22159003335837i</v>
      </c>
      <c r="S2120" t="str">
        <f t="shared" si="1102"/>
        <v>0.0909158356379889i</v>
      </c>
      <c r="T2120" t="str">
        <f t="shared" si="1103"/>
        <v>0.201977714327804-0.0300399904751232i</v>
      </c>
      <c r="U2120" t="str">
        <f t="shared" si="1104"/>
        <v>0.00005-0.0012142187974297i</v>
      </c>
      <c r="V2120" t="str">
        <f t="shared" si="1105"/>
        <v>3.33333333333333E-06-0.00133564067717267i</v>
      </c>
      <c r="W2120" t="str">
        <f t="shared" si="1106"/>
        <v>0.0000144697155969708-0.000636256658256152i</v>
      </c>
      <c r="X2120" t="str">
        <f t="shared" si="1107"/>
        <v>0.0000221050405106081-0.000635817216312309i</v>
      </c>
      <c r="Y2120" t="str">
        <f t="shared" si="1108"/>
        <v>0.009+0.124784060200587i</v>
      </c>
      <c r="Z2120" t="str">
        <f t="shared" si="1109"/>
        <v>-0.0711432201884327-0.00766287262502159i</v>
      </c>
      <c r="AA2120" t="str">
        <f t="shared" si="1110"/>
        <v>8.15205663944673-112.175983758922i</v>
      </c>
      <c r="AB2120" t="str">
        <f t="shared" si="1111"/>
        <v>1.39523431346467-0.207512128882796i</v>
      </c>
      <c r="AC2120" t="str">
        <f t="shared" si="1112"/>
        <v>1.36075565980143-2.10679438679504i</v>
      </c>
      <c r="AD2120" t="str">
        <f t="shared" si="1113"/>
        <v>0.37133065099184+0.422416175991242i</v>
      </c>
      <c r="AE2120" t="str">
        <f t="shared" si="1114"/>
        <v>-0.023180736914857-0.0328975065000175i</v>
      </c>
      <c r="AF2120" t="str">
        <f t="shared" si="1115"/>
        <v>-14.6906069133983-1.70465165466392i</v>
      </c>
      <c r="AG2120" t="str">
        <f t="shared" si="1116"/>
        <v>1.18249165211878-0.13832317014756i</v>
      </c>
      <c r="AH2120" t="str">
        <f t="shared" si="1117"/>
        <v>0.186293899683085+0.463908713233923i</v>
      </c>
      <c r="AI2120">
        <f t="shared" si="1118"/>
        <v>-6.0220470277228468</v>
      </c>
      <c r="AJ2120">
        <f t="shared" si="1119"/>
        <v>68.120864670327862</v>
      </c>
      <c r="AK2120"/>
      <c r="AL2120"/>
      <c r="AM2120"/>
      <c r="AN2120"/>
    </row>
    <row r="2121" spans="1:40" x14ac:dyDescent="0.25">
      <c r="A2121"/>
      <c r="B2121">
        <f t="shared" si="1085"/>
        <v>198700</v>
      </c>
      <c r="C2121" s="186" t="str">
        <f t="shared" si="1088"/>
        <v>-1.93573986026945E-06+0.0123252263743302i</v>
      </c>
      <c r="D2121" s="158" t="str">
        <f t="shared" si="1089"/>
        <v>-5.95702079767822+0.0944934022031982i</v>
      </c>
      <c r="E2121" t="str">
        <f t="shared" si="1090"/>
        <v>2870</v>
      </c>
      <c r="F2121" t="str">
        <f t="shared" si="1091"/>
        <v>0.777000777000777</v>
      </c>
      <c r="G2121" t="str">
        <f t="shared" si="1086"/>
        <v>0.777000777000777</v>
      </c>
      <c r="H2121" t="str">
        <f t="shared" si="1092"/>
        <v>8.73397009979516+1.79837259243568i</v>
      </c>
      <c r="I2121" t="str">
        <f t="shared" si="1093"/>
        <v>780.293075335365i</v>
      </c>
      <c r="J2121" t="str">
        <f t="shared" si="1087"/>
        <v>-519.792165942985+168.759289395692i</v>
      </c>
      <c r="K2121" t="str">
        <f t="shared" si="1094"/>
        <v>0.440903102237028-1.35801696785656i</v>
      </c>
      <c r="L2121" t="str">
        <f t="shared" si="1095"/>
        <v>0.0313530438965546-0.0810882834978387i</v>
      </c>
      <c r="M2121" t="str">
        <f t="shared" si="1096"/>
        <v>0.472256146133583-1.4391052513544i</v>
      </c>
      <c r="N2121" t="str">
        <f t="shared" si="1097"/>
        <v>-0.881216561208809i</v>
      </c>
      <c r="O2121" t="str">
        <f t="shared" si="1098"/>
        <v>0.636213021909147-0.771513441719087i</v>
      </c>
      <c r="P2121" t="str">
        <f t="shared" si="1099"/>
        <v>0.363786978090853+0.771513441719087i</v>
      </c>
      <c r="Q2121" t="str">
        <f t="shared" si="1100"/>
        <v>-0.363786978090853+0.109703119489722i</v>
      </c>
      <c r="R2121" t="str">
        <f t="shared" si="1101"/>
        <v>-0.330412396097823-2.2204222826452i</v>
      </c>
      <c r="S2121" t="str">
        <f t="shared" si="1102"/>
        <v>0.0909616140043724i</v>
      </c>
      <c r="T2121" t="str">
        <f t="shared" si="1103"/>
        <v>0.20197319460068-0.03005484483611i</v>
      </c>
      <c r="U2121" t="str">
        <f t="shared" si="1104"/>
        <v>0.0000500000000000001-0.0012136077160017i</v>
      </c>
      <c r="V2121" t="str">
        <f t="shared" si="1105"/>
        <v>3.33333333333333E-06-0.00133496848760187i</v>
      </c>
      <c r="W2121" t="str">
        <f t="shared" si="1106"/>
        <v>0.0000144697105997504-0.000635936687360217i</v>
      </c>
      <c r="X2121" t="str">
        <f t="shared" si="1107"/>
        <v>0.0000220973550333357-0.0006354975587637i</v>
      </c>
      <c r="Y2121" t="str">
        <f t="shared" si="1108"/>
        <v>0.009+0.124846892053658i</v>
      </c>
      <c r="Z2121" t="str">
        <f t="shared" si="1109"/>
        <v>-0.0710717444236843-0.00765291438611378i</v>
      </c>
      <c r="AA2121" t="str">
        <f t="shared" si="1110"/>
        <v>8.14380604376108-112.119551073917i</v>
      </c>
      <c r="AB2121" t="str">
        <f t="shared" si="1111"/>
        <v>1.39520309181038-0.207614740768579i</v>
      </c>
      <c r="AC2121" t="str">
        <f t="shared" si="1112"/>
        <v>1.36011377151338-2.1058914334861i</v>
      </c>
      <c r="AD2121" t="str">
        <f t="shared" si="1113"/>
        <v>0.371513903088175+0.422577299931516i</v>
      </c>
      <c r="AE2121" t="str">
        <f t="shared" si="1114"/>
        <v>-0.0231701932722373-0.0328764699535682i</v>
      </c>
      <c r="AF2121" t="str">
        <f t="shared" si="1115"/>
        <v>-14.6909908974734-1.70387919023248i</v>
      </c>
      <c r="AG2121" t="str">
        <f t="shared" si="1116"/>
        <v>1.18246506588061-0.138329555755431i</v>
      </c>
      <c r="AH2121" t="str">
        <f t="shared" si="1117"/>
        <v>0.186255974568135+0.46363470094542i</v>
      </c>
      <c r="AI2121">
        <f t="shared" si="1118"/>
        <v>-6.0267117127766561</v>
      </c>
      <c r="AJ2121">
        <f t="shared" si="1119"/>
        <v>68.113191126367894</v>
      </c>
      <c r="AK2121"/>
      <c r="AL2121"/>
      <c r="AM2121"/>
      <c r="AN2121"/>
    </row>
    <row r="2122" spans="1:40" x14ac:dyDescent="0.25">
      <c r="A2122"/>
      <c r="B2122">
        <f t="shared" si="1085"/>
        <v>198800</v>
      </c>
      <c r="C2122" s="186" t="str">
        <f t="shared" si="1088"/>
        <v>-1.93379292570559E-06+0.0123190265625763i</v>
      </c>
      <c r="D2122" s="158" t="str">
        <f t="shared" si="1089"/>
        <v>-5.95702078275172+0.094445870313085i</v>
      </c>
      <c r="E2122" t="str">
        <f t="shared" si="1090"/>
        <v>2870</v>
      </c>
      <c r="F2122" t="str">
        <f t="shared" si="1091"/>
        <v>0.777000777000777</v>
      </c>
      <c r="G2122" t="str">
        <f t="shared" si="1086"/>
        <v>0.777000777000777</v>
      </c>
      <c r="H2122" t="str">
        <f t="shared" si="1092"/>
        <v>8.73435355589904+1.79755325250519i</v>
      </c>
      <c r="I2122" t="str">
        <f t="shared" si="1093"/>
        <v>780.685774417064i</v>
      </c>
      <c r="J2122" t="str">
        <f t="shared" si="1087"/>
        <v>-520.316497312696+168.844221096445i</v>
      </c>
      <c r="K2122" t="str">
        <f t="shared" si="1094"/>
        <v>0.44050035491537-1.35746192701285i</v>
      </c>
      <c r="L2122" t="str">
        <f t="shared" si="1095"/>
        <v>0.031325607210157-0.0810580977690383i</v>
      </c>
      <c r="M2122" t="str">
        <f t="shared" si="1096"/>
        <v>0.471825962125527-1.43852002478189i</v>
      </c>
      <c r="N2122" t="str">
        <f t="shared" si="1097"/>
        <v>-0.881660052180731i</v>
      </c>
      <c r="O2122" t="str">
        <f t="shared" si="1098"/>
        <v>0.635870800107707-0.771795520569007i</v>
      </c>
      <c r="P2122" t="str">
        <f t="shared" si="1099"/>
        <v>0.364129199892293+0.771795520569007i</v>
      </c>
      <c r="Q2122" t="str">
        <f t="shared" si="1100"/>
        <v>-0.364129199892293+0.109864531611724i</v>
      </c>
      <c r="R2122" t="str">
        <f t="shared" si="1101"/>
        <v>-0.33040940955741-2.21925568130534i</v>
      </c>
      <c r="S2122" t="str">
        <f t="shared" si="1102"/>
        <v>0.0910073923707561i</v>
      </c>
      <c r="T2122" t="str">
        <f t="shared" si="1103"/>
        <v>0.201968672559585-0.0300696987785811i</v>
      </c>
      <c r="U2122" t="str">
        <f t="shared" si="1104"/>
        <v>0.0000500000000000001-0.00121299724934375i</v>
      </c>
      <c r="V2122" t="str">
        <f t="shared" si="1105"/>
        <v>3.33333333333333E-06-0.00133429697427813i</v>
      </c>
      <c r="W2122" t="str">
        <f t="shared" si="1106"/>
        <v>0.0000144697056000189-0.000635617038486533i</v>
      </c>
      <c r="X2122" t="str">
        <f t="shared" si="1107"/>
        <v>0.0000220896811386769-0.000635178222783097i</v>
      </c>
      <c r="Y2122" t="str">
        <f t="shared" si="1108"/>
        <v>0.009+0.12490972390673i</v>
      </c>
      <c r="Z2122" t="str">
        <f t="shared" si="1109"/>
        <v>-0.0710003763095921-0.0076429754232761i</v>
      </c>
      <c r="AA2122" t="str">
        <f t="shared" si="1110"/>
        <v>8.13556799040989-112.063175120362i</v>
      </c>
      <c r="AB2122" t="str">
        <f t="shared" si="1111"/>
        <v>1.3951718541715-0.207717349763313i</v>
      </c>
      <c r="AC2122" t="str">
        <f t="shared" si="1112"/>
        <v>1.35947273529577-2.10498908864002i</v>
      </c>
      <c r="AD2122" t="str">
        <f t="shared" si="1113"/>
        <v>0.371697226960075+0.422738347261054i</v>
      </c>
      <c r="AE2122" t="str">
        <f t="shared" si="1114"/>
        <v>-0.0231596641888047-0.0328554545065857i</v>
      </c>
      <c r="AF2122" t="str">
        <f t="shared" si="1115"/>
        <v>-14.6913743386508-1.70310738219211i</v>
      </c>
      <c r="AG2122" t="str">
        <f t="shared" si="1116"/>
        <v>1.18243847759358-0.138335964630428i</v>
      </c>
      <c r="AH2122" t="str">
        <f t="shared" si="1117"/>
        <v>0.186218096654414+0.463360966922505i</v>
      </c>
      <c r="AI2122">
        <f t="shared" si="1118"/>
        <v>-6.031373951240278</v>
      </c>
      <c r="AJ2122">
        <f t="shared" si="1119"/>
        <v>68.105516214245981</v>
      </c>
      <c r="AK2122"/>
      <c r="AL2122"/>
      <c r="AM2122"/>
      <c r="AN2122"/>
    </row>
    <row r="2123" spans="1:40" x14ac:dyDescent="0.25">
      <c r="A2123"/>
      <c r="B2123">
        <f t="shared" si="1085"/>
        <v>198900</v>
      </c>
      <c r="C2123" s="186" t="str">
        <f t="shared" si="1088"/>
        <v>-1.93184892695626E-06+0.0123128329849213i</v>
      </c>
      <c r="D2123" s="158" t="str">
        <f t="shared" si="1089"/>
        <v>-5.95702076784773+0.09439838621773i</v>
      </c>
      <c r="E2123" t="str">
        <f t="shared" si="1090"/>
        <v>2870</v>
      </c>
      <c r="F2123" t="str">
        <f t="shared" si="1091"/>
        <v>0.777000777000777</v>
      </c>
      <c r="G2123" t="str">
        <f t="shared" si="1086"/>
        <v>0.777000777000777</v>
      </c>
      <c r="H2123" t="str">
        <f t="shared" si="1092"/>
        <v>8.73473647008792+1.79673461599392i</v>
      </c>
      <c r="I2123" t="str">
        <f t="shared" si="1093"/>
        <v>781.078473498762i</v>
      </c>
      <c r="J2123" t="str">
        <f t="shared" si="1087"/>
        <v>-520.841092496934+168.929152797197i</v>
      </c>
      <c r="K2123" t="str">
        <f t="shared" si="1094"/>
        <v>0.44009814062072-1.35690727486185i</v>
      </c>
      <c r="L2123" t="str">
        <f t="shared" si="1095"/>
        <v>0.0312982047324019-0.0810279291793258i</v>
      </c>
      <c r="M2123" t="str">
        <f t="shared" si="1096"/>
        <v>0.471396345353122-1.43793520404118i</v>
      </c>
      <c r="N2123" t="str">
        <f t="shared" si="1097"/>
        <v>-0.882103543152653i</v>
      </c>
      <c r="O2123" t="str">
        <f t="shared" si="1098"/>
        <v>0.635528453240503-0.772077447618912i</v>
      </c>
      <c r="P2123" t="str">
        <f t="shared" si="1099"/>
        <v>0.364471546759497+0.772077447618912i</v>
      </c>
      <c r="Q2123" t="str">
        <f t="shared" si="1100"/>
        <v>-0.364471546759497+0.110026095533741i</v>
      </c>
      <c r="R2123" t="str">
        <f t="shared" si="1101"/>
        <v>-0.33040642142111-2.21809022760454i</v>
      </c>
      <c r="S2123" t="str">
        <f t="shared" si="1102"/>
        <v>0.0910531707371398i</v>
      </c>
      <c r="T2123" t="str">
        <f t="shared" si="1103"/>
        <v>0.201964148204457-0.0300845523023037i</v>
      </c>
      <c r="U2123" t="str">
        <f t="shared" si="1104"/>
        <v>0.0000499999999999999-0.0012123873965286i</v>
      </c>
      <c r="V2123" t="str">
        <f t="shared" si="1105"/>
        <v>3.33333333333333E-06-0.00133362613618146i</v>
      </c>
      <c r="W2123" t="str">
        <f t="shared" si="1106"/>
        <v>0.000014469700597776-0.000635297711149394i</v>
      </c>
      <c r="X2123" t="str">
        <f t="shared" si="1107"/>
        <v>0.0000220820188033442-0.000634859207885755i</v>
      </c>
      <c r="Y2123" t="str">
        <f t="shared" si="1108"/>
        <v>0.009+0.124972555759802i</v>
      </c>
      <c r="Z2123" t="str">
        <f t="shared" si="1109"/>
        <v>-0.0709291156301967-0.00763305568868538i</v>
      </c>
      <c r="AA2123" t="str">
        <f t="shared" si="1110"/>
        <v>8.12734245393864-112.006855812796i</v>
      </c>
      <c r="AB2123" t="str">
        <f t="shared" si="1111"/>
        <v>1.39514060054759-0.207819955865391i</v>
      </c>
      <c r="AC2123" t="str">
        <f t="shared" si="1112"/>
        <v>1.35883254971076-2.10408735180093i</v>
      </c>
      <c r="AD2123" t="str">
        <f t="shared" si="1113"/>
        <v>0.371880622577617+0.422899317949329i</v>
      </c>
      <c r="AE2123" t="str">
        <f t="shared" si="1114"/>
        <v>-0.023149149634823-0.0328344601244372i</v>
      </c>
      <c r="AF2123" t="str">
        <f t="shared" si="1115"/>
        <v>-14.6917572379357-1.70233622977619i</v>
      </c>
      <c r="AG2123" t="str">
        <f t="shared" si="1116"/>
        <v>1.182411887244-0.138342396725448i</v>
      </c>
      <c r="AH2123" t="str">
        <f t="shared" si="1117"/>
        <v>0.186180265856478+0.463087510712207i</v>
      </c>
      <c r="AI2123">
        <f t="shared" si="1118"/>
        <v>-6.0360337458632021</v>
      </c>
      <c r="AJ2123">
        <f t="shared" si="1119"/>
        <v>68.09783993445977</v>
      </c>
      <c r="AK2123"/>
      <c r="AL2123"/>
      <c r="AM2123"/>
      <c r="AN2123"/>
    </row>
    <row r="2124" spans="1:40" x14ac:dyDescent="0.25">
      <c r="A2124"/>
      <c r="B2124">
        <f t="shared" si="1085"/>
        <v>199000</v>
      </c>
      <c r="C2124" s="186" t="str">
        <f t="shared" si="1088"/>
        <v>-1.92990785812181E-06+0.012306645631967i</v>
      </c>
      <c r="D2124" s="158" t="str">
        <f t="shared" si="1089"/>
        <v>-5.9570207529662+0.0943509498450804i</v>
      </c>
      <c r="E2124" t="str">
        <f t="shared" si="1090"/>
        <v>2870</v>
      </c>
      <c r="F2124" t="str">
        <f t="shared" si="1091"/>
        <v>0.777000777000777</v>
      </c>
      <c r="G2124" t="str">
        <f t="shared" si="1086"/>
        <v>0.777000777000777</v>
      </c>
      <c r="H2124" t="str">
        <f t="shared" si="1092"/>
        <v>8.73511884336484+1.79591668206427i</v>
      </c>
      <c r="I2124" t="str">
        <f t="shared" si="1093"/>
        <v>781.471172580461i</v>
      </c>
      <c r="J2124" t="str">
        <f t="shared" si="1087"/>
        <v>-521.365951495697+169.01408449795i</v>
      </c>
      <c r="K2124" t="str">
        <f t="shared" si="1094"/>
        <v>0.4396964584479-1.35635301110517i</v>
      </c>
      <c r="L2124" t="str">
        <f t="shared" si="1095"/>
        <v>0.0312708364097265-0.0809977777235421i</v>
      </c>
      <c r="M2124" t="str">
        <f t="shared" si="1096"/>
        <v>0.470967294857627-1.43735078882871i</v>
      </c>
      <c r="N2124" t="str">
        <f t="shared" si="1097"/>
        <v>-0.882547034124575i</v>
      </c>
      <c r="O2124" t="str">
        <f t="shared" si="1098"/>
        <v>0.635185981374869-0.772359222813352i</v>
      </c>
      <c r="P2124" t="str">
        <f t="shared" si="1099"/>
        <v>0.364814018625131+0.772359222813352i</v>
      </c>
      <c r="Q2124" t="str">
        <f t="shared" si="1100"/>
        <v>-0.364814018625131+0.110187811311223i</v>
      </c>
      <c r="R2124" t="str">
        <f t="shared" si="1101"/>
        <v>-0.330403431688784-2.21692591981207i</v>
      </c>
      <c r="S2124" t="str">
        <f t="shared" si="1102"/>
        <v>0.0910989491035235i</v>
      </c>
      <c r="T2124" t="str">
        <f t="shared" si="1103"/>
        <v>0.201959621535242-0.030099405407046i</v>
      </c>
      <c r="U2124" t="str">
        <f t="shared" si="1104"/>
        <v>0.0000499999999999999-0.00121177815663085i</v>
      </c>
      <c r="V2124" t="str">
        <f t="shared" si="1105"/>
        <v>3.33333333333333E-06-0.00133295597229393i</v>
      </c>
      <c r="W2124" t="str">
        <f t="shared" si="1106"/>
        <v>0.0000144696955930221-0.000634978704864066i</v>
      </c>
      <c r="X2124" t="str">
        <f t="shared" si="1107"/>
        <v>0.0000220743680041097-0.000634540513587908i</v>
      </c>
      <c r="Y2124" t="str">
        <f t="shared" si="1108"/>
        <v>0.009+0.125035387612874i</v>
      </c>
      <c r="Z2124" t="str">
        <f t="shared" si="1109"/>
        <v>-0.0708579621700787-0.00762315513466186i</v>
      </c>
      <c r="AA2124" t="str">
        <f t="shared" si="1110"/>
        <v>8.11912940895696-111.950593065928i</v>
      </c>
      <c r="AB2124" t="str">
        <f t="shared" si="1111"/>
        <v>1.39510933093829-0.207922559073209i</v>
      </c>
      <c r="AC2124" t="str">
        <f t="shared" si="1112"/>
        <v>1.35819321332348-2.10318622251303i</v>
      </c>
      <c r="AD2124" t="str">
        <f t="shared" si="1113"/>
        <v>0.372064089910869+0.423060211965828i</v>
      </c>
      <c r="AE2124" t="str">
        <f t="shared" si="1114"/>
        <v>-0.0231386495806306-0.0328134867725674i</v>
      </c>
      <c r="AF2124" t="str">
        <f t="shared" si="1115"/>
        <v>-14.692139596331-1.70156573221919i</v>
      </c>
      <c r="AG2124" t="str">
        <f t="shared" si="1116"/>
        <v>1.18238529481823-0.138348851993477i</v>
      </c>
      <c r="AH2124" t="str">
        <f t="shared" si="1117"/>
        <v>0.186142482089061+0.462814331862537i</v>
      </c>
      <c r="AI2124">
        <f t="shared" si="1118"/>
        <v>-6.0406910993904983</v>
      </c>
      <c r="AJ2124">
        <f t="shared" si="1119"/>
        <v>68.090162287507425</v>
      </c>
      <c r="AK2124"/>
      <c r="AL2124"/>
      <c r="AM2124"/>
      <c r="AN2124"/>
    </row>
    <row r="2125" spans="1:40" x14ac:dyDescent="0.25">
      <c r="A2125"/>
      <c r="B2125">
        <f t="shared" si="1085"/>
        <v>199100</v>
      </c>
      <c r="C2125" s="186" t="str">
        <f t="shared" si="1088"/>
        <v>-1.92796971331741E-06+0.0123004644943341i</v>
      </c>
      <c r="D2125" s="158" t="str">
        <f t="shared" si="1089"/>
        <v>-5.95702073810709+0.0943035611232281i</v>
      </c>
      <c r="E2125" t="str">
        <f t="shared" si="1090"/>
        <v>2870</v>
      </c>
      <c r="F2125" t="str">
        <f t="shared" si="1091"/>
        <v>0.777000777000777</v>
      </c>
      <c r="G2125" t="str">
        <f t="shared" si="1086"/>
        <v>0.777000777000777</v>
      </c>
      <c r="H2125" t="str">
        <f t="shared" si="1092"/>
        <v>8.73550067673054+1.79509944987984i</v>
      </c>
      <c r="I2125" t="str">
        <f t="shared" si="1093"/>
        <v>781.86387166216i</v>
      </c>
      <c r="J2125" t="str">
        <f t="shared" si="1087"/>
        <v>-521.891074308985+169.099016198703i</v>
      </c>
      <c r="K2125" t="str">
        <f t="shared" si="1094"/>
        <v>0.439295307493555-1.35579913544444i</v>
      </c>
      <c r="L2125" t="str">
        <f t="shared" si="1095"/>
        <v>0.0312435021886653-0.0809676433965012i</v>
      </c>
      <c r="M2125" t="str">
        <f t="shared" si="1096"/>
        <v>0.47053880968222-1.43676677884094i</v>
      </c>
      <c r="N2125" t="str">
        <f t="shared" si="1097"/>
        <v>-0.882990525096497i</v>
      </c>
      <c r="O2125" t="str">
        <f t="shared" si="1098"/>
        <v>0.634843384578163-0.772640846096906i</v>
      </c>
      <c r="P2125" t="str">
        <f t="shared" si="1099"/>
        <v>0.365156615421837+0.772640846096906i</v>
      </c>
      <c r="Q2125" t="str">
        <f t="shared" si="1100"/>
        <v>-0.365156615421837+0.110349678999591i</v>
      </c>
      <c r="R2125" t="str">
        <f t="shared" si="1101"/>
        <v>-0.330400440360288-2.21576275620064i</v>
      </c>
      <c r="S2125" t="str">
        <f t="shared" si="1102"/>
        <v>0.0911447274699072i</v>
      </c>
      <c r="T2125" t="str">
        <f t="shared" si="1103"/>
        <v>0.201955092551878-0.0301142580925758i</v>
      </c>
      <c r="U2125" t="str">
        <f t="shared" si="1104"/>
        <v>0.0000499999999999999-0.00121116952872696i</v>
      </c>
      <c r="V2125" t="str">
        <f t="shared" si="1105"/>
        <v>3.33333333333333E-06-0.00133228648159966i</v>
      </c>
      <c r="W2125" t="str">
        <f t="shared" si="1106"/>
        <v>0.0000144696905857571-0.000634660019146798i</v>
      </c>
      <c r="X2125" t="str">
        <f t="shared" si="1107"/>
        <v>0.000022066728717803-0.000634222139406756i</v>
      </c>
      <c r="Y2125" t="str">
        <f t="shared" si="1108"/>
        <v>0.009+0.125098219465946i</v>
      </c>
      <c r="Z2125" t="str">
        <f t="shared" si="1109"/>
        <v>-0.0707869157143586-0.00761327371366899i</v>
      </c>
      <c r="AA2125" t="str">
        <f t="shared" si="1110"/>
        <v>8.11092883013916-111.894386794638i</v>
      </c>
      <c r="AB2125" t="str">
        <f t="shared" si="1111"/>
        <v>1.39507804534317-0.208025159385166i</v>
      </c>
      <c r="AC2125" t="str">
        <f t="shared" si="1112"/>
        <v>1.35755472470187-2.10228570032047i</v>
      </c>
      <c r="AD2125" t="str">
        <f t="shared" si="1113"/>
        <v>0.372247628929876+0.423221029280044i</v>
      </c>
      <c r="AE2125" t="str">
        <f t="shared" si="1114"/>
        <v>-0.0231281639966392-0.0327925344164979i</v>
      </c>
      <c r="AF2125" t="str">
        <f t="shared" si="1115"/>
        <v>-14.6925214148376-1.70079588875661i</v>
      </c>
      <c r="AG2125" t="str">
        <f t="shared" si="1116"/>
        <v>1.18235870030267-0.138355330387587i</v>
      </c>
      <c r="AH2125" t="str">
        <f t="shared" si="1117"/>
        <v>0.186104745267072+0.462541429922487i</v>
      </c>
      <c r="AI2125">
        <f t="shared" si="1118"/>
        <v>-6.0453460145628037</v>
      </c>
      <c r="AJ2125">
        <f t="shared" si="1119"/>
        <v>68.082483273888101</v>
      </c>
      <c r="AK2125"/>
      <c r="AL2125"/>
      <c r="AM2125"/>
      <c r="AN2125"/>
    </row>
    <row r="2126" spans="1:40" x14ac:dyDescent="0.25">
      <c r="A2126"/>
      <c r="B2126">
        <f t="shared" si="1085"/>
        <v>199200</v>
      </c>
      <c r="C2126" s="186" t="str">
        <f t="shared" si="1088"/>
        <v>-1.92603448667293E-06+0.0122942895626621i</v>
      </c>
      <c r="D2126" s="158" t="str">
        <f t="shared" si="1089"/>
        <v>-5.95702072327036+0.0942562199804095i</v>
      </c>
      <c r="E2126" t="str">
        <f t="shared" si="1090"/>
        <v>2870</v>
      </c>
      <c r="F2126" t="str">
        <f t="shared" si="1091"/>
        <v>0.777000777000777</v>
      </c>
      <c r="G2126" t="str">
        <f t="shared" si="1086"/>
        <v>0.777000777000777</v>
      </c>
      <c r="H2126" t="str">
        <f t="shared" si="1092"/>
        <v>8.73588197118349+1.79428291860537i</v>
      </c>
      <c r="I2126" t="str">
        <f t="shared" si="1093"/>
        <v>782.256570743858i</v>
      </c>
      <c r="J2126" t="str">
        <f t="shared" si="1087"/>
        <v>-522.4164609368+169.183947899456i</v>
      </c>
      <c r="K2126" t="str">
        <f t="shared" si="1094"/>
        <v>0.438894686856165-1.35524564758132i</v>
      </c>
      <c r="L2126" t="str">
        <f t="shared" si="1095"/>
        <v>0.03121620201585-0.0809375261929899i</v>
      </c>
      <c r="M2126" t="str">
        <f t="shared" si="1096"/>
        <v>0.470110888872015-1.43618317377431i</v>
      </c>
      <c r="N2126" t="str">
        <f t="shared" si="1097"/>
        <v>-0.883434016068419i</v>
      </c>
      <c r="O2126" t="str">
        <f t="shared" si="1098"/>
        <v>0.63450066291777-0.772922317414183i</v>
      </c>
      <c r="P2126" t="str">
        <f t="shared" si="1099"/>
        <v>0.36549933708223+0.772922317414183i</v>
      </c>
      <c r="Q2126" t="str">
        <f t="shared" si="1100"/>
        <v>-0.36549933708223+0.110511698654236i</v>
      </c>
      <c r="R2126" t="str">
        <f t="shared" si="1101"/>
        <v>-0.330397447435472-2.21460073504646i</v>
      </c>
      <c r="S2126" t="str">
        <f t="shared" si="1102"/>
        <v>0.0911905058362909i</v>
      </c>
      <c r="T2126" t="str">
        <f t="shared" si="1103"/>
        <v>0.201950561254308-0.03012911035866i</v>
      </c>
      <c r="U2126" t="str">
        <f t="shared" si="1104"/>
        <v>0.0000499999999999999-0.00121056151189527i</v>
      </c>
      <c r="V2126" t="str">
        <f t="shared" si="1105"/>
        <v>3.33333333333333E-06-0.0013316176630848i</v>
      </c>
      <c r="W2126" t="str">
        <f t="shared" si="1106"/>
        <v>0.0000144696855759807-0.00063434165351481i</v>
      </c>
      <c r="X2126" t="str">
        <f t="shared" si="1107"/>
        <v>0.0000220591009213119-0.000633904084860483i</v>
      </c>
      <c r="Y2126" t="str">
        <f t="shared" si="1108"/>
        <v>0.009+0.125161051319017i</v>
      </c>
      <c r="Z2126" t="str">
        <f t="shared" si="1109"/>
        <v>-0.0707159760486953-0.00760341137831288i</v>
      </c>
      <c r="AA2126" t="str">
        <f t="shared" si="1110"/>
        <v>8.10274069222371-111.838236913977i</v>
      </c>
      <c r="AB2126" t="str">
        <f t="shared" si="1111"/>
        <v>1.39504674376183-0.20812775679965i</v>
      </c>
      <c r="AC2126" t="str">
        <f t="shared" si="1112"/>
        <v>1.35691708241684-2.1013857847674i</v>
      </c>
      <c r="AD2126" t="str">
        <f t="shared" si="1113"/>
        <v>0.372431239604674+0.423381769861476i</v>
      </c>
      <c r="AE2126" t="str">
        <f t="shared" si="1114"/>
        <v>-0.0231176928533351-0.0327716030218278i</v>
      </c>
      <c r="AF2126" t="str">
        <f t="shared" si="1115"/>
        <v>-14.6929026944538-1.70002669862496i</v>
      </c>
      <c r="AG2126" t="str">
        <f t="shared" si="1116"/>
        <v>1.18233210368376-0.138361831860938i</v>
      </c>
      <c r="AH2126" t="str">
        <f t="shared" si="1117"/>
        <v>0.1860670553056+0.462268804442027i</v>
      </c>
      <c r="AI2126">
        <f t="shared" si="1118"/>
        <v>-6.0499984941163127</v>
      </c>
      <c r="AJ2126">
        <f t="shared" si="1119"/>
        <v>68.074802894101211</v>
      </c>
      <c r="AK2126"/>
      <c r="AL2126"/>
      <c r="AM2126"/>
      <c r="AN2126"/>
    </row>
    <row r="2127" spans="1:40" x14ac:dyDescent="0.25">
      <c r="A2127"/>
      <c r="B2127">
        <f t="shared" si="1085"/>
        <v>199300</v>
      </c>
      <c r="C2127" s="186" t="str">
        <f t="shared" si="1088"/>
        <v>-1.92410217233311E-06+0.0122881208276096i</v>
      </c>
      <c r="D2127" s="158" t="str">
        <f t="shared" si="1089"/>
        <v>-5.95702070845594+0.094208926345007i</v>
      </c>
      <c r="E2127" t="str">
        <f t="shared" si="1090"/>
        <v>2870</v>
      </c>
      <c r="F2127" t="str">
        <f t="shared" si="1091"/>
        <v>0.777000777000777</v>
      </c>
      <c r="G2127" t="str">
        <f t="shared" si="1086"/>
        <v>0.777000777000777</v>
      </c>
      <c r="H2127" t="str">
        <f t="shared" si="1092"/>
        <v>8.73626272771988+1.79346708740678i</v>
      </c>
      <c r="I2127" t="str">
        <f t="shared" si="1093"/>
        <v>782.649269825557i</v>
      </c>
      <c r="J2127" t="str">
        <f t="shared" si="1087"/>
        <v>-522.94211137914+169.268879600208i</v>
      </c>
      <c r="K2127" t="str">
        <f t="shared" si="1094"/>
        <v>0.438494595636045-1.35469254721749i</v>
      </c>
      <c r="L2127" t="str">
        <f t="shared" si="1095"/>
        <v>0.0311889358380088-0.0809074261077683i</v>
      </c>
      <c r="M2127" t="str">
        <f t="shared" si="1096"/>
        <v>0.469683531474054-1.43559997332526i</v>
      </c>
      <c r="N2127" t="str">
        <f t="shared" si="1097"/>
        <v>-0.883877507040341i</v>
      </c>
      <c r="O2127" t="str">
        <f t="shared" si="1098"/>
        <v>0.634157816461096-0.773203636709822i</v>
      </c>
      <c r="P2127" t="str">
        <f t="shared" si="1099"/>
        <v>0.365842183538904+0.773203636709822i</v>
      </c>
      <c r="Q2127" t="str">
        <f t="shared" si="1100"/>
        <v>-0.365842183538904+0.110673870330519i</v>
      </c>
      <c r="R2127" t="str">
        <f t="shared" si="1101"/>
        <v>-0.330394452914199-2.21343985462917i</v>
      </c>
      <c r="S2127" t="str">
        <f t="shared" si="1102"/>
        <v>0.0912362842026746i</v>
      </c>
      <c r="T2127" t="str">
        <f t="shared" si="1103"/>
        <v>0.201946027642474-0.030143962205067i</v>
      </c>
      <c r="U2127" t="str">
        <f t="shared" si="1104"/>
        <v>0.0000499999999999999-0.00120995410521595i</v>
      </c>
      <c r="V2127" t="str">
        <f t="shared" si="1105"/>
        <v>3.33333333333333E-06-0.00133094951573754i</v>
      </c>
      <c r="W2127" t="str">
        <f t="shared" si="1106"/>
        <v>0.0000144696805636933-0.000634023607486279i</v>
      </c>
      <c r="X2127" t="str">
        <f t="shared" si="1107"/>
        <v>0.0000220514845915826-0.000633586349468214i</v>
      </c>
      <c r="Y2127" t="str">
        <f t="shared" si="1108"/>
        <v>0.009+0.125223883172089i</v>
      </c>
      <c r="Z2127" t="str">
        <f t="shared" si="1109"/>
        <v>-0.0706451429592815-0.00759356808134156i</v>
      </c>
      <c r="AA2127" t="str">
        <f t="shared" si="1110"/>
        <v>8.09456497001316-111.782143339164i</v>
      </c>
      <c r="AB2127" t="str">
        <f t="shared" si="1111"/>
        <v>1.39501542619387-0.208230351315061i</v>
      </c>
      <c r="AC2127" t="str">
        <f t="shared" si="1112"/>
        <v>1.35628028504211-2.10048647539799i</v>
      </c>
      <c r="AD2127" t="str">
        <f t="shared" si="1113"/>
        <v>0.372614921905278+0.423542433679641i</v>
      </c>
      <c r="AE2127" t="str">
        <f t="shared" si="1114"/>
        <v>-0.0231072361212765-0.0327506925542318i</v>
      </c>
      <c r="AF2127" t="str">
        <f t="shared" si="1115"/>
        <v>-14.6932834361758-1.69925816106177i</v>
      </c>
      <c r="AG2127" t="str">
        <f t="shared" si="1116"/>
        <v>1.18230550494796-0.138368356366774i</v>
      </c>
      <c r="AH2127" t="str">
        <f t="shared" si="1117"/>
        <v>0.186029412119897+0.461996454972093i</v>
      </c>
      <c r="AI2127">
        <f t="shared" si="1118"/>
        <v>-6.0546485407830408</v>
      </c>
      <c r="AJ2127">
        <f t="shared" si="1119"/>
        <v>68.067121148647956</v>
      </c>
      <c r="AK2127"/>
      <c r="AL2127"/>
      <c r="AM2127"/>
      <c r="AN2127"/>
    </row>
    <row r="2128" spans="1:40" x14ac:dyDescent="0.25">
      <c r="A2128"/>
      <c r="B2128">
        <f t="shared" si="1085"/>
        <v>199400</v>
      </c>
      <c r="C2128" s="186" t="str">
        <f t="shared" si="1088"/>
        <v>-1.92217276445724E-06+0.0122819582798536i</v>
      </c>
      <c r="D2128" s="158" t="str">
        <f t="shared" si="1089"/>
        <v>-5.95702069366382+0.0941616801455443i</v>
      </c>
      <c r="E2128" t="str">
        <f t="shared" si="1090"/>
        <v>2870</v>
      </c>
      <c r="F2128" t="str">
        <f t="shared" si="1091"/>
        <v>0.777000777000777</v>
      </c>
      <c r="G2128" t="str">
        <f t="shared" si="1086"/>
        <v>0.777000777000777</v>
      </c>
      <c r="H2128" t="str">
        <f t="shared" si="1092"/>
        <v>8.7366429473337+1.79265195545116i</v>
      </c>
      <c r="I2128" t="str">
        <f t="shared" si="1093"/>
        <v>783.041968907256i</v>
      </c>
      <c r="J2128" t="str">
        <f t="shared" si="1087"/>
        <v>-523.468025636005+169.353811300961i</v>
      </c>
      <c r="K2128" t="str">
        <f t="shared" si="1094"/>
        <v>0.438095032935334-1.35413983405462i</v>
      </c>
      <c r="L2128" t="str">
        <f t="shared" si="1095"/>
        <v>0.0311617036019669-0.0808773431355702i</v>
      </c>
      <c r="M2128" t="str">
        <f t="shared" si="1096"/>
        <v>0.469256736537301-1.43501717719019i</v>
      </c>
      <c r="N2128" t="str">
        <f t="shared" si="1097"/>
        <v>-0.884320998012262i</v>
      </c>
      <c r="O2128" t="str">
        <f t="shared" si="1098"/>
        <v>0.633814845275576-0.773484803928492i</v>
      </c>
      <c r="P2128" t="str">
        <f t="shared" si="1099"/>
        <v>0.366185154724424+0.773484803928492i</v>
      </c>
      <c r="Q2128" t="str">
        <f t="shared" si="1100"/>
        <v>-0.366185154724424+0.11083619408377i</v>
      </c>
      <c r="R2128" t="str">
        <f t="shared" si="1101"/>
        <v>-0.330391456796321-2.2122801132319i</v>
      </c>
      <c r="S2128" t="str">
        <f t="shared" si="1102"/>
        <v>0.0912820625690583i</v>
      </c>
      <c r="T2128" t="str">
        <f t="shared" si="1103"/>
        <v>0.201941491716318-0.0301588136315641i</v>
      </c>
      <c r="U2128" t="str">
        <f t="shared" si="1104"/>
        <v>0.00005-0.00120934730777101i</v>
      </c>
      <c r="V2128" t="str">
        <f t="shared" si="1105"/>
        <v>3.33333333333333E-06-0.0013302820385481i</v>
      </c>
      <c r="W2128" t="str">
        <f t="shared" si="1106"/>
        <v>0.0000144696755488947-0.000633705880580363i</v>
      </c>
      <c r="X2128" t="str">
        <f t="shared" si="1107"/>
        <v>0.0000220438797056187-0.000633268932750063i</v>
      </c>
      <c r="Y2128" t="str">
        <f t="shared" si="1108"/>
        <v>0.009+0.125286715025161i</v>
      </c>
      <c r="Z2128" t="str">
        <f t="shared" si="1109"/>
        <v>-0.070574416232847-0.00758374377564496i</v>
      </c>
      <c r="AA2128" t="str">
        <f t="shared" si="1110"/>
        <v>8.08640163837393-111.726105985589i</v>
      </c>
      <c r="AB2128" t="str">
        <f t="shared" si="1111"/>
        <v>1.39498409263889-0.208332942929792i</v>
      </c>
      <c r="AC2128" t="str">
        <f t="shared" si="1112"/>
        <v>1.35564433115434-2.09958777175632i</v>
      </c>
      <c r="AD2128" t="str">
        <f t="shared" si="1113"/>
        <v>0.37279867580171+0.423703020704059i</v>
      </c>
      <c r="AE2128" t="str">
        <f t="shared" si="1114"/>
        <v>-0.0230967937710976-0.0327298029794626i</v>
      </c>
      <c r="AF2128" t="str">
        <f t="shared" si="1115"/>
        <v>-14.6936636409975-1.69849027530562i</v>
      </c>
      <c r="AG2128" t="str">
        <f t="shared" si="1116"/>
        <v>1.18227890408178-0.138374903858436i</v>
      </c>
      <c r="AH2128" t="str">
        <f t="shared" si="1117"/>
        <v>0.185991815625415+0.461724381064616i</v>
      </c>
      <c r="AI2128">
        <f t="shared" si="1118"/>
        <v>-6.0592961572900794</v>
      </c>
      <c r="AJ2128">
        <f t="shared" si="1119"/>
        <v>68.059438038028532</v>
      </c>
      <c r="AK2128"/>
      <c r="AL2128"/>
      <c r="AM2128"/>
      <c r="AN2128"/>
    </row>
    <row r="2129" spans="1:40" x14ac:dyDescent="0.25">
      <c r="A2129"/>
      <c r="B2129">
        <f t="shared" si="1085"/>
        <v>199500</v>
      </c>
      <c r="C2129" s="186" t="str">
        <f t="shared" si="1088"/>
        <v>-1.92024625721927E-06+0.0122758019100899i</v>
      </c>
      <c r="D2129" s="158" t="str">
        <f t="shared" si="1089"/>
        <v>-5.95702067889393+0.0941144813106893i</v>
      </c>
      <c r="E2129" t="str">
        <f t="shared" si="1090"/>
        <v>2870</v>
      </c>
      <c r="F2129" t="str">
        <f t="shared" si="1091"/>
        <v>0.777000777000777</v>
      </c>
      <c r="G2129" t="str">
        <f t="shared" si="1086"/>
        <v>0.777000777000777</v>
      </c>
      <c r="H2129" t="str">
        <f t="shared" si="1092"/>
        <v>8.73702263101662+1.79183752190681i</v>
      </c>
      <c r="I2129" t="str">
        <f t="shared" si="1093"/>
        <v>783.434667988955i</v>
      </c>
      <c r="J2129" t="str">
        <f t="shared" si="1087"/>
        <v>-523.994203707396+169.438743001714i</v>
      </c>
      <c r="K2129" t="str">
        <f t="shared" si="1094"/>
        <v>0.437695997857986-1.35358750779442i</v>
      </c>
      <c r="L2129" t="str">
        <f t="shared" si="1095"/>
        <v>0.0311345052546454-0.0808472772711022i</v>
      </c>
      <c r="M2129" t="str">
        <f t="shared" si="1096"/>
        <v>0.468830503112631-1.43443478506552i</v>
      </c>
      <c r="N2129" t="str">
        <f t="shared" si="1097"/>
        <v>-0.884764488984184i</v>
      </c>
      <c r="O2129" t="str">
        <f t="shared" si="1098"/>
        <v>0.633471749428665-0.773765819014892i</v>
      </c>
      <c r="P2129" t="str">
        <f t="shared" si="1099"/>
        <v>0.366528250571335+0.773765819014892i</v>
      </c>
      <c r="Q2129" t="str">
        <f t="shared" si="1100"/>
        <v>-0.366528250571335+0.110998669969292i</v>
      </c>
      <c r="R2129" t="str">
        <f t="shared" si="1101"/>
        <v>-0.330388459081691-2.21112150914117i</v>
      </c>
      <c r="S2129" t="str">
        <f t="shared" si="1102"/>
        <v>0.091327840935442i</v>
      </c>
      <c r="T2129" t="str">
        <f t="shared" si="1103"/>
        <v>0.201936953475779-0.0301736646379185i</v>
      </c>
      <c r="U2129" t="str">
        <f t="shared" si="1104"/>
        <v>0.00005-0.0012087411186443i</v>
      </c>
      <c r="V2129" t="str">
        <f t="shared" si="1105"/>
        <v>3.33333333333333E-06-0.00132961523050873i</v>
      </c>
      <c r="W2129" t="str">
        <f t="shared" si="1106"/>
        <v>0.0000144696705315851-0.000633388472317173i</v>
      </c>
      <c r="X2129" t="str">
        <f t="shared" si="1107"/>
        <v>0.0000220362862404815-0.000632951834227086i</v>
      </c>
      <c r="Y2129" t="str">
        <f t="shared" si="1108"/>
        <v>0.009+0.125349546878233i</v>
      </c>
      <c r="Z2129" t="str">
        <f t="shared" si="1109"/>
        <v>-0.0705037956566523-0.00757393841425388i</v>
      </c>
      <c r="AA2129" t="str">
        <f t="shared" si="1110"/>
        <v>8.07825067223609-111.670124768814i</v>
      </c>
      <c r="AB2129" t="str">
        <f t="shared" si="1111"/>
        <v>1.39495274309647-0.208435531642236i</v>
      </c>
      <c r="AC2129" t="str">
        <f t="shared" si="1112"/>
        <v>1.35500921933301-2.09868967338652i</v>
      </c>
      <c r="AD2129" t="str">
        <f t="shared" si="1113"/>
        <v>0.372982501263961+0.423863530904259i</v>
      </c>
      <c r="AE2129" t="str">
        <f t="shared" si="1114"/>
        <v>-0.0230863657735044-0.0327089342633488i</v>
      </c>
      <c r="AF2129" t="str">
        <f t="shared" si="1115"/>
        <v>-14.6940433099106-1.69772304059612i</v>
      </c>
      <c r="AG2129" t="str">
        <f t="shared" si="1116"/>
        <v>1.1822523010718-0.138381474289347i</v>
      </c>
      <c r="AH2129" t="str">
        <f t="shared" si="1117"/>
        <v>0.185954265737764+0.461452582272476i</v>
      </c>
      <c r="AI2129">
        <f t="shared" si="1118"/>
        <v>-6.0639413463605791</v>
      </c>
      <c r="AJ2129">
        <f t="shared" si="1119"/>
        <v>68.051753562744722</v>
      </c>
      <c r="AK2129"/>
      <c r="AL2129"/>
      <c r="AM2129"/>
      <c r="AN2129"/>
    </row>
    <row r="2130" spans="1:40" x14ac:dyDescent="0.25">
      <c r="A2130"/>
      <c r="B2130">
        <f t="shared" si="1085"/>
        <v>199600</v>
      </c>
      <c r="C2130" s="186" t="str">
        <f t="shared" si="1088"/>
        <v>-1.91832264480775E-06+0.0122696517090328i</v>
      </c>
      <c r="D2130" s="158" t="str">
        <f t="shared" si="1089"/>
        <v>-5.95702066414624+0.0940673297692515i</v>
      </c>
      <c r="E2130" t="str">
        <f t="shared" si="1090"/>
        <v>2870</v>
      </c>
      <c r="F2130" t="str">
        <f t="shared" si="1091"/>
        <v>0.777000777000777</v>
      </c>
      <c r="G2130" t="str">
        <f t="shared" si="1086"/>
        <v>0.777000777000777</v>
      </c>
      <c r="H2130" t="str">
        <f t="shared" si="1092"/>
        <v>8.73740177975811+1.79102378594314i</v>
      </c>
      <c r="I2130" t="str">
        <f t="shared" si="1093"/>
        <v>783.827367070654i</v>
      </c>
      <c r="J2130" t="str">
        <f t="shared" si="1087"/>
        <v>-524.520645593313+169.523674702467i</v>
      </c>
      <c r="K2130" t="str">
        <f t="shared" si="1094"/>
        <v>0.437297489509775-1.35303556813864i</v>
      </c>
      <c r="L2130" t="str">
        <f t="shared" si="1095"/>
        <v>0.0311073407430619-0.0808172285090449i</v>
      </c>
      <c r="M2130" t="str">
        <f t="shared" si="1096"/>
        <v>0.468404830252837-1.43385279664768i</v>
      </c>
      <c r="N2130" t="str">
        <f t="shared" si="1097"/>
        <v>-0.885207979956106i</v>
      </c>
      <c r="O2130" t="str">
        <f t="shared" si="1098"/>
        <v>0.633128528987844-0.774046681913752i</v>
      </c>
      <c r="P2130" t="str">
        <f t="shared" si="1099"/>
        <v>0.366871471012156+0.774046681913752i</v>
      </c>
      <c r="Q2130" t="str">
        <f t="shared" si="1100"/>
        <v>-0.366871471012156+0.111161298042354i</v>
      </c>
      <c r="R2130" t="str">
        <f t="shared" si="1101"/>
        <v>-0.330385459770177-2.20996404064698i</v>
      </c>
      <c r="S2130" t="str">
        <f t="shared" si="1102"/>
        <v>0.0913736193018257i</v>
      </c>
      <c r="T2130" t="str">
        <f t="shared" si="1103"/>
        <v>0.201932412920802-0.0301885152238988i</v>
      </c>
      <c r="U2130" t="str">
        <f t="shared" si="1104"/>
        <v>0.00005-0.00120813553692154i</v>
      </c>
      <c r="V2130" t="str">
        <f t="shared" si="1105"/>
        <v>3.33333333333333E-06-0.00132894909061369i</v>
      </c>
      <c r="W2130" t="str">
        <f t="shared" si="1106"/>
        <v>0.0000144696655117642-0.0006330713822178i</v>
      </c>
      <c r="X2130" t="str">
        <f t="shared" si="1107"/>
        <v>0.0000220287041732897-0.000632635053421322i</v>
      </c>
      <c r="Y2130" t="str">
        <f t="shared" si="1108"/>
        <v>0.009+0.125412378731305i</v>
      </c>
      <c r="Z2130" t="str">
        <f t="shared" si="1109"/>
        <v>-0.0704332810184921-0.00756415195034003i</v>
      </c>
      <c r="AA2130" t="str">
        <f t="shared" si="1110"/>
        <v>8.07011204659324-111.614199604565i</v>
      </c>
      <c r="AB2130" t="str">
        <f t="shared" si="1111"/>
        <v>1.39492137756623-0.208538117450793i</v>
      </c>
      <c r="AC2130" t="str">
        <f t="shared" si="1112"/>
        <v>1.3543749481605-2.09779217983276i</v>
      </c>
      <c r="AD2130" t="str">
        <f t="shared" si="1113"/>
        <v>0.37316639826201+0.424023964249782i</v>
      </c>
      <c r="AE2130" t="str">
        <f t="shared" si="1114"/>
        <v>-0.0230759520992759-0.032688086371795i</v>
      </c>
      <c r="AF2130" t="str">
        <f t="shared" si="1115"/>
        <v>-14.6944224439044-1.69695645617389i</v>
      </c>
      <c r="AG2130" t="str">
        <f t="shared" si="1116"/>
        <v>1.18222569590459-0.138388067613014i</v>
      </c>
      <c r="AH2130" t="str">
        <f t="shared" si="1117"/>
        <v>0.185916762372736+0.461181058149533i</v>
      </c>
      <c r="AI2130">
        <f t="shared" si="1118"/>
        <v>-6.0685841107130534</v>
      </c>
      <c r="AJ2130">
        <f t="shared" si="1119"/>
        <v>68.044067723298838</v>
      </c>
      <c r="AK2130"/>
      <c r="AL2130"/>
      <c r="AM2130"/>
      <c r="AN2130"/>
    </row>
    <row r="2131" spans="1:40" x14ac:dyDescent="0.25">
      <c r="A2131"/>
      <c r="B2131">
        <f t="shared" si="1085"/>
        <v>199700</v>
      </c>
      <c r="C2131" s="186" t="str">
        <f t="shared" si="1088"/>
        <v>-1.91640192142582E-06+0.0122635076674156i</v>
      </c>
      <c r="D2131" s="158" t="str">
        <f t="shared" si="1089"/>
        <v>-5.95702064942069+0.0940202254501863i</v>
      </c>
      <c r="E2131" t="str">
        <f t="shared" si="1090"/>
        <v>2870</v>
      </c>
      <c r="F2131" t="str">
        <f t="shared" si="1091"/>
        <v>0.777000777000777</v>
      </c>
      <c r="G2131" t="str">
        <f t="shared" si="1086"/>
        <v>0.777000777000777</v>
      </c>
      <c r="H2131" t="str">
        <f t="shared" si="1092"/>
        <v>8.73778039454536+1.79021074673077i</v>
      </c>
      <c r="I2131" t="str">
        <f t="shared" si="1093"/>
        <v>784.220066152352i</v>
      </c>
      <c r="J2131" t="str">
        <f t="shared" si="1087"/>
        <v>-525.047351293756+169.608606403219i</v>
      </c>
      <c r="K2131" t="str">
        <f t="shared" si="1094"/>
        <v>0.436899506998283-1.35248401478902i</v>
      </c>
      <c r="L2131" t="str">
        <f t="shared" si="1095"/>
        <v>0.0310802100143298-0.0807871968440524i</v>
      </c>
      <c r="M2131" t="str">
        <f t="shared" si="1096"/>
        <v>0.467979717012613-1.43327121163307i</v>
      </c>
      <c r="N2131" t="str">
        <f t="shared" si="1097"/>
        <v>-0.885651470928028i</v>
      </c>
      <c r="O2131" t="str">
        <f t="shared" si="1098"/>
        <v>0.632785184020621-0.774327392569828i</v>
      </c>
      <c r="P2131" t="str">
        <f t="shared" si="1099"/>
        <v>0.367214815979379+0.774327392569828i</v>
      </c>
      <c r="Q2131" t="str">
        <f t="shared" si="1100"/>
        <v>-0.367214815979379+0.1113240783582i</v>
      </c>
      <c r="R2131" t="str">
        <f t="shared" si="1101"/>
        <v>-0.330382458861615-2.20880770604272i</v>
      </c>
      <c r="S2131" t="str">
        <f t="shared" si="1102"/>
        <v>0.0914193976682093i</v>
      </c>
      <c r="T2131" t="str">
        <f t="shared" si="1103"/>
        <v>0.201927870051325-0.0302033653892708i</v>
      </c>
      <c r="U2131" t="str">
        <f t="shared" si="1104"/>
        <v>0.00005-0.00120753056169023i</v>
      </c>
      <c r="V2131" t="str">
        <f t="shared" si="1105"/>
        <v>3.33333333333333E-06-0.00132828361785925i</v>
      </c>
      <c r="W2131" t="str">
        <f t="shared" si="1106"/>
        <v>0.0000144696604894323-0.000632754609804261i</v>
      </c>
      <c r="X2131" t="str">
        <f t="shared" si="1107"/>
        <v>0.0000220211334812194-0.000632318589855734i</v>
      </c>
      <c r="Y2131" t="str">
        <f t="shared" si="1108"/>
        <v>0.009+0.125475210584376i</v>
      </c>
      <c r="Z2131" t="str">
        <f t="shared" si="1109"/>
        <v>-0.070362872106688-0.00755438433721517i</v>
      </c>
      <c r="AA2131" t="str">
        <f t="shared" si="1110"/>
        <v>8.06198573650251-111.558330408741i</v>
      </c>
      <c r="AB2131" t="str">
        <f t="shared" si="1111"/>
        <v>1.39488999604775-0.208640700353845i</v>
      </c>
      <c r="AC2131" t="str">
        <f t="shared" si="1112"/>
        <v>1.35374151622202-2.09689529063911i</v>
      </c>
      <c r="AD2131" t="str">
        <f t="shared" si="1113"/>
        <v>0.37335036676583+0.424184320710181i</v>
      </c>
      <c r="AE2131" t="str">
        <f t="shared" si="1114"/>
        <v>-0.0230655527192639-0.0326672592707821i</v>
      </c>
      <c r="AF2131" t="str">
        <f t="shared" si="1115"/>
        <v>-14.6948010439661-1.69619052128058i</v>
      </c>
      <c r="AG2131" t="str">
        <f t="shared" si="1116"/>
        <v>1.18219908856679-0.138394683783038i</v>
      </c>
      <c r="AH2131" t="str">
        <f t="shared" si="1117"/>
        <v>0.185879305446293+0.460909808250609i</v>
      </c>
      <c r="AI2131">
        <f t="shared" si="1118"/>
        <v>-6.0732244530617177</v>
      </c>
      <c r="AJ2131">
        <f t="shared" si="1119"/>
        <v>68.036380520194186</v>
      </c>
      <c r="AK2131"/>
      <c r="AL2131"/>
      <c r="AM2131"/>
      <c r="AN2131"/>
    </row>
    <row r="2132" spans="1:40" x14ac:dyDescent="0.25">
      <c r="A2132"/>
      <c r="B2132">
        <f t="shared" si="1085"/>
        <v>199800</v>
      </c>
      <c r="C2132" s="186" t="str">
        <f t="shared" si="1088"/>
        <v>-1.91448408129106E-06+0.0122573697759898i</v>
      </c>
      <c r="D2132" s="158" t="str">
        <f t="shared" si="1089"/>
        <v>-5.95702063471725+0.0939731682825885i</v>
      </c>
      <c r="E2132" t="str">
        <f t="shared" si="1090"/>
        <v>2870</v>
      </c>
      <c r="F2132" t="str">
        <f t="shared" si="1091"/>
        <v>0.777000777000777</v>
      </c>
      <c r="G2132" t="str">
        <f t="shared" si="1086"/>
        <v>0.777000777000777</v>
      </c>
      <c r="H2132" t="str">
        <f t="shared" si="1092"/>
        <v>8.73815847636338+1.78939840344147i</v>
      </c>
      <c r="I2132" t="str">
        <f t="shared" si="1093"/>
        <v>784.612765234051i</v>
      </c>
      <c r="J2132" t="str">
        <f t="shared" si="1087"/>
        <v>-525.574320808724+169.693538103972i</v>
      </c>
      <c r="K2132" t="str">
        <f t="shared" si="1094"/>
        <v>0.436502049432911-1.35193284744735i</v>
      </c>
      <c r="L2132" t="str">
        <f t="shared" si="1095"/>
        <v>0.0310531130156584-0.0807571822707525i</v>
      </c>
      <c r="M2132" t="str">
        <f t="shared" si="1096"/>
        <v>0.467555162448569-1.4326900297181i</v>
      </c>
      <c r="N2132" t="str">
        <f t="shared" si="1097"/>
        <v>-0.88609496189995i</v>
      </c>
      <c r="O2132" t="str">
        <f t="shared" si="1098"/>
        <v>0.632441714594525-0.774607950927911i</v>
      </c>
      <c r="P2132" t="str">
        <f t="shared" si="1099"/>
        <v>0.367558285405475+0.774607950927911i</v>
      </c>
      <c r="Q2132" t="str">
        <f t="shared" si="1100"/>
        <v>-0.367558285405475+0.111487010972039i</v>
      </c>
      <c r="R2132" t="str">
        <f t="shared" si="1101"/>
        <v>-0.330379456355877-2.20765250362523i</v>
      </c>
      <c r="S2132" t="str">
        <f t="shared" si="1102"/>
        <v>0.0914651760345929i</v>
      </c>
      <c r="T2132" t="str">
        <f t="shared" si="1103"/>
        <v>0.201923324867291-0.0302182151338034i</v>
      </c>
      <c r="U2132" t="str">
        <f t="shared" si="1104"/>
        <v>0.00005-0.00120692619203973i</v>
      </c>
      <c r="V2132" t="str">
        <f t="shared" si="1105"/>
        <v>3.33333333333333E-06-0.0013276188112437i</v>
      </c>
      <c r="W2132" t="str">
        <f t="shared" si="1106"/>
        <v>0.0000144696554645892-0.000632438154599565i</v>
      </c>
      <c r="X2132" t="str">
        <f t="shared" si="1107"/>
        <v>0.0000220135741415035-0.000632002443054265i</v>
      </c>
      <c r="Y2132" t="str">
        <f t="shared" si="1108"/>
        <v>0.009+0.125538042437448i</v>
      </c>
      <c r="Z2132" t="str">
        <f t="shared" si="1109"/>
        <v>-0.0702925687100897-0.00754463552833032i</v>
      </c>
      <c r="AA2132" t="str">
        <f t="shared" si="1110"/>
        <v>8.05387171708336-111.502517097405i</v>
      </c>
      <c r="AB2132" t="str">
        <f t="shared" si="1111"/>
        <v>1.39485859854062-0.208743280349797i</v>
      </c>
      <c r="AC2132" t="str">
        <f t="shared" si="1112"/>
        <v>1.35310892210564-2.09599900534971i</v>
      </c>
      <c r="AD2132" t="str">
        <f t="shared" si="1113"/>
        <v>0.373534406745375+0.424344600255008i</v>
      </c>
      <c r="AE2132" t="str">
        <f t="shared" si="1114"/>
        <v>-0.0230551676043928-0.0326464529263657i</v>
      </c>
      <c r="AF2132" t="str">
        <f t="shared" si="1115"/>
        <v>-14.6951791110806-1.69542523515888i</v>
      </c>
      <c r="AG2132" t="str">
        <f t="shared" si="1116"/>
        <v>1.18217247904507-0.138401322753102i</v>
      </c>
      <c r="AH2132" t="str">
        <f t="shared" si="1117"/>
        <v>0.185841894874573+0.460638832131477i</v>
      </c>
      <c r="AI2132">
        <f t="shared" si="1118"/>
        <v>-6.0778623761165829</v>
      </c>
      <c r="AJ2132">
        <f t="shared" si="1119"/>
        <v>68.028691953934</v>
      </c>
      <c r="AK2132"/>
      <c r="AL2132"/>
      <c r="AM2132"/>
      <c r="AN2132"/>
    </row>
    <row r="2133" spans="1:40" x14ac:dyDescent="0.25">
      <c r="A2133"/>
      <c r="B2133">
        <f t="shared" si="1085"/>
        <v>199900</v>
      </c>
      <c r="C2133" s="186" t="str">
        <f t="shared" si="1088"/>
        <v>-1.91256911863555E-06+0.0122512380255253i</v>
      </c>
      <c r="D2133" s="158" t="str">
        <f t="shared" si="1089"/>
        <v>-5.95702062003587+0.093926158195694i</v>
      </c>
      <c r="E2133" t="str">
        <f t="shared" si="1090"/>
        <v>2870</v>
      </c>
      <c r="F2133" t="str">
        <f t="shared" si="1091"/>
        <v>0.777000777000777</v>
      </c>
      <c r="G2133" t="str">
        <f t="shared" si="1086"/>
        <v>0.777000777000777</v>
      </c>
      <c r="H2133" t="str">
        <f t="shared" si="1092"/>
        <v>8.73853602619488+1.78858675524818i</v>
      </c>
      <c r="I2133" t="str">
        <f t="shared" si="1093"/>
        <v>785.00546431575i</v>
      </c>
      <c r="J2133" t="str">
        <f t="shared" si="1087"/>
        <v>-526.101554138218+169.778469804725i</v>
      </c>
      <c r="K2133" t="str">
        <f t="shared" si="1094"/>
        <v>0.436105115924853-1.35138206581544i</v>
      </c>
      <c r="L2133" t="str">
        <f t="shared" si="1095"/>
        <v>0.031026049694353-0.0807271847837478i</v>
      </c>
      <c r="M2133" t="str">
        <f t="shared" si="1096"/>
        <v>0.467131165619206-1.43210925059919i</v>
      </c>
      <c r="N2133" t="str">
        <f t="shared" si="1097"/>
        <v>-0.886538452871872i</v>
      </c>
      <c r="O2133" t="str">
        <f t="shared" si="1098"/>
        <v>0.632098120777112-0.774888356932819i</v>
      </c>
      <c r="P2133" t="str">
        <f t="shared" si="1099"/>
        <v>0.367901879222888+0.774888356932819i</v>
      </c>
      <c r="Q2133" t="str">
        <f t="shared" si="1100"/>
        <v>-0.367901879222888+0.111650095939053i</v>
      </c>
      <c r="R2133" t="str">
        <f t="shared" si="1101"/>
        <v>-0.330376452252812-2.20649843169474i</v>
      </c>
      <c r="S2133" t="str">
        <f t="shared" si="1102"/>
        <v>0.0915109544009766i</v>
      </c>
      <c r="T2133" t="str">
        <f t="shared" si="1103"/>
        <v>0.201918777368644-0.0302330644572635i</v>
      </c>
      <c r="U2133" t="str">
        <f t="shared" si="1104"/>
        <v>0.00005-0.00120632242706122i</v>
      </c>
      <c r="V2133" t="str">
        <f t="shared" si="1105"/>
        <v>3.33333333333333E-06-0.00132695466976734i</v>
      </c>
      <c r="W2133" t="str">
        <f t="shared" si="1106"/>
        <v>0.0000144696504372351-0.000632122016127653i</v>
      </c>
      <c r="X2133" t="str">
        <f t="shared" si="1107"/>
        <v>0.0000220060261314321-0.000631686612541802i</v>
      </c>
      <c r="Y2133" t="str">
        <f t="shared" si="1108"/>
        <v>0.009+0.12560087429052i</v>
      </c>
      <c r="Z2133" t="str">
        <f t="shared" si="1109"/>
        <v>-0.0702223706180763-0.00753490547727632i</v>
      </c>
      <c r="AA2133" t="str">
        <f t="shared" si="1110"/>
        <v>8.04576996351909-111.446759586792i</v>
      </c>
      <c r="AB2133" t="str">
        <f t="shared" si="1111"/>
        <v>1.39482718504446-0.208845857437037i</v>
      </c>
      <c r="AC2133" t="str">
        <f t="shared" si="1112"/>
        <v>1.35247716440227-2.09510332350871i</v>
      </c>
      <c r="AD2133" t="str">
        <f t="shared" si="1113"/>
        <v>0.373718518170585+0.42450480285384i</v>
      </c>
      <c r="AE2133" t="str">
        <f t="shared" si="1114"/>
        <v>-0.0230447967256597-0.032625667304679i</v>
      </c>
      <c r="AF2133" t="str">
        <f t="shared" si="1115"/>
        <v>-14.6955566462308-1.69466059705249i</v>
      </c>
      <c r="AG2133" t="str">
        <f t="shared" si="1116"/>
        <v>1.18214586732614-0.138407984476976i</v>
      </c>
      <c r="AH2133" t="str">
        <f t="shared" si="1117"/>
        <v>0.185804530573897+0.460368129348905i</v>
      </c>
      <c r="AI2133">
        <f t="shared" si="1118"/>
        <v>-6.0824978825826745</v>
      </c>
      <c r="AJ2133">
        <f t="shared" si="1119"/>
        <v>68.021002025022753</v>
      </c>
      <c r="AK2133"/>
      <c r="AL2133"/>
      <c r="AM2133"/>
      <c r="AN2133"/>
    </row>
    <row r="2134" spans="1:40" x14ac:dyDescent="0.25">
      <c r="A2134"/>
      <c r="B2134">
        <f t="shared" si="1085"/>
        <v>200000</v>
      </c>
      <c r="C2134" s="186" t="str">
        <f t="shared" si="1088"/>
        <v>-1.91065702770572E-06+0.0122451124068109i</v>
      </c>
      <c r="D2134" s="158" t="str">
        <f t="shared" si="1089"/>
        <v>-5.95702060537651+0.0938791951188836i</v>
      </c>
      <c r="E2134" t="str">
        <f t="shared" si="1090"/>
        <v>2870</v>
      </c>
      <c r="F2134" t="str">
        <f t="shared" si="1091"/>
        <v>0.777000777000777</v>
      </c>
      <c r="G2134" t="str">
        <f t="shared" si="1086"/>
        <v>0.777000777000777</v>
      </c>
      <c r="H2134" t="str">
        <f t="shared" si="1092"/>
        <v>8.73891304502043+1.787775801325i</v>
      </c>
      <c r="I2134" t="str">
        <f t="shared" si="1093"/>
        <v>785.398163397448i</v>
      </c>
      <c r="J2134" t="str">
        <f t="shared" si="1087"/>
        <v>-526.629051282237+169.863401505478i</v>
      </c>
      <c r="K2134" t="str">
        <f t="shared" si="1094"/>
        <v>0.435708705587107-1.35083166959511i</v>
      </c>
      <c r="L2134" t="str">
        <f t="shared" si="1095"/>
        <v>0.0309990199978137-0.080697204377614i</v>
      </c>
      <c r="M2134" t="str">
        <f t="shared" si="1096"/>
        <v>0.466707725584921-1.43152887397272i</v>
      </c>
      <c r="N2134" t="str">
        <f t="shared" si="1097"/>
        <v>-0.886981943843794i</v>
      </c>
      <c r="O2134" t="str">
        <f t="shared" si="1098"/>
        <v>0.631754402635961-0.775168610529399i</v>
      </c>
      <c r="P2134" t="str">
        <f t="shared" si="1099"/>
        <v>0.368245597364039+0.775168610529399i</v>
      </c>
      <c r="Q2134" t="str">
        <f t="shared" si="1100"/>
        <v>-0.368245597364039+0.111813333314395i</v>
      </c>
      <c r="R2134" t="str">
        <f t="shared" si="1101"/>
        <v>-0.33037344655227-2.20534548855486i</v>
      </c>
      <c r="S2134" t="str">
        <f t="shared" si="1102"/>
        <v>0.0915567327673603i</v>
      </c>
      <c r="T2134" t="str">
        <f t="shared" si="1103"/>
        <v>0.201914227555321-0.030247913359418i</v>
      </c>
      <c r="U2134" t="str">
        <f t="shared" si="1104"/>
        <v>0.0000500000000000001-0.00120571926584769i</v>
      </c>
      <c r="V2134" t="str">
        <f t="shared" si="1105"/>
        <v>3.33333333333333E-06-0.00132629119243246i</v>
      </c>
      <c r="W2134" t="str">
        <f t="shared" si="1106"/>
        <v>0.0000144696454073698-0.000631806193913432i</v>
      </c>
      <c r="X2134" t="str">
        <f t="shared" si="1107"/>
        <v>0.000021998489428352-0.000631371097844182i</v>
      </c>
      <c r="Y2134" t="str">
        <f t="shared" si="1108"/>
        <v>0.009+0.125663706143592i</v>
      </c>
      <c r="Z2134" t="str">
        <f t="shared" si="1109"/>
        <v>-0.070152277620549-0.00752519413778217i</v>
      </c>
      <c r="AA2134" t="str">
        <f t="shared" si="1110"/>
        <v>8.03768045105504-111.391057793299i</v>
      </c>
      <c r="AB2134" t="str">
        <f t="shared" si="1111"/>
        <v>1.39479575555884-0.208948431613957i</v>
      </c>
      <c r="AC2134" t="str">
        <f t="shared" si="1112"/>
        <v>1.35184624170567-2.09420824466016i</v>
      </c>
      <c r="AD2134" t="str">
        <f t="shared" si="1113"/>
        <v>0.373902701011402+0.424664928476249i</v>
      </c>
      <c r="AE2134" t="str">
        <f t="shared" si="1114"/>
        <v>-0.0230344400541338-0.0326049023719283i</v>
      </c>
      <c r="AF2134" t="str">
        <f t="shared" si="1115"/>
        <v>-14.6959336503969-1.69389660620612i</v>
      </c>
      <c r="AG2134" t="str">
        <f t="shared" si="1116"/>
        <v>1.18211925339675-0.138414668908521i</v>
      </c>
      <c r="AH2134" t="str">
        <f t="shared" si="1117"/>
        <v>0.185767212460749+0.460097699460574i</v>
      </c>
      <c r="AI2134">
        <f t="shared" si="1118"/>
        <v>-6.0871309751614433</v>
      </c>
      <c r="AJ2134">
        <f t="shared" si="1119"/>
        <v>68.01331073396473</v>
      </c>
      <c r="AK2134"/>
      <c r="AL2134"/>
      <c r="AM2134"/>
      <c r="AN2134"/>
    </row>
    <row r="2135" spans="1:40" x14ac:dyDescent="0.25">
      <c r="A2135"/>
      <c r="B2135">
        <f>B2134+1000</f>
        <v>201000</v>
      </c>
      <c r="C2135" s="186" t="str">
        <f t="shared" si="1088"/>
        <v>-1.89169280776956E-06+0.0121841914525074i</v>
      </c>
      <c r="D2135" s="158" t="str">
        <f t="shared" si="1089"/>
        <v>-5.95702045998415+0.0934121344692234i</v>
      </c>
      <c r="E2135" t="str">
        <f t="shared" si="1090"/>
        <v>2870</v>
      </c>
      <c r="F2135" t="str">
        <f t="shared" si="1091"/>
        <v>0.777000777000777</v>
      </c>
      <c r="G2135" t="str">
        <f t="shared" si="1086"/>
        <v>0.777000777000777</v>
      </c>
      <c r="H2135" t="str">
        <f t="shared" si="1092"/>
        <v>8.74265424208588+1.77970426607933i</v>
      </c>
      <c r="I2135" t="str">
        <f t="shared" si="1093"/>
        <v>789.325154214436i</v>
      </c>
      <c r="J2135" t="str">
        <f t="shared" si="1087"/>
        <v>-531.918532521341+170.712718513005i</v>
      </c>
      <c r="K2135" t="str">
        <f t="shared" si="1094"/>
        <v>0.431773182714715-1.345348839455i</v>
      </c>
      <c r="L2135" t="str">
        <f t="shared" si="1095"/>
        <v>0.0307305608905358-0.0803983385527078i</v>
      </c>
      <c r="M2135" t="str">
        <f t="shared" si="1096"/>
        <v>0.462503743605251-1.42574717800771i</v>
      </c>
      <c r="N2135" t="str">
        <f t="shared" si="1097"/>
        <v>-0.891416853563013i</v>
      </c>
      <c r="O2135" t="str">
        <f t="shared" si="1098"/>
        <v>0.628310398303828-0.777962751925364i</v>
      </c>
      <c r="P2135" t="str">
        <f t="shared" si="1099"/>
        <v>0.371689601696172+0.777962751925364i</v>
      </c>
      <c r="Q2135" t="str">
        <f t="shared" si="1100"/>
        <v>-0.371689601696172+0.113454101637649i</v>
      </c>
      <c r="R2135" t="str">
        <f t="shared" si="1101"/>
        <v>-0.330343301653957-2.19387776985241i</v>
      </c>
      <c r="S2135" t="str">
        <f t="shared" si="1102"/>
        <v>0.0920145164311972i</v>
      </c>
      <c r="T2135" t="str">
        <f t="shared" si="1103"/>
        <v>0.201868602102123-0.030396379157974i</v>
      </c>
      <c r="U2135" t="str">
        <f t="shared" si="1104"/>
        <v>0.00005-0.00119972066253502i</v>
      </c>
      <c r="V2135" t="str">
        <f t="shared" si="1105"/>
        <v>3.33333333333333E-06-0.00131969272878852i</v>
      </c>
      <c r="W2135" t="str">
        <f t="shared" si="1106"/>
        <v>0.0000144695949706077-0.000628665262098112i</v>
      </c>
      <c r="X2135" t="str">
        <f t="shared" si="1107"/>
        <v>0.0000219237393385837-0.000628233217042448i</v>
      </c>
      <c r="Y2135" t="str">
        <f t="shared" si="1108"/>
        <v>0.009+0.12629202467431i</v>
      </c>
      <c r="Z2135" t="str">
        <f t="shared" si="1109"/>
        <v>-0.0694570819927842-0.00742909979724366i</v>
      </c>
      <c r="AA2135" t="str">
        <f t="shared" si="1110"/>
        <v>7.95745318542487-110.837086026789i</v>
      </c>
      <c r="AB2135" t="str">
        <f t="shared" si="1111"/>
        <v>1.39448058119379-0.209974012961932i</v>
      </c>
      <c r="AC2135" t="str">
        <f t="shared" si="1112"/>
        <v>1.34558263275153-2.08529052047831i</v>
      </c>
      <c r="AD2135" t="str">
        <f t="shared" si="1113"/>
        <v>0.375748450652403+0.426261944311115i</v>
      </c>
      <c r="AE2135" t="str">
        <f t="shared" si="1114"/>
        <v>-0.0229316484215711-0.032398383554977i</v>
      </c>
      <c r="AF2135" t="str">
        <f t="shared" si="1115"/>
        <v>-14.69967470207-1.68629213161011i</v>
      </c>
      <c r="AG2135" t="str">
        <f t="shared" si="1116"/>
        <v>1.18185298963957-0.138482752055769i</v>
      </c>
      <c r="AH2135" t="str">
        <f t="shared" si="1117"/>
        <v>0.18539655339397+0.45740831313522i</v>
      </c>
      <c r="AI2135">
        <f t="shared" si="1118"/>
        <v>-6.1333297282750285</v>
      </c>
      <c r="AJ2135">
        <f t="shared" si="1119"/>
        <v>67.936323016830926</v>
      </c>
      <c r="AK2135"/>
      <c r="AL2135"/>
      <c r="AM2135"/>
      <c r="AN2135"/>
    </row>
    <row r="2136" spans="1:40" x14ac:dyDescent="0.25">
      <c r="A2136"/>
      <c r="B2136">
        <f>B2135+1000</f>
        <v>202000</v>
      </c>
      <c r="C2136" s="186" t="str">
        <f t="shared" si="1088"/>
        <v>-1.87300953693004E-06+0.012123873675926i</v>
      </c>
      <c r="D2136" s="158" t="str">
        <f t="shared" si="1089"/>
        <v>-5.95702031674574+0.0929496981820994i</v>
      </c>
      <c r="E2136" t="str">
        <f t="shared" si="1090"/>
        <v>2870</v>
      </c>
      <c r="F2136" t="str">
        <f t="shared" si="1091"/>
        <v>0.777000777000777</v>
      </c>
      <c r="G2136" t="str">
        <f t="shared" si="1086"/>
        <v>0.777000777000777</v>
      </c>
      <c r="H2136" t="str">
        <f t="shared" si="1092"/>
        <v>8.74634340085662+1.77170125792704i</v>
      </c>
      <c r="I2136" t="str">
        <f t="shared" si="1093"/>
        <v>793.252145031423i</v>
      </c>
      <c r="J2136" t="str">
        <f t="shared" si="1087"/>
        <v>-537.23439521301+171.562035520532i</v>
      </c>
      <c r="K2136" t="str">
        <f t="shared" si="1094"/>
        <v>0.427889014375336-1.3399042227423i</v>
      </c>
      <c r="L2136" t="str">
        <f t="shared" si="1095"/>
        <v>0.0304654071019645-0.0801011746617508i</v>
      </c>
      <c r="M2136" t="str">
        <f t="shared" si="1096"/>
        <v>0.4583544214773-1.42000539740405i</v>
      </c>
      <c r="N2136" t="str">
        <f t="shared" si="1097"/>
        <v>-0.895851763282232i</v>
      </c>
      <c r="O2136" t="str">
        <f t="shared" si="1098"/>
        <v>0.624854036116494-0.780741592044978i</v>
      </c>
      <c r="P2136" t="str">
        <f t="shared" si="1099"/>
        <v>0.375145963883506+0.780741592044978i</v>
      </c>
      <c r="Q2136" t="str">
        <f t="shared" si="1100"/>
        <v>-0.375145963883506+0.115110171237254i</v>
      </c>
      <c r="R2136" t="str">
        <f t="shared" si="1101"/>
        <v>-0.330312996848438-2.18252108912024i</v>
      </c>
      <c r="S2136" t="str">
        <f t="shared" si="1102"/>
        <v>0.092472300095034i</v>
      </c>
      <c r="T2136" t="str">
        <f t="shared" si="1103"/>
        <v>0.201822745116867-0.0305448025698588i</v>
      </c>
      <c r="U2136" t="str">
        <f t="shared" si="1104"/>
        <v>0.00005-0.00119378145133435i</v>
      </c>
      <c r="V2136" t="str">
        <f t="shared" si="1105"/>
        <v>3.33333333333333E-06-0.00131315959646778i</v>
      </c>
      <c r="W2136" t="str">
        <f t="shared" si="1106"/>
        <v>0.0000144695442827424-0.000625555440420736i</v>
      </c>
      <c r="X2136" t="str">
        <f t="shared" si="1107"/>
        <v>0.0000218500954442069-0.000625126403104887i</v>
      </c>
      <c r="Y2136" t="str">
        <f t="shared" si="1108"/>
        <v>0.009+0.126920343205028i</v>
      </c>
      <c r="Z2136" t="str">
        <f t="shared" si="1109"/>
        <v>-0.0687721685445337-0.00733482672601262i</v>
      </c>
      <c r="AA2136" t="str">
        <f t="shared" si="1110"/>
        <v>7.87842325838613-110.288595238092i</v>
      </c>
      <c r="AB2136" t="str">
        <f t="shared" si="1111"/>
        <v>1.39416380743707-0.210999301508603i</v>
      </c>
      <c r="AC2136" t="str">
        <f t="shared" si="1112"/>
        <v>1.33940099841171-2.07643259420111i</v>
      </c>
      <c r="AD2136" t="str">
        <f t="shared" si="1113"/>
        <v>0.377601308677214+0.427851229110111i</v>
      </c>
      <c r="AE2136" t="str">
        <f t="shared" si="1114"/>
        <v>-0.0228302462129516-0.0321938970110094i</v>
      </c>
      <c r="AF2136" t="str">
        <f t="shared" si="1115"/>
        <v>-14.7033637176024-1.67875155974494i</v>
      </c>
      <c r="AG2136" t="str">
        <f t="shared" si="1116"/>
        <v>1.18158649054289-0.13855305584668i</v>
      </c>
      <c r="AH2136" t="str">
        <f t="shared" si="1117"/>
        <v>0.185030422490471+0.454745736719652i</v>
      </c>
      <c r="AI2136">
        <f t="shared" si="1118"/>
        <v>-6.1792900318029105</v>
      </c>
      <c r="AJ2136">
        <f t="shared" si="1119"/>
        <v>67.85919964474526</v>
      </c>
      <c r="AK2136"/>
      <c r="AL2136"/>
      <c r="AM2136"/>
      <c r="AN2136"/>
    </row>
    <row r="2137" spans="1:40" x14ac:dyDescent="0.25">
      <c r="A2137"/>
      <c r="B2137">
        <f t="shared" ref="B2137:B2200" si="1120">B2136+1000</f>
        <v>203000</v>
      </c>
      <c r="C2137" s="186" t="str">
        <f t="shared" si="1088"/>
        <v>-1.85460169290251E-06+0.0120641501631108i</v>
      </c>
      <c r="D2137" s="158" t="str">
        <f t="shared" si="1089"/>
        <v>-5.95702017561894+0.0924918179171828i</v>
      </c>
      <c r="E2137" t="str">
        <f t="shared" si="1090"/>
        <v>2870</v>
      </c>
      <c r="F2137" t="str">
        <f t="shared" si="1091"/>
        <v>0.777000777000777</v>
      </c>
      <c r="G2137" t="str">
        <f t="shared" si="1086"/>
        <v>0.777000777000777</v>
      </c>
      <c r="H2137" t="str">
        <f t="shared" si="1092"/>
        <v>8.74998146609728+1.763765969905i</v>
      </c>
      <c r="I2137" t="str">
        <f t="shared" si="1093"/>
        <v>797.17913584841i</v>
      </c>
      <c r="J2137" t="str">
        <f t="shared" si="1087"/>
        <v>-542.576639357243+172.411352528059i</v>
      </c>
      <c r="K2137" t="str">
        <f t="shared" si="1094"/>
        <v>0.424055342622396-1.33449752193145i</v>
      </c>
      <c r="L2137" t="str">
        <f t="shared" si="1095"/>
        <v>0.0302035075786301-0.0798057068748594i</v>
      </c>
      <c r="M2137" t="str">
        <f t="shared" si="1096"/>
        <v>0.454258850201026-1.41430322880631i</v>
      </c>
      <c r="N2137" t="str">
        <f t="shared" si="1097"/>
        <v>-0.900286673001451i</v>
      </c>
      <c r="O2137" t="str">
        <f t="shared" si="1098"/>
        <v>0.621385384055048-0.783505076232924i</v>
      </c>
      <c r="P2137" t="str">
        <f t="shared" si="1099"/>
        <v>0.378614615944952+0.783505076232924i</v>
      </c>
      <c r="Q2137" t="str">
        <f t="shared" si="1100"/>
        <v>-0.378614615944952+0.116781596768527i</v>
      </c>
      <c r="R2137" t="str">
        <f t="shared" si="1101"/>
        <v>-0.330282531989473-2.17127380476757i</v>
      </c>
      <c r="S2137" t="str">
        <f t="shared" si="1102"/>
        <v>0.0929300837588708i</v>
      </c>
      <c r="T2137" t="str">
        <f t="shared" si="1103"/>
        <v>0.201776656540492-0.0306931833618736i</v>
      </c>
      <c r="U2137" t="str">
        <f t="shared" si="1104"/>
        <v>0.0000499999999999999-0.00118790075452975i</v>
      </c>
      <c r="V2137" t="str">
        <f t="shared" si="1105"/>
        <v>3.33333333333333E-06-0.00130669082998272i</v>
      </c>
      <c r="W2137" t="str">
        <f t="shared" si="1106"/>
        <v>0.0000144694933437808-0.000622476269125254i</v>
      </c>
      <c r="X2137" t="str">
        <f t="shared" si="1107"/>
        <v>0.0000217775360021452-0.000622050197170442i</v>
      </c>
      <c r="Y2137" t="str">
        <f t="shared" si="1108"/>
        <v>0.009+0.127548661735746i</v>
      </c>
      <c r="Z2137" t="str">
        <f t="shared" si="1109"/>
        <v>-0.0680973355995881-0.00724233086711383i</v>
      </c>
      <c r="AA2137" t="str">
        <f t="shared" si="1110"/>
        <v>7.80056692109754-109.745504522112i</v>
      </c>
      <c r="AB2137" t="str">
        <f t="shared" si="1111"/>
        <v>1.3938454338807-0.212024295643066i</v>
      </c>
      <c r="AC2137" t="str">
        <f t="shared" si="1112"/>
        <v>1.33329997823922-2.06763401034791i</v>
      </c>
      <c r="AD2137" t="str">
        <f t="shared" si="1113"/>
        <v>0.379461244796892+0.429432752608365i</v>
      </c>
      <c r="AE2137" t="str">
        <f t="shared" si="1114"/>
        <v>-0.0227302056544062-0.0319914101578927i</v>
      </c>
      <c r="AF2137" t="str">
        <f t="shared" si="1115"/>
        <v>-14.7070016417162-1.67127415198782i</v>
      </c>
      <c r="AG2137" t="str">
        <f t="shared" si="1116"/>
        <v>1.18131974347692-0.138625535531807i</v>
      </c>
      <c r="AH2137" t="str">
        <f t="shared" si="1117"/>
        <v>0.184668739040581+0.452109543319793i</v>
      </c>
      <c r="AI2137">
        <f t="shared" si="1118"/>
        <v>-6.2250145163039701</v>
      </c>
      <c r="AJ2137">
        <f t="shared" si="1119"/>
        <v>67.781941131816154</v>
      </c>
      <c r="AK2137"/>
      <c r="AL2137"/>
      <c r="AM2137"/>
      <c r="AN2137"/>
    </row>
    <row r="2138" spans="1:40" x14ac:dyDescent="0.25">
      <c r="A2138"/>
      <c r="B2138">
        <f t="shared" si="1120"/>
        <v>204000</v>
      </c>
      <c r="C2138" s="186" t="str">
        <f t="shared" si="1088"/>
        <v>-1.83646388841992E-06+0.0120050121748898i</v>
      </c>
      <c r="D2138" s="158" t="str">
        <f t="shared" si="1089"/>
        <v>-5.95702003656243+0.0920384266741552i</v>
      </c>
      <c r="E2138" t="str">
        <f t="shared" si="1090"/>
        <v>2870</v>
      </c>
      <c r="F2138" t="str">
        <f t="shared" si="1091"/>
        <v>0.777000777000777</v>
      </c>
      <c r="G2138" t="str">
        <f t="shared" si="1086"/>
        <v>0.777000777000777</v>
      </c>
      <c r="H2138" t="str">
        <f t="shared" si="1092"/>
        <v>8.75356936160372+1.75589760632866i</v>
      </c>
      <c r="I2138" t="str">
        <f t="shared" si="1093"/>
        <v>801.106126665397i</v>
      </c>
      <c r="J2138" t="str">
        <f t="shared" si="1087"/>
        <v>-547.94526495404+173.260669535586i</v>
      </c>
      <c r="K2138" t="str">
        <f t="shared" si="1094"/>
        <v>0.420271326620838-1.32912844002685i</v>
      </c>
      <c r="L2138" t="str">
        <f t="shared" si="1095"/>
        <v>0.0299448121814685-0.0795119291320888i</v>
      </c>
      <c r="M2138" t="str">
        <f t="shared" si="1096"/>
        <v>0.450216138802306-1.40864036915894i</v>
      </c>
      <c r="N2138" t="str">
        <f t="shared" si="1097"/>
        <v>-0.90472158272067i</v>
      </c>
      <c r="O2138" t="str">
        <f t="shared" si="1098"/>
        <v>0.617904510342298-0.786253150135912i</v>
      </c>
      <c r="P2138" t="str">
        <f t="shared" si="1099"/>
        <v>0.382095489657702+0.786253150135912i</v>
      </c>
      <c r="Q2138" t="str">
        <f t="shared" si="1100"/>
        <v>-0.382095489657702+0.118468432584758i</v>
      </c>
      <c r="R2138" t="str">
        <f t="shared" si="1101"/>
        <v>-0.330251906930019-2.16013430738858i</v>
      </c>
      <c r="S2138" t="str">
        <f t="shared" si="1102"/>
        <v>0.0933878674227076i</v>
      </c>
      <c r="T2138" t="str">
        <f t="shared" si="1103"/>
        <v>0.201730336313647-0.030841521300477i</v>
      </c>
      <c r="U2138" t="str">
        <f t="shared" si="1104"/>
        <v>0.00005-0.00118207771161538i</v>
      </c>
      <c r="V2138" t="str">
        <f t="shared" si="1105"/>
        <v>3.33333333333333E-06-0.00130028548277692i</v>
      </c>
      <c r="W2138" t="str">
        <f t="shared" si="1106"/>
        <v>0.0000144694421537298-0.000619427297470436i</v>
      </c>
      <c r="X2138" t="str">
        <f t="shared" si="1107"/>
        <v>0.0000217060398007855-0.000619004149369124i</v>
      </c>
      <c r="Y2138" t="str">
        <f t="shared" si="1108"/>
        <v>0.009+0.128176980266464i</v>
      </c>
      <c r="Z2138" t="str">
        <f t="shared" si="1109"/>
        <v>-0.0674323863996324-0.0071515694481804i</v>
      </c>
      <c r="AA2138" t="str">
        <f t="shared" si="1110"/>
        <v>7.72386101159256-109.207734557292i</v>
      </c>
      <c r="AB2138" t="str">
        <f t="shared" si="1111"/>
        <v>1.3935254601147-0.213048993752047i</v>
      </c>
      <c r="AC2138" t="str">
        <f t="shared" si="1112"/>
        <v>1.32727823876772-2.05889431391112i</v>
      </c>
      <c r="AD2138" t="str">
        <f t="shared" si="1113"/>
        <v>0.381328228590573+0.431006484637316i</v>
      </c>
      <c r="AE2138" t="str">
        <f t="shared" si="1114"/>
        <v>-0.022631499647907-0.0317908911221277i</v>
      </c>
      <c r="AF2138" t="str">
        <f t="shared" si="1115"/>
        <v>-14.7105893981661-1.6638591796545i</v>
      </c>
      <c r="AG2138" t="str">
        <f t="shared" si="1116"/>
        <v>1.18105273617511-0.13870014718057i</v>
      </c>
      <c r="AH2138" t="str">
        <f t="shared" si="1117"/>
        <v>0.184311423983852+0.449499315069409i</v>
      </c>
      <c r="AI2138">
        <f t="shared" si="1118"/>
        <v>-6.2705057707129965</v>
      </c>
      <c r="AJ2138">
        <f t="shared" si="1119"/>
        <v>67.704547997033814</v>
      </c>
      <c r="AK2138"/>
      <c r="AL2138"/>
      <c r="AM2138"/>
      <c r="AN2138"/>
    </row>
    <row r="2139" spans="1:40" x14ac:dyDescent="0.25">
      <c r="A2139"/>
      <c r="B2139">
        <f t="shared" si="1120"/>
        <v>205000</v>
      </c>
      <c r="C2139" s="186" t="str">
        <f t="shared" si="1088"/>
        <v>-1.81859086729066E-06+0.0119464511426111i</v>
      </c>
      <c r="D2139" s="158" t="str">
        <f t="shared" si="1089"/>
        <v>-5.95701989953594+0.0915894587600185i</v>
      </c>
      <c r="E2139" t="str">
        <f t="shared" si="1090"/>
        <v>2870</v>
      </c>
      <c r="F2139" t="str">
        <f t="shared" si="1091"/>
        <v>0.777000777000777</v>
      </c>
      <c r="G2139" t="str">
        <f t="shared" si="1086"/>
        <v>0.777000777000777</v>
      </c>
      <c r="H2139" t="str">
        <f t="shared" si="1092"/>
        <v>8.75710799074856+1.7480953826346i</v>
      </c>
      <c r="I2139" t="str">
        <f t="shared" si="1093"/>
        <v>805.033117482385i</v>
      </c>
      <c r="J2139" t="str">
        <f t="shared" si="1087"/>
        <v>-553.340272003401+174.109986543114i</v>
      </c>
      <c r="K2139" t="str">
        <f t="shared" si="1094"/>
        <v>0.416536142259611-1.32379668066947i</v>
      </c>
      <c r="L2139" t="str">
        <f t="shared" si="1095"/>
        <v>0.0296892716681094-0.079219835155683i</v>
      </c>
      <c r="M2139" t="str">
        <f t="shared" si="1096"/>
        <v>0.44622541392772-1.40301651582515i</v>
      </c>
      <c r="N2139" t="str">
        <f t="shared" si="1097"/>
        <v>-0.909156492439889i</v>
      </c>
      <c r="O2139" t="str">
        <f t="shared" si="1098"/>
        <v>0.614411483441431-0.788985759703748i</v>
      </c>
      <c r="P2139" t="str">
        <f t="shared" si="1099"/>
        <v>0.385588516558569+0.788985759703748i</v>
      </c>
      <c r="Q2139" t="str">
        <f t="shared" si="1100"/>
        <v>-0.385588516558569+0.120170732736141i</v>
      </c>
      <c r="R2139" t="str">
        <f t="shared" si="1101"/>
        <v>-0.330221121522225-2.14910101897745i</v>
      </c>
      <c r="S2139" t="str">
        <f t="shared" si="1102"/>
        <v>0.0938456510865444i</v>
      </c>
      <c r="T2139" t="str">
        <f t="shared" si="1103"/>
        <v>0.201683784376695-0.0309898161517821i</v>
      </c>
      <c r="U2139" t="str">
        <f t="shared" si="1104"/>
        <v>0.00005-0.0011763114788758i</v>
      </c>
      <c r="V2139" t="str">
        <f t="shared" si="1105"/>
        <v>3.33333333333333E-06-0.00129394262676338i</v>
      </c>
      <c r="W2139" t="str">
        <f t="shared" si="1106"/>
        <v>0.0000144693907125958-0.00061640808351002i</v>
      </c>
      <c r="X2139" t="str">
        <f t="shared" si="1107"/>
        <v>0.000021635586144465-0.000615987818602895i</v>
      </c>
      <c r="Y2139" t="str">
        <f t="shared" si="1108"/>
        <v>0.009+0.128805298797182i</v>
      </c>
      <c r="Z2139" t="str">
        <f t="shared" si="1109"/>
        <v>-0.0667771289611157-0.00706250093777285i</v>
      </c>
      <c r="AA2139" t="str">
        <f t="shared" si="1110"/>
        <v>7.64828293743375-108.675207567086i</v>
      </c>
      <c r="AB2139" t="str">
        <f t="shared" si="1111"/>
        <v>1.3932038857271-0.214073394219889i</v>
      </c>
      <c r="AC2139" t="str">
        <f t="shared" si="1112"/>
        <v>1.32133447290503-2.05021305053358i</v>
      </c>
      <c r="AD2139" t="str">
        <f t="shared" si="1113"/>
        <v>0.383202229505818+0.432572395125563i</v>
      </c>
      <c r="AE2139" t="str">
        <f t="shared" si="1114"/>
        <v>-0.0225341017516683-0.0315923087195601i</v>
      </c>
      <c r="AF2139" t="str">
        <f t="shared" si="1115"/>
        <v>-14.7141278902845-1.65650592387458i</v>
      </c>
      <c r="AG2139" t="str">
        <f t="shared" si="1116"/>
        <v>1.18078545672371-0.138776847661594i</v>
      </c>
      <c r="AH2139" t="str">
        <f t="shared" si="1117"/>
        <v>0.183958399870655+0.446914642892818i</v>
      </c>
      <c r="AI2139">
        <f t="shared" si="1118"/>
        <v>-6.3157663432083089</v>
      </c>
      <c r="AJ2139">
        <f t="shared" si="1119"/>
        <v>67.627020763711002</v>
      </c>
      <c r="AK2139"/>
      <c r="AL2139"/>
      <c r="AM2139"/>
      <c r="AN2139"/>
    </row>
    <row r="2140" spans="1:40" x14ac:dyDescent="0.25">
      <c r="A2140"/>
      <c r="B2140">
        <f t="shared" si="1120"/>
        <v>206000</v>
      </c>
      <c r="C2140" s="186" t="str">
        <f t="shared" si="1088"/>
        <v>-1.80097750059014E-06+0.0118884586640046i</v>
      </c>
      <c r="D2140" s="158" t="str">
        <f t="shared" si="1089"/>
        <v>-5.95701976450013+0.0911448497573686i</v>
      </c>
      <c r="E2140" t="str">
        <f t="shared" si="1090"/>
        <v>2870</v>
      </c>
      <c r="F2140" t="str">
        <f t="shared" si="1091"/>
        <v>0.777000777000777</v>
      </c>
      <c r="G2140" t="str">
        <f t="shared" si="1086"/>
        <v>0.777000777000777</v>
      </c>
      <c r="H2140" t="str">
        <f t="shared" si="1092"/>
        <v>8.76059823701029+1.74035852522415i</v>
      </c>
      <c r="I2140" t="str">
        <f t="shared" si="1093"/>
        <v>808.960108299372i</v>
      </c>
      <c r="J2140" t="str">
        <f t="shared" si="1087"/>
        <v>-558.761660505325+174.959303550641i</v>
      </c>
      <c r="K2140" t="str">
        <f t="shared" si="1094"/>
        <v>0.412848981773666-1.31850194823744i</v>
      </c>
      <c r="L2140" t="str">
        <f t="shared" si="1095"/>
        <v>0.0294368376755004-0.0789294184618408i</v>
      </c>
      <c r="M2140" t="str">
        <f t="shared" si="1096"/>
        <v>0.442285819449166-1.39743136669928i</v>
      </c>
      <c r="N2140" t="str">
        <f t="shared" si="1097"/>
        <v>-0.913591402159108i</v>
      </c>
      <c r="O2140" t="str">
        <f t="shared" si="1098"/>
        <v>0.610906372054672-0.791702851190394i</v>
      </c>
      <c r="P2140" t="str">
        <f t="shared" si="1099"/>
        <v>0.389093627945328+0.791702851190394i</v>
      </c>
      <c r="Q2140" t="str">
        <f t="shared" si="1100"/>
        <v>-0.389093627945328+0.121888550968714i</v>
      </c>
      <c r="R2140" t="str">
        <f t="shared" si="1101"/>
        <v>-0.330190175617392-2.13817239216624i</v>
      </c>
      <c r="S2140" t="str">
        <f t="shared" si="1102"/>
        <v>0.0943034347503812i</v>
      </c>
      <c r="T2140" t="str">
        <f t="shared" si="1103"/>
        <v>0.201637000669715-0.0311380676815516i</v>
      </c>
      <c r="U2140" t="str">
        <f t="shared" si="1104"/>
        <v>0.0000499999999999999-0.00117060122897834i</v>
      </c>
      <c r="V2140" t="str">
        <f t="shared" si="1105"/>
        <v>3.33333333333333E-06-0.00128766135187618i</v>
      </c>
      <c r="W2140" t="str">
        <f t="shared" si="1106"/>
        <v>0.000014469339020386-0.000613418193879195i</v>
      </c>
      <c r="X2140" t="str">
        <f t="shared" si="1107"/>
        <v>0.0000215661548384857-0.000613000772332909i</v>
      </c>
      <c r="Y2140" t="str">
        <f t="shared" si="1108"/>
        <v>0.009+0.129433617327899i</v>
      </c>
      <c r="Z2140" t="str">
        <f t="shared" si="1109"/>
        <v>-0.0661313759369591-0.00697508500339302i</v>
      </c>
      <c r="AA2140" t="str">
        <f t="shared" si="1110"/>
        <v>7.57381065896462-108.147847282555i</v>
      </c>
      <c r="AB2140" t="str">
        <f t="shared" si="1111"/>
        <v>1.39288071030398-0.215097495428512i</v>
      </c>
      <c r="AC2140" t="str">
        <f t="shared" si="1112"/>
        <v>1.31546739934147-2.04158976667622i</v>
      </c>
      <c r="AD2140" t="str">
        <f t="shared" si="1113"/>
        <v>0.385083216858954+0.434130454099718i</v>
      </c>
      <c r="AE2140" t="str">
        <f t="shared" si="1114"/>
        <v>-0.0224379861612059-0.0313956324367225i</v>
      </c>
      <c r="AF2140" t="str">
        <f t="shared" si="1115"/>
        <v>-14.7176180015104-1.64921367546678i</v>
      </c>
      <c r="AG2140" t="str">
        <f t="shared" si="1116"/>
        <v>1.18051789355168-0.13885559462361i</v>
      </c>
      <c r="AH2140" t="str">
        <f t="shared" si="1117"/>
        <v>0.183609590824706+0.444355126275012i</v>
      </c>
      <c r="AI2140">
        <f t="shared" si="1118"/>
        <v>-6.360798742057753</v>
      </c>
      <c r="AJ2140">
        <f t="shared" si="1119"/>
        <v>67.549359958954497</v>
      </c>
      <c r="AK2140"/>
      <c r="AL2140"/>
      <c r="AM2140"/>
      <c r="AN2140"/>
    </row>
    <row r="2141" spans="1:40" x14ac:dyDescent="0.25">
      <c r="A2141"/>
      <c r="B2141">
        <f t="shared" si="1120"/>
        <v>207000</v>
      </c>
      <c r="C2141" s="186" t="str">
        <f t="shared" si="1088"/>
        <v>-1.78361878298088E-06+0.0118310264991625i</v>
      </c>
      <c r="D2141" s="158" t="str">
        <f t="shared" si="1089"/>
        <v>-5.95701963141663+0.0907045364935792i</v>
      </c>
      <c r="E2141" t="str">
        <f t="shared" si="1090"/>
        <v>2870</v>
      </c>
      <c r="F2141" t="str">
        <f t="shared" si="1091"/>
        <v>0.777000777000777</v>
      </c>
      <c r="G2141" t="str">
        <f t="shared" si="1086"/>
        <v>0.777000777000777</v>
      </c>
      <c r="H2141" t="str">
        <f t="shared" si="1092"/>
        <v>8.76404096448699+1.7326862713083i</v>
      </c>
      <c r="I2141" t="str">
        <f t="shared" si="1093"/>
        <v>812.887099116359i</v>
      </c>
      <c r="J2141" t="str">
        <f t="shared" si="1087"/>
        <v>-564.209430459815+175.808620558169i</v>
      </c>
      <c r="K2141" t="str">
        <f t="shared" si="1094"/>
        <v>0.40920905337526-1.31324394794091i</v>
      </c>
      <c r="L2141" t="str">
        <f t="shared" si="1095"/>
        <v>0.0291874627028624-0.0786406723720198i</v>
      </c>
      <c r="M2141" t="str">
        <f t="shared" si="1096"/>
        <v>0.438396516078122-1.39188462031293i</v>
      </c>
      <c r="N2141" t="str">
        <f t="shared" si="1097"/>
        <v>-0.918026311878327i</v>
      </c>
      <c r="O2141" t="str">
        <f t="shared" si="1098"/>
        <v>0.607389245121923-0.794404371155031i</v>
      </c>
      <c r="P2141" t="str">
        <f t="shared" si="1099"/>
        <v>0.392610754878077+0.794404371155031i</v>
      </c>
      <c r="Q2141" t="str">
        <f t="shared" si="1100"/>
        <v>-0.392610754878077+0.123621940723296i</v>
      </c>
      <c r="R2141" t="str">
        <f t="shared" si="1101"/>
        <v>-0.330159069066038-2.1273469094848i</v>
      </c>
      <c r="S2141" t="str">
        <f t="shared" si="1102"/>
        <v>0.094761218414218i</v>
      </c>
      <c r="T2141" t="str">
        <f t="shared" si="1103"/>
        <v>0.201589985132501-0.0312862756552017i</v>
      </c>
      <c r="U2141" t="str">
        <f t="shared" si="1104"/>
        <v>0.0000500000000000001-0.00116494615057748i</v>
      </c>
      <c r="V2141" t="str">
        <f t="shared" si="1105"/>
        <v>3.33333333333333E-06-0.00128144076563523i</v>
      </c>
      <c r="W2141" t="str">
        <f t="shared" si="1106"/>
        <v>0.0000144692870771071-0.000610457203587365i</v>
      </c>
      <c r="X2141" t="str">
        <f t="shared" si="1107"/>
        <v>0.0000214977261746333-0.000610042586372961i</v>
      </c>
      <c r="Y2141" t="str">
        <f t="shared" si="1108"/>
        <v>0.009+0.130061935858617i</v>
      </c>
      <c r="Z2141" t="str">
        <f t="shared" si="1109"/>
        <v>-0.0654949444829106-0.00688928247111699i</v>
      </c>
      <c r="AA2141" t="str">
        <f t="shared" si="1110"/>
        <v>7.50042267313295-107.625578906046i</v>
      </c>
      <c r="AB2141" t="str">
        <f t="shared" si="1111"/>
        <v>1.39255593342943-0.216121295757444i</v>
      </c>
      <c r="AC2141" t="str">
        <f t="shared" si="1112"/>
        <v>1.30967576197249-2.03302400977629i</v>
      </c>
      <c r="AD2141" t="str">
        <f t="shared" si="1113"/>
        <v>0.386971159835449+0.435680631685224i</v>
      </c>
      <c r="AE2141" t="str">
        <f t="shared" si="1114"/>
        <v>-0.022343127691036-0.0312008324127853i</v>
      </c>
      <c r="AF2141" t="str">
        <f t="shared" si="1115"/>
        <v>-14.7210605959036-1.64198173481472i</v>
      </c>
      <c r="AG2141" t="str">
        <f t="shared" si="1116"/>
        <v>1.18025003542096-0.138936346476933i</v>
      </c>
      <c r="AH2141" t="str">
        <f t="shared" si="1117"/>
        <v>0.183264922506594+0.441820373039019i</v>
      </c>
      <c r="AI2141">
        <f t="shared" si="1118"/>
        <v>-6.4056054364414416</v>
      </c>
      <c r="AJ2141">
        <f t="shared" si="1119"/>
        <v>67.471566113159611</v>
      </c>
      <c r="AK2141"/>
      <c r="AL2141"/>
      <c r="AM2141"/>
      <c r="AN2141"/>
    </row>
    <row r="2142" spans="1:40" x14ac:dyDescent="0.25">
      <c r="A2142"/>
      <c r="B2142">
        <f t="shared" si="1120"/>
        <v>208000</v>
      </c>
      <c r="C2142" s="186" t="str">
        <f t="shared" si="1088"/>
        <v>-1.76650982915611E-06+0.0117741465666373i</v>
      </c>
      <c r="D2142" s="158" t="str">
        <f t="shared" si="1089"/>
        <v>-5.95701950024798+0.090268457010886i</v>
      </c>
      <c r="E2142" t="str">
        <f t="shared" si="1090"/>
        <v>2870</v>
      </c>
      <c r="F2142" t="str">
        <f t="shared" si="1091"/>
        <v>0.777000777000777</v>
      </c>
      <c r="G2142" t="str">
        <f t="shared" si="1086"/>
        <v>0.777000777000777</v>
      </c>
      <c r="H2142" t="str">
        <f t="shared" si="1092"/>
        <v>8.76743701839492+1.72507786875374i</v>
      </c>
      <c r="I2142" t="str">
        <f t="shared" si="1093"/>
        <v>816.814089933346i</v>
      </c>
      <c r="J2142" t="str">
        <f t="shared" si="1087"/>
        <v>-569.683581866868+176.657937565696i</v>
      </c>
      <c r="K2142" t="str">
        <f t="shared" si="1094"/>
        <v>0.405615580894287-1.30802238591139i</v>
      </c>
      <c r="L2142" t="str">
        <f t="shared" si="1095"/>
        <v>0.0289411000949721-0.0783535900237919i</v>
      </c>
      <c r="M2142" t="str">
        <f t="shared" si="1096"/>
        <v>0.434556680989259-1.38637597593518i</v>
      </c>
      <c r="N2142" t="str">
        <f t="shared" si="1097"/>
        <v>-0.922461221597546i</v>
      </c>
      <c r="O2142" t="str">
        <f t="shared" si="1098"/>
        <v>0.603860171819416-0.797090266463106i</v>
      </c>
      <c r="P2142" t="str">
        <f t="shared" si="1099"/>
        <v>0.396139828180584+0.797090266463106i</v>
      </c>
      <c r="Q2142" t="str">
        <f t="shared" si="1100"/>
        <v>-0.396139828180584+0.12537095513444i</v>
      </c>
      <c r="R2142" t="str">
        <f t="shared" si="1101"/>
        <v>-0.330127801717841-2.11662308264211i</v>
      </c>
      <c r="S2142" t="str">
        <f t="shared" si="1102"/>
        <v>0.0952190020780548i</v>
      </c>
      <c r="T2142" t="str">
        <f t="shared" si="1103"/>
        <v>0.201542737704558-0.0314344398377948i</v>
      </c>
      <c r="U2142" t="str">
        <f t="shared" si="1104"/>
        <v>0.00005-0.00115934544793047i</v>
      </c>
      <c r="V2142" t="str">
        <f t="shared" si="1105"/>
        <v>3.33333333333333E-06-0.00127527999272352i</v>
      </c>
      <c r="W2142" t="str">
        <f t="shared" si="1106"/>
        <v>0.0000144692348827659-0.00060752469581683i</v>
      </c>
      <c r="X2142" t="str">
        <f t="shared" si="1107"/>
        <v>0.0000214302809171817-0.000607112844688856i</v>
      </c>
      <c r="Y2142" t="str">
        <f t="shared" si="1108"/>
        <v>0.009+0.130690254389335i</v>
      </c>
      <c r="Z2142" t="str">
        <f t="shared" si="1109"/>
        <v>-0.0648676561283727-0.00680505528677864i</v>
      </c>
      <c r="AA2142" t="str">
        <f t="shared" si="1110"/>
        <v>7.4280979978658-107.108329075912i</v>
      </c>
      <c r="AB2142" t="str">
        <f t="shared" si="1111"/>
        <v>1.39222955468558-0.217144793583767i</v>
      </c>
      <c r="AC2142" t="str">
        <f t="shared" si="1112"/>
        <v>1.30395832933538-2.02451532839688i</v>
      </c>
      <c r="AD2142" t="str">
        <f t="shared" si="1113"/>
        <v>0.388866027490241+0.437222898107193i</v>
      </c>
      <c r="AE2142" t="str">
        <f t="shared" si="1114"/>
        <v>-0.0222495017569781-0.0310078794220889i</v>
      </c>
      <c r="AF2142" t="str">
        <f t="shared" si="1115"/>
        <v>-14.7244565186429-1.63480941174285i</v>
      </c>
      <c r="AG2142" t="str">
        <f t="shared" si="1116"/>
        <v>1.17998187141702-0.139019062375435i</v>
      </c>
      <c r="AH2142" t="str">
        <f t="shared" si="1117"/>
        <v>0.182924322078142+0.439309999130089i</v>
      </c>
      <c r="AI2142">
        <f t="shared" si="1118"/>
        <v>-6.4501888572555561</v>
      </c>
      <c r="AJ2142">
        <f t="shared" si="1119"/>
        <v>67.39363975953539</v>
      </c>
      <c r="AK2142"/>
      <c r="AL2142"/>
      <c r="AM2142"/>
      <c r="AN2142"/>
    </row>
    <row r="2143" spans="1:40" x14ac:dyDescent="0.25">
      <c r="A2143"/>
      <c r="B2143">
        <f t="shared" si="1120"/>
        <v>209000</v>
      </c>
      <c r="C2143" s="186" t="str">
        <f t="shared" si="1088"/>
        <v>-1.74964587040208E-06+0.01171781093965i</v>
      </c>
      <c r="D2143" s="158" t="str">
        <f t="shared" si="1089"/>
        <v>-5.95701937095763+0.0898365505373167i</v>
      </c>
      <c r="E2143" t="str">
        <f t="shared" si="1090"/>
        <v>2870</v>
      </c>
      <c r="F2143" t="str">
        <f t="shared" si="1091"/>
        <v>0.777000777000777</v>
      </c>
      <c r="G2143" t="str">
        <f t="shared" si="1086"/>
        <v>0.777000777000777</v>
      </c>
      <c r="H2143" t="str">
        <f t="shared" si="1092"/>
        <v>8.7707872255525+1.71753257593041i</v>
      </c>
      <c r="I2143" t="str">
        <f t="shared" si="1093"/>
        <v>820.741080750333i</v>
      </c>
      <c r="J2143" t="str">
        <f t="shared" si="1087"/>
        <v>-575.184114726485+177.507254573224i</v>
      </c>
      <c r="K2143" t="str">
        <f t="shared" si="1094"/>
        <v>0.402067803427446-1.30283696928589i</v>
      </c>
      <c r="L2143" t="str">
        <f t="shared" si="1095"/>
        <v>0.0286977040257656-0.0780681643812696i</v>
      </c>
      <c r="M2143" t="str">
        <f t="shared" si="1096"/>
        <v>0.430765507453212-1.38090513366716i</v>
      </c>
      <c r="N2143" t="str">
        <f t="shared" si="1097"/>
        <v>-0.926896131316765i</v>
      </c>
      <c r="O2143" t="str">
        <f t="shared" si="1098"/>
        <v>0.600319221558349-0.799760484287376i</v>
      </c>
      <c r="P2143" t="str">
        <f t="shared" si="1099"/>
        <v>0.399680778441651+0.799760484287376i</v>
      </c>
      <c r="Q2143" t="str">
        <f t="shared" si="1100"/>
        <v>-0.399680778441651+0.127135647029389i</v>
      </c>
      <c r="R2143" t="str">
        <f t="shared" si="1101"/>
        <v>-0.330096373421652-2.10599945182822i</v>
      </c>
      <c r="S2143" t="str">
        <f t="shared" si="1102"/>
        <v>0.0956767857418916i</v>
      </c>
      <c r="T2143" t="str">
        <f t="shared" si="1103"/>
        <v>0.20149525832511-0.0315825599940388i</v>
      </c>
      <c r="U2143" t="str">
        <f t="shared" si="1104"/>
        <v>0.00005-0.00115379834052411i</v>
      </c>
      <c r="V2143" t="str">
        <f t="shared" si="1105"/>
        <v>3.33333333333333E-06-0.00126917817457652i</v>
      </c>
      <c r="W2143" t="str">
        <f t="shared" si="1106"/>
        <v>0.0000144691824373695-0.000604620261727254i</v>
      </c>
      <c r="X2143" t="str">
        <f t="shared" si="1107"/>
        <v>0.0000213638002893661-0.000604211139203536i</v>
      </c>
      <c r="Y2143" t="str">
        <f t="shared" si="1108"/>
        <v>0.009+0.131318572920053i</v>
      </c>
      <c r="Z2143" t="str">
        <f t="shared" si="1109"/>
        <v>-0.064249336651524-0.00672236647863532i</v>
      </c>
      <c r="AA2143" t="str">
        <f t="shared" si="1110"/>
        <v>7.35681615697234-106.59602583224i</v>
      </c>
      <c r="AB2143" t="str">
        <f t="shared" si="1111"/>
        <v>1.39190157365258-0.218167987282118i</v>
      </c>
      <c r="AC2143" t="str">
        <f t="shared" si="1112"/>
        <v>1.29831389405967-2.01606327236787i</v>
      </c>
      <c r="AD2143" t="str">
        <f t="shared" si="1113"/>
        <v>0.390767788748105+0.438757223691209i</v>
      </c>
      <c r="AE2143" t="str">
        <f t="shared" si="1114"/>
        <v>-0.0221570843590478-0.0308167448572353i</v>
      </c>
      <c r="AF2143" t="str">
        <f t="shared" si="1115"/>
        <v>-14.7278065965101-1.62769602539309i</v>
      </c>
      <c r="AG2143" t="str">
        <f t="shared" si="1116"/>
        <v>1.17971339093985-0.139103702199049i</v>
      </c>
      <c r="AH2143" t="str">
        <f t="shared" si="1117"/>
        <v>0.182587718167689+0.436823628406501i</v>
      </c>
      <c r="AI2143">
        <f t="shared" si="1118"/>
        <v>-6.4945513978962923</v>
      </c>
      <c r="AJ2143">
        <f t="shared" si="1119"/>
        <v>67.315581433649285</v>
      </c>
      <c r="AK2143"/>
      <c r="AL2143"/>
      <c r="AM2143"/>
      <c r="AN2143"/>
    </row>
    <row r="2144" spans="1:40" x14ac:dyDescent="0.25">
      <c r="A2144"/>
      <c r="B2144">
        <f t="shared" si="1120"/>
        <v>210000</v>
      </c>
      <c r="C2144" s="186" t="str">
        <f t="shared" si="1088"/>
        <v>-1.73302225127487E-06+0.0116620118424076i</v>
      </c>
      <c r="D2144" s="158" t="str">
        <f t="shared" si="1089"/>
        <v>-5.95701924350988+0.0894087574584583i</v>
      </c>
      <c r="E2144" t="str">
        <f t="shared" si="1090"/>
        <v>2870</v>
      </c>
      <c r="F2144" t="str">
        <f t="shared" si="1091"/>
        <v>0.777000777000777</v>
      </c>
      <c r="G2144" t="str">
        <f t="shared" si="1086"/>
        <v>0.777000777000777</v>
      </c>
      <c r="H2144" t="str">
        <f t="shared" si="1092"/>
        <v>8.77409239485013+1.71004966156026i</v>
      </c>
      <c r="I2144" t="str">
        <f t="shared" si="1093"/>
        <v>824.668071567321i</v>
      </c>
      <c r="J2144" t="str">
        <f t="shared" si="1087"/>
        <v>-580.711029038666+178.356571580751i</v>
      </c>
      <c r="K2144" t="str">
        <f t="shared" si="1094"/>
        <v>0.398564974995988-1.29768740628601i</v>
      </c>
      <c r="L2144" t="str">
        <f t="shared" si="1095"/>
        <v>0.0284572294822604-0.0777843882451194i</v>
      </c>
      <c r="M2144" t="str">
        <f t="shared" si="1096"/>
        <v>0.427022204478248-1.37547179453113i</v>
      </c>
      <c r="N2144" t="str">
        <f t="shared" si="1097"/>
        <v>-0.931331041035984i</v>
      </c>
      <c r="O2144" t="str">
        <f t="shared" si="1098"/>
        <v>0.596766463983519-0.802414972108951i</v>
      </c>
      <c r="P2144" t="str">
        <f t="shared" si="1099"/>
        <v>0.403233536016481+0.802414972108951i</v>
      </c>
      <c r="Q2144" t="str">
        <f t="shared" si="1100"/>
        <v>-0.403233536016481+0.128916068927033i</v>
      </c>
      <c r="R2144" t="str">
        <f t="shared" si="1101"/>
        <v>-0.330064784025511-2.09547458503609i</v>
      </c>
      <c r="S2144" t="str">
        <f t="shared" si="1102"/>
        <v>0.0961345694057284i</v>
      </c>
      <c r="T2144" t="str">
        <f t="shared" si="1103"/>
        <v>0.201447546933092-0.0317306358882872i</v>
      </c>
      <c r="U2144" t="str">
        <f t="shared" si="1104"/>
        <v>0.0000499999999999999-0.00114830406271209i</v>
      </c>
      <c r="V2144" t="str">
        <f t="shared" si="1105"/>
        <v>3.33333333333333E-06-0.0012631344689833i</v>
      </c>
      <c r="W2144" t="str">
        <f t="shared" si="1106"/>
        <v>0.0000144691297409248-0.000601743500265738i</v>
      </c>
      <c r="X2144" t="str">
        <f t="shared" si="1107"/>
        <v>0.0000212982659603048-0.000601337069607767i</v>
      </c>
      <c r="Y2144" t="str">
        <f t="shared" si="1108"/>
        <v>0.009+0.131946891450771i</v>
      </c>
      <c r="Z2144" t="str">
        <f t="shared" si="1109"/>
        <v>-0.0636398159585821-0.0066411801214534i</v>
      </c>
      <c r="AA2144" t="str">
        <f t="shared" si="1110"/>
        <v>7.28655716555588-106.088598583554i</v>
      </c>
      <c r="AB2144" t="str">
        <f t="shared" si="1111"/>
        <v>1.39157198990861-0.21919087522468i</v>
      </c>
      <c r="AC2144" t="str">
        <f t="shared" si="1112"/>
        <v>1.29274127233082-2.00766739291881i</v>
      </c>
      <c r="AD2144" t="str">
        <f t="shared" si="1113"/>
        <v>0.392676412404016+0.440283578864145i</v>
      </c>
      <c r="AE2144" t="str">
        <f t="shared" si="1114"/>
        <v>-0.0220658520649129-0.0306274007127212i</v>
      </c>
      <c r="AF2144" t="str">
        <f t="shared" si="1115"/>
        <v>-14.73111163836-1.6206409041018i</v>
      </c>
      <c r="AG2144" t="str">
        <f t="shared" si="1116"/>
        <v>1.1794445836951-0.139190226536764i</v>
      </c>
      <c r="AH2144" t="str">
        <f t="shared" si="1117"/>
        <v>0.18225504083623+0.434360892436841i</v>
      </c>
      <c r="AI2144">
        <f t="shared" si="1118"/>
        <v>-6.5386954150234011</v>
      </c>
      <c r="AJ2144">
        <f t="shared" si="1119"/>
        <v>67.237391672998598</v>
      </c>
      <c r="AK2144"/>
      <c r="AL2144"/>
      <c r="AM2144"/>
      <c r="AN2144"/>
    </row>
    <row r="2145" spans="1:40" x14ac:dyDescent="0.25">
      <c r="A2145"/>
      <c r="B2145">
        <f t="shared" si="1120"/>
        <v>211000</v>
      </c>
      <c r="C2145" s="186" t="str">
        <f t="shared" si="1088"/>
        <v>-1.71663442638714E-06+0.0116067416465261i</v>
      </c>
      <c r="D2145" s="158" t="str">
        <f t="shared" si="1089"/>
        <v>-5.95701911786989+0.0889850192900335i</v>
      </c>
      <c r="E2145" t="str">
        <f t="shared" si="1090"/>
        <v>2870</v>
      </c>
      <c r="F2145" t="str">
        <f t="shared" si="1091"/>
        <v>0.777000777000777</v>
      </c>
      <c r="G2145" t="str">
        <f t="shared" si="1086"/>
        <v>0.777000777000777</v>
      </c>
      <c r="H2145" t="str">
        <f t="shared" si="1092"/>
        <v>8.77735331770643+1.70262840456758i</v>
      </c>
      <c r="I2145" t="str">
        <f t="shared" si="1093"/>
        <v>828.595062384308i</v>
      </c>
      <c r="J2145" t="str">
        <f t="shared" si="1087"/>
        <v>-586.264324803412+179.205888588279i</v>
      </c>
      <c r="K2145" t="str">
        <f t="shared" si="1094"/>
        <v>0.395106364211866-1.29257340629236i</v>
      </c>
      <c r="L2145" t="str">
        <f t="shared" si="1095"/>
        <v>0.0282196322487875-0.0775022542621746i</v>
      </c>
      <c r="M2145" t="str">
        <f t="shared" si="1096"/>
        <v>0.423325996460653-1.37007566055453i</v>
      </c>
      <c r="N2145" t="str">
        <f t="shared" si="1097"/>
        <v>-0.935765950755202i</v>
      </c>
      <c r="O2145" t="str">
        <f t="shared" si="1098"/>
        <v>0.593201968971955-0.805053677718322i</v>
      </c>
      <c r="P2145" t="str">
        <f t="shared" si="1099"/>
        <v>0.406798031028045+0.805053677718322i</v>
      </c>
      <c r="Q2145" t="str">
        <f t="shared" si="1100"/>
        <v>-0.406798031028045+0.13071227303688i</v>
      </c>
      <c r="R2145" t="str">
        <f t="shared" si="1101"/>
        <v>-0.33003303337662-2.08504707740279i</v>
      </c>
      <c r="S2145" t="str">
        <f t="shared" si="1102"/>
        <v>0.0965923530695652i</v>
      </c>
      <c r="T2145" t="str">
        <f t="shared" si="1103"/>
        <v>0.201399603467155-0.0318786672845341i</v>
      </c>
      <c r="U2145" t="str">
        <f t="shared" si="1104"/>
        <v>0.0000500000000000001-0.00114286186336274i</v>
      </c>
      <c r="V2145" t="str">
        <f t="shared" si="1105"/>
        <v>3.33333333333333E-06-0.00125714804969901i</v>
      </c>
      <c r="W2145" t="str">
        <f t="shared" si="1106"/>
        <v>0.000014469076793439-0.00059889401798227i</v>
      </c>
      <c r="X2145" t="str">
        <f t="shared" si="1107"/>
        <v>0.0000212336600323539-0.000598490243176213i</v>
      </c>
      <c r="Y2145" t="str">
        <f t="shared" si="1108"/>
        <v>0.009+0.132575209981489i</v>
      </c>
      <c r="Z2145" t="str">
        <f t="shared" si="1109"/>
        <v>-0.063038927967048-0.00656146130195304i</v>
      </c>
      <c r="AA2145" t="str">
        <f t="shared" si="1110"/>
        <v>7.21730151591525-105.58597807447i</v>
      </c>
      <c r="AB2145" t="str">
        <f t="shared" si="1111"/>
        <v>1.39124080302988-0.22021345578116i</v>
      </c>
      <c r="AC2145" t="str">
        <f t="shared" si="1112"/>
        <v>1.28723930336697-1.99932724280418i</v>
      </c>
      <c r="AD2145" t="str">
        <f t="shared" si="1113"/>
        <v>0.394591867123488+0.44180193415495i</v>
      </c>
      <c r="AE2145" t="str">
        <f t="shared" si="1114"/>
        <v>-0.0219757819938948-0.0304398195690925i</v>
      </c>
      <c r="AF2145" t="str">
        <f t="shared" si="1115"/>
        <v>-14.7343724355763-1.61364338527755i</v>
      </c>
      <c r="AG2145" t="str">
        <f t="shared" si="1116"/>
        <v>1.1791754396856-0.139278596670101i</v>
      </c>
      <c r="AH2145" t="str">
        <f t="shared" si="1117"/>
        <v>0.181926221544404+0.431921430303447i</v>
      </c>
      <c r="AI2145">
        <f t="shared" si="1118"/>
        <v>-6.5826232293050957</v>
      </c>
      <c r="AJ2145">
        <f t="shared" si="1119"/>
        <v>67.159071016602496</v>
      </c>
      <c r="AK2145"/>
      <c r="AL2145"/>
      <c r="AM2145"/>
      <c r="AN2145"/>
    </row>
    <row r="2146" spans="1:40" x14ac:dyDescent="0.25">
      <c r="A2146"/>
      <c r="B2146">
        <f t="shared" si="1120"/>
        <v>212000</v>
      </c>
      <c r="C2146" s="186" t="str">
        <f t="shared" si="1088"/>
        <v>-1.70047795730056E-06+0.0115519928675529i</v>
      </c>
      <c r="D2146" s="158" t="str">
        <f t="shared" si="1089"/>
        <v>-5.95701899400363+0.0885652786512389i</v>
      </c>
      <c r="E2146" t="str">
        <f t="shared" si="1090"/>
        <v>2870</v>
      </c>
      <c r="F2146" t="str">
        <f t="shared" si="1091"/>
        <v>0.777000777000777</v>
      </c>
      <c r="G2146" t="str">
        <f t="shared" si="1086"/>
        <v>0.777000777000777</v>
      </c>
      <c r="H2146" t="str">
        <f t="shared" si="1092"/>
        <v>8.78057076851119+1.69526809393073i</v>
      </c>
      <c r="I2146" t="str">
        <f t="shared" si="1093"/>
        <v>832.522053201295i</v>
      </c>
      <c r="J2146" t="str">
        <f t="shared" si="1087"/>
        <v>-591.844002020722+180.055205595806i</v>
      </c>
      <c r="K2146" t="str">
        <f t="shared" si="1094"/>
        <v>0.391691253952024-1.28749467991433i</v>
      </c>
      <c r="L2146" t="str">
        <f t="shared" si="1095"/>
        <v>0.0279848688915327-0.0772217549346663i</v>
      </c>
      <c r="M2146" t="str">
        <f t="shared" si="1096"/>
        <v>0.419676122843557-1.364716434849i</v>
      </c>
      <c r="N2146" t="str">
        <f t="shared" si="1097"/>
        <v>-0.940200860474421i</v>
      </c>
      <c r="O2146" t="str">
        <f t="shared" si="1098"/>
        <v>0.589625806631541-0.807676549216396i</v>
      </c>
      <c r="P2146" t="str">
        <f t="shared" si="1099"/>
        <v>0.410374193368459+0.807676549216396i</v>
      </c>
      <c r="Q2146" t="str">
        <f t="shared" si="1100"/>
        <v>-0.410374193368459+0.132524311258025i</v>
      </c>
      <c r="R2146" t="str">
        <f t="shared" si="1101"/>
        <v>-0.330001121321371-2.07471555056933i</v>
      </c>
      <c r="S2146" t="str">
        <f t="shared" si="1102"/>
        <v>0.097050136733402i</v>
      </c>
      <c r="T2146" t="str">
        <f t="shared" si="1103"/>
        <v>0.201351427865669-0.032026653946415i</v>
      </c>
      <c r="U2146" t="str">
        <f t="shared" si="1104"/>
        <v>0.00005-0.00113747100551669i</v>
      </c>
      <c r="V2146" t="str">
        <f t="shared" si="1105"/>
        <v>3.33333333333333E-06-0.00125121810606836i</v>
      </c>
      <c r="W2146" t="str">
        <f t="shared" si="1106"/>
        <v>0.0000144690235949189-0.000596071428850443i</v>
      </c>
      <c r="X2146" t="str">
        <f t="shared" si="1107"/>
        <v>0.0000211699650288786-0.000595670274588731i</v>
      </c>
      <c r="Y2146" t="str">
        <f t="shared" si="1108"/>
        <v>0.009+0.133203528512207i</v>
      </c>
      <c r="Z2146" t="str">
        <f t="shared" si="1109"/>
        <v>-0.0624465104927856-0.00648317608555414i</v>
      </c>
      <c r="AA2146" t="str">
        <f t="shared" si="1110"/>
        <v>7.14903016391629-105.088096354255i</v>
      </c>
      <c r="AB2146" t="str">
        <f t="shared" si="1111"/>
        <v>1.39090801259065-0.221235727318782i</v>
      </c>
      <c r="AC2146" t="str">
        <f t="shared" si="1112"/>
        <v>1.28180684890837-1.99104237642124i</v>
      </c>
      <c r="AD2146" t="str">
        <f t="shared" si="1113"/>
        <v>0.396514121442946+0.443312260195438i</v>
      </c>
      <c r="AE2146" t="str">
        <f t="shared" si="1114"/>
        <v>-0.0218868518014926-0.0302539745775983i</v>
      </c>
      <c r="AF2146" t="str">
        <f t="shared" si="1115"/>
        <v>-14.7375897625148-1.60670281527949i</v>
      </c>
      <c r="AG2146" t="str">
        <f t="shared" si="1116"/>
        <v>1.17890594920318-0.13936877455705i</v>
      </c>
      <c r="AH2146" t="str">
        <f t="shared" si="1117"/>
        <v>0.181601193120301+0.429504888411812i</v>
      </c>
      <c r="AI2146">
        <f t="shared" si="1118"/>
        <v>-6.6263371261447626</v>
      </c>
      <c r="AJ2146">
        <f t="shared" si="1119"/>
        <v>67.08062000461554</v>
      </c>
      <c r="AK2146"/>
      <c r="AL2146"/>
      <c r="AM2146"/>
      <c r="AN2146"/>
    </row>
    <row r="2147" spans="1:40" x14ac:dyDescent="0.25">
      <c r="A2147"/>
      <c r="B2147">
        <f t="shared" si="1120"/>
        <v>213000</v>
      </c>
      <c r="C2147" s="186" t="str">
        <f t="shared" si="1088"/>
        <v>-1.68454850952035E-06+0.0114977581615883i</v>
      </c>
      <c r="D2147" s="158" t="str">
        <f t="shared" si="1089"/>
        <v>-5.95701887187787+0.0881494792388437i</v>
      </c>
      <c r="E2147" t="str">
        <f t="shared" si="1090"/>
        <v>2870</v>
      </c>
      <c r="F2147" t="str">
        <f t="shared" si="1091"/>
        <v>0.777000777000777</v>
      </c>
      <c r="G2147" t="str">
        <f t="shared" si="1086"/>
        <v>0.777000777000777</v>
      </c>
      <c r="H2147" t="str">
        <f t="shared" si="1092"/>
        <v>8.78374550505558+1.68796802853541i</v>
      </c>
      <c r="I2147" t="str">
        <f t="shared" si="1093"/>
        <v>836.449044018282i</v>
      </c>
      <c r="J2147" t="str">
        <f t="shared" si="1087"/>
        <v>-597.450060690595+180.904522603333i</v>
      </c>
      <c r="K2147" t="str">
        <f t="shared" si="1094"/>
        <v>0.388318941040664-1.28245093905562i</v>
      </c>
      <c r="L2147" t="str">
        <f t="shared" si="1095"/>
        <v>0.0277528967433794-0.076942882629085i</v>
      </c>
      <c r="M2147" t="str">
        <f t="shared" si="1096"/>
        <v>0.416071837784043-1.35939382168471i</v>
      </c>
      <c r="N2147" t="str">
        <f t="shared" si="1097"/>
        <v>-0.94463577019364i</v>
      </c>
      <c r="O2147" t="str">
        <f t="shared" si="1098"/>
        <v>0.58603804729964-0.810283535015506i</v>
      </c>
      <c r="P2147" t="str">
        <f t="shared" si="1099"/>
        <v>0.41396195270036+0.810283535015506i</v>
      </c>
      <c r="Q2147" t="str">
        <f t="shared" si="1100"/>
        <v>-0.41396195270036+0.134352235178134i</v>
      </c>
      <c r="R2147" t="str">
        <f t="shared" si="1101"/>
        <v>-0.329969047705311-2.06447865205843i</v>
      </c>
      <c r="S2147" t="str">
        <f t="shared" si="1102"/>
        <v>0.0975079203972388i</v>
      </c>
      <c r="T2147" t="str">
        <f t="shared" si="1103"/>
        <v>0.201303020066712-0.0321745956372022i</v>
      </c>
      <c r="U2147" t="str">
        <f t="shared" si="1104"/>
        <v>0.00005-0.00113213076605417i</v>
      </c>
      <c r="V2147" t="str">
        <f t="shared" si="1105"/>
        <v>3.33333333333333E-06-0.00124534384265959i</v>
      </c>
      <c r="W2147" t="str">
        <f t="shared" si="1106"/>
        <v>0.0000144689701453717-0.000593275354093152i</v>
      </c>
      <c r="X2147" t="str">
        <f t="shared" si="1107"/>
        <v>0.0000211071638824253-0.000592876785756633i</v>
      </c>
      <c r="Y2147" t="str">
        <f t="shared" si="1108"/>
        <v>0.009+0.133831847042925i</v>
      </c>
      <c r="Z2147" t="str">
        <f t="shared" si="1109"/>
        <v>-0.0618624051407804-0.00640629148436792i</v>
      </c>
      <c r="AA2147" t="str">
        <f t="shared" si="1110"/>
        <v>7.08172451581567-104.594886746267i</v>
      </c>
      <c r="AB2147" t="str">
        <f t="shared" si="1111"/>
        <v>1.39057361816318-0.222257688202265i</v>
      </c>
      <c r="AC2147" t="str">
        <f t="shared" si="1112"/>
        <v>1.27644279271908-1.98281234992073i</v>
      </c>
      <c r="AD2147" t="str">
        <f t="shared" si="1113"/>
        <v>0.398443143770092+0.44481452772108i</v>
      </c>
      <c r="AE2147" t="str">
        <f t="shared" si="1114"/>
        <v>-0.0217990396644089-0.0300698394453254i</v>
      </c>
      <c r="AF2147" t="str">
        <f t="shared" si="1115"/>
        <v>-14.7407643769334-1.59981854929657i</v>
      </c>
      <c r="AG2147" t="str">
        <f t="shared" si="1116"/>
        <v>1.1786361028207-0.139460722816452i</v>
      </c>
      <c r="AH2147" t="str">
        <f t="shared" si="1117"/>
        <v>0.181279889728055+0.427110920305717i</v>
      </c>
      <c r="AI2147">
        <f t="shared" si="1118"/>
        <v>-6.6698393563904297</v>
      </c>
      <c r="AJ2147">
        <f t="shared" si="1119"/>
        <v>67.002039177961521</v>
      </c>
      <c r="AK2147"/>
      <c r="AL2147"/>
      <c r="AM2147"/>
      <c r="AN2147"/>
    </row>
    <row r="2148" spans="1:40" x14ac:dyDescent="0.25">
      <c r="A2148"/>
      <c r="B2148">
        <f t="shared" si="1120"/>
        <v>214000</v>
      </c>
      <c r="C2148" s="186" t="str">
        <f t="shared" si="1088"/>
        <v>-1.66884184958786E-06+0.0114440303220022i</v>
      </c>
      <c r="D2148" s="158" t="str">
        <f t="shared" si="1089"/>
        <v>-5.95701875146014+0.0877375658020169i</v>
      </c>
      <c r="E2148" t="str">
        <f t="shared" si="1090"/>
        <v>2870</v>
      </c>
      <c r="F2148" t="str">
        <f t="shared" si="1091"/>
        <v>0.777000777000777</v>
      </c>
      <c r="G2148" t="str">
        <f t="shared" si="1086"/>
        <v>0.777000777000777</v>
      </c>
      <c r="H2148" t="str">
        <f t="shared" si="1092"/>
        <v>8.78687826894991+1.68072751702951i</v>
      </c>
      <c r="I2148" t="str">
        <f t="shared" si="1093"/>
        <v>840.37603483527i</v>
      </c>
      <c r="J2148" t="str">
        <f t="shared" si="1087"/>
        <v>-603.082500813033+181.753839610861i</v>
      </c>
      <c r="K2148" t="str">
        <f t="shared" si="1094"/>
        <v>0.384988735939254-1.27744189697558i</v>
      </c>
      <c r="L2148" t="str">
        <f t="shared" si="1095"/>
        <v>0.0275236738890489-0.0766656295846871i</v>
      </c>
      <c r="M2148" t="str">
        <f t="shared" si="1096"/>
        <v>0.412512409828303-1.35410752656027i</v>
      </c>
      <c r="N2148" t="str">
        <f t="shared" si="1097"/>
        <v>-0.949070679912859i</v>
      </c>
      <c r="O2148" t="str">
        <f t="shared" si="1098"/>
        <v>0.58243876154171-0.812874583840434i</v>
      </c>
      <c r="P2148" t="str">
        <f t="shared" si="1099"/>
        <v>0.41756123845829+0.812874583840434i</v>
      </c>
      <c r="Q2148" t="str">
        <f t="shared" si="1100"/>
        <v>-0.41756123845829+0.136196096072425i</v>
      </c>
      <c r="R2148" t="str">
        <f t="shared" si="1101"/>
        <v>-0.329936812373164-2.05433505466989i</v>
      </c>
      <c r="S2148" t="str">
        <f t="shared" si="1102"/>
        <v>0.0979657040610756i</v>
      </c>
      <c r="T2148" t="str">
        <f t="shared" si="1103"/>
        <v>0.201254380008084-0.032322492119804i</v>
      </c>
      <c r="U2148" t="str">
        <f t="shared" si="1104"/>
        <v>0.0000499999999999999-0.00112684043537167i</v>
      </c>
      <c r="V2148" t="str">
        <f t="shared" si="1105"/>
        <v>3.33333333333333E-06-0.00123952447890884i</v>
      </c>
      <c r="W2148" t="str">
        <f t="shared" si="1106"/>
        <v>0.0000144689164448044-0.000590505422013238i</v>
      </c>
      <c r="X2148" t="str">
        <f t="shared" si="1107"/>
        <v>0.0000210452399232794-0.000590109405653881i</v>
      </c>
      <c r="Y2148" t="str">
        <f t="shared" si="1108"/>
        <v>0.009+0.134460165573643i</v>
      </c>
      <c r="Z2148" t="str">
        <f t="shared" si="1109"/>
        <v>-0.0612864571994627-0.00633077542638352i</v>
      </c>
      <c r="AA2148" t="str">
        <f t="shared" si="1110"/>
        <v>7.01536641552091-104.106283818259i</v>
      </c>
      <c r="AB2148" t="str">
        <f t="shared" si="1111"/>
        <v>1.3902376193178-0.223279336793811i</v>
      </c>
      <c r="AC2148" t="str">
        <f t="shared" si="1112"/>
        <v>1.27114604010086-1.97463672131114i</v>
      </c>
      <c r="AD2148" t="str">
        <f t="shared" si="1113"/>
        <v>0.400378902384254+0.446308707571767i</v>
      </c>
      <c r="AE2148" t="str">
        <f t="shared" si="1114"/>
        <v>-0.0217123242660641-0.0298873884208013i</v>
      </c>
      <c r="AF2148" t="str">
        <f t="shared" si="1115"/>
        <v>-14.74389702041-1.59298995122749i</v>
      </c>
      <c r="AG2148" t="str">
        <f t="shared" si="1116"/>
        <v>1.17836589138439-0.139554404712825i</v>
      </c>
      <c r="AH2148" t="str">
        <f t="shared" si="1117"/>
        <v>0.180962246837243+0.424739186487979i</v>
      </c>
      <c r="AI2148">
        <f t="shared" si="1118"/>
        <v>-6.7131321370257524</v>
      </c>
      <c r="AJ2148">
        <f t="shared" si="1119"/>
        <v>66.923329077986679</v>
      </c>
      <c r="AK2148"/>
      <c r="AL2148"/>
      <c r="AM2148"/>
      <c r="AN2148"/>
    </row>
    <row r="2149" spans="1:40" x14ac:dyDescent="0.25">
      <c r="A2149"/>
      <c r="B2149">
        <f t="shared" si="1120"/>
        <v>215000</v>
      </c>
      <c r="C2149" s="186" t="str">
        <f t="shared" si="1088"/>
        <v>-1.65335384226737E-06+0.011390802276241i</v>
      </c>
      <c r="D2149" s="158" t="str">
        <f t="shared" si="1089"/>
        <v>-5.95701863271875+0.0873294841178477i</v>
      </c>
      <c r="E2149" t="str">
        <f t="shared" si="1090"/>
        <v>2870</v>
      </c>
      <c r="F2149" t="str">
        <f t="shared" si="1091"/>
        <v>0.777000777000777</v>
      </c>
      <c r="G2149" t="str">
        <f t="shared" si="1086"/>
        <v>0.777000777000777</v>
      </c>
      <c r="H2149" t="str">
        <f t="shared" si="1092"/>
        <v>8.78996978602951+1.67354587767952i</v>
      </c>
      <c r="I2149" t="str">
        <f t="shared" si="1093"/>
        <v>844.303025652257i</v>
      </c>
      <c r="J2149" t="str">
        <f t="shared" si="1087"/>
        <v>-608.741322388035+182.603156618388i</v>
      </c>
      <c r="K2149" t="str">
        <f t="shared" si="1094"/>
        <v>0.381699962444093-1.27246726834668i</v>
      </c>
      <c r="L2149" t="str">
        <f t="shared" si="1095"/>
        <v>0.0272971591505332-0.0763899879216587i</v>
      </c>
      <c r="M2149" t="str">
        <f t="shared" si="1096"/>
        <v>0.408997121594626-1.34885725626834i</v>
      </c>
      <c r="N2149" t="str">
        <f t="shared" si="1097"/>
        <v>-0.953505589632078i</v>
      </c>
      <c r="O2149" t="str">
        <f t="shared" si="1098"/>
        <v>0.578828020149913-0.815449644729417i</v>
      </c>
      <c r="P2149" t="str">
        <f t="shared" si="1099"/>
        <v>0.421171979850087+0.815449644729417i</v>
      </c>
      <c r="Q2149" t="str">
        <f t="shared" si="1100"/>
        <v>-0.421171979850087+0.138055944902661i</v>
      </c>
      <c r="R2149" t="str">
        <f t="shared" si="1101"/>
        <v>-0.329904415168832-2.04428345589271i</v>
      </c>
      <c r="S2149" t="str">
        <f t="shared" si="1102"/>
        <v>0.0984234877249125i</v>
      </c>
      <c r="T2149" t="str">
        <f t="shared" si="1103"/>
        <v>0.201205507627298-0.032470343156764i</v>
      </c>
      <c r="U2149" t="str">
        <f t="shared" si="1104"/>
        <v>0.0000500000000000001-0.00112159931706762i</v>
      </c>
      <c r="V2149" t="str">
        <f t="shared" si="1105"/>
        <v>3.33333333333333E-06-0.00123375924877438i</v>
      </c>
      <c r="W2149" t="str">
        <f t="shared" si="1106"/>
        <v>0.0000144688624932242-0.000587761267828854i</v>
      </c>
      <c r="X2149" t="str">
        <f t="shared" si="1107"/>
        <v>0.0000209841768683949-0.000587367770152969i</v>
      </c>
      <c r="Y2149" t="str">
        <f t="shared" si="1108"/>
        <v>0.009+0.135088484104361i</v>
      </c>
      <c r="Z2149" t="str">
        <f t="shared" si="1109"/>
        <v>-0.0607185155384472-0.00625659672579812i</v>
      </c>
      <c r="AA2149" t="str">
        <f t="shared" si="1110"/>
        <v>6.94993813226899-103.622223353501i</v>
      </c>
      <c r="AB2149" t="str">
        <f t="shared" si="1111"/>
        <v>1.38990001562286-0.224300671453105i</v>
      </c>
      <c r="AC2149" t="str">
        <f t="shared" si="1112"/>
        <v>1.26591551741869-1.96651505055644i</v>
      </c>
      <c r="AD2149" t="str">
        <f t="shared" si="1113"/>
        <v>0.402321365436744+0.447794770692571i</v>
      </c>
      <c r="AE2149" t="str">
        <f t="shared" si="1114"/>
        <v>-0.0216266847825754-0.0297065962800423i</v>
      </c>
      <c r="AF2149" t="str">
        <f t="shared" si="1115"/>
        <v>-14.7469884187483-1.58621639356167i</v>
      </c>
      <c r="AG2149" t="str">
        <f t="shared" si="1116"/>
        <v>1.1780953060064-0.139649784141596i</v>
      </c>
      <c r="AH2149" t="str">
        <f t="shared" si="1117"/>
        <v>0.180648201193026+0.422389354246521i</v>
      </c>
      <c r="AI2149">
        <f t="shared" si="1118"/>
        <v>-6.7562176518450237</v>
      </c>
      <c r="AJ2149">
        <f t="shared" si="1119"/>
        <v>66.844490246131528</v>
      </c>
      <c r="AK2149"/>
      <c r="AL2149"/>
      <c r="AM2149"/>
      <c r="AN2149"/>
    </row>
    <row r="2150" spans="1:40" x14ac:dyDescent="0.25">
      <c r="A2150"/>
      <c r="B2150">
        <f t="shared" si="1120"/>
        <v>216000</v>
      </c>
      <c r="C2150" s="186" t="str">
        <f t="shared" si="1088"/>
        <v>-1.63808044782413E-06+0.0113380670827242i</v>
      </c>
      <c r="D2150" s="158" t="str">
        <f t="shared" si="1089"/>
        <v>-5.95701851562273+0.0869251809675522i</v>
      </c>
      <c r="E2150" t="str">
        <f t="shared" si="1090"/>
        <v>2870</v>
      </c>
      <c r="F2150" t="str">
        <f t="shared" si="1091"/>
        <v>0.777000777000777</v>
      </c>
      <c r="G2150" t="str">
        <f t="shared" si="1086"/>
        <v>0.777000777000777</v>
      </c>
      <c r="H2150" t="str">
        <f t="shared" si="1092"/>
        <v>8.79302076674891+1.66642243822858i</v>
      </c>
      <c r="I2150" t="str">
        <f t="shared" si="1093"/>
        <v>848.230016469244i</v>
      </c>
      <c r="J2150" t="str">
        <f t="shared" si="1087"/>
        <v>-614.426525415601+183.452473625916i</v>
      </c>
      <c r="K2150" t="str">
        <f t="shared" si="1094"/>
        <v>0.378451957391252-1.26752676930812i</v>
      </c>
      <c r="L2150" t="str">
        <f t="shared" si="1095"/>
        <v>0.0270733120728154-0.0761159496489512i</v>
      </c>
      <c r="M2150" t="str">
        <f t="shared" si="1096"/>
        <v>0.405525269464067-1.34364271895707i</v>
      </c>
      <c r="N2150" t="str">
        <f t="shared" si="1097"/>
        <v>-0.957940499351297i</v>
      </c>
      <c r="O2150" t="str">
        <f t="shared" si="1098"/>
        <v>0.575205894141727-0.818008667035146i</v>
      </c>
      <c r="P2150" t="str">
        <f t="shared" si="1099"/>
        <v>0.424794105858273+0.818008667035146i</v>
      </c>
      <c r="Q2150" t="str">
        <f t="shared" si="1100"/>
        <v>-0.424794105858273+0.139931832316151i</v>
      </c>
      <c r="R2150" t="str">
        <f t="shared" si="1101"/>
        <v>-0.329871855935364-2.03432257733357i</v>
      </c>
      <c r="S2150" t="str">
        <f t="shared" si="1102"/>
        <v>0.0988812713887493i</v>
      </c>
      <c r="T2150" t="str">
        <f t="shared" si="1103"/>
        <v>0.201156402861581-0.0326181485102551i</v>
      </c>
      <c r="U2150" t="str">
        <f t="shared" si="1104"/>
        <v>0.00005-0.00111640672763675i</v>
      </c>
      <c r="V2150" t="str">
        <f t="shared" si="1105"/>
        <v>3.33333333333333E-06-0.00122804740040043i</v>
      </c>
      <c r="W2150" t="str">
        <f t="shared" si="1106"/>
        <v>0.0000144688082906383-0.000585042533513349i</v>
      </c>
      <c r="X2150" t="str">
        <f t="shared" si="1107"/>
        <v>0.0000209239588106814-0.000584651521865319i</v>
      </c>
      <c r="Y2150" t="str">
        <f t="shared" si="1108"/>
        <v>0.009+0.135716802635079i</v>
      </c>
      <c r="Z2150" t="str">
        <f t="shared" si="1109"/>
        <v>-0.0601584325095614-0.00618372505444284i</v>
      </c>
      <c r="AA2150" t="str">
        <f t="shared" si="1110"/>
        <v>6.88542234870817-103.142642322705i</v>
      </c>
      <c r="AB2150" t="str">
        <f t="shared" si="1111"/>
        <v>1.38956080664472-0.225321690537269i</v>
      </c>
      <c r="AC2150" t="str">
        <f t="shared" si="1112"/>
        <v>1.26075017163781-1.95844689966752i</v>
      </c>
      <c r="AD2150" t="str">
        <f t="shared" si="1113"/>
        <v>0.404270500951259+0.449272688134506i</v>
      </c>
      <c r="AE2150" t="str">
        <f t="shared" si="1114"/>
        <v>-0.0215421008691886-0.0295274383130333i</v>
      </c>
      <c r="AF2150" t="str">
        <f t="shared" si="1115"/>
        <v>-14.7500392823716-1.57949725726103i</v>
      </c>
      <c r="AG2150" t="str">
        <f t="shared" si="1116"/>
        <v>1.17782433805764-0.139746825614761i</v>
      </c>
      <c r="AH2150" t="str">
        <f t="shared" si="1117"/>
        <v>0.180337690787046+0.420061097485611i</v>
      </c>
      <c r="AI2150">
        <f t="shared" si="1118"/>
        <v>-6.7990980521119182</v>
      </c>
      <c r="AJ2150">
        <f t="shared" si="1119"/>
        <v>66.765523223618146</v>
      </c>
      <c r="AK2150"/>
      <c r="AL2150"/>
      <c r="AM2150"/>
      <c r="AN2150"/>
    </row>
    <row r="2151" spans="1:40" x14ac:dyDescent="0.25">
      <c r="A2151"/>
      <c r="B2151">
        <f t="shared" si="1120"/>
        <v>217000</v>
      </c>
      <c r="C2151" s="186" t="str">
        <f t="shared" si="1088"/>
        <v>-1.62301771938992E-06+0.0112858179278272i</v>
      </c>
      <c r="D2151" s="158" t="str">
        <f t="shared" si="1089"/>
        <v>-5.9570184001418+0.0865246041133419i</v>
      </c>
      <c r="E2151" t="str">
        <f t="shared" si="1090"/>
        <v>2870</v>
      </c>
      <c r="F2151" t="str">
        <f t="shared" si="1091"/>
        <v>0.777000777000777</v>
      </c>
      <c r="G2151" t="str">
        <f t="shared" si="1086"/>
        <v>0.777000777000777</v>
      </c>
      <c r="H2151" t="str">
        <f t="shared" si="1092"/>
        <v>8.79603190656478+1.65935653575613i</v>
      </c>
      <c r="I2151" t="str">
        <f t="shared" si="1093"/>
        <v>852.157007286231i</v>
      </c>
      <c r="J2151" t="str">
        <f t="shared" si="1087"/>
        <v>-620.138109895732+184.301790633443i</v>
      </c>
      <c r="K2151" t="str">
        <f t="shared" si="1094"/>
        <v>0.37524407036867-1.26262011751601i</v>
      </c>
      <c r="L2151" t="str">
        <f t="shared" si="1095"/>
        <v>0.0268520929098729-0.0758435066718i</v>
      </c>
      <c r="M2151" t="str">
        <f t="shared" si="1096"/>
        <v>0.402096163278543-1.33846362418781i</v>
      </c>
      <c r="N2151" t="str">
        <f t="shared" si="1097"/>
        <v>-0.962375409070516i</v>
      </c>
      <c r="O2151" t="str">
        <f t="shared" si="1098"/>
        <v>0.571572454758545-0.820551600425769i</v>
      </c>
      <c r="P2151" t="str">
        <f t="shared" si="1099"/>
        <v>0.428427545241455+0.820551600425769i</v>
      </c>
      <c r="Q2151" t="str">
        <f t="shared" si="1100"/>
        <v>-0.428427545241455+0.141823808644747i</v>
      </c>
      <c r="R2151" t="str">
        <f t="shared" si="1101"/>
        <v>-0.329839134514998-2.02445116416116i</v>
      </c>
      <c r="S2151" t="str">
        <f t="shared" si="1102"/>
        <v>0.0993390550525861i</v>
      </c>
      <c r="T2151" t="str">
        <f t="shared" si="1103"/>
        <v>0.201107065647878-0.0327659079420827i</v>
      </c>
      <c r="U2151" t="str">
        <f t="shared" si="1104"/>
        <v>0.00005-0.00111126199617299i</v>
      </c>
      <c r="V2151" t="str">
        <f t="shared" si="1105"/>
        <v>3.33333333333333E-06-0.00122238819579029i</v>
      </c>
      <c r="W2151" t="str">
        <f t="shared" si="1106"/>
        <v>0.0000144687538370538-0.000582348867639646i</v>
      </c>
      <c r="X2151" t="str">
        <f t="shared" si="1107"/>
        <v>0.0000208645702086355-0.000581960309986146i</v>
      </c>
      <c r="Y2151" t="str">
        <f t="shared" si="1108"/>
        <v>0.009+0.136345121165797i</v>
      </c>
      <c r="Z2151" t="str">
        <f t="shared" si="1109"/>
        <v>-0.0596060638510593-0.00611213091426042i</v>
      </c>
      <c r="AA2151" t="str">
        <f t="shared" si="1110"/>
        <v>6.82180214936864-102.667478856722i</v>
      </c>
      <c r="AB2151" t="str">
        <f t="shared" si="1111"/>
        <v>1.38921999194782-0.226342392400888i</v>
      </c>
      <c r="AC2151" t="str">
        <f t="shared" si="1112"/>
        <v>1.25564896987183-1.95043183278832i</v>
      </c>
      <c r="AD2151" t="str">
        <f t="shared" si="1113"/>
        <v>0.406226276824198+0.450742431055297i</v>
      </c>
      <c r="AE2151" t="str">
        <f t="shared" si="1114"/>
        <v>-0.0214585526471392-0.0293498903106257i</v>
      </c>
      <c r="AF2151" t="str">
        <f t="shared" si="1115"/>
        <v>-14.7530503067066-1.57283193164279i</v>
      </c>
      <c r="AG2151" t="str">
        <f t="shared" si="1116"/>
        <v>1.17755297916081-0.139845494246909i</v>
      </c>
      <c r="AH2151" t="str">
        <f t="shared" si="1117"/>
        <v>0.180030654829021+0.417754096562156i</v>
      </c>
      <c r="AI2151">
        <f t="shared" si="1118"/>
        <v>-6.8417754572015657</v>
      </c>
      <c r="AJ2151">
        <f t="shared" si="1119"/>
        <v>66.686428551159793</v>
      </c>
      <c r="AK2151"/>
      <c r="AL2151"/>
      <c r="AM2151"/>
      <c r="AN2151"/>
    </row>
    <row r="2152" spans="1:40" x14ac:dyDescent="0.25">
      <c r="A2152"/>
      <c r="B2152">
        <f t="shared" si="1120"/>
        <v>218000</v>
      </c>
      <c r="C2152" s="186" t="str">
        <f t="shared" si="1088"/>
        <v>-1.60816180041285E-06+0.0112340481229455i</v>
      </c>
      <c r="D2152" s="158" t="str">
        <f t="shared" si="1089"/>
        <v>-5.95701828624643+0.0861277022759155i</v>
      </c>
      <c r="E2152" t="str">
        <f t="shared" si="1090"/>
        <v>2870</v>
      </c>
      <c r="F2152" t="str">
        <f t="shared" si="1091"/>
        <v>0.777000777000777</v>
      </c>
      <c r="G2152" t="str">
        <f t="shared" si="1086"/>
        <v>0.777000777000777</v>
      </c>
      <c r="H2152" t="str">
        <f t="shared" si="1092"/>
        <v>8.79900388630817+1.65234751653924i</v>
      </c>
      <c r="I2152" t="str">
        <f t="shared" si="1093"/>
        <v>856.083998103219i</v>
      </c>
      <c r="J2152" t="str">
        <f t="shared" si="1087"/>
        <v>-625.876075828426+185.15110764097i</v>
      </c>
      <c r="K2152" t="str">
        <f t="shared" si="1094"/>
        <v>0.372075663435266-1.25774703219001i</v>
      </c>
      <c r="L2152" t="str">
        <f t="shared" si="1095"/>
        <v>0.0266334626109585-0.0755726507989378i</v>
      </c>
      <c r="M2152" t="str">
        <f t="shared" si="1096"/>
        <v>0.398709126046224-1.33331968298895i</v>
      </c>
      <c r="N2152" t="str">
        <f t="shared" si="1097"/>
        <v>-0.966810318789735i</v>
      </c>
      <c r="O2152" t="str">
        <f t="shared" si="1098"/>
        <v>0.567927773464278-0.823078394885875i</v>
      </c>
      <c r="P2152" t="str">
        <f t="shared" si="1099"/>
        <v>0.432072226535722+0.823078394885875i</v>
      </c>
      <c r="Q2152" t="str">
        <f t="shared" si="1100"/>
        <v>-0.432072226535722+0.14373192390386i</v>
      </c>
      <c r="R2152" t="str">
        <f t="shared" si="1101"/>
        <v>-0.329806250749124-2.01466798456576i</v>
      </c>
      <c r="S2152" t="str">
        <f t="shared" si="1102"/>
        <v>0.0997968387164229i</v>
      </c>
      <c r="T2152" t="str">
        <f t="shared" si="1103"/>
        <v>0.20105749592285-0.0329136212136785i</v>
      </c>
      <c r="U2152" t="str">
        <f t="shared" si="1104"/>
        <v>0.0000499999999999999-0.00110616446408045i</v>
      </c>
      <c r="V2152" t="str">
        <f t="shared" si="1105"/>
        <v>3.33333333333333E-06-0.0012167809104885i</v>
      </c>
      <c r="W2152" t="str">
        <f t="shared" si="1106"/>
        <v>0.000014468699132478-0.00057967992522888i</v>
      </c>
      <c r="X2152" t="str">
        <f t="shared" si="1107"/>
        <v>0.0000208059958763062-0.000579293790143571i</v>
      </c>
      <c r="Y2152" t="str">
        <f t="shared" si="1108"/>
        <v>0.009+0.136973439696515i</v>
      </c>
      <c r="Z2152" t="str">
        <f t="shared" si="1109"/>
        <v>-0.059061268594887-0.00604178561078999i</v>
      </c>
      <c r="AA2152" t="str">
        <f t="shared" si="1110"/>
        <v>6.75906100950651-102.19667221999i</v>
      </c>
      <c r="AB2152" t="str">
        <f t="shared" si="1111"/>
        <v>1.38887757109462-0.227362775395965i</v>
      </c>
      <c r="AC2152" t="str">
        <f t="shared" si="1112"/>
        <v>1.2506108989419-1.94246941627591i</v>
      </c>
      <c r="AD2152" t="str">
        <f t="shared" si="1113"/>
        <v>0.408188660825065+0.452203970720087i</v>
      </c>
      <c r="AE2152" t="str">
        <f t="shared" si="1114"/>
        <v>-0.0213760206909376-0.0291739285518339i</v>
      </c>
      <c r="AF2152" t="str">
        <f t="shared" si="1115"/>
        <v>-14.7560221725546-1.56621981426332i</v>
      </c>
      <c r="AG2152" t="str">
        <f t="shared" si="1116"/>
        <v>1.17728122118367-0.139945755741652i</v>
      </c>
      <c r="AH2152" t="str">
        <f t="shared" si="1117"/>
        <v>0.179727033719087+0.415468038126761i</v>
      </c>
      <c r="AI2152">
        <f t="shared" si="1118"/>
        <v>-6.8842519552280272</v>
      </c>
      <c r="AJ2152">
        <f t="shared" si="1119"/>
        <v>66.607206768678495</v>
      </c>
      <c r="AK2152"/>
      <c r="AL2152"/>
      <c r="AM2152"/>
      <c r="AN2152"/>
    </row>
    <row r="2153" spans="1:40" x14ac:dyDescent="0.25">
      <c r="A2153"/>
      <c r="B2153">
        <f t="shared" si="1120"/>
        <v>219000</v>
      </c>
      <c r="C2153" s="186" t="str">
        <f t="shared" si="1088"/>
        <v>-1.59350892218864E-06+0.0111827511016409i</v>
      </c>
      <c r="D2153" s="158" t="str">
        <f t="shared" si="1089"/>
        <v>-5.9570181739077+0.0857344251125803i</v>
      </c>
      <c r="E2153" t="str">
        <f t="shared" si="1090"/>
        <v>2870</v>
      </c>
      <c r="F2153" t="str">
        <f t="shared" si="1091"/>
        <v>0.777000777000777</v>
      </c>
      <c r="G2153" t="str">
        <f t="shared" si="1086"/>
        <v>0.777000777000777</v>
      </c>
      <c r="H2153" t="str">
        <f t="shared" si="1092"/>
        <v>8.80193737254588+1.64539473591561i</v>
      </c>
      <c r="I2153" t="str">
        <f t="shared" si="1093"/>
        <v>860.010988920206i</v>
      </c>
      <c r="J2153" t="str">
        <f t="shared" si="1087"/>
        <v>-631.640423213684+186.000424648497i</v>
      </c>
      <c r="K2153" t="str">
        <f t="shared" si="1094"/>
        <v>0.368946110846835-1.25290723415679i</v>
      </c>
      <c r="L2153" t="str">
        <f t="shared" si="1095"/>
        <v>0.0264173828071539-0.0753033737495153i</v>
      </c>
      <c r="M2153" t="str">
        <f t="shared" si="1096"/>
        <v>0.395363493653989-1.32821060790631i</v>
      </c>
      <c r="N2153" t="str">
        <f t="shared" si="1097"/>
        <v>-0.971245228508954i</v>
      </c>
      <c r="O2153" t="str">
        <f t="shared" si="1098"/>
        <v>0.564271921943945-0.825589000717479i</v>
      </c>
      <c r="P2153" t="str">
        <f t="shared" si="1099"/>
        <v>0.435728078056055+0.825589000717479i</v>
      </c>
      <c r="Q2153" t="str">
        <f t="shared" si="1100"/>
        <v>-0.435728078056055+0.145656227791475i</v>
      </c>
      <c r="R2153" t="str">
        <f t="shared" si="1101"/>
        <v>-0.329773204478295-2.00497182923361i</v>
      </c>
      <c r="S2153" t="str">
        <f t="shared" si="1102"/>
        <v>0.10025462238026i</v>
      </c>
      <c r="T2153" t="str">
        <f t="shared" si="1103"/>
        <v>0.201007693622875-0.0330612880860997i</v>
      </c>
      <c r="U2153" t="str">
        <f t="shared" si="1104"/>
        <v>0.00005-0.00110111348479241i</v>
      </c>
      <c r="V2153" t="str">
        <f t="shared" si="1105"/>
        <v>3.33333333333333E-06-0.00121122483327165i</v>
      </c>
      <c r="W2153" t="str">
        <f t="shared" si="1106"/>
        <v>0.0000144686441769181-0.000577035367603156i</v>
      </c>
      <c r="X2153" t="str">
        <f t="shared" si="1107"/>
        <v>0.0000207482209735772-0.00057665162425183i</v>
      </c>
      <c r="Y2153" t="str">
        <f t="shared" si="1108"/>
        <v>0.009+0.137601758227233i</v>
      </c>
      <c r="Z2153" t="str">
        <f t="shared" si="1109"/>
        <v>-0.0585239089768943-0.0059726612276178i</v>
      </c>
      <c r="AA2153" t="str">
        <f t="shared" si="1110"/>
        <v>6.69718278430825-101.730162784706i</v>
      </c>
      <c r="AB2153" t="str">
        <f t="shared" si="1111"/>
        <v>1.38853354364562-0.228382837871916i</v>
      </c>
      <c r="AC2153" t="str">
        <f t="shared" si="1112"/>
        <v>1.24563496494626-1.93455921877551i</v>
      </c>
      <c r="AD2153" t="str">
        <f t="shared" si="1113"/>
        <v>0.410157620596829+0.453657278502204i</v>
      </c>
      <c r="AE2153" t="str">
        <f t="shared" si="1114"/>
        <v>-0.0212944860160517-0.0289995297915193i</v>
      </c>
      <c r="AF2153" t="str">
        <f t="shared" si="1115"/>
        <v>-14.7589555464536-1.55966031080303i</v>
      </c>
      <c r="AG2153" t="str">
        <f t="shared" si="1116"/>
        <v>1.17700905623256-0.140047576378414i</v>
      </c>
      <c r="AH2153" t="str">
        <f t="shared" si="1117"/>
        <v>0.179426769020779+0.413202614969473i</v>
      </c>
      <c r="AI2153">
        <f t="shared" si="1118"/>
        <v>-6.9265296036567303</v>
      </c>
      <c r="AJ2153">
        <f t="shared" si="1119"/>
        <v>66.527858415044335</v>
      </c>
      <c r="AK2153"/>
      <c r="AL2153"/>
      <c r="AM2153"/>
      <c r="AN2153"/>
    </row>
    <row r="2154" spans="1:40" x14ac:dyDescent="0.25">
      <c r="A2154"/>
      <c r="B2154">
        <f t="shared" si="1120"/>
        <v>220000</v>
      </c>
      <c r="C2154" s="186" t="str">
        <f t="shared" si="1088"/>
        <v>-1.57905540147036E-06+0.0111319204168656i</v>
      </c>
      <c r="D2154" s="158" t="str">
        <f t="shared" si="1089"/>
        <v>-5.95701806309737+0.0853447231959696i</v>
      </c>
      <c r="E2154" t="str">
        <f t="shared" si="1090"/>
        <v>2870</v>
      </c>
      <c r="F2154" t="str">
        <f t="shared" si="1091"/>
        <v>0.777000777000777</v>
      </c>
      <c r="G2154" t="str">
        <f t="shared" si="1086"/>
        <v>0.777000777000777</v>
      </c>
      <c r="H2154" t="str">
        <f t="shared" si="1092"/>
        <v>8.80483301793199+1.63849755814826i</v>
      </c>
      <c r="I2154" t="str">
        <f t="shared" si="1093"/>
        <v>863.937979737193i</v>
      </c>
      <c r="J2154" t="str">
        <f t="shared" si="1087"/>
        <v>-637.431152051507+186.849741656025i</v>
      </c>
      <c r="K2154" t="str">
        <f t="shared" si="1094"/>
        <v>0.365854798788606-1.24810044589041i</v>
      </c>
      <c r="L2154" t="str">
        <f t="shared" si="1095"/>
        <v>0.0262038157981919-0.075035667159739i</v>
      </c>
      <c r="M2154" t="str">
        <f t="shared" si="1096"/>
        <v>0.392058614586798-1.32313611305015i</v>
      </c>
      <c r="N2154" t="str">
        <f t="shared" si="1097"/>
        <v>-0.975680138228173i</v>
      </c>
      <c r="O2154" t="str">
        <f t="shared" si="1098"/>
        <v>0.560604972102269-0.828083368541003i</v>
      </c>
      <c r="P2154" t="str">
        <f t="shared" si="1099"/>
        <v>0.439395027897731+0.828083368541003i</v>
      </c>
      <c r="Q2154" t="str">
        <f t="shared" si="1100"/>
        <v>-0.439395027897731+0.14759676968717i</v>
      </c>
      <c r="R2154" t="str">
        <f t="shared" si="1101"/>
        <v>-0.329739995542228-1.99536151083567i</v>
      </c>
      <c r="S2154" t="str">
        <f t="shared" si="1102"/>
        <v>0.100712406044096i</v>
      </c>
      <c r="T2154" t="str">
        <f t="shared" si="1103"/>
        <v>0.200957658684043-0.0332089083200273i</v>
      </c>
      <c r="U2154" t="str">
        <f t="shared" si="1104"/>
        <v>0.00005-0.0010961084234979i</v>
      </c>
      <c r="V2154" t="str">
        <f t="shared" si="1105"/>
        <v>3.33333333333333E-06-0.00120571926584769i</v>
      </c>
      <c r="W2154" t="str">
        <f t="shared" si="1106"/>
        <v>0.0000144685889703816-0.000574414862242366i</v>
      </c>
      <c r="X2154" t="str">
        <f t="shared" si="1107"/>
        <v>0.0000206912309967603-0.000574033480368532i</v>
      </c>
      <c r="Y2154" t="str">
        <f t="shared" si="1108"/>
        <v>0.009+0.138230076757951i</v>
      </c>
      <c r="Z2154" t="str">
        <f t="shared" si="1109"/>
        <v>-0.0579938503498953-0.00590473060175524i</v>
      </c>
      <c r="AA2154" t="str">
        <f t="shared" si="1110"/>
        <v>6.63615169844218-101.267892005701i</v>
      </c>
      <c r="AB2154" t="str">
        <f t="shared" si="1111"/>
        <v>1.38818790915935-0.229402578175558i</v>
      </c>
      <c r="AC2154" t="str">
        <f t="shared" si="1112"/>
        <v>1.24072019284027-1.92670081129047i</v>
      </c>
      <c r="AD2154" t="str">
        <f t="shared" si="1113"/>
        <v>0.412133123656295+0.455102325883879i</v>
      </c>
      <c r="AE2154" t="str">
        <f t="shared" si="1114"/>
        <v>-0.0212139300669815-0.0288266712484492i</v>
      </c>
      <c r="AF2154" t="str">
        <f t="shared" si="1115"/>
        <v>-14.7618510810294-1.55315283495229i</v>
      </c>
      <c r="AG2154" t="str">
        <f t="shared" si="1116"/>
        <v>1.17673647664603-0.140150922999577i</v>
      </c>
      <c r="AH2154" t="str">
        <f t="shared" si="1117"/>
        <v>0.179129803434724+0.410957525870074i</v>
      </c>
      <c r="AI2154">
        <f t="shared" si="1118"/>
        <v>-6.9686104299012888</v>
      </c>
      <c r="AJ2154">
        <f t="shared" si="1119"/>
        <v>66.448384027826592</v>
      </c>
      <c r="AK2154"/>
      <c r="AL2154"/>
      <c r="AM2154"/>
      <c r="AN2154"/>
    </row>
    <row r="2155" spans="1:40" x14ac:dyDescent="0.25">
      <c r="A2155"/>
      <c r="B2155">
        <f t="shared" si="1120"/>
        <v>221000</v>
      </c>
      <c r="C2155" s="186" t="str">
        <f t="shared" si="1088"/>
        <v>-1.56479763815342E-06+0.0110815497382596i</v>
      </c>
      <c r="D2155" s="158" t="str">
        <f t="shared" si="1089"/>
        <v>-5.95701795378785+0.0849585479933236i</v>
      </c>
      <c r="E2155" t="str">
        <f t="shared" si="1090"/>
        <v>2870</v>
      </c>
      <c r="F2155" t="str">
        <f t="shared" si="1091"/>
        <v>0.777000777000777</v>
      </c>
      <c r="G2155" t="str">
        <f t="shared" si="1086"/>
        <v>0.777000777000777</v>
      </c>
      <c r="H2155" t="str">
        <f t="shared" si="1092"/>
        <v>8.80769146154932+1.63165535629191i</v>
      </c>
      <c r="I2155" t="str">
        <f t="shared" si="1093"/>
        <v>867.86497055418i</v>
      </c>
      <c r="J2155" t="str">
        <f t="shared" si="1087"/>
        <v>-643.248262341894+187.699058663552i</v>
      </c>
      <c r="K2155" t="str">
        <f t="shared" si="1094"/>
        <v>0.362801125114254-1.24332639154969i</v>
      </c>
      <c r="L2155" t="str">
        <f t="shared" si="1095"/>
        <v>0.0259927245395417-0.0747695225892373i</v>
      </c>
      <c r="M2155" t="str">
        <f t="shared" si="1096"/>
        <v>0.388793849653796-1.31809591413893i</v>
      </c>
      <c r="N2155" t="str">
        <f t="shared" si="1097"/>
        <v>-0.980115047947392i</v>
      </c>
      <c r="O2155" t="str">
        <f t="shared" si="1098"/>
        <v>0.556926996062255-0.830561449296242i</v>
      </c>
      <c r="P2155" t="str">
        <f t="shared" si="1099"/>
        <v>0.443073003937745+0.830561449296242i</v>
      </c>
      <c r="Q2155" t="str">
        <f t="shared" si="1100"/>
        <v>-0.443073003937745+0.14955359865115i</v>
      </c>
      <c r="R2155" t="str">
        <f t="shared" si="1101"/>
        <v>-0.329706623779803-1.9858358635302i</v>
      </c>
      <c r="S2155" t="str">
        <f t="shared" si="1102"/>
        <v>0.101170189707933i</v>
      </c>
      <c r="T2155" t="str">
        <f t="shared" si="1103"/>
        <v>0.200907391042167-0.0333564816757648i</v>
      </c>
      <c r="U2155" t="str">
        <f t="shared" si="1104"/>
        <v>0.00005-0.00109114865687574i</v>
      </c>
      <c r="V2155" t="str">
        <f t="shared" si="1105"/>
        <v>3.33333333333333E-06-0.00120026352256331i</v>
      </c>
      <c r="W2155" t="str">
        <f t="shared" si="1106"/>
        <v>0.0000144685335128757-0.00057181808264486i</v>
      </c>
      <c r="X2155" t="str">
        <f t="shared" si="1107"/>
        <v>0.0000206350117694839-0.000571439032555755i</v>
      </c>
      <c r="Y2155" t="str">
        <f t="shared" si="1108"/>
        <v>0.009+0.138858395288669i</v>
      </c>
      <c r="Z2155" t="str">
        <f t="shared" si="1109"/>
        <v>-0.0574709610994578-0.00583796729990503i</v>
      </c>
      <c r="AA2155" t="str">
        <f t="shared" si="1110"/>
        <v>6.57595233594344-100.809802395997i</v>
      </c>
      <c r="AB2155" t="str">
        <f t="shared" si="1111"/>
        <v>1.3878406671924-0.2304219946511i</v>
      </c>
      <c r="AC2155" t="str">
        <f t="shared" si="1112"/>
        <v>1.23586562602647-1.91889376724746i</v>
      </c>
      <c r="AD2155" t="str">
        <f t="shared" si="1113"/>
        <v>0.414115137394468+0.456539084456974i</v>
      </c>
      <c r="AE2155" t="str">
        <f t="shared" si="1114"/>
        <v>-0.0211343347057056-0.0286553305937133i</v>
      </c>
      <c r="AF2155" t="str">
        <f t="shared" si="1115"/>
        <v>-14.7647094153372-1.54669680829859i</v>
      </c>
      <c r="AG2155" t="str">
        <f t="shared" si="1116"/>
        <v>1.17646347498882-0.140255762997976i</v>
      </c>
      <c r="AH2155" t="str">
        <f t="shared" si="1117"/>
        <v>0.178836080772944+0.408732475452648i</v>
      </c>
      <c r="AI2155">
        <f t="shared" si="1118"/>
        <v>-7.0104964319078427</v>
      </c>
      <c r="AJ2155">
        <f t="shared" si="1119"/>
        <v>66.368784143059429</v>
      </c>
      <c r="AK2155"/>
      <c r="AL2155"/>
      <c r="AM2155"/>
      <c r="AN2155"/>
    </row>
    <row r="2156" spans="1:40" x14ac:dyDescent="0.25">
      <c r="A2156"/>
      <c r="B2156">
        <f t="shared" si="1120"/>
        <v>222000</v>
      </c>
      <c r="C2156" s="186" t="str">
        <f t="shared" si="1088"/>
        <v>-1.55073211303361E-06+0.0110316328495239i</v>
      </c>
      <c r="D2156" s="158" t="str">
        <f t="shared" si="1089"/>
        <v>-5.95701784595216+0.0845758518463499i</v>
      </c>
      <c r="E2156" t="str">
        <f t="shared" si="1090"/>
        <v>2870</v>
      </c>
      <c r="F2156" t="str">
        <f t="shared" si="1091"/>
        <v>0.777000777000777</v>
      </c>
      <c r="G2156" t="str">
        <f t="shared" si="1086"/>
        <v>0.777000777000777</v>
      </c>
      <c r="H2156" t="str">
        <f t="shared" si="1092"/>
        <v>8.81051332924131+1.62486751206106i</v>
      </c>
      <c r="I2156" t="str">
        <f t="shared" si="1093"/>
        <v>871.791961371168i</v>
      </c>
      <c r="J2156" t="str">
        <f t="shared" si="1087"/>
        <v>-649.091754084844+188.54837567108i</v>
      </c>
      <c r="K2156" t="str">
        <f t="shared" si="1094"/>
        <v>0.359784499091232-1.23858479701284i</v>
      </c>
      <c r="L2156" t="str">
        <f t="shared" si="1095"/>
        <v>0.0257840726297528-0.0745049315271655i</v>
      </c>
      <c r="M2156" t="str">
        <f t="shared" si="1096"/>
        <v>0.385568571720985-1.31308972854001i</v>
      </c>
      <c r="N2156" t="str">
        <f t="shared" si="1097"/>
        <v>-0.984549957666611i</v>
      </c>
      <c r="O2156" t="str">
        <f t="shared" si="1098"/>
        <v>0.553238066163778-0.833023194243332i</v>
      </c>
      <c r="P2156" t="str">
        <f t="shared" si="1099"/>
        <v>0.446761933836222+0.833023194243332i</v>
      </c>
      <c r="Q2156" t="str">
        <f t="shared" si="1100"/>
        <v>-0.446761933836222+0.151526763423279i</v>
      </c>
      <c r="R2156" t="str">
        <f t="shared" si="1101"/>
        <v>-0.329673089029052-1.97639374247885i</v>
      </c>
      <c r="S2156" t="str">
        <f t="shared" si="1102"/>
        <v>0.10162797337177i</v>
      </c>
      <c r="T2156" t="str">
        <f t="shared" si="1103"/>
        <v>0.200856890632773-0.0335040079132337i</v>
      </c>
      <c r="U2156" t="str">
        <f t="shared" si="1104"/>
        <v>0.0000499999999999999-0.00108623357283576i</v>
      </c>
      <c r="V2156" t="str">
        <f t="shared" si="1105"/>
        <v>3.33333333333333E-06-0.00119485693011933i</v>
      </c>
      <c r="W2156" t="str">
        <f t="shared" si="1106"/>
        <v>0.0000144684778044077-0.000569244708191902i</v>
      </c>
      <c r="X2156" t="str">
        <f t="shared" si="1107"/>
        <v>0.0000205795494338697-0.000568867960744914i</v>
      </c>
      <c r="Y2156" t="str">
        <f t="shared" si="1108"/>
        <v>0.009+0.139486713819387i</v>
      </c>
      <c r="Z2156" t="str">
        <f t="shared" si="1109"/>
        <v>-0.056955112562342-0.00577234559558107i</v>
      </c>
      <c r="AA2156" t="str">
        <f t="shared" si="1110"/>
        <v>6.51656963042181-100.355837503019i</v>
      </c>
      <c r="AB2156" t="str">
        <f t="shared" si="1111"/>
        <v>1.38749181729941-0.231441085640113i</v>
      </c>
      <c r="AC2156" t="str">
        <f t="shared" si="1112"/>
        <v>1.23107032595451-1.91113766255698i</v>
      </c>
      <c r="AD2156" t="str">
        <f t="shared" si="1113"/>
        <v>0.416103629076937+0.457967525923693i</v>
      </c>
      <c r="AE2156" t="str">
        <f t="shared" si="1114"/>
        <v>-0.0210556822004911-0.0284854859394887i</v>
      </c>
      <c r="AF2156" t="str">
        <f t="shared" si="1115"/>
        <v>-14.7675311751935-1.54029166021471i</v>
      </c>
      <c r="AG2156" t="str">
        <f t="shared" si="1116"/>
        <v>1.1761900440459-0.140362064304726i</v>
      </c>
      <c r="AH2156" t="str">
        <f t="shared" si="1117"/>
        <v>0.178545545933837+0.406527174044428i</v>
      </c>
      <c r="AI2156">
        <f t="shared" si="1118"/>
        <v>-7.0521895787240316</v>
      </c>
      <c r="AJ2156">
        <f t="shared" si="1119"/>
        <v>66.289059295019555</v>
      </c>
      <c r="AK2156"/>
      <c r="AL2156"/>
      <c r="AM2156"/>
      <c r="AN2156"/>
    </row>
    <row r="2157" spans="1:40" x14ac:dyDescent="0.25">
      <c r="A2157"/>
      <c r="B2157">
        <f t="shared" si="1120"/>
        <v>223000</v>
      </c>
      <c r="C2157" s="186" t="str">
        <f t="shared" si="1088"/>
        <v>-0.0000015368553856354+0.0109821636458626i</v>
      </c>
      <c r="D2157" s="158" t="str">
        <f t="shared" si="1089"/>
        <v>-5.95701773956392+0.0841965879516133i</v>
      </c>
      <c r="E2157" t="str">
        <f t="shared" si="1090"/>
        <v>2870</v>
      </c>
      <c r="F2157" t="str">
        <f t="shared" si="1091"/>
        <v>0.777000777000777</v>
      </c>
      <c r="G2157" t="str">
        <f t="shared" si="1086"/>
        <v>0.777000777000777</v>
      </c>
      <c r="H2157" t="str">
        <f t="shared" si="1092"/>
        <v>8.81329923393471+1.61813341569981i</v>
      </c>
      <c r="I2157" t="str">
        <f t="shared" si="1093"/>
        <v>875.718952188155i</v>
      </c>
      <c r="J2157" t="str">
        <f t="shared" si="1087"/>
        <v>-654.961627280359+189.397692678607i</v>
      </c>
      <c r="K2157" t="str">
        <f t="shared" si="1094"/>
        <v>0.35680434115221-1.23387538990935i</v>
      </c>
      <c r="L2157" t="str">
        <f t="shared" si="1095"/>
        <v>0.0255778242980523-0.0742418853980585i</v>
      </c>
      <c r="M2157" t="str">
        <f t="shared" si="1096"/>
        <v>0.382382165450262-1.30811727530741i</v>
      </c>
      <c r="N2157" t="str">
        <f t="shared" si="1097"/>
        <v>-0.98898486738583i</v>
      </c>
      <c r="O2157" t="str">
        <f t="shared" si="1098"/>
        <v>0.549538254962157-0.835468554963709i</v>
      </c>
      <c r="P2157" t="str">
        <f t="shared" si="1099"/>
        <v>0.450461745037843+0.835468554963709i</v>
      </c>
      <c r="Q2157" t="str">
        <f t="shared" si="1100"/>
        <v>-0.450461745037843+0.153516312422121i</v>
      </c>
      <c r="R2157" t="str">
        <f t="shared" si="1101"/>
        <v>-0.329639391127172-1.9670340233757i</v>
      </c>
      <c r="S2157" t="str">
        <f t="shared" si="1102"/>
        <v>0.102085757035607i</v>
      </c>
      <c r="T2157" t="str">
        <f t="shared" si="1103"/>
        <v>0.200806157391104-0.0336514867919739i</v>
      </c>
      <c r="U2157" t="str">
        <f t="shared" si="1104"/>
        <v>0.0000500000000000001-0.00108136257026699i</v>
      </c>
      <c r="V2157" t="str">
        <f t="shared" si="1105"/>
        <v>3.33333333333333E-06-0.00118949882729369i</v>
      </c>
      <c r="W2157" t="str">
        <f t="shared" si="1106"/>
        <v>0.0000144684218449852-0.000566694424015761i</v>
      </c>
      <c r="X2157" t="str">
        <f t="shared" si="1107"/>
        <v>0.0000205248304419847-0.000566319950605239i</v>
      </c>
      <c r="Y2157" t="str">
        <f t="shared" si="1108"/>
        <v>0.009+0.140115032350105i</v>
      </c>
      <c r="Z2157" t="str">
        <f t="shared" si="1109"/>
        <v>-0.0564461789474797-0.0057078404470463i</v>
      </c>
      <c r="AA2157" t="str">
        <f t="shared" si="1110"/>
        <v>6.45798885557905-99.9059418854479i</v>
      </c>
      <c r="AB2157" t="str">
        <f t="shared" si="1111"/>
        <v>1.38714135903303-0.232459849481532i</v>
      </c>
      <c r="AC2157" t="str">
        <f t="shared" si="1112"/>
        <v>1.22633337173052-1.9034320756695i</v>
      </c>
      <c r="AD2157" t="str">
        <f t="shared" si="1113"/>
        <v>0.418098565844261+0.459387622097302i</v>
      </c>
      <c r="AE2157" t="str">
        <f t="shared" si="1114"/>
        <v>-0.0209779552150504-0.0283171158281394i</v>
      </c>
      <c r="AF2157" t="str">
        <f t="shared" si="1115"/>
        <v>-14.7703169734986-1.5339368277482i</v>
      </c>
      <c r="AG2157" t="str">
        <f t="shared" si="1116"/>
        <v>1.17591617681675-0.140469795377384i</v>
      </c>
      <c r="AH2157" t="str">
        <f t="shared" si="1117"/>
        <v>0.178258144877745+0.404341337538667i</v>
      </c>
      <c r="AI2157">
        <f t="shared" si="1118"/>
        <v>-7.0936918110555656</v>
      </c>
      <c r="AJ2157">
        <f t="shared" si="1119"/>
        <v>66.209210016018119</v>
      </c>
      <c r="AK2157"/>
      <c r="AL2157"/>
      <c r="AM2157"/>
      <c r="AN2157"/>
    </row>
    <row r="2158" spans="1:40" x14ac:dyDescent="0.25">
      <c r="A2158"/>
      <c r="B2158">
        <f t="shared" si="1120"/>
        <v>224000</v>
      </c>
      <c r="C2158" s="186" t="str">
        <f t="shared" si="1088"/>
        <v>-1.52316409210771E-06+0.0109331361314938i</v>
      </c>
      <c r="D2158" s="158" t="str">
        <f t="shared" si="1089"/>
        <v>-5.95701763459733+0.0838207103414525i</v>
      </c>
      <c r="E2158" t="str">
        <f t="shared" si="1090"/>
        <v>2870</v>
      </c>
      <c r="F2158" t="str">
        <f t="shared" si="1091"/>
        <v>0.777000777000777</v>
      </c>
      <c r="G2158" t="str">
        <f t="shared" si="1086"/>
        <v>0.777000777000777</v>
      </c>
      <c r="H2158" t="str">
        <f t="shared" si="1092"/>
        <v>8.81604977595325+1.61145246585337i</v>
      </c>
      <c r="I2158" t="str">
        <f t="shared" si="1093"/>
        <v>879.645943005142i</v>
      </c>
      <c r="J2158" t="str">
        <f t="shared" si="1087"/>
        <v>-660.857881928438+190.247009686134i</v>
      </c>
      <c r="K2158" t="str">
        <f t="shared" si="1094"/>
        <v>0.353860082652542-1.22919789964943i</v>
      </c>
      <c r="L2158" t="str">
        <f t="shared" si="1095"/>
        <v>0.0253739443921921-0.0739803755674415i</v>
      </c>
      <c r="M2158" t="str">
        <f t="shared" si="1096"/>
        <v>0.379234027044734-1.30317827521687i</v>
      </c>
      <c r="N2158" t="str">
        <f t="shared" si="1097"/>
        <v>-0.993419777105049i</v>
      </c>
      <c r="O2158" t="str">
        <f t="shared" si="1098"/>
        <v>0.545827635226729-0.837897483361059i</v>
      </c>
      <c r="P2158" t="str">
        <f t="shared" si="1099"/>
        <v>0.454172364773271+0.837897483361059i</v>
      </c>
      <c r="Q2158" t="str">
        <f t="shared" si="1100"/>
        <v>-0.454172364773271+0.15552229374399i</v>
      </c>
      <c r="R2158" t="str">
        <f t="shared" si="1101"/>
        <v>-0.329605529910507-1.95775560198896i</v>
      </c>
      <c r="S2158" t="str">
        <f t="shared" si="1102"/>
        <v>0.102543540699444i</v>
      </c>
      <c r="T2158" t="str">
        <f t="shared" si="1103"/>
        <v>0.200755191252119-0.0337989180711399i</v>
      </c>
      <c r="U2158" t="str">
        <f t="shared" si="1104"/>
        <v>0.00005-0.00107653505879258i</v>
      </c>
      <c r="V2158" t="str">
        <f t="shared" si="1105"/>
        <v>3.33333333333333E-06-0.00118418856467184i</v>
      </c>
      <c r="W2158" t="str">
        <f t="shared" si="1106"/>
        <v>0.0000144683656346155-0.000564166920871335i</v>
      </c>
      <c r="X2158" t="str">
        <f t="shared" si="1107"/>
        <v>0.0000204708415475597-0.000563794693415799i</v>
      </c>
      <c r="Y2158" t="str">
        <f t="shared" si="1108"/>
        <v>0.009+0.140743350880823i</v>
      </c>
      <c r="Z2158" t="str">
        <f t="shared" si="1109"/>
        <v>-0.0559440372594137-0.00564442747603668i</v>
      </c>
      <c r="AA2158" t="str">
        <f t="shared" si="1110"/>
        <v>6.40019561602603-99.4600610906909i</v>
      </c>
      <c r="AB2158" t="str">
        <f t="shared" si="1111"/>
        <v>1.38678929194398-0.233478284511629i</v>
      </c>
      <c r="AC2158" t="str">
        <f t="shared" si="1112"/>
        <v>1.22165385973597-1.89577658762762i</v>
      </c>
      <c r="AD2158" t="str">
        <f t="shared" si="1113"/>
        <v>0.420099914712319+0.460799344902827i</v>
      </c>
      <c r="AE2158" t="str">
        <f t="shared" si="1114"/>
        <v>-0.0209011367980333-0.02815019922164i</v>
      </c>
      <c r="AF2158" t="str">
        <f t="shared" si="1115"/>
        <v>-14.7730674105506-1.52763175551192i</v>
      </c>
      <c r="AG2158" t="str">
        <f t="shared" si="1116"/>
        <v>1.17564186650981-0.140578925188407i</v>
      </c>
      <c r="AH2158" t="str">
        <f t="shared" si="1117"/>
        <v>0.177973824603136+0.402174687261467i</v>
      </c>
      <c r="AI2158">
        <f t="shared" si="1118"/>
        <v>-7.1350050418092135</v>
      </c>
      <c r="AJ2158">
        <f t="shared" si="1119"/>
        <v>66.129236836204484</v>
      </c>
      <c r="AK2158"/>
      <c r="AL2158"/>
      <c r="AM2158"/>
      <c r="AN2158"/>
    </row>
    <row r="2159" spans="1:40" x14ac:dyDescent="0.25">
      <c r="A2159"/>
      <c r="B2159">
        <f t="shared" si="1120"/>
        <v>225000</v>
      </c>
      <c r="C2159" s="186" t="str">
        <f t="shared" si="1088"/>
        <v>-1.50965494318522E-06+0.0108845444172275i</v>
      </c>
      <c r="D2159" s="158" t="str">
        <f t="shared" si="1089"/>
        <v>-5.95701753102719+0.0834481738654109i</v>
      </c>
      <c r="E2159" t="str">
        <f t="shared" si="1090"/>
        <v>2870</v>
      </c>
      <c r="F2159" t="str">
        <f t="shared" si="1091"/>
        <v>0.777000777000777</v>
      </c>
      <c r="G2159" t="str">
        <f t="shared" si="1086"/>
        <v>0.777000777000777</v>
      </c>
      <c r="H2159" t="str">
        <f t="shared" si="1092"/>
        <v>8.81876554332262+1.60482406944128i</v>
      </c>
      <c r="I2159" t="str">
        <f t="shared" si="1093"/>
        <v>883.572933822129i</v>
      </c>
      <c r="J2159" t="str">
        <f t="shared" si="1087"/>
        <v>-666.780518029081+191.096326693662i</v>
      </c>
      <c r="K2159" t="str">
        <f t="shared" si="1094"/>
        <v>0.350951165633533-1.22455205745092i</v>
      </c>
      <c r="L2159" t="str">
        <f t="shared" si="1095"/>
        <v>0.0251723983665398-0.0737203933472081i</v>
      </c>
      <c r="M2159" t="str">
        <f t="shared" si="1096"/>
        <v>0.376123564000073-1.29827245079813i</v>
      </c>
      <c r="N2159" t="str">
        <f t="shared" si="1097"/>
        <v>-0.997854686824268i</v>
      </c>
      <c r="O2159" t="str">
        <f t="shared" si="1098"/>
        <v>0.542106279939418-0.840309931662268i</v>
      </c>
      <c r="P2159" t="str">
        <f t="shared" si="1099"/>
        <v>0.457893720060582+0.840309931662268i</v>
      </c>
      <c r="Q2159" t="str">
        <f t="shared" si="1100"/>
        <v>-0.457893720060582+0.157544755162i</v>
      </c>
      <c r="R2159" t="str">
        <f t="shared" si="1101"/>
        <v>-0.329571505214566-1.9485573937149i</v>
      </c>
      <c r="S2159" t="str">
        <f t="shared" si="1102"/>
        <v>0.10300132436328i</v>
      </c>
      <c r="T2159" t="str">
        <f t="shared" si="1103"/>
        <v>0.200703992150496-0.0339463015094999i</v>
      </c>
      <c r="U2159" t="str">
        <f t="shared" si="1104"/>
        <v>0.00005-0.00107175045853128i</v>
      </c>
      <c r="V2159" t="str">
        <f t="shared" si="1105"/>
        <v>3.33333333333333E-06-0.00117892550438441i</v>
      </c>
      <c r="W2159" t="str">
        <f t="shared" si="1106"/>
        <v>0.000014468309173306-0.000561661895011234i</v>
      </c>
      <c r="X2159" t="str">
        <f t="shared" si="1107"/>
        <v>0.0000204175697979653-0.000561291885940933i</v>
      </c>
      <c r="Y2159" t="str">
        <f t="shared" si="1108"/>
        <v>0.009+0.141371669411541i</v>
      </c>
      <c r="Z2159" t="str">
        <f t="shared" si="1109"/>
        <v>-0.0554485672241042-0.00558208294723906i</v>
      </c>
      <c r="AA2159" t="str">
        <f t="shared" si="1110"/>
        <v>6.34317583838752-99.0181416329505i</v>
      </c>
      <c r="AB2159" t="str">
        <f t="shared" si="1111"/>
        <v>1.38643561558102-0.234496389064008i</v>
      </c>
      <c r="AC2159" t="str">
        <f t="shared" si="1112"/>
        <v>1.21703090325553-1.88817078211409i</v>
      </c>
      <c r="AD2159" t="str">
        <f t="shared" si="1113"/>
        <v>0.422107642572705+0.462202666377753i</v>
      </c>
      <c r="AE2159" t="str">
        <f t="shared" si="1114"/>
        <v>-0.0208252103728451-0.0279847154913114i</v>
      </c>
      <c r="AF2159" t="str">
        <f t="shared" si="1115"/>
        <v>-14.7757830743498-1.52137589557587i</v>
      </c>
      <c r="AG2159" t="str">
        <f t="shared" si="1116"/>
        <v>1.17536710653715-0.14068942321393i</v>
      </c>
      <c r="AH2159" t="str">
        <f t="shared" si="1117"/>
        <v>0.177692533123375+0.400026949842369i</v>
      </c>
      <c r="AI2159">
        <f t="shared" si="1118"/>
        <v>-7.1761311566237982</v>
      </c>
      <c r="AJ2159">
        <f t="shared" si="1119"/>
        <v>66.049140283379415</v>
      </c>
      <c r="AK2159"/>
      <c r="AL2159"/>
      <c r="AM2159"/>
      <c r="AN2159"/>
    </row>
    <row r="2160" spans="1:40" x14ac:dyDescent="0.25">
      <c r="A2160"/>
      <c r="B2160">
        <f t="shared" si="1120"/>
        <v>226000</v>
      </c>
      <c r="C2160" s="186" t="str">
        <f t="shared" si="1088"/>
        <v>-1.49632472221266E-06+0.010836382718107i</v>
      </c>
      <c r="D2160" s="158" t="str">
        <f t="shared" si="1089"/>
        <v>-5.95701742882883+0.0830789341721537i</v>
      </c>
      <c r="E2160" t="str">
        <f t="shared" si="1090"/>
        <v>2870</v>
      </c>
      <c r="F2160" t="str">
        <f t="shared" si="1091"/>
        <v>0.777000777000777</v>
      </c>
      <c r="G2160" t="str">
        <f t="shared" si="1086"/>
        <v>0.777000777000777</v>
      </c>
      <c r="H2160" t="str">
        <f t="shared" si="1092"/>
        <v>8.82144711206697+1.59824764153238i</v>
      </c>
      <c r="I2160" t="str">
        <f t="shared" si="1093"/>
        <v>887.499924639117i</v>
      </c>
      <c r="J2160" t="str">
        <f t="shared" si="1087"/>
        <v>-672.729535582288+191.945643701189i</v>
      </c>
      <c r="K2160" t="str">
        <f t="shared" si="1094"/>
        <v>0.348077042591392-1.21993759636397i</v>
      </c>
      <c r="L2160" t="str">
        <f t="shared" si="1095"/>
        <v>0.02497315227041-0.073461930000773i</v>
      </c>
      <c r="M2160" t="str">
        <f t="shared" si="1096"/>
        <v>0.373050194861802-1.29339952636474i</v>
      </c>
      <c r="N2160" t="str">
        <f t="shared" si="1097"/>
        <v>-1.00228959654349i</v>
      </c>
      <c r="O2160" t="str">
        <f t="shared" si="1098"/>
        <v>0.538374262293296-0.842705852418357i</v>
      </c>
      <c r="P2160" t="str">
        <f t="shared" si="1099"/>
        <v>0.461625737706704+0.842705852418357i</v>
      </c>
      <c r="Q2160" t="str">
        <f t="shared" si="1100"/>
        <v>-0.461625737706704+0.159583744125133i</v>
      </c>
      <c r="R2160" t="str">
        <f t="shared" si="1101"/>
        <v>-0.329537316873996-1.93943833314357i</v>
      </c>
      <c r="S2160" t="str">
        <f t="shared" si="1102"/>
        <v>0.103459108027117i</v>
      </c>
      <c r="T2160" t="str">
        <f t="shared" si="1103"/>
        <v>0.200652560020632-0.034093636865433i</v>
      </c>
      <c r="U2160" t="str">
        <f t="shared" si="1104"/>
        <v>0.00005-0.00106700819986521i</v>
      </c>
      <c r="V2160" t="str">
        <f t="shared" si="1105"/>
        <v>3.33333333333333E-06-0.00117370901985174i</v>
      </c>
      <c r="W2160" t="str">
        <f t="shared" si="1106"/>
        <v>0.0000144682524610644-0.000559179048064098i</v>
      </c>
      <c r="X2160" t="str">
        <f t="shared" si="1107"/>
        <v>0.0000203650025264354-0.000558811230308941i</v>
      </c>
      <c r="Y2160" t="str">
        <f t="shared" si="1108"/>
        <v>0.009+0.141999987942259i</v>
      </c>
      <c r="Z2160" t="str">
        <f t="shared" si="1109"/>
        <v>-0.0549596512170206-0.00552078374849375i</v>
      </c>
      <c r="AA2160" t="str">
        <f t="shared" si="1110"/>
        <v>6.28691576268584-98.580130971877i</v>
      </c>
      <c r="AB2160" t="str">
        <f t="shared" si="1111"/>
        <v>1.38608032949097-0.235514161469585i</v>
      </c>
      <c r="AC2160" t="str">
        <f t="shared" si="1112"/>
        <v>1.21246363211377-1.88061424549605i</v>
      </c>
      <c r="AD2160" t="str">
        <f t="shared" si="1113"/>
        <v>0.424121716193116+0.463597558672736i</v>
      </c>
      <c r="AE2160" t="str">
        <f t="shared" si="1114"/>
        <v>-0.020750159727776-0.027820644407858i</v>
      </c>
      <c r="AF2160" t="str">
        <f t="shared" si="1115"/>
        <v>-14.7784645408958-1.51516870736023i</v>
      </c>
      <c r="AG2160" t="str">
        <f t="shared" si="1116"/>
        <v>1.17509189050922-0.140801259422844i</v>
      </c>
      <c r="AH2160" t="str">
        <f t="shared" si="1117"/>
        <v>0.177414219444064+0.397897857088675i</v>
      </c>
      <c r="AI2160">
        <f t="shared" si="1118"/>
        <v>-7.2170720143879175</v>
      </c>
      <c r="AJ2160">
        <f t="shared" si="1119"/>
        <v>65.968920882822403</v>
      </c>
      <c r="AK2160"/>
      <c r="AL2160"/>
      <c r="AM2160"/>
      <c r="AN2160"/>
    </row>
    <row r="2161" spans="1:40" x14ac:dyDescent="0.25">
      <c r="A2161"/>
      <c r="B2161">
        <f t="shared" si="1120"/>
        <v>227000</v>
      </c>
      <c r="C2161" s="186" t="str">
        <f t="shared" si="1088"/>
        <v>-1.48317028322974E-06+0.0107886453511132i</v>
      </c>
      <c r="D2161" s="158" t="str">
        <f t="shared" si="1089"/>
        <v>-5.95701732797813+0.0827129476918679i</v>
      </c>
      <c r="E2161" t="str">
        <f t="shared" si="1090"/>
        <v>2870</v>
      </c>
      <c r="F2161" t="str">
        <f t="shared" si="1091"/>
        <v>0.777000777000777</v>
      </c>
      <c r="G2161" t="str">
        <f t="shared" si="1086"/>
        <v>0.777000777000777</v>
      </c>
      <c r="H2161" t="str">
        <f t="shared" si="1092"/>
        <v>8.82409504649731+1.59172260522141i</v>
      </c>
      <c r="I2161" t="str">
        <f t="shared" si="1093"/>
        <v>891.426915456104i</v>
      </c>
      <c r="J2161" t="str">
        <f t="shared" si="1087"/>
        <v>-678.70493458806+192.794960708717i</v>
      </c>
      <c r="K2161" t="str">
        <f t="shared" si="1094"/>
        <v>0.345237176251733-1.21535425129348i</v>
      </c>
      <c r="L2161" t="str">
        <f t="shared" si="1095"/>
        <v>0.0247761727366306-0.0732049767480099i</v>
      </c>
      <c r="M2161" t="str">
        <f t="shared" si="1096"/>
        <v>0.370013348988364-1.28855922804149i</v>
      </c>
      <c r="N2161" t="str">
        <f t="shared" si="1097"/>
        <v>-1.00672450626271i</v>
      </c>
      <c r="O2161" t="str">
        <f t="shared" si="1098"/>
        <v>0.534631655691152-0.845085198505415i</v>
      </c>
      <c r="P2161" t="str">
        <f t="shared" si="1099"/>
        <v>0.465368344308848+0.845085198505415i</v>
      </c>
      <c r="Q2161" t="str">
        <f t="shared" si="1100"/>
        <v>-0.465368344308848+0.161639307757295i</v>
      </c>
      <c r="R2161" t="str">
        <f t="shared" si="1101"/>
        <v>-0.32950296472261-1.93039737363604i</v>
      </c>
      <c r="S2161" t="str">
        <f t="shared" si="1102"/>
        <v>0.103916891690954i</v>
      </c>
      <c r="T2161" t="str">
        <f t="shared" si="1103"/>
        <v>0.200600894796638-0.0342409238969277i</v>
      </c>
      <c r="U2161" t="str">
        <f t="shared" si="1104"/>
        <v>0.00005-0.00106230772321382i</v>
      </c>
      <c r="V2161" t="str">
        <f t="shared" si="1105"/>
        <v>3.33333333333333E-06-0.00116853849553521i</v>
      </c>
      <c r="W2161" t="str">
        <f t="shared" si="1106"/>
        <v>0.0000144681954978981-0.000556718086916228i</v>
      </c>
      <c r="X2161" t="str">
        <f t="shared" si="1107"/>
        <v>0.0000203131273445298-0.000556352433894056i</v>
      </c>
      <c r="Y2161" t="str">
        <f t="shared" si="1108"/>
        <v>0.009+0.142628306472977i</v>
      </c>
      <c r="Z2161" t="str">
        <f t="shared" si="1109"/>
        <v>-0.054477174193443-0.00546050737169246i</v>
      </c>
      <c r="AA2161" t="str">
        <f t="shared" si="1110"/>
        <v>6.231401933992-98.1459774917801i</v>
      </c>
      <c r="AB2161" t="str">
        <f t="shared" si="1111"/>
        <v>1.38572343321868-0.236531600056578i</v>
      </c>
      <c r="AC2161" t="str">
        <f t="shared" si="1112"/>
        <v>1.20795119232058-1.87310656686578i</v>
      </c>
      <c r="AD2161" t="str">
        <f t="shared" si="1113"/>
        <v>0.426142102217721+0.46498399405227i</v>
      </c>
      <c r="AE2161" t="str">
        <f t="shared" si="1114"/>
        <v>-0.0206759690064333-0.0276579661316967i</v>
      </c>
      <c r="AF2161" t="str">
        <f t="shared" si="1115"/>
        <v>-14.7811123744754-1.50900965752954i</v>
      </c>
      <c r="AG2161" t="str">
        <f t="shared" si="1116"/>
        <v>1.17481621222983-0.140914404266147i</v>
      </c>
      <c r="AH2161" t="str">
        <f t="shared" si="1117"/>
        <v>0.177138833540945+0.395787145863281i</v>
      </c>
      <c r="AI2161">
        <f t="shared" si="1118"/>
        <v>-7.257829447746361</v>
      </c>
      <c r="AJ2161">
        <f t="shared" si="1119"/>
        <v>65.888579157126458</v>
      </c>
      <c r="AK2161"/>
      <c r="AL2161"/>
      <c r="AM2161"/>
      <c r="AN2161"/>
    </row>
    <row r="2162" spans="1:40" x14ac:dyDescent="0.25">
      <c r="A2162"/>
      <c r="B2162">
        <f t="shared" si="1120"/>
        <v>228000</v>
      </c>
      <c r="C2162" s="186" t="str">
        <f t="shared" si="1088"/>
        <v>-1.47018854911488E-06+0.010741326732929i</v>
      </c>
      <c r="D2162" s="158" t="str">
        <f t="shared" si="1089"/>
        <v>-5.9570172284515+0.0823501716191224i</v>
      </c>
      <c r="E2162" t="str">
        <f t="shared" si="1090"/>
        <v>2870</v>
      </c>
      <c r="F2162" t="str">
        <f t="shared" si="1091"/>
        <v>0.777000777000777</v>
      </c>
      <c r="G2162" t="str">
        <f t="shared" si="1086"/>
        <v>0.777000777000777</v>
      </c>
      <c r="H2162" t="str">
        <f t="shared" si="1092"/>
        <v>8.82670989949198+1.58524839150749i</v>
      </c>
      <c r="I2162" t="str">
        <f t="shared" si="1093"/>
        <v>895.353906273091i</v>
      </c>
      <c r="J2162" t="str">
        <f t="shared" si="1087"/>
        <v>-684.706715046395+193.644277716244i</v>
      </c>
      <c r="K2162" t="str">
        <f t="shared" si="1094"/>
        <v>0.342431039349458-1.21080175901951i</v>
      </c>
      <c r="L2162" t="str">
        <f t="shared" si="1095"/>
        <v>0.0245814269703411-0.0729495247699816i</v>
      </c>
      <c r="M2162" t="str">
        <f t="shared" si="1096"/>
        <v>0.367012466319799-1.28375128378949i</v>
      </c>
      <c r="N2162" t="str">
        <f t="shared" si="1097"/>
        <v>-1.01115941598192i</v>
      </c>
      <c r="O2162" t="str">
        <f t="shared" si="1098"/>
        <v>0.530878533744048-0.847447923125528i</v>
      </c>
      <c r="P2162" t="str">
        <f t="shared" si="1099"/>
        <v>0.469121466255952+0.847447923125528i</v>
      </c>
      <c r="Q2162" t="str">
        <f t="shared" si="1100"/>
        <v>-0.469121466255952+0.163711492856392i</v>
      </c>
      <c r="R2162" t="str">
        <f t="shared" si="1101"/>
        <v>-0.329468448593363-1.92143348691282i</v>
      </c>
      <c r="S2162" t="str">
        <f t="shared" si="1102"/>
        <v>0.104374675354791i</v>
      </c>
      <c r="T2162" t="str">
        <f t="shared" si="1103"/>
        <v>0.20054899641235-0.0343881623615789i</v>
      </c>
      <c r="U2162" t="str">
        <f t="shared" si="1104"/>
        <v>0.00005-0.00105764847881376i</v>
      </c>
      <c r="V2162" t="str">
        <f t="shared" si="1105"/>
        <v>3.33333333333333E-06-0.00116341332669514i</v>
      </c>
      <c r="W2162" t="str">
        <f t="shared" si="1106"/>
        <v>0.0000144681382838146-0.000554278723596272i</v>
      </c>
      <c r="X2162" t="str">
        <f t="shared" si="1107"/>
        <v>0.0000202619321348282-0.000553915209201456i</v>
      </c>
      <c r="Y2162" t="str">
        <f t="shared" si="1108"/>
        <v>0.009+0.143256625003695i</v>
      </c>
      <c r="Z2162" t="str">
        <f t="shared" si="1109"/>
        <v>-0.054001023620888-0.00540123189434447i</v>
      </c>
      <c r="AA2162" t="str">
        <f t="shared" si="1110"/>
        <v>6.17662119433576-97.7156304813879i</v>
      </c>
      <c r="AB2162" t="str">
        <f t="shared" si="1111"/>
        <v>1.3853649263071-0.237548703150486i</v>
      </c>
      <c r="AC2162" t="str">
        <f t="shared" si="1112"/>
        <v>1.20349274572495-1.865647338078i</v>
      </c>
      <c r="AD2162" t="str">
        <f t="shared" si="1113"/>
        <v>0.428168767167544+0.466361944895391i</v>
      </c>
      <c r="AE2162" t="str">
        <f t="shared" si="1114"/>
        <v>-0.0206026226984635-0.0274966612035668i</v>
      </c>
      <c r="AF2162" t="str">
        <f t="shared" si="1115"/>
        <v>-14.7837271279435-1.50289821988837i</v>
      </c>
      <c r="AG2162" t="str">
        <f t="shared" si="1116"/>
        <v>1.17454006569127-0.141028828666576i</v>
      </c>
      <c r="AH2162" t="str">
        <f t="shared" si="1117"/>
        <v>0.176866326338332+0.393694557965974i</v>
      </c>
      <c r="AI2162">
        <f t="shared" si="1118"/>
        <v>-7.298405263594562</v>
      </c>
      <c r="AJ2162">
        <f t="shared" si="1119"/>
        <v>65.80811562604589</v>
      </c>
      <c r="AK2162"/>
      <c r="AL2162"/>
      <c r="AM2162"/>
      <c r="AN2162"/>
    </row>
    <row r="2163" spans="1:40" x14ac:dyDescent="0.25">
      <c r="A2163"/>
      <c r="B2163">
        <f t="shared" si="1120"/>
        <v>229000</v>
      </c>
      <c r="C2163" s="186" t="str">
        <f t="shared" si="1088"/>
        <v>-1.45737650978556E-06+0.0106944213777626i</v>
      </c>
      <c r="D2163" s="158" t="str">
        <f t="shared" si="1089"/>
        <v>-5.95701713022587+0.08199056389618i</v>
      </c>
      <c r="E2163" t="str">
        <f t="shared" si="1090"/>
        <v>2870</v>
      </c>
      <c r="F2163" t="str">
        <f t="shared" si="1091"/>
        <v>0.777000777000777</v>
      </c>
      <c r="G2163" t="str">
        <f t="shared" si="1086"/>
        <v>0.777000777000777</v>
      </c>
      <c r="H2163" t="str">
        <f t="shared" si="1092"/>
        <v>8.82929221276935+1.57882443917411i</v>
      </c>
      <c r="I2163" t="str">
        <f t="shared" si="1093"/>
        <v>899.280897090078i</v>
      </c>
      <c r="J2163" t="str">
        <f t="shared" si="1087"/>
        <v>-690.734876957295+194.493594723772i</v>
      </c>
      <c r="K2163" t="str">
        <f t="shared" si="1094"/>
        <v>0.339658114413904-1.20627985821561i</v>
      </c>
      <c r="L2163" t="str">
        <f t="shared" si="1095"/>
        <v>0.024388882738015-0.0726955652134688i</v>
      </c>
      <c r="M2163" t="str">
        <f t="shared" si="1096"/>
        <v>0.364046997151919-1.27897542342908i</v>
      </c>
      <c r="N2163" t="str">
        <f t="shared" si="1097"/>
        <v>-1.01559432570114i</v>
      </c>
      <c r="O2163" t="str">
        <f t="shared" si="1098"/>
        <v>0.527114970269839-0.84979397980771i</v>
      </c>
      <c r="P2163" t="str">
        <f t="shared" si="1099"/>
        <v>0.472885029730161+0.84979397980771i</v>
      </c>
      <c r="Q2163" t="str">
        <f t="shared" si="1100"/>
        <v>-0.472885029730161+0.16580034589343i</v>
      </c>
      <c r="R2163" t="str">
        <f t="shared" si="1101"/>
        <v>-0.329433768318355-1.91254566265282i</v>
      </c>
      <c r="S2163" t="str">
        <f t="shared" si="1102"/>
        <v>0.104832459018628i</v>
      </c>
      <c r="T2163" t="str">
        <f t="shared" si="1103"/>
        <v>0.200496864801306-0.0345353520165861i</v>
      </c>
      <c r="U2163" t="str">
        <f t="shared" si="1104"/>
        <v>0.0000499999999999999-0.00105302992650453i</v>
      </c>
      <c r="V2163" t="str">
        <f t="shared" si="1105"/>
        <v>3.33333333333333E-06-0.00115833291915499i</v>
      </c>
      <c r="W2163" t="str">
        <f t="shared" si="1106"/>
        <v>0.0000144680808188216-0.000551860675162936i</v>
      </c>
      <c r="X2163" t="str">
        <f t="shared" si="1107"/>
        <v>0.0000202114050438464-0.000551499273755312i</v>
      </c>
      <c r="Y2163" t="str">
        <f t="shared" si="1108"/>
        <v>0.009+0.143884943534413i</v>
      </c>
      <c r="Z2163" t="str">
        <f t="shared" si="1109"/>
        <v>-0.0535310894135924-0.00534293596178488i</v>
      </c>
      <c r="AA2163" t="str">
        <f t="shared" si="1110"/>
        <v>6.1225606748653-97.2890401141365i</v>
      </c>
      <c r="AB2163" t="str">
        <f t="shared" si="1111"/>
        <v>1.38500480829711-0.238565469074076i</v>
      </c>
      <c r="AC2163" t="str">
        <f t="shared" si="1112"/>
        <v>1.19908746967696-1.85823615378366i</v>
      </c>
      <c r="AD2163" t="str">
        <f t="shared" si="1113"/>
        <v>0.430201677440868+0.467731383696318i</v>
      </c>
      <c r="AE2163" t="str">
        <f t="shared" si="1114"/>
        <v>-0.0205301056305581-0.0273367105354099i</v>
      </c>
      <c r="AF2163" t="str">
        <f t="shared" si="1115"/>
        <v>-14.7863093429952-1.49683387527793i</v>
      </c>
      <c r="AG2163" t="str">
        <f t="shared" si="1116"/>
        <v>1.17426344506955-0.141144504008528i</v>
      </c>
      <c r="AH2163" t="str">
        <f t="shared" si="1117"/>
        <v>0.176596649688101+0.39161984001801i</v>
      </c>
      <c r="AI2163">
        <f t="shared" si="1118"/>
        <v>-7.3388012435622541</v>
      </c>
      <c r="AJ2163">
        <f t="shared" si="1119"/>
        <v>65.727530806347602</v>
      </c>
      <c r="AK2163"/>
      <c r="AL2163"/>
      <c r="AM2163"/>
      <c r="AN2163"/>
    </row>
    <row r="2164" spans="1:40" x14ac:dyDescent="0.25">
      <c r="A2164"/>
      <c r="B2164">
        <f t="shared" si="1120"/>
        <v>230000</v>
      </c>
      <c r="C2164" s="186" t="str">
        <f t="shared" si="1088"/>
        <v>-0.0000014447312204533+0.0106479238952272i</v>
      </c>
      <c r="D2164" s="158" t="str">
        <f t="shared" si="1089"/>
        <v>-5.95701703327865+0.0816340831967419i</v>
      </c>
      <c r="E2164" t="str">
        <f t="shared" si="1090"/>
        <v>2870</v>
      </c>
      <c r="F2164" t="str">
        <f t="shared" si="1091"/>
        <v>0.777000777000777</v>
      </c>
      <c r="G2164" t="str">
        <f t="shared" si="1086"/>
        <v>0.777000777000777</v>
      </c>
      <c r="H2164" t="str">
        <f t="shared" si="1092"/>
        <v>8.83184251715322+1.57245019467092i</v>
      </c>
      <c r="I2164" t="str">
        <f t="shared" si="1093"/>
        <v>903.207887907065i</v>
      </c>
      <c r="J2164" t="str">
        <f t="shared" si="1087"/>
        <v>-696.789420320758+195.342911731299i</v>
      </c>
      <c r="K2164" t="str">
        <f t="shared" si="1094"/>
        <v>0.33691789355911-1.20178828946537i</v>
      </c>
      <c r="L2164" t="str">
        <f t="shared" si="1095"/>
        <v>0.0241985083567069-0.0724430891953082i</v>
      </c>
      <c r="M2164" t="str">
        <f t="shared" si="1096"/>
        <v>0.361116401915817-1.27423137866068i</v>
      </c>
      <c r="N2164" t="str">
        <f t="shared" si="1097"/>
        <v>-1.02002923542036i</v>
      </c>
      <c r="O2164" t="str">
        <f t="shared" si="1098"/>
        <v>0.523341039291776-0.852123322408795i</v>
      </c>
      <c r="P2164" t="str">
        <f t="shared" si="1099"/>
        <v>0.476658960708224+0.852123322408795i</v>
      </c>
      <c r="Q2164" t="str">
        <f t="shared" si="1100"/>
        <v>-0.476658960708224+0.167905913011565i</v>
      </c>
      <c r="R2164" t="str">
        <f t="shared" si="1101"/>
        <v>-0.329398923728839-1.90373290810319i</v>
      </c>
      <c r="S2164" t="str">
        <f t="shared" si="1102"/>
        <v>0.105290242682464i</v>
      </c>
      <c r="T2164" t="str">
        <f t="shared" si="1103"/>
        <v>0.200444499896778-0.0346824926187519i</v>
      </c>
      <c r="U2164" t="str">
        <f t="shared" si="1104"/>
        <v>0.0000500000000000001-0.00104845153551973i</v>
      </c>
      <c r="V2164" t="str">
        <f t="shared" si="1105"/>
        <v>3.33333333333333E-06-0.00115329668907171i</v>
      </c>
      <c r="W2164" t="str">
        <f t="shared" si="1106"/>
        <v>0.0000144680231029268-0.000549463663595642i</v>
      </c>
      <c r="X2164" t="str">
        <f t="shared" si="1107"/>
        <v>0.0000201615344751675-0.000549104349989747i</v>
      </c>
      <c r="Y2164" t="str">
        <f t="shared" si="1108"/>
        <v>0.009+0.14451326206513i</v>
      </c>
      <c r="Z2164" t="str">
        <f t="shared" si="1109"/>
        <v>-0.0530672638689789-0.00528559876999946i</v>
      </c>
      <c r="AA2164" t="str">
        <f t="shared" si="1110"/>
        <v>6.0692077882474-96.8661574289693i</v>
      </c>
      <c r="AB2164" t="str">
        <f t="shared" si="1111"/>
        <v>1.38464307872778-0.239581896147374i</v>
      </c>
      <c r="AC2164" t="str">
        <f t="shared" si="1112"/>
        <v>1.19473455669781-1.85087261146118i</v>
      </c>
      <c r="AD2164" t="str">
        <f t="shared" si="1113"/>
        <v>0.432240799313595+0.469092283065185i</v>
      </c>
      <c r="AE2164" t="str">
        <f t="shared" si="1114"/>
        <v>-0.0204584029577274-0.0271780954015175i</v>
      </c>
      <c r="AF2164" t="str">
        <f t="shared" si="1115"/>
        <v>-14.7888595504319-1.49081611147418i</v>
      </c>
      <c r="AG2164" t="str">
        <f t="shared" si="1116"/>
        <v>1.17398634471983-0.141261402128209i</v>
      </c>
      <c r="AH2164" t="str">
        <f t="shared" si="1117"/>
        <v>0.176329756349147+0.389562743350002i</v>
      </c>
      <c r="AI2164">
        <f t="shared" si="1118"/>
        <v>-7.379019144484813</v>
      </c>
      <c r="AJ2164">
        <f t="shared" si="1119"/>
        <v>65.646825211682156</v>
      </c>
      <c r="AK2164"/>
      <c r="AL2164"/>
      <c r="AM2164"/>
      <c r="AN2164"/>
    </row>
    <row r="2165" spans="1:40" x14ac:dyDescent="0.25">
      <c r="A2165"/>
      <c r="B2165">
        <f t="shared" si="1120"/>
        <v>231000</v>
      </c>
      <c r="C2165" s="186" t="str">
        <f t="shared" si="1088"/>
        <v>-1.43224979993132E-06+0.0106018289882761i</v>
      </c>
      <c r="D2165" s="158" t="str">
        <f t="shared" si="1089"/>
        <v>-5.95701693758776+0.0812806889101168i</v>
      </c>
      <c r="E2165" t="str">
        <f t="shared" si="1090"/>
        <v>2870</v>
      </c>
      <c r="F2165" t="str">
        <f t="shared" si="1091"/>
        <v>0.777000777000777</v>
      </c>
      <c r="G2165" t="str">
        <f t="shared" si="1086"/>
        <v>0.777000777000777</v>
      </c>
      <c r="H2165" t="str">
        <f t="shared" si="1092"/>
        <v>8.83436133283091+1.5661251119972i</v>
      </c>
      <c r="I2165" t="str">
        <f t="shared" si="1093"/>
        <v>907.134878724053i</v>
      </c>
      <c r="J2165" t="str">
        <f t="shared" si="1087"/>
        <v>-702.870345136786+196.192228738827i</v>
      </c>
      <c r="K2165" t="str">
        <f t="shared" si="1094"/>
        <v>0.334209878279073-1.19732679527712i</v>
      </c>
      <c r="L2165" t="str">
        <f t="shared" si="1095"/>
        <v>0.0240102726835157-0.072192087806545i</v>
      </c>
      <c r="M2165" t="str">
        <f t="shared" si="1096"/>
        <v>0.358220150962589-1.26951888308367i</v>
      </c>
      <c r="N2165" t="str">
        <f t="shared" si="1097"/>
        <v>-1.02446414513958i</v>
      </c>
      <c r="O2165" t="str">
        <f t="shared" si="1098"/>
        <v>0.519556815037013-0.854435905114359i</v>
      </c>
      <c r="P2165" t="str">
        <f t="shared" si="1099"/>
        <v>0.480443184962987+0.854435905114359i</v>
      </c>
      <c r="Q2165" t="str">
        <f t="shared" si="1100"/>
        <v>-0.480443184962987+0.170028240025221i</v>
      </c>
      <c r="R2165" t="str">
        <f t="shared" si="1101"/>
        <v>-0.329363914655206-1.8949942476989i</v>
      </c>
      <c r="S2165" t="str">
        <f t="shared" si="1102"/>
        <v>0.105748026346301i</v>
      </c>
      <c r="T2165" t="str">
        <f t="shared" si="1103"/>
        <v>0.200391901631752-0.0348295839244796i</v>
      </c>
      <c r="U2165" t="str">
        <f t="shared" si="1104"/>
        <v>0.00005-0.00104391278428372i</v>
      </c>
      <c r="V2165" t="str">
        <f t="shared" si="1105"/>
        <v>3.33333333333333E-06-0.00114830406271209i</v>
      </c>
      <c r="W2165" t="str">
        <f t="shared" si="1106"/>
        <v>0.0000144679651361377-0.000547087415688021i</v>
      </c>
      <c r="X2165" t="str">
        <f t="shared" si="1107"/>
        <v>0.0000201123090827812-0.000546730165142631i</v>
      </c>
      <c r="Y2165" t="str">
        <f t="shared" si="1108"/>
        <v>0.009+0.145141580595848i</v>
      </c>
      <c r="Z2165" t="str">
        <f t="shared" si="1109"/>
        <v>-0.0526094416060368-0.00522920004904241i</v>
      </c>
      <c r="AA2165" t="str">
        <f t="shared" si="1110"/>
        <v>6.01655022129974-96.4469343116333i</v>
      </c>
      <c r="AB2165" t="str">
        <f t="shared" si="1111"/>
        <v>1.38427973713617-0.240597982687647i</v>
      </c>
      <c r="AC2165" t="str">
        <f t="shared" si="1112"/>
        <v>1.19043321415757-1.84355631144413i</v>
      </c>
      <c r="AD2165" t="str">
        <f t="shared" si="1113"/>
        <v>0.434286098939651+0.470444615728665i</v>
      </c>
      <c r="AE2165" t="str">
        <f t="shared" si="1114"/>
        <v>-0.0203875001548391-0.0270207974299253i</v>
      </c>
      <c r="AF2165" t="str">
        <f t="shared" si="1115"/>
        <v>-14.7913782704187-1.48484442308708i</v>
      </c>
      <c r="AG2165" t="str">
        <f t="shared" si="1116"/>
        <v>1.17370875917196-0.141379495304059i</v>
      </c>
      <c r="AH2165" t="str">
        <f t="shared" si="1117"/>
        <v>0.176065599967387+0.387523023892794i</v>
      </c>
      <c r="AI2165">
        <f t="shared" si="1118"/>
        <v>-7.4190606988658736</v>
      </c>
      <c r="AJ2165">
        <f t="shared" si="1119"/>
        <v>65.565999352451129</v>
      </c>
      <c r="AK2165"/>
      <c r="AL2165"/>
      <c r="AM2165"/>
      <c r="AN2165"/>
    </row>
    <row r="2166" spans="1:40" x14ac:dyDescent="0.25">
      <c r="A2166"/>
      <c r="B2166">
        <f t="shared" si="1120"/>
        <v>232000</v>
      </c>
      <c r="C2166" s="186" t="str">
        <f t="shared" si="1088"/>
        <v>-1.41992942899325E-06+0.0105561314511907i</v>
      </c>
      <c r="D2166" s="158" t="str">
        <f t="shared" si="1089"/>
        <v>-5.95701684313158+0.0809303411257954i</v>
      </c>
      <c r="E2166" t="str">
        <f t="shared" si="1090"/>
        <v>2870</v>
      </c>
      <c r="F2166" t="str">
        <f t="shared" si="1091"/>
        <v>0.777000777000777</v>
      </c>
      <c r="G2166" t="str">
        <f t="shared" si="1086"/>
        <v>0.777000777000777</v>
      </c>
      <c r="H2166" t="str">
        <f t="shared" si="1092"/>
        <v>8.83684916960434+1.55984865258705i</v>
      </c>
      <c r="I2166" t="str">
        <f t="shared" si="1093"/>
        <v>911.06186954104i</v>
      </c>
      <c r="J2166" t="str">
        <f t="shared" si="1087"/>
        <v>-708.977651405378+197.041545746354i</v>
      </c>
      <c r="K2166" t="str">
        <f t="shared" si="1094"/>
        <v>0.331533579247866-1.19289512009688i</v>
      </c>
      <c r="L2166" t="str">
        <f t="shared" si="1095"/>
        <v>0.023824145105262-0.071942552116407i</v>
      </c>
      <c r="M2166" t="str">
        <f t="shared" si="1096"/>
        <v>0.355357724353128-1.26483767221329i</v>
      </c>
      <c r="N2166" t="str">
        <f t="shared" si="1097"/>
        <v>-1.0288990548588i</v>
      </c>
      <c r="O2166" t="str">
        <f t="shared" si="1098"/>
        <v>0.515762371935156-0.85673168243962i</v>
      </c>
      <c r="P2166" t="str">
        <f t="shared" si="1099"/>
        <v>0.484237628064844+0.85673168243962i</v>
      </c>
      <c r="Q2166" t="str">
        <f t="shared" si="1100"/>
        <v>-0.484237628064844+0.17216737241918i</v>
      </c>
      <c r="R2166" t="str">
        <f t="shared" si="1101"/>
        <v>-0.329328740926999-1.88632872269237i</v>
      </c>
      <c r="S2166" t="str">
        <f t="shared" si="1102"/>
        <v>0.106205810010138i</v>
      </c>
      <c r="T2166" t="str">
        <f t="shared" si="1103"/>
        <v>0.200339069938932-0.0349766256897708i</v>
      </c>
      <c r="U2166" t="str">
        <f t="shared" si="1104"/>
        <v>0.00005-0.00103941316021353i</v>
      </c>
      <c r="V2166" t="str">
        <f t="shared" si="1105"/>
        <v>3.33333333333333E-06-0.00114335447623488i</v>
      </c>
      <c r="W2166" t="str">
        <f t="shared" si="1106"/>
        <v>0.0000144679069184621-0.000544731662944161i</v>
      </c>
      <c r="X2166" t="str">
        <f t="shared" si="1107"/>
        <v>0.0000200637177646238-0.000544376451152124i</v>
      </c>
      <c r="Y2166" t="str">
        <f t="shared" si="1108"/>
        <v>0.009+0.145769899126566i</v>
      </c>
      <c r="Z2166" t="str">
        <f t="shared" si="1109"/>
        <v>-0.0521575195055576-0.00517372004702459i</v>
      </c>
      <c r="AA2166" t="str">
        <f t="shared" si="1110"/>
        <v>5.96457592784841-96.0313234764648i</v>
      </c>
      <c r="AB2166" t="str">
        <f t="shared" si="1111"/>
        <v>1.38391478305742-0.241613727009388i</v>
      </c>
      <c r="AC2166" t="str">
        <f t="shared" si="1112"/>
        <v>1.18618266396061-1.83628685694644i</v>
      </c>
      <c r="AD2166" t="str">
        <f t="shared" si="1113"/>
        <v>0.436337542351383+0.471788354530656i</v>
      </c>
      <c r="AE2166" t="str">
        <f t="shared" si="1114"/>
        <v>-0.0203173830084113-0.0268647985940604i</v>
      </c>
      <c r="AF2166" t="str">
        <f t="shared" si="1115"/>
        <v>-14.7938660127359-1.47891831146125i</v>
      </c>
      <c r="AG2166" t="str">
        <f t="shared" si="1116"/>
        <v>1.17343068312615-0.141498756247435i</v>
      </c>
      <c r="AH2166" t="str">
        <f t="shared" si="1117"/>
        <v>0.175804135056241+0.385500442071498i</v>
      </c>
      <c r="AI2166">
        <f t="shared" si="1118"/>
        <v>-7.4589276153267932</v>
      </c>
      <c r="AJ2166">
        <f t="shared" si="1119"/>
        <v>65.485053735692048</v>
      </c>
      <c r="AK2166"/>
      <c r="AL2166"/>
      <c r="AM2166"/>
      <c r="AN2166"/>
    </row>
    <row r="2167" spans="1:40" x14ac:dyDescent="0.25">
      <c r="A2167"/>
      <c r="B2167">
        <f t="shared" si="1120"/>
        <v>233000</v>
      </c>
      <c r="C2167" s="186" t="str">
        <f t="shared" si="1088"/>
        <v>-1.40776734878111E-06+0.0105108261676214i</v>
      </c>
      <c r="D2167" s="158" t="str">
        <f t="shared" si="1089"/>
        <v>-5.95701674988897+0.0805830006184308i</v>
      </c>
      <c r="E2167" t="str">
        <f t="shared" si="1090"/>
        <v>2870</v>
      </c>
      <c r="F2167" t="str">
        <f t="shared" si="1091"/>
        <v>0.777000777000777</v>
      </c>
      <c r="G2167" t="str">
        <f t="shared" si="1086"/>
        <v>0.777000777000777</v>
      </c>
      <c r="H2167" t="str">
        <f t="shared" si="1092"/>
        <v>8.83930652713445+1.55362028519612i</v>
      </c>
      <c r="I2167" t="str">
        <f t="shared" si="1093"/>
        <v>914.988860358027i</v>
      </c>
      <c r="J2167" t="str">
        <f t="shared" si="1087"/>
        <v>-715.111339126534+197.89086275388i</v>
      </c>
      <c r="K2167" t="str">
        <f t="shared" si="1094"/>
        <v>0.328888516124511-1.18849301031978i</v>
      </c>
      <c r="L2167" t="str">
        <f t="shared" si="1095"/>
        <v>0.0236400955283745-0.0716944731761076i</v>
      </c>
      <c r="M2167" t="str">
        <f t="shared" si="1096"/>
        <v>0.352528611652885-1.26018748349589i</v>
      </c>
      <c r="N2167" t="str">
        <f t="shared" si="1097"/>
        <v>-1.03333396457802i</v>
      </c>
      <c r="O2167" t="str">
        <f t="shared" si="1098"/>
        <v>0.511957784616799-0.859010609230328i</v>
      </c>
      <c r="P2167" t="str">
        <f t="shared" si="1099"/>
        <v>0.488042215383201+0.859010609230328i</v>
      </c>
      <c r="Q2167" t="str">
        <f t="shared" si="1100"/>
        <v>-0.488042215383201+0.174323355347692i</v>
      </c>
      <c r="R2167" t="str">
        <f t="shared" si="1101"/>
        <v>-0.32929340237289-1.87773539079253i</v>
      </c>
      <c r="S2167" t="str">
        <f t="shared" si="1102"/>
        <v>0.106663593673975i</v>
      </c>
      <c r="T2167" t="str">
        <f t="shared" si="1103"/>
        <v>0.200286004750737-0.0351236176702227i</v>
      </c>
      <c r="U2167" t="str">
        <f t="shared" si="1104"/>
        <v>0.0000499999999999999-0.00103495215952592i</v>
      </c>
      <c r="V2167" t="str">
        <f t="shared" si="1105"/>
        <v>3.33333333333333E-06-0.00113844737547851i</v>
      </c>
      <c r="W2167" t="str">
        <f t="shared" si="1106"/>
        <v>0.000014467848449908-0.000542396141477514i</v>
      </c>
      <c r="X2167" t="str">
        <f t="shared" si="1107"/>
        <v>0.0000200157496563111-0.000542042944555872i</v>
      </c>
      <c r="Y2167" t="str">
        <f t="shared" si="1108"/>
        <v>0.009+0.146398217657284i</v>
      </c>
      <c r="Z2167" t="str">
        <f t="shared" si="1109"/>
        <v>-0.0517113966521515-0.00511913951464909i</v>
      </c>
      <c r="AA2167" t="str">
        <f t="shared" si="1110"/>
        <v>5.91327312180093-95.6192784486367i</v>
      </c>
      <c r="AB2167" t="str">
        <f t="shared" si="1111"/>
        <v>1.38354821602468-0.242629127424296i</v>
      </c>
      <c r="AC2167" t="str">
        <f t="shared" si="1112"/>
        <v>1.18198214223838-1.82906385408481i</v>
      </c>
      <c r="AD2167" t="str">
        <f t="shared" si="1113"/>
        <v>0.438395095459933+0.473123472432922i</v>
      </c>
      <c r="AE2167" t="str">
        <f t="shared" si="1114"/>
        <v>-0.0202480376086471-0.0267100812046194i</v>
      </c>
      <c r="AF2167" t="str">
        <f t="shared" si="1115"/>
        <v>-14.7963232770234-1.47303728457769i</v>
      </c>
      <c r="AG2167" t="str">
        <f t="shared" si="1116"/>
        <v>1.17315211144882-0.141619158093499i</v>
      </c>
      <c r="AH2167" t="str">
        <f t="shared" si="1117"/>
        <v>0.17554531697758+0.383494762702315i</v>
      </c>
      <c r="AI2167">
        <f t="shared" si="1118"/>
        <v>-7.4986215790485113</v>
      </c>
      <c r="AJ2167">
        <f t="shared" si="1119"/>
        <v>65.403988864964987</v>
      </c>
      <c r="AK2167"/>
      <c r="AL2167"/>
      <c r="AM2167"/>
      <c r="AN2167"/>
    </row>
    <row r="2168" spans="1:40" x14ac:dyDescent="0.25">
      <c r="A2168"/>
      <c r="B2168">
        <f t="shared" si="1120"/>
        <v>234000</v>
      </c>
      <c r="C2168" s="186" t="str">
        <f t="shared" si="1088"/>
        <v>-1.39576085926055E-06+0.0104659081086772i</v>
      </c>
      <c r="D2168" s="158" t="str">
        <f t="shared" si="1089"/>
        <v>-5.95701665783921+0.0802386288331919i</v>
      </c>
      <c r="E2168" t="str">
        <f t="shared" si="1090"/>
        <v>2870</v>
      </c>
      <c r="F2168" t="str">
        <f t="shared" si="1091"/>
        <v>0.777000777000777</v>
      </c>
      <c r="G2168" t="str">
        <f t="shared" si="1086"/>
        <v>0.777000777000777</v>
      </c>
      <c r="H2168" t="str">
        <f t="shared" si="1092"/>
        <v>8.84173389517883+1.54743948579014i</v>
      </c>
      <c r="I2168" t="str">
        <f t="shared" si="1093"/>
        <v>918.915851175015i</v>
      </c>
      <c r="J2168" t="str">
        <f t="shared" si="1087"/>
        <v>-721.271408300254+198.740179761409i</v>
      </c>
      <c r="K2168" t="str">
        <f t="shared" si="1094"/>
        <v>0.326274217362454-1.1841202142999i</v>
      </c>
      <c r="L2168" t="str">
        <f t="shared" si="1095"/>
        <v>0.0234580943689819-0.0714478420224837i</v>
      </c>
      <c r="M2168" t="str">
        <f t="shared" si="1096"/>
        <v>0.349732311731436-1.25556805632238i</v>
      </c>
      <c r="N2168" t="str">
        <f t="shared" si="1097"/>
        <v>-1.03776887429724i</v>
      </c>
      <c r="O2168" t="str">
        <f t="shared" si="1098"/>
        <v>0.508143127912057-0.861272640663658i</v>
      </c>
      <c r="P2168" t="str">
        <f t="shared" si="1099"/>
        <v>0.491856872087943+0.861272640663658i</v>
      </c>
      <c r="Q2168" t="str">
        <f t="shared" si="1100"/>
        <v>-0.491856872087943+0.176496233633582i</v>
      </c>
      <c r="R2168" t="str">
        <f t="shared" si="1101"/>
        <v>-0.329257898820701-1.86921332581328i</v>
      </c>
      <c r="S2168" t="str">
        <f t="shared" si="1102"/>
        <v>0.107121377337812i</v>
      </c>
      <c r="T2168" t="str">
        <f t="shared" si="1103"/>
        <v>0.200232705999311-0.0352705596210274i</v>
      </c>
      <c r="U2168" t="str">
        <f t="shared" si="1104"/>
        <v>0.0000500000000000001-0.00103052928704931i</v>
      </c>
      <c r="V2168" t="str">
        <f t="shared" si="1105"/>
        <v>3.33333333333333E-06-0.00113358221575424i</v>
      </c>
      <c r="W2168" t="str">
        <f t="shared" si="1106"/>
        <v>0.0000144677897304827-0.000540080591912422i</v>
      </c>
      <c r="X2168" t="str">
        <f t="shared" si="1107"/>
        <v>0.0000199683941250577-0.00053972938639279i</v>
      </c>
      <c r="Y2168" t="str">
        <f t="shared" si="1108"/>
        <v>0.009+0.147026536188002i</v>
      </c>
      <c r="Z2168" t="str">
        <f t="shared" si="1109"/>
        <v>-0.0512709742779917-0.00506543969027348i</v>
      </c>
      <c r="AA2168" t="str">
        <f t="shared" si="1110"/>
        <v>5.8626302704283-95.2107535468587i</v>
      </c>
      <c r="AB2168" t="str">
        <f t="shared" si="1111"/>
        <v>1.38318003556922-0.243644182241271i</v>
      </c>
      <c r="AC2168" t="str">
        <f t="shared" si="1112"/>
        <v>1.17783089904947-1.82188691189872i</v>
      </c>
      <c r="AD2168" t="str">
        <f t="shared" si="1113"/>
        <v>0.440458724055644+0.474449942515768i</v>
      </c>
      <c r="AE2168" t="str">
        <f t="shared" si="1114"/>
        <v>-0.0201794503417067-0.0265566279016793i</v>
      </c>
      <c r="AF2168" t="str">
        <f t="shared" si="1115"/>
        <v>-14.798750553018-1.46720085695695i</v>
      </c>
      <c r="AG2168" t="str">
        <f t="shared" si="1116"/>
        <v>1.17287303916848-0.141740674392364i</v>
      </c>
      <c r="AH2168" t="str">
        <f t="shared" si="1117"/>
        <v>0.175289101923137+0.381505754892268i</v>
      </c>
      <c r="AI2168">
        <f t="shared" si="1118"/>
        <v>-7.5381442522018913</v>
      </c>
      <c r="AJ2168">
        <f t="shared" si="1119"/>
        <v>65.322805240251341</v>
      </c>
      <c r="AK2168"/>
      <c r="AL2168"/>
      <c r="AM2168"/>
      <c r="AN2168"/>
    </row>
    <row r="2169" spans="1:40" x14ac:dyDescent="0.25">
      <c r="A2169"/>
      <c r="B2169">
        <f t="shared" si="1120"/>
        <v>235000</v>
      </c>
      <c r="C2169" s="186" t="str">
        <f t="shared" si="1088"/>
        <v>-1.38390731772229E-06+0.0104213723310654i</v>
      </c>
      <c r="D2169" s="158" t="str">
        <f t="shared" si="1089"/>
        <v>-5.95701656696206+0.0798971878715014i</v>
      </c>
      <c r="E2169" t="str">
        <f t="shared" si="1090"/>
        <v>2870</v>
      </c>
      <c r="F2169" t="str">
        <f t="shared" si="1091"/>
        <v>0.777000777000777</v>
      </c>
      <c r="G2169" t="str">
        <f t="shared" si="1086"/>
        <v>0.777000777000777</v>
      </c>
      <c r="H2169" t="str">
        <f t="shared" si="1092"/>
        <v>8.84413175382326+1.54130573743505i</v>
      </c>
      <c r="I2169" t="str">
        <f t="shared" si="1093"/>
        <v>922.842841992002i</v>
      </c>
      <c r="J2169" t="str">
        <f t="shared" si="1087"/>
        <v>-727.457858926539+199.589496768935i</v>
      </c>
      <c r="K2169" t="str">
        <f t="shared" si="1094"/>
        <v>0.323690220023533-1.17977648235861i</v>
      </c>
      <c r="L2169" t="str">
        <f t="shared" si="1095"/>
        <v>0.0232781125432055-0.0712026496814754i</v>
      </c>
      <c r="M2169" t="str">
        <f t="shared" si="1096"/>
        <v>0.346968332566738-1.25097913204009i</v>
      </c>
      <c r="N2169" t="str">
        <f t="shared" si="1097"/>
        <v>-1.04220378401646i</v>
      </c>
      <c r="O2169" t="str">
        <f t="shared" si="1098"/>
        <v>0.504318476849093-0.86351773224909i</v>
      </c>
      <c r="P2169" t="str">
        <f t="shared" si="1099"/>
        <v>0.495681523150907+0.86351773224909i</v>
      </c>
      <c r="Q2169" t="str">
        <f t="shared" si="1100"/>
        <v>-0.495681523150907+0.17868605176737i</v>
      </c>
      <c r="R2169" t="str">
        <f t="shared" si="1101"/>
        <v>-0.329222230097391-1.86076161733073i</v>
      </c>
      <c r="S2169" t="str">
        <f t="shared" si="1102"/>
        <v>0.107579161001648i</v>
      </c>
      <c r="T2169" t="str">
        <f t="shared" si="1103"/>
        <v>0.20017917361651-0.0354174512969688i</v>
      </c>
      <c r="U2169" t="str">
        <f t="shared" si="1104"/>
        <v>0.00005-0.00102614405604059i</v>
      </c>
      <c r="V2169" t="str">
        <f t="shared" si="1105"/>
        <v>3.33333333333333E-06-0.00112875846164465i</v>
      </c>
      <c r="W2169" t="str">
        <f t="shared" si="1106"/>
        <v>0.0000144677307601943-0.00053778475928812i</v>
      </c>
      <c r="X2169" t="str">
        <f t="shared" si="1107"/>
        <v>0.0000199216407637795-0.000537435522107344i</v>
      </c>
      <c r="Y2169" t="str">
        <f t="shared" si="1108"/>
        <v>0.009+0.14765485471872i</v>
      </c>
      <c r="Z2169" t="str">
        <f t="shared" si="1109"/>
        <v>-0.0508361557082267-0.00501260228547947i</v>
      </c>
      <c r="AA2169" t="str">
        <f t="shared" si="1110"/>
        <v>5.81263608784939-94.8057038665237i</v>
      </c>
      <c r="AB2169" t="str">
        <f t="shared" si="1111"/>
        <v>1.3828102412203-0.244658889766395i</v>
      </c>
      <c r="AC2169" t="str">
        <f t="shared" si="1112"/>
        <v>1.17372819808656-1.81475564236779i</v>
      </c>
      <c r="AD2169" t="str">
        <f t="shared" si="1113"/>
        <v>0.442528393808446+0.475767737978682i</v>
      </c>
      <c r="AE2169" t="str">
        <f t="shared" si="1114"/>
        <v>-0.0201116078822083-0.0264044216470289i</v>
      </c>
      <c r="AF2169" t="str">
        <f t="shared" si="1115"/>
        <v>-14.8011483207853-1.46140854956355i</v>
      </c>
      <c r="AG2169" t="str">
        <f t="shared" si="1116"/>
        <v>1.17259346147184-0.141863279100456i</v>
      </c>
      <c r="AH2169" t="str">
        <f t="shared" si="1117"/>
        <v>0.175035446896373+0.379533191941629i</v>
      </c>
      <c r="AI2169">
        <f t="shared" si="1118"/>
        <v>-7.5774972743691631</v>
      </c>
      <c r="AJ2169">
        <f t="shared" si="1119"/>
        <v>65.241503357857169</v>
      </c>
      <c r="AK2169"/>
      <c r="AL2169"/>
      <c r="AM2169"/>
      <c r="AN2169"/>
    </row>
    <row r="2170" spans="1:40" x14ac:dyDescent="0.25">
      <c r="A2170"/>
      <c r="B2170">
        <f t="shared" si="1120"/>
        <v>236000</v>
      </c>
      <c r="C2170" s="186" t="str">
        <f t="shared" si="1088"/>
        <v>-1.37220413732784E-06+0.010377213975278i</v>
      </c>
      <c r="D2170" s="158" t="str">
        <f t="shared" si="1089"/>
        <v>-5.95701647723768+0.0795586404771314i</v>
      </c>
      <c r="E2170" t="str">
        <f t="shared" si="1090"/>
        <v>2870</v>
      </c>
      <c r="F2170" t="str">
        <f t="shared" si="1091"/>
        <v>0.777000777000777</v>
      </c>
      <c r="G2170" t="str">
        <f t="shared" si="1086"/>
        <v>0.777000777000777</v>
      </c>
      <c r="H2170" t="str">
        <f t="shared" si="1092"/>
        <v>8.84650057370673+1.53521853018873i</v>
      </c>
      <c r="I2170" t="str">
        <f t="shared" si="1093"/>
        <v>926.769832808989i</v>
      </c>
      <c r="J2170" t="str">
        <f t="shared" si="1087"/>
        <v>-733.670691005387+200.438813776463i</v>
      </c>
      <c r="K2170" t="str">
        <f t="shared" si="1094"/>
        <v>0.321136069596377-1.17546156679158i</v>
      </c>
      <c r="L2170" t="str">
        <f t="shared" si="1095"/>
        <v>0.0231001214576495-0.0709588871714525i</v>
      </c>
      <c r="M2170" t="str">
        <f t="shared" si="1096"/>
        <v>0.344236191054027-1.24642045396303i</v>
      </c>
      <c r="N2170" t="str">
        <f t="shared" si="1097"/>
        <v>-1.04663869373568i</v>
      </c>
      <c r="O2170" t="str">
        <f t="shared" si="1098"/>
        <v>0.500483906652643-0.865745839829282i</v>
      </c>
      <c r="P2170" t="str">
        <f t="shared" si="1099"/>
        <v>0.499516093347357+0.865745839829282i</v>
      </c>
      <c r="Q2170" t="str">
        <f t="shared" si="1100"/>
        <v>-0.499516093347357+0.180892853906398i</v>
      </c>
      <c r="R2170" t="str">
        <f t="shared" si="1101"/>
        <v>-0.329186396029053-1.85237937034934i</v>
      </c>
      <c r="S2170" t="str">
        <f t="shared" si="1102"/>
        <v>0.108036944665485i</v>
      </c>
      <c r="T2170" t="str">
        <f t="shared" si="1103"/>
        <v>0.200125407533918-0.0355642924524212i</v>
      </c>
      <c r="U2170" t="str">
        <f t="shared" si="1104"/>
        <v>0.00005-0.00102179598800652i</v>
      </c>
      <c r="V2170" t="str">
        <f t="shared" si="1105"/>
        <v>3.33333333333333E-06-0.00112397558680717i</v>
      </c>
      <c r="W2170" t="str">
        <f t="shared" si="1106"/>
        <v>0.0000144676715390504-0.000535508392965216i</v>
      </c>
      <c r="X2170" t="str">
        <f t="shared" si="1107"/>
        <v>0.0000198754793853677-0.000535161101456278i</v>
      </c>
      <c r="Y2170" t="str">
        <f t="shared" si="1108"/>
        <v>0.009+0.148283173249438i</v>
      </c>
      <c r="Z2170" t="str">
        <f t="shared" si="1109"/>
        <v>-0.0504068463080041-0.00496060947112966i</v>
      </c>
      <c r="AA2170" t="str">
        <f t="shared" si="1110"/>
        <v>5.76327952871-94.4040852632795i</v>
      </c>
      <c r="AB2170" t="str">
        <f t="shared" si="1111"/>
        <v>1.38243883250533-0.245673248302919i</v>
      </c>
      <c r="AC2170" t="str">
        <f t="shared" si="1112"/>
        <v>1.16967331639051-1.80766966042708i</v>
      </c>
      <c r="AD2170" t="str">
        <f t="shared" si="1113"/>
        <v>0.444604070268271+0.477076832140985i</v>
      </c>
      <c r="AE2170" t="str">
        <f t="shared" si="1114"/>
        <v>-0.0200444971859507-0.0262534457167157i</v>
      </c>
      <c r="AF2170" t="str">
        <f t="shared" si="1115"/>
        <v>-14.8035170509444-1.4556598897116i</v>
      </c>
      <c r="AG2170" t="str">
        <f t="shared" si="1116"/>
        <v>1.17231337369997-0.141986946572099i</v>
      </c>
      <c r="AH2170" t="str">
        <f t="shared" si="1117"/>
        <v>0.174784309694798+0.377576851249017i</v>
      </c>
      <c r="AI2170">
        <f t="shared" si="1118"/>
        <v>-7.6166822629553863</v>
      </c>
      <c r="AJ2170">
        <f t="shared" si="1119"/>
        <v>65.160083710322525</v>
      </c>
      <c r="AK2170"/>
      <c r="AL2170"/>
      <c r="AM2170"/>
      <c r="AN2170"/>
    </row>
    <row r="2171" spans="1:40" x14ac:dyDescent="0.25">
      <c r="A2171"/>
      <c r="B2171">
        <f t="shared" si="1120"/>
        <v>237000</v>
      </c>
      <c r="C2171" s="186" t="str">
        <f t="shared" si="1088"/>
        <v>-1.36064878569789E-06+0.0103334282638237i</v>
      </c>
      <c r="D2171" s="158" t="str">
        <f t="shared" si="1089"/>
        <v>-5.95701638864665+0.0792229500226484i</v>
      </c>
      <c r="E2171" t="str">
        <f t="shared" si="1090"/>
        <v>2870</v>
      </c>
      <c r="F2171" t="str">
        <f t="shared" si="1091"/>
        <v>0.777000777000777</v>
      </c>
      <c r="G2171" t="str">
        <f t="shared" si="1086"/>
        <v>0.777000777000777</v>
      </c>
      <c r="H2171" t="str">
        <f t="shared" si="1092"/>
        <v>8.84884081624074+1.52917736099439i</v>
      </c>
      <c r="I2171" t="str">
        <f t="shared" si="1093"/>
        <v>930.696823625976i</v>
      </c>
      <c r="J2171" t="str">
        <f t="shared" si="1087"/>
        <v>-739.909904536799+201.28813078399i</v>
      </c>
      <c r="K2171" t="str">
        <f t="shared" si="1094"/>
        <v>0.318611319819017-1.17117522187445i</v>
      </c>
      <c r="L2171" t="str">
        <f t="shared" si="1095"/>
        <v>0.0229240930000837-0.0707165455063947i</v>
      </c>
      <c r="M2171" t="str">
        <f t="shared" si="1096"/>
        <v>0.341535412819101-1.24189176738084i</v>
      </c>
      <c r="N2171" t="str">
        <f t="shared" si="1097"/>
        <v>-1.0510736034549i</v>
      </c>
      <c r="O2171" t="str">
        <f t="shared" si="1098"/>
        <v>0.496639492742537-0.867956919580941i</v>
      </c>
      <c r="P2171" t="str">
        <f t="shared" si="1099"/>
        <v>0.503360507257463+0.867956919580941i</v>
      </c>
      <c r="Q2171" t="str">
        <f t="shared" si="1100"/>
        <v>-0.503360507257463+0.183116683873959i</v>
      </c>
      <c r="R2171" t="str">
        <f t="shared" si="1101"/>
        <v>-0.329150396440916-1.84406570497638i</v>
      </c>
      <c r="S2171" t="str">
        <f t="shared" si="1102"/>
        <v>0.108494728329322i</v>
      </c>
      <c r="T2171" t="str">
        <f t="shared" si="1103"/>
        <v>0.200071407682832-0.0357110828413458i</v>
      </c>
      <c r="U2171" t="str">
        <f t="shared" si="1104"/>
        <v>0.0000499999999999999-0.0010174846125297i</v>
      </c>
      <c r="V2171" t="str">
        <f t="shared" si="1105"/>
        <v>3.33333333333333E-06-0.00111923307378267i</v>
      </c>
      <c r="W2171" t="str">
        <f t="shared" si="1106"/>
        <v>0.000014467612067059-0.000533251246534521i</v>
      </c>
      <c r="X2171" t="str">
        <f t="shared" si="1107"/>
        <v>0.0000198299000171341-0.000532905878417698i</v>
      </c>
      <c r="Y2171" t="str">
        <f t="shared" si="1108"/>
        <v>0.009+0.148911491780156i</v>
      </c>
      <c r="Z2171" t="str">
        <f t="shared" si="1109"/>
        <v>-0.0499829534310511-0.00490944386389318i</v>
      </c>
      <c r="AA2171" t="str">
        <f t="shared" si="1110"/>
        <v>5.71454978204986-94.0058543370128i</v>
      </c>
      <c r="AB2171" t="str">
        <f t="shared" si="1111"/>
        <v>1.38206580894969-0.246687256151241i</v>
      </c>
      <c r="AC2171" t="str">
        <f t="shared" si="1112"/>
        <v>1.1656655440708-1.80062858397999i</v>
      </c>
      <c r="AD2171" t="str">
        <f t="shared" si="1113"/>
        <v>0.446685718865427+0.478377198442462i</v>
      </c>
      <c r="AE2171" t="str">
        <f t="shared" si="1114"/>
        <v>-0.0199781054828464-0.0261036836937988i</v>
      </c>
      <c r="AF2171" t="str">
        <f t="shared" si="1115"/>
        <v>-14.8058572048874-1.44995441097174i</v>
      </c>
      <c r="AG2171" t="str">
        <f t="shared" si="1116"/>
        <v>1.17203277134459-0.142111651551305i</v>
      </c>
      <c r="AH2171" t="str">
        <f t="shared" si="1117"/>
        <v>0.174535648892688+0.375636514219041i</v>
      </c>
      <c r="AI2171">
        <f t="shared" si="1118"/>
        <v>-7.655700813591503</v>
      </c>
      <c r="AJ2171">
        <f t="shared" si="1119"/>
        <v>65.078546786340155</v>
      </c>
      <c r="AK2171"/>
      <c r="AL2171"/>
      <c r="AM2171"/>
      <c r="AN2171"/>
    </row>
    <row r="2172" spans="1:40" x14ac:dyDescent="0.25">
      <c r="A2172"/>
      <c r="B2172">
        <f t="shared" si="1120"/>
        <v>238000</v>
      </c>
      <c r="C2172" s="186" t="str">
        <f t="shared" si="1088"/>
        <v>-1.34923878354241E-06+0.0102900104995053i</v>
      </c>
      <c r="D2172" s="158" t="str">
        <f t="shared" si="1089"/>
        <v>-5.95701630116997+0.0788900804962073i</v>
      </c>
      <c r="E2172" t="str">
        <f t="shared" si="1090"/>
        <v>2870</v>
      </c>
      <c r="F2172" t="str">
        <f t="shared" si="1091"/>
        <v>0.777000777000777</v>
      </c>
      <c r="G2172" t="str">
        <f t="shared" si="1086"/>
        <v>0.777000777000777</v>
      </c>
      <c r="H2172" t="str">
        <f t="shared" si="1092"/>
        <v>8.85115293382262+1.52318173357552i</v>
      </c>
      <c r="I2172" t="str">
        <f t="shared" si="1093"/>
        <v>934.623814442964i</v>
      </c>
      <c r="J2172" t="str">
        <f t="shared" si="1087"/>
        <v>-746.175499520776+202.137447791518i</v>
      </c>
      <c r="K2172" t="str">
        <f t="shared" si="1094"/>
        <v>0.31611553250572-1.16691720386721i</v>
      </c>
      <c r="L2172" t="str">
        <f t="shared" si="1095"/>
        <v>0.0227499995303162-0.07047561569893i</v>
      </c>
      <c r="M2172" t="str">
        <f t="shared" si="1096"/>
        <v>0.338865532036036-1.23739281956614i</v>
      </c>
      <c r="N2172" t="str">
        <f t="shared" si="1097"/>
        <v>-1.05550851317411i</v>
      </c>
      <c r="O2172" t="str">
        <f t="shared" si="1098"/>
        <v>0.492785310732224-0.870150928015678i</v>
      </c>
      <c r="P2172" t="str">
        <f t="shared" si="1099"/>
        <v>0.507214689267776+0.870150928015678i</v>
      </c>
      <c r="Q2172" t="str">
        <f t="shared" si="1100"/>
        <v>-0.507214689267776+0.185357585158432i</v>
      </c>
      <c r="R2172" t="str">
        <f t="shared" si="1101"/>
        <v>-0.329114231157338-1.83581975610467i</v>
      </c>
      <c r="S2172" t="str">
        <f t="shared" si="1102"/>
        <v>0.108952511993159i</v>
      </c>
      <c r="T2172" t="str">
        <f t="shared" si="1103"/>
        <v>0.200017173994272-0.0358578222172892i</v>
      </c>
      <c r="U2172" t="str">
        <f t="shared" si="1104"/>
        <v>0.00005-0.0010132094670989i</v>
      </c>
      <c r="V2172" t="str">
        <f t="shared" si="1105"/>
        <v>3.33333333333333E-06-0.00111453041380879i</v>
      </c>
      <c r="W2172" t="str">
        <f t="shared" si="1106"/>
        <v>0.0000144675523442283-0.00053101307772816i</v>
      </c>
      <c r="X2172" t="str">
        <f t="shared" si="1107"/>
        <v>0.0000197848928954173-0.000530669611102421i</v>
      </c>
      <c r="Y2172" t="str">
        <f t="shared" si="1108"/>
        <v>0.009+0.149539810310874i</v>
      </c>
      <c r="Z2172" t="str">
        <f t="shared" si="1109"/>
        <v>-0.0495643863697577-0.00485908851322248i</v>
      </c>
      <c r="AA2172" t="str">
        <f t="shared" si="1110"/>
        <v>5.66643626535182-93.6109684162387i</v>
      </c>
      <c r="AB2172" t="str">
        <f t="shared" si="1111"/>
        <v>1.3816911700769-0.247700911608893i</v>
      </c>
      <c r="AC2172" t="str">
        <f t="shared" si="1112"/>
        <v>1.16170418403277-1.79363203390925i</v>
      </c>
      <c r="AD2172" t="str">
        <f t="shared" si="1113"/>
        <v>0.448773304911026+0.479668810444025i</v>
      </c>
      <c r="AE2172" t="str">
        <f t="shared" si="1114"/>
        <v>-0.0199124202700635-0.0259551194613038i</v>
      </c>
      <c r="AF2172" t="str">
        <f t="shared" si="1115"/>
        <v>-14.8081692349926-1.44429165307931i</v>
      </c>
      <c r="AG2172" t="str">
        <f t="shared" si="1116"/>
        <v>1.17175165004445-0.142237369163773i</v>
      </c>
      <c r="AH2172" t="str">
        <f t="shared" si="1117"/>
        <v>0.174289423824257+0.373711966172454i</v>
      </c>
      <c r="AI2172">
        <f t="shared" si="1118"/>
        <v>-7.6945545005276008</v>
      </c>
      <c r="AJ2172">
        <f t="shared" si="1119"/>
        <v>64.996893070677132</v>
      </c>
      <c r="AK2172"/>
      <c r="AL2172"/>
      <c r="AM2172"/>
      <c r="AN2172"/>
    </row>
    <row r="2173" spans="1:40" x14ac:dyDescent="0.25">
      <c r="A2173"/>
      <c r="B2173">
        <f t="shared" si="1120"/>
        <v>239000</v>
      </c>
      <c r="C2173" s="186" t="str">
        <f t="shared" si="1088"/>
        <v>-1.33797170333063E-06+0.0102469560637401i</v>
      </c>
      <c r="D2173" s="158" t="str">
        <f t="shared" si="1089"/>
        <v>-5.95701621478902+0.0785599964886741i</v>
      </c>
      <c r="E2173" t="str">
        <f t="shared" si="1090"/>
        <v>2870</v>
      </c>
      <c r="F2173" t="str">
        <f t="shared" si="1091"/>
        <v>0.777000777000777</v>
      </c>
      <c r="G2173" t="str">
        <f t="shared" si="1086"/>
        <v>0.777000777000777</v>
      </c>
      <c r="H2173" t="str">
        <f t="shared" si="1092"/>
        <v>8.85343737004321+1.51723115833253i</v>
      </c>
      <c r="I2173" t="str">
        <f t="shared" si="1093"/>
        <v>938.550805259951i</v>
      </c>
      <c r="J2173" t="str">
        <f t="shared" si="1087"/>
        <v>-752.467475957317+202.986764799045i</v>
      </c>
      <c r="K2173" t="str">
        <f t="shared" si="1094"/>
        <v>0.313648277377848-1.16268727101749i</v>
      </c>
      <c r="L2173" t="str">
        <f t="shared" si="1095"/>
        <v>0.0225778138712509-0.0702360887632379i</v>
      </c>
      <c r="M2173" t="str">
        <f t="shared" si="1096"/>
        <v>0.336226091249099-1.23292335978073i</v>
      </c>
      <c r="N2173" t="str">
        <f t="shared" si="1097"/>
        <v>-1.05994342289333i</v>
      </c>
      <c r="O2173" t="str">
        <f t="shared" si="1098"/>
        <v>0.488921436427248-0.872327821980886i</v>
      </c>
      <c r="P2173" t="str">
        <f t="shared" si="1099"/>
        <v>0.511078563572752+0.872327821980886i</v>
      </c>
      <c r="Q2173" t="str">
        <f t="shared" si="1100"/>
        <v>-0.511078563572752+0.187615600912444i</v>
      </c>
      <c r="R2173" t="str">
        <f t="shared" si="1101"/>
        <v>-0.329077900001819-1.82764067310322i</v>
      </c>
      <c r="S2173" t="str">
        <f t="shared" si="1102"/>
        <v>0.109410295656996i</v>
      </c>
      <c r="T2173" t="str">
        <f t="shared" si="1103"/>
        <v>0.199962706398974-0.0360045103333824i</v>
      </c>
      <c r="U2173" t="str">
        <f t="shared" si="1104"/>
        <v>0.00005-0.00100897009694368i</v>
      </c>
      <c r="V2173" t="str">
        <f t="shared" si="1105"/>
        <v>3.33333333333333E-06-0.00110986710663804i</v>
      </c>
      <c r="W2173" t="str">
        <f t="shared" si="1106"/>
        <v>0.0000144674923705655-0.000528793648332975i</v>
      </c>
      <c r="X2173" t="str">
        <f t="shared" si="1107"/>
        <v>0.0000197404484603473-0.000528452061667603i</v>
      </c>
      <c r="Y2173" t="str">
        <f t="shared" si="1108"/>
        <v>0.009+0.150168128841592i</v>
      </c>
      <c r="Z2173" t="str">
        <f t="shared" si="1109"/>
        <v>-0.0491510563067231-0.00480952688876512i</v>
      </c>
      <c r="AA2173" t="str">
        <f t="shared" si="1110"/>
        <v>5.61892861876709-93.2193855428841i</v>
      </c>
      <c r="AB2173" t="str">
        <f t="shared" si="1111"/>
        <v>1.38131491540849-0.248714212970541i</v>
      </c>
      <c r="AC2173" t="str">
        <f t="shared" si="1112"/>
        <v>1.15778855171102-1.78667963408585i</v>
      </c>
      <c r="AD2173" t="str">
        <f t="shared" si="1113"/>
        <v>0.450866793597359+0.480951641828321i</v>
      </c>
      <c r="AE2173" t="str">
        <f t="shared" si="1114"/>
        <v>-0.0198474293053665-0.0258077371953725i</v>
      </c>
      <c r="AF2173" t="str">
        <f t="shared" si="1115"/>
        <v>-14.8104535848322-1.43867116184386i</v>
      </c>
      <c r="AG2173" t="str">
        <f t="shared" si="1116"/>
        <v>1.17147000558188-0.142364074909093i</v>
      </c>
      <c r="AH2173" t="str">
        <f t="shared" si="1117"/>
        <v>0.174045594567202+0.371802996258701i</v>
      </c>
      <c r="AI2173">
        <f t="shared" si="1118"/>
        <v>-7.7332448770181053</v>
      </c>
      <c r="AJ2173">
        <f t="shared" si="1119"/>
        <v>64.915123044105741</v>
      </c>
      <c r="AK2173"/>
      <c r="AL2173"/>
      <c r="AM2173"/>
      <c r="AN2173"/>
    </row>
    <row r="2174" spans="1:40" x14ac:dyDescent="0.25">
      <c r="A2174"/>
      <c r="B2174">
        <f t="shared" si="1120"/>
        <v>240000</v>
      </c>
      <c r="C2174" s="186" t="str">
        <f t="shared" si="1088"/>
        <v>-1.32684516799974E-06+0.0102042604149213i</v>
      </c>
      <c r="D2174" s="158" t="str">
        <f t="shared" si="1089"/>
        <v>-5.95701612948558+0.0782326631810633i</v>
      </c>
      <c r="E2174" t="str">
        <f t="shared" si="1090"/>
        <v>2870</v>
      </c>
      <c r="F2174" t="str">
        <f t="shared" si="1091"/>
        <v>0.777000777000777</v>
      </c>
      <c r="G2174" t="str">
        <f t="shared" si="1086"/>
        <v>0.777000777000777</v>
      </c>
      <c r="H2174" t="str">
        <f t="shared" si="1092"/>
        <v>8.85569455988917+1.51132515224085i</v>
      </c>
      <c r="I2174" t="str">
        <f t="shared" si="1093"/>
        <v>942.477796076938i</v>
      </c>
      <c r="J2174" t="str">
        <f t="shared" si="1087"/>
        <v>-758.785833846421+203.836081806573i</v>
      </c>
      <c r="K2174" t="str">
        <f t="shared" si="1094"/>
        <v>0.311209131898695-1.15848518356262i</v>
      </c>
      <c r="L2174" t="str">
        <f t="shared" si="1095"/>
        <v>0.0224075093001276-0.069997955717821i</v>
      </c>
      <c r="M2174" t="str">
        <f t="shared" si="1096"/>
        <v>0.333616641198823-1.22848313928044i</v>
      </c>
      <c r="N2174" t="str">
        <f t="shared" si="1097"/>
        <v>-1.06437833261255i</v>
      </c>
      <c r="O2174" t="str">
        <f t="shared" si="1098"/>
        <v>0.485047945823813-0.874487558660556i</v>
      </c>
      <c r="P2174" t="str">
        <f t="shared" si="1099"/>
        <v>0.514952054176187+0.874487558660556i</v>
      </c>
      <c r="Q2174" t="str">
        <f t="shared" si="1100"/>
        <v>-0.514952054176187+0.189890773951994i</v>
      </c>
      <c r="R2174" t="str">
        <f t="shared" si="1101"/>
        <v>-0.32904140279698-1.81952761951571i</v>
      </c>
      <c r="S2174" t="str">
        <f t="shared" si="1102"/>
        <v>0.109868079320832i</v>
      </c>
      <c r="T2174" t="str">
        <f t="shared" si="1103"/>
        <v>0.199908004827397-0.0361511469423364i</v>
      </c>
      <c r="U2174" t="str">
        <f t="shared" si="1104"/>
        <v>0.00005-0.00100476605487308i</v>
      </c>
      <c r="V2174" t="str">
        <f t="shared" si="1105"/>
        <v>3.33333333333333E-06-0.00110524266036038i</v>
      </c>
      <c r="W2174" t="str">
        <f t="shared" si="1106"/>
        <v>0.0000144674321460793-0.000526592724105998i</v>
      </c>
      <c r="X2174" t="str">
        <f t="shared" si="1107"/>
        <v>0.0000196965573507638-0.000526252996232449i</v>
      </c>
      <c r="Y2174" t="str">
        <f t="shared" si="1108"/>
        <v>0.009+0.15079644737231i</v>
      </c>
      <c r="Z2174" t="str">
        <f t="shared" si="1109"/>
        <v>-0.0487428762676948-0.00476074286819237i</v>
      </c>
      <c r="AA2174" t="str">
        <f t="shared" si="1110"/>
        <v>5.57201669950913-92.8310644574413i</v>
      </c>
      <c r="AB2174" t="str">
        <f t="shared" si="1111"/>
        <v>1.38093704446407-0.249727158527943i</v>
      </c>
      <c r="AC2174" t="str">
        <f t="shared" si="1112"/>
        <v>1.15391797480914-1.77977101137609i</v>
      </c>
      <c r="AD2174" t="str">
        <f t="shared" si="1113"/>
        <v>0.452966149998326+0.482225666400377i</v>
      </c>
      <c r="AE2174" t="str">
        <f t="shared" si="1114"/>
        <v>-0.0197831206006476-0.0256615213585973i</v>
      </c>
      <c r="AF2174" t="str">
        <f t="shared" si="1115"/>
        <v>-14.8127106893748-1.43309248905979i</v>
      </c>
      <c r="AG2174" t="str">
        <f t="shared" si="1116"/>
        <v>1.17118783387935-0.142491744653136i</v>
      </c>
      <c r="AH2174" t="str">
        <f t="shared" si="1117"/>
        <v>0.173804121926668+0.369909397370783i</v>
      </c>
      <c r="AI2174">
        <f t="shared" si="1118"/>
        <v>-7.7717734756986001</v>
      </c>
      <c r="AJ2174">
        <f t="shared" si="1119"/>
        <v>64.833237183335825</v>
      </c>
      <c r="AK2174"/>
      <c r="AL2174"/>
      <c r="AM2174"/>
      <c r="AN2174"/>
    </row>
    <row r="2175" spans="1:40" x14ac:dyDescent="0.25">
      <c r="A2175"/>
      <c r="B2175">
        <f t="shared" si="1120"/>
        <v>241000</v>
      </c>
      <c r="C2175" s="186" t="str">
        <f t="shared" si="1088"/>
        <v>-1.31585684970103E-06+0.0101619190868216i</v>
      </c>
      <c r="D2175" s="158" t="str">
        <f t="shared" si="1089"/>
        <v>-5.95701604524181+0.077908046332299i</v>
      </c>
      <c r="E2175" t="str">
        <f t="shared" si="1090"/>
        <v>2870</v>
      </c>
      <c r="F2175" t="str">
        <f t="shared" si="1091"/>
        <v>0.777000777000777</v>
      </c>
      <c r="G2175" t="str">
        <f t="shared" si="1086"/>
        <v>0.777000777000777</v>
      </c>
      <c r="H2175" t="str">
        <f t="shared" si="1092"/>
        <v>8.8579249299398+1.50546323875065i</v>
      </c>
      <c r="I2175" t="str">
        <f t="shared" si="1093"/>
        <v>946.404786893925i</v>
      </c>
      <c r="J2175" t="str">
        <f t="shared" si="1087"/>
        <v>-765.13057318809+204.6853988141i</v>
      </c>
      <c r="K2175" t="str">
        <f t="shared" si="1094"/>
        <v>0.308797681112162-1.15431070373069i</v>
      </c>
      <c r="L2175" t="str">
        <f t="shared" si="1095"/>
        <v>0.0222390595399389-0.0697612075881516i</v>
      </c>
      <c r="M2175" t="str">
        <f t="shared" si="1096"/>
        <v>0.331036740652101-1.22407191131884i</v>
      </c>
      <c r="N2175" t="str">
        <f t="shared" si="1097"/>
        <v>-1.06881324233177i</v>
      </c>
      <c r="O2175" t="str">
        <f t="shared" si="1098"/>
        <v>0.48116491510725-0.87663009557614i</v>
      </c>
      <c r="P2175" t="str">
        <f t="shared" si="1099"/>
        <v>0.51883508489275+0.87663009557614i</v>
      </c>
      <c r="Q2175" t="str">
        <f t="shared" si="1100"/>
        <v>-0.51883508489275+0.19218314675563i</v>
      </c>
      <c r="R2175" t="str">
        <f t="shared" si="1101"/>
        <v>-0.329004739364573-1.81147977276637i</v>
      </c>
      <c r="S2175" t="str">
        <f t="shared" si="1102"/>
        <v>0.110325862984669i</v>
      </c>
      <c r="T2175" t="str">
        <f t="shared" si="1103"/>
        <v>0.199853069209722-0.0362977317964426i</v>
      </c>
      <c r="U2175" t="str">
        <f t="shared" si="1104"/>
        <v>0.00005-0.00100059690111842i</v>
      </c>
      <c r="V2175" t="str">
        <f t="shared" si="1105"/>
        <v>3.33333333333333E-06-0.00110065659123026i</v>
      </c>
      <c r="W2175" t="str">
        <f t="shared" si="1106"/>
        <v>0.0000144673716707774-0.000524410074692132i</v>
      </c>
      <c r="X2175" t="str">
        <f t="shared" si="1107"/>
        <v>0.0000196532103992792-0.000524072184796105i</v>
      </c>
      <c r="Y2175" t="str">
        <f t="shared" si="1108"/>
        <v>0.009+0.151424765903028i</v>
      </c>
      <c r="Z2175" t="str">
        <f t="shared" si="1109"/>
        <v>-0.0483397610758849-0.0047127207254318i</v>
      </c>
      <c r="AA2175" t="str">
        <f t="shared" si="1110"/>
        <v>5.52569057641341-92.4459645845041i</v>
      </c>
      <c r="AB2175" t="str">
        <f t="shared" si="1111"/>
        <v>1.38055755676134-0.250739746569965i</v>
      </c>
      <c r="AC2175" t="str">
        <f t="shared" si="1112"/>
        <v>1.1500917930454-1.77290579564698i</v>
      </c>
      <c r="AD2175" t="str">
        <f t="shared" si="1113"/>
        <v>0.455071339069822+0.483490858088232i</v>
      </c>
      <c r="AE2175" t="str">
        <f t="shared" si="1114"/>
        <v>-0.019719482415649-0.025516456693544i</v>
      </c>
      <c r="AF2175" t="str">
        <f t="shared" si="1115"/>
        <v>-14.8149409751816-1.42755519241835i</v>
      </c>
      <c r="AG2175" t="str">
        <f t="shared" si="1116"/>
        <v>1.17090513099621-0.14262035462064i</v>
      </c>
      <c r="AH2175" t="str">
        <f t="shared" si="1117"/>
        <v>0.173564967419587+0.368030966062433i</v>
      </c>
      <c r="AI2175">
        <f t="shared" si="1118"/>
        <v>-7.8101418089535644</v>
      </c>
      <c r="AJ2175">
        <f t="shared" si="1119"/>
        <v>64.751235960957018</v>
      </c>
      <c r="AK2175"/>
      <c r="AL2175"/>
      <c r="AM2175"/>
      <c r="AN2175"/>
    </row>
    <row r="2176" spans="1:40" x14ac:dyDescent="0.25">
      <c r="A2176"/>
      <c r="B2176">
        <f t="shared" si="1120"/>
        <v>242000</v>
      </c>
      <c r="C2176" s="186" t="str">
        <f t="shared" si="1088"/>
        <v>-1.30500446858232E-06+0.0101199276870359i</v>
      </c>
      <c r="D2176" s="158" t="str">
        <f t="shared" si="1089"/>
        <v>-5.95701596204022+0.0775861122672753i</v>
      </c>
      <c r="E2176" t="str">
        <f t="shared" si="1090"/>
        <v>2870</v>
      </c>
      <c r="F2176" t="str">
        <f t="shared" si="1091"/>
        <v>0.777000777000777</v>
      </c>
      <c r="G2176" t="str">
        <f t="shared" si="1086"/>
        <v>0.777000777000777</v>
      </c>
      <c r="H2176" t="str">
        <f t="shared" si="1092"/>
        <v>8.86012889855882+1.4996449476881i</v>
      </c>
      <c r="I2176" t="str">
        <f t="shared" si="1093"/>
        <v>950.331777710912i</v>
      </c>
      <c r="J2176" t="str">
        <f t="shared" si="1087"/>
        <v>-771.501693982323+205.534715821627i</v>
      </c>
      <c r="K2176" t="str">
        <f t="shared" si="1094"/>
        <v>0.306413517485218-1.15016359574061i</v>
      </c>
      <c r="L2176" t="str">
        <f t="shared" si="1095"/>
        <v>0.0220724387510227-0.069525835409197i</v>
      </c>
      <c r="M2176" t="str">
        <f t="shared" si="1096"/>
        <v>0.328485956236241-1.21968943114981i</v>
      </c>
      <c r="N2176" t="str">
        <f t="shared" si="1097"/>
        <v>-1.07324815205099i</v>
      </c>
      <c r="O2176" t="str">
        <f t="shared" si="1098"/>
        <v>0.47727242065053-0.878755390587383i</v>
      </c>
      <c r="P2176" t="str">
        <f t="shared" si="1099"/>
        <v>0.52272757934947+0.878755390587383i</v>
      </c>
      <c r="Q2176" t="str">
        <f t="shared" si="1100"/>
        <v>-0.52272757934947+0.194492761463607i</v>
      </c>
      <c r="R2176" t="str">
        <f t="shared" si="1101"/>
        <v>-0.328967909525478-1.8034963238732i</v>
      </c>
      <c r="S2176" t="str">
        <f t="shared" si="1102"/>
        <v>0.110783646648506i</v>
      </c>
      <c r="T2176" t="str">
        <f t="shared" si="1103"/>
        <v>0.199797899475848-0.0364442646475682i</v>
      </c>
      <c r="U2176" t="str">
        <f t="shared" si="1104"/>
        <v>0.0000500000000000002-0.000996462203179914i</v>
      </c>
      <c r="V2176" t="str">
        <f t="shared" si="1105"/>
        <v>3.33333333333333E-06-0.0010961084234979i</v>
      </c>
      <c r="W2176" t="str">
        <f t="shared" si="1106"/>
        <v>0.0000144673109446679-0.000522245473543781i</v>
      </c>
      <c r="X2176" t="str">
        <f t="shared" si="1107"/>
        <v>0.0000196103986274855-0.000521909401157498i</v>
      </c>
      <c r="Y2176" t="str">
        <f t="shared" si="1108"/>
        <v>0.009+0.152053084433746i</v>
      </c>
      <c r="Z2176" t="str">
        <f t="shared" si="1109"/>
        <v>-0.0479416273075855-0.00466544511928572i</v>
      </c>
      <c r="AA2176" t="str">
        <f t="shared" si="1110"/>
        <v>5.47994052465399-92.0640460186479i</v>
      </c>
      <c r="AB2176" t="str">
        <f t="shared" si="1111"/>
        <v>1.38017645181607-0.251751975382538i</v>
      </c>
      <c r="AC2176" t="str">
        <f t="shared" si="1112"/>
        <v>1.14630935790438-1.7660836197698i</v>
      </c>
      <c r="AD2176" t="str">
        <f t="shared" si="1113"/>
        <v>0.457182325650146+0.484747190943546i</v>
      </c>
      <c r="AE2176" t="str">
        <f t="shared" si="1114"/>
        <v>-0.0196565032518595-0.0253725282164426i</v>
      </c>
      <c r="AF2176" t="str">
        <f t="shared" si="1115"/>
        <v>-14.817144860599-1.42205883542082i</v>
      </c>
      <c r="AG2176" t="str">
        <f t="shared" si="1116"/>
        <v>1.17062189312548-0.142749881387968i</v>
      </c>
      <c r="AH2176" t="str">
        <f t="shared" si="1117"/>
        <v>0.173328093259384+0.366167502467411i</v>
      </c>
      <c r="AI2176">
        <f t="shared" si="1118"/>
        <v>-7.8483513692775517</v>
      </c>
      <c r="AJ2176">
        <f t="shared" si="1119"/>
        <v>64.669119845382838</v>
      </c>
      <c r="AK2176"/>
      <c r="AL2176"/>
      <c r="AM2176"/>
      <c r="AN2176"/>
    </row>
    <row r="2177" spans="1:40" x14ac:dyDescent="0.25">
      <c r="A2177"/>
      <c r="B2177">
        <f t="shared" si="1120"/>
        <v>243000</v>
      </c>
      <c r="C2177" s="186" t="str">
        <f t="shared" si="1088"/>
        <v>-1.29428579160517E-06+0.0100782818954617i</v>
      </c>
      <c r="D2177" s="158" t="str">
        <f t="shared" si="1089"/>
        <v>-5.9570158798637+0.0772668278652064i</v>
      </c>
      <c r="E2177" t="str">
        <f t="shared" si="1090"/>
        <v>2870</v>
      </c>
      <c r="F2177" t="str">
        <f t="shared" si="1091"/>
        <v>0.777000777000777</v>
      </c>
      <c r="G2177" t="str">
        <f t="shared" si="1086"/>
        <v>0.777000777000777</v>
      </c>
      <c r="H2177" t="str">
        <f t="shared" si="1092"/>
        <v>8.86230687608112+1.49386981515813i</v>
      </c>
      <c r="I2177" t="str">
        <f t="shared" si="1093"/>
        <v>954.2587685279i</v>
      </c>
      <c r="J2177" t="str">
        <f t="shared" si="1087"/>
        <v>-777.89919622912+206.384032829155i</v>
      </c>
      <c r="K2177" t="str">
        <f t="shared" si="1094"/>
        <v>0.304056240754004-1.14604362580114i</v>
      </c>
      <c r="L2177" t="str">
        <f t="shared" si="1095"/>
        <v>0.0219076215228245-0.0692918302278282i</v>
      </c>
      <c r="M2177" t="str">
        <f t="shared" si="1096"/>
        <v>0.325963862276828-1.21533545602897i</v>
      </c>
      <c r="N2177" t="str">
        <f t="shared" si="1097"/>
        <v>-1.07768306177021i</v>
      </c>
      <c r="O2177" t="str">
        <f t="shared" si="1098"/>
        <v>0.473370539012759-0.880863401893148i</v>
      </c>
      <c r="P2177" t="str">
        <f t="shared" si="1099"/>
        <v>0.526629460987241+0.880863401893148i</v>
      </c>
      <c r="Q2177" t="str">
        <f t="shared" si="1100"/>
        <v>-0.526629460987241+0.196819659877062i</v>
      </c>
      <c r="R2177" t="str">
        <f t="shared" si="1101"/>
        <v>-0.328930913099696-1.79557647716824i</v>
      </c>
      <c r="S2177" t="str">
        <f t="shared" si="1102"/>
        <v>0.111241430312343i</v>
      </c>
      <c r="T2177" t="str">
        <f t="shared" si="1103"/>
        <v>0.199742495555393-0.0365907452471552i</v>
      </c>
      <c r="U2177" t="str">
        <f t="shared" si="1104"/>
        <v>0.0000500000000000001-0.000992361535677115i</v>
      </c>
      <c r="V2177" t="str">
        <f t="shared" si="1105"/>
        <v>3.33333333333333E-06-0.00109159768924482i</v>
      </c>
      <c r="W2177" t="str">
        <f t="shared" si="1106"/>
        <v>0.0000144672499677587-0.000520098697842543i</v>
      </c>
      <c r="X2177" t="str">
        <f t="shared" si="1107"/>
        <v>0.0000195681132412995-0.000519764422837237i</v>
      </c>
      <c r="Y2177" t="str">
        <f t="shared" si="1108"/>
        <v>0.009+0.152681402964464i</v>
      </c>
      <c r="Z2177" t="str">
        <f t="shared" si="1109"/>
        <v>-0.0475483932490696-0.00461890108242419i</v>
      </c>
      <c r="AA2177" t="str">
        <f t="shared" si="1110"/>
        <v>5.43475702061467-91.6852695106662i</v>
      </c>
      <c r="AB2177" t="str">
        <f t="shared" si="1111"/>
        <v>1.37979372914205-0.252763843248658i</v>
      </c>
      <c r="AC2177" t="str">
        <f t="shared" si="1112"/>
        <v>1.14257003239425-1.75930411962203i</v>
      </c>
      <c r="AD2177" t="str">
        <f t="shared" si="1113"/>
        <v>0.459299074460433+0.485994639142228i</v>
      </c>
      <c r="AE2177" t="str">
        <f t="shared" si="1114"/>
        <v>-0.019594171846592-0.0252297212110561i</v>
      </c>
      <c r="AF2177" t="str">
        <f t="shared" si="1115"/>
        <v>-14.8193227559448-1.41660298729292i</v>
      </c>
      <c r="AG2177" t="str">
        <f t="shared" si="1116"/>
        <v>1.17033811659073-0.142880301876059i</v>
      </c>
      <c r="AH2177" t="str">
        <f t="shared" si="1117"/>
        <v>0.17309346234109+0.364318810221006i</v>
      </c>
      <c r="AI2177">
        <f t="shared" si="1118"/>
        <v>-7.8864036296265736</v>
      </c>
      <c r="AJ2177">
        <f t="shared" si="1119"/>
        <v>64.586889300799228</v>
      </c>
      <c r="AK2177"/>
      <c r="AL2177"/>
      <c r="AM2177"/>
      <c r="AN2177"/>
    </row>
    <row r="2178" spans="1:40" x14ac:dyDescent="0.25">
      <c r="A2178"/>
      <c r="B2178">
        <f t="shared" si="1120"/>
        <v>244000</v>
      </c>
      <c r="C2178" s="186" t="str">
        <f t="shared" si="1088"/>
        <v>-1.28369863139619E-06+0.0100369774628179i</v>
      </c>
      <c r="D2178" s="158" t="str">
        <f t="shared" si="1089"/>
        <v>-5.95701579869546+0.0769501605482706i</v>
      </c>
      <c r="E2178" t="str">
        <f t="shared" si="1090"/>
        <v>2870</v>
      </c>
      <c r="F2178" t="str">
        <f t="shared" si="1091"/>
        <v>0.777000777000777</v>
      </c>
      <c r="G2178" t="str">
        <f t="shared" si="1086"/>
        <v>0.777000777000777</v>
      </c>
      <c r="H2178" t="str">
        <f t="shared" si="1092"/>
        <v>8.86445926499456+1.48813738344875i</v>
      </c>
      <c r="I2178" t="str">
        <f t="shared" si="1093"/>
        <v>958.185759344887i</v>
      </c>
      <c r="J2178" t="str">
        <f t="shared" si="1087"/>
        <v>-784.323079928482+207.233349836682i</v>
      </c>
      <c r="K2178" t="str">
        <f t="shared" si="1094"/>
        <v>0.301725457773512-1.14195056210911i</v>
      </c>
      <c r="L2178" t="str">
        <f t="shared" si="1095"/>
        <v>0.021744582865828-0.0690591831051172i</v>
      </c>
      <c r="M2178" t="str">
        <f t="shared" si="1096"/>
        <v>0.32347004063934-1.21100974521423i</v>
      </c>
      <c r="N2178" t="str">
        <f t="shared" si="1097"/>
        <v>-1.08211797148943i</v>
      </c>
      <c r="O2178" t="str">
        <f t="shared" si="1098"/>
        <v>0.469459346937674-0.882954088032244i</v>
      </c>
      <c r="P2178" t="str">
        <f t="shared" si="1099"/>
        <v>0.530540653062326+0.882954088032244i</v>
      </c>
      <c r="Q2178" t="str">
        <f t="shared" si="1100"/>
        <v>-0.530540653062326+0.199163883457186i</v>
      </c>
      <c r="R2178" t="str">
        <f t="shared" si="1101"/>
        <v>-0.32889374990636-1.78771945002482i</v>
      </c>
      <c r="S2178" t="str">
        <f t="shared" si="1102"/>
        <v>0.11169921397618i</v>
      </c>
      <c r="T2178" t="str">
        <f t="shared" si="1103"/>
        <v>0.199686857377701-0.0367371733462187i</v>
      </c>
      <c r="U2178" t="str">
        <f t="shared" si="1104"/>
        <v>0.00005-0.000988294480203027i</v>
      </c>
      <c r="V2178" t="str">
        <f t="shared" si="1105"/>
        <v>3.33333333333333E-06-0.00108712392822333i</v>
      </c>
      <c r="W2178" t="str">
        <f t="shared" si="1106"/>
        <v>0.0000144671887400581-0.000517969528422776i</v>
      </c>
      <c r="X2178" t="str">
        <f t="shared" si="1107"/>
        <v>0.0000195263456264406-0.000517637031001376i</v>
      </c>
      <c r="Y2178" t="str">
        <f t="shared" si="1108"/>
        <v>0.009+0.153309721495182i</v>
      </c>
      <c r="Z2178" t="str">
        <f t="shared" si="1109"/>
        <v>-0.0471599788547171-0.00457307401073698i</v>
      </c>
      <c r="AA2178" t="str">
        <f t="shared" si="1110"/>
        <v>5.39013073690839-91.3095964541455i</v>
      </c>
      <c r="AB2178" t="str">
        <f t="shared" si="1111"/>
        <v>1.37940938825121-0.253775348448371i</v>
      </c>
      <c r="AC2178" t="str">
        <f t="shared" si="1112"/>
        <v>1.13887319080979-1.75256693408807i</v>
      </c>
      <c r="AD2178" t="str">
        <f t="shared" si="1113"/>
        <v>0.46142155010503+0.487233176985059i</v>
      </c>
      <c r="AE2178" t="str">
        <f t="shared" si="1114"/>
        <v>-0.0195324771672248-0.0250880212227113i</v>
      </c>
      <c r="AF2178" t="str">
        <f t="shared" si="1115"/>
        <v>-14.82147506369-1.41118722290048i</v>
      </c>
      <c r="AG2178" t="str">
        <f t="shared" si="1116"/>
        <v>1.17005379784308-0.143011593343541i</v>
      </c>
      <c r="AH2178" t="str">
        <f t="shared" si="1117"/>
        <v>0.172861038226754+0.362484696383535i</v>
      </c>
      <c r="AI2178">
        <f t="shared" si="1118"/>
        <v>-7.9243000437636137</v>
      </c>
      <c r="AJ2178">
        <f t="shared" si="1119"/>
        <v>64.504544787121404</v>
      </c>
      <c r="AK2178"/>
      <c r="AL2178"/>
      <c r="AM2178"/>
      <c r="AN2178"/>
    </row>
    <row r="2179" spans="1:40" x14ac:dyDescent="0.25">
      <c r="A2179"/>
      <c r="B2179">
        <f t="shared" si="1120"/>
        <v>245000</v>
      </c>
      <c r="C2179" s="186" t="str">
        <f t="shared" si="1088"/>
        <v>-0.000001273240845131+0.00999601020919972i</v>
      </c>
      <c r="D2179" s="158" t="str">
        <f t="shared" si="1089"/>
        <v>-5.9570157185191+0.0766360782705312i</v>
      </c>
      <c r="E2179" t="str">
        <f t="shared" si="1090"/>
        <v>2870</v>
      </c>
      <c r="F2179" t="str">
        <f t="shared" si="1091"/>
        <v>0.777000777000777</v>
      </c>
      <c r="G2179" t="str">
        <f t="shared" si="1086"/>
        <v>0.777000777000777</v>
      </c>
      <c r="H2179" t="str">
        <f t="shared" si="1092"/>
        <v>8.8665864601172+1.4824472009368i</v>
      </c>
      <c r="I2179" t="str">
        <f t="shared" si="1093"/>
        <v>962.112750161874i</v>
      </c>
      <c r="J2179" t="str">
        <f t="shared" si="1087"/>
        <v>-790.773345080407+208.08266684421i</v>
      </c>
      <c r="K2179" t="str">
        <f t="shared" si="1094"/>
        <v>0.299420782370768-1.1378841748467i</v>
      </c>
      <c r="L2179" t="str">
        <f t="shared" si="1095"/>
        <v>0.0215832982036482-0.0688278851185261i</v>
      </c>
      <c r="M2179" t="str">
        <f t="shared" si="1096"/>
        <v>0.321004080574416-1.20671205996523i</v>
      </c>
      <c r="N2179" t="str">
        <f t="shared" si="1097"/>
        <v>-1.08655288120865i</v>
      </c>
      <c r="O2179" t="str">
        <f t="shared" si="1098"/>
        <v>0.465538921352136-0.885027407884236i</v>
      </c>
      <c r="P2179" t="str">
        <f t="shared" si="1099"/>
        <v>0.534461078647864+0.885027407884236i</v>
      </c>
      <c r="Q2179" t="str">
        <f t="shared" si="1100"/>
        <v>-0.534461078647864+0.201525473324414i</v>
      </c>
      <c r="R2179" t="str">
        <f t="shared" si="1101"/>
        <v>-0.328856419763714-1.77992447259133i</v>
      </c>
      <c r="S2179" t="str">
        <f t="shared" si="1102"/>
        <v>0.112156997640016i</v>
      </c>
      <c r="T2179" t="str">
        <f t="shared" si="1103"/>
        <v>0.199630984871833-0.036883548695343i</v>
      </c>
      <c r="U2179" t="str">
        <f t="shared" si="1104"/>
        <v>0.0000499999999999999-0.000984260625181789i</v>
      </c>
      <c r="V2179" t="str">
        <f t="shared" si="1105"/>
        <v>3.33333333333333E-06-0.00108268668769997i</v>
      </c>
      <c r="W2179" t="str">
        <f t="shared" si="1106"/>
        <v>0.000014467127261574-0.000515857749697039i</v>
      </c>
      <c r="X2179" t="str">
        <f t="shared" si="1107"/>
        <v>0.0000194850873440361-0.000515527010387049i</v>
      </c>
      <c r="Y2179" t="str">
        <f t="shared" si="1108"/>
        <v>0.009+0.1539380400259i</v>
      </c>
      <c r="Z2179" t="str">
        <f t="shared" si="1109"/>
        <v>-0.0467763057063294-0.00452794965303135i</v>
      </c>
      <c r="AA2179" t="str">
        <f t="shared" si="1110"/>
        <v>5.3460525375393-90.9369888723619i</v>
      </c>
      <c r="AB2179" t="str">
        <f t="shared" si="1111"/>
        <v>1.37902342865351-0.254786489258749i</v>
      </c>
      <c r="AC2179" t="str">
        <f t="shared" si="1112"/>
        <v>1.13521821850077-1.74587170505808i</v>
      </c>
      <c r="AD2179" t="str">
        <f t="shared" si="1113"/>
        <v>0.463549717071949+0.488462778898284i</v>
      </c>
      <c r="AE2179" t="str">
        <f t="shared" si="1114"/>
        <v>-0.0194714084056087-0.024947414052488i</v>
      </c>
      <c r="AF2179" t="str">
        <f t="shared" si="1115"/>
        <v>-14.8236021786363-1.40581112266627i</v>
      </c>
      <c r="AG2179" t="str">
        <f t="shared" si="1116"/>
        <v>1.16976893345828-0.143143733380019i</v>
      </c>
      <c r="AH2179" t="str">
        <f t="shared" si="1117"/>
        <v>0.172630785131247+0.360664971365854i</v>
      </c>
      <c r="AI2179">
        <f t="shared" si="1118"/>
        <v>-7.9620420465959967</v>
      </c>
      <c r="AJ2179">
        <f t="shared" si="1119"/>
        <v>64.422086759950119</v>
      </c>
      <c r="AK2179"/>
      <c r="AL2179"/>
      <c r="AM2179"/>
      <c r="AN2179"/>
    </row>
    <row r="2180" spans="1:40" x14ac:dyDescent="0.25">
      <c r="A2180"/>
      <c r="B2180">
        <f t="shared" si="1120"/>
        <v>246000</v>
      </c>
      <c r="C2180" s="186" t="str">
        <f t="shared" si="1088"/>
        <v>-1.26291033344982E-06+0.00995537602266796i</v>
      </c>
      <c r="D2180" s="158" t="str">
        <f t="shared" si="1089"/>
        <v>-5.95701563931851+0.0763245495071211i</v>
      </c>
      <c r="E2180" t="str">
        <f t="shared" si="1090"/>
        <v>2870</v>
      </c>
      <c r="F2180" t="str">
        <f t="shared" si="1091"/>
        <v>0.777000777000777</v>
      </c>
      <c r="G2180" t="str">
        <f t="shared" si="1086"/>
        <v>0.777000777000777</v>
      </c>
      <c r="H2180" t="str">
        <f t="shared" si="1092"/>
        <v>8.86868884876981+1.47679882199523i</v>
      </c>
      <c r="I2180" t="str">
        <f t="shared" si="1093"/>
        <v>966.039740978861i</v>
      </c>
      <c r="J2180" t="str">
        <f t="shared" si="1087"/>
        <v>-797.249991684896+208.931983851737i</v>
      </c>
      <c r="K2180" t="str">
        <f t="shared" si="1094"/>
        <v>0.297141835201375-1.13384423617802i</v>
      </c>
      <c r="L2180" t="str">
        <f t="shared" si="1095"/>
        <v>0.0214237433652871-0.0685979273639936i</v>
      </c>
      <c r="M2180" t="str">
        <f t="shared" si="1096"/>
        <v>0.318565578566662-1.20244216354201i</v>
      </c>
      <c r="N2180" t="str">
        <f t="shared" si="1097"/>
        <v>-1.09098779092787i</v>
      </c>
      <c r="O2180" t="str">
        <f t="shared" si="1098"/>
        <v>0.46160933936461-0.887083320670256i</v>
      </c>
      <c r="P2180" t="str">
        <f t="shared" si="1099"/>
        <v>0.53839066063539+0.887083320670256i</v>
      </c>
      <c r="Q2180" t="str">
        <f t="shared" si="1100"/>
        <v>-0.53839066063539+0.203904470257614i</v>
      </c>
      <c r="R2180" t="str">
        <f t="shared" si="1101"/>
        <v>-0.328818922489128-1.77219078753158i</v>
      </c>
      <c r="S2180" t="str">
        <f t="shared" si="1102"/>
        <v>0.112614781303853i</v>
      </c>
      <c r="T2180" t="str">
        <f t="shared" si="1103"/>
        <v>0.199574877966572-0.0370298710446817i</v>
      </c>
      <c r="U2180" t="str">
        <f t="shared" si="1104"/>
        <v>0.0000499999999999999-0.000980259565729829i</v>
      </c>
      <c r="V2180" t="str">
        <f t="shared" si="1105"/>
        <v>3.33333333333333E-06-0.00107828552230281i</v>
      </c>
      <c r="W2180" t="str">
        <f t="shared" si="1106"/>
        <v>0.0000144670655323149-0.000513763149583377i</v>
      </c>
      <c r="X2180" t="str">
        <f t="shared" si="1107"/>
        <v>0.0000194443301263545-0.000513434149229931i</v>
      </c>
      <c r="Y2180" t="str">
        <f t="shared" si="1108"/>
        <v>0.009+0.154566358556618i</v>
      </c>
      <c r="Z2180" t="str">
        <f t="shared" si="1109"/>
        <v>-0.0463972969736002-0.00448351410106412i</v>
      </c>
      <c r="AA2180" t="str">
        <f t="shared" si="1110"/>
        <v>5.3025134732042-90.5674094055016i</v>
      </c>
      <c r="AB2180" t="str">
        <f t="shared" si="1111"/>
        <v>1.378635849857-0.255797263953886i</v>
      </c>
      <c r="AC2180" t="str">
        <f t="shared" si="1112"/>
        <v>1.1316045116456-1.73921807742587i</v>
      </c>
      <c r="AD2180" t="str">
        <f t="shared" si="1113"/>
        <v>0.465683539733246+0.489683419434252i</v>
      </c>
      <c r="AE2180" t="str">
        <f t="shared" si="1114"/>
        <v>-0.01941095497263-0.0248078857515665i</v>
      </c>
      <c r="AF2180" t="str">
        <f t="shared" si="1115"/>
        <v>-14.8257044880883-1.40047427248811i</v>
      </c>
      <c r="AG2180" t="str">
        <f t="shared" si="1116"/>
        <v>1.16948352013384-0.143276699899515i</v>
      </c>
      <c r="AH2180" t="str">
        <f t="shared" si="1117"/>
        <v>0.172402667908368+0.358859448856815i</v>
      </c>
      <c r="AI2180">
        <f t="shared" si="1118"/>
        <v>-7.9996310545057057</v>
      </c>
      <c r="AJ2180">
        <f t="shared" si="1119"/>
        <v>64.339515670537395</v>
      </c>
      <c r="AK2180"/>
      <c r="AL2180"/>
      <c r="AM2180"/>
      <c r="AN2180"/>
    </row>
    <row r="2181" spans="1:40" x14ac:dyDescent="0.25">
      <c r="A2181"/>
      <c r="B2181">
        <f t="shared" si="1120"/>
        <v>247000</v>
      </c>
      <c r="C2181" s="186" t="str">
        <f t="shared" si="1088"/>
        <v>-1.25270503940383E-06+0.00991507085787368i</v>
      </c>
      <c r="D2181" s="158" t="str">
        <f t="shared" si="1089"/>
        <v>-5.95701556107792+0.0760155432436982i</v>
      </c>
      <c r="E2181" t="str">
        <f t="shared" si="1090"/>
        <v>2870</v>
      </c>
      <c r="F2181" t="str">
        <f t="shared" si="1091"/>
        <v>0.777000777000777</v>
      </c>
      <c r="G2181" t="str">
        <f t="shared" ref="G2181:G2244" si="1121">IF($C$11=$C$7,$C$24,F2181)</f>
        <v>0.777000777000777</v>
      </c>
      <c r="H2181" t="str">
        <f t="shared" si="1092"/>
        <v>8.87076681094393+1.47119180690179i</v>
      </c>
      <c r="I2181" t="str">
        <f t="shared" si="1093"/>
        <v>969.966731795849i</v>
      </c>
      <c r="J2181" t="str">
        <f t="shared" ref="J2181:J2244" si="1122">IMSUM(COMPLEX(0,2*PI()*B2181*$C$113*$C$112),COMPLEX(0,2*PI()*B2181*$C$113*$C$111),COMPLEX(0,2*PI()*B2181*$C$28*10^-12*$C$111),COMPLEX(-1*2*PI()*B2181*2*PI()*B2181*$C$113*$C$112*$C$28*10^-12*$C$111,0),COMPLEX(1,0))</f>
        <v>-803.75301974195+209.781300859265i</v>
      </c>
      <c r="K2181" t="str">
        <f t="shared" si="1094"/>
        <v>0.294888243609396-1.12983052024479i</v>
      </c>
      <c r="L2181" t="str">
        <f t="shared" si="1095"/>
        <v>0.021265894577544-0.0683693009579206i</v>
      </c>
      <c r="M2181" t="str">
        <f t="shared" si="1096"/>
        <v>0.31615413818694-1.19819982120271i</v>
      </c>
      <c r="N2181" t="str">
        <f t="shared" si="1097"/>
        <v>-1.09542270064709i</v>
      </c>
      <c r="O2181" t="str">
        <f t="shared" si="1098"/>
        <v>0.457670678263655-0.889121785953806i</v>
      </c>
      <c r="P2181" t="str">
        <f t="shared" si="1099"/>
        <v>0.542329321736345+0.889121785953806i</v>
      </c>
      <c r="Q2181" t="str">
        <f t="shared" si="1100"/>
        <v>-0.542329321736345+0.206300914693284i</v>
      </c>
      <c r="R2181" t="str">
        <f t="shared" si="1101"/>
        <v>-0.328781257899092-1.76451764977152i</v>
      </c>
      <c r="S2181" t="str">
        <f t="shared" si="1102"/>
        <v>0.11307256496769i</v>
      </c>
      <c r="T2181" t="str">
        <f t="shared" si="1103"/>
        <v>0.199518536590426-0.0371761401439539i</v>
      </c>
      <c r="U2181" t="str">
        <f t="shared" si="1104"/>
        <v>0.0000499999999999998-0.000976290903520395i</v>
      </c>
      <c r="V2181" t="str">
        <f t="shared" si="1105"/>
        <v>3.33333333333333E-06-0.00107391999387244i</v>
      </c>
      <c r="W2181" t="str">
        <f t="shared" si="1106"/>
        <v>0.0000144670035522887-0.000511685519434374i</v>
      </c>
      <c r="X2181" t="str">
        <f t="shared" si="1107"/>
        <v>0.000019404065872656-0.000511358239193488i</v>
      </c>
      <c r="Y2181" t="str">
        <f t="shared" si="1108"/>
        <v>0.009+0.155194677087336i</v>
      </c>
      <c r="Z2181" t="str">
        <f t="shared" si="1109"/>
        <v>-0.0460228773757038-0.00443975377989513i</v>
      </c>
      <c r="AA2181" t="str">
        <f t="shared" si="1110"/>
        <v>5.259504776728-90.2008212981901i</v>
      </c>
      <c r="AB2181" t="str">
        <f t="shared" si="1111"/>
        <v>1.3782466513678-0.256807670804876i</v>
      </c>
      <c r="AC2181" t="str">
        <f t="shared" si="1112"/>
        <v>1.12803147703034-1.73260569908524i</v>
      </c>
      <c r="AD2181" t="str">
        <f t="shared" si="1113"/>
        <v>0.467822982345458+0.490895073271989i</v>
      </c>
      <c r="AE2181" t="str">
        <f t="shared" si="1114"/>
        <v>-0.0193511064929298-0.0246694226157239i</v>
      </c>
      <c r="AF2181" t="str">
        <f t="shared" si="1115"/>
        <v>-14.8277823720219-1.39517626365809i</v>
      </c>
      <c r="AG2181" t="str">
        <f t="shared" si="1116"/>
        <v>1.16919755468625-0.143410471134078i</v>
      </c>
      <c r="AH2181" t="str">
        <f t="shared" si="1117"/>
        <v>0.172176652037332+0.357067945752621i</v>
      </c>
      <c r="AI2181">
        <f t="shared" si="1118"/>
        <v>-8.0370684656717284</v>
      </c>
      <c r="AJ2181">
        <f t="shared" si="1119"/>
        <v>64.256831965750706</v>
      </c>
      <c r="AK2181"/>
      <c r="AL2181"/>
      <c r="AM2181"/>
      <c r="AN2181"/>
    </row>
    <row r="2182" spans="1:40" x14ac:dyDescent="0.25">
      <c r="A2182"/>
      <c r="B2182">
        <f t="shared" si="1120"/>
        <v>248000</v>
      </c>
      <c r="C2182" s="186" t="str">
        <f t="shared" ref="C2182:C2245" si="1123">IMPRODUCT(COMPLEX(-1,0),IMDIV(IMPRODUCT(G2182,COMPLEX($C$100+$C$101,0)),COMPLEX($C$100,2*PI()*B2182*$C$103*$C$102*(2*$C$100+$C$101))))</f>
        <v>-1.24262294743116E-06+0.0098750907347154i</v>
      </c>
      <c r="D2182" s="158" t="str">
        <f t="shared" ref="D2182:D2245" si="1124">IMPRODUCT(COMPLEX($C$106,0),IMSUB(C2182,G2182))</f>
        <v>-5.95701548378189+0.0757090289661514i</v>
      </c>
      <c r="E2182" t="str">
        <f t="shared" ref="E2182:E2245" si="1125">IMDIV(COMPLEX($C$20*10^3,0),COMPLEX(1,2*PI()*B2182*$C$20*1000*$C$29*10^-12))</f>
        <v>2870</v>
      </c>
      <c r="F2182" t="str">
        <f t="shared" ref="F2182:F2245" si="1126">IMDIV(COMPLEX($C$22*1000,0),IMSUM(COMPLEX($C$22*1000,0),E2182))</f>
        <v>0.777000777000777</v>
      </c>
      <c r="G2182" t="str">
        <f t="shared" si="1121"/>
        <v>0.777000777000777</v>
      </c>
      <c r="H2182" t="str">
        <f t="shared" ref="H2182:H2245" si="1127">IMPRODUCT(COMPLEX($C$108,0),IMPRODUCT(COMPLEX(-1,0),D2182),IMDIV(COMPLEX(0,2*PI()*B2182*$C$109*$C$110),COMPLEX(1,2*PI()*B2182*$C$109*$C$110)))</f>
        <v>8.87282071946576+1.46562572174917i</v>
      </c>
      <c r="I2182" t="str">
        <f t="shared" ref="I2182:I2245" si="1128">COMPLEX(0,2*PI()*B2182*$C$113*$C$112*$C$114)</f>
        <v>973.893722612836i</v>
      </c>
      <c r="J2182" t="str">
        <f t="shared" si="1122"/>
        <v>-810.282429251568+210.630617866792i</v>
      </c>
      <c r="K2182" t="str">
        <f t="shared" ref="K2182:K2245" si="1129">IMDIV(I2182,J2182)</f>
        <v>0.292659641490445-1.12584280316142i</v>
      </c>
      <c r="L2182" t="str">
        <f t="shared" ref="L2182:L2245" si="1130">IMDIV(COMPLEX($C$117,0),COMPLEX(1,2*PI()*B2182*$C$115*$C$116))</f>
        <v>0.021109728457582-0.068141997039061i</v>
      </c>
      <c r="M2182" t="str">
        <f t="shared" ref="M2182:M2245" si="1131">IMSUM(K2182,L2182)</f>
        <v>0.313769369948027-1.19398480020048i</v>
      </c>
      <c r="N2182" t="str">
        <f t="shared" ref="N2182:N2245" si="1132">COMPLEX(0,-2*PI()*B2182*$C$43)</f>
        <v>-1.0998576103663i</v>
      </c>
      <c r="O2182" t="str">
        <f t="shared" ref="O2182:O2245" si="1133">IMEXP(N2182)</f>
        <v>0.453723015516411-0.891142763641547i</v>
      </c>
      <c r="P2182" t="str">
        <f t="shared" ref="P2182:P2245" si="1134">IMSUB(COMPLEX(1,0),O2182)</f>
        <v>0.546276984483589+0.891142763641547i</v>
      </c>
      <c r="Q2182" t="str">
        <f t="shared" ref="Q2182:Q2245" si="1135">IMSUM(COMPLEX(0,2*PI()*B2182*$C$43),O2182,COMPLEX(-1,0))</f>
        <v>-0.546276984483589+0.208714846724753i</v>
      </c>
      <c r="R2182" t="str">
        <f t="shared" ref="R2182:R2245" si="1136">IMDIV(P2182,Q2182)</f>
        <v>-0.328743425809207-1.75690432625195i</v>
      </c>
      <c r="S2182" t="str">
        <f t="shared" ref="S2182:S2245" si="1137">IMDIV(COMPLEX(0,2*PI()*B2182*$C$123),COMPLEX($C$124,0))</f>
        <v>0.113530348631527i</v>
      </c>
      <c r="T2182" t="str">
        <f t="shared" ref="T2182:T2245" si="1138">IMPRODUCT(R2182,S2182)</f>
        <v>0.199461960671622-0.0373223557424418i</v>
      </c>
      <c r="U2182" t="str">
        <f t="shared" ref="U2182:U2245" si="1139">IMDIV(COMPLEX(1,2*PI()*B2182*$C$16*10^-3*$C$15*10^-6),COMPLEX(0,2*PI()*B2182*$C$15*10^-6))</f>
        <v>0.0000500000000000002-0.000972354246651369i</v>
      </c>
      <c r="V2182" t="str">
        <f t="shared" ref="V2182:V2245" si="1140">IMSUM(COMPLEX($C$18*10^-3,0),IMDIV(COMPLEX(1,0),COMPLEX(0,2*PI()*B2182*($C$17*1*10^-6))))</f>
        <v>3.33333333333333E-06-0.0010695896713165i</v>
      </c>
      <c r="W2182" t="str">
        <f t="shared" ref="W2182:W2245" si="1141">IMDIV(IMPRODUCT(U2182,V2182),IMSUM(U2182,V2182))</f>
        <v>0.0000144669413215039-0.000509624653967875i</v>
      </c>
      <c r="X2182" t="str">
        <f t="shared" ref="X2182:X2245" si="1142">IMDIV(IMPRODUCT(COMPLEX($C$19,0),W2182),IMSUM(COMPLEX($C$19,0),W2182))</f>
        <v>0.0000193642866451625-0.000509299075299862i</v>
      </c>
      <c r="Y2182" t="str">
        <f t="shared" ref="Y2182:Y2245" si="1143">COMPLEX($C$13*10^-3,2*PI()*B2182*$C$12*0.000001)</f>
        <v>0.009+0.155822995618054i</v>
      </c>
      <c r="Z2182" t="str">
        <f t="shared" ref="Z2182:Z2245" si="1144">IMPRODUCT(COMPLEX($C$6,0),IMDIV(X2182,IMSUM(X2182,Y2182)))</f>
        <v>-0.0456529731439562-0.00439665543855027i</v>
      </c>
      <c r="AA2182" t="str">
        <f t="shared" ref="AA2182:AA2245" si="1145">IMDIV(COMPLEX($C$6,0),IMSUM(X2182,Y2182))</f>
        <v>5.21701785862908-89.8371883873242i</v>
      </c>
      <c r="AB2182" t="str">
        <f t="shared" ref="AB2182:AB2245" si="1146">IMPRODUCT(COMPLEX($C$119,0),T2182)</f>
        <v>1.37785583269014-0.257817708079795i</v>
      </c>
      <c r="AC2182" t="str">
        <f t="shared" ref="AC2182:AC2245" si="1147">IMSUM(COMPLEX(1,0),IMPRODUCT(AB2182,M2182))</f>
        <v>1.1244985318326-1.72603422092524i</v>
      </c>
      <c r="AD2182" t="str">
        <f t="shared" ref="AD2182:AD2245" si="1148">IMDIV(AB2182,AC2182)</f>
        <v>0.469968009050015+0.492097715217836i</v>
      </c>
      <c r="AE2182" t="str">
        <f t="shared" ref="AE2182:AE2245" si="1149">IMPRODUCT(AD2182,AA2182,X2182)</f>
        <v>-0.0192918527997683-0.0245320111799765i</v>
      </c>
      <c r="AF2182" t="str">
        <f t="shared" ref="AF2182:AF2245" si="1150">IMSUB(D2182,H2182)</f>
        <v>-14.8298362032477-1.38991669278302i</v>
      </c>
      <c r="AG2182" t="str">
        <f t="shared" ref="AG2182:AG2245" si="1151">IMSUM(COMPLEX(1,0),IMPRODUCT(AD2182,AA2182,COMPLEX($C$127,0)))</f>
        <v>1.16891103404837-0.143545025627547i</v>
      </c>
      <c r="AH2182" t="str">
        <f t="shared" ref="AH2182:AH2245" si="1152">IMDIV(IMPRODUCT(AE2182,AF2182),AG2182)</f>
        <v>0.171952703609512+0.355290282087945i</v>
      </c>
      <c r="AI2182">
        <f t="shared" ref="AI2182:AI2245" si="1153">20*LOG10(IMABS(AH2182))</f>
        <v>-8.0743556603873223</v>
      </c>
      <c r="AJ2182">
        <f t="shared" ref="AJ2182:AJ2245" si="1154">IMARGUMENT(AH2182)*180/PI()</f>
        <v>64.174036088045881</v>
      </c>
      <c r="AK2182"/>
      <c r="AL2182"/>
      <c r="AM2182"/>
      <c r="AN2182"/>
    </row>
    <row r="2183" spans="1:40" x14ac:dyDescent="0.25">
      <c r="A2183"/>
      <c r="B2183">
        <f t="shared" si="1120"/>
        <v>249000</v>
      </c>
      <c r="C2183" s="186" t="str">
        <f t="shared" si="1123"/>
        <v>-1.23266208236169E-06+0.0098354317370292i</v>
      </c>
      <c r="D2183" s="158" t="str">
        <f t="shared" si="1124"/>
        <v>-5.95701540741525+0.0754049766505572i</v>
      </c>
      <c r="E2183" t="str">
        <f t="shared" si="1125"/>
        <v>2870</v>
      </c>
      <c r="F2183" t="str">
        <f t="shared" si="1126"/>
        <v>0.777000777000777</v>
      </c>
      <c r="G2183" t="str">
        <f t="shared" si="1121"/>
        <v>0.777000777000777</v>
      </c>
      <c r="H2183" t="str">
        <f t="shared" si="1127"/>
        <v>8.8748509401556+1.4601001383566i</v>
      </c>
      <c r="I2183" t="str">
        <f t="shared" si="1128"/>
        <v>977.820713429823i</v>
      </c>
      <c r="J2183" t="str">
        <f t="shared" si="1122"/>
        <v>-816.83822021375+211.47993487432i</v>
      </c>
      <c r="K2183" t="str">
        <f t="shared" si="1129"/>
        <v>0.290455669157938-1.12188086300935i</v>
      </c>
      <c r="L2183" t="str">
        <f t="shared" si="1130"/>
        <v>0.0209552220056439-0.0679160067703204i</v>
      </c>
      <c r="M2183" t="str">
        <f t="shared" si="1131"/>
        <v>0.311410891163582-1.18979686977967i</v>
      </c>
      <c r="N2183" t="str">
        <f t="shared" si="1132"/>
        <v>-1.10429252008552i</v>
      </c>
      <c r="O2183" t="str">
        <f t="shared" si="1133"/>
        <v>0.449766428767039-0.893146213984107i</v>
      </c>
      <c r="P2183" t="str">
        <f t="shared" si="1134"/>
        <v>0.550233571232961+0.893146213984107i</v>
      </c>
      <c r="Q2183" t="str">
        <f t="shared" si="1135"/>
        <v>-0.550233571232961+0.211146306101413i</v>
      </c>
      <c r="R2183" t="str">
        <f t="shared" si="1136"/>
        <v>-0.328705426034191-1.74935009568725i</v>
      </c>
      <c r="S2183" t="str">
        <f t="shared" si="1137"/>
        <v>0.113988132295364i</v>
      </c>
      <c r="T2183" t="str">
        <f t="shared" si="1138"/>
        <v>0.199405150138106-0.0374685175889894i</v>
      </c>
      <c r="U2183" t="str">
        <f t="shared" si="1139"/>
        <v>0.0000500000000000002-0.000968449209516221i</v>
      </c>
      <c r="V2183" t="str">
        <f t="shared" si="1140"/>
        <v>3.33333333333333E-06-0.00106529413046784i</v>
      </c>
      <c r="W2183" t="str">
        <f t="shared" si="1141"/>
        <v>0.0000144668788399685-0.000507580351199447i</v>
      </c>
      <c r="X2183" t="str">
        <f t="shared" si="1142"/>
        <v>0.000019324984665139-0.000507256455862506i</v>
      </c>
      <c r="Y2183" t="str">
        <f t="shared" si="1143"/>
        <v>0.009+0.156451314148772i</v>
      </c>
      <c r="Z2183" t="str">
        <f t="shared" si="1144"/>
        <v>-0.0452875119855267-0.00435420614098334i</v>
      </c>
      <c r="AA2183" t="str">
        <f t="shared" si="1145"/>
        <v>5.17504430280972-89.4764750901907i</v>
      </c>
      <c r="AB2183" t="str">
        <f t="shared" si="1146"/>
        <v>1.37746339332627-0.258827374043692i</v>
      </c>
      <c r="AC2183" t="str">
        <f t="shared" si="1147"/>
        <v>1.12100510341047-1.71950329682415i</v>
      </c>
      <c r="AD2183" t="str">
        <f t="shared" si="1148"/>
        <v>0.472118583873665+0.493291320206008i</v>
      </c>
      <c r="AE2183" t="str">
        <f t="shared" si="1149"/>
        <v>-0.0192331839300337-0.024395638213361i</v>
      </c>
      <c r="AF2183" t="str">
        <f t="shared" si="1150"/>
        <v>-14.8318663475709-1.38469516170604i</v>
      </c>
      <c r="AG2183" t="str">
        <f t="shared" si="1151"/>
        <v>1.16862395526669-0.143680342229456i</v>
      </c>
      <c r="AH2183" t="str">
        <f t="shared" si="1152"/>
        <v>0.17173078931556+0.353526280968882i</v>
      </c>
      <c r="AI2183">
        <f t="shared" si="1153"/>
        <v>-8.1114940013686354</v>
      </c>
      <c r="AJ2183">
        <f t="shared" si="1154"/>
        <v>64.09112847543939</v>
      </c>
      <c r="AK2183"/>
      <c r="AL2183"/>
      <c r="AM2183"/>
      <c r="AN2183"/>
    </row>
    <row r="2184" spans="1:40" x14ac:dyDescent="0.25">
      <c r="A2184"/>
      <c r="B2184">
        <f t="shared" si="1120"/>
        <v>250000</v>
      </c>
      <c r="C2184" s="186" t="str">
        <f t="shared" si="1123"/>
        <v>-1.22282050844947E-06+0.0097960900113096i</v>
      </c>
      <c r="D2184" s="158" t="str">
        <f t="shared" si="1124"/>
        <v>-5.95701533196319+0.0751033567533736i</v>
      </c>
      <c r="E2184" t="str">
        <f t="shared" si="1125"/>
        <v>2870</v>
      </c>
      <c r="F2184" t="str">
        <f t="shared" si="1126"/>
        <v>0.777000777000777</v>
      </c>
      <c r="G2184" t="str">
        <f t="shared" si="1121"/>
        <v>0.777000777000777</v>
      </c>
      <c r="H2184" t="str">
        <f t="shared" si="1127"/>
        <v>8.87685783198353+1.45461463418281i</v>
      </c>
      <c r="I2184" t="str">
        <f t="shared" si="1128"/>
        <v>981.74770424681i</v>
      </c>
      <c r="J2184" t="str">
        <f t="shared" si="1122"/>
        <v>-823.420392628495+212.329251881846i</v>
      </c>
      <c r="K2184" t="str">
        <f t="shared" si="1129"/>
        <v>0.288275973212389-1.11794447983077i</v>
      </c>
      <c r="L2184" t="str">
        <f t="shared" si="1130"/>
        <v>0.0208023525979161-0.0676913213404657i</v>
      </c>
      <c r="M2184" t="str">
        <f t="shared" si="1131"/>
        <v>0.309078325810305-1.18563580117124i</v>
      </c>
      <c r="N2184" t="str">
        <f t="shared" si="1132"/>
        <v>-1.10872742980474i</v>
      </c>
      <c r="O2184" t="str">
        <f t="shared" si="1133"/>
        <v>0.445800995835246-0.895132097576834i</v>
      </c>
      <c r="P2184" t="str">
        <f t="shared" si="1134"/>
        <v>0.554199004164754+0.895132097576834i</v>
      </c>
      <c r="Q2184" t="str">
        <f t="shared" si="1135"/>
        <v>-0.554199004164754+0.213595332227906i</v>
      </c>
      <c r="R2184" t="str">
        <f t="shared" si="1136"/>
        <v>-0.328667258387875-1.74185424832999i</v>
      </c>
      <c r="S2184" t="str">
        <f t="shared" si="1137"/>
        <v>0.114445915959201i</v>
      </c>
      <c r="T2184" t="str">
        <f t="shared" si="1138"/>
        <v>0.199348104917551-0.0376146254319997i</v>
      </c>
      <c r="U2184" t="str">
        <f t="shared" si="1139"/>
        <v>0.0000500000000000001-0.000964575412678155i</v>
      </c>
      <c r="V2184" t="str">
        <f t="shared" si="1140"/>
        <v>3.33333333333333E-06-0.00106103295394597i</v>
      </c>
      <c r="W2184" t="str">
        <f t="shared" si="1141"/>
        <v>0.0000144668161076909-0.000505552412376393i</v>
      </c>
      <c r="X2184" t="str">
        <f t="shared" si="1142"/>
        <v>0.000019286152309085-0.00050523018242036i</v>
      </c>
      <c r="Y2184" t="str">
        <f t="shared" si="1143"/>
        <v>0.009+0.15707963267949i</v>
      </c>
      <c r="Z2184" t="str">
        <f t="shared" si="1144"/>
        <v>-0.044926423048158-0.00431239325732606i</v>
      </c>
      <c r="AA2184" t="str">
        <f t="shared" si="1145"/>
        <v>5.13357586236911-89.1186463928791i</v>
      </c>
      <c r="AB2184" t="str">
        <f t="shared" si="1146"/>
        <v>1.37706933277655-0.25983666695857i</v>
      </c>
      <c r="AC2184" t="str">
        <f t="shared" si="1147"/>
        <v>1.1175506290962-1.71301258364255i</v>
      </c>
      <c r="AD2184" t="str">
        <f t="shared" si="1148"/>
        <v>0.474274670728886+0.494475863299228i</v>
      </c>
      <c r="AE2184" t="str">
        <f t="shared" si="1149"/>
        <v>-0.0191750901193897-0.024260290713856i</v>
      </c>
      <c r="AF2184" t="str">
        <f t="shared" si="1150"/>
        <v>-14.8338731639467-1.37951127742944i</v>
      </c>
      <c r="AG2184" t="str">
        <f t="shared" si="1151"/>
        <v>1.16833631549893-0.143816400089096i</v>
      </c>
      <c r="AH2184" t="str">
        <f t="shared" si="1152"/>
        <v>0.171510876432775+0.351775768507559i</v>
      </c>
      <c r="AI2184">
        <f t="shared" si="1153"/>
        <v>-8.148484834058479</v>
      </c>
      <c r="AJ2184">
        <f t="shared" si="1154"/>
        <v>64.008109561487586</v>
      </c>
      <c r="AK2184"/>
      <c r="AL2184"/>
      <c r="AM2184"/>
      <c r="AN2184"/>
    </row>
    <row r="2185" spans="1:40" x14ac:dyDescent="0.25">
      <c r="A2185"/>
      <c r="B2185">
        <f t="shared" si="1120"/>
        <v>251000</v>
      </c>
      <c r="C2185" s="186" t="str">
        <f t="shared" si="1123"/>
        <v>-1.21309632843226E-06+0.00975706176546156i</v>
      </c>
      <c r="D2185" s="158" t="str">
        <f t="shared" si="1124"/>
        <v>-5.95701525741114+0.074804140201872i</v>
      </c>
      <c r="E2185" t="str">
        <f t="shared" si="1125"/>
        <v>2870</v>
      </c>
      <c r="F2185" t="str">
        <f t="shared" si="1126"/>
        <v>0.777000777000777</v>
      </c>
      <c r="G2185" t="str">
        <f t="shared" si="1121"/>
        <v>0.777000777000777</v>
      </c>
      <c r="H2185" t="str">
        <f t="shared" si="1127"/>
        <v>8.87884174722079+1.44916879224034i</v>
      </c>
      <c r="I2185" t="str">
        <f t="shared" si="1128"/>
        <v>985.674695063798i</v>
      </c>
      <c r="J2185" t="str">
        <f t="shared" si="1122"/>
        <v>-830.028946495805+213.178568889374i</v>
      </c>
      <c r="K2185" t="str">
        <f t="shared" si="1129"/>
        <v>0.286120206413727-1.11403343562171i</v>
      </c>
      <c r="L2185" t="str">
        <f t="shared" si="1130"/>
        <v>0.0206510979795371-0.0674679319657504i</v>
      </c>
      <c r="M2185" t="str">
        <f t="shared" si="1131"/>
        <v>0.306771304393264-1.18150136758746i</v>
      </c>
      <c r="N2185" t="str">
        <f t="shared" si="1132"/>
        <v>-1.11316233952396i</v>
      </c>
      <c r="O2185" t="str">
        <f t="shared" si="1133"/>
        <v>0.441826794714722-0.897100375360592i</v>
      </c>
      <c r="P2185" t="str">
        <f t="shared" si="1134"/>
        <v>0.558173205285278+0.897100375360592i</v>
      </c>
      <c r="Q2185" t="str">
        <f t="shared" si="1135"/>
        <v>-0.558173205285278+0.216061964163368i</v>
      </c>
      <c r="R2185" t="str">
        <f t="shared" si="1136"/>
        <v>-0.328628922683202-1.73441608574103i</v>
      </c>
      <c r="S2185" t="str">
        <f t="shared" si="1137"/>
        <v>0.114903699623037i</v>
      </c>
      <c r="T2185" t="str">
        <f t="shared" si="1138"/>
        <v>0.199290824937351-0.0377606790194329i</v>
      </c>
      <c r="U2185" t="str">
        <f t="shared" si="1139"/>
        <v>0.00005-0.000960732482747165i</v>
      </c>
      <c r="V2185" t="str">
        <f t="shared" si="1140"/>
        <v>3.33333333333333E-06-0.00105680573102188i</v>
      </c>
      <c r="W2185" t="str">
        <f t="shared" si="1141"/>
        <v>0.0000144667531246794-0.000503540641913394i</v>
      </c>
      <c r="X2185" t="str">
        <f t="shared" si="1142"/>
        <v>0.0000192477821050323-0.000503220059673658i</v>
      </c>
      <c r="Y2185" t="str">
        <f t="shared" si="1143"/>
        <v>0.009+0.157707951210208i</v>
      </c>
      <c r="Z2185" t="str">
        <f t="shared" si="1144"/>
        <v>-0.0445696368858679-0.00427120445541541i</v>
      </c>
      <c r="AA2185" t="str">
        <f t="shared" si="1145"/>
        <v>5.09260445553292-88.7636678389618i</v>
      </c>
      <c r="AB2185" t="str">
        <f t="shared" si="1146"/>
        <v>1.37667365053945-0.260845585083372i</v>
      </c>
      <c r="AC2185" t="str">
        <f t="shared" si="1147"/>
        <v>1.11413455599467-1.70656174121523i</v>
      </c>
      <c r="AD2185" t="str">
        <f t="shared" si="1148"/>
        <v>0.47643623341433+0.495651319689302i</v>
      </c>
      <c r="AE2185" t="str">
        <f t="shared" si="1149"/>
        <v>-0.0191175617975578-0.024125955903434i</v>
      </c>
      <c r="AF2185" t="str">
        <f t="shared" si="1150"/>
        <v>-14.8358570046319-1.37436465203847i</v>
      </c>
      <c r="AG2185" t="str">
        <f t="shared" si="1151"/>
        <v>1.16804811201146-0.143953178649706i</v>
      </c>
      <c r="AH2185" t="str">
        <f t="shared" si="1152"/>
        <v>0.171292932812822+0.350038573758467i</v>
      </c>
      <c r="AI2185">
        <f t="shared" si="1153"/>
        <v>-8.1853294869220488</v>
      </c>
      <c r="AJ2185">
        <f t="shared" si="1154"/>
        <v>63.924979775266117</v>
      </c>
      <c r="AK2185"/>
      <c r="AL2185"/>
      <c r="AM2185"/>
      <c r="AN2185"/>
    </row>
    <row r="2186" spans="1:40" x14ac:dyDescent="0.25">
      <c r="A2186"/>
      <c r="B2186">
        <f t="shared" si="1120"/>
        <v>252000</v>
      </c>
      <c r="C2186" s="186" t="str">
        <f t="shared" si="1123"/>
        <v>-1.20348768261714E-06+0.00971834326758219i</v>
      </c>
      <c r="D2186" s="158" t="str">
        <f t="shared" si="1124"/>
        <v>-5.95701518374486+0.0745072983847968i</v>
      </c>
      <c r="E2186" t="str">
        <f t="shared" si="1125"/>
        <v>2870</v>
      </c>
      <c r="F2186" t="str">
        <f t="shared" si="1126"/>
        <v>0.777000777000777</v>
      </c>
      <c r="G2186" t="str">
        <f t="shared" si="1121"/>
        <v>0.777000777000777</v>
      </c>
      <c r="H2186" t="str">
        <f t="shared" si="1127"/>
        <v>8.88080303158757+1.44376220101132i</v>
      </c>
      <c r="I2186" t="str">
        <f t="shared" si="1128"/>
        <v>989.601685880785i</v>
      </c>
      <c r="J2186" t="str">
        <f t="shared" si="1122"/>
        <v>-836.66388181568+214.027885896901i</v>
      </c>
      <c r="K2186" t="str">
        <f t="shared" si="1129"/>
        <v>0.28398802755649-1.11014751432459i</v>
      </c>
      <c r="L2186" t="str">
        <f t="shared" si="1130"/>
        <v>0.0205014362577476-0.0672458298914574i</v>
      </c>
      <c r="M2186" t="str">
        <f t="shared" si="1131"/>
        <v>0.304489463814238-1.17739334421605i</v>
      </c>
      <c r="N2186" t="str">
        <f t="shared" si="1132"/>
        <v>-1.11759724924318i</v>
      </c>
      <c r="O2186" t="str">
        <f t="shared" si="1133"/>
        <v>0.437843903571612-0.899051008622521i</v>
      </c>
      <c r="P2186" t="str">
        <f t="shared" si="1134"/>
        <v>0.562156096428388+0.899051008622521i</v>
      </c>
      <c r="Q2186" t="str">
        <f t="shared" si="1135"/>
        <v>-0.562156096428388+0.218546240620659i</v>
      </c>
      <c r="R2186" t="str">
        <f t="shared" si="1136"/>
        <v>-0.328590418732223-1.72703492056515i</v>
      </c>
      <c r="S2186" t="str">
        <f t="shared" si="1137"/>
        <v>0.115361483286874i</v>
      </c>
      <c r="T2186" t="str">
        <f t="shared" si="1138"/>
        <v>0.199233310124624-0.0379066780988043i</v>
      </c>
      <c r="U2186" t="str">
        <f t="shared" si="1139"/>
        <v>0.0000499999999999999-0.000956920052260072i</v>
      </c>
      <c r="V2186" t="str">
        <f t="shared" si="1140"/>
        <v>3.33333333333333E-06-0.00105261205748608i</v>
      </c>
      <c r="W2186" t="str">
        <f t="shared" si="1141"/>
        <v>0.0000144666898909426-0.000501544847329656i</v>
      </c>
      <c r="X2186" t="str">
        <f t="shared" si="1142"/>
        <v>0.000019209866728945-0.000501225895421219i</v>
      </c>
      <c r="Y2186" t="str">
        <f t="shared" si="1143"/>
        <v>0.009+0.158336269740926i</v>
      </c>
      <c r="Z2186" t="str">
        <f t="shared" si="1144"/>
        <v>-0.0442170854255974-0.00423062769258889i</v>
      </c>
      <c r="AA2186" t="str">
        <f t="shared" si="1145"/>
        <v>5.05212216169732-88.4115055184477i</v>
      </c>
      <c r="AB2186" t="str">
        <f t="shared" si="1146"/>
        <v>1.37627634611151-0.261854126673969i</v>
      </c>
      <c r="AC2186" t="str">
        <f t="shared" si="1147"/>
        <v>1.11075634078628-1.70015043234218i</v>
      </c>
      <c r="AD2186" t="str">
        <f t="shared" si="1148"/>
        <v>0.478603235615228+0.496817664697723i</v>
      </c>
      <c r="AE2186" t="str">
        <f t="shared" si="1149"/>
        <v>-0.0190605895837283-0.0239926212232415i</v>
      </c>
      <c r="AF2186" t="str">
        <f t="shared" si="1150"/>
        <v>-14.8378182153324-1.36925490262652i</v>
      </c>
      <c r="AG2186" t="str">
        <f t="shared" si="1151"/>
        <v>1.16775934217698-0.144090657642814i</v>
      </c>
      <c r="AH2186" t="str">
        <f t="shared" si="1152"/>
        <v>0.171076926869678+0.348314528656345i</v>
      </c>
      <c r="AI2186">
        <f t="shared" si="1153"/>
        <v>-8.2220292717382968</v>
      </c>
      <c r="AJ2186">
        <f t="shared" si="1154"/>
        <v>63.841739541356461</v>
      </c>
      <c r="AK2186"/>
      <c r="AL2186"/>
      <c r="AM2186"/>
      <c r="AN2186"/>
    </row>
    <row r="2187" spans="1:40" x14ac:dyDescent="0.25">
      <c r="A2187"/>
      <c r="B2187">
        <f t="shared" si="1120"/>
        <v>253000</v>
      </c>
      <c r="C2187" s="186" t="str">
        <f t="shared" si="1123"/>
        <v>-1.19399274799116E-06+0.00967993084477084i</v>
      </c>
      <c r="D2187" s="158" t="str">
        <f t="shared" si="1124"/>
        <v>-5.95701511095036+0.0742128031432431i</v>
      </c>
      <c r="E2187" t="str">
        <f t="shared" si="1125"/>
        <v>2870</v>
      </c>
      <c r="F2187" t="str">
        <f t="shared" si="1126"/>
        <v>0.777000777000777</v>
      </c>
      <c r="G2187" t="str">
        <f t="shared" si="1121"/>
        <v>0.777000777000777</v>
      </c>
      <c r="H2187" t="str">
        <f t="shared" si="1127"/>
        <v>8.88274202439695+1.43839445436447i</v>
      </c>
      <c r="I2187" t="str">
        <f t="shared" si="1128"/>
        <v>993.528676697772i</v>
      </c>
      <c r="J2187" t="str">
        <f t="shared" si="1122"/>
        <v>-843.325198588118+214.877202904428i</v>
      </c>
      <c r="K2187" t="str">
        <f t="shared" si="1129"/>
        <v>0.281879101347903-1.10628650182025i</v>
      </c>
      <c r="L2187" t="str">
        <f t="shared" si="1130"/>
        <v>0.0203533458951787-0.0670250063933632i</v>
      </c>
      <c r="M2187" t="str">
        <f t="shared" si="1131"/>
        <v>0.302232447243082-1.17331150821361i</v>
      </c>
      <c r="N2187" t="str">
        <f t="shared" si="1132"/>
        <v>-1.1220321589624i</v>
      </c>
      <c r="O2187" t="str">
        <f t="shared" si="1133"/>
        <v>0.43385240074298-0.900983958996803i</v>
      </c>
      <c r="P2187" t="str">
        <f t="shared" si="1134"/>
        <v>0.56614759925702+0.900983958996803i</v>
      </c>
      <c r="Q2187" t="str">
        <f t="shared" si="1135"/>
        <v>-0.56614759925702+0.221048199965597i</v>
      </c>
      <c r="R2187" t="str">
        <f t="shared" si="1136"/>
        <v>-0.328551746346101-1.71971007631203i</v>
      </c>
      <c r="S2187" t="str">
        <f t="shared" si="1137"/>
        <v>0.115819266950711i</v>
      </c>
      <c r="T2187" t="str">
        <f t="shared" si="1138"/>
        <v>0.199175560406211-0.0380526224171814i</v>
      </c>
      <c r="U2187" t="str">
        <f t="shared" si="1139"/>
        <v>0.0000499999999999999-0.00095313775956339i</v>
      </c>
      <c r="V2187" t="str">
        <f t="shared" si="1140"/>
        <v>3.33333333333333E-06-0.00104845153551973i</v>
      </c>
      <c r="W2187" t="str">
        <f t="shared" si="1141"/>
        <v>0.0000144666264064886-0.000499564839187565i</v>
      </c>
      <c r="X2187" t="str">
        <f t="shared" si="1142"/>
        <v>0.0000191723990012183-0.00049924750049927i</v>
      </c>
      <c r="Y2187" t="str">
        <f t="shared" si="1143"/>
        <v>0.009+0.158964588271644i</v>
      </c>
      <c r="Z2187" t="str">
        <f t="shared" si="1144"/>
        <v>-0.0438687019347826-0.0041906512077383i</v>
      </c>
      <c r="AA2187" t="str">
        <f t="shared" si="1145"/>
        <v>5.01212121758349-88.0621260569993i</v>
      </c>
      <c r="AB2187" t="str">
        <f t="shared" si="1146"/>
        <v>1.37587741898734-0.262862289983137i</v>
      </c>
      <c r="AC2187" t="str">
        <f t="shared" si="1147"/>
        <v>1.10741544953444-1.69377832277861i</v>
      </c>
      <c r="AD2187" t="str">
        <f t="shared" si="1148"/>
        <v>0.480775640903835+0.497974873776241i</v>
      </c>
      <c r="AE2187" t="str">
        <f t="shared" si="1149"/>
        <v>-0.0190041642821007-0.0238602743289057i</v>
      </c>
      <c r="AF2187" t="str">
        <f t="shared" si="1150"/>
        <v>-14.8397571353473-1.36418165122123i</v>
      </c>
      <c r="AG2187" t="str">
        <f t="shared" si="1151"/>
        <v>1.16747000347211-0.144228817082705i</v>
      </c>
      <c r="AH2187" t="str">
        <f t="shared" si="1152"/>
        <v>0.170862827567945+0.346603467955702i</v>
      </c>
      <c r="AI2187">
        <f t="shared" si="1153"/>
        <v>-8.2585854838829658</v>
      </c>
      <c r="AJ2187">
        <f t="shared" si="1154"/>
        <v>63.758389279828705</v>
      </c>
      <c r="AK2187"/>
      <c r="AL2187"/>
      <c r="AM2187"/>
      <c r="AN2187"/>
    </row>
    <row r="2188" spans="1:40" x14ac:dyDescent="0.25">
      <c r="A2188"/>
      <c r="B2188">
        <f t="shared" si="1120"/>
        <v>254000</v>
      </c>
      <c r="C2188" s="186" t="str">
        <f t="shared" si="1123"/>
        <v>-1.18460973735667E-06+0.00964182088196782i</v>
      </c>
      <c r="D2188" s="158" t="str">
        <f t="shared" si="1124"/>
        <v>-5.95701503901394+0.0739206267617533i</v>
      </c>
      <c r="E2188" t="str">
        <f t="shared" si="1125"/>
        <v>2870</v>
      </c>
      <c r="F2188" t="str">
        <f t="shared" si="1126"/>
        <v>0.777000777000777</v>
      </c>
      <c r="G2188" t="str">
        <f t="shared" si="1121"/>
        <v>0.777000777000777</v>
      </c>
      <c r="H2188" t="str">
        <f t="shared" si="1127"/>
        <v>8.88465905869521+1.43306515147355i</v>
      </c>
      <c r="I2188" t="str">
        <f t="shared" si="1128"/>
        <v>997.455667514759i</v>
      </c>
      <c r="J2188" t="str">
        <f t="shared" si="1122"/>
        <v>-850.01289681312+215.726519911956i</v>
      </c>
      <c r="K2188" t="str">
        <f t="shared" si="1129"/>
        <v>0.279793098288695-1.10245018591945i</v>
      </c>
      <c r="L2188" t="str">
        <f t="shared" si="1130"/>
        <v>0.0202068057032764-0.0668054527791271i</v>
      </c>
      <c r="M2188" t="str">
        <f t="shared" si="1131"/>
        <v>0.299999903991971-1.16925563869858i</v>
      </c>
      <c r="N2188" t="str">
        <f t="shared" si="1132"/>
        <v>-1.12646706868162i</v>
      </c>
      <c r="O2188" t="str">
        <f t="shared" si="1133"/>
        <v>0.429852364735269-0.902899188465411i</v>
      </c>
      <c r="P2188" t="str">
        <f t="shared" si="1134"/>
        <v>0.570147635264731+0.902899188465411i</v>
      </c>
      <c r="Q2188" t="str">
        <f t="shared" si="1135"/>
        <v>-0.570147635264731+0.223567880216209i</v>
      </c>
      <c r="R2188" t="str">
        <f t="shared" si="1136"/>
        <v>-0.328512905335097-1.71244088714235i</v>
      </c>
      <c r="S2188" t="str">
        <f t="shared" si="1137"/>
        <v>0.116277050614548i</v>
      </c>
      <c r="T2188" t="str">
        <f t="shared" si="1138"/>
        <v>0.199117575708673-0.0381985117211813i</v>
      </c>
      <c r="U2188" t="str">
        <f t="shared" si="1139"/>
        <v>0.0000499999999999998-0.000949385248698966i</v>
      </c>
      <c r="V2188" t="str">
        <f t="shared" si="1140"/>
        <v>3.33333333333333E-06-0.00104432377356887i</v>
      </c>
      <c r="W2188" t="str">
        <f t="shared" si="1141"/>
        <v>0.0000144665626713259-0.000497600431032768i</v>
      </c>
      <c r="X2188" t="str">
        <f t="shared" si="1142"/>
        <v>0.0000191353718832749-0.000497284688721653i</v>
      </c>
      <c r="Y2188" t="str">
        <f t="shared" si="1143"/>
        <v>0.009+0.159592906802361i</v>
      </c>
      <c r="Z2188" t="str">
        <f t="shared" si="1144"/>
        <v>-0.0435244209898085-0.00415126351361211i</v>
      </c>
      <c r="AA2188" t="str">
        <f t="shared" si="1145"/>
        <v>4.97259401349828-87.7154966053996i</v>
      </c>
      <c r="AB2188" t="str">
        <f t="shared" si="1146"/>
        <v>1.37547686865964-0.263870073260543i</v>
      </c>
      <c r="AC2188" t="str">
        <f t="shared" si="1147"/>
        <v>1.10411135749737-1.68744508122427i</v>
      </c>
      <c r="AD2188" t="str">
        <f t="shared" si="1148"/>
        <v>0.482953412739829+0.49912292250745i</v>
      </c>
      <c r="AE2188" t="str">
        <f t="shared" si="1149"/>
        <v>-0.0189482768775404-0.0237289030859591i</v>
      </c>
      <c r="AF2188" t="str">
        <f t="shared" si="1150"/>
        <v>-14.8416740977091-1.3591445247118i</v>
      </c>
      <c r="AG2188" t="str">
        <f t="shared" si="1151"/>
        <v>1.1671800934752-0.144367637261016i</v>
      </c>
      <c r="AH2188" t="str">
        <f t="shared" si="1152"/>
        <v>0.17065060441133+0.344905229171768i</v>
      </c>
      <c r="AI2188">
        <f t="shared" si="1153"/>
        <v>-8.2949994026086689</v>
      </c>
      <c r="AJ2188">
        <f t="shared" si="1154"/>
        <v>63.674929406235364</v>
      </c>
      <c r="AK2188"/>
      <c r="AL2188"/>
      <c r="AM2188"/>
      <c r="AN2188"/>
    </row>
    <row r="2189" spans="1:40" x14ac:dyDescent="0.25">
      <c r="A2189"/>
      <c r="B2189">
        <f t="shared" si="1120"/>
        <v>255000</v>
      </c>
      <c r="C2189" s="186" t="str">
        <f t="shared" si="1123"/>
        <v>-1.17533689849033E-06+0.00960400982082042i</v>
      </c>
      <c r="D2189" s="158" t="str">
        <f t="shared" si="1124"/>
        <v>-5.95701496792218+0.0736307419596233i</v>
      </c>
      <c r="E2189" t="str">
        <f t="shared" si="1125"/>
        <v>2870</v>
      </c>
      <c r="F2189" t="str">
        <f t="shared" si="1126"/>
        <v>0.777000777000777</v>
      </c>
      <c r="G2189" t="str">
        <f t="shared" si="1121"/>
        <v>0.777000777000777</v>
      </c>
      <c r="H2189" t="str">
        <f t="shared" si="1127"/>
        <v>8.88655446139866+1.427773896737i</v>
      </c>
      <c r="I2189" t="str">
        <f t="shared" si="1128"/>
        <v>1001.38265833175i</v>
      </c>
      <c r="J2189" t="str">
        <f t="shared" si="1122"/>
        <v>-856.726976490687+216.575836919483i</v>
      </c>
      <c r="K2189" t="str">
        <f t="shared" si="1129"/>
        <v>0.277729694556633-1.09863835635388i</v>
      </c>
      <c r="L2189" t="str">
        <f t="shared" si="1130"/>
        <v>0.0200617948358583-0.0665871603896067i</v>
      </c>
      <c r="M2189" t="str">
        <f t="shared" si="1131"/>
        <v>0.297791489392491-1.16522551674349i</v>
      </c>
      <c r="N2189" t="str">
        <f t="shared" si="1132"/>
        <v>-1.13090197840084i</v>
      </c>
      <c r="O2189" t="str">
        <f t="shared" si="1133"/>
        <v>0.425843874222754-0.904796659358861i</v>
      </c>
      <c r="P2189" t="str">
        <f t="shared" si="1134"/>
        <v>0.574156125777246+0.904796659358861i</v>
      </c>
      <c r="Q2189" t="str">
        <f t="shared" si="1135"/>
        <v>-0.574156125777246+0.226105319041979i</v>
      </c>
      <c r="R2189" t="str">
        <f t="shared" si="1136"/>
        <v>-0.328473895508584-1.70522669765895i</v>
      </c>
      <c r="S2189" t="str">
        <f t="shared" si="1137"/>
        <v>0.116734834278384i</v>
      </c>
      <c r="T2189" t="str">
        <f t="shared" si="1138"/>
        <v>0.199059355958294-0.0383443457569698i</v>
      </c>
      <c r="U2189" t="str">
        <f t="shared" si="1139"/>
        <v>0.0000500000000000002-0.000945662169292311i</v>
      </c>
      <c r="V2189" t="str">
        <f t="shared" si="1140"/>
        <v>3.33333333333333E-06-0.00104022838622154i</v>
      </c>
      <c r="W2189" t="str">
        <f t="shared" si="1141"/>
        <v>0.0000144664986854631-0.00049565143933569i</v>
      </c>
      <c r="X2189" t="str">
        <f t="shared" si="1142"/>
        <v>0.0000190987784742537-0.000495337276821497i</v>
      </c>
      <c r="Y2189" t="str">
        <f t="shared" si="1143"/>
        <v>0.009+0.160221225333079i</v>
      </c>
      <c r="Z2189" t="str">
        <f t="shared" si="1144"/>
        <v>-0.0431841784453313-0.0041124533893585i</v>
      </c>
      <c r="AA2189" t="str">
        <f t="shared" si="1145"/>
        <v>4.93353308969826-87.3715848292657i</v>
      </c>
      <c r="AB2189" t="str">
        <f t="shared" si="1146"/>
        <v>1.3750746946192-0.264877474752734i</v>
      </c>
      <c r="AC2189" t="str">
        <f t="shared" si="1147"/>
        <v>1.10084354894411-1.68115037931169i</v>
      </c>
      <c r="AD2189" t="str">
        <f t="shared" si="1148"/>
        <v>0.485136514470797+0.500261786605389i</v>
      </c>
      <c r="AE2189" t="str">
        <f t="shared" si="1149"/>
        <v>-0.0188929185313611-0.0235984955653844i</v>
      </c>
      <c r="AF2189" t="str">
        <f t="shared" si="1150"/>
        <v>-14.8435694293208-1.35414315477738i</v>
      </c>
      <c r="AG2189" t="str">
        <f t="shared" si="1151"/>
        <v>1.16688960986407-0.144507098741472i</v>
      </c>
      <c r="AH2189" t="str">
        <f t="shared" si="1152"/>
        <v>0.170440227431504+0.343219652523026i</v>
      </c>
      <c r="AI2189">
        <f t="shared" si="1153"/>
        <v>-8.3312722913159849</v>
      </c>
      <c r="AJ2189">
        <f t="shared" si="1154"/>
        <v>63.591360331599859</v>
      </c>
      <c r="AK2189"/>
      <c r="AL2189"/>
      <c r="AM2189"/>
      <c r="AN2189"/>
    </row>
    <row r="2190" spans="1:40" x14ac:dyDescent="0.25">
      <c r="A2190"/>
      <c r="B2190">
        <f t="shared" si="1120"/>
        <v>256000</v>
      </c>
      <c r="C2190" s="186" t="str">
        <f t="shared" si="1123"/>
        <v>-1.16617251332488E-06+0.00956649415857502i</v>
      </c>
      <c r="D2190" s="158" t="str">
        <f t="shared" si="1124"/>
        <v>-5.95701489766189+0.0733431218824085i</v>
      </c>
      <c r="E2190" t="str">
        <f t="shared" si="1125"/>
        <v>2870</v>
      </c>
      <c r="F2190" t="str">
        <f t="shared" si="1126"/>
        <v>0.777000777000777</v>
      </c>
      <c r="G2190" t="str">
        <f t="shared" si="1121"/>
        <v>0.777000777000777</v>
      </c>
      <c r="H2190" t="str">
        <f t="shared" si="1127"/>
        <v>8.88842855342697+1.42252029969898i</v>
      </c>
      <c r="I2190" t="str">
        <f t="shared" si="1128"/>
        <v>1005.30964914873i</v>
      </c>
      <c r="J2190" t="str">
        <f t="shared" si="1122"/>
        <v>-863.467437620817+217.425153927011i</v>
      </c>
      <c r="K2190" t="str">
        <f t="shared" si="1129"/>
        <v>0.275688571892691-1.09485080476676i</v>
      </c>
      <c r="L2190" t="str">
        <f t="shared" si="1130"/>
        <v>0.0199182927828009-0.0663701206001045i</v>
      </c>
      <c r="M2190" t="str">
        <f t="shared" si="1131"/>
        <v>0.295606864675492-1.16122092536686i</v>
      </c>
      <c r="N2190" t="str">
        <f t="shared" si="1132"/>
        <v>-1.13533688812006i</v>
      </c>
      <c r="O2190" t="str">
        <f t="shared" si="1133"/>
        <v>0.421827008045999-0.906676334356953i</v>
      </c>
      <c r="P2190" t="str">
        <f t="shared" si="1134"/>
        <v>0.578172991954001+0.906676334356953i</v>
      </c>
      <c r="Q2190" t="str">
        <f t="shared" si="1135"/>
        <v>-0.578172991954001+0.228660553763107i</v>
      </c>
      <c r="R2190" t="str">
        <f t="shared" si="1136"/>
        <v>-0.328434716675032-1.69806686270293i</v>
      </c>
      <c r="S2190" t="str">
        <f t="shared" si="1137"/>
        <v>0.117192617942221i</v>
      </c>
      <c r="T2190" t="str">
        <f t="shared" si="1138"/>
        <v>0.19900090108109-0.0384901242702586i</v>
      </c>
      <c r="U2190" t="str">
        <f t="shared" si="1139"/>
        <v>0.0000500000000000001-0.000941968176443512i</v>
      </c>
      <c r="V2190" t="str">
        <f t="shared" si="1140"/>
        <v>3.33333333333333E-06-0.00103616499408786i</v>
      </c>
      <c r="W2190" t="str">
        <f t="shared" si="1141"/>
        <v>0.0000144664344489085-0.000493717683434396i</v>
      </c>
      <c r="X2190" t="str">
        <f t="shared" si="1142"/>
        <v>0.0000190626120077886-0.000493405084394214i</v>
      </c>
      <c r="Y2190" t="str">
        <f t="shared" si="1143"/>
        <v>0.009+0.160849543863797i</v>
      </c>
      <c r="Z2190" t="str">
        <f t="shared" si="1144"/>
        <v>-0.0428479114044356-0.00407420987330062i</v>
      </c>
      <c r="AA2190" t="str">
        <f t="shared" si="1145"/>
        <v>4.89493113285492-87.0303588990126i</v>
      </c>
      <c r="AB2190" t="str">
        <f t="shared" si="1146"/>
        <v>1.37467089635495-0.265884492703121i</v>
      </c>
      <c r="AC2190" t="str">
        <f t="shared" si="1147"/>
        <v>1.09761151697472-1.67489389159399i</v>
      </c>
      <c r="AD2190" t="str">
        <f t="shared" si="1148"/>
        <v>0.487324909332625+0.501391441916113i</v>
      </c>
      <c r="AE2190" t="str">
        <f t="shared" si="1149"/>
        <v>-0.0188380805772159-0.0234690400392721i</v>
      </c>
      <c r="AF2190" t="str">
        <f t="shared" si="1150"/>
        <v>-14.8454434510889-1.34917717781657i</v>
      </c>
      <c r="AG2190" t="str">
        <f t="shared" si="1151"/>
        <v>1.16659855041389-0.144647182354731i</v>
      </c>
      <c r="AH2190" t="str">
        <f t="shared" si="1152"/>
        <v>0.170231667177138+0.341546580875111i</v>
      </c>
      <c r="AI2190">
        <f t="shared" si="1153"/>
        <v>-8.367405397821118</v>
      </c>
      <c r="AJ2190">
        <f t="shared" si="1154"/>
        <v>63.50768246241423</v>
      </c>
      <c r="AK2190"/>
      <c r="AL2190"/>
      <c r="AM2190"/>
      <c r="AN2190"/>
    </row>
    <row r="2191" spans="1:40" x14ac:dyDescent="0.25">
      <c r="A2191"/>
      <c r="B2191">
        <f t="shared" si="1120"/>
        <v>257000</v>
      </c>
      <c r="C2191" s="186" t="str">
        <f t="shared" si="1123"/>
        <v>-1.15711489715332E-06+0.00952927044699554i</v>
      </c>
      <c r="D2191" s="158" t="str">
        <f t="shared" si="1124"/>
        <v>-5.95701482822017+0.0730577400936325i</v>
      </c>
      <c r="E2191" t="str">
        <f t="shared" si="1125"/>
        <v>2870</v>
      </c>
      <c r="F2191" t="str">
        <f t="shared" si="1126"/>
        <v>0.777000777000777</v>
      </c>
      <c r="G2191" t="str">
        <f t="shared" si="1121"/>
        <v>0.777000777000777</v>
      </c>
      <c r="H2191" t="str">
        <f t="shared" si="1127"/>
        <v>8.89028164983325+1.41730397497158i</v>
      </c>
      <c r="I2191" t="str">
        <f t="shared" si="1128"/>
        <v>1009.23663996572i</v>
      </c>
      <c r="J2191" t="str">
        <f t="shared" si="1122"/>
        <v>-870.234280203512+218.274470934538i</v>
      </c>
      <c r="K2191" t="str">
        <f t="shared" si="1129"/>
        <v>0.273669417489797-1.09108732470309i</v>
      </c>
      <c r="L2191" t="str">
        <f t="shared" si="1130"/>
        <v>0.0197762793638536-0.0661543248215465i</v>
      </c>
      <c r="M2191" t="str">
        <f t="shared" si="1131"/>
        <v>0.293445696853651-1.15724164952464i</v>
      </c>
      <c r="N2191" t="str">
        <f t="shared" si="1132"/>
        <v>-1.13977179783927i</v>
      </c>
      <c r="O2191" t="str">
        <f t="shared" si="1133"/>
        <v>0.417801845210311-0.908538176489497i</v>
      </c>
      <c r="P2191" t="str">
        <f t="shared" si="1134"/>
        <v>0.582198154789689+0.908538176489497i</v>
      </c>
      <c r="Q2191" t="str">
        <f t="shared" si="1135"/>
        <v>-0.582198154789689+0.231233621349773i</v>
      </c>
      <c r="R2191" t="str">
        <f t="shared" si="1136"/>
        <v>-0.328395368642014-1.6909607471544i</v>
      </c>
      <c r="S2191" t="str">
        <f t="shared" si="1137"/>
        <v>0.117650401606058i</v>
      </c>
      <c r="T2191" t="str">
        <f t="shared" si="1138"/>
        <v>0.198942211002795-0.0386358470063024i</v>
      </c>
      <c r="U2191" t="str">
        <f t="shared" si="1139"/>
        <v>0.0000500000000000001-0.000938302930620773i</v>
      </c>
      <c r="V2191" t="str">
        <f t="shared" si="1140"/>
        <v>3.33333333333333E-06-0.00103213322368285i</v>
      </c>
      <c r="W2191" t="str">
        <f t="shared" si="1141"/>
        <v>0.0000144663699616709-0.000491798985478819i</v>
      </c>
      <c r="X2191" t="str">
        <f t="shared" si="1142"/>
        <v>0.0000190268658488761-0.000491487933841855i</v>
      </c>
      <c r="Y2191" t="str">
        <f t="shared" si="1143"/>
        <v>0.009+0.161477862394515i</v>
      </c>
      <c r="Z2191" t="str">
        <f t="shared" si="1144"/>
        <v>-0.0425155581895976-0.00403652225593509i</v>
      </c>
      <c r="AA2191" t="str">
        <f t="shared" si="1145"/>
        <v>4.85678097261532-86.6917874800377i</v>
      </c>
      <c r="AB2191" t="str">
        <f t="shared" si="1146"/>
        <v>1.37426547335385-0.26689112535196i</v>
      </c>
      <c r="AC2191" t="str">
        <f t="shared" si="1147"/>
        <v>1.09441476334444-1.66867529553173i</v>
      </c>
      <c r="AD2191" t="str">
        <f t="shared" si="1148"/>
        <v>0.489518560449922+0.502511864418258i</v>
      </c>
      <c r="AE2191" t="str">
        <f t="shared" si="1149"/>
        <v>-0.018783754517101-0.023340524976587i</v>
      </c>
      <c r="AF2191" t="str">
        <f t="shared" si="1150"/>
        <v>-14.8472964780534-1.34424623487795i</v>
      </c>
      <c r="AG2191" t="str">
        <f t="shared" si="1151"/>
        <v>1.16630691299506-0.144787869193348i</v>
      </c>
      <c r="AH2191" t="str">
        <f t="shared" si="1152"/>
        <v>0.170024894703217+0.339885859686114i</v>
      </c>
      <c r="AI2191">
        <f t="shared" si="1153"/>
        <v>-8.4033999546175924</v>
      </c>
      <c r="AJ2191">
        <f t="shared" si="1154"/>
        <v>63.42389620063684</v>
      </c>
      <c r="AK2191"/>
      <c r="AL2191"/>
      <c r="AM2191"/>
      <c r="AN2191"/>
    </row>
    <row r="2192" spans="1:40" x14ac:dyDescent="0.25">
      <c r="A2192"/>
      <c r="B2192">
        <f t="shared" si="1120"/>
        <v>258000</v>
      </c>
      <c r="C2192" s="186" t="str">
        <f t="shared" si="1123"/>
        <v>-1.14816239785467E-06+0.00949233529130712i</v>
      </c>
      <c r="D2192" s="158" t="str">
        <f t="shared" si="1124"/>
        <v>-5.95701475958434+0.0727745705666879i</v>
      </c>
      <c r="E2192" t="str">
        <f t="shared" si="1125"/>
        <v>2870</v>
      </c>
      <c r="F2192" t="str">
        <f t="shared" si="1126"/>
        <v>0.777000777000777</v>
      </c>
      <c r="G2192" t="str">
        <f t="shared" si="1121"/>
        <v>0.777000777000777</v>
      </c>
      <c r="H2192" t="str">
        <f t="shared" si="1127"/>
        <v>8.89211405993081+1.41212454215835i</v>
      </c>
      <c r="I2192" t="str">
        <f t="shared" si="1128"/>
        <v>1013.16363078271i</v>
      </c>
      <c r="J2192" t="str">
        <f t="shared" si="1122"/>
        <v>-877.027504238771+219.123787942066i</v>
      </c>
      <c r="K2192" t="str">
        <f t="shared" si="1129"/>
        <v>0.271671923884067-1.08734771159936i</v>
      </c>
      <c r="L2192" t="str">
        <f t="shared" si="1130"/>
        <v>0.0196357347225783-0.0659397645015972i</v>
      </c>
      <c r="M2192" t="str">
        <f t="shared" si="1131"/>
        <v>0.291307658606645-1.15328747610096i</v>
      </c>
      <c r="N2192" t="str">
        <f t="shared" si="1132"/>
        <v>-1.14420670755849i</v>
      </c>
      <c r="O2192" t="str">
        <f t="shared" si="1133"/>
        <v>0.413768464884152-0.91038214913706i</v>
      </c>
      <c r="P2192" t="str">
        <f t="shared" si="1134"/>
        <v>0.586231535115848+0.91038214913706i</v>
      </c>
      <c r="Q2192" t="str">
        <f t="shared" si="1135"/>
        <v>-0.586231535115848+0.23382455842143i</v>
      </c>
      <c r="R2192" t="str">
        <f t="shared" si="1136"/>
        <v>-0.328355851216199-1.68390772573793i</v>
      </c>
      <c r="S2192" t="str">
        <f t="shared" si="1137"/>
        <v>0.118108185269895i</v>
      </c>
      <c r="T2192" t="str">
        <f t="shared" si="1138"/>
        <v>0.198883285648863-0.0387815137098969i</v>
      </c>
      <c r="U2192" t="str">
        <f t="shared" si="1139"/>
        <v>0.00005-0.00093466609755635i</v>
      </c>
      <c r="V2192" t="str">
        <f t="shared" si="1140"/>
        <v>3.33333333333333E-06-0.00102813270731199i</v>
      </c>
      <c r="W2192" t="str">
        <f t="shared" si="1141"/>
        <v>0.0000144663052237586-0.000489895170376251i</v>
      </c>
      <c r="X2192" t="str">
        <f t="shared" si="1142"/>
        <v>0.0000189915334908262-0.00048958565031874i</v>
      </c>
      <c r="Y2192" t="str">
        <f t="shared" si="1143"/>
        <v>0.009+0.162106180925233i</v>
      </c>
      <c r="Z2192" t="str">
        <f t="shared" si="1144"/>
        <v>-0.0421870583144363-0.00399938007314698i</v>
      </c>
      <c r="AA2192" t="str">
        <f t="shared" si="1145"/>
        <v>4.81907557825779-86.3558397231424i</v>
      </c>
      <c r="AB2192" t="str">
        <f t="shared" si="1146"/>
        <v>1.37385842510097-0.267897370936335i</v>
      </c>
      <c r="AC2192" t="str">
        <f t="shared" si="1147"/>
        <v>1.09125279829193-1.66249427147908i</v>
      </c>
      <c r="AD2192" t="str">
        <f t="shared" si="1148"/>
        <v>0.491717430836517+0.503623030223619i</v>
      </c>
      <c r="AE2192" t="str">
        <f t="shared" si="1149"/>
        <v>-0.0187299320174707-0.0232129390390435i</v>
      </c>
      <c r="AF2192" t="str">
        <f t="shared" si="1150"/>
        <v>-14.8491288195152-1.33934997159166i</v>
      </c>
      <c r="AG2192" t="str">
        <f t="shared" si="1151"/>
        <v>1.16601469557122-0.144929140606877i</v>
      </c>
      <c r="AH2192" t="str">
        <f t="shared" si="1152"/>
        <v>0.169819881560656+0.338237336953256i</v>
      </c>
      <c r="AI2192">
        <f t="shared" si="1153"/>
        <v>-8.4392571791316779</v>
      </c>
      <c r="AJ2192">
        <f t="shared" si="1154"/>
        <v>63.340001943686296</v>
      </c>
      <c r="AK2192"/>
      <c r="AL2192"/>
      <c r="AM2192"/>
      <c r="AN2192"/>
    </row>
    <row r="2193" spans="1:40" x14ac:dyDescent="0.25">
      <c r="A2193"/>
      <c r="B2193">
        <f t="shared" si="1120"/>
        <v>259000</v>
      </c>
      <c r="C2193" s="186" t="str">
        <f t="shared" si="1123"/>
        <v>-1.13931339514045E-06+0.00945568534916368i</v>
      </c>
      <c r="D2193" s="158" t="str">
        <f t="shared" si="1124"/>
        <v>-5.95701469174199+0.0724935876769216i</v>
      </c>
      <c r="E2193" t="str">
        <f t="shared" si="1125"/>
        <v>2870</v>
      </c>
      <c r="F2193" t="str">
        <f t="shared" si="1126"/>
        <v>0.777000777000777</v>
      </c>
      <c r="G2193" t="str">
        <f t="shared" si="1121"/>
        <v>0.777000777000777</v>
      </c>
      <c r="H2193" t="str">
        <f t="shared" si="1127"/>
        <v>8.89392608741684+1.40698162577908i</v>
      </c>
      <c r="I2193" t="str">
        <f t="shared" si="1128"/>
        <v>1017.0906215997i</v>
      </c>
      <c r="J2193" t="str">
        <f t="shared" si="1122"/>
        <v>-883.847109726594+219.973104949593i</v>
      </c>
      <c r="K2193" t="str">
        <f t="shared" si="1129"/>
        <v>0.269695788848501-1.08363176277302i</v>
      </c>
      <c r="L2193" t="str">
        <f t="shared" si="1130"/>
        <v>0.0194966393204097-0.0657264311257116i</v>
      </c>
      <c r="M2193" t="str">
        <f t="shared" si="1131"/>
        <v>0.289192428168911-1.14935819389873i</v>
      </c>
      <c r="N2193" t="str">
        <f t="shared" si="1132"/>
        <v>-1.14864161727771i</v>
      </c>
      <c r="O2193" t="str">
        <f t="shared" si="1133"/>
        <v>0.409726946397636-0.912208216031663i</v>
      </c>
      <c r="P2193" t="str">
        <f t="shared" si="1134"/>
        <v>0.590273053602364+0.912208216031663i</v>
      </c>
      <c r="Q2193" t="str">
        <f t="shared" si="1135"/>
        <v>-0.590273053602364+0.236433401246047i</v>
      </c>
      <c r="R2193" t="str">
        <f t="shared" si="1136"/>
        <v>-0.32831616420336-1.67690718283257i</v>
      </c>
      <c r="S2193" t="str">
        <f t="shared" si="1137"/>
        <v>0.118565968933732i</v>
      </c>
      <c r="T2193" t="str">
        <f t="shared" si="1138"/>
        <v>0.198824124944479-0.0389271241253776i</v>
      </c>
      <c r="U2193" t="str">
        <f t="shared" si="1139"/>
        <v>0.0000499999999999999-0.000931057348144935i</v>
      </c>
      <c r="V2193" t="str">
        <f t="shared" si="1140"/>
        <v>3.33333333333333E-06-0.00102416308295943i</v>
      </c>
      <c r="W2193" t="str">
        <f t="shared" si="1141"/>
        <v>0.0000144662402351802-0.000488006065738115i</v>
      </c>
      <c r="X2193" t="str">
        <f t="shared" si="1142"/>
        <v>0.0000189566085522965-0.000487698061678347i</v>
      </c>
      <c r="Y2193" t="str">
        <f t="shared" si="1143"/>
        <v>0.009+0.162734499455951i</v>
      </c>
      <c r="Z2193" t="str">
        <f t="shared" si="1144"/>
        <v>-0.0418623524562221-0.00396277309963311i</v>
      </c>
      <c r="AA2193" t="str">
        <f t="shared" si="1145"/>
        <v>4.78180805543823-86.0224852551714i</v>
      </c>
      <c r="AB2193" t="str">
        <f t="shared" si="1146"/>
        <v>1.37344975107948-0.268903227690148i</v>
      </c>
      <c r="AC2193" t="str">
        <f t="shared" si="1147"/>
        <v>1.08812514037117-1.65635050266954i</v>
      </c>
      <c r="AD2193" t="str">
        <f t="shared" si="1148"/>
        <v>0.493921483395852+0.504724915577741i</v>
      </c>
      <c r="AE2193" t="str">
        <f t="shared" si="1149"/>
        <v>-0.0186766049054512-0.0230862710770843i</v>
      </c>
      <c r="AF2193" t="str">
        <f t="shared" si="1150"/>
        <v>-14.8509407791588-1.33448803810216i</v>
      </c>
      <c r="AG2193" t="str">
        <f t="shared" si="1151"/>
        <v>1.16572189619726-0.145070978197062i</v>
      </c>
      <c r="AH2193" t="str">
        <f t="shared" si="1152"/>
        <v>0.169616599786054+0.336600863160843i</v>
      </c>
      <c r="AI2193">
        <f t="shared" si="1153"/>
        <v>-8.4749782739743242</v>
      </c>
      <c r="AJ2193">
        <f t="shared" si="1154"/>
        <v>63.256000084449028</v>
      </c>
      <c r="AK2193"/>
      <c r="AL2193"/>
      <c r="AM2193"/>
      <c r="AN2193"/>
    </row>
    <row r="2194" spans="1:40" x14ac:dyDescent="0.25">
      <c r="A2194"/>
      <c r="B2194">
        <f t="shared" si="1120"/>
        <v>260000</v>
      </c>
      <c r="C2194" s="186" t="str">
        <f t="shared" si="1123"/>
        <v>-1.13056629982151E-06+0.00941931732963981i</v>
      </c>
      <c r="D2194" s="158" t="str">
        <f t="shared" si="1124"/>
        <v>-5.95701462468093+0.0722147661939052i</v>
      </c>
      <c r="E2194" t="str">
        <f t="shared" si="1125"/>
        <v>2870</v>
      </c>
      <c r="F2194" t="str">
        <f t="shared" si="1126"/>
        <v>0.777000777000777</v>
      </c>
      <c r="G2194" t="str">
        <f t="shared" si="1121"/>
        <v>0.777000777000777</v>
      </c>
      <c r="H2194" t="str">
        <f t="shared" si="1127"/>
        <v>8.89571803049297+1.40187485519569i</v>
      </c>
      <c r="I2194" t="str">
        <f t="shared" si="1128"/>
        <v>1021.01761241668i</v>
      </c>
      <c r="J2194" t="str">
        <f t="shared" si="1122"/>
        <v>-890.693096666981+220.822421957121i</v>
      </c>
      <c r="K2194" t="str">
        <f t="shared" si="1129"/>
        <v>0.267740715289062-1.07993927741157i</v>
      </c>
      <c r="L2194" t="str">
        <f t="shared" si="1130"/>
        <v>0.0193589739308361-0.0655143162181284i</v>
      </c>
      <c r="M2194" t="str">
        <f t="shared" si="1131"/>
        <v>0.287099689219898-1.1454535936297i</v>
      </c>
      <c r="N2194" t="str">
        <f t="shared" si="1132"/>
        <v>-1.15307652699693i</v>
      </c>
      <c r="O2194" t="str">
        <f t="shared" si="1133"/>
        <v>0.405677369240934-0.914016341257505i</v>
      </c>
      <c r="P2194" t="str">
        <f t="shared" si="1134"/>
        <v>0.594322630759066+0.914016341257505i</v>
      </c>
      <c r="Q2194" t="str">
        <f t="shared" si="1135"/>
        <v>-0.594322630759066+0.239060185739425i</v>
      </c>
      <c r="R2194" t="str">
        <f t="shared" si="1136"/>
        <v>-0.328276307408356-1.66995851228615i</v>
      </c>
      <c r="S2194" t="str">
        <f t="shared" si="1137"/>
        <v>0.119023752597568i</v>
      </c>
      <c r="T2194" t="str">
        <f t="shared" si="1138"/>
        <v>0.198764728814549-0.0390726779966153i</v>
      </c>
      <c r="U2194" t="str">
        <f t="shared" si="1139"/>
        <v>0.0000499999999999999-0.000927476358344376i</v>
      </c>
      <c r="V2194" t="str">
        <f t="shared" si="1140"/>
        <v>3.33333333333333E-06-0.00102022399417882i</v>
      </c>
      <c r="W2194" t="str">
        <f t="shared" si="1141"/>
        <v>0.0000144661749959446-0.000486131501827973i</v>
      </c>
      <c r="X2194" t="str">
        <f t="shared" si="1142"/>
        <v>0.0000189220847744063-0.000485824998421449i</v>
      </c>
      <c r="Y2194" t="str">
        <f t="shared" si="1143"/>
        <v>0.009+0.163362817986669i</v>
      </c>
      <c r="Z2194" t="str">
        <f t="shared" si="1144"/>
        <v>-0.0415413824291271-0.00392669134252711i</v>
      </c>
      <c r="AA2194" t="str">
        <f t="shared" si="1145"/>
        <v>4.74497164302476-85.6916941698705i</v>
      </c>
      <c r="AB2194" t="str">
        <f t="shared" si="1146"/>
        <v>1.37303945077065-0.269908693844097i</v>
      </c>
      <c r="AC2194" t="str">
        <f t="shared" si="1147"/>
        <v>1.08503131628729-1.65024367520098i</v>
      </c>
      <c r="AD2194" t="str">
        <f t="shared" si="1148"/>
        <v>0.496130680921428+0.505817496860459i</v>
      </c>
      <c r="AE2194" t="str">
        <f t="shared" si="1149"/>
        <v>-0.0186237651651596-0.0229605101259604i</v>
      </c>
      <c r="AF2194" t="str">
        <f t="shared" si="1150"/>
        <v>-14.8527326551739-1.32966008900178i</v>
      </c>
      <c r="AG2194" t="str">
        <f t="shared" si="1151"/>
        <v>1.16542851301737-0.145213363813149i</v>
      </c>
      <c r="AH2194" t="str">
        <f t="shared" si="1152"/>
        <v>0.169415021891784+0.334976291229561i</v>
      </c>
      <c r="AI2194">
        <f t="shared" si="1153"/>
        <v>-8.5105644271856455</v>
      </c>
      <c r="AJ2194">
        <f t="shared" si="1154"/>
        <v>63.17189101127984</v>
      </c>
      <c r="AK2194"/>
      <c r="AL2194"/>
      <c r="AM2194"/>
      <c r="AN2194"/>
    </row>
    <row r="2195" spans="1:40" x14ac:dyDescent="0.25">
      <c r="A2195"/>
      <c r="B2195">
        <f t="shared" si="1120"/>
        <v>261000</v>
      </c>
      <c r="C2195" s="186" t="str">
        <f t="shared" si="1123"/>
        <v>-1.12191955309457E-06+0.00938322799224595i</v>
      </c>
      <c r="D2195" s="158" t="str">
        <f t="shared" si="1124"/>
        <v>-5.9570145583892+0.0719380812738856i</v>
      </c>
      <c r="E2195" t="str">
        <f t="shared" si="1125"/>
        <v>2870</v>
      </c>
      <c r="F2195" t="str">
        <f t="shared" si="1126"/>
        <v>0.777000777000777</v>
      </c>
      <c r="G2195" t="str">
        <f t="shared" si="1121"/>
        <v>0.777000777000777</v>
      </c>
      <c r="H2195" t="str">
        <f t="shared" si="1127"/>
        <v>8.89749018198292+1.39680386453946i</v>
      </c>
      <c r="I2195" t="str">
        <f t="shared" si="1128"/>
        <v>1024.94460323367i</v>
      </c>
      <c r="J2195" t="str">
        <f t="shared" si="1122"/>
        <v>-897.565465059932+221.671738964648i</v>
      </c>
      <c r="K2195" t="str">
        <f t="shared" si="1129"/>
        <v>0.26580641114308-1.07627005656142i</v>
      </c>
      <c r="L2195" t="str">
        <f t="shared" si="1130"/>
        <v>0.0192227196336969-0.0653034113428055i</v>
      </c>
      <c r="M2195" t="str">
        <f t="shared" si="1131"/>
        <v>0.285029130776777-1.14157346790423i</v>
      </c>
      <c r="N2195" t="str">
        <f t="shared" si="1132"/>
        <v>-1.15751143671615i</v>
      </c>
      <c r="O2195" t="str">
        <f t="shared" si="1133"/>
        <v>0.401619813062716-0.91580648925167i</v>
      </c>
      <c r="P2195" t="str">
        <f t="shared" si="1134"/>
        <v>0.598380186937284+0.91580648925167i</v>
      </c>
      <c r="Q2195" t="str">
        <f t="shared" si="1135"/>
        <v>-0.598380186937284+0.24170494746448i</v>
      </c>
      <c r="R2195" t="str">
        <f t="shared" si="1136"/>
        <v>-0.328236280635142-1.66306111723386i</v>
      </c>
      <c r="S2195" t="str">
        <f t="shared" si="1137"/>
        <v>0.119481536261405i</v>
      </c>
      <c r="T2195" t="str">
        <f t="shared" si="1138"/>
        <v>0.19870509718371-0.0392181750670164i</v>
      </c>
      <c r="U2195" t="str">
        <f t="shared" si="1139"/>
        <v>0.0000499999999999998-0.000923922809078687i</v>
      </c>
      <c r="V2195" t="str">
        <f t="shared" si="1140"/>
        <v>3.33333333333333E-06-0.00101631508998656i</v>
      </c>
      <c r="W2195" t="str">
        <f t="shared" si="1141"/>
        <v>0.0000144661095060602-0.000484271311510702i</v>
      </c>
      <c r="X2195" t="str">
        <f t="shared" si="1142"/>
        <v>0.0000188879560179258-0.0004839662936454i</v>
      </c>
      <c r="Y2195" t="str">
        <f t="shared" si="1143"/>
        <v>0.009+0.163991136517387i</v>
      </c>
      <c r="Z2195" t="str">
        <f t="shared" si="1144"/>
        <v>-0.0412240911581832-0.00389112503521819i</v>
      </c>
      <c r="AA2195" t="str">
        <f t="shared" si="1145"/>
        <v>4.70855971001761-85.36343701895i</v>
      </c>
      <c r="AB2195" t="str">
        <f t="shared" si="1146"/>
        <v>1.37262752365388-0.270913767625666i</v>
      </c>
      <c r="AC2195" t="str">
        <f t="shared" si="1147"/>
        <v>1.08197086073591-1.64417347802016i</v>
      </c>
      <c r="AD2195" t="str">
        <f t="shared" si="1148"/>
        <v>0.498344986097242+0.506900750586492i</v>
      </c>
      <c r="AE2195" t="str">
        <f t="shared" si="1149"/>
        <v>-0.0185714049341182-0.0228356454019075i</v>
      </c>
      <c r="AF2195" t="str">
        <f t="shared" si="1150"/>
        <v>-14.8545047403721-1.32486578326557i</v>
      </c>
      <c r="AG2195" t="str">
        <f t="shared" si="1151"/>
        <v>1.16513454426321-0.1453562795473i</v>
      </c>
      <c r="AH2195" t="str">
        <f t="shared" si="1152"/>
        <v>0.169215120856233+0.333363476466919i</v>
      </c>
      <c r="AI2195">
        <f t="shared" si="1153"/>
        <v>-8.546016812477145</v>
      </c>
      <c r="AJ2195">
        <f t="shared" si="1154"/>
        <v>63.087675108008696</v>
      </c>
      <c r="AK2195"/>
      <c r="AL2195"/>
      <c r="AM2195"/>
      <c r="AN2195"/>
    </row>
    <row r="2196" spans="1:40" x14ac:dyDescent="0.25">
      <c r="A2196"/>
      <c r="B2196">
        <f t="shared" si="1120"/>
        <v>262000</v>
      </c>
      <c r="C2196" s="186" t="str">
        <f t="shared" si="1123"/>
        <v>-1.11337162584756E-06+0.00934741414596547i</v>
      </c>
      <c r="D2196" s="158" t="str">
        <f t="shared" si="1124"/>
        <v>-5.95701449285509+0.071663508452402i</v>
      </c>
      <c r="E2196" t="str">
        <f t="shared" si="1125"/>
        <v>2870</v>
      </c>
      <c r="F2196" t="str">
        <f t="shared" si="1126"/>
        <v>0.777000777000777</v>
      </c>
      <c r="G2196" t="str">
        <f t="shared" si="1121"/>
        <v>0.777000777000777</v>
      </c>
      <c r="H2196" t="str">
        <f t="shared" si="1127"/>
        <v>8.89924282944721+1.39176829263934i</v>
      </c>
      <c r="I2196" t="str">
        <f t="shared" si="1128"/>
        <v>1028.87159405066i</v>
      </c>
      <c r="J2196" t="str">
        <f t="shared" si="1122"/>
        <v>-904.464214905447+222.521055972175i</v>
      </c>
      <c r="K2196" t="str">
        <f t="shared" si="1129"/>
        <v>0.263892589279917-1.07262390311626i</v>
      </c>
      <c r="L2196" t="str">
        <f t="shared" si="1130"/>
        <v>0.0190878578095941-0.0650937081043005i</v>
      </c>
      <c r="M2196" t="str">
        <f t="shared" si="1131"/>
        <v>0.282980447089511-1.13771761122056i</v>
      </c>
      <c r="N2196" t="str">
        <f t="shared" si="1132"/>
        <v>-1.16194634643537i</v>
      </c>
      <c r="O2196" t="str">
        <f t="shared" si="1133"/>
        <v>0.397554357668587-0.917578624804827i</v>
      </c>
      <c r="P2196" t="str">
        <f t="shared" si="1134"/>
        <v>0.602445642331413+0.917578624804827i</v>
      </c>
      <c r="Q2196" t="str">
        <f t="shared" si="1135"/>
        <v>-0.602445642331413+0.244367721630543i</v>
      </c>
      <c r="R2196" t="str">
        <f t="shared" si="1136"/>
        <v>-0.328196083686772-1.65621440992105i</v>
      </c>
      <c r="S2196" t="str">
        <f t="shared" si="1137"/>
        <v>0.119939319925242i</v>
      </c>
      <c r="T2196" t="str">
        <f t="shared" si="1138"/>
        <v>0.198645229976317-0.0393636150795192i</v>
      </c>
      <c r="U2196" t="str">
        <f t="shared" si="1139"/>
        <v>0.0000500000000000002-0.00092039638614328i</v>
      </c>
      <c r="V2196" t="str">
        <f t="shared" si="1140"/>
        <v>3.33333333333333E-06-0.0010124360247576i</v>
      </c>
      <c r="W2196" t="str">
        <f t="shared" si="1141"/>
        <v>0.0000144660437655358-0.000482425330202866i</v>
      </c>
      <c r="X2196" t="str">
        <f t="shared" si="1142"/>
        <v>0.0000188542162605436-0.000482121782994631i</v>
      </c>
      <c r="Y2196" t="str">
        <f t="shared" si="1143"/>
        <v>0.009+0.164619455048105i</v>
      </c>
      <c r="Z2196" t="str">
        <f t="shared" si="1144"/>
        <v>-0.0409104226539393-0.00385606463135848i</v>
      </c>
      <c r="AA2196" t="str">
        <f t="shared" si="1145"/>
        <v>4.6725657525521-85.0376848033561i</v>
      </c>
      <c r="AB2196" t="str">
        <f t="shared" si="1146"/>
        <v>1.37221396920663-0.27191844725911i</v>
      </c>
      <c r="AC2196" t="str">
        <f t="shared" si="1147"/>
        <v>1.07894331624613-1.63813960290652i</v>
      </c>
      <c r="AD2196" t="str">
        <f t="shared" si="1148"/>
        <v>0.500564361498275+0.507974653405983i</v>
      </c>
      <c r="AE2196" t="str">
        <f t="shared" si="1149"/>
        <v>-0.0185195164997683-0.0227116662984191i</v>
      </c>
      <c r="AF2196" t="str">
        <f t="shared" si="1150"/>
        <v>-14.8562573223023-1.32010478418694i</v>
      </c>
      <c r="AG2196" t="str">
        <f t="shared" si="1151"/>
        <v>1.16483998825204-0.145499707730135i</v>
      </c>
      <c r="AH2196" t="str">
        <f t="shared" si="1152"/>
        <v>0.16901687011434+0.331762276518987i</v>
      </c>
      <c r="AI2196">
        <f t="shared" si="1153"/>
        <v>-8.5813365894664262</v>
      </c>
      <c r="AJ2196">
        <f t="shared" si="1154"/>
        <v>63.003352753945521</v>
      </c>
      <c r="AK2196"/>
      <c r="AL2196"/>
      <c r="AM2196"/>
      <c r="AN2196"/>
    </row>
    <row r="2197" spans="1:40" x14ac:dyDescent="0.25">
      <c r="A2197"/>
      <c r="B2197">
        <f t="shared" si="1120"/>
        <v>263000</v>
      </c>
      <c r="C2197" s="186" t="str">
        <f t="shared" si="1123"/>
        <v>-1.10492101798362E-06+0.00931187264831429i</v>
      </c>
      <c r="D2197" s="158" t="str">
        <f t="shared" si="1124"/>
        <v>-5.9570144280671+0.0713910236370763i</v>
      </c>
      <c r="E2197" t="str">
        <f t="shared" si="1125"/>
        <v>2870</v>
      </c>
      <c r="F2197" t="str">
        <f t="shared" si="1126"/>
        <v>0.777000777000777</v>
      </c>
      <c r="G2197" t="str">
        <f t="shared" si="1121"/>
        <v>0.777000777000777</v>
      </c>
      <c r="H2197" t="str">
        <f t="shared" si="1127"/>
        <v>8.90097625529506+1.38676778295145i</v>
      </c>
      <c r="I2197" t="str">
        <f t="shared" si="1128"/>
        <v>1032.79858486764i</v>
      </c>
      <c r="J2197" t="str">
        <f t="shared" si="1122"/>
        <v>-911.389346203527+223.370372979703i</v>
      </c>
      <c r="K2197" t="str">
        <f t="shared" si="1129"/>
        <v>0.261998967403852-1.06900062180535i</v>
      </c>
      <c r="L2197" t="str">
        <f t="shared" si="1130"/>
        <v>0.0189543701344165-0.064885198148599i</v>
      </c>
      <c r="M2197" t="str">
        <f t="shared" si="1131"/>
        <v>0.280953337538268-1.13388581995395i</v>
      </c>
      <c r="N2197" t="str">
        <f t="shared" si="1132"/>
        <v>-1.16638125615459i</v>
      </c>
      <c r="O2197" t="str">
        <f t="shared" si="1133"/>
        <v>0.393481083019519-0.919332713061918i</v>
      </c>
      <c r="P2197" t="str">
        <f t="shared" si="1134"/>
        <v>0.606518916980481+0.919332713061918i</v>
      </c>
      <c r="Q2197" t="str">
        <f t="shared" si="1135"/>
        <v>-0.606518916980481+0.247048543092672i</v>
      </c>
      <c r="R2197" t="str">
        <f t="shared" si="1136"/>
        <v>-0.328155716365374-1.64941781153004i</v>
      </c>
      <c r="S2197" t="str">
        <f t="shared" si="1137"/>
        <v>0.120397103589079i</v>
      </c>
      <c r="T2197" t="str">
        <f t="shared" si="1138"/>
        <v>0.198585127116454-0.0395089977765904i</v>
      </c>
      <c r="U2197" t="str">
        <f t="shared" si="1139"/>
        <v>0.0000500000000000001-0.000916896780112316i</v>
      </c>
      <c r="V2197" t="str">
        <f t="shared" si="1140"/>
        <v>3.33333333333333E-06-0.00100858645812354i</v>
      </c>
      <c r="W2197" t="str">
        <f t="shared" si="1141"/>
        <v>0.0000144659777743801-0.000480593395824188i</v>
      </c>
      <c r="X2197" t="str">
        <f t="shared" si="1142"/>
        <v>0.0000188208595942037-0.000480291304612231i</v>
      </c>
      <c r="Y2197" t="str">
        <f t="shared" si="1143"/>
        <v>0.009+0.165247773578823i</v>
      </c>
      <c r="Z2197" t="str">
        <f t="shared" si="1144"/>
        <v>-0.040600321987786-0.00382150079905111i</v>
      </c>
      <c r="AA2197" t="str">
        <f t="shared" si="1145"/>
        <v>4.63698339098164-84.7144089647386i</v>
      </c>
      <c r="AB2197" t="str">
        <f t="shared" si="1146"/>
        <v>1.37179878690447-0.272922730965423i</v>
      </c>
      <c r="AC2197" t="str">
        <f t="shared" si="1147"/>
        <v>1.07594823302696-1.6321417444558i</v>
      </c>
      <c r="AD2197" t="str">
        <f t="shared" si="1148"/>
        <v>0.502788769590899+0.509039182105082i</v>
      </c>
      <c r="AE2197" t="str">
        <f t="shared" si="1149"/>
        <v>-0.0184680922960704-0.0225885623826111i</v>
      </c>
      <c r="AF2197" t="str">
        <f t="shared" si="1150"/>
        <v>-14.8579906833622-1.31537675931437i</v>
      </c>
      <c r="AG2197" t="str">
        <f t="shared" si="1151"/>
        <v>1.164544843385-0.14564363092634i</v>
      </c>
      <c r="AH2197" t="str">
        <f t="shared" si="1152"/>
        <v>0.168820243548279+0.330172551323237i</v>
      </c>
      <c r="AI2197">
        <f t="shared" si="1153"/>
        <v>-8.6165249039093759</v>
      </c>
      <c r="AJ2197">
        <f t="shared" si="1154"/>
        <v>62.918924323891837</v>
      </c>
      <c r="AK2197"/>
      <c r="AL2197"/>
      <c r="AM2197"/>
      <c r="AN2197"/>
    </row>
    <row r="2198" spans="1:40" x14ac:dyDescent="0.25">
      <c r="A2198"/>
      <c r="B2198">
        <f t="shared" si="1120"/>
        <v>264000</v>
      </c>
      <c r="C2198" s="186" t="str">
        <f t="shared" si="1123"/>
        <v>-1.09656625776294E-06+0.00927660040442193i</v>
      </c>
      <c r="D2198" s="158" t="str">
        <f t="shared" si="1124"/>
        <v>-5.95701436401394+0.0711206031005682i</v>
      </c>
      <c r="E2198" t="str">
        <f t="shared" si="1125"/>
        <v>2870</v>
      </c>
      <c r="F2198" t="str">
        <f t="shared" si="1126"/>
        <v>0.777000777000777</v>
      </c>
      <c r="G2198" t="str">
        <f t="shared" si="1121"/>
        <v>0.777000777000777</v>
      </c>
      <c r="H2198" t="str">
        <f t="shared" si="1127"/>
        <v>8.90269073689356+1.38180198348973i</v>
      </c>
      <c r="I2198" t="str">
        <f t="shared" si="1128"/>
        <v>1036.72557568463i</v>
      </c>
      <c r="J2198" t="str">
        <f t="shared" si="1122"/>
        <v>-918.34085895417+224.21968998723i</v>
      </c>
      <c r="K2198" t="str">
        <f t="shared" si="1129"/>
        <v>0.260125267959139-1.06540001918156i</v>
      </c>
      <c r="L2198" t="str">
        <f t="shared" si="1130"/>
        <v>0.0188222385739732-0.0646778731638913i</v>
      </c>
      <c r="M2198" t="str">
        <f t="shared" si="1131"/>
        <v>0.278947506533112-1.13007789234545i</v>
      </c>
      <c r="N2198" t="str">
        <f t="shared" si="1132"/>
        <v>-1.17081616587381i</v>
      </c>
      <c r="O2198" t="str">
        <f t="shared" si="1133"/>
        <v>0.389400069230272-0.921068719522848i</v>
      </c>
      <c r="P2198" t="str">
        <f t="shared" si="1134"/>
        <v>0.610599930769728+0.921068719522848i</v>
      </c>
      <c r="Q2198" t="str">
        <f t="shared" si="1135"/>
        <v>-0.610599930769728+0.249747446350962i</v>
      </c>
      <c r="R2198" t="str">
        <f t="shared" si="1136"/>
        <v>-0.328115178472181-1.64267075201082i</v>
      </c>
      <c r="S2198" t="str">
        <f t="shared" si="1137"/>
        <v>0.120854887252916i</v>
      </c>
      <c r="T2198" t="str">
        <f t="shared" si="1138"/>
        <v>0.19852478852793-0.0396543229002259i</v>
      </c>
      <c r="U2198" t="str">
        <f t="shared" si="1139"/>
        <v>0.0000500000000000001-0.000913423686248252i</v>
      </c>
      <c r="V2198" t="str">
        <f t="shared" si="1140"/>
        <v>3.33333333333333E-06-0.00100476605487308i</v>
      </c>
      <c r="W2198" t="str">
        <f t="shared" si="1141"/>
        <v>0.0000144659115326021-0.000478775348750166i</v>
      </c>
      <c r="X2198" t="str">
        <f t="shared" si="1142"/>
        <v>0.000018787880222515-0.000478474699092666i</v>
      </c>
      <c r="Y2198" t="str">
        <f t="shared" si="1143"/>
        <v>0.009+0.165876092109541i</v>
      </c>
      <c r="Z2198" t="str">
        <f t="shared" si="1144"/>
        <v>-0.0402937352679371-0.00378742441521412i</v>
      </c>
      <c r="AA2198" t="str">
        <f t="shared" si="1145"/>
        <v>4.60180636703918-84.3935813771164i</v>
      </c>
      <c r="AB2198" t="str">
        <f t="shared" si="1146"/>
        <v>1.3713819762211-0.273926616962349i</v>
      </c>
      <c r="AC2198" t="str">
        <f t="shared" si="1147"/>
        <v>1.0729851688172-1.62617960006318i</v>
      </c>
      <c r="AD2198" t="str">
        <f t="shared" si="1148"/>
        <v>0.505018172733312+0.510094313606483i</v>
      </c>
      <c r="AE2198" t="str">
        <f t="shared" si="1149"/>
        <v>-0.0184171249001983-0.0224663233916767i</v>
      </c>
      <c r="AF2198" t="str">
        <f t="shared" si="1150"/>
        <v>-14.8597051009075-1.31068138038916i</v>
      </c>
      <c r="AG2198" t="str">
        <f t="shared" si="1151"/>
        <v>1.16424910814535-0.145788031930395i</v>
      </c>
      <c r="AH2198" t="str">
        <f t="shared" si="1152"/>
        <v>0.168625215478403+0.328594163062568i</v>
      </c>
      <c r="AI2198">
        <f t="shared" si="1153"/>
        <v>-8.6515828879261711</v>
      </c>
      <c r="AJ2198">
        <f t="shared" si="1154"/>
        <v>62.834390188150685</v>
      </c>
      <c r="AK2198"/>
      <c r="AL2198"/>
      <c r="AM2198"/>
      <c r="AN2198"/>
    </row>
    <row r="2199" spans="1:40" x14ac:dyDescent="0.25">
      <c r="A2199"/>
      <c r="B2199">
        <f t="shared" si="1120"/>
        <v>265000</v>
      </c>
      <c r="C2199" s="186" t="str">
        <f t="shared" si="1123"/>
        <v>-1.08830590116185E-06+0.00924159436613273i</v>
      </c>
      <c r="D2199" s="158" t="str">
        <f t="shared" si="1124"/>
        <v>-5.95701430068453+0.0708522234736843i</v>
      </c>
      <c r="E2199" t="str">
        <f t="shared" si="1125"/>
        <v>2870</v>
      </c>
      <c r="F2199" t="str">
        <f t="shared" si="1126"/>
        <v>0.777000777000777</v>
      </c>
      <c r="G2199" t="str">
        <f t="shared" si="1121"/>
        <v>0.777000777000777</v>
      </c>
      <c r="H2199" t="str">
        <f t="shared" si="1127"/>
        <v>8.90438654667419+1.37687054675772i</v>
      </c>
      <c r="I2199" t="str">
        <f t="shared" si="1128"/>
        <v>1040.65256650162i</v>
      </c>
      <c r="J2199" t="str">
        <f t="shared" si="1122"/>
        <v>-925.318753157378+225.069006994758i</v>
      </c>
      <c r="K2199" t="str">
        <f t="shared" si="1129"/>
        <v>0.258271218037138-1.061821903609i</v>
      </c>
      <c r="L2199" t="str">
        <f t="shared" si="1130"/>
        <v>0.0186914453787345-0.0644717248813008i</v>
      </c>
      <c r="M2199" t="str">
        <f t="shared" si="1131"/>
        <v>0.276962663415873-1.1262936284903i</v>
      </c>
      <c r="N2199" t="str">
        <f t="shared" si="1132"/>
        <v>-1.17525107559303i</v>
      </c>
      <c r="O2199" t="str">
        <f t="shared" si="1133"/>
        <v>0.385311396567827-0.922786610043162i</v>
      </c>
      <c r="P2199" t="str">
        <f t="shared" si="1134"/>
        <v>0.614688603432173+0.922786610043162i</v>
      </c>
      <c r="Q2199" t="str">
        <f t="shared" si="1135"/>
        <v>-0.614688603432173+0.252464465549868i</v>
      </c>
      <c r="R2199" t="str">
        <f t="shared" si="1136"/>
        <v>-0.328074469807499-1.63597266991567i</v>
      </c>
      <c r="S2199" t="str">
        <f t="shared" si="1137"/>
        <v>0.121312670916752i</v>
      </c>
      <c r="T2199" t="str">
        <f t="shared" si="1138"/>
        <v>0.19846421413428-0.039799590191945i</v>
      </c>
      <c r="U2199" t="str">
        <f t="shared" si="1139"/>
        <v>0.00005-0.000909976804413352i</v>
      </c>
      <c r="V2199" t="str">
        <f t="shared" si="1140"/>
        <v>3.33333333333333E-06-0.00100097448485469i</v>
      </c>
      <c r="W2199" t="str">
        <f t="shared" si="1141"/>
        <v>0.0000144658450402102-0.000476971031765706i</v>
      </c>
      <c r="X2199" t="str">
        <f t="shared" si="1142"/>
        <v>0.0000187552724582273-0.000476671809435531i</v>
      </c>
      <c r="Y2199" t="str">
        <f t="shared" si="1143"/>
        <v>0.009+0.166504410640259i</v>
      </c>
      <c r="Z2199" t="str">
        <f t="shared" si="1144"/>
        <v>-0.0399906096160354-0.00375382656011283i</v>
      </c>
      <c r="AA2199" t="str">
        <f t="shared" si="1145"/>
        <v>4.56702854107322-84.0751743387249i</v>
      </c>
      <c r="AB2199" t="str">
        <f t="shared" si="1146"/>
        <v>1.3709635366283-0.274930103464338i</v>
      </c>
      <c r="AC2199" t="str">
        <f t="shared" si="1147"/>
        <v>1.07005368873856-1.62025286990567i</v>
      </c>
      <c r="AD2199" t="str">
        <f t="shared" si="1148"/>
        <v>0.507252533176043+0.511140024969999i</v>
      </c>
      <c r="AE2199" t="str">
        <f t="shared" si="1149"/>
        <v>-0.0183666070293191-0.0223449392294266i</v>
      </c>
      <c r="AF2199" t="str">
        <f t="shared" si="1150"/>
        <v>-14.8614008473587-1.30601832328404i</v>
      </c>
      <c r="AG2199" t="str">
        <f t="shared" si="1151"/>
        <v>1.16395278109679-0.145932893762406i</v>
      </c>
      <c r="AH2199" t="str">
        <f t="shared" si="1152"/>
        <v>0.168431760654392+0.327026976120405i</v>
      </c>
      <c r="AI2199">
        <f t="shared" si="1153"/>
        <v>-8.686511660223557</v>
      </c>
      <c r="AJ2199">
        <f t="shared" si="1154"/>
        <v>62.749750712536283</v>
      </c>
      <c r="AK2199"/>
      <c r="AL2199"/>
      <c r="AM2199"/>
      <c r="AN2199"/>
    </row>
    <row r="2200" spans="1:40" x14ac:dyDescent="0.25">
      <c r="A2200"/>
      <c r="B2200">
        <f t="shared" si="1120"/>
        <v>266000</v>
      </c>
      <c r="C2200" s="186" t="str">
        <f t="shared" si="1123"/>
        <v>-1.08013853124886E-06+0.00920685153112798i</v>
      </c>
      <c r="D2200" s="158" t="str">
        <f t="shared" si="1124"/>
        <v>-5.95701423806803+0.0705858617386479i</v>
      </c>
      <c r="E2200" t="str">
        <f t="shared" si="1125"/>
        <v>2870</v>
      </c>
      <c r="F2200" t="str">
        <f t="shared" si="1126"/>
        <v>0.777000777000777</v>
      </c>
      <c r="G2200" t="str">
        <f t="shared" si="1121"/>
        <v>0.777000777000777</v>
      </c>
      <c r="H2200" t="str">
        <f t="shared" si="1127"/>
        <v>8.90606395223681+1.37197312968143i</v>
      </c>
      <c r="I2200" t="str">
        <f t="shared" si="1128"/>
        <v>1044.57955731861i</v>
      </c>
      <c r="J2200" t="str">
        <f t="shared" si="1122"/>
        <v>-932.323028813149+225.918324002285i</v>
      </c>
      <c r="K2200" t="str">
        <f t="shared" si="1129"/>
        <v>0.256436549285532-1.05826608525062i</v>
      </c>
      <c r="L2200" t="str">
        <f t="shared" si="1130"/>
        <v>0.018561973078678-0.0642667450755657i</v>
      </c>
      <c r="M2200" t="str">
        <f t="shared" si="1131"/>
        <v>0.27499852236421-1.12253283032619i</v>
      </c>
      <c r="N2200" t="str">
        <f t="shared" si="1132"/>
        <v>-1.17968598531225i</v>
      </c>
      <c r="O2200" t="str">
        <f t="shared" si="1133"/>
        <v>0.3812151454498-0.924486350834715i</v>
      </c>
      <c r="P2200" t="str">
        <f t="shared" si="1134"/>
        <v>0.6187848545502+0.924486350834715i</v>
      </c>
      <c r="Q2200" t="str">
        <f t="shared" si="1135"/>
        <v>-0.6187848545502+0.255199634477535i</v>
      </c>
      <c r="R2200" t="str">
        <f t="shared" si="1136"/>
        <v>-0.328033590170721-1.62932301223744i</v>
      </c>
      <c r="S2200" t="str">
        <f t="shared" si="1137"/>
        <v>0.121770454580589i</v>
      </c>
      <c r="T2200" t="str">
        <f t="shared" si="1138"/>
        <v>0.198403403858768-0.0399447993927913i</v>
      </c>
      <c r="U2200" t="str">
        <f t="shared" si="1139"/>
        <v>0.0000499999999999999-0.000906555838983226i</v>
      </c>
      <c r="V2200" t="str">
        <f t="shared" si="1140"/>
        <v>3.33333333333333E-06-0.000997211422881552i</v>
      </c>
      <c r="W2200" t="str">
        <f t="shared" si="1141"/>
        <v>0.0000144657782972135-0.000475180290019863i</v>
      </c>
      <c r="X2200" t="str">
        <f t="shared" si="1142"/>
        <v>0.0000187230307207758-0.000474882481000373i</v>
      </c>
      <c r="Y2200" t="str">
        <f t="shared" si="1143"/>
        <v>0.009+0.167132729170977i</v>
      </c>
      <c r="Z2200" t="str">
        <f t="shared" si="1144"/>
        <v>-0.039690893144379-0.00372069851205657i</v>
      </c>
      <c r="AA2200" t="str">
        <f t="shared" si="1145"/>
        <v>4.53264388935783-83.7591605640523i</v>
      </c>
      <c r="AB2200" t="str">
        <f t="shared" si="1146"/>
        <v>1.370543467596-0.275933188682555i</v>
      </c>
      <c r="AC2200" t="str">
        <f t="shared" si="1147"/>
        <v>1.06715336515206-1.61436125692456i</v>
      </c>
      <c r="AD2200" t="str">
        <f t="shared" si="1148"/>
        <v>0.509491813062363+0.512176293393117i</v>
      </c>
      <c r="AE2200" t="str">
        <f t="shared" si="1149"/>
        <v>-0.0183165315374557-0.0222243999629164i</v>
      </c>
      <c r="AF2200" t="str">
        <f t="shared" si="1150"/>
        <v>-14.8630781903048-1.30138726794278i</v>
      </c>
      <c r="AG2200" t="str">
        <f t="shared" si="1151"/>
        <v>1.16365586088182-0.146078199664015i</v>
      </c>
      <c r="AH2200" t="str">
        <f t="shared" si="1152"/>
        <v>0.16823985424657+0.325470857036907i</v>
      </c>
      <c r="AI2200">
        <f t="shared" si="1153"/>
        <v>-8.7213123263122601</v>
      </c>
      <c r="AJ2200">
        <f t="shared" si="1154"/>
        <v>62.665006258391969</v>
      </c>
      <c r="AK2200"/>
      <c r="AL2200"/>
      <c r="AM2200"/>
      <c r="AN2200"/>
    </row>
    <row r="2201" spans="1:40" x14ac:dyDescent="0.25">
      <c r="A2201"/>
      <c r="B2201">
        <f t="shared" ref="B2201:B2264" si="1155">B2200+1000</f>
        <v>267000</v>
      </c>
      <c r="C2201" s="186" t="str">
        <f t="shared" si="1123"/>
        <v>-1.07206275757703E-06+0.00917236894206766i</v>
      </c>
      <c r="D2201" s="158" t="str">
        <f t="shared" si="1124"/>
        <v>-5.95701417615377+0.0703214952225188i</v>
      </c>
      <c r="E2201" t="str">
        <f t="shared" si="1125"/>
        <v>2870</v>
      </c>
      <c r="F2201" t="str">
        <f t="shared" si="1126"/>
        <v>0.777000777000777</v>
      </c>
      <c r="G2201" t="str">
        <f t="shared" si="1121"/>
        <v>0.777000777000777</v>
      </c>
      <c r="H2201" t="str">
        <f t="shared" si="1127"/>
        <v>8.90772321645096+1.36710939354334i</v>
      </c>
      <c r="I2201" t="str">
        <f t="shared" si="1128"/>
        <v>1048.50654813559i</v>
      </c>
      <c r="J2201" t="str">
        <f t="shared" si="1122"/>
        <v>-939.353685921485+226.767641009812i</v>
      </c>
      <c r="K2201" t="str">
        <f t="shared" si="1129"/>
        <v>0.254620997819535-1.05473237605553i</v>
      </c>
      <c r="L2201" t="str">
        <f t="shared" si="1130"/>
        <v>0.0184338044782377-0.0640629255656754i</v>
      </c>
      <c r="M2201" t="str">
        <f t="shared" si="1131"/>
        <v>0.273054802297773-1.11879530162121i</v>
      </c>
      <c r="N2201" t="str">
        <f t="shared" si="1132"/>
        <v>-1.18412089503146i</v>
      </c>
      <c r="O2201" t="str">
        <f t="shared" si="1133"/>
        <v>0.377111396442872-0.926167908466336i</v>
      </c>
      <c r="P2201" t="str">
        <f t="shared" si="1134"/>
        <v>0.622888603557128+0.926167908466336i</v>
      </c>
      <c r="Q2201" t="str">
        <f t="shared" si="1135"/>
        <v>-0.622888603557128+0.257952986565124i</v>
      </c>
      <c r="R2201" t="str">
        <f t="shared" si="1136"/>
        <v>-0.327992539360328-1.62272123425149i</v>
      </c>
      <c r="S2201" t="str">
        <f t="shared" si="1137"/>
        <v>0.122228238244426i</v>
      </c>
      <c r="T2201" t="str">
        <f t="shared" si="1138"/>
        <v>0.19834235762438-0.0400899502433284i</v>
      </c>
      <c r="U2201" t="str">
        <f t="shared" si="1139"/>
        <v>0.0000499999999999998-0.000903160498762313i</v>
      </c>
      <c r="V2201" t="str">
        <f t="shared" si="1140"/>
        <v>3.33333333333333E-06-0.000993476548638547i</v>
      </c>
      <c r="W2201" t="str">
        <f t="shared" si="1141"/>
        <v>0.0000144657113036206-0.000473402970981551i</v>
      </c>
      <c r="X2201" t="str">
        <f t="shared" si="1142"/>
        <v>0.0000186911495338876-0.000473106561462524i</v>
      </c>
      <c r="Y2201" t="str">
        <f t="shared" si="1143"/>
        <v>0.009+0.167761047701695i</v>
      </c>
      <c r="Z2201" t="str">
        <f t="shared" si="1144"/>
        <v>-0.0393945349337399-0.00368803174225314i</v>
      </c>
      <c r="AA2201" t="str">
        <f t="shared" si="1145"/>
        <v>4.49864650147343-83.4455131760546i</v>
      </c>
      <c r="AB2201" t="str">
        <f t="shared" si="1146"/>
        <v>1.37012176859218-0.27693587082485i</v>
      </c>
      <c r="AC2201" t="str">
        <f t="shared" si="1147"/>
        <v>1.06428377751759-1.60850446680711i</v>
      </c>
      <c r="AD2201" t="str">
        <f t="shared" si="1148"/>
        <v>0.511735974428776+0.513203096211525i</v>
      </c>
      <c r="AE2201" t="str">
        <f t="shared" si="1149"/>
        <v>-0.0182668914124351-0.0221046958191545i</v>
      </c>
      <c r="AF2201" t="str">
        <f t="shared" si="1150"/>
        <v>-14.8647373926047-1.29678789832082i</v>
      </c>
      <c r="AG2201" t="str">
        <f t="shared" si="1151"/>
        <v>1.16335834622019-0.146223933094416i</v>
      </c>
      <c r="AH2201" t="str">
        <f t="shared" si="1152"/>
        <v>0.168049471837477+0.323925674466185i</v>
      </c>
      <c r="AI2201">
        <f t="shared" si="1153"/>
        <v>-8.7559859787202647</v>
      </c>
      <c r="AJ2201">
        <f t="shared" si="1154"/>
        <v>62.580157182599081</v>
      </c>
      <c r="AK2201"/>
      <c r="AL2201"/>
      <c r="AM2201"/>
      <c r="AN2201"/>
    </row>
    <row r="2202" spans="1:40" x14ac:dyDescent="0.25">
      <c r="A2202"/>
      <c r="B2202">
        <f t="shared" si="1155"/>
        <v>268000</v>
      </c>
      <c r="C2202" s="186" t="str">
        <f t="shared" si="1123"/>
        <v>-1.06407721559209E-06+0.00913814368575102i</v>
      </c>
      <c r="D2202" s="158" t="str">
        <f t="shared" si="1124"/>
        <v>-5.95701411493128+0.0700591015907578i</v>
      </c>
      <c r="E2202" t="str">
        <f t="shared" si="1125"/>
        <v>2870</v>
      </c>
      <c r="F2202" t="str">
        <f t="shared" si="1126"/>
        <v>0.777000777000777</v>
      </c>
      <c r="G2202" t="str">
        <f t="shared" si="1121"/>
        <v>0.777000777000777</v>
      </c>
      <c r="H2202" t="str">
        <f t="shared" si="1127"/>
        <v>8.90936459755489+1.36227900391738i</v>
      </c>
      <c r="I2202" t="str">
        <f t="shared" si="1128"/>
        <v>1052.43353895258i</v>
      </c>
      <c r="J2202" t="str">
        <f t="shared" si="1122"/>
        <v>-946.410724482385+227.616958017339i</v>
      </c>
      <c r="K2202" t="str">
        <f t="shared" si="1129"/>
        <v>0.252824304135068-1.0512205897462i</v>
      </c>
      <c r="L2202" t="str">
        <f t="shared" si="1130"/>
        <v>0.0183069226513534-0.0638602582154644i</v>
      </c>
      <c r="M2202" t="str">
        <f t="shared" si="1131"/>
        <v>0.271131226786421-1.11508084796166i</v>
      </c>
      <c r="N2202" t="str">
        <f t="shared" si="1132"/>
        <v>-1.18855580475068i</v>
      </c>
      <c r="O2202" t="str">
        <f t="shared" si="1133"/>
        <v>0.37300023026117-0.927831249864497i</v>
      </c>
      <c r="P2202" t="str">
        <f t="shared" si="1134"/>
        <v>0.62699976973883+0.927831249864497i</v>
      </c>
      <c r="Q2202" t="str">
        <f t="shared" si="1135"/>
        <v>-0.62699976973883+0.260724554886183i</v>
      </c>
      <c r="R2202" t="str">
        <f t="shared" si="1136"/>
        <v>-0.327951317173871-1.61616679936116i</v>
      </c>
      <c r="S2202" t="str">
        <f t="shared" si="1137"/>
        <v>0.122686021908263i</v>
      </c>
      <c r="T2202" t="str">
        <f t="shared" si="1138"/>
        <v>0.198281075353831-0.0402350424836372i</v>
      </c>
      <c r="U2202" t="str">
        <f t="shared" si="1139"/>
        <v>0.0000499999999999998-0.000899790496901259i</v>
      </c>
      <c r="V2202" t="str">
        <f t="shared" si="1140"/>
        <v>3.33333333333333E-06-0.000989769546591386i</v>
      </c>
      <c r="W2202" t="str">
        <f t="shared" si="1141"/>
        <v>0.0000144656440594407-0.000471638924396265i</v>
      </c>
      <c r="X2202" t="str">
        <f t="shared" si="1142"/>
        <v>0.0000186596235232526-0.000471343900769903i</v>
      </c>
      <c r="Y2202" t="str">
        <f t="shared" si="1143"/>
        <v>0.009+0.168389366232413i</v>
      </c>
      <c r="Z2202" t="str">
        <f t="shared" si="1144"/>
        <v>-0.0391014850117559-0.00365581790981574i</v>
      </c>
      <c r="AA2202" t="str">
        <f t="shared" si="1145"/>
        <v>4.46503057775591-83.1342056985385i</v>
      </c>
      <c r="AB2202" t="str">
        <f t="shared" si="1146"/>
        <v>1.36969843908297-0.277938148095736i</v>
      </c>
      <c r="AC2202" t="str">
        <f t="shared" si="1147"/>
        <v>1.06144451225652-1.60268220796834i</v>
      </c>
      <c r="AD2202" t="str">
        <f t="shared" si="1148"/>
        <v>0.513984979205418+0.514220410899687i</v>
      </c>
      <c r="AE2202" t="str">
        <f t="shared" si="1149"/>
        <v>-0.0182176797729084-0.0219858171818885i</v>
      </c>
      <c r="AF2202" t="str">
        <f t="shared" si="1150"/>
        <v>-14.8663787124862-1.29221990232662i</v>
      </c>
      <c r="AG2202" t="str">
        <f t="shared" si="1151"/>
        <v>1.16306023590727-0.146370077726433i</v>
      </c>
      <c r="AH2202" t="str">
        <f t="shared" si="1152"/>
        <v>0.16786058941355+0.322391299134542i</v>
      </c>
      <c r="AI2202">
        <f t="shared" si="1153"/>
        <v>-8.7905336972026422</v>
      </c>
      <c r="AJ2202">
        <f t="shared" si="1154"/>
        <v>62.495203837598865</v>
      </c>
      <c r="AK2202"/>
      <c r="AL2202"/>
      <c r="AM2202"/>
      <c r="AN2202"/>
    </row>
    <row r="2203" spans="1:40" x14ac:dyDescent="0.25">
      <c r="A2203"/>
      <c r="B2203">
        <f t="shared" si="1155"/>
        <v>269000</v>
      </c>
      <c r="C2203" s="186" t="str">
        <f t="shared" si="1123"/>
        <v>-1.05618056605598E-06+0.00910417289229631i</v>
      </c>
      <c r="D2203" s="158" t="str">
        <f t="shared" si="1124"/>
        <v>-5.9570140543903+0.0697986588409384i</v>
      </c>
      <c r="E2203" t="str">
        <f t="shared" si="1125"/>
        <v>2870</v>
      </c>
      <c r="F2203" t="str">
        <f t="shared" si="1126"/>
        <v>0.777000777000777</v>
      </c>
      <c r="G2203" t="str">
        <f t="shared" si="1121"/>
        <v>0.777000777000777</v>
      </c>
      <c r="H2203" t="str">
        <f t="shared" si="1127"/>
        <v>8.91098834925216+1.35748163060516i</v>
      </c>
      <c r="I2203" t="str">
        <f t="shared" si="1128"/>
        <v>1056.36052976957i</v>
      </c>
      <c r="J2203" t="str">
        <f t="shared" si="1122"/>
        <v>-953.494144495849+228.466275024867i</v>
      </c>
      <c r="K2203" t="str">
        <f t="shared" si="1129"/>
        <v>0.251046213023817-1.04773054180541i</v>
      </c>
      <c r="L2203" t="str">
        <f t="shared" si="1130"/>
        <v>0.0181813109366196-0.0636587349341643i</v>
      </c>
      <c r="M2203" t="str">
        <f t="shared" si="1131"/>
        <v>0.269227523960437-1.11138927673957i</v>
      </c>
      <c r="N2203" t="str">
        <f t="shared" si="1132"/>
        <v>-1.1929907144699i</v>
      </c>
      <c r="O2203" t="str">
        <f t="shared" si="1133"/>
        <v>0.36888172776473-0.929476342313944i</v>
      </c>
      <c r="P2203" t="str">
        <f t="shared" si="1134"/>
        <v>0.63111827223527+0.929476342313944i</v>
      </c>
      <c r="Q2203" t="str">
        <f t="shared" si="1135"/>
        <v>-0.63111827223527+0.263514372155956i</v>
      </c>
      <c r="R2203" t="str">
        <f t="shared" si="1136"/>
        <v>-0.327909923407988-1.60965917894674i</v>
      </c>
      <c r="S2203" t="str">
        <f t="shared" si="1137"/>
        <v>0.1231438055721i</v>
      </c>
      <c r="T2203" t="str">
        <f t="shared" si="1138"/>
        <v>0.198219556969563-0.0403800758533155i</v>
      </c>
      <c r="U2203" t="str">
        <f t="shared" si="1139"/>
        <v>0.0000500000000000002-0.000896445550816131i</v>
      </c>
      <c r="V2203" t="str">
        <f t="shared" si="1140"/>
        <v>3.33333333333333E-06-0.000986090105897736i</v>
      </c>
      <c r="W2203" t="str">
        <f t="shared" si="1141"/>
        <v>0.0000144655765646826-0.000469888002243773i</v>
      </c>
      <c r="X2203" t="str">
        <f t="shared" si="1142"/>
        <v>0.0000186284474142529-0.000469594351100806i</v>
      </c>
      <c r="Y2203" t="str">
        <f t="shared" si="1143"/>
        <v>0.009+0.169017684763131i</v>
      </c>
      <c r="Z2203" t="str">
        <f t="shared" si="1144"/>
        <v>-0.0388116943318899-0.00362404885691824i</v>
      </c>
      <c r="AA2203" t="str">
        <f t="shared" si="1145"/>
        <v>4.43179042681351-82.8252120487232i</v>
      </c>
      <c r="AB2203" t="str">
        <f t="shared" si="1146"/>
        <v>1.36927347853262-0.278940018696391i</v>
      </c>
      <c r="AC2203" t="str">
        <f t="shared" si="1147"/>
        <v>1.05863516261733-1.59689419153215i</v>
      </c>
      <c r="AD2203" t="str">
        <f t="shared" si="1148"/>
        <v>0.516238789216564+0.515228215071383i</v>
      </c>
      <c r="AE2203" t="str">
        <f t="shared" si="1149"/>
        <v>-0.0181688898654568-0.0218677545884729i</v>
      </c>
      <c r="AF2203" t="str">
        <f t="shared" si="1150"/>
        <v>-14.8680024036425-1.28768297176422i</v>
      </c>
      <c r="AG2203" t="str">
        <f t="shared" si="1151"/>
        <v>1.16276152881259-0.146516617442727i</v>
      </c>
      <c r="AH2203" t="str">
        <f t="shared" si="1152"/>
        <v>0.16767318335707+0.320867603799742i</v>
      </c>
      <c r="AI2203">
        <f t="shared" si="1153"/>
        <v>-8.8249565489455435</v>
      </c>
      <c r="AJ2203">
        <f t="shared" si="1154"/>
        <v>62.410146571407793</v>
      </c>
      <c r="AK2203"/>
      <c r="AL2203"/>
      <c r="AM2203"/>
      <c r="AN2203"/>
    </row>
    <row r="2204" spans="1:40" x14ac:dyDescent="0.25">
      <c r="A2204"/>
      <c r="B2204">
        <f t="shared" si="1155"/>
        <v>270000</v>
      </c>
      <c r="C2204" s="186" t="str">
        <f t="shared" si="1123"/>
        <v>-1.04837149448534E-06+0.0090704537343385i</v>
      </c>
      <c r="D2204" s="158" t="str">
        <f t="shared" si="1124"/>
        <v>-5.95701399452075+0.0695401452965952i</v>
      </c>
      <c r="E2204" t="str">
        <f t="shared" si="1125"/>
        <v>2870</v>
      </c>
      <c r="F2204" t="str">
        <f t="shared" si="1126"/>
        <v>0.777000777000777</v>
      </c>
      <c r="G2204" t="str">
        <f t="shared" si="1121"/>
        <v>0.777000777000777</v>
      </c>
      <c r="H2204" t="str">
        <f t="shared" si="1127"/>
        <v>8.91259472080585+1.35271694757298i</v>
      </c>
      <c r="I2204" t="str">
        <f t="shared" si="1128"/>
        <v>1060.28752058656i</v>
      </c>
      <c r="J2204" t="str">
        <f t="shared" si="1122"/>
        <v>-960.603945961877+229.315592032394i</v>
      </c>
      <c r="K2204" t="str">
        <f t="shared" si="1129"/>
        <v>0.249286473490184-1.0442620494631i</v>
      </c>
      <c r="L2204" t="str">
        <f t="shared" si="1130"/>
        <v>0.0180569529325294-0.0634583476769159i</v>
      </c>
      <c r="M2204" t="str">
        <f t="shared" si="1131"/>
        <v>0.267343426422713-1.10772039714002i</v>
      </c>
      <c r="N2204" t="str">
        <f t="shared" si="1132"/>
        <v>-1.19742562418912i</v>
      </c>
      <c r="O2204" t="str">
        <f t="shared" si="1133"/>
        <v>0.364755969957873-0.931103153458354i</v>
      </c>
      <c r="P2204" t="str">
        <f t="shared" si="1134"/>
        <v>0.635244030042127+0.931103153458354i</v>
      </c>
      <c r="Q2204" t="str">
        <f t="shared" si="1135"/>
        <v>-0.635244030042127+0.266322470730766i</v>
      </c>
      <c r="R2204" t="str">
        <f t="shared" si="1136"/>
        <v>-0.32786835785839-1.60319785221768i</v>
      </c>
      <c r="S2204" t="str">
        <f t="shared" si="1137"/>
        <v>0.123601589235936i</v>
      </c>
      <c r="T2204" t="str">
        <f t="shared" si="1138"/>
        <v>0.198157802393745-0.0405250500914736i</v>
      </c>
      <c r="U2204" t="str">
        <f t="shared" si="1139"/>
        <v>0.0000500000000000001-0.000893125382109403i</v>
      </c>
      <c r="V2204" t="str">
        <f t="shared" si="1140"/>
        <v>3.33333333333333E-06-0.000982437920320345i</v>
      </c>
      <c r="W2204" t="str">
        <f t="shared" si="1141"/>
        <v>0.0000144655088193553-0.000468150058696723i</v>
      </c>
      <c r="X2204" t="str">
        <f t="shared" si="1142"/>
        <v>0.0000185976160297525-0.000467857766822613i</v>
      </c>
      <c r="Y2204" t="str">
        <f t="shared" si="1143"/>
        <v>0.009+0.169646003293849i</v>
      </c>
      <c r="Z2204" t="str">
        <f t="shared" si="1144"/>
        <v>-0.0385251147529256-0.00359271660409262i</v>
      </c>
      <c r="AA2204" t="str">
        <f t="shared" si="1145"/>
        <v>4.39892046310758-82.5185065299594i</v>
      </c>
      <c r="AB2204" t="str">
        <f t="shared" si="1146"/>
        <v>1.36884688640347-0.279941480824625i</v>
      </c>
      <c r="AC2204" t="str">
        <f t="shared" si="1147"/>
        <v>1.05585532854415-1.59114013131224i</v>
      </c>
      <c r="AD2204" t="str">
        <f t="shared" si="1148"/>
        <v>0.518497366181091+0.51622648648026i</v>
      </c>
      <c r="AE2204" t="str">
        <f t="shared" si="1149"/>
        <v>-0.0181205150617662-0.0217504987268088i</v>
      </c>
      <c r="AF2204" t="str">
        <f t="shared" si="1150"/>
        <v>-14.8696087153266-1.28317680227638i</v>
      </c>
      <c r="AG2204" t="str">
        <f t="shared" si="1151"/>
        <v>1.16246222387839-0.146663536332058i</v>
      </c>
      <c r="AH2204" t="str">
        <f t="shared" si="1152"/>
        <v>0.167487230438255+0.319354463211174i</v>
      </c>
      <c r="AI2204">
        <f t="shared" si="1153"/>
        <v>-8.8592555887679865</v>
      </c>
      <c r="AJ2204">
        <f t="shared" si="1154"/>
        <v>62.324985727634122</v>
      </c>
      <c r="AK2204"/>
      <c r="AL2204"/>
      <c r="AM2204"/>
      <c r="AN2204"/>
    </row>
    <row r="2205" spans="1:40" x14ac:dyDescent="0.25">
      <c r="A2205"/>
      <c r="B2205">
        <f t="shared" si="1155"/>
        <v>271000</v>
      </c>
      <c r="C2205" s="186" t="str">
        <f t="shared" si="1123"/>
        <v>-1.04064871060446E-06+0.00903698342624503i</v>
      </c>
      <c r="D2205" s="158" t="str">
        <f t="shared" si="1124"/>
        <v>-5.95701393531274+0.0692835396012119i</v>
      </c>
      <c r="E2205" t="str">
        <f t="shared" si="1125"/>
        <v>2870</v>
      </c>
      <c r="F2205" t="str">
        <f t="shared" si="1126"/>
        <v>0.777000777000777</v>
      </c>
      <c r="G2205" t="str">
        <f t="shared" si="1121"/>
        <v>0.777000777000777</v>
      </c>
      <c r="H2205" t="str">
        <f t="shared" si="1127"/>
        <v>8.91418395713064+1.34798463289009i</v>
      </c>
      <c r="I2205" t="str">
        <f t="shared" si="1128"/>
        <v>1064.21451140354i</v>
      </c>
      <c r="J2205" t="str">
        <f t="shared" si="1122"/>
        <v>-967.740128880469+230.164909039922i</v>
      </c>
      <c r="K2205" t="str">
        <f t="shared" si="1129"/>
        <v>0.247544838670041-1.04081493168313i</v>
      </c>
      <c r="L2205" t="str">
        <f t="shared" si="1130"/>
        <v>0.0179338324928147-0.063259088445244i</v>
      </c>
      <c r="M2205" t="str">
        <f t="shared" si="1131"/>
        <v>0.265478671162856-1.10407402012837i</v>
      </c>
      <c r="N2205" t="str">
        <f t="shared" si="1132"/>
        <v>-1.20186053390834i</v>
      </c>
      <c r="O2205" t="str">
        <f t="shared" si="1133"/>
        <v>0.360623037987623-0.932711651300967i</v>
      </c>
      <c r="P2205" t="str">
        <f t="shared" si="1134"/>
        <v>0.639376962012377+0.932711651300967i</v>
      </c>
      <c r="Q2205" t="str">
        <f t="shared" si="1135"/>
        <v>-0.639376962012377+0.269148882607373i</v>
      </c>
      <c r="R2205" t="str">
        <f t="shared" si="1136"/>
        <v>-0.327826620319856-1.59678230606821i</v>
      </c>
      <c r="S2205" t="str">
        <f t="shared" si="1137"/>
        <v>0.124059372899773i</v>
      </c>
      <c r="T2205" t="str">
        <f t="shared" si="1138"/>
        <v>0.198095811548276-0.0406699649367333i</v>
      </c>
      <c r="U2205" t="str">
        <f t="shared" si="1139"/>
        <v>0.00005-0.000889829716492762i</v>
      </c>
      <c r="V2205" t="str">
        <f t="shared" si="1140"/>
        <v>3.33333333333333E-06-0.000978812688142038i</v>
      </c>
      <c r="W2205" t="str">
        <f t="shared" si="1141"/>
        <v>0.0000144654408234677-0.000466424950080201i</v>
      </c>
      <c r="X2205" t="str">
        <f t="shared" si="1142"/>
        <v>0.0000185671242879432-0.000466134004451425i</v>
      </c>
      <c r="Y2205" t="str">
        <f t="shared" si="1143"/>
        <v>0.009+0.170274321824567i</v>
      </c>
      <c r="Z2205" t="str">
        <f t="shared" si="1144"/>
        <v>-0.0382416990189952-0.00356181334566471i</v>
      </c>
      <c r="AA2205" t="str">
        <f t="shared" si="1145"/>
        <v>4.36641520459667-82.2140638246127i</v>
      </c>
      <c r="AB2205" t="str">
        <f t="shared" si="1146"/>
        <v>1.36841866215603-0.280942532674873i</v>
      </c>
      <c r="AC2205" t="str">
        <f t="shared" si="1147"/>
        <v>1.05310461654824-1.58541974379295i</v>
      </c>
      <c r="AD2205" t="str">
        <f t="shared" si="1148"/>
        <v>0.520760671712933+0.517215203020373i</v>
      </c>
      <c r="AE2205" t="str">
        <f t="shared" si="1149"/>
        <v>-0.0180725488558771-0.0216340404323581i</v>
      </c>
      <c r="AF2205" t="str">
        <f t="shared" si="1150"/>
        <v>-14.8711978924434-1.27870109328888i</v>
      </c>
      <c r="AG2205" t="str">
        <f t="shared" si="1151"/>
        <v>1.1621623201181-0.14681081868564i</v>
      </c>
      <c r="AH2205" t="str">
        <f t="shared" si="1152"/>
        <v>0.167302707807542+0.31785175407103i</v>
      </c>
      <c r="AI2205">
        <f t="shared" si="1153"/>
        <v>-8.8934318593179036</v>
      </c>
      <c r="AJ2205">
        <f t="shared" si="1154"/>
        <v>62.239721645499905</v>
      </c>
      <c r="AK2205"/>
      <c r="AL2205"/>
      <c r="AM2205"/>
      <c r="AN2205"/>
    </row>
    <row r="2206" spans="1:40" x14ac:dyDescent="0.25">
      <c r="A2206"/>
      <c r="B2206">
        <f t="shared" si="1155"/>
        <v>272000</v>
      </c>
      <c r="C2206" s="186" t="str">
        <f t="shared" si="1123"/>
        <v>-1.03301094781224E-06+0.00900375922334838i</v>
      </c>
      <c r="D2206" s="158" t="str">
        <f t="shared" si="1124"/>
        <v>-5.95701387675656+0.0690288207123376i</v>
      </c>
      <c r="E2206" t="str">
        <f t="shared" si="1125"/>
        <v>2870</v>
      </c>
      <c r="F2206" t="str">
        <f t="shared" si="1126"/>
        <v>0.777000777000777</v>
      </c>
      <c r="G2206" t="str">
        <f t="shared" si="1121"/>
        <v>0.777000777000777</v>
      </c>
      <c r="H2206" t="str">
        <f t="shared" si="1127"/>
        <v>8.91575629888255+1.34328436866782i</v>
      </c>
      <c r="I2206" t="str">
        <f t="shared" si="1128"/>
        <v>1068.14150222053i</v>
      </c>
      <c r="J2206" t="str">
        <f t="shared" si="1122"/>
        <v>-974.902693251625+231.014226047449i</v>
      </c>
      <c r="K2206" t="str">
        <f t="shared" si="1129"/>
        <v>0.245821065751259-1.03738900914987i</v>
      </c>
      <c r="L2206" t="str">
        <f t="shared" si="1130"/>
        <v>0.017811933721877-0.0630609492874946i</v>
      </c>
      <c r="M2206" t="str">
        <f t="shared" si="1131"/>
        <v>0.263632999473136-1.10044995843736i</v>
      </c>
      <c r="N2206" t="str">
        <f t="shared" si="1132"/>
        <v>-1.20629544362756i</v>
      </c>
      <c r="O2206" t="str">
        <f t="shared" si="1133"/>
        <v>0.356483013142104-0.934301804205218i</v>
      </c>
      <c r="P2206" t="str">
        <f t="shared" si="1134"/>
        <v>0.643516986857896+0.934301804205218i</v>
      </c>
      <c r="Q2206" t="str">
        <f t="shared" si="1135"/>
        <v>-0.643516986857896+0.271993639422342i</v>
      </c>
      <c r="R2206" t="str">
        <f t="shared" si="1136"/>
        <v>-0.32778471058625-1.59041203493603i</v>
      </c>
      <c r="S2206" t="str">
        <f t="shared" si="1137"/>
        <v>0.12451715656361i</v>
      </c>
      <c r="T2206" t="str">
        <f t="shared" si="1138"/>
        <v>0.198033584354779-0.0408148201272257i</v>
      </c>
      <c r="U2206" t="str">
        <f t="shared" si="1139"/>
        <v>0.00005-0.000886558283711538i</v>
      </c>
      <c r="V2206" t="str">
        <f t="shared" si="1140"/>
        <v>3.33333333333333E-06-0.000975214112082691i</v>
      </c>
      <c r="W2206" t="str">
        <f t="shared" si="1141"/>
        <v>0.0000144653725770289-0.000464712534832158i</v>
      </c>
      <c r="X2206" t="str">
        <f t="shared" si="1142"/>
        <v>0.0000185369672002463-0.000464422922612581i</v>
      </c>
      <c r="Y2206" t="str">
        <f t="shared" si="1143"/>
        <v>0.009+0.170902640355285i</v>
      </c>
      <c r="Z2206" t="str">
        <f t="shared" si="1144"/>
        <v>-0.0379614007401181-0.00353133144532367i</v>
      </c>
      <c r="AA2206" t="str">
        <f t="shared" si="1145"/>
        <v>4.3342692704418-81.9118589871059i</v>
      </c>
      <c r="AB2206" t="str">
        <f t="shared" si="1146"/>
        <v>1.36798880524886-0.281943172438181i</v>
      </c>
      <c r="AC2206" t="str">
        <f t="shared" si="1147"/>
        <v>1.05038263958213-1.57973274810973i</v>
      </c>
      <c r="AD2206" t="str">
        <f t="shared" si="1148"/>
        <v>0.523028667321511+0.518194342726701i</v>
      </c>
      <c r="AE2206" t="str">
        <f t="shared" si="1149"/>
        <v>-0.0180249848615022-0.0215183706852286i</v>
      </c>
      <c r="AF2206" t="str">
        <f t="shared" si="1150"/>
        <v>-14.8727701756391-1.27425554795548i</v>
      </c>
      <c r="AG2206" t="str">
        <f t="shared" si="1151"/>
        <v>1.16186181661503-0.146958448993564i</v>
      </c>
      <c r="AH2206" t="str">
        <f t="shared" si="1152"/>
        <v>0.167119592988017+0.316359354996293i</v>
      </c>
      <c r="AI2206">
        <f t="shared" si="1153"/>
        <v>-8.9274863912667577</v>
      </c>
      <c r="AJ2206">
        <f t="shared" si="1154"/>
        <v>62.154354659860161</v>
      </c>
      <c r="AK2206"/>
      <c r="AL2206"/>
      <c r="AM2206"/>
      <c r="AN2206"/>
    </row>
    <row r="2207" spans="1:40" x14ac:dyDescent="0.25">
      <c r="A2207"/>
      <c r="B2207">
        <f t="shared" si="1155"/>
        <v>273000</v>
      </c>
      <c r="C2207" s="186" t="str">
        <f t="shared" si="1123"/>
        <v>-1.02545696266281E-06+0.00897077842119591i</v>
      </c>
      <c r="D2207" s="158" t="str">
        <f t="shared" si="1124"/>
        <v>-5.95701381884268+0.0687759678958353i</v>
      </c>
      <c r="E2207" t="str">
        <f t="shared" si="1125"/>
        <v>2870</v>
      </c>
      <c r="F2207" t="str">
        <f t="shared" si="1126"/>
        <v>0.777000777000777</v>
      </c>
      <c r="G2207" t="str">
        <f t="shared" si="1121"/>
        <v>0.777000777000777</v>
      </c>
      <c r="H2207" t="str">
        <f t="shared" si="1127"/>
        <v>8.91731198254672+1.33861584099979i</v>
      </c>
      <c r="I2207" t="str">
        <f t="shared" si="1128"/>
        <v>1072.06849303752i</v>
      </c>
      <c r="J2207" t="str">
        <f t="shared" si="1122"/>
        <v>-982.091639075346+231.863543054976i</v>
      </c>
      <c r="K2207" t="str">
        <f t="shared" si="1129"/>
        <v>0.244114915895968-1.03398410425466i</v>
      </c>
      <c r="L2207" t="str">
        <f t="shared" si="1130"/>
        <v>0.0176912409703108-0.0628639222992378i</v>
      </c>
      <c r="M2207" t="str">
        <f t="shared" si="1131"/>
        <v>0.261806156866279-1.0968480265539i</v>
      </c>
      <c r="N2207" t="str">
        <f t="shared" si="1132"/>
        <v>-1.21073035334678i</v>
      </c>
      <c r="O2207" t="str">
        <f t="shared" si="1133"/>
        <v>0.352335976848949-0.935873580895356i</v>
      </c>
      <c r="P2207" t="str">
        <f t="shared" si="1134"/>
        <v>0.647664023151051+0.935873580895356i</v>
      </c>
      <c r="Q2207" t="str">
        <f t="shared" si="1135"/>
        <v>-0.647664023151051+0.274856772451424i</v>
      </c>
      <c r="R2207" t="str">
        <f t="shared" si="1136"/>
        <v>-0.327742628450496-1.5840865406642i</v>
      </c>
      <c r="S2207" t="str">
        <f t="shared" si="1137"/>
        <v>0.124974940227447i</v>
      </c>
      <c r="T2207" t="str">
        <f t="shared" si="1138"/>
        <v>0.197971120734612-0.0409596154005871i</v>
      </c>
      <c r="U2207" t="str">
        <f t="shared" si="1139"/>
        <v>0.0000499999999999999-0.000883310817470835i</v>
      </c>
      <c r="V2207" t="str">
        <f t="shared" si="1140"/>
        <v>3.33333333333333E-06-0.000971641899217917i</v>
      </c>
      <c r="W2207" t="str">
        <f t="shared" si="1141"/>
        <v>0.0000144653040800479-0.000463012673464716i</v>
      </c>
      <c r="X2207" t="str">
        <f t="shared" si="1142"/>
        <v>0.0000185071398692675-0.00046272438200205i</v>
      </c>
      <c r="Y2207" t="str">
        <f t="shared" si="1143"/>
        <v>0.009+0.171530958886003i</v>
      </c>
      <c r="Z2207" t="str">
        <f t="shared" si="1144"/>
        <v>-0.0376841743732352-0.00350126343181987i</v>
      </c>
      <c r="AA2207" t="str">
        <f t="shared" si="1145"/>
        <v>4.30247737877016-81.6118674371068i</v>
      </c>
      <c r="AB2207" t="str">
        <f t="shared" si="1146"/>
        <v>1.36755731513872-0.282943398302177i</v>
      </c>
      <c r="AC2207" t="str">
        <f t="shared" si="1147"/>
        <v>1.04768901691664-1.57407886602943i</v>
      </c>
      <c r="AD2207" t="str">
        <f t="shared" si="1148"/>
        <v>0.525301314412245+0.51916388377573i</v>
      </c>
      <c r="AE2207" t="str">
        <f t="shared" si="1149"/>
        <v>-0.0179778168094151-0.0214034806073291i</v>
      </c>
      <c r="AF2207" t="str">
        <f t="shared" si="1150"/>
        <v>-14.8743258013894-1.26983987310395i</v>
      </c>
      <c r="AG2207" t="str">
        <f t="shared" si="1151"/>
        <v>1.16156071252095-0.147106411941321i</v>
      </c>
      <c r="AH2207" t="str">
        <f t="shared" si="1152"/>
        <v>0.166937863868047+0.314877146481715i</v>
      </c>
      <c r="AI2207">
        <f t="shared" si="1153"/>
        <v>-8.9614202034978145</v>
      </c>
      <c r="AJ2207">
        <f t="shared" si="1154"/>
        <v>62.068885101226265</v>
      </c>
      <c r="AK2207"/>
      <c r="AL2207"/>
      <c r="AM2207"/>
      <c r="AN2207"/>
    </row>
    <row r="2208" spans="1:40" x14ac:dyDescent="0.25">
      <c r="A2208"/>
      <c r="B2208">
        <f t="shared" si="1155"/>
        <v>274000</v>
      </c>
      <c r="C2208" s="186" t="str">
        <f t="shared" si="1123"/>
        <v>-1.01798553435949E-06+0.00893803835481624i</v>
      </c>
      <c r="D2208" s="158" t="str">
        <f t="shared" si="1124"/>
        <v>-5.95701376156172+0.0685249607202579i</v>
      </c>
      <c r="E2208" t="str">
        <f t="shared" si="1125"/>
        <v>2870</v>
      </c>
      <c r="F2208" t="str">
        <f t="shared" si="1126"/>
        <v>0.777000777000777</v>
      </c>
      <c r="G2208" t="str">
        <f t="shared" si="1121"/>
        <v>0.777000777000777</v>
      </c>
      <c r="H2208" t="str">
        <f t="shared" si="1127"/>
        <v>8.9188512405229+1.33397873990301i</v>
      </c>
      <c r="I2208" t="str">
        <f t="shared" si="1128"/>
        <v>1075.9954838545i</v>
      </c>
      <c r="J2208" t="str">
        <f t="shared" si="1122"/>
        <v>-989.306966351631+232.712860062504i</v>
      </c>
      <c r="K2208" t="str">
        <f t="shared" si="1129"/>
        <v>0.242426154164505-1.03060004108223i</v>
      </c>
      <c r="L2208" t="str">
        <f t="shared" si="1130"/>
        <v>0.0175717388305132-0.0626679996236365i</v>
      </c>
      <c r="M2208" t="str">
        <f t="shared" si="1131"/>
        <v>0.259997892995018-1.09326804070587i</v>
      </c>
      <c r="N2208" t="str">
        <f t="shared" si="1132"/>
        <v>-1.215165263066i</v>
      </c>
      <c r="O2208" t="str">
        <f t="shared" si="1133"/>
        <v>0.348182010673692-0.937426950457061i</v>
      </c>
      <c r="P2208" t="str">
        <f t="shared" si="1134"/>
        <v>0.651817989326308+0.937426950457061i</v>
      </c>
      <c r="Q2208" t="str">
        <f t="shared" si="1135"/>
        <v>-0.651817989326308+0.277738312608939i</v>
      </c>
      <c r="R2208" t="str">
        <f t="shared" si="1136"/>
        <v>-0.327700373704591-1.57780533236594i</v>
      </c>
      <c r="S2208" t="str">
        <f t="shared" si="1137"/>
        <v>0.125432723891284i</v>
      </c>
      <c r="T2208" t="str">
        <f t="shared" si="1138"/>
        <v>0.197908420608853-0.0411043504939585i</v>
      </c>
      <c r="U2208" t="str">
        <f t="shared" si="1139"/>
        <v>0.0000499999999999998-0.000880087055363276i</v>
      </c>
      <c r="V2208" t="str">
        <f t="shared" si="1140"/>
        <v>3.33333333333333E-06-0.000968095760899611i</v>
      </c>
      <c r="W2208" t="str">
        <f t="shared" si="1141"/>
        <v>0.000014465235332534-0.00046132522852631i</v>
      </c>
      <c r="X2208" t="str">
        <f t="shared" si="1142"/>
        <v>0.0000184776374868045-0.000461038245348652i</v>
      </c>
      <c r="Y2208" t="str">
        <f t="shared" si="1143"/>
        <v>0.009+0.172159277416721i</v>
      </c>
      <c r="Z2208" t="str">
        <f t="shared" si="1144"/>
        <v>-0.0374099752037285-0.00347160199478859i</v>
      </c>
      <c r="AA2208" t="str">
        <f t="shared" si="1145"/>
        <v>4.27103434449736-81.314064952875i</v>
      </c>
      <c r="AB2208" t="str">
        <f t="shared" si="1146"/>
        <v>1.36712419128044-0.283943208451065i</v>
      </c>
      <c r="AC2208" t="str">
        <f t="shared" si="1147"/>
        <v>1.0450233740204-1.56845782193029i</v>
      </c>
      <c r="AD2208" t="str">
        <f t="shared" si="1148"/>
        <v>0.527578574287022+0.52012380448596i</v>
      </c>
      <c r="AE2208" t="str">
        <f t="shared" si="1149"/>
        <v>-0.0179310385449054-0.0212893614595912i</v>
      </c>
      <c r="AF2208" t="str">
        <f t="shared" si="1150"/>
        <v>-14.8758650020846-1.26545377918275i</v>
      </c>
      <c r="AG2208" t="str">
        <f t="shared" si="1151"/>
        <v>1.16125900705479-0.147254692406391i</v>
      </c>
      <c r="AH2208" t="str">
        <f t="shared" si="1152"/>
        <v>0.166757498694076+0.313405010863582i</v>
      </c>
      <c r="AI2208">
        <f t="shared" si="1153"/>
        <v>-8.9952343032923245</v>
      </c>
      <c r="AJ2208">
        <f t="shared" si="1154"/>
        <v>61.98331329578496</v>
      </c>
      <c r="AK2208"/>
      <c r="AL2208"/>
      <c r="AM2208"/>
      <c r="AN2208"/>
    </row>
    <row r="2209" spans="1:40" x14ac:dyDescent="0.25">
      <c r="A2209"/>
      <c r="B2209">
        <f t="shared" si="1155"/>
        <v>275000</v>
      </c>
      <c r="C2209" s="186" t="str">
        <f t="shared" si="1123"/>
        <v>-1.01059546426143E-06+0.008905536398001i</v>
      </c>
      <c r="D2209" s="158" t="str">
        <f t="shared" si="1124"/>
        <v>-5.95701370490452+0.068275779051341i</v>
      </c>
      <c r="E2209" t="str">
        <f t="shared" si="1125"/>
        <v>2870</v>
      </c>
      <c r="F2209" t="str">
        <f t="shared" si="1126"/>
        <v>0.777000777000777</v>
      </c>
      <c r="G2209" t="str">
        <f t="shared" si="1121"/>
        <v>0.777000777000777</v>
      </c>
      <c r="H2209" t="str">
        <f t="shared" si="1127"/>
        <v>8.92037430120919+1.32937275926002i</v>
      </c>
      <c r="I2209" t="str">
        <f t="shared" si="1128"/>
        <v>1079.92247467149i</v>
      </c>
      <c r="J2209" t="str">
        <f t="shared" si="1122"/>
        <v>-996.548675080479+233.562177070031i</v>
      </c>
      <c r="K2209" t="str">
        <f t="shared" si="1129"/>
        <v>0.240754549441021-1.02723664539703i</v>
      </c>
      <c r="L2209" t="str">
        <f t="shared" si="1130"/>
        <v>0.0174534121323827-0.0624731734517833i</v>
      </c>
      <c r="M2209" t="str">
        <f t="shared" si="1131"/>
        <v>0.258207961573404-1.08970981884881i</v>
      </c>
      <c r="N2209" t="str">
        <f t="shared" si="1132"/>
        <v>-1.21960017278522i</v>
      </c>
      <c r="O2209" t="str">
        <f t="shared" si="1133"/>
        <v>0.344021196318168-0.938961882338051i</v>
      </c>
      <c r="P2209" t="str">
        <f t="shared" si="1134"/>
        <v>0.655978803681832+0.938961882338051i</v>
      </c>
      <c r="Q2209" t="str">
        <f t="shared" si="1135"/>
        <v>-0.655978803681832+0.280638290447169i</v>
      </c>
      <c r="R2209" t="str">
        <f t="shared" si="1136"/>
        <v>-0.327657946139598-1.57156792629251i</v>
      </c>
      <c r="S2209" t="str">
        <f t="shared" si="1137"/>
        <v>0.125890507555121i</v>
      </c>
      <c r="T2209" t="str">
        <f t="shared" si="1138"/>
        <v>0.197845483898313-0.0412490251439825i</v>
      </c>
      <c r="U2209" t="str">
        <f t="shared" si="1139"/>
        <v>0.0000500000000000002-0.000876886738798325i</v>
      </c>
      <c r="V2209" t="str">
        <f t="shared" si="1140"/>
        <v>3.33333333333333E-06-0.000964575412678155i</v>
      </c>
      <c r="W2209" t="str">
        <f t="shared" si="1141"/>
        <v>0.0000144651663344961-0.000459650064564675i</v>
      </c>
      <c r="X2209" t="str">
        <f t="shared" si="1142"/>
        <v>0.0000184484553319039-0.000459364377377127i</v>
      </c>
      <c r="Y2209" t="str">
        <f t="shared" si="1143"/>
        <v>0.009+0.172787595947439i</v>
      </c>
      <c r="Z2209" t="str">
        <f t="shared" si="1144"/>
        <v>-0.0371387593274068-0.0034423399806936i</v>
      </c>
      <c r="AA2209" t="str">
        <f t="shared" si="1145"/>
        <v>4.23993507720451-81.0184276647437i</v>
      </c>
      <c r="AB2209" t="str">
        <f t="shared" si="1146"/>
        <v>1.36668943312697-0.284942601065611i</v>
      </c>
      <c r="AC2209" t="str">
        <f t="shared" si="1147"/>
        <v>1.04238534244211-1.56286934278195i</v>
      </c>
      <c r="AD2209" t="str">
        <f t="shared" si="1148"/>
        <v>0.529860408144652+0.521074083318436i</v>
      </c>
      <c r="AE2209" t="str">
        <f t="shared" si="1149"/>
        <v>-0.0178846440252955-0.0211760046392555i</v>
      </c>
      <c r="AF2209" t="str">
        <f t="shared" si="1150"/>
        <v>-14.8773880061137-1.26109698020868i</v>
      </c>
      <c r="AG2209" t="str">
        <f t="shared" si="1151"/>
        <v>1.16095669950131-0.147403275454902i</v>
      </c>
      <c r="AH2209" t="str">
        <f t="shared" si="1152"/>
        <v>0.166578476063554+0.311942832284349i</v>
      </c>
      <c r="AI2209">
        <f t="shared" si="1153"/>
        <v>-9.0289296865117556</v>
      </c>
      <c r="AJ2209">
        <f t="shared" si="1154"/>
        <v>61.89763956542442</v>
      </c>
      <c r="AK2209"/>
      <c r="AL2209"/>
      <c r="AM2209"/>
      <c r="AN2209"/>
    </row>
    <row r="2210" spans="1:40" x14ac:dyDescent="0.25">
      <c r="A2210"/>
      <c r="B2210">
        <f t="shared" si="1155"/>
        <v>276000</v>
      </c>
      <c r="C2210" s="186" t="str">
        <f t="shared" si="1123"/>
        <v>-1.00328557540287E-06+0.00887326996260284i</v>
      </c>
      <c r="D2210" s="158" t="str">
        <f t="shared" si="1124"/>
        <v>-5.95701364886203+0.0680284030466218i</v>
      </c>
      <c r="E2210" t="str">
        <f t="shared" si="1125"/>
        <v>2870</v>
      </c>
      <c r="F2210" t="str">
        <f t="shared" si="1126"/>
        <v>0.777000777000777</v>
      </c>
      <c r="G2210" t="str">
        <f t="shared" si="1121"/>
        <v>0.777000777000777</v>
      </c>
      <c r="H2210" t="str">
        <f t="shared" si="1127"/>
        <v>8.92188138908347+1.32479759676191i</v>
      </c>
      <c r="I2210" t="str">
        <f t="shared" si="1128"/>
        <v>1083.84946548848i</v>
      </c>
      <c r="J2210" t="str">
        <f t="shared" si="1122"/>
        <v>-1003.81676526189+234.411494077559i</v>
      </c>
      <c r="K2210" t="str">
        <f t="shared" si="1129"/>
        <v>0.239099874360678-1.02389374462947i</v>
      </c>
      <c r="L2210" t="str">
        <f t="shared" si="1130"/>
        <v>0.0173362459391009-0.062279436023006i</v>
      </c>
      <c r="M2210" t="str">
        <f t="shared" si="1131"/>
        <v>0.256436120299779-1.08617318065248i</v>
      </c>
      <c r="N2210" t="str">
        <f t="shared" si="1132"/>
        <v>-1.22403508250444i</v>
      </c>
      <c r="O2210" t="str">
        <f t="shared" si="1133"/>
        <v>0.339853615618906-0.940478346348685i</v>
      </c>
      <c r="P2210" t="str">
        <f t="shared" si="1134"/>
        <v>0.660146384381094+0.940478346348685i</v>
      </c>
      <c r="Q2210" t="str">
        <f t="shared" si="1135"/>
        <v>-0.660146384381094+0.283556736155755i</v>
      </c>
      <c r="R2210" t="str">
        <f t="shared" si="1136"/>
        <v>-0.327615345545642-1.56537384570388i</v>
      </c>
      <c r="S2210" t="str">
        <f t="shared" si="1137"/>
        <v>0.126348291218957i</v>
      </c>
      <c r="T2210" t="str">
        <f t="shared" si="1138"/>
        <v>0.197782310523532-0.0413936390868i</v>
      </c>
      <c r="U2210" t="str">
        <f t="shared" si="1139"/>
        <v>0.0000500000000000002-0.000873709612933113i</v>
      </c>
      <c r="V2210" t="str">
        <f t="shared" si="1140"/>
        <v>3.33333333333333E-06-0.000961080574226421i</v>
      </c>
      <c r="W2210" t="str">
        <f t="shared" si="1141"/>
        <v>0.0000144650970859434-0.000457987048090613i</v>
      </c>
      <c r="X2210" t="str">
        <f t="shared" si="1142"/>
        <v>0.0000184195887689696-0.000457702644771982i</v>
      </c>
      <c r="Y2210" t="str">
        <f t="shared" si="1143"/>
        <v>0.009+0.173415914478157i</v>
      </c>
      <c r="Z2210" t="str">
        <f t="shared" si="1144"/>
        <v>-0.0368704836329488-0.00341347038888839i</v>
      </c>
      <c r="AA2210" t="str">
        <f t="shared" si="1145"/>
        <v>4.20917457907009-80.7249320487515i</v>
      </c>
      <c r="AB2210" t="str">
        <f t="shared" si="1146"/>
        <v>1.36625304012943-0.285941574323111i</v>
      </c>
      <c r="AC2210" t="str">
        <f t="shared" si="1147"/>
        <v>1.03977455969526-1.55731315812533i</v>
      </c>
      <c r="AD2210" t="str">
        <f t="shared" si="1148"/>
        <v>0.532146777081312+0.522014698877304i</v>
      </c>
      <c r="AE2210" t="str">
        <f t="shared" si="1149"/>
        <v>-0.0178386273175208-0.0210634016772238i</v>
      </c>
      <c r="AF2210" t="str">
        <f t="shared" si="1150"/>
        <v>-14.8788950379455-1.25676919371529i</v>
      </c>
      <c r="AG2210" t="str">
        <f t="shared" si="1151"/>
        <v>1.16065378920991-0.147552146338357i</v>
      </c>
      <c r="AH2210" t="str">
        <f t="shared" si="1152"/>
        <v>0.166400774918027+0.310490496658062i</v>
      </c>
      <c r="AI2210">
        <f t="shared" si="1153"/>
        <v>-9.0625073377771024</v>
      </c>
      <c r="AJ2210">
        <f t="shared" si="1154"/>
        <v>61.811864227758505</v>
      </c>
      <c r="AK2210"/>
      <c r="AL2210"/>
      <c r="AM2210"/>
      <c r="AN2210"/>
    </row>
    <row r="2211" spans="1:40" x14ac:dyDescent="0.25">
      <c r="A2211"/>
      <c r="B2211">
        <f t="shared" si="1155"/>
        <v>277000</v>
      </c>
      <c r="C2211" s="186" t="str">
        <f t="shared" si="1123"/>
        <v>-9.96054712024541E-07+0.00884123649784852i</v>
      </c>
      <c r="D2211" s="158" t="str">
        <f t="shared" si="1124"/>
        <v>-5.95701359342542+0.067782813150172i</v>
      </c>
      <c r="E2211" t="str">
        <f t="shared" si="1125"/>
        <v>2870</v>
      </c>
      <c r="F2211" t="str">
        <f t="shared" si="1126"/>
        <v>0.777000777000777</v>
      </c>
      <c r="G2211" t="str">
        <f t="shared" si="1121"/>
        <v>0.777000777000777</v>
      </c>
      <c r="H2211" t="str">
        <f t="shared" si="1127"/>
        <v>8.92337272478331+1.3202529538523i</v>
      </c>
      <c r="I2211" t="str">
        <f t="shared" si="1128"/>
        <v>1087.77645630547i</v>
      </c>
      <c r="J2211" t="str">
        <f t="shared" si="1122"/>
        <v>-1011.11123689587+235.260811085086i</v>
      </c>
      <c r="K2211" t="str">
        <f t="shared" si="1129"/>
        <v>0.237461905238432-1.02057116786206i</v>
      </c>
      <c r="L2211" t="str">
        <f t="shared" si="1130"/>
        <v>0.0172202255429987-0.0620867796251438i</v>
      </c>
      <c r="M2211" t="str">
        <f t="shared" si="1131"/>
        <v>0.254682130781431-1.0826579474872i</v>
      </c>
      <c r="N2211" t="str">
        <f t="shared" si="1132"/>
        <v>-1.22846999222365i</v>
      </c>
      <c r="O2211" t="str">
        <f t="shared" si="1133"/>
        <v>0.335679350545525-0.94197631266255i</v>
      </c>
      <c r="P2211" t="str">
        <f t="shared" si="1134"/>
        <v>0.664320649454475+0.94197631266255i</v>
      </c>
      <c r="Q2211" t="str">
        <f t="shared" si="1135"/>
        <v>-0.664320649454475+0.2864936795611i</v>
      </c>
      <c r="R2211" t="str">
        <f t="shared" si="1136"/>
        <v>-0.327572571711914-1.55922262074223i</v>
      </c>
      <c r="S2211" t="str">
        <f t="shared" si="1137"/>
        <v>0.126806074882794i</v>
      </c>
      <c r="T2211" t="str">
        <f t="shared" si="1138"/>
        <v>0.197718900404786-0.0415381920580504i</v>
      </c>
      <c r="U2211" t="str">
        <f t="shared" si="1139"/>
        <v>0.0000500000000000001-0.000870555426604833i</v>
      </c>
      <c r="V2211" t="str">
        <f t="shared" si="1140"/>
        <v>3.33333333333333E-06-0.000957610969265312i</v>
      </c>
      <c r="W2211" t="str">
        <f t="shared" si="1141"/>
        <v>0.0000144650275868851-0.000456336047542571i</v>
      </c>
      <c r="X2211" t="str">
        <f t="shared" si="1142"/>
        <v>0.0000183910332459166-0.000456052916142137i</v>
      </c>
      <c r="Y2211" t="str">
        <f t="shared" si="1143"/>
        <v>0.009+0.174044233008875i</v>
      </c>
      <c r="Z2211" t="str">
        <f t="shared" si="1144"/>
        <v>-0.036605105784786-0.00338498636778994i</v>
      </c>
      <c r="AA2211" t="str">
        <f t="shared" si="1145"/>
        <v>4.17874794285397-80.4335549204049i</v>
      </c>
      <c r="AB2211" t="str">
        <f t="shared" si="1146"/>
        <v>1.3658150117371-0.286940126397398i</v>
      </c>
      <c r="AC2211" t="str">
        <f t="shared" si="1147"/>
        <v>1.03719066914535-1.55178900005208i</v>
      </c>
      <c r="AD2211" t="str">
        <f t="shared" si="1148"/>
        <v>0.5344376420911+0.522945629910339i</v>
      </c>
      <c r="AE2211" t="str">
        <f t="shared" si="1149"/>
        <v>-0.0177929825957745-0.0209515442354717i</v>
      </c>
      <c r="AF2211" t="str">
        <f t="shared" si="1150"/>
        <v>-14.8803863182087-1.25247014070213i</v>
      </c>
      <c r="AG2211" t="str">
        <f t="shared" si="1151"/>
        <v>1.16035027559333-0.147701290490463i</v>
      </c>
      <c r="AH2211" t="str">
        <f t="shared" si="1152"/>
        <v>0.166224374536428+0.309047891636628i</v>
      </c>
      <c r="AI2211">
        <f t="shared" si="1153"/>
        <v>-9.0959682306430309</v>
      </c>
      <c r="AJ2211">
        <f t="shared" si="1154"/>
        <v>61.725987596149224</v>
      </c>
      <c r="AK2211"/>
      <c r="AL2211"/>
      <c r="AM2211"/>
      <c r="AN2211"/>
    </row>
    <row r="2212" spans="1:40" x14ac:dyDescent="0.25">
      <c r="A2212"/>
      <c r="B2212">
        <f t="shared" si="1155"/>
        <v>278000</v>
      </c>
      <c r="C2212" s="186" t="str">
        <f t="shared" si="1123"/>
        <v>-9.8890173911673E-07+0.00880943348966643i</v>
      </c>
      <c r="D2212" s="158" t="str">
        <f t="shared" si="1124"/>
        <v>-5.95701353858596+0.0675389900874427i</v>
      </c>
      <c r="E2212" t="str">
        <f t="shared" si="1125"/>
        <v>2870</v>
      </c>
      <c r="F2212" t="str">
        <f t="shared" si="1126"/>
        <v>0.777000777000777</v>
      </c>
      <c r="G2212" t="str">
        <f t="shared" si="1121"/>
        <v>0.777000777000777</v>
      </c>
      <c r="H2212" t="str">
        <f t="shared" si="1127"/>
        <v>8.92484852518357+1.31573853567226i</v>
      </c>
      <c r="I2212" t="str">
        <f t="shared" si="1128"/>
        <v>1091.70344712245i</v>
      </c>
      <c r="J2212" t="str">
        <f t="shared" si="1122"/>
        <v>-1018.43208998241+236.110128092614i</v>
      </c>
      <c r="K2212" t="str">
        <f t="shared" si="1129"/>
        <v>0.235840421999353-1.0172687458156i</v>
      </c>
      <c r="L2212" t="str">
        <f t="shared" si="1130"/>
        <v>0.017105336461503-0.0618951965947945i</v>
      </c>
      <c r="M2212" t="str">
        <f t="shared" si="1131"/>
        <v>0.252945758460856-1.07916394241039i</v>
      </c>
      <c r="N2212" t="str">
        <f t="shared" si="1132"/>
        <v>-1.23290490194287i</v>
      </c>
      <c r="O2212" t="str">
        <f t="shared" si="1133"/>
        <v>0.331498483199088-0.943455751817065i</v>
      </c>
      <c r="P2212" t="str">
        <f t="shared" si="1134"/>
        <v>0.668501516800912+0.943455751817065i</v>
      </c>
      <c r="Q2212" t="str">
        <f t="shared" si="1135"/>
        <v>-0.668501516800912+0.289449150125805i</v>
      </c>
      <c r="R2212" t="str">
        <f t="shared" si="1136"/>
        <v>-0.327529624426664-1.55311378830812i</v>
      </c>
      <c r="S2212" t="str">
        <f t="shared" si="1137"/>
        <v>0.127263858546631i</v>
      </c>
      <c r="T2212" t="str">
        <f t="shared" si="1138"/>
        <v>0.197655253462067-0.0416826837928661i</v>
      </c>
      <c r="U2212" t="str">
        <f t="shared" si="1139"/>
        <v>0.00005-0.000867423932264527i</v>
      </c>
      <c r="V2212" t="str">
        <f t="shared" si="1140"/>
        <v>3.33333333333333E-06-0.000954166325490984i</v>
      </c>
      <c r="W2212" t="str">
        <f t="shared" si="1141"/>
        <v>0.0000144649578373305-0.000454696933251977i</v>
      </c>
      <c r="X2212" t="str">
        <f t="shared" si="1142"/>
        <v>0.000018362784292373-0.000454415061986342i</v>
      </c>
      <c r="Y2212" t="str">
        <f t="shared" si="1143"/>
        <v>0.009+0.174672551539592i</v>
      </c>
      <c r="Z2212" t="str">
        <f t="shared" si="1144"/>
        <v>-0.0363425842064187-0.00335688121116239i</v>
      </c>
      <c r="AA2212" t="str">
        <f t="shared" si="1145"/>
        <v>4.14865034993284-80.1442734285812i</v>
      </c>
      <c r="AB2212" t="str">
        <f t="shared" si="1146"/>
        <v>1.36537534739727-0.287938255458804i</v>
      </c>
      <c r="AC2212" t="str">
        <f t="shared" si="1147"/>
        <v>1.03463331989946-1.54629660318412i</v>
      </c>
      <c r="AD2212" t="str">
        <f t="shared" si="1148"/>
        <v>0.536732964066448+0.523866855309433i</v>
      </c>
      <c r="AE2212" t="str">
        <f t="shared" si="1149"/>
        <v>-0.0177477041392067-0.020840424104521i</v>
      </c>
      <c r="AF2212" t="str">
        <f t="shared" si="1150"/>
        <v>-14.8818620637695-1.24819954558482i</v>
      </c>
      <c r="AG2212" t="str">
        <f t="shared" si="1151"/>
        <v>1.16004615812645-0.147850693523989i</v>
      </c>
      <c r="AH2212" t="str">
        <f t="shared" si="1152"/>
        <v>0.166049254528468+0.307614906576801i</v>
      </c>
      <c r="AI2212">
        <f t="shared" si="1153"/>
        <v>-9.1293133277704754</v>
      </c>
      <c r="AJ2212">
        <f t="shared" si="1154"/>
        <v>61.640009979732369</v>
      </c>
      <c r="AK2212"/>
      <c r="AL2212"/>
      <c r="AM2212"/>
      <c r="AN2212"/>
    </row>
    <row r="2213" spans="1:40" x14ac:dyDescent="0.25">
      <c r="A2213"/>
      <c r="B2213">
        <f t="shared" si="1155"/>
        <v>279000</v>
      </c>
      <c r="C2213" s="186" t="str">
        <f t="shared" si="1123"/>
        <v>-9.81825541973871E-07+0.00877785846002897i</v>
      </c>
      <c r="D2213" s="158" t="str">
        <f t="shared" si="1124"/>
        <v>-5.95701348433511+0.0672969148602221i</v>
      </c>
      <c r="E2213" t="str">
        <f t="shared" si="1125"/>
        <v>2870</v>
      </c>
      <c r="F2213" t="str">
        <f t="shared" si="1126"/>
        <v>0.777000777000777</v>
      </c>
      <c r="G2213" t="str">
        <f t="shared" si="1121"/>
        <v>0.777000777000777</v>
      </c>
      <c r="H2213" t="str">
        <f t="shared" si="1127"/>
        <v>8.92630900347264+1.31125405100601i</v>
      </c>
      <c r="I2213" t="str">
        <f t="shared" si="1128"/>
        <v>1095.63043793944i</v>
      </c>
      <c r="J2213" t="str">
        <f t="shared" si="1122"/>
        <v>-1025.77932452152+236.959445100141i</v>
      </c>
      <c r="K2213" t="str">
        <f t="shared" si="1129"/>
        <v>0.234235208110422-1.01398631083528i</v>
      </c>
      <c r="L2213" t="str">
        <f t="shared" si="1130"/>
        <v>0.0169915644331636-0.0617046793175354i</v>
      </c>
      <c r="M2213" t="str">
        <f t="shared" si="1131"/>
        <v>0.251226772543586-1.07569099015282i</v>
      </c>
      <c r="N2213" t="str">
        <f t="shared" si="1132"/>
        <v>-1.23733981166209i</v>
      </c>
      <c r="O2213" t="str">
        <f t="shared" si="1133"/>
        <v>0.327311095810544-0.944916634714037i</v>
      </c>
      <c r="P2213" t="str">
        <f t="shared" si="1134"/>
        <v>0.672688904189456+0.944916634714037i</v>
      </c>
      <c r="Q2213" t="str">
        <f t="shared" si="1135"/>
        <v>-0.672688904189456+0.292423176948053i</v>
      </c>
      <c r="R2213" t="str">
        <f t="shared" si="1136"/>
        <v>-0.327486503477197-1.54704689193944i</v>
      </c>
      <c r="S2213" t="str">
        <f t="shared" si="1137"/>
        <v>0.127721642210468i</v>
      </c>
      <c r="T2213" t="str">
        <f t="shared" si="1138"/>
        <v>0.197591369615106-0.0418271140258717i</v>
      </c>
      <c r="U2213" t="str">
        <f t="shared" si="1139"/>
        <v>0.0000499999999999999-0.000864314885912323i</v>
      </c>
      <c r="V2213" t="str">
        <f t="shared" si="1140"/>
        <v>3.33333333333333E-06-0.000950746374503559i</v>
      </c>
      <c r="W2213" t="str">
        <f t="shared" si="1141"/>
        <v>0.0000144648878372888-0.000453069577409285i</v>
      </c>
      <c r="X2213" t="str">
        <f t="shared" si="1142"/>
        <v>0.0000183348375179251-0.000452788954659289i</v>
      </c>
      <c r="Y2213" t="str">
        <f t="shared" si="1143"/>
        <v>0.009+0.17530087007031i</v>
      </c>
      <c r="Z2213" t="str">
        <f t="shared" si="1144"/>
        <v>-0.0360828780641426-0.0033291483545061i</v>
      </c>
      <c r="AA2213" t="str">
        <f t="shared" si="1145"/>
        <v>4.11887706838487-79.8570650495568i</v>
      </c>
      <c r="AB2213" t="str">
        <f t="shared" si="1146"/>
        <v>1.36493404655548-0.288935959674151i</v>
      </c>
      <c r="AC2213" t="str">
        <f t="shared" si="1147"/>
        <v>1.03210216669835-1.54083570465328i</v>
      </c>
      <c r="AD2213" t="str">
        <f t="shared" si="1148"/>
        <v>0.539032703798603+0.524778354111169i</v>
      </c>
      <c r="AE2213" t="str">
        <f t="shared" si="1149"/>
        <v>-0.0177027863296804-0.0207300332009708i</v>
      </c>
      <c r="AF2213" t="str">
        <f t="shared" si="1150"/>
        <v>-14.8833224878077-1.24395713614579i</v>
      </c>
      <c r="AG2213" t="str">
        <f t="shared" si="1151"/>
        <v>1.15974143634518-0.148000341227708i</v>
      </c>
      <c r="AH2213" t="str">
        <f t="shared" si="1152"/>
        <v>0.165875394828154+0.306191432507923i</v>
      </c>
      <c r="AI2213">
        <f t="shared" si="1153"/>
        <v>-9.1625435810961395</v>
      </c>
      <c r="AJ2213">
        <f t="shared" si="1154"/>
        <v>61.55393168344699</v>
      </c>
      <c r="AK2213"/>
      <c r="AL2213"/>
      <c r="AM2213"/>
      <c r="AN2213"/>
    </row>
    <row r="2214" spans="1:40" x14ac:dyDescent="0.25">
      <c r="A2214"/>
      <c r="B2214">
        <f t="shared" si="1155"/>
        <v>280000</v>
      </c>
      <c r="C2214" s="186" t="str">
        <f t="shared" si="1123"/>
        <v>-9.74825025760279E-07+0.00874650896630911i</v>
      </c>
      <c r="D2214" s="158" t="str">
        <f t="shared" si="1124"/>
        <v>-5.95701343066449+0.0670565687417032i</v>
      </c>
      <c r="E2214" t="str">
        <f t="shared" si="1125"/>
        <v>2870</v>
      </c>
      <c r="F2214" t="str">
        <f t="shared" si="1126"/>
        <v>0.777000777000777</v>
      </c>
      <c r="G2214" t="str">
        <f t="shared" si="1121"/>
        <v>0.777000777000777</v>
      </c>
      <c r="H2214" t="str">
        <f t="shared" si="1127"/>
        <v>8.92775436922657+1.30679921222768i</v>
      </c>
      <c r="I2214" t="str">
        <f t="shared" si="1128"/>
        <v>1099.55742875643i</v>
      </c>
      <c r="J2214" t="str">
        <f t="shared" si="1122"/>
        <v>-1033.15294051318+237.808762107669i</v>
      </c>
      <c r="K2214" t="str">
        <f t="shared" si="1129"/>
        <v>0.232646050513821-1.01072369687669i</v>
      </c>
      <c r="L2214" t="str">
        <f t="shared" si="1130"/>
        <v>0.0168788954137576-0.0615152202281168i</v>
      </c>
      <c r="M2214" t="str">
        <f t="shared" si="1131"/>
        <v>0.249524945927579-1.07223891710481i</v>
      </c>
      <c r="N2214" t="str">
        <f t="shared" si="1132"/>
        <v>-1.24177472138131i</v>
      </c>
      <c r="O2214" t="str">
        <f t="shared" si="1133"/>
        <v>0.323117270739067-0.946358932620249i</v>
      </c>
      <c r="P2214" t="str">
        <f t="shared" si="1134"/>
        <v>0.676882729260933+0.946358932620249i</v>
      </c>
      <c r="Q2214" t="str">
        <f t="shared" si="1135"/>
        <v>-0.676882729260933+0.295415788761061i</v>
      </c>
      <c r="R2214" t="str">
        <f t="shared" si="1136"/>
        <v>-0.327443208649884-1.54102148169289i</v>
      </c>
      <c r="S2214" t="str">
        <f t="shared" si="1137"/>
        <v>0.128179425874305i</v>
      </c>
      <c r="T2214" t="str">
        <f t="shared" si="1138"/>
        <v>0.197527248783365-0.0419714824911824i</v>
      </c>
      <c r="U2214" t="str">
        <f t="shared" si="1139"/>
        <v>0.0000499999999999999-0.000861228047034064i</v>
      </c>
      <c r="V2214" t="str">
        <f t="shared" si="1140"/>
        <v>3.33333333333333E-06-0.000947350851737473i</v>
      </c>
      <c r="W2214" t="str">
        <f t="shared" si="1141"/>
        <v>0.0000144648175867693-0.000451453854030813i</v>
      </c>
      <c r="X2214" t="str">
        <f t="shared" si="1142"/>
        <v>0.0000183071886104084-0.000451174468338521i</v>
      </c>
      <c r="Y2214" t="str">
        <f t="shared" si="1143"/>
        <v>0.009+0.175929188601028i</v>
      </c>
      <c r="Z2214" t="str">
        <f t="shared" si="1144"/>
        <v>-0.0358259472511885-0.00330178137154993i</v>
      </c>
      <c r="AA2214" t="str">
        <f t="shared" si="1145"/>
        <v>4.08942345112295-79.5719075811694i</v>
      </c>
      <c r="AB2214" t="str">
        <f t="shared" si="1146"/>
        <v>1.36449110865537-0.289933237206745i</v>
      </c>
      <c r="AC2214" t="str">
        <f t="shared" si="1147"/>
        <v>1.02959686981064-1.5354060440804i</v>
      </c>
      <c r="AD2214" t="str">
        <f t="shared" si="1148"/>
        <v>0.541336821978149+0.525680105497333i</v>
      </c>
      <c r="AE2214" t="str">
        <f t="shared" si="1149"/>
        <v>-0.0176582236495897-0.0206203635650882i</v>
      </c>
      <c r="AF2214" t="str">
        <f t="shared" si="1150"/>
        <v>-14.8847677998911-1.23974264348598i</v>
      </c>
      <c r="AG2214" t="str">
        <f t="shared" si="1151"/>
        <v>1.15943610984526-0.148150219563421i</v>
      </c>
      <c r="AH2214" t="str">
        <f t="shared" si="1152"/>
        <v>0.165702775687538+0.30477736210046i</v>
      </c>
      <c r="AI2214">
        <f t="shared" si="1153"/>
        <v>-9.1956599319963512</v>
      </c>
      <c r="AJ2214">
        <f t="shared" si="1154"/>
        <v>61.467753008057478</v>
      </c>
      <c r="AK2214"/>
      <c r="AL2214"/>
      <c r="AM2214"/>
      <c r="AN2214"/>
    </row>
    <row r="2215" spans="1:40" x14ac:dyDescent="0.25">
      <c r="A2215"/>
      <c r="B2215">
        <f t="shared" si="1155"/>
        <v>281000</v>
      </c>
      <c r="C2215" s="186" t="str">
        <f t="shared" si="1123"/>
        <v>-9.67899115086575E-07+0.00871538260065015i</v>
      </c>
      <c r="D2215" s="158" t="str">
        <f t="shared" si="1124"/>
        <v>-5.95701337756584+0.0668179332716512i</v>
      </c>
      <c r="E2215" t="str">
        <f t="shared" si="1125"/>
        <v>2870</v>
      </c>
      <c r="F2215" t="str">
        <f t="shared" si="1126"/>
        <v>0.777000777000777</v>
      </c>
      <c r="G2215" t="str">
        <f t="shared" si="1121"/>
        <v>0.777000777000777</v>
      </c>
      <c r="H2215" t="str">
        <f t="shared" si="1127"/>
        <v>8.92918482848162+1.3023737352488i</v>
      </c>
      <c r="I2215" t="str">
        <f t="shared" si="1128"/>
        <v>1103.48441957341i</v>
      </c>
      <c r="J2215" t="str">
        <f t="shared" si="1122"/>
        <v>-1040.55293795742+238.658079115196i</v>
      </c>
      <c r="K2215" t="str">
        <f t="shared" si="1129"/>
        <v>0.231072739561589-1.00748073949185i</v>
      </c>
      <c r="L2215" t="str">
        <f t="shared" si="1130"/>
        <v>0.0167673155724707-0.0613268118106319i</v>
      </c>
      <c r="M2215" t="str">
        <f t="shared" si="1131"/>
        <v>0.24784005513406-1.06880755130248i</v>
      </c>
      <c r="N2215" t="str">
        <f t="shared" si="1132"/>
        <v>-1.24620963110053i</v>
      </c>
      <c r="O2215" t="str">
        <f t="shared" si="1133"/>
        <v>0.318917090470453-0.94778261716802i</v>
      </c>
      <c r="P2215" t="str">
        <f t="shared" si="1134"/>
        <v>0.681082909529547+0.94778261716802i</v>
      </c>
      <c r="Q2215" t="str">
        <f t="shared" si="1135"/>
        <v>-0.681082909529547+0.29842701393251i</v>
      </c>
      <c r="R2215" t="str">
        <f t="shared" si="1136"/>
        <v>-0.32739973973014-1.53503711402791i</v>
      </c>
      <c r="S2215" t="str">
        <f t="shared" si="1137"/>
        <v>0.128637209538141i</v>
      </c>
      <c r="T2215" t="str">
        <f t="shared" si="1138"/>
        <v>0.197462890886032-0.0421157889223989i</v>
      </c>
      <c r="U2215" t="str">
        <f t="shared" si="1139"/>
        <v>0.0000499999999999998-0.00085816317853928i</v>
      </c>
      <c r="V2215" t="str">
        <f t="shared" si="1140"/>
        <v>3.33333333333333E-06-0.000943979496393209i</v>
      </c>
      <c r="W2215" t="str">
        <f t="shared" si="1141"/>
        <v>0.0000144647470857813-0.000449849638926239i</v>
      </c>
      <c r="X2215" t="str">
        <f t="shared" si="1142"/>
        <v>0.0000182798333342394-0.000449571478991999i</v>
      </c>
      <c r="Y2215" t="str">
        <f t="shared" si="1143"/>
        <v>0.009+0.176557507131746i</v>
      </c>
      <c r="Z2215" t="str">
        <f t="shared" si="1144"/>
        <v>-0.0355717523722506-0.00327477397084212i</v>
      </c>
      <c r="AA2215" t="str">
        <f t="shared" si="1145"/>
        <v>4.06028493407418-79.2887791370978i</v>
      </c>
      <c r="AB2215" t="str">
        <f t="shared" si="1146"/>
        <v>1.36404653313871-0.290930086216335i</v>
      </c>
      <c r="AC2215" t="str">
        <f t="shared" si="1147"/>
        <v>1.02711709492942-1.53000736355463i</v>
      </c>
      <c r="AD2215" t="str">
        <f t="shared" si="1148"/>
        <v>0.543645279195489+0.526572088795427i</v>
      </c>
      <c r="AE2215" t="str">
        <f t="shared" si="1149"/>
        <v>-0.0176140106797258-0.0205114073584503i</v>
      </c>
      <c r="AF2215" t="str">
        <f t="shared" si="1150"/>
        <v>-14.8861982060475-1.23555580197715i</v>
      </c>
      <c r="AG2215" t="str">
        <f t="shared" si="1151"/>
        <v>1.15913017828119-0.148300314663025i</v>
      </c>
      <c r="AH2215" t="str">
        <f t="shared" si="1152"/>
        <v>0.165531377670514+0.303372589635166i</v>
      </c>
      <c r="AI2215">
        <f t="shared" si="1153"/>
        <v>-9.2286633114507364</v>
      </c>
      <c r="AJ2215">
        <f t="shared" si="1154"/>
        <v>61.381474250182663</v>
      </c>
      <c r="AK2215"/>
      <c r="AL2215"/>
      <c r="AM2215"/>
      <c r="AN2215"/>
    </row>
    <row r="2216" spans="1:40" x14ac:dyDescent="0.25">
      <c r="A2216"/>
      <c r="B2216">
        <f t="shared" si="1155"/>
        <v>282000</v>
      </c>
      <c r="C2216" s="186" t="str">
        <f t="shared" si="1123"/>
        <v>-9.61046753596698E-07+0.00868447698934937i</v>
      </c>
      <c r="D2216" s="158" t="str">
        <f t="shared" si="1124"/>
        <v>-5.95701332503107+0.0665809902516785i</v>
      </c>
      <c r="E2216" t="str">
        <f t="shared" si="1125"/>
        <v>2870</v>
      </c>
      <c r="F2216" t="str">
        <f t="shared" si="1126"/>
        <v>0.777000777000777</v>
      </c>
      <c r="G2216" t="str">
        <f t="shared" si="1121"/>
        <v>0.777000777000777</v>
      </c>
      <c r="H2216" t="str">
        <f t="shared" si="1127"/>
        <v>8.93060058380512+1.29797733946669i</v>
      </c>
      <c r="I2216" t="str">
        <f t="shared" si="1128"/>
        <v>1107.4114103904i</v>
      </c>
      <c r="J2216" t="str">
        <f t="shared" si="1122"/>
        <v>-1047.97931685422+239.507396122722i</v>
      </c>
      <c r="K2216" t="str">
        <f t="shared" si="1129"/>
        <v>0.229515068951774-1.00425727581533i</v>
      </c>
      <c r="L2216" t="str">
        <f t="shared" si="1130"/>
        <v>0.0166568112881527-0.0611394465986612i</v>
      </c>
      <c r="M2216" t="str">
        <f t="shared" si="1131"/>
        <v>0.246171880239927-1.06539672241399i</v>
      </c>
      <c r="N2216" t="str">
        <f t="shared" si="1132"/>
        <v>-1.25064454081975i</v>
      </c>
      <c r="O2216" t="str">
        <f t="shared" si="1133"/>
        <v>0.314710637615495-0.949187660355764i</v>
      </c>
      <c r="P2216" t="str">
        <f t="shared" si="1134"/>
        <v>0.685289362384505+0.949187660355764i</v>
      </c>
      <c r="Q2216" t="str">
        <f t="shared" si="1135"/>
        <v>-0.685289362384505+0.301456880463986i</v>
      </c>
      <c r="R2216" t="str">
        <f t="shared" si="1136"/>
        <v>-0.327356096502437-1.52909335169325i</v>
      </c>
      <c r="S2216" t="str">
        <f t="shared" si="1137"/>
        <v>0.129094993201978i</v>
      </c>
      <c r="T2216" t="str">
        <f t="shared" si="1138"/>
        <v>0.19739829584203-0.0422600330526082i</v>
      </c>
      <c r="U2216" t="str">
        <f t="shared" si="1139"/>
        <v>0.0000500000000000002-0.000855120046700494i</v>
      </c>
      <c r="V2216" t="str">
        <f t="shared" si="1140"/>
        <v>3.33333333333333E-06-0.000940632051370536i</v>
      </c>
      <c r="W2216" t="str">
        <f t="shared" si="1141"/>
        <v>0.0000144646763343343-0.000448256809666801i</v>
      </c>
      <c r="X2216" t="str">
        <f t="shared" si="1142"/>
        <v>0.0000182527675287899-0.000447979864346362i</v>
      </c>
      <c r="Y2216" t="str">
        <f t="shared" si="1143"/>
        <v>0.009+0.177185825662464i</v>
      </c>
      <c r="Z2216" t="str">
        <f t="shared" si="1144"/>
        <v>-0.0353202547283988-0.00324811999243784i</v>
      </c>
      <c r="AA2216" t="str">
        <f t="shared" si="1145"/>
        <v>4.03145703440541-79.0076581412706i</v>
      </c>
      <c r="AB2216" t="str">
        <f t="shared" si="1146"/>
        <v>1.36360031944543-0.291926504859122i</v>
      </c>
      <c r="AC2216" t="str">
        <f t="shared" si="1147"/>
        <v>1.02466251307097-1.52463940761287i</v>
      </c>
      <c r="AD2216" t="str">
        <f t="shared" si="1148"/>
        <v>0.54595803594125+0.527454283479187i</v>
      </c>
      <c r="AE2216" t="str">
        <f t="shared" si="1149"/>
        <v>-0.0175701420971956-0.0204031568616428i</v>
      </c>
      <c r="AF2216" t="str">
        <f t="shared" si="1150"/>
        <v>-14.8876139088362-1.23139634921501i</v>
      </c>
      <c r="AG2216" t="str">
        <f t="shared" si="1151"/>
        <v>1.1588236413651-0.148450612825632i</v>
      </c>
      <c r="AH2216" t="str">
        <f t="shared" si="1152"/>
        <v>0.16536118164678+0.301977010972992i</v>
      </c>
      <c r="AI2216">
        <f t="shared" si="1153"/>
        <v>-9.2615546402013784</v>
      </c>
      <c r="AJ2216">
        <f t="shared" si="1154"/>
        <v>61.295095702325312</v>
      </c>
      <c r="AK2216"/>
      <c r="AL2216"/>
      <c r="AM2216"/>
      <c r="AN2216"/>
    </row>
    <row r="2217" spans="1:40" x14ac:dyDescent="0.25">
      <c r="A2217"/>
      <c r="B2217">
        <f t="shared" si="1155"/>
        <v>283000</v>
      </c>
      <c r="C2217" s="186" t="str">
        <f t="shared" si="1123"/>
        <v>-9.54266903565118E-07+0.00865378979225479i</v>
      </c>
      <c r="D2217" s="158" t="str">
        <f t="shared" si="1124"/>
        <v>-5.95701327305222+0.0663457217406201i</v>
      </c>
      <c r="E2217" t="str">
        <f t="shared" si="1125"/>
        <v>2870</v>
      </c>
      <c r="F2217" t="str">
        <f t="shared" si="1126"/>
        <v>0.777000777000777</v>
      </c>
      <c r="G2217" t="str">
        <f t="shared" si="1121"/>
        <v>0.777000777000777</v>
      </c>
      <c r="H2217" t="str">
        <f t="shared" si="1127"/>
        <v>8.93200183436469+1.29360974771367i</v>
      </c>
      <c r="I2217" t="str">
        <f t="shared" si="1128"/>
        <v>1111.33840120739i</v>
      </c>
      <c r="J2217" t="str">
        <f t="shared" si="1122"/>
        <v>-1055.43207720358+240.35671313025i</v>
      </c>
      <c r="K2217" t="str">
        <f t="shared" si="1129"/>
        <v>0.227972835665834-1.00105314455018i</v>
      </c>
      <c r="L2217" t="str">
        <f t="shared" si="1130"/>
        <v>0.0165473691456467-0.0609531171753959i</v>
      </c>
      <c r="M2217" t="str">
        <f t="shared" si="1131"/>
        <v>0.244520204811481-1.06200626172558i</v>
      </c>
      <c r="N2217" t="str">
        <f t="shared" si="1132"/>
        <v>-1.25507945053897i</v>
      </c>
      <c r="O2217" t="str">
        <f t="shared" si="1133"/>
        <v>0.310497994908356-0.950574034548541i</v>
      </c>
      <c r="P2217" t="str">
        <f t="shared" si="1134"/>
        <v>0.689502005091644+0.950574034548541i</v>
      </c>
      <c r="Q2217" t="str">
        <f t="shared" si="1135"/>
        <v>-0.689502005091644+0.304505415990429i</v>
      </c>
      <c r="R2217" t="str">
        <f t="shared" si="1136"/>
        <v>-0.327312278750298-1.52318976361582i</v>
      </c>
      <c r="S2217" t="str">
        <f t="shared" si="1137"/>
        <v>0.129552776865815i</v>
      </c>
      <c r="T2217" t="str">
        <f t="shared" si="1138"/>
        <v>0.197333463570014-0.0424042146143788i</v>
      </c>
      <c r="U2217" t="str">
        <f t="shared" si="1139"/>
        <v>0.0000500000000000002-0.000852098421093778i</v>
      </c>
      <c r="V2217" t="str">
        <f t="shared" si="1140"/>
        <v>3.33333333333333E-06-0.000937308263203156i</v>
      </c>
      <c r="W2217" t="str">
        <f t="shared" si="1141"/>
        <v>0.0000144646053324376-0.000446675245554181i</v>
      </c>
      <c r="X2217" t="str">
        <f t="shared" si="1142"/>
        <v>0.0000182259871068004-0.000446399503855876i</v>
      </c>
      <c r="Y2217" t="str">
        <f t="shared" si="1143"/>
        <v>0.009+0.177814144193182i</v>
      </c>
      <c r="Z2217" t="str">
        <f t="shared" si="1144"/>
        <v>-0.035071416302363-0.00322181340467935i</v>
      </c>
      <c r="AA2217" t="str">
        <f t="shared" si="1145"/>
        <v>4.00293534879244-78.7285233223871i</v>
      </c>
      <c r="AB2217" t="str">
        <f t="shared" si="1146"/>
        <v>1.3631524670136-0.292922491287728i</v>
      </c>
      <c r="AC2217" t="str">
        <f t="shared" si="1147"/>
        <v>1.02223280047562-1.51930192321868i</v>
      </c>
      <c r="AD2217" t="str">
        <f t="shared" si="1148"/>
        <v>0.548275052606866+0.528326669169121i</v>
      </c>
      <c r="AE2217" t="str">
        <f t="shared" si="1149"/>
        <v>-0.0175266126733967-0.0202956044720111i</v>
      </c>
      <c r="AF2217" t="str">
        <f t="shared" si="1150"/>
        <v>-14.8890151074169-1.22726402597305i</v>
      </c>
      <c r="AG2217" t="str">
        <f t="shared" si="1151"/>
        <v>1.15851649886575-0.148601100514787i</v>
      </c>
      <c r="AH2217" t="str">
        <f t="shared" si="1152"/>
        <v>0.165192168785953+0.300590523525661i</v>
      </c>
      <c r="AI2217">
        <f t="shared" si="1153"/>
        <v>-9.2943348289089425</v>
      </c>
      <c r="AJ2217">
        <f t="shared" si="1154"/>
        <v>61.208617652898063</v>
      </c>
      <c r="AK2217"/>
      <c r="AL2217"/>
      <c r="AM2217"/>
      <c r="AN2217"/>
    </row>
    <row r="2218" spans="1:40" x14ac:dyDescent="0.25">
      <c r="A2218"/>
      <c r="B2218">
        <f t="shared" si="1155"/>
        <v>284000</v>
      </c>
      <c r="C2218" s="186" t="str">
        <f t="shared" si="1123"/>
        <v>-9.47558545503869E-07+0.00862331870217414i</v>
      </c>
      <c r="D2218" s="158" t="str">
        <f t="shared" si="1124"/>
        <v>-5.95701322162147+0.0661121100500018i</v>
      </c>
      <c r="E2218" t="str">
        <f t="shared" si="1125"/>
        <v>2870</v>
      </c>
      <c r="F2218" t="str">
        <f t="shared" si="1126"/>
        <v>0.777000777000777</v>
      </c>
      <c r="G2218" t="str">
        <f t="shared" si="1121"/>
        <v>0.777000777000777</v>
      </c>
      <c r="H2218" t="str">
        <f t="shared" si="1127"/>
        <v>8.93338877599587+1.28927068620717i</v>
      </c>
      <c r="I2218" t="str">
        <f t="shared" si="1128"/>
        <v>1115.26539202438i</v>
      </c>
      <c r="J2218" t="str">
        <f t="shared" si="1122"/>
        <v>-1062.9112190055+241.206030137777i</v>
      </c>
      <c r="K2218" t="str">
        <f t="shared" si="1129"/>
        <v>0.226445839907431-0.997868185953926i</v>
      </c>
      <c r="L2218" t="str">
        <f t="shared" si="1130"/>
        <v>0.0164389759321892-0.060767816173737i</v>
      </c>
      <c r="M2218" t="str">
        <f t="shared" si="1131"/>
        <v>0.24288481583962-1.05863600212766i</v>
      </c>
      <c r="N2218" t="str">
        <f t="shared" si="1132"/>
        <v>-1.25951436025819i</v>
      </c>
      <c r="O2218" t="str">
        <f t="shared" si="1133"/>
        <v>0.306279245204944-0.9519417124786i</v>
      </c>
      <c r="P2218" t="str">
        <f t="shared" si="1134"/>
        <v>0.693720754795056+0.9519417124786i</v>
      </c>
      <c r="Q2218" t="str">
        <f t="shared" si="1135"/>
        <v>-0.693720754795056+0.30757264777959i</v>
      </c>
      <c r="R2218" t="str">
        <f t="shared" si="1136"/>
        <v>-0.327268286256292-1.51732592479189i</v>
      </c>
      <c r="S2218" t="str">
        <f t="shared" si="1137"/>
        <v>0.130010560529652i</v>
      </c>
      <c r="T2218" t="str">
        <f t="shared" si="1138"/>
        <v>0.197268393988366-0.0425483333397591i</v>
      </c>
      <c r="U2218" t="str">
        <f t="shared" si="1139"/>
        <v>0.0000500000000000001-0.000849098074540629i</v>
      </c>
      <c r="V2218" t="str">
        <f t="shared" si="1140"/>
        <v>3.33333333333333E-06-0.000934007881994692i</v>
      </c>
      <c r="W2218" t="str">
        <f t="shared" si="1141"/>
        <v>0.0000144645340801005-0.000445104827590026i</v>
      </c>
      <c r="X2218" t="str">
        <f t="shared" si="1142"/>
        <v>0.000018199488052833-0.000444830278672025i</v>
      </c>
      <c r="Y2218" t="str">
        <f t="shared" si="1143"/>
        <v>0.009+0.1784424627239i</v>
      </c>
      <c r="Z2218" t="str">
        <f t="shared" si="1144"/>
        <v>-0.0348251997441776-0.00319584830106651i</v>
      </c>
      <c r="AA2218" t="str">
        <f t="shared" si="1145"/>
        <v>3.97471555173218-78.4513537085565i</v>
      </c>
      <c r="AB2218" t="str">
        <f t="shared" si="1146"/>
        <v>1.36270297527942-0.293918043651178i</v>
      </c>
      <c r="AC2218" t="str">
        <f t="shared" si="1147"/>
        <v>1.01982763851078-1.51399465974143i</v>
      </c>
      <c r="AD2218" t="str">
        <f t="shared" si="1148"/>
        <v>0.550596289485063+0.529189225633004i</v>
      </c>
      <c r="AE2218" t="str">
        <f t="shared" si="1149"/>
        <v>-0.0174834172720384-0.0201887427014604i</v>
      </c>
      <c r="AF2218" t="str">
        <f t="shared" si="1150"/>
        <v>-14.8904019976173-1.22315857615717i</v>
      </c>
      <c r="AG2218" t="str">
        <f t="shared" si="1151"/>
        <v>1.15820875060743-0.148751764355725i</v>
      </c>
      <c r="AH2218" t="str">
        <f t="shared" si="1152"/>
        <v>0.165024320551808+0.299213026226897i</v>
      </c>
      <c r="AI2218">
        <f t="shared" si="1153"/>
        <v>-9.3270047783060299</v>
      </c>
      <c r="AJ2218">
        <f t="shared" si="1154"/>
        <v>61.122040386250461</v>
      </c>
      <c r="AK2218"/>
      <c r="AL2218"/>
      <c r="AM2218"/>
      <c r="AN2218"/>
    </row>
    <row r="2219" spans="1:40" x14ac:dyDescent="0.25">
      <c r="A2219"/>
      <c r="B2219">
        <f t="shared" si="1155"/>
        <v>285000</v>
      </c>
      <c r="C2219" s="186" t="str">
        <f t="shared" si="1123"/>
        <v>-9.40920677779303E-07+0.00859306144429682i</v>
      </c>
      <c r="D2219" s="158" t="str">
        <f t="shared" si="1124"/>
        <v>-5.95701317073116+0.065880137739609i</v>
      </c>
      <c r="E2219" t="str">
        <f t="shared" si="1125"/>
        <v>2870</v>
      </c>
      <c r="F2219" t="str">
        <f t="shared" si="1126"/>
        <v>0.777000777000777</v>
      </c>
      <c r="G2219" t="str">
        <f t="shared" si="1121"/>
        <v>0.777000777000777</v>
      </c>
      <c r="H2219" t="str">
        <f t="shared" si="1127"/>
        <v>8.93476160126822+1.28495988450053i</v>
      </c>
      <c r="I2219" t="str">
        <f t="shared" si="1128"/>
        <v>1119.19238284136i</v>
      </c>
      <c r="J2219" t="str">
        <f t="shared" si="1122"/>
        <v>-1070.41674225999+242.055347145305i</v>
      </c>
      <c r="K2219" t="str">
        <f t="shared" si="1129"/>
        <v>0.224933885042504-0.994702241824654i</v>
      </c>
      <c r="L2219" t="str">
        <f t="shared" si="1130"/>
        <v>0.0163316186338809-0.0605835362763756i</v>
      </c>
      <c r="M2219" t="str">
        <f t="shared" si="1131"/>
        <v>0.241265503676385-1.05528577810103i</v>
      </c>
      <c r="N2219" t="str">
        <f t="shared" si="1132"/>
        <v>-1.26394926997741i</v>
      </c>
      <c r="O2219" t="str">
        <f t="shared" si="1133"/>
        <v>0.302054471481282-0.953290667245916i</v>
      </c>
      <c r="P2219" t="str">
        <f t="shared" si="1134"/>
        <v>0.697945528518718+0.953290667245916i</v>
      </c>
      <c r="Q2219" t="str">
        <f t="shared" si="1135"/>
        <v>-0.697945528518718+0.310658602731494i</v>
      </c>
      <c r="R2219" t="str">
        <f t="shared" si="1136"/>
        <v>-0.327224118802038-1.51150141618066i</v>
      </c>
      <c r="S2219" t="str">
        <f t="shared" si="1137"/>
        <v>0.130468344193489i</v>
      </c>
      <c r="T2219" t="str">
        <f t="shared" si="1138"/>
        <v>0.197203087015204-0.0426923889602754i</v>
      </c>
      <c r="U2219" t="str">
        <f t="shared" si="1139"/>
        <v>0.00005-0.000846118783051012i</v>
      </c>
      <c r="V2219" t="str">
        <f t="shared" si="1140"/>
        <v>3.33333333333333E-06-0.000930730661356113i</v>
      </c>
      <c r="W2219" t="str">
        <f t="shared" si="1141"/>
        <v>0.0000144644625773326-0.000443545438446148i</v>
      </c>
      <c r="X2219" t="str">
        <f t="shared" si="1142"/>
        <v>0.0000181732664217632-0.000443272071613763i</v>
      </c>
      <c r="Y2219" t="str">
        <f t="shared" si="1143"/>
        <v>0.009+0.179070781254618i</v>
      </c>
      <c r="Z2219" t="str">
        <f t="shared" si="1144"/>
        <v>-0.0345815683571814-0.00317021889721473i</v>
      </c>
      <c r="AA2219" t="str">
        <f t="shared" si="1145"/>
        <v>3.94679339389684-78.1761286220507i</v>
      </c>
      <c r="AB2219" t="str">
        <f t="shared" si="1146"/>
        <v>1.36225184367727-0.294913160094895i</v>
      </c>
      <c r="AC2219" t="str">
        <f t="shared" si="1147"/>
        <v>1.01744671357591-1.50871736893562i</v>
      </c>
      <c r="AD2219" t="str">
        <f t="shared" si="1148"/>
        <v>0.552921706770282+0.53004193278641i</v>
      </c>
      <c r="AE2219" t="str">
        <f t="shared" si="1149"/>
        <v>-0.0174405508472103-0.0200825641743092i</v>
      </c>
      <c r="AF2219" t="str">
        <f t="shared" si="1150"/>
        <v>-14.8917747719994-1.21907974676092i</v>
      </c>
      <c r="AG2219" t="str">
        <f t="shared" si="1151"/>
        <v>1.15790039646901-0.148902591132667i</v>
      </c>
      <c r="AH2219" t="str">
        <f t="shared" si="1152"/>
        <v>0.164857618696606+0.2978444195043i</v>
      </c>
      <c r="AI2219">
        <f t="shared" si="1153"/>
        <v>-9.3595653793480142</v>
      </c>
      <c r="AJ2219">
        <f t="shared" si="1154"/>
        <v>61.035364182701883</v>
      </c>
      <c r="AK2219"/>
      <c r="AL2219"/>
      <c r="AM2219"/>
      <c r="AN2219"/>
    </row>
    <row r="2220" spans="1:40" x14ac:dyDescent="0.25">
      <c r="A2220"/>
      <c r="B2220">
        <f t="shared" si="1155"/>
        <v>286000</v>
      </c>
      <c r="C2220" s="186" t="str">
        <f t="shared" si="1123"/>
        <v>-9.34352316238213E-07+0.00856301577562789i</v>
      </c>
      <c r="D2220" s="158" t="str">
        <f t="shared" si="1124"/>
        <v>-5.95701312037372+0.0656497876131472i</v>
      </c>
      <c r="E2220" t="str">
        <f t="shared" si="1125"/>
        <v>2870</v>
      </c>
      <c r="F2220" t="str">
        <f t="shared" si="1126"/>
        <v>0.777000777000777</v>
      </c>
      <c r="G2220" t="str">
        <f t="shared" si="1121"/>
        <v>0.777000777000777</v>
      </c>
      <c r="H2220" t="str">
        <f t="shared" si="1127"/>
        <v>8.93612049954981+1.28067707543468i</v>
      </c>
      <c r="I2220" t="str">
        <f t="shared" si="1128"/>
        <v>1123.11937365835i</v>
      </c>
      <c r="J2220" t="str">
        <f t="shared" si="1122"/>
        <v>-1077.94864696705+242.904664152832i</v>
      </c>
      <c r="K2220" t="str">
        <f t="shared" si="1129"/>
        <v>0.223436777540619-0.991555155487037i</v>
      </c>
      <c r="L2220" t="str">
        <f t="shared" si="1130"/>
        <v>0.0162252844322259-0.0604002702158512i</v>
      </c>
      <c r="M2220" t="str">
        <f t="shared" si="1131"/>
        <v>0.239662061972845-1.05195542570289i</v>
      </c>
      <c r="N2220" t="str">
        <f t="shared" si="1132"/>
        <v>-1.26838417969663i</v>
      </c>
      <c r="O2220" t="str">
        <f t="shared" si="1133"/>
        <v>0.297823756831875-0.954620872318717i</v>
      </c>
      <c r="P2220" t="str">
        <f t="shared" si="1134"/>
        <v>0.702176243168125+0.954620872318717i</v>
      </c>
      <c r="Q2220" t="str">
        <f t="shared" si="1135"/>
        <v>-0.702176243168125+0.313763307377913i</v>
      </c>
      <c r="R2220" t="str">
        <f t="shared" si="1136"/>
        <v>-0.327179776168195-1.50571582459999i</v>
      </c>
      <c r="S2220" t="str">
        <f t="shared" si="1137"/>
        <v>0.130926127857325i</v>
      </c>
      <c r="T2220" t="str">
        <f t="shared" si="1138"/>
        <v>0.197137542568376-0.0428363812069281i</v>
      </c>
      <c r="U2220" t="str">
        <f t="shared" si="1139"/>
        <v>0.0000499999999999999-0.000843160325767616i</v>
      </c>
      <c r="V2220" t="str">
        <f t="shared" si="1140"/>
        <v>3.33333333333333E-06-0.000927476358344376i</v>
      </c>
      <c r="W2220" t="str">
        <f t="shared" si="1141"/>
        <v>0.0000144643908241433-0.000441996962435309i</v>
      </c>
      <c r="X2220" t="str">
        <f t="shared" si="1142"/>
        <v>0.0000181473183373066-0.000441724767138364i</v>
      </c>
      <c r="Y2220" t="str">
        <f t="shared" si="1143"/>
        <v>0.009+0.179699099785336i</v>
      </c>
      <c r="Z2220" t="str">
        <f t="shared" si="1144"/>
        <v>-0.0343404860843537-0.00314491952789711i</v>
      </c>
      <c r="AA2220" t="str">
        <f t="shared" si="1145"/>
        <v>3.91916470052817-77.9028276741648i</v>
      </c>
      <c r="AB2220" t="str">
        <f t="shared" si="1146"/>
        <v>1.36179907163964-0.295907838760664i</v>
      </c>
      <c r="AC2220" t="str">
        <f t="shared" si="1147"/>
        <v>1.01508971700957-1.50346980491979i</v>
      </c>
      <c r="AD2220" t="str">
        <f t="shared" si="1148"/>
        <v>0.555251264559226+0.530884770693211i</v>
      </c>
      <c r="AE2220" t="str">
        <f t="shared" si="1149"/>
        <v>-0.0173980084414997-0.0199770616251874i</v>
      </c>
      <c r="AF2220" t="str">
        <f t="shared" si="1150"/>
        <v>-14.8931336199235-1.21502728782153i</v>
      </c>
      <c r="AG2220" t="str">
        <f t="shared" si="1151"/>
        <v>1.15759143638293-0.149053567786204i</v>
      </c>
      <c r="AH2220" t="str">
        <f t="shared" si="1152"/>
        <v>0.164692045255579+0.296484605251823i</v>
      </c>
      <c r="AI2220">
        <f t="shared" si="1153"/>
        <v>-9.392017513361191</v>
      </c>
      <c r="AJ2220">
        <f t="shared" si="1154"/>
        <v>60.948589318568253</v>
      </c>
      <c r="AK2220"/>
      <c r="AL2220"/>
      <c r="AM2220"/>
      <c r="AN2220"/>
    </row>
    <row r="2221" spans="1:40" x14ac:dyDescent="0.25">
      <c r="A2221"/>
      <c r="B2221">
        <f t="shared" si="1155"/>
        <v>287000</v>
      </c>
      <c r="C2221" s="186" t="str">
        <f t="shared" si="1123"/>
        <v>-9.27852493842964E-07+0.00853317948443352i</v>
      </c>
      <c r="D2221" s="158" t="str">
        <f t="shared" si="1124"/>
        <v>-5.95701307054175+0.0654210427139903i</v>
      </c>
      <c r="E2221" t="str">
        <f t="shared" si="1125"/>
        <v>2870</v>
      </c>
      <c r="F2221" t="str">
        <f t="shared" si="1126"/>
        <v>0.777000777000777</v>
      </c>
      <c r="G2221" t="str">
        <f t="shared" si="1121"/>
        <v>0.777000777000777</v>
      </c>
      <c r="H2221" t="str">
        <f t="shared" si="1127"/>
        <v>8.93746565707042+1.27642199509059i</v>
      </c>
      <c r="I2221" t="str">
        <f t="shared" si="1128"/>
        <v>1127.04636447534i</v>
      </c>
      <c r="J2221" t="str">
        <f t="shared" si="1122"/>
        <v>-1085.50693312666+243.75398116036i</v>
      </c>
      <c r="K2221" t="str">
        <f t="shared" si="1129"/>
        <v>0.221954326917548-0.988426771778366i</v>
      </c>
      <c r="L2221" t="str">
        <f t="shared" si="1130"/>
        <v>0.0161199607007384-0.0602180107745926i</v>
      </c>
      <c r="M2221" t="str">
        <f t="shared" si="1131"/>
        <v>0.238074287618286-1.04864478255296i</v>
      </c>
      <c r="N2221" t="str">
        <f t="shared" si="1132"/>
        <v>-1.27281908941584i</v>
      </c>
      <c r="O2221" t="str">
        <f t="shared" si="1133"/>
        <v>0.293587184468088-0.955932301534006i</v>
      </c>
      <c r="P2221" t="str">
        <f t="shared" si="1134"/>
        <v>0.706412815531912+0.955932301534006i</v>
      </c>
      <c r="Q2221" t="str">
        <f t="shared" si="1135"/>
        <v>-0.706412815531912+0.316886787881834i</v>
      </c>
      <c r="R2221" t="str">
        <f t="shared" si="1136"/>
        <v>-0.327135258134466-1.49996874262435i</v>
      </c>
      <c r="S2221" t="str">
        <f t="shared" si="1137"/>
        <v>0.131383911521162i</v>
      </c>
      <c r="T2221" t="str">
        <f t="shared" si="1138"/>
        <v>0.197071760565466-0.0429803098101912i</v>
      </c>
      <c r="U2221" t="str">
        <f t="shared" si="1139"/>
        <v>0.0000499999999999999-0.000840222484911282i</v>
      </c>
      <c r="V2221" t="str">
        <f t="shared" si="1140"/>
        <v>3.33333333333333E-06-0.000924244733402416i</v>
      </c>
      <c r="W2221" t="str">
        <f t="shared" si="1141"/>
        <v>0.0000144643188205423-0.000440459285482628i</v>
      </c>
      <c r="X2221" t="str">
        <f t="shared" si="1142"/>
        <v>0.0000181216399905831-0.000440188251312883i</v>
      </c>
      <c r="Y2221" t="str">
        <f t="shared" si="1143"/>
        <v>0.009+0.180327418316054i</v>
      </c>
      <c r="Z2221" t="str">
        <f t="shared" si="1144"/>
        <v>-0.0341019174949852-0.00311994464416887i</v>
      </c>
      <c r="AA2221" t="str">
        <f t="shared" si="1145"/>
        <v>3.89182536987155-77.6314307601877i</v>
      </c>
      <c r="AB2221" t="str">
        <f t="shared" si="1146"/>
        <v>1.36134465859722-0.296902077786638i</v>
      </c>
      <c r="AC2221" t="str">
        <f t="shared" si="1147"/>
        <v>1.0127563449984-1.49825172415576i</v>
      </c>
      <c r="AD2221" t="str">
        <f t="shared" si="1148"/>
        <v>0.557584922851345+0.531717719566099i</v>
      </c>
      <c r="AE2221" t="str">
        <f t="shared" si="1149"/>
        <v>-0.0173557851841543-0.0198722278969841i</v>
      </c>
      <c r="AF2221" t="str">
        <f t="shared" si="1150"/>
        <v>-14.8944787276122-1.2110009523766i</v>
      </c>
      <c r="AG2221" t="str">
        <f t="shared" si="1151"/>
        <v>1.15728187033424-0.149204681410721i</v>
      </c>
      <c r="AH2221" t="str">
        <f t="shared" si="1152"/>
        <v>0.164527582541535+0.295133486802905i</v>
      </c>
      <c r="AI2221">
        <f t="shared" si="1153"/>
        <v>-9.4243620521870994</v>
      </c>
      <c r="AJ2221">
        <f t="shared" si="1154"/>
        <v>60.861716066192777</v>
      </c>
      <c r="AK2221"/>
      <c r="AL2221"/>
      <c r="AM2221"/>
      <c r="AN2221"/>
    </row>
    <row r="2222" spans="1:40" x14ac:dyDescent="0.25">
      <c r="A2222"/>
      <c r="B2222">
        <f t="shared" si="1155"/>
        <v>288000</v>
      </c>
      <c r="C2222" s="186" t="str">
        <f t="shared" si="1123"/>
        <v>-9.21420260315571E-07+0.0085035503896984i</v>
      </c>
      <c r="D2222" s="158" t="str">
        <f t="shared" si="1124"/>
        <v>-5.95701302122795+0.0651938863210211i</v>
      </c>
      <c r="E2222" t="str">
        <f t="shared" si="1125"/>
        <v>2870</v>
      </c>
      <c r="F2222" t="str">
        <f t="shared" si="1126"/>
        <v>0.777000777000777</v>
      </c>
      <c r="G2222" t="str">
        <f t="shared" si="1121"/>
        <v>0.777000777000777</v>
      </c>
      <c r="H2222" t="str">
        <f t="shared" si="1127"/>
        <v>8.93879725698314+1.27219438274251i</v>
      </c>
      <c r="I2222" t="str">
        <f t="shared" si="1128"/>
        <v>1130.97335529233i</v>
      </c>
      <c r="J2222" t="str">
        <f t="shared" si="1122"/>
        <v>-1093.09160073885+244.603298167887i</v>
      </c>
      <c r="K2222" t="str">
        <f t="shared" si="1129"/>
        <v>0.220486345679025-0.985316937034604i</v>
      </c>
      <c r="L2222" t="str">
        <f t="shared" si="1130"/>
        <v>0.0160156350016145-0.0600367507849388i</v>
      </c>
      <c r="M2222" t="str">
        <f t="shared" si="1131"/>
        <v>0.236501980680639-1.04535368781954i</v>
      </c>
      <c r="N2222" t="str">
        <f t="shared" si="1132"/>
        <v>-1.27725399913506i</v>
      </c>
      <c r="O2222" t="str">
        <f t="shared" si="1133"/>
        <v>0.289344837716466-0.957224929098084i</v>
      </c>
      <c r="P2222" t="str">
        <f t="shared" si="1134"/>
        <v>0.710655162283534+0.957224929098084i</v>
      </c>
      <c r="Q2222" t="str">
        <f t="shared" si="1135"/>
        <v>-0.710655162283534+0.320029070036976i</v>
      </c>
      <c r="R2222" t="str">
        <f t="shared" si="1136"/>
        <v>-0.327090564479596-1.49425976848485i</v>
      </c>
      <c r="S2222" t="str">
        <f t="shared" si="1137"/>
        <v>0.131841695184999i</v>
      </c>
      <c r="T2222" t="str">
        <f t="shared" si="1138"/>
        <v>0.197005740923787-0.0431241745000082i</v>
      </c>
      <c r="U2222" t="str">
        <f t="shared" si="1139"/>
        <v>0.0000499999999999998-0.000837305045727561i</v>
      </c>
      <c r="V2222" t="str">
        <f t="shared" si="1140"/>
        <v>3.33333333333333E-06-0.000921035550300322i</v>
      </c>
      <c r="W2222" t="str">
        <f t="shared" si="1141"/>
        <v>0.000014464246566539-0.000438932295097602i</v>
      </c>
      <c r="X2222" t="str">
        <f t="shared" si="1142"/>
        <v>0.0000180962276387147-0.000438662411786233i</v>
      </c>
      <c r="Y2222" t="str">
        <f t="shared" si="1143"/>
        <v>0.009+0.180955736846772i</v>
      </c>
      <c r="Z2222" t="str">
        <f t="shared" si="1144"/>
        <v>-0.0338658277716713-0.00309528881057074i</v>
      </c>
      <c r="AA2222" t="str">
        <f t="shared" si="1145"/>
        <v>3.86477137164776-77.3619180544734i</v>
      </c>
      <c r="AB2222" t="str">
        <f t="shared" si="1146"/>
        <v>1.36088860397882-0.297895875307303i</v>
      </c>
      <c r="AC2222" t="str">
        <f t="shared" si="1147"/>
        <v>1.01044629848798-1.49306288542761i</v>
      </c>
      <c r="AD2222" t="str">
        <f t="shared" si="1148"/>
        <v>0.559922641549358+0.532540759767088i</v>
      </c>
      <c r="AE2222" t="str">
        <f t="shared" si="1149"/>
        <v>-0.0173138762892899-0.0197680559388401i</v>
      </c>
      <c r="AF2222" t="str">
        <f t="shared" si="1150"/>
        <v>-14.8958102782111-1.20700049642149i</v>
      </c>
      <c r="AG2222" t="str">
        <f t="shared" si="1151"/>
        <v>1.15697169835966-0.149355919251884i</v>
      </c>
      <c r="AH2222" t="str">
        <f t="shared" si="1152"/>
        <v>0.164364213139566+0.293790968904139i</v>
      </c>
      <c r="AI2222">
        <f t="shared" si="1153"/>
        <v>-9.4565998583256565</v>
      </c>
      <c r="AJ2222">
        <f t="shared" si="1154"/>
        <v>60.774744693974348</v>
      </c>
      <c r="AK2222"/>
      <c r="AL2222"/>
      <c r="AM2222"/>
      <c r="AN2222"/>
    </row>
    <row r="2223" spans="1:40" x14ac:dyDescent="0.25">
      <c r="A2223"/>
      <c r="B2223">
        <f t="shared" si="1155"/>
        <v>289000</v>
      </c>
      <c r="C2223" s="186" t="str">
        <f t="shared" si="1123"/>
        <v>-9.15054681790378E-07+0.00847412634059444i</v>
      </c>
      <c r="D2223" s="158" t="str">
        <f t="shared" si="1124"/>
        <v>-5.95701297242519+0.0649683019445574i</v>
      </c>
      <c r="E2223" t="str">
        <f t="shared" si="1125"/>
        <v>2870</v>
      </c>
      <c r="F2223" t="str">
        <f t="shared" si="1126"/>
        <v>0.777000777000777</v>
      </c>
      <c r="G2223" t="str">
        <f t="shared" si="1121"/>
        <v>0.777000777000777</v>
      </c>
      <c r="H2223" t="str">
        <f t="shared" si="1127"/>
        <v>8.9401154794247+1.2679939808119i</v>
      </c>
      <c r="I2223" t="str">
        <f t="shared" si="1128"/>
        <v>1134.90034610931i</v>
      </c>
      <c r="J2223" t="str">
        <f t="shared" si="1122"/>
        <v>-1100.70264980359+245.452615175415i</v>
      </c>
      <c r="K2223" t="str">
        <f t="shared" si="1129"/>
        <v>0.219032649265758-0.982225499076566i</v>
      </c>
      <c r="L2223" t="str">
        <f t="shared" si="1130"/>
        <v>0.0159122950824694-0.0598564831291435i</v>
      </c>
      <c r="M2223" t="str">
        <f t="shared" si="1131"/>
        <v>0.234944944348227-1.04208198220571i</v>
      </c>
      <c r="N2223" t="str">
        <f t="shared" si="1132"/>
        <v>-1.28168890885428i</v>
      </c>
      <c r="O2223" t="str">
        <f t="shared" si="1133"/>
        <v>0.285096800017158-0.958498729587044i</v>
      </c>
      <c r="P2223" t="str">
        <f t="shared" si="1134"/>
        <v>0.714903199982842+0.958498729587044i</v>
      </c>
      <c r="Q2223" t="str">
        <f t="shared" si="1135"/>
        <v>-0.714903199982842+0.323190179267236i</v>
      </c>
      <c r="R2223" t="str">
        <f t="shared" si="1136"/>
        <v>-0.327045694981365-1.48858850597142i</v>
      </c>
      <c r="S2223" t="str">
        <f t="shared" si="1137"/>
        <v>0.132299478848836i</v>
      </c>
      <c r="T2223" t="str">
        <f t="shared" si="1138"/>
        <v>0.196939483560386-0.04326797500579i</v>
      </c>
      <c r="U2223" t="str">
        <f t="shared" si="1139"/>
        <v>0.0000500000000000002-0.000834407796434392i</v>
      </c>
      <c r="V2223" t="str">
        <f t="shared" si="1140"/>
        <v>3.33333333333333E-06-0.000917848576077828i</v>
      </c>
      <c r="W2223" t="str">
        <f t="shared" si="1141"/>
        <v>0.0000144641740621431-0.000437415880346687i</v>
      </c>
      <c r="X2223" t="str">
        <f t="shared" si="1142"/>
        <v>0.0000180710776034587-0.000437147137761829i</v>
      </c>
      <c r="Y2223" t="str">
        <f t="shared" si="1143"/>
        <v>0.009+0.18158405537749i</v>
      </c>
      <c r="Z2223" t="str">
        <f t="shared" si="1144"/>
        <v>-0.0336321826976212-0.00307094670240975i</v>
      </c>
      <c r="AA2223" t="str">
        <f t="shared" si="1145"/>
        <v>3.83799874556265-77.0942700056195i</v>
      </c>
      <c r="AB2223" t="str">
        <f t="shared" si="1146"/>
        <v>1.36043090721141-0.298889229453468i</v>
      </c>
      <c r="AC2223" t="str">
        <f t="shared" si="1147"/>
        <v>1.00815928309559-1.48790304982101i</v>
      </c>
      <c r="AD2223" t="str">
        <f t="shared" si="1148"/>
        <v>0.562264380459688+0.533353871808012i</v>
      </c>
      <c r="AE2223" t="str">
        <f t="shared" si="1149"/>
        <v>-0.0172722770541387-0.0196645388041858i</v>
      </c>
      <c r="AF2223" t="str">
        <f t="shared" si="1150"/>
        <v>-14.8971284518499-1.20302567886734i</v>
      </c>
      <c r="AG2223" t="str">
        <f t="shared" si="1151"/>
        <v>1.15666092054669-0.149507268704156i</v>
      </c>
      <c r="AH2223" t="str">
        <f t="shared" si="1152"/>
        <v>0.164201919901871+0.29245695768956i</v>
      </c>
      <c r="AI2223">
        <f t="shared" si="1153"/>
        <v>-9.4887317850747284</v>
      </c>
      <c r="AJ2223">
        <f t="shared" si="1154"/>
        <v>60.687675466399689</v>
      </c>
      <c r="AK2223"/>
      <c r="AL2223"/>
      <c r="AM2223"/>
      <c r="AN2223"/>
    </row>
    <row r="2224" spans="1:40" x14ac:dyDescent="0.25">
      <c r="A2224"/>
      <c r="B2224">
        <f t="shared" si="1155"/>
        <v>290000</v>
      </c>
      <c r="C2224" s="186" t="str">
        <f t="shared" si="1123"/>
        <v>-9.08754840475026E-07+0.00844490521595999i</v>
      </c>
      <c r="D2224" s="158" t="str">
        <f t="shared" si="1124"/>
        <v>-5.9570129241264+0.0647442733223599i</v>
      </c>
      <c r="E2224" t="str">
        <f t="shared" si="1125"/>
        <v>2870</v>
      </c>
      <c r="F2224" t="str">
        <f t="shared" si="1126"/>
        <v>0.777000777000777</v>
      </c>
      <c r="G2224" t="str">
        <f t="shared" si="1121"/>
        <v>0.777000777000777</v>
      </c>
      <c r="H2224" t="str">
        <f t="shared" si="1127"/>
        <v>8.94142050157426+1.26382053482215i</v>
      </c>
      <c r="I2224" t="str">
        <f t="shared" si="1128"/>
        <v>1138.8273369263i</v>
      </c>
      <c r="J2224" t="str">
        <f t="shared" si="1122"/>
        <v>-1108.3400803209+246.301932182942i</v>
      </c>
      <c r="K2224" t="str">
        <f t="shared" si="1129"/>
        <v>0.217593055999508-0.979152307196019i</v>
      </c>
      <c r="L2224" t="str">
        <f t="shared" si="1130"/>
        <v>0.0158099288731367-0.059677200739362i</v>
      </c>
      <c r="M2224" t="str">
        <f t="shared" si="1131"/>
        <v>0.233402984872645-1.03882950793538i</v>
      </c>
      <c r="N2224" t="str">
        <f t="shared" si="1132"/>
        <v>-1.2861238185735i</v>
      </c>
      <c r="O2224" t="str">
        <f t="shared" si="1133"/>
        <v>0.280843154922236-0.959753677947277i</v>
      </c>
      <c r="P2224" t="str">
        <f t="shared" si="1134"/>
        <v>0.719156845077764+0.959753677947277i</v>
      </c>
      <c r="Q2224" t="str">
        <f t="shared" si="1135"/>
        <v>-0.719156845077764+0.326370140626223i</v>
      </c>
      <c r="R2224" t="str">
        <f t="shared" si="1136"/>
        <v>-0.327000649416587-1.48295456433696i</v>
      </c>
      <c r="S2224" t="str">
        <f t="shared" si="1137"/>
        <v>0.132757262512672i</v>
      </c>
      <c r="T2224" t="str">
        <f t="shared" si="1138"/>
        <v>0.196872988392047-0.0434117110564121i</v>
      </c>
      <c r="U2224" t="str">
        <f t="shared" si="1139"/>
        <v>0.0000500000000000001-0.000831530528170824i</v>
      </c>
      <c r="V2224" t="str">
        <f t="shared" si="1140"/>
        <v>3.33333333333333E-06-0.000914683580987903i</v>
      </c>
      <c r="W2224" t="str">
        <f t="shared" si="1141"/>
        <v>0.000014464101307364-0.000435909931826456i</v>
      </c>
      <c r="X2224" t="str">
        <f t="shared" si="1142"/>
        <v>0.0000180461862698718-0.00043564231997079i</v>
      </c>
      <c r="Y2224" t="str">
        <f t="shared" si="1143"/>
        <v>0.009+0.182212373908208i</v>
      </c>
      <c r="Z2224" t="str">
        <f t="shared" si="1144"/>
        <v>-0.0334009486442682-0.00304691310311405i</v>
      </c>
      <c r="AA2224" t="str">
        <f t="shared" si="1145"/>
        <v>3.81150359985235-76.8284673317403i</v>
      </c>
      <c r="AB2224" t="str">
        <f t="shared" si="1146"/>
        <v>1.35997156772015-0.29988213835224i</v>
      </c>
      <c r="AC2224" t="str">
        <f t="shared" si="1147"/>
        <v>1.00589500902475-1.48277198070224i</v>
      </c>
      <c r="AD2224" t="str">
        <f t="shared" si="1148"/>
        <v>0.564610099293041+0.534157036351068i</v>
      </c>
      <c r="AE2224" t="str">
        <f t="shared" si="1149"/>
        <v>-0.0172309828573434-0.019561669648823i</v>
      </c>
      <c r="AF2224" t="str">
        <f t="shared" si="1150"/>
        <v>-14.8984334257007-1.19907626149979i</v>
      </c>
      <c r="AG2224" t="str">
        <f t="shared" si="1151"/>
        <v>1.15634953703269-0.149658717308398i</v>
      </c>
      <c r="AH2224" t="str">
        <f t="shared" si="1152"/>
        <v>0.164040685942702+0.291131360655483i</v>
      </c>
      <c r="AI2224">
        <f t="shared" si="1153"/>
        <v>-9.520758676667251</v>
      </c>
      <c r="AJ2224">
        <f t="shared" si="1154"/>
        <v>60.600508644072796</v>
      </c>
      <c r="AK2224"/>
      <c r="AL2224"/>
      <c r="AM2224"/>
      <c r="AN2224"/>
    </row>
    <row r="2225" spans="1:40" x14ac:dyDescent="0.25">
      <c r="A2225"/>
      <c r="B2225">
        <f t="shared" si="1155"/>
        <v>291000</v>
      </c>
      <c r="C2225" s="186" t="str">
        <f t="shared" si="1123"/>
        <v>-9.02519834319647E-07+0.00841588492379029i</v>
      </c>
      <c r="D2225" s="158" t="str">
        <f t="shared" si="1124"/>
        <v>-5.95701287632469+0.0645217844157256i</v>
      </c>
      <c r="E2225" t="str">
        <f t="shared" si="1125"/>
        <v>2870</v>
      </c>
      <c r="F2225" t="str">
        <f t="shared" si="1126"/>
        <v>0.777000777000777</v>
      </c>
      <c r="G2225" t="str">
        <f t="shared" si="1121"/>
        <v>0.777000777000777</v>
      </c>
      <c r="H2225" t="str">
        <f t="shared" si="1127"/>
        <v>8.94271249771118+1.25967379335408i</v>
      </c>
      <c r="I2225" t="str">
        <f t="shared" si="1128"/>
        <v>1142.75432774329i</v>
      </c>
      <c r="J2225" t="str">
        <f t="shared" si="1122"/>
        <v>-1116.00389229078+247.151249190469i</v>
      </c>
      <c r="K2225" t="str">
        <f t="shared" si="1129"/>
        <v>0.216167387030348-0.976097212141864i</v>
      </c>
      <c r="L2225" t="str">
        <f t="shared" si="1130"/>
        <v>0.0157085244825302-0.0594988965976225i</v>
      </c>
      <c r="M2225" t="str">
        <f t="shared" si="1131"/>
        <v>0.231875911512878-1.03559610873949i</v>
      </c>
      <c r="N2225" t="str">
        <f t="shared" si="1132"/>
        <v>-1.29055872829272i</v>
      </c>
      <c r="O2225" t="str">
        <f t="shared" si="1133"/>
        <v>0.276583986094057-0.960989749495967i</v>
      </c>
      <c r="P2225" t="str">
        <f t="shared" si="1134"/>
        <v>0.723416013905943+0.960989749495967i</v>
      </c>
      <c r="Q2225" t="str">
        <f t="shared" si="1135"/>
        <v>-0.723416013905943+0.329568978796753i</v>
      </c>
      <c r="R2225" t="str">
        <f t="shared" si="1136"/>
        <v>-0.326955427561115-1.47735755820343i</v>
      </c>
      <c r="S2225" t="str">
        <f t="shared" si="1137"/>
        <v>0.133215046176509i</v>
      </c>
      <c r="T2225" t="str">
        <f t="shared" si="1138"/>
        <v>0.196806255335285-0.0435553823802142i</v>
      </c>
      <c r="U2225" t="str">
        <f t="shared" si="1139"/>
        <v>0.0000500000000000001-0.000828673034946868i</v>
      </c>
      <c r="V2225" t="str">
        <f t="shared" si="1140"/>
        <v>3.33333333333333E-06-0.00091154033844155i</v>
      </c>
      <c r="W2225" t="str">
        <f t="shared" si="1141"/>
        <v>0.0000144640283022116-0.00043441434163731i</v>
      </c>
      <c r="X2225" t="str">
        <f t="shared" si="1142"/>
        <v>0.0000180215500850088-0.000434147850645702i</v>
      </c>
      <c r="Y2225" t="str">
        <f t="shared" si="1143"/>
        <v>0.009+0.182840692438926i</v>
      </c>
      <c r="Z2225" t="str">
        <f t="shared" si="1144"/>
        <v>-0.0331720925591811-0.00302318290166033i</v>
      </c>
      <c r="AA2225" t="str">
        <f t="shared" si="1145"/>
        <v>3.78528210986413-76.5644910158417i</v>
      </c>
      <c r="AB2225" t="str">
        <f t="shared" si="1146"/>
        <v>1.35951058492833-0.300874600127029i</v>
      </c>
      <c r="AC2225" t="str">
        <f t="shared" si="1147"/>
        <v>1.00365319098156-1.47766944369745i</v>
      </c>
      <c r="AD2225" t="str">
        <f t="shared" si="1148"/>
        <v>0.566959757664879+0.534950234209277i</v>
      </c>
      <c r="AE2225" t="str">
        <f t="shared" si="1149"/>
        <v>-0.0171899891572895-0.0194594417290477i</v>
      </c>
      <c r="AF2225" t="str">
        <f t="shared" si="1150"/>
        <v>-14.8997253740359-1.19515200893835i</v>
      </c>
      <c r="AG2225" t="str">
        <f t="shared" si="1151"/>
        <v>1.15603754800404-0.1498102527495i</v>
      </c>
      <c r="AH2225" t="str">
        <f t="shared" si="1152"/>
        <v>0.163880494633406+0.289814086635879i</v>
      </c>
      <c r="AI2225">
        <f t="shared" si="1153"/>
        <v>-9.5526813684062883</v>
      </c>
      <c r="AJ2225">
        <f t="shared" si="1154"/>
        <v>60.513244483745773</v>
      </c>
      <c r="AK2225"/>
      <c r="AL2225"/>
      <c r="AM2225"/>
      <c r="AN2225"/>
    </row>
    <row r="2226" spans="1:40" x14ac:dyDescent="0.25">
      <c r="A2226"/>
      <c r="B2226">
        <f t="shared" si="1155"/>
        <v>292000</v>
      </c>
      <c r="C2226" s="186" t="str">
        <f t="shared" si="1123"/>
        <v>-8.9634877669393E-07+0.00838706340073817i</v>
      </c>
      <c r="D2226" s="158" t="str">
        <f t="shared" si="1124"/>
        <v>-5.95701282901325+0.0643008194056593i</v>
      </c>
      <c r="E2226" t="str">
        <f t="shared" si="1125"/>
        <v>2870</v>
      </c>
      <c r="F2226" t="str">
        <f t="shared" si="1126"/>
        <v>0.777000777000777</v>
      </c>
      <c r="G2226" t="str">
        <f t="shared" si="1121"/>
        <v>0.777000777000777</v>
      </c>
      <c r="H2226" t="str">
        <f t="shared" si="1127"/>
        <v>8.94399163927112+1.25555350800206i</v>
      </c>
      <c r="I2226" t="str">
        <f t="shared" si="1128"/>
        <v>1146.68131856027i</v>
      </c>
      <c r="J2226" t="str">
        <f t="shared" si="1122"/>
        <v>-1123.69408571322+248.000566197997i</v>
      </c>
      <c r="K2226" t="str">
        <f t="shared" si="1129"/>
        <v>0.214755466285007-0.973060066106397i</v>
      </c>
      <c r="L2226" t="str">
        <f t="shared" si="1130"/>
        <v>0.0156080701955656-0.059321563735782i</v>
      </c>
      <c r="M2226" t="str">
        <f t="shared" si="1131"/>
        <v>0.230363536480573-1.03238162984218i</v>
      </c>
      <c r="N2226" t="str">
        <f t="shared" si="1132"/>
        <v>-1.29499363801194i</v>
      </c>
      <c r="O2226" t="str">
        <f t="shared" si="1133"/>
        <v>0.272319377303625-0.962206919921576i</v>
      </c>
      <c r="P2226" t="str">
        <f t="shared" si="1134"/>
        <v>0.727680622696375+0.962206919921576i</v>
      </c>
      <c r="Q2226" t="str">
        <f t="shared" si="1135"/>
        <v>-0.727680622696375+0.332786718090364i</v>
      </c>
      <c r="R2226" t="str">
        <f t="shared" si="1136"/>
        <v>-0.326910029189831-1.47179710746999i</v>
      </c>
      <c r="S2226" t="str">
        <f t="shared" si="1137"/>
        <v>0.133672829840346i</v>
      </c>
      <c r="T2226" t="str">
        <f t="shared" si="1138"/>
        <v>0.196739284306349-0.0436989887049948i</v>
      </c>
      <c r="U2226" t="str">
        <f t="shared" si="1139"/>
        <v>0.00005-0.000825835113594309i</v>
      </c>
      <c r="V2226" t="str">
        <f t="shared" si="1140"/>
        <v>3.33333333333333E-06-0.000908418624953744i</v>
      </c>
      <c r="W2226" t="str">
        <f t="shared" si="1141"/>
        <v>0.0000144639550466956-0.000432929003357726i</v>
      </c>
      <c r="X2226" t="str">
        <f t="shared" si="1142"/>
        <v>0.0000179971655566498-0.000432663623494924i</v>
      </c>
      <c r="Y2226" t="str">
        <f t="shared" si="1143"/>
        <v>0.009+0.183469010969644i</v>
      </c>
      <c r="Z2226" t="str">
        <f t="shared" si="1144"/>
        <v>-0.0329455819542619-0.00299975109007112i</v>
      </c>
      <c r="AA2226" t="str">
        <f t="shared" si="1145"/>
        <v>3.75933051667116-76.3023223012875i</v>
      </c>
      <c r="AB2226" t="str">
        <f t="shared" si="1146"/>
        <v>1.35904795825741-0.301866612897504i</v>
      </c>
      <c r="AC2226" t="str">
        <f t="shared" si="1147"/>
        <v>1.00143354809282-1.47259520667195i</v>
      </c>
      <c r="AD2226" t="str">
        <f t="shared" si="1148"/>
        <v>0.569313315095916+0.535733446346989i</v>
      </c>
      <c r="AE2226" t="str">
        <f t="shared" si="1149"/>
        <v>-0.0171492914904781-0.0193578483998149i</v>
      </c>
      <c r="AF2226" t="str">
        <f t="shared" si="1150"/>
        <v>-14.9010044682844-1.1912526885964i</v>
      </c>
      <c r="AG2226" t="str">
        <f t="shared" si="1151"/>
        <v>1.15572495369524-0.149961862854058i</v>
      </c>
      <c r="AH2226" t="str">
        <f t="shared" si="1152"/>
        <v>0.163721329597589+0.288505045778298i</v>
      </c>
      <c r="AI2226">
        <f t="shared" si="1153"/>
        <v>-9.5845006867971474</v>
      </c>
      <c r="AJ2226">
        <f t="shared" si="1154"/>
        <v>60.425883238348405</v>
      </c>
      <c r="AK2226"/>
      <c r="AL2226"/>
      <c r="AM2226"/>
      <c r="AN2226"/>
    </row>
    <row r="2227" spans="1:40" x14ac:dyDescent="0.25">
      <c r="A2227"/>
      <c r="B2227">
        <f t="shared" si="1155"/>
        <v>293000</v>
      </c>
      <c r="C2227" s="186" t="str">
        <f t="shared" si="1123"/>
        <v>-8.90240796071938E-07+0.00835843861162512i</v>
      </c>
      <c r="D2227" s="158" t="str">
        <f t="shared" si="1124"/>
        <v>-5.9570127821854+0.0640813626891259i</v>
      </c>
      <c r="E2227" t="str">
        <f t="shared" si="1125"/>
        <v>2870</v>
      </c>
      <c r="F2227" t="str">
        <f t="shared" si="1126"/>
        <v>0.777000777000777</v>
      </c>
      <c r="G2227" t="str">
        <f t="shared" si="1121"/>
        <v>0.777000777000777</v>
      </c>
      <c r="H2227" t="str">
        <f t="shared" si="1127"/>
        <v>8.94525809490118+1.2514594333309i</v>
      </c>
      <c r="I2227" t="str">
        <f t="shared" si="1128"/>
        <v>1150.60830937726i</v>
      </c>
      <c r="J2227" t="str">
        <f t="shared" si="1122"/>
        <v>-1131.41066058822+248.849883205524i</v>
      </c>
      <c r="K2227" t="str">
        <f t="shared" si="1129"/>
        <v>0.213357120416279-0.970040722711597i</v>
      </c>
      <c r="L2227" t="str">
        <f t="shared" si="1130"/>
        <v>0.0155085544701419-0.0591451952354676i</v>
      </c>
      <c r="M2227" t="str">
        <f t="shared" si="1131"/>
        <v>0.228865674886421-1.02918591794706i</v>
      </c>
      <c r="N2227" t="str">
        <f t="shared" si="1132"/>
        <v>-1.29942854773116i</v>
      </c>
      <c r="O2227" t="str">
        <f t="shared" si="1133"/>
        <v>0.268049412428935-0.963405165284317i</v>
      </c>
      <c r="P2227" t="str">
        <f t="shared" si="1134"/>
        <v>0.731950587571065+0.963405165284317i</v>
      </c>
      <c r="Q2227" t="str">
        <f t="shared" si="1135"/>
        <v>-0.731950587571065+0.336023382446843i</v>
      </c>
      <c r="R2227" t="str">
        <f t="shared" si="1136"/>
        <v>-0.326864454076648-1.4662728372229i</v>
      </c>
      <c r="S2227" t="str">
        <f t="shared" si="1137"/>
        <v>0.134130613504183i</v>
      </c>
      <c r="T2227" t="str">
        <f t="shared" si="1138"/>
        <v>0.196672075221227-0.0438425297580106i</v>
      </c>
      <c r="U2227" t="str">
        <f t="shared" si="1139"/>
        <v>0.0000499999999999999-0.00082301656371856i</v>
      </c>
      <c r="V2227" t="str">
        <f t="shared" si="1140"/>
        <v>3.33333333333333E-06-0.000905318220090418i</v>
      </c>
      <c r="W2227" t="str">
        <f t="shared" si="1141"/>
        <v>0.0000144638815408255-0.000431453812019025i</v>
      </c>
      <c r="X2227" t="str">
        <f t="shared" si="1142"/>
        <v>0.0000179730292520593-0.000431189533677405i</v>
      </c>
      <c r="Y2227" t="str">
        <f t="shared" si="1143"/>
        <v>0.009+0.184097329500362i</v>
      </c>
      <c r="Z2227" t="str">
        <f t="shared" si="1144"/>
        <v>-0.0327213848942257-0.00297661276097979i</v>
      </c>
      <c r="AA2227" t="str">
        <f t="shared" si="1145"/>
        <v>3.73364512572071-76.0419426873608i</v>
      </c>
      <c r="AB2227" t="str">
        <f t="shared" si="1146"/>
        <v>1.35858368712704-0.302858174779591i</v>
      </c>
      <c r="AC2227" t="str">
        <f t="shared" si="1147"/>
        <v>0.999235803825708-1.46754903970954i</v>
      </c>
      <c r="AD2227" t="str">
        <f t="shared" si="1148"/>
        <v>0.571670731012634+0.536506653880428i</v>
      </c>
      <c r="AE2227" t="str">
        <f t="shared" si="1149"/>
        <v>-0.0171088854699367-0.0192568831129454i</v>
      </c>
      <c r="AF2227" t="str">
        <f t="shared" si="1150"/>
        <v>-14.9022708770866-1.18737807064177i</v>
      </c>
      <c r="AG2227" t="str">
        <f t="shared" si="1151"/>
        <v>1.15541175438814-0.150113535588108i</v>
      </c>
      <c r="AH2227" t="str">
        <f t="shared" si="1152"/>
        <v>0.163563174706348+0.287204149520311i</v>
      </c>
      <c r="AI2227">
        <f t="shared" si="1153"/>
        <v>-9.6162174496776025</v>
      </c>
      <c r="AJ2227">
        <f t="shared" si="1154"/>
        <v>60.338425157023195</v>
      </c>
      <c r="AK2227"/>
      <c r="AL2227"/>
      <c r="AM2227"/>
      <c r="AN2227"/>
    </row>
    <row r="2228" spans="1:40" x14ac:dyDescent="0.25">
      <c r="A2228"/>
      <c r="B2228">
        <f t="shared" si="1155"/>
        <v>294000</v>
      </c>
      <c r="C2228" s="186" t="str">
        <f t="shared" si="1123"/>
        <v>-8.84195035724326E-07+0.00833000854896202i</v>
      </c>
      <c r="D2228" s="158" t="str">
        <f t="shared" si="1124"/>
        <v>-5.95701273583457+0.0638633988753755i</v>
      </c>
      <c r="E2228" t="str">
        <f t="shared" si="1125"/>
        <v>2870</v>
      </c>
      <c r="F2228" t="str">
        <f t="shared" si="1126"/>
        <v>0.777000777000777</v>
      </c>
      <c r="G2228" t="str">
        <f t="shared" si="1121"/>
        <v>0.777000777000777</v>
      </c>
      <c r="H2228" t="str">
        <f t="shared" si="1127"/>
        <v>8.94651203051369+1.24739132683342i</v>
      </c>
      <c r="I2228" t="str">
        <f t="shared" si="1128"/>
        <v>1154.53530019425i</v>
      </c>
      <c r="J2228" t="str">
        <f t="shared" si="1122"/>
        <v>-1139.15361691579+249.699200213052i</v>
      </c>
      <c r="K2228" t="str">
        <f t="shared" si="1129"/>
        <v>0.211972178753486-0.967039036995412i</v>
      </c>
      <c r="L2228" t="str">
        <f t="shared" si="1130"/>
        <v>0.0154099659341803-0.0589697842280036i</v>
      </c>
      <c r="M2228" t="str">
        <f t="shared" si="1131"/>
        <v>0.227382144687666-1.02600882122342i</v>
      </c>
      <c r="N2228" t="str">
        <f t="shared" si="1132"/>
        <v>-1.30386345745038i</v>
      </c>
      <c r="O2228" t="str">
        <f t="shared" si="1133"/>
        <v>0.263774175453332-0.964584462016632i</v>
      </c>
      <c r="P2228" t="str">
        <f t="shared" si="1134"/>
        <v>0.736225824546668+0.964584462016632i</v>
      </c>
      <c r="Q2228" t="str">
        <f t="shared" si="1135"/>
        <v>-0.736225824546668+0.339278995433748i</v>
      </c>
      <c r="R2228" t="str">
        <f t="shared" si="1136"/>
        <v>-0.326818701994501-1.46078437764732i</v>
      </c>
      <c r="S2228" t="str">
        <f t="shared" si="1137"/>
        <v>0.13458839716802i</v>
      </c>
      <c r="T2228" t="str">
        <f t="shared" si="1138"/>
        <v>0.196604627995636-0.0439860052659727i</v>
      </c>
      <c r="U2228" t="str">
        <f t="shared" si="1139"/>
        <v>0.0000499999999999998-0.000820217187651489i</v>
      </c>
      <c r="V2228" t="str">
        <f t="shared" si="1140"/>
        <v>3.33333333333333E-06-0.00090223890641664i</v>
      </c>
      <c r="W2228" t="str">
        <f t="shared" si="1141"/>
        <v>0.0000144638077846112-0.000429988664080686i</v>
      </c>
      <c r="X2228" t="str">
        <f t="shared" si="1142"/>
        <v>0.0000179491377967754-0.000429725477778034i</v>
      </c>
      <c r="Y2228" t="str">
        <f t="shared" si="1143"/>
        <v>0.009+0.18472564803108i</v>
      </c>
      <c r="Z2228" t="str">
        <f t="shared" si="1144"/>
        <v>-0.0324994699853538-0.00295376310526179i</v>
      </c>
      <c r="AA2228" t="str">
        <f t="shared" si="1145"/>
        <v>3.70822230551465-75.7833339249154i</v>
      </c>
      <c r="AB2228" t="str">
        <f t="shared" si="1146"/>
        <v>1.35811777095503-0.303849283885448i</v>
      </c>
      <c r="AC2228" t="str">
        <f t="shared" si="1147"/>
        <v>0.997059685909298-1.46253071509183i</v>
      </c>
      <c r="AD2228" t="str">
        <f t="shared" si="1148"/>
        <v>0.574031964747804+0.537269838078136i</v>
      </c>
      <c r="AE2228" t="str">
        <f t="shared" si="1149"/>
        <v>-0.0170687667836697-0.0191565394153693i</v>
      </c>
      <c r="AF2228" t="str">
        <f t="shared" si="1150"/>
        <v>-14.9035247663483-1.18352792795804i</v>
      </c>
      <c r="AG2228" t="str">
        <f t="shared" si="1151"/>
        <v>1.15509795041107-0.150265259054908i</v>
      </c>
      <c r="AH2228" t="str">
        <f t="shared" si="1152"/>
        <v>0.163406014073661+0.285911310566466i</v>
      </c>
      <c r="AI2228">
        <f t="shared" si="1153"/>
        <v>-9.6478324663449175</v>
      </c>
      <c r="AJ2228">
        <f t="shared" si="1154"/>
        <v>60.250870485152447</v>
      </c>
      <c r="AK2228"/>
      <c r="AL2228"/>
      <c r="AM2228"/>
      <c r="AN2228"/>
    </row>
    <row r="2229" spans="1:40" x14ac:dyDescent="0.25">
      <c r="A2229"/>
      <c r="B2229">
        <f t="shared" si="1155"/>
        <v>295000</v>
      </c>
      <c r="C2229" s="186" t="str">
        <f t="shared" si="1123"/>
        <v>-8.7821065341793E-07+0.00830177123247993i</v>
      </c>
      <c r="D2229" s="158" t="str">
        <f t="shared" si="1124"/>
        <v>-5.9570126899543+0.0636469127823462i</v>
      </c>
      <c r="E2229" t="str">
        <f t="shared" si="1125"/>
        <v>2870</v>
      </c>
      <c r="F2229" t="str">
        <f t="shared" si="1126"/>
        <v>0.777000777000777</v>
      </c>
      <c r="G2229" t="str">
        <f t="shared" si="1121"/>
        <v>0.777000777000777</v>
      </c>
      <c r="H2229" t="str">
        <f t="shared" si="1127"/>
        <v>8.9477536093388+1.24334894888874i</v>
      </c>
      <c r="I2229" t="str">
        <f t="shared" si="1128"/>
        <v>1158.46229101124i</v>
      </c>
      <c r="J2229" t="str">
        <f t="shared" si="1122"/>
        <v>-1146.92295469592+250.548517220579i</v>
      </c>
      <c r="K2229" t="str">
        <f t="shared" si="1129"/>
        <v>0.210600473253976-0.96405486539822i</v>
      </c>
      <c r="L2229" t="str">
        <f t="shared" si="1130"/>
        <v>0.0153122933827201-0.0587953238943259i</v>
      </c>
      <c r="M2229" t="str">
        <f t="shared" si="1131"/>
        <v>0.225912766636696-1.02285018929255i</v>
      </c>
      <c r="N2229" t="str">
        <f t="shared" si="1132"/>
        <v>-1.3082983671696i</v>
      </c>
      <c r="O2229" t="str">
        <f t="shared" si="1133"/>
        <v>0.259493750463852-0.965744786923649i</v>
      </c>
      <c r="P2229" t="str">
        <f t="shared" si="1134"/>
        <v>0.740506249536148+0.965744786923649i</v>
      </c>
      <c r="Q2229" t="str">
        <f t="shared" si="1135"/>
        <v>-0.740506249536148+0.342553580245951i</v>
      </c>
      <c r="R2229" t="str">
        <f t="shared" si="1136"/>
        <v>-0.326772772715355-1.45533136394088i</v>
      </c>
      <c r="S2229" t="str">
        <f t="shared" si="1137"/>
        <v>0.135046180831856i</v>
      </c>
      <c r="T2229" t="str">
        <f t="shared" si="1138"/>
        <v>0.196536942545032-0.0441294149550448i</v>
      </c>
      <c r="U2229" t="str">
        <f t="shared" si="1139"/>
        <v>0.0000499999999999998-0.000817436790405212i</v>
      </c>
      <c r="V2229" t="str">
        <f t="shared" si="1140"/>
        <v>3.33333333333333E-06-0.000899180469445734i</v>
      </c>
      <c r="W2229" t="str">
        <f t="shared" si="1141"/>
        <v>0.0000144637337780625-0.000428533457406113i</v>
      </c>
      <c r="X2229" t="str">
        <f t="shared" si="1142"/>
        <v>0.0000179254878734253-0.000428271353783468i</v>
      </c>
      <c r="Y2229" t="str">
        <f t="shared" si="1143"/>
        <v>0.009+0.185353966561798i</v>
      </c>
      <c r="Z2229" t="str">
        <f t="shared" si="1144"/>
        <v>-0.0322798063645113-0.00293119740972918i</v>
      </c>
      <c r="AA2229" t="str">
        <f t="shared" si="1145"/>
        <v>3.68305848632131-75.5264780121131i</v>
      </c>
      <c r="AB2229" t="str">
        <f t="shared" si="1146"/>
        <v>1.35765020915733-0.304839938323452i</v>
      </c>
      <c r="AC2229" t="str">
        <f t="shared" si="1147"/>
        <v>0.994904926257549-1.45754000727766i</v>
      </c>
      <c r="AD2229" t="str">
        <f t="shared" si="1148"/>
        <v>0.576396975541009+0.538022980361486i</v>
      </c>
      <c r="AE2229" t="str">
        <f t="shared" si="1149"/>
        <v>-0.0170289311931434-0.0190568109474076i</v>
      </c>
      <c r="AF2229" t="str">
        <f t="shared" si="1150"/>
        <v>-14.9047662992931-1.17970203610639i</v>
      </c>
      <c r="AG2229" t="str">
        <f t="shared" si="1151"/>
        <v>1.15478354213811-0.150417021492761i</v>
      </c>
      <c r="AH2229" t="str">
        <f t="shared" si="1152"/>
        <v>0.163249832051824+0.284626442865693i</v>
      </c>
      <c r="AI2229">
        <f t="shared" si="1153"/>
        <v>-9.6793465376823011</v>
      </c>
      <c r="AJ2229">
        <f t="shared" si="1154"/>
        <v>60.163219464389229</v>
      </c>
      <c r="AK2229"/>
      <c r="AL2229"/>
      <c r="AM2229"/>
      <c r="AN2229"/>
    </row>
    <row r="2230" spans="1:40" x14ac:dyDescent="0.25">
      <c r="A2230"/>
      <c r="B2230">
        <f t="shared" si="1155"/>
        <v>296000</v>
      </c>
      <c r="C2230" s="186" t="str">
        <f t="shared" si="1123"/>
        <v>-8.7228682112245E-07+0.00827372470867043i</v>
      </c>
      <c r="D2230" s="158" t="str">
        <f t="shared" si="1124"/>
        <v>-5.95701264453825+0.06343188943314i</v>
      </c>
      <c r="E2230" t="str">
        <f t="shared" si="1125"/>
        <v>2870</v>
      </c>
      <c r="F2230" t="str">
        <f t="shared" si="1126"/>
        <v>0.777000777000777</v>
      </c>
      <c r="G2230" t="str">
        <f t="shared" si="1121"/>
        <v>0.777000777000777</v>
      </c>
      <c r="H2230" t="str">
        <f t="shared" si="1127"/>
        <v>8.94898299197595+1.23933206272116i</v>
      </c>
      <c r="I2230" t="str">
        <f t="shared" si="1128"/>
        <v>1162.38928182822i</v>
      </c>
      <c r="J2230" t="str">
        <f t="shared" si="1122"/>
        <v>-1154.71867392861+251.397834228107i</v>
      </c>
      <c r="K2230" t="str">
        <f t="shared" si="1129"/>
        <v>0.209241838455604-0.961088065749239i</v>
      </c>
      <c r="L2230" t="str">
        <f t="shared" si="1130"/>
        <v>0.0152155257750704-0.0586218074648828i</v>
      </c>
      <c r="M2230" t="str">
        <f t="shared" si="1131"/>
        <v>0.224457364230674-1.01970987321412i</v>
      </c>
      <c r="N2230" t="str">
        <f t="shared" si="1132"/>
        <v>-1.31273327688881i</v>
      </c>
      <c r="O2230" t="str">
        <f t="shared" si="1133"/>
        <v>0.255208221649581-0.966886117183641i</v>
      </c>
      <c r="P2230" t="str">
        <f t="shared" si="1134"/>
        <v>0.744791778350419+0.966886117183641i</v>
      </c>
      <c r="Q2230" t="str">
        <f t="shared" si="1135"/>
        <v>-0.744791778350419+0.345847159705169i</v>
      </c>
      <c r="R2230" t="str">
        <f t="shared" si="1136"/>
        <v>-0.326726666010196-1.44991343622906i</v>
      </c>
      <c r="S2230" t="str">
        <f t="shared" si="1137"/>
        <v>0.135503964495693i</v>
      </c>
      <c r="T2230" t="str">
        <f t="shared" si="1138"/>
        <v>0.196469018784611-0.0442727585508417i</v>
      </c>
      <c r="U2230" t="str">
        <f t="shared" si="1139"/>
        <v>0.0000500000000000002-0.000814675179626822i</v>
      </c>
      <c r="V2230" t="str">
        <f t="shared" si="1140"/>
        <v>3.33333333333333E-06-0.000896142697589504i</v>
      </c>
      <c r="W2230" t="str">
        <f t="shared" si="1141"/>
        <v>0.0000144636595211893-0.000427088091238947i</v>
      </c>
      <c r="X2230" t="str">
        <f t="shared" si="1142"/>
        <v>0.0000179020762205717-0.000426827061058488i</v>
      </c>
      <c r="Y2230" t="str">
        <f t="shared" si="1143"/>
        <v>0.009+0.185982285092516i</v>
      </c>
      <c r="Z2230" t="str">
        <f t="shared" si="1144"/>
        <v>-0.0320623636884279-0.00290891105488747i</v>
      </c>
      <c r="AA2230" t="str">
        <f t="shared" si="1145"/>
        <v>3.6581501589182-75.2713571902524i</v>
      </c>
      <c r="AB2230" t="str">
        <f t="shared" si="1146"/>
        <v>1.35718100114815-0.305830136198187i</v>
      </c>
      <c r="AC2230" t="str">
        <f t="shared" si="1147"/>
        <v>0.992771260893951-1.45257669288275i</v>
      </c>
      <c r="AD2230" t="str">
        <f t="shared" si="1148"/>
        <v>0.578765722539142+0.538766062305213i</v>
      </c>
      <c r="AE2230" t="str">
        <f t="shared" si="1149"/>
        <v>-0.0169893745318079-0.018957691441096i</v>
      </c>
      <c r="AF2230" t="str">
        <f t="shared" si="1150"/>
        <v>-14.9059956365142-1.17590017328802i</v>
      </c>
      <c r="AG2230" t="str">
        <f t="shared" si="1151"/>
        <v>1.15446852998827-0.150568811272882i</v>
      </c>
      <c r="AH2230" t="str">
        <f t="shared" si="1152"/>
        <v>0.163094613227013+0.283349461589303i</v>
      </c>
      <c r="AI2230">
        <f t="shared" si="1153"/>
        <v>-9.7107604562802035</v>
      </c>
      <c r="AJ2230">
        <f t="shared" si="1154"/>
        <v>60.075472332693934</v>
      </c>
      <c r="AK2230"/>
      <c r="AL2230"/>
      <c r="AM2230"/>
      <c r="AN2230"/>
    </row>
    <row r="2231" spans="1:40" x14ac:dyDescent="0.25">
      <c r="A2231"/>
      <c r="B2231">
        <f t="shared" si="1155"/>
        <v>297000</v>
      </c>
      <c r="C2231" s="186" t="str">
        <f t="shared" si="1123"/>
        <v>-8.66422724723959E-07+0.00824586705033485i</v>
      </c>
      <c r="D2231" s="158" t="str">
        <f t="shared" si="1124"/>
        <v>-5.95701259958018+0.0632183140525672i</v>
      </c>
      <c r="E2231" t="str">
        <f t="shared" si="1125"/>
        <v>2870</v>
      </c>
      <c r="F2231" t="str">
        <f t="shared" si="1126"/>
        <v>0.777000777000777</v>
      </c>
      <c r="G2231" t="str">
        <f t="shared" si="1121"/>
        <v>0.777000777000777</v>
      </c>
      <c r="H2231" t="str">
        <f t="shared" si="1127"/>
        <v>8.95020033644412+1.23534043435979i</v>
      </c>
      <c r="I2231" t="str">
        <f t="shared" si="1128"/>
        <v>1166.31627264521i</v>
      </c>
      <c r="J2231" t="str">
        <f t="shared" si="1122"/>
        <v>-1162.54077461387+252.247151235634i</v>
      </c>
      <c r="K2231" t="str">
        <f t="shared" si="1129"/>
        <v>0.207896111430206-0.958138497253088i</v>
      </c>
      <c r="L2231" t="str">
        <f t="shared" si="1130"/>
        <v>0.0151196522320156-0.0584492282195248i</v>
      </c>
      <c r="M2231" t="str">
        <f t="shared" si="1131"/>
        <v>0.223015763662222-1.01658772547261i</v>
      </c>
      <c r="N2231" t="str">
        <f t="shared" si="1132"/>
        <v>-1.31716818660803i</v>
      </c>
      <c r="O2231" t="str">
        <f t="shared" si="1133"/>
        <v>0.250917673299961-0.968008430348483i</v>
      </c>
      <c r="P2231" t="str">
        <f t="shared" si="1134"/>
        <v>0.749082326700039+0.968008430348483i</v>
      </c>
      <c r="Q2231" t="str">
        <f t="shared" si="1135"/>
        <v>-0.749082326700039+0.349159756259547i</v>
      </c>
      <c r="R2231" t="str">
        <f t="shared" si="1136"/>
        <v>-0.326680381649034-1.44453023948213i</v>
      </c>
      <c r="S2231" t="str">
        <f t="shared" si="1137"/>
        <v>0.13596174815953i</v>
      </c>
      <c r="T2231" t="str">
        <f t="shared" si="1138"/>
        <v>0.196400856629295-0.0444160357784251i</v>
      </c>
      <c r="U2231" t="str">
        <f t="shared" si="1139"/>
        <v>0.0000500000000000001-0.000811932165554003i</v>
      </c>
      <c r="V2231" t="str">
        <f t="shared" si="1140"/>
        <v>3.33333333333333E-06-0.000893125382109403i</v>
      </c>
      <c r="W2231" t="str">
        <f t="shared" si="1141"/>
        <v>0.0000144635850140012-0.000425652466179801i</v>
      </c>
      <c r="X2231" t="str">
        <f t="shared" si="1142"/>
        <v>0.0000178788996315834-0.000425392500322768i</v>
      </c>
      <c r="Y2231" t="str">
        <f t="shared" si="1143"/>
        <v>0.009+0.186610603623234i</v>
      </c>
      <c r="Z2231" t="str">
        <f t="shared" si="1144"/>
        <v>-0.0318471121232233-0.00288689951275212i</v>
      </c>
      <c r="AA2231" t="str">
        <f t="shared" si="1145"/>
        <v>3.63349387336433-75.0179539396763i</v>
      </c>
      <c r="AB2231" t="str">
        <f t="shared" si="1146"/>
        <v>1.35671014633977-0.306819875610417i</v>
      </c>
      <c r="AC2231" t="str">
        <f t="shared" si="1147"/>
        <v>0.990658429877666-1.44764055065916i</v>
      </c>
      <c r="AD2231" t="str">
        <f t="shared" si="1148"/>
        <v>0.58113816479692+0.53949906563784i</v>
      </c>
      <c r="AE2231" t="str">
        <f t="shared" si="1149"/>
        <v>-0.0169500927036516-0.0188591747185364i</v>
      </c>
      <c r="AF2231" t="str">
        <f t="shared" si="1150"/>
        <v>-14.9072129360243-1.17212212030722i</v>
      </c>
      <c r="AG2231" t="str">
        <f t="shared" si="1151"/>
        <v>1.15415291442475-0.150720616897306i</v>
      </c>
      <c r="AH2231" t="str">
        <f t="shared" si="1152"/>
        <v>0.162940342414924+0.282080283109295i</v>
      </c>
      <c r="AI2231">
        <f t="shared" si="1153"/>
        <v>-9.742075006559368</v>
      </c>
      <c r="AJ2231">
        <f t="shared" si="1154"/>
        <v>59.987629324358927</v>
      </c>
      <c r="AK2231"/>
      <c r="AL2231"/>
      <c r="AM2231"/>
      <c r="AN2231"/>
    </row>
    <row r="2232" spans="1:40" x14ac:dyDescent="0.25">
      <c r="A2232"/>
      <c r="B2232">
        <f t="shared" si="1155"/>
        <v>298000</v>
      </c>
      <c r="C2232" s="186" t="str">
        <f t="shared" si="1123"/>
        <v>-8.60617563745199E-07+0.00821819635614296i</v>
      </c>
      <c r="D2232" s="158" t="str">
        <f t="shared" si="1124"/>
        <v>-5.95701255507395+0.0630061720637627i</v>
      </c>
      <c r="E2232" t="str">
        <f t="shared" si="1125"/>
        <v>2870</v>
      </c>
      <c r="F2232" t="str">
        <f t="shared" si="1126"/>
        <v>0.777000777000777</v>
      </c>
      <c r="G2232" t="str">
        <f t="shared" si="1121"/>
        <v>0.777000777000777</v>
      </c>
      <c r="H2232" t="str">
        <f t="shared" si="1127"/>
        <v>8.9514057982311+1.23137383259873i</v>
      </c>
      <c r="I2232" t="str">
        <f t="shared" si="1128"/>
        <v>1170.2432634622i</v>
      </c>
      <c r="J2232" t="str">
        <f t="shared" si="1122"/>
        <v>-1170.38925675169+253.096468243161i</v>
      </c>
      <c r="K2232" t="str">
        <f t="shared" si="1129"/>
        <v>0.206563131738026-0.955206020476353i</v>
      </c>
      <c r="L2232" t="str">
        <f t="shared" si="1130"/>
        <v>0.0150246620330747-0.0582775794873819i</v>
      </c>
      <c r="M2232" t="str">
        <f t="shared" si="1131"/>
        <v>0.221587793771101-1.01348359996373i</v>
      </c>
      <c r="N2232" t="str">
        <f t="shared" si="1132"/>
        <v>-1.32160309632725i</v>
      </c>
      <c r="O2232" t="str">
        <f t="shared" si="1133"/>
        <v>0.246622189803187-0.969111704344077i</v>
      </c>
      <c r="P2232" t="str">
        <f t="shared" si="1134"/>
        <v>0.753377810196813+0.969111704344077i</v>
      </c>
      <c r="Q2232" t="str">
        <f t="shared" si="1135"/>
        <v>-0.753377810196813+0.352491391983173i</v>
      </c>
      <c r="R2232" t="str">
        <f t="shared" si="1136"/>
        <v>-0.326633919400894-1.43918142343397i</v>
      </c>
      <c r="S2232" t="str">
        <f t="shared" si="1137"/>
        <v>0.136419531823367i</v>
      </c>
      <c r="T2232" t="str">
        <f t="shared" si="1138"/>
        <v>0.196332455993749-0.0445592463623013i</v>
      </c>
      <c r="U2232" t="str">
        <f t="shared" si="1139"/>
        <v>0.0000500000000000001-0.000809207560971606i</v>
      </c>
      <c r="V2232" t="str">
        <f t="shared" si="1140"/>
        <v>3.33333333333333E-06-0.000890128317068766i</v>
      </c>
      <c r="W2232" t="str">
        <f t="shared" si="1141"/>
        <v>0.0000144635102565083-0.000424226484163518i</v>
      </c>
      <c r="X2232" t="str">
        <f t="shared" si="1142"/>
        <v>0.0000178559549535352-0.00042396757362819i</v>
      </c>
      <c r="Y2232" t="str">
        <f t="shared" si="1143"/>
        <v>0.009+0.187238922153952i</v>
      </c>
      <c r="Z2232" t="str">
        <f t="shared" si="1144"/>
        <v>-0.0316340223341855-0.00286515834472351i</v>
      </c>
      <c r="AA2232" t="str">
        <f t="shared" si="1145"/>
        <v>3.60908623780143-74.7662509757643i</v>
      </c>
      <c r="AB2232" t="str">
        <f t="shared" si="1146"/>
        <v>1.35623764414271-0.30780915465707i</v>
      </c>
      <c r="AC2232" t="str">
        <f t="shared" si="1147"/>
        <v>0.988566177231259-1.44273136147509i</v>
      </c>
      <c r="AD2232" t="str">
        <f t="shared" si="1148"/>
        <v>0.583514261277412+0.54022197224222i</v>
      </c>
      <c r="AE2232" t="str">
        <f t="shared" si="1149"/>
        <v>-0.0169110816817926-0.0187612546902923i</v>
      </c>
      <c r="AF2232" t="str">
        <f t="shared" si="1150"/>
        <v>-14.9084183533051-1.16836766053497i</v>
      </c>
      <c r="AG2232" t="str">
        <f t="shared" si="1151"/>
        <v>1.15383669595418-0.150872426996843i</v>
      </c>
      <c r="AH2232" t="str">
        <f t="shared" si="1152"/>
        <v>0.162787004656519+0.280818824977291i</v>
      </c>
      <c r="AI2232">
        <f t="shared" si="1153"/>
        <v>-9.7732909648876891</v>
      </c>
      <c r="AJ2232">
        <f t="shared" si="1154"/>
        <v>59.899690670046191</v>
      </c>
      <c r="AK2232"/>
      <c r="AL2232"/>
      <c r="AM2232"/>
      <c r="AN2232"/>
    </row>
    <row r="2233" spans="1:40" x14ac:dyDescent="0.25">
      <c r="A2233"/>
      <c r="B2233">
        <f t="shared" si="1155"/>
        <v>299000</v>
      </c>
      <c r="C2233" s="186" t="str">
        <f t="shared" si="1123"/>
        <v>-8.54870551072423E-07+0.00819071075020051i</v>
      </c>
      <c r="D2233" s="158" t="str">
        <f t="shared" si="1124"/>
        <v>-5.95701251101352+0.0627954490848706i</v>
      </c>
      <c r="E2233" t="str">
        <f t="shared" si="1125"/>
        <v>2870</v>
      </c>
      <c r="F2233" t="str">
        <f t="shared" si="1126"/>
        <v>0.777000777000777</v>
      </c>
      <c r="G2233" t="str">
        <f t="shared" si="1121"/>
        <v>0.777000777000777</v>
      </c>
      <c r="H2233" t="str">
        <f t="shared" si="1127"/>
        <v>8.9525995303415+1.22743202895804i</v>
      </c>
      <c r="I2233" t="str">
        <f t="shared" si="1128"/>
        <v>1174.17025427919i</v>
      </c>
      <c r="J2233" t="str">
        <f t="shared" si="1122"/>
        <v>-1178.26412034208+253.945785250688i</v>
      </c>
      <c r="K2233" t="str">
        <f t="shared" si="1129"/>
        <v>0.205242741383065-0.952290497334251i</v>
      </c>
      <c r="L2233" t="str">
        <f t="shared" si="1130"/>
        <v>0.0149305446138128-0.0581068546467304i</v>
      </c>
      <c r="M2233" t="str">
        <f t="shared" si="1131"/>
        <v>0.220173285996878-1.01039735198098i</v>
      </c>
      <c r="N2233" t="str">
        <f t="shared" si="1132"/>
        <v>-1.32603800604647i</v>
      </c>
      <c r="O2233" t="str">
        <f t="shared" si="1133"/>
        <v>0.242321855644512-0.970195917470796i</v>
      </c>
      <c r="P2233" t="str">
        <f t="shared" si="1134"/>
        <v>0.757678144355488+0.970195917470796i</v>
      </c>
      <c r="Q2233" t="str">
        <f t="shared" si="1135"/>
        <v>-0.757678144355488+0.355842088575674i</v>
      </c>
      <c r="R2233" t="str">
        <f t="shared" si="1136"/>
        <v>-0.326587279033819-1.43386664250238i</v>
      </c>
      <c r="S2233" t="str">
        <f t="shared" si="1137"/>
        <v>0.136877315487204i</v>
      </c>
      <c r="T2233" t="str">
        <f t="shared" si="1138"/>
        <v>0.196263816792376-0.0447023900264196i</v>
      </c>
      <c r="U2233" t="str">
        <f t="shared" si="1139"/>
        <v>0.00005-0.000806501181169024i</v>
      </c>
      <c r="V2233" t="str">
        <f t="shared" si="1140"/>
        <v>3.33333333333333E-06-0.000887151299285925i</v>
      </c>
      <c r="W2233" t="str">
        <f t="shared" si="1141"/>
        <v>0.0000144634352487204-0.00042281004843684i</v>
      </c>
      <c r="X2233" t="str">
        <f t="shared" si="1142"/>
        <v>0.0000178332390861312-0.000422552184336545i</v>
      </c>
      <c r="Y2233" t="str">
        <f t="shared" si="1143"/>
        <v>0.009+0.18786724068467i</v>
      </c>
      <c r="Z2233" t="str">
        <f t="shared" si="1144"/>
        <v>-0.0314230654757823-0.00284368319951824i</v>
      </c>
      <c r="AA2233" t="str">
        <f t="shared" si="1145"/>
        <v>3.58492391728379-74.516231245007i</v>
      </c>
      <c r="AB2233" t="str">
        <f t="shared" si="1146"/>
        <v>1.35576349396569-0.308797971431226i</v>
      </c>
      <c r="AC2233" t="str">
        <f t="shared" si="1147"/>
        <v>0.986494250869825-1.4378489082946i</v>
      </c>
      <c r="AD2233" t="str">
        <f t="shared" si="1148"/>
        <v>0.585893970852576+0.54093476415602i</v>
      </c>
      <c r="AE2233" t="str">
        <f t="shared" si="1149"/>
        <v>-0.0168723375071007-0.018663925353814i</v>
      </c>
      <c r="AF2233" t="str">
        <f t="shared" si="1150"/>
        <v>-14.909612041355-1.16463657987317i</v>
      </c>
      <c r="AG2233" t="str">
        <f t="shared" si="1151"/>
        <v>1.15351987512596-0.151024230329082i</v>
      </c>
      <c r="AH2233" t="str">
        <f t="shared" si="1152"/>
        <v>0.162634585213844+0.279565005903785i</v>
      </c>
      <c r="AI2233">
        <f t="shared" si="1153"/>
        <v>-9.8044090996982529</v>
      </c>
      <c r="AJ2233">
        <f t="shared" si="1154"/>
        <v>59.811656596815681</v>
      </c>
      <c r="AK2233"/>
      <c r="AL2233"/>
      <c r="AM2233"/>
      <c r="AN2233"/>
    </row>
    <row r="2234" spans="1:40" x14ac:dyDescent="0.25">
      <c r="A2234"/>
      <c r="B2234">
        <f t="shared" si="1155"/>
        <v>300000</v>
      </c>
      <c r="C2234" s="186" t="str">
        <f t="shared" si="1123"/>
        <v>-8.49180912688521E-07+0.00816340838162504i</v>
      </c>
      <c r="D2234" s="158" t="str">
        <f t="shared" si="1124"/>
        <v>-5.95701246739296+0.062586130925792i</v>
      </c>
      <c r="E2234" t="str">
        <f t="shared" si="1125"/>
        <v>2870</v>
      </c>
      <c r="F2234" t="str">
        <f t="shared" si="1126"/>
        <v>0.777000777000777</v>
      </c>
      <c r="G2234" t="str">
        <f t="shared" si="1121"/>
        <v>0.777000777000777</v>
      </c>
      <c r="H2234" t="str">
        <f t="shared" si="1127"/>
        <v>8.95378168334391+1.22351479764513i</v>
      </c>
      <c r="I2234" t="str">
        <f t="shared" si="1128"/>
        <v>1178.09724509617i</v>
      </c>
      <c r="J2234" t="str">
        <f t="shared" si="1122"/>
        <v>-1186.16536538503+254.795102258216i</v>
      </c>
      <c r="K2234" t="str">
        <f t="shared" si="1129"/>
        <v>0.203934784769366-0.949391791077383i</v>
      </c>
      <c r="L2234" t="str">
        <f t="shared" si="1130"/>
        <v>0.0148372895632033-0.0579370471248495i</v>
      </c>
      <c r="M2234" t="str">
        <f t="shared" si="1131"/>
        <v>0.218772074332569-1.00732883820223i</v>
      </c>
      <c r="N2234" t="str">
        <f t="shared" si="1132"/>
        <v>-1.33047291576569i</v>
      </c>
      <c r="O2234" t="str">
        <f t="shared" si="1133"/>
        <v>0.238016755404596-0.971261048403913i</v>
      </c>
      <c r="P2234" t="str">
        <f t="shared" si="1134"/>
        <v>0.761983244595404+0.971261048403913i</v>
      </c>
      <c r="Q2234" t="str">
        <f t="shared" si="1135"/>
        <v>-0.761983244595404+0.359211867361777i</v>
      </c>
      <c r="R2234" t="str">
        <f t="shared" si="1136"/>
        <v>-0.326540460314864-1.42858555571099i</v>
      </c>
      <c r="S2234" t="str">
        <f t="shared" si="1137"/>
        <v>0.137335099151041i</v>
      </c>
      <c r="T2234" t="str">
        <f t="shared" si="1138"/>
        <v>0.196194938939314-0.0448454664941684i</v>
      </c>
      <c r="U2234" t="str">
        <f t="shared" si="1139"/>
        <v>0.0000499999999999999-0.00080381284389846i</v>
      </c>
      <c r="V2234" t="str">
        <f t="shared" si="1140"/>
        <v>3.33333333333333E-06-0.000884194128288304i</v>
      </c>
      <c r="W2234" t="str">
        <f t="shared" si="1141"/>
        <v>0.0000144633599906475-0.000421403063536562i</v>
      </c>
      <c r="X2234" t="str">
        <f t="shared" si="1142"/>
        <v>0.0000178107489806546-0.000421146237097736i</v>
      </c>
      <c r="Y2234" t="str">
        <f t="shared" si="1143"/>
        <v>0.009+0.188495559215388i</v>
      </c>
      <c r="Z2234" t="str">
        <f t="shared" si="1144"/>
        <v>-0.0312142131819083-0.00282246981115515i</v>
      </c>
      <c r="AA2234" t="str">
        <f t="shared" si="1145"/>
        <v>3.56100363263492-74.2678779211546i</v>
      </c>
      <c r="AB2234" t="str">
        <f t="shared" si="1146"/>
        <v>1.35528769521556-0.309786324022089i</v>
      </c>
      <c r="AC2234" t="str">
        <f t="shared" si="1147"/>
        <v>0.984442402531604-1.43299297615744i</v>
      </c>
      <c r="AD2234" t="str">
        <f t="shared" si="1148"/>
        <v>0.588277252303776+0.541637423572176i</v>
      </c>
      <c r="AE2234" t="str">
        <f t="shared" si="1149"/>
        <v>-0.016833856286853-0.0185671807918981i</v>
      </c>
      <c r="AF2234" t="str">
        <f t="shared" si="1150"/>
        <v>-14.9107941507369-1.16092866671934i</v>
      </c>
      <c r="AG2234" t="str">
        <f t="shared" si="1151"/>
        <v>1.15320245253149-0.151176015776419i</v>
      </c>
      <c r="AH2234" t="str">
        <f t="shared" si="1152"/>
        <v>0.162483069565977+0.27831874573792i</v>
      </c>
      <c r="AI2234">
        <f t="shared" si="1153"/>
        <v>-9.8354301716026917</v>
      </c>
      <c r="AJ2234">
        <f t="shared" si="1154"/>
        <v>59.723527328155527</v>
      </c>
      <c r="AK2234"/>
      <c r="AL2234"/>
      <c r="AM2234"/>
      <c r="AN2234"/>
    </row>
    <row r="2235" spans="1:40" x14ac:dyDescent="0.25">
      <c r="A2235"/>
      <c r="B2235">
        <f t="shared" si="1155"/>
        <v>301000</v>
      </c>
      <c r="C2235" s="186" t="str">
        <f t="shared" si="1123"/>
        <v>-8.43547887412415E-07+0.00813628742413054i</v>
      </c>
      <c r="D2235" s="158" t="str">
        <f t="shared" si="1124"/>
        <v>-5.95701242420643+0.0623782035850008i</v>
      </c>
      <c r="E2235" t="str">
        <f t="shared" si="1125"/>
        <v>2870</v>
      </c>
      <c r="F2235" t="str">
        <f t="shared" si="1126"/>
        <v>0.777000777000777</v>
      </c>
      <c r="G2235" t="str">
        <f t="shared" si="1121"/>
        <v>0.777000777000777</v>
      </c>
      <c r="H2235" t="str">
        <f t="shared" si="1127"/>
        <v>8.95495240541687+1.21962191551699i</v>
      </c>
      <c r="I2235" t="str">
        <f t="shared" si="1128"/>
        <v>1182.02423591316i</v>
      </c>
      <c r="J2235" t="str">
        <f t="shared" si="1122"/>
        <v>-1194.09299188055+255.644419265743i</v>
      </c>
      <c r="K2235" t="str">
        <f t="shared" si="1129"/>
        <v>0.202639108658164-0.946509766278552i</v>
      </c>
      <c r="L2235" t="str">
        <f t="shared" si="1130"/>
        <v>0.0147448866210407-0.057768150397868i</v>
      </c>
      <c r="M2235" t="str">
        <f t="shared" si="1131"/>
        <v>0.217383995279205-1.00427791667642i</v>
      </c>
      <c r="N2235" t="str">
        <f t="shared" si="1132"/>
        <v>-1.33490782548491i</v>
      </c>
      <c r="O2235" t="str">
        <f t="shared" si="1133"/>
        <v>0.233706973757837-0.972307076194015i</v>
      </c>
      <c r="P2235" t="str">
        <f t="shared" si="1134"/>
        <v>0.766293026242163+0.972307076194015i</v>
      </c>
      <c r="Q2235" t="str">
        <f t="shared" si="1135"/>
        <v>-0.766293026242163+0.362600749290895i</v>
      </c>
      <c r="R2235" t="str">
        <f t="shared" si="1136"/>
        <v>-0.326493463010099-1.42333782661279i</v>
      </c>
      <c r="S2235" t="str">
        <f t="shared" si="1137"/>
        <v>0.137792882814877i</v>
      </c>
      <c r="T2235" t="str">
        <f t="shared" si="1138"/>
        <v>0.196125822348438-0.044988475488374i</v>
      </c>
      <c r="U2235" t="str">
        <f t="shared" si="1139"/>
        <v>0.0000499999999999998-0.000801142369334012i</v>
      </c>
      <c r="V2235" t="str">
        <f t="shared" si="1140"/>
        <v>3.33333333333333E-06-0.000881256606267419i</v>
      </c>
      <c r="W2235" t="str">
        <f t="shared" si="1141"/>
        <v>0.0000144632844822998-0.000420005435268082i</v>
      </c>
      <c r="X2235" t="str">
        <f t="shared" si="1142"/>
        <v>0.0000177884816389416-0.000419749637828364i</v>
      </c>
      <c r="Y2235" t="str">
        <f t="shared" si="1143"/>
        <v>0.009+0.189123877746106i</v>
      </c>
      <c r="Z2235" t="str">
        <f t="shared" si="1144"/>
        <v>-0.031007437556355-0.00280151399699469i</v>
      </c>
      <c r="AA2235" t="str">
        <f t="shared" si="1145"/>
        <v>3.53732215933155-74.0211744014464i</v>
      </c>
      <c r="AB2235" t="str">
        <f t="shared" si="1146"/>
        <v>1.35481024729741-0.310774210514981i</v>
      </c>
      <c r="AC2235" t="str">
        <f t="shared" si="1147"/>
        <v>0.982410387709974-1.4281633521592i</v>
      </c>
      <c r="AD2235" t="str">
        <f t="shared" si="1148"/>
        <v>0.590664064322274+0.542329932839417i</v>
      </c>
      <c r="AE2235" t="str">
        <f t="shared" si="1149"/>
        <v>-0.016795634193417-0.018471015171181i</v>
      </c>
      <c r="AF2235" t="str">
        <f t="shared" si="1150"/>
        <v>-14.9119648296233-1.15724371193199i</v>
      </c>
      <c r="AG2235" t="str">
        <f t="shared" si="1151"/>
        <v>1.15288442880351-0.151327772344128i</v>
      </c>
      <c r="AH2235" t="str">
        <f t="shared" si="1152"/>
        <v>0.162332443404977+0.277079965447628i</v>
      </c>
      <c r="AI2235">
        <f t="shared" si="1153"/>
        <v>-9.8663549335050718</v>
      </c>
      <c r="AJ2235">
        <f t="shared" si="1154"/>
        <v>59.635303084019434</v>
      </c>
      <c r="AK2235"/>
      <c r="AL2235"/>
      <c r="AM2235"/>
      <c r="AN2235"/>
    </row>
    <row r="2236" spans="1:40" x14ac:dyDescent="0.25">
      <c r="A2236"/>
      <c r="B2236">
        <f t="shared" si="1155"/>
        <v>302000</v>
      </c>
      <c r="C2236" s="186" t="str">
        <f t="shared" si="1123"/>
        <v>-8.37970726644488E-07+0.00810934607562034i</v>
      </c>
      <c r="D2236" s="158" t="str">
        <f t="shared" si="1124"/>
        <v>-5.9570123814482+0.0621716532464226i</v>
      </c>
      <c r="E2236" t="str">
        <f t="shared" si="1125"/>
        <v>2870</v>
      </c>
      <c r="F2236" t="str">
        <f t="shared" si="1126"/>
        <v>0.777000777000777</v>
      </c>
      <c r="G2236" t="str">
        <f t="shared" si="1121"/>
        <v>0.777000777000777</v>
      </c>
      <c r="H2236" t="str">
        <f t="shared" si="1127"/>
        <v>8.95611184239392+1.21575316204281i</v>
      </c>
      <c r="I2236" t="str">
        <f t="shared" si="1128"/>
        <v>1185.95122673015i</v>
      </c>
      <c r="J2236" t="str">
        <f t="shared" si="1122"/>
        <v>-1202.04699982863+256.49373627327i</v>
      </c>
      <c r="K2236" t="str">
        <f t="shared" si="1129"/>
        <v>0.20135556212593-0.943644288819637i</v>
      </c>
      <c r="L2236" t="str">
        <f t="shared" si="1130"/>
        <v>0.0146533256754018-0.0576001579906003i</v>
      </c>
      <c r="M2236" t="str">
        <f t="shared" si="1131"/>
        <v>0.216008887801332-1.00124444681024i</v>
      </c>
      <c r="N2236" t="str">
        <f t="shared" si="1132"/>
        <v>-1.33934273520413i</v>
      </c>
      <c r="O2236" t="str">
        <f t="shared" si="1133"/>
        <v>0.229392595470709-0.973333980267417i</v>
      </c>
      <c r="P2236" t="str">
        <f t="shared" si="1134"/>
        <v>0.770607404529291+0.973333980267417i</v>
      </c>
      <c r="Q2236" t="str">
        <f t="shared" si="1135"/>
        <v>-0.770607404529291+0.366008754936713i</v>
      </c>
      <c r="R2236" t="str">
        <f t="shared" si="1136"/>
        <v>-0.326446286884603-1.4181231232151i</v>
      </c>
      <c r="S2236" t="str">
        <f t="shared" si="1137"/>
        <v>0.138250666478714i</v>
      </c>
      <c r="T2236" t="str">
        <f t="shared" si="1138"/>
        <v>0.196056466933363-0.0451314167312978i</v>
      </c>
      <c r="U2236" t="str">
        <f t="shared" si="1139"/>
        <v>0.0000499999999999998-0.000798489580031581i</v>
      </c>
      <c r="V2236" t="str">
        <f t="shared" si="1140"/>
        <v>3.33333333333333E-06-0.000878338538034743i</v>
      </c>
      <c r="W2236" t="str">
        <f t="shared" si="1141"/>
        <v>0.000014463208723687-0.000418617070684412i</v>
      </c>
      <c r="X2236" t="str">
        <f t="shared" si="1142"/>
        <v>0.0000177664341123777-0.000418362293690783i</v>
      </c>
      <c r="Y2236" t="str">
        <f t="shared" si="1143"/>
        <v>0.009+0.189752196276824i</v>
      </c>
      <c r="Z2236" t="str">
        <f t="shared" si="1144"/>
        <v>-0.0308027111635048-0.00278081165582959i</v>
      </c>
      <c r="AA2236" t="str">
        <f t="shared" si="1145"/>
        <v>3.51387632641323-73.7761043029131i</v>
      </c>
      <c r="AB2236" t="str">
        <f t="shared" si="1146"/>
        <v>1.35433114961448-0.311761628991323i</v>
      </c>
      <c r="AC2236" t="str">
        <f t="shared" si="1147"/>
        <v>0.980397965586847-1.42335982543117i</v>
      </c>
      <c r="AD2236" t="str">
        <f t="shared" si="1148"/>
        <v>0.593054365509829+0.543012274462724i</v>
      </c>
      <c r="AE2236" t="str">
        <f t="shared" si="1149"/>
        <v>-0.0167576674629704-0.0183754227406635i</v>
      </c>
      <c r="AF2236" t="str">
        <f t="shared" si="1150"/>
        <v>-14.9131242238421-1.15358150879639i</v>
      </c>
      <c r="AG2236" t="str">
        <f t="shared" si="1151"/>
        <v>1.15256580461543-0.151479489158492i</v>
      </c>
      <c r="AH2236" t="str">
        <f t="shared" si="1152"/>
        <v>0.162182692632029+0.27584858710024i</v>
      </c>
      <c r="AI2236">
        <f t="shared" si="1153"/>
        <v>-9.897184130711091</v>
      </c>
      <c r="AJ2236">
        <f t="shared" si="1154"/>
        <v>59.546984080851857</v>
      </c>
      <c r="AK2236"/>
      <c r="AL2236"/>
      <c r="AM2236"/>
      <c r="AN2236"/>
    </row>
    <row r="2237" spans="1:40" x14ac:dyDescent="0.25">
      <c r="A2237"/>
      <c r="B2237">
        <f t="shared" si="1155"/>
        <v>303000</v>
      </c>
      <c r="C2237" s="186" t="str">
        <f t="shared" si="1123"/>
        <v>-8.32448694117808E-07+0.0080825825577877i</v>
      </c>
      <c r="D2237" s="158" t="str">
        <f t="shared" si="1124"/>
        <v>-5.95701233911261+0.0619664662763724i</v>
      </c>
      <c r="E2237" t="str">
        <f t="shared" si="1125"/>
        <v>2870</v>
      </c>
      <c r="F2237" t="str">
        <f t="shared" si="1126"/>
        <v>0.777000777000777</v>
      </c>
      <c r="G2237" t="str">
        <f t="shared" si="1121"/>
        <v>0.777000777000777</v>
      </c>
      <c r="H2237" t="str">
        <f t="shared" si="1127"/>
        <v>8.95726013780764+1.21190831926739i</v>
      </c>
      <c r="I2237" t="str">
        <f t="shared" si="1128"/>
        <v>1189.87821754713i</v>
      </c>
      <c r="J2237" t="str">
        <f t="shared" si="1122"/>
        <v>-1210.02738922927+257.343053280798i</v>
      </c>
      <c r="K2237" t="str">
        <f t="shared" si="1129"/>
        <v>0.200083996523253-0.940795225878573i</v>
      </c>
      <c r="L2237" t="str">
        <f t="shared" si="1130"/>
        <v>0.0145625967601551-0.0574330634763755i</v>
      </c>
      <c r="M2237" t="str">
        <f t="shared" si="1131"/>
        <v>0.214646593283408-0.998228289354949i</v>
      </c>
      <c r="N2237" t="str">
        <f t="shared" si="1132"/>
        <v>-1.34377764492335i</v>
      </c>
      <c r="O2237" t="str">
        <f t="shared" si="1133"/>
        <v>0.225073705400095-0.974341740426567i</v>
      </c>
      <c r="P2237" t="str">
        <f t="shared" si="1134"/>
        <v>0.774926294599905+0.974341740426567i</v>
      </c>
      <c r="Q2237" t="str">
        <f t="shared" si="1135"/>
        <v>-0.774926294599905+0.369435904496783i</v>
      </c>
      <c r="R2237" t="str">
        <f t="shared" si="1136"/>
        <v>-0.326398931702461-1.41294111790614i</v>
      </c>
      <c r="S2237" t="str">
        <f t="shared" si="1137"/>
        <v>0.138708450142551i</v>
      </c>
      <c r="T2237" t="str">
        <f t="shared" si="1138"/>
        <v>0.195986872607444-0.0452742899446327i</v>
      </c>
      <c r="U2237" t="str">
        <f t="shared" si="1139"/>
        <v>0.0000500000000000002-0.000795854300889568i</v>
      </c>
      <c r="V2237" t="str">
        <f t="shared" si="1140"/>
        <v>3.33333333333333E-06-0.000875439730978521i</v>
      </c>
      <c r="W2237" t="str">
        <f t="shared" si="1141"/>
        <v>0.0000144631327148192-0.000417237878065586i</v>
      </c>
      <c r="X2237" t="str">
        <f t="shared" si="1142"/>
        <v>0.0000177446035009199-0.000416984113072534i</v>
      </c>
      <c r="Y2237" t="str">
        <f t="shared" si="1143"/>
        <v>0.009+0.190380514807541i</v>
      </c>
      <c r="Z2237" t="str">
        <f t="shared" si="1144"/>
        <v>-0.0306000070192352-0.00276035876602576i</v>
      </c>
      <c r="AA2237" t="str">
        <f t="shared" si="1145"/>
        <v>3.49066301541729-73.5326514587511i</v>
      </c>
      <c r="AB2237" t="str">
        <f t="shared" si="1146"/>
        <v>1.35385040156825-0.312748577528607i</v>
      </c>
      <c r="AC2237" t="str">
        <f t="shared" si="1147"/>
        <v>0.978404898967424-1.41858218712073i</v>
      </c>
      <c r="AD2237" t="str">
        <f t="shared" si="1148"/>
        <v>0.595448114379165+0.543684431103829i</v>
      </c>
      <c r="AE2237" t="str">
        <f t="shared" si="1149"/>
        <v>-0.0167199523942436-0.0182803978302661i</v>
      </c>
      <c r="AF2237" t="str">
        <f t="shared" si="1150"/>
        <v>-14.9142724769202-1.14994185299102i</v>
      </c>
      <c r="AG2237" t="str">
        <f t="shared" si="1151"/>
        <v>1.15224658068066-0.151631155464939i</v>
      </c>
      <c r="AH2237" t="str">
        <f t="shared" si="1152"/>
        <v>0.162033803353569+0.274624533843444i</v>
      </c>
      <c r="AI2237">
        <f t="shared" si="1153"/>
        <v>-9.9279185010380235</v>
      </c>
      <c r="AJ2237">
        <f t="shared" si="1154"/>
        <v>59.458570531623415</v>
      </c>
      <c r="AK2237"/>
      <c r="AL2237"/>
      <c r="AM2237"/>
      <c r="AN2237"/>
    </row>
    <row r="2238" spans="1:40" x14ac:dyDescent="0.25">
      <c r="A2238"/>
      <c r="B2238">
        <f t="shared" si="1155"/>
        <v>304000</v>
      </c>
      <c r="C2238" s="186" t="str">
        <f t="shared" si="1123"/>
        <v>-8.26981065655147E-07+0.00805599511572464i</v>
      </c>
      <c r="D2238" s="158" t="str">
        <f t="shared" si="1124"/>
        <v>-5.95701229719413+0.0617626292205556i</v>
      </c>
      <c r="E2238" t="str">
        <f t="shared" si="1125"/>
        <v>2870</v>
      </c>
      <c r="F2238" t="str">
        <f t="shared" si="1126"/>
        <v>0.777000777000777</v>
      </c>
      <c r="G2238" t="str">
        <f t="shared" si="1121"/>
        <v>0.777000777000777</v>
      </c>
      <c r="H2238" t="str">
        <f t="shared" si="1127"/>
        <v>8.95839743293275+1.208087171775i</v>
      </c>
      <c r="I2238" t="str">
        <f t="shared" si="1128"/>
        <v>1193.80520836412i</v>
      </c>
      <c r="J2238" t="str">
        <f t="shared" si="1122"/>
        <v>-1218.03416008248+258.192370288325i</v>
      </c>
      <c r="K2238" t="str">
        <f t="shared" si="1129"/>
        <v>0.198824265434559-0.937962445916437i</v>
      </c>
      <c r="L2238" t="str">
        <f t="shared" si="1130"/>
        <v>0.0144726900525179-0.0572668604768565i</v>
      </c>
      <c r="M2238" t="str">
        <f t="shared" si="1131"/>
        <v>0.213296955487077-0.995229306393293i</v>
      </c>
      <c r="N2238" t="str">
        <f t="shared" si="1132"/>
        <v>-1.34821255464257i</v>
      </c>
      <c r="O2238" t="str">
        <f t="shared" si="1133"/>
        <v>0.22075038849162-0.975330336850443i</v>
      </c>
      <c r="P2238" t="str">
        <f t="shared" si="1134"/>
        <v>0.77924961150838+0.975330336850443i</v>
      </c>
      <c r="Q2238" t="str">
        <f t="shared" si="1135"/>
        <v>-0.77924961150838+0.372882217792127i</v>
      </c>
      <c r="R2238" t="str">
        <f t="shared" si="1136"/>
        <v>-0.326351397226764-1.40779148738289i</v>
      </c>
      <c r="S2238" t="str">
        <f t="shared" si="1137"/>
        <v>0.139166233806388i</v>
      </c>
      <c r="T2238" t="str">
        <f t="shared" si="1138"/>
        <v>0.19591703928377-0.0454170948495012i</v>
      </c>
      <c r="U2238" t="str">
        <f t="shared" si="1139"/>
        <v>0.0000500000000000001-0.000793236359110325i</v>
      </c>
      <c r="V2238" t="str">
        <f t="shared" si="1140"/>
        <v>3.33333333333333E-06-0.000872559995021353i</v>
      </c>
      <c r="W2238" t="str">
        <f t="shared" si="1141"/>
        <v>0.0000144630564557066-0.000415867766898477i</v>
      </c>
      <c r="X2238" t="str">
        <f t="shared" si="1142"/>
        <v>0.0000177229869521388-0.000415615005566221i</v>
      </c>
      <c r="Y2238" t="str">
        <f t="shared" si="1143"/>
        <v>0.009+0.191008833338259i</v>
      </c>
      <c r="Z2238" t="str">
        <f t="shared" si="1144"/>
        <v>-0.0303992985820348-0.00274015138371162i</v>
      </c>
      <c r="AA2238" t="str">
        <f t="shared" si="1145"/>
        <v>3.46767915933849-73.2907999147699i</v>
      </c>
      <c r="AB2238" t="str">
        <f t="shared" si="1146"/>
        <v>1.35336800255835-0.313735054200386i</v>
      </c>
      <c r="AC2238" t="str">
        <f t="shared" si="1147"/>
        <v>0.97643095421621-1.41383023037154i</v>
      </c>
      <c r="AD2238" t="str">
        <f t="shared" si="1148"/>
        <v>0.597845269354529+0.544346385581679i</v>
      </c>
      <c r="AE2238" t="str">
        <f t="shared" si="1149"/>
        <v>-0.0166824853472952-0.0181859348494161i</v>
      </c>
      <c r="AF2238" t="str">
        <f t="shared" si="1150"/>
        <v>-14.9154097301269-1.14632454255444i</v>
      </c>
      <c r="AG2238" t="str">
        <f t="shared" si="1151"/>
        <v>1.15192675775198-0.151782760626232i</v>
      </c>
      <c r="AH2238" t="str">
        <f t="shared" si="1152"/>
        <v>0.161885761877548+0.273407729886686i</v>
      </c>
      <c r="AI2238">
        <f t="shared" si="1153"/>
        <v>-9.9585587749208706</v>
      </c>
      <c r="AJ2238">
        <f t="shared" si="1154"/>
        <v>59.370062645861715</v>
      </c>
      <c r="AK2238"/>
      <c r="AL2238"/>
      <c r="AM2238"/>
      <c r="AN2238"/>
    </row>
    <row r="2239" spans="1:40" x14ac:dyDescent="0.25">
      <c r="A2239"/>
      <c r="B2239">
        <f t="shared" si="1155"/>
        <v>305000</v>
      </c>
      <c r="C2239" s="186" t="str">
        <f t="shared" si="1123"/>
        <v>-8.21567128931564E-07+0.00802958201753851i</v>
      </c>
      <c r="D2239" s="158" t="str">
        <f t="shared" si="1124"/>
        <v>-5.95701225568728+0.0615601288011286i</v>
      </c>
      <c r="E2239" t="str">
        <f t="shared" si="1125"/>
        <v>2870</v>
      </c>
      <c r="F2239" t="str">
        <f t="shared" si="1126"/>
        <v>0.777000777000777</v>
      </c>
      <c r="G2239" t="str">
        <f t="shared" si="1121"/>
        <v>0.777000777000777</v>
      </c>
      <c r="H2239" t="str">
        <f t="shared" si="1127"/>
        <v>8.95952386682825+1.20428950665387i</v>
      </c>
      <c r="I2239" t="str">
        <f t="shared" si="1128"/>
        <v>1197.73219918111i</v>
      </c>
      <c r="J2239" t="str">
        <f t="shared" si="1122"/>
        <v>-1226.06731238825+259.041687295853i</v>
      </c>
      <c r="K2239" t="str">
        <f t="shared" si="1129"/>
        <v>0.197576224638653-0.935145818664562i</v>
      </c>
      <c r="L2239" t="str">
        <f t="shared" si="1130"/>
        <v>0.0143835958706582-0.0571015426618517i</v>
      </c>
      <c r="M2239" t="str">
        <f t="shared" si="1131"/>
        <v>0.211959820509311-0.992247361326414i</v>
      </c>
      <c r="N2239" t="str">
        <f t="shared" si="1132"/>
        <v>-1.35264746436179i</v>
      </c>
      <c r="O2239" t="str">
        <f t="shared" si="1133"/>
        <v>0.216422729777974-0.976299750094944i</v>
      </c>
      <c r="P2239" t="str">
        <f t="shared" si="1134"/>
        <v>0.783577270222026+0.976299750094944i</v>
      </c>
      <c r="Q2239" t="str">
        <f t="shared" si="1135"/>
        <v>-0.783577270222026+0.376347714266846i</v>
      </c>
      <c r="R2239" t="str">
        <f t="shared" si="1136"/>
        <v>-0.326303683219606-1.40267391258052i</v>
      </c>
      <c r="S2239" t="str">
        <f t="shared" si="1137"/>
        <v>0.139624017470225i</v>
      </c>
      <c r="T2239" t="str">
        <f t="shared" si="1138"/>
        <v>0.195846966875171-0.045559831166453i</v>
      </c>
      <c r="U2239" t="str">
        <f t="shared" si="1139"/>
        <v>0.00005-0.000790635584162421i</v>
      </c>
      <c r="V2239" t="str">
        <f t="shared" si="1140"/>
        <v>3.33333333333333E-06-0.000869699142578666i</v>
      </c>
      <c r="W2239" t="str">
        <f t="shared" si="1141"/>
        <v>0.0000144629799463594-0.000414506647857018i</v>
      </c>
      <c r="X2239" t="str">
        <f t="shared" si="1142"/>
        <v>0.0000177015816602838-0.000414254881949746i</v>
      </c>
      <c r="Y2239" t="str">
        <f t="shared" si="1143"/>
        <v>0.009+0.191637151868977i</v>
      </c>
      <c r="Z2239" t="str">
        <f t="shared" si="1144"/>
        <v>-0.0302005597443221-0.00272018564101484i</v>
      </c>
      <c r="AA2239" t="str">
        <f t="shared" si="1145"/>
        <v>3.44492174161295-73.0505339259118i</v>
      </c>
      <c r="AB2239" t="str">
        <f t="shared" si="1146"/>
        <v>1.35288395198263-0.314721057076255i</v>
      </c>
      <c r="AC2239" t="str">
        <f t="shared" si="1147"/>
        <v>0.974475901194392-1.409103750304i</v>
      </c>
      <c r="AD2239" t="str">
        <f t="shared" si="1148"/>
        <v>0.600245788772239+0.54499812087292i</v>
      </c>
      <c r="AE2239" t="str">
        <f t="shared" si="1149"/>
        <v>-0.0166452627423151-0.0180920282856637i</v>
      </c>
      <c r="AF2239" t="str">
        <f t="shared" si="1150"/>
        <v>-14.9165361225155-1.14272937785274i</v>
      </c>
      <c r="AG2239" t="str">
        <f t="shared" si="1151"/>
        <v>1.15160633662091-0.151934294120709i</v>
      </c>
      <c r="AH2239" t="str">
        <f t="shared" si="1152"/>
        <v>0.161738554709755+0.272198100482938i</v>
      </c>
      <c r="AI2239">
        <f t="shared" si="1153"/>
        <v>-9.9891056755173899</v>
      </c>
      <c r="AJ2239">
        <f t="shared" si="1154"/>
        <v>59.281460629682954</v>
      </c>
      <c r="AK2239"/>
      <c r="AL2239"/>
      <c r="AM2239"/>
      <c r="AN2239"/>
    </row>
    <row r="2240" spans="1:40" x14ac:dyDescent="0.25">
      <c r="A2240"/>
      <c r="B2240">
        <f t="shared" si="1155"/>
        <v>306000</v>
      </c>
      <c r="C2240" s="186" t="str">
        <f t="shared" si="1123"/>
        <v>-8.16206183242341E-07+0.00800334155397565i</v>
      </c>
      <c r="D2240" s="158" t="str">
        <f t="shared" si="1124"/>
        <v>-5.9570122145867+0.0613589519138133i</v>
      </c>
      <c r="E2240" t="str">
        <f t="shared" si="1125"/>
        <v>2870</v>
      </c>
      <c r="F2240" t="str">
        <f t="shared" si="1126"/>
        <v>0.777000777000777</v>
      </c>
      <c r="G2240" t="str">
        <f t="shared" si="1121"/>
        <v>0.777000777000777</v>
      </c>
      <c r="H2240" t="str">
        <f t="shared" si="1127"/>
        <v>8.96063957637871+1.20051511346122i</v>
      </c>
      <c r="I2240" t="str">
        <f t="shared" si="1128"/>
        <v>1201.6591899981i</v>
      </c>
      <c r="J2240" t="str">
        <f t="shared" si="1122"/>
        <v>-1234.12684614659+259.89100430338i</v>
      </c>
      <c r="K2240" t="str">
        <f t="shared" si="1129"/>
        <v>0.196339732070029-0.932345215111779i</v>
      </c>
      <c r="L2240" t="str">
        <f t="shared" si="1130"/>
        <v>0.0142953046713429-0.0569371037491189i</v>
      </c>
      <c r="M2240" t="str">
        <f t="shared" si="1131"/>
        <v>0.210635036741372-0.989282318860898i</v>
      </c>
      <c r="N2240" t="str">
        <f t="shared" si="1132"/>
        <v>-1.357082374081i</v>
      </c>
      <c r="O2240" t="str">
        <f t="shared" si="1133"/>
        <v>0.212090814377255-0.977249961093267i</v>
      </c>
      <c r="P2240" t="str">
        <f t="shared" si="1134"/>
        <v>0.787909185622745+0.977249961093267i</v>
      </c>
      <c r="Q2240" t="str">
        <f t="shared" si="1135"/>
        <v>-0.787909185622745+0.379832412987733i</v>
      </c>
      <c r="R2240" t="str">
        <f t="shared" si="1136"/>
        <v>-0.326255789442084-1.39758807860316i</v>
      </c>
      <c r="S2240" t="str">
        <f t="shared" si="1137"/>
        <v>0.140081801134061i</v>
      </c>
      <c r="T2240" t="str">
        <f t="shared" si="1138"/>
        <v>0.195776655294222-0.0457024986154621i</v>
      </c>
      <c r="U2240" t="str">
        <f t="shared" si="1139"/>
        <v>0.00005-0.000788051807743589i</v>
      </c>
      <c r="V2240" t="str">
        <f t="shared" si="1140"/>
        <v>3.33333333333333E-06-0.00086685698851795i</v>
      </c>
      <c r="W2240" t="str">
        <f t="shared" si="1141"/>
        <v>0.0000144629031867875-0.000413154432782796i</v>
      </c>
      <c r="X2240" t="str">
        <f t="shared" si="1142"/>
        <v>0.0000176803848653692-0.000412903654166959i</v>
      </c>
      <c r="Y2240" t="str">
        <f t="shared" si="1143"/>
        <v>0.009+0.192265470399695i</v>
      </c>
      <c r="Z2240" t="str">
        <f t="shared" si="1144"/>
        <v>-0.0300037648239609-0.00270045774434442i</v>
      </c>
      <c r="AA2240" t="str">
        <f t="shared" si="1145"/>
        <v>3.42238779512479-72.8118379528332i</v>
      </c>
      <c r="AB2240" t="str">
        <f t="shared" si="1146"/>
        <v>1.35239824923715-0.315706584221834i</v>
      </c>
      <c r="AC2240" t="str">
        <f t="shared" si="1147"/>
        <v>0.972539513198405-1.40440254399581i</v>
      </c>
      <c r="AD2240" t="str">
        <f t="shared" si="1148"/>
        <v>0.602649630881204+0.545639620112388i</v>
      </c>
      <c r="AE2240" t="str">
        <f t="shared" si="1149"/>
        <v>-0.0166082810584529-0.0179986727033269i</v>
      </c>
      <c r="AF2240" t="str">
        <f t="shared" si="1150"/>
        <v>-14.9176517909654-1.13915616154741i</v>
      </c>
      <c r="AG2240" t="str">
        <f t="shared" si="1151"/>
        <v>1.15128531811707-0.152085745540525i</v>
      </c>
      <c r="AH2240" t="str">
        <f t="shared" si="1152"/>
        <v>0.161592168550226+0.270995571910853i</v>
      </c>
      <c r="AI2240">
        <f t="shared" si="1153"/>
        <v>-10.019559918810906</v>
      </c>
      <c r="AJ2240">
        <f t="shared" si="1154"/>
        <v>59.192764685823285</v>
      </c>
      <c r="AK2240"/>
      <c r="AL2240"/>
      <c r="AM2240"/>
      <c r="AN2240"/>
    </row>
    <row r="2241" spans="1:40" x14ac:dyDescent="0.25">
      <c r="A2241"/>
      <c r="B2241">
        <f t="shared" si="1155"/>
        <v>307000</v>
      </c>
      <c r="C2241" s="186" t="str">
        <f t="shared" si="1123"/>
        <v>-8.10897539276271E-07+0.00797727203805279i</v>
      </c>
      <c r="D2241" s="158" t="str">
        <f t="shared" si="1124"/>
        <v>-5.95701217388709+0.0611590856250714i</v>
      </c>
      <c r="E2241" t="str">
        <f t="shared" si="1125"/>
        <v>2870</v>
      </c>
      <c r="F2241" t="str">
        <f t="shared" si="1126"/>
        <v>0.777000777000777</v>
      </c>
      <c r="G2241" t="str">
        <f t="shared" si="1121"/>
        <v>0.777000777000777</v>
      </c>
      <c r="H2241" t="str">
        <f t="shared" si="1127"/>
        <v>8.96174469633458+1.19676378418888i</v>
      </c>
      <c r="I2241" t="str">
        <f t="shared" si="1128"/>
        <v>1205.58618081508i</v>
      </c>
      <c r="J2241" t="str">
        <f t="shared" si="1122"/>
        <v>-1242.21276135749+260.740321310908i</v>
      </c>
      <c r="K2241" t="str">
        <f t="shared" si="1129"/>
        <v>0.195114647781-0.929560507491751i</v>
      </c>
      <c r="L2241" t="str">
        <f t="shared" si="1130"/>
        <v>0.0142078070476291-0.0567735375041621i</v>
      </c>
      <c r="M2241" t="str">
        <f t="shared" si="1131"/>
        <v>0.209322454828629-0.986334044995913i</v>
      </c>
      <c r="N2241" t="str">
        <f t="shared" si="1132"/>
        <v>-1.36151728380022i</v>
      </c>
      <c r="O2241" t="str">
        <f t="shared" si="1133"/>
        <v>0.207754727491253-0.978180951156296i</v>
      </c>
      <c r="P2241" t="str">
        <f t="shared" si="1134"/>
        <v>0.792245272508747+0.978180951156296i</v>
      </c>
      <c r="Q2241" t="str">
        <f t="shared" si="1135"/>
        <v>-0.792245272508747+0.383336332643924i</v>
      </c>
      <c r="R2241" t="str">
        <f t="shared" si="1136"/>
        <v>-0.326207715654292-1.39253367465589i</v>
      </c>
      <c r="S2241" t="str">
        <f t="shared" si="1137"/>
        <v>0.140539584797898i</v>
      </c>
      <c r="T2241" t="str">
        <f t="shared" si="1138"/>
        <v>0.19570610445323-0.045845096915925i</v>
      </c>
      <c r="U2241" t="str">
        <f t="shared" si="1139"/>
        <v>0.0000499999999999999-0.000785484863744423i</v>
      </c>
      <c r="V2241" t="str">
        <f t="shared" si="1140"/>
        <v>3.33333333333333E-06-0.000864033350118867i</v>
      </c>
      <c r="W2241" t="str">
        <f t="shared" si="1141"/>
        <v>0.0000144628261770012-0.000411811034666046i</v>
      </c>
      <c r="X2241" t="str">
        <f t="shared" si="1142"/>
        <v>0.000017659393852282-0.000411561235308666i</v>
      </c>
      <c r="Y2241" t="str">
        <f t="shared" si="1143"/>
        <v>0.009+0.192893788930413i</v>
      </c>
      <c r="Z2241" t="str">
        <f t="shared" si="1144"/>
        <v>-0.0298088885559699-0.00268096397271752i</v>
      </c>
      <c r="AA2241" t="str">
        <f t="shared" si="1145"/>
        <v>3.40007440123618-72.5746966585592i</v>
      </c>
      <c r="AB2241" t="str">
        <f t="shared" si="1146"/>
        <v>1.35191089371615-0.316691633698751i</v>
      </c>
      <c r="AC2241" t="str">
        <f t="shared" si="1147"/>
        <v>0.970621566899777-1.3997264104626i</v>
      </c>
      <c r="AD2241" t="str">
        <f t="shared" si="1148"/>
        <v>0.605056753843482+0.546270866593559i</v>
      </c>
      <c r="AE2241" t="str">
        <f t="shared" si="1149"/>
        <v>-0.0165715368326747-0.0179058627421643i</v>
      </c>
      <c r="AF2241" t="str">
        <f t="shared" si="1150"/>
        <v>-14.9187568702217-1.13560469856381i</v>
      </c>
      <c r="AG2241" t="str">
        <f t="shared" si="1151"/>
        <v>1.15096370310764-0.152237104589962i</v>
      </c>
      <c r="AH2241" t="str">
        <f t="shared" si="1152"/>
        <v>0.161446590289704+0.269800071457253i</v>
      </c>
      <c r="AI2241">
        <f t="shared" si="1153"/>
        <v>-10.049922213712513</v>
      </c>
      <c r="AJ2241">
        <f t="shared" si="1154"/>
        <v>59.103975013670187</v>
      </c>
      <c r="AK2241"/>
      <c r="AL2241"/>
      <c r="AM2241"/>
      <c r="AN2241"/>
    </row>
    <row r="2242" spans="1:40" x14ac:dyDescent="0.25">
      <c r="A2242"/>
      <c r="B2242">
        <f t="shared" si="1155"/>
        <v>308000</v>
      </c>
      <c r="C2242" s="186" t="str">
        <f t="shared" si="1123"/>
        <v>-8.05640518894092E-07+0.00795137180469567i</v>
      </c>
      <c r="D2242" s="158" t="str">
        <f t="shared" si="1124"/>
        <v>-5.95701213358327+0.0609605171693335i</v>
      </c>
      <c r="E2242" t="str">
        <f t="shared" si="1125"/>
        <v>2870</v>
      </c>
      <c r="F2242" t="str">
        <f t="shared" si="1126"/>
        <v>0.777000777000777</v>
      </c>
      <c r="G2242" t="str">
        <f t="shared" si="1121"/>
        <v>0.777000777000777</v>
      </c>
      <c r="H2242" t="str">
        <f t="shared" si="1127"/>
        <v>8.96283935935178+1.19303531322945i</v>
      </c>
      <c r="I2242" t="str">
        <f t="shared" si="1128"/>
        <v>1209.51317163207i</v>
      </c>
      <c r="J2242" t="str">
        <f t="shared" si="1122"/>
        <v>-1250.32505802095+261.589638318435i</v>
      </c>
      <c r="K2242" t="str">
        <f t="shared" si="1129"/>
        <v>0.193900833904551-0.926791569270396i</v>
      </c>
      <c r="L2242" t="str">
        <f t="shared" si="1130"/>
        <v>0.0141210937265995-0.0566108377400209i</v>
      </c>
      <c r="M2242" t="str">
        <f t="shared" si="1131"/>
        <v>0.208021927631151-0.983402407010417i</v>
      </c>
      <c r="N2242" t="str">
        <f t="shared" si="1132"/>
        <v>-1.36595219351944i</v>
      </c>
      <c r="O2242" t="str">
        <f t="shared" si="1133"/>
        <v>0.203414554403836-0.979092701972949i</v>
      </c>
      <c r="P2242" t="str">
        <f t="shared" si="1134"/>
        <v>0.796585445596164+0.979092701972949i</v>
      </c>
      <c r="Q2242" t="str">
        <f t="shared" si="1135"/>
        <v>-0.796585445596164+0.386859491546491i</v>
      </c>
      <c r="R2242" t="str">
        <f t="shared" si="1136"/>
        <v>-0.326159461615315-1.38751039397832i</v>
      </c>
      <c r="S2242" t="str">
        <f t="shared" si="1137"/>
        <v>0.140997368461735i</v>
      </c>
      <c r="T2242" t="str">
        <f t="shared" si="1138"/>
        <v>0.195635314264248-0.0459876257866557i</v>
      </c>
      <c r="U2242" t="str">
        <f t="shared" si="1139"/>
        <v>0.0000499999999999998-0.000782934588212785i</v>
      </c>
      <c r="V2242" t="str">
        <f t="shared" si="1140"/>
        <v>3.33333333333333E-06-0.000861228047034064i</v>
      </c>
      <c r="W2242" t="str">
        <f t="shared" si="1141"/>
        <v>0.0000144627489170108-0.000410476367626996i</v>
      </c>
      <c r="X2242" t="str">
        <f t="shared" si="1142"/>
        <v>0.0000176386059499089-0.000410227539594025i</v>
      </c>
      <c r="Y2242" t="str">
        <f t="shared" si="1143"/>
        <v>0.009+0.193522107461131i</v>
      </c>
      <c r="Z2242" t="str">
        <f t="shared" si="1144"/>
        <v>-0.0296159060844188-0.00266170067612936i</v>
      </c>
      <c r="AA2242" t="str">
        <f t="shared" si="1145"/>
        <v>3.37797868883904-72.339094905199i</v>
      </c>
      <c r="AB2242" t="str">
        <f t="shared" si="1146"/>
        <v>1.35142188481211-0.317676203564613i</v>
      </c>
      <c r="AC2242" t="str">
        <f t="shared" si="1147"/>
        <v>0.968721842286167-1.39507515063884i</v>
      </c>
      <c r="AD2242" t="str">
        <f t="shared" si="1148"/>
        <v>0.607467115734779+0.546891843769043i</v>
      </c>
      <c r="AE2242" t="str">
        <f t="shared" si="1149"/>
        <v>-0.0165350266586443-0.0178135931160762i</v>
      </c>
      <c r="AF2242" t="str">
        <f t="shared" si="1150"/>
        <v>-14.919851492935-1.13207479606012i</v>
      </c>
      <c r="AG2242" t="str">
        <f t="shared" si="1151"/>
        <v>1.15064149249669-0.152388361083738i</v>
      </c>
      <c r="AH2242" t="str">
        <f t="shared" si="1152"/>
        <v>0.161301807006198+0.268611527400025i</v>
      </c>
      <c r="AI2242">
        <f t="shared" si="1153"/>
        <v>-10.080193262160007</v>
      </c>
      <c r="AJ2242">
        <f t="shared" si="1154"/>
        <v>59.015091809294411</v>
      </c>
      <c r="AK2242"/>
      <c r="AL2242"/>
      <c r="AM2242"/>
      <c r="AN2242"/>
    </row>
    <row r="2243" spans="1:40" x14ac:dyDescent="0.25">
      <c r="A2243"/>
      <c r="B2243">
        <f t="shared" si="1155"/>
        <v>309000</v>
      </c>
      <c r="C2243" s="186" t="str">
        <f t="shared" si="1123"/>
        <v>-8.00434454911861E-07+0.00792563921038426i</v>
      </c>
      <c r="D2243" s="158" t="str">
        <f t="shared" si="1124"/>
        <v>-5.95701209367011+0.0607632339462794i</v>
      </c>
      <c r="E2243" t="str">
        <f t="shared" si="1125"/>
        <v>2870</v>
      </c>
      <c r="F2243" t="str">
        <f t="shared" si="1126"/>
        <v>0.777000777000777</v>
      </c>
      <c r="G2243" t="str">
        <f t="shared" si="1121"/>
        <v>0.777000777000777</v>
      </c>
      <c r="H2243" t="str">
        <f t="shared" si="1127"/>
        <v>8.96392369603027+1.18932949734296i</v>
      </c>
      <c r="I2243" t="str">
        <f t="shared" si="1128"/>
        <v>1213.44016244906i</v>
      </c>
      <c r="J2243" t="str">
        <f t="shared" si="1122"/>
        <v>-1258.46373613698+262.438955325963i</v>
      </c>
      <c r="K2243" t="str">
        <f t="shared" si="1129"/>
        <v>0.192698154617945-0.924038275133349i</v>
      </c>
      <c r="L2243" t="str">
        <f t="shared" si="1130"/>
        <v>0.0140351555671399-0.0564489983170547i</v>
      </c>
      <c r="M2243" t="str">
        <f t="shared" si="1131"/>
        <v>0.206733310185085-0.980487273450404i</v>
      </c>
      <c r="N2243" t="str">
        <f t="shared" si="1132"/>
        <v>-1.37038710323866i</v>
      </c>
      <c r="O2243" t="str">
        <f t="shared" si="1133"/>
        <v>0.199070380479228-0.979985195610554i</v>
      </c>
      <c r="P2243" t="str">
        <f t="shared" si="1134"/>
        <v>0.800929619520772+0.979985195610554i</v>
      </c>
      <c r="Q2243" t="str">
        <f t="shared" si="1135"/>
        <v>-0.800929619520772+0.390401907628106i</v>
      </c>
      <c r="R2243" t="str">
        <f t="shared" si="1136"/>
        <v>-0.326111027083241-1.38251793377919i</v>
      </c>
      <c r="S2243" t="str">
        <f t="shared" si="1137"/>
        <v>0.141455152125572i</v>
      </c>
      <c r="T2243" t="str">
        <f t="shared" si="1138"/>
        <v>0.195564284639067-0.0461300849458864i</v>
      </c>
      <c r="U2243" t="str">
        <f t="shared" si="1139"/>
        <v>0.0000500000000000002-0.000780400819318897i</v>
      </c>
      <c r="V2243" t="str">
        <f t="shared" si="1140"/>
        <v>3.33333333333333E-06-0.00085844090125078i</v>
      </c>
      <c r="W2243" t="str">
        <f t="shared" si="1141"/>
        <v>0.0000144626714068265-0.000409150346897588i</v>
      </c>
      <c r="X2243" t="str">
        <f t="shared" si="1142"/>
        <v>0.0000176180185302832-0.000408902482352298i</v>
      </c>
      <c r="Y2243" t="str">
        <f t="shared" si="1143"/>
        <v>0.009+0.194150425991849i</v>
      </c>
      <c r="Z2243" t="str">
        <f t="shared" si="1144"/>
        <v>-0.0294247929545102-0.0026426642739649i</v>
      </c>
      <c r="AA2243" t="str">
        <f t="shared" si="1145"/>
        <v>3.35609783342875-72.1050177507278i</v>
      </c>
      <c r="AB2243" t="str">
        <f t="shared" si="1146"/>
        <v>1.35093122191569-0.318660291873007i</v>
      </c>
      <c r="AC2243" t="str">
        <f t="shared" si="1147"/>
        <v>0.966840122603538-1.39044856735859i</v>
      </c>
      <c r="AD2243" t="str">
        <f t="shared" si="1148"/>
        <v>0.609880674545064+0.547502535251045i</v>
      </c>
      <c r="AE2243" t="str">
        <f t="shared" si="1149"/>
        <v>-0.0164987471856325-0.0177218586118333i</v>
      </c>
      <c r="AF2243" t="str">
        <f t="shared" si="1150"/>
        <v>-14.9209357897004-1.12856626339668i</v>
      </c>
      <c r="AG2243" t="str">
        <f t="shared" si="1151"/>
        <v>1.15031868722468-0.152539504945393i</v>
      </c>
      <c r="AH2243" t="str">
        <f t="shared" si="1152"/>
        <v>0.161157805961611+0.267429868991351i</v>
      </c>
      <c r="AI2243">
        <f t="shared" si="1153"/>
        <v>-10.110373759215525</v>
      </c>
      <c r="AJ2243">
        <f t="shared" si="1154"/>
        <v>58.926115265480639</v>
      </c>
      <c r="AK2243"/>
      <c r="AL2243"/>
      <c r="AM2243"/>
      <c r="AN2243"/>
    </row>
    <row r="2244" spans="1:40" x14ac:dyDescent="0.25">
      <c r="A2244"/>
      <c r="B2244">
        <f t="shared" si="1155"/>
        <v>310000</v>
      </c>
      <c r="C2244" s="186" t="str">
        <f t="shared" si="1123"/>
        <v>-7.95278690889281E-07+0.00790007263280523i</v>
      </c>
      <c r="D2244" s="158" t="str">
        <f t="shared" si="1124"/>
        <v>-5.95701205414259+0.0605672235181735i</v>
      </c>
      <c r="E2244" t="str">
        <f t="shared" si="1125"/>
        <v>2870</v>
      </c>
      <c r="F2244" t="str">
        <f t="shared" si="1126"/>
        <v>0.777000777000777</v>
      </c>
      <c r="G2244" t="str">
        <f t="shared" si="1121"/>
        <v>0.777000777000777</v>
      </c>
      <c r="H2244" t="str">
        <f t="shared" si="1127"/>
        <v>8.96499783495198+1.18564613562406i</v>
      </c>
      <c r="I2244" t="str">
        <f t="shared" si="1128"/>
        <v>1217.36715326604i</v>
      </c>
      <c r="J2244" t="str">
        <f t="shared" si="1122"/>
        <v>-1266.62879570557+263.28827233349i</v>
      </c>
      <c r="K2244" t="str">
        <f t="shared" si="1129"/>
        <v>0.191506476107073-0.921300500973604i</v>
      </c>
      <c r="L2244" t="str">
        <f t="shared" si="1130"/>
        <v>0.0139499835577579-0.0562880131427192i</v>
      </c>
      <c r="M2244" t="str">
        <f t="shared" si="1131"/>
        <v>0.205456459664831-0.977588514116323i</v>
      </c>
      <c r="N2244" t="str">
        <f t="shared" si="1132"/>
        <v>-1.37482201295788i</v>
      </c>
      <c r="O2244" t="str">
        <f t="shared" si="1133"/>
        <v>0.194722291160345-0.980858414515197i</v>
      </c>
      <c r="P2244" t="str">
        <f t="shared" si="1134"/>
        <v>0.805277708839655+0.980858414515197i</v>
      </c>
      <c r="Q2244" t="str">
        <f t="shared" si="1135"/>
        <v>-0.805277708839655+0.393963598442683i</v>
      </c>
      <c r="R2244" t="str">
        <f t="shared" si="1136"/>
        <v>-0.326062411815143-1.37755599517244i</v>
      </c>
      <c r="S2244" t="str">
        <f t="shared" si="1137"/>
        <v>0.141912935789409i</v>
      </c>
      <c r="T2244" t="str">
        <f t="shared" si="1138"/>
        <v>0.195493015489222-0.0462724741112622i</v>
      </c>
      <c r="U2244" t="str">
        <f t="shared" si="1139"/>
        <v>0.0000500000000000002-0.000777883397321094i</v>
      </c>
      <c r="V2244" t="str">
        <f t="shared" si="1140"/>
        <v>3.33333333333333E-06-0.000855671737053203i</v>
      </c>
      <c r="W2244" t="str">
        <f t="shared" si="1141"/>
        <v>0.0000144625936464586-0.000407832888803544i</v>
      </c>
      <c r="X2244" t="str">
        <f t="shared" si="1142"/>
        <v>0.0000175976290077518-0.000407585980004938i</v>
      </c>
      <c r="Y2244" t="str">
        <f t="shared" si="1143"/>
        <v>0.009+0.194778744522567i</v>
      </c>
      <c r="Z2244" t="str">
        <f t="shared" si="1144"/>
        <v>-0.029235525104836-0.00262385125345134i</v>
      </c>
      <c r="AA2244" t="str">
        <f t="shared" si="1145"/>
        <v>3.33442905619852-71.8724504458294i</v>
      </c>
      <c r="AB2244" t="str">
        <f t="shared" si="1146"/>
        <v>1.35043890441578-0.319643896673462i</v>
      </c>
      <c r="AC2244" t="str">
        <f t="shared" si="1147"/>
        <v>0.964976194299558-1.3858464653367i</v>
      </c>
      <c r="AD2244" t="str">
        <f t="shared" si="1148"/>
        <v>0.612297388179061+0.548102924811836i</v>
      </c>
      <c r="AE2244" t="str">
        <f t="shared" si="1149"/>
        <v>-0.0164626951174466-0.0176306540878291i</v>
      </c>
      <c r="AF2244" t="str">
        <f t="shared" si="1150"/>
        <v>-14.9220098890946-1.12507891210589i</v>
      </c>
      <c r="AG2244" t="str">
        <f t="shared" si="1151"/>
        <v>1.14999528826785-0.152690526205664i</v>
      </c>
      <c r="AH2244" t="str">
        <f t="shared" si="1152"/>
        <v>0.161014574598407+0.266255026441252i</v>
      </c>
      <c r="AI2244">
        <f t="shared" si="1153"/>
        <v>-10.140464393162617</v>
      </c>
      <c r="AJ2244">
        <f t="shared" si="1154"/>
        <v>58.837045571759965</v>
      </c>
      <c r="AK2244"/>
      <c r="AL2244"/>
      <c r="AM2244"/>
      <c r="AN2244"/>
    </row>
    <row r="2245" spans="1:40" x14ac:dyDescent="0.25">
      <c r="A2245"/>
      <c r="B2245">
        <f t="shared" si="1155"/>
        <v>311000</v>
      </c>
      <c r="C2245" s="186" t="str">
        <f t="shared" si="1123"/>
        <v>-7.90172580922787E-07+0.00787467047051116i</v>
      </c>
      <c r="D2245" s="158" t="str">
        <f t="shared" si="1124"/>
        <v>-5.95701201499575+0.0603724736072523i</v>
      </c>
      <c r="E2245" t="str">
        <f t="shared" si="1125"/>
        <v>2870</v>
      </c>
      <c r="F2245" t="str">
        <f t="shared" si="1126"/>
        <v>0.777000777000777</v>
      </c>
      <c r="G2245" t="str">
        <f t="shared" ref="G2245:G2308" si="1156">IF($C$11=$C$7,$C$24,F2245)</f>
        <v>0.777000777000777</v>
      </c>
      <c r="H2245" t="str">
        <f t="shared" si="1127"/>
        <v>8.9660619027177+1.18198502946982i</v>
      </c>
      <c r="I2245" t="str">
        <f t="shared" si="1128"/>
        <v>1221.29414408303i</v>
      </c>
      <c r="J2245" t="str">
        <f t="shared" ref="J2245:J2308" si="1157">IMSUM(COMPLEX(0,2*PI()*B2245*$C$113*$C$112),COMPLEX(0,2*PI()*B2245*$C$113*$C$111),COMPLEX(0,2*PI()*B2245*$C$28*10^-12*$C$111),COMPLEX(-1*2*PI()*B2245*2*PI()*B2245*$C$113*$C$112*$C$28*10^-12*$C$111,0),COMPLEX(1,0))</f>
        <v>-1274.82023672673+264.137589341017i</v>
      </c>
      <c r="K2245" t="str">
        <f t="shared" si="1129"/>
        <v>0.19032566653149-0.918578123879202i</v>
      </c>
      <c r="L2245" t="str">
        <f t="shared" si="1130"/>
        <v>0.0138655688144428-0.0561278761713387i</v>
      </c>
      <c r="M2245" t="str">
        <f t="shared" si="1131"/>
        <v>0.204191235345933-0.974706000050541i</v>
      </c>
      <c r="N2245" t="str">
        <f t="shared" si="1132"/>
        <v>-1.3792569226771i</v>
      </c>
      <c r="O2245" t="str">
        <f t="shared" si="1133"/>
        <v>0.190370371967112-0.981712341512066i</v>
      </c>
      <c r="P2245" t="str">
        <f t="shared" si="1134"/>
        <v>0.809629628032888+0.981712341512066i</v>
      </c>
      <c r="Q2245" t="str">
        <f t="shared" si="1135"/>
        <v>-0.809629628032888+0.397544581165034i</v>
      </c>
      <c r="R2245" t="str">
        <f t="shared" si="1136"/>
        <v>-0.326013615567087-1.37262428311435i</v>
      </c>
      <c r="S2245" t="str">
        <f t="shared" si="1137"/>
        <v>0.142370719453245i</v>
      </c>
      <c r="T2245" t="str">
        <f t="shared" si="1138"/>
        <v>0.195421506725985-0.0464147929998398i</v>
      </c>
      <c r="U2245" t="str">
        <f t="shared" si="1139"/>
        <v>0.0000500000000000001-0.000775382164532279i</v>
      </c>
      <c r="V2245" t="str">
        <f t="shared" si="1140"/>
        <v>3.33333333333333E-06-0.000852920380985506i</v>
      </c>
      <c r="W2245" t="str">
        <f t="shared" si="1141"/>
        <v>0.0000144625156359173-0.000406523910746777i</v>
      </c>
      <c r="X2245" t="str">
        <f t="shared" si="1142"/>
        <v>0.0000175774348381595-0.000406277950048046i</v>
      </c>
      <c r="Y2245" t="str">
        <f t="shared" si="1143"/>
        <v>0.009+0.195407063053285i</v>
      </c>
      <c r="Z2245" t="str">
        <f t="shared" si="1144"/>
        <v>-0.0290480788598095-0.0026052581681499i</v>
      </c>
      <c r="AA2245" t="str">
        <f t="shared" si="1145"/>
        <v>3.31296962315436-71.6413784307991i</v>
      </c>
      <c r="AB2245" t="str">
        <f t="shared" si="1146"/>
        <v>1.34994493169946-0.320627016011447i</v>
      </c>
      <c r="AC2245" t="str">
        <f t="shared" si="1147"/>
        <v>0.963129846968036-1.38126865114994i</v>
      </c>
      <c r="AD2245" t="str">
        <f t="shared" si="1148"/>
        <v>0.614717214456815+0.54869299638422i</v>
      </c>
      <c r="AE2245" t="str">
        <f t="shared" si="1149"/>
        <v>-0.0164268672113874-0.01753997447286i</v>
      </c>
      <c r="AF2245" t="str">
        <f t="shared" si="1150"/>
        <v>-14.9230739177134-1.12161255586257i</v>
      </c>
      <c r="AG2245" t="str">
        <f t="shared" si="1151"/>
        <v>1.14967129663771-0.152841415000915i</v>
      </c>
      <c r="AH2245" t="str">
        <f t="shared" si="1152"/>
        <v>0.160872100536382+0.265086930901488i</v>
      </c>
      <c r="AI2245">
        <f t="shared" si="1153"/>
        <v>-10.170465845600647</v>
      </c>
      <c r="AJ2245">
        <f t="shared" si="1154"/>
        <v>58.747882914439025</v>
      </c>
      <c r="AK2245"/>
      <c r="AL2245"/>
      <c r="AM2245"/>
      <c r="AN2245"/>
    </row>
    <row r="2246" spans="1:40" x14ac:dyDescent="0.25">
      <c r="A2246"/>
      <c r="B2246">
        <f t="shared" si="1155"/>
        <v>312000</v>
      </c>
      <c r="C2246" s="186" t="str">
        <f t="shared" ref="C2246:C2309" si="1158">IMPRODUCT(COMPLEX(-1,0),IMDIV(IMPRODUCT(G2246,COMPLEX($C$100+$C$101,0)),COMPLEX($C$100,2*PI()*B2246*$C$103*$C$102*(2*$C$100+$C$101))))</f>
        <v>-7.85115489443191E-07+0.00784943114258587i</v>
      </c>
      <c r="D2246" s="158" t="str">
        <f t="shared" ref="D2246:D2309" si="1159">IMPRODUCT(COMPLEX($C$106,0),IMSUB(C2246,G2246))</f>
        <v>-5.95701197622471+0.0601789720931584i</v>
      </c>
      <c r="E2246" t="str">
        <f t="shared" ref="E2246:E2309" si="1160">IMDIV(COMPLEX($C$20*10^3,0),COMPLEX(1,2*PI()*B2246*$C$20*1000*$C$29*10^-12))</f>
        <v>2870</v>
      </c>
      <c r="F2246" t="str">
        <f t="shared" ref="F2246:F2309" si="1161">IMDIV(COMPLEX($C$22*1000,0),IMSUM(COMPLEX($C$22*1000,0),E2246))</f>
        <v>0.777000777000777</v>
      </c>
      <c r="G2246" t="str">
        <f t="shared" si="1156"/>
        <v>0.777000777000777</v>
      </c>
      <c r="H2246" t="str">
        <f t="shared" ref="H2246:H2309" si="1162">IMPRODUCT(COMPLEX($C$108,0),IMPRODUCT(COMPLEX(-1,0),D2246),IMDIV(COMPLEX(0,2*PI()*B2246*$C$109*$C$110),COMPLEX(1,2*PI()*B2246*$C$109*$C$110)))</f>
        <v>8.96711602398349+1.17834598254789i</v>
      </c>
      <c r="I2246" t="str">
        <f t="shared" ref="I2246:I2309" si="1163">COMPLEX(0,2*PI()*B2246*$C$113*$C$112*$C$114)</f>
        <v>1225.22113490002i</v>
      </c>
      <c r="J2246" t="str">
        <f t="shared" si="1157"/>
        <v>-1283.03805920045+264.986906348545i</v>
      </c>
      <c r="K2246" t="str">
        <f t="shared" ref="K2246:K2309" si="1164">IMDIV(I2246,J2246)</f>
        <v>0.189155595990165-0.915871022121008i</v>
      </c>
      <c r="L2246" t="str">
        <f t="shared" ref="L2246:L2309" si="1165">IMDIV(COMPLEX($C$117,0),COMPLEX(1,2*PI()*B2246*$C$115*$C$116))</f>
        <v>0.0137819025785646-0.0559685814038715i</v>
      </c>
      <c r="M2246" t="str">
        <f t="shared" ref="M2246:M2309" si="1166">IMSUM(K2246,L2246)</f>
        <v>0.20293749856873-0.97183960352488i</v>
      </c>
      <c r="N2246" t="str">
        <f t="shared" ref="N2246:N2309" si="1167">COMPLEX(0,-2*PI()*B2246*$C$43)</f>
        <v>-1.38369183239632i</v>
      </c>
      <c r="O2246" t="str">
        <f t="shared" ref="O2246:O2309" si="1168">IMEXP(N2246)</f>
        <v>0.186014708494782-0.98254695980579i</v>
      </c>
      <c r="P2246" t="str">
        <f t="shared" ref="P2246:P2309" si="1169">IMSUB(COMPLEX(1,0),O2246)</f>
        <v>0.813985291505218+0.98254695980579i</v>
      </c>
      <c r="Q2246" t="str">
        <f t="shared" ref="Q2246:Q2309" si="1170">IMSUM(COMPLEX(0,2*PI()*B2246*$C$43),O2246,COMPLEX(-1,0))</f>
        <v>-0.813985291505218+0.40114487259053i</v>
      </c>
      <c r="R2246" t="str">
        <f t="shared" ref="R2246:R2309" si="1171">IMDIV(P2246,Q2246)</f>
        <v>-0.325964638094124-1.36772250634204i</v>
      </c>
      <c r="S2246" t="str">
        <f t="shared" ref="S2246:S2309" si="1172">IMDIV(COMPLEX(0,2*PI()*B2246*$C$123),COMPLEX($C$124,0))</f>
        <v>0.142828503117082i</v>
      </c>
      <c r="T2246" t="str">
        <f t="shared" ref="T2246:T2309" si="1173">IMPRODUCT(R2246,S2246)</f>
        <v>0.195349758260377-0.0465570413280851i</v>
      </c>
      <c r="U2246" t="str">
        <f t="shared" ref="U2246:U2309" si="1174">IMDIV(COMPLEX(1,2*PI()*B2246*$C$16*10^-3*$C$15*10^-6),COMPLEX(0,2*PI()*B2246*$C$15*10^-6))</f>
        <v>0.00005-0.000772896965286982i</v>
      </c>
      <c r="V2246" t="str">
        <f t="shared" ref="V2246:V2309" si="1175">IMSUM(COMPLEX($C$18*10^-3,0),IMDIV(COMPLEX(1,0),COMPLEX(0,2*PI()*B2246*($C$17*1*10^-6))))</f>
        <v>3.33333333333333E-06-0.000850186661815679i</v>
      </c>
      <c r="W2246" t="str">
        <f t="shared" ref="W2246:W2309" si="1176">IMDIV(IMPRODUCT(U2246,V2246),IMSUM(U2246,V2246))</f>
        <v>0.000014462437375213-0.00040522333118815i</v>
      </c>
      <c r="X2246" t="str">
        <f t="shared" ref="X2246:X2309" si="1177">IMDIV(IMPRODUCT(COMPLEX($C$19,0),W2246),IMSUM(COMPLEX($C$19,0),W2246))</f>
        <v>0.0000175574335180531-0.000404978311035148i</v>
      </c>
      <c r="Y2246" t="str">
        <f t="shared" ref="Y2246:Y2309" si="1178">COMPLEX($C$13*10^-3,2*PI()*B2246*$C$12*0.000001)</f>
        <v>0.009+0.196035381584003i</v>
      </c>
      <c r="Z2246" t="str">
        <f t="shared" ref="Z2246:Z2309" si="1179">IMPRODUCT(COMPLEX($C$6,0),IMDIV(X2246,IMSUM(X2246,Y2246)))</f>
        <v>-0.0288624309222673-0.00258688163648622i</v>
      </c>
      <c r="AA2246" t="str">
        <f t="shared" ref="AA2246:AA2309" si="1180">IMDIV(COMPLEX($C$6,0),IMSUM(X2246,Y2246))</f>
        <v>3.29171684425013-71.4117873325087i</v>
      </c>
      <c r="AB2246" t="str">
        <f t="shared" ref="AB2246:AB2309" si="1181">IMPRODUCT(COMPLEX($C$119,0),T2246)</f>
        <v>1.34944930315209-0.321609647928346i</v>
      </c>
      <c r="AC2246" t="str">
        <f t="shared" ref="AC2246:AC2309" si="1182">IMSUM(COMPLEX(1,0),IMPRODUCT(AB2246,M2246))</f>
        <v>0.961300873294541-1.3767149332184i</v>
      </c>
      <c r="AD2246" t="str">
        <f t="shared" ref="AD2246:AD2309" si="1183">IMDIV(AB2246,AC2246)</f>
        <v>0.617140111114244+0.549272734062016i</v>
      </c>
      <c r="AE2246" t="str">
        <f t="shared" ref="AE2246:AE2309" si="1184">IMPRODUCT(AD2246,AA2246,X2246)</f>
        <v>-0.0163912602772277-0.0174498147649304i</v>
      </c>
      <c r="AF2246" t="str">
        <f t="shared" ref="AF2246:AF2309" si="1185">IMSUB(D2246,H2246)</f>
        <v>-14.9241280002082-1.11816701045473i</v>
      </c>
      <c r="AG2246" t="str">
        <f t="shared" ref="AG2246:AG2309" si="1186">IMSUM(COMPLEX(1,0),IMPRODUCT(AD2246,AA2246,COMPLEX($C$127,0)))</f>
        <v>1.14934671338047-0.152992161571596i</v>
      </c>
      <c r="AH2246" t="str">
        <f t="shared" ref="AH2246:AH2309" si="1187">IMDIV(IMPRODUCT(AE2246,AF2246),AG2246)</f>
        <v>0.160730371569487+0.26392551444981i</v>
      </c>
      <c r="AI2246">
        <f t="shared" ref="AI2246:AI2309" si="1188">20*LOG10(IMABS(AH2246))</f>
        <v>-10.200378791537176</v>
      </c>
      <c r="AJ2246">
        <f t="shared" ref="AJ2246:AJ2309" si="1189">IMARGUMENT(AH2246)*180/PI()</f>
        <v>58.658627476633235</v>
      </c>
      <c r="AK2246"/>
      <c r="AL2246"/>
      <c r="AM2246"/>
      <c r="AN2246"/>
    </row>
    <row r="2247" spans="1:40" x14ac:dyDescent="0.25">
      <c r="A2247"/>
      <c r="B2247">
        <f t="shared" si="1155"/>
        <v>313000</v>
      </c>
      <c r="C2247" s="186" t="str">
        <f t="shared" si="1158"/>
        <v>-7.80106791017927E-07+0.00782435308831658i</v>
      </c>
      <c r="D2247" s="158" t="str">
        <f t="shared" si="1159"/>
        <v>-5.95701193782469+0.0599867070104271i</v>
      </c>
      <c r="E2247" t="str">
        <f t="shared" si="1160"/>
        <v>2870</v>
      </c>
      <c r="F2247" t="str">
        <f t="shared" si="1161"/>
        <v>0.777000777000777</v>
      </c>
      <c r="G2247" t="str">
        <f t="shared" si="1156"/>
        <v>0.777000777000777</v>
      </c>
      <c r="H2247" t="str">
        <f t="shared" si="1162"/>
        <v>8.96816032149606+1.17472880076532i</v>
      </c>
      <c r="I2247" t="str">
        <f t="shared" si="1163"/>
        <v>1229.14812571701i</v>
      </c>
      <c r="J2247" t="str">
        <f t="shared" si="1157"/>
        <v>-1291.28226312674+265.836223356072i</v>
      </c>
      <c r="K2247" t="str">
        <f t="shared" si="1164"/>
        <v>0.187996136487891-0.913179075140599i</v>
      </c>
      <c r="L2247" t="str">
        <f t="shared" si="1165"/>
        <v>0.0136989762148131-0.0558101228876717i</v>
      </c>
      <c r="M2247" t="str">
        <f t="shared" si="1166"/>
        <v>0.201695112702704-0.968989198028271i</v>
      </c>
      <c r="N2247" t="str">
        <f t="shared" si="1167"/>
        <v>-1.38812674211554i</v>
      </c>
      <c r="O2247" t="str">
        <f t="shared" si="1168"/>
        <v>0.181655386412251-0.98336225298077i</v>
      </c>
      <c r="P2247" t="str">
        <f t="shared" si="1169"/>
        <v>0.818344613587749+0.98336225298077i</v>
      </c>
      <c r="Q2247" t="str">
        <f t="shared" si="1170"/>
        <v>-0.818344613587749+0.40476448913477i</v>
      </c>
      <c r="R2247" t="str">
        <f t="shared" si="1171"/>
        <v>-0.325915479150291-1.36285037731303i</v>
      </c>
      <c r="S2247" t="str">
        <f t="shared" si="1172"/>
        <v>0.143286286780919i</v>
      </c>
      <c r="T2247" t="str">
        <f t="shared" si="1173"/>
        <v>0.195277770003158-0.0466992188118692i</v>
      </c>
      <c r="U2247" t="str">
        <f t="shared" si="1174"/>
        <v>0.00005-0.000770427645909068i</v>
      </c>
      <c r="V2247" t="str">
        <f t="shared" si="1175"/>
        <v>3.33333333333333E-06-0.000847470410499972i</v>
      </c>
      <c r="W2247" t="str">
        <f t="shared" si="1176"/>
        <v>0.0000144623588643562-0.000403931069630566i</v>
      </c>
      <c r="X2247" t="str">
        <f t="shared" si="1177"/>
        <v>0.0000175376225839024-0.000403686982560325i</v>
      </c>
      <c r="Y2247" t="str">
        <f t="shared" si="1178"/>
        <v>0.009+0.196663700114721i</v>
      </c>
      <c r="Z2247" t="str">
        <f t="shared" si="1179"/>
        <v>-0.028678558366236-0.002568718340318i</v>
      </c>
      <c r="AA2247" t="str">
        <f t="shared" si="1180"/>
        <v>3.27066807254181-71.1836629614264i</v>
      </c>
      <c r="AB2247" t="str">
        <f t="shared" si="1181"/>
        <v>1.34895201815719-0.322591790461436i</v>
      </c>
      <c r="AC2247" t="str">
        <f t="shared" si="1182"/>
        <v>0.959489069003024-1.37218512178684i</v>
      </c>
      <c r="AD2247" t="str">
        <f t="shared" si="1183"/>
        <v>0.619566035803699+0.549842122100496i</v>
      </c>
      <c r="AE2247" t="str">
        <f t="shared" si="1184"/>
        <v>-0.0163558711762149-0.0173601700300812i</v>
      </c>
      <c r="AF2247" t="str">
        <f t="shared" si="1185"/>
        <v>-14.9251722593207-1.11474209375489i</v>
      </c>
      <c r="AG2247" t="str">
        <f t="shared" si="1186"/>
        <v>1.14902153957651-0.153142756260723i</v>
      </c>
      <c r="AH2247" t="str">
        <f t="shared" si="1187"/>
        <v>0.160589375662711+0.262770710074482i</v>
      </c>
      <c r="AI2247">
        <f t="shared" si="1188"/>
        <v>-10.230203899479998</v>
      </c>
      <c r="AJ2247">
        <f t="shared" si="1189"/>
        <v>58.569279438296597</v>
      </c>
      <c r="AK2247"/>
      <c r="AL2247"/>
      <c r="AM2247"/>
      <c r="AN2247"/>
    </row>
    <row r="2248" spans="1:40" x14ac:dyDescent="0.25">
      <c r="A2248"/>
      <c r="B2248">
        <f t="shared" si="1155"/>
        <v>314000</v>
      </c>
      <c r="C2248" s="186" t="str">
        <f t="shared" si="1158"/>
        <v>-7.75145870157682E-07+0.00779943476687231i</v>
      </c>
      <c r="D2248" s="158" t="str">
        <f t="shared" si="1159"/>
        <v>-5.95701189979096+0.0597956665460211i</v>
      </c>
      <c r="E2248" t="str">
        <f t="shared" si="1160"/>
        <v>2870</v>
      </c>
      <c r="F2248" t="str">
        <f t="shared" si="1161"/>
        <v>0.777000777000777</v>
      </c>
      <c r="G2248" t="str">
        <f t="shared" si="1156"/>
        <v>0.777000777000777</v>
      </c>
      <c r="H2248" t="str">
        <f t="shared" si="1162"/>
        <v>8.96919491612751+1.17113329223771i</v>
      </c>
      <c r="I2248" t="str">
        <f t="shared" si="1163"/>
        <v>1233.07511653399i</v>
      </c>
      <c r="J2248" t="str">
        <f t="shared" si="1157"/>
        <v>-1299.55284850559+266.6855403636i</v>
      </c>
      <c r="K2248" t="str">
        <f t="shared" si="1164"/>
        <v>0.186847161902384-0.91050216353826i</v>
      </c>
      <c r="L2248" t="str">
        <f t="shared" si="1165"/>
        <v>0.0136167812091741-0.055652494716245i</v>
      </c>
      <c r="M2248" t="str">
        <f t="shared" si="1166"/>
        <v>0.200463943111558-0.966154658254505i</v>
      </c>
      <c r="N2248" t="str">
        <f t="shared" si="1167"/>
        <v>-1.39256165183476i</v>
      </c>
      <c r="O2248" t="str">
        <f t="shared" si="1168"/>
        <v>0.177292491460375-0.984158205001499i</v>
      </c>
      <c r="P2248" t="str">
        <f t="shared" si="1169"/>
        <v>0.822707508539625+0.984158205001499i</v>
      </c>
      <c r="Q2248" t="str">
        <f t="shared" si="1170"/>
        <v>-0.822707508539625+0.408403446833261i</v>
      </c>
      <c r="R2248" t="str">
        <f t="shared" si="1171"/>
        <v>-0.325866138488604-1.35800761214601i</v>
      </c>
      <c r="S2248" t="str">
        <f t="shared" si="1172"/>
        <v>0.143744070444756i</v>
      </c>
      <c r="T2248" t="str">
        <f t="shared" si="1173"/>
        <v>0.195205541864831-0.0468413251664665i</v>
      </c>
      <c r="U2248" t="str">
        <f t="shared" si="1174"/>
        <v>0.0000499999999999999-0.000767974054680057i</v>
      </c>
      <c r="V2248" t="str">
        <f t="shared" si="1175"/>
        <v>3.33333333333333E-06-0.000844771460148067i</v>
      </c>
      <c r="W2248" t="str">
        <f t="shared" si="1176"/>
        <v>0.0000144622801033573-0.000402647046602362i</v>
      </c>
      <c r="X2248" t="str">
        <f t="shared" si="1177"/>
        <v>0.0000175179996113381-0.000402403885241637i</v>
      </c>
      <c r="Y2248" t="str">
        <f t="shared" si="1178"/>
        <v>0.009+0.197292018645439i</v>
      </c>
      <c r="Z2248" t="str">
        <f t="shared" si="1179"/>
        <v>-0.0284964386298582-0.00255076502353861i</v>
      </c>
      <c r="AA2248" t="str">
        <f t="shared" si="1180"/>
        <v>3.24982070336089-70.9569913086967i</v>
      </c>
      <c r="AB2248" t="str">
        <f t="shared" si="1181"/>
        <v>1.34845307609655-0.323573441643872i</v>
      </c>
      <c r="AC2248" t="str">
        <f t="shared" si="1182"/>
        <v>0.957694232803555-1.36767902890641i</v>
      </c>
      <c r="AD2248" t="str">
        <f t="shared" si="1183"/>
        <v>0.621994946094508+0.55040114491687i</v>
      </c>
      <c r="AE2248" t="str">
        <f t="shared" si="1184"/>
        <v>-0.0163206968200946-0.0172710354012429i</v>
      </c>
      <c r="AF2248" t="str">
        <f t="shared" si="1185"/>
        <v>-14.9262068159185-1.11133762569169i</v>
      </c>
      <c r="AG2248" t="str">
        <f t="shared" si="1186"/>
        <v>1.14869577633991-0.1532931895124i</v>
      </c>
      <c r="AH2248" t="str">
        <f t="shared" si="1187"/>
        <v>0.160449100949039+0.261622451659147i</v>
      </c>
      <c r="AI2248">
        <f t="shared" si="1188"/>
        <v>-10.259941831526675</v>
      </c>
      <c r="AJ2248">
        <f t="shared" si="1189"/>
        <v>58.479838976252239</v>
      </c>
      <c r="AK2248"/>
      <c r="AL2248"/>
      <c r="AM2248"/>
      <c r="AN2248"/>
    </row>
    <row r="2249" spans="1:40" x14ac:dyDescent="0.25">
      <c r="A2249"/>
      <c r="B2249">
        <f t="shared" si="1155"/>
        <v>315000</v>
      </c>
      <c r="C2249" s="186" t="str">
        <f t="shared" si="1158"/>
        <v>-7.7023212112726E-07+0.00777467465698811i</v>
      </c>
      <c r="D2249" s="158" t="str">
        <f t="shared" si="1159"/>
        <v>-5.95701186211889+0.0596058390369089i</v>
      </c>
      <c r="E2249" t="str">
        <f t="shared" si="1160"/>
        <v>2870</v>
      </c>
      <c r="F2249" t="str">
        <f t="shared" si="1161"/>
        <v>0.777000777000777</v>
      </c>
      <c r="G2249" t="str">
        <f t="shared" si="1156"/>
        <v>0.777000777000777</v>
      </c>
      <c r="H2249" t="str">
        <f t="shared" si="1162"/>
        <v>8.97021992690942+1.16755926725898i</v>
      </c>
      <c r="I2249" t="str">
        <f t="shared" si="1163"/>
        <v>1237.00210735098i</v>
      </c>
      <c r="J2249" t="str">
        <f t="shared" si="1157"/>
        <v>-1307.849815337+267.534857371126i</v>
      </c>
      <c r="K2249" t="str">
        <f t="shared" si="1164"/>
        <v>0.185708547952007-0.907840169061077i</v>
      </c>
      <c r="L2249" t="str">
        <f t="shared" si="1165"/>
        <v>0.0135353091669436-0.0554956910290006i</v>
      </c>
      <c r="M2249" t="str">
        <f t="shared" si="1166"/>
        <v>0.199243857118951-0.963335860090078i</v>
      </c>
      <c r="N2249" t="str">
        <f t="shared" si="1167"/>
        <v>-1.39699656155398i</v>
      </c>
      <c r="O2249" t="str">
        <f t="shared" si="1168"/>
        <v>0.172926109450281-0.984934800212882i</v>
      </c>
      <c r="P2249" t="str">
        <f t="shared" si="1169"/>
        <v>0.827073890549719+0.984934800212882i</v>
      </c>
      <c r="Q2249" t="str">
        <f t="shared" si="1170"/>
        <v>-0.827073890549719+0.412061761341098i</v>
      </c>
      <c r="R2249" t="str">
        <f t="shared" si="1171"/>
        <v>-0.325816615861065-1.35319393056274i</v>
      </c>
      <c r="S2249" t="str">
        <f t="shared" si="1172"/>
        <v>0.144201854108593i</v>
      </c>
      <c r="T2249" t="str">
        <f t="shared" si="1173"/>
        <v>0.195133073755642-0.0469833601065528i</v>
      </c>
      <c r="U2249" t="str">
        <f t="shared" si="1174"/>
        <v>0.0000499999999999999-0.000765536041808056i</v>
      </c>
      <c r="V2249" t="str">
        <f t="shared" si="1175"/>
        <v>3.33333333333333E-06-0.000842089645988865i</v>
      </c>
      <c r="W2249" t="str">
        <f t="shared" si="1176"/>
        <v>0.0000144622010922266-0.000401371183641034i</v>
      </c>
      <c r="X2249" t="str">
        <f t="shared" si="1177"/>
        <v>0.0000174985622144076-0.000401128940704866i</v>
      </c>
      <c r="Y2249" t="str">
        <f t="shared" si="1178"/>
        <v>0.009+0.197920337176157i</v>
      </c>
      <c r="Z2249" t="str">
        <f t="shared" si="1179"/>
        <v>-0.028316049508476-0.00253301849071599i</v>
      </c>
      <c r="AA2249" t="str">
        <f t="shared" si="1180"/>
        <v>3.22917217350597-70.7317585432721i</v>
      </c>
      <c r="AB2249" t="str">
        <f t="shared" si="1181"/>
        <v>1.34795247635014-0.324554599504673i</v>
      </c>
      <c r="AC2249" t="str">
        <f t="shared" si="1182"/>
        <v>0.955916166341019-1.36319646841632i</v>
      </c>
      <c r="AD2249" t="str">
        <f t="shared" si="1183"/>
        <v>0.624426799473543+0.550949787090724i</v>
      </c>
      <c r="AE2249" t="str">
        <f t="shared" si="1184"/>
        <v>-0.0162857341701552-0.0171824060771103i</v>
      </c>
      <c r="AF2249" t="str">
        <f t="shared" si="1185"/>
        <v>-14.9272317890283-1.10795342822207i</v>
      </c>
      <c r="AG2249" t="str">
        <f t="shared" si="1186"/>
        <v>1.1483694248179-0.153443451870355i</v>
      </c>
      <c r="AH2249" t="str">
        <f t="shared" si="1187"/>
        <v>0.160309535726448+0.260480673967965i</v>
      </c>
      <c r="AI2249">
        <f t="shared" si="1188"/>
        <v>-10.289593243453691</v>
      </c>
      <c r="AJ2249">
        <f t="shared" si="1189"/>
        <v>58.390306264223796</v>
      </c>
      <c r="AK2249"/>
      <c r="AL2249"/>
      <c r="AM2249"/>
      <c r="AN2249"/>
    </row>
    <row r="2250" spans="1:40" x14ac:dyDescent="0.25">
      <c r="A2250"/>
      <c r="B2250">
        <f t="shared" si="1155"/>
        <v>316000</v>
      </c>
      <c r="C2250" s="186" t="str">
        <f t="shared" si="1158"/>
        <v>-7.65364947760701E-07+0.00775007125665553i</v>
      </c>
      <c r="D2250" s="158" t="str">
        <f t="shared" si="1159"/>
        <v>-5.95701182480389+0.0594172129676924i</v>
      </c>
      <c r="E2250" t="str">
        <f t="shared" si="1160"/>
        <v>2870</v>
      </c>
      <c r="F2250" t="str">
        <f t="shared" si="1161"/>
        <v>0.777000777000777</v>
      </c>
      <c r="G2250" t="str">
        <f t="shared" si="1156"/>
        <v>0.777000777000777</v>
      </c>
      <c r="H2250" t="str">
        <f t="shared" si="1162"/>
        <v>8.97123547106601+1.16400653827154i</v>
      </c>
      <c r="I2250" t="str">
        <f t="shared" si="1163"/>
        <v>1240.92909816797i</v>
      </c>
      <c r="J2250" t="str">
        <f t="shared" si="1157"/>
        <v>-1316.17316362098+268.384174378654i</v>
      </c>
      <c r="K2250" t="str">
        <f t="shared" si="1164"/>
        <v>0.184580172164143-0.90519297459108i</v>
      </c>
      <c r="L2250" t="str">
        <f t="shared" si="1165"/>
        <v>0.0134545518107787-0.0553397060109989i</v>
      </c>
      <c r="M2250" t="str">
        <f t="shared" si="1166"/>
        <v>0.198034723974922-0.960532680602079i</v>
      </c>
      <c r="N2250" t="str">
        <f t="shared" si="1167"/>
        <v>-1.40143147127319i</v>
      </c>
      <c r="O2250" t="str">
        <f t="shared" si="1168"/>
        <v>0.168556326261693-0.985692023340537i</v>
      </c>
      <c r="P2250" t="str">
        <f t="shared" si="1169"/>
        <v>0.831443673738307+0.985692023340537i</v>
      </c>
      <c r="Q2250" t="str">
        <f t="shared" si="1170"/>
        <v>-0.831443673738307+0.415739447932653i</v>
      </c>
      <c r="R2250" t="str">
        <f t="shared" si="1171"/>
        <v>-0.325766911018647-1.34840905583103i</v>
      </c>
      <c r="S2250" t="str">
        <f t="shared" si="1172"/>
        <v>0.144659637772429i</v>
      </c>
      <c r="T2250" t="str">
        <f t="shared" si="1173"/>
        <v>0.19506036558558-0.0471253233462006i</v>
      </c>
      <c r="U2250" t="str">
        <f t="shared" si="1174"/>
        <v>0.0000500000000000002-0.000763113459397276i</v>
      </c>
      <c r="V2250" t="str">
        <f t="shared" si="1175"/>
        <v>3.33333333333333E-06-0.000839424805337001i</v>
      </c>
      <c r="W2250" t="str">
        <f t="shared" si="1176"/>
        <v>0.0000144621218309748-0.000400103403277282i</v>
      </c>
      <c r="X2250" t="str">
        <f t="shared" si="1177"/>
        <v>0.000017479308044847-0.000399862071567599i</v>
      </c>
      <c r="Y2250" t="str">
        <f t="shared" si="1178"/>
        <v>0.009+0.198548655706875i</v>
      </c>
      <c r="Z2250" t="str">
        <f t="shared" si="1179"/>
        <v>-0.0281373691478687-0.00251547560576605i</v>
      </c>
      <c r="AA2250" t="str">
        <f t="shared" si="1180"/>
        <v>3.20871996045272-70.5079510091041i</v>
      </c>
      <c r="AB2250" t="str">
        <f t="shared" si="1181"/>
        <v>1.34745021829619-0.325535262068691i</v>
      </c>
      <c r="AC2250" t="str">
        <f t="shared" si="1182"/>
        <v>0.954154674144894-1.35873725592577i</v>
      </c>
      <c r="AD2250" t="str">
        <f t="shared" si="1183"/>
        <v>0.626861553345778+0.551488033364505i</v>
      </c>
      <c r="AE2250" t="str">
        <f t="shared" si="1184"/>
        <v>-0.0162509802362963-0.0170942773210431i</v>
      </c>
      <c r="AF2250" t="str">
        <f t="shared" si="1185"/>
        <v>-14.9282472958699-1.10458932530385i</v>
      </c>
      <c r="AG2250" t="str">
        <f t="shared" si="1186"/>
        <v>1.14804248619038-0.153593533976519i</v>
      </c>
      <c r="AH2250" t="str">
        <f t="shared" si="1187"/>
        <v>0.160170668455007+0.259345312631105i</v>
      </c>
      <c r="AI2250">
        <f t="shared" si="1188"/>
        <v>-10.319158784802081</v>
      </c>
      <c r="AJ2250">
        <f t="shared" si="1189"/>
        <v>58.300681472865193</v>
      </c>
      <c r="AK2250"/>
      <c r="AL2250"/>
      <c r="AM2250"/>
      <c r="AN2250"/>
    </row>
    <row r="2251" spans="1:40" x14ac:dyDescent="0.25">
      <c r="A2251"/>
      <c r="B2251">
        <f t="shared" si="1155"/>
        <v>317000</v>
      </c>
      <c r="C2251" s="186" t="str">
        <f t="shared" si="1158"/>
        <v>-7.60543763280432E-07+0.0077256230828189i</v>
      </c>
      <c r="D2251" s="158" t="str">
        <f t="shared" si="1159"/>
        <v>-5.95701178784148+0.0592297769682783i</v>
      </c>
      <c r="E2251" t="str">
        <f t="shared" si="1160"/>
        <v>2870</v>
      </c>
      <c r="F2251" t="str">
        <f t="shared" si="1161"/>
        <v>0.777000777000777</v>
      </c>
      <c r="G2251" t="str">
        <f t="shared" si="1156"/>
        <v>0.777000777000777</v>
      </c>
      <c r="H2251" t="str">
        <f t="shared" si="1162"/>
        <v>8.97224166404687+1.16047491983696i</v>
      </c>
      <c r="I2251" t="str">
        <f t="shared" si="1163"/>
        <v>1244.85608898496i</v>
      </c>
      <c r="J2251" t="str">
        <f t="shared" si="1157"/>
        <v>-1324.52289335752+269.233491386181i</v>
      </c>
      <c r="K2251" t="str">
        <f t="shared" si="1164"/>
        <v>0.183461913844188-0.902560464133567i</v>
      </c>
      <c r="L2251" t="str">
        <f t="shared" si="1165"/>
        <v>0.0133745009787843-0.055184533892695i</v>
      </c>
      <c r="M2251" t="str">
        <f t="shared" si="1166"/>
        <v>0.196836414822972-0.957744998026262i</v>
      </c>
      <c r="N2251" t="str">
        <f t="shared" si="1167"/>
        <v>-1.40586638099241i</v>
      </c>
      <c r="O2251" t="str">
        <f t="shared" si="1168"/>
        <v>0.1641832278412-0.986429859491107i</v>
      </c>
      <c r="P2251" t="str">
        <f t="shared" si="1169"/>
        <v>0.8358167721588+0.986429859491107i</v>
      </c>
      <c r="Q2251" t="str">
        <f t="shared" si="1170"/>
        <v>-0.8358167721588+0.419436521501303i</v>
      </c>
      <c r="R2251" t="str">
        <f t="shared" si="1171"/>
        <v>-0.325717023711301-1.34365271470882i</v>
      </c>
      <c r="S2251" t="str">
        <f t="shared" si="1172"/>
        <v>0.145117421436266i</v>
      </c>
      <c r="T2251" t="str">
        <f t="shared" si="1173"/>
        <v>0.194987417264383-0.0472672145988791i</v>
      </c>
      <c r="U2251" t="str">
        <f t="shared" si="1174"/>
        <v>0.0000500000000000001-0.000760706161418104i</v>
      </c>
      <c r="V2251" t="str">
        <f t="shared" si="1175"/>
        <v>3.33333333333333E-06-0.00083677677755991i</v>
      </c>
      <c r="W2251" t="str">
        <f t="shared" si="1176"/>
        <v>0.0000144620423196121-0.000398843629019331i</v>
      </c>
      <c r="X2251" t="str">
        <f t="shared" si="1177"/>
        <v>0.0000174602347913684-0.000398603201423573i</v>
      </c>
      <c r="Y2251" t="str">
        <f t="shared" si="1178"/>
        <v>0.009+0.199176974237593i</v>
      </c>
      <c r="Z2251" t="str">
        <f t="shared" si="1179"/>
        <v>-0.0279603760376374-0.00249813329065873i</v>
      </c>
      <c r="AA2251" t="str">
        <f t="shared" si="1180"/>
        <v>3.18846158158095-70.2855552223827i</v>
      </c>
      <c r="AB2251" t="str">
        <f t="shared" si="1181"/>
        <v>1.34694630131118-0.326515427356611i</v>
      </c>
      <c r="AC2251" t="str">
        <f t="shared" si="1182"/>
        <v>0.952409563579954-1.35430120879602i</v>
      </c>
      <c r="AD2251" t="str">
        <f t="shared" si="1183"/>
        <v>0.629299165034849+0.552015868643968i</v>
      </c>
      <c r="AE2251" t="str">
        <f t="shared" si="1184"/>
        <v>-0.0162164320761142-0.0170066444599857i</v>
      </c>
      <c r="AF2251" t="str">
        <f t="shared" si="1185"/>
        <v>-14.9292534518883-1.10124514286868i</v>
      </c>
      <c r="AG2251" t="str">
        <f t="shared" si="1186"/>
        <v>1.14771496166948-0.15374342656962i</v>
      </c>
      <c r="AH2251" t="str">
        <f t="shared" si="1187"/>
        <v>0.160032487753977+0.258216304130452i</v>
      </c>
      <c r="AI2251">
        <f t="shared" si="1188"/>
        <v>-10.348639098964302</v>
      </c>
      <c r="AJ2251">
        <f t="shared" si="1189"/>
        <v>58.210964769792483</v>
      </c>
      <c r="AK2251"/>
      <c r="AL2251"/>
      <c r="AM2251"/>
      <c r="AN2251"/>
    </row>
    <row r="2252" spans="1:40" x14ac:dyDescent="0.25">
      <c r="A2252"/>
      <c r="B2252">
        <f t="shared" si="1155"/>
        <v>318000</v>
      </c>
      <c r="C2252" s="186" t="str">
        <f t="shared" si="1158"/>
        <v>-7.55767990120432E-07+0.00770132867107746i</v>
      </c>
      <c r="D2252" s="158" t="str">
        <f t="shared" si="1159"/>
        <v>-5.95701175122722+0.0590435198115939i</v>
      </c>
      <c r="E2252" t="str">
        <f t="shared" si="1160"/>
        <v>2870</v>
      </c>
      <c r="F2252" t="str">
        <f t="shared" si="1161"/>
        <v>0.777000777000777</v>
      </c>
      <c r="G2252" t="str">
        <f t="shared" si="1156"/>
        <v>0.777000777000777</v>
      </c>
      <c r="H2252" t="str">
        <f t="shared" si="1162"/>
        <v>8.97323861955876+1.15696422860709i</v>
      </c>
      <c r="I2252" t="str">
        <f t="shared" si="1163"/>
        <v>1248.78307980194i</v>
      </c>
      <c r="J2252" t="str">
        <f t="shared" si="1157"/>
        <v>-1332.89900454662+270.082808393709i</v>
      </c>
      <c r="K2252" t="str">
        <f t="shared" si="1164"/>
        <v>0.182353654045149-0.89994252280546i</v>
      </c>
      <c r="L2252" t="str">
        <f t="shared" si="1165"/>
        <v>0.0132951486226352-0.0550301689496786i</v>
      </c>
      <c r="M2252" t="str">
        <f t="shared" si="1166"/>
        <v>0.195648802667784-0.954972691755139i</v>
      </c>
      <c r="N2252" t="str">
        <f t="shared" si="1167"/>
        <v>-1.41030129071163i</v>
      </c>
      <c r="O2252" t="str">
        <f t="shared" si="1168"/>
        <v>0.159806900200624-0.987148294152539i</v>
      </c>
      <c r="P2252" t="str">
        <f t="shared" si="1169"/>
        <v>0.840193099799376+0.987148294152539i</v>
      </c>
      <c r="Q2252" t="str">
        <f t="shared" si="1170"/>
        <v>-0.840193099799376+0.423152996559091i</v>
      </c>
      <c r="R2252" t="str">
        <f t="shared" si="1171"/>
        <v>-0.325666953687954-1.3389246373893i</v>
      </c>
      <c r="S2252" t="str">
        <f t="shared" si="1172"/>
        <v>0.145575205100103i</v>
      </c>
      <c r="T2252" t="str">
        <f t="shared" si="1173"/>
        <v>0.194914228701528-0.0474090335774496i</v>
      </c>
      <c r="U2252" t="str">
        <f t="shared" si="1174"/>
        <v>0.0000500000000000001-0.000758314003677795i</v>
      </c>
      <c r="V2252" t="str">
        <f t="shared" si="1175"/>
        <v>3.33333333333333E-06-0.000834145404045577i</v>
      </c>
      <c r="W2252" t="str">
        <f t="shared" si="1176"/>
        <v>0.0000144619625581494-0.000397591785337564i</v>
      </c>
      <c r="X2252" t="str">
        <f t="shared" si="1177"/>
        <v>0.0000174413401789641-0.000397352254827334i</v>
      </c>
      <c r="Y2252" t="str">
        <f t="shared" si="1178"/>
        <v>0.009+0.199805292768311i</v>
      </c>
      <c r="Z2252" t="str">
        <f t="shared" si="1179"/>
        <v>-0.027785049004735-0.00248098852415679i</v>
      </c>
      <c r="AA2252" t="str">
        <f t="shared" si="1180"/>
        <v>3.16839459341906-70.0645578688305i</v>
      </c>
      <c r="AB2252" t="str">
        <f t="shared" si="1181"/>
        <v>1.34644072476978-0.327495093384918i</v>
      </c>
      <c r="AC2252" t="str">
        <f t="shared" si="1182"/>
        <v>0.950680644797955-1.34988814612247i</v>
      </c>
      <c r="AD2252" t="str">
        <f t="shared" si="1183"/>
        <v>0.631739591783629+0.552533277998615i</v>
      </c>
      <c r="AE2252" t="str">
        <f t="shared" si="1184"/>
        <v>-0.0161820867940101-0.0169195028834091i</v>
      </c>
      <c r="AF2252" t="str">
        <f t="shared" si="1185"/>
        <v>-14.930250370786-1.0979207087955i</v>
      </c>
      <c r="AG2252" t="str">
        <f t="shared" si="1186"/>
        <v>1.147386852499-0.153893120483815i</v>
      </c>
      <c r="AH2252" t="str">
        <f t="shared" si="1187"/>
        <v>0.159894982399034+0.257093585785664i</v>
      </c>
      <c r="AI2252">
        <f t="shared" si="1188"/>
        <v>-10.378034823267114</v>
      </c>
      <c r="AJ2252">
        <f t="shared" si="1189"/>
        <v>58.121156319611657</v>
      </c>
      <c r="AK2252"/>
      <c r="AL2252"/>
      <c r="AM2252"/>
      <c r="AN2252"/>
    </row>
    <row r="2253" spans="1:40" x14ac:dyDescent="0.25">
      <c r="A2253"/>
      <c r="B2253">
        <f t="shared" si="1155"/>
        <v>319000</v>
      </c>
      <c r="C2253" s="186" t="str">
        <f t="shared" si="1158"/>
        <v>-7.51037059753206E-07+0.00767718657539271i</v>
      </c>
      <c r="D2253" s="158" t="str">
        <f t="shared" si="1159"/>
        <v>-5.95701171495675+0.0588584304113441i</v>
      </c>
      <c r="E2253" t="str">
        <f t="shared" si="1160"/>
        <v>2870</v>
      </c>
      <c r="F2253" t="str">
        <f t="shared" si="1161"/>
        <v>0.777000777000777</v>
      </c>
      <c r="G2253" t="str">
        <f t="shared" si="1156"/>
        <v>0.777000777000777</v>
      </c>
      <c r="H2253" t="str">
        <f t="shared" si="1162"/>
        <v>8.97422644959696+1.15347428329559i</v>
      </c>
      <c r="I2253" t="str">
        <f t="shared" si="1163"/>
        <v>1252.71007061893i</v>
      </c>
      <c r="J2253" t="str">
        <f t="shared" si="1157"/>
        <v>-1341.30149718829+270.932125401236i</v>
      </c>
      <c r="K2253" t="str">
        <f t="shared" si="1164"/>
        <v>0.181255275537835-0.897339036823812i</v>
      </c>
      <c r="L2253" t="str">
        <f t="shared" si="1165"/>
        <v>0.0132164868057323-0.0548766055024109i</v>
      </c>
      <c r="M2253" t="str">
        <f t="shared" si="1166"/>
        <v>0.194471762343567-0.952215642326223i</v>
      </c>
      <c r="N2253" t="str">
        <f t="shared" si="1167"/>
        <v>-1.41473620043085i</v>
      </c>
      <c r="O2253" t="str">
        <f t="shared" si="1168"/>
        <v>0.155427429415295-0.987847313194379i</v>
      </c>
      <c r="P2253" t="str">
        <f t="shared" si="1169"/>
        <v>0.844572570584705+0.987847313194379i</v>
      </c>
      <c r="Q2253" t="str">
        <f t="shared" si="1170"/>
        <v>-0.844572570584705+0.426888887236471i</v>
      </c>
      <c r="R2253" t="str">
        <f t="shared" si="1171"/>
        <v>-0.325616700696496-1.33422455744708i</v>
      </c>
      <c r="S2253" t="str">
        <f t="shared" si="1172"/>
        <v>0.14603298876394i</v>
      </c>
      <c r="T2253" t="str">
        <f t="shared" si="1173"/>
        <v>0.194840799806242-0.0475507799941626i</v>
      </c>
      <c r="U2253" t="str">
        <f t="shared" si="1174"/>
        <v>0.00005-0.000755936843791656i</v>
      </c>
      <c r="V2253" t="str">
        <f t="shared" si="1175"/>
        <v>3.33333333333333E-06-0.000831530528170824i</v>
      </c>
      <c r="W2253" t="str">
        <f t="shared" si="1176"/>
        <v>0.000014461882546597-0.000396347797649444i</v>
      </c>
      <c r="X2253" t="str">
        <f t="shared" si="1177"/>
        <v>0.0000174226219682248-0.000396109157279191i</v>
      </c>
      <c r="Y2253" t="str">
        <f t="shared" si="1178"/>
        <v>0.009+0.200433611299029i</v>
      </c>
      <c r="Z2253" t="str">
        <f t="shared" si="1179"/>
        <v>-0.0276113672071398-0.00246403834058578i</v>
      </c>
      <c r="AA2253" t="str">
        <f t="shared" si="1180"/>
        <v>3.1485165909051-69.8449458010479i</v>
      </c>
      <c r="AB2253" t="str">
        <f t="shared" si="1181"/>
        <v>1.34593348804496-0.328474258165878i</v>
      </c>
      <c r="AC2253" t="str">
        <f t="shared" si="1182"/>
        <v>0.948967730690277-1.34549788871712i</v>
      </c>
      <c r="AD2253" t="str">
        <f t="shared" si="1183"/>
        <v>0.634182790754779+0.553040246662189i</v>
      </c>
      <c r="AE2253" t="str">
        <f t="shared" si="1184"/>
        <v>-0.0161479415403163-0.0168328480422764i</v>
      </c>
      <c r="AF2253" t="str">
        <f t="shared" si="1185"/>
        <v>-14.9312381645537-1.09461585288425i</v>
      </c>
      <c r="AG2253" t="str">
        <f t="shared" si="1186"/>
        <v>1.14705815995404-0.154042606647338i</v>
      </c>
      <c r="AH2253" t="str">
        <f t="shared" si="1187"/>
        <v>0.159758141319487+0.255977095740465i</v>
      </c>
      <c r="AI2253">
        <f t="shared" si="1188"/>
        <v>-10.407346589054928</v>
      </c>
      <c r="AJ2253">
        <f t="shared" si="1189"/>
        <v>58.031256283952054</v>
      </c>
      <c r="AK2253"/>
      <c r="AL2253"/>
      <c r="AM2253"/>
      <c r="AN2253"/>
    </row>
    <row r="2254" spans="1:40" x14ac:dyDescent="0.25">
      <c r="A2254"/>
      <c r="B2254">
        <f t="shared" si="1155"/>
        <v>320000</v>
      </c>
      <c r="C2254" s="186" t="str">
        <f t="shared" si="1158"/>
        <v>-7.46350412520603E-07+0.00765319536780163i</v>
      </c>
      <c r="D2254" s="158" t="str">
        <f t="shared" si="1159"/>
        <v>-5.95701167902578+0.0586744978198125i</v>
      </c>
      <c r="E2254" t="str">
        <f t="shared" si="1160"/>
        <v>2870</v>
      </c>
      <c r="F2254" t="str">
        <f t="shared" si="1161"/>
        <v>0.777000777000777</v>
      </c>
      <c r="G2254" t="str">
        <f t="shared" si="1156"/>
        <v>0.777000777000777</v>
      </c>
      <c r="H2254" t="str">
        <f t="shared" si="1162"/>
        <v>8.97520526447582+1.15000490465001i</v>
      </c>
      <c r="I2254" t="str">
        <f t="shared" si="1163"/>
        <v>1256.63706143592i</v>
      </c>
      <c r="J2254" t="str">
        <f t="shared" si="1157"/>
        <v>-1349.73037128253+271.781442408763i</v>
      </c>
      <c r="K2254" t="str">
        <f t="shared" si="1164"/>
        <v>0.180166662781631-0.894749893494366i</v>
      </c>
      <c r="L2254" t="str">
        <f t="shared" si="1165"/>
        <v>0.0131385077013932-0.0547238379159577i</v>
      </c>
      <c r="M2254" t="str">
        <f t="shared" si="1166"/>
        <v>0.193305170483024-0.949473731410324i</v>
      </c>
      <c r="N2254" t="str">
        <f t="shared" si="1167"/>
        <v>-1.41917111015007i</v>
      </c>
      <c r="O2254" t="str">
        <f t="shared" si="1168"/>
        <v>0.151044901622359-0.988526902868046i</v>
      </c>
      <c r="P2254" t="str">
        <f t="shared" si="1169"/>
        <v>0.848955098377641+0.988526902868046i</v>
      </c>
      <c r="Q2254" t="str">
        <f t="shared" si="1170"/>
        <v>-0.848955098377641+0.430644207282024i</v>
      </c>
      <c r="R2254" t="str">
        <f t="shared" si="1171"/>
        <v>-0.325566264483792-1.32955221178535i</v>
      </c>
      <c r="S2254" t="str">
        <f t="shared" si="1172"/>
        <v>0.146490772427777i</v>
      </c>
      <c r="T2254" t="str">
        <f t="shared" si="1173"/>
        <v>0.194767130487495-0.0476924535606566i</v>
      </c>
      <c r="U2254" t="str">
        <f t="shared" si="1174"/>
        <v>0.0000499999999999999-0.000753574541154807i</v>
      </c>
      <c r="V2254" t="str">
        <f t="shared" si="1175"/>
        <v>3.33333333333333E-06-0.000828931995270289i</v>
      </c>
      <c r="W2254" t="str">
        <f t="shared" si="1176"/>
        <v>0.0000144618022849656-0.000395111592304718i</v>
      </c>
      <c r="X2254" t="str">
        <f t="shared" si="1177"/>
        <v>0.0000174040779546737-0.000394873835210435i</v>
      </c>
      <c r="Y2254" t="str">
        <f t="shared" si="1178"/>
        <v>0.009+0.201061929829747i</v>
      </c>
      <c r="Z2254" t="str">
        <f t="shared" si="1179"/>
        <v>-0.0274393101276643-0.00244727982863447i</v>
      </c>
      <c r="AA2254" t="str">
        <f t="shared" si="1180"/>
        <v>3.12882520666381-69.6267060359055i</v>
      </c>
      <c r="AB2254" t="str">
        <f t="shared" si="1181"/>
        <v>1.34542459050788-0.32945291970753i</v>
      </c>
      <c r="AC2254" t="str">
        <f t="shared" si="1182"/>
        <v>0.947270636841444-1.34113025909092i</v>
      </c>
      <c r="AD2254" t="str">
        <f t="shared" si="1183"/>
        <v>0.636628719031336+0.553536760033081i</v>
      </c>
      <c r="AE2254" t="str">
        <f t="shared" si="1184"/>
        <v>-0.0161139935104418-0.0167466754480249i</v>
      </c>
      <c r="AF2254" t="str">
        <f t="shared" si="1185"/>
        <v>-14.9322169435016-1.0913304068302i</v>
      </c>
      <c r="AG2254" t="str">
        <f t="shared" si="1186"/>
        <v>1.1467288853405-0.15419187608118i</v>
      </c>
      <c r="AH2254" t="str">
        <f t="shared" si="1187"/>
        <v>0.159621953595598+0.25486677294921i</v>
      </c>
      <c r="AI2254">
        <f t="shared" si="1188"/>
        <v>-10.436575021771082</v>
      </c>
      <c r="AJ2254">
        <f t="shared" si="1189"/>
        <v>57.94126482149256</v>
      </c>
      <c r="AK2254"/>
      <c r="AL2254"/>
      <c r="AM2254"/>
      <c r="AN2254"/>
    </row>
    <row r="2255" spans="1:40" x14ac:dyDescent="0.25">
      <c r="A2255"/>
      <c r="B2255">
        <f t="shared" si="1155"/>
        <v>321000</v>
      </c>
      <c r="C2255" s="186" t="str">
        <f t="shared" si="1158"/>
        <v>-7.41707497468304E-07+0.00762935363813525i</v>
      </c>
      <c r="D2255" s="158" t="str">
        <f t="shared" si="1159"/>
        <v>-5.9570116434301+0.0584917112257036i</v>
      </c>
      <c r="E2255" t="str">
        <f t="shared" si="1160"/>
        <v>2870</v>
      </c>
      <c r="F2255" t="str">
        <f t="shared" si="1161"/>
        <v>0.777000777000777</v>
      </c>
      <c r="G2255" t="str">
        <f t="shared" si="1156"/>
        <v>0.777000777000777</v>
      </c>
      <c r="H2255" t="str">
        <f t="shared" si="1162"/>
        <v>8.9761751728588+1.14655591542418i</v>
      </c>
      <c r="I2255" t="str">
        <f t="shared" si="1163"/>
        <v>1260.5640522529i</v>
      </c>
      <c r="J2255" t="str">
        <f t="shared" si="1157"/>
        <v>-1358.18562682932+272.630759416291i</v>
      </c>
      <c r="K2255" t="str">
        <f t="shared" si="1164"/>
        <v>0.179087701895854-0.892174981200262i</v>
      </c>
      <c r="L2255" t="str">
        <f t="shared" si="1165"/>
        <v>0.0130612035910751-0.0545718605997197i</v>
      </c>
      <c r="M2255" t="str">
        <f t="shared" si="1166"/>
        <v>0.192148905486929-0.946746841799982i</v>
      </c>
      <c r="N2255" t="str">
        <f t="shared" si="1167"/>
        <v>-1.42360601986929i</v>
      </c>
      <c r="O2255" t="str">
        <f t="shared" si="1168"/>
        <v>0.146659403019091-0.989187049807105i</v>
      </c>
      <c r="P2255" t="str">
        <f t="shared" si="1169"/>
        <v>0.853340596980909+0.989187049807105i</v>
      </c>
      <c r="Q2255" t="str">
        <f t="shared" si="1170"/>
        <v>-0.853340596980909+0.434418970062185i</v>
      </c>
      <c r="R2255" t="str">
        <f t="shared" si="1171"/>
        <v>-0.325515644795672-1.32490734058404i</v>
      </c>
      <c r="S2255" t="str">
        <f t="shared" si="1172"/>
        <v>0.146948556091613i</v>
      </c>
      <c r="T2255" t="str">
        <f t="shared" si="1173"/>
        <v>0.194693220654004-0.0478340539879544i</v>
      </c>
      <c r="U2255" t="str">
        <f t="shared" si="1174"/>
        <v>0.0000499999999999999-0.000751226956914448i</v>
      </c>
      <c r="V2255" t="str">
        <f t="shared" si="1175"/>
        <v>3.33333333333333E-06-0.000826349652605894i</v>
      </c>
      <c r="W2255" t="str">
        <f t="shared" si="1176"/>
        <v>0.0000144617217732659-0.00039388309657089i</v>
      </c>
      <c r="X2255" t="str">
        <f t="shared" si="1177"/>
        <v>0.0000173857059681143-0.000393646215968846i</v>
      </c>
      <c r="Y2255" t="str">
        <f t="shared" si="1178"/>
        <v>0.009+0.201690248360465i</v>
      </c>
      <c r="Z2255" t="str">
        <f t="shared" si="1179"/>
        <v>-0.0272688575679003-0.00243071013018509i</v>
      </c>
      <c r="AA2255" t="str">
        <f t="shared" si="1180"/>
        <v>3.10931811029993-69.4098257519888i</v>
      </c>
      <c r="AB2255" t="str">
        <f t="shared" si="1181"/>
        <v>1.34491403152799-0.330431076013658i</v>
      </c>
      <c r="AC2255" t="str">
        <f t="shared" si="1182"/>
        <v>0.945589181483616-1.3367850814365i</v>
      </c>
      <c r="AD2255" t="str">
        <f t="shared" si="1183"/>
        <v>0.639077333617266+0.554022803674809i</v>
      </c>
      <c r="AE2255" t="str">
        <f t="shared" si="1184"/>
        <v>-0.0160802399440369-0.0166609806715724i</v>
      </c>
      <c r="AF2255" t="str">
        <f t="shared" si="1185"/>
        <v>-14.9331868162889-1.08806420419848i</v>
      </c>
      <c r="AG2255" t="str">
        <f t="shared" si="1186"/>
        <v>1.14639902999464-0.154340919897794i</v>
      </c>
      <c r="AH2255" t="str">
        <f t="shared" si="1187"/>
        <v>0.159486408455927+0.253762557163749i</v>
      </c>
      <c r="AI2255">
        <f t="shared" si="1188"/>
        <v>-10.465720741037339</v>
      </c>
      <c r="AJ2255">
        <f t="shared" si="1189"/>
        <v>57.851182087995404</v>
      </c>
      <c r="AK2255"/>
      <c r="AL2255"/>
      <c r="AM2255"/>
      <c r="AN2255"/>
    </row>
    <row r="2256" spans="1:40" x14ac:dyDescent="0.25">
      <c r="A2256"/>
      <c r="B2256">
        <f t="shared" si="1155"/>
        <v>322000</v>
      </c>
      <c r="C2256" s="186" t="str">
        <f t="shared" si="1158"/>
        <v>-7.3710777218386E-07+0.00760565999374212i</v>
      </c>
      <c r="D2256" s="158" t="str">
        <f t="shared" si="1159"/>
        <v>-5.95701160816555+0.0583100599520229i</v>
      </c>
      <c r="E2256" t="str">
        <f t="shared" si="1160"/>
        <v>2870</v>
      </c>
      <c r="F2256" t="str">
        <f t="shared" si="1161"/>
        <v>0.777000777000777</v>
      </c>
      <c r="G2256" t="str">
        <f t="shared" si="1156"/>
        <v>0.777000777000777</v>
      </c>
      <c r="H2256" t="str">
        <f t="shared" si="1162"/>
        <v>8.97713628178776+1.1431271403511i</v>
      </c>
      <c r="I2256" t="str">
        <f t="shared" si="1163"/>
        <v>1264.49104306989i</v>
      </c>
      <c r="J2256" t="str">
        <f t="shared" si="1157"/>
        <v>-1366.66726382869+273.480076423818i</v>
      </c>
      <c r="K2256" t="str">
        <f t="shared" si="1164"/>
        <v>0.178018280631626-0.88961418939081i</v>
      </c>
      <c r="L2256" t="str">
        <f t="shared" si="1165"/>
        <v>0.0129845668626312-0.0544206680071607i</v>
      </c>
      <c r="M2256" t="str">
        <f t="shared" si="1166"/>
        <v>0.191002847494257-0.944034857397971i</v>
      </c>
      <c r="N2256" t="str">
        <f t="shared" si="1167"/>
        <v>-1.42804092958851i</v>
      </c>
      <c r="O2256" t="str">
        <f t="shared" si="1168"/>
        <v>0.142271019861198-0.989827741027526i</v>
      </c>
      <c r="P2256" t="str">
        <f t="shared" si="1169"/>
        <v>0.857728980138802+0.989827741027526i</v>
      </c>
      <c r="Q2256" t="str">
        <f t="shared" si="1170"/>
        <v>-0.857728980138802+0.438213188560984i</v>
      </c>
      <c r="R2256" t="str">
        <f t="shared" si="1171"/>
        <v>-0.325464841376922-1.32028968724893i</v>
      </c>
      <c r="S2256" t="str">
        <f t="shared" si="1172"/>
        <v>0.14740633975545i</v>
      </c>
      <c r="T2256" t="str">
        <f t="shared" si="1173"/>
        <v>0.194619070214233-0.0479755809864602i</v>
      </c>
      <c r="U2256" t="str">
        <f t="shared" si="1174"/>
        <v>0.0000499999999999998-0.000748893953942663i</v>
      </c>
      <c r="V2256" t="str">
        <f t="shared" si="1175"/>
        <v>3.33333333333333E-06-0.00082378334933693i</v>
      </c>
      <c r="W2256" t="str">
        <f t="shared" si="1176"/>
        <v>0.0000144616410115086-0.000392662238618971i</v>
      </c>
      <c r="X2256" t="str">
        <f t="shared" si="1177"/>
        <v>0.0000173675038719931-0.000392426227804468i</v>
      </c>
      <c r="Y2256" t="str">
        <f t="shared" si="1178"/>
        <v>0.009+0.202318566891183i</v>
      </c>
      <c r="Z2256" t="str">
        <f t="shared" si="1179"/>
        <v>-0.0270999896422952-0.00241432643917221i</v>
      </c>
      <c r="AA2256" t="str">
        <f t="shared" si="1180"/>
        <v>3.08999300770645-69.1942922870861i</v>
      </c>
      <c r="AB2256" t="str">
        <f t="shared" si="1181"/>
        <v>1.34440181047295-0.331408725083775i</v>
      </c>
      <c r="AC2256" t="str">
        <f t="shared" si="1182"/>
        <v>0.943923185451863-1.33246218161085i</v>
      </c>
      <c r="AD2256" t="str">
        <f t="shared" si="1183"/>
        <v>0.641528591438057+0.554498363316457i</v>
      </c>
      <c r="AE2256" t="str">
        <f t="shared" si="1184"/>
        <v>-0.0160466781241749-0.0165757593423394i</v>
      </c>
      <c r="AF2256" t="str">
        <f t="shared" si="1185"/>
        <v>-14.9341478899533-1.08481708039908i</v>
      </c>
      <c r="AG2256" t="str">
        <f t="shared" si="1186"/>
        <v>1.14606859528266-0.154489729299819i</v>
      </c>
      <c r="AH2256" t="str">
        <f t="shared" si="1187"/>
        <v>0.159351495274747+0.252664388920492i</v>
      </c>
      <c r="AI2256">
        <f t="shared" si="1188"/>
        <v>-10.494784360733217</v>
      </c>
      <c r="AJ2256">
        <f t="shared" si="1189"/>
        <v>57.761008236331683</v>
      </c>
      <c r="AK2256"/>
      <c r="AL2256"/>
      <c r="AM2256"/>
      <c r="AN2256"/>
    </row>
    <row r="2257" spans="1:40" x14ac:dyDescent="0.25">
      <c r="A2257"/>
      <c r="B2257">
        <f t="shared" si="1155"/>
        <v>323000</v>
      </c>
      <c r="C2257" s="186" t="str">
        <f t="shared" si="1158"/>
        <v>-7.32550702638277E-07+0.00758211305921723i</v>
      </c>
      <c r="D2257" s="158" t="str">
        <f t="shared" si="1159"/>
        <v>-5.95701157322801+0.0581295334539988i</v>
      </c>
      <c r="E2257" t="str">
        <f t="shared" si="1160"/>
        <v>2870</v>
      </c>
      <c r="F2257" t="str">
        <f t="shared" si="1161"/>
        <v>0.777000777000777</v>
      </c>
      <c r="G2257" t="str">
        <f t="shared" si="1156"/>
        <v>0.777000777000777</v>
      </c>
      <c r="H2257" t="str">
        <f t="shared" si="1162"/>
        <v>8.9780886967117+1.13971840611627i</v>
      </c>
      <c r="I2257" t="str">
        <f t="shared" si="1163"/>
        <v>1268.41803388688i</v>
      </c>
      <c r="J2257" t="str">
        <f t="shared" si="1157"/>
        <v>-1375.17528228061+274.329393431346i</v>
      </c>
      <c r="K2257" t="str">
        <f t="shared" si="1164"/>
        <v>0.176958288344349-0.887067408570398i</v>
      </c>
      <c r="L2257" t="str">
        <f t="shared" si="1165"/>
        <v>0.0129085900085979-0.0542702546355322i</v>
      </c>
      <c r="M2257" t="str">
        <f t="shared" si="1166"/>
        <v>0.189866878352947-0.94133766320593i</v>
      </c>
      <c r="N2257" t="str">
        <f t="shared" si="1167"/>
        <v>-1.43247583930773i</v>
      </c>
      <c r="O2257" t="str">
        <f t="shared" si="1168"/>
        <v>0.137879838461118-0.990448963927943i</v>
      </c>
      <c r="P2257" t="str">
        <f t="shared" si="1169"/>
        <v>0.862120161538882+0.990448963927943i</v>
      </c>
      <c r="Q2257" t="str">
        <f t="shared" si="1170"/>
        <v>-0.862120161538882+0.442026875379787i</v>
      </c>
      <c r="R2257" t="str">
        <f t="shared" si="1171"/>
        <v>-0.325413853971298-1.31569899836174i</v>
      </c>
      <c r="S2257" t="str">
        <f t="shared" si="1172"/>
        <v>0.147864123419287i</v>
      </c>
      <c r="T2257" t="str">
        <f t="shared" si="1173"/>
        <v>0.194544679076393-0.0481170342659578i</v>
      </c>
      <c r="U2257" t="str">
        <f t="shared" si="1174"/>
        <v>0.0000500000000000001-0.000746575396809719i</v>
      </c>
      <c r="V2257" t="str">
        <f t="shared" si="1175"/>
        <v>3.33333333333333E-06-0.000821232936490691i</v>
      </c>
      <c r="W2257" t="str">
        <f t="shared" si="1176"/>
        <v>0.0000144615599997044-0.000391448947509498i</v>
      </c>
      <c r="X2257" t="str">
        <f t="shared" si="1177"/>
        <v>0.0000173494695627753-0.000391213799855641i</v>
      </c>
      <c r="Y2257" t="str">
        <f t="shared" si="1178"/>
        <v>0.009+0.202946885421901i</v>
      </c>
      <c r="Z2257" t="str">
        <f t="shared" si="1179"/>
        <v>-0.0269326867723558-0.00239812600046984i</v>
      </c>
      <c r="AA2257" t="str">
        <f t="shared" si="1180"/>
        <v>3.07084764038847-68.9800931357292i</v>
      </c>
      <c r="AB2257" t="str">
        <f t="shared" si="1181"/>
        <v>1.34388792670871-0.332385864913108i</v>
      </c>
      <c r="AC2257" t="str">
        <f t="shared" si="1182"/>
        <v>0.94227247214041-1.32816138711834i</v>
      </c>
      <c r="AD2257" t="str">
        <f t="shared" si="1183"/>
        <v>0.643982449341273+0.554963424853126i</v>
      </c>
      <c r="AE2257" t="str">
        <f t="shared" si="1184"/>
        <v>-0.0160133053765529-0.0164910071472946i</v>
      </c>
      <c r="AF2257" t="str">
        <f t="shared" si="1185"/>
        <v>-14.9351002699397-1.08158887266227i</v>
      </c>
      <c r="AG2257" t="str">
        <f t="shared" si="1186"/>
        <v>1.14573758260026-0.154638295578839i</v>
      </c>
      <c r="AH2257" t="str">
        <f t="shared" si="1187"/>
        <v>0.159217203569501+0.25157220952779i</v>
      </c>
      <c r="AI2257">
        <f t="shared" si="1188"/>
        <v>-10.523766489072608</v>
      </c>
      <c r="AJ2257">
        <f t="shared" si="1189"/>
        <v>57.670743416514469</v>
      </c>
      <c r="AK2257"/>
      <c r="AL2257"/>
      <c r="AM2257"/>
      <c r="AN2257"/>
    </row>
    <row r="2258" spans="1:40" x14ac:dyDescent="0.25">
      <c r="A2258"/>
      <c r="B2258">
        <f t="shared" si="1155"/>
        <v>324000</v>
      </c>
      <c r="C2258" s="186" t="str">
        <f t="shared" si="1158"/>
        <v>-7.28035763031035E-07+0.00755871147613601i</v>
      </c>
      <c r="D2258" s="158" t="str">
        <f t="shared" si="1159"/>
        <v>-5.95701153861348+0.0579501213170428i</v>
      </c>
      <c r="E2258" t="str">
        <f t="shared" si="1160"/>
        <v>2870</v>
      </c>
      <c r="F2258" t="str">
        <f t="shared" si="1161"/>
        <v>0.777000777000777</v>
      </c>
      <c r="G2258" t="str">
        <f t="shared" si="1156"/>
        <v>0.777000777000777</v>
      </c>
      <c r="H2258" t="str">
        <f t="shared" si="1162"/>
        <v>8.97903252151507+1.13632954133137i</v>
      </c>
      <c r="I2258" t="str">
        <f t="shared" si="1163"/>
        <v>1272.34502470387i</v>
      </c>
      <c r="J2258" t="str">
        <f t="shared" si="1157"/>
        <v>-1383.7096821851+275.178710438873i</v>
      </c>
      <c r="K2258" t="str">
        <f t="shared" si="1164"/>
        <v>0.175907615966651-0.884534530287447i</v>
      </c>
      <c r="L2258" t="str">
        <f t="shared" si="1165"/>
        <v>0.012833265624514-0.054120615025597i</v>
      </c>
      <c r="M2258" t="str">
        <f t="shared" si="1166"/>
        <v>0.188740881591165-0.938655145313044i</v>
      </c>
      <c r="N2258" t="str">
        <f t="shared" si="1167"/>
        <v>-1.43691074902695i</v>
      </c>
      <c r="O2258" t="str">
        <f t="shared" si="1168"/>
        <v>0.133485945186329-0.991050706289901i</v>
      </c>
      <c r="P2258" t="str">
        <f t="shared" si="1169"/>
        <v>0.866514054813671+0.991050706289901i</v>
      </c>
      <c r="Q2258" t="str">
        <f t="shared" si="1170"/>
        <v>-0.866514054813671+0.445860042737049i</v>
      </c>
      <c r="R2258" t="str">
        <f t="shared" si="1171"/>
        <v>-0.325362682321509-1.31113502363111i</v>
      </c>
      <c r="S2258" t="str">
        <f t="shared" si="1172"/>
        <v>0.148321907083124i</v>
      </c>
      <c r="T2258" t="str">
        <f t="shared" si="1173"/>
        <v>0.194470047148443-0.0482584135356069i</v>
      </c>
      <c r="U2258" t="str">
        <f t="shared" si="1174"/>
        <v>0.0000500000000000001-0.000744271151757836i</v>
      </c>
      <c r="V2258" t="str">
        <f t="shared" si="1175"/>
        <v>3.33333333333333E-06-0.000818698266933619i</v>
      </c>
      <c r="W2258" t="str">
        <f t="shared" si="1176"/>
        <v>0.0000144614787378639-0.000390243153178796i</v>
      </c>
      <c r="X2258" t="str">
        <f t="shared" si="1177"/>
        <v>0.0000173316009693345-0.000390008862135298i</v>
      </c>
      <c r="Y2258" t="str">
        <f t="shared" si="1178"/>
        <v>0.009+0.203575203952619i</v>
      </c>
      <c r="Z2258" t="str">
        <f t="shared" si="1179"/>
        <v>-0.026766929680976-0.00238210610880546i</v>
      </c>
      <c r="AA2258" t="str">
        <f t="shared" si="1180"/>
        <v>3.05187978480103-68.7672159467712i</v>
      </c>
      <c r="AB2258" t="str">
        <f t="shared" si="1181"/>
        <v>1.34337237959945-0.33336249349257i</v>
      </c>
      <c r="AC2258" t="str">
        <f t="shared" si="1182"/>
        <v>0.940636867459634-1.32388252709367i</v>
      </c>
      <c r="AD2258" t="str">
        <f t="shared" si="1183"/>
        <v>0.646438864097168+0.555417974346375i</v>
      </c>
      <c r="AE2258" t="str">
        <f t="shared" si="1184"/>
        <v>-0.015980119068708-0.0164067198300147i</v>
      </c>
      <c r="AF2258" t="str">
        <f t="shared" si="1185"/>
        <v>-14.9360440601285-1.07837942001433i</v>
      </c>
      <c r="AG2258" t="str">
        <f t="shared" si="1186"/>
        <v>1.14540599337224-0.154786610114152i</v>
      </c>
      <c r="AH2258" t="str">
        <f t="shared" si="1187"/>
        <v>0.159083522998311+0.250485961053498i</v>
      </c>
      <c r="AI2258">
        <f t="shared" si="1188"/>
        <v>-10.552667728680698</v>
      </c>
      <c r="AJ2258">
        <f t="shared" si="1189"/>
        <v>57.58038777572505</v>
      </c>
      <c r="AK2258"/>
      <c r="AL2258"/>
      <c r="AM2258"/>
      <c r="AN2258"/>
    </row>
    <row r="2259" spans="1:40" x14ac:dyDescent="0.25">
      <c r="A2259"/>
      <c r="B2259">
        <f t="shared" si="1155"/>
        <v>325000</v>
      </c>
      <c r="C2259" s="186" t="str">
        <f t="shared" si="1158"/>
        <v>-7.23562435638368E-07+0.00753545390279283i</v>
      </c>
      <c r="D2259" s="158" t="str">
        <f t="shared" si="1159"/>
        <v>-5.95701150431797+0.0577718132547451i</v>
      </c>
      <c r="E2259" t="str">
        <f t="shared" si="1160"/>
        <v>2870</v>
      </c>
      <c r="F2259" t="str">
        <f t="shared" si="1161"/>
        <v>0.777000777000777</v>
      </c>
      <c r="G2259" t="str">
        <f t="shared" si="1156"/>
        <v>0.777000777000777</v>
      </c>
      <c r="H2259" t="str">
        <f t="shared" si="1162"/>
        <v>8.97996785854518+1.13296037650837i</v>
      </c>
      <c r="I2259" t="str">
        <f t="shared" si="1163"/>
        <v>1276.27201552085i</v>
      </c>
      <c r="J2259" t="str">
        <f t="shared" si="1157"/>
        <v>-1392.27046354216+276.028027446401i</v>
      </c>
      <c r="K2259" t="str">
        <f t="shared" si="1164"/>
        <v>0.174866155981907-0.882015447123535i</v>
      </c>
      <c r="L2259" t="str">
        <f t="shared" si="1165"/>
        <v>0.0127585864072697-0.0539717437613494i</v>
      </c>
      <c r="M2259" t="str">
        <f t="shared" si="1166"/>
        <v>0.187624742389177-0.935987190884884i</v>
      </c>
      <c r="N2259" t="str">
        <f t="shared" si="1167"/>
        <v>-1.44134565874616i</v>
      </c>
      <c r="O2259" t="str">
        <f t="shared" si="1168"/>
        <v>0.129089426457656-0.991632956278095i</v>
      </c>
      <c r="P2259" t="str">
        <f t="shared" si="1169"/>
        <v>0.870910573542344+0.991632956278095i</v>
      </c>
      <c r="Q2259" t="str">
        <f t="shared" si="1170"/>
        <v>-0.870910573542344+0.449712702468065i</v>
      </c>
      <c r="R2259" t="str">
        <f t="shared" si="1171"/>
        <v>-0.325311326169223-1.30659751584449i</v>
      </c>
      <c r="S2259" t="str">
        <f t="shared" si="1172"/>
        <v>0.148779690746961i</v>
      </c>
      <c r="T2259" t="str">
        <f t="shared" si="1173"/>
        <v>0.194395174338091-0.0483997185039408i</v>
      </c>
      <c r="U2259" t="str">
        <f t="shared" si="1174"/>
        <v>0.0000500000000000001-0.000741981086675503i</v>
      </c>
      <c r="V2259" t="str">
        <f t="shared" si="1175"/>
        <v>3.33333333333333E-06-0.000816179195343053i</v>
      </c>
      <c r="W2259" t="str">
        <f t="shared" si="1176"/>
        <v>0.0000144613972259981-0.000389044786425514i</v>
      </c>
      <c r="X2259" t="str">
        <f t="shared" si="1177"/>
        <v>0.0000173138960523556-0.000388811345517523i</v>
      </c>
      <c r="Y2259" t="str">
        <f t="shared" si="1178"/>
        <v>0.009+0.204203522483337i</v>
      </c>
      <c r="Z2259" t="str">
        <f t="shared" si="1179"/>
        <v>-0.0266026993868901-0.00236626410770109i</v>
      </c>
      <c r="AA2259" t="str">
        <f t="shared" si="1180"/>
        <v>3.03308725170209-68.5556485210188i</v>
      </c>
      <c r="AB2259" t="str">
        <f t="shared" si="1181"/>
        <v>1.34285516850764-0.33433860880875i</v>
      </c>
      <c r="AC2259" t="str">
        <f t="shared" si="1182"/>
        <v>0.939016199793959-1.31962543228521i</v>
      </c>
      <c r="AD2259" t="str">
        <f t="shared" si="1183"/>
        <v>0.64889779239923+0.55586199802467i</v>
      </c>
      <c r="AE2259" t="str">
        <f t="shared" si="1184"/>
        <v>-0.0159471166092525-0.0163228931897671i</v>
      </c>
      <c r="AF2259" t="str">
        <f t="shared" si="1185"/>
        <v>-14.9369793628632-1.07518856325362i</v>
      </c>
      <c r="AG2259" t="str">
        <f t="shared" si="1186"/>
        <v>1.14507382905209-0.154934664371578i</v>
      </c>
      <c r="AH2259" t="str">
        <f t="shared" si="1187"/>
        <v>0.158950443357547+0.249405586312842i</v>
      </c>
      <c r="AI2259">
        <f t="shared" si="1188"/>
        <v>-10.581488676667917</v>
      </c>
      <c r="AJ2259">
        <f t="shared" si="1189"/>
        <v>57.489941458343722</v>
      </c>
      <c r="AK2259"/>
      <c r="AL2259"/>
      <c r="AM2259"/>
      <c r="AN2259"/>
    </row>
    <row r="2260" spans="1:40" x14ac:dyDescent="0.25">
      <c r="A2260"/>
      <c r="B2260">
        <f t="shared" si="1155"/>
        <v>326000</v>
      </c>
      <c r="C2260" s="186" t="str">
        <f t="shared" si="1158"/>
        <v>-7.19130210664859E-07+0.00751233901394471i</v>
      </c>
      <c r="D2260" s="158" t="str">
        <f t="shared" si="1159"/>
        <v>-5.95701147033758+0.0575945991069095i</v>
      </c>
      <c r="E2260" t="str">
        <f t="shared" si="1160"/>
        <v>2870</v>
      </c>
      <c r="F2260" t="str">
        <f t="shared" si="1161"/>
        <v>0.777000777000777</v>
      </c>
      <c r="G2260" t="str">
        <f t="shared" si="1156"/>
        <v>0.777000777000777</v>
      </c>
      <c r="H2260" t="str">
        <f t="shared" si="1162"/>
        <v>8.98089480863933+1.1296107440341i</v>
      </c>
      <c r="I2260" t="str">
        <f t="shared" si="1163"/>
        <v>1280.19900633784i</v>
      </c>
      <c r="J2260" t="str">
        <f t="shared" si="1157"/>
        <v>-1400.85762635178+276.877344453928i</v>
      </c>
      <c r="K2260" t="str">
        <f t="shared" si="1164"/>
        <v>0.173833802398234-0.879510052682609i</v>
      </c>
      <c r="L2260" t="str">
        <f t="shared" si="1165"/>
        <v>0.012684545153486-0.0538236354697343i</v>
      </c>
      <c r="M2260" t="str">
        <f t="shared" si="1166"/>
        <v>0.18651834755172-0.933333688152343i</v>
      </c>
      <c r="N2260" t="str">
        <f t="shared" si="1167"/>
        <v>-1.44578056846538i</v>
      </c>
      <c r="O2260" t="str">
        <f t="shared" si="1168"/>
        <v>0.124690368747533-0.992195702440604i</v>
      </c>
      <c r="P2260" t="str">
        <f t="shared" si="1169"/>
        <v>0.875309631252467+0.992195702440604i</v>
      </c>
      <c r="Q2260" t="str">
        <f t="shared" si="1170"/>
        <v>-0.875309631252467+0.453584866024776i</v>
      </c>
      <c r="R2260" t="str">
        <f t="shared" si="1171"/>
        <v>-0.325259785255055-1.30208623082091i</v>
      </c>
      <c r="S2260" t="str">
        <f t="shared" si="1172"/>
        <v>0.149237474410797i</v>
      </c>
      <c r="T2260" t="str">
        <f t="shared" si="1173"/>
        <v>0.194320060552787-0.0485409488788626i</v>
      </c>
      <c r="U2260" t="str">
        <f t="shared" si="1174"/>
        <v>0.00005-0.000739705071072204i</v>
      </c>
      <c r="V2260" t="str">
        <f t="shared" si="1175"/>
        <v>3.33333333333333E-06-0.000813675578179422i</v>
      </c>
      <c r="W2260" t="str">
        <f t="shared" si="1176"/>
        <v>0.0000144613154641176-0.000387853778897402i</v>
      </c>
      <c r="X2260" t="str">
        <f t="shared" si="1177"/>
        <v>0.0000172963528037501-0.000387621181724342i</v>
      </c>
      <c r="Y2260" t="str">
        <f t="shared" si="1178"/>
        <v>0.009+0.204831841014054i</v>
      </c>
      <c r="Z2260" t="str">
        <f t="shared" si="1179"/>
        <v>-0.0264399771992395-0.00235059738843945i</v>
      </c>
      <c r="AA2260" t="str">
        <f t="shared" si="1180"/>
        <v>3.01446788551863-68.3453788088983i</v>
      </c>
      <c r="AB2260" t="str">
        <f t="shared" si="1181"/>
        <v>1.34233629279396-0.335314208843884i</v>
      </c>
      <c r="AC2260" t="str">
        <f t="shared" si="1182"/>
        <v>0.937410299960484-1.3153899350383i</v>
      </c>
      <c r="AD2260" t="str">
        <f t="shared" si="1183"/>
        <v>0.65135919086477+0.556295482283807i</v>
      </c>
      <c r="AE2260" t="str">
        <f t="shared" si="1184"/>
        <v>-0.0159142954471226-0.0162395230806065i</v>
      </c>
      <c r="AF2260" t="str">
        <f t="shared" si="1185"/>
        <v>-14.9379062789769-1.07201614492719i</v>
      </c>
      <c r="AG2260" t="str">
        <f t="shared" si="1186"/>
        <v>1.14474109112158-0.155082449902266i</v>
      </c>
      <c r="AH2260" t="str">
        <f t="shared" si="1187"/>
        <v>0.158817954579408+0.248331028856453i</v>
      </c>
      <c r="AI2260">
        <f t="shared" si="1188"/>
        <v>-10.610229924704937</v>
      </c>
      <c r="AJ2260">
        <f t="shared" si="1189"/>
        <v>57.399404605979299</v>
      </c>
      <c r="AK2260"/>
      <c r="AL2260"/>
      <c r="AM2260"/>
      <c r="AN2260"/>
    </row>
    <row r="2261" spans="1:40" x14ac:dyDescent="0.25">
      <c r="A2261"/>
      <c r="B2261">
        <f t="shared" si="1155"/>
        <v>327000</v>
      </c>
      <c r="C2261" s="186" t="str">
        <f t="shared" si="1158"/>
        <v>-7.14738586098211E-07+0.00748936550055972i</v>
      </c>
      <c r="D2261" s="158" t="str">
        <f t="shared" si="1159"/>
        <v>-5.95701143666845+0.0574184688376245i</v>
      </c>
      <c r="E2261" t="str">
        <f t="shared" si="1160"/>
        <v>2870</v>
      </c>
      <c r="F2261" t="str">
        <f t="shared" si="1161"/>
        <v>0.777000777000777</v>
      </c>
      <c r="G2261" t="str">
        <f t="shared" si="1156"/>
        <v>0.777000777000777</v>
      </c>
      <c r="H2261" t="str">
        <f t="shared" si="1162"/>
        <v>8.98181347115129+1.12628047814512i</v>
      </c>
      <c r="I2261" t="str">
        <f t="shared" si="1163"/>
        <v>1284.12599715483i</v>
      </c>
      <c r="J2261" t="str">
        <f t="shared" si="1157"/>
        <v>-1409.47117061396+277.726661461456i</v>
      </c>
      <c r="K2261" t="str">
        <f t="shared" si="1164"/>
        <v>0.172810450723-0.877018241580228i</v>
      </c>
      <c r="L2261" t="str">
        <f t="shared" si="1165"/>
        <v>0.0126111347579234-0.0536762848203646i</v>
      </c>
      <c r="M2261" t="str">
        <f t="shared" si="1166"/>
        <v>0.185421585480923-0.930694526400593i</v>
      </c>
      <c r="N2261" t="str">
        <f t="shared" si="1167"/>
        <v>-1.4502154781846i</v>
      </c>
      <c r="O2261" t="str">
        <f t="shared" si="1168"/>
        <v>0.120288858578361-0.992738933709117i</v>
      </c>
      <c r="P2261" t="str">
        <f t="shared" si="1169"/>
        <v>0.879711141421639+0.992738933709117i</v>
      </c>
      <c r="Q2261" t="str">
        <f t="shared" si="1170"/>
        <v>-0.879711141421639+0.457476544475483i</v>
      </c>
      <c r="R2261" t="str">
        <f t="shared" si="1171"/>
        <v>-0.325208059318579-1.29760092736468i</v>
      </c>
      <c r="S2261" t="str">
        <f t="shared" si="1172"/>
        <v>0.149695258074634i</v>
      </c>
      <c r="T2261" t="str">
        <f t="shared" si="1173"/>
        <v>0.19424470569974-0.0486821043676456i</v>
      </c>
      <c r="U2261" t="str">
        <f t="shared" si="1174"/>
        <v>0.0000499999999999999-0.000737442976053633i</v>
      </c>
      <c r="V2261" t="str">
        <f t="shared" si="1175"/>
        <v>3.33333333333333E-06-0.000811187273659001i</v>
      </c>
      <c r="W2261" t="str">
        <f t="shared" si="1176"/>
        <v>0.0000144612334522335-0.000386670063078321i</v>
      </c>
      <c r="X2261" t="str">
        <f t="shared" si="1177"/>
        <v>0.0000172789692460842-0.00038643830331276i</v>
      </c>
      <c r="Y2261" t="str">
        <f t="shared" si="1178"/>
        <v>0.009+0.205460159544772i</v>
      </c>
      <c r="Z2261" t="str">
        <f t="shared" si="1179"/>
        <v>-0.02627874471226-0.00233510338905586i</v>
      </c>
      <c r="AA2261" t="str">
        <f t="shared" si="1180"/>
        <v>2.99601956372701-68.1363949081726i</v>
      </c>
      <c r="AB2261" t="str">
        <f t="shared" si="1181"/>
        <v>1.34181575181741-0.336289291575854i</v>
      </c>
      <c r="AC2261" t="str">
        <f t="shared" si="1182"/>
        <v>0.93581900116848-1.31117586927881i</v>
      </c>
      <c r="AD2261" t="str">
        <f t="shared" si="1183"/>
        <v>0.653823016035532+0.556718413687384i</v>
      </c>
      <c r="AE2261" t="str">
        <f t="shared" si="1184"/>
        <v>-0.0158816530708465-0.0161566054104925i</v>
      </c>
      <c r="AF2261" t="str">
        <f t="shared" si="1185"/>
        <v>-14.9388249078197-1.0688620093075i</v>
      </c>
      <c r="AG2261" t="str">
        <f t="shared" si="1186"/>
        <v>1.14440778109038-0.155229958341553i</v>
      </c>
      <c r="AH2261" t="str">
        <f t="shared" si="1187"/>
        <v>0.158686046729617+0.247262232958713i</v>
      </c>
      <c r="AI2261">
        <f t="shared" si="1188"/>
        <v>-10.638892059093426</v>
      </c>
      <c r="AJ2261">
        <f t="shared" si="1189"/>
        <v>57.308777357495941</v>
      </c>
      <c r="AK2261"/>
      <c r="AL2261"/>
      <c r="AM2261"/>
      <c r="AN2261"/>
    </row>
    <row r="2262" spans="1:40" x14ac:dyDescent="0.25">
      <c r="A2262"/>
      <c r="B2262">
        <f t="shared" si="1155"/>
        <v>328000</v>
      </c>
      <c r="C2262" s="186" t="str">
        <f t="shared" si="1158"/>
        <v>-7.10387067567051E-07+0.0074665320695696i</v>
      </c>
      <c r="D2262" s="158" t="str">
        <f t="shared" si="1159"/>
        <v>-5.95701140330681+0.057243412533367i</v>
      </c>
      <c r="E2262" t="str">
        <f t="shared" si="1160"/>
        <v>2870</v>
      </c>
      <c r="F2262" t="str">
        <f t="shared" si="1161"/>
        <v>0.777000777000777</v>
      </c>
      <c r="G2262" t="str">
        <f t="shared" si="1156"/>
        <v>0.777000777000777</v>
      </c>
      <c r="H2262" t="str">
        <f t="shared" si="1162"/>
        <v>8.98272394397724+1.12296941490303i</v>
      </c>
      <c r="I2262" t="str">
        <f t="shared" si="1163"/>
        <v>1288.05298797182i</v>
      </c>
      <c r="J2262" t="str">
        <f t="shared" si="1157"/>
        <v>-1418.1110963287+278.575978468983i</v>
      </c>
      <c r="K2262" t="str">
        <f t="shared" si="1164"/>
        <v>0.171795997937813-0.874539909433003i</v>
      </c>
      <c r="L2262" t="str">
        <f t="shared" si="1165"/>
        <v>0.0125383482119192-0.0535296865252362i</v>
      </c>
      <c r="M2262" t="str">
        <f t="shared" si="1166"/>
        <v>0.184334346149732-0.928069595958239i</v>
      </c>
      <c r="N2262" t="str">
        <f t="shared" si="1167"/>
        <v>-1.45465038790382i</v>
      </c>
      <c r="O2262" t="str">
        <f t="shared" si="1168"/>
        <v>0.115884982520769-0.993262639399148i</v>
      </c>
      <c r="P2262" t="str">
        <f t="shared" si="1169"/>
        <v>0.884115017479231+0.993262639399148i</v>
      </c>
      <c r="Q2262" t="str">
        <f t="shared" si="1170"/>
        <v>-0.884115017479231+0.461387748504672i</v>
      </c>
      <c r="R2262" t="str">
        <f t="shared" si="1171"/>
        <v>-0.325156148098312-1.29314136721983i</v>
      </c>
      <c r="S2262" t="str">
        <f t="shared" si="1172"/>
        <v>0.150153041738471i</v>
      </c>
      <c r="T2262" t="str">
        <f t="shared" si="1173"/>
        <v>0.194169109685903-0.0488231846769263i</v>
      </c>
      <c r="U2262" t="str">
        <f t="shared" si="1174"/>
        <v>0.0000499999999999998-0.000735194674297371i</v>
      </c>
      <c r="V2262" t="str">
        <f t="shared" si="1175"/>
        <v>3.33333333333333E-06-0.000808714141727112i</v>
      </c>
      <c r="W2262" t="str">
        <f t="shared" si="1176"/>
        <v>0.0000144611511903564-0.000385493572275487i</v>
      </c>
      <c r="X2262" t="str">
        <f t="shared" si="1177"/>
        <v>0.0000172617434320185-0.000385262643662026i</v>
      </c>
      <c r="Y2262" t="str">
        <f t="shared" si="1178"/>
        <v>0.009+0.20608847807549i</v>
      </c>
      <c r="Z2262" t="str">
        <f t="shared" si="1179"/>
        <v>-0.0261189838000787-0.00231977959335387i</v>
      </c>
      <c r="AA2262" t="str">
        <f t="shared" si="1180"/>
        <v>2.97774019624626-67.9286850616943i</v>
      </c>
      <c r="AB2262" t="str">
        <f t="shared" si="1181"/>
        <v>1.34129354493524-0.337263854978147i</v>
      </c>
      <c r="AC2262" t="str">
        <f t="shared" si="1182"/>
        <v>0.934242138979607-1.30698307049678i</v>
      </c>
      <c r="AD2262" t="str">
        <f t="shared" si="1183"/>
        <v>0.65628922437826+0.55713077896721i</v>
      </c>
      <c r="AE2262" t="str">
        <f t="shared" si="1184"/>
        <v>-0.0158491870078245-0.0160741361404205i</v>
      </c>
      <c r="AF2262" t="str">
        <f t="shared" si="1185"/>
        <v>-14.939735347284-1.06572600236966i</v>
      </c>
      <c r="AG2262" t="str">
        <f t="shared" si="1186"/>
        <v>1.14407390049569-0.155377181407822i</v>
      </c>
      <c r="AH2262" t="str">
        <f t="shared" si="1187"/>
        <v>0.158554710005083+0.246199143606229i</v>
      </c>
      <c r="AI2262">
        <f t="shared" si="1188"/>
        <v>-10.667475660839251</v>
      </c>
      <c r="AJ2262">
        <f t="shared" si="1189"/>
        <v>57.218059849042753</v>
      </c>
      <c r="AK2262"/>
      <c r="AL2262"/>
      <c r="AM2262"/>
      <c r="AN2262"/>
    </row>
    <row r="2263" spans="1:40" x14ac:dyDescent="0.25">
      <c r="A2263"/>
      <c r="B2263">
        <f t="shared" si="1155"/>
        <v>329000</v>
      </c>
      <c r="C2263" s="186" t="str">
        <f t="shared" si="1158"/>
        <v>-7.06075168201812E-07+0.0074438374436273i</v>
      </c>
      <c r="D2263" s="158" t="str">
        <f t="shared" si="1159"/>
        <v>-5.95701137024891+0.0570694204011427i</v>
      </c>
      <c r="E2263" t="str">
        <f t="shared" si="1160"/>
        <v>2870</v>
      </c>
      <c r="F2263" t="str">
        <f t="shared" si="1161"/>
        <v>0.777000777000777</v>
      </c>
      <c r="G2263" t="str">
        <f t="shared" si="1156"/>
        <v>0.777000777000777</v>
      </c>
      <c r="H2263" t="str">
        <f t="shared" si="1162"/>
        <v>8.98362632358114+1.11967739217013i</v>
      </c>
      <c r="I2263" t="str">
        <f t="shared" si="1163"/>
        <v>1291.9799787888i</v>
      </c>
      <c r="J2263" t="str">
        <f t="shared" si="1157"/>
        <v>-1426.77740349602+279.42529547651i</v>
      </c>
      <c r="K2263" t="str">
        <f t="shared" si="1164"/>
        <v>0.170790342473988-0.872074952848062i</v>
      </c>
      <c r="L2263" t="str">
        <f t="shared" si="1165"/>
        <v>0.0124661786018531-0.0533838353384431i</v>
      </c>
      <c r="M2263" t="str">
        <f t="shared" si="1166"/>
        <v>0.183256521075841-0.925458788186505i</v>
      </c>
      <c r="N2263" t="str">
        <f t="shared" si="1167"/>
        <v>-1.45908529762304i</v>
      </c>
      <c r="O2263" t="str">
        <f t="shared" si="1168"/>
        <v>0.111478827191915-0.993766809210247i</v>
      </c>
      <c r="P2263" t="str">
        <f t="shared" si="1169"/>
        <v>0.888521172808085+0.993766809210247i</v>
      </c>
      <c r="Q2263" t="str">
        <f t="shared" si="1170"/>
        <v>-0.888521172808085+0.465318488412793i</v>
      </c>
      <c r="R2263" t="str">
        <f t="shared" si="1171"/>
        <v>-0.32510405133172-1.28870731502548i</v>
      </c>
      <c r="S2263" t="str">
        <f t="shared" si="1172"/>
        <v>0.150610825402308i</v>
      </c>
      <c r="T2263" t="str">
        <f t="shared" si="1173"/>
        <v>0.19409327241798-0.0489641895127047i</v>
      </c>
      <c r="U2263" t="str">
        <f t="shared" si="1174"/>
        <v>0.0000499999999999999-0.00073296004002899i</v>
      </c>
      <c r="V2263" t="str">
        <f t="shared" si="1175"/>
        <v>3.33333333333333E-06-0.000806256044031892i</v>
      </c>
      <c r="W2263" t="str">
        <f t="shared" si="1176"/>
        <v>0.0000144610686784974-0.000384324240606982i</v>
      </c>
      <c r="X2263" t="str">
        <f t="shared" si="1177"/>
        <v>0.0000172446734437609-0.000384094136961171i</v>
      </c>
      <c r="Y2263" t="str">
        <f t="shared" si="1178"/>
        <v>0.009+0.206716796606208i</v>
      </c>
      <c r="Z2263" t="str">
        <f t="shared" si="1179"/>
        <v>-0.0259606766116247-0.00230462352994527i</v>
      </c>
      <c r="AA2263" t="str">
        <f t="shared" si="1180"/>
        <v>2.95962772484451-67.7222376552036i</v>
      </c>
      <c r="AB2263" t="str">
        <f t="shared" si="1181"/>
        <v>1.34076967150298-0.338237897019851i</v>
      </c>
      <c r="AC2263" t="str">
        <f t="shared" si="1182"/>
        <v>0.932679551268891-1.30281137573023i</v>
      </c>
      <c r="AD2263" t="str">
        <f t="shared" si="1183"/>
        <v>0.658757772285315+0.557532565023768i</v>
      </c>
      <c r="AE2263" t="str">
        <f t="shared" si="1184"/>
        <v>-0.0158168948236289-0.0159921112835747i</v>
      </c>
      <c r="AF2263" t="str">
        <f t="shared" si="1185"/>
        <v>-14.9406376938301-1.06260797176899i</v>
      </c>
      <c r="AG2263" t="str">
        <f t="shared" si="1186"/>
        <v>1.14373945090184-0.155524110901394i</v>
      </c>
      <c r="AH2263" t="str">
        <f t="shared" si="1187"/>
        <v>0.158423934731687+0.245141706486639i</v>
      </c>
      <c r="AI2263">
        <f t="shared" si="1188"/>
        <v>-10.695981305720521</v>
      </c>
      <c r="AJ2263">
        <f t="shared" si="1189"/>
        <v>57.127252214081921</v>
      </c>
      <c r="AK2263"/>
      <c r="AL2263"/>
      <c r="AM2263"/>
      <c r="AN2263"/>
    </row>
    <row r="2264" spans="1:40" x14ac:dyDescent="0.25">
      <c r="A2264"/>
      <c r="B2264">
        <f t="shared" si="1155"/>
        <v>330000</v>
      </c>
      <c r="C2264" s="186" t="str">
        <f t="shared" si="1158"/>
        <v>-7.01802408498565E-07+0.00742128036086887i</v>
      </c>
      <c r="D2264" s="158" t="str">
        <f t="shared" si="1159"/>
        <v>-5.95701133749109+0.0568964827666614i</v>
      </c>
      <c r="E2264" t="str">
        <f t="shared" si="1160"/>
        <v>2870</v>
      </c>
      <c r="F2264" t="str">
        <f t="shared" si="1161"/>
        <v>0.777000777000777</v>
      </c>
      <c r="G2264" t="str">
        <f t="shared" si="1156"/>
        <v>0.777000777000777</v>
      </c>
      <c r="H2264" t="str">
        <f t="shared" si="1162"/>
        <v>8.98452070501971+1.11640424958553i</v>
      </c>
      <c r="I2264" t="str">
        <f t="shared" si="1163"/>
        <v>1295.90696960579i</v>
      </c>
      <c r="J2264" t="str">
        <f t="shared" si="1157"/>
        <v>-1435.47009211589+280.274612484038i</v>
      </c>
      <c r="K2264" t="str">
        <f t="shared" si="1164"/>
        <v>0.169793384188513-0.869623269412722i</v>
      </c>
      <c r="L2264" t="str">
        <f t="shared" si="1165"/>
        <v>0.01239461910764-0.0532387260558893i</v>
      </c>
      <c r="M2264" t="str">
        <f t="shared" si="1166"/>
        <v>0.182188003296153-0.922861995468611i</v>
      </c>
      <c r="N2264" t="str">
        <f t="shared" si="1167"/>
        <v>-1.46352020734226i</v>
      </c>
      <c r="O2264" t="str">
        <f t="shared" si="1168"/>
        <v>0.10707047925379-0.994251433226205i</v>
      </c>
      <c r="P2264" t="str">
        <f t="shared" si="1169"/>
        <v>0.89292952074621+0.994251433226205i</v>
      </c>
      <c r="Q2264" t="str">
        <f t="shared" si="1170"/>
        <v>-0.89292952074621+0.469268774116055i</v>
      </c>
      <c r="R2264" t="str">
        <f t="shared" si="1171"/>
        <v>-0.32505176875521-1.28429853827194i</v>
      </c>
      <c r="S2264" t="str">
        <f t="shared" si="1172"/>
        <v>0.151068609066145i</v>
      </c>
      <c r="T2264" t="str">
        <f t="shared" si="1173"/>
        <v>0.194017193802425-0.0491051185803398i</v>
      </c>
      <c r="U2264" t="str">
        <f t="shared" si="1174"/>
        <v>0.0000500000000000001-0.000730738948998603i</v>
      </c>
      <c r="V2264" t="str">
        <f t="shared" si="1175"/>
        <v>3.33333333333333E-06-0.00080381284389846i</v>
      </c>
      <c r="W2264" t="str">
        <f t="shared" si="1176"/>
        <v>0.0000144609859166673-0.000383162002989453i</v>
      </c>
      <c r="X2264" t="str">
        <f t="shared" si="1177"/>
        <v>0.0000172277573925297-0.000382932718196714i</v>
      </c>
      <c r="Y2264" t="str">
        <f t="shared" si="1178"/>
        <v>0.009+0.207345115136926i</v>
      </c>
      <c r="Z2264" t="str">
        <f t="shared" si="1179"/>
        <v>-0.0258038055656443-0.00228963277131263i</v>
      </c>
      <c r="AA2264" t="str">
        <f t="shared" si="1180"/>
        <v>2.94168012255795-67.5170412151634i</v>
      </c>
      <c r="AB2264" t="str">
        <f t="shared" si="1181"/>
        <v>1.34024413087441-0.339211415665625i</v>
      </c>
      <c r="AC2264" t="str">
        <f t="shared" si="1182"/>
        <v>0.931131078186486-1.29866062354923i</v>
      </c>
      <c r="AD2264" t="str">
        <f t="shared" si="1183"/>
        <v>0.661228616075198+0.557923758926604i</v>
      </c>
      <c r="AE2264" t="str">
        <f t="shared" si="1184"/>
        <v>-0.0157847741213122-0.0159105269044909i</v>
      </c>
      <c r="AF2264" t="str">
        <f t="shared" si="1185"/>
        <v>-14.9415320425108-1.05950776681887i</v>
      </c>
      <c r="AG2264" t="str">
        <f t="shared" si="1186"/>
        <v>1.14340443389992-0.15567073870342i</v>
      </c>
      <c r="AH2264" t="str">
        <f t="shared" si="1187"/>
        <v>0.158293711362026+0.244089867977505i</v>
      </c>
      <c r="AI2264">
        <f t="shared" si="1188"/>
        <v>-10.724409564359069</v>
      </c>
      <c r="AJ2264">
        <f t="shared" si="1189"/>
        <v>57.036354583417399</v>
      </c>
      <c r="AK2264"/>
      <c r="AL2264"/>
      <c r="AM2264"/>
      <c r="AN2264"/>
    </row>
    <row r="2265" spans="1:40" x14ac:dyDescent="0.25">
      <c r="A2265"/>
      <c r="B2265">
        <f t="shared" ref="B2265:B2328" si="1190">B2264+1000</f>
        <v>331000</v>
      </c>
      <c r="C2265" s="186" t="str">
        <f t="shared" si="1158"/>
        <v>-6.97568316185663E-07+0.00739885957467934i</v>
      </c>
      <c r="D2265" s="158" t="str">
        <f t="shared" si="1159"/>
        <v>-5.95701130502971+0.0567245900725416i</v>
      </c>
      <c r="E2265" t="str">
        <f t="shared" si="1160"/>
        <v>2870</v>
      </c>
      <c r="F2265" t="str">
        <f t="shared" si="1161"/>
        <v>0.777000777000777</v>
      </c>
      <c r="G2265" t="str">
        <f t="shared" si="1156"/>
        <v>0.777000777000777</v>
      </c>
      <c r="H2265" t="str">
        <f t="shared" si="1162"/>
        <v>8.98540718196675+1.11314982854152i</v>
      </c>
      <c r="I2265" t="str">
        <f t="shared" si="1163"/>
        <v>1299.83396042278i</v>
      </c>
      <c r="J2265" t="str">
        <f t="shared" si="1157"/>
        <v>-1444.18916218833+281.123929491564i</v>
      </c>
      <c r="K2265" t="str">
        <f t="shared" si="1164"/>
        <v>0.1688050243404-0.867184757684098i</v>
      </c>
      <c r="L2265" t="str">
        <f t="shared" si="1165"/>
        <v>0.0123236630012507-0.0530943535150017i</v>
      </c>
      <c r="M2265" t="str">
        <f t="shared" si="1166"/>
        <v>0.181128687341651-0.9202791111991i</v>
      </c>
      <c r="N2265" t="str">
        <f t="shared" si="1167"/>
        <v>-1.46795511706148i</v>
      </c>
      <c r="O2265" t="str">
        <f t="shared" si="1168"/>
        <v>0.10266002541151-0.994716501915248i</v>
      </c>
      <c r="P2265" t="str">
        <f t="shared" si="1169"/>
        <v>0.89733997458849+0.994716501915248i</v>
      </c>
      <c r="Q2265" t="str">
        <f t="shared" si="1170"/>
        <v>-0.89733997458849+0.473238615146232i</v>
      </c>
      <c r="R2265" t="str">
        <f t="shared" si="1171"/>
        <v>-0.324999300104131-1.27991480725766i</v>
      </c>
      <c r="S2265" t="str">
        <f t="shared" si="1172"/>
        <v>0.151526392729981i</v>
      </c>
      <c r="T2265" t="str">
        <f t="shared" si="1173"/>
        <v>0.193940873745442-0.0492459715845475i</v>
      </c>
      <c r="U2265" t="str">
        <f t="shared" si="1174"/>
        <v>0.0000500000000000001-0.000728531278457821i</v>
      </c>
      <c r="V2265" t="str">
        <f t="shared" si="1175"/>
        <v>3.33333333333333E-06-0.000801384406303599i</v>
      </c>
      <c r="W2265" t="str">
        <f t="shared" si="1176"/>
        <v>0.0000144609029048771-0.000382006795126048i</v>
      </c>
      <c r="X2265" t="str">
        <f t="shared" si="1177"/>
        <v>0.0000172109934180284-0.000381778323140628i</v>
      </c>
      <c r="Y2265" t="str">
        <f t="shared" si="1178"/>
        <v>0.009+0.207973433667644i</v>
      </c>
      <c r="Z2265" t="str">
        <f t="shared" si="1179"/>
        <v>-0.0256483533458225-0.00227480493289454i</v>
      </c>
      <c r="AA2265" t="str">
        <f t="shared" si="1180"/>
        <v>2.92389539312209-67.3130844066346i</v>
      </c>
      <c r="AB2265" t="str">
        <f t="shared" si="1181"/>
        <v>1.33971692240163-0.340184408875689i</v>
      </c>
      <c r="AC2265" t="str">
        <f t="shared" si="1182"/>
        <v>0.929596562120093-1.29453065403991i</v>
      </c>
      <c r="AD2265" t="str">
        <f t="shared" si="1183"/>
        <v>0.663701711993233+0.558304347914822i</v>
      </c>
      <c r="AE2265" t="str">
        <f t="shared" si="1184"/>
        <v>-0.0157528225407366-0.0158293791182411i</v>
      </c>
      <c r="AF2265" t="str">
        <f t="shared" si="1185"/>
        <v>-14.9424184869965-1.05642523846898i</v>
      </c>
      <c r="AG2265" t="str">
        <f t="shared" si="1186"/>
        <v>1.14306885110747-0.155817056774829i</v>
      </c>
      <c r="AH2265" t="str">
        <f t="shared" si="1187"/>
        <v>0.158164030473283+0.243043575135537i</v>
      </c>
      <c r="AI2265">
        <f t="shared" si="1188"/>
        <v>-10.752761002286492</v>
      </c>
      <c r="AJ2265">
        <f t="shared" si="1189"/>
        <v>56.945367085222543</v>
      </c>
      <c r="AK2265"/>
      <c r="AL2265"/>
      <c r="AM2265"/>
      <c r="AN2265"/>
    </row>
    <row r="2266" spans="1:40" x14ac:dyDescent="0.25">
      <c r="A2266"/>
      <c r="B2266">
        <f t="shared" si="1190"/>
        <v>332000</v>
      </c>
      <c r="C2266" s="186" t="str">
        <f t="shared" si="1158"/>
        <v>-6.93372426093263E-07+0.00737657385346327i</v>
      </c>
      <c r="D2266" s="158" t="str">
        <f t="shared" si="1159"/>
        <v>-5.95701127286123+0.0565537328765518i</v>
      </c>
      <c r="E2266" t="str">
        <f t="shared" si="1160"/>
        <v>2870</v>
      </c>
      <c r="F2266" t="str">
        <f t="shared" si="1161"/>
        <v>0.777000777000777</v>
      </c>
      <c r="G2266" t="str">
        <f t="shared" si="1156"/>
        <v>0.777000777000777</v>
      </c>
      <c r="H2266" t="str">
        <f t="shared" si="1162"/>
        <v>8.9862858467372+1.10991397216038i</v>
      </c>
      <c r="I2266" t="str">
        <f t="shared" si="1163"/>
        <v>1303.76095123976i</v>
      </c>
      <c r="J2266" t="str">
        <f t="shared" si="1157"/>
        <v>-1452.93461371333+281.973246499092i</v>
      </c>
      <c r="K2266" t="str">
        <f t="shared" si="1164"/>
        <v>0.167825165567569-0.864759317178967i</v>
      </c>
      <c r="L2266" t="str">
        <f t="shared" si="1165"/>
        <v>0.0122533036452584-0.0529507125944405i</v>
      </c>
      <c r="M2266" t="str">
        <f t="shared" si="1166"/>
        <v>0.180078469212827-0.917710029773408i</v>
      </c>
      <c r="N2266" t="str">
        <f t="shared" si="1167"/>
        <v>-1.4723900267807i</v>
      </c>
      <c r="O2266" t="str">
        <f t="shared" si="1168"/>
        <v>0.0982475524116096-0.995162006130222i</v>
      </c>
      <c r="P2266" t="str">
        <f t="shared" si="1169"/>
        <v>0.90175244758839+0.995162006130222i</v>
      </c>
      <c r="Q2266" t="str">
        <f t="shared" si="1170"/>
        <v>-0.90175244758839+0.477228020650478i</v>
      </c>
      <c r="R2266" t="str">
        <f t="shared" si="1171"/>
        <v>-0.32494664511277-1.27555589504697i</v>
      </c>
      <c r="S2266" t="str">
        <f t="shared" si="1172"/>
        <v>0.151984176393818i</v>
      </c>
      <c r="T2266" t="str">
        <f t="shared" si="1173"/>
        <v>0.193864312152993-0.0493867482293986i</v>
      </c>
      <c r="U2266" t="str">
        <f t="shared" si="1174"/>
        <v>0.00005-0.000726336907137164i</v>
      </c>
      <c r="V2266" t="str">
        <f t="shared" si="1175"/>
        <v>3.33333333333333E-06-0.000798970597850882i</v>
      </c>
      <c r="W2266" t="str">
        <f t="shared" si="1176"/>
        <v>0.000014460819643138-0.000380858553494579i</v>
      </c>
      <c r="X2266" t="str">
        <f t="shared" si="1177"/>
        <v>0.0000171943796879327-0.000380630888338522i</v>
      </c>
      <c r="Y2266" t="str">
        <f t="shared" si="1178"/>
        <v>0.009+0.208601752198362i</v>
      </c>
      <c r="Z2266" t="str">
        <f t="shared" si="1179"/>
        <v>-0.0254943028960087-0.00226013767219279i</v>
      </c>
      <c r="AA2266" t="str">
        <f t="shared" si="1180"/>
        <v>2.90627157041527-67.1103560311908i</v>
      </c>
      <c r="AB2266" t="str">
        <f t="shared" si="1181"/>
        <v>1.33918804543501-0.341156874605804i</v>
      </c>
      <c r="AC2266" t="str">
        <f t="shared" si="1182"/>
        <v>0.928075847658159-1.2904213087888i</v>
      </c>
      <c r="AD2266" t="str">
        <f t="shared" si="1183"/>
        <v>0.666177016212113+0.558674319397466i</v>
      </c>
      <c r="AE2266" t="str">
        <f t="shared" si="1184"/>
        <v>-0.015721037757914-0.0157486640896305i</v>
      </c>
      <c r="AF2266" t="str">
        <f t="shared" si="1185"/>
        <v>-14.9432971195984-1.05336023928383i</v>
      </c>
      <c r="AG2266" t="str">
        <f t="shared" si="1186"/>
        <v>1.14273270416805-0.155963057155263i</v>
      </c>
      <c r="AH2266" t="str">
        <f t="shared" si="1187"/>
        <v>0.158034882765096+0.242002775685953i</v>
      </c>
      <c r="AI2266">
        <f t="shared" si="1188"/>
        <v>-10.781036180011554</v>
      </c>
      <c r="AJ2266">
        <f t="shared" si="1189"/>
        <v>56.854289845067285</v>
      </c>
      <c r="AK2266"/>
      <c r="AL2266"/>
      <c r="AM2266"/>
      <c r="AN2266"/>
    </row>
    <row r="2267" spans="1:40" x14ac:dyDescent="0.25">
      <c r="A2267"/>
      <c r="B2267">
        <f t="shared" si="1190"/>
        <v>333000</v>
      </c>
      <c r="C2267" s="186" t="str">
        <f t="shared" si="1158"/>
        <v>-6.89214280025547E-07+0.0073544219804191i</v>
      </c>
      <c r="D2267" s="158" t="str">
        <f t="shared" si="1159"/>
        <v>-5.95701124098211+0.0563839018498798i</v>
      </c>
      <c r="E2267" t="str">
        <f t="shared" si="1160"/>
        <v>2870</v>
      </c>
      <c r="F2267" t="str">
        <f t="shared" si="1161"/>
        <v>0.777000777000777</v>
      </c>
      <c r="G2267" t="str">
        <f t="shared" si="1156"/>
        <v>0.777000777000777</v>
      </c>
      <c r="H2267" t="str">
        <f t="shared" si="1162"/>
        <v>8.98715679031037+1.10669652527145i</v>
      </c>
      <c r="I2267" t="str">
        <f t="shared" si="1163"/>
        <v>1307.68794205675i</v>
      </c>
      <c r="J2267" t="str">
        <f t="shared" si="1157"/>
        <v>-1461.7064466909+282.822563506619i</v>
      </c>
      <c r="K2267" t="str">
        <f t="shared" si="1164"/>
        <v>0.166853711864103-0.862346848363665i</v>
      </c>
      <c r="L2267" t="str">
        <f t="shared" si="1165"/>
        <v>0.0121835344914113-0.0528077982138092i</v>
      </c>
      <c r="M2267" t="str">
        <f t="shared" si="1166"/>
        <v>0.179037246355514-0.915154646577474i</v>
      </c>
      <c r="N2267" t="str">
        <f t="shared" si="1167"/>
        <v>-1.47682493649992i</v>
      </c>
      <c r="O2267" t="str">
        <f t="shared" si="1168"/>
        <v>0.0938331470403372-0.995587937108775i</v>
      </c>
      <c r="P2267" t="str">
        <f t="shared" si="1169"/>
        <v>0.906166852959663+0.995587937108775i</v>
      </c>
      <c r="Q2267" t="str">
        <f t="shared" si="1170"/>
        <v>-0.906166852959663+0.481236999391145i</v>
      </c>
      <c r="R2267" t="str">
        <f t="shared" si="1171"/>
        <v>-0.324893803514352-1.2712215774285i</v>
      </c>
      <c r="S2267" t="str">
        <f t="shared" si="1172"/>
        <v>0.152441960057655i</v>
      </c>
      <c r="T2267" t="str">
        <f t="shared" si="1173"/>
        <v>0.193787508930785-0.0495274482183145i</v>
      </c>
      <c r="U2267" t="str">
        <f t="shared" si="1174"/>
        <v>0.00005-0.000724155715223839i</v>
      </c>
      <c r="V2267" t="str">
        <f t="shared" si="1175"/>
        <v>3.33333333333333E-06-0.000796571286746224i</v>
      </c>
      <c r="W2267" t="str">
        <f t="shared" si="1176"/>
        <v>0.0000144607361314609-0.000379717215335887i</v>
      </c>
      <c r="X2267" t="str">
        <f t="shared" si="1177"/>
        <v>0.000017177914397386-0.000379490351098017i</v>
      </c>
      <c r="Y2267" t="str">
        <f t="shared" si="1178"/>
        <v>0.009+0.20923007072908i</v>
      </c>
      <c r="Z2267" t="str">
        <f t="shared" si="1179"/>
        <v>-0.0253416374155393-0.00224562868790053i</v>
      </c>
      <c r="AA2267" t="str">
        <f t="shared" si="1180"/>
        <v>2.88880671791367-66.9088450248686i</v>
      </c>
      <c r="AB2267" t="str">
        <f t="shared" si="1181"/>
        <v>1.33865749932319-0.342128810807245i</v>
      </c>
      <c r="AC2267" t="str">
        <f t="shared" si="1182"/>
        <v>0.926568781553706-1.28633243086721i</v>
      </c>
      <c r="AD2267" t="str">
        <f t="shared" si="1183"/>
        <v>0.668654484832512+0.559033660953964i</v>
      </c>
      <c r="AE2267" t="str">
        <f t="shared" si="1184"/>
        <v>-0.0156894174843594-0.0156683780324101i</v>
      </c>
      <c r="AF2267" t="str">
        <f t="shared" si="1185"/>
        <v>-14.9441680312925-1.05031262342157i</v>
      </c>
      <c r="AG2267" t="str">
        <f t="shared" si="1186"/>
        <v>1.14239599475097-0.156108731962048i</v>
      </c>
      <c r="AH2267" t="str">
        <f t="shared" si="1187"/>
        <v>0.157906259057464+0.240967418012037i</v>
      </c>
      <c r="AI2267">
        <f t="shared" si="1188"/>
        <v>-10.809235653086644</v>
      </c>
      <c r="AJ2267">
        <f t="shared" si="1189"/>
        <v>56.763122985945472</v>
      </c>
      <c r="AK2267"/>
      <c r="AL2267"/>
      <c r="AM2267"/>
      <c r="AN2267"/>
    </row>
    <row r="2268" spans="1:40" x14ac:dyDescent="0.25">
      <c r="A2268"/>
      <c r="B2268">
        <f t="shared" si="1190"/>
        <v>334000</v>
      </c>
      <c r="C2268" s="186" t="str">
        <f t="shared" si="1158"/>
        <v>-6.85093426635647E-07+0.00733240275331786i</v>
      </c>
      <c r="D2268" s="158" t="str">
        <f t="shared" si="1159"/>
        <v>-5.9570112093889+0.056215087775437i</v>
      </c>
      <c r="E2268" t="str">
        <f t="shared" si="1160"/>
        <v>2870</v>
      </c>
      <c r="F2268" t="str">
        <f t="shared" si="1161"/>
        <v>0.777000777000777</v>
      </c>
      <c r="G2268" t="str">
        <f t="shared" si="1156"/>
        <v>0.777000777000777</v>
      </c>
      <c r="H2268" t="str">
        <f t="shared" si="1162"/>
        <v>8.98802010235314+1.10349733438873i</v>
      </c>
      <c r="I2268" t="str">
        <f t="shared" si="1163"/>
        <v>1311.61493287374i</v>
      </c>
      <c r="J2268" t="str">
        <f t="shared" si="1157"/>
        <v>-1470.50466112103+283.671880514147i</v>
      </c>
      <c r="K2268" t="str">
        <f t="shared" si="1164"/>
        <v>0.165890568557975-0.859947252644076i</v>
      </c>
      <c r="L2268" t="str">
        <f t="shared" si="1165"/>
        <v>0.0121143490792311-0.0526656053333648i</v>
      </c>
      <c r="M2268" t="str">
        <f t="shared" si="1166"/>
        <v>0.178004917637206-0.912612857977441i</v>
      </c>
      <c r="N2268" t="str">
        <f t="shared" si="1167"/>
        <v>-1.48125984621914i</v>
      </c>
      <c r="O2268" t="str">
        <f t="shared" si="1168"/>
        <v>0.0894168961219479-0.99599428647353i</v>
      </c>
      <c r="P2268" t="str">
        <f t="shared" si="1169"/>
        <v>0.910583103878052+0.99599428647353i</v>
      </c>
      <c r="Q2268" t="str">
        <f t="shared" si="1170"/>
        <v>-0.910583103878052+0.48526555974561i</v>
      </c>
      <c r="R2268" t="str">
        <f t="shared" si="1171"/>
        <v>-0.324840775041032-1.26691163287443i</v>
      </c>
      <c r="S2268" t="str">
        <f t="shared" si="1172"/>
        <v>0.152899743721492i</v>
      </c>
      <c r="T2268" t="str">
        <f t="shared" si="1173"/>
        <v>0.193710463984277-0.0496680712540646i</v>
      </c>
      <c r="U2268" t="str">
        <f t="shared" si="1174"/>
        <v>0.0000499999999999999-0.000721987584339934i</v>
      </c>
      <c r="V2268" t="str">
        <f t="shared" si="1175"/>
        <v>3.33333333333333E-06-0.000794186342773928i</v>
      </c>
      <c r="W2268" t="str">
        <f t="shared" si="1176"/>
        <v>0.0000144606523698568-0.000378582718642412i</v>
      </c>
      <c r="X2268" t="str">
        <f t="shared" si="1177"/>
        <v>0.0000171615957685077-0.000378356649477348i</v>
      </c>
      <c r="Y2268" t="str">
        <f t="shared" si="1178"/>
        <v>0.009+0.209858389259798i</v>
      </c>
      <c r="Z2268" t="str">
        <f t="shared" si="1179"/>
        <v>-0.025190340354661-0.00223127571905136i</v>
      </c>
      <c r="AA2268" t="str">
        <f t="shared" si="1180"/>
        <v>2.87149892815796-66.7085404561572i</v>
      </c>
      <c r="AB2268" t="str">
        <f t="shared" si="1181"/>
        <v>1.33812528341311-0.343100215426785i</v>
      </c>
      <c r="AC2268" t="str">
        <f t="shared" si="1182"/>
        <v>0.9250752126889-1.28226386481586i</v>
      </c>
      <c r="AD2268" t="str">
        <f t="shared" si="1183"/>
        <v>0.671134073883673+0.559382360334554i</v>
      </c>
      <c r="AE2268" t="str">
        <f t="shared" si="1184"/>
        <v>-0.0156579594664598-0.0155885172085057i</v>
      </c>
      <c r="AF2268" t="str">
        <f t="shared" si="1185"/>
        <v>-14.945031311742-1.04728224661329i</v>
      </c>
      <c r="AG2268" t="str">
        <f t="shared" si="1186"/>
        <v>1.1420587245509-0.156254073389177i</v>
      </c>
      <c r="AH2268" t="str">
        <f t="shared" si="1187"/>
        <v>0.157778150288708+0.239937451144938i</v>
      </c>
      <c r="AI2268">
        <f t="shared" si="1188"/>
        <v>-10.837359972171905</v>
      </c>
      <c r="AJ2268">
        <f t="shared" si="1189"/>
        <v>56.671866628304436</v>
      </c>
      <c r="AK2268"/>
      <c r="AL2268"/>
      <c r="AM2268"/>
      <c r="AN2268"/>
    </row>
    <row r="2269" spans="1:40" x14ac:dyDescent="0.25">
      <c r="A2269"/>
      <c r="B2269">
        <f t="shared" si="1190"/>
        <v>335000</v>
      </c>
      <c r="C2269" s="186" t="str">
        <f t="shared" si="1158"/>
        <v>-6.8100942130313E-07+0.00731051498428542i</v>
      </c>
      <c r="D2269" s="158" t="str">
        <f t="shared" si="1159"/>
        <v>-5.95701117807819+0.0560472815461882i</v>
      </c>
      <c r="E2269" t="str">
        <f t="shared" si="1160"/>
        <v>2870</v>
      </c>
      <c r="F2269" t="str">
        <f t="shared" si="1161"/>
        <v>0.777000777000777</v>
      </c>
      <c r="G2269" t="str">
        <f t="shared" si="1156"/>
        <v>0.777000777000777</v>
      </c>
      <c r="H2269" t="str">
        <f t="shared" si="1162"/>
        <v>8.98887587124228+1.10031624768861i</v>
      </c>
      <c r="I2269" t="str">
        <f t="shared" si="1163"/>
        <v>1315.54192369073i</v>
      </c>
      <c r="J2269" t="str">
        <f t="shared" si="1157"/>
        <v>-1479.32925700373+284.521197521674i</v>
      </c>
      <c r="K2269" t="str">
        <f t="shared" si="1164"/>
        <v>0.164935642289162-0.857560432355738i</v>
      </c>
      <c r="L2269" t="str">
        <f t="shared" si="1165"/>
        <v>0.0120457410346359-0.0525241289537261i</v>
      </c>
      <c r="M2269" t="str">
        <f t="shared" si="1166"/>
        <v>0.176981383323798-0.910084561309464i</v>
      </c>
      <c r="N2269" t="str">
        <f t="shared" si="1167"/>
        <v>-1.48569475593835i</v>
      </c>
      <c r="O2269" t="str">
        <f t="shared" si="1168"/>
        <v>0.0849988865170061-0.996381046232248i</v>
      </c>
      <c r="P2269" t="str">
        <f t="shared" si="1169"/>
        <v>0.915001113482994+0.996381046232248i</v>
      </c>
      <c r="Q2269" t="str">
        <f t="shared" si="1170"/>
        <v>-0.915001113482994+0.489313709706102i</v>
      </c>
      <c r="R2269" t="str">
        <f t="shared" si="1171"/>
        <v>-0.324787559423897-1.26262584250048i</v>
      </c>
      <c r="S2269" t="str">
        <f t="shared" si="1172"/>
        <v>0.153357527385329i</v>
      </c>
      <c r="T2269" t="str">
        <f t="shared" si="1173"/>
        <v>0.193633177218691-0.0498086170387645i</v>
      </c>
      <c r="U2269" t="str">
        <f t="shared" si="1174"/>
        <v>0.0000499999999999999-0.000719832397521008i</v>
      </c>
      <c r="V2269" t="str">
        <f t="shared" si="1175"/>
        <v>3.33333333333333E-06-0.000791815637273109i</v>
      </c>
      <c r="W2269" t="str">
        <f t="shared" si="1176"/>
        <v>0.000014460568358337-0.000377455002146988i</v>
      </c>
      <c r="X2269" t="str">
        <f t="shared" si="1177"/>
        <v>0.0000171454220499108-0.000377229722274164i</v>
      </c>
      <c r="Y2269" t="str">
        <f t="shared" si="1178"/>
        <v>0.009+0.210486707790516i</v>
      </c>
      <c r="Z2269" t="str">
        <f t="shared" si="1179"/>
        <v>-0.0250403954100478-0.00221707654418848i</v>
      </c>
      <c r="AA2269" t="str">
        <f t="shared" si="1180"/>
        <v>2.85434632223103-66.5094315240211i</v>
      </c>
      <c r="AB2269" t="str">
        <f t="shared" si="1181"/>
        <v>1.33759139705005-0.344071086406679i</v>
      </c>
      <c r="AC2269" t="str">
        <f t="shared" si="1182"/>
        <v>0.923594992040236-1.27821545662958i</v>
      </c>
      <c r="AD2269" t="str">
        <f t="shared" si="1183"/>
        <v>0.673615739324037+0.559720405460736i</v>
      </c>
      <c r="AE2269" t="str">
        <f t="shared" si="1184"/>
        <v>-0.0156266614848549-0.0155090779272606i</v>
      </c>
      <c r="AF2269" t="str">
        <f t="shared" si="1185"/>
        <v>-14.9458870493205-1.04426896614242i</v>
      </c>
      <c r="AG2269" t="str">
        <f t="shared" si="1186"/>
        <v>1.14172089528756-0.156399073706319i</v>
      </c>
      <c r="AH2269" t="str">
        <f t="shared" si="1187"/>
        <v>0.157650547513474+0.238912824753631i</v>
      </c>
      <c r="AI2269">
        <f t="shared" si="1188"/>
        <v>-10.865409683099008</v>
      </c>
      <c r="AJ2269">
        <f t="shared" si="1189"/>
        <v>56.580520890070652</v>
      </c>
      <c r="AK2269"/>
      <c r="AL2269"/>
      <c r="AM2269"/>
      <c r="AN2269"/>
    </row>
    <row r="2270" spans="1:40" x14ac:dyDescent="0.25">
      <c r="A2270"/>
      <c r="B2270">
        <f t="shared" si="1190"/>
        <v>336000</v>
      </c>
      <c r="C2270" s="186" t="str">
        <f t="shared" si="1158"/>
        <v>-6.76961826014076E-07+0.00728875749958905i</v>
      </c>
      <c r="D2270" s="158" t="str">
        <f t="shared" si="1159"/>
        <v>-5.95701114704663+0.0558804741635161i</v>
      </c>
      <c r="E2270" t="str">
        <f t="shared" si="1160"/>
        <v>2870</v>
      </c>
      <c r="F2270" t="str">
        <f t="shared" si="1161"/>
        <v>0.777000777000777</v>
      </c>
      <c r="G2270" t="str">
        <f t="shared" si="1156"/>
        <v>0.777000777000777</v>
      </c>
      <c r="H2270" t="str">
        <f t="shared" si="1162"/>
        <v>8.98972418408671+1.09715311498809i</v>
      </c>
      <c r="I2270" t="str">
        <f t="shared" si="1163"/>
        <v>1319.46891450771i</v>
      </c>
      <c r="J2270" t="str">
        <f t="shared" si="1157"/>
        <v>-1488.18023433899+285.370514529202i</v>
      </c>
      <c r="K2270" t="str">
        <f t="shared" si="1164"/>
        <v>0.163988840988203-0.855186290754054i</v>
      </c>
      <c r="L2270" t="str">
        <f t="shared" si="1165"/>
        <v>0.0119777040685882-0.0523833641155825i</v>
      </c>
      <c r="M2270" t="str">
        <f t="shared" si="1166"/>
        <v>0.175966545056791-0.907569654869636i</v>
      </c>
      <c r="N2270" t="str">
        <f t="shared" si="1167"/>
        <v>-1.49012966565757i</v>
      </c>
      <c r="O2270" t="str">
        <f t="shared" si="1168"/>
        <v>0.0805792051206363-0.996748208777987i</v>
      </c>
      <c r="P2270" t="str">
        <f t="shared" si="1169"/>
        <v>0.919420794879364+0.996748208777987i</v>
      </c>
      <c r="Q2270" t="str">
        <f t="shared" si="1170"/>
        <v>-0.919420794879364+0.493381456879583i</v>
      </c>
      <c r="R2270" t="str">
        <f t="shared" si="1171"/>
        <v>-0.324734156392962-1.25836399002647i</v>
      </c>
      <c r="S2270" t="str">
        <f t="shared" si="1172"/>
        <v>0.153815311049165i</v>
      </c>
      <c r="T2270" t="str">
        <f t="shared" si="1173"/>
        <v>0.19355564853899-0.0499490852738716i</v>
      </c>
      <c r="U2270" t="str">
        <f t="shared" si="1174"/>
        <v>0.0000499999999999998-0.000717690039195052i</v>
      </c>
      <c r="V2270" t="str">
        <f t="shared" si="1175"/>
        <v>3.33333333333333E-06-0.000789459043114563i</v>
      </c>
      <c r="W2270" t="str">
        <f t="shared" si="1176"/>
        <v>0.0000144604840969125-0.000376334005311821i</v>
      </c>
      <c r="X2270" t="str">
        <f t="shared" si="1177"/>
        <v>0.0000171293915162289-0.000376109509014534i</v>
      </c>
      <c r="Y2270" t="str">
        <f t="shared" si="1178"/>
        <v>0.009+0.211115026321234i</v>
      </c>
      <c r="Z2270" t="str">
        <f t="shared" si="1179"/>
        <v>-0.0248917865204117-0.00220302898055344i</v>
      </c>
      <c r="AA2270" t="str">
        <f t="shared" si="1180"/>
        <v>2.83734704924671-66.3115075559601i</v>
      </c>
      <c r="AB2270" t="str">
        <f t="shared" si="1181"/>
        <v>1.3370558395775-0.345041421684635i</v>
      </c>
      <c r="AC2270" t="str">
        <f t="shared" si="1182"/>
        <v>0.922127972644407-1.27418705374211i</v>
      </c>
      <c r="AD2270" t="str">
        <f t="shared" si="1183"/>
        <v>0.676099437041833+0.56004778442563i</v>
      </c>
      <c r="AE2270" t="str">
        <f t="shared" si="1184"/>
        <v>-0.0155955213538315-0.0154300565446914i</v>
      </c>
      <c r="AF2270" t="str">
        <f t="shared" si="1185"/>
        <v>-14.9467353311333-1.04127264082457i</v>
      </c>
      <c r="AG2270" t="str">
        <f t="shared" si="1186"/>
        <v>1.1413825087054-0.156543725257838i</v>
      </c>
      <c r="AH2270" t="str">
        <f t="shared" si="1187"/>
        <v>0.157523441900768+0.237893489135052i</v>
      </c>
      <c r="AI2270">
        <f t="shared" si="1188"/>
        <v>-10.893385326934412</v>
      </c>
      <c r="AJ2270">
        <f t="shared" si="1189"/>
        <v>56.489085886674751</v>
      </c>
      <c r="AK2270"/>
      <c r="AL2270"/>
      <c r="AM2270"/>
      <c r="AN2270"/>
    </row>
    <row r="2271" spans="1:40" x14ac:dyDescent="0.25">
      <c r="A2271"/>
      <c r="B2271">
        <f t="shared" si="1190"/>
        <v>337000</v>
      </c>
      <c r="C2271" s="186" t="str">
        <f t="shared" si="1158"/>
        <v>-6.7295020924365E-07+0.00726712913942764i</v>
      </c>
      <c r="D2271" s="158" t="str">
        <f t="shared" si="1159"/>
        <v>-5.95701111629089+0.0557146567356119i</v>
      </c>
      <c r="E2271" t="str">
        <f t="shared" si="1160"/>
        <v>2870</v>
      </c>
      <c r="F2271" t="str">
        <f t="shared" si="1161"/>
        <v>0.777000777000777</v>
      </c>
      <c r="G2271" t="str">
        <f t="shared" si="1156"/>
        <v>0.777000777000777</v>
      </c>
      <c r="H2271" t="str">
        <f t="shared" si="1162"/>
        <v>8.99056512674889+1.09400778772324i</v>
      </c>
      <c r="I2271" t="str">
        <f t="shared" si="1163"/>
        <v>1323.3959053247i</v>
      </c>
      <c r="J2271" t="str">
        <f t="shared" si="1157"/>
        <v>-1497.05759312681+286.219831536729i</v>
      </c>
      <c r="K2271" t="str">
        <f t="shared" si="1164"/>
        <v>0.163050073855133-0.852824732004606i</v>
      </c>
      <c r="L2271" t="str">
        <f t="shared" si="1165"/>
        <v>0.0119102319757666-0.052243305899403i</v>
      </c>
      <c r="M2271" t="str">
        <f t="shared" si="1166"/>
        <v>0.1749603058309-0.905068037904009i</v>
      </c>
      <c r="N2271" t="str">
        <f t="shared" si="1167"/>
        <v>-1.49456457537679i</v>
      </c>
      <c r="O2271" t="str">
        <f t="shared" si="1168"/>
        <v>0.0761579388608748-0.997095766889251i</v>
      </c>
      <c r="P2271" t="str">
        <f t="shared" si="1169"/>
        <v>0.923842061139125+0.997095766889251i</v>
      </c>
      <c r="Q2271" t="str">
        <f t="shared" si="1170"/>
        <v>-0.923842061139125+0.497468808487539i</v>
      </c>
      <c r="R2271" t="str">
        <f t="shared" si="1171"/>
        <v>-0.324680565677169-1.2541258617378i</v>
      </c>
      <c r="S2271" t="str">
        <f t="shared" si="1172"/>
        <v>0.154273094713002i</v>
      </c>
      <c r="T2271" t="str">
        <f t="shared" si="1173"/>
        <v>0.193477877849901-0.050089475660185i</v>
      </c>
      <c r="U2271" t="str">
        <f t="shared" si="1174"/>
        <v>0.0000500000000000001-0.000715560395161837i</v>
      </c>
      <c r="V2271" t="str">
        <f t="shared" si="1175"/>
        <v>3.33333333333333E-06-0.00078711643467802i</v>
      </c>
      <c r="W2271" t="str">
        <f t="shared" si="1176"/>
        <v>0.0000144603995855944-0.00037521966831766i</v>
      </c>
      <c r="X2271" t="str">
        <f t="shared" si="1177"/>
        <v>0.0000171135024676543-0.000374995949942127i</v>
      </c>
      <c r="Y2271" t="str">
        <f t="shared" si="1178"/>
        <v>0.009+0.211743344851952i</v>
      </c>
      <c r="Z2271" t="str">
        <f t="shared" si="1179"/>
        <v>-0.024744497862204-0.00218913088329386i</v>
      </c>
      <c r="AA2271" t="str">
        <f t="shared" si="1180"/>
        <v>2.82049928584904-66.1147580061027i</v>
      </c>
      <c r="AB2271" t="str">
        <f t="shared" si="1181"/>
        <v>1.33651861033734-0.346011219193815i</v>
      </c>
      <c r="AC2271" t="str">
        <f t="shared" si="1182"/>
        <v>0.92067400956479-1.27017850501128i</v>
      </c>
      <c r="AD2271" t="str">
        <f t="shared" si="1183"/>
        <v>0.67858512285568+0.560364485494474i</v>
      </c>
      <c r="AE2271" t="str">
        <f t="shared" si="1184"/>
        <v>-0.0155645369207287-0.0153514494627601i</v>
      </c>
      <c r="AF2271" t="str">
        <f t="shared" si="1185"/>
        <v>-14.9475762430398-1.03829313098763i</v>
      </c>
      <c r="AG2271" t="str">
        <f t="shared" si="1186"/>
        <v>1.14104356657326-0.156688020461833i</v>
      </c>
      <c r="AH2271" t="str">
        <f t="shared" si="1187"/>
        <v>0.15739682473202+0.23687939520446i</v>
      </c>
      <c r="AI2271">
        <f t="shared" si="1188"/>
        <v>-10.921287440040736</v>
      </c>
      <c r="AJ2271">
        <f t="shared" si="1189"/>
        <v>56.397561731082575</v>
      </c>
      <c r="AK2271"/>
      <c r="AL2271"/>
      <c r="AM2271"/>
      <c r="AN2271"/>
    </row>
    <row r="2272" spans="1:40" x14ac:dyDescent="0.25">
      <c r="A2272"/>
      <c r="B2272">
        <f t="shared" si="1190"/>
        <v>338000</v>
      </c>
      <c r="C2272" s="186" t="str">
        <f t="shared" si="1158"/>
        <v>-6.68974145841046E-07+0.00724562875772544i</v>
      </c>
      <c r="D2272" s="158" t="str">
        <f t="shared" si="1159"/>
        <v>-5.95701108580775+0.0555498204758951i</v>
      </c>
      <c r="E2272" t="str">
        <f t="shared" si="1160"/>
        <v>2870</v>
      </c>
      <c r="F2272" t="str">
        <f t="shared" si="1161"/>
        <v>0.777000777000777</v>
      </c>
      <c r="G2272" t="str">
        <f t="shared" si="1156"/>
        <v>0.777000777000777</v>
      </c>
      <c r="H2272" t="str">
        <f t="shared" si="1162"/>
        <v>8.99139878386635+1.09088011892808i</v>
      </c>
      <c r="I2272" t="str">
        <f t="shared" si="1163"/>
        <v>1327.32289614169i</v>
      </c>
      <c r="J2272" t="str">
        <f t="shared" si="1157"/>
        <v>-1505.9613333672+287.069148544257i</v>
      </c>
      <c r="K2272" t="str">
        <f t="shared" si="1164"/>
        <v>0.162119251338816-0.850475661173519i</v>
      </c>
      <c r="L2272" t="str">
        <f t="shared" si="1165"/>
        <v>0.0118433186332607-0.0521039494251428i</v>
      </c>
      <c r="M2272" t="str">
        <f t="shared" si="1166"/>
        <v>0.173962569972077-0.902579610598662i</v>
      </c>
      <c r="N2272" t="str">
        <f t="shared" si="1167"/>
        <v>-1.49899948509601i</v>
      </c>
      <c r="O2272" t="str">
        <f t="shared" si="1168"/>
        <v>0.0717351746969194-0.997423713730129i</v>
      </c>
      <c r="P2272" t="str">
        <f t="shared" si="1169"/>
        <v>0.928264825303081+0.997423713730129i</v>
      </c>
      <c r="Q2272" t="str">
        <f t="shared" si="1170"/>
        <v>-0.928264825303081+0.501575771365881i</v>
      </c>
      <c r="R2272" t="str">
        <f t="shared" si="1171"/>
        <v>-0.324626787004381-1.24991124644743i</v>
      </c>
      <c r="S2272" t="str">
        <f t="shared" si="1172"/>
        <v>0.154730878376839i</v>
      </c>
      <c r="T2272" t="str">
        <f t="shared" si="1173"/>
        <v>0.193399865055901-0.0502297878978389i</v>
      </c>
      <c r="U2272" t="str">
        <f t="shared" si="1174"/>
        <v>0.0000500000000000001-0.0007134433525726i</v>
      </c>
      <c r="V2272" t="str">
        <f t="shared" si="1175"/>
        <v>3.33333333333333E-06-0.000784787687829859i</v>
      </c>
      <c r="W2272" t="str">
        <f t="shared" si="1176"/>
        <v>0.0000144603148243941-0.000374111932053174i</v>
      </c>
      <c r="X2272" t="str">
        <f t="shared" si="1177"/>
        <v>0.000017097753229485-0.000373888986007613i</v>
      </c>
      <c r="Y2272" t="str">
        <f t="shared" si="1178"/>
        <v>0.009+0.21237166338267i</v>
      </c>
      <c r="Z2272" t="str">
        <f t="shared" si="1179"/>
        <v>-0.0245985138454056-0.00217538014469006i</v>
      </c>
      <c r="AA2272" t="str">
        <f t="shared" si="1180"/>
        <v>2.8038012357222-65.9191724533354i</v>
      </c>
      <c r="AB2272" t="str">
        <f t="shared" si="1181"/>
        <v>1.33597970866969-0.346980476862787i</v>
      </c>
      <c r="AC2272" t="str">
        <f t="shared" si="1182"/>
        <v>0.919232959858574-1.26618966070399i</v>
      </c>
      <c r="AD2272" t="str">
        <f t="shared" si="1183"/>
        <v>0.681072752515221+0.560670497104985i</v>
      </c>
      <c r="AE2272" t="str">
        <f t="shared" si="1184"/>
        <v>-0.0155337060653585-0.0152732531286585i</v>
      </c>
      <c r="AF2272" t="str">
        <f t="shared" si="1185"/>
        <v>-14.9484098696741-1.03533029845218i</v>
      </c>
      <c r="AG2272" t="str">
        <f t="shared" si="1186"/>
        <v>1.14070407068407-0.156831951809204i</v>
      </c>
      <c r="AH2272" t="str">
        <f t="shared" si="1187"/>
        <v>0.157270687399209+0.235870494485942i</v>
      </c>
      <c r="AI2272">
        <f t="shared" si="1188"/>
        <v>-10.949116554137641</v>
      </c>
      <c r="AJ2272">
        <f t="shared" si="1189"/>
        <v>56.305948533817926</v>
      </c>
      <c r="AK2272"/>
      <c r="AL2272"/>
      <c r="AM2272"/>
      <c r="AN2272"/>
    </row>
    <row r="2273" spans="1:40" x14ac:dyDescent="0.25">
      <c r="A2273"/>
      <c r="B2273">
        <f t="shared" si="1190"/>
        <v>339000</v>
      </c>
      <c r="C2273" s="186" t="str">
        <f t="shared" si="1158"/>
        <v>-6.65033216916855E-07+0.00722425522192972i</v>
      </c>
      <c r="D2273" s="158" t="str">
        <f t="shared" si="1159"/>
        <v>-5.95701105559396+0.0553859567014612i</v>
      </c>
      <c r="E2273" t="str">
        <f t="shared" si="1160"/>
        <v>2870</v>
      </c>
      <c r="F2273" t="str">
        <f t="shared" si="1161"/>
        <v>0.777000777000777</v>
      </c>
      <c r="G2273" t="str">
        <f t="shared" si="1156"/>
        <v>0.777000777000777</v>
      </c>
      <c r="H2273" t="str">
        <f t="shared" si="1162"/>
        <v>8.9922252388721+1.08776996321361i</v>
      </c>
      <c r="I2273" t="str">
        <f t="shared" si="1163"/>
        <v>1331.24988695867i</v>
      </c>
      <c r="J2273" t="str">
        <f t="shared" si="1157"/>
        <v>-1514.89145506015+287.918465551784i</v>
      </c>
      <c r="K2273" t="str">
        <f t="shared" si="1164"/>
        <v>0.161196285116676-0.84813898421799i</v>
      </c>
      <c r="L2273" t="str">
        <f t="shared" si="1165"/>
        <v>0.0117769579992898-0.0519652898519528i</v>
      </c>
      <c r="M2273" t="str">
        <f t="shared" si="1166"/>
        <v>0.172973243115966-0.900104274069943i</v>
      </c>
      <c r="N2273" t="str">
        <f t="shared" si="1167"/>
        <v>-1.50343439481523i</v>
      </c>
      <c r="O2273" t="str">
        <f t="shared" si="1168"/>
        <v>0.0673109996174292-0.997732042850435i</v>
      </c>
      <c r="P2273" t="str">
        <f t="shared" si="1169"/>
        <v>0.932689000382571+0.997732042850435i</v>
      </c>
      <c r="Q2273" t="str">
        <f t="shared" si="1170"/>
        <v>-0.932689000382571+0.505702351964795i</v>
      </c>
      <c r="R2273" t="str">
        <f t="shared" si="1171"/>
        <v>-0.324572820101381-1.24571993545863i</v>
      </c>
      <c r="S2273" t="str">
        <f t="shared" si="1172"/>
        <v>0.155188662040676i</v>
      </c>
      <c r="T2273" t="str">
        <f t="shared" si="1173"/>
        <v>0.193321610061222-0.0503700216863023i</v>
      </c>
      <c r="U2273" t="str">
        <f t="shared" si="1174"/>
        <v>0.00005-0.000711338799910143i</v>
      </c>
      <c r="V2273" t="str">
        <f t="shared" si="1175"/>
        <v>3.33333333333333E-06-0.000782472679901156i</v>
      </c>
      <c r="W2273" t="str">
        <f t="shared" si="1176"/>
        <v>0.0000144602298133227-0.000373010738104511i</v>
      </c>
      <c r="X2273" t="str">
        <f t="shared" si="1177"/>
        <v>0.0000170821421516805-0.000372788558858234i</v>
      </c>
      <c r="Y2273" t="str">
        <f t="shared" si="1178"/>
        <v>0.009+0.212999981913388i</v>
      </c>
      <c r="Z2273" t="str">
        <f t="shared" si="1179"/>
        <v>-0.0244538191094046-0.00216177469339931i</v>
      </c>
      <c r="AA2273" t="str">
        <f t="shared" si="1180"/>
        <v>2.78725112911024-65.7247405994614i</v>
      </c>
      <c r="AB2273" t="str">
        <f t="shared" si="1181"/>
        <v>1.33543913391302-0.347949192615525i</v>
      </c>
      <c r="AC2273" t="str">
        <f t="shared" si="1182"/>
        <v>0.917804682544492-1.26222037248166i</v>
      </c>
      <c r="AD2273" t="str">
        <f t="shared" si="1183"/>
        <v>0.683562281701719+0.560965807867812i</v>
      </c>
      <c r="AE2273" t="str">
        <f t="shared" si="1184"/>
        <v>-0.0155030266994348-0.0151954640341056i</v>
      </c>
      <c r="AF2273" t="str">
        <f t="shared" si="1185"/>
        <v>-14.9492362944661-1.03238400651215i</v>
      </c>
      <c r="AG2273" t="str">
        <f t="shared" si="1186"/>
        <v>1.14036402285455-0.15697551186272i</v>
      </c>
      <c r="AH2273" t="str">
        <f t="shared" si="1187"/>
        <v>0.157145021402999+0.234866739103105i</v>
      </c>
      <c r="AI2273">
        <f t="shared" si="1188"/>
        <v>-10.976873196361987</v>
      </c>
      <c r="AJ2273">
        <f t="shared" si="1189"/>
        <v>56.214246402990568</v>
      </c>
      <c r="AK2273"/>
      <c r="AL2273"/>
      <c r="AM2273"/>
      <c r="AN2273"/>
    </row>
    <row r="2274" spans="1:40" x14ac:dyDescent="0.25">
      <c r="A2274"/>
      <c r="B2274">
        <f t="shared" si="1190"/>
        <v>340000</v>
      </c>
      <c r="C2274" s="186" t="str">
        <f t="shared" si="1158"/>
        <v>-6.61127009732753E-07+0.007203007412812i</v>
      </c>
      <c r="D2274" s="158" t="str">
        <f t="shared" si="1159"/>
        <v>-5.95701102564637+0.0552230568315587i</v>
      </c>
      <c r="E2274" t="str">
        <f t="shared" si="1160"/>
        <v>2870</v>
      </c>
      <c r="F2274" t="str">
        <f t="shared" si="1161"/>
        <v>0.777000777000777</v>
      </c>
      <c r="G2274" t="str">
        <f t="shared" si="1156"/>
        <v>0.777000777000777</v>
      </c>
      <c r="H2274" t="str">
        <f t="shared" si="1162"/>
        <v>8.99304457401534+1.0846771767474i</v>
      </c>
      <c r="I2274" t="str">
        <f t="shared" si="1163"/>
        <v>1335.17687777566i</v>
      </c>
      <c r="J2274" t="str">
        <f t="shared" si="1157"/>
        <v>-1523.84795820567+288.767782559311i</v>
      </c>
      <c r="K2274" t="str">
        <f t="shared" si="1164"/>
        <v>0.160281088074794-0.845814607976887i</v>
      </c>
      <c r="L2274" t="str">
        <f t="shared" si="1165"/>
        <v>0.0117111441119437-0.0518273223778871i</v>
      </c>
      <c r="M2274" t="str">
        <f t="shared" si="1166"/>
        <v>0.171992232186738-0.897641930354774i</v>
      </c>
      <c r="N2274" t="str">
        <f t="shared" si="1167"/>
        <v>-1.50786930453445i</v>
      </c>
      <c r="O2274" t="str">
        <f t="shared" si="1168"/>
        <v>0.0628855006388139-0.998020748185831i</v>
      </c>
      <c r="P2274" t="str">
        <f t="shared" si="1169"/>
        <v>0.937114499361186+0.998020748185831i</v>
      </c>
      <c r="Q2274" t="str">
        <f t="shared" si="1170"/>
        <v>-0.937114499361186+0.509848556348619i</v>
      </c>
      <c r="R2274" t="str">
        <f t="shared" si="1171"/>
        <v>-0.324518664693873-1.24155172252836i</v>
      </c>
      <c r="S2274" t="str">
        <f t="shared" si="1172"/>
        <v>0.155646445704513i</v>
      </c>
      <c r="T2274" t="str">
        <f t="shared" si="1173"/>
        <v>0.193243112769855-0.050510176724376i</v>
      </c>
      <c r="U2274" t="str">
        <f t="shared" si="1174"/>
        <v>0.00005-0.00070924662696923i</v>
      </c>
      <c r="V2274" t="str">
        <f t="shared" si="1175"/>
        <v>3.33333333333333E-06-0.000780171289666151i</v>
      </c>
      <c r="W2274" t="str">
        <f t="shared" si="1176"/>
        <v>0.0000144601445523915-0.000371916028745043i</v>
      </c>
      <c r="X2274" t="str">
        <f t="shared" si="1177"/>
        <v>0.0000170666676084279-0.000371694610827569i</v>
      </c>
      <c r="Y2274" t="str">
        <f t="shared" si="1178"/>
        <v>0.009+0.213628300444106i</v>
      </c>
      <c r="Z2274" t="str">
        <f t="shared" si="1179"/>
        <v>-0.0243103985189576-0.00214831249371816i</v>
      </c>
      <c r="AA2274" t="str">
        <f t="shared" si="1180"/>
        <v>2.7708472223471-65.531452267396i</v>
      </c>
      <c r="AB2274" t="str">
        <f t="shared" si="1181"/>
        <v>1.3348968854041-0.348917364371385i</v>
      </c>
      <c r="AC2274" t="str">
        <f t="shared" si="1182"/>
        <v>0.916389038571145-1.25827049338566i</v>
      </c>
      <c r="AD2274" t="str">
        <f t="shared" si="1183"/>
        <v>0.686053666028663+0.561250406566939i</v>
      </c>
      <c r="AE2274" t="str">
        <f t="shared" si="1184"/>
        <v>-0.0154724967660165-0.0151180787146598i</v>
      </c>
      <c r="AF2274" t="str">
        <f t="shared" si="1185"/>
        <v>-14.9500555996617-1.02945411991584i</v>
      </c>
      <c r="AG2274" t="str">
        <f t="shared" si="1186"/>
        <v>1.14002342492488-0.157118693256111i</v>
      </c>
      <c r="AH2274" t="str">
        <f t="shared" si="1187"/>
        <v>0.157019818350926+0.233868081769955i</v>
      </c>
      <c r="AI2274">
        <f t="shared" si="1188"/>
        <v>-11.004557889326367</v>
      </c>
      <c r="AJ2274">
        <f t="shared" si="1189"/>
        <v>56.122455444323045</v>
      </c>
      <c r="AK2274"/>
      <c r="AL2274"/>
      <c r="AM2274"/>
      <c r="AN2274"/>
    </row>
    <row r="2275" spans="1:40" x14ac:dyDescent="0.25">
      <c r="A2275"/>
      <c r="B2275">
        <f t="shared" si="1190"/>
        <v>341000</v>
      </c>
      <c r="C2275" s="186" t="str">
        <f t="shared" si="1158"/>
        <v>-6.57255117593392E-07+0.00718188422427247i</v>
      </c>
      <c r="D2275" s="158" t="str">
        <f t="shared" si="1159"/>
        <v>-5.95701099596186+0.055061112386089i</v>
      </c>
      <c r="E2275" t="str">
        <f t="shared" si="1160"/>
        <v>2870</v>
      </c>
      <c r="F2275" t="str">
        <f t="shared" si="1161"/>
        <v>0.777000777000777</v>
      </c>
      <c r="G2275" t="str">
        <f t="shared" si="1156"/>
        <v>0.777000777000777</v>
      </c>
      <c r="H2275" t="str">
        <f t="shared" si="1162"/>
        <v>8.99385687038126+1.0816016172333i</v>
      </c>
      <c r="I2275" t="str">
        <f t="shared" si="1163"/>
        <v>1339.10386859265i</v>
      </c>
      <c r="J2275" t="str">
        <f t="shared" si="1157"/>
        <v>-1532.83084280375+289.617099566839i</v>
      </c>
      <c r="K2275" t="str">
        <f t="shared" si="1164"/>
        <v>0.159373574288379-0.84350244016142i</v>
      </c>
      <c r="L2275" t="str">
        <f t="shared" si="1165"/>
        <v>0.0116458710879459-0.0516900422396111i</v>
      </c>
      <c r="M2275" t="str">
        <f t="shared" si="1166"/>
        <v>0.171019445376325-0.895192482401031i</v>
      </c>
      <c r="N2275" t="str">
        <f t="shared" si="1167"/>
        <v>-1.51230421425367i</v>
      </c>
      <c r="O2275" t="str">
        <f t="shared" si="1168"/>
        <v>0.0584587648035222-0.998289824057947i</v>
      </c>
      <c r="P2275" t="str">
        <f t="shared" si="1169"/>
        <v>0.941541235196478+0.998289824057947i</v>
      </c>
      <c r="Q2275" t="str">
        <f t="shared" si="1170"/>
        <v>-0.941541235196478+0.514014390195723i</v>
      </c>
      <c r="R2275" t="str">
        <f t="shared" si="1171"/>
        <v>-0.324464320506474-1.2374064038313i</v>
      </c>
      <c r="S2275" t="str">
        <f t="shared" si="1172"/>
        <v>0.156104229368349i</v>
      </c>
      <c r="T2275" t="str">
        <f t="shared" si="1173"/>
        <v>0.193164373085545-0.0506502527101881i</v>
      </c>
      <c r="U2275" t="str">
        <f t="shared" si="1174"/>
        <v>0.0000499999999999999-0.000707166724837355i</v>
      </c>
      <c r="V2275" t="str">
        <f t="shared" si="1175"/>
        <v>3.33333333333333E-06-0.000777883397321094i</v>
      </c>
      <c r="W2275" t="str">
        <f t="shared" si="1176"/>
        <v>0.0000144600590416119-0.000370827746925281i</v>
      </c>
      <c r="X2275" t="str">
        <f t="shared" si="1177"/>
        <v>0.0000170513279977161-0.000370607084925462i</v>
      </c>
      <c r="Y2275" t="str">
        <f t="shared" si="1178"/>
        <v>0.009+0.214256618974824i</v>
      </c>
      <c r="Z2275" t="str">
        <f t="shared" si="1179"/>
        <v>-0.0241682371602336-0.00213499154486146i</v>
      </c>
      <c r="AA2275" t="str">
        <f t="shared" si="1180"/>
        <v>2.75458779739595-65.3392973993892i</v>
      </c>
      <c r="AB2275" t="str">
        <f t="shared" si="1181"/>
        <v>1.33435296247802-0.349884990045078i</v>
      </c>
      <c r="AC2275" t="str">
        <f t="shared" si="1182"/>
        <v>0.914985890785934-1.25433987782288i</v>
      </c>
      <c r="AD2275" t="str">
        <f t="shared" si="1183"/>
        <v>0.688546861042409+0.561524282160094i</v>
      </c>
      <c r="AE2275" t="str">
        <f t="shared" si="1184"/>
        <v>-0.0154421142389611-0.0150410937490415i</v>
      </c>
      <c r="AF2275" t="str">
        <f t="shared" si="1185"/>
        <v>-14.9508678663431-1.02654050484721i</v>
      </c>
      <c r="AG2275" t="str">
        <f t="shared" si="1186"/>
        <v>1.13968227875845-0.15726148869318i</v>
      </c>
      <c r="AH2275" t="str">
        <f t="shared" si="1187"/>
        <v>0.156895069955613+0.232874475781913i</v>
      </c>
      <c r="AI2275">
        <f t="shared" si="1188"/>
        <v>-11.032171151177689</v>
      </c>
      <c r="AJ2275">
        <f t="shared" si="1189"/>
        <v>56.030575761174958</v>
      </c>
      <c r="AK2275"/>
      <c r="AL2275"/>
      <c r="AM2275"/>
      <c r="AN2275"/>
    </row>
    <row r="2276" spans="1:40" x14ac:dyDescent="0.25">
      <c r="A2276"/>
      <c r="B2276">
        <f t="shared" si="1190"/>
        <v>342000</v>
      </c>
      <c r="C2276" s="186" t="str">
        <f t="shared" si="1158"/>
        <v>-6.53417139740556E-07+0.00716088456314818i</v>
      </c>
      <c r="D2276" s="158" t="str">
        <f t="shared" si="1159"/>
        <v>-5.95701096653737+0.0549001149841361i</v>
      </c>
      <c r="E2276" t="str">
        <f t="shared" si="1160"/>
        <v>2870</v>
      </c>
      <c r="F2276" t="str">
        <f t="shared" si="1161"/>
        <v>0.777000777000777</v>
      </c>
      <c r="G2276" t="str">
        <f t="shared" si="1156"/>
        <v>0.777000777000777</v>
      </c>
      <c r="H2276" t="str">
        <f t="shared" si="1162"/>
        <v>8.99466220791072+1.07854314389149i</v>
      </c>
      <c r="I2276" t="str">
        <f t="shared" si="1163"/>
        <v>1343.03085940964i</v>
      </c>
      <c r="J2276" t="str">
        <f t="shared" si="1157"/>
        <v>-1541.84010885439+290.466416574366i</v>
      </c>
      <c r="K2276" t="str">
        <f t="shared" si="1164"/>
        <v>0.158473659002593-0.841202389345947i</v>
      </c>
      <c r="L2276" t="str">
        <f t="shared" si="1165"/>
        <v>0.0115811331214385-0.0515534447121102i</v>
      </c>
      <c r="M2276" t="str">
        <f t="shared" si="1166"/>
        <v>0.170054792124031-0.892755834058057i</v>
      </c>
      <c r="N2276" t="str">
        <f t="shared" si="1167"/>
        <v>-1.51673912397289i</v>
      </c>
      <c r="O2276" t="str">
        <f t="shared" si="1168"/>
        <v>0.0540308791783297-0.998539265174493i</v>
      </c>
      <c r="P2276" t="str">
        <f t="shared" si="1169"/>
        <v>0.94596912082167+0.998539265174493i</v>
      </c>
      <c r="Q2276" t="str">
        <f t="shared" si="1170"/>
        <v>-0.94596912082167+0.518199858798397i</v>
      </c>
      <c r="R2276" t="str">
        <f t="shared" si="1171"/>
        <v>-0.32440978726271-1.23328377792448i</v>
      </c>
      <c r="S2276" t="str">
        <f t="shared" si="1172"/>
        <v>0.156562013032186i</v>
      </c>
      <c r="T2276" t="str">
        <f t="shared" si="1173"/>
        <v>0.193085390911796-0.0507902493411931i</v>
      </c>
      <c r="U2276" t="str">
        <f t="shared" si="1174"/>
        <v>0.0000499999999999999-0.000705098985875841i</v>
      </c>
      <c r="V2276" t="str">
        <f t="shared" si="1175"/>
        <v>3.33333333333333E-06-0.000775608884463428i</v>
      </c>
      <c r="W2276" t="str">
        <f t="shared" si="1176"/>
        <v>0.0000144599732809951-0.000369745836262984i</v>
      </c>
      <c r="X2276" t="str">
        <f t="shared" si="1177"/>
        <v>0.0000170361217409187-0.00036952592482815i</v>
      </c>
      <c r="Y2276" t="str">
        <f t="shared" si="1178"/>
        <v>0.009+0.214884937505542i</v>
      </c>
      <c r="Z2276" t="str">
        <f t="shared" si="1179"/>
        <v>-0.0240273203369399-0.00212180988025856i</v>
      </c>
      <c r="AA2276" t="str">
        <f t="shared" si="1180"/>
        <v>2.7384711613984-65.148266055285i</v>
      </c>
      <c r="AB2276" t="str">
        <f t="shared" si="1181"/>
        <v>1.33380736446819-0.350852067546662i</v>
      </c>
      <c r="AC2276" t="str">
        <f t="shared" si="1182"/>
        <v>0.913595103904526-1.25042838155151i</v>
      </c>
      <c r="AD2276" t="str">
        <f t="shared" si="1183"/>
        <v>0.691041822222792+0.561787423779174i</v>
      </c>
      <c r="AE2276" t="str">
        <f t="shared" si="1184"/>
        <v>-0.0154118771223901-0.0149645057584707i</v>
      </c>
      <c r="AF2276" t="str">
        <f t="shared" si="1185"/>
        <v>-14.9516731744481-1.02364302890735i</v>
      </c>
      <c r="AG2276" t="str">
        <f t="shared" si="1186"/>
        <v>1.13934058624153-0.157403890946931i</v>
      </c>
      <c r="AH2276" t="str">
        <f t="shared" si="1187"/>
        <v>0.156770768033029+0.231885875007039i</v>
      </c>
      <c r="AI2276">
        <f t="shared" si="1188"/>
        <v>-11.059713495653586</v>
      </c>
      <c r="AJ2276">
        <f t="shared" si="1189"/>
        <v>55.93860745457004</v>
      </c>
      <c r="AK2276"/>
      <c r="AL2276"/>
      <c r="AM2276"/>
      <c r="AN2276"/>
    </row>
    <row r="2277" spans="1:40" x14ac:dyDescent="0.25">
      <c r="A2277"/>
      <c r="B2277">
        <f t="shared" si="1190"/>
        <v>343000</v>
      </c>
      <c r="C2277" s="186" t="str">
        <f t="shared" si="1158"/>
        <v>-6.49612681249477E-07+0.0071400073490245i</v>
      </c>
      <c r="D2277" s="158" t="str">
        <f t="shared" si="1159"/>
        <v>-5.95701093736985+0.0547400563425212i</v>
      </c>
      <c r="E2277" t="str">
        <f t="shared" si="1160"/>
        <v>2870</v>
      </c>
      <c r="F2277" t="str">
        <f t="shared" si="1161"/>
        <v>0.777000777000777</v>
      </c>
      <c r="G2277" t="str">
        <f t="shared" si="1156"/>
        <v>0.777000777000777</v>
      </c>
      <c r="H2277" t="str">
        <f t="shared" si="1162"/>
        <v>8.99546066541936+1.07550161743888i</v>
      </c>
      <c r="I2277" t="str">
        <f t="shared" si="1163"/>
        <v>1346.95785022662i</v>
      </c>
      <c r="J2277" t="str">
        <f t="shared" si="1157"/>
        <v>-1550.8757563576+291.315733581894i</v>
      </c>
      <c r="K2277" t="str">
        <f t="shared" si="1164"/>
        <v>0.157581258613745-0.838914364958841i</v>
      </c>
      <c r="L2277" t="str">
        <f t="shared" si="1165"/>
        <v>0.0115169244827884-0.0514175251083987i</v>
      </c>
      <c r="M2277" t="str">
        <f t="shared" si="1166"/>
        <v>0.169098183096533-0.89033189006724i</v>
      </c>
      <c r="N2277" t="str">
        <f t="shared" si="1167"/>
        <v>-1.52117403369211i</v>
      </c>
      <c r="O2277" t="str">
        <f t="shared" si="1168"/>
        <v>0.0496019308526264-0.998769066629364i</v>
      </c>
      <c r="P2277" t="str">
        <f t="shared" si="1169"/>
        <v>0.950398069147374+0.998769066629364i</v>
      </c>
      <c r="Q2277" t="str">
        <f t="shared" si="1170"/>
        <v>-0.950398069147374+0.522404967062746i</v>
      </c>
      <c r="R2277" t="str">
        <f t="shared" si="1171"/>
        <v>-0.324355064685026-1.22918364571259i</v>
      </c>
      <c r="S2277" t="str">
        <f t="shared" si="1172"/>
        <v>0.157019796696023i</v>
      </c>
      <c r="T2277" t="str">
        <f t="shared" si="1173"/>
        <v>0.193006166151867-0.0509301663141682i</v>
      </c>
      <c r="U2277" t="str">
        <f t="shared" si="1174"/>
        <v>0.0000500000000000001-0.00070304330370128i</v>
      </c>
      <c r="V2277" t="str">
        <f t="shared" si="1175"/>
        <v>3.33333333333333E-06-0.000773347634071405i</v>
      </c>
      <c r="W2277" t="str">
        <f t="shared" si="1176"/>
        <v>0.0000144598872705526-0.000368670241033427i</v>
      </c>
      <c r="X2277" t="str">
        <f t="shared" si="1177"/>
        <v>0.0000170210472823859-0.000368451074868542i</v>
      </c>
      <c r="Y2277" t="str">
        <f t="shared" si="1178"/>
        <v>0.009+0.21551325603626i</v>
      </c>
      <c r="Z2277" t="str">
        <f t="shared" si="1179"/>
        <v>-0.0238876335665258-0.00210876556686531i</v>
      </c>
      <c r="AA2277" t="str">
        <f t="shared" si="1180"/>
        <v>2.72249564623253-64.9583484108053i</v>
      </c>
      <c r="AB2277" t="str">
        <f t="shared" si="1181"/>
        <v>1.33326009070635-0.351818594781514i</v>
      </c>
      <c r="AC2277" t="str">
        <f t="shared" si="1182"/>
        <v>0.912216544480937-1.24653586166693i</v>
      </c>
      <c r="AD2277" t="str">
        <f t="shared" si="1183"/>
        <v>0.693538504983746+0.562039820730645i</v>
      </c>
      <c r="AE2277" t="str">
        <f t="shared" si="1184"/>
        <v>-0.0153817834501639-0.0148883114060145i</v>
      </c>
      <c r="AF2277" t="str">
        <f t="shared" si="1185"/>
        <v>-14.9524716027892-1.02076156109636i</v>
      </c>
      <c r="AG2277" t="str">
        <f t="shared" si="1186"/>
        <v>1.13899834928301-0.157545892858703i</v>
      </c>
      <c r="AH2277" t="str">
        <f t="shared" si="1187"/>
        <v>0.15664690450076+0.230902233877362i</v>
      </c>
      <c r="AI2277">
        <f t="shared" si="1188"/>
        <v>-11.087185432139732</v>
      </c>
      <c r="AJ2277">
        <f t="shared" si="1189"/>
        <v>55.846550623220587</v>
      </c>
      <c r="AK2277"/>
      <c r="AL2277"/>
      <c r="AM2277"/>
      <c r="AN2277"/>
    </row>
    <row r="2278" spans="1:40" x14ac:dyDescent="0.25">
      <c r="A2278"/>
      <c r="B2278">
        <f t="shared" si="1190"/>
        <v>344000</v>
      </c>
      <c r="C2278" s="186" t="str">
        <f t="shared" si="1158"/>
        <v>-6.45841352927196E-07+0.00711925151404971i</v>
      </c>
      <c r="D2278" s="158" t="str">
        <f t="shared" si="1159"/>
        <v>-5.95701090845633+0.0545809282743811i</v>
      </c>
      <c r="E2278" t="str">
        <f t="shared" si="1160"/>
        <v>2870</v>
      </c>
      <c r="F2278" t="str">
        <f t="shared" si="1161"/>
        <v>0.777000777000777</v>
      </c>
      <c r="G2278" t="str">
        <f t="shared" si="1156"/>
        <v>0.777000777000777</v>
      </c>
      <c r="H2278" t="str">
        <f t="shared" si="1162"/>
        <v>8.99625232061656+1.07247690006977i</v>
      </c>
      <c r="I2278" t="str">
        <f t="shared" si="1163"/>
        <v>1350.88484104361i</v>
      </c>
      <c r="J2278" t="str">
        <f t="shared" si="1157"/>
        <v>-1559.93778531337+292.165050589421i</v>
      </c>
      <c r="K2278" t="str">
        <f t="shared" si="1164"/>
        <v>0.156696290650821-0.836638277273514i</v>
      </c>
      <c r="L2278" t="str">
        <f t="shared" si="1165"/>
        <v>0.0114532395174142-0.0512822787792287i</v>
      </c>
      <c r="M2278" t="str">
        <f t="shared" si="1166"/>
        <v>0.168149530168235-0.887920556052743i</v>
      </c>
      <c r="N2278" t="str">
        <f t="shared" si="1167"/>
        <v>-1.52560894341133i</v>
      </c>
      <c r="O2278" t="str">
        <f t="shared" si="1168"/>
        <v>0.0451720069367042-0.998979223902735i</v>
      </c>
      <c r="P2278" t="str">
        <f t="shared" si="1169"/>
        <v>0.954827993063296+0.998979223902735i</v>
      </c>
      <c r="Q2278" t="str">
        <f t="shared" si="1170"/>
        <v>-0.954827993063296+0.526629719508595i</v>
      </c>
      <c r="R2278" t="str">
        <f t="shared" si="1171"/>
        <v>-0.324300152494764-1.22510581041386i</v>
      </c>
      <c r="S2278" t="str">
        <f t="shared" si="1172"/>
        <v>0.15747758035986i</v>
      </c>
      <c r="T2278" t="str">
        <f t="shared" si="1173"/>
        <v>0.19292669870878-0.0510700033252091i</v>
      </c>
      <c r="U2278" t="str">
        <f t="shared" si="1174"/>
        <v>0.0000500000000000001-0.000700999573167264i</v>
      </c>
      <c r="V2278" t="str">
        <f t="shared" si="1175"/>
        <v>3.33333333333333E-06-0.000771099530483987i</v>
      </c>
      <c r="W2278" t="str">
        <f t="shared" si="1176"/>
        <v>0.0000144598010102956-0.00036760090615985i</v>
      </c>
      <c r="X2278" t="str">
        <f t="shared" si="1177"/>
        <v>0.0000170061030890438-0.000367382480026687i</v>
      </c>
      <c r="Y2278" t="str">
        <f t="shared" si="1178"/>
        <v>0.009+0.216141574566978i</v>
      </c>
      <c r="Z2278" t="str">
        <f t="shared" si="1179"/>
        <v>-0.0237491625764632-0.00209585670449225i</v>
      </c>
      <c r="AA2278" t="str">
        <f t="shared" si="1180"/>
        <v>2.70665960808022-64.7695347558673i</v>
      </c>
      <c r="AB2278" t="str">
        <f t="shared" si="1181"/>
        <v>1.33271114052257-0.352784569650305i</v>
      </c>
      <c r="AC2278" t="str">
        <f t="shared" si="1182"/>
        <v>0.910850080878116-1.24266217658779i</v>
      </c>
      <c r="AD2278" t="str">
        <f t="shared" si="1183"/>
        <v>0.696036864673904+0.562281462495959i</v>
      </c>
      <c r="AE2278" t="str">
        <f t="shared" si="1184"/>
        <v>-0.0153518312853684-0.0148125073959486i</v>
      </c>
      <c r="AF2278" t="str">
        <f t="shared" si="1185"/>
        <v>-14.9532632290729-1.01789597179539i</v>
      </c>
      <c r="AG2278" t="str">
        <f t="shared" si="1186"/>
        <v>1.13865556981412-0.157687487337323i</v>
      </c>
      <c r="AH2278" t="str">
        <f t="shared" si="1187"/>
        <v>0.156523471376332+0.229923507380424i</v>
      </c>
      <c r="AI2278">
        <f t="shared" si="1188"/>
        <v>-11.114587465724519</v>
      </c>
      <c r="AJ2278">
        <f t="shared" si="1189"/>
        <v>55.754405363554554</v>
      </c>
      <c r="AK2278"/>
      <c r="AL2278"/>
      <c r="AM2278"/>
      <c r="AN2278"/>
    </row>
    <row r="2279" spans="1:40" x14ac:dyDescent="0.25">
      <c r="A2279"/>
      <c r="B2279">
        <f t="shared" si="1190"/>
        <v>345000</v>
      </c>
      <c r="C2279" s="186" t="str">
        <f t="shared" si="1158"/>
        <v>-6.42102771213048E-07+0.00709861600275293i</v>
      </c>
      <c r="D2279" s="158" t="str">
        <f t="shared" si="1159"/>
        <v>-5.95701087979387+0.0544227226877725i</v>
      </c>
      <c r="E2279" t="str">
        <f t="shared" si="1160"/>
        <v>2870</v>
      </c>
      <c r="F2279" t="str">
        <f t="shared" si="1161"/>
        <v>0.777000777000777</v>
      </c>
      <c r="G2279" t="str">
        <f t="shared" si="1156"/>
        <v>0.777000777000777</v>
      </c>
      <c r="H2279" t="str">
        <f t="shared" si="1162"/>
        <v>8.99703725012385+1.06946885543682i</v>
      </c>
      <c r="I2279" t="str">
        <f t="shared" si="1163"/>
        <v>1354.8118318606i</v>
      </c>
      <c r="J2279" t="str">
        <f t="shared" si="1157"/>
        <v>-1569.02619572171+293.014367596949i</v>
      </c>
      <c r="K2279" t="str">
        <f t="shared" si="1164"/>
        <v>0.155818673757356-0.834374037399431i</v>
      </c>
      <c r="L2279" t="str">
        <f t="shared" si="1165"/>
        <v>0.0113900726446344-0.0511477011128001i</v>
      </c>
      <c r="M2279" t="str">
        <f t="shared" si="1166"/>
        <v>0.16720874640199-0.885521738512231i</v>
      </c>
      <c r="N2279" t="str">
        <f t="shared" si="1167"/>
        <v>-1.53004385313054i</v>
      </c>
      <c r="O2279" t="str">
        <f t="shared" si="1168"/>
        <v>0.0407411945600529-0.999169732861149i</v>
      </c>
      <c r="P2279" t="str">
        <f t="shared" si="1169"/>
        <v>0.959258805439947+0.999169732861149i</v>
      </c>
      <c r="Q2279" t="str">
        <f t="shared" si="1170"/>
        <v>-0.959258805439947+0.530874120269391i</v>
      </c>
      <c r="R2279" t="str">
        <f t="shared" si="1171"/>
        <v>-0.324245050412176-1.22105007752649i</v>
      </c>
      <c r="S2279" t="str">
        <f t="shared" si="1172"/>
        <v>0.157935364023697i</v>
      </c>
      <c r="T2279" t="str">
        <f t="shared" si="1173"/>
        <v>0.19284698848531-0.051209760069729i</v>
      </c>
      <c r="U2279" t="str">
        <f t="shared" si="1174"/>
        <v>0.0000500000000000001-0.000698967690346489i</v>
      </c>
      <c r="V2279" t="str">
        <f t="shared" si="1175"/>
        <v>3.33333333333333E-06-0.00076886445938114i</v>
      </c>
      <c r="W2279" t="str">
        <f t="shared" si="1176"/>
        <v>0.0000144597145002359-0.000366537777204056i</v>
      </c>
      <c r="X2279" t="str">
        <f t="shared" si="1177"/>
        <v>0.0000169912876500034-0.000366320085920381i</v>
      </c>
      <c r="Y2279" t="str">
        <f t="shared" si="1178"/>
        <v>0.009+0.216769893097696i</v>
      </c>
      <c r="Z2279" t="str">
        <f t="shared" si="1179"/>
        <v>-0.023611893300603-0.00208308142514808i</v>
      </c>
      <c r="AA2279" t="str">
        <f t="shared" si="1180"/>
        <v>2.69096142700324-64.5818154929299i</v>
      </c>
      <c r="AB2279" t="str">
        <f t="shared" si="1181"/>
        <v>1.33216051324525-0.353749990048992i</v>
      </c>
      <c r="AC2279" t="str">
        <f t="shared" si="1182"/>
        <v>0.909495583239102-1.23880718604209i</v>
      </c>
      <c r="AD2279" t="str">
        <f t="shared" si="1183"/>
        <v>0.698536856577288+0.562512338731949i</v>
      </c>
      <c r="AE2279" t="str">
        <f t="shared" si="1184"/>
        <v>-0.0153220187198124-0.0147370904731289i</v>
      </c>
      <c r="AF2279" t="str">
        <f t="shared" si="1185"/>
        <v>-14.9540481299177-1.01504613274905i</v>
      </c>
      <c r="AG2279" t="str">
        <f t="shared" si="1186"/>
        <v>1.13831224978812-0.157828667358295i</v>
      </c>
      <c r="AH2279" t="str">
        <f t="shared" si="1187"/>
        <v>0.156400460775567+0.228949651050945i</v>
      </c>
      <c r="AI2279">
        <f t="shared" si="1188"/>
        <v>-11.141920097253756</v>
      </c>
      <c r="AJ2279">
        <f t="shared" si="1189"/>
        <v>55.662171769738485</v>
      </c>
      <c r="AK2279"/>
      <c r="AL2279"/>
      <c r="AM2279"/>
      <c r="AN2279"/>
    </row>
    <row r="2280" spans="1:40" x14ac:dyDescent="0.25">
      <c r="A2280"/>
      <c r="B2280">
        <f t="shared" si="1190"/>
        <v>346000</v>
      </c>
      <c r="C2280" s="186" t="str">
        <f t="shared" si="1158"/>
        <v>-6.38396558081147E-07+0.00707809977186539i</v>
      </c>
      <c r="D2280" s="158" t="str">
        <f t="shared" si="1159"/>
        <v>-5.95701085137957+0.0542654315843013i</v>
      </c>
      <c r="E2280" t="str">
        <f t="shared" si="1160"/>
        <v>2870</v>
      </c>
      <c r="F2280" t="str">
        <f t="shared" si="1161"/>
        <v>0.777000777000777</v>
      </c>
      <c r="G2280" t="str">
        <f t="shared" si="1156"/>
        <v>0.777000777000777</v>
      </c>
      <c r="H2280" t="str">
        <f t="shared" si="1162"/>
        <v>8.997815529493+1.06647734863226i</v>
      </c>
      <c r="I2280" t="str">
        <f t="shared" si="1163"/>
        <v>1358.73882267759i</v>
      </c>
      <c r="J2280" t="str">
        <f t="shared" si="1157"/>
        <v>-1578.14098758261+293.863684604476i</v>
      </c>
      <c r="K2280" t="str">
        <f t="shared" si="1164"/>
        <v>0.154948327673642-0.83212155727333i</v>
      </c>
      <c r="L2280" t="str">
        <f t="shared" si="1165"/>
        <v>0.0113274183565347-0.0510137875344704i</v>
      </c>
      <c r="M2280" t="str">
        <f t="shared" si="1166"/>
        <v>0.166275746030177-0.8831353448078i</v>
      </c>
      <c r="N2280" t="str">
        <f t="shared" si="1167"/>
        <v>-1.53447876284976i</v>
      </c>
      <c r="O2280" t="str">
        <f t="shared" si="1168"/>
        <v>0.0363095808696073-0.999340589757603i</v>
      </c>
      <c r="P2280" t="str">
        <f t="shared" si="1169"/>
        <v>0.963690419130393+0.999340589757603i</v>
      </c>
      <c r="Q2280" t="str">
        <f t="shared" si="1170"/>
        <v>-0.963690419130393+0.535138173092157i</v>
      </c>
      <c r="R2280" t="str">
        <f t="shared" si="1171"/>
        <v>-0.324189758156416-1.21701625479575i</v>
      </c>
      <c r="S2280" t="str">
        <f t="shared" si="1172"/>
        <v>0.158393147687533i</v>
      </c>
      <c r="T2280" t="str">
        <f t="shared" si="1173"/>
        <v>0.192767035383991-0.0513494362424548i</v>
      </c>
      <c r="U2280" t="str">
        <f t="shared" si="1174"/>
        <v>0.00005-0.000696947552513117i</v>
      </c>
      <c r="V2280" t="str">
        <f t="shared" si="1175"/>
        <v>3.33333333333333E-06-0.00076664230776443i</v>
      </c>
      <c r="W2280" t="str">
        <f t="shared" si="1176"/>
        <v>0.0000144596277403846-0.000365480800357195i</v>
      </c>
      <c r="X2280" t="str">
        <f t="shared" si="1177"/>
        <v>0.0000169765994761752-0.000365263838795975i</v>
      </c>
      <c r="Y2280" t="str">
        <f t="shared" si="1178"/>
        <v>0.009+0.217398211628414i</v>
      </c>
      <c r="Z2280" t="str">
        <f t="shared" si="1179"/>
        <v>-0.0234758118756057-0.00207043789239815i</v>
      </c>
      <c r="AA2280" t="str">
        <f t="shared" si="1180"/>
        <v>2.67539950652793-64.3951811353683i</v>
      </c>
      <c r="AB2280" t="str">
        <f t="shared" si="1181"/>
        <v>1.33160820820111-0.354714853868791i</v>
      </c>
      <c r="AC2280" t="str">
        <f t="shared" si="1182"/>
        <v>0.908152923458684-1.2349707510536i</v>
      </c>
      <c r="AD2280" t="str">
        <f t="shared" si="1183"/>
        <v>0.701038435913875+0.562732439271235i</v>
      </c>
      <c r="AE2280" t="str">
        <f t="shared" si="1184"/>
        <v>-0.0152923438735342-0.0146620574223758i</v>
      </c>
      <c r="AF2280" t="str">
        <f t="shared" si="1185"/>
        <v>-14.9548263808726-1.01221191704796i</v>
      </c>
      <c r="AG2280" t="str">
        <f t="shared" si="1186"/>
        <v>1.13796839118009-0.157969425962969i</v>
      </c>
      <c r="AH2280" t="str">
        <f t="shared" si="1187"/>
        <v>0.156277864910959+0.227980620962649i</v>
      </c>
      <c r="AI2280">
        <f t="shared" si="1188"/>
        <v>-11.16918382338447</v>
      </c>
      <c r="AJ2280">
        <f t="shared" si="1189"/>
        <v>55.569849933703345</v>
      </c>
      <c r="AK2280"/>
      <c r="AL2280"/>
      <c r="AM2280"/>
      <c r="AN2280"/>
    </row>
    <row r="2281" spans="1:40" x14ac:dyDescent="0.25">
      <c r="A2281"/>
      <c r="B2281">
        <f t="shared" si="1190"/>
        <v>347000</v>
      </c>
      <c r="C2281" s="186" t="str">
        <f t="shared" si="1158"/>
        <v>-6.34722340944789E-07+0.00705770179014435i</v>
      </c>
      <c r="D2281" s="158" t="str">
        <f t="shared" si="1159"/>
        <v>-5.95701082321057+0.0541090470577734i</v>
      </c>
      <c r="E2281" t="str">
        <f t="shared" si="1160"/>
        <v>2870</v>
      </c>
      <c r="F2281" t="str">
        <f t="shared" si="1161"/>
        <v>0.777000777000777</v>
      </c>
      <c r="G2281" t="str">
        <f t="shared" si="1156"/>
        <v>0.777000777000777</v>
      </c>
      <c r="H2281" t="str">
        <f t="shared" si="1162"/>
        <v>8.99858723322385+1.06350224616943i</v>
      </c>
      <c r="I2281" t="str">
        <f t="shared" si="1163"/>
        <v>1362.66581349457i</v>
      </c>
      <c r="J2281" t="str">
        <f t="shared" si="1157"/>
        <v>-1587.28216089607+294.713001612003i</v>
      </c>
      <c r="K2281" t="str">
        <f t="shared" si="1164"/>
        <v>0.154085173219255-0.829880749650451i</v>
      </c>
      <c r="L2281" t="str">
        <f t="shared" si="1165"/>
        <v>0.0112652712168555-0.0508805335064663i</v>
      </c>
      <c r="M2281" t="str">
        <f t="shared" si="1166"/>
        <v>0.16535044443611-0.880761283156917i</v>
      </c>
      <c r="N2281" t="str">
        <f t="shared" si="1167"/>
        <v>-1.53891367256898i</v>
      </c>
      <c r="O2281" t="str">
        <f t="shared" si="1168"/>
        <v>0.0318772530280926-0.999491791231615i</v>
      </c>
      <c r="P2281" t="str">
        <f t="shared" si="1169"/>
        <v>0.968122746971907+0.999491791231615i</v>
      </c>
      <c r="Q2281" t="str">
        <f t="shared" si="1170"/>
        <v>-0.968122746971907+0.539421881337365i</v>
      </c>
      <c r="R2281" t="str">
        <f t="shared" si="1171"/>
        <v>-0.324134275445534-1.21300415218159i</v>
      </c>
      <c r="S2281" t="str">
        <f t="shared" si="1172"/>
        <v>0.15885093135137i</v>
      </c>
      <c r="T2281" t="str">
        <f t="shared" si="1173"/>
        <v>0.192686839307124-0.0514890315374246i</v>
      </c>
      <c r="U2281" t="str">
        <f t="shared" si="1174"/>
        <v>0.0000499999999999999-0.00069493905812547i</v>
      </c>
      <c r="V2281" t="str">
        <f t="shared" si="1175"/>
        <v>3.33333333333333E-06-0.000764432963938018i</v>
      </c>
      <c r="W2281" t="str">
        <f t="shared" si="1176"/>
        <v>0.0000144595407307533-0.000364429922430693i</v>
      </c>
      <c r="X2281" t="str">
        <f t="shared" si="1177"/>
        <v>0.0000169620370998938-0.000364213685519309i</v>
      </c>
      <c r="Y2281" t="str">
        <f t="shared" si="1178"/>
        <v>0.009+0.218026530159132i</v>
      </c>
      <c r="Z2281" t="str">
        <f t="shared" si="1179"/>
        <v>-0.0233409046374421-0.00205792430073765i</v>
      </c>
      <c r="AA2281" t="str">
        <f t="shared" si="1180"/>
        <v>2.65997227323814-64.2096223058748i</v>
      </c>
      <c r="AB2281" t="str">
        <f t="shared" si="1181"/>
        <v>1.33105422471525-0.355679158996157i</v>
      </c>
      <c r="AC2281" t="str">
        <f t="shared" si="1182"/>
        <v>0.9068219751556-1.23115273392832i</v>
      </c>
      <c r="AD2281" t="str">
        <f t="shared" si="1183"/>
        <v>0.703541557840253+0.56294175412265i</v>
      </c>
      <c r="AE2281" t="str">
        <f t="shared" si="1184"/>
        <v>-0.0152628048943179-0.0145874050678695i</v>
      </c>
      <c r="AF2281" t="str">
        <f t="shared" si="1185"/>
        <v>-14.9555980564344-1.00939319911166i</v>
      </c>
      <c r="AG2281" t="str">
        <f t="shared" si="1186"/>
        <v>1.13762399598664-0.158109756257742i</v>
      </c>
      <c r="AH2281" t="str">
        <f t="shared" si="1187"/>
        <v>0.156155676090071+0.227016373720232i</v>
      </c>
      <c r="AI2281">
        <f t="shared" si="1188"/>
        <v>-11.196379136638232</v>
      </c>
      <c r="AJ2281">
        <f t="shared" si="1189"/>
        <v>55.4774399451709</v>
      </c>
      <c r="AK2281"/>
      <c r="AL2281"/>
      <c r="AM2281"/>
      <c r="AN2281"/>
    </row>
    <row r="2282" spans="1:40" x14ac:dyDescent="0.25">
      <c r="A2282"/>
      <c r="B2282">
        <f t="shared" si="1190"/>
        <v>348000</v>
      </c>
      <c r="C2282" s="186" t="str">
        <f t="shared" si="1158"/>
        <v>-6.31079752562822E-07+0.00703742103820045i</v>
      </c>
      <c r="D2282" s="158" t="str">
        <f t="shared" si="1159"/>
        <v>-5.95701079528407+0.0539535612928701i</v>
      </c>
      <c r="E2282" t="str">
        <f t="shared" si="1160"/>
        <v>2870</v>
      </c>
      <c r="F2282" t="str">
        <f t="shared" si="1161"/>
        <v>0.777000777000777</v>
      </c>
      <c r="G2282" t="str">
        <f t="shared" si="1156"/>
        <v>0.777000777000777</v>
      </c>
      <c r="H2282" t="str">
        <f t="shared" si="1162"/>
        <v>8.99935243478171+1.06054341596459i</v>
      </c>
      <c r="I2282" t="str">
        <f t="shared" si="1163"/>
        <v>1366.59280431156i</v>
      </c>
      <c r="J2282" t="str">
        <f t="shared" si="1157"/>
        <v>-1596.4497156621+295.56231861953i</v>
      </c>
      <c r="K2282" t="str">
        <f t="shared" si="1164"/>
        <v>0.15322913227591-0.82765152809592i</v>
      </c>
      <c r="L2282" t="str">
        <f t="shared" si="1165"/>
        <v>0.0112036258598989-0.0507479345275946i</v>
      </c>
      <c r="M2282" t="str">
        <f t="shared" si="1166"/>
        <v>0.164432758135809-0.878399462623515i</v>
      </c>
      <c r="N2282" t="str">
        <f t="shared" si="1167"/>
        <v>-1.5433485822882i</v>
      </c>
      <c r="O2282" t="str">
        <f t="shared" si="1168"/>
        <v>0.02744429821227-0.999623334309297i</v>
      </c>
      <c r="P2282" t="str">
        <f t="shared" si="1169"/>
        <v>0.97255570178773+0.999623334309297i</v>
      </c>
      <c r="Q2282" t="str">
        <f t="shared" si="1170"/>
        <v>-0.97255570178773+0.543725247978903i</v>
      </c>
      <c r="R2282" t="str">
        <f t="shared" si="1171"/>
        <v>-0.324078601996482-1.20901358182683i</v>
      </c>
      <c r="S2282" t="str">
        <f t="shared" si="1172"/>
        <v>0.159308715015207i</v>
      </c>
      <c r="T2282" t="str">
        <f t="shared" si="1173"/>
        <v>0.192606400156765-0.0516285456479842i</v>
      </c>
      <c r="U2282" t="str">
        <f t="shared" si="1174"/>
        <v>0.0000499999999999999-0.000692942106809017i</v>
      </c>
      <c r="V2282" t="str">
        <f t="shared" si="1175"/>
        <v>3.33333333333333E-06-0.000762236317489919i</v>
      </c>
      <c r="W2282" t="str">
        <f t="shared" si="1176"/>
        <v>0.0000144594534713536-0.000363385090847334i</v>
      </c>
      <c r="X2282" t="str">
        <f t="shared" si="1177"/>
        <v>0.0000169475990745491-0.000363169573566812i</v>
      </c>
      <c r="Y2282" t="str">
        <f t="shared" si="1178"/>
        <v>0.009+0.21865484868985i</v>
      </c>
      <c r="Z2282" t="str">
        <f t="shared" si="1179"/>
        <v>-0.0232071581179656-0.00204553887497911i</v>
      </c>
      <c r="AA2282" t="str">
        <f t="shared" si="1180"/>
        <v>2.64467817637671-64.0251297348909i</v>
      </c>
      <c r="AB2282" t="str">
        <f t="shared" si="1181"/>
        <v>1.33049856211108-0.356642903312767i</v>
      </c>
      <c r="AC2282" t="str">
        <f t="shared" si="1182"/>
        <v>0.905502613645228-1.22735299824101i</v>
      </c>
      <c r="AD2282" t="str">
        <f t="shared" si="1183"/>
        <v>0.706046177450271+0.563140273471605i</v>
      </c>
      <c r="AE2282" t="str">
        <f t="shared" si="1184"/>
        <v>-0.0152333999572212-0.0145131302725549i</v>
      </c>
      <c r="AF2282" t="str">
        <f t="shared" si="1185"/>
        <v>-14.9563632300658-1.00658985467172i</v>
      </c>
      <c r="AG2282" t="str">
        <f t="shared" si="1186"/>
        <v>1.13727906622562-0.158249651413289i</v>
      </c>
      <c r="AH2282" t="str">
        <f t="shared" si="1187"/>
        <v>0.156033886714004+0.226056866451491i</v>
      </c>
      <c r="AI2282">
        <f t="shared" si="1188"/>
        <v>-11.223506525452505</v>
      </c>
      <c r="AJ2282">
        <f t="shared" si="1189"/>
        <v>55.384941891674721</v>
      </c>
      <c r="AK2282"/>
      <c r="AL2282"/>
      <c r="AM2282"/>
      <c r="AN2282"/>
    </row>
    <row r="2283" spans="1:40" x14ac:dyDescent="0.25">
      <c r="A2283"/>
      <c r="B2283">
        <f t="shared" si="1190"/>
        <v>349000</v>
      </c>
      <c r="C2283" s="186" t="str">
        <f t="shared" si="1158"/>
        <v>-0.0000006274684309479+0.00701725650832795i</v>
      </c>
      <c r="D2283" s="158" t="str">
        <f t="shared" si="1159"/>
        <v>-5.95701076759726+0.0537989665638476i</v>
      </c>
      <c r="E2283" t="str">
        <f t="shared" si="1160"/>
        <v>2870</v>
      </c>
      <c r="F2283" t="str">
        <f t="shared" si="1161"/>
        <v>0.777000777000777</v>
      </c>
      <c r="G2283" t="str">
        <f t="shared" si="1156"/>
        <v>0.777000777000777</v>
      </c>
      <c r="H2283" t="str">
        <f t="shared" si="1162"/>
        <v>9.00011120661441+1.05760072731895i</v>
      </c>
      <c r="I2283" t="str">
        <f t="shared" si="1163"/>
        <v>1370.51979512855i</v>
      </c>
      <c r="J2283" t="str">
        <f t="shared" si="1157"/>
        <v>-1605.64365188069+296.411635627057i</v>
      </c>
      <c r="K2283" t="str">
        <f t="shared" si="1164"/>
        <v>0.152380127770627-0.82543380697617i</v>
      </c>
      <c r="L2283" t="str">
        <f t="shared" si="1165"/>
        <v>0.0111424769894543-0.0506159861329551i</v>
      </c>
      <c r="M2283" t="str">
        <f t="shared" si="1166"/>
        <v>0.163522604760081-0.876049793109125i</v>
      </c>
      <c r="N2283" t="str">
        <f t="shared" si="1167"/>
        <v>-1.54778349200742i</v>
      </c>
      <c r="O2283" t="str">
        <f t="shared" si="1168"/>
        <v>0.0230108036112325-0.999735216403406i</v>
      </c>
      <c r="P2283" t="str">
        <f t="shared" si="1169"/>
        <v>0.976989196388767+0.999735216403406i</v>
      </c>
      <c r="Q2283" t="str">
        <f t="shared" si="1170"/>
        <v>-0.976989196388767+0.548048275604014i</v>
      </c>
      <c r="R2283" t="str">
        <f t="shared" si="1171"/>
        <v>-0.324022737525098-1.20504435802589i</v>
      </c>
      <c r="S2283" t="str">
        <f t="shared" si="1172"/>
        <v>0.159766498679044i</v>
      </c>
      <c r="T2283" t="str">
        <f t="shared" si="1173"/>
        <v>0.192525717834733-0.0517679782667838i</v>
      </c>
      <c r="U2283" t="str">
        <f t="shared" si="1174"/>
        <v>0.0000499999999999999-0.00069095659933965i</v>
      </c>
      <c r="V2283" t="str">
        <f t="shared" si="1175"/>
        <v>3.33333333333333E-06-0.000760052259273614i</v>
      </c>
      <c r="W2283" t="str">
        <f t="shared" si="1176"/>
        <v>0.0000144593659621971-0.00036234625363251i</v>
      </c>
      <c r="X2283" t="str">
        <f t="shared" si="1177"/>
        <v>0.0000169332839742244-0.000362131451016766i</v>
      </c>
      <c r="Y2283" t="str">
        <f t="shared" si="1178"/>
        <v>0.009+0.219283167220568i</v>
      </c>
      <c r="Z2283" t="str">
        <f t="shared" si="1179"/>
        <v>-0.0230745590415529-0.00203327986965362i</v>
      </c>
      <c r="AA2283" t="str">
        <f t="shared" si="1180"/>
        <v>2.62951568745463-63.8416942590629i</v>
      </c>
      <c r="AB2283" t="str">
        <f t="shared" si="1181"/>
        <v>1.32994121971039-0.35760608469549i</v>
      </c>
      <c r="AC2283" t="str">
        <f t="shared" si="1182"/>
        <v>0.904194715912794-1.22357140882205i</v>
      </c>
      <c r="AD2283" t="str">
        <f t="shared" si="1183"/>
        <v>0.708552249775631+0.563327987680518i</v>
      </c>
      <c r="AE2283" t="str">
        <f t="shared" si="1184"/>
        <v>-0.0152041272641096-0.0144392299375598i</v>
      </c>
      <c r="AF2283" t="str">
        <f t="shared" si="1185"/>
        <v>-14.9571219742117-1.0038017607551i</v>
      </c>
      <c r="AG2283" t="str">
        <f t="shared" si="1186"/>
        <v>1.13693360393593-0.158389104663771i</v>
      </c>
      <c r="AH2283" t="str">
        <f t="shared" si="1187"/>
        <v>0.155912489275835+0.225102056799572i</v>
      </c>
      <c r="AI2283">
        <f t="shared" si="1188"/>
        <v>-11.250566474232917</v>
      </c>
      <c r="AJ2283">
        <f t="shared" si="1189"/>
        <v>55.292355858588508</v>
      </c>
      <c r="AK2283"/>
      <c r="AL2283"/>
      <c r="AM2283"/>
      <c r="AN2283"/>
    </row>
    <row r="2284" spans="1:40" x14ac:dyDescent="0.25">
      <c r="A2284"/>
      <c r="B2284">
        <f t="shared" si="1190"/>
        <v>350000</v>
      </c>
      <c r="C2284" s="186" t="str">
        <f t="shared" si="1158"/>
        <v>-6.23888019276508E-07+0.00699720720433769i</v>
      </c>
      <c r="D2284" s="158" t="str">
        <f t="shared" si="1159"/>
        <v>-5.95701074014744+0.0536452552332556i</v>
      </c>
      <c r="E2284" t="str">
        <f t="shared" si="1160"/>
        <v>2870</v>
      </c>
      <c r="F2284" t="str">
        <f t="shared" si="1161"/>
        <v>0.777000777000777</v>
      </c>
      <c r="G2284" t="str">
        <f t="shared" si="1156"/>
        <v>0.777000777000777</v>
      </c>
      <c r="H2284" t="str">
        <f t="shared" si="1162"/>
        <v>9.00086362016919+1.05467405090102i</v>
      </c>
      <c r="I2284" t="str">
        <f t="shared" si="1163"/>
        <v>1374.44678594553i</v>
      </c>
      <c r="J2284" t="str">
        <f t="shared" si="1157"/>
        <v>-1614.86396955185+297.260952634585i</v>
      </c>
      <c r="K2284" t="str">
        <f t="shared" si="1164"/>
        <v>0.15153808365919-0.823227501450484i</v>
      </c>
      <c r="L2284" t="str">
        <f t="shared" si="1165"/>
        <v>0.011081819377743-0.0504846838936535i</v>
      </c>
      <c r="M2284" t="str">
        <f t="shared" si="1166"/>
        <v>0.162619903036933-0.873712185344137i</v>
      </c>
      <c r="N2284" t="str">
        <f t="shared" si="1167"/>
        <v>-1.55221840172664i</v>
      </c>
      <c r="O2284" t="str">
        <f t="shared" si="1168"/>
        <v>0.0185768564246899-0.999827435313403i</v>
      </c>
      <c r="P2284" t="str">
        <f t="shared" si="1169"/>
        <v>0.98142314357531+0.999827435313403i</v>
      </c>
      <c r="Q2284" t="str">
        <f t="shared" si="1170"/>
        <v>-0.98142314357531+0.552390966413237i</v>
      </c>
      <c r="R2284" t="str">
        <f t="shared" si="1171"/>
        <v>-0.323966681746119-1.20109629719403i</v>
      </c>
      <c r="S2284" t="str">
        <f t="shared" si="1172"/>
        <v>0.160224282342881i</v>
      </c>
      <c r="T2284" t="str">
        <f t="shared" si="1173"/>
        <v>0.192444792242605-0.0519073290857764i</v>
      </c>
      <c r="U2284" t="str">
        <f t="shared" si="1174"/>
        <v>0.0000500000000000001-0.000688982437627255i</v>
      </c>
      <c r="V2284" t="str">
        <f t="shared" si="1175"/>
        <v>3.33333333333333E-06-0.00075788068138998i</v>
      </c>
      <c r="W2284" t="str">
        <f t="shared" si="1176"/>
        <v>0.0000144592782032954-0.000361313359405602i</v>
      </c>
      <c r="X2284" t="str">
        <f t="shared" si="1177"/>
        <v>0.0000169190903933422-0.000361099266540696i</v>
      </c>
      <c r="Y2284" t="str">
        <f t="shared" si="1178"/>
        <v>0.009+0.219911485751285i</v>
      </c>
      <c r="Z2284" t="str">
        <f t="shared" si="1179"/>
        <v>-0.02294309432181-0.00202114556842582i</v>
      </c>
      <c r="AA2284" t="str">
        <f t="shared" si="1180"/>
        <v>2.61448329986833-63.6593068197267i</v>
      </c>
      <c r="AB2284" t="str">
        <f t="shared" si="1181"/>
        <v>1.32938219683329-0.358568701016379i</v>
      </c>
      <c r="AC2284" t="str">
        <f t="shared" si="1182"/>
        <v>0.902898160587026-1.21980783174417i</v>
      </c>
      <c r="AD2284" t="str">
        <f t="shared" si="1183"/>
        <v>0.711059729786597+0.563504887289185i</v>
      </c>
      <c r="AE2284" t="str">
        <f t="shared" si="1184"/>
        <v>-0.0151749850432039-0.014365701001621i</v>
      </c>
      <c r="AF2284" t="str">
        <f t="shared" si="1185"/>
        <v>-14.9578743603166-1.00102879566776i</v>
      </c>
      <c r="AG2284" t="str">
        <f t="shared" si="1186"/>
        <v>1.1365876111772-0.158528109306099i</v>
      </c>
      <c r="AH2284" t="str">
        <f t="shared" si="1187"/>
        <v>0.155791476359147+0.224151902915382i</v>
      </c>
      <c r="AI2284">
        <f t="shared" si="1188"/>
        <v>-11.277559463402945</v>
      </c>
      <c r="AJ2284">
        <f t="shared" si="1189"/>
        <v>55.199681929146365</v>
      </c>
      <c r="AK2284"/>
      <c r="AL2284"/>
      <c r="AM2284"/>
      <c r="AN2284"/>
    </row>
    <row r="2285" spans="1:40" x14ac:dyDescent="0.25">
      <c r="A2285"/>
      <c r="B2285">
        <f t="shared" si="1190"/>
        <v>351000</v>
      </c>
      <c r="C2285" s="186" t="str">
        <f t="shared" si="1158"/>
        <v>-6.20338165800836E-07+0.00697727214139306i</v>
      </c>
      <c r="D2285" s="158" t="str">
        <f t="shared" si="1159"/>
        <v>-5.9570107129319+0.0534924197506801i</v>
      </c>
      <c r="E2285" t="str">
        <f t="shared" si="1160"/>
        <v>2870</v>
      </c>
      <c r="F2285" t="str">
        <f t="shared" si="1161"/>
        <v>0.777000777000777</v>
      </c>
      <c r="G2285" t="str">
        <f t="shared" si="1156"/>
        <v>0.777000777000777</v>
      </c>
      <c r="H2285" t="str">
        <f t="shared" si="1162"/>
        <v>9.00160974590898+1.05176325872923i</v>
      </c>
      <c r="I2285" t="str">
        <f t="shared" si="1163"/>
        <v>1378.37377676252i</v>
      </c>
      <c r="J2285" t="str">
        <f t="shared" si="1157"/>
        <v>-1624.11066867557+298.110269642112i</v>
      </c>
      <c r="K2285" t="str">
        <f t="shared" si="1164"/>
        <v>0.150702924909934-0.821032527462654i</v>
      </c>
      <c r="L2285" t="str">
        <f t="shared" si="1165"/>
        <v>0.0110216478643805-0.0503540234165161i</v>
      </c>
      <c r="M2285" t="str">
        <f t="shared" si="1166"/>
        <v>0.161724572774315-0.87138655087917i</v>
      </c>
      <c r="N2285" t="str">
        <f t="shared" si="1167"/>
        <v>-1.55665331144586i</v>
      </c>
      <c r="O2285" t="str">
        <f t="shared" si="1168"/>
        <v>0.0141425438612533-0.999899989225489i</v>
      </c>
      <c r="P2285" t="str">
        <f t="shared" si="1169"/>
        <v>0.985857456138747+0.999899989225489i</v>
      </c>
      <c r="Q2285" t="str">
        <f t="shared" si="1170"/>
        <v>-0.985857456138747+0.556753322220371i</v>
      </c>
      <c r="R2285" t="str">
        <f t="shared" si="1171"/>
        <v>-0.323910434373165-1.1971692178372i</v>
      </c>
      <c r="S2285" t="str">
        <f t="shared" si="1172"/>
        <v>0.160682066006717i</v>
      </c>
      <c r="T2285" t="str">
        <f t="shared" si="1173"/>
        <v>0.192363623281727-0.0520465977962133i</v>
      </c>
      <c r="U2285" t="str">
        <f t="shared" si="1174"/>
        <v>0.0000500000000000001-0.000687019524699541i</v>
      </c>
      <c r="V2285" t="str">
        <f t="shared" si="1175"/>
        <v>3.33333333333333E-06-0.000755721477169494i</v>
      </c>
      <c r="W2285" t="str">
        <f t="shared" si="1176"/>
        <v>0.00001445919019466-0.000360286357371524i</v>
      </c>
      <c r="X2285" t="str">
        <f t="shared" si="1177"/>
        <v>0.0000169050169463174-0.000360072969394935i</v>
      </c>
      <c r="Y2285" t="str">
        <f t="shared" si="1178"/>
        <v>0.009+0.220539804282003i</v>
      </c>
      <c r="Z2285" t="str">
        <f t="shared" si="1179"/>
        <v>-0.0228127510583472-0.0020091342835219i</v>
      </c>
      <c r="AA2285" t="str">
        <f t="shared" si="1180"/>
        <v>2.59957952852434-63.4779584614152i</v>
      </c>
      <c r="AB2285" t="str">
        <f t="shared" si="1181"/>
        <v>1.32882149279828-0.359530750142641i</v>
      </c>
      <c r="AC2285" t="str">
        <f t="shared" si="1182"/>
        <v>0.901612827914333-1.21606213430965i</v>
      </c>
      <c r="AD2285" t="str">
        <f t="shared" si="1183"/>
        <v>0.713568572392548+0.563670963015201i</v>
      </c>
      <c r="AE2285" t="str">
        <f t="shared" si="1184"/>
        <v>-0.0151459715486317-0.0142925404405222i</v>
      </c>
      <c r="AF2285" t="str">
        <f t="shared" si="1185"/>
        <v>-14.9586204588409-0.99827083897855i</v>
      </c>
      <c r="AG2285" t="str">
        <f t="shared" si="1186"/>
        <v>1.13624109002961-0.158666658699168i</v>
      </c>
      <c r="AH2285" t="str">
        <f t="shared" si="1187"/>
        <v>0.155670840636523+0.223206363450104i</v>
      </c>
      <c r="AI2285">
        <f t="shared" si="1188"/>
        <v>-11.304485969454872</v>
      </c>
      <c r="AJ2285">
        <f t="shared" si="1189"/>
        <v>55.106920184469871</v>
      </c>
      <c r="AK2285"/>
      <c r="AL2285"/>
      <c r="AM2285"/>
      <c r="AN2285"/>
    </row>
    <row r="2286" spans="1:40" x14ac:dyDescent="0.25">
      <c r="A2286"/>
      <c r="B2286">
        <f t="shared" si="1190"/>
        <v>352000</v>
      </c>
      <c r="C2286" s="186" t="str">
        <f t="shared" si="1158"/>
        <v>-6.16818523762403E-07+0.00695745034584888i</v>
      </c>
      <c r="D2286" s="158" t="str">
        <f t="shared" si="1159"/>
        <v>-5.95701068594798+0.0533404526515081i</v>
      </c>
      <c r="E2286" t="str">
        <f t="shared" si="1160"/>
        <v>2870</v>
      </c>
      <c r="F2286" t="str">
        <f t="shared" si="1161"/>
        <v>0.777000777000777</v>
      </c>
      <c r="G2286" t="str">
        <f t="shared" si="1156"/>
        <v>0.777000777000777</v>
      </c>
      <c r="H2286" t="str">
        <f t="shared" si="1162"/>
        <v>9.00234965332867+1.04886822415474i</v>
      </c>
      <c r="I2286" t="str">
        <f t="shared" si="1163"/>
        <v>1382.30076757951i</v>
      </c>
      <c r="J2286" t="str">
        <f t="shared" si="1157"/>
        <v>-1633.38374925186+298.95958664964i</v>
      </c>
      <c r="K2286" t="str">
        <f t="shared" si="1164"/>
        <v>0.149874577487791-0.818848801732651i</v>
      </c>
      <c r="L2286" t="str">
        <f t="shared" si="1165"/>
        <v>0.0109619573553575-0.0502240003438041i</v>
      </c>
      <c r="M2286" t="str">
        <f t="shared" si="1166"/>
        <v>0.160836534843148-0.869072802076455i</v>
      </c>
      <c r="N2286" t="str">
        <f t="shared" si="1167"/>
        <v>-1.56108822116508i</v>
      </c>
      <c r="O2286" t="str">
        <f t="shared" si="1168"/>
        <v>0.0097079531367204-0.999952876712646i</v>
      </c>
      <c r="P2286" t="str">
        <f t="shared" si="1169"/>
        <v>0.99029204686328+0.999952876712646i</v>
      </c>
      <c r="Q2286" t="str">
        <f t="shared" si="1170"/>
        <v>-0.99029204686328+0.561135344452434i</v>
      </c>
      <c r="R2286" t="str">
        <f t="shared" si="1171"/>
        <v>-0.323853995118742-1.19326294052227i</v>
      </c>
      <c r="S2286" t="str">
        <f t="shared" si="1172"/>
        <v>0.161139849670554i</v>
      </c>
      <c r="T2286" t="str">
        <f t="shared" si="1173"/>
        <v>0.192282210853202-0.0521857840886424i</v>
      </c>
      <c r="U2286" t="str">
        <f t="shared" si="1174"/>
        <v>0.0000500000000000001-0.000685067764686189i</v>
      </c>
      <c r="V2286" t="str">
        <f t="shared" si="1175"/>
        <v>3.33333333333333E-06-0.000753574541154807i</v>
      </c>
      <c r="W2286" t="str">
        <f t="shared" si="1176"/>
        <v>0.0000144591019363026-0.000359265197312409i</v>
      </c>
      <c r="X2286" t="str">
        <f t="shared" si="1177"/>
        <v>0.0000168910622672167-0.000359052509412309i</v>
      </c>
      <c r="Y2286" t="str">
        <f t="shared" si="1178"/>
        <v>0.009+0.221168122812721i</v>
      </c>
      <c r="Z2286" t="str">
        <f t="shared" si="1179"/>
        <v>-0.0226835165336139-0.00199724435517067i</v>
      </c>
      <c r="AA2286" t="str">
        <f t="shared" si="1180"/>
        <v>2.58480290947176-63.2976403303955i</v>
      </c>
      <c r="AB2286" t="str">
        <f t="shared" si="1181"/>
        <v>1.3282591069222-0.360492229936624i</v>
      </c>
      <c r="AC2286" t="str">
        <f t="shared" si="1182"/>
        <v>0.900338599733409-1.21233418503733i</v>
      </c>
      <c r="AD2286" t="str">
        <f t="shared" si="1183"/>
        <v>0.716078732442696+0.563826205754332i</v>
      </c>
      <c r="AE2286" t="str">
        <f t="shared" si="1184"/>
        <v>-0.015117085059993-0.0142197452665421i</v>
      </c>
      <c r="AF2286" t="str">
        <f t="shared" si="1185"/>
        <v>-14.9593603392766-0.995527771503232i</v>
      </c>
      <c r="AG2286" t="str">
        <f t="shared" si="1186"/>
        <v>1.13589404259362-0.158804746263146i</v>
      </c>
      <c r="AH2286" t="str">
        <f t="shared" si="1187"/>
        <v>0.155550574868126+0.222265397547885i</v>
      </c>
      <c r="AI2286">
        <f t="shared" si="1188"/>
        <v>-11.331346464997926</v>
      </c>
      <c r="AJ2286">
        <f t="shared" si="1189"/>
        <v>55.014070703589745</v>
      </c>
      <c r="AK2286"/>
      <c r="AL2286"/>
      <c r="AM2286"/>
      <c r="AN2286"/>
    </row>
    <row r="2287" spans="1:40" x14ac:dyDescent="0.25">
      <c r="A2287"/>
      <c r="B2287">
        <f t="shared" si="1190"/>
        <v>353000</v>
      </c>
      <c r="C2287" s="186" t="str">
        <f t="shared" si="1158"/>
        <v>-6.13328751307334E-07+0.00693774085509268i</v>
      </c>
      <c r="D2287" s="158" t="str">
        <f t="shared" si="1159"/>
        <v>-5.95701065919305+0.0531893465557106i</v>
      </c>
      <c r="E2287" t="str">
        <f t="shared" si="1160"/>
        <v>2870</v>
      </c>
      <c r="F2287" t="str">
        <f t="shared" si="1161"/>
        <v>0.777000777000777</v>
      </c>
      <c r="G2287" t="str">
        <f t="shared" si="1156"/>
        <v>0.777000777000777</v>
      </c>
      <c r="H2287" t="str">
        <f t="shared" si="1162"/>
        <v>9.00308341097085+1.04598882184455i</v>
      </c>
      <c r="I2287" t="str">
        <f t="shared" si="1163"/>
        <v>1386.2277583965i</v>
      </c>
      <c r="J2287" t="str">
        <f t="shared" si="1157"/>
        <v>-1642.68321128071+299.808903657167i</v>
      </c>
      <c r="K2287" t="str">
        <f t="shared" si="1164"/>
        <v>0.149052968338656-0.816676241748472i</v>
      </c>
      <c r="L2287" t="str">
        <f t="shared" si="1165"/>
        <v>0.0109027428220372-0.0500946103529304i</v>
      </c>
      <c r="M2287" t="str">
        <f t="shared" si="1166"/>
        <v>0.159955711160693-0.866770852101402i</v>
      </c>
      <c r="N2287" t="str">
        <f t="shared" si="1167"/>
        <v>-1.5655231308843i</v>
      </c>
      <c r="O2287" t="str">
        <f t="shared" si="1168"/>
        <v>0.00527317147235993-0.999986096734661i</v>
      </c>
      <c r="P2287" t="str">
        <f t="shared" si="1169"/>
        <v>0.99472682852764+0.999986096734661i</v>
      </c>
      <c r="Q2287" t="str">
        <f t="shared" si="1170"/>
        <v>-0.99472682852764+0.565537034149639i</v>
      </c>
      <c r="R2287" t="str">
        <f t="shared" si="1171"/>
        <v>-0.32379736369424-1.18937728784793i</v>
      </c>
      <c r="S2287" t="str">
        <f t="shared" si="1172"/>
        <v>0.161597633334391i</v>
      </c>
      <c r="T2287" t="str">
        <f t="shared" si="1173"/>
        <v>0.192200554857902-0.0523248876529042i</v>
      </c>
      <c r="U2287" t="str">
        <f t="shared" si="1174"/>
        <v>0.00005-0.000683127062803225i</v>
      </c>
      <c r="V2287" t="str">
        <f t="shared" si="1175"/>
        <v>3.33333333333333E-06-0.000751439769083545i</v>
      </c>
      <c r="W2287" t="str">
        <f t="shared" si="1176"/>
        <v>0.000014459013428235-0.000358249829579437i</v>
      </c>
      <c r="X2287" t="str">
        <f t="shared" si="1177"/>
        <v>0.0000168772250094259-0.000358037836993995i</v>
      </c>
      <c r="Y2287" t="str">
        <f t="shared" si="1178"/>
        <v>0.009+0.221796441343439i</v>
      </c>
      <c r="Z2287" t="str">
        <f t="shared" si="1179"/>
        <v>-0.0225553782098011-0.00198547415105707i</v>
      </c>
      <c r="AA2287" t="str">
        <f t="shared" si="1180"/>
        <v>2.57015199954182-63.118343673227i</v>
      </c>
      <c r="AB2287" t="str">
        <f t="shared" si="1181"/>
        <v>1.32769503852029-0.361453138255788i</v>
      </c>
      <c r="AC2287" t="str">
        <f t="shared" si="1182"/>
        <v>0.899075359450341-1.20862385365i</v>
      </c>
      <c r="AD2287" t="str">
        <f t="shared" si="1183"/>
        <v>0.718590164726688+0.563970606580923i</v>
      </c>
      <c r="AE2287" t="str">
        <f t="shared" si="1184"/>
        <v>-0.0150883238819313-0.0141473125279123i</v>
      </c>
      <c r="AF2287" t="str">
        <f t="shared" si="1185"/>
        <v>-14.9600940701639-0.992799475288839i</v>
      </c>
      <c r="AG2287" t="str">
        <f t="shared" si="1186"/>
        <v>1.13554647098972-0.158942365478744i</v>
      </c>
      <c r="AH2287" t="str">
        <f t="shared" si="1187"/>
        <v>0.155430671900275+0.221328964838641i</v>
      </c>
      <c r="AI2287">
        <f t="shared" si="1188"/>
        <v>-11.358141418806571</v>
      </c>
      <c r="AJ2287">
        <f t="shared" si="1189"/>
        <v>54.92113356347091</v>
      </c>
      <c r="AK2287"/>
      <c r="AL2287"/>
      <c r="AM2287"/>
      <c r="AN2287"/>
    </row>
    <row r="2288" spans="1:40" x14ac:dyDescent="0.25">
      <c r="A2288"/>
      <c r="B2288">
        <f t="shared" si="1190"/>
        <v>354000</v>
      </c>
      <c r="C2288" s="186" t="str">
        <f t="shared" si="1158"/>
        <v>-6.09868511403371E-07+0.00691814271738895i</v>
      </c>
      <c r="D2288" s="158" t="str">
        <f t="shared" si="1159"/>
        <v>-5.95701063266454+0.0530390941666486i</v>
      </c>
      <c r="E2288" t="str">
        <f t="shared" si="1160"/>
        <v>2870</v>
      </c>
      <c r="F2288" t="str">
        <f t="shared" si="1161"/>
        <v>0.777000777000777</v>
      </c>
      <c r="G2288" t="str">
        <f t="shared" si="1156"/>
        <v>0.777000777000777</v>
      </c>
      <c r="H2288" t="str">
        <f t="shared" si="1162"/>
        <v>9.00381108644141+1.0431249277649i</v>
      </c>
      <c r="I2288" t="str">
        <f t="shared" si="1163"/>
        <v>1390.15474921348i</v>
      </c>
      <c r="J2288" t="str">
        <f t="shared" si="1157"/>
        <v>-1652.00905476212+300.658220664695i</v>
      </c>
      <c r="K2288" t="str">
        <f t="shared" si="1164"/>
        <v>0.148238025374012-0.814514765758011i</v>
      </c>
      <c r="L2288" t="str">
        <f t="shared" si="1165"/>
        <v>0.0108439993001716-0.0499658491561768i</v>
      </c>
      <c r="M2288" t="str">
        <f t="shared" si="1166"/>
        <v>0.159082024674184-0.864480614914188i</v>
      </c>
      <c r="N2288" t="str">
        <f t="shared" si="1167"/>
        <v>-1.56995804060352i</v>
      </c>
      <c r="O2288" t="str">
        <f t="shared" si="1168"/>
        <v>0.000838286093195955-0.999999648638151i</v>
      </c>
      <c r="P2288" t="str">
        <f t="shared" si="1169"/>
        <v>0.999161713906804+0.999999648638151i</v>
      </c>
      <c r="Q2288" t="str">
        <f t="shared" si="1170"/>
        <v>-0.999161713906804+0.569958391965369i</v>
      </c>
      <c r="R2288" t="str">
        <f t="shared" si="1171"/>
        <v>-0.32374053980993-1.1855120844159i</v>
      </c>
      <c r="S2288" t="str">
        <f t="shared" si="1172"/>
        <v>0.162055416998228i</v>
      </c>
      <c r="T2288" t="str">
        <f t="shared" si="1173"/>
        <v>0.192118655196457-0.0524639081781296i</v>
      </c>
      <c r="U2288" t="str">
        <f t="shared" si="1174"/>
        <v>0.0000499999999999999-0.000681197325337678i</v>
      </c>
      <c r="V2288" t="str">
        <f t="shared" si="1175"/>
        <v>3.33333333333333E-06-0.000749317057871449i</v>
      </c>
      <c r="W2288" t="str">
        <f t="shared" si="1176"/>
        <v>0.000014458924670469-0.000357240205084778i</v>
      </c>
      <c r="X2288" t="str">
        <f t="shared" si="1177"/>
        <v>0.0000168635038453217-0.000357028903101464i</v>
      </c>
      <c r="Y2288" t="str">
        <f t="shared" si="1178"/>
        <v>0.009+0.222424759874157i</v>
      </c>
      <c r="Z2288" t="str">
        <f t="shared" si="1179"/>
        <v>-0.0224283237257986-0.00197382206578774i</v>
      </c>
      <c r="AA2288" t="str">
        <f t="shared" si="1180"/>
        <v>2.55562537599458-62.9400598353456i</v>
      </c>
      <c r="AB2288" t="str">
        <f t="shared" si="1181"/>
        <v>1.32712928690611-0.362413472952692i</v>
      </c>
      <c r="AC2288" t="str">
        <f t="shared" si="1182"/>
        <v>0.8978229920141-1.20493101106174i</v>
      </c>
      <c r="AD2288" t="str">
        <f t="shared" si="1183"/>
        <v>0.721102823975276+0.56410415674826i</v>
      </c>
      <c r="AE2288" t="str">
        <f t="shared" si="1184"/>
        <v>-0.0150596863437128-0.0140752393082829i</v>
      </c>
      <c r="AF2288" t="str">
        <f t="shared" si="1185"/>
        <v>-14.9608217191059-0.990085833598251i</v>
      </c>
      <c r="AG2288" t="str">
        <f t="shared" si="1186"/>
        <v>1.13519837735821-0.159079509886517i</v>
      </c>
      <c r="AH2288" t="str">
        <f t="shared" si="1187"/>
        <v>0.155311124664045+0.220397025430954i</v>
      </c>
      <c r="AI2288">
        <f t="shared" si="1188"/>
        <v>-11.384871295869086</v>
      </c>
      <c r="AJ2288">
        <f t="shared" si="1189"/>
        <v>54.828108839033504</v>
      </c>
      <c r="AK2288"/>
      <c r="AL2288"/>
      <c r="AM2288"/>
      <c r="AN2288"/>
    </row>
    <row r="2289" spans="1:40" x14ac:dyDescent="0.25">
      <c r="A2289"/>
      <c r="B2289">
        <f t="shared" si="1190"/>
        <v>355000</v>
      </c>
      <c r="C2289" s="186" t="str">
        <f t="shared" si="1158"/>
        <v>-6.06437471758512E-07+0.0068986549917261i</v>
      </c>
      <c r="D2289" s="158" t="str">
        <f t="shared" si="1159"/>
        <v>-5.95701060635991+0.0528896882699001i</v>
      </c>
      <c r="E2289" t="str">
        <f t="shared" si="1160"/>
        <v>2870</v>
      </c>
      <c r="F2289" t="str">
        <f t="shared" si="1161"/>
        <v>0.777000777000777</v>
      </c>
      <c r="G2289" t="str">
        <f t="shared" si="1156"/>
        <v>0.777000777000777</v>
      </c>
      <c r="H2289" t="str">
        <f t="shared" si="1162"/>
        <v>9.00453274642476+1.04027641916482i</v>
      </c>
      <c r="I2289" t="str">
        <f t="shared" si="1163"/>
        <v>1394.08174003047i</v>
      </c>
      <c r="J2289" t="str">
        <f t="shared" si="1157"/>
        <v>-1661.3612796961+301.507537672222i</v>
      </c>
      <c r="K2289" t="str">
        <f t="shared" si="1164"/>
        <v>0.147429677455845-0.81236429276107i</v>
      </c>
      <c r="L2289" t="str">
        <f t="shared" si="1165"/>
        <v>0.0107857218889327-0.049837712500412i</v>
      </c>
      <c r="M2289" t="str">
        <f t="shared" si="1166"/>
        <v>0.158215399344778-0.862202005261482i</v>
      </c>
      <c r="N2289" t="str">
        <f t="shared" si="1167"/>
        <v>-1.57439295032273i</v>
      </c>
      <c r="O2289" t="str">
        <f t="shared" si="1168"/>
        <v>-0.0035966157736975-0.999993532156572i</v>
      </c>
      <c r="P2289" t="str">
        <f t="shared" si="1169"/>
        <v>1.0035966157737+0.999993532156572i</v>
      </c>
      <c r="Q2289" t="str">
        <f t="shared" si="1170"/>
        <v>-1.0035966157737+0.574399418166158i</v>
      </c>
      <c r="R2289" t="str">
        <f t="shared" si="1171"/>
        <v>-0.323683523174963-1.18166715680282i</v>
      </c>
      <c r="S2289" t="str">
        <f t="shared" si="1172"/>
        <v>0.162513200662065i</v>
      </c>
      <c r="T2289" t="str">
        <f t="shared" si="1173"/>
        <v>0.192036511769269-0.0526028453527369i</v>
      </c>
      <c r="U2289" t="str">
        <f t="shared" si="1174"/>
        <v>0.0000499999999999999-0.000679278459632501i</v>
      </c>
      <c r="V2289" t="str">
        <f t="shared" si="1175"/>
        <v>3.33333333333333E-06-0.000747206305595754i</v>
      </c>
      <c r="W2289" t="str">
        <f t="shared" si="1176"/>
        <v>0.0000144588356630161-0.000356236275293712i</v>
      </c>
      <c r="X2289" t="str">
        <f t="shared" si="1177"/>
        <v>0.0000168498974659521-0.00035602565924861i</v>
      </c>
      <c r="Y2289" t="str">
        <f t="shared" si="1178"/>
        <v>0.009+0.223053078404875i</v>
      </c>
      <c r="Z2289" t="str">
        <f t="shared" si="1179"/>
        <v>-0.0223023408942179-0.00196228652036883i</v>
      </c>
      <c r="AA2289" t="str">
        <f t="shared" si="1180"/>
        <v>2.54122163617283-62.7627802596726i</v>
      </c>
      <c r="AB2289" t="str">
        <f t="shared" si="1181"/>
        <v>1.32656185139165-0.363373231874973i</v>
      </c>
      <c r="AC2289" t="str">
        <f t="shared" si="1182"/>
        <v>0.896581383892531-1.20125552936557i</v>
      </c>
      <c r="AD2289" t="str">
        <f t="shared" si="1183"/>
        <v>0.723616664860956+0.564226847688999i</v>
      </c>
      <c r="AE2289" t="str">
        <f t="shared" si="1184"/>
        <v>-0.0150311707988157-0.0140035227262009i</v>
      </c>
      <c r="AF2289" t="str">
        <f t="shared" si="1185"/>
        <v>-14.9615433527847-0.98738673089492i</v>
      </c>
      <c r="AG2289" t="str">
        <f t="shared" si="1186"/>
        <v>1.13484976385901-0.159216173086171i</v>
      </c>
      <c r="AH2289" t="str">
        <f t="shared" si="1187"/>
        <v>0.1551919261739+0.219469539905151i</v>
      </c>
      <c r="AI2289">
        <f t="shared" si="1188"/>
        <v>-11.41153655743382</v>
      </c>
      <c r="AJ2289">
        <f t="shared" si="1189"/>
        <v>54.734996603179368</v>
      </c>
      <c r="AK2289"/>
      <c r="AL2289"/>
      <c r="AM2289"/>
      <c r="AN2289"/>
    </row>
    <row r="2290" spans="1:40" x14ac:dyDescent="0.25">
      <c r="A2290"/>
      <c r="B2290">
        <f t="shared" si="1190"/>
        <v>356000</v>
      </c>
      <c r="C2290" s="186" t="str">
        <f t="shared" si="1158"/>
        <v>-6.03035304741194E-07+0.00687927674766556i</v>
      </c>
      <c r="D2290" s="158" t="str">
        <f t="shared" si="1159"/>
        <v>-5.95701058027663+0.0527411217321026i</v>
      </c>
      <c r="E2290" t="str">
        <f t="shared" si="1160"/>
        <v>2870</v>
      </c>
      <c r="F2290" t="str">
        <f t="shared" si="1161"/>
        <v>0.777000777000777</v>
      </c>
      <c r="G2290" t="str">
        <f t="shared" si="1156"/>
        <v>0.777000777000777</v>
      </c>
      <c r="H2290" t="str">
        <f t="shared" si="1162"/>
        <v>9.00524845669867+1.03744317455998i</v>
      </c>
      <c r="I2290" t="str">
        <f t="shared" si="1163"/>
        <v>1398.00873084746i</v>
      </c>
      <c r="J2290" t="str">
        <f t="shared" si="1157"/>
        <v>-1670.73988608264+302.35685467975i</v>
      </c>
      <c r="K2290" t="str">
        <f t="shared" si="1164"/>
        <v>0.146627854381826-0.810224742501403i</v>
      </c>
      <c r="L2290" t="str">
        <f t="shared" si="1165"/>
        <v>0.0107279057499617-0.0497101961668113i</v>
      </c>
      <c r="M2290" t="str">
        <f t="shared" si="1166"/>
        <v>0.157355760131788-0.859934938668214i</v>
      </c>
      <c r="N2290" t="str">
        <f t="shared" si="1167"/>
        <v>-1.57882786004195i</v>
      </c>
      <c r="O2290" t="str">
        <f t="shared" si="1168"/>
        <v>-0.00803144690095211-0.999967747410224i</v>
      </c>
      <c r="P2290" t="str">
        <f t="shared" si="1169"/>
        <v>1.00803144690095+0.999967747410224i</v>
      </c>
      <c r="Q2290" t="str">
        <f t="shared" si="1170"/>
        <v>-1.00803144690095+0.578860112631726i</v>
      </c>
      <c r="R2290" t="str">
        <f t="shared" si="1171"/>
        <v>-0.323626313497347-1.17784233353243i</v>
      </c>
      <c r="S2290" t="str">
        <f t="shared" si="1172"/>
        <v>0.162970984325902i</v>
      </c>
      <c r="T2290" t="str">
        <f t="shared" si="1173"/>
        <v>0.191954124476497-0.0527416988644256i</v>
      </c>
      <c r="U2290" t="str">
        <f t="shared" si="1174"/>
        <v>0.0000499999999999999-0.000677370374071735i</v>
      </c>
      <c r="V2290" t="str">
        <f t="shared" si="1175"/>
        <v>3.33333333333333E-06-0.000745107411478911i</v>
      </c>
      <c r="W2290" t="str">
        <f t="shared" si="1176"/>
        <v>0.0000144587464058883-0.000355237992216842i</v>
      </c>
      <c r="X2290" t="str">
        <f t="shared" si="1177"/>
        <v>0.0000168364045807217-0.000355028057493993i</v>
      </c>
      <c r="Y2290" t="str">
        <f t="shared" si="1178"/>
        <v>0.009+0.223681396935593i</v>
      </c>
      <c r="Z2290" t="str">
        <f t="shared" si="1179"/>
        <v>-0.0221774176984693-0.00195086596169513i</v>
      </c>
      <c r="AA2290" t="str">
        <f t="shared" si="1180"/>
        <v>2.5269393971625-62.5864964852442i</v>
      </c>
      <c r="AB2290" t="str">
        <f t="shared" si="1181"/>
        <v>1.32599273128723-0.364332412865301i</v>
      </c>
      <c r="AC2290" t="str">
        <f t="shared" si="1182"/>
        <v>0.895350423048763-1.19759728182105i</v>
      </c>
      <c r="AD2290" t="str">
        <f t="shared" si="1183"/>
        <v>0.726131641998624+0.564338671015502i</v>
      </c>
      <c r="AE2290" t="str">
        <f t="shared" si="1184"/>
        <v>-0.0150027756245264-0.0139321599345947i</v>
      </c>
      <c r="AF2290" t="str">
        <f t="shared" si="1185"/>
        <v>-14.9622590369753-0.984702052827877i</v>
      </c>
      <c r="AG2290" t="str">
        <f t="shared" si="1186"/>
        <v>1.13450063267136-0.159352348735877i</v>
      </c>
      <c r="AH2290" t="str">
        <f t="shared" si="1187"/>
        <v>0.155073069526359+0.218546469306459i</v>
      </c>
      <c r="AI2290">
        <f t="shared" si="1188"/>
        <v>-11.438137661055832</v>
      </c>
      <c r="AJ2290">
        <f t="shared" si="1189"/>
        <v>54.641796926811239</v>
      </c>
      <c r="AK2290"/>
      <c r="AL2290"/>
      <c r="AM2290"/>
      <c r="AN2290"/>
    </row>
    <row r="2291" spans="1:40" x14ac:dyDescent="0.25">
      <c r="A2291"/>
      <c r="B2291">
        <f t="shared" si="1190"/>
        <v>357000</v>
      </c>
      <c r="C2291" s="186" t="str">
        <f t="shared" si="1158"/>
        <v>-5.99661687302097E-07+0.00686000706519387i</v>
      </c>
      <c r="D2291" s="158" t="str">
        <f t="shared" si="1159"/>
        <v>-5.95701055441223+0.0525933874998197i</v>
      </c>
      <c r="E2291" t="str">
        <f t="shared" si="1160"/>
        <v>2870</v>
      </c>
      <c r="F2291" t="str">
        <f t="shared" si="1161"/>
        <v>0.777000777000777</v>
      </c>
      <c r="G2291" t="str">
        <f t="shared" si="1156"/>
        <v>0.777000777000777</v>
      </c>
      <c r="H2291" t="str">
        <f t="shared" si="1162"/>
        <v>9.00595828214913+1.03462507371676i</v>
      </c>
      <c r="I2291" t="str">
        <f t="shared" si="1163"/>
        <v>1401.93572166445i</v>
      </c>
      <c r="J2291" t="str">
        <f t="shared" si="1157"/>
        <v>-1680.14487392175+303.206171687277i</v>
      </c>
      <c r="K2291" t="str">
        <f t="shared" si="1164"/>
        <v>0.145832486870752-0.808096035458885i</v>
      </c>
      <c r="L2291" t="str">
        <f t="shared" si="1165"/>
        <v>0.0106705461064342-0.0495832959705772i</v>
      </c>
      <c r="M2291" t="str">
        <f t="shared" si="1166"/>
        <v>0.156503032977186-0.857679331429462i</v>
      </c>
      <c r="N2291" t="str">
        <f t="shared" si="1167"/>
        <v>-1.58326276976117i</v>
      </c>
      <c r="O2291" t="str">
        <f t="shared" si="1168"/>
        <v>-0.0124661200625609-0.999922294906252i</v>
      </c>
      <c r="P2291" t="str">
        <f t="shared" si="1169"/>
        <v>1.01246612006256+0.999922294906252i</v>
      </c>
      <c r="Q2291" t="str">
        <f t="shared" si="1170"/>
        <v>-1.01246612006256+0.583340474854918i</v>
      </c>
      <c r="R2291" t="str">
        <f t="shared" si="1171"/>
        <v>-0.323568910483991-1.17403744504836i</v>
      </c>
      <c r="S2291" t="str">
        <f t="shared" si="1172"/>
        <v>0.163428767989738i</v>
      </c>
      <c r="T2291" t="str">
        <f t="shared" si="1173"/>
        <v>0.191871493218073-0.0528804684001805i</v>
      </c>
      <c r="U2291" t="str">
        <f t="shared" si="1174"/>
        <v>0.0000500000000000001-0.000675472978065936i</v>
      </c>
      <c r="V2291" t="str">
        <f t="shared" si="1175"/>
        <v>3.33333333333333E-06-0.000743020275872526i</v>
      </c>
      <c r="W2291" t="str">
        <f t="shared" si="1176"/>
        <v>0.0000144586568990973-0.000354245308402485i</v>
      </c>
      <c r="X2291" t="str">
        <f t="shared" si="1177"/>
        <v>0.0000168230239170843-0.000354036050433217i</v>
      </c>
      <c r="Y2291" t="str">
        <f t="shared" si="1178"/>
        <v>0.009+0.224309715466311i</v>
      </c>
      <c r="Z2291" t="str">
        <f t="shared" si="1179"/>
        <v>-0.0220535422899005-0.00193955886205084i</v>
      </c>
      <c r="AA2291" t="str">
        <f t="shared" si="1180"/>
        <v>2.51277729546012-62.4112001458685i</v>
      </c>
      <c r="AB2291" t="str">
        <f t="shared" si="1181"/>
        <v>1.32542192590159-0.36529101376141i</v>
      </c>
      <c r="AC2291" t="str">
        <f t="shared" si="1182"/>
        <v>0.894129998917985-1.1939561428422i</v>
      </c>
      <c r="AD2291" t="str">
        <f t="shared" si="1183"/>
        <v>0.728647709946228+0.564439618520264i</v>
      </c>
      <c r="AE2291" t="str">
        <f t="shared" si="1184"/>
        <v>-0.0149744992215447-0.0138611481202712i</v>
      </c>
      <c r="AF2291" t="str">
        <f t="shared" si="1185"/>
        <v>-14.9629688365614-0.98203168621694i</v>
      </c>
      <c r="AG2291" t="str">
        <f t="shared" si="1186"/>
        <v>1.13415098599368-0.159488030551609i</v>
      </c>
      <c r="AH2291" t="str">
        <f t="shared" si="1187"/>
        <v>0.154954547898681+0.217627775138325i</v>
      </c>
      <c r="AI2291">
        <f t="shared" si="1188"/>
        <v>-11.464675060641778</v>
      </c>
      <c r="AJ2291">
        <f t="shared" si="1189"/>
        <v>54.54850987885829</v>
      </c>
      <c r="AK2291"/>
      <c r="AL2291"/>
      <c r="AM2291"/>
      <c r="AN2291"/>
    </row>
    <row r="2292" spans="1:40" x14ac:dyDescent="0.25">
      <c r="A2292"/>
      <c r="B2292">
        <f t="shared" si="1190"/>
        <v>358000</v>
      </c>
      <c r="C2292" s="186" t="str">
        <f t="shared" si="1158"/>
        <v>-5.96316300897468E-07+0.00684084503457714i</v>
      </c>
      <c r="D2292" s="158" t="str">
        <f t="shared" si="1159"/>
        <v>-5.95701052876427+0.0524464785984248i</v>
      </c>
      <c r="E2292" t="str">
        <f t="shared" si="1160"/>
        <v>2870</v>
      </c>
      <c r="F2292" t="str">
        <f t="shared" si="1161"/>
        <v>0.777000777000777</v>
      </c>
      <c r="G2292" t="str">
        <f t="shared" si="1156"/>
        <v>0.777000777000777</v>
      </c>
      <c r="H2292" t="str">
        <f t="shared" si="1162"/>
        <v>9.00666228678457+1.03182199763661i</v>
      </c>
      <c r="I2292" t="str">
        <f t="shared" si="1163"/>
        <v>1405.86271248143i</v>
      </c>
      <c r="J2292" t="str">
        <f t="shared" si="1157"/>
        <v>-1689.57624321342+304.055488694805i</v>
      </c>
      <c r="K2292" t="str">
        <f t="shared" si="1164"/>
        <v>0.145043506548258-0.805978092841756i</v>
      </c>
      <c r="L2292" t="str">
        <f t="shared" si="1165"/>
        <v>0.0106136382421406-0.0494570077606617i</v>
      </c>
      <c r="M2292" t="str">
        <f t="shared" si="1166"/>
        <v>0.155657144790399-0.855435100602418i</v>
      </c>
      <c r="N2292" t="str">
        <f t="shared" si="1167"/>
        <v>-1.58769767948039i</v>
      </c>
      <c r="O2292" t="str">
        <f t="shared" si="1168"/>
        <v>-0.0169005480356338-0.999857175538634i</v>
      </c>
      <c r="P2292" t="str">
        <f t="shared" si="1169"/>
        <v>1.01690054803563+0.999857175538634i</v>
      </c>
      <c r="Q2292" t="str">
        <f t="shared" si="1170"/>
        <v>-1.01690054803563+0.587840503941756i</v>
      </c>
      <c r="R2292" t="str">
        <f t="shared" si="1171"/>
        <v>-0.323511313840646-1.17025232368729i</v>
      </c>
      <c r="S2292" t="str">
        <f t="shared" si="1172"/>
        <v>0.163886551653575i</v>
      </c>
      <c r="T2292" t="str">
        <f t="shared" si="1173"/>
        <v>0.191788617893693-0.0530191536462609i</v>
      </c>
      <c r="U2292" t="str">
        <f t="shared" si="1174"/>
        <v>0.0000500000000000001-0.000673586182037818i</v>
      </c>
      <c r="V2292" t="str">
        <f t="shared" si="1175"/>
        <v>3.33333333333333E-06-0.000740944800241596i</v>
      </c>
      <c r="W2292" t="str">
        <f t="shared" si="1176"/>
        <v>0.0000144585671426551-0.000353258176929123i</v>
      </c>
      <c r="X2292" t="str">
        <f t="shared" si="1177"/>
        <v>0.0000168097542202403-0.000353049591191412i</v>
      </c>
      <c r="Y2292" t="str">
        <f t="shared" si="1178"/>
        <v>0.009+0.224938033997029i</v>
      </c>
      <c r="Z2292" t="str">
        <f t="shared" si="1179"/>
        <v>-0.0219307029849855-0.00192836371862103i</v>
      </c>
      <c r="AA2292" t="str">
        <f t="shared" si="1180"/>
        <v>2.49873398664651-62.2368829688004i</v>
      </c>
      <c r="AB2292" t="str">
        <f t="shared" si="1181"/>
        <v>1.32484943454184-0.366249032396024i</v>
      </c>
      <c r="AC2292" t="str">
        <f t="shared" si="1182"/>
        <v>0.892920002384726-1.19033198798537i</v>
      </c>
      <c r="AD2292" t="str">
        <f t="shared" si="1183"/>
        <v>0.731164823205435+0.564529682176259i</v>
      </c>
      <c r="AE2292" t="str">
        <f t="shared" si="1184"/>
        <v>-0.0149463400135944-0.0137904845034171i</v>
      </c>
      <c r="AF2292" t="str">
        <f t="shared" si="1185"/>
        <v>-14.9636728155488-0.979375519038185i</v>
      </c>
      <c r="AG2292" t="str">
        <f t="shared" si="1186"/>
        <v>1.13380082604328-0.159623212306485i</v>
      </c>
      <c r="AH2292" t="str">
        <f t="shared" si="1187"/>
        <v>0.154836354547561+0.216713419355802i</v>
      </c>
      <c r="AI2292">
        <f t="shared" si="1188"/>
        <v>-11.491149206495754</v>
      </c>
      <c r="AJ2292">
        <f t="shared" si="1189"/>
        <v>54.455135526297497</v>
      </c>
      <c r="AK2292"/>
      <c r="AL2292"/>
      <c r="AM2292"/>
      <c r="AN2292"/>
    </row>
    <row r="2293" spans="1:40" x14ac:dyDescent="0.25">
      <c r="A2293"/>
      <c r="B2293">
        <f t="shared" si="1190"/>
        <v>359000</v>
      </c>
      <c r="C2293" s="186" t="str">
        <f t="shared" si="1158"/>
        <v>-5.92998831413894E-07+0.00682178975621768i</v>
      </c>
      <c r="D2293" s="158" t="str">
        <f t="shared" si="1159"/>
        <v>-5.95701050333033+0.0523003881310022i</v>
      </c>
      <c r="E2293" t="str">
        <f t="shared" si="1160"/>
        <v>2870</v>
      </c>
      <c r="F2293" t="str">
        <f t="shared" si="1161"/>
        <v>0.777000777000777</v>
      </c>
      <c r="G2293" t="str">
        <f t="shared" si="1156"/>
        <v>0.777000777000777</v>
      </c>
      <c r="H2293" t="str">
        <f t="shared" si="1162"/>
        <v>9.0073605337501+1.0290338285405i</v>
      </c>
      <c r="I2293" t="str">
        <f t="shared" si="1163"/>
        <v>1409.78970329842i</v>
      </c>
      <c r="J2293" t="str">
        <f t="shared" si="1157"/>
        <v>-1699.03399395765+304.904805702332i</v>
      </c>
      <c r="K2293" t="str">
        <f t="shared" si="1164"/>
        <v>0.14426084593278-0.803870836578962i</v>
      </c>
      <c r="L2293" t="str">
        <f t="shared" si="1165"/>
        <v>0.010557177500583-0.0493313274194894i</v>
      </c>
      <c r="M2293" t="str">
        <f t="shared" si="1166"/>
        <v>0.154818023433363-0.853202163998451i</v>
      </c>
      <c r="N2293" t="str">
        <f t="shared" si="1167"/>
        <v>-1.59213258919961i</v>
      </c>
      <c r="O2293" t="str">
        <f t="shared" si="1168"/>
        <v>-0.0213346436021033-0.999772390588163i</v>
      </c>
      <c r="P2293" t="str">
        <f t="shared" si="1169"/>
        <v>1.0213346436021+0.999772390588163i</v>
      </c>
      <c r="Q2293" t="str">
        <f t="shared" si="1170"/>
        <v>-1.0213346436021+0.592360198611447i</v>
      </c>
      <c r="R2293" t="str">
        <f t="shared" si="1171"/>
        <v>-0.323453523271948-1.16648680365263i</v>
      </c>
      <c r="S2293" t="str">
        <f t="shared" si="1172"/>
        <v>0.164344335317412i</v>
      </c>
      <c r="T2293" t="str">
        <f t="shared" si="1173"/>
        <v>0.191705498402824-0.0531577542882033i</v>
      </c>
      <c r="U2293" t="str">
        <f t="shared" si="1174"/>
        <v>0.0000500000000000001-0.000671709897408186i</v>
      </c>
      <c r="V2293" t="str">
        <f t="shared" si="1175"/>
        <v>3.33333333333333E-06-0.000738880887149005i</v>
      </c>
      <c r="W2293" t="str">
        <f t="shared" si="1176"/>
        <v>0.0000144584771365736-0.000352276551398051i</v>
      </c>
      <c r="X2293" t="str">
        <f t="shared" si="1177"/>
        <v>0.0000167965942528406-0.000352068633415884i</v>
      </c>
      <c r="Y2293" t="str">
        <f t="shared" si="1178"/>
        <v>0.009+0.225566352527747i</v>
      </c>
      <c r="Z2293" t="str">
        <f t="shared" si="1179"/>
        <v>-0.0218088882625733-0.00191727905301414i</v>
      </c>
      <c r="AA2293" t="str">
        <f t="shared" si="1180"/>
        <v>2.48480814506696-62.0635367734419i</v>
      </c>
      <c r="AB2293" t="str">
        <f t="shared" si="1181"/>
        <v>1.32427525651352-0.36720646659687i</v>
      </c>
      <c r="AC2293" t="str">
        <f t="shared" si="1182"/>
        <v>0.891720325760459-1.18672469393742i</v>
      </c>
      <c r="AD2293" t="str">
        <f t="shared" si="1183"/>
        <v>0.733682936222264+0.564608854137357i</v>
      </c>
      <c r="AE2293" t="str">
        <f t="shared" si="1184"/>
        <v>-0.0149182964470442-0.013720166337114i</v>
      </c>
      <c r="AF2293" t="str">
        <f t="shared" si="1185"/>
        <v>-14.9643710370804-0.976733440409498i</v>
      </c>
      <c r="AG2293" t="str">
        <f t="shared" si="1186"/>
        <v>1.13345015505622-0.159757887830118i</v>
      </c>
      <c r="AH2293" t="str">
        <f t="shared" si="1187"/>
        <v>0.154718482807872+0.215803364359096i</v>
      </c>
      <c r="AI2293">
        <f t="shared" si="1188"/>
        <v>-11.517560545362835</v>
      </c>
      <c r="AJ2293">
        <f t="shared" si="1189"/>
        <v>54.361673934176522</v>
      </c>
      <c r="AK2293"/>
      <c r="AL2293"/>
      <c r="AM2293"/>
      <c r="AN2293"/>
    </row>
    <row r="2294" spans="1:40" x14ac:dyDescent="0.25">
      <c r="A2294"/>
      <c r="B2294">
        <f t="shared" si="1190"/>
        <v>360000</v>
      </c>
      <c r="C2294" s="186" t="str">
        <f t="shared" si="1158"/>
        <v>-5.89708969094585E-07+0.00680284034051338i</v>
      </c>
      <c r="D2294" s="158" t="str">
        <f t="shared" si="1159"/>
        <v>-5.95701047810805+0.0521551092772693i</v>
      </c>
      <c r="E2294" t="str">
        <f t="shared" si="1160"/>
        <v>2870</v>
      </c>
      <c r="F2294" t="str">
        <f t="shared" si="1161"/>
        <v>0.777000777000777</v>
      </c>
      <c r="G2294" t="str">
        <f t="shared" si="1156"/>
        <v>0.777000777000777</v>
      </c>
      <c r="H2294" t="str">
        <f t="shared" si="1162"/>
        <v>9.00805308534132+1.02626044985377i</v>
      </c>
      <c r="I2294" t="str">
        <f t="shared" si="1163"/>
        <v>1413.71669411541i</v>
      </c>
      <c r="J2294" t="str">
        <f t="shared" si="1157"/>
        <v>-1708.51812615445+305.754122709859i</v>
      </c>
      <c r="K2294" t="str">
        <f t="shared" si="1164"/>
        <v>0.143484438421756-0.801774189312531i</v>
      </c>
      <c r="L2294" t="str">
        <f t="shared" si="1165"/>
        <v>0.010501159284087-0.0492062508626822i</v>
      </c>
      <c r="M2294" t="str">
        <f t="shared" si="1166"/>
        <v>0.153985597705843-0.850980440175213i</v>
      </c>
      <c r="N2294" t="str">
        <f t="shared" si="1167"/>
        <v>-1.59656749891883i</v>
      </c>
      <c r="O2294" t="str">
        <f t="shared" si="1168"/>
        <v>-0.0257683195504396-0.999667941722423i</v>
      </c>
      <c r="P2294" t="str">
        <f t="shared" si="1169"/>
        <v>1.02576831955044+0.999667941722423i</v>
      </c>
      <c r="Q2294" t="str">
        <f t="shared" si="1170"/>
        <v>-1.02576831955044+0.596899557196407i</v>
      </c>
      <c r="R2294" t="str">
        <f t="shared" si="1171"/>
        <v>-0.323395538481388-1.16274072098852i</v>
      </c>
      <c r="S2294" t="str">
        <f t="shared" si="1172"/>
        <v>0.164802118981249i</v>
      </c>
      <c r="T2294" t="str">
        <f t="shared" si="1173"/>
        <v>0.191622134644693-0.0532962700108148i</v>
      </c>
      <c r="U2294" t="str">
        <f t="shared" si="1174"/>
        <v>0.00005-0.000669844036582051i</v>
      </c>
      <c r="V2294" t="str">
        <f t="shared" si="1175"/>
        <v>3.33333333333333E-06-0.000736828440240257i</v>
      </c>
      <c r="W2294" t="str">
        <f t="shared" si="1176"/>
        <v>0.0000144583868808646-0.000351300385926102i</v>
      </c>
      <c r="X2294" t="str">
        <f t="shared" si="1177"/>
        <v>0.0000167835427946962-0.000351093131268847i</v>
      </c>
      <c r="Y2294" t="str">
        <f t="shared" si="1178"/>
        <v>0.009+0.226194671058465i</v>
      </c>
      <c r="Z2294" t="str">
        <f t="shared" si="1179"/>
        <v>-0.0216880867611866-0.00190630341079482i</v>
      </c>
      <c r="AA2294" t="str">
        <f t="shared" si="1180"/>
        <v>2.47099846351766-61.8911534700615i</v>
      </c>
      <c r="AB2294" t="str">
        <f t="shared" si="1181"/>
        <v>1.32369939112049-0.368163314186641i</v>
      </c>
      <c r="AC2294" t="str">
        <f t="shared" si="1182"/>
        <v>0.890530862761636-1.18313413850377i</v>
      </c>
      <c r="AD2294" t="str">
        <f t="shared" si="1183"/>
        <v>0.736202003387795+0.564677126738646i</v>
      </c>
      <c r="AE2294" t="str">
        <f t="shared" si="1184"/>
        <v>-0.0148903669905342-0.0136501909068574i</v>
      </c>
      <c r="AF2294" t="str">
        <f t="shared" si="1185"/>
        <v>-14.9650635634494-0.974105340576501i</v>
      </c>
      <c r="AG2294" t="str">
        <f t="shared" si="1186"/>
        <v>1.13309897528703-0.159892051007991i</v>
      </c>
      <c r="AH2294" t="str">
        <f t="shared" si="1187"/>
        <v>0.154600926091419+0.21489757298719i</v>
      </c>
      <c r="AI2294">
        <f t="shared" si="1188"/>
        <v>-11.543909520473154</v>
      </c>
      <c r="AJ2294">
        <f t="shared" si="1189"/>
        <v>54.26812516563389</v>
      </c>
      <c r="AK2294"/>
      <c r="AL2294"/>
      <c r="AM2294"/>
      <c r="AN2294"/>
    </row>
    <row r="2295" spans="1:40" x14ac:dyDescent="0.25">
      <c r="A2295"/>
      <c r="B2295">
        <f t="shared" si="1190"/>
        <v>361000</v>
      </c>
      <c r="C2295" s="186" t="str">
        <f t="shared" si="1158"/>
        <v>-5.86446408467055E-07+0.00678399590771917i</v>
      </c>
      <c r="D2295" s="158" t="str">
        <f t="shared" si="1159"/>
        <v>-5.95701045309509+0.0520106352925137i</v>
      </c>
      <c r="E2295" t="str">
        <f t="shared" si="1160"/>
        <v>2870</v>
      </c>
      <c r="F2295" t="str">
        <f t="shared" si="1161"/>
        <v>0.777000777000777</v>
      </c>
      <c r="G2295" t="str">
        <f t="shared" si="1156"/>
        <v>0.777000777000777</v>
      </c>
      <c r="H2295" t="str">
        <f t="shared" si="1162"/>
        <v>9.00874000301795+1.02350174619106i</v>
      </c>
      <c r="I2295" t="str">
        <f t="shared" si="1163"/>
        <v>1417.64368493239i</v>
      </c>
      <c r="J2295" t="str">
        <f t="shared" si="1157"/>
        <v>-1718.02863980381+306.603439717387i</v>
      </c>
      <c r="K2295" t="str">
        <f t="shared" si="1164"/>
        <v>0.142714218278094-0.799688074390098i</v>
      </c>
      <c r="L2295" t="str">
        <f t="shared" si="1165"/>
        <v>0.0104455790529287-0.0490817740387849i</v>
      </c>
      <c r="M2295" t="str">
        <f t="shared" si="1166"/>
        <v>0.153159797331023-0.848769848428883i</v>
      </c>
      <c r="N2295" t="str">
        <f t="shared" si="1167"/>
        <v>-1.60100240863805i</v>
      </c>
      <c r="O2295" t="str">
        <f t="shared" si="1168"/>
        <v>-0.0302014886773664-0.999543830995755i</v>
      </c>
      <c r="P2295" t="str">
        <f t="shared" si="1169"/>
        <v>1.03020148867737+0.999543830995755i</v>
      </c>
      <c r="Q2295" t="str">
        <f t="shared" si="1170"/>
        <v>-1.03020148867737+0.601458577642295i</v>
      </c>
      <c r="R2295" t="str">
        <f t="shared" si="1171"/>
        <v>-0.323337359171315-1.15901391355442i</v>
      </c>
      <c r="S2295" t="str">
        <f t="shared" si="1172"/>
        <v>0.165259902645085i</v>
      </c>
      <c r="T2295" t="str">
        <f t="shared" si="1173"/>
        <v>0.191538526518302-0.0534347004981704i</v>
      </c>
      <c r="U2295" t="str">
        <f t="shared" si="1174"/>
        <v>0.0000499999999999999-0.000667988512935009i</v>
      </c>
      <c r="V2295" t="str">
        <f t="shared" si="1175"/>
        <v>3.33333333333333E-06-0.00073478736422851i</v>
      </c>
      <c r="W2295" t="str">
        <f t="shared" si="1176"/>
        <v>0.00001445829637554-0.00035032963513851i</v>
      </c>
      <c r="X2295" t="str">
        <f t="shared" si="1177"/>
        <v>0.0000167705986424937-0.000350123039420309i</v>
      </c>
      <c r="Y2295" t="str">
        <f t="shared" si="1178"/>
        <v>0.009+0.226822989589183i</v>
      </c>
      <c r="Z2295" t="str">
        <f t="shared" si="1179"/>
        <v>-0.0215682872763749-0.00189543536102715i</v>
      </c>
      <c r="AA2295" t="str">
        <f t="shared" si="1180"/>
        <v>2.45730365293821-61.7197250585376i</v>
      </c>
      <c r="AB2295" t="str">
        <f t="shared" si="1181"/>
        <v>1.32312183766509-0.369119572982969i</v>
      </c>
      <c r="AC2295" t="str">
        <f t="shared" si="1182"/>
        <v>0.889351508488147-1.17956020059693i</v>
      </c>
      <c r="AD2295" t="str">
        <f t="shared" si="1183"/>
        <v>0.738721979038777+0.564734492496862i</v>
      </c>
      <c r="AE2295" t="str">
        <f t="shared" si="1184"/>
        <v>-0.0148625501346102-0.0135805555300881i</v>
      </c>
      <c r="AF2295" t="str">
        <f t="shared" si="1185"/>
        <v>-14.965750456113-0.971491110898546i</v>
      </c>
      <c r="AG2295" t="str">
        <f t="shared" si="1186"/>
        <v>1.13274728900859-0.160025695780822i</v>
      </c>
      <c r="AH2295" t="str">
        <f t="shared" si="1187"/>
        <v>0.154483677885707+0.213996008511608i</v>
      </c>
      <c r="AI2295">
        <f t="shared" si="1188"/>
        <v>-11.570196571584738</v>
      </c>
      <c r="AJ2295">
        <f t="shared" si="1189"/>
        <v>54.174489281924288</v>
      </c>
      <c r="AK2295"/>
      <c r="AL2295"/>
      <c r="AM2295"/>
      <c r="AN2295"/>
    </row>
    <row r="2296" spans="1:40" x14ac:dyDescent="0.25">
      <c r="A2296"/>
      <c r="B2296">
        <f t="shared" si="1190"/>
        <v>362000</v>
      </c>
      <c r="C2296" s="186" t="str">
        <f t="shared" si="1158"/>
        <v>-5.83210848272231E-07+0.00676525558781104i</v>
      </c>
      <c r="D2296" s="158" t="str">
        <f t="shared" si="1159"/>
        <v>-5.95701042828913+0.0518669595065513i</v>
      </c>
      <c r="E2296" t="str">
        <f t="shared" si="1160"/>
        <v>2870</v>
      </c>
      <c r="F2296" t="str">
        <f t="shared" si="1161"/>
        <v>0.777000777000777</v>
      </c>
      <c r="G2296" t="str">
        <f t="shared" si="1156"/>
        <v>0.777000777000777</v>
      </c>
      <c r="H2296" t="str">
        <f t="shared" si="1162"/>
        <v>9.00942134741713+1.02075760334155i</v>
      </c>
      <c r="I2296" t="str">
        <f t="shared" si="1163"/>
        <v>1421.57067574938i</v>
      </c>
      <c r="J2296" t="str">
        <f t="shared" si="1157"/>
        <v>-1727.56553490574+307.452756724914i</v>
      </c>
      <c r="K2296" t="str">
        <f t="shared" si="1164"/>
        <v>0.141950120616861-0.797612415857483i</v>
      </c>
      <c r="L2296" t="str">
        <f t="shared" si="1165"/>
        <v>0.0103904323244766-0.0489578929289935i</v>
      </c>
      <c r="M2296" t="str">
        <f t="shared" si="1166"/>
        <v>0.152340552941338-0.846570308786477i</v>
      </c>
      <c r="N2296" t="str">
        <f t="shared" si="1167"/>
        <v>-1.60543731835727i</v>
      </c>
      <c r="O2296" t="str">
        <f t="shared" si="1168"/>
        <v>-0.0346340637895754-0.999400060849218i</v>
      </c>
      <c r="P2296" t="str">
        <f t="shared" si="1169"/>
        <v>1.03463406378958+0.999400060849218i</v>
      </c>
      <c r="Q2296" t="str">
        <f t="shared" si="1170"/>
        <v>-1.03463406378958+0.606037257508052i</v>
      </c>
      <c r="R2296" t="str">
        <f t="shared" si="1171"/>
        <v>-0.323278985042934-1.15530622100001i</v>
      </c>
      <c r="S2296" t="str">
        <f t="shared" si="1172"/>
        <v>0.165717686308922i</v>
      </c>
      <c r="T2296" t="str">
        <f t="shared" si="1173"/>
        <v>0.191454673922426-0.0535730454336116i</v>
      </c>
      <c r="U2296" t="str">
        <f t="shared" si="1174"/>
        <v>0.0000499999999999999-0.000666143240799828i</v>
      </c>
      <c r="V2296" t="str">
        <f t="shared" si="1175"/>
        <v>3.33333333333333E-06-0.000732757564879811i</v>
      </c>
      <c r="W2296" t="str">
        <f t="shared" si="1176"/>
        <v>0.000014458205620612-0.000349364254161885i</v>
      </c>
      <c r="X2296" t="str">
        <f t="shared" si="1177"/>
        <v>0.0000167577606095157-0.000349158313041047i</v>
      </c>
      <c r="Y2296" t="str">
        <f t="shared" si="1178"/>
        <v>0.009+0.227451308119901i</v>
      </c>
      <c r="Z2296" t="str">
        <f t="shared" si="1179"/>
        <v>-0.0214494787581169-0.00188467349582778i</v>
      </c>
      <c r="AA2296" t="str">
        <f t="shared" si="1180"/>
        <v>2.44372244211016-61.5492436271209i</v>
      </c>
      <c r="AB2296" t="str">
        <f t="shared" si="1181"/>
        <v>1.32254259544805-0.370075240798421i</v>
      </c>
      <c r="AC2296" t="str">
        <f t="shared" si="1182"/>
        <v>0.888182159402079-1.17600276022485i</v>
      </c>
      <c r="AD2296" t="str">
        <f t="shared" si="1183"/>
        <v>0.741242817458332+0.564780944110741i</v>
      </c>
      <c r="AE2296" t="str">
        <f t="shared" si="1184"/>
        <v>-0.0148348443913652-0.013511257555729i</v>
      </c>
      <c r="AF2296" t="str">
        <f t="shared" si="1185"/>
        <v>-14.9664317757063-0.968890643834999i</v>
      </c>
      <c r="AG2296" t="str">
        <f t="shared" si="1186"/>
        <v>1.13239509851183-0.16015881614396i</v>
      </c>
      <c r="AH2296" t="str">
        <f t="shared" si="1187"/>
        <v>0.15436673175276+0.213098634630278i</v>
      </c>
      <c r="AI2296">
        <f t="shared" si="1188"/>
        <v>-11.596422135025408</v>
      </c>
      <c r="AJ2296">
        <f t="shared" si="1189"/>
        <v>54.0807663424374</v>
      </c>
      <c r="AK2296"/>
      <c r="AL2296"/>
      <c r="AM2296"/>
      <c r="AN2296"/>
    </row>
    <row r="2297" spans="1:40" x14ac:dyDescent="0.25">
      <c r="A2297"/>
      <c r="B2297">
        <f t="shared" si="1190"/>
        <v>363000</v>
      </c>
      <c r="C2297" s="186" t="str">
        <f t="shared" si="1158"/>
        <v>-5.80001991394877E-07+0.0067466185203519i</v>
      </c>
      <c r="D2297" s="158" t="str">
        <f t="shared" si="1159"/>
        <v>-5.95701040368789+0.0517240753226979i</v>
      </c>
      <c r="E2297" t="str">
        <f t="shared" si="1160"/>
        <v>2870</v>
      </c>
      <c r="F2297" t="str">
        <f t="shared" si="1161"/>
        <v>0.777000777000777</v>
      </c>
      <c r="G2297" t="str">
        <f t="shared" si="1156"/>
        <v>0.777000777000777</v>
      </c>
      <c r="H2297" t="str">
        <f t="shared" si="1162"/>
        <v>9.01009717836657+1.01802790825434i</v>
      </c>
      <c r="I2297" t="str">
        <f t="shared" si="1163"/>
        <v>1425.49766656637i</v>
      </c>
      <c r="J2297" t="str">
        <f t="shared" si="1157"/>
        <v>-1737.12881146023+308.302073732441i</v>
      </c>
      <c r="K2297" t="str">
        <f t="shared" si="1164"/>
        <v>0.141192081392215-0.795547138451333i</v>
      </c>
      <c r="L2297" t="str">
        <f t="shared" si="1165"/>
        <v>0.0103357146723472-0.048834603546883i</v>
      </c>
      <c r="M2297" t="str">
        <f t="shared" si="1166"/>
        <v>0.151527796064562-0.844381741998216i</v>
      </c>
      <c r="N2297" t="str">
        <f t="shared" si="1167"/>
        <v>-1.60987222807649i</v>
      </c>
      <c r="O2297" t="str">
        <f t="shared" si="1168"/>
        <v>-0.039065957705442-0.999236634110538i</v>
      </c>
      <c r="P2297" t="str">
        <f t="shared" si="1169"/>
        <v>1.03906595770544+0.999236634110538i</v>
      </c>
      <c r="Q2297" t="str">
        <f t="shared" si="1170"/>
        <v>-1.03906595770544+0.610635593965952i</v>
      </c>
      <c r="R2297" t="str">
        <f t="shared" si="1171"/>
        <v>-0.323220415796305-1.15161748474052i</v>
      </c>
      <c r="S2297" t="str">
        <f t="shared" si="1172"/>
        <v>0.166175469972759i</v>
      </c>
      <c r="T2297" t="str">
        <f t="shared" si="1173"/>
        <v>0.191370576755603-0.0537113044997416i</v>
      </c>
      <c r="U2297" t="str">
        <f t="shared" si="1174"/>
        <v>0.0000499999999999999-0.000664308135453272i</v>
      </c>
      <c r="V2297" t="str">
        <f t="shared" si="1175"/>
        <v>3.33333333333333E-06-0.000730738948998603i</v>
      </c>
      <c r="W2297" t="str">
        <f t="shared" si="1176"/>
        <v>0.0000144581146160927-0.000348404198617309i</v>
      </c>
      <c r="X2297" t="str">
        <f t="shared" si="1177"/>
        <v>0.0000167450275253674-0.000348198907795713i</v>
      </c>
      <c r="Y2297" t="str">
        <f t="shared" si="1178"/>
        <v>0.009+0.228079626650619i</v>
      </c>
      <c r="Z2297" t="str">
        <f t="shared" si="1179"/>
        <v>-0.0213316503082742-0.00187401642992876i</v>
      </c>
      <c r="AA2297" t="str">
        <f t="shared" si="1180"/>
        <v>2.43025357736123-61.3797013512169i</v>
      </c>
      <c r="AB2297" t="str">
        <f t="shared" si="1181"/>
        <v>1.3219616637685-0.371030315440463i</v>
      </c>
      <c r="AC2297" t="str">
        <f t="shared" si="1182"/>
        <v>0.887022713306917-1.17246169847954i</v>
      </c>
      <c r="AD2297" t="str">
        <f t="shared" si="1183"/>
        <v>0.7437644728766+0.564816474461375i</v>
      </c>
      <c r="AE2297" t="str">
        <f t="shared" si="1184"/>
        <v>-0.0148072482940865-0.0134422943637304i</v>
      </c>
      <c r="AF2297" t="str">
        <f t="shared" si="1185"/>
        <v>-14.9671075820545-0.966303832931642i</v>
      </c>
      <c r="AG2297" t="str">
        <f t="shared" si="1186"/>
        <v>1.13204240610562-0.160291406146779i</v>
      </c>
      <c r="AH2297" t="str">
        <f t="shared" si="1187"/>
        <v>0.154250081327912+0.212205415461474i</v>
      </c>
      <c r="AI2297">
        <f t="shared" si="1188"/>
        <v>-11.622586643735778</v>
      </c>
      <c r="AJ2297">
        <f t="shared" si="1189"/>
        <v>53.986956404721909</v>
      </c>
      <c r="AK2297"/>
      <c r="AL2297"/>
      <c r="AM2297"/>
      <c r="AN2297"/>
    </row>
    <row r="2298" spans="1:40" x14ac:dyDescent="0.25">
      <c r="A2298"/>
      <c r="B2298">
        <f t="shared" si="1190"/>
        <v>364000</v>
      </c>
      <c r="C2298" s="186" t="str">
        <f t="shared" si="1158"/>
        <v>-5.76819544795393E-07+0.00672808385436002i</v>
      </c>
      <c r="D2298" s="158" t="str">
        <f t="shared" si="1159"/>
        <v>-5.95701037928914+0.0515819762167602i</v>
      </c>
      <c r="E2298" t="str">
        <f t="shared" si="1160"/>
        <v>2870</v>
      </c>
      <c r="F2298" t="str">
        <f t="shared" si="1161"/>
        <v>0.777000777000777</v>
      </c>
      <c r="G2298" t="str">
        <f t="shared" si="1156"/>
        <v>0.777000777000777</v>
      </c>
      <c r="H2298" t="str">
        <f t="shared" si="1162"/>
        <v>9.01076755489747+1.01531254902411i</v>
      </c>
      <c r="I2298" t="str">
        <f t="shared" si="1163"/>
        <v>1429.42465738336i</v>
      </c>
      <c r="J2298" t="str">
        <f t="shared" si="1157"/>
        <v>-1746.71846946728+309.151390739968i</v>
      </c>
      <c r="K2298" t="str">
        <f t="shared" si="1164"/>
        <v>0.140440037384567-0.793492167591871i</v>
      </c>
      <c r="L2298" t="str">
        <f t="shared" si="1165"/>
        <v>0.0102814217255762-0.0487119019381386i</v>
      </c>
      <c r="M2298" t="str">
        <f t="shared" si="1166"/>
        <v>0.150721459110143-0.84220406953001i</v>
      </c>
      <c r="N2298" t="str">
        <f t="shared" si="1167"/>
        <v>-1.6143071377957i</v>
      </c>
      <c r="O2298" t="str">
        <f t="shared" si="1168"/>
        <v>-0.0434970832567291-0.999053553994057i</v>
      </c>
      <c r="P2298" t="str">
        <f t="shared" si="1169"/>
        <v>1.04349708325673+0.999053553994057i</v>
      </c>
      <c r="Q2298" t="str">
        <f t="shared" si="1170"/>
        <v>-1.04349708325673+0.615253583801643i</v>
      </c>
      <c r="R2298" t="str">
        <f t="shared" si="1171"/>
        <v>-0.323161651130359-1.14794754793249i</v>
      </c>
      <c r="S2298" t="str">
        <f t="shared" si="1172"/>
        <v>0.166633253636596i</v>
      </c>
      <c r="T2298" t="str">
        <f t="shared" si="1173"/>
        <v>0.191286234916143-0.0538494773784263i</v>
      </c>
      <c r="U2298" t="str">
        <f t="shared" si="1174"/>
        <v>0.0000500000000000001-0.000662483113103129i</v>
      </c>
      <c r="V2298" t="str">
        <f t="shared" si="1175"/>
        <v>3.33333333333333E-06-0.000728731424413441i</v>
      </c>
      <c r="W2298" t="str">
        <f t="shared" si="1176"/>
        <v>0.0000144580233619938-0.000347449424613546i</v>
      </c>
      <c r="X2298" t="str">
        <f t="shared" si="1177"/>
        <v>0.0000167323982357066-0.000347244779836062i</v>
      </c>
      <c r="Y2298" t="str">
        <f t="shared" si="1178"/>
        <v>0.009+0.228707945181337i</v>
      </c>
      <c r="Z2298" t="str">
        <f t="shared" si="1179"/>
        <v>-0.0212147911780932-0.0018634628002499i</v>
      </c>
      <c r="AA2298" t="str">
        <f t="shared" si="1180"/>
        <v>2.41689582227537-61.2110904921898i</v>
      </c>
      <c r="AB2298" t="str">
        <f t="shared" si="1181"/>
        <v>1.32137904192397-0.371984794711469i</v>
      </c>
      <c r="AC2298" t="str">
        <f t="shared" si="1182"/>
        <v>0.885873069327059-1.16893689752573i</v>
      </c>
      <c r="AD2298" t="str">
        <f t="shared" si="1183"/>
        <v>0.746286899471459+0.56484107661259i</v>
      </c>
      <c r="AE2298" t="str">
        <f t="shared" si="1184"/>
        <v>-0.014779760396913-0.0133736633646243i</v>
      </c>
      <c r="AF2298" t="str">
        <f t="shared" si="1185"/>
        <v>-14.9677779341866-0.96373057280735i</v>
      </c>
      <c r="AG2298" t="str">
        <f t="shared" si="1186"/>
        <v>1.13168921411652-0.160423459892095i</v>
      </c>
      <c r="AH2298" t="str">
        <f t="shared" si="1187"/>
        <v>0.154133720318691+0.211316315537914i</v>
      </c>
      <c r="AI2298">
        <f t="shared" si="1188"/>
        <v>-11.648690527308865</v>
      </c>
      <c r="AJ2298">
        <f t="shared" si="1189"/>
        <v>53.893059524503308</v>
      </c>
      <c r="AK2298"/>
      <c r="AL2298"/>
      <c r="AM2298"/>
      <c r="AN2298"/>
    </row>
    <row r="2299" spans="1:40" x14ac:dyDescent="0.25">
      <c r="A2299"/>
      <c r="B2299">
        <f t="shared" si="1190"/>
        <v>365000</v>
      </c>
      <c r="C2299" s="186" t="str">
        <f t="shared" si="1158"/>
        <v>-5.7366321944293E-07+0.00670965074817958i</v>
      </c>
      <c r="D2299" s="158" t="str">
        <f t="shared" si="1159"/>
        <v>-5.95701035509064+0.0514406557360435i</v>
      </c>
      <c r="E2299" t="str">
        <f t="shared" si="1160"/>
        <v>2870</v>
      </c>
      <c r="F2299" t="str">
        <f t="shared" si="1161"/>
        <v>0.777000777000777</v>
      </c>
      <c r="G2299" t="str">
        <f t="shared" si="1156"/>
        <v>0.777000777000777</v>
      </c>
      <c r="H2299" t="str">
        <f t="shared" si="1162"/>
        <v>9.01143253525697+1.01261141487694i</v>
      </c>
      <c r="I2299" t="str">
        <f t="shared" si="1163"/>
        <v>1433.35164820034i</v>
      </c>
      <c r="J2299" t="str">
        <f t="shared" si="1157"/>
        <v>-1756.3345089269+310.000707747496i</v>
      </c>
      <c r="K2299" t="str">
        <f t="shared" si="1164"/>
        <v>0.139693926187963-0.79144742937571i</v>
      </c>
      <c r="L2299" t="str">
        <f t="shared" si="1165"/>
        <v>0.0102275491678026-0.0485897841802871i</v>
      </c>
      <c r="M2299" t="str">
        <f t="shared" si="1166"/>
        <v>0.149921475355766-0.840037213555997i</v>
      </c>
      <c r="N2299" t="str">
        <f t="shared" si="1167"/>
        <v>-1.61874204751492i</v>
      </c>
      <c r="O2299" t="str">
        <f t="shared" si="1168"/>
        <v>-0.047927353290343-0.998850824100668i</v>
      </c>
      <c r="P2299" t="str">
        <f t="shared" si="1169"/>
        <v>1.04792735329034+0.998850824100668i</v>
      </c>
      <c r="Q2299" t="str">
        <f t="shared" si="1170"/>
        <v>-1.04792735329034+0.619891223414252i</v>
      </c>
      <c r="R2299" t="str">
        <f t="shared" si="1171"/>
        <v>-0.323102690742846-1.14429625544993i</v>
      </c>
      <c r="S2299" t="str">
        <f t="shared" si="1172"/>
        <v>0.167091037300433i</v>
      </c>
      <c r="T2299" t="str">
        <f t="shared" si="1173"/>
        <v>0.19120164830213-0.0539875637507831i</v>
      </c>
      <c r="U2299" t="str">
        <f t="shared" si="1174"/>
        <v>0.0000500000000000001-0.000660668090875449i</v>
      </c>
      <c r="V2299" t="str">
        <f t="shared" si="1175"/>
        <v>3.33333333333333E-06-0.000726734899962992i</v>
      </c>
      <c r="W2299" t="str">
        <f t="shared" si="1176"/>
        <v>0.0000144579318583277-0.000346499888740355i</v>
      </c>
      <c r="X2299" t="str">
        <f t="shared" si="1177"/>
        <v>0.0000167198716019823-0.000346295885794265i</v>
      </c>
      <c r="Y2299" t="str">
        <f t="shared" si="1178"/>
        <v>0.009+0.229336263712055i</v>
      </c>
      <c r="Z2299" t="str">
        <f t="shared" si="1179"/>
        <v>-0.0210988907657546-0.00185301126548055i</v>
      </c>
      <c r="AA2299" t="str">
        <f t="shared" si="1180"/>
        <v>2.40364795740839-61.043403396186i</v>
      </c>
      <c r="AB2299" t="str">
        <f t="shared" si="1181"/>
        <v>1.32079472921044-0.372938676408642i</v>
      </c>
      <c r="AC2299" t="str">
        <f t="shared" si="1182"/>
        <v>0.884733127887771-1.1654282405898i</v>
      </c>
      <c r="AD2299" t="str">
        <f t="shared" si="1183"/>
        <v>0.748810051369126+0.564854743811322i</v>
      </c>
      <c r="AE2299" t="str">
        <f t="shared" si="1184"/>
        <v>-0.0147523792744938-0.0133053619990855i</v>
      </c>
      <c r="AF2299" t="str">
        <f t="shared" si="1185"/>
        <v>-14.9684428903476-0.961170759140897i</v>
      </c>
      <c r="AG2299" t="str">
        <f t="shared" si="1186"/>
        <v>1.13133552488861-0.160554971535572i</v>
      </c>
      <c r="AH2299" t="str">
        <f t="shared" si="1187"/>
        <v>0.15401764250365+0.210431299800916i</v>
      </c>
      <c r="AI2299">
        <f t="shared" si="1188"/>
        <v>-11.674734212031733</v>
      </c>
      <c r="AJ2299">
        <f t="shared" si="1189"/>
        <v>53.799075755709005</v>
      </c>
      <c r="AK2299"/>
      <c r="AL2299"/>
      <c r="AM2299"/>
      <c r="AN2299"/>
    </row>
    <row r="2300" spans="1:40" x14ac:dyDescent="0.25">
      <c r="A2300"/>
      <c r="B2300">
        <f t="shared" si="1190"/>
        <v>366000</v>
      </c>
      <c r="C2300" s="186" t="str">
        <f t="shared" si="1158"/>
        <v>-5.70532730249733E-07+0.00669131836935313i</v>
      </c>
      <c r="D2300" s="158" t="str">
        <f t="shared" si="1159"/>
        <v>-5.95701033109022+0.051300107498374i</v>
      </c>
      <c r="E2300" t="str">
        <f t="shared" si="1160"/>
        <v>2870</v>
      </c>
      <c r="F2300" t="str">
        <f t="shared" si="1161"/>
        <v>0.777000777000777</v>
      </c>
      <c r="G2300" t="str">
        <f t="shared" si="1156"/>
        <v>0.777000777000777</v>
      </c>
      <c r="H2300" t="str">
        <f t="shared" si="1162"/>
        <v>9.01209217692076+1.00992439615636i</v>
      </c>
      <c r="I2300" t="str">
        <f t="shared" si="1163"/>
        <v>1437.27863901733i</v>
      </c>
      <c r="J2300" t="str">
        <f t="shared" si="1157"/>
        <v>-1765.97692983908+310.850024755023i</v>
      </c>
      <c r="K2300" t="str">
        <f t="shared" si="1164"/>
        <v>0.138953686197701-0.789412850568781i</v>
      </c>
      <c r="L2300" t="str">
        <f t="shared" si="1165"/>
        <v>0.0101740927364664-0.04846824638243i</v>
      </c>
      <c r="M2300" t="str">
        <f t="shared" si="1166"/>
        <v>0.149127778934167-0.837881096951211i</v>
      </c>
      <c r="N2300" t="str">
        <f t="shared" si="1167"/>
        <v>-1.62317695723414i</v>
      </c>
      <c r="O2300" t="str">
        <f t="shared" si="1168"/>
        <v>-0.0523566806699857-0.998628448417739i</v>
      </c>
      <c r="P2300" t="str">
        <f t="shared" si="1169"/>
        <v>1.05235668066999+0.998628448417739i</v>
      </c>
      <c r="Q2300" t="str">
        <f t="shared" si="1170"/>
        <v>-1.05235668066999+0.624548508816401i</v>
      </c>
      <c r="R2300" t="str">
        <f t="shared" si="1171"/>
        <v>-0.323043534330392-1.14066345386085i</v>
      </c>
      <c r="S2300" t="str">
        <f t="shared" si="1172"/>
        <v>0.167548820964269i</v>
      </c>
      <c r="T2300" t="str">
        <f t="shared" si="1173"/>
        <v>0.191116816811416-0.0541255632971875i</v>
      </c>
      <c r="U2300" t="str">
        <f t="shared" si="1174"/>
        <v>0.0000500000000000001-0.000658862986802018i</v>
      </c>
      <c r="V2300" t="str">
        <f t="shared" si="1175"/>
        <v>3.33333333333333E-06-0.000724749285482218i</v>
      </c>
      <c r="W2300" t="str">
        <f t="shared" si="1176"/>
        <v>0.0000144578401051064-0.000345555548061922i</v>
      </c>
      <c r="X2300" t="str">
        <f t="shared" si="1177"/>
        <v>0.0000167074465011742-0.000345352182776359i</v>
      </c>
      <c r="Y2300" t="str">
        <f t="shared" si="1178"/>
        <v>0.009+0.229964582242773i</v>
      </c>
      <c r="Z2300" t="str">
        <f t="shared" si="1179"/>
        <v>-0.0209839386139706-0.00184266050567018i</v>
      </c>
      <c r="AA2300" t="str">
        <f t="shared" si="1180"/>
        <v>2.39050878000898-60.8766324929752i</v>
      </c>
      <c r="AB2300" t="str">
        <f t="shared" si="1181"/>
        <v>1.32020872492229-0.373891958324059i</v>
      </c>
      <c r="AC2300" t="str">
        <f t="shared" si="1182"/>
        <v>0.883602790695371-1.16193561194866i</v>
      </c>
      <c r="AD2300" t="str">
        <f t="shared" si="1183"/>
        <v>0.751333882644891+0.56485746948797i</v>
      </c>
      <c r="AE2300" t="str">
        <f t="shared" si="1184"/>
        <v>-0.0147251035216583-0.0132373877374999i</v>
      </c>
      <c r="AF2300" t="str">
        <f t="shared" si="1185"/>
        <v>-14.969102508011-0.958624288657986i</v>
      </c>
      <c r="AG2300" t="str">
        <f t="shared" si="1186"/>
        <v>1.13098134078328-0.160685935285163i</v>
      </c>
      <c r="AH2300" t="str">
        <f t="shared" si="1187"/>
        <v>0.15390184173127+0.209550333594673i</v>
      </c>
      <c r="AI2300">
        <f t="shared" si="1188"/>
        <v>-11.700718120925043</v>
      </c>
      <c r="AJ2300">
        <f t="shared" si="1189"/>
        <v>53.705005150486549</v>
      </c>
      <c r="AK2300"/>
      <c r="AL2300"/>
      <c r="AM2300"/>
      <c r="AN2300"/>
    </row>
    <row r="2301" spans="1:40" x14ac:dyDescent="0.25">
      <c r="A2301"/>
      <c r="B2301">
        <f t="shared" si="1190"/>
        <v>367000</v>
      </c>
      <c r="C2301" s="186" t="str">
        <f t="shared" si="1158"/>
        <v>-5.67427796006776E-07+0.00667308589449627i</v>
      </c>
      <c r="D2301" s="158" t="str">
        <f t="shared" si="1159"/>
        <v>-5.95701030728573+0.0511603251911381i</v>
      </c>
      <c r="E2301" t="str">
        <f t="shared" si="1160"/>
        <v>2870</v>
      </c>
      <c r="F2301" t="str">
        <f t="shared" si="1161"/>
        <v>0.777000777000777</v>
      </c>
      <c r="G2301" t="str">
        <f t="shared" si="1156"/>
        <v>0.777000777000777</v>
      </c>
      <c r="H2301" t="str">
        <f t="shared" si="1162"/>
        <v>9.01274653660511+1.0072513843096i</v>
      </c>
      <c r="I2301" t="str">
        <f t="shared" si="1163"/>
        <v>1441.20562983432i</v>
      </c>
      <c r="J2301" t="str">
        <f t="shared" si="1157"/>
        <v>-1775.64573220383+311.699341762551i</v>
      </c>
      <c r="K2301" t="str">
        <f t="shared" si="1164"/>
        <v>0.138219256598148-0.787388358599268i</v>
      </c>
      <c r="L2301" t="str">
        <f t="shared" si="1165"/>
        <v>0.0101210482220208-0.0483472846849789i</v>
      </c>
      <c r="M2301" t="str">
        <f t="shared" si="1166"/>
        <v>0.148340304820169-0.835735643284247i</v>
      </c>
      <c r="N2301" t="str">
        <f t="shared" si="1167"/>
        <v>-1.62761186695336i</v>
      </c>
      <c r="O2301" t="str">
        <f t="shared" si="1168"/>
        <v>-0.0567849782779102-0.998386431319045i</v>
      </c>
      <c r="P2301" t="str">
        <f t="shared" si="1169"/>
        <v>1.05678497827791+0.998386431319045i</v>
      </c>
      <c r="Q2301" t="str">
        <f t="shared" si="1170"/>
        <v>-1.05678497827791+0.629225435634315i</v>
      </c>
      <c r="R2301" t="str">
        <f t="shared" si="1171"/>
        <v>-0.32298418158843-1.13704899140421i</v>
      </c>
      <c r="S2301" t="str">
        <f t="shared" si="1172"/>
        <v>0.168006604628106i</v>
      </c>
      <c r="T2301" t="str">
        <f t="shared" si="1173"/>
        <v>0.191031740341634-0.0542634756972597i</v>
      </c>
      <c r="U2301" t="str">
        <f t="shared" si="1174"/>
        <v>0.00005-0.000657067719808006i</v>
      </c>
      <c r="V2301" t="str">
        <f t="shared" si="1175"/>
        <v>3.33333333333333E-06-0.00072277449178881i</v>
      </c>
      <c r="W2301" t="str">
        <f t="shared" si="1176"/>
        <v>0.0000144577481023422-0.000344616360110406i</v>
      </c>
      <c r="X2301" t="str">
        <f t="shared" si="1177"/>
        <v>0.0000166951218255406-0.000344413628355799i</v>
      </c>
      <c r="Y2301" t="str">
        <f t="shared" si="1178"/>
        <v>0.009+0.230592900773491i</v>
      </c>
      <c r="Z2301" t="str">
        <f t="shared" si="1179"/>
        <v>-0.0208699244076274-0.001832409221828i</v>
      </c>
      <c r="AA2301" t="str">
        <f t="shared" si="1180"/>
        <v>2.37747710374511-60.7107702948126i</v>
      </c>
      <c r="AB2301" t="str">
        <f t="shared" si="1181"/>
        <v>1.31962102835239-0.374844638244581i</v>
      </c>
      <c r="AC2301" t="str">
        <f t="shared" si="1182"/>
        <v>0.882481960717913-1.15845889691891i</v>
      </c>
      <c r="AD2301" t="str">
        <f t="shared" si="1183"/>
        <v>0.753858347323747+0.564849247256779i</v>
      </c>
      <c r="AE2301" t="str">
        <f t="shared" si="1184"/>
        <v>-0.0146979317530896-0.0131697380795423i</v>
      </c>
      <c r="AF2301" t="str">
        <f t="shared" si="1185"/>
        <v>-14.9697568438908-0.956091059118462i</v>
      </c>
      <c r="AG2301" t="str">
        <f t="shared" si="1186"/>
        <v>1.13062666417911-0.160816345400538i</v>
      </c>
      <c r="AH2301" t="str">
        <f t="shared" si="1187"/>
        <v>0.153786311918853+0.208673382660628i</v>
      </c>
      <c r="AI2301">
        <f t="shared" si="1188"/>
        <v>-11.726642673782584</v>
      </c>
      <c r="AJ2301">
        <f t="shared" si="1189"/>
        <v>53.610847759227305</v>
      </c>
      <c r="AK2301"/>
      <c r="AL2301"/>
      <c r="AM2301"/>
      <c r="AN2301"/>
    </row>
    <row r="2302" spans="1:40" x14ac:dyDescent="0.25">
      <c r="A2302"/>
      <c r="B2302">
        <f t="shared" si="1190"/>
        <v>368000</v>
      </c>
      <c r="C2302" s="186" t="str">
        <f t="shared" si="1158"/>
        <v>-5.64348139320623E-07+0.00665495250917457i</v>
      </c>
      <c r="D2302" s="158" t="str">
        <f t="shared" si="1159"/>
        <v>-5.95701028367502+0.0510213025703384i</v>
      </c>
      <c r="E2302" t="str">
        <f t="shared" si="1160"/>
        <v>2870</v>
      </c>
      <c r="F2302" t="str">
        <f t="shared" si="1161"/>
        <v>0.777000777000777</v>
      </c>
      <c r="G2302" t="str">
        <f t="shared" si="1156"/>
        <v>0.777000777000777</v>
      </c>
      <c r="H2302" t="str">
        <f t="shared" si="1162"/>
        <v>9.01339567027884+1.004592271874i</v>
      </c>
      <c r="I2302" t="str">
        <f t="shared" si="1163"/>
        <v>1445.1326206513i</v>
      </c>
      <c r="J2302" t="str">
        <f t="shared" si="1157"/>
        <v>-1785.34091602114+312.548658770078i</v>
      </c>
      <c r="K2302" t="str">
        <f t="shared" si="1164"/>
        <v>0.137490577350781-0.785373881550691i</v>
      </c>
      <c r="L2302" t="str">
        <f t="shared" si="1165"/>
        <v>0.0100684114671563-0.0482268952593918i</v>
      </c>
      <c r="M2302" t="str">
        <f t="shared" si="1166"/>
        <v>0.147558988817937-0.833600776810083i</v>
      </c>
      <c r="N2302" t="str">
        <f t="shared" si="1167"/>
        <v>-1.63204677667258i</v>
      </c>
      <c r="O2302" t="str">
        <f t="shared" si="1168"/>
        <v>-0.0612121590166234-0.998124777564671i</v>
      </c>
      <c r="P2302" t="str">
        <f t="shared" si="1169"/>
        <v>1.06121215901662+0.998124777564671i</v>
      </c>
      <c r="Q2302" t="str">
        <f t="shared" si="1170"/>
        <v>-1.06121215901662+0.633921999107909i</v>
      </c>
      <c r="R2302" t="str">
        <f t="shared" si="1171"/>
        <v>-0.322924632211264-1.13345271796719i</v>
      </c>
      <c r="S2302" t="str">
        <f t="shared" si="1172"/>
        <v>0.168464388291943i</v>
      </c>
      <c r="T2302" t="str">
        <f t="shared" si="1173"/>
        <v>0.190946418790183-0.0544013006298713i</v>
      </c>
      <c r="U2302" t="str">
        <f t="shared" si="1174"/>
        <v>0.0000499999999999999-0.000655282209699832i</v>
      </c>
      <c r="V2302" t="str">
        <f t="shared" si="1175"/>
        <v>3.33333333333333E-06-0.000720810430669817i</v>
      </c>
      <c r="W2302" t="str">
        <f t="shared" si="1176"/>
        <v>0.000014457655850047-0.000343682282879564i</v>
      </c>
      <c r="X2302" t="str">
        <f t="shared" si="1177"/>
        <v>0.0000166828964823685-0.000343480180567085i</v>
      </c>
      <c r="Y2302" t="str">
        <f t="shared" si="1178"/>
        <v>0.009+0.231221219304209i</v>
      </c>
      <c r="Z2302" t="str">
        <f t="shared" si="1179"/>
        <v>-0.0207568379714707-0.00182225613553096i</v>
      </c>
      <c r="AA2302" t="str">
        <f t="shared" si="1180"/>
        <v>2.36455175843559-60.5458093953175i</v>
      </c>
      <c r="AB2302" t="str">
        <f t="shared" si="1181"/>
        <v>1.31903163879196-0.375796713951897i</v>
      </c>
      <c r="AC2302" t="str">
        <f t="shared" si="1182"/>
        <v>0.88137054216603-1.1549979818459i</v>
      </c>
      <c r="AD2302" t="str">
        <f t="shared" si="1183"/>
        <v>0.756383399381127+0.564830070916152i</v>
      </c>
      <c r="AE2302" t="str">
        <f t="shared" si="1184"/>
        <v>-0.014670862603005-0.013102410553757i</v>
      </c>
      <c r="AF2302" t="str">
        <f t="shared" si="1185"/>
        <v>-14.9704059539539-0.953570969303661i</v>
      </c>
      <c r="AG2302" t="str">
        <f t="shared" si="1186"/>
        <v>1.1302714974716-0.160946196192542i</v>
      </c>
      <c r="AH2302" t="str">
        <f t="shared" si="1187"/>
        <v>0.15367104705146+0.207800413131926i</v>
      </c>
      <c r="AI2302">
        <f t="shared" si="1188"/>
        <v>-11.752508287210222</v>
      </c>
      <c r="AJ2302">
        <f t="shared" si="1189"/>
        <v>53.516603630583091</v>
      </c>
      <c r="AK2302"/>
      <c r="AL2302"/>
      <c r="AM2302"/>
      <c r="AN2302"/>
    </row>
    <row r="2303" spans="1:40" x14ac:dyDescent="0.25">
      <c r="A2303"/>
      <c r="B2303">
        <f t="shared" si="1190"/>
        <v>369000</v>
      </c>
      <c r="C2303" s="186" t="str">
        <f t="shared" si="1158"/>
        <v>-5.61293486551443E-07+0.00663691740778204i</v>
      </c>
      <c r="D2303" s="158" t="str">
        <f t="shared" si="1159"/>
        <v>-5.95701026025603+0.0508830334596623i</v>
      </c>
      <c r="E2303" t="str">
        <f t="shared" si="1160"/>
        <v>2870</v>
      </c>
      <c r="F2303" t="str">
        <f t="shared" si="1161"/>
        <v>0.777000777000777</v>
      </c>
      <c r="G2303" t="str">
        <f t="shared" si="1156"/>
        <v>0.777000777000777</v>
      </c>
      <c r="H2303" t="str">
        <f t="shared" si="1162"/>
        <v>9.01403963317511+1.00194695246369i</v>
      </c>
      <c r="I2303" t="str">
        <f t="shared" si="1163"/>
        <v>1449.05961146829i</v>
      </c>
      <c r="J2303" t="str">
        <f t="shared" si="1157"/>
        <v>-1795.06248129102+313.397975777605i</v>
      </c>
      <c r="K2303" t="str">
        <f t="shared" si="1164"/>
        <v>0.136767589182436-0.783369348155049i</v>
      </c>
      <c r="L2303" t="str">
        <f t="shared" si="1165"/>
        <v>0.0100161783660386-0.048107074307911i</v>
      </c>
      <c r="M2303" t="str">
        <f t="shared" si="1166"/>
        <v>0.146783767548475-0.83147642246296i</v>
      </c>
      <c r="N2303" t="str">
        <f t="shared" si="1167"/>
        <v>-1.6364816863918i</v>
      </c>
      <c r="O2303" t="str">
        <f t="shared" si="1168"/>
        <v>-0.065638135810599-0.997843492300927i</v>
      </c>
      <c r="P2303" t="str">
        <f t="shared" si="1169"/>
        <v>1.0656381358106+0.997843492300927i</v>
      </c>
      <c r="Q2303" t="str">
        <f t="shared" si="1170"/>
        <v>-1.0656381358106+0.638638194090873i</v>
      </c>
      <c r="R2303" t="str">
        <f t="shared" si="1171"/>
        <v>-0.322864885892032-1.12987448506288i</v>
      </c>
      <c r="S2303" t="str">
        <f t="shared" si="1172"/>
        <v>0.16892217195578i</v>
      </c>
      <c r="T2303" t="str">
        <f t="shared" si="1173"/>
        <v>0.19086085205424-0.0545390377731371i</v>
      </c>
      <c r="U2303" t="str">
        <f t="shared" si="1174"/>
        <v>0.0000499999999999999-0.000653506377153219i</v>
      </c>
      <c r="V2303" t="str">
        <f t="shared" si="1175"/>
        <v>3.33333333333333E-06-0.000718857014868543i</v>
      </c>
      <c r="W2303" t="str">
        <f t="shared" si="1176"/>
        <v>0.0000144575633482332-0.000342753274818506i</v>
      </c>
      <c r="X2303" t="str">
        <f t="shared" si="1177"/>
        <v>0.0000166707693937308-0.000342551797899541i</v>
      </c>
      <c r="Y2303" t="str">
        <f t="shared" si="1178"/>
        <v>0.009+0.231849537834927i</v>
      </c>
      <c r="Z2303" t="str">
        <f t="shared" si="1179"/>
        <v>-0.0206446692678388-0.00181219998854054i</v>
      </c>
      <c r="AA2303" t="str">
        <f t="shared" si="1180"/>
        <v>2.35173158978692-60.3817424683727i</v>
      </c>
      <c r="AB2303" t="str">
        <f t="shared" si="1181"/>
        <v>1.31844055553074-0.376748183222468i</v>
      </c>
      <c r="AC2303" t="str">
        <f t="shared" si="1182"/>
        <v>0.880268440474269-1.15155275409321i</v>
      </c>
      <c r="AD2303" t="str">
        <f t="shared" si="1183"/>
        <v>0.758908992743534+0.56479993444907i</v>
      </c>
      <c r="AE2303" t="str">
        <f t="shared" si="1184"/>
        <v>-0.0146438947248427-0.0130354027171513i</v>
      </c>
      <c r="AF2303" t="str">
        <f t="shared" si="1185"/>
        <v>-14.9710498934311-0.951063919004028i</v>
      </c>
      <c r="AG2303" t="str">
        <f t="shared" si="1186"/>
        <v>1.12991584307304-0.161075482022648i</v>
      </c>
      <c r="AH2303" t="str">
        <f t="shared" si="1187"/>
        <v>0.153556041180847+0.206931391527989i</v>
      </c>
      <c r="AI2303">
        <f t="shared" si="1188"/>
        <v>-11.778315374664013</v>
      </c>
      <c r="AJ2303">
        <f t="shared" si="1189"/>
        <v>53.422272811490053</v>
      </c>
      <c r="AK2303"/>
      <c r="AL2303"/>
      <c r="AM2303"/>
      <c r="AN2303"/>
    </row>
    <row r="2304" spans="1:40" x14ac:dyDescent="0.25">
      <c r="A2304"/>
      <c r="B2304">
        <f t="shared" si="1190"/>
        <v>370000</v>
      </c>
      <c r="C2304" s="186" t="str">
        <f t="shared" si="1158"/>
        <v>-5.58263567752238E-07+0.00661897979342194i</v>
      </c>
      <c r="D2304" s="158" t="str">
        <f t="shared" si="1159"/>
        <v>-5.95701023702665+0.0507455117495682i</v>
      </c>
      <c r="E2304" t="str">
        <f t="shared" si="1160"/>
        <v>2870</v>
      </c>
      <c r="F2304" t="str">
        <f t="shared" si="1161"/>
        <v>0.777000777000777</v>
      </c>
      <c r="G2304" t="str">
        <f t="shared" si="1156"/>
        <v>0.777000777000777</v>
      </c>
      <c r="H2304" t="str">
        <f t="shared" si="1162"/>
        <v>9.01467847980283+0.999315320756335i</v>
      </c>
      <c r="I2304" t="str">
        <f t="shared" si="1163"/>
        <v>1452.98660228528i</v>
      </c>
      <c r="J2304" t="str">
        <f t="shared" si="1157"/>
        <v>-1804.81042801346+314.247292785133i</v>
      </c>
      <c r="K2304" t="str">
        <f t="shared" si="1164"/>
        <v>0.136050233573755-0.781374687786004i</v>
      </c>
      <c r="L2304" t="str">
        <f t="shared" si="1165"/>
        <v>0.00996434486355913-0.0479878180633027i</v>
      </c>
      <c r="M2304" t="str">
        <f t="shared" si="1166"/>
        <v>0.146014578437314-0.829362505849307i</v>
      </c>
      <c r="N2304" t="str">
        <f t="shared" si="1167"/>
        <v>-1.64091659611102i</v>
      </c>
      <c r="O2304" t="str">
        <f t="shared" si="1168"/>
        <v>-0.0700628216079907-0.997542581060241i</v>
      </c>
      <c r="P2304" t="str">
        <f t="shared" si="1169"/>
        <v>1.07006282160799+0.997542581060241i</v>
      </c>
      <c r="Q2304" t="str">
        <f t="shared" si="1170"/>
        <v>-1.07006282160799+0.643374015050779i</v>
      </c>
      <c r="R2304" t="str">
        <f t="shared" si="1171"/>
        <v>-0.322804942322684-1.1263141458083i</v>
      </c>
      <c r="S2304" t="str">
        <f t="shared" si="1172"/>
        <v>0.169379955619617i</v>
      </c>
      <c r="T2304" t="str">
        <f t="shared" si="1173"/>
        <v>0.190775040030757-0.0546766868044092i</v>
      </c>
      <c r="U2304" t="str">
        <f t="shared" si="1174"/>
        <v>0.0000500000000000002-0.000651740143701457i</v>
      </c>
      <c r="V2304" t="str">
        <f t="shared" si="1175"/>
        <v>3.33333333333333E-06-0.0007169141580716i</v>
      </c>
      <c r="W2304" t="str">
        <f t="shared" si="1176"/>
        <v>0.0000144574705969132-0.000341829294825542i</v>
      </c>
      <c r="X2304" t="str">
        <f t="shared" si="1177"/>
        <v>0.0000166587394962461-0.000341628439291159i</v>
      </c>
      <c r="Y2304" t="str">
        <f t="shared" si="1178"/>
        <v>0.009+0.232477856365645i</v>
      </c>
      <c r="Z2304" t="str">
        <f t="shared" si="1179"/>
        <v>-0.0205334083944345-0.0018022395424272i</v>
      </c>
      <c r="AA2304" t="str">
        <f t="shared" si="1180"/>
        <v>2.33901545913484-60.2185622670384i</v>
      </c>
      <c r="AB2304" t="str">
        <f t="shared" si="1181"/>
        <v>1.31784777785688-0.377699043827486i</v>
      </c>
      <c r="AC2304" t="str">
        <f t="shared" si="1182"/>
        <v>0.879175562282672-1.14812310203197i</v>
      </c>
      <c r="AD2304" t="str">
        <f t="shared" si="1183"/>
        <v>0.761435081289239+0.564758832023403i</v>
      </c>
      <c r="AE2304" t="str">
        <f t="shared" si="1184"/>
        <v>-0.0146170267909537-0.012968712154791i</v>
      </c>
      <c r="AF2304" t="str">
        <f t="shared" si="1185"/>
        <v>-14.9716887168295-0.948569809006767i</v>
      </c>
      <c r="AG2304" t="str">
        <f t="shared" si="1186"/>
        <v>1.12955970341233-0.161204197302419i</v>
      </c>
      <c r="AH2304" t="str">
        <f t="shared" si="1187"/>
        <v>0.153441288424427+0.206066284749162i</v>
      </c>
      <c r="AI2304">
        <f t="shared" si="1188"/>
        <v>-11.804064346488129</v>
      </c>
      <c r="AJ2304">
        <f t="shared" si="1189"/>
        <v>53.327855347188489</v>
      </c>
      <c r="AK2304"/>
      <c r="AL2304"/>
      <c r="AM2304"/>
      <c r="AN2304"/>
    </row>
    <row r="2305" spans="1:40" x14ac:dyDescent="0.25">
      <c r="A2305"/>
      <c r="B2305">
        <f t="shared" si="1190"/>
        <v>371000</v>
      </c>
      <c r="C2305" s="186" t="str">
        <f t="shared" si="1158"/>
        <v>-5.55258116609211E-07+0.00660113887778952i</v>
      </c>
      <c r="D2305" s="158" t="str">
        <f t="shared" si="1159"/>
        <v>-5.95701021398486+0.0506087313963863i</v>
      </c>
      <c r="E2305" t="str">
        <f t="shared" si="1160"/>
        <v>2870</v>
      </c>
      <c r="F2305" t="str">
        <f t="shared" si="1161"/>
        <v>0.777000777000777</v>
      </c>
      <c r="G2305" t="str">
        <f t="shared" si="1156"/>
        <v>0.777000777000777</v>
      </c>
      <c r="H2305" t="str">
        <f t="shared" si="1162"/>
        <v>9.01531226395808+0.996697272480257i</v>
      </c>
      <c r="I2305" t="str">
        <f t="shared" si="1163"/>
        <v>1456.91359310227i</v>
      </c>
      <c r="J2305" t="str">
        <f t="shared" si="1157"/>
        <v>-1814.58475618846+315.09660979266i</v>
      </c>
      <c r="K2305" t="str">
        <f t="shared" si="1164"/>
        <v>0.135338452747838-0.779389830452184i</v>
      </c>
      <c r="L2305" t="str">
        <f t="shared" si="1165"/>
        <v>0.00991290695459735-0.0478691227885986i</v>
      </c>
      <c r="M2305" t="str">
        <f t="shared" si="1166"/>
        <v>0.145251359702435-0.827258953240783i</v>
      </c>
      <c r="N2305" t="str">
        <f t="shared" si="1167"/>
        <v>-1.64535150583024i</v>
      </c>
      <c r="O2305" t="str">
        <f t="shared" si="1168"/>
        <v>-0.0744861293823437-0.997222049761053i</v>
      </c>
      <c r="P2305" t="str">
        <f t="shared" si="1169"/>
        <v>1.07448612938234+0.997222049761053i</v>
      </c>
      <c r="Q2305" t="str">
        <f t="shared" si="1170"/>
        <v>-1.07448612938234+0.648129456069187i</v>
      </c>
      <c r="R2305" t="str">
        <f t="shared" si="1171"/>
        <v>-0.322744801194022-1.12277155490279i</v>
      </c>
      <c r="S2305" t="str">
        <f t="shared" si="1172"/>
        <v>0.169837739283453i</v>
      </c>
      <c r="T2305" t="str">
        <f t="shared" si="1173"/>
        <v>0.190688982616457-0.0548142474002802i</v>
      </c>
      <c r="U2305" t="str">
        <f t="shared" si="1174"/>
        <v>0.0000500000000000001-0.000649983431723825i</v>
      </c>
      <c r="V2305" t="str">
        <f t="shared" si="1175"/>
        <v>3.33333333333333E-06-0.000714981774896203i</v>
      </c>
      <c r="W2305" t="str">
        <f t="shared" si="1176"/>
        <v>0.0000144573775960989-0.000340910302242124i</v>
      </c>
      <c r="X2305" t="str">
        <f t="shared" si="1177"/>
        <v>0.0000166468057408434-0.000340710064122553i</v>
      </c>
      <c r="Y2305" t="str">
        <f t="shared" si="1178"/>
        <v>0.009+0.233106174896363i</v>
      </c>
      <c r="Z2305" t="str">
        <f t="shared" si="1179"/>
        <v>-0.0204230455821413-0.00179237357820332i</v>
      </c>
      <c r="AA2305" t="str">
        <f t="shared" si="1180"/>
        <v>2.32640224319111-60.0562616224881i</v>
      </c>
      <c r="AB2305" t="str">
        <f t="shared" si="1181"/>
        <v>1.31725330505695-0.378649293532899i</v>
      </c>
      <c r="AC2305" t="str">
        <f t="shared" si="1182"/>
        <v>0.87809181541866-1.14470891503039i</v>
      </c>
      <c r="AD2305" t="str">
        <f t="shared" si="1183"/>
        <v>0.763961618849007+0.564706757992258i</v>
      </c>
      <c r="AE2305" t="str">
        <f t="shared" si="1184"/>
        <v>-0.0145902574923015-0.0129023364794055i</v>
      </c>
      <c r="AF2305" t="str">
        <f t="shared" si="1185"/>
        <v>-14.9723224779429-0.946088541083871i</v>
      </c>
      <c r="AG2305" t="str">
        <f t="shared" si="1186"/>
        <v>1.12920308093482-0.161332336493002i</v>
      </c>
      <c r="AH2305" t="str">
        <f t="shared" si="1187"/>
        <v>0.153326782964266+0.205205060071449i</v>
      </c>
      <c r="AI2305">
        <f t="shared" si="1188"/>
        <v>-11.829755609952034</v>
      </c>
      <c r="AJ2305">
        <f t="shared" si="1189"/>
        <v>53.233351281239585</v>
      </c>
      <c r="AK2305"/>
      <c r="AL2305"/>
      <c r="AM2305"/>
      <c r="AN2305"/>
    </row>
    <row r="2306" spans="1:40" x14ac:dyDescent="0.25">
      <c r="A2306"/>
      <c r="B2306">
        <f t="shared" si="1190"/>
        <v>372000</v>
      </c>
      <c r="C2306" s="186" t="str">
        <f t="shared" si="1158"/>
        <v>-5.52276870383223E-07+0.00658339388105632i</v>
      </c>
      <c r="D2306" s="158" t="str">
        <f t="shared" si="1159"/>
        <v>-5.95701019112863+0.0504726864214318i</v>
      </c>
      <c r="E2306" t="str">
        <f t="shared" si="1160"/>
        <v>2870</v>
      </c>
      <c r="F2306" t="str">
        <f t="shared" si="1161"/>
        <v>0.777000777000777</v>
      </c>
      <c r="G2306" t="str">
        <f t="shared" si="1156"/>
        <v>0.777000777000777</v>
      </c>
      <c r="H2306" t="str">
        <f t="shared" si="1162"/>
        <v>9.0159410387351+0.99409270440154i</v>
      </c>
      <c r="I2306" t="str">
        <f t="shared" si="1163"/>
        <v>1460.84058391925i</v>
      </c>
      <c r="J2306" t="str">
        <f t="shared" si="1157"/>
        <v>-1824.38546581603+315.945926800188i</v>
      </c>
      <c r="K2306" t="str">
        <f t="shared" si="1164"/>
        <v>0.134632189659089-0.777414706790528i</v>
      </c>
      <c r="L2306" t="str">
        <f t="shared" si="1165"/>
        <v>0.00986186068329612-0.0477509847768385i</v>
      </c>
      <c r="M2306" t="str">
        <f t="shared" si="1166"/>
        <v>0.144494050342385-0.825165691567367i</v>
      </c>
      <c r="N2306" t="str">
        <f t="shared" si="1167"/>
        <v>-1.64978641554946i</v>
      </c>
      <c r="O2306" t="str">
        <f t="shared" si="1168"/>
        <v>-0.0789079721343069-0.9968819047077i</v>
      </c>
      <c r="P2306" t="str">
        <f t="shared" si="1169"/>
        <v>1.07890797213431+0.9968819047077i</v>
      </c>
      <c r="Q2306" t="str">
        <f t="shared" si="1170"/>
        <v>-1.07890797213431+0.65290451084176i</v>
      </c>
      <c r="R2306" t="str">
        <f t="shared" si="1171"/>
        <v>-0.322684462195681-1.11924656860676i</v>
      </c>
      <c r="S2306" t="str">
        <f t="shared" si="1172"/>
        <v>0.17029552294729i</v>
      </c>
      <c r="T2306" t="str">
        <f t="shared" si="1173"/>
        <v>0.190602679707848-0.0549517192365785i</v>
      </c>
      <c r="U2306" t="str">
        <f t="shared" si="1174"/>
        <v>0.0000500000000000001-0.000648236164434244i</v>
      </c>
      <c r="V2306" t="str">
        <f t="shared" si="1175"/>
        <v>3.33333333333333E-06-0.000713059780877669i</v>
      </c>
      <c r="W2306" t="str">
        <f t="shared" si="1176"/>
        <v>0.0000144572843458032-0.000339996256846895i</v>
      </c>
      <c r="X2306" t="str">
        <f t="shared" si="1177"/>
        <v>0.0000166349670925332-0.000339796632211018i</v>
      </c>
      <c r="Y2306" t="str">
        <f t="shared" si="1178"/>
        <v>0.009+0.233734493427081i</v>
      </c>
      <c r="Z2306" t="str">
        <f t="shared" si="1179"/>
        <v>-0.0203135711928804-0.00178260089596371i</v>
      </c>
      <c r="AA2306" t="str">
        <f t="shared" si="1180"/>
        <v>2.31389083379469-59.8948334429561i</v>
      </c>
      <c r="AB2306" t="str">
        <f t="shared" si="1181"/>
        <v>1.31665713641605-0.379598930099372i</v>
      </c>
      <c r="AC2306" t="str">
        <f t="shared" si="1182"/>
        <v>0.87701710887928-1.14131008344355i</v>
      </c>
      <c r="AD2306" t="str">
        <f t="shared" si="1183"/>
        <v>0.766488559206739+0.56464370689439i</v>
      </c>
      <c r="AE2306" t="str">
        <f t="shared" si="1184"/>
        <v>-0.0145635855381642-0.012836273330999i</v>
      </c>
      <c r="AF2306" t="str">
        <f t="shared" si="1185"/>
        <v>-14.9729512298637-0.943620017980108i</v>
      </c>
      <c r="AG2306" t="str">
        <f t="shared" si="1186"/>
        <v>1.12884597810208-0.161459894104592i</v>
      </c>
      <c r="AH2306" t="str">
        <f t="shared" si="1187"/>
        <v>0.153212519046068+0.204347685141366i</v>
      </c>
      <c r="AI2306">
        <f t="shared" si="1188"/>
        <v>-11.855389569286888</v>
      </c>
      <c r="AJ2306">
        <f t="shared" si="1189"/>
        <v>53.138760655551017</v>
      </c>
      <c r="AK2306"/>
      <c r="AL2306"/>
      <c r="AM2306"/>
      <c r="AN2306"/>
    </row>
    <row r="2307" spans="1:40" x14ac:dyDescent="0.25">
      <c r="A2307"/>
      <c r="B2307">
        <f t="shared" si="1190"/>
        <v>373000</v>
      </c>
      <c r="C2307" s="186" t="str">
        <f t="shared" si="1158"/>
        <v>-5.49319569852379E-07+0.00656574403175666i</v>
      </c>
      <c r="D2307" s="158" t="str">
        <f t="shared" si="1159"/>
        <v>-5.957010168456+0.0503373709101344i</v>
      </c>
      <c r="E2307" t="str">
        <f t="shared" si="1160"/>
        <v>2870</v>
      </c>
      <c r="F2307" t="str">
        <f t="shared" si="1161"/>
        <v>0.777000777000777</v>
      </c>
      <c r="G2307" t="str">
        <f t="shared" si="1156"/>
        <v>0.777000777000777</v>
      </c>
      <c r="H2307" t="str">
        <f t="shared" si="1162"/>
        <v>9.01656485653736+0.991501514311485i</v>
      </c>
      <c r="I2307" t="str">
        <f t="shared" si="1163"/>
        <v>1464.76757473624i</v>
      </c>
      <c r="J2307" t="str">
        <f t="shared" si="1157"/>
        <v>-1834.21255689616+316.795243807715i</v>
      </c>
      <c r="K2307" t="str">
        <f t="shared" si="1164"/>
        <v>0.133931387982264-0.775449248059758i</v>
      </c>
      <c r="L2307" t="str">
        <f t="shared" si="1165"/>
        <v>0.00981120214234874-0.0476334003508153i</v>
      </c>
      <c r="M2307" t="str">
        <f t="shared" si="1166"/>
        <v>0.143742590124613-0.823082648410573i</v>
      </c>
      <c r="N2307" t="str">
        <f t="shared" si="1167"/>
        <v>-1.65422132526868i</v>
      </c>
      <c r="O2307" t="str">
        <f t="shared" si="1168"/>
        <v>-0.0833282628933438-0.996522152590286i</v>
      </c>
      <c r="P2307" t="str">
        <f t="shared" si="1169"/>
        <v>1.08332826289334+0.996522152590286i</v>
      </c>
      <c r="Q2307" t="str">
        <f t="shared" si="1170"/>
        <v>-1.08332826289334+0.657699172678394i</v>
      </c>
      <c r="R2307" t="str">
        <f t="shared" si="1171"/>
        <v>-0.322623925016088-1.11573904472077i</v>
      </c>
      <c r="S2307" t="str">
        <f t="shared" si="1172"/>
        <v>0.170753306611127i</v>
      </c>
      <c r="T2307" t="str">
        <f t="shared" si="1173"/>
        <v>0.190516131201212-0.0550891019883573i</v>
      </c>
      <c r="U2307" t="str">
        <f t="shared" si="1174"/>
        <v>0.00005-0.000646498265870076i</v>
      </c>
      <c r="V2307" t="str">
        <f t="shared" si="1175"/>
        <v>3.33333333333333E-06-0.000711148092457084i</v>
      </c>
      <c r="W2307" t="str">
        <f t="shared" si="1176"/>
        <v>0.0000144571908460379-0.00033908711884982i</v>
      </c>
      <c r="X2307" t="str">
        <f t="shared" si="1177"/>
        <v>0.0000166232225301792-0.000338888103804663i</v>
      </c>
      <c r="Y2307" t="str">
        <f t="shared" si="1178"/>
        <v>0.009+0.234362811957799i</v>
      </c>
      <c r="Z2307" t="str">
        <f t="shared" si="1179"/>
        <v>-0.0202049757175066-0.00177292031453372i</v>
      </c>
      <c r="AA2307" t="str">
        <f t="shared" si="1180"/>
        <v>2.30148013766803-59.7342707127074i</v>
      </c>
      <c r="AB2307" t="str">
        <f t="shared" si="1181"/>
        <v>1.31605927121771-0.380547951282218i</v>
      </c>
      <c r="AC2307" t="str">
        <f t="shared" si="1182"/>
        <v>0.875951352813758-1.13792649860308i</v>
      </c>
      <c r="AD2307" t="str">
        <f t="shared" si="1183"/>
        <v>0.769015856100154+0.564569673454488i</v>
      </c>
      <c r="AE2307" t="str">
        <f t="shared" si="1184"/>
        <v>-0.014537009655844-0.0127705203764671i</v>
      </c>
      <c r="AF2307" t="str">
        <f t="shared" si="1185"/>
        <v>-14.9735750249934-0.941164143401351i</v>
      </c>
      <c r="AG2307" t="str">
        <f t="shared" si="1186"/>
        <v>1.12848839739183-0.161586864695934i</v>
      </c>
      <c r="AH2307" t="str">
        <f t="shared" si="1187"/>
        <v>0.153098490978192+0.203494127970823i</v>
      </c>
      <c r="AI2307">
        <f t="shared" si="1188"/>
        <v>-11.880966625722792</v>
      </c>
      <c r="AJ2307">
        <f t="shared" si="1189"/>
        <v>53.044083510392184</v>
      </c>
      <c r="AK2307"/>
      <c r="AL2307"/>
      <c r="AM2307"/>
      <c r="AN2307"/>
    </row>
    <row r="2308" spans="1:40" x14ac:dyDescent="0.25">
      <c r="A2308"/>
      <c r="B2308">
        <f t="shared" si="1190"/>
        <v>374000</v>
      </c>
      <c r="C2308" s="186" t="str">
        <f t="shared" si="1158"/>
        <v>-5.46385959255689E-07+0.00654818856667589i</v>
      </c>
      <c r="D2308" s="158" t="str">
        <f t="shared" si="1159"/>
        <v>-5.95701014596498+0.0502027790111818i</v>
      </c>
      <c r="E2308" t="str">
        <f t="shared" si="1160"/>
        <v>2870</v>
      </c>
      <c r="F2308" t="str">
        <f t="shared" si="1161"/>
        <v>0.777000777000777</v>
      </c>
      <c r="G2308" t="str">
        <f t="shared" si="1156"/>
        <v>0.777000777000777</v>
      </c>
      <c r="H2308" t="str">
        <f t="shared" si="1162"/>
        <v>9.01718376908804+0.988923601014083i</v>
      </c>
      <c r="I2308" t="str">
        <f t="shared" si="1163"/>
        <v>1468.69456555323i</v>
      </c>
      <c r="J2308" t="str">
        <f t="shared" si="1157"/>
        <v>-1844.06602942886+317.644560815243i</v>
      </c>
      <c r="K2308" t="str">
        <f t="shared" si="1164"/>
        <v>0.133235992101689-0.773493386133835i</v>
      </c>
      <c r="L2308" t="str">
        <f t="shared" si="1165"/>
        <v>0.00976092747229759-0.0475163658628207i</v>
      </c>
      <c r="M2308" t="str">
        <f t="shared" si="1166"/>
        <v>0.142996919573987-0.821009751996656i</v>
      </c>
      <c r="N2308" t="str">
        <f t="shared" si="1167"/>
        <v>-1.65865623498789i</v>
      </c>
      <c r="O2308" t="str">
        <f t="shared" si="1168"/>
        <v>-0.0877469147194331-0.996142800484559i</v>
      </c>
      <c r="P2308" t="str">
        <f t="shared" si="1169"/>
        <v>1.08774691471943+0.996142800484559i</v>
      </c>
      <c r="Q2308" t="str">
        <f t="shared" si="1170"/>
        <v>-1.08774691471943+0.662513434503331i</v>
      </c>
      <c r="R2308" t="str">
        <f t="shared" si="1171"/>
        <v>-0.322563189342535-1.1122488425649i</v>
      </c>
      <c r="S2308" t="str">
        <f t="shared" si="1172"/>
        <v>0.171211090274964i</v>
      </c>
      <c r="T2308" t="str">
        <f t="shared" si="1173"/>
        <v>0.190429336992603-0.0552263953299051i</v>
      </c>
      <c r="U2308" t="str">
        <f t="shared" si="1174"/>
        <v>0.00005-0.000644769660881118i</v>
      </c>
      <c r="V2308" t="str">
        <f t="shared" si="1175"/>
        <v>3.33333333333333E-06-0.00070924662696923i</v>
      </c>
      <c r="W2308" t="str">
        <f t="shared" si="1176"/>
        <v>0.0000144570970968157-0.000338182848886429i</v>
      </c>
      <c r="X2308" t="str">
        <f t="shared" si="1177"/>
        <v>0.0000166115710462781-0.000337984439576675i</v>
      </c>
      <c r="Y2308" t="str">
        <f t="shared" si="1178"/>
        <v>0.009+0.234991130488517i</v>
      </c>
      <c r="Z2308" t="str">
        <f t="shared" si="1179"/>
        <v>-0.0200972497737449-0.00176333067112492i</v>
      </c>
      <c r="AA2308" t="str">
        <f t="shared" si="1180"/>
        <v>2.28916907617751-59.5745664910202i</v>
      </c>
      <c r="AB2308" t="str">
        <f t="shared" si="1181"/>
        <v>1.31545970874388-0.381496354831467i</v>
      </c>
      <c r="AC2308" t="str">
        <f t="shared" si="1182"/>
        <v>0.874894458506258-1.13455805280701i</v>
      </c>
      <c r="AD2308" t="str">
        <f t="shared" si="1183"/>
        <v>0.771543463221558+0.564484652583531i</v>
      </c>
      <c r="AE2308" t="str">
        <f t="shared" si="1184"/>
        <v>-0.014510528590384-0.0127050753092214i</v>
      </c>
      <c r="AF2308" t="str">
        <f t="shared" si="1185"/>
        <v>-14.974193915053-0.938720822002901i</v>
      </c>
      <c r="AG2308" t="str">
        <f t="shared" si="1186"/>
        <v>1.12813034129766-0.161713242873836i</v>
      </c>
      <c r="AH2308" t="str">
        <f t="shared" si="1187"/>
        <v>0.152984693130712+0.202644356932159i</v>
      </c>
      <c r="AI2308">
        <f t="shared" si="1188"/>
        <v>-11.906487177523122</v>
      </c>
      <c r="AJ2308">
        <f t="shared" si="1189"/>
        <v>52.949319884413633</v>
      </c>
      <c r="AK2308"/>
      <c r="AL2308"/>
      <c r="AM2308"/>
      <c r="AN2308"/>
    </row>
    <row r="2309" spans="1:40" x14ac:dyDescent="0.25">
      <c r="A2309"/>
      <c r="B2309">
        <f t="shared" si="1190"/>
        <v>375000</v>
      </c>
      <c r="C2309" s="186" t="str">
        <f t="shared" si="1158"/>
        <v>-5.43475786237746E-07+0.00653072673074028i</v>
      </c>
      <c r="D2309" s="158" t="str">
        <f t="shared" si="1159"/>
        <v>-5.95701012365365+0.0500689049356755i</v>
      </c>
      <c r="E2309" t="str">
        <f t="shared" si="1160"/>
        <v>2870</v>
      </c>
      <c r="F2309" t="str">
        <f t="shared" si="1161"/>
        <v>0.777000777000777</v>
      </c>
      <c r="G2309" t="str">
        <f t="shared" ref="G2309:G2372" si="1191">IF($C$11=$C$7,$C$24,F2309)</f>
        <v>0.777000777000777</v>
      </c>
      <c r="H2309" t="str">
        <f t="shared" si="1162"/>
        <v>9.01779782744072+0.986358864313848i</v>
      </c>
      <c r="I2309" t="str">
        <f t="shared" si="1163"/>
        <v>1472.62155637022i</v>
      </c>
      <c r="J2309" t="str">
        <f t="shared" ref="J2309:J2372" si="1192">IMSUM(COMPLEX(0,2*PI()*B2309*$C$113*$C$112),COMPLEX(0,2*PI()*B2309*$C$113*$C$111),COMPLEX(0,2*PI()*B2309*$C$28*10^-12*$C$111),COMPLEX(-1*2*PI()*B2309*2*PI()*B2309*$C$113*$C$112*$C$28*10^-12*$C$111,0),COMPLEX(1,0))</f>
        <v>-1853.94588341411+318.49387782277i</v>
      </c>
      <c r="K2309" t="str">
        <f t="shared" si="1164"/>
        <v>0.132545947100686-0.771547053495588i</v>
      </c>
      <c r="L2309" t="str">
        <f t="shared" si="1165"/>
        <v>0.00971103286084457-0.0473998776943938i</v>
      </c>
      <c r="M2309" t="str">
        <f t="shared" si="1166"/>
        <v>0.142256979961531-0.818946931189982i</v>
      </c>
      <c r="N2309" t="str">
        <f t="shared" si="1167"/>
        <v>-1.66309114470711i</v>
      </c>
      <c r="O2309" t="str">
        <f t="shared" si="1168"/>
        <v>-0.0921638407048186-0.995743855851763i</v>
      </c>
      <c r="P2309" t="str">
        <f t="shared" si="1169"/>
        <v>1.09216384070482+0.995743855851763i</v>
      </c>
      <c r="Q2309" t="str">
        <f t="shared" si="1170"/>
        <v>-1.09216384070482+0.667347288855347i</v>
      </c>
      <c r="R2309" t="str">
        <f t="shared" si="1171"/>
        <v>-0.322502254861109-1.10877582295855i</v>
      </c>
      <c r="S2309" t="str">
        <f t="shared" si="1172"/>
        <v>0.171668873938801i</v>
      </c>
      <c r="T2309" t="str">
        <f t="shared" si="1173"/>
        <v>0.190342296977862-0.0553635989347308i</v>
      </c>
      <c r="U2309" t="str">
        <f t="shared" si="1174"/>
        <v>0.0000499999999999999-0.000643050275118768i</v>
      </c>
      <c r="V2309" t="str">
        <f t="shared" si="1175"/>
        <v>3.33333333333333E-06-0.000707355302630644i</v>
      </c>
      <c r="W2309" t="str">
        <f t="shared" si="1176"/>
        <v>0.0000144570030981488-0.000337283408012139i</v>
      </c>
      <c r="X2309" t="str">
        <f t="shared" si="1177"/>
        <v>0.0000166000116467411-0.000337085600619636i</v>
      </c>
      <c r="Y2309" t="str">
        <f t="shared" si="1178"/>
        <v>0.009+0.235619449019235i</v>
      </c>
      <c r="Z2309" t="str">
        <f t="shared" si="1179"/>
        <v>-0.019990384104165-0.00175383082099798i</v>
      </c>
      <c r="AA2309" t="str">
        <f t="shared" si="1180"/>
        <v>2.27695658509872-59.4157139111867i</v>
      </c>
      <c r="AB2309" t="str">
        <f t="shared" si="1181"/>
        <v>1.31485844827504-0.382444138491764i</v>
      </c>
      <c r="AC2309" t="str">
        <f t="shared" si="1182"/>
        <v>0.873846338359086-1.13120463930989i</v>
      </c>
      <c r="AD2309" t="str">
        <f t="shared" si="1183"/>
        <v>0.774071334218457+0.564388639379166i</v>
      </c>
      <c r="AE2309" t="str">
        <f t="shared" si="1184"/>
        <v>-0.0144841411042862-0.01263993584882i</v>
      </c>
      <c r="AF2309" t="str">
        <f t="shared" si="1185"/>
        <v>-14.9748079510944-0.936289959378172i</v>
      </c>
      <c r="AG2309" t="str">
        <f t="shared" si="1186"/>
        <v>1.12777181232898-0.161839023292662i</v>
      </c>
      <c r="AH2309" t="str">
        <f t="shared" si="1187"/>
        <v>0.152871119934439+0.201798340753218i</v>
      </c>
      <c r="AI2309">
        <f t="shared" si="1188"/>
        <v>-11.93195162002068</v>
      </c>
      <c r="AJ2309">
        <f t="shared" si="1189"/>
        <v>52.854469814670686</v>
      </c>
      <c r="AK2309"/>
      <c r="AL2309"/>
      <c r="AM2309"/>
      <c r="AN2309"/>
    </row>
    <row r="2310" spans="1:40" x14ac:dyDescent="0.25">
      <c r="A2310"/>
      <c r="B2310">
        <f t="shared" si="1190"/>
        <v>376000</v>
      </c>
      <c r="C2310" s="186" t="str">
        <f t="shared" ref="C2310:C2373" si="1193">IMPRODUCT(COMPLEX(-1,0),IMDIV(IMPRODUCT(G2310,COMPLEX($C$100+$C$101,0)),COMPLEX($C$100,2*PI()*B2310*$C$103*$C$102*(2*$C$100+$C$101))))</f>
        <v>-5.40588801794464E-07+0.00651335777690875i</v>
      </c>
      <c r="D2310" s="158" t="str">
        <f t="shared" ref="D2310:D2373" si="1194">IMPRODUCT(COMPLEX($C$106,0),IMSUB(C2310,G2310))</f>
        <v>-5.95701010152011+0.0499357429563004i</v>
      </c>
      <c r="E2310" t="str">
        <f t="shared" ref="E2310:E2373" si="1195">IMDIV(COMPLEX($C$20*10^3,0),COMPLEX(1,2*PI()*B2310*$C$20*1000*$C$29*10^-12))</f>
        <v>2870</v>
      </c>
      <c r="F2310" t="str">
        <f t="shared" ref="F2310:F2373" si="1196">IMDIV(COMPLEX($C$22*1000,0),IMSUM(COMPLEX($C$22*1000,0),E2310))</f>
        <v>0.777000777000777</v>
      </c>
      <c r="G2310" t="str">
        <f t="shared" si="1191"/>
        <v>0.777000777000777</v>
      </c>
      <c r="H2310" t="str">
        <f t="shared" ref="H2310:H2373" si="1197">IMPRODUCT(COMPLEX($C$108,0),IMPRODUCT(COMPLEX(-1,0),D2310),IMDIV(COMPLEX(0,2*PI()*B2310*$C$109*$C$110),COMPLEX(1,2*PI()*B2310*$C$109*$C$110)))</f>
        <v>9.01840708198968+0.983807205003659i</v>
      </c>
      <c r="I2310" t="str">
        <f t="shared" ref="I2310:I2373" si="1198">COMPLEX(0,2*PI()*B2310*$C$113*$C$112*$C$114)</f>
        <v>1476.5485471872i</v>
      </c>
      <c r="J2310" t="str">
        <f t="shared" si="1192"/>
        <v>-1863.85211885194+319.343194830298i</v>
      </c>
      <c r="K2310" t="str">
        <f t="shared" ref="K2310:K2373" si="1199">IMDIV(I2310,J2310)</f>
        <v>0.131861198751157-0.769610183230315i</v>
      </c>
      <c r="L2310" t="str">
        <f t="shared" ref="L2310:L2373" si="1200">IMDIV(COMPLEX($C$117,0),COMPLEX(1,2*PI()*B2310*$C$115*$C$116))</f>
        <v>0.0096615145421729-0.0472839322560702i</v>
      </c>
      <c r="M2310" t="str">
        <f t="shared" ref="M2310:M2373" si="1201">IMSUM(K2310,L2310)</f>
        <v>0.14152271329333-0.816894115486385i</v>
      </c>
      <c r="N2310" t="str">
        <f t="shared" ref="N2310:N2373" si="1202">COMPLEX(0,-2*PI()*B2310*$C$43)</f>
        <v>-1.66752605442633i</v>
      </c>
      <c r="O2310" t="str">
        <f t="shared" ref="O2310:O2373" si="1203">IMEXP(N2310)</f>
        <v>-0.0965789539756587-0.995325326538498i</v>
      </c>
      <c r="P2310" t="str">
        <f t="shared" ref="P2310:P2373" si="1204">IMSUB(COMPLEX(1,0),O2310)</f>
        <v>1.09657895397566+0.995325326538498i</v>
      </c>
      <c r="Q2310" t="str">
        <f t="shared" ref="Q2310:Q2373" si="1205">IMSUM(COMPLEX(0,2*PI()*B2310*$C$43),O2310,COMPLEX(-1,0))</f>
        <v>-1.09657895397566+0.672200727887832i</v>
      </c>
      <c r="R2310" t="str">
        <f t="shared" ref="R2310:R2373" si="1206">IMDIV(P2310,Q2310)</f>
        <v>-0.322441121256711-1.10531984820049i</v>
      </c>
      <c r="S2310" t="str">
        <f t="shared" ref="S2310:S2373" si="1207">IMDIV(COMPLEX(0,2*PI()*B2310*$C$123),COMPLEX($C$124,0))</f>
        <v>0.172126657602638i</v>
      </c>
      <c r="T2310" t="str">
        <f t="shared" ref="T2310:T2373" si="1208">IMPRODUCT(R2310,S2310)</f>
        <v>0.190255011052606-0.0555007124755646i</v>
      </c>
      <c r="U2310" t="str">
        <f t="shared" ref="U2310:U2373" si="1209">IMDIV(COMPLEX(1,2*PI()*B2310*$C$16*10^-3*$C$15*10^-6),COMPLEX(0,2*PI()*B2310*$C$15*10^-6))</f>
        <v>0.0000499999999999999-0.000641340035025367i</v>
      </c>
      <c r="V2310" t="str">
        <f t="shared" ref="V2310:V2373" si="1210">IMSUM(COMPLEX($C$18*10^-3,0),IMDIV(COMPLEX(1,0),COMPLEX(0,2*PI()*B2310*($C$17*1*10^-6))))</f>
        <v>3.33333333333333E-06-0.000705474038527907i</v>
      </c>
      <c r="W2310" t="str">
        <f t="shared" ref="W2310:W2373" si="1211">IMDIV(IMPRODUCT(U2310,V2310),IMSUM(U2310,V2310))</f>
        <v>0.00001445690885005-0.000336388757696671i</v>
      </c>
      <c r="X2310" t="str">
        <f t="shared" ref="X2310:X2373" si="1212">IMDIV(IMPRODUCT(COMPLEX($C$19,0),W2310),IMSUM(COMPLEX($C$19,0),W2310))</f>
        <v>0.0000165885433506802-0.000336191548439951i</v>
      </c>
      <c r="Y2310" t="str">
        <f t="shared" ref="Y2310:Y2373" si="1213">COMPLEX($C$13*10^-3,2*PI()*B2310*$C$12*0.000001)</f>
        <v>0.009+0.236247767549952i</v>
      </c>
      <c r="Z2310" t="str">
        <f t="shared" ref="Z2310:Z2373" si="1214">IMPRODUCT(COMPLEX($C$6,0),IMDIV(X2310,IMSUM(X2310,Y2310)))</f>
        <v>-0.0198843695741929-0.00174441963713262i</v>
      </c>
      <c r="AA2310" t="str">
        <f t="shared" ref="AA2310:AA2373" si="1215">IMDIV(COMPLEX($C$6,0),IMSUM(X2310,Y2310))</f>
        <v>2.26484161438588-59.257706179529i</v>
      </c>
      <c r="AB2310" t="str">
        <f t="shared" ref="AB2310:AB2373" si="1216">IMPRODUCT(COMPLEX($C$119,0),T2310)</f>
        <v>1.31425548909014-0.383391300002372i</v>
      </c>
      <c r="AC2310" t="str">
        <f t="shared" ref="AC2310:AC2373" si="1217">IMSUM(COMPLEX(1,0),IMPRODUCT(AB2310,M2310))</f>
        <v>0.872806905876076-1.12786615231281i</v>
      </c>
      <c r="AD2310" t="str">
        <f t="shared" ref="AD2310:AD2373" si="1218">IMDIV(AB2310,AC2310)</f>
        <v>0.776599422694303+0.564281629126029i</v>
      </c>
      <c r="AE2310" t="str">
        <f t="shared" ref="AE2310:AE2373" si="1219">IMPRODUCT(AD2310,AA2310,X2310)</f>
        <v>-0.0144578459772377-0.0125750997406034i</v>
      </c>
      <c r="AF2310" t="str">
        <f t="shared" ref="AF2310:AF2373" si="1220">IMSUB(D2310,H2310)</f>
        <v>-14.9754171835098-0.933871462047359i</v>
      </c>
      <c r="AG2310" t="str">
        <f t="shared" ref="AG2310:AG2373" si="1221">IMSUM(COMPLEX(1,0),IMPRODUCT(AD2310,AA2310,COMPLEX($C$127,0)))</f>
        <v>1.12741281301077-0.161964200653865i</v>
      </c>
      <c r="AH2310" t="str">
        <f t="shared" ref="AH2310:AH2373" si="1222">IMDIV(IMPRODUCT(AE2310,AF2310),AG2310)</f>
        <v>0.152757765880013+0.200956048512518i</v>
      </c>
      <c r="AI2310">
        <f t="shared" ref="AI2310:AI2373" si="1223">20*LOG10(IMABS(AH2310))</f>
        <v>-11.957360345651953</v>
      </c>
      <c r="AJ2310">
        <f t="shared" ref="AJ2310:AJ2373" si="1224">IMARGUMENT(AH2310)*180/PI()</f>
        <v>52.759533336638697</v>
      </c>
      <c r="AK2310"/>
      <c r="AL2310"/>
      <c r="AM2310"/>
      <c r="AN2310"/>
    </row>
    <row r="2311" spans="1:40" x14ac:dyDescent="0.25">
      <c r="A2311"/>
      <c r="B2311">
        <f t="shared" si="1190"/>
        <v>377000</v>
      </c>
      <c r="C2311" s="186" t="str">
        <f t="shared" si="1193"/>
        <v>-5.37724760219825E-07+0.00649608096606651i</v>
      </c>
      <c r="D2311" s="158" t="str">
        <f t="shared" si="1194"/>
        <v>-5.95701007956245+0.0498032874065099i</v>
      </c>
      <c r="E2311" t="str">
        <f t="shared" si="1195"/>
        <v>2870</v>
      </c>
      <c r="F2311" t="str">
        <f t="shared" si="1196"/>
        <v>0.777000777000777</v>
      </c>
      <c r="G2311" t="str">
        <f t="shared" si="1191"/>
        <v>0.777000777000777</v>
      </c>
      <c r="H2311" t="str">
        <f t="shared" si="1197"/>
        <v>9.01901158247995+0.981268524852854i</v>
      </c>
      <c r="I2311" t="str">
        <f t="shared" si="1198"/>
        <v>1480.47553800419i</v>
      </c>
      <c r="J2311" t="str">
        <f t="shared" si="1192"/>
        <v>-1873.78473574233+320.192511837825i</v>
      </c>
      <c r="K2311" t="str">
        <f t="shared" si="1199"/>
        <v>0.131181693503371-0.767682709019578i</v>
      </c>
      <c r="L2311" t="str">
        <f t="shared" si="1200"/>
        <v>0.0096123687962799-0.0471685259871339i</v>
      </c>
      <c r="M2311" t="str">
        <f t="shared" si="1201"/>
        <v>0.140794062299651-0.814851235006712i</v>
      </c>
      <c r="N2311" t="str">
        <f t="shared" si="1202"/>
        <v>-1.67196096414555i</v>
      </c>
      <c r="O2311" t="str">
        <f t="shared" si="1203"/>
        <v>-0.100992167693775-0.994887220776562i</v>
      </c>
      <c r="P2311" t="str">
        <f t="shared" si="1204"/>
        <v>1.10099216769378+0.994887220776562i</v>
      </c>
      <c r="Q2311" t="str">
        <f t="shared" si="1205"/>
        <v>-1.10099216769378+0.677073743368988i</v>
      </c>
      <c r="R2311" t="str">
        <f t="shared" si="1206"/>
        <v>-0.322379788213069-1.10188078204922i</v>
      </c>
      <c r="S2311" t="str">
        <f t="shared" si="1207"/>
        <v>0.172584441266474i</v>
      </c>
      <c r="T2311" t="str">
        <f t="shared" si="1208"/>
        <v>0.19016747911223-0.0556377356243567i</v>
      </c>
      <c r="U2311" t="str">
        <f t="shared" si="1209"/>
        <v>0.0000500000000000002-0.000639638867823711i</v>
      </c>
      <c r="V2311" t="str">
        <f t="shared" si="1210"/>
        <v>3.33333333333333E-06-0.000703602754606081i</v>
      </c>
      <c r="W2311" t="str">
        <f t="shared" si="1211"/>
        <v>0.0000144568143525314-0.000335498859818549i</v>
      </c>
      <c r="X2311" t="str">
        <f t="shared" si="1212"/>
        <v>0.0000165771651901981-0.000335302244952361i</v>
      </c>
      <c r="Y2311" t="str">
        <f t="shared" si="1213"/>
        <v>0.009+0.23687608608067i</v>
      </c>
      <c r="Z2311" t="str">
        <f t="shared" si="1214"/>
        <v>-0.0197791971701594-0.00173509600990446i</v>
      </c>
      <c r="AA2311" t="str">
        <f t="shared" si="1215"/>
        <v>2.25282312794566-59.1005365744307i</v>
      </c>
      <c r="AB2311" t="str">
        <f t="shared" si="1216"/>
        <v>1.31365083046657-0.38433783709717i</v>
      </c>
      <c r="AC2311" t="str">
        <f t="shared" si="1217"/>
        <v>0.871776075646261-1.12454248695365i</v>
      </c>
      <c r="AD2311" t="str">
        <f t="shared" si="1218"/>
        <v>0.779127682209173+0.56416361729607i</v>
      </c>
      <c r="AE2311" t="str">
        <f t="shared" si="1219"/>
        <v>-0.0144316420058409-0.0125105647553366i</v>
      </c>
      <c r="AF2311" t="str">
        <f t="shared" si="1220"/>
        <v>-14.9760216620424-0.931465237446344i</v>
      </c>
      <c r="AG2311" t="str">
        <f t="shared" si="1221"/>
        <v>1.12705334588346-0.162088769705504i</v>
      </c>
      <c r="AH2311" t="str">
        <f t="shared" si="1222"/>
        <v>0.152644625516979+0.200117449634493i</v>
      </c>
      <c r="AI2311">
        <f t="shared" si="1223"/>
        <v>-11.982713743991759</v>
      </c>
      <c r="AJ2311">
        <f t="shared" si="1224"/>
        <v>52.664510484233119</v>
      </c>
      <c r="AK2311"/>
      <c r="AL2311"/>
      <c r="AM2311"/>
      <c r="AN2311"/>
    </row>
    <row r="2312" spans="1:40" x14ac:dyDescent="0.25">
      <c r="A2312"/>
      <c r="B2312">
        <f t="shared" si="1190"/>
        <v>378000</v>
      </c>
      <c r="C2312" s="186" t="str">
        <f t="shared" si="1193"/>
        <v>-5.34883419053574E-07+0.00647889556691996i</v>
      </c>
      <c r="D2312" s="158" t="str">
        <f t="shared" si="1194"/>
        <v>-5.95701005777884+0.0496715326797197i</v>
      </c>
      <c r="E2312" t="str">
        <f t="shared" si="1195"/>
        <v>2870</v>
      </c>
      <c r="F2312" t="str">
        <f t="shared" si="1196"/>
        <v>0.777000777000777</v>
      </c>
      <c r="G2312" t="str">
        <f t="shared" si="1191"/>
        <v>0.777000777000777</v>
      </c>
      <c r="H2312" t="str">
        <f t="shared" si="1197"/>
        <v>9.0196113780174+0.978742726595514i</v>
      </c>
      <c r="I2312" t="str">
        <f t="shared" si="1198"/>
        <v>1484.40252882118i</v>
      </c>
      <c r="J2312" t="str">
        <f t="shared" si="1192"/>
        <v>-1883.74373408528+321.041828845352i</v>
      </c>
      <c r="K2312" t="str">
        <f t="shared" si="1199"/>
        <v>0.130507378475906-0.76576456513493i</v>
      </c>
      <c r="L2312" t="str">
        <f t="shared" si="1200"/>
        <v>0.00956359194832084-0.0470536553553699i</v>
      </c>
      <c r="M2312" t="str">
        <f t="shared" si="1201"/>
        <v>0.140070970424227-0.8128182204903i</v>
      </c>
      <c r="N2312" t="str">
        <f t="shared" si="1202"/>
        <v>-1.67639587386477i</v>
      </c>
      <c r="O2312" t="str">
        <f t="shared" si="1203"/>
        <v>-0.10540339505835-0.994429547182792i</v>
      </c>
      <c r="P2312" t="str">
        <f t="shared" si="1204"/>
        <v>1.10540339505835+0.994429547182792i</v>
      </c>
      <c r="Q2312" t="str">
        <f t="shared" si="1205"/>
        <v>-1.10540339505835+0.681966326681978i</v>
      </c>
      <c r="R2312" t="str">
        <f t="shared" si="1206"/>
        <v>-0.322318255412702-1.0984584897037i</v>
      </c>
      <c r="S2312" t="str">
        <f t="shared" si="1207"/>
        <v>0.173042224930311i</v>
      </c>
      <c r="T2312" t="str">
        <f t="shared" si="1208"/>
        <v>0.190079701051917-0.0557746680522702i</v>
      </c>
      <c r="U2312" t="str">
        <f t="shared" si="1209"/>
        <v>0.0000500000000000001-0.000637946701506717i</v>
      </c>
      <c r="V2312" t="str">
        <f t="shared" si="1210"/>
        <v>3.33333333333333E-06-0.000701741371657387i</v>
      </c>
      <c r="W2312" t="str">
        <f t="shared" si="1211"/>
        <v>0.0000144567196056057-0.000334613676659705i</v>
      </c>
      <c r="X2312" t="str">
        <f t="shared" si="1212"/>
        <v>0.0000165658762101829-0.000334417652474551i</v>
      </c>
      <c r="Y2312" t="str">
        <f t="shared" si="1213"/>
        <v>0.009+0.237504404611388i</v>
      </c>
      <c r="Z2312" t="str">
        <f t="shared" si="1214"/>
        <v>-0.0196748579973872-0.00172585884676881i</v>
      </c>
      <c r="AA2312" t="str">
        <f t="shared" si="1215"/>
        <v>2.24090010341524-58.944198445385i</v>
      </c>
      <c r="AB2312" t="str">
        <f t="shared" si="1216"/>
        <v>1.31304447168028-0.385283747504596i</v>
      </c>
      <c r="AC2312" t="str">
        <f t="shared" si="1217"/>
        <v>0.870753763327903-1.12123353929744i</v>
      </c>
      <c r="AD2312" t="str">
        <f t="shared" si="1218"/>
        <v>0.781656066280481+0.564034599548935i</v>
      </c>
      <c r="AE2312" t="str">
        <f t="shared" si="1219"/>
        <v>-0.0144055280033495-0.0124463286888591i</v>
      </c>
      <c r="AF2312" t="str">
        <f t="shared" si="1220"/>
        <v>-14.9766214357962-0.929071193915794i</v>
      </c>
      <c r="AG2312" t="str">
        <f t="shared" si="1221"/>
        <v>1.12669341350281-0.162212725241788i</v>
      </c>
      <c r="AH2312" t="str">
        <f t="shared" si="1222"/>
        <v>0.152531693452894+0.19928251388484i</v>
      </c>
      <c r="AI2312">
        <f t="shared" si="1223"/>
        <v>-12.008012201786435</v>
      </c>
      <c r="AJ2312">
        <f t="shared" si="1224"/>
        <v>52.569401289830196</v>
      </c>
      <c r="AK2312"/>
      <c r="AL2312"/>
      <c r="AM2312"/>
      <c r="AN2312"/>
    </row>
    <row r="2313" spans="1:40" x14ac:dyDescent="0.25">
      <c r="A2313"/>
      <c r="B2313">
        <f t="shared" si="1190"/>
        <v>379000</v>
      </c>
      <c r="C2313" s="186" t="str">
        <f t="shared" si="1193"/>
        <v>-5.32064539029917E-07+0.00646180085589371i</v>
      </c>
      <c r="D2313" s="158" t="str">
        <f t="shared" si="1194"/>
        <v>-5.95701003616742+0.0495404732285185i</v>
      </c>
      <c r="E2313" t="str">
        <f t="shared" si="1195"/>
        <v>2870</v>
      </c>
      <c r="F2313" t="str">
        <f t="shared" si="1196"/>
        <v>0.777000777000777</v>
      </c>
      <c r="G2313" t="str">
        <f t="shared" si="1191"/>
        <v>0.777000777000777</v>
      </c>
      <c r="H2313" t="str">
        <f t="shared" si="1197"/>
        <v>9.02020651707838+0.976229713918818i</v>
      </c>
      <c r="I2313" t="str">
        <f t="shared" si="1198"/>
        <v>1488.32951963816i</v>
      </c>
      <c r="J2313" t="str">
        <f t="shared" si="1192"/>
        <v>-1893.7291138808+321.89114585288i</v>
      </c>
      <c r="K2313" t="str">
        <f t="shared" si="1199"/>
        <v>0.129838201445768-0.763855686431801i</v>
      </c>
      <c r="L2313" t="str">
        <f t="shared" si="1200"/>
        <v>0.00951518036796349-0.0469393168568195i</v>
      </c>
      <c r="M2313" t="str">
        <f t="shared" si="1201"/>
        <v>0.139353381813731-0.810795003288621i</v>
      </c>
      <c r="N2313" t="str">
        <f t="shared" si="1202"/>
        <v>-1.68083078358399i</v>
      </c>
      <c r="O2313" t="str">
        <f t="shared" si="1203"/>
        <v>-0.109812549307635-0.993952314758891i</v>
      </c>
      <c r="P2313" t="str">
        <f t="shared" si="1204"/>
        <v>1.10981254930763+0.993952314758891i</v>
      </c>
      <c r="Q2313" t="str">
        <f t="shared" si="1205"/>
        <v>-1.10981254930763+0.686878468825099i</v>
      </c>
      <c r="R2313" t="str">
        <f t="shared" si="1206"/>
        <v>-0.322256522536958-1.09505283778433i</v>
      </c>
      <c r="S2313" t="str">
        <f t="shared" si="1207"/>
        <v>0.173500008594148i</v>
      </c>
      <c r="T2313" t="str">
        <f t="shared" si="1208"/>
        <v>0.189991676766627-0.0559115094296825i</v>
      </c>
      <c r="U2313" t="str">
        <f t="shared" si="1209"/>
        <v>0.0000500000000000001-0.000636263464827279i</v>
      </c>
      <c r="V2313" t="str">
        <f t="shared" si="1210"/>
        <v>3.33333333333333E-06-0.000699889811310005i</v>
      </c>
      <c r="W2313" t="str">
        <f t="shared" si="1211"/>
        <v>0.0000144566246092854-0.000333733170900144i</v>
      </c>
      <c r="X2313" t="str">
        <f t="shared" si="1212"/>
        <v>0.0000165546754681054-0.000333537733721819i</v>
      </c>
      <c r="Y2313" t="str">
        <f t="shared" si="1213"/>
        <v>0.009+0.238132723142106i</v>
      </c>
      <c r="Z2313" t="str">
        <f t="shared" si="1214"/>
        <v>-0.0195713432783078-0.00171670707195072i</v>
      </c>
      <c r="AA2313" t="str">
        <f t="shared" si="1215"/>
        <v>2.22907153194433-58.7886852120554i</v>
      </c>
      <c r="AB2313" t="str">
        <f t="shared" si="1216"/>
        <v>1.31243641200566-0.386229028947665i</v>
      </c>
      <c r="AC2313" t="str">
        <f t="shared" si="1217"/>
        <v>0.869739885632685-1.11793920632673i</v>
      </c>
      <c r="AD2313" t="str">
        <f t="shared" si="1218"/>
        <v>0.784184528383693+0.563894571732253i</v>
      </c>
      <c r="AE2313" t="str">
        <f t="shared" si="1219"/>
        <v>-0.0143795027994078-0.0123823893617369i</v>
      </c>
      <c r="AF2313" t="str">
        <f t="shared" si="1220"/>
        <v>-14.9772165532458-0.926689240690299i</v>
      </c>
      <c r="AG2313" t="str">
        <f t="shared" si="1221"/>
        <v>1.12633301843968-0.162336062102617i</v>
      </c>
      <c r="AH2313" t="str">
        <f t="shared" si="1222"/>
        <v>0.152418964352446+0.198451211365898i</v>
      </c>
      <c r="AI2313">
        <f t="shared" si="1223"/>
        <v>-12.033256102987835</v>
      </c>
      <c r="AJ2313">
        <f t="shared" si="1224"/>
        <v>52.474205784282091</v>
      </c>
      <c r="AK2313"/>
      <c r="AL2313"/>
      <c r="AM2313"/>
      <c r="AN2313"/>
    </row>
    <row r="2314" spans="1:40" x14ac:dyDescent="0.25">
      <c r="A2314"/>
      <c r="B2314">
        <f t="shared" si="1190"/>
        <v>380000</v>
      </c>
      <c r="C2314" s="186" t="str">
        <f t="shared" si="1193"/>
        <v>-5.29267884027143E-07+0.00644479611702891i</v>
      </c>
      <c r="D2314" s="158" t="str">
        <f t="shared" si="1194"/>
        <v>-5.9570100147264+0.0494101035638883i</v>
      </c>
      <c r="E2314" t="str">
        <f t="shared" si="1195"/>
        <v>2870</v>
      </c>
      <c r="F2314" t="str">
        <f t="shared" si="1196"/>
        <v>0.777000777000777</v>
      </c>
      <c r="G2314" t="str">
        <f t="shared" si="1191"/>
        <v>0.777000777000777</v>
      </c>
      <c r="H2314" t="str">
        <f t="shared" si="1197"/>
        <v>9.0207970475195+0.973729391451678i</v>
      </c>
      <c r="I2314" t="str">
        <f t="shared" si="1198"/>
        <v>1492.25651045515i</v>
      </c>
      <c r="J2314" t="str">
        <f t="shared" si="1192"/>
        <v>-1903.74087512888+322.740462860406i</v>
      </c>
      <c r="K2314" t="str">
        <f t="shared" si="1199"/>
        <v>0.129174110838687-0.761956008343462i</v>
      </c>
      <c r="L2314" t="str">
        <f t="shared" si="1200"/>
        <v>0.00946713046875323-0.0468255070155364i</v>
      </c>
      <c r="M2314" t="str">
        <f t="shared" si="1201"/>
        <v>0.13864124130744-0.808781515358998i</v>
      </c>
      <c r="N2314" t="str">
        <f t="shared" si="1202"/>
        <v>-1.68526569330321i</v>
      </c>
      <c r="O2314" t="str">
        <f t="shared" si="1203"/>
        <v>-0.114219543720656-0.993455532891254i</v>
      </c>
      <c r="P2314" t="str">
        <f t="shared" si="1204"/>
        <v>1.11421954372066+0.993455532891254i</v>
      </c>
      <c r="Q2314" t="str">
        <f t="shared" si="1205"/>
        <v>-1.11421954372066+0.691810160411956i</v>
      </c>
      <c r="R2314" t="str">
        <f t="shared" si="1206"/>
        <v>-0.32219458926599-1.09166369431424i</v>
      </c>
      <c r="S2314" t="str">
        <f t="shared" si="1207"/>
        <v>0.173957792257985i</v>
      </c>
      <c r="T2314" t="str">
        <f t="shared" si="1208"/>
        <v>0.189903406151101-0.0560482594261799i</v>
      </c>
      <c r="U2314" t="str">
        <f t="shared" si="1209"/>
        <v>0.00005-0.000634589087288259i</v>
      </c>
      <c r="V2314" t="str">
        <f t="shared" si="1210"/>
        <v>3.33333333333333E-06-0.000698047996017083i</v>
      </c>
      <c r="W2314" t="str">
        <f t="shared" si="1211"/>
        <v>0.0000144565293635832-0.000332857305612715i</v>
      </c>
      <c r="X2314" t="str">
        <f t="shared" si="1212"/>
        <v>0.0000165435620338215-0.000332662451801861i</v>
      </c>
      <c r="Y2314" t="str">
        <f t="shared" si="1213"/>
        <v>0.009+0.238761041672824i</v>
      </c>
      <c r="Z2314" t="str">
        <f t="shared" si="1214"/>
        <v>-0.0194686443506194-0.00170763962614189i</v>
      </c>
      <c r="AA2314" t="str">
        <f t="shared" si="1215"/>
        <v>2.21733641798141-58.6339903633543i</v>
      </c>
      <c r="AB2314" t="str">
        <f t="shared" si="1216"/>
        <v>1.31182665071559-0.387173679143922i</v>
      </c>
      <c r="AC2314" t="str">
        <f t="shared" si="1217"/>
        <v>0.868734360310251-1.11465938593216i</v>
      </c>
      <c r="AD2314" t="str">
        <f t="shared" si="1218"/>
        <v>0.786713021953025+0.563743529881987i</v>
      </c>
      <c r="AE2314" t="str">
        <f t="shared" si="1219"/>
        <v>-0.0143535652397969-0.012318744618924i</v>
      </c>
      <c r="AF2314" t="str">
        <f t="shared" si="1220"/>
        <v>-14.9778070622459-0.92431928788779i</v>
      </c>
      <c r="AG2314" t="str">
        <f t="shared" si="1221"/>
        <v>1.12597216327994-0.162458775173131i</v>
      </c>
      <c r="AH2314" t="str">
        <f t="shared" si="1222"/>
        <v>0.152306432936592+0.197623512512155i</v>
      </c>
      <c r="AI2314">
        <f t="shared" si="1223"/>
        <v>-12.058445828785398</v>
      </c>
      <c r="AJ2314">
        <f t="shared" si="1224"/>
        <v>52.378923996938369</v>
      </c>
      <c r="AK2314"/>
      <c r="AL2314"/>
      <c r="AM2314"/>
      <c r="AN2314"/>
    </row>
    <row r="2315" spans="1:40" x14ac:dyDescent="0.25">
      <c r="A2315"/>
      <c r="B2315">
        <f t="shared" si="1190"/>
        <v>381000</v>
      </c>
      <c r="C2315" s="186" t="str">
        <f t="shared" si="1193"/>
        <v>-5.26493221018192E-07+0.0064278806418834i</v>
      </c>
      <c r="D2315" s="158" t="str">
        <f t="shared" si="1194"/>
        <v>-5.95700999345399+0.0492804182544394i</v>
      </c>
      <c r="E2315" t="str">
        <f t="shared" si="1195"/>
        <v>2870</v>
      </c>
      <c r="F2315" t="str">
        <f t="shared" si="1196"/>
        <v>0.777000777000777</v>
      </c>
      <c r="G2315" t="str">
        <f t="shared" si="1191"/>
        <v>0.777000777000777</v>
      </c>
      <c r="H2315" t="str">
        <f t="shared" si="1197"/>
        <v>9.02138301658692+0.97124166475343i</v>
      </c>
      <c r="I2315" t="str">
        <f t="shared" si="1198"/>
        <v>1496.18350127214i</v>
      </c>
      <c r="J2315" t="str">
        <f t="shared" si="1192"/>
        <v>-1913.77901782952+323.589779867934i</v>
      </c>
      <c r="K2315" t="str">
        <f t="shared" si="1199"/>
        <v>0.128515055719564-0.760065466874978i</v>
      </c>
      <c r="L2315" t="str">
        <f t="shared" si="1200"/>
        <v>0.00941943870748845-0.0467122223833455i</v>
      </c>
      <c r="M2315" t="str">
        <f t="shared" si="1201"/>
        <v>0.137934494427052-0.806777689258323i</v>
      </c>
      <c r="N2315" t="str">
        <f t="shared" si="1202"/>
        <v>-1.68970060302243i</v>
      </c>
      <c r="O2315" t="str">
        <f t="shared" si="1203"/>
        <v>-0.118624291618919-0.99293921135078i</v>
      </c>
      <c r="P2315" t="str">
        <f t="shared" si="1204"/>
        <v>1.11862429161892+0.99293921135078i</v>
      </c>
      <c r="Q2315" t="str">
        <f t="shared" si="1205"/>
        <v>-1.11862429161892+0.69676139167165i</v>
      </c>
      <c r="R2315" t="str">
        <f t="shared" si="1206"/>
        <v>-0.322132455278719-1.08829092870094i</v>
      </c>
      <c r="S2315" t="str">
        <f t="shared" si="1207"/>
        <v>0.174415575921822i</v>
      </c>
      <c r="T2315" t="str">
        <f t="shared" si="1208"/>
        <v>0.189814889099869-0.0561849177105483i</v>
      </c>
      <c r="U2315" t="str">
        <f t="shared" si="1209"/>
        <v>0.0000499999999999999-0.000632923499132646i</v>
      </c>
      <c r="V2315" t="str">
        <f t="shared" si="1210"/>
        <v>3.33333333333333E-06-0.000696215849045913i</v>
      </c>
      <c r="W2315" t="str">
        <f t="shared" si="1211"/>
        <v>0.0000144564338685117-0.000331986044257957i</v>
      </c>
      <c r="X2315" t="str">
        <f t="shared" si="1212"/>
        <v>0.0000165325349893764-0.000331791770209617i</v>
      </c>
      <c r="Y2315" t="str">
        <f t="shared" si="1213"/>
        <v>0.009+0.239389360203542i</v>
      </c>
      <c r="Z2315" t="str">
        <f t="shared" si="1214"/>
        <v>-0.0193667526654736-0.00169865546620353i</v>
      </c>
      <c r="AA2315" t="str">
        <f t="shared" si="1215"/>
        <v>2.20569377906376-58.4801074565334i</v>
      </c>
      <c r="AB2315" t="str">
        <f t="shared" si="1216"/>
        <v>1.31121518708152-0.388117695805387i</v>
      </c>
      <c r="AC2315" t="str">
        <f t="shared" si="1217"/>
        <v>0.867737106133027-1.11139397690316i</v>
      </c>
      <c r="AD2315" t="str">
        <f t="shared" si="1218"/>
        <v>0.78924150038213+0.563581470222795i</v>
      </c>
      <c r="AE2315" t="str">
        <f t="shared" si="1219"/>
        <v>-0.014327714186183-0.0122553923294276i</v>
      </c>
      <c r="AF2315" t="str">
        <f t="shared" si="1220"/>
        <v>-14.9783930100409-0.921961246498991i</v>
      </c>
      <c r="AG2315" t="str">
        <f t="shared" si="1221"/>
        <v>1.1256108506243-0.162580859383264i</v>
      </c>
      <c r="AH2315" t="str">
        <f t="shared" si="1222"/>
        <v>0.152194093981692+0.196799388085785i</v>
      </c>
      <c r="AI2315">
        <f t="shared" si="1223"/>
        <v>-12.083581757639397</v>
      </c>
      <c r="AJ2315">
        <f t="shared" si="1224"/>
        <v>52.28355595566471</v>
      </c>
      <c r="AK2315"/>
      <c r="AL2315"/>
      <c r="AM2315"/>
      <c r="AN2315"/>
    </row>
    <row r="2316" spans="1:40" x14ac:dyDescent="0.25">
      <c r="A2316"/>
      <c r="B2316">
        <f t="shared" si="1190"/>
        <v>382000</v>
      </c>
      <c r="C2316" s="186" t="str">
        <f t="shared" si="1193"/>
        <v>-5.23740320022086E-07+0.00641105372943322i</v>
      </c>
      <c r="D2316" s="158" t="str">
        <f t="shared" si="1194"/>
        <v>-5.95700997234841+0.0491514119256547i</v>
      </c>
      <c r="E2316" t="str">
        <f t="shared" si="1195"/>
        <v>2870</v>
      </c>
      <c r="F2316" t="str">
        <f t="shared" si="1196"/>
        <v>0.777000777000777</v>
      </c>
      <c r="G2316" t="str">
        <f t="shared" si="1191"/>
        <v>0.777000777000777</v>
      </c>
      <c r="H2316" t="str">
        <f t="shared" si="1197"/>
        <v>9.02196447092568+0.968766440302768i</v>
      </c>
      <c r="I2316" t="str">
        <f t="shared" si="1198"/>
        <v>1500.11049208913i</v>
      </c>
      <c r="J2316" t="str">
        <f t="shared" si="1192"/>
        <v>-1923.84354198273+324.439096875461i</v>
      </c>
      <c r="K2316" t="str">
        <f t="shared" si="1199"/>
        <v>0.127860985783085-0.7581839985973i</v>
      </c>
      <c r="L2316" t="str">
        <f t="shared" si="1200"/>
        <v>0.00937210158360619-0.0465994595396026i</v>
      </c>
      <c r="M2316" t="str">
        <f t="shared" si="1201"/>
        <v>0.137233087366691-0.804783458136903i</v>
      </c>
      <c r="N2316" t="str">
        <f t="shared" si="1202"/>
        <v>-1.69413551274165i</v>
      </c>
      <c r="O2316" t="str">
        <f t="shared" si="1203"/>
        <v>-0.123026706368116-0.992403360292685i</v>
      </c>
      <c r="P2316" t="str">
        <f t="shared" si="1204"/>
        <v>1.12302670636812+0.992403360292685i</v>
      </c>
      <c r="Q2316" t="str">
        <f t="shared" si="1205"/>
        <v>-1.12302670636812+0.701732152448965i</v>
      </c>
      <c r="R2316" t="str">
        <f t="shared" si="1206"/>
        <v>-0.322070120252902-1.08493441171814i</v>
      </c>
      <c r="S2316" t="str">
        <f t="shared" si="1207"/>
        <v>0.174873359585658i</v>
      </c>
      <c r="T2316" t="str">
        <f t="shared" si="1208"/>
        <v>0.189726125507241-0.0563214839507818i</v>
      </c>
      <c r="U2316" t="str">
        <f t="shared" si="1209"/>
        <v>0.0000499999999999999-0.000631266631333869i</v>
      </c>
      <c r="V2316" t="str">
        <f t="shared" si="1210"/>
        <v>3.33333333333333E-06-0.000694393294467258i</v>
      </c>
      <c r="W2316" t="str">
        <f t="shared" si="1211"/>
        <v>0.0000144563381240834-0.000331119350679013i</v>
      </c>
      <c r="X2316" t="str">
        <f t="shared" si="1212"/>
        <v>0.000016521593428814-0.000330925652822201i</v>
      </c>
      <c r="Y2316" t="str">
        <f t="shared" si="1213"/>
        <v>0.009+0.24001767873426i</v>
      </c>
      <c r="Z2316" t="str">
        <f t="shared" si="1214"/>
        <v>-0.0192656597856978-0.0016897535648755i</v>
      </c>
      <c r="AA2316" t="str">
        <f t="shared" si="1215"/>
        <v>2.19414264561135-58.3270301162899i</v>
      </c>
      <c r="AB2316" t="str">
        <f t="shared" si="1216"/>
        <v>1.31060202037333-0.389061076638608i</v>
      </c>
      <c r="AC2316" t="str">
        <f t="shared" si="1217"/>
        <v>0.866748042881169-1.10814287891859i</v>
      </c>
      <c r="AD2316" t="str">
        <f t="shared" si="1218"/>
        <v>0.791769917024862+0.5634083891683i</v>
      </c>
      <c r="AE2316" t="str">
        <f t="shared" si="1219"/>
        <v>-0.0143019485158733-0.0121923303859784i</v>
      </c>
      <c r="AF2316" t="str">
        <f t="shared" si="1220"/>
        <v>-14.9789744432741-0.919615028377113i</v>
      </c>
      <c r="AG2316" t="str">
        <f t="shared" si="1221"/>
        <v>1.12524908308815-0.162702309707322i</v>
      </c>
      <c r="AH2316" t="str">
        <f t="shared" si="1222"/>
        <v>0.152081942318699+0.195978809172289i</v>
      </c>
      <c r="AI2316">
        <f t="shared" si="1223"/>
        <v>-12.108664265312008</v>
      </c>
      <c r="AJ2316">
        <f t="shared" si="1224"/>
        <v>52.18810168685831</v>
      </c>
      <c r="AK2316"/>
      <c r="AL2316"/>
      <c r="AM2316"/>
      <c r="AN2316"/>
    </row>
    <row r="2317" spans="1:40" x14ac:dyDescent="0.25">
      <c r="A2317"/>
      <c r="B2317">
        <f t="shared" si="1190"/>
        <v>383000</v>
      </c>
      <c r="C2317" s="186" t="str">
        <f t="shared" si="1193"/>
        <v>-5.21008954056286E-07+0.00639431468597577i</v>
      </c>
      <c r="D2317" s="158" t="str">
        <f t="shared" si="1194"/>
        <v>-5.95700995140794+0.0490230792591476i</v>
      </c>
      <c r="E2317" t="str">
        <f t="shared" si="1195"/>
        <v>2870</v>
      </c>
      <c r="F2317" t="str">
        <f t="shared" si="1196"/>
        <v>0.777000777000777</v>
      </c>
      <c r="G2317" t="str">
        <f t="shared" si="1191"/>
        <v>0.777000777000777</v>
      </c>
      <c r="H2317" t="str">
        <f t="shared" si="1197"/>
        <v>9.02254145658888+0.966303625486767i</v>
      </c>
      <c r="I2317" t="str">
        <f t="shared" si="1198"/>
        <v>1504.03748290611i</v>
      </c>
      <c r="J2317" t="str">
        <f t="shared" si="1192"/>
        <v>-1933.9344475885+325.288413882989i</v>
      </c>
      <c r="K2317" t="str">
        <f t="shared" si="1199"/>
        <v>0.127211851344503-0.756311540641402i</v>
      </c>
      <c r="L2317" t="str">
        <f t="shared" si="1200"/>
        <v>0.00932511563857773-0.0464872150909566i</v>
      </c>
      <c r="M2317" t="str">
        <f t="shared" si="1201"/>
        <v>0.136536966983081-0.802798755732359i</v>
      </c>
      <c r="N2317" t="str">
        <f t="shared" si="1202"/>
        <v>-1.69857042246087i</v>
      </c>
      <c r="O2317" t="str">
        <f t="shared" si="1203"/>
        <v>-0.127426701379829-0.991847990256297i</v>
      </c>
      <c r="P2317" t="str">
        <f t="shared" si="1204"/>
        <v>1.12742670137983+0.991847990256297i</v>
      </c>
      <c r="Q2317" t="str">
        <f t="shared" si="1205"/>
        <v>-1.12742670137983+0.706722432204573i</v>
      </c>
      <c r="R2317" t="str">
        <f t="shared" si="1206"/>
        <v>-0.322007583865067-1.08159401548794i</v>
      </c>
      <c r="S2317" t="str">
        <f t="shared" si="1207"/>
        <v>0.175331143249495i</v>
      </c>
      <c r="T2317" t="str">
        <f t="shared" si="1208"/>
        <v>0.189637115267313-0.0564579578140698i</v>
      </c>
      <c r="U2317" t="str">
        <f t="shared" si="1209"/>
        <v>0.0000499999999999999-0.00062961841558626i</v>
      </c>
      <c r="V2317" t="str">
        <f t="shared" si="1210"/>
        <v>3.33333333333333E-06-0.000692580257144888i</v>
      </c>
      <c r="W2317" t="str">
        <f t="shared" si="1211"/>
        <v>0.0000144562421303111-0.000330257189096646i</v>
      </c>
      <c r="X2317" t="str">
        <f t="shared" si="1212"/>
        <v>0.0000165107364579893-0.000330064063893916i</v>
      </c>
      <c r="Y2317" t="str">
        <f t="shared" si="1213"/>
        <v>0.009+0.240645997264978i</v>
      </c>
      <c r="Z2317" t="str">
        <f t="shared" si="1214"/>
        <v>-0.0191653573840494-0.00168093291049153i</v>
      </c>
      <c r="AA2317" t="str">
        <f t="shared" si="1215"/>
        <v>2.18268206072471-58.1747520338869i</v>
      </c>
      <c r="AB2317" t="str">
        <f t="shared" si="1216"/>
        <v>1.30998714985947-0.390003819344575i</v>
      </c>
      <c r="AC2317" t="str">
        <f t="shared" si="1217"/>
        <v>0.86576709132793-1.10490599253769i</v>
      </c>
      <c r="AD2317" t="str">
        <f t="shared" si="1218"/>
        <v>0.794298225195952+0.563224283321466i</v>
      </c>
      <c r="AE2317" t="str">
        <f t="shared" si="1219"/>
        <v>-0.0142762671215735-0.0121295567047079i</v>
      </c>
      <c r="AF2317" t="str">
        <f t="shared" si="1220"/>
        <v>-14.9795514079968-0.917280546227619i</v>
      </c>
      <c r="AG2317" t="str">
        <f t="shared" si="1221"/>
        <v>1.12488686330146-0.162823121163546i</v>
      </c>
      <c r="AH2317" t="str">
        <f t="shared" si="1222"/>
        <v>0.151969972832318+0.195161747176184i</v>
      </c>
      <c r="AI2317">
        <f t="shared" si="1223"/>
        <v>-12.133693724899571</v>
      </c>
      <c r="AJ2317">
        <f t="shared" si="1224"/>
        <v>52.092561215468216</v>
      </c>
      <c r="AK2317"/>
      <c r="AL2317"/>
      <c r="AM2317"/>
      <c r="AN2317"/>
    </row>
    <row r="2318" spans="1:40" x14ac:dyDescent="0.25">
      <c r="A2318"/>
      <c r="B2318">
        <f t="shared" si="1190"/>
        <v>384000</v>
      </c>
      <c r="C2318" s="186" t="str">
        <f t="shared" si="1193"/>
        <v>-5.18298899089911E-07+0.00637766282503462i</v>
      </c>
      <c r="D2318" s="158" t="str">
        <f t="shared" si="1194"/>
        <v>-5.95700993063085+0.0488954149919321i</v>
      </c>
      <c r="E2318" t="str">
        <f t="shared" si="1195"/>
        <v>2870</v>
      </c>
      <c r="F2318" t="str">
        <f t="shared" si="1196"/>
        <v>0.777000777000777</v>
      </c>
      <c r="G2318" t="str">
        <f t="shared" si="1191"/>
        <v>0.777000777000777</v>
      </c>
      <c r="H2318" t="str">
        <f t="shared" si="1197"/>
        <v>9.0231140190465+0.963853128590079i</v>
      </c>
      <c r="I2318" t="str">
        <f t="shared" si="1198"/>
        <v>1507.9644737231i</v>
      </c>
      <c r="J2318" t="str">
        <f t="shared" si="1192"/>
        <v>-1944.05173464684+326.137730890516i</v>
      </c>
      <c r="K2318" t="str">
        <f t="shared" si="1199"/>
        <v>0.126567603330559-0.754448030692486i</v>
      </c>
      <c r="L2318" t="str">
        <f t="shared" si="1200"/>
        <v>0.00927847745531394-0.0463754856711125i</v>
      </c>
      <c r="M2318" t="str">
        <f t="shared" si="1201"/>
        <v>0.135846080785873-0.800823516363598i</v>
      </c>
      <c r="N2318" t="str">
        <f t="shared" si="1202"/>
        <v>-1.70300533218008i</v>
      </c>
      <c r="O2318" t="str">
        <f t="shared" si="1203"/>
        <v>-0.131824190113219-0.991273112164853i</v>
      </c>
      <c r="P2318" t="str">
        <f t="shared" si="1204"/>
        <v>1.13182419011322+0.991273112164853i</v>
      </c>
      <c r="Q2318" t="str">
        <f t="shared" si="1205"/>
        <v>-1.13182419011322+0.711732220015227i</v>
      </c>
      <c r="R2318" t="str">
        <f t="shared" si="1206"/>
        <v>-0.321944845790546-1.07826961346332i</v>
      </c>
      <c r="S2318" t="str">
        <f t="shared" si="1207"/>
        <v>0.175788926913332i</v>
      </c>
      <c r="T2318" t="str">
        <f t="shared" si="1208"/>
        <v>0.18954785827397-0.0565943389667982i</v>
      </c>
      <c r="U2318" t="str">
        <f t="shared" si="1209"/>
        <v>0.0000500000000000001-0.000627978784295675i</v>
      </c>
      <c r="V2318" t="str">
        <f t="shared" si="1210"/>
        <v>3.33333333333333E-06-0.000690776662725239i</v>
      </c>
      <c r="W2318" t="str">
        <f t="shared" si="1211"/>
        <v>0.0000144561458872074-0.000329399524104322i</v>
      </c>
      <c r="X2318" t="str">
        <f t="shared" si="1212"/>
        <v>0.0000164999631943838-0.000329206968051344i</v>
      </c>
      <c r="Y2318" t="str">
        <f t="shared" si="1213"/>
        <v>0.009+0.241274315795696i</v>
      </c>
      <c r="Z2318" t="str">
        <f t="shared" si="1214"/>
        <v>-0.0190658372415013-0.00167219250670014i</v>
      </c>
      <c r="AA2318" t="str">
        <f t="shared" si="1215"/>
        <v>2.17131107998615-58.0232669662858i</v>
      </c>
      <c r="AB2318" t="str">
        <f t="shared" si="1216"/>
        <v>1.3093705748069-0.390945921618728i</v>
      </c>
      <c r="AC2318" t="str">
        <f t="shared" si="1217"/>
        <v>0.864794173225146-1.10168321919101i</v>
      </c>
      <c r="AD2318" t="str">
        <f t="shared" si="1218"/>
        <v>0.796826378171726+0.56302914947491i</v>
      </c>
      <c r="AE2318" t="str">
        <f t="shared" si="1219"/>
        <v>-0.0142506689111514-0.0120670692248293i</v>
      </c>
      <c r="AF2318" t="str">
        <f t="shared" si="1220"/>
        <v>-14.9801239496773-0.914957713598147i</v>
      </c>
      <c r="AG2318" t="str">
        <f t="shared" si="1221"/>
        <v>1.12452419390859-0.162943288813692i</v>
      </c>
      <c r="AH2318" t="str">
        <f t="shared" si="1222"/>
        <v>0.151858180460207+0.194348173816779i</v>
      </c>
      <c r="AI2318">
        <f t="shared" si="1223"/>
        <v>-12.158670506863391</v>
      </c>
      <c r="AJ2318">
        <f t="shared" si="1224"/>
        <v>51.99693456501268</v>
      </c>
      <c r="AK2318"/>
      <c r="AL2318"/>
      <c r="AM2318"/>
      <c r="AN2318"/>
    </row>
    <row r="2319" spans="1:40" x14ac:dyDescent="0.25">
      <c r="A2319"/>
      <c r="B2319">
        <f t="shared" si="1190"/>
        <v>385000</v>
      </c>
      <c r="C2319" s="186" t="str">
        <f t="shared" si="1193"/>
        <v>-5.15609933997779E-07+0.00636109746726549i</v>
      </c>
      <c r="D2319" s="158" t="str">
        <f t="shared" si="1194"/>
        <v>-5.95700991001545+0.0487684139157021i</v>
      </c>
      <c r="E2319" t="str">
        <f t="shared" si="1195"/>
        <v>2870</v>
      </c>
      <c r="F2319" t="str">
        <f t="shared" si="1196"/>
        <v>0.777000777000777</v>
      </c>
      <c r="G2319" t="str">
        <f t="shared" si="1191"/>
        <v>0.777000777000777</v>
      </c>
      <c r="H2319" t="str">
        <f t="shared" si="1197"/>
        <v>9.02368220319429+0.961414858784332i</v>
      </c>
      <c r="I2319" t="str">
        <f t="shared" si="1198"/>
        <v>1511.89146454009i</v>
      </c>
      <c r="J2319" t="str">
        <f t="shared" si="1192"/>
        <v>-1954.19540315774+326.987047898044i</v>
      </c>
      <c r="K2319" t="str">
        <f t="shared" si="1199"/>
        <v>0.125928193270569-0.752593406984234i</v>
      </c>
      <c r="L2319" t="str">
        <f t="shared" si="1200"/>
        <v>0.0092321836575803-0.0462642679405974i</v>
      </c>
      <c r="M2319" t="str">
        <f t="shared" si="1201"/>
        <v>0.135160376928149-0.798857674924832i</v>
      </c>
      <c r="N2319" t="str">
        <f t="shared" si="1202"/>
        <v>-1.7074402418993i</v>
      </c>
      <c r="O2319" t="str">
        <f t="shared" si="1203"/>
        <v>-0.136219086076777-0.990678737325278i</v>
      </c>
      <c r="P2319" t="str">
        <f t="shared" si="1204"/>
        <v>1.13621908607678+0.990678737325278i</v>
      </c>
      <c r="Q2319" t="str">
        <f t="shared" si="1205"/>
        <v>-1.13621908607678+0.716761504574022i</v>
      </c>
      <c r="R2319" t="str">
        <f t="shared" si="1206"/>
        <v>-0.321881905703458-1.07496108041078i</v>
      </c>
      <c r="S2319" t="str">
        <f t="shared" si="1207"/>
        <v>0.176246710577169i</v>
      </c>
      <c r="T2319" t="str">
        <f t="shared" si="1208"/>
        <v>0.18945835442088-0.056730627074545i</v>
      </c>
      <c r="U2319" t="str">
        <f t="shared" si="1209"/>
        <v>0.0000500000000000001-0.000626347670570231i</v>
      </c>
      <c r="V2319" t="str">
        <f t="shared" si="1210"/>
        <v>3.33333333333333E-06-0.000688982437627255i</v>
      </c>
      <c r="W2319" t="str">
        <f t="shared" si="1211"/>
        <v>0.0000144560493947854-0.000328546320663356i</v>
      </c>
      <c r="X2319" t="str">
        <f t="shared" si="1212"/>
        <v>0.000016489272766925-0.000328354330288505i</v>
      </c>
      <c r="Y2319" t="str">
        <f t="shared" si="1213"/>
        <v>0.009+0.241902634326414i</v>
      </c>
      <c r="Z2319" t="str">
        <f t="shared" si="1214"/>
        <v>-0.0189670912455592-0.00166353137219149i</v>
      </c>
      <c r="AA2319" t="str">
        <f t="shared" si="1215"/>
        <v>2.16002877126495-57.8725687352943i</v>
      </c>
      <c r="AB2319" t="str">
        <f t="shared" si="1216"/>
        <v>1.30875229448111-0.391887381150926i</v>
      </c>
      <c r="AC2319" t="str">
        <f t="shared" si="1217"/>
        <v>0.863829211289037-1.09847446117146i</v>
      </c>
      <c r="AD2319" t="str">
        <f t="shared" si="1218"/>
        <v>0.799354329190832+0.562822984611214i</v>
      </c>
      <c r="AE2319" t="str">
        <f t="shared" si="1219"/>
        <v>-0.0142251528074041-0.0120048659083249i</v>
      </c>
      <c r="AF2319" t="str">
        <f t="shared" si="1220"/>
        <v>-14.9806921132097-0.91264644486863i</v>
      </c>
      <c r="AG2319" t="str">
        <f t="shared" si="1221"/>
        <v>1.12416107756818-0.163062807762625i</v>
      </c>
      <c r="AH2319" t="str">
        <f t="shared" si="1222"/>
        <v>0.151746560192181+0.193538061124016i</v>
      </c>
      <c r="AI2319">
        <f t="shared" si="1223"/>
        <v>-12.183594979060434</v>
      </c>
      <c r="AJ2319">
        <f t="shared" si="1224"/>
        <v>51.901221757598115</v>
      </c>
      <c r="AK2319"/>
      <c r="AL2319"/>
      <c r="AM2319"/>
      <c r="AN2319"/>
    </row>
    <row r="2320" spans="1:40" x14ac:dyDescent="0.25">
      <c r="A2320"/>
      <c r="B2320">
        <f t="shared" si="1190"/>
        <v>386000</v>
      </c>
      <c r="C2320" s="186" t="str">
        <f t="shared" si="1193"/>
        <v>-5.12941840515308E-07+0.00634461794036391i</v>
      </c>
      <c r="D2320" s="158" t="str">
        <f t="shared" si="1194"/>
        <v>-5.95700988956007+0.0486420708761233i</v>
      </c>
      <c r="E2320" t="str">
        <f t="shared" si="1195"/>
        <v>2870</v>
      </c>
      <c r="F2320" t="str">
        <f t="shared" si="1196"/>
        <v>0.777000777000777</v>
      </c>
      <c r="G2320" t="str">
        <f t="shared" si="1191"/>
        <v>0.777000777000777</v>
      </c>
      <c r="H2320" t="str">
        <f t="shared" si="1197"/>
        <v>9.0242460533624+0.958988726117572i</v>
      </c>
      <c r="I2320" t="str">
        <f t="shared" si="1198"/>
        <v>1515.81845535708i</v>
      </c>
      <c r="J2320" t="str">
        <f t="shared" si="1192"/>
        <v>-1964.3654531212+327.836364905571i</v>
      </c>
      <c r="K2320" t="str">
        <f t="shared" si="1199"/>
        <v>0.125293573287654-0.750747608293147i</v>
      </c>
      <c r="L2320" t="str">
        <f t="shared" si="1200"/>
        <v>0.00918623090942134-0.0461535585865273i</v>
      </c>
      <c r="M2320" t="str">
        <f t="shared" si="1201"/>
        <v>0.134479804197075-0.796901166879674i</v>
      </c>
      <c r="N2320" t="str">
        <f t="shared" si="1202"/>
        <v>-1.71187515161852i</v>
      </c>
      <c r="O2320" t="str">
        <f t="shared" si="1203"/>
        <v>-0.140611302829954-0.990064877427971i</v>
      </c>
      <c r="P2320" t="str">
        <f t="shared" si="1204"/>
        <v>1.14061130282995+0.990064877427971i</v>
      </c>
      <c r="Q2320" t="str">
        <f t="shared" si="1205"/>
        <v>-1.14061130282995+0.721810274190549i</v>
      </c>
      <c r="R2320" t="str">
        <f t="shared" si="1206"/>
        <v>-0.321818763276693-1.0716682923934i</v>
      </c>
      <c r="S2320" t="str">
        <f t="shared" si="1207"/>
        <v>0.176704494241006i</v>
      </c>
      <c r="T2320" t="str">
        <f t="shared" si="1208"/>
        <v>0.189368603601498-0.0568668218020741i</v>
      </c>
      <c r="U2320" t="str">
        <f t="shared" si="1209"/>
        <v>0.0000500000000000001-0.00062472500821124i</v>
      </c>
      <c r="V2320" t="str">
        <f t="shared" si="1210"/>
        <v>3.33333333333333E-06-0.000687197509032364i</v>
      </c>
      <c r="W2320" t="str">
        <f t="shared" si="1211"/>
        <v>0.0000144559526530573-0.00032769754409817i</v>
      </c>
      <c r="X2320" t="str">
        <f t="shared" si="1212"/>
        <v>0.0000164786643158076-0.000327506115962117i</v>
      </c>
      <c r="Y2320" t="str">
        <f t="shared" si="1213"/>
        <v>0.009+0.242530952857132i</v>
      </c>
      <c r="Z2320" t="str">
        <f t="shared" si="1214"/>
        <v>-0.0188691113886096-0.00165494854042955i</v>
      </c>
      <c r="AA2320" t="str">
        <f t="shared" si="1215"/>
        <v>2.14883421452588-57.7226512267265i</v>
      </c>
      <c r="AB2320" t="str">
        <f t="shared" si="1216"/>
        <v>1.30813230814608-0.392828195625404i</v>
      </c>
      <c r="AC2320" t="str">
        <f t="shared" si="1217"/>
        <v>0.862872129186231-1.09527962162541i</v>
      </c>
      <c r="AD2320" t="str">
        <f t="shared" si="1218"/>
        <v>0.801882031454969+0.562605785903225i</v>
      </c>
      <c r="AE2320" t="str">
        <f t="shared" si="1219"/>
        <v>-0.0141997177478306-0.0119429447396373i</v>
      </c>
      <c r="AF2320" t="str">
        <f t="shared" si="1220"/>
        <v>-14.9812559429225-0.910346655241449i</v>
      </c>
      <c r="AG2320" t="str">
        <f t="shared" si="1221"/>
        <v>1.12379751695298-0.163181673157906i</v>
      </c>
      <c r="AH2320" t="str">
        <f t="shared" si="1222"/>
        <v>0.151635107069453+0.192731381434375i</v>
      </c>
      <c r="AI2320">
        <f t="shared" si="1223"/>
        <v>-12.208467506773237</v>
      </c>
      <c r="AJ2320">
        <f t="shared" si="1224"/>
        <v>51.805422813932914</v>
      </c>
      <c r="AK2320"/>
      <c r="AL2320"/>
      <c r="AM2320"/>
      <c r="AN2320"/>
    </row>
    <row r="2321" spans="1:40" x14ac:dyDescent="0.25">
      <c r="A2321"/>
      <c r="B2321">
        <f t="shared" si="1190"/>
        <v>387000</v>
      </c>
      <c r="C2321" s="186" t="str">
        <f t="shared" si="1193"/>
        <v>-5.10294403194234E-07+0.00632822357897439i</v>
      </c>
      <c r="D2321" s="158" t="str">
        <f t="shared" si="1194"/>
        <v>-5.95700986926305+0.048516380772137i</v>
      </c>
      <c r="E2321" t="str">
        <f t="shared" si="1195"/>
        <v>2870</v>
      </c>
      <c r="F2321" t="str">
        <f t="shared" si="1196"/>
        <v>0.777000777000777</v>
      </c>
      <c r="G2321" t="str">
        <f t="shared" si="1191"/>
        <v>0.777000777000777</v>
      </c>
      <c r="H2321" t="str">
        <f t="shared" si="1197"/>
        <v>9.02480561332383+0.956574641503946i</v>
      </c>
      <c r="I2321" t="str">
        <f t="shared" si="1198"/>
        <v>1519.74544617406i</v>
      </c>
      <c r="J2321" t="str">
        <f t="shared" si="1192"/>
        <v>-1974.56188453723+328.685681913099i</v>
      </c>
      <c r="K2321" t="str">
        <f t="shared" si="1199"/>
        <v>0.124663696090116-0.748910573932934i</v>
      </c>
      <c r="L2321" t="str">
        <f t="shared" si="1200"/>
        <v>0.00914061591459436-0.0460433543223761i</v>
      </c>
      <c r="M2321" t="str">
        <f t="shared" si="1201"/>
        <v>0.13380431200471-0.79495392825531i</v>
      </c>
      <c r="N2321" t="str">
        <f t="shared" si="1202"/>
        <v>-1.71631006133774i</v>
      </c>
      <c r="O2321" t="str">
        <f t="shared" si="1203"/>
        <v>-0.14500075398491-0.989431544546568i</v>
      </c>
      <c r="P2321" t="str">
        <f t="shared" si="1204"/>
        <v>1.14500075398491+0.989431544546568i</v>
      </c>
      <c r="Q2321" t="str">
        <f t="shared" si="1205"/>
        <v>-1.14500075398491+0.726878516791172i</v>
      </c>
      <c r="R2321" t="str">
        <f t="shared" si="1206"/>
        <v>-0.321755418181954-1.06839112675406i</v>
      </c>
      <c r="S2321" t="str">
        <f t="shared" si="1207"/>
        <v>0.177162277904842i</v>
      </c>
      <c r="T2321" t="str">
        <f t="shared" si="1208"/>
        <v>0.18927860570907-0.05700292281334i</v>
      </c>
      <c r="U2321" t="str">
        <f t="shared" si="1209"/>
        <v>0.00005-0.000623110731704234i</v>
      </c>
      <c r="V2321" t="str">
        <f t="shared" si="1210"/>
        <v>3.33333333333333E-06-0.000685421804874657i</v>
      </c>
      <c r="W2321" t="str">
        <f t="shared" si="1211"/>
        <v>0.0000144558556620364-0.000326853160091579i</v>
      </c>
      <c r="X2321" t="str">
        <f t="shared" si="1212"/>
        <v>0.000016468136992321-0.000326662290786886i</v>
      </c>
      <c r="Y2321" t="str">
        <f t="shared" si="1213"/>
        <v>0.009+0.24315927138785i</v>
      </c>
      <c r="Z2321" t="str">
        <f t="shared" si="1214"/>
        <v>-0.0187718897662957-0.00164644305939002i</v>
      </c>
      <c r="AA2321" t="str">
        <f t="shared" si="1215"/>
        <v>2.1377265016412-57.5735083895758i</v>
      </c>
      <c r="AB2321" t="str">
        <f t="shared" si="1216"/>
        <v>1.30751061506438-0.393768362720806i</v>
      </c>
      <c r="AC2321" t="str">
        <f t="shared" si="1217"/>
        <v>0.861922851519978-1.09209860454402i</v>
      </c>
      <c r="AD2321" t="str">
        <f t="shared" si="1218"/>
        <v>0.804409438129627+0.562377550714426i</v>
      </c>
      <c r="AE2321" t="str">
        <f t="shared" si="1219"/>
        <v>-0.0141743626844067-0.0118813037253669i</v>
      </c>
      <c r="AF2321" t="str">
        <f t="shared" si="1220"/>
        <v>-14.9818154825869-0.908058260731809i</v>
      </c>
      <c r="AG2321" t="str">
        <f t="shared" si="1221"/>
        <v>1.12343351474978-0.163299880189405i</v>
      </c>
      <c r="AH2321" t="str">
        <f t="shared" si="1222"/>
        <v>0.151523816183842+0.191928107386836i</v>
      </c>
      <c r="AI2321">
        <f t="shared" si="1223"/>
        <v>-12.23328845274067</v>
      </c>
      <c r="AJ2321">
        <f t="shared" si="1224"/>
        <v>51.709537753348449</v>
      </c>
      <c r="AK2321"/>
      <c r="AL2321"/>
      <c r="AM2321"/>
      <c r="AN2321"/>
    </row>
    <row r="2322" spans="1:40" x14ac:dyDescent="0.25">
      <c r="A2322"/>
      <c r="B2322">
        <f t="shared" si="1190"/>
        <v>388000</v>
      </c>
      <c r="C2322" s="186" t="str">
        <f t="shared" si="1193"/>
        <v>-5.07667409359096E-07+0.0063119137246007i</v>
      </c>
      <c r="D2322" s="158" t="str">
        <f t="shared" si="1194"/>
        <v>-5.95700984912276+0.0483913385552721i</v>
      </c>
      <c r="E2322" t="str">
        <f t="shared" si="1195"/>
        <v>2870</v>
      </c>
      <c r="F2322" t="str">
        <f t="shared" si="1196"/>
        <v>0.777000777000777</v>
      </c>
      <c r="G2322" t="str">
        <f t="shared" si="1191"/>
        <v>0.777000777000777</v>
      </c>
      <c r="H2322" t="str">
        <f t="shared" si="1197"/>
        <v>9.0253609263028+0.954172516713482i</v>
      </c>
      <c r="I2322" t="str">
        <f t="shared" si="1198"/>
        <v>1523.67243699105i</v>
      </c>
      <c r="J2322" t="str">
        <f t="shared" si="1192"/>
        <v>-1984.78469740583+329.534998920626i</v>
      </c>
      <c r="K2322" t="str">
        <f t="shared" si="1199"/>
        <v>0.124038514962968-0.747082243748992i</v>
      </c>
      <c r="L2322" t="str">
        <f t="shared" si="1200"/>
        <v>0.00909533541601226-0.0459336518877459i</v>
      </c>
      <c r="M2322" t="str">
        <f t="shared" si="1201"/>
        <v>0.13313385037898-0.793015895636738i</v>
      </c>
      <c r="N2322" t="str">
        <f t="shared" si="1202"/>
        <v>-1.72074497105696i</v>
      </c>
      <c r="O2322" t="str">
        <f t="shared" si="1203"/>
        <v>-0.149387353208199-0.98877875113771i</v>
      </c>
      <c r="P2322" t="str">
        <f t="shared" si="1204"/>
        <v>1.1493873532082+0.98877875113771i</v>
      </c>
      <c r="Q2322" t="str">
        <f t="shared" si="1205"/>
        <v>-1.1493873532082+0.73196621991925i</v>
      </c>
      <c r="R2322" t="str">
        <f t="shared" si="1206"/>
        <v>-0.321691870089693-1.06512946209898i</v>
      </c>
      <c r="S2322" t="str">
        <f t="shared" si="1207"/>
        <v>0.177620061568679i</v>
      </c>
      <c r="T2322" t="str">
        <f t="shared" si="1208"/>
        <v>0.189188360636635-0.0571389297714748i</v>
      </c>
      <c r="U2322" t="str">
        <f t="shared" si="1209"/>
        <v>0.0000499999999999999-0.00062150477621015i</v>
      </c>
      <c r="V2322" t="str">
        <f t="shared" si="1210"/>
        <v>3.33333333333333E-06-0.000683655253831164i</v>
      </c>
      <c r="W2322" t="str">
        <f t="shared" si="1211"/>
        <v>0.0000144557584217353-0.000326013134680189i</v>
      </c>
      <c r="X2322" t="str">
        <f t="shared" si="1212"/>
        <v>0.0000164576899586759-0.000325822820830914i</v>
      </c>
      <c r="Y2322" t="str">
        <f t="shared" si="1213"/>
        <v>0.009+0.243787589918568i</v>
      </c>
      <c r="Z2322" t="str">
        <f t="shared" si="1214"/>
        <v>-0.0186754185759252-0.00163801399130347i</v>
      </c>
      <c r="AA2322" t="str">
        <f t="shared" si="1215"/>
        <v>2.12670473620622-57.4251342352017i</v>
      </c>
      <c r="AB2322" t="str">
        <f t="shared" si="1216"/>
        <v>1.30688721449714-0.394707880110094i</v>
      </c>
      <c r="AC2322" t="str">
        <f t="shared" si="1217"/>
        <v>0.86098130381668-1.08893131475463i</v>
      </c>
      <c r="AD2322" t="str">
        <f t="shared" si="1218"/>
        <v>0.806936502344737+0.562138276599226i</v>
      </c>
      <c r="AE2322" t="str">
        <f t="shared" si="1219"/>
        <v>-0.0141490865833642-0.0118199408939739i</v>
      </c>
      <c r="AF2322" t="str">
        <f t="shared" si="1220"/>
        <v>-14.9823707754256-0.90578117815821i</v>
      </c>
      <c r="AG2322" t="str">
        <f t="shared" si="1221"/>
        <v>1.12306907365919-0.163417424088887i</v>
      </c>
      <c r="AH2322" t="str">
        <f t="shared" si="1222"/>
        <v>0.151412682677034+0.191128211918942i</v>
      </c>
      <c r="AI2322">
        <f t="shared" si="1223"/>
        <v>-12.258058177186431</v>
      </c>
      <c r="AJ2322">
        <f t="shared" si="1224"/>
        <v>51.613566593817893</v>
      </c>
      <c r="AK2322"/>
      <c r="AL2322"/>
      <c r="AM2322"/>
      <c r="AN2322"/>
    </row>
    <row r="2323" spans="1:40" x14ac:dyDescent="0.25">
      <c r="A2323"/>
      <c r="B2323">
        <f t="shared" si="1190"/>
        <v>389000</v>
      </c>
      <c r="C2323" s="186" t="str">
        <f t="shared" si="1193"/>
        <v>-5.05060649064532E-07+0.00629568772551778i</v>
      </c>
      <c r="D2323" s="158" t="str">
        <f t="shared" si="1194"/>
        <v>-5.9570098291376+0.0482669392289697i</v>
      </c>
      <c r="E2323" t="str">
        <f t="shared" si="1195"/>
        <v>2870</v>
      </c>
      <c r="F2323" t="str">
        <f t="shared" si="1196"/>
        <v>0.777000777000777</v>
      </c>
      <c r="G2323" t="str">
        <f t="shared" si="1191"/>
        <v>0.777000777000777</v>
      </c>
      <c r="H2323" t="str">
        <f t="shared" si="1197"/>
        <v>9.02591203498297+0.951782264362025i</v>
      </c>
      <c r="I2323" t="str">
        <f t="shared" si="1198"/>
        <v>1527.59942780804i</v>
      </c>
      <c r="J2323" t="str">
        <f t="shared" si="1192"/>
        <v>-1995.03389172698+330.384315928153i</v>
      </c>
      <c r="K2323" t="str">
        <f t="shared" si="1199"/>
        <v>0.123417983759593-0.745262558112906i</v>
      </c>
      <c r="L2323" t="str">
        <f t="shared" si="1200"/>
        <v>0.0090503861951953-0.0458244480481401i</v>
      </c>
      <c r="M2323" t="str">
        <f t="shared" si="1201"/>
        <v>0.132468369954788-0.791087006161046i</v>
      </c>
      <c r="N2323" t="str">
        <f t="shared" si="1202"/>
        <v>-1.72517988077618i</v>
      </c>
      <c r="O2323" t="str">
        <f t="shared" si="1203"/>
        <v>-0.153771014222468-0.988106510040792i</v>
      </c>
      <c r="P2323" t="str">
        <f t="shared" si="1204"/>
        <v>1.15377101422247+0.988106510040792i</v>
      </c>
      <c r="Q2323" t="str">
        <f t="shared" si="1205"/>
        <v>-1.15377101422247+0.737073370735388i</v>
      </c>
      <c r="R2323" t="str">
        <f t="shared" si="1206"/>
        <v>-0.32162811866915-1.06188317828143i</v>
      </c>
      <c r="S2323" t="str">
        <f t="shared" si="1207"/>
        <v>0.178077845232516i</v>
      </c>
      <c r="T2323" t="str">
        <f t="shared" si="1208"/>
        <v>0.189097868277013-0.0572748423387902i</v>
      </c>
      <c r="U2323" t="str">
        <f t="shared" si="1209"/>
        <v>0.0000499999999999999-0.000619907077556653i</v>
      </c>
      <c r="V2323" t="str">
        <f t="shared" si="1210"/>
        <v>3.33333333333333E-06-0.000681897785312317i</v>
      </c>
      <c r="W2323" t="str">
        <f t="shared" si="1211"/>
        <v>0.0000144556609321669-0.000325177434249839i</v>
      </c>
      <c r="X2323" t="str">
        <f t="shared" si="1212"/>
        <v>0.0000164473223878374-0.000324987672511149i</v>
      </c>
      <c r="Y2323" t="str">
        <f t="shared" si="1213"/>
        <v>0.009+0.244415908449286i</v>
      </c>
      <c r="Z2323" t="str">
        <f t="shared" si="1214"/>
        <v>-0.0185796901149048-0.0016296604124036i</v>
      </c>
      <c r="AA2323" t="str">
        <f t="shared" si="1215"/>
        <v>2.115768033358-57.2775228365278i</v>
      </c>
      <c r="AB2323" t="str">
        <f t="shared" si="1216"/>
        <v>1.30626210570396-0.395646745460564i</v>
      </c>
      <c r="AC2323" t="str">
        <f t="shared" si="1217"/>
        <v>0.860047412512554-1.08577765791205i</v>
      </c>
      <c r="AD2323" t="str">
        <f t="shared" si="1218"/>
        <v>0.809463177195483+0.561887961303227i</v>
      </c>
      <c r="AE2323" t="str">
        <f t="shared" si="1219"/>
        <v>-0.0141238884249763-0.0117588542954835i</v>
      </c>
      <c r="AF2323" t="str">
        <f t="shared" si="1220"/>
        <v>-14.9829218641206-0.903515325133055i</v>
      </c>
      <c r="AG2323" t="str">
        <f t="shared" si="1221"/>
        <v>1.12270419639558-0.163534300129645i</v>
      </c>
      <c r="AH2323" t="str">
        <f t="shared" si="1222"/>
        <v>0.151301701739853+0.19033166826287i</v>
      </c>
      <c r="AI2323">
        <f t="shared" si="1223"/>
        <v>-12.282777037848795</v>
      </c>
      <c r="AJ2323">
        <f t="shared" si="1224"/>
        <v>51.517509351967171</v>
      </c>
      <c r="AK2323"/>
      <c r="AL2323"/>
      <c r="AM2323"/>
      <c r="AN2323"/>
    </row>
    <row r="2324" spans="1:40" x14ac:dyDescent="0.25">
      <c r="A2324"/>
      <c r="B2324">
        <f t="shared" si="1190"/>
        <v>390000</v>
      </c>
      <c r="C2324" s="186" t="str">
        <f t="shared" si="1193"/>
        <v>-5.02473915053342E-07+0.00627954493668498i</v>
      </c>
      <c r="D2324" s="158" t="str">
        <f t="shared" si="1194"/>
        <v>-5.95700980930597+0.0481431778479182i</v>
      </c>
      <c r="E2324" t="str">
        <f t="shared" si="1195"/>
        <v>2870</v>
      </c>
      <c r="F2324" t="str">
        <f t="shared" si="1196"/>
        <v>0.777000777000777</v>
      </c>
      <c r="G2324" t="str">
        <f t="shared" si="1191"/>
        <v>0.777000777000777</v>
      </c>
      <c r="H2324" t="str">
        <f t="shared" si="1197"/>
        <v>9.02645898151543+0.949403797901293i</v>
      </c>
      <c r="I2324" t="str">
        <f t="shared" si="1198"/>
        <v>1531.52641862502i</v>
      </c>
      <c r="J2324" t="str">
        <f t="shared" si="1192"/>
        <v>-2005.30946750071+331.233632935681i</v>
      </c>
      <c r="K2324" t="str">
        <f t="shared" si="1199"/>
        <v>0.122802056893543-0.743451457917016i</v>
      </c>
      <c r="L2324" t="str">
        <f t="shared" si="1200"/>
        <v>0.00900576507173167-0.0457157395947371i</v>
      </c>
      <c r="M2324" t="str">
        <f t="shared" si="1201"/>
        <v>0.131807821965275-0.789167197511753i</v>
      </c>
      <c r="N2324" t="str">
        <f t="shared" si="1202"/>
        <v>-1.7296147904954i</v>
      </c>
      <c r="O2324" t="str">
        <f t="shared" si="1203"/>
        <v>-0.158151650808155-0.987414834477716i</v>
      </c>
      <c r="P2324" t="str">
        <f t="shared" si="1204"/>
        <v>1.15815165080816+0.987414834477716i</v>
      </c>
      <c r="Q2324" t="str">
        <f t="shared" si="1205"/>
        <v>-1.15815165080816+0.742199956017684i</v>
      </c>
      <c r="R2324" t="str">
        <f t="shared" si="1206"/>
        <v>-0.321564163588342-1.05865215638581i</v>
      </c>
      <c r="S2324" t="str">
        <f t="shared" si="1207"/>
        <v>0.178535628896353i</v>
      </c>
      <c r="T2324" t="str">
        <f t="shared" si="1208"/>
        <v>0.189007128522821-0.0574106601767744i</v>
      </c>
      <c r="U2324" t="str">
        <f t="shared" si="1209"/>
        <v>0.0000499999999999999-0.000618317572229584i</v>
      </c>
      <c r="V2324" t="str">
        <f t="shared" si="1210"/>
        <v>3.33333333333333E-06-0.000680149329452546i</v>
      </c>
      <c r="W2324" t="str">
        <f t="shared" si="1211"/>
        <v>0.0000144555631933444-0.000324346025531133i</v>
      </c>
      <c r="X2324" t="str">
        <f t="shared" si="1212"/>
        <v>0.0000164370334633599-0.000324156812588918i</v>
      </c>
      <c r="Y2324" t="str">
        <f t="shared" si="1213"/>
        <v>0.009+0.245044226980004i</v>
      </c>
      <c r="Z2324" t="str">
        <f t="shared" si="1214"/>
        <v>-0.018484696779204-0.00162138141268082i</v>
      </c>
      <c r="AA2324" t="str">
        <f t="shared" si="1215"/>
        <v>2.10491551959742-57.1306683272535i</v>
      </c>
      <c r="AB2324" t="str">
        <f t="shared" si="1216"/>
        <v>1.30563528794308-0.396584956433823i</v>
      </c>
      <c r="AC2324" t="str">
        <f t="shared" si="1217"/>
        <v>0.859121104940581-1.08263754049023i</v>
      </c>
      <c r="AD2324" t="str">
        <f t="shared" si="1218"/>
        <v>0.81198941574302+0.561626602763612i</v>
      </c>
      <c r="AE2324" t="str">
        <f t="shared" si="1219"/>
        <v>-0.0140987672033447-0.0116980420011991i</v>
      </c>
      <c r="AF2324" t="str">
        <f t="shared" si="1220"/>
        <v>-14.9834687908214-0.901260620053375i</v>
      </c>
      <c r="AG2324" t="str">
        <f t="shared" si="1221"/>
        <v>1.12233888568689-0.163650503626118i</v>
      </c>
      <c r="AH2324" t="str">
        <f t="shared" si="1222"/>
        <v>0.151190868611532+0.189538449941627i</v>
      </c>
      <c r="AI2324">
        <f t="shared" si="1223"/>
        <v>-12.307445390008482</v>
      </c>
      <c r="AJ2324">
        <f t="shared" si="1224"/>
        <v>51.421366043097443</v>
      </c>
      <c r="AK2324"/>
      <c r="AL2324"/>
      <c r="AM2324"/>
      <c r="AN2324"/>
    </row>
    <row r="2325" spans="1:40" x14ac:dyDescent="0.25">
      <c r="A2325"/>
      <c r="B2325">
        <f t="shared" si="1190"/>
        <v>391000</v>
      </c>
      <c r="C2325" s="186" t="str">
        <f t="shared" si="1193"/>
        <v>-4.99907002715271E-07+0.00626348471966049i</v>
      </c>
      <c r="D2325" s="158" t="str">
        <f t="shared" si="1194"/>
        <v>-5.95700978962632+0.0480200495173971i</v>
      </c>
      <c r="E2325" t="str">
        <f t="shared" si="1195"/>
        <v>2870</v>
      </c>
      <c r="F2325" t="str">
        <f t="shared" si="1196"/>
        <v>0.777000777000777</v>
      </c>
      <c r="G2325" t="str">
        <f t="shared" si="1191"/>
        <v>0.777000777000777</v>
      </c>
      <c r="H2325" t="str">
        <f t="shared" si="1197"/>
        <v>9.02700180752671+0.947037031609096i</v>
      </c>
      <c r="I2325" t="str">
        <f t="shared" si="1198"/>
        <v>1535.45340944201i</v>
      </c>
      <c r="J2325" t="str">
        <f t="shared" si="1192"/>
        <v>-2015.61142472699+332.082949943208i</v>
      </c>
      <c r="K2325" t="str">
        <f t="shared" si="1199"/>
        <v>0.122190689330491-0.74164888456912i</v>
      </c>
      <c r="L2325" t="str">
        <f t="shared" si="1200"/>
        <v>0.00896146890274661-0.0456075233441662i</v>
      </c>
      <c r="M2325" t="str">
        <f t="shared" si="1201"/>
        <v>0.131152158233238-0.787256407913286i</v>
      </c>
      <c r="N2325" t="str">
        <f t="shared" si="1202"/>
        <v>-1.73404970021462i</v>
      </c>
      <c r="O2325" t="str">
        <f t="shared" si="1203"/>
        <v>-0.162529176805181-0.986703738052629i</v>
      </c>
      <c r="P2325" t="str">
        <f t="shared" si="1204"/>
        <v>1.16252917680518+0.986703738052629i</v>
      </c>
      <c r="Q2325" t="str">
        <f t="shared" si="1205"/>
        <v>-1.16252917680518+0.747345962161991i</v>
      </c>
      <c r="R2325" t="str">
        <f t="shared" si="1206"/>
        <v>-0.321500004514041-1.05543627871189i</v>
      </c>
      <c r="S2325" t="str">
        <f t="shared" si="1207"/>
        <v>0.178993412560189i</v>
      </c>
      <c r="T2325" t="str">
        <f t="shared" si="1208"/>
        <v>0.188916141266468-0.0575463829460844i</v>
      </c>
      <c r="U2325" t="str">
        <f t="shared" si="1209"/>
        <v>0.0000500000000000001-0.00061673619736455i</v>
      </c>
      <c r="V2325" t="str">
        <f t="shared" si="1210"/>
        <v>3.33333333333333E-06-0.000678409817101004i</v>
      </c>
      <c r="W2325" t="str">
        <f t="shared" si="1211"/>
        <v>0.0000144554652052804-0.000323518875595021i</v>
      </c>
      <c r="X2325" t="str">
        <f t="shared" si="1212"/>
        <v>0.0000164268223792234-0.000323330208165516i</v>
      </c>
      <c r="Y2325" t="str">
        <f t="shared" si="1213"/>
        <v>0.009+0.245672545510722i</v>
      </c>
      <c r="Z2325" t="str">
        <f t="shared" si="1214"/>
        <v>-0.0183904310618444-0.00161317609564058i</v>
      </c>
      <c r="AA2325" t="str">
        <f t="shared" si="1215"/>
        <v>2.09414633261442-56.9845649010762i</v>
      </c>
      <c r="AB2325" t="str">
        <f t="shared" si="1216"/>
        <v>1.30500676047125-0.397522510685737i</v>
      </c>
      <c r="AC2325" t="str">
        <f t="shared" si="1217"/>
        <v>0.858202309317647-1.07951086977388i</v>
      </c>
      <c r="AD2325" t="str">
        <f t="shared" si="1218"/>
        <v>0.81451517101514+0.561354199109391i</v>
      </c>
      <c r="AE2325" t="str">
        <f t="shared" si="1219"/>
        <v>-0.0140737219261896-0.0116375021034163i</v>
      </c>
      <c r="AF2325" t="str">
        <f t="shared" si="1220"/>
        <v>-14.984011597153-0.899016982091699i</v>
      </c>
      <c r="AG2325" t="str">
        <f t="shared" si="1221"/>
        <v>1.12197314427457-0.163766029933504i</v>
      </c>
      <c r="AH2325" t="str">
        <f t="shared" si="1222"/>
        <v>0.151080178578984+0.188748530765246i</v>
      </c>
      <c r="AI2325">
        <f t="shared" si="1223"/>
        <v>-12.332063586518165</v>
      </c>
      <c r="AJ2325">
        <f t="shared" si="1224"/>
        <v>51.325136681200661</v>
      </c>
      <c r="AK2325"/>
      <c r="AL2325"/>
      <c r="AM2325"/>
      <c r="AN2325"/>
    </row>
    <row r="2326" spans="1:40" x14ac:dyDescent="0.25">
      <c r="A2326"/>
      <c r="B2326">
        <f t="shared" si="1190"/>
        <v>392000</v>
      </c>
      <c r="C2326" s="186" t="str">
        <f t="shared" si="1193"/>
        <v>-4.97359710046554E-07+0.00624750644251718i</v>
      </c>
      <c r="D2326" s="158" t="str">
        <f t="shared" si="1194"/>
        <v>-5.95700977009707+0.0478975493926317i</v>
      </c>
      <c r="E2326" t="str">
        <f t="shared" si="1195"/>
        <v>2870</v>
      </c>
      <c r="F2326" t="str">
        <f t="shared" si="1196"/>
        <v>0.777000777000777</v>
      </c>
      <c r="G2326" t="str">
        <f t="shared" si="1191"/>
        <v>0.777000777000777</v>
      </c>
      <c r="H2326" t="str">
        <f t="shared" si="1197"/>
        <v>9.02754055412642+0.944681880579657i</v>
      </c>
      <c r="I2326" t="str">
        <f t="shared" si="1198"/>
        <v>1539.380400259i</v>
      </c>
      <c r="J2326" t="str">
        <f t="shared" si="1192"/>
        <v>-2025.93976340584+332.932266950736i</v>
      </c>
      <c r="K2326" t="str">
        <f t="shared" si="1199"/>
        <v>0.121583836580289-0.739854779987106i</v>
      </c>
      <c r="L2326" t="str">
        <f t="shared" si="1200"/>
        <v>0.00891749458238021-0.0454997961382861i</v>
      </c>
      <c r="M2326" t="str">
        <f t="shared" si="1201"/>
        <v>0.130501331162669-0.785354576125392i</v>
      </c>
      <c r="N2326" t="str">
        <f t="shared" si="1202"/>
        <v>-1.73848460993384i</v>
      </c>
      <c r="O2326" t="str">
        <f t="shared" si="1203"/>
        <v>-0.166903506114649-0.985973234751653i</v>
      </c>
      <c r="P2326" t="str">
        <f t="shared" si="1204"/>
        <v>1.16690350611465+0.985973234751653i</v>
      </c>
      <c r="Q2326" t="str">
        <f t="shared" si="1205"/>
        <v>-1.16690350611465+0.752511375182187i</v>
      </c>
      <c r="R2326" t="str">
        <f t="shared" si="1206"/>
        <v>-0.321435641111808-1.05223542875929i</v>
      </c>
      <c r="S2326" t="str">
        <f t="shared" si="1207"/>
        <v>0.179451196224026i</v>
      </c>
      <c r="T2326" t="str">
        <f t="shared" si="1208"/>
        <v>0.188824906400156-0.0576820103065507i</v>
      </c>
      <c r="U2326" t="str">
        <f t="shared" si="1209"/>
        <v>0.0000500000000000001-0.000615162890738619i</v>
      </c>
      <c r="V2326" t="str">
        <f t="shared" si="1210"/>
        <v>3.33333333333333E-06-0.00067667917981248i</v>
      </c>
      <c r="W2326" t="str">
        <f t="shared" si="1211"/>
        <v>0.0000144553669679879-0.000322695951848462i</v>
      </c>
      <c r="X2326" t="str">
        <f t="shared" si="1212"/>
        <v>0.0000164166883396754-0.000322507826677875i</v>
      </c>
      <c r="Y2326" t="str">
        <f t="shared" si="1213"/>
        <v>0.009+0.24630086404144i</v>
      </c>
      <c r="Z2326" t="str">
        <f t="shared" si="1214"/>
        <v>-0.0182968855514182-0.00160504357806668i</v>
      </c>
      <c r="AA2326" t="str">
        <f t="shared" si="1215"/>
        <v>2.08345962111635-56.8392068109268i</v>
      </c>
      <c r="AB2326" t="str">
        <f t="shared" si="1216"/>
        <v>1.30437652254383-0.39845940586646i</v>
      </c>
      <c r="AC2326" t="str">
        <f t="shared" si="1217"/>
        <v>0.857290954731874-1.07639755385018i</v>
      </c>
      <c r="AD2326" t="str">
        <f t="shared" si="1218"/>
        <v>0.817040396007096+0.561070748661751i</v>
      </c>
      <c r="AE2326" t="str">
        <f t="shared" si="1219"/>
        <v>-0.0140487516146466-0.0115772327151448i</v>
      </c>
      <c r="AF2326" t="str">
        <f t="shared" si="1220"/>
        <v>-14.9845503242235-0.896784331187025i</v>
      </c>
      <c r="AG2326" t="str">
        <f t="shared" si="1221"/>
        <v>1.12160697491339-0.163880874447411i</v>
      </c>
      <c r="AH2326" t="str">
        <f t="shared" si="1222"/>
        <v>0.150969626976123+0.187961884827092i</v>
      </c>
      <c r="AI2326">
        <f t="shared" si="1223"/>
        <v>-12.356631977829393</v>
      </c>
      <c r="AJ2326">
        <f t="shared" si="1224"/>
        <v>51.228821278975353</v>
      </c>
      <c r="AK2326"/>
      <c r="AL2326"/>
      <c r="AM2326"/>
      <c r="AN2326"/>
    </row>
    <row r="2327" spans="1:40" x14ac:dyDescent="0.25">
      <c r="A2327"/>
      <c r="B2327">
        <f t="shared" si="1190"/>
        <v>393000</v>
      </c>
      <c r="C2327" s="186" t="str">
        <f t="shared" si="1193"/>
        <v>-4.94831837610186E-07+0.00623160947975986i</v>
      </c>
      <c r="D2327" s="158" t="str">
        <f t="shared" si="1194"/>
        <v>-5.95700975071672+0.0477756726781589i</v>
      </c>
      <c r="E2327" t="str">
        <f t="shared" si="1195"/>
        <v>2870</v>
      </c>
      <c r="F2327" t="str">
        <f t="shared" si="1196"/>
        <v>0.777000777000777</v>
      </c>
      <c r="G2327" t="str">
        <f t="shared" si="1191"/>
        <v>0.777000777000777</v>
      </c>
      <c r="H2327" t="str">
        <f t="shared" si="1197"/>
        <v>9.02807526191513+0.942338260714132i</v>
      </c>
      <c r="I2327" t="str">
        <f t="shared" si="1198"/>
        <v>1543.30739107599i</v>
      </c>
      <c r="J2327" t="str">
        <f t="shared" si="1192"/>
        <v>-2036.29448353726+333.781583958263i</v>
      </c>
      <c r="K2327" t="str">
        <f t="shared" si="1199"/>
        <v>0.120981454689182-0.738069086593761i</v>
      </c>
      <c r="L2327" t="str">
        <f t="shared" si="1200"/>
        <v>0.00887383904127319-0.0453925548439634i</v>
      </c>
      <c r="M2327" t="str">
        <f t="shared" si="1201"/>
        <v>0.129855293730455-0.783461641437724i</v>
      </c>
      <c r="N2327" t="str">
        <f t="shared" si="1202"/>
        <v>-1.74291951965305i</v>
      </c>
      <c r="O2327" t="str">
        <f t="shared" si="1203"/>
        <v>-0.171274552700526-0.985223338942615i</v>
      </c>
      <c r="P2327" t="str">
        <f t="shared" si="1204"/>
        <v>1.17127455270053+0.985223338942615i</v>
      </c>
      <c r="Q2327" t="str">
        <f t="shared" si="1205"/>
        <v>-1.17127455270053+0.757696180710435i</v>
      </c>
      <c r="R2327" t="str">
        <f t="shared" si="1206"/>
        <v>-0.32137107304595-1.04904949121225i</v>
      </c>
      <c r="S2327" t="str">
        <f t="shared" si="1207"/>
        <v>0.179908979887863i</v>
      </c>
      <c r="T2327" t="str">
        <f t="shared" si="1208"/>
        <v>0.188733423815878-0.0578175419171648i</v>
      </c>
      <c r="U2327" t="str">
        <f t="shared" si="1209"/>
        <v>0.0000500000000000001-0.000613597590762185i</v>
      </c>
      <c r="V2327" t="str">
        <f t="shared" si="1210"/>
        <v>3.33333333333333E-06-0.000674957349838401i</v>
      </c>
      <c r="W2327" t="str">
        <f t="shared" si="1211"/>
        <v>0.00001445526848148-0.000321877222030156i</v>
      </c>
      <c r="X2327" t="str">
        <f t="shared" si="1212"/>
        <v>0.0000164066305590744-0.0003216896358943i</v>
      </c>
      <c r="Y2327" t="str">
        <f t="shared" si="1213"/>
        <v>0.009+0.246929182572158i</v>
      </c>
      <c r="Z2327" t="str">
        <f t="shared" si="1214"/>
        <v>-0.0182040529306318-0.00159698298978946i</v>
      </c>
      <c r="AA2327" t="str">
        <f t="shared" si="1215"/>
        <v>2.07285454465944-56.6945883682165i</v>
      </c>
      <c r="AB2327" t="str">
        <f t="shared" si="1216"/>
        <v>1.30374457341472-0.399395639620353i</v>
      </c>
      <c r="AC2327" t="str">
        <f t="shared" si="1217"/>
        <v>0.856386971130224-1.07329750160059i</v>
      </c>
      <c r="AD2327" t="str">
        <f t="shared" si="1218"/>
        <v>0.819565043682276+0.560776249934313i</v>
      </c>
      <c r="AE2327" t="str">
        <f t="shared" si="1219"/>
        <v>-0.0140238553030647-0.0115172319698321i</v>
      </c>
      <c r="AF2327" t="str">
        <f t="shared" si="1220"/>
        <v>-14.9850850126319-0.894562588035973i</v>
      </c>
      <c r="AG2327" t="str">
        <f t="shared" si="1221"/>
        <v>1.12124038037134-0.163995032603484i</v>
      </c>
      <c r="AH2327" t="str">
        <f t="shared" si="1222"/>
        <v>0.150859209183171+0.187178486500202i</v>
      </c>
      <c r="AI2327">
        <f t="shared" si="1223"/>
        <v>-12.3811509120204</v>
      </c>
      <c r="AJ2327">
        <f t="shared" si="1224"/>
        <v>51.132419847843373</v>
      </c>
      <c r="AK2327"/>
      <c r="AL2327"/>
      <c r="AM2327"/>
      <c r="AN2327"/>
    </row>
    <row r="2328" spans="1:40" x14ac:dyDescent="0.25">
      <c r="A2328"/>
      <c r="B2328">
        <f t="shared" si="1190"/>
        <v>394000</v>
      </c>
      <c r="C2328" s="186" t="str">
        <f t="shared" si="1193"/>
        <v>-4.92323188496863E-07+0.00621579321224344i</v>
      </c>
      <c r="D2328" s="158" t="str">
        <f t="shared" si="1194"/>
        <v>-5.95700973148374+0.0476544146271997i</v>
      </c>
      <c r="E2328" t="str">
        <f t="shared" si="1195"/>
        <v>2870</v>
      </c>
      <c r="F2328" t="str">
        <f t="shared" si="1196"/>
        <v>0.777000777000777</v>
      </c>
      <c r="G2328" t="str">
        <f t="shared" si="1191"/>
        <v>0.777000777000777</v>
      </c>
      <c r="H2328" t="str">
        <f t="shared" si="1197"/>
        <v>9.02860597099159+0.940006088711155i</v>
      </c>
      <c r="I2328" t="str">
        <f t="shared" si="1198"/>
        <v>1547.23438189297i</v>
      </c>
      <c r="J2328" t="str">
        <f t="shared" si="1192"/>
        <v>-2046.67558512123+334.630900965791i</v>
      </c>
      <c r="K2328" t="str">
        <f t="shared" si="1199"/>
        <v>0.120383500232138-0.736291747311587i</v>
      </c>
      <c r="L2328" t="str">
        <f t="shared" si="1200"/>
        <v>0.00883049924606116-0.0452857963528544i</v>
      </c>
      <c r="M2328" t="str">
        <f t="shared" si="1201"/>
        <v>0.129213999478199-0.781577543664441i</v>
      </c>
      <c r="N2328" t="str">
        <f t="shared" si="1202"/>
        <v>-1.74735442937227i</v>
      </c>
      <c r="O2328" t="str">
        <f t="shared" si="1203"/>
        <v>-0.175642230591375-0.984454065374757i</v>
      </c>
      <c r="P2328" t="str">
        <f t="shared" si="1204"/>
        <v>1.17564223059137+0.984454065374757i</v>
      </c>
      <c r="Q2328" t="str">
        <f t="shared" si="1205"/>
        <v>-1.17564223059137+0.762900363997513i</v>
      </c>
      <c r="R2328" t="str">
        <f t="shared" si="1206"/>
        <v>-0.321306299979528-1.04587835192457i</v>
      </c>
      <c r="S2328" t="str">
        <f t="shared" si="1207"/>
        <v>0.1803667635517i</v>
      </c>
      <c r="T2328" t="str">
        <f t="shared" si="1208"/>
        <v>0.188641693405421-0.0579529774360791i</v>
      </c>
      <c r="U2328" t="str">
        <f t="shared" si="1209"/>
        <v>0.00005-0.000612040236470909i</v>
      </c>
      <c r="V2328" t="str">
        <f t="shared" si="1210"/>
        <v>3.33333333333333E-06-0.000673244260118002i</v>
      </c>
      <c r="W2328" t="str">
        <f t="shared" si="1211"/>
        <v>0.0000144551697457699-0.000321062654206327i</v>
      </c>
      <c r="X2328" t="str">
        <f t="shared" si="1212"/>
        <v>0.0000163966482617357-0.000320875603910263i</v>
      </c>
      <c r="Y2328" t="str">
        <f t="shared" si="1213"/>
        <v>0.009+0.247557501102876i</v>
      </c>
      <c r="Z2328" t="str">
        <f t="shared" si="1214"/>
        <v>-0.0181119259748763-0.00158899347345841i</v>
      </c>
      <c r="AA2328" t="str">
        <f t="shared" si="1215"/>
        <v>2.06233027348319-56.5507039420947i</v>
      </c>
      <c r="AB2328" t="str">
        <f t="shared" si="1216"/>
        <v>1.3031109123364-0.40033120958598i</v>
      </c>
      <c r="AC2328" t="str">
        <f t="shared" si="1217"/>
        <v>0.855490289306246-1.07021062269276i</v>
      </c>
      <c r="AD2328" t="str">
        <f t="shared" si="1218"/>
        <v>0.822089066972976+0.560470701633454i</v>
      </c>
      <c r="AE2328" t="str">
        <f t="shared" si="1219"/>
        <v>-0.0139990320388094-0.0114574980210937i</v>
      </c>
      <c r="AF2328" t="str">
        <f t="shared" si="1220"/>
        <v>-14.9856157024753-0.892351674083955i</v>
      </c>
      <c r="AG2328" t="str">
        <f t="shared" si="1221"/>
        <v>1.12087336342953-0.164108499877054i</v>
      </c>
      <c r="AH2328" t="str">
        <f t="shared" si="1222"/>
        <v>0.150748920625978+0.186398310433682i</v>
      </c>
      <c r="AI2328">
        <f t="shared" si="1223"/>
        <v>-12.405620734823588</v>
      </c>
      <c r="AJ2328">
        <f t="shared" si="1224"/>
        <v>51.035932397966178</v>
      </c>
      <c r="AK2328"/>
      <c r="AL2328"/>
      <c r="AM2328"/>
      <c r="AN2328"/>
    </row>
    <row r="2329" spans="1:40" x14ac:dyDescent="0.25">
      <c r="A2329"/>
      <c r="B2329">
        <f t="shared" ref="B2329:B2392" si="1225">B2328+1000</f>
        <v>395000</v>
      </c>
      <c r="C2329" s="186" t="str">
        <f t="shared" si="1193"/>
        <v>-4.89833568286641E-07+0.00620005702709267i</v>
      </c>
      <c r="D2329" s="158" t="str">
        <f t="shared" si="1194"/>
        <v>-5.95700971239665+0.0475337705410438i</v>
      </c>
      <c r="E2329" t="str">
        <f t="shared" si="1195"/>
        <v>2870</v>
      </c>
      <c r="F2329" t="str">
        <f t="shared" si="1196"/>
        <v>0.777000777000777</v>
      </c>
      <c r="G2329" t="str">
        <f t="shared" si="1191"/>
        <v>0.777000777000777</v>
      </c>
      <c r="H2329" t="str">
        <f t="shared" si="1197"/>
        <v>9.02913272096037+0.937685282057611i</v>
      </c>
      <c r="I2329" t="str">
        <f t="shared" si="1198"/>
        <v>1551.16137270996i</v>
      </c>
      <c r="J2329" t="str">
        <f t="shared" si="1192"/>
        <v>-2057.08306815778+335.480217973318i</v>
      </c>
      <c r="K2329" t="str">
        <f t="shared" si="1199"/>
        <v>0.119789930305303-0.734522705557671i</v>
      </c>
      <c r="L2329" t="str">
        <f t="shared" si="1200"/>
        <v>0.00878747219887676-0.0451795175811883i</v>
      </c>
      <c r="M2329" t="str">
        <f t="shared" si="1201"/>
        <v>0.12857740250418-0.779702223138859i</v>
      </c>
      <c r="N2329" t="str">
        <f t="shared" si="1202"/>
        <v>-1.75178933909149i</v>
      </c>
      <c r="O2329" t="str">
        <f t="shared" si="1203"/>
        <v>-0.180006453881983-0.983665429178455i</v>
      </c>
      <c r="P2329" t="str">
        <f t="shared" si="1204"/>
        <v>1.18000645388198+0.983665429178455i</v>
      </c>
      <c r="Q2329" t="str">
        <f t="shared" si="1205"/>
        <v>-1.18000645388198+0.768123909913035i</v>
      </c>
      <c r="R2329" t="str">
        <f t="shared" si="1206"/>
        <v>-0.321241321574389-1.04272189790486i</v>
      </c>
      <c r="S2329" t="str">
        <f t="shared" si="1207"/>
        <v>0.180824547215537i</v>
      </c>
      <c r="T2329" t="str">
        <f t="shared" si="1208"/>
        <v>0.188549715060372-0.0580883165206096i</v>
      </c>
      <c r="U2329" t="str">
        <f t="shared" si="1209"/>
        <v>0.0000499999999999999-0.000610490767517818i</v>
      </c>
      <c r="V2329" t="str">
        <f t="shared" si="1210"/>
        <v>3.33333333333333E-06-0.000671539844269601i</v>
      </c>
      <c r="W2329" t="str">
        <f t="shared" si="1211"/>
        <v>0.0000144550707608703-0.000320252216766571i</v>
      </c>
      <c r="X2329" t="str">
        <f t="shared" si="1212"/>
        <v>0.0000163867406817797-0.00032006569914425i</v>
      </c>
      <c r="Y2329" t="str">
        <f t="shared" si="1213"/>
        <v>0.009+0.248185819633594i</v>
      </c>
      <c r="Z2329" t="str">
        <f t="shared" si="1214"/>
        <v>-0.0180204975508202-0.00158107418431938i</v>
      </c>
      <c r="AA2329" t="str">
        <f t="shared" si="1215"/>
        <v>2.05188598834778-56.4075479587179i</v>
      </c>
      <c r="AB2329" t="str">
        <f t="shared" si="1216"/>
        <v>1.30247553855997-0.401266113396127i</v>
      </c>
      <c r="AC2329" t="str">
        <f t="shared" si="1217"/>
        <v>0.854600840888024-1.06713682757261i</v>
      </c>
      <c r="AD2329" t="str">
        <f t="shared" si="1218"/>
        <v>0.824612418781127+0.560154102658629i</v>
      </c>
      <c r="AE2329" t="str">
        <f t="shared" si="1219"/>
        <v>-0.0139742808820671-0.0113980290424457i</v>
      </c>
      <c r="AF2329" t="str">
        <f t="shared" si="1220"/>
        <v>-14.986142433357-0.890151511516567i</v>
      </c>
      <c r="AG2329" t="str">
        <f t="shared" si="1221"/>
        <v>1.12050592688201-0.164221271782788i</v>
      </c>
      <c r="AH2329" t="str">
        <f t="shared" si="1222"/>
        <v>0.150638756775362+0.185621331549181i</v>
      </c>
      <c r="AI2329">
        <f t="shared" si="1223"/>
        <v>-12.430041789651886</v>
      </c>
      <c r="AJ2329">
        <f t="shared" si="1224"/>
        <v>50.939358938262401</v>
      </c>
      <c r="AK2329"/>
      <c r="AL2329"/>
      <c r="AM2329"/>
      <c r="AN2329"/>
    </row>
    <row r="2330" spans="1:40" x14ac:dyDescent="0.25">
      <c r="A2330"/>
      <c r="B2330">
        <f t="shared" si="1225"/>
        <v>396000</v>
      </c>
      <c r="C2330" s="186" t="str">
        <f t="shared" si="1193"/>
        <v>-4.87362785011284E-07+0.00618440031762301i</v>
      </c>
      <c r="D2330" s="158" t="str">
        <f t="shared" si="1194"/>
        <v>-5.95700969345398+0.0474137357684431i</v>
      </c>
      <c r="E2330" t="str">
        <f t="shared" si="1195"/>
        <v>2870</v>
      </c>
      <c r="F2330" t="str">
        <f t="shared" si="1196"/>
        <v>0.777000777000777</v>
      </c>
      <c r="G2330" t="str">
        <f t="shared" si="1191"/>
        <v>0.777000777000777</v>
      </c>
      <c r="H2330" t="str">
        <f t="shared" si="1197"/>
        <v>9.02965555093899+0.935375759019466i</v>
      </c>
      <c r="I2330" t="str">
        <f t="shared" si="1198"/>
        <v>1555.08836352695i</v>
      </c>
      <c r="J2330" t="str">
        <f t="shared" si="1192"/>
        <v>-2067.51693264688+336.329534980845i</v>
      </c>
      <c r="K2330" t="str">
        <f t="shared" si="1199"/>
        <v>0.119200702518591-0.732761905238643i</v>
      </c>
      <c r="L2330" t="str">
        <f t="shared" si="1200"/>
        <v>0.00874475493685972-0.0450737154695516i</v>
      </c>
      <c r="M2330" t="str">
        <f t="shared" si="1201"/>
        <v>0.127945457455451-0.777835620708195i</v>
      </c>
      <c r="N2330" t="str">
        <f t="shared" si="1202"/>
        <v>-1.75622424881071i</v>
      </c>
      <c r="O2330" t="str">
        <f t="shared" si="1203"/>
        <v>-0.184367136735098-0.982857445864914i</v>
      </c>
      <c r="P2330" t="str">
        <f t="shared" si="1204"/>
        <v>1.1843671367351+0.982857445864914i</v>
      </c>
      <c r="Q2330" t="str">
        <f t="shared" si="1205"/>
        <v>-1.1843671367351+0.773366802945796i</v>
      </c>
      <c r="R2330" t="str">
        <f t="shared" si="1206"/>
        <v>-0.32117613749111-1.03958001730191i</v>
      </c>
      <c r="S2330" t="str">
        <f t="shared" si="1207"/>
        <v>0.181282330879373i</v>
      </c>
      <c r="T2330" t="str">
        <f t="shared" si="1208"/>
        <v>0.188457488672109-0.0582235588272224i</v>
      </c>
      <c r="U2330" t="str">
        <f t="shared" si="1209"/>
        <v>0.0000499999999999999-0.0006089491241655i</v>
      </c>
      <c r="V2330" t="str">
        <f t="shared" si="1210"/>
        <v>3.33333333333333E-06-0.000669844036582051i</v>
      </c>
      <c r="W2330" t="str">
        <f t="shared" si="1211"/>
        <v>0.0000144549715267946-0.000319445878419788i</v>
      </c>
      <c r="X2330" t="str">
        <f t="shared" si="1212"/>
        <v>0.0000163769070629852-0.000319259890333702i</v>
      </c>
      <c r="Y2330" t="str">
        <f t="shared" si="1213"/>
        <v>0.009+0.248814138164312i</v>
      </c>
      <c r="Z2330" t="str">
        <f t="shared" si="1214"/>
        <v>-0.0179297606150317-0.00157322428999645i</v>
      </c>
      <c r="AA2330" t="str">
        <f t="shared" si="1215"/>
        <v>2.0415208803743-56.2651149005313i</v>
      </c>
      <c r="AB2330" t="str">
        <f t="shared" si="1216"/>
        <v>1.30183845133507-0.402200348677709i</v>
      </c>
      <c r="AC2330" t="str">
        <f t="shared" si="1217"/>
        <v>0.853718558326383-1.06407602745632i</v>
      </c>
      <c r="AD2330" t="str">
        <f t="shared" si="1218"/>
        <v>0.827135051979032+0.559826452102612i</v>
      </c>
      <c r="AE2330" t="str">
        <f t="shared" si="1219"/>
        <v>-0.0139496009056555-0.0113388232270432i</v>
      </c>
      <c r="AF2330" t="str">
        <f t="shared" si="1220"/>
        <v>-14.986665244393-0.887962023251023i</v>
      </c>
      <c r="AG2330" t="str">
        <f t="shared" si="1221"/>
        <v>1.12013807353572-0.164333343874344i</v>
      </c>
      <c r="AH2330" t="str">
        <f t="shared" si="1222"/>
        <v>0.150528713146452+0.184847525037395i</v>
      </c>
      <c r="AI2330">
        <f t="shared" si="1223"/>
        <v>-12.454414417625701</v>
      </c>
      <c r="AJ2330">
        <f t="shared" si="1224"/>
        <v>50.842699476422943</v>
      </c>
      <c r="AK2330"/>
      <c r="AL2330"/>
      <c r="AM2330"/>
      <c r="AN2330"/>
    </row>
    <row r="2331" spans="1:40" x14ac:dyDescent="0.25">
      <c r="A2331"/>
      <c r="B2331">
        <f t="shared" si="1225"/>
        <v>397000</v>
      </c>
      <c r="C2331" s="186" t="str">
        <f t="shared" si="1193"/>
        <v>-4.84910649117231E-07+0.00616882248326256i</v>
      </c>
      <c r="D2331" s="158" t="str">
        <f t="shared" si="1194"/>
        <v>-5.95700967465427+0.047294305705013i</v>
      </c>
      <c r="E2331" t="str">
        <f t="shared" si="1195"/>
        <v>2870</v>
      </c>
      <c r="F2331" t="str">
        <f t="shared" si="1196"/>
        <v>0.777000777000777</v>
      </c>
      <c r="G2331" t="str">
        <f t="shared" si="1191"/>
        <v>0.777000777000777</v>
      </c>
      <c r="H2331" t="str">
        <f t="shared" si="1197"/>
        <v>9.03017449956507+0.933077438632779i</v>
      </c>
      <c r="I2331" t="str">
        <f t="shared" si="1198"/>
        <v>1559.01535434393i</v>
      </c>
      <c r="J2331" t="str">
        <f t="shared" si="1192"/>
        <v>-2077.97717858855+337.178851988372i</v>
      </c>
      <c r="K2331" t="str">
        <f t="shared" si="1199"/>
        <v>0.11861577498838-0.731009290745638i</v>
      </c>
      <c r="L2331" t="str">
        <f t="shared" si="1200"/>
        <v>0.00870234453167463-0.0449683869826748i</v>
      </c>
      <c r="M2331" t="str">
        <f t="shared" si="1201"/>
        <v>0.127318119520055-0.775977677728313i</v>
      </c>
      <c r="N2331" t="str">
        <f t="shared" si="1202"/>
        <v>-1.76065915852993i</v>
      </c>
      <c r="O2331" t="str">
        <f t="shared" si="1203"/>
        <v>-0.1887241933831-0.982030131325866i</v>
      </c>
      <c r="P2331" t="str">
        <f t="shared" si="1204"/>
        <v>1.1887241933831+0.982030131325866i</v>
      </c>
      <c r="Q2331" t="str">
        <f t="shared" si="1205"/>
        <v>-1.1887241933831+0.778629027204064i</v>
      </c>
      <c r="R2331" t="str">
        <f t="shared" si="1206"/>
        <v>-0.321110747389012-1.03645259939038i</v>
      </c>
      <c r="S2331" t="str">
        <f t="shared" si="1207"/>
        <v>0.18174011454321i</v>
      </c>
      <c r="T2331" t="str">
        <f t="shared" si="1208"/>
        <v>0.188365014131815-0.0583587040115348i</v>
      </c>
      <c r="U2331" t="str">
        <f t="shared" si="1209"/>
        <v>0.0000499999999999999-0.000607415247278432i</v>
      </c>
      <c r="V2331" t="str">
        <f t="shared" si="1210"/>
        <v>3.33333333333333E-06-0.000668156772006277i</v>
      </c>
      <c r="W2331" t="str">
        <f t="shared" si="1211"/>
        <v>0.0000144548720435559-0.000318643608190149i</v>
      </c>
      <c r="X2331" t="str">
        <f t="shared" si="1212"/>
        <v>0.0000163671466586422-0.000318458146530982i</v>
      </c>
      <c r="Y2331" t="str">
        <f t="shared" si="1213"/>
        <v>0.009+0.24944245669503i</v>
      </c>
      <c r="Z2331" t="str">
        <f t="shared" si="1214"/>
        <v>-0.0178397082126207-0.00156544297027779i</v>
      </c>
      <c r="AA2331" t="str">
        <f t="shared" si="1215"/>
        <v>2.03123415088783-56.1233993055584i</v>
      </c>
      <c r="AB2331" t="str">
        <f t="shared" si="1216"/>
        <v>1.30119964991003-0.403133913051778i</v>
      </c>
      <c r="AC2331" t="str">
        <f t="shared" si="1217"/>
        <v>0.852843374883253-1.06102813432259i</v>
      </c>
      <c r="AD2331" t="str">
        <f t="shared" si="1218"/>
        <v>0.829656919410139+0.559487749251858i</v>
      </c>
      <c r="AE2331" t="str">
        <f t="shared" si="1219"/>
        <v>-0.0139249911948358-0.011279878787422i</v>
      </c>
      <c r="AF2331" t="str">
        <f t="shared" si="1220"/>
        <v>-14.9871841742193-0.885783132927766i</v>
      </c>
      <c r="AG2331" t="str">
        <f t="shared" si="1221"/>
        <v>1.11976980621032-0.164444711744035i</v>
      </c>
      <c r="AH2331" t="str">
        <f t="shared" si="1222"/>
        <v>0.150418785298045+0.184076866354642i</v>
      </c>
      <c r="AI2331">
        <f t="shared" si="1223"/>
        <v>-12.478738957599003</v>
      </c>
      <c r="AJ2331">
        <f t="shared" si="1224"/>
        <v>50.74595401892784</v>
      </c>
      <c r="AK2331"/>
      <c r="AL2331"/>
      <c r="AM2331"/>
      <c r="AN2331"/>
    </row>
    <row r="2332" spans="1:40" x14ac:dyDescent="0.25">
      <c r="A2332"/>
      <c r="B2332">
        <f t="shared" si="1225"/>
        <v>398000</v>
      </c>
      <c r="C2332" s="186" t="str">
        <f t="shared" si="1193"/>
        <v>-4.82476973429253E-07+0.00615332292947532i</v>
      </c>
      <c r="D2332" s="158" t="str">
        <f t="shared" si="1194"/>
        <v>-5.95700965599609+0.0471754757926441i</v>
      </c>
      <c r="E2332" t="str">
        <f t="shared" si="1195"/>
        <v>2870</v>
      </c>
      <c r="F2332" t="str">
        <f t="shared" si="1196"/>
        <v>0.777000777000777</v>
      </c>
      <c r="G2332" t="str">
        <f t="shared" si="1191"/>
        <v>0.777000777000777</v>
      </c>
      <c r="H2332" t="str">
        <f t="shared" si="1197"/>
        <v>9.0306896050034+0.930790240694779i</v>
      </c>
      <c r="I2332" t="str">
        <f t="shared" si="1198"/>
        <v>1562.94234516092i</v>
      </c>
      <c r="J2332" t="str">
        <f t="shared" si="1192"/>
        <v>-2088.46380598279+338.028168995899i</v>
      </c>
      <c r="K2332" t="str">
        <f t="shared" si="1199"/>
        <v>0.118035106330343-0.729264806949395i</v>
      </c>
      <c r="L2332" t="str">
        <f t="shared" si="1200"/>
        <v>0.0086602380890364-0.0448635291092209i</v>
      </c>
      <c r="M2332" t="str">
        <f t="shared" si="1201"/>
        <v>0.126695344419379-0.774128336058616i</v>
      </c>
      <c r="N2332" t="str">
        <f t="shared" si="1202"/>
        <v>-1.76509406824915i</v>
      </c>
      <c r="O2332" t="str">
        <f t="shared" si="1203"/>
        <v>-0.193077538129689-0.98118350183326i</v>
      </c>
      <c r="P2332" t="str">
        <f t="shared" si="1204"/>
        <v>1.19307753812969+0.98118350183326i</v>
      </c>
      <c r="Q2332" t="str">
        <f t="shared" si="1205"/>
        <v>-1.19307753812969+0.78391056641589i</v>
      </c>
      <c r="R2332" t="str">
        <f t="shared" si="1206"/>
        <v>-0.321045150926184-1.03333953455661i</v>
      </c>
      <c r="S2332" t="str">
        <f t="shared" si="1207"/>
        <v>0.182197898207047i</v>
      </c>
      <c r="T2332" t="str">
        <f t="shared" si="1208"/>
        <v>0.188272291330463-0.0584937517283149i</v>
      </c>
      <c r="U2332" t="str">
        <f t="shared" si="1209"/>
        <v>0.0000500000000000001-0.000605889078315424i</v>
      </c>
      <c r="V2332" t="str">
        <f t="shared" si="1210"/>
        <v>3.33333333333333E-06-0.000666477986146968i</v>
      </c>
      <c r="W2332" t="str">
        <f t="shared" si="1211"/>
        <v>0.0000144547723111673-0.000317845375413144i</v>
      </c>
      <c r="X2332" t="str">
        <f t="shared" si="1212"/>
        <v>0.0000163574587314093-0.000317660437099442i</v>
      </c>
      <c r="Y2332" t="str">
        <f t="shared" si="1213"/>
        <v>0.009+0.250070775225747i</v>
      </c>
      <c r="Z2332" t="str">
        <f t="shared" si="1214"/>
        <v>-0.0177503334759086-0.00155772941690612i</v>
      </c>
      <c r="AA2332" t="str">
        <f t="shared" si="1215"/>
        <v>2.02102501126335-55.9823957667051i</v>
      </c>
      <c r="AB2332" t="str">
        <f t="shared" si="1216"/>
        <v>1.30055913353169-0.404066804133518i</v>
      </c>
      <c r="AC2332" t="str">
        <f t="shared" si="1217"/>
        <v>0.851975224620164-1.05799306090486i</v>
      </c>
      <c r="AD2332" t="str">
        <f t="shared" si="1218"/>
        <v>0.832177973889757+0.559137993586716i</v>
      </c>
      <c r="AE2332" t="str">
        <f t="shared" si="1219"/>
        <v>-0.0139004508471293-0.0112211939552441i</v>
      </c>
      <c r="AF2332" t="str">
        <f t="shared" si="1220"/>
        <v>-14.9876992609995-0.883614764902135i</v>
      </c>
      <c r="AG2332" t="str">
        <f t="shared" si="1221"/>
        <v>1.1194011277381-0.164555371022498i</v>
      </c>
      <c r="AH2332" t="str">
        <f t="shared" si="1222"/>
        <v>0.150308968831994+0.183309331219497i</v>
      </c>
      <c r="AI2332">
        <f t="shared" si="1223"/>
        <v>-12.503015746184428</v>
      </c>
      <c r="AJ2332">
        <f t="shared" si="1224"/>
        <v>50.64912257106031</v>
      </c>
      <c r="AK2332"/>
      <c r="AL2332"/>
      <c r="AM2332"/>
      <c r="AN2332"/>
    </row>
    <row r="2333" spans="1:40" x14ac:dyDescent="0.25">
      <c r="A2333"/>
      <c r="B2333">
        <f t="shared" si="1225"/>
        <v>399000</v>
      </c>
      <c r="C2333" s="186" t="str">
        <f t="shared" si="1193"/>
        <v>-4.80061573114741E-07+0.00613790106768561i</v>
      </c>
      <c r="D2333" s="158" t="str">
        <f t="shared" si="1194"/>
        <v>-5.95700963747802+0.047057241518923i</v>
      </c>
      <c r="E2333" t="str">
        <f t="shared" si="1195"/>
        <v>2870</v>
      </c>
      <c r="F2333" t="str">
        <f t="shared" si="1196"/>
        <v>0.777000777000777</v>
      </c>
      <c r="G2333" t="str">
        <f t="shared" si="1191"/>
        <v>0.777000777000777</v>
      </c>
      <c r="H2333" t="str">
        <f t="shared" si="1197"/>
        <v>9.03120090495279+0.928514085755105i</v>
      </c>
      <c r="I2333" t="str">
        <f t="shared" si="1198"/>
        <v>1566.86933597791i</v>
      </c>
      <c r="J2333" t="str">
        <f t="shared" si="1192"/>
        <v>-2098.97681482959+338.877486003427i</v>
      </c>
      <c r="K2333" t="str">
        <f t="shared" si="1199"/>
        <v>0.117458655652386-0.727528399195331i</v>
      </c>
      <c r="L2333" t="str">
        <f t="shared" si="1200"/>
        <v>0.00861843274824307-0.044759138861575i</v>
      </c>
      <c r="M2333" t="str">
        <f t="shared" si="1201"/>
        <v>0.126077088400629-0.772287538056906i</v>
      </c>
      <c r="N2333" t="str">
        <f t="shared" si="1202"/>
        <v>-1.76952897796837i</v>
      </c>
      <c r="O2333" t="str">
        <f t="shared" si="1203"/>
        <v>-0.197427085351576-0.980317574038934i</v>
      </c>
      <c r="P2333" t="str">
        <f t="shared" si="1204"/>
        <v>1.19742708535158+0.980317574038934i</v>
      </c>
      <c r="Q2333" t="str">
        <f t="shared" si="1205"/>
        <v>-1.19742708535158+0.789211403929436i</v>
      </c>
      <c r="R2333" t="str">
        <f t="shared" si="1206"/>
        <v>-0.320979347759446-1.03024071428475i</v>
      </c>
      <c r="S2333" t="str">
        <f t="shared" si="1207"/>
        <v>0.182655681870884i</v>
      </c>
      <c r="T2333" t="str">
        <f t="shared" si="1208"/>
        <v>0.188179320158828-0.0586287016314732i</v>
      </c>
      <c r="U2333" t="str">
        <f t="shared" si="1209"/>
        <v>0.0000500000000000001-0.000604370559322152i</v>
      </c>
      <c r="V2333" t="str">
        <f t="shared" si="1210"/>
        <v>3.33333333333333E-06-0.000664807615254368i</v>
      </c>
      <c r="W2333" t="str">
        <f t="shared" si="1211"/>
        <v>0.000014454672329642-0.000317051149731666i</v>
      </c>
      <c r="X2333" t="str">
        <f t="shared" si="1212"/>
        <v>0.0000163478425531728-0.000316866731709494i</v>
      </c>
      <c r="Y2333" t="str">
        <f t="shared" si="1213"/>
        <v>0.009+0.250699093756465i</v>
      </c>
      <c r="Z2333" t="str">
        <f t="shared" si="1214"/>
        <v>-0.0176616296231172-0.00155008283337305i</v>
      </c>
      <c r="AA2333" t="str">
        <f t="shared" si="1215"/>
        <v>2.01089268277423-55.8420989310703i</v>
      </c>
      <c r="AB2333" t="str">
        <f t="shared" si="1216"/>
        <v>1.29991690144554-0.404999019532191i</v>
      </c>
      <c r="AC2333" t="str">
        <f t="shared" si="1217"/>
        <v>0.851114042387045-1.05497072068367i</v>
      </c>
      <c r="AD2333" t="str">
        <f t="shared" si="1218"/>
        <v>0.834698168205836+0.558777184781763i</v>
      </c>
      <c r="AE2333" t="str">
        <f t="shared" si="1219"/>
        <v>-0.0138759789721351-0.0111627669810474i</v>
      </c>
      <c r="AF2333" t="str">
        <f t="shared" si="1220"/>
        <v>-14.9882105424308-0.881456844236182i</v>
      </c>
      <c r="AG2333" t="str">
        <f t="shared" si="1221"/>
        <v>1.11903204096384-0.164665317378364i</v>
      </c>
      <c r="AH2333" t="str">
        <f t="shared" si="1222"/>
        <v>0.150199259392562+0.182544895609447i</v>
      </c>
      <c r="AI2333">
        <f t="shared" si="1223"/>
        <v>-12.527245117780035</v>
      </c>
      <c r="AJ2333">
        <f t="shared" si="1224"/>
        <v>50.552205136923767</v>
      </c>
      <c r="AK2333"/>
      <c r="AL2333"/>
      <c r="AM2333"/>
      <c r="AN2333"/>
    </row>
    <row r="2334" spans="1:40" x14ac:dyDescent="0.25">
      <c r="A2334"/>
      <c r="B2334">
        <f t="shared" si="1225"/>
        <v>400000</v>
      </c>
      <c r="C2334" s="186" t="str">
        <f t="shared" si="1193"/>
        <v>-4.77664265648592E-07+0.00612255631520344i</v>
      </c>
      <c r="D2334" s="158" t="str">
        <f t="shared" si="1194"/>
        <v>-5.95700961909866+0.0469395984165597i</v>
      </c>
      <c r="E2334" t="str">
        <f t="shared" si="1195"/>
        <v>2870</v>
      </c>
      <c r="F2334" t="str">
        <f t="shared" si="1196"/>
        <v>0.777000777000777</v>
      </c>
      <c r="G2334" t="str">
        <f t="shared" si="1191"/>
        <v>0.777000777000777</v>
      </c>
      <c r="H2334" t="str">
        <f t="shared" si="1197"/>
        <v>9.03170843665285+0.926248895107162i</v>
      </c>
      <c r="I2334" t="str">
        <f t="shared" si="1198"/>
        <v>1570.7963267949i</v>
      </c>
      <c r="J2334" t="str">
        <f t="shared" si="1192"/>
        <v>-2109.51620512895+339.726803010954i</v>
      </c>
      <c r="K2334" t="str">
        <f t="shared" si="1199"/>
        <v>0.116886382547703-0.725800013298718i</v>
      </c>
      <c r="L2334" t="str">
        <f t="shared" si="1200"/>
        <v>0.00857692568171608-0.0446552132756366i</v>
      </c>
      <c r="M2334" t="str">
        <f t="shared" si="1201"/>
        <v>0.125463308229419-0.770455226574355i</v>
      </c>
      <c r="N2334" t="str">
        <f t="shared" si="1202"/>
        <v>-1.77396388768759i</v>
      </c>
      <c r="O2334" t="str">
        <f t="shared" si="1203"/>
        <v>-0.201772749500161-0.979432364974297i</v>
      </c>
      <c r="P2334" t="str">
        <f t="shared" si="1204"/>
        <v>1.20177274950016+0.979432364974297i</v>
      </c>
      <c r="Q2334" t="str">
        <f t="shared" si="1205"/>
        <v>-1.20177274950016+0.794531522713293i</v>
      </c>
      <c r="R2334" t="str">
        <f t="shared" si="1206"/>
        <v>-0.320913337544356-1.02715603114302i</v>
      </c>
      <c r="S2334" t="str">
        <f t="shared" si="1207"/>
        <v>0.183113465534721i</v>
      </c>
      <c r="T2334" t="str">
        <f t="shared" si="1208"/>
        <v>0.188086100507488-0.0587635533740607i</v>
      </c>
      <c r="U2334" t="str">
        <f t="shared" si="1209"/>
        <v>0.00005-0.000602859632923846i</v>
      </c>
      <c r="V2334" t="str">
        <f t="shared" si="1210"/>
        <v>3.33333333333333E-06-0.000663145596216231i</v>
      </c>
      <c r="W2334" t="str">
        <f t="shared" si="1211"/>
        <v>0.0000144545720989933-0.000316260901092186i</v>
      </c>
      <c r="X2334" t="str">
        <f t="shared" si="1212"/>
        <v>0.0000163382974049088-0.000316077000334802i</v>
      </c>
      <c r="Y2334" t="str">
        <f t="shared" si="1213"/>
        <v>0.009+0.251327412287183i</v>
      </c>
      <c r="Z2334" t="str">
        <f t="shared" si="1214"/>
        <v>-0.0175735899570841-0.00154250243471757i</v>
      </c>
      <c r="AA2334" t="str">
        <f t="shared" si="1215"/>
        <v>2.00083639644344-55.7025034992693i</v>
      </c>
      <c r="AB2334" t="str">
        <f t="shared" si="1216"/>
        <v>1.29927295289571-0.405930556851121i</v>
      </c>
      <c r="AC2334" t="str">
        <f t="shared" si="1217"/>
        <v>0.850259763811117-1.05196102787915i</v>
      </c>
      <c r="AD2334" t="str">
        <f t="shared" si="1218"/>
        <v>0.837217455119693+0.558405322706098i</v>
      </c>
      <c r="AE2334" t="str">
        <f t="shared" si="1219"/>
        <v>-0.0138515746913536-0.0111045961340004i</v>
      </c>
      <c r="AF2334" t="str">
        <f t="shared" si="1220"/>
        <v>-14.9887180557515-0.879309296690602i</v>
      </c>
      <c r="AG2334" t="str">
        <f t="shared" si="1221"/>
        <v>1.11866254874472-0.164774546517934i</v>
      </c>
      <c r="AH2334" t="str">
        <f t="shared" si="1222"/>
        <v>0.150089652665831+0.181783535757649i</v>
      </c>
      <c r="AI2334">
        <f t="shared" si="1223"/>
        <v>-12.551427404593259</v>
      </c>
      <c r="AJ2334">
        <f t="shared" si="1224"/>
        <v>50.455201719458529</v>
      </c>
      <c r="AK2334"/>
      <c r="AL2334"/>
      <c r="AM2334"/>
      <c r="AN2334"/>
    </row>
    <row r="2335" spans="1:40" x14ac:dyDescent="0.25">
      <c r="A2335"/>
      <c r="B2335">
        <f t="shared" si="1225"/>
        <v>401000</v>
      </c>
      <c r="C2335" s="186" t="str">
        <f t="shared" si="1193"/>
        <v>-4.7528487077874E-07+0.0061072880951512i</v>
      </c>
      <c r="D2335" s="158" t="str">
        <f t="shared" si="1194"/>
        <v>-5.95700960085664+0.0468225420628259i</v>
      </c>
      <c r="E2335" t="str">
        <f t="shared" si="1195"/>
        <v>2870</v>
      </c>
      <c r="F2335" t="str">
        <f t="shared" si="1196"/>
        <v>0.777000777000777</v>
      </c>
      <c r="G2335" t="str">
        <f t="shared" si="1191"/>
        <v>0.777000777000777</v>
      </c>
      <c r="H2335" t="str">
        <f t="shared" si="1197"/>
        <v>9.0322122368907+0.923994590779547i</v>
      </c>
      <c r="I2335" t="str">
        <f t="shared" si="1198"/>
        <v>1574.72331761188i</v>
      </c>
      <c r="J2335" t="str">
        <f t="shared" si="1192"/>
        <v>-2120.08197688088+340.576120018482i</v>
      </c>
      <c r="K2335" t="str">
        <f t="shared" si="1199"/>
        <v>0.116318247087944-0.724079595539889i</v>
      </c>
      <c r="L2335" t="str">
        <f t="shared" si="1200"/>
        <v>0.00853571409454767-0.0445517494106127i</v>
      </c>
      <c r="M2335" t="str">
        <f t="shared" si="1201"/>
        <v>0.124853961182492-0.768631344950502i</v>
      </c>
      <c r="N2335" t="str">
        <f t="shared" si="1202"/>
        <v>-1.77839879740681i</v>
      </c>
      <c r="O2335" t="str">
        <f t="shared" si="1203"/>
        <v>-0.206114445103218-0.978527892049988i</v>
      </c>
      <c r="P2335" t="str">
        <f t="shared" si="1204"/>
        <v>1.20611444510322+0.978527892049988i</v>
      </c>
      <c r="Q2335" t="str">
        <f t="shared" si="1205"/>
        <v>-1.20611444510322+0.799870905356822i</v>
      </c>
      <c r="R2335" t="str">
        <f t="shared" si="1206"/>
        <v>-0.320847119935225-1.02408537877017i</v>
      </c>
      <c r="S2335" t="str">
        <f t="shared" si="1207"/>
        <v>0.183571249198557i</v>
      </c>
      <c r="T2335" t="str">
        <f t="shared" si="1208"/>
        <v>0.187992632266818-0.0588983066082685i</v>
      </c>
      <c r="U2335" t="str">
        <f t="shared" si="1209"/>
        <v>0.00005-0.000601356242318051i</v>
      </c>
      <c r="V2335" t="str">
        <f t="shared" si="1210"/>
        <v>3.33333333333333E-06-0.000661491866549855i</v>
      </c>
      <c r="W2335" t="str">
        <f t="shared" si="1211"/>
        <v>0.0000144544716192344-0.000315474599740961i</v>
      </c>
      <c r="X2335" t="str">
        <f t="shared" si="1212"/>
        <v>0.000016328822576547-0.00031529121324849i</v>
      </c>
      <c r="Y2335" t="str">
        <f t="shared" si="1213"/>
        <v>0.009+0.251955730817901i</v>
      </c>
      <c r="Z2335" t="str">
        <f t="shared" si="1214"/>
        <v>-0.0174862078639997-0.00153498744732864i</v>
      </c>
      <c r="AA2335" t="str">
        <f t="shared" si="1215"/>
        <v>1.99085539289744-55.5636042247675i</v>
      </c>
      <c r="AB2335" t="str">
        <f t="shared" si="1216"/>
        <v>1.29862728712493-0.406861413687692i</v>
      </c>
      <c r="AC2335" t="str">
        <f t="shared" si="1217"/>
        <v>0.849412325285988-1.04896389744347i</v>
      </c>
      <c r="AD2335" t="str">
        <f t="shared" si="1218"/>
        <v>0.839735787366805+0.558022407423586i</v>
      </c>
      <c r="AE2335" t="str">
        <f t="shared" si="1219"/>
        <v>-0.0138272371380121-0.011046679701659i</v>
      </c>
      <c r="AF2335" t="str">
        <f t="shared" si="1220"/>
        <v>-14.9892218377473-0.877172048716721i</v>
      </c>
      <c r="AG2335" t="str">
        <f t="shared" si="1221"/>
        <v>1.1182926539502-0.164883054184874i</v>
      </c>
      <c r="AH2335" t="str">
        <f t="shared" si="1222"/>
        <v>0.149980144379106+0.181025228149696i</v>
      </c>
      <c r="AI2335">
        <f t="shared" si="1223"/>
        <v>-12.575562936666099</v>
      </c>
      <c r="AJ2335">
        <f t="shared" si="1224"/>
        <v>50.35811232045441</v>
      </c>
      <c r="AK2335"/>
      <c r="AL2335"/>
      <c r="AM2335"/>
      <c r="AN2335"/>
    </row>
    <row r="2336" spans="1:40" x14ac:dyDescent="0.25">
      <c r="A2336"/>
      <c r="B2336">
        <f t="shared" si="1225"/>
        <v>402000</v>
      </c>
      <c r="C2336" s="186" t="str">
        <f t="shared" si="1193"/>
        <v>-4.72923210492263E-07+0.00609209583639135i</v>
      </c>
      <c r="D2336" s="158" t="str">
        <f t="shared" si="1194"/>
        <v>-5.95700958275057+0.0467060680790004i</v>
      </c>
      <c r="E2336" t="str">
        <f t="shared" si="1195"/>
        <v>2870</v>
      </c>
      <c r="F2336" t="str">
        <f t="shared" si="1196"/>
        <v>0.777000777000777</v>
      </c>
      <c r="G2336" t="str">
        <f t="shared" si="1191"/>
        <v>0.777000777000777</v>
      </c>
      <c r="H2336" t="str">
        <f t="shared" si="1197"/>
        <v>9.03271234200747+0.921751095527664i</v>
      </c>
      <c r="I2336" t="str">
        <f t="shared" si="1198"/>
        <v>1578.65030842887i</v>
      </c>
      <c r="J2336" t="str">
        <f t="shared" si="1192"/>
        <v>-2130.67413008537+341.425437026009i</v>
      </c>
      <c r="K2336" t="str">
        <f t="shared" si="1199"/>
        <v>0.115754209816501-0.722367092659544i</v>
      </c>
      <c r="L2336" t="str">
        <f t="shared" si="1200"/>
        <v>0.0084947952240554-0.0444487443488132i</v>
      </c>
      <c r="M2336" t="str">
        <f t="shared" si="1201"/>
        <v>0.124249005040556-0.766815837008357i</v>
      </c>
      <c r="N2336" t="str">
        <f t="shared" si="1202"/>
        <v>-1.78283370712603i</v>
      </c>
      <c r="O2336" t="str">
        <f t="shared" si="1203"/>
        <v>-0.210452086766575-0.977604173055534i</v>
      </c>
      <c r="P2336" t="str">
        <f t="shared" si="1204"/>
        <v>1.21045208676657+0.977604173055534i</v>
      </c>
      <c r="Q2336" t="str">
        <f t="shared" si="1205"/>
        <v>-1.21045208676657+0.805229534070496i</v>
      </c>
      <c r="R2336" t="str">
        <f t="shared" si="1206"/>
        <v>-0.320780694585071-1.02102865186222i</v>
      </c>
      <c r="S2336" t="str">
        <f t="shared" si="1207"/>
        <v>0.184029032862394i</v>
      </c>
      <c r="T2336" t="str">
        <f t="shared" si="1208"/>
        <v>0.187898915326998-0.0590329609854176i</v>
      </c>
      <c r="U2336" t="str">
        <f t="shared" si="1209"/>
        <v>0.0000499999999999999-0.000599860331267508i</v>
      </c>
      <c r="V2336" t="str">
        <f t="shared" si="1210"/>
        <v>3.33333333333333E-06-0.000659846364394258i</v>
      </c>
      <c r="W2336" t="str">
        <f t="shared" si="1211"/>
        <v>0.0000144543708903786-0.000314692216220301i</v>
      </c>
      <c r="X2336" t="str">
        <f t="shared" si="1212"/>
        <v>0.0000163194173668373-0.000314509341019416i</v>
      </c>
      <c r="Y2336" t="str">
        <f t="shared" si="1213"/>
        <v>0.009+0.252584049348619i</v>
      </c>
      <c r="Z2336" t="str">
        <f t="shared" si="1214"/>
        <v>-0.0173994768121637-0.00152753710875142i</v>
      </c>
      <c r="AA2336" t="str">
        <f t="shared" si="1215"/>
        <v>1.98094892222255-55.4253959132225i</v>
      </c>
      <c r="AB2336" t="str">
        <f t="shared" si="1216"/>
        <v>1.29797990337457-0.407791587633278i</v>
      </c>
      <c r="AC2336" t="str">
        <f t="shared" si="1217"/>
        <v>0.848571663960949-1.04597924505354i</v>
      </c>
      <c r="AD2336" t="str">
        <f t="shared" si="1218"/>
        <v>0.842253117657491+0.55762843919317i</v>
      </c>
      <c r="AE2336" t="str">
        <f t="shared" si="1219"/>
        <v>-0.0138029654568914-0.010989015989728i</v>
      </c>
      <c r="AF2336" t="str">
        <f t="shared" si="1220"/>
        <v>-14.989721924758-0.875045027448664i</v>
      </c>
      <c r="AG2336" t="str">
        <f t="shared" si="1221"/>
        <v>1.11792235946191-0.164990836159885i</v>
      </c>
      <c r="AH2336" t="str">
        <f t="shared" si="1222"/>
        <v>0.149870730300306+0.18026994952045i</v>
      </c>
      <c r="AI2336">
        <f t="shared" si="1223"/>
        <v>-12.599652041900091</v>
      </c>
      <c r="AJ2336">
        <f t="shared" si="1224"/>
        <v>50.260936940570382</v>
      </c>
      <c r="AK2336"/>
      <c r="AL2336"/>
      <c r="AM2336"/>
      <c r="AN2336"/>
    </row>
    <row r="2337" spans="1:40" x14ac:dyDescent="0.25">
      <c r="A2337"/>
      <c r="B2337">
        <f t="shared" si="1225"/>
        <v>403000</v>
      </c>
      <c r="C2337" s="186" t="str">
        <f t="shared" si="1193"/>
        <v>-4.70579108982105E-07+0.00607697897345528i</v>
      </c>
      <c r="D2337" s="158" t="str">
        <f t="shared" si="1194"/>
        <v>-5.95700956477913+0.0465901721298238i</v>
      </c>
      <c r="E2337" t="str">
        <f t="shared" si="1195"/>
        <v>2870</v>
      </c>
      <c r="F2337" t="str">
        <f t="shared" si="1196"/>
        <v>0.777000777000777</v>
      </c>
      <c r="G2337" t="str">
        <f t="shared" si="1191"/>
        <v>0.777000777000777</v>
      </c>
      <c r="H2337" t="str">
        <f t="shared" si="1197"/>
        <v>9.03320878790478+0.919518332825391i</v>
      </c>
      <c r="I2337" t="str">
        <f t="shared" si="1198"/>
        <v>1582.57729924586i</v>
      </c>
      <c r="J2337" t="str">
        <f t="shared" si="1192"/>
        <v>-2141.29266474242+342.274754033537i</v>
      </c>
      <c r="K2337" t="str">
        <f t="shared" si="1199"/>
        <v>0.115194231741888-0.720662451854031i</v>
      </c>
      <c r="L2337" t="str">
        <f t="shared" si="1200"/>
        <v>0.00845416633934364-0.0443461951954479i</v>
      </c>
      <c r="M2337" t="str">
        <f t="shared" si="1201"/>
        <v>0.123648398081232-0.765008647049479i</v>
      </c>
      <c r="N2337" t="str">
        <f t="shared" si="1202"/>
        <v>-1.78726861684524i</v>
      </c>
      <c r="O2337" t="str">
        <f t="shared" si="1203"/>
        <v>-0.214785589175787-0.976661226159004i</v>
      </c>
      <c r="P2337" t="str">
        <f t="shared" si="1204"/>
        <v>1.21478558917579+0.976661226159004i</v>
      </c>
      <c r="Q2337" t="str">
        <f t="shared" si="1205"/>
        <v>-1.21478558917579+0.810607390686236i</v>
      </c>
      <c r="R2337" t="str">
        <f t="shared" si="1206"/>
        <v>-0.320714061145679-1.01798574615931i</v>
      </c>
      <c r="S2337" t="str">
        <f t="shared" si="1207"/>
        <v>0.184486816526231i</v>
      </c>
      <c r="T2337" t="str">
        <f t="shared" si="1208"/>
        <v>0.187804949578011-0.0591675161559653i</v>
      </c>
      <c r="U2337" t="str">
        <f t="shared" si="1209"/>
        <v>0.0000499999999999999-0.000598371844093146i</v>
      </c>
      <c r="V2337" t="str">
        <f t="shared" si="1210"/>
        <v>3.33333333333333E-06-0.000658209028502464i</v>
      </c>
      <c r="W2337" t="str">
        <f t="shared" si="1211"/>
        <v>0.0000144542699124395-0.0003139137213649i</v>
      </c>
      <c r="X2337" t="str">
        <f t="shared" si="1212"/>
        <v>0.0000163100810832194-0.000313731354508507i</v>
      </c>
      <c r="Y2337" t="str">
        <f t="shared" si="1213"/>
        <v>0.009+0.253212367879337i</v>
      </c>
      <c r="Z2337" t="str">
        <f t="shared" si="1214"/>
        <v>-0.0173133903507666-0.00152015066749746i</v>
      </c>
      <c r="AA2337" t="str">
        <f t="shared" si="1215"/>
        <v>1.97111624382373-55.2878734218369i</v>
      </c>
      <c r="AB2337" t="str">
        <f t="shared" si="1216"/>
        <v>1.29733080088466-0.408721076273285i</v>
      </c>
      <c r="AC2337" t="str">
        <f t="shared" si="1217"/>
        <v>0.847737717730397-1.04300698710362i</v>
      </c>
      <c r="AD2337" t="str">
        <f t="shared" si="1218"/>
        <v>0.844769398677778+0.557223418469143i</v>
      </c>
      <c r="AE2337" t="str">
        <f t="shared" si="1219"/>
        <v>-0.0137787588041596-0.0109316033218263i</v>
      </c>
      <c r="AF2337" t="str">
        <f t="shared" si="1220"/>
        <v>-14.9902183526839-0.872928160695567i</v>
      </c>
      <c r="AG2337" t="str">
        <f t="shared" si="1221"/>
        <v>1.11755166817353-0.16509788826042i</v>
      </c>
      <c r="AH2337" t="str">
        <f t="shared" si="1222"/>
        <v>0.149761406237416+0.179517676850929i</v>
      </c>
      <c r="AI2337">
        <f t="shared" si="1223"/>
        <v>-12.623695046079597</v>
      </c>
      <c r="AJ2337">
        <f t="shared" si="1224"/>
        <v>50.163675579345082</v>
      </c>
      <c r="AK2337"/>
      <c r="AL2337"/>
      <c r="AM2337"/>
      <c r="AN2337"/>
    </row>
    <row r="2338" spans="1:40" x14ac:dyDescent="0.25">
      <c r="A2338"/>
      <c r="B2338">
        <f t="shared" si="1225"/>
        <v>404000</v>
      </c>
      <c r="C2338" s="186" t="str">
        <f t="shared" si="1193"/>
        <v>-4.68252392614332E-07+0.006061936946473i</v>
      </c>
      <c r="D2338" s="158" t="str">
        <f t="shared" si="1194"/>
        <v>-5.95700954694097+0.0464748499229597i</v>
      </c>
      <c r="E2338" t="str">
        <f t="shared" si="1195"/>
        <v>2870</v>
      </c>
      <c r="F2338" t="str">
        <f t="shared" si="1196"/>
        <v>0.777000777000777</v>
      </c>
      <c r="G2338" t="str">
        <f t="shared" si="1191"/>
        <v>0.777000777000777</v>
      </c>
      <c r="H2338" t="str">
        <f t="shared" si="1197"/>
        <v>9.03370161005107+0.917296226856882i</v>
      </c>
      <c r="I2338" t="str">
        <f t="shared" si="1198"/>
        <v>1586.50429006285i</v>
      </c>
      <c r="J2338" t="str">
        <f t="shared" si="1192"/>
        <v>-2151.93758085204+343.124071041064i</v>
      </c>
      <c r="K2338" t="str">
        <f t="shared" si="1199"/>
        <v>0.114638274331242-0.71896562077075i</v>
      </c>
      <c r="L2338" t="str">
        <f t="shared" si="1200"/>
        <v>0.00841382474087188-0.0442440990784252i</v>
      </c>
      <c r="M2338" t="str">
        <f t="shared" si="1201"/>
        <v>0.123052099072114-0.763209719849175i</v>
      </c>
      <c r="N2338" t="str">
        <f t="shared" si="1202"/>
        <v>-1.79170352656446i</v>
      </c>
      <c r="O2338" t="str">
        <f t="shared" si="1203"/>
        <v>-0.21911486709785-0.975699069906645i</v>
      </c>
      <c r="P2338" t="str">
        <f t="shared" si="1204"/>
        <v>1.21911486709785+0.975699069906645i</v>
      </c>
      <c r="Q2338" t="str">
        <f t="shared" si="1205"/>
        <v>-1.21911486709785+0.816004456657815i</v>
      </c>
      <c r="R2338" t="str">
        <f t="shared" si="1206"/>
        <v>-0.320647219267521-1.01495655843279i</v>
      </c>
      <c r="S2338" t="str">
        <f t="shared" si="1207"/>
        <v>0.184944600190068i</v>
      </c>
      <c r="T2338" t="str">
        <f t="shared" si="1208"/>
        <v>0.18771073490964-0.0593019717694887i</v>
      </c>
      <c r="U2338" t="str">
        <f t="shared" si="1209"/>
        <v>0.0000500000000000001-0.000596890725667176i</v>
      </c>
      <c r="V2338" t="str">
        <f t="shared" si="1210"/>
        <v>3.33333333333333E-06-0.000656579798233892i</v>
      </c>
      <c r="W2338" t="str">
        <f t="shared" si="1211"/>
        <v>0.0000144541686854301-0.000313139086298215i</v>
      </c>
      <c r="X2338" t="str">
        <f t="shared" si="1212"/>
        <v>0.0000163008130416921-0.000312957224865145i</v>
      </c>
      <c r="Y2338" t="str">
        <f t="shared" si="1213"/>
        <v>0.009+0.253840686410055i</v>
      </c>
      <c r="Z2338" t="str">
        <f t="shared" si="1214"/>
        <v>-0.0172279421086895-0.00151282738285855i</v>
      </c>
      <c r="AA2338" t="str">
        <f t="shared" si="1215"/>
        <v>1.96135662628595-55.1510316587198i</v>
      </c>
      <c r="AB2338" t="str">
        <f t="shared" si="1216"/>
        <v>1.29667997889383-0.40964987718704i</v>
      </c>
      <c r="AC2338" t="str">
        <f t="shared" si="1217"/>
        <v>0.8469104252235-1.04004704069809i</v>
      </c>
      <c r="AD2338" t="str">
        <f t="shared" si="1218"/>
        <v>0.847284583090079+0.556807345901387i</v>
      </c>
      <c r="AE2338" t="str">
        <f t="shared" si="1219"/>
        <v>-0.0137546163472046-0.0108744400392547i</v>
      </c>
      <c r="AF2338" t="str">
        <f t="shared" si="1220"/>
        <v>-14.990711156992-0.870821376933922i</v>
      </c>
      <c r="AG2338" t="str">
        <f t="shared" si="1221"/>
        <v>1.11718058299069-0.165204206340362i</v>
      </c>
      <c r="AH2338" t="str">
        <f t="shared" si="1222"/>
        <v>0.149652168037896+0.17876838736522i</v>
      </c>
      <c r="AI2338">
        <f t="shared" si="1223"/>
        <v>-12.647692272896702</v>
      </c>
      <c r="AJ2338">
        <f t="shared" si="1224"/>
        <v>50.066328235213767</v>
      </c>
      <c r="AK2338"/>
      <c r="AL2338"/>
      <c r="AM2338"/>
      <c r="AN2338"/>
    </row>
    <row r="2339" spans="1:40" x14ac:dyDescent="0.25">
      <c r="A2339"/>
      <c r="B2339">
        <f t="shared" si="1225"/>
        <v>405000</v>
      </c>
      <c r="C2339" s="186" t="str">
        <f t="shared" si="1193"/>
        <v>-4.65942889895989E-07+0.00604696920110409i</v>
      </c>
      <c r="D2339" s="158" t="str">
        <f t="shared" si="1194"/>
        <v>-5.95700952923478+0.0463600972084647i</v>
      </c>
      <c r="E2339" t="str">
        <f t="shared" si="1195"/>
        <v>2870</v>
      </c>
      <c r="F2339" t="str">
        <f t="shared" si="1196"/>
        <v>0.777000777000777</v>
      </c>
      <c r="G2339" t="str">
        <f t="shared" si="1191"/>
        <v>0.777000777000777</v>
      </c>
      <c r="H2339" t="str">
        <f t="shared" si="1197"/>
        <v>9.03419084348782+0.915084702508496i</v>
      </c>
      <c r="I2339" t="str">
        <f t="shared" si="1198"/>
        <v>1590.43128087983i</v>
      </c>
      <c r="J2339" t="str">
        <f t="shared" si="1192"/>
        <v>-2162.60887841422+343.973388048592i</v>
      </c>
      <c r="K2339" t="str">
        <f t="shared" si="1199"/>
        <v>0.114086299503921-0.717276547503579i</v>
      </c>
      <c r="L2339" t="str">
        <f t="shared" si="1200"/>
        <v>0.00837376776002973-0.0441424531481524i</v>
      </c>
      <c r="M2339" t="str">
        <f t="shared" si="1201"/>
        <v>0.122460067263951-0.761419000651731i</v>
      </c>
      <c r="N2339" t="str">
        <f t="shared" si="1202"/>
        <v>-1.79613843628368i</v>
      </c>
      <c r="O2339" t="str">
        <f t="shared" si="1203"/>
        <v>-0.223439835382817-0.974717723222523i</v>
      </c>
      <c r="P2339" t="str">
        <f t="shared" si="1204"/>
        <v>1.22343983538282+0.974717723222523i</v>
      </c>
      <c r="Q2339" t="str">
        <f t="shared" si="1205"/>
        <v>-1.22343983538282+0.821420713061157i</v>
      </c>
      <c r="R2339" t="str">
        <f t="shared" si="1206"/>
        <v>-0.320580168599821-1.01194098647251i</v>
      </c>
      <c r="S2339" t="str">
        <f t="shared" si="1207"/>
        <v>0.185402383853905i</v>
      </c>
      <c r="T2339" t="str">
        <f t="shared" si="1208"/>
        <v>0.187616271211476-0.0594363274746936i</v>
      </c>
      <c r="U2339" t="str">
        <f t="shared" si="1209"/>
        <v>0.0000500000000000001-0.000595416921406269i</v>
      </c>
      <c r="V2339" t="str">
        <f t="shared" si="1210"/>
        <v>3.33333333333333E-06-0.000654958613546894i</v>
      </c>
      <c r="W2339" t="str">
        <f t="shared" si="1211"/>
        <v>0.0000144540672093639-0.000312368282428905i</v>
      </c>
      <c r="X2339" t="str">
        <f t="shared" si="1212"/>
        <v>0.0000162916125666887-0.000312186923523606i</v>
      </c>
      <c r="Y2339" t="str">
        <f t="shared" si="1213"/>
        <v>0.009+0.254469004940773i</v>
      </c>
      <c r="Z2339" t="str">
        <f t="shared" si="1214"/>
        <v>-0.0171431257933271-0.00150556652472421i</v>
      </c>
      <c r="AA2339" t="str">
        <f t="shared" si="1215"/>
        <v>1.95166934723803-55.0148655822605i</v>
      </c>
      <c r="AB2339" t="str">
        <f t="shared" si="1216"/>
        <v>1.29602743663938-0.41057798794785i</v>
      </c>
      <c r="AC2339" t="str">
        <f t="shared" si="1217"/>
        <v>0.846089725793934-1.03709932364437i</v>
      </c>
      <c r="AD2339" t="str">
        <f t="shared" si="1218"/>
        <v>0.84979862353399+0.556380222335685i</v>
      </c>
      <c r="AE2339" t="str">
        <f t="shared" si="1219"/>
        <v>-0.0137305372644722-0.0108175245007695i</v>
      </c>
      <c r="AF2339" t="str">
        <f t="shared" si="1220"/>
        <v>-14.9912003727226-0.868724605300031i</v>
      </c>
      <c r="AG2339" t="str">
        <f t="shared" si="1221"/>
        <v>1.11680910683087-0.165309786289741i</v>
      </c>
      <c r="AH2339" t="str">
        <f t="shared" si="1222"/>
        <v>0.149543011588137+0.178022058527479i</v>
      </c>
      <c r="AI2339">
        <f t="shared" si="1223"/>
        <v>-12.671644043973771</v>
      </c>
      <c r="AJ2339">
        <f t="shared" si="1224"/>
        <v>49.96889490552433</v>
      </c>
      <c r="AK2339"/>
      <c r="AL2339"/>
      <c r="AM2339"/>
      <c r="AN2339"/>
    </row>
    <row r="2340" spans="1:40" x14ac:dyDescent="0.25">
      <c r="A2340"/>
      <c r="B2340">
        <f t="shared" si="1225"/>
        <v>406000</v>
      </c>
      <c r="C2340" s="186" t="str">
        <f t="shared" si="1193"/>
        <v>-4.63650431443509E-07+0.00603207518846971i</v>
      </c>
      <c r="D2340" s="158" t="str">
        <f t="shared" si="1194"/>
        <v>-5.95700951165926+0.0462459097782678i</v>
      </c>
      <c r="E2340" t="str">
        <f t="shared" si="1195"/>
        <v>2870</v>
      </c>
      <c r="F2340" t="str">
        <f t="shared" si="1196"/>
        <v>0.777000777000777</v>
      </c>
      <c r="G2340" t="str">
        <f t="shared" si="1191"/>
        <v>0.777000777000777</v>
      </c>
      <c r="H2340" t="str">
        <f t="shared" si="1197"/>
        <v>9.0346765228357+0.912883685360788i</v>
      </c>
      <c r="I2340" t="str">
        <f t="shared" si="1198"/>
        <v>1594.35827169682i</v>
      </c>
      <c r="J2340" t="str">
        <f t="shared" si="1192"/>
        <v>-2173.30655742897+344.822705056119i</v>
      </c>
      <c r="K2340" t="str">
        <f t="shared" si="1199"/>
        <v>0.113538269625208-0.715595180588366i</v>
      </c>
      <c r="L2340" t="str">
        <f t="shared" si="1200"/>
        <v>0.00833399275871861-0.0440412545773377i</v>
      </c>
      <c r="M2340" t="str">
        <f t="shared" si="1201"/>
        <v>0.121872262383927-0.759636435165704i</v>
      </c>
      <c r="N2340" t="str">
        <f t="shared" si="1202"/>
        <v>-1.8005733460029i</v>
      </c>
      <c r="O2340" t="str">
        <f t="shared" si="1203"/>
        <v>-0.227760408965518-0.973717205408151i</v>
      </c>
      <c r="P2340" t="str">
        <f t="shared" si="1204"/>
        <v>1.22776040896552+0.973717205408151i</v>
      </c>
      <c r="Q2340" t="str">
        <f t="shared" si="1205"/>
        <v>-1.22776040896552+0.826856140594749i</v>
      </c>
      <c r="R2340" t="str">
        <f t="shared" si="1206"/>
        <v>-0.320512908790509-1.00893892907428i</v>
      </c>
      <c r="S2340" t="str">
        <f t="shared" si="1207"/>
        <v>0.185860167517742i</v>
      </c>
      <c r="T2340" t="str">
        <f t="shared" si="1208"/>
        <v>0.187521558372917-0.0595705829194028i</v>
      </c>
      <c r="U2340" t="str">
        <f t="shared" si="1209"/>
        <v>0.0000500000000000001-0.000593950377264874i</v>
      </c>
      <c r="V2340" t="str">
        <f t="shared" si="1210"/>
        <v>3.33333333333333E-06-0.000653345414991359i</v>
      </c>
      <c r="W2340" t="str">
        <f t="shared" si="1211"/>
        <v>0.0000144539654842544-0.000311601281447317i</v>
      </c>
      <c r="X2340" t="str">
        <f t="shared" si="1212"/>
        <v>0.0000162824789909516-0.000311420422199551i</v>
      </c>
      <c r="Y2340" t="str">
        <f t="shared" si="1213"/>
        <v>0.009+0.255097323471491i</v>
      </c>
      <c r="Z2340" t="str">
        <f t="shared" si="1214"/>
        <v>-0.0170589351894283-0.00149836737340272i</v>
      </c>
      <c r="AA2340" t="str">
        <f t="shared" si="1215"/>
        <v>1.94205369321852-54.8793702005072i</v>
      </c>
      <c r="AB2340" t="str">
        <f t="shared" si="1216"/>
        <v>1.2953731733573-0.411505406122926i</v>
      </c>
      <c r="AC2340" t="str">
        <f t="shared" si="1217"/>
        <v>0.845275559509866-1.03416375444584i</v>
      </c>
      <c r="AD2340" t="str">
        <f t="shared" si="1218"/>
        <v>0.85231147262704+0.555942048814002i</v>
      </c>
      <c r="AE2340" t="str">
        <f t="shared" si="1219"/>
        <v>-0.0137065207453053-0.0107608550823572i</v>
      </c>
      <c r="AF2340" t="str">
        <f t="shared" si="1220"/>
        <v>-14.991686034495-0.86663777558252i</v>
      </c>
      <c r="AG2340" t="str">
        <f t="shared" si="1221"/>
        <v>1.11643724262329-0.165414624034433i</v>
      </c>
      <c r="AH2340" t="str">
        <f t="shared" si="1222"/>
        <v>0.149433932812897+0.177278668038935i</v>
      </c>
      <c r="AI2340">
        <f t="shared" si="1223"/>
        <v>-12.695550678887653</v>
      </c>
      <c r="AJ2340">
        <f t="shared" si="1224"/>
        <v>49.871375586552041</v>
      </c>
      <c r="AK2340"/>
      <c r="AL2340"/>
      <c r="AM2340"/>
      <c r="AN2340"/>
    </row>
    <row r="2341" spans="1:40" x14ac:dyDescent="0.25">
      <c r="A2341"/>
      <c r="B2341">
        <f t="shared" si="1225"/>
        <v>407000</v>
      </c>
      <c r="C2341" s="186" t="str">
        <f t="shared" si="1193"/>
        <v>-4.61374849951636E-07+0.0060172543650853i</v>
      </c>
      <c r="D2341" s="158" t="str">
        <f t="shared" si="1194"/>
        <v>-5.95700949421314+0.046132283465654i</v>
      </c>
      <c r="E2341" t="str">
        <f t="shared" si="1195"/>
        <v>2870</v>
      </c>
      <c r="F2341" t="str">
        <f t="shared" si="1196"/>
        <v>0.777000777000777</v>
      </c>
      <c r="G2341" t="str">
        <f t="shared" si="1191"/>
        <v>0.777000777000777</v>
      </c>
      <c r="H2341" t="str">
        <f t="shared" si="1197"/>
        <v>9.03515868230058+0.910693101680666i</v>
      </c>
      <c r="I2341" t="str">
        <f t="shared" si="1198"/>
        <v>1598.28526251381i</v>
      </c>
      <c r="J2341" t="str">
        <f t="shared" si="1192"/>
        <v>-2184.03061789628+345.672022063647i</v>
      </c>
      <c r="K2341" t="str">
        <f t="shared" si="1199"/>
        <v>0.112994147500116-0.713921468998442i</v>
      </c>
      <c r="L2341" t="str">
        <f t="shared" si="1200"/>
        <v>0.00829449712893982-0.0439405005607941i</v>
      </c>
      <c r="M2341" t="str">
        <f t="shared" si="1201"/>
        <v>0.121288644629056-0.757861969559236i</v>
      </c>
      <c r="N2341" t="str">
        <f t="shared" si="1202"/>
        <v>-1.80500825572212i</v>
      </c>
      <c r="O2341" t="str">
        <f t="shared" si="1203"/>
        <v>-0.232076502867218-0.972697536142105i</v>
      </c>
      <c r="P2341" t="str">
        <f t="shared" si="1204"/>
        <v>1.23207650286722+0.972697536142105i</v>
      </c>
      <c r="Q2341" t="str">
        <f t="shared" si="1205"/>
        <v>-1.23207650286722+0.832310719580015i</v>
      </c>
      <c r="R2341" t="str">
        <f t="shared" si="1206"/>
        <v>-0.32044543948624-1.00595028602749i</v>
      </c>
      <c r="S2341" t="str">
        <f t="shared" si="1207"/>
        <v>0.186317951181578i</v>
      </c>
      <c r="T2341" t="str">
        <f t="shared" si="1208"/>
        <v>0.187426596283164-0.0597047377505566i</v>
      </c>
      <c r="U2341" t="str">
        <f t="shared" si="1209"/>
        <v>0.00005-0.000592491039728596i</v>
      </c>
      <c r="V2341" t="str">
        <f t="shared" si="1210"/>
        <v>3.33333333333333E-06-0.000651740143701457i</v>
      </c>
      <c r="W2341" t="str">
        <f t="shared" si="1211"/>
        <v>0.0000144538635101152-0.000310838055322021i</v>
      </c>
      <c r="X2341" t="str">
        <f t="shared" si="1212"/>
        <v>0.0000162734116554099-0.000310657692886573i</v>
      </c>
      <c r="Y2341" t="str">
        <f t="shared" si="1213"/>
        <v>0.009+0.255725642002209i</v>
      </c>
      <c r="Z2341" t="str">
        <f t="shared" si="1214"/>
        <v>-0.0169753641579586-0.00149122921944563i</v>
      </c>
      <c r="AA2341" t="str">
        <f t="shared" si="1215"/>
        <v>1.93250895954425-54.7445405705586i</v>
      </c>
      <c r="AB2341" t="str">
        <f t="shared" si="1216"/>
        <v>1.2947171882822-0.412432129273377i</v>
      </c>
      <c r="AC2341" t="str">
        <f t="shared" si="1217"/>
        <v>0.844467867144059-1.03124025229479i</v>
      </c>
      <c r="AD2341" t="str">
        <f t="shared" si="1218"/>
        <v>0.85482308296548+0.555492826574692i</v>
      </c>
      <c r="AE2341" t="str">
        <f t="shared" si="1219"/>
        <v>-0.0136825659897873-0.0107044301770139i</v>
      </c>
      <c r="AF2341" t="str">
        <f t="shared" si="1220"/>
        <v>-14.9921681765137-0.864560818215012i</v>
      </c>
      <c r="AG2341" t="str">
        <f t="shared" si="1221"/>
        <v>1.11606499330878-0.165518715535883i</v>
      </c>
      <c r="AH2341" t="str">
        <f t="shared" si="1222"/>
        <v>0.149324927674777+0.17653819383497i</v>
      </c>
      <c r="AI2341">
        <f t="shared" si="1223"/>
        <v>-12.719412495191964</v>
      </c>
      <c r="AJ2341">
        <f t="shared" si="1224"/>
        <v>49.773770273513108</v>
      </c>
      <c r="AK2341"/>
      <c r="AL2341"/>
      <c r="AM2341"/>
      <c r="AN2341"/>
    </row>
    <row r="2342" spans="1:40" x14ac:dyDescent="0.25">
      <c r="A2342"/>
      <c r="B2342">
        <f t="shared" si="1225"/>
        <v>408000</v>
      </c>
      <c r="C2342" s="186" t="str">
        <f t="shared" si="1193"/>
        <v>-4.59115980162906E-07+0.00600250619279462i</v>
      </c>
      <c r="D2342" s="158" t="str">
        <f t="shared" si="1194"/>
        <v>-5.95700947689514+0.0460192141447588i</v>
      </c>
      <c r="E2342" t="str">
        <f t="shared" si="1195"/>
        <v>2870</v>
      </c>
      <c r="F2342" t="str">
        <f t="shared" si="1196"/>
        <v>0.777000777000777</v>
      </c>
      <c r="G2342" t="str">
        <f t="shared" si="1191"/>
        <v>0.777000777000777</v>
      </c>
      <c r="H2342" t="str">
        <f t="shared" si="1197"/>
        <v>9.03563735567944+0.908512878413604i</v>
      </c>
      <c r="I2342" t="str">
        <f t="shared" si="1198"/>
        <v>1602.21225333079i</v>
      </c>
      <c r="J2342" t="str">
        <f t="shared" si="1192"/>
        <v>-2194.78105981616+346.521339071174i</v>
      </c>
      <c r="K2342" t="str">
        <f t="shared" si="1199"/>
        <v>0.112453896367286-0.712255362140207i</v>
      </c>
      <c r="L2342" t="str">
        <f t="shared" si="1200"/>
        <v>0.00825527829238906-0.043840188315245i</v>
      </c>
      <c r="M2342" t="str">
        <f t="shared" si="1201"/>
        <v>0.120709174659675-0.756095550455452i</v>
      </c>
      <c r="N2342" t="str">
        <f t="shared" si="1202"/>
        <v>-1.80944316544134i</v>
      </c>
      <c r="O2342" t="str">
        <f t="shared" si="1203"/>
        <v>-0.23638803219729-0.97165873547964i</v>
      </c>
      <c r="P2342" t="str">
        <f t="shared" si="1204"/>
        <v>1.23638803219729+0.97165873547964i</v>
      </c>
      <c r="Q2342" t="str">
        <f t="shared" si="1205"/>
        <v>-1.23638803219729+0.8377844299617i</v>
      </c>
      <c r="R2342" t="str">
        <f t="shared" si="1206"/>
        <v>-0.320377760332377-1.00297495810298i</v>
      </c>
      <c r="S2342" t="str">
        <f t="shared" si="1207"/>
        <v>0.186775734845415i</v>
      </c>
      <c r="T2342" t="str">
        <f t="shared" si="1208"/>
        <v>0.187331384831233-0.059838791614208i</v>
      </c>
      <c r="U2342" t="str">
        <f t="shared" si="1209"/>
        <v>0.00005-0.000591038855807692i</v>
      </c>
      <c r="V2342" t="str">
        <f t="shared" si="1210"/>
        <v>3.33333333333333E-06-0.000650142741388462i</v>
      </c>
      <c r="W2342" t="str">
        <f t="shared" si="1211"/>
        <v>0.0000144537612869596-0.000310078576296408i</v>
      </c>
      <c r="X2342" t="str">
        <f t="shared" si="1212"/>
        <v>0.0000162644099090589-0.000309898707852785i</v>
      </c>
      <c r="Y2342" t="str">
        <f t="shared" si="1213"/>
        <v>0.009+0.256353960532927i</v>
      </c>
      <c r="Z2342" t="str">
        <f t="shared" si="1214"/>
        <v>-0.0168924066349818-0.00148415136347563i</v>
      </c>
      <c r="AA2342" t="str">
        <f t="shared" si="1215"/>
        <v>1.92303445018092-54.6103717979626i</v>
      </c>
      <c r="AB2342" t="str">
        <f t="shared" si="1216"/>
        <v>1.29405948064742-0.413358154954187i</v>
      </c>
      <c r="AC2342" t="str">
        <f t="shared" si="1217"/>
        <v>0.843666590164142-1.02832873706557i</v>
      </c>
      <c r="AD2342" t="str">
        <f t="shared" si="1218"/>
        <v>0.85733340712506+0.555032557052833i</v>
      </c>
      <c r="AE2342" t="str">
        <f t="shared" si="1219"/>
        <v>-0.0136586722085876-0.0106482481945281i</v>
      </c>
      <c r="AF2342" t="str">
        <f t="shared" si="1220"/>
        <v>-14.9926468325746-0.862493664268845i</v>
      </c>
      <c r="AG2342" t="str">
        <f t="shared" si="1221"/>
        <v>1.11569236183971-0.165622056790819i</v>
      </c>
      <c r="AH2342" t="str">
        <f t="shared" si="1222"/>
        <v>0.149215992173694+0.175800614082237i</v>
      </c>
      <c r="AI2342">
        <f t="shared" si="1223"/>
        <v>-12.743229808439603</v>
      </c>
      <c r="AJ2342">
        <f t="shared" si="1224"/>
        <v>49.676078960579453</v>
      </c>
      <c r="AK2342"/>
      <c r="AL2342"/>
      <c r="AM2342"/>
      <c r="AN2342"/>
    </row>
    <row r="2343" spans="1:40" x14ac:dyDescent="0.25">
      <c r="A2343"/>
      <c r="B2343">
        <f t="shared" si="1225"/>
        <v>409000</v>
      </c>
      <c r="C2343" s="186" t="str">
        <f t="shared" si="1193"/>
        <v>-4.56873658837656E-07+0.0059878301387046i</v>
      </c>
      <c r="D2343" s="158" t="str">
        <f t="shared" si="1194"/>
        <v>-5.95700945970401+0.0459066977300686i</v>
      </c>
      <c r="E2343" t="str">
        <f t="shared" si="1195"/>
        <v>2870</v>
      </c>
      <c r="F2343" t="str">
        <f t="shared" si="1196"/>
        <v>0.777000777000777</v>
      </c>
      <c r="G2343" t="str">
        <f t="shared" si="1191"/>
        <v>0.777000777000777</v>
      </c>
      <c r="H2343" t="str">
        <f t="shared" si="1197"/>
        <v>9.03611257636621+0.906342943175978i</v>
      </c>
      <c r="I2343" t="str">
        <f t="shared" si="1198"/>
        <v>1606.13924414778i</v>
      </c>
      <c r="J2343" t="str">
        <f t="shared" si="1192"/>
        <v>-2205.5578831886+347.370656078701i</v>
      </c>
      <c r="K2343" t="str">
        <f t="shared" si="1199"/>
        <v>0.111917479893-0.710596809848792i</v>
      </c>
      <c r="L2343" t="str">
        <f t="shared" si="1200"/>
        <v>0.00821633370005725-0.0437403150791313i</v>
      </c>
      <c r="M2343" t="str">
        <f t="shared" si="1201"/>
        <v>0.120133813593057-0.754337124927923i</v>
      </c>
      <c r="N2343" t="str">
        <f t="shared" si="1202"/>
        <v>-1.81387807516056i</v>
      </c>
      <c r="O2343" t="str">
        <f t="shared" si="1203"/>
        <v>-0.240694912154886-0.970600823852294i</v>
      </c>
      <c r="P2343" t="str">
        <f t="shared" si="1204"/>
        <v>1.24069491215489+0.970600823852294i</v>
      </c>
      <c r="Q2343" t="str">
        <f t="shared" si="1205"/>
        <v>-1.24069491215489+0.843277251308266i</v>
      </c>
      <c r="R2343" t="str">
        <f t="shared" si="1206"/>
        <v>-0.320309870973001-1.00001284704101i</v>
      </c>
      <c r="S2343" t="str">
        <f t="shared" si="1207"/>
        <v>0.187233518509252i</v>
      </c>
      <c r="T2343" t="str">
        <f t="shared" si="1208"/>
        <v>0.187235923905943-0.0599727441555195i</v>
      </c>
      <c r="U2343" t="str">
        <f t="shared" si="1209"/>
        <v>0.0000499999999999999-0.000589593773030655i</v>
      </c>
      <c r="V2343" t="str">
        <f t="shared" si="1210"/>
        <v>3.33333333333333E-06-0.000648553150333722i</v>
      </c>
      <c r="W2343" t="str">
        <f t="shared" si="1211"/>
        <v>0.0000144536588148011-0.000309322816885323i</v>
      </c>
      <c r="X2343" t="str">
        <f t="shared" si="1212"/>
        <v>0.0000162554731088429-0.000309143439637474i</v>
      </c>
      <c r="Y2343" t="str">
        <f t="shared" si="1213"/>
        <v>0.009+0.256982279063645i</v>
      </c>
      <c r="Z2343" t="str">
        <f t="shared" si="1214"/>
        <v>-0.0168100566305594-0.0014771331160178i</v>
      </c>
      <c r="AA2343" t="str">
        <f t="shared" si="1215"/>
        <v>1.91362947761599-54.4768590361237i</v>
      </c>
      <c r="AB2343" t="str">
        <f t="shared" si="1216"/>
        <v>1.29340004968494-0.414283480714188i</v>
      </c>
      <c r="AC2343" t="str">
        <f t="shared" si="1217"/>
        <v>0.842871670723028-1.02542912930777i</v>
      </c>
      <c r="AD2343" t="str">
        <f t="shared" si="1218"/>
        <v>0.859842397661745+0.554561241880436i</v>
      </c>
      <c r="AE2343" t="str">
        <f t="shared" si="1219"/>
        <v>-0.0136348386228084-0.0105923075612658i</v>
      </c>
      <c r="AF2343" t="str">
        <f t="shared" si="1220"/>
        <v>-14.9931220360702-0.860436245445909i</v>
      </c>
      <c r="AG2343" t="str">
        <f t="shared" si="1221"/>
        <v>1.1153193511799-0.165724643830967i</v>
      </c>
      <c r="AH2343" t="str">
        <f t="shared" si="1222"/>
        <v>0.149107122346332+0.175065907175791i</v>
      </c>
      <c r="AI2343">
        <f t="shared" si="1223"/>
        <v>-12.767002932206605</v>
      </c>
      <c r="AJ2343">
        <f t="shared" si="1224"/>
        <v>49.578301640894075</v>
      </c>
      <c r="AK2343"/>
      <c r="AL2343"/>
      <c r="AM2343"/>
      <c r="AN2343"/>
    </row>
    <row r="2344" spans="1:40" x14ac:dyDescent="0.25">
      <c r="A2344"/>
      <c r="B2344">
        <f t="shared" si="1225"/>
        <v>410000</v>
      </c>
      <c r="C2344" s="186" t="str">
        <f t="shared" si="1193"/>
        <v>-4.54647724724509E-07+0.0059732256751211i</v>
      </c>
      <c r="D2344" s="158" t="str">
        <f t="shared" si="1194"/>
        <v>-5.95700944263852+0.0457947301759285i</v>
      </c>
      <c r="E2344" t="str">
        <f t="shared" si="1195"/>
        <v>2870</v>
      </c>
      <c r="F2344" t="str">
        <f t="shared" si="1196"/>
        <v>0.777000777000777</v>
      </c>
      <c r="G2344" t="str">
        <f t="shared" si="1191"/>
        <v>0.777000777000777</v>
      </c>
      <c r="H2344" t="str">
        <f t="shared" si="1197"/>
        <v>9.03658437735753+0.904183224247487i</v>
      </c>
      <c r="I2344" t="str">
        <f t="shared" si="1198"/>
        <v>1610.06623496477i</v>
      </c>
      <c r="J2344" t="str">
        <f t="shared" si="1192"/>
        <v>-2216.3610880136+348.219973086229i</v>
      </c>
      <c r="K2344" t="str">
        <f t="shared" si="1199"/>
        <v>0.111384862165263-0.7089457623837i</v>
      </c>
      <c r="L2344" t="str">
        <f t="shared" si="1200"/>
        <v>0.00817766083183734-0.0436408781124198i</v>
      </c>
      <c r="M2344" t="str">
        <f t="shared" si="1201"/>
        <v>0.1195625229971-0.75258664049612i</v>
      </c>
      <c r="N2344" t="str">
        <f t="shared" si="1202"/>
        <v>-1.81831298487978i</v>
      </c>
      <c r="O2344" t="str">
        <f t="shared" si="1203"/>
        <v>-0.244997058030601-0.969523822067488i</v>
      </c>
      <c r="P2344" t="str">
        <f t="shared" si="1204"/>
        <v>1.2449970580306+0.969523822067488i</v>
      </c>
      <c r="Q2344" t="str">
        <f t="shared" si="1205"/>
        <v>-1.2449970580306+0.848789162812292i</v>
      </c>
      <c r="R2344" t="str">
        <f t="shared" si="1206"/>
        <v>-0.32024177105088-0.997063855539473i</v>
      </c>
      <c r="S2344" t="str">
        <f t="shared" si="1207"/>
        <v>0.187691302173089i</v>
      </c>
      <c r="T2344" t="str">
        <f t="shared" si="1208"/>
        <v>0.187140213395924-0.0601065950187559i</v>
      </c>
      <c r="U2344" t="str">
        <f t="shared" si="1209"/>
        <v>0.0000499999999999999-0.000588155739437897i</v>
      </c>
      <c r="V2344" t="str">
        <f t="shared" si="1210"/>
        <v>3.33333333333333E-06-0.000646971313381688i</v>
      </c>
      <c r="W2344" t="str">
        <f t="shared" si="1211"/>
        <v>0.0000144535560936533-0.000308570749871763i</v>
      </c>
      <c r="X2344" t="str">
        <f t="shared" si="1212"/>
        <v>0.0000162466006195379-0.00030839186104779i</v>
      </c>
      <c r="Y2344" t="str">
        <f t="shared" si="1213"/>
        <v>0.009+0.257610597594363i</v>
      </c>
      <c r="Z2344" t="str">
        <f t="shared" si="1214"/>
        <v>-0.016728308227671-0.00147017379733409i</v>
      </c>
      <c r="AA2344" t="str">
        <f t="shared" si="1215"/>
        <v>1.90429336273375-54.3439974857207i</v>
      </c>
      <c r="AB2344" t="str">
        <f t="shared" si="1216"/>
        <v>1.29273889462542-0.415208104096009i</v>
      </c>
      <c r="AC2344" t="str">
        <f t="shared" si="1217"/>
        <v>0.842083051649519-1.02254135023937i</v>
      </c>
      <c r="AD2344" t="str">
        <f t="shared" si="1218"/>
        <v>0.862350007112556+0.554078882886706i</v>
      </c>
      <c r="AE2344" t="str">
        <f t="shared" si="1219"/>
        <v>-0.013611064463837-0.0105366067199602i</v>
      </c>
      <c r="AF2344" t="str">
        <f t="shared" si="1220"/>
        <v>-14.9935938199961-0.858388494071558i</v>
      </c>
      <c r="AG2344" t="str">
        <f t="shared" si="1221"/>
        <v>1.11494596430445-0.16582647272279i</v>
      </c>
      <c r="AH2344" t="str">
        <f t="shared" si="1222"/>
        <v>0.148998314265671+0.174334051736332i</v>
      </c>
      <c r="AI2344">
        <f t="shared" si="1223"/>
        <v>-12.79073217811208</v>
      </c>
      <c r="AJ2344">
        <f t="shared" si="1224"/>
        <v>49.480438306584411</v>
      </c>
      <c r="AK2344"/>
      <c r="AL2344"/>
      <c r="AM2344"/>
      <c r="AN2344"/>
    </row>
    <row r="2345" spans="1:40" x14ac:dyDescent="0.25">
      <c r="A2345"/>
      <c r="B2345">
        <f t="shared" si="1225"/>
        <v>411000</v>
      </c>
      <c r="C2345" s="186" t="str">
        <f t="shared" si="1193"/>
        <v>-4.52438018531393E-07+0.00595869227948565i</v>
      </c>
      <c r="D2345" s="158" t="str">
        <f t="shared" si="1194"/>
        <v>-5.95700942569743+0.0456833074760567i</v>
      </c>
      <c r="E2345" t="str">
        <f t="shared" si="1195"/>
        <v>2870</v>
      </c>
      <c r="F2345" t="str">
        <f t="shared" si="1196"/>
        <v>0.777000777000777</v>
      </c>
      <c r="G2345" t="str">
        <f t="shared" si="1191"/>
        <v>0.777000777000777</v>
      </c>
      <c r="H2345" t="str">
        <f t="shared" si="1197"/>
        <v>9.03705279125831+0.902033650563726i</v>
      </c>
      <c r="I2345" t="str">
        <f t="shared" si="1198"/>
        <v>1613.99322578176i</v>
      </c>
      <c r="J2345" t="str">
        <f t="shared" si="1192"/>
        <v>-2227.19067429117+349.069290093756i</v>
      </c>
      <c r="K2345" t="str">
        <f t="shared" si="1199"/>
        <v>0.110856007688004-0.707302170424558i</v>
      </c>
      <c r="L2345" t="str">
        <f t="shared" si="1200"/>
        <v>0.00813925719613731-0.0435418746964142i</v>
      </c>
      <c r="M2345" t="str">
        <f t="shared" si="1201"/>
        <v>0.118995264884141-0.750844045120972i</v>
      </c>
      <c r="N2345" t="str">
        <f t="shared" si="1202"/>
        <v>-1.822747894599i</v>
      </c>
      <c r="O2345" t="str">
        <f t="shared" si="1203"/>
        <v>-0.249294385208145-0.968427751308115i</v>
      </c>
      <c r="P2345" t="str">
        <f t="shared" si="1204"/>
        <v>1.24929438520815+0.968427751308115i</v>
      </c>
      <c r="Q2345" t="str">
        <f t="shared" si="1205"/>
        <v>-1.24929438520815+0.854320143290885i</v>
      </c>
      <c r="R2345" t="str">
        <f t="shared" si="1206"/>
        <v>-0.320173460207517-0.994127887242215i</v>
      </c>
      <c r="S2345" t="str">
        <f t="shared" si="1207"/>
        <v>0.188149085836926i</v>
      </c>
      <c r="T2345" t="str">
        <f t="shared" si="1208"/>
        <v>0.187044253189617-0.0602403438472897i</v>
      </c>
      <c r="U2345" t="str">
        <f t="shared" si="1209"/>
        <v>0.0000500000000000001-0.000586724703575521i</v>
      </c>
      <c r="V2345" t="str">
        <f t="shared" si="1210"/>
        <v>3.33333333333333E-06-0.000645397173933069i</v>
      </c>
      <c r="W2345" t="str">
        <f t="shared" si="1211"/>
        <v>0.0000144534531235299-0.00030782234830361i</v>
      </c>
      <c r="X2345" t="str">
        <f t="shared" si="1212"/>
        <v>0.0000162377918136386-0.000307643945155493i</v>
      </c>
      <c r="Y2345" t="str">
        <f t="shared" si="1213"/>
        <v>0.009+0.258238916125081i</v>
      </c>
      <c r="Z2345" t="str">
        <f t="shared" si="1214"/>
        <v>-0.0166471555811512-0.00146327273726094i</v>
      </c>
      <c r="AA2345" t="str">
        <f t="shared" si="1215"/>
        <v>1.89502543469242-54.2117823941301i</v>
      </c>
      <c r="AB2345" t="str">
        <f t="shared" si="1216"/>
        <v>1.29207601469823-0.416132022636117i</v>
      </c>
      <c r="AC2345" t="str">
        <f t="shared" si="1217"/>
        <v>0.841300676438987-1.01966532174016i</v>
      </c>
      <c r="AD2345" t="str">
        <f t="shared" si="1218"/>
        <v>0.864856187996329+0.55358548209833i</v>
      </c>
      <c r="AE2345" t="str">
        <f t="shared" si="1219"/>
        <v>-0.0135873489731983-0.0104811441295039i</v>
      </c>
      <c r="AF2345" t="str">
        <f t="shared" si="1220"/>
        <v>-14.9940622169557-0.856350343087669i</v>
      </c>
      <c r="AG2345" t="str">
        <f t="shared" si="1221"/>
        <v>1.11457220419972-0.165927539567216i</v>
      </c>
      <c r="AH2345" t="str">
        <f t="shared" si="1222"/>
        <v>0.148889564040452+0.173605026607417i</v>
      </c>
      <c r="AI2345">
        <f t="shared" si="1223"/>
        <v>-12.814417855841748</v>
      </c>
      <c r="AJ2345">
        <f t="shared" si="1224"/>
        <v>49.382488948777358</v>
      </c>
      <c r="AK2345"/>
      <c r="AL2345"/>
      <c r="AM2345"/>
      <c r="AN2345"/>
    </row>
    <row r="2346" spans="1:40" x14ac:dyDescent="0.25">
      <c r="A2346"/>
      <c r="B2346">
        <f t="shared" si="1225"/>
        <v>412000</v>
      </c>
      <c r="C2346" s="186" t="str">
        <f t="shared" si="1193"/>
        <v>-4.50244382897057E-07+0.00594422943431326i</v>
      </c>
      <c r="D2346" s="158" t="str">
        <f t="shared" si="1194"/>
        <v>-5.95700940887956+0.0455724256630683i</v>
      </c>
      <c r="E2346" t="str">
        <f t="shared" si="1195"/>
        <v>2870</v>
      </c>
      <c r="F2346" t="str">
        <f t="shared" si="1196"/>
        <v>0.777000777000777</v>
      </c>
      <c r="G2346" t="str">
        <f t="shared" si="1191"/>
        <v>0.777000777000777</v>
      </c>
      <c r="H2346" t="str">
        <f t="shared" si="1197"/>
        <v>9.0375178502874+0.899894151708806i</v>
      </c>
      <c r="I2346" t="str">
        <f t="shared" si="1198"/>
        <v>1617.92021659874i</v>
      </c>
      <c r="J2346" t="str">
        <f t="shared" si="1192"/>
        <v>-2238.0466420213+349.918607101283i</v>
      </c>
      <c r="K2346" t="str">
        <f t="shared" si="1199"/>
        <v>0.110330881375355-0.705665985066896i</v>
      </c>
      <c r="L2346" t="str">
        <f t="shared" si="1200"/>
        <v>0.00810112032949913-0.0434433021335669i</v>
      </c>
      <c r="M2346" t="str">
        <f t="shared" si="1201"/>
        <v>0.118432001704854-0.749109287200463i</v>
      </c>
      <c r="N2346" t="str">
        <f t="shared" si="1202"/>
        <v>-1.82718280431822i</v>
      </c>
      <c r="O2346" t="str">
        <f t="shared" si="1203"/>
        <v>-0.253586809166002-0.967312633132125i</v>
      </c>
      <c r="P2346" t="str">
        <f t="shared" si="1204"/>
        <v>1.253586809166+0.967312633132125i</v>
      </c>
      <c r="Q2346" t="str">
        <f t="shared" si="1205"/>
        <v>-1.253586809166+0.859870171186095i</v>
      </c>
      <c r="R2346" t="str">
        <f t="shared" si="1206"/>
        <v>-0.320104938083078-0.991204846727607i</v>
      </c>
      <c r="S2346" t="str">
        <f t="shared" si="1207"/>
        <v>0.188606869500763i</v>
      </c>
      <c r="T2346" t="str">
        <f t="shared" si="1208"/>
        <v>0.186948043175278-0.0603739902835849i</v>
      </c>
      <c r="U2346" t="str">
        <f t="shared" si="1209"/>
        <v>0.0000500000000000001-0.000585300614489172i</v>
      </c>
      <c r="V2346" t="str">
        <f t="shared" si="1210"/>
        <v>3.33333333333333E-06-0.00064383067593809i</v>
      </c>
      <c r="W2346" t="str">
        <f t="shared" si="1211"/>
        <v>0.0000144533499044446-0.000307077585490408i</v>
      </c>
      <c r="X2346" t="str">
        <f t="shared" si="1212"/>
        <v>0.000016229046071245-0.000306899665293722i</v>
      </c>
      <c r="Y2346" t="str">
        <f t="shared" si="1213"/>
        <v>0.009+0.258867234655799i</v>
      </c>
      <c r="Z2346" t="str">
        <f t="shared" si="1214"/>
        <v>-0.0165665929166443-0.00145642927505004i</v>
      </c>
      <c r="AA2346" t="str">
        <f t="shared" si="1215"/>
        <v>1.88582503080355-54.0802090548612i</v>
      </c>
      <c r="AB2346" t="str">
        <f t="shared" si="1216"/>
        <v>1.29141140913147-0.417055233864702i</v>
      </c>
      <c r="AC2346" t="str">
        <f t="shared" si="1217"/>
        <v>0.840524489244317-1.0168009663451i</v>
      </c>
      <c r="AD2346" t="str">
        <f t="shared" si="1218"/>
        <v>0.867360892814461+0.553081041739718i</v>
      </c>
      <c r="AE2346" t="str">
        <f t="shared" si="1219"/>
        <v>-0.0135636914024093-0.0104259182647439i</v>
      </c>
      <c r="AF2346" t="str">
        <f t="shared" si="1220"/>
        <v>-14.994527259167-0.854321726045738i</v>
      </c>
      <c r="AG2346" t="str">
        <f t="shared" si="1221"/>
        <v>1.11419807386319-0.166027840499366i</v>
      </c>
      <c r="AH2346" t="str">
        <f t="shared" si="1222"/>
        <v>0.148780867814694+0.172878810852759i</v>
      </c>
      <c r="AI2346">
        <f t="shared" si="1223"/>
        <v>-12.838060273168852</v>
      </c>
      <c r="AJ2346">
        <f t="shared" si="1224"/>
        <v>49.284453557613311</v>
      </c>
      <c r="AK2346"/>
      <c r="AL2346"/>
      <c r="AM2346"/>
      <c r="AN2346"/>
    </row>
    <row r="2347" spans="1:40" x14ac:dyDescent="0.25">
      <c r="A2347"/>
      <c r="B2347">
        <f t="shared" si="1225"/>
        <v>413000</v>
      </c>
      <c r="C2347" s="186" t="str">
        <f t="shared" si="1193"/>
        <v>-4.48066662363026E-07+0.00592983662713081i</v>
      </c>
      <c r="D2347" s="158" t="str">
        <f t="shared" si="1194"/>
        <v>-5.9570093921837+0.0454620808080029i</v>
      </c>
      <c r="E2347" t="str">
        <f t="shared" si="1195"/>
        <v>2870</v>
      </c>
      <c r="F2347" t="str">
        <f t="shared" si="1196"/>
        <v>0.777000777000777</v>
      </c>
      <c r="G2347" t="str">
        <f t="shared" si="1191"/>
        <v>0.777000777000777</v>
      </c>
      <c r="H2347" t="str">
        <f t="shared" si="1197"/>
        <v>9.0379795862829+0.897764657908069i</v>
      </c>
      <c r="I2347" t="str">
        <f t="shared" si="1198"/>
        <v>1621.84720741573i</v>
      </c>
      <c r="J2347" t="str">
        <f t="shared" si="1192"/>
        <v>-2248.928991204+350.76792410881i</v>
      </c>
      <c r="K2347" t="str">
        <f t="shared" si="1199"/>
        <v>0.109809448546024-0.704037157817974i</v>
      </c>
      <c r="L2347" t="str">
        <f t="shared" si="1200"/>
        <v>0.00806324779622344-0.043345157747293i</v>
      </c>
      <c r="M2347" t="str">
        <f t="shared" si="1201"/>
        <v>0.117872696342247-0.747382315565267i</v>
      </c>
      <c r="N2347" t="str">
        <f t="shared" si="1202"/>
        <v>-1.83161771403743i</v>
      </c>
      <c r="O2347" t="str">
        <f t="shared" si="1203"/>
        <v>-0.257874245479086-0.966178489472102i</v>
      </c>
      <c r="P2347" t="str">
        <f t="shared" si="1204"/>
        <v>1.25787424547909+0.966178489472102i</v>
      </c>
      <c r="Q2347" t="str">
        <f t="shared" si="1205"/>
        <v>-1.25787424547909+0.865439224565328i</v>
      </c>
      <c r="R2347" t="str">
        <f t="shared" si="1206"/>
        <v>-0.320036204316462-0.988294639497202i</v>
      </c>
      <c r="S2347" t="str">
        <f t="shared" si="1207"/>
        <v>0.189064653164598i</v>
      </c>
      <c r="T2347" t="str">
        <f t="shared" si="1208"/>
        <v>0.18685158324097-0.0605075339692063i</v>
      </c>
      <c r="U2347" t="str">
        <f t="shared" si="1209"/>
        <v>0.0000500000000000001-0.000583883421718011i</v>
      </c>
      <c r="V2347" t="str">
        <f t="shared" si="1210"/>
        <v>3.33333333333333E-06-0.000642271763889812i</v>
      </c>
      <c r="W2347" t="str">
        <f t="shared" si="1211"/>
        <v>0.0000144532464364107-0.00030633643500021i</v>
      </c>
      <c r="X2347" t="str">
        <f t="shared" si="1212"/>
        <v>0.0000162203627799524-0.00030615899505386i</v>
      </c>
      <c r="Y2347" t="str">
        <f t="shared" si="1213"/>
        <v>0.009+0.259495553186517i</v>
      </c>
      <c r="Z2347" t="str">
        <f t="shared" si="1214"/>
        <v>-0.0164866145295788-0.0014496427592121i</v>
      </c>
      <c r="AA2347" t="str">
        <f t="shared" si="1215"/>
        <v>1.87669149641322-53.9492728069965i</v>
      </c>
      <c r="AB2347" t="str">
        <f t="shared" si="1216"/>
        <v>1.29074507715188-0.417977735305743i</v>
      </c>
      <c r="AC2347" t="str">
        <f t="shared" si="1217"/>
        <v>0.839754434866841-1.01394820723776i</v>
      </c>
      <c r="AD2347" t="str">
        <f t="shared" si="1218"/>
        <v>0.869864074051735+0.552565564233223i</v>
      </c>
      <c r="AE2347" t="str">
        <f t="shared" si="1219"/>
        <v>-0.0135400910128392-0.0103709276162801i</v>
      </c>
      <c r="AF2347" t="str">
        <f t="shared" si="1220"/>
        <v>-14.9949889784666-0.852302577100066i</v>
      </c>
      <c r="AG2347" t="str">
        <f t="shared" si="1221"/>
        <v>1.11382357630335-0.166127371688303i</v>
      </c>
      <c r="AH2347" t="str">
        <f t="shared" si="1222"/>
        <v>0.148672221767208+0.172155383753549i</v>
      </c>
      <c r="AI2347">
        <f t="shared" si="1223"/>
        <v>-12.861659735975604</v>
      </c>
      <c r="AJ2347">
        <f t="shared" si="1224"/>
        <v>49.186332122259344</v>
      </c>
      <c r="AK2347"/>
      <c r="AL2347"/>
      <c r="AM2347"/>
      <c r="AN2347"/>
    </row>
    <row r="2348" spans="1:40" x14ac:dyDescent="0.25">
      <c r="A2348"/>
      <c r="B2348">
        <f t="shared" si="1225"/>
        <v>414000</v>
      </c>
      <c r="C2348" s="186" t="str">
        <f t="shared" si="1193"/>
        <v>-4.45904703346076E-07+0.00591551335041663i</v>
      </c>
      <c r="D2348" s="158" t="str">
        <f t="shared" si="1194"/>
        <v>-5.95700937560868+0.0453522690198608i</v>
      </c>
      <c r="E2348" t="str">
        <f t="shared" si="1195"/>
        <v>2870</v>
      </c>
      <c r="F2348" t="str">
        <f t="shared" si="1196"/>
        <v>0.777000777000777</v>
      </c>
      <c r="G2348" t="str">
        <f t="shared" si="1191"/>
        <v>0.777000777000777</v>
      </c>
      <c r="H2348" t="str">
        <f t="shared" si="1197"/>
        <v>9.0384380307076+0.895645100020919i</v>
      </c>
      <c r="I2348" t="str">
        <f t="shared" si="1198"/>
        <v>1625.77419823272i</v>
      </c>
      <c r="J2348" t="str">
        <f t="shared" si="1192"/>
        <v>-2259.83772183926+351.617241116338i</v>
      </c>
      <c r="K2348" t="str">
        <f t="shared" si="1199"/>
        <v>0.109291674917762-0.702415640592647i</v>
      </c>
      <c r="L2348" t="str">
        <f t="shared" si="1200"/>
        <v>0.00802563718800012-0.0432474388817854i</v>
      </c>
      <c r="M2348" t="str">
        <f t="shared" si="1201"/>
        <v>0.117317312105762-0.745663079474432i</v>
      </c>
      <c r="N2348" t="str">
        <f t="shared" si="1202"/>
        <v>-1.83605262375665i</v>
      </c>
      <c r="O2348" t="str">
        <f t="shared" si="1203"/>
        <v>-0.262156609820438-0.965025342634822i</v>
      </c>
      <c r="P2348" t="str">
        <f t="shared" si="1204"/>
        <v>1.26215660982044+0.965025342634822i</v>
      </c>
      <c r="Q2348" t="str">
        <f t="shared" si="1205"/>
        <v>-1.26215660982044+0.871027281121828i</v>
      </c>
      <c r="R2348" t="str">
        <f t="shared" si="1206"/>
        <v>-0.319967258545227-0.98539717196459i</v>
      </c>
      <c r="S2348" t="str">
        <f t="shared" si="1207"/>
        <v>0.189522436828435i</v>
      </c>
      <c r="T2348" t="str">
        <f t="shared" si="1208"/>
        <v>0.186754873274578-0.0606409745448053i</v>
      </c>
      <c r="U2348" t="str">
        <f t="shared" si="1209"/>
        <v>0.00005-0.00058247307528874i</v>
      </c>
      <c r="V2348" t="str">
        <f t="shared" si="1210"/>
        <v>3.33333333333333E-06-0.000640720382817614i</v>
      </c>
      <c r="W2348" t="str">
        <f t="shared" si="1211"/>
        <v>0.0000144531427194422-0.00030559887065645i</v>
      </c>
      <c r="X2348" t="str">
        <f t="shared" si="1212"/>
        <v>0.0000162117413347435-0.000305421908282399i</v>
      </c>
      <c r="Y2348" t="str">
        <f t="shared" si="1213"/>
        <v>0.009+0.260123871717235i</v>
      </c>
      <c r="Z2348" t="str">
        <f t="shared" si="1214"/>
        <v>-0.0164072147841574-0.00144291254736373i</v>
      </c>
      <c r="AA2348" t="str">
        <f t="shared" si="1215"/>
        <v>1.86762418478547-53.818969034642i</v>
      </c>
      <c r="AB2348" t="str">
        <f t="shared" si="1216"/>
        <v>1.29007701798499-0.418899524476909i</v>
      </c>
      <c r="AC2348" t="str">
        <f t="shared" si="1217"/>
        <v>0.838990458747589-1.01110696824389i</v>
      </c>
      <c r="AD2348" t="str">
        <f t="shared" si="1218"/>
        <v>0.872365684177085+0.552039052199437i</v>
      </c>
      <c r="AE2348" t="str">
        <f t="shared" si="1219"/>
        <v>-0.0135165470755686-0.0103161706902675i</v>
      </c>
      <c r="AF2348" t="str">
        <f t="shared" si="1220"/>
        <v>-14.9954474063163-0.850292831001058i</v>
      </c>
      <c r="AG2348" t="str">
        <f t="shared" si="1221"/>
        <v>1.11344871453965-0.166226129336773i</v>
      </c>
      <c r="AH2348" t="str">
        <f t="shared" si="1222"/>
        <v>0.14856362211112+0.171434724805834i</v>
      </c>
      <c r="AI2348">
        <f t="shared" si="1223"/>
        <v>-12.885216548273901</v>
      </c>
      <c r="AJ2348">
        <f t="shared" si="1224"/>
        <v>49.08812463092459</v>
      </c>
      <c r="AK2348"/>
      <c r="AL2348"/>
      <c r="AM2348"/>
      <c r="AN2348"/>
    </row>
    <row r="2349" spans="1:40" x14ac:dyDescent="0.25">
      <c r="A2349"/>
      <c r="B2349">
        <f t="shared" si="1225"/>
        <v>415000</v>
      </c>
      <c r="C2349" s="186" t="str">
        <f t="shared" si="1193"/>
        <v>-4.4375835411116E-07+0.00590125910154089i</v>
      </c>
      <c r="D2349" s="158" t="str">
        <f t="shared" si="1194"/>
        <v>-5.95700935915334+0.0452429864451468i</v>
      </c>
      <c r="E2349" t="str">
        <f t="shared" si="1195"/>
        <v>2870</v>
      </c>
      <c r="F2349" t="str">
        <f t="shared" si="1196"/>
        <v>0.777000777000777</v>
      </c>
      <c r="G2349" t="str">
        <f t="shared" si="1191"/>
        <v>0.777000777000777</v>
      </c>
      <c r="H2349" t="str">
        <f t="shared" si="1197"/>
        <v>9.03889321465429+0.893535409533786i</v>
      </c>
      <c r="I2349" t="str">
        <f t="shared" si="1198"/>
        <v>1629.70118904971i</v>
      </c>
      <c r="J2349" t="str">
        <f t="shared" si="1192"/>
        <v>-2270.77283392708+352.466558123865i</v>
      </c>
      <c r="K2349" t="str">
        <f t="shared" si="1199"/>
        <v>0.108777526601906-0.70080138570929i</v>
      </c>
      <c r="L2349" t="str">
        <f t="shared" si="1200"/>
        <v>0.00798828612354434-0.0431501429018323i</v>
      </c>
      <c r="M2349" t="str">
        <f t="shared" si="1201"/>
        <v>0.11676581272545-0.743951528611122i</v>
      </c>
      <c r="N2349" t="str">
        <f t="shared" si="1202"/>
        <v>-1.84048753347587i</v>
      </c>
      <c r="O2349" t="str">
        <f t="shared" si="1203"/>
        <v>-0.266433817962828-0.963853215300831i</v>
      </c>
      <c r="P2349" t="str">
        <f t="shared" si="1204"/>
        <v>1.26643381796283+0.963853215300831i</v>
      </c>
      <c r="Q2349" t="str">
        <f t="shared" si="1205"/>
        <v>-1.26643381796283+0.876634318175039i</v>
      </c>
      <c r="R2349" t="str">
        <f t="shared" si="1206"/>
        <v>-0.319898100405644-0.982512351444442i</v>
      </c>
      <c r="S2349" t="str">
        <f t="shared" si="1207"/>
        <v>0.189980220492272i</v>
      </c>
      <c r="T2349" t="str">
        <f t="shared" si="1208"/>
        <v>0.186657913163796-0.0607743116501232i</v>
      </c>
      <c r="U2349" t="str">
        <f t="shared" si="1209"/>
        <v>0.0000499999999999999-0.000581069525709731i</v>
      </c>
      <c r="V2349" t="str">
        <f t="shared" si="1210"/>
        <v>3.33333333333333E-06-0.000639176478280703i</v>
      </c>
      <c r="W2349" t="str">
        <f t="shared" si="1211"/>
        <v>0.0000144530387535528-0.000304864866534862i</v>
      </c>
      <c r="X2349" t="str">
        <f t="shared" si="1212"/>
        <v>0.0000162031811378811-0.000304688379077866i</v>
      </c>
      <c r="Y2349" t="str">
        <f t="shared" si="1213"/>
        <v>0.009+0.260752190247953i</v>
      </c>
      <c r="Z2349" t="str">
        <f t="shared" si="1214"/>
        <v>-0.0163283881123649-0.00143623800607701i</v>
      </c>
      <c r="AA2349" t="str">
        <f t="shared" si="1215"/>
        <v>1.85862245698759-53.6892931663855i</v>
      </c>
      <c r="AB2349" t="str">
        <f t="shared" si="1216"/>
        <v>1.28940723085501-0.419820598889582i</v>
      </c>
      <c r="AC2349" t="str">
        <f t="shared" si="1217"/>
        <v>0.838232506958516-1.00827717382505i</v>
      </c>
      <c r="AD2349" t="str">
        <f t="shared" si="1218"/>
        <v>0.874865675644358+0.551501508457405i</v>
      </c>
      <c r="AE2349" t="str">
        <f t="shared" si="1219"/>
        <v>-0.013493058871252-0.0102616460082198i</v>
      </c>
      <c r="AF2349" t="str">
        <f t="shared" si="1220"/>
        <v>-14.9959025738076-0.848292423088639i</v>
      </c>
      <c r="AG2349" t="str">
        <f t="shared" si="1221"/>
        <v>1.11307349160236-0.166324109680951i</v>
      </c>
      <c r="AH2349" t="str">
        <f t="shared" si="1222"/>
        <v>0.14845506509339+0.17071681371791i</v>
      </c>
      <c r="AI2349">
        <f t="shared" si="1223"/>
        <v>-12.908731012226784</v>
      </c>
      <c r="AJ2349">
        <f t="shared" si="1224"/>
        <v>48.989831070873826</v>
      </c>
      <c r="AK2349"/>
      <c r="AL2349"/>
      <c r="AM2349"/>
      <c r="AN2349"/>
    </row>
    <row r="2350" spans="1:40" x14ac:dyDescent="0.25">
      <c r="A2350"/>
      <c r="B2350">
        <f t="shared" si="1225"/>
        <v>416000</v>
      </c>
      <c r="C2350" s="186" t="str">
        <f t="shared" si="1193"/>
        <v>-4.41627464744764E-07+0.00588707338270666i</v>
      </c>
      <c r="D2350" s="158" t="str">
        <f t="shared" si="1194"/>
        <v>-5.95700934281652+0.0451342292674177i</v>
      </c>
      <c r="E2350" t="str">
        <f t="shared" si="1195"/>
        <v>2870</v>
      </c>
      <c r="F2350" t="str">
        <f t="shared" si="1196"/>
        <v>0.777000777000777</v>
      </c>
      <c r="G2350" t="str">
        <f t="shared" si="1191"/>
        <v>0.777000777000777</v>
      </c>
      <c r="H2350" t="str">
        <f t="shared" si="1197"/>
        <v>9.03934516885082+0.891435518553084i</v>
      </c>
      <c r="I2350" t="str">
        <f t="shared" si="1198"/>
        <v>1633.62817986669i</v>
      </c>
      <c r="J2350" t="str">
        <f t="shared" si="1192"/>
        <v>-2281.73432746747+353.315875131393i</v>
      </c>
      <c r="K2350" t="str">
        <f t="shared" si="1199"/>
        <v>0.10826697009802-0.699194345885752i</v>
      </c>
      <c r="L2350" t="str">
        <f t="shared" si="1200"/>
        <v>0.0079511922482383-0.0430532671926352i</v>
      </c>
      <c r="M2350" t="str">
        <f t="shared" si="1201"/>
        <v>0.116218162346258-0.742247613078387i</v>
      </c>
      <c r="N2350" t="str">
        <f t="shared" si="1202"/>
        <v>-1.84492244319509i</v>
      </c>
      <c r="O2350" t="str">
        <f t="shared" si="1203"/>
        <v>-0.270705785780449-0.962662130523991i</v>
      </c>
      <c r="P2350" t="str">
        <f t="shared" si="1204"/>
        <v>1.27070578578045+0.962662130523991i</v>
      </c>
      <c r="Q2350" t="str">
        <f t="shared" si="1205"/>
        <v>-1.27070578578045+0.882260312671099i</v>
      </c>
      <c r="R2350" t="str">
        <f t="shared" si="1206"/>
        <v>-0.319828729532659-0.979640086141667i</v>
      </c>
      <c r="S2350" t="str">
        <f t="shared" si="1207"/>
        <v>0.190438004156109i</v>
      </c>
      <c r="T2350" t="str">
        <f t="shared" si="1208"/>
        <v>0.186560702796138-0.0609075449239836i</v>
      </c>
      <c r="U2350" t="str">
        <f t="shared" si="1209"/>
        <v>0.0000499999999999999-0.000579672723965236i</v>
      </c>
      <c r="V2350" t="str">
        <f t="shared" si="1210"/>
        <v>3.33333333333333E-06-0.000637639996361762i</v>
      </c>
      <c r="W2350" t="str">
        <f t="shared" si="1211"/>
        <v>0.0000144529345387563-0.000304134396960452i</v>
      </c>
      <c r="X2350" t="str">
        <f t="shared" si="1212"/>
        <v>0.0000161946815988035-0.000303958381787806i</v>
      </c>
      <c r="Y2350" t="str">
        <f t="shared" si="1213"/>
        <v>0.009+0.261380508778671i</v>
      </c>
      <c r="Z2350" t="str">
        <f t="shared" si="1214"/>
        <v>-0.0162501290129914-0.00142961851073215i</v>
      </c>
      <c r="AA2350" t="str">
        <f t="shared" si="1215"/>
        <v>1.84968568177732-53.5602406747606i</v>
      </c>
      <c r="AB2350" t="str">
        <f t="shared" si="1216"/>
        <v>1.28873571498489-0.420740956048806i</v>
      </c>
      <c r="AC2350" t="str">
        <f t="shared" si="1217"/>
        <v>0.83748052619399-1.0054587490722i</v>
      </c>
      <c r="AD2350" t="str">
        <f t="shared" si="1218"/>
        <v>0.877364000893172+0.55095293602486i</v>
      </c>
      <c r="AE2350" t="str">
        <f t="shared" si="1219"/>
        <v>-0.013469625689985-0.0102073521068173i</v>
      </c>
      <c r="AF2350" t="str">
        <f t="shared" si="1220"/>
        <v>-14.9963545116673-0.846301289285666i</v>
      </c>
      <c r="AG2350" t="str">
        <f t="shared" si="1221"/>
        <v>1.1126979105325-0.166421308990201i</v>
      </c>
      <c r="AH2350" t="str">
        <f t="shared" si="1222"/>
        <v>0.148346546994375+0.170001630407781i</v>
      </c>
      <c r="AI2350">
        <f t="shared" si="1223"/>
        <v>-12.93220342816797</v>
      </c>
      <c r="AJ2350">
        <f t="shared" si="1224"/>
        <v>48.891451428438558</v>
      </c>
      <c r="AK2350"/>
      <c r="AL2350"/>
      <c r="AM2350"/>
      <c r="AN2350"/>
    </row>
    <row r="2351" spans="1:40" x14ac:dyDescent="0.25">
      <c r="A2351"/>
      <c r="B2351">
        <f t="shared" si="1225"/>
        <v>417000</v>
      </c>
      <c r="C2351" s="186" t="str">
        <f t="shared" si="1193"/>
        <v>-4.39511887128742E-07+0.00587295570089205i</v>
      </c>
      <c r="D2351" s="158" t="str">
        <f t="shared" si="1194"/>
        <v>-5.95700932659709+0.0450259937068391i</v>
      </c>
      <c r="E2351" t="str">
        <f t="shared" si="1195"/>
        <v>2870</v>
      </c>
      <c r="F2351" t="str">
        <f t="shared" si="1196"/>
        <v>0.777000777000777</v>
      </c>
      <c r="G2351" t="str">
        <f t="shared" si="1191"/>
        <v>0.777000777000777</v>
      </c>
      <c r="H2351" t="str">
        <f t="shared" si="1197"/>
        <v>9.03979392366539+0.889345359798342i</v>
      </c>
      <c r="I2351" t="str">
        <f t="shared" si="1198"/>
        <v>1637.55517068368i</v>
      </c>
      <c r="J2351" t="str">
        <f t="shared" si="1192"/>
        <v>-2292.72220246042+354.16519213892i</v>
      </c>
      <c r="K2351" t="str">
        <f t="shared" si="1199"/>
        <v>0.107759972288615-0.697594474235397i</v>
      </c>
      <c r="L2351" t="str">
        <f t="shared" si="1200"/>
        <v>0.00791435323377837-0.0429568091596297i</v>
      </c>
      <c r="M2351" t="str">
        <f t="shared" si="1201"/>
        <v>0.115674325522393-0.740551283395027i</v>
      </c>
      <c r="N2351" t="str">
        <f t="shared" si="1202"/>
        <v>-1.84935735291431i</v>
      </c>
      <c r="O2351" t="str">
        <f t="shared" si="1203"/>
        <v>-0.274972429250564-0.961452111731023i</v>
      </c>
      <c r="P2351" t="str">
        <f t="shared" si="1204"/>
        <v>1.27497242925056+0.961452111731023i</v>
      </c>
      <c r="Q2351" t="str">
        <f t="shared" si="1205"/>
        <v>-1.27497242925056+0.887905241183287i</v>
      </c>
      <c r="R2351" t="str">
        <f t="shared" si="1206"/>
        <v>-0.3197591455599-0.976780285140743i</v>
      </c>
      <c r="S2351" t="str">
        <f t="shared" si="1207"/>
        <v>0.190895787819946i</v>
      </c>
      <c r="T2351" t="str">
        <f t="shared" si="1208"/>
        <v>0.186463242058934-0.0610406740042899i</v>
      </c>
      <c r="U2351" t="str">
        <f t="shared" si="1209"/>
        <v>0.0000499999999999999-0.000578282621509683i</v>
      </c>
      <c r="V2351" t="str">
        <f t="shared" si="1210"/>
        <v>3.33333333333333E-06-0.000636110883660654i</v>
      </c>
      <c r="W2351" t="str">
        <f t="shared" si="1211"/>
        <v>0.0000144528300750662-0.000303407436504511i</v>
      </c>
      <c r="X2351" t="str">
        <f t="shared" si="1212"/>
        <v>0.0000161862421340208-0.000303231891005787i</v>
      </c>
      <c r="Y2351" t="str">
        <f t="shared" si="1213"/>
        <v>0.009+0.262008827309389i</v>
      </c>
      <c r="Z2351" t="str">
        <f t="shared" si="1214"/>
        <v>-0.0161724320506742-0.00142305344537264i</v>
      </c>
      <c r="AA2351" t="str">
        <f t="shared" si="1215"/>
        <v>1.84081323549201-53.4318070757213i</v>
      </c>
      <c r="AB2351" t="str">
        <f t="shared" si="1216"/>
        <v>1.28806246959633-0.421660593453267i</v>
      </c>
      <c r="AC2351" t="str">
        <f t="shared" si="1217"/>
        <v>0.836734463762338-1.00265161969961i</v>
      </c>
      <c r="AD2351" t="str">
        <f t="shared" si="1218"/>
        <v>0.879860612349596+0.5503933381185i</v>
      </c>
      <c r="AE2351" t="str">
        <f t="shared" si="1219"/>
        <v>-0.0134462468311687-0.0101532875377169i</v>
      </c>
      <c r="AF2351" t="str">
        <f t="shared" si="1220"/>
        <v>-14.9968032502625-0.844319366091503i</v>
      </c>
      <c r="AG2351" t="str">
        <f t="shared" si="1221"/>
        <v>1.11232197438173-0.166517723566817i</v>
      </c>
      <c r="AH2351" t="str">
        <f t="shared" si="1222"/>
        <v>0.148238064127348+0.169289155000637i</v>
      </c>
      <c r="AI2351">
        <f t="shared" si="1223"/>
        <v>-12.955634094622992</v>
      </c>
      <c r="AJ2351">
        <f t="shared" si="1224"/>
        <v>48.792985689034651</v>
      </c>
      <c r="AK2351"/>
      <c r="AL2351"/>
      <c r="AM2351"/>
      <c r="AN2351"/>
    </row>
    <row r="2352" spans="1:40" x14ac:dyDescent="0.25">
      <c r="A2352"/>
      <c r="B2352">
        <f t="shared" si="1225"/>
        <v>418000</v>
      </c>
      <c r="C2352" s="186" t="str">
        <f t="shared" si="1193"/>
        <v>-4.37411474914582E-07+0.00585890556779315i</v>
      </c>
      <c r="D2352" s="158" t="str">
        <f t="shared" si="1194"/>
        <v>-5.95700931049393+0.0449182760197475i</v>
      </c>
      <c r="E2352" t="str">
        <f t="shared" si="1195"/>
        <v>2870</v>
      </c>
      <c r="F2352" t="str">
        <f t="shared" si="1196"/>
        <v>0.777000777000777</v>
      </c>
      <c r="G2352" t="str">
        <f t="shared" si="1191"/>
        <v>0.777000777000777</v>
      </c>
      <c r="H2352" t="str">
        <f t="shared" si="1197"/>
        <v>9.04023950911138+0.887264866595427i</v>
      </c>
      <c r="I2352" t="str">
        <f t="shared" si="1198"/>
        <v>1641.48216150067i</v>
      </c>
      <c r="J2352" t="str">
        <f t="shared" si="1192"/>
        <v>-2303.73645890594+355.014509146447i</v>
      </c>
      <c r="K2352" t="str">
        <f t="shared" si="1199"/>
        <v>0.10725650043395-0.696001724263119i</v>
      </c>
      <c r="L2352" t="str">
        <f t="shared" si="1200"/>
        <v>0.00787776677782753-0.042860766228307i</v>
      </c>
      <c r="M2352" t="str">
        <f t="shared" si="1201"/>
        <v>0.115134267211778-0.738862490491426i</v>
      </c>
      <c r="N2352" t="str">
        <f t="shared" si="1202"/>
        <v>-1.85379226263353i</v>
      </c>
      <c r="O2352" t="str">
        <f t="shared" si="1203"/>
        <v>-0.279233664455156-0.960223182721051i</v>
      </c>
      <c r="P2352" t="str">
        <f t="shared" si="1204"/>
        <v>1.27923366445516+0.960223182721051i</v>
      </c>
      <c r="Q2352" t="str">
        <f t="shared" si="1205"/>
        <v>-1.27923366445516+0.893569079912479i</v>
      </c>
      <c r="R2352" t="str">
        <f t="shared" si="1206"/>
        <v>-0.319689348119688-0.973932858395201i</v>
      </c>
      <c r="S2352" t="str">
        <f t="shared" si="1207"/>
        <v>0.191353571483783i</v>
      </c>
      <c r="T2352" t="str">
        <f t="shared" si="1208"/>
        <v>0.186365530839331-0.0611736985280247i</v>
      </c>
      <c r="U2352" t="str">
        <f t="shared" si="1209"/>
        <v>0.0000500000000000001-0.000576899170262055i</v>
      </c>
      <c r="V2352" t="str">
        <f t="shared" si="1210"/>
        <v>3.33333333333333E-06-0.000634589087288259i</v>
      </c>
      <c r="W2352" t="str">
        <f t="shared" si="1211"/>
        <v>0.0000144527253624967-0.000302683959981667i</v>
      </c>
      <c r="X2352" t="str">
        <f t="shared" si="1212"/>
        <v>0.0000161778621670151-0.00030250888156846i</v>
      </c>
      <c r="Y2352" t="str">
        <f t="shared" si="1213"/>
        <v>0.009+0.262637145840107i</v>
      </c>
      <c r="Z2352" t="str">
        <f t="shared" si="1214"/>
        <v>-0.0160952918549531-0.00141654220256354i</v>
      </c>
      <c r="AA2352" t="str">
        <f t="shared" si="1215"/>
        <v>1.83200450193967-53.303987928122i</v>
      </c>
      <c r="AB2352" t="str">
        <f t="shared" si="1216"/>
        <v>1.28738749390976-0.42257950859529i</v>
      </c>
      <c r="AC2352" t="str">
        <f t="shared" si="1217"/>
        <v>0.835994267577549-0.999855712038513i</v>
      </c>
      <c r="AD2352" t="str">
        <f t="shared" si="1218"/>
        <v>0.882355462427068+0.549822718154176i</v>
      </c>
      <c r="AE2352" t="str">
        <f t="shared" si="1219"/>
        <v>-0.0134229216033822-0.0100994508673655i</v>
      </c>
      <c r="AF2352" t="str">
        <f t="shared" si="1220"/>
        <v>-14.9972488196053-0.84234659057568i</v>
      </c>
      <c r="AG2352" t="str">
        <f t="shared" si="1221"/>
        <v>1.11194568621228-0.166613349745804i</v>
      </c>
      <c r="AH2352" t="str">
        <f t="shared" si="1222"/>
        <v>0.148129612838067+0.168579367826376i</v>
      </c>
      <c r="AI2352">
        <f t="shared" si="1223"/>
        <v>-12.979023308328831</v>
      </c>
      <c r="AJ2352">
        <f t="shared" si="1224"/>
        <v>48.694433837172852</v>
      </c>
      <c r="AK2352"/>
      <c r="AL2352"/>
      <c r="AM2352"/>
      <c r="AN2352"/>
    </row>
    <row r="2353" spans="1:40" x14ac:dyDescent="0.25">
      <c r="A2353"/>
      <c r="B2353">
        <f t="shared" si="1225"/>
        <v>419000</v>
      </c>
      <c r="C2353" s="186" t="str">
        <f t="shared" si="1193"/>
        <v>-4.35326083498081E-07+0.00584492249976758i</v>
      </c>
      <c r="D2353" s="158" t="str">
        <f t="shared" si="1194"/>
        <v>-5.95700929450593+0.0448110724982181i</v>
      </c>
      <c r="E2353" t="str">
        <f t="shared" si="1195"/>
        <v>2870</v>
      </c>
      <c r="F2353" t="str">
        <f t="shared" si="1196"/>
        <v>0.777000777000777</v>
      </c>
      <c r="G2353" t="str">
        <f t="shared" si="1191"/>
        <v>0.777000777000777</v>
      </c>
      <c r="H2353" t="str">
        <f t="shared" si="1197"/>
        <v>9.04068195485247+0.885193972869787i</v>
      </c>
      <c r="I2353" t="str">
        <f t="shared" si="1198"/>
        <v>1645.40915231765i</v>
      </c>
      <c r="J2353" t="str">
        <f t="shared" si="1192"/>
        <v>-2314.77709680402+355.863826153975i</v>
      </c>
      <c r="K2353" t="str">
        <f t="shared" si="1199"/>
        <v>0.106756522166917-0.694416049861466i</v>
      </c>
      <c r="L2353" t="str">
        <f t="shared" si="1200"/>
        <v>0.00784143060367318-0.0427651358440376i</v>
      </c>
      <c r="M2353" t="str">
        <f t="shared" si="1201"/>
        <v>0.11459795277059-0.737181185705504i</v>
      </c>
      <c r="N2353" t="str">
        <f t="shared" si="1202"/>
        <v>-1.85822717235275i</v>
      </c>
      <c r="O2353" t="str">
        <f t="shared" si="1203"/>
        <v>-0.283489407582582-0.958975367665133i</v>
      </c>
      <c r="P2353" t="str">
        <f t="shared" si="1204"/>
        <v>1.28348940758258+0.958975367665133i</v>
      </c>
      <c r="Q2353" t="str">
        <f t="shared" si="1205"/>
        <v>-1.28348940758258+0.899251804687617i</v>
      </c>
      <c r="R2353" t="str">
        <f t="shared" si="1206"/>
        <v>-0.31961933684299-0.971097716717275i</v>
      </c>
      <c r="S2353" t="str">
        <f t="shared" si="1207"/>
        <v>0.19181135514762i</v>
      </c>
      <c r="T2353" t="str">
        <f t="shared" si="1208"/>
        <v>0.1862675690243-0.0613066181312375i</v>
      </c>
      <c r="U2353" t="str">
        <f t="shared" si="1209"/>
        <v>0.0000500000000000001-0.000575522322600331i</v>
      </c>
      <c r="V2353" t="str">
        <f t="shared" si="1210"/>
        <v>3.33333333333333E-06-0.000633074554860362i</v>
      </c>
      <c r="W2353" t="str">
        <f t="shared" si="1211"/>
        <v>0.0000144526204010614-0.000301963942446972i</v>
      </c>
      <c r="X2353" t="str">
        <f t="shared" si="1212"/>
        <v>0.0000161695411281385-0.000301789328552655i</v>
      </c>
      <c r="Y2353" t="str">
        <f t="shared" si="1213"/>
        <v>0.009+0.263265464370825i</v>
      </c>
      <c r="Z2353" t="str">
        <f t="shared" si="1214"/>
        <v>-0.0160187031193437-0.00141008418325205i</v>
      </c>
      <c r="AA2353" t="str">
        <f t="shared" si="1215"/>
        <v>1.82325887229173-53.1767788332064i</v>
      </c>
      <c r="AB2353" t="str">
        <f t="shared" si="1216"/>
        <v>1.28671078714439-0.423497698960756i</v>
      </c>
      <c r="AC2353" t="str">
        <f t="shared" si="1217"/>
        <v>0.835259886151139-0.997070953031122i</v>
      </c>
      <c r="AD2353" t="str">
        <f t="shared" si="1218"/>
        <v>0.88484850352708+0.549241079747172i</v>
      </c>
      <c r="AE2353" t="str">
        <f t="shared" si="1219"/>
        <v>-0.013399649324252-0.0100458406768155i</v>
      </c>
      <c r="AF2353" t="str">
        <f t="shared" si="1220"/>
        <v>-14.9976912493584-0.840382900371569i</v>
      </c>
      <c r="AG2353" t="str">
        <f t="shared" si="1221"/>
        <v>1.11156904909683-0.166708183894623i</v>
      </c>
      <c r="AH2353" t="str">
        <f t="shared" si="1222"/>
        <v>0.148021189504331+0.16787224941717i</v>
      </c>
      <c r="AI2353">
        <f t="shared" si="1223"/>
        <v>-13.002371364253634</v>
      </c>
      <c r="AJ2353">
        <f t="shared" si="1224"/>
        <v>48.595795856474275</v>
      </c>
      <c r="AK2353"/>
      <c r="AL2353"/>
      <c r="AM2353"/>
      <c r="AN2353"/>
    </row>
    <row r="2354" spans="1:40" x14ac:dyDescent="0.25">
      <c r="A2354"/>
      <c r="B2354">
        <f t="shared" si="1225"/>
        <v>420000</v>
      </c>
      <c r="C2354" s="186" t="str">
        <f t="shared" si="1193"/>
        <v>-4.33255569994462E-07+0.00583100601777913i</v>
      </c>
      <c r="D2354" s="158" t="str">
        <f t="shared" si="1194"/>
        <v>-5.957009278632+0.04470437946964i</v>
      </c>
      <c r="E2354" t="str">
        <f t="shared" si="1195"/>
        <v>2870</v>
      </c>
      <c r="F2354" t="str">
        <f t="shared" si="1196"/>
        <v>0.777000777000777</v>
      </c>
      <c r="G2354" t="str">
        <f t="shared" si="1191"/>
        <v>0.777000777000777</v>
      </c>
      <c r="H2354" t="str">
        <f t="shared" si="1197"/>
        <v>9.04112129020736+0.883132613139859i</v>
      </c>
      <c r="I2354" t="str">
        <f t="shared" si="1198"/>
        <v>1649.33614313464i</v>
      </c>
      <c r="J2354" t="str">
        <f t="shared" si="1192"/>
        <v>-2325.84411615467+356.713143161502i</v>
      </c>
      <c r="K2354" t="str">
        <f t="shared" si="1199"/>
        <v>0.106260005488007-0.692837405306785i</v>
      </c>
      <c r="L2354" t="str">
        <f t="shared" si="1200"/>
        <v>0.00780534245989003-0.0426699154718961i</v>
      </c>
      <c r="M2354" t="str">
        <f t="shared" si="1201"/>
        <v>0.114065347947897-0.735507320778681i</v>
      </c>
      <c r="N2354" t="str">
        <f t="shared" si="1202"/>
        <v>-1.86266208207197i</v>
      </c>
      <c r="O2354" t="str">
        <f t="shared" si="1203"/>
        <v>-0.287739574929218-0.957708691105784i</v>
      </c>
      <c r="P2354" t="str">
        <f t="shared" si="1204"/>
        <v>1.28773957492922+0.957708691105784i</v>
      </c>
      <c r="Q2354" t="str">
        <f t="shared" si="1205"/>
        <v>-1.28773957492922+0.904953390966186i</v>
      </c>
      <c r="R2354" t="str">
        <f t="shared" si="1206"/>
        <v>-0.319549111359479-0.968274771767661i</v>
      </c>
      <c r="S2354" t="str">
        <f t="shared" si="1207"/>
        <v>0.192269138811457i</v>
      </c>
      <c r="T2354" t="str">
        <f t="shared" si="1208"/>
        <v>0.186169356500628-0.0614394324490534i</v>
      </c>
      <c r="U2354" t="str">
        <f t="shared" si="1209"/>
        <v>0.0000500000000000001-0.000574152031356044i</v>
      </c>
      <c r="V2354" t="str">
        <f t="shared" si="1210"/>
        <v>3.33333333333333E-06-0.000631567234491647i</v>
      </c>
      <c r="W2354" t="str">
        <f t="shared" si="1211"/>
        <v>0.0000144525151907743-0.000301247359193055i</v>
      </c>
      <c r="X2354" t="str">
        <f t="shared" si="1212"/>
        <v>0.0000161612784545171-0.000301073207272529i</v>
      </c>
      <c r="Y2354" t="str">
        <f t="shared" si="1213"/>
        <v>0.009+0.263893782901543i</v>
      </c>
      <c r="Z2354" t="str">
        <f t="shared" si="1214"/>
        <v>-0.015942660600424-0.00140367879663088i</v>
      </c>
      <c r="AA2354" t="str">
        <f t="shared" si="1215"/>
        <v>1.81457574497769-53.0501754341019i</v>
      </c>
      <c r="AB2354" t="str">
        <f t="shared" si="1216"/>
        <v>1.28603234851815-0.424415162029159i</v>
      </c>
      <c r="AC2354" t="str">
        <f t="shared" si="1217"/>
        <v>0.834531268584057-0.994297270224519i</v>
      </c>
      <c r="AD2354" t="str">
        <f t="shared" si="1218"/>
        <v>0.887339688040049+0.54864842671239i</v>
      </c>
      <c r="AE2354" t="str">
        <f t="shared" si="1219"/>
        <v>-0.0133764293203275-0.0099924555615431i</v>
      </c>
      <c r="AF2354" t="str">
        <f t="shared" si="1220"/>
        <v>-14.9981305688394-0.838428233670219i</v>
      </c>
      <c r="AG2354" t="str">
        <f t="shared" si="1221"/>
        <v>1.11119206611844-0.166802222412971i</v>
      </c>
      <c r="AH2354" t="str">
        <f t="shared" si="1222"/>
        <v>0.147912790535553+0.16716778050505i</v>
      </c>
      <c r="AI2354">
        <f t="shared" si="1223"/>
        <v>-13.025678555616441</v>
      </c>
      <c r="AJ2354">
        <f t="shared" si="1224"/>
        <v>48.497071729681068</v>
      </c>
      <c r="AK2354"/>
      <c r="AL2354"/>
      <c r="AM2354"/>
      <c r="AN2354"/>
    </row>
    <row r="2355" spans="1:40" x14ac:dyDescent="0.25">
      <c r="A2355"/>
      <c r="B2355">
        <f t="shared" si="1225"/>
        <v>421000</v>
      </c>
      <c r="C2355" s="186" t="str">
        <f t="shared" si="1193"/>
        <v>-0.0000004311997932139+0.00581715564734295i</v>
      </c>
      <c r="D2355" s="158" t="str">
        <f t="shared" si="1194"/>
        <v>-5.95700926287104+0.044598193296296i</v>
      </c>
      <c r="E2355" t="str">
        <f t="shared" si="1195"/>
        <v>2870</v>
      </c>
      <c r="F2355" t="str">
        <f t="shared" si="1196"/>
        <v>0.777000777000777</v>
      </c>
      <c r="G2355" t="str">
        <f t="shared" si="1191"/>
        <v>0.777000777000777</v>
      </c>
      <c r="H2355" t="str">
        <f t="shared" si="1197"/>
        <v>9.0415575441546+0.88108072251049i</v>
      </c>
      <c r="I2355" t="str">
        <f t="shared" si="1198"/>
        <v>1653.26313395163i</v>
      </c>
      <c r="J2355" t="str">
        <f t="shared" si="1192"/>
        <v>-2336.93751695787+357.56246016903i</v>
      </c>
      <c r="K2355" t="str">
        <f t="shared" si="1199"/>
        <v>0.10576691876035-0.691265745255398i</v>
      </c>
      <c r="L2355" t="str">
        <f t="shared" si="1200"/>
        <v>0.00776950012000819-0.0425751025964877i</v>
      </c>
      <c r="M2355" t="str">
        <f t="shared" si="1201"/>
        <v>0.113536418880358-0.733840847851886i</v>
      </c>
      <c r="N2355" t="str">
        <f t="shared" si="1202"/>
        <v>-1.86709699179119i</v>
      </c>
      <c r="O2355" t="str">
        <f t="shared" si="1203"/>
        <v>-0.291984082901105-0.956423177956495i</v>
      </c>
      <c r="P2355" t="str">
        <f t="shared" si="1204"/>
        <v>1.2919840829011+0.956423177956495i</v>
      </c>
      <c r="Q2355" t="str">
        <f t="shared" si="1205"/>
        <v>-1.2919840829011+0.910673813834695i</v>
      </c>
      <c r="R2355" t="str">
        <f t="shared" si="1206"/>
        <v>-0.319478671297462-0.965463936045472i</v>
      </c>
      <c r="S2355" t="str">
        <f t="shared" si="1207"/>
        <v>0.192726922475294i</v>
      </c>
      <c r="T2355" t="str">
        <f t="shared" si="1208"/>
        <v>0.186070893154928-0.0615721411156559i</v>
      </c>
      <c r="U2355" t="str">
        <f t="shared" si="1209"/>
        <v>0.00005-0.00057278824980888i</v>
      </c>
      <c r="V2355" t="str">
        <f t="shared" si="1210"/>
        <v>3.33333333333333E-06-0.000630067074789769i</v>
      </c>
      <c r="W2355" t="str">
        <f t="shared" si="1211"/>
        <v>0.0000144524097316493-0.000300534185747295i</v>
      </c>
      <c r="X2355" t="str">
        <f t="shared" si="1212"/>
        <v>0.0000161530735899536-0.000300360493276751i</v>
      </c>
      <c r="Y2355" t="str">
        <f t="shared" si="1213"/>
        <v>0.009+0.264522101432261i</v>
      </c>
      <c r="Z2355" t="str">
        <f t="shared" si="1214"/>
        <v>-0.0158671591169391-0.00139732546000422i</v>
      </c>
      <c r="AA2355" t="str">
        <f t="shared" si="1215"/>
        <v>1.80595452558148-52.9241734153233i</v>
      </c>
      <c r="AB2355" t="str">
        <f t="shared" si="1216"/>
        <v>1.28535217724779-0.425331895273488i</v>
      </c>
      <c r="AC2355" t="str">
        <f t="shared" si="1217"/>
        <v>0.833808364558839-0.991534591764733i</v>
      </c>
      <c r="AD2355" t="str">
        <f t="shared" si="1218"/>
        <v>0.889828968346057+0.548044763064627i</v>
      </c>
      <c r="AE2355" t="str">
        <f t="shared" si="1219"/>
        <v>-0.0133532609269564-0.0099392941312708i</v>
      </c>
      <c r="AF2355" t="str">
        <f t="shared" si="1220"/>
        <v>-14.9985668070256-0.836482529214194i</v>
      </c>
      <c r="AG2355" t="str">
        <f t="shared" si="1221"/>
        <v>1.11081474037046-0.166895461732543i</v>
      </c>
      <c r="AH2355" t="str">
        <f t="shared" si="1222"/>
        <v>0.147804412372328+0.166465942019547i</v>
      </c>
      <c r="AI2355">
        <f t="shared" si="1223"/>
        <v>-13.048945173906406</v>
      </c>
      <c r="AJ2355">
        <f t="shared" si="1224"/>
        <v>48.398261438672776</v>
      </c>
      <c r="AK2355"/>
      <c r="AL2355"/>
      <c r="AM2355"/>
      <c r="AN2355"/>
    </row>
    <row r="2356" spans="1:40" x14ac:dyDescent="0.25">
      <c r="A2356"/>
      <c r="B2356">
        <f t="shared" si="1225"/>
        <v>422000</v>
      </c>
      <c r="C2356" s="186" t="str">
        <f t="shared" si="1193"/>
        <v>-4.29158613637457E-07+0.00580337091847176i</v>
      </c>
      <c r="D2356" s="158" t="str">
        <f t="shared" si="1194"/>
        <v>-5.957009247222+0.0444925103749502i</v>
      </c>
      <c r="E2356" t="str">
        <f t="shared" si="1195"/>
        <v>2870</v>
      </c>
      <c r="F2356" t="str">
        <f t="shared" si="1196"/>
        <v>0.777000777000777</v>
      </c>
      <c r="G2356" t="str">
        <f t="shared" si="1191"/>
        <v>0.777000777000777</v>
      </c>
      <c r="H2356" t="str">
        <f t="shared" si="1197"/>
        <v>9.04199074533737+0.879038236666524i</v>
      </c>
      <c r="I2356" t="str">
        <f t="shared" si="1198"/>
        <v>1657.19012476862i</v>
      </c>
      <c r="J2356" t="str">
        <f t="shared" si="1192"/>
        <v>-2348.05729921365+358.411777176557i</v>
      </c>
      <c r="K2356" t="str">
        <f t="shared" si="1199"/>
        <v>0.105277230704837-0.689701024739822i</v>
      </c>
      <c r="L2356" t="str">
        <f t="shared" si="1200"/>
        <v>0.00773390138218612-0.0424806947217766i</v>
      </c>
      <c r="M2356" t="str">
        <f t="shared" si="1201"/>
        <v>0.113011132087023-0.732181719461599i</v>
      </c>
      <c r="N2356" t="str">
        <f t="shared" si="1202"/>
        <v>-1.8715319015104i</v>
      </c>
      <c r="O2356" t="str">
        <f t="shared" si="1203"/>
        <v>-0.296222848015588-0.955118853501245i</v>
      </c>
      <c r="P2356" t="str">
        <f t="shared" si="1204"/>
        <v>1.29622284801559+0.955118853501245i</v>
      </c>
      <c r="Q2356" t="str">
        <f t="shared" si="1205"/>
        <v>-1.29622284801559+0.916413048009155i</v>
      </c>
      <c r="R2356" t="str">
        <f t="shared" si="1206"/>
        <v>-0.319408016283947-0.96266512287829i</v>
      </c>
      <c r="S2356" t="str">
        <f t="shared" si="1207"/>
        <v>0.193184706139131i</v>
      </c>
      <c r="T2356" t="str">
        <f t="shared" si="1208"/>
        <v>0.185972178873633-0.0617047437642971i</v>
      </c>
      <c r="U2356" t="str">
        <f t="shared" si="1209"/>
        <v>0.0000499999999999999-0.00057143093168137i</v>
      </c>
      <c r="V2356" t="str">
        <f t="shared" si="1210"/>
        <v>3.33333333333333E-06-0.000628574024849508i</v>
      </c>
      <c r="W2356" t="str">
        <f t="shared" si="1211"/>
        <v>0.0000144523040237003-0.000299824397869033i</v>
      </c>
      <c r="X2356" t="str">
        <f t="shared" si="1212"/>
        <v>0.0000161449259848324-0.000299651162345708i</v>
      </c>
      <c r="Y2356" t="str">
        <f t="shared" si="1213"/>
        <v>0.009+0.265150419962979i</v>
      </c>
      <c r="Z2356" t="str">
        <f t="shared" si="1214"/>
        <v>-0.0157921935489167-0.00139102359865609i</v>
      </c>
      <c r="AA2356" t="str">
        <f t="shared" si="1215"/>
        <v>1.79739462673957-52.7987685022824i</v>
      </c>
      <c r="AB2356" t="str">
        <f t="shared" si="1216"/>
        <v>1.28467027254879-0.4262478961603i</v>
      </c>
      <c r="AC2356" t="str">
        <f t="shared" si="1217"/>
        <v>0.833091124331746-0.988782846390762i</v>
      </c>
      <c r="AD2356" t="str">
        <f t="shared" si="1218"/>
        <v>0.892316296815728+0.547430093018746i</v>
      </c>
      <c r="AE2356" t="str">
        <f t="shared" si="1219"/>
        <v>-0.0133301434881629-0.00988635500978956i</v>
      </c>
      <c r="AF2356" t="str">
        <f t="shared" si="1220"/>
        <v>-14.9989999925594-0.834545726291574i</v>
      </c>
      <c r="AG2356" t="str">
        <f t="shared" si="1221"/>
        <v>1.11043707495642-0.166987898316822i</v>
      </c>
      <c r="AH2356" t="str">
        <f t="shared" si="1222"/>
        <v>0.147696051486032+0.165766715085358i</v>
      </c>
      <c r="AI2356">
        <f t="shared" si="1223"/>
        <v>-13.072171508901466</v>
      </c>
      <c r="AJ2356">
        <f t="shared" si="1224"/>
        <v>48.29936496447629</v>
      </c>
      <c r="AK2356"/>
      <c r="AL2356"/>
      <c r="AM2356"/>
      <c r="AN2356"/>
    </row>
    <row r="2357" spans="1:40" x14ac:dyDescent="0.25">
      <c r="A2357"/>
      <c r="B2357">
        <f t="shared" si="1225"/>
        <v>423000</v>
      </c>
      <c r="C2357" s="186" t="str">
        <f t="shared" si="1193"/>
        <v>-4.27131893393395E-07+0.00578965136562254i</v>
      </c>
      <c r="D2357" s="158" t="str">
        <f t="shared" si="1194"/>
        <v>-5.95700923168381+0.0443873271364395i</v>
      </c>
      <c r="E2357" t="str">
        <f t="shared" si="1195"/>
        <v>2870</v>
      </c>
      <c r="F2357" t="str">
        <f t="shared" si="1196"/>
        <v>0.777000777000777</v>
      </c>
      <c r="G2357" t="str">
        <f t="shared" si="1191"/>
        <v>0.777000777000777</v>
      </c>
      <c r="H2357" t="str">
        <f t="shared" si="1197"/>
        <v>9.04242092206796+0.877005091866427i</v>
      </c>
      <c r="I2357" t="str">
        <f t="shared" si="1198"/>
        <v>1661.1171155856i</v>
      </c>
      <c r="J2357" t="str">
        <f t="shared" si="1192"/>
        <v>-2359.20346292199+359.261094184085i</v>
      </c>
      <c r="K2357" t="str">
        <f t="shared" si="1199"/>
        <v>0.104790910395316-0.688143199165063i</v>
      </c>
      <c r="L2357" t="str">
        <f t="shared" si="1200"/>
        <v>0.00769854406888864-0.0423866893709153i</v>
      </c>
      <c r="M2357" t="str">
        <f t="shared" si="1201"/>
        <v>0.112489454464205-0.730529888535978i</v>
      </c>
      <c r="N2357" t="str">
        <f t="shared" si="1202"/>
        <v>-1.87596681122962i</v>
      </c>
      <c r="O2357" t="str">
        <f t="shared" si="1203"/>
        <v>-0.300455786902993-0.953795743393995i</v>
      </c>
      <c r="P2357" t="str">
        <f t="shared" si="1204"/>
        <v>1.30045578690299+0.953795743393995i</v>
      </c>
      <c r="Q2357" t="str">
        <f t="shared" si="1205"/>
        <v>-1.30045578690299+0.922171067835625i</v>
      </c>
      <c r="R2357" t="str">
        <f t="shared" si="1206"/>
        <v>-0.319337145944567-0.959878246412382i</v>
      </c>
      <c r="S2357" t="str">
        <f t="shared" si="1207"/>
        <v>0.193642489802966i</v>
      </c>
      <c r="T2357" t="str">
        <f t="shared" si="1208"/>
        <v>0.185873213542999-0.0618372400272791i</v>
      </c>
      <c r="U2357" t="str">
        <f t="shared" si="1209"/>
        <v>0.0000499999999999999-0.000570080031133659i</v>
      </c>
      <c r="V2357" t="str">
        <f t="shared" si="1210"/>
        <v>3.33333333333333E-06-0.000627088034247026i</v>
      </c>
      <c r="W2357" t="str">
        <f t="shared" si="1211"/>
        <v>0.0000144521980669414-0.000299117971546842i</v>
      </c>
      <c r="X2357" t="str">
        <f t="shared" si="1212"/>
        <v>0.000016136835096027-0.000298945190488787i</v>
      </c>
      <c r="Y2357" t="str">
        <f t="shared" si="1213"/>
        <v>0.009+0.265778738493696i</v>
      </c>
      <c r="Z2357" t="str">
        <f t="shared" si="1214"/>
        <v>-0.0157177588368014-0.00138477264572128i</v>
      </c>
      <c r="AA2357" t="str">
        <f t="shared" si="1215"/>
        <v>1.78889546804075-52.6739564608043i</v>
      </c>
      <c r="AB2357" t="str">
        <f t="shared" si="1216"/>
        <v>1.28398663363544-0.427163162149588i</v>
      </c>
      <c r="AC2357" t="str">
        <f t="shared" si="1217"/>
        <v>0.832379498725167-0.986041963428795i</v>
      </c>
      <c r="AD2357" t="str">
        <f t="shared" si="1218"/>
        <v>0.894801625810941+0.546804420989939i</v>
      </c>
      <c r="AE2357" t="str">
        <f t="shared" si="1219"/>
        <v>-0.0133070763565279-0.00983363683478661i</v>
      </c>
      <c r="AF2357" t="str">
        <f t="shared" si="1220"/>
        <v>-14.9994301537518-0.832617764729987i</v>
      </c>
      <c r="AG2357" t="str">
        <f t="shared" si="1221"/>
        <v>1.11005907298997-0.16707952866084i</v>
      </c>
      <c r="AH2357" t="str">
        <f t="shared" si="1222"/>
        <v>0.147587704378397+0.165070081020039i</v>
      </c>
      <c r="AI2357">
        <f t="shared" si="1223"/>
        <v>-13.095357848687787</v>
      </c>
      <c r="AJ2357">
        <f t="shared" si="1224"/>
        <v>48.20038228728032</v>
      </c>
      <c r="AK2357"/>
      <c r="AL2357"/>
      <c r="AM2357"/>
      <c r="AN2357"/>
    </row>
    <row r="2358" spans="1:40" x14ac:dyDescent="0.25">
      <c r="A2358"/>
      <c r="B2358">
        <f t="shared" si="1225"/>
        <v>424000</v>
      </c>
      <c r="C2358" s="186" t="str">
        <f t="shared" si="1193"/>
        <v>-4.25119496233903E-07+0.00577599652764417i</v>
      </c>
      <c r="D2358" s="158" t="str">
        <f t="shared" si="1194"/>
        <v>-5.95700921625543+0.044282640045272i</v>
      </c>
      <c r="E2358" t="str">
        <f t="shared" si="1195"/>
        <v>2870</v>
      </c>
      <c r="F2358" t="str">
        <f t="shared" si="1196"/>
        <v>0.777000777000777</v>
      </c>
      <c r="G2358" t="str">
        <f t="shared" si="1191"/>
        <v>0.777000777000777</v>
      </c>
      <c r="H2358" t="str">
        <f t="shared" si="1197"/>
        <v>9.0428481023325+0.874981224935944i</v>
      </c>
      <c r="I2358" t="str">
        <f t="shared" si="1198"/>
        <v>1665.04410640259i</v>
      </c>
      <c r="J2358" t="str">
        <f t="shared" si="1192"/>
        <v>-2370.37600808289+360.110411191612i</v>
      </c>
      <c r="K2358" t="str">
        <f t="shared" si="1199"/>
        <v>0.104307927253862-0.686592224304924i</v>
      </c>
      <c r="L2358" t="str">
        <f t="shared" si="1200"/>
        <v>0.00766342602656967-0.0422930840860762i</v>
      </c>
      <c r="M2358" t="str">
        <f t="shared" si="1201"/>
        <v>0.111971353280432-0.728885308391i</v>
      </c>
      <c r="N2358" t="str">
        <f t="shared" si="1202"/>
        <v>-1.88040172094884i</v>
      </c>
      <c r="O2358" t="str">
        <f t="shared" si="1203"/>
        <v>-0.304682816308208-0.952453873658194i</v>
      </c>
      <c r="P2358" t="str">
        <f t="shared" si="1204"/>
        <v>1.30468281630821+0.952453873658194i</v>
      </c>
      <c r="Q2358" t="str">
        <f t="shared" si="1205"/>
        <v>-1.30468281630821+0.927947847290646i</v>
      </c>
      <c r="R2358" t="str">
        <f t="shared" si="1206"/>
        <v>-0.31926605990364-0.957103221603062i</v>
      </c>
      <c r="S2358" t="str">
        <f t="shared" si="1207"/>
        <v>0.194100273466803i</v>
      </c>
      <c r="T2358" t="str">
        <f t="shared" si="1208"/>
        <v>0.185773997049112-0.0619696295359652i</v>
      </c>
      <c r="U2358" t="str">
        <f t="shared" si="1209"/>
        <v>0.0000499999999999999-0.000568735502758344i</v>
      </c>
      <c r="V2358" t="str">
        <f t="shared" si="1210"/>
        <v>3.33333333333333E-06-0.000625609053034178i</v>
      </c>
      <c r="W2358" t="str">
        <f t="shared" si="1211"/>
        <v>0.0000144520918613864-0.000298414882995808i</v>
      </c>
      <c r="X2358" t="str">
        <f t="shared" si="1212"/>
        <v>0.0000161288003868076-0.000298242553941657i</v>
      </c>
      <c r="Y2358" t="str">
        <f t="shared" si="1213"/>
        <v>0.009+0.266407057024414i</v>
      </c>
      <c r="Z2358" t="str">
        <f t="shared" si="1214"/>
        <v>-0.0156438499806-0.0013785720420585i</v>
      </c>
      <c r="AA2358" t="str">
        <f t="shared" si="1215"/>
        <v>1.78045647592755-52.5497330966511i</v>
      </c>
      <c r="AB2358" t="str">
        <f t="shared" si="1216"/>
        <v>1.28330125972083-0.42807769069486i</v>
      </c>
      <c r="AC2358" t="str">
        <f t="shared" si="1217"/>
        <v>0.831673439119994-0.983311872786442i</v>
      </c>
      <c r="AD2358" t="str">
        <f t="shared" si="1218"/>
        <v>0.897284907685695+0.546167751593944i</v>
      </c>
      <c r="AE2358" t="str">
        <f t="shared" si="1219"/>
        <v>-0.0132840588930702-0.00978113825767381i</v>
      </c>
      <c r="AF2358" t="str">
        <f t="shared" si="1220"/>
        <v>-14.9998573185879-0.830698584890672i</v>
      </c>
      <c r="AG2358" t="str">
        <f t="shared" si="1221"/>
        <v>1.10968073759478-0.167170349290971i</v>
      </c>
      <c r="AH2358" t="str">
        <f t="shared" si="1222"/>
        <v>0.147479367581106+0.164376021331749i</v>
      </c>
      <c r="AI2358">
        <f t="shared" si="1223"/>
        <v>-13.118504479678165</v>
      </c>
      <c r="AJ2358">
        <f t="shared" si="1224"/>
        <v>48.101313386450364</v>
      </c>
      <c r="AK2358"/>
      <c r="AL2358"/>
      <c r="AM2358"/>
      <c r="AN2358"/>
    </row>
    <row r="2359" spans="1:40" x14ac:dyDescent="0.25">
      <c r="A2359"/>
      <c r="B2359">
        <f t="shared" si="1225"/>
        <v>425000</v>
      </c>
      <c r="C2359" s="186" t="str">
        <f t="shared" si="1193"/>
        <v>-4.23121287512207E-07+0.00576240594772586i</v>
      </c>
      <c r="D2359" s="158" t="str">
        <f t="shared" si="1194"/>
        <v>-5.95700920093583+0.0441784455992316i</v>
      </c>
      <c r="E2359" t="str">
        <f t="shared" si="1195"/>
        <v>2870</v>
      </c>
      <c r="F2359" t="str">
        <f t="shared" si="1196"/>
        <v>0.777000777000777</v>
      </c>
      <c r="G2359" t="str">
        <f t="shared" si="1191"/>
        <v>0.777000777000777</v>
      </c>
      <c r="H2359" t="str">
        <f t="shared" si="1197"/>
        <v>9.04327231379529+0.872966573261962i</v>
      </c>
      <c r="I2359" t="str">
        <f t="shared" si="1198"/>
        <v>1668.97109721958i</v>
      </c>
      <c r="J2359" t="str">
        <f t="shared" si="1192"/>
        <v>-2381.57493469635+360.95972819914i</v>
      </c>
      <c r="K2359" t="str">
        <f t="shared" si="1199"/>
        <v>0.103828251046119-0.68504805629834i</v>
      </c>
      <c r="L2359" t="str">
        <f t="shared" si="1200"/>
        <v>0.00762854512535981-0.0421998764282841i</v>
      </c>
      <c r="M2359" t="str">
        <f t="shared" si="1201"/>
        <v>0.111456796171479-0.727247932726624i</v>
      </c>
      <c r="N2359" t="str">
        <f t="shared" si="1202"/>
        <v>-1.88483663066806i</v>
      </c>
      <c r="O2359" t="str">
        <f t="shared" si="1203"/>
        <v>-0.308903853092362-0.951093270686263i</v>
      </c>
      <c r="P2359" t="str">
        <f t="shared" si="1204"/>
        <v>1.30890385309236+0.951093270686263i</v>
      </c>
      <c r="Q2359" t="str">
        <f t="shared" si="1205"/>
        <v>-1.30890385309236+0.933743359981797i</v>
      </c>
      <c r="R2359" t="str">
        <f t="shared" si="1206"/>
        <v>-0.319194757784116-0.954339964205175i</v>
      </c>
      <c r="S2359" t="str">
        <f t="shared" si="1207"/>
        <v>0.19455805713064i</v>
      </c>
      <c r="T2359" t="str">
        <f t="shared" si="1208"/>
        <v>0.185674529277883-0.0621019119207628i</v>
      </c>
      <c r="U2359" t="str">
        <f t="shared" si="1209"/>
        <v>0.0000500000000000001-0.000567397301575386i</v>
      </c>
      <c r="V2359" t="str">
        <f t="shared" si="1210"/>
        <v>3.33333333333333E-06-0.000624137031732925i</v>
      </c>
      <c r="W2359" t="str">
        <f t="shared" si="1211"/>
        <v>0.0000144519854070497-0.000297715108654884i</v>
      </c>
      <c r="X2359" t="str">
        <f t="shared" si="1212"/>
        <v>0.0000161208213267519-0.00029754322916362i</v>
      </c>
      <c r="Y2359" t="str">
        <f t="shared" si="1213"/>
        <v>0.009+0.267035375555132i</v>
      </c>
      <c r="Z2359" t="str">
        <f t="shared" si="1214"/>
        <v>-0.0155704620390427-0.00137242123612616i</v>
      </c>
      <c r="AA2359" t="str">
        <f t="shared" si="1215"/>
        <v>1.77207708359936-52.4260942550524i</v>
      </c>
      <c r="AB2359" t="str">
        <f t="shared" si="1216"/>
        <v>1.28261415001685-0.428991479243021i</v>
      </c>
      <c r="AC2359" t="str">
        <f t="shared" si="1217"/>
        <v>0.830972897448259-0.980592504946961i</v>
      </c>
      <c r="AD2359" t="str">
        <f t="shared" si="1218"/>
        <v>0.899766094786893+0.545520089647243i</v>
      </c>
      <c r="AE2359" t="str">
        <f t="shared" si="1219"/>
        <v>-0.0132610904671317-0.00972885794341938i</v>
      </c>
      <c r="AF2359" t="str">
        <f t="shared" si="1220"/>
        <v>-15.0002815147311-0.82878812766273i</v>
      </c>
      <c r="AG2359" t="str">
        <f t="shared" si="1221"/>
        <v>1.10930207190445-0.167260356764714i</v>
      </c>
      <c r="AH2359" t="str">
        <f t="shared" si="1222"/>
        <v>0.147371037655415+0.163684517717019i</v>
      </c>
      <c r="AI2359">
        <f t="shared" si="1223"/>
        <v>-13.141611686629918</v>
      </c>
      <c r="AJ2359">
        <f t="shared" si="1224"/>
        <v>48.002158240538051</v>
      </c>
      <c r="AK2359"/>
      <c r="AL2359"/>
      <c r="AM2359"/>
      <c r="AN2359"/>
    </row>
    <row r="2360" spans="1:40" x14ac:dyDescent="0.25">
      <c r="A2360"/>
      <c r="B2360">
        <f t="shared" si="1225"/>
        <v>426000</v>
      </c>
      <c r="C2360" s="186" t="str">
        <f t="shared" si="1193"/>
        <v>-4.21137134160026E-07+0.00574887917334604i</v>
      </c>
      <c r="D2360" s="158" t="str">
        <f t="shared" si="1194"/>
        <v>-5.95700918572399+0.0440747403289863i</v>
      </c>
      <c r="E2360" t="str">
        <f t="shared" si="1195"/>
        <v>2870</v>
      </c>
      <c r="F2360" t="str">
        <f t="shared" si="1196"/>
        <v>0.777000777000777</v>
      </c>
      <c r="G2360" t="str">
        <f t="shared" si="1191"/>
        <v>0.777000777000777</v>
      </c>
      <c r="H2360" t="str">
        <f t="shared" si="1197"/>
        <v>9.04369358380332+0.870961074786349i</v>
      </c>
      <c r="I2360" t="str">
        <f t="shared" si="1198"/>
        <v>1672.89808803656i</v>
      </c>
      <c r="J2360" t="str">
        <f t="shared" si="1192"/>
        <v>-2392.80024276238+361.809045206667i</v>
      </c>
      <c r="K2360" t="str">
        <f t="shared" si="1199"/>
        <v>0.103351851876716-0.683510651645784i</v>
      </c>
      <c r="L2360" t="str">
        <f t="shared" si="1200"/>
        <v>0.00759389925875847-0.0421070639772503i</v>
      </c>
      <c r="M2360" t="str">
        <f t="shared" si="1201"/>
        <v>0.110945751135474-0.725617715623034i</v>
      </c>
      <c r="N2360" t="str">
        <f t="shared" si="1202"/>
        <v>-1.88927154038728i</v>
      </c>
      <c r="O2360" t="str">
        <f t="shared" si="1203"/>
        <v>-0.313118814234449-0.949713961239073i</v>
      </c>
      <c r="P2360" t="str">
        <f t="shared" si="1204"/>
        <v>1.31311881423445+0.949713961239073i</v>
      </c>
      <c r="Q2360" t="str">
        <f t="shared" si="1205"/>
        <v>-1.31311881423445+0.939557579148207i</v>
      </c>
      <c r="R2360" t="str">
        <f t="shared" si="1206"/>
        <v>-0.319123239207614-0.951588390763711i</v>
      </c>
      <c r="S2360" t="str">
        <f t="shared" si="1207"/>
        <v>0.195015840794477i</v>
      </c>
      <c r="T2360" t="str">
        <f t="shared" si="1208"/>
        <v>0.185574810115048-0.0622340868111299i</v>
      </c>
      <c r="U2360" t="str">
        <f t="shared" si="1209"/>
        <v>0.0000500000000000001-0.000566065383027086i</v>
      </c>
      <c r="V2360" t="str">
        <f t="shared" si="1210"/>
        <v>3.33333333333333E-06-0.000622671921329795i</v>
      </c>
      <c r="W2360" t="str">
        <f t="shared" si="1211"/>
        <v>0.0000144518787039452-0.000297018625184245i</v>
      </c>
      <c r="X2360" t="str">
        <f t="shared" si="1212"/>
        <v>0.0000161128973916547-0.000296847192834975i</v>
      </c>
      <c r="Y2360" t="str">
        <f t="shared" si="1213"/>
        <v>0.009+0.26766369408585i</v>
      </c>
      <c r="Z2360" t="str">
        <f t="shared" si="1214"/>
        <v>-0.0154975901287568-0.00136631968386012i</v>
      </c>
      <c r="AA2360" t="str">
        <f t="shared" si="1215"/>
        <v>1.76375673091704-52.303035820242i</v>
      </c>
      <c r="AB2360" t="str">
        <f t="shared" si="1216"/>
        <v>1.28192530373418-0.429904525234418i</v>
      </c>
      <c r="AC2360" t="str">
        <f t="shared" si="1217"/>
        <v>0.830277826185756-0.977883790963632i</v>
      </c>
      <c r="AD2360" t="str">
        <f t="shared" si="1218"/>
        <v>0.902245139455176+0.544861440167268i</v>
      </c>
      <c r="AE2360" t="str">
        <f t="shared" si="1219"/>
        <v>-0.0132381704562625-0.00967679457038123i</v>
      </c>
      <c r="AF2360" t="str">
        <f t="shared" si="1220"/>
        <v>-15.0007027695273-0.826886334457363i</v>
      </c>
      <c r="AG2360" t="str">
        <f t="shared" si="1221"/>
        <v>1.10892307906243-0.167349547670485i</v>
      </c>
      <c r="AH2360" t="str">
        <f t="shared" si="1222"/>
        <v>0.147262711191748+0.162995552058537i</v>
      </c>
      <c r="AI2360">
        <f t="shared" si="1223"/>
        <v>-13.164679752663908</v>
      </c>
      <c r="AJ2360">
        <f t="shared" si="1224"/>
        <v>47.902916827294121</v>
      </c>
      <c r="AK2360"/>
      <c r="AL2360"/>
      <c r="AM2360"/>
      <c r="AN2360"/>
    </row>
    <row r="2361" spans="1:40" x14ac:dyDescent="0.25">
      <c r="A2361"/>
      <c r="B2361">
        <f t="shared" si="1225"/>
        <v>427000</v>
      </c>
      <c r="C2361" s="186" t="str">
        <f t="shared" si="1193"/>
        <v>-4.1916690466543E-07+0.00573541575622222i</v>
      </c>
      <c r="D2361" s="158" t="str">
        <f t="shared" si="1194"/>
        <v>-5.9570091706189+0.0439715207977037i</v>
      </c>
      <c r="E2361" t="str">
        <f t="shared" si="1195"/>
        <v>2870</v>
      </c>
      <c r="F2361" t="str">
        <f t="shared" si="1196"/>
        <v>0.777000777000777</v>
      </c>
      <c r="G2361" t="str">
        <f t="shared" si="1191"/>
        <v>0.777000777000777</v>
      </c>
      <c r="H2361" t="str">
        <f t="shared" si="1197"/>
        <v>9.04411193939056+0.868964667999884i</v>
      </c>
      <c r="I2361" t="str">
        <f t="shared" si="1198"/>
        <v>1676.82507885355i</v>
      </c>
      <c r="J2361" t="str">
        <f t="shared" si="1192"/>
        <v>-2404.05193228098+362.658362214193i</v>
      </c>
      <c r="K2361" t="str">
        <f t="shared" si="1199"/>
        <v>0.102878700184754-0.681979967205716i</v>
      </c>
      <c r="L2361" t="str">
        <f t="shared" si="1200"/>
        <v>0.00755948634333085-0.0420146443312087i</v>
      </c>
      <c r="M2361" t="str">
        <f t="shared" si="1201"/>
        <v>0.110438186528085-0.723994611536925i</v>
      </c>
      <c r="N2361" t="str">
        <f t="shared" si="1202"/>
        <v>-1.8937064501065i</v>
      </c>
      <c r="O2361" t="str">
        <f t="shared" si="1203"/>
        <v>-0.317327616832962-0.948315972445426i</v>
      </c>
      <c r="P2361" t="str">
        <f t="shared" si="1204"/>
        <v>1.31732761683296+0.948315972445426i</v>
      </c>
      <c r="Q2361" t="str">
        <f t="shared" si="1205"/>
        <v>-1.31732761683296+0.945390477661074i</v>
      </c>
      <c r="R2361" t="str">
        <f t="shared" si="1206"/>
        <v>-0.319051503794385-0.948848418604572i</v>
      </c>
      <c r="S2361" t="str">
        <f t="shared" si="1207"/>
        <v>0.195473624458314i</v>
      </c>
      <c r="T2361" t="str">
        <f t="shared" si="1208"/>
        <v>0.185474839446175-0.062366153835564i</v>
      </c>
      <c r="U2361" t="str">
        <f t="shared" si="1209"/>
        <v>0.0000500000000000001-0.000564739702973158i</v>
      </c>
      <c r="V2361" t="str">
        <f t="shared" si="1210"/>
        <v>3.33333333333333E-06-0.000621213673270474i</v>
      </c>
      <c r="W2361" t="str">
        <f t="shared" si="1211"/>
        <v>0.0000144517717520869-0.000296325409462709i</v>
      </c>
      <c r="X2361" t="str">
        <f t="shared" si="1212"/>
        <v>0.0000161050280634422-0.000296154421854447i</v>
      </c>
      <c r="Y2361" t="str">
        <f t="shared" si="1213"/>
        <v>0.009+0.268292012616568i</v>
      </c>
      <c r="Z2361" t="str">
        <f t="shared" si="1214"/>
        <v>-0.0154252294234562-0.00136026684855399i</v>
      </c>
      <c r="AA2361" t="str">
        <f t="shared" si="1215"/>
        <v>1.7554948643092-52.1805537150014i</v>
      </c>
      <c r="AB2361" t="str">
        <f t="shared" si="1216"/>
        <v>1.28123472008234-0.430816826102764i</v>
      </c>
      <c r="AC2361" t="str">
        <f t="shared" si="1217"/>
        <v>0.829588178344871-0.975185662454209i</v>
      </c>
      <c r="AD2361" t="str">
        <f t="shared" si="1218"/>
        <v>0.904721994025684+0.544191808372647i</v>
      </c>
      <c r="AE2361" t="str">
        <f t="shared" si="1219"/>
        <v>-0.013215298246109-0.00962494683014441i</v>
      </c>
      <c r="AF2361" t="str">
        <f t="shared" si="1220"/>
        <v>-15.0011211100095-0.82499314720218i</v>
      </c>
      <c r="AG2361" t="str">
        <f t="shared" si="1221"/>
        <v>1.10854376222194-0.167437918627403i</v>
      </c>
      <c r="AH2361" t="str">
        <f t="shared" si="1222"/>
        <v>0.147154384809322+0.162309106423006i</v>
      </c>
      <c r="AI2361">
        <f t="shared" si="1223"/>
        <v>-13.187708959281569</v>
      </c>
      <c r="AJ2361">
        <f t="shared" si="1224"/>
        <v>47.803589123683778</v>
      </c>
      <c r="AK2361"/>
      <c r="AL2361"/>
      <c r="AM2361"/>
      <c r="AN2361"/>
    </row>
    <row r="2362" spans="1:40" x14ac:dyDescent="0.25">
      <c r="A2362"/>
      <c r="B2362">
        <f t="shared" si="1225"/>
        <v>428000</v>
      </c>
      <c r="C2362" s="186" t="str">
        <f t="shared" si="1193"/>
        <v>-4.17210469051056E-07+0.00572201525226156i</v>
      </c>
      <c r="D2362" s="158" t="str">
        <f t="shared" si="1194"/>
        <v>-5.95700915561955+0.043868783600672i</v>
      </c>
      <c r="E2362" t="str">
        <f t="shared" si="1195"/>
        <v>2870</v>
      </c>
      <c r="F2362" t="str">
        <f t="shared" si="1196"/>
        <v>0.777000777000777</v>
      </c>
      <c r="G2362" t="str">
        <f t="shared" si="1191"/>
        <v>0.777000777000777</v>
      </c>
      <c r="H2362" t="str">
        <f t="shared" si="1197"/>
        <v>9.04452740728219+0.866977291936323i</v>
      </c>
      <c r="I2362" t="str">
        <f t="shared" si="1198"/>
        <v>1680.75206967054i</v>
      </c>
      <c r="J2362" t="str">
        <f t="shared" si="1192"/>
        <v>-2415.33000325213+363.507679221721i</v>
      </c>
      <c r="K2362" t="str">
        <f t="shared" si="1199"/>
        <v>0.102408766739363-0.68045596019104i</v>
      </c>
      <c r="L2362" t="str">
        <f t="shared" si="1200"/>
        <v>0.00752530431840897-0.0419226151067527i</v>
      </c>
      <c r="M2362" t="str">
        <f t="shared" si="1201"/>
        <v>0.109934071057772-0.722378575297793i</v>
      </c>
      <c r="N2362" t="str">
        <f t="shared" si="1202"/>
        <v>-1.89814135982572i</v>
      </c>
      <c r="O2362" t="str">
        <f t="shared" si="1203"/>
        <v>-0.32153017810752-0.94689933180151i</v>
      </c>
      <c r="P2362" t="str">
        <f t="shared" si="1204"/>
        <v>1.32153017810752+0.94689933180151i</v>
      </c>
      <c r="Q2362" t="str">
        <f t="shared" si="1205"/>
        <v>-1.32153017810752+0.95124202802421i</v>
      </c>
      <c r="R2362" t="str">
        <f t="shared" si="1206"/>
        <v>-0.318979551163332-0.946119965825437i</v>
      </c>
      <c r="S2362" t="str">
        <f t="shared" si="1207"/>
        <v>0.195931408122151i</v>
      </c>
      <c r="T2362" t="str">
        <f t="shared" si="1208"/>
        <v>0.185374617156659-0.0624981126216033i</v>
      </c>
      <c r="U2362" t="str">
        <f t="shared" si="1209"/>
        <v>0.00005-0.000563420217685837i</v>
      </c>
      <c r="V2362" t="str">
        <f t="shared" si="1210"/>
        <v>3.33333333333333E-06-0.00061976223945442i</v>
      </c>
      <c r="W2362" t="str">
        <f t="shared" si="1211"/>
        <v>0.000014451664551489-0.000295635438585179i</v>
      </c>
      <c r="X2362" t="str">
        <f t="shared" si="1212"/>
        <v>0.0000160972128300857-0.000295464893336618i</v>
      </c>
      <c r="Y2362" t="str">
        <f t="shared" si="1213"/>
        <v>0.009+0.268920331147286i</v>
      </c>
      <c r="Z2362" t="str">
        <f t="shared" si="1214"/>
        <v>-0.0153533751531406-0.00135426220074151i</v>
      </c>
      <c r="AA2362" t="str">
        <f t="shared" si="1215"/>
        <v>1.74729093667997-52.0586439002097i</v>
      </c>
      <c r="AB2362" t="str">
        <f t="shared" si="1216"/>
        <v>1.28054239826964-0.431728379275142i</v>
      </c>
      <c r="AC2362" t="str">
        <f t="shared" si="1217"/>
        <v>0.828903907467462-0.972498051595332i</v>
      </c>
      <c r="AD2362" t="str">
        <f t="shared" si="1218"/>
        <v>0.907196610828917+0.543511199683364i</v>
      </c>
      <c r="AE2362" t="str">
        <f t="shared" si="1219"/>
        <v>-0.0131924732303032-0.00957331342735862i</v>
      </c>
      <c r="AF2362" t="str">
        <f t="shared" si="1220"/>
        <v>-15.0015365629017-0.823108508335651i</v>
      </c>
      <c r="AG2362" t="str">
        <f t="shared" si="1221"/>
        <v>1.10816412454585-0.167525466285093i</v>
      </c>
      <c r="AH2362" t="str">
        <f t="shared" si="1222"/>
        <v>0.147046055155767+0.161625163058989i</v>
      </c>
      <c r="AI2362">
        <f t="shared" si="1223"/>
        <v>-13.210699586383306</v>
      </c>
      <c r="AJ2362">
        <f t="shared" si="1224"/>
        <v>47.70417510589651</v>
      </c>
      <c r="AK2362"/>
      <c r="AL2362"/>
      <c r="AM2362"/>
      <c r="AN2362"/>
    </row>
    <row r="2363" spans="1:40" x14ac:dyDescent="0.25">
      <c r="A2363"/>
      <c r="B2363">
        <f t="shared" si="1225"/>
        <v>429000</v>
      </c>
      <c r="C2363" s="186" t="str">
        <f t="shared" si="1193"/>
        <v>-4.15267698852652E-07+0.00570867722151183i</v>
      </c>
      <c r="D2363" s="158" t="str">
        <f t="shared" si="1194"/>
        <v>-5.95700914072498+0.043766525364924i</v>
      </c>
      <c r="E2363" t="str">
        <f t="shared" si="1195"/>
        <v>2870</v>
      </c>
      <c r="F2363" t="str">
        <f t="shared" si="1196"/>
        <v>0.777000777000777</v>
      </c>
      <c r="G2363" t="str">
        <f t="shared" si="1191"/>
        <v>0.777000777000777</v>
      </c>
      <c r="H2363" t="str">
        <f t="shared" si="1197"/>
        <v>9.04494001389899+0.864998886166493i</v>
      </c>
      <c r="I2363" t="str">
        <f t="shared" si="1198"/>
        <v>1684.67906048753i</v>
      </c>
      <c r="J2363" t="str">
        <f t="shared" si="1192"/>
        <v>-2426.63445567585+364.356996229248i</v>
      </c>
      <c r="K2363" t="str">
        <f t="shared" si="1199"/>
        <v>0.101942022635318-0.678938588165613i</v>
      </c>
      <c r="L2363" t="str">
        <f t="shared" si="1200"/>
        <v>0.00749135114579778-0.0418309739386742i</v>
      </c>
      <c r="M2363" t="str">
        <f t="shared" si="1201"/>
        <v>0.109433373781116-0.720769562104287i</v>
      </c>
      <c r="N2363" t="str">
        <f t="shared" si="1202"/>
        <v>-1.90257626954494i</v>
      </c>
      <c r="O2363" t="str">
        <f t="shared" si="1203"/>
        <v>-0.325726415400502-0.945464067170371i</v>
      </c>
      <c r="P2363" t="str">
        <f t="shared" si="1204"/>
        <v>1.3257264154005+0.945464067170371i</v>
      </c>
      <c r="Q2363" t="str">
        <f t="shared" si="1205"/>
        <v>-1.3257264154005+0.957112202374569i</v>
      </c>
      <c r="R2363" t="str">
        <f t="shared" si="1206"/>
        <v>-0.31890738093199-0.943402951286794i</v>
      </c>
      <c r="S2363" t="str">
        <f t="shared" si="1207"/>
        <v>0.196389191785988i</v>
      </c>
      <c r="T2363" t="str">
        <f t="shared" si="1208"/>
        <v>0.185274143131729-0.0626299627958197i</v>
      </c>
      <c r="U2363" t="str">
        <f t="shared" si="1209"/>
        <v>0.0000499999999999999-0.000562106883845077i</v>
      </c>
      <c r="V2363" t="str">
        <f t="shared" si="1210"/>
        <v>3.33333333333333E-06-0.000618317572229584i</v>
      </c>
      <c r="W2363" t="str">
        <f t="shared" si="1211"/>
        <v>0.0000144515571021659-0.000294948689860127i</v>
      </c>
      <c r="X2363" t="str">
        <f t="shared" si="1212"/>
        <v>0.000016089451185517-0.00029477858460943i</v>
      </c>
      <c r="Y2363" t="str">
        <f t="shared" si="1213"/>
        <v>0.009+0.269548649678004i</v>
      </c>
      <c r="Z2363" t="str">
        <f t="shared" si="1214"/>
        <v>-0.0152820226033112-0.00134830521808099i</v>
      </c>
      <c r="AA2363" t="str">
        <f t="shared" si="1215"/>
        <v>1.73914440731819-51.9373023743989i</v>
      </c>
      <c r="AB2363" t="str">
        <f t="shared" si="1216"/>
        <v>1.27984833750328-0.432639182171962i</v>
      </c>
      <c r="AC2363" t="str">
        <f t="shared" si="1217"/>
        <v>0.828224967617894-0.96982089111712i</v>
      </c>
      <c r="AD2363" t="str">
        <f t="shared" si="1218"/>
        <v>0.909668942191532+0.542819619721018i</v>
      </c>
      <c r="AE2363" t="str">
        <f t="shared" si="1219"/>
        <v>-0.0131696948103546-0.00952189307958043i</v>
      </c>
      <c r="AF2363" t="str">
        <f t="shared" si="1220"/>
        <v>-15.001949154624-0.821232360801569i</v>
      </c>
      <c r="AG2363" t="str">
        <f t="shared" si="1221"/>
        <v>1.10778416920666-0.167612187323478i</v>
      </c>
      <c r="AH2363" t="str">
        <f t="shared" si="1222"/>
        <v>0.146937718906764+0.160943704394822i</v>
      </c>
      <c r="AI2363">
        <f t="shared" si="1223"/>
        <v>-13.233651912285298</v>
      </c>
      <c r="AJ2363">
        <f t="shared" si="1224"/>
        <v>47.604674749359894</v>
      </c>
      <c r="AK2363"/>
      <c r="AL2363"/>
      <c r="AM2363"/>
      <c r="AN2363"/>
    </row>
    <row r="2364" spans="1:40" x14ac:dyDescent="0.25">
      <c r="A2364"/>
      <c r="B2364">
        <f t="shared" si="1225"/>
        <v>430000</v>
      </c>
      <c r="C2364" s="186" t="str">
        <f t="shared" si="1193"/>
        <v>-4.13338467097995E-07+0.00569540122811343i</v>
      </c>
      <c r="D2364" s="158" t="str">
        <f t="shared" si="1194"/>
        <v>-5.95700912593421+0.0436647427488696i</v>
      </c>
      <c r="E2364" t="str">
        <f t="shared" si="1195"/>
        <v>2870</v>
      </c>
      <c r="F2364" t="str">
        <f t="shared" si="1196"/>
        <v>0.777000777000777</v>
      </c>
      <c r="G2364" t="str">
        <f t="shared" si="1191"/>
        <v>0.777000777000777</v>
      </c>
      <c r="H2364" t="str">
        <f t="shared" si="1197"/>
        <v>9.04534978536124+0.863029390792468i</v>
      </c>
      <c r="I2364" t="str">
        <f t="shared" si="1198"/>
        <v>1688.60605130451i</v>
      </c>
      <c r="J2364" t="str">
        <f t="shared" si="1192"/>
        <v>-2437.96528955214+365.206313236776i</v>
      </c>
      <c r="K2364" t="str">
        <f t="shared" si="1199"/>
        <v>0.101478439288735-0.67742780904081i</v>
      </c>
      <c r="L2364" t="str">
        <f t="shared" si="1200"/>
        <v>0.007457624809485-0.0417397184798033i</v>
      </c>
      <c r="M2364" t="str">
        <f t="shared" si="1201"/>
        <v>0.10893606409822-0.719167527520613i</v>
      </c>
      <c r="N2364" t="str">
        <f t="shared" si="1202"/>
        <v>-1.90701117926416i</v>
      </c>
      <c r="O2364" t="str">
        <f t="shared" si="1203"/>
        <v>-0.329916246178667-0.944010206781355i</v>
      </c>
      <c r="P2364" t="str">
        <f t="shared" si="1204"/>
        <v>1.32991624617867+0.944010206781355i</v>
      </c>
      <c r="Q2364" t="str">
        <f t="shared" si="1205"/>
        <v>-1.32991624617867+0.963000972482805i</v>
      </c>
      <c r="R2364" t="str">
        <f t="shared" si="1206"/>
        <v>-0.318834992716538-0.940697294603058i</v>
      </c>
      <c r="S2364" t="str">
        <f t="shared" si="1207"/>
        <v>0.196846975449825i</v>
      </c>
      <c r="T2364" t="str">
        <f t="shared" si="1208"/>
        <v>0.185173417256445-0.0627617039838175i</v>
      </c>
      <c r="U2364" t="str">
        <f t="shared" si="1209"/>
        <v>0.0000499999999999999-0.000560799658533809i</v>
      </c>
      <c r="V2364" t="str">
        <f t="shared" si="1210"/>
        <v>3.33333333333333E-06-0.000616879624387192i</v>
      </c>
      <c r="W2364" t="str">
        <f t="shared" si="1211"/>
        <v>0.0000144514494041316-0.000294265140807102i</v>
      </c>
      <c r="X2364" t="str">
        <f t="shared" si="1212"/>
        <v>0.0000160817426295452-0.000294095473211684i</v>
      </c>
      <c r="Y2364" t="str">
        <f t="shared" si="1213"/>
        <v>0.009+0.270176968208722i</v>
      </c>
      <c r="Z2364" t="str">
        <f t="shared" si="1214"/>
        <v>-0.0152111671141966-0.00134239538524209i</v>
      </c>
      <c r="AA2364" t="str">
        <f t="shared" si="1215"/>
        <v>1.73105474180832-51.8165251733178i</v>
      </c>
      <c r="AB2364" t="str">
        <f t="shared" si="1216"/>
        <v>1.27915253698926-0.433549232206952i</v>
      </c>
      <c r="AC2364" t="str">
        <f t="shared" si="1217"/>
        <v>0.827551313376129-0.967154114297716i</v>
      </c>
      <c r="AD2364" t="str">
        <f t="shared" si="1218"/>
        <v>0.912138940437172+0.542117074308977i</v>
      </c>
      <c r="AE2364" t="str">
        <f t="shared" si="1219"/>
        <v>-0.0131469623955427-0.00947068451711567i</v>
      </c>
      <c r="AF2364" t="str">
        <f t="shared" si="1220"/>
        <v>-15.0023589112955-0.819364648043598i</v>
      </c>
      <c r="AG2364" t="str">
        <f t="shared" si="1221"/>
        <v>1.10740389938637-0.167698078452595i</v>
      </c>
      <c r="AH2364" t="str">
        <f t="shared" si="1222"/>
        <v>0.146829372765668+0.160264713036527i</v>
      </c>
      <c r="AI2364">
        <f t="shared" si="1223"/>
        <v>-13.256566213737578</v>
      </c>
      <c r="AJ2364">
        <f t="shared" si="1224"/>
        <v>47.505088028752105</v>
      </c>
      <c r="AK2364"/>
      <c r="AL2364"/>
      <c r="AM2364"/>
      <c r="AN2364"/>
    </row>
    <row r="2365" spans="1:40" x14ac:dyDescent="0.25">
      <c r="A2365"/>
      <c r="B2365">
        <f t="shared" si="1225"/>
        <v>431000</v>
      </c>
      <c r="C2365" s="186" t="str">
        <f t="shared" si="1193"/>
        <v>-4.11422648286159E-07+0.00568218684025189i</v>
      </c>
      <c r="D2365" s="158" t="str">
        <f t="shared" si="1194"/>
        <v>-5.95700911124626+0.0435634324419312i</v>
      </c>
      <c r="E2365" t="str">
        <f t="shared" si="1195"/>
        <v>2870</v>
      </c>
      <c r="F2365" t="str">
        <f t="shared" si="1196"/>
        <v>0.777000777000777</v>
      </c>
      <c r="G2365" t="str">
        <f t="shared" si="1191"/>
        <v>0.777000777000777</v>
      </c>
      <c r="H2365" t="str">
        <f t="shared" si="1197"/>
        <v>9.04575674749292+0.861068746441815i</v>
      </c>
      <c r="I2365" t="str">
        <f t="shared" si="1198"/>
        <v>1692.5330421215i</v>
      </c>
      <c r="J2365" t="str">
        <f t="shared" si="1192"/>
        <v>-2449.32250488099+366.055630244303i</v>
      </c>
      <c r="K2365" t="str">
        <f t="shared" si="1199"/>
        <v>0.101017988432832-0.675923581072126i</v>
      </c>
      <c r="L2365" t="str">
        <f t="shared" si="1200"/>
        <v>0.00742412331535574-0.0416488464008507i</v>
      </c>
      <c r="M2365" t="str">
        <f t="shared" si="1201"/>
        <v>0.108442111748188-0.717572427472977i</v>
      </c>
      <c r="N2365" t="str">
        <f t="shared" si="1202"/>
        <v>-1.91144608898338i</v>
      </c>
      <c r="O2365" t="str">
        <f t="shared" si="1203"/>
        <v>-0.334099588034782-0.942537779229559i</v>
      </c>
      <c r="P2365" t="str">
        <f t="shared" si="1204"/>
        <v>1.33409958803478+0.942537779229559i</v>
      </c>
      <c r="Q2365" t="str">
        <f t="shared" si="1205"/>
        <v>-1.33409958803478+0.968908309753821i</v>
      </c>
      <c r="R2365" t="str">
        <f t="shared" si="1206"/>
        <v>-0.318762386131771-0.938002916133847i</v>
      </c>
      <c r="S2365" t="str">
        <f t="shared" si="1207"/>
        <v>0.197304759113662i</v>
      </c>
      <c r="T2365" t="str">
        <f t="shared" si="1208"/>
        <v>0.185072439415701-0.0628933358102252i</v>
      </c>
      <c r="U2365" t="str">
        <f t="shared" si="1209"/>
        <v>0.0000499999999999999-0.000559498499233266i</v>
      </c>
      <c r="V2365" t="str">
        <f t="shared" si="1210"/>
        <v>3.33333333333333E-06-0.000615448349156595i</v>
      </c>
      <c r="W2365" t="str">
        <f t="shared" si="1211"/>
        <v>0.0000144513414574004-0.000293584769154292i</v>
      </c>
      <c r="X2365" t="str">
        <f t="shared" si="1212"/>
        <v>0.0000160740866677753-0.000293415536890608i</v>
      </c>
      <c r="Y2365" t="str">
        <f t="shared" si="1213"/>
        <v>0.009+0.27080528673944i</v>
      </c>
      <c r="Z2365" t="str">
        <f t="shared" si="1214"/>
        <v>-0.0151408040799928-0.00133653219379447i</v>
      </c>
      <c r="AA2365" t="str">
        <f t="shared" si="1215"/>
        <v>1.72302141194249-51.6963083694984i</v>
      </c>
      <c r="AB2365" t="str">
        <f t="shared" si="1216"/>
        <v>1.27845499593245-0.434458526787096i</v>
      </c>
      <c r="AC2365" t="str">
        <f t="shared" si="1217"/>
        <v>0.826882899830986-0.964497654958003i</v>
      </c>
      <c r="AD2365" t="str">
        <f t="shared" si="1218"/>
        <v>0.914606557887234+0.541403569472602i</v>
      </c>
      <c r="AE2365" t="str">
        <f t="shared" si="1219"/>
        <v>-0.0131242754028118-0.00941968648286528i</v>
      </c>
      <c r="AF2365" t="str">
        <f t="shared" si="1220"/>
        <v>-15.0027658587392-0.817505313999884i</v>
      </c>
      <c r="AG2365" t="str">
        <f t="shared" si="1221"/>
        <v>1.10702331827642-0.167783136412374i</v>
      </c>
      <c r="AH2365" t="str">
        <f t="shared" si="1222"/>
        <v>0.146721013463157+0.159588171765766i</v>
      </c>
      <c r="AI2365">
        <f t="shared" si="1223"/>
        <v>-13.279442765941029</v>
      </c>
      <c r="AJ2365">
        <f t="shared" si="1224"/>
        <v>47.405414918012362</v>
      </c>
      <c r="AK2365"/>
      <c r="AL2365"/>
      <c r="AM2365"/>
      <c r="AN2365"/>
    </row>
    <row r="2366" spans="1:40" x14ac:dyDescent="0.25">
      <c r="A2366"/>
      <c r="B2366">
        <f t="shared" si="1225"/>
        <v>432000</v>
      </c>
      <c r="C2366" s="186" t="str">
        <f t="shared" si="1193"/>
        <v>-4.09520118367081E-07+0.00566903363011097i</v>
      </c>
      <c r="D2366" s="158" t="str">
        <f t="shared" si="1194"/>
        <v>-5.9570090966602+0.0434625911641841i</v>
      </c>
      <c r="E2366" t="str">
        <f t="shared" si="1195"/>
        <v>2870</v>
      </c>
      <c r="F2366" t="str">
        <f t="shared" si="1196"/>
        <v>0.777000777000777</v>
      </c>
      <c r="G2366" t="str">
        <f t="shared" si="1191"/>
        <v>0.777000777000777</v>
      </c>
      <c r="H2366" t="str">
        <f t="shared" si="1197"/>
        <v>9.04616092582575+0.859116894261941i</v>
      </c>
      <c r="I2366" t="str">
        <f t="shared" si="1198"/>
        <v>1696.46003293849i</v>
      </c>
      <c r="J2366" t="str">
        <f t="shared" si="1192"/>
        <v>-2460.70610166241+366.904947251831i</v>
      </c>
      <c r="K2366" t="str">
        <f t="shared" si="1199"/>
        <v>0.100560642113739-0.674425862855774i</v>
      </c>
      <c r="L2366" t="str">
        <f t="shared" si="1200"/>
        <v>0.00739084469091106-0.04155835539025i</v>
      </c>
      <c r="M2366" t="str">
        <f t="shared" si="1201"/>
        <v>0.10795148680465-0.715984218246024i</v>
      </c>
      <c r="N2366" t="str">
        <f t="shared" si="1202"/>
        <v>-1.91588099870259i</v>
      </c>
      <c r="O2366" t="str">
        <f t="shared" si="1203"/>
        <v>-0.33827635868923-0.941046813475268i</v>
      </c>
      <c r="P2366" t="str">
        <f t="shared" si="1204"/>
        <v>1.33827635868923+0.941046813475268i</v>
      </c>
      <c r="Q2366" t="str">
        <f t="shared" si="1205"/>
        <v>-1.33827635868923+0.974834185227322i</v>
      </c>
      <c r="R2366" t="str">
        <f t="shared" si="1206"/>
        <v>-0.318689560791133-0.935319736975354i</v>
      </c>
      <c r="S2366" t="str">
        <f t="shared" si="1207"/>
        <v>0.197762542777499i</v>
      </c>
      <c r="T2366" t="str">
        <f t="shared" si="1208"/>
        <v>0.184971209494228-0.0630248578986988i</v>
      </c>
      <c r="U2366" t="str">
        <f t="shared" si="1209"/>
        <v>0.0000500000000000001-0.000558203363818377i</v>
      </c>
      <c r="V2366" t="str">
        <f t="shared" si="1210"/>
        <v>3.33333333333333E-06-0.000614023700200213i</v>
      </c>
      <c r="W2366" t="str">
        <f t="shared" si="1211"/>
        <v>0.0000144512332619866-0.000292907552836106i</v>
      </c>
      <c r="X2366" t="str">
        <f t="shared" si="1212"/>
        <v>0.0000160664828115278-0.000292738753599446i</v>
      </c>
      <c r="Y2366" t="str">
        <f t="shared" si="1213"/>
        <v>0.009+0.271433605270158i</v>
      </c>
      <c r="Z2366" t="str">
        <f t="shared" si="1214"/>
        <v>-0.015070928948115-0.00133071514209861i</v>
      </c>
      <c r="AA2366" t="str">
        <f t="shared" si="1215"/>
        <v>1.71504389563425-51.5766480718316i</v>
      </c>
      <c r="AB2366" t="str">
        <f t="shared" si="1216"/>
        <v>1.27775571353657-0.43536706331266i</v>
      </c>
      <c r="AC2366" t="str">
        <f t="shared" si="1217"/>
        <v>0.826219682573427-0.961851447456247i</v>
      </c>
      <c r="AD2366" t="str">
        <f t="shared" si="1218"/>
        <v>0.917071746861777+0.540679111439431i</v>
      </c>
      <c r="AE2366" t="str">
        <f t="shared" si="1219"/>
        <v>-0.0131016332566687-0.00936889773217342i</v>
      </c>
      <c r="AF2366" t="str">
        <f t="shared" si="1220"/>
        <v>-15.0031700224859-0.815654303097757i</v>
      </c>
      <c r="AG2366" t="str">
        <f t="shared" si="1221"/>
        <v>1.10664242907757-0.167867357972478i</v>
      </c>
      <c r="AH2366" t="str">
        <f t="shared" si="1222"/>
        <v>0.146612637756891+0.158914063537852i</v>
      </c>
      <c r="AI2366">
        <f t="shared" si="1223"/>
        <v>-13.302281842563277</v>
      </c>
      <c r="AJ2366">
        <f t="shared" si="1224"/>
        <v>47.305655390355547</v>
      </c>
      <c r="AK2366"/>
      <c r="AL2366"/>
      <c r="AM2366"/>
      <c r="AN2366"/>
    </row>
    <row r="2367" spans="1:40" x14ac:dyDescent="0.25">
      <c r="A2367"/>
      <c r="B2367">
        <f t="shared" si="1225"/>
        <v>433000</v>
      </c>
      <c r="C2367" s="186" t="str">
        <f t="shared" si="1193"/>
        <v>-4.07630754721492E-07+0.00565594117382655i</v>
      </c>
      <c r="D2367" s="158" t="str">
        <f t="shared" si="1194"/>
        <v>-5.95700908217508+0.0433622156660036i</v>
      </c>
      <c r="E2367" t="str">
        <f t="shared" si="1195"/>
        <v>2870</v>
      </c>
      <c r="F2367" t="str">
        <f t="shared" si="1196"/>
        <v>0.777000777000777</v>
      </c>
      <c r="G2367" t="str">
        <f t="shared" si="1191"/>
        <v>0.777000777000777</v>
      </c>
      <c r="H2367" t="str">
        <f t="shared" si="1197"/>
        <v>9.04656234560304+0.857173775914477i</v>
      </c>
      <c r="I2367" t="str">
        <f t="shared" si="1198"/>
        <v>1700.38702375548i</v>
      </c>
      <c r="J2367" t="str">
        <f t="shared" si="1192"/>
        <v>-2472.11607989638+367.754264259358i</v>
      </c>
      <c r="K2367" t="str">
        <f t="shared" si="1199"/>
        <v>0.100106372686392-0.672934613325379i</v>
      </c>
      <c r="L2367" t="str">
        <f t="shared" si="1200"/>
        <v>0.0073577869849908-0.0414682431540028i</v>
      </c>
      <c r="M2367" t="str">
        <f t="shared" si="1201"/>
        <v>0.107464159671383-0.714402856479382i</v>
      </c>
      <c r="N2367" t="str">
        <f t="shared" si="1202"/>
        <v>-1.92031590842181i</v>
      </c>
      <c r="O2367" t="str">
        <f t="shared" si="1203"/>
        <v>-0.342446475991666-0.939537338843374i</v>
      </c>
      <c r="P2367" t="str">
        <f t="shared" si="1204"/>
        <v>1.34244647599167+0.939537338843374i</v>
      </c>
      <c r="Q2367" t="str">
        <f t="shared" si="1205"/>
        <v>-1.34244647599167+0.980778569578436i</v>
      </c>
      <c r="R2367" t="str">
        <f t="shared" si="1206"/>
        <v>-0.318616516306677-0.932647678951835i</v>
      </c>
      <c r="S2367" t="str">
        <f t="shared" si="1207"/>
        <v>0.198220326441334i</v>
      </c>
      <c r="T2367" t="str">
        <f t="shared" si="1208"/>
        <v>0.184869727376585-0.0631562698719101i</v>
      </c>
      <c r="U2367" t="str">
        <f t="shared" si="1209"/>
        <v>0.0000500000000000001-0.000556914210553207i</v>
      </c>
      <c r="V2367" t="str">
        <f t="shared" si="1210"/>
        <v>3.33333333333333E-06-0.000612605631608526i</v>
      </c>
      <c r="W2367" t="str">
        <f t="shared" si="1211"/>
        <v>0.0000144511248179045-0.000292233469990786i</v>
      </c>
      <c r="X2367" t="str">
        <f t="shared" si="1212"/>
        <v>0.0000160589305777592-0.00029206510149507i</v>
      </c>
      <c r="Y2367" t="str">
        <f t="shared" si="1213"/>
        <v>0.009+0.272061923800876i</v>
      </c>
      <c r="Z2367" t="str">
        <f t="shared" si="1214"/>
        <v>-0.0150015372184614-0.00132494373519852i</v>
      </c>
      <c r="AA2367" t="str">
        <f t="shared" si="1215"/>
        <v>1.7071216768336-51.4575404251474i</v>
      </c>
      <c r="AB2367" t="str">
        <f t="shared" si="1216"/>
        <v>1.27705468900419-0.436274839177115i</v>
      </c>
      <c r="AC2367" t="str">
        <f t="shared" si="1217"/>
        <v>0.825561617690021-0.959215426682918i</v>
      </c>
      <c r="AD2367" t="str">
        <f t="shared" si="1218"/>
        <v>0.919534459680265+0.539943706639361i</v>
      </c>
      <c r="AE2367" t="str">
        <f t="shared" si="1219"/>
        <v>-0.0130790353890795-0.00931831703267684i</v>
      </c>
      <c r="AF2367" t="str">
        <f t="shared" si="1220"/>
        <v>-15.0035714277781-0.813811560248473i</v>
      </c>
      <c r="AG2367" t="str">
        <f t="shared" si="1221"/>
        <v>1.1062612349999-0.167950739932091i</v>
      </c>
      <c r="AH2367" t="str">
        <f t="shared" si="1222"/>
        <v>0.14650424243115+0.158242371479733i</v>
      </c>
      <c r="AI2367">
        <f t="shared" si="1223"/>
        <v>-13.325083715756769</v>
      </c>
      <c r="AJ2367">
        <f t="shared" si="1224"/>
        <v>47.205809418281717</v>
      </c>
      <c r="AK2367"/>
      <c r="AL2367"/>
      <c r="AM2367"/>
      <c r="AN2367"/>
    </row>
    <row r="2368" spans="1:40" x14ac:dyDescent="0.25">
      <c r="A2368"/>
      <c r="B2368">
        <f t="shared" si="1225"/>
        <v>434000</v>
      </c>
      <c r="C2368" s="186" t="str">
        <f t="shared" si="1193"/>
        <v>-4.05754436141165E-07+0.00564290905144113i</v>
      </c>
      <c r="D2368" s="158" t="str">
        <f t="shared" si="1194"/>
        <v>-5.95700906778997+0.0432623027277153i</v>
      </c>
      <c r="E2368" t="str">
        <f t="shared" si="1195"/>
        <v>2870</v>
      </c>
      <c r="F2368" t="str">
        <f t="shared" si="1196"/>
        <v>0.777000777000777</v>
      </c>
      <c r="G2368" t="str">
        <f t="shared" si="1191"/>
        <v>0.777000777000777</v>
      </c>
      <c r="H2368" t="str">
        <f t="shared" si="1197"/>
        <v>9.04696103178367+0.855239333569762i</v>
      </c>
      <c r="I2368" t="str">
        <f t="shared" si="1198"/>
        <v>1704.31401457246i</v>
      </c>
      <c r="J2368" t="str">
        <f t="shared" si="1192"/>
        <v>-2483.55243958293+368.603581266886i</v>
      </c>
      <c r="K2368" t="str">
        <f t="shared" si="1199"/>
        <v>0.0996551528104726-0.671449791748654i</v>
      </c>
      <c r="L2368" t="str">
        <f t="shared" si="1200"/>
        <v>0.00732494826750048-0.0413785074155243i</v>
      </c>
      <c r="M2368" t="str">
        <f t="shared" si="1201"/>
        <v>0.106980101077973-0.712828299164178i</v>
      </c>
      <c r="N2368" t="str">
        <f t="shared" si="1202"/>
        <v>-1.92475081814103i</v>
      </c>
      <c r="O2368" t="str">
        <f t="shared" si="1203"/>
        <v>-0.34660985792258-0.93800938502282i</v>
      </c>
      <c r="P2368" t="str">
        <f t="shared" si="1204"/>
        <v>1.34660985792258+0.93800938502282i</v>
      </c>
      <c r="Q2368" t="str">
        <f t="shared" si="1205"/>
        <v>-1.34660985792258+0.98674143311821i</v>
      </c>
      <c r="R2368" t="str">
        <f t="shared" si="1206"/>
        <v>-0.318543252289075-0.92998666460726i</v>
      </c>
      <c r="S2368" t="str">
        <f t="shared" si="1207"/>
        <v>0.198678110105171i</v>
      </c>
      <c r="T2368" t="str">
        <f t="shared" si="1208"/>
        <v>0.184767992947182-0.0632875713515481i</v>
      </c>
      <c r="U2368" t="str">
        <f t="shared" si="1209"/>
        <v>0.00005-0.000555630998086494i</v>
      </c>
      <c r="V2368" t="str">
        <f t="shared" si="1210"/>
        <v>3.33333333333333E-06-0.000611194097895145i</v>
      </c>
      <c r="W2368" t="str">
        <f t="shared" si="1211"/>
        <v>0.0000144510161251684-0.000291562498958069i</v>
      </c>
      <c r="X2368" t="str">
        <f t="shared" si="1212"/>
        <v>0.0000160514294889846-0.000291394558935645i</v>
      </c>
      <c r="Y2368" t="str">
        <f t="shared" si="1213"/>
        <v>0.009+0.272690242331594i</v>
      </c>
      <c r="Z2368" t="str">
        <f t="shared" si="1214"/>
        <v>-0.0149326244426884-0.00131921748471646i</v>
      </c>
      <c r="AA2368" t="str">
        <f t="shared" si="1215"/>
        <v>1.69925424544329-51.3389816098004i</v>
      </c>
      <c r="AB2368" t="str">
        <f t="shared" si="1216"/>
        <v>1.27635192153682-0.437181851767139i</v>
      </c>
      <c r="AC2368" t="str">
        <f t="shared" si="1217"/>
        <v>0.824908661756459-0.956589528055526i</v>
      </c>
      <c r="AD2368" t="str">
        <f t="shared" si="1218"/>
        <v>0.921994648662448+0.539197361704888i</v>
      </c>
      <c r="AE2368" t="str">
        <f t="shared" si="1219"/>
        <v>-0.0130564812393707-0.00926794316415801i</v>
      </c>
      <c r="AF2368" t="str">
        <f t="shared" si="1220"/>
        <v>-15.0039700995736-0.811977030842047i</v>
      </c>
      <c r="AG2368" t="str">
        <f t="shared" si="1221"/>
        <v>1.10587973926264-0.168033279119745i</v>
      </c>
      <c r="AH2368" t="str">
        <f t="shared" si="1222"/>
        <v>0.146395824296507+0.157573078888064i</v>
      </c>
      <c r="AI2368">
        <f t="shared" si="1223"/>
        <v>-13.347848656174108</v>
      </c>
      <c r="AJ2368">
        <f t="shared" si="1224"/>
        <v>47.105876973590718</v>
      </c>
      <c r="AK2368"/>
      <c r="AL2368"/>
      <c r="AM2368"/>
      <c r="AN2368"/>
    </row>
    <row r="2369" spans="1:40" x14ac:dyDescent="0.25">
      <c r="A2369"/>
      <c r="B2369">
        <f t="shared" si="1225"/>
        <v>435000</v>
      </c>
      <c r="C2369" s="186" t="str">
        <f t="shared" si="1193"/>
        <v>-4.0389104280946E-07+0.00562993684685886i</v>
      </c>
      <c r="D2369" s="158" t="str">
        <f t="shared" si="1194"/>
        <v>-5.95700905350396+0.0431628491592513i</v>
      </c>
      <c r="E2369" t="str">
        <f t="shared" si="1195"/>
        <v>2870</v>
      </c>
      <c r="F2369" t="str">
        <f t="shared" si="1196"/>
        <v>0.777000777000777</v>
      </c>
      <c r="G2369" t="str">
        <f t="shared" si="1191"/>
        <v>0.777000777000777</v>
      </c>
      <c r="H2369" t="str">
        <f t="shared" si="1197"/>
        <v>9.04735700904583+0.853313509901376i</v>
      </c>
      <c r="I2369" t="str">
        <f t="shared" si="1198"/>
        <v>1708.24100538945i</v>
      </c>
      <c r="J2369" t="str">
        <f t="shared" si="1192"/>
        <v>-2495.01518072203+369.452898274413i</v>
      </c>
      <c r="K2369" t="str">
        <f t="shared" si="1199"/>
        <v>0.0992069554464245-0.669971357724184i</v>
      </c>
      <c r="L2369" t="str">
        <f t="shared" si="1200"/>
        <v>0.00729232662914222-0.0412891459154908i</v>
      </c>
      <c r="M2369" t="str">
        <f t="shared" si="1201"/>
        <v>0.106499282075567-0.711260503639675i</v>
      </c>
      <c r="N2369" t="str">
        <f t="shared" si="1202"/>
        <v>-1.92918572786025i</v>
      </c>
      <c r="O2369" t="str">
        <f t="shared" si="1203"/>
        <v>-0.350766422594945-0.936462982066i</v>
      </c>
      <c r="P2369" t="str">
        <f t="shared" si="1204"/>
        <v>1.35076642259494+0.936462982066i</v>
      </c>
      <c r="Q2369" t="str">
        <f t="shared" si="1205"/>
        <v>-1.35076642259494+0.99272274579425i</v>
      </c>
      <c r="R2369" t="str">
        <f t="shared" si="1206"/>
        <v>-0.318469768347626-0.927336617197021i</v>
      </c>
      <c r="S2369" t="str">
        <f t="shared" si="1207"/>
        <v>0.199135893769008i</v>
      </c>
      <c r="T2369" t="str">
        <f t="shared" si="1208"/>
        <v>0.184666006090257-0.0634187619583134i</v>
      </c>
      <c r="U2369" t="str">
        <f t="shared" si="1209"/>
        <v>0.00005-0.000554353685447214i</v>
      </c>
      <c r="V2369" t="str">
        <f t="shared" si="1210"/>
        <v>3.33333333333333E-06-0.000609789053991937i</v>
      </c>
      <c r="W2369" t="str">
        <f t="shared" si="1211"/>
        <v>0.0000144509071837927-0.000290894618276866i</v>
      </c>
      <c r="X2369" t="str">
        <f t="shared" si="1212"/>
        <v>0.0000160439790732012-0.000290727104478308i</v>
      </c>
      <c r="Y2369" t="str">
        <f t="shared" si="1213"/>
        <v>0.009+0.273318560862312i</v>
      </c>
      <c r="Z2369" t="str">
        <f t="shared" si="1214"/>
        <v>-0.0148641862234989-0.00131353590874955i</v>
      </c>
      <c r="AA2369" t="str">
        <f t="shared" si="1215"/>
        <v>1.69144109723669-51.2209678412615i</v>
      </c>
      <c r="AB2369" t="str">
        <f t="shared" si="1216"/>
        <v>1.27564741033479-0.438088098462585i</v>
      </c>
      <c r="AC2369" t="str">
        <f t="shared" si="1217"/>
        <v>0.824260771831166-0.953973687513485i</v>
      </c>
      <c r="AD2369" t="str">
        <f t="shared" si="1218"/>
        <v>0.924452266129141+0.538440083471225i</v>
      </c>
      <c r="AE2369" t="str">
        <f t="shared" si="1219"/>
        <v>-0.0130339702541295-0.00921777491839808i</v>
      </c>
      <c r="AF2369" t="str">
        <f t="shared" si="1220"/>
        <v>-15.0043660625498-0.810150660742125i</v>
      </c>
      <c r="AG2369" t="str">
        <f t="shared" si="1221"/>
        <v>1.10549794509415-0.168114972393129i</v>
      </c>
      <c r="AH2369" t="str">
        <f t="shared" si="1222"/>
        <v>0.146287380189483+0.156906169227258i</v>
      </c>
      <c r="AI2369">
        <f t="shared" si="1223"/>
        <v>-13.370576932985273</v>
      </c>
      <c r="AJ2369">
        <f t="shared" si="1224"/>
        <v>47.005858027392399</v>
      </c>
      <c r="AK2369"/>
      <c r="AL2369"/>
      <c r="AM2369"/>
      <c r="AN2369"/>
    </row>
    <row r="2370" spans="1:40" x14ac:dyDescent="0.25">
      <c r="A2370"/>
      <c r="B2370">
        <f t="shared" si="1225"/>
        <v>436000</v>
      </c>
      <c r="C2370" s="186" t="str">
        <f t="shared" si="1193"/>
        <v>-4.02040456282205E-07+0.00561702414780126i</v>
      </c>
      <c r="D2370" s="158" t="str">
        <f t="shared" si="1194"/>
        <v>-5.95700903931612+0.0430638517998097i</v>
      </c>
      <c r="E2370" t="str">
        <f t="shared" si="1195"/>
        <v>2870</v>
      </c>
      <c r="F2370" t="str">
        <f t="shared" si="1196"/>
        <v>0.777000777000777</v>
      </c>
      <c r="G2370" t="str">
        <f t="shared" si="1191"/>
        <v>0.777000777000777</v>
      </c>
      <c r="H2370" t="str">
        <f t="shared" si="1197"/>
        <v>9.04775030179085+0.851396248080763i</v>
      </c>
      <c r="I2370" t="str">
        <f t="shared" si="1198"/>
        <v>1712.16799620644i</v>
      </c>
      <c r="J2370" t="str">
        <f t="shared" si="1192"/>
        <v>-2506.5043033137+370.30221528194i</v>
      </c>
      <c r="K2370" t="str">
        <f t="shared" si="1199"/>
        <v>0.0987617538515146-0.668499271178146i</v>
      </c>
      <c r="L2370" t="str">
        <f t="shared" si="1200"/>
        <v>0.00725992018114956-0.0412001564116886i</v>
      </c>
      <c r="M2370" t="str">
        <f t="shared" si="1201"/>
        <v>0.106021674032664-0.709699427589835i</v>
      </c>
      <c r="N2370" t="str">
        <f t="shared" si="1202"/>
        <v>-1.93362063757947i</v>
      </c>
      <c r="O2370" t="str">
        <f t="shared" si="1203"/>
        <v>-0.354916088255816-0.934898160388173i</v>
      </c>
      <c r="P2370" t="str">
        <f t="shared" si="1204"/>
        <v>1.35491608825582+0.934898160388173i</v>
      </c>
      <c r="Q2370" t="str">
        <f t="shared" si="1205"/>
        <v>-1.35491608825582+0.998722477191297i</v>
      </c>
      <c r="R2370" t="str">
        <f t="shared" si="1206"/>
        <v>-0.318396064090246-0.924697460679783i</v>
      </c>
      <c r="S2370" t="str">
        <f t="shared" si="1207"/>
        <v>0.199593677432845i</v>
      </c>
      <c r="T2370" t="str">
        <f t="shared" si="1208"/>
        <v>0.184563766689891-0.063549841311916i</v>
      </c>
      <c r="U2370" t="str">
        <f t="shared" si="1209"/>
        <v>0.0000499999999999999-0.000553082232040225i</v>
      </c>
      <c r="V2370" t="str">
        <f t="shared" si="1210"/>
        <v>3.33333333333333E-06-0.000608390455244248i</v>
      </c>
      <c r="W2370" t="str">
        <f t="shared" si="1211"/>
        <v>0.0000144507979937919-0.000290229806682974i</v>
      </c>
      <c r="X2370" t="str">
        <f t="shared" si="1212"/>
        <v>0.0000160365788638125-0.000290062716876884i</v>
      </c>
      <c r="Y2370" t="str">
        <f t="shared" si="1213"/>
        <v>0.009+0.27394687939303i</v>
      </c>
      <c r="Z2370" t="str">
        <f t="shared" si="1214"/>
        <v>-0.01479621821394-0.00130789853176823i</v>
      </c>
      <c r="AA2370" t="str">
        <f t="shared" si="1215"/>
        <v>1.68368173377685-51.1034953697164i</v>
      </c>
      <c r="AB2370" t="str">
        <f t="shared" si="1216"/>
        <v>1.27494115459735-0.43899357663646i</v>
      </c>
      <c r="AC2370" t="str">
        <f t="shared" si="1217"/>
        <v>0.823617905449039-0.951367841513047i</v>
      </c>
      <c r="AD2370" t="str">
        <f t="shared" si="1218"/>
        <v>0.926907264403113+0.537671878976523i</v>
      </c>
      <c r="AE2370" t="str">
        <f t="shared" si="1219"/>
        <v>-0.0130115018871081-0.00916781109903387i</v>
      </c>
      <c r="AF2370" t="str">
        <f t="shared" si="1220"/>
        <v>-15.004759341107-0.808332396280953i</v>
      </c>
      <c r="AG2370" t="str">
        <f t="shared" si="1221"/>
        <v>1.10511585573182-0.168195816638921i</v>
      </c>
      <c r="AH2370" t="str">
        <f t="shared" si="1222"/>
        <v>0.14617890697223+0.156241626127599i</v>
      </c>
      <c r="AI2370">
        <f t="shared" si="1223"/>
        <v>-13.393268813893071</v>
      </c>
      <c r="AJ2370">
        <f t="shared" si="1224"/>
        <v>46.905752550118621</v>
      </c>
      <c r="AK2370"/>
      <c r="AL2370"/>
      <c r="AM2370"/>
      <c r="AN2370"/>
    </row>
    <row r="2371" spans="1:40" x14ac:dyDescent="0.25">
      <c r="A2371"/>
      <c r="B2371">
        <f t="shared" si="1225"/>
        <v>437000</v>
      </c>
      <c r="C2371" s="186" t="str">
        <f t="shared" si="1193"/>
        <v>-4.00202559468877E-07+0.00560417054576364i</v>
      </c>
      <c r="D2371" s="158" t="str">
        <f t="shared" si="1194"/>
        <v>-5.95700902522558+0.0429653075175213i</v>
      </c>
      <c r="E2371" t="str">
        <f t="shared" si="1195"/>
        <v>2870</v>
      </c>
      <c r="F2371" t="str">
        <f t="shared" si="1196"/>
        <v>0.777000777000777</v>
      </c>
      <c r="G2371" t="str">
        <f t="shared" si="1191"/>
        <v>0.777000777000777</v>
      </c>
      <c r="H2371" t="str">
        <f t="shared" si="1197"/>
        <v>9.0481409341469+0.84948749177189i</v>
      </c>
      <c r="I2371" t="str">
        <f t="shared" si="1198"/>
        <v>1716.09498702342i</v>
      </c>
      <c r="J2371" t="str">
        <f t="shared" si="1192"/>
        <v>-2518.01980735794+371.151532289468i</v>
      </c>
      <c r="K2371" t="str">
        <f t="shared" si="1199"/>
        <v>0.0983195215759658-0.667033492361156i</v>
      </c>
      <c r="L2371" t="str">
        <f t="shared" si="1200"/>
        <v>0.00722772705502623-0.041111536678864i</v>
      </c>
      <c r="M2371" t="str">
        <f t="shared" si="1201"/>
        <v>0.105547248630992-0.70814502904002i</v>
      </c>
      <c r="N2371" t="str">
        <f t="shared" si="1202"/>
        <v>-1.93805554729869i</v>
      </c>
      <c r="O2371" t="str">
        <f t="shared" si="1203"/>
        <v>-0.359058773287943-0.933314950766866i</v>
      </c>
      <c r="P2371" t="str">
        <f t="shared" si="1204"/>
        <v>1.35905877328794+0.933314950766866i</v>
      </c>
      <c r="Q2371" t="str">
        <f t="shared" si="1205"/>
        <v>-1.35905877328794+1.00474059653182i</v>
      </c>
      <c r="R2371" t="str">
        <f t="shared" si="1206"/>
        <v>-0.318322139123434-0.92206911970946i</v>
      </c>
      <c r="S2371" t="str">
        <f t="shared" si="1207"/>
        <v>0.200051461096682i</v>
      </c>
      <c r="T2371" t="str">
        <f t="shared" si="1208"/>
        <v>0.184461274630009-0.0636808090310643i</v>
      </c>
      <c r="U2371" t="str">
        <f t="shared" si="1209"/>
        <v>0.0000499999999999999-0.000551816597641963i</v>
      </c>
      <c r="V2371" t="str">
        <f t="shared" si="1210"/>
        <v>3.33333333333333E-06-0.00060699825740616i</v>
      </c>
      <c r="W2371" t="str">
        <f t="shared" si="1211"/>
        <v>0.0000144506885551804-0.000289568043106831i</v>
      </c>
      <c r="X2371" t="str">
        <f t="shared" si="1212"/>
        <v>0.0000160292283995544-0.000289401375079651i</v>
      </c>
      <c r="Y2371" t="str">
        <f t="shared" si="1213"/>
        <v>0.009+0.274575197923748i</v>
      </c>
      <c r="Z2371" t="str">
        <f t="shared" si="1214"/>
        <v>-0.0147287161167138-0.00130230488451658i</v>
      </c>
      <c r="AA2371" t="str">
        <f t="shared" si="1215"/>
        <v>1.67597566233683-50.9865604796669i</v>
      </c>
      <c r="AB2371" t="str">
        <f t="shared" si="1216"/>
        <v>1.27423315352267-0.439898283654856i</v>
      </c>
      <c r="AC2371" t="str">
        <f t="shared" si="1217"/>
        <v>0.822980020615287-0.948771927022333i</v>
      </c>
      <c r="AD2371" t="str">
        <f t="shared" si="1218"/>
        <v>0.929359595809855+0.536892755462051i</v>
      </c>
      <c r="AE2371" t="str">
        <f t="shared" si="1219"/>
        <v>-0.0129890755991273-0.00911805052141627i</v>
      </c>
      <c r="AF2371" t="str">
        <f t="shared" si="1220"/>
        <v>-15.0051499593725-0.806522184254369i</v>
      </c>
      <c r="AG2371" t="str">
        <f t="shared" si="1221"/>
        <v>1.10473347442198-0.168275808772597i</v>
      </c>
      <c r="AH2371" t="str">
        <f t="shared" si="1222"/>
        <v>0.146070401532207+0.155579433383366i</v>
      </c>
      <c r="AI2371">
        <f t="shared" si="1223"/>
        <v>-13.415924565149171</v>
      </c>
      <c r="AJ2371">
        <f t="shared" si="1224"/>
        <v>46.805560511534686</v>
      </c>
      <c r="AK2371"/>
      <c r="AL2371"/>
      <c r="AM2371"/>
      <c r="AN2371"/>
    </row>
    <row r="2372" spans="1:40" x14ac:dyDescent="0.25">
      <c r="A2372"/>
      <c r="B2372">
        <f t="shared" si="1225"/>
        <v>438000</v>
      </c>
      <c r="C2372" s="186" t="str">
        <f t="shared" si="1193"/>
        <v>-3.98377236614071E-07+0.00559137563597186i</v>
      </c>
      <c r="D2372" s="158" t="str">
        <f t="shared" si="1194"/>
        <v>-5.95700901123144+0.0428672132091176i</v>
      </c>
      <c r="E2372" t="str">
        <f t="shared" si="1195"/>
        <v>2870</v>
      </c>
      <c r="F2372" t="str">
        <f t="shared" si="1196"/>
        <v>0.777000777000777</v>
      </c>
      <c r="G2372" t="str">
        <f t="shared" si="1191"/>
        <v>0.777000777000777</v>
      </c>
      <c r="H2372" t="str">
        <f t="shared" si="1197"/>
        <v>9.04852892997257+0.847587185126i</v>
      </c>
      <c r="I2372" t="str">
        <f t="shared" si="1198"/>
        <v>1720.02197784041i</v>
      </c>
      <c r="J2372" t="str">
        <f t="shared" si="1192"/>
        <v>-2529.56169285474+372.000849296995i</v>
      </c>
      <c r="K2372" t="str">
        <f t="shared" si="1199"/>
        <v>0.0978802324591444-0.665573981845124i</v>
      </c>
      <c r="L2372" t="str">
        <f t="shared" si="1200"/>
        <v>0.00719574540228872-0.0410232845085748i</v>
      </c>
      <c r="M2372" t="str">
        <f t="shared" si="1201"/>
        <v>0.105075977861433-0.706597266353699i</v>
      </c>
      <c r="N2372" t="str">
        <f t="shared" si="1202"/>
        <v>-1.94249045701791i</v>
      </c>
      <c r="O2372" t="str">
        <f t="shared" si="1203"/>
        <v>-0.363194396211374-0.931713384341266i</v>
      </c>
      <c r="P2372" t="str">
        <f t="shared" si="1204"/>
        <v>1.36319439621137+0.931713384341266i</v>
      </c>
      <c r="Q2372" t="str">
        <f t="shared" si="1205"/>
        <v>-1.36319439621137+1.01077707267664i</v>
      </c>
      <c r="R2372" t="str">
        <f t="shared" si="1206"/>
        <v>-0.318247993052322-0.919451519627259i</v>
      </c>
      <c r="S2372" t="str">
        <f t="shared" si="1207"/>
        <v>0.200509244760519i</v>
      </c>
      <c r="T2372" t="str">
        <f t="shared" si="1208"/>
        <v>0.184358529794373-0.063811664733472i</v>
      </c>
      <c r="U2372" t="str">
        <f t="shared" si="1209"/>
        <v>0.0000500000000000001-0.000550556742396208i</v>
      </c>
      <c r="V2372" t="str">
        <f t="shared" si="1210"/>
        <v>3.33333333333333E-06-0.000605612416635825i</v>
      </c>
      <c r="W2372" t="str">
        <f t="shared" si="1211"/>
        <v>0.0000144505788679725-0.000288909306671291i</v>
      </c>
      <c r="X2372" t="str">
        <f t="shared" si="1212"/>
        <v>0.0000160219272244221-0.000288743058227108i</v>
      </c>
      <c r="Y2372" t="str">
        <f t="shared" si="1213"/>
        <v>0.009+0.275203516454466i</v>
      </c>
      <c r="Z2372" t="str">
        <f t="shared" si="1214"/>
        <v>-0.0146616756834979-0.0012967545039144i</v>
      </c>
      <c r="AA2372" t="str">
        <f t="shared" si="1215"/>
        <v>1.66832239582137-50.8701594895406i</v>
      </c>
      <c r="AB2372" t="str">
        <f t="shared" si="1216"/>
        <v>1.2735234063078-0.440802216876991i</v>
      </c>
      <c r="AC2372" t="str">
        <f t="shared" si="1217"/>
        <v>0.822347075799283-0.94618588151638i</v>
      </c>
      <c r="AD2372" t="str">
        <f t="shared" si="1218"/>
        <v>0.931809212678446+0.536102720372357i</v>
      </c>
      <c r="AE2372" t="str">
        <f t="shared" si="1219"/>
        <v>-0.0129666908579833-0.00906849201247021i</v>
      </c>
      <c r="AF2372" t="str">
        <f t="shared" si="1220"/>
        <v>-15.005537941204-0.804719971916882i</v>
      </c>
      <c r="AG2372" t="str">
        <f t="shared" si="1221"/>
        <v>1.10435080441987-0.168354945738263i</v>
      </c>
      <c r="AH2372" t="str">
        <f t="shared" si="1222"/>
        <v>0.145961860781853+0.154919574950983i</v>
      </c>
      <c r="AI2372">
        <f t="shared" si="1223"/>
        <v>-13.438544451570237</v>
      </c>
      <c r="AJ2372">
        <f t="shared" si="1224"/>
        <v>46.70528188075221</v>
      </c>
      <c r="AK2372"/>
      <c r="AL2372"/>
      <c r="AM2372"/>
      <c r="AN2372"/>
    </row>
    <row r="2373" spans="1:40" x14ac:dyDescent="0.25">
      <c r="A2373"/>
      <c r="B2373">
        <f t="shared" si="1225"/>
        <v>439000</v>
      </c>
      <c r="C2373" s="186" t="str">
        <f t="shared" si="1193"/>
        <v>-3.96564373279277E-07+0.00557863901733998i</v>
      </c>
      <c r="D2373" s="158" t="str">
        <f t="shared" si="1194"/>
        <v>-5.95700899733282+0.0427695657996065i</v>
      </c>
      <c r="E2373" t="str">
        <f t="shared" si="1195"/>
        <v>2870</v>
      </c>
      <c r="F2373" t="str">
        <f t="shared" si="1196"/>
        <v>0.777000777000777</v>
      </c>
      <c r="G2373" t="str">
        <f t="shared" ref="G2373:G2436" si="1226">IF($C$11=$C$7,$C$24,F2373)</f>
        <v>0.777000777000777</v>
      </c>
      <c r="H2373" t="str">
        <f t="shared" si="1197"/>
        <v>9.04891431286056+0.845695272776442i</v>
      </c>
      <c r="I2373" t="str">
        <f t="shared" si="1198"/>
        <v>1723.9489686574i</v>
      </c>
      <c r="J2373" t="str">
        <f t="shared" ref="J2373:J2436" si="1227">IMSUM(COMPLEX(0,2*PI()*B2373*$C$113*$C$112),COMPLEX(0,2*PI()*B2373*$C$113*$C$111),COMPLEX(0,2*PI()*B2373*$C$28*10^-12*$C$111),COMPLEX(-1*2*PI()*B2373*2*PI()*B2373*$C$113*$C$112*$C$28*10^-12*$C$111,0),COMPLEX(1,0))</f>
        <v>-2541.1299598041+372.850166304523i</v>
      </c>
      <c r="K2373" t="str">
        <f t="shared" si="1199"/>
        <v>0.0974438606258002-0.664120700520101i</v>
      </c>
      <c r="L2373" t="str">
        <f t="shared" si="1200"/>
        <v>0.00716397339421259-0.0409353977090434i</v>
      </c>
      <c r="M2373" t="str">
        <f t="shared" si="1201"/>
        <v>0.104607834020013-0.705056098229144i</v>
      </c>
      <c r="N2373" t="str">
        <f t="shared" si="1202"/>
        <v>-1.94692536673713i</v>
      </c>
      <c r="O2373" t="str">
        <f t="shared" si="1203"/>
        <v>-0.367322875685054-0.93009349261161i</v>
      </c>
      <c r="P2373" t="str">
        <f t="shared" si="1204"/>
        <v>1.36732287568505+0.93009349261161i</v>
      </c>
      <c r="Q2373" t="str">
        <f t="shared" si="1205"/>
        <v>-1.36732287568505+1.01683187412552i</v>
      </c>
      <c r="R2373" t="str">
        <f t="shared" si="1206"/>
        <v>-0.31817362548063-0.91684458645388i</v>
      </c>
      <c r="S2373" t="str">
        <f t="shared" si="1207"/>
        <v>0.200967028424356i</v>
      </c>
      <c r="T2373" t="str">
        <f t="shared" si="1208"/>
        <v>0.184255532066594-0.0639424080358462i</v>
      </c>
      <c r="U2373" t="str">
        <f t="shared" si="1209"/>
        <v>0.0000500000000000001-0.000549302626809883i</v>
      </c>
      <c r="V2373" t="str">
        <f t="shared" si="1210"/>
        <v>3.33333333333333E-06-0.000604232889490872i</v>
      </c>
      <c r="W2373" t="str">
        <f t="shared" si="1211"/>
        <v>0.000014450468932183-0.000288253576689429i</v>
      </c>
      <c r="X2373" t="str">
        <f t="shared" si="1212"/>
        <v>0.000016014674887599-0.000288087745649785i</v>
      </c>
      <c r="Y2373" t="str">
        <f t="shared" si="1213"/>
        <v>0.009+0.275831834985184i</v>
      </c>
      <c r="Z2373" t="str">
        <f t="shared" si="1214"/>
        <v>-0.0145950927142777-0.00129124693296111i</v>
      </c>
      <c r="AA2373" t="str">
        <f t="shared" si="1215"/>
        <v>1.66072145268984-50.7542887513041i</v>
      </c>
      <c r="AB2373" t="str">
        <f t="shared" si="1216"/>
        <v>1.27281191214873-0.44170537365513i</v>
      </c>
      <c r="AC2373" t="str">
        <f t="shared" si="1217"/>
        <v>0.821719029928618-0.943609642972223i</v>
      </c>
      <c r="AD2373" t="str">
        <f t="shared" si="1218"/>
        <v>0.934256067342396+0.53530178135545i</v>
      </c>
      <c r="AE2373" t="str">
        <f t="shared" si="1219"/>
        <v>-0.0129443471383549-0.00901913441055701i</v>
      </c>
      <c r="AF2373" t="str">
        <f t="shared" si="1220"/>
        <v>-15.0059233101934-0.802925706976835i</v>
      </c>
      <c r="AG2373" t="str">
        <f t="shared" si="1221"/>
        <v>1.1039678489895-0.168433224508489i</v>
      </c>
      <c r="AH2373" t="str">
        <f t="shared" si="1222"/>
        <v>0.145853281658288+0.154262034947208i</v>
      </c>
      <c r="AI2373">
        <f t="shared" si="1223"/>
        <v>-13.461128736552865</v>
      </c>
      <c r="AJ2373">
        <f t="shared" si="1224"/>
        <v>46.604916626239813</v>
      </c>
      <c r="AK2373"/>
      <c r="AL2373"/>
      <c r="AM2373"/>
      <c r="AN2373"/>
    </row>
    <row r="2374" spans="1:40" x14ac:dyDescent="0.25">
      <c r="A2374"/>
      <c r="B2374">
        <f t="shared" si="1225"/>
        <v>440000</v>
      </c>
      <c r="C2374" s="186" t="str">
        <f t="shared" ref="C2374:C2437" si="1228">IMPRODUCT(COMPLEX(-1,0),IMDIV(IMPRODUCT(G2374,COMPLEX($C$100+$C$101,0)),COMPLEX($C$100,2*PI()*B2374*$C$103*$C$102*(2*$C$100+$C$101))))</f>
        <v>-3.94763856324941E-07+0.00556596029242826i</v>
      </c>
      <c r="D2374" s="158" t="str">
        <f t="shared" ref="D2374:D2437" si="1229">IMPRODUCT(COMPLEX($C$106,0),IMSUB(C2374,G2374))</f>
        <v>-5.95700898352886+0.04267236224195i</v>
      </c>
      <c r="E2374" t="str">
        <f t="shared" ref="E2374:E2437" si="1230">IMDIV(COMPLEX($C$20*10^3,0),COMPLEX(1,2*PI()*B2374*$C$20*1000*$C$29*10^-12))</f>
        <v>2870</v>
      </c>
      <c r="F2374" t="str">
        <f t="shared" ref="F2374:F2437" si="1231">IMDIV(COMPLEX($C$22*1000,0),IMSUM(COMPLEX($C$22*1000,0),E2374))</f>
        <v>0.777000777000777</v>
      </c>
      <c r="G2374" t="str">
        <f t="shared" si="1226"/>
        <v>0.777000777000777</v>
      </c>
      <c r="H2374" t="str">
        <f t="shared" ref="H2374:H2437" si="1232">IMPRODUCT(COMPLEX($C$108,0),IMPRODUCT(COMPLEX(-1,0),D2374),IMDIV(COMPLEX(0,2*PI()*B2374*$C$109*$C$110),COMPLEX(1,2*PI()*B2374*$C$109*$C$110)))</f>
        <v>9.04929710614115+0.843811699833523i</v>
      </c>
      <c r="I2374" t="str">
        <f t="shared" ref="I2374:I2437" si="1233">COMPLEX(0,2*PI()*B2374*$C$113*$C$112*$C$114)</f>
        <v>1727.87595947439i</v>
      </c>
      <c r="J2374" t="str">
        <f t="shared" si="1227"/>
        <v>-2552.72460820603+373.69948331205i</v>
      </c>
      <c r="K2374" t="str">
        <f t="shared" ref="K2374:K2437" si="1234">IMDIV(I2374,J2374)</f>
        <v>0.0970103804823678-0.66267360959122i</v>
      </c>
      <c r="L2374" t="str">
        <f t="shared" ref="L2374:L2437" si="1235">IMDIV(COMPLEX($C$117,0),COMPLEX(1,2*PI()*B2374*$C$115*$C$116))</f>
        <v>0.00713240922158251-0.0408478741050108i</v>
      </c>
      <c r="M2374" t="str">
        <f t="shared" ref="M2374:M2437" si="1236">IMSUM(K2374,L2374)</f>
        <v>0.10414278970395-0.703521483696231i</v>
      </c>
      <c r="N2374" t="str">
        <f t="shared" ref="N2374:N2437" si="1237">COMPLEX(0,-2*PI()*B2374*$C$43)</f>
        <v>-1.95136027645635i</v>
      </c>
      <c r="O2374" t="str">
        <f t="shared" ref="O2374:O2437" si="1238">IMEXP(N2374)</f>
        <v>-0.371444130508432-0.928455307438562i</v>
      </c>
      <c r="P2374" t="str">
        <f t="shared" ref="P2374:P2437" si="1239">IMSUB(COMPLEX(1,0),O2374)</f>
        <v>1.37144413050843+0.928455307438562i</v>
      </c>
      <c r="Q2374" t="str">
        <f t="shared" ref="Q2374:Q2437" si="1240">IMSUM(COMPLEX(0,2*PI()*B2374*$C$43),O2374,COMPLEX(-1,0))</f>
        <v>-1.37144413050843+1.02290496901779i</v>
      </c>
      <c r="R2374" t="str">
        <f t="shared" ref="R2374:R2437" si="1241">IMDIV(P2374,Q2374)</f>
        <v>-0.318099036010682-0.914248246881794i</v>
      </c>
      <c r="S2374" t="str">
        <f t="shared" ref="S2374:S2437" si="1242">IMDIV(COMPLEX(0,2*PI()*B2374*$C$123),COMPLEX($C$124,0))</f>
        <v>0.201424812088193i</v>
      </c>
      <c r="T2374" t="str">
        <f t="shared" ref="T2374:T2437" si="1243">IMPRODUCT(R2374,S2374)</f>
        <v>0.184152281330125-0.064073038553887i</v>
      </c>
      <c r="U2374" t="str">
        <f t="shared" ref="U2374:U2437" si="1244">IMDIV(COMPLEX(1,2*PI()*B2374*$C$16*10^-3*$C$15*10^-6),COMPLEX(0,2*PI()*B2374*$C$15*10^-6))</f>
        <v>0.00005-0.000548054211748951i</v>
      </c>
      <c r="V2374" t="str">
        <f t="shared" ref="V2374:V2437" si="1245">IMSUM(COMPLEX($C$18*10^-3,0),IMDIV(COMPLEX(1,0),COMPLEX(0,2*PI()*B2374*($C$17*1*10^-6))))</f>
        <v>3.33333333333333E-06-0.000602859632923846i</v>
      </c>
      <c r="W2374" t="str">
        <f t="shared" ref="W2374:W2437" si="1246">IMDIV(IMPRODUCT(U2374,V2374),IMSUM(U2374,V2374))</f>
        <v>0.0000144503587478262-0.00028760083266238i</v>
      </c>
      <c r="X2374" t="str">
        <f t="shared" ref="X2374:X2437" si="1247">IMDIV(IMPRODUCT(COMPLEX($C$19,0),W2374),IMSUM(COMPLEX($C$19,0),W2374))</f>
        <v>0.0000160074709433847-0.000287435416866086i</v>
      </c>
      <c r="Y2374" t="str">
        <f t="shared" ref="Y2374:Y2437" si="1248">COMPLEX($C$13*10^-3,2*PI()*B2374*$C$12*0.000001)</f>
        <v>0.009+0.276460153515902i</v>
      </c>
      <c r="Z2374" t="str">
        <f t="shared" ref="Z2374:Z2437" si="1249">IMPRODUCT(COMPLEX($C$6,0),IMDIV(X2374,IMSUM(X2374,Y2374)))</f>
        <v>-0.0145289630566877-0.00128578172064122i</v>
      </c>
      <c r="AA2374" t="str">
        <f t="shared" ref="AA2374:AA2437" si="1250">IMDIV(COMPLEX($C$6,0),IMSUM(X2374,Y2374))</f>
        <v>1.6531723568803-50.6389446500814i</v>
      </c>
      <c r="AB2374" t="str">
        <f t="shared" ref="AB2374:AB2437" si="1251">IMPRODUCT(COMPLEX($C$119,0),T2374)</f>
        <v>1.27209867024038-0.442607751334582i</v>
      </c>
      <c r="AC2374" t="str">
        <f t="shared" ref="AC2374:AC2437" si="1252">IMSUM(COMPLEX(1,0),IMPRODUCT(AB2374,M2374))</f>
        <v>0.821095842383161-0.94104314986409i</v>
      </c>
      <c r="AD2374" t="str">
        <f t="shared" ref="AD2374:AD2437" si="1253">IMDIV(AB2374,AC2374)</f>
        <v>0.936700112140468+0.534489946262978i</v>
      </c>
      <c r="AE2374" t="str">
        <f t="shared" ref="AE2374:AE2437" si="1254">IMPRODUCT(AD2374,AA2374,X2374)</f>
        <v>-0.0129220439217126-0.00896997656533856i</v>
      </c>
      <c r="AF2374" t="str">
        <f t="shared" ref="AF2374:AF2437" si="1255">IMSUB(D2374,H2374)</f>
        <v>-15.00630608967-0.801139337591573i</v>
      </c>
      <c r="AG2374" t="str">
        <f t="shared" ref="AG2374:AG2437" si="1256">IMSUM(COMPLEX(1,0),IMPRODUCT(AD2374,AA2374,COMPLEX($C$127,0)))</f>
        <v>1.10358461140363-0.168510642084134i</v>
      </c>
      <c r="AH2374" t="str">
        <f t="shared" ref="AH2374:AH2437" si="1257">IMDIV(IMPRODUCT(AE2374,AF2374),AG2374)</f>
        <v>0.145744661122995+0.153606797647323i</v>
      </c>
      <c r="AI2374">
        <f t="shared" ref="AI2374:AI2437" si="1258">20*LOG10(IMABS(AH2374))</f>
        <v>-13.483677682089773</v>
      </c>
      <c r="AJ2374">
        <f t="shared" ref="AJ2374:AJ2437" si="1259">IMARGUMENT(AH2374)*180/PI()</f>
        <v>46.504464715833961</v>
      </c>
      <c r="AK2374"/>
      <c r="AL2374"/>
      <c r="AM2374"/>
      <c r="AN2374"/>
    </row>
    <row r="2375" spans="1:40" x14ac:dyDescent="0.25">
      <c r="A2375"/>
      <c r="B2375">
        <f t="shared" si="1225"/>
        <v>441000</v>
      </c>
      <c r="C2375" s="186" t="str">
        <f t="shared" si="1228"/>
        <v>-3.92975573892824E-07+0.00555333906740191i</v>
      </c>
      <c r="D2375" s="158" t="str">
        <f t="shared" si="1229"/>
        <v>-5.95700896981869+0.042575599516748i</v>
      </c>
      <c r="E2375" t="str">
        <f t="shared" si="1230"/>
        <v>2870</v>
      </c>
      <c r="F2375" t="str">
        <f t="shared" si="1231"/>
        <v>0.777000777000777</v>
      </c>
      <c r="G2375" t="str">
        <f t="shared" si="1226"/>
        <v>0.777000777000777</v>
      </c>
      <c r="H2375" t="str">
        <f t="shared" si="1232"/>
        <v>9.0496773328857+0.841936411879459i</v>
      </c>
      <c r="I2375" t="str">
        <f t="shared" si="1233"/>
        <v>1731.80295029137i</v>
      </c>
      <c r="J2375" t="str">
        <f t="shared" si="1227"/>
        <v>-2564.34563806052+374.548800319578i</v>
      </c>
      <c r="K2375" t="str">
        <f t="shared" si="1234"/>
        <v>0.0965797667133246-0.661232670575639i</v>
      </c>
      <c r="L2375" t="str">
        <f t="shared" si="1235"/>
        <v>0.00710105109444589-0.0407607115375928i</v>
      </c>
      <c r="M2375" t="str">
        <f t="shared" si="1236"/>
        <v>0.10368081780777-0.701993382113232i</v>
      </c>
      <c r="N2375" t="str">
        <f t="shared" si="1237"/>
        <v>-1.95579518617557i</v>
      </c>
      <c r="O2375" t="str">
        <f t="shared" si="1238"/>
        <v>-0.375558079623053-0.926798861042591i</v>
      </c>
      <c r="P2375" t="str">
        <f t="shared" si="1239"/>
        <v>1.37555807962305+0.926798861042591i</v>
      </c>
      <c r="Q2375" t="str">
        <f t="shared" si="1240"/>
        <v>-1.37555807962305+1.02899632513298i</v>
      </c>
      <c r="R2375" t="str">
        <f t="shared" si="1241"/>
        <v>-0.318024224243392-0.91166242826763i</v>
      </c>
      <c r="S2375" t="str">
        <f t="shared" si="1242"/>
        <v>0.20188259575203i</v>
      </c>
      <c r="T2375" t="str">
        <f t="shared" si="1243"/>
        <v>0.184048777468268-0.0642035559022816i</v>
      </c>
      <c r="U2375" t="str">
        <f t="shared" si="1244"/>
        <v>0.00005-0.000546811458434328i</v>
      </c>
      <c r="V2375" t="str">
        <f t="shared" si="1245"/>
        <v>3.33333333333333E-06-0.00060149260427776i</v>
      </c>
      <c r="W2375" t="str">
        <f t="shared" si="1246"/>
        <v>0.0000144502483149169-0.000286951054277217i</v>
      </c>
      <c r="X2375" t="str">
        <f t="shared" si="1247"/>
        <v>0.000016000314951127-0.000286786051580169i</v>
      </c>
      <c r="Y2375" t="str">
        <f t="shared" si="1248"/>
        <v>0.009+0.27708847204662i</v>
      </c>
      <c r="Z2375" t="str">
        <f t="shared" si="1249"/>
        <v>-0.0144632826053654-0.00128035842183176i</v>
      </c>
      <c r="AA2375" t="str">
        <f t="shared" si="1250"/>
        <v>1.64567463773492-50.5241236037792i</v>
      </c>
      <c r="AB2375" t="str">
        <f t="shared" si="1251"/>
        <v>1.2713836797766-0.44350934725366i</v>
      </c>
      <c r="AC2375" t="str">
        <f t="shared" si="1252"/>
        <v>0.820477472989261-0.938486341158592i</v>
      </c>
      <c r="AD2375" t="str">
        <f t="shared" si="1253"/>
        <v>0.939141299417522+0.533667223150375i</v>
      </c>
      <c r="AE2375" t="str">
        <f t="shared" si="1254"/>
        <v>-0.0128997806962296-0.00892101733764373i</v>
      </c>
      <c r="AF2375" t="str">
        <f t="shared" si="1255"/>
        <v>-15.0066863027044-0.799360812362711i</v>
      </c>
      <c r="AG2375" t="str">
        <f t="shared" si="1256"/>
        <v>1.10320109494364-0.168587195494182i</v>
      </c>
      <c r="AH2375" t="str">
        <f t="shared" si="1257"/>
        <v>0.145635996161531+0.152953847483392i</v>
      </c>
      <c r="AI2375">
        <f t="shared" si="1258"/>
        <v>-13.506191548783853</v>
      </c>
      <c r="AJ2375">
        <f t="shared" si="1259"/>
        <v>46.403926116752807</v>
      </c>
      <c r="AK2375"/>
      <c r="AL2375"/>
      <c r="AM2375"/>
      <c r="AN2375"/>
    </row>
    <row r="2376" spans="1:40" x14ac:dyDescent="0.25">
      <c r="A2376"/>
      <c r="B2376">
        <f t="shared" si="1225"/>
        <v>442000</v>
      </c>
      <c r="C2376" s="186" t="str">
        <f t="shared" si="1228"/>
        <v>-3.91199415388609E-07+0.00554077495199021i</v>
      </c>
      <c r="D2376" s="158" t="str">
        <f t="shared" si="1229"/>
        <v>-5.95700895620147+0.042479274631925i</v>
      </c>
      <c r="E2376" t="str">
        <f t="shared" si="1230"/>
        <v>2870</v>
      </c>
      <c r="F2376" t="str">
        <f t="shared" si="1231"/>
        <v>0.777000777000777</v>
      </c>
      <c r="G2376" t="str">
        <f t="shared" si="1226"/>
        <v>0.777000777000777</v>
      </c>
      <c r="H2376" t="str">
        <f t="shared" si="1232"/>
        <v>9.05005501591008+0.840069354963383i</v>
      </c>
      <c r="I2376" t="str">
        <f t="shared" si="1233"/>
        <v>1735.72994110836i</v>
      </c>
      <c r="J2376" t="str">
        <f t="shared" si="1227"/>
        <v>-2575.99304936757+375.398117327105i</v>
      </c>
      <c r="K2376" t="str">
        <f t="shared" si="1234"/>
        <v>0.0961519942775993-0.659797845299535i</v>
      </c>
      <c r="L2376" t="str">
        <f t="shared" si="1235"/>
        <v>0.00706989724187013-0.0406739078641361i</v>
      </c>
      <c r="M2376" t="str">
        <f t="shared" si="1236"/>
        <v>0.103221891519469-0.700471753163671i</v>
      </c>
      <c r="N2376" t="str">
        <f t="shared" si="1237"/>
        <v>-1.96023009589478i</v>
      </c>
      <c r="O2376" t="str">
        <f t="shared" si="1238"/>
        <v>-0.379664642114143-0.925124186003339i</v>
      </c>
      <c r="P2376" t="str">
        <f t="shared" si="1239"/>
        <v>1.37966464211414+0.925124186003339i</v>
      </c>
      <c r="Q2376" t="str">
        <f t="shared" si="1240"/>
        <v>-1.37966464211414+1.03510590989144i</v>
      </c>
      <c r="R2376" t="str">
        <f t="shared" si="1241"/>
        <v>-0.317949189778263-0.909087058624679i</v>
      </c>
      <c r="S2376" t="str">
        <f t="shared" si="1242"/>
        <v>0.202340379415865i</v>
      </c>
      <c r="T2376" t="str">
        <f t="shared" si="1243"/>
        <v>0.18394502036417-0.0643339596947006i</v>
      </c>
      <c r="U2376" t="str">
        <f t="shared" si="1244"/>
        <v>0.0000499999999999999-0.000545574328437869i</v>
      </c>
      <c r="V2376" t="str">
        <f t="shared" si="1245"/>
        <v>3.33333333333333E-06-0.000600131761281655i</v>
      </c>
      <c r="W2376" t="str">
        <f t="shared" si="1246"/>
        <v>0.0000144501376334694-0.000286304221404836i</v>
      </c>
      <c r="X2376" t="str">
        <f t="shared" si="1247"/>
        <v>0.000015993206475152-0.000286139629679835i</v>
      </c>
      <c r="Y2376" t="str">
        <f t="shared" si="1248"/>
        <v>0.009+0.277716790577338i</v>
      </c>
      <c r="Z2376" t="str">
        <f t="shared" si="1249"/>
        <v>-0.0143980473013143-0.00127497659721103i</v>
      </c>
      <c r="AA2376" t="str">
        <f t="shared" si="1250"/>
        <v>1.63822782992644-50.4098220627153i</v>
      </c>
      <c r="AB2376" t="str">
        <f t="shared" si="1251"/>
        <v>1.27066693995021-0.444410158743652i</v>
      </c>
      <c r="AC2376" t="str">
        <f t="shared" si="1252"/>
        <v>0.819863882014005-0.935939156310028i</v>
      </c>
      <c r="AD2376" t="str">
        <f t="shared" si="1253"/>
        <v>0.941579581525338+0.532833620277054i</v>
      </c>
      <c r="AE2376" t="str">
        <f t="shared" si="1254"/>
        <v>-0.0128775569566931-0.00887225559933617i</v>
      </c>
      <c r="AF2376" t="str">
        <f t="shared" si="1255"/>
        <v>-15.0070639721116-0.797590080331458i</v>
      </c>
      <c r="AG2376" t="str">
        <f t="shared" si="1256"/>
        <v>1.10281730289951-0.168662881795574i</v>
      </c>
      <c r="AH2376" t="str">
        <f t="shared" si="1257"/>
        <v>0.145527283783221+0.152303169042489i</v>
      </c>
      <c r="AI2376">
        <f t="shared" si="1258"/>
        <v>-13.52867059586432</v>
      </c>
      <c r="AJ2376">
        <f t="shared" si="1259"/>
        <v>46.303300795604244</v>
      </c>
      <c r="AK2376"/>
      <c r="AL2376"/>
      <c r="AM2376"/>
      <c r="AN2376"/>
    </row>
    <row r="2377" spans="1:40" x14ac:dyDescent="0.25">
      <c r="A2377"/>
      <c r="B2377">
        <f t="shared" si="1225"/>
        <v>443000</v>
      </c>
      <c r="C2377" s="186" t="str">
        <f t="shared" si="1228"/>
        <v>-3.89435271464812E-07+0.00552826755944632i</v>
      </c>
      <c r="D2377" s="158" t="str">
        <f t="shared" si="1229"/>
        <v>-5.95700894267637+0.0423833846224218i</v>
      </c>
      <c r="E2377" t="str">
        <f t="shared" si="1230"/>
        <v>2870</v>
      </c>
      <c r="F2377" t="str">
        <f t="shared" si="1231"/>
        <v>0.777000777000777</v>
      </c>
      <c r="G2377" t="str">
        <f t="shared" si="1226"/>
        <v>0.777000777000777</v>
      </c>
      <c r="H2377" t="str">
        <f t="shared" si="1232"/>
        <v>9.05043017777808+0.838210475596412i</v>
      </c>
      <c r="I2377" t="str">
        <f t="shared" si="1233"/>
        <v>1739.65693192535i</v>
      </c>
      <c r="J2377" t="str">
        <f t="shared" si="1227"/>
        <v>-2587.66684212719+376.247434334633i</v>
      </c>
      <c r="K2377" t="str">
        <f t="shared" si="1234"/>
        <v>0.0957270384050341-0.658369095895099i</v>
      </c>
      <c r="L2377" t="str">
        <f t="shared" si="1235"/>
        <v>0.00703894591170338-0.0405874609580775i</v>
      </c>
      <c r="M2377" t="str">
        <f t="shared" si="1236"/>
        <v>0.102765984316737-0.698956556853176i</v>
      </c>
      <c r="N2377" t="str">
        <f t="shared" si="1237"/>
        <v>-1.964665005614i</v>
      </c>
      <c r="O2377" t="str">
        <f t="shared" si="1238"/>
        <v>-0.383763737212239-0.923431315258961i</v>
      </c>
      <c r="P2377" t="str">
        <f t="shared" si="1239"/>
        <v>1.38376373721224+0.923431315258961i</v>
      </c>
      <c r="Q2377" t="str">
        <f t="shared" si="1240"/>
        <v>-1.38376373721224+1.04123369035504i</v>
      </c>
      <c r="R2377" t="str">
        <f t="shared" si="1241"/>
        <v>-0.317873932213387-0.906522066615461i</v>
      </c>
      <c r="S2377" t="str">
        <f t="shared" si="1242"/>
        <v>0.202798163079702i</v>
      </c>
      <c r="T2377" t="str">
        <f t="shared" si="1243"/>
        <v>0.183841009900831-0.0644642495437966i</v>
      </c>
      <c r="U2377" t="str">
        <f t="shared" si="1244"/>
        <v>0.0000499999999999999-0.000544342783678416i</v>
      </c>
      <c r="V2377" t="str">
        <f t="shared" si="1245"/>
        <v>3.33333333333333E-06-0.000598777062046259i</v>
      </c>
      <c r="W2377" t="str">
        <f t="shared" si="1246"/>
        <v>0.0000144500267034985-0.000285660314097882i</v>
      </c>
      <c r="X2377" t="str">
        <f t="shared" si="1247"/>
        <v>0.0000159861450846981-0.000285496131234453i</v>
      </c>
      <c r="Y2377" t="str">
        <f t="shared" si="1248"/>
        <v>0.009+0.278345109108056i</v>
      </c>
      <c r="Z2377" t="str">
        <f t="shared" si="1249"/>
        <v>-0.0143332531312762-0.00126963581316924i</v>
      </c>
      <c r="AA2377" t="str">
        <f t="shared" si="1250"/>
        <v>1.63083147338588-50.2960365092529i</v>
      </c>
      <c r="AB2377" t="str">
        <f t="shared" si="1251"/>
        <v>1.26994844995297-0.445310183128817i</v>
      </c>
      <c r="AC2377" t="str">
        <f t="shared" si="1252"/>
        <v>0.819255030159556-0.933401535255655i</v>
      </c>
      <c r="AD2377" t="str">
        <f t="shared" si="1253"/>
        <v>0.944014910823503+0.531989146106541i</v>
      </c>
      <c r="AE2377" t="str">
        <f t="shared" si="1254"/>
        <v>-0.0128553722044183-0.00882369023318385i</v>
      </c>
      <c r="AF2377" t="str">
        <f t="shared" si="1255"/>
        <v>-15.0074391204544-0.79582709097399i</v>
      </c>
      <c r="AG2377" t="str">
        <f t="shared" si="1256"/>
        <v>1.10243323856972-0.168737698073058i</v>
      </c>
      <c r="AH2377" t="str">
        <f t="shared" si="1257"/>
        <v>0.145418521020873+0.151654747064996i</v>
      </c>
      <c r="AI2377">
        <f t="shared" si="1258"/>
        <v>-13.551115081200908</v>
      </c>
      <c r="AJ2377">
        <f t="shared" si="1259"/>
        <v>46.202588718399099</v>
      </c>
      <c r="AK2377"/>
      <c r="AL2377"/>
      <c r="AM2377"/>
      <c r="AN2377"/>
    </row>
    <row r="2378" spans="1:40" x14ac:dyDescent="0.25">
      <c r="A2378"/>
      <c r="B2378">
        <f t="shared" si="1225"/>
        <v>444000</v>
      </c>
      <c r="C2378" s="186" t="str">
        <f t="shared" si="1228"/>
        <v>-3.87683034003959E-07+0.00551581650650767i</v>
      </c>
      <c r="D2378" s="158" t="str">
        <f t="shared" si="1229"/>
        <v>-5.95700892924255+0.0422879265498921i</v>
      </c>
      <c r="E2378" t="str">
        <f t="shared" si="1230"/>
        <v>2870</v>
      </c>
      <c r="F2378" t="str">
        <f t="shared" si="1231"/>
        <v>0.777000777000777</v>
      </c>
      <c r="G2378" t="str">
        <f t="shared" si="1226"/>
        <v>0.777000777000777</v>
      </c>
      <c r="H2378" t="str">
        <f t="shared" si="1232"/>
        <v>9.05080284080465+0.836359720746761i</v>
      </c>
      <c r="I2378" t="str">
        <f t="shared" si="1233"/>
        <v>1743.58392274234i</v>
      </c>
      <c r="J2378" t="str">
        <f t="shared" si="1227"/>
        <v>-2599.36701633938+377.096751342159i</v>
      </c>
      <c r="K2378" t="str">
        <f t="shared" si="1234"/>
        <v>0.0953048745929024-0.656946384797602i</v>
      </c>
      <c r="L2378" t="str">
        <f t="shared" si="1235"/>
        <v>0.00700819537033872-0.0405013687088028i</v>
      </c>
      <c r="M2378" t="str">
        <f t="shared" si="1236"/>
        <v>0.102313069963241-0.697447753506405i</v>
      </c>
      <c r="N2378" t="str">
        <f t="shared" si="1237"/>
        <v>-1.96909991533322i</v>
      </c>
      <c r="O2378" t="str">
        <f t="shared" si="1238"/>
        <v>-0.387855284294725-0.921720282105508i</v>
      </c>
      <c r="P2378" t="str">
        <f t="shared" si="1239"/>
        <v>1.38785528429472+0.921720282105508i</v>
      </c>
      <c r="Q2378" t="str">
        <f t="shared" si="1240"/>
        <v>-1.38785528429472+1.04737963322771i</v>
      </c>
      <c r="R2378" t="str">
        <f t="shared" si="1241"/>
        <v>-0.317798451145433-0.903967381544464i</v>
      </c>
      <c r="S2378" t="str">
        <f t="shared" si="1242"/>
        <v>0.203255946743539i</v>
      </c>
      <c r="T2378" t="str">
        <f t="shared" si="1243"/>
        <v>0.183736745961098-0.0645944250611953i</v>
      </c>
      <c r="U2378" t="str">
        <f t="shared" si="1244"/>
        <v>0.0000499999999999999-0.000543116786417878i</v>
      </c>
      <c r="V2378" t="str">
        <f t="shared" si="1245"/>
        <v>3.33333333333333E-06-0.000597428465059668i</v>
      </c>
      <c r="W2378" t="str">
        <f t="shared" si="1246"/>
        <v>0.000014449915525019-0.000285019312588703i</v>
      </c>
      <c r="X2378" t="str">
        <f t="shared" si="1247"/>
        <v>0.0000159791303538489-0.000284855536492923i</v>
      </c>
      <c r="Y2378" t="str">
        <f t="shared" si="1248"/>
        <v>0.009+0.278973427638774i</v>
      </c>
      <c r="Z2378" t="str">
        <f t="shared" si="1249"/>
        <v>-0.0142688961271149-0.00126433564172061i</v>
      </c>
      <c r="AA2378" t="str">
        <f t="shared" si="1250"/>
        <v>1.6234851132314-50.1827634574407i</v>
      </c>
      <c r="AB2378" t="str">
        <f t="shared" si="1251"/>
        <v>1.26922820897561-0.446209417726318i</v>
      </c>
      <c r="AC2378" t="str">
        <f t="shared" si="1252"/>
        <v>0.818650878557619-0.930873418411087i</v>
      </c>
      <c r="AD2378" t="str">
        <f t="shared" si="1253"/>
        <v>0.946447239680209+0.531133809306639i</v>
      </c>
      <c r="AE2378" t="str">
        <f t="shared" si="1254"/>
        <v>-0.0128332259471623-0.00877532013273105i</v>
      </c>
      <c r="AF2378" t="str">
        <f t="shared" si="1255"/>
        <v>-15.0078117700472-0.794071794196869i</v>
      </c>
      <c r="AG2378" t="str">
        <f t="shared" si="1256"/>
        <v>1.10204890526117-0.168811641439021i</v>
      </c>
      <c r="AH2378" t="str">
        <f t="shared" si="1257"/>
        <v>0.145309704930487+0.151008566442908i</v>
      </c>
      <c r="AI2378">
        <f t="shared" si="1258"/>
        <v>-13.573525261318668</v>
      </c>
      <c r="AJ2378">
        <f t="shared" si="1259"/>
        <v>46.101789850563208</v>
      </c>
      <c r="AK2378"/>
      <c r="AL2378"/>
      <c r="AM2378"/>
      <c r="AN2378"/>
    </row>
    <row r="2379" spans="1:40" x14ac:dyDescent="0.25">
      <c r="A2379"/>
      <c r="B2379">
        <f t="shared" si="1225"/>
        <v>445000</v>
      </c>
      <c r="C2379" s="186" t="str">
        <f t="shared" si="1228"/>
        <v>-3.85942596102006E-07+0.00550342141335668i</v>
      </c>
      <c r="D2379" s="158" t="str">
        <f t="shared" si="1229"/>
        <v>-5.95700891589919+0.0421928975024012i</v>
      </c>
      <c r="E2379" t="str">
        <f t="shared" si="1230"/>
        <v>2870</v>
      </c>
      <c r="F2379" t="str">
        <f t="shared" si="1231"/>
        <v>0.777000777000777</v>
      </c>
      <c r="G2379" t="str">
        <f t="shared" si="1226"/>
        <v>0.777000777000777</v>
      </c>
      <c r="H2379" t="str">
        <f t="shared" si="1232"/>
        <v>9.05117302705924+0.834517037834964i</v>
      </c>
      <c r="I2379" t="str">
        <f t="shared" si="1233"/>
        <v>1747.51091355932i</v>
      </c>
      <c r="J2379" t="str">
        <f t="shared" si="1227"/>
        <v>-2611.09357200413+377.946068349686i</v>
      </c>
      <c r="K2379" t="str">
        <f t="shared" si="1234"/>
        <v>0.0948854786024785-0.655529674742475i</v>
      </c>
      <c r="L2379" t="str">
        <f t="shared" si="1235"/>
        <v>0.00697764390248184-0.0404156290215082i</v>
      </c>
      <c r="M2379" t="str">
        <f t="shared" si="1236"/>
        <v>0.10186312250496-0.695945303763983i</v>
      </c>
      <c r="N2379" t="str">
        <f t="shared" si="1237"/>
        <v>-1.97353482505244i</v>
      </c>
      <c r="O2379" t="str">
        <f t="shared" si="1238"/>
        <v>-0.391939202887447-0.919991120196251i</v>
      </c>
      <c r="P2379" t="str">
        <f t="shared" si="1239"/>
        <v>1.39193920288745+0.919991120196251i</v>
      </c>
      <c r="Q2379" t="str">
        <f t="shared" si="1240"/>
        <v>-1.39193920288745+1.05354370485619i</v>
      </c>
      <c r="R2379" t="str">
        <f t="shared" si="1241"/>
        <v>-0.317722746169661-0.901422933350899i</v>
      </c>
      <c r="S2379" t="str">
        <f t="shared" si="1242"/>
        <v>0.203713730407376i</v>
      </c>
      <c r="T2379" t="str">
        <f t="shared" si="1243"/>
        <v>0.183632228427671-0.0647244858574975i</v>
      </c>
      <c r="U2379" t="str">
        <f t="shared" si="1244"/>
        <v>0.0000500000000000001-0.000541896299257391i</v>
      </c>
      <c r="V2379" t="str">
        <f t="shared" si="1245"/>
        <v>3.33333333333333E-06-0.000596085929183128i</v>
      </c>
      <c r="W2379" t="str">
        <f t="shared" si="1246"/>
        <v>0.0000144498040980454-0.000284381197287345i</v>
      </c>
      <c r="X2379" t="str">
        <f t="shared" si="1247"/>
        <v>0.0000159721618614678-0.000284217825881661i</v>
      </c>
      <c r="Y2379" t="str">
        <f t="shared" si="1248"/>
        <v>0.009+0.279601746169492i</v>
      </c>
      <c r="Z2379" t="str">
        <f t="shared" si="1249"/>
        <v>-0.0142049723652082-0.00125907566041701i</v>
      </c>
      <c r="AA2379" t="str">
        <f t="shared" si="1250"/>
        <v>1.61618829969819-50.0699994526553i</v>
      </c>
      <c r="AB2379" t="str">
        <f t="shared" si="1251"/>
        <v>1.26850621620783-0.447107859846238i</v>
      </c>
      <c r="AC2379" t="str">
        <f t="shared" si="1252"/>
        <v>0.818051388763927-0.928354746665707i</v>
      </c>
      <c r="AD2379" t="str">
        <f t="shared" si="1253"/>
        <v>0.948876520473136+0.530267618749584i</v>
      </c>
      <c r="AE2379" t="str">
        <f t="shared" si="1254"/>
        <v>-0.012811117699041-0.00872714420217154i</v>
      </c>
      <c r="AF2379" t="str">
        <f t="shared" si="1255"/>
        <v>-15.0081819429584-0.792324140332563i</v>
      </c>
      <c r="AG2379" t="str">
        <f t="shared" si="1256"/>
        <v>1.10166430628909-0.168884709033336i</v>
      </c>
      <c r="AH2379" t="str">
        <f t="shared" si="1257"/>
        <v>0.145200832590984+0.150364612218156i</v>
      </c>
      <c r="AI2379">
        <f t="shared" si="1258"/>
        <v>-13.595901391412401</v>
      </c>
      <c r="AJ2379">
        <f t="shared" si="1259"/>
        <v>46.000904156945367</v>
      </c>
      <c r="AK2379"/>
      <c r="AL2379"/>
      <c r="AM2379"/>
      <c r="AN2379"/>
    </row>
    <row r="2380" spans="1:40" x14ac:dyDescent="0.25">
      <c r="A2380"/>
      <c r="B2380">
        <f t="shared" si="1225"/>
        <v>446000</v>
      </c>
      <c r="C2380" s="186" t="str">
        <f t="shared" si="1228"/>
        <v>-3.84213852052036E-07+0.00549108190358221i</v>
      </c>
      <c r="D2380" s="158" t="str">
        <f t="shared" si="1229"/>
        <v>-5.95700890264549+0.0420982945941303i</v>
      </c>
      <c r="E2380" t="str">
        <f t="shared" si="1230"/>
        <v>2870</v>
      </c>
      <c r="F2380" t="str">
        <f t="shared" si="1231"/>
        <v>0.777000777000777</v>
      </c>
      <c r="G2380" t="str">
        <f t="shared" si="1226"/>
        <v>0.777000777000777</v>
      </c>
      <c r="H2380" t="str">
        <f t="shared" si="1232"/>
        <v>9.05154075836904+0.832682374729086i</v>
      </c>
      <c r="I2380" t="str">
        <f t="shared" si="1233"/>
        <v>1751.43790437631i</v>
      </c>
      <c r="J2380" t="str">
        <f t="shared" si="1227"/>
        <v>-2622.84650912144+378.795385357214i</v>
      </c>
      <c r="K2380" t="str">
        <f t="shared" si="1234"/>
        <v>0.0944688264556546-0.65411892876243i</v>
      </c>
      <c r="L2380" t="str">
        <f t="shared" si="1235"/>
        <v>0.00694728981092189-0.040330239817062i</v>
      </c>
      <c r="M2380" t="str">
        <f t="shared" si="1236"/>
        <v>0.101416116266576-0.694449168579492i</v>
      </c>
      <c r="N2380" t="str">
        <f t="shared" si="1237"/>
        <v>-1.97796973477166i</v>
      </c>
      <c r="O2380" t="str">
        <f t="shared" si="1238"/>
        <v>-0.396015412666295-0.918243863541023i</v>
      </c>
      <c r="P2380" t="str">
        <f t="shared" si="1239"/>
        <v>1.39601541266629+0.918243863541023i</v>
      </c>
      <c r="Q2380" t="str">
        <f t="shared" si="1240"/>
        <v>-1.39601541266629+1.05972587123064i</v>
      </c>
      <c r="R2380" t="str">
        <f t="shared" si="1241"/>
        <v>-0.317646816879882-0.89888865260162i</v>
      </c>
      <c r="S2380" t="str">
        <f t="shared" si="1242"/>
        <v>0.204171514071213i</v>
      </c>
      <c r="T2380" t="str">
        <f t="shared" si="1243"/>
        <v>0.183527457183105-0.0648544315422668i</v>
      </c>
      <c r="U2380" t="str">
        <f t="shared" si="1244"/>
        <v>0.0000500000000000001-0.000540681285133495i</v>
      </c>
      <c r="V2380" t="str">
        <f t="shared" si="1245"/>
        <v>3.33333333333333E-06-0.000594749413646843i</v>
      </c>
      <c r="W2380" t="str">
        <f t="shared" si="1246"/>
        <v>0.0000144496924225926-0.000283745948779536i</v>
      </c>
      <c r="X2380" t="str">
        <f t="shared" si="1247"/>
        <v>0.0000159652391911344-0.000283582980002597i</v>
      </c>
      <c r="Y2380" t="str">
        <f t="shared" si="1248"/>
        <v>0.009+0.28023006470021i</v>
      </c>
      <c r="Z2380" t="str">
        <f t="shared" si="1249"/>
        <v>-0.0141414779658509-0.0012538554522632i</v>
      </c>
      <c r="AA2380" t="str">
        <f t="shared" si="1250"/>
        <v>1.60894058806957-49.9577410712519i</v>
      </c>
      <c r="AB2380" t="str">
        <f t="shared" si="1251"/>
        <v>1.26778247083835-0.448005506791497i</v>
      </c>
      <c r="AC2380" t="str">
        <f t="shared" si="1252"/>
        <v>0.81745652275288-0.925845461378179i</v>
      </c>
      <c r="AD2380" t="str">
        <f t="shared" si="1253"/>
        <v>0.951302705590251+0.529390583512222i</v>
      </c>
      <c r="AE2380" t="str">
        <f t="shared" si="1254"/>
        <v>-0.0127890469804453-0.0086791613562241i</v>
      </c>
      <c r="AF2380" t="str">
        <f t="shared" si="1255"/>
        <v>-15.0085496610145-0.790584080134956i</v>
      </c>
      <c r="AG2380" t="str">
        <f t="shared" si="1256"/>
        <v>1.10127944497704-0.168956898023206i</v>
      </c>
      <c r="AH2380" t="str">
        <f t="shared" si="1257"/>
        <v>0.145091901103908+0.149722869580962i</v>
      </c>
      <c r="AI2380">
        <f t="shared" si="1258"/>
        <v>-13.61824372536153</v>
      </c>
      <c r="AJ2380">
        <f t="shared" si="1259"/>
        <v>45.899931601833117</v>
      </c>
      <c r="AK2380"/>
      <c r="AL2380"/>
      <c r="AM2380"/>
      <c r="AN2380"/>
    </row>
    <row r="2381" spans="1:40" x14ac:dyDescent="0.25">
      <c r="A2381"/>
      <c r="B2381">
        <f t="shared" si="1225"/>
        <v>447000</v>
      </c>
      <c r="C2381" s="186" t="str">
        <f t="shared" si="1228"/>
        <v>-3.82496697328225E-07+0.00547879760414151i</v>
      </c>
      <c r="D2381" s="158" t="str">
        <f t="shared" si="1229"/>
        <v>-5.95700888948064+0.0420041149650849i</v>
      </c>
      <c r="E2381" t="str">
        <f t="shared" si="1230"/>
        <v>2870</v>
      </c>
      <c r="F2381" t="str">
        <f t="shared" si="1231"/>
        <v>0.777000777000777</v>
      </c>
      <c r="G2381" t="str">
        <f t="shared" si="1226"/>
        <v>0.777000777000777</v>
      </c>
      <c r="H2381" t="str">
        <f t="shared" si="1232"/>
        <v>9.05190605632207+0.83085567974004i</v>
      </c>
      <c r="I2381" t="str">
        <f t="shared" si="1233"/>
        <v>1755.3648951933i</v>
      </c>
      <c r="J2381" t="str">
        <f t="shared" si="1227"/>
        <v>-2634.62582769131+379.644702364741i</v>
      </c>
      <c r="K2381" t="str">
        <f t="shared" si="1234"/>
        <v>0.0940548944316082-0.652714110184587i</v>
      </c>
      <c r="L2381" t="str">
        <f t="shared" si="1235"/>
        <v>0.00691713141630594-0.0402451990318689i</v>
      </c>
      <c r="M2381" t="str">
        <f t="shared" si="1236"/>
        <v>0.100972025847914-0.692959309216456i</v>
      </c>
      <c r="N2381" t="str">
        <f t="shared" si="1237"/>
        <v>-1.98240464449088i</v>
      </c>
      <c r="O2381" t="str">
        <f t="shared" si="1238"/>
        <v>-0.400083833458776-0.916478546505553i</v>
      </c>
      <c r="P2381" t="str">
        <f t="shared" si="1239"/>
        <v>1.40008383345878+0.916478546505553i</v>
      </c>
      <c r="Q2381" t="str">
        <f t="shared" si="1240"/>
        <v>-1.40008383345878+1.06592609798533i</v>
      </c>
      <c r="R2381" t="str">
        <f t="shared" si="1241"/>
        <v>-0.317570662868514-0.896364470484082i</v>
      </c>
      <c r="S2381" t="str">
        <f t="shared" si="1242"/>
        <v>0.20462929773505i</v>
      </c>
      <c r="T2381" t="str">
        <f t="shared" si="1243"/>
        <v>0.183422432109808-0.0649842617240383i</v>
      </c>
      <c r="U2381" t="str">
        <f t="shared" si="1244"/>
        <v>0.0000500000000000001-0.000539471707314404i</v>
      </c>
      <c r="V2381" t="str">
        <f t="shared" si="1245"/>
        <v>3.33333333333333E-06-0.000593418878045846i</v>
      </c>
      <c r="W2381" t="str">
        <f t="shared" si="1246"/>
        <v>0.0000144495804986752-0.00028311354782474i</v>
      </c>
      <c r="X2381" t="str">
        <f t="shared" si="1247"/>
        <v>0.0000159583619310808-0.00028295097963123i</v>
      </c>
      <c r="Y2381" t="str">
        <f t="shared" si="1248"/>
        <v>0.009+0.280858383230927i</v>
      </c>
      <c r="Z2381" t="str">
        <f t="shared" si="1249"/>
        <v>-0.0140784090926655-0.0012486746056335i</v>
      </c>
      <c r="AA2381" t="str">
        <f t="shared" si="1250"/>
        <v>1.60174153860914-49.8459849202165i</v>
      </c>
      <c r="AB2381" t="str">
        <f t="shared" si="1251"/>
        <v>1.26705697205486-0.44890235585791i</v>
      </c>
      <c r="AC2381" t="str">
        <f t="shared" si="1252"/>
        <v>0.816866242912166-0.923345504371904i</v>
      </c>
      <c r="AD2381" t="str">
        <f t="shared" si="1253"/>
        <v>0.95372574743074+0.528502712876113i</v>
      </c>
      <c r="AE2381" t="str">
        <f t="shared" si="1254"/>
        <v>-0.0127670133179614-0.0086313705200091i</v>
      </c>
      <c r="AF2381" t="str">
        <f t="shared" si="1255"/>
        <v>-15.0089149458027-0.788851564774955i</v>
      </c>
      <c r="AG2381" t="str">
        <f t="shared" si="1256"/>
        <v>1.10089432465675-0.169028205603024i</v>
      </c>
      <c r="AH2381" t="str">
        <f t="shared" si="1257"/>
        <v>0.144982907593185+0.14908332386822i</v>
      </c>
      <c r="AI2381">
        <f t="shared" si="1258"/>
        <v>-13.640552515743247</v>
      </c>
      <c r="AJ2381">
        <f t="shared" si="1259"/>
        <v>45.798872148958644</v>
      </c>
      <c r="AK2381"/>
      <c r="AL2381"/>
      <c r="AM2381"/>
      <c r="AN2381"/>
    </row>
    <row r="2382" spans="1:40" x14ac:dyDescent="0.25">
      <c r="A2382"/>
      <c r="B2382">
        <f t="shared" si="1225"/>
        <v>448000</v>
      </c>
      <c r="C2382" s="186" t="str">
        <f t="shared" si="1228"/>
        <v>-3.80791028570016E-07+0.00546656814532251i</v>
      </c>
      <c r="D2382" s="158" t="str">
        <f t="shared" si="1229"/>
        <v>-5.95700887640385+0.0419103557808059i</v>
      </c>
      <c r="E2382" t="str">
        <f t="shared" si="1230"/>
        <v>2870</v>
      </c>
      <c r="F2382" t="str">
        <f t="shared" si="1231"/>
        <v>0.777000777000777</v>
      </c>
      <c r="G2382" t="str">
        <f t="shared" si="1226"/>
        <v>0.777000777000777</v>
      </c>
      <c r="H2382" t="str">
        <f t="shared" si="1232"/>
        <v>9.0522689422704+0.82903690161699i</v>
      </c>
      <c r="I2382" t="str">
        <f t="shared" si="1233"/>
        <v>1759.29188601028i</v>
      </c>
      <c r="J2382" t="str">
        <f t="shared" si="1227"/>
        <v>-2646.43152771375+380.494019372269i</v>
      </c>
      <c r="K2382" t="str">
        <f t="shared" si="1234"/>
        <v>0.0936436590635217-0.651315182627659i</v>
      </c>
      <c r="L2382" t="str">
        <f t="shared" si="1235"/>
        <v>0.00688716705691624-0.0401605046177337i</v>
      </c>
      <c r="M2382" t="str">
        <f t="shared" si="1236"/>
        <v>0.100530826120438-0.691475687245393i</v>
      </c>
      <c r="N2382" t="str">
        <f t="shared" si="1237"/>
        <v>-1.9868395542101i</v>
      </c>
      <c r="O2382" t="str">
        <f t="shared" si="1238"/>
        <v>-0.404144385245595-0.914695203810789i</v>
      </c>
      <c r="P2382" t="str">
        <f t="shared" si="1239"/>
        <v>1.4041443852456+0.914695203810789i</v>
      </c>
      <c r="Q2382" t="str">
        <f t="shared" si="1240"/>
        <v>-1.4041443852456+1.07214435039931i</v>
      </c>
      <c r="R2382" t="str">
        <f t="shared" si="1241"/>
        <v>-0.317494283726506-0.893850318799451i</v>
      </c>
      <c r="S2382" t="str">
        <f t="shared" si="1242"/>
        <v>0.205087081398887i</v>
      </c>
      <c r="T2382" t="str">
        <f t="shared" si="1243"/>
        <v>0.183317153090044-0.0651139760102993i</v>
      </c>
      <c r="U2382" t="str">
        <f t="shared" si="1244"/>
        <v>0.00005-0.000538267529396291i</v>
      </c>
      <c r="V2382" t="str">
        <f t="shared" si="1245"/>
        <v>3.33333333333333E-06-0.000592094282335921i</v>
      </c>
      <c r="W2382" t="str">
        <f t="shared" si="1246"/>
        <v>0.0000144494683263081-0.000282483975354204i</v>
      </c>
      <c r="X2382" t="str">
        <f t="shared" si="1247"/>
        <v>0.0000159515296741297-0.000282321805714668i</v>
      </c>
      <c r="Y2382" t="str">
        <f t="shared" si="1248"/>
        <v>0.009+0.281486701761645i</v>
      </c>
      <c r="Z2382" t="str">
        <f t="shared" si="1249"/>
        <v>-0.0140157619520234-0.00124353271418999i</v>
      </c>
      <c r="AA2382" t="str">
        <f t="shared" si="1250"/>
        <v>1.59459071649393-49.734727636825i</v>
      </c>
      <c r="AB2382" t="str">
        <f t="shared" si="1251"/>
        <v>1.26632971904404-0.449798404334051i</v>
      </c>
      <c r="AC2382" t="str">
        <f t="shared" si="1252"/>
        <v>0.81628051203759-0.9208548179306i</v>
      </c>
      <c r="AD2382" t="str">
        <f t="shared" si="1253"/>
        <v>0.956145598405781+0.527604016327682i</v>
      </c>
      <c r="AE2382" t="str">
        <f t="shared" si="1254"/>
        <v>-0.0127450162442889-0.0085837706289266i</v>
      </c>
      <c r="AF2382" t="str">
        <f t="shared" si="1255"/>
        <v>-15.0092778186742-0.787126545836184i</v>
      </c>
      <c r="AG2382" t="str">
        <f t="shared" si="1256"/>
        <v>1.10050894866809-0.169098628994211i</v>
      </c>
      <c r="AH2382" t="str">
        <f t="shared" si="1257"/>
        <v>0.144873849204831+0.14844596056188i</v>
      </c>
      <c r="AI2382">
        <f t="shared" si="1258"/>
        <v>-13.662828013847681</v>
      </c>
      <c r="AJ2382">
        <f t="shared" si="1259"/>
        <v>45.697725761511848</v>
      </c>
      <c r="AK2382"/>
      <c r="AL2382"/>
      <c r="AM2382"/>
      <c r="AN2382"/>
    </row>
    <row r="2383" spans="1:40" x14ac:dyDescent="0.25">
      <c r="A2383"/>
      <c r="B2383">
        <f t="shared" si="1225"/>
        <v>449000</v>
      </c>
      <c r="C2383" s="186" t="str">
        <f t="shared" si="1228"/>
        <v>-3.7909674356658E-07+0.0054543931607068i</v>
      </c>
      <c r="D2383" s="158" t="str">
        <f t="shared" si="1229"/>
        <v>-5.95700886341433+0.0418170142320855i</v>
      </c>
      <c r="E2383" t="str">
        <f t="shared" si="1230"/>
        <v>2870</v>
      </c>
      <c r="F2383" t="str">
        <f t="shared" si="1231"/>
        <v>0.777000777000777</v>
      </c>
      <c r="G2383" t="str">
        <f t="shared" si="1226"/>
        <v>0.777000777000777</v>
      </c>
      <c r="H2383" t="str">
        <f t="shared" si="1232"/>
        <v>9.05262943733316+0.827225989542708i</v>
      </c>
      <c r="I2383" t="str">
        <f t="shared" si="1233"/>
        <v>1763.21887682727i</v>
      </c>
      <c r="J2383" t="str">
        <f t="shared" si="1227"/>
        <v>-2658.26360918876+381.343336379796i</v>
      </c>
      <c r="K2383" t="str">
        <f t="shared" si="1234"/>
        <v>0.0932350971353508-0.649922109999175i</v>
      </c>
      <c r="L2383" t="str">
        <f t="shared" si="1235"/>
        <v>0.00685739508845109-0.0400761545417283i</v>
      </c>
      <c r="M2383" t="str">
        <f t="shared" si="1236"/>
        <v>0.100092492223802-0.689998264540903i</v>
      </c>
      <c r="N2383" t="str">
        <f t="shared" si="1237"/>
        <v>-1.99127446392932i</v>
      </c>
      <c r="O2383" t="str">
        <f t="shared" si="1238"/>
        <v>-0.408196988162229-0.912893870532213i</v>
      </c>
      <c r="P2383" t="str">
        <f t="shared" si="1239"/>
        <v>1.40819698816223+0.912893870532213i</v>
      </c>
      <c r="Q2383" t="str">
        <f t="shared" si="1240"/>
        <v>-1.40819698816223+1.07838059339711i</v>
      </c>
      <c r="R2383" t="str">
        <f t="shared" si="1241"/>
        <v>-0.317417679043379-0.891346129955749i</v>
      </c>
      <c r="S2383" t="str">
        <f t="shared" si="1242"/>
        <v>0.205544865062724i</v>
      </c>
      <c r="T2383" t="str">
        <f t="shared" si="1243"/>
        <v>0.183211620005936-0.0652435740074944i</v>
      </c>
      <c r="U2383" t="str">
        <f t="shared" si="1244"/>
        <v>0.0000499999999999999-0.00053706871529964i</v>
      </c>
      <c r="V2383" t="str">
        <f t="shared" si="1245"/>
        <v>3.33333333333333E-06-0.000590775586829604i</v>
      </c>
      <c r="W2383" t="str">
        <f t="shared" si="1246"/>
        <v>0.000014449355905506-0.00028185721246906i</v>
      </c>
      <c r="X2383" t="str">
        <f t="shared" si="1247"/>
        <v>0.0000159447420176328-0.000281695439369745i</v>
      </c>
      <c r="Y2383" t="str">
        <f t="shared" si="1248"/>
        <v>0.009+0.282115020292363i</v>
      </c>
      <c r="Z2383" t="str">
        <f t="shared" si="1249"/>
        <v>-0.0139535327924743-0.00123842937680204i</v>
      </c>
      <c r="AA2383" t="str">
        <f t="shared" si="1250"/>
        <v>1.58748769174866-49.6239658883052i</v>
      </c>
      <c r="AB2383" t="str">
        <f t="shared" si="1251"/>
        <v>1.26560071099163-0.450693649501295i</v>
      </c>
      <c r="AC2383" t="str">
        <f t="shared" si="1252"/>
        <v>0.815699293327868-0.918373344793983i</v>
      </c>
      <c r="AD2383" t="str">
        <f t="shared" si="1253"/>
        <v>0.958562210939429+0.526694503558406i</v>
      </c>
      <c r="AE2383" t="str">
        <f t="shared" si="1254"/>
        <v>-0.0127230552981631-0.00853636062853788i</v>
      </c>
      <c r="AF2383" t="str">
        <f t="shared" si="1255"/>
        <v>-15.0096383007475-0.785408975310622i</v>
      </c>
      <c r="AG2383" t="str">
        <f t="shared" si="1256"/>
        <v>1.10012332035901-0.169168165445073i</v>
      </c>
      <c r="AH2383" t="str">
        <f t="shared" si="1257"/>
        <v>0.144764723106699+0.14781076528739i</v>
      </c>
      <c r="AI2383">
        <f t="shared" si="1258"/>
        <v>-13.685070469690839</v>
      </c>
      <c r="AJ2383">
        <f t="shared" si="1259"/>
        <v>45.59649240215353</v>
      </c>
      <c r="AK2383"/>
      <c r="AL2383"/>
      <c r="AM2383"/>
      <c r="AN2383"/>
    </row>
    <row r="2384" spans="1:40" x14ac:dyDescent="0.25">
      <c r="A2384"/>
      <c r="B2384">
        <f t="shared" si="1225"/>
        <v>450000</v>
      </c>
      <c r="C2384" s="186" t="str">
        <f t="shared" si="1228"/>
        <v>-3.77413741241508E-07+0.00544227228713306i</v>
      </c>
      <c r="D2384" s="158" t="str">
        <f t="shared" si="1229"/>
        <v>-5.95700885051131+0.0417240875346868i</v>
      </c>
      <c r="E2384" t="str">
        <f t="shared" si="1230"/>
        <v>2870</v>
      </c>
      <c r="F2384" t="str">
        <f t="shared" si="1231"/>
        <v>0.777000777000777</v>
      </c>
      <c r="G2384" t="str">
        <f t="shared" si="1226"/>
        <v>0.777000777000777</v>
      </c>
      <c r="H2384" t="str">
        <f t="shared" si="1232"/>
        <v>9.0529875623996+0.825422893129128i</v>
      </c>
      <c r="I2384" t="str">
        <f t="shared" si="1233"/>
        <v>1767.14586764426i</v>
      </c>
      <c r="J2384" t="str">
        <f t="shared" si="1227"/>
        <v>-2670.12207211632+382.192653387324i</v>
      </c>
      <c r="K2384" t="str">
        <f t="shared" si="1234"/>
        <v>0.0928291856786373-0.648534856492703i</v>
      </c>
      <c r="L2384" t="str">
        <f t="shared" si="1235"/>
        <v>0.0068278138838086-0.0399921467860585i</v>
      </c>
      <c r="M2384" t="str">
        <f t="shared" si="1236"/>
        <v>0.0996569995624459-0.688527003278762i</v>
      </c>
      <c r="N2384" t="str">
        <f t="shared" si="1237"/>
        <v>-1.99570937364854i</v>
      </c>
      <c r="O2384" t="str">
        <f t="shared" si="1238"/>
        <v>-0.412241562500494-0.911074582099156i</v>
      </c>
      <c r="P2384" t="str">
        <f t="shared" si="1239"/>
        <v>1.41224156250049+0.911074582099156i</v>
      </c>
      <c r="Q2384" t="str">
        <f t="shared" si="1240"/>
        <v>-1.41224156250049+1.08463479154938i</v>
      </c>
      <c r="R2384" t="str">
        <f t="shared" si="1241"/>
        <v>-0.31734084840723-0.888851836961143i</v>
      </c>
      <c r="S2384" t="str">
        <f t="shared" si="1242"/>
        <v>0.206002648726561i</v>
      </c>
      <c r="T2384" t="str">
        <f t="shared" si="1243"/>
        <v>0.183105832739465-0.0653730553210234i</v>
      </c>
      <c r="U2384" t="str">
        <f t="shared" si="1244"/>
        <v>0.0000499999999999999-0.00053587522926564i</v>
      </c>
      <c r="V2384" t="str">
        <f t="shared" si="1245"/>
        <v>3.33333333333333E-06-0.000589462752192204i</v>
      </c>
      <c r="W2384" t="str">
        <f t="shared" si="1246"/>
        <v>0.0000144492432362839-0.000281233240438422i</v>
      </c>
      <c r="X2384" t="str">
        <f t="shared" si="1247"/>
        <v>0.0000159379985634106-0.000281071861881109i</v>
      </c>
      <c r="Y2384" t="str">
        <f t="shared" si="1248"/>
        <v>0.009+0.282743338823081i</v>
      </c>
      <c r="Z2384" t="str">
        <f t="shared" si="1249"/>
        <v>-0.0138917179041847-0.00123336419746736i</v>
      </c>
      <c r="AA2384" t="str">
        <f t="shared" si="1250"/>
        <v>1.58043203918102-49.5136963715048i</v>
      </c>
      <c r="AB2384" t="str">
        <f t="shared" si="1251"/>
        <v>1.26486994708235-0.451588088633797i</v>
      </c>
      <c r="AC2384" t="str">
        <f t="shared" si="1252"/>
        <v>0.815122550379524-0.915901028153361i</v>
      </c>
      <c r="AD2384" t="str">
        <f t="shared" si="1253"/>
        <v>0.960975537469487+0.52577418446489i</v>
      </c>
      <c r="AE2384" t="str">
        <f t="shared" si="1254"/>
        <v>-0.0127011300242768-0.00848913947444586i</v>
      </c>
      <c r="AF2384" t="str">
        <f t="shared" si="1255"/>
        <v>-15.0099964129109-0.783698805594441i</v>
      </c>
      <c r="AG2384" t="str">
        <f t="shared" si="1256"/>
        <v>1.09973744308544-0.169236812230663i</v>
      </c>
      <c r="AH2384" t="str">
        <f t="shared" si="1257"/>
        <v>0.144655526488221+0.147177723812117i</v>
      </c>
      <c r="AI2384">
        <f t="shared" si="1258"/>
        <v>-13.707280132028965</v>
      </c>
      <c r="AJ2384">
        <f t="shared" si="1259"/>
        <v>45.495172033021845</v>
      </c>
      <c r="AK2384"/>
      <c r="AL2384"/>
      <c r="AM2384"/>
      <c r="AN2384"/>
    </row>
    <row r="2385" spans="1:40" x14ac:dyDescent="0.25">
      <c r="A2385"/>
      <c r="B2385">
        <f t="shared" si="1225"/>
        <v>451000</v>
      </c>
      <c r="C2385" s="186" t="str">
        <f t="shared" si="1228"/>
        <v>-3.75741921637719E-07+0.00543020516466087i</v>
      </c>
      <c r="D2385" s="158" t="str">
        <f t="shared" si="1229"/>
        <v>-5.95700883769403+0.0416315729290667i</v>
      </c>
      <c r="E2385" t="str">
        <f t="shared" si="1230"/>
        <v>2870</v>
      </c>
      <c r="F2385" t="str">
        <f t="shared" si="1231"/>
        <v>0.777000777000777</v>
      </c>
      <c r="G2385" t="str">
        <f t="shared" si="1226"/>
        <v>0.777000777000777</v>
      </c>
      <c r="H2385" t="str">
        <f t="shared" si="1232"/>
        <v>9.05334333813211+0.823627562412806i</v>
      </c>
      <c r="I2385" t="str">
        <f t="shared" si="1233"/>
        <v>1771.07285846125i</v>
      </c>
      <c r="J2385" t="str">
        <f t="shared" si="1227"/>
        <v>-2682.00691649646+383.041970394851i</v>
      </c>
      <c r="K2385" t="str">
        <f t="shared" si="1234"/>
        <v>0.0924259019693658-0.647153386585114i</v>
      </c>
      <c r="L2385" t="str">
        <f t="shared" si="1235"/>
        <v>0.0067984218328736-0.0399084793479323i</v>
      </c>
      <c r="M2385" t="str">
        <f t="shared" si="1236"/>
        <v>0.0992243238022394-0.687061865933046i</v>
      </c>
      <c r="N2385" t="str">
        <f t="shared" si="1237"/>
        <v>-2.00014428336775i</v>
      </c>
      <c r="O2385" t="str">
        <f t="shared" si="1238"/>
        <v>-0.416278028710108-0.909237374294098i</v>
      </c>
      <c r="P2385" t="str">
        <f t="shared" si="1239"/>
        <v>1.41627802871011+0.909237374294098i</v>
      </c>
      <c r="Q2385" t="str">
        <f t="shared" si="1240"/>
        <v>-1.41627802871011+1.09090690907365i</v>
      </c>
      <c r="R2385" t="str">
        <f t="shared" si="1241"/>
        <v>-0.317263791404695-0.886367373417279i</v>
      </c>
      <c r="S2385" t="str">
        <f t="shared" si="1242"/>
        <v>0.206460432390398i</v>
      </c>
      <c r="T2385" t="str">
        <f t="shared" si="1243"/>
        <v>0.182999791172473-0.0655024195552304i</v>
      </c>
      <c r="U2385" t="str">
        <f t="shared" si="1244"/>
        <v>0.0000499999999999999-0.000534687035852634i</v>
      </c>
      <c r="V2385" t="str">
        <f t="shared" si="1245"/>
        <v>3.33333333333333E-06-0.000588155739437897i</v>
      </c>
      <c r="W2385" t="str">
        <f t="shared" si="1246"/>
        <v>0.0000144491303186568-0.000280612040697534i</v>
      </c>
      <c r="X2385" t="str">
        <f t="shared" si="1247"/>
        <v>0.0000159312989176934-0.000280451054699378i</v>
      </c>
      <c r="Y2385" t="str">
        <f t="shared" si="1248"/>
        <v>0.009+0.283371657353799i</v>
      </c>
      <c r="Z2385" t="str">
        <f t="shared" si="1249"/>
        <v>-0.0138303136183857-0.00122833678523438i</v>
      </c>
      <c r="AA2385" t="str">
        <f t="shared" si="1250"/>
        <v>1.57342333831793-49.4039158125629i</v>
      </c>
      <c r="AB2385" t="str">
        <f t="shared" si="1251"/>
        <v>1.26413742650001-0.452481718998421i</v>
      </c>
      <c r="AC2385" t="str">
        <f t="shared" si="1252"/>
        <v>0.814550247181919-0.913437811647389i</v>
      </c>
      <c r="AD2385" t="str">
        <f t="shared" si="1253"/>
        <v>0.963385530448356+0.524843069149061i</v>
      </c>
      <c r="AE2385" t="str">
        <f t="shared" si="1254"/>
        <v>-0.0126792399732046-0.00844210613217987i</v>
      </c>
      <c r="AF2385" t="str">
        <f t="shared" si="1255"/>
        <v>-15.0103521758261-0.781995989483739i</v>
      </c>
      <c r="AG2385" t="str">
        <f t="shared" si="1256"/>
        <v>1.09935132021124-0.169304566652637i</v>
      </c>
      <c r="AH2385" t="str">
        <f t="shared" si="1257"/>
        <v>0.144546256560156+0.146546822043831i</v>
      </c>
      <c r="AI2385">
        <f t="shared" si="1258"/>
        <v>-13.729457248371446</v>
      </c>
      <c r="AJ2385">
        <f t="shared" si="1259"/>
        <v>45.393764615746683</v>
      </c>
      <c r="AK2385"/>
      <c r="AL2385"/>
      <c r="AM2385"/>
      <c r="AN2385"/>
    </row>
    <row r="2386" spans="1:40" x14ac:dyDescent="0.25">
      <c r="A2386"/>
      <c r="B2386">
        <f t="shared" si="1225"/>
        <v>452000</v>
      </c>
      <c r="C2386" s="186" t="str">
        <f t="shared" si="1228"/>
        <v>-3.74081185902629E-07+0.00541819143653512i</v>
      </c>
      <c r="D2386" s="158" t="str">
        <f t="shared" si="1229"/>
        <v>-5.95700882496172+0.0415394676801026i</v>
      </c>
      <c r="E2386" t="str">
        <f t="shared" si="1230"/>
        <v>2870</v>
      </c>
      <c r="F2386" t="str">
        <f t="shared" si="1231"/>
        <v>0.777000777000777</v>
      </c>
      <c r="G2386" t="str">
        <f t="shared" si="1226"/>
        <v>0.777000777000777</v>
      </c>
      <c r="H2386" t="str">
        <f t="shared" si="1232"/>
        <v>9.05369678496906+0.821839947850582i</v>
      </c>
      <c r="I2386" t="str">
        <f t="shared" si="1233"/>
        <v>1774.99984927823i</v>
      </c>
      <c r="J2386" t="str">
        <f t="shared" si="1227"/>
        <v>-2693.91814232915+383.891287402379i</v>
      </c>
      <c r="K2386" t="str">
        <f t="shared" si="1234"/>
        <v>0.0920252235248784-0.645777665033897i</v>
      </c>
      <c r="L2386" t="str">
        <f t="shared" si="1235"/>
        <v>0.00676921734230765-0.0398251502394303i</v>
      </c>
      <c r="M2386" t="str">
        <f t="shared" si="1236"/>
        <v>0.098794440867186-0.685602815273327i</v>
      </c>
      <c r="N2386" t="str">
        <f t="shared" si="1237"/>
        <v>-2.00457919308697i</v>
      </c>
      <c r="O2386" t="str">
        <f t="shared" si="1238"/>
        <v>-0.42030630740029-0.907382283251956i</v>
      </c>
      <c r="P2386" t="str">
        <f t="shared" si="1239"/>
        <v>1.42030630740029+0.907382283251956i</v>
      </c>
      <c r="Q2386" t="str">
        <f t="shared" si="1240"/>
        <v>-1.42030630740029+1.09719690983501i</v>
      </c>
      <c r="R2386" t="str">
        <f t="shared" si="1241"/>
        <v>-0.31718650762096-0.883892673512728i</v>
      </c>
      <c r="S2386" t="str">
        <f t="shared" si="1242"/>
        <v>0.206918216054234i</v>
      </c>
      <c r="T2386" t="str">
        <f t="shared" si="1243"/>
        <v>0.182893495186661-0.0656316663134017i</v>
      </c>
      <c r="U2386" t="str">
        <f t="shared" si="1244"/>
        <v>0.0000500000000000001-0.000533504099932608i</v>
      </c>
      <c r="V2386" t="str">
        <f t="shared" si="1245"/>
        <v>3.33333333333333E-06-0.000586854509925869i</v>
      </c>
      <c r="W2386" t="str">
        <f t="shared" si="1246"/>
        <v>0.0000144490171526395-0.000279993594845932i</v>
      </c>
      <c r="X2386" t="str">
        <f t="shared" si="1247"/>
        <v>0.0000159246426910621-0.000279832999439308i</v>
      </c>
      <c r="Y2386" t="str">
        <f t="shared" si="1248"/>
        <v>0.009+0.283999975884517i</v>
      </c>
      <c r="Z2386" t="str">
        <f t="shared" si="1249"/>
        <v>-0.0137693163068286-0.00122334675412596i</v>
      </c>
      <c r="AA2386" t="str">
        <f t="shared" si="1250"/>
        <v>1.56646117334283-49.2946209665856i</v>
      </c>
      <c r="AB2386" t="str">
        <f t="shared" si="1251"/>
        <v>1.26340314842739-0.453374537854723i</v>
      </c>
      <c r="AC2386" t="str">
        <f t="shared" si="1252"/>
        <v>0.813982348112285-0.91098363935778i</v>
      </c>
      <c r="AD2386" t="str">
        <f t="shared" si="1253"/>
        <v>0.965792142343869+0.523901167918221i</v>
      </c>
      <c r="AE2386" t="str">
        <f t="shared" si="1254"/>
        <v>-0.0126573847013268-0.0083952595770796i</v>
      </c>
      <c r="AF2386" t="str">
        <f t="shared" si="1255"/>
        <v>-15.0107056099308-0.780300480170479i</v>
      </c>
      <c r="AG2386" t="str">
        <f t="shared" si="1256"/>
        <v>1.09896495510811-0.169371426039108i</v>
      </c>
      <c r="AH2386" t="str">
        <f t="shared" si="1257"/>
        <v>0.144436910554341+0.145918046029174i</v>
      </c>
      <c r="AI2386">
        <f t="shared" si="1258"/>
        <v>-13.7516020649947</v>
      </c>
      <c r="AJ2386">
        <f t="shared" si="1259"/>
        <v>45.292270111457015</v>
      </c>
      <c r="AK2386"/>
      <c r="AL2386"/>
      <c r="AM2386"/>
      <c r="AN2386"/>
    </row>
    <row r="2387" spans="1:40" x14ac:dyDescent="0.25">
      <c r="A2387"/>
      <c r="B2387">
        <f t="shared" si="1225"/>
        <v>453000</v>
      </c>
      <c r="C2387" s="186" t="str">
        <f t="shared" si="1228"/>
        <v>-3.72431436273543E-07+0.0054062307491509i</v>
      </c>
      <c r="D2387" s="158" t="str">
        <f t="shared" si="1229"/>
        <v>-5.95700881231364+0.0414477690768236i</v>
      </c>
      <c r="E2387" t="str">
        <f t="shared" si="1230"/>
        <v>2870</v>
      </c>
      <c r="F2387" t="str">
        <f t="shared" si="1231"/>
        <v>0.777000777000777</v>
      </c>
      <c r="G2387" t="str">
        <f t="shared" si="1226"/>
        <v>0.777000777000777</v>
      </c>
      <c r="H2387" t="str">
        <f t="shared" si="1232"/>
        <v>9.05404792312783+0.820060000315156i</v>
      </c>
      <c r="I2387" t="str">
        <f t="shared" si="1233"/>
        <v>1778.92684009522i</v>
      </c>
      <c r="J2387" t="str">
        <f t="shared" si="1227"/>
        <v>-2705.85574961441+384.740604409906i</v>
      </c>
      <c r="K2387" t="str">
        <f t="shared" si="1234"/>
        <v>0.0916271281008199-0.644407656874482i</v>
      </c>
      <c r="L2387" t="str">
        <f t="shared" si="1235"/>
        <v>0.00674019883534189-0.0397421574873762i</v>
      </c>
      <c r="M2387" t="str">
        <f t="shared" si="1236"/>
        <v>0.0983673269361618-0.684149814361858i</v>
      </c>
      <c r="N2387" t="str">
        <f t="shared" si="1237"/>
        <v>-2.00901410280619i</v>
      </c>
      <c r="O2387" t="str">
        <f t="shared" si="1238"/>
        <v>-0.424326319341266-0.905509345459391i</v>
      </c>
      <c r="P2387" t="str">
        <f t="shared" si="1239"/>
        <v>1.42432631934127+0.905509345459391i</v>
      </c>
      <c r="Q2387" t="str">
        <f t="shared" si="1240"/>
        <v>-1.42432631934127+1.1035047573468i</v>
      </c>
      <c r="R2387" t="str">
        <f t="shared" si="1241"/>
        <v>-0.317108996639765-0.881427672016525i</v>
      </c>
      <c r="S2387" t="str">
        <f t="shared" si="1242"/>
        <v>0.207375999718071i</v>
      </c>
      <c r="T2387" t="str">
        <f t="shared" si="1243"/>
        <v>0.182786944663599-0.0657607951977657i</v>
      </c>
      <c r="U2387" t="str">
        <f t="shared" si="1244"/>
        <v>0.00005-0.000532326386687723i</v>
      </c>
      <c r="V2387" t="str">
        <f t="shared" si="1245"/>
        <v>3.33333333333333E-06-0.000585559025356495i</v>
      </c>
      <c r="W2387" t="str">
        <f t="shared" si="1246"/>
        <v>0.0000144489037382468-0.000279377884645622i</v>
      </c>
      <c r="X2387" t="str">
        <f t="shared" si="1247"/>
        <v>0.000015918029498391-0.000279217677877958i</v>
      </c>
      <c r="Y2387" t="str">
        <f t="shared" si="1248"/>
        <v>0.009+0.284628294415235i</v>
      </c>
      <c r="Z2387" t="str">
        <f t="shared" si="1249"/>
        <v>-0.013708722381248-0.00121839372306441i</v>
      </c>
      <c r="AA2387" t="str">
        <f t="shared" si="1250"/>
        <v>1.55954513303386-49.185808617327i</v>
      </c>
      <c r="AB2387" t="str">
        <f t="shared" si="1251"/>
        <v>1.2626671120464-0.454266542454952i</v>
      </c>
      <c r="AC2387" t="str">
        <f t="shared" si="1252"/>
        <v>0.813418817930849-0.908538455805194i</v>
      </c>
      <c r="AD2387" t="str">
        <f t="shared" si="1253"/>
        <v>0.96819532564019+0.522948491285279i</v>
      </c>
      <c r="AE2387" t="str">
        <f t="shared" si="1254"/>
        <v>-0.0126355637707554-0.00834859879418269i</v>
      </c>
      <c r="AF2387" t="str">
        <f t="shared" si="1255"/>
        <v>-15.0110567354415-0.778612231238332i</v>
      </c>
      <c r="AG2387" t="str">
        <f t="shared" si="1256"/>
        <v>1.09857835115556-0.169437387744518i</v>
      </c>
      <c r="AH2387" t="str">
        <f t="shared" si="1257"/>
        <v>0.144327485723435+0.145291381952172i</v>
      </c>
      <c r="AI2387">
        <f t="shared" si="1258"/>
        <v>-13.773714826955567</v>
      </c>
      <c r="AJ2387">
        <f t="shared" si="1259"/>
        <v>45.190688480794783</v>
      </c>
      <c r="AK2387"/>
      <c r="AL2387"/>
      <c r="AM2387"/>
      <c r="AN2387"/>
    </row>
    <row r="2388" spans="1:40" x14ac:dyDescent="0.25">
      <c r="A2388"/>
      <c r="B2388">
        <f t="shared" si="1225"/>
        <v>454000</v>
      </c>
      <c r="C2388" s="186" t="str">
        <f t="shared" si="1228"/>
        <v>-3.70792576063254E-07+0.00539432275201873i</v>
      </c>
      <c r="D2388" s="158" t="str">
        <f t="shared" si="1229"/>
        <v>-5.95700879974904+0.0413564744321436i</v>
      </c>
      <c r="E2388" t="str">
        <f t="shared" si="1230"/>
        <v>2870</v>
      </c>
      <c r="F2388" t="str">
        <f t="shared" si="1231"/>
        <v>0.777000777000777</v>
      </c>
      <c r="G2388" t="str">
        <f t="shared" si="1226"/>
        <v>0.777000777000777</v>
      </c>
      <c r="H2388" t="str">
        <f t="shared" si="1232"/>
        <v>9.05439677260755+0.818287671090854i</v>
      </c>
      <c r="I2388" t="str">
        <f t="shared" si="1233"/>
        <v>1782.85383091221i</v>
      </c>
      <c r="J2388" t="str">
        <f t="shared" si="1227"/>
        <v>-2717.81973835224+385.589921417434i</v>
      </c>
      <c r="K2388" t="str">
        <f t="shared" si="1234"/>
        <v>0.0912315936881375-0.643043327417585i</v>
      </c>
      <c r="L2388" t="str">
        <f t="shared" si="1235"/>
        <v>0.00671136475157303-0.0396594991332088i</v>
      </c>
      <c r="M2388" t="str">
        <f t="shared" si="1236"/>
        <v>0.0979429584397105-0.682702826550794i</v>
      </c>
      <c r="N2388" t="str">
        <f t="shared" si="1237"/>
        <v>-2.01344901252541i</v>
      </c>
      <c r="O2388" t="str">
        <f t="shared" si="1238"/>
        <v>-0.428337985465866-0.903618597754077i</v>
      </c>
      <c r="P2388" t="str">
        <f t="shared" si="1239"/>
        <v>1.42833798546587+0.903618597754077i</v>
      </c>
      <c r="Q2388" t="str">
        <f t="shared" si="1240"/>
        <v>-1.42833798546587+1.10983041477133i</v>
      </c>
      <c r="R2388" t="str">
        <f t="shared" si="1241"/>
        <v>-0.317031258043391-0.878972304271781i</v>
      </c>
      <c r="S2388" t="str">
        <f t="shared" si="1242"/>
        <v>0.207833783381907i</v>
      </c>
      <c r="T2388" t="str">
        <f t="shared" si="1243"/>
        <v>0.182680139484717-0.0658898058094836i</v>
      </c>
      <c r="U2388" t="str">
        <f t="shared" si="1244"/>
        <v>0.00005-0.000531153861606913i</v>
      </c>
      <c r="V2388" t="str">
        <f t="shared" si="1245"/>
        <v>3.33333333333333E-06-0.000584269247767604i</v>
      </c>
      <c r="W2388" t="str">
        <f t="shared" si="1246"/>
        <v>0.0000144487900754939-0.000278764892019302i</v>
      </c>
      <c r="X2388" t="str">
        <f t="shared" si="1247"/>
        <v>0.0000159114589587915-0.000278605071952933i</v>
      </c>
      <c r="Y2388" t="str">
        <f t="shared" si="1248"/>
        <v>0.009+0.285256612945953i</v>
      </c>
      <c r="Z2388" t="str">
        <f t="shared" si="1249"/>
        <v>-0.0136485282928361-0.00121347731579794i</v>
      </c>
      <c r="AA2388" t="str">
        <f t="shared" si="1250"/>
        <v>1.55267481070306-49.077475576873i</v>
      </c>
      <c r="AB2388" t="str">
        <f t="shared" si="1251"/>
        <v>1.26192931653798-0.455157730043983i</v>
      </c>
      <c r="AC2388" t="str">
        <f t="shared" si="1252"/>
        <v>0.812859621776061-0.906102205945001i</v>
      </c>
      <c r="AD2388" t="str">
        <f t="shared" si="1253"/>
        <v>0.970595032838656+0.521985049968784i</v>
      </c>
      <c r="AE2388" t="str">
        <f t="shared" si="1254"/>
        <v>-0.0126137767492619-0.00830212277811231i</v>
      </c>
      <c r="AF2388" t="str">
        <f t="shared" si="1255"/>
        <v>-15.0114055723566-0.77693119665871i</v>
      </c>
      <c r="AG2388" t="str">
        <f t="shared" si="1256"/>
        <v>1.09819151174079-0.169502449149494i</v>
      </c>
      <c r="AH2388" t="str">
        <f t="shared" si="1257"/>
        <v>0.144217979340697+0.14466681613277i</v>
      </c>
      <c r="AI2388">
        <f t="shared" si="1258"/>
        <v>-13.795795778103631</v>
      </c>
      <c r="AJ2388">
        <f t="shared" si="1259"/>
        <v>45.089019683923297</v>
      </c>
      <c r="AK2388"/>
      <c r="AL2388"/>
      <c r="AM2388"/>
      <c r="AN2388"/>
    </row>
    <row r="2389" spans="1:40" x14ac:dyDescent="0.25">
      <c r="A2389"/>
      <c r="B2389">
        <f t="shared" si="1225"/>
        <v>455000</v>
      </c>
      <c r="C2389" s="186" t="str">
        <f t="shared" si="1228"/>
        <v>-3.69164509645883E-07+0.00538246709773034i</v>
      </c>
      <c r="D2389" s="158" t="str">
        <f t="shared" si="1229"/>
        <v>-5.9570087872672+0.0412655810825993i</v>
      </c>
      <c r="E2389" t="str">
        <f t="shared" si="1230"/>
        <v>2870</v>
      </c>
      <c r="F2389" t="str">
        <f t="shared" si="1231"/>
        <v>0.777000777000777</v>
      </c>
      <c r="G2389" t="str">
        <f t="shared" si="1226"/>
        <v>0.777000777000777</v>
      </c>
      <c r="H2389" t="str">
        <f t="shared" si="1232"/>
        <v>9.05474335319199+0.816522911869308i</v>
      </c>
      <c r="I2389" t="str">
        <f t="shared" si="1233"/>
        <v>1786.78082172919i</v>
      </c>
      <c r="J2389" t="str">
        <f t="shared" si="1227"/>
        <v>-2729.81010854263+386.439238424961i</v>
      </c>
      <c r="K2389" t="str">
        <f t="shared" si="1234"/>
        <v>0.0908385985101204-0.641684642246607i</v>
      </c>
      <c r="L2389" t="str">
        <f t="shared" si="1235"/>
        <v>0.00668271354676203-0.0395771732328559i</v>
      </c>
      <c r="M2389" t="str">
        <f t="shared" si="1236"/>
        <v>0.0975213120568824-0.681261815479463i</v>
      </c>
      <c r="N2389" t="str">
        <f t="shared" si="1237"/>
        <v>-2.01788392224463i</v>
      </c>
      <c r="O2389" t="str">
        <f t="shared" si="1238"/>
        <v>-0.432341226871067-0.901710077323981i</v>
      </c>
      <c r="P2389" t="str">
        <f t="shared" si="1239"/>
        <v>1.43234122687107+0.901710077323981i</v>
      </c>
      <c r="Q2389" t="str">
        <f t="shared" si="1240"/>
        <v>-1.43234122687107+1.11617384492065i</v>
      </c>
      <c r="R2389" t="str">
        <f t="shared" si="1241"/>
        <v>-0.31695329141265-0.876526506189369i</v>
      </c>
      <c r="S2389" t="str">
        <f t="shared" si="1242"/>
        <v>0.208291567045745i</v>
      </c>
      <c r="T2389" t="str">
        <f t="shared" si="1243"/>
        <v>0.182573079531316-0.0660186977486475i</v>
      </c>
      <c r="U2389" t="str">
        <f t="shared" si="1244"/>
        <v>0.00005-0.000529986490482502i</v>
      </c>
      <c r="V2389" t="str">
        <f t="shared" si="1245"/>
        <v>3.33333333333333E-06-0.000582985139530751i</v>
      </c>
      <c r="W2389" t="str">
        <f t="shared" si="1246"/>
        <v>0.0000144486761643958-0.000278154599048588i</v>
      </c>
      <c r="X2389" t="str">
        <f t="shared" si="1247"/>
        <v>0.0000159049306955559-0.000277995163760601i</v>
      </c>
      <c r="Y2389" t="str">
        <f t="shared" si="1248"/>
        <v>0.009+0.285884931476671i</v>
      </c>
      <c r="Z2389" t="str">
        <f t="shared" si="1249"/>
        <v>-0.0135887305317222-0.00120859716082822i</v>
      </c>
      <c r="AA2389" t="str">
        <f t="shared" si="1250"/>
        <v>1.54584980413656-48.9696186853308i</v>
      </c>
      <c r="AB2389" t="str">
        <f t="shared" si="1251"/>
        <v>1.26118976108217-0.456048097859309i</v>
      </c>
      <c r="AC2389" t="str">
        <f t="shared" si="1252"/>
        <v>0.812304725159851-0.903674835163235i</v>
      </c>
      <c r="AD2389" t="str">
        <f t="shared" si="1253"/>
        <v>0.97299121645865+0.521010854893099i</v>
      </c>
      <c r="AE2389" t="str">
        <f t="shared" si="1254"/>
        <v>-0.0125920232102047-0.00825583053296726i</v>
      </c>
      <c r="AF2389" t="str">
        <f t="shared" si="1255"/>
        <v>-15.0117521404592-0.775257330786709i</v>
      </c>
      <c r="AG2389" t="str">
        <f t="shared" si="1256"/>
        <v>1.09780444025865-0.169566607660724i</v>
      </c>
      <c r="AH2389" t="str">
        <f t="shared" si="1257"/>
        <v>0.144108388699737+0.144044335025369i</v>
      </c>
      <c r="AI2389">
        <f t="shared" si="1258"/>
        <v>-13.817845161094823</v>
      </c>
      <c r="AJ2389">
        <f t="shared" si="1259"/>
        <v>44.987263680538234</v>
      </c>
      <c r="AK2389"/>
      <c r="AL2389"/>
      <c r="AM2389"/>
      <c r="AN2389"/>
    </row>
    <row r="2390" spans="1:40" x14ac:dyDescent="0.25">
      <c r="A2390"/>
      <c r="B2390">
        <f t="shared" si="1225"/>
        <v>456000</v>
      </c>
      <c r="C2390" s="186" t="str">
        <f t="shared" si="1228"/>
        <v>-3.67547142442935E-07+0.00537066344192496i</v>
      </c>
      <c r="D2390" s="158" t="str">
        <f t="shared" si="1229"/>
        <v>-5.95700877486738+0.0411750863880914i</v>
      </c>
      <c r="E2390" t="str">
        <f t="shared" si="1230"/>
        <v>2870</v>
      </c>
      <c r="F2390" t="str">
        <f t="shared" si="1231"/>
        <v>0.777000777000777</v>
      </c>
      <c r="G2390" t="str">
        <f t="shared" si="1226"/>
        <v>0.777000777000777</v>
      </c>
      <c r="H2390" t="str">
        <f t="shared" si="1232"/>
        <v>9.05508768445226+0.814765674745328i</v>
      </c>
      <c r="I2390" t="str">
        <f t="shared" si="1233"/>
        <v>1790.70781254618i</v>
      </c>
      <c r="J2390" t="str">
        <f t="shared" si="1227"/>
        <v>-2741.82686018558+387.288555432488i</v>
      </c>
      <c r="K2390" t="str">
        <f t="shared" si="1234"/>
        <v>0.0904481210194847-0.640331567215053i</v>
      </c>
      <c r="L2390" t="str">
        <f t="shared" si="1235"/>
        <v>0.0066542436926358-0.0394951778566086i</v>
      </c>
      <c r="M2390" t="str">
        <f t="shared" si="1236"/>
        <v>0.0971023647121205-0.679826745071662i</v>
      </c>
      <c r="N2390" t="str">
        <f t="shared" si="1237"/>
        <v>-2.02231883196385i</v>
      </c>
      <c r="O2390" t="str">
        <f t="shared" si="1238"/>
        <v>-0.436335964819549-0.899783821706633i</v>
      </c>
      <c r="P2390" t="str">
        <f t="shared" si="1239"/>
        <v>1.43633596481955+0.899783821706633i</v>
      </c>
      <c r="Q2390" t="str">
        <f t="shared" si="1240"/>
        <v>-1.43633596481955+1.12253501025722i</v>
      </c>
      <c r="R2390" t="str">
        <f t="shared" si="1241"/>
        <v>-0.3168750963269-0.874090214241719i</v>
      </c>
      <c r="S2390" t="str">
        <f t="shared" si="1242"/>
        <v>0.208749350709582i</v>
      </c>
      <c r="T2390" t="str">
        <f t="shared" si="1243"/>
        <v>0.182465764684558-0.0661474706142766i</v>
      </c>
      <c r="U2390" t="str">
        <f t="shared" si="1244"/>
        <v>0.0000499999999999999-0.000528824239406882i</v>
      </c>
      <c r="V2390" t="str">
        <f t="shared" si="1245"/>
        <v>3.33333333333333E-06-0.000581706663347572i</v>
      </c>
      <c r="W2390" t="str">
        <f t="shared" si="1246"/>
        <v>0.0000144485620049676-0.000277546987972273i</v>
      </c>
      <c r="X2390" t="str">
        <f t="shared" si="1247"/>
        <v>0.0000158984443361022-0.000277387935554352i</v>
      </c>
      <c r="Y2390" t="str">
        <f t="shared" si="1248"/>
        <v>0.009+0.286513250007389i</v>
      </c>
      <c r="Z2390" t="str">
        <f t="shared" si="1249"/>
        <v>-0.0135293256264607-0.00120375289133925i</v>
      </c>
      <c r="AA2390" t="str">
        <f t="shared" si="1250"/>
        <v>1.53906971553552-48.8622348105213i</v>
      </c>
      <c r="AB2390" t="str">
        <f t="shared" si="1251"/>
        <v>1.26044844485806-0.456937643131008i</v>
      </c>
      <c r="AC2390" t="str">
        <f t="shared" si="1252"/>
        <v>0.811754093962963-0.901256289272497i</v>
      </c>
      <c r="AD2390" t="str">
        <f t="shared" si="1253"/>
        <v>0.975383829038461+0.520025917188482i</v>
      </c>
      <c r="AE2390" t="str">
        <f t="shared" si="1254"/>
        <v>-0.0125703027324584-0.00820972107221244i</v>
      </c>
      <c r="AF2390" t="str">
        <f t="shared" si="1255"/>
        <v>-15.0120964593196-0.773590588357237i</v>
      </c>
      <c r="AG2390" t="str">
        <f t="shared" si="1256"/>
        <v>1.09741714011157-0.169629860710816i</v>
      </c>
      <c r="AH2390" t="str">
        <f t="shared" si="1257"/>
        <v>0.143998711114283+0.143423925217392i</v>
      </c>
      <c r="AI2390">
        <f t="shared" si="1258"/>
        <v>-13.839863217404297</v>
      </c>
      <c r="AJ2390">
        <f t="shared" si="1259"/>
        <v>44.885420429877826</v>
      </c>
      <c r="AK2390"/>
      <c r="AL2390"/>
      <c r="AM2390"/>
      <c r="AN2390"/>
    </row>
    <row r="2391" spans="1:40" x14ac:dyDescent="0.25">
      <c r="A2391"/>
      <c r="B2391">
        <f t="shared" si="1225"/>
        <v>457000</v>
      </c>
      <c r="C2391" s="186" t="str">
        <f t="shared" si="1228"/>
        <v>-3.65940380909552E-07+0.00535891144325586i</v>
      </c>
      <c r="D2391" s="158" t="str">
        <f t="shared" si="1229"/>
        <v>-5.95700876254888+0.0410849877316283i</v>
      </c>
      <c r="E2391" t="str">
        <f t="shared" si="1230"/>
        <v>2870</v>
      </c>
      <c r="F2391" t="str">
        <f t="shared" si="1231"/>
        <v>0.777000777000777</v>
      </c>
      <c r="G2391" t="str">
        <f t="shared" si="1226"/>
        <v>0.777000777000777</v>
      </c>
      <c r="H2391" t="str">
        <f t="shared" si="1232"/>
        <v>9.05542978574961+0.813015912212687i</v>
      </c>
      <c r="I2391" t="str">
        <f t="shared" si="1233"/>
        <v>1794.63480336317i</v>
      </c>
      <c r="J2391" t="str">
        <f t="shared" si="1227"/>
        <v>-2753.8699932811+388.137872440016i</v>
      </c>
      <c r="K2391" t="str">
        <f t="shared" si="1234"/>
        <v>0.0900601398954951-0.638984068443954i</v>
      </c>
      <c r="L2391" t="str">
        <f t="shared" si="1235"/>
        <v>0.00662595367669157-0.039413511088997i</v>
      </c>
      <c r="M2391" t="str">
        <f t="shared" si="1236"/>
        <v>0.0966860935721867-0.678397579532951i</v>
      </c>
      <c r="N2391" t="str">
        <f t="shared" si="1237"/>
        <v>-2.02675374168307i</v>
      </c>
      <c r="O2391" t="str">
        <f t="shared" si="1238"/>
        <v>-0.44032212074124-0.897839868788381i</v>
      </c>
      <c r="P2391" t="str">
        <f t="shared" si="1239"/>
        <v>1.44032212074124+0.897839868788381i</v>
      </c>
      <c r="Q2391" t="str">
        <f t="shared" si="1240"/>
        <v>-1.44032212074124+1.12891387289469i</v>
      </c>
      <c r="R2391" t="str">
        <f t="shared" si="1241"/>
        <v>-0.316796672364028-0.871663365456676i</v>
      </c>
      <c r="S2391" t="str">
        <f t="shared" si="1242"/>
        <v>0.209207134373419i</v>
      </c>
      <c r="T2391" t="str">
        <f t="shared" si="1243"/>
        <v>0.182358194825481-0.0662761240043132i</v>
      </c>
      <c r="U2391" t="str">
        <f t="shared" si="1244"/>
        <v>0.0000499999999999999-0.00052766707476923i</v>
      </c>
      <c r="V2391" t="str">
        <f t="shared" si="1245"/>
        <v>3.33333333333333E-06-0.000580433782246155i</v>
      </c>
      <c r="W2391" t="str">
        <f t="shared" si="1246"/>
        <v>0.0000144484475972243-0.000276942041184609i</v>
      </c>
      <c r="X2391" t="str">
        <f t="shared" si="1247"/>
        <v>0.0000158919995119205-0.000276783369742891i</v>
      </c>
      <c r="Y2391" t="str">
        <f t="shared" si="1248"/>
        <v>0.009+0.287141568538107i</v>
      </c>
      <c r="Z2391" t="str">
        <f t="shared" si="1249"/>
        <v>-0.0134703101435286-0.00119894414512751i</v>
      </c>
      <c r="AA2391" t="str">
        <f t="shared" si="1250"/>
        <v>1.53233415145819-48.7553208476762i</v>
      </c>
      <c r="AB2391" t="str">
        <f t="shared" si="1251"/>
        <v>1.25970536704386-0.457826363081721i</v>
      </c>
      <c r="AC2391" t="str">
        <f t="shared" si="1252"/>
        <v>0.811207694430375-0.898846514507955i</v>
      </c>
      <c r="AD2391" t="str">
        <f t="shared" si="1253"/>
        <v>0.977772823136174+0.519030248191229i</v>
      </c>
      <c r="AE2391" t="str">
        <f t="shared" si="1254"/>
        <v>-0.0125486149003448-0.00816379341857238i</v>
      </c>
      <c r="AF2391" t="str">
        <f t="shared" si="1255"/>
        <v>-15.0124385482985-0.771930924481059i</v>
      </c>
      <c r="AG2391" t="str">
        <f t="shared" si="1256"/>
        <v>1.09702961470949-0.169692205758181i</v>
      </c>
      <c r="AH2391" t="str">
        <f t="shared" si="1257"/>
        <v>0.143888943917964+0.142805573427881i</v>
      </c>
      <c r="AI2391">
        <f t="shared" si="1258"/>
        <v>-13.861850187338431</v>
      </c>
      <c r="AJ2391">
        <f t="shared" si="1259"/>
        <v>44.783489890733115</v>
      </c>
      <c r="AK2391"/>
      <c r="AL2391"/>
      <c r="AM2391"/>
      <c r="AN2391"/>
    </row>
    <row r="2392" spans="1:40" x14ac:dyDescent="0.25">
      <c r="A2392"/>
      <c r="B2392">
        <f t="shared" si="1225"/>
        <v>458000</v>
      </c>
      <c r="C2392" s="186" t="str">
        <f t="shared" si="1228"/>
        <v>-3.64344132520991E-07+0.0053472107633575i</v>
      </c>
      <c r="D2392" s="158" t="str">
        <f t="shared" si="1229"/>
        <v>-5.95700875031097+0.0409952825190742i</v>
      </c>
      <c r="E2392" t="str">
        <f t="shared" si="1230"/>
        <v>2870</v>
      </c>
      <c r="F2392" t="str">
        <f t="shared" si="1231"/>
        <v>0.777000777000777</v>
      </c>
      <c r="G2392" t="str">
        <f t="shared" si="1226"/>
        <v>0.777000777000777</v>
      </c>
      <c r="H2392" t="str">
        <f t="shared" si="1232"/>
        <v>9.05576967623804+0.811273577160089i</v>
      </c>
      <c r="I2392" t="str">
        <f t="shared" si="1233"/>
        <v>1798.56179418016i</v>
      </c>
      <c r="J2392" t="str">
        <f t="shared" si="1227"/>
        <v>-2765.93950782918+388.987189447543i</v>
      </c>
      <c r="K2392" t="str">
        <f t="shared" si="1234"/>
        <v>0.0896746340411359-0.637642112319357i</v>
      </c>
      <c r="L2392" t="str">
        <f t="shared" si="1235"/>
        <v>0.00659784200200412-0.0393321710286669i</v>
      </c>
      <c r="M2392" t="str">
        <f t="shared" si="1236"/>
        <v>0.09627247604314-0.676974283348024i</v>
      </c>
      <c r="N2392" t="str">
        <f t="shared" si="1237"/>
        <v>-2.03118865140229i</v>
      </c>
      <c r="O2392" t="str">
        <f t="shared" si="1238"/>
        <v>-0.444299616234863-0.895878256803654i</v>
      </c>
      <c r="P2392" t="str">
        <f t="shared" si="1239"/>
        <v>1.44429961623486+0.895878256803654i</v>
      </c>
      <c r="Q2392" t="str">
        <f t="shared" si="1240"/>
        <v>-1.44429961623486+1.13531039459864i</v>
      </c>
      <c r="R2392" t="str">
        <f t="shared" si="1241"/>
        <v>-0.316718019100438-0.869245897411442i</v>
      </c>
      <c r="S2392" t="str">
        <f t="shared" si="1242"/>
        <v>0.209664918037256i</v>
      </c>
      <c r="T2392" t="str">
        <f t="shared" si="1243"/>
        <v>0.182250369834991-0.0664046575156154i</v>
      </c>
      <c r="U2392" t="str">
        <f t="shared" si="1244"/>
        <v>0.0000499999999999999-0.000526514963252266i</v>
      </c>
      <c r="V2392" t="str">
        <f t="shared" si="1245"/>
        <v>3.33333333333333E-06-0.000579166459577494i</v>
      </c>
      <c r="W2392" t="str">
        <f t="shared" si="1246"/>
        <v>0.0000144483329411809-0.00027633974123361i</v>
      </c>
      <c r="X2392" t="str">
        <f t="shared" si="1247"/>
        <v>0.0000158855958585194-0.000276181448888534i</v>
      </c>
      <c r="Y2392" t="str">
        <f t="shared" si="1248"/>
        <v>0.009+0.287769887068825i</v>
      </c>
      <c r="Z2392" t="str">
        <f t="shared" si="1249"/>
        <v>-0.0134116806868287-0.00119417056453321i</v>
      </c>
      <c r="AA2392" t="str">
        <f t="shared" si="1250"/>
        <v>1.52564272276264-48.6488737191384i</v>
      </c>
      <c r="AB2392" t="str">
        <f t="shared" si="1251"/>
        <v>1.2589605268169-0.4587142549266i</v>
      </c>
      <c r="AC2392" t="str">
        <f t="shared" si="1252"/>
        <v>0.810665493166781-0.89644545752339i</v>
      </c>
      <c r="AD2392" t="str">
        <f t="shared" si="1253"/>
        <v>0.980158151330505+0.518023859443784i</v>
      </c>
      <c r="AE2392" t="str">
        <f t="shared" si="1254"/>
        <v>-0.0125269593035634-0.00811804660392483i</v>
      </c>
      <c r="AF2392" t="str">
        <f t="shared" si="1255"/>
        <v>-15.012778426549-0.770278294641015i</v>
      </c>
      <c r="AG2392" t="str">
        <f t="shared" si="1256"/>
        <v>1.09664186746978-0.169753640286892i</v>
      </c>
      <c r="AH2392" t="str">
        <f t="shared" si="1257"/>
        <v>0.143779084464071+0.142189266506093i</v>
      </c>
      <c r="AI2392">
        <f t="shared" si="1258"/>
        <v>-13.883806310048092</v>
      </c>
      <c r="AJ2392">
        <f t="shared" si="1259"/>
        <v>44.681472021459008</v>
      </c>
      <c r="AK2392"/>
      <c r="AL2392"/>
      <c r="AM2392"/>
      <c r="AN2392"/>
    </row>
    <row r="2393" spans="1:40" x14ac:dyDescent="0.25">
      <c r="A2393"/>
      <c r="B2393">
        <f t="shared" ref="B2393:B2456" si="1260">B2392+1000</f>
        <v>459000</v>
      </c>
      <c r="C2393" s="186" t="str">
        <f t="shared" si="1228"/>
        <v>-3.62758305759313E-07+0.00533556106681313i</v>
      </c>
      <c r="D2393" s="158" t="str">
        <f t="shared" si="1229"/>
        <v>-5.95700873815297+0.0409059681789007i</v>
      </c>
      <c r="E2393" t="str">
        <f t="shared" si="1230"/>
        <v>2870</v>
      </c>
      <c r="F2393" t="str">
        <f t="shared" si="1231"/>
        <v>0.777000777000777</v>
      </c>
      <c r="G2393" t="str">
        <f t="shared" si="1226"/>
        <v>0.777000777000777</v>
      </c>
      <c r="H2393" t="str">
        <f t="shared" si="1232"/>
        <v>9.05610737486703+0.80953862286707i</v>
      </c>
      <c r="I2393" t="str">
        <f t="shared" si="1233"/>
        <v>1802.48878499714i</v>
      </c>
      <c r="J2393" t="str">
        <f t="shared" si="1227"/>
        <v>-2778.03540382982+389.83650645507i</v>
      </c>
      <c r="K2393" t="str">
        <f t="shared" si="1234"/>
        <v>0.0892915825803173-0.636305665489809i</v>
      </c>
      <c r="L2393" t="str">
        <f t="shared" si="1235"/>
        <v>0.00656990718703564-0.0392511557882582i</v>
      </c>
      <c r="M2393" t="str">
        <f t="shared" si="1236"/>
        <v>0.0958614897673529-0.675556821278067i</v>
      </c>
      <c r="N2393" t="str">
        <f t="shared" si="1237"/>
        <v>-2.03562356112151i</v>
      </c>
      <c r="O2393" t="str">
        <f t="shared" si="1238"/>
        <v>-0.448268373069476-0.893899024334206i</v>
      </c>
      <c r="P2393" t="str">
        <f t="shared" si="1239"/>
        <v>1.44826837306948+0.893899024334206i</v>
      </c>
      <c r="Q2393" t="str">
        <f t="shared" si="1240"/>
        <v>-1.44826837306948+1.1417245367873i</v>
      </c>
      <c r="R2393" t="str">
        <f t="shared" si="1241"/>
        <v>-0.316639136111076-0.866837748226604i</v>
      </c>
      <c r="S2393" t="str">
        <f t="shared" si="1242"/>
        <v>0.210122701701092i</v>
      </c>
      <c r="T2393" t="str">
        <f t="shared" si="1243"/>
        <v>0.182142289593865-0.0665330707439591i</v>
      </c>
      <c r="U2393" t="str">
        <f t="shared" si="1244"/>
        <v>0.0000500000000000001-0.000525367871829061i</v>
      </c>
      <c r="V2393" t="str">
        <f t="shared" si="1245"/>
        <v>3.33333333333333E-06-0.000577904659011965i</v>
      </c>
      <c r="W2393" t="str">
        <f t="shared" si="1246"/>
        <v>0.0000144482180368528-0.000275740070819379i</v>
      </c>
      <c r="X2393" t="str">
        <f t="shared" si="1247"/>
        <v>0.0000158792330153739-0.000275582155705543i</v>
      </c>
      <c r="Y2393" t="str">
        <f t="shared" si="1248"/>
        <v>0.009+0.288398205599543i</v>
      </c>
      <c r="Z2393" t="str">
        <f t="shared" si="1249"/>
        <v>-0.0133534338972016-0.00118943179637284i</v>
      </c>
      <c r="AA2393" t="str">
        <f t="shared" si="1250"/>
        <v>1.51899504455055-48.5428903740671i</v>
      </c>
      <c r="AB2393" t="str">
        <f t="shared" si="1251"/>
        <v>1.2582139233536-0.45960131587332i</v>
      </c>
      <c r="AC2393" t="str">
        <f t="shared" si="1252"/>
        <v>0.810127457132105-0.894053065387216i</v>
      </c>
      <c r="AD2393" t="str">
        <f t="shared" si="1253"/>
        <v>0.982539766221726+0.517006762694815i</v>
      </c>
      <c r="AE2393" t="str">
        <f t="shared" si="1254"/>
        <v>-0.0125053355371248-0.00807247966919629i</v>
      </c>
      <c r="AF2393" t="str">
        <f t="shared" si="1255"/>
        <v>-15.01311611302-0.768632654688169i</v>
      </c>
      <c r="AG2393" t="str">
        <f t="shared" si="1256"/>
        <v>1.0962539018172-0.169814161806575i</v>
      </c>
      <c r="AH2393" t="str">
        <f t="shared" si="1257"/>
        <v>0.14366913012535+0.141574991430133i</v>
      </c>
      <c r="AI2393">
        <f t="shared" si="1258"/>
        <v>-13.905731823540366</v>
      </c>
      <c r="AJ2393">
        <f t="shared" si="1259"/>
        <v>44.579366779983516</v>
      </c>
      <c r="AK2393"/>
      <c r="AL2393"/>
      <c r="AM2393"/>
      <c r="AN2393"/>
    </row>
    <row r="2394" spans="1:40" x14ac:dyDescent="0.25">
      <c r="A2394"/>
      <c r="B2394">
        <f t="shared" si="1260"/>
        <v>460000</v>
      </c>
      <c r="C2394" s="186" t="str">
        <f t="shared" si="1228"/>
        <v>-3.61182810100247E-07+0.0053239620211226i</v>
      </c>
      <c r="D2394" s="158" t="str">
        <f t="shared" si="1229"/>
        <v>-5.95700872607417+0.04081704216194i</v>
      </c>
      <c r="E2394" t="str">
        <f t="shared" si="1230"/>
        <v>2870</v>
      </c>
      <c r="F2394" t="str">
        <f t="shared" si="1231"/>
        <v>0.777000777000777</v>
      </c>
      <c r="G2394" t="str">
        <f t="shared" si="1226"/>
        <v>0.777000777000777</v>
      </c>
      <c r="H2394" t="str">
        <f t="shared" si="1232"/>
        <v>9.05644290038407+0.807811003000017i</v>
      </c>
      <c r="I2394" t="str">
        <f t="shared" si="1233"/>
        <v>1806.41577581413i</v>
      </c>
      <c r="J2394" t="str">
        <f t="shared" si="1227"/>
        <v>-2790.15768128303+390.685823462598i</v>
      </c>
      <c r="K2394" t="str">
        <f t="shared" si="1234"/>
        <v>0.0889109648551254-0.634974694863897i</v>
      </c>
      <c r="L2394" t="str">
        <f t="shared" si="1235"/>
        <v>0.00654214776544833-0.0391704634942842i</v>
      </c>
      <c r="M2394" t="str">
        <f t="shared" si="1236"/>
        <v>0.0954531126205737-0.674145158358181i</v>
      </c>
      <c r="N2394" t="str">
        <f t="shared" si="1237"/>
        <v>-2.04005847084073i</v>
      </c>
      <c r="O2394" t="str">
        <f t="shared" si="1238"/>
        <v>-0.452228313186016-0.891902210308356i</v>
      </c>
      <c r="P2394" t="str">
        <f t="shared" si="1239"/>
        <v>1.45222831318602+0.891902210308356i</v>
      </c>
      <c r="Q2394" t="str">
        <f t="shared" si="1240"/>
        <v>-1.45222831318602+1.14815626053237i</v>
      </c>
      <c r="R2394" t="str">
        <f t="shared" si="1241"/>
        <v>-0.316560022969377-0.864438856560232i</v>
      </c>
      <c r="S2394" t="str">
        <f t="shared" si="1242"/>
        <v>0.210580485364929i</v>
      </c>
      <c r="T2394" t="str">
        <f t="shared" si="1243"/>
        <v>0.182033953982758-0.0666613632840245i</v>
      </c>
      <c r="U2394" t="str">
        <f t="shared" si="1244"/>
        <v>0.00005-0.000524225767759867i</v>
      </c>
      <c r="V2394" t="str">
        <f t="shared" si="1245"/>
        <v>3.33333333333333E-06-0.000576648344535851i</v>
      </c>
      <c r="W2394" t="str">
        <f t="shared" si="1246"/>
        <v>0.0000144481028842551-0.000275143012792448i</v>
      </c>
      <c r="X2394" t="str">
        <f t="shared" si="1247"/>
        <v>0.0000158729106258733-0.000274985473058467i</v>
      </c>
      <c r="Y2394" t="str">
        <f t="shared" si="1248"/>
        <v>0.009+0.289026524130261i</v>
      </c>
      <c r="Z2394" t="str">
        <f t="shared" si="1249"/>
        <v>-0.0132955664519446-0.00118472749187273i</v>
      </c>
      <c r="AA2394" t="str">
        <f t="shared" si="1250"/>
        <v>1.51239073611176-48.4373677881462i</v>
      </c>
      <c r="AB2394" t="str">
        <f t="shared" si="1251"/>
        <v>1.25746555582954-0.460487543121987i</v>
      </c>
      <c r="AC2394" t="str">
        <f t="shared" si="1252"/>
        <v>0.809593553637148-0.891669285578658i</v>
      </c>
      <c r="AD2394" t="str">
        <f t="shared" si="1253"/>
        <v>0.984917620432465+0.515978969899363i</v>
      </c>
      <c r="AE2394" t="str">
        <f t="shared" si="1254"/>
        <v>-0.0124837432012831-0.00802709166425914i</v>
      </c>
      <c r="AF2394" t="str">
        <f t="shared" si="1255"/>
        <v>-15.0134516264582-0.766993960838077i</v>
      </c>
      <c r="AG2394" t="str">
        <f t="shared" si="1256"/>
        <v>1.0958657211838-0.169873767852268i</v>
      </c>
      <c r="AH2394" t="str">
        <f t="shared" si="1257"/>
        <v>0.143559078293774+0.140962735305589i</v>
      </c>
      <c r="AI2394">
        <f t="shared" si="1258"/>
        <v>-13.927626964691411</v>
      </c>
      <c r="AJ2394">
        <f t="shared" si="1259"/>
        <v>44.477174123818436</v>
      </c>
      <c r="AK2394"/>
      <c r="AL2394"/>
      <c r="AM2394"/>
      <c r="AN2394"/>
    </row>
    <row r="2395" spans="1:40" x14ac:dyDescent="0.25">
      <c r="A2395"/>
      <c r="B2395">
        <f t="shared" si="1260"/>
        <v>461000</v>
      </c>
      <c r="C2395" s="186" t="str">
        <f t="shared" si="1228"/>
        <v>-3.59617556000286E-07+0.00531241329667081i</v>
      </c>
      <c r="D2395" s="158" t="str">
        <f t="shared" si="1229"/>
        <v>-5.95700871407389+0.0407285019411429i</v>
      </c>
      <c r="E2395" t="str">
        <f t="shared" si="1230"/>
        <v>2870</v>
      </c>
      <c r="F2395" t="str">
        <f t="shared" si="1231"/>
        <v>0.777000777000777</v>
      </c>
      <c r="G2395" t="str">
        <f t="shared" si="1226"/>
        <v>0.777000777000777</v>
      </c>
      <c r="H2395" t="str">
        <f t="shared" si="1232"/>
        <v>9.05677627133728+0.806090671608251i</v>
      </c>
      <c r="I2395" t="str">
        <f t="shared" si="1233"/>
        <v>1810.34276663112i</v>
      </c>
      <c r="J2395" t="str">
        <f t="shared" si="1227"/>
        <v>-2802.30634018881+391.535140470125i</v>
      </c>
      <c r="K2395" t="str">
        <f t="shared" si="1234"/>
        <v>0.0885327604231074-0.633649167607782i</v>
      </c>
      <c r="L2395" t="str">
        <f t="shared" si="1235"/>
        <v>0.00651456228591958-0.0390900922870113i</v>
      </c>
      <c r="M2395" t="str">
        <f t="shared" si="1236"/>
        <v>0.095047322709027-0.672739259894793i</v>
      </c>
      <c r="N2395" t="str">
        <f t="shared" si="1237"/>
        <v>-2.04449338055994i</v>
      </c>
      <c r="O2395" t="str">
        <f t="shared" si="1238"/>
        <v>-0.456179358698818-0.88988785400023i</v>
      </c>
      <c r="P2395" t="str">
        <f t="shared" si="1239"/>
        <v>1.45617935869882+0.88988785400023i</v>
      </c>
      <c r="Q2395" t="str">
        <f t="shared" si="1240"/>
        <v>-1.45617935869882+1.15460552655971i</v>
      </c>
      <c r="R2395" t="str">
        <f t="shared" si="1241"/>
        <v>-0.31648067924731-0.862049161602062i</v>
      </c>
      <c r="S2395" t="str">
        <f t="shared" si="1242"/>
        <v>0.211038269028767i</v>
      </c>
      <c r="T2395" t="str">
        <f t="shared" si="1243"/>
        <v>0.181925362882199-0.0667895347294007i</v>
      </c>
      <c r="U2395" t="str">
        <f t="shared" si="1244"/>
        <v>0.00005-0.000523088618589021i</v>
      </c>
      <c r="V2395" t="str">
        <f t="shared" si="1245"/>
        <v>3.33333333333333E-06-0.000575397480447924i</v>
      </c>
      <c r="W2395" t="str">
        <f t="shared" si="1246"/>
        <v>0.0000144479874834031-0.000274548550152156i</v>
      </c>
      <c r="X2395" t="str">
        <f t="shared" si="1247"/>
        <v>0.0000158666283372705-0.000274391383960516i</v>
      </c>
      <c r="Y2395" t="str">
        <f t="shared" si="1248"/>
        <v>0.009+0.289654842660979i</v>
      </c>
      <c r="Z2395" t="str">
        <f t="shared" si="1249"/>
        <v>-0.0132380750643377-0.00118005730660388i</v>
      </c>
      <c r="AA2395" t="str">
        <f t="shared" si="1250"/>
        <v>1.50582942086966-48.3323029632967i</v>
      </c>
      <c r="AB2395" t="str">
        <f t="shared" si="1251"/>
        <v>1.25671542341944-0.46137293386517i</v>
      </c>
      <c r="AC2395" t="str">
        <f t="shared" si="1252"/>
        <v>0.809063750339215-0.889294065983859i</v>
      </c>
      <c r="AD2395" t="str">
        <f t="shared" si="1253"/>
        <v>0.987291666608657+0.514940493218919i</v>
      </c>
      <c r="AE2395" t="str">
        <f t="shared" si="1254"/>
        <v>-0.0124621819014712-0.00798188164782977i</v>
      </c>
      <c r="AF2395" t="str">
        <f t="shared" si="1255"/>
        <v>-15.0137849854112-0.765362169667108i</v>
      </c>
      <c r="AG2395" t="str">
        <f t="shared" si="1256"/>
        <v>1.09547732900888-0.169932455984313i</v>
      </c>
      <c r="AH2395" t="str">
        <f t="shared" si="1257"/>
        <v>0.143448926380335+0.140352485364203i</v>
      </c>
      <c r="AI2395">
        <f t="shared" si="1258"/>
        <v>-13.949491969258151</v>
      </c>
      <c r="AJ2395">
        <f t="shared" si="1259"/>
        <v>44.374894010070214</v>
      </c>
      <c r="AK2395"/>
      <c r="AL2395"/>
      <c r="AM2395"/>
      <c r="AN2395"/>
    </row>
    <row r="2396" spans="1:40" x14ac:dyDescent="0.25">
      <c r="A2396"/>
      <c r="B2396">
        <f t="shared" si="1260"/>
        <v>462000</v>
      </c>
      <c r="C2396" s="186" t="str">
        <f t="shared" si="1228"/>
        <v>-3.58062454883955E-07+0.00530091456669647i</v>
      </c>
      <c r="D2396" s="158" t="str">
        <f t="shared" si="1229"/>
        <v>-5.95700870215145+0.0406403450113396i</v>
      </c>
      <c r="E2396" t="str">
        <f t="shared" si="1230"/>
        <v>2870</v>
      </c>
      <c r="F2396" t="str">
        <f t="shared" si="1231"/>
        <v>0.777000777000777</v>
      </c>
      <c r="G2396" t="str">
        <f t="shared" si="1226"/>
        <v>0.777000777000777</v>
      </c>
      <c r="H2396" t="str">
        <f t="shared" si="1232"/>
        <v>9.05710750607793+0.804377583120064i</v>
      </c>
      <c r="I2396" t="str">
        <f t="shared" si="1233"/>
        <v>1814.26975744811i</v>
      </c>
      <c r="J2396" t="str">
        <f t="shared" si="1227"/>
        <v>-2814.48138054715+392.384457477652i</v>
      </c>
      <c r="K2396" t="str">
        <f t="shared" si="1234"/>
        <v>0.0881569490546027-0.632329051142792i</v>
      </c>
      <c r="L2396" t="str">
        <f t="shared" si="1235"/>
        <v>0.00648714931195973-0.0390100403203411i</v>
      </c>
      <c r="M2396" t="str">
        <f t="shared" si="1236"/>
        <v>0.0946440983665624-0.671339091463133i</v>
      </c>
      <c r="N2396" t="str">
        <f t="shared" si="1237"/>
        <v>-2.04892829027916i</v>
      </c>
      <c r="O2396" t="str">
        <f t="shared" si="1238"/>
        <v>-0.460121431897189-0.887855995028969i</v>
      </c>
      <c r="P2396" t="str">
        <f t="shared" si="1239"/>
        <v>1.46012143189719+0.887855995028969i</v>
      </c>
      <c r="Q2396" t="str">
        <f t="shared" si="1240"/>
        <v>-1.46012143189719+1.16107229525019i</v>
      </c>
      <c r="R2396" t="str">
        <f t="shared" si="1241"/>
        <v>-0.316401104515358-0.85966860306773i</v>
      </c>
      <c r="S2396" t="str">
        <f t="shared" si="1242"/>
        <v>0.211496052692602i</v>
      </c>
      <c r="T2396" t="str">
        <f t="shared" si="1243"/>
        <v>0.181816516172588-0.0669175846725776i</v>
      </c>
      <c r="U2396" t="str">
        <f t="shared" si="1244"/>
        <v>0.00005-0.000521956392141858i</v>
      </c>
      <c r="V2396" t="str">
        <f t="shared" si="1245"/>
        <v>3.33333333333333E-06-0.000574152031356044i</v>
      </c>
      <c r="W2396" t="str">
        <f t="shared" si="1246"/>
        <v>0.0000144478718343119-0.000273956666045022i</v>
      </c>
      <c r="X2396" t="str">
        <f t="shared" si="1247"/>
        <v>0.0000158603858006318-0.000273799871571944i</v>
      </c>
      <c r="Y2396" t="str">
        <f t="shared" si="1248"/>
        <v>0.009+0.290283161191697i</v>
      </c>
      <c r="Z2396" t="str">
        <f t="shared" si="1249"/>
        <v>-0.0131809564831769-0.00117542090041776i</v>
      </c>
      <c r="AA2396" t="str">
        <f t="shared" si="1250"/>
        <v>1.49931072632748-48.2276929273935i</v>
      </c>
      <c r="AB2396" t="str">
        <f t="shared" si="1251"/>
        <v>1.2559635252971-0.462257485287847i</v>
      </c>
      <c r="AC2396" t="str">
        <f t="shared" si="1252"/>
        <v>0.808538015237857-0.886927354892051i</v>
      </c>
      <c r="AD2396" t="str">
        <f t="shared" si="1253"/>
        <v>0.989661857420387+0.513891345021468i</v>
      </c>
      <c r="AE2396" t="str">
        <f t="shared" si="1254"/>
        <v>-0.0124406512482361-0.00793684868736741i</v>
      </c>
      <c r="AF2396" t="str">
        <f t="shared" si="1255"/>
        <v>-15.0141162082294-0.763737238108724i</v>
      </c>
      <c r="AG2396" t="str">
        <f t="shared" si="1256"/>
        <v>1.09508872873891-0.169990223788238i</v>
      </c>
      <c r="AH2396" t="str">
        <f t="shared" si="1257"/>
        <v>0.143338671814841+0.139744228962536i</v>
      </c>
      <c r="AI2396">
        <f t="shared" si="1258"/>
        <v>-13.971327071890521</v>
      </c>
      <c r="AJ2396">
        <f t="shared" si="1259"/>
        <v>44.272526395445816</v>
      </c>
      <c r="AK2396"/>
      <c r="AL2396"/>
      <c r="AM2396"/>
      <c r="AN2396"/>
    </row>
    <row r="2397" spans="1:40" x14ac:dyDescent="0.25">
      <c r="A2397"/>
      <c r="B2397">
        <f t="shared" si="1260"/>
        <v>463000</v>
      </c>
      <c r="C2397" s="186" t="str">
        <f t="shared" si="1228"/>
        <v>-3.56517419131291E-07+0.00528946550726131i</v>
      </c>
      <c r="D2397" s="158" t="str">
        <f t="shared" si="1229"/>
        <v>-5.95700869030617+0.0405525688890034i</v>
      </c>
      <c r="E2397" t="str">
        <f t="shared" si="1230"/>
        <v>2870</v>
      </c>
      <c r="F2397" t="str">
        <f t="shared" si="1231"/>
        <v>0.777000777000777</v>
      </c>
      <c r="G2397" t="str">
        <f t="shared" si="1226"/>
        <v>0.777000777000777</v>
      </c>
      <c r="H2397" t="str">
        <f t="shared" si="1232"/>
        <v>9.05743662276289+0.802671692338926i</v>
      </c>
      <c r="I2397" t="str">
        <f t="shared" si="1233"/>
        <v>1818.19674826509i</v>
      </c>
      <c r="J2397" t="str">
        <f t="shared" si="1227"/>
        <v>-2826.68280235805+393.23377448518i</v>
      </c>
      <c r="K2397" t="str">
        <f t="shared" si="1234"/>
        <v>0.0877835107301046-0.631014313143012i</v>
      </c>
      <c r="L2397" t="str">
        <f t="shared" si="1235"/>
        <v>0.00645990742173252-0.0389303057616926i</v>
      </c>
      <c r="M2397" t="str">
        <f t="shared" si="1236"/>
        <v>0.0942434181518371-0.669944618904705i</v>
      </c>
      <c r="N2397" t="str">
        <f t="shared" si="1237"/>
        <v>-2.05336319999838i</v>
      </c>
      <c r="O2397" t="str">
        <f t="shared" si="1238"/>
        <v>-0.464054455246879-0.885806673357975i</v>
      </c>
      <c r="P2397" t="str">
        <f t="shared" si="1239"/>
        <v>1.46405445524688+0.885806673357975i</v>
      </c>
      <c r="Q2397" t="str">
        <f t="shared" si="1240"/>
        <v>-1.46405445524688+1.16755652664041i</v>
      </c>
      <c r="R2397" t="str">
        <f t="shared" si="1241"/>
        <v>-0.316321298342496-0.857297121193129i</v>
      </c>
      <c r="S2397" t="str">
        <f t="shared" si="1242"/>
        <v>0.211953836356439i</v>
      </c>
      <c r="T2397" t="str">
        <f t="shared" si="1243"/>
        <v>0.181707413734215-0.0670455127049417i</v>
      </c>
      <c r="U2397" t="str">
        <f t="shared" si="1244"/>
        <v>0.0000499999999999999-0.000520829056521681i</v>
      </c>
      <c r="V2397" t="str">
        <f t="shared" si="1245"/>
        <v>3.33333333333333E-06-0.000572911962173849i</v>
      </c>
      <c r="W2397" t="str">
        <f t="shared" si="1246"/>
        <v>0.0000144477559369967-0.000273367343763179i</v>
      </c>
      <c r="X2397" t="str">
        <f t="shared" si="1247"/>
        <v>0.0000158541826707876-0.000273210919198478i</v>
      </c>
      <c r="Y2397" t="str">
        <f t="shared" si="1248"/>
        <v>0.009+0.290911479722415i</v>
      </c>
      <c r="Z2397" t="str">
        <f t="shared" si="1249"/>
        <v>-0.0131242074923155-0.00117081793738338i</v>
      </c>
      <c r="AA2397" t="str">
        <f t="shared" si="1250"/>
        <v>1.49283428401527-48.1235347339834i</v>
      </c>
      <c r="AB2397" t="str">
        <f t="shared" si="1251"/>
        <v>1.25520986063559-0.46314119456737i</v>
      </c>
      <c r="AC2397" t="str">
        <f t="shared" si="1252"/>
        <v>0.808016316670683-0.884569100991892i</v>
      </c>
      <c r="AD2397" t="str">
        <f t="shared" si="1253"/>
        <v>0.992028145562768+0.51283153788171i</v>
      </c>
      <c r="AE2397" t="str">
        <f t="shared" si="1254"/>
        <v>-0.0124191508571749-0.00789199185897687i</v>
      </c>
      <c r="AF2397" t="str">
        <f t="shared" si="1255"/>
        <v>-15.0144453130691-0.762119123449923i</v>
      </c>
      <c r="AG2397" t="str">
        <f t="shared" si="1256"/>
        <v>1.09469992382746-0.170047068874626i</v>
      </c>
      <c r="AH2397" t="str">
        <f t="shared" si="1257"/>
        <v>0.143228312045697+0.139137953580688i</v>
      </c>
      <c r="AI2397">
        <f t="shared" si="1258"/>
        <v>-13.993132506143063</v>
      </c>
      <c r="AJ2397">
        <f t="shared" si="1259"/>
        <v>44.170071236269806</v>
      </c>
      <c r="AK2397"/>
      <c r="AL2397"/>
      <c r="AM2397"/>
      <c r="AN2397"/>
    </row>
    <row r="2398" spans="1:40" x14ac:dyDescent="0.25">
      <c r="A2398"/>
      <c r="B2398">
        <f t="shared" si="1260"/>
        <v>464000</v>
      </c>
      <c r="C2398" s="186" t="str">
        <f t="shared" si="1228"/>
        <v>-3.54982362065486E-07+0.0052780657972196i</v>
      </c>
      <c r="D2398" s="158" t="str">
        <f t="shared" si="1229"/>
        <v>-5.9570086785374+0.040465171112017i</v>
      </c>
      <c r="E2398" t="str">
        <f t="shared" si="1230"/>
        <v>2870</v>
      </c>
      <c r="F2398" t="str">
        <f t="shared" si="1231"/>
        <v>0.777000777000777</v>
      </c>
      <c r="G2398" t="str">
        <f t="shared" si="1226"/>
        <v>0.777000777000777</v>
      </c>
      <c r="H2398" t="str">
        <f t="shared" si="1232"/>
        <v>9.05776363935719+0.800972954439621i</v>
      </c>
      <c r="I2398" t="str">
        <f t="shared" si="1233"/>
        <v>1822.12373908208i</v>
      </c>
      <c r="J2398" t="str">
        <f t="shared" si="1227"/>
        <v>-2838.91060562151+394.083091492707i</v>
      </c>
      <c r="K2398" t="str">
        <f t="shared" si="1234"/>
        <v>0.0874124256376661-0.629704921532936i</v>
      </c>
      <c r="L2398" t="str">
        <f t="shared" si="1235"/>
        <v>0.00643283520787772-0.0388508867918862i</v>
      </c>
      <c r="M2398" t="str">
        <f t="shared" si="1236"/>
        <v>0.0938452608455438-0.668555808324822i</v>
      </c>
      <c r="N2398" t="str">
        <f t="shared" si="1237"/>
        <v>-2.0577981097176i</v>
      </c>
      <c r="O2398" t="str">
        <f t="shared" si="1238"/>
        <v>-0.467978351391643-0.883739929294111i</v>
      </c>
      <c r="P2398" t="str">
        <f t="shared" si="1239"/>
        <v>1.46797835139164+0.883739929294111i</v>
      </c>
      <c r="Q2398" t="str">
        <f t="shared" si="1240"/>
        <v>-1.46797835139164+1.17405818042349i</v>
      </c>
      <c r="R2398" t="str">
        <f t="shared" si="1241"/>
        <v>-0.316241260296213-0.854934656728795i</v>
      </c>
      <c r="S2398" t="str">
        <f t="shared" si="1242"/>
        <v>0.212411620020276i</v>
      </c>
      <c r="T2398" t="str">
        <f t="shared" si="1243"/>
        <v>0.181598055447242-0.0671733184167724i</v>
      </c>
      <c r="U2398" t="str">
        <f t="shared" si="1244"/>
        <v>0.0000499999999999999-0.000519706580106763i</v>
      </c>
      <c r="V2398" t="str">
        <f t="shared" si="1245"/>
        <v>3.33333333333333E-06-0.000571677238117439i</v>
      </c>
      <c r="W2398" t="str">
        <f t="shared" si="1246"/>
        <v>0.000014447639791473-0.000272780566742788i</v>
      </c>
      <c r="X2398" t="str">
        <f t="shared" si="1247"/>
        <v>0.0000158480186062839-0.00027262451028974i</v>
      </c>
      <c r="Y2398" t="str">
        <f t="shared" si="1248"/>
        <v>0.009+0.291539798253133i</v>
      </c>
      <c r="Z2398" t="str">
        <f t="shared" si="1249"/>
        <v>-0.013067824910211-0.00116624808572525i</v>
      </c>
      <c r="AA2398" t="str">
        <f t="shared" si="1250"/>
        <v>1.48639972943785-48.0198254620108i</v>
      </c>
      <c r="AB2398" t="str">
        <f t="shared" si="1251"/>
        <v>1.25445442860709-0.464024058873447i</v>
      </c>
      <c r="AC2398" t="str">
        <f t="shared" si="1252"/>
        <v>0.807498623309178-0.882219253367652i</v>
      </c>
      <c r="AD2398" t="str">
        <f t="shared" si="1253"/>
        <v>0.994390483756828+0.511761084581039i</v>
      </c>
      <c r="AE2398" t="str">
        <f t="shared" si="1254"/>
        <v>-0.0123976803488729-0.00784731024730949i</v>
      </c>
      <c r="AF2398" t="str">
        <f t="shared" si="1255"/>
        <v>-15.0147723178946-0.760507783327604i</v>
      </c>
      <c r="AG2398" t="str">
        <f t="shared" si="1256"/>
        <v>1.09431091773515-0.170102988879014i</v>
      </c>
      <c r="AH2398" t="str">
        <f t="shared" si="1257"/>
        <v>0.143117844539718+0.138533646821001i</v>
      </c>
      <c r="AI2398">
        <f t="shared" si="1258"/>
        <v>-14.014908504486559</v>
      </c>
      <c r="AJ2398">
        <f t="shared" si="1259"/>
        <v>44.067528488488854</v>
      </c>
      <c r="AK2398"/>
      <c r="AL2398"/>
      <c r="AM2398"/>
      <c r="AN2398"/>
    </row>
    <row r="2399" spans="1:40" x14ac:dyDescent="0.25">
      <c r="A2399"/>
      <c r="B2399">
        <f t="shared" si="1260"/>
        <v>465000</v>
      </c>
      <c r="C2399" s="186" t="str">
        <f t="shared" si="1228"/>
        <v>-3.53457197940737E-07+0.00526671511818814i</v>
      </c>
      <c r="D2399" s="158" t="str">
        <f t="shared" si="1229"/>
        <v>-5.95700866684448+0.0403781492394424i</v>
      </c>
      <c r="E2399" t="str">
        <f t="shared" si="1230"/>
        <v>2870</v>
      </c>
      <c r="F2399" t="str">
        <f t="shared" si="1231"/>
        <v>0.777000777000777</v>
      </c>
      <c r="G2399" t="str">
        <f t="shared" si="1226"/>
        <v>0.777000777000777</v>
      </c>
      <c r="H2399" t="str">
        <f t="shared" si="1232"/>
        <v>9.05808857363634+0.799281324964541i</v>
      </c>
      <c r="I2399" t="str">
        <f t="shared" si="1233"/>
        <v>1826.05072989907i</v>
      </c>
      <c r="J2399" t="str">
        <f t="shared" si="1227"/>
        <v>-2851.16479033754+394.932408500234i</v>
      </c>
      <c r="K2399" t="str">
        <f t="shared" si="1234"/>
        <v>0.0870436741703371-0.628400844485092i</v>
      </c>
      <c r="L2399" t="str">
        <f t="shared" si="1235"/>
        <v>0.00640593127733662-0.0387717816050279i</v>
      </c>
      <c r="M2399" t="str">
        <f t="shared" si="1236"/>
        <v>0.0934496054476737-0.66717262609012i</v>
      </c>
      <c r="N2399" t="str">
        <f t="shared" si="1237"/>
        <v>-2.06223301943682i</v>
      </c>
      <c r="O2399" t="str">
        <f t="shared" si="1238"/>
        <v>-0.471893043154753-0.881655803486908i</v>
      </c>
      <c r="P2399" t="str">
        <f t="shared" si="1239"/>
        <v>1.47189304315475+0.881655803486908i</v>
      </c>
      <c r="Q2399" t="str">
        <f t="shared" si="1240"/>
        <v>-1.47189304315475+1.18057721594991i</v>
      </c>
      <c r="R2399" t="str">
        <f t="shared" si="1241"/>
        <v>-0.316160989942491-0.852581150934378i</v>
      </c>
      <c r="S2399" t="str">
        <f t="shared" si="1242"/>
        <v>0.212869403684113i</v>
      </c>
      <c r="T2399" t="str">
        <f t="shared" si="1243"/>
        <v>0.181488441191716-0.0673010013972369i</v>
      </c>
      <c r="U2399" t="str">
        <f t="shared" si="1244"/>
        <v>0.0000499999999999999-0.000518588931547393i</v>
      </c>
      <c r="V2399" t="str">
        <f t="shared" si="1245"/>
        <v>3.33333333333333E-06-0.000570447824702135i</v>
      </c>
      <c r="W2399" t="str">
        <f t="shared" si="1246"/>
        <v>0.0000144475233977563-0.000272196318562493i</v>
      </c>
      <c r="X2399" t="str">
        <f t="shared" si="1247"/>
        <v>0.0000158418932693345-0.000272040628437699i</v>
      </c>
      <c r="Y2399" t="str">
        <f t="shared" si="1248"/>
        <v>0.009+0.292168116783851i</v>
      </c>
      <c r="Z2399" t="str">
        <f t="shared" si="1249"/>
        <v>-0.0130118055894789-0.00116171101776249i</v>
      </c>
      <c r="AA2399" t="str">
        <f t="shared" si="1250"/>
        <v>1.48000670202337-47.9165622155425i</v>
      </c>
      <c r="AB2399" t="str">
        <f t="shared" si="1251"/>
        <v>1.25369722838298-0.4649060753681i</v>
      </c>
      <c r="AC2399" t="str">
        <f t="shared" si="1252"/>
        <v>0.806984904154645-0.879877761495553i</v>
      </c>
      <c r="AD2399" t="str">
        <f t="shared" si="1253"/>
        <v>0.996748824750401+0.510679998107662i</v>
      </c>
      <c r="AE2399" t="str">
        <f t="shared" si="1254"/>
        <v>-0.0123762393488412-0.00780280294546672i</v>
      </c>
      <c r="AF2399" t="str">
        <f t="shared" si="1255"/>
        <v>-15.0150972404808-0.758903175725099i</v>
      </c>
      <c r="AG2399" t="str">
        <f t="shared" si="1256"/>
        <v>1.09392171392957-0.170157981461771i</v>
      </c>
      <c r="AH2399" t="str">
        <f t="shared" si="1257"/>
        <v>0.143007266781919+0.137931296406785i</v>
      </c>
      <c r="AI2399">
        <f t="shared" si="1258"/>
        <v>-14.036655298320191</v>
      </c>
      <c r="AJ2399">
        <f t="shared" si="1259"/>
        <v>43.964898107682572</v>
      </c>
      <c r="AK2399"/>
      <c r="AL2399"/>
      <c r="AM2399"/>
      <c r="AN2399"/>
    </row>
    <row r="2400" spans="1:40" x14ac:dyDescent="0.25">
      <c r="A2400"/>
      <c r="B2400">
        <f t="shared" si="1260"/>
        <v>466000</v>
      </c>
      <c r="C2400" s="186" t="str">
        <f t="shared" si="1228"/>
        <v>-3.51941841930279E-07+0.00525541315451669i</v>
      </c>
      <c r="D2400" s="158" t="str">
        <f t="shared" si="1229"/>
        <v>-5.95700865522675+0.0402915008512946i</v>
      </c>
      <c r="E2400" t="str">
        <f t="shared" si="1230"/>
        <v>2870</v>
      </c>
      <c r="F2400" t="str">
        <f t="shared" si="1231"/>
        <v>0.777000777000777</v>
      </c>
      <c r="G2400" t="str">
        <f t="shared" si="1226"/>
        <v>0.777000777000777</v>
      </c>
      <c r="H2400" t="str">
        <f t="shared" si="1232"/>
        <v>9.05841144318874+0.797596759819904i</v>
      </c>
      <c r="I2400" t="str">
        <f t="shared" si="1233"/>
        <v>1829.97772071605i</v>
      </c>
      <c r="J2400" t="str">
        <f t="shared" si="1227"/>
        <v>-2863.44535650614+395.781725507762i</v>
      </c>
      <c r="K2400" t="str">
        <f t="shared" si="1234"/>
        <v>0.0866772369236436-0.627102050417743i</v>
      </c>
      <c r="L2400" t="str">
        <f t="shared" si="1235"/>
        <v>0.00637919425117967-0.0386929884083957i</v>
      </c>
      <c r="M2400" t="str">
        <f t="shared" si="1236"/>
        <v>0.0930564311748233-0.665795038826139i</v>
      </c>
      <c r="N2400" t="str">
        <f t="shared" si="1237"/>
        <v>-2.06666792915604i</v>
      </c>
      <c r="O2400" t="str">
        <f t="shared" si="1238"/>
        <v>-0.475798453540518-0.879554336927771i</v>
      </c>
      <c r="P2400" t="str">
        <f t="shared" si="1239"/>
        <v>1.47579845354052+0.879554336927771i</v>
      </c>
      <c r="Q2400" t="str">
        <f t="shared" si="1240"/>
        <v>-1.47579845354052+1.18711359222827i</v>
      </c>
      <c r="R2400" t="str">
        <f t="shared" si="1241"/>
        <v>-0.316080486845803-0.850236545573193i</v>
      </c>
      <c r="S2400" t="str">
        <f t="shared" si="1242"/>
        <v>0.21332718734795i</v>
      </c>
      <c r="T2400" t="str">
        <f t="shared" si="1243"/>
        <v>0.181378570847566-0.0674285612343859i</v>
      </c>
      <c r="U2400" t="str">
        <f t="shared" si="1244"/>
        <v>0.0000500000000000001-0.000517476079762959i</v>
      </c>
      <c r="V2400" t="str">
        <f t="shared" si="1245"/>
        <v>3.33333333333333E-06-0.000569223687739254i</v>
      </c>
      <c r="W2400" t="str">
        <f t="shared" si="1246"/>
        <v>0.0000144474067558617-0.000271614582941897i</v>
      </c>
      <c r="X2400" t="str">
        <f t="shared" si="1247"/>
        <v>0.0000158358063257732-0.000271459257375148i</v>
      </c>
      <c r="Y2400" t="str">
        <f t="shared" si="1248"/>
        <v>0.009+0.292796435314569i</v>
      </c>
      <c r="Z2400" t="str">
        <f t="shared" si="1249"/>
        <v>-0.0129561464164545-0.00115720640984895i</v>
      </c>
      <c r="AA2400" t="str">
        <f t="shared" si="1250"/>
        <v>1.47365484507276-47.8137421234998i</v>
      </c>
      <c r="AB2400" t="str">
        <f t="shared" si="1251"/>
        <v>1.25293825913382-0.465787241205641i</v>
      </c>
      <c r="AC2400" t="str">
        <f t="shared" si="1252"/>
        <v>0.806475128534159-0.87754457524012i</v>
      </c>
      <c r="AD2400" t="str">
        <f t="shared" si="1253"/>
        <v>0.999103121319003+0.509588291656678i</v>
      </c>
      <c r="AE2400" t="str">
        <f t="shared" si="1254"/>
        <v>-0.0123548274874566-0.00775846905490527i</v>
      </c>
      <c r="AF2400" t="str">
        <f t="shared" si="1255"/>
        <v>-15.0154200984155-0.757305258968609i</v>
      </c>
      <c r="AG2400" t="str">
        <f t="shared" si="1256"/>
        <v>1.09353231588523-0.170212044307989i</v>
      </c>
      <c r="AH2400" t="str">
        <f t="shared" si="1257"/>
        <v>0.142896576275328+0.137330890181079i</v>
      </c>
      <c r="AI2400">
        <f t="shared" si="1258"/>
        <v>-14.058373117982416</v>
      </c>
      <c r="AJ2400">
        <f t="shared" si="1259"/>
        <v>43.862180049074105</v>
      </c>
      <c r="AK2400"/>
      <c r="AL2400"/>
      <c r="AM2400"/>
      <c r="AN2400"/>
    </row>
    <row r="2401" spans="1:40" x14ac:dyDescent="0.25">
      <c r="A2401"/>
      <c r="B2401">
        <f t="shared" si="1260"/>
        <v>467000</v>
      </c>
      <c r="C2401" s="186" t="str">
        <f t="shared" si="1228"/>
        <v>-3.50436210114578E-07+0.0052441595932586i</v>
      </c>
      <c r="D2401" s="158" t="str">
        <f t="shared" si="1229"/>
        <v>-5.95700864368357+0.040205223548316i</v>
      </c>
      <c r="E2401" t="str">
        <f t="shared" si="1230"/>
        <v>2870</v>
      </c>
      <c r="F2401" t="str">
        <f t="shared" si="1231"/>
        <v>0.777000777000777</v>
      </c>
      <c r="G2401" t="str">
        <f t="shared" si="1226"/>
        <v>0.777000777000777</v>
      </c>
      <c r="H2401" t="str">
        <f t="shared" si="1232"/>
        <v>9.05873226541806+0.79591921527215i</v>
      </c>
      <c r="I2401" t="str">
        <f t="shared" si="1233"/>
        <v>1833.90471153304i</v>
      </c>
      <c r="J2401" t="str">
        <f t="shared" si="1227"/>
        <v>-2875.7523041273+396.631042515289i</v>
      </c>
      <c r="K2401" t="str">
        <f t="shared" si="1234"/>
        <v>0.0863130946931012-0.625808507992603i</v>
      </c>
      <c r="L2401" t="str">
        <f t="shared" si="1235"/>
        <v>0.00635262276443662-0.0386145054223264i</v>
      </c>
      <c r="M2401" t="str">
        <f t="shared" si="1236"/>
        <v>0.0926657174575378-0.664423013414929i</v>
      </c>
      <c r="N2401" t="str">
        <f t="shared" si="1237"/>
        <v>-2.07110283887526i</v>
      </c>
      <c r="O2401" t="str">
        <f t="shared" si="1238"/>
        <v>-0.479694505735795-0.877435570949167i</v>
      </c>
      <c r="P2401" t="str">
        <f t="shared" si="1239"/>
        <v>1.47969450573579+0.877435570949167i</v>
      </c>
      <c r="Q2401" t="str">
        <f t="shared" si="1240"/>
        <v>-1.47969450573579+1.19366726792609i</v>
      </c>
      <c r="R2401" t="str">
        <f t="shared" si="1241"/>
        <v>-0.31599975056911-0.847900782906838i</v>
      </c>
      <c r="S2401" t="str">
        <f t="shared" si="1242"/>
        <v>0.213784971011787i</v>
      </c>
      <c r="T2401" t="str">
        <f t="shared" si="1243"/>
        <v>0.18126844429461-0.0675559975151491i</v>
      </c>
      <c r="U2401" t="str">
        <f t="shared" si="1244"/>
        <v>0.00005-0.000516367993939055i</v>
      </c>
      <c r="V2401" t="str">
        <f t="shared" si="1245"/>
        <v>3.33333333333333E-06-0.00056800479333296i</v>
      </c>
      <c r="W2401" t="str">
        <f t="shared" si="1246"/>
        <v>0.0000144472898658046-0.00027103534374004i</v>
      </c>
      <c r="X2401" t="str">
        <f t="shared" si="1247"/>
        <v>0.0000158297574450077-0.000270880380974189i</v>
      </c>
      <c r="Y2401" t="str">
        <f t="shared" si="1248"/>
        <v>0.009+0.293424753845287i</v>
      </c>
      <c r="Z2401" t="str">
        <f t="shared" si="1249"/>
        <v>-0.0129008443107592-0.00115273394231427i</v>
      </c>
      <c r="AA2401" t="str">
        <f t="shared" si="1250"/>
        <v>1.46734380570992-47.7113623393919i</v>
      </c>
      <c r="AB2401" t="str">
        <f t="shared" si="1251"/>
        <v>1.25217752002941-0.466667553532637i</v>
      </c>
      <c r="AC2401" t="str">
        <f t="shared" si="1252"/>
        <v>0.805969266096598-0.875219644850629i</v>
      </c>
      <c r="AD2401" t="str">
        <f t="shared" si="1253"/>
        <v>1.0014533262667+0.508485978630191i</v>
      </c>
      <c r="AE2401" t="str">
        <f t="shared" si="1254"/>
        <v>-0.0123334443999008-0.00771430768534329i</v>
      </c>
      <c r="AF2401" t="str">
        <f t="shared" si="1255"/>
        <v>-15.0157409091016-0.755713991723834i</v>
      </c>
      <c r="AG2401" t="str">
        <f t="shared" si="1256"/>
        <v>1.09314272708347-0.170265175127368i</v>
      </c>
      <c r="AH2401" t="str">
        <f t="shared" si="1257"/>
        <v>0.142785770540785+0.136732416105412i</v>
      </c>
      <c r="AI2401">
        <f t="shared" si="1258"/>
        <v>-14.080062192762778</v>
      </c>
      <c r="AJ2401">
        <f t="shared" si="1259"/>
        <v>43.7593742675407</v>
      </c>
      <c r="AK2401"/>
      <c r="AL2401"/>
      <c r="AM2401"/>
      <c r="AN2401"/>
    </row>
    <row r="2402" spans="1:40" x14ac:dyDescent="0.25">
      <c r="A2402"/>
      <c r="B2402">
        <f t="shared" si="1260"/>
        <v>468000</v>
      </c>
      <c r="C2402" s="186" t="str">
        <f t="shared" si="1228"/>
        <v>-3.48940219469714E-07+0.00523295412414197i</v>
      </c>
      <c r="D2402" s="158" t="str">
        <f t="shared" si="1229"/>
        <v>-5.9570086322143+0.0401193149517551i</v>
      </c>
      <c r="E2402" t="str">
        <f t="shared" si="1230"/>
        <v>2870</v>
      </c>
      <c r="F2402" t="str">
        <f t="shared" si="1231"/>
        <v>0.777000777000777</v>
      </c>
      <c r="G2402" t="str">
        <f t="shared" si="1226"/>
        <v>0.777000777000777</v>
      </c>
      <c r="H2402" t="str">
        <f t="shared" si="1232"/>
        <v>9.05905105754554+0.794248647944245i</v>
      </c>
      <c r="I2402" t="str">
        <f t="shared" si="1233"/>
        <v>1837.83170235003i</v>
      </c>
      <c r="J2402" t="str">
        <f t="shared" si="1227"/>
        <v>-2888.08563320102+397.480359522817i</v>
      </c>
      <c r="K2402" t="str">
        <f t="shared" si="1234"/>
        <v>0.0859512284717598-0.624520186112538i</v>
      </c>
      <c r="L2402" t="str">
        <f t="shared" si="1235"/>
        <v>0.00632621546592899-0.0385363308801034i</v>
      </c>
      <c r="M2402" t="str">
        <f t="shared" si="1236"/>
        <v>0.0922774439376888-0.663056516992641i</v>
      </c>
      <c r="N2402" t="str">
        <f t="shared" si="1237"/>
        <v>-2.07553774859448i</v>
      </c>
      <c r="O2402" t="str">
        <f t="shared" si="1238"/>
        <v>-0.483581123111502-0.875299547223817i</v>
      </c>
      <c r="P2402" t="str">
        <f t="shared" si="1239"/>
        <v>1.4835811231115+0.875299547223817i</v>
      </c>
      <c r="Q2402" t="str">
        <f t="shared" si="1240"/>
        <v>-1.4835811231115+1.20023820137066i</v>
      </c>
      <c r="R2402" t="str">
        <f t="shared" si="1241"/>
        <v>-0.315918780673869-0.845573805689864i</v>
      </c>
      <c r="S2402" t="str">
        <f t="shared" si="1242"/>
        <v>0.214242754675624i</v>
      </c>
      <c r="T2402" t="str">
        <f t="shared" si="1243"/>
        <v>0.181158061412547-0.067683309825334i</v>
      </c>
      <c r="U2402" t="str">
        <f t="shared" si="1244"/>
        <v>0.00005-0.000515264643524655i</v>
      </c>
      <c r="V2402" t="str">
        <f t="shared" si="1245"/>
        <v>3.33333333333333E-06-0.000566791107877119i</v>
      </c>
      <c r="W2402" t="str">
        <f t="shared" si="1246"/>
        <v>0.0000144471727276007-0.000270458584953932i</v>
      </c>
      <c r="X2402" t="str">
        <f t="shared" si="1247"/>
        <v>0.0000158237462999746-0.000270303983244762i</v>
      </c>
      <c r="Y2402" t="str">
        <f t="shared" si="1248"/>
        <v>0.009+0.294053072376005i</v>
      </c>
      <c r="Z2402" t="str">
        <f t="shared" si="1249"/>
        <v>-0.012845896224876-0.00114829329940612i</v>
      </c>
      <c r="AA2402" t="str">
        <f t="shared" si="1250"/>
        <v>1.46107323483263-47.609420041053i</v>
      </c>
      <c r="AB2402" t="str">
        <f t="shared" si="1251"/>
        <v>1.25141501023874-0.467547009487902i</v>
      </c>
      <c r="AC2402" t="str">
        <f t="shared" si="1252"/>
        <v>0.805467286808714-0.872902920957463i</v>
      </c>
      <c r="AD2402" t="str">
        <f t="shared" si="1253"/>
        <v>1.00379939242705+0.507373072637333i</v>
      </c>
      <c r="AE2402" t="str">
        <f t="shared" si="1254"/>
        <v>-0.0123120897261029-0.00767031795466754i</v>
      </c>
      <c r="AF2402" t="str">
        <f t="shared" si="1255"/>
        <v>-15.0160596897598-0.75412933299249i</v>
      </c>
      <c r="AG2402" t="str">
        <f t="shared" si="1256"/>
        <v>1.09275295101242-0.170317371654119i</v>
      </c>
      <c r="AH2402" t="str">
        <f t="shared" si="1257"/>
        <v>0.142674847116769+0.136135862258591i</v>
      </c>
      <c r="AI2402">
        <f t="shared" si="1258"/>
        <v>-14.101722750912487</v>
      </c>
      <c r="AJ2402">
        <f t="shared" si="1259"/>
        <v>43.656480717621591</v>
      </c>
      <c r="AK2402"/>
      <c r="AL2402"/>
      <c r="AM2402"/>
      <c r="AN2402"/>
    </row>
    <row r="2403" spans="1:40" x14ac:dyDescent="0.25">
      <c r="A2403"/>
      <c r="B2403">
        <f t="shared" si="1260"/>
        <v>469000</v>
      </c>
      <c r="C2403" s="186" t="str">
        <f t="shared" si="1228"/>
        <v>-3.47453787855949E-07+0.00522179643954122i</v>
      </c>
      <c r="D2403" s="158" t="str">
        <f t="shared" si="1229"/>
        <v>-5.95700862081833+0.0400337727031494i</v>
      </c>
      <c r="E2403" t="str">
        <f t="shared" si="1230"/>
        <v>2870</v>
      </c>
      <c r="F2403" t="str">
        <f t="shared" si="1231"/>
        <v>0.777000777000777</v>
      </c>
      <c r="G2403" t="str">
        <f t="shared" si="1226"/>
        <v>0.777000777000777</v>
      </c>
      <c r="H2403" t="str">
        <f t="shared" si="1232"/>
        <v>9.0593678366123+0.792585014812159i</v>
      </c>
      <c r="I2403" t="str">
        <f t="shared" si="1233"/>
        <v>1841.75869316702i</v>
      </c>
      <c r="J2403" t="str">
        <f t="shared" si="1227"/>
        <v>-2900.4453437273+398.329676530344i</v>
      </c>
      <c r="K2403" t="str">
        <f t="shared" si="1234"/>
        <v>0.085591619447788-0.623237053919341i</v>
      </c>
      <c r="L2403" t="str">
        <f t="shared" si="1235"/>
        <v>0.00629997101810487-0.0384584630278458i</v>
      </c>
      <c r="M2403" t="str">
        <f t="shared" si="1236"/>
        <v>0.0918915904658929-0.661695516947187i</v>
      </c>
      <c r="N2403" t="str">
        <f t="shared" si="1237"/>
        <v>-2.0799726583137i</v>
      </c>
      <c r="O2403" t="str">
        <f t="shared" si="1238"/>
        <v>-0.487458229224126-0.873146307763871i</v>
      </c>
      <c r="P2403" t="str">
        <f t="shared" si="1239"/>
        <v>1.48745822922413+0.873146307763871i</v>
      </c>
      <c r="Q2403" t="str">
        <f t="shared" si="1240"/>
        <v>-1.48745822922413+1.20682635054983i</v>
      </c>
      <c r="R2403" t="str">
        <f t="shared" si="1241"/>
        <v>-0.315837576720006-0.843255557164543i</v>
      </c>
      <c r="S2403" t="str">
        <f t="shared" si="1242"/>
        <v>0.214700538339461i</v>
      </c>
      <c r="T2403" t="str">
        <f t="shared" si="1243"/>
        <v>0.18104742208097-0.0678104977496161i</v>
      </c>
      <c r="U2403" t="str">
        <f t="shared" si="1244"/>
        <v>0.00005-0.000514165998229293i</v>
      </c>
      <c r="V2403" t="str">
        <f t="shared" si="1245"/>
        <v>3.33333333333333E-06-0.000565582598052221i</v>
      </c>
      <c r="W2403" t="str">
        <f t="shared" si="1246"/>
        <v>0.0000144470553412652-0.000269884290717056i</v>
      </c>
      <c r="X2403" t="str">
        <f t="shared" si="1247"/>
        <v>0.0000158177725670929-0.000269730048333153i</v>
      </c>
      <c r="Y2403" t="str">
        <f t="shared" si="1248"/>
        <v>0.009+0.294681390906723i</v>
      </c>
      <c r="Z2403" t="str">
        <f t="shared" si="1249"/>
        <v>-0.0127912991437278-0.00114388416923313i</v>
      </c>
      <c r="AA2403" t="str">
        <f t="shared" si="1250"/>
        <v>1.45484278706417-47.5079124303833i</v>
      </c>
      <c r="AB2403" t="str">
        <f t="shared" si="1251"/>
        <v>1.25065072893004-0.468425606202432i</v>
      </c>
      <c r="AC2403" t="str">
        <f t="shared" si="1252"/>
        <v>0.804969160951292-0.87059435456863i</v>
      </c>
      <c r="AD2403" t="str">
        <f t="shared" si="1253"/>
        <v>1.00614127266393+0.506249587494368i</v>
      </c>
      <c r="AE2403" t="str">
        <f t="shared" si="1254"/>
        <v>-0.0122907631106798-0.00762649898884162i</v>
      </c>
      <c r="AF2403" t="str">
        <f t="shared" si="1255"/>
        <v>-15.0163764574306-0.75255124210901i</v>
      </c>
      <c r="AG2403" t="str">
        <f t="shared" si="1256"/>
        <v>1.09236299116693-0.170368631646841i</v>
      </c>
      <c r="AH2403" t="str">
        <f t="shared" si="1257"/>
        <v>0.142563803559201+0.135541216835488i</v>
      </c>
      <c r="AI2403">
        <f t="shared" si="1258"/>
        <v>-14.123355019656277</v>
      </c>
      <c r="AJ2403">
        <f t="shared" si="1259"/>
        <v>43.553499353527577</v>
      </c>
      <c r="AK2403"/>
      <c r="AL2403"/>
      <c r="AM2403"/>
      <c r="AN2403"/>
    </row>
    <row r="2404" spans="1:40" x14ac:dyDescent="0.25">
      <c r="A2404"/>
      <c r="B2404">
        <f t="shared" si="1260"/>
        <v>470000</v>
      </c>
      <c r="C2404" s="186" t="str">
        <f t="shared" si="1228"/>
        <v>-3.45976834006433E-07+0.00521068623444878i</v>
      </c>
      <c r="D2404" s="158" t="str">
        <f t="shared" si="1229"/>
        <v>-5.95700860949502+0.0399485944641073i</v>
      </c>
      <c r="E2404" t="str">
        <f t="shared" si="1230"/>
        <v>2870</v>
      </c>
      <c r="F2404" t="str">
        <f t="shared" si="1231"/>
        <v>0.777000777000777</v>
      </c>
      <c r="G2404" t="str">
        <f t="shared" si="1226"/>
        <v>0.777000777000777</v>
      </c>
      <c r="H2404" t="str">
        <f t="shared" si="1232"/>
        <v>9.05968261948152+0.790928273201259i</v>
      </c>
      <c r="I2404" t="str">
        <f t="shared" si="1233"/>
        <v>1845.685683984i</v>
      </c>
      <c r="J2404" t="str">
        <f t="shared" si="1227"/>
        <v>-2912.83143570615+399.178993537872i</v>
      </c>
      <c r="K2404" t="str">
        <f t="shared" si="1234"/>
        <v>0.0852342490020895-0.621959080791503i</v>
      </c>
      <c r="L2404" t="str">
        <f t="shared" si="1235"/>
        <v>0.006273888096876-0.0383809001243986i</v>
      </c>
      <c r="M2404" t="str">
        <f t="shared" si="1236"/>
        <v>0.0915081370989655-0.660339980915902i</v>
      </c>
      <c r="N2404" t="str">
        <f t="shared" si="1237"/>
        <v>-2.08440756803292i</v>
      </c>
      <c r="O2404" t="str">
        <f t="shared" si="1238"/>
        <v>-0.491325747817222-0.870975894920087i</v>
      </c>
      <c r="P2404" t="str">
        <f t="shared" si="1239"/>
        <v>1.49132574781722+0.870975894920087i</v>
      </c>
      <c r="Q2404" t="str">
        <f t="shared" si="1240"/>
        <v>-1.49132574781722+1.21343167311283i</v>
      </c>
      <c r="R2404" t="str">
        <f t="shared" si="1241"/>
        <v>-0.315756138265926-0.840945981055685i</v>
      </c>
      <c r="S2404" t="str">
        <f t="shared" si="1242"/>
        <v>0.215158322003298i</v>
      </c>
      <c r="T2404" t="str">
        <f t="shared" si="1243"/>
        <v>0.180936526179358-0.067937560871538i</v>
      </c>
      <c r="U2404" t="str">
        <f t="shared" si="1244"/>
        <v>0.0000499999999999999-0.000513072028020294i</v>
      </c>
      <c r="V2404" t="str">
        <f t="shared" si="1245"/>
        <v>3.33333333333333E-06-0.000564379230822325i</v>
      </c>
      <c r="W2404" t="str">
        <f t="shared" si="1246"/>
        <v>0.0000144469377068139-0.000269312445297931i</v>
      </c>
      <c r="X2404" t="str">
        <f t="shared" si="1247"/>
        <v>0.0000158118359262207-0.000269158560520558i</v>
      </c>
      <c r="Y2404" t="str">
        <f t="shared" si="1248"/>
        <v>0.009+0.295309709437441i</v>
      </c>
      <c r="Z2404" t="str">
        <f t="shared" si="1249"/>
        <v>-0.0127370500842657-0.00113950624370901i</v>
      </c>
      <c r="AA2404" t="str">
        <f t="shared" si="1250"/>
        <v>1.44865212070575-47.4068367330931i</v>
      </c>
      <c r="AB2404" t="str">
        <f t="shared" si="1251"/>
        <v>1.24988467527077-0.469303340799397i</v>
      </c>
      <c r="AC2404" t="str">
        <f t="shared" si="1252"/>
        <v>0.804474859115331-0.868293897066252i</v>
      </c>
      <c r="AD2404" t="str">
        <f t="shared" si="1253"/>
        <v>1.00847891987247+0.505115537224739i</v>
      </c>
      <c r="AE2404" t="str">
        <f t="shared" si="1254"/>
        <v>-0.0122694642028798-0.00758284992181587i</v>
      </c>
      <c r="AF2404" t="str">
        <f t="shared" si="1255"/>
        <v>-15.0166912289765-0.750979678737152i</v>
      </c>
      <c r="AG2404" t="str">
        <f t="shared" si="1256"/>
        <v>1.09197285104849-0.170418952888429i</v>
      </c>
      <c r="AH2404" t="str">
        <f t="shared" si="1257"/>
        <v>0.142452637441263+0.134948468145866i</v>
      </c>
      <c r="AI2404">
        <f t="shared" si="1258"/>
        <v>-14.144959225203044</v>
      </c>
      <c r="AJ2404">
        <f t="shared" si="1259"/>
        <v>43.450430129152927</v>
      </c>
      <c r="AK2404"/>
      <c r="AL2404"/>
      <c r="AM2404"/>
      <c r="AN2404"/>
    </row>
    <row r="2405" spans="1:40" x14ac:dyDescent="0.25">
      <c r="A2405"/>
      <c r="B2405">
        <f t="shared" si="1260"/>
        <v>471000</v>
      </c>
      <c r="C2405" s="186" t="str">
        <f t="shared" si="1228"/>
        <v>-3.44509277516103E-07+0.00519962320644739i</v>
      </c>
      <c r="D2405" s="158" t="str">
        <f t="shared" si="1229"/>
        <v>-5.95700859824376+0.0398637779160967i</v>
      </c>
      <c r="E2405" t="str">
        <f t="shared" si="1230"/>
        <v>2870</v>
      </c>
      <c r="F2405" t="str">
        <f t="shared" si="1231"/>
        <v>0.777000777000777</v>
      </c>
      <c r="G2405" t="str">
        <f t="shared" si="1226"/>
        <v>0.777000777000777</v>
      </c>
      <c r="H2405" t="str">
        <f t="shared" si="1232"/>
        <v>9.05999542284072+0.789278380782867i</v>
      </c>
      <c r="I2405" t="str">
        <f t="shared" si="1233"/>
        <v>1849.61267480099i</v>
      </c>
      <c r="J2405" t="str">
        <f t="shared" si="1227"/>
        <v>-2925.24390913757+400.028310545399i</v>
      </c>
      <c r="K2405" t="str">
        <f t="shared" si="1234"/>
        <v>0.0848790987059553-0.620686236342025i</v>
      </c>
      <c r="L2405" t="str">
        <f t="shared" si="1235"/>
        <v>0.00624796539145704-0.0383036404412237i</v>
      </c>
      <c r="M2405" t="str">
        <f t="shared" si="1236"/>
        <v>0.0911270640974123-0.658989876783249i</v>
      </c>
      <c r="N2405" t="str">
        <f t="shared" si="1237"/>
        <v>-2.08884247775213i</v>
      </c>
      <c r="O2405" t="str">
        <f t="shared" si="1238"/>
        <v>-0.495183602822913-0.868788351381002i</v>
      </c>
      <c r="P2405" t="str">
        <f t="shared" si="1239"/>
        <v>1.49518360282291+0.868788351381002i</v>
      </c>
      <c r="Q2405" t="str">
        <f t="shared" si="1240"/>
        <v>-1.49518360282291+1.22005412637113i</v>
      </c>
      <c r="R2405" t="str">
        <f t="shared" si="1241"/>
        <v>-0.315674464868511-0.838645021565518i</v>
      </c>
      <c r="S2405" t="str">
        <f t="shared" si="1242"/>
        <v>0.215616105667135i</v>
      </c>
      <c r="T2405" t="str">
        <f t="shared" si="1243"/>
        <v>0.180825373587087-0.0680644987735051i</v>
      </c>
      <c r="U2405" t="str">
        <f t="shared" si="1244"/>
        <v>0.0000499999999999999-0.000511982703120038i</v>
      </c>
      <c r="V2405" t="str">
        <f t="shared" si="1245"/>
        <v>3.33333333333333E-06-0.000563180973432043i</v>
      </c>
      <c r="W2405" t="str">
        <f t="shared" si="1246"/>
        <v>0.0000144468198242621-0.000268743033098685i</v>
      </c>
      <c r="X2405" t="str">
        <f t="shared" si="1247"/>
        <v>0.0000158059360606108-0.000268589504221657i</v>
      </c>
      <c r="Y2405" t="str">
        <f t="shared" si="1248"/>
        <v>0.009+0.295938027968159i</v>
      </c>
      <c r="Z2405" t="str">
        <f t="shared" si="1249"/>
        <v>-0.0126831460950608-0.00113515921849752i</v>
      </c>
      <c r="AA2405" t="str">
        <f t="shared" si="1250"/>
        <v>1.44250089768955-47.3061901984497i</v>
      </c>
      <c r="AB2405" t="str">
        <f t="shared" si="1251"/>
        <v>1.24911684842768-0.47018021039411i</v>
      </c>
      <c r="AC2405" t="str">
        <f t="shared" si="1252"/>
        <v>0.80398435219829-0.866001500203156i</v>
      </c>
      <c r="AD2405" t="str">
        <f t="shared" si="1253"/>
        <v>1.01081228697994+0.503970936059179i</v>
      </c>
      <c r="AE2405" t="str">
        <f t="shared" si="1254"/>
        <v>-0.0122481926565267-0.00753936989543893i</v>
      </c>
      <c r="AF2405" t="str">
        <f t="shared" si="1255"/>
        <v>-15.0170040210845-0.74941460286677i</v>
      </c>
      <c r="AG2405" t="str">
        <f t="shared" si="1256"/>
        <v>1.0915825341652-0.170468333185964i</v>
      </c>
      <c r="AH2405" t="str">
        <f t="shared" si="1257"/>
        <v>0.142341346353234+0.134357604613214i</v>
      </c>
      <c r="AI2405">
        <f t="shared" si="1258"/>
        <v>-14.166535592756125</v>
      </c>
      <c r="AJ2405">
        <f t="shared" si="1259"/>
        <v>43.347272998083064</v>
      </c>
      <c r="AK2405"/>
      <c r="AL2405"/>
      <c r="AM2405"/>
      <c r="AN2405"/>
    </row>
    <row r="2406" spans="1:40" x14ac:dyDescent="0.25">
      <c r="A2406"/>
      <c r="B2406">
        <f t="shared" si="1260"/>
        <v>472000</v>
      </c>
      <c r="C2406" s="186" t="str">
        <f t="shared" si="1228"/>
        <v>-3.43051038830751E-07+0.00518860705568269i</v>
      </c>
      <c r="D2406" s="158" t="str">
        <f t="shared" si="1229"/>
        <v>-5.95700858706392+0.039779320760234i</v>
      </c>
      <c r="E2406" t="str">
        <f t="shared" si="1230"/>
        <v>2870</v>
      </c>
      <c r="F2406" t="str">
        <f t="shared" si="1231"/>
        <v>0.777000777000777</v>
      </c>
      <c r="G2406" t="str">
        <f t="shared" si="1226"/>
        <v>0.777000777000777</v>
      </c>
      <c r="H2406" t="str">
        <f t="shared" si="1232"/>
        <v>9.0603062632039+0.787635295570744i</v>
      </c>
      <c r="I2406" t="str">
        <f t="shared" si="1233"/>
        <v>1853.53966561798i</v>
      </c>
      <c r="J2406" t="str">
        <f t="shared" si="1227"/>
        <v>-2937.68276402155+400.877627552927i</v>
      </c>
      <c r="K2406" t="str">
        <f t="shared" si="1234"/>
        <v>0.0845261503187462-0.619418490416234i</v>
      </c>
      <c r="L2406" t="str">
        <f t="shared" si="1235"/>
        <v>0.00622220160420712-0.0382266822622923i</v>
      </c>
      <c r="M2406" t="str">
        <f t="shared" si="1236"/>
        <v>0.0907483519229533-0.657645172678526i</v>
      </c>
      <c r="N2406" t="str">
        <f t="shared" si="1237"/>
        <v>-2.09327738747135i</v>
      </c>
      <c r="O2406" t="str">
        <f t="shared" si="1238"/>
        <v>-0.499031718363409-0.866583720172069i</v>
      </c>
      <c r="P2406" t="str">
        <f t="shared" si="1239"/>
        <v>1.49903171836341+0.866583720172069i</v>
      </c>
      <c r="Q2406" t="str">
        <f t="shared" si="1240"/>
        <v>-1.49903171836341+1.22669366729928i</v>
      </c>
      <c r="R2406" t="str">
        <f t="shared" si="1241"/>
        <v>-0.315592556083116-0.836352623368628i</v>
      </c>
      <c r="S2406" t="str">
        <f t="shared" si="1242"/>
        <v>0.21607388933097i</v>
      </c>
      <c r="T2406" t="str">
        <f t="shared" si="1243"/>
        <v>0.180713964183419-0.0681913110367811i</v>
      </c>
      <c r="U2406" t="str">
        <f t="shared" si="1244"/>
        <v>0.0000500000000000001-0.000510897994003261i</v>
      </c>
      <c r="V2406" t="str">
        <f t="shared" si="1245"/>
        <v>3.33333333333333E-06-0.000561987793403585i</v>
      </c>
      <c r="W2406" t="str">
        <f t="shared" si="1246"/>
        <v>0.0000144467016936254-0.000268176038653619i</v>
      </c>
      <c r="X2406" t="str">
        <f t="shared" si="1247"/>
        <v>0.000015800072656868-0.000268022863983179i</v>
      </c>
      <c r="Y2406" t="str">
        <f t="shared" si="1248"/>
        <v>0.009+0.296566346498877i</v>
      </c>
      <c r="Z2406" t="str">
        <f t="shared" si="1249"/>
        <v>-0.0126295842559026-0.0011308427929583i</v>
      </c>
      <c r="AA2406" t="str">
        <f t="shared" si="1250"/>
        <v>1.43638878353255-47.2059700990285i</v>
      </c>
      <c r="AB2406" t="str">
        <f t="shared" si="1251"/>
        <v>1.24834724756672-0.471056212093999i</v>
      </c>
      <c r="AC2406" t="str">
        <f t="shared" si="1252"/>
        <v>0.803497611400385-0.863717116099378i</v>
      </c>
      <c r="AD2406" t="str">
        <f t="shared" si="1253"/>
        <v>1.01314132694664+0.502815798435686i</v>
      </c>
      <c r="AE2406" t="str">
        <f t="shared" si="1254"/>
        <v>-0.012226948129963-0.00749605805936825i</v>
      </c>
      <c r="AF2406" t="str">
        <f t="shared" si="1255"/>
        <v>-15.0173148502678-0.74785597481051i</v>
      </c>
      <c r="AG2406" t="str">
        <f t="shared" si="1256"/>
        <v>1.09119204403165-0.170516770370615i</v>
      </c>
      <c r="AH2406" t="str">
        <f t="shared" si="1257"/>
        <v>0.142229927902297+0.133768614773572i</v>
      </c>
      <c r="AI2406">
        <f t="shared" si="1258"/>
        <v>-14.188084346525248</v>
      </c>
      <c r="AJ2406">
        <f t="shared" si="1259"/>
        <v>43.244027913603254</v>
      </c>
      <c r="AK2406"/>
      <c r="AL2406"/>
      <c r="AM2406"/>
      <c r="AN2406"/>
    </row>
    <row r="2407" spans="1:40" x14ac:dyDescent="0.25">
      <c r="A2407"/>
      <c r="B2407">
        <f t="shared" si="1260"/>
        <v>473000</v>
      </c>
      <c r="C2407" s="186" t="str">
        <f t="shared" si="1228"/>
        <v>-3.41602039236225E-07+0.00517763748483605i</v>
      </c>
      <c r="D2407" s="158" t="str">
        <f t="shared" si="1229"/>
        <v>-5.95700857595492+0.0396952207170764i</v>
      </c>
      <c r="E2407" t="str">
        <f t="shared" si="1230"/>
        <v>2870</v>
      </c>
      <c r="F2407" t="str">
        <f t="shared" si="1231"/>
        <v>0.777000777000777</v>
      </c>
      <c r="G2407" t="str">
        <f t="shared" si="1226"/>
        <v>0.777000777000777</v>
      </c>
      <c r="H2407" t="str">
        <f t="shared" si="1232"/>
        <v>9.06061515691376+0.785998975917734i</v>
      </c>
      <c r="I2407" t="str">
        <f t="shared" si="1233"/>
        <v>1857.46665643497i</v>
      </c>
      <c r="J2407" t="str">
        <f t="shared" si="1227"/>
        <v>-2950.14800035809+401.726944560454i</v>
      </c>
      <c r="K2407" t="str">
        <f t="shared" si="1234"/>
        <v>0.0841753857856082-0.618155813089636i</v>
      </c>
      <c r="L2407" t="str">
        <f t="shared" si="1235"/>
        <v>0.00619659545047355-0.0381500238839774i</v>
      </c>
      <c r="M2407" t="str">
        <f t="shared" si="1236"/>
        <v>0.0903719812360817-0.656305836973613i</v>
      </c>
      <c r="N2407" t="str">
        <f t="shared" si="1237"/>
        <v>-2.09771229719057i</v>
      </c>
      <c r="O2407" t="str">
        <f t="shared" si="1238"/>
        <v>-0.502870018752458-0.864362044654844i</v>
      </c>
      <c r="P2407" t="str">
        <f t="shared" si="1239"/>
        <v>1.50287001875246+0.864362044654844i</v>
      </c>
      <c r="Q2407" t="str">
        <f t="shared" si="1240"/>
        <v>-1.50287001875246+1.23335025253573i</v>
      </c>
      <c r="R2407" t="str">
        <f t="shared" si="1241"/>
        <v>-0.315510411463541-0.834068731607001i</v>
      </c>
      <c r="S2407" t="str">
        <f t="shared" si="1242"/>
        <v>0.216531672994807i</v>
      </c>
      <c r="T2407" t="str">
        <f t="shared" si="1243"/>
        <v>0.180602297847521-0.0683179972414805i</v>
      </c>
      <c r="U2407" t="str">
        <f t="shared" si="1244"/>
        <v>0.0000500000000000001-0.000509817871394374i</v>
      </c>
      <c r="V2407" t="str">
        <f t="shared" si="1245"/>
        <v>3.33333333333333E-06-0.000560799658533809i</v>
      </c>
      <c r="W2407" t="str">
        <f t="shared" si="1246"/>
        <v>0.0000144465833149195-0.00026761144662783i</v>
      </c>
      <c r="X2407" t="str">
        <f t="shared" si="1247"/>
        <v>0.0000157942454049064-0.000267458624482527i</v>
      </c>
      <c r="Y2407" t="str">
        <f t="shared" si="1248"/>
        <v>0.009+0.297194665029594i</v>
      </c>
      <c r="Z2407" t="str">
        <f t="shared" si="1249"/>
        <v>-0.0125763616774045-0.00112655667009369i</v>
      </c>
      <c r="AA2407" t="str">
        <f t="shared" si="1250"/>
        <v>1.43031544729096-47.1061737304664i</v>
      </c>
      <c r="AB2407" t="str">
        <f t="shared" si="1251"/>
        <v>1.24757587185321-0.471931342998551i</v>
      </c>
      <c r="AC2407" t="str">
        <f t="shared" si="1252"/>
        <v>0.803014608220961-0.86144069723889i</v>
      </c>
      <c r="AD2407" t="str">
        <f t="shared" si="1253"/>
        <v>1.01546599276677+0.501650138999705i</v>
      </c>
      <c r="AE2407" t="str">
        <f t="shared" si="1254"/>
        <v>-0.012205730285996-0.00745291357098527i</v>
      </c>
      <c r="AF2407" t="str">
        <f t="shared" si="1255"/>
        <v>-15.0176237328687-0.746303755200658i</v>
      </c>
      <c r="AG2407" t="str">
        <f t="shared" si="1256"/>
        <v>1.09080138416893-0.170564262297532i</v>
      </c>
      <c r="AH2407" t="str">
        <f t="shared" si="1257"/>
        <v>0.142118379712377+0.133181487274421i</v>
      </c>
      <c r="AI2407">
        <f t="shared" si="1258"/>
        <v>-14.209605709735998</v>
      </c>
      <c r="AJ2407">
        <f t="shared" si="1259"/>
        <v>43.140694828712263</v>
      </c>
      <c r="AK2407"/>
      <c r="AL2407"/>
      <c r="AM2407"/>
      <c r="AN2407"/>
    </row>
    <row r="2408" spans="1:40" x14ac:dyDescent="0.25">
      <c r="A2408"/>
      <c r="B2408">
        <f t="shared" si="1260"/>
        <v>474000</v>
      </c>
      <c r="C2408" s="186" t="str">
        <f t="shared" si="1228"/>
        <v>-3.40162200847813E-07+0.00516671419909784i</v>
      </c>
      <c r="D2408" s="158" t="str">
        <f t="shared" si="1229"/>
        <v>-5.95700856491617+0.0396114755264168i</v>
      </c>
      <c r="E2408" t="str">
        <f t="shared" si="1230"/>
        <v>2870</v>
      </c>
      <c r="F2408" t="str">
        <f t="shared" si="1231"/>
        <v>0.777000777000777</v>
      </c>
      <c r="G2408" t="str">
        <f t="shared" si="1226"/>
        <v>0.777000777000777</v>
      </c>
      <c r="H2408" t="str">
        <f t="shared" si="1232"/>
        <v>9.06092212014379+0.784369380512323i</v>
      </c>
      <c r="I2408" t="str">
        <f t="shared" si="1233"/>
        <v>1861.39364725195i</v>
      </c>
      <c r="J2408" t="str">
        <f t="shared" si="1227"/>
        <v>-2962.6396181472+402.576261567982i</v>
      </c>
      <c r="K2408" t="str">
        <f t="shared" si="1234"/>
        <v>0.0838267872352214-0.616898174665783i</v>
      </c>
      <c r="L2408" t="str">
        <f t="shared" si="1235"/>
        <v>0.00617114565843764-0.0380736636149489i</v>
      </c>
      <c r="M2408" t="str">
        <f t="shared" si="1236"/>
        <v>0.089997932893659-0.654971838280732i</v>
      </c>
      <c r="N2408" t="str">
        <f t="shared" si="1237"/>
        <v>-2.10214720690979i</v>
      </c>
      <c r="O2408" t="str">
        <f t="shared" si="1238"/>
        <v>-0.506698428496863-0.862123368526112i</v>
      </c>
      <c r="P2408" t="str">
        <f t="shared" si="1239"/>
        <v>1.50669842849686+0.862123368526112i</v>
      </c>
      <c r="Q2408" t="str">
        <f t="shared" si="1240"/>
        <v>-1.50669842849686+1.24002383838368i</v>
      </c>
      <c r="R2408" t="str">
        <f t="shared" si="1241"/>
        <v>-0.315428030562064-0.831793291885084i</v>
      </c>
      <c r="S2408" t="str">
        <f t="shared" si="1242"/>
        <v>0.216989456658644i</v>
      </c>
      <c r="T2408" t="str">
        <f t="shared" si="1243"/>
        <v>0.180490374458449-0.0684445569665684i</v>
      </c>
      <c r="U2408" t="str">
        <f t="shared" si="1244"/>
        <v>0.00005-0.000508742306264849i</v>
      </c>
      <c r="V2408" t="str">
        <f t="shared" si="1245"/>
        <v>3.33333333333333E-06-0.000559616536891335i</v>
      </c>
      <c r="W2408" t="str">
        <f t="shared" si="1246"/>
        <v>0.0000144464646881601-0.000267049241815817i</v>
      </c>
      <c r="X2408" t="str">
        <f t="shared" si="1247"/>
        <v>0.0000157884539979079-0.000266896770526386i</v>
      </c>
      <c r="Y2408" t="str">
        <f t="shared" si="1248"/>
        <v>0.009+0.297822983560312i</v>
      </c>
      <c r="Z2408" t="str">
        <f t="shared" si="1249"/>
        <v>-0.0125234755006132-0.00112230055649639i</v>
      </c>
      <c r="AA2408" t="str">
        <f t="shared" si="1250"/>
        <v>1.42428056151534-47.0067984112176i</v>
      </c>
      <c r="AB2408" t="str">
        <f t="shared" si="1251"/>
        <v>1.24680272045167-0.472805600199317i</v>
      </c>
      <c r="AC2408" t="str">
        <f t="shared" si="1252"/>
        <v>0.802535314454869-0.859172196466132i</v>
      </c>
      <c r="AD2408" t="str">
        <f t="shared" si="1253"/>
        <v>1.01778623746939+0.500473972604034i</v>
      </c>
      <c r="AE2408" t="str">
        <f t="shared" si="1254"/>
        <v>-0.0121845387918438-0.00740993559530746i</v>
      </c>
      <c r="AF2408" t="str">
        <f t="shared" si="1255"/>
        <v>-15.01793068506-0.744757904985906i</v>
      </c>
      <c r="AG2408" t="str">
        <f t="shared" si="1256"/>
        <v>1.09041055810451-0.170610806845754i</v>
      </c>
      <c r="AH2408" t="str">
        <f t="shared" si="1257"/>
        <v>0.14200669942397+0.132596210873526i</v>
      </c>
      <c r="AI2408">
        <f t="shared" si="1258"/>
        <v>-14.231099904641415</v>
      </c>
      <c r="AJ2408">
        <f t="shared" si="1259"/>
        <v>43.037273696125126</v>
      </c>
      <c r="AK2408"/>
      <c r="AL2408"/>
      <c r="AM2408"/>
      <c r="AN2408"/>
    </row>
    <row r="2409" spans="1:40" x14ac:dyDescent="0.25">
      <c r="A2409"/>
      <c r="B2409">
        <f t="shared" si="1260"/>
        <v>475000</v>
      </c>
      <c r="C2409" s="186" t="str">
        <f t="shared" si="1228"/>
        <v>-3.38731446599786E-07+0.00515583690614111i</v>
      </c>
      <c r="D2409" s="158" t="str">
        <f t="shared" si="1229"/>
        <v>-5.95700855394705+0.0395280829470819i</v>
      </c>
      <c r="E2409" t="str">
        <f t="shared" si="1230"/>
        <v>2870</v>
      </c>
      <c r="F2409" t="str">
        <f t="shared" si="1231"/>
        <v>0.777000777000777</v>
      </c>
      <c r="G2409" t="str">
        <f t="shared" si="1226"/>
        <v>0.777000777000777</v>
      </c>
      <c r="H2409" t="str">
        <f t="shared" si="1232"/>
        <v>9.06122716890028+0.782746468375327i</v>
      </c>
      <c r="I2409" t="str">
        <f t="shared" si="1233"/>
        <v>1865.32063806894i</v>
      </c>
      <c r="J2409" t="str">
        <f t="shared" si="1227"/>
        <v>-2975.15761738887+403.425578575509i</v>
      </c>
      <c r="K2409" t="str">
        <f t="shared" si="1234"/>
        <v>0.0834803369775821-0.615645545674186i</v>
      </c>
      <c r="L2409" t="str">
        <f t="shared" si="1235"/>
        <v>0.00614585096896266-0.0379975997760678i</v>
      </c>
      <c r="M2409" t="str">
        <f t="shared" si="1236"/>
        <v>0.0896261879465448-0.653643145450254i</v>
      </c>
      <c r="N2409" t="str">
        <f t="shared" si="1237"/>
        <v>-2.10658211662901i</v>
      </c>
      <c r="O2409" t="str">
        <f t="shared" si="1238"/>
        <v>-0.51051687229796-0.859867735817032i</v>
      </c>
      <c r="P2409" t="str">
        <f t="shared" si="1239"/>
        <v>1.51051687229796+0.859867735817032i</v>
      </c>
      <c r="Q2409" t="str">
        <f t="shared" si="1240"/>
        <v>-1.51051687229796+1.24671438081198i</v>
      </c>
      <c r="R2409" t="str">
        <f t="shared" si="1241"/>
        <v>-0.315345412929413-0.829526250264921i</v>
      </c>
      <c r="S2409" t="str">
        <f t="shared" si="1242"/>
        <v>0.217447240322481i</v>
      </c>
      <c r="T2409" t="str">
        <f t="shared" si="1243"/>
        <v>0.180378193895163-0.0685709897898541i</v>
      </c>
      <c r="U2409" t="str">
        <f t="shared" si="1244"/>
        <v>0.00005-0.000507671269830607i</v>
      </c>
      <c r="V2409" t="str">
        <f t="shared" si="1245"/>
        <v>3.33333333333333E-06-0.000558438396813668i</v>
      </c>
      <c r="W2409" t="str">
        <f t="shared" si="1246"/>
        <v>0.0000144463458133627-0.000266489409140127i</v>
      </c>
      <c r="X2409" t="str">
        <f t="shared" si="1247"/>
        <v>0.0000157826981322801-0.000266337287049373i</v>
      </c>
      <c r="Y2409" t="str">
        <f t="shared" si="1248"/>
        <v>0.009+0.29845130209103i</v>
      </c>
      <c r="Z2409" t="str">
        <f t="shared" si="1249"/>
        <v>-0.0124709228966259-0.00111807416229798i</v>
      </c>
      <c r="AA2409" t="str">
        <f t="shared" si="1250"/>
        <v>1.41828380220647-46.9078414823157i</v>
      </c>
      <c r="AB2409" t="str">
        <f t="shared" si="1251"/>
        <v>1.24602779252597-0.473678980779861i</v>
      </c>
      <c r="AC2409" t="str">
        <f t="shared" si="1252"/>
        <v>0.802059702188932-0.856911566982815i</v>
      </c>
      <c r="AD2409" t="str">
        <f t="shared" si="1253"/>
        <v>1.02010201411924+0.499287314308994i</v>
      </c>
      <c r="AE2409" t="str">
        <f t="shared" si="1254"/>
        <v>-0.0121633733190818-0.00736712330490572i</v>
      </c>
      <c r="AF2409" t="str">
        <f t="shared" si="1255"/>
        <v>-15.0182357228473-0.743218385428245i</v>
      </c>
      <c r="AG2409" t="str">
        <f t="shared" si="1256"/>
        <v>1.0900195693722-0.170656401918104i</v>
      </c>
      <c r="AH2409" t="str">
        <f t="shared" si="1257"/>
        <v>0.141894884693978+0.132012774437858i</v>
      </c>
      <c r="AI2409">
        <f t="shared" si="1258"/>
        <v>-14.252567152531432</v>
      </c>
      <c r="AJ2409">
        <f t="shared" si="1259"/>
        <v>42.93376446828907</v>
      </c>
      <c r="AK2409"/>
      <c r="AL2409"/>
      <c r="AM2409"/>
      <c r="AN2409"/>
    </row>
    <row r="2410" spans="1:40" x14ac:dyDescent="0.25">
      <c r="A2410"/>
      <c r="B2410">
        <f t="shared" si="1260"/>
        <v>476000</v>
      </c>
      <c r="C2410" s="186" t="str">
        <f t="shared" si="1228"/>
        <v>-3.37309700235071E-07+0.00514500531609538i</v>
      </c>
      <c r="D2410" s="158" t="str">
        <f t="shared" si="1229"/>
        <v>-5.95700854304699+0.0394450407567313i</v>
      </c>
      <c r="E2410" t="str">
        <f t="shared" si="1230"/>
        <v>2870</v>
      </c>
      <c r="F2410" t="str">
        <f t="shared" si="1231"/>
        <v>0.777000777000777</v>
      </c>
      <c r="G2410" t="str">
        <f t="shared" si="1226"/>
        <v>0.777000777000777</v>
      </c>
      <c r="H2410" t="str">
        <f t="shared" si="1232"/>
        <v>9.06153031902451+0.781130198856624i</v>
      </c>
      <c r="I2410" t="str">
        <f t="shared" si="1233"/>
        <v>1869.24762888593i</v>
      </c>
      <c r="J2410" t="str">
        <f t="shared" si="1227"/>
        <v>-2987.7019980831+404.274895583035i</v>
      </c>
      <c r="K2410" t="str">
        <f t="shared" si="1234"/>
        <v>0.0831360175018104-0.614397896868207i</v>
      </c>
      <c r="L2410" t="str">
        <f t="shared" si="1235"/>
        <v>0.00612071013544386-0.0379218307002833i</v>
      </c>
      <c r="M2410" t="str">
        <f t="shared" si="1236"/>
        <v>0.0892567276372543-0.65231972756849i</v>
      </c>
      <c r="N2410" t="str">
        <f t="shared" si="1237"/>
        <v>-2.11101702634823i</v>
      </c>
      <c r="O2410" t="str">
        <f t="shared" si="1238"/>
        <v>-0.514325275053101-0.857595190892272i</v>
      </c>
      <c r="P2410" t="str">
        <f t="shared" si="1239"/>
        <v>1.5143252750531+0.857595190892272i</v>
      </c>
      <c r="Q2410" t="str">
        <f t="shared" si="1240"/>
        <v>-1.5143252750531+1.25342183545596i</v>
      </c>
      <c r="R2410" t="str">
        <f t="shared" si="1241"/>
        <v>-0.315262558114762-0.827267553261363i</v>
      </c>
      <c r="S2410" t="str">
        <f t="shared" si="1242"/>
        <v>0.217905023986318i</v>
      </c>
      <c r="T2410" t="str">
        <f t="shared" si="1243"/>
        <v>0.18026575603652-0.0686972952879852i</v>
      </c>
      <c r="U2410" t="str">
        <f t="shared" si="1244"/>
        <v>0.00005-0.00050660473354945i</v>
      </c>
      <c r="V2410" t="str">
        <f t="shared" si="1245"/>
        <v>3.33333333333333E-06-0.000557265206904395i</v>
      </c>
      <c r="W2410" t="str">
        <f t="shared" si="1246"/>
        <v>0.0000144462266905431-0.000265931933650007i</v>
      </c>
      <c r="X2410" t="str">
        <f t="shared" si="1247"/>
        <v>0.0000157769775076168-0.000265780159112685i</v>
      </c>
      <c r="Y2410" t="str">
        <f t="shared" si="1248"/>
        <v>0.009+0.299079620621748i</v>
      </c>
      <c r="Z2410" t="str">
        <f t="shared" si="1249"/>
        <v>-0.0124187010662112-0.0011138772011183i</v>
      </c>
      <c r="AA2410" t="str">
        <f t="shared" si="1250"/>
        <v>1.41232484877177-46.8093003071346i</v>
      </c>
      <c r="AB2410" t="str">
        <f t="shared" si="1251"/>
        <v>1.24525108723929-0.474551481815721i</v>
      </c>
      <c r="AC2410" t="str">
        <f t="shared" si="1252"/>
        <v>0.801587743798458-0.854658762344581i</v>
      </c>
      <c r="AD2410" t="str">
        <f t="shared" si="1253"/>
        <v>1.02241327581772+0.498090179382421i</v>
      </c>
      <c r="AE2410" t="str">
        <f t="shared" si="1254"/>
        <v>-0.012142233543591-0.00732447587981982i</v>
      </c>
      <c r="AF2410" t="str">
        <f t="shared" si="1255"/>
        <v>-15.0185388620715-0.741685158099893i</v>
      </c>
      <c r="AG2410" t="str">
        <f t="shared" si="1256"/>
        <v>1.08962842151207-0.170701045441105i</v>
      </c>
      <c r="AH2410" t="str">
        <f t="shared" si="1257"/>
        <v>0.141782933195552+0.131431166942486i</v>
      </c>
      <c r="AI2410">
        <f t="shared" si="1258"/>
        <v>-14.274007673743412</v>
      </c>
      <c r="AJ2410">
        <f t="shared" si="1259"/>
        <v>42.830167097388852</v>
      </c>
      <c r="AK2410"/>
      <c r="AL2410"/>
      <c r="AM2410"/>
      <c r="AN2410"/>
    </row>
    <row r="2411" spans="1:40" x14ac:dyDescent="0.25">
      <c r="A2411"/>
      <c r="B2411">
        <f t="shared" si="1260"/>
        <v>477000</v>
      </c>
      <c r="C2411" s="186" t="str">
        <f t="shared" si="1228"/>
        <v>-3.35896886295097E-07+0.00513421914152093i</v>
      </c>
      <c r="D2411" s="158" t="str">
        <f t="shared" si="1229"/>
        <v>-5.95700853221542+0.0393623467516605i</v>
      </c>
      <c r="E2411" t="str">
        <f t="shared" si="1230"/>
        <v>2870</v>
      </c>
      <c r="F2411" t="str">
        <f t="shared" si="1231"/>
        <v>0.777000777000777</v>
      </c>
      <c r="G2411" t="str">
        <f t="shared" si="1226"/>
        <v>0.777000777000777</v>
      </c>
      <c r="H2411" t="str">
        <f t="shared" si="1232"/>
        <v>9.06183158619476+0.779520531631826i</v>
      </c>
      <c r="I2411" t="str">
        <f t="shared" si="1233"/>
        <v>1873.17461970291i</v>
      </c>
      <c r="J2411" t="str">
        <f t="shared" si="1227"/>
        <v>-3000.2727602299+405.124212590563i</v>
      </c>
      <c r="K2411" t="str">
        <f t="shared" si="1234"/>
        <v>0.0827938114739934-0.613155199223011i</v>
      </c>
      <c r="L2411" t="str">
        <f t="shared" si="1235"/>
        <v>0.0060957219236605-0.037846354732529i</v>
      </c>
      <c r="M2411" t="str">
        <f t="shared" si="1236"/>
        <v>0.0888895333976539-0.65100155395554i</v>
      </c>
      <c r="N2411" t="str">
        <f t="shared" si="1237"/>
        <v>-2.11545193606745i</v>
      </c>
      <c r="O2411" t="str">
        <f t="shared" si="1238"/>
        <v>-0.518123561857125-0.855305778449138i</v>
      </c>
      <c r="P2411" t="str">
        <f t="shared" si="1239"/>
        <v>1.51812356185712+0.855305778449138i</v>
      </c>
      <c r="Q2411" t="str">
        <f t="shared" si="1240"/>
        <v>-1.51812356185712+1.26014615761831i</v>
      </c>
      <c r="R2411" t="str">
        <f t="shared" si="1241"/>
        <v>-0.315179465665737-0.825017147837329i</v>
      </c>
      <c r="S2411" t="str">
        <f t="shared" si="1242"/>
        <v>0.218362807650155i</v>
      </c>
      <c r="T2411" t="str">
        <f t="shared" si="1243"/>
        <v>0.180153060761282-0.068823473036446i</v>
      </c>
      <c r="U2411" t="str">
        <f t="shared" si="1244"/>
        <v>0.00005-0.000505542669118528i</v>
      </c>
      <c r="V2411" t="str">
        <f t="shared" si="1245"/>
        <v>3.33333333333333E-06-0.000556096936030381i</v>
      </c>
      <c r="W2411" t="str">
        <f t="shared" si="1246"/>
        <v>0.000014446107319717-0.000265376800520081i</v>
      </c>
      <c r="X2411" t="str">
        <f t="shared" si="1247"/>
        <v>0.0000157712918266572-0.000265225371902776i</v>
      </c>
      <c r="Y2411" t="str">
        <f t="shared" si="1248"/>
        <v>0.009+0.299707939152466i</v>
      </c>
      <c r="Z2411" t="str">
        <f t="shared" si="1249"/>
        <v>-0.0123668072394369-0.00110970939001569i</v>
      </c>
      <c r="AA2411" t="str">
        <f t="shared" si="1250"/>
        <v>1.40640338398237-46.7111722711548i</v>
      </c>
      <c r="AB2411" t="str">
        <f t="shared" si="1251"/>
        <v>1.24447260375411-0.475423100374403i</v>
      </c>
      <c r="AC2411" t="str">
        <f t="shared" si="1252"/>
        <v>0.801119411943769-0.852413736457769i</v>
      </c>
      <c r="AD2411" t="str">
        <f t="shared" si="1253"/>
        <v>1.02471997570376+0.496882583299695i</v>
      </c>
      <c r="AE2411" t="str">
        <f t="shared" si="1254"/>
        <v>-0.0121211191455059-0.00728199250747588i</v>
      </c>
      <c r="AF2411" t="str">
        <f t="shared" si="1255"/>
        <v>-15.0188401184102-0.740158184880165i</v>
      </c>
      <c r="AG2411" t="str">
        <f t="shared" si="1256"/>
        <v>1.08923711807042-0.170744735364874i</v>
      </c>
      <c r="AH2411" t="str">
        <f t="shared" si="1257"/>
        <v>0.141670842617922+0.130851377469489i</v>
      </c>
      <c r="AI2411">
        <f t="shared" si="1258"/>
        <v>-14.295421687672899</v>
      </c>
      <c r="AJ2411">
        <f t="shared" si="1259"/>
        <v>42.726481535356442</v>
      </c>
      <c r="AK2411"/>
      <c r="AL2411"/>
      <c r="AM2411"/>
      <c r="AN2411"/>
    </row>
    <row r="2412" spans="1:40" x14ac:dyDescent="0.25">
      <c r="A2412"/>
      <c r="B2412">
        <f t="shared" si="1260"/>
        <v>478000</v>
      </c>
      <c r="C2412" s="186" t="str">
        <f t="shared" si="1228"/>
        <v>-3.34492930109787E-07+0.00512347809738347i</v>
      </c>
      <c r="D2412" s="158" t="str">
        <f t="shared" si="1229"/>
        <v>-5.95700852145176+0.0392799987466066i</v>
      </c>
      <c r="E2412" t="str">
        <f t="shared" si="1230"/>
        <v>2870</v>
      </c>
      <c r="F2412" t="str">
        <f t="shared" si="1231"/>
        <v>0.777000777000777</v>
      </c>
      <c r="G2412" t="str">
        <f t="shared" si="1226"/>
        <v>0.777000777000777</v>
      </c>
      <c r="H2412" t="str">
        <f t="shared" si="1232"/>
        <v>9.06213098592819+0.777917426699129i</v>
      </c>
      <c r="I2412" t="str">
        <f t="shared" si="1233"/>
        <v>1877.1016105199i</v>
      </c>
      <c r="J2412" t="str">
        <f t="shared" si="1227"/>
        <v>-3012.86990382927+405.97352959809i</v>
      </c>
      <c r="K2412" t="str">
        <f t="shared" si="1234"/>
        <v>0.0824537017350571-0.611917423933537i</v>
      </c>
      <c r="L2412" t="str">
        <f t="shared" si="1235"/>
        <v>0.00607088511163002-0.0377711702296216i</v>
      </c>
      <c r="M2412" t="str">
        <f t="shared" si="1236"/>
        <v>0.0885245868466871-0.649688594163159i</v>
      </c>
      <c r="N2412" t="str">
        <f t="shared" si="1237"/>
        <v>-2.11988684578667i</v>
      </c>
      <c r="O2412" t="str">
        <f t="shared" si="1238"/>
        <v>-0.521911658003842-0.852999543516689i</v>
      </c>
      <c r="P2412" t="str">
        <f t="shared" si="1239"/>
        <v>1.52191165800384+0.852999543516689i</v>
      </c>
      <c r="Q2412" t="str">
        <f t="shared" si="1240"/>
        <v>-1.52191165800384+1.26688730226998i</v>
      </c>
      <c r="R2412" t="str">
        <f t="shared" si="1241"/>
        <v>-0.315096135128407-0.82277498139912i</v>
      </c>
      <c r="S2412" t="str">
        <f t="shared" si="1242"/>
        <v>0.218820591313992i</v>
      </c>
      <c r="T2412" t="str">
        <f t="shared" si="1243"/>
        <v>0.180040107948114-0.0689495226095515i</v>
      </c>
      <c r="U2412" t="str">
        <f t="shared" si="1244"/>
        <v>0.0000499999999999999-0.000504485048471837i</v>
      </c>
      <c r="V2412" t="str">
        <f t="shared" si="1245"/>
        <v>3.33333333333333E-06-0.00055493355331902i</v>
      </c>
      <c r="W2412" t="str">
        <f t="shared" si="1246"/>
        <v>0.0000144459877009002-0.000264823995049027i</v>
      </c>
      <c r="X2412" t="str">
        <f t="shared" si="1247"/>
        <v>0.0000157656407952468-0.000264672910730046i</v>
      </c>
      <c r="Y2412" t="str">
        <f t="shared" si="1248"/>
        <v>0.009+0.300336257683184i</v>
      </c>
      <c r="Z2412" t="str">
        <f t="shared" si="1249"/>
        <v>-0.0123152386753028-0.00110557044943796i</v>
      </c>
      <c r="AA2412" t="str">
        <f t="shared" si="1250"/>
        <v>1.40051909393084-46.6134547817327i</v>
      </c>
      <c r="AB2412" t="str">
        <f t="shared" si="1251"/>
        <v>1.24369234123228-0.476293833515332i</v>
      </c>
      <c r="AC2412" t="str">
        <f t="shared" si="1252"/>
        <v>0.800654679566819-0.850176443576257i</v>
      </c>
      <c r="AD2412" t="str">
        <f t="shared" si="1253"/>
        <v>1.02702206695469+0.495664541743829i</v>
      </c>
      <c r="AE2412" t="str">
        <f t="shared" si="1254"/>
        <v>-0.0121000298091636-0.00723967238260563i</v>
      </c>
      <c r="AF2412" t="str">
        <f t="shared" si="1255"/>
        <v>-15.01913950738-0.738637427952522i</v>
      </c>
      <c r="AG2412" t="str">
        <f t="shared" si="1256"/>
        <v>1.08884566259968-0.170787469663033i</v>
      </c>
      <c r="AH2412" t="str">
        <f t="shared" si="1257"/>
        <v>0.141558610666246+0.130273395206905i</v>
      </c>
      <c r="AI2412">
        <f t="shared" si="1258"/>
        <v>-14.316809412783069</v>
      </c>
      <c r="AJ2412">
        <f t="shared" si="1259"/>
        <v>42.622707733882422</v>
      </c>
      <c r="AK2412"/>
      <c r="AL2412"/>
      <c r="AM2412"/>
      <c r="AN2412"/>
    </row>
    <row r="2413" spans="1:40" x14ac:dyDescent="0.25">
      <c r="A2413"/>
      <c r="B2413">
        <f t="shared" si="1260"/>
        <v>479000</v>
      </c>
      <c r="C2413" s="186" t="str">
        <f t="shared" si="1228"/>
        <v>-3.33097757787681E-07+0.0051127819010289i</v>
      </c>
      <c r="D2413" s="158" t="str">
        <f t="shared" si="1229"/>
        <v>-5.95700851075544+0.0391979945745549i</v>
      </c>
      <c r="E2413" t="str">
        <f t="shared" si="1230"/>
        <v>2870</v>
      </c>
      <c r="F2413" t="str">
        <f t="shared" si="1231"/>
        <v>0.777000777000777</v>
      </c>
      <c r="G2413" t="str">
        <f t="shared" si="1226"/>
        <v>0.777000777000777</v>
      </c>
      <c r="H2413" t="str">
        <f t="shared" si="1232"/>
        <v>9.06242853358298+0.776320844376059i</v>
      </c>
      <c r="I2413" t="str">
        <f t="shared" si="1233"/>
        <v>1881.02860133689i</v>
      </c>
      <c r="J2413" t="str">
        <f t="shared" si="1227"/>
        <v>-3025.49342888119+406.822846605618i</v>
      </c>
      <c r="K2413" t="str">
        <f t="shared" si="1234"/>
        <v>0.0821156712986684-0.610684542412467i</v>
      </c>
      <c r="L2413" t="str">
        <f t="shared" si="1235"/>
        <v>0.006046198489464-0.0376962755601599i</v>
      </c>
      <c r="M2413" t="str">
        <f t="shared" si="1236"/>
        <v>0.0881618697881324-0.648380817972627i</v>
      </c>
      <c r="N2413" t="str">
        <f t="shared" si="1237"/>
        <v>-2.12432175550589i</v>
      </c>
      <c r="O2413" t="str">
        <f t="shared" si="1238"/>
        <v>-0.525689488987489-0.850676531454861i</v>
      </c>
      <c r="P2413" t="str">
        <f t="shared" si="1239"/>
        <v>1.52568948898749+0.850676531454861i</v>
      </c>
      <c r="Q2413" t="str">
        <f t="shared" si="1240"/>
        <v>-1.52568948898749+1.27364522405103i</v>
      </c>
      <c r="R2413" t="str">
        <f t="shared" si="1241"/>
        <v>-0.315012566047274-0.820541001791811i</v>
      </c>
      <c r="S2413" t="str">
        <f t="shared" si="1242"/>
        <v>0.219278374977829i</v>
      </c>
      <c r="T2413" t="str">
        <f t="shared" si="1243"/>
        <v>0.179926897475588-0.0690754435804423i</v>
      </c>
      <c r="U2413" t="str">
        <f t="shared" si="1244"/>
        <v>0.0000500000000000001-0.000503431843777743i</v>
      </c>
      <c r="V2413" t="str">
        <f t="shared" si="1245"/>
        <v>3.33333333333333E-06-0.000553775028155517i</v>
      </c>
      <c r="W2413" t="str">
        <f t="shared" si="1246"/>
        <v>0.0000144458678341086-0.000264273502658296i</v>
      </c>
      <c r="X2413" t="str">
        <f t="shared" si="1247"/>
        <v>0.0000157600241222986-0.000264122761027554i</v>
      </c>
      <c r="Y2413" t="str">
        <f t="shared" si="1248"/>
        <v>0.009+0.300964576213902i</v>
      </c>
      <c r="Z2413" t="str">
        <f t="shared" si="1249"/>
        <v>-0.012263992661379-0.00110146010317433i</v>
      </c>
      <c r="AA2413" t="str">
        <f t="shared" si="1250"/>
        <v>1.3946716679896-46.5161452678723i</v>
      </c>
      <c r="AB2413" t="str">
        <f t="shared" si="1251"/>
        <v>1.242910298835-0.477163678289823i</v>
      </c>
      <c r="AC2413" t="str">
        <f t="shared" si="1252"/>
        <v>0.800193519887837-0.847946838298253i</v>
      </c>
      <c r="AD2413" t="str">
        <f t="shared" si="1253"/>
        <v>1.02931950278719+0.494436070605471i</v>
      </c>
      <c r="AE2413" t="str">
        <f t="shared" si="1254"/>
        <v>-0.0120789652230542-0.0071975147071659i</v>
      </c>
      <c r="AF2413" t="str">
        <f t="shared" si="1255"/>
        <v>-15.0194370443384-0.737122849801504i</v>
      </c>
      <c r="AG2413" t="str">
        <f t="shared" si="1256"/>
        <v>1.08845405865838-0.170829246332619i</v>
      </c>
      <c r="AH2413" t="str">
        <f t="shared" si="1257"/>
        <v>0.141446235061458+0.129697209447672i</v>
      </c>
      <c r="AI2413">
        <f t="shared" si="1258"/>
        <v>-14.338171066614844</v>
      </c>
      <c r="AJ2413">
        <f t="shared" si="1259"/>
        <v>42.518845644423358</v>
      </c>
      <c r="AK2413"/>
      <c r="AL2413"/>
      <c r="AM2413"/>
      <c r="AN2413"/>
    </row>
    <row r="2414" spans="1:40" x14ac:dyDescent="0.25">
      <c r="A2414"/>
      <c r="B2414">
        <f t="shared" si="1260"/>
        <v>480000</v>
      </c>
      <c r="C2414" s="186" t="str">
        <f t="shared" si="1228"/>
        <v>-3.31711296206221E-07+0.00510213027215855i</v>
      </c>
      <c r="D2414" s="158" t="str">
        <f t="shared" si="1229"/>
        <v>-5.95700850012589+0.0391163320865489i</v>
      </c>
      <c r="E2414" t="str">
        <f t="shared" si="1230"/>
        <v>2870</v>
      </c>
      <c r="F2414" t="str">
        <f t="shared" si="1231"/>
        <v>0.777000777000777</v>
      </c>
      <c r="G2414" t="str">
        <f t="shared" si="1226"/>
        <v>0.777000777000777</v>
      </c>
      <c r="H2414" t="str">
        <f t="shared" si="1232"/>
        <v>9.06272424436015+0.774730745296391i</v>
      </c>
      <c r="I2414" t="str">
        <f t="shared" si="1233"/>
        <v>1884.95559215388i</v>
      </c>
      <c r="J2414" t="str">
        <f t="shared" si="1227"/>
        <v>-3038.14333538569+407.672163613145i</v>
      </c>
      <c r="K2414" t="str">
        <f t="shared" si="1234"/>
        <v>0.0817797033491611-0.609456526288226i</v>
      </c>
      <c r="L2414" t="str">
        <f t="shared" si="1235"/>
        <v>0.00602166085922622-0.0376216691044242i</v>
      </c>
      <c r="M2414" t="str">
        <f t="shared" si="1236"/>
        <v>0.0878013642083873-0.64707819539265i</v>
      </c>
      <c r="N2414" t="str">
        <f t="shared" si="1237"/>
        <v>-2.1287566652251i</v>
      </c>
      <c r="O2414" t="str">
        <f t="shared" si="1238"/>
        <v>-0.529456980504199-0.848336787953568i</v>
      </c>
      <c r="P2414" t="str">
        <f t="shared" si="1239"/>
        <v>1.5294569805042+0.848336787953568i</v>
      </c>
      <c r="Q2414" t="str">
        <f t="shared" si="1240"/>
        <v>-1.5294569805042+1.28041987727153i</v>
      </c>
      <c r="R2414" t="str">
        <f t="shared" si="1241"/>
        <v>-0.314928757965277-0.818315157294682i</v>
      </c>
      <c r="S2414" t="str">
        <f t="shared" si="1242"/>
        <v>0.219736158641666i</v>
      </c>
      <c r="T2414" t="str">
        <f t="shared" si="1243"/>
        <v>0.179813429222184-0.0692012355210809i</v>
      </c>
      <c r="U2414" t="str">
        <f t="shared" si="1244"/>
        <v>0.00005-0.000502383027436539i</v>
      </c>
      <c r="V2414" t="str">
        <f t="shared" si="1245"/>
        <v>3.33333333333333E-06-0.000552621330180192i</v>
      </c>
      <c r="W2414" t="str">
        <f t="shared" si="1246"/>
        <v>0.0000144457477193578-0.000263725308890818i</v>
      </c>
      <c r="X2414" t="str">
        <f t="shared" si="1247"/>
        <v>0.0000157544415197541-0.000263574908349723i</v>
      </c>
      <c r="Y2414" t="str">
        <f t="shared" si="1248"/>
        <v>0.009+0.30159289474462i</v>
      </c>
      <c r="Z2414" t="str">
        <f t="shared" si="1249"/>
        <v>-0.0122130665134486-0.00109737807830792i</v>
      </c>
      <c r="AA2414" t="str">
        <f t="shared" si="1250"/>
        <v>1.38886079876976-46.4192411799989i</v>
      </c>
      <c r="AB2414" t="str">
        <f t="shared" si="1251"/>
        <v>1.2421264757228-0.478032631741051i</v>
      </c>
      <c r="AC2414" t="str">
        <f t="shared" si="1252"/>
        <v>0.79973590640202-0.845724875563132i</v>
      </c>
      <c r="AD2414" t="str">
        <f t="shared" si="1253"/>
        <v>1.0316122364582+0.49319718598291i</v>
      </c>
      <c r="AE2414" t="str">
        <f t="shared" si="1254"/>
        <v>-0.0120579250797707-0.00715551869025839i</v>
      </c>
      <c r="AF2414" t="str">
        <f t="shared" si="1255"/>
        <v>-15.019732744486-0.735614413209842i</v>
      </c>
      <c r="AG2414" t="str">
        <f t="shared" si="1256"/>
        <v>1.08806230981107-0.170870063393992i</v>
      </c>
      <c r="AH2414" t="str">
        <f t="shared" si="1257"/>
        <v>0.141333713540114+0.129122809588581i</v>
      </c>
      <c r="AI2414">
        <f t="shared" si="1258"/>
        <v>-14.359506865797112</v>
      </c>
      <c r="AJ2414">
        <f t="shared" si="1259"/>
        <v>42.414895218209772</v>
      </c>
      <c r="AK2414"/>
      <c r="AL2414"/>
      <c r="AM2414"/>
      <c r="AN2414"/>
    </row>
    <row r="2415" spans="1:40" x14ac:dyDescent="0.25">
      <c r="A2415"/>
      <c r="B2415">
        <f t="shared" si="1260"/>
        <v>481000</v>
      </c>
      <c r="C2415" s="186" t="str">
        <f t="shared" si="1228"/>
        <v>-3.30333473002171E-07+0.00509152293280479i</v>
      </c>
      <c r="D2415" s="158" t="str">
        <f t="shared" si="1229"/>
        <v>-5.95700848956259+0.0390350091515034i</v>
      </c>
      <c r="E2415" t="str">
        <f t="shared" si="1230"/>
        <v>2870</v>
      </c>
      <c r="F2415" t="str">
        <f t="shared" si="1231"/>
        <v>0.777000777000777</v>
      </c>
      <c r="G2415" t="str">
        <f t="shared" si="1226"/>
        <v>0.777000777000777</v>
      </c>
      <c r="H2415" t="str">
        <f t="shared" si="1232"/>
        <v>9.06301813330562+0.77314709040698i</v>
      </c>
      <c r="I2415" t="str">
        <f t="shared" si="1233"/>
        <v>1888.88258297086i</v>
      </c>
      <c r="J2415" t="str">
        <f t="shared" si="1227"/>
        <v>-3050.81962334274+408.521480620673i</v>
      </c>
      <c r="K2415" t="str">
        <f t="shared" si="1234"/>
        <v>0.0814457812395018-0.608233347403025i</v>
      </c>
      <c r="L2415" t="str">
        <f t="shared" si="1235"/>
        <v>0.00599727103479266-0.0375473492542783i</v>
      </c>
      <c r="M2415" t="str">
        <f t="shared" si="1236"/>
        <v>0.0874430522742945-0.645780696657303i</v>
      </c>
      <c r="N2415" t="str">
        <f t="shared" si="1237"/>
        <v>-2.13319157494432i</v>
      </c>
      <c r="O2415" t="str">
        <f t="shared" si="1238"/>
        <v>-0.533214058453488-0.845980359031792i</v>
      </c>
      <c r="P2415" t="str">
        <f t="shared" si="1239"/>
        <v>1.53321405845349+0.845980359031792i</v>
      </c>
      <c r="Q2415" t="str">
        <f t="shared" si="1240"/>
        <v>-1.53321405845349+1.28721121591253i</v>
      </c>
      <c r="R2415" t="str">
        <f t="shared" si="1241"/>
        <v>-0.314844710423781-0.816097396616698i</v>
      </c>
      <c r="S2415" t="str">
        <f t="shared" si="1242"/>
        <v>0.220193942305501i</v>
      </c>
      <c r="T2415" t="str">
        <f t="shared" si="1243"/>
        <v>0.179699703066287-0.0693268980022462i</v>
      </c>
      <c r="U2415" t="str">
        <f t="shared" si="1244"/>
        <v>0.00005-0.000501338572078043i</v>
      </c>
      <c r="V2415" t="str">
        <f t="shared" si="1245"/>
        <v>3.33333333333333E-06-0.000551472429285846i</v>
      </c>
      <c r="W2415" t="str">
        <f t="shared" si="1246"/>
        <v>0.0000144456273566639-0.000263179399409755i</v>
      </c>
      <c r="X2415" t="str">
        <f t="shared" si="1247"/>
        <v>0.0000157488927025468-0.0002630293383711i</v>
      </c>
      <c r="Y2415" t="str">
        <f t="shared" si="1248"/>
        <v>0.009+0.302221213275338i</v>
      </c>
      <c r="Z2415" t="str">
        <f t="shared" si="1249"/>
        <v>-0.0121624575751571-0.00109332410516926i</v>
      </c>
      <c r="AA2415" t="str">
        <f t="shared" si="1250"/>
        <v>1.38308618208077-46.3227399897373i</v>
      </c>
      <c r="AB2415" t="str">
        <f t="shared" si="1251"/>
        <v>1.2413408710556-0.478900690904016i</v>
      </c>
      <c r="AC2415" t="str">
        <f t="shared" si="1252"/>
        <v>0.799281812876274-0.843510510648384i</v>
      </c>
      <c r="AD2415" t="str">
        <f t="shared" si="1253"/>
        <v>1.03390022126581+0.491947904182142i</v>
      </c>
      <c r="AE2415" t="str">
        <f t="shared" si="1254"/>
        <v>-0.0120369090759611-0.00711368354805251i</v>
      </c>
      <c r="AF2415" t="str">
        <f t="shared" si="1255"/>
        <v>-15.0200266228682-0.734112081255477i</v>
      </c>
      <c r="AG2415" t="str">
        <f t="shared" si="1256"/>
        <v>1.08767041962826-0.170909918890749i</v>
      </c>
      <c r="AH2415" t="str">
        <f t="shared" si="1257"/>
        <v>0.141221043854249+0.128550185129268i</v>
      </c>
      <c r="AI2415">
        <f t="shared" si="1258"/>
        <v>-14.380817026055803</v>
      </c>
      <c r="AJ2415">
        <f t="shared" si="1259"/>
        <v>42.31085640625794</v>
      </c>
      <c r="AK2415"/>
      <c r="AL2415"/>
      <c r="AM2415"/>
      <c r="AN2415"/>
    </row>
    <row r="2416" spans="1:40" x14ac:dyDescent="0.25">
      <c r="A2416"/>
      <c r="B2416">
        <f t="shared" si="1260"/>
        <v>482000</v>
      </c>
      <c r="C2416" s="186" t="str">
        <f t="shared" si="1228"/>
        <v>-3.28964216562167E-07+0.00508095960730671i</v>
      </c>
      <c r="D2416" s="158" t="str">
        <f t="shared" si="1229"/>
        <v>-5.95700847906495+0.0389540236560181i</v>
      </c>
      <c r="E2416" t="str">
        <f t="shared" si="1230"/>
        <v>2870</v>
      </c>
      <c r="F2416" t="str">
        <f t="shared" si="1231"/>
        <v>0.777000777000777</v>
      </c>
      <c r="G2416" t="str">
        <f t="shared" si="1226"/>
        <v>0.777000777000777</v>
      </c>
      <c r="H2416" t="str">
        <f t="shared" si="1232"/>
        <v>9.06331021531188+0.771569840964736i</v>
      </c>
      <c r="I2416" t="str">
        <f t="shared" si="1233"/>
        <v>1892.80957378785i</v>
      </c>
      <c r="J2416" t="str">
        <f t="shared" si="1227"/>
        <v>-3063.52229275236+409.3707976282i</v>
      </c>
      <c r="K2416" t="str">
        <f t="shared" si="1234"/>
        <v>0.0811138884892715-0.6070149778109i</v>
      </c>
      <c r="L2416" t="str">
        <f t="shared" si="1235"/>
        <v>0.00597302784171315-0.0374733144130704i</v>
      </c>
      <c r="M2416" t="str">
        <f t="shared" si="1236"/>
        <v>0.0870869163309846-0.64448829222397i</v>
      </c>
      <c r="N2416" t="str">
        <f t="shared" si="1237"/>
        <v>-2.13762648466354i</v>
      </c>
      <c r="O2416" t="str">
        <f t="shared" si="1238"/>
        <v>-0.536960648939666-0.843607291036708i</v>
      </c>
      <c r="P2416" t="str">
        <f t="shared" si="1239"/>
        <v>1.53696064893967+0.843607291036708i</v>
      </c>
      <c r="Q2416" t="str">
        <f t="shared" si="1240"/>
        <v>-1.53696064893967+1.29401919362683i</v>
      </c>
      <c r="R2416" t="str">
        <f t="shared" si="1241"/>
        <v>-0.314760422962585-0.813887668892096i</v>
      </c>
      <c r="S2416" t="str">
        <f t="shared" si="1242"/>
        <v>0.220651725969338i</v>
      </c>
      <c r="T2416" t="str">
        <f t="shared" si="1243"/>
        <v>0.179585718886202-0.0694524305935332i</v>
      </c>
      <c r="U2416" t="str">
        <f t="shared" si="1244"/>
        <v>0.00005-0.000500298450559208i</v>
      </c>
      <c r="V2416" t="str">
        <f t="shared" si="1245"/>
        <v>3.33333333333333E-06-0.000550328295615128i</v>
      </c>
      <c r="W2416" t="str">
        <f t="shared" si="1246"/>
        <v>0.0000144455067460425-0.000262635759997242i</v>
      </c>
      <c r="X2416" t="str">
        <f t="shared" si="1247"/>
        <v>0.0000157433773885637-0.000262486036885094i</v>
      </c>
      <c r="Y2416" t="str">
        <f t="shared" si="1248"/>
        <v>0.009+0.302849531806056i</v>
      </c>
      <c r="Z2416" t="str">
        <f t="shared" si="1249"/>
        <v>-0.0121121632176658-0.00108929791729039i</v>
      </c>
      <c r="AA2416" t="str">
        <f t="shared" si="1250"/>
        <v>1.37734751689048-46.2266391896918i</v>
      </c>
      <c r="AB2416" t="str">
        <f t="shared" si="1251"/>
        <v>1.24055348399275-0.479767852805539i</v>
      </c>
      <c r="AC2416" t="str">
        <f t="shared" si="1252"/>
        <v>0.798831213345985-0.841303699166556i</v>
      </c>
      <c r="AD2416" t="str">
        <f t="shared" si="1253"/>
        <v>1.03618341055017+0.49068824171692i</v>
      </c>
      <c r="AE2416" t="str">
        <f t="shared" si="1254"/>
        <v>-0.0120159169122801-0.00707200850370792i</v>
      </c>
      <c r="AF2416" t="str">
        <f t="shared" si="1255"/>
        <v>-15.0203186943768-0.732615817308718i</v>
      </c>
      <c r="AG2416" t="str">
        <f t="shared" si="1256"/>
        <v>1.08727839168637-0.170948810889634i</v>
      </c>
      <c r="AH2416" t="str">
        <f t="shared" si="1257"/>
        <v>0.141108223771221+0.127979325671191i</v>
      </c>
      <c r="AI2416">
        <f t="shared" si="1258"/>
        <v>-14.402101762224255</v>
      </c>
      <c r="AJ2416">
        <f t="shared" si="1259"/>
        <v>42.206729159378739</v>
      </c>
      <c r="AK2416"/>
      <c r="AL2416"/>
      <c r="AM2416"/>
      <c r="AN2416"/>
    </row>
    <row r="2417" spans="1:40" x14ac:dyDescent="0.25">
      <c r="A2417"/>
      <c r="B2417">
        <f t="shared" si="1260"/>
        <v>483000</v>
      </c>
      <c r="C2417" s="186" t="str">
        <f t="shared" si="1228"/>
        <v>-3.27603456013416E-07+0.00507044002228633i</v>
      </c>
      <c r="D2417" s="158" t="str">
        <f t="shared" si="1229"/>
        <v>-5.95700846863246+0.0388733735041952i</v>
      </c>
      <c r="E2417" t="str">
        <f t="shared" si="1230"/>
        <v>2870</v>
      </c>
      <c r="F2417" t="str">
        <f t="shared" si="1231"/>
        <v>0.777000777000777</v>
      </c>
      <c r="G2417" t="str">
        <f t="shared" si="1226"/>
        <v>0.777000777000777</v>
      </c>
      <c r="H2417" t="str">
        <f t="shared" si="1232"/>
        <v>9.06360050512012+0.769998958533538i</v>
      </c>
      <c r="I2417" t="str">
        <f t="shared" si="1233"/>
        <v>1896.73656460484i</v>
      </c>
      <c r="J2417" t="str">
        <f t="shared" si="1227"/>
        <v>-3076.25134361454+410.220114635728i</v>
      </c>
      <c r="K2417" t="str">
        <f t="shared" si="1234"/>
        <v>0.080784008782684-0.605801389775772i</v>
      </c>
      <c r="L2417" t="str">
        <f t="shared" si="1235"/>
        <v>0.00594893011707526-0.0373995629955363i</v>
      </c>
      <c r="M2417" t="str">
        <f t="shared" si="1236"/>
        <v>0.0867329388997593-0.643200952771308i</v>
      </c>
      <c r="N2417" t="str">
        <f t="shared" si="1237"/>
        <v>-2.14206139438276i</v>
      </c>
      <c r="O2417" t="str">
        <f t="shared" si="1238"/>
        <v>-0.540696678273322-0.841217630642746i</v>
      </c>
      <c r="P2417" t="str">
        <f t="shared" si="1239"/>
        <v>1.54069667827332+0.841217630642746i</v>
      </c>
      <c r="Q2417" t="str">
        <f t="shared" si="1240"/>
        <v>-1.54069667827332+1.30084376374001i</v>
      </c>
      <c r="R2417" t="str">
        <f t="shared" si="1241"/>
        <v>-0.314675895119891-0.811685923675959i</v>
      </c>
      <c r="S2417" t="str">
        <f t="shared" si="1242"/>
        <v>0.221109509633175i</v>
      </c>
      <c r="T2417" t="str">
        <f t="shared" si="1243"/>
        <v>0.179471476560142-0.0695778328633395i</v>
      </c>
      <c r="U2417" t="str">
        <f t="shared" si="1244"/>
        <v>0.0000499999999999998-0.000499262635961777i</v>
      </c>
      <c r="V2417" t="str">
        <f t="shared" si="1245"/>
        <v>3.33333333333333E-06-0.000549188899557956i</v>
      </c>
      <c r="W2417" t="str">
        <f t="shared" si="1246"/>
        <v>0.0000144453858875099-0.000262094376553166i</v>
      </c>
      <c r="X2417" t="str">
        <f t="shared" si="1247"/>
        <v>0.0000157378952986098-0.000261944989802762i</v>
      </c>
      <c r="Y2417" t="str">
        <f t="shared" si="1248"/>
        <v>0.009+0.303477850336774i</v>
      </c>
      <c r="Z2417" t="str">
        <f t="shared" si="1249"/>
        <v>-0.0120621808393106-0.00108529925135981i</v>
      </c>
      <c r="AA2417" t="str">
        <f t="shared" si="1250"/>
        <v>1.37164450528592-46.1309362932288i</v>
      </c>
      <c r="AB2417" t="str">
        <f t="shared" si="1251"/>
        <v>1.23976431369295-0.48063411446417i</v>
      </c>
      <c r="AC2417" t="str">
        <f t="shared" si="1252"/>
        <v>0.798384082111885-0.839104397062133i</v>
      </c>
      <c r="AD2417" t="str">
        <f t="shared" si="1253"/>
        <v>1.03846175769439+0.489418215308687i</v>
      </c>
      <c r="AE2417" t="str">
        <f t="shared" si="1254"/>
        <v>-0.0119949482933417-0.00703049278729754i</v>
      </c>
      <c r="AF2417" t="str">
        <f t="shared" si="1255"/>
        <v>-15.0206089737526-0.731125585029343i</v>
      </c>
      <c r="AG2417" t="str">
        <f t="shared" si="1256"/>
        <v>1.08688622956765-0.170986737480448i</v>
      </c>
      <c r="AH2417" t="str">
        <f t="shared" si="1257"/>
        <v>0.140995251073583+0.127410220916632i</v>
      </c>
      <c r="AI2417">
        <f t="shared" si="1258"/>
        <v>-14.423361288252249</v>
      </c>
      <c r="AJ2417">
        <f t="shared" si="1259"/>
        <v>42.10251342818394</v>
      </c>
      <c r="AK2417"/>
      <c r="AL2417"/>
      <c r="AM2417"/>
      <c r="AN2417"/>
    </row>
    <row r="2418" spans="1:40" x14ac:dyDescent="0.25">
      <c r="A2418"/>
      <c r="B2418">
        <f t="shared" si="1260"/>
        <v>484000</v>
      </c>
      <c r="C2418" s="186" t="str">
        <f t="shared" si="1228"/>
        <v>-3.2625112121453E-07+0.005059963906625i</v>
      </c>
      <c r="D2418" s="158" t="str">
        <f t="shared" si="1229"/>
        <v>-5.95700845826455+0.0387930566174583i</v>
      </c>
      <c r="E2418" t="str">
        <f t="shared" si="1230"/>
        <v>2870</v>
      </c>
      <c r="F2418" t="str">
        <f t="shared" si="1231"/>
        <v>0.777000777000777</v>
      </c>
      <c r="G2418" t="str">
        <f t="shared" si="1226"/>
        <v>0.777000777000777</v>
      </c>
      <c r="H2418" t="str">
        <f t="shared" si="1232"/>
        <v>9.06388901732183+0.76843440498128i</v>
      </c>
      <c r="I2418" t="str">
        <f t="shared" si="1233"/>
        <v>1900.66355542182i</v>
      </c>
      <c r="J2418" t="str">
        <f t="shared" si="1227"/>
        <v>-3089.00677592929+411.069431643255i</v>
      </c>
      <c r="K2418" t="str">
        <f t="shared" si="1234"/>
        <v>0.0804561259666252-0.604592555769535i</v>
      </c>
      <c r="L2418" t="str">
        <f t="shared" si="1235"/>
        <v>0.00592497670936969-0.0373260934277031i</v>
      </c>
      <c r="M2418" t="str">
        <f t="shared" si="1236"/>
        <v>0.0863811026759949-0.641918649197238i</v>
      </c>
      <c r="N2418" t="str">
        <f t="shared" si="1237"/>
        <v>-2.14649630410198i</v>
      </c>
      <c r="O2418" t="str">
        <f t="shared" si="1238"/>
        <v>-0.544422072972767-0.838811424850684i</v>
      </c>
      <c r="P2418" t="str">
        <f t="shared" si="1239"/>
        <v>1.54442207297277+0.838811424850684i</v>
      </c>
      <c r="Q2418" t="str">
        <f t="shared" si="1240"/>
        <v>-1.54442207297277+1.3076848792513i</v>
      </c>
      <c r="R2418" t="str">
        <f t="shared" si="1241"/>
        <v>-0.314591126432335-0.809492110939886i</v>
      </c>
      <c r="S2418" t="str">
        <f t="shared" si="1242"/>
        <v>0.221567293297012i</v>
      </c>
      <c r="T2418" t="str">
        <f t="shared" si="1243"/>
        <v>0.179356975966235-0.0697031043788705i</v>
      </c>
      <c r="U2418" t="str">
        <f t="shared" si="1244"/>
        <v>0.0000499999999999997-0.000498231101589955i</v>
      </c>
      <c r="V2418" t="str">
        <f t="shared" si="1245"/>
        <v>3.33333333333333E-06-0.000548054211748951i</v>
      </c>
      <c r="W2418" t="str">
        <f t="shared" si="1246"/>
        <v>0.0000144452647810818-0.000261555235093931i</v>
      </c>
      <c r="X2418" t="str">
        <f t="shared" si="1247"/>
        <v>0.0000157324461563708-0.000261406183151565i</v>
      </c>
      <c r="Y2418" t="str">
        <f t="shared" si="1248"/>
        <v>0.009+0.304106168867492i</v>
      </c>
      <c r="Z2418" t="str">
        <f t="shared" si="1249"/>
        <v>-0.0120125078652649-0.001081327847178i</v>
      </c>
      <c r="AA2418" t="str">
        <f t="shared" si="1250"/>
        <v>1.36597685243453-46.0356288342624i</v>
      </c>
      <c r="AB2418" t="str">
        <f t="shared" si="1251"/>
        <v>1.23897335931433-0.481499472890223i</v>
      </c>
      <c r="AC2418" t="str">
        <f t="shared" si="1252"/>
        <v>0.797940393736879-0.836912560608587i</v>
      </c>
      <c r="AD2418" t="str">
        <f t="shared" si="1253"/>
        <v>1.04073521612551+0.488137841886652i</v>
      </c>
      <c r="AE2418" t="str">
        <f t="shared" si="1254"/>
        <v>-0.0119740029276724-0.00698913563573217i</v>
      </c>
      <c r="AF2418" t="str">
        <f t="shared" si="1255"/>
        <v>-15.0208974755864-0.729641348363822i</v>
      </c>
      <c r="AG2418" t="str">
        <f t="shared" si="1256"/>
        <v>1.08649393686013-0.171023696775977i</v>
      </c>
      <c r="AH2418" t="str">
        <f t="shared" si="1257"/>
        <v>0.140882123558927+0.126842860667707i</v>
      </c>
      <c r="AI2418">
        <f t="shared" si="1258"/>
        <v>-14.444595817216126</v>
      </c>
      <c r="AJ2418">
        <f t="shared" si="1259"/>
        <v>41.998209163097478</v>
      </c>
      <c r="AK2418"/>
      <c r="AL2418"/>
      <c r="AM2418"/>
      <c r="AN2418"/>
    </row>
    <row r="2419" spans="1:40" x14ac:dyDescent="0.25">
      <c r="A2419"/>
      <c r="B2419">
        <f t="shared" si="1260"/>
        <v>485000</v>
      </c>
      <c r="C2419" s="186" t="str">
        <f t="shared" si="1228"/>
        <v>-3.24907142746477E-07+0.00504953099144009i</v>
      </c>
      <c r="D2419" s="158" t="str">
        <f t="shared" si="1229"/>
        <v>-5.95700844796072+0.038713070934374i</v>
      </c>
      <c r="E2419" t="str">
        <f t="shared" si="1230"/>
        <v>2870</v>
      </c>
      <c r="F2419" t="str">
        <f t="shared" si="1231"/>
        <v>0.777000777000777</v>
      </c>
      <c r="G2419" t="str">
        <f t="shared" si="1226"/>
        <v>0.777000777000777</v>
      </c>
      <c r="H2419" t="str">
        <f t="shared" si="1232"/>
        <v>9.06417576636081+0.76687614247685i</v>
      </c>
      <c r="I2419" t="str">
        <f t="shared" si="1233"/>
        <v>1904.59054623881i</v>
      </c>
      <c r="J2419" t="str">
        <f t="shared" si="1227"/>
        <v>-3101.78858969661+411.918748650782i</v>
      </c>
      <c r="K2419" t="str">
        <f t="shared" si="1234"/>
        <v>0.080130224048727-0.603388448470182i</v>
      </c>
      <c r="L2419" t="str">
        <f t="shared" si="1235"/>
        <v>0.00590116647835765-0.0372529041467939i</v>
      </c>
      <c r="M2419" t="str">
        <f t="shared" si="1236"/>
        <v>0.0860313905270846-0.640641352616976i</v>
      </c>
      <c r="N2419" t="str">
        <f t="shared" si="1237"/>
        <v>-2.1509312138212i</v>
      </c>
      <c r="O2419" t="str">
        <f t="shared" si="1238"/>
        <v>-0.548136759765479-0.83638872098672i</v>
      </c>
      <c r="P2419" t="str">
        <f t="shared" si="1239"/>
        <v>1.54813675976548+0.83638872098672i</v>
      </c>
      <c r="Q2419" t="str">
        <f t="shared" si="1240"/>
        <v>-1.54813675976548+1.31454249283448i</v>
      </c>
      <c r="R2419" t="str">
        <f t="shared" si="1241"/>
        <v>-0.314506116434957-0.807306181067717i</v>
      </c>
      <c r="S2419" t="str">
        <f t="shared" si="1242"/>
        <v>0.222025076960849i</v>
      </c>
      <c r="T2419" t="str">
        <f t="shared" si="1243"/>
        <v>0.179242216982529-0.0698282447061291i</v>
      </c>
      <c r="U2419" t="str">
        <f t="shared" si="1244"/>
        <v>0.0000499999999999998-0.000497203820968119i</v>
      </c>
      <c r="V2419" t="str">
        <f t="shared" si="1245"/>
        <v>3.33333333333333E-06-0.000546924203064932i</v>
      </c>
      <c r="W2419" t="str">
        <f t="shared" si="1246"/>
        <v>0.0000144451434267743-0.000261018321751282i</v>
      </c>
      <c r="X2419" t="str">
        <f t="shared" si="1247"/>
        <v>0.0000157270296883788-0.000260869603074207i</v>
      </c>
      <c r="Y2419" t="str">
        <f t="shared" si="1248"/>
        <v>0.009+0.30473448739821i</v>
      </c>
      <c r="Z2419" t="str">
        <f t="shared" si="1249"/>
        <v>-0.0119631417472095-0.00107738344761394i</v>
      </c>
      <c r="AA2419" t="str">
        <f t="shared" si="1250"/>
        <v>1.36034426654602-45.9407143670425i</v>
      </c>
      <c r="AB2419" t="str">
        <f t="shared" si="1251"/>
        <v>1.23818062001446-0.482363925085707i</v>
      </c>
      <c r="AC2419" t="str">
        <f t="shared" si="1252"/>
        <v>0.797500123042991-0.834728146405415i</v>
      </c>
      <c r="AD2419" t="str">
        <f t="shared" si="1253"/>
        <v>1.04300373931534+0.486847138587804i</v>
      </c>
      <c r="AE2419" t="str">
        <f t="shared" si="1254"/>
        <v>-0.0119530805276663-0.00694793629268705i</v>
      </c>
      <c r="AF2419" t="str">
        <f t="shared" si="1255"/>
        <v>-15.0211842143215-0.728163071542476i</v>
      </c>
      <c r="AG2419" t="str">
        <f t="shared" si="1256"/>
        <v>1.08610151715756-0.171059686911891i</v>
      </c>
      <c r="AH2419" t="str">
        <f t="shared" si="1257"/>
        <v>0.140768839039765+0.126277234825406i</v>
      </c>
      <c r="AI2419">
        <f t="shared" si="1258"/>
        <v>-14.46580556132715</v>
      </c>
      <c r="AJ2419">
        <f t="shared" si="1259"/>
        <v>41.893816314363832</v>
      </c>
      <c r="AK2419"/>
      <c r="AL2419"/>
      <c r="AM2419"/>
      <c r="AN2419"/>
    </row>
    <row r="2420" spans="1:40" x14ac:dyDescent="0.25">
      <c r="A2420"/>
      <c r="B2420">
        <f t="shared" si="1260"/>
        <v>486000</v>
      </c>
      <c r="C2420" s="186" t="str">
        <f t="shared" si="1228"/>
        <v>-3.23571451903677E-07+0.00503914101006199i</v>
      </c>
      <c r="D2420" s="158" t="str">
        <f t="shared" si="1229"/>
        <v>-5.95700843772043+0.0386334144104753i</v>
      </c>
      <c r="E2420" t="str">
        <f t="shared" si="1230"/>
        <v>2870</v>
      </c>
      <c r="F2420" t="str">
        <f t="shared" si="1231"/>
        <v>0.777000777000777</v>
      </c>
      <c r="G2420" t="str">
        <f t="shared" si="1226"/>
        <v>0.777000777000777</v>
      </c>
      <c r="H2420" t="str">
        <f t="shared" si="1232"/>
        <v>9.06446076653481+0.765324133487252i</v>
      </c>
      <c r="I2420" t="str">
        <f t="shared" si="1233"/>
        <v>1908.5175370558i</v>
      </c>
      <c r="J2420" t="str">
        <f t="shared" si="1227"/>
        <v>-3114.59678491648+412.76806565831i</v>
      </c>
      <c r="K2420" t="str">
        <f t="shared" si="1234"/>
        <v>0.0798062871954602-0.602189040759911i</v>
      </c>
      <c r="L2420" t="str">
        <f t="shared" si="1235"/>
        <v>0.00587749829493995-0.037179993601133i</v>
      </c>
      <c r="M2420" t="str">
        <f t="shared" si="1236"/>
        <v>0.0856837854904001-0.639369034361044i</v>
      </c>
      <c r="N2420" t="str">
        <f t="shared" si="1237"/>
        <v>-2.15536612354042i</v>
      </c>
      <c r="O2420" t="str">
        <f t="shared" si="1238"/>
        <v>-0.55184066558954-0.833949566701544i</v>
      </c>
      <c r="P2420" t="str">
        <f t="shared" si="1239"/>
        <v>1.55184066558954+0.833949566701544i</v>
      </c>
      <c r="Q2420" t="str">
        <f t="shared" si="1240"/>
        <v>-1.55184066558954+1.32141655683888i</v>
      </c>
      <c r="R2420" t="str">
        <f t="shared" si="1241"/>
        <v>-0.314420864661199-0.805128084851285i</v>
      </c>
      <c r="S2420" t="str">
        <f t="shared" si="1242"/>
        <v>0.222482860624686i</v>
      </c>
      <c r="T2420" t="str">
        <f t="shared" si="1243"/>
        <v>0.179127199486989-0.0699532534099108i</v>
      </c>
      <c r="U2420" t="str">
        <f t="shared" si="1244"/>
        <v>0.00005-0.000496180767838557i</v>
      </c>
      <c r="V2420" t="str">
        <f t="shared" si="1245"/>
        <v>3.33333333333333E-06-0.000545798844622411i</v>
      </c>
      <c r="W2420" t="str">
        <f t="shared" si="1246"/>
        <v>0.0000144450218246034-0.000260483622771097i</v>
      </c>
      <c r="X2420" t="str">
        <f t="shared" si="1247"/>
        <v>0.000015721645623976-0.000260335235827417i</v>
      </c>
      <c r="Y2420" t="str">
        <f t="shared" si="1248"/>
        <v>0.009+0.305362805928928i</v>
      </c>
      <c r="Z2420" t="str">
        <f t="shared" si="1249"/>
        <v>-0.0119140799630047-0.00107346579856204i</v>
      </c>
      <c r="AA2420" t="str">
        <f t="shared" si="1250"/>
        <v>1.35474645883482-45.8461904659464i</v>
      </c>
      <c r="AB2420" t="str">
        <f t="shared" si="1251"/>
        <v>1.23738609495035-0.483227468044287i</v>
      </c>
      <c r="AC2420" t="str">
        <f t="shared" si="1252"/>
        <v>0.797063245108322-0.832551111375164i</v>
      </c>
      <c r="AD2420" t="str">
        <f t="shared" si="1253"/>
        <v>1.04526728078142+0.485546122756901i</v>
      </c>
      <c r="AE2420" t="str">
        <f t="shared" si="1254"/>
        <v>-0.0119321808095384-0.00690689400852741i</v>
      </c>
      <c r="AF2420" t="str">
        <f t="shared" si="1255"/>
        <v>-15.0214692042552-0.726690719076777i</v>
      </c>
      <c r="AG2420" t="str">
        <f t="shared" si="1256"/>
        <v>1.08570897405934-0.171094706046678i</v>
      </c>
      <c r="AH2420" t="str">
        <f t="shared" si="1257"/>
        <v>0.140655395343376+0.125713333388623i</v>
      </c>
      <c r="AI2420">
        <f t="shared" si="1258"/>
        <v>-14.486990731941647</v>
      </c>
      <c r="AJ2420">
        <f t="shared" si="1259"/>
        <v>41.789334832058522</v>
      </c>
      <c r="AK2420"/>
      <c r="AL2420"/>
      <c r="AM2420"/>
      <c r="AN2420"/>
    </row>
    <row r="2421" spans="1:40" x14ac:dyDescent="0.25">
      <c r="A2421"/>
      <c r="B2421">
        <f t="shared" si="1260"/>
        <v>487000</v>
      </c>
      <c r="C2421" s="186" t="str">
        <f t="shared" si="1228"/>
        <v>-3.22243980685222E-07+0.0050287936980114i</v>
      </c>
      <c r="D2421" s="158" t="str">
        <f t="shared" si="1229"/>
        <v>-5.95700842754315+0.0385540850180874i</v>
      </c>
      <c r="E2421" t="str">
        <f t="shared" si="1230"/>
        <v>2870</v>
      </c>
      <c r="F2421" t="str">
        <f t="shared" si="1231"/>
        <v>0.777000777000777</v>
      </c>
      <c r="G2421" t="str">
        <f t="shared" si="1226"/>
        <v>0.777000777000777</v>
      </c>
      <c r="H2421" t="str">
        <f t="shared" si="1232"/>
        <v>9.06474403199735+0.763778340774652i</v>
      </c>
      <c r="I2421" t="str">
        <f t="shared" si="1233"/>
        <v>1912.44452787279i</v>
      </c>
      <c r="J2421" t="str">
        <f t="shared" si="1227"/>
        <v>-3127.43136158892+413.617382665837i</v>
      </c>
      <c r="K2421" t="str">
        <f t="shared" si="1234"/>
        <v>0.0794842997302551-0.600994305723277i</v>
      </c>
      <c r="L2421" t="str">
        <f t="shared" si="1235"/>
        <v>0.00585397104102791-0.0371073602500526i</v>
      </c>
      <c r="M2421" t="str">
        <f t="shared" si="1236"/>
        <v>0.085338270771283-0.63810166597333i</v>
      </c>
      <c r="N2421" t="str">
        <f t="shared" si="1237"/>
        <v>-2.15980103325964i</v>
      </c>
      <c r="O2421" t="str">
        <f t="shared" si="1238"/>
        <v>-0.55553371759508-0.831494009969398i</v>
      </c>
      <c r="P2421" t="str">
        <f t="shared" si="1239"/>
        <v>1.55553371759508+0.831494009969398i</v>
      </c>
      <c r="Q2421" t="str">
        <f t="shared" si="1240"/>
        <v>-1.55553371759508+1.32830702329024i</v>
      </c>
      <c r="R2421" t="str">
        <f t="shared" si="1241"/>
        <v>-0.314335370642919-0.802957773486245i</v>
      </c>
      <c r="S2421" t="str">
        <f t="shared" si="1242"/>
        <v>0.222940644288523i</v>
      </c>
      <c r="T2421" t="str">
        <f t="shared" si="1243"/>
        <v>0.179011923357501-0.070078130053804i</v>
      </c>
      <c r="U2421" t="str">
        <f t="shared" si="1244"/>
        <v>0.00005-0.000495161916159217i</v>
      </c>
      <c r="V2421" t="str">
        <f t="shared" si="1245"/>
        <v>3.33333333333333E-06-0.00054467810777514i</v>
      </c>
      <c r="W2421" t="str">
        <f t="shared" si="1246"/>
        <v>0.0000144448999745853-0.000259951124512228i</v>
      </c>
      <c r="X2421" t="str">
        <f t="shared" si="1247"/>
        <v>0.0000157162936952809-0.000259803067780795i</v>
      </c>
      <c r="Y2421" t="str">
        <f t="shared" si="1248"/>
        <v>0.009+0.305991124459646i</v>
      </c>
      <c r="Z2421" t="str">
        <f t="shared" si="1249"/>
        <v>-0.0118653200163686-0.00106957464889993i</v>
      </c>
      <c r="AA2421" t="str">
        <f t="shared" si="1250"/>
        <v>1.34918314348293-45.7520547252713i</v>
      </c>
      <c r="AB2421" t="str">
        <f t="shared" si="1251"/>
        <v>1.23658978327844-0.484090098751293i</v>
      </c>
      <c r="AC2421" t="str">
        <f t="shared" si="1252"/>
        <v>0.796629735264024-0.830381412760507i</v>
      </c>
      <c r="AD2421" t="str">
        <f t="shared" si="1253"/>
        <v>1.04752579408795+0.484234811946459i</v>
      </c>
      <c r="AE2421" t="str">
        <f t="shared" si="1254"/>
        <v>-0.0119113034932814-0.00686600804023605i</v>
      </c>
      <c r="AF2421" t="str">
        <f t="shared" si="1255"/>
        <v>-15.0217524595405-0.725224255756565i</v>
      </c>
      <c r="AG2421" t="str">
        <f t="shared" si="1256"/>
        <v>1.08531631117049-0.171128752361555i</v>
      </c>
      <c r="AH2421" t="str">
        <f t="shared" si="1257"/>
        <v>0.14054179031169+0.1251511464532i</v>
      </c>
      <c r="AI2421">
        <f t="shared" si="1258"/>
        <v>-14.508151539569866</v>
      </c>
      <c r="AJ2421">
        <f t="shared" si="1259"/>
        <v>41.684764666092143</v>
      </c>
      <c r="AK2421"/>
      <c r="AL2421"/>
      <c r="AM2421"/>
      <c r="AN2421"/>
    </row>
    <row r="2422" spans="1:40" x14ac:dyDescent="0.25">
      <c r="A2422"/>
      <c r="B2422">
        <f t="shared" si="1260"/>
        <v>488000</v>
      </c>
      <c r="C2422" s="186" t="str">
        <f t="shared" si="1228"/>
        <v>-3.20924661786223E-07+0.00501848879297689i</v>
      </c>
      <c r="D2422" s="158" t="str">
        <f t="shared" si="1229"/>
        <v>-5.95700841742837+0.0384750807461562i</v>
      </c>
      <c r="E2422" t="str">
        <f t="shared" si="1230"/>
        <v>2870</v>
      </c>
      <c r="F2422" t="str">
        <f t="shared" si="1231"/>
        <v>0.777000777000777</v>
      </c>
      <c r="G2422" t="str">
        <f t="shared" si="1226"/>
        <v>0.777000777000777</v>
      </c>
      <c r="H2422" t="str">
        <f t="shared" si="1232"/>
        <v>9.06502557675948+0.762238727393537i</v>
      </c>
      <c r="I2422" t="str">
        <f t="shared" si="1233"/>
        <v>1916.37151868977i</v>
      </c>
      <c r="J2422" t="str">
        <f t="shared" si="1227"/>
        <v>-3140.29231971393+414.466699673365i</v>
      </c>
      <c r="K2422" t="str">
        <f t="shared" si="1234"/>
        <v>0.0791642461316521-0.59980421664536i</v>
      </c>
      <c r="L2422" t="str">
        <f t="shared" si="1235"/>
        <v>0.0058305836094159-0.0370350025637998i</v>
      </c>
      <c r="M2422" t="str">
        <f t="shared" si="1236"/>
        <v>0.084994829741068-0.63683921920916i</v>
      </c>
      <c r="N2422" t="str">
        <f t="shared" si="1237"/>
        <v>-2.16423594297886i</v>
      </c>
      <c r="O2422" t="str">
        <f t="shared" si="1238"/>
        <v>-0.559215843145704-0.829022099087135i</v>
      </c>
      <c r="P2422" t="str">
        <f t="shared" si="1239"/>
        <v>1.5592158431457+0.829022099087135i</v>
      </c>
      <c r="Q2422" t="str">
        <f t="shared" si="1240"/>
        <v>-1.5592158431457+1.33521384389172i</v>
      </c>
      <c r="R2422" t="str">
        <f t="shared" si="1241"/>
        <v>-0.314249633910355-0.800795198567945i</v>
      </c>
      <c r="S2422" t="str">
        <f t="shared" si="1242"/>
        <v>0.22339842795236i</v>
      </c>
      <c r="T2422" t="str">
        <f t="shared" si="1243"/>
        <v>0.178896388471877-0.0702028742001779i</v>
      </c>
      <c r="U2422" t="str">
        <f t="shared" si="1244"/>
        <v>0.00005-0.000494147240101513i</v>
      </c>
      <c r="V2422" t="str">
        <f t="shared" si="1245"/>
        <v>3.33333333333333E-06-0.000543561964111665i</v>
      </c>
      <c r="W2422" t="str">
        <f t="shared" si="1246"/>
        <v>0.0000144447778767358-0.000259420813445336i</v>
      </c>
      <c r="X2422" t="str">
        <f t="shared" si="1247"/>
        <v>0.0000157109736371537-0.000259273085415652i</v>
      </c>
      <c r="Y2422" t="str">
        <f t="shared" si="1248"/>
        <v>0.009+0.306619442990364i</v>
      </c>
      <c r="Z2422" t="str">
        <f t="shared" si="1249"/>
        <v>-0.0118168594365597-0.0010657097504469i</v>
      </c>
      <c r="AA2422" t="str">
        <f t="shared" si="1250"/>
        <v>1.34365403760344-45.6583047590303i</v>
      </c>
      <c r="AB2422" t="str">
        <f t="shared" si="1251"/>
        <v>1.23579168415467-0.484951814183632i</v>
      </c>
      <c r="AC2422" t="str">
        <f t="shared" si="1252"/>
        <v>0.796199569091384-0.828219008121393i</v>
      </c>
      <c r="AD2422" t="str">
        <f t="shared" si="1253"/>
        <v>1.04977923284667+0.482913223916787i</v>
      </c>
      <c r="AE2422" t="str">
        <f t="shared" si="1254"/>
        <v>-0.0118904483026207-0.00682527765134191i</v>
      </c>
      <c r="AF2422" t="str">
        <f t="shared" si="1255"/>
        <v>-15.0220339941879-0.723763646647381i</v>
      </c>
      <c r="AG2422" t="str">
        <f t="shared" si="1256"/>
        <v>1.08492353210153-0.171161824060389i</v>
      </c>
      <c r="AH2422" t="str">
        <f t="shared" si="1257"/>
        <v>0.14042802180115+0.124590664211008i</v>
      </c>
      <c r="AI2422">
        <f t="shared" si="1258"/>
        <v>-14.529288193884796</v>
      </c>
      <c r="AJ2422">
        <f t="shared" si="1259"/>
        <v>41.580105766224889</v>
      </c>
      <c r="AK2422"/>
      <c r="AL2422"/>
      <c r="AM2422"/>
      <c r="AN2422"/>
    </row>
    <row r="2423" spans="1:40" x14ac:dyDescent="0.25">
      <c r="A2423"/>
      <c r="B2423">
        <f t="shared" si="1260"/>
        <v>489000</v>
      </c>
      <c r="C2423" s="186" t="str">
        <f t="shared" si="1228"/>
        <v>-3.19613428589273E-07+0.00500822603479273i</v>
      </c>
      <c r="D2423" s="158" t="str">
        <f t="shared" si="1229"/>
        <v>-5.95700840737558+0.0383963996000776i</v>
      </c>
      <c r="E2423" t="str">
        <f t="shared" si="1230"/>
        <v>2870</v>
      </c>
      <c r="F2423" t="str">
        <f t="shared" si="1231"/>
        <v>0.777000777000777</v>
      </c>
      <c r="G2423" t="str">
        <f t="shared" si="1226"/>
        <v>0.777000777000777</v>
      </c>
      <c r="H2423" t="str">
        <f t="shared" si="1232"/>
        <v>9.06530541469147+0.7607052566879i</v>
      </c>
      <c r="I2423" t="str">
        <f t="shared" si="1233"/>
        <v>1920.29850950676i</v>
      </c>
      <c r="J2423" t="str">
        <f t="shared" si="1227"/>
        <v>-3153.17965929149+415.316016680892i</v>
      </c>
      <c r="K2423" t="str">
        <f t="shared" si="1234"/>
        <v>0.0788461110314753-0.598618747009968i</v>
      </c>
      <c r="L2423" t="str">
        <f t="shared" si="1235"/>
        <v>0.00580733490365562-0.0369629190234452i</v>
      </c>
      <c r="M2423" t="str">
        <f t="shared" si="1236"/>
        <v>0.0846534459351309-0.635581666033413i</v>
      </c>
      <c r="N2423" t="str">
        <f t="shared" si="1237"/>
        <v>-2.16867085269808i</v>
      </c>
      <c r="O2423" t="str">
        <f t="shared" si="1238"/>
        <v>-0.562886969819924-0.826533882673266i</v>
      </c>
      <c r="P2423" t="str">
        <f t="shared" si="1239"/>
        <v>1.56288696981992+0.826533882673266i</v>
      </c>
      <c r="Q2423" t="str">
        <f t="shared" si="1240"/>
        <v>-1.56288696981992+1.34213697002481i</v>
      </c>
      <c r="R2423" t="str">
        <f t="shared" si="1241"/>
        <v>-0.314163653992153-0.798640312087339i</v>
      </c>
      <c r="S2423" t="str">
        <f t="shared" si="1242"/>
        <v>0.223856211616197i</v>
      </c>
      <c r="T2423" t="str">
        <f t="shared" si="1243"/>
        <v>0.178780594707849-0.0703274854101851i</v>
      </c>
      <c r="U2423" t="str">
        <f t="shared" si="1244"/>
        <v>0.00005-0.000493136714048136i</v>
      </c>
      <c r="V2423" t="str">
        <f t="shared" si="1245"/>
        <v>3.33333333333333E-06-0.00054245038545295i</v>
      </c>
      <c r="W2423" t="str">
        <f t="shared" si="1246"/>
        <v>0.0000144446555310712-0.000258892676151754i</v>
      </c>
      <c r="X2423" t="str">
        <f t="shared" si="1247"/>
        <v>0.0000157056851871631-0.000258745275323863i</v>
      </c>
      <c r="Y2423" t="str">
        <f t="shared" si="1248"/>
        <v>0.009+0.307247761521082i</v>
      </c>
      <c r="Z2423" t="str">
        <f t="shared" si="1249"/>
        <v>-0.0117686957780637-0.00106187085792296i</v>
      </c>
      <c r="AA2423" t="str">
        <f t="shared" si="1250"/>
        <v>1.3381588612045-45.5649382007512i</v>
      </c>
      <c r="AB2423" t="str">
        <f t="shared" si="1251"/>
        <v>1.23499179673445-0.485812611309805i</v>
      </c>
      <c r="AC2423" t="str">
        <f t="shared" si="1252"/>
        <v>0.795772722418861-0.826063855332199i</v>
      </c>
      <c r="AD2423" t="str">
        <f t="shared" si="1253"/>
        <v>1.0520275507178+0.481581376635973i</v>
      </c>
      <c r="AE2423" t="str">
        <f t="shared" si="1254"/>
        <v>-0.0118696149649711-0.00678470211184918i</v>
      </c>
      <c r="AF2423" t="str">
        <f t="shared" si="1255"/>
        <v>-15.0223138220671-0.722308857087822i</v>
      </c>
      <c r="AG2423" t="str">
        <f t="shared" si="1256"/>
        <v>1.08453064046848-0.171193919369616i</v>
      </c>
      <c r="AH2423" t="str">
        <f t="shared" si="1257"/>
        <v>0.14031408768258+0.124031876949007i</v>
      </c>
      <c r="AI2423">
        <f t="shared" si="1258"/>
        <v>-14.550400903731802</v>
      </c>
      <c r="AJ2423">
        <f t="shared" si="1259"/>
        <v>41.475358082072852</v>
      </c>
      <c r="AK2423"/>
      <c r="AL2423"/>
      <c r="AM2423"/>
      <c r="AN2423"/>
    </row>
    <row r="2424" spans="1:40" x14ac:dyDescent="0.25">
      <c r="A2424"/>
      <c r="B2424">
        <f t="shared" si="1260"/>
        <v>490000</v>
      </c>
      <c r="C2424" s="186" t="str">
        <f t="shared" si="1228"/>
        <v>-3.18310215156036E-07+0.00499800516541696i</v>
      </c>
      <c r="D2424" s="158" t="str">
        <f t="shared" si="1229"/>
        <v>-5.95700839738427+0.03831803960153i</v>
      </c>
      <c r="E2424" t="str">
        <f t="shared" si="1230"/>
        <v>2870</v>
      </c>
      <c r="F2424" t="str">
        <f t="shared" si="1231"/>
        <v>0.777000777000777</v>
      </c>
      <c r="G2424" t="str">
        <f t="shared" si="1226"/>
        <v>0.777000777000777</v>
      </c>
      <c r="H2424" t="str">
        <f t="shared" si="1232"/>
        <v>9.06558355952447+0.759177892288389i</v>
      </c>
      <c r="I2424" t="str">
        <f t="shared" si="1233"/>
        <v>1924.22550032375i</v>
      </c>
      <c r="J2424" t="str">
        <f t="shared" si="1227"/>
        <v>-3166.09338032163+416.16533368842i</v>
      </c>
      <c r="K2424" t="str">
        <f t="shared" si="1234"/>
        <v>0.0785298792130257-0.597437870497805i</v>
      </c>
      <c r="L2424" t="str">
        <f t="shared" si="1235"/>
        <v>0.00578422383793214-0.0368911081207913i</v>
      </c>
      <c r="M2424" t="str">
        <f t="shared" si="1236"/>
        <v>0.0843141030509579-0.634328978618596i</v>
      </c>
      <c r="N2424" t="str">
        <f t="shared" si="1237"/>
        <v>-2.17310576241729i</v>
      </c>
      <c r="O2424" t="str">
        <f t="shared" si="1238"/>
        <v>-0.566547025412572-0.824029409667014i</v>
      </c>
      <c r="P2424" t="str">
        <f t="shared" si="1239"/>
        <v>1.56654702541257+0.824029409667014i</v>
      </c>
      <c r="Q2424" t="str">
        <f t="shared" si="1240"/>
        <v>-1.56654702541257+1.34907635275028i</v>
      </c>
      <c r="R2424" t="str">
        <f t="shared" si="1241"/>
        <v>-0.31407743041534-0.796493066426979i</v>
      </c>
      <c r="S2424" t="str">
        <f t="shared" si="1242"/>
        <v>0.224313995280034i</v>
      </c>
      <c r="T2424" t="str">
        <f t="shared" si="1243"/>
        <v>0.178664541943081-0.0704519632437518i</v>
      </c>
      <c r="U2424" t="str">
        <f t="shared" si="1244"/>
        <v>0.00005-0.000492130312590894i</v>
      </c>
      <c r="V2424" t="str">
        <f t="shared" si="1245"/>
        <v>3.33333333333333E-06-0.000541343343849984i</v>
      </c>
      <c r="W2424" t="str">
        <f t="shared" si="1246"/>
        <v>0.0000144445329376077-0.000258366699322351i</v>
      </c>
      <c r="X2424" t="str">
        <f t="shared" si="1247"/>
        <v>0.0000157004280855532-0.000258219624206751i</v>
      </c>
      <c r="Y2424" t="str">
        <f t="shared" si="1248"/>
        <v>0.009+0.3078760800518i</v>
      </c>
      <c r="Z2424" t="str">
        <f t="shared" si="1249"/>
        <v>-0.0117208266202857-0.00105805772890869i</v>
      </c>
      <c r="AA2424" t="str">
        <f t="shared" si="1250"/>
        <v>1.33269733715387-45.4719527032775i</v>
      </c>
      <c r="AB2424" t="str">
        <f t="shared" si="1251"/>
        <v>1.23419012017267-0.486672487089843i</v>
      </c>
      <c r="AC2424" t="str">
        <f t="shared" si="1252"/>
        <v>0.795349171319241-0.823915912578851i</v>
      </c>
      <c r="AD2424" t="str">
        <f t="shared" si="1253"/>
        <v>1.05427070141096+0.480239288279844i</v>
      </c>
      <c r="AE2424" t="str">
        <f t="shared" si="1254"/>
        <v>-0.0118488032113947-0.0067442806981673i</v>
      </c>
      <c r="AF2424" t="str">
        <f t="shared" si="1255"/>
        <v>-15.0225919569087-0.720859852686859i</v>
      </c>
      <c r="AG2424" t="str">
        <f t="shared" si="1256"/>
        <v>1.08413763989276-0.17122503653817i</v>
      </c>
      <c r="AH2424" t="str">
        <f t="shared" si="1257"/>
        <v>0.140199985841072+0.123474775048336i</v>
      </c>
      <c r="AI2424">
        <f t="shared" si="1258"/>
        <v>-14.571489877137008</v>
      </c>
      <c r="AJ2424">
        <f t="shared" si="1259"/>
        <v>41.37052156311519</v>
      </c>
      <c r="AK2424"/>
      <c r="AL2424"/>
      <c r="AM2424"/>
      <c r="AN2424"/>
    </row>
    <row r="2425" spans="1:40" x14ac:dyDescent="0.25">
      <c r="A2425"/>
      <c r="B2425">
        <f t="shared" si="1260"/>
        <v>491000</v>
      </c>
      <c r="C2425" s="186" t="str">
        <f t="shared" si="1228"/>
        <v>-3.17014956218971E-07+0.00498782592890984i</v>
      </c>
      <c r="D2425" s="158" t="str">
        <f t="shared" si="1229"/>
        <v>-5.95700838745396+0.0382399987883088i</v>
      </c>
      <c r="E2425" t="str">
        <f t="shared" si="1230"/>
        <v>2870</v>
      </c>
      <c r="F2425" t="str">
        <f t="shared" si="1231"/>
        <v>0.777000777000777</v>
      </c>
      <c r="G2425" t="str">
        <f t="shared" si="1226"/>
        <v>0.777000777000777</v>
      </c>
      <c r="H2425" t="str">
        <f t="shared" si="1232"/>
        <v>9.06586002485226+0.757656598109598i</v>
      </c>
      <c r="I2425" t="str">
        <f t="shared" si="1233"/>
        <v>1928.15249114074i</v>
      </c>
      <c r="J2425" t="str">
        <f t="shared" si="1227"/>
        <v>-3179.03348280433+417.014650695947i</v>
      </c>
      <c r="K2425" t="str">
        <f t="shared" si="1234"/>
        <v>0.0782155356093087-0.596261560984728i</v>
      </c>
      <c r="L2425" t="str">
        <f t="shared" si="1235"/>
        <v>0.00576124933694143-0.0368195683582828i</v>
      </c>
      <c r="M2425" t="str">
        <f t="shared" si="1236"/>
        <v>0.0839767849462501-0.633081129343011i</v>
      </c>
      <c r="N2425" t="str">
        <f t="shared" si="1237"/>
        <v>-2.17754067213651i</v>
      </c>
      <c r="O2425" t="str">
        <f t="shared" si="1238"/>
        <v>-0.570195937936257-0.821508729327323i</v>
      </c>
      <c r="P2425" t="str">
        <f t="shared" si="1239"/>
        <v>1.57019593793626+0.821508729327323i</v>
      </c>
      <c r="Q2425" t="str">
        <f t="shared" si="1240"/>
        <v>-1.57019593793626+1.35603194280919i</v>
      </c>
      <c r="R2425" t="str">
        <f t="shared" si="1241"/>
        <v>-0.313990962705337-0.794353414357006i</v>
      </c>
      <c r="S2425" t="str">
        <f t="shared" si="1242"/>
        <v>0.224771778943869i</v>
      </c>
      <c r="T2425" t="str">
        <f t="shared" si="1243"/>
        <v>0.178548230055161-0.0705763072595766i</v>
      </c>
      <c r="U2425" t="str">
        <f t="shared" si="1244"/>
        <v>0.00005-0.000491128010528591i</v>
      </c>
      <c r="V2425" t="str">
        <f t="shared" si="1245"/>
        <v>3.33333333333333E-06-0.000540240811581449i</v>
      </c>
      <c r="W2425" t="str">
        <f t="shared" si="1246"/>
        <v>0.0000144444100963613-0.000257842869756423i</v>
      </c>
      <c r="X2425" t="str">
        <f t="shared" si="1247"/>
        <v>0.0000156952020752102-0.000257696118873959i</v>
      </c>
      <c r="Y2425" t="str">
        <f t="shared" si="1248"/>
        <v>0.009+0.308504398582518i</v>
      </c>
      <c r="Z2425" t="str">
        <f t="shared" si="1249"/>
        <v>-0.0116732495672454-0.0010542701238055i</v>
      </c>
      <c r="AA2425" t="str">
        <f t="shared" si="1250"/>
        <v>1.32726919114388-45.3793459385712i</v>
      </c>
      <c r="AB2425" t="str">
        <f t="shared" si="1251"/>
        <v>1.23338665362375-0.487531438475298i</v>
      </c>
      <c r="AC2425" t="str">
        <f t="shared" si="1252"/>
        <v>0.794928892106772-0.821775138356097i</v>
      </c>
      <c r="AD2425" t="str">
        <f t="shared" si="1253"/>
        <v>1.05650863868612+0.478886977232003i</v>
      </c>
      <c r="AE2425" t="str">
        <f t="shared" si="1254"/>
        <v>-0.0118280127765585-0.00670401269304211i</v>
      </c>
      <c r="AF2425" t="str">
        <f t="shared" si="1255"/>
        <v>-15.0228684123062-0.719416599321289i</v>
      </c>
      <c r="AG2425" t="str">
        <f t="shared" si="1256"/>
        <v>1.08374453400117-0.171255173837405i</v>
      </c>
      <c r="AH2425" t="str">
        <f t="shared" si="1257"/>
        <v>0.140085714175864+0.122919348983424i</v>
      </c>
      <c r="AI2425">
        <f t="shared" si="1258"/>
        <v>-14.592555321315716</v>
      </c>
      <c r="AJ2425">
        <f t="shared" si="1259"/>
        <v>41.265596158705627</v>
      </c>
      <c r="AK2425"/>
      <c r="AL2425"/>
      <c r="AM2425"/>
      <c r="AN2425"/>
    </row>
    <row r="2426" spans="1:40" x14ac:dyDescent="0.25">
      <c r="A2426"/>
      <c r="B2426">
        <f t="shared" si="1260"/>
        <v>492000</v>
      </c>
      <c r="C2426" s="186" t="str">
        <f t="shared" si="1228"/>
        <v>-3.15727587173143E-07+0.00497768807141242i</v>
      </c>
      <c r="D2426" s="158" t="str">
        <f t="shared" si="1229"/>
        <v>-5.95700837758413+0.0381622752141619i</v>
      </c>
      <c r="E2426" t="str">
        <f t="shared" si="1230"/>
        <v>2870</v>
      </c>
      <c r="F2426" t="str">
        <f t="shared" si="1231"/>
        <v>0.777000777000777</v>
      </c>
      <c r="G2426" t="str">
        <f t="shared" si="1226"/>
        <v>0.777000777000777</v>
      </c>
      <c r="H2426" t="str">
        <f t="shared" si="1232"/>
        <v>9.06613482413277+0.756141338347262i</v>
      </c>
      <c r="I2426" t="str">
        <f t="shared" si="1233"/>
        <v>1932.07948195772i</v>
      </c>
      <c r="J2426" t="str">
        <f t="shared" si="1227"/>
        <v>-3191.99996673959+417.863967703474i</v>
      </c>
      <c r="K2426" t="str">
        <f t="shared" si="1234"/>
        <v>0.0779030653012777-0.595089792539974i</v>
      </c>
      <c r="L2426" t="str">
        <f t="shared" si="1235"/>
        <v>0.00573841033576964-0.0367482982489172i</v>
      </c>
      <c r="M2426" t="str">
        <f t="shared" si="1236"/>
        <v>0.0836414756370473-0.631838090788891i</v>
      </c>
      <c r="N2426" t="str">
        <f t="shared" si="1237"/>
        <v>-2.18197558185573i</v>
      </c>
      <c r="O2426" t="str">
        <f t="shared" si="1238"/>
        <v>-0.573833635622729-0.818971891231928i</v>
      </c>
      <c r="P2426" t="str">
        <f t="shared" si="1239"/>
        <v>1.57383363562273+0.818971891231928i</v>
      </c>
      <c r="Q2426" t="str">
        <f t="shared" si="1240"/>
        <v>-1.57383363562273+1.3630036906238i</v>
      </c>
      <c r="R2426" t="str">
        <f t="shared" si="1241"/>
        <v>-0.313904250385932-0.79222130903125i</v>
      </c>
      <c r="S2426" t="str">
        <f t="shared" si="1242"/>
        <v>0.225229562607706i</v>
      </c>
      <c r="T2426" t="str">
        <f t="shared" si="1243"/>
        <v>0.178431658921613-0.0707005170151233i</v>
      </c>
      <c r="U2426" t="str">
        <f t="shared" si="1244"/>
        <v>0.00005-0.000490129782864914i</v>
      </c>
      <c r="V2426" t="str">
        <f t="shared" si="1245"/>
        <v>3.33333333333333E-06-0.000539142761151408i</v>
      </c>
      <c r="W2426" t="str">
        <f t="shared" si="1246"/>
        <v>0.0000144442870073485-0.000257321174360587i</v>
      </c>
      <c r="X2426" t="str">
        <f t="shared" si="1247"/>
        <v>0.000015690006901631-0.000257174746242357i</v>
      </c>
      <c r="Y2426" t="str">
        <f t="shared" si="1248"/>
        <v>0.009+0.309132717113236i</v>
      </c>
      <c r="Z2426" t="str">
        <f t="shared" si="1249"/>
        <v>-0.0116259622472777-0.00105050780579675i</v>
      </c>
      <c r="AA2426" t="str">
        <f t="shared" si="1250"/>
        <v>1.32187415165696-45.2871155975193i</v>
      </c>
      <c r="AB2426" t="str">
        <f t="shared" si="1251"/>
        <v>1.23258139624164-0.488389462409188i</v>
      </c>
      <c r="AC2426" t="str">
        <f t="shared" si="1252"/>
        <v>0.794511861334389-0.819641491464712i</v>
      </c>
      <c r="AD2426" t="str">
        <f t="shared" si="1253"/>
        <v>1.05874131635446+0.477524462083786i</v>
      </c>
      <c r="AE2426" t="str">
        <f t="shared" si="1254"/>
        <v>-0.0118072433986922-0.00666389738548759i</v>
      </c>
      <c r="AF2426" t="str">
        <f t="shared" si="1255"/>
        <v>-15.0231432017169-0.7179790631331i</v>
      </c>
      <c r="AG2426" t="str">
        <f t="shared" si="1256"/>
        <v>1.08335132642577-0.171284329561014i</v>
      </c>
      <c r="AH2426" t="str">
        <f t="shared" si="1257"/>
        <v>0.139971270600205+0.12236558932108i</v>
      </c>
      <c r="AI2426">
        <f t="shared" si="1258"/>
        <v>-14.613597442682272</v>
      </c>
      <c r="AJ2426">
        <f t="shared" si="1259"/>
        <v>41.16058181807972</v>
      </c>
      <c r="AK2426"/>
      <c r="AL2426"/>
      <c r="AM2426"/>
      <c r="AN2426"/>
    </row>
    <row r="2427" spans="1:40" x14ac:dyDescent="0.25">
      <c r="A2427"/>
      <c r="B2427">
        <f t="shared" si="1260"/>
        <v>493000</v>
      </c>
      <c r="C2427" s="186" t="str">
        <f t="shared" si="1228"/>
        <v>-3.14448044068174E-07+0.00496759134112543i</v>
      </c>
      <c r="D2427" s="158" t="str">
        <f t="shared" si="1229"/>
        <v>-5.9570083677743+0.0380848669486283i</v>
      </c>
      <c r="E2427" t="str">
        <f t="shared" si="1230"/>
        <v>2870</v>
      </c>
      <c r="F2427" t="str">
        <f t="shared" si="1231"/>
        <v>0.777000777000777</v>
      </c>
      <c r="G2427" t="str">
        <f t="shared" si="1226"/>
        <v>0.777000777000777</v>
      </c>
      <c r="H2427" t="str">
        <f t="shared" si="1232"/>
        <v>9.06640797068982+0.754632077475619i</v>
      </c>
      <c r="I2427" t="str">
        <f t="shared" si="1233"/>
        <v>1936.00647277471i</v>
      </c>
      <c r="J2427" t="str">
        <f t="shared" si="1227"/>
        <v>-3204.99283212741+418.713284711001i</v>
      </c>
      <c r="K2427" t="str">
        <f t="shared" si="1234"/>
        <v>0.0775924535161065-0.593922539424426i</v>
      </c>
      <c r="L2427" t="str">
        <f t="shared" si="1235"/>
        <v>0.00571570577977393-0.0366772963161563i</v>
      </c>
      <c r="M2427" t="str">
        <f t="shared" si="1236"/>
        <v>0.0833081592958804-0.630599835740582i</v>
      </c>
      <c r="N2427" t="str">
        <f t="shared" si="1237"/>
        <v>-2.18641049157495i</v>
      </c>
      <c r="O2427" t="str">
        <f t="shared" si="1238"/>
        <v>-0.577460046924325-0.816418945276356i</v>
      </c>
      <c r="P2427" t="str">
        <f t="shared" si="1239"/>
        <v>1.57746004692432+0.816418945276356i</v>
      </c>
      <c r="Q2427" t="str">
        <f t="shared" si="1240"/>
        <v>-1.57746004692432+1.36999154629859i</v>
      </c>
      <c r="R2427" t="str">
        <f t="shared" si="1241"/>
        <v>-0.313817292979293-0.79009670398333i</v>
      </c>
      <c r="S2427" t="str">
        <f t="shared" si="1242"/>
        <v>0.225687346271543i</v>
      </c>
      <c r="T2427" t="str">
        <f t="shared" si="1243"/>
        <v>0.178314828419891-0.070824592066616i</v>
      </c>
      <c r="U2427" t="str">
        <f t="shared" si="1244"/>
        <v>0.0000500000000000002-0.000489135604806367i</v>
      </c>
      <c r="V2427" t="str">
        <f t="shared" si="1245"/>
        <v>3.33333333333333E-06-0.000538049165287003i</v>
      </c>
      <c r="W2427" t="str">
        <f t="shared" si="1246"/>
        <v>0.0000144441636705853-0.000256801600147692i</v>
      </c>
      <c r="X2427" t="str">
        <f t="shared" si="1247"/>
        <v>0.000015684842312891-0.000256655493334954i</v>
      </c>
      <c r="Y2427" t="str">
        <f t="shared" si="1248"/>
        <v>0.009+0.309761035643954i</v>
      </c>
      <c r="Z2427" t="str">
        <f t="shared" si="1249"/>
        <v>-0.0115789623127375-0.00104677054080938i</v>
      </c>
      <c r="AA2427" t="str">
        <f t="shared" si="1250"/>
        <v>1.31651194993168-45.1952593897412i</v>
      </c>
      <c r="AB2427" t="str">
        <f t="shared" si="1251"/>
        <v>1.23177434717979-0.489246555825973i</v>
      </c>
      <c r="AC2427" t="str">
        <f t="shared" si="1252"/>
        <v>0.794098055790929-0.817514931008749i</v>
      </c>
      <c r="AD2427" t="str">
        <f t="shared" si="1253"/>
        <v>1.06096868827936+0.47615176163423i</v>
      </c>
      <c r="AE2427" t="str">
        <f t="shared" si="1254"/>
        <v>-0.0117864948195481-0.00662393407071833i</v>
      </c>
      <c r="AF2427" t="str">
        <f t="shared" si="1255"/>
        <v>-15.0234163384641-0.716547210526991i</v>
      </c>
      <c r="AG2427" t="str">
        <f t="shared" si="1256"/>
        <v>1.08295802080388-0.171312502024964i</v>
      </c>
      <c r="AH2427" t="str">
        <f t="shared" si="1257"/>
        <v>0.139856653041251+0.121813486719631i</v>
      </c>
      <c r="AI2427">
        <f t="shared" si="1258"/>
        <v>-14.63461644685767</v>
      </c>
      <c r="AJ2427">
        <f t="shared" si="1259"/>
        <v>41.055478490364614</v>
      </c>
      <c r="AK2427"/>
      <c r="AL2427"/>
      <c r="AM2427"/>
      <c r="AN2427"/>
    </row>
    <row r="2428" spans="1:40" x14ac:dyDescent="0.25">
      <c r="A2428"/>
      <c r="B2428">
        <f t="shared" si="1260"/>
        <v>494000</v>
      </c>
      <c r="C2428" s="186" t="str">
        <f t="shared" si="1228"/>
        <v>-3.13176263600306E-07+0.00495753548828851i</v>
      </c>
      <c r="D2428" s="158" t="str">
        <f t="shared" si="1229"/>
        <v>-5.95700835802398+0.0380077720768786i</v>
      </c>
      <c r="E2428" t="str">
        <f t="shared" si="1230"/>
        <v>2870</v>
      </c>
      <c r="F2428" t="str">
        <f t="shared" si="1231"/>
        <v>0.777000777000777</v>
      </c>
      <c r="G2428" t="str">
        <f t="shared" si="1226"/>
        <v>0.777000777000777</v>
      </c>
      <c r="H2428" t="str">
        <f t="shared" si="1232"/>
        <v>9.06667947771463+0.753128780244672i</v>
      </c>
      <c r="I2428" t="str">
        <f t="shared" si="1233"/>
        <v>1939.9334635917i</v>
      </c>
      <c r="J2428" t="str">
        <f t="shared" si="1227"/>
        <v>-3218.0120789678+419.562601718528i</v>
      </c>
      <c r="K2428" t="str">
        <f t="shared" si="1234"/>
        <v>0.0772836856254798-0.592759776088884i</v>
      </c>
      <c r="L2428" t="str">
        <f t="shared" si="1235"/>
        <v>0.00569313462446489-0.0366065610938386i</v>
      </c>
      <c r="M2428" t="str">
        <f t="shared" si="1236"/>
        <v>0.0829768202499447-0.629366337182723i</v>
      </c>
      <c r="N2428" t="str">
        <f t="shared" si="1237"/>
        <v>-2.19084540129417i</v>
      </c>
      <c r="O2428" t="str">
        <f t="shared" si="1238"/>
        <v>-0.581075100515364-0.813849941672948i</v>
      </c>
      <c r="P2428" t="str">
        <f t="shared" si="1239"/>
        <v>1.58107510051536+0.813849941672948i</v>
      </c>
      <c r="Q2428" t="str">
        <f t="shared" si="1240"/>
        <v>-1.58107510051536+1.37699545962122i</v>
      </c>
      <c r="R2428" t="str">
        <f t="shared" si="1241"/>
        <v>-0.313730090005964-0.787979553122824i</v>
      </c>
      <c r="S2428" t="str">
        <f t="shared" si="1242"/>
        <v>0.22614512993538i</v>
      </c>
      <c r="T2428" t="str">
        <f t="shared" si="1243"/>
        <v>0.178197738427384-0.0709485319690372i</v>
      </c>
      <c r="U2428" t="str">
        <f t="shared" si="1244"/>
        <v>0.0000500000000000002-0.0004881454517602i</v>
      </c>
      <c r="V2428" t="str">
        <f t="shared" si="1245"/>
        <v>3.33333333333333E-06-0.000536959996936219i</v>
      </c>
      <c r="W2428" t="str">
        <f t="shared" si="1246"/>
        <v>0.0000144440400860881-0.000256284134235749i</v>
      </c>
      <c r="X2428" t="str">
        <f t="shared" si="1247"/>
        <v>0.000015679708059613-0.000256138347279822i</v>
      </c>
      <c r="Y2428" t="str">
        <f t="shared" si="1248"/>
        <v>0.009+0.310389354174672i</v>
      </c>
      <c r="Z2428" t="str">
        <f t="shared" si="1249"/>
        <v>-0.0115322474397077-0.00104305809747614i</v>
      </c>
      <c r="AA2428" t="str">
        <f t="shared" si="1250"/>
        <v>1.31118231992919-45.1037750433992i</v>
      </c>
      <c r="AB2428" t="str">
        <f t="shared" si="1251"/>
        <v>1.23096550559124-0.490102715651531i</v>
      </c>
      <c r="AC2428" t="str">
        <f t="shared" si="1252"/>
        <v>0.793687452498417-0.815395416392864i</v>
      </c>
      <c r="AD2428" t="str">
        <f t="shared" si="1253"/>
        <v>1.06319070837729+0.474768894890081i</v>
      </c>
      <c r="AE2428" t="str">
        <f t="shared" si="1254"/>
        <v>-0.0117657667843602-0.00658412205008334i</v>
      </c>
      <c r="AF2428" t="str">
        <f t="shared" si="1255"/>
        <v>-15.0236878357386-0.715121008167793i</v>
      </c>
      <c r="AG2428" t="str">
        <f t="shared" si="1256"/>
        <v>1.08256462077799-0.171339689567415i</v>
      </c>
      <c r="AH2428" t="str">
        <f t="shared" si="1257"/>
        <v>0.139741859439949+0.12126303192804i</v>
      </c>
      <c r="AI2428">
        <f t="shared" si="1258"/>
        <v>-14.655612538678593</v>
      </c>
      <c r="AJ2428">
        <f t="shared" si="1259"/>
        <v>40.9502861245847</v>
      </c>
      <c r="AK2428"/>
      <c r="AL2428"/>
      <c r="AM2428"/>
      <c r="AN2428"/>
    </row>
    <row r="2429" spans="1:40" x14ac:dyDescent="0.25">
      <c r="A2429"/>
      <c r="B2429">
        <f t="shared" si="1260"/>
        <v>495000</v>
      </c>
      <c r="C2429" s="186" t="str">
        <f t="shared" si="1228"/>
        <v>-3.11912183104562E-07+0.00494752026515955i</v>
      </c>
      <c r="D2429" s="158" t="str">
        <f t="shared" si="1229"/>
        <v>-5.9570083483327+0.0379309886995566i</v>
      </c>
      <c r="E2429" t="str">
        <f t="shared" si="1230"/>
        <v>2870</v>
      </c>
      <c r="F2429" t="str">
        <f t="shared" si="1231"/>
        <v>0.777000777000777</v>
      </c>
      <c r="G2429" t="str">
        <f t="shared" si="1226"/>
        <v>0.777000777000777</v>
      </c>
      <c r="H2429" t="str">
        <f t="shared" si="1232"/>
        <v>9.06694935826746+0.751631411677603i</v>
      </c>
      <c r="I2429" t="str">
        <f t="shared" si="1233"/>
        <v>1943.86045440868i</v>
      </c>
      <c r="J2429" t="str">
        <f t="shared" si="1227"/>
        <v>-3231.05770726075+420.411918726056i</v>
      </c>
      <c r="K2429" t="str">
        <f t="shared" si="1234"/>
        <v>0.0769767471439134-0.591601477172366i</v>
      </c>
      <c r="L2429" t="str">
        <f t="shared" si="1235"/>
        <v>0.00567069583539049-0.0365360911260923i</v>
      </c>
      <c r="M2429" t="str">
        <f t="shared" si="1236"/>
        <v>0.0826474429793039-0.628137568298458i</v>
      </c>
      <c r="N2429" t="str">
        <f t="shared" si="1237"/>
        <v>-2.19528031101339i</v>
      </c>
      <c r="O2429" t="str">
        <f t="shared" si="1238"/>
        <v>-0.584678725293556-0.811264930949873i</v>
      </c>
      <c r="P2429" t="str">
        <f t="shared" si="1239"/>
        <v>1.58467872529356+0.811264930949873i</v>
      </c>
      <c r="Q2429" t="str">
        <f t="shared" si="1240"/>
        <v>-1.58467872529356+1.38401538006352i</v>
      </c>
      <c r="R2429" t="str">
        <f t="shared" si="1241"/>
        <v>-0.313642640984854-0.78586981073148i</v>
      </c>
      <c r="S2429" t="str">
        <f t="shared" si="1242"/>
        <v>0.226602913599217i</v>
      </c>
      <c r="T2429" t="str">
        <f t="shared" si="1243"/>
        <v>0.178080388821419-0.0710723362761211i</v>
      </c>
      <c r="U2429" t="str">
        <f t="shared" si="1244"/>
        <v>0.0000500000000000002-0.000487159299332401i</v>
      </c>
      <c r="V2429" t="str">
        <f t="shared" si="1245"/>
        <v>3.33333333333333E-06-0.00053587522926564i</v>
      </c>
      <c r="W2429" t="str">
        <f t="shared" si="1246"/>
        <v>0.0000144439162538732-0.000255768763846863i</v>
      </c>
      <c r="X2429" t="str">
        <f t="shared" si="1247"/>
        <v>0.0000156746038949361-0.000255623295309037i</v>
      </c>
      <c r="Y2429" t="str">
        <f t="shared" si="1248"/>
        <v>0.009+0.311017672705389i</v>
      </c>
      <c r="Z2429" t="str">
        <f t="shared" si="1249"/>
        <v>-0.0114858153277127-0.0010393702470985i</v>
      </c>
      <c r="AA2429" t="str">
        <f t="shared" si="1250"/>
        <v>1.30588499830019-45.0126603050118i</v>
      </c>
      <c r="AB2429" t="str">
        <f t="shared" si="1251"/>
        <v>1.23015487062857-0.49095793880312i</v>
      </c>
      <c r="AC2429" t="str">
        <f t="shared" si="1252"/>
        <v>0.793280028709373-0.813282907319602i</v>
      </c>
      <c r="AD2429" t="str">
        <f t="shared" si="1253"/>
        <v>1.06540733061879+0.473375881065732i</v>
      </c>
      <c r="AE2429" t="str">
        <f t="shared" si="1254"/>
        <v>-0.011745059041805-0.0065444606310001i</v>
      </c>
      <c r="AF2429" t="str">
        <f t="shared" si="1255"/>
        <v>-15.0239577066002-0.713700422978046i</v>
      </c>
      <c r="AG2429" t="str">
        <f t="shared" si="1256"/>
        <v>1.0821711299957-0.171365890548659i</v>
      </c>
      <c r="AH2429" t="str">
        <f t="shared" si="1257"/>
        <v>0.139626887750926+0.120714215785065i</v>
      </c>
      <c r="AI2429">
        <f t="shared" si="1258"/>
        <v>-14.676585922205259</v>
      </c>
      <c r="AJ2429">
        <f t="shared" si="1259"/>
        <v>40.845004669673493</v>
      </c>
      <c r="AK2429"/>
      <c r="AL2429"/>
      <c r="AM2429"/>
      <c r="AN2429"/>
    </row>
    <row r="2430" spans="1:40" x14ac:dyDescent="0.25">
      <c r="A2430"/>
      <c r="B2430">
        <f t="shared" si="1260"/>
        <v>496000</v>
      </c>
      <c r="C2430" s="186" t="str">
        <f t="shared" si="1228"/>
        <v>-3.10655740547032E-07+0.00493754542599432i</v>
      </c>
      <c r="D2430" s="158" t="str">
        <f t="shared" si="1229"/>
        <v>-5.95700833869997+0.0378545149326231i</v>
      </c>
      <c r="E2430" t="str">
        <f t="shared" si="1230"/>
        <v>2870</v>
      </c>
      <c r="F2430" t="str">
        <f t="shared" si="1231"/>
        <v>0.777000777000777</v>
      </c>
      <c r="G2430" t="str">
        <f t="shared" si="1226"/>
        <v>0.777000777000777</v>
      </c>
      <c r="H2430" t="str">
        <f t="shared" si="1232"/>
        <v>9.0672176252791+0.750139937068097i</v>
      </c>
      <c r="I2430" t="str">
        <f t="shared" si="1233"/>
        <v>1947.78744522567i</v>
      </c>
      <c r="J2430" t="str">
        <f t="shared" si="1227"/>
        <v>-3244.12971700627+421.261235733583i</v>
      </c>
      <c r="K2430" t="str">
        <f t="shared" si="1234"/>
        <v>0.0766716237270916-0.59044761750043i</v>
      </c>
      <c r="L2430" t="str">
        <f t="shared" si="1235"/>
        <v>0.0056483883880216-0.0364658849672499i</v>
      </c>
      <c r="M2430" t="str">
        <f t="shared" si="1236"/>
        <v>0.0823200121151132-0.62691350246768i</v>
      </c>
      <c r="N2430" t="str">
        <f t="shared" si="1237"/>
        <v>-2.19971522073261i</v>
      </c>
      <c r="O2430" t="str">
        <f t="shared" si="1238"/>
        <v>-0.588270850381397-0.808663963950137i</v>
      </c>
      <c r="P2430" t="str">
        <f t="shared" si="1239"/>
        <v>1.5882708503814+0.808663963950137i</v>
      </c>
      <c r="Q2430" t="str">
        <f t="shared" si="1240"/>
        <v>-1.5882708503814+1.39105125678247i</v>
      </c>
      <c r="R2430" t="str">
        <f t="shared" si="1241"/>
        <v>-0.313554945433228-0.783767431459476i</v>
      </c>
      <c r="S2430" t="str">
        <f t="shared" si="1242"/>
        <v>0.227060697263054i</v>
      </c>
      <c r="T2430" t="str">
        <f t="shared" si="1243"/>
        <v>0.177962779479262-0.0711960045403476i</v>
      </c>
      <c r="U2430" t="str">
        <f t="shared" si="1244"/>
        <v>0.0000499999999999998-0.000486177123325682i</v>
      </c>
      <c r="V2430" t="str">
        <f t="shared" si="1245"/>
        <v>3.33333333333333E-06-0.000534794835658252i</v>
      </c>
      <c r="W2430" t="str">
        <f t="shared" si="1246"/>
        <v>0.0000144437921739569-0.000255255476306187i</v>
      </c>
      <c r="X2430" t="str">
        <f t="shared" si="1247"/>
        <v>0.0000156695295744857-0.000255110324757628i</v>
      </c>
      <c r="Y2430" t="str">
        <f t="shared" si="1248"/>
        <v>0.009+0.311645991236107i</v>
      </c>
      <c r="Z2430" t="str">
        <f t="shared" si="1249"/>
        <v>-0.0114396636994347-0.00103570676361004i</v>
      </c>
      <c r="AA2430" t="str">
        <f t="shared" si="1250"/>
        <v>1.30061972435236-44.921912939268i</v>
      </c>
      <c r="AB2430" t="str">
        <f t="shared" si="1251"/>
        <v>1.22934244144396-0.491812222189333i</v>
      </c>
      <c r="AC2430" t="str">
        <f t="shared" si="1252"/>
        <v>0.792875761904162-0.811177363786788i</v>
      </c>
      <c r="AD2430" t="str">
        <f t="shared" si="1253"/>
        <v>1.06761850902932+0.471972739583232i</v>
      </c>
      <c r="AE2430" t="str">
        <f t="shared" si="1254"/>
        <v>-0.0117243713439613-0.00650494912688995i</v>
      </c>
      <c r="AF2430" t="str">
        <f t="shared" si="1255"/>
        <v>-15.0242259639791-0.712285422135474i</v>
      </c>
      <c r="AG2430" t="str">
        <f t="shared" si="1256"/>
        <v>1.08177755210966-0.171391103351038i</v>
      </c>
      <c r="AH2430" t="str">
        <f t="shared" si="1257"/>
        <v>0.139511735942365+0.1201670292184i</v>
      </c>
      <c r="AI2430">
        <f t="shared" si="1258"/>
        <v>-14.697536800730692</v>
      </c>
      <c r="AJ2430">
        <f t="shared" si="1259"/>
        <v>40.739634074482005</v>
      </c>
      <c r="AK2430"/>
      <c r="AL2430"/>
      <c r="AM2430"/>
      <c r="AN2430"/>
    </row>
    <row r="2431" spans="1:40" x14ac:dyDescent="0.25">
      <c r="A2431"/>
      <c r="B2431">
        <f t="shared" si="1260"/>
        <v>497000</v>
      </c>
      <c r="C2431" s="186" t="str">
        <f t="shared" si="1228"/>
        <v>-3.09406874517265E-07+0.00492761072702647i</v>
      </c>
      <c r="D2431" s="158" t="str">
        <f t="shared" si="1229"/>
        <v>-5.95700832912533+0.037778348907203i</v>
      </c>
      <c r="E2431" t="str">
        <f t="shared" si="1230"/>
        <v>2870</v>
      </c>
      <c r="F2431" t="str">
        <f t="shared" si="1231"/>
        <v>0.777000777000777</v>
      </c>
      <c r="G2431" t="str">
        <f t="shared" si="1226"/>
        <v>0.777000777000777</v>
      </c>
      <c r="H2431" t="str">
        <f t="shared" si="1232"/>
        <v>9.06748429155247+0.748654321977819i</v>
      </c>
      <c r="I2431" t="str">
        <f t="shared" si="1233"/>
        <v>1951.71443604266i</v>
      </c>
      <c r="J2431" t="str">
        <f t="shared" si="1227"/>
        <v>-3257.22810820435+422.110552741111i</v>
      </c>
      <c r="K2431" t="str">
        <f t="shared" si="1234"/>
        <v>0.0763683011702303-0.589298172083492i</v>
      </c>
      <c r="L2431" t="str">
        <f t="shared" si="1235"/>
        <v>0.00562621126763898-0.0363959411817622i</v>
      </c>
      <c r="M2431" t="str">
        <f t="shared" si="1236"/>
        <v>0.0819945124378693-0.625694113265254i</v>
      </c>
      <c r="N2431" t="str">
        <f t="shared" si="1237"/>
        <v>-2.20415013045183i</v>
      </c>
      <c r="O2431" t="str">
        <f t="shared" si="1238"/>
        <v>-0.591851405127561-0.806047091830577i</v>
      </c>
      <c r="P2431" t="str">
        <f t="shared" si="1239"/>
        <v>1.59185140512756+0.806047091830577i</v>
      </c>
      <c r="Q2431" t="str">
        <f t="shared" si="1240"/>
        <v>-1.59185140512756+1.39810303862125i</v>
      </c>
      <c r="R2431" t="str">
        <f t="shared" si="1241"/>
        <v>-0.313467002866707-0.781672370321717i</v>
      </c>
      <c r="S2431" t="str">
        <f t="shared" si="1242"/>
        <v>0.227518480926891i</v>
      </c>
      <c r="T2431" t="str">
        <f t="shared" si="1243"/>
        <v>0.177844910278119-0.0713195363129386i</v>
      </c>
      <c r="U2431" t="str">
        <f t="shared" si="1244"/>
        <v>0.0000499999999999998-0.000485198899737501i</v>
      </c>
      <c r="V2431" t="str">
        <f t="shared" si="1245"/>
        <v>3.33333333333333E-06-0.000533718789711253i</v>
      </c>
      <c r="W2431" t="str">
        <f t="shared" si="1246"/>
        <v>0.0000144436678463556-0.000254744259040882i</v>
      </c>
      <c r="X2431" t="str">
        <f t="shared" si="1247"/>
        <v>0.0000156644848563433-0.000254599423062543i</v>
      </c>
      <c r="Y2431" t="str">
        <f t="shared" si="1248"/>
        <v>0.009+0.312274309766825i</v>
      </c>
      <c r="Z2431" t="str">
        <f t="shared" si="1249"/>
        <v>-0.0113937903004347-0.00103206742354049i</v>
      </c>
      <c r="AA2431" t="str">
        <f t="shared" si="1250"/>
        <v>1.29538624001826-44.831530728845i</v>
      </c>
      <c r="AB2431" t="str">
        <f t="shared" si="1251"/>
        <v>1.22852821718915-0.492665562710071i</v>
      </c>
      <c r="AC2431" t="str">
        <f t="shared" si="1252"/>
        <v>0.792474629788384-0.809078746084849i</v>
      </c>
      <c r="AD2431" t="str">
        <f t="shared" si="1253"/>
        <v>1.06982419769023+0.470559490072188i</v>
      </c>
      <c r="AE2431" t="str">
        <f t="shared" si="1254"/>
        <v>-0.011703703446272-0.00646558685711343i</v>
      </c>
      <c r="AF2431" t="str">
        <f t="shared" si="1255"/>
        <v>-15.0244926206778-0.710875973070616i</v>
      </c>
      <c r="AG2431" t="str">
        <f t="shared" si="1256"/>
        <v>1.08138389077753-0.171415326378876i</v>
      </c>
      <c r="AH2431" t="str">
        <f t="shared" si="1257"/>
        <v>0.139396401995915+0.119621463243837i</v>
      </c>
      <c r="AI2431">
        <f t="shared" si="1258"/>
        <v>-14.718465376788409</v>
      </c>
      <c r="AJ2431">
        <f t="shared" si="1259"/>
        <v>40.634174287783019</v>
      </c>
      <c r="AK2431"/>
      <c r="AL2431"/>
      <c r="AM2431"/>
      <c r="AN2431"/>
    </row>
    <row r="2432" spans="1:40" x14ac:dyDescent="0.25">
      <c r="A2432"/>
      <c r="B2432">
        <f t="shared" si="1260"/>
        <v>498000</v>
      </c>
      <c r="C2432" s="186" t="str">
        <f t="shared" si="1228"/>
        <v>-3.08165524220755E-07+0.00491771592644759i</v>
      </c>
      <c r="D2432" s="158" t="str">
        <f t="shared" si="1229"/>
        <v>-5.95700831960831+0.0377024887694315i</v>
      </c>
      <c r="E2432" t="str">
        <f t="shared" si="1230"/>
        <v>2870</v>
      </c>
      <c r="F2432" t="str">
        <f t="shared" si="1231"/>
        <v>0.777000777000777</v>
      </c>
      <c r="G2432" t="str">
        <f t="shared" si="1226"/>
        <v>0.777000777000777</v>
      </c>
      <c r="H2432" t="str">
        <f t="shared" si="1232"/>
        <v>9.06774936976408+0.747174532233797i</v>
      </c>
      <c r="I2432" t="str">
        <f t="shared" si="1233"/>
        <v>1955.64142685965i</v>
      </c>
      <c r="J2432" t="str">
        <f t="shared" si="1227"/>
        <v>-3270.352880855+422.959869748638i</v>
      </c>
      <c r="K2432" t="str">
        <f t="shared" si="1234"/>
        <v>0.0760667654064586-0.588153116115183i</v>
      </c>
      <c r="L2432" t="str">
        <f t="shared" si="1235"/>
        <v>0.00560416346922176-0.0363262583441145i</v>
      </c>
      <c r="M2432" t="str">
        <f t="shared" si="1236"/>
        <v>0.0816709288756804-0.624479374459297i</v>
      </c>
      <c r="N2432" t="str">
        <f t="shared" si="1237"/>
        <v>-2.20858504017105i</v>
      </c>
      <c r="O2432" t="str">
        <f t="shared" si="1238"/>
        <v>-0.595420319108296-0.803414366060861i</v>
      </c>
      <c r="P2432" t="str">
        <f t="shared" si="1239"/>
        <v>1.5954203191083+0.803414366060861i</v>
      </c>
      <c r="Q2432" t="str">
        <f t="shared" si="1240"/>
        <v>-1.5954203191083+1.40517067411019i</v>
      </c>
      <c r="R2432" t="str">
        <f t="shared" si="1241"/>
        <v>-0.313378812799275-0.779584582694186i</v>
      </c>
      <c r="S2432" t="str">
        <f t="shared" si="1242"/>
        <v>0.227976264590728i</v>
      </c>
      <c r="T2432" t="str">
        <f t="shared" si="1243"/>
        <v>0.177726781095142-0.0714429311438557i</v>
      </c>
      <c r="U2432" t="str">
        <f t="shared" si="1244"/>
        <v>0.0000499999999999998-0.000484224604758108i</v>
      </c>
      <c r="V2432" t="str">
        <f t="shared" si="1245"/>
        <v>3.33333333333333E-06-0.00053264706523392i</v>
      </c>
      <c r="W2432" t="str">
        <f t="shared" si="1246"/>
        <v>0.0000144435432710858-0.000254235099579096i</v>
      </c>
      <c r="X2432" t="str">
        <f t="shared" si="1247"/>
        <v>0.0000156594695010168-0.000254090577761624i</v>
      </c>
      <c r="Y2432" t="str">
        <f t="shared" si="1248"/>
        <v>0.009+0.312902628297543i</v>
      </c>
      <c r="Z2432" t="str">
        <f t="shared" si="1249"/>
        <v>-0.0113481928988776-0.00102845200598033i</v>
      </c>
      <c r="AA2432" t="str">
        <f t="shared" si="1250"/>
        <v>1.29018428982368-44.7415114742276i</v>
      </c>
      <c r="AB2432" t="str">
        <f t="shared" si="1251"/>
        <v>1.22771219701554-0.493517957256532i</v>
      </c>
      <c r="AC2432" t="str">
        <f t="shared" si="1252"/>
        <v>0.792076610290272-0.806987014794283i</v>
      </c>
      <c r="AD2432" t="str">
        <f t="shared" si="1253"/>
        <v>1.07202435073973+0.469136152369809i</v>
      </c>
      <c r="AE2432" t="str">
        <f t="shared" si="1254"/>
        <v>-0.0116830551075059-0.00642637314690788i</v>
      </c>
      <c r="AF2432" t="str">
        <f t="shared" si="1255"/>
        <v>-15.0247576893724-0.709472043464366i</v>
      </c>
      <c r="AG2432" t="str">
        <f t="shared" si="1256"/>
        <v>1.0809901496619-0.171438558058424i</v>
      </c>
      <c r="AH2432" t="str">
        <f t="shared" si="1257"/>
        <v>0.139280883906569+0.119077508964456i</v>
      </c>
      <c r="AI2432">
        <f t="shared" si="1258"/>
        <v>-14.739371852160685</v>
      </c>
      <c r="AJ2432">
        <f t="shared" si="1259"/>
        <v>40.528625258286475</v>
      </c>
      <c r="AK2432"/>
      <c r="AL2432"/>
      <c r="AM2432"/>
      <c r="AN2432"/>
    </row>
    <row r="2433" spans="1:40" x14ac:dyDescent="0.25">
      <c r="A2433"/>
      <c r="B2433">
        <f t="shared" si="1260"/>
        <v>499000</v>
      </c>
      <c r="C2433" s="186" t="str">
        <f t="shared" si="1228"/>
        <v>-3.0693162947155E-07+0.00490786078438757i</v>
      </c>
      <c r="D2433" s="158" t="str">
        <f t="shared" si="1229"/>
        <v>-5.95700831014845+0.0376269326803047i</v>
      </c>
      <c r="E2433" t="str">
        <f t="shared" si="1230"/>
        <v>2870</v>
      </c>
      <c r="F2433" t="str">
        <f t="shared" si="1231"/>
        <v>0.777000777000777</v>
      </c>
      <c r="G2433" t="str">
        <f t="shared" si="1226"/>
        <v>0.777000777000777</v>
      </c>
      <c r="H2433" t="str">
        <f t="shared" si="1232"/>
        <v>9.06801287246553+0.745700533925953i</v>
      </c>
      <c r="I2433" t="str">
        <f t="shared" si="1233"/>
        <v>1959.56841767663i</v>
      </c>
      <c r="J2433" t="str">
        <f t="shared" si="1227"/>
        <v>-3283.50403495821+423.809186756166i</v>
      </c>
      <c r="K2433" t="str">
        <f t="shared" si="1234"/>
        <v>0.0757670025052272-0.587012424970712i</v>
      </c>
      <c r="L2433" t="str">
        <f t="shared" si="1235"/>
        <v>0.00558224399733742-0.0362568350387428i</v>
      </c>
      <c r="M2433" t="str">
        <f t="shared" si="1236"/>
        <v>0.0813492465025646-0.623269260009455i</v>
      </c>
      <c r="N2433" t="str">
        <f t="shared" si="1237"/>
        <v>-2.21301994989027i</v>
      </c>
      <c r="O2433" t="str">
        <f t="shared" si="1238"/>
        <v>-0.598977522128801-0.80076583842247i</v>
      </c>
      <c r="P2433" t="str">
        <f t="shared" si="1239"/>
        <v>1.5989775221288+0.80076583842247i</v>
      </c>
      <c r="Q2433" t="str">
        <f t="shared" si="1240"/>
        <v>-1.5989775221288+1.4122541114678i</v>
      </c>
      <c r="R2433" t="str">
        <f t="shared" si="1241"/>
        <v>-0.31329037474325-0.777504024310337i</v>
      </c>
      <c r="S2433" t="str">
        <f t="shared" si="1242"/>
        <v>0.228434048254565i</v>
      </c>
      <c r="T2433" t="str">
        <f t="shared" si="1243"/>
        <v>0.177608391807426-0.0715661885817903i</v>
      </c>
      <c r="U2433" t="str">
        <f t="shared" si="1244"/>
        <v>0.00005-0.000483254214768615i</v>
      </c>
      <c r="V2433" t="str">
        <f t="shared" si="1245"/>
        <v>3.33333333333333E-06-0.000531579636245475i</v>
      </c>
      <c r="W2433" t="str">
        <f t="shared" si="1246"/>
        <v>0.0000144434184481639-0.000253727985548956i</v>
      </c>
      <c r="X2433" t="str">
        <f t="shared" si="1247"/>
        <v>0.0000156544832714117-0.000253583776492606i</v>
      </c>
      <c r="Y2433" t="str">
        <f t="shared" si="1248"/>
        <v>0.009+0.313530946828261i</v>
      </c>
      <c r="Z2433" t="str">
        <f t="shared" si="1249"/>
        <v>-0.0113028692852606-0.00102486029254594i</v>
      </c>
      <c r="AA2433" t="str">
        <f t="shared" si="1250"/>
        <v>1.28501362085637-44.6518529935293i</v>
      </c>
      <c r="AB2433" t="str">
        <f t="shared" si="1251"/>
        <v>1.22689438007412-0.494369402711138i</v>
      </c>
      <c r="AC2433" t="str">
        <f t="shared" si="1252"/>
        <v>0.791681681558174-0.80490213078303i</v>
      </c>
      <c r="AD2433" t="str">
        <f t="shared" si="1253"/>
        <v>1.07421892237376+0.467702746520783i</v>
      </c>
      <c r="AE2433" t="str">
        <f t="shared" si="1254"/>
        <v>-0.0116624260897203-0.00638730732732413i</v>
      </c>
      <c r="AF2433" t="str">
        <f t="shared" si="1255"/>
        <v>-15.025021182614-0.708073601245648i</v>
      </c>
      <c r="AG2433" t="str">
        <f t="shared" si="1256"/>
        <v>1.08059633243024-0.171460796837772i</v>
      </c>
      <c r="AH2433" t="str">
        <f t="shared" si="1257"/>
        <v>0.139165179682577+0.1185351575698i</v>
      </c>
      <c r="AI2433">
        <f t="shared" si="1258"/>
        <v>-14.760256427886414</v>
      </c>
      <c r="AJ2433">
        <f t="shared" si="1259"/>
        <v>40.422986934642182</v>
      </c>
      <c r="AK2433"/>
      <c r="AL2433"/>
      <c r="AM2433"/>
      <c r="AN2433"/>
    </row>
    <row r="2434" spans="1:40" x14ac:dyDescent="0.25">
      <c r="A2434"/>
      <c r="B2434">
        <f t="shared" si="1260"/>
        <v>500000</v>
      </c>
      <c r="C2434" s="186" t="str">
        <f t="shared" si="1228"/>
        <v>-3.0570513068496E-07+0.00489804506289535i</v>
      </c>
      <c r="D2434" s="158" t="str">
        <f t="shared" si="1229"/>
        <v>-5.9570083007453+0.037551678815531i</v>
      </c>
      <c r="E2434" t="str">
        <f t="shared" si="1230"/>
        <v>2870</v>
      </c>
      <c r="F2434" t="str">
        <f t="shared" si="1231"/>
        <v>0.777000777000777</v>
      </c>
      <c r="G2434" t="str">
        <f t="shared" si="1226"/>
        <v>0.777000777000777</v>
      </c>
      <c r="H2434" t="str">
        <f t="shared" si="1232"/>
        <v>9.06827481208502+0.74423229340455i</v>
      </c>
      <c r="I2434" t="str">
        <f t="shared" si="1233"/>
        <v>1963.49540849362i</v>
      </c>
      <c r="J2434" t="str">
        <f t="shared" si="1227"/>
        <v>-3296.68157051398+424.658503763693i</v>
      </c>
      <c r="K2434" t="str">
        <f t="shared" si="1234"/>
        <v>0.0754689986707338-0.58587607420526i</v>
      </c>
      <c r="L2434" t="str">
        <f t="shared" si="1235"/>
        <v>0.00556045186603314-0.036187669859951i</v>
      </c>
      <c r="M2434" t="str">
        <f t="shared" si="1236"/>
        <v>0.0810294505367669-0.622063744065211i</v>
      </c>
      <c r="N2434" t="str">
        <f t="shared" si="1237"/>
        <v>-2.21745485960948i</v>
      </c>
      <c r="O2434" t="str">
        <f t="shared" si="1238"/>
        <v>-0.602522944224606-0.798101561007691i</v>
      </c>
      <c r="P2434" t="str">
        <f t="shared" si="1239"/>
        <v>1.60252294422461+0.798101561007691i</v>
      </c>
      <c r="Q2434" t="str">
        <f t="shared" si="1240"/>
        <v>-1.60252294422461+1.41935329860179i</v>
      </c>
      <c r="R2434" t="str">
        <f t="shared" si="1241"/>
        <v>-0.313201688209309-0.77543065125753i</v>
      </c>
      <c r="S2434" t="str">
        <f t="shared" si="1242"/>
        <v>0.228891831918402i</v>
      </c>
      <c r="T2434" t="str">
        <f t="shared" si="1243"/>
        <v>0.177489742292016-0.0716893081741649i</v>
      </c>
      <c r="U2434" t="str">
        <f t="shared" si="1244"/>
        <v>0.00005-0.000482287706339078i</v>
      </c>
      <c r="V2434" t="str">
        <f t="shared" si="1245"/>
        <v>3.33333333333333E-06-0.000530516476972983i</v>
      </c>
      <c r="W2434" t="str">
        <f t="shared" si="1246"/>
        <v>0.0000144432933776063-0.000253222904677557i</v>
      </c>
      <c r="X2434" t="str">
        <f t="shared" si="1247"/>
        <v>0.000015649525932802-0.000253079006992105i</v>
      </c>
      <c r="Y2434" t="str">
        <f t="shared" si="1248"/>
        <v>0.009+0.314159265358979i</v>
      </c>
      <c r="Z2434" t="str">
        <f t="shared" si="1249"/>
        <v>-0.0112578172721453-0.00102129206734525i</v>
      </c>
      <c r="AA2434" t="str">
        <f t="shared" si="1250"/>
        <v>1.27987398273531-44.5625531223168i</v>
      </c>
      <c r="AB2434" t="str">
        <f t="shared" si="1251"/>
        <v>1.22607476551552-0.495219895947546i</v>
      </c>
      <c r="AC2434" t="str">
        <f t="shared" si="1252"/>
        <v>0.791289821958003-0.802824055203965i</v>
      </c>
      <c r="AD2434" t="str">
        <f t="shared" si="1253"/>
        <v>1.07640786684698+0.466259292777273i</v>
      </c>
      <c r="AE2434" t="str">
        <f t="shared" si="1254"/>
        <v>-0.0116418161582236-0.00634838873516509i</v>
      </c>
      <c r="AF2434" t="str">
        <f t="shared" si="1255"/>
        <v>-15.0252831128303-0.706680614589019i</v>
      </c>
      <c r="AG2434" t="str">
        <f t="shared" si="1256"/>
        <v>1.08020244275484-0.171482041186803i</v>
      </c>
      <c r="AH2434" t="str">
        <f t="shared" si="1257"/>
        <v>0.13904928734533+0.117994400335067i</v>
      </c>
      <c r="AI2434">
        <f t="shared" si="1258"/>
        <v>-14.781119304269687</v>
      </c>
      <c r="AJ2434">
        <f t="shared" si="1259"/>
        <v>40.317259265450417</v>
      </c>
      <c r="AK2434"/>
      <c r="AL2434"/>
      <c r="AM2434"/>
      <c r="AN2434"/>
    </row>
    <row r="2435" spans="1:40" x14ac:dyDescent="0.25">
      <c r="A2435"/>
      <c r="B2435">
        <f t="shared" si="1260"/>
        <v>501000</v>
      </c>
      <c r="C2435" s="186" t="str">
        <f t="shared" si="1228"/>
        <v>-3.04485968870353E-07+0.00488826852591961i</v>
      </c>
      <c r="D2435" s="158" t="str">
        <f t="shared" si="1229"/>
        <v>-5.95700829139839+0.0374767253653837i</v>
      </c>
      <c r="E2435" t="str">
        <f t="shared" si="1230"/>
        <v>2870</v>
      </c>
      <c r="F2435" t="str">
        <f t="shared" si="1231"/>
        <v>0.777000777000777</v>
      </c>
      <c r="G2435" t="str">
        <f t="shared" si="1226"/>
        <v>0.777000777000777</v>
      </c>
      <c r="H2435" t="str">
        <f t="shared" si="1232"/>
        <v>9.06853520092871+0.742769777277768i</v>
      </c>
      <c r="I2435" t="str">
        <f t="shared" si="1233"/>
        <v>1967.42239931061i</v>
      </c>
      <c r="J2435" t="str">
        <f t="shared" si="1227"/>
        <v>-3309.88548752232+425.507820771221i</v>
      </c>
      <c r="K2435" t="str">
        <f t="shared" si="1234"/>
        <v>0.0751727402403697-0.584744039552359i</v>
      </c>
      <c r="L2435" t="str">
        <f t="shared" si="1235"/>
        <v>0.00553878609872863-0.0361187614118288i</v>
      </c>
      <c r="M2435" t="str">
        <f t="shared" si="1236"/>
        <v>0.0807115263390983-0.620862800964188i</v>
      </c>
      <c r="N2435" t="str">
        <f t="shared" si="1237"/>
        <v>-2.2218897693287i</v>
      </c>
      <c r="O2435" t="str">
        <f t="shared" si="1238"/>
        <v>-0.606056515662974-0.795421586218564i</v>
      </c>
      <c r="P2435" t="str">
        <f t="shared" si="1239"/>
        <v>1.60605651566297+0.795421586218564i</v>
      </c>
      <c r="Q2435" t="str">
        <f t="shared" si="1240"/>
        <v>-1.60605651566297+1.42646818311014i</v>
      </c>
      <c r="R2435" t="str">
        <f t="shared" si="1241"/>
        <v>-0.313112752706445-0.773364419973493i</v>
      </c>
      <c r="S2435" t="str">
        <f t="shared" si="1242"/>
        <v>0.229349615582237i</v>
      </c>
      <c r="T2435" t="str">
        <f t="shared" si="1243"/>
        <v>0.1773708324259-0.0718122894671192i</v>
      </c>
      <c r="U2435" t="str">
        <f t="shared" si="1244"/>
        <v>0.00005-0.000481325056226624i</v>
      </c>
      <c r="V2435" t="str">
        <f t="shared" si="1245"/>
        <v>3.33333333333333E-06-0.000529457561849287i</v>
      </c>
      <c r="W2435" t="str">
        <f t="shared" si="1246"/>
        <v>0.0000144431680594297-0.000252719844789982i</v>
      </c>
      <c r="X2435" t="str">
        <f t="shared" si="1247"/>
        <v>0.0000156445972528021-0.000252576257094631i</v>
      </c>
      <c r="Y2435" t="str">
        <f t="shared" si="1248"/>
        <v>0.009+0.314787583889697i</v>
      </c>
      <c r="Z2435" t="str">
        <f t="shared" si="1249"/>
        <v>-0.011213034693894-0.00101774711694401i</v>
      </c>
      <c r="AA2435" t="str">
        <f t="shared" si="1250"/>
        <v>1.27476512758036-44.4736097134354i</v>
      </c>
      <c r="AB2435" t="str">
        <f t="shared" si="1251"/>
        <v>1.22525335248999-0.49606943383055i</v>
      </c>
      <c r="AC2435" t="str">
        <f t="shared" si="1252"/>
        <v>0.79090101007081-0.800752749492333i</v>
      </c>
      <c r="AD2435" t="str">
        <f t="shared" si="1253"/>
        <v>1.07859113847364+0.464805811598811i</v>
      </c>
      <c r="AE2435" t="str">
        <f t="shared" si="1254"/>
        <v>-0.0116212250815381-0.00630961671292394i</v>
      </c>
      <c r="AF2435" t="str">
        <f t="shared" si="1255"/>
        <v>-15.0255434923271-0.705293051912384i</v>
      </c>
      <c r="AG2435" t="str">
        <f t="shared" si="1256"/>
        <v>1.07980848431273-0.171502289597108i</v>
      </c>
      <c r="AH2435" t="str">
        <f t="shared" si="1257"/>
        <v>0.138933204929268+0.117455228620312i</v>
      </c>
      <c r="AI2435">
        <f t="shared" si="1258"/>
        <v>-14.801960680887596</v>
      </c>
      <c r="AJ2435">
        <f t="shared" si="1259"/>
        <v>40.211442199268156</v>
      </c>
      <c r="AK2435"/>
      <c r="AL2435"/>
      <c r="AM2435"/>
      <c r="AN2435"/>
    </row>
    <row r="2436" spans="1:40" x14ac:dyDescent="0.25">
      <c r="A2436"/>
      <c r="B2436">
        <f t="shared" si="1260"/>
        <v>502000</v>
      </c>
      <c r="C2436" s="186" t="str">
        <f t="shared" si="1228"/>
        <v>-3.03274085624067E-07+0.00487853093928992i</v>
      </c>
      <c r="D2436" s="158" t="str">
        <f t="shared" si="1229"/>
        <v>-5.95700828210729+0.0374020705345561i</v>
      </c>
      <c r="E2436" t="str">
        <f t="shared" si="1230"/>
        <v>2870</v>
      </c>
      <c r="F2436" t="str">
        <f t="shared" si="1231"/>
        <v>0.777000777000777</v>
      </c>
      <c r="G2436" t="str">
        <f t="shared" si="1226"/>
        <v>0.777000777000777</v>
      </c>
      <c r="H2436" t="str">
        <f t="shared" si="1232"/>
        <v>9.06879405118226+0.74131295240923i</v>
      </c>
      <c r="I2436" t="str">
        <f t="shared" si="1233"/>
        <v>1971.3493901276i</v>
      </c>
      <c r="J2436" t="str">
        <f t="shared" si="1227"/>
        <v>-3323.11578598322+426.357137778748i</v>
      </c>
      <c r="K2436" t="str">
        <f t="shared" si="1234"/>
        <v>0.0748782136831903-0.583616296922325i</v>
      </c>
      <c r="L2436" t="str">
        <f t="shared" si="1235"/>
        <v>0.00551724572811038-0.0360501083081706i</v>
      </c>
      <c r="M2436" t="str">
        <f t="shared" si="1236"/>
        <v>0.0803954594113007-0.619666405230496i</v>
      </c>
      <c r="N2436" t="str">
        <f t="shared" si="1237"/>
        <v>-2.22632467904792i</v>
      </c>
      <c r="O2436" t="str">
        <f t="shared" si="1238"/>
        <v>-0.60957816694423-0.792725966765889i</v>
      </c>
      <c r="P2436" t="str">
        <f t="shared" si="1239"/>
        <v>1.60957816694423+0.792725966765889i</v>
      </c>
      <c r="Q2436" t="str">
        <f t="shared" si="1240"/>
        <v>-1.60957816694423+1.43359871228203i</v>
      </c>
      <c r="R2436" t="str">
        <f t="shared" si="1241"/>
        <v>-0.313023567742014-0.771305287242867i</v>
      </c>
      <c r="S2436" t="str">
        <f t="shared" si="1242"/>
        <v>0.229807399246074i</v>
      </c>
      <c r="T2436" t="str">
        <f t="shared" si="1243"/>
        <v>0.177251662086029-0.0719351320055195i</v>
      </c>
      <c r="U2436" t="str">
        <f t="shared" si="1244"/>
        <v>0.00005-0.000480366241373583i</v>
      </c>
      <c r="V2436" t="str">
        <f t="shared" si="1245"/>
        <v>3.33333333333333E-06-0.000528402865510941i</v>
      </c>
      <c r="W2436" t="str">
        <f t="shared" si="1246"/>
        <v>0.0000144430424936505-0.000252218793808326i</v>
      </c>
      <c r="X2436" t="str">
        <f t="shared" si="1247"/>
        <v>0.0000156396970013387-0.000252075514731627i</v>
      </c>
      <c r="Y2436" t="str">
        <f t="shared" si="1248"/>
        <v>0.009+0.315415902420415i</v>
      </c>
      <c r="Z2436" t="str">
        <f t="shared" si="1249"/>
        <v>-0.0111685194064098-0.00101422523033254i</v>
      </c>
      <c r="AA2436" t="str">
        <f t="shared" si="1250"/>
        <v>1.26968680998229-44.3850206368367i</v>
      </c>
      <c r="AB2436" t="str">
        <f t="shared" si="1251"/>
        <v>1.22443014014754-0.49691801321615i</v>
      </c>
      <c r="AC2436" t="str">
        <f t="shared" si="1252"/>
        <v>0.790515224690273-0.798688175363362i</v>
      </c>
      <c r="AD2436" t="str">
        <f t="shared" si="1253"/>
        <v>1.08076869162862+0.463342323652365i</v>
      </c>
      <c r="AE2436" t="str">
        <f t="shared" si="1254"/>
        <v>-0.0116006526313652-0.00627099060872567i</v>
      </c>
      <c r="AF2436" t="str">
        <f t="shared" si="1255"/>
        <v>-15.0258023332896-0.703910881874674i</v>
      </c>
      <c r="AG2436" t="str">
        <f t="shared" si="1256"/>
        <v>1.07941446078567-0.171521540581942i</v>
      </c>
      <c r="AH2436" t="str">
        <f t="shared" si="1257"/>
        <v>0.138816930481777+0.116917633869686i</v>
      </c>
      <c r="AI2436">
        <f t="shared" si="1258"/>
        <v>-14.822780756597538</v>
      </c>
      <c r="AJ2436">
        <f t="shared" si="1259"/>
        <v>40.105535684624314</v>
      </c>
      <c r="AK2436"/>
      <c r="AL2436"/>
      <c r="AM2436"/>
      <c r="AN2436"/>
    </row>
    <row r="2437" spans="1:40" x14ac:dyDescent="0.25">
      <c r="A2437"/>
      <c r="B2437">
        <f t="shared" si="1260"/>
        <v>503000</v>
      </c>
      <c r="C2437" s="186" t="str">
        <f t="shared" si="1228"/>
        <v>-3.02069423122421E-07+0.00486883207069808i</v>
      </c>
      <c r="D2437" s="158" t="str">
        <f t="shared" si="1229"/>
        <v>-5.95700827287154+0.0373277125420186i</v>
      </c>
      <c r="E2437" t="str">
        <f t="shared" si="1230"/>
        <v>2870</v>
      </c>
      <c r="F2437" t="str">
        <f t="shared" si="1231"/>
        <v>0.777000777000777</v>
      </c>
      <c r="G2437" t="str">
        <f t="shared" ref="G2437:G2500" si="1261">IF($C$11=$C$7,$C$24,F2437)</f>
        <v>0.777000777000777</v>
      </c>
      <c r="H2437" t="str">
        <f t="shared" si="1232"/>
        <v>9.06905137491214+0.73986178591559i</v>
      </c>
      <c r="I2437" t="str">
        <f t="shared" si="1233"/>
        <v>1975.27638094458i</v>
      </c>
      <c r="J2437" t="str">
        <f t="shared" ref="J2437:J2500" si="1262">IMSUM(COMPLEX(0,2*PI()*B2437*$C$113*$C$112),COMPLEX(0,2*PI()*B2437*$C$113*$C$111),COMPLEX(0,2*PI()*B2437*$C$28*10^-12*$C$111),COMPLEX(-1*2*PI()*B2437*2*PI()*B2437*$C$113*$C$112*$C$28*10^-12*$C$111,0),COMPLEX(1,0))</f>
        <v>-3336.37246589669+427.206454786275i</v>
      </c>
      <c r="K2437" t="str">
        <f t="shared" si="1234"/>
        <v>0.0745854055984026-0.582492822400683i</v>
      </c>
      <c r="L2437" t="str">
        <f t="shared" si="1235"/>
        <v>0.00549582979602717-0.0359817091723947i</v>
      </c>
      <c r="M2437" t="str">
        <f t="shared" si="1236"/>
        <v>0.0800812353944298-0.618474531573078i</v>
      </c>
      <c r="N2437" t="str">
        <f t="shared" si="1237"/>
        <v>-2.23075958876714i</v>
      </c>
      <c r="O2437" t="str">
        <f t="shared" si="1238"/>
        <v>-0.613087828803155-0.790014755668167i</v>
      </c>
      <c r="P2437" t="str">
        <f t="shared" si="1239"/>
        <v>1.61308782880316+0.790014755668167i</v>
      </c>
      <c r="Q2437" t="str">
        <f t="shared" si="1240"/>
        <v>-1.61308782880316+1.44074483309897i</v>
      </c>
      <c r="R2437" t="str">
        <f t="shared" si="1241"/>
        <v>-0.312934132821675-0.769253210193753i</v>
      </c>
      <c r="S2437" t="str">
        <f t="shared" si="1242"/>
        <v>0.230265182909911i</v>
      </c>
      <c r="T2437" t="str">
        <f t="shared" si="1243"/>
        <v>0.177132231149301-0.0720578353329374i</v>
      </c>
      <c r="U2437" t="str">
        <f t="shared" si="1244"/>
        <v>0.00005-0.000479411238905643i</v>
      </c>
      <c r="V2437" t="str">
        <f t="shared" si="1245"/>
        <v>3.33333333333333E-06-0.000527352362796207i</v>
      </c>
      <c r="W2437" t="str">
        <f t="shared" si="1246"/>
        <v>0.0000144429166802852-0.000251719739750729i</v>
      </c>
      <c r="X2437" t="str">
        <f t="shared" si="1247"/>
        <v>0.0000156348249506233-0.000251576767930491i</v>
      </c>
      <c r="Y2437" t="str">
        <f t="shared" si="1248"/>
        <v>0.009+0.316044220951133i</v>
      </c>
      <c r="Z2437" t="str">
        <f t="shared" si="1249"/>
        <v>-0.0111242692868794-0.00101072619889296i</v>
      </c>
      <c r="AA2437" t="str">
        <f t="shared" si="1250"/>
        <v>1.26463878697333-44.296783779409i</v>
      </c>
      <c r="AB2437" t="str">
        <f t="shared" si="1251"/>
        <v>1.22360512763778-0.497765630951401i</v>
      </c>
      <c r="AC2437" t="str">
        <f t="shared" si="1252"/>
        <v>0.790132444820347-0.796630294809668i</v>
      </c>
      <c r="AD2437" t="str">
        <f t="shared" si="1253"/>
        <v>1.08294048074826+0.461868849812121i</v>
      </c>
      <c r="AE2437" t="str">
        <f t="shared" si="1254"/>
        <v>-0.0115800985825486-0.0062325097762653i</v>
      </c>
      <c r="AF2437" t="str">
        <f t="shared" si="1255"/>
        <v>-15.0260596477837-0.702534073373571i</v>
      </c>
      <c r="AG2437" t="str">
        <f t="shared" si="1256"/>
        <v>1.07902037586004-0.171539792676142i</v>
      </c>
      <c r="AH2437" t="str">
        <f t="shared" si="1257"/>
        <v>0.1387004620631+0.116381607610625i</v>
      </c>
      <c r="AI2437">
        <f t="shared" si="1258"/>
        <v>-14.843579729545858</v>
      </c>
      <c r="AJ2437">
        <f t="shared" si="1259"/>
        <v>39.999539670018407</v>
      </c>
      <c r="AK2437"/>
      <c r="AL2437"/>
      <c r="AM2437"/>
      <c r="AN2437"/>
    </row>
    <row r="2438" spans="1:40" x14ac:dyDescent="0.25">
      <c r="A2438"/>
      <c r="B2438">
        <f t="shared" si="1260"/>
        <v>504000</v>
      </c>
      <c r="C2438" s="186" t="str">
        <f t="shared" ref="C2438:C2501" si="1263">IMPRODUCT(COMPLEX(-1,0),IMDIV(IMPRODUCT(G2438,COMPLEX($C$100+$C$101,0)),COMPLEX($C$100,2*PI()*B2438*$C$103*$C$102*(2*$C$100+$C$101))))</f>
        <v>-3.00871924114808E-07+0.00485917168967958i</v>
      </c>
      <c r="D2438" s="158" t="str">
        <f t="shared" ref="D2438:D2501" si="1264">IMPRODUCT(COMPLEX($C$106,0),IMSUB(C2438,G2438))</f>
        <v>-5.95700826369071+0.0372536496208768i</v>
      </c>
      <c r="E2438" t="str">
        <f t="shared" ref="E2438:E2501" si="1265">IMDIV(COMPLEX($C$20*10^3,0),COMPLEX(1,2*PI()*B2438*$C$20*1000*$C$29*10^-12))</f>
        <v>2870</v>
      </c>
      <c r="F2438" t="str">
        <f t="shared" ref="F2438:F2501" si="1266">IMDIV(COMPLEX($C$22*1000,0),IMSUM(COMPLEX($C$22*1000,0),E2438))</f>
        <v>0.777000777000777</v>
      </c>
      <c r="G2438" t="str">
        <f t="shared" si="1261"/>
        <v>0.777000777000777</v>
      </c>
      <c r="H2438" t="str">
        <f t="shared" ref="H2438:H2501" si="1267">IMPRODUCT(COMPLEX($C$108,0),IMPRODUCT(COMPLEX(-1,0),D2438),IMDIV(COMPLEX(0,2*PI()*B2438*$C$109*$C$110),COMPLEX(1,2*PI()*B2438*$C$109*$C$110)))</f>
        <v>9.06930718406712+0.738416245164174i</v>
      </c>
      <c r="I2438" t="str">
        <f t="shared" ref="I2438:I2501" si="1268">COMPLEX(0,2*PI()*B2438*$C$113*$C$112*$C$114)</f>
        <v>1979.20337176157i</v>
      </c>
      <c r="J2438" t="str">
        <f t="shared" si="1262"/>
        <v>-3349.65552726272+428.055771793803i</v>
      </c>
      <c r="K2438" t="str">
        <f t="shared" ref="K2438:K2501" si="1269">IMDIV(I2438,J2438)</f>
        <v>0.0742943027138764-0.581373592246628i</v>
      </c>
      <c r="L2438" t="str">
        <f t="shared" ref="L2438:L2501" si="1270">IMDIV(COMPLEX($C$117,0),COMPLEX(1,2*PI()*B2438*$C$115*$C$116))</f>
        <v>0.00547453735338707-0.0359135626374639i</v>
      </c>
      <c r="M2438" t="str">
        <f t="shared" ref="M2438:M2501" si="1271">IMSUM(K2438,L2438)</f>
        <v>0.0797688400672635-0.617287154884092i</v>
      </c>
      <c r="N2438" t="str">
        <f t="shared" ref="N2438:N2501" si="1272">COMPLEX(0,-2*PI()*B2438*$C$43)</f>
        <v>-2.23519449848636i</v>
      </c>
      <c r="O2438" t="str">
        <f t="shared" ref="O2438:O2501" si="1273">IMEXP(N2438)</f>
        <v>-0.616585432210346-0.787288006250559i</v>
      </c>
      <c r="P2438" t="str">
        <f t="shared" ref="P2438:P2501" si="1274">IMSUB(COMPLEX(1,0),O2438)</f>
        <v>1.61658543221035+0.787288006250559i</v>
      </c>
      <c r="Q2438" t="str">
        <f t="shared" ref="Q2438:Q2501" si="1275">IMSUM(COMPLEX(0,2*PI()*B2438*$C$43),O2438,COMPLEX(-1,0))</f>
        <v>-1.61658543221035+1.4479064922358i</v>
      </c>
      <c r="R2438" t="str">
        <f t="shared" ref="R2438:R2501" si="1276">IMDIV(P2438,Q2438)</f>
        <v>-0.312844447449416-0.767208146294311i</v>
      </c>
      <c r="S2438" t="str">
        <f t="shared" ref="S2438:S2501" si="1277">IMDIV(COMPLEX(0,2*PI()*B2438*$C$123),COMPLEX($C$124,0))</f>
        <v>0.230722966573748i</v>
      </c>
      <c r="T2438" t="str">
        <f t="shared" ref="T2438:T2501" si="1278">IMPRODUCT(R2438,S2438)</f>
        <v>0.177012539492569-0.0721803989916543i</v>
      </c>
      <c r="U2438" t="str">
        <f t="shared" ref="U2438:U2501" si="1279">IMDIV(COMPLEX(1,2*PI()*B2438*$C$16*10^-3*$C$15*10^-6),COMPLEX(0,2*PI()*B2438*$C$15*10^-6))</f>
        <v>0.00005-0.000478460026130036i</v>
      </c>
      <c r="V2438" t="str">
        <f t="shared" ref="V2438:V2501" si="1280">IMSUM(COMPLEX($C$18*10^-3,0),IMDIV(COMPLEX(1,0),COMPLEX(0,2*PI()*B2438*($C$17*1*10^-6))))</f>
        <v>3.33333333333333E-06-0.000526306028743039i</v>
      </c>
      <c r="W2438" t="str">
        <f t="shared" ref="W2438:W2501" si="1281">IMDIV(IMPRODUCT(U2438,V2438),IMSUM(U2438,V2438))</f>
        <v>0.0000144427906193505-0.000251222670730425i</v>
      </c>
      <c r="X2438" t="str">
        <f t="shared" ref="X2438:X2501" si="1282">IMDIV(IMPRODUCT(COMPLEX($C$19,0),W2438),IMSUM(COMPLEX($C$19,0),W2438))</f>
        <v>0.0000156299808751251-0.000251080004813634i</v>
      </c>
      <c r="Y2438" t="str">
        <f t="shared" ref="Y2438:Y2501" si="1283">COMPLEX($C$13*10^-3,2*PI()*B2438*$C$12*0.000001)</f>
        <v>0.009+0.316672539481851i</v>
      </c>
      <c r="Z2438" t="str">
        <f t="shared" ref="Z2438:Z2501" si="1284">IMPRODUCT(COMPLEX($C$6,0),IMDIV(X2438,IMSUM(X2438,Y2438)))</f>
        <v>-0.011080282233521-0.00100724981636706i</v>
      </c>
      <c r="AA2438" t="str">
        <f t="shared" ref="AA2438:AA2501" si="1285">IMDIV(COMPLEX($C$6,0),IMSUM(X2438,Y2438))</f>
        <v>1.25962081799807-44.2088970448096i</v>
      </c>
      <c r="AB2438" t="str">
        <f t="shared" ref="AB2438:AB2501" si="1286">IMPRODUCT(COMPLEX($C$119,0),T2438)</f>
        <v>1.22277831411005-0.498612283874446i</v>
      </c>
      <c r="AC2438" t="str">
        <f t="shared" ref="AC2438:AC2501" si="1287">IMSUM(COMPLEX(1,0),IMPRODUCT(AB2438,M2438))</f>
        <v>0.789752649672847-0.794579070098913i</v>
      </c>
      <c r="AD2438" t="str">
        <f t="shared" ref="AD2438:AD2501" si="1288">IMDIV(AB2438,AC2438)</f>
        <v>1.08510646033135+0.460385411159528i</v>
      </c>
      <c r="AE2438" t="str">
        <f t="shared" ref="AE2438:AE2501" si="1289">IMPRODUCT(AD2438,AA2438,X2438)</f>
        <v>-0.0115595627130398-0.00619417357475065i</v>
      </c>
      <c r="AF2438" t="str">
        <f t="shared" ref="AF2438:AF2501" si="1290">IMSUB(D2438,H2438)</f>
        <v>-15.0263154477578-0.701162595543297i</v>
      </c>
      <c r="AG2438" t="str">
        <f t="shared" ref="AG2438:AG2501" si="1291">IMSUM(COMPLEX(1,0),IMPRODUCT(AD2438,AA2438,COMPLEX($C$127,0)))</f>
        <v>1.07862623322682-0.171557044436075i</v>
      </c>
      <c r="AH2438" t="str">
        <f t="shared" ref="AH2438:AH2501" si="1292">IMDIV(IMPRODUCT(AE2438,AF2438),AG2438)</f>
        <v>0.13858379774624+0.115847141453108i</v>
      </c>
      <c r="AI2438">
        <f t="shared" ref="AI2438:AI2501" si="1293">20*LOG10(IMABS(AH2438))</f>
        <v>-14.864357797174959</v>
      </c>
      <c r="AJ2438">
        <f t="shared" ref="AJ2438:AJ2501" si="1294">IMARGUMENT(AH2438)*180/PI()</f>
        <v>39.893454103935341</v>
      </c>
      <c r="AK2438"/>
      <c r="AL2438"/>
      <c r="AM2438"/>
      <c r="AN2438"/>
    </row>
    <row r="2439" spans="1:40" x14ac:dyDescent="0.25">
      <c r="A2439"/>
      <c r="B2439">
        <f t="shared" si="1260"/>
        <v>505000</v>
      </c>
      <c r="C2439" s="186" t="str">
        <f t="shared" si="1263"/>
        <v>-2.99681531916895E-07+0.00484954956759535i</v>
      </c>
      <c r="D2439" s="158" t="str">
        <f t="shared" si="1264"/>
        <v>-5.95700825456437+0.037179880018231i</v>
      </c>
      <c r="E2439" t="str">
        <f t="shared" si="1265"/>
        <v>2870</v>
      </c>
      <c r="F2439" t="str">
        <f t="shared" si="1266"/>
        <v>0.777000777000777</v>
      </c>
      <c r="G2439" t="str">
        <f t="shared" si="1261"/>
        <v>0.777000777000777</v>
      </c>
      <c r="H2439" t="str">
        <f t="shared" si="1267"/>
        <v>9.06956149047956+0.736976297770572i</v>
      </c>
      <c r="I2439" t="str">
        <f t="shared" si="1268"/>
        <v>1983.13036257856i</v>
      </c>
      <c r="J2439" t="str">
        <f t="shared" si="1262"/>
        <v>-3362.96497008131+428.90508880133i</v>
      </c>
      <c r="K2439" t="str">
        <f t="shared" si="1269"/>
        <v>0.0740048918846699-0.580258582891469i</v>
      </c>
      <c r="L2439" t="str">
        <f t="shared" si="1270"/>
        <v>0.00545336746005568-0.0358456673458059i</v>
      </c>
      <c r="M2439" t="str">
        <f t="shared" si="1271"/>
        <v>0.0794582593447256-0.616104250237275i</v>
      </c>
      <c r="N2439" t="str">
        <f t="shared" si="1272"/>
        <v>-2.23962940820558i</v>
      </c>
      <c r="O2439" t="str">
        <f t="shared" si="1273"/>
        <v>-0.620070908373566-0.784545772143844i</v>
      </c>
      <c r="P2439" t="str">
        <f t="shared" si="1274"/>
        <v>1.62007090837357+0.784545772143844i</v>
      </c>
      <c r="Q2439" t="str">
        <f t="shared" si="1275"/>
        <v>-1.62007090837357+1.45508363606174i</v>
      </c>
      <c r="R2439" t="str">
        <f t="shared" si="1276"/>
        <v>-0.312754511127555-0.765170053349414i</v>
      </c>
      <c r="S2439" t="str">
        <f t="shared" si="1277"/>
        <v>0.231180750237585i</v>
      </c>
      <c r="T2439" t="str">
        <f t="shared" si="1278"/>
        <v>0.17689258699265-0.0723028225226573i</v>
      </c>
      <c r="U2439" t="str">
        <f t="shared" si="1279"/>
        <v>0.00005-0.000477512580533739i</v>
      </c>
      <c r="V2439" t="str">
        <f t="shared" si="1280"/>
        <v>3.33333333333333E-06-0.000525263838587115i</v>
      </c>
      <c r="W2439" t="str">
        <f t="shared" si="1281"/>
        <v>0.0000144426643108631-0.000250727574954808i</v>
      </c>
      <c r="X2439" t="str">
        <f t="shared" si="1282"/>
        <v>0.0000156251645515445-0.000250585213597543i</v>
      </c>
      <c r="Y2439" t="str">
        <f t="shared" si="1283"/>
        <v>0.009+0.317300858012569i</v>
      </c>
      <c r="Z2439" t="str">
        <f t="shared" si="1284"/>
        <v>-0.0110365561653343-0.00100379587882452i</v>
      </c>
      <c r="AA2439" t="str">
        <f t="shared" si="1285"/>
        <v>1.25463266488468-44.1213583532977i</v>
      </c>
      <c r="AB2439" t="str">
        <f t="shared" si="1286"/>
        <v>1.22194969871339-0.499457968814487i</v>
      </c>
      <c r="AC2439" t="str">
        <f t="shared" si="1287"/>
        <v>0.789375818665096-0.792534463771329i</v>
      </c>
      <c r="AD2439" t="str">
        <f t="shared" si="1288"/>
        <v>1.08726658494007+0.458892028983173i</v>
      </c>
      <c r="AE2439" t="str">
        <f t="shared" si="1289"/>
        <v>-0.0115390448038635-0.00615598136884345i</v>
      </c>
      <c r="AF2439" t="str">
        <f t="shared" si="1290"/>
        <v>-15.0265697450439-0.699796417752341i</v>
      </c>
      <c r="AG2439" t="str">
        <f t="shared" si="1291"/>
        <v>1.07823203658149-0.171573294439572i</v>
      </c>
      <c r="AH2439" t="str">
        <f t="shared" si="1292"/>
        <v>0.138466935616873+0.115314227088898i</v>
      </c>
      <c r="AI2439">
        <f t="shared" si="1293"/>
        <v>-14.885115156230821</v>
      </c>
      <c r="AJ2439">
        <f t="shared" si="1294"/>
        <v>39.787278934852353</v>
      </c>
      <c r="AK2439"/>
      <c r="AL2439"/>
      <c r="AM2439"/>
      <c r="AN2439"/>
    </row>
    <row r="2440" spans="1:40" x14ac:dyDescent="0.25">
      <c r="A2440"/>
      <c r="B2440">
        <f t="shared" si="1260"/>
        <v>506000</v>
      </c>
      <c r="C2440" s="186" t="str">
        <f t="shared" si="1263"/>
        <v>-2.98498190403922E-07+0.0048399654776138i</v>
      </c>
      <c r="D2440" s="158" t="str">
        <f t="shared" si="1264"/>
        <v>-5.95700824549208+0.0371064019950391i</v>
      </c>
      <c r="E2440" t="str">
        <f t="shared" si="1265"/>
        <v>2870</v>
      </c>
      <c r="F2440" t="str">
        <f t="shared" si="1266"/>
        <v>0.777000777000777</v>
      </c>
      <c r="G2440" t="str">
        <f t="shared" si="1261"/>
        <v>0.777000777000777</v>
      </c>
      <c r="H2440" t="str">
        <f t="shared" si="1267"/>
        <v>9.06981430586681+0.73554191159635i</v>
      </c>
      <c r="I2440" t="str">
        <f t="shared" si="1268"/>
        <v>1987.05735339554i</v>
      </c>
      <c r="J2440" t="str">
        <f t="shared" si="1262"/>
        <v>-3376.30079435247+429.754405808858i</v>
      </c>
      <c r="K2440" t="str">
        <f t="shared" si="1269"/>
        <v>0.0737171600915793-0.579147770937122i</v>
      </c>
      <c r="L2440" t="str">
        <f t="shared" si="1270"/>
        <v>0.00543231918475577-0.0357780219492357i</v>
      </c>
      <c r="M2440" t="str">
        <f t="shared" si="1271"/>
        <v>0.0791494792763351-0.614925792886358i</v>
      </c>
      <c r="N2440" t="str">
        <f t="shared" si="1272"/>
        <v>-2.2440643179248i</v>
      </c>
      <c r="O2440" t="str">
        <f t="shared" si="1273"/>
        <v>-0.623544188739105-0.781788107283355i</v>
      </c>
      <c r="P2440" t="str">
        <f t="shared" si="1274"/>
        <v>1.62354418873911+0.781788107283355i</v>
      </c>
      <c r="Q2440" t="str">
        <f t="shared" si="1275"/>
        <v>-1.62354418873911+1.46227621064145i</v>
      </c>
      <c r="R2440" t="str">
        <f t="shared" si="1276"/>
        <v>-0.312664323356718-0.763138889497319i</v>
      </c>
      <c r="S2440" t="str">
        <f t="shared" si="1277"/>
        <v>0.231638533901422i</v>
      </c>
      <c r="T2440" t="str">
        <f t="shared" si="1278"/>
        <v>0.176772373526318-0.0724251054656303i</v>
      </c>
      <c r="U2440" t="str">
        <f t="shared" si="1279"/>
        <v>0.0000500000000000002-0.000476568879781697i</v>
      </c>
      <c r="V2440" t="str">
        <f t="shared" si="1280"/>
        <v>3.33333333333333E-06-0.000524225767759867i</v>
      </c>
      <c r="W2440" t="str">
        <f t="shared" si="1281"/>
        <v>0.0000144425377548396-0.000250234440724476i</v>
      </c>
      <c r="X2440" t="str">
        <f t="shared" si="1282"/>
        <v>0.0000156203757587857-0.000250092382591826i</v>
      </c>
      <c r="Y2440" t="str">
        <f t="shared" si="1283"/>
        <v>0.009+0.317929176543287i</v>
      </c>
      <c r="Z2440" t="str">
        <f t="shared" si="1284"/>
        <v>-0.0109930890218535-0.00100036418463168i</v>
      </c>
      <c r="AA2440" t="str">
        <f t="shared" si="1285"/>
        <v>1.24967409181674-44.0341656415714i</v>
      </c>
      <c r="AB2440" t="str">
        <f t="shared" si="1286"/>
        <v>1.2211192805966-0.500302682591723i</v>
      </c>
      <c r="AC2440" t="str">
        <f t="shared" si="1287"/>
        <v>0.789001931417627-0.790496438637372i</v>
      </c>
      <c r="AD2440" t="str">
        <f t="shared" si="1288"/>
        <v>1.08942080920096+0.457388724778749i</v>
      </c>
      <c r="AE2440" t="str">
        <f t="shared" si="1289"/>
        <v>-0.0115185446390828-0.00611793252860195i</v>
      </c>
      <c r="AF2440" t="str">
        <f t="shared" si="1290"/>
        <v>-15.0268225513589-0.698435509601311i</v>
      </c>
      <c r="AG2440" t="str">
        <f t="shared" si="1291"/>
        <v>1.07783778962402-0.171588541285875i</v>
      </c>
      <c r="AH2440" t="str">
        <f t="shared" si="1292"/>
        <v>0.13834987377325+0.114782856290782i</v>
      </c>
      <c r="AI2440">
        <f t="shared" si="1293"/>
        <v>-14.905852002771294</v>
      </c>
      <c r="AJ2440">
        <f t="shared" si="1294"/>
        <v>39.681014111245972</v>
      </c>
      <c r="AK2440"/>
      <c r="AL2440"/>
      <c r="AM2440"/>
      <c r="AN2440"/>
    </row>
    <row r="2441" spans="1:40" x14ac:dyDescent="0.25">
      <c r="A2441"/>
      <c r="B2441">
        <f t="shared" si="1260"/>
        <v>507000</v>
      </c>
      <c r="C2441" s="186" t="str">
        <f t="shared" si="1263"/>
        <v>-2.97321844004078E-07+0.00483041919469289i</v>
      </c>
      <c r="D2441" s="158" t="str">
        <f t="shared" si="1264"/>
        <v>-5.95700823647343+0.0370332138259788i</v>
      </c>
      <c r="E2441" t="str">
        <f t="shared" si="1265"/>
        <v>2870</v>
      </c>
      <c r="F2441" t="str">
        <f t="shared" si="1266"/>
        <v>0.777000777000777</v>
      </c>
      <c r="G2441" t="str">
        <f t="shared" si="1261"/>
        <v>0.777000777000777</v>
      </c>
      <c r="H2441" t="str">
        <f t="shared" si="1267"/>
        <v>9.07006564183254+0.734113054746698i</v>
      </c>
      <c r="I2441" t="str">
        <f t="shared" si="1268"/>
        <v>1990.98434421253i</v>
      </c>
      <c r="J2441" t="str">
        <f t="shared" si="1262"/>
        <v>-3389.66300007619+430.603722816385i</v>
      </c>
      <c r="K2441" t="str">
        <f t="shared" si="1269"/>
        <v>0.073431094439708-0.578041133154614i</v>
      </c>
      <c r="L2441" t="str">
        <f t="shared" si="1270"/>
        <v>0.00541139160496819-0.0357106251088776i</v>
      </c>
      <c r="M2441" t="str">
        <f t="shared" si="1271"/>
        <v>0.0788424860446762-0.613751758263492i</v>
      </c>
      <c r="N2441" t="str">
        <f t="shared" si="1272"/>
        <v>-2.24849922764402i</v>
      </c>
      <c r="O2441" t="str">
        <f t="shared" si="1273"/>
        <v>-0.627005204993123-0.779015065907927i</v>
      </c>
      <c r="P2441" t="str">
        <f t="shared" si="1274"/>
        <v>1.62700520499312+0.779015065907927i</v>
      </c>
      <c r="Q2441" t="str">
        <f t="shared" si="1275"/>
        <v>-1.62700520499312+1.46948416173609i</v>
      </c>
      <c r="R2441" t="str">
        <f t="shared" si="1276"/>
        <v>-0.312573883635841-0.761114613206398i</v>
      </c>
      <c r="S2441" t="str">
        <f t="shared" si="1277"/>
        <v>0.232096317565259i</v>
      </c>
      <c r="T2441" t="str">
        <f t="shared" si="1278"/>
        <v>0.176651898970311-0.0725472473589505i</v>
      </c>
      <c r="U2441" t="str">
        <f t="shared" si="1279"/>
        <v>0.0000500000000000002-0.000475628901715067i</v>
      </c>
      <c r="V2441" t="str">
        <f t="shared" si="1280"/>
        <v>3.33333333333333E-06-0.000523191791886572i</v>
      </c>
      <c r="W2441" t="str">
        <f t="shared" si="1281"/>
        <v>0.0000144424109512966-0.000249743256432343i</v>
      </c>
      <c r="X2441" t="str">
        <f t="shared" si="1282"/>
        <v>0.0000156156142779317-0.000249601500198326i</v>
      </c>
      <c r="Y2441" t="str">
        <f t="shared" si="1283"/>
        <v>0.009+0.318557495074005i</v>
      </c>
      <c r="Z2441" t="str">
        <f t="shared" si="1284"/>
        <v>-0.0109498787629064-0.000996954534420841i</v>
      </c>
      <c r="AA2441" t="str">
        <f t="shared" si="1285"/>
        <v>1.24474486530524-43.9473168626054i</v>
      </c>
      <c r="AB2441" t="str">
        <f t="shared" si="1286"/>
        <v>1.22028705890818-0.501146422017328i</v>
      </c>
      <c r="AC2441" t="str">
        <f t="shared" si="1287"/>
        <v>0.788630967751874-0.788464957775322i</v>
      </c>
      <c r="AD2441" t="str">
        <f t="shared" si="1288"/>
        <v>1.09156908780578+0.455875520248931i</v>
      </c>
      <c r="AE2441" t="str">
        <f t="shared" si="1289"/>
        <v>-0.011498062005766-0.00608002642942429i</v>
      </c>
      <c r="AF2441" t="str">
        <f t="shared" si="1290"/>
        <v>-15.027073878306-0.697079840920719i</v>
      </c>
      <c r="AG2441" t="str">
        <f t="shared" si="1291"/>
        <v>1.07744349605875-0.171602783595563i</v>
      </c>
      <c r="AH2441" t="str">
        <f t="shared" si="1292"/>
        <v>0.138232610326116+0.114253020911843i</v>
      </c>
      <c r="AI2441">
        <f t="shared" si="1293"/>
        <v>-14.926568532172993</v>
      </c>
      <c r="AJ2441">
        <f t="shared" si="1294"/>
        <v>39.574659581601544</v>
      </c>
      <c r="AK2441"/>
      <c r="AL2441"/>
      <c r="AM2441"/>
      <c r="AN2441"/>
    </row>
    <row r="2442" spans="1:40" x14ac:dyDescent="0.25">
      <c r="A2442"/>
      <c r="B2442">
        <f t="shared" si="1260"/>
        <v>508000</v>
      </c>
      <c r="C2442" s="186" t="str">
        <f t="shared" si="1263"/>
        <v>-2.96152437691981E-07+0.00482091049556258i</v>
      </c>
      <c r="D2442" s="158" t="str">
        <f t="shared" si="1264"/>
        <v>-5.95700822750798+0.0369603137993131i</v>
      </c>
      <c r="E2442" t="str">
        <f t="shared" si="1265"/>
        <v>2870</v>
      </c>
      <c r="F2442" t="str">
        <f t="shared" si="1266"/>
        <v>0.777000777000777</v>
      </c>
      <c r="G2442" t="str">
        <f t="shared" si="1261"/>
        <v>0.777000777000777</v>
      </c>
      <c r="H2442" t="str">
        <f t="shared" si="1267"/>
        <v>9.07031550986798+0.732689695568185i</v>
      </c>
      <c r="I2442" t="str">
        <f t="shared" si="1268"/>
        <v>1994.91133502952i</v>
      </c>
      <c r="J2442" t="str">
        <f t="shared" si="1262"/>
        <v>-3403.05158725248+431.453039823912i</v>
      </c>
      <c r="K2442" t="str">
        <f t="shared" si="1269"/>
        <v>0.0731466821570497-0.576938646482576i</v>
      </c>
      <c r="L2442" t="str">
        <f t="shared" si="1270"/>
        <v>0.00539058380683398-0.0356434754950886i</v>
      </c>
      <c r="M2442" t="str">
        <f t="shared" si="1271"/>
        <v>0.0785372659638837-0.612582121977665i</v>
      </c>
      <c r="N2442" t="str">
        <f t="shared" si="1272"/>
        <v>-2.25293413736324i</v>
      </c>
      <c r="O2442" t="str">
        <f t="shared" si="1273"/>
        <v>-0.630453889062995-0.776226702558824i</v>
      </c>
      <c r="P2442" t="str">
        <f t="shared" si="1274"/>
        <v>1.63045388906299+0.776226702558824i</v>
      </c>
      <c r="Q2442" t="str">
        <f t="shared" si="1275"/>
        <v>-1.63045388906299+1.47670743480442i</v>
      </c>
      <c r="R2442" t="str">
        <f t="shared" si="1276"/>
        <v>-0.312483191462163-0.759097183271889i</v>
      </c>
      <c r="S2442" t="str">
        <f t="shared" si="1277"/>
        <v>0.232554101229096i</v>
      </c>
      <c r="T2442" t="str">
        <f t="shared" si="1278"/>
        <v>0.176531163201333-0.0726692477396828i</v>
      </c>
      <c r="U2442" t="str">
        <f t="shared" si="1279"/>
        <v>0.0000500000000000002-0.000474692624349485i</v>
      </c>
      <c r="V2442" t="str">
        <f t="shared" si="1280"/>
        <v>3.33333333333333E-06-0.000522161886784433i</v>
      </c>
      <c r="W2442" t="str">
        <f t="shared" si="1281"/>
        <v>0.000014442283900251-0.000249254010562713i</v>
      </c>
      <c r="X2442" t="str">
        <f t="shared" si="1282"/>
        <v>0.0000156108798922181-0.000249112554910195i</v>
      </c>
      <c r="Y2442" t="str">
        <f t="shared" si="1283"/>
        <v>0.009+0.319185813604723i</v>
      </c>
      <c r="Z2442" t="str">
        <f t="shared" si="1284"/>
        <v>-0.0109069233683739-0.000993566731059977i</v>
      </c>
      <c r="AA2442" t="str">
        <f t="shared" si="1285"/>
        <v>1.23984475416115-43.8608099854904i</v>
      </c>
      <c r="AB2442" t="str">
        <f t="shared" si="1286"/>
        <v>1.21945303279643-0.501989183893409i</v>
      </c>
      <c r="AC2442" t="str">
        <f t="shared" si="1287"/>
        <v>0.788262907687937-0.786439984528966i</v>
      </c>
      <c r="AD2442" t="str">
        <f t="shared" si="1288"/>
        <v>1.09371137551255+0.45435243730334i</v>
      </c>
      <c r="AE2442" t="str">
        <f t="shared" si="1289"/>
        <v>-0.0114775966939536-0.00604226245199255i</v>
      </c>
      <c r="AF2442" t="str">
        <f t="shared" si="1290"/>
        <v>-15.027323737376-0.695729381768872i</v>
      </c>
      <c r="AG2442" t="str">
        <f t="shared" si="1291"/>
        <v>1.07704915959442-0.171616020010508i</v>
      </c>
      <c r="AH2442" t="str">
        <f t="shared" si="1292"/>
        <v>0.138115143398625+0.113724712884728i</v>
      </c>
      <c r="AI2442">
        <f t="shared" si="1293"/>
        <v>-14.947264939138773</v>
      </c>
      <c r="AJ2442">
        <f t="shared" si="1294"/>
        <v>39.468215294420716</v>
      </c>
      <c r="AK2442"/>
      <c r="AL2442"/>
      <c r="AM2442"/>
      <c r="AN2442"/>
    </row>
    <row r="2443" spans="1:40" x14ac:dyDescent="0.25">
      <c r="A2443"/>
      <c r="B2443">
        <f t="shared" si="1260"/>
        <v>509000</v>
      </c>
      <c r="C2443" s="186" t="str">
        <f t="shared" si="1263"/>
        <v>-2.94989916982238E-07+0.00481143915870739i</v>
      </c>
      <c r="D2443" s="158" t="str">
        <f t="shared" si="1264"/>
        <v>-5.95700821859532+0.0368877002167567i</v>
      </c>
      <c r="E2443" t="str">
        <f t="shared" si="1265"/>
        <v>2870</v>
      </c>
      <c r="F2443" t="str">
        <f t="shared" si="1266"/>
        <v>0.777000777000777</v>
      </c>
      <c r="G2443" t="str">
        <f t="shared" si="1261"/>
        <v>0.777000777000777</v>
      </c>
      <c r="H2443" t="str">
        <f t="shared" si="1267"/>
        <v>9.07056392135339+0.731271802646463i</v>
      </c>
      <c r="I2443" t="str">
        <f t="shared" si="1268"/>
        <v>1998.83832584651i</v>
      </c>
      <c r="J2443" t="str">
        <f t="shared" si="1262"/>
        <v>-3416.46655588133+432.302356831439i</v>
      </c>
      <c r="K2443" t="str">
        <f t="shared" si="1269"/>
        <v>0.0728639105930962-0.575840288025783i</v>
      </c>
      <c r="L2443" t="str">
        <f t="shared" si="1270"/>
        <v>0.00536989488505787-0.0355765717873819i</v>
      </c>
      <c r="M2443" t="str">
        <f t="shared" si="1271"/>
        <v>0.0782338054781541-0.611416859813165i</v>
      </c>
      <c r="N2443" t="str">
        <f t="shared" si="1272"/>
        <v>-2.25736904708246i</v>
      </c>
      <c r="O2443" t="str">
        <f t="shared" si="1273"/>
        <v>-0.633890173118651-0.77342307207867i</v>
      </c>
      <c r="P2443" t="str">
        <f t="shared" si="1274"/>
        <v>1.63389017311865+0.77342307207867i</v>
      </c>
      <c r="Q2443" t="str">
        <f t="shared" si="1275"/>
        <v>-1.63389017311865+1.48394597500379i</v>
      </c>
      <c r="R2443" t="str">
        <f t="shared" si="1276"/>
        <v>-0.312392246331234-0.757086558812707i</v>
      </c>
      <c r="S2443" t="str">
        <f t="shared" si="1277"/>
        <v>0.233011884892933i</v>
      </c>
      <c r="T2443" t="str">
        <f t="shared" si="1278"/>
        <v>0.176410166096053-0.0727911061435783i</v>
      </c>
      <c r="U2443" t="str">
        <f t="shared" si="1279"/>
        <v>0.0000500000000000002-0.000473760025873356i</v>
      </c>
      <c r="V2443" t="str">
        <f t="shared" si="1280"/>
        <v>3.33333333333333E-06-0.000521136028460691i</v>
      </c>
      <c r="W2443" t="str">
        <f t="shared" si="1281"/>
        <v>0.0000144421566017196-0.000248766691690386i</v>
      </c>
      <c r="X2443" t="str">
        <f t="shared" si="1282"/>
        <v>0.000015606172387008-0.000248625535311003i</v>
      </c>
      <c r="Y2443" t="str">
        <f t="shared" si="1283"/>
        <v>0.009+0.319814132135441i</v>
      </c>
      <c r="Z2443" t="str">
        <f t="shared" si="1284"/>
        <v>-0.0108642208379541-0.000990200579622939i</v>
      </c>
      <c r="AA2443" t="str">
        <f t="shared" si="1285"/>
        <v>1.23497352946816-43.7746429952753i</v>
      </c>
      <c r="AB2443" t="str">
        <f t="shared" si="1286"/>
        <v>1.2186172014094-0.502830965012999i</v>
      </c>
      <c r="AC2443" t="str">
        <f t="shared" si="1287"/>
        <v>0.787897731442324-0.784421482505262i</v>
      </c>
      <c r="AD2443" t="str">
        <f t="shared" si="1288"/>
        <v>1.09584762714643+0.452819498058418i</v>
      </c>
      <c r="AE2443" t="str">
        <f t="shared" si="1289"/>
        <v>-0.0114571484966248-0.006004639982217i</v>
      </c>
      <c r="AF2443" t="str">
        <f t="shared" si="1290"/>
        <v>-15.0275721399487-0.694384102429706i</v>
      </c>
      <c r="AG2443" t="str">
        <f t="shared" si="1291"/>
        <v>1.076654783944-0.171628249193808i</v>
      </c>
      <c r="AH2443" t="str">
        <f t="shared" si="1292"/>
        <v>0.137997471126256+0.113197924220927i</v>
      </c>
      <c r="AI2443">
        <f t="shared" si="1293"/>
        <v>-14.967941417705099</v>
      </c>
      <c r="AJ2443">
        <f t="shared" si="1294"/>
        <v>39.361681198229633</v>
      </c>
      <c r="AK2443"/>
      <c r="AL2443"/>
      <c r="AM2443"/>
      <c r="AN2443"/>
    </row>
    <row r="2444" spans="1:40" x14ac:dyDescent="0.25">
      <c r="A2444"/>
      <c r="B2444">
        <f t="shared" si="1260"/>
        <v>510000</v>
      </c>
      <c r="C2444" s="186" t="str">
        <f t="shared" si="1263"/>
        <v>-2.9383422792311E-07+0.00480200496434928i</v>
      </c>
      <c r="D2444" s="158" t="str">
        <f t="shared" si="1264"/>
        <v>-5.95700820973504+0.0368153713933445i</v>
      </c>
      <c r="E2444" t="str">
        <f t="shared" si="1265"/>
        <v>2870</v>
      </c>
      <c r="F2444" t="str">
        <f t="shared" si="1266"/>
        <v>0.777000777000777</v>
      </c>
      <c r="G2444" t="str">
        <f t="shared" si="1261"/>
        <v>0.777000777000777</v>
      </c>
      <c r="H2444" t="str">
        <f t="shared" si="1267"/>
        <v>9.07081088755919+0.729859344804077i</v>
      </c>
      <c r="I2444" t="str">
        <f t="shared" si="1268"/>
        <v>2002.76531666349i</v>
      </c>
      <c r="J2444" t="str">
        <f t="shared" si="1262"/>
        <v>-3429.90790596275+433.151673838967i</v>
      </c>
      <c r="K2444" t="str">
        <f t="shared" si="1269"/>
        <v>0.0725827672174583-0.574746035053687i</v>
      </c>
      <c r="L2444" t="str">
        <f t="shared" si="1270"/>
        <v>0.00534932394281294-0.0355099126743521i</v>
      </c>
      <c r="M2444" t="str">
        <f t="shared" si="1271"/>
        <v>0.0779320911602712-0.610255947728039i</v>
      </c>
      <c r="N2444" t="str">
        <f t="shared" si="1272"/>
        <v>-2.26180395680167i</v>
      </c>
      <c r="O2444" t="str">
        <f t="shared" si="1273"/>
        <v>-0.637313989573902-0.770604229610373i</v>
      </c>
      <c r="P2444" t="str">
        <f t="shared" si="1274"/>
        <v>1.6373139895739+0.770604229610373i</v>
      </c>
      <c r="Q2444" t="str">
        <f t="shared" si="1275"/>
        <v>-1.6373139895739+1.4911997271913i</v>
      </c>
      <c r="R2444" t="str">
        <f t="shared" si="1276"/>
        <v>-0.31230104773688-0.755082699268273i</v>
      </c>
      <c r="S2444" t="str">
        <f t="shared" si="1277"/>
        <v>0.233469668556768i</v>
      </c>
      <c r="T2444" t="str">
        <f t="shared" si="1278"/>
        <v>0.176288907531113-0.0729128221050608i</v>
      </c>
      <c r="U2444" t="str">
        <f t="shared" si="1279"/>
        <v>0.0000499999999999998-0.000472831084646153i</v>
      </c>
      <c r="V2444" t="str">
        <f t="shared" si="1280"/>
        <v>3.33333333333333E-06-0.00052011419311077i</v>
      </c>
      <c r="W2444" t="str">
        <f t="shared" si="1281"/>
        <v>0.000014442029055719-0.000248281288479773i</v>
      </c>
      <c r="X2444" t="str">
        <f t="shared" si="1282"/>
        <v>0.0000156014915497663-0.000248140430073853i</v>
      </c>
      <c r="Y2444" t="str">
        <f t="shared" si="1283"/>
        <v>0.009+0.320442450666159i</v>
      </c>
      <c r="Z2444" t="str">
        <f t="shared" si="1284"/>
        <v>-0.0108217691909299-0.000986855887360088i</v>
      </c>
      <c r="AA2444" t="str">
        <f t="shared" si="1285"/>
        <v>1.23013096455601-43.6888138928105i</v>
      </c>
      <c r="AB2444" t="str">
        <f t="shared" si="1286"/>
        <v>1.21777956389494-0.503671762159961i</v>
      </c>
      <c r="AC2444" t="str">
        <f t="shared" si="1287"/>
        <v>0.787535419425797-0.782409415572049i</v>
      </c>
      <c r="AD2444" t="str">
        <f t="shared" si="1288"/>
        <v>1.0979777976007+0.451276724837354i</v>
      </c>
      <c r="AE2444" t="str">
        <f t="shared" si="1289"/>
        <v>-0.011436717209666-0.00596715841118154i</v>
      </c>
      <c r="AF2444" t="str">
        <f t="shared" si="1290"/>
        <v>-15.0278190972942-0.693043973410733i</v>
      </c>
      <c r="AG2444" t="str">
        <f t="shared" si="1291"/>
        <v>1.07626037282474-0.171639469829733i</v>
      </c>
      <c r="AH2444" t="str">
        <f t="shared" si="1292"/>
        <v>0.137879591656731+0.112672647010059i</v>
      </c>
      <c r="AI2444">
        <f t="shared" si="1293"/>
        <v>-14.988598161249369</v>
      </c>
      <c r="AJ2444">
        <f t="shared" si="1294"/>
        <v>39.255057241586726</v>
      </c>
      <c r="AK2444"/>
      <c r="AL2444"/>
      <c r="AM2444"/>
      <c r="AN2444"/>
    </row>
    <row r="2445" spans="1:40" x14ac:dyDescent="0.25">
      <c r="A2445"/>
      <c r="B2445">
        <f t="shared" si="1260"/>
        <v>511000</v>
      </c>
      <c r="C2445" s="186" t="str">
        <f t="shared" si="1263"/>
        <v>-2.92685317090237E-07+0.0047926076944305i</v>
      </c>
      <c r="D2445" s="158" t="str">
        <f t="shared" si="1264"/>
        <v>-5.95700820092672+0.0367433256573005i</v>
      </c>
      <c r="E2445" t="str">
        <f t="shared" si="1265"/>
        <v>2870</v>
      </c>
      <c r="F2445" t="str">
        <f t="shared" si="1266"/>
        <v>0.777000777000777</v>
      </c>
      <c r="G2445" t="str">
        <f t="shared" si="1261"/>
        <v>0.777000777000777</v>
      </c>
      <c r="H2445" t="str">
        <f t="shared" si="1267"/>
        <v>9.07105641964725+0.728452291098209i</v>
      </c>
      <c r="I2445" t="str">
        <f t="shared" si="1268"/>
        <v>2006.69230748048i</v>
      </c>
      <c r="J2445" t="str">
        <f t="shared" si="1262"/>
        <v>-3443.37563749673+434.000990846494i</v>
      </c>
      <c r="K2445" t="str">
        <f t="shared" si="1269"/>
        <v>0.0723032396185096-0.57365586499899i</v>
      </c>
      <c r="L2445" t="str">
        <f t="shared" si="1270"/>
        <v>0.00532887009164654-0.0354434968535999i</v>
      </c>
      <c r="M2445" t="str">
        <f t="shared" si="1271"/>
        <v>0.0776321097101561-0.60909936185259i</v>
      </c>
      <c r="N2445" t="str">
        <f t="shared" si="1272"/>
        <v>-2.26623886652089i</v>
      </c>
      <c r="O2445" t="str">
        <f t="shared" si="1273"/>
        <v>-0.6407252710878-0.76777023059602i</v>
      </c>
      <c r="P2445" t="str">
        <f t="shared" si="1274"/>
        <v>1.6407252710878+0.76777023059602i</v>
      </c>
      <c r="Q2445" t="str">
        <f t="shared" si="1275"/>
        <v>-1.6407252710878+1.49846863592487i</v>
      </c>
      <c r="R2445" t="str">
        <f t="shared" si="1276"/>
        <v>-0.312209595171238-0.753085564395381i</v>
      </c>
      <c r="S2445" t="str">
        <f t="shared" si="1277"/>
        <v>0.233927452220605i</v>
      </c>
      <c r="T2445" t="str">
        <f t="shared" si="1278"/>
        <v>0.176167387383128-0.0730343951572342i</v>
      </c>
      <c r="U2445" t="str">
        <f t="shared" si="1279"/>
        <v>0.0000499999999999998-0.000471905779196748i</v>
      </c>
      <c r="V2445" t="str">
        <f t="shared" si="1280"/>
        <v>3.33333333333333E-06-0.000519096357116423i</v>
      </c>
      <c r="W2445" t="str">
        <f t="shared" si="1281"/>
        <v>0.000014441901262266-0.000247797789684014i</v>
      </c>
      <c r="X2445" t="str">
        <f t="shared" si="1282"/>
        <v>0.0000155968371700359-0.000247657227960494i</v>
      </c>
      <c r="Y2445" t="str">
        <f t="shared" si="1283"/>
        <v>0.009+0.321070769196877i</v>
      </c>
      <c r="Z2445" t="str">
        <f t="shared" si="1284"/>
        <v>-0.0107795664659386-0.000983532463669435i</v>
      </c>
      <c r="AA2445" t="str">
        <f t="shared" si="1285"/>
        <v>1.22531683497408-43.6033206945934i</v>
      </c>
      <c r="AB2445" t="str">
        <f t="shared" si="1286"/>
        <v>1.21694011940073-0.504511572109041i</v>
      </c>
      <c r="AC2445" t="str">
        <f t="shared" si="1287"/>
        <v>0.787175952241144-0.780403747855812i</v>
      </c>
      <c r="AD2445" t="str">
        <f t="shared" si="1288"/>
        <v>1.10010184183768+0.449724140170022i</v>
      </c>
      <c r="AE2445" t="str">
        <f t="shared" si="1289"/>
        <v>-0.0114163026318378-0.00592981713508976i</v>
      </c>
      <c r="AF2445" t="str">
        <f t="shared" si="1290"/>
        <v>-15.028064620574-0.691708965440908i</v>
      </c>
      <c r="AG2445" t="str">
        <f t="shared" si="1291"/>
        <v>1.07586592995802-0.171649680623666i</v>
      </c>
      <c r="AH2445" t="str">
        <f t="shared" si="1292"/>
        <v>0.137761503149931+0.112148873419176i</v>
      </c>
      <c r="AI2445">
        <f t="shared" si="1293"/>
        <v>-15.009235362497037</v>
      </c>
      <c r="AJ2445">
        <f t="shared" si="1294"/>
        <v>39.14834337309351</v>
      </c>
      <c r="AK2445"/>
      <c r="AL2445"/>
      <c r="AM2445"/>
      <c r="AN2445"/>
    </row>
    <row r="2446" spans="1:40" x14ac:dyDescent="0.25">
      <c r="A2446"/>
      <c r="B2446">
        <f t="shared" si="1260"/>
        <v>512000</v>
      </c>
      <c r="C2446" s="186" t="str">
        <f t="shared" si="1263"/>
        <v>-2.91543131580474E-07+0.00478324713259693i</v>
      </c>
      <c r="D2446" s="158" t="str">
        <f t="shared" si="1264"/>
        <v>-5.95700819216996+0.0366715613499098i</v>
      </c>
      <c r="E2446" t="str">
        <f t="shared" si="1265"/>
        <v>2870</v>
      </c>
      <c r="F2446" t="str">
        <f t="shared" si="1266"/>
        <v>0.777000777000777</v>
      </c>
      <c r="G2446" t="str">
        <f t="shared" si="1261"/>
        <v>0.777000777000777</v>
      </c>
      <c r="H2446" t="str">
        <f t="shared" si="1267"/>
        <v>9.07130052867222+0.727050610818544i</v>
      </c>
      <c r="I2446" t="str">
        <f t="shared" si="1268"/>
        <v>2010.61929829747i</v>
      </c>
      <c r="J2446" t="str">
        <f t="shared" si="1262"/>
        <v>-3456.86975048327+434.850307854022i</v>
      </c>
      <c r="K2446" t="str">
        <f t="shared" si="1269"/>
        <v>0.0720253155020437-0.572569755456195i</v>
      </c>
      <c r="L2446" t="str">
        <f t="shared" si="1270"/>
        <v>0.00530853245138739-0.0353773230316585i</v>
      </c>
      <c r="M2446" t="str">
        <f t="shared" si="1271"/>
        <v>0.0773338479534311-0.607947078487854i</v>
      </c>
      <c r="N2446" t="str">
        <f t="shared" si="1272"/>
        <v>-2.27067377624011i</v>
      </c>
      <c r="O2446" t="str">
        <f t="shared" si="1273"/>
        <v>-0.644123950565913-0.764921130775821i</v>
      </c>
      <c r="P2446" t="str">
        <f t="shared" si="1274"/>
        <v>1.64412395056591+0.764921130775821i</v>
      </c>
      <c r="Q2446" t="str">
        <f t="shared" si="1275"/>
        <v>-1.64412395056591+1.50575264546429i</v>
      </c>
      <c r="R2446" t="str">
        <f t="shared" si="1276"/>
        <v>-0.312117888124713-0.751095114265127i</v>
      </c>
      <c r="S2446" t="str">
        <f t="shared" si="1277"/>
        <v>0.234385235884442i</v>
      </c>
      <c r="T2446" t="str">
        <f t="shared" si="1278"/>
        <v>0.176045605528684-0.0731558248318647i</v>
      </c>
      <c r="U2446" t="str">
        <f t="shared" si="1279"/>
        <v>0.0000499999999999998-0.000470984088221754i</v>
      </c>
      <c r="V2446" t="str">
        <f t="shared" si="1280"/>
        <v>3.33333333333333E-06-0.00051808249704393i</v>
      </c>
      <c r="W2446" t="str">
        <f t="shared" si="1281"/>
        <v>0.0000144417732213778-0.000247316184144114i</v>
      </c>
      <c r="X2446" t="str">
        <f t="shared" si="1282"/>
        <v>0.0000155922090394134-0.000247175917820469i</v>
      </c>
      <c r="Y2446" t="str">
        <f t="shared" si="1283"/>
        <v>0.009+0.321699087727595i</v>
      </c>
      <c r="Z2446" t="str">
        <f t="shared" si="1284"/>
        <v>-0.0107376107207462-0.000980230120068192i</v>
      </c>
      <c r="AA2446" t="str">
        <f t="shared" si="1285"/>
        <v>1.22053091846528-43.5181614326153i</v>
      </c>
      <c r="AB2446" t="str">
        <f t="shared" si="1286"/>
        <v>1.21609886707423-0.505350391625744i</v>
      </c>
      <c r="AC2446" t="str">
        <f t="shared" si="1287"/>
        <v>0.786819310681094-0.778404443739359i</v>
      </c>
      <c r="AD2446" t="str">
        <f t="shared" si="1288"/>
        <v>1.10221971488971+0.448161766792801i</v>
      </c>
      <c r="AE2446" t="str">
        <f t="shared" si="1289"/>
        <v>-0.0113959045647443-0.00589261555521083i</v>
      </c>
      <c r="AF2446" t="str">
        <f t="shared" si="1290"/>
        <v>-15.0283087208422-0.690379049468634i</v>
      </c>
      <c r="AG2446" t="str">
        <f t="shared" si="1291"/>
        <v>1.07547145906937-0.171658880302052i</v>
      </c>
      <c r="AH2446" t="str">
        <f t="shared" si="1292"/>
        <v>0.13764320377782+0.111626595692051i</v>
      </c>
      <c r="AI2446">
        <f t="shared" si="1293"/>
        <v>-15.029853213529192</v>
      </c>
      <c r="AJ2446">
        <f t="shared" si="1294"/>
        <v>39.041539541398052</v>
      </c>
      <c r="AK2446"/>
      <c r="AL2446"/>
      <c r="AM2446"/>
      <c r="AN2446"/>
    </row>
    <row r="2447" spans="1:40" x14ac:dyDescent="0.25">
      <c r="A2447"/>
      <c r="B2447">
        <f t="shared" si="1260"/>
        <v>513000</v>
      </c>
      <c r="C2447" s="186" t="str">
        <f t="shared" si="1263"/>
        <v>-2.90407619005802E-07+0.00477392306418141i</v>
      </c>
      <c r="D2447" s="158" t="str">
        <f t="shared" si="1264"/>
        <v>-5.95700818346437+0.0366000768253908i</v>
      </c>
      <c r="E2447" t="str">
        <f t="shared" si="1265"/>
        <v>2870</v>
      </c>
      <c r="F2447" t="str">
        <f t="shared" si="1266"/>
        <v>0.777000777000777</v>
      </c>
      <c r="G2447" t="str">
        <f t="shared" si="1261"/>
        <v>0.777000777000777</v>
      </c>
      <c r="H2447" t="str">
        <f t="shared" si="1267"/>
        <v>9.07154322558269+0.725654273485061i</v>
      </c>
      <c r="I2447" t="str">
        <f t="shared" si="1268"/>
        <v>2014.54628911445i</v>
      </c>
      <c r="J2447" t="str">
        <f t="shared" si="1262"/>
        <v>-3470.39024492238+435.699624861549i</v>
      </c>
      <c r="K2447" t="str">
        <f t="shared" si="1269"/>
        <v>0.0717489826899501-0.571487684180198i</v>
      </c>
      <c r="L2447" t="str">
        <f t="shared" si="1270"/>
        <v>0.00528831015005388-0.0353113899239199i</v>
      </c>
      <c r="M2447" t="str">
        <f t="shared" si="1271"/>
        <v>0.077037292840004-0.606799074104118i</v>
      </c>
      <c r="N2447" t="str">
        <f t="shared" si="1272"/>
        <v>-2.27510868595933i</v>
      </c>
      <c r="O2447" t="str">
        <f t="shared" si="1273"/>
        <v>-0.647509961161684-0.762056986186988i</v>
      </c>
      <c r="P2447" t="str">
        <f t="shared" si="1274"/>
        <v>1.64750996116168+0.762056986186988i</v>
      </c>
      <c r="Q2447" t="str">
        <f t="shared" si="1275"/>
        <v>-1.64750996116168+1.51305169977234i</v>
      </c>
      <c r="R2447" t="str">
        <f t="shared" si="1276"/>
        <v>-0.312025926086006-0.749111309259842i</v>
      </c>
      <c r="S2447" t="str">
        <f t="shared" si="1277"/>
        <v>0.234843019548279i</v>
      </c>
      <c r="T2447" t="str">
        <f t="shared" si="1278"/>
        <v>0.175923561844346-0.0732771106593858i</v>
      </c>
      <c r="U2447" t="str">
        <f t="shared" si="1279"/>
        <v>0.00005-0.000470065990583896i</v>
      </c>
      <c r="V2447" t="str">
        <f t="shared" si="1280"/>
        <v>3.33333333333333E-06-0.000517072589642284i</v>
      </c>
      <c r="W2447" t="str">
        <f t="shared" si="1281"/>
        <v>0.0000144416449330711-0.000246836460788091i</v>
      </c>
      <c r="X2447" t="str">
        <f t="shared" si="1282"/>
        <v>0.0000155876069515242-0.000246696488590257i</v>
      </c>
      <c r="Y2447" t="str">
        <f t="shared" si="1283"/>
        <v>0.009+0.322327406258313i</v>
      </c>
      <c r="Z2447" t="str">
        <f t="shared" si="1284"/>
        <v>-0.0106959000320238-0.000976948670164736i</v>
      </c>
      <c r="AA2447" t="str">
        <f t="shared" si="1285"/>
        <v>1.21577299494048-43.4333341542114i</v>
      </c>
      <c r="AB2447" t="str">
        <f t="shared" si="1286"/>
        <v>1.21525580606279-0.50618821746637i</v>
      </c>
      <c r="AC2447" t="str">
        <f t="shared" si="1287"/>
        <v>0.786465475726167-0.776411467859671i</v>
      </c>
      <c r="AD2447" t="str">
        <f t="shared" si="1288"/>
        <v>1.10433137186008+0.446589627648561i</v>
      </c>
      <c r="AE2447" t="str">
        <f t="shared" si="1289"/>
        <v>-0.0113755228128025-0.00585555307782765i</v>
      </c>
      <c r="AF2447" t="str">
        <f t="shared" si="1290"/>
        <v>-15.0285514090471-0.68905419665967i</v>
      </c>
      <c r="AG2447" t="str">
        <f t="shared" si="1291"/>
        <v>1.07507696388835-0.17166706761234i</v>
      </c>
      <c r="AH2447" t="str">
        <f t="shared" si="1292"/>
        <v>0.137524691724382+0.111105806148514i</v>
      </c>
      <c r="AI2447">
        <f t="shared" si="1293"/>
        <v>-15.050451905788389</v>
      </c>
      <c r="AJ2447">
        <f t="shared" si="1294"/>
        <v>38.934645695206036</v>
      </c>
      <c r="AK2447"/>
      <c r="AL2447"/>
      <c r="AM2447"/>
      <c r="AN2447"/>
    </row>
    <row r="2448" spans="1:40" x14ac:dyDescent="0.25">
      <c r="A2448"/>
      <c r="B2448">
        <f t="shared" si="1260"/>
        <v>514000</v>
      </c>
      <c r="C2448" s="186" t="str">
        <f t="shared" si="1263"/>
        <v>-2.8927872748731E-07+0.00476463527618735i</v>
      </c>
      <c r="D2448" s="158" t="str">
        <f t="shared" si="1264"/>
        <v>-5.95700817480953+0.0365288704507697i</v>
      </c>
      <c r="E2448" t="str">
        <f t="shared" si="1265"/>
        <v>2870</v>
      </c>
      <c r="F2448" t="str">
        <f t="shared" si="1266"/>
        <v>0.777000777000777</v>
      </c>
      <c r="G2448" t="str">
        <f t="shared" si="1261"/>
        <v>0.777000777000777</v>
      </c>
      <c r="H2448" t="str">
        <f t="shared" si="1267"/>
        <v>9.0717845212224+0.724263248845941i</v>
      </c>
      <c r="I2448" t="str">
        <f t="shared" si="1268"/>
        <v>2018.47327993144i</v>
      </c>
      <c r="J2448" t="str">
        <f t="shared" si="1262"/>
        <v>-3483.93712081405+436.548941869076i</v>
      </c>
      <c r="K2448" t="str">
        <f t="shared" si="1269"/>
        <v>0.0714742291189123-0.570409629084904i</v>
      </c>
      <c r="L2448" t="str">
        <f t="shared" si="1270"/>
        <v>0.00526820232376357-0.0352456962545627i</v>
      </c>
      <c r="M2448" t="str">
        <f t="shared" si="1271"/>
        <v>0.0767424314426759-0.605655325339467i</v>
      </c>
      <c r="N2448" t="str">
        <f t="shared" si="1272"/>
        <v>-2.27954359567855i</v>
      </c>
      <c r="O2448" t="str">
        <f t="shared" si="1273"/>
        <v>-0.650883236277726-0.759177853162639i</v>
      </c>
      <c r="P2448" t="str">
        <f t="shared" si="1274"/>
        <v>1.65088323627773+0.759177853162639i</v>
      </c>
      <c r="Q2448" t="str">
        <f t="shared" si="1275"/>
        <v>-1.65088323627773+1.52036574251591i</v>
      </c>
      <c r="R2448" t="str">
        <f t="shared" si="1276"/>
        <v>-0.311933708542087-0.747134110070077i</v>
      </c>
      <c r="S2448" t="str">
        <f t="shared" si="1277"/>
        <v>0.235300803212116i</v>
      </c>
      <c r="T2448" t="str">
        <f t="shared" si="1278"/>
        <v>0.175801256206659-0.0733982521688872i</v>
      </c>
      <c r="U2448" t="str">
        <f t="shared" si="1279"/>
        <v>0.00005-0.000469151465310387i</v>
      </c>
      <c r="V2448" t="str">
        <f t="shared" si="1280"/>
        <v>3.33333333333333E-06-0.000516066611841426i</v>
      </c>
      <c r="W2448" t="str">
        <f t="shared" si="1281"/>
        <v>0.0000144415163973628-0.000246358608630121i</v>
      </c>
      <c r="X2448" t="str">
        <f t="shared" si="1282"/>
        <v>0.0000155830307019995-0.000246218929292416i</v>
      </c>
      <c r="Y2448" t="str">
        <f t="shared" si="1283"/>
        <v>0.009+0.322955724789031i</v>
      </c>
      <c r="Z2448" t="str">
        <f t="shared" si="1284"/>
        <v>-0.0106544324951266-0.000973687929631011i</v>
      </c>
      <c r="AA2448" t="str">
        <f t="shared" si="1285"/>
        <v>1.21104284645307-43.3488369219102i</v>
      </c>
      <c r="AB2448" t="str">
        <f t="shared" si="1286"/>
        <v>1.21441093551359-0.507025046377935i</v>
      </c>
      <c r="AC2448" t="str">
        <f t="shared" si="1287"/>
        <v>0.786114428542601-0.774424785105668i</v>
      </c>
      <c r="AD2448" t="str">
        <f t="shared" si="1288"/>
        <v>1.10643676792397+0.445007745886502i</v>
      </c>
      <c r="AE2448" t="str">
        <f t="shared" si="1289"/>
        <v>-0.01135515718321-0.00581862911418369i</v>
      </c>
      <c r="AF2448" t="str">
        <f t="shared" si="1290"/>
        <v>-15.0287926960319-0.687734378395171i</v>
      </c>
      <c r="AG2448" t="str">
        <f t="shared" si="1291"/>
        <v>1.07468244814853-0.171674241322928i</v>
      </c>
      <c r="AH2448" t="str">
        <f t="shared" si="1292"/>
        <v>0.137405965185518+0.110586497183752i</v>
      </c>
      <c r="AI2448">
        <f t="shared" si="1293"/>
        <v>-15.071031630087406</v>
      </c>
      <c r="AJ2448">
        <f t="shared" si="1294"/>
        <v>38.827661783289329</v>
      </c>
      <c r="AK2448"/>
      <c r="AL2448"/>
      <c r="AM2448"/>
      <c r="AN2448"/>
    </row>
    <row r="2449" spans="1:40" x14ac:dyDescent="0.25">
      <c r="A2449"/>
      <c r="B2449">
        <f t="shared" si="1260"/>
        <v>515000</v>
      </c>
      <c r="C2449" s="186" t="str">
        <f t="shared" si="1263"/>
        <v>-2.88156405649279E-07+0.00475538355727246i</v>
      </c>
      <c r="D2449" s="158" t="str">
        <f t="shared" si="1264"/>
        <v>-5.95700816620507+0.0364579406057555i</v>
      </c>
      <c r="E2449" t="str">
        <f t="shared" si="1265"/>
        <v>2870</v>
      </c>
      <c r="F2449" t="str">
        <f t="shared" si="1266"/>
        <v>0.777000777000777</v>
      </c>
      <c r="G2449" t="str">
        <f t="shared" si="1261"/>
        <v>0.777000777000777</v>
      </c>
      <c r="H2449" t="str">
        <f t="shared" si="1267"/>
        <v>9.07202442633148+0.722877506875418i</v>
      </c>
      <c r="I2449" t="str">
        <f t="shared" si="1268"/>
        <v>2022.40027074843i</v>
      </c>
      <c r="J2449" t="str">
        <f t="shared" si="1262"/>
        <v>-3497.51037815828+437.398258876604i</v>
      </c>
      <c r="K2449" t="str">
        <f t="shared" si="1269"/>
        <v>0.071201042839114-0.569335568241819i</v>
      </c>
      <c r="L2449" t="str">
        <f t="shared" si="1270"/>
        <v>0.00524820811664378-0.0351802407564798i</v>
      </c>
      <c r="M2449" t="str">
        <f t="shared" si="1271"/>
        <v>0.0764492509557578-0.604515808998299i</v>
      </c>
      <c r="N2449" t="str">
        <f t="shared" si="1272"/>
        <v>-2.28397850539777i</v>
      </c>
      <c r="O2449" t="str">
        <f t="shared" si="1273"/>
        <v>-0.654243709567145-0.756283788330691i</v>
      </c>
      <c r="P2449" t="str">
        <f t="shared" si="1274"/>
        <v>1.65424370956714+0.756283788330691i</v>
      </c>
      <c r="Q2449" t="str">
        <f t="shared" si="1275"/>
        <v>-1.65424370956714+1.52769471706708i</v>
      </c>
      <c r="R2449" t="str">
        <f t="shared" si="1276"/>
        <v>-0.311841234978187-0.745163477691623i</v>
      </c>
      <c r="S2449" t="str">
        <f t="shared" si="1277"/>
        <v>0.235758586875953i</v>
      </c>
      <c r="T2449" t="str">
        <f t="shared" si="1278"/>
        <v>0.175678688492148-0.0735192488881094i</v>
      </c>
      <c r="U2449" t="str">
        <f t="shared" si="1279"/>
        <v>0.00005-0.000468240491591337i</v>
      </c>
      <c r="V2449" t="str">
        <f t="shared" si="1280"/>
        <v>3.33333333333333E-06-0.000515064540750471i</v>
      </c>
      <c r="W2449" t="str">
        <f t="shared" si="1281"/>
        <v>0.0000144413876142698-0.00024588261676971i</v>
      </c>
      <c r="X2449" t="str">
        <f t="shared" si="1282"/>
        <v>0.0000155784800884529-0.000245743229034765i</v>
      </c>
      <c r="Y2449" t="str">
        <f t="shared" si="1283"/>
        <v>0.009+0.323584043319749i</v>
      </c>
      <c r="Z2449" t="str">
        <f t="shared" si="1284"/>
        <v>-0.0106132062238774-0.000970447716175403i</v>
      </c>
      <c r="AA2449" t="str">
        <f t="shared" si="1285"/>
        <v>1.20634025717404-43.2646678132873i</v>
      </c>
      <c r="AB2449" t="str">
        <f t="shared" si="1286"/>
        <v>1.21356425457367-0.507860875098135i</v>
      </c>
      <c r="AC2449" t="str">
        <f t="shared" si="1287"/>
        <v>0.785766150480306-0.772444360616008i</v>
      </c>
      <c r="AD2449" t="str">
        <f t="shared" si="1288"/>
        <v>1.10853585832943+0.443416144862037i</v>
      </c>
      <c r="AE2449" t="str">
        <f t="shared" si="1289"/>
        <v>-0.0113348074859165-0.00578184308043183i</v>
      </c>
      <c r="AF2449" t="str">
        <f t="shared" si="1290"/>
        <v>-15.0290325925365-0.686419566269662i</v>
      </c>
      <c r="AG2449" t="str">
        <f t="shared" si="1291"/>
        <v>1.0742879155874-0.171680400223114i</v>
      </c>
      <c r="AH2449" t="str">
        <f t="shared" si="1292"/>
        <v>0.137287022369009+0.110068661267656i</v>
      </c>
      <c r="AI2449">
        <f t="shared" si="1293"/>
        <v>-15.091592576614246</v>
      </c>
      <c r="AJ2449">
        <f t="shared" si="1294"/>
        <v>38.720587754491063</v>
      </c>
      <c r="AK2449"/>
      <c r="AL2449"/>
      <c r="AM2449"/>
      <c r="AN2449"/>
    </row>
    <row r="2450" spans="1:40" x14ac:dyDescent="0.25">
      <c r="A2450"/>
      <c r="B2450">
        <f t="shared" si="1260"/>
        <v>516000</v>
      </c>
      <c r="C2450" s="186" t="str">
        <f t="shared" si="1263"/>
        <v>-2.87040602613338E-07+0.00474616769773282i</v>
      </c>
      <c r="D2450" s="158" t="str">
        <f t="shared" si="1264"/>
        <v>-5.95700815765058+0.0363872856826183i</v>
      </c>
      <c r="E2450" t="str">
        <f t="shared" si="1265"/>
        <v>2870</v>
      </c>
      <c r="F2450" t="str">
        <f t="shared" si="1266"/>
        <v>0.777000777000777</v>
      </c>
      <c r="G2450" t="str">
        <f t="shared" si="1261"/>
        <v>0.777000777000777</v>
      </c>
      <c r="H2450" t="str">
        <f t="shared" si="1267"/>
        <v>9.07226295154761+0.721497017771724i</v>
      </c>
      <c r="I2450" t="str">
        <f t="shared" si="1268"/>
        <v>2026.32726156542i</v>
      </c>
      <c r="J2450" t="str">
        <f t="shared" si="1262"/>
        <v>-3511.11001695508+438.247575884131i</v>
      </c>
      <c r="K2450" t="str">
        <f t="shared" si="1269"/>
        <v>0.0709294120129685-0.568265479878689i</v>
      </c>
      <c r="L2450" t="str">
        <f t="shared" si="1270"/>
        <v>0.0052283266807434-0.0351150221712069i</v>
      </c>
      <c r="M2450" t="str">
        <f t="shared" si="1271"/>
        <v>0.0761577386937119-0.603380502049896i</v>
      </c>
      <c r="N2450" t="str">
        <f t="shared" si="1272"/>
        <v>-2.28841341511699i</v>
      </c>
      <c r="O2450" t="str">
        <f t="shared" si="1273"/>
        <v>-0.657591314934832-0.753374848612746i</v>
      </c>
      <c r="P2450" t="str">
        <f t="shared" si="1274"/>
        <v>1.65759131493483+0.753374848612746i</v>
      </c>
      <c r="Q2450" t="str">
        <f t="shared" si="1275"/>
        <v>-1.65759131493483+1.53503856650424i</v>
      </c>
      <c r="R2450" t="str">
        <f t="shared" si="1276"/>
        <v>-0.311748504877829-0.743199373422564i</v>
      </c>
      <c r="S2450" t="str">
        <f t="shared" si="1277"/>
        <v>0.23621637053979i</v>
      </c>
      <c r="T2450" t="str">
        <f t="shared" si="1278"/>
        <v>0.175555858577324-0.0736401003434468i</v>
      </c>
      <c r="U2450" t="str">
        <f t="shared" si="1279"/>
        <v>0.00005-0.000467333048778175i</v>
      </c>
      <c r="V2450" t="str">
        <f t="shared" si="1280"/>
        <v>3.33333333333333E-06-0.000514066353655993i</v>
      </c>
      <c r="W2450" t="str">
        <f t="shared" si="1281"/>
        <v>0.0000144412585838092-0.00024540847439086i</v>
      </c>
      <c r="X2450" t="str">
        <f t="shared" si="1282"/>
        <v>0.0000155739549104575-0.000245269377009542i</v>
      </c>
      <c r="Y2450" t="str">
        <f t="shared" si="1283"/>
        <v>0.009+0.324212361850467i</v>
      </c>
      <c r="Z2450" t="str">
        <f t="shared" si="1284"/>
        <v>-0.0105722193503516-0.000967227849515946i</v>
      </c>
      <c r="AA2450" t="str">
        <f t="shared" si="1285"/>
        <v>1.20166501336729-43.1808249208185i</v>
      </c>
      <c r="AB2450" t="str">
        <f t="shared" si="1286"/>
        <v>1.21271576239001-0.508695700355367i</v>
      </c>
      <c r="AC2450" t="str">
        <f t="shared" si="1287"/>
        <v>0.785420623070799-0.770470159776985i</v>
      </c>
      <c r="AD2450" t="str">
        <f t="shared" si="1288"/>
        <v>1.11062859839833+0.441814848136728i</v>
      </c>
      <c r="AE2450" t="str">
        <f t="shared" si="1289"/>
        <v>-0.0113144735335932-0.0057451943975835i</v>
      </c>
      <c r="AF2450" t="str">
        <f t="shared" si="1290"/>
        <v>-15.0292711091982-0.685109732089106i</v>
      </c>
      <c r="AG2450" t="str">
        <f t="shared" si="1291"/>
        <v>1.07389336994635-0.171685543123043i</v>
      </c>
      <c r="AH2450" t="str">
        <f t="shared" si="1292"/>
        <v>0.137167861494416+0.109552290944147i</v>
      </c>
      <c r="AI2450">
        <f t="shared" si="1293"/>
        <v>-15.112134934940451</v>
      </c>
      <c r="AJ2450">
        <f t="shared" si="1294"/>
        <v>38.613423557736724</v>
      </c>
      <c r="AK2450"/>
      <c r="AL2450"/>
      <c r="AM2450"/>
      <c r="AN2450"/>
    </row>
    <row r="2451" spans="1:40" x14ac:dyDescent="0.25">
      <c r="A2451"/>
      <c r="B2451">
        <f t="shared" si="1260"/>
        <v>517000</v>
      </c>
      <c r="C2451" s="186" t="str">
        <f t="shared" si="1263"/>
        <v>-2.85931267992687E-07+0.00473698748948696i</v>
      </c>
      <c r="D2451" s="158" t="str">
        <f t="shared" si="1264"/>
        <v>-5.95700814914568+0.0363169040860667i</v>
      </c>
      <c r="E2451" t="str">
        <f t="shared" si="1265"/>
        <v>2870</v>
      </c>
      <c r="F2451" t="str">
        <f t="shared" si="1266"/>
        <v>0.777000777000777</v>
      </c>
      <c r="G2451" t="str">
        <f t="shared" si="1261"/>
        <v>0.777000777000777</v>
      </c>
      <c r="H2451" t="str">
        <f t="shared" si="1267"/>
        <v>9.07250010740718+0.720121751954991i</v>
      </c>
      <c r="I2451" t="str">
        <f t="shared" si="1268"/>
        <v>2030.2542523824i</v>
      </c>
      <c r="J2451" t="str">
        <f t="shared" si="1262"/>
        <v>-3524.73603720445+439.096892891659i</v>
      </c>
      <c r="K2451" t="str">
        <f t="shared" si="1269"/>
        <v>0.0706593249138639-0.567199342378141i</v>
      </c>
      <c r="L2451" t="str">
        <f t="shared" si="1270"/>
        <v>0.0052085571759458-0.0350500392488528i</v>
      </c>
      <c r="M2451" t="str">
        <f t="shared" si="1271"/>
        <v>0.0758678820898097-0.602249381626994i</v>
      </c>
      <c r="N2451" t="str">
        <f t="shared" si="1272"/>
        <v>-2.29284832483621i</v>
      </c>
      <c r="O2451" t="str">
        <f t="shared" si="1273"/>
        <v>-0.660925986538775-0.75045109122297i</v>
      </c>
      <c r="P2451" t="str">
        <f t="shared" si="1274"/>
        <v>1.66092598653877+0.75045109122297i</v>
      </c>
      <c r="Q2451" t="str">
        <f t="shared" si="1275"/>
        <v>-1.66092598653877+1.54239723361324i</v>
      </c>
      <c r="R2451" t="str">
        <f t="shared" si="1276"/>
        <v>-0.31165551772277-0.741241758860357i</v>
      </c>
      <c r="S2451" t="str">
        <f t="shared" si="1277"/>
        <v>0.236674154203627i</v>
      </c>
      <c r="T2451" t="str">
        <f t="shared" si="1278"/>
        <v>0.175432766338684-0.0737608060599301i</v>
      </c>
      <c r="U2451" t="str">
        <f t="shared" si="1279"/>
        <v>0.00005-0.000466429116382085i</v>
      </c>
      <c r="V2451" t="str">
        <f t="shared" si="1280"/>
        <v>3.33333333333333E-06-0.000513072028020294i</v>
      </c>
      <c r="W2451" t="str">
        <f t="shared" si="1281"/>
        <v>0.0000144411293059981-0.000244936170761259i</v>
      </c>
      <c r="X2451" t="str">
        <f t="shared" si="1282"/>
        <v>0.0000155694549695228-0.0002447973624926i</v>
      </c>
      <c r="Y2451" t="str">
        <f t="shared" si="1283"/>
        <v>0.009+0.324840680381185i</v>
      </c>
      <c r="Z2451" t="str">
        <f t="shared" si="1284"/>
        <v>-0.0105314700246659-0.000964028151353987i</v>
      </c>
      <c r="AA2451" t="str">
        <f t="shared" si="1285"/>
        <v>1.19701690336536-43.0973063517363i</v>
      </c>
      <c r="AB2451" t="str">
        <f t="shared" si="1286"/>
        <v>1.21186545810944-0.509529518868609i</v>
      </c>
      <c r="AC2451" t="str">
        <f t="shared" si="1287"/>
        <v>0.785077828025241-0.768502148220325i</v>
      </c>
      <c r="AD2451" t="str">
        <f t="shared" si="1288"/>
        <v>1.11271494352726+0.440203879478091i</v>
      </c>
      <c r="AE2451" t="str">
        <f t="shared" si="1289"/>
        <v>-0.0112941551416031-0.0057086824914577i</v>
      </c>
      <c r="AF2451" t="str">
        <f t="shared" si="1290"/>
        <v>-15.0295082565529-0.683804847868924i</v>
      </c>
      <c r="AG2451" t="str">
        <f t="shared" si="1291"/>
        <v>1.07349881497057-0.171689668853647i</v>
      </c>
      <c r="AH2451" t="str">
        <f t="shared" si="1292"/>
        <v>0.137048480793024+0.109037378830523i</v>
      </c>
      <c r="AI2451">
        <f t="shared" si="1293"/>
        <v>-15.132658894027337</v>
      </c>
      <c r="AJ2451">
        <f t="shared" si="1294"/>
        <v>38.506169142039866</v>
      </c>
      <c r="AK2451"/>
      <c r="AL2451"/>
      <c r="AM2451"/>
      <c r="AN2451"/>
    </row>
    <row r="2452" spans="1:40" x14ac:dyDescent="0.25">
      <c r="A2452"/>
      <c r="B2452">
        <f t="shared" si="1260"/>
        <v>518000</v>
      </c>
      <c r="C2452" s="186" t="str">
        <f t="shared" si="1263"/>
        <v>-2.84828351886418E-07+0.00472784272606018i</v>
      </c>
      <c r="D2452" s="158" t="str">
        <f t="shared" si="1264"/>
        <v>-5.95700814068999+0.0362467942331281i</v>
      </c>
      <c r="E2452" t="str">
        <f t="shared" si="1265"/>
        <v>2870</v>
      </c>
      <c r="F2452" t="str">
        <f t="shared" si="1266"/>
        <v>0.777000777000777</v>
      </c>
      <c r="G2452" t="str">
        <f t="shared" si="1261"/>
        <v>0.777000777000777</v>
      </c>
      <c r="H2452" t="str">
        <f t="shared" si="1267"/>
        <v>9.07273590434648+0.718751680065219i</v>
      </c>
      <c r="I2452" t="str">
        <f t="shared" si="1268"/>
        <v>2034.18124319939i</v>
      </c>
      <c r="J2452" t="str">
        <f t="shared" si="1262"/>
        <v>-3538.38843890638+439.946209899186i</v>
      </c>
      <c r="K2452" t="str">
        <f t="shared" si="1269"/>
        <v>0.0703907699249234-0.566137134276352i</v>
      </c>
      <c r="L2452" t="str">
        <f t="shared" si="1270"/>
        <v>0.00518889876988269-0.0349852907480281i</v>
      </c>
      <c r="M2452" t="str">
        <f t="shared" si="1271"/>
        <v>0.0755796686948061-0.60112242502438i</v>
      </c>
      <c r="N2452" t="str">
        <f t="shared" si="1272"/>
        <v>-2.29728323455543i</v>
      </c>
      <c r="O2452" t="str">
        <f t="shared" si="1273"/>
        <v>-0.664247658791345-0.74751257366697i</v>
      </c>
      <c r="P2452" t="str">
        <f t="shared" si="1274"/>
        <v>1.66424765879135+0.74751257366697i</v>
      </c>
      <c r="Q2452" t="str">
        <f t="shared" si="1275"/>
        <v>-1.66424765879135+1.54977066088846i</v>
      </c>
      <c r="R2452" t="str">
        <f t="shared" si="1276"/>
        <v>-0.311562272993046-0.739290595898965i</v>
      </c>
      <c r="S2452" t="str">
        <f t="shared" si="1277"/>
        <v>0.237131937867464i</v>
      </c>
      <c r="T2452" t="str">
        <f t="shared" si="1278"/>
        <v>0.175309411652714-0.0738813655612328i</v>
      </c>
      <c r="U2452" t="str">
        <f t="shared" si="1279"/>
        <v>0.00005-0.000465528674072467i</v>
      </c>
      <c r="V2452" t="str">
        <f t="shared" si="1280"/>
        <v>3.33333333333333E-06-0.000512081541479714i</v>
      </c>
      <c r="W2452" t="str">
        <f t="shared" si="1281"/>
        <v>0.0000144409997808533-0.000244465695231468i</v>
      </c>
      <c r="X2452" t="str">
        <f t="shared" si="1282"/>
        <v>0.0000155649800690724-0.000244327174842593i</v>
      </c>
      <c r="Y2452" t="str">
        <f t="shared" si="1283"/>
        <v>0.009+0.325468998911903i</v>
      </c>
      <c r="Z2452" t="str">
        <f t="shared" si="1284"/>
        <v>-0.0104909564147697-0.000960848445348228i</v>
      </c>
      <c r="AA2452" t="str">
        <f t="shared" si="1285"/>
        <v>1.19239571754539-43.0141102278878i</v>
      </c>
      <c r="AB2452" t="str">
        <f t="shared" si="1286"/>
        <v>1.21101334087876-0.510362327347463i</v>
      </c>
      <c r="AC2452" t="str">
        <f t="shared" si="1287"/>
        <v>0.784737747232414-0.766540291821148i</v>
      </c>
      <c r="AD2452" t="str">
        <f t="shared" si="1288"/>
        <v>1.11479484918856+0.438583262859552i</v>
      </c>
      <c r="AE2452" t="str">
        <f t="shared" si="1289"/>
        <v>-0.0112738521279726-0.00567230679263207i</v>
      </c>
      <c r="AF2452" t="str">
        <f t="shared" si="1290"/>
        <v>-15.0297440450365-0.682504885832091i</v>
      </c>
      <c r="AG2452" t="str">
        <f t="shared" si="1291"/>
        <v>1.07310425440904-0.171692776266608i</v>
      </c>
      <c r="AH2452" t="str">
        <f t="shared" si="1292"/>
        <v>0.136928878507771+0.108523917616819i</v>
      </c>
      <c r="AI2452">
        <f t="shared" si="1293"/>
        <v>-15.153164642232626</v>
      </c>
      <c r="AJ2452">
        <f t="shared" si="1294"/>
        <v>38.398824456512564</v>
      </c>
      <c r="AK2452"/>
      <c r="AL2452"/>
      <c r="AM2452"/>
      <c r="AN2452"/>
    </row>
    <row r="2453" spans="1:40" x14ac:dyDescent="0.25">
      <c r="A2453"/>
      <c r="B2453">
        <f t="shared" si="1260"/>
        <v>519000</v>
      </c>
      <c r="C2453" s="186" t="str">
        <f t="shared" si="1263"/>
        <v>-2.83731804873902E-07+0.00471873320256916i</v>
      </c>
      <c r="D2453" s="158" t="str">
        <f t="shared" si="1264"/>
        <v>-5.95700813228313+0.0361769545530302i</v>
      </c>
      <c r="E2453" t="str">
        <f t="shared" si="1265"/>
        <v>2870</v>
      </c>
      <c r="F2453" t="str">
        <f t="shared" si="1266"/>
        <v>0.777000777000777</v>
      </c>
      <c r="G2453" t="str">
        <f t="shared" si="1261"/>
        <v>0.777000777000777</v>
      </c>
      <c r="H2453" t="str">
        <f t="shared" si="1267"/>
        <v>9.07297035270278+0.717386772960279i</v>
      </c>
      <c r="I2453" t="str">
        <f t="shared" si="1268"/>
        <v>2038.10823401638i</v>
      </c>
      <c r="J2453" t="str">
        <f t="shared" si="1262"/>
        <v>-3552.06722206087+440.795526906714i</v>
      </c>
      <c r="K2453" t="str">
        <f t="shared" si="1269"/>
        <v>0.0701237355377807-0.565078834261696i</v>
      </c>
      <c r="L2453" t="str">
        <f t="shared" si="1270"/>
        <v>0.00516935063784942-0.0349207754357768i</v>
      </c>
      <c r="M2453" t="str">
        <f t="shared" si="1271"/>
        <v>0.0752930861756301-0.599999609697473i</v>
      </c>
      <c r="N2453" t="str">
        <f t="shared" si="1272"/>
        <v>-2.30171814427464i</v>
      </c>
      <c r="O2453" t="str">
        <f t="shared" si="1273"/>
        <v>-0.667556266360582-0.744559353740668i</v>
      </c>
      <c r="P2453" t="str">
        <f t="shared" si="1274"/>
        <v>1.66755626636058+0.744559353740668i</v>
      </c>
      <c r="Q2453" t="str">
        <f t="shared" si="1275"/>
        <v>-1.66755626636058+1.55715879053397i</v>
      </c>
      <c r="R2453" t="str">
        <f t="shared" si="1276"/>
        <v>-0.311468770166921-0.737345846726003i</v>
      </c>
      <c r="S2453" t="str">
        <f t="shared" si="1277"/>
        <v>0.237589721531301i</v>
      </c>
      <c r="T2453" t="str">
        <f t="shared" si="1278"/>
        <v>0.175185794395892-0.0740017783696555i</v>
      </c>
      <c r="U2453" t="str">
        <f t="shared" si="1279"/>
        <v>0.00005-0.00046463170167541i</v>
      </c>
      <c r="V2453" t="str">
        <f t="shared" si="1280"/>
        <v>3.33333333333333E-06-0.000511094871842953i</v>
      </c>
      <c r="W2453" t="str">
        <f t="shared" si="1281"/>
        <v>0.0000144408700083922-0.000243997037234121i</v>
      </c>
      <c r="X2453" t="str">
        <f t="shared" si="1282"/>
        <v>0.0000155605300144223-0.000243858803500175i</v>
      </c>
      <c r="Y2453" t="str">
        <f t="shared" si="1283"/>
        <v>0.009+0.326097317442621i</v>
      </c>
      <c r="Z2453" t="str">
        <f t="shared" si="1284"/>
        <v>-0.0104506767062385-0.000957688557089176i</v>
      </c>
      <c r="AA2453" t="str">
        <f t="shared" si="1285"/>
        <v>1.18780124830552-42.931234685593i</v>
      </c>
      <c r="AB2453" t="str">
        <f t="shared" si="1286"/>
        <v>1.21015940984469-0.511194122492047i</v>
      </c>
      <c r="AC2453" t="str">
        <f t="shared" si="1287"/>
        <v>0.784400362756816-0.764584556695808i</v>
      </c>
      <c r="AD2453" t="str">
        <f t="shared" si="1288"/>
        <v>1.11686827093122+0.436953022460254i</v>
      </c>
      <c r="AE2453" t="str">
        <f t="shared" si="1289"/>
        <v>-0.011253564313362-0.00563606673639269i</v>
      </c>
      <c r="AF2453" t="str">
        <f t="shared" si="1290"/>
        <v>-15.0299784849859-0.681209818407249i</v>
      </c>
      <c r="AG2453" t="str">
        <f t="shared" si="1291"/>
        <v>1.07270969201442-0.171694864234296i</v>
      </c>
      <c r="AH2453" t="str">
        <f t="shared" si="1292"/>
        <v>0.136809052893184+0.108011900065155i</v>
      </c>
      <c r="AI2453">
        <f t="shared" si="1293"/>
        <v>-15.173652367317407</v>
      </c>
      <c r="AJ2453">
        <f t="shared" si="1294"/>
        <v>38.291389450369721</v>
      </c>
      <c r="AK2453"/>
      <c r="AL2453"/>
      <c r="AM2453"/>
      <c r="AN2453"/>
    </row>
    <row r="2454" spans="1:40" x14ac:dyDescent="0.25">
      <c r="A2454"/>
      <c r="B2454">
        <f t="shared" si="1260"/>
        <v>520000</v>
      </c>
      <c r="C2454" s="186" t="str">
        <f t="shared" si="1263"/>
        <v>-2.82641578009249E-07+0.00470965871570658i</v>
      </c>
      <c r="D2454" s="158" t="str">
        <f t="shared" si="1264"/>
        <v>-5.95700812392472+0.0361073834870838i</v>
      </c>
      <c r="E2454" t="str">
        <f t="shared" si="1265"/>
        <v>2870</v>
      </c>
      <c r="F2454" t="str">
        <f t="shared" si="1266"/>
        <v>0.777000777000777</v>
      </c>
      <c r="G2454" t="str">
        <f t="shared" si="1261"/>
        <v>0.777000777000777</v>
      </c>
      <c r="H2454" t="str">
        <f t="shared" si="1267"/>
        <v>9.07320346271552+0.716027001713862i</v>
      </c>
      <c r="I2454" t="str">
        <f t="shared" si="1268"/>
        <v>2042.03522483337i</v>
      </c>
      <c r="J2454" t="str">
        <f t="shared" si="1262"/>
        <v>-3565.77238666792+441.644843914241i</v>
      </c>
      <c r="K2454" t="str">
        <f t="shared" si="1269"/>
        <v>0.0698582103513728-0.56402442117344i</v>
      </c>
      <c r="L2454" t="str">
        <f t="shared" si="1270"/>
        <v>0.00514991196272097-0.0348564920875073i</v>
      </c>
      <c r="M2454" t="str">
        <f t="shared" si="1271"/>
        <v>0.0750081223140938-0.598880913260947i</v>
      </c>
      <c r="N2454" t="str">
        <f t="shared" si="1272"/>
        <v>-2.30615305399386i</v>
      </c>
      <c r="O2454" t="str">
        <f t="shared" si="1273"/>
        <v>-0.67085174417151-0.741591489529136i</v>
      </c>
      <c r="P2454" t="str">
        <f t="shared" si="1274"/>
        <v>1.67085174417151+0.741591489529136i</v>
      </c>
      <c r="Q2454" t="str">
        <f t="shared" si="1275"/>
        <v>-1.67085174417151+1.56456156446472i</v>
      </c>
      <c r="R2454" t="str">
        <f t="shared" si="1276"/>
        <v>-0.311375008720927-0.735407473819913i</v>
      </c>
      <c r="S2454" t="str">
        <f t="shared" si="1277"/>
        <v>0.238047505195136i</v>
      </c>
      <c r="T2454" t="str">
        <f t="shared" si="1278"/>
        <v>0.175061914444688-0.0741220440061304i</v>
      </c>
      <c r="U2454" t="str">
        <f t="shared" si="1279"/>
        <v>0.0000500000000000002-0.00046373817917219i</v>
      </c>
      <c r="V2454" t="str">
        <f t="shared" si="1280"/>
        <v>3.33333333333333E-06-0.000510111997089408i</v>
      </c>
      <c r="W2454" t="str">
        <f t="shared" si="1281"/>
        <v>0.0000144407399886316-0.000243530186283143i</v>
      </c>
      <c r="X2454" t="str">
        <f t="shared" si="1282"/>
        <v>0.0000155561046127584-0.000243392237987222i</v>
      </c>
      <c r="Y2454" t="str">
        <f t="shared" si="1283"/>
        <v>0.009+0.326725635973338i</v>
      </c>
      <c r="Z2454" t="str">
        <f t="shared" si="1284"/>
        <v>-0.010410629102072-0.000954548314073957i</v>
      </c>
      <c r="AA2454" t="str">
        <f t="shared" si="1285"/>
        <v>1.18323329004151-42.8486778755069i</v>
      </c>
      <c r="AB2454" t="str">
        <f t="shared" si="1286"/>
        <v>1.20930366415391-0.512024900993026i</v>
      </c>
      <c r="AC2454" t="str">
        <f t="shared" si="1287"/>
        <v>0.784065656836689-0.76263490919985i</v>
      </c>
      <c r="AD2454" t="str">
        <f t="shared" si="1288"/>
        <v>1.11893516438186+0.435313182664941i</v>
      </c>
      <c r="AE2454" t="str">
        <f t="shared" si="1289"/>
        <v>-0.0112332915210385-0.00559996176268599i</v>
      </c>
      <c r="AF2454" t="str">
        <f t="shared" si="1290"/>
        <v>-15.0302115866402-0.679919618226778i</v>
      </c>
      <c r="AG2454" t="str">
        <f t="shared" si="1291"/>
        <v>1.07231513154302-0.171695931649726i</v>
      </c>
      <c r="AH2454" t="str">
        <f t="shared" si="1292"/>
        <v>0.13668900221532+0.107501319009118i</v>
      </c>
      <c r="AI2454">
        <f t="shared" si="1293"/>
        <v>-15.194122256452122</v>
      </c>
      <c r="AJ2454">
        <f t="shared" si="1294"/>
        <v>38.183864072939507</v>
      </c>
      <c r="AK2454"/>
      <c r="AL2454"/>
      <c r="AM2454"/>
      <c r="AN2454"/>
    </row>
    <row r="2455" spans="1:40" x14ac:dyDescent="0.25">
      <c r="A2455"/>
      <c r="B2455">
        <f t="shared" si="1260"/>
        <v>521000</v>
      </c>
      <c r="C2455" s="186" t="str">
        <f t="shared" si="1263"/>
        <v>-2.81557622815847E-07+0.00470061906372599i</v>
      </c>
      <c r="D2455" s="158" t="str">
        <f t="shared" si="1264"/>
        <v>-5.9570081156144+0.0360380794885659i</v>
      </c>
      <c r="E2455" t="str">
        <f t="shared" si="1265"/>
        <v>2870</v>
      </c>
      <c r="F2455" t="str">
        <f t="shared" si="1266"/>
        <v>0.777000777000777</v>
      </c>
      <c r="G2455" t="str">
        <f t="shared" si="1261"/>
        <v>0.777000777000777</v>
      </c>
      <c r="H2455" t="str">
        <f t="shared" si="1267"/>
        <v>9.07343524452735+0.714672337613561i</v>
      </c>
      <c r="I2455" t="str">
        <f t="shared" si="1268"/>
        <v>2045.96221565035i</v>
      </c>
      <c r="J2455" t="str">
        <f t="shared" si="1262"/>
        <v>-3579.50393272754+442.494160921769i</v>
      </c>
      <c r="K2455" t="str">
        <f t="shared" si="1269"/>
        <v>0.0695941830707475-0.562973874000437i</v>
      </c>
      <c r="L2455" t="str">
        <f t="shared" si="1270"/>
        <v>0.00513058193486925-0.0347924394869243i</v>
      </c>
      <c r="M2455" t="str">
        <f t="shared" si="1271"/>
        <v>0.0747247650056167-0.597766313487361i</v>
      </c>
      <c r="N2455" t="str">
        <f t="shared" si="1272"/>
        <v>-2.31058796371308i</v>
      </c>
      <c r="O2455" t="str">
        <f t="shared" si="1273"/>
        <v>-0.674134027407373-0.738609039405499i</v>
      </c>
      <c r="P2455" t="str">
        <f t="shared" si="1274"/>
        <v>1.67413402740737+0.738609039405499i</v>
      </c>
      <c r="Q2455" t="str">
        <f t="shared" si="1275"/>
        <v>-1.67413402740737+1.57197892430758i</v>
      </c>
      <c r="R2455" t="str">
        <f t="shared" si="1276"/>
        <v>-0.311280988129822-0.733475439947211i</v>
      </c>
      <c r="S2455" t="str">
        <f t="shared" si="1277"/>
        <v>0.238505288858973i</v>
      </c>
      <c r="T2455" t="str">
        <f t="shared" si="1278"/>
        <v>0.174937771675572-0.0742421619902097i</v>
      </c>
      <c r="U2455" t="str">
        <f t="shared" si="1279"/>
        <v>0.0000500000000000002-0.000462848086697771i</v>
      </c>
      <c r="V2455" t="str">
        <f t="shared" si="1280"/>
        <v>3.33333333333333E-06-0.000509132895367547i</v>
      </c>
      <c r="W2455" t="str">
        <f t="shared" si="1281"/>
        <v>0.0000144406097215889-0.000243065131972963i</v>
      </c>
      <c r="X2455" t="str">
        <f t="shared" si="1282"/>
        <v>0.0000155517036731158-0.000242927467906044i</v>
      </c>
      <c r="Y2455" t="str">
        <f t="shared" si="1283"/>
        <v>0.009+0.327353954504056i</v>
      </c>
      <c r="Z2455" t="str">
        <f t="shared" si="1284"/>
        <v>-0.0103708118224927-0.000951427545681528i</v>
      </c>
      <c r="AA2455" t="str">
        <f t="shared" si="1285"/>
        <v>1.17869163912368-42.7664379624805i</v>
      </c>
      <c r="AB2455" t="str">
        <f t="shared" si="1286"/>
        <v>1.20844610295308-0.512854659531533i</v>
      </c>
      <c r="AC2455" t="str">
        <f t="shared" si="1287"/>
        <v>0.783733611882142-0.76069131592596i</v>
      </c>
      <c r="AD2455" t="str">
        <f t="shared" si="1288"/>
        <v>1.12099548524571+0.433663768063831i</v>
      </c>
      <c r="AE2455" t="str">
        <f t="shared" si="1289"/>
        <v>-0.0112130335768471-0.0055639913160705i</v>
      </c>
      <c r="AF2455" t="str">
        <f t="shared" si="1290"/>
        <v>-15.0304433601417-0.678634258124995i</v>
      </c>
      <c r="AG2455" t="str">
        <f t="shared" si="1291"/>
        <v>1.07192057675474-0.171695977426513i</v>
      </c>
      <c r="AH2455" t="str">
        <f t="shared" si="1292"/>
        <v>0.136568724751694+0.10699216735313i</v>
      </c>
      <c r="AI2455">
        <f t="shared" si="1293"/>
        <v>-15.214574496223657</v>
      </c>
      <c r="AJ2455">
        <f t="shared" si="1294"/>
        <v>38.076248273671247</v>
      </c>
      <c r="AK2455"/>
      <c r="AL2455"/>
      <c r="AM2455"/>
      <c r="AN2455"/>
    </row>
    <row r="2456" spans="1:40" x14ac:dyDescent="0.25">
      <c r="A2456"/>
      <c r="B2456">
        <f t="shared" si="1260"/>
        <v>522000</v>
      </c>
      <c r="C2456" s="186" t="str">
        <f t="shared" si="1263"/>
        <v>-2.80479891280978E-07+0.00469161404642697i</v>
      </c>
      <c r="D2456" s="158" t="str">
        <f t="shared" si="1264"/>
        <v>-5.95700810735179+0.0359690410226068i</v>
      </c>
      <c r="E2456" t="str">
        <f t="shared" si="1265"/>
        <v>2870</v>
      </c>
      <c r="F2456" t="str">
        <f t="shared" si="1266"/>
        <v>0.777000777000777</v>
      </c>
      <c r="G2456" t="str">
        <f t="shared" si="1261"/>
        <v>0.777000777000777</v>
      </c>
      <c r="H2456" t="str">
        <f t="shared" si="1267"/>
        <v>9.07366570818524+0.713322752158856i</v>
      </c>
      <c r="I2456" t="str">
        <f t="shared" si="1268"/>
        <v>2049.88920646734i</v>
      </c>
      <c r="J2456" t="str">
        <f t="shared" si="1262"/>
        <v>-3593.26186023973+443.343477929296i</v>
      </c>
      <c r="K2456" t="str">
        <f t="shared" si="1269"/>
        <v>0.0693316425058884-0.561927171879847i</v>
      </c>
      <c r="L2456" t="str">
        <f t="shared" si="1270"/>
        <v>0.00511135975208135-0.0347286164259614i</v>
      </c>
      <c r="M2456" t="str">
        <f t="shared" si="1271"/>
        <v>0.0744430022579698-0.596655788305808i</v>
      </c>
      <c r="N2456" t="str">
        <f t="shared" si="1272"/>
        <v>-2.3150228734323i</v>
      </c>
      <c r="O2456" t="str">
        <f t="shared" si="1273"/>
        <v>-0.677403051510939-0.735612062029755i</v>
      </c>
      <c r="P2456" t="str">
        <f t="shared" si="1274"/>
        <v>1.67740305151094+0.735612062029755i</v>
      </c>
      <c r="Q2456" t="str">
        <f t="shared" si="1275"/>
        <v>-1.67740305151094+1.57941081140255i</v>
      </c>
      <c r="R2456" t="str">
        <f t="shared" si="1276"/>
        <v>-0.311186707866613-0.731549708159719i</v>
      </c>
      <c r="S2456" t="str">
        <f t="shared" si="1277"/>
        <v>0.23896307252281i</v>
      </c>
      <c r="T2456" t="str">
        <f t="shared" si="1278"/>
        <v>0.174813365965011-0.0743621318400639i</v>
      </c>
      <c r="U2456" t="str">
        <f t="shared" si="1279"/>
        <v>0.0000500000000000002-0.000461961404539346i</v>
      </c>
      <c r="V2456" t="str">
        <f t="shared" si="1280"/>
        <v>3.33333333333333E-06-0.000508157544993279i</v>
      </c>
      <c r="W2456" t="str">
        <f t="shared" si="1281"/>
        <v>0.0000144404792072811-0.000242601863977747i</v>
      </c>
      <c r="X2456" t="str">
        <f t="shared" si="1282"/>
        <v>0.0000155473270063567-0.000242464482938622i</v>
      </c>
      <c r="Y2456" t="str">
        <f t="shared" si="1283"/>
        <v>0.009+0.327982273034774i</v>
      </c>
      <c r="Z2456" t="str">
        <f t="shared" si="1284"/>
        <v>-0.0103312231047488-0.000948326083148247i</v>
      </c>
      <c r="AA2456" t="str">
        <f t="shared" si="1285"/>
        <v>1.1741760938743-42.6845131254261i</v>
      </c>
      <c r="AB2456" t="str">
        <f t="shared" si="1286"/>
        <v>1.20758672538886-0.513683394779156i</v>
      </c>
      <c r="AC2456" t="str">
        <f t="shared" si="1287"/>
        <v>0.783404210473256-0.758753743701946i</v>
      </c>
      <c r="AD2456" t="str">
        <f t="shared" si="1288"/>
        <v>1.1230491893075+0.432004803452477i</v>
      </c>
      <c r="AE2456" t="str">
        <f t="shared" si="1289"/>
        <v>-0.0111927903091837-0.00552815484566947i</v>
      </c>
      <c r="AF2456" t="str">
        <f t="shared" si="1290"/>
        <v>-15.030673815537-0.677353711136249i</v>
      </c>
      <c r="AG2456" t="str">
        <f t="shared" si="1291"/>
        <v>1.07152603141303-0.171695000498809i</v>
      </c>
      <c r="AH2456" t="str">
        <f t="shared" si="1292"/>
        <v>0.136448218791223+0.10648443807183i</v>
      </c>
      <c r="AI2456">
        <f t="shared" si="1293"/>
        <v>-15.23500927264166</v>
      </c>
      <c r="AJ2456">
        <f t="shared" si="1294"/>
        <v>37.968542002142065</v>
      </c>
      <c r="AK2456"/>
      <c r="AL2456"/>
      <c r="AM2456"/>
      <c r="AN2456"/>
    </row>
    <row r="2457" spans="1:40" x14ac:dyDescent="0.25">
      <c r="A2457"/>
      <c r="B2457">
        <f t="shared" ref="B2457:B2520" si="1295">B2456+1000</f>
        <v>523000</v>
      </c>
      <c r="C2457" s="186" t="str">
        <f t="shared" si="1263"/>
        <v>-2.79408335850494E-07+0.00468264346514019i</v>
      </c>
      <c r="D2457" s="158" t="str">
        <f t="shared" si="1264"/>
        <v>-5.95700809913654+0.0359002665660748i</v>
      </c>
      <c r="E2457" t="str">
        <f t="shared" si="1265"/>
        <v>2870</v>
      </c>
      <c r="F2457" t="str">
        <f t="shared" si="1266"/>
        <v>0.777000777000777</v>
      </c>
      <c r="G2457" t="str">
        <f t="shared" si="1261"/>
        <v>0.777000777000777</v>
      </c>
      <c r="H2457" t="str">
        <f t="shared" si="1267"/>
        <v>9.07389486364163+0.711978217059237i</v>
      </c>
      <c r="I2457" t="str">
        <f t="shared" si="1268"/>
        <v>2053.81619728433i</v>
      </c>
      <c r="J2457" t="str">
        <f t="shared" si="1262"/>
        <v>-3607.04616920448+444.192794936824i</v>
      </c>
      <c r="K2457" t="str">
        <f t="shared" si="1269"/>
        <v>0.0690705775705518-0.560884294095842i</v>
      </c>
      <c r="L2457" t="str">
        <f t="shared" si="1270"/>
        <v>0.0050922446194788-0.0346650217047144i</v>
      </c>
      <c r="M2457" t="str">
        <f t="shared" si="1271"/>
        <v>0.0741628221900306-0.595549315800556i</v>
      </c>
      <c r="N2457" t="str">
        <f t="shared" si="1272"/>
        <v>-2.31945778315152i</v>
      </c>
      <c r="O2457" t="str">
        <f t="shared" si="1273"/>
        <v>-0.680658752185758-0.73260061634763i</v>
      </c>
      <c r="P2457" t="str">
        <f t="shared" si="1274"/>
        <v>1.68065875218576+0.73260061634763i</v>
      </c>
      <c r="Q2457" t="str">
        <f t="shared" si="1275"/>
        <v>-1.68065875218576+1.58685716680389i</v>
      </c>
      <c r="R2457" t="str">
        <f t="shared" si="1276"/>
        <v>-0.311092167402531-0.729630241791854i</v>
      </c>
      <c r="S2457" t="str">
        <f t="shared" si="1277"/>
        <v>0.239420856186647i</v>
      </c>
      <c r="T2457" t="str">
        <f t="shared" si="1278"/>
        <v>0.174688697189476-0.0744819530724737i</v>
      </c>
      <c r="U2457" t="str">
        <f t="shared" si="1279"/>
        <v>0.0000499999999999998-0.000461078113134873i</v>
      </c>
      <c r="V2457" t="str">
        <f t="shared" si="1280"/>
        <v>3.33333333333333E-06-0.000507185924448361i</v>
      </c>
      <c r="W2457" t="str">
        <f t="shared" si="1281"/>
        <v>0.0000144403484457256-0.000242140372050636i</v>
      </c>
      <c r="X2457" t="str">
        <f t="shared" si="1282"/>
        <v>0.0000155429744251504-0.000242003272845842i</v>
      </c>
      <c r="Y2457" t="str">
        <f t="shared" si="1283"/>
        <v>0.009+0.328610591565492i</v>
      </c>
      <c r="Z2457" t="str">
        <f t="shared" si="1284"/>
        <v>-0.0102918612029188-0.000945243759543825i</v>
      </c>
      <c r="AA2457" t="str">
        <f t="shared" si="1285"/>
        <v>1.16968645454502-42.6029015571821i</v>
      </c>
      <c r="AB2457" t="str">
        <f t="shared" si="1286"/>
        <v>1.20672553060793-0.514511103397882i</v>
      </c>
      <c r="AC2457" t="str">
        <f t="shared" si="1287"/>
        <v>0.783077435358249-0.756822159588709i</v>
      </c>
      <c r="AD2457" t="str">
        <f t="shared" si="1288"/>
        <v>1.12509623243247+0.43033631383161i</v>
      </c>
      <c r="AE2457" t="str">
        <f t="shared" si="1289"/>
        <v>-0.0111725615489675-0.00549245180512372i</v>
      </c>
      <c r="AF2457" t="str">
        <f t="shared" si="1290"/>
        <v>-15.0309029627782-0.676077950493162i</v>
      </c>
      <c r="AG2457" t="str">
        <f t="shared" si="1291"/>
        <v>1.07113149928478-0.171692999821271i</v>
      </c>
      <c r="AH2457" t="str">
        <f t="shared" si="1292"/>
        <v>0.136327482634164+0.105978124209469i</v>
      </c>
      <c r="AI2457">
        <f t="shared" si="1293"/>
        <v>-15.255426771144887</v>
      </c>
      <c r="AJ2457">
        <f t="shared" si="1294"/>
        <v>37.860745208066618</v>
      </c>
      <c r="AK2457"/>
      <c r="AL2457"/>
      <c r="AM2457"/>
      <c r="AN2457"/>
    </row>
    <row r="2458" spans="1:40" x14ac:dyDescent="0.25">
      <c r="A2458"/>
      <c r="B2458">
        <f t="shared" si="1295"/>
        <v>524000</v>
      </c>
      <c r="C2458" s="186" t="str">
        <f t="shared" si="1263"/>
        <v>-2.78342909423573E-07+0.0046737071227129i</v>
      </c>
      <c r="D2458" s="158" t="str">
        <f t="shared" si="1264"/>
        <v>-5.95700809096826+0.0358317546074656i</v>
      </c>
      <c r="E2458" t="str">
        <f t="shared" si="1265"/>
        <v>2870</v>
      </c>
      <c r="F2458" t="str">
        <f t="shared" si="1266"/>
        <v>0.777000777000777</v>
      </c>
      <c r="G2458" t="str">
        <f t="shared" si="1261"/>
        <v>0.777000777000777</v>
      </c>
      <c r="H2458" t="str">
        <f t="shared" si="1267"/>
        <v>9.07412272075533+0.710638704232233i</v>
      </c>
      <c r="I2458" t="str">
        <f t="shared" si="1268"/>
        <v>2057.74318810131i</v>
      </c>
      <c r="J2458" t="str">
        <f t="shared" si="1262"/>
        <v>-3620.85685962179+445.04211194435i</v>
      </c>
      <c r="K2458" t="str">
        <f t="shared" si="1269"/>
        <v>0.0688109772811189-0.55984522007835i</v>
      </c>
      <c r="L2458" t="str">
        <f t="shared" si="1270"/>
        <v>0.00507323574943796-0.0346016541313747i</v>
      </c>
      <c r="M2458" t="str">
        <f t="shared" si="1271"/>
        <v>0.0738842130305569-0.594446874209725i</v>
      </c>
      <c r="N2458" t="str">
        <f t="shared" si="1272"/>
        <v>-2.32389269287074i</v>
      </c>
      <c r="O2458" t="str">
        <f t="shared" si="1273"/>
        <v>-0.683901065397434-0.729574761589417i</v>
      </c>
      <c r="P2458" t="str">
        <f t="shared" si="1274"/>
        <v>1.68390106539743+0.729574761589417i</v>
      </c>
      <c r="Q2458" t="str">
        <f t="shared" si="1275"/>
        <v>-1.68390106539743+1.59431793128132i</v>
      </c>
      <c r="R2458" t="str">
        <f t="shared" si="1276"/>
        <v>-0.31099736620703-0.727717004457938i</v>
      </c>
      <c r="S2458" t="str">
        <f t="shared" si="1277"/>
        <v>0.239878639850484i</v>
      </c>
      <c r="T2458" t="str">
        <f t="shared" si="1278"/>
        <v>0.174563765225439-0.0746016252028252i</v>
      </c>
      <c r="U2458" t="str">
        <f t="shared" si="1279"/>
        <v>0.0000499999999999998-0.000460198193071638i</v>
      </c>
      <c r="V2458" t="str">
        <f t="shared" si="1280"/>
        <v>3.33333333333333E-06-0.000506218012378803i</v>
      </c>
      <c r="W2458" t="str">
        <f t="shared" si="1281"/>
        <v>0.0000144402174369395-0.000241680646022986i</v>
      </c>
      <c r="X2458" t="str">
        <f t="shared" si="1282"/>
        <v>0.0000155386457439514-0.000241543827466737i</v>
      </c>
      <c r="Y2458" t="str">
        <f t="shared" si="1283"/>
        <v>0.009+0.32923891009621i</v>
      </c>
      <c r="Z2458" t="str">
        <f t="shared" si="1284"/>
        <v>-0.0102527243877194-0.000942180409747598i</v>
      </c>
      <c r="AA2458" t="str">
        <f t="shared" si="1285"/>
        <v>1.16522252329491-42.5216014643806i</v>
      </c>
      <c r="AB2458" t="str">
        <f t="shared" si="1286"/>
        <v>1.20586251775697-0.515337782040066i</v>
      </c>
      <c r="AC2458" t="str">
        <f t="shared" si="1287"/>
        <v>0.78275326945163-0.754896530878243i</v>
      </c>
      <c r="AD2458" t="str">
        <f t="shared" si="1288"/>
        <v>1.12713657056733+0.428658324406964i</v>
      </c>
      <c r="AE2458" t="str">
        <f t="shared" si="1289"/>
        <v>-0.0111523471296145-0.00545688165254482i</v>
      </c>
      <c r="AF2458" t="str">
        <f t="shared" si="1290"/>
        <v>-15.0311308117236-0.674806949624767i</v>
      </c>
      <c r="AG2458" t="str">
        <f t="shared" si="1291"/>
        <v>1.07073698414031-0.171689974369009i</v>
      </c>
      <c r="AH2458" t="str">
        <f t="shared" si="1292"/>
        <v>0.13620651459206+0.105473218879298i</v>
      </c>
      <c r="AI2458">
        <f t="shared" si="1293"/>
        <v>-15.275827176607661</v>
      </c>
      <c r="AJ2458">
        <f t="shared" si="1294"/>
        <v>37.752857841301719</v>
      </c>
      <c r="AK2458"/>
      <c r="AL2458"/>
      <c r="AM2458"/>
      <c r="AN2458"/>
    </row>
    <row r="2459" spans="1:40" x14ac:dyDescent="0.25">
      <c r="A2459"/>
      <c r="B2459">
        <f t="shared" si="1295"/>
        <v>525000</v>
      </c>
      <c r="C2459" s="186" t="str">
        <f t="shared" si="1263"/>
        <v>-2.77283565347551E-07+0.00466480482349452i</v>
      </c>
      <c r="D2459" s="158" t="str">
        <f t="shared" si="1264"/>
        <v>-5.95700808284662+0.0357635036467913i</v>
      </c>
      <c r="E2459" t="str">
        <f t="shared" si="1265"/>
        <v>2870</v>
      </c>
      <c r="F2459" t="str">
        <f t="shared" si="1266"/>
        <v>0.777000777000777</v>
      </c>
      <c r="G2459" t="str">
        <f t="shared" si="1261"/>
        <v>0.777000777000777</v>
      </c>
      <c r="H2459" t="str">
        <f t="shared" si="1267"/>
        <v>9.07434928929279+0.709304185801575i</v>
      </c>
      <c r="I2459" t="str">
        <f t="shared" si="1268"/>
        <v>2061.6701789183i</v>
      </c>
      <c r="J2459" t="str">
        <f t="shared" si="1262"/>
        <v>-3634.69393149166+445.891428951877i</v>
      </c>
      <c r="K2459" t="str">
        <f t="shared" si="1269"/>
        <v>0.0685528307554672-0.558809929401812i</v>
      </c>
      <c r="L2459" t="str">
        <f t="shared" si="1270"/>
        <v>0.00505433236151125-0.0345385125221643i</v>
      </c>
      <c r="M2459" t="str">
        <f t="shared" si="1271"/>
        <v>0.0736071631169784-0.593348441923976i</v>
      </c>
      <c r="N2459" t="str">
        <f t="shared" si="1272"/>
        <v>-2.32832760258996i</v>
      </c>
      <c r="O2459" t="str">
        <f t="shared" si="1273"/>
        <v>-0.68712992737488-0.726534557268814i</v>
      </c>
      <c r="P2459" t="str">
        <f t="shared" si="1274"/>
        <v>1.68712992737488+0.726534557268814i</v>
      </c>
      <c r="Q2459" t="str">
        <f t="shared" si="1275"/>
        <v>-1.68712992737488+1.60179304532115i</v>
      </c>
      <c r="R2459" t="str">
        <f t="shared" si="1276"/>
        <v>-0.310902303747793-0.725809960049545i</v>
      </c>
      <c r="S2459" t="str">
        <f t="shared" si="1277"/>
        <v>0.240336423514321i</v>
      </c>
      <c r="T2459" t="str">
        <f t="shared" si="1278"/>
        <v>0.17443856994938-0.0747211477451076i</v>
      </c>
      <c r="U2459" t="str">
        <f t="shared" si="1279"/>
        <v>0.0000499999999999998-0.000459321625084834i</v>
      </c>
      <c r="V2459" t="str">
        <f t="shared" si="1280"/>
        <v>3.33333333333333E-06-0.000505253787593318i</v>
      </c>
      <c r="W2459" t="str">
        <f t="shared" si="1281"/>
        <v>0.0000144400861809401-0.00024122267580363i</v>
      </c>
      <c r="X2459" t="str">
        <f t="shared" si="1282"/>
        <v>0.0000155343407789804-0.000241086136717749i</v>
      </c>
      <c r="Y2459" t="str">
        <f t="shared" si="1283"/>
        <v>0.009+0.329867228626928i</v>
      </c>
      <c r="Z2459" t="str">
        <f t="shared" si="1284"/>
        <v>-0.0102138109463147-0.000939135870425218i</v>
      </c>
      <c r="AA2459" t="str">
        <f t="shared" si="1285"/>
        <v>1.16078410416854-42.4406110673158i</v>
      </c>
      <c r="AB2459" t="str">
        <f t="shared" si="1286"/>
        <v>1.20499768598272-0.51616342734841i</v>
      </c>
      <c r="AC2459" t="str">
        <f t="shared" si="1287"/>
        <v>0.782431695832393-0.752976825091697i</v>
      </c>
      <c r="AD2459" t="str">
        <f t="shared" si="1288"/>
        <v>1.12917015974118+0.426970860589156i</v>
      </c>
      <c r="AE2459" t="str">
        <f t="shared" si="1289"/>
        <v>-0.0111321468870108-0.00542144385046966i</v>
      </c>
      <c r="AF2459" t="str">
        <f t="shared" si="1290"/>
        <v>-15.0313573721394-0.673540682154784i</v>
      </c>
      <c r="AG2459" t="str">
        <f t="shared" si="1291"/>
        <v>1.07034248975329-0.171685923137535i</v>
      </c>
      <c r="AH2459" t="str">
        <f t="shared" si="1292"/>
        <v>0.136085312987681+0.10496971526298i</v>
      </c>
      <c r="AI2459">
        <f t="shared" si="1293"/>
        <v>-15.296210673346033</v>
      </c>
      <c r="AJ2459">
        <f t="shared" si="1294"/>
        <v>37.644879851856849</v>
      </c>
      <c r="AK2459"/>
      <c r="AL2459"/>
      <c r="AM2459"/>
      <c r="AN2459"/>
    </row>
    <row r="2460" spans="1:40" x14ac:dyDescent="0.25">
      <c r="A2460"/>
      <c r="B2460">
        <f t="shared" si="1295"/>
        <v>526000</v>
      </c>
      <c r="C2460" s="186" t="str">
        <f t="shared" si="1263"/>
        <v>-2.76230257412803E-07+0.00465593637332224i</v>
      </c>
      <c r="D2460" s="158" t="str">
        <f t="shared" si="1264"/>
        <v>-5.95700807477126+0.0356955121954705i</v>
      </c>
      <c r="E2460" t="str">
        <f t="shared" si="1265"/>
        <v>2870</v>
      </c>
      <c r="F2460" t="str">
        <f t="shared" si="1266"/>
        <v>0.777000777000777</v>
      </c>
      <c r="G2460" t="str">
        <f t="shared" si="1261"/>
        <v>0.777000777000777</v>
      </c>
      <c r="H2460" t="str">
        <f t="shared" si="1267"/>
        <v>9.07457457892895+0.707974634095269i</v>
      </c>
      <c r="I2460" t="str">
        <f t="shared" si="1268"/>
        <v>2065.59716973529i</v>
      </c>
      <c r="J2460" t="str">
        <f t="shared" si="1262"/>
        <v>-3648.55738481411+446.740745959405i</v>
      </c>
      <c r="K2460" t="str">
        <f t="shared" si="1269"/>
        <v>0.0682961272118483-0.557778401783919i</v>
      </c>
      <c r="L2460" t="str">
        <f t="shared" si="1270"/>
        <v>0.00503553368234947-0.0344755957012705i</v>
      </c>
      <c r="M2460" t="str">
        <f t="shared" si="1271"/>
        <v>0.0733316608941978-0.592253997485189i</v>
      </c>
      <c r="N2460" t="str">
        <f t="shared" si="1272"/>
        <v>-2.33276251230918i</v>
      </c>
      <c r="O2460" t="str">
        <f t="shared" si="1273"/>
        <v>-0.690345274611574-0.723480063181751i</v>
      </c>
      <c r="P2460" t="str">
        <f t="shared" si="1274"/>
        <v>1.69034527461157+0.723480063181751i</v>
      </c>
      <c r="Q2460" t="str">
        <f t="shared" si="1275"/>
        <v>-1.69034527461157+1.60928244912743i</v>
      </c>
      <c r="R2460" t="str">
        <f t="shared" si="1276"/>
        <v>-0.310806979490718-0.723909072732883i</v>
      </c>
      <c r="S2460" t="str">
        <f t="shared" si="1277"/>
        <v>0.240794207178158i</v>
      </c>
      <c r="T2460" t="str">
        <f t="shared" si="1278"/>
        <v>0.17431311123779-0.0748405202119055i</v>
      </c>
      <c r="U2460" t="str">
        <f t="shared" si="1279"/>
        <v>0.00005-0.000458448390056158i</v>
      </c>
      <c r="V2460" t="str">
        <f t="shared" si="1280"/>
        <v>3.33333333333333E-06-0.000504293229061772i</v>
      </c>
      <c r="W2460" t="str">
        <f t="shared" si="1281"/>
        <v>0.0000144399546777448-0.000240766451378142i</v>
      </c>
      <c r="X2460" t="str">
        <f t="shared" si="1282"/>
        <v>0.0000155300593482032-0.000240630190591999i</v>
      </c>
      <c r="Y2460" t="str">
        <f t="shared" si="1283"/>
        <v>0.009+0.330495547157646i</v>
      </c>
      <c r="Z2460" t="str">
        <f t="shared" si="1284"/>
        <v>-0.0101751191821305-0.000936109980005638i</v>
      </c>
      <c r="AA2460" t="str">
        <f t="shared" si="1285"/>
        <v>1.15637100307448-42.3599285998143i</v>
      </c>
      <c r="AB2460" t="str">
        <f t="shared" si="1286"/>
        <v>1.204131034432-0.516988035955918i</v>
      </c>
      <c r="AC2460" t="str">
        <f t="shared" si="1287"/>
        <v>0.782112697742238-0.751063009977404i</v>
      </c>
      <c r="AD2460" t="str">
        <f t="shared" si="1288"/>
        <v>1.13119695606655+0.425273947993516i</v>
      </c>
      <c r="AE2460" t="str">
        <f t="shared" si="1289"/>
        <v>-0.0111119606594873-0.00538613786581509i</v>
      </c>
      <c r="AF2460" t="str">
        <f t="shared" si="1290"/>
        <v>-15.0315826537002-0.672279121899798i</v>
      </c>
      <c r="AG2460" t="str">
        <f t="shared" si="1291"/>
        <v>1.06994801990068-0.171680845142731i</v>
      </c>
      <c r="AH2460" t="str">
        <f t="shared" si="1292"/>
        <v>0.135963876154981+0.104467606610005i</v>
      </c>
      <c r="AI2460">
        <f t="shared" si="1293"/>
        <v>-15.316577445123389</v>
      </c>
      <c r="AJ2460">
        <f t="shared" si="1294"/>
        <v>37.536811189900654</v>
      </c>
      <c r="AK2460"/>
      <c r="AL2460"/>
      <c r="AM2460"/>
      <c r="AN2460"/>
    </row>
    <row r="2461" spans="1:40" x14ac:dyDescent="0.25">
      <c r="A2461"/>
      <c r="B2461">
        <f t="shared" si="1295"/>
        <v>527000</v>
      </c>
      <c r="C2461" s="186" t="str">
        <f t="shared" si="1263"/>
        <v>-2.75182939847711E-07+0.00464710157950699i</v>
      </c>
      <c r="D2461" s="158" t="str">
        <f t="shared" si="1264"/>
        <v>-5.95700806674183+0.0356277787762203i</v>
      </c>
      <c r="E2461" t="str">
        <f t="shared" si="1265"/>
        <v>2870</v>
      </c>
      <c r="F2461" t="str">
        <f t="shared" si="1266"/>
        <v>0.777000777000777</v>
      </c>
      <c r="G2461" t="str">
        <f t="shared" si="1261"/>
        <v>0.777000777000777</v>
      </c>
      <c r="H2461" t="str">
        <f t="shared" si="1267"/>
        <v>9.07479859924837+0.706650021643797i</v>
      </c>
      <c r="I2461" t="str">
        <f t="shared" si="1268"/>
        <v>2069.52416055228i</v>
      </c>
      <c r="J2461" t="str">
        <f t="shared" si="1262"/>
        <v>-3662.44721958911+447.590062966932i</v>
      </c>
      <c r="K2461" t="str">
        <f t="shared" si="1269"/>
        <v>0.0680408559677888-0.556750617084414i</v>
      </c>
      <c r="L2461" t="str">
        <f t="shared" si="1270"/>
        <v>0.00501683894562509-0.0344129025007813i</v>
      </c>
      <c r="M2461" t="str">
        <f t="shared" si="1271"/>
        <v>0.0730576949134139-0.591163519585195i</v>
      </c>
      <c r="N2461" t="str">
        <f t="shared" si="1272"/>
        <v>-2.3371974220284i</v>
      </c>
      <c r="O2461" t="str">
        <f t="shared" si="1273"/>
        <v>-0.693547043866804-0.720411339405216i</v>
      </c>
      <c r="P2461" t="str">
        <f t="shared" si="1274"/>
        <v>1.6935470438668+0.720411339405216i</v>
      </c>
      <c r="Q2461" t="str">
        <f t="shared" si="1275"/>
        <v>-1.6935470438668+1.61678608262318i</v>
      </c>
      <c r="R2461" t="str">
        <f t="shared" si="1276"/>
        <v>-0.310711392899911-0.722014306946189i</v>
      </c>
      <c r="S2461" t="str">
        <f t="shared" si="1277"/>
        <v>0.241251990841995i</v>
      </c>
      <c r="T2461" t="str">
        <f t="shared" si="1278"/>
        <v>0.174187388967171-0.0749597421143928i</v>
      </c>
      <c r="U2461" t="str">
        <f t="shared" si="1279"/>
        <v>0.00005-0.000457578469012408i</v>
      </c>
      <c r="V2461" t="str">
        <f t="shared" si="1280"/>
        <v>3.33333333333333E-06-0.000503336315913649i</v>
      </c>
      <c r="W2461" t="str">
        <f t="shared" si="1281"/>
        <v>0.0000144398229273709-0.000240311962808103i</v>
      </c>
      <c r="X2461" t="str">
        <f t="shared" si="1282"/>
        <v>0.0000155258012713113-0.000240175979158549i</v>
      </c>
      <c r="Y2461" t="str">
        <f t="shared" si="1283"/>
        <v>0.009+0.331123865688364i</v>
      </c>
      <c r="Z2461" t="str">
        <f t="shared" si="1284"/>
        <v>-0.0101366474146678-0.000933102578658463i</v>
      </c>
      <c r="AA2461" t="str">
        <f t="shared" si="1285"/>
        <v>1.15198302776405-42.2795523091067i</v>
      </c>
      <c r="AB2461" t="str">
        <f t="shared" si="1286"/>
        <v>1.2032625622517-0.517811604485844i</v>
      </c>
      <c r="AC2461" t="str">
        <f t="shared" si="1287"/>
        <v>0.781796258583809-0.749155053508967i</v>
      </c>
      <c r="AD2461" t="str">
        <f t="shared" si="1288"/>
        <v>1.13321691574024+0.423567612439919i</v>
      </c>
      <c r="AE2461" t="str">
        <f t="shared" si="1289"/>
        <v>-0.0110917882877922-0.00535096316983273i</v>
      </c>
      <c r="AF2461" t="str">
        <f t="shared" si="1290"/>
        <v>-15.0318066659902-0.671022242867577i</v>
      </c>
      <c r="AG2461" t="str">
        <f t="shared" si="1291"/>
        <v>1.0695535783627-0.171674739420785i</v>
      </c>
      <c r="AH2461" t="str">
        <f t="shared" si="1292"/>
        <v>0.135842202439017+0.103966886237093i</v>
      </c>
      <c r="AI2461">
        <f t="shared" si="1293"/>
        <v>-15.336927675158183</v>
      </c>
      <c r="AJ2461">
        <f t="shared" si="1294"/>
        <v>37.428651805770485</v>
      </c>
      <c r="AK2461"/>
      <c r="AL2461"/>
      <c r="AM2461"/>
      <c r="AN2461"/>
    </row>
    <row r="2462" spans="1:40" x14ac:dyDescent="0.25">
      <c r="A2462"/>
      <c r="B2462">
        <f t="shared" si="1295"/>
        <v>528000</v>
      </c>
      <c r="C2462" s="186" t="str">
        <f t="shared" si="1263"/>
        <v>-2.74141567313686E-07+0.00463830025081946i</v>
      </c>
      <c r="D2462" s="158" t="str">
        <f t="shared" si="1264"/>
        <v>-5.95700805875797+0.0355603019229492i</v>
      </c>
      <c r="E2462" t="str">
        <f t="shared" si="1265"/>
        <v>2870</v>
      </c>
      <c r="F2462" t="str">
        <f t="shared" si="1266"/>
        <v>0.777000777000777</v>
      </c>
      <c r="G2462" t="str">
        <f t="shared" si="1261"/>
        <v>0.777000777000777</v>
      </c>
      <c r="H2462" t="str">
        <f t="shared" si="1267"/>
        <v>9.07502135974615+0.705330321178229i</v>
      </c>
      <c r="I2462" t="str">
        <f t="shared" si="1268"/>
        <v>2073.45115136926i</v>
      </c>
      <c r="J2462" t="str">
        <f t="shared" si="1262"/>
        <v>-3676.36343581668+448.43937997446i</v>
      </c>
      <c r="K2462" t="str">
        <f t="shared" si="1269"/>
        <v>0.0677870064389977-0.55572655530385i</v>
      </c>
      <c r="L2462" t="str">
        <f t="shared" si="1270"/>
        <v>0.00499824739195643-0.0343504317606221i</v>
      </c>
      <c r="M2462" t="str">
        <f t="shared" si="1271"/>
        <v>0.0727852538309541-0.590076987064472i</v>
      </c>
      <c r="N2462" t="str">
        <f t="shared" si="1272"/>
        <v>-2.34163233174762i</v>
      </c>
      <c r="O2462" t="str">
        <f t="shared" si="1273"/>
        <v>-0.696735172166918-0.71732844629607i</v>
      </c>
      <c r="P2462" t="str">
        <f t="shared" si="1274"/>
        <v>1.69673517216692+0.71732844629607i</v>
      </c>
      <c r="Q2462" t="str">
        <f t="shared" si="1275"/>
        <v>-1.69673517216692+1.62430388545155i</v>
      </c>
      <c r="R2462" t="str">
        <f t="shared" si="1276"/>
        <v>-0.310615543437686-0.720125627397169i</v>
      </c>
      <c r="S2462" t="str">
        <f t="shared" si="1277"/>
        <v>0.241709774505832i</v>
      </c>
      <c r="T2462" t="str">
        <f t="shared" si="1278"/>
        <v>0.174061403014041-0.0750788129623295i</v>
      </c>
      <c r="U2462" t="str">
        <f t="shared" si="1279"/>
        <v>0.00005-0.000456711843124126i</v>
      </c>
      <c r="V2462" t="str">
        <f t="shared" si="1280"/>
        <v>3.33333333333333E-06-0.000502383027436539i</v>
      </c>
      <c r="W2462" t="str">
        <f t="shared" si="1281"/>
        <v>0.0000144396909298359-0.000239859200230383i</v>
      </c>
      <c r="X2462" t="str">
        <f t="shared" si="1282"/>
        <v>0.0000155215663697022-0.000239723492561686i</v>
      </c>
      <c r="Y2462" t="str">
        <f t="shared" si="1283"/>
        <v>0.009+0.331752184219082i</v>
      </c>
      <c r="Z2462" t="str">
        <f t="shared" si="1284"/>
        <v>-0.0100983939793211-0.000930113508271611i</v>
      </c>
      <c r="AA2462" t="str">
        <f t="shared" si="1285"/>
        <v>1.14761998781039-42.1994804557003i</v>
      </c>
      <c r="AB2462" t="str">
        <f t="shared" si="1286"/>
        <v>1.20239226858882-0.518634129551679i</v>
      </c>
      <c r="AC2462" t="str">
        <f t="shared" si="1287"/>
        <v>0.781482361918954-0.747252923883321i</v>
      </c>
      <c r="AD2462" t="str">
        <f t="shared" si="1288"/>
        <v>1.13522999504442+0.421851879952607i</v>
      </c>
      <c r="AE2462" t="str">
        <f t="shared" si="1289"/>
        <v>-0.0110716296150676-0.00531591923806462i</v>
      </c>
      <c r="AF2462" t="str">
        <f t="shared" si="1290"/>
        <v>-15.0320294185041-0.66977001925528i</v>
      </c>
      <c r="AG2462" t="str">
        <f t="shared" si="1291"/>
        <v>1.06915916892273-0.171667605028167i</v>
      </c>
      <c r="AH2462" t="str">
        <f t="shared" si="1292"/>
        <v>0.13572029019593+0.10346754752763i</v>
      </c>
      <c r="AI2462">
        <f t="shared" si="1293"/>
        <v>-15.357261546128369</v>
      </c>
      <c r="AJ2462">
        <f t="shared" si="1294"/>
        <v>37.320401649976596</v>
      </c>
      <c r="AK2462"/>
      <c r="AL2462"/>
      <c r="AM2462"/>
      <c r="AN2462"/>
    </row>
    <row r="2463" spans="1:40" x14ac:dyDescent="0.25">
      <c r="A2463"/>
      <c r="B2463">
        <f t="shared" si="1295"/>
        <v>529000</v>
      </c>
      <c r="C2463" s="186" t="str">
        <f t="shared" si="1263"/>
        <v>-2.73106094900273E-07+0.00462953219747635i</v>
      </c>
      <c r="D2463" s="158" t="str">
        <f t="shared" si="1264"/>
        <v>-5.95700805081936+0.035493080180652i</v>
      </c>
      <c r="E2463" t="str">
        <f t="shared" si="1265"/>
        <v>2870</v>
      </c>
      <c r="F2463" t="str">
        <f t="shared" si="1266"/>
        <v>0.777000777000777</v>
      </c>
      <c r="G2463" t="str">
        <f t="shared" si="1261"/>
        <v>0.777000777000777</v>
      </c>
      <c r="H2463" t="str">
        <f t="shared" si="1267"/>
        <v>9.07524286982906+0.704015505628468i</v>
      </c>
      <c r="I2463" t="str">
        <f t="shared" si="1268"/>
        <v>2077.37814218625i</v>
      </c>
      <c r="J2463" t="str">
        <f t="shared" si="1262"/>
        <v>-3690.30603349681+449.288696981987i</v>
      </c>
      <c r="K2463" t="str">
        <f t="shared" si="1269"/>
        <v>0.0675345681382939-0.554706196582415i</v>
      </c>
      <c r="L2463" t="str">
        <f t="shared" si="1270"/>
        <v>0.00497975826883287-0.0342881823284921i</v>
      </c>
      <c r="M2463" t="str">
        <f t="shared" si="1271"/>
        <v>0.0725143264071268-0.588994378910907i</v>
      </c>
      <c r="N2463" t="str">
        <f t="shared" si="1272"/>
        <v>-2.34606724146683i</v>
      </c>
      <c r="O2463" t="str">
        <f t="shared" si="1273"/>
        <v>-0.699909596806553-0.714231444489871i</v>
      </c>
      <c r="P2463" t="str">
        <f t="shared" si="1274"/>
        <v>1.69990959680655+0.714231444489871i</v>
      </c>
      <c r="Q2463" t="str">
        <f t="shared" si="1275"/>
        <v>-1.69990959680655+1.63183579697696i</v>
      </c>
      <c r="R2463" t="str">
        <f t="shared" si="1276"/>
        <v>-0.310519430564552-0.718242999060469i</v>
      </c>
      <c r="S2463" t="str">
        <f t="shared" si="1277"/>
        <v>0.242167558169669i</v>
      </c>
      <c r="T2463" t="str">
        <f t="shared" si="1278"/>
        <v>0.173935153254934-0.0751977322640536i</v>
      </c>
      <c r="U2463" t="str">
        <f t="shared" si="1279"/>
        <v>0.00005-0.000455848493704231i</v>
      </c>
      <c r="V2463" t="str">
        <f t="shared" si="1280"/>
        <v>3.33333333333333E-06-0.000501433343074655i</v>
      </c>
      <c r="W2463" t="str">
        <f t="shared" si="1281"/>
        <v>0.0000144395586851568-0.000239408153856439i</v>
      </c>
      <c r="X2463" t="str">
        <f t="shared" si="1282"/>
        <v>0.0000155173544664595-0.000239272721020215i</v>
      </c>
      <c r="Y2463" t="str">
        <f t="shared" si="1283"/>
        <v>0.009+0.3323805027498i</v>
      </c>
      <c r="Z2463" t="str">
        <f t="shared" si="1284"/>
        <v>-0.0100603572271984-0.000927142612429323i</v>
      </c>
      <c r="AA2463" t="str">
        <f t="shared" si="1285"/>
        <v>1.14328169458774-42.1197113132543i</v>
      </c>
      <c r="AB2463" t="str">
        <f t="shared" si="1286"/>
        <v>1.20152015259048-0.519455607757088i</v>
      </c>
      <c r="AC2463" t="str">
        <f t="shared" si="1287"/>
        <v>0.781170991467013-0.745356589518878i</v>
      </c>
      <c r="AD2463" t="str">
        <f t="shared" si="1288"/>
        <v>1.13723615034747+0.420126776760037i</v>
      </c>
      <c r="AE2463" t="str">
        <f t="shared" si="1289"/>
        <v>-0.0110514844868226-0.00528100555029961i</v>
      </c>
      <c r="AF2463" t="str">
        <f t="shared" si="1290"/>
        <v>-15.0322509206484-0.668522425447816i</v>
      </c>
      <c r="AG2463" t="str">
        <f t="shared" si="1291"/>
        <v>1.06876479536728-0.171659441041569i</v>
      </c>
      <c r="AH2463" t="str">
        <f t="shared" si="1292"/>
        <v>0.135598137792875+0.102969583931097i</v>
      </c>
      <c r="AI2463">
        <f t="shared" si="1293"/>
        <v>-15.377579240178294</v>
      </c>
      <c r="AJ2463">
        <f t="shared" si="1294"/>
        <v>37.212060673213358</v>
      </c>
      <c r="AK2463"/>
      <c r="AL2463"/>
      <c r="AM2463"/>
      <c r="AN2463"/>
    </row>
    <row r="2464" spans="1:40" x14ac:dyDescent="0.25">
      <c r="A2464"/>
      <c r="B2464">
        <f t="shared" si="1295"/>
        <v>530000</v>
      </c>
      <c r="C2464" s="186" t="str">
        <f t="shared" si="1263"/>
        <v>-2.72076478120292E-07+0.00462079723112665i</v>
      </c>
      <c r="D2464" s="158" t="str">
        <f t="shared" si="1264"/>
        <v>-5.95700804292562+0.0354261121053043i</v>
      </c>
      <c r="E2464" t="str">
        <f t="shared" si="1265"/>
        <v>2870</v>
      </c>
      <c r="F2464" t="str">
        <f t="shared" si="1266"/>
        <v>0.777000777000777</v>
      </c>
      <c r="G2464" t="str">
        <f t="shared" si="1261"/>
        <v>0.777000777000777</v>
      </c>
      <c r="H2464" t="str">
        <f t="shared" si="1267"/>
        <v>9.07546313881632+0.702705548121395i</v>
      </c>
      <c r="I2464" t="str">
        <f t="shared" si="1268"/>
        <v>2081.30513300324i</v>
      </c>
      <c r="J2464" t="str">
        <f t="shared" si="1262"/>
        <v>-3704.27501262951+450.138013989515i</v>
      </c>
      <c r="K2464" t="str">
        <f t="shared" si="1269"/>
        <v>0.0672835306745415-0.553689521198716i</v>
      </c>
      <c r="L2464" t="str">
        <f t="shared" si="1270"/>
        <v>0.00496137083054093-0.0342261530598017i</v>
      </c>
      <c r="M2464" t="str">
        <f t="shared" si="1271"/>
        <v>0.0722449015050824-0.587915674258518i</v>
      </c>
      <c r="N2464" t="str">
        <f t="shared" si="1272"/>
        <v>-2.35050215118605i</v>
      </c>
      <c r="O2464" t="str">
        <f t="shared" si="1273"/>
        <v>-0.703070255349894-0.71112039489965i</v>
      </c>
      <c r="P2464" t="str">
        <f t="shared" si="1274"/>
        <v>1.70307025534989+0.71112039489965i</v>
      </c>
      <c r="Q2464" t="str">
        <f t="shared" si="1275"/>
        <v>-1.70307025534989+1.6393817562864i</v>
      </c>
      <c r="R2464" t="str">
        <f t="shared" si="1276"/>
        <v>-0.310423053739227-0.716366387175145i</v>
      </c>
      <c r="S2464" t="str">
        <f t="shared" si="1277"/>
        <v>0.242625341833504i</v>
      </c>
      <c r="T2464" t="str">
        <f t="shared" si="1278"/>
        <v>0.173808639566402-0.0753164995264801i</v>
      </c>
      <c r="U2464" t="str">
        <f t="shared" si="1279"/>
        <v>0.00005-0.000454988402206676i</v>
      </c>
      <c r="V2464" t="str">
        <f t="shared" si="1280"/>
        <v>3.33333333333333E-06-0.000500487242427343i</v>
      </c>
      <c r="W2464" t="str">
        <f t="shared" si="1281"/>
        <v>0.0000144394261933515-0.000238958813971592i</v>
      </c>
      <c r="X2464" t="str">
        <f t="shared" si="1282"/>
        <v>0.0000155131653863353-0.000238823654826749i</v>
      </c>
      <c r="Y2464" t="str">
        <f t="shared" si="1283"/>
        <v>0.009+0.333008821280518i</v>
      </c>
      <c r="Z2464" t="str">
        <f t="shared" si="1284"/>
        <v>-0.0100225355249432-0.00092418973639055i</v>
      </c>
      <c r="AA2464" t="str">
        <f t="shared" si="1285"/>
        <v>1.13896796125106-42.0402431684554i</v>
      </c>
      <c r="AB2464" t="str">
        <f t="shared" si="1286"/>
        <v>1.20064621340392-0.520276035695909i</v>
      </c>
      <c r="AC2464" t="str">
        <f t="shared" si="1287"/>
        <v>0.780862131103107-0.743466019053608i</v>
      </c>
      <c r="AD2464" t="str">
        <f t="shared" si="1288"/>
        <v>1.13923533810502+0.418392329294659i</v>
      </c>
      <c r="AE2464" t="str">
        <f t="shared" si="1289"/>
        <v>-0.0110313527509095-0.00524622159052951i</v>
      </c>
      <c r="AF2464" t="str">
        <f t="shared" si="1290"/>
        <v>-15.0324711817419-0.667279436016091i</v>
      </c>
      <c r="AG2464" t="str">
        <f t="shared" si="1291"/>
        <v>1.06837046148592-0.171650246557872i</v>
      </c>
      <c r="AH2464" t="str">
        <f t="shared" si="1292"/>
        <v>0.135475743607972+0.1024729889625i</v>
      </c>
      <c r="AI2464">
        <f t="shared" si="1293"/>
        <v>-15.397880938924924</v>
      </c>
      <c r="AJ2464">
        <f t="shared" si="1294"/>
        <v>37.103628826365131</v>
      </c>
      <c r="AK2464"/>
      <c r="AL2464"/>
      <c r="AM2464"/>
      <c r="AN2464"/>
    </row>
    <row r="2465" spans="1:40" x14ac:dyDescent="0.25">
      <c r="A2465"/>
      <c r="B2465">
        <f t="shared" si="1295"/>
        <v>531000</v>
      </c>
      <c r="C2465" s="186" t="str">
        <f t="shared" si="1263"/>
        <v>-2.71052672905072E-07+0.00461209516483817i</v>
      </c>
      <c r="D2465" s="158" t="str">
        <f t="shared" si="1264"/>
        <v>-5.95700803507645+0.0353593962637593i</v>
      </c>
      <c r="E2465" t="str">
        <f t="shared" si="1265"/>
        <v>2870</v>
      </c>
      <c r="F2465" t="str">
        <f t="shared" si="1266"/>
        <v>0.777000777000777</v>
      </c>
      <c r="G2465" t="str">
        <f t="shared" si="1261"/>
        <v>0.777000777000777</v>
      </c>
      <c r="H2465" t="str">
        <f t="shared" si="1267"/>
        <v>9.07568217594085+0.701400421979161i</v>
      </c>
      <c r="I2465" t="str">
        <f t="shared" si="1268"/>
        <v>2085.23212382023i</v>
      </c>
      <c r="J2465" t="str">
        <f t="shared" si="1262"/>
        <v>-3718.27037321477+450.987330997042i</v>
      </c>
      <c r="K2465" t="str">
        <f t="shared" si="1269"/>
        <v>0.0670338837516036-0.552676509568614i</v>
      </c>
      <c r="L2465" t="str">
        <f t="shared" si="1270"/>
        <v>0.00494308433809131-0.0341643428176109i</v>
      </c>
      <c r="M2465" t="str">
        <f t="shared" si="1271"/>
        <v>0.0719769680896949-0.586840852386225i</v>
      </c>
      <c r="N2465" t="str">
        <f t="shared" si="1272"/>
        <v>-2.35493706090527i</v>
      </c>
      <c r="O2465" t="str">
        <f t="shared" si="1273"/>
        <v>-0.706217085631864-0.707995358714757i</v>
      </c>
      <c r="P2465" t="str">
        <f t="shared" si="1274"/>
        <v>1.70621708563186+0.707995358714757i</v>
      </c>
      <c r="Q2465" t="str">
        <f t="shared" si="1275"/>
        <v>-1.70621708563186+1.64694170219051i</v>
      </c>
      <c r="R2465" t="str">
        <f t="shared" si="1276"/>
        <v>-0.310326412418611-0.714495757242213i</v>
      </c>
      <c r="S2465" t="str">
        <f t="shared" si="1277"/>
        <v>0.243083125497341i</v>
      </c>
      <c r="T2465" t="str">
        <f t="shared" si="1278"/>
        <v>0.173681861825027-0.0754351142550928i</v>
      </c>
      <c r="U2465" t="str">
        <f t="shared" si="1279"/>
        <v>0.00005-0.000454131550225119i</v>
      </c>
      <c r="V2465" t="str">
        <f t="shared" si="1280"/>
        <v>3.33333333333333E-06-0.00049954470524763i</v>
      </c>
      <c r="W2465" t="str">
        <f t="shared" si="1281"/>
        <v>0.0000144392934544371-0.000238511170934352i</v>
      </c>
      <c r="X2465" t="str">
        <f t="shared" si="1282"/>
        <v>0.0000155089989557296-0.000238376284347026i</v>
      </c>
      <c r="Y2465" t="str">
        <f t="shared" si="1283"/>
        <v>0.009+0.333637139811236i</v>
      </c>
      <c r="Z2465" t="str">
        <f t="shared" si="1284"/>
        <v>-0.00998492725455975-0.000921254727067531i</v>
      </c>
      <c r="AA2465" t="str">
        <f t="shared" si="1285"/>
        <v>1.13467860271584-41.961074320895i</v>
      </c>
      <c r="AB2465" t="str">
        <f t="shared" si="1286"/>
        <v>1.19977045017659-0.521095409952091i</v>
      </c>
      <c r="AC2465" t="str">
        <f t="shared" si="1287"/>
        <v>0.780555764856485-0.741581181343243i</v>
      </c>
      <c r="AD2465" t="str">
        <f t="shared" si="1288"/>
        <v>1.14122751486091+0.416648564192809i</v>
      </c>
      <c r="AE2465" t="str">
        <f t="shared" si="1289"/>
        <v>-0.0110112342574997-0.00521156684690711i</v>
      </c>
      <c r="AF2465" t="str">
        <f t="shared" si="1290"/>
        <v>-15.0326902110173-0.666041025715402i</v>
      </c>
      <c r="AG2465" t="str">
        <f t="shared" si="1291"/>
        <v>1.06797617107123-0.171640020694103i</v>
      </c>
      <c r="AH2465" t="str">
        <f t="shared" si="1292"/>
        <v>0.135353106030279+0.101977756201833i</v>
      </c>
      <c r="AI2465">
        <f t="shared" si="1293"/>
        <v>-15.418166823462363</v>
      </c>
      <c r="AJ2465">
        <f t="shared" si="1294"/>
        <v>36.995106060514871</v>
      </c>
      <c r="AK2465"/>
      <c r="AL2465"/>
      <c r="AM2465"/>
      <c r="AN2465"/>
    </row>
    <row r="2466" spans="1:40" x14ac:dyDescent="0.25">
      <c r="A2466"/>
      <c r="B2466">
        <f t="shared" si="1295"/>
        <v>532000</v>
      </c>
      <c r="C2466" s="186" t="str">
        <f t="shared" si="1263"/>
        <v>-2.70034635599732E-07+0.00460342581308429i</v>
      </c>
      <c r="D2466" s="158" t="str">
        <f t="shared" si="1264"/>
        <v>-5.9570080272715+0.0352929312336462i</v>
      </c>
      <c r="E2466" t="str">
        <f t="shared" si="1265"/>
        <v>2870</v>
      </c>
      <c r="F2466" t="str">
        <f t="shared" si="1266"/>
        <v>0.777000777000777</v>
      </c>
      <c r="G2466" t="str">
        <f t="shared" si="1261"/>
        <v>0.777000777000777</v>
      </c>
      <c r="H2466" t="str">
        <f t="shared" si="1267"/>
        <v>9.07589999034995+0.700100100717372i</v>
      </c>
      <c r="I2466" t="str">
        <f t="shared" si="1268"/>
        <v>2089.15911463721i</v>
      </c>
      <c r="J2466" t="str">
        <f t="shared" si="1262"/>
        <v>-3732.2921152526+451.836648004569i</v>
      </c>
      <c r="K2466" t="str">
        <f t="shared" si="1269"/>
        <v>0.0667856171673056-0.551667142244054i</v>
      </c>
      <c r="L2466" t="str">
        <f t="shared" si="1270"/>
        <v>0.00492489805914676-0.0341027504725672i</v>
      </c>
      <c r="M2466" t="str">
        <f t="shared" si="1271"/>
        <v>0.0717105152264524-0.585769892716621i</v>
      </c>
      <c r="N2466" t="str">
        <f t="shared" si="1272"/>
        <v>-2.35937197062449i</v>
      </c>
      <c r="O2466" t="str">
        <f t="shared" si="1273"/>
        <v>-0.709350025759369-0.704856397399628i</v>
      </c>
      <c r="P2466" t="str">
        <f t="shared" si="1274"/>
        <v>1.70935002575937+0.704856397399628i</v>
      </c>
      <c r="Q2466" t="str">
        <f t="shared" si="1275"/>
        <v>-1.70935002575937+1.65451557322486i</v>
      </c>
      <c r="R2466" t="str">
        <f t="shared" si="1276"/>
        <v>-0.310229506057788-0.712631075022182i</v>
      </c>
      <c r="S2466" t="str">
        <f t="shared" si="1277"/>
        <v>0.243540909161178i</v>
      </c>
      <c r="T2466" t="str">
        <f t="shared" si="1278"/>
        <v>0.17355481990741-0.0755535759539369i</v>
      </c>
      <c r="U2466" t="str">
        <f t="shared" si="1279"/>
        <v>0.00005-0.000453277919491613i</v>
      </c>
      <c r="V2466" t="str">
        <f t="shared" si="1280"/>
        <v>3.33333333333333E-06-0.000498605711440776i</v>
      </c>
      <c r="W2466" t="str">
        <f t="shared" si="1281"/>
        <v>0.0000144391604684316-0.000238065215175715i</v>
      </c>
      <c r="X2466" t="str">
        <f t="shared" si="1282"/>
        <v>0.0000155048550026734-0.000237930600019204i</v>
      </c>
      <c r="Y2466" t="str">
        <f t="shared" si="1283"/>
        <v>0.009+0.334265458341954i</v>
      </c>
      <c r="Z2466" t="str">
        <f t="shared" si="1284"/>
        <v>-0.00994753081323937-0.000918337433004823i</v>
      </c>
      <c r="AA2466" t="str">
        <f t="shared" si="1285"/>
        <v>1.1304134356383-41.8822030829482i</v>
      </c>
      <c r="AB2466" t="str">
        <f t="shared" si="1286"/>
        <v>1.19889286205605-0.521913727099647i</v>
      </c>
      <c r="AC2466" t="str">
        <f t="shared" si="1287"/>
        <v>0.780251876908863-0.739702045459369i</v>
      </c>
      <c r="AD2466" t="str">
        <f t="shared" si="1288"/>
        <v>1.1432126372481+0.414895508294417i</v>
      </c>
      <c r="AE2466" t="str">
        <f t="shared" si="1289"/>
        <v>-0.0109911288590578-0.00517704081170242i</v>
      </c>
      <c r="AF2466" t="str">
        <f t="shared" si="1290"/>
        <v>-15.0329080176214-0.664807169483726i</v>
      </c>
      <c r="AG2466" t="str">
        <f t="shared" si="1291"/>
        <v>1.06758192791873-0.171628762587386i</v>
      </c>
      <c r="AH2466" t="str">
        <f t="shared" si="1292"/>
        <v>0.135230223459712+0.101483879293496i</v>
      </c>
      <c r="AI2466">
        <f t="shared" si="1293"/>
        <v>-15.438437074370093</v>
      </c>
      <c r="AJ2466">
        <f t="shared" si="1294"/>
        <v>36.886492326950226</v>
      </c>
      <c r="AK2466"/>
      <c r="AL2466"/>
      <c r="AM2466"/>
      <c r="AN2466"/>
    </row>
    <row r="2467" spans="1:40" x14ac:dyDescent="0.25">
      <c r="A2467"/>
      <c r="B2467">
        <f t="shared" si="1295"/>
        <v>533000</v>
      </c>
      <c r="C2467" s="186" t="str">
        <f t="shared" si="1263"/>
        <v>-2.69022322958525E-07+0.00459478899173065i</v>
      </c>
      <c r="D2467" s="158" t="str">
        <f t="shared" si="1264"/>
        <v>-5.95700801951044+0.0352267156032683i</v>
      </c>
      <c r="E2467" t="str">
        <f t="shared" si="1265"/>
        <v>2870</v>
      </c>
      <c r="F2467" t="str">
        <f t="shared" si="1266"/>
        <v>0.777000777000777</v>
      </c>
      <c r="G2467" t="str">
        <f t="shared" si="1261"/>
        <v>0.777000777000777</v>
      </c>
      <c r="H2467" t="str">
        <f t="shared" si="1267"/>
        <v>9.07611659110645+0.698804558043382i</v>
      </c>
      <c r="I2467" t="str">
        <f t="shared" si="1268"/>
        <v>2093.0861054542i</v>
      </c>
      <c r="J2467" t="str">
        <f t="shared" si="1262"/>
        <v>-3746.34023874299+452.685965012097i</v>
      </c>
      <c r="K2467" t="str">
        <f t="shared" si="1269"/>
        <v>0.0665387208124157-0.550661399911917i</v>
      </c>
      <c r="L2467" t="str">
        <f t="shared" si="1270"/>
        <v>0.00490681126795097-0.0340413749028448i</v>
      </c>
      <c r="M2467" t="str">
        <f t="shared" si="1271"/>
        <v>0.0714455320803667-0.584702774814762i</v>
      </c>
      <c r="N2467" t="str">
        <f t="shared" si="1272"/>
        <v>-2.36380688034371i</v>
      </c>
      <c r="O2467" t="str">
        <f t="shared" si="1273"/>
        <v>-0.712469014112517-0.701703572692585i</v>
      </c>
      <c r="P2467" t="str">
        <f t="shared" si="1274"/>
        <v>1.71246901411252+0.701703572692585i</v>
      </c>
      <c r="Q2467" t="str">
        <f t="shared" si="1275"/>
        <v>-1.71246901411252+1.66210330765112i</v>
      </c>
      <c r="R2467" t="str">
        <f t="shared" si="1276"/>
        <v>-0.310132334110027-0.710772306532635i</v>
      </c>
      <c r="S2467" t="str">
        <f t="shared" si="1277"/>
        <v>0.243998692825015i</v>
      </c>
      <c r="T2467" t="str">
        <f t="shared" si="1278"/>
        <v>0.173427513690184-0.0756718841256174i</v>
      </c>
      <c r="U2467" t="str">
        <f t="shared" si="1279"/>
        <v>0.0000500000000000002-0.000452427491875308i</v>
      </c>
      <c r="V2467" t="str">
        <f t="shared" si="1280"/>
        <v>3.33333333333333E-06-0.000497670241062838i</v>
      </c>
      <c r="W2467" t="str">
        <f t="shared" si="1281"/>
        <v>0.000014439027235352-0.000237620937198492i</v>
      </c>
      <c r="X2467" t="str">
        <f t="shared" si="1282"/>
        <v>0.0000155007333568086-0.000237486592353199i</v>
      </c>
      <c r="Y2467" t="str">
        <f t="shared" si="1283"/>
        <v>0.009+0.334893776872672i</v>
      </c>
      <c r="Z2467" t="str">
        <f t="shared" si="1284"/>
        <v>-0.00991034461319027-0.000915437704358527i</v>
      </c>
      <c r="AA2467" t="str">
        <f t="shared" si="1285"/>
        <v>1.12617227839571-41.8036277796538i</v>
      </c>
      <c r="AB2467" t="str">
        <f t="shared" si="1286"/>
        <v>1.19801344819011-0.522730983702641i</v>
      </c>
      <c r="AC2467" t="str">
        <f t="shared" si="1287"/>
        <v>0.779950451592793-0.737828580687687i</v>
      </c>
      <c r="AD2467" t="str">
        <f t="shared" si="1288"/>
        <v>1.14519066198971+0.413133188642924i</v>
      </c>
      <c r="AE2467" t="str">
        <f t="shared" si="1289"/>
        <v>-0.0109710364103199-0.0051426429812622i</v>
      </c>
      <c r="AF2467" t="str">
        <f t="shared" si="1290"/>
        <v>-15.0331246106169-0.663577842440114i</v>
      </c>
      <c r="AG2467" t="str">
        <f t="shared" si="1291"/>
        <v>1.06718773582683-0.17161647139491i</v>
      </c>
      <c r="AH2467" t="str">
        <f t="shared" si="1292"/>
        <v>0.135107094307039+0.100991351945786i</v>
      </c>
      <c r="AI2467">
        <f t="shared" si="1293"/>
        <v>-15.458691871716155</v>
      </c>
      <c r="AJ2467">
        <f t="shared" si="1294"/>
        <v>36.777787577172603</v>
      </c>
      <c r="AK2467"/>
      <c r="AL2467"/>
      <c r="AM2467"/>
      <c r="AN2467"/>
    </row>
    <row r="2468" spans="1:40" x14ac:dyDescent="0.25">
      <c r="A2468"/>
      <c r="B2468">
        <f t="shared" si="1295"/>
        <v>534000</v>
      </c>
      <c r="C2468" s="186" t="str">
        <f t="shared" si="1263"/>
        <v>-2.68015692140248E-07+0.00458618451802218i</v>
      </c>
      <c r="D2468" s="158" t="str">
        <f t="shared" si="1264"/>
        <v>-5.95700801179293+0.0351607479715034i</v>
      </c>
      <c r="E2468" t="str">
        <f t="shared" si="1265"/>
        <v>2870</v>
      </c>
      <c r="F2468" t="str">
        <f t="shared" si="1266"/>
        <v>0.777000777000777</v>
      </c>
      <c r="G2468" t="str">
        <f t="shared" si="1261"/>
        <v>0.777000777000777</v>
      </c>
      <c r="H2468" t="str">
        <f t="shared" si="1267"/>
        <v>9.07633198718947+0.697513767854584i</v>
      </c>
      <c r="I2468" t="str">
        <f t="shared" si="1268"/>
        <v>2097.01309627119i</v>
      </c>
      <c r="J2468" t="str">
        <f t="shared" si="1262"/>
        <v>-3760.41474368594+453.535282019624i</v>
      </c>
      <c r="K2468" t="str">
        <f t="shared" si="1269"/>
        <v>0.0662931846696323-0.549659263392861i</v>
      </c>
      <c r="L2468" t="str">
        <f t="shared" si="1270"/>
        <v>0.00488882324525821-0.0339802149940849i</v>
      </c>
      <c r="M2468" t="str">
        <f t="shared" si="1271"/>
        <v>0.0711820079148905-0.583639478386946i</v>
      </c>
      <c r="N2468" t="str">
        <f t="shared" si="1272"/>
        <v>-2.36824179006293i</v>
      </c>
      <c r="O2468" t="str">
        <f t="shared" si="1273"/>
        <v>-0.715573989345821-0.698536946604621i</v>
      </c>
      <c r="P2468" t="str">
        <f t="shared" si="1274"/>
        <v>1.71557398934582+0.698536946604621i</v>
      </c>
      <c r="Q2468" t="str">
        <f t="shared" si="1275"/>
        <v>-1.71557398934582+1.66970484345831i</v>
      </c>
      <c r="R2468" t="str">
        <f t="shared" si="1276"/>
        <v>-0.310034896026764-0.70891941804583i</v>
      </c>
      <c r="S2468" t="str">
        <f t="shared" si="1277"/>
        <v>0.244456476488852i</v>
      </c>
      <c r="T2468" t="str">
        <f t="shared" si="1278"/>
        <v>0.173299943050011-0.0757900382712903i</v>
      </c>
      <c r="U2468" t="str">
        <f t="shared" si="1279"/>
        <v>0.0000500000000000002-0.000451580249381159i</v>
      </c>
      <c r="V2468" t="str">
        <f t="shared" si="1280"/>
        <v>3.33333333333333E-06-0.000496738274319274i</v>
      </c>
      <c r="W2468" t="str">
        <f t="shared" si="1281"/>
        <v>0.0000144388937552161-0.000237178327576632i</v>
      </c>
      <c r="X2468" t="str">
        <f t="shared" si="1282"/>
        <v>0.0000154966338493715-0.000237044251930008i</v>
      </c>
      <c r="Y2468" t="str">
        <f t="shared" si="1283"/>
        <v>0.009+0.33552209540339i</v>
      </c>
      <c r="Z2468" t="str">
        <f t="shared" si="1284"/>
        <v>-0.00987336708146888-0.000912555392875918i</v>
      </c>
      <c r="AA2468" t="str">
        <f t="shared" si="1285"/>
        <v>1.12195495106709-41.7253467485957i</v>
      </c>
      <c r="AB2468" t="str">
        <f t="shared" si="1286"/>
        <v>1.19713220772676-0.523547176315126i</v>
      </c>
      <c r="AC2468" t="str">
        <f t="shared" si="1287"/>
        <v>0.779651473390058-0.735960756526141i</v>
      </c>
      <c r="AD2468" t="str">
        <f t="shared" si="1288"/>
        <v>1.1471615458999+0.411361632484993i</v>
      </c>
      <c r="AE2468" t="str">
        <f t="shared" si="1289"/>
        <v>-0.0109509567682686-0.00510837285596746i</v>
      </c>
      <c r="AF2468" t="str">
        <f t="shared" si="1290"/>
        <v>-15.0333399989824-0.662353019883081i</v>
      </c>
      <c r="AG2468" t="str">
        <f t="shared" si="1291"/>
        <v>1.06679359859678-0.17160314629388i</v>
      </c>
      <c r="AH2468" t="str">
        <f t="shared" si="1292"/>
        <v>0.134983716993806+0.100500167930335i</v>
      </c>
      <c r="AI2468">
        <f t="shared" si="1293"/>
        <v>-15.478931395064928</v>
      </c>
      <c r="AJ2468">
        <f t="shared" si="1294"/>
        <v>36.668991762904625</v>
      </c>
      <c r="AK2468"/>
      <c r="AL2468"/>
      <c r="AM2468"/>
      <c r="AN2468"/>
    </row>
    <row r="2469" spans="1:40" x14ac:dyDescent="0.25">
      <c r="A2469"/>
      <c r="B2469">
        <f t="shared" si="1295"/>
        <v>535000</v>
      </c>
      <c r="C2469" s="186" t="str">
        <f t="shared" si="1263"/>
        <v>-2.6701470070371E-07+0.00457761221057025i</v>
      </c>
      <c r="D2469" s="158" t="str">
        <f t="shared" si="1264"/>
        <v>-5.95700800411867+0.0350950269477053i</v>
      </c>
      <c r="E2469" t="str">
        <f t="shared" si="1265"/>
        <v>2870</v>
      </c>
      <c r="F2469" t="str">
        <f t="shared" si="1266"/>
        <v>0.777000777000777</v>
      </c>
      <c r="G2469" t="str">
        <f t="shared" si="1261"/>
        <v>0.777000777000777</v>
      </c>
      <c r="H2469" t="str">
        <f t="shared" si="1267"/>
        <v>9.07654618749555+0.696227704236681i</v>
      </c>
      <c r="I2469" t="str">
        <f t="shared" si="1268"/>
        <v>2100.94008708817i</v>
      </c>
      <c r="J2469" t="str">
        <f t="shared" si="1262"/>
        <v>-3774.51563008146+454.384599027152i</v>
      </c>
      <c r="K2469" t="str">
        <f t="shared" si="1269"/>
        <v>0.0660489988125896-0.548660713640196i</v>
      </c>
      <c r="L2469" t="str">
        <f t="shared" si="1270"/>
        <v>0.00487093327826394-0.0339192696393348i</v>
      </c>
      <c r="M2469" t="str">
        <f t="shared" si="1271"/>
        <v>0.0709199320908535-0.582579983279531i</v>
      </c>
      <c r="N2469" t="str">
        <f t="shared" si="1272"/>
        <v>-2.37267669978215i</v>
      </c>
      <c r="O2469" t="str">
        <f t="shared" si="1273"/>
        <v>-0.718664890389412-0.695356581418178i</v>
      </c>
      <c r="P2469" t="str">
        <f t="shared" si="1274"/>
        <v>1.71866489038941+0.695356581418178i</v>
      </c>
      <c r="Q2469" t="str">
        <f t="shared" si="1275"/>
        <v>-1.71866489038941+1.67732011836397i</v>
      </c>
      <c r="R2469" t="str">
        <f t="shared" si="1276"/>
        <v>-0.30993719125762-0.707072376086338i</v>
      </c>
      <c r="S2469" t="str">
        <f t="shared" si="1277"/>
        <v>0.244914260152689i</v>
      </c>
      <c r="T2469" t="str">
        <f t="shared" si="1278"/>
        <v>0.173172107863589-0.0759080378906625i</v>
      </c>
      <c r="U2469" t="str">
        <f t="shared" si="1279"/>
        <v>0.0000500000000000002-0.00045073617414867i</v>
      </c>
      <c r="V2469" t="str">
        <f t="shared" si="1280"/>
        <v>3.33333333333333E-06-0.000495809791563536i</v>
      </c>
      <c r="W2469" t="str">
        <f t="shared" si="1281"/>
        <v>0.0000144387600280415-0.000236737376954558i</v>
      </c>
      <c r="X2469" t="str">
        <f t="shared" si="1282"/>
        <v>0.0000154925563131742-0.000236603569401033i</v>
      </c>
      <c r="Y2469" t="str">
        <f t="shared" si="1283"/>
        <v>0.009+0.336150413934108i</v>
      </c>
      <c r="Z2469" t="str">
        <f t="shared" si="1284"/>
        <v>-0.00983659665981314-0.000909690351875288i</v>
      </c>
      <c r="AA2469" t="str">
        <f t="shared" si="1285"/>
        <v>1.11776127541404-41.6473583397857i</v>
      </c>
      <c r="AB2469" t="str">
        <f t="shared" si="1286"/>
        <v>1.19624913981425-0.524362301481146i</v>
      </c>
      <c r="AC2469" t="str">
        <f t="shared" si="1287"/>
        <v>0.779354926930066-0.734098542683186i</v>
      </c>
      <c r="AD2469" t="str">
        <f t="shared" si="1288"/>
        <v>1.14912524588495+0.409580867270369i</v>
      </c>
      <c r="AE2469" t="str">
        <f t="shared" si="1289"/>
        <v>-0.0109308897921103-0.00507422994019294i</v>
      </c>
      <c r="AF2469" t="str">
        <f t="shared" si="1290"/>
        <v>-15.0335541916142-0.661132677288976i</v>
      </c>
      <c r="AG2469" t="str">
        <f t="shared" si="1291"/>
        <v>1.06639952003258-0.171588786481488i</v>
      </c>
      <c r="AH2469" t="str">
        <f t="shared" si="1292"/>
        <v>0.134860089952315+0.100010321081591i</v>
      </c>
      <c r="AI2469">
        <f t="shared" si="1293"/>
        <v>-15.499155823481646</v>
      </c>
      <c r="AJ2469">
        <f t="shared" si="1294"/>
        <v>36.560104836097075</v>
      </c>
      <c r="AK2469"/>
      <c r="AL2469"/>
      <c r="AM2469"/>
      <c r="AN2469"/>
    </row>
    <row r="2470" spans="1:40" x14ac:dyDescent="0.25">
      <c r="A2470"/>
      <c r="B2470">
        <f t="shared" si="1295"/>
        <v>536000</v>
      </c>
      <c r="C2470" s="186" t="str">
        <f t="shared" si="1263"/>
        <v>-2.66019306603256E-07+0.00456907188933983i</v>
      </c>
      <c r="D2470" s="158" t="str">
        <f t="shared" si="1264"/>
        <v>-5.95700799648731+0.0350295511516054i</v>
      </c>
      <c r="E2470" t="str">
        <f t="shared" si="1265"/>
        <v>2870</v>
      </c>
      <c r="F2470" t="str">
        <f t="shared" si="1266"/>
        <v>0.777000777000777</v>
      </c>
      <c r="G2470" t="str">
        <f t="shared" si="1261"/>
        <v>0.777000777000777</v>
      </c>
      <c r="H2470" t="str">
        <f t="shared" si="1267"/>
        <v>9.07675920083934+0.694946341462038i</v>
      </c>
      <c r="I2470" t="str">
        <f t="shared" si="1268"/>
        <v>2104.86707790516i</v>
      </c>
      <c r="J2470" t="str">
        <f t="shared" si="1262"/>
        <v>-3788.64289792954+455.233916034679i</v>
      </c>
      <c r="K2470" t="str">
        <f t="shared" si="1269"/>
        <v>0.0658061534048743-0.547665731738771i</v>
      </c>
      <c r="L2470" t="str">
        <f t="shared" si="1270"/>
        <v>0.00485314066053615-0.0338585377389897i</v>
      </c>
      <c r="M2470" t="str">
        <f t="shared" si="1271"/>
        <v>0.0706592940654105-0.581524269477761i</v>
      </c>
      <c r="N2470" t="str">
        <f t="shared" si="1272"/>
        <v>-2.37711160950137i</v>
      </c>
      <c r="O2470" t="str">
        <f t="shared" si="1273"/>
        <v>-0.721741656450236-0.692162539685925i</v>
      </c>
      <c r="P2470" t="str">
        <f t="shared" si="1274"/>
        <v>1.72174165645024+0.692162539685925i</v>
      </c>
      <c r="Q2470" t="str">
        <f t="shared" si="1275"/>
        <v>-1.72174165645024+1.68494906981545i</v>
      </c>
      <c r="R2470" t="str">
        <f t="shared" si="1276"/>
        <v>-0.30983921925037-0.705231147428693i</v>
      </c>
      <c r="S2470" t="str">
        <f t="shared" si="1277"/>
        <v>0.245372043816526i</v>
      </c>
      <c r="T2470" t="str">
        <f t="shared" si="1278"/>
        <v>0.173044008007652-0.07602588248198i</v>
      </c>
      <c r="U2470" t="str">
        <f t="shared" si="1279"/>
        <v>0.0000500000000000002-0.000449895248450631i</v>
      </c>
      <c r="V2470" t="str">
        <f t="shared" si="1280"/>
        <v>3.33333333333333E-06-0.000494884773295696i</v>
      </c>
      <c r="W2470" t="str">
        <f t="shared" si="1281"/>
        <v>0.0000144386260538459-0.000236298076046513i</v>
      </c>
      <c r="X2470" t="str">
        <f t="shared" si="1282"/>
        <v>0.0000154885005825869-0.000236164535487445i</v>
      </c>
      <c r="Y2470" t="str">
        <f t="shared" si="1283"/>
        <v>0.009+0.336778732464826i</v>
      </c>
      <c r="Z2470" t="str">
        <f t="shared" si="1284"/>
        <v>-0.00980003180447911-0.000906842436226136i</v>
      </c>
      <c r="AA2470" t="str">
        <f t="shared" si="1285"/>
        <v>1.11359107486196-41.5696609155475i</v>
      </c>
      <c r="AB2470" t="str">
        <f t="shared" si="1286"/>
        <v>1.19536424360108-0.525176355734654i</v>
      </c>
      <c r="AC2470" t="str">
        <f t="shared" si="1287"/>
        <v>0.779060796988298-0.73224190907601i</v>
      </c>
      <c r="AD2470" t="str">
        <f t="shared" si="1288"/>
        <v>1.1510817189441+0.407790920651653i</v>
      </c>
      <c r="AE2470" t="str">
        <f t="shared" si="1289"/>
        <v>-0.010910835343252-0.00504021374226665i</v>
      </c>
      <c r="AF2470" t="str">
        <f t="shared" si="1290"/>
        <v>-15.0337671973267-0.659916790310433i</v>
      </c>
      <c r="AG2470" t="str">
        <f t="shared" si="1291"/>
        <v>1.06600550394098-0.171573391174859i</v>
      </c>
      <c r="AH2470" t="str">
        <f t="shared" si="1292"/>
        <v>0.134736211625569+0.0995218052962831i</v>
      </c>
      <c r="AI2470">
        <f t="shared" si="1293"/>
        <v>-15.519365335538929</v>
      </c>
      <c r="AJ2470">
        <f t="shared" si="1294"/>
        <v>36.451126748936964</v>
      </c>
      <c r="AK2470"/>
      <c r="AL2470"/>
      <c r="AM2470"/>
      <c r="AN2470"/>
    </row>
    <row r="2471" spans="1:40" x14ac:dyDescent="0.25">
      <c r="A2471"/>
      <c r="B2471">
        <f t="shared" si="1295"/>
        <v>537000</v>
      </c>
      <c r="C2471" s="186" t="str">
        <f t="shared" si="1263"/>
        <v>-2.65029468184349E-07+0.00456056337563693i</v>
      </c>
      <c r="D2471" s="158" t="str">
        <f t="shared" si="1264"/>
        <v>-5.95700798889855+0.0349643192132165i</v>
      </c>
      <c r="E2471" t="str">
        <f t="shared" si="1265"/>
        <v>2870</v>
      </c>
      <c r="F2471" t="str">
        <f t="shared" si="1266"/>
        <v>0.777000777000777</v>
      </c>
      <c r="G2471" t="str">
        <f t="shared" si="1261"/>
        <v>0.777000777000777</v>
      </c>
      <c r="H2471" t="str">
        <f t="shared" si="1267"/>
        <v>9.07697103595467+0.693669653987978i</v>
      </c>
      <c r="I2471" t="str">
        <f t="shared" si="1268"/>
        <v>2108.79406872215i</v>
      </c>
      <c r="J2471" t="str">
        <f t="shared" si="1262"/>
        <v>-3802.79654723019+456.083233042207i</v>
      </c>
      <c r="K2471" t="str">
        <f t="shared" si="1269"/>
        <v>0.0655646386990519-0.546674298903849i</v>
      </c>
      <c r="L2471" t="str">
        <f t="shared" si="1270"/>
        <v>0.00483544469194775-0.0337980182007332i</v>
      </c>
      <c r="M2471" t="str">
        <f t="shared" si="1271"/>
        <v>0.0704000833909997-0.580472317104582i</v>
      </c>
      <c r="N2471" t="str">
        <f t="shared" si="1272"/>
        <v>-2.38154651922059i</v>
      </c>
      <c r="O2471" t="str">
        <f t="shared" si="1273"/>
        <v>-0.724804227013252-0.688954884229528i</v>
      </c>
      <c r="P2471" t="str">
        <f t="shared" si="1274"/>
        <v>1.72480422701325+0.688954884229528i</v>
      </c>
      <c r="Q2471" t="str">
        <f t="shared" si="1275"/>
        <v>-1.72480422701325+1.69259163499106i</v>
      </c>
      <c r="R2471" t="str">
        <f t="shared" si="1276"/>
        <v>-0.309740979450949-0.703395699095085i</v>
      </c>
      <c r="S2471" t="str">
        <f t="shared" si="1277"/>
        <v>0.245829827480363i</v>
      </c>
      <c r="T2471" t="str">
        <f t="shared" si="1278"/>
        <v>0.172915643358974-0.0761435715420255i</v>
      </c>
      <c r="U2471" t="str">
        <f t="shared" si="1279"/>
        <v>0.0000499999999999998-0.000449057454691878i</v>
      </c>
      <c r="V2471" t="str">
        <f t="shared" si="1280"/>
        <v>3.33333333333333E-06-0.000493963200161066i</v>
      </c>
      <c r="W2471" t="str">
        <f t="shared" si="1281"/>
        <v>0.0000144384918326467-0.000235860415635903i</v>
      </c>
      <c r="X2471" t="str">
        <f t="shared" si="1282"/>
        <v>0.0000154844664935207-0.000235727140979516i</v>
      </c>
      <c r="Y2471" t="str">
        <f t="shared" si="1283"/>
        <v>0.009+0.337407050995544i</v>
      </c>
      <c r="Z2471" t="str">
        <f t="shared" si="1284"/>
        <v>-0.00976367098607837-0.000904011502329625i</v>
      </c>
      <c r="AA2471" t="str">
        <f t="shared" si="1285"/>
        <v>1.10944417448139-41.4922528504025i</v>
      </c>
      <c r="AB2471" t="str">
        <f t="shared" si="1286"/>
        <v>1.19447751823602-0.525989335599494i</v>
      </c>
      <c r="AC2471" t="str">
        <f t="shared" si="1287"/>
        <v>0.778769068484752-0.730390825828774i</v>
      </c>
      <c r="AD2471" t="str">
        <f t="shared" si="1288"/>
        <v>1.15303092217062+0.40599182048408i</v>
      </c>
      <c r="AE2471" t="str">
        <f t="shared" si="1289"/>
        <v>-0.0108907932852791-0.00500632377442952i</v>
      </c>
      <c r="AF2471" t="str">
        <f t="shared" si="1290"/>
        <v>-15.0339790248532-0.658705334774761i</v>
      </c>
      <c r="AG2471" t="str">
        <f t="shared" si="1291"/>
        <v>1.06561155413136-0.171556959611025i</v>
      </c>
      <c r="AH2471" t="str">
        <f t="shared" si="1292"/>
        <v>0.134612080467244+0.0990346145329105i</v>
      </c>
      <c r="AI2471">
        <f t="shared" si="1293"/>
        <v>-15.539560109321677</v>
      </c>
      <c r="AJ2471">
        <f t="shared" si="1294"/>
        <v>36.34205745385529</v>
      </c>
      <c r="AK2471"/>
      <c r="AL2471"/>
      <c r="AM2471"/>
      <c r="AN2471"/>
    </row>
    <row r="2472" spans="1:40" x14ac:dyDescent="0.25">
      <c r="A2472"/>
      <c r="B2472">
        <f t="shared" si="1295"/>
        <v>538000</v>
      </c>
      <c r="C2472" s="186" t="str">
        <f t="shared" si="1263"/>
        <v>-2.64045144179224E-07+0.0045520864920962i</v>
      </c>
      <c r="D2472" s="158" t="str">
        <f t="shared" si="1264"/>
        <v>-5.95700798135206+0.0348993297727375i</v>
      </c>
      <c r="E2472" t="str">
        <f t="shared" si="1265"/>
        <v>2870</v>
      </c>
      <c r="F2472" t="str">
        <f t="shared" si="1266"/>
        <v>0.777000777000777</v>
      </c>
      <c r="G2472" t="str">
        <f t="shared" si="1261"/>
        <v>0.777000777000777</v>
      </c>
      <c r="H2472" t="str">
        <f t="shared" si="1267"/>
        <v>9.07718170149533+0.692397616455185i</v>
      </c>
      <c r="I2472" t="str">
        <f t="shared" si="1268"/>
        <v>2112.72105953914i</v>
      </c>
      <c r="J2472" t="str">
        <f t="shared" si="1262"/>
        <v>-3816.9765779834+456.932550049734i</v>
      </c>
      <c r="K2472" t="str">
        <f t="shared" si="1269"/>
        <v>0.0653244450357088-0.545686396480017i</v>
      </c>
      <c r="L2472" t="str">
        <f t="shared" si="1270"/>
        <v>0.00481784467860955-0.0337377099394795i</v>
      </c>
      <c r="M2472" t="str">
        <f t="shared" si="1271"/>
        <v>0.0701422897143184-0.579424106419496i</v>
      </c>
      <c r="N2472" t="str">
        <f t="shared" si="1272"/>
        <v>-2.38598142893981i</v>
      </c>
      <c r="O2472" t="str">
        <f t="shared" si="1273"/>
        <v>-0.727852541842623-0.68573367813841i</v>
      </c>
      <c r="P2472" t="str">
        <f t="shared" si="1274"/>
        <v>1.72785254184262+0.68573367813841i</v>
      </c>
      <c r="Q2472" t="str">
        <f t="shared" si="1275"/>
        <v>-1.72785254184262+1.7002477508014i</v>
      </c>
      <c r="R2472" t="str">
        <f t="shared" si="1276"/>
        <v>-0.309642471303449-0.701565998353058i</v>
      </c>
      <c r="S2472" t="str">
        <f t="shared" si="1277"/>
        <v>0.2462876111442i</v>
      </c>
      <c r="T2472" t="str">
        <f t="shared" si="1278"/>
        <v>0.17278701379437-0.076261104566113i</v>
      </c>
      <c r="U2472" t="str">
        <f t="shared" si="1279"/>
        <v>0.0000499999999999998-0.000448222775408063i</v>
      </c>
      <c r="V2472" t="str">
        <f t="shared" si="1280"/>
        <v>3.33333333333333E-06-0.00049304505294887i</v>
      </c>
      <c r="W2472" t="str">
        <f t="shared" si="1281"/>
        <v>0.0000144383573644619-0.000235424386574662i</v>
      </c>
      <c r="X2472" t="str">
        <f t="shared" si="1282"/>
        <v>0.0000154804538834105-0.00023529137673599i</v>
      </c>
      <c r="Y2472" t="str">
        <f t="shared" si="1283"/>
        <v>0.009+0.338035369526262i</v>
      </c>
      <c r="Z2472" t="str">
        <f t="shared" si="1284"/>
        <v>-0.00972751268941843-0.000901197408099323i</v>
      </c>
      <c r="AA2472" t="str">
        <f t="shared" si="1285"/>
        <v>1.10532040096967-41.4151325309556i</v>
      </c>
      <c r="AB2472" t="str">
        <f t="shared" si="1286"/>
        <v>1.19358896286813-0.526801237589364i</v>
      </c>
      <c r="AC2472" t="str">
        <f t="shared" si="1287"/>
        <v>0.778479726482407-0.728545263270894i</v>
      </c>
      <c r="AD2472" t="str">
        <f t="shared" si="1288"/>
        <v>1.15497281275271+0.404183594825312i</v>
      </c>
      <c r="AE2472" t="str">
        <f t="shared" si="1289"/>
        <v>-0.0108707634839324-0.0049725595527959i</v>
      </c>
      <c r="AF2472" t="str">
        <f t="shared" si="1290"/>
        <v>-15.0341896828474-0.657498286682448i</v>
      </c>
      <c r="AG2472" t="str">
        <f t="shared" si="1291"/>
        <v>1.06521767441569-0.171539491046877i</v>
      </c>
      <c r="AH2472" t="str">
        <f t="shared" si="1292"/>
        <v>0.134487694941653+0.0985487428112248i</v>
      </c>
      <c r="AI2472">
        <f t="shared" si="1293"/>
        <v>-15.559740322432638</v>
      </c>
      <c r="AJ2472">
        <f t="shared" si="1294"/>
        <v>36.232896903533245</v>
      </c>
      <c r="AK2472"/>
      <c r="AL2472"/>
      <c r="AM2472"/>
      <c r="AN2472"/>
    </row>
    <row r="2473" spans="1:40" x14ac:dyDescent="0.25">
      <c r="A2473"/>
      <c r="B2473">
        <f t="shared" si="1295"/>
        <v>539000</v>
      </c>
      <c r="C2473" s="186" t="str">
        <f t="shared" si="1263"/>
        <v>-2.63066293702572E-07+0.00454364106266847i</v>
      </c>
      <c r="D2473" s="158" t="str">
        <f t="shared" si="1264"/>
        <v>-5.95700797384755+0.0348345814804583i</v>
      </c>
      <c r="E2473" t="str">
        <f t="shared" si="1265"/>
        <v>2870</v>
      </c>
      <c r="F2473" t="str">
        <f t="shared" si="1266"/>
        <v>0.777000777000777</v>
      </c>
      <c r="G2473" t="str">
        <f t="shared" si="1261"/>
        <v>0.777000777000777</v>
      </c>
      <c r="H2473" t="str">
        <f t="shared" si="1267"/>
        <v>9.07739120603606+0.691130203686023i</v>
      </c>
      <c r="I2473" t="str">
        <f t="shared" si="1268"/>
        <v>2116.64805035612i</v>
      </c>
      <c r="J2473" t="str">
        <f t="shared" si="1262"/>
        <v>-3831.18299018917+457.781867057262i</v>
      </c>
      <c r="K2473" t="str">
        <f t="shared" si="1269"/>
        <v>0.0650855628425045-0.544702005940093i</v>
      </c>
      <c r="L2473" t="str">
        <f t="shared" si="1270"/>
        <v>0.00480033993280424-0.0336776118773158i</v>
      </c>
      <c r="M2473" t="str">
        <f t="shared" si="1271"/>
        <v>0.0698859027753087-0.578379617817409i</v>
      </c>
      <c r="N2473" t="str">
        <f t="shared" si="1272"/>
        <v>-2.39041633865902i</v>
      </c>
      <c r="O2473" t="str">
        <f t="shared" si="1273"/>
        <v>-0.73088654098289-0.682498984768525i</v>
      </c>
      <c r="P2473" t="str">
        <f t="shared" si="1274"/>
        <v>1.73088654098289+0.682498984768525i</v>
      </c>
      <c r="Q2473" t="str">
        <f t="shared" si="1275"/>
        <v>-1.73088654098289+1.7079173538905i</v>
      </c>
      <c r="R2473" t="str">
        <f t="shared" si="1276"/>
        <v>-0.309543694250112-0.699742012713263i</v>
      </c>
      <c r="S2473" t="str">
        <f t="shared" si="1277"/>
        <v>0.246745394808037i</v>
      </c>
      <c r="T2473" t="str">
        <f t="shared" si="1278"/>
        <v>0.172658119190705-0.0763784810480822i</v>
      </c>
      <c r="U2473" t="str">
        <f t="shared" si="1279"/>
        <v>0.0000499999999999998-0.000447391193264449i</v>
      </c>
      <c r="V2473" t="str">
        <f t="shared" si="1280"/>
        <v>3.33333333333333E-06-0.000492130312590894i</v>
      </c>
      <c r="W2473" t="str">
        <f t="shared" si="1281"/>
        <v>0.000014438222649309-0.000234989979782612i</v>
      </c>
      <c r="X2473" t="str">
        <f t="shared" si="1282"/>
        <v>0.0000154764625911979-0.000234857233683438i</v>
      </c>
      <c r="Y2473" t="str">
        <f t="shared" si="1283"/>
        <v>0.009+0.33866368805698i</v>
      </c>
      <c r="Z2473" t="str">
        <f t="shared" si="1284"/>
        <v>-0.00969155541334476-0.000898400012942244i</v>
      </c>
      <c r="AA2473" t="str">
        <f t="shared" si="1285"/>
        <v>1.10121958263282-41.3382983557841i</v>
      </c>
      <c r="AB2473" t="str">
        <f t="shared" si="1286"/>
        <v>1.19269857664679-0.527612058207778i</v>
      </c>
      <c r="AC2473" t="str">
        <f t="shared" si="1287"/>
        <v>0.778192756185715-0.726705191935327i</v>
      </c>
      <c r="AD2473" t="str">
        <f t="shared" si="1288"/>
        <v>1.15690734797453+0.402366271935221i</v>
      </c>
      <c r="AE2473" t="str">
        <f t="shared" si="1289"/>
        <v>-0.0108507458070868-0.00493892059731443i</v>
      </c>
      <c r="AF2473" t="str">
        <f t="shared" si="1290"/>
        <v>-15.0343991798836-0.656295622205565i</v>
      </c>
      <c r="AG2473" t="str">
        <f t="shared" si="1291"/>
        <v>1.06482386860849-0.171520984759137i</v>
      </c>
      <c r="AH2473" t="str">
        <f t="shared" si="1292"/>
        <v>0.134363053523701+0.0980641842117212i</v>
      </c>
      <c r="AI2473">
        <f t="shared" si="1293"/>
        <v>-15.5799061519983</v>
      </c>
      <c r="AJ2473">
        <f t="shared" si="1294"/>
        <v>36.123645050911406</v>
      </c>
      <c r="AK2473"/>
      <c r="AL2473"/>
      <c r="AM2473"/>
      <c r="AN2473"/>
    </row>
    <row r="2474" spans="1:40" x14ac:dyDescent="0.25">
      <c r="A2474"/>
      <c r="B2474">
        <f t="shared" si="1295"/>
        <v>540000</v>
      </c>
      <c r="C2474" s="186" t="str">
        <f t="shared" si="1263"/>
        <v>-2.62092876247299E-07+0.00453522691260866i</v>
      </c>
      <c r="D2474" s="158" t="str">
        <f t="shared" si="1264"/>
        <v>-5.95700796638468+0.0347700729966664i</v>
      </c>
      <c r="E2474" t="str">
        <f t="shared" si="1265"/>
        <v>2870</v>
      </c>
      <c r="F2474" t="str">
        <f t="shared" si="1266"/>
        <v>0.777000777000777</v>
      </c>
      <c r="G2474" t="str">
        <f t="shared" si="1261"/>
        <v>0.777000777000777</v>
      </c>
      <c r="H2474" t="str">
        <f t="shared" si="1267"/>
        <v>9.07759955807321+0.68986739068297i</v>
      </c>
      <c r="I2474" t="str">
        <f t="shared" si="1268"/>
        <v>2120.57504117311i</v>
      </c>
      <c r="J2474" t="str">
        <f t="shared" si="1262"/>
        <v>-3845.41578384751+458.631184064788i</v>
      </c>
      <c r="K2474" t="str">
        <f t="shared" si="1269"/>
        <v>0.0648479826332357-0.543721108884055i</v>
      </c>
      <c r="L2474" t="str">
        <f t="shared" si="1270"/>
        <v>0.00478292977292107-0.0336177229434447i</v>
      </c>
      <c r="M2474" t="str">
        <f t="shared" si="1271"/>
        <v>0.0696309124061568-0.5773388318275i</v>
      </c>
      <c r="N2474" t="str">
        <f t="shared" si="1272"/>
        <v>-2.39485124837824i</v>
      </c>
      <c r="O2474" t="str">
        <f t="shared" si="1273"/>
        <v>-0.733906164760182-0.679250867741073i</v>
      </c>
      <c r="P2474" t="str">
        <f t="shared" si="1274"/>
        <v>1.73390616476018+0.679250867741073i</v>
      </c>
      <c r="Q2474" t="str">
        <f t="shared" si="1275"/>
        <v>-1.73390616476018+1.71560038063717i</v>
      </c>
      <c r="R2474" t="str">
        <f t="shared" si="1276"/>
        <v>-0.30944464773132-0.697923709927196i</v>
      </c>
      <c r="S2474" t="str">
        <f t="shared" si="1277"/>
        <v>0.247203178471872i</v>
      </c>
      <c r="T2474" t="str">
        <f t="shared" si="1278"/>
        <v>0.172528959424884-0.0764957004802911i</v>
      </c>
      <c r="U2474" t="str">
        <f t="shared" si="1279"/>
        <v>0.00005-0.000446562691054702i</v>
      </c>
      <c r="V2474" t="str">
        <f t="shared" si="1280"/>
        <v>3.33333333333333E-06-0.00049121896016017i</v>
      </c>
      <c r="W2474" t="str">
        <f t="shared" si="1281"/>
        <v>0.000014438087687206-0.000234557186246832i</v>
      </c>
      <c r="X2474" t="str">
        <f t="shared" si="1282"/>
        <v>0.0000154724924573148-0.000234424702815638i</v>
      </c>
      <c r="Y2474" t="str">
        <f t="shared" si="1283"/>
        <v>0.009+0.339292006587698i</v>
      </c>
      <c r="Z2474" t="str">
        <f t="shared" si="1284"/>
        <v>-0.00965579767058521-0.00089561917774015i</v>
      </c>
      <c r="AA2474" t="str">
        <f t="shared" si="1285"/>
        <v>1.09714154936763-41.2617487353264i</v>
      </c>
      <c r="AB2474" t="str">
        <f t="shared" si="1286"/>
        <v>1.1918063587217-0.528421793948016i</v>
      </c>
      <c r="AC2474" t="str">
        <f t="shared" si="1287"/>
        <v>0.777908142939112-0.724870582556871i</v>
      </c>
      <c r="AD2474" t="str">
        <f t="shared" si="1288"/>
        <v>1.15883448521709+0.400539880275653i</v>
      </c>
      <c r="AE2474" t="str">
        <f t="shared" si="1289"/>
        <v>-0.0108307401247284-0.0049054064317292i</v>
      </c>
      <c r="AF2474" t="str">
        <f t="shared" si="1290"/>
        <v>-15.0346075244579-0.655097317686304i</v>
      </c>
      <c r="AG2474" t="str">
        <f t="shared" si="1291"/>
        <v>1.06443014052676-0.171501440044308i</v>
      </c>
      <c r="AH2474" t="str">
        <f t="shared" si="1292"/>
        <v>0.134238154698851+0.0975809328751333i</v>
      </c>
      <c r="AI2474">
        <f t="shared" si="1293"/>
        <v>-15.600057774674351</v>
      </c>
      <c r="AJ2474">
        <f t="shared" si="1294"/>
        <v>36.014301849196329</v>
      </c>
      <c r="AK2474"/>
      <c r="AL2474"/>
      <c r="AM2474"/>
      <c r="AN2474"/>
    </row>
    <row r="2475" spans="1:40" x14ac:dyDescent="0.25">
      <c r="A2475"/>
      <c r="B2475">
        <f t="shared" si="1295"/>
        <v>541000</v>
      </c>
      <c r="C2475" s="186" t="str">
        <f t="shared" si="1263"/>
        <v>-2.61124851680346E-07+0.00452684386846375i</v>
      </c>
      <c r="D2475" s="158" t="str">
        <f t="shared" si="1264"/>
        <v>-5.95700795896316+0.0347058029915554i</v>
      </c>
      <c r="E2475" t="str">
        <f t="shared" si="1265"/>
        <v>2870</v>
      </c>
      <c r="F2475" t="str">
        <f t="shared" si="1266"/>
        <v>0.777000777000777</v>
      </c>
      <c r="G2475" t="str">
        <f t="shared" si="1261"/>
        <v>0.777000777000777</v>
      </c>
      <c r="H2475" t="str">
        <f t="shared" si="1267"/>
        <v>9.07780676602584+0.688609152626987i</v>
      </c>
      <c r="I2475" t="str">
        <f t="shared" si="1268"/>
        <v>2124.5020319901i</v>
      </c>
      <c r="J2475" t="str">
        <f t="shared" si="1262"/>
        <v>-3859.67495895841+459.480501072316i</v>
      </c>
      <c r="K2475" t="str">
        <f t="shared" si="1269"/>
        <v>0.064611695006913-0.542743687037965i</v>
      </c>
      <c r="L2475" t="str">
        <f t="shared" si="1270"/>
        <v>0.00476561352339144-0.0335580420741283i</v>
      </c>
      <c r="M2475" t="str">
        <f t="shared" si="1271"/>
        <v>0.0693773085303044-0.576301729112093i</v>
      </c>
      <c r="N2475" t="str">
        <f t="shared" si="1272"/>
        <v>-2.39928615809746i</v>
      </c>
      <c r="O2475" t="str">
        <f t="shared" si="1273"/>
        <v>-0.736911353783349-0.675989390941302i</v>
      </c>
      <c r="P2475" t="str">
        <f t="shared" si="1274"/>
        <v>1.73691135378335+0.675989390941302i</v>
      </c>
      <c r="Q2475" t="str">
        <f t="shared" si="1275"/>
        <v>-1.73691135378335+1.72329676715616i</v>
      </c>
      <c r="R2475" t="str">
        <f t="shared" si="1276"/>
        <v>-0.309345331185598-0.696111057985005i</v>
      </c>
      <c r="S2475" t="str">
        <f t="shared" si="1277"/>
        <v>0.247660962135709i</v>
      </c>
      <c r="T2475" t="str">
        <f t="shared" si="1278"/>
        <v>0.172399534373873-0.0766127623536147i</v>
      </c>
      <c r="U2475" t="str">
        <f t="shared" si="1279"/>
        <v>0.00005-0.000445737251699702i</v>
      </c>
      <c r="V2475" t="str">
        <f t="shared" si="1280"/>
        <v>3.33333333333333E-06-0.000490310976869672i</v>
      </c>
      <c r="W2475" t="str">
        <f t="shared" si="1281"/>
        <v>0.0000144379524781705-0.000234125997021043i</v>
      </c>
      <c r="X2475" t="str">
        <f t="shared" si="1282"/>
        <v>0.000015468543323666-0.000233993775192945i</v>
      </c>
      <c r="Y2475" t="str">
        <f t="shared" si="1283"/>
        <v>0.009+0.339920325118416i</v>
      </c>
      <c r="Z2475" t="str">
        <f t="shared" si="1284"/>
        <v>-0.00962023798759583-0.000892854764831068i</v>
      </c>
      <c r="AA2475" t="str">
        <f t="shared" si="1285"/>
        <v>1.09308613264399-41.1854820917719i</v>
      </c>
      <c r="AB2475" t="str">
        <f t="shared" si="1286"/>
        <v>1.19091230824295-0.529230441293111i</v>
      </c>
      <c r="AC2475" t="str">
        <f t="shared" si="1287"/>
        <v>0.777625872225532-0.723041406070507i</v>
      </c>
      <c r="AD2475" t="str">
        <f t="shared" si="1288"/>
        <v>1.16075418195931+0.398704448510235i</v>
      </c>
      <c r="AE2475" t="str">
        <f t="shared" si="1289"/>
        <v>-0.010810746308934-0.00487201658354157i</v>
      </c>
      <c r="AF2475" t="str">
        <f t="shared" si="1290"/>
        <v>-15.034814724989-0.653903349635432i</v>
      </c>
      <c r="AG2475" t="str">
        <f t="shared" si="1291"/>
        <v>1.06403649398993-0.171480856218647i</v>
      </c>
      <c r="AH2475" t="str">
        <f t="shared" si="1292"/>
        <v>0.134112996963093+0.0970989830019401i</v>
      </c>
      <c r="AI2475">
        <f t="shared" si="1293"/>
        <v>-15.620195366650849</v>
      </c>
      <c r="AJ2475">
        <f t="shared" si="1294"/>
        <v>35.90486725186868</v>
      </c>
      <c r="AK2475"/>
      <c r="AL2475"/>
      <c r="AM2475"/>
      <c r="AN2475"/>
    </row>
    <row r="2476" spans="1:40" x14ac:dyDescent="0.25">
      <c r="A2476"/>
      <c r="B2476">
        <f t="shared" si="1295"/>
        <v>542000</v>
      </c>
      <c r="C2476" s="186" t="str">
        <f t="shared" si="1263"/>
        <v>-2.60162180238535E-07+0.00451849175806076i</v>
      </c>
      <c r="D2476" s="158" t="str">
        <f t="shared" si="1264"/>
        <v>-5.95700795158267+0.0346417701451325i</v>
      </c>
      <c r="E2476" t="str">
        <f t="shared" si="1265"/>
        <v>2870</v>
      </c>
      <c r="F2476" t="str">
        <f t="shared" si="1266"/>
        <v>0.777000777000777</v>
      </c>
      <c r="G2476" t="str">
        <f t="shared" si="1261"/>
        <v>0.777000777000777</v>
      </c>
      <c r="H2476" t="str">
        <f t="shared" si="1267"/>
        <v>9.07801283823637+0.687355464875971i</v>
      </c>
      <c r="I2476" t="str">
        <f t="shared" si="1268"/>
        <v>2128.42902280708i</v>
      </c>
      <c r="J2476" t="str">
        <f t="shared" si="1262"/>
        <v>-3873.96051552188+460.329818079843i</v>
      </c>
      <c r="K2476" t="str">
        <f t="shared" si="1269"/>
        <v>0.0643766906468464-0.541769722252911i</v>
      </c>
      <c r="L2476" t="str">
        <f t="shared" si="1270"/>
        <v>0.00474839051462513-0.0334985682126314i</v>
      </c>
      <c r="M2476" t="str">
        <f t="shared" si="1271"/>
        <v>0.0691250811614715-0.575268290465542i</v>
      </c>
      <c r="N2476" t="str">
        <f t="shared" si="1272"/>
        <v>-2.40372106781668i</v>
      </c>
      <c r="O2476" t="str">
        <f t="shared" si="1273"/>
        <v>-0.739902048945155-0.672714618517215i</v>
      </c>
      <c r="P2476" t="str">
        <f t="shared" si="1274"/>
        <v>1.73990204894515+0.672714618517215i</v>
      </c>
      <c r="Q2476" t="str">
        <f t="shared" si="1275"/>
        <v>-1.73990204894515+1.73100644929946i</v>
      </c>
      <c r="R2476" t="str">
        <f t="shared" si="1276"/>
        <v>-0.3092457440496-0.694304025113292i</v>
      </c>
      <c r="S2476" t="str">
        <f t="shared" si="1277"/>
        <v>0.248118745799546i</v>
      </c>
      <c r="T2476" t="str">
        <f t="shared" si="1278"/>
        <v>0.172269843914686-0.0767296661574342i</v>
      </c>
      <c r="U2476" t="str">
        <f t="shared" si="1279"/>
        <v>0.00005-0.000444914858246381i</v>
      </c>
      <c r="V2476" t="str">
        <f t="shared" si="1280"/>
        <v>3.33333333333333E-06-0.000489406344071019i</v>
      </c>
      <c r="W2476" t="str">
        <f t="shared" si="1281"/>
        <v>0.0000144378170222204-0.000233696403224987i</v>
      </c>
      <c r="X2476" t="str">
        <f t="shared" si="1282"/>
        <v>0.0000154646150336142-0.000233564441941691i</v>
      </c>
      <c r="Y2476" t="str">
        <f t="shared" si="1283"/>
        <v>0.009+0.340548643649134i</v>
      </c>
      <c r="Z2476" t="str">
        <f t="shared" si="1284"/>
        <v>-0.00958487490440983-0.00089010663799122i</v>
      </c>
      <c r="AA2476" t="str">
        <f t="shared" si="1285"/>
        <v>1.08905316548753-41.1094968589538i</v>
      </c>
      <c r="AB2476" t="str">
        <f t="shared" si="1286"/>
        <v>1.19001642436096-0.530037996715779i</v>
      </c>
      <c r="AC2476" t="str">
        <f t="shared" si="1287"/>
        <v>0.777345929664969-0.721217633609688i</v>
      </c>
      <c r="AD2476" t="str">
        <f t="shared" si="1288"/>
        <v>1.16266639577893+0.396860005504067i</v>
      </c>
      <c r="AE2476" t="str">
        <f t="shared" si="1289"/>
        <v>-0.0107907642338497-0.00483875058397203i</v>
      </c>
      <c r="AF2476" t="str">
        <f t="shared" si="1290"/>
        <v>-15.035020789819-0.652713694730839i</v>
      </c>
      <c r="AG2476" t="str">
        <f t="shared" si="1291"/>
        <v>1.06364293281976-0.171459232618128i</v>
      </c>
      <c r="AH2476" t="str">
        <f t="shared" si="1292"/>
        <v>0.133987578822922+0.0966183288518754i</v>
      </c>
      <c r="AI2476">
        <f t="shared" si="1293"/>
        <v>-15.640319103657045</v>
      </c>
      <c r="AJ2476">
        <f t="shared" si="1294"/>
        <v>35.795341212688911</v>
      </c>
      <c r="AK2476"/>
      <c r="AL2476"/>
      <c r="AM2476"/>
      <c r="AN2476"/>
    </row>
    <row r="2477" spans="1:40" x14ac:dyDescent="0.25">
      <c r="A2477"/>
      <c r="B2477">
        <f t="shared" si="1295"/>
        <v>543000</v>
      </c>
      <c r="C2477" s="186" t="str">
        <f t="shared" si="1263"/>
        <v>-2.59204822524496E-07+0.00451017041049503i</v>
      </c>
      <c r="D2477" s="158" t="str">
        <f t="shared" si="1264"/>
        <v>-5.95700794424293+0.0345779731471286i</v>
      </c>
      <c r="E2477" t="str">
        <f t="shared" si="1265"/>
        <v>2870</v>
      </c>
      <c r="F2477" t="str">
        <f t="shared" si="1266"/>
        <v>0.777000777000777</v>
      </c>
      <c r="G2477" t="str">
        <f t="shared" si="1261"/>
        <v>0.777000777000777</v>
      </c>
      <c r="H2477" t="str">
        <f t="shared" si="1267"/>
        <v>9.07821778297159+0.686106302963164i</v>
      </c>
      <c r="I2477" t="str">
        <f t="shared" si="1268"/>
        <v>2132.35601362407i</v>
      </c>
      <c r="J2477" t="str">
        <f t="shared" si="1262"/>
        <v>-3888.27245353791+461.17913508737i</v>
      </c>
      <c r="K2477" t="str">
        <f t="shared" si="1269"/>
        <v>0.0641429603197478-0.540799196503981i</v>
      </c>
      <c r="L2477" t="str">
        <f t="shared" si="1270"/>
        <v>0.00473126008294745-0.0334393003091666i</v>
      </c>
      <c r="M2477" t="str">
        <f t="shared" si="1271"/>
        <v>0.0688742204026953-0.574238496813148i</v>
      </c>
      <c r="N2477" t="str">
        <f t="shared" si="1272"/>
        <v>-2.4081559775359i</v>
      </c>
      <c r="O2477" t="str">
        <f t="shared" si="1273"/>
        <v>-0.742878191423435-0.669426614878319i</v>
      </c>
      <c r="P2477" t="str">
        <f t="shared" si="1274"/>
        <v>1.74287819142344+0.669426614878319i</v>
      </c>
      <c r="Q2477" t="str">
        <f t="shared" si="1275"/>
        <v>-1.74287819142344+1.73872936265758i</v>
      </c>
      <c r="R2477" t="str">
        <f t="shared" si="1276"/>
        <v>-0.309145885758113-0.692502579772945i</v>
      </c>
      <c r="S2477" t="str">
        <f t="shared" si="1277"/>
        <v>0.248576529463383i</v>
      </c>
      <c r="T2477" t="str">
        <f t="shared" si="1278"/>
        <v>0.172139887924398-0.0768464113796352i</v>
      </c>
      <c r="U2477" t="str">
        <f t="shared" si="1279"/>
        <v>0.00005-0.000444095493866553i</v>
      </c>
      <c r="V2477" t="str">
        <f t="shared" si="1280"/>
        <v>3.33333333333333E-06-0.000488505043253208i</v>
      </c>
      <c r="W2477" t="str">
        <f t="shared" si="1281"/>
        <v>0.0000144376813193734-0.000233268396043824i</v>
      </c>
      <c r="X2477" t="str">
        <f t="shared" si="1282"/>
        <v>0.0000154607074319627-0.000233136694253559i</v>
      </c>
      <c r="Y2477" t="str">
        <f t="shared" si="1283"/>
        <v>0.009+0.341176962179852i</v>
      </c>
      <c r="Z2477" t="str">
        <f t="shared" si="1284"/>
        <v>-0.00954970697448683-0.000887374662417029i</v>
      </c>
      <c r="AA2477" t="str">
        <f t="shared" si="1285"/>
        <v>1.08504248246233-41.0337914822406i</v>
      </c>
      <c r="AB2477" t="str">
        <f t="shared" si="1286"/>
        <v>1.18911870622659-0.530844456678404i</v>
      </c>
      <c r="AC2477" t="str">
        <f t="shared" si="1287"/>
        <v>0.777068301013019-0.71939923650477i</v>
      </c>
      <c r="AD2477" t="str">
        <f t="shared" si="1288"/>
        <v>1.16457108435347+0.395006580323589i</v>
      </c>
      <c r="AE2477" t="str">
        <f t="shared" si="1289"/>
        <v>-0.0107707937756689-0.00480560796792316i</v>
      </c>
      <c r="AF2477" t="str">
        <f t="shared" si="1290"/>
        <v>-15.0352257272145-0.651528329816035i</v>
      </c>
      <c r="AG2477" t="str">
        <f t="shared" si="1291"/>
        <v>1.06324946084036-0.171436568598396i</v>
      </c>
      <c r="AH2477" t="str">
        <f t="shared" si="1292"/>
        <v>0.133861898795282+0.096138964743436i</v>
      </c>
      <c r="AI2477">
        <f t="shared" si="1293"/>
        <v>-15.66042916096794</v>
      </c>
      <c r="AJ2477">
        <f t="shared" si="1294"/>
        <v>35.685723685708268</v>
      </c>
      <c r="AK2477"/>
      <c r="AL2477"/>
      <c r="AM2477"/>
      <c r="AN2477"/>
    </row>
    <row r="2478" spans="1:40" x14ac:dyDescent="0.25">
      <c r="A2478"/>
      <c r="B2478">
        <f t="shared" si="1295"/>
        <v>544000</v>
      </c>
      <c r="C2478" s="186" t="str">
        <f t="shared" si="1263"/>
        <v>-2.58252739502637E-07+0.00450187965611859i</v>
      </c>
      <c r="D2478" s="158" t="str">
        <f t="shared" si="1264"/>
        <v>-5.95700793694363+0.0345144106969092i</v>
      </c>
      <c r="E2478" t="str">
        <f t="shared" si="1265"/>
        <v>2870</v>
      </c>
      <c r="F2478" t="str">
        <f t="shared" si="1266"/>
        <v>0.777000777000777</v>
      </c>
      <c r="G2478" t="str">
        <f t="shared" si="1261"/>
        <v>0.777000777000777</v>
      </c>
      <c r="H2478" t="str">
        <f t="shared" si="1267"/>
        <v>9.07842160842326+0.684861642595641i</v>
      </c>
      <c r="I2478" t="str">
        <f t="shared" si="1268"/>
        <v>2136.28300444106i</v>
      </c>
      <c r="J2478" t="str">
        <f t="shared" si="1262"/>
        <v>-3902.6107730065+462.028452094898i</v>
      </c>
      <c r="K2478" t="str">
        <f t="shared" si="1269"/>
        <v>0.0639104948748374-0.539832091889198i</v>
      </c>
      <c r="L2478" t="str">
        <f t="shared" si="1270"/>
        <v>0.00471422157053706-0.0333802373208385i</v>
      </c>
      <c r="M2478" t="str">
        <f t="shared" si="1271"/>
        <v>0.0686247164453745-0.573212329210037i</v>
      </c>
      <c r="N2478" t="str">
        <f t="shared" si="1272"/>
        <v>-2.41259088725512i</v>
      </c>
      <c r="O2478" t="str">
        <f t="shared" si="1273"/>
        <v>-0.745839722682253-0.666125444694361i</v>
      </c>
      <c r="P2478" t="str">
        <f t="shared" si="1274"/>
        <v>1.74583972268225+0.666125444694361i</v>
      </c>
      <c r="Q2478" t="str">
        <f t="shared" si="1275"/>
        <v>-1.74583972268225+1.74646544256076i</v>
      </c>
      <c r="R2478" t="str">
        <f t="shared" si="1276"/>
        <v>-0.309045755744036-0.690706690657001i</v>
      </c>
      <c r="S2478" t="str">
        <f t="shared" si="1277"/>
        <v>0.24903431312722i</v>
      </c>
      <c r="T2478" t="str">
        <f t="shared" si="1278"/>
        <v>0.172009666280141-0.0769629975065986i</v>
      </c>
      <c r="U2478" t="str">
        <f t="shared" si="1279"/>
        <v>0.00005-0.000443279141855769i</v>
      </c>
      <c r="V2478" t="str">
        <f t="shared" si="1280"/>
        <v>3.33333333333333E-06-0.000487607056041345i</v>
      </c>
      <c r="W2478" t="str">
        <f t="shared" si="1281"/>
        <v>0.0000144375453696477-0.000232841966727527i</v>
      </c>
      <c r="X2478" t="str">
        <f t="shared" si="1282"/>
        <v>0.0000154568203649408-0.000232710523385002i</v>
      </c>
      <c r="Y2478" t="str">
        <f t="shared" si="1283"/>
        <v>0.009+0.34180528071057i</v>
      </c>
      <c r="Z2478" t="str">
        <f t="shared" si="1284"/>
        <v>-0.00951473276456585-0.000884658704707557i</v>
      </c>
      <c r="AA2478" t="str">
        <f t="shared" si="1285"/>
        <v>1.08105391965397-40.9583644184311i</v>
      </c>
      <c r="AB2478" t="str">
        <f t="shared" si="1286"/>
        <v>1.18821915299109-0.531649817632976i</v>
      </c>
      <c r="AC2478" t="str">
        <f t="shared" si="1287"/>
        <v>0.776792972159487-0.717586186281298i</v>
      </c>
      <c r="AD2478" t="str">
        <f t="shared" si="1288"/>
        <v>1.16646820546125+0.393144202236232i</v>
      </c>
      <c r="AE2478" t="str">
        <f t="shared" si="1289"/>
        <v>-0.0107508348126129-0.00477258827394207i</v>
      </c>
      <c r="AF2478" t="str">
        <f t="shared" si="1290"/>
        <v>-15.0354295453669-0.650347231898732i</v>
      </c>
      <c r="AG2478" t="str">
        <f t="shared" si="1291"/>
        <v>1.06285608187806-0.171412863534742i</v>
      </c>
      <c r="AH2478" t="str">
        <f t="shared" si="1292"/>
        <v>0.133735955407558+0.0956608850534032i</v>
      </c>
      <c r="AI2478">
        <f t="shared" si="1293"/>
        <v>-15.680525713408471</v>
      </c>
      <c r="AJ2478">
        <f t="shared" si="1294"/>
        <v>35.576014625272478</v>
      </c>
      <c r="AK2478"/>
      <c r="AL2478"/>
      <c r="AM2478"/>
      <c r="AN2478"/>
    </row>
    <row r="2479" spans="1:40" x14ac:dyDescent="0.25">
      <c r="A2479"/>
      <c r="B2479">
        <f t="shared" si="1295"/>
        <v>545000</v>
      </c>
      <c r="C2479" s="186" t="str">
        <f t="shared" si="1263"/>
        <v>-2.57305892495159E-07+0.00449361932652856i</v>
      </c>
      <c r="D2479" s="158" t="str">
        <f t="shared" si="1264"/>
        <v>-5.95700792968446+0.0344510815033856i</v>
      </c>
      <c r="E2479" t="str">
        <f t="shared" si="1265"/>
        <v>2870</v>
      </c>
      <c r="F2479" t="str">
        <f t="shared" si="1266"/>
        <v>0.777000777000777</v>
      </c>
      <c r="G2479" t="str">
        <f t="shared" si="1261"/>
        <v>0.777000777000777</v>
      </c>
      <c r="H2479" t="str">
        <f t="shared" si="1267"/>
        <v>9.0786243227091+0.683621459652745i</v>
      </c>
      <c r="I2479" t="str">
        <f t="shared" si="1268"/>
        <v>2140.20999525805i</v>
      </c>
      <c r="J2479" t="str">
        <f t="shared" si="1262"/>
        <v>-3916.97547392766+462.877769102425i</v>
      </c>
      <c r="K2479" t="str">
        <f t="shared" si="1269"/>
        <v>0.0636792852429655-0.538868390628512i</v>
      </c>
      <c r="L2479" t="str">
        <f t="shared" si="1270"/>
        <v>0.00469727432536457-0.0333213782115897i</v>
      </c>
      <c r="M2479" t="str">
        <f t="shared" si="1271"/>
        <v>0.0683765595683301-0.572189768840102i</v>
      </c>
      <c r="N2479" t="str">
        <f t="shared" si="1272"/>
        <v>-2.41702579697434i</v>
      </c>
      <c r="O2479" t="str">
        <f t="shared" si="1273"/>
        <v>-0.74878658447305-0.662811172894048i</v>
      </c>
      <c r="P2479" t="str">
        <f t="shared" si="1274"/>
        <v>1.74878658447305+0.662811172894048i</v>
      </c>
      <c r="Q2479" t="str">
        <f t="shared" si="1275"/>
        <v>-1.74878658447305+1.75421462408029i</v>
      </c>
      <c r="R2479" t="str">
        <f t="shared" si="1276"/>
        <v>-0.308945353438402-0.688916326688526i</v>
      </c>
      <c r="S2479" t="str">
        <f t="shared" si="1277"/>
        <v>0.249492096791057i</v>
      </c>
      <c r="T2479" t="str">
        <f t="shared" si="1278"/>
        <v>0.171879178859113-0.0770794240232011i</v>
      </c>
      <c r="U2479" t="str">
        <f t="shared" si="1279"/>
        <v>0.00005-0.00044246578563218i</v>
      </c>
      <c r="V2479" t="str">
        <f t="shared" si="1280"/>
        <v>3.33333333333333E-06-0.0004867123641954i</v>
      </c>
      <c r="W2479" t="str">
        <f t="shared" si="1281"/>
        <v>0.000014437409173061-0.000232417106590288i</v>
      </c>
      <c r="X2479" t="str">
        <f t="shared" si="1282"/>
        <v>0.0000154529536801864-0.000232285920656628i</v>
      </c>
      <c r="Y2479" t="str">
        <f t="shared" si="1283"/>
        <v>0.009+0.342433599241287i</v>
      </c>
      <c r="Z2479" t="str">
        <f t="shared" si="1284"/>
        <v>-0.00947995085451852-0.000881958632847032i</v>
      </c>
      <c r="AA2479" t="str">
        <f t="shared" si="1285"/>
        <v>1.0770873146528-40.8832141356493i</v>
      </c>
      <c r="AB2479" t="str">
        <f t="shared" si="1286"/>
        <v>1.18731776380615-0.532454076021094i</v>
      </c>
      <c r="AC2479" t="str">
        <f t="shared" si="1287"/>
        <v>0.776519929126948-0.715778454658444i</v>
      </c>
      <c r="AD2479" t="str">
        <f t="shared" si="1288"/>
        <v>1.16835771698235+0.391272900710226i</v>
      </c>
      <c r="AE2479" t="str">
        <f t="shared" si="1289"/>
        <v>-0.0107308872249097-0.00473969104418388i</v>
      </c>
      <c r="AF2479" t="str">
        <f t="shared" si="1290"/>
        <v>-15.0356322523936-0.649170378149359i</v>
      </c>
      <c r="AG2479" t="str">
        <f t="shared" si="1291"/>
        <v>1.06246279976137-0.171388116822069i</v>
      </c>
      <c r="AH2479" t="str">
        <f t="shared" si="1292"/>
        <v>0.133609747197543+0.0951840842163682i</v>
      </c>
      <c r="AI2479">
        <f t="shared" si="1293"/>
        <v>-15.700608935358868</v>
      </c>
      <c r="AJ2479">
        <f t="shared" si="1294"/>
        <v>35.466213986030439</v>
      </c>
      <c r="AK2479"/>
      <c r="AL2479"/>
      <c r="AM2479"/>
      <c r="AN2479"/>
    </row>
    <row r="2480" spans="1:40" x14ac:dyDescent="0.25">
      <c r="A2480"/>
      <c r="B2480">
        <f t="shared" si="1295"/>
        <v>546000</v>
      </c>
      <c r="C2480" s="186" t="str">
        <f t="shared" si="1263"/>
        <v>-2.5636424317813E-07+0.00448538925455576i</v>
      </c>
      <c r="D2480" s="158" t="str">
        <f t="shared" si="1264"/>
        <v>-5.95700792246516+0.0343879842849275i</v>
      </c>
      <c r="E2480" t="str">
        <f t="shared" si="1265"/>
        <v>2870</v>
      </c>
      <c r="F2480" t="str">
        <f t="shared" si="1266"/>
        <v>0.777000777000777</v>
      </c>
      <c r="G2480" t="str">
        <f t="shared" si="1261"/>
        <v>0.777000777000777</v>
      </c>
      <c r="H2480" t="str">
        <f t="shared" si="1267"/>
        <v>9.07882593387357+0.682385730184597i</v>
      </c>
      <c r="I2480" t="str">
        <f t="shared" si="1268"/>
        <v>2144.13698607503i</v>
      </c>
      <c r="J2480" t="str">
        <f t="shared" si="1262"/>
        <v>-3931.36655630138+463.727086109953i</v>
      </c>
      <c r="K2480" t="str">
        <f t="shared" si="1269"/>
        <v>0.0634493224357461-0.537908075062776i</v>
      </c>
      <c r="L2480" t="str">
        <f t="shared" si="1270"/>
        <v>0.00468041770113193-0.0332627219521465i</v>
      </c>
      <c r="M2480" t="str">
        <f t="shared" si="1271"/>
        <v>0.068129740136878-0.571170797014923i</v>
      </c>
      <c r="N2480" t="str">
        <f t="shared" si="1272"/>
        <v>-2.42146070669356i</v>
      </c>
      <c r="O2480" t="str">
        <f t="shared" si="1273"/>
        <v>-0.751718718835794-0.659483864663778i</v>
      </c>
      <c r="P2480" t="str">
        <f t="shared" si="1274"/>
        <v>1.75171871883579+0.659483864663778i</v>
      </c>
      <c r="Q2480" t="str">
        <f t="shared" si="1275"/>
        <v>-1.75171871883579+1.76197684202978i</v>
      </c>
      <c r="R2480" t="str">
        <f t="shared" si="1276"/>
        <v>-0.30884467827034-0.687131457018522i</v>
      </c>
      <c r="S2480" t="str">
        <f t="shared" si="1277"/>
        <v>0.249949880454894i</v>
      </c>
      <c r="T2480" t="str">
        <f t="shared" si="1278"/>
        <v>0.171748425538577-0.0771956904128017i</v>
      </c>
      <c r="U2480" t="str">
        <f t="shared" si="1279"/>
        <v>0.00005-0.000441655408735417i</v>
      </c>
      <c r="V2480" t="str">
        <f t="shared" si="1280"/>
        <v>3.33333333333333E-06-0.000485820949608961i</v>
      </c>
      <c r="W2480" t="str">
        <f t="shared" si="1281"/>
        <v>0.0000144372727296313-0.000231993807009933i</v>
      </c>
      <c r="X2480" t="str">
        <f t="shared" si="1282"/>
        <v>0.0000154491072267323-0.000231862877452635i</v>
      </c>
      <c r="Y2480" t="str">
        <f t="shared" si="1283"/>
        <v>0.009+0.343061917772005i</v>
      </c>
      <c r="Z2480" t="str">
        <f t="shared" si="1284"/>
        <v>-0.00944535983720564-0.000879274316187771i</v>
      </c>
      <c r="AA2480" t="str">
        <f t="shared" si="1285"/>
        <v>1.07314250653731-40.8083391132399i</v>
      </c>
      <c r="AB2480" t="str">
        <f t="shared" si="1286"/>
        <v>1.18641453782393-0.533257228273872i</v>
      </c>
      <c r="AC2480" t="str">
        <f t="shared" si="1287"/>
        <v>0.776249158069402-0.713976013547396i</v>
      </c>
      <c r="AD2480" t="str">
        <f t="shared" si="1288"/>
        <v>1.17023957689954+0.389392705414345i</v>
      </c>
      <c r="AE2480" t="str">
        <f t="shared" si="1289"/>
        <v>-0.0107109508947737-0.00470691582437572i</v>
      </c>
      <c r="AF2480" t="str">
        <f t="shared" si="1290"/>
        <v>-15.0358338563387-0.64799774589967i</v>
      </c>
      <c r="AG2480" t="str">
        <f t="shared" si="1291"/>
        <v>1.06206961832094-0.171362327874845i</v>
      </c>
      <c r="AH2480" t="str">
        <f t="shared" si="1292"/>
        <v>0.133483272713399+0.0947085567242591i</v>
      </c>
      <c r="AI2480">
        <f t="shared" si="1293"/>
        <v>-15.720679000760347</v>
      </c>
      <c r="AJ2480">
        <f t="shared" si="1294"/>
        <v>35.356321722943299</v>
      </c>
      <c r="AK2480"/>
      <c r="AL2480"/>
      <c r="AM2480"/>
      <c r="AN2480"/>
    </row>
    <row r="2481" spans="1:40" x14ac:dyDescent="0.25">
      <c r="A2481"/>
      <c r="B2481">
        <f t="shared" si="1295"/>
        <v>547000</v>
      </c>
      <c r="C2481" s="186" t="str">
        <f t="shared" si="1263"/>
        <v>-2.55427753577611E-07+0.00447718927425352i</v>
      </c>
      <c r="D2481" s="158" t="str">
        <f t="shared" si="1264"/>
        <v>-5.95700791528541+0.034325117769277i</v>
      </c>
      <c r="E2481" t="str">
        <f t="shared" si="1265"/>
        <v>2870</v>
      </c>
      <c r="F2481" t="str">
        <f t="shared" si="1266"/>
        <v>0.777000777000777</v>
      </c>
      <c r="G2481" t="str">
        <f t="shared" si="1261"/>
        <v>0.777000777000777</v>
      </c>
      <c r="H2481" t="str">
        <f t="shared" si="1267"/>
        <v>9.07902644988856+0.681154430410606i</v>
      </c>
      <c r="I2481" t="str">
        <f t="shared" si="1268"/>
        <v>2148.06397689202i</v>
      </c>
      <c r="J2481" t="str">
        <f t="shared" si="1262"/>
        <v>-3945.78402012767+464.57640311748i</v>
      </c>
      <c r="K2481" t="str">
        <f t="shared" si="1269"/>
        <v>0.0632205975446977-0.536951127652753i</v>
      </c>
      <c r="L2481" t="str">
        <f t="shared" si="1270"/>
        <v>0.00466365105721244-0.0332042675199653i</v>
      </c>
      <c r="M2481" t="str">
        <f t="shared" si="1271"/>
        <v>0.0678842486019101-0.570155395172718i</v>
      </c>
      <c r="N2481" t="str">
        <f t="shared" si="1272"/>
        <v>-2.42589561641278i</v>
      </c>
      <c r="O2481" t="str">
        <f t="shared" si="1273"/>
        <v>-0.754636068100118-0.656143585446352i</v>
      </c>
      <c r="P2481" t="str">
        <f t="shared" si="1274"/>
        <v>1.75463606810012+0.656143585446352i</v>
      </c>
      <c r="Q2481" t="str">
        <f t="shared" si="1275"/>
        <v>-1.75463606810012+1.76975203096643i</v>
      </c>
      <c r="R2481" t="str">
        <f t="shared" si="1276"/>
        <v>-0.308743729667098-0.685352051023855i</v>
      </c>
      <c r="S2481" t="str">
        <f t="shared" si="1277"/>
        <v>0.250407664118731i</v>
      </c>
      <c r="T2481" t="str">
        <f t="shared" si="1278"/>
        <v>0.171617406195865-0.077311796157243i</v>
      </c>
      <c r="U2481" t="str">
        <f t="shared" si="1279"/>
        <v>0.0000500000000000002-0.000440847994825482i</v>
      </c>
      <c r="V2481" t="str">
        <f t="shared" si="1280"/>
        <v>3.33333333333333E-06-0.00048493279430803i</v>
      </c>
      <c r="W2481" t="str">
        <f t="shared" si="1281"/>
        <v>0.0000144371360393765-0.000231572059427337i</v>
      </c>
      <c r="X2481" t="str">
        <f t="shared" si="1282"/>
        <v>0.0000154452808549898-0.000231441385220212i</v>
      </c>
      <c r="Y2481" t="str">
        <f t="shared" si="1283"/>
        <v>0.009+0.343690236302723i</v>
      </c>
      <c r="Z2481" t="str">
        <f t="shared" si="1284"/>
        <v>-0.0094109583183344-0.000876605625433249i</v>
      </c>
      <c r="AA2481" t="str">
        <f t="shared" si="1285"/>
        <v>1.06921933585787-40.7337378416667i</v>
      </c>
      <c r="AB2481" t="str">
        <f t="shared" si="1286"/>
        <v>1.18550947419704-0.534059270811951i</v>
      </c>
      <c r="AC2481" t="str">
        <f t="shared" si="1287"/>
        <v>0.77598064527087-0.712178835049768i</v>
      </c>
      <c r="AD2481" t="str">
        <f t="shared" si="1288"/>
        <v>1.17211374329929+0.387503646217618i</v>
      </c>
      <c r="AE2481" t="str">
        <f t="shared" si="1289"/>
        <v>-0.0106910257063863-0.00467426216378038i</v>
      </c>
      <c r="AF2481" t="str">
        <f t="shared" si="1290"/>
        <v>-15.036034365174-0.646829312641329i</v>
      </c>
      <c r="AG2481" t="str">
        <f t="shared" si="1291"/>
        <v>1.06167654138948-0.171335496127078i</v>
      </c>
      <c r="AH2481" t="str">
        <f t="shared" si="1292"/>
        <v>0.133356530513649+0.0942342971258762i</v>
      </c>
      <c r="AI2481">
        <f t="shared" si="1293"/>
        <v>-15.740736083119389</v>
      </c>
      <c r="AJ2481">
        <f t="shared" si="1294"/>
        <v>35.24633779128844</v>
      </c>
      <c r="AK2481"/>
      <c r="AL2481"/>
      <c r="AM2481"/>
      <c r="AN2481"/>
    </row>
    <row r="2482" spans="1:40" x14ac:dyDescent="0.25">
      <c r="A2482"/>
      <c r="B2482">
        <f t="shared" si="1295"/>
        <v>548000</v>
      </c>
      <c r="C2482" s="186" t="str">
        <f t="shared" si="1263"/>
        <v>-2.54496386065822E-07+0.00446901922088639i</v>
      </c>
      <c r="D2482" s="158" t="str">
        <f t="shared" si="1264"/>
        <v>-5.95700790814492+0.0342624806934623i</v>
      </c>
      <c r="E2482" t="str">
        <f t="shared" si="1265"/>
        <v>2870</v>
      </c>
      <c r="F2482" t="str">
        <f t="shared" si="1266"/>
        <v>0.777000777000777</v>
      </c>
      <c r="G2482" t="str">
        <f t="shared" si="1261"/>
        <v>0.777000777000777</v>
      </c>
      <c r="H2482" t="str">
        <f t="shared" si="1267"/>
        <v>9.07922587865423+0.679927536717954i</v>
      </c>
      <c r="I2482" t="str">
        <f t="shared" si="1268"/>
        <v>2151.99096770901i</v>
      </c>
      <c r="J2482" t="str">
        <f t="shared" si="1262"/>
        <v>-3960.22786540652+465.425720125008i</v>
      </c>
      <c r="K2482" t="str">
        <f t="shared" si="1269"/>
        <v>0.0629931017403974-0.535997530978103i</v>
      </c>
      <c r="L2482" t="str">
        <f t="shared" si="1270"/>
        <v>0.00464697375859166-0.0331460138991794i</v>
      </c>
      <c r="M2482" t="str">
        <f t="shared" si="1271"/>
        <v>0.0676400754989891-0.569143544877282i</v>
      </c>
      <c r="N2482" t="str">
        <f t="shared" si="1272"/>
        <v>-2.43033052613199i</v>
      </c>
      <c r="O2482" t="str">
        <f t="shared" si="1273"/>
        <v>-0.757538574886444-0.652790400939701i</v>
      </c>
      <c r="P2482" t="str">
        <f t="shared" si="1274"/>
        <v>1.75753857488644+0.652790400939701i</v>
      </c>
      <c r="Q2482" t="str">
        <f t="shared" si="1275"/>
        <v>-1.75753857488644+1.77754012519229i</v>
      </c>
      <c r="R2482" t="str">
        <f t="shared" si="1276"/>
        <v>-0.308642507054013-0.683578078305212i</v>
      </c>
      <c r="S2482" t="str">
        <f t="shared" si="1277"/>
        <v>0.250865447782568i</v>
      </c>
      <c r="T2482" t="str">
        <f t="shared" si="1278"/>
        <v>0.171486120708384-0.0774277407368394i</v>
      </c>
      <c r="U2482" t="str">
        <f t="shared" si="1279"/>
        <v>0.0000500000000000002-0.00044004352768164i</v>
      </c>
      <c r="V2482" t="str">
        <f t="shared" si="1280"/>
        <v>3.33333333333333E-06-0.000484047880449803i</v>
      </c>
      <c r="W2482" t="str">
        <f t="shared" si="1281"/>
        <v>0.0000144369991023146-0.00023115185534585i</v>
      </c>
      <c r="X2482" t="str">
        <f t="shared" si="1282"/>
        <v>0.0000154414744167339-0.00023102143546897i</v>
      </c>
      <c r="Y2482" t="str">
        <f t="shared" si="1283"/>
        <v>0.009+0.344318554833441i</v>
      </c>
      <c r="Z2482" t="str">
        <f t="shared" si="1284"/>
        <v>-0.00937674491631807-0.000873952432621459i</v>
      </c>
      <c r="AA2482" t="str">
        <f t="shared" si="1285"/>
        <v>1.06531764462058-40.6594088224113i</v>
      </c>
      <c r="AB2482" t="str">
        <f t="shared" si="1286"/>
        <v>1.18460257207864-0.534860200045414i</v>
      </c>
      <c r="AC2482" t="str">
        <f t="shared" si="1287"/>
        <v>0.775714377144077-0.710386891456059i</v>
      </c>
      <c r="AD2482" t="str">
        <f t="shared" si="1288"/>
        <v>1.17398017437274+0.385605753189128i</v>
      </c>
      <c r="AE2482" t="str">
        <f t="shared" si="1289"/>
        <v>-0.0106711115458753-0.00464172961516157i</v>
      </c>
      <c r="AF2482" t="str">
        <f t="shared" si="1290"/>
        <v>-15.0362337867991-0.645665056024492i</v>
      </c>
      <c r="AG2482" t="str">
        <f t="shared" si="1291"/>
        <v>1.06128357280173-0.171307621032284i</v>
      </c>
      <c r="AH2482" t="str">
        <f t="shared" si="1292"/>
        <v>0.133229519167128+0.0937613000264307i</v>
      </c>
      <c r="AI2482">
        <f t="shared" si="1293"/>
        <v>-15.760780355513839</v>
      </c>
      <c r="AJ2482">
        <f t="shared" si="1294"/>
        <v>35.136262146671505</v>
      </c>
      <c r="AK2482"/>
      <c r="AL2482"/>
      <c r="AM2482"/>
      <c r="AN2482"/>
    </row>
    <row r="2483" spans="1:40" x14ac:dyDescent="0.25">
      <c r="A2483"/>
      <c r="B2483">
        <f t="shared" si="1295"/>
        <v>549000</v>
      </c>
      <c r="C2483" s="186" t="str">
        <f t="shared" si="1263"/>
        <v>-2.53570103357363E-07+0.0044608789309192i</v>
      </c>
      <c r="D2483" s="158" t="str">
        <f t="shared" si="1264"/>
        <v>-5.95700790104342+0.0342000718037139i</v>
      </c>
      <c r="E2483" t="str">
        <f t="shared" si="1265"/>
        <v>2870</v>
      </c>
      <c r="F2483" t="str">
        <f t="shared" si="1266"/>
        <v>0.777000777000777</v>
      </c>
      <c r="G2483" t="str">
        <f t="shared" si="1261"/>
        <v>0.777000777000777</v>
      </c>
      <c r="H2483" t="str">
        <f t="shared" si="1267"/>
        <v>9.07942422799984+0.678705025660178i</v>
      </c>
      <c r="I2483" t="str">
        <f t="shared" si="1268"/>
        <v>2155.917958526i</v>
      </c>
      <c r="J2483" t="str">
        <f t="shared" si="1262"/>
        <v>-3974.69809213794+466.275037132535i</v>
      </c>
      <c r="K2483" t="str">
        <f t="shared" si="1269"/>
        <v>0.0627668262716429-0.535047267736403i</v>
      </c>
      <c r="L2483" t="str">
        <f t="shared" si="1270"/>
        <v>0.00463038517580882-0.0330879600805467i</v>
      </c>
      <c r="M2483" t="str">
        <f t="shared" si="1271"/>
        <v>0.0673972114474517-0.56813522781695i</v>
      </c>
      <c r="N2483" t="str">
        <f t="shared" si="1272"/>
        <v>-2.43476543585121i</v>
      </c>
      <c r="O2483" t="str">
        <f t="shared" si="1273"/>
        <v>-0.760426182107146-0.649424377095555i</v>
      </c>
      <c r="P2483" t="str">
        <f t="shared" si="1274"/>
        <v>1.76042618210715+0.649424377095555i</v>
      </c>
      <c r="Q2483" t="str">
        <f t="shared" si="1275"/>
        <v>-1.76042618210715+1.78534105875565i</v>
      </c>
      <c r="R2483" t="str">
        <f t="shared" si="1276"/>
        <v>-0.308541009854534-0.681809508685057i</v>
      </c>
      <c r="S2483" t="str">
        <f t="shared" si="1277"/>
        <v>0.251323231446403i</v>
      </c>
      <c r="T2483" t="str">
        <f t="shared" si="1278"/>
        <v>0.171354568953613-0.0775435236303779i</v>
      </c>
      <c r="U2483" t="str">
        <f t="shared" si="1279"/>
        <v>0.0000500000000000002-0.000439241991201345i</v>
      </c>
      <c r="V2483" t="str">
        <f t="shared" si="1280"/>
        <v>3.33333333333333E-06-0.000483166190321478i</v>
      </c>
      <c r="W2483" t="str">
        <f t="shared" si="1281"/>
        <v>0.0000144368619184639-0.000230733186330726i</v>
      </c>
      <c r="X2483" t="str">
        <f t="shared" si="1282"/>
        <v>0.0000154376877650889-0.000230603019770377i</v>
      </c>
      <c r="Y2483" t="str">
        <f t="shared" si="1283"/>
        <v>0.009+0.344946873364159i</v>
      </c>
      <c r="Z2483" t="str">
        <f t="shared" si="1284"/>
        <v>-0.00934271826213733-0.000871314611108484i</v>
      </c>
      <c r="AA2483" t="str">
        <f t="shared" si="1285"/>
        <v>1.0614372762713-40.5853505678718i</v>
      </c>
      <c r="AB2483" t="str">
        <f t="shared" si="1286"/>
        <v>1.18369383062237-0.535660012373792i</v>
      </c>
      <c r="AC2483" t="str">
        <f t="shared" si="1287"/>
        <v>0.775450340229085-0.70860015524406i</v>
      </c>
      <c r="AD2483" t="str">
        <f t="shared" si="1288"/>
        <v>1.17583882841665+0.38369905659767i</v>
      </c>
      <c r="AE2483" t="str">
        <f t="shared" si="1289"/>
        <v>-0.0106512083012963-0.00460931773474802i</v>
      </c>
      <c r="AF2483" t="str">
        <f t="shared" si="1290"/>
        <v>-15.0364321290433-0.644504953856464i</v>
      </c>
      <c r="AG2483" t="str">
        <f t="shared" si="1291"/>
        <v>1.06089071639437-0.171278702063446i</v>
      </c>
      <c r="AH2483" t="str">
        <f t="shared" si="1292"/>
        <v>0.133102237252987+0.0932895600870906i</v>
      </c>
      <c r="AI2483">
        <f t="shared" si="1293"/>
        <v>-15.780811990596629</v>
      </c>
      <c r="AJ2483">
        <f t="shared" si="1294"/>
        <v>35.026094745028608</v>
      </c>
      <c r="AK2483"/>
      <c r="AL2483"/>
      <c r="AM2483"/>
      <c r="AN2483"/>
    </row>
    <row r="2484" spans="1:40" x14ac:dyDescent="0.25">
      <c r="A2484"/>
      <c r="B2484">
        <f t="shared" si="1295"/>
        <v>550000</v>
      </c>
      <c r="C2484" s="186" t="str">
        <f t="shared" si="1263"/>
        <v>-2.52648868505487E-07+0.00445276824200617i</v>
      </c>
      <c r="D2484" s="158" t="str">
        <f t="shared" si="1264"/>
        <v>-5.95700789398061+0.0341378898553806i</v>
      </c>
      <c r="E2484" t="str">
        <f t="shared" si="1265"/>
        <v>2870</v>
      </c>
      <c r="F2484" t="str">
        <f t="shared" si="1266"/>
        <v>0.777000777000777</v>
      </c>
      <c r="G2484" t="str">
        <f t="shared" si="1261"/>
        <v>0.777000777000777</v>
      </c>
      <c r="H2484" t="str">
        <f t="shared" si="1267"/>
        <v>9.07962150568443+0.677486873955666i</v>
      </c>
      <c r="I2484" t="str">
        <f t="shared" si="1268"/>
        <v>2159.84494934298i</v>
      </c>
      <c r="J2484" t="str">
        <f t="shared" si="1262"/>
        <v>-3989.19470032192+467.124354140063i</v>
      </c>
      <c r="K2484" t="str">
        <f t="shared" si="1269"/>
        <v>0.0625417624646283-0.534100320742172i</v>
      </c>
      <c r="L2484" t="str">
        <f t="shared" si="1270"/>
        <v>0.00461388468489915-0.0330301050613971i</v>
      </c>
      <c r="M2484" t="str">
        <f t="shared" si="1271"/>
        <v>0.0671556471495274-0.567130425803569i</v>
      </c>
      <c r="N2484" t="str">
        <f t="shared" si="1272"/>
        <v>-2.43920034557043i</v>
      </c>
      <c r="O2484" t="str">
        <f t="shared" si="1273"/>
        <v>-0.763298832967627-0.646045580118198i</v>
      </c>
      <c r="P2484" t="str">
        <f t="shared" si="1274"/>
        <v>1.76329883296763+0.646045580118198i</v>
      </c>
      <c r="Q2484" t="str">
        <f t="shared" si="1275"/>
        <v>-1.76329883296763+1.79315476545223i</v>
      </c>
      <c r="R2484" t="str">
        <f t="shared" si="1276"/>
        <v>-0.308439237490177-0.680046312205649i</v>
      </c>
      <c r="S2484" t="str">
        <f t="shared" si="1277"/>
        <v>0.25178101511024i</v>
      </c>
      <c r="T2484" t="str">
        <f t="shared" si="1278"/>
        <v>0.171222750809114-0.0776591443151051i</v>
      </c>
      <c r="U2484" t="str">
        <f t="shared" si="1279"/>
        <v>0.0000499999999999998-0.000438443369399161i</v>
      </c>
      <c r="V2484" t="str">
        <f t="shared" si="1280"/>
        <v>3.33333333333333E-06-0.000482287706339078i</v>
      </c>
      <c r="W2484" t="str">
        <f t="shared" si="1281"/>
        <v>0.0000144367244878421-0.000230316044008567i</v>
      </c>
      <c r="X2484" t="str">
        <f t="shared" si="1282"/>
        <v>0.0000154339207545127-0.000230186129757195i</v>
      </c>
      <c r="Y2484" t="str">
        <f t="shared" si="1283"/>
        <v>0.009+0.345575191894877i</v>
      </c>
      <c r="Z2484" t="str">
        <f t="shared" si="1284"/>
        <v>-0.00930887699920349-0.000868692035552316i</v>
      </c>
      <c r="AA2484" t="str">
        <f t="shared" si="1285"/>
        <v>1.05757807568-40.5115616012644i</v>
      </c>
      <c r="AB2484" t="str">
        <f t="shared" si="1286"/>
        <v>1.18278324898244-0.536458704185978i</v>
      </c>
      <c r="AC2484" t="str">
        <f t="shared" si="1287"/>
        <v>0.775188521192012-0.706818599077346i</v>
      </c>
      <c r="AD2484" t="str">
        <f t="shared" si="1288"/>
        <v>1.17768966383441+0.381783586911526i</v>
      </c>
      <c r="AE2484" t="str">
        <f t="shared" si="1289"/>
        <v>-0.0106313158626132-0.00457702608219935i</v>
      </c>
      <c r="AF2484" t="str">
        <f t="shared" si="1290"/>
        <v>-15.036629399665-0.643348984100285i</v>
      </c>
      <c r="AG2484" t="str">
        <f t="shared" si="1291"/>
        <v>1.06049797600596-0.171248738712989i</v>
      </c>
      <c r="AH2484" t="str">
        <f t="shared" si="1292"/>
        <v>0.132974683360648+0.0928190720245283i</v>
      </c>
      <c r="AI2484">
        <f t="shared" si="1293"/>
        <v>-15.800831160601765</v>
      </c>
      <c r="AJ2484">
        <f t="shared" si="1294"/>
        <v>34.915835542637701</v>
      </c>
      <c r="AK2484"/>
      <c r="AL2484"/>
      <c r="AM2484"/>
      <c r="AN2484"/>
    </row>
    <row r="2485" spans="1:40" x14ac:dyDescent="0.25">
      <c r="A2485"/>
      <c r="B2485">
        <f t="shared" si="1295"/>
        <v>551000</v>
      </c>
      <c r="C2485" s="186" t="str">
        <f t="shared" si="1263"/>
        <v>-2.5173264489841E-07+0.00444468699298002i</v>
      </c>
      <c r="D2485" s="158" t="str">
        <f t="shared" si="1264"/>
        <v>-5.95700788695624+0.0340759336128468i</v>
      </c>
      <c r="E2485" t="str">
        <f t="shared" si="1265"/>
        <v>2870</v>
      </c>
      <c r="F2485" t="str">
        <f t="shared" si="1266"/>
        <v>0.777000777000777</v>
      </c>
      <c r="G2485" t="str">
        <f t="shared" si="1261"/>
        <v>0.777000777000777</v>
      </c>
      <c r="H2485" t="str">
        <f t="shared" si="1267"/>
        <v>9.07981771939764+0.676273058486273i</v>
      </c>
      <c r="I2485" t="str">
        <f t="shared" si="1268"/>
        <v>2163.77194015997i</v>
      </c>
      <c r="J2485" t="str">
        <f t="shared" si="1262"/>
        <v>-4003.71768995846+467.97367114759i</v>
      </c>
      <c r="K2485" t="str">
        <f t="shared" si="1269"/>
        <v>0.0623179017221268-0.533156672925907i</v>
      </c>
      <c r="L2485" t="str">
        <f t="shared" si="1270"/>
        <v>0.00459747166733673-0.0329724478455812i</v>
      </c>
      <c r="M2485" t="str">
        <f t="shared" si="1271"/>
        <v>0.0669153733894635-0.566129120771488i</v>
      </c>
      <c r="N2485" t="str">
        <f t="shared" si="1272"/>
        <v>-2.44363525528965i</v>
      </c>
      <c r="O2485" t="str">
        <f t="shared" si="1273"/>
        <v>-0.766156470967462-0.642654076463135i</v>
      </c>
      <c r="P2485" t="str">
        <f t="shared" si="1274"/>
        <v>1.76615647096746+0.642654076463135i</v>
      </c>
      <c r="Q2485" t="str">
        <f t="shared" si="1275"/>
        <v>-1.76615647096746+1.80098117882651i</v>
      </c>
      <c r="R2485" t="str">
        <f t="shared" si="1276"/>
        <v>-0.308337189380563-0.678288459127054i</v>
      </c>
      <c r="S2485" t="str">
        <f t="shared" si="1277"/>
        <v>0.252238798774077i</v>
      </c>
      <c r="T2485" t="str">
        <f t="shared" si="1278"/>
        <v>0.171090666152528-0.0777746022667283i</v>
      </c>
      <c r="U2485" t="str">
        <f t="shared" si="1279"/>
        <v>0.0000499999999999998-0.000437647646405696i</v>
      </c>
      <c r="V2485" t="str">
        <f t="shared" si="1280"/>
        <v>3.33333333333333E-06-0.000481412411046266i</v>
      </c>
      <c r="W2485" t="str">
        <f t="shared" si="1281"/>
        <v>0.0000144365868104677-0.000229900420066754i</v>
      </c>
      <c r="X2485" t="str">
        <f t="shared" si="1282"/>
        <v>0.0000154301732407834-0.000229770757122915i</v>
      </c>
      <c r="Y2485" t="str">
        <f t="shared" si="1283"/>
        <v>0.009+0.346203510425595i</v>
      </c>
      <c r="Z2485" t="str">
        <f t="shared" si="1284"/>
        <v>-0.00927521978322283-0.000866084581896897i</v>
      </c>
      <c r="AA2485" t="str">
        <f t="shared" si="1285"/>
        <v>1.05373988912519-40.4380404565247i</v>
      </c>
      <c r="AB2485" t="str">
        <f t="shared" si="1286"/>
        <v>1.18187082631361-0.53725627186023i</v>
      </c>
      <c r="AC2485" t="str">
        <f t="shared" si="1287"/>
        <v>0.774928906823689-0.705042195803754i</v>
      </c>
      <c r="AD2485" t="str">
        <f t="shared" si="1288"/>
        <v>1.17953263913695+0.379859374798181i</v>
      </c>
      <c r="AE2485" t="str">
        <f t="shared" si="1289"/>
        <v>-0.0106114341216784-0.00454485422057141i</v>
      </c>
      <c r="AF2485" t="str">
        <f t="shared" si="1290"/>
        <v>-15.0368256063539-0.642197124873426i</v>
      </c>
      <c r="AG2485" t="str">
        <f t="shared" si="1291"/>
        <v>1.06010535547691-0.171217730492737i</v>
      </c>
      <c r="AH2485" t="str">
        <f t="shared" si="1292"/>
        <v>0.13284685608979+0.0923498306104736i</v>
      </c>
      <c r="AI2485">
        <f t="shared" si="1293"/>
        <v>-15.820838037348892</v>
      </c>
      <c r="AJ2485">
        <f t="shared" si="1294"/>
        <v>34.805484496124159</v>
      </c>
      <c r="AK2485"/>
      <c r="AL2485"/>
      <c r="AM2485"/>
      <c r="AN2485"/>
    </row>
    <row r="2486" spans="1:40" x14ac:dyDescent="0.25">
      <c r="A2486"/>
      <c r="B2486">
        <f t="shared" si="1295"/>
        <v>552000</v>
      </c>
      <c r="C2486" s="186" t="str">
        <f t="shared" si="1263"/>
        <v>-2.50821396255677E-07+0.00443663502384136i</v>
      </c>
      <c r="D2486" s="158" t="str">
        <f t="shared" si="1264"/>
        <v>-5.95700787996999+0.0340142018494504i</v>
      </c>
      <c r="E2486" t="str">
        <f t="shared" si="1265"/>
        <v>2870</v>
      </c>
      <c r="F2486" t="str">
        <f t="shared" si="1266"/>
        <v>0.777000777000777</v>
      </c>
      <c r="G2486" t="str">
        <f t="shared" si="1261"/>
        <v>0.777000777000777</v>
      </c>
      <c r="H2486" t="str">
        <f t="shared" si="1267"/>
        <v>9.08001287676029+0.675063556295847i</v>
      </c>
      <c r="I2486" t="str">
        <f t="shared" si="1268"/>
        <v>2167.69893097696i</v>
      </c>
      <c r="J2486" t="str">
        <f t="shared" si="1262"/>
        <v>-4018.26706104757+468.822988155117i</v>
      </c>
      <c r="K2486" t="str">
        <f t="shared" si="1269"/>
        <v>0.062095235522684-0.532216307333113i</v>
      </c>
      <c r="L2486" t="str">
        <f t="shared" si="1270"/>
        <v>0.00458114550997812-0.0329149874434188i</v>
      </c>
      <c r="M2486" t="str">
        <f t="shared" si="1271"/>
        <v>0.0666763810326621-0.565131294776532i</v>
      </c>
      <c r="N2486" t="str">
        <f t="shared" si="1272"/>
        <v>-2.44807016500887i</v>
      </c>
      <c r="O2486" t="str">
        <f t="shared" si="1273"/>
        <v>-0.768999039901508-0.639249932835788i</v>
      </c>
      <c r="P2486" t="str">
        <f t="shared" si="1274"/>
        <v>1.76899903990151+0.639249932835788i</v>
      </c>
      <c r="Q2486" t="str">
        <f t="shared" si="1275"/>
        <v>-1.76899903990151+1.80882023217308i</v>
      </c>
      <c r="R2486" t="str">
        <f t="shared" si="1276"/>
        <v>-0.308234864943387-0.676535919925177i</v>
      </c>
      <c r="S2486" t="str">
        <f t="shared" si="1277"/>
        <v>0.252696582437914i</v>
      </c>
      <c r="T2486" t="str">
        <f t="shared" si="1278"/>
        <v>0.170958314861582-0.0778898969594059i</v>
      </c>
      <c r="U2486" t="str">
        <f t="shared" si="1279"/>
        <v>0.0000499999999999998-0.000436854806466554i</v>
      </c>
      <c r="V2486" t="str">
        <f t="shared" si="1280"/>
        <v>3.33333333333333E-06-0.00048054028711321i</v>
      </c>
      <c r="W2486" t="str">
        <f t="shared" si="1281"/>
        <v>0.0000144364488863586-0.00022948630625291i</v>
      </c>
      <c r="X2486" t="str">
        <f t="shared" si="1282"/>
        <v>0.0000154264450809838-0.000229356893621222i</v>
      </c>
      <c r="Y2486" t="str">
        <f t="shared" si="1283"/>
        <v>0.009+0.346831828956313i</v>
      </c>
      <c r="Z2486" t="str">
        <f t="shared" si="1284"/>
        <v>-0.00924174528206376-0.000863492127356377i</v>
      </c>
      <c r="AA2486" t="str">
        <f t="shared" si="1285"/>
        <v>1.04992256427862-40.3647856782111i</v>
      </c>
      <c r="AB2486" t="str">
        <f t="shared" si="1286"/>
        <v>1.18095656177124-0.538052711764105i</v>
      </c>
      <c r="AC2486" t="str">
        <f t="shared" si="1287"/>
        <v>0.774671484038409-0.703270918453863i</v>
      </c>
      <c r="AD2486" t="str">
        <f t="shared" si="1288"/>
        <v>1.1813677129438+0.377926451124029i</v>
      </c>
      <c r="AE2486" t="str">
        <f t="shared" si="1289"/>
        <v>-0.0105915629722155-0.00451280171628257i</v>
      </c>
      <c r="AF2486" t="str">
        <f t="shared" si="1290"/>
        <v>-15.0370207567303-0.641049354446397i</v>
      </c>
      <c r="AG2486" t="str">
        <f t="shared" si="1291"/>
        <v>1.05971285864941-0.171185676933893i</v>
      </c>
      <c r="AH2486" t="str">
        <f t="shared" si="1292"/>
        <v>0.132718754050333+0.0918818306712725i</v>
      </c>
      <c r="AI2486">
        <f t="shared" si="1293"/>
        <v>-15.840832792247983</v>
      </c>
      <c r="AJ2486">
        <f t="shared" si="1294"/>
        <v>34.695041562467217</v>
      </c>
      <c r="AK2486"/>
      <c r="AL2486"/>
      <c r="AM2486"/>
      <c r="AN2486"/>
    </row>
    <row r="2487" spans="1:40" x14ac:dyDescent="0.25">
      <c r="A2487"/>
      <c r="B2487">
        <f t="shared" si="1295"/>
        <v>553000</v>
      </c>
      <c r="C2487" s="186" t="str">
        <f t="shared" si="1263"/>
        <v>-2.49915086624567E-07+0.00442861217574811i</v>
      </c>
      <c r="D2487" s="158" t="str">
        <f t="shared" si="1264"/>
        <v>-5.95700787302163+0.0339526933474022i</v>
      </c>
      <c r="E2487" t="str">
        <f t="shared" si="1265"/>
        <v>2870</v>
      </c>
      <c r="F2487" t="str">
        <f t="shared" si="1266"/>
        <v>0.777000777000777</v>
      </c>
      <c r="G2487" t="str">
        <f t="shared" si="1261"/>
        <v>0.777000777000777</v>
      </c>
      <c r="H2487" t="str">
        <f t="shared" si="1267"/>
        <v>9.08020698532541+0.673858344588885i</v>
      </c>
      <c r="I2487" t="str">
        <f t="shared" si="1268"/>
        <v>2171.62592179394i</v>
      </c>
      <c r="J2487" t="str">
        <f t="shared" si="1262"/>
        <v>-4032.84281358924+469.672305162645i</v>
      </c>
      <c r="K2487" t="str">
        <f t="shared" si="1269"/>
        <v>0.0618737554198231-0.531279207123363i</v>
      </c>
      <c r="L2487" t="str">
        <f t="shared" si="1270"/>
        <v>0.00456490560500667-0.0328577228716486i</v>
      </c>
      <c r="M2487" t="str">
        <f t="shared" si="1271"/>
        <v>0.0664386610248298-0.564136929995012i</v>
      </c>
      <c r="N2487" t="str">
        <f t="shared" si="1272"/>
        <v>-2.45250507472809i</v>
      </c>
      <c r="O2487" t="str">
        <f t="shared" si="1273"/>
        <v>-0.771826483861004-0.635833216190188i</v>
      </c>
      <c r="P2487" t="str">
        <f t="shared" si="1274"/>
        <v>1.771826483861+0.635833216190188i</v>
      </c>
      <c r="Q2487" t="str">
        <f t="shared" si="1275"/>
        <v>-1.771826483861+1.8166718585379i</v>
      </c>
      <c r="R2487" t="str">
        <f t="shared" si="1276"/>
        <v>-0.308132263594411-0.67478866528983i</v>
      </c>
      <c r="S2487" t="str">
        <f t="shared" si="1277"/>
        <v>0.253154366101751i</v>
      </c>
      <c r="T2487" t="str">
        <f t="shared" si="1278"/>
        <v>0.170825696814094-0.0780050278657408i</v>
      </c>
      <c r="U2487" t="str">
        <f t="shared" si="1279"/>
        <v>0.0000499999999999998-0.000436064833941298i</v>
      </c>
      <c r="V2487" t="str">
        <f t="shared" si="1280"/>
        <v>3.33333333333333E-06-0.000479671317335428i</v>
      </c>
      <c r="W2487" t="str">
        <f t="shared" si="1281"/>
        <v>0.0000144363107155331-0.000229073694374347i</v>
      </c>
      <c r="X2487" t="str">
        <f t="shared" si="1282"/>
        <v>0.0000154227361334886-0.000228944531065437i</v>
      </c>
      <c r="Y2487" t="str">
        <f t="shared" si="1283"/>
        <v>0.009+0.347460147487031i</v>
      </c>
      <c r="Z2487" t="str">
        <f t="shared" si="1284"/>
        <v>-0.00920845217562451-0.000860914550399645i</v>
      </c>
      <c r="AA2487" t="str">
        <f t="shared" si="1285"/>
        <v>1.04612595019013-40.2917958214084i</v>
      </c>
      <c r="AB2487" t="str">
        <f t="shared" si="1286"/>
        <v>1.18004045451131-0.538848020254417i</v>
      </c>
      <c r="AC2487" t="str">
        <f t="shared" si="1287"/>
        <v>0.774416239872646-0.701504740239513i</v>
      </c>
      <c r="AD2487" t="str">
        <f t="shared" si="1288"/>
        <v>1.18319484398398+0.37598484695411i</v>
      </c>
      <c r="AE2487" t="str">
        <f t="shared" si="1289"/>
        <v>-0.0105717023097994-0.00448086813908007i</v>
      </c>
      <c r="AF2487" t="str">
        <f t="shared" si="1290"/>
        <v>-15.037214858347-0.639905651241483i</v>
      </c>
      <c r="AG2487" t="str">
        <f t="shared" si="1291"/>
        <v>1.05932048936735-0.171152577586997i</v>
      </c>
      <c r="AH2487" t="str">
        <f t="shared" si="1292"/>
        <v>0.132590375862407+0.0914150670874546i</v>
      </c>
      <c r="AI2487">
        <f t="shared" si="1293"/>
        <v>-15.860815596304507</v>
      </c>
      <c r="AJ2487">
        <f t="shared" si="1294"/>
        <v>34.584506699010866</v>
      </c>
      <c r="AK2487"/>
      <c r="AL2487"/>
      <c r="AM2487"/>
      <c r="AN2487"/>
    </row>
    <row r="2488" spans="1:40" x14ac:dyDescent="0.25">
      <c r="A2488"/>
      <c r="B2488">
        <f t="shared" si="1295"/>
        <v>554000</v>
      </c>
      <c r="C2488" s="186" t="str">
        <f t="shared" si="1263"/>
        <v>-2.49013680376553E-07+0.00442061829100512i</v>
      </c>
      <c r="D2488" s="158" t="str">
        <f t="shared" si="1264"/>
        <v>-5.95700786611084+0.0338914068977059i</v>
      </c>
      <c r="E2488" t="str">
        <f t="shared" si="1265"/>
        <v>2870</v>
      </c>
      <c r="F2488" t="str">
        <f t="shared" si="1266"/>
        <v>0.777000777000777</v>
      </c>
      <c r="G2488" t="str">
        <f t="shared" si="1261"/>
        <v>0.777000777000777</v>
      </c>
      <c r="H2488" t="str">
        <f t="shared" si="1267"/>
        <v>9.08040005257864+0.672657400729069i</v>
      </c>
      <c r="I2488" t="str">
        <f t="shared" si="1268"/>
        <v>2175.55291261093i</v>
      </c>
      <c r="J2488" t="str">
        <f t="shared" si="1262"/>
        <v>-4047.44494758348+470.521622170172i</v>
      </c>
      <c r="K2488" t="str">
        <f t="shared" si="1269"/>
        <v>0.0616534530412571-0.530345355569359i</v>
      </c>
      <c r="L2488" t="str">
        <f t="shared" si="1270"/>
        <v>0.0045487513498774-0.0328006531533771i</v>
      </c>
      <c r="M2488" t="str">
        <f t="shared" si="1271"/>
        <v>0.0662022043911345-0.563146008722736i</v>
      </c>
      <c r="N2488" t="str">
        <f t="shared" si="1272"/>
        <v>-2.45693998444731i</v>
      </c>
      <c r="O2488" t="str">
        <f t="shared" si="1273"/>
        <v>-0.774638747234676-0.632403993727659i</v>
      </c>
      <c r="P2488" t="str">
        <f t="shared" si="1274"/>
        <v>1.77463874723468+0.632403993727659i</v>
      </c>
      <c r="Q2488" t="str">
        <f t="shared" si="1275"/>
        <v>-1.77463874723468+1.82453599071965i</v>
      </c>
      <c r="R2488" t="str">
        <f t="shared" si="1276"/>
        <v>-0.30802938474748-0.673046666122813i</v>
      </c>
      <c r="S2488" t="str">
        <f t="shared" si="1277"/>
        <v>0.253612149765588i</v>
      </c>
      <c r="T2488" t="str">
        <f t="shared" si="1278"/>
        <v>0.170692811887969-0.0781199944567798i</v>
      </c>
      <c r="U2488" t="str">
        <f t="shared" si="1279"/>
        <v>0.00005-0.000435277713302417i</v>
      </c>
      <c r="V2488" t="str">
        <f t="shared" si="1280"/>
        <v>3.33333333333333E-06-0.000478805484632659i</v>
      </c>
      <c r="W2488" t="str">
        <f t="shared" si="1281"/>
        <v>0.0000144361722980092-0.000228662576297531i</v>
      </c>
      <c r="X2488" t="str">
        <f t="shared" si="1282"/>
        <v>0.0000154190462579489-0.000228533661327989i</v>
      </c>
      <c r="Y2488" t="str">
        <f t="shared" si="1283"/>
        <v>0.009+0.348088466017749i</v>
      </c>
      <c r="Z2488" t="str">
        <f t="shared" si="1284"/>
        <v>-0.00917533915570335-0.000858351730734985i</v>
      </c>
      <c r="AA2488" t="str">
        <f t="shared" si="1285"/>
        <v>1.04234989727276-40.219069451633i</v>
      </c>
      <c r="AB2488" t="str">
        <f t="shared" si="1286"/>
        <v>1.1791225036904-0.53964219367723i</v>
      </c>
      <c r="AC2488" t="str">
        <f t="shared" si="1287"/>
        <v>0.774163161483784-0.699743634552309i</v>
      </c>
      <c r="AD2488" t="str">
        <f t="shared" si="1288"/>
        <v>1.18501399109702+0.374034593551769i</v>
      </c>
      <c r="AE2488" t="str">
        <f t="shared" si="1289"/>
        <v>-0.0105518520318389-0.00444905306200643i</v>
      </c>
      <c r="AF2488" t="str">
        <f t="shared" si="1290"/>
        <v>-15.0374079186895-0.638765993831363i</v>
      </c>
      <c r="AG2488" t="str">
        <f t="shared" si="1291"/>
        <v>1.05892825147628-0.1711184320219i</v>
      </c>
      <c r="AH2488" t="str">
        <f t="shared" si="1292"/>
        <v>0.13246172015635+0.0909495347932927i</v>
      </c>
      <c r="AI2488">
        <f t="shared" si="1293"/>
        <v>-15.880786620123743</v>
      </c>
      <c r="AJ2488">
        <f t="shared" si="1294"/>
        <v>34.473879863465413</v>
      </c>
      <c r="AK2488"/>
      <c r="AL2488"/>
      <c r="AM2488"/>
      <c r="AN2488"/>
    </row>
    <row r="2489" spans="1:40" x14ac:dyDescent="0.25">
      <c r="A2489"/>
      <c r="B2489">
        <f t="shared" si="1295"/>
        <v>555000</v>
      </c>
      <c r="C2489" s="186" t="str">
        <f t="shared" si="1263"/>
        <v>-2.48117142203793E-07+0.00441265321305373i</v>
      </c>
      <c r="D2489" s="158" t="str">
        <f t="shared" si="1264"/>
        <v>-5.95700785923738+0.0338303413000786i</v>
      </c>
      <c r="E2489" t="str">
        <f t="shared" si="1265"/>
        <v>2870</v>
      </c>
      <c r="F2489" t="str">
        <f t="shared" si="1266"/>
        <v>0.777000777000777</v>
      </c>
      <c r="G2489" t="str">
        <f t="shared" si="1261"/>
        <v>0.777000777000777</v>
      </c>
      <c r="H2489" t="str">
        <f t="shared" si="1267"/>
        <v>9.08059208593918+0.67146070223796i</v>
      </c>
      <c r="I2489" t="str">
        <f t="shared" si="1268"/>
        <v>2179.47990342792i</v>
      </c>
      <c r="J2489" t="str">
        <f t="shared" si="1262"/>
        <v>-4062.07346303028+471.3709391777i</v>
      </c>
      <c r="K2489" t="str">
        <f t="shared" si="1269"/>
        <v>0.0614343200881123-0.529414736055996i</v>
      </c>
      <c r="L2489" t="str">
        <f t="shared" si="1270"/>
        <v>0.00453268214726267-0.0327437773180296i</v>
      </c>
      <c r="M2489" t="str">
        <f t="shared" si="1271"/>
        <v>0.065967002235375-0.562158513374026i</v>
      </c>
      <c r="N2489" t="str">
        <f t="shared" si="1272"/>
        <v>-2.46137489416653i</v>
      </c>
      <c r="O2489" t="str">
        <f t="shared" si="1273"/>
        <v>-0.777435774709823-0.62896233289549i</v>
      </c>
      <c r="P2489" t="str">
        <f t="shared" si="1274"/>
        <v>1.77743577470982+0.62896233289549i</v>
      </c>
      <c r="Q2489" t="str">
        <f t="shared" si="1275"/>
        <v>-1.77743577470982+1.83241256127104i</v>
      </c>
      <c r="R2489" t="str">
        <f t="shared" si="1276"/>
        <v>-0.30792622781448-0.671309893536014i</v>
      </c>
      <c r="S2489" t="str">
        <f t="shared" si="1277"/>
        <v>0.254069933429425i</v>
      </c>
      <c r="T2489" t="str">
        <f t="shared" si="1278"/>
        <v>0.170559659961209-0.0782347962019989i</v>
      </c>
      <c r="U2489" t="str">
        <f t="shared" si="1279"/>
        <v>0.00005-0.000434493429134304i</v>
      </c>
      <c r="V2489" t="str">
        <f t="shared" si="1280"/>
        <v>3.33333333333333E-06-0.000477942772047734i</v>
      </c>
      <c r="W2489" t="str">
        <f t="shared" si="1281"/>
        <v>0.0000144360336338054-0.000228252943947541i</v>
      </c>
      <c r="X2489" t="str">
        <f t="shared" si="1282"/>
        <v>0.00001541537531528-0.00022812427633987i</v>
      </c>
      <c r="Y2489" t="str">
        <f t="shared" si="1283"/>
        <v>0.009+0.348716784548467i</v>
      </c>
      <c r="Z2489" t="str">
        <f t="shared" si="1284"/>
        <v>-0.00914240492586967-0.000855803549295051i</v>
      </c>
      <c r="AA2489" t="str">
        <f t="shared" si="1285"/>
        <v>1.03859425728792-40.1466051447389i</v>
      </c>
      <c r="AB2489" t="str">
        <f t="shared" si="1286"/>
        <v>1.17820270846577-0.540435228367757i</v>
      </c>
      <c r="AC2489" t="str">
        <f t="shared" si="1287"/>
        <v>0.773912236148916-0.697987574962179i</v>
      </c>
      <c r="AD2489" t="str">
        <f t="shared" si="1288"/>
        <v>1.18682511323393+0.372075722378417i</v>
      </c>
      <c r="AE2489" t="str">
        <f t="shared" si="1289"/>
        <v>-0.0105320120375577-0.00441735606136706i</v>
      </c>
      <c r="AF2489" t="str">
        <f t="shared" si="1290"/>
        <v>-15.0375999451766-0.637630360937881i</v>
      </c>
      <c r="AG2489" t="str">
        <f t="shared" si="1291"/>
        <v>1.05853614882335-0.171083239827733i</v>
      </c>
      <c r="AH2489" t="str">
        <f t="shared" si="1292"/>
        <v>0.132332785572669+0.0904852287763806i</v>
      </c>
      <c r="AI2489">
        <f t="shared" si="1293"/>
        <v>-15.900746033916302</v>
      </c>
      <c r="AJ2489">
        <f t="shared" si="1294"/>
        <v>34.363161013920802</v>
      </c>
      <c r="AK2489"/>
      <c r="AL2489"/>
      <c r="AM2489"/>
      <c r="AN2489"/>
    </row>
    <row r="2490" spans="1:40" x14ac:dyDescent="0.25">
      <c r="A2490"/>
      <c r="B2490">
        <f t="shared" si="1295"/>
        <v>556000</v>
      </c>
      <c r="C2490" s="186" t="str">
        <f t="shared" si="1263"/>
        <v>-2.47225437115675E-07+0.00440471678646159i</v>
      </c>
      <c r="D2490" s="158" t="str">
        <f t="shared" si="1264"/>
        <v>-5.95700785240098+0.0337694953628722i</v>
      </c>
      <c r="E2490" t="str">
        <f t="shared" si="1265"/>
        <v>2870</v>
      </c>
      <c r="F2490" t="str">
        <f t="shared" si="1266"/>
        <v>0.777000777000777</v>
      </c>
      <c r="G2490" t="str">
        <f t="shared" si="1261"/>
        <v>0.777000777000777</v>
      </c>
      <c r="H2490" t="str">
        <f t="shared" si="1267"/>
        <v>9.0807830927604+0.670268226793577i</v>
      </c>
      <c r="I2490" t="str">
        <f t="shared" si="1268"/>
        <v>2183.40689424491i</v>
      </c>
      <c r="J2490" t="str">
        <f t="shared" si="1262"/>
        <v>-4076.72835992964+472.220256185227i</v>
      </c>
      <c r="K2490" t="str">
        <f t="shared" si="1269"/>
        <v>0.0612163483341603-0.528487332079445i</v>
      </c>
      <c r="L2490" t="str">
        <f t="shared" si="1270"/>
        <v>0.00451669740499845-0.0326870944013004i</v>
      </c>
      <c r="M2490" t="str">
        <f t="shared" si="1271"/>
        <v>0.0657330457391588-0.561174426480745i</v>
      </c>
      <c r="N2490" t="str">
        <f t="shared" si="1272"/>
        <v>-2.46580980388575i</v>
      </c>
      <c r="O2490" t="str">
        <f t="shared" si="1273"/>
        <v>-0.780217511273414-0.625508301385618i</v>
      </c>
      <c r="P2490" t="str">
        <f t="shared" si="1274"/>
        <v>1.78021751127341+0.625508301385618i</v>
      </c>
      <c r="Q2490" t="str">
        <f t="shared" si="1275"/>
        <v>-1.78021751127341+1.84030150250013i</v>
      </c>
      <c r="R2490" t="str">
        <f t="shared" si="1276"/>
        <v>-0.307822792205379-0.66957831884954i</v>
      </c>
      <c r="S2490" t="str">
        <f t="shared" si="1277"/>
        <v>0.254527717093262i</v>
      </c>
      <c r="T2490" t="str">
        <f t="shared" si="1278"/>
        <v>0.170426240911918-0.0783494325693087i</v>
      </c>
      <c r="U2490" t="str">
        <f t="shared" si="1279"/>
        <v>0.00005-0.000433711966132264i</v>
      </c>
      <c r="V2490" t="str">
        <f t="shared" si="1280"/>
        <v>3.33333333333333E-06-0.00047708316274549i</v>
      </c>
      <c r="W2490" t="str">
        <f t="shared" si="1281"/>
        <v>0.0000144358947229397-0.000227844789307559i</v>
      </c>
      <c r="X2490" t="str">
        <f t="shared" si="1282"/>
        <v>0.0000154117231676463-0.000227716368090131i</v>
      </c>
      <c r="Y2490" t="str">
        <f t="shared" si="1283"/>
        <v>0.009+0.349345103079185i</v>
      </c>
      <c r="Z2490" t="str">
        <f t="shared" si="1284"/>
        <v>-0.00910964820133795-0.000853269888221974i</v>
      </c>
      <c r="AA2490" t="str">
        <f t="shared" si="1285"/>
        <v>1.0348588833309-40.0744014868245i</v>
      </c>
      <c r="AB2490" t="str">
        <f t="shared" si="1286"/>
        <v>1.17728106799539-0.541227120650398i</v>
      </c>
      <c r="AC2490" t="str">
        <f t="shared" si="1287"/>
        <v>0.773663451263575-0.696236535215938i</v>
      </c>
      <c r="AD2490" t="str">
        <f t="shared" si="1288"/>
        <v>1.18862816945815+0.370108265093233i</v>
      </c>
      <c r="AE2490" t="str">
        <f t="shared" si="1289"/>
        <v>-0.0105121822279779-0.00438577671669792i</v>
      </c>
      <c r="AF2490" t="str">
        <f t="shared" si="1290"/>
        <v>-15.0377909451614-0.636498731430705i</v>
      </c>
      <c r="AG2490" t="str">
        <f t="shared" si="1291"/>
        <v>1.05814418525727-0.171047000612871i</v>
      </c>
      <c r="AH2490" t="str">
        <f t="shared" si="1292"/>
        <v>0.132203570762048+0.0900221440772136i</v>
      </c>
      <c r="AI2490">
        <f t="shared" si="1293"/>
        <v>-15.920694007501613</v>
      </c>
      <c r="AJ2490">
        <f t="shared" si="1294"/>
        <v>34.252350108850081</v>
      </c>
      <c r="AK2490"/>
      <c r="AL2490"/>
      <c r="AM2490"/>
      <c r="AN2490"/>
    </row>
    <row r="2491" spans="1:40" x14ac:dyDescent="0.25">
      <c r="A2491"/>
      <c r="B2491">
        <f t="shared" si="1295"/>
        <v>557000</v>
      </c>
      <c r="C2491" s="186" t="str">
        <f t="shared" si="1263"/>
        <v>-2.46338530435409E-07+0.00439680885691261i</v>
      </c>
      <c r="D2491" s="158" t="str">
        <f t="shared" si="1264"/>
        <v>-5.95700784560136+0.0337088679029967i</v>
      </c>
      <c r="E2491" t="str">
        <f t="shared" si="1265"/>
        <v>2870</v>
      </c>
      <c r="F2491" t="str">
        <f t="shared" si="1266"/>
        <v>0.777000777000777</v>
      </c>
      <c r="G2491" t="str">
        <f t="shared" si="1261"/>
        <v>0.777000777000777</v>
      </c>
      <c r="H2491" t="str">
        <f t="shared" si="1267"/>
        <v>9.08097308033053+0.66907995222909i</v>
      </c>
      <c r="I2491" t="str">
        <f t="shared" si="1268"/>
        <v>2187.33388506189i</v>
      </c>
      <c r="J2491" t="str">
        <f t="shared" si="1262"/>
        <v>-4091.40963828157+473.069573192754i</v>
      </c>
      <c r="K2491" t="str">
        <f t="shared" si="1269"/>
        <v>0.0609995296250594-0.527563127246233i</v>
      </c>
      <c r="L2491" t="str">
        <f t="shared" si="1270"/>
        <v>0.00450079653603113-0.0326306034451037i</v>
      </c>
      <c r="M2491" t="str">
        <f t="shared" si="1271"/>
        <v>0.0655003261610905-0.560193730691337i</v>
      </c>
      <c r="N2491" t="str">
        <f t="shared" si="1272"/>
        <v>-2.47024471360497i</v>
      </c>
      <c r="O2491" t="str">
        <f t="shared" si="1273"/>
        <v>-0.782983902213163-0.622041967133287i</v>
      </c>
      <c r="P2491" t="str">
        <f t="shared" si="1274"/>
        <v>1.78298390221316+0.622041967133287i</v>
      </c>
      <c r="Q2491" t="str">
        <f t="shared" si="1275"/>
        <v>-1.78298390221316+1.84820274647168i</v>
      </c>
      <c r="R2491" t="str">
        <f t="shared" si="1276"/>
        <v>-0.307719077328179-0.667851913589851i</v>
      </c>
      <c r="S2491" t="str">
        <f t="shared" si="1277"/>
        <v>0.254985500757099i</v>
      </c>
      <c r="T2491" t="str">
        <f t="shared" si="1278"/>
        <v>0.170292554618295-0.0784639030250382i</v>
      </c>
      <c r="U2491" t="str">
        <f t="shared" si="1279"/>
        <v>0.00005-0.000432933309101505i</v>
      </c>
      <c r="V2491" t="str">
        <f t="shared" si="1280"/>
        <v>3.33333333333333E-06-0.000476226640011655i</v>
      </c>
      <c r="W2491" t="str">
        <f t="shared" si="1281"/>
        <v>0.0000144357555654307-0.000227438104418327i</v>
      </c>
      <c r="X2491" t="str">
        <f t="shared" si="1282"/>
        <v>0.0000154080896784491-0.000227309928625328i</v>
      </c>
      <c r="Y2491" t="str">
        <f t="shared" si="1283"/>
        <v>0.009+0.349973421609903i</v>
      </c>
      <c r="Z2491" t="str">
        <f t="shared" si="1284"/>
        <v>-0.00907706770884122-0.000850750630852721i</v>
      </c>
      <c r="AA2491" t="str">
        <f t="shared" si="1285"/>
        <v>1.03114362981647-40.0024570741412i</v>
      </c>
      <c r="AB2491" t="str">
        <f t="shared" si="1286"/>
        <v>1.17635758143786-0.542017866838626i</v>
      </c>
      <c r="AC2491" t="str">
        <f t="shared" si="1287"/>
        <v>0.773416794340561-0.694490489235782i</v>
      </c>
      <c r="AD2491" t="str">
        <f t="shared" si="1288"/>
        <v>1.19042311894655+0.368132253552765i</v>
      </c>
      <c r="AE2491" t="str">
        <f t="shared" si="1289"/>
        <v>-0.0104923625059005-0.00435431461073219i</v>
      </c>
      <c r="AF2491" t="str">
        <f t="shared" si="1290"/>
        <v>-15.0379809259319-0.635371084326093i</v>
      </c>
      <c r="AG2491" t="str">
        <f t="shared" si="1291"/>
        <v>1.05775236462819-0.171009714004908i</v>
      </c>
      <c r="AH2491" t="str">
        <f t="shared" si="1292"/>
        <v>0.13207407438531+0.0895602757887551i</v>
      </c>
      <c r="AI2491">
        <f t="shared" si="1293"/>
        <v>-15.940630710314029</v>
      </c>
      <c r="AJ2491">
        <f t="shared" si="1294"/>
        <v>34.14144710711701</v>
      </c>
      <c r="AK2491"/>
      <c r="AL2491"/>
      <c r="AM2491"/>
      <c r="AN2491"/>
    </row>
    <row r="2492" spans="1:40" x14ac:dyDescent="0.25">
      <c r="A2492"/>
      <c r="B2492">
        <f t="shared" si="1295"/>
        <v>558000</v>
      </c>
      <c r="C2492" s="186" t="str">
        <f t="shared" si="1263"/>
        <v>-2.45456387796645E-07+0.00438892927119687i</v>
      </c>
      <c r="D2492" s="158" t="str">
        <f t="shared" si="1264"/>
        <v>-5.95700783883827+0.0336484577458427i</v>
      </c>
      <c r="E2492" t="str">
        <f t="shared" si="1265"/>
        <v>2870</v>
      </c>
      <c r="F2492" t="str">
        <f t="shared" si="1266"/>
        <v>0.777000777000777</v>
      </c>
      <c r="G2492" t="str">
        <f t="shared" si="1261"/>
        <v>0.777000777000777</v>
      </c>
      <c r="H2492" t="str">
        <f t="shared" si="1267"/>
        <v>9.0811620558734+0.667895856531446i</v>
      </c>
      <c r="I2492" t="str">
        <f t="shared" si="1268"/>
        <v>2191.26087587888i</v>
      </c>
      <c r="J2492" t="str">
        <f t="shared" si="1262"/>
        <v>-4106.11729808606+473.918890200281i</v>
      </c>
      <c r="K2492" t="str">
        <f t="shared" si="1269"/>
        <v>0.0607838558776073-0.526642105272353i</v>
      </c>
      <c r="L2492" t="str">
        <f t="shared" si="1270"/>
        <v>0.00448497895836515-0.0325743034975256i</v>
      </c>
      <c r="M2492" t="str">
        <f t="shared" si="1271"/>
        <v>0.0652688348359724-0.559216408769879i</v>
      </c>
      <c r="N2492" t="str">
        <f t="shared" si="1272"/>
        <v>-2.47467962332418i</v>
      </c>
      <c r="O2492" t="str">
        <f t="shared" si="1273"/>
        <v>-0.785734893118602-0.618563398315725i</v>
      </c>
      <c r="P2492" t="str">
        <f t="shared" si="1274"/>
        <v>1.7857348931186+0.618563398315725i</v>
      </c>
      <c r="Q2492" t="str">
        <f t="shared" si="1275"/>
        <v>-1.7857348931186+1.85611622500845i</v>
      </c>
      <c r="R2492" t="str">
        <f t="shared" si="1276"/>
        <v>-0.307615082588936-0.666130649487937i</v>
      </c>
      <c r="S2492" t="str">
        <f t="shared" si="1277"/>
        <v>0.255443284420936i</v>
      </c>
      <c r="T2492" t="str">
        <f t="shared" si="1278"/>
        <v>0.17015860095865-0.0785782070339353i</v>
      </c>
      <c r="U2492" t="str">
        <f t="shared" si="1279"/>
        <v>0.00005-0.000432157442956162i</v>
      </c>
      <c r="V2492" t="str">
        <f t="shared" si="1280"/>
        <v>3.33333333333333E-06-0.000475373187251777i</v>
      </c>
      <c r="W2492" t="str">
        <f t="shared" si="1281"/>
        <v>0.0000144356161612965-0.000227032881377652i</v>
      </c>
      <c r="X2492" t="str">
        <f t="shared" si="1282"/>
        <v>0.0000154044747123124-0.000226904950049042i</v>
      </c>
      <c r="Y2492" t="str">
        <f t="shared" si="1283"/>
        <v>0.009+0.350601740140621i</v>
      </c>
      <c r="Z2492" t="str">
        <f t="shared" si="1284"/>
        <v>-0.00904466218650874-0.000848245661704654i</v>
      </c>
      <c r="AA2492" t="str">
        <f t="shared" si="1285"/>
        <v>1.02744835246466-39.9307705130021i</v>
      </c>
      <c r="AB2492" t="str">
        <f t="shared" si="1286"/>
        <v>1.17543224795256-0.542807463234994i</v>
      </c>
      <c r="AC2492" t="str">
        <f t="shared" si="1287"/>
        <v>0.77317225300873-0.692749411117955i</v>
      </c>
      <c r="AD2492" t="str">
        <f t="shared" si="1288"/>
        <v>1.19220992099038+0.366147719810735i</v>
      </c>
      <c r="AE2492" t="str">
        <f t="shared" si="1289"/>
        <v>-0.0104725527758898-0.0043229693293699i</v>
      </c>
      <c r="AF2492" t="str">
        <f t="shared" si="1290"/>
        <v>-15.0381698947117-0.634247398785603i</v>
      </c>
      <c r="AG2492" t="str">
        <f t="shared" si="1291"/>
        <v>1.0573606907877-0.170971379650625i</v>
      </c>
      <c r="AH2492" t="str">
        <f t="shared" si="1292"/>
        <v>0.131944295113424+0.0890996190560414i</v>
      </c>
      <c r="AI2492">
        <f t="shared" si="1293"/>
        <v>-15.960556311405888</v>
      </c>
      <c r="AJ2492">
        <f t="shared" si="1294"/>
        <v>34.030451967984767</v>
      </c>
      <c r="AK2492"/>
      <c r="AL2492"/>
      <c r="AM2492"/>
      <c r="AN2492"/>
    </row>
    <row r="2493" spans="1:40" x14ac:dyDescent="0.25">
      <c r="A2493"/>
      <c r="B2493">
        <f t="shared" si="1295"/>
        <v>559000</v>
      </c>
      <c r="C2493" s="186" t="str">
        <f t="shared" si="1263"/>
        <v>-2.44578975140148E-07+0.00438107787720077i</v>
      </c>
      <c r="D2493" s="158" t="str">
        <f t="shared" si="1264"/>
        <v>-5.95700783211143+0.0335882637252059i</v>
      </c>
      <c r="E2493" t="str">
        <f t="shared" si="1265"/>
        <v>2870</v>
      </c>
      <c r="F2493" t="str">
        <f t="shared" si="1266"/>
        <v>0.777000777000777</v>
      </c>
      <c r="G2493" t="str">
        <f t="shared" si="1261"/>
        <v>0.777000777000777</v>
      </c>
      <c r="H2493" t="str">
        <f t="shared" si="1267"/>
        <v>9.08135002654903+0.666715917840091i</v>
      </c>
      <c r="I2493" t="str">
        <f t="shared" si="1268"/>
        <v>2195.18786669587i</v>
      </c>
      <c r="J2493" t="str">
        <f t="shared" si="1262"/>
        <v>-4120.85133934312+474.768207207809i</v>
      </c>
      <c r="K2493" t="str">
        <f t="shared" si="1269"/>
        <v>0.0605693190789985-0.525724249982353i</v>
      </c>
      <c r="L2493" t="str">
        <f t="shared" si="1270"/>
        <v>0.00446924409501107-0.0325181936127755i</v>
      </c>
      <c r="M2493" t="str">
        <f t="shared" si="1271"/>
        <v>0.0650385631740096-0.558242443595129i</v>
      </c>
      <c r="N2493" t="str">
        <f t="shared" si="1272"/>
        <v>-2.4791145330434i</v>
      </c>
      <c r="O2493" t="str">
        <f t="shared" si="1273"/>
        <v>-0.788470429882178-0.615072663350773i</v>
      </c>
      <c r="P2493" t="str">
        <f t="shared" si="1274"/>
        <v>1.78847042988218+0.615072663350773i</v>
      </c>
      <c r="Q2493" t="str">
        <f t="shared" si="1275"/>
        <v>-1.78847042988218+1.86404186969263i</v>
      </c>
      <c r="R2493" t="str">
        <f t="shared" si="1276"/>
        <v>-0.307510807391744-0.664414498477479i</v>
      </c>
      <c r="S2493" t="str">
        <f t="shared" si="1277"/>
        <v>0.255901068084771i</v>
      </c>
      <c r="T2493" t="str">
        <f t="shared" si="1278"/>
        <v>0.170024379811394-0.0786923440591576i</v>
      </c>
      <c r="U2493" t="str">
        <f t="shared" si="1279"/>
        <v>0.00005-0.000431384352718315i</v>
      </c>
      <c r="V2493" t="str">
        <f t="shared" si="1280"/>
        <v>3.33333333333333E-06-0.000474522787990148i</v>
      </c>
      <c r="W2493" t="str">
        <f t="shared" si="1281"/>
        <v>0.0000144354765105556-0.000226629112339879i</v>
      </c>
      <c r="X2493" t="str">
        <f t="shared" si="1282"/>
        <v>0.0000154008781350704-0.000226501424521342i</v>
      </c>
      <c r="Y2493" t="str">
        <f t="shared" si="1283"/>
        <v>0.009+0.351230058671339i</v>
      </c>
      <c r="Z2493" t="str">
        <f t="shared" si="1284"/>
        <v>-0.00901243038374274-0.000845754866461264i</v>
      </c>
      <c r="AA2493" t="str">
        <f t="shared" si="1285"/>
        <v>1.02377290828676-39.8593404196916i</v>
      </c>
      <c r="AB2493" t="str">
        <f t="shared" si="1286"/>
        <v>1.17450506669958-0.543595906131067i</v>
      </c>
      <c r="AC2493" t="str">
        <f t="shared" si="1287"/>
        <v>0.77292981501182-0.691013275131272i</v>
      </c>
      <c r="AD2493" t="str">
        <f t="shared" si="1288"/>
        <v>1.19398853499627+0.364154696117639i</v>
      </c>
      <c r="AE2493" t="str">
        <f t="shared" si="1289"/>
        <v>-0.0104527529442547-0.00429174046164527i</v>
      </c>
      <c r="AF2493" t="str">
        <f t="shared" si="1290"/>
        <v>-15.0383578586605-0.633127654114885i</v>
      </c>
      <c r="AG2493" t="str">
        <f t="shared" si="1291"/>
        <v>1.05696916758876-0.170931997215959i</v>
      </c>
      <c r="AH2493" t="str">
        <f t="shared" si="1292"/>
        <v>0.131814231627471+0.0886401690757509i</v>
      </c>
      <c r="AI2493">
        <f t="shared" si="1293"/>
        <v>-15.980470979453647</v>
      </c>
      <c r="AJ2493">
        <f t="shared" si="1294"/>
        <v>33.919364651121306</v>
      </c>
      <c r="AK2493"/>
      <c r="AL2493"/>
      <c r="AM2493"/>
      <c r="AN2493"/>
    </row>
    <row r="2494" spans="1:40" x14ac:dyDescent="0.25">
      <c r="A2494"/>
      <c r="B2494">
        <f t="shared" si="1295"/>
        <v>560000</v>
      </c>
      <c r="C2494" s="186" t="str">
        <f t="shared" si="1263"/>
        <v>-2.43706258710519E-07+0.00437325452389726i</v>
      </c>
      <c r="D2494" s="158" t="str">
        <f t="shared" si="1264"/>
        <v>-5.95700782542061+0.0335282846832123i</v>
      </c>
      <c r="E2494" t="str">
        <f t="shared" si="1265"/>
        <v>2870</v>
      </c>
      <c r="F2494" t="str">
        <f t="shared" si="1266"/>
        <v>0.777000777000777</v>
      </c>
      <c r="G2494" t="str">
        <f t="shared" si="1261"/>
        <v>0.777000777000777</v>
      </c>
      <c r="H2494" t="str">
        <f t="shared" si="1267"/>
        <v>9.08153699945445+0.665540114445623i</v>
      </c>
      <c r="I2494" t="str">
        <f t="shared" si="1268"/>
        <v>2199.11485751285i</v>
      </c>
      <c r="J2494" t="str">
        <f t="shared" si="1262"/>
        <v>-4135.61176205274+475.617524215336i</v>
      </c>
      <c r="K2494" t="str">
        <f t="shared" si="1269"/>
        <v>0.0603559112860944-0.524809545308455i</v>
      </c>
      <c r="L2494" t="str">
        <f t="shared" si="1270"/>
        <v>0.00445359137393438-0.0324622728511386i</v>
      </c>
      <c r="M2494" t="str">
        <f t="shared" si="1271"/>
        <v>0.0648095026600288-0.557271818159594i</v>
      </c>
      <c r="N2494" t="str">
        <f t="shared" si="1272"/>
        <v>-2.48354944276262i</v>
      </c>
      <c r="O2494" t="str">
        <f t="shared" si="1273"/>
        <v>-0.791190458700273-0.611569830895582i</v>
      </c>
      <c r="P2494" t="str">
        <f t="shared" si="1274"/>
        <v>1.79119045870027+0.611569830895582i</v>
      </c>
      <c r="Q2494" t="str">
        <f t="shared" si="1275"/>
        <v>-1.79119045870027+1.87197961186704i</v>
      </c>
      <c r="R2494" t="str">
        <f t="shared" si="1276"/>
        <v>-0.307406251138732-0.662703432693084i</v>
      </c>
      <c r="S2494" t="str">
        <f t="shared" si="1277"/>
        <v>0.256358851748608i</v>
      </c>
      <c r="T2494" t="str">
        <f t="shared" si="1278"/>
        <v>0.16988989105506-0.0788063135622696i</v>
      </c>
      <c r="U2494" t="str">
        <f t="shared" si="1279"/>
        <v>0.00005-0.000430614023517032i</v>
      </c>
      <c r="V2494" t="str">
        <f t="shared" si="1280"/>
        <v>3.33333333333333E-06-0.000473675425868736i</v>
      </c>
      <c r="W2494" t="str">
        <f t="shared" si="1281"/>
        <v>0.0000144353366132263-0.000226226789515393i</v>
      </c>
      <c r="X2494" t="str">
        <f t="shared" si="1282"/>
        <v>0.0000153972998137539-0.000226099344258292i</v>
      </c>
      <c r="Y2494" t="str">
        <f t="shared" si="1283"/>
        <v>0.009+0.351858377202057i</v>
      </c>
      <c r="Z2494" t="str">
        <f t="shared" si="1284"/>
        <v>-0.00898037106109826-0.000843278131958126i</v>
      </c>
      <c r="AA2494" t="str">
        <f t="shared" si="1285"/>
        <v>1.02011715557146-39.7881654203773i</v>
      </c>
      <c r="AB2494" t="str">
        <f t="shared" si="1286"/>
        <v>1.17357603683984-0.544383191807408i</v>
      </c>
      <c r="AC2494" t="str">
        <f t="shared" si="1287"/>
        <v>0.77268946820728-0.689282055715786i</v>
      </c>
      <c r="AD2494" t="str">
        <f t="shared" si="1288"/>
        <v>1.19575892048718+0.362153214920509i</v>
      </c>
      <c r="AE2494" t="str">
        <f t="shared" si="1289"/>
        <v>-0.0104329629190324-0.00426062759969653i</v>
      </c>
      <c r="AF2494" t="str">
        <f t="shared" si="1290"/>
        <v>-15.0385448248751-0.632011829762411i</v>
      </c>
      <c r="AG2494" t="str">
        <f t="shared" si="1291"/>
        <v>1.05657779888561-0.170891566385975i</v>
      </c>
      <c r="AH2494" t="str">
        <f t="shared" si="1292"/>
        <v>0.131683882618645+0.0881819210958185i</v>
      </c>
      <c r="AI2494">
        <f t="shared" si="1293"/>
        <v>-16.000374882761154</v>
      </c>
      <c r="AJ2494">
        <f t="shared" si="1294"/>
        <v>33.808185116610098</v>
      </c>
      <c r="AK2494"/>
      <c r="AL2494"/>
      <c r="AM2494"/>
      <c r="AN2494"/>
    </row>
    <row r="2495" spans="1:40" x14ac:dyDescent="0.25">
      <c r="A2495"/>
      <c r="B2495">
        <f t="shared" si="1295"/>
        <v>561000</v>
      </c>
      <c r="C2495" s="186" t="str">
        <f t="shared" si="1263"/>
        <v>-2.42838205052933E-07+0.00436545906133611i</v>
      </c>
      <c r="D2495" s="158" t="str">
        <f t="shared" si="1264"/>
        <v>-5.95700781876553+0.0334685194702435i</v>
      </c>
      <c r="E2495" t="str">
        <f t="shared" si="1265"/>
        <v>2870</v>
      </c>
      <c r="F2495" t="str">
        <f t="shared" si="1266"/>
        <v>0.777000777000777</v>
      </c>
      <c r="G2495" t="str">
        <f t="shared" si="1261"/>
        <v>0.777000777000777</v>
      </c>
      <c r="H2495" t="str">
        <f t="shared" si="1267"/>
        <v>9.08172298162422+0.664368424788507i</v>
      </c>
      <c r="I2495" t="str">
        <f t="shared" si="1268"/>
        <v>2203.04184832984i</v>
      </c>
      <c r="J2495" t="str">
        <f t="shared" si="1262"/>
        <v>-4150.39856621492+476.466841222863i</v>
      </c>
      <c r="K2495" t="str">
        <f t="shared" si="1269"/>
        <v>0.0601436246247018-0.523897975289687i</v>
      </c>
      <c r="L2495" t="str">
        <f t="shared" si="1270"/>
        <v>0.00443802022800486-0.0324065402789291i</v>
      </c>
      <c r="M2495" t="str">
        <f t="shared" si="1271"/>
        <v>0.0645816448527067-0.556304515568616i</v>
      </c>
      <c r="N2495" t="str">
        <f t="shared" si="1272"/>
        <v>-2.48798435248184i</v>
      </c>
      <c r="O2495" t="str">
        <f t="shared" si="1273"/>
        <v>-0.793894926074296-0.608054969845233i</v>
      </c>
      <c r="P2495" t="str">
        <f t="shared" si="1274"/>
        <v>1.7938949260743+0.608054969845233i</v>
      </c>
      <c r="Q2495" t="str">
        <f t="shared" si="1275"/>
        <v>-1.7938949260743+1.87992938263661i</v>
      </c>
      <c r="R2495" t="str">
        <f t="shared" si="1276"/>
        <v>-0.307301413230066-0.660997424468482i</v>
      </c>
      <c r="S2495" t="str">
        <f t="shared" si="1277"/>
        <v>0.256816635412445i</v>
      </c>
      <c r="T2495" t="str">
        <f t="shared" si="1278"/>
        <v>0.169755134568287-0.078920115003235i</v>
      </c>
      <c r="U2495" t="str">
        <f t="shared" si="1279"/>
        <v>0.0000500000000000002-0.000429846440587413i</v>
      </c>
      <c r="V2495" t="str">
        <f t="shared" si="1280"/>
        <v>3.33333333333333E-06-0.000472831084646153i</v>
      </c>
      <c r="W2495" t="str">
        <f t="shared" si="1281"/>
        <v>0.000014435196469327-0.000225825905170125i</v>
      </c>
      <c r="X2495" t="str">
        <f t="shared" si="1282"/>
        <v>0.0000153937396165782-0.000225698701531459i</v>
      </c>
      <c r="Y2495" t="str">
        <f t="shared" si="1283"/>
        <v>0.009+0.352486695732775i</v>
      </c>
      <c r="Z2495" t="str">
        <f t="shared" si="1284"/>
        <v>-0.00894848299016428-0.000840815346169071i</v>
      </c>
      <c r="AA2495" t="str">
        <f t="shared" si="1285"/>
        <v>1.0164809538712-39.7172441510211i</v>
      </c>
      <c r="AB2495" t="str">
        <f t="shared" si="1286"/>
        <v>1.172645157535-0.54516931653352i</v>
      </c>
      <c r="AC2495" t="str">
        <f t="shared" si="1287"/>
        <v>0.772451200565118-0.687555727481352i</v>
      </c>
      <c r="AD2495" t="str">
        <f t="shared" si="1288"/>
        <v>1.1975210371034+0.360143308862497i</v>
      </c>
      <c r="AE2495" t="str">
        <f t="shared" si="1289"/>
        <v>-0.010413182609972-0.00422963033873438i</v>
      </c>
      <c r="AF2495" t="str">
        <f t="shared" si="1290"/>
        <v>-15.0387308003898-0.630899905318263i</v>
      </c>
      <c r="AG2495" t="str">
        <f t="shared" si="1291"/>
        <v>1.05618658853376-0.170850086864839i</v>
      </c>
      <c r="AH2495" t="str">
        <f t="shared" si="1292"/>
        <v>0.131553246788247+0.0877248704150185i</v>
      </c>
      <c r="AI2495">
        <f t="shared" si="1293"/>
        <v>-16.020268189264385</v>
      </c>
      <c r="AJ2495">
        <f t="shared" si="1294"/>
        <v>33.696913324951751</v>
      </c>
      <c r="AK2495"/>
      <c r="AL2495"/>
      <c r="AM2495"/>
      <c r="AN2495"/>
    </row>
    <row r="2496" spans="1:40" x14ac:dyDescent="0.25">
      <c r="A2496"/>
      <c r="B2496">
        <f t="shared" si="1295"/>
        <v>562000</v>
      </c>
      <c r="C2496" s="186" t="str">
        <f t="shared" si="1263"/>
        <v>-2.41974781009944E-07+0.00435769134063434i</v>
      </c>
      <c r="D2496" s="158" t="str">
        <f t="shared" si="1264"/>
        <v>-5.95700781214595+0.0334089669448633i</v>
      </c>
      <c r="E2496" t="str">
        <f t="shared" si="1265"/>
        <v>2870</v>
      </c>
      <c r="F2496" t="str">
        <f t="shared" si="1266"/>
        <v>0.777000777000777</v>
      </c>
      <c r="G2496" t="str">
        <f t="shared" si="1261"/>
        <v>0.777000777000777</v>
      </c>
      <c r="H2496" t="str">
        <f t="shared" si="1267"/>
        <v>9.08190798003118+0.66320082745782i</v>
      </c>
      <c r="I2496" t="str">
        <f t="shared" si="1268"/>
        <v>2206.96883914683i</v>
      </c>
      <c r="J2496" t="str">
        <f t="shared" si="1262"/>
        <v>-4165.21175182967+477.316158230391i</v>
      </c>
      <c r="K2496" t="str">
        <f t="shared" si="1269"/>
        <v>0.059932451288857-0.522989524070992i</v>
      </c>
      <c r="L2496" t="str">
        <f t="shared" si="1270"/>
        <v>0.00442253009494655-0.0323509949684425i</v>
      </c>
      <c r="M2496" t="str">
        <f t="shared" si="1271"/>
        <v>0.0643549813838036-0.555340519039434i</v>
      </c>
      <c r="N2496" t="str">
        <f t="shared" si="1272"/>
        <v>-2.49241926220106i</v>
      </c>
      <c r="O2496" t="str">
        <f t="shared" si="1273"/>
        <v>-0.796583778811721-0.604528149331393i</v>
      </c>
      <c r="P2496" t="str">
        <f t="shared" si="1274"/>
        <v>1.79658377881172+0.604528149331393i</v>
      </c>
      <c r="Q2496" t="str">
        <f t="shared" si="1275"/>
        <v>-1.79658377881172+1.88789111286967i</v>
      </c>
      <c r="R2496" t="str">
        <f t="shared" si="1276"/>
        <v>-0.307196293063922-0.65929644633478i</v>
      </c>
      <c r="S2496" t="str">
        <f t="shared" si="1277"/>
        <v>0.257274419076282i</v>
      </c>
      <c r="T2496" t="str">
        <f t="shared" si="1278"/>
        <v>0.169620110229838-0.0790337478404078i</v>
      </c>
      <c r="U2496" t="str">
        <f t="shared" si="1279"/>
        <v>0.0000500000000000002-0.000429081589269642i</v>
      </c>
      <c r="V2496" t="str">
        <f t="shared" si="1280"/>
        <v>3.33333333333333E-06-0.000471989748196605i</v>
      </c>
      <c r="W2496" t="str">
        <f t="shared" si="1281"/>
        <v>0.0000144350560788763-0.000225426451625047i</v>
      </c>
      <c r="X2496" t="str">
        <f t="shared" si="1282"/>
        <v>0.0000153901974129303-0.000225299488667399i</v>
      </c>
      <c r="Y2496" t="str">
        <f t="shared" si="1283"/>
        <v>0.009+0.353115014263493i</v>
      </c>
      <c r="Z2496" t="str">
        <f t="shared" si="1284"/>
        <v>-0.00891676495344531-0.000838366398192502i</v>
      </c>
      <c r="AA2496" t="str">
        <f t="shared" si="1285"/>
        <v>1.01286416398863-39.6465752572926i</v>
      </c>
      <c r="AB2496" t="str">
        <f t="shared" si="1286"/>
        <v>1.17171242794756-0.545954276567787i</v>
      </c>
      <c r="AC2496" t="str">
        <f t="shared" si="1287"/>
        <v>0.772215000166783-0.685834265206281i</v>
      </c>
      <c r="AD2496" t="str">
        <f t="shared" si="1288"/>
        <v>1.19927484460347+0.358125010782595i</v>
      </c>
      <c r="AE2496" t="str">
        <f t="shared" si="1289"/>
        <v>-0.0103934119285163-0.00419874827701155i</v>
      </c>
      <c r="AF2496" t="str">
        <f t="shared" si="1290"/>
        <v>-15.0389157921771-0.629791860512957i</v>
      </c>
      <c r="AG2496" t="str">
        <f t="shared" si="1291"/>
        <v>1.05579554038987-0.170807558375781i</v>
      </c>
      <c r="AH2496" t="str">
        <f t="shared" si="1292"/>
        <v>0.131422322847652+0.0872690123825686i</v>
      </c>
      <c r="AI2496">
        <f t="shared" si="1293"/>
        <v>-16.040151066536826</v>
      </c>
      <c r="AJ2496">
        <f t="shared" si="1294"/>
        <v>33.585549237076471</v>
      </c>
      <c r="AK2496"/>
      <c r="AL2496"/>
      <c r="AM2496"/>
      <c r="AN2496"/>
    </row>
    <row r="2497" spans="1:40" x14ac:dyDescent="0.25">
      <c r="A2497"/>
      <c r="B2497">
        <f t="shared" si="1295"/>
        <v>563000</v>
      </c>
      <c r="C2497" s="186" t="str">
        <f t="shared" si="1263"/>
        <v>-2.41115953718317E-07+0.00434995121396679i</v>
      </c>
      <c r="D2497" s="158" t="str">
        <f t="shared" si="1264"/>
        <v>-5.95700780556161+0.0333496259737454i</v>
      </c>
      <c r="E2497" t="str">
        <f t="shared" si="1265"/>
        <v>2870</v>
      </c>
      <c r="F2497" t="str">
        <f t="shared" si="1266"/>
        <v>0.777000777000777</v>
      </c>
      <c r="G2497" t="str">
        <f t="shared" si="1261"/>
        <v>0.777000777000777</v>
      </c>
      <c r="H2497" t="str">
        <f t="shared" si="1267"/>
        <v>9.082092001587+0.662037301189939i</v>
      </c>
      <c r="I2497" t="str">
        <f t="shared" si="1268"/>
        <v>2210.89582996382i</v>
      </c>
      <c r="J2497" t="str">
        <f t="shared" si="1262"/>
        <v>-4180.05131889699+478.165475237918i</v>
      </c>
      <c r="K2497" t="str">
        <f t="shared" si="1269"/>
        <v>0.0597223835401225-0.522084175902386i</v>
      </c>
      <c r="L2497" t="str">
        <f t="shared" si="1270"/>
        <v>0.00440712041728832-0.0322956359979104i</v>
      </c>
      <c r="M2497" t="str">
        <f t="shared" si="1271"/>
        <v>0.0641295039574108-0.554379811900296i</v>
      </c>
      <c r="N2497" t="str">
        <f t="shared" si="1272"/>
        <v>-2.49685417192028i</v>
      </c>
      <c r="O2497" t="str">
        <f t="shared" si="1273"/>
        <v>-0.79925696402714-0.600989438720947i</v>
      </c>
      <c r="P2497" t="str">
        <f t="shared" si="1274"/>
        <v>1.79925696402714+0.600989438720947i</v>
      </c>
      <c r="Q2497" t="str">
        <f t="shared" si="1275"/>
        <v>-1.79925696402714+1.89586473319933i</v>
      </c>
      <c r="R2497" t="str">
        <f t="shared" si="1276"/>
        <v>-0.307090890036509-0.657600471018719i</v>
      </c>
      <c r="S2497" t="str">
        <f t="shared" si="1277"/>
        <v>0.257732202740119i</v>
      </c>
      <c r="T2497" t="str">
        <f t="shared" si="1278"/>
        <v>0.169484817918594-0.0791472115305331i</v>
      </c>
      <c r="U2497" t="str">
        <f t="shared" si="1279"/>
        <v>0.0000500000000000002-0.000428319455008061i</v>
      </c>
      <c r="V2497" t="str">
        <f t="shared" si="1280"/>
        <v>3.33333333333333E-06-0.000471151400508868i</v>
      </c>
      <c r="W2497" t="str">
        <f t="shared" si="1281"/>
        <v>0.0000144349154418926-0.000225028421255687i</v>
      </c>
      <c r="X2497" t="str">
        <f t="shared" si="1282"/>
        <v>0.0000153866730733561-0.000224901698047187i</v>
      </c>
      <c r="Y2497" t="str">
        <f t="shared" si="1283"/>
        <v>0.009+0.353743332794211i</v>
      </c>
      <c r="Z2497" t="str">
        <f t="shared" si="1284"/>
        <v>-0.00888521574424585-0.000835931178237931i</v>
      </c>
      <c r="AA2497" t="str">
        <f t="shared" si="1285"/>
        <v>1.00926664796331-39.5761573944827i</v>
      </c>
      <c r="AB2497" t="str">
        <f t="shared" si="1286"/>
        <v>1.17077784724085-0.546738068157478i</v>
      </c>
      <c r="AC2497" t="str">
        <f t="shared" si="1287"/>
        <v>0.771980855204007-0.684117643835988i</v>
      </c>
      <c r="AD2497" t="str">
        <f t="shared" si="1288"/>
        <v>1.20102030286523+0.356098353715287i</v>
      </c>
      <c r="AE2497" t="str">
        <f t="shared" si="1289"/>
        <v>-0.0103736507877872-0.0041679810157929i</v>
      </c>
      <c r="AF2497" t="str">
        <f t="shared" si="1290"/>
        <v>-15.0390998071486-0.628687675216194i</v>
      </c>
      <c r="AG2497" t="str">
        <f t="shared" si="1291"/>
        <v>1.05540465831173-0.170763980661078i</v>
      </c>
      <c r="AH2497" t="str">
        <f t="shared" si="1292"/>
        <v>0.13129110951833+0.0868143423977436i</v>
      </c>
      <c r="AI2497">
        <f t="shared" si="1293"/>
        <v>-16.060023681792288</v>
      </c>
      <c r="AJ2497">
        <f t="shared" si="1294"/>
        <v>33.474092814347436</v>
      </c>
      <c r="AK2497"/>
      <c r="AL2497"/>
      <c r="AM2497"/>
      <c r="AN2497"/>
    </row>
    <row r="2498" spans="1:40" x14ac:dyDescent="0.25">
      <c r="A2498"/>
      <c r="B2498">
        <f t="shared" si="1295"/>
        <v>564000</v>
      </c>
      <c r="C2498" s="186" t="str">
        <f t="shared" si="1263"/>
        <v>-2.40261690605897E-07+0.00434223853455667i</v>
      </c>
      <c r="D2498" s="158" t="str">
        <f t="shared" si="1264"/>
        <v>-5.95700779901226+0.0332904954316011i</v>
      </c>
      <c r="E2498" t="str">
        <f t="shared" si="1265"/>
        <v>2870</v>
      </c>
      <c r="F2498" t="str">
        <f t="shared" si="1266"/>
        <v>0.777000777000777</v>
      </c>
      <c r="G2498" t="str">
        <f t="shared" si="1261"/>
        <v>0.777000777000777</v>
      </c>
      <c r="H2498" t="str">
        <f t="shared" si="1267"/>
        <v>9.08227505314293+0.660877824867323i</v>
      </c>
      <c r="I2498" t="str">
        <f t="shared" si="1268"/>
        <v>2214.8228207808i</v>
      </c>
      <c r="J2498" t="str">
        <f t="shared" si="1262"/>
        <v>-4194.91726741686+479.014792245446i</v>
      </c>
      <c r="K2498" t="str">
        <f t="shared" si="1269"/>
        <v>0.0595134137068903-0.521181915138093i</v>
      </c>
      <c r="L2498" t="str">
        <f t="shared" si="1270"/>
        <v>0.00439179064231499-0.0322404624514535i</v>
      </c>
      <c r="M2498" t="str">
        <f t="shared" si="1271"/>
        <v>0.0639052043492053-0.553422377589546i</v>
      </c>
      <c r="N2498" t="str">
        <f t="shared" si="1272"/>
        <v>-2.5012890816395i</v>
      </c>
      <c r="O2498" t="str">
        <f t="shared" si="1273"/>
        <v>-0.801914429143297-0.597438907614645i</v>
      </c>
      <c r="P2498" t="str">
        <f t="shared" si="1274"/>
        <v>1.8019144291433+0.597438907614645i</v>
      </c>
      <c r="Q2498" t="str">
        <f t="shared" si="1275"/>
        <v>-1.8019144291433+1.90385017402485i</v>
      </c>
      <c r="R2498" t="str">
        <f t="shared" si="1276"/>
        <v>-0.306985203542039-0.655909471440954i</v>
      </c>
      <c r="S2498" t="str">
        <f t="shared" si="1277"/>
        <v>0.258189986403956i</v>
      </c>
      <c r="T2498" t="str">
        <f t="shared" si="1278"/>
        <v>0.169349257513566-0.0792605055287347i</v>
      </c>
      <c r="U2498" t="str">
        <f t="shared" si="1279"/>
        <v>0.0000499999999999998-0.000427560023350245i</v>
      </c>
      <c r="V2498" t="str">
        <f t="shared" si="1280"/>
        <v>3.33333333333333E-06-0.00047031602568527i</v>
      </c>
      <c r="W2498" t="str">
        <f t="shared" si="1281"/>
        <v>0.0000144347745583943-0.000224631806491654i</v>
      </c>
      <c r="X2498" t="str">
        <f t="shared" si="1282"/>
        <v>0.000015383166469548-0.000224505322105931i</v>
      </c>
      <c r="Y2498" t="str">
        <f t="shared" si="1283"/>
        <v>0.009+0.354371651324929i</v>
      </c>
      <c r="Z2498" t="str">
        <f t="shared" si="1284"/>
        <v>-0.00885383416655556-0.000833509577612683i</v>
      </c>
      <c r="AA2498" t="str">
        <f t="shared" si="1285"/>
        <v>1.00568826905852-39.5059892274182i</v>
      </c>
      <c r="AB2498" t="str">
        <f t="shared" si="1286"/>
        <v>1.1698414145791-0.547520687538663i</v>
      </c>
      <c r="AC2498" t="str">
        <f t="shared" si="1287"/>
        <v>0.771748753977731-0.682405838481659i</v>
      </c>
      <c r="AD2498" t="str">
        <f t="shared" si="1288"/>
        <v>1.20275737188672+0.354063370890233i</v>
      </c>
      <c r="AE2498" t="str">
        <f t="shared" si="1289"/>
        <v>-0.0103538991025684-0.00413732815932562i</v>
      </c>
      <c r="AF2498" t="str">
        <f t="shared" si="1290"/>
        <v>-15.0392828521552-0.627587329435722i</v>
      </c>
      <c r="AG2498" t="str">
        <f t="shared" si="1291"/>
        <v>1.05501394615823-0.170719353482016i</v>
      </c>
      <c r="AH2498" t="str">
        <f t="shared" si="1292"/>
        <v>0.131159605531811+0.0863608559094769i</v>
      </c>
      <c r="AI2498">
        <f t="shared" si="1293"/>
        <v>-16.079886201890726</v>
      </c>
      <c r="AJ2498">
        <f t="shared" si="1294"/>
        <v>33.362544018570787</v>
      </c>
      <c r="AK2498"/>
      <c r="AL2498"/>
      <c r="AM2498"/>
      <c r="AN2498"/>
    </row>
    <row r="2499" spans="1:40" x14ac:dyDescent="0.25">
      <c r="A2499"/>
      <c r="B2499">
        <f t="shared" si="1295"/>
        <v>565000</v>
      </c>
      <c r="C2499" s="186" t="str">
        <f t="shared" si="1263"/>
        <v>-2.39411959388521E-07+0.00433455315666633i</v>
      </c>
      <c r="D2499" s="158" t="str">
        <f t="shared" si="1264"/>
        <v>-5.95700779249765+0.0332315742011085i</v>
      </c>
      <c r="E2499" t="str">
        <f t="shared" si="1265"/>
        <v>2870</v>
      </c>
      <c r="F2499" t="str">
        <f t="shared" si="1266"/>
        <v>0.777000777000777</v>
      </c>
      <c r="G2499" t="str">
        <f t="shared" si="1261"/>
        <v>0.777000777000777</v>
      </c>
      <c r="H2499" t="str">
        <f t="shared" si="1267"/>
        <v>9.08245714149038+0.659722377517237i</v>
      </c>
      <c r="I2499" t="str">
        <f t="shared" si="1268"/>
        <v>2218.74981159779i</v>
      </c>
      <c r="J2499" t="str">
        <f t="shared" si="1262"/>
        <v>-4209.8095973893+479.864109252973i</v>
      </c>
      <c r="K2499" t="str">
        <f t="shared" si="1269"/>
        <v>0.0593055341836924-0.52028272623571i</v>
      </c>
      <c r="L2499" t="str">
        <f t="shared" si="1270"/>
        <v>0.00437654022201906-0.0321854734190365i</v>
      </c>
      <c r="M2499" t="str">
        <f t="shared" si="1271"/>
        <v>0.0636820744057115-0.552468199654747i</v>
      </c>
      <c r="N2499" t="str">
        <f t="shared" si="1272"/>
        <v>-2.50572399135872i</v>
      </c>
      <c r="O2499" t="str">
        <f t="shared" si="1273"/>
        <v>-0.804556121892127-0.593876625845723i</v>
      </c>
      <c r="P2499" t="str">
        <f t="shared" si="1274"/>
        <v>1.80455612189213+0.593876625845723i</v>
      </c>
      <c r="Q2499" t="str">
        <f t="shared" si="1275"/>
        <v>-1.80455612189213+1.911847365513i</v>
      </c>
      <c r="R2499" t="str">
        <f t="shared" si="1276"/>
        <v>-0.30687923297273-0.654223420714348i</v>
      </c>
      <c r="S2499" t="str">
        <f t="shared" si="1277"/>
        <v>0.258647770067793i</v>
      </c>
      <c r="T2499" t="str">
        <f t="shared" si="1278"/>
        <v>0.16921342889389-0.0793736292885114i</v>
      </c>
      <c r="U2499" t="str">
        <f t="shared" si="1279"/>
        <v>0.0000499999999999998-0.000426803279946085i</v>
      </c>
      <c r="V2499" t="str">
        <f t="shared" si="1280"/>
        <v>3.33333333333333E-06-0.000469483607940694i</v>
      </c>
      <c r="W2499" t="str">
        <f t="shared" si="1281"/>
        <v>0.0000144346334284002-0.000224236599816144i</v>
      </c>
      <c r="X2499" t="str">
        <f t="shared" si="1282"/>
        <v>0.0000153796774743336-0.00022411035333228i</v>
      </c>
      <c r="Y2499" t="str">
        <f t="shared" si="1283"/>
        <v>0.009+0.354999969855647i</v>
      </c>
      <c r="Z2499" t="str">
        <f t="shared" si="1284"/>
        <v>-0.00882261903493541-0.00083110148870882i</v>
      </c>
      <c r="AA2499" t="str">
        <f t="shared" si="1285"/>
        <v>1.00212889174826-39.4360694303774i</v>
      </c>
      <c r="AB2499" t="str">
        <f t="shared" si="1286"/>
        <v>1.1689031291274-0.548302130936188i</v>
      </c>
      <c r="AC2499" t="str">
        <f t="shared" si="1287"/>
        <v>0.771518684896983-0.680698824418903i</v>
      </c>
      <c r="AD2499" t="str">
        <f t="shared" si="1288"/>
        <v>1.2044860117872+0.352020095731886i</v>
      </c>
      <c r="AE2499" t="str">
        <f t="shared" si="1289"/>
        <v>-0.010334156789289-0.00410678931480921i</v>
      </c>
      <c r="AF2499" t="str">
        <f t="shared" si="1290"/>
        <v>-15.039464933988-0.626490803316128i</v>
      </c>
      <c r="AG2499" t="str">
        <f t="shared" si="1291"/>
        <v>1.05462340778921-0.170673676618865i</v>
      </c>
      <c r="AH2499" t="str">
        <f t="shared" si="1292"/>
        <v>0.131027809629687+0.0859085484159766i</v>
      </c>
      <c r="AI2499">
        <f t="shared" si="1293"/>
        <v>-16.099738793342095</v>
      </c>
      <c r="AJ2499">
        <f t="shared" si="1294"/>
        <v>33.250902812001648</v>
      </c>
      <c r="AK2499"/>
      <c r="AL2499"/>
      <c r="AM2499"/>
      <c r="AN2499"/>
    </row>
    <row r="2500" spans="1:40" x14ac:dyDescent="0.25">
      <c r="A2500"/>
      <c r="B2500">
        <f t="shared" si="1295"/>
        <v>566000</v>
      </c>
      <c r="C2500" s="186" t="str">
        <f t="shared" si="1263"/>
        <v>-2.38566728066975E-07+0.00432689493558808i</v>
      </c>
      <c r="D2500" s="158" t="str">
        <f t="shared" si="1264"/>
        <v>-5.95700778601754+0.033172861172842i</v>
      </c>
      <c r="E2500" t="str">
        <f t="shared" si="1265"/>
        <v>2870</v>
      </c>
      <c r="F2500" t="str">
        <f t="shared" si="1266"/>
        <v>0.777000777000777</v>
      </c>
      <c r="G2500" t="str">
        <f t="shared" si="1261"/>
        <v>0.777000777000777</v>
      </c>
      <c r="H2500" t="str">
        <f t="shared" si="1267"/>
        <v>9.08263827336154+0.65857093831056i</v>
      </c>
      <c r="I2500" t="str">
        <f t="shared" si="1268"/>
        <v>2222.67680241478i</v>
      </c>
      <c r="J2500" t="str">
        <f t="shared" si="1262"/>
        <v>-4224.72830881431+480.713426260501i</v>
      </c>
      <c r="K2500" t="str">
        <f t="shared" si="1269"/>
        <v>0.0590987374305213-0.519386593755355i</v>
      </c>
      <c r="L2500" t="str">
        <f t="shared" si="1270"/>
        <v>0.00436136861305302-0.032130667996423i</v>
      </c>
      <c r="M2500" t="str">
        <f t="shared" si="1271"/>
        <v>0.0634601060435743-0.551517261751778i</v>
      </c>
      <c r="N2500" t="str">
        <f t="shared" si="1272"/>
        <v>-2.51015890107794i</v>
      </c>
      <c r="O2500" t="str">
        <f t="shared" si="1273"/>
        <v>-0.807181990315781-0.590302663478537i</v>
      </c>
      <c r="P2500" t="str">
        <f t="shared" si="1274"/>
        <v>1.80718199031578+0.590302663478537i</v>
      </c>
      <c r="Q2500" t="str">
        <f t="shared" si="1275"/>
        <v>-1.80718199031578+1.9198562375994i</v>
      </c>
      <c r="R2500" t="str">
        <f t="shared" si="1276"/>
        <v>-0.306772977718811-0.652542292142298i</v>
      </c>
      <c r="S2500" t="str">
        <f t="shared" si="1277"/>
        <v>0.25910555373163i</v>
      </c>
      <c r="T2500" t="str">
        <f t="shared" si="1278"/>
        <v>0.169077331938837-0.0794865822617335i</v>
      </c>
      <c r="U2500" t="str">
        <f t="shared" si="1279"/>
        <v>0.0000499999999999998-0.000426049210546887i</v>
      </c>
      <c r="V2500" t="str">
        <f t="shared" si="1280"/>
        <v>3.33333333333333E-06-0.000468654131601576i</v>
      </c>
      <c r="W2500" t="str">
        <f t="shared" si="1281"/>
        <v>0.0000144344920519287-0.000223842793765481i</v>
      </c>
      <c r="X2500" t="str">
        <f t="shared" si="1282"/>
        <v>0.0000153762059616626-0.000223716784267976i</v>
      </c>
      <c r="Y2500" t="str">
        <f t="shared" si="1283"/>
        <v>0.009+0.355628288386365i</v>
      </c>
      <c r="Z2500" t="str">
        <f t="shared" si="1284"/>
        <v>-0.00879156917440676-0.000828706804990212i</v>
      </c>
      <c r="AA2500" t="str">
        <f t="shared" si="1285"/>
        <v>0.998588381704427-39.3663966870073i</v>
      </c>
      <c r="AB2500" t="str">
        <f t="shared" si="1286"/>
        <v>1.16796299005176-0.549082394563647i</v>
      </c>
      <c r="AC2500" t="str">
        <f t="shared" si="1287"/>
        <v>0.771290636477803-0.678996577086434i</v>
      </c>
      <c r="AD2500" t="str">
        <f t="shared" si="1288"/>
        <v>1.20620618280812+0.349968561859146i</v>
      </c>
      <c r="AE2500" t="str">
        <f t="shared" si="1289"/>
        <v>-0.0103144237660094-0.00407636409236669i</v>
      </c>
      <c r="AF2500" t="str">
        <f t="shared" si="1290"/>
        <v>-15.0396460593791-0.625398077137718i</v>
      </c>
      <c r="AG2500" t="str">
        <f t="shared" si="1291"/>
        <v>1.05423304706548-0.170626949870858i</v>
      </c>
      <c r="AH2500" t="str">
        <f t="shared" si="1292"/>
        <v>0.130895720563624+0.08545741546435i</v>
      </c>
      <c r="AI2500">
        <f t="shared" si="1293"/>
        <v>-16.119581622309539</v>
      </c>
      <c r="AJ2500">
        <f t="shared" si="1294"/>
        <v>33.139169157349642</v>
      </c>
      <c r="AK2500"/>
      <c r="AL2500"/>
      <c r="AM2500"/>
      <c r="AN2500"/>
    </row>
    <row r="2501" spans="1:40" x14ac:dyDescent="0.25">
      <c r="A2501"/>
      <c r="B2501">
        <f t="shared" si="1295"/>
        <v>567000</v>
      </c>
      <c r="C2501" s="186" t="str">
        <f t="shared" si="1263"/>
        <v>-2.37725964923972E-07+0.00431926372763509i</v>
      </c>
      <c r="D2501" s="158" t="str">
        <f t="shared" si="1264"/>
        <v>-5.95700777957169+0.0331143552452024i</v>
      </c>
      <c r="E2501" t="str">
        <f t="shared" si="1265"/>
        <v>2870</v>
      </c>
      <c r="F2501" t="str">
        <f t="shared" si="1266"/>
        <v>0.777000777000777</v>
      </c>
      <c r="G2501" t="str">
        <f t="shared" ref="G2501:G2564" si="1296">IF($C$11=$C$7,$C$24,F2501)</f>
        <v>0.777000777000777</v>
      </c>
      <c r="H2501" t="str">
        <f t="shared" si="1267"/>
        <v>9.08281845543005+0.657423486560522i</v>
      </c>
      <c r="I2501" t="str">
        <f t="shared" si="1268"/>
        <v>2226.60379323177i</v>
      </c>
      <c r="J2501" t="str">
        <f t="shared" ref="J2501:J2564" si="1297">IMSUM(COMPLEX(0,2*PI()*B2501*$C$113*$C$112),COMPLEX(0,2*PI()*B2501*$C$113*$C$111),COMPLEX(0,2*PI()*B2501*$C$28*10^-12*$C$111),COMPLEX(-1*2*PI()*B2501*2*PI()*B2501*$C$113*$C$112*$C$28*10^-12*$C$111,0),COMPLEX(1,0))</f>
        <v>-4239.67340169188+481.562743268028i</v>
      </c>
      <c r="K2501" t="str">
        <f t="shared" si="1269"/>
        <v>0.0588930159721587-0.518493502358852i</v>
      </c>
      <c r="L2501" t="str">
        <f t="shared" si="1270"/>
        <v>0.00434627527668214-0.0320760452851306i</v>
      </c>
      <c r="M2501" t="str">
        <f t="shared" si="1271"/>
        <v>0.0632392912488408-0.550569547643983i</v>
      </c>
      <c r="N2501" t="str">
        <f t="shared" si="1272"/>
        <v>-2.51459381079716i</v>
      </c>
      <c r="O2501" t="str">
        <f t="shared" si="1273"/>
        <v>-0.80979198276765-0.586717090807178i</v>
      </c>
      <c r="P2501" t="str">
        <f t="shared" si="1274"/>
        <v>1.80979198276765+0.586717090807178i</v>
      </c>
      <c r="Q2501" t="str">
        <f t="shared" si="1275"/>
        <v>-1.80979198276765+1.92787671998998i</v>
      </c>
      <c r="R2501" t="str">
        <f t="shared" si="1276"/>
        <v>-0.3066664371685-0.650866059217054i</v>
      </c>
      <c r="S2501" t="str">
        <f t="shared" si="1277"/>
        <v>0.259563337395467i</v>
      </c>
      <c r="T2501" t="str">
        <f t="shared" si="1278"/>
        <v>0.168940966527814-0.0795993638986331i</v>
      </c>
      <c r="U2501" t="str">
        <f t="shared" si="1279"/>
        <v>0.00005-0.000425297801004478i</v>
      </c>
      <c r="V2501" t="str">
        <f t="shared" si="1280"/>
        <v>3.33333333333333E-06-0.000467827581104926i</v>
      </c>
      <c r="W2501" t="str">
        <f t="shared" si="1281"/>
        <v>0.0000144343504289987-0.000223450380928638i</v>
      </c>
      <c r="X2501" t="str">
        <f t="shared" si="1282"/>
        <v>0.000015372751806596-0.000223324607507359i</v>
      </c>
      <c r="Y2501" t="str">
        <f t="shared" si="1283"/>
        <v>0.009+0.356256606917083i</v>
      </c>
      <c r="Z2501" t="str">
        <f t="shared" si="1284"/>
        <v>-0.00876068342033962-0.000826325420979793i</v>
      </c>
      <c r="AA2501" t="str">
        <f t="shared" si="1285"/>
        <v>0.995066605784087-39.2969696902398i</v>
      </c>
      <c r="AB2501" t="str">
        <f t="shared" si="1286"/>
        <v>1.16702099651914-0.549861474623319i</v>
      </c>
      <c r="AC2501" t="str">
        <f t="shared" si="1287"/>
        <v>0.771064597342172-0.677299072084794i</v>
      </c>
      <c r="AD2501" t="str">
        <f t="shared" si="1288"/>
        <v>1.20791784531406+0.347908803085037i</v>
      </c>
      <c r="AE2501" t="str">
        <f t="shared" si="1289"/>
        <v>-0.0102946999524034-0.00404605210501544i</v>
      </c>
      <c r="AF2501" t="str">
        <f t="shared" si="1290"/>
        <v>-15.0398262350017-0.62430913131532i</v>
      </c>
      <c r="AG2501" t="str">
        <f t="shared" si="1291"/>
        <v>1.05384286784873-0.170579173056149i</v>
      </c>
      <c r="AH2501" t="str">
        <f t="shared" si="1292"/>
        <v>0.130763337095324+0.0850074526502121i</v>
      </c>
      <c r="AI2501">
        <f t="shared" si="1293"/>
        <v>-16.139414854615556</v>
      </c>
      <c r="AJ2501">
        <f t="shared" si="1294"/>
        <v>33.027343017788652</v>
      </c>
      <c r="AK2501"/>
      <c r="AL2501"/>
      <c r="AM2501"/>
      <c r="AN2501"/>
    </row>
    <row r="2502" spans="1:40" x14ac:dyDescent="0.25">
      <c r="A2502"/>
      <c r="B2502">
        <f t="shared" si="1295"/>
        <v>568000</v>
      </c>
      <c r="C2502" s="186" t="str">
        <f t="shared" ref="C2502:C2565" si="1298">IMPRODUCT(COMPLEX(-1,0),IMDIV(IMPRODUCT(G2502,COMPLEX($C$100+$C$101,0)),COMPLEX($C$100,2*PI()*B2502*$C$103*$C$102*(2*$C$100+$C$101))))</f>
        <v>-2.3688963852118E-07+0.00431165939013237i</v>
      </c>
      <c r="D2502" s="158" t="str">
        <f t="shared" ref="D2502:D2565" si="1299">IMPRODUCT(COMPLEX($C$106,0),IMSUB(C2502,G2502))</f>
        <v>-5.95700777315986+0.0330560553243482i</v>
      </c>
      <c r="E2502" t="str">
        <f t="shared" ref="E2502:E2565" si="1300">IMDIV(COMPLEX($C$20*10^3,0),COMPLEX(1,2*PI()*B2502*$C$20*1000*$C$29*10^-12))</f>
        <v>2870</v>
      </c>
      <c r="F2502" t="str">
        <f t="shared" ref="F2502:F2565" si="1301">IMDIV(COMPLEX($C$22*1000,0),IMSUM(COMPLEX($C$22*1000,0),E2502))</f>
        <v>0.777000777000777</v>
      </c>
      <c r="G2502" t="str">
        <f t="shared" si="1296"/>
        <v>0.777000777000777</v>
      </c>
      <c r="H2502" t="str">
        <f t="shared" ref="H2502:H2565" si="1302">IMPRODUCT(COMPLEX($C$108,0),IMPRODUCT(COMPLEX(-1,0),D2502),IMDIV(COMPLEX(0,2*PI()*B2502*$C$109*$C$110),COMPLEX(1,2*PI()*B2502*$C$109*$C$110)))</f>
        <v>9.08299769431148+0.656280001721544i</v>
      </c>
      <c r="I2502" t="str">
        <f t="shared" ref="I2502:I2565" si="1303">COMPLEX(0,2*PI()*B2502*$C$113*$C$112*$C$114)</f>
        <v>2230.53078404875i</v>
      </c>
      <c r="J2502" t="str">
        <f t="shared" si="1297"/>
        <v>-4254.64487602201+482.412060275556i</v>
      </c>
      <c r="K2502" t="str">
        <f t="shared" ref="K2502:K2565" si="1304">IMDIV(I2502,J2502)</f>
        <v>0.0586883623975103-0.5176034368089i</v>
      </c>
      <c r="L2502" t="str">
        <f t="shared" ref="L2502:L2565" si="1305">IMDIV(COMPLEX($C$117,0),COMPLEX(1,2*PI()*B2502*$C$115*$C$116))</f>
        <v>0.00433125967873791-0.0320216043923866i</v>
      </c>
      <c r="M2502" t="str">
        <f t="shared" ref="M2502:M2565" si="1306">IMSUM(K2502,L2502)</f>
        <v>0.0630196220762482-0.549625041201287i</v>
      </c>
      <c r="N2502" t="str">
        <f t="shared" ref="N2502:N2565" si="1307">COMPLEX(0,-2*PI()*B2502*$C$43)</f>
        <v>-2.51902872051637i</v>
      </c>
      <c r="O2502" t="str">
        <f t="shared" ref="O2502:O2565" si="1308">IMEXP(N2502)</f>
        <v>-0.812386047913374-0.583119978354103i</v>
      </c>
      <c r="P2502" t="str">
        <f t="shared" ref="P2502:P2565" si="1309">IMSUB(COMPLEX(1,0),O2502)</f>
        <v>1.81238604791337+0.583119978354103i</v>
      </c>
      <c r="Q2502" t="str">
        <f t="shared" ref="Q2502:Q2565" si="1310">IMSUM(COMPLEX(0,2*PI()*B2502*$C$43),O2502,COMPLEX(-1,0))</f>
        <v>-1.81238604791337+1.93590874216227i</v>
      </c>
      <c r="R2502" t="str">
        <f t="shared" ref="R2502:R2565" si="1311">IMDIV(P2502,Q2502)</f>
        <v>-0.306559610708004-0.649194695618088i</v>
      </c>
      <c r="S2502" t="str">
        <f t="shared" ref="S2502:S2565" si="1312">IMDIV(COMPLEX(0,2*PI()*B2502*$C$123),COMPLEX($C$124,0))</f>
        <v>0.260021121059304i</v>
      </c>
      <c r="T2502" t="str">
        <f t="shared" ref="T2502:T2565" si="1313">IMPRODUCT(R2502,S2502)</f>
        <v>0.168804332540369-0.079711973647799i</v>
      </c>
      <c r="U2502" t="str">
        <f t="shared" ref="U2502:U2565" si="1314">IMDIV(COMPLEX(1,2*PI()*B2502*$C$16*10^-3*$C$15*10^-6),COMPLEX(0,2*PI()*B2502*$C$15*10^-6))</f>
        <v>0.00005-0.000424549037270315i</v>
      </c>
      <c r="V2502" t="str">
        <f t="shared" ref="V2502:V2565" si="1315">IMSUM(COMPLEX($C$18*10^-3,0),IMDIV(COMPLEX(1,0),COMPLEX(0,2*PI()*B2502*($C$17*1*10^-6))))</f>
        <v>3.33333333333333E-06-0.000467003940997346i</v>
      </c>
      <c r="W2502" t="str">
        <f t="shared" ref="W2502:W2565" si="1316">IMDIV(IMPRODUCT(U2502,V2502),IMSUM(U2502,V2502))</f>
        <v>0.0000144342085596285-0.000223059353946782i</v>
      </c>
      <c r="X2502" t="str">
        <f t="shared" ref="X2502:X2565" si="1317">IMDIV(IMPRODUCT(COMPLEX($C$19,0),W2502),IMSUM(COMPLEX($C$19,0),W2502))</f>
        <v>0.0000153693148852931-0.000222933815696922i</v>
      </c>
      <c r="Y2502" t="str">
        <f t="shared" ref="Y2502:Y2565" si="1318">COMPLEX($C$13*10^-3,2*PI()*B2502*$C$12*0.000001)</f>
        <v>0.009+0.3568849254478i</v>
      </c>
      <c r="Z2502" t="str">
        <f t="shared" ref="Z2502:Z2565" si="1319">IMPRODUCT(COMPLEX($C$6,0),IMDIV(X2502,IMSUM(X2502,Y2502)))</f>
        <v>-0.00872996061834438-0.000823957232246978i</v>
      </c>
      <c r="AA2502" t="str">
        <f t="shared" ref="AA2502:AA2565" si="1320">IMDIV(COMPLEX($C$6,0),IMSUM(X2502,Y2502))</f>
        <v>0.991563432016988-39.2277871422112i</v>
      </c>
      <c r="AB2502" t="str">
        <f t="shared" ref="AB2502:AB2565" si="1321">IMPRODUCT(COMPLEX($C$119,0),T2502)</f>
        <v>1.16607714769749-0.550639367306133i</v>
      </c>
      <c r="AC2502" t="str">
        <f t="shared" ref="AC2502:AC2565" si="1322">IMSUM(COMPLEX(1,0),IMPRODUCT(AB2502,M2502))</f>
        <v>0.770840556216961-0.675606285175049i</v>
      </c>
      <c r="AD2502" t="str">
        <f t="shared" ref="AD2502:AD2565" si="1323">IMDIV(AB2502,AC2502)</f>
        <v>1.20962095979375+0.345840853416339i</v>
      </c>
      <c r="AE2502" t="str">
        <f t="shared" ref="AE2502:AE2565" si="1324">IMPRODUCT(AD2502,AA2502,X2502)</f>
        <v>-0.0102749852697445-0.00401585296863884i</v>
      </c>
      <c r="AF2502" t="str">
        <f t="shared" ref="AF2502:AF2565" si="1325">IMSUB(D2502,H2502)</f>
        <v>-15.0400054674713-0.623223946397196i</v>
      </c>
      <c r="AG2502" t="str">
        <f t="shared" ref="AG2502:AG2565" si="1326">IMSUM(COMPLEX(1,0),IMPRODUCT(AD2502,AA2502,COMPLEX($C$127,0)))</f>
        <v>1.05345287400149-0.170530346011804i</v>
      </c>
      <c r="AH2502" t="str">
        <f t="shared" ref="AH2502:AH2565" si="1327">IMDIV(IMPRODUCT(AE2502,AF2502),AG2502)</f>
        <v>0.130630657996542+0.0845586556173239i</v>
      </c>
      <c r="AI2502">
        <f t="shared" ref="AI2502:AI2565" si="1328">20*LOG10(IMABS(AH2502))</f>
        <v>-16.159238655744815</v>
      </c>
      <c r="AJ2502">
        <f t="shared" ref="AJ2502:AJ2565" si="1329">IMARGUMENT(AH2502)*180/PI()</f>
        <v>32.915424356963577</v>
      </c>
      <c r="AK2502"/>
      <c r="AL2502"/>
      <c r="AM2502"/>
      <c r="AN2502"/>
    </row>
    <row r="2503" spans="1:40" x14ac:dyDescent="0.25">
      <c r="A2503"/>
      <c r="B2503">
        <f t="shared" si="1295"/>
        <v>569000</v>
      </c>
      <c r="C2503" s="186" t="str">
        <f t="shared" si="1298"/>
        <v>-2.36057717696286E-07+0.004304081781408i</v>
      </c>
      <c r="D2503" s="158" t="str">
        <f t="shared" si="1299"/>
        <v>-5.9570077667818+0.032997960324128i</v>
      </c>
      <c r="E2503" t="str">
        <f t="shared" si="1300"/>
        <v>2870</v>
      </c>
      <c r="F2503" t="str">
        <f t="shared" si="1301"/>
        <v>0.777000777000777</v>
      </c>
      <c r="G2503" t="str">
        <f t="shared" si="1296"/>
        <v>0.777000777000777</v>
      </c>
      <c r="H2503" t="str">
        <f t="shared" si="1302"/>
        <v>9.08317599656409+0.655140463387998i</v>
      </c>
      <c r="I2503" t="str">
        <f t="shared" si="1303"/>
        <v>2234.45777486574i</v>
      </c>
      <c r="J2503" t="str">
        <f t="shared" si="1297"/>
        <v>-4269.64273180471+483.261377283083i</v>
      </c>
      <c r="K2503" t="str">
        <f t="shared" si="1304"/>
        <v>0.0584847693589505-0.51671638196827i</v>
      </c>
      <c r="L2503" t="str">
        <f t="shared" si="1305"/>
        <v>0.00431632128957198-0.0319673444310843i</v>
      </c>
      <c r="M2503" t="str">
        <f t="shared" si="1306"/>
        <v>0.0628010906485225-0.548683726399354i</v>
      </c>
      <c r="N2503" t="str">
        <f t="shared" si="1307"/>
        <v>-2.52346363023559i</v>
      </c>
      <c r="O2503" t="str">
        <f t="shared" si="1308"/>
        <v>-0.814964134731873-0.579511396868715i</v>
      </c>
      <c r="P2503" t="str">
        <f t="shared" si="1309"/>
        <v>1.81496413473187+0.579511396868715i</v>
      </c>
      <c r="Q2503" t="str">
        <f t="shared" si="1310"/>
        <v>-1.81496413473187+1.94395223336688i</v>
      </c>
      <c r="R2503" t="str">
        <f t="shared" si="1311"/>
        <v>-0.306452497721519-0.647528175210439i</v>
      </c>
      <c r="S2503" t="str">
        <f t="shared" si="1312"/>
        <v>0.260478904723139i</v>
      </c>
      <c r="T2503" t="str">
        <f t="shared" si="1313"/>
        <v>0.168667429856188-0.0798244109561715i</v>
      </c>
      <c r="U2503" t="str">
        <f t="shared" si="1314"/>
        <v>0.00005-0.00042380290539462i</v>
      </c>
      <c r="V2503" t="str">
        <f t="shared" si="1315"/>
        <v>3.33333333333333E-06-0.000466183195934081i</v>
      </c>
      <c r="W2503" t="str">
        <f t="shared" si="1316"/>
        <v>0.0000144340664438369-0.000222669705512804i</v>
      </c>
      <c r="X2503" t="str">
        <f t="shared" si="1317"/>
        <v>0.000015365895075001-0.000222544401534843i</v>
      </c>
      <c r="Y2503" t="str">
        <f t="shared" si="1318"/>
        <v>0.009+0.357513243978518i</v>
      </c>
      <c r="Z2503" t="str">
        <f t="shared" si="1319"/>
        <v>-0.00869939962416328-0.000821602135395283i</v>
      </c>
      <c r="AA2503" t="str">
        <f t="shared" si="1320"/>
        <v>0.98807872959314-39.1588477541801i</v>
      </c>
      <c r="AB2503" t="str">
        <f t="shared" si="1321"/>
        <v>1.16513144275568-0.551416068791626i</v>
      </c>
      <c r="AC2503" t="str">
        <f t="shared" si="1322"/>
        <v>0.770618501932871-0.673918192277477i</v>
      </c>
      <c r="AD2503" t="str">
        <f t="shared" si="1323"/>
        <v>1.21131548686098+0.343764747053157i</v>
      </c>
      <c r="AE2503" t="str">
        <f t="shared" si="1324"/>
        <v>-0.0102552796408891-0.00398576630195718i</v>
      </c>
      <c r="AF2503" t="str">
        <f t="shared" si="1325"/>
        <v>-15.0401837633459-0.62214250306387i</v>
      </c>
      <c r="AG2503" t="str">
        <f t="shared" si="1326"/>
        <v>1.05306306938702-0.170480468593755i</v>
      </c>
      <c r="AH2503" t="str">
        <f t="shared" si="1327"/>
        <v>0.130497682049078+0.0841110200572073i</v>
      </c>
      <c r="AI2503">
        <f t="shared" si="1328"/>
        <v>-16.179053190848933</v>
      </c>
      <c r="AJ2503">
        <f t="shared" si="1329"/>
        <v>32.803413138994131</v>
      </c>
      <c r="AK2503"/>
      <c r="AL2503"/>
      <c r="AM2503"/>
      <c r="AN2503"/>
    </row>
    <row r="2504" spans="1:40" x14ac:dyDescent="0.25">
      <c r="A2504"/>
      <c r="B2504">
        <f t="shared" si="1295"/>
        <v>570000</v>
      </c>
      <c r="C2504" s="186" t="str">
        <f t="shared" si="1298"/>
        <v>-2.35230171560091E-07+0.00429653076078417i</v>
      </c>
      <c r="D2504" s="158" t="str">
        <f t="shared" si="1299"/>
        <v>-5.95700776043728+0.032940069166012i</v>
      </c>
      <c r="E2504" t="str">
        <f t="shared" si="1300"/>
        <v>2870</v>
      </c>
      <c r="F2504" t="str">
        <f t="shared" si="1301"/>
        <v>0.777000777000777</v>
      </c>
      <c r="G2504" t="str">
        <f t="shared" si="1296"/>
        <v>0.777000777000777</v>
      </c>
      <c r="H2504" t="str">
        <f t="shared" si="1302"/>
        <v>9.0833533686893+0.654004851293072i</v>
      </c>
      <c r="I2504" t="str">
        <f t="shared" si="1303"/>
        <v>2238.38476568273i</v>
      </c>
      <c r="J2504" t="str">
        <f t="shared" si="1297"/>
        <v>-4284.66696903997+484.110694290611i</v>
      </c>
      <c r="K2504" t="str">
        <f t="shared" si="1304"/>
        <v>0.058282229571674-0.515832322798987i</v>
      </c>
      <c r="L2504" t="str">
        <f t="shared" si="1305"/>
        <v>0.00430145958401059-0.0319132645197388i</v>
      </c>
      <c r="M2504" t="str">
        <f t="shared" si="1306"/>
        <v>0.0625836891556846-0.547745587318726i</v>
      </c>
      <c r="N2504" t="str">
        <f t="shared" si="1307"/>
        <v>-2.52789853995481i</v>
      </c>
      <c r="O2504" t="str">
        <f t="shared" si="1308"/>
        <v>-0.817526192516321-0.575891417326015i</v>
      </c>
      <c r="P2504" t="str">
        <f t="shared" si="1309"/>
        <v>1.81752619251632+0.575891417326015i</v>
      </c>
      <c r="Q2504" t="str">
        <f t="shared" si="1310"/>
        <v>-1.81752619251632+1.9520071226288i</v>
      </c>
      <c r="R2504" t="str">
        <f t="shared" si="1311"/>
        <v>-0.306345097591218-0.645866472043124i</v>
      </c>
      <c r="S2504" t="str">
        <f t="shared" si="1312"/>
        <v>0.260936688386976i</v>
      </c>
      <c r="T2504" t="str">
        <f t="shared" si="1313"/>
        <v>0.168530258355112-0.0799366752690374i</v>
      </c>
      <c r="U2504" t="str">
        <f t="shared" si="1314"/>
        <v>0.00005-0.000423059391525506i</v>
      </c>
      <c r="V2504" t="str">
        <f t="shared" si="1315"/>
        <v>3.33333333333333E-06-0.000465365330678056i</v>
      </c>
      <c r="W2504" t="str">
        <f t="shared" si="1316"/>
        <v>0.0000144339240816428-0.000222281428370883i</v>
      </c>
      <c r="X2504" t="str">
        <f t="shared" si="1317"/>
        <v>0.000015362492254043-0.000222156357770543i</v>
      </c>
      <c r="Y2504" t="str">
        <f t="shared" si="1318"/>
        <v>0.009+0.358141562509236i</v>
      </c>
      <c r="Z2504" t="str">
        <f t="shared" si="1319"/>
        <v>-0.00866899930356463-0.000819260028050129i</v>
      </c>
      <c r="AA2504" t="str">
        <f t="shared" si="1320"/>
        <v>0.98461236885064-39.0901502464487i</v>
      </c>
      <c r="AB2504" t="str">
        <f t="shared" si="1321"/>
        <v>1.16418388086368-0.552191575247916i</v>
      </c>
      <c r="AC2504" t="str">
        <f t="shared" si="1322"/>
        <v>0.770398423423409-0.672234769470374i</v>
      </c>
      <c r="AD2504" t="str">
        <f t="shared" si="1323"/>
        <v>1.21300138725564+0.34168051838867i</v>
      </c>
      <c r="AE2504" t="str">
        <f t="shared" si="1324"/>
        <v>-0.0102355829902628-0.00395579172650089i</v>
      </c>
      <c r="AF2504" t="str">
        <f t="shared" si="1325"/>
        <v>-15.0403611291266-0.62106478212706i</v>
      </c>
      <c r="AG2504" t="str">
        <f t="shared" si="1326"/>
        <v>1.05267345786931-0.17042954067679i</v>
      </c>
      <c r="AH2504" t="str">
        <f t="shared" si="1327"/>
        <v>0.130364408044771+0.0836645417087943i</v>
      </c>
      <c r="AI2504">
        <f t="shared" si="1328"/>
        <v>-16.198858624750255</v>
      </c>
      <c r="AJ2504">
        <f t="shared" si="1329"/>
        <v>32.691309328487684</v>
      </c>
      <c r="AK2504"/>
      <c r="AL2504"/>
      <c r="AM2504"/>
      <c r="AN2504"/>
    </row>
    <row r="2505" spans="1:40" x14ac:dyDescent="0.25">
      <c r="A2505"/>
      <c r="B2505">
        <f t="shared" si="1295"/>
        <v>571000</v>
      </c>
      <c r="C2505" s="186" t="str">
        <f t="shared" si="1298"/>
        <v>-2.34406969493637E-07+0.00428900618856859i</v>
      </c>
      <c r="D2505" s="158" t="str">
        <f t="shared" si="1299"/>
        <v>-5.95700775412605+0.0328823807790259i</v>
      </c>
      <c r="E2505" t="str">
        <f t="shared" si="1300"/>
        <v>2870</v>
      </c>
      <c r="F2505" t="str">
        <f t="shared" si="1301"/>
        <v>0.777000777000777</v>
      </c>
      <c r="G2505" t="str">
        <f t="shared" si="1296"/>
        <v>0.777000777000777</v>
      </c>
      <c r="H2505" t="str">
        <f t="shared" si="1302"/>
        <v>9.08352981713237+0.652873145307552i</v>
      </c>
      <c r="I2505" t="str">
        <f t="shared" si="1303"/>
        <v>2242.31175649972i</v>
      </c>
      <c r="J2505" t="str">
        <f t="shared" si="1297"/>
        <v>-4299.7175877278+484.960011298138i</v>
      </c>
      <c r="K2505" t="str">
        <f t="shared" si="1304"/>
        <v>0.0580807358130543-0.514951244361537i</v>
      </c>
      <c r="L2505" t="str">
        <f t="shared" si="1305"/>
        <v>0.00428667404130963-0.0318593637824445i</v>
      </c>
      <c r="M2505" t="str">
        <f t="shared" si="1306"/>
        <v>0.0623674098543639-0.546810608143982i</v>
      </c>
      <c r="N2505" t="str">
        <f t="shared" si="1307"/>
        <v>-2.53233344967403i</v>
      </c>
      <c r="O2505" t="str">
        <f t="shared" si="1308"/>
        <v>-0.82007217087516-0.572260110925182i</v>
      </c>
      <c r="P2505" t="str">
        <f t="shared" si="1309"/>
        <v>1.82007217087516+0.572260110925182i</v>
      </c>
      <c r="Q2505" t="str">
        <f t="shared" si="1310"/>
        <v>-1.82007217087516+1.96007333874885i</v>
      </c>
      <c r="R2505" t="str">
        <f t="shared" si="1311"/>
        <v>-0.306237409697245-0.644209560347529i</v>
      </c>
      <c r="S2505" t="str">
        <f t="shared" si="1312"/>
        <v>0.261394472050813i</v>
      </c>
      <c r="T2505" t="str">
        <f t="shared" si="1313"/>
        <v>0.168392817917129-0.0800487660300199i</v>
      </c>
      <c r="U2505" t="str">
        <f t="shared" si="1314"/>
        <v>0.00005-0.000422318481908123i</v>
      </c>
      <c r="V2505" t="str">
        <f t="shared" si="1315"/>
        <v>3.33333333333333E-06-0.000464550330098935i</v>
      </c>
      <c r="W2505" t="str">
        <f t="shared" si="1316"/>
        <v>0.0000144337814730646-0.000221894515316015i</v>
      </c>
      <c r="X2505" t="str">
        <f t="shared" si="1317"/>
        <v>0.0000153591063018064-0.000221769677204223i</v>
      </c>
      <c r="Y2505" t="str">
        <f t="shared" si="1318"/>
        <v>0.009+0.358769881039954i</v>
      </c>
      <c r="Z2505" t="str">
        <f t="shared" si="1319"/>
        <v>-0.00863875853223685-0.000816930808846716i</v>
      </c>
      <c r="AA2505" t="str">
        <f t="shared" si="1320"/>
        <v>0.981164221263566-39.0216933482824i</v>
      </c>
      <c r="AB2505" t="str">
        <f t="shared" si="1321"/>
        <v>1.16323446119246-0.55296588283163i</v>
      </c>
      <c r="AC2505" t="str">
        <f t="shared" si="1322"/>
        <v>0.770180309723873-0.670555992988727i</v>
      </c>
      <c r="AD2505" t="str">
        <f t="shared" si="1323"/>
        <v>1.21467862184466+0.339588202008653i</v>
      </c>
      <c r="AE2505" t="str">
        <f t="shared" si="1324"/>
        <v>-0.0102158952438445-0.00392592886658159i</v>
      </c>
      <c r="AF2505" t="str">
        <f t="shared" si="1325"/>
        <v>-15.0405375712584-0.619990764528526i</v>
      </c>
      <c r="AG2505" t="str">
        <f t="shared" si="1326"/>
        <v>1.05228404331298-0.170377562154516i</v>
      </c>
      <c r="AH2505" t="str">
        <f t="shared" si="1327"/>
        <v>0.130230834785503+0.0832192163580479i</v>
      </c>
      <c r="AI2505">
        <f t="shared" si="1328"/>
        <v>-16.218655121946135</v>
      </c>
      <c r="AJ2505">
        <f t="shared" si="1329"/>
        <v>32.579112890540614</v>
      </c>
      <c r="AK2505"/>
      <c r="AL2505"/>
      <c r="AM2505"/>
      <c r="AN2505"/>
    </row>
    <row r="2506" spans="1:40" x14ac:dyDescent="0.25">
      <c r="A2506"/>
      <c r="B2506">
        <f t="shared" si="1295"/>
        <v>572000</v>
      </c>
      <c r="C2506" s="186" t="str">
        <f t="shared" si="1298"/>
        <v>-2.33588081145387E-07+0.00428150792604584i</v>
      </c>
      <c r="D2506" s="158" t="str">
        <f t="shared" si="1299"/>
        <v>-5.95700774784791+0.0328248940996848i</v>
      </c>
      <c r="E2506" t="str">
        <f t="shared" si="1300"/>
        <v>2870</v>
      </c>
      <c r="F2506" t="str">
        <f t="shared" si="1301"/>
        <v>0.777000777000777</v>
      </c>
      <c r="G2506" t="str">
        <f t="shared" si="1296"/>
        <v>0.777000777000777</v>
      </c>
      <c r="H2506" t="str">
        <f t="shared" si="1302"/>
        <v>9.08370534828296+0.651745325438719i</v>
      </c>
      <c r="I2506" t="str">
        <f t="shared" si="1303"/>
        <v>2246.2387473167i</v>
      </c>
      <c r="J2506" t="str">
        <f t="shared" si="1297"/>
        <v>-4314.79458786819+485.809328305665i</v>
      </c>
      <c r="K2506" t="str">
        <f t="shared" si="1304"/>
        <v>0.0578802809220118-0.514073131814078i</v>
      </c>
      <c r="L2506" t="str">
        <f t="shared" si="1305"/>
        <v>0.00427196414511016-0.0318056413488319i</v>
      </c>
      <c r="M2506" t="str">
        <f t="shared" si="1306"/>
        <v>0.062152245067122-0.54587877316291i</v>
      </c>
      <c r="N2506" t="str">
        <f t="shared" si="1307"/>
        <v>-2.53676835939325i</v>
      </c>
      <c r="O2506" t="str">
        <f t="shared" si="1308"/>
        <v>-0.822602019733091-0.568617549088172i</v>
      </c>
      <c r="P2506" t="str">
        <f t="shared" si="1309"/>
        <v>1.82260201973309+0.568617549088172i</v>
      </c>
      <c r="Q2506" t="str">
        <f t="shared" si="1310"/>
        <v>-1.82260201973309+1.96815081030508i</v>
      </c>
      <c r="R2506" t="str">
        <f t="shared" si="1311"/>
        <v>-0.306129433417709-0.642557414535828i</v>
      </c>
      <c r="S2506" t="str">
        <f t="shared" si="1312"/>
        <v>0.26185225571465i</v>
      </c>
      <c r="T2506" t="str">
        <f t="shared" si="1313"/>
        <v>0.16825510842238-0.0801606826810748i</v>
      </c>
      <c r="U2506" t="str">
        <f t="shared" si="1314"/>
        <v>0.00005-0.000421580162883808i</v>
      </c>
      <c r="V2506" t="str">
        <f t="shared" si="1315"/>
        <v>3.33333333333333E-06-0.00046373817917219i</v>
      </c>
      <c r="W2506" t="str">
        <f t="shared" si="1316"/>
        <v>0.0000144336386181215-0.00022150895919359i</v>
      </c>
      <c r="X2506" t="str">
        <f t="shared" si="1317"/>
        <v>0.0000153557370987331-0.000221384352686434i</v>
      </c>
      <c r="Y2506" t="str">
        <f t="shared" si="1318"/>
        <v>0.009+0.359398199570672i</v>
      </c>
      <c r="Z2506" t="str">
        <f t="shared" si="1319"/>
        <v>-0.00860867619568519-0.000814614377418222i</v>
      </c>
      <c r="AA2506" t="str">
        <f t="shared" si="1320"/>
        <v>0.97773415943007-38.9534757978326i</v>
      </c>
      <c r="AB2506" t="str">
        <f t="shared" si="1321"/>
        <v>1.16228318291404-0.553738987687874i</v>
      </c>
      <c r="AC2506" t="str">
        <f t="shared" si="1322"/>
        <v>0.76996414997034-0.668881839222995i</v>
      </c>
      <c r="AD2506" t="str">
        <f t="shared" si="1323"/>
        <v>1.21634715162297+0.337487832691117i</v>
      </c>
      <c r="AE2506" t="str">
        <f t="shared" si="1324"/>
        <v>-0.0101962163291522-0.00389617734926517i</v>
      </c>
      <c r="AF2506" t="str">
        <f t="shared" si="1325"/>
        <v>-15.0407130961309-0.618920431339034i</v>
      </c>
      <c r="AG2506" t="str">
        <f t="shared" si="1326"/>
        <v>1.05189482958324-0.17032453293934i</v>
      </c>
      <c r="AH2506" t="str">
        <f t="shared" si="1327"/>
        <v>0.130096961083197+0.0827750398376105i</v>
      </c>
      <c r="AI2506">
        <f t="shared" si="1328"/>
        <v>-16.238442846612781</v>
      </c>
      <c r="AJ2506">
        <f t="shared" si="1329"/>
        <v>32.466823790748265</v>
      </c>
      <c r="AK2506"/>
      <c r="AL2506"/>
      <c r="AM2506"/>
      <c r="AN2506"/>
    </row>
    <row r="2507" spans="1:40" x14ac:dyDescent="0.25">
      <c r="A2507"/>
      <c r="B2507">
        <f t="shared" si="1295"/>
        <v>573000</v>
      </c>
      <c r="C2507" s="186" t="str">
        <f t="shared" si="1298"/>
        <v>-2.32773476428418E-07+0.00427403583546884i</v>
      </c>
      <c r="D2507" s="158" t="str">
        <f t="shared" si="1299"/>
        <v>-5.95700774160261+0.0327676080719278i</v>
      </c>
      <c r="E2507" t="str">
        <f t="shared" si="1300"/>
        <v>2870</v>
      </c>
      <c r="F2507" t="str">
        <f t="shared" si="1301"/>
        <v>0.777000777000777</v>
      </c>
      <c r="G2507" t="str">
        <f t="shared" si="1296"/>
        <v>0.777000777000777</v>
      </c>
      <c r="H2507" t="str">
        <f t="shared" si="1302"/>
        <v>9.08387996847563+0.650621371829143i</v>
      </c>
      <c r="I2507" t="str">
        <f t="shared" si="1303"/>
        <v>2250.16573813369i</v>
      </c>
      <c r="J2507" t="str">
        <f t="shared" si="1297"/>
        <v>-4329.89796946114+486.658645313192i</v>
      </c>
      <c r="K2507" t="str">
        <f t="shared" si="1304"/>
        <v>0.0576808577983882-0.51319797041166i</v>
      </c>
      <c r="L2507" t="str">
        <f t="shared" si="1305"/>
        <v>0.00425732938339446-0.0317520963540253i</v>
      </c>
      <c r="M2507" t="str">
        <f t="shared" si="1306"/>
        <v>0.0619381871817827-0.544950066765685i</v>
      </c>
      <c r="N2507" t="str">
        <f t="shared" si="1307"/>
        <v>-2.54120326911247i</v>
      </c>
      <c r="O2507" t="str">
        <f t="shared" si="1308"/>
        <v>-0.825115689332053-0.56496380345832i</v>
      </c>
      <c r="P2507" t="str">
        <f t="shared" si="1309"/>
        <v>1.82511568933205+0.56496380345832i</v>
      </c>
      <c r="Q2507" t="str">
        <f t="shared" si="1310"/>
        <v>-1.82511568933205+1.97623946565415i</v>
      </c>
      <c r="R2507" t="str">
        <f t="shared" si="1311"/>
        <v>-0.306021168128687-0.640910009199422i</v>
      </c>
      <c r="S2507" t="str">
        <f t="shared" si="1312"/>
        <v>0.262310039378487i</v>
      </c>
      <c r="T2507" t="str">
        <f t="shared" si="1313"/>
        <v>0.168117129751167-0.0802724246624865i</v>
      </c>
      <c r="U2507" t="str">
        <f t="shared" si="1314"/>
        <v>0.00005-0.000420844420889246i</v>
      </c>
      <c r="V2507" t="str">
        <f t="shared" si="1315"/>
        <v>3.33333333333333E-06-0.000462928862978172i</v>
      </c>
      <c r="W2507" t="str">
        <f t="shared" si="1316"/>
        <v>0.000014433495516832-0.000221124752898935i</v>
      </c>
      <c r="X2507" t="str">
        <f t="shared" si="1317"/>
        <v>0.0000153523845263065-0.000221000377117622i</v>
      </c>
      <c r="Y2507" t="str">
        <f t="shared" si="1318"/>
        <v>0.009+0.36002651810139i</v>
      </c>
      <c r="Z2507" t="str">
        <f t="shared" si="1319"/>
        <v>-0.00857875118912834-0.000812310634383973i</v>
      </c>
      <c r="AA2507" t="str">
        <f t="shared" si="1320"/>
        <v>0.974322057060594-38.8854963420583i</v>
      </c>
      <c r="AB2507" t="str">
        <f t="shared" si="1321"/>
        <v>1.16133004520158-0.554510885950209i</v>
      </c>
      <c r="AC2507" t="str">
        <f t="shared" si="1322"/>
        <v>0.769749933398658-0.667212284717917i</v>
      </c>
      <c r="AD2507" t="str">
        <f t="shared" si="1323"/>
        <v>1.21800693771448+0.33537944540599i</v>
      </c>
      <c r="AE2507" t="str">
        <f t="shared" si="1324"/>
        <v>-0.0101765461752276-0.00386653680434477i</v>
      </c>
      <c r="AF2507" t="str">
        <f t="shared" si="1325"/>
        <v>-15.0408877100782-0.617853763757215i</v>
      </c>
      <c r="AG2507" t="str">
        <f t="shared" si="1326"/>
        <v>1.05150582054583-0.170270452962434i</v>
      </c>
      <c r="AH2507" t="str">
        <f t="shared" si="1327"/>
        <v>0.129962785759804+0.0823320080264416i</v>
      </c>
      <c r="AI2507">
        <f t="shared" si="1328"/>
        <v>-16.258221962610023</v>
      </c>
      <c r="AJ2507">
        <f t="shared" si="1329"/>
        <v>32.354441995213001</v>
      </c>
      <c r="AK2507"/>
      <c r="AL2507"/>
      <c r="AM2507"/>
      <c r="AN2507"/>
    </row>
    <row r="2508" spans="1:40" x14ac:dyDescent="0.25">
      <c r="A2508"/>
      <c r="B2508">
        <f t="shared" si="1295"/>
        <v>574000</v>
      </c>
      <c r="C2508" s="186" t="str">
        <f t="shared" si="1298"/>
        <v>-2.31963125517656E-07+0.00426658978005041i</v>
      </c>
      <c r="D2508" s="158" t="str">
        <f t="shared" si="1299"/>
        <v>-5.95700773538992+0.0327105216470532i</v>
      </c>
      <c r="E2508" t="str">
        <f t="shared" si="1300"/>
        <v>2870</v>
      </c>
      <c r="F2508" t="str">
        <f t="shared" si="1301"/>
        <v>0.777000777000777</v>
      </c>
      <c r="G2508" t="str">
        <f t="shared" si="1296"/>
        <v>0.777000777000777</v>
      </c>
      <c r="H2508" t="str">
        <f t="shared" si="1302"/>
        <v>9.08405368399048+0.6495012647556i</v>
      </c>
      <c r="I2508" t="str">
        <f t="shared" si="1303"/>
        <v>2254.09272895068i</v>
      </c>
      <c r="J2508" t="str">
        <f t="shared" si="1297"/>
        <v>-4345.02773250666+487.507962320719i</v>
      </c>
      <c r="K2508" t="str">
        <f t="shared" si="1304"/>
        <v>0.0574824594023268-0.512325745505436i</v>
      </c>
      <c r="L2508" t="str">
        <f t="shared" si="1305"/>
        <v>0.00424276924844253-0.0316987279386009i</v>
      </c>
      <c r="M2508" t="str">
        <f t="shared" si="1306"/>
        <v>0.0617252286507693-0.544024473444037i</v>
      </c>
      <c r="N2508" t="str">
        <f t="shared" si="1307"/>
        <v>-2.54563817883169i</v>
      </c>
      <c r="O2508" t="str">
        <f t="shared" si="1308"/>
        <v>-0.827613130232208-0.561298945898927i</v>
      </c>
      <c r="P2508" t="str">
        <f t="shared" si="1309"/>
        <v>1.82761313023221+0.561298945898927i</v>
      </c>
      <c r="Q2508" t="str">
        <f t="shared" si="1310"/>
        <v>-1.82761313023221+1.98433923293276i</v>
      </c>
      <c r="R2508" t="str">
        <f t="shared" si="1311"/>
        <v>-0.305912613204208-0.639267319107396i</v>
      </c>
      <c r="S2508" t="str">
        <f t="shared" si="1312"/>
        <v>0.262767823042324i</v>
      </c>
      <c r="T2508" t="str">
        <f t="shared" si="1313"/>
        <v>0.167978881783953-0.0803839914128582i</v>
      </c>
      <c r="U2508" t="str">
        <f t="shared" si="1314"/>
        <v>0.0000500000000000002-0.000420111242455643i</v>
      </c>
      <c r="V2508" t="str">
        <f t="shared" si="1315"/>
        <v>3.33333333333333E-06-0.000462122366701206i</v>
      </c>
      <c r="W2508" t="str">
        <f t="shared" si="1316"/>
        <v>0.0000144333521692149-0.000220741889376892i</v>
      </c>
      <c r="X2508" t="str">
        <f t="shared" si="1317"/>
        <v>0.000015349048467042-0.000220617743447714i</v>
      </c>
      <c r="Y2508" t="str">
        <f t="shared" si="1318"/>
        <v>0.009+0.360654836632108i</v>
      </c>
      <c r="Z2508" t="str">
        <f t="shared" si="1319"/>
        <v>-0.00854898241739783-0.000810019481337937i</v>
      </c>
      <c r="AA2508" t="str">
        <f t="shared" si="1320"/>
        <v>0.970927788966213-38.8177537366495i</v>
      </c>
      <c r="AB2508" t="str">
        <f t="shared" si="1321"/>
        <v>1.16037504722933-0.555281573740585i</v>
      </c>
      <c r="AC2508" t="str">
        <f t="shared" si="1322"/>
        <v>0.76953764934348-0.665547306171232i</v>
      </c>
      <c r="AD2508" t="str">
        <f t="shared" si="1323"/>
        <v>1.21965794137306+0.333263075314638i</v>
      </c>
      <c r="AE2508" t="str">
        <f t="shared" si="1324"/>
        <v>-0.0101568847126225-0.00383700686431348i</v>
      </c>
      <c r="AF2508" t="str">
        <f t="shared" si="1325"/>
        <v>-15.0410614193804-0.616790743108547i</v>
      </c>
      <c r="AG2508" t="str">
        <f t="shared" si="1326"/>
        <v>1.05111702006693-0.170215322173719i</v>
      </c>
      <c r="AH2508" t="str">
        <f t="shared" si="1327"/>
        <v>0.129828307647328+0.0818901168494705i</v>
      </c>
      <c r="AI2508">
        <f t="shared" si="1328"/>
        <v>-16.277992633483976</v>
      </c>
      <c r="AJ2508">
        <f t="shared" si="1329"/>
        <v>32.241967470548403</v>
      </c>
      <c r="AK2508"/>
      <c r="AL2508"/>
      <c r="AM2508"/>
      <c r="AN2508"/>
    </row>
    <row r="2509" spans="1:40" x14ac:dyDescent="0.25">
      <c r="A2509"/>
      <c r="B2509">
        <f t="shared" si="1295"/>
        <v>575000</v>
      </c>
      <c r="C2509" s="186" t="str">
        <f t="shared" si="1298"/>
        <v>-2.31156998847153E-07+0.00425916962395493i</v>
      </c>
      <c r="D2509" s="158" t="str">
        <f t="shared" si="1299"/>
        <v>-5.95700772920962+0.0326536337836545i</v>
      </c>
      <c r="E2509" t="str">
        <f t="shared" si="1300"/>
        <v>2870</v>
      </c>
      <c r="F2509" t="str">
        <f t="shared" si="1301"/>
        <v>0.777000777000777</v>
      </c>
      <c r="G2509" t="str">
        <f t="shared" si="1296"/>
        <v>0.777000777000777</v>
      </c>
      <c r="H2509" t="str">
        <f t="shared" si="1302"/>
        <v>9.08422650105372+0.648384984627912i</v>
      </c>
      <c r="I2509" t="str">
        <f t="shared" si="1303"/>
        <v>2258.01971976766i</v>
      </c>
      <c r="J2509" t="str">
        <f t="shared" si="1297"/>
        <v>-4360.18387700474+488.357279328247i</v>
      </c>
      <c r="K2509" t="str">
        <f t="shared" si="1304"/>
        <v>0.0572850787536631-0.511456442541905i</v>
      </c>
      <c r="L2509" t="str">
        <f t="shared" si="1305"/>
        <v>0.00422828323678926-0.0316455352485449i</v>
      </c>
      <c r="M2509" t="str">
        <f t="shared" si="1306"/>
        <v>0.0615133619904524-0.54310197779045i</v>
      </c>
      <c r="N2509" t="str">
        <f t="shared" si="1307"/>
        <v>-2.55007308855091i</v>
      </c>
      <c r="O2509" t="str">
        <f t="shared" si="1308"/>
        <v>-0.83009429331291-0.557623048491847i</v>
      </c>
      <c r="P2509" t="str">
        <f t="shared" si="1309"/>
        <v>1.83009429331291+0.557623048491847i</v>
      </c>
      <c r="Q2509" t="str">
        <f t="shared" si="1310"/>
        <v>-1.83009429331291+1.99245004005906i</v>
      </c>
      <c r="R2509" t="str">
        <f t="shared" si="1311"/>
        <v>-0.305803768016246-0.637629319204979i</v>
      </c>
      <c r="S2509" t="str">
        <f t="shared" si="1312"/>
        <v>0.263225606706161i</v>
      </c>
      <c r="T2509" t="str">
        <f t="shared" si="1313"/>
        <v>0.167840364401367-0.0804953823691065i</v>
      </c>
      <c r="U2509" t="str">
        <f t="shared" si="1314"/>
        <v>0.0000500000000000002-0.000419380614207893i</v>
      </c>
      <c r="V2509" t="str">
        <f t="shared" si="1315"/>
        <v>3.33333333333333E-06-0.000461318675628682i</v>
      </c>
      <c r="W2509" t="str">
        <f t="shared" si="1316"/>
        <v>0.0000144332085752892-0.000220360361621377i</v>
      </c>
      <c r="X2509" t="str">
        <f t="shared" si="1317"/>
        <v>0.000015345728804476-0.000220236444675667i</v>
      </c>
      <c r="Y2509" t="str">
        <f t="shared" si="1318"/>
        <v>0.009+0.361283155162826i</v>
      </c>
      <c r="Z2509" t="str">
        <f t="shared" si="1319"/>
        <v>-0.00851936879483712-0.000807740820837299i</v>
      </c>
      <c r="AA2509" t="str">
        <f t="shared" si="1320"/>
        <v>0.967551231047181-38.7502467459516i</v>
      </c>
      <c r="AB2509" t="str">
        <f t="shared" si="1321"/>
        <v>1.15941818817268-0.556051047169297i</v>
      </c>
      <c r="AC2509" t="str">
        <f t="shared" si="1322"/>
        <v>0.769327287237285-0.663886880432498i</v>
      </c>
      <c r="AD2509" t="str">
        <f t="shared" si="1323"/>
        <v>1.22130012398351+0.331138757769504i</v>
      </c>
      <c r="AE2509" t="str">
        <f t="shared" si="1324"/>
        <v>-0.010137231873384-0.00380758716433778i</v>
      </c>
      <c r="AF2509" t="str">
        <f t="shared" si="1325"/>
        <v>-15.0412342302633-0.615731350844258i</v>
      </c>
      <c r="AG2509" t="str">
        <f t="shared" si="1326"/>
        <v>1.05072843201314-0.170159140541832i</v>
      </c>
      <c r="AH2509" t="str">
        <f t="shared" si="1327"/>
        <v>0.129693525587805+0.0814493622772354i</v>
      </c>
      <c r="AI2509">
        <f t="shared" si="1328"/>
        <v>-16.297755022472384</v>
      </c>
      <c r="AJ2509">
        <f t="shared" si="1329"/>
        <v>32.129400183887448</v>
      </c>
      <c r="AK2509"/>
      <c r="AL2509"/>
      <c r="AM2509"/>
      <c r="AN2509"/>
    </row>
    <row r="2510" spans="1:40" x14ac:dyDescent="0.25">
      <c r="A2510"/>
      <c r="B2510">
        <f t="shared" si="1295"/>
        <v>576000</v>
      </c>
      <c r="C2510" s="186" t="str">
        <f t="shared" si="1298"/>
        <v>-2.30355067107389E-07+0.00425177523229013i</v>
      </c>
      <c r="D2510" s="158" t="str">
        <f t="shared" si="1299"/>
        <v>-5.95700772306147+0.0325969434475577i</v>
      </c>
      <c r="E2510" t="str">
        <f t="shared" si="1300"/>
        <v>2870</v>
      </c>
      <c r="F2510" t="str">
        <f t="shared" si="1301"/>
        <v>0.777000777000777</v>
      </c>
      <c r="G2510" t="str">
        <f t="shared" si="1296"/>
        <v>0.777000777000777</v>
      </c>
      <c r="H2510" t="str">
        <f t="shared" si="1302"/>
        <v>9.08439842583815+0.647272511987845i</v>
      </c>
      <c r="I2510" t="str">
        <f t="shared" si="1303"/>
        <v>2261.94671058465i</v>
      </c>
      <c r="J2510" t="str">
        <f t="shared" si="1297"/>
        <v>-4375.36640295539+489.206596335774i</v>
      </c>
      <c r="K2510" t="str">
        <f t="shared" si="1304"/>
        <v>0.0570887089313204-0.510590047062153i</v>
      </c>
      <c r="L2510" t="str">
        <f t="shared" si="1305"/>
        <v>0.00421387084918188-0.0315925174352123i</v>
      </c>
      <c r="M2510" t="str">
        <f t="shared" si="1306"/>
        <v>0.0613025797805023-0.542182564497365i</v>
      </c>
      <c r="N2510" t="str">
        <f t="shared" si="1307"/>
        <v>-2.55450799827013i</v>
      </c>
      <c r="O2510" t="str">
        <f t="shared" si="1308"/>
        <v>-0.83255912977367-0.553936183536073i</v>
      </c>
      <c r="P2510" t="str">
        <f t="shared" si="1309"/>
        <v>1.83255912977367+0.553936183536073i</v>
      </c>
      <c r="Q2510" t="str">
        <f t="shared" si="1310"/>
        <v>-1.83255912977367+2.00057181473406i</v>
      </c>
      <c r="R2510" t="str">
        <f t="shared" si="1311"/>
        <v>-0.305694631934727-0.63599598461204i</v>
      </c>
      <c r="S2510" t="str">
        <f t="shared" si="1312"/>
        <v>0.263683390369998i</v>
      </c>
      <c r="T2510" t="str">
        <f t="shared" si="1313"/>
        <v>0.167701577484208-0.0806065969664575i</v>
      </c>
      <c r="U2510" t="str">
        <f t="shared" si="1314"/>
        <v>0.0000500000000000002-0.000418652522863782i</v>
      </c>
      <c r="V2510" t="str">
        <f t="shared" si="1315"/>
        <v>3.33333333333333E-06-0.000460517775150159i</v>
      </c>
      <c r="W2510" t="str">
        <f t="shared" si="1316"/>
        <v>0.0000144330647350739-0.000219980162674961i</v>
      </c>
      <c r="X2510" t="str">
        <f t="shared" si="1317"/>
        <v>0.0000153424254231553-0.000219856473849051i</v>
      </c>
      <c r="Y2510" t="str">
        <f t="shared" si="1318"/>
        <v>0.009+0.361911473693544i</v>
      </c>
      <c r="Z2510" t="str">
        <f t="shared" si="1319"/>
        <v>-0.00848990924520291-0.000805474556391186i</v>
      </c>
      <c r="AA2510" t="str">
        <f t="shared" si="1320"/>
        <v>0.964192260281545-38.6829741428902i</v>
      </c>
      <c r="AB2510" t="str">
        <f t="shared" si="1321"/>
        <v>1.15845946720822-0.556819302334965i</v>
      </c>
      <c r="AC2510" t="str">
        <f t="shared" si="1322"/>
        <v>0.769118836609405-0.662230984501917i</v>
      </c>
      <c r="AD2510" t="str">
        <f t="shared" si="1323"/>
        <v>1.22293344706251+0.329006528313745i</v>
      </c>
      <c r="AE2510" t="str">
        <f t="shared" si="1324"/>
        <v>-0.0101175875910405-0.00377827734223159i</v>
      </c>
      <c r="AF2510" t="str">
        <f t="shared" si="1325"/>
        <v>-15.0414061488996-0.614675568540287i</v>
      </c>
      <c r="AG2510" t="str">
        <f t="shared" si="1326"/>
        <v>1.0503400602514-0.170101908054105i</v>
      </c>
      <c r="AH2510" t="str">
        <f t="shared" si="1327"/>
        <v>0.129558438433314+0.0810097403255479i</v>
      </c>
      <c r="AI2510">
        <f t="shared" si="1328"/>
        <v>-16.317509292507772</v>
      </c>
      <c r="AJ2510">
        <f t="shared" si="1329"/>
        <v>32.016740102891504</v>
      </c>
      <c r="AK2510"/>
      <c r="AL2510"/>
      <c r="AM2510"/>
      <c r="AN2510"/>
    </row>
    <row r="2511" spans="1:40" x14ac:dyDescent="0.25">
      <c r="A2511"/>
      <c r="B2511">
        <f t="shared" si="1295"/>
        <v>577000</v>
      </c>
      <c r="C2511" s="186" t="str">
        <f t="shared" si="1298"/>
        <v>-2.29557301242602E-07+0.00424440647109881i</v>
      </c>
      <c r="D2511" s="158" t="str">
        <f t="shared" si="1299"/>
        <v>-5.95700771694527+0.0325404496117576i</v>
      </c>
      <c r="E2511" t="str">
        <f t="shared" si="1300"/>
        <v>2870</v>
      </c>
      <c r="F2511" t="str">
        <f t="shared" si="1301"/>
        <v>0.777000777000777</v>
      </c>
      <c r="G2511" t="str">
        <f t="shared" si="1296"/>
        <v>0.777000777000777</v>
      </c>
      <c r="H2511" t="str">
        <f t="shared" si="1302"/>
        <v>9.08456946446382+0.646163827508031i</v>
      </c>
      <c r="I2511" t="str">
        <f t="shared" si="1303"/>
        <v>2265.87370140164i</v>
      </c>
      <c r="J2511" t="str">
        <f t="shared" si="1297"/>
        <v>-4390.5753103586+490.055913343302i</v>
      </c>
      <c r="K2511" t="str">
        <f t="shared" si="1304"/>
        <v>0.0568933430727132-0.509726544701086i</v>
      </c>
      <c r="L2511" t="str">
        <f t="shared" si="1305"/>
        <v>0.00419953159053808-0.0315396736552859i</v>
      </c>
      <c r="M2511" t="str">
        <f t="shared" si="1306"/>
        <v>0.0610928746632513-0.541266218356372i</v>
      </c>
      <c r="N2511" t="str">
        <f t="shared" si="1307"/>
        <v>-2.55894290798935i</v>
      </c>
      <c r="O2511" t="str">
        <f t="shared" si="1308"/>
        <v>-0.835007591135119-0.550238423546308i</v>
      </c>
      <c r="P2511" t="str">
        <f t="shared" si="1309"/>
        <v>1.83500759113512+0.550238423546308i</v>
      </c>
      <c r="Q2511" t="str">
        <f t="shared" si="1310"/>
        <v>-1.83500759113512+2.00870448444304i</v>
      </c>
      <c r="R2511" t="str">
        <f t="shared" si="1311"/>
        <v>-0.305585204327513-0.634367290621584i</v>
      </c>
      <c r="S2511" t="str">
        <f t="shared" si="1312"/>
        <v>0.264141174033835i</v>
      </c>
      <c r="T2511" t="str">
        <f t="shared" si="1313"/>
        <v>0.167562520913448-0.0807176346384386i</v>
      </c>
      <c r="U2511" t="str">
        <f t="shared" si="1314"/>
        <v>0.0000500000000000002-0.000417926955233169i</v>
      </c>
      <c r="V2511" t="str">
        <f t="shared" si="1315"/>
        <v>3.33333333333333E-06-0.000459719650756486i</v>
      </c>
      <c r="W2511" t="str">
        <f t="shared" si="1316"/>
        <v>0.0000144329206485877-0.000219601285628447i</v>
      </c>
      <c r="X2511" t="str">
        <f t="shared" si="1317"/>
        <v>0.0000153391382086259-0.000219477824063639i</v>
      </c>
      <c r="Y2511" t="str">
        <f t="shared" si="1318"/>
        <v>0.009+0.362539792224262i</v>
      </c>
      <c r="Z2511" t="str">
        <f t="shared" si="1319"/>
        <v>-0.00846060270156783-0.000803220592449568i</v>
      </c>
      <c r="AA2511" t="str">
        <f t="shared" si="1320"/>
        <v>0.960850754713954-38.6159347088969i</v>
      </c>
      <c r="AB2511" t="str">
        <f t="shared" si="1321"/>
        <v>1.15749888351371-0.557586335324475i</v>
      </c>
      <c r="AC2511" t="str">
        <f t="shared" si="1322"/>
        <v>0.76891228708509-0.660579595529108i</v>
      </c>
      <c r="AD2511" t="str">
        <f t="shared" si="1323"/>
        <v>1.22455787225964+0.326866422680756i</v>
      </c>
      <c r="AE2511" t="str">
        <f t="shared" si="1324"/>
        <v>-0.0100979518005885-0.00374907703842978i</v>
      </c>
      <c r="AF2511" t="str">
        <f t="shared" si="1325"/>
        <v>-15.0415771814091-0.613623377896273i</v>
      </c>
      <c r="AG2511" t="str">
        <f t="shared" si="1326"/>
        <v>1.04995190864893-0.170043624716544i</v>
      </c>
      <c r="AH2511" t="str">
        <f t="shared" si="1327"/>
        <v>0.129423045045993+0.0805712470551453i</v>
      </c>
      <c r="AI2511">
        <f t="shared" si="1328"/>
        <v>-16.337255606220836</v>
      </c>
      <c r="AJ2511">
        <f t="shared" si="1329"/>
        <v>31.903987195753512</v>
      </c>
      <c r="AK2511"/>
      <c r="AL2511"/>
      <c r="AM2511"/>
      <c r="AN2511"/>
    </row>
    <row r="2512" spans="1:40" x14ac:dyDescent="0.25">
      <c r="A2512"/>
      <c r="B2512">
        <f t="shared" si="1295"/>
        <v>578000</v>
      </c>
      <c r="C2512" s="186" t="str">
        <f t="shared" si="1298"/>
        <v>-2.28763672448159E-07+0.00423706320735082i</v>
      </c>
      <c r="D2512" s="158" t="str">
        <f t="shared" si="1299"/>
        <v>-5.95700771086078+0.0324841512563563i</v>
      </c>
      <c r="E2512" t="str">
        <f t="shared" si="1300"/>
        <v>2870</v>
      </c>
      <c r="F2512" t="str">
        <f t="shared" si="1301"/>
        <v>0.777000777000777</v>
      </c>
      <c r="G2512" t="str">
        <f t="shared" si="1296"/>
        <v>0.777000777000777</v>
      </c>
      <c r="H2512" t="str">
        <f t="shared" si="1302"/>
        <v>9.08473962299842+0.64505891199083i</v>
      </c>
      <c r="I2512" t="str">
        <f t="shared" si="1303"/>
        <v>2269.80069221863i</v>
      </c>
      <c r="J2512" t="str">
        <f t="shared" si="1297"/>
        <v>-4405.81059921437+490.905230350829i</v>
      </c>
      <c r="K2512" t="str">
        <f t="shared" si="1304"/>
        <v>0.0566989743731574-0.508865921186694i</v>
      </c>
      <c r="L2512" t="str">
        <f t="shared" si="1305"/>
        <v>0.0041852649699045-0.0314870030707358i</v>
      </c>
      <c r="M2512" t="str">
        <f t="shared" si="1306"/>
        <v>0.0608842393430619-0.54035292425743i</v>
      </c>
      <c r="N2512" t="str">
        <f t="shared" si="1307"/>
        <v>-2.56337781770856i</v>
      </c>
      <c r="O2512" t="str">
        <f t="shared" si="1308"/>
        <v>-0.837439629239953-0.546529841251555i</v>
      </c>
      <c r="P2512" t="str">
        <f t="shared" si="1309"/>
        <v>1.83743962923995+0.546529841251555i</v>
      </c>
      <c r="Q2512" t="str">
        <f t="shared" si="1310"/>
        <v>-1.83743962923995+2.016847976457i</v>
      </c>
      <c r="R2512" t="str">
        <f t="shared" si="1311"/>
        <v>-0.305475484560393-0.63274321269827i</v>
      </c>
      <c r="S2512" t="str">
        <f t="shared" si="1312"/>
        <v>0.264598957697671i</v>
      </c>
      <c r="T2512" t="str">
        <f t="shared" si="1313"/>
        <v>0.167423194570238-0.080828494816871i</v>
      </c>
      <c r="U2512" t="str">
        <f t="shared" si="1314"/>
        <v>0.0000499999999999998-0.000417203898217194i</v>
      </c>
      <c r="V2512" t="str">
        <f t="shared" si="1315"/>
        <v>3.33333333333333E-06-0.000458924288038914i</v>
      </c>
      <c r="W2512" t="str">
        <f t="shared" si="1316"/>
        <v>0.0000144327763158497-0.000219223723620453i</v>
      </c>
      <c r="X2512" t="str">
        <f t="shared" si="1317"/>
        <v>0.0000153358670474236-0.00021910048846297i</v>
      </c>
      <c r="Y2512" t="str">
        <f t="shared" si="1318"/>
        <v>0.009+0.36316811075498i</v>
      </c>
      <c r="Z2512" t="str">
        <f t="shared" si="1319"/>
        <v>-0.008431448106223-0.000800978834392295i</v>
      </c>
      <c r="AA2512" t="str">
        <f t="shared" si="1320"/>
        <v>0.957526593444546-38.5491272338351i</v>
      </c>
      <c r="AB2512" t="str">
        <f t="shared" si="1321"/>
        <v>1.15653643626817-0.558352142212926i</v>
      </c>
      <c r="AC2512" t="str">
        <f t="shared" si="1322"/>
        <v>0.768707628384568-0.658932690811976i</v>
      </c>
      <c r="AD2512" t="str">
        <f t="shared" si="1323"/>
        <v>1.22617336135826+0.324718476793835i</v>
      </c>
      <c r="AE2512" t="str">
        <f t="shared" si="1324"/>
        <v>-0.0100783244384772-0.00371998589596262i</v>
      </c>
      <c r="AF2512" t="str">
        <f t="shared" si="1325"/>
        <v>-15.0417473338592-0.612574760734474i</v>
      </c>
      <c r="AG2512" t="str">
        <f t="shared" si="1326"/>
        <v>1.04956398107317-0.16998429055379i</v>
      </c>
      <c r="AH2512" t="str">
        <f t="shared" si="1327"/>
        <v>0.129287344298017+0.0801338785713462i</v>
      </c>
      <c r="AI2512">
        <f t="shared" si="1328"/>
        <v>-16.356994125945651</v>
      </c>
      <c r="AJ2512">
        <f t="shared" si="1329"/>
        <v>31.791141431208967</v>
      </c>
      <c r="AK2512"/>
      <c r="AL2512"/>
      <c r="AM2512"/>
      <c r="AN2512"/>
    </row>
    <row r="2513" spans="1:40" x14ac:dyDescent="0.25">
      <c r="A2513"/>
      <c r="B2513">
        <f t="shared" si="1295"/>
        <v>579000</v>
      </c>
      <c r="C2513" s="186" t="str">
        <f t="shared" si="1298"/>
        <v>-2.27974152167962E-07+0.00422974530893509i</v>
      </c>
      <c r="D2513" s="158" t="str">
        <f t="shared" si="1299"/>
        <v>-5.95700770480779+0.0324280473685024i</v>
      </c>
      <c r="E2513" t="str">
        <f t="shared" si="1300"/>
        <v>2870</v>
      </c>
      <c r="F2513" t="str">
        <f t="shared" si="1301"/>
        <v>0.777000777000777</v>
      </c>
      <c r="G2513" t="str">
        <f t="shared" si="1296"/>
        <v>0.777000777000777</v>
      </c>
      <c r="H2513" t="str">
        <f t="shared" si="1302"/>
        <v>9.08490890745796+0.643957746367302i</v>
      </c>
      <c r="I2513" t="str">
        <f t="shared" si="1303"/>
        <v>2273.72768303561i</v>
      </c>
      <c r="J2513" t="str">
        <f t="shared" si="1297"/>
        <v>-4421.07226952271+491.754547358357i</v>
      </c>
      <c r="K2513" t="str">
        <f t="shared" si="1304"/>
        <v>0.0565055960852871-0.508008162339301i</v>
      </c>
      <c r="L2513" t="str">
        <f t="shared" si="1305"/>
        <v>0.00417107050041575-0.0314345048487793i</v>
      </c>
      <c r="M2513" t="str">
        <f t="shared" si="1306"/>
        <v>0.0606766665857029-0.53944266718808i</v>
      </c>
      <c r="N2513" t="str">
        <f t="shared" si="1307"/>
        <v>-2.56781272742778i</v>
      </c>
      <c r="O2513" t="str">
        <f t="shared" si="1308"/>
        <v>-0.839855196253905-0.542810509593647i</v>
      </c>
      <c r="P2513" t="str">
        <f t="shared" si="1309"/>
        <v>1.83985519625391+0.542810509593647i</v>
      </c>
      <c r="Q2513" t="str">
        <f t="shared" si="1310"/>
        <v>-1.83985519625391+2.02500221783413i</v>
      </c>
      <c r="R2513" t="str">
        <f t="shared" si="1311"/>
        <v>-0.30536547199709-0.631123726476935i</v>
      </c>
      <c r="S2513" t="str">
        <f t="shared" si="1312"/>
        <v>0.265056741361508i</v>
      </c>
      <c r="T2513" t="str">
        <f t="shared" si="1313"/>
        <v>0.167283598335908-0.0809391769318675i</v>
      </c>
      <c r="U2513" t="str">
        <f t="shared" si="1314"/>
        <v>0.0000499999999999998-0.000416483338807492i</v>
      </c>
      <c r="V2513" t="str">
        <f t="shared" si="1315"/>
        <v>3.33333333333333E-06-0.000458131672688242i</v>
      </c>
      <c r="W2513" t="str">
        <f t="shared" si="1316"/>
        <v>0.000014432631736879-0.000218847469836992i</v>
      </c>
      <c r="X2513" t="str">
        <f t="shared" si="1317"/>
        <v>0.0000153326118270634-0.000218724460237943i</v>
      </c>
      <c r="Y2513" t="str">
        <f t="shared" si="1318"/>
        <v>0.009+0.363796429285698i</v>
      </c>
      <c r="Z2513" t="str">
        <f t="shared" si="1319"/>
        <v>-0.00840244441058301-0.000798749188518295i</v>
      </c>
      <c r="AA2513" t="str">
        <f t="shared" si="1320"/>
        <v>0.954219656618041-38.4825505159278i</v>
      </c>
      <c r="AB2513" t="str">
        <f t="shared" si="1321"/>
        <v>1.15557212465183-0.559116719063614i</v>
      </c>
      <c r="AC2513" t="str">
        <f t="shared" si="1322"/>
        <v>0.768504850322107-0.657290247795495i</v>
      </c>
      <c r="AD2513" t="str">
        <f t="shared" si="1323"/>
        <v>1.22777987627658+0.322562726765672i</v>
      </c>
      <c r="AE2513" t="str">
        <f t="shared" si="1324"/>
        <v>-0.0100587054425961-0.00369100356042965i</v>
      </c>
      <c r="AF2513" t="str">
        <f t="shared" si="1325"/>
        <v>-15.0419166122657-0.6115296989988i</v>
      </c>
      <c r="AG2513" t="str">
        <f t="shared" si="1326"/>
        <v>1.04917628139172-0.169923905609109i</v>
      </c>
      <c r="AH2513" t="str">
        <f t="shared" si="1327"/>
        <v>0.12915133507162+0.0796976310237118i</v>
      </c>
      <c r="AI2513">
        <f t="shared" si="1328"/>
        <v>-16.376725013722716</v>
      </c>
      <c r="AJ2513">
        <f t="shared" si="1329"/>
        <v>31.678202778539088</v>
      </c>
      <c r="AK2513"/>
      <c r="AL2513"/>
      <c r="AM2513"/>
      <c r="AN2513"/>
    </row>
    <row r="2514" spans="1:40" x14ac:dyDescent="0.25">
      <c r="A2514"/>
      <c r="B2514">
        <f t="shared" si="1295"/>
        <v>580000</v>
      </c>
      <c r="C2514" s="186" t="str">
        <f t="shared" si="1298"/>
        <v>-2.27188712091869E-07+0.0042224526446516i</v>
      </c>
      <c r="D2514" s="158" t="str">
        <f t="shared" si="1299"/>
        <v>-5.95700769878608+0.0323721369423289i</v>
      </c>
      <c r="E2514" t="str">
        <f t="shared" si="1300"/>
        <v>2870</v>
      </c>
      <c r="F2514" t="str">
        <f t="shared" si="1301"/>
        <v>0.777000777000777</v>
      </c>
      <c r="G2514" t="str">
        <f t="shared" si="1296"/>
        <v>0.777000777000777</v>
      </c>
      <c r="H2514" t="str">
        <f t="shared" si="1302"/>
        <v>9.08507732380721+0.642860311696093i</v>
      </c>
      <c r="I2514" t="str">
        <f t="shared" si="1303"/>
        <v>2277.6546738526i</v>
      </c>
      <c r="J2514" t="str">
        <f t="shared" si="1297"/>
        <v>-4436.36032128361+492.603864365884i</v>
      </c>
      <c r="K2514" t="str">
        <f t="shared" si="1304"/>
        <v>0.0563132015184802-0.507153254070849i</v>
      </c>
      <c r="L2514" t="str">
        <f t="shared" si="1305"/>
        <v>0.0041569476992539-0.0313821781618408i</v>
      </c>
      <c r="M2514" t="str">
        <f t="shared" si="1306"/>
        <v>0.0604701492177341-0.53853543223269i</v>
      </c>
      <c r="N2514" t="str">
        <f t="shared" si="1307"/>
        <v>-2.572247637147i</v>
      </c>
      <c r="O2514" t="str">
        <f t="shared" si="1308"/>
        <v>-0.84225424466665-0.539080501725865i</v>
      </c>
      <c r="P2514" t="str">
        <f t="shared" si="1309"/>
        <v>1.84225424466665+0.539080501725865i</v>
      </c>
      <c r="Q2514" t="str">
        <f t="shared" si="1310"/>
        <v>-1.84225424466665+2.03316713542113i</v>
      </c>
      <c r="R2514" t="str">
        <f t="shared" si="1311"/>
        <v>-0.305255165999239-0.62950880776116i</v>
      </c>
      <c r="S2514" t="str">
        <f t="shared" si="1312"/>
        <v>0.265514525025345i</v>
      </c>
      <c r="T2514" t="str">
        <f t="shared" si="1313"/>
        <v>0.167143732091976-0.0810496804118208i</v>
      </c>
      <c r="U2514" t="str">
        <f t="shared" si="1314"/>
        <v>0.0000499999999999998-0.00041576526408541i</v>
      </c>
      <c r="V2514" t="str">
        <f t="shared" si="1315"/>
        <v>3.33333333333333E-06-0.000457341790493951i</v>
      </c>
      <c r="W2514" t="str">
        <f t="shared" si="1316"/>
        <v>0.0000144324869116944-0.000218472517511078i</v>
      </c>
      <c r="X2514" t="str">
        <f t="shared" si="1317"/>
        <v>0.0000153293724360291-0.000218349732626427i</v>
      </c>
      <c r="Y2514" t="str">
        <f t="shared" si="1318"/>
        <v>0.009+0.364424747816416i</v>
      </c>
      <c r="Z2514" t="str">
        <f t="shared" si="1319"/>
        <v>-0.00837359057509218-0.000796531562034909i</v>
      </c>
      <c r="AA2514" t="str">
        <f t="shared" si="1320"/>
        <v>0.950929825412896-38.4162033616854i</v>
      </c>
      <c r="AB2514" t="str">
        <f t="shared" si="1321"/>
        <v>1.15460594784624-0.559880061927955i</v>
      </c>
      <c r="AC2514" t="str">
        <f t="shared" si="1322"/>
        <v>0.768303942805109-0.655652244070627i</v>
      </c>
      <c r="AD2514" t="str">
        <f t="shared" si="1323"/>
        <v>1.22937737906855+0.320399208898048i</v>
      </c>
      <c r="AE2514" t="str">
        <f t="shared" si="1324"/>
        <v>-0.0100390947522616-0.00366212967997554i</v>
      </c>
      <c r="AF2514" t="str">
        <f t="shared" si="1325"/>
        <v>-15.0420850225933-0.610488174753764i</v>
      </c>
      <c r="AG2514" t="str">
        <f t="shared" si="1326"/>
        <v>1.04878881347227-0.16986246994436i</v>
      </c>
      <c r="AH2514" t="str">
        <f t="shared" si="1327"/>
        <v>0.129015016259106+0.0792625006057277i</v>
      </c>
      <c r="AI2514">
        <f t="shared" si="1328"/>
        <v>-16.39644843130197</v>
      </c>
      <c r="AJ2514">
        <f t="shared" si="1329"/>
        <v>31.565171207581823</v>
      </c>
      <c r="AK2514"/>
      <c r="AL2514"/>
      <c r="AM2514"/>
      <c r="AN2514"/>
    </row>
    <row r="2515" spans="1:40" x14ac:dyDescent="0.25">
      <c r="A2515"/>
      <c r="B2515">
        <f t="shared" si="1295"/>
        <v>581000</v>
      </c>
      <c r="C2515" s="186" t="str">
        <f t="shared" si="1298"/>
        <v>-2.26407324153162E-07+0.00421518508420363i</v>
      </c>
      <c r="D2515" s="158" t="str">
        <f t="shared" si="1299"/>
        <v>-5.95700769279544+0.0323164189788945i</v>
      </c>
      <c r="E2515" t="str">
        <f t="shared" si="1300"/>
        <v>2870</v>
      </c>
      <c r="F2515" t="str">
        <f t="shared" si="1301"/>
        <v>0.777000777000777</v>
      </c>
      <c r="G2515" t="str">
        <f t="shared" si="1296"/>
        <v>0.777000777000777</v>
      </c>
      <c r="H2515" t="str">
        <f t="shared" si="1302"/>
        <v>9.08524487796024+0.641766589162415i</v>
      </c>
      <c r="I2515" t="str">
        <f t="shared" si="1303"/>
        <v>2281.58166466959i</v>
      </c>
      <c r="J2515" t="str">
        <f t="shared" si="1297"/>
        <v>-4451.67475449708+493.453181373412i</v>
      </c>
      <c r="K2515" t="str">
        <f t="shared" si="1304"/>
        <v>0.056121784038287-0.506301182384151i</v>
      </c>
      <c r="L2515" t="str">
        <f t="shared" si="1305"/>
        <v>0.00414289608760839-0.0313300221875124i</v>
      </c>
      <c r="M2515" t="str">
        <f t="shared" si="1306"/>
        <v>0.0602646801258954-0.537631204571663i</v>
      </c>
      <c r="N2515" t="str">
        <f t="shared" si="1307"/>
        <v>-2.57668254686622i</v>
      </c>
      <c r="O2515" t="str">
        <f t="shared" si="1308"/>
        <v>-0.844636727292764-0.535339891011467i</v>
      </c>
      <c r="P2515" t="str">
        <f t="shared" si="1309"/>
        <v>1.84463672729276+0.535339891011467i</v>
      </c>
      <c r="Q2515" t="str">
        <f t="shared" si="1310"/>
        <v>-1.84463672729276+2.04134265585475i</v>
      </c>
      <c r="R2515" t="str">
        <f t="shared" si="1311"/>
        <v>-0.305144565926396-0.627898432521818i</v>
      </c>
      <c r="S2515" t="str">
        <f t="shared" si="1312"/>
        <v>0.265972308689181i</v>
      </c>
      <c r="T2515" t="str">
        <f t="shared" si="1313"/>
        <v>0.167003595720146-0.0811600046834015i</v>
      </c>
      <c r="U2515" t="str">
        <f t="shared" si="1314"/>
        <v>0.00005-0.000415049661221237i</v>
      </c>
      <c r="V2515" t="str">
        <f t="shared" si="1315"/>
        <v>3.33333333333333E-06-0.000456554627343361i</v>
      </c>
      <c r="W2515" t="str">
        <f t="shared" si="1316"/>
        <v>0.0000144323418403153-0.000218098859922308i</v>
      </c>
      <c r="X2515" t="str">
        <f t="shared" si="1317"/>
        <v>0.0000153261487637637-0.000217976298912826i</v>
      </c>
      <c r="Y2515" t="str">
        <f t="shared" si="1318"/>
        <v>0.009+0.365053066347134i</v>
      </c>
      <c r="Z2515" t="str">
        <f t="shared" si="1319"/>
        <v>-0.00834488556913042-0.00079432586304736i</v>
      </c>
      <c r="AA2515" t="str">
        <f t="shared" si="1320"/>
        <v>0.947656982030646-38.3500845858346i</v>
      </c>
      <c r="AB2515" t="str">
        <f t="shared" si="1321"/>
        <v>1.15363790503423-0.560642166845469i</v>
      </c>
      <c r="AC2515" t="str">
        <f t="shared" si="1322"/>
        <v>0.768104895833199-0.654018657373114i</v>
      </c>
      <c r="AD2515" t="str">
        <f t="shared" si="1323"/>
        <v>1.23096583192487+0.318227959681298i</v>
      </c>
      <c r="AE2515" t="str">
        <f t="shared" si="1324"/>
        <v>-0.0100194923082028-0.00363336390526382i</v>
      </c>
      <c r="AF2515" t="str">
        <f t="shared" si="1325"/>
        <v>-15.0422525707557-0.609450170183521i</v>
      </c>
      <c r="AG2515" t="str">
        <f t="shared" si="1326"/>
        <v>1.04840158118256-0.169799983639972i</v>
      </c>
      <c r="AH2515" t="str">
        <f t="shared" si="1327"/>
        <v>0.128878386762841+0.0788284835544498i</v>
      </c>
      <c r="AI2515">
        <f t="shared" si="1328"/>
        <v>-16.416164540147932</v>
      </c>
      <c r="AJ2515">
        <f t="shared" si="1329"/>
        <v>31.452046688734431</v>
      </c>
      <c r="AK2515"/>
      <c r="AL2515"/>
      <c r="AM2515"/>
      <c r="AN2515"/>
    </row>
    <row r="2516" spans="1:40" x14ac:dyDescent="0.25">
      <c r="A2516"/>
      <c r="B2516">
        <f t="shared" si="1295"/>
        <v>582000</v>
      </c>
      <c r="C2516" s="186" t="str">
        <f t="shared" si="1298"/>
        <v>-2.25629960526041E-07+0.00420794249818998i</v>
      </c>
      <c r="D2516" s="158" t="str">
        <f t="shared" si="1299"/>
        <v>-5.95700768683565+0.0322608924861232i</v>
      </c>
      <c r="E2516" t="str">
        <f t="shared" si="1300"/>
        <v>2870</v>
      </c>
      <c r="F2516" t="str">
        <f t="shared" si="1301"/>
        <v>0.777000777000777</v>
      </c>
      <c r="G2516" t="str">
        <f t="shared" si="1296"/>
        <v>0.777000777000777</v>
      </c>
      <c r="H2516" t="str">
        <f t="shared" si="1302"/>
        <v>9.08541157578097+0.640676560076959i</v>
      </c>
      <c r="I2516" t="str">
        <f t="shared" si="1303"/>
        <v>2285.50865548657i</v>
      </c>
      <c r="J2516" t="str">
        <f t="shared" si="1297"/>
        <v>-4467.01556916311+494.302498380939i</v>
      </c>
      <c r="K2516" t="str">
        <f t="shared" si="1304"/>
        <v>0.0559313370658686-0.50545193337218i</v>
      </c>
      <c r="L2516" t="str">
        <f t="shared" si="1305"/>
        <v>0.00412891519063647-0.0312780361085145i</v>
      </c>
      <c r="M2516" t="str">
        <f t="shared" si="1306"/>
        <v>0.0600602522565051-0.536729969480695i</v>
      </c>
      <c r="N2516" t="str">
        <f t="shared" si="1307"/>
        <v>-2.58111745658544i</v>
      </c>
      <c r="O2516" t="str">
        <f t="shared" si="1308"/>
        <v>-0.847002597272645-0.531588751022248i</v>
      </c>
      <c r="P2516" t="str">
        <f t="shared" si="1309"/>
        <v>1.84700259727264+0.531588751022248i</v>
      </c>
      <c r="Q2516" t="str">
        <f t="shared" si="1310"/>
        <v>-1.84700259727264+2.04952870556319i</v>
      </c>
      <c r="R2516" t="str">
        <f t="shared" si="1311"/>
        <v>-0.305033671136026-0.626292576895658i</v>
      </c>
      <c r="S2516" t="str">
        <f t="shared" si="1312"/>
        <v>0.266430092353019i</v>
      </c>
      <c r="T2516" t="str">
        <f t="shared" si="1313"/>
        <v>0.16686318910232-0.0812701491715518i</v>
      </c>
      <c r="U2516" t="str">
        <f t="shared" si="1314"/>
        <v>0.00005-0.000414336517473434i</v>
      </c>
      <c r="V2516" t="str">
        <f t="shared" si="1315"/>
        <v>3.33333333333333E-06-0.000455770169220777i</v>
      </c>
      <c r="W2516" t="str">
        <f t="shared" si="1316"/>
        <v>0.0000144321965227604-0.000217726490396467i</v>
      </c>
      <c r="X2516" t="str">
        <f t="shared" si="1317"/>
        <v>0.0000153229407006591-0.000217604152427705i</v>
      </c>
      <c r="Y2516" t="str">
        <f t="shared" si="1318"/>
        <v>0.009+0.365681384877852i</v>
      </c>
      <c r="Z2516" t="str">
        <f t="shared" si="1319"/>
        <v>-0.00831632837092201-0.000792132000548368i</v>
      </c>
      <c r="AA2516" t="str">
        <f t="shared" si="1320"/>
        <v>0.944401009685324-38.2841930112469i</v>
      </c>
      <c r="AB2516" t="str">
        <f t="shared" si="1321"/>
        <v>1.15266799539999-0.561403029843735i</v>
      </c>
      <c r="AC2516" t="str">
        <f t="shared" si="1322"/>
        <v>0.767907699497326-0.652389465582392i</v>
      </c>
      <c r="AD2516" t="str">
        <f t="shared" si="1323"/>
        <v>1.23254519717396+0.316049015793952i</v>
      </c>
      <c r="AE2516" t="str">
        <f t="shared" si="1324"/>
        <v>-0.00999989805254924-0.00360470588945291i</v>
      </c>
      <c r="AF2516" t="str">
        <f t="shared" si="1325"/>
        <v>-15.0424192626166-0.608415667590836i</v>
      </c>
      <c r="AG2516" t="str">
        <f t="shared" si="1326"/>
        <v>1.04801458839032-0.169736446794924i</v>
      </c>
      <c r="AH2516" t="str">
        <f t="shared" si="1327"/>
        <v>0.128741445495265+0.0783955761501912i</v>
      </c>
      <c r="AI2516">
        <f t="shared" si="1328"/>
        <v>-16.435873501442732</v>
      </c>
      <c r="AJ2516">
        <f t="shared" si="1329"/>
        <v>31.338829192964248</v>
      </c>
      <c r="AK2516"/>
      <c r="AL2516"/>
      <c r="AM2516"/>
      <c r="AN2516"/>
    </row>
    <row r="2517" spans="1:40" x14ac:dyDescent="0.25">
      <c r="A2517"/>
      <c r="B2517">
        <f t="shared" si="1295"/>
        <v>583000</v>
      </c>
      <c r="C2517" s="186" t="str">
        <f t="shared" si="1298"/>
        <v>-2.24856593623142E-07+0.00420072475809727i</v>
      </c>
      <c r="D2517" s="158" t="str">
        <f t="shared" si="1299"/>
        <v>-5.95700768090651+0.0322055564787457i</v>
      </c>
      <c r="E2517" t="str">
        <f t="shared" si="1300"/>
        <v>2870</v>
      </c>
      <c r="F2517" t="str">
        <f t="shared" si="1301"/>
        <v>0.777000777000777</v>
      </c>
      <c r="G2517" t="str">
        <f t="shared" si="1296"/>
        <v>0.777000777000777</v>
      </c>
      <c r="H2517" t="str">
        <f t="shared" si="1302"/>
        <v>9.08557742308362+0.639590205874902i</v>
      </c>
      <c r="I2517" t="str">
        <f t="shared" si="1303"/>
        <v>2289.43564630356i</v>
      </c>
      <c r="J2517" t="str">
        <f t="shared" si="1297"/>
        <v>-4482.38276528171+495.151815388466i</v>
      </c>
      <c r="K2517" t="str">
        <f t="shared" si="1304"/>
        <v>0.0557418540774413-0.504605493217366i</v>
      </c>
      <c r="L2517" t="str">
        <f t="shared" si="1305"/>
        <v>0.00411500453742404-0.0312262191126576i</v>
      </c>
      <c r="M2517" t="str">
        <f t="shared" si="1306"/>
        <v>0.0598568586148653-0.535831712330024i</v>
      </c>
      <c r="N2517" t="str">
        <f t="shared" si="1307"/>
        <v>-2.58555236630466i</v>
      </c>
      <c r="O2517" t="str">
        <f t="shared" si="1308"/>
        <v>-0.849351808073434-0.527827155537103i</v>
      </c>
      <c r="P2517" t="str">
        <f t="shared" si="1309"/>
        <v>1.84935180807343+0.527827155537103i</v>
      </c>
      <c r="Q2517" t="str">
        <f t="shared" si="1310"/>
        <v>-1.84935180807343+2.05772521076756i</v>
      </c>
      <c r="R2517" t="str">
        <f t="shared" si="1311"/>
        <v>-0.304922480983492-0.624691217183894i</v>
      </c>
      <c r="S2517" t="str">
        <f t="shared" si="1312"/>
        <v>0.266887876016855i</v>
      </c>
      <c r="T2517" t="str">
        <f t="shared" si="1313"/>
        <v>0.166722512120593-0.081380113299474i</v>
      </c>
      <c r="U2517" t="str">
        <f t="shared" si="1314"/>
        <v>0.00005-0.000413625820187888i</v>
      </c>
      <c r="V2517" t="str">
        <f t="shared" si="1315"/>
        <v>3.33333333333333E-06-0.000454988402206676i</v>
      </c>
      <c r="W2517" t="str">
        <f t="shared" si="1316"/>
        <v>0.000014432050959049-0.000217355402305131i</v>
      </c>
      <c r="X2517" t="str">
        <f t="shared" si="1317"/>
        <v>0.0000153197481380467-0.000217233286547374i</v>
      </c>
      <c r="Y2517" t="str">
        <f t="shared" si="1318"/>
        <v>0.009+0.36630970340857i</v>
      </c>
      <c r="Z2517" t="str">
        <f t="shared" si="1319"/>
        <v>-0.00828791796744406-0.000789949884407915i</v>
      </c>
      <c r="AA2517" t="str">
        <f t="shared" si="1320"/>
        <v>0.941161792593051-38.2185274688701i</v>
      </c>
      <c r="AB2517" t="str">
        <f t="shared" si="1321"/>
        <v>1.15169621812905-0.562162646938313i</v>
      </c>
      <c r="AC2517" t="str">
        <f t="shared" si="1322"/>
        <v>0.767712343978891-0.650764646720447i</v>
      </c>
      <c r="AD2517" t="str">
        <f t="shared" si="1323"/>
        <v>1.23411543728287+0.313862414102263i</v>
      </c>
      <c r="AE2517" t="str">
        <f t="shared" si="1324"/>
        <v>-0.00998031192881671-0.00357615528817114i</v>
      </c>
      <c r="AF2517" t="str">
        <f t="shared" si="1325"/>
        <v>-15.0425851039901-0.607384649396156i</v>
      </c>
      <c r="AG2517" t="str">
        <f t="shared" si="1326"/>
        <v>1.04762783896316-0.16967185952671i</v>
      </c>
      <c r="AH2517" t="str">
        <f t="shared" si="1327"/>
        <v>0.128604191378902+0.0779637747161915i</v>
      </c>
      <c r="AI2517">
        <f t="shared" si="1328"/>
        <v>-16.455575476089834</v>
      </c>
      <c r="AJ2517">
        <f t="shared" si="1329"/>
        <v>31.225518691813505</v>
      </c>
      <c r="AK2517"/>
      <c r="AL2517"/>
      <c r="AM2517"/>
      <c r="AN2517"/>
    </row>
    <row r="2518" spans="1:40" x14ac:dyDescent="0.25">
      <c r="A2518"/>
      <c r="B2518">
        <f t="shared" si="1295"/>
        <v>584000</v>
      </c>
      <c r="C2518" s="186" t="str">
        <f t="shared" si="1298"/>
        <v>-2.2408719609309E-07+0.00419353173629232i</v>
      </c>
      <c r="D2518" s="158" t="str">
        <f t="shared" si="1299"/>
        <v>-5.9570076750078+0.0321504099782411i</v>
      </c>
      <c r="E2518" t="str">
        <f t="shared" si="1300"/>
        <v>2870</v>
      </c>
      <c r="F2518" t="str">
        <f t="shared" si="1301"/>
        <v>0.777000777000777</v>
      </c>
      <c r="G2518" t="str">
        <f t="shared" si="1296"/>
        <v>0.777000777000777</v>
      </c>
      <c r="H2518" t="str">
        <f t="shared" si="1302"/>
        <v>9.08574242563325+0.63850750811483i</v>
      </c>
      <c r="I2518" t="str">
        <f t="shared" si="1303"/>
        <v>2293.36263712055i</v>
      </c>
      <c r="J2518" t="str">
        <f t="shared" si="1297"/>
        <v>-4497.77634285287+496.001132395994i</v>
      </c>
      <c r="K2518" t="str">
        <f t="shared" si="1304"/>
        <v>0.055553328603726-0.50376184819087i</v>
      </c>
      <c r="L2518" t="str">
        <f t="shared" si="1305"/>
        <v>0.00410116366094693-0.0311745703928031i</v>
      </c>
      <c r="M2518" t="str">
        <f t="shared" si="1306"/>
        <v>0.0596544922646729-0.534936418583673i</v>
      </c>
      <c r="N2518" t="str">
        <f t="shared" si="1307"/>
        <v>-2.58998727602388i</v>
      </c>
      <c r="O2518" t="str">
        <f t="shared" si="1308"/>
        <v>-0.851684313489932-0.524055178540564i</v>
      </c>
      <c r="P2518" t="str">
        <f t="shared" si="1309"/>
        <v>1.85168431348993+0.524055178540564i</v>
      </c>
      <c r="Q2518" t="str">
        <f t="shared" si="1310"/>
        <v>-1.85168431348993+2.06593209748332i</v>
      </c>
      <c r="R2518" t="str">
        <f t="shared" si="1311"/>
        <v>-0.304810994822059-0.623094329850817i</v>
      </c>
      <c r="S2518" t="str">
        <f t="shared" si="1312"/>
        <v>0.267345659680693i</v>
      </c>
      <c r="T2518" t="str">
        <f t="shared" si="1313"/>
        <v>0.166581564657266-0.0814898964886317i</v>
      </c>
      <c r="U2518" t="str">
        <f t="shared" si="1314"/>
        <v>0.00005-0.000412917556797155i</v>
      </c>
      <c r="V2518" t="str">
        <f t="shared" si="1315"/>
        <v>3.33333333333333E-06-0.00045420931247687i</v>
      </c>
      <c r="W2518" t="str">
        <f t="shared" si="1316"/>
        <v>0.0000144319051492004-0.000216985589065279i</v>
      </c>
      <c r="X2518" t="str">
        <f t="shared" si="1317"/>
        <v>0.000015316570968188-0.00021686369469352i</v>
      </c>
      <c r="Y2518" t="str">
        <f t="shared" si="1318"/>
        <v>0.009+0.366938021939288i</v>
      </c>
      <c r="Z2518" t="str">
        <f t="shared" si="1319"/>
        <v>-0.00825965335433762-0.000787779425363176i</v>
      </c>
      <c r="AA2518" t="str">
        <f t="shared" si="1320"/>
        <v>0.937939215961742-38.1530867976583i</v>
      </c>
      <c r="AB2518" t="str">
        <f t="shared" si="1321"/>
        <v>1.15072257240836-0.562921014132754i</v>
      </c>
      <c r="AC2518" t="str">
        <f t="shared" si="1322"/>
        <v>0.767518819548854-0.649144178950724i</v>
      </c>
      <c r="AD2518" t="str">
        <f t="shared" si="1323"/>
        <v>1.23567651485833+0.311668191659791i</v>
      </c>
      <c r="AE2518" t="str">
        <f t="shared" si="1324"/>
        <v>-0.00996073388189609-0.003547711759493i</v>
      </c>
      <c r="AF2518" t="str">
        <f t="shared" si="1325"/>
        <v>-15.042750100641-0.606357098136589i</v>
      </c>
      <c r="AG2518" t="str">
        <f t="shared" si="1326"/>
        <v>1.04724133676858-0.16960622197133i</v>
      </c>
      <c r="AH2518" t="str">
        <f t="shared" si="1327"/>
        <v>0.128466623346373+0.0775330756183002i</v>
      </c>
      <c r="AI2518">
        <f t="shared" si="1328"/>
        <v>-16.475270624717329</v>
      </c>
      <c r="AJ2518">
        <f t="shared" si="1329"/>
        <v>31.112115157407231</v>
      </c>
      <c r="AK2518"/>
      <c r="AL2518"/>
      <c r="AM2518"/>
      <c r="AN2518"/>
    </row>
    <row r="2519" spans="1:40" x14ac:dyDescent="0.25">
      <c r="A2519"/>
      <c r="B2519">
        <f t="shared" si="1295"/>
        <v>585000</v>
      </c>
      <c r="C2519" s="186" t="str">
        <f t="shared" si="1298"/>
        <v>-2.23321740818089E-07+0.00418636330601471i</v>
      </c>
      <c r="D2519" s="158" t="str">
        <f t="shared" si="1299"/>
        <v>-5.95700766913931+0.0320954520127795i</v>
      </c>
      <c r="E2519" t="str">
        <f t="shared" si="1300"/>
        <v>2870</v>
      </c>
      <c r="F2519" t="str">
        <f t="shared" si="1301"/>
        <v>0.777000777000777</v>
      </c>
      <c r="G2519" t="str">
        <f t="shared" si="1296"/>
        <v>0.777000777000777</v>
      </c>
      <c r="H2519" t="str">
        <f t="shared" si="1302"/>
        <v>9.08590658914624+0.637428448477768i</v>
      </c>
      <c r="I2519" t="str">
        <f t="shared" si="1303"/>
        <v>2297.28962793754i</v>
      </c>
      <c r="J2519" t="str">
        <f t="shared" si="1297"/>
        <v>-4513.19630187659+496.850449403521i</v>
      </c>
      <c r="K2519" t="str">
        <f t="shared" si="1304"/>
        <v>0.0553657542294049-0.502920984651901i</v>
      </c>
      <c r="L2519" t="str">
        <f t="shared" si="1305"/>
        <v>0.00408739209803269-0.0311230891468255i</v>
      </c>
      <c r="M2519" t="str">
        <f t="shared" si="1306"/>
        <v>0.0594531463274376-0.534044073798727i</v>
      </c>
      <c r="N2519" t="str">
        <f t="shared" si="1307"/>
        <v>-2.5944221857431i</v>
      </c>
      <c r="O2519" t="str">
        <f t="shared" si="1308"/>
        <v>-0.854000067645509-0.520272894221355i</v>
      </c>
      <c r="P2519" t="str">
        <f t="shared" si="1309"/>
        <v>1.85400006764551+0.520272894221355i</v>
      </c>
      <c r="Q2519" t="str">
        <f t="shared" si="1310"/>
        <v>-1.85400006764551+2.07414929152174i</v>
      </c>
      <c r="R2519" t="str">
        <f t="shared" si="1311"/>
        <v>-0.304699212002882-0.621501891522413i</v>
      </c>
      <c r="S2519" t="str">
        <f t="shared" si="1312"/>
        <v>0.267803443344529i</v>
      </c>
      <c r="T2519" t="str">
        <f t="shared" si="1313"/>
        <v>0.16644034659484-0.0815994981587364i</v>
      </c>
      <c r="U2519" t="str">
        <f t="shared" si="1314"/>
        <v>0.00005-0.000412211714819723i</v>
      </c>
      <c r="V2519" t="str">
        <f t="shared" si="1315"/>
        <v>3.33333333333333E-06-0.000453432886301697i</v>
      </c>
      <c r="W2519" t="str">
        <f t="shared" si="1316"/>
        <v>0.0000144317590932336-0.000216617044138898i</v>
      </c>
      <c r="X2519" t="str">
        <f t="shared" si="1317"/>
        <v>0.0000153134090842642-0.000216495370332791i</v>
      </c>
      <c r="Y2519" t="str">
        <f t="shared" si="1318"/>
        <v>0.009+0.367566340470006i</v>
      </c>
      <c r="Z2519" t="str">
        <f t="shared" si="1319"/>
        <v>-0.0082315335358176-0.000785620535008466i</v>
      </c>
      <c r="AA2519" t="str">
        <f t="shared" si="1320"/>
        <v>0.934733165980891-38.0878698445034i</v>
      </c>
      <c r="AB2519" t="str">
        <f t="shared" si="1321"/>
        <v>1.14974705742626-0.563678127418505i</v>
      </c>
      <c r="AC2519" t="str">
        <f t="shared" si="1322"/>
        <v>0.767327116566888-0.647528040577007i</v>
      </c>
      <c r="AD2519" t="str">
        <f t="shared" si="1323"/>
        <v>1.23722839264765+0.309466385706922i</v>
      </c>
      <c r="AE2519" t="str">
        <f t="shared" si="1324"/>
        <v>-0.00994116385803864-0.00351937496391431i</v>
      </c>
      <c r="AF2519" t="str">
        <f t="shared" si="1325"/>
        <v>-15.0429142582856-0.605332996464989i</v>
      </c>
      <c r="AG2519" t="str">
        <f t="shared" si="1326"/>
        <v>1.04685508567385-0.169539534283253i</v>
      </c>
      <c r="AH2519" t="str">
        <f t="shared" si="1327"/>
        <v>0.128328740340398+0.0771034752646469i</v>
      </c>
      <c r="AI2519">
        <f t="shared" si="1328"/>
        <v>-16.494959107682195</v>
      </c>
      <c r="AJ2519">
        <f t="shared" si="1329"/>
        <v>30.998618562458304</v>
      </c>
      <c r="AK2519"/>
      <c r="AL2519"/>
      <c r="AM2519"/>
      <c r="AN2519"/>
    </row>
    <row r="2520" spans="1:40" x14ac:dyDescent="0.25">
      <c r="A2520"/>
      <c r="B2520">
        <f t="shared" si="1295"/>
        <v>586000</v>
      </c>
      <c r="C2520" s="186" t="str">
        <f t="shared" si="1298"/>
        <v>-2.2256020091152E-07+0.00417921934136923i</v>
      </c>
      <c r="D2520" s="158" t="str">
        <f t="shared" si="1299"/>
        <v>-5.95700766330083+0.0320406816171641i</v>
      </c>
      <c r="E2520" t="str">
        <f t="shared" si="1300"/>
        <v>2870</v>
      </c>
      <c r="F2520" t="str">
        <f t="shared" si="1301"/>
        <v>0.777000777000777</v>
      </c>
      <c r="G2520" t="str">
        <f t="shared" si="1296"/>
        <v>0.777000777000777</v>
      </c>
      <c r="H2520" t="str">
        <f t="shared" si="1302"/>
        <v>9.08606991929081+0.636353008766132i</v>
      </c>
      <c r="I2520" t="str">
        <f t="shared" si="1303"/>
        <v>2301.21661875452i</v>
      </c>
      <c r="J2520" t="str">
        <f t="shared" si="1297"/>
        <v>-4528.64264235288+497.699766411049i</v>
      </c>
      <c r="K2520" t="str">
        <f t="shared" si="1304"/>
        <v>0.0551791245925848-0.502082889047011i</v>
      </c>
      <c r="L2520" t="str">
        <f t="shared" si="1305"/>
        <v>0.0040736893893227-0.0310717745775747i</v>
      </c>
      <c r="M2520" t="str">
        <f t="shared" si="1306"/>
        <v>0.0592528139819075-0.533154663624586i</v>
      </c>
      <c r="N2520" t="str">
        <f t="shared" si="1307"/>
        <v>-2.59885709546232i</v>
      </c>
      <c r="O2520" t="str">
        <f t="shared" si="1308"/>
        <v>-0.856299024993005-0.516480376970925i</v>
      </c>
      <c r="P2520" t="str">
        <f t="shared" si="1309"/>
        <v>1.856299024993+0.516480376970925i</v>
      </c>
      <c r="Q2520" t="str">
        <f t="shared" si="1310"/>
        <v>-1.856299024993+2.0823767184914i</v>
      </c>
      <c r="R2520" t="str">
        <f t="shared" si="1311"/>
        <v>-0.304587131874989-0.619913878984993i</v>
      </c>
      <c r="S2520" t="str">
        <f t="shared" si="1312"/>
        <v>0.268261227008366i</v>
      </c>
      <c r="T2520" t="str">
        <f t="shared" si="1313"/>
        <v>0.16629885781603-0.0817089177277435i</v>
      </c>
      <c r="U2520" t="str">
        <f t="shared" si="1314"/>
        <v>0.00005-0.00041150828185928i</v>
      </c>
      <c r="V2520" t="str">
        <f t="shared" si="1315"/>
        <v>3.33333333333333E-06-0.000452659110045209i</v>
      </c>
      <c r="W2520" t="str">
        <f t="shared" si="1316"/>
        <v>0.0000144316127911679-0.000216249761032607i</v>
      </c>
      <c r="X2520" t="str">
        <f t="shared" si="1317"/>
        <v>0.0000153102623803676-0.000216128306976441i</v>
      </c>
      <c r="Y2520" t="str">
        <f t="shared" si="1318"/>
        <v>0.009+0.368194659000724i</v>
      </c>
      <c r="Z2520" t="str">
        <f t="shared" si="1319"/>
        <v>-0.00820355752458651-0.00078347312578548i</v>
      </c>
      <c r="AA2520" t="str">
        <f t="shared" si="1320"/>
        <v>0.931543529811553-38.0228754641678i</v>
      </c>
      <c r="AB2520" t="str">
        <f t="shared" si="1321"/>
        <v>1.14876967237255-0.564433982774881i</v>
      </c>
      <c r="AC2520" t="str">
        <f t="shared" si="1322"/>
        <v>0.76713722548052-0.64591621004234i</v>
      </c>
      <c r="AD2520" t="str">
        <f t="shared" si="1323"/>
        <v>1.23877103353971+0.307257033670443i</v>
      </c>
      <c r="AE2520" t="str">
        <f t="shared" si="1324"/>
        <v>-0.00992160180484512-0.00349114456432915i</v>
      </c>
      <c r="AF2520" t="str">
        <f t="shared" si="1325"/>
        <v>-15.0430775825916-0.604312327148968i</v>
      </c>
      <c r="AG2520" t="str">
        <f t="shared" si="1326"/>
        <v>1.04646908954599-0.169471796635402i</v>
      </c>
      <c r="AH2520" t="str">
        <f t="shared" si="1327"/>
        <v>0.128190541313806+0.0766749701053324i</v>
      </c>
      <c r="AI2520">
        <f t="shared" si="1328"/>
        <v>-16.514641085073702</v>
      </c>
      <c r="AJ2520">
        <f t="shared" si="1329"/>
        <v>30.885028880276856</v>
      </c>
      <c r="AK2520"/>
      <c r="AL2520"/>
      <c r="AM2520"/>
      <c r="AN2520"/>
    </row>
    <row r="2521" spans="1:40" x14ac:dyDescent="0.25">
      <c r="A2521"/>
      <c r="B2521">
        <f t="shared" ref="B2521:B2584" si="1330">B2520+1000</f>
        <v>587000</v>
      </c>
      <c r="C2521" s="186" t="str">
        <f t="shared" si="1298"/>
        <v>-2.21802549715587E-07+0.00417209971731859i</v>
      </c>
      <c r="D2521" s="158" t="str">
        <f t="shared" si="1299"/>
        <v>-5.95700765749218+0.0319860978327759i</v>
      </c>
      <c r="E2521" t="str">
        <f t="shared" si="1300"/>
        <v>2870</v>
      </c>
      <c r="F2521" t="str">
        <f t="shared" si="1301"/>
        <v>0.777000777000777</v>
      </c>
      <c r="G2521" t="str">
        <f t="shared" si="1296"/>
        <v>0.777000777000777</v>
      </c>
      <c r="H2521" t="str">
        <f t="shared" si="1302"/>
        <v>9.08623242168751+0.635281170902771i</v>
      </c>
      <c r="I2521" t="str">
        <f t="shared" si="1303"/>
        <v>2305.14360957151i</v>
      </c>
      <c r="J2521" t="str">
        <f t="shared" si="1297"/>
        <v>-4544.11536428173+498.549083418576i</v>
      </c>
      <c r="K2521" t="str">
        <f t="shared" si="1304"/>
        <v>0.0549934333842668-0.501247547909421i</v>
      </c>
      <c r="L2521" t="str">
        <f t="shared" si="1305"/>
        <v>0.00406005507923486-0.031020625892838i</v>
      </c>
      <c r="M2521" t="str">
        <f t="shared" si="1306"/>
        <v>0.0590534884635017-0.532268173802259i</v>
      </c>
      <c r="N2521" t="str">
        <f t="shared" si="1307"/>
        <v>-2.60329200518153i</v>
      </c>
      <c r="O2521" t="str">
        <f t="shared" si="1308"/>
        <v>-0.858581140315619-0.512677701382i</v>
      </c>
      <c r="P2521" t="str">
        <f t="shared" si="1309"/>
        <v>1.85858114031562+0.512677701382i</v>
      </c>
      <c r="Q2521" t="str">
        <f t="shared" si="1310"/>
        <v>-1.85858114031562+2.09061430379953i</v>
      </c>
      <c r="R2521" t="str">
        <f t="shared" si="1311"/>
        <v>-0.304474753785311-0.618330269183864i</v>
      </c>
      <c r="S2521" t="str">
        <f t="shared" si="1312"/>
        <v>0.268719010672203i</v>
      </c>
      <c r="T2521" t="str">
        <f t="shared" si="1313"/>
        <v>0.166157098203765-0.0818181546118514i</v>
      </c>
      <c r="U2521" t="str">
        <f t="shared" si="1314"/>
        <v>0.00005-0.000410807245603983i</v>
      </c>
      <c r="V2521" t="str">
        <f t="shared" si="1315"/>
        <v>3.33333333333333E-06-0.000451887970164382i</v>
      </c>
      <c r="W2521" t="str">
        <f t="shared" si="1316"/>
        <v>0.0000144314662430225-0.000215883733297267i</v>
      </c>
      <c r="X2521" t="str">
        <f t="shared" si="1317"/>
        <v>0.0000153071307514919-0.000215762498179924i</v>
      </c>
      <c r="Y2521" t="str">
        <f t="shared" si="1318"/>
        <v>0.009+0.368822977531442i</v>
      </c>
      <c r="Z2521" t="str">
        <f t="shared" si="1319"/>
        <v>-0.00817572434174658-0.000781337110973545i</v>
      </c>
      <c r="AA2521" t="str">
        <f t="shared" si="1320"/>
        <v>0.928370195576392-37.9581025192176i</v>
      </c>
      <c r="AB2521" t="str">
        <f t="shared" si="1321"/>
        <v>1.14779041643853-0.565188576169061i</v>
      </c>
      <c r="AC2521" t="str">
        <f t="shared" si="1322"/>
        <v>0.766949136824265-0.644308665927973i</v>
      </c>
      <c r="AD2521" t="str">
        <f t="shared" si="1323"/>
        <v>1.24030440056593+0.305040173163101i</v>
      </c>
      <c r="AE2521" t="str">
        <f t="shared" si="1324"/>
        <v>-0.00990204767125215-0.00346302022600611i</v>
      </c>
      <c r="AF2521" t="str">
        <f t="shared" si="1325"/>
        <v>-15.0432400791797-0.603295073069995i</v>
      </c>
      <c r="AG2521" t="str">
        <f t="shared" si="1326"/>
        <v>1.04608335225168-0.169403009219131i</v>
      </c>
      <c r="AH2521" t="str">
        <f t="shared" si="1327"/>
        <v>0.128052025229555+0.0762475566321186i</v>
      </c>
      <c r="AI2521">
        <f t="shared" si="1328"/>
        <v>-16.534316716716351</v>
      </c>
      <c r="AJ2521">
        <f t="shared" si="1329"/>
        <v>30.771346084776589</v>
      </c>
      <c r="AK2521"/>
      <c r="AL2521"/>
      <c r="AM2521"/>
      <c r="AN2521"/>
    </row>
    <row r="2522" spans="1:40" x14ac:dyDescent="0.25">
      <c r="A2522"/>
      <c r="B2522">
        <f t="shared" si="1330"/>
        <v>588000</v>
      </c>
      <c r="C2522" s="186" t="str">
        <f t="shared" si="1298"/>
        <v>-2.21048760798985E-07+0.00416500430967608i</v>
      </c>
      <c r="D2522" s="158" t="str">
        <f t="shared" si="1299"/>
        <v>-5.95700765171313+0.0319316997075166i</v>
      </c>
      <c r="E2522" t="str">
        <f t="shared" si="1300"/>
        <v>2870</v>
      </c>
      <c r="F2522" t="str">
        <f t="shared" si="1301"/>
        <v>0.777000777000777</v>
      </c>
      <c r="G2522" t="str">
        <f t="shared" si="1296"/>
        <v>0.777000777000777</v>
      </c>
      <c r="H2522" t="str">
        <f t="shared" si="1302"/>
        <v>9.0863941019096+0.634212916929937i</v>
      </c>
      <c r="I2522" t="str">
        <f t="shared" si="1303"/>
        <v>2309.0706003885i</v>
      </c>
      <c r="J2522" t="str">
        <f t="shared" si="1297"/>
        <v>-4559.61446766314+499.398400426104i</v>
      </c>
      <c r="K2522" t="str">
        <f t="shared" si="1304"/>
        <v>0.0548086743478207-0.500414947858327i</v>
      </c>
      <c r="L2522" t="str">
        <f t="shared" si="1305"/>
        <v>0.00404648871592654-0.0309696423053037i</v>
      </c>
      <c r="M2522" t="str">
        <f t="shared" si="1306"/>
        <v>0.0588551630637472-0.531384590163631i</v>
      </c>
      <c r="N2522" t="str">
        <f t="shared" si="1307"/>
        <v>-2.60772691490075i</v>
      </c>
      <c r="O2522" t="str">
        <f t="shared" si="1308"/>
        <v>-0.860846368727824-0.508864942247075i</v>
      </c>
      <c r="P2522" t="str">
        <f t="shared" si="1309"/>
        <v>1.86084636872782+0.508864942247075i</v>
      </c>
      <c r="Q2522" t="str">
        <f t="shared" si="1310"/>
        <v>-1.86084636872782+2.09886197265367i</v>
      </c>
      <c r="R2522" t="str">
        <f t="shared" si="1311"/>
        <v>-0.304362077078627-0.616751039221958i</v>
      </c>
      <c r="S2522" t="str">
        <f t="shared" si="1312"/>
        <v>0.269176794336039i</v>
      </c>
      <c r="T2522" t="str">
        <f t="shared" si="1313"/>
        <v>0.166015067641187-0.0819272082254832i</v>
      </c>
      <c r="U2522" t="str">
        <f t="shared" si="1314"/>
        <v>0.0000500000000000002-0.000410108593825746i</v>
      </c>
      <c r="V2522" t="str">
        <f t="shared" si="1315"/>
        <v>3.33333333333333E-06-0.00045111945320832i</v>
      </c>
      <c r="W2522" t="str">
        <f t="shared" si="1316"/>
        <v>0.0000144313194488167-0.000215518954527614i</v>
      </c>
      <c r="X2522" t="str">
        <f t="shared" si="1317"/>
        <v>0.0000153040140935231-0.000215397937542539i</v>
      </c>
      <c r="Y2522" t="str">
        <f t="shared" si="1318"/>
        <v>0.009+0.36945129606216i</v>
      </c>
      <c r="Z2522" t="str">
        <f t="shared" si="1319"/>
        <v>-0.00814803301671502-0.000779212404680051i</v>
      </c>
      <c r="AA2522" t="str">
        <f t="shared" si="1320"/>
        <v>0.925213052349846-37.8935498799553i</v>
      </c>
      <c r="AB2522" t="str">
        <f t="shared" si="1321"/>
        <v>1.14680928881695-0.56594190355596i</v>
      </c>
      <c r="AC2522" t="str">
        <f t="shared" si="1322"/>
        <v>0.766762841218833-0.642705386952234i</v>
      </c>
      <c r="AD2522" t="str">
        <f t="shared" si="1323"/>
        <v>1.24182845690119+0.302815841983072i</v>
      </c>
      <c r="AE2522" t="str">
        <f t="shared" si="1324"/>
        <v>-0.00988250140752032-0.00343500161656452i</v>
      </c>
      <c r="AF2522" t="str">
        <f t="shared" si="1325"/>
        <v>-15.0434017536227-0.60228121722242i</v>
      </c>
      <c r="AG2522" t="str">
        <f t="shared" si="1326"/>
        <v>1.04569787765722-0.169333172244189i</v>
      </c>
      <c r="AH2522" t="str">
        <f t="shared" si="1327"/>
        <v>0.127913191060732+0.0758212313781017i</v>
      </c>
      <c r="AI2522">
        <f t="shared" si="1328"/>
        <v>-16.553986162174471</v>
      </c>
      <c r="AJ2522">
        <f t="shared" si="1329"/>
        <v>30.657570150478772</v>
      </c>
      <c r="AK2522"/>
      <c r="AL2522"/>
      <c r="AM2522"/>
      <c r="AN2522"/>
    </row>
    <row r="2523" spans="1:40" x14ac:dyDescent="0.25">
      <c r="A2523"/>
      <c r="B2523">
        <f t="shared" si="1330"/>
        <v>589000</v>
      </c>
      <c r="C2523" s="186" t="str">
        <f t="shared" si="1298"/>
        <v>-2.20298807954591E-07+0.00415793299509837i</v>
      </c>
      <c r="D2523" s="158" t="str">
        <f t="shared" si="1299"/>
        <v>-5.95700764596349+0.0318774862957542i</v>
      </c>
      <c r="E2523" t="str">
        <f t="shared" si="1300"/>
        <v>2870</v>
      </c>
      <c r="F2523" t="str">
        <f t="shared" si="1301"/>
        <v>0.777000777000777</v>
      </c>
      <c r="G2523" t="str">
        <f t="shared" si="1296"/>
        <v>0.777000777000777</v>
      </c>
      <c r="H2523" t="str">
        <f t="shared" si="1302"/>
        <v>9.08655496548368+0.633148229008334i</v>
      </c>
      <c r="I2523" t="str">
        <f t="shared" si="1303"/>
        <v>2312.99759120549i</v>
      </c>
      <c r="J2523" t="str">
        <f t="shared" si="1297"/>
        <v>-4575.13995249712+500.24771743363i</v>
      </c>
      <c r="K2523" t="str">
        <f t="shared" si="1304"/>
        <v>0.0546248412784658-0.499585075598232i</v>
      </c>
      <c r="L2523" t="str">
        <f t="shared" si="1305"/>
        <v>0.00403298985125811-0.0309188230325237i</v>
      </c>
      <c r="M2523" t="str">
        <f t="shared" si="1306"/>
        <v>0.0586578311297239-0.530503898630756i</v>
      </c>
      <c r="N2523" t="str">
        <f t="shared" si="1307"/>
        <v>-2.61216182461997i</v>
      </c>
      <c r="O2523" t="str">
        <f t="shared" si="1308"/>
        <v>-0.863094665676214-0.505042174557001i</v>
      </c>
      <c r="P2523" t="str">
        <f t="shared" si="1309"/>
        <v>1.86309466567621+0.505042174557001i</v>
      </c>
      <c r="Q2523" t="str">
        <f t="shared" si="1310"/>
        <v>-1.86309466567621+2.10711965006297i</v>
      </c>
      <c r="R2523" t="str">
        <f t="shared" si="1311"/>
        <v>-0.304249101097597-0.615176166358544i</v>
      </c>
      <c r="S2523" t="str">
        <f t="shared" si="1312"/>
        <v>0.269634577999876i</v>
      </c>
      <c r="T2523" t="str">
        <f t="shared" si="1313"/>
        <v>0.165872766011668-0.0820360779812922i</v>
      </c>
      <c r="U2523" t="str">
        <f t="shared" si="1314"/>
        <v>0.0000500000000000002-0.000409412314379522i</v>
      </c>
      <c r="V2523" t="str">
        <f t="shared" si="1315"/>
        <v>3.33333333333333E-06-0.000450353545817473i</v>
      </c>
      <c r="W2523" t="str">
        <f t="shared" si="1316"/>
        <v>0.0000144311724085698-0.00021515541836188i</v>
      </c>
      <c r="X2523" t="str">
        <f t="shared" si="1317"/>
        <v>0.0000153009123032305-0.000215034618707043i</v>
      </c>
      <c r="Y2523" t="str">
        <f t="shared" si="1318"/>
        <v>0.009+0.370079614592878i</v>
      </c>
      <c r="Z2523" t="str">
        <f t="shared" si="1319"/>
        <v>-0.00812048258713882-0.000777098921830995i</v>
      </c>
      <c r="AA2523" t="str">
        <f t="shared" si="1320"/>
        <v>0.922071990148444-37.8292164243548i</v>
      </c>
      <c r="AB2523" t="str">
        <f t="shared" si="1321"/>
        <v>1.14582628870217-0.566693960878267i</v>
      </c>
      <c r="AC2523" t="str">
        <f t="shared" si="1322"/>
        <v>0.766578329370264-0.641106351969543i</v>
      </c>
      <c r="AD2523" t="str">
        <f t="shared" si="1323"/>
        <v>1.24334316586487+0.300584078113601i</v>
      </c>
      <c r="AE2523" t="str">
        <f t="shared" si="1324"/>
        <v>-0.00986296296522208-0.0034070884059522i</v>
      </c>
      <c r="AF2523" t="str">
        <f t="shared" si="1325"/>
        <v>-15.0435626114472-0.60127074271258i</v>
      </c>
      <c r="AG2523" t="str">
        <f t="shared" si="1326"/>
        <v>1.04531266962846-0.169262285938716i</v>
      </c>
      <c r="AH2523" t="str">
        <f t="shared" si="1327"/>
        <v>0.127774037790573+0.0753959909174241i</v>
      </c>
      <c r="AI2523">
        <f t="shared" si="1328"/>
        <v>-16.573649580754733</v>
      </c>
      <c r="AJ2523">
        <f t="shared" si="1329"/>
        <v>30.543701052524238</v>
      </c>
      <c r="AK2523"/>
      <c r="AL2523"/>
      <c r="AM2523"/>
      <c r="AN2523"/>
    </row>
    <row r="2524" spans="1:40" x14ac:dyDescent="0.25">
      <c r="A2524"/>
      <c r="B2524">
        <f t="shared" si="1330"/>
        <v>590000</v>
      </c>
      <c r="C2524" s="186" t="str">
        <f t="shared" si="1298"/>
        <v>-2.19552665197188E-07+0.00415088565107834i</v>
      </c>
      <c r="D2524" s="158" t="str">
        <f t="shared" si="1299"/>
        <v>-5.95700764024306+0.0318234566582673i</v>
      </c>
      <c r="E2524" t="str">
        <f t="shared" si="1300"/>
        <v>2870</v>
      </c>
      <c r="F2524" t="str">
        <f t="shared" si="1301"/>
        <v>0.777000777000777</v>
      </c>
      <c r="G2524" t="str">
        <f t="shared" si="1296"/>
        <v>0.777000777000777</v>
      </c>
      <c r="H2524" t="str">
        <f t="shared" si="1302"/>
        <v>9.08671501789002+0.632087089416157i</v>
      </c>
      <c r="I2524" t="str">
        <f t="shared" si="1303"/>
        <v>2316.92458202247i</v>
      </c>
      <c r="J2524" t="str">
        <f t="shared" si="1297"/>
        <v>-4590.69181878367+501.097034441158i</v>
      </c>
      <c r="K2524" t="str">
        <f t="shared" si="1304"/>
        <v>0.0544419280227602-0.498757917918276i</v>
      </c>
      <c r="L2524" t="str">
        <f t="shared" si="1305"/>
        <v>0.00401955804075672-0.030868167296877i</v>
      </c>
      <c r="M2524" t="str">
        <f t="shared" si="1306"/>
        <v>0.0584614860635169-0.529626085215153i</v>
      </c>
      <c r="N2524" t="str">
        <f t="shared" si="1307"/>
        <v>-2.61659673433919i</v>
      </c>
      <c r="O2524" t="str">
        <f t="shared" si="1308"/>
        <v>-0.865325986940403-0.501209473499472i</v>
      </c>
      <c r="P2524" t="str">
        <f t="shared" si="1309"/>
        <v>1.8653259869404+0.501209473499472i</v>
      </c>
      <c r="Q2524" t="str">
        <f t="shared" si="1310"/>
        <v>-1.8653259869404+2.11538726083972i</v>
      </c>
      <c r="R2524" t="str">
        <f t="shared" si="1311"/>
        <v>-0.304135825182742-0.6136056280079i</v>
      </c>
      <c r="S2524" t="str">
        <f t="shared" si="1312"/>
        <v>0.270092361663713i</v>
      </c>
      <c r="T2524" t="str">
        <f t="shared" si="1313"/>
        <v>0.165730193198799-0.0821447632901489i</v>
      </c>
      <c r="U2524" t="str">
        <f t="shared" si="1314"/>
        <v>0.0000500000000000002-0.000408718395202608i</v>
      </c>
      <c r="V2524" t="str">
        <f t="shared" si="1315"/>
        <v>3.33333333333333E-06-0.000449590234722869i</v>
      </c>
      <c r="W2524" t="str">
        <f t="shared" si="1316"/>
        <v>0.0000144310251223013-0.000214793118481431i</v>
      </c>
      <c r="X2524" t="str">
        <f t="shared" si="1317"/>
        <v>0.0000152978252782579-0.000214672535359296i</v>
      </c>
      <c r="Y2524" t="str">
        <f t="shared" si="1318"/>
        <v>0.009+0.370707933123596i</v>
      </c>
      <c r="Z2524" t="str">
        <f t="shared" si="1319"/>
        <v>-0.00809307209881173-0.000774996578161683i</v>
      </c>
      <c r="AA2524" t="str">
        <f t="shared" si="1320"/>
        <v>0.91894689992122-37.7651010379967i</v>
      </c>
      <c r="AB2524" t="str">
        <f t="shared" si="1321"/>
        <v>1.14484141529006-0.567444744066358i</v>
      </c>
      <c r="AC2524" t="str">
        <f t="shared" si="1322"/>
        <v>0.766395592069137-0.639511539969301i</v>
      </c>
      <c r="AD2524" t="str">
        <f t="shared" si="1323"/>
        <v>1.24484849092177+0.298344919722418i</v>
      </c>
      <c r="AE2524" t="str">
        <f t="shared" si="1324"/>
        <v>-0.00984343229723008-0.00337928026642184i</v>
      </c>
      <c r="AF2524" t="str">
        <f t="shared" si="1325"/>
        <v>-15.0437226581331-0.60026363275789i</v>
      </c>
      <c r="AG2524" t="str">
        <f t="shared" si="1326"/>
        <v>1.04492773203072-0.169190350549211i</v>
      </c>
      <c r="AH2524" t="str">
        <f t="shared" si="1327"/>
        <v>0.12763456441248+0.0749718318649564i</v>
      </c>
      <c r="AI2524">
        <f t="shared" si="1328"/>
        <v>-16.593307131509739</v>
      </c>
      <c r="AJ2524">
        <f t="shared" si="1329"/>
        <v>30.429738766675406</v>
      </c>
      <c r="AK2524"/>
      <c r="AL2524"/>
      <c r="AM2524"/>
      <c r="AN2524"/>
    </row>
    <row r="2525" spans="1:40" x14ac:dyDescent="0.25">
      <c r="A2525"/>
      <c r="B2525">
        <f t="shared" si="1330"/>
        <v>591000</v>
      </c>
      <c r="C2525" s="186" t="str">
        <f t="shared" si="1298"/>
        <v>-2.18810306761215E-07+0.00414386215593805i</v>
      </c>
      <c r="D2525" s="158" t="str">
        <f t="shared" si="1299"/>
        <v>-5.95700763455165+0.0317696098621917i</v>
      </c>
      <c r="E2525" t="str">
        <f t="shared" si="1300"/>
        <v>2870</v>
      </c>
      <c r="F2525" t="str">
        <f t="shared" si="1301"/>
        <v>0.777000777000777</v>
      </c>
      <c r="G2525" t="str">
        <f t="shared" si="1296"/>
        <v>0.777000777000777</v>
      </c>
      <c r="H2525" t="str">
        <f t="shared" si="1302"/>
        <v>9.08687426456315+0.631029480548096i</v>
      </c>
      <c r="I2525" t="str">
        <f t="shared" si="1303"/>
        <v>2320.85157283946i</v>
      </c>
      <c r="J2525" t="str">
        <f t="shared" si="1297"/>
        <v>-4606.27006652278+501.946351448685i</v>
      </c>
      <c r="K2525" t="str">
        <f t="shared" si="1304"/>
        <v>0.0542599284780925-0.497933461691585i</v>
      </c>
      <c r="L2525" t="str">
        <f t="shared" si="1305"/>
        <v>0.00400619284358066-0.0308176743255339i</v>
      </c>
      <c r="M2525" t="str">
        <f t="shared" si="1306"/>
        <v>0.0582661213216732-0.528751136017119i</v>
      </c>
      <c r="N2525" t="str">
        <f t="shared" si="1307"/>
        <v>-2.62103164405841i</v>
      </c>
      <c r="O2525" t="str">
        <f t="shared" si="1308"/>
        <v>-0.86754028863389-0.497366914457553i</v>
      </c>
      <c r="P2525" t="str">
        <f t="shared" si="1309"/>
        <v>1.86754028863389+0.497366914457553i</v>
      </c>
      <c r="Q2525" t="str">
        <f t="shared" si="1310"/>
        <v>-1.86754028863389+2.12366472960086i</v>
      </c>
      <c r="R2525" t="str">
        <f t="shared" si="1311"/>
        <v>-0.304022248672433-0.612039401738023i</v>
      </c>
      <c r="S2525" t="str">
        <f t="shared" si="1312"/>
        <v>0.27055014532755i</v>
      </c>
      <c r="T2525" t="str">
        <f t="shared" si="1313"/>
        <v>0.165587349086409-0.0822532635611353i</v>
      </c>
      <c r="U2525" t="str">
        <f t="shared" si="1314"/>
        <v>0.0000499999999999998-0.00040802682431394i</v>
      </c>
      <c r="V2525" t="str">
        <f t="shared" si="1315"/>
        <v>3.33333333333333E-06-0.000448829506745334i</v>
      </c>
      <c r="W2525" t="str">
        <f t="shared" si="1316"/>
        <v>0.0000144308775900302-0.000214432048610393i</v>
      </c>
      <c r="X2525" t="str">
        <f t="shared" si="1317"/>
        <v>0.0000152947529171137-0.000214311681227881i</v>
      </c>
      <c r="Y2525" t="str">
        <f t="shared" si="1318"/>
        <v>0.009+0.371336251654314i</v>
      </c>
      <c r="Z2525" t="str">
        <f t="shared" si="1319"/>
        <v>-0.00806580060559101-0.000772905290207456i</v>
      </c>
      <c r="AA2525" t="str">
        <f t="shared" si="1320"/>
        <v>0.915837673540227-37.7012026140031i</v>
      </c>
      <c r="AB2525" t="str">
        <f t="shared" si="1321"/>
        <v>1.1438546677781-0.568194249038252i</v>
      </c>
      <c r="AC2525" t="str">
        <f t="shared" si="1322"/>
        <v>0.766214620189751-0.637920930074894i</v>
      </c>
      <c r="AD2525" t="str">
        <f t="shared" si="1323"/>
        <v>1.24634439568301+0.296098405161341i</v>
      </c>
      <c r="AE2525" t="str">
        <f t="shared" si="1324"/>
        <v>-0.00982390935770379-0.00335157687250869i</v>
      </c>
      <c r="AF2525" t="str">
        <f t="shared" si="1325"/>
        <v>-15.0438818991148-0.599259870685904i</v>
      </c>
      <c r="AG2525" t="str">
        <f t="shared" si="1326"/>
        <v>1.04454306872876-0.169117366340501i</v>
      </c>
      <c r="AH2525" t="str">
        <f t="shared" si="1327"/>
        <v>0.127494769930019+0.0745487508759932i</v>
      </c>
      <c r="AI2525">
        <f t="shared" si="1328"/>
        <v>-16.6129589732423</v>
      </c>
      <c r="AJ2525">
        <f t="shared" si="1329"/>
        <v>30.315683269325795</v>
      </c>
      <c r="AK2525"/>
      <c r="AL2525"/>
      <c r="AM2525"/>
      <c r="AN2525"/>
    </row>
    <row r="2526" spans="1:40" x14ac:dyDescent="0.25">
      <c r="A2526"/>
      <c r="B2526">
        <f t="shared" si="1330"/>
        <v>592000</v>
      </c>
      <c r="C2526" s="186" t="str">
        <f t="shared" si="1298"/>
        <v>-2.18071707098542E-07+0.00413686238882169i</v>
      </c>
      <c r="D2526" s="158" t="str">
        <f t="shared" si="1299"/>
        <v>-5.95700762888905+0.0317159449809663i</v>
      </c>
      <c r="E2526" t="str">
        <f t="shared" si="1300"/>
        <v>2870</v>
      </c>
      <c r="F2526" t="str">
        <f t="shared" si="1301"/>
        <v>0.777000777000777</v>
      </c>
      <c r="G2526" t="str">
        <f t="shared" si="1296"/>
        <v>0.777000777000777</v>
      </c>
      <c r="H2526" t="str">
        <f t="shared" si="1302"/>
        <v>9.08703271089217+0.629975384914433i</v>
      </c>
      <c r="I2526" t="str">
        <f t="shared" si="1303"/>
        <v>2324.77856365645i</v>
      </c>
      <c r="J2526" t="str">
        <f t="shared" si="1297"/>
        <v>-4621.87469571445+502.795668456212i</v>
      </c>
      <c r="K2526" t="str">
        <f t="shared" si="1304"/>
        <v>0.054078836592181-0.497111693874597i</v>
      </c>
      <c r="L2526" t="str">
        <f t="shared" si="1305"/>
        <v>0.00399289382248398-0.0307673433504197i</v>
      </c>
      <c r="M2526" t="str">
        <f t="shared" si="1306"/>
        <v>0.058071730414665-0.527879037225017i</v>
      </c>
      <c r="N2526" t="str">
        <f t="shared" si="1307"/>
        <v>-2.62546655377763i</v>
      </c>
      <c r="O2526" t="str">
        <f t="shared" si="1308"/>
        <v>-0.869737527204921-0.493514573008203i</v>
      </c>
      <c r="P2526" t="str">
        <f t="shared" si="1309"/>
        <v>1.86973752720492+0.493514573008203i</v>
      </c>
      <c r="Q2526" t="str">
        <f t="shared" si="1310"/>
        <v>-1.86973752720492+2.13195198076943i</v>
      </c>
      <c r="R2526" t="str">
        <f t="shared" si="1311"/>
        <v>-0.303908370902889-0.610477465269343i</v>
      </c>
      <c r="S2526" t="str">
        <f t="shared" si="1312"/>
        <v>0.271007928991387i</v>
      </c>
      <c r="T2526" t="str">
        <f t="shared" si="1313"/>
        <v>0.165444233558556-0.0823615782015382i</v>
      </c>
      <c r="U2526" t="str">
        <f t="shared" si="1314"/>
        <v>0.0000499999999999998-0.000407337589813409i</v>
      </c>
      <c r="V2526" t="str">
        <f t="shared" si="1315"/>
        <v>3.33333333333333E-06-0.00044807134879475i</v>
      </c>
      <c r="W2526" t="str">
        <f t="shared" si="1316"/>
        <v>0.0000144307298117764-0.000214072202515301i</v>
      </c>
      <c r="X2526" t="str">
        <f t="shared" si="1317"/>
        <v>0.0000152916951191641-0.000213952050083755i</v>
      </c>
      <c r="Y2526" t="str">
        <f t="shared" si="1318"/>
        <v>0.009+0.371964570185031i</v>
      </c>
      <c r="Z2526" t="str">
        <f t="shared" si="1319"/>
        <v>-0.00803866716931621-0.000770824975294703i</v>
      </c>
      <c r="AA2526" t="str">
        <f t="shared" si="1320"/>
        <v>0.912744203791186-37.6375200529747i</v>
      </c>
      <c r="AB2526" t="str">
        <f t="shared" si="1321"/>
        <v>1.1428660453654-0.568942471699567i</v>
      </c>
      <c r="AC2526" t="str">
        <f t="shared" si="1322"/>
        <v>0.766035404689345-0.63633450154264i</v>
      </c>
      <c r="AD2526" t="str">
        <f t="shared" si="1323"/>
        <v>1.2478308439071+0.293844572965757i</v>
      </c>
      <c r="AE2526" t="str">
        <f t="shared" si="1324"/>
        <v>-0.00980439410207934-0.00332397790100823i</v>
      </c>
      <c r="AF2526" t="str">
        <f t="shared" si="1325"/>
        <v>-15.0440403397812-0.598259439933467i</v>
      </c>
      <c r="AG2526" t="str">
        <f t="shared" si="1326"/>
        <v>1.04415868358671-0.169043333595731i</v>
      </c>
      <c r="AH2526" t="str">
        <f t="shared" si="1327"/>
        <v>0.127354653356949+0.0741267446459596i</v>
      </c>
      <c r="AI2526">
        <f t="shared" si="1328"/>
        <v>-16.632605264507898</v>
      </c>
      <c r="AJ2526">
        <f t="shared" si="1329"/>
        <v>30.201534537506255</v>
      </c>
      <c r="AK2526"/>
      <c r="AL2526"/>
      <c r="AM2526"/>
      <c r="AN2526"/>
    </row>
    <row r="2527" spans="1:40" x14ac:dyDescent="0.25">
      <c r="A2527"/>
      <c r="B2527">
        <f t="shared" si="1330"/>
        <v>593000</v>
      </c>
      <c r="C2527" s="186" t="str">
        <f t="shared" si="1298"/>
        <v>-2.17336840876269E-07+0.00412988622968866i</v>
      </c>
      <c r="D2527" s="158" t="str">
        <f t="shared" si="1299"/>
        <v>-5.95700762325507+0.0316624610942797i</v>
      </c>
      <c r="E2527" t="str">
        <f t="shared" si="1300"/>
        <v>2870</v>
      </c>
      <c r="F2527" t="str">
        <f t="shared" si="1301"/>
        <v>0.777000777000777</v>
      </c>
      <c r="G2527" t="str">
        <f t="shared" si="1296"/>
        <v>0.777000777000777</v>
      </c>
      <c r="H2527" t="str">
        <f t="shared" si="1302"/>
        <v>9.08719036222134+0.628924785140053i</v>
      </c>
      <c r="I2527" t="str">
        <f t="shared" si="1303"/>
        <v>2328.70555447343i</v>
      </c>
      <c r="J2527" t="str">
        <f t="shared" si="1297"/>
        <v>-4637.50570635869+503.64498546374i</v>
      </c>
      <c r="K2527" t="str">
        <f t="shared" si="1304"/>
        <v>0.0538986463625779-0.496292601506423i</v>
      </c>
      <c r="L2527" t="str">
        <f t="shared" si="1305"/>
        <v>0.00397966054378155-0.0307171736081795i</v>
      </c>
      <c r="M2527" t="str">
        <f t="shared" si="1306"/>
        <v>0.0578783069063595-0.527009775114603i</v>
      </c>
      <c r="N2527" t="str">
        <f t="shared" si="1307"/>
        <v>-2.62990146349685i</v>
      </c>
      <c r="O2527" t="str">
        <f t="shared" si="1308"/>
        <v>-0.871917659437348-0.489652524920783i</v>
      </c>
      <c r="P2527" t="str">
        <f t="shared" si="1309"/>
        <v>1.87191765943735+0.489652524920783i</v>
      </c>
      <c r="Q2527" t="str">
        <f t="shared" si="1310"/>
        <v>-1.87191765943735+2.14024893857607i</v>
      </c>
      <c r="R2527" t="str">
        <f t="shared" si="1311"/>
        <v>-0.303794191208178-0.608919796473458i</v>
      </c>
      <c r="S2527" t="str">
        <f t="shared" si="1312"/>
        <v>0.271465712655224i</v>
      </c>
      <c r="T2527" t="str">
        <f t="shared" si="1313"/>
        <v>0.165300846499541-0.0824697066168454i</v>
      </c>
      <c r="U2527" t="str">
        <f t="shared" si="1314"/>
        <v>0.0000499999999999998-0.000406650679881177i</v>
      </c>
      <c r="V2527" t="str">
        <f t="shared" si="1315"/>
        <v>3.33333333333333E-06-0.000447315747869295i</v>
      </c>
      <c r="W2527" t="str">
        <f t="shared" si="1316"/>
        <v>0.0000144305817875591-0.000213713574004734i</v>
      </c>
      <c r="X2527" t="str">
        <f t="shared" si="1317"/>
        <v>0.0000152886517846223-0.000213593635739894i</v>
      </c>
      <c r="Y2527" t="str">
        <f t="shared" si="1318"/>
        <v>0.009+0.372592888715749i</v>
      </c>
      <c r="Z2527" t="str">
        <f t="shared" si="1319"/>
        <v>-0.00801167085972862-0.000768755551531806i</v>
      </c>
      <c r="AA2527" t="str">
        <f t="shared" si="1320"/>
        <v>0.909666384364215-37.5740522629269i</v>
      </c>
      <c r="AB2527" t="str">
        <f t="shared" si="1321"/>
        <v>1.14187554725273-0.569689407943495i</v>
      </c>
      <c r="AC2527" t="str">
        <f t="shared" si="1322"/>
        <v>0.765857936607288-0.634752233760781i</v>
      </c>
      <c r="AD2527" t="str">
        <f t="shared" si="1323"/>
        <v>1.24930779950084+0.291583461854151i</v>
      </c>
      <c r="AE2527" t="str">
        <f t="shared" si="1324"/>
        <v>-0.00978488648705733-0.00329648303095395i</v>
      </c>
      <c r="AF2527" t="str">
        <f t="shared" si="1325"/>
        <v>-15.0441979854764-0.597262324045773i</v>
      </c>
      <c r="AG2527" t="str">
        <f t="shared" si="1326"/>
        <v>1.04377458046799-0.168968252616338i</v>
      </c>
      <c r="AH2527" t="str">
        <f t="shared" si="1327"/>
        <v>0.127214213717237+0.0737058099101128i</v>
      </c>
      <c r="AI2527">
        <f t="shared" si="1328"/>
        <v>-16.652246163618042</v>
      </c>
      <c r="AJ2527">
        <f t="shared" si="1329"/>
        <v>30.087292548891696</v>
      </c>
      <c r="AK2527"/>
      <c r="AL2527"/>
      <c r="AM2527"/>
      <c r="AN2527"/>
    </row>
    <row r="2528" spans="1:40" x14ac:dyDescent="0.25">
      <c r="A2528"/>
      <c r="B2528">
        <f t="shared" si="1330"/>
        <v>594000</v>
      </c>
      <c r="C2528" s="186" t="str">
        <f t="shared" si="1298"/>
        <v>-2.16605682974558E-07+0.00412293355930672i</v>
      </c>
      <c r="D2528" s="158" t="str">
        <f t="shared" si="1299"/>
        <v>-5.95700761764953+0.0316091572880182i</v>
      </c>
      <c r="E2528" t="str">
        <f t="shared" si="1300"/>
        <v>2870</v>
      </c>
      <c r="F2528" t="str">
        <f t="shared" si="1301"/>
        <v>0.777000777000777</v>
      </c>
      <c r="G2528" t="str">
        <f t="shared" si="1296"/>
        <v>0.777000777000777</v>
      </c>
      <c r="H2528" t="str">
        <f t="shared" si="1302"/>
        <v>9.08734722385047+0.627877663963562i</v>
      </c>
      <c r="I2528" t="str">
        <f t="shared" si="1303"/>
        <v>2332.63254529042i</v>
      </c>
      <c r="J2528" t="str">
        <f t="shared" si="1297"/>
        <v>-4653.16309845548+504.494302471267i</v>
      </c>
      <c r="K2528" t="str">
        <f t="shared" si="1304"/>
        <v>0.0537193518361813-0.495476171708206i</v>
      </c>
      <c r="L2528" t="str">
        <f t="shared" si="1305"/>
        <v>0.00396649257731458-0.0306671643401424i</v>
      </c>
      <c r="M2528" t="str">
        <f t="shared" si="1306"/>
        <v>0.0576858444134959-0.526143336048348i</v>
      </c>
      <c r="N2528" t="str">
        <f t="shared" si="1307"/>
        <v>-2.63433637321607i</v>
      </c>
      <c r="O2528" t="str">
        <f t="shared" si="1308"/>
        <v>-0.874080642451473-0.485780846155568i</v>
      </c>
      <c r="P2528" t="str">
        <f t="shared" si="1309"/>
        <v>1.87408064245147+0.485780846155568i</v>
      </c>
      <c r="Q2528" t="str">
        <f t="shared" si="1310"/>
        <v>-1.87408064245147+2.1485555270605i</v>
      </c>
      <c r="R2528" t="str">
        <f t="shared" si="1311"/>
        <v>-0.303679708920197-0.607366373371874i</v>
      </c>
      <c r="S2528" t="str">
        <f t="shared" si="1312"/>
        <v>0.271923496319061i</v>
      </c>
      <c r="T2528" t="str">
        <f t="shared" si="1313"/>
        <v>0.165157187793908-0.0825776482107347i</v>
      </c>
      <c r="U2528" t="str">
        <f t="shared" si="1314"/>
        <v>0.00005-0.000405966082777001i</v>
      </c>
      <c r="V2528" t="str">
        <f t="shared" si="1315"/>
        <v>3.33333333333333E-06-0.000446562691054702i</v>
      </c>
      <c r="W2528" t="str">
        <f t="shared" si="1316"/>
        <v>0.0000144304335173977-0.000213356156928965i</v>
      </c>
      <c r="X2528" t="str">
        <f t="shared" si="1317"/>
        <v>0.0000152856228145412-0.000213236432050925i</v>
      </c>
      <c r="Y2528" t="str">
        <f t="shared" si="1318"/>
        <v>0.009+0.373221207246467i</v>
      </c>
      <c r="Z2528" t="str">
        <f t="shared" si="1319"/>
        <v>-0.00798481075439107-0.000766696937800346i</v>
      </c>
      <c r="AA2528" t="str">
        <f t="shared" si="1320"/>
        <v>0.906604109844724-37.5107981592284i</v>
      </c>
      <c r="AB2528" t="str">
        <f t="shared" si="1321"/>
        <v>1.14088317264252-0.570435053650724i</v>
      </c>
      <c r="AC2528" t="str">
        <f t="shared" si="1322"/>
        <v>0.765682207064322-0.633174106248459i</v>
      </c>
      <c r="AD2528" t="str">
        <f t="shared" si="1323"/>
        <v>1.25077522652026+0.289315110727583i</v>
      </c>
      <c r="AE2528" t="str">
        <f t="shared" si="1324"/>
        <v>-0.00976538647059069-0.00326909194359506i</v>
      </c>
      <c r="AF2528" t="str">
        <f t="shared" si="1325"/>
        <v>-15.0443548415-0.596268506675544i</v>
      </c>
      <c r="AG2528" t="str">
        <f t="shared" si="1326"/>
        <v>1.04339076323526-0.168892123722023i</v>
      </c>
      <c r="AH2528" t="str">
        <f t="shared" si="1327"/>
        <v>0.127073450045063+0.0732859434432386i</v>
      </c>
      <c r="AI2528">
        <f t="shared" si="1328"/>
        <v>-16.671881828644413</v>
      </c>
      <c r="AJ2528">
        <f t="shared" si="1329"/>
        <v>29.97295728180719</v>
      </c>
      <c r="AK2528"/>
      <c r="AL2528"/>
      <c r="AM2528"/>
      <c r="AN2528"/>
    </row>
    <row r="2529" spans="1:40" x14ac:dyDescent="0.25">
      <c r="A2529"/>
      <c r="B2529">
        <f t="shared" si="1330"/>
        <v>595000</v>
      </c>
      <c r="C2529" s="186" t="str">
        <f t="shared" si="1298"/>
        <v>-2.15878208484485E-07+0.0041160042592452i</v>
      </c>
      <c r="D2529" s="158" t="str">
        <f t="shared" si="1299"/>
        <v>-5.95700761207222+0.0315560326542132i</v>
      </c>
      <c r="E2529" t="str">
        <f t="shared" si="1300"/>
        <v>2870</v>
      </c>
      <c r="F2529" t="str">
        <f t="shared" si="1301"/>
        <v>0.777000777000777</v>
      </c>
      <c r="G2529" t="str">
        <f t="shared" si="1296"/>
        <v>0.777000777000777</v>
      </c>
      <c r="H2529" t="str">
        <f t="shared" si="1302"/>
        <v>9.08750330103533+0.626834004236316i</v>
      </c>
      <c r="I2529" t="str">
        <f t="shared" si="1303"/>
        <v>2336.55953610741i</v>
      </c>
      <c r="J2529" t="str">
        <f t="shared" si="1297"/>
        <v>-4668.84687200485+505.343619478795i</v>
      </c>
      <c r="K2529" t="str">
        <f t="shared" si="1304"/>
        <v>0.0535409471087487-0.494662391682473i</v>
      </c>
      <c r="L2529" t="str">
        <f t="shared" si="1305"/>
        <v>0.00395338949641644-0.0306173147922873i</v>
      </c>
      <c r="M2529" t="str">
        <f t="shared" si="1306"/>
        <v>0.0574943366051651-0.52527970647476i</v>
      </c>
      <c r="N2529" t="str">
        <f t="shared" si="1307"/>
        <v>-2.63877128293529i</v>
      </c>
      <c r="O2529" t="str">
        <f t="shared" si="1308"/>
        <v>-0.876226433704901-0.481899612862255i</v>
      </c>
      <c r="P2529" t="str">
        <f t="shared" si="1309"/>
        <v>1.8762264337049+0.481899612862255i</v>
      </c>
      <c r="Q2529" t="str">
        <f t="shared" si="1310"/>
        <v>-1.8762264337049+2.15687167007304i</v>
      </c>
      <c r="R2529" t="str">
        <f t="shared" si="1311"/>
        <v>-0.303564923368679-0.605817174134766i</v>
      </c>
      <c r="S2529" t="str">
        <f t="shared" si="1312"/>
        <v>0.272381279982898i</v>
      </c>
      <c r="T2529" t="str">
        <f t="shared" si="1313"/>
        <v>0.16501325732645-0.0826854023850711i</v>
      </c>
      <c r="U2529" t="str">
        <f t="shared" si="1314"/>
        <v>0.00005-0.000405283786839561i</v>
      </c>
      <c r="V2529" t="str">
        <f t="shared" si="1315"/>
        <v>3.33333333333333E-06-0.000445812165523517i</v>
      </c>
      <c r="W2529" t="str">
        <f t="shared" si="1316"/>
        <v>0.0000144302850013118-0.000212999945179605i</v>
      </c>
      <c r="X2529" t="str">
        <f t="shared" si="1317"/>
        <v>0.0000152826081108049-0.000212880432912789i</v>
      </c>
      <c r="Y2529" t="str">
        <f t="shared" si="1318"/>
        <v>0.009+0.373849525777185i</v>
      </c>
      <c r="Z2529" t="str">
        <f t="shared" si="1319"/>
        <v>-0.00795808593860956-0.000764649053746372i</v>
      </c>
      <c r="AA2529" t="str">
        <f t="shared" si="1320"/>
        <v>0.90355727570435-37.4477566645389i</v>
      </c>
      <c r="AB2529" t="str">
        <f t="shared" si="1321"/>
        <v>1.13988892073894-0.57117940468942i</v>
      </c>
      <c r="AC2529" t="str">
        <f t="shared" si="1322"/>
        <v>0.765508207261776-0.631600098654733i</v>
      </c>
      <c r="AD2529" t="str">
        <f t="shared" si="1323"/>
        <v>1.25223308917162+0.287039558669233i</v>
      </c>
      <c r="AE2529" t="str">
        <f t="shared" si="1324"/>
        <v>-0.00974589401187408-0.00324180432237529i</v>
      </c>
      <c r="AF2529" t="str">
        <f t="shared" si="1325"/>
        <v>-15.0445109131076-0.595277971582103i</v>
      </c>
      <c r="AG2529" t="str">
        <f t="shared" si="1326"/>
        <v>1.04300723575036-0.168814947250734i</v>
      </c>
      <c r="AH2529" t="str">
        <f t="shared" si="1327"/>
        <v>0.126932361384848+0.072867142059369i</v>
      </c>
      <c r="AI2529">
        <f t="shared" si="1328"/>
        <v>-16.691512417421247</v>
      </c>
      <c r="AJ2529">
        <f t="shared" si="1329"/>
        <v>29.858528715236069</v>
      </c>
      <c r="AK2529"/>
      <c r="AL2529"/>
      <c r="AM2529"/>
      <c r="AN2529"/>
    </row>
    <row r="2530" spans="1:40" x14ac:dyDescent="0.25">
      <c r="A2530"/>
      <c r="B2530">
        <f t="shared" si="1330"/>
        <v>596000</v>
      </c>
      <c r="C2530" s="186" t="str">
        <f t="shared" si="1298"/>
        <v>-2.15154392705916E-07+0.00410909821186826i</v>
      </c>
      <c r="D2530" s="158" t="str">
        <f t="shared" si="1299"/>
        <v>-5.95700760652297+0.03150308629099i</v>
      </c>
      <c r="E2530" t="str">
        <f t="shared" si="1300"/>
        <v>2870</v>
      </c>
      <c r="F2530" t="str">
        <f t="shared" si="1301"/>
        <v>0.777000777000777</v>
      </c>
      <c r="G2530" t="str">
        <f t="shared" si="1296"/>
        <v>0.777000777000777</v>
      </c>
      <c r="H2530" t="str">
        <f t="shared" si="1302"/>
        <v>9.08765859898813+0.62579378892155i</v>
      </c>
      <c r="I2530" t="str">
        <f t="shared" si="1303"/>
        <v>2340.4865269244i</v>
      </c>
      <c r="J2530" t="str">
        <f t="shared" si="1297"/>
        <v>-4684.55702700678+506.192936486322i</v>
      </c>
      <c r="K2530" t="str">
        <f t="shared" si="1304"/>
        <v>0.0533634263244206-0.493851248712512i</v>
      </c>
      <c r="L2530" t="str">
        <f t="shared" si="1305"/>
        <v>0.00394035087787889-0.0305676242152076i</v>
      </c>
      <c r="M2530" t="str">
        <f t="shared" si="1306"/>
        <v>0.0573037772022995-0.52441887292772i</v>
      </c>
      <c r="N2530" t="str">
        <f t="shared" si="1307"/>
        <v>-2.64320619265451i</v>
      </c>
      <c r="O2530" t="str">
        <f t="shared" si="1308"/>
        <v>-0.878354990993367-0.47800890137846i</v>
      </c>
      <c r="P2530" t="str">
        <f t="shared" si="1309"/>
        <v>1.87835499099337+0.47800890137846i</v>
      </c>
      <c r="Q2530" t="str">
        <f t="shared" si="1310"/>
        <v>-1.87835499099337+2.16519729127605i</v>
      </c>
      <c r="R2530" t="str">
        <f t="shared" si="1311"/>
        <v>-0.303449833881183-0.604272177079743i</v>
      </c>
      <c r="S2530" t="str">
        <f t="shared" si="1312"/>
        <v>0.272839063646735i</v>
      </c>
      <c r="T2530" t="str">
        <f t="shared" si="1313"/>
        <v>0.164869054982211-0.0827929685398993i</v>
      </c>
      <c r="U2530" t="str">
        <f t="shared" si="1314"/>
        <v>0.00005-0.000404603780485803i</v>
      </c>
      <c r="V2530" t="str">
        <f t="shared" si="1315"/>
        <v>3.33333333333333E-06-0.000445064158534383i</v>
      </c>
      <c r="W2530" t="str">
        <f t="shared" si="1316"/>
        <v>0.000014430136239321-0.000212644932689265i</v>
      </c>
      <c r="X2530" t="str">
        <f t="shared" si="1317"/>
        <v>0.0000152796075761198-0.000212525632262385i</v>
      </c>
      <c r="Y2530" t="str">
        <f t="shared" si="1318"/>
        <v>0.009+0.374477844307903i</v>
      </c>
      <c r="Z2530" t="str">
        <f t="shared" si="1319"/>
        <v>-0.007931495505355-0.000762611819771753i</v>
      </c>
      <c r="AA2530" t="str">
        <f t="shared" si="1320"/>
        <v>0.900525778292038-37.3849267087475i</v>
      </c>
      <c r="AB2530" t="str">
        <f t="shared" si="1321"/>
        <v>1.1388927907479-0.571922456915173i</v>
      </c>
      <c r="AC2530" t="str">
        <f t="shared" si="1322"/>
        <v>0.765335928480815-0.630030190757578i</v>
      </c>
      <c r="AD2530" t="str">
        <f t="shared" si="1323"/>
        <v>1.25368135181235+0.284756844943867i</v>
      </c>
      <c r="AE2530" t="str">
        <f t="shared" si="1324"/>
        <v>-0.00972640907133193-0.00321461985291088i</v>
      </c>
      <c r="AF2530" t="str">
        <f t="shared" si="1325"/>
        <v>-15.0446662055111-0.59429070263056i</v>
      </c>
      <c r="AG2530" t="str">
        <f t="shared" si="1326"/>
        <v>1.04262400187426-0.168736723558644i</v>
      </c>
      <c r="AH2530" t="str">
        <f t="shared" si="1327"/>
        <v>0.126790946791256+0.0724494026114816i</v>
      </c>
      <c r="AI2530">
        <f t="shared" si="1328"/>
        <v>-16.71113808754971</v>
      </c>
      <c r="AJ2530">
        <f t="shared" si="1329"/>
        <v>29.744006828826155</v>
      </c>
      <c r="AK2530"/>
      <c r="AL2530"/>
      <c r="AM2530"/>
      <c r="AN2530"/>
    </row>
    <row r="2531" spans="1:40" x14ac:dyDescent="0.25">
      <c r="A2531"/>
      <c r="B2531">
        <f t="shared" si="1330"/>
        <v>597000</v>
      </c>
      <c r="C2531" s="186" t="str">
        <f t="shared" si="1298"/>
        <v>-2.14434211145414E-07+0.00410221530032823i</v>
      </c>
      <c r="D2531" s="158" t="str">
        <f t="shared" si="1299"/>
        <v>-5.95700760100158+0.0314503173025164i</v>
      </c>
      <c r="E2531" t="str">
        <f t="shared" si="1300"/>
        <v>2870</v>
      </c>
      <c r="F2531" t="str">
        <f t="shared" si="1301"/>
        <v>0.777000777000777</v>
      </c>
      <c r="G2531" t="str">
        <f t="shared" si="1296"/>
        <v>0.777000777000777</v>
      </c>
      <c r="H2531" t="str">
        <f t="shared" si="1302"/>
        <v>9.08781312287796+0.624757001093436i</v>
      </c>
      <c r="I2531" t="str">
        <f t="shared" si="1303"/>
        <v>2344.41351774138i</v>
      </c>
      <c r="J2531" t="str">
        <f t="shared" si="1297"/>
        <v>-4700.29356346127+507.04225349385i</v>
      </c>
      <c r="K2531" t="str">
        <f t="shared" si="1304"/>
        <v>0.0531867836752465-0.493042730161739i</v>
      </c>
      <c r="L2531" t="str">
        <f t="shared" si="1305"/>
        <v>0.00392737630191873-0.0305180918640771i</v>
      </c>
      <c r="M2531" t="str">
        <f t="shared" si="1306"/>
        <v>0.0571141599771652-0.523560822025816i</v>
      </c>
      <c r="N2531" t="str">
        <f t="shared" si="1307"/>
        <v>-2.64764110237372i</v>
      </c>
      <c r="O2531" t="str">
        <f t="shared" si="1308"/>
        <v>-0.880466272451567-0.474108788228232i</v>
      </c>
      <c r="P2531" t="str">
        <f t="shared" si="1309"/>
        <v>1.88046627245157+0.474108788228232i</v>
      </c>
      <c r="Q2531" t="str">
        <f t="shared" si="1310"/>
        <v>-1.88046627245157+2.17353231414549i</v>
      </c>
      <c r="R2531" t="str">
        <f t="shared" si="1311"/>
        <v>-0.303334439783077-0.602731360670634i</v>
      </c>
      <c r="S2531" t="str">
        <f t="shared" si="1312"/>
        <v>0.273296847310572i</v>
      </c>
      <c r="T2531" t="str">
        <f t="shared" si="1313"/>
        <v>0.164724580646496-0.0829003460734335i</v>
      </c>
      <c r="U2531" t="str">
        <f t="shared" si="1314"/>
        <v>0.00005-0.000403926052210282i</v>
      </c>
      <c r="V2531" t="str">
        <f t="shared" si="1315"/>
        <v>3.33333333333333E-06-0.00044431865743131i</v>
      </c>
      <c r="W2531" t="str">
        <f t="shared" si="1316"/>
        <v>0.0000144299872314447-0.000212291113431208i</v>
      </c>
      <c r="X2531" t="str">
        <f t="shared" si="1317"/>
        <v>0.0000152766211140067-0.000212172024077242i</v>
      </c>
      <c r="Y2531" t="str">
        <f t="shared" si="1318"/>
        <v>0.009+0.375106162838621i</v>
      </c>
      <c r="Z2531" t="str">
        <f t="shared" si="1319"/>
        <v>-0.00790503855518699-0.000760585157025712i</v>
      </c>
      <c r="AA2531" t="str">
        <f t="shared" si="1320"/>
        <v>0.897509514825229-37.3223072289132i</v>
      </c>
      <c r="AB2531" t="str">
        <f t="shared" si="1321"/>
        <v>1.13789478187709-0.572664206170929i</v>
      </c>
      <c r="AC2531" t="str">
        <f t="shared" si="1322"/>
        <v>0.765165362081697-0.628464362462898i</v>
      </c>
      <c r="AD2531" t="str">
        <f t="shared" si="1323"/>
        <v>1.255119978952+0.282467008997339i</v>
      </c>
      <c r="AE2531" t="str">
        <f t="shared" si="1324"/>
        <v>-0.00970693161060822-0.00318753822296963i</v>
      </c>
      <c r="AF2531" t="str">
        <f t="shared" si="1325"/>
        <v>-15.0448207238795-0.59330668379092i</v>
      </c>
      <c r="AG2531" t="str">
        <f t="shared" si="1326"/>
        <v>1.04224106546698-0.168657453020127i</v>
      </c>
      <c r="AH2531" t="str">
        <f t="shared" si="1327"/>
        <v>0.126649205329233+0.0720327219912223i</v>
      </c>
      <c r="AI2531">
        <f t="shared" si="1328"/>
        <v>-16.730758996399704</v>
      </c>
      <c r="AJ2531">
        <f t="shared" si="1329"/>
        <v>29.629391602896028</v>
      </c>
      <c r="AK2531"/>
      <c r="AL2531"/>
      <c r="AM2531"/>
      <c r="AN2531"/>
    </row>
    <row r="2532" spans="1:40" x14ac:dyDescent="0.25">
      <c r="A2532"/>
      <c r="B2532">
        <f t="shared" si="1330"/>
        <v>598000</v>
      </c>
      <c r="C2532" s="186" t="str">
        <f t="shared" si="1298"/>
        <v>-2.13717639514166E-07+0.00409535540855906i</v>
      </c>
      <c r="D2532" s="158" t="str">
        <f t="shared" si="1299"/>
        <v>-5.95700759550786+0.0313977247989528i</v>
      </c>
      <c r="E2532" t="str">
        <f t="shared" si="1300"/>
        <v>2870</v>
      </c>
      <c r="F2532" t="str">
        <f t="shared" si="1301"/>
        <v>0.777000777000777</v>
      </c>
      <c r="G2532" t="str">
        <f t="shared" si="1296"/>
        <v>0.777000777000777</v>
      </c>
      <c r="H2532" t="str">
        <f t="shared" si="1302"/>
        <v>9.08796687783117+0.623723623936222i</v>
      </c>
      <c r="I2532" t="str">
        <f t="shared" si="1303"/>
        <v>2348.34050855837i</v>
      </c>
      <c r="J2532" t="str">
        <f t="shared" si="1297"/>
        <v>-4716.05648136833+507.891570501377i</v>
      </c>
      <c r="K2532" t="str">
        <f t="shared" si="1304"/>
        <v>0.0530110134007171-0.492236823473087i</v>
      </c>
      <c r="L2532" t="str">
        <f t="shared" si="1305"/>
        <v>0.00391446535214473-0.030468716998616i</v>
      </c>
      <c r="M2532" t="str">
        <f t="shared" si="1306"/>
        <v>0.0569254787528618-0.522705540471703i</v>
      </c>
      <c r="N2532" t="str">
        <f t="shared" si="1307"/>
        <v>-2.65207601209294i</v>
      </c>
      <c r="O2532" t="str">
        <f t="shared" si="1308"/>
        <v>-0.882560236554-0.470199350120507i</v>
      </c>
      <c r="P2532" t="str">
        <f t="shared" si="1309"/>
        <v>1.882560236554+0.470199350120507i</v>
      </c>
      <c r="Q2532" t="str">
        <f t="shared" si="1310"/>
        <v>-1.882560236554+2.18187666197243i</v>
      </c>
      <c r="R2532" t="str">
        <f t="shared" si="1311"/>
        <v>-0.30321874039755-0.601194703516269i</v>
      </c>
      <c r="S2532" t="str">
        <f t="shared" si="1312"/>
        <v>0.273754630974407i</v>
      </c>
      <c r="T2532" t="str">
        <f t="shared" si="1313"/>
        <v>0.164579834204864-0.0830075343820558i</v>
      </c>
      <c r="U2532" t="str">
        <f t="shared" si="1314"/>
        <v>0.00005-0.000403250590584512i</v>
      </c>
      <c r="V2532" t="str">
        <f t="shared" si="1315"/>
        <v>3.33333333333333E-06-0.000443575649642963i</v>
      </c>
      <c r="W2532" t="str">
        <f t="shared" si="1316"/>
        <v>0.0000144298379777026-0.000211938481419006i</v>
      </c>
      <c r="X2532" t="str">
        <f t="shared" si="1317"/>
        <v>0.0000152736486287928-0.000211819602375161i</v>
      </c>
      <c r="Y2532" t="str">
        <f t="shared" si="1318"/>
        <v>0.009+0.375734481369339i</v>
      </c>
      <c r="Z2532" t="str">
        <f t="shared" si="1319"/>
        <v>-0.00787871419617689-0.000758568987396409i</v>
      </c>
      <c r="AA2532" t="str">
        <f t="shared" si="1320"/>
        <v>0.894508383381121-37.2598971692039i</v>
      </c>
      <c r="AB2532" t="str">
        <f t="shared" si="1321"/>
        <v>1.13689489333598-0.573404648286981i</v>
      </c>
      <c r="AC2532" t="str">
        <f t="shared" si="1322"/>
        <v>0.764996499503001-0.626902593803555i</v>
      </c>
      <c r="AD2532" t="str">
        <f t="shared" si="1323"/>
        <v>1.25654893525317+0.280170090456062i</v>
      </c>
      <c r="AE2532" t="str">
        <f t="shared" si="1324"/>
        <v>-0.00968746159255409-0.00316055912244937i</v>
      </c>
      <c r="AF2532" t="str">
        <f t="shared" si="1325"/>
        <v>-15.044974473339-0.592325899137269i</v>
      </c>
      <c r="AG2532" t="str">
        <f t="shared" si="1326"/>
        <v>1.04185843038751-0.168577136027731i</v>
      </c>
      <c r="AH2532" t="str">
        <f t="shared" si="1327"/>
        <v>0.126507136074009+0.0716170971286102i</v>
      </c>
      <c r="AI2532">
        <f t="shared" si="1328"/>
        <v>-16.750375301114218</v>
      </c>
      <c r="AJ2532">
        <f t="shared" si="1329"/>
        <v>29.514683018441772</v>
      </c>
      <c r="AK2532"/>
      <c r="AL2532"/>
      <c r="AM2532"/>
      <c r="AN2532"/>
    </row>
    <row r="2533" spans="1:40" x14ac:dyDescent="0.25">
      <c r="A2533"/>
      <c r="B2533">
        <f t="shared" si="1330"/>
        <v>599000</v>
      </c>
      <c r="C2533" s="186" t="str">
        <f t="shared" si="1298"/>
        <v>-2.13004653725932E-07+0.00408851842126973i</v>
      </c>
      <c r="D2533" s="158" t="str">
        <f t="shared" si="1299"/>
        <v>-5.95700759004164+0.0313453078964013i</v>
      </c>
      <c r="E2533" t="str">
        <f t="shared" si="1300"/>
        <v>2870</v>
      </c>
      <c r="F2533" t="str">
        <f t="shared" si="1301"/>
        <v>0.777000777000777</v>
      </c>
      <c r="G2533" t="str">
        <f t="shared" si="1296"/>
        <v>0.777000777000777</v>
      </c>
      <c r="H2533" t="str">
        <f t="shared" si="1302"/>
        <v>9.08811986893186+0.622693640743311i</v>
      </c>
      <c r="I2533" t="str">
        <f t="shared" si="1303"/>
        <v>2352.26749937536i</v>
      </c>
      <c r="J2533" t="str">
        <f t="shared" si="1297"/>
        <v>-4731.84578072795+508.740887508904i</v>
      </c>
      <c r="K2533" t="str">
        <f t="shared" si="1304"/>
        <v>0.0528361097873018-0.49143351616838i</v>
      </c>
      <c r="L2533" t="str">
        <f t="shared" si="1305"/>
        <v>0.00390161761552504-0.0304194988830569i</v>
      </c>
      <c r="M2533" t="str">
        <f t="shared" si="1306"/>
        <v>0.0567377274028268-0.521853015051437i</v>
      </c>
      <c r="N2533" t="str">
        <f t="shared" si="1307"/>
        <v>-2.65651092181216i</v>
      </c>
      <c r="O2533" t="str">
        <f t="shared" si="1308"/>
        <v>-0.884636842115754-0.466280663947655i</v>
      </c>
      <c r="P2533" t="str">
        <f t="shared" si="1309"/>
        <v>1.88463684211575+0.466280663947655i</v>
      </c>
      <c r="Q2533" t="str">
        <f t="shared" si="1310"/>
        <v>-1.88463684211575+2.1902302578645i</v>
      </c>
      <c r="R2533" t="str">
        <f t="shared" si="1311"/>
        <v>-0.303102735045594-0.599662184369306i</v>
      </c>
      <c r="S2533" t="str">
        <f t="shared" si="1312"/>
        <v>0.274212414638244i</v>
      </c>
      <c r="T2533" t="str">
        <f t="shared" si="1313"/>
        <v>0.164434815543151-0.0831145328603082i</v>
      </c>
      <c r="U2533" t="str">
        <f t="shared" si="1314"/>
        <v>0.00005-0.000402577384256324i</v>
      </c>
      <c r="V2533" t="str">
        <f t="shared" si="1315"/>
        <v>3.33333333333333E-06-0.000442835122681958i</v>
      </c>
      <c r="W2533" t="str">
        <f t="shared" si="1316"/>
        <v>0.0000144296884781144-0.000211587030706209i</v>
      </c>
      <c r="X2533" t="str">
        <f t="shared" si="1317"/>
        <v>0.0000152706900256032-0.000211468361213888i</v>
      </c>
      <c r="Y2533" t="str">
        <f t="shared" si="1318"/>
        <v>0.009+0.376362799900057i</v>
      </c>
      <c r="Z2533" t="str">
        <f t="shared" si="1319"/>
        <v>-0.00785252154383313-0.00075656323350266i</v>
      </c>
      <c r="AA2533" t="str">
        <f t="shared" si="1320"/>
        <v>0.891522282888067-37.1976954808379i</v>
      </c>
      <c r="AB2533" t="str">
        <f t="shared" si="1321"/>
        <v>1.13589312433592-0.574143779080906i</v>
      </c>
      <c r="AC2533" t="str">
        <f t="shared" si="1322"/>
        <v>0.76482933226092-0.625344864938418i</v>
      </c>
      <c r="AD2533" t="str">
        <f t="shared" si="1323"/>
        <v>1.25796818553254+0.277866129126524i</v>
      </c>
      <c r="AE2533" t="str">
        <f t="shared" si="1324"/>
        <v>-0.00966799898121812-0.00313368224335752i</v>
      </c>
      <c r="AF2533" t="str">
        <f t="shared" si="1325"/>
        <v>-15.0451274589735-0.59134833284691i</v>
      </c>
      <c r="AG2533" t="str">
        <f t="shared" si="1326"/>
        <v>1.0414761004938-0.168495772992169i</v>
      </c>
      <c r="AH2533" t="str">
        <f t="shared" si="1327"/>
        <v>0.126364738111121+0.0712025249917606i</v>
      </c>
      <c r="AI2533">
        <f t="shared" si="1328"/>
        <v>-16.769987158612128</v>
      </c>
      <c r="AJ2533">
        <f t="shared" si="1329"/>
        <v>29.39988105714508</v>
      </c>
      <c r="AK2533"/>
      <c r="AL2533"/>
      <c r="AM2533"/>
      <c r="AN2533"/>
    </row>
    <row r="2534" spans="1:40" x14ac:dyDescent="0.25">
      <c r="A2534"/>
      <c r="B2534">
        <f t="shared" si="1330"/>
        <v>600000</v>
      </c>
      <c r="C2534" s="186" t="str">
        <f t="shared" si="1298"/>
        <v>-2.12295229895025E-07+0.00408170422393784i</v>
      </c>
      <c r="D2534" s="158" t="str">
        <f t="shared" si="1299"/>
        <v>-5.95700758460272+0.0312930657168568i</v>
      </c>
      <c r="E2534" t="str">
        <f t="shared" si="1300"/>
        <v>2870</v>
      </c>
      <c r="F2534" t="str">
        <f t="shared" si="1301"/>
        <v>0.777000777000777</v>
      </c>
      <c r="G2534" t="str">
        <f t="shared" si="1296"/>
        <v>0.777000777000777</v>
      </c>
      <c r="H2534" t="str">
        <f t="shared" si="1302"/>
        <v>9.08827210122219+0.621667034916412i</v>
      </c>
      <c r="I2534" t="str">
        <f t="shared" si="1303"/>
        <v>2356.19449019235i</v>
      </c>
      <c r="J2534" t="str">
        <f t="shared" si="1297"/>
        <v>-4747.66146154013+509.590204516432i</v>
      </c>
      <c r="K2534" t="str">
        <f t="shared" si="1304"/>
        <v>0.052662067167992-0.49063279584773i</v>
      </c>
      <c r="L2534" t="str">
        <f t="shared" si="1305"/>
        <v>0.0038888326823549-0.0303704367861117i</v>
      </c>
      <c r="M2534" t="str">
        <f t="shared" si="1306"/>
        <v>0.0565508998503469-0.521003232633842i</v>
      </c>
      <c r="N2534" t="str">
        <f t="shared" si="1307"/>
        <v>-2.66094583153138i</v>
      </c>
      <c r="O2534" t="str">
        <f t="shared" si="1308"/>
        <v>-0.886696048293337-0.462352806783931i</v>
      </c>
      <c r="P2534" t="str">
        <f t="shared" si="1309"/>
        <v>1.88669604829334+0.462352806783931i</v>
      </c>
      <c r="Q2534" t="str">
        <f t="shared" si="1310"/>
        <v>-1.88669604829334+2.19859302474745i</v>
      </c>
      <c r="R2534" t="str">
        <f t="shared" si="1311"/>
        <v>-0.302986423046003-0.598133782125035i</v>
      </c>
      <c r="S2534" t="str">
        <f t="shared" si="1312"/>
        <v>0.274670198302081i</v>
      </c>
      <c r="T2534" t="str">
        <f t="shared" si="1313"/>
        <v>0.164289524547457-0.0832213409008838i</v>
      </c>
      <c r="U2534" t="str">
        <f t="shared" si="1314"/>
        <v>0.00005-0.00040190642194923i</v>
      </c>
      <c r="V2534" t="str">
        <f t="shared" si="1315"/>
        <v>3.33333333333333E-06-0.000442097064144154i</v>
      </c>
      <c r="W2534" t="str">
        <f t="shared" si="1316"/>
        <v>0.0000144295387326997-0.000211236755386008i</v>
      </c>
      <c r="X2534" t="str">
        <f t="shared" si="1317"/>
        <v>0.000015267745210353-0.000211118294690783i</v>
      </c>
      <c r="Y2534" t="str">
        <f t="shared" si="1318"/>
        <v>0.009+0.376991118430775i</v>
      </c>
      <c r="Z2534" t="str">
        <f t="shared" si="1319"/>
        <v>-0.00782645972102695-0.000754567818685758i</v>
      </c>
      <c r="AA2534" t="str">
        <f t="shared" si="1320"/>
        <v>0.888551113117048-37.1357011220245i</v>
      </c>
      <c r="AB2534" t="str">
        <f t="shared" si="1321"/>
        <v>1.13488947409013-0.574881594357512i</v>
      </c>
      <c r="AC2534" t="str">
        <f t="shared" si="1322"/>
        <v>0.764663851948523-0.623791156151398i</v>
      </c>
      <c r="AD2534" t="str">
        <f t="shared" si="1323"/>
        <v>1.25937769476174+0.275555164994751i</v>
      </c>
      <c r="AE2534" t="str">
        <f t="shared" si="1324"/>
        <v>-0.00964854374183486-0.00310690727979022i</v>
      </c>
      <c r="AF2534" t="str">
        <f t="shared" si="1325"/>
        <v>-15.0452796858249-0.590373969199555i</v>
      </c>
      <c r="AG2534" t="str">
        <f t="shared" si="1326"/>
        <v>1.04109407964265-0.168413364342282i</v>
      </c>
      <c r="AH2534" t="str">
        <f t="shared" si="1327"/>
        <v>0.126222010536432+0.0707890025866019i</v>
      </c>
      <c r="AI2534">
        <f t="shared" si="1328"/>
        <v>-16.789594725591414</v>
      </c>
      <c r="AJ2534">
        <f t="shared" si="1329"/>
        <v>29.284985701379359</v>
      </c>
      <c r="AK2534"/>
      <c r="AL2534"/>
      <c r="AM2534"/>
      <c r="AN2534"/>
    </row>
    <row r="2535" spans="1:40" x14ac:dyDescent="0.25">
      <c r="A2535"/>
      <c r="B2535">
        <f t="shared" si="1330"/>
        <v>601000</v>
      </c>
      <c r="C2535" s="186" t="str">
        <f t="shared" si="1298"/>
        <v>-2.11589344334308E-07+0.00407491270280322i</v>
      </c>
      <c r="D2535" s="158" t="str">
        <f t="shared" si="1299"/>
        <v>-5.95700757919093+0.031240997388158i</v>
      </c>
      <c r="E2535" t="str">
        <f t="shared" si="1300"/>
        <v>2870</v>
      </c>
      <c r="F2535" t="str">
        <f t="shared" si="1301"/>
        <v>0.777000777000777</v>
      </c>
      <c r="G2535" t="str">
        <f t="shared" si="1296"/>
        <v>0.777000777000777</v>
      </c>
      <c r="H2535" t="str">
        <f t="shared" si="1302"/>
        <v>9.08842357970294+0.62064378996464i</v>
      </c>
      <c r="I2535" t="str">
        <f t="shared" si="1303"/>
        <v>2360.12148100933i</v>
      </c>
      <c r="J2535" t="str">
        <f t="shared" si="1297"/>
        <v>-4763.50352380488+510.439521523959i</v>
      </c>
      <c r="K2535" t="str">
        <f t="shared" si="1304"/>
        <v>0.0524888799218477-0.489834650188929i</v>
      </c>
      <c r="L2535" t="str">
        <f t="shared" si="1305"/>
        <v>0.00387611014622468-0.0303215299809381i</v>
      </c>
      <c r="M2535" t="str">
        <f t="shared" si="1306"/>
        <v>0.0563649900680724-0.520156180169867i</v>
      </c>
      <c r="N2535" t="str">
        <f t="shared" si="1307"/>
        <v>-2.6653807412506i</v>
      </c>
      <c r="O2535" t="str">
        <f t="shared" si="1308"/>
        <v>-0.888737814585475-0.458415855883971i</v>
      </c>
      <c r="P2535" t="str">
        <f t="shared" si="1309"/>
        <v>1.88873781458547+0.458415855883971i</v>
      </c>
      <c r="Q2535" t="str">
        <f t="shared" si="1310"/>
        <v>-1.88873781458547+2.20696488536663i</v>
      </c>
      <c r="R2535" t="str">
        <f t="shared" si="1311"/>
        <v>-0.302869803715357-0.596609475820211i</v>
      </c>
      <c r="S2535" t="str">
        <f t="shared" si="1312"/>
        <v>0.275127981965918i</v>
      </c>
      <c r="T2535" t="str">
        <f t="shared" si="1313"/>
        <v>0.164143961104159-0.0833279578946199i</v>
      </c>
      <c r="U2535" t="str">
        <f t="shared" si="1314"/>
        <v>0.0000500000000000002-0.000401237692461795i</v>
      </c>
      <c r="V2535" t="str">
        <f t="shared" si="1315"/>
        <v>3.33333333333333E-06-0.000441361461707974i</v>
      </c>
      <c r="W2535" t="str">
        <f t="shared" si="1316"/>
        <v>0.000014429388741478-0.00021088764959091i</v>
      </c>
      <c r="X2535" t="str">
        <f t="shared" si="1317"/>
        <v>0.0000152648140897397-0.000210769396942489i</v>
      </c>
      <c r="Y2535" t="str">
        <f t="shared" si="1318"/>
        <v>0.009+0.377619436961493i</v>
      </c>
      <c r="Z2535" t="str">
        <f t="shared" si="1319"/>
        <v>-0.00780052785791891-0.000752582667001411i</v>
      </c>
      <c r="AA2535" t="str">
        <f t="shared" si="1320"/>
        <v>0.885594774673258-37.0739130579061i</v>
      </c>
      <c r="AB2535" t="str">
        <f t="shared" si="1321"/>
        <v>1.13388394181371-0.575618089908786i</v>
      </c>
      <c r="AC2535" t="str">
        <f t="shared" si="1322"/>
        <v>0.764500050235047-0.622241447850483i</v>
      </c>
      <c r="AD2535" t="str">
        <f t="shared" si="1323"/>
        <v>1.26077742806834+0.273237238225741i</v>
      </c>
      <c r="AE2535" t="str">
        <f t="shared" si="1324"/>
        <v>-0.0096290958408144-0.00308023392791157i</v>
      </c>
      <c r="AF2535" t="str">
        <f t="shared" si="1325"/>
        <v>-15.0454311588939-0.589402792576482i</v>
      </c>
      <c r="AG2535" t="str">
        <f t="shared" si="1326"/>
        <v>1.04071237168968-0.168329910525029i</v>
      </c>
      <c r="AH2535" t="str">
        <f t="shared" si="1327"/>
        <v>0.126078952456159+0.0703765269565944i</v>
      </c>
      <c r="AI2535">
        <f t="shared" si="1328"/>
        <v>-16.809198158531981</v>
      </c>
      <c r="AJ2535">
        <f t="shared" si="1329"/>
        <v>29.169996934214108</v>
      </c>
      <c r="AK2535"/>
      <c r="AL2535"/>
      <c r="AM2535"/>
      <c r="AN2535"/>
    </row>
    <row r="2536" spans="1:40" x14ac:dyDescent="0.25">
      <c r="A2536"/>
      <c r="B2536">
        <f t="shared" si="1330"/>
        <v>602000</v>
      </c>
      <c r="C2536" s="186" t="str">
        <f t="shared" si="1298"/>
        <v>-2.10886973553218E-07+0.00406814374486155i</v>
      </c>
      <c r="D2536" s="158" t="str">
        <f t="shared" si="1299"/>
        <v>-5.95700757380609+0.0311891020439386i</v>
      </c>
      <c r="E2536" t="str">
        <f t="shared" si="1300"/>
        <v>2870</v>
      </c>
      <c r="F2536" t="str">
        <f t="shared" si="1301"/>
        <v>0.777000777000777</v>
      </c>
      <c r="G2536" t="str">
        <f t="shared" si="1296"/>
        <v>0.777000777000777</v>
      </c>
      <c r="H2536" t="str">
        <f t="shared" si="1302"/>
        <v>9.0885743093338+0.619623889503689i</v>
      </c>
      <c r="I2536" t="str">
        <f t="shared" si="1303"/>
        <v>2364.04847182632i</v>
      </c>
      <c r="J2536" t="str">
        <f t="shared" si="1297"/>
        <v>-4779.3719675222+511.288838531487i</v>
      </c>
      <c r="K2536" t="str">
        <f t="shared" si="1304"/>
        <v>0.0523165424735526-0.48903906694686i</v>
      </c>
      <c r="L2536" t="str">
        <f t="shared" si="1305"/>
        <v>0.00386344960398837-0.0302727777451069i</v>
      </c>
      <c r="M2536" t="str">
        <f t="shared" si="1306"/>
        <v>0.056179992077541-0.519311844691967i</v>
      </c>
      <c r="N2536" t="str">
        <f t="shared" si="1307"/>
        <v>-2.66981565096982i</v>
      </c>
      <c r="O2536" t="str">
        <f t="shared" si="1308"/>
        <v>-0.890762100833908-0.454469888681267i</v>
      </c>
      <c r="P2536" t="str">
        <f t="shared" si="1309"/>
        <v>1.89076210083391+0.454469888681267i</v>
      </c>
      <c r="Q2536" t="str">
        <f t="shared" si="1310"/>
        <v>-1.89076210083391+2.21534576228855i</v>
      </c>
      <c r="R2536" t="str">
        <f t="shared" si="1311"/>
        <v>-0.302752876368039-0.595089244631897i</v>
      </c>
      <c r="S2536" t="str">
        <f t="shared" si="1312"/>
        <v>0.275585765629755i</v>
      </c>
      <c r="T2536" t="str">
        <f t="shared" si="1313"/>
        <v>0.163998125099914-0.0834343832304966i</v>
      </c>
      <c r="U2536" t="str">
        <f t="shared" si="1314"/>
        <v>0.0000500000000000002-0.000400571184667008i</v>
      </c>
      <c r="V2536" t="str">
        <f t="shared" si="1315"/>
        <v>3.33333333333333E-06-0.000440628303133707i</v>
      </c>
      <c r="W2536" t="str">
        <f t="shared" si="1316"/>
        <v>0.0000144292385044694-0.000210539707492402i</v>
      </c>
      <c r="X2536" t="str">
        <f t="shared" si="1317"/>
        <v>0.0000152618965712357-0.000210421662144601i</v>
      </c>
      <c r="Y2536" t="str">
        <f t="shared" si="1318"/>
        <v>0.009+0.378247755492211i</v>
      </c>
      <c r="Z2536" t="str">
        <f t="shared" si="1319"/>
        <v>-0.0077747250918862-0.000750607703211799i</v>
      </c>
      <c r="AA2536" t="str">
        <f t="shared" si="1320"/>
        <v>0.882653168987801-37.0123302605012i</v>
      </c>
      <c r="AB2536" t="str">
        <f t="shared" si="1321"/>
        <v>1.13287652672369-0.576353261513888i</v>
      </c>
      <c r="AC2536" t="str">
        <f t="shared" si="1322"/>
        <v>0.76433791886516-0.620695720566823i</v>
      </c>
      <c r="AD2536" t="str">
        <f t="shared" si="1323"/>
        <v>1.26216735073679+0.270912389162955i</v>
      </c>
      <c r="AE2536" t="str">
        <f t="shared" si="1324"/>
        <v>-0.00960965524573164-0.00305366188593353i</v>
      </c>
      <c r="AF2536" t="str">
        <f t="shared" si="1325"/>
        <v>-15.0455818831399-0.58843478745975i</v>
      </c>
      <c r="AG2536" t="str">
        <f t="shared" si="1326"/>
        <v>1.04033098048924-0.168245412005459i</v>
      </c>
      <c r="AH2536" t="str">
        <f t="shared" si="1327"/>
        <v>0.125935562986878+0.0699650951824553i</v>
      </c>
      <c r="AI2536">
        <f t="shared" si="1328"/>
        <v>-16.828797613699525</v>
      </c>
      <c r="AJ2536">
        <f t="shared" si="1329"/>
        <v>29.054914739425246</v>
      </c>
      <c r="AK2536"/>
      <c r="AL2536"/>
      <c r="AM2536"/>
      <c r="AN2536"/>
    </row>
    <row r="2537" spans="1:40" x14ac:dyDescent="0.25">
      <c r="A2537"/>
      <c r="B2537">
        <f t="shared" si="1330"/>
        <v>603000</v>
      </c>
      <c r="C2537" s="186" t="str">
        <f t="shared" si="1298"/>
        <v>-2.1018809425581E-07+0.00406139723785814i</v>
      </c>
      <c r="D2537" s="158" t="str">
        <f t="shared" si="1299"/>
        <v>-5.95700756844801+0.0311373788235791i</v>
      </c>
      <c r="E2537" t="str">
        <f t="shared" si="1300"/>
        <v>2870</v>
      </c>
      <c r="F2537" t="str">
        <f t="shared" si="1301"/>
        <v>0.777000777000777</v>
      </c>
      <c r="G2537" t="str">
        <f t="shared" si="1296"/>
        <v>0.777000777000777</v>
      </c>
      <c r="H2537" t="str">
        <f t="shared" si="1302"/>
        <v>9.08872429503377+0.618607317254939i</v>
      </c>
      <c r="I2537" t="str">
        <f t="shared" si="1303"/>
        <v>2367.97546264331i</v>
      </c>
      <c r="J2537" t="str">
        <f t="shared" si="1297"/>
        <v>-4795.26679269207+512.138155539014i</v>
      </c>
      <c r="K2537" t="str">
        <f t="shared" si="1304"/>
        <v>0.0521450492929708-0.488246033952894i</v>
      </c>
      <c r="L2537" t="str">
        <f t="shared" si="1305"/>
        <v>0.00385085065573229-0.0302241793605692i</v>
      </c>
      <c r="M2537" t="str">
        <f t="shared" si="1306"/>
        <v>0.0559958999487031-0.518470213313463i</v>
      </c>
      <c r="N2537" t="str">
        <f t="shared" si="1307"/>
        <v>-2.67425056068904i</v>
      </c>
      <c r="O2537" t="str">
        <f t="shared" si="1308"/>
        <v>-0.89276886722418-0.450514982786649i</v>
      </c>
      <c r="P2537" t="str">
        <f t="shared" si="1309"/>
        <v>1.89276886722418+0.450514982786649i</v>
      </c>
      <c r="Q2537" t="str">
        <f t="shared" si="1310"/>
        <v>-1.89276886722418+2.22373557790239i</v>
      </c>
      <c r="R2537" t="str">
        <f t="shared" si="1311"/>
        <v>-0.302635640316193-0.593573067876317i</v>
      </c>
      <c r="S2537" t="str">
        <f t="shared" si="1312"/>
        <v>0.276043549293592i</v>
      </c>
      <c r="T2537" t="str">
        <f t="shared" si="1313"/>
        <v>0.163852016421665-0.0835406162956208i</v>
      </c>
      <c r="U2537" t="str">
        <f t="shared" si="1314"/>
        <v>0.0000500000000000002-0.000399906887511673i</v>
      </c>
      <c r="V2537" t="str">
        <f t="shared" si="1315"/>
        <v>3.33333333333333E-06-0.00043989757626284i</v>
      </c>
      <c r="W2537" t="str">
        <f t="shared" si="1316"/>
        <v>0.0000144290880216934-0.00021019292330064i</v>
      </c>
      <c r="X2537" t="str">
        <f t="shared" si="1317"/>
        <v>0.0000152589925630793-0.000210075084511347i</v>
      </c>
      <c r="Y2537" t="str">
        <f t="shared" si="1318"/>
        <v>0.009+0.378876074022929i</v>
      </c>
      <c r="Z2537" t="str">
        <f t="shared" si="1319"/>
        <v>-0.00774905056745098-0.000748642852777631i</v>
      </c>
      <c r="AA2537" t="str">
        <f t="shared" si="1320"/>
        <v>0.879726198309425-36.950951708646i</v>
      </c>
      <c r="AB2537" t="str">
        <f t="shared" si="1321"/>
        <v>1.1318672280391-0.577087104939036i</v>
      </c>
      <c r="AC2537" t="str">
        <f t="shared" si="1322"/>
        <v>0.764177449658303-0.619153954953803i</v>
      </c>
      <c r="AD2537" t="str">
        <f t="shared" si="1323"/>
        <v>1.26354742820936+0.268580658327814i</v>
      </c>
      <c r="AE2537" t="str">
        <f t="shared" si="1324"/>
        <v>-0.00959022192531551-0.00302719085409599i</v>
      </c>
      <c r="AF2537" t="str">
        <f t="shared" si="1325"/>
        <v>-15.0457318634818-0.58746993843136i</v>
      </c>
      <c r="AG2537" t="str">
        <f t="shared" si="1326"/>
        <v>1.03994990989436-0.168159869266685i</v>
      </c>
      <c r="AH2537" t="str">
        <f t="shared" si="1327"/>
        <v>0.12579184125556+0.0695547043818862i</v>
      </c>
      <c r="AI2537">
        <f t="shared" si="1328"/>
        <v>-16.84839324714779</v>
      </c>
      <c r="AJ2537">
        <f t="shared" si="1329"/>
        <v>28.939739101499551</v>
      </c>
      <c r="AK2537"/>
      <c r="AL2537"/>
      <c r="AM2537"/>
      <c r="AN2537"/>
    </row>
    <row r="2538" spans="1:40" x14ac:dyDescent="0.25">
      <c r="A2538"/>
      <c r="B2538">
        <f t="shared" si="1330"/>
        <v>604000</v>
      </c>
      <c r="C2538" s="186" t="str">
        <f t="shared" si="1298"/>
        <v>-2.09492683338829E-07+0.00405467307028173i</v>
      </c>
      <c r="D2538" s="158" t="str">
        <f t="shared" si="1299"/>
        <v>-5.95700756311653+0.0310858268721599i</v>
      </c>
      <c r="E2538" t="str">
        <f t="shared" si="1300"/>
        <v>2870</v>
      </c>
      <c r="F2538" t="str">
        <f t="shared" si="1301"/>
        <v>0.777000777000777</v>
      </c>
      <c r="G2538" t="str">
        <f t="shared" si="1296"/>
        <v>0.777000777000777</v>
      </c>
      <c r="H2538" t="str">
        <f t="shared" si="1302"/>
        <v>9.0888735416817+0.617594057044635i</v>
      </c>
      <c r="I2538" t="str">
        <f t="shared" si="1303"/>
        <v>2371.90245346029i</v>
      </c>
      <c r="J2538" t="str">
        <f t="shared" si="1297"/>
        <v>-4811.18799931452+512.987472546542i</v>
      </c>
      <c r="K2538" t="str">
        <f t="shared" si="1304"/>
        <v>0.051974394894709-0.487455539114302i</v>
      </c>
      <c r="L2538" t="str">
        <f t="shared" si="1305"/>
        <v>0.00383831290474432-0.0301757341136241i</v>
      </c>
      <c r="M2538" t="str">
        <f t="shared" si="1306"/>
        <v>0.0558127077994533-0.517631273227926i</v>
      </c>
      <c r="N2538" t="str">
        <f t="shared" si="1307"/>
        <v>-2.67868547040826i</v>
      </c>
      <c r="O2538" t="str">
        <f t="shared" si="1308"/>
        <v>-0.894758074286424-0.446551215986756i</v>
      </c>
      <c r="P2538" t="str">
        <f t="shared" si="1309"/>
        <v>1.89475807428642+0.446551215986756i</v>
      </c>
      <c r="Q2538" t="str">
        <f t="shared" si="1310"/>
        <v>-1.89475807428642+2.2321342544215i</v>
      </c>
      <c r="R2538" t="str">
        <f t="shared" si="1311"/>
        <v>-0.302518094869753-0.59206092500772i</v>
      </c>
      <c r="S2538" t="str">
        <f t="shared" si="1312"/>
        <v>0.276501332957429i</v>
      </c>
      <c r="T2538" t="str">
        <f t="shared" si="1313"/>
        <v>0.163705634956643-0.0836466564752287i</v>
      </c>
      <c r="U2538" t="str">
        <f t="shared" si="1314"/>
        <v>0.0000500000000000002-0.000399244790015792i</v>
      </c>
      <c r="V2538" t="str">
        <f t="shared" si="1315"/>
        <v>3.33333333333333E-06-0.000439169269017372i</v>
      </c>
      <c r="W2538" t="str">
        <f t="shared" si="1316"/>
        <v>0.0000144289372931699-0.00020984729126412i</v>
      </c>
      <c r="X2538" t="str">
        <f t="shared" si="1317"/>
        <v>0.0000152561019742687-0.000209729658295271i</v>
      </c>
      <c r="Y2538" t="str">
        <f t="shared" si="1318"/>
        <v>0.009+0.379504392553647i</v>
      </c>
      <c r="Z2538" t="str">
        <f t="shared" si="1319"/>
        <v>-0.00772350343620964-0.000746688041850485i</v>
      </c>
      <c r="AA2538" t="str">
        <f t="shared" si="1320"/>
        <v>0.876813765696452-36.8897763879397i</v>
      </c>
      <c r="AB2538" t="str">
        <f t="shared" si="1321"/>
        <v>1.13085604498094-0.577819615937525i</v>
      </c>
      <c r="AC2538" t="str">
        <f t="shared" si="1322"/>
        <v>0.764018634507954-0.617616131786094i</v>
      </c>
      <c r="AD2538" t="str">
        <f t="shared" si="1323"/>
        <v>1.26491762608713+0.26624208641908i</v>
      </c>
      <c r="AE2538" t="str">
        <f t="shared" si="1324"/>
        <v>-0.00957079584943964-0.00300082053464655i</v>
      </c>
      <c r="AF2538" t="str">
        <f t="shared" si="1325"/>
        <v>-15.0458811047982-0.586508230172475i</v>
      </c>
      <c r="AG2538" t="str">
        <f t="shared" si="1326"/>
        <v>1.0395691637567-0.168073282809879i</v>
      </c>
      <c r="AH2538" t="str">
        <f t="shared" si="1327"/>
        <v>0.125647786399586+0.069145351709299i</v>
      </c>
      <c r="AI2538">
        <f t="shared" si="1328"/>
        <v>-16.867985214722033</v>
      </c>
      <c r="AJ2538">
        <f t="shared" si="1329"/>
        <v>28.824470005642134</v>
      </c>
      <c r="AK2538"/>
      <c r="AL2538"/>
      <c r="AM2538"/>
      <c r="AN2538"/>
    </row>
    <row r="2539" spans="1:40" x14ac:dyDescent="0.25">
      <c r="A2539"/>
      <c r="B2539">
        <f t="shared" si="1330"/>
        <v>605000</v>
      </c>
      <c r="C2539" s="186" t="str">
        <f t="shared" si="1298"/>
        <v>-2.08800717889795E-07+0.00404797113135828i</v>
      </c>
      <c r="D2539" s="158" t="str">
        <f t="shared" si="1299"/>
        <v>-5.95700755781146+0.0310344453404135i</v>
      </c>
      <c r="E2539" t="str">
        <f t="shared" si="1300"/>
        <v>2870</v>
      </c>
      <c r="F2539" t="str">
        <f t="shared" si="1301"/>
        <v>0.777000777000777</v>
      </c>
      <c r="G2539" t="str">
        <f t="shared" si="1296"/>
        <v>0.777000777000777</v>
      </c>
      <c r="H2539" t="str">
        <f t="shared" si="1302"/>
        <v>9.08902205411647+0.616584092803053i</v>
      </c>
      <c r="I2539" t="str">
        <f t="shared" si="1303"/>
        <v>2375.82944427728i</v>
      </c>
      <c r="J2539" t="str">
        <f t="shared" si="1297"/>
        <v>-4827.13558738952+513.836789554068i</v>
      </c>
      <c r="K2539" t="str">
        <f t="shared" si="1304"/>
        <v>0.0518045738376871-0.486667570413688i</v>
      </c>
      <c r="L2539" t="str">
        <f t="shared" si="1305"/>
        <v>0.00382583595748326-0.0301274412948869i</v>
      </c>
      <c r="M2539" t="str">
        <f t="shared" si="1306"/>
        <v>0.0556304097951704-0.516795011708575i</v>
      </c>
      <c r="N2539" t="str">
        <f t="shared" si="1307"/>
        <v>-2.68312038012748i</v>
      </c>
      <c r="O2539" t="str">
        <f t="shared" si="1308"/>
        <v>-0.896729682896135-0.442578666242508i</v>
      </c>
      <c r="P2539" t="str">
        <f t="shared" si="1309"/>
        <v>1.89672968289613+0.442578666242508i</v>
      </c>
      <c r="Q2539" t="str">
        <f t="shared" si="1310"/>
        <v>-1.89672968289613+2.24054171388497i</v>
      </c>
      <c r="R2539" t="str">
        <f t="shared" si="1311"/>
        <v>-0.302400239336416-0.590552795617259i</v>
      </c>
      <c r="S2539" t="str">
        <f t="shared" si="1312"/>
        <v>0.276959116621266i</v>
      </c>
      <c r="T2539" t="str">
        <f t="shared" si="1313"/>
        <v>0.163558980592375-0.0837525031526732i</v>
      </c>
      <c r="U2539" t="str">
        <f t="shared" si="1314"/>
        <v>0.0000499999999999998-0.000398584881271964i</v>
      </c>
      <c r="V2539" t="str">
        <f t="shared" si="1315"/>
        <v>3.33333333333333E-06-0.000438443369399161i</v>
      </c>
      <c r="W2539" t="str">
        <f t="shared" si="1316"/>
        <v>0.0000144287863189185-0.000209502805669364i</v>
      </c>
      <c r="X2539" t="str">
        <f t="shared" si="1317"/>
        <v>0.000015253224714553-0.000209385377786909i</v>
      </c>
      <c r="Y2539" t="str">
        <f t="shared" si="1318"/>
        <v>0.009+0.380132711084365i</v>
      </c>
      <c r="Z2539" t="str">
        <f t="shared" si="1319"/>
        <v>-0.00769808285676248-0.000744743197265054i</v>
      </c>
      <c r="AA2539" t="str">
        <f t="shared" si="1320"/>
        <v>0.873915775008695-36.8288032906871i</v>
      </c>
      <c r="AB2539" t="str">
        <f t="shared" si="1321"/>
        <v>1.12984297677226-0.578550790249643i</v>
      </c>
      <c r="AC2539" t="str">
        <f t="shared" si="1322"/>
        <v>0.763861465380966-0.616082231958779i</v>
      </c>
      <c r="AD2539" t="str">
        <f t="shared" si="1323"/>
        <v>1.26627791013086+0.263896714312376i</v>
      </c>
      <c r="AE2539" t="str">
        <f t="shared" si="1324"/>
        <v>-0.00955137698911065-0.00297455063182101i</v>
      </c>
      <c r="AF2539" t="str">
        <f t="shared" si="1325"/>
        <v>-15.0460296119279-0.585549647462639i</v>
      </c>
      <c r="AG2539" t="str">
        <f t="shared" si="1326"/>
        <v>1.03918874592647-0.167985653154227i</v>
      </c>
      <c r="AH2539" t="str">
        <f t="shared" si="1327"/>
        <v>0.125503397566769+0.0687370343555442i</v>
      </c>
      <c r="AI2539">
        <f t="shared" si="1328"/>
        <v>-16.887573672062114</v>
      </c>
      <c r="AJ2539">
        <f t="shared" si="1329"/>
        <v>28.709107437782478</v>
      </c>
      <c r="AK2539"/>
      <c r="AL2539"/>
      <c r="AM2539"/>
      <c r="AN2539"/>
    </row>
    <row r="2540" spans="1:40" x14ac:dyDescent="0.25">
      <c r="A2540"/>
      <c r="B2540">
        <f t="shared" si="1330"/>
        <v>606000</v>
      </c>
      <c r="C2540" s="186" t="str">
        <f t="shared" si="1298"/>
        <v>-2.08112175185119E-07+0.00404129131104496i</v>
      </c>
      <c r="D2540" s="158" t="str">
        <f t="shared" si="1299"/>
        <v>-5.95700755253263+0.030983233384678i</v>
      </c>
      <c r="E2540" t="str">
        <f t="shared" si="1300"/>
        <v>2870</v>
      </c>
      <c r="F2540" t="str">
        <f t="shared" si="1301"/>
        <v>0.777000777000777</v>
      </c>
      <c r="G2540" t="str">
        <f t="shared" si="1296"/>
        <v>0.777000777000777</v>
      </c>
      <c r="H2540" t="str">
        <f t="shared" si="1302"/>
        <v>9.08916983713756+0.615577408563644i</v>
      </c>
      <c r="I2540" t="str">
        <f t="shared" si="1303"/>
        <v>2379.75643509427i</v>
      </c>
      <c r="J2540" t="str">
        <f t="shared" si="1297"/>
        <v>-4843.10955691709+514.686106561596i</v>
      </c>
      <c r="K2540" t="str">
        <f t="shared" si="1304"/>
        <v>0.0516355807247085-0.48588211590839i</v>
      </c>
      <c r="L2540" t="str">
        <f t="shared" si="1305"/>
        <v>0.00381341942354873-0.0300793001992571i</v>
      </c>
      <c r="M2540" t="str">
        <f t="shared" si="1306"/>
        <v>0.0554490001482572-0.515961416107647i</v>
      </c>
      <c r="N2540" t="str">
        <f t="shared" si="1307"/>
        <v>-2.6875552898467i</v>
      </c>
      <c r="O2540" t="str">
        <f t="shared" si="1308"/>
        <v>-0.898683654274942-0.438597411687571i</v>
      </c>
      <c r="P2540" t="str">
        <f t="shared" si="1309"/>
        <v>1.89868365427494+0.438597411687571i</v>
      </c>
      <c r="Q2540" t="str">
        <f t="shared" si="1310"/>
        <v>-1.89868365427494+2.24895787815913i</v>
      </c>
      <c r="R2540" t="str">
        <f t="shared" si="1311"/>
        <v>-0.302282073021645-0.589048659431879i</v>
      </c>
      <c r="S2540" t="str">
        <f t="shared" si="1312"/>
        <v>0.277416900285103i</v>
      </c>
      <c r="T2540" t="str">
        <f t="shared" si="1313"/>
        <v>0.163412053216687-0.0838581557094199i</v>
      </c>
      <c r="U2540" t="str">
        <f t="shared" si="1314"/>
        <v>0.0000499999999999998-0.000397927150444782i</v>
      </c>
      <c r="V2540" t="str">
        <f t="shared" si="1315"/>
        <v>3.33333333333333E-06-0.000437719865489261i</v>
      </c>
      <c r="W2540" t="str">
        <f t="shared" si="1316"/>
        <v>0.0000144286350989594-0.000209159460840606i</v>
      </c>
      <c r="X2540" t="str">
        <f t="shared" si="1317"/>
        <v>0.0000152503606944265-0.000209042237314483i</v>
      </c>
      <c r="Y2540" t="str">
        <f t="shared" si="1318"/>
        <v>0.009+0.380761029615083i</v>
      </c>
      <c r="Z2540" t="str">
        <f t="shared" si="1319"/>
        <v>-0.0076727879946446-0.00074280824653167i</v>
      </c>
      <c r="AA2540" t="str">
        <f t="shared" si="1320"/>
        <v>0.87103213089954-36.7680314158441i</v>
      </c>
      <c r="AB2540" t="str">
        <f t="shared" si="1321"/>
        <v>1.12882802263819-0.579280623602639i</v>
      </c>
      <c r="AC2540" t="str">
        <f t="shared" si="1322"/>
        <v>0.763705934316883-0.614552236486421i</v>
      </c>
      <c r="AD2540" t="str">
        <f t="shared" si="1323"/>
        <v>1.26762824626202+0.261544583059593i</v>
      </c>
      <c r="AE2540" t="str">
        <f t="shared" si="1324"/>
        <v>-0.00953196531645926-0.00294838085182388i</v>
      </c>
      <c r="AF2540" t="str">
        <f t="shared" si="1325"/>
        <v>-15.0461773896702-0.584594175178966i</v>
      </c>
      <c r="AG2540" t="str">
        <f t="shared" si="1326"/>
        <v>1.03880866025237-0.16789698083693i</v>
      </c>
      <c r="AH2540" t="str">
        <f t="shared" si="1327"/>
        <v>0.125358673915381+0.0683297495476484i</v>
      </c>
      <c r="AI2540">
        <f t="shared" si="1328"/>
        <v>-16.907158774605101</v>
      </c>
      <c r="AJ2540">
        <f t="shared" si="1329"/>
        <v>28.593651384582472</v>
      </c>
      <c r="AK2540"/>
      <c r="AL2540"/>
      <c r="AM2540"/>
      <c r="AN2540"/>
    </row>
    <row r="2541" spans="1:40" x14ac:dyDescent="0.25">
      <c r="A2541"/>
      <c r="B2541">
        <f t="shared" si="1330"/>
        <v>607000</v>
      </c>
      <c r="C2541" s="186" t="str">
        <f t="shared" si="1298"/>
        <v>-2.07427032688242E-07+0.0040346335000241i</v>
      </c>
      <c r="D2541" s="158" t="str">
        <f t="shared" si="1299"/>
        <v>-5.95700754727988+0.0309321901668514i</v>
      </c>
      <c r="E2541" t="str">
        <f t="shared" si="1300"/>
        <v>2870</v>
      </c>
      <c r="F2541" t="str">
        <f t="shared" si="1301"/>
        <v>0.777000777000777</v>
      </c>
      <c r="G2541" t="str">
        <f t="shared" si="1296"/>
        <v>0.777000777000777</v>
      </c>
      <c r="H2541" t="str">
        <f t="shared" si="1302"/>
        <v>9.08931689550537+0.614573988462248i</v>
      </c>
      <c r="I2541" t="str">
        <f t="shared" si="1303"/>
        <v>2383.68342591126i</v>
      </c>
      <c r="J2541" t="str">
        <f t="shared" si="1297"/>
        <v>-4859.10990789722+515.535423569123i</v>
      </c>
      <c r="K2541" t="str">
        <f t="shared" si="1304"/>
        <v>0.0514674102020385-0.485099163729927i</v>
      </c>
      <c r="L2541" t="str">
        <f t="shared" si="1305"/>
        <v>0.00380106291565124-0.0300313101258867i</v>
      </c>
      <c r="M2541" t="str">
        <f t="shared" si="1306"/>
        <v>0.0552684731176897-0.515130473855814i</v>
      </c>
      <c r="N2541" t="str">
        <f t="shared" si="1307"/>
        <v>-2.69199019956591i</v>
      </c>
      <c r="O2541" t="str">
        <f t="shared" si="1308"/>
        <v>-0.900619949991367-0.434607530626827i</v>
      </c>
      <c r="P2541" t="str">
        <f t="shared" si="1309"/>
        <v>1.90061994999137+0.434607530626827i</v>
      </c>
      <c r="Q2541" t="str">
        <f t="shared" si="1310"/>
        <v>-1.90061994999137+2.25738266893908i</v>
      </c>
      <c r="R2541" t="str">
        <f t="shared" si="1311"/>
        <v>-0.302163595228659-0.587548496313213i</v>
      </c>
      <c r="S2541" t="str">
        <f t="shared" si="1312"/>
        <v>0.27787468394894i</v>
      </c>
      <c r="T2541" t="str">
        <f t="shared" si="1313"/>
        <v>0.163264852717709-0.083963613525039i</v>
      </c>
      <c r="U2541" t="str">
        <f t="shared" si="1314"/>
        <v>0.0000499999999999998-0.000397271586770244i</v>
      </c>
      <c r="V2541" t="str">
        <f t="shared" si="1315"/>
        <v>3.33333333333333E-06-0.000436998745447268i</v>
      </c>
      <c r="W2541" t="str">
        <f t="shared" si="1316"/>
        <v>0.0000144284836333123-0.000208817251139484i</v>
      </c>
      <c r="X2541" t="str">
        <f t="shared" si="1317"/>
        <v>0.0000152475098251195-0.000208700231243589i</v>
      </c>
      <c r="Y2541" t="str">
        <f t="shared" si="1318"/>
        <v>0.009+0.381389348145801i</v>
      </c>
      <c r="Z2541" t="str">
        <f t="shared" si="1319"/>
        <v>-0.00764761802225753-0.00074088311782876i</v>
      </c>
      <c r="AA2541" t="str">
        <f t="shared" si="1320"/>
        <v>0.868162738808103-36.707459768963i</v>
      </c>
      <c r="AB2541" t="str">
        <f t="shared" si="1321"/>
        <v>1.12781118180594-0.580009111710668i</v>
      </c>
      <c r="AC2541" t="str">
        <f t="shared" si="1322"/>
        <v>0.763552033427265-0.613026126502176i</v>
      </c>
      <c r="AD2541" t="str">
        <f t="shared" si="1323"/>
        <v>1.26896860056368+0.259185733888332i</v>
      </c>
      <c r="AE2541" t="str">
        <f t="shared" si="1324"/>
        <v>-0.0095125608047298-0.00292231090280887i</v>
      </c>
      <c r="AF2541" t="str">
        <f t="shared" si="1325"/>
        <v>-15.0463244427852-0.583641798295397i</v>
      </c>
      <c r="AG2541" t="str">
        <f t="shared" si="1326"/>
        <v>1.03842891058154-0.167807266413167i</v>
      </c>
      <c r="AH2541" t="str">
        <f t="shared" si="1327"/>
        <v>0.125213614614173+0.0679234945485421i</v>
      </c>
      <c r="AI2541">
        <f t="shared" si="1328"/>
        <v>-16.926740677588644</v>
      </c>
      <c r="AJ2541">
        <f t="shared" si="1329"/>
        <v>28.478101833441421</v>
      </c>
      <c r="AK2541"/>
      <c r="AL2541"/>
      <c r="AM2541"/>
      <c r="AN2541"/>
    </row>
    <row r="2542" spans="1:40" x14ac:dyDescent="0.25">
      <c r="A2542"/>
      <c r="B2542">
        <f t="shared" si="1330"/>
        <v>608000</v>
      </c>
      <c r="C2542" s="186" t="str">
        <f t="shared" si="1298"/>
        <v>-2.06745268047778E-07+0.00402799758969721i</v>
      </c>
      <c r="D2542" s="158" t="str">
        <f t="shared" si="1299"/>
        <v>-5.95700754205301+0.0308813148543453i</v>
      </c>
      <c r="E2542" t="str">
        <f t="shared" si="1300"/>
        <v>2870</v>
      </c>
      <c r="F2542" t="str">
        <f t="shared" si="1301"/>
        <v>0.777000777000777</v>
      </c>
      <c r="G2542" t="str">
        <f t="shared" si="1296"/>
        <v>0.777000777000777</v>
      </c>
      <c r="H2542" t="str">
        <f t="shared" si="1302"/>
        <v>9.08946323394155+0.61357381673624i</v>
      </c>
      <c r="I2542" t="str">
        <f t="shared" si="1303"/>
        <v>2387.61041672824i</v>
      </c>
      <c r="J2542" t="str">
        <f t="shared" si="1297"/>
        <v>-4875.13664032992+516.384740576651i</v>
      </c>
      <c r="K2542" t="str">
        <f t="shared" si="1304"/>
        <v>0.0513000569589864-0.484318702083419i</v>
      </c>
      <c r="L2542" t="str">
        <f t="shared" si="1305"/>
        <v>0.00378876604958272-0.0299834703781494i</v>
      </c>
      <c r="M2542" t="str">
        <f t="shared" si="1306"/>
        <v>0.0550888230085691-0.514302172461568i</v>
      </c>
      <c r="N2542" t="str">
        <f t="shared" si="1307"/>
        <v>-2.69642510928513i</v>
      </c>
      <c r="O2542" t="str">
        <f t="shared" si="1308"/>
        <v>-0.902538531961593-0.430609101534805i</v>
      </c>
      <c r="P2542" t="str">
        <f t="shared" si="1309"/>
        <v>1.90253853196159+0.430609101534805i</v>
      </c>
      <c r="Q2542" t="str">
        <f t="shared" si="1310"/>
        <v>-1.90253853196159+2.26581600775032i</v>
      </c>
      <c r="R2542" t="str">
        <f t="shared" si="1311"/>
        <v>-0.302044805258415-0.586052286256487i</v>
      </c>
      <c r="S2542" t="str">
        <f t="shared" si="1312"/>
        <v>0.278332467612775i</v>
      </c>
      <c r="T2542" t="str">
        <f t="shared" si="1313"/>
        <v>0.163117378983876-0.0840688759771947i</v>
      </c>
      <c r="U2542" t="str">
        <f t="shared" si="1314"/>
        <v>0.00005-0.000396618179555163i</v>
      </c>
      <c r="V2542" t="str">
        <f t="shared" si="1315"/>
        <v>3.33333333333333E-06-0.000436279997510679i</v>
      </c>
      <c r="W2542" t="str">
        <f t="shared" si="1316"/>
        <v>0.0000144283319219971-0.000208476170964729i</v>
      </c>
      <c r="X2542" t="str">
        <f t="shared" si="1317"/>
        <v>0.0000152446720185922-0.000208359353976883i</v>
      </c>
      <c r="Y2542" t="str">
        <f t="shared" si="1318"/>
        <v>0.009+0.382017666676519i</v>
      </c>
      <c r="Z2542" t="str">
        <f t="shared" si="1319"/>
        <v>-0.00762257211880111-0.00073896773999551i</v>
      </c>
      <c r="AA2542" t="str">
        <f t="shared" si="1320"/>
        <v>0.865307504951445-36.6470873621373i</v>
      </c>
      <c r="AB2542" t="str">
        <f t="shared" si="1321"/>
        <v>1.12679245350483-0.580736250274722i</v>
      </c>
      <c r="AC2542" t="str">
        <f t="shared" si="1322"/>
        <v>0.763399754895045-0.611503883256879i</v>
      </c>
      <c r="AD2542" t="str">
        <f t="shared" si="1323"/>
        <v>1.27029893928144+0.25682020820131i</v>
      </c>
      <c r="AE2542" t="str">
        <f t="shared" si="1324"/>
        <v>-0.00949316342826963-0.0028963404948595i</v>
      </c>
      <c r="AF2542" t="str">
        <f t="shared" si="1325"/>
        <v>-15.0464707759946-0.582692501881895i</v>
      </c>
      <c r="AG2542" t="str">
        <f t="shared" si="1326"/>
        <v>1.03804950075947-0.167716510456077i</v>
      </c>
      <c r="AH2542" t="str">
        <f t="shared" si="1327"/>
        <v>0.125068218842398+0.0675182666567936i</v>
      </c>
      <c r="AI2542">
        <f t="shared" si="1328"/>
        <v>-16.946319536053991</v>
      </c>
      <c r="AJ2542">
        <f t="shared" si="1329"/>
        <v>28.362458772502137</v>
      </c>
      <c r="AK2542"/>
      <c r="AL2542"/>
      <c r="AM2542"/>
      <c r="AN2542"/>
    </row>
    <row r="2543" spans="1:40" x14ac:dyDescent="0.25">
      <c r="A2543"/>
      <c r="B2543">
        <f t="shared" si="1330"/>
        <v>609000</v>
      </c>
      <c r="C2543" s="186" t="str">
        <f t="shared" si="1298"/>
        <v>-2.06066859095706E-07+0.0040213834721791i</v>
      </c>
      <c r="D2543" s="158" t="str">
        <f t="shared" si="1299"/>
        <v>-5.95700753685188+0.0308306066200398i</v>
      </c>
      <c r="E2543" t="str">
        <f t="shared" si="1300"/>
        <v>2870</v>
      </c>
      <c r="F2543" t="str">
        <f t="shared" si="1301"/>
        <v>0.777000777000777</v>
      </c>
      <c r="G2543" t="str">
        <f t="shared" si="1296"/>
        <v>0.777000777000777</v>
      </c>
      <c r="H2543" t="str">
        <f t="shared" si="1302"/>
        <v>9.08960885712947+0.612576877723762i</v>
      </c>
      <c r="I2543" t="str">
        <f t="shared" si="1303"/>
        <v>2391.53740754523i</v>
      </c>
      <c r="J2543" t="str">
        <f t="shared" si="1297"/>
        <v>-4891.18975421518+517.234057584178i</v>
      </c>
      <c r="K2543" t="str">
        <f t="shared" si="1304"/>
        <v>0.0511335157274936-0.483540719247039i</v>
      </c>
      <c r="L2543" t="str">
        <f t="shared" si="1305"/>
        <v>0.00377652844418724-0.0299357802636093i</v>
      </c>
      <c r="M2543" t="str">
        <f t="shared" si="1306"/>
        <v>0.0549100441716808-0.513476499510648i</v>
      </c>
      <c r="N2543" t="str">
        <f t="shared" si="1307"/>
        <v>-2.70086001900435i</v>
      </c>
      <c r="O2543" t="str">
        <f t="shared" si="1308"/>
        <v>-0.904439362450196-0.426602203054183i</v>
      </c>
      <c r="P2543" t="str">
        <f t="shared" si="1309"/>
        <v>1.9044393624502+0.426602203054183i</v>
      </c>
      <c r="Q2543" t="str">
        <f t="shared" si="1310"/>
        <v>-1.9044393624502+2.27425781595017i</v>
      </c>
      <c r="R2543" t="str">
        <f t="shared" si="1311"/>
        <v>-0.301925702409633-0.584560009389454i</v>
      </c>
      <c r="S2543" t="str">
        <f t="shared" si="1312"/>
        <v>0.278790251276612i</v>
      </c>
      <c r="T2543" t="str">
        <f t="shared" si="1313"/>
        <v>0.162969631903945-0.0841739424416492i</v>
      </c>
      <c r="U2543" t="str">
        <f t="shared" si="1314"/>
        <v>0.00005-0.000395966918176582i</v>
      </c>
      <c r="V2543" t="str">
        <f t="shared" si="1315"/>
        <v>3.33333333333333E-06-0.00043556360999424i</v>
      </c>
      <c r="W2543" t="str">
        <f t="shared" si="1316"/>
        <v>0.0000144281799650338-0.000208136214751857i</v>
      </c>
      <c r="X2543" t="str">
        <f t="shared" si="1317"/>
        <v>0.0000152418471875272-0.000208019599953785i</v>
      </c>
      <c r="Y2543" t="str">
        <f t="shared" si="1318"/>
        <v>0.009+0.382645985207237i</v>
      </c>
      <c r="Z2543" t="str">
        <f t="shared" si="1319"/>
        <v>-0.00759764947020709-0.000737062042524592i</v>
      </c>
      <c r="AA2543" t="str">
        <f t="shared" si="1320"/>
        <v>0.862466336316935-36.5869132139494i</v>
      </c>
      <c r="AB2543" t="str">
        <f t="shared" si="1321"/>
        <v>1.12577183696642-0.581462034982649i</v>
      </c>
      <c r="AC2543" t="str">
        <f t="shared" si="1322"/>
        <v>0.763249090973832-0.609985488118242i</v>
      </c>
      <c r="AD2543" t="str">
        <f t="shared" si="1323"/>
        <v>1.27161922882444+0.254448047575899i</v>
      </c>
      <c r="AE2543" t="str">
        <f t="shared" si="1324"/>
        <v>-0.00947377316252045-0.00287046933997114i</v>
      </c>
      <c r="AF2543" t="str">
        <f t="shared" si="1325"/>
        <v>-15.0466163939813-0.581746271103722i</v>
      </c>
      <c r="AG2543" t="str">
        <f t="shared" si="1326"/>
        <v>1.03767043462997-0.167624713556744i</v>
      </c>
      <c r="AH2543" t="str">
        <f t="shared" si="1327"/>
        <v>0.124922485789839+0.0671140632063605i</v>
      </c>
      <c r="AI2543">
        <f t="shared" si="1328"/>
        <v>-16.96589550484838</v>
      </c>
      <c r="AJ2543">
        <f t="shared" si="1329"/>
        <v>28.246722190661774</v>
      </c>
      <c r="AK2543"/>
      <c r="AL2543"/>
      <c r="AM2543"/>
      <c r="AN2543"/>
    </row>
    <row r="2544" spans="1:40" x14ac:dyDescent="0.25">
      <c r="A2544"/>
      <c r="B2544">
        <f t="shared" si="1330"/>
        <v>610000</v>
      </c>
      <c r="C2544" s="186" t="str">
        <f t="shared" si="1298"/>
        <v>-2.05391783845558E-07+0.00401479104029203i</v>
      </c>
      <c r="D2544" s="158" t="str">
        <f t="shared" si="1299"/>
        <v>-5.9570075316763+0.0307800646422389i</v>
      </c>
      <c r="E2544" t="str">
        <f t="shared" si="1300"/>
        <v>2870</v>
      </c>
      <c r="F2544" t="str">
        <f t="shared" si="1301"/>
        <v>0.777000777000777</v>
      </c>
      <c r="G2544" t="str">
        <f t="shared" si="1296"/>
        <v>0.777000777000777</v>
      </c>
      <c r="H2544" t="str">
        <f t="shared" si="1302"/>
        <v>9.08975376971452+0.611583155862889i</v>
      </c>
      <c r="I2544" t="str">
        <f t="shared" si="1303"/>
        <v>2395.46439836222i</v>
      </c>
      <c r="J2544" t="str">
        <f t="shared" si="1297"/>
        <v>-4907.26924955301+518.083374591705i</v>
      </c>
      <c r="K2544" t="str">
        <f t="shared" si="1304"/>
        <v>0.0509677812817232-0.482765203571441i</v>
      </c>
      <c r="L2544" t="str">
        <f t="shared" si="1305"/>
        <v>0.00376434972133223-0.0298882390939903i</v>
      </c>
      <c r="M2544" t="str">
        <f t="shared" si="1306"/>
        <v>0.0547321310030554-0.512653442665431i</v>
      </c>
      <c r="N2544" t="str">
        <f t="shared" si="1307"/>
        <v>-2.70529492872357i</v>
      </c>
      <c r="O2544" t="str">
        <f t="shared" si="1308"/>
        <v>-0.906322404070896-0.422586913994212i</v>
      </c>
      <c r="P2544" t="str">
        <f t="shared" si="1309"/>
        <v>1.9063224040709+0.422586913994212i</v>
      </c>
      <c r="Q2544" t="str">
        <f t="shared" si="1310"/>
        <v>-1.9063224040709+2.28270801472936i</v>
      </c>
      <c r="R2544" t="str">
        <f t="shared" si="1311"/>
        <v>-0.301806285978756-0.583071645971318i</v>
      </c>
      <c r="S2544" t="str">
        <f t="shared" si="1312"/>
        <v>0.279248034940449i</v>
      </c>
      <c r="T2544" t="str">
        <f t="shared" si="1313"/>
        <v>0.162821611366984-0.0842788122922428i</v>
      </c>
      <c r="U2544" t="str">
        <f t="shared" si="1314"/>
        <v>0.00005-0.000395317792081211i</v>
      </c>
      <c r="V2544" t="str">
        <f t="shared" si="1315"/>
        <v>3.33333333333333E-06-0.000434849571289331i</v>
      </c>
      <c r="W2544" t="str">
        <f t="shared" si="1316"/>
        <v>0.0000144280277624423-0.000207797376972879i</v>
      </c>
      <c r="X2544" t="str">
        <f t="shared" si="1317"/>
        <v>0.0000152390352453222-0.000207680963650174i</v>
      </c>
      <c r="Y2544" t="str">
        <f t="shared" si="1318"/>
        <v>0.009+0.383274303737955i</v>
      </c>
      <c r="Z2544" t="str">
        <f t="shared" si="1319"/>
        <v>-0.00757284926907267-0.000735165955554961i</v>
      </c>
      <c r="AA2544" t="str">
        <f t="shared" si="1320"/>
        <v>0.859639140654644-36.5269363494164i</v>
      </c>
      <c r="AB2544" t="str">
        <f t="shared" si="1321"/>
        <v>1.1247493314244-0.582186461509027i</v>
      </c>
      <c r="AC2544" t="str">
        <f t="shared" si="1322"/>
        <v>0.763100033987311-0.608470922569878i</v>
      </c>
      <c r="AD2544" t="str">
        <f t="shared" si="1323"/>
        <v>1.27292943576622+0.25206929376339i</v>
      </c>
      <c r="AE2544" t="str">
        <f t="shared" si="1324"/>
        <v>-0.00945438998400768-0.00284469715203086i</v>
      </c>
      <c r="AF2544" t="str">
        <f t="shared" si="1325"/>
        <v>-15.0467613013908-0.58080309122065i</v>
      </c>
      <c r="AG2544" t="str">
        <f t="shared" si="1326"/>
        <v>1.03729171603507-0.167531876324167i</v>
      </c>
      <c r="AH2544" t="str">
        <f t="shared" si="1327"/>
        <v>0.124776414656836+0.0667108815663137i</v>
      </c>
      <c r="AI2544">
        <f t="shared" si="1328"/>
        <v>-16.985468738628239</v>
      </c>
      <c r="AJ2544">
        <f t="shared" si="1329"/>
        <v>28.130892077572351</v>
      </c>
      <c r="AK2544"/>
      <c r="AL2544"/>
      <c r="AM2544"/>
      <c r="AN2544"/>
    </row>
    <row r="2545" spans="1:40" x14ac:dyDescent="0.25">
      <c r="A2545"/>
      <c r="B2545">
        <f t="shared" si="1330"/>
        <v>611000</v>
      </c>
      <c r="C2545" s="186" t="str">
        <f t="shared" si="1298"/>
        <v>-2.0472002049064E-07+0.00400822018755991i</v>
      </c>
      <c r="D2545" s="158" t="str">
        <f t="shared" si="1299"/>
        <v>-5.95700752652611+0.030729688104626i</v>
      </c>
      <c r="E2545" t="str">
        <f t="shared" si="1300"/>
        <v>2870</v>
      </c>
      <c r="F2545" t="str">
        <f t="shared" si="1301"/>
        <v>0.777000777000777</v>
      </c>
      <c r="G2545" t="str">
        <f t="shared" si="1296"/>
        <v>0.777000777000777</v>
      </c>
      <c r="H2545" t="str">
        <f t="shared" si="1302"/>
        <v>9.0898979763045+0.610592635690874i</v>
      </c>
      <c r="I2545" t="str">
        <f t="shared" si="1303"/>
        <v>2399.3913891792i</v>
      </c>
      <c r="J2545" t="str">
        <f t="shared" si="1297"/>
        <v>-4923.3751263434+518.932691599233i</v>
      </c>
      <c r="K2545" t="str">
        <f t="shared" si="1304"/>
        <v>0.0508028484376574-0.481992143479222i</v>
      </c>
      <c r="L2545" t="str">
        <f t="shared" si="1305"/>
        <v>0.0037522295058798-0.0298408461851455i</v>
      </c>
      <c r="M2545" t="str">
        <f t="shared" si="1306"/>
        <v>0.0545550779435372-0.511832989664368i</v>
      </c>
      <c r="N2545" t="str">
        <f t="shared" si="1307"/>
        <v>-2.70972983844279i</v>
      </c>
      <c r="O2545" t="str">
        <f t="shared" si="1308"/>
        <v>-0.908187619787292-0.418563313329171i</v>
      </c>
      <c r="P2545" t="str">
        <f t="shared" si="1309"/>
        <v>1.90818761978729+0.418563313329171i</v>
      </c>
      <c r="Q2545" t="str">
        <f t="shared" si="1310"/>
        <v>-1.90818761978729+2.29116652511362i</v>
      </c>
      <c r="R2545" t="str">
        <f t="shared" si="1311"/>
        <v>-0.301686555259963-0.581587176391674i</v>
      </c>
      <c r="S2545" t="str">
        <f t="shared" si="1312"/>
        <v>0.279705818604286i</v>
      </c>
      <c r="T2545" t="str">
        <f t="shared" si="1313"/>
        <v>0.162673317262388-0.0843834849008951i</v>
      </c>
      <c r="U2545" t="str">
        <f t="shared" si="1314"/>
        <v>0.00005-0.000394670790784842i</v>
      </c>
      <c r="V2545" t="str">
        <f t="shared" si="1315"/>
        <v>3.33333333333333E-06-0.000434137869863325i</v>
      </c>
      <c r="W2545" t="str">
        <f t="shared" si="1316"/>
        <v>0.0000144278753142427-0.000207459652135991i</v>
      </c>
      <c r="X2545" t="str">
        <f t="shared" si="1317"/>
        <v>0.0000152362361060836-0.00020734343957809i</v>
      </c>
      <c r="Y2545" t="str">
        <f t="shared" si="1318"/>
        <v>0.009+0.383902622268673i</v>
      </c>
      <c r="Z2545" t="str">
        <f t="shared" si="1319"/>
        <v>-0.00754817071459531-0.000733279409864789i</v>
      </c>
      <c r="AA2545" t="str">
        <f t="shared" si="1320"/>
        <v>0.856825826469866-36.4671557999378i</v>
      </c>
      <c r="AB2545" t="str">
        <f t="shared" si="1321"/>
        <v>1.12372493611472-0.58290952551516i</v>
      </c>
      <c r="AC2545" t="str">
        <f t="shared" si="1322"/>
        <v>0.762952576328572-0.606960168210508i</v>
      </c>
      <c r="AD2545" t="str">
        <f t="shared" si="1323"/>
        <v>1.2742295268457+0.249683988688522i</v>
      </c>
      <c r="AE2545" t="str">
        <f t="shared" si="1324"/>
        <v>-0.00943501387033115-0.00281902364679975i</v>
      </c>
      <c r="AF2545" t="str">
        <f t="shared" si="1325"/>
        <v>-15.0469055028306-0.579862947586248i</v>
      </c>
      <c r="AG2545" t="str">
        <f t="shared" si="1326"/>
        <v>1.03691334881502-0.167437999385244i</v>
      </c>
      <c r="AH2545" t="str">
        <f t="shared" si="1327"/>
        <v>0.124630004654301+0.0663087191405843i</v>
      </c>
      <c r="AI2545">
        <f t="shared" si="1328"/>
        <v>-17.005039391862514</v>
      </c>
      <c r="AJ2545">
        <f t="shared" si="1329"/>
        <v>28.014968423651187</v>
      </c>
      <c r="AK2545"/>
      <c r="AL2545"/>
      <c r="AM2545"/>
      <c r="AN2545"/>
    </row>
    <row r="2546" spans="1:40" x14ac:dyDescent="0.25">
      <c r="A2546"/>
      <c r="B2546">
        <f t="shared" si="1330"/>
        <v>612000</v>
      </c>
      <c r="C2546" s="186" t="str">
        <f t="shared" si="1298"/>
        <v>-2.04051547402274E-07+0.00400167080820256i</v>
      </c>
      <c r="D2546" s="158" t="str">
        <f t="shared" si="1299"/>
        <v>-5.95700752140115+0.0306794761962196i</v>
      </c>
      <c r="E2546" t="str">
        <f t="shared" si="1300"/>
        <v>2870</v>
      </c>
      <c r="F2546" t="str">
        <f t="shared" si="1301"/>
        <v>0.777000777000777</v>
      </c>
      <c r="G2546" t="str">
        <f t="shared" si="1296"/>
        <v>0.777000777000777</v>
      </c>
      <c r="H2546" t="str">
        <f t="shared" si="1302"/>
        <v>9.09004148147004+0.609605301843324i</v>
      </c>
      <c r="I2546" t="str">
        <f t="shared" si="1303"/>
        <v>2403.31837999619i</v>
      </c>
      <c r="J2546" t="str">
        <f t="shared" si="1297"/>
        <v>-4939.50738458636+519.78200860676i</v>
      </c>
      <c r="K2546" t="str">
        <f t="shared" si="1304"/>
        <v>0.0506387120526978-0.481221527464369i</v>
      </c>
      <c r="L2546" t="str">
        <f t="shared" si="1305"/>
        <v>0.00374016742565854-0.0297936008570275i</v>
      </c>
      <c r="M2546" t="str">
        <f t="shared" si="1306"/>
        <v>0.0543788794783563-0.511015128321397i</v>
      </c>
      <c r="N2546" t="str">
        <f t="shared" si="1307"/>
        <v>-2.71416474816201i</v>
      </c>
      <c r="O2546" t="str">
        <f t="shared" si="1308"/>
        <v>-0.91003497291359-0.414531480196815i</v>
      </c>
      <c r="P2546" t="str">
        <f t="shared" si="1309"/>
        <v>1.91003497291359+0.414531480196815i</v>
      </c>
      <c r="Q2546" t="str">
        <f t="shared" si="1310"/>
        <v>-1.91003497291359+2.29963326796519i</v>
      </c>
      <c r="R2546" t="str">
        <f t="shared" si="1311"/>
        <v>-0.301566509545163-0.580106581169464i</v>
      </c>
      <c r="S2546" t="str">
        <f t="shared" si="1312"/>
        <v>0.280163602268123i</v>
      </c>
      <c r="T2546" t="str">
        <f t="shared" si="1313"/>
        <v>0.162524749479882-0.0844879596375972i</v>
      </c>
      <c r="U2546" t="str">
        <f t="shared" si="1314"/>
        <v>0.00005-0.000394025903871795i</v>
      </c>
      <c r="V2546" t="str">
        <f t="shared" si="1315"/>
        <v>3.33333333333333E-06-0.000433428494258975i</v>
      </c>
      <c r="W2546" t="str">
        <f t="shared" si="1316"/>
        <v>0.0000144277226204551-0.000207123034785283i</v>
      </c>
      <c r="X2546" t="str">
        <f t="shared" si="1317"/>
        <v>0.0000152334496846189-0.00020700702228544i</v>
      </c>
      <c r="Y2546" t="str">
        <f t="shared" si="1318"/>
        <v>0.009+0.384530940799391i</v>
      </c>
      <c r="Z2546" t="str">
        <f t="shared" si="1319"/>
        <v>-0.00752361301250796-0.000731402336864438i</v>
      </c>
      <c r="AA2546" t="str">
        <f t="shared" si="1320"/>
        <v>0.854026303015699-36.4075706032432i</v>
      </c>
      <c r="AB2546" t="str">
        <f t="shared" si="1321"/>
        <v>1.12269865027562-0.583631222649035i</v>
      </c>
      <c r="AC2546" t="str">
        <f t="shared" si="1322"/>
        <v>0.762806710459481-0.605453206753093i</v>
      </c>
      <c r="AD2546" t="str">
        <f t="shared" si="1323"/>
        <v>1.27551946896813+0.247292174448877i</v>
      </c>
      <c r="AE2546" t="str">
        <f t="shared" si="1324"/>
        <v>-0.00941564480015568-0.00279344854189434i</v>
      </c>
      <c r="AF2546" t="str">
        <f t="shared" si="1325"/>
        <v>-15.0470490028712-0.578925825647104i</v>
      </c>
      <c r="AG2546" t="str">
        <f t="shared" si="1326"/>
        <v>1.03653533680813-0.167343083384748i</v>
      </c>
      <c r="AH2546" t="str">
        <f t="shared" si="1327"/>
        <v>0.124483255003758+0.0659075733677159i</v>
      </c>
      <c r="AI2546">
        <f t="shared" si="1328"/>
        <v>-17.024607618834501</v>
      </c>
      <c r="AJ2546">
        <f t="shared" si="1329"/>
        <v>27.898951220087881</v>
      </c>
      <c r="AK2546"/>
      <c r="AL2546"/>
      <c r="AM2546"/>
      <c r="AN2546"/>
    </row>
    <row r="2547" spans="1:40" x14ac:dyDescent="0.25">
      <c r="A2547"/>
      <c r="B2547">
        <f t="shared" si="1330"/>
        <v>613000</v>
      </c>
      <c r="C2547" s="186" t="str">
        <f t="shared" si="1298"/>
        <v>-2.03386343128052E-07+0.00399514279713005i</v>
      </c>
      <c r="D2547" s="158" t="str">
        <f t="shared" si="1299"/>
        <v>-5.95700751630126+0.0306294281113304i</v>
      </c>
      <c r="E2547" t="str">
        <f t="shared" si="1300"/>
        <v>2870</v>
      </c>
      <c r="F2547" t="str">
        <f t="shared" si="1301"/>
        <v>0.777000777000777</v>
      </c>
      <c r="G2547" t="str">
        <f t="shared" si="1296"/>
        <v>0.777000777000777</v>
      </c>
      <c r="H2547" t="str">
        <f t="shared" si="1302"/>
        <v>9.09018428974485+0.608621139053466i</v>
      </c>
      <c r="I2547" t="str">
        <f t="shared" si="1303"/>
        <v>2407.24537081318i</v>
      </c>
      <c r="J2547" t="str">
        <f t="shared" si="1297"/>
        <v>-4955.66602428187+520.631325614288i</v>
      </c>
      <c r="K2547" t="str">
        <f t="shared" si="1304"/>
        <v>0.0504753670252704-0.480453344091721i</v>
      </c>
      <c r="L2547" t="str">
        <f t="shared" si="1305"/>
        <v>0.00372816311143558-0.0297465024336578i</v>
      </c>
      <c r="M2547" t="str">
        <f t="shared" si="1306"/>
        <v>0.054203530136706-0.510199846525379i</v>
      </c>
      <c r="N2547" t="str">
        <f t="shared" si="1307"/>
        <v>-2.71859965788123i</v>
      </c>
      <c r="O2547" t="str">
        <f t="shared" si="1308"/>
        <v>-0.911864427115325-0.410491493896817i</v>
      </c>
      <c r="P2547" t="str">
        <f t="shared" si="1309"/>
        <v>1.91186442711532+0.410491493896817i</v>
      </c>
      <c r="Q2547" t="str">
        <f t="shared" si="1310"/>
        <v>-1.91186442711532+2.30810816398441i</v>
      </c>
      <c r="R2547" t="str">
        <f t="shared" si="1311"/>
        <v>-0.301446148123969-0.578629840951937i</v>
      </c>
      <c r="S2547" t="str">
        <f t="shared" si="1312"/>
        <v>0.28062138593196i</v>
      </c>
      <c r="T2547" t="str">
        <f t="shared" si="1313"/>
        <v>0.162375907909522-0.0845922358703991i</v>
      </c>
      <c r="U2547" t="str">
        <f t="shared" si="1314"/>
        <v>0.00005-0.000393383120994353i</v>
      </c>
      <c r="V2547" t="str">
        <f t="shared" si="1315"/>
        <v>3.33333333333333E-06-0.000432721433093789i</v>
      </c>
      <c r="W2547" t="str">
        <f t="shared" si="1316"/>
        <v>0.0000144275696810993-0.000206787519500446i</v>
      </c>
      <c r="X2547" t="str">
        <f t="shared" si="1317"/>
        <v>0.0000152306758964297-0.000206671706355702i</v>
      </c>
      <c r="Y2547" t="str">
        <f t="shared" si="1318"/>
        <v>0.009+0.385159259330109i</v>
      </c>
      <c r="Z2547" t="str">
        <f t="shared" si="1319"/>
        <v>-0.0074991753750152-0.000729534668589538i</v>
      </c>
      <c r="AA2547" t="str">
        <f t="shared" si="1320"/>
        <v>0.851240480285733-36.348179803341i</v>
      </c>
      <c r="AB2547" t="str">
        <f t="shared" si="1321"/>
        <v>1.12167047314763-0.584351548545227i</v>
      </c>
      <c r="AC2547" t="str">
        <f t="shared" si="1322"/>
        <v>0.762662428910068-0.603950020023972i</v>
      </c>
      <c r="AD2547" t="str">
        <f t="shared" si="1323"/>
        <v>1.27679922920597+0.244893893314275i</v>
      </c>
      <c r="AE2547" t="str">
        <f t="shared" si="1324"/>
        <v>-0.00939628275320116-0.00276797155676816i</v>
      </c>
      <c r="AF2547" t="str">
        <f t="shared" si="1325"/>
        <v>-15.0471918060461-0.577991710942136i</v>
      </c>
      <c r="AG2547" t="str">
        <f t="shared" si="1326"/>
        <v>1.03615768385081-0.167247128985306i</v>
      </c>
      <c r="AH2547" t="str">
        <f t="shared" si="1327"/>
        <v>0.124336164937356+0.0655074417205968i</v>
      </c>
      <c r="AI2547">
        <f t="shared" si="1328"/>
        <v>-17.044173573645786</v>
      </c>
      <c r="AJ2547">
        <f t="shared" si="1329"/>
        <v>27.782840458848717</v>
      </c>
      <c r="AK2547"/>
      <c r="AL2547"/>
      <c r="AM2547"/>
      <c r="AN2547"/>
    </row>
    <row r="2548" spans="1:40" x14ac:dyDescent="0.25">
      <c r="A2548"/>
      <c r="B2548">
        <f t="shared" si="1330"/>
        <v>614000</v>
      </c>
      <c r="C2548" s="186" t="str">
        <f t="shared" si="1298"/>
        <v>-2.0272438639012E-07+0.00398863604993711i</v>
      </c>
      <c r="D2548" s="158" t="str">
        <f t="shared" si="1299"/>
        <v>-5.95700751122625+0.0305795430495179i</v>
      </c>
      <c r="E2548" t="str">
        <f t="shared" si="1300"/>
        <v>2870</v>
      </c>
      <c r="F2548" t="str">
        <f t="shared" si="1301"/>
        <v>0.777000777000777</v>
      </c>
      <c r="G2548" t="str">
        <f t="shared" si="1296"/>
        <v>0.777000777000777</v>
      </c>
      <c r="H2548" t="str">
        <f t="shared" si="1302"/>
        <v>9.09032640562612+0.607640132151332i</v>
      </c>
      <c r="I2548" t="str">
        <f t="shared" si="1303"/>
        <v>2411.17236163017i</v>
      </c>
      <c r="J2548" t="str">
        <f t="shared" si="1297"/>
        <v>-4971.85104542996+521.480642621815i</v>
      </c>
      <c r="K2548" t="str">
        <f t="shared" si="1304"/>
        <v>0.050312808294434-0.479687581996422i</v>
      </c>
      <c r="L2548" t="str">
        <f t="shared" si="1305"/>
        <v>0.00371621619688891-0.0296995502430975i</v>
      </c>
      <c r="M2548" t="str">
        <f t="shared" si="1306"/>
        <v>0.0540290244913229-0.509387132239519i</v>
      </c>
      <c r="N2548" t="str">
        <f t="shared" si="1307"/>
        <v>-2.72303456760045i</v>
      </c>
      <c r="O2548" t="str">
        <f t="shared" si="1308"/>
        <v>-0.913675946410074-0.406443433889214i</v>
      </c>
      <c r="P2548" t="str">
        <f t="shared" si="1309"/>
        <v>1.91367594641007+0.406443433889214i</v>
      </c>
      <c r="Q2548" t="str">
        <f t="shared" si="1310"/>
        <v>-1.91367594641007+2.31659113371124i</v>
      </c>
      <c r="R2548" t="str">
        <f t="shared" si="1311"/>
        <v>-0.301325470283721-0.577156936513627i</v>
      </c>
      <c r="S2548" t="str">
        <f t="shared" si="1312"/>
        <v>0.281079169595797i</v>
      </c>
      <c r="T2548" t="str">
        <f t="shared" si="1313"/>
        <v>0.162226792441704-0.0846963129654113i</v>
      </c>
      <c r="U2548" t="str">
        <f t="shared" si="1314"/>
        <v>0.00005-0.000392742431872212i</v>
      </c>
      <c r="V2548" t="str">
        <f t="shared" si="1315"/>
        <v>3.33333333333333E-06-0.000432016675059434i</v>
      </c>
      <c r="W2548" t="str">
        <f t="shared" si="1316"/>
        <v>0.0000144274164961956-0.000206453100896484i</v>
      </c>
      <c r="X2548" t="str">
        <f t="shared" si="1317"/>
        <v>0.0000152279146577061-0.00020633748640764i</v>
      </c>
      <c r="Y2548" t="str">
        <f t="shared" si="1318"/>
        <v>0.009+0.385787577860827i</v>
      </c>
      <c r="Z2548" t="str">
        <f t="shared" si="1319"/>
        <v>-0.00747485702073009-0.000727676337694207i</v>
      </c>
      <c r="AA2548" t="str">
        <f t="shared" si="1320"/>
        <v>0.848468269006786-36.2889824504669i</v>
      </c>
      <c r="AB2548" t="str">
        <f t="shared" si="1321"/>
        <v>1.12064040397361-0.585070498824915i</v>
      </c>
      <c r="AC2548" t="str">
        <f t="shared" si="1322"/>
        <v>0.762519724277888-0.602450589962015i</v>
      </c>
      <c r="AD2548" t="str">
        <f t="shared" si="1323"/>
        <v>1.27806877479989+0.242489187726141i</v>
      </c>
      <c r="AE2548" t="str">
        <f t="shared" si="1324"/>
        <v>-0.00937692771023386-0.00274259241269359i</v>
      </c>
      <c r="AF2548" t="str">
        <f t="shared" si="1325"/>
        <v>-15.0473339168524-0.577060589101814i</v>
      </c>
      <c r="AG2548" t="str">
        <f t="shared" si="1326"/>
        <v>1.03578039377743-0.167150136867381i</v>
      </c>
      <c r="AH2548" t="str">
        <f t="shared" si="1327"/>
        <v>0.124188733697909+0.0651083217062153i</v>
      </c>
      <c r="AI2548">
        <f t="shared" si="1328"/>
        <v>-17.06373741021811</v>
      </c>
      <c r="AJ2548">
        <f t="shared" si="1329"/>
        <v>27.666636132683536</v>
      </c>
      <c r="AK2548"/>
      <c r="AL2548"/>
      <c r="AM2548"/>
      <c r="AN2548"/>
    </row>
    <row r="2549" spans="1:40" x14ac:dyDescent="0.25">
      <c r="A2549"/>
      <c r="B2549">
        <f t="shared" si="1330"/>
        <v>615000</v>
      </c>
      <c r="C2549" s="186" t="str">
        <f t="shared" si="1298"/>
        <v>-2.02065656083473E-07+0.00398215046289747i</v>
      </c>
      <c r="D2549" s="158" t="str">
        <f t="shared" si="1299"/>
        <v>-5.95700750617599+0.0305298202155473i</v>
      </c>
      <c r="E2549" t="str">
        <f t="shared" si="1300"/>
        <v>2870</v>
      </c>
      <c r="F2549" t="str">
        <f t="shared" si="1301"/>
        <v>0.777000777000777</v>
      </c>
      <c r="G2549" t="str">
        <f t="shared" si="1296"/>
        <v>0.777000777000777</v>
      </c>
      <c r="H2549" t="str">
        <f t="shared" si="1302"/>
        <v>9.09046783357495+0.606662266063048i</v>
      </c>
      <c r="I2549" t="str">
        <f t="shared" si="1303"/>
        <v>2415.09935244715i</v>
      </c>
      <c r="J2549" t="str">
        <f t="shared" si="1297"/>
        <v>-4988.0624480306+522.329959629343i</v>
      </c>
      <c r="K2549" t="str">
        <f t="shared" si="1304"/>
        <v>0.0501510308394957-0.478924229883405i</v>
      </c>
      <c r="L2549" t="str">
        <f t="shared" si="1305"/>
        <v>0.00370432631858008-0.0296527436174179i</v>
      </c>
      <c r="M2549" t="str">
        <f t="shared" si="1306"/>
        <v>0.0538553571580758-0.508576973500823i</v>
      </c>
      <c r="N2549" t="str">
        <f t="shared" si="1307"/>
        <v>-2.72746947731967i</v>
      </c>
      <c r="O2549" t="str">
        <f t="shared" si="1308"/>
        <v>-0.915469495168166-0.402387379792834i</v>
      </c>
      <c r="P2549" t="str">
        <f t="shared" si="1309"/>
        <v>1.91546949516817+0.402387379792834i</v>
      </c>
      <c r="Q2549" t="str">
        <f t="shared" si="1310"/>
        <v>-1.91546949516817+2.32508209752684i</v>
      </c>
      <c r="R2549" t="str">
        <f t="shared" si="1311"/>
        <v>-0.301204475309461-0.575687848755333i</v>
      </c>
      <c r="S2549" t="str">
        <f t="shared" si="1312"/>
        <v>0.281536953259634i</v>
      </c>
      <c r="T2549" t="str">
        <f t="shared" si="1313"/>
        <v>0.162077402967169-0.0848001902867923i</v>
      </c>
      <c r="U2549" t="str">
        <f t="shared" si="1314"/>
        <v>0.0000500000000000002-0.000392103826291933i</v>
      </c>
      <c r="V2549" t="str">
        <f t="shared" si="1315"/>
        <v>3.33333333333333E-06-0.000431314208921125i</v>
      </c>
      <c r="W2549" t="str">
        <f t="shared" si="1316"/>
        <v>0.0000144272630657643-0.000206119773623423i</v>
      </c>
      <c r="X2549" t="str">
        <f t="shared" si="1317"/>
        <v>0.0000152251658853188-0.000206004357095013i</v>
      </c>
      <c r="Y2549" t="str">
        <f t="shared" si="1318"/>
        <v>0.009+0.386415896391545i</v>
      </c>
      <c r="Z2549" t="str">
        <f t="shared" si="1319"/>
        <v>-0.00745065717461169-0.000725827277444261i</v>
      </c>
      <c r="AA2549" t="str">
        <f t="shared" si="1320"/>
        <v>0.845709580631775-36.2299776010334i</v>
      </c>
      <c r="AB2549" t="str">
        <f t="shared" si="1321"/>
        <v>1.11960844199882-0.585788069095794i</v>
      </c>
      <c r="AC2549" t="str">
        <f t="shared" si="1322"/>
        <v>0.762378589227413-0.600954898617825i</v>
      </c>
      <c r="AD2549" t="str">
        <f t="shared" si="1323"/>
        <v>1.27932807315966+0.24007810029698i</v>
      </c>
      <c r="AE2549" t="str">
        <f t="shared" si="1324"/>
        <v>-0.00935757965305662-0.00271731083274432i</v>
      </c>
      <c r="AF2549" t="str">
        <f t="shared" si="1325"/>
        <v>-15.0474753397509-0.576132445847501i</v>
      </c>
      <c r="AG2549" t="str">
        <f t="shared" si="1326"/>
        <v>1.03540347042029-0.167052107729245i</v>
      </c>
      <c r="AH2549" t="str">
        <f t="shared" si="1327"/>
        <v>0.124040960538913+0.0647102108654078i</v>
      </c>
      <c r="AI2549">
        <f t="shared" si="1328"/>
        <v>-17.083299282296732</v>
      </c>
      <c r="AJ2549">
        <f t="shared" si="1329"/>
        <v>27.550338235133943</v>
      </c>
      <c r="AK2549"/>
      <c r="AL2549"/>
      <c r="AM2549"/>
      <c r="AN2549"/>
    </row>
    <row r="2550" spans="1:40" x14ac:dyDescent="0.25">
      <c r="A2550"/>
      <c r="B2550">
        <f t="shared" si="1330"/>
        <v>616000</v>
      </c>
      <c r="C2550" s="186" t="str">
        <f t="shared" si="1298"/>
        <v>-2.0141013127427E-07+0.00397568593295843i</v>
      </c>
      <c r="D2550" s="158" t="str">
        <f t="shared" si="1299"/>
        <v>-5.9570075011503+0.030480258819348i</v>
      </c>
      <c r="E2550" t="str">
        <f t="shared" si="1300"/>
        <v>2870</v>
      </c>
      <c r="F2550" t="str">
        <f t="shared" si="1301"/>
        <v>0.777000777000777</v>
      </c>
      <c r="G2550" t="str">
        <f t="shared" si="1296"/>
        <v>0.777000777000777</v>
      </c>
      <c r="H2550" t="str">
        <f t="shared" si="1302"/>
        <v>9.09060857801659+0.605687525810027i</v>
      </c>
      <c r="I2550" t="str">
        <f t="shared" si="1303"/>
        <v>2419.02634326414i</v>
      </c>
      <c r="J2550" t="str">
        <f t="shared" si="1297"/>
        <v>-5004.30023208381+523.17927663687i</v>
      </c>
      <c r="K2550" t="str">
        <f t="shared" si="1304"/>
        <v>0.0499900296796274-0.478163276526855i</v>
      </c>
      <c r="L2550" t="str">
        <f t="shared" si="1305"/>
        <v>0.00369249311592713-0.0296060818926711i</v>
      </c>
      <c r="M2550" t="str">
        <f t="shared" si="1306"/>
        <v>0.0536825227955545-0.507769358419526i</v>
      </c>
      <c r="N2550" t="str">
        <f t="shared" si="1307"/>
        <v>-2.73190438703888i</v>
      </c>
      <c r="O2550" t="str">
        <f t="shared" si="1308"/>
        <v>-0.917245038113378-0.39832341138375i</v>
      </c>
      <c r="P2550" t="str">
        <f t="shared" si="1309"/>
        <v>1.91724503811338+0.39832341138375i</v>
      </c>
      <c r="Q2550" t="str">
        <f t="shared" si="1310"/>
        <v>-1.91724503811338+2.33358097565513i</v>
      </c>
      <c r="R2550" t="str">
        <f t="shared" si="1311"/>
        <v>-0.301083162483922-0.574222558703113i</v>
      </c>
      <c r="S2550" t="str">
        <f t="shared" si="1312"/>
        <v>0.281994736923471i</v>
      </c>
      <c r="T2550" t="str">
        <f t="shared" si="1313"/>
        <v>0.161927739377007-0.0849038671967402i</v>
      </c>
      <c r="U2550" t="str">
        <f t="shared" si="1314"/>
        <v>0.0000500000000000002-0.000391467294106394i</v>
      </c>
      <c r="V2550" t="str">
        <f t="shared" si="1315"/>
        <v>3.33333333333333E-06-0.000430614023517034i</v>
      </c>
      <c r="W2550" t="str">
        <f t="shared" si="1316"/>
        <v>0.0000144271093898253-0.000205787532366028i</v>
      </c>
      <c r="X2550" t="str">
        <f t="shared" si="1317"/>
        <v>0.0000152224294968127-0.000205672313106294i</v>
      </c>
      <c r="Y2550" t="str">
        <f t="shared" si="1318"/>
        <v>0.009+0.387044214922262i</v>
      </c>
      <c r="Z2550" t="str">
        <f t="shared" si="1319"/>
        <v>-0.00742657506790338-0.000723987421710582i</v>
      </c>
      <c r="AA2550" t="str">
        <f t="shared" si="1320"/>
        <v>0.84296432733263-36.17116431758i</v>
      </c>
      <c r="AB2550" t="str">
        <f t="shared" si="1321"/>
        <v>1.11857458647092-0.586504254952014i</v>
      </c>
      <c r="AC2550" t="str">
        <f t="shared" si="1322"/>
        <v>0.762239016489447-0.599462928152877i</v>
      </c>
      <c r="AD2550" t="str">
        <f t="shared" si="1323"/>
        <v>1.28057709186509+0.237660673809709i</v>
      </c>
      <c r="AE2550" t="str">
        <f t="shared" si="1324"/>
        <v>-0.0093382385645-0.00269212654177734i</v>
      </c>
      <c r="AF2550" t="str">
        <f t="shared" si="1325"/>
        <v>-15.0476160791669-0.575207266990679i</v>
      </c>
      <c r="AG2550" t="str">
        <f t="shared" si="1326"/>
        <v>1.03502691760956-0.166953042286961i</v>
      </c>
      <c r="AH2550" t="str">
        <f t="shared" si="1327"/>
        <v>0.123892844724583+0.0643131067726098i</v>
      </c>
      <c r="AI2550">
        <f t="shared" si="1328"/>
        <v>-17.102859343452693</v>
      </c>
      <c r="AJ2550">
        <f t="shared" si="1329"/>
        <v>27.433946760538085</v>
      </c>
      <c r="AK2550"/>
      <c r="AL2550"/>
      <c r="AM2550"/>
      <c r="AN2550"/>
    </row>
    <row r="2551" spans="1:40" x14ac:dyDescent="0.25">
      <c r="A2551"/>
      <c r="B2551">
        <f t="shared" si="1330"/>
        <v>617000</v>
      </c>
      <c r="C2551" s="186" t="str">
        <f t="shared" si="1298"/>
        <v>-2.00757791198183E-07+0.00396924235773542i</v>
      </c>
      <c r="D2551" s="158" t="str">
        <f t="shared" si="1299"/>
        <v>-5.95700749614902+0.0304308580759716i</v>
      </c>
      <c r="E2551" t="str">
        <f t="shared" si="1300"/>
        <v>2870</v>
      </c>
      <c r="F2551" t="str">
        <f t="shared" si="1301"/>
        <v>0.777000777000777</v>
      </c>
      <c r="G2551" t="str">
        <f t="shared" si="1296"/>
        <v>0.777000777000777</v>
      </c>
      <c r="H2551" t="str">
        <f t="shared" si="1302"/>
        <v>9.09074864334081+0.604715896508268i</v>
      </c>
      <c r="I2551" t="str">
        <f t="shared" si="1303"/>
        <v>2422.95333408113i</v>
      </c>
      <c r="J2551" t="str">
        <f t="shared" si="1297"/>
        <v>-5020.56439758959+524.028593644398i</v>
      </c>
      <c r="K2551" t="str">
        <f t="shared" si="1304"/>
        <v>0.0498297998734883-0.477404710769687i</v>
      </c>
      <c r="L2551" t="str">
        <f t="shared" si="1305"/>
        <v>0.00368071623117783-0.0295595644088614i</v>
      </c>
      <c r="M2551" t="str">
        <f t="shared" si="1306"/>
        <v>0.0535105161046661-0.506964275178548i</v>
      </c>
      <c r="N2551" t="str">
        <f t="shared" si="1307"/>
        <v>-2.7363392967581i</v>
      </c>
      <c r="O2551" t="str">
        <f t="shared" si="1308"/>
        <v>-0.919002540323641-0.394251608593667i</v>
      </c>
      <c r="P2551" t="str">
        <f t="shared" si="1309"/>
        <v>1.91900254032364+0.394251608593667i</v>
      </c>
      <c r="Q2551" t="str">
        <f t="shared" si="1310"/>
        <v>-1.91900254032364+2.34208768816443i</v>
      </c>
      <c r="R2551" t="str">
        <f t="shared" si="1311"/>
        <v>-0.300961531087536-0.572761047507281i</v>
      </c>
      <c r="S2551" t="str">
        <f t="shared" si="1312"/>
        <v>0.282452520587306i</v>
      </c>
      <c r="T2551" t="str">
        <f t="shared" si="1313"/>
        <v>0.161777801562657-0.0850073430554894i</v>
      </c>
      <c r="U2551" t="str">
        <f t="shared" si="1314"/>
        <v>0.0000500000000000002-0.00039083282523426i</v>
      </c>
      <c r="V2551" t="str">
        <f t="shared" si="1315"/>
        <v>3.33333333333333E-06-0.000429916107757686i</v>
      </c>
      <c r="W2551" t="str">
        <f t="shared" si="1316"/>
        <v>0.0000144269554683989-0.000205456371843522i</v>
      </c>
      <c r="X2551" t="str">
        <f t="shared" si="1317"/>
        <v>0.0000152197054104008-0.000205341349164384i</v>
      </c>
      <c r="Y2551" t="str">
        <f t="shared" si="1318"/>
        <v>0.009+0.38767253345298i</v>
      </c>
      <c r="Z2551" t="str">
        <f t="shared" si="1319"/>
        <v>-0.00740260993807159-0.000722156704962545i</v>
      </c>
      <c r="AA2551" t="str">
        <f t="shared" si="1320"/>
        <v>0.84023242199328-36.1125416687229i</v>
      </c>
      <c r="AB2551" t="str">
        <f t="shared" si="1321"/>
        <v>1.11753883663999-0.587219051974164i</v>
      </c>
      <c r="AC2551" t="str">
        <f t="shared" si="1322"/>
        <v>0.762100998860498-0.597974660838701i</v>
      </c>
      <c r="AD2551" t="str">
        <f t="shared" si="1323"/>
        <v>1.28181579866696+0.235236951217032i</v>
      </c>
      <c r="AE2551" t="str">
        <f t="shared" si="1324"/>
        <v>-0.00931890442841289-0.00266703926641513i</v>
      </c>
      <c r="AF2551" t="str">
        <f t="shared" si="1325"/>
        <v>-15.0477561394898-0.574285038432296i</v>
      </c>
      <c r="AG2551" t="str">
        <f t="shared" si="1326"/>
        <v>1.0346507391732-0.166852941274363i</v>
      </c>
      <c r="AH2551" t="str">
        <f t="shared" si="1327"/>
        <v>0.123744385529867+0.0639170070356015i</v>
      </c>
      <c r="AI2551">
        <f t="shared" si="1328"/>
        <v>-17.122417747086537</v>
      </c>
      <c r="AJ2551">
        <f t="shared" si="1329"/>
        <v>27.317461704037385</v>
      </c>
      <c r="AK2551"/>
      <c r="AL2551"/>
      <c r="AM2551"/>
      <c r="AN2551"/>
    </row>
    <row r="2552" spans="1:40" x14ac:dyDescent="0.25">
      <c r="A2552"/>
      <c r="B2552">
        <f t="shared" si="1330"/>
        <v>618000</v>
      </c>
      <c r="C2552" s="186" t="str">
        <f t="shared" si="1298"/>
        <v>-2.00108615258735E-07+0.00396281963550649i</v>
      </c>
      <c r="D2552" s="158" t="str">
        <f t="shared" si="1299"/>
        <v>-5.95700749117201+0.0303816172055498i</v>
      </c>
      <c r="E2552" t="str">
        <f t="shared" si="1300"/>
        <v>2870</v>
      </c>
      <c r="F2552" t="str">
        <f t="shared" si="1301"/>
        <v>0.777000777000777</v>
      </c>
      <c r="G2552" t="str">
        <f t="shared" si="1296"/>
        <v>0.777000777000777</v>
      </c>
      <c r="H2552" t="str">
        <f t="shared" si="1302"/>
        <v>9.09088803390231+0.603747363367581i</v>
      </c>
      <c r="I2552" t="str">
        <f t="shared" si="1303"/>
        <v>2426.88032489812i</v>
      </c>
      <c r="J2552" t="str">
        <f t="shared" si="1297"/>
        <v>-5036.85494454793+524.877910651925i</v>
      </c>
      <c r="K2552" t="str">
        <f t="shared" si="1304"/>
        <v>0.0496703365188514-0.476648521523029i</v>
      </c>
      <c r="L2552" t="str">
        <f t="shared" si="1305"/>
        <v>0.00366899530938325-0.0295131905099163i</v>
      </c>
      <c r="M2552" t="str">
        <f t="shared" si="1306"/>
        <v>0.0533393318282347-0.506161712032945i</v>
      </c>
      <c r="N2552" t="str">
        <f t="shared" si="1307"/>
        <v>-2.74077420647732i</v>
      </c>
      <c r="O2552" t="str">
        <f t="shared" si="1308"/>
        <v>-0.920741967231711-0.390172051508407i</v>
      </c>
      <c r="P2552" t="str">
        <f t="shared" si="1309"/>
        <v>1.92074196723171+0.390172051508407i</v>
      </c>
      <c r="Q2552" t="str">
        <f t="shared" si="1310"/>
        <v>-1.92074196723171+2.35060215496891i</v>
      </c>
      <c r="R2552" t="str">
        <f t="shared" si="1311"/>
        <v>-0.300839580398423-0.571303296441435i</v>
      </c>
      <c r="S2552" t="str">
        <f t="shared" si="1312"/>
        <v>0.282910304251143i</v>
      </c>
      <c r="T2552" t="str">
        <f t="shared" si="1313"/>
        <v>0.161627589415927-0.085110617221304i</v>
      </c>
      <c r="U2552" t="str">
        <f t="shared" si="1314"/>
        <v>0.0000499999999999998-0.000390200409659447i</v>
      </c>
      <c r="V2552" t="str">
        <f t="shared" si="1315"/>
        <v>3.33333333333333E-06-0.000429220450625392i</v>
      </c>
      <c r="W2552" t="str">
        <f t="shared" si="1316"/>
        <v>0.0000144268013015051-0.000205126286809312i</v>
      </c>
      <c r="X2552" t="str">
        <f t="shared" si="1317"/>
        <v>0.0000152169935449571-0.000205011460026345i</v>
      </c>
      <c r="Y2552" t="str">
        <f t="shared" si="1318"/>
        <v>0.009+0.388300851983698i</v>
      </c>
      <c r="Z2552" t="str">
        <f t="shared" si="1319"/>
        <v>-0.00737876102874597-0.000720335062261522i</v>
      </c>
      <c r="AA2552" t="str">
        <f t="shared" si="1320"/>
        <v>0.837513778202764-36.0541087291064i</v>
      </c>
      <c r="AB2552" t="str">
        <f t="shared" si="1321"/>
        <v>1.11650119175865-0.587932455729219i</v>
      </c>
      <c r="AC2552" t="str">
        <f t="shared" si="1322"/>
        <v>0.761964529202199-0.596490079056111i</v>
      </c>
      <c r="AD2552" t="str">
        <f t="shared" si="1323"/>
        <v>1.28304416148795+0.232806975640903i</v>
      </c>
      <c r="AE2552" t="str">
        <f t="shared" si="1324"/>
        <v>-0.00929957722965413-0.00264204873502901i</v>
      </c>
      <c r="AF2552" t="str">
        <f t="shared" si="1325"/>
        <v>-15.0478955250743-0.573365746162031i</v>
      </c>
      <c r="AG2552" t="str">
        <f t="shared" si="1326"/>
        <v>1.0342749389369-0.16675180544303i</v>
      </c>
      <c r="AH2552" t="str">
        <f t="shared" si="1327"/>
        <v>0.123595582240499+0.0635219092952781i</v>
      </c>
      <c r="AI2552">
        <f t="shared" si="1328"/>
        <v>-17.141974646429201</v>
      </c>
      <c r="AJ2552">
        <f t="shared" si="1329"/>
        <v>27.200883061584225</v>
      </c>
      <c r="AK2552"/>
      <c r="AL2552"/>
      <c r="AM2552"/>
      <c r="AN2552"/>
    </row>
    <row r="2553" spans="1:40" x14ac:dyDescent="0.25">
      <c r="A2553"/>
      <c r="B2553">
        <f t="shared" si="1330"/>
        <v>619000</v>
      </c>
      <c r="C2553" s="186" t="str">
        <f t="shared" si="1298"/>
        <v>-1.99462583025689E-07+0.00395641766520706i</v>
      </c>
      <c r="D2553" s="158" t="str">
        <f t="shared" si="1299"/>
        <v>-5.9570074862191+0.0303325354332541i</v>
      </c>
      <c r="E2553" t="str">
        <f t="shared" si="1300"/>
        <v>2870</v>
      </c>
      <c r="F2553" t="str">
        <f t="shared" si="1301"/>
        <v>0.777000777000777</v>
      </c>
      <c r="G2553" t="str">
        <f t="shared" si="1296"/>
        <v>0.777000777000777</v>
      </c>
      <c r="H2553" t="str">
        <f t="shared" si="1302"/>
        <v>9.09102675402095+0.602781911690866i</v>
      </c>
      <c r="I2553" t="str">
        <f t="shared" si="1303"/>
        <v>2430.8073157151i</v>
      </c>
      <c r="J2553" t="str">
        <f t="shared" si="1297"/>
        <v>-5053.17187295883+525.727227659452i</v>
      </c>
      <c r="K2553" t="str">
        <f t="shared" si="1304"/>
        <v>0.0495116347522338-0.475894697765708i</v>
      </c>
      <c r="L2553" t="str">
        <f t="shared" si="1305"/>
        <v>0.00365732999837156-0.0294669595436581i</v>
      </c>
      <c r="M2553" t="str">
        <f t="shared" si="1306"/>
        <v>0.0531689647506054-0.505361657309366i</v>
      </c>
      <c r="N2553" t="str">
        <f t="shared" si="1307"/>
        <v>-2.74520911619654i</v>
      </c>
      <c r="O2553" t="str">
        <f t="shared" si="1308"/>
        <v>-0.922463284625856-0.386084820366298i</v>
      </c>
      <c r="P2553" t="str">
        <f t="shared" si="1309"/>
        <v>1.92246328462586+0.386084820366298i</v>
      </c>
      <c r="Q2553" t="str">
        <f t="shared" si="1310"/>
        <v>-1.92246328462586+2.35912429583024i</v>
      </c>
      <c r="R2553" t="str">
        <f t="shared" si="1311"/>
        <v>-0.300717309692382-0.569849286901469i</v>
      </c>
      <c r="S2553" t="str">
        <f t="shared" si="1312"/>
        <v>0.28336808791498i</v>
      </c>
      <c r="T2553" t="str">
        <f t="shared" si="1313"/>
        <v>0.161477102828984-0.0852136890504672i</v>
      </c>
      <c r="U2553" t="str">
        <f t="shared" si="1314"/>
        <v>0.0000499999999999998-0.000389570037430595i</v>
      </c>
      <c r="V2553" t="str">
        <f t="shared" si="1315"/>
        <v>3.33333333333333E-06-0.000428527041173654i</v>
      </c>
      <c r="W2553" t="str">
        <f t="shared" si="1316"/>
        <v>0.0000144266468891645-0.000204797272050701i</v>
      </c>
      <c r="X2553" t="str">
        <f t="shared" si="1317"/>
        <v>0.0000152142938200111-0.000204682640483106i</v>
      </c>
      <c r="Y2553" t="str">
        <f t="shared" si="1318"/>
        <v>0.009+0.388929170514416i</v>
      </c>
      <c r="Z2553" t="str">
        <f t="shared" si="1319"/>
        <v>-0.00735502758965899-0.0007185224292545i</v>
      </c>
      <c r="AA2553" t="str">
        <f t="shared" si="1320"/>
        <v>0.834808310248373-35.9958645793541i</v>
      </c>
      <c r="AB2553" t="str">
        <f t="shared" si="1321"/>
        <v>1.115461651082-0.588644461770473i</v>
      </c>
      <c r="AC2553" t="str">
        <f t="shared" si="1322"/>
        <v>0.761829600440725-0.595009165294355i</v>
      </c>
      <c r="AD2553" t="str">
        <f t="shared" si="1323"/>
        <v>1.28426214842356+0.230370790371806i</v>
      </c>
      <c r="AE2553" t="str">
        <f t="shared" si="1324"/>
        <v>-0.00928025695408279-0.00261715467772108i</v>
      </c>
      <c r="AF2553" t="str">
        <f t="shared" si="1325"/>
        <v>-15.04803424024-0.572449376257612i</v>
      </c>
      <c r="AG2553" t="str">
        <f t="shared" si="1326"/>
        <v>1.03389952072404-0.16664963556227i</v>
      </c>
      <c r="AH2553" t="str">
        <f t="shared" si="1327"/>
        <v>0.123446434152999+0.063127811225387i</v>
      </c>
      <c r="AI2553">
        <f t="shared" si="1328"/>
        <v>-17.161530194546874</v>
      </c>
      <c r="AJ2553">
        <f t="shared" si="1329"/>
        <v>27.08421082994715</v>
      </c>
      <c r="AK2553"/>
      <c r="AL2553"/>
      <c r="AM2553"/>
      <c r="AN2553"/>
    </row>
    <row r="2554" spans="1:40" x14ac:dyDescent="0.25">
      <c r="A2554"/>
      <c r="B2554">
        <f t="shared" si="1330"/>
        <v>620000</v>
      </c>
      <c r="C2554" s="186" t="str">
        <f t="shared" si="1298"/>
        <v>-1.98819674233435E-07+0.00395003634642457i</v>
      </c>
      <c r="D2554" s="158" t="str">
        <f t="shared" si="1299"/>
        <v>-5.95700748129013+0.030283611989255i</v>
      </c>
      <c r="E2554" t="str">
        <f t="shared" si="1300"/>
        <v>2870</v>
      </c>
      <c r="F2554" t="str">
        <f t="shared" si="1301"/>
        <v>0.777000777000777</v>
      </c>
      <c r="G2554" t="str">
        <f t="shared" si="1296"/>
        <v>0.777000777000777</v>
      </c>
      <c r="H2554" t="str">
        <f t="shared" si="1302"/>
        <v>9.09116480798216+0.601819526873396i</v>
      </c>
      <c r="I2554" t="str">
        <f t="shared" si="1303"/>
        <v>2434.73430653209i</v>
      </c>
      <c r="J2554" t="str">
        <f t="shared" si="1297"/>
        <v>-5069.5151828223+526.576544666979i</v>
      </c>
      <c r="K2554" t="str">
        <f t="shared" si="1304"/>
        <v>0.0493536897485312-0.475143228543749i</v>
      </c>
      <c r="L2554" t="str">
        <f t="shared" si="1305"/>
        <v>0.00364571994872217-0.029420870861776i</v>
      </c>
      <c r="M2554" t="str">
        <f t="shared" si="1306"/>
        <v>0.0529994096972534-0.504564099405525i</v>
      </c>
      <c r="N2554" t="str">
        <f t="shared" si="1307"/>
        <v>-2.74964402591576i</v>
      </c>
      <c r="O2554" t="str">
        <f t="shared" si="1308"/>
        <v>-0.924166458650532-0.381989995556605i</v>
      </c>
      <c r="P2554" t="str">
        <f t="shared" si="1309"/>
        <v>1.92416645865053+0.381989995556605i</v>
      </c>
      <c r="Q2554" t="str">
        <f t="shared" si="1310"/>
        <v>-1.92416645865053+2.36765403035916i</v>
      </c>
      <c r="R2554" t="str">
        <f t="shared" si="1311"/>
        <v>-0.300594718242877-0.568399000404604i</v>
      </c>
      <c r="S2554" t="str">
        <f t="shared" si="1312"/>
        <v>0.283825871578817i</v>
      </c>
      <c r="T2554" t="str">
        <f t="shared" si="1313"/>
        <v>0.161326341694365-0.0853165578972735i</v>
      </c>
      <c r="U2554" t="str">
        <f t="shared" si="1314"/>
        <v>0.0000499999999999998-0.000388941698660545i</v>
      </c>
      <c r="V2554" t="str">
        <f t="shared" si="1315"/>
        <v>3.33333333333333E-06-0.0004278358685266i</v>
      </c>
      <c r="W2554" t="str">
        <f t="shared" si="1316"/>
        <v>0.0000144264922313974-0.000204469322388627i</v>
      </c>
      <c r="X2554" t="str">
        <f t="shared" si="1317"/>
        <v>0.0000152116061557406-0.000204354885359209i</v>
      </c>
      <c r="Y2554" t="str">
        <f t="shared" si="1318"/>
        <v>0.009+0.389557489045134i</v>
      </c>
      <c r="Z2554" t="str">
        <f t="shared" si="1319"/>
        <v>-0.00733140887658763-0.000716718742167722i</v>
      </c>
      <c r="AA2554" t="str">
        <f t="shared" si="1320"/>
        <v>0.832115933108894-35.9378083060202i</v>
      </c>
      <c r="AB2554" t="str">
        <f t="shared" si="1321"/>
        <v>1.11442021386772-0.589355065637481i</v>
      </c>
      <c r="AC2554" t="str">
        <f t="shared" si="1322"/>
        <v>0.761696205566216-0.593531902150351i</v>
      </c>
      <c r="AD2554" t="str">
        <f t="shared" si="1323"/>
        <v>1.28546972774305+0.227928438868205i</v>
      </c>
      <c r="AE2554" t="str">
        <f t="shared" si="1324"/>
        <v>-0.00926094358855019-0.0025923568263078i</v>
      </c>
      <c r="AF2554" t="str">
        <f t="shared" si="1325"/>
        <v>-15.0481722892723-0.571535914884141i</v>
      </c>
      <c r="AG2554" t="str">
        <f t="shared" si="1326"/>
        <v>1.03352448835558-0.166546432419096i</v>
      </c>
      <c r="AH2554" t="str">
        <f t="shared" si="1327"/>
        <v>0.123296940574729+0.062734710532303i</v>
      </c>
      <c r="AI2554">
        <f t="shared" si="1328"/>
        <v>-17.18108454434169</v>
      </c>
      <c r="AJ2554">
        <f t="shared" si="1329"/>
        <v>26.967445006718712</v>
      </c>
      <c r="AK2554"/>
      <c r="AL2554"/>
      <c r="AM2554"/>
      <c r="AN2554"/>
    </row>
    <row r="2555" spans="1:40" x14ac:dyDescent="0.25">
      <c r="A2555"/>
      <c r="B2555">
        <f t="shared" si="1330"/>
        <v>621000</v>
      </c>
      <c r="C2555" s="186" t="str">
        <f t="shared" si="1298"/>
        <v>-1.98179868779397E-07+0.00394367557939324i</v>
      </c>
      <c r="D2555" s="158" t="str">
        <f t="shared" si="1299"/>
        <v>-5.95700747638496+0.0302348461086815i</v>
      </c>
      <c r="E2555" t="str">
        <f t="shared" si="1300"/>
        <v>2870</v>
      </c>
      <c r="F2555" t="str">
        <f t="shared" si="1301"/>
        <v>0.777000777000777</v>
      </c>
      <c r="G2555" t="str">
        <f t="shared" si="1296"/>
        <v>0.777000777000777</v>
      </c>
      <c r="H2555" t="str">
        <f t="shared" si="1302"/>
        <v>9.09130220003723+0.600860194402073i</v>
      </c>
      <c r="I2555" t="str">
        <f t="shared" si="1303"/>
        <v>2438.66129734908i</v>
      </c>
      <c r="J2555" t="str">
        <f t="shared" si="1297"/>
        <v>-5085.88487413833+527.425861674506i</v>
      </c>
      <c r="K2555" t="str">
        <f t="shared" si="1304"/>
        <v>0.0491964967206562-0.474394102969858i</v>
      </c>
      <c r="L2555" t="str">
        <f t="shared" si="1305"/>
        <v>0.00363416481374008-0.0293749238197976i</v>
      </c>
      <c r="M2555" t="str">
        <f t="shared" si="1306"/>
        <v>0.0528306615343963-0.503769026789656i</v>
      </c>
      <c r="N2555" t="str">
        <f t="shared" si="1307"/>
        <v>-2.75407893563498i</v>
      </c>
      <c r="O2555" t="str">
        <f t="shared" si="1308"/>
        <v>-0.925851455807043-0.377887657617946i</v>
      </c>
      <c r="P2555" t="str">
        <f t="shared" si="1309"/>
        <v>1.92585145580704+0.377887657617946i</v>
      </c>
      <c r="Q2555" t="str">
        <f t="shared" si="1310"/>
        <v>-1.92585145580704+2.37619127801703i</v>
      </c>
      <c r="R2555" t="str">
        <f t="shared" si="1311"/>
        <v>-0.300471805321057-0.566952418588441i</v>
      </c>
      <c r="S2555" t="str">
        <f t="shared" si="1312"/>
        <v>0.284283655242654i</v>
      </c>
      <c r="T2555" t="str">
        <f t="shared" si="1313"/>
        <v>0.161175305904985-0.0854192231140292i</v>
      </c>
      <c r="U2555" t="str">
        <f t="shared" si="1314"/>
        <v>0.0000499999999999998-0.000388315383525826i</v>
      </c>
      <c r="V2555" t="str">
        <f t="shared" si="1315"/>
        <v>3.33333333333333E-06-0.00042714692187841i</v>
      </c>
      <c r="W2555" t="str">
        <f t="shared" si="1316"/>
        <v>0.000014426337328224-0.000204142432677385i</v>
      </c>
      <c r="X2555" t="str">
        <f t="shared" si="1317"/>
        <v>0.0000152089304729657-0.000204028189512522i</v>
      </c>
      <c r="Y2555" t="str">
        <f t="shared" si="1318"/>
        <v>0.009+0.390185807575852i</v>
      </c>
      <c r="Z2555" t="str">
        <f t="shared" si="1319"/>
        <v>-0.00730790415129449-0.000714923937800457i</v>
      </c>
      <c r="AA2555" t="str">
        <f t="shared" si="1320"/>
        <v>0.829436562447934-35.8799390015428i</v>
      </c>
      <c r="AB2555" t="str">
        <f t="shared" si="1321"/>
        <v>1.11337687937606-0.590064262856063i</v>
      </c>
      <c r="AC2555" t="str">
        <f t="shared" si="1322"/>
        <v>0.761564337632184-0.592058272327874i</v>
      </c>
      <c r="AD2555" t="str">
        <f t="shared" si="1323"/>
        <v>1.28666686789033+0.225479964755829i</v>
      </c>
      <c r="AE2555" t="str">
        <f t="shared" si="1324"/>
        <v>-0.00924163712089049-0.00256765491430239i</v>
      </c>
      <c r="AF2555" t="str">
        <f t="shared" si="1325"/>
        <v>-15.0483096764222-0.570625348293391i</v>
      </c>
      <c r="AG2555" t="str">
        <f t="shared" si="1326"/>
        <v>1.03314984565005-0.166442196818202i</v>
      </c>
      <c r="AH2555" t="str">
        <f t="shared" si="1327"/>
        <v>0.123147100823903+0.0623426049547693i</v>
      </c>
      <c r="AI2555">
        <f t="shared" si="1328"/>
        <v>-17.200637848555981</v>
      </c>
      <c r="AJ2555">
        <f t="shared" si="1329"/>
        <v>26.85058559031906</v>
      </c>
      <c r="AK2555"/>
      <c r="AL2555"/>
      <c r="AM2555"/>
      <c r="AN2555"/>
    </row>
    <row r="2556" spans="1:40" x14ac:dyDescent="0.25">
      <c r="A2556"/>
      <c r="B2556">
        <f t="shared" si="1330"/>
        <v>622000</v>
      </c>
      <c r="C2556" s="186" t="str">
        <f t="shared" si="1298"/>
        <v>-1.97543146722468E-07+0.00393733526498886i</v>
      </c>
      <c r="D2556" s="158" t="str">
        <f t="shared" si="1299"/>
        <v>-5.95700747150342+0.0301862370315813i</v>
      </c>
      <c r="E2556" t="str">
        <f t="shared" si="1300"/>
        <v>2870</v>
      </c>
      <c r="F2556" t="str">
        <f t="shared" si="1301"/>
        <v>0.777000777000777</v>
      </c>
      <c r="G2556" t="str">
        <f t="shared" si="1296"/>
        <v>0.777000777000777</v>
      </c>
      <c r="H2556" t="str">
        <f t="shared" si="1302"/>
        <v>9.09143893440366+0.599903899854746i</v>
      </c>
      <c r="I2556" t="str">
        <f t="shared" si="1303"/>
        <v>2442.58828816606i</v>
      </c>
      <c r="J2556" t="str">
        <f t="shared" si="1297"/>
        <v>-5102.28094690693+528.275178682034i</v>
      </c>
      <c r="K2556" t="str">
        <f t="shared" si="1304"/>
        <v>0.0490400509191807-0.473647310222926i</v>
      </c>
      <c r="L2556" t="str">
        <f t="shared" si="1305"/>
        <v>0.00362266424943056-0.0293291177770619i</v>
      </c>
      <c r="M2556" t="str">
        <f t="shared" si="1306"/>
        <v>0.0526627151686113-0.502976427999988i</v>
      </c>
      <c r="N2556" t="str">
        <f t="shared" si="1307"/>
        <v>-2.7585138453542i</v>
      </c>
      <c r="O2556" t="str">
        <f t="shared" si="1308"/>
        <v>-0.927518242954207-0.373777887236713i</v>
      </c>
      <c r="P2556" t="str">
        <f t="shared" si="1309"/>
        <v>1.92751824295421+0.373777887236713i</v>
      </c>
      <c r="Q2556" t="str">
        <f t="shared" si="1310"/>
        <v>-1.92751824295421+2.38473595811749i</v>
      </c>
      <c r="R2556" t="str">
        <f t="shared" si="1311"/>
        <v>-0.300348570195714-0.565509523209997i</v>
      </c>
      <c r="S2556" t="str">
        <f t="shared" si="1312"/>
        <v>0.284741438906491i</v>
      </c>
      <c r="T2556" t="str">
        <f t="shared" si="1313"/>
        <v>0.161023995354138-0.0855216840510348i</v>
      </c>
      <c r="U2556" t="str">
        <f t="shared" si="1314"/>
        <v>0.00005-0.000387691082266139i</v>
      </c>
      <c r="V2556" t="str">
        <f t="shared" si="1315"/>
        <v>3.33333333333333E-06-0.000426460190492753i</v>
      </c>
      <c r="W2556" t="str">
        <f t="shared" si="1316"/>
        <v>0.0000144261821796644-0.000203816597804362i</v>
      </c>
      <c r="X2556" t="str">
        <f t="shared" si="1317"/>
        <v>0.0000152062666931425-0.000203702547833984i</v>
      </c>
      <c r="Y2556" t="str">
        <f t="shared" si="1318"/>
        <v>0.009+0.39081412610657i</v>
      </c>
      <c r="Z2556" t="str">
        <f t="shared" si="1319"/>
        <v>-0.00728451268147056-0.000713137953518813i</v>
      </c>
      <c r="AA2556" t="str">
        <f t="shared" si="1320"/>
        <v>0.826770114607288-35.8222557641952i</v>
      </c>
      <c r="AB2556" t="str">
        <f t="shared" si="1321"/>
        <v>1.11233164686992-0.590772048938184i</v>
      </c>
      <c r="AC2556" t="str">
        <f t="shared" si="1322"/>
        <v>0.761433989754981-0.590588258636785i</v>
      </c>
      <c r="AD2556" t="str">
        <f t="shared" si="1323"/>
        <v>1.28785353748491+0.223025411827097i</v>
      </c>
      <c r="AE2556" t="str">
        <f t="shared" si="1324"/>
        <v>-0.00922233753991246-0.00254304867689863i</v>
      </c>
      <c r="AF2556" t="str">
        <f t="shared" si="1325"/>
        <v>-15.0484464059071-0.569717662823165i</v>
      </c>
      <c r="AG2556" t="str">
        <f t="shared" si="1326"/>
        <v>1.03277559642343-0.166336929581947i</v>
      </c>
      <c r="AH2556" t="str">
        <f t="shared" si="1327"/>
        <v>0.122996914229633+0.0619514922636751i</v>
      </c>
      <c r="AI2556">
        <f t="shared" si="1328"/>
        <v>-17.220190259773581</v>
      </c>
      <c r="AJ2556">
        <f t="shared" si="1329"/>
        <v>26.733632580005604</v>
      </c>
      <c r="AK2556"/>
      <c r="AL2556"/>
      <c r="AM2556"/>
      <c r="AN2556"/>
    </row>
    <row r="2557" spans="1:40" x14ac:dyDescent="0.25">
      <c r="A2557"/>
      <c r="B2557">
        <f t="shared" si="1330"/>
        <v>623000</v>
      </c>
      <c r="C2557" s="186" t="str">
        <f t="shared" si="1298"/>
        <v>-1.96909488281454E-07+0.00393101530472367i</v>
      </c>
      <c r="D2557" s="158" t="str">
        <f t="shared" si="1299"/>
        <v>-5.95700746664537+0.0301377840028815i</v>
      </c>
      <c r="E2557" t="str">
        <f t="shared" si="1300"/>
        <v>2870</v>
      </c>
      <c r="F2557" t="str">
        <f t="shared" si="1301"/>
        <v>0.777000777000777</v>
      </c>
      <c r="G2557" t="str">
        <f t="shared" si="1296"/>
        <v>0.777000777000777</v>
      </c>
      <c r="H2557" t="str">
        <f t="shared" si="1302"/>
        <v>9.09157501526546+0.598950628899465i</v>
      </c>
      <c r="I2557" t="str">
        <f t="shared" si="1303"/>
        <v>2446.51527898305i</v>
      </c>
      <c r="J2557" t="str">
        <f t="shared" si="1297"/>
        <v>-5118.70340112808+529.124495689561i</v>
      </c>
      <c r="K2557" t="str">
        <f t="shared" si="1304"/>
        <v>0.0488843476319828-0.472902839547549i</v>
      </c>
      <c r="L2557" t="str">
        <f t="shared" si="1305"/>
        <v>0.00361121791447411-0.0292834520966909i</v>
      </c>
      <c r="M2557" t="str">
        <f t="shared" si="1306"/>
        <v>0.0524955655464569-0.50218629164424i</v>
      </c>
      <c r="N2557" t="str">
        <f t="shared" si="1307"/>
        <v>-2.76294875507342i</v>
      </c>
      <c r="O2557" t="str">
        <f t="shared" si="1308"/>
        <v>-0.929166787308999-0.36966076524548i</v>
      </c>
      <c r="P2557" t="str">
        <f t="shared" si="1309"/>
        <v>1.929166787309+0.36966076524548i</v>
      </c>
      <c r="Q2557" t="str">
        <f t="shared" si="1310"/>
        <v>-1.929166787309+2.39328798982794i</v>
      </c>
      <c r="R2557" t="str">
        <f t="shared" si="1311"/>
        <v>-0.300225012133303-0.56407029614478i</v>
      </c>
      <c r="S2557" t="str">
        <f t="shared" si="1312"/>
        <v>0.285199222570328i</v>
      </c>
      <c r="T2557" t="str">
        <f t="shared" si="1313"/>
        <v>0.160872409935506-0.0856239400565853i</v>
      </c>
      <c r="U2557" t="str">
        <f t="shared" si="1314"/>
        <v>0.00005-0.00038706878518385i</v>
      </c>
      <c r="V2557" t="str">
        <f t="shared" si="1315"/>
        <v>3.33333333333333E-06-0.000425775663702235i</v>
      </c>
      <c r="W2557" t="str">
        <f t="shared" si="1316"/>
        <v>0.0000144260267857395-0.000203491812689767i</v>
      </c>
      <c r="X2557" t="str">
        <f t="shared" si="1317"/>
        <v>0.0000152036147383577-0.000203377955247329i</v>
      </c>
      <c r="Y2557" t="str">
        <f t="shared" si="1318"/>
        <v>0.009+0.391442444637288i</v>
      </c>
      <c r="Z2557" t="str">
        <f t="shared" si="1319"/>
        <v>-0.00726123374067778-0.000711360727249689i</v>
      </c>
      <c r="AA2557" t="str">
        <f t="shared" si="1320"/>
        <v>0.824116506600431-35.7647576980406i</v>
      </c>
      <c r="AB2557" t="str">
        <f t="shared" si="1321"/>
        <v>1.11128451561487-0.591478419381957i</v>
      </c>
      <c r="AC2557" t="str">
        <f t="shared" si="1322"/>
        <v>0.761305155113201-0.589121843992277i</v>
      </c>
      <c r="AD2557" t="str">
        <f t="shared" si="1323"/>
        <v>1.28902970532282+0.220564824040471i</v>
      </c>
      <c r="AE2557" t="str">
        <f t="shared" si="1324"/>
        <v>-0.00920304483539088-0.00251853785095422i</v>
      </c>
      <c r="AF2557" t="str">
        <f t="shared" si="1325"/>
        <v>-15.0485824819108-0.568812844896584i</v>
      </c>
      <c r="AG2557" t="str">
        <f t="shared" si="1326"/>
        <v>1.03240174448915-0.166230631550332i</v>
      </c>
      <c r="AH2557" t="str">
        <f t="shared" si="1327"/>
        <v>0.122846380131945+0.0615613702618088i</v>
      </c>
      <c r="AI2557">
        <f t="shared" si="1328"/>
        <v>-17.239741930423477</v>
      </c>
      <c r="AJ2557">
        <f t="shared" si="1329"/>
        <v>26.616585975878838</v>
      </c>
      <c r="AK2557"/>
      <c r="AL2557"/>
      <c r="AM2557"/>
      <c r="AN2557"/>
    </row>
    <row r="2558" spans="1:40" x14ac:dyDescent="0.25">
      <c r="A2558"/>
      <c r="B2558">
        <f t="shared" si="1330"/>
        <v>624000</v>
      </c>
      <c r="C2558" s="186" t="str">
        <f t="shared" si="1298"/>
        <v>-1.96278873833536E-07+0.00392471560074123i</v>
      </c>
      <c r="D2558" s="158" t="str">
        <f t="shared" si="1299"/>
        <v>-5.95700746181066+0.0300894862723494i</v>
      </c>
      <c r="E2558" t="str">
        <f t="shared" si="1300"/>
        <v>2870</v>
      </c>
      <c r="F2558" t="str">
        <f t="shared" si="1301"/>
        <v>0.777000777000777</v>
      </c>
      <c r="G2558" t="str">
        <f t="shared" si="1296"/>
        <v>0.777000777000777</v>
      </c>
      <c r="H2558" t="str">
        <f t="shared" si="1302"/>
        <v>9.09171044677348+0.598000367293823i</v>
      </c>
      <c r="I2558" t="str">
        <f t="shared" si="1303"/>
        <v>2450.44226980004i</v>
      </c>
      <c r="J2558" t="str">
        <f t="shared" si="1297"/>
        <v>-5135.15223680181+529.973812697089i</v>
      </c>
      <c r="K2558" t="str">
        <f t="shared" si="1304"/>
        <v>0.0487293821838958-0.472160680253508i</v>
      </c>
      <c r="L2558" t="str">
        <f t="shared" si="1305"/>
        <v>0.00359982547020164-0.0292379261455633i</v>
      </c>
      <c r="M2558" t="str">
        <f t="shared" si="1306"/>
        <v>0.0523292076540974-0.501398606399071i</v>
      </c>
      <c r="N2558" t="str">
        <f t="shared" si="1307"/>
        <v>-2.76738366479264i</v>
      </c>
      <c r="O2558" t="str">
        <f t="shared" si="1308"/>
        <v>-0.930797056447203-0.365536372621416i</v>
      </c>
      <c r="P2558" t="str">
        <f t="shared" si="1309"/>
        <v>1.9307970564472+0.365536372621416i</v>
      </c>
      <c r="Q2558" t="str">
        <f t="shared" si="1310"/>
        <v>-1.9307970564472+2.40184729217122i</v>
      </c>
      <c r="R2558" t="str">
        <f t="shared" si="1311"/>
        <v>-0.300101130397923-0.562634719385847i</v>
      </c>
      <c r="S2558" t="str">
        <f t="shared" si="1312"/>
        <v>0.285657006234165i</v>
      </c>
      <c r="T2558" t="str">
        <f t="shared" si="1313"/>
        <v>0.160720549543161-0.0857259904769595i</v>
      </c>
      <c r="U2558" t="str">
        <f t="shared" si="1314"/>
        <v>0.00005-0.000386448482643491i</v>
      </c>
      <c r="V2558" t="str">
        <f t="shared" si="1315"/>
        <v>3.33333333333333E-06-0.00042509333090784i</v>
      </c>
      <c r="W2558" t="str">
        <f t="shared" si="1316"/>
        <v>0.0000144258711464693-0.000203168072286377i</v>
      </c>
      <c r="X2558" t="str">
        <f t="shared" si="1317"/>
        <v>0.0000152009745313213-0.000203054406708834i</v>
      </c>
      <c r="Y2558" t="str">
        <f t="shared" si="1318"/>
        <v>0.009+0.392070763168006i</v>
      </c>
      <c r="Z2558" t="str">
        <f t="shared" si="1319"/>
        <v>-0.00723806660829314-0.000709592197474702i</v>
      </c>
      <c r="AA2558" t="str">
        <f t="shared" si="1320"/>
        <v>0.821475656106041-35.7074439128844i</v>
      </c>
      <c r="AB2558" t="str">
        <f t="shared" si="1321"/>
        <v>1.11023548487917-0.592183369671564i</v>
      </c>
      <c r="AC2558" t="str">
        <f t="shared" si="1322"/>
        <v>0.761177826947162-0.587659011414059i</v>
      </c>
      <c r="AD2558" t="str">
        <f t="shared" si="1323"/>
        <v>1.2901953403775+0.218098245519739i</v>
      </c>
      <c r="AE2558" t="str">
        <f t="shared" si="1324"/>
        <v>-0.00918375899805805-0.00249412217497383i</v>
      </c>
      <c r="AF2558" t="str">
        <f t="shared" si="1325"/>
        <v>-15.0487179085841-0.567910881021474i</v>
      </c>
      <c r="AG2558" t="str">
        <f t="shared" si="1326"/>
        <v>1.03202829365795-0.166123303580975i</v>
      </c>
      <c r="AH2558" t="str">
        <f t="shared" si="1327"/>
        <v>0.122695497881831+0.0611722367836241i</v>
      </c>
      <c r="AI2558">
        <f t="shared" si="1328"/>
        <v>-17.259293012781182</v>
      </c>
      <c r="AJ2558">
        <f t="shared" si="1329"/>
        <v>26.499445778885644</v>
      </c>
      <c r="AK2558"/>
      <c r="AL2558"/>
      <c r="AM2558"/>
      <c r="AN2558"/>
    </row>
    <row r="2559" spans="1:40" x14ac:dyDescent="0.25">
      <c r="A2559"/>
      <c r="B2559">
        <f t="shared" si="1330"/>
        <v>625000</v>
      </c>
      <c r="C2559" s="186" t="str">
        <f t="shared" si="1298"/>
        <v>-1.9565128391275E-07+0.00391843605581137i</v>
      </c>
      <c r="D2559" s="158" t="str">
        <f t="shared" si="1299"/>
        <v>-5.95700745699914+0.0300413430945538i</v>
      </c>
      <c r="E2559" t="str">
        <f t="shared" si="1300"/>
        <v>2870</v>
      </c>
      <c r="F2559" t="str">
        <f t="shared" si="1301"/>
        <v>0.777000777000777</v>
      </c>
      <c r="G2559" t="str">
        <f t="shared" si="1296"/>
        <v>0.777000777000777</v>
      </c>
      <c r="H2559" t="str">
        <f t="shared" si="1302"/>
        <v>9.09184523304574+0.597053100884223i</v>
      </c>
      <c r="I2559" t="str">
        <f t="shared" si="1303"/>
        <v>2454.36926061703i</v>
      </c>
      <c r="J2559" t="str">
        <f t="shared" si="1297"/>
        <v>-5151.6274539281+530.823129704616i</v>
      </c>
      <c r="K2559" t="str">
        <f t="shared" si="1304"/>
        <v>0.0485751499363633-0.471420821715311i</v>
      </c>
      <c r="L2559" t="str">
        <f t="shared" si="1305"/>
        <v>0.00358848658056993-0.0291925392942865i</v>
      </c>
      <c r="M2559" t="str">
        <f t="shared" si="1306"/>
        <v>0.0521636365169332-0.500613361009598i</v>
      </c>
      <c r="N2559" t="str">
        <f t="shared" si="1307"/>
        <v>-2.77181857451186i</v>
      </c>
      <c r="O2559" t="str">
        <f t="shared" si="1308"/>
        <v>-0.932409018304046-0.361404790484693i</v>
      </c>
      <c r="P2559" t="str">
        <f t="shared" si="1309"/>
        <v>1.93240901830405+0.361404790484693i</v>
      </c>
      <c r="Q2559" t="str">
        <f t="shared" si="1310"/>
        <v>-1.93240901830405+2.41041378402717i</v>
      </c>
      <c r="R2559" t="str">
        <f t="shared" si="1311"/>
        <v>-0.299976924251319-0.561202775042894i</v>
      </c>
      <c r="S2559" t="str">
        <f t="shared" si="1312"/>
        <v>0.286114789898002i</v>
      </c>
      <c r="T2559" t="str">
        <f t="shared" si="1313"/>
        <v>0.160568414071573-0.085827834656415i</v>
      </c>
      <c r="U2559" t="str">
        <f t="shared" si="1314"/>
        <v>0.00005-0.000385830165071261i</v>
      </c>
      <c r="V2559" t="str">
        <f t="shared" si="1315"/>
        <v>3.33333333333333E-06-0.000424413181578389i</v>
      </c>
      <c r="W2559" t="str">
        <f t="shared" si="1316"/>
        <v>0.0000144257152618746-0.000202845371579265i</v>
      </c>
      <c r="X2559" t="str">
        <f t="shared" si="1317"/>
        <v>0.0000151983459953619-0.000202731897207048i</v>
      </c>
      <c r="Y2559" t="str">
        <f t="shared" si="1318"/>
        <v>0.009+0.392699081698724i</v>
      </c>
      <c r="Z2559" t="str">
        <f t="shared" si="1319"/>
        <v>-0.00721501056945232-0.000707832303224284i</v>
      </c>
      <c r="AA2559" t="str">
        <f t="shared" si="1320"/>
        <v>0.818847481461603-35.6503135242289i</v>
      </c>
      <c r="AB2559" t="str">
        <f t="shared" si="1321"/>
        <v>1.10918455393384-0.592886895277227i</v>
      </c>
      <c r="AC2559" t="str">
        <f t="shared" si="1322"/>
        <v>0.761051998558323-0.586199744025646i</v>
      </c>
      <c r="AD2559" t="str">
        <f t="shared" si="1323"/>
        <v>1.29135041180074+0.215625720553445i</v>
      </c>
      <c r="AE2559" t="str">
        <f t="shared" si="1324"/>
        <v>-0.00916448001959521-0.00246980138909342i</v>
      </c>
      <c r="AF2559" t="str">
        <f t="shared" si="1325"/>
        <v>-15.0488526900449-0.567011757789669i</v>
      </c>
      <c r="AG2559" t="str">
        <f t="shared" si="1326"/>
        <v>1.0316552477379-0.166014946549092i</v>
      </c>
      <c r="AH2559" t="str">
        <f t="shared" si="1327"/>
        <v>0.122544266841256+0.0607840896950048i</v>
      </c>
      <c r="AI2559">
        <f t="shared" si="1328"/>
        <v>-17.278843658972665</v>
      </c>
      <c r="AJ2559">
        <f t="shared" si="1329"/>
        <v>26.382211990830076</v>
      </c>
      <c r="AK2559"/>
      <c r="AL2559"/>
      <c r="AM2559"/>
      <c r="AN2559"/>
    </row>
    <row r="2560" spans="1:40" x14ac:dyDescent="0.25">
      <c r="A2560"/>
      <c r="B2560">
        <f t="shared" si="1330"/>
        <v>626000</v>
      </c>
      <c r="C2560" s="186" t="str">
        <f t="shared" si="1298"/>
        <v>-1.9502669920849E-07+0.00391217657332524i</v>
      </c>
      <c r="D2560" s="158" t="str">
        <f t="shared" si="1299"/>
        <v>-5.95700745221065+0.0299933537288269i</v>
      </c>
      <c r="E2560" t="str">
        <f t="shared" si="1300"/>
        <v>2870</v>
      </c>
      <c r="F2560" t="str">
        <f t="shared" si="1301"/>
        <v>0.777000777000777</v>
      </c>
      <c r="G2560" t="str">
        <f t="shared" si="1296"/>
        <v>0.777000777000777</v>
      </c>
      <c r="H2560" t="str">
        <f t="shared" si="1302"/>
        <v>9.09197937816768+0.596108815605222i</v>
      </c>
      <c r="I2560" t="str">
        <f t="shared" si="1303"/>
        <v>2458.29625143401i</v>
      </c>
      <c r="J2560" t="str">
        <f t="shared" si="1297"/>
        <v>-5168.12905250695+531.672446712144i</v>
      </c>
      <c r="K2560" t="str">
        <f t="shared" si="1304"/>
        <v>0.0484216462870964-0.47068325337169i</v>
      </c>
      <c r="L2560" t="str">
        <f t="shared" si="1305"/>
        <v>0.00357720091213743-0.0291472909171709i</v>
      </c>
      <c r="M2560" t="str">
        <f t="shared" si="1306"/>
        <v>0.0519988471992338-0.499830544288861i</v>
      </c>
      <c r="N2560" t="str">
        <f t="shared" si="1307"/>
        <v>-2.77625348423107i</v>
      </c>
      <c r="O2560" t="str">
        <f t="shared" si="1308"/>
        <v>-0.934002641174828-0.357266100096896i</v>
      </c>
      <c r="P2560" t="str">
        <f t="shared" si="1309"/>
        <v>1.93400264117483+0.357266100096896i</v>
      </c>
      <c r="Q2560" t="str">
        <f t="shared" si="1310"/>
        <v>-1.93400264117483+2.41898738413417i</v>
      </c>
      <c r="R2560" t="str">
        <f t="shared" si="1311"/>
        <v>-0.299852392952866-0.559774445341336i</v>
      </c>
      <c r="S2560" t="str">
        <f t="shared" si="1312"/>
        <v>0.286572573561839i</v>
      </c>
      <c r="T2560" t="str">
        <f t="shared" si="1313"/>
        <v>0.160416003415618-0.0859294719371786i</v>
      </c>
      <c r="U2560" t="str">
        <f t="shared" si="1314"/>
        <v>0.00005-0.000385213822954534i</v>
      </c>
      <c r="V2560" t="str">
        <f t="shared" si="1315"/>
        <v>3.33333333333333E-06-0.000423735205249988i</v>
      </c>
      <c r="W2560" t="str">
        <f t="shared" si="1316"/>
        <v>0.0000144255591319755-0.000202523705585551i</v>
      </c>
      <c r="X2560" t="str">
        <f t="shared" si="1317"/>
        <v>0.0000151957290544197-0.000202410421762541i</v>
      </c>
      <c r="Y2560" t="str">
        <f t="shared" si="1318"/>
        <v>0.009+0.393327400229442i</v>
      </c>
      <c r="Z2560" t="str">
        <f t="shared" si="1319"/>
        <v>-0.00719206491499507-0.000706080984071798i</v>
      </c>
      <c r="AA2560" t="str">
        <f t="shared" si="1320"/>
        <v>0.816231901657109-35.593365653228i</v>
      </c>
      <c r="AB2560" t="str">
        <f t="shared" si="1321"/>
        <v>1.10813172205269-0.59358899165514i</v>
      </c>
      <c r="AC2560" t="str">
        <f t="shared" si="1322"/>
        <v>0.760927663308777-0.584744025053572i</v>
      </c>
      <c r="AD2560" t="str">
        <f t="shared" si="1323"/>
        <v>1.29249488892358+0.213147293594173i</v>
      </c>
      <c r="AE2560" t="str">
        <f t="shared" si="1324"/>
        <v>-0.00914520789262451-0.00244557523506373i</v>
      </c>
      <c r="AF2560" t="str">
        <f t="shared" si="1325"/>
        <v>-15.0489868303783-0.566115461876395i</v>
      </c>
      <c r="AG2560" t="str">
        <f t="shared" si="1326"/>
        <v>1.03128261053426-0.165905561347479i</v>
      </c>
      <c r="AH2560" t="str">
        <f t="shared" si="1327"/>
        <v>0.122392686383207+0.0603969268930332i</v>
      </c>
      <c r="AI2560">
        <f t="shared" si="1328"/>
        <v>-17.298394020975898</v>
      </c>
      <c r="AJ2560">
        <f t="shared" si="1329"/>
        <v>26.264884614377088</v>
      </c>
      <c r="AK2560"/>
      <c r="AL2560"/>
      <c r="AM2560"/>
      <c r="AN2560"/>
    </row>
    <row r="2561" spans="1:40" x14ac:dyDescent="0.25">
      <c r="A2561"/>
      <c r="B2561">
        <f t="shared" si="1330"/>
        <v>627000</v>
      </c>
      <c r="C2561" s="186" t="str">
        <f t="shared" si="1298"/>
        <v>-1.94405100564018E-07+0.00390593705729027i</v>
      </c>
      <c r="D2561" s="158" t="str">
        <f t="shared" si="1299"/>
        <v>-5.95700744744507+0.0299455174392254i</v>
      </c>
      <c r="E2561" t="str">
        <f t="shared" si="1300"/>
        <v>2870</v>
      </c>
      <c r="F2561" t="str">
        <f t="shared" si="1301"/>
        <v>0.777000777000777</v>
      </c>
      <c r="G2561" t="str">
        <f t="shared" si="1296"/>
        <v>0.777000777000777</v>
      </c>
      <c r="H2561" t="str">
        <f t="shared" si="1302"/>
        <v>9.09211288619256+0.595167497478825i</v>
      </c>
      <c r="I2561" t="str">
        <f t="shared" si="1303"/>
        <v>2462.223242251i</v>
      </c>
      <c r="J2561" t="str">
        <f t="shared" si="1297"/>
        <v>-5184.65703253837+532.521763719671i</v>
      </c>
      <c r="K2561" t="str">
        <f t="shared" si="1304"/>
        <v>0.0482688666697354-0.469947964725138i</v>
      </c>
      <c r="L2561" t="str">
        <f t="shared" si="1305"/>
        <v>0.00356596813404019-0.0291021803922021i</v>
      </c>
      <c r="M2561" t="str">
        <f t="shared" si="1306"/>
        <v>0.0518348348037756-0.49905014511734i</v>
      </c>
      <c r="N2561" t="str">
        <f t="shared" si="1307"/>
        <v>-2.78068839395029i</v>
      </c>
      <c r="O2561" t="str">
        <f t="shared" si="1308"/>
        <v>-0.935577893715556-0.353120382859392i</v>
      </c>
      <c r="P2561" t="str">
        <f t="shared" si="1309"/>
        <v>1.93557789371556+0.353120382859392i</v>
      </c>
      <c r="Q2561" t="str">
        <f t="shared" si="1310"/>
        <v>-1.93557789371556+2.4275680110909i</v>
      </c>
      <c r="R2561" t="str">
        <f t="shared" si="1311"/>
        <v>-0.299727535759565-0.558349712621399i</v>
      </c>
      <c r="S2561" t="str">
        <f t="shared" si="1312"/>
        <v>0.287030357225674i</v>
      </c>
      <c r="T2561" t="str">
        <f t="shared" si="1313"/>
        <v>0.160263317470573-0.0860309016594389i</v>
      </c>
      <c r="U2561" t="str">
        <f t="shared" si="1314"/>
        <v>0.00005-0.000384599446841368i</v>
      </c>
      <c r="V2561" t="str">
        <f t="shared" si="1315"/>
        <v>3.33333333333333E-06-0.000423059391525506i</v>
      </c>
      <c r="W2561" t="str">
        <f t="shared" si="1316"/>
        <v>0.0000144254027567927-0.000202203069354144i</v>
      </c>
      <c r="X2561" t="str">
        <f t="shared" si="1317"/>
        <v>0.0000151931236330413-0.000202089975427648i</v>
      </c>
      <c r="Y2561" t="str">
        <f t="shared" si="1318"/>
        <v>0.009+0.39395571876016i</v>
      </c>
      <c r="Z2561" t="str">
        <f t="shared" si="1319"/>
        <v>-0.00716922894141041-0.000704338180127742i</v>
      </c>
      <c r="AA2561" t="str">
        <f t="shared" si="1320"/>
        <v>0.813628836328792-35.5365994266416i</v>
      </c>
      <c r="AB2561" t="str">
        <f t="shared" si="1321"/>
        <v>1.10707698851231-0.594289654247415i</v>
      </c>
      <c r="AC2561" t="str">
        <f t="shared" si="1322"/>
        <v>0.760804814620691-0.583291837826644i</v>
      </c>
      <c r="AD2561" t="str">
        <f t="shared" si="1323"/>
        <v>1.29362874125721+0.210663009257874i</v>
      </c>
      <c r="AE2561" t="str">
        <f t="shared" si="1324"/>
        <v>-0.0091259426107006-0.00242144345623421i</v>
      </c>
      <c r="AF2561" t="str">
        <f t="shared" si="1325"/>
        <v>-15.0491203336376-0.5652219800396i</v>
      </c>
      <c r="AG2561" t="str">
        <f t="shared" si="1326"/>
        <v>1.03091038584946-0.16579514888648i</v>
      </c>
      <c r="AH2561" t="str">
        <f t="shared" si="1327"/>
        <v>0.122240755891724+0.0600107463057551i</v>
      </c>
      <c r="AI2561">
        <f t="shared" si="1328"/>
        <v>-17.31794425062353</v>
      </c>
      <c r="AJ2561">
        <f t="shared" si="1329"/>
        <v>26.147463653057926</v>
      </c>
      <c r="AK2561"/>
      <c r="AL2561"/>
      <c r="AM2561"/>
      <c r="AN2561"/>
    </row>
    <row r="2562" spans="1:40" x14ac:dyDescent="0.25">
      <c r="A2562"/>
      <c r="B2562">
        <f t="shared" si="1330"/>
        <v>628000</v>
      </c>
      <c r="C2562" s="186" t="str">
        <f t="shared" si="1298"/>
        <v>-1.93786468974994E-07+0.00389971741232532i</v>
      </c>
      <c r="D2562" s="158" t="str">
        <f t="shared" si="1299"/>
        <v>-5.95700744270222+0.0298978334944941i</v>
      </c>
      <c r="E2562" t="str">
        <f t="shared" si="1300"/>
        <v>2870</v>
      </c>
      <c r="F2562" t="str">
        <f t="shared" si="1301"/>
        <v>0.777000777000777</v>
      </c>
      <c r="G2562" t="str">
        <f t="shared" si="1296"/>
        <v>0.777000777000777</v>
      </c>
      <c r="H2562" t="str">
        <f t="shared" si="1302"/>
        <v>9.09224576114166+0.594229132613834i</v>
      </c>
      <c r="I2562" t="str">
        <f t="shared" si="1303"/>
        <v>2466.15023306799i</v>
      </c>
      <c r="J2562" t="str">
        <f t="shared" si="1297"/>
        <v>-5201.21139402234+533.371080727199i</v>
      </c>
      <c r="K2562" t="str">
        <f t="shared" si="1304"/>
        <v>0.0481168065535149-0.469214945341427i</v>
      </c>
      <c r="L2562" t="str">
        <f t="shared" si="1305"/>
        <v>0.00355478791796815-0.0290572071010155i</v>
      </c>
      <c r="M2562" t="str">
        <f t="shared" si="1306"/>
        <v>0.051671594471483-0.498272152442442i</v>
      </c>
      <c r="N2562" t="str">
        <f t="shared" si="1307"/>
        <v>-2.78512330366951i</v>
      </c>
      <c r="O2562" t="str">
        <f t="shared" si="1308"/>
        <v>-0.937134744943543-0.348967720311781i</v>
      </c>
      <c r="P2562" t="str">
        <f t="shared" si="1309"/>
        <v>1.93713474494354+0.348967720311781i</v>
      </c>
      <c r="Q2562" t="str">
        <f t="shared" si="1310"/>
        <v>-1.93713474494354+2.43615558335773i</v>
      </c>
      <c r="R2562" t="str">
        <f t="shared" si="1311"/>
        <v>-0.299602351926044-0.556928559337242i</v>
      </c>
      <c r="S2562" t="str">
        <f t="shared" si="1312"/>
        <v>0.287488140889511i</v>
      </c>
      <c r="T2562" t="str">
        <f t="shared" si="1313"/>
        <v>0.160110356132137-0.0861321231613434i</v>
      </c>
      <c r="U2562" t="str">
        <f t="shared" si="1314"/>
        <v>0.0000500000000000002-0.00038398702734003i</v>
      </c>
      <c r="V2562" t="str">
        <f t="shared" si="1315"/>
        <v>3.33333333333333E-06-0.000422385730074032i</v>
      </c>
      <c r="W2562" t="str">
        <f t="shared" si="1316"/>
        <v>0.0000144252461363469-0.000201883457965485i</v>
      </c>
      <c r="X2562" t="str">
        <f t="shared" si="1317"/>
        <v>0.0000151905296563742-0.000201770553286215i</v>
      </c>
      <c r="Y2562" t="str">
        <f t="shared" si="1318"/>
        <v>0.009+0.394584037290878i</v>
      </c>
      <c r="Z2562" t="str">
        <f t="shared" si="1319"/>
        <v>-0.00714650195078284-0.000702603832034049i</v>
      </c>
      <c r="AA2562" t="str">
        <f t="shared" si="1320"/>
        <v>0.811038205752961-35.4800139767911i</v>
      </c>
      <c r="AB2562" t="str">
        <f t="shared" si="1321"/>
        <v>1.10602035259221-0.594988878482067i</v>
      </c>
      <c r="AC2562" t="str">
        <f t="shared" si="1322"/>
        <v>0.760683445975777-0.581843165775237i</v>
      </c>
      <c r="AD2562" t="str">
        <f t="shared" si="1323"/>
        <v>1.29475193849394+0.208172912323265i</v>
      </c>
      <c r="AE2562" t="str">
        <f t="shared" si="1324"/>
        <v>-0.00910668416830279-0.00239740579753772i</v>
      </c>
      <c r="AF2562" t="str">
        <f t="shared" si="1325"/>
        <v>-15.0492532038439-0.56433129911934i</v>
      </c>
      <c r="AG2562" t="str">
        <f t="shared" si="1326"/>
        <v>1.03053857748303-0.165683710093982i</v>
      </c>
      <c r="AH2562" t="str">
        <f t="shared" si="1327"/>
        <v>0.122088474761924+0.0596255458919579i</v>
      </c>
      <c r="AI2562">
        <f t="shared" si="1328"/>
        <v>-17.337494499605612</v>
      </c>
      <c r="AJ2562">
        <f t="shared" si="1329"/>
        <v>26.029949111281166</v>
      </c>
      <c r="AK2562"/>
      <c r="AL2562"/>
      <c r="AM2562"/>
      <c r="AN2562"/>
    </row>
    <row r="2563" spans="1:40" x14ac:dyDescent="0.25">
      <c r="A2563"/>
      <c r="B2563">
        <f t="shared" si="1330"/>
        <v>629000</v>
      </c>
      <c r="C2563" s="186" t="str">
        <f t="shared" si="1298"/>
        <v>-1.9317078558803E-07+0.00389351754365583i</v>
      </c>
      <c r="D2563" s="158" t="str">
        <f t="shared" si="1299"/>
        <v>-5.95700743798199+0.029850301168028i</v>
      </c>
      <c r="E2563" t="str">
        <f t="shared" si="1300"/>
        <v>2870</v>
      </c>
      <c r="F2563" t="str">
        <f t="shared" si="1301"/>
        <v>0.777000777000777</v>
      </c>
      <c r="G2563" t="str">
        <f t="shared" si="1296"/>
        <v>0.777000777000777</v>
      </c>
      <c r="H2563" t="str">
        <f t="shared" si="1302"/>
        <v>9.09237800700471+0.593293707205151i</v>
      </c>
      <c r="I2563" t="str">
        <f t="shared" si="1303"/>
        <v>2470.07722388497i</v>
      </c>
      <c r="J2563" t="str">
        <f t="shared" si="1297"/>
        <v>-5217.79213695889+534.220397734726i</v>
      </c>
      <c r="K2563" t="str">
        <f t="shared" si="1304"/>
        <v>0.0479654614429314-0.468484184849132i</v>
      </c>
      <c r="L2563" t="str">
        <f t="shared" si="1305"/>
        <v>0.0035436599381416-0.0290123704288696i</v>
      </c>
      <c r="M2563" t="str">
        <f t="shared" si="1306"/>
        <v>0.051509121381073-0.497496555278002i</v>
      </c>
      <c r="N2563" t="str">
        <f t="shared" si="1307"/>
        <v>-2.78955821338873i</v>
      </c>
      <c r="O2563" t="str">
        <f t="shared" si="1308"/>
        <v>-0.938673164238027-0.344808194130259i</v>
      </c>
      <c r="P2563" t="str">
        <f t="shared" si="1309"/>
        <v>1.93867316423803+0.344808194130259i</v>
      </c>
      <c r="Q2563" t="str">
        <f t="shared" si="1310"/>
        <v>-1.93867316423803+2.44475001925847i</v>
      </c>
      <c r="R2563" t="str">
        <f t="shared" si="1311"/>
        <v>-0.299476840704547-0.555510968056057i</v>
      </c>
      <c r="S2563" t="str">
        <f t="shared" si="1312"/>
        <v>0.287945924553348i</v>
      </c>
      <c r="T2563" t="str">
        <f t="shared" si="1313"/>
        <v>0.159957119296427-0.0862331357789865i</v>
      </c>
      <c r="U2563" t="str">
        <f t="shared" si="1314"/>
        <v>0.0000500000000000002-0.000383376555118504i</v>
      </c>
      <c r="V2563" t="str">
        <f t="shared" si="1315"/>
        <v>3.33333333333333E-06-0.000421714210630353i</v>
      </c>
      <c r="W2563" t="str">
        <f t="shared" si="1316"/>
        <v>0.0000144250892706583-0.000201564866531302i</v>
      </c>
      <c r="X2563" t="str">
        <f t="shared" si="1317"/>
        <v>0.0000151879470501595-0.000201452150453346i</v>
      </c>
      <c r="Y2563" t="str">
        <f t="shared" si="1318"/>
        <v>0.009+0.395212355821596i</v>
      </c>
      <c r="Z2563" t="str">
        <f t="shared" si="1319"/>
        <v>-0.00712388325073886-0.000700877880958382i</v>
      </c>
      <c r="AA2563" t="str">
        <f t="shared" si="1320"/>
        <v>0.808459930839893-35.4236084415156i</v>
      </c>
      <c r="AB2563" t="str">
        <f t="shared" si="1321"/>
        <v>1.10496181357477-0.595686659772927i</v>
      </c>
      <c r="AC2563" t="str">
        <f t="shared" si="1322"/>
        <v>0.760563550914783-0.580397992430512i</v>
      </c>
      <c r="AD2563" t="str">
        <f t="shared" si="1323"/>
        <v>1.29586445050804+0.205677047731063i</v>
      </c>
      <c r="AE2563" t="str">
        <f t="shared" si="1324"/>
        <v>-0.0090874325608266-0.00237346200547411i</v>
      </c>
      <c r="AF2563" t="str">
        <f t="shared" si="1325"/>
        <v>-15.0493854449867-0.563443406037123i</v>
      </c>
      <c r="AG2563" t="str">
        <f t="shared" si="1326"/>
        <v>1.03016718923153-0.165571245915379i</v>
      </c>
      <c r="AH2563" t="str">
        <f t="shared" si="1327"/>
        <v>0.121935842400045+0.0592413236409303i</v>
      </c>
      <c r="AI2563">
        <f t="shared" si="1328"/>
        <v>-17.357044919471797</v>
      </c>
      <c r="AJ2563">
        <f t="shared" si="1329"/>
        <v>25.912340994332709</v>
      </c>
      <c r="AK2563"/>
      <c r="AL2563"/>
      <c r="AM2563"/>
      <c r="AN2563"/>
    </row>
    <row r="2564" spans="1:40" x14ac:dyDescent="0.25">
      <c r="A2564"/>
      <c r="B2564">
        <f t="shared" si="1330"/>
        <v>630000</v>
      </c>
      <c r="C2564" s="186" t="str">
        <f t="shared" si="1298"/>
        <v>-1.92558031699245E-07+0.00388733735710896i</v>
      </c>
      <c r="D2564" s="158" t="str">
        <f t="shared" si="1299"/>
        <v>-5.9570074332842+0.0298029197378354i</v>
      </c>
      <c r="E2564" t="str">
        <f t="shared" si="1300"/>
        <v>2870</v>
      </c>
      <c r="F2564" t="str">
        <f t="shared" si="1301"/>
        <v>0.777000777000777</v>
      </c>
      <c r="G2564" t="str">
        <f t="shared" si="1296"/>
        <v>0.777000777000777</v>
      </c>
      <c r="H2564" t="str">
        <f t="shared" si="1302"/>
        <v>9.09250962774+0.592361207533146i</v>
      </c>
      <c r="I2564" t="str">
        <f t="shared" si="1303"/>
        <v>2474.00421470196i</v>
      </c>
      <c r="J2564" t="str">
        <f t="shared" si="1297"/>
        <v>-5234.399261348+535.069714742253i</v>
      </c>
      <c r="K2564" t="str">
        <f t="shared" si="1304"/>
        <v>0.0478148268774182-0.467755672939186i</v>
      </c>
      <c r="L2564" t="str">
        <f t="shared" si="1305"/>
        <v>0.00353258387128801-0.0289676697646205i</v>
      </c>
      <c r="M2564" t="str">
        <f t="shared" si="1306"/>
        <v>0.0513474107487062-0.496723342703807i</v>
      </c>
      <c r="N2564" t="str">
        <f t="shared" si="1307"/>
        <v>-2.79399312310795i</v>
      </c>
      <c r="O2564" t="str">
        <f t="shared" si="1308"/>
        <v>-0.940193121340775-0.340641886126016i</v>
      </c>
      <c r="P2564" t="str">
        <f t="shared" si="1309"/>
        <v>1.94019312134078+0.340641886126016i</v>
      </c>
      <c r="Q2564" t="str">
        <f t="shared" si="1310"/>
        <v>-1.94019312134078+2.45335123698193i</v>
      </c>
      <c r="R2564" t="str">
        <f t="shared" si="1311"/>
        <v>-0.29935100134492-0.554096921457196i</v>
      </c>
      <c r="S2564" t="str">
        <f t="shared" si="1312"/>
        <v>0.288403708217185i</v>
      </c>
      <c r="T2564" t="str">
        <f t="shared" si="1313"/>
        <v>0.159803606859982-0.0863339388464024i</v>
      </c>
      <c r="U2564" t="str">
        <f t="shared" si="1314"/>
        <v>0.0000500000000000002-0.00038276802090403i</v>
      </c>
      <c r="V2564" t="str">
        <f t="shared" si="1315"/>
        <v>3.33333333333333E-06-0.000421044822994433i</v>
      </c>
      <c r="W2564" t="str">
        <f t="shared" si="1316"/>
        <v>0.0000144249321597479-0.000201247290194358i</v>
      </c>
      <c r="X2564" t="str">
        <f t="shared" si="1317"/>
        <v>0.0000151853757407287-0.000201134762075161i</v>
      </c>
      <c r="Y2564" t="str">
        <f t="shared" si="1318"/>
        <v>0.009+0.395840674352314i</v>
      </c>
      <c r="Z2564" t="str">
        <f t="shared" si="1319"/>
        <v>-0.00710137215439448-0.000699160268588625i</v>
      </c>
      <c r="AA2564" t="str">
        <f t="shared" si="1320"/>
        <v>0.80589393312778-35.3673819641279i</v>
      </c>
      <c r="AB2564" t="str">
        <f t="shared" si="1321"/>
        <v>1.1039013707453-0.596382993519594i</v>
      </c>
      <c r="AC2564" t="str">
        <f t="shared" si="1322"/>
        <v>0.760445123036963-0.578956301423714i</v>
      </c>
      <c r="AD2564" t="str">
        <f t="shared" si="1323"/>
        <v>1.29696624735663+0.20317546058335i</v>
      </c>
      <c r="AE2564" t="str">
        <f t="shared" si="1324"/>
        <v>-0.00906818778457581-0.00234961182809512i</v>
      </c>
      <c r="AF2564" t="str">
        <f t="shared" si="1325"/>
        <v>-15.0495170610242-0.562558287795311i</v>
      </c>
      <c r="AG2564" t="str">
        <f t="shared" si="1326"/>
        <v>1.02979622488847-0.165457757313552i</v>
      </c>
      <c r="AH2564" t="str">
        <f t="shared" si="1327"/>
        <v>0.12178285822347+0.0588580775722432i</v>
      </c>
      <c r="AI2564">
        <f t="shared" si="1328"/>
        <v>-17.376595661634067</v>
      </c>
      <c r="AJ2564">
        <f t="shared" si="1329"/>
        <v>25.794639308386962</v>
      </c>
      <c r="AK2564"/>
      <c r="AL2564"/>
      <c r="AM2564"/>
      <c r="AN2564"/>
    </row>
    <row r="2565" spans="1:40" x14ac:dyDescent="0.25">
      <c r="A2565"/>
      <c r="B2565">
        <f t="shared" si="1330"/>
        <v>631000</v>
      </c>
      <c r="C2565" s="186" t="str">
        <f t="shared" si="1298"/>
        <v>-1.91948188752851E-07+0.00388117675910883i</v>
      </c>
      <c r="D2565" s="158" t="str">
        <f t="shared" si="1299"/>
        <v>-5.95700742860874+0.029755688486501i</v>
      </c>
      <c r="E2565" t="str">
        <f t="shared" si="1300"/>
        <v>2870</v>
      </c>
      <c r="F2565" t="str">
        <f t="shared" si="1301"/>
        <v>0.777000777000777</v>
      </c>
      <c r="G2565" t="str">
        <f t="shared" ref="G2565:G2628" si="1331">IF($C$11=$C$7,$C$24,F2565)</f>
        <v>0.777000777000777</v>
      </c>
      <c r="H2565" t="str">
        <f t="shared" si="1302"/>
        <v>9.0926406272749+0.591431619962976i</v>
      </c>
      <c r="I2565" t="str">
        <f t="shared" si="1303"/>
        <v>2477.93120551895i</v>
      </c>
      <c r="J2565" t="str">
        <f t="shared" ref="J2565:J2628" si="1332">IMSUM(COMPLEX(0,2*PI()*B2565*$C$113*$C$112),COMPLEX(0,2*PI()*B2565*$C$113*$C$111),COMPLEX(0,2*PI()*B2565*$C$28*10^-12*$C$111),COMPLEX(-1*2*PI()*B2565*2*PI()*B2565*$C$113*$C$112*$C$28*10^-12*$C$111,0),COMPLEX(1,0))</f>
        <v>-5251.03276718967+535.919031749781i</v>
      </c>
      <c r="K2565" t="str">
        <f t="shared" si="1304"/>
        <v>0.047664898431019-0.467029399364395i</v>
      </c>
      <c r="L2565" t="str">
        <f t="shared" si="1305"/>
        <v>0.00352155939661898-0.0289231045006957i</v>
      </c>
      <c r="M2565" t="str">
        <f t="shared" si="1306"/>
        <v>0.051186457827638-0.495952503865091i</v>
      </c>
      <c r="N2565" t="str">
        <f t="shared" si="1307"/>
        <v>-2.79842803282717i</v>
      </c>
      <c r="O2565" t="str">
        <f t="shared" si="1308"/>
        <v>-0.941694586356676-0.336468878243633i</v>
      </c>
      <c r="P2565" t="str">
        <f t="shared" si="1309"/>
        <v>1.94169458635668+0.336468878243633i</v>
      </c>
      <c r="Q2565" t="str">
        <f t="shared" si="1310"/>
        <v>-1.94169458635668+2.46195915458354i</v>
      </c>
      <c r="R2565" t="str">
        <f t="shared" si="1311"/>
        <v>-0.299224833094611-0.552686402331303i</v>
      </c>
      <c r="S2565" t="str">
        <f t="shared" si="1312"/>
        <v>0.288861491881022i</v>
      </c>
      <c r="T2565" t="str">
        <f t="shared" si="1313"/>
        <v>0.159649818719775-0.0864345316955591i</v>
      </c>
      <c r="U2565" t="str">
        <f t="shared" si="1314"/>
        <v>0.0000500000000000002-0.000382161415482628i</v>
      </c>
      <c r="V2565" t="str">
        <f t="shared" si="1315"/>
        <v>3.33333333333333E-06-0.000420377557030891i</v>
      </c>
      <c r="W2565" t="str">
        <f t="shared" si="1316"/>
        <v>0.000014424774803636-0.000200930724128207i</v>
      </c>
      <c r="X2565" t="str">
        <f t="shared" si="1317"/>
        <v>0.0000151828156549958-0.000200818383328544i</v>
      </c>
      <c r="Y2565" t="str">
        <f t="shared" si="1318"/>
        <v>0.009+0.396468992883032i</v>
      </c>
      <c r="Z2565" t="str">
        <f t="shared" si="1319"/>
        <v>-0.00707896798030286-0.000697450937127293i</v>
      </c>
      <c r="AA2565" t="str">
        <f t="shared" si="1320"/>
        <v>0.803340134776765-35.3113336933706i</v>
      </c>
      <c r="AB2565" t="str">
        <f t="shared" si="1321"/>
        <v>1.1028390233921-0.597077875107395i</v>
      </c>
      <c r="AC2565" t="str">
        <f t="shared" si="1322"/>
        <v>0.760328155999573-0.577518076485444i</v>
      </c>
      <c r="AD2565" t="str">
        <f t="shared" si="1323"/>
        <v>1.29805729928068+0.200668196142874i</v>
      </c>
      <c r="AE2565" t="str">
        <f t="shared" si="1324"/>
        <v>-0.00904894983675484-0.00232585501498877i</v>
      </c>
      <c r="AF2565" t="str">
        <f t="shared" si="1325"/>
        <v>-15.0496480558836-0.561675931476475i</v>
      </c>
      <c r="AG2565" t="str">
        <f t="shared" si="1326"/>
        <v>1.02942568824427-0.165343245268856i</v>
      </c>
      <c r="AH2565" t="str">
        <f t="shared" si="1327"/>
        <v>0.121629521660771+0.0584758057355206i</v>
      </c>
      <c r="AI2565">
        <f t="shared" si="1328"/>
        <v>-17.396146877368654</v>
      </c>
      <c r="AJ2565">
        <f t="shared" si="1329"/>
        <v>25.676844060510096</v>
      </c>
      <c r="AK2565"/>
      <c r="AL2565"/>
      <c r="AM2565"/>
      <c r="AN2565"/>
    </row>
    <row r="2566" spans="1:40" x14ac:dyDescent="0.25">
      <c r="A2566"/>
      <c r="B2566">
        <f t="shared" si="1330"/>
        <v>632000</v>
      </c>
      <c r="C2566" s="186" t="str">
        <f t="shared" ref="C2566:C2629" si="1333">IMPRODUCT(COMPLEX(-1,0),IMDIV(IMPRODUCT(G2566,COMPLEX($C$100+$C$101,0)),COMPLEX($C$100,2*PI()*B2566*$C$103*$C$102*(2*$C$100+$C$101))))</f>
        <v>-1.91341238339748E-07+0.00387503565667186i</v>
      </c>
      <c r="D2566" s="158" t="str">
        <f t="shared" ref="D2566:D2629" si="1334">IMPRODUCT(COMPLEX($C$106,0),IMSUB(C2566,G2566))</f>
        <v>-5.95700742395545+0.0297086067011509i</v>
      </c>
      <c r="E2566" t="str">
        <f t="shared" ref="E2566:E2629" si="1335">IMDIV(COMPLEX($C$20*10^3,0),COMPLEX(1,2*PI()*B2566*$C$20*1000*$C$29*10^-12))</f>
        <v>2870</v>
      </c>
      <c r="F2566" t="str">
        <f t="shared" ref="F2566:F2629" si="1336">IMDIV(COMPLEX($C$22*1000,0),IMSUM(COMPLEX($C$22*1000,0),E2566))</f>
        <v>0.777000777000777</v>
      </c>
      <c r="G2566" t="str">
        <f t="shared" si="1331"/>
        <v>0.777000777000777</v>
      </c>
      <c r="H2566" t="str">
        <f t="shared" ref="H2566:H2629" si="1337">IMPRODUCT(COMPLEX($C$108,0),IMPRODUCT(COMPLEX(-1,0),D2566),IMDIV(COMPLEX(0,2*PI()*B2566*$C$109*$C$110),COMPLEX(1,2*PI()*B2566*$C$109*$C$110)))</f>
        <v>9.09277100950599+0.590504930943943i</v>
      </c>
      <c r="I2566" t="str">
        <f t="shared" ref="I2566:I2629" si="1338">COMPLEX(0,2*PI()*B2566*$C$113*$C$112*$C$114)</f>
        <v>2481.85819633594i</v>
      </c>
      <c r="J2566" t="str">
        <f t="shared" si="1332"/>
        <v>-5267.69265448391+536.768348757308i</v>
      </c>
      <c r="K2566" t="str">
        <f t="shared" ref="K2566:K2629" si="1339">IMDIV(I2566,J2566)</f>
        <v>0.0475156717120673-0.466305353938994i</v>
      </c>
      <c r="L2566" t="str">
        <f t="shared" ref="L2566:L2629" si="1340">IMDIV(COMPLEX($C$117,0),COMPLEX(1,2*PI()*B2566*$C$115*$C$116))</f>
        <v>0.00351058619580749-0.028878674033069i</v>
      </c>
      <c r="M2566" t="str">
        <f t="shared" ref="M2566:M2629" si="1341">IMSUM(K2566,L2566)</f>
        <v>0.0510262579078748-0.495184027972063i</v>
      </c>
      <c r="N2566" t="str">
        <f t="shared" ref="N2566:N2629" si="1342">COMPLEX(0,-2*PI()*B2566*$C$43)</f>
        <v>-2.80286294254639i</v>
      </c>
      <c r="O2566" t="str">
        <f t="shared" ref="O2566:O2629" si="1343">IMEXP(N2566)</f>
        <v>-0.943177529754327-0.332289252559463i</v>
      </c>
      <c r="P2566" t="str">
        <f t="shared" ref="P2566:P2629" si="1344">IMSUB(COMPLEX(1,0),O2566)</f>
        <v>1.94317752975433+0.332289252559463i</v>
      </c>
      <c r="Q2566" t="str">
        <f t="shared" ref="Q2566:Q2629" si="1345">IMSUM(COMPLEX(0,2*PI()*B2566*$C$43),O2566,COMPLEX(-1,0))</f>
        <v>-1.94317752975433+2.47057368998693i</v>
      </c>
      <c r="R2566" t="str">
        <f t="shared" ref="R2566:R2629" si="1346">IMDIV(P2566,Q2566)</f>
        <v>-0.299098335198669-0.551279393579453i</v>
      </c>
      <c r="S2566" t="str">
        <f t="shared" ref="S2566:S2629" si="1347">IMDIV(COMPLEX(0,2*PI()*B2566*$C$123),COMPLEX($C$124,0))</f>
        <v>0.289319275544859i</v>
      </c>
      <c r="T2566" t="str">
        <f t="shared" ref="T2566:T2629" si="1348">IMPRODUCT(R2566,S2566)</f>
        <v>0.159495754773217-0.0865349136563523i</v>
      </c>
      <c r="U2566" t="str">
        <f t="shared" ref="U2566:U2629" si="1349">IMDIV(COMPLEX(1,2*PI()*B2566*$C$16*10^-3*$C$15*10^-6),COMPLEX(0,2*PI()*B2566*$C$15*10^-6))</f>
        <v>0.0000499999999999998-0.000381556729698637i</v>
      </c>
      <c r="V2566" t="str">
        <f t="shared" ref="V2566:V2629" si="1350">IMSUM(COMPLEX($C$18*10^-3,0),IMDIV(COMPLEX(1,0),COMPLEX(0,2*PI()*B2566*($C$17*1*10^-6))))</f>
        <v>3.33333333333333E-06-0.0004197124026685i</v>
      </c>
      <c r="W2566" t="str">
        <f t="shared" ref="W2566:W2629" si="1351">IMDIV(IMPRODUCT(U2566,V2566),IMSUM(U2566,V2566))</f>
        <v>0.0000144246172023434-0.000200615163536949i</v>
      </c>
      <c r="X2566" t="str">
        <f t="shared" ref="X2566:X2629" si="1352">IMDIV(IMPRODUCT(COMPLEX($C$19,0),W2566),IMSUM(COMPLEX($C$19,0),W2566))</f>
        <v>0.000015180266720453-0.000200503009420903i</v>
      </c>
      <c r="Y2566" t="str">
        <f t="shared" ref="Y2566:Y2629" si="1353">COMPLEX($C$13*10^-3,2*PI()*B2566*$C$12*0.000001)</f>
        <v>0.009+0.39709731141375i</v>
      </c>
      <c r="Z2566" t="str">
        <f t="shared" ref="Z2566:Z2629" si="1354">IMPRODUCT(COMPLEX($C$6,0),IMDIV(X2566,IMSUM(X2566,Y2566)))</f>
        <v>-0.00705667005240281-0.000695749829286128i</v>
      </c>
      <c r="AA2566" t="str">
        <f t="shared" ref="AA2566:AA2629" si="1355">IMDIV(COMPLEX($C$6,0),IMSUM(X2566,Y2566))</f>
        <v>0.800798458563024-35.255462783374i</v>
      </c>
      <c r="AB2566" t="str">
        <f t="shared" ref="AB2566:AB2629" si="1356">IMPRODUCT(COMPLEX($C$119,0),T2566)</f>
        <v>1.10177477080651-0.597771299907343i</v>
      </c>
      <c r="AC2566" t="str">
        <f t="shared" ref="AC2566:AC2629" si="1357">IMSUM(COMPLEX(1,0),IMPRODUCT(AB2566,M2566))</f>
        <v>0.760212643517348-0.576083301444962i</v>
      </c>
      <c r="AD2566" t="str">
        <f t="shared" ref="AD2566:AD2629" si="1358">IMDIV(AB2566,AC2566)</f>
        <v>1.29913757670582+0.198155299832388i</v>
      </c>
      <c r="AE2566" t="str">
        <f t="shared" ref="AE2566:AE2629" si="1359">IMPRODUCT(AD2566,AA2566,X2566)</f>
        <v>-0.0090297187154606-0.00230219131726438i</v>
      </c>
      <c r="AF2566" t="str">
        <f t="shared" ref="AF2566:AF2629" si="1360">IMSUB(D2566,H2566)</f>
        <v>-15.0497784334614-0.560796324242792i</v>
      </c>
      <c r="AG2566" t="str">
        <f t="shared" ref="AG2566:AG2629" si="1361">IMSUM(COMPLEX(1,0),IMPRODUCT(AD2566,AA2566,COMPLEX($C$127,0)))</f>
        <v>1.02905558308619-0.16522771077909i</v>
      </c>
      <c r="AH2566" t="str">
        <f t="shared" ref="AH2566:AH2629" si="1362">IMDIV(IMPRODUCT(AE2566,AF2566),AG2566)</f>
        <v>0.121475832151731+0.0580945062102176i</v>
      </c>
      <c r="AI2566">
        <f t="shared" ref="AI2566:AI2629" si="1363">20*LOG10(IMABS(AH2566))</f>
        <v>-17.415698717819076</v>
      </c>
      <c r="AJ2566">
        <f t="shared" ref="AJ2566:AJ2629" si="1364">IMARGUMENT(AH2566)*180/PI()</f>
        <v>25.558955258669592</v>
      </c>
      <c r="AK2566"/>
      <c r="AL2566"/>
      <c r="AM2566"/>
      <c r="AN2566"/>
    </row>
    <row r="2567" spans="1:40" x14ac:dyDescent="0.25">
      <c r="A2567"/>
      <c r="B2567">
        <f t="shared" si="1330"/>
        <v>633000</v>
      </c>
      <c r="C2567" s="186" t="str">
        <f t="shared" si="1333"/>
        <v>-1.90737162196127E-07+0.003868913957402i</v>
      </c>
      <c r="D2567" s="158" t="str">
        <f t="shared" si="1334"/>
        <v>-5.9570074193242+0.0296616736734153i</v>
      </c>
      <c r="E2567" t="str">
        <f t="shared" si="1335"/>
        <v>2870</v>
      </c>
      <c r="F2567" t="str">
        <f t="shared" si="1336"/>
        <v>0.777000777000777</v>
      </c>
      <c r="G2567" t="str">
        <f t="shared" si="1331"/>
        <v>0.777000777000777</v>
      </c>
      <c r="H2567" t="str">
        <f t="shared" si="1337"/>
        <v>9.09290077829939+0.589581127008862i</v>
      </c>
      <c r="I2567" t="str">
        <f t="shared" si="1338"/>
        <v>2485.78518715292i</v>
      </c>
      <c r="J2567" t="str">
        <f t="shared" si="1332"/>
        <v>-5284.37892323071+537.617665764836i</v>
      </c>
      <c r="K2567" t="str">
        <f t="shared" si="1339"/>
        <v>0.0473671423628708-0.465583526538191i</v>
      </c>
      <c r="L2567" t="str">
        <f t="shared" si="1340"/>
        <v>0.00349966395296541-0.0288343777612353i</v>
      </c>
      <c r="M2567" t="str">
        <f t="shared" si="1341"/>
        <v>0.0508668063158362-0.494417904299426i</v>
      </c>
      <c r="N2567" t="str">
        <f t="shared" si="1342"/>
        <v>-2.80729785226561i</v>
      </c>
      <c r="O2567" t="str">
        <f t="shared" si="1343"/>
        <v>-0.944641922366615-0.328103091280022i</v>
      </c>
      <c r="P2567" t="str">
        <f t="shared" si="1344"/>
        <v>1.94464192236661+0.328103091280022i</v>
      </c>
      <c r="Q2567" t="str">
        <f t="shared" si="1345"/>
        <v>-1.94464192236661+2.47919476098559i</v>
      </c>
      <c r="R2567" t="str">
        <f t="shared" si="1346"/>
        <v>-0.298971506899727-0.549875878212299i</v>
      </c>
      <c r="S2567" t="str">
        <f t="shared" si="1347"/>
        <v>0.289777059208696i</v>
      </c>
      <c r="T2567" t="str">
        <f t="shared" si="1348"/>
        <v>0.159341414918159-0.0866350840565953i</v>
      </c>
      <c r="U2567" t="str">
        <f t="shared" si="1349"/>
        <v>0.0000499999999999998-0.000380953954454247i</v>
      </c>
      <c r="V2567" t="str">
        <f t="shared" si="1350"/>
        <v>3.33333333333333E-06-0.000419049349899671i</v>
      </c>
      <c r="W2567" t="str">
        <f t="shared" si="1351"/>
        <v>0.0000144244593558911-0.000200300603654988i</v>
      </c>
      <c r="X2567" t="str">
        <f t="shared" si="1352"/>
        <v>0.0000151777288651653-0.000200188635589929i</v>
      </c>
      <c r="Y2567" t="str">
        <f t="shared" si="1353"/>
        <v>0.009+0.397725629944468i</v>
      </c>
      <c r="Z2567" t="str">
        <f t="shared" si="1354"/>
        <v>-0.00703447769996793-0.000694056888280729i</v>
      </c>
      <c r="AA2567" t="str">
        <f t="shared" si="1355"/>
        <v>0.798268827872943-35.199768393613i</v>
      </c>
      <c r="AB2567" t="str">
        <f t="shared" si="1356"/>
        <v>1.10070861228289-0.598463263276062i</v>
      </c>
      <c r="AC2567" t="str">
        <f t="shared" si="1357"/>
        <v>0.76009857936202-0.574651960229443i</v>
      </c>
      <c r="AD2567" t="str">
        <f t="shared" si="1358"/>
        <v>1.30020705024327+0.195636817233876i</v>
      </c>
      <c r="AE2567" t="str">
        <f t="shared" si="1359"/>
        <v>-0.00901049441967487-0.00227862048753691i</v>
      </c>
      <c r="AF2567" t="str">
        <f t="shared" si="1360"/>
        <v>-15.0499081976236-0.559919453335447i</v>
      </c>
      <c r="AG2567" t="str">
        <f t="shared" si="1361"/>
        <v>1.02868591319827-0.165111154859476i</v>
      </c>
      <c r="AH2567" t="str">
        <f t="shared" si="1362"/>
        <v>0.12132178914739+0.0577141771053899i</v>
      </c>
      <c r="AI2567">
        <f t="shared" si="1363"/>
        <v>-17.435251333998025</v>
      </c>
      <c r="AJ2567">
        <f t="shared" si="1364"/>
        <v>25.440972911735631</v>
      </c>
      <c r="AK2567"/>
      <c r="AL2567"/>
      <c r="AM2567"/>
      <c r="AN2567"/>
    </row>
    <row r="2568" spans="1:40" x14ac:dyDescent="0.25">
      <c r="A2568"/>
      <c r="B2568">
        <f t="shared" si="1330"/>
        <v>634000</v>
      </c>
      <c r="C2568" s="186" t="str">
        <f t="shared" si="1333"/>
        <v>-1.90135942202104E-07+0.00386281156948616i</v>
      </c>
      <c r="D2568" s="158" t="str">
        <f t="shared" si="1334"/>
        <v>-5.95700741471485+0.0296148886993939i</v>
      </c>
      <c r="E2568" t="str">
        <f t="shared" si="1335"/>
        <v>2870</v>
      </c>
      <c r="F2568" t="str">
        <f t="shared" si="1336"/>
        <v>0.777000777000777</v>
      </c>
      <c r="G2568" t="str">
        <f t="shared" si="1331"/>
        <v>0.777000777000777</v>
      </c>
      <c r="H2568" t="str">
        <f t="shared" si="1337"/>
        <v>9.09302993749106+0.588660194773394i</v>
      </c>
      <c r="I2568" t="str">
        <f t="shared" si="1338"/>
        <v>2489.71217796991i</v>
      </c>
      <c r="J2568" t="str">
        <f t="shared" si="1332"/>
        <v>-5301.09157343007+538.466982772363i</v>
      </c>
      <c r="K2568" t="str">
        <f t="shared" si="1339"/>
        <v>0.0472193060593963-0.46486390709772i</v>
      </c>
      <c r="L2568" t="str">
        <f t="shared" si="1340"/>
        <v>0.00348879235462122-0.028790215088185i</v>
      </c>
      <c r="M2568" t="str">
        <f t="shared" si="1341"/>
        <v>0.0507080984140175-0.493654122185905i</v>
      </c>
      <c r="N2568" t="str">
        <f t="shared" si="1342"/>
        <v>-2.81173276198483i</v>
      </c>
      <c r="O2568" t="str">
        <f t="shared" si="1343"/>
        <v>-0.946087735391293-0.323910476740372i</v>
      </c>
      <c r="P2568" t="str">
        <f t="shared" si="1344"/>
        <v>1.94608773539129+0.323910476740372i</v>
      </c>
      <c r="Q2568" t="str">
        <f t="shared" si="1345"/>
        <v>-1.94608773539129+2.48782228524446i</v>
      </c>
      <c r="R2568" t="str">
        <f t="shared" si="1346"/>
        <v>-0.298844347438005-0.54847583934923i</v>
      </c>
      <c r="S2568" t="str">
        <f t="shared" si="1347"/>
        <v>0.290234842872533i</v>
      </c>
      <c r="T2568" t="str">
        <f t="shared" si="1348"/>
        <v>0.159186799052904-0.086735042222014i</v>
      </c>
      <c r="U2568" t="str">
        <f t="shared" si="1349"/>
        <v>0.0000499999999999998-0.00038035308070905i</v>
      </c>
      <c r="V2568" t="str">
        <f t="shared" si="1350"/>
        <v>3.33333333333333E-06-0.000418388388779957i</v>
      </c>
      <c r="W2568" t="str">
        <f t="shared" si="1351"/>
        <v>0.0000144243012642995-0.0001999870397468i</v>
      </c>
      <c r="X2568" t="str">
        <f t="shared" si="1352"/>
        <v>0.0000151752020177643-0.000199875257103358i</v>
      </c>
      <c r="Y2568" t="str">
        <f t="shared" si="1353"/>
        <v>0.009+0.398353948475186i</v>
      </c>
      <c r="Z2568" t="str">
        <f t="shared" si="1354"/>
        <v>-0.00701239025755603-0.000692372057825202i</v>
      </c>
      <c r="AA2568" t="str">
        <f t="shared" si="1355"/>
        <v>0.795751166697315-35.1442496888652i</v>
      </c>
      <c r="AB2568" t="str">
        <f t="shared" si="1356"/>
        <v>1.09964054711873-0.599153760555761i</v>
      </c>
      <c r="AC2568" t="str">
        <f t="shared" si="1357"/>
        <v>0.759985957361803-0.573224036863315i</v>
      </c>
      <c r="AD2568" t="str">
        <f t="shared" si="1358"/>
        <v>1.30126569069077+0.193112794087933i</v>
      </c>
      <c r="AE2568" t="str">
        <f t="shared" si="1359"/>
        <v>-0.00899127694925685-0.00225514227991255i</v>
      </c>
      <c r="AF2568" t="str">
        <f t="shared" si="1360"/>
        <v>-15.0500373522059-0.559045306074i</v>
      </c>
      <c r="AG2568" t="str">
        <f t="shared" si="1361"/>
        <v>1.02831668236123-0.164993578542645i</v>
      </c>
      <c r="AH2568" t="str">
        <f t="shared" si="1362"/>
        <v>0.121167392110074+0.0573348165594827i</v>
      </c>
      <c r="AI2568">
        <f t="shared" si="1363"/>
        <v>-17.454804876789769</v>
      </c>
      <c r="AJ2568">
        <f t="shared" si="1364"/>
        <v>25.322897029492665</v>
      </c>
      <c r="AK2568"/>
      <c r="AL2568"/>
      <c r="AM2568"/>
      <c r="AN2568"/>
    </row>
    <row r="2569" spans="1:40" x14ac:dyDescent="0.25">
      <c r="A2569"/>
      <c r="B2569">
        <f t="shared" si="1330"/>
        <v>635000</v>
      </c>
      <c r="C2569" s="186" t="str">
        <f t="shared" si="1333"/>
        <v>-1.89537560380363E-07+0.00385672840168961i</v>
      </c>
      <c r="D2569" s="158" t="str">
        <f t="shared" si="1334"/>
        <v>-5.95700741012725+0.0295682510796204i</v>
      </c>
      <c r="E2569" t="str">
        <f t="shared" si="1335"/>
        <v>2870</v>
      </c>
      <c r="F2569" t="str">
        <f t="shared" si="1336"/>
        <v>0.777000777000777</v>
      </c>
      <c r="G2569" t="str">
        <f t="shared" si="1331"/>
        <v>0.777000777000777</v>
      </c>
      <c r="H2569" t="str">
        <f t="shared" si="1337"/>
        <v>9.09315849088705+0.587742120935447i</v>
      </c>
      <c r="I2569" t="str">
        <f t="shared" si="1338"/>
        <v>2493.6391687869i</v>
      </c>
      <c r="J2569" t="str">
        <f t="shared" si="1332"/>
        <v>-5317.830605082+539.316299779891i</v>
      </c>
      <c r="K2569" t="str">
        <f t="shared" si="1339"/>
        <v>0.0470721585109595-0.464146485613386i</v>
      </c>
      <c r="L2569" t="str">
        <f t="shared" si="1340"/>
        <v>0.00347797108969798-0.0287461854203796i</v>
      </c>
      <c r="M2569" t="str">
        <f t="shared" si="1341"/>
        <v>0.0505501296006575-0.492892671033766i</v>
      </c>
      <c r="N2569" t="str">
        <f t="shared" si="1342"/>
        <v>-2.81616767170405i</v>
      </c>
      <c r="O2569" t="str">
        <f t="shared" si="1343"/>
        <v>-0.947514940391543-0.3197114914025i</v>
      </c>
      <c r="P2569" t="str">
        <f t="shared" si="1344"/>
        <v>1.94751494039154+0.3197114914025i</v>
      </c>
      <c r="Q2569" t="str">
        <f t="shared" si="1345"/>
        <v>-1.94751494039154+2.49645618030155i</v>
      </c>
      <c r="R2569" t="str">
        <f t="shared" si="1346"/>
        <v>-0.298716856051292-0.547079260217533i</v>
      </c>
      <c r="S2569" t="str">
        <f t="shared" si="1347"/>
        <v>0.29069262653637i</v>
      </c>
      <c r="T2569" t="str">
        <f t="shared" si="1348"/>
        <v>0.159031907076209-0.0868347874762368i</v>
      </c>
      <c r="U2569" t="str">
        <f t="shared" si="1349"/>
        <v>0.00005-0.000379754099479589i</v>
      </c>
      <c r="V2569" t="str">
        <f t="shared" si="1350"/>
        <v>3.33333333333333E-06-0.000417729509427547i</v>
      </c>
      <c r="W2569" t="str">
        <f t="shared" si="1351"/>
        <v>0.0000144241429275892-0.000199674467106683i</v>
      </c>
      <c r="X2569" t="str">
        <f t="shared" si="1352"/>
        <v>0.0000151726861074432-0.000199562869258729i</v>
      </c>
      <c r="Y2569" t="str">
        <f t="shared" si="1353"/>
        <v>0.009+0.398982267005904i</v>
      </c>
      <c r="Z2569" t="str">
        <f t="shared" si="1354"/>
        <v>-0.00699040706495923-0.000690695282126924i</v>
      </c>
      <c r="AA2569" t="str">
        <f t="shared" si="1355"/>
        <v>0.793245399625654-35.088905839169i</v>
      </c>
      <c r="AB2569" t="str">
        <f t="shared" si="1356"/>
        <v>1.09857057461466-0.599842787074157i</v>
      </c>
      <c r="AC2569" t="str">
        <f t="shared" si="1357"/>
        <v>0.75987477140092-0.571799515467537i</v>
      </c>
      <c r="AD2569" t="str">
        <f t="shared" si="1358"/>
        <v>1.30231346903341+0.190583276293014i</v>
      </c>
      <c r="AE2569" t="str">
        <f t="shared" si="1359"/>
        <v>-0.00897206630493485-0.00223175644997349i</v>
      </c>
      <c r="AF2569" t="str">
        <f t="shared" si="1360"/>
        <v>-15.0501659010143-0.558173869855827i</v>
      </c>
      <c r="AG2569" t="str">
        <f t="shared" si="1361"/>
        <v>1.02794789435246-0.164874982878604i</v>
      </c>
      <c r="AH2569" t="str">
        <f t="shared" si="1362"/>
        <v>0.12101264051343+0.0569564227401003i</v>
      </c>
      <c r="AI2569">
        <f t="shared" si="1363"/>
        <v>-17.474359496952758</v>
      </c>
      <c r="AJ2569">
        <f t="shared" si="1364"/>
        <v>25.204727622641951</v>
      </c>
      <c r="AK2569"/>
      <c r="AL2569"/>
      <c r="AM2569"/>
      <c r="AN2569"/>
    </row>
    <row r="2570" spans="1:40" x14ac:dyDescent="0.25">
      <c r="A2570"/>
      <c r="B2570">
        <f t="shared" si="1330"/>
        <v>636000</v>
      </c>
      <c r="C2570" s="186" t="str">
        <f t="shared" si="1333"/>
        <v>-1.88941998894802E-07+0.00385066436335139i</v>
      </c>
      <c r="D2570" s="158" t="str">
        <f t="shared" si="1334"/>
        <v>-5.95700740556128+0.0295217601190273i</v>
      </c>
      <c r="E2570" t="str">
        <f t="shared" si="1335"/>
        <v>2870</v>
      </c>
      <c r="F2570" t="str">
        <f t="shared" si="1336"/>
        <v>0.777000777000777</v>
      </c>
      <c r="G2570" t="str">
        <f t="shared" si="1331"/>
        <v>0.777000777000777</v>
      </c>
      <c r="H2570" t="str">
        <f t="shared" si="1337"/>
        <v>9.09328644226385+0.586826892274516i</v>
      </c>
      <c r="I2570" t="str">
        <f t="shared" si="1338"/>
        <v>2497.56615960389i</v>
      </c>
      <c r="J2570" t="str">
        <f t="shared" si="1332"/>
        <v>-5334.59601818649+540.165616787418i</v>
      </c>
      <c r="K2570" t="str">
        <f t="shared" si="1339"/>
        <v>0.0469256954599181-0.463431252140634i</v>
      </c>
      <c r="L2570" t="str">
        <f t="shared" si="1340"/>
        <v>0.0034671998494915-0.0287022881677271i</v>
      </c>
      <c r="M2570" t="str">
        <f t="shared" si="1341"/>
        <v>0.0503928953094096-0.492133540308361i</v>
      </c>
      <c r="N2570" t="str">
        <f t="shared" si="1342"/>
        <v>-2.82060258142326i</v>
      </c>
      <c r="O2570" t="str">
        <f t="shared" si="1343"/>
        <v>-0.948923509296535-0.315506217853703i</v>
      </c>
      <c r="P2570" t="str">
        <f t="shared" si="1344"/>
        <v>1.94892350929653+0.315506217853703i</v>
      </c>
      <c r="Q2570" t="str">
        <f t="shared" si="1345"/>
        <v>-1.94892350929653+2.50509636356956i</v>
      </c>
      <c r="R2570" t="str">
        <f t="shared" si="1346"/>
        <v>-0.298589031974947-0.545686124151569i</v>
      </c>
      <c r="S2570" t="str">
        <f t="shared" si="1347"/>
        <v>0.291150410200207i</v>
      </c>
      <c r="T2570" t="str">
        <f t="shared" si="1348"/>
        <v>0.15887673888729-0.0869343191407885i</v>
      </c>
      <c r="U2570" t="str">
        <f t="shared" si="1349"/>
        <v>0.00005-0.000379157001838897i</v>
      </c>
      <c r="V2570" t="str">
        <f t="shared" si="1350"/>
        <v>3.33333333333333E-06-0.000417072702022787i</v>
      </c>
      <c r="W2570" t="str">
        <f t="shared" si="1351"/>
        <v>0.0000144239843457815-0.000199362881058535i</v>
      </c>
      <c r="X2570" t="str">
        <f t="shared" si="1352"/>
        <v>0.0000151701810639524-0.000199251467383156i</v>
      </c>
      <c r="Y2570" t="str">
        <f t="shared" si="1353"/>
        <v>0.009+0.399610585536622i</v>
      </c>
      <c r="Z2570" t="str">
        <f t="shared" si="1354"/>
        <v>-0.00696852746715471-0.000689026505881389i</v>
      </c>
      <c r="AA2570" t="str">
        <f t="shared" si="1355"/>
        <v>0.790751451840511-35.0337360197821i</v>
      </c>
      <c r="AB2570" t="str">
        <f t="shared" si="1356"/>
        <v>1.09749869407448-0.600530338144437i</v>
      </c>
      <c r="AC2570" t="str">
        <f t="shared" si="1357"/>
        <v>0.75976501541911-0.570378380258914i</v>
      </c>
      <c r="AD2570" t="str">
        <f t="shared" si="1358"/>
        <v>1.30335035644456+0.188048309904711i</v>
      </c>
      <c r="AE2570" t="str">
        <f t="shared" si="1359"/>
        <v>-0.00895286248829925-0.00220846275476326i</v>
      </c>
      <c r="AF2570" t="str">
        <f t="shared" si="1360"/>
        <v>-15.0502938478251-0.557305132155489i</v>
      </c>
      <c r="AG2570" t="str">
        <f t="shared" si="1361"/>
        <v>1.02757955294592-0.164755368934717i</v>
      </c>
      <c r="AH2570" t="str">
        <f t="shared" si="1362"/>
        <v>0.120857533842461+0.056578993843789i</v>
      </c>
      <c r="AI2570">
        <f t="shared" si="1363"/>
        <v>-17.493915345121877</v>
      </c>
      <c r="AJ2570">
        <f t="shared" si="1364"/>
        <v>25.086464702808776</v>
      </c>
      <c r="AK2570"/>
      <c r="AL2570"/>
      <c r="AM2570"/>
      <c r="AN2570"/>
    </row>
    <row r="2571" spans="1:40" x14ac:dyDescent="0.25">
      <c r="A2571"/>
      <c r="B2571">
        <f t="shared" si="1330"/>
        <v>637000</v>
      </c>
      <c r="C2571" s="186" t="str">
        <f t="shared" si="1333"/>
        <v>-1.88349240049214E-07+0.00384461936437989i</v>
      </c>
      <c r="D2571" s="158" t="str">
        <f t="shared" si="1334"/>
        <v>-5.9570074010168+0.0294754151269125i</v>
      </c>
      <c r="E2571" t="str">
        <f t="shared" si="1335"/>
        <v>2870</v>
      </c>
      <c r="F2571" t="str">
        <f t="shared" si="1336"/>
        <v>0.777000777000777</v>
      </c>
      <c r="G2571" t="str">
        <f t="shared" si="1331"/>
        <v>0.777000777000777</v>
      </c>
      <c r="H2571" t="str">
        <f t="shared" si="1337"/>
        <v>9.09341379536857+0.585914495651094i</v>
      </c>
      <c r="I2571" t="str">
        <f t="shared" si="1338"/>
        <v>2501.49315042087i</v>
      </c>
      <c r="J2571" t="str">
        <f t="shared" si="1332"/>
        <v>-5351.38781274355+541.014933794945i</v>
      </c>
      <c r="K2571" t="str">
        <f t="shared" si="1339"/>
        <v>0.0467799126813674-0.462718196794101i</v>
      </c>
      <c r="L2571" t="str">
        <f t="shared" si="1340"/>
        <v>0.0034564783276488-0.028658522743557i</v>
      </c>
      <c r="M2571" t="str">
        <f t="shared" si="1341"/>
        <v>0.0502363910090162-0.491376719537658i</v>
      </c>
      <c r="N2571" t="str">
        <f t="shared" si="1342"/>
        <v>-2.82503749114248i</v>
      </c>
      <c r="O2571" t="str">
        <f t="shared" si="1343"/>
        <v>-0.950313414401991-0.311294738804931i</v>
      </c>
      <c r="P2571" t="str">
        <f t="shared" si="1344"/>
        <v>1.95031341440199+0.311294738804931i</v>
      </c>
      <c r="Q2571" t="str">
        <f t="shared" si="1345"/>
        <v>-1.95031341440199+2.51374275233755i</v>
      </c>
      <c r="R2571" t="str">
        <f t="shared" si="1346"/>
        <v>-0.298460874441896-0.544296414591943i</v>
      </c>
      <c r="S2571" t="str">
        <f t="shared" si="1347"/>
        <v>0.291608193864042i</v>
      </c>
      <c r="T2571" t="str">
        <f t="shared" si="1348"/>
        <v>0.15872129438583-0.0870336365350839i</v>
      </c>
      <c r="U2571" t="str">
        <f t="shared" si="1349"/>
        <v>0.00005-0.000378561778916073i</v>
      </c>
      <c r="V2571" t="str">
        <f t="shared" si="1350"/>
        <v>3.33333333333333E-06-0.00041641795680768i</v>
      </c>
      <c r="W2571" t="str">
        <f t="shared" si="1351"/>
        <v>0.0000144238255188968-0.000199052276955615i</v>
      </c>
      <c r="X2571" t="str">
        <f t="shared" si="1352"/>
        <v>0.0000151676868175923-0.000198941046833093i</v>
      </c>
      <c r="Y2571" t="str">
        <f t="shared" si="1353"/>
        <v>0.009+0.40023890406734i</v>
      </c>
      <c r="Z2571" t="str">
        <f t="shared" si="1354"/>
        <v>-0.00694675081425594-0.000687365674267024i</v>
      </c>
      <c r="AA2571" t="str">
        <f t="shared" si="1355"/>
        <v>0.788269249111916-34.9787394111412i</v>
      </c>
      <c r="AB2571" t="str">
        <f t="shared" si="1356"/>
        <v>1.09642490480522-0.601216409065212i</v>
      </c>
      <c r="AC2571" t="str">
        <f t="shared" si="1357"/>
        <v>0.759656683411144-0.568960615549415i</v>
      </c>
      <c r="AD2571" t="str">
        <f t="shared" si="1358"/>
        <v>1.30437632428678+0.185507941135048i</v>
      </c>
      <c r="AE2571" t="str">
        <f t="shared" si="1359"/>
        <v>-0.00893366550179516-0.00218526095277216i</v>
      </c>
      <c r="AF2571" t="str">
        <f t="shared" si="1360"/>
        <v>-15.0504211963854-0.556439080524181i</v>
      </c>
      <c r="AG2571" t="str">
        <f t="shared" si="1361"/>
        <v>1.02721166191206-0.164634737795693i</v>
      </c>
      <c r="AH2571" t="str">
        <f t="shared" si="1362"/>
        <v>0.120702071593569+0.0562025280958226i</v>
      </c>
      <c r="AI2571">
        <f t="shared" si="1363"/>
        <v>-17.513472571810226</v>
      </c>
      <c r="AJ2571">
        <f t="shared" si="1364"/>
        <v>24.968108282548837</v>
      </c>
      <c r="AK2571"/>
      <c r="AL2571"/>
      <c r="AM2571"/>
      <c r="AN2571"/>
    </row>
    <row r="2572" spans="1:40" x14ac:dyDescent="0.25">
      <c r="A2572"/>
      <c r="B2572">
        <f t="shared" si="1330"/>
        <v>638000</v>
      </c>
      <c r="C2572" s="186" t="str">
        <f t="shared" si="1333"/>
        <v>-1.87759266285963E-07+0.00383859331524827i</v>
      </c>
      <c r="D2572" s="158" t="str">
        <f t="shared" si="1334"/>
        <v>-5.95700739649367+0.0294292154169034i</v>
      </c>
      <c r="E2572" t="str">
        <f t="shared" si="1335"/>
        <v>2870</v>
      </c>
      <c r="F2572" t="str">
        <f t="shared" si="1336"/>
        <v>0.777000777000777</v>
      </c>
      <c r="G2572" t="str">
        <f t="shared" si="1331"/>
        <v>0.777000777000777</v>
      </c>
      <c r="H2572" t="str">
        <f t="shared" si="1337"/>
        <v>9.09354055391927+0.58500491800602i</v>
      </c>
      <c r="I2572" t="str">
        <f t="shared" si="1338"/>
        <v>2505.42014123786i</v>
      </c>
      <c r="J2572" t="str">
        <f t="shared" si="1332"/>
        <v>-5368.20598875317+541.864250802472i</v>
      </c>
      <c r="K2572" t="str">
        <f t="shared" si="1339"/>
        <v>0.0466348059828414-0.462007309747198i</v>
      </c>
      <c r="L2572" t="str">
        <f t="shared" si="1340"/>
        <v>0.00344580622014676-0.0286148885645968i</v>
      </c>
      <c r="M2572" t="str">
        <f t="shared" si="1341"/>
        <v>0.0500806122029882-0.490622198311795i</v>
      </c>
      <c r="N2572" t="str">
        <f t="shared" si="1342"/>
        <v>-2.8294724008617i</v>
      </c>
      <c r="O2572" t="str">
        <f t="shared" si="1343"/>
        <v>-0.951684628370707-0.307077137089216i</v>
      </c>
      <c r="P2572" t="str">
        <f t="shared" si="1344"/>
        <v>1.95168462837071+0.307077137089216i</v>
      </c>
      <c r="Q2572" t="str">
        <f t="shared" si="1345"/>
        <v>-1.95168462837071+2.52239526377248i</v>
      </c>
      <c r="R2572" t="str">
        <f t="shared" si="1346"/>
        <v>-0.298332382682614-0.54291011508471i</v>
      </c>
      <c r="S2572" t="str">
        <f t="shared" si="1347"/>
        <v>0.292065977527879i</v>
      </c>
      <c r="T2572" t="str">
        <f t="shared" si="1348"/>
        <v>0.158565573471989-0.0871327389764189i</v>
      </c>
      <c r="U2572" t="str">
        <f t="shared" si="1349"/>
        <v>0.00005-0.000377968421895828i</v>
      </c>
      <c r="V2572" t="str">
        <f t="shared" si="1350"/>
        <v>3.33333333333333E-06-0.00041576526408541i</v>
      </c>
      <c r="W2572" t="str">
        <f t="shared" si="1351"/>
        <v>0.0000144236664469562-0.000198742650180316i</v>
      </c>
      <c r="X2572" t="str">
        <f t="shared" si="1352"/>
        <v>0.0000151652032992102-0.000198631602994108i</v>
      </c>
      <c r="Y2572" t="str">
        <f t="shared" si="1353"/>
        <v>0.009+0.400867222598058i</v>
      </c>
      <c r="Z2572" t="str">
        <f t="shared" si="1354"/>
        <v>-0.00692507646146446-0.000685712732940197i</v>
      </c>
      <c r="AA2572" t="str">
        <f t="shared" si="1355"/>
        <v>0.785798717791829-34.9239151988206i</v>
      </c>
      <c r="AB2572" t="str">
        <f t="shared" si="1356"/>
        <v>1.09534920611718-0.601900995120455i</v>
      </c>
      <c r="AC2572" t="str">
        <f t="shared" si="1357"/>
        <v>0.759549769426351-0.56754620574551i</v>
      </c>
      <c r="AD2572" t="str">
        <f t="shared" si="1358"/>
        <v>1.30539134411268+0.182962216351778i</v>
      </c>
      <c r="AE2572" t="str">
        <f t="shared" si="1359"/>
        <v>-0.00891447534871479-0.00216215080392305i</v>
      </c>
      <c r="AF2572" t="str">
        <f t="shared" si="1360"/>
        <v>-15.0505479504129-0.555575702589117i</v>
      </c>
      <c r="AG2572" t="str">
        <f t="shared" si="1361"/>
        <v>1.02684422501782-0.164513090563549i</v>
      </c>
      <c r="AH2572" t="str">
        <f t="shared" si="1362"/>
        <v>0.120546253274581+0.0558270237499812i</v>
      </c>
      <c r="AI2572">
        <f t="shared" si="1363"/>
        <v>-17.533031327412086</v>
      </c>
      <c r="AJ2572">
        <f t="shared" si="1364"/>
        <v>24.849658375354693</v>
      </c>
      <c r="AK2572"/>
      <c r="AL2572"/>
      <c r="AM2572"/>
      <c r="AN2572"/>
    </row>
    <row r="2573" spans="1:40" x14ac:dyDescent="0.25">
      <c r="A2573"/>
      <c r="B2573">
        <f t="shared" si="1330"/>
        <v>639000</v>
      </c>
      <c r="C2573" s="186" t="str">
        <f t="shared" si="1333"/>
        <v>-1.87172060184697E-07+0.00383258612699017i</v>
      </c>
      <c r="D2573" s="158" t="str">
        <f t="shared" si="1334"/>
        <v>-5.95700739199175+0.0293831603069246i</v>
      </c>
      <c r="E2573" t="str">
        <f t="shared" si="1335"/>
        <v>2870</v>
      </c>
      <c r="F2573" t="str">
        <f t="shared" si="1336"/>
        <v>0.777000777000777</v>
      </c>
      <c r="G2573" t="str">
        <f t="shared" si="1331"/>
        <v>0.777000777000777</v>
      </c>
      <c r="H2573" t="str">
        <f t="shared" si="1337"/>
        <v>9.09366672160521+0.584098146359908i</v>
      </c>
      <c r="I2573" t="str">
        <f t="shared" si="1338"/>
        <v>2509.34713205485i</v>
      </c>
      <c r="J2573" t="str">
        <f t="shared" si="1332"/>
        <v>-5385.05054621536+542.71356781i</v>
      </c>
      <c r="K2573" t="str">
        <f t="shared" si="1339"/>
        <v>0.0464903712040128-0.461298581231658i</v>
      </c>
      <c r="L2573" t="str">
        <f t="shared" si="1340"/>
        <v>0.00343518322527096-0.0285713850509473i</v>
      </c>
      <c r="M2573" t="str">
        <f t="shared" si="1341"/>
        <v>0.0499255544292838-0.489869966282605i</v>
      </c>
      <c r="N2573" t="str">
        <f t="shared" si="1342"/>
        <v>-2.83390731058092i</v>
      </c>
      <c r="O2573" t="str">
        <f t="shared" si="1343"/>
        <v>-0.953037124233111-0.30285349566i</v>
      </c>
      <c r="P2573" t="str">
        <f t="shared" si="1344"/>
        <v>1.95303712423311+0.30285349566i</v>
      </c>
      <c r="Q2573" t="str">
        <f t="shared" si="1345"/>
        <v>-1.95303712423311+2.53105381492092i</v>
      </c>
      <c r="R2573" t="str">
        <f t="shared" si="1346"/>
        <v>-0.298203555925124-0.541527209280551i</v>
      </c>
      <c r="S2573" t="str">
        <f t="shared" si="1347"/>
        <v>0.292523761191716i</v>
      </c>
      <c r="T2573" t="str">
        <f t="shared" si="1348"/>
        <v>0.1584095760464-0.0872316257799615i</v>
      </c>
      <c r="U2573" t="str">
        <f t="shared" si="1349"/>
        <v>0.00005-0.000377376922018057i</v>
      </c>
      <c r="V2573" t="str">
        <f t="shared" si="1350"/>
        <v>3.33333333333333E-06-0.000415114614219863i</v>
      </c>
      <c r="W2573" t="str">
        <f t="shared" si="1351"/>
        <v>0.0000144235071299805-0.000198433996143936i</v>
      </c>
      <c r="X2573" t="str">
        <f t="shared" si="1352"/>
        <v>0.000015162730440194-0.000198323131280646i</v>
      </c>
      <c r="Y2573" t="str">
        <f t="shared" si="1353"/>
        <v>0.009+0.401495541128776i</v>
      </c>
      <c r="Z2573" t="str">
        <f t="shared" si="1354"/>
        <v>-0.00690350376902194-0.000684067628030178i</v>
      </c>
      <c r="AA2573" t="str">
        <f t="shared" si="1355"/>
        <v>0.783339784808688-34.8692625734925i</v>
      </c>
      <c r="AB2573" t="str">
        <f t="shared" si="1356"/>
        <v>1.09427159732396-0.602584091579441i</v>
      </c>
      <c r="AC2573" t="str">
        <f t="shared" si="1357"/>
        <v>0.759444267568162-0.566135135347471i</v>
      </c>
      <c r="AD2573" t="str">
        <f t="shared" si="1358"/>
        <v>1.30639538766577+0.180411182077605i</v>
      </c>
      <c r="AE2573" t="str">
        <f t="shared" si="1359"/>
        <v>-0.00889529203318956-0.00213913206955654i</v>
      </c>
      <c r="AF2573" t="str">
        <f t="shared" si="1360"/>
        <v>-15.050674113597-0.554714986052983i</v>
      </c>
      <c r="AG2573" t="str">
        <f t="shared" si="1361"/>
        <v>1.02647724602648-0.164390428357593i</v>
      </c>
      <c r="AH2573" t="str">
        <f t="shared" si="1362"/>
        <v>0.120390078404789+0.0554524790883351i</v>
      </c>
      <c r="AI2573">
        <f t="shared" si="1363"/>
        <v>-17.552591762204951</v>
      </c>
      <c r="AJ2573">
        <f t="shared" si="1364"/>
        <v>24.731114995661148</v>
      </c>
      <c r="AK2573"/>
      <c r="AL2573"/>
      <c r="AM2573"/>
      <c r="AN2573"/>
    </row>
    <row r="2574" spans="1:40" x14ac:dyDescent="0.25">
      <c r="A2574"/>
      <c r="B2574">
        <f t="shared" si="1330"/>
        <v>640000</v>
      </c>
      <c r="C2574" s="186" t="str">
        <f t="shared" si="1333"/>
        <v>-1.86587604461047E-07+0.00382659771119525i</v>
      </c>
      <c r="D2574" s="158" t="str">
        <f t="shared" si="1334"/>
        <v>-5.95700738751092+0.0293372491191636i</v>
      </c>
      <c r="E2574" t="str">
        <f t="shared" si="1335"/>
        <v>2870</v>
      </c>
      <c r="F2574" t="str">
        <f t="shared" si="1336"/>
        <v>0.777000777000777</v>
      </c>
      <c r="G2574" t="str">
        <f t="shared" si="1331"/>
        <v>0.777000777000777</v>
      </c>
      <c r="H2574" t="str">
        <f t="shared" si="1337"/>
        <v>9.09379230208716+0.583194167812505i</v>
      </c>
      <c r="I2574" t="str">
        <f t="shared" si="1338"/>
        <v>2513.27412287183i</v>
      </c>
      <c r="J2574" t="str">
        <f t="shared" si="1332"/>
        <v>-5401.92148513011+543.562884817527i</v>
      </c>
      <c r="K2574" t="str">
        <f t="shared" si="1339"/>
        <v>0.0463466042164009-0.460592001537123i</v>
      </c>
      <c r="L2574" t="str">
        <f t="shared" si="1340"/>
        <v>0.00342460904359484-0.0285280116260593i</v>
      </c>
      <c r="M2574" t="str">
        <f t="shared" si="1341"/>
        <v>0.0497712132599957-0.489120013163182i</v>
      </c>
      <c r="N2574" t="str">
        <f t="shared" si="1342"/>
        <v>-2.83834222030014i</v>
      </c>
      <c r="O2574" t="str">
        <f t="shared" si="1343"/>
        <v>-0.954370875387784-0.298623897589518i</v>
      </c>
      <c r="P2574" t="str">
        <f t="shared" si="1344"/>
        <v>1.95437087538778+0.298623897589518i</v>
      </c>
      <c r="Q2574" t="str">
        <f t="shared" si="1345"/>
        <v>-1.95437087538778+2.53971832271062i</v>
      </c>
      <c r="R2574" t="str">
        <f t="shared" si="1346"/>
        <v>-0.298074393394999-0.540147680933994i</v>
      </c>
      <c r="S2574" t="str">
        <f t="shared" si="1347"/>
        <v>0.292981544855553i</v>
      </c>
      <c r="T2574" t="str">
        <f t="shared" si="1348"/>
        <v>0.158253302010186-0.0873302962587487i</v>
      </c>
      <c r="U2574" t="str">
        <f t="shared" si="1349"/>
        <v>0.00005-0.000376787270577403i</v>
      </c>
      <c r="V2574" t="str">
        <f t="shared" si="1350"/>
        <v>3.33333333333333E-06-0.000414465997635144i</v>
      </c>
      <c r="W2574" t="str">
        <f t="shared" si="1351"/>
        <v>0.0000144233475679904-0.000198126310286449i</v>
      </c>
      <c r="X2574" t="str">
        <f t="shared" si="1352"/>
        <v>0.0000151602681724669-0.000198015627135815i</v>
      </c>
      <c r="Y2574" t="str">
        <f t="shared" si="1353"/>
        <v>0.009+0.402123859659494i</v>
      </c>
      <c r="Z2574" t="str">
        <f t="shared" si="1354"/>
        <v>-0.00688203210216326-0.000682430306134193i</v>
      </c>
      <c r="AA2574" t="str">
        <f t="shared" si="1355"/>
        <v>0.780892377661984-34.8147807308869i</v>
      </c>
      <c r="AB2574" t="str">
        <f t="shared" si="1356"/>
        <v>1.09319207774253-0.603265693696725i</v>
      </c>
      <c r="AC2574" t="str">
        <f t="shared" si="1357"/>
        <v>0.759340171993623-0.564727388948732i</v>
      </c>
      <c r="AD2574" t="str">
        <f t="shared" si="1358"/>
        <v>1.30738842688145+0.177854884989495i</v>
      </c>
      <c r="AE2574" t="str">
        <f t="shared" si="1359"/>
        <v>-0.00887611556018403-0.00211620451241727i</v>
      </c>
      <c r="AF2574" t="str">
        <f t="shared" si="1360"/>
        <v>-15.0507996895981-0.553856918693341i</v>
      </c>
      <c r="AG2574" t="str">
        <f t="shared" si="1361"/>
        <v>1.02611072869768-0.16426675231441i</v>
      </c>
      <c r="AH2574" t="str">
        <f t="shared" si="1362"/>
        <v>0.120233546514991+0.0550788924210324i</v>
      </c>
      <c r="AI2574">
        <f t="shared" si="1363"/>
        <v>-17.572154026351438</v>
      </c>
      <c r="AJ2574">
        <f t="shared" si="1364"/>
        <v>24.612478158851559</v>
      </c>
      <c r="AK2574"/>
      <c r="AL2574"/>
      <c r="AM2574"/>
      <c r="AN2574"/>
    </row>
    <row r="2575" spans="1:40" x14ac:dyDescent="0.25">
      <c r="A2575"/>
      <c r="B2575">
        <f t="shared" si="1330"/>
        <v>641000</v>
      </c>
      <c r="C2575" s="186" t="str">
        <f t="shared" si="1333"/>
        <v>-1.86005881965365E-07+0.00382062798000485i</v>
      </c>
      <c r="D2575" s="158" t="str">
        <f t="shared" si="1334"/>
        <v>-5.95700738305105+0.0292914811800372i</v>
      </c>
      <c r="E2575" t="str">
        <f t="shared" si="1335"/>
        <v>2870</v>
      </c>
      <c r="F2575" t="str">
        <f t="shared" si="1336"/>
        <v>0.777000777000777</v>
      </c>
      <c r="G2575" t="str">
        <f t="shared" si="1331"/>
        <v>0.777000777000777</v>
      </c>
      <c r="H2575" t="str">
        <f t="shared" si="1337"/>
        <v>9.0939172989976+0.58229296954213i</v>
      </c>
      <c r="I2575" t="str">
        <f t="shared" si="1338"/>
        <v>2517.20111368882i</v>
      </c>
      <c r="J2575" t="str">
        <f t="shared" si="1332"/>
        <v>-5418.81880549742+544.412201825054i</v>
      </c>
      <c r="K2575" t="str">
        <f t="shared" si="1339"/>
        <v>0.0462035009230799-0.459887561010725i</v>
      </c>
      <c r="L2575" t="str">
        <f t="shared" si="1340"/>
        <v>0.00341408337795897-0.0284847677167093i</v>
      </c>
      <c r="M2575" t="str">
        <f t="shared" si="1341"/>
        <v>0.0496175843010389-0.488372328727434i</v>
      </c>
      <c r="N2575" t="str">
        <f t="shared" si="1342"/>
        <v>-2.84277713001936i</v>
      </c>
      <c r="O2575" t="str">
        <f t="shared" si="1343"/>
        <v>-0.955685855601985-0.294388426067164i</v>
      </c>
      <c r="P2575" t="str">
        <f t="shared" si="1344"/>
        <v>1.95568585560199+0.294388426067164i</v>
      </c>
      <c r="Q2575" t="str">
        <f t="shared" si="1345"/>
        <v>-1.95568585560199+2.5483887039522i</v>
      </c>
      <c r="R2575" t="str">
        <f t="shared" si="1346"/>
        <v>-0.297944894315342-0.538771513902614i</v>
      </c>
      <c r="S2575" t="str">
        <f t="shared" si="1347"/>
        <v>0.29343932851939i</v>
      </c>
      <c r="T2575" t="str">
        <f t="shared" si="1348"/>
        <v>0.158096751264958-0.0874287497236746i</v>
      </c>
      <c r="U2575" t="str">
        <f t="shared" si="1349"/>
        <v>0.00005-0.000376199458922836i</v>
      </c>
      <c r="V2575" t="str">
        <f t="shared" si="1350"/>
        <v>3.33333333333333E-06-0.00041381940481512i</v>
      </c>
      <c r="W2575" t="str">
        <f t="shared" si="1351"/>
        <v>0.0000144231877610073-0.000197819588076287i</v>
      </c>
      <c r="X2575" t="str">
        <f t="shared" si="1352"/>
        <v>0.0000151578164284838-0.000197709086031152i</v>
      </c>
      <c r="Y2575" t="str">
        <f t="shared" si="1353"/>
        <v>0.009+0.402752178190212i</v>
      </c>
      <c r="Z2575" t="str">
        <f t="shared" si="1354"/>
        <v>-0.00686066083106957-0.000680800714312597i</v>
      </c>
      <c r="AA2575" t="str">
        <f t="shared" si="1355"/>
        <v>0.778456424416931-34.7604688717523i</v>
      </c>
      <c r="AB2575" t="str">
        <f t="shared" si="1356"/>
        <v>1.09211064669323-0.603945796712056i</v>
      </c>
      <c r="AC2575" t="str">
        <f t="shared" si="1357"/>
        <v>0.759237476912951-0.563322951235215i</v>
      </c>
      <c r="AD2575" t="str">
        <f t="shared" si="1358"/>
        <v>1.30837043388779+0.175293371917901i</v>
      </c>
      <c r="AE2575" t="str">
        <f t="shared" si="1359"/>
        <v>-0.00885694593548749-0.00209336789663954i</v>
      </c>
      <c r="AF2575" t="str">
        <f t="shared" si="1360"/>
        <v>-15.0509246820486-0.553001488362093i</v>
      </c>
      <c r="AG2575" t="str">
        <f t="shared" si="1361"/>
        <v>1.02574467678727-0.164142063587828i</v>
      </c>
      <c r="AH2575" t="str">
        <f t="shared" si="1362"/>
        <v>0.120076657147523+0.054706262086084i</v>
      </c>
      <c r="AI2575">
        <f t="shared" si="1363"/>
        <v>-17.591718269901811</v>
      </c>
      <c r="AJ2575">
        <f t="shared" si="1364"/>
        <v>24.493747881264344</v>
      </c>
      <c r="AK2575"/>
      <c r="AL2575"/>
      <c r="AM2575"/>
      <c r="AN2575"/>
    </row>
    <row r="2576" spans="1:40" x14ac:dyDescent="0.25">
      <c r="A2576"/>
      <c r="B2576">
        <f t="shared" si="1330"/>
        <v>642000</v>
      </c>
      <c r="C2576" s="186" t="str">
        <f t="shared" si="1333"/>
        <v>-1.85426875681465E-07+0.00381467684610776i</v>
      </c>
      <c r="D2576" s="158" t="str">
        <f t="shared" si="1334"/>
        <v>-5.95700737861201+0.0292458558201595i</v>
      </c>
      <c r="E2576" t="str">
        <f t="shared" si="1335"/>
        <v>2870</v>
      </c>
      <c r="F2576" t="str">
        <f t="shared" si="1336"/>
        <v>0.777000777000777</v>
      </c>
      <c r="G2576" t="str">
        <f t="shared" si="1331"/>
        <v>0.777000777000777</v>
      </c>
      <c r="H2576" t="str">
        <f t="shared" si="1337"/>
        <v>9.09404171594102+0.581394538805035i</v>
      </c>
      <c r="I2576" t="str">
        <f t="shared" si="1338"/>
        <v>2521.12810450581i</v>
      </c>
      <c r="J2576" t="str">
        <f t="shared" si="1332"/>
        <v>-5435.7425073173+545.261518832582i</v>
      </c>
      <c r="K2576" t="str">
        <f t="shared" si="1339"/>
        <v>0.0460610572583904-0.459185250056652i</v>
      </c>
      <c r="L2576" t="str">
        <f t="shared" si="1340"/>
        <v>0.00340360593345062-0.0284416527529768i</v>
      </c>
      <c r="M2576" t="str">
        <f t="shared" si="1341"/>
        <v>0.049464663191841-0.487626902809629i</v>
      </c>
      <c r="N2576" t="str">
        <f t="shared" si="1342"/>
        <v>-2.84721203973858i</v>
      </c>
      <c r="O2576" t="str">
        <f t="shared" si="1343"/>
        <v>-0.956982039012167-0.290147164397852i</v>
      </c>
      <c r="P2576" t="str">
        <f t="shared" si="1344"/>
        <v>1.95698203901217+0.290147164397852i</v>
      </c>
      <c r="Q2576" t="str">
        <f t="shared" si="1345"/>
        <v>-1.95698203901217+2.55706487534073i</v>
      </c>
      <c r="R2576" t="str">
        <f t="shared" si="1346"/>
        <v>-0.297815057906781-0.537398692146253i</v>
      </c>
      <c r="S2576" t="str">
        <f t="shared" si="1347"/>
        <v>0.293897112183227i</v>
      </c>
      <c r="T2576" t="str">
        <f t="shared" si="1348"/>
        <v>0.157939923712827-0.0875269854834834i</v>
      </c>
      <c r="U2576" t="str">
        <f t="shared" si="1349"/>
        <v>0.0000500000000000002-0.000375613478457226i</v>
      </c>
      <c r="V2576" t="str">
        <f t="shared" si="1350"/>
        <v>3.33333333333333E-06-0.000413174826302947i</v>
      </c>
      <c r="W2576" t="str">
        <f t="shared" si="1351"/>
        <v>0.0000144230277090519-0.000197513825010115i</v>
      </c>
      <c r="X2576" t="str">
        <f t="shared" si="1352"/>
        <v>0.0000151553751412248-0.000197403503466407i</v>
      </c>
      <c r="Y2576" t="str">
        <f t="shared" si="1353"/>
        <v>0.009+0.403380496720929i</v>
      </c>
      <c r="Z2576" t="str">
        <f t="shared" si="1354"/>
        <v>-0.00683938933082227-0.000679178800084002i</v>
      </c>
      <c r="AA2576" t="str">
        <f t="shared" si="1355"/>
        <v>0.776031853699174-34.706326201817i</v>
      </c>
      <c r="AB2576" t="str">
        <f t="shared" si="1356"/>
        <v>1.09102730349986-0.604624395850336i</v>
      </c>
      <c r="AC2576" t="str">
        <f t="shared" si="1357"/>
        <v>0.759136176589081-0.561921806984685i</v>
      </c>
      <c r="AD2576" t="str">
        <f t="shared" si="1358"/>
        <v>1.30934138100643+0.172726689846049i</v>
      </c>
      <c r="AE2576" t="str">
        <f t="shared" si="1359"/>
        <v>-0.00883778316570737-0.0020706219877336i</v>
      </c>
      <c r="AF2576" t="str">
        <f t="shared" si="1360"/>
        <v>-15.051049094553-0.552148682984876i</v>
      </c>
      <c r="AG2576" t="str">
        <f t="shared" si="1361"/>
        <v>1.02537909404732-0.164016363348901i</v>
      </c>
      <c r="AH2576" t="str">
        <f t="shared" si="1362"/>
        <v>0.119919409856291+0.0543345864491506i</v>
      </c>
      <c r="AI2576">
        <f t="shared" si="1363"/>
        <v>-17.611284642796516</v>
      </c>
      <c r="AJ2576">
        <f t="shared" si="1364"/>
        <v>24.374924180199795</v>
      </c>
      <c r="AK2576"/>
      <c r="AL2576"/>
      <c r="AM2576"/>
      <c r="AN2576"/>
    </row>
    <row r="2577" spans="1:40" x14ac:dyDescent="0.25">
      <c r="A2577"/>
      <c r="B2577">
        <f t="shared" si="1330"/>
        <v>643000</v>
      </c>
      <c r="C2577" s="186" t="str">
        <f t="shared" si="1333"/>
        <v>-1.84850568725373E-07+0.00380874422273588i</v>
      </c>
      <c r="D2577" s="158" t="str">
        <f t="shared" si="1334"/>
        <v>-5.95700737419366+0.0292003723743084i</v>
      </c>
      <c r="E2577" t="str">
        <f t="shared" si="1335"/>
        <v>2870</v>
      </c>
      <c r="F2577" t="str">
        <f t="shared" si="1336"/>
        <v>0.777000777000777</v>
      </c>
      <c r="G2577" t="str">
        <f t="shared" si="1331"/>
        <v>0.777000777000777</v>
      </c>
      <c r="H2577" t="str">
        <f t="shared" si="1337"/>
        <v>9.09416555649415+0.580498862934865i</v>
      </c>
      <c r="I2577" t="str">
        <f t="shared" si="1338"/>
        <v>2525.0550953228i</v>
      </c>
      <c r="J2577" t="str">
        <f t="shared" si="1332"/>
        <v>-5452.69259058974+546.110835840109i</v>
      </c>
      <c r="K2577" t="str">
        <f t="shared" si="1339"/>
        <v>0.045919269187655-0.458485059135743i</v>
      </c>
      <c r="L2577" t="str">
        <f t="shared" si="1340"/>
        <v>0.00339317641738346-0.0283986661682204i</v>
      </c>
      <c r="M2577" t="str">
        <f t="shared" si="1341"/>
        <v>0.0493124456050385-0.486883725303963i</v>
      </c>
      <c r="N2577" t="str">
        <f t="shared" si="1342"/>
        <v>-2.8516469494578i</v>
      </c>
      <c r="O2577" t="str">
        <f t="shared" si="1343"/>
        <v>-0.958259400124489-0.285900196000378i</v>
      </c>
      <c r="P2577" t="str">
        <f t="shared" si="1344"/>
        <v>1.95825940012449+0.285900196000378i</v>
      </c>
      <c r="Q2577" t="str">
        <f t="shared" si="1345"/>
        <v>-1.95825940012449+2.56574675345742i</v>
      </c>
      <c r="R2577" t="str">
        <f t="shared" si="1346"/>
        <v>-0.297684883387473-0.536029199726251i</v>
      </c>
      <c r="S2577" t="str">
        <f t="shared" si="1347"/>
        <v>0.294354895847064i</v>
      </c>
      <c r="T2577" t="str">
        <f t="shared" si="1348"/>
        <v>0.157782819256406-0.087625002844765i</v>
      </c>
      <c r="U2577" t="str">
        <f t="shared" si="1349"/>
        <v>0.0000500000000000002-0.000375029320636919i</v>
      </c>
      <c r="V2577" t="str">
        <f t="shared" si="1350"/>
        <v>3.33333333333333E-06-0.000412532252700611i</v>
      </c>
      <c r="W2577" t="str">
        <f t="shared" si="1351"/>
        <v>0.0000144228674121452-0.000197209016612612i</v>
      </c>
      <c r="X2577" t="str">
        <f t="shared" si="1352"/>
        <v>0.0000151529442441908-0.000197098874969327i</v>
      </c>
      <c r="Y2577" t="str">
        <f t="shared" si="1353"/>
        <v>0.009+0.404008815251647i</v>
      </c>
      <c r="Z2577" t="str">
        <f t="shared" si="1354"/>
        <v>-0.00681821698135736-0.000677564511420534i</v>
      </c>
      <c r="AA2577" t="str">
        <f t="shared" si="1355"/>
        <v>0.773618594689536-34.6523519317493i</v>
      </c>
      <c r="AB2577" t="str">
        <f t="shared" si="1356"/>
        <v>1.08994204748968-0.605301486321581i</v>
      </c>
      <c r="AC2577" t="str">
        <f t="shared" si="1357"/>
        <v>0.759036265337202-0.560523941066086i</v>
      </c>
      <c r="AD2577" t="str">
        <f t="shared" si="1358"/>
        <v>1.3103012407535+0.170154885909142i</v>
      </c>
      <c r="AE2577" t="str">
        <f t="shared" si="1359"/>
        <v>-0.0088186272582623-0.0020479665525715i</v>
      </c>
      <c r="AF2577" t="str">
        <f t="shared" si="1360"/>
        <v>-15.0511729306878-0.551298490560557i</v>
      </c>
      <c r="AG2577" t="str">
        <f t="shared" si="1361"/>
        <v>1.025013984226-0.163889652785883i</v>
      </c>
      <c r="AH2577" t="str">
        <f t="shared" si="1362"/>
        <v>0.119761804206824+0.0539638639033298i</v>
      </c>
      <c r="AI2577">
        <f t="shared" si="1363"/>
        <v>-17.630853294867418</v>
      </c>
      <c r="AJ2577">
        <f t="shared" si="1364"/>
        <v>24.256007073922788</v>
      </c>
      <c r="AK2577"/>
      <c r="AL2577"/>
      <c r="AM2577"/>
      <c r="AN2577"/>
    </row>
    <row r="2578" spans="1:40" x14ac:dyDescent="0.25">
      <c r="A2578"/>
      <c r="B2578">
        <f t="shared" si="1330"/>
        <v>644000</v>
      </c>
      <c r="C2578" s="186" t="str">
        <f t="shared" si="1333"/>
        <v>-1.84276944344101E-07+0.00380283002366004i</v>
      </c>
      <c r="D2578" s="158" t="str">
        <f t="shared" si="1334"/>
        <v>-5.95700736979586+0.0291550301813937i</v>
      </c>
      <c r="E2578" t="str">
        <f t="shared" si="1335"/>
        <v>2870</v>
      </c>
      <c r="F2578" t="str">
        <f t="shared" si="1336"/>
        <v>0.777000777000777</v>
      </c>
      <c r="G2578" t="str">
        <f t="shared" si="1331"/>
        <v>0.777000777000777</v>
      </c>
      <c r="H2578" t="str">
        <f t="shared" si="1337"/>
        <v>9.09428882420622+0.57960592934203i</v>
      </c>
      <c r="I2578" t="str">
        <f t="shared" si="1338"/>
        <v>2528.98208613978i</v>
      </c>
      <c r="J2578" t="str">
        <f t="shared" si="1332"/>
        <v>-5469.66905531475+546.960152847637i</v>
      </c>
      <c r="K2578" t="str">
        <f t="shared" si="1339"/>
        <v>0.045778132706896-0.457786978765071i</v>
      </c>
      <c r="L2578" t="str">
        <f t="shared" si="1340"/>
        <v>0.0033827945392776-0.0283558073990552i</v>
      </c>
      <c r="M2578" t="str">
        <f t="shared" si="1341"/>
        <v>0.0491609272461736-0.486142786164126i</v>
      </c>
      <c r="N2578" t="str">
        <f t="shared" si="1342"/>
        <v>-2.85608185917702i</v>
      </c>
      <c r="O2578" t="str">
        <f t="shared" si="1343"/>
        <v>-0.959517913815309-0.281647604405783i</v>
      </c>
      <c r="P2578" t="str">
        <f t="shared" si="1344"/>
        <v>1.95951791381531+0.281647604405783i</v>
      </c>
      <c r="Q2578" t="str">
        <f t="shared" si="1345"/>
        <v>-1.95951791381531+2.57443425477124i</v>
      </c>
      <c r="R2578" t="str">
        <f t="shared" si="1346"/>
        <v>-0.297554369973085-0.534663020804674i</v>
      </c>
      <c r="S2578" t="str">
        <f t="shared" si="1347"/>
        <v>0.294812679510901i</v>
      </c>
      <c r="T2578" t="str">
        <f t="shared" si="1348"/>
        <v>0.157625437798819-0.0877228011119432i</v>
      </c>
      <c r="U2578" t="str">
        <f t="shared" si="1349"/>
        <v>0.0000500000000000002-0.000374446976971333i</v>
      </c>
      <c r="V2578" t="str">
        <f t="shared" si="1350"/>
        <v>3.33333333333333E-06-0.000411891674668467i</v>
      </c>
      <c r="W2578" t="str">
        <f t="shared" si="1351"/>
        <v>0.0000144227068703084-0.000196905158436253i</v>
      </c>
      <c r="X2578" t="str">
        <f t="shared" si="1352"/>
        <v>0.0000151505236713994-0.000196795196095429i</v>
      </c>
      <c r="Y2578" t="str">
        <f t="shared" si="1353"/>
        <v>0.009+0.404637133782365i</v>
      </c>
      <c r="Z2578" t="str">
        <f t="shared" si="1354"/>
        <v>-0.00679714316742005-0.000675957796743148i</v>
      </c>
      <c r="AA2578" t="str">
        <f t="shared" si="1355"/>
        <v>0.771216577118869-34.5985452771203i</v>
      </c>
      <c r="AB2578" t="str">
        <f t="shared" si="1356"/>
        <v>1.08885487799348-0.605977063320849i</v>
      </c>
      <c r="AC2578" t="str">
        <f t="shared" si="1357"/>
        <v>0.758937737524326-0.559129338438916i</v>
      </c>
      <c r="AD2578" t="str">
        <f t="shared" si="1358"/>
        <v>1.31124998584046+0.167578007393641i</v>
      </c>
      <c r="AE2578" t="str">
        <f t="shared" si="1359"/>
        <v>-0.00879947822137471-0.00202540135937376i</v>
      </c>
      <c r="AF2578" t="str">
        <f t="shared" si="1360"/>
        <v>-15.0512961940021-0.550450899160636i</v>
      </c>
      <c r="AG2578" t="str">
        <f t="shared" si="1361"/>
        <v>1.02464935106755-0.163761933104212i</v>
      </c>
      <c r="AH2578" t="str">
        <f t="shared" si="1362"/>
        <v>0.119603839776295+0.053594092868948i</v>
      </c>
      <c r="AI2578">
        <f t="shared" si="1363"/>
        <v>-17.65042437584092</v>
      </c>
      <c r="AJ2578">
        <f t="shared" si="1364"/>
        <v>24.136996581672779</v>
      </c>
      <c r="AK2578"/>
      <c r="AL2578"/>
      <c r="AM2578"/>
      <c r="AN2578"/>
    </row>
    <row r="2579" spans="1:40" x14ac:dyDescent="0.25">
      <c r="A2579"/>
      <c r="B2579">
        <f t="shared" si="1330"/>
        <v>645000</v>
      </c>
      <c r="C2579" s="186" t="str">
        <f t="shared" si="1333"/>
        <v>-1.83705985914431E-07+0.00379693416318587i</v>
      </c>
      <c r="D2579" s="158" t="str">
        <f t="shared" si="1334"/>
        <v>-5.95700736541852+0.029109828584425i</v>
      </c>
      <c r="E2579" t="str">
        <f t="shared" si="1335"/>
        <v>2870</v>
      </c>
      <c r="F2579" t="str">
        <f t="shared" si="1336"/>
        <v>0.777000777000777</v>
      </c>
      <c r="G2579" t="str">
        <f t="shared" si="1331"/>
        <v>0.777000777000777</v>
      </c>
      <c r="H2579" t="str">
        <f t="shared" si="1337"/>
        <v>9.09441152259932+0.578715725513172i</v>
      </c>
      <c r="I2579" t="str">
        <f t="shared" si="1338"/>
        <v>2532.90907695677i</v>
      </c>
      <c r="J2579" t="str">
        <f t="shared" si="1332"/>
        <v>-5486.67190149232+547.809469855164i</v>
      </c>
      <c r="K2579" t="str">
        <f t="shared" si="1339"/>
        <v>0.0456376438425571-0.457090999517543i</v>
      </c>
      <c r="L2579" t="str">
        <f t="shared" si="1340"/>
        <v>0.0033724600108397-0.0283130758853296i</v>
      </c>
      <c r="M2579" t="str">
        <f t="shared" si="1341"/>
        <v>0.0490101038533968-0.485404075402873i</v>
      </c>
      <c r="N2579" t="str">
        <f t="shared" si="1342"/>
        <v>-2.86051676889623i</v>
      </c>
      <c r="O2579" t="str">
        <f t="shared" si="1343"/>
        <v>-0.960757555331686-0.277389473255713i</v>
      </c>
      <c r="P2579" t="str">
        <f t="shared" si="1344"/>
        <v>1.96075755533169+0.277389473255713i</v>
      </c>
      <c r="Q2579" t="str">
        <f t="shared" si="1345"/>
        <v>-1.96075755533169+2.58312729564052i</v>
      </c>
      <c r="R2579" t="str">
        <f t="shared" si="1346"/>
        <v>-0.297423516876796-0.533300139643564i</v>
      </c>
      <c r="S2579" t="str">
        <f t="shared" si="1347"/>
        <v>0.295270463174738i</v>
      </c>
      <c r="T2579" t="str">
        <f t="shared" si="1348"/>
        <v>0.157467779243708-0.0878203795872711i</v>
      </c>
      <c r="U2579" t="str">
        <f t="shared" si="1349"/>
        <v>0.0000499999999999998-0.00037386643902254i</v>
      </c>
      <c r="V2579" t="str">
        <f t="shared" si="1350"/>
        <v>3.33333333333333E-06-0.000411253082924794i</v>
      </c>
      <c r="W2579" t="str">
        <f t="shared" si="1351"/>
        <v>0.0000144225460835624-0.000196602246061092i</v>
      </c>
      <c r="X2579" t="str">
        <f t="shared" si="1352"/>
        <v>0.0000151481133573789-0.000196492462427793i</v>
      </c>
      <c r="Y2579" t="str">
        <f t="shared" si="1353"/>
        <v>0.009+0.405265452313083i</v>
      </c>
      <c r="Z2579" t="str">
        <f t="shared" si="1354"/>
        <v>-0.00677616727852029-0.000674358604916958i</v>
      </c>
      <c r="AA2579" t="str">
        <f t="shared" si="1355"/>
        <v>0.768825731262925-34.5449054583654i</v>
      </c>
      <c r="AB2579" t="str">
        <f t="shared" si="1356"/>
        <v>1.08776579434564-0.606651122028197i</v>
      </c>
      <c r="AC2579" t="str">
        <f t="shared" si="1357"/>
        <v>0.75884058756884-0.557737984152599i</v>
      </c>
      <c r="AD2579" t="str">
        <f t="shared" si="1358"/>
        <v>1.31218758917497+0.164996101736522i</v>
      </c>
      <c r="AE2579" t="str">
        <f t="shared" si="1359"/>
        <v>-0.00878033606406407-0.0020029261776958i</v>
      </c>
      <c r="AF2579" t="str">
        <f t="shared" si="1360"/>
        <v>-15.0514188880178-0.549605896928747i</v>
      </c>
      <c r="AG2579" t="str">
        <f t="shared" si="1361"/>
        <v>1.0242851983122-0.163633205526482i</v>
      </c>
      <c r="AH2579" t="str">
        <f t="shared" si="1362"/>
        <v>0.119445516153566+0.0532252717933525i</v>
      </c>
      <c r="AI2579">
        <f t="shared" si="1363"/>
        <v>-17.669998035339603</v>
      </c>
      <c r="AJ2579">
        <f t="shared" si="1364"/>
        <v>24.01789272366911</v>
      </c>
      <c r="AK2579"/>
      <c r="AL2579"/>
      <c r="AM2579"/>
      <c r="AN2579"/>
    </row>
    <row r="2580" spans="1:40" x14ac:dyDescent="0.25">
      <c r="A2580"/>
      <c r="B2580">
        <f t="shared" si="1330"/>
        <v>646000</v>
      </c>
      <c r="C2580" s="186" t="str">
        <f t="shared" si="1333"/>
        <v>-1.83137676941705E-07+0.00379105655614957i</v>
      </c>
      <c r="D2580" s="158" t="str">
        <f t="shared" si="1334"/>
        <v>-5.95700736106148+0.02906476693048i</v>
      </c>
      <c r="E2580" t="str">
        <f t="shared" si="1335"/>
        <v>2870</v>
      </c>
      <c r="F2580" t="str">
        <f t="shared" si="1336"/>
        <v>0.777000777000777</v>
      </c>
      <c r="G2580" t="str">
        <f t="shared" si="1331"/>
        <v>0.777000777000777</v>
      </c>
      <c r="H2580" t="str">
        <f t="shared" si="1337"/>
        <v>9.09453365516842+0.577828239010546i</v>
      </c>
      <c r="I2580" t="str">
        <f t="shared" si="1338"/>
        <v>2536.83606777376i</v>
      </c>
      <c r="J2580" t="str">
        <f t="shared" si="1332"/>
        <v>-5503.70112912245+548.658786862692i</v>
      </c>
      <c r="K2580" t="str">
        <f t="shared" si="1339"/>
        <v>0.0454977986512267-0.456397112021482i</v>
      </c>
      <c r="L2580" t="str">
        <f t="shared" si="1340"/>
        <v>0.00336217254594337-0.0282704710701026i</v>
      </c>
      <c r="M2580" t="str">
        <f t="shared" si="1341"/>
        <v>0.0488599711971701-0.484667583091585i</v>
      </c>
      <c r="N2580" t="str">
        <f t="shared" si="1342"/>
        <v>-2.86495167861545i</v>
      </c>
      <c r="O2580" t="str">
        <f t="shared" si="1343"/>
        <v>-0.96197830029187-0.273125886300742i</v>
      </c>
      <c r="P2580" t="str">
        <f t="shared" si="1344"/>
        <v>1.96197830029187+0.273125886300742i</v>
      </c>
      <c r="Q2580" t="str">
        <f t="shared" si="1345"/>
        <v>-1.96197830029187+2.59182579231471i</v>
      </c>
      <c r="R2580" t="str">
        <f t="shared" si="1346"/>
        <v>-0.297292323309281-0.531940540604166i</v>
      </c>
      <c r="S2580" t="str">
        <f t="shared" si="1347"/>
        <v>0.295728246838573i</v>
      </c>
      <c r="T2580" t="str">
        <f t="shared" si="1348"/>
        <v>0.157309843495233-0.0879177375708199i</v>
      </c>
      <c r="U2580" t="str">
        <f t="shared" si="1349"/>
        <v>0.0000499999999999998-0.000373287698404858i</v>
      </c>
      <c r="V2580" t="str">
        <f t="shared" si="1350"/>
        <v>3.33333333333333E-06-0.000410616468245344i</v>
      </c>
      <c r="W2580" t="str">
        <f t="shared" si="1351"/>
        <v>0.0000144223850519284-0.000196300275094558i</v>
      </c>
      <c r="X2580" t="str">
        <f t="shared" si="1352"/>
        <v>0.0000151457132371644-0.000196190669576849i</v>
      </c>
      <c r="Y2580" t="str">
        <f t="shared" si="1353"/>
        <v>0.009+0.405893770843801i</v>
      </c>
      <c r="Z2580" t="str">
        <f t="shared" si="1354"/>
        <v>-0.00675528870888857-0.000672766885246655i</v>
      </c>
      <c r="AA2580" t="str">
        <f t="shared" si="1355"/>
        <v>0.766445987937283-34.4914317007466i</v>
      </c>
      <c r="AB2580" t="str">
        <f t="shared" si="1356"/>
        <v>1.08667479588411-0.607323657608616i</v>
      </c>
      <c r="AC2580" t="str">
        <f t="shared" si="1357"/>
        <v>0.758744809940079-0.55634986334581i</v>
      </c>
      <c r="AD2580" t="str">
        <f t="shared" si="1358"/>
        <v>1.31311402386176+0.162409216524426i</v>
      </c>
      <c r="AE2580" t="str">
        <f t="shared" si="1359"/>
        <v>-0.00876120079614008-0.00198054077841407i</v>
      </c>
      <c r="AF2580" t="str">
        <f t="shared" si="1360"/>
        <v>-15.0515410162299-0.548763472080066i</v>
      </c>
      <c r="AG2580" t="str">
        <f t="shared" si="1361"/>
        <v>1.02392152969611-0.163503471292419i</v>
      </c>
      <c r="AH2580" t="str">
        <f t="shared" si="1362"/>
        <v>0.119286832939231+0.0528573991506964i</v>
      </c>
      <c r="AI2580">
        <f t="shared" si="1363"/>
        <v>-17.689574422884245</v>
      </c>
      <c r="AJ2580">
        <f t="shared" si="1364"/>
        <v>23.898695521113474</v>
      </c>
      <c r="AK2580"/>
      <c r="AL2580"/>
      <c r="AM2580"/>
      <c r="AN2580"/>
    </row>
    <row r="2581" spans="1:40" x14ac:dyDescent="0.25">
      <c r="A2581"/>
      <c r="B2581">
        <f t="shared" si="1330"/>
        <v>647000</v>
      </c>
      <c r="C2581" s="186" t="str">
        <f t="shared" si="1333"/>
        <v>-1.82572001058638E-07+0.00378519711791387i</v>
      </c>
      <c r="D2581" s="158" t="str">
        <f t="shared" si="1334"/>
        <v>-5.95700735672463+0.029019844570673i</v>
      </c>
      <c r="E2581" t="str">
        <f t="shared" si="1335"/>
        <v>2870</v>
      </c>
      <c r="F2581" t="str">
        <f t="shared" si="1336"/>
        <v>0.777000777000777</v>
      </c>
      <c r="G2581" t="str">
        <f t="shared" si="1331"/>
        <v>0.777000777000777</v>
      </c>
      <c r="H2581" t="str">
        <f t="shared" si="1337"/>
        <v>9.09465522538187+0.576943457471482i</v>
      </c>
      <c r="I2581" t="str">
        <f t="shared" si="1338"/>
        <v>2540.76305859075i</v>
      </c>
      <c r="J2581" t="str">
        <f t="shared" si="1332"/>
        <v>-5520.75673820515+549.508103870219i</v>
      </c>
      <c r="K2581" t="str">
        <f t="shared" si="1339"/>
        <v>0.0453585932193647-0.455705306960234i</v>
      </c>
      <c r="L2581" t="str">
        <f t="shared" si="1340"/>
        <v>0.00335193186060972-0.0282279923996217i</v>
      </c>
      <c r="M2581" t="str">
        <f t="shared" si="1341"/>
        <v>0.0487105250799744-0.483933299359856i</v>
      </c>
      <c r="N2581" t="str">
        <f t="shared" si="1342"/>
        <v>-2.86938658833467i</v>
      </c>
      <c r="O2581" t="str">
        <f t="shared" si="1343"/>
        <v>-0.963180124685766-0.268856927398779i</v>
      </c>
      <c r="P2581" t="str">
        <f t="shared" si="1344"/>
        <v>1.96318012468577+0.268856927398779i</v>
      </c>
      <c r="Q2581" t="str">
        <f t="shared" si="1345"/>
        <v>-1.96318012468577+2.60052966093589i</v>
      </c>
      <c r="R2581" t="str">
        <f t="shared" si="1346"/>
        <v>-0.297160788478717-0.53058420814621i</v>
      </c>
      <c r="S2581" t="str">
        <f t="shared" si="1347"/>
        <v>0.29618603050241i</v>
      </c>
      <c r="T2581" t="str">
        <f t="shared" si="1348"/>
        <v>0.15715163045809-0.0880148743604775i</v>
      </c>
      <c r="U2581" t="str">
        <f t="shared" si="1349"/>
        <v>0.0000499999999999998-0.000372710746784448i</v>
      </c>
      <c r="V2581" t="str">
        <f t="shared" si="1350"/>
        <v>3.33333333333333E-06-0.000409981821462893i</v>
      </c>
      <c r="W2581" t="str">
        <f t="shared" si="1351"/>
        <v>0.0000144222237754275-0.000195999241171229i</v>
      </c>
      <c r="X2581" t="str">
        <f t="shared" si="1352"/>
        <v>0.0000151433232462927-0.000195889813180158i</v>
      </c>
      <c r="Y2581" t="str">
        <f t="shared" si="1353"/>
        <v>0.009+0.406522089374519i</v>
      </c>
      <c r="Z2581" t="str">
        <f t="shared" si="1354"/>
        <v>-0.00673450685743191-0.00067118258747197i</v>
      </c>
      <c r="AA2581" t="str">
        <f t="shared" si="1355"/>
        <v>0.764077278492356-34.4381232343152i</v>
      </c>
      <c r="AB2581" t="str">
        <f t="shared" si="1356"/>
        <v>1.08558188195054-0.60799466521201i</v>
      </c>
      <c r="AC2581" t="str">
        <f t="shared" si="1357"/>
        <v>0.758650399157879-0.554964961245907i</v>
      </c>
      <c r="AD2581" t="str">
        <f t="shared" si="1358"/>
        <v>1.31402926320353+0.159817399492984i</v>
      </c>
      <c r="AE2581" t="str">
        <f t="shared" si="1359"/>
        <v>-0.00874207242819562-0.00195824493371327i</v>
      </c>
      <c r="AF2581" t="str">
        <f t="shared" si="1360"/>
        <v>-15.0516625821065-0.547923612900809i</v>
      </c>
      <c r="AG2581" t="str">
        <f t="shared" si="1361"/>
        <v>1.02355834895129-0.163372731658862i</v>
      </c>
      <c r="AH2581" t="str">
        <f t="shared" si="1362"/>
        <v>0.119127789745644+0.0524904734417387i</v>
      </c>
      <c r="AI2581">
        <f t="shared" si="1363"/>
        <v>-17.709153687896308</v>
      </c>
      <c r="AJ2581">
        <f t="shared" si="1364"/>
        <v>23.779404996200707</v>
      </c>
      <c r="AK2581"/>
      <c r="AL2581"/>
      <c r="AM2581"/>
      <c r="AN2581"/>
    </row>
    <row r="2582" spans="1:40" x14ac:dyDescent="0.25">
      <c r="A2582"/>
      <c r="B2582">
        <f t="shared" si="1330"/>
        <v>648000</v>
      </c>
      <c r="C2582" s="186" t="str">
        <f t="shared" si="1333"/>
        <v>-1.82008942024138E-07+0.00377935576436396i</v>
      </c>
      <c r="D2582" s="158" t="str">
        <f t="shared" si="1334"/>
        <v>-5.95700735240785+0.0289750608601237i</v>
      </c>
      <c r="E2582" t="str">
        <f t="shared" si="1335"/>
        <v>2870</v>
      </c>
      <c r="F2582" t="str">
        <f t="shared" si="1336"/>
        <v>0.777000777000777</v>
      </c>
      <c r="G2582" t="str">
        <f t="shared" si="1331"/>
        <v>0.777000777000777</v>
      </c>
      <c r="H2582" t="str">
        <f t="shared" si="1337"/>
        <v>9.09477623668146+0.576061368607826i</v>
      </c>
      <c r="I2582" t="str">
        <f t="shared" si="1338"/>
        <v>2544.69004940773i</v>
      </c>
      <c r="J2582" t="str">
        <f t="shared" si="1332"/>
        <v>-5537.83872874041+550.357420877747i</v>
      </c>
      <c r="K2582" t="str">
        <f t="shared" si="1339"/>
        <v>0.045220023663033-0.455015575071765i</v>
      </c>
      <c r="L2582" t="str">
        <f t="shared" si="1340"/>
        <v>0.00334173767298821-0.0281856393233001i</v>
      </c>
      <c r="M2582" t="str">
        <f t="shared" si="1341"/>
        <v>0.0485617613360212-0.483201214395065i</v>
      </c>
      <c r="N2582" t="str">
        <f t="shared" si="1342"/>
        <v>-2.87382149805389i</v>
      </c>
      <c r="O2582" t="str">
        <f t="shared" si="1343"/>
        <v>-0.964363004875422-0.264582680513382i</v>
      </c>
      <c r="P2582" t="str">
        <f t="shared" si="1344"/>
        <v>1.96436300487542+0.264582680513382i</v>
      </c>
      <c r="Q2582" t="str">
        <f t="shared" si="1345"/>
        <v>-1.96436300487542+2.60923881754051i</v>
      </c>
      <c r="R2582" t="str">
        <f t="shared" si="1346"/>
        <v>-0.297028911590759-0.529231126827157i</v>
      </c>
      <c r="S2582" t="str">
        <f t="shared" si="1347"/>
        <v>0.296643814166247i</v>
      </c>
      <c r="T2582" t="str">
        <f t="shared" si="1348"/>
        <v>0.156993140037509-0.0881117892519317i</v>
      </c>
      <c r="U2582" t="str">
        <f t="shared" si="1349"/>
        <v>0.0000499999999999998-0.000372135575878917i</v>
      </c>
      <c r="V2582" t="str">
        <f t="shared" si="1350"/>
        <v>3.33333333333333E-06-0.00040934913346681i</v>
      </c>
      <c r="W2582" t="str">
        <f t="shared" si="1351"/>
        <v>0.000014422062254081-0.000195699139952632i</v>
      </c>
      <c r="X2582" t="str">
        <f t="shared" si="1352"/>
        <v>0.0000151409433207981-0.00019558988890221i</v>
      </c>
      <c r="Y2582" t="str">
        <f t="shared" si="1353"/>
        <v>0.009+0.407150407905237i</v>
      </c>
      <c r="Z2582" t="str">
        <f t="shared" si="1354"/>
        <v>-0.00671382112769096-0.000669605661763205i</v>
      </c>
      <c r="AA2582" t="str">
        <f t="shared" si="1355"/>
        <v>0.76171953480843-34.3849792938752i</v>
      </c>
      <c r="AB2582" t="str">
        <f t="shared" si="1356"/>
        <v>1.08448705189028-0.608664139973087i</v>
      </c>
      <c r="AC2582" t="str">
        <f t="shared" si="1357"/>
        <v>0.758557349792178-0.553583263168275i</v>
      </c>
      <c r="AD2582" t="str">
        <f t="shared" si="1358"/>
        <v>1.31493328070176+0.157220698526001i</v>
      </c>
      <c r="AE2582" t="str">
        <f t="shared" si="1359"/>
        <v>-0.00872295097160009-0.00193603841707296i</v>
      </c>
      <c r="AF2582" t="str">
        <f t="shared" si="1360"/>
        <v>-15.0517835890893-0.547086307747702i</v>
      </c>
      <c r="AG2582" t="str">
        <f t="shared" si="1361"/>
        <v>1.02319565980556-0.163240987899738i</v>
      </c>
      <c r="AH2582" t="str">
        <f t="shared" si="1362"/>
        <v>0.118968386196964+0.0521244931936352i</v>
      </c>
      <c r="AI2582">
        <f t="shared" si="1363"/>
        <v>-17.728735979699739</v>
      </c>
      <c r="AJ2582">
        <f t="shared" si="1364"/>
        <v>23.660021172122548</v>
      </c>
      <c r="AK2582"/>
      <c r="AL2582"/>
      <c r="AM2582"/>
      <c r="AN2582"/>
    </row>
    <row r="2583" spans="1:40" x14ac:dyDescent="0.25">
      <c r="A2583"/>
      <c r="B2583">
        <f t="shared" si="1330"/>
        <v>649000</v>
      </c>
      <c r="C2583" s="186" t="str">
        <f t="shared" si="1333"/>
        <v>-1.81448483722141E-07+0.00377353241190345i</v>
      </c>
      <c r="D2583" s="158" t="str">
        <f t="shared" si="1334"/>
        <v>-5.957007348111+0.0289304151579265i</v>
      </c>
      <c r="E2583" t="str">
        <f t="shared" si="1335"/>
        <v>2870</v>
      </c>
      <c r="F2583" t="str">
        <f t="shared" si="1336"/>
        <v>0.777000777000777</v>
      </c>
      <c r="G2583" t="str">
        <f t="shared" si="1331"/>
        <v>0.777000777000777</v>
      </c>
      <c r="H2583" t="str">
        <f t="shared" si="1337"/>
        <v>9.09489669248274+0.575181960205354i</v>
      </c>
      <c r="I2583" t="str">
        <f t="shared" si="1338"/>
        <v>2548.61704022472i</v>
      </c>
      <c r="J2583" t="str">
        <f t="shared" si="1332"/>
        <v>-5554.94710072824+551.206737885274i</v>
      </c>
      <c r="K2583" t="str">
        <f t="shared" si="1339"/>
        <v>0.0450820861276275-0.454327907148276i</v>
      </c>
      <c r="L2583" t="str">
        <f t="shared" si="1340"/>
        <v>0.00333158970333756-0.0281434112936947i</v>
      </c>
      <c r="M2583" t="str">
        <f t="shared" si="1341"/>
        <v>0.0484136758309651-0.482471318441971i</v>
      </c>
      <c r="N2583" t="str">
        <f t="shared" si="1342"/>
        <v>-2.87825640777311i</v>
      </c>
      <c r="O2583" t="str">
        <f t="shared" si="1343"/>
        <v>-0.965526917595487-0.260303229712113i</v>
      </c>
      <c r="P2583" t="str">
        <f t="shared" si="1344"/>
        <v>1.96552691759549+0.260303229712113i</v>
      </c>
      <c r="Q2583" t="str">
        <f t="shared" si="1345"/>
        <v>-1.96552691759549+2.617953178061i</v>
      </c>
      <c r="R2583" t="str">
        <f t="shared" si="1346"/>
        <v>-0.296896691848556-0.527881281301471i</v>
      </c>
      <c r="S2583" t="str">
        <f t="shared" si="1347"/>
        <v>0.297101597830084i</v>
      </c>
      <c r="T2583" t="str">
        <f t="shared" si="1348"/>
        <v>0.156834372139259-0.0882084815386721i</v>
      </c>
      <c r="U2583" t="str">
        <f t="shared" si="1349"/>
        <v>0.00005-0.000371562177456916i</v>
      </c>
      <c r="V2583" t="str">
        <f t="shared" si="1350"/>
        <v>3.33333333333333E-06-0.000408718395202608i</v>
      </c>
      <c r="W2583" t="str">
        <f t="shared" si="1351"/>
        <v>0.00001442190048791-0.000195399967127032i</v>
      </c>
      <c r="X2583" t="str">
        <f t="shared" si="1352"/>
        <v>0.0000151385733972071-0.000195290892434212i</v>
      </c>
      <c r="Y2583" t="str">
        <f t="shared" si="1353"/>
        <v>0.009+0.407778726435955i</v>
      </c>
      <c r="Z2583" t="str">
        <f t="shared" si="1354"/>
        <v>-0.0066932309277969-0.000668036058716775i</v>
      </c>
      <c r="AA2583" t="str">
        <f t="shared" si="1355"/>
        <v>0.759372689290759-34.3319991189461i</v>
      </c>
      <c r="AB2583" t="str">
        <f t="shared" si="1356"/>
        <v>1.08339030505238-0.609332077011372i</v>
      </c>
      <c r="AC2583" t="str">
        <f t="shared" si="1357"/>
        <v>0.758465656462555-0.552204754515708i</v>
      </c>
      <c r="AD2583" t="str">
        <f t="shared" si="1358"/>
        <v>1.3158260500576+0.154619161654616i</v>
      </c>
      <c r="AE2583" t="str">
        <f t="shared" si="1359"/>
        <v>-0.00870383643849252-0.00191392100325405i</v>
      </c>
      <c r="AF2583" t="str">
        <f t="shared" si="1360"/>
        <v>-15.0519040405937-0.546251545047427i</v>
      </c>
      <c r="AG2583" t="str">
        <f t="shared" si="1361"/>
        <v>1.02283346598245-0.163108241306038i</v>
      </c>
      <c r="AH2583" t="str">
        <f t="shared" si="1362"/>
        <v>0.118808621929187+0.0517594569597271i</v>
      </c>
      <c r="AI2583">
        <f t="shared" si="1363"/>
        <v>-17.748321447523551</v>
      </c>
      <c r="AJ2583">
        <f t="shared" si="1364"/>
        <v>23.540544073072283</v>
      </c>
      <c r="AK2583"/>
      <c r="AL2583"/>
      <c r="AM2583"/>
      <c r="AN2583"/>
    </row>
    <row r="2584" spans="1:40" x14ac:dyDescent="0.25">
      <c r="A2584"/>
      <c r="B2584">
        <f t="shared" si="1330"/>
        <v>650000</v>
      </c>
      <c r="C2584" s="186" t="str">
        <f t="shared" si="1333"/>
        <v>-1.80890610160456E-07+0.00376772697745037i</v>
      </c>
      <c r="D2584" s="158" t="str">
        <f t="shared" si="1334"/>
        <v>-5.95700734383397+0.0288859068271195i</v>
      </c>
      <c r="E2584" t="str">
        <f t="shared" si="1335"/>
        <v>2870</v>
      </c>
      <c r="F2584" t="str">
        <f t="shared" si="1336"/>
        <v>0.777000777000777</v>
      </c>
      <c r="G2584" t="str">
        <f t="shared" si="1331"/>
        <v>0.777000777000777</v>
      </c>
      <c r="H2584" t="str">
        <f t="shared" si="1337"/>
        <v>9.09501659617527+0.574305220123256i</v>
      </c>
      <c r="I2584" t="str">
        <f t="shared" si="1338"/>
        <v>2552.54403104171i</v>
      </c>
      <c r="J2584" t="str">
        <f t="shared" si="1332"/>
        <v>-5572.08185416863+552.056054892801i</v>
      </c>
      <c r="K2584" t="str">
        <f t="shared" si="1339"/>
        <v>0.0449447767876139-0.453642294035798i</v>
      </c>
      <c r="L2584" t="str">
        <f t="shared" si="1340"/>
        <v>0.00332148767400698-0.0281013077664844i</v>
      </c>
      <c r="M2584" t="str">
        <f t="shared" si="1341"/>
        <v>0.0482662644616209-0.481743601802282i</v>
      </c>
      <c r="N2584" t="str">
        <f t="shared" si="1342"/>
        <v>-2.88269131749233i</v>
      </c>
      <c r="O2584" t="str">
        <f t="shared" si="1343"/>
        <v>-0.96667183995367-0.256018659164888i</v>
      </c>
      <c r="P2584" t="str">
        <f t="shared" si="1344"/>
        <v>1.96667183995367+0.256018659164888i</v>
      </c>
      <c r="Q2584" t="str">
        <f t="shared" si="1345"/>
        <v>-1.96667183995367+2.62667265832744i</v>
      </c>
      <c r="R2584" t="str">
        <f t="shared" si="1346"/>
        <v>-0.296764128452722-0.526534656319897i</v>
      </c>
      <c r="S2584" t="str">
        <f t="shared" si="1347"/>
        <v>0.297559381493921i</v>
      </c>
      <c r="T2584" t="str">
        <f t="shared" si="1348"/>
        <v>0.156675326669663-0.0883049505119745i</v>
      </c>
      <c r="U2584" t="str">
        <f t="shared" si="1349"/>
        <v>0.00005-0.000370990543337752i</v>
      </c>
      <c r="V2584" t="str">
        <f t="shared" si="1350"/>
        <v>3.33333333333333E-06-0.000408089597671526i</v>
      </c>
      <c r="W2584" t="str">
        <f t="shared" si="1351"/>
        <v>0.0000144217384769357-0.000195101718409228i</v>
      </c>
      <c r="X2584" t="str">
        <f t="shared" si="1352"/>
        <v>0.0000151362134125346-0.000194992819493885i</v>
      </c>
      <c r="Y2584" t="str">
        <f t="shared" si="1353"/>
        <v>0.009+0.408407044966673i</v>
      </c>
      <c r="Z2584" t="str">
        <f t="shared" si="1354"/>
        <v>-0.0066727356704293-0.000666473729350867i</v>
      </c>
      <c r="AA2584" t="str">
        <f t="shared" si="1355"/>
        <v>0.757036674864719-34.2791819537273i</v>
      </c>
      <c r="AB2584" t="str">
        <f t="shared" si="1356"/>
        <v>1.08229164078974-0.609998471431093i</v>
      </c>
      <c r="AC2584" t="str">
        <f t="shared" si="1357"/>
        <v>0.758375313837858-0.550829420777829i</v>
      </c>
      <c r="AD2584" t="str">
        <f t="shared" si="1358"/>
        <v>1.31670754517273+0.152012837056623i</v>
      </c>
      <c r="AE2584" t="str">
        <f t="shared" si="1359"/>
        <v>-0.00868472884177517-0.00189189246828658i</v>
      </c>
      <c r="AF2584" t="str">
        <f t="shared" si="1360"/>
        <v>-15.0520239400092-0.545419313296136i</v>
      </c>
      <c r="AG2584" t="str">
        <f t="shared" si="1361"/>
        <v>1.02247177120117-0.162974493185793i</v>
      </c>
      <c r="AH2584" t="str">
        <f t="shared" si="1362"/>
        <v>0.118648496590197+0.0513953633193472i</v>
      </c>
      <c r="AI2584">
        <f t="shared" si="1363"/>
        <v>-17.767910240502868</v>
      </c>
      <c r="AJ2584">
        <f t="shared" si="1364"/>
        <v>23.420973724252907</v>
      </c>
      <c r="AK2584"/>
      <c r="AL2584"/>
      <c r="AM2584"/>
      <c r="AN2584"/>
    </row>
    <row r="2585" spans="1:40" x14ac:dyDescent="0.25">
      <c r="A2585"/>
      <c r="B2585">
        <f t="shared" ref="B2585:B2648" si="1365">B2584+1000</f>
        <v>651000</v>
      </c>
      <c r="C2585" s="186" t="str">
        <f t="shared" si="1333"/>
        <v>-1.80335305469628E-07+0.00376193937843329i</v>
      </c>
      <c r="D2585" s="158" t="str">
        <f t="shared" si="1334"/>
        <v>-5.95700733957663+0.0288415352346552i</v>
      </c>
      <c r="E2585" t="str">
        <f t="shared" si="1335"/>
        <v>2870</v>
      </c>
      <c r="F2585" t="str">
        <f t="shared" si="1336"/>
        <v>0.777000777000777</v>
      </c>
      <c r="G2585" t="str">
        <f t="shared" si="1331"/>
        <v>0.777000777000777</v>
      </c>
      <c r="H2585" t="str">
        <f t="shared" si="1337"/>
        <v>9.09513595112283+0.57343113629355i</v>
      </c>
      <c r="I2585" t="str">
        <f t="shared" si="1338"/>
        <v>2556.47102185869i</v>
      </c>
      <c r="J2585" t="str">
        <f t="shared" si="1332"/>
        <v>-5589.24298906158+552.905371900329i</v>
      </c>
      <c r="K2585" t="str">
        <f t="shared" si="1339"/>
        <v>0.0448080918462654-0.452958726633811i</v>
      </c>
      <c r="L2585" t="str">
        <f t="shared" si="1340"/>
        <v>0.00331143130941752-0.0280593282004478i</v>
      </c>
      <c r="M2585" t="str">
        <f t="shared" si="1341"/>
        <v>0.0481195231556829-0.481018054834259i</v>
      </c>
      <c r="N2585" t="str">
        <f t="shared" si="1342"/>
        <v>-2.88712622721155i</v>
      </c>
      <c r="O2585" t="str">
        <f t="shared" si="1343"/>
        <v>-0.967797749431187-0.251729053142321i</v>
      </c>
      <c r="P2585" t="str">
        <f t="shared" si="1344"/>
        <v>1.96779774943119+0.251729053142321i</v>
      </c>
      <c r="Q2585" t="str">
        <f t="shared" si="1345"/>
        <v>-1.96779774943119+2.63539717406923i</v>
      </c>
      <c r="R2585" t="str">
        <f t="shared" si="1346"/>
        <v>-0.29663122060134-0.52519123672874i</v>
      </c>
      <c r="S2585" t="str">
        <f t="shared" si="1347"/>
        <v>0.298017165157758i</v>
      </c>
      <c r="T2585" t="str">
        <f t="shared" si="1348"/>
        <v>0.156516003535596-0.0884011954608969i</v>
      </c>
      <c r="U2585" t="str">
        <f t="shared" si="1349"/>
        <v>0.00005-0.000370420665390996i</v>
      </c>
      <c r="V2585" t="str">
        <f t="shared" si="1350"/>
        <v>3.33333333333333E-06-0.000407462731930095i</v>
      </c>
      <c r="W2585" t="str">
        <f t="shared" si="1351"/>
        <v>0.0000144215762211795-0.000194804389540349i</v>
      </c>
      <c r="X2585" t="str">
        <f t="shared" si="1352"/>
        <v>0.0000151338633042787-0.000194695665825261i</v>
      </c>
      <c r="Y2585" t="str">
        <f t="shared" si="1353"/>
        <v>0.009+0.409035363497391i</v>
      </c>
      <c r="Z2585" t="str">
        <f t="shared" si="1354"/>
        <v>-0.00665233477277422-0.000664918625101087i</v>
      </c>
      <c r="AA2585" t="str">
        <f t="shared" si="1355"/>
        <v>0.754711424971015-34.2265270470614i</v>
      </c>
      <c r="AB2585" t="str">
        <f t="shared" si="1356"/>
        <v>1.08119105845907-0.610663318321163i</v>
      </c>
      <c r="AC2585" t="str">
        <f t="shared" si="1357"/>
        <v>0.758286316635759-0.549457247530457i</v>
      </c>
      <c r="AD2585" t="str">
        <f t="shared" si="1358"/>
        <v>1.31757774015022+0.14940177305559i</v>
      </c>
      <c r="AE2585" t="str">
        <f t="shared" si="1359"/>
        <v>-0.00866562819510682-0.00186995258945631i</v>
      </c>
      <c r="AF2585" t="str">
        <f t="shared" si="1360"/>
        <v>-15.0521432906995-0.544589601058895i</v>
      </c>
      <c r="AG2585" t="str">
        <f t="shared" si="1361"/>
        <v>1.02211057917652-0.162839744864054i</v>
      </c>
      <c r="AH2585" t="str">
        <f t="shared" si="1362"/>
        <v>0.118488009839793+0.0510322108776081i</v>
      </c>
      <c r="AI2585">
        <f t="shared" si="1363"/>
        <v>-17.7875025076819</v>
      </c>
      <c r="AJ2585">
        <f t="shared" si="1364"/>
        <v>23.301310151881758</v>
      </c>
      <c r="AK2585"/>
      <c r="AL2585"/>
      <c r="AM2585"/>
      <c r="AN2585"/>
    </row>
    <row r="2586" spans="1:40" x14ac:dyDescent="0.25">
      <c r="A2586"/>
      <c r="B2586">
        <f t="shared" si="1365"/>
        <v>652000</v>
      </c>
      <c r="C2586" s="186" t="str">
        <f t="shared" si="1333"/>
        <v>-1.79782553901803E-07+0.00375616953278731i</v>
      </c>
      <c r="D2586" s="158" t="str">
        <f t="shared" si="1334"/>
        <v>-5.95700733533887+0.0287972997513694i</v>
      </c>
      <c r="E2586" t="str">
        <f t="shared" si="1335"/>
        <v>2870</v>
      </c>
      <c r="F2586" t="str">
        <f t="shared" si="1336"/>
        <v>0.777000777000777</v>
      </c>
      <c r="G2586" t="str">
        <f t="shared" si="1331"/>
        <v>0.777000777000777</v>
      </c>
      <c r="H2586" t="str">
        <f t="shared" si="1337"/>
        <v>9.09525476066363+0.57255969672058i</v>
      </c>
      <c r="I2586" t="str">
        <f t="shared" si="1338"/>
        <v>2560.39801267568i</v>
      </c>
      <c r="J2586" t="str">
        <f t="shared" si="1332"/>
        <v>-5606.4305054071+553.754688907856i</v>
      </c>
      <c r="K2586" t="str">
        <f t="shared" si="1339"/>
        <v>0.0446720275354042-0.452277195894861i</v>
      </c>
      <c r="L2586" t="str">
        <f t="shared" si="1340"/>
        <v>0.00330142033604362-0.0280174720574423i</v>
      </c>
      <c r="M2586" t="str">
        <f t="shared" si="1341"/>
        <v>0.0479734478714478-0.480294667952303i</v>
      </c>
      <c r="N2586" t="str">
        <f t="shared" si="1342"/>
        <v>-2.89156113693077i</v>
      </c>
      <c r="O2586" t="str">
        <f t="shared" si="1343"/>
        <v>-0.968904623883211-0.247434496014063i</v>
      </c>
      <c r="P2586" t="str">
        <f t="shared" si="1344"/>
        <v>1.96890462388321+0.247434496014063i</v>
      </c>
      <c r="Q2586" t="str">
        <f t="shared" si="1345"/>
        <v>-1.96890462388321+2.64412664091671i</v>
      </c>
      <c r="R2586" t="str">
        <f t="shared" si="1346"/>
        <v>-0.296497967489954-0.52385100746916i</v>
      </c>
      <c r="S2586" t="str">
        <f t="shared" si="1347"/>
        <v>0.298474948821595i</v>
      </c>
      <c r="T2586" t="str">
        <f t="shared" si="1348"/>
        <v>0.156356402644499-0.088497215672271i</v>
      </c>
      <c r="U2586" t="str">
        <f t="shared" si="1349"/>
        <v>0.00005-0.000369852535536102i</v>
      </c>
      <c r="V2586" t="str">
        <f t="shared" si="1350"/>
        <v>3.33333333333333E-06-0.000406837789089713i</v>
      </c>
      <c r="W2586" t="str">
        <f t="shared" si="1351"/>
        <v>0.0000144214137206624-0.000194507976287654i</v>
      </c>
      <c r="X2586" t="str">
        <f t="shared" si="1352"/>
        <v>0.0000151315230104169-0.000194399427198482i</v>
      </c>
      <c r="Y2586" t="str">
        <f t="shared" si="1353"/>
        <v>0.009+0.409663682028109i</v>
      </c>
      <c r="Z2586" t="str">
        <f t="shared" si="1354"/>
        <v>-0.00663202765648283-0.000663370697816217i</v>
      </c>
      <c r="AA2586" t="str">
        <f t="shared" si="1355"/>
        <v>0.752396873560935-34.1740336523993i</v>
      </c>
      <c r="AB2586" t="str">
        <f t="shared" si="1356"/>
        <v>1.08008855742097-0.611326612755111i</v>
      </c>
      <c r="AC2586" t="str">
        <f t="shared" si="1357"/>
        <v>0.75819865962236-0.548088220435023i</v>
      </c>
      <c r="AD2586" t="str">
        <f t="shared" si="1358"/>
        <v>1.31843660929535+0.146786018120099i</v>
      </c>
      <c r="AE2586" t="str">
        <f t="shared" si="1359"/>
        <v>-0.0086465345128962-0.00184810114529219i</v>
      </c>
      <c r="AF2586" t="str">
        <f t="shared" si="1360"/>
        <v>-15.0522620960025-0.543762396969211i</v>
      </c>
      <c r="AG2586" t="str">
        <f t="shared" si="1361"/>
        <v>1.02174989361885-0.162703997682865i</v>
      </c>
      <c r="AH2586" t="str">
        <f t="shared" si="1362"/>
        <v>0.11832716134973+0.0506699982652009i</v>
      </c>
      <c r="AI2586">
        <f t="shared" si="1363"/>
        <v>-17.807098398015796</v>
      </c>
      <c r="AJ2586">
        <f t="shared" si="1364"/>
        <v>23.181553383196661</v>
      </c>
      <c r="AK2586"/>
      <c r="AL2586"/>
      <c r="AM2586"/>
      <c r="AN2586"/>
    </row>
    <row r="2587" spans="1:40" x14ac:dyDescent="0.25">
      <c r="A2587"/>
      <c r="B2587">
        <f t="shared" si="1365"/>
        <v>653000</v>
      </c>
      <c r="C2587" s="186" t="str">
        <f t="shared" si="1333"/>
        <v>-1.79232339829618E-07+0.00375041735895022i</v>
      </c>
      <c r="D2587" s="158" t="str">
        <f t="shared" si="1334"/>
        <v>-5.95700733112057+0.0287531997519517i</v>
      </c>
      <c r="E2587" t="str">
        <f t="shared" si="1335"/>
        <v>2870</v>
      </c>
      <c r="F2587" t="str">
        <f t="shared" si="1336"/>
        <v>0.777000777000777</v>
      </c>
      <c r="G2587" t="str">
        <f t="shared" si="1331"/>
        <v>0.777000777000777</v>
      </c>
      <c r="H2587" t="str">
        <f t="shared" si="1337"/>
        <v>9.09537302811064+0.571690889480437i</v>
      </c>
      <c r="I2587" t="str">
        <f t="shared" si="1338"/>
        <v>2564.32500349267i</v>
      </c>
      <c r="J2587" t="str">
        <f t="shared" si="1332"/>
        <v>-5623.64440320519+554.604005915383i</v>
      </c>
      <c r="K2587" t="str">
        <f t="shared" si="1339"/>
        <v>0.0445365801151444-0.451597692824173i</v>
      </c>
      <c r="L2587" t="str">
        <f t="shared" si="1340"/>
        <v>0.00329145448239493-0.027975738802382i</v>
      </c>
      <c r="M2587" t="str">
        <f t="shared" si="1341"/>
        <v>0.0478280345975393-0.479573431626555i</v>
      </c>
      <c r="N2587" t="str">
        <f t="shared" si="1342"/>
        <v>-2.89599604664999i</v>
      </c>
      <c r="O2587" t="str">
        <f t="shared" si="1343"/>
        <v>-0.969992441539301-0.243135072247149i</v>
      </c>
      <c r="P2587" t="str">
        <f t="shared" si="1344"/>
        <v>1.9699924415393+0.243135072247149i</v>
      </c>
      <c r="Q2587" t="str">
        <f t="shared" si="1345"/>
        <v>-1.9699924415393+2.65286097440284i</v>
      </c>
      <c r="R2587" t="str">
        <f t="shared" si="1346"/>
        <v>-0.296364368311567-0.522513953576466i</v>
      </c>
      <c r="S2587" t="str">
        <f t="shared" si="1347"/>
        <v>0.298932732485432i</v>
      </c>
      <c r="T2587" t="str">
        <f t="shared" si="1348"/>
        <v>0.156196523904379-0.0885930104306957i</v>
      </c>
      <c r="U2587" t="str">
        <f t="shared" si="1349"/>
        <v>0.00005-0.000369286145742019i</v>
      </c>
      <c r="V2587" t="str">
        <f t="shared" si="1350"/>
        <v>3.33333333333333E-06-0.000406214760316221i</v>
      </c>
      <c r="W2587" t="str">
        <f t="shared" si="1351"/>
        <v>0.000014421250975406-0.000194212474444321i</v>
      </c>
      <c r="X2587" t="str">
        <f t="shared" si="1352"/>
        <v>0.0000151291924694015-0.000194104099409589i</v>
      </c>
      <c r="Y2587" t="str">
        <f t="shared" si="1353"/>
        <v>0.009+0.410292000558827i</v>
      </c>
      <c r="Z2587" t="str">
        <f t="shared" si="1354"/>
        <v>-0.00661181374763001-0.000661829899753973i</v>
      </c>
      <c r="AA2587" t="str">
        <f t="shared" si="1355"/>
        <v>0.750092955091656-34.1217010277648i</v>
      </c>
      <c r="AB2587" t="str">
        <f t="shared" si="1356"/>
        <v>1.07898413703999-0.611988349791046i</v>
      </c>
      <c r="AC2587" t="str">
        <f t="shared" si="1357"/>
        <v>0.75811233761178-0.546722325237982i</v>
      </c>
      <c r="AD2587" t="str">
        <f t="shared" si="1358"/>
        <v>1.31928412711652+0.144165620862945i</v>
      </c>
      <c r="AE2587" t="str">
        <f t="shared" si="1359"/>
        <v>-0.00862744781029537-0.00182633791555377i</v>
      </c>
      <c r="AF2587" t="str">
        <f t="shared" si="1360"/>
        <v>-15.0523803592312-0.542937689728485i</v>
      </c>
      <c r="AG2587" t="str">
        <f t="shared" si="1361"/>
        <v>1.02138971823396-0.162567253001243i</v>
      </c>
      <c r="AH2587" t="str">
        <f t="shared" si="1362"/>
        <v>0.118165950803763+0.0503087241381975i</v>
      </c>
      <c r="AI2587">
        <f t="shared" si="1363"/>
        <v>-17.826698060372259</v>
      </c>
      <c r="AJ2587">
        <f t="shared" si="1364"/>
        <v>23.061703446462587</v>
      </c>
      <c r="AK2587"/>
      <c r="AL2587"/>
      <c r="AM2587"/>
      <c r="AN2587"/>
    </row>
    <row r="2588" spans="1:40" x14ac:dyDescent="0.25">
      <c r="A2588"/>
      <c r="B2588">
        <f t="shared" si="1365"/>
        <v>654000</v>
      </c>
      <c r="C2588" s="186" t="str">
        <f t="shared" si="1333"/>
        <v>-1.78684647745095E-07+0.00374468277585869i</v>
      </c>
      <c r="D2588" s="158" t="str">
        <f t="shared" si="1334"/>
        <v>-5.95700732692159+0.0287092346149166i</v>
      </c>
      <c r="E2588" t="str">
        <f t="shared" si="1335"/>
        <v>2870</v>
      </c>
      <c r="F2588" t="str">
        <f t="shared" si="1336"/>
        <v>0.777000777000777</v>
      </c>
      <c r="G2588" t="str">
        <f t="shared" si="1331"/>
        <v>0.777000777000777</v>
      </c>
      <c r="H2588" t="str">
        <f t="shared" si="1337"/>
        <v>9.09549075675167+0.570824702720462i</v>
      </c>
      <c r="I2588" t="str">
        <f t="shared" si="1338"/>
        <v>2568.25199430966i</v>
      </c>
      <c r="J2588" t="str">
        <f t="shared" si="1332"/>
        <v>-5640.88468245583+555.45332292291i</v>
      </c>
      <c r="K2588" t="str">
        <f t="shared" si="1339"/>
        <v>0.0444017458736393-0.450920208479281i</v>
      </c>
      <c r="L2588" t="str">
        <f t="shared" si="1340"/>
        <v>0.00328153347899818-0.0279341279032168i</v>
      </c>
      <c r="M2588" t="str">
        <f t="shared" si="1341"/>
        <v>0.0476832793526375-0.478854336382498i</v>
      </c>
      <c r="N2588" t="str">
        <f t="shared" si="1342"/>
        <v>-2.90043095636921i</v>
      </c>
      <c r="O2588" t="str">
        <f t="shared" si="1343"/>
        <v>-0.971061181003832-0.238830866404329i</v>
      </c>
      <c r="P2588" t="str">
        <f t="shared" si="1344"/>
        <v>1.97106118100383+0.238830866404329i</v>
      </c>
      <c r="Q2588" t="str">
        <f t="shared" si="1345"/>
        <v>-1.97106118100383+2.66160008996488i</v>
      </c>
      <c r="R2588" t="str">
        <f t="shared" si="1346"/>
        <v>-0.296230422256621-0.521180060179415i</v>
      </c>
      <c r="S2588" t="str">
        <f t="shared" si="1347"/>
        <v>0.299390516149269i</v>
      </c>
      <c r="T2588" t="str">
        <f t="shared" si="1348"/>
        <v>0.156036367223822-0.0886885790185257i</v>
      </c>
      <c r="U2588" t="str">
        <f t="shared" si="1349"/>
        <v>0.00005-0.000368721488026817i</v>
      </c>
      <c r="V2588" t="str">
        <f t="shared" si="1350"/>
        <v>3.33333333333333E-06-0.000405593636829499i</v>
      </c>
      <c r="W2588" t="str">
        <f t="shared" si="1351"/>
        <v>0.0000144210879854316-0.000193917879829268i</v>
      </c>
      <c r="X2588" t="str">
        <f t="shared" si="1352"/>
        <v>0.0000151268716201549-0.000193809678280345i</v>
      </c>
      <c r="Y2588" t="str">
        <f t="shared" si="1353"/>
        <v>0.009+0.410920319089545i</v>
      </c>
      <c r="Z2588" t="str">
        <f t="shared" si="1354"/>
        <v>-0.00659169247667456-0.000660296183576837i</v>
      </c>
      <c r="AA2588" t="str">
        <f t="shared" si="1355"/>
        <v>0.74779960452159-34.069528435719i</v>
      </c>
      <c r="AB2588" t="str">
        <f t="shared" si="1356"/>
        <v>1.07787779668463-0.612648524471573i</v>
      </c>
      <c r="AC2588" t="str">
        <f t="shared" si="1357"/>
        <v>0.758027345465767-0.545359547770207i</v>
      </c>
      <c r="AD2588" t="str">
        <f t="shared" si="1358"/>
        <v>1.32012026832604+0.141540630040298i</v>
      </c>
      <c r="AE2588" t="str">
        <f t="shared" si="1359"/>
        <v>-0.00860836810319369-0.00180466268121852i</v>
      </c>
      <c r="AF2588" t="str">
        <f t="shared" si="1360"/>
        <v>-15.0524980836733-0.542115468105545i</v>
      </c>
      <c r="AG2588" t="str">
        <f t="shared" si="1361"/>
        <v>1.02103005672304-0.162429512195149i</v>
      </c>
      <c r="AH2588" t="str">
        <f t="shared" si="1362"/>
        <v>0.118004377897689+0.0499483871778454i</v>
      </c>
      <c r="AI2588">
        <f t="shared" si="1363"/>
        <v>-17.846301643533454</v>
      </c>
      <c r="AJ2588">
        <f t="shared" si="1364"/>
        <v>22.941760370975338</v>
      </c>
      <c r="AK2588"/>
      <c r="AL2588"/>
      <c r="AM2588"/>
      <c r="AN2588"/>
    </row>
    <row r="2589" spans="1:40" x14ac:dyDescent="0.25">
      <c r="A2589"/>
      <c r="B2589">
        <f t="shared" si="1365"/>
        <v>655000</v>
      </c>
      <c r="C2589" s="186" t="str">
        <f t="shared" si="1333"/>
        <v>-1.78139462258545E-07+0.00373896570294443i</v>
      </c>
      <c r="D2589" s="158" t="str">
        <f t="shared" si="1334"/>
        <v>-5.95700732274183+0.028665403722574i</v>
      </c>
      <c r="E2589" t="str">
        <f t="shared" si="1335"/>
        <v>2870</v>
      </c>
      <c r="F2589" t="str">
        <f t="shared" si="1336"/>
        <v>0.777000777000777</v>
      </c>
      <c r="G2589" t="str">
        <f t="shared" si="1331"/>
        <v>0.777000777000777</v>
      </c>
      <c r="H2589" t="str">
        <f t="shared" si="1337"/>
        <v>9.09560794984973+0.569961124658687i</v>
      </c>
      <c r="I2589" t="str">
        <f t="shared" si="1338"/>
        <v>2572.17898512664i</v>
      </c>
      <c r="J2589" t="str">
        <f t="shared" si="1332"/>
        <v>-5658.15134315904+556.302639930438i</v>
      </c>
      <c r="K2589" t="str">
        <f t="shared" si="1339"/>
        <v>0.0442675211268291-0.450244733969641i</v>
      </c>
      <c r="L2589" t="str">
        <f t="shared" si="1340"/>
        <v>0.00327165705837935-0.0278926388309114i</v>
      </c>
      <c r="M2589" t="str">
        <f t="shared" si="1341"/>
        <v>0.0475391781852084-0.478137372800552i</v>
      </c>
      <c r="N2589" t="str">
        <f t="shared" si="1342"/>
        <v>-2.90486586608842i</v>
      </c>
      <c r="O2589" t="str">
        <f t="shared" si="1343"/>
        <v>-0.972110821256417-0.234521963142421i</v>
      </c>
      <c r="P2589" t="str">
        <f t="shared" si="1344"/>
        <v>1.97211082125642+0.234521963142421i</v>
      </c>
      <c r="Q2589" t="str">
        <f t="shared" si="1345"/>
        <v>-1.97211082125642+2.670343902946i</v>
      </c>
      <c r="R2589" t="str">
        <f t="shared" si="1346"/>
        <v>-0.296096128513004-0.519849312499531i</v>
      </c>
      <c r="S2589" t="str">
        <f t="shared" si="1347"/>
        <v>0.299848299813106i</v>
      </c>
      <c r="T2589" t="str">
        <f t="shared" si="1348"/>
        <v>0.155875932511996-0.0887839207158672i</v>
      </c>
      <c r="U2589" t="str">
        <f t="shared" si="1349"/>
        <v>0.0000500000000000002-0.000368158554457311i</v>
      </c>
      <c r="V2589" t="str">
        <f t="shared" si="1350"/>
        <v>3.33333333333333E-06-0.000404974409903041i</v>
      </c>
      <c r="W2589" t="str">
        <f t="shared" si="1351"/>
        <v>0.0000144209247507607-0.000193624188286937i</v>
      </c>
      <c r="X2589" t="str">
        <f t="shared" si="1352"/>
        <v>0.0000151245604020658-0.000193516159658016i</v>
      </c>
      <c r="Y2589" t="str">
        <f t="shared" si="1353"/>
        <v>0.009+0.411548637620263i</v>
      </c>
      <c r="Z2589" t="str">
        <f t="shared" si="1354"/>
        <v>-0.00657166327841831-0.000658769502347949i</v>
      </c>
      <c r="AA2589" t="str">
        <f t="shared" si="1355"/>
        <v>0.745516757305818-34.0175151433264i</v>
      </c>
      <c r="AB2589" t="str">
        <f t="shared" si="1356"/>
        <v>1.07676953572745-0.613307131823763i</v>
      </c>
      <c r="AC2589" t="str">
        <f t="shared" si="1357"/>
        <v>0.757943678093296-0.543999873946422i</v>
      </c>
      <c r="AD2589" t="str">
        <f t="shared" si="1358"/>
        <v>1.320945007841+0.138911094550929i</v>
      </c>
      <c r="AE2589" t="str">
        <f t="shared" si="1359"/>
        <v>-0.00858929540821076-0.00178307522446965i</v>
      </c>
      <c r="AF2589" t="str">
        <f t="shared" si="1360"/>
        <v>-15.0526152725916-0.541295720936113i</v>
      </c>
      <c r="AG2589" t="str">
        <f t="shared" si="1361"/>
        <v>1.02067091278266-0.162290776657469i</v>
      </c>
      <c r="AH2589" t="str">
        <f t="shared" si="1362"/>
        <v>0.117842442339367+0.0495889860903666i</v>
      </c>
      <c r="AI2589">
        <f t="shared" si="1363"/>
        <v>-17.865909296199249</v>
      </c>
      <c r="AJ2589">
        <f t="shared" si="1364"/>
        <v>22.821724187070306</v>
      </c>
      <c r="AK2589"/>
      <c r="AL2589"/>
      <c r="AM2589"/>
      <c r="AN2589"/>
    </row>
    <row r="2590" spans="1:40" x14ac:dyDescent="0.25">
      <c r="A2590"/>
      <c r="B2590">
        <f t="shared" si="1365"/>
        <v>656000</v>
      </c>
      <c r="C2590" s="186" t="str">
        <f t="shared" si="1333"/>
        <v>-1.77596768097489E-07+0.00373326606013039i</v>
      </c>
      <c r="D2590" s="158" t="str">
        <f t="shared" si="1334"/>
        <v>-5.95700731858118+0.0286217064609997i</v>
      </c>
      <c r="E2590" t="str">
        <f t="shared" si="1335"/>
        <v>2870</v>
      </c>
      <c r="F2590" t="str">
        <f t="shared" si="1336"/>
        <v>0.777000777000777</v>
      </c>
      <c r="G2590" t="str">
        <f t="shared" si="1331"/>
        <v>0.777000777000777</v>
      </c>
      <c r="H2590" t="str">
        <f t="shared" si="1337"/>
        <v>9.09572461064323+0.569100143583342i</v>
      </c>
      <c r="I2590" t="str">
        <f t="shared" si="1338"/>
        <v>2576.10597594363i</v>
      </c>
      <c r="J2590" t="str">
        <f t="shared" si="1332"/>
        <v>-5675.44438531482+557.151956937965i</v>
      </c>
      <c r="K2590" t="str">
        <f t="shared" si="1339"/>
        <v>0.0441339022181935-0.449571260456272i</v>
      </c>
      <c r="L2590" t="str">
        <f t="shared" si="1340"/>
        <v>0.00326182495504597-0.027851271059424i</v>
      </c>
      <c r="M2590" t="str">
        <f t="shared" si="1341"/>
        <v>0.0473957271732395-0.477422531515696i</v>
      </c>
      <c r="N2590" t="str">
        <f t="shared" si="1342"/>
        <v>-2.90930077580764i</v>
      </c>
      <c r="O2590" t="str">
        <f t="shared" si="1343"/>
        <v>-0.973141341652322-0.230208447210605i</v>
      </c>
      <c r="P2590" t="str">
        <f t="shared" si="1344"/>
        <v>1.97314134165232+0.230208447210605i</v>
      </c>
      <c r="Q2590" t="str">
        <f t="shared" si="1345"/>
        <v>-1.97314134165232+2.67909232859703i</v>
      </c>
      <c r="R2590" t="str">
        <f t="shared" si="1346"/>
        <v>-0.295961486266032-0.518521695850407i</v>
      </c>
      <c r="S2590" t="str">
        <f t="shared" si="1347"/>
        <v>0.300306083476941i</v>
      </c>
      <c r="T2590" t="str">
        <f t="shared" si="1348"/>
        <v>0.155715219678657-0.0888790348005665i</v>
      </c>
      <c r="U2590" t="str">
        <f t="shared" si="1349"/>
        <v>0.0000500000000000002-0.000367597337148687i</v>
      </c>
      <c r="V2590" t="str">
        <f t="shared" si="1350"/>
        <v>3.33333333333333E-06-0.000404357070863554i</v>
      </c>
      <c r="W2590" t="str">
        <f t="shared" si="1351"/>
        <v>0.0000144207612714144-0.000193331395687116i</v>
      </c>
      <c r="X2590" t="str">
        <f t="shared" si="1352"/>
        <v>0.0000151222587549844-0.0001932235394152i</v>
      </c>
      <c r="Y2590" t="str">
        <f t="shared" si="1353"/>
        <v>0.009+0.412176956150981i</v>
      </c>
      <c r="Z2590" t="str">
        <f t="shared" si="1354"/>
        <v>-0.00655172559196721-0.000657249809527013i</v>
      </c>
      <c r="AA2590" t="str">
        <f t="shared" si="1355"/>
        <v>0.743244349391514-33.9656604221204i</v>
      </c>
      <c r="AB2590" t="str">
        <f t="shared" si="1356"/>
        <v>1.07565935354505-0.613964166859078i</v>
      </c>
      <c r="AC2590" t="str">
        <f t="shared" si="1357"/>
        <v>0.757861330450178-0.542643289764613i</v>
      </c>
      <c r="AD2590" t="str">
        <f t="shared" si="1358"/>
        <v>1.3217583207841+0.136277063435349i</v>
      </c>
      <c r="AE2590" t="str">
        <f t="shared" si="1359"/>
        <v>-0.008570229742691-0.00176157532868361i</v>
      </c>
      <c r="AF2590" t="str">
        <f t="shared" si="1360"/>
        <v>-15.0527319292244-0.540478437122342i</v>
      </c>
      <c r="AG2590" t="str">
        <f t="shared" si="1361"/>
        <v>1.02031229010461-0.162151047797984i</v>
      </c>
      <c r="AH2590" t="str">
        <f t="shared" si="1362"/>
        <v>0.117680143848788+0.049230519606764i</v>
      </c>
      <c r="AI2590">
        <f t="shared" si="1363"/>
        <v>-17.885521166987083</v>
      </c>
      <c r="AJ2590">
        <f t="shared" si="1364"/>
        <v>22.70159492612532</v>
      </c>
      <c r="AK2590"/>
      <c r="AL2590"/>
      <c r="AM2590"/>
      <c r="AN2590"/>
    </row>
    <row r="2591" spans="1:40" x14ac:dyDescent="0.25">
      <c r="A2591"/>
      <c r="B2591">
        <f t="shared" si="1365"/>
        <v>657000</v>
      </c>
      <c r="C2591" s="186" t="str">
        <f t="shared" si="1333"/>
        <v>-1.77056550105587E-07+0.00372758376782708i</v>
      </c>
      <c r="D2591" s="158" t="str">
        <f t="shared" si="1334"/>
        <v>-5.95700731443951+0.0285781422200076i</v>
      </c>
      <c r="E2591" t="str">
        <f t="shared" si="1335"/>
        <v>2870</v>
      </c>
      <c r="F2591" t="str">
        <f t="shared" si="1336"/>
        <v>0.777000777000777</v>
      </c>
      <c r="G2591" t="str">
        <f t="shared" si="1331"/>
        <v>0.777000777000777</v>
      </c>
      <c r="H2591" t="str">
        <f t="shared" si="1337"/>
        <v>9.0958407423461+0.568241747852301i</v>
      </c>
      <c r="I2591" t="str">
        <f t="shared" si="1338"/>
        <v>2580.03296676062i</v>
      </c>
      <c r="J2591" t="str">
        <f t="shared" si="1332"/>
        <v>-5692.76380892316+558.001273945493i</v>
      </c>
      <c r="K2591" t="str">
        <f t="shared" si="1339"/>
        <v>0.0440008855185055-0.448899779151378i</v>
      </c>
      <c r="L2591" t="str">
        <f t="shared" si="1340"/>
        <v>0.00325203690546963-0.027810024065686i</v>
      </c>
      <c r="M2591" t="str">
        <f t="shared" si="1341"/>
        <v>0.0472529224239751-0.476709803217064i</v>
      </c>
      <c r="N2591" t="str">
        <f t="shared" si="1342"/>
        <v>-2.91373568552686i</v>
      </c>
      <c r="O2591" t="str">
        <f t="shared" si="1343"/>
        <v>-0.974152721922868-0.225890403448812i</v>
      </c>
      <c r="P2591" t="str">
        <f t="shared" si="1344"/>
        <v>1.97415272192287+0.225890403448812i</v>
      </c>
      <c r="Q2591" t="str">
        <f t="shared" si="1345"/>
        <v>-1.97415272192287+2.68784528207805i</v>
      </c>
      <c r="R2591" t="str">
        <f t="shared" si="1346"/>
        <v>-0.295826494698454-0.51719719563704i</v>
      </c>
      <c r="S2591" t="str">
        <f t="shared" si="1347"/>
        <v>0.300763867140778i</v>
      </c>
      <c r="T2591" t="str">
        <f t="shared" si="1348"/>
        <v>0.155554228634162-0.0889739205482079i</v>
      </c>
      <c r="U2591" t="str">
        <f t="shared" si="1349"/>
        <v>0.0000500000000000002-0.000367037828264138i</v>
      </c>
      <c r="V2591" t="str">
        <f t="shared" si="1350"/>
        <v>3.33333333333333E-06-0.000403741611090552i</v>
      </c>
      <c r="W2591" t="str">
        <f t="shared" si="1351"/>
        <v>0.0000144205975474144-0.000193039497924732i</v>
      </c>
      <c r="X2591" t="str">
        <f t="shared" si="1352"/>
        <v>0.0000151199666192189-0.000192931813449609i</v>
      </c>
      <c r="Y2591" t="str">
        <f t="shared" si="1353"/>
        <v>0.009+0.412805274681699i</v>
      </c>
      <c r="Z2591" t="str">
        <f t="shared" si="1354"/>
        <v>-0.0065318788606912-0.0006557370589663i</v>
      </c>
      <c r="AA2591" t="str">
        <f t="shared" si="1355"/>
        <v>0.74098231721347-33.9139635480691i</v>
      </c>
      <c r="AB2591" t="str">
        <f t="shared" si="1356"/>
        <v>1.07454724951818-0.614619624573354i</v>
      </c>
      <c r="AC2591" t="str">
        <f t="shared" si="1357"/>
        <v>0.757780297538669-0.541289781305466i</v>
      </c>
      <c r="AD2591" t="str">
        <f t="shared" si="1358"/>
        <v>1.32256018248453+0.133638585875012i</v>
      </c>
      <c r="AE2591" t="str">
        <f t="shared" si="1359"/>
        <v>-0.00855117112469651-0.001740162778418i</v>
      </c>
      <c r="AF2591" t="str">
        <f t="shared" si="1360"/>
        <v>-15.0528480567856-0.539663605632293i</v>
      </c>
      <c r="AG2591" t="str">
        <f t="shared" si="1361"/>
        <v>1.01995419237592-0.162010327043355i</v>
      </c>
      <c r="AH2591" t="str">
        <f t="shared" si="1362"/>
        <v>0.117517482158091+0.0488729864826165i</v>
      </c>
      <c r="AI2591">
        <f t="shared" si="1363"/>
        <v>-17.905137404435589</v>
      </c>
      <c r="AJ2591">
        <f t="shared" si="1364"/>
        <v>22.581372620567898</v>
      </c>
      <c r="AK2591"/>
      <c r="AL2591"/>
      <c r="AM2591"/>
      <c r="AN2591"/>
    </row>
    <row r="2592" spans="1:40" x14ac:dyDescent="0.25">
      <c r="A2592"/>
      <c r="B2592">
        <f t="shared" si="1365"/>
        <v>658000</v>
      </c>
      <c r="C2592" s="186" t="str">
        <f t="shared" si="1333"/>
        <v>-1.76518793241587E-07+0.00372191874692884i</v>
      </c>
      <c r="D2592" s="158" t="str">
        <f t="shared" si="1334"/>
        <v>-5.95700731031671+0.0285347103931211i</v>
      </c>
      <c r="E2592" t="str">
        <f t="shared" si="1335"/>
        <v>2870</v>
      </c>
      <c r="F2592" t="str">
        <f t="shared" si="1336"/>
        <v>0.777000777000777</v>
      </c>
      <c r="G2592" t="str">
        <f t="shared" si="1331"/>
        <v>0.777000777000777</v>
      </c>
      <c r="H2592" t="str">
        <f t="shared" si="1337"/>
        <v>9.09595634814814+0.567385925892605i</v>
      </c>
      <c r="I2592" t="str">
        <f t="shared" si="1338"/>
        <v>2583.9599575776i</v>
      </c>
      <c r="J2592" t="str">
        <f t="shared" si="1332"/>
        <v>-5710.10961398406+558.85059095302i</v>
      </c>
      <c r="K2592" t="str">
        <f t="shared" si="1339"/>
        <v>0.0438684674255876-0.448230281317985i</v>
      </c>
      <c r="L2592" t="str">
        <f t="shared" si="1340"/>
        <v>0.00324229264806865-0.0277688973295813i</v>
      </c>
      <c r="M2592" t="str">
        <f t="shared" si="1341"/>
        <v>0.0471107600736562-0.475999178647566i</v>
      </c>
      <c r="N2592" t="str">
        <f t="shared" si="1342"/>
        <v>-2.91817059524608i</v>
      </c>
      <c r="O2592" t="str">
        <f t="shared" si="1343"/>
        <v>-0.97514494217583-0.221567916786019i</v>
      </c>
      <c r="P2592" t="str">
        <f t="shared" si="1344"/>
        <v>1.97514494217583+0.221567916786019i</v>
      </c>
      <c r="Q2592" t="str">
        <f t="shared" si="1345"/>
        <v>-1.97514494217583+2.69660267846006i</v>
      </c>
      <c r="R2592" t="str">
        <f t="shared" si="1346"/>
        <v>-0.295691152990433-0.515875797355158i</v>
      </c>
      <c r="S2592" t="str">
        <f t="shared" si="1347"/>
        <v>0.301221650804615i</v>
      </c>
      <c r="T2592" t="str">
        <f t="shared" si="1348"/>
        <v>0.155392959289468-0.0890685772320982i</v>
      </c>
      <c r="U2592" t="str">
        <f t="shared" si="1349"/>
        <v>0.0000500000000000002-0.000366480020014496i</v>
      </c>
      <c r="V2592" t="str">
        <f t="shared" si="1350"/>
        <v>3.33333333333333E-06-0.000403128022015946i</v>
      </c>
      <c r="W2592" t="str">
        <f t="shared" si="1351"/>
        <v>0.0000144204335787823-0.00019274849091967i</v>
      </c>
      <c r="X2592" t="str">
        <f t="shared" si="1352"/>
        <v>0.0000151176839355308-0.000192640977683896i</v>
      </c>
      <c r="Y2592" t="str">
        <f t="shared" si="1353"/>
        <v>0.009+0.413433593212417i</v>
      </c>
      <c r="Z2592" t="str">
        <f t="shared" si="1354"/>
        <v>-0.00651212253218601-0.000654231204906639i</v>
      </c>
      <c r="AA2592" t="str">
        <f t="shared" si="1355"/>
        <v>0.73873059768963-33.8624238015415i</v>
      </c>
      <c r="AB2592" t="str">
        <f t="shared" si="1356"/>
        <v>1.07343322303177-0.615273499946694i</v>
      </c>
      <c r="AC2592" t="str">
        <f t="shared" si="1357"/>
        <v>0.757700574407102-0.539939334731799i</v>
      </c>
      <c r="AD2592" t="str">
        <f t="shared" si="1358"/>
        <v>1.32335056847875+0.130995711191503i</v>
      </c>
      <c r="AE2592" t="str">
        <f t="shared" si="1359"/>
        <v>-0.00853211957300121-0.00171883735939966i</v>
      </c>
      <c r="AF2592" t="str">
        <f t="shared" si="1360"/>
        <v>-15.0529636584649-0.538851215499484i</v>
      </c>
      <c r="AG2592" t="str">
        <f t="shared" si="1361"/>
        <v>1.01959662327874-0.16186861583709i</v>
      </c>
      <c r="AH2592" t="str">
        <f t="shared" si="1362"/>
        <v>0.117354457011607+0.0485163854978874i</v>
      </c>
      <c r="AI2592">
        <f t="shared" si="1363"/>
        <v>-17.924758157006082</v>
      </c>
      <c r="AJ2592">
        <f t="shared" si="1364"/>
        <v>22.46105730388274</v>
      </c>
      <c r="AK2592"/>
      <c r="AL2592"/>
      <c r="AM2592"/>
      <c r="AN2592"/>
    </row>
    <row r="2593" spans="1:40" x14ac:dyDescent="0.25">
      <c r="A2593"/>
      <c r="B2593">
        <f t="shared" si="1365"/>
        <v>659000</v>
      </c>
      <c r="C2593" s="186" t="str">
        <f t="shared" si="1333"/>
        <v>-1.75983482578266E-07+0.00371627091881014i</v>
      </c>
      <c r="D2593" s="158" t="str">
        <f t="shared" si="1334"/>
        <v>-5.95700730621266+0.0284914103775444i</v>
      </c>
      <c r="E2593" t="str">
        <f t="shared" si="1335"/>
        <v>2870</v>
      </c>
      <c r="F2593" t="str">
        <f t="shared" si="1336"/>
        <v>0.777000777000777</v>
      </c>
      <c r="G2593" t="str">
        <f t="shared" si="1331"/>
        <v>0.777000777000777</v>
      </c>
      <c r="H2593" t="str">
        <f t="shared" si="1337"/>
        <v>9.09607143121517+0.566532666199914i</v>
      </c>
      <c r="I2593" t="str">
        <f t="shared" si="1338"/>
        <v>2587.88694839459i</v>
      </c>
      <c r="J2593" t="str">
        <f t="shared" si="1332"/>
        <v>-5727.48180049753+559.699907960547i</v>
      </c>
      <c r="K2593" t="str">
        <f t="shared" si="1339"/>
        <v>0.0437366443640719-0.447562758269584i</v>
      </c>
      <c r="L2593" t="str">
        <f t="shared" si="1340"/>
        <v>0.00323259192319089-0.0277278903339257i</v>
      </c>
      <c r="M2593" t="str">
        <f t="shared" si="1341"/>
        <v>0.0469692362872628-0.47529064860351i</v>
      </c>
      <c r="N2593" t="str">
        <f t="shared" si="1342"/>
        <v>-2.9226055049653i</v>
      </c>
      <c r="O2593" t="str">
        <f t="shared" si="1343"/>
        <v>-0.976117982895832-0.217241072238588i</v>
      </c>
      <c r="P2593" t="str">
        <f t="shared" si="1344"/>
        <v>1.97611798289583+0.217241072238588i</v>
      </c>
      <c r="Q2593" t="str">
        <f t="shared" si="1345"/>
        <v>-1.97611798289583+2.70536443272671i</v>
      </c>
      <c r="R2593" t="str">
        <f t="shared" si="1346"/>
        <v>-0.295555460319547-0.514557486590548i</v>
      </c>
      <c r="S2593" t="str">
        <f t="shared" si="1347"/>
        <v>0.301679434468452i</v>
      </c>
      <c r="T2593" t="str">
        <f t="shared" si="1348"/>
        <v>0.155231411556145-0.0891630041232639i</v>
      </c>
      <c r="U2593" t="str">
        <f t="shared" si="1349"/>
        <v>0.0000499999999999998-0.000365923904657873i</v>
      </c>
      <c r="V2593" t="str">
        <f t="shared" si="1350"/>
        <v>3.33333333333333E-06-0.00040251629512366i</v>
      </c>
      <c r="W2593" t="str">
        <f t="shared" si="1351"/>
        <v>0.000014420269365539-0.00019245837061658i</v>
      </c>
      <c r="X2593" t="str">
        <f t="shared" si="1352"/>
        <v>0.0000151154106451302-0.000192351028065464i</v>
      </c>
      <c r="Y2593" t="str">
        <f t="shared" si="1353"/>
        <v>0.009+0.414061911743135i</v>
      </c>
      <c r="Z2593" t="str">
        <f t="shared" si="1354"/>
        <v>-0.00649245605823462-0.000652732201973494i</v>
      </c>
      <c r="AA2593" t="str">
        <f t="shared" si="1355"/>
        <v>0.736489128216709-33.8110404672747i</v>
      </c>
      <c r="AB2593" t="str">
        <f t="shared" si="1356"/>
        <v>1.07231727347493-0.61592578794345i</v>
      </c>
      <c r="AC2593" t="str">
        <f t="shared" si="1357"/>
        <v>0.757622156149487-0.538591936287981i</v>
      </c>
      <c r="AD2593" t="str">
        <f t="shared" si="1358"/>
        <v>1.32412945451134+0.128348488845635i</v>
      </c>
      <c r="AE2593" t="str">
        <f t="shared" si="1359"/>
        <v>-0.00851307510708488-0.00169759885851225i</v>
      </c>
      <c r="AF2593" t="str">
        <f t="shared" si="1360"/>
        <v>-15.0530787374278-0.53804125582237i</v>
      </c>
      <c r="AG2593" t="str">
        <f t="shared" si="1361"/>
        <v>1.0192395864903-0.161725915639522i</v>
      </c>
      <c r="AH2593" t="str">
        <f t="shared" si="1362"/>
        <v>0.117191068165908+0.0481607154567194i</v>
      </c>
      <c r="AI2593">
        <f t="shared" si="1363"/>
        <v>-17.944383573084103</v>
      </c>
      <c r="AJ2593">
        <f t="shared" si="1364"/>
        <v>22.340649010612541</v>
      </c>
      <c r="AK2593"/>
      <c r="AL2593"/>
      <c r="AM2593"/>
      <c r="AN2593"/>
    </row>
    <row r="2594" spans="1:40" x14ac:dyDescent="0.25">
      <c r="A2594"/>
      <c r="B2594">
        <f t="shared" si="1365"/>
        <v>660000</v>
      </c>
      <c r="C2594" s="186" t="str">
        <f t="shared" si="1333"/>
        <v>-1.75450603301402E-07+0.00371064020532198i</v>
      </c>
      <c r="D2594" s="158" t="str">
        <f t="shared" si="1334"/>
        <v>-5.95700730212725+0.0284482415741352i</v>
      </c>
      <c r="E2594" t="str">
        <f t="shared" si="1335"/>
        <v>2870</v>
      </c>
      <c r="F2594" t="str">
        <f t="shared" si="1336"/>
        <v>0.777000777000777</v>
      </c>
      <c r="G2594" t="str">
        <f t="shared" si="1331"/>
        <v>0.777000777000777</v>
      </c>
      <c r="H2594" t="str">
        <f t="shared" si="1337"/>
        <v>9.09618599468927+0.565681957338038i</v>
      </c>
      <c r="I2594" t="str">
        <f t="shared" si="1338"/>
        <v>2591.81393921158i</v>
      </c>
      <c r="J2594" t="str">
        <f t="shared" si="1332"/>
        <v>-5744.88036846356+560.549224968075i</v>
      </c>
      <c r="K2594" t="str">
        <f t="shared" si="1339"/>
        <v>0.043605412785161-0.446897201369761i</v>
      </c>
      <c r="L2594" t="str">
        <f t="shared" si="1340"/>
        <v>0.00322293447309685-0.0276870025644469i</v>
      </c>
      <c r="M2594" t="str">
        <f t="shared" si="1341"/>
        <v>0.0468283472582579-0.474584203934208i</v>
      </c>
      <c r="N2594" t="str">
        <f t="shared" si="1342"/>
        <v>-2.92704041468452i</v>
      </c>
      <c r="O2594" t="str">
        <f t="shared" si="1343"/>
        <v>-0.977071824944727-0.212909954908595i</v>
      </c>
      <c r="P2594" t="str">
        <f t="shared" si="1344"/>
        <v>1.97707182494473+0.212909954908595i</v>
      </c>
      <c r="Q2594" t="str">
        <f t="shared" si="1345"/>
        <v>-1.97707182494473+2.71413045977592i</v>
      </c>
      <c r="R2594" t="str">
        <f t="shared" si="1346"/>
        <v>-0.295419415860782-0.513242249018404i</v>
      </c>
      <c r="S2594" t="str">
        <f t="shared" si="1347"/>
        <v>0.302137218132289i</v>
      </c>
      <c r="T2594" t="str">
        <f t="shared" si="1348"/>
        <v>0.15506958534638-0.0892572004904425i</v>
      </c>
      <c r="U2594" t="str">
        <f t="shared" si="1349"/>
        <v>0.0000499999999999998-0.0003653694744993i</v>
      </c>
      <c r="V2594" t="str">
        <f t="shared" si="1350"/>
        <v>3.33333333333333E-06-0.00040190642194923i</v>
      </c>
      <c r="W2594" t="str">
        <f t="shared" si="1351"/>
        <v>0.0000144201049077068-0.000192169132984686i</v>
      </c>
      <c r="X2594" t="str">
        <f t="shared" si="1352"/>
        <v>0.0000151131466896739-0.00019206196056627i</v>
      </c>
      <c r="Y2594" t="str">
        <f t="shared" si="1353"/>
        <v>0.009+0.414690230273853i</v>
      </c>
      <c r="Z2594" t="str">
        <f t="shared" si="1354"/>
        <v>-0.00647287889476903-0.000651240005173128i</v>
      </c>
      <c r="AA2594" t="str">
        <f t="shared" si="1355"/>
        <v>0.734257846665828-33.7598128343403i</v>
      </c>
      <c r="AB2594" t="str">
        <f t="shared" si="1356"/>
        <v>1.07119940024108-0.61657648351216i</v>
      </c>
      <c r="AC2594" t="str">
        <f t="shared" si="1357"/>
        <v>0.757545037905155-0.537247572299397i</v>
      </c>
      <c r="AD2594" t="str">
        <f t="shared" si="1358"/>
        <v>1.32489681653586+0.125696968436684i</v>
      </c>
      <c r="AE2594" t="str">
        <f t="shared" si="1359"/>
        <v>-0.00849403774712667-0.00167644706378493i</v>
      </c>
      <c r="AF2594" t="str">
        <f t="shared" si="1360"/>
        <v>-15.0531932968165-0.537233715763903i</v>
      </c>
      <c r="AG2594" t="str">
        <f t="shared" si="1361"/>
        <v>1.01888308568283-0.161582227927788i</v>
      </c>
      <c r="AH2594" t="str">
        <f t="shared" si="1362"/>
        <v>0.117027315389841+0.047805975187249i</v>
      </c>
      <c r="AI2594">
        <f t="shared" si="1363"/>
        <v>-17.964013800981427</v>
      </c>
      <c r="AJ2594">
        <f t="shared" si="1364"/>
        <v>22.220147776369107</v>
      </c>
      <c r="AK2594"/>
      <c r="AL2594"/>
      <c r="AM2594"/>
      <c r="AN2594"/>
    </row>
    <row r="2595" spans="1:40" x14ac:dyDescent="0.25">
      <c r="A2595"/>
      <c r="B2595">
        <f t="shared" si="1365"/>
        <v>661000</v>
      </c>
      <c r="C2595" s="186" t="str">
        <f t="shared" si="1333"/>
        <v>-1.74920140708749E-07+0.0037050265287883i</v>
      </c>
      <c r="D2595" s="158" t="str">
        <f t="shared" si="1334"/>
        <v>-5.95700729806037+0.028405203387377i</v>
      </c>
      <c r="E2595" t="str">
        <f t="shared" si="1335"/>
        <v>2870</v>
      </c>
      <c r="F2595" t="str">
        <f t="shared" si="1336"/>
        <v>0.777000777000777</v>
      </c>
      <c r="G2595" t="str">
        <f t="shared" si="1331"/>
        <v>0.777000777000777</v>
      </c>
      <c r="H2595" t="str">
        <f t="shared" si="1337"/>
        <v>9.09630004168897+0.564833787938404i</v>
      </c>
      <c r="I2595" t="str">
        <f t="shared" si="1338"/>
        <v>2595.74093002857i</v>
      </c>
      <c r="J2595" t="str">
        <f t="shared" si="1332"/>
        <v>-5762.30531788216+561.398541975602i</v>
      </c>
      <c r="K2595" t="str">
        <f t="shared" si="1339"/>
        <v>0.0434747691663921-0.446233602031848i</v>
      </c>
      <c r="L2595" t="str">
        <f t="shared" si="1340"/>
        <v>0.00321332004194283-0.0276462335097642i</v>
      </c>
      <c r="M2595" t="str">
        <f t="shared" si="1341"/>
        <v>0.0466880892083349-0.473879835541612i</v>
      </c>
      <c r="N2595" t="str">
        <f t="shared" si="1342"/>
        <v>-2.93147532440374i</v>
      </c>
      <c r="O2595" t="str">
        <f t="shared" si="1343"/>
        <v>-0.978006449561976-0.208574649982152i</v>
      </c>
      <c r="P2595" t="str">
        <f t="shared" si="1344"/>
        <v>1.97800644956198+0.208574649982152i</v>
      </c>
      <c r="Q2595" t="str">
        <f t="shared" si="1345"/>
        <v>-1.97800644956198+2.72290067442159i</v>
      </c>
      <c r="R2595" t="str">
        <f t="shared" si="1346"/>
        <v>-0.295283018786516-0.511930070402669i</v>
      </c>
      <c r="S2595" t="str">
        <f t="shared" si="1347"/>
        <v>0.302595001796126i</v>
      </c>
      <c r="T2595" t="str">
        <f t="shared" si="1348"/>
        <v>0.154907480572987-0.0893511656000713i</v>
      </c>
      <c r="U2595" t="str">
        <f t="shared" si="1349"/>
        <v>0.0000499999999999998-0.000364816721890375i</v>
      </c>
      <c r="V2595" t="str">
        <f t="shared" si="1350"/>
        <v>3.33333333333333E-06-0.000401298394079414i</v>
      </c>
      <c r="W2595" t="str">
        <f t="shared" si="1351"/>
        <v>0.0000144199402053069-0.000191880774017609i</v>
      </c>
      <c r="X2595" t="str">
        <f t="shared" si="1352"/>
        <v>0.0000151108920112584-0.000191773771182646i</v>
      </c>
      <c r="Y2595" t="str">
        <f t="shared" si="1353"/>
        <v>0.009+0.415318548804571i</v>
      </c>
      <c r="Z2595" t="str">
        <f t="shared" si="1354"/>
        <v>-0.00645339050183269-0.000649754569888675i</v>
      </c>
      <c r="AA2595" t="str">
        <f t="shared" si="1355"/>
        <v>0.732036691378202-33.7087401961117i</v>
      </c>
      <c r="AB2595" t="str">
        <f t="shared" si="1356"/>
        <v>1.07007960272794-0.617225581585474i</v>
      </c>
      <c r="AC2595" t="str">
        <f t="shared" si="1357"/>
        <v>0.757469214858381-0.535906229171879i</v>
      </c>
      <c r="AD2595" t="str">
        <f t="shared" si="1358"/>
        <v>1.32565263071564+0.123041199701499i</v>
      </c>
      <c r="AE2595" t="str">
        <f t="shared" si="1359"/>
        <v>-0.0084750075139992-0.00165538176438018i</v>
      </c>
      <c r="AF2595" t="str">
        <f t="shared" si="1360"/>
        <v>-15.0533073397493-0.536428584551027i</v>
      </c>
      <c r="AG2595" t="str">
        <f t="shared" si="1361"/>
        <v>1.0185271245235-0.161437554195797i</v>
      </c>
      <c r="AH2595" t="str">
        <f t="shared" si="1362"/>
        <v>0.116863198464567+0.0474521635414018i</v>
      </c>
      <c r="AI2595">
        <f t="shared" si="1363"/>
        <v>-17.983648988938238</v>
      </c>
      <c r="AJ2595">
        <f t="shared" si="1364"/>
        <v>22.099553637835275</v>
      </c>
      <c r="AK2595"/>
      <c r="AL2595"/>
      <c r="AM2595"/>
      <c r="AN2595"/>
    </row>
    <row r="2596" spans="1:40" x14ac:dyDescent="0.25">
      <c r="A2596"/>
      <c r="B2596">
        <f t="shared" si="1365"/>
        <v>662000</v>
      </c>
      <c r="C2596" s="186" t="str">
        <f t="shared" si="1333"/>
        <v>-1.7439208020902E-07+0.00369942981200233i</v>
      </c>
      <c r="D2596" s="158" t="str">
        <f t="shared" si="1334"/>
        <v>-5.95700729401191+0.0283622952253512i</v>
      </c>
      <c r="E2596" t="str">
        <f t="shared" si="1335"/>
        <v>2870</v>
      </c>
      <c r="F2596" t="str">
        <f t="shared" si="1336"/>
        <v>0.777000777000777</v>
      </c>
      <c r="G2596" t="str">
        <f t="shared" si="1331"/>
        <v>0.777000777000777</v>
      </c>
      <c r="H2596" t="str">
        <f t="shared" si="1337"/>
        <v>9.09641357530948+0.563988146699579i</v>
      </c>
      <c r="I2596" t="str">
        <f t="shared" si="1338"/>
        <v>2599.66792084555i</v>
      </c>
      <c r="J2596" t="str">
        <f t="shared" si="1332"/>
        <v>-5779.75664875332+562.24785898313i</v>
      </c>
      <c r="K2596" t="str">
        <f t="shared" si="1339"/>
        <v>0.0433447100114045-0.445571951718569i</v>
      </c>
      <c r="L2596" t="str">
        <f t="shared" si="1340"/>
        <v>0.00320374837576426-0.0276055826613689i</v>
      </c>
      <c r="M2596" t="str">
        <f t="shared" si="1341"/>
        <v>0.0465484583871688-0.473177534379938i</v>
      </c>
      <c r="N2596" t="str">
        <f t="shared" si="1342"/>
        <v>-2.93591023412296i</v>
      </c>
      <c r="O2596" t="str">
        <f t="shared" si="1343"/>
        <v>-0.978921838365016-0.204235242727736i</v>
      </c>
      <c r="P2596" t="str">
        <f t="shared" si="1344"/>
        <v>1.97892183836502+0.204235242727736i</v>
      </c>
      <c r="Q2596" t="str">
        <f t="shared" si="1345"/>
        <v>-1.97892183836502+2.73167499139522i</v>
      </c>
      <c r="R2596" t="str">
        <f t="shared" si="1346"/>
        <v>-0.295146268266526-0.510620936595397i</v>
      </c>
      <c r="S2596" t="str">
        <f t="shared" si="1347"/>
        <v>0.303052785459963i</v>
      </c>
      <c r="T2596" t="str">
        <f t="shared" si="1348"/>
        <v>0.15474509714941-0.0894448987162842i</v>
      </c>
      <c r="U2596" t="str">
        <f t="shared" si="1349"/>
        <v>0.00005-0.000364265639228911i</v>
      </c>
      <c r="V2596" t="str">
        <f t="shared" si="1350"/>
        <v>3.33333333333333E-06-0.000400692203151801i</v>
      </c>
      <c r="W2596" t="str">
        <f t="shared" si="1351"/>
        <v>0.0000144197752583609-0.000191593289733173i</v>
      </c>
      <c r="X2596" t="str">
        <f t="shared" si="1352"/>
        <v>0.0000151086465524182-0.000191486455935114i</v>
      </c>
      <c r="Y2596" t="str">
        <f t="shared" si="1353"/>
        <v>0.009+0.415946867335289i</v>
      </c>
      <c r="Z2596" t="str">
        <f t="shared" si="1354"/>
        <v>-0.00643399034354345-0.000648275851876419i</v>
      </c>
      <c r="AA2596" t="str">
        <f t="shared" si="1355"/>
        <v>0.729825601160878-33.6578218502316i</v>
      </c>
      <c r="AB2596" t="str">
        <f t="shared" si="1356"/>
        <v>1.06895788033759-0.61787307708013i</v>
      </c>
      <c r="AC2596" t="str">
        <f t="shared" si="1357"/>
        <v>0.757394682238009-0.534567893391162i</v>
      </c>
      <c r="AD2596" t="str">
        <f t="shared" si="1358"/>
        <v>1.32639687342463+0.120381232513652i</v>
      </c>
      <c r="AE2596" t="str">
        <f t="shared" si="1359"/>
        <v>-0.00845598442926257-0.00163440275058226i</v>
      </c>
      <c r="AF2596" t="str">
        <f t="shared" si="1360"/>
        <v>-15.0534208693214-0.535625851474228i</v>
      </c>
      <c r="AG2596" t="str">
        <f t="shared" si="1361"/>
        <v>1.01817170667436-0.161291895954214i</v>
      </c>
      <c r="AH2596" t="str">
        <f t="shared" si="1362"/>
        <v>0.116698717183603+0.0470992793947016i</v>
      </c>
      <c r="AI2596">
        <f t="shared" si="1363"/>
        <v>-18.003289285124787</v>
      </c>
      <c r="AJ2596">
        <f t="shared" si="1364"/>
        <v>21.978866632771883</v>
      </c>
      <c r="AK2596"/>
      <c r="AL2596"/>
      <c r="AM2596"/>
      <c r="AN2596"/>
    </row>
    <row r="2597" spans="1:40" x14ac:dyDescent="0.25">
      <c r="A2597"/>
      <c r="B2597">
        <f t="shared" si="1365"/>
        <v>663000</v>
      </c>
      <c r="C2597" s="186" t="str">
        <f t="shared" si="1333"/>
        <v>-1.73866407320884E-07+0.00369384997822315i</v>
      </c>
      <c r="D2597" s="158" t="str">
        <f t="shared" si="1334"/>
        <v>-5.95700728998175+0.0283195164997108i</v>
      </c>
      <c r="E2597" t="str">
        <f t="shared" si="1335"/>
        <v>2870</v>
      </c>
      <c r="F2597" t="str">
        <f t="shared" si="1336"/>
        <v>0.777000777000777</v>
      </c>
      <c r="G2597" t="str">
        <f t="shared" si="1331"/>
        <v>0.777000777000777</v>
      </c>
      <c r="H2597" t="str">
        <f t="shared" si="1337"/>
        <v>9.09652659862289+0.563145022386778i</v>
      </c>
      <c r="I2597" t="str">
        <f t="shared" si="1338"/>
        <v>2603.59491166254i</v>
      </c>
      <c r="J2597" t="str">
        <f t="shared" si="1332"/>
        <v>-5797.23436107704+563.097175990657i</v>
      </c>
      <c r="K2597" t="str">
        <f t="shared" si="1339"/>
        <v>0.0432152318497079-0.44491224194169i</v>
      </c>
      <c r="L2597" t="str">
        <f t="shared" si="1340"/>
        <v>0.00319421922245934-0.0275650495136044i</v>
      </c>
      <c r="M2597" t="str">
        <f t="shared" si="1341"/>
        <v>0.0464094510721672-0.472477291455294i</v>
      </c>
      <c r="N2597" t="str">
        <f t="shared" si="1342"/>
        <v>-2.94034514384218i</v>
      </c>
      <c r="O2597" t="str">
        <f t="shared" si="1343"/>
        <v>-0.979817973349621-0.199891818494509i</v>
      </c>
      <c r="P2597" t="str">
        <f t="shared" si="1344"/>
        <v>1.97981797334962+0.199891818494509i</v>
      </c>
      <c r="Q2597" t="str">
        <f t="shared" si="1345"/>
        <v>-1.97981797334962+2.74045332534767i</v>
      </c>
      <c r="R2597" t="str">
        <f t="shared" si="1346"/>
        <v>-0.295009163467969-0.509314833536099i</v>
      </c>
      <c r="S2597" t="str">
        <f t="shared" si="1347"/>
        <v>0.3035105691238i</v>
      </c>
      <c r="T2597" t="str">
        <f t="shared" si="1348"/>
        <v>0.154582434989735-0.0895383991008994i</v>
      </c>
      <c r="U2597" t="str">
        <f t="shared" si="1349"/>
        <v>0.00005-0.00036371621895858i</v>
      </c>
      <c r="V2597" t="str">
        <f t="shared" si="1350"/>
        <v>3.33333333333333E-06-0.000400087840854438i</v>
      </c>
      <c r="W2597" t="str">
        <f t="shared" si="1351"/>
        <v>0.0000144196100668905-0.000191306676173228i</v>
      </c>
      <c r="X2597" t="str">
        <f t="shared" si="1352"/>
        <v>0.0000151064102561208-0.000191200010868204i</v>
      </c>
      <c r="Y2597" t="str">
        <f t="shared" si="1353"/>
        <v>0.009+0.416575185866007i</v>
      </c>
      <c r="Z2597" t="str">
        <f t="shared" si="1354"/>
        <v>-0.00641467788805659-0.000646803807262018i</v>
      </c>
      <c r="AA2597" t="str">
        <f t="shared" si="1355"/>
        <v>0.727624515282528-33.6070570985801i</v>
      </c>
      <c r="AB2597" t="str">
        <f t="shared" si="1356"/>
        <v>1.06783423247656-0.61851896489687i</v>
      </c>
      <c r="AC2597" t="str">
        <f t="shared" si="1357"/>
        <v>0.757321435317101-0.533232551522356i</v>
      </c>
      <c r="AD2597" t="str">
        <f t="shared" si="1358"/>
        <v>1.32712952124819+0.117717116882633i</v>
      </c>
      <c r="AE2597" t="str">
        <f t="shared" si="1359"/>
        <v>-0.00843696851515831-0.00161350981378595i</v>
      </c>
      <c r="AF2597" t="str">
        <f t="shared" si="1360"/>
        <v>-15.0535338886046-0.534825505887067i</v>
      </c>
      <c r="AG2597" t="str">
        <f t="shared" si="1361"/>
        <v>1.01781683579228-0.161145254730427i</v>
      </c>
      <c r="AH2597" t="str">
        <f t="shared" si="1362"/>
        <v>0.116533871352859+0.0467473216460779i</v>
      </c>
      <c r="AI2597">
        <f t="shared" si="1363"/>
        <v>-18.022934837643398</v>
      </c>
      <c r="AJ2597">
        <f t="shared" si="1364"/>
        <v>21.858086800024505</v>
      </c>
      <c r="AK2597"/>
      <c r="AL2597"/>
      <c r="AM2597"/>
      <c r="AN2597"/>
    </row>
    <row r="2598" spans="1:40" x14ac:dyDescent="0.25">
      <c r="A2598"/>
      <c r="B2598">
        <f t="shared" si="1365"/>
        <v>664000</v>
      </c>
      <c r="C2598" s="186" t="str">
        <f t="shared" si="1333"/>
        <v>-1.73343107671975E-07+0.00368828695117211i</v>
      </c>
      <c r="D2598" s="158" t="str">
        <f t="shared" si="1334"/>
        <v>-5.95700728596979+0.0282768666256529i</v>
      </c>
      <c r="E2598" t="str">
        <f t="shared" si="1335"/>
        <v>2870</v>
      </c>
      <c r="F2598" t="str">
        <f t="shared" si="1336"/>
        <v>0.777000777000777</v>
      </c>
      <c r="G2598" t="str">
        <f t="shared" si="1331"/>
        <v>0.777000777000777</v>
      </c>
      <c r="H2598" t="str">
        <f t="shared" si="1337"/>
        <v>9.09663911467838+0.562304403831356i</v>
      </c>
      <c r="I2598" t="str">
        <f t="shared" si="1338"/>
        <v>2607.52190247953i</v>
      </c>
      <c r="J2598" t="str">
        <f t="shared" si="1332"/>
        <v>-5814.73845485333+563.946492998185i</v>
      </c>
      <c r="K2598" t="str">
        <f t="shared" si="1339"/>
        <v>0.0430863312364535-0.444254464261666i</v>
      </c>
      <c r="L2598" t="str">
        <f t="shared" si="1340"/>
        <v>0.00318473233177262-0.0275246335636463i</v>
      </c>
      <c r="M2598" t="str">
        <f t="shared" si="1341"/>
        <v>0.0462710635682261-0.471779097825312i</v>
      </c>
      <c r="N2598" t="str">
        <f t="shared" si="1342"/>
        <v>-2.9447800535614i</v>
      </c>
      <c r="O2598" t="str">
        <f t="shared" si="1343"/>
        <v>-0.980694836890256-0.195544462710643i</v>
      </c>
      <c r="P2598" t="str">
        <f t="shared" si="1344"/>
        <v>1.98069483689026+0.195544462710643i</v>
      </c>
      <c r="Q2598" t="str">
        <f t="shared" si="1345"/>
        <v>-1.98069483689026+2.74923559085076i</v>
      </c>
      <c r="R2598" t="str">
        <f t="shared" si="1346"/>
        <v>-0.294871703555385-0.508011747251125i</v>
      </c>
      <c r="S2598" t="str">
        <f t="shared" si="1347"/>
        <v>0.303968352787637i</v>
      </c>
      <c r="T2598" t="str">
        <f t="shared" si="1348"/>
        <v>0.154419494008694-0.0896316660134148i</v>
      </c>
      <c r="U2598" t="str">
        <f t="shared" si="1349"/>
        <v>0.00005-0.000363168453568582i</v>
      </c>
      <c r="V2598" t="str">
        <f t="shared" si="1350"/>
        <v>3.33333333333333E-06-0.00039948529892544i</v>
      </c>
      <c r="W2598" t="str">
        <f t="shared" si="1351"/>
        <v>0.0000144194446309175-0.000191020929403468i</v>
      </c>
      <c r="X2598" t="str">
        <f t="shared" si="1352"/>
        <v>0.0000151041830657633-0.000190914432050271i</v>
      </c>
      <c r="Y2598" t="str">
        <f t="shared" si="1353"/>
        <v>0.009+0.417203504396724i</v>
      </c>
      <c r="Z2598" t="str">
        <f t="shared" si="1354"/>
        <v>-0.00639545260752839-0.000645338392536809i</v>
      </c>
      <c r="AA2598" t="str">
        <f t="shared" si="1355"/>
        <v>0.725433373469271-33.5564452472423i</v>
      </c>
      <c r="AB2598" t="str">
        <f t="shared" si="1356"/>
        <v>1.06670865855582-0.619163239920407i</v>
      </c>
      <c r="AC2598" t="str">
        <f t="shared" si="1357"/>
        <v>0.757249469412567-0.53190019020938i</v>
      </c>
      <c r="AD2598" t="str">
        <f t="shared" si="1358"/>
        <v>1.32785055098396+0.115048902952911i</v>
      </c>
      <c r="AE2598" t="str">
        <f t="shared" si="1359"/>
        <v>-0.00841795979460362-0.00159270274648458i</v>
      </c>
      <c r="AF2598" t="str">
        <f t="shared" si="1360"/>
        <v>-15.0536464006482-0.534027537205703i</v>
      </c>
      <c r="AG2598" t="str">
        <f t="shared" si="1361"/>
        <v>1.01746251552884-0.160997632068527i</v>
      </c>
      <c r="AH2598" t="str">
        <f t="shared" si="1362"/>
        <v>0.116368660790691+0.0463962892176716i</v>
      </c>
      <c r="AI2598">
        <f t="shared" si="1363"/>
        <v>-18.042585794529526</v>
      </c>
      <c r="AJ2598">
        <f t="shared" si="1364"/>
        <v>21.737214179526436</v>
      </c>
      <c r="AK2598"/>
      <c r="AL2598"/>
      <c r="AM2598"/>
      <c r="AN2598"/>
    </row>
    <row r="2599" spans="1:40" x14ac:dyDescent="0.25">
      <c r="A2599"/>
      <c r="B2599">
        <f t="shared" si="1365"/>
        <v>665000</v>
      </c>
      <c r="C2599" s="186" t="str">
        <f t="shared" si="1333"/>
        <v>-1.7282216699791E-07+0.00368274065502938i</v>
      </c>
      <c r="D2599" s="158" t="str">
        <f t="shared" si="1334"/>
        <v>-5.95700728197591+0.0282343450218919i</v>
      </c>
      <c r="E2599" t="str">
        <f t="shared" si="1335"/>
        <v>2870</v>
      </c>
      <c r="F2599" t="str">
        <f t="shared" si="1336"/>
        <v>0.777000777000777</v>
      </c>
      <c r="G2599" t="str">
        <f t="shared" si="1331"/>
        <v>0.777000777000777</v>
      </c>
      <c r="H2599" t="str">
        <f t="shared" si="1337"/>
        <v>9.09675112650242+0.561466279930355i</v>
      </c>
      <c r="I2599" t="str">
        <f t="shared" si="1338"/>
        <v>2611.44889329652i</v>
      </c>
      <c r="J2599" t="str">
        <f t="shared" si="1332"/>
        <v>-5832.26893008218+564.795810005712i</v>
      </c>
      <c r="K2599" t="str">
        <f t="shared" si="1339"/>
        <v>0.042958004752208-0.443598610287302i</v>
      </c>
      <c r="L2599" t="str">
        <f t="shared" si="1340"/>
        <v>0.00317528745527902-0.0274843343114837i</v>
      </c>
      <c r="M2599" t="str">
        <f t="shared" si="1341"/>
        <v>0.046133292207487-0.471082944598786i</v>
      </c>
      <c r="N2599" t="str">
        <f t="shared" si="1342"/>
        <v>-2.94921496328061i</v>
      </c>
      <c r="O2599" t="str">
        <f t="shared" si="1343"/>
        <v>-0.981552411740424-0.191193260881645i</v>
      </c>
      <c r="P2599" t="str">
        <f t="shared" si="1344"/>
        <v>1.98155241174042+0.191193260881645i</v>
      </c>
      <c r="Q2599" t="str">
        <f t="shared" si="1345"/>
        <v>-1.98155241174042+2.75802170239897i</v>
      </c>
      <c r="R2599" t="str">
        <f t="shared" si="1346"/>
        <v>-0.294733887690678-0.506711663853022i</v>
      </c>
      <c r="S2599" t="str">
        <f t="shared" si="1347"/>
        <v>0.304426136451474i</v>
      </c>
      <c r="T2599" t="str">
        <f t="shared" si="1348"/>
        <v>0.154256274121674-0.0897246987109957i</v>
      </c>
      <c r="U2599" t="str">
        <f t="shared" si="1349"/>
        <v>0.00005-0.000362622335593291i</v>
      </c>
      <c r="V2599" t="str">
        <f t="shared" si="1350"/>
        <v>3.33333333333333E-06-0.000398884569152621i</v>
      </c>
      <c r="W2599" t="str">
        <f t="shared" si="1351"/>
        <v>0.0000144192789504635-0.000190736045513251i</v>
      </c>
      <c r="X2599" t="str">
        <f t="shared" si="1352"/>
        <v>0.0000151019649251677-0.000190629715573313i</v>
      </c>
      <c r="Y2599" t="str">
        <f t="shared" si="1353"/>
        <v>0.009+0.417831822927442i</v>
      </c>
      <c r="Z2599" t="str">
        <f t="shared" si="1354"/>
        <v>-0.00637631397807986-0.000643879564554106i</v>
      </c>
      <c r="AA2599" t="str">
        <f t="shared" si="1355"/>
        <v>0.72325211590053-33.5059856064771i</v>
      </c>
      <c r="AB2599" t="str">
        <f t="shared" si="1356"/>
        <v>1.06558115799088-0.61980589701934i</v>
      </c>
      <c r="AC2599" t="str">
        <f t="shared" si="1357"/>
        <v>0.757178779884823-0.530570796174445i</v>
      </c>
      <c r="AD2599" t="str">
        <f t="shared" si="1358"/>
        <v>1.3285599396426+0.112376641003133i</v>
      </c>
      <c r="AE2599" t="str">
        <f t="shared" si="1359"/>
        <v>-0.0083989582911849-0.00157198134225905i</v>
      </c>
      <c r="AF2599" t="str">
        <f t="shared" si="1360"/>
        <v>-15.0537584084783-0.533231934908463i</v>
      </c>
      <c r="AG2599" t="str">
        <f t="shared" si="1361"/>
        <v>1.01710874953032-0.160849029529278i</v>
      </c>
      <c r="AH2599" t="str">
        <f t="shared" si="1362"/>
        <v>0.116203085327916+0.0460461810546388i</v>
      </c>
      <c r="AI2599">
        <f t="shared" si="1363"/>
        <v>-18.062242303755284</v>
      </c>
      <c r="AJ2599">
        <f t="shared" si="1364"/>
        <v>21.616248812307038</v>
      </c>
      <c r="AK2599"/>
      <c r="AL2599"/>
      <c r="AM2599"/>
      <c r="AN2599"/>
    </row>
    <row r="2600" spans="1:40" x14ac:dyDescent="0.25">
      <c r="A2600"/>
      <c r="B2600">
        <f t="shared" si="1365"/>
        <v>666000</v>
      </c>
      <c r="C2600" s="186" t="str">
        <f t="shared" si="1333"/>
        <v>-1.72303571141311E-07+0.00367721101443051i</v>
      </c>
      <c r="D2600" s="158" t="str">
        <f t="shared" si="1334"/>
        <v>-5.957007278+0.0281919511106339i</v>
      </c>
      <c r="E2600" t="str">
        <f t="shared" si="1335"/>
        <v>2870</v>
      </c>
      <c r="F2600" t="str">
        <f t="shared" si="1336"/>
        <v>0.777000777000777</v>
      </c>
      <c r="G2600" t="str">
        <f t="shared" si="1331"/>
        <v>0.777000777000777</v>
      </c>
      <c r="H2600" t="str">
        <f t="shared" si="1337"/>
        <v>9.09686263709897+0.560630639645991i</v>
      </c>
      <c r="I2600" t="str">
        <f t="shared" si="1338"/>
        <v>2615.3758841135i</v>
      </c>
      <c r="J2600" t="str">
        <f t="shared" si="1332"/>
        <v>-5849.8257867636+565.64512701324i</v>
      </c>
      <c r="K2600" t="str">
        <f t="shared" si="1339"/>
        <v>0.0428302490027297-0.442944671675409i</v>
      </c>
      <c r="L2600" t="str">
        <f t="shared" si="1340"/>
        <v>0.00316588434636772-0.027444151259899i</v>
      </c>
      <c r="M2600" t="str">
        <f t="shared" si="1341"/>
        <v>0.0459961333490974-0.470388822935308i</v>
      </c>
      <c r="N2600" t="str">
        <f t="shared" si="1342"/>
        <v>-2.95364987299983i</v>
      </c>
      <c r="O2600" t="str">
        <f t="shared" si="1343"/>
        <v>-0.982390681033011-0.186838298588637i</v>
      </c>
      <c r="P2600" t="str">
        <f t="shared" si="1344"/>
        <v>1.98239068103301+0.186838298588637i</v>
      </c>
      <c r="Q2600" t="str">
        <f t="shared" si="1345"/>
        <v>-1.98239068103301+2.76681157441119i</v>
      </c>
      <c r="R2600" t="str">
        <f t="shared" si="1346"/>
        <v>-0.294595715033127-0.505414569539913i</v>
      </c>
      <c r="S2600" t="str">
        <f t="shared" si="1347"/>
        <v>0.304883920115309i</v>
      </c>
      <c r="T2600" t="str">
        <f t="shared" si="1348"/>
        <v>0.15409277524472-0.0898174964484722i</v>
      </c>
      <c r="U2600" t="str">
        <f t="shared" si="1349"/>
        <v>0.00005-0.000362077857611919i</v>
      </c>
      <c r="V2600" t="str">
        <f t="shared" si="1350"/>
        <v>3.33333333333333E-06-0.000398285643373112i</v>
      </c>
      <c r="W2600" t="str">
        <f t="shared" si="1351"/>
        <v>0.0000144191130255499-0.000190452020615425i</v>
      </c>
      <c r="X2600" t="str">
        <f t="shared" si="1352"/>
        <v>0.0000150997557785778-0.000190345857552805i</v>
      </c>
      <c r="Y2600" t="str">
        <f t="shared" si="1353"/>
        <v>0.009+0.41846014145816i</v>
      </c>
      <c r="Z2600" t="str">
        <f t="shared" si="1354"/>
        <v>-0.0063572614797616-0.000642427280525629i</v>
      </c>
      <c r="AA2600" t="str">
        <f t="shared" si="1355"/>
        <v>0.721080683204967-33.4556774906857i</v>
      </c>
      <c r="AB2600" t="str">
        <f t="shared" si="1356"/>
        <v>1.06445173020178-0.620446931046138i</v>
      </c>
      <c r="AC2600" t="str">
        <f t="shared" si="1357"/>
        <v>0.757109362137421-0.529244356217504i</v>
      </c>
      <c r="AD2600" t="str">
        <f t="shared" si="1358"/>
        <v>1.32925766444868+0.109700381445171i</v>
      </c>
      <c r="AE2600" t="str">
        <f t="shared" si="1359"/>
        <v>-0.00837996402915302-0.00155134539576615i</v>
      </c>
      <c r="AF2600" t="str">
        <f t="shared" si="1360"/>
        <v>-15.053869915099-0.532438688535357i</v>
      </c>
      <c r="AG2600" t="str">
        <f t="shared" si="1361"/>
        <v>1.0167555414376-0.160699448690097i</v>
      </c>
      <c r="AH2600" t="str">
        <f t="shared" si="1362"/>
        <v>0.116037144807887+0.0456969961249618i</v>
      </c>
      <c r="AI2600">
        <f t="shared" si="1363"/>
        <v>-18.081904513228952</v>
      </c>
      <c r="AJ2600">
        <f t="shared" si="1364"/>
        <v>21.495190740492639</v>
      </c>
      <c r="AK2600"/>
      <c r="AL2600"/>
      <c r="AM2600"/>
      <c r="AN2600"/>
    </row>
    <row r="2601" spans="1:40" x14ac:dyDescent="0.25">
      <c r="A2601"/>
      <c r="B2601">
        <f t="shared" si="1365"/>
        <v>667000</v>
      </c>
      <c r="C2601" s="186" t="str">
        <f t="shared" si="1333"/>
        <v>-1.71787306050854E-07+0.00367169795446301i</v>
      </c>
      <c r="D2601" s="158" t="str">
        <f t="shared" si="1334"/>
        <v>-5.95700727404197+0.0281496843175498i</v>
      </c>
      <c r="E2601" t="str">
        <f t="shared" si="1335"/>
        <v>2870</v>
      </c>
      <c r="F2601" t="str">
        <f t="shared" si="1336"/>
        <v>0.777000777000777</v>
      </c>
      <c r="G2601" t="str">
        <f t="shared" si="1331"/>
        <v>0.777000777000777</v>
      </c>
      <c r="H2601" t="str">
        <f t="shared" si="1337"/>
        <v>9.09697364944972+0.559797472005213i</v>
      </c>
      <c r="I2601" t="str">
        <f t="shared" si="1338"/>
        <v>2619.30287493049i</v>
      </c>
      <c r="J2601" t="str">
        <f t="shared" si="1332"/>
        <v>-5867.40902489758+566.494444020767i</v>
      </c>
      <c r="K2601" t="str">
        <f t="shared" si="1339"/>
        <v>0.0427030606187474-0.442292640130468i</v>
      </c>
      <c r="L2601" t="str">
        <f t="shared" si="1340"/>
        <v>0.00315652276022645-0.0274040839144495i</v>
      </c>
      <c r="M2601" t="str">
        <f t="shared" si="1341"/>
        <v>0.0458595833789739-0.469696724044917i</v>
      </c>
      <c r="N2601" t="str">
        <f t="shared" si="1342"/>
        <v>-2.95808478271905i</v>
      </c>
      <c r="O2601" t="str">
        <f t="shared" si="1343"/>
        <v>-0.983209628280605-0.182479661486736i</v>
      </c>
      <c r="P2601" t="str">
        <f t="shared" si="1344"/>
        <v>1.9832096282806+0.182479661486736i</v>
      </c>
      <c r="Q2601" t="str">
        <f t="shared" si="1345"/>
        <v>-1.9832096282806+2.77560512123231i</v>
      </c>
      <c r="R2601" t="str">
        <f t="shared" si="1346"/>
        <v>-0.294457184739355-0.504120450594889i</v>
      </c>
      <c r="S2601" t="str">
        <f t="shared" si="1347"/>
        <v>0.305341703779146i</v>
      </c>
      <c r="T2601" t="str">
        <f t="shared" si="1348"/>
        <v>0.153928997294554-0.0899100584783254i</v>
      </c>
      <c r="U2601" t="str">
        <f t="shared" si="1349"/>
        <v>0.00005-0.000361535012248183i</v>
      </c>
      <c r="V2601" t="str">
        <f t="shared" si="1350"/>
        <v>3.33333333333333E-06-0.000397688513473002i</v>
      </c>
      <c r="W2601" t="str">
        <f t="shared" si="1351"/>
        <v>0.0000144189468561989-0.000190168850846142i</v>
      </c>
      <c r="X2601" t="str">
        <f t="shared" si="1352"/>
        <v>0.0000150975555706557-0.000190062854127509i</v>
      </c>
      <c r="Y2601" t="str">
        <f t="shared" si="1353"/>
        <v>0.009+0.419088459988878i</v>
      </c>
      <c r="Z2601" t="str">
        <f t="shared" si="1354"/>
        <v>-0.00633829459651784-0.000640981498017911i</v>
      </c>
      <c r="AA2601" t="str">
        <f t="shared" si="1355"/>
        <v>0.718919016456425-33.4055202183805i</v>
      </c>
      <c r="AB2601" t="str">
        <f t="shared" si="1356"/>
        <v>1.06332037461327-0.621086336837044i</v>
      </c>
      <c r="AC2601" t="str">
        <f t="shared" si="1357"/>
        <v>0.757041211616722-0.527920857215787i</v>
      </c>
      <c r="AD2601" t="str">
        <f t="shared" si="1358"/>
        <v>1.32994370284144+0.107020174823408i</v>
      </c>
      <c r="AE2601" t="str">
        <f t="shared" si="1359"/>
        <v>-0.0083609770334164-0.0015307947027284i</v>
      </c>
      <c r="AF2601" t="str">
        <f t="shared" si="1360"/>
        <v>-15.0539809234917-0.531647787687663i</v>
      </c>
      <c r="AG2601" t="str">
        <f t="shared" si="1361"/>
        <v>1.01640289488611-0.160548891145024i</v>
      </c>
      <c r="AH2601" t="str">
        <f t="shared" si="1362"/>
        <v>0.115870839086498+0.045348733419265i</v>
      </c>
      <c r="AI2601">
        <f t="shared" si="1363"/>
        <v>-18.101572570798858</v>
      </c>
      <c r="AJ2601">
        <f t="shared" si="1364"/>
        <v>21.374040007321067</v>
      </c>
      <c r="AK2601"/>
      <c r="AL2601"/>
      <c r="AM2601"/>
      <c r="AN2601"/>
    </row>
    <row r="2602" spans="1:40" x14ac:dyDescent="0.25">
      <c r="A2602"/>
      <c r="B2602">
        <f t="shared" si="1365"/>
        <v>668000</v>
      </c>
      <c r="C2602" s="186" t="str">
        <f t="shared" si="1333"/>
        <v>-1.71273357780305E-07+0.00366620140066298i</v>
      </c>
      <c r="D2602" s="158" t="str">
        <f t="shared" si="1334"/>
        <v>-5.9570072701017+0.0281075440717495i</v>
      </c>
      <c r="E2602" t="str">
        <f t="shared" si="1335"/>
        <v>2870</v>
      </c>
      <c r="F2602" t="str">
        <f t="shared" si="1336"/>
        <v>0.777000777000777</v>
      </c>
      <c r="G2602" t="str">
        <f t="shared" si="1331"/>
        <v>0.777000777000777</v>
      </c>
      <c r="H2602" t="str">
        <f t="shared" si="1337"/>
        <v>9.09708416651421+0.558966766099194i</v>
      </c>
      <c r="I2602" t="str">
        <f t="shared" si="1338"/>
        <v>2623.22986574748i</v>
      </c>
      <c r="J2602" t="str">
        <f t="shared" si="1332"/>
        <v>-5885.01864448412+567.343761028294i</v>
      </c>
      <c r="K2602" t="str">
        <f t="shared" si="1339"/>
        <v>0.0425764362557395-0.441642507404291i</v>
      </c>
      <c r="L2602" t="str">
        <f t="shared" si="1340"/>
        <v>0.00314720245382581-0.0273641317834483i</v>
      </c>
      <c r="M2602" t="str">
        <f t="shared" si="1341"/>
        <v>0.0457236387095653-0.469006639187739i</v>
      </c>
      <c r="N2602" t="str">
        <f t="shared" si="1342"/>
        <v>-2.96251969243827i</v>
      </c>
      <c r="O2602" t="str">
        <f t="shared" si="1343"/>
        <v>-0.984009237375832-0.178117435303324i</v>
      </c>
      <c r="P2602" t="str">
        <f t="shared" si="1344"/>
        <v>1.98400923737583+0.178117435303324i</v>
      </c>
      <c r="Q2602" t="str">
        <f t="shared" si="1345"/>
        <v>-1.98400923737583+2.78440225713495i</v>
      </c>
      <c r="R2602" t="str">
        <f t="shared" si="1346"/>
        <v>-0.294318295963343-0.502829293385387i</v>
      </c>
      <c r="S2602" t="str">
        <f t="shared" si="1347"/>
        <v>0.305799487442983i</v>
      </c>
      <c r="T2602" t="str">
        <f t="shared" si="1348"/>
        <v>0.153764940188569-0.0900023840506825i</v>
      </c>
      <c r="U2602" t="str">
        <f t="shared" si="1349"/>
        <v>0.00005-0.000360993792169967i</v>
      </c>
      <c r="V2602" t="str">
        <f t="shared" si="1350"/>
        <v>3.33333333333333E-06-0.000397093171386964i</v>
      </c>
      <c r="W2602" t="str">
        <f t="shared" si="1351"/>
        <v>0.0000144187804424324-0.000189886532364697i</v>
      </c>
      <c r="X2602" t="str">
        <f t="shared" si="1352"/>
        <v>0.0000150953642464773-0.000189780701459311i</v>
      </c>
      <c r="Y2602" t="str">
        <f t="shared" si="1353"/>
        <v>0.009+0.419716778519596i</v>
      </c>
      <c r="Z2602" t="str">
        <f t="shared" si="1354"/>
        <v>-0.00631941281615206-0.000639542174948758i</v>
      </c>
      <c r="AA2602" t="str">
        <f t="shared" si="1355"/>
        <v>0.716767057169941-33.3555131121545i</v>
      </c>
      <c r="AB2602" t="str">
        <f t="shared" si="1356"/>
        <v>1.06218709065469-0.621724109212039i</v>
      </c>
      <c r="AC2602" t="str">
        <f t="shared" si="1357"/>
        <v>0.75697432381153-0.526600286123196i</v>
      </c>
      <c r="AD2602" t="str">
        <f t="shared" si="1358"/>
        <v>1.3306180324756+0.10433607181366i</v>
      </c>
      <c r="AE2602" t="str">
        <f t="shared" si="1359"/>
        <v>-0.00834199732953604-0.00151032905992169i</v>
      </c>
      <c r="AF2602" t="str">
        <f t="shared" si="1360"/>
        <v>-15.0540914366159-0.530859222027445i</v>
      </c>
      <c r="AG2602" t="str">
        <f t="shared" si="1361"/>
        <v>1.01605081350576-0.160397358504698i</v>
      </c>
      <c r="AH2602" t="str">
        <f t="shared" si="1362"/>
        <v>0.115704168032249+0.0450013919506094i</v>
      </c>
      <c r="AI2602">
        <f t="shared" si="1363"/>
        <v>-18.121246624253953</v>
      </c>
      <c r="AJ2602">
        <f t="shared" si="1364"/>
        <v>21.25279665713666</v>
      </c>
      <c r="AK2602"/>
      <c r="AL2602"/>
      <c r="AM2602"/>
      <c r="AN2602"/>
    </row>
    <row r="2603" spans="1:40" x14ac:dyDescent="0.25">
      <c r="A2603"/>
      <c r="B2603">
        <f t="shared" si="1365"/>
        <v>669000</v>
      </c>
      <c r="C2603" s="186" t="str">
        <f t="shared" si="1333"/>
        <v>-1.70761712487587E-07+0.00366072127901171i</v>
      </c>
      <c r="D2603" s="158" t="str">
        <f t="shared" si="1334"/>
        <v>-5.95700726617908+0.0280655298057565i</v>
      </c>
      <c r="E2603" t="str">
        <f t="shared" si="1335"/>
        <v>2870</v>
      </c>
      <c r="F2603" t="str">
        <f t="shared" si="1336"/>
        <v>0.777000777000777</v>
      </c>
      <c r="G2603" t="str">
        <f t="shared" si="1331"/>
        <v>0.777000777000777</v>
      </c>
      <c r="H2603" t="str">
        <f t="shared" si="1337"/>
        <v>9.0971941912301+0.558138511082904i</v>
      </c>
      <c r="I2603" t="str">
        <f t="shared" si="1338"/>
        <v>2627.15685656446i</v>
      </c>
      <c r="J2603" t="str">
        <f t="shared" si="1332"/>
        <v>-5902.65464552323+568.193078035821i</v>
      </c>
      <c r="K2603" t="str">
        <f t="shared" si="1339"/>
        <v>0.0424503725937177-0.440994265295683i</v>
      </c>
      <c r="L2603" t="str">
        <f t="shared" si="1340"/>
        <v>0.00313792318590379-0.0273242943779451i</v>
      </c>
      <c r="M2603" t="str">
        <f t="shared" si="1341"/>
        <v>0.0455882957796215-0.468318559673628i</v>
      </c>
      <c r="N2603" t="str">
        <f t="shared" si="1342"/>
        <v>-2.96695460215749i</v>
      </c>
      <c r="O2603" t="str">
        <f t="shared" si="1343"/>
        <v>-0.984789492591665-0.173751705836377i</v>
      </c>
      <c r="P2603" t="str">
        <f t="shared" si="1344"/>
        <v>1.98478949259166+0.173751705836377i</v>
      </c>
      <c r="Q2603" t="str">
        <f t="shared" si="1345"/>
        <v>-1.98478949259166+2.79320289632111i</v>
      </c>
      <c r="R2603" t="str">
        <f t="shared" si="1346"/>
        <v>-0.294179047856416-0.501541084362594i</v>
      </c>
      <c r="S2603" t="str">
        <f t="shared" si="1347"/>
        <v>0.30625727110682i</v>
      </c>
      <c r="T2603" t="str">
        <f t="shared" si="1348"/>
        <v>0.153600603844843-0.0900944724133086i</v>
      </c>
      <c r="U2603" t="str">
        <f t="shared" si="1349"/>
        <v>0.0000500000000000002-0.000360454190088997i</v>
      </c>
      <c r="V2603" t="str">
        <f t="shared" si="1350"/>
        <v>3.33333333333333E-06-0.000396499609097895i</v>
      </c>
      <c r="W2603" t="str">
        <f t="shared" si="1351"/>
        <v>0.0000144186137842716-0.000189605061353348i</v>
      </c>
      <c r="X2603" t="str">
        <f t="shared" si="1352"/>
        <v>0.0000150931817515281-0.000189499395733043i</v>
      </c>
      <c r="Y2603" t="str">
        <f t="shared" si="1353"/>
        <v>0.009+0.420345097050314i</v>
      </c>
      <c r="Z2603" t="str">
        <f t="shared" si="1354"/>
        <v>-0.00630061563029209-0.000638109269583722i</v>
      </c>
      <c r="AA2603" t="str">
        <f t="shared" si="1355"/>
        <v>0.714624747297775-33.3056554986506i</v>
      </c>
      <c r="AB2603" t="str">
        <f t="shared" si="1356"/>
        <v>1.06105187776014-0.622360242974788i</v>
      </c>
      <c r="AC2603" t="str">
        <f t="shared" si="1357"/>
        <v>0.75690869425277-0.525282629969839i</v>
      </c>
      <c r="AD2603" t="str">
        <f t="shared" si="1358"/>
        <v>1.33128063122218+0.101648123222393i</v>
      </c>
      <c r="AE2603" t="str">
        <f t="shared" si="1359"/>
        <v>-0.00832302494371958-0.00148994826516501i</v>
      </c>
      <c r="AF2603" t="str">
        <f t="shared" si="1360"/>
        <v>-15.0542014574092-0.530072981277148i</v>
      </c>
      <c r="AG2603" t="str">
        <f t="shared" si="1361"/>
        <v>1.01569930092085-0.16024485239633i</v>
      </c>
      <c r="AH2603" t="str">
        <f t="shared" si="1362"/>
        <v>0.115537131526282+0.0446549707543135i</v>
      </c>
      <c r="AI2603">
        <f t="shared" si="1363"/>
        <v>-18.140926821325575</v>
      </c>
      <c r="AJ2603">
        <f t="shared" si="1364"/>
        <v>21.131460735401117</v>
      </c>
      <c r="AK2603"/>
      <c r="AL2603"/>
      <c r="AM2603"/>
      <c r="AN2603"/>
    </row>
    <row r="2604" spans="1:40" x14ac:dyDescent="0.25">
      <c r="A2604"/>
      <c r="B2604">
        <f t="shared" si="1365"/>
        <v>670000</v>
      </c>
      <c r="C2604" s="186" t="str">
        <f t="shared" si="1333"/>
        <v>-1.70252356433845E-07+0.00365525751593243i</v>
      </c>
      <c r="D2604" s="158" t="str">
        <f t="shared" si="1334"/>
        <v>-5.95700726227402+0.028023640955482i</v>
      </c>
      <c r="E2604" t="str">
        <f t="shared" si="1335"/>
        <v>2870</v>
      </c>
      <c r="F2604" t="str">
        <f t="shared" si="1336"/>
        <v>0.777000777000777</v>
      </c>
      <c r="G2604" t="str">
        <f t="shared" si="1331"/>
        <v>0.777000777000777</v>
      </c>
      <c r="H2604" t="str">
        <f t="shared" si="1337"/>
        <v>9.09730372651332+0.557312696174609i</v>
      </c>
      <c r="I2604" t="str">
        <f t="shared" si="1338"/>
        <v>2631.08384738145i</v>
      </c>
      <c r="J2604" t="str">
        <f t="shared" si="1332"/>
        <v>-5920.3170280149+569.042395043348i</v>
      </c>
      <c r="K2604" t="str">
        <f t="shared" si="1339"/>
        <v>0.0423248663370127-0.440347905650127i</v>
      </c>
      <c r="L2604" t="str">
        <f t="shared" si="1340"/>
        <v>0.00312868471695046-0.027284571211708i</v>
      </c>
      <c r="M2604" t="str">
        <f t="shared" si="1341"/>
        <v>0.0454535510539632-0.467632476861835i</v>
      </c>
      <c r="N2604" t="str">
        <f t="shared" si="1342"/>
        <v>-2.97138951187671i</v>
      </c>
      <c r="O2604" t="str">
        <f t="shared" si="1343"/>
        <v>-0.98555037858174-0.169382558952771i</v>
      </c>
      <c r="P2604" t="str">
        <f t="shared" si="1344"/>
        <v>1.98555037858174+0.169382558952771i</v>
      </c>
      <c r="Q2604" t="str">
        <f t="shared" si="1345"/>
        <v>-1.98555037858174+2.80200695292394i</v>
      </c>
      <c r="R2604" t="str">
        <f t="shared" si="1346"/>
        <v>-0.29403943956723-0.500255810060837i</v>
      </c>
      <c r="S2604" t="str">
        <f t="shared" si="1347"/>
        <v>0.306715054770657i</v>
      </c>
      <c r="T2604" t="str">
        <f t="shared" si="1348"/>
        <v>0.153435988182149-0.0901863228115962i</v>
      </c>
      <c r="U2604" t="str">
        <f t="shared" si="1349"/>
        <v>0.0000500000000000002-0.000359916198760505i</v>
      </c>
      <c r="V2604" t="str">
        <f t="shared" si="1350"/>
        <v>3.33333333333333E-06-0.000395907818636556i</v>
      </c>
      <c r="W2604" t="str">
        <f t="shared" si="1351"/>
        <v>0.000014418446881739-0.000189324434017139i</v>
      </c>
      <c r="X2604" t="str">
        <f t="shared" si="1352"/>
        <v>0.0000150910080317019-0.000189218933156308i</v>
      </c>
      <c r="Y2604" t="str">
        <f t="shared" si="1353"/>
        <v>0.009+0.420973415581032i</v>
      </c>
      <c r="Z2604" t="str">
        <f t="shared" si="1354"/>
        <v>-0.00628190253435581-0.000636682740532721i</v>
      </c>
      <c r="AA2604" t="str">
        <f t="shared" si="1355"/>
        <v>0.712492029225494-33.2559467085316i</v>
      </c>
      <c r="AB2604" t="str">
        <f t="shared" si="1356"/>
        <v>1.05991473536853-0.622994732912565i</v>
      </c>
      <c r="AC2604" t="str">
        <f t="shared" si="1357"/>
        <v>0.756844318513141-0.523967875861534i</v>
      </c>
      <c r="AD2604" t="str">
        <f t="shared" si="1358"/>
        <v>1.33193147716928+0.0989563799858754i</v>
      </c>
      <c r="AE2604" t="str">
        <f t="shared" si="1359"/>
        <v>-0.00830405990281538-0.00146965211730988i</v>
      </c>
      <c r="AF2604" t="str">
        <f t="shared" si="1360"/>
        <v>-15.0543109887873-0.529289055219127i</v>
      </c>
      <c r="AG2604" t="str">
        <f t="shared" si="1361"/>
        <v>1.01534836075006-0.160091374463679i</v>
      </c>
      <c r="AH2604" t="str">
        <f t="shared" si="1362"/>
        <v>0.115369729462407+0.0443094688877633i</v>
      </c>
      <c r="AI2604">
        <f t="shared" si="1363"/>
        <v>-18.160613309690163</v>
      </c>
      <c r="AJ2604">
        <f t="shared" si="1364"/>
        <v>21.010032288701087</v>
      </c>
      <c r="AK2604"/>
      <c r="AL2604"/>
      <c r="AM2604"/>
      <c r="AN2604"/>
    </row>
    <row r="2605" spans="1:40" x14ac:dyDescent="0.25">
      <c r="A2605"/>
      <c r="B2605">
        <f t="shared" si="1365"/>
        <v>671000</v>
      </c>
      <c r="C2605" s="186" t="str">
        <f t="shared" si="1333"/>
        <v>-1.69745275982523E-07+0.00364981003828697i</v>
      </c>
      <c r="D2605" s="158" t="str">
        <f t="shared" si="1334"/>
        <v>-5.95700725838641+0.0279818769602001i</v>
      </c>
      <c r="E2605" t="str">
        <f t="shared" si="1335"/>
        <v>2870</v>
      </c>
      <c r="F2605" t="str">
        <f t="shared" si="1336"/>
        <v>0.777000777000777</v>
      </c>
      <c r="G2605" t="str">
        <f t="shared" si="1331"/>
        <v>0.777000777000777</v>
      </c>
      <c r="H2605" t="str">
        <f t="shared" si="1337"/>
        <v>9.09741277525829+0.556489310655444i</v>
      </c>
      <c r="I2605" t="str">
        <f t="shared" si="1338"/>
        <v>2635.01083819844i</v>
      </c>
      <c r="J2605" t="str">
        <f t="shared" si="1332"/>
        <v>-5938.00579195914+569.891712050876i</v>
      </c>
      <c r="K2605" t="str">
        <f t="shared" si="1339"/>
        <v>0.0421999142140599-0.439703420359438i</v>
      </c>
      <c r="L2605" t="str">
        <f t="shared" si="1340"/>
        <v>0.00311948680919275-0.0272449618012046i</v>
      </c>
      <c r="M2605" t="str">
        <f t="shared" si="1341"/>
        <v>0.0453194010232527-0.466948382160643i</v>
      </c>
      <c r="N2605" t="str">
        <f t="shared" si="1342"/>
        <v>-2.97582442159593i</v>
      </c>
      <c r="O2605" t="str">
        <f t="shared" si="1343"/>
        <v>-0.986291880380652-0.165010080586602i</v>
      </c>
      <c r="P2605" t="str">
        <f t="shared" si="1344"/>
        <v>1.98629188038065+0.165010080586602i</v>
      </c>
      <c r="Q2605" t="str">
        <f t="shared" si="1345"/>
        <v>-1.98629188038065+2.81081434100933i</v>
      </c>
      <c r="R2605" t="str">
        <f t="shared" si="1346"/>
        <v>-0.293899470241774-0.498973457096996i</v>
      </c>
      <c r="S2605" t="str">
        <f t="shared" si="1347"/>
        <v>0.307172838434494i</v>
      </c>
      <c r="T2605" t="str">
        <f t="shared" si="1348"/>
        <v>0.153271093119956-0.0902779344885598i</v>
      </c>
      <c r="U2605" t="str">
        <f t="shared" si="1349"/>
        <v>0.0000500000000000002-0.000359379810982919i</v>
      </c>
      <c r="V2605" t="str">
        <f t="shared" si="1350"/>
        <v>3.33333333333333E-06-0.000395317792081211i</v>
      </c>
      <c r="W2605" t="str">
        <f t="shared" si="1351"/>
        <v>0.0000144182797348561-0.000189044646583743i</v>
      </c>
      <c r="X2605" t="str">
        <f t="shared" si="1352"/>
        <v>0.0000150888430332941-0.000188939309959318i</v>
      </c>
      <c r="Y2605" t="str">
        <f t="shared" si="1353"/>
        <v>0.009+0.42160173411175i</v>
      </c>
      <c r="Z2605" t="str">
        <f t="shared" si="1354"/>
        <v>-0.00626327302751763-0.000635262546746541i</v>
      </c>
      <c r="AA2605" t="str">
        <f t="shared" si="1355"/>
        <v>0.710368845768107-33.20638607645i</v>
      </c>
      <c r="AB2605" t="str">
        <f t="shared" si="1356"/>
        <v>1.05877566292354-0.623627573796219i</v>
      </c>
      <c r="AC2605" t="str">
        <f t="shared" si="1357"/>
        <v>0.756781192206781-0.522656010979238i</v>
      </c>
      <c r="AD2605" t="str">
        <f t="shared" si="1358"/>
        <v>1.33257054862287+0.0962608931691336i</v>
      </c>
      <c r="AE2605" t="str">
        <f t="shared" si="1359"/>
        <v>-0.00828510223430727-0.00144944041622859i</v>
      </c>
      <c r="AF2605" t="str">
        <f t="shared" si="1360"/>
        <v>-15.0544200336447-0.528507433695244i</v>
      </c>
      <c r="AG2605" t="str">
        <f t="shared" si="1361"/>
        <v>1.01499799660631-0.159936926367019i</v>
      </c>
      <c r="AH2605" t="str">
        <f t="shared" si="1362"/>
        <v>0.115201961747164+0.0439648854302156i</v>
      </c>
      <c r="AI2605">
        <f t="shared" si="1363"/>
        <v>-18.18030623696977</v>
      </c>
      <c r="AJ2605">
        <f t="shared" si="1364"/>
        <v>20.888511364746577</v>
      </c>
      <c r="AK2605"/>
      <c r="AL2605"/>
      <c r="AM2605"/>
      <c r="AN2605"/>
    </row>
    <row r="2606" spans="1:40" x14ac:dyDescent="0.25">
      <c r="A2606"/>
      <c r="B2606">
        <f t="shared" si="1365"/>
        <v>672000</v>
      </c>
      <c r="C2606" s="186" t="str">
        <f t="shared" si="1333"/>
        <v>-1.6924045759845E-07+0.00364437877337248i</v>
      </c>
      <c r="D2606" s="158" t="str">
        <f t="shared" si="1334"/>
        <v>-5.95700725451614+0.0279402372625224i</v>
      </c>
      <c r="E2606" t="str">
        <f t="shared" si="1335"/>
        <v>2870</v>
      </c>
      <c r="F2606" t="str">
        <f t="shared" si="1336"/>
        <v>0.777000777000777</v>
      </c>
      <c r="G2606" t="str">
        <f t="shared" si="1331"/>
        <v>0.777000777000777</v>
      </c>
      <c r="H2606" t="str">
        <f t="shared" si="1337"/>
        <v>9.09752134033807+0.55566834386893i</v>
      </c>
      <c r="I2606" t="str">
        <f t="shared" si="1338"/>
        <v>2638.93782901543i</v>
      </c>
      <c r="J2606" t="str">
        <f t="shared" si="1332"/>
        <v>-5955.72093735594+570.741029058403i</v>
      </c>
      <c r="K2606" t="str">
        <f t="shared" si="1339"/>
        <v>0.0420755129771899-0.439060801361451i</v>
      </c>
      <c r="L2606" t="str">
        <f t="shared" si="1340"/>
        <v>0.00311032922657948-0.027205465665584i</v>
      </c>
      <c r="M2606" t="str">
        <f t="shared" si="1341"/>
        <v>0.0451858422037694-0.466266267027035i</v>
      </c>
      <c r="N2606" t="str">
        <f t="shared" si="1342"/>
        <v>-2.98025933131515i</v>
      </c>
      <c r="O2606" t="str">
        <f t="shared" si="1343"/>
        <v>-0.987013983404255-0.160634356737486i</v>
      </c>
      <c r="P2606" t="str">
        <f t="shared" si="1344"/>
        <v>1.98701398340426+0.160634356737486i</v>
      </c>
      <c r="Q2606" t="str">
        <f t="shared" si="1345"/>
        <v>-1.98701398340426+2.81962497457766i</v>
      </c>
      <c r="R2606" t="str">
        <f t="shared" si="1346"/>
        <v>-0.293759139023362-0.497694012169913i</v>
      </c>
      <c r="S2606" t="str">
        <f t="shared" si="1347"/>
        <v>0.307630622098331i</v>
      </c>
      <c r="T2606" t="str">
        <f t="shared" si="1348"/>
        <v>0.153105918578445-0.0903693066848269i</v>
      </c>
      <c r="U2606" t="str">
        <f t="shared" si="1349"/>
        <v>0.0000499999999999998-0.000358845019597527i</v>
      </c>
      <c r="V2606" t="str">
        <f t="shared" si="1350"/>
        <v>3.33333333333333E-06-0.00039472952155728i</v>
      </c>
      <c r="W2606" t="str">
        <f t="shared" si="1351"/>
        <v>0.0000144181123436449-0.000188765695303282i</v>
      </c>
      <c r="X2606" t="str">
        <f t="shared" si="1352"/>
        <v>0.0000150866867030003-0.000188660522394722i</v>
      </c>
      <c r="Y2606" t="str">
        <f t="shared" si="1353"/>
        <v>0.009+0.422230052642468i</v>
      </c>
      <c r="Z2606" t="str">
        <f t="shared" si="1354"/>
        <v>-0.00624472661267476-0.000633848647513512i</v>
      </c>
      <c r="AA2606" t="str">
        <f t="shared" si="1355"/>
        <v>0.708255140166219-33.1569729410186i</v>
      </c>
      <c r="AB2606" t="str">
        <f t="shared" si="1356"/>
        <v>1.0576346598738-0.624258760380109i</v>
      </c>
      <c r="AC2606" t="str">
        <f t="shared" si="1357"/>
        <v>0.756719310988937-0.521347022578621i</v>
      </c>
      <c r="AD2606" t="str">
        <f t="shared" si="1358"/>
        <v>1.33319782410764+0.0935617139652179i</v>
      </c>
      <c r="AE2606" t="str">
        <f t="shared" si="1359"/>
        <v>-0.00826615196630916-0.00142931296280464i</v>
      </c>
      <c r="AF2606" t="str">
        <f t="shared" si="1360"/>
        <v>-15.0545285948542-0.527728106606408i</v>
      </c>
      <c r="AG2606" t="str">
        <f t="shared" si="1361"/>
        <v>1.01464821209675-0.159781509783126i</v>
      </c>
      <c r="AH2606" t="str">
        <f t="shared" si="1362"/>
        <v>0.115033828299851+0.0436212194826222i</v>
      </c>
      <c r="AI2606">
        <f t="shared" si="1363"/>
        <v>-18.200005750734306</v>
      </c>
      <c r="AJ2606">
        <f t="shared" si="1364"/>
        <v>20.766898012383752</v>
      </c>
      <c r="AK2606"/>
      <c r="AL2606"/>
      <c r="AM2606"/>
      <c r="AN2606"/>
    </row>
    <row r="2607" spans="1:40" x14ac:dyDescent="0.25">
      <c r="A2607"/>
      <c r="B2607">
        <f t="shared" si="1365"/>
        <v>673000</v>
      </c>
      <c r="C2607" s="186" t="str">
        <f t="shared" si="1333"/>
        <v>-1.68737887846943E-07+0.00363896364891826i</v>
      </c>
      <c r="D2607" s="158" t="str">
        <f t="shared" si="1334"/>
        <v>-5.9570072506631+0.0278987213083733i</v>
      </c>
      <c r="E2607" t="str">
        <f t="shared" si="1335"/>
        <v>2870</v>
      </c>
      <c r="F2607" t="str">
        <f t="shared" si="1336"/>
        <v>0.777000777000777</v>
      </c>
      <c r="G2607" t="str">
        <f t="shared" si="1331"/>
        <v>0.777000777000777</v>
      </c>
      <c r="H2607" t="str">
        <f t="shared" si="1337"/>
        <v>9.0976294246046+0.554849785220548i</v>
      </c>
      <c r="I2607" t="str">
        <f t="shared" si="1338"/>
        <v>2642.86481983241i</v>
      </c>
      <c r="J2607" t="str">
        <f t="shared" si="1332"/>
        <v>-5973.46246420531+571.590346065931i</v>
      </c>
      <c r="K2607" t="str">
        <f t="shared" si="1339"/>
        <v>0.0419516594024195-0.438420040639688i</v>
      </c>
      <c r="L2607" t="str">
        <f t="shared" si="1340"/>
        <v>0.00310121173476644-0.0271660823266582i</v>
      </c>
      <c r="M2607" t="str">
        <f t="shared" si="1341"/>
        <v>0.0450528711371859-0.465586122966346i</v>
      </c>
      <c r="N2607" t="str">
        <f t="shared" si="1342"/>
        <v>-2.98469424103437i</v>
      </c>
      <c r="O2607" t="str">
        <f t="shared" si="1343"/>
        <v>-0.987716673449941-0.156255473468878i</v>
      </c>
      <c r="P2607" t="str">
        <f t="shared" si="1344"/>
        <v>1.98771667344994+0.156255473468878i</v>
      </c>
      <c r="Q2607" t="str">
        <f t="shared" si="1345"/>
        <v>-1.98771667344994+2.82843876756549i</v>
      </c>
      <c r="R2607" t="str">
        <f t="shared" si="1346"/>
        <v>-0.29361844505261-0.496417462059805i</v>
      </c>
      <c r="S2607" t="str">
        <f t="shared" si="1347"/>
        <v>0.308088405762168i</v>
      </c>
      <c r="T2607" t="str">
        <f t="shared" si="1348"/>
        <v>0.152940464478507-0.0904604386386253i</v>
      </c>
      <c r="U2607" t="str">
        <f t="shared" si="1349"/>
        <v>0.0000499999999999998-0.00035831181748817i</v>
      </c>
      <c r="V2607" t="str">
        <f t="shared" si="1350"/>
        <v>3.33333333333333E-06-0.000394142999236986i</v>
      </c>
      <c r="W2607" t="str">
        <f t="shared" si="1351"/>
        <v>0.0000144179447081275-0.000188487576448169i</v>
      </c>
      <c r="X2607" t="str">
        <f t="shared" si="1352"/>
        <v>0.0000150845389879119-0.000188382566737439i</v>
      </c>
      <c r="Y2607" t="str">
        <f t="shared" si="1353"/>
        <v>0.009+0.422858371173186i</v>
      </c>
      <c r="Z2607" t="str">
        <f t="shared" si="1354"/>
        <v>-0.00622626279641404-0.000632441002456155i</v>
      </c>
      <c r="AA2607" t="str">
        <f t="shared" si="1355"/>
        <v>0.70615085608223-33.1077066447808i</v>
      </c>
      <c r="AB2607" t="str">
        <f t="shared" si="1356"/>
        <v>1.05649172567284-0.624888287402017i</v>
      </c>
      <c r="AC2607" t="str">
        <f t="shared" si="1357"/>
        <v>0.756658670555657-0.520040897989502i</v>
      </c>
      <c r="AD2607" t="str">
        <f t="shared" si="1358"/>
        <v>1.33381328236766+0.0908588936941682i</v>
      </c>
      <c r="AE2607" t="str">
        <f t="shared" si="1359"/>
        <v>-0.00824720912755868-0.00140926955892128i</v>
      </c>
      <c r="AF2607" t="str">
        <f t="shared" si="1360"/>
        <v>-15.0546366752677-0.526951063912175i</v>
      </c>
      <c r="AG2607" t="str">
        <f t="shared" si="1361"/>
        <v>1.01429901082269-0.159625126405233i</v>
      </c>
      <c r="AH2607" t="str">
        <f t="shared" si="1362"/>
        <v>0.11486532905256+0.0432784701674279i</v>
      </c>
      <c r="AI2607">
        <f t="shared" si="1363"/>
        <v>-18.219711998503875</v>
      </c>
      <c r="AJ2607">
        <f t="shared" si="1364"/>
        <v>20.645192281594799</v>
      </c>
      <c r="AK2607"/>
      <c r="AL2607"/>
      <c r="AM2607"/>
      <c r="AN2607"/>
    </row>
    <row r="2608" spans="1:40" x14ac:dyDescent="0.25">
      <c r="A2608"/>
      <c r="B2608">
        <f t="shared" si="1365"/>
        <v>674000</v>
      </c>
      <c r="C2608" s="186" t="str">
        <f t="shared" si="1333"/>
        <v>-1.68237553392905E-07+0.0036335645930825i</v>
      </c>
      <c r="D2608" s="158" t="str">
        <f t="shared" si="1334"/>
        <v>-5.9570072468272+0.0278573285469658i</v>
      </c>
      <c r="E2608" t="str">
        <f t="shared" si="1335"/>
        <v>2870</v>
      </c>
      <c r="F2608" t="str">
        <f t="shared" si="1336"/>
        <v>0.777000777000777</v>
      </c>
      <c r="G2608" t="str">
        <f t="shared" si="1331"/>
        <v>0.777000777000777</v>
      </c>
      <c r="H2608" t="str">
        <f t="shared" si="1337"/>
        <v>9.09773703088884+0.554033624177271i</v>
      </c>
      <c r="I2608" t="str">
        <f t="shared" si="1338"/>
        <v>2646.7918106494i</v>
      </c>
      <c r="J2608" t="str">
        <f t="shared" si="1332"/>
        <v>-5991.23037250724+572.439663073458i</v>
      </c>
      <c r="K2608" t="str">
        <f t="shared" si="1339"/>
        <v>0.041828350289246-0.437781130223054i</v>
      </c>
      <c r="L2608" t="str">
        <f t="shared" si="1340"/>
        <v>0.0030921341011017-0.0271268113088845i</v>
      </c>
      <c r="M2608" t="str">
        <f t="shared" si="1341"/>
        <v>0.0449204843903477-0.464907941531938i</v>
      </c>
      <c r="N2608" t="str">
        <f t="shared" si="1342"/>
        <v>-2.98912915075358i</v>
      </c>
      <c r="O2608" t="str">
        <f t="shared" si="1343"/>
        <v>-0.988399936696926-0.151873516906377i</v>
      </c>
      <c r="P2608" t="str">
        <f t="shared" si="1344"/>
        <v>1.98839993669693+0.151873516906377i</v>
      </c>
      <c r="Q2608" t="str">
        <f t="shared" si="1345"/>
        <v>-1.98839993669693+2.8372556338472i</v>
      </c>
      <c r="R2608" t="str">
        <f t="shared" si="1346"/>
        <v>-0.29347738746746-0.495143793627695i</v>
      </c>
      <c r="S2608" t="str">
        <f t="shared" si="1347"/>
        <v>0.308546189426005i</v>
      </c>
      <c r="T2608" t="str">
        <f t="shared" si="1348"/>
        <v>0.152774730741762-0.090551329585784i</v>
      </c>
      <c r="U2608" t="str">
        <f t="shared" si="1349"/>
        <v>0.0000499999999999998-0.000357780197580917i</v>
      </c>
      <c r="V2608" t="str">
        <f t="shared" si="1350"/>
        <v>3.33333333333333E-06-0.00039355821733901i</v>
      </c>
      <c r="W2608" t="str">
        <f t="shared" si="1351"/>
        <v>0.0000144177768283257-0.000188210286312938i</v>
      </c>
      <c r="X2608" t="str">
        <f t="shared" si="1352"/>
        <v>0.0000150823998355126-0.000188105439284497i</v>
      </c>
      <c r="Y2608" t="str">
        <f t="shared" si="1353"/>
        <v>0.009+0.423486689703904i</v>
      </c>
      <c r="Z2608" t="str">
        <f t="shared" si="1354"/>
        <v>-0.00620788108897937-0.000631039571527884i</v>
      </c>
      <c r="AA2608" t="str">
        <f t="shared" si="1355"/>
        <v>0.704055937596597-33.0585865341815i</v>
      </c>
      <c r="AB2608" t="str">
        <f t="shared" si="1356"/>
        <v>1.05534685977922-0.625516149583155i</v>
      </c>
      <c r="AC2608" t="str">
        <f t="shared" si="1357"/>
        <v>0.756599266643427-0.518737624615413i</v>
      </c>
      <c r="AD2608" t="str">
        <f t="shared" si="1358"/>
        <v>1.33441690236734+0.0881524838021926i</v>
      </c>
      <c r="AE2608" t="str">
        <f t="shared" si="1359"/>
        <v>-0.00822827374741299-0.00138931000745164i</v>
      </c>
      <c r="AF2608" t="str">
        <f t="shared" si="1360"/>
        <v>-15.054744277716-0.526176295630305i</v>
      </c>
      <c r="AG2608" t="str">
        <f t="shared" si="1361"/>
        <v>1.01395039637949-0.15946777794302i</v>
      </c>
      <c r="AH2608" t="str">
        <f t="shared" si="1362"/>
        <v>0.114696463950234+0.0429366366283992i</v>
      </c>
      <c r="AI2608">
        <f t="shared" si="1363"/>
        <v>-18.239425127748991</v>
      </c>
      <c r="AJ2608">
        <f t="shared" si="1364"/>
        <v>20.523394223507388</v>
      </c>
      <c r="AK2608"/>
      <c r="AL2608"/>
      <c r="AM2608"/>
      <c r="AN2608"/>
    </row>
    <row r="2609" spans="1:40" x14ac:dyDescent="0.25">
      <c r="A2609"/>
      <c r="B2609">
        <f t="shared" si="1365"/>
        <v>675000</v>
      </c>
      <c r="C2609" s="186" t="str">
        <f t="shared" si="1333"/>
        <v>-1.67739440999946E-07+0.00362818153444911i</v>
      </c>
      <c r="D2609" s="158" t="str">
        <f t="shared" si="1334"/>
        <v>-5.95700724300834+0.0278160584307765i</v>
      </c>
      <c r="E2609" t="str">
        <f t="shared" si="1335"/>
        <v>2870</v>
      </c>
      <c r="F2609" t="str">
        <f t="shared" si="1336"/>
        <v>0.777000777000777</v>
      </c>
      <c r="G2609" t="str">
        <f t="shared" si="1331"/>
        <v>0.777000777000777</v>
      </c>
      <c r="H2609" t="str">
        <f t="shared" si="1337"/>
        <v>9.09784416200101+0.553219850267132i</v>
      </c>
      <c r="I2609" t="str">
        <f t="shared" si="1338"/>
        <v>2650.71880146639i</v>
      </c>
      <c r="J2609" t="str">
        <f t="shared" si="1332"/>
        <v>-6009.02466226173+573.288980080986i</v>
      </c>
      <c r="K2609" t="str">
        <f t="shared" si="1339"/>
        <v>0.0417055824604419-0.437144062185502i</v>
      </c>
      <c r="L2609" t="str">
        <f t="shared" si="1340"/>
        <v>0.003083096094611-0.0270876521393469i</v>
      </c>
      <c r="M2609" t="str">
        <f t="shared" si="1341"/>
        <v>0.0447886785550529-0.464231714324849i</v>
      </c>
      <c r="N2609" t="str">
        <f t="shared" si="1342"/>
        <v>-2.9935640604728i</v>
      </c>
      <c r="O2609" t="str">
        <f t="shared" si="1343"/>
        <v>-0.989063759706525-0.147488573236005i</v>
      </c>
      <c r="P2609" t="str">
        <f t="shared" si="1344"/>
        <v>1.98906375970653+0.147488573236005i</v>
      </c>
      <c r="Q2609" t="str">
        <f t="shared" si="1345"/>
        <v>-1.98906375970653+2.8460754872368i</v>
      </c>
      <c r="R2609" t="str">
        <f t="shared" si="1346"/>
        <v>-0.293335965403141-0.493872993814821i</v>
      </c>
      <c r="S2609" t="str">
        <f t="shared" si="1347"/>
        <v>0.309003973089842i</v>
      </c>
      <c r="T2609" t="str">
        <f t="shared" si="1348"/>
        <v>0.152608717290555-0.090641978759715i</v>
      </c>
      <c r="U2609" t="str">
        <f t="shared" si="1349"/>
        <v>0.0000499999999999998-0.00035725015284376i</v>
      </c>
      <c r="V2609" t="str">
        <f t="shared" si="1350"/>
        <v>3.33333333333333E-06-0.000392975168128137i</v>
      </c>
      <c r="W2609" t="str">
        <f t="shared" si="1351"/>
        <v>0.0000144176087042616-0.000187933821214078i</v>
      </c>
      <c r="X2609" t="str">
        <f t="shared" si="1352"/>
        <v>0.000015080269193675-0.000187829136354859i</v>
      </c>
      <c r="Y2609" t="str">
        <f t="shared" si="1353"/>
        <v>0.009+0.424115008234622i</v>
      </c>
      <c r="Z2609" t="str">
        <f t="shared" si="1354"/>
        <v>-0.0061895810042388-0.000629644315009738i</v>
      </c>
      <c r="AA2609" t="str">
        <f t="shared" si="1355"/>
        <v>0.701970329204101-33.0096119595386i</v>
      </c>
      <c r="AB2609" t="str">
        <f t="shared" si="1356"/>
        <v>1.05420006165651-0.626142341628039i</v>
      </c>
      <c r="AC2609" t="str">
        <f t="shared" si="1357"/>
        <v>0.756541095028891-0.517437189933049i</v>
      </c>
      <c r="AD2609" t="str">
        <f t="shared" si="1358"/>
        <v>1.33500866329204+0.0854425358606613i</v>
      </c>
      <c r="AE2609" t="str">
        <f t="shared" si="1359"/>
        <v>-0.00820934585584195-0.00136943411224772i</v>
      </c>
      <c r="AF2609" t="str">
        <f t="shared" si="1360"/>
        <v>-15.0548514050093-0.525403791836356i</v>
      </c>
      <c r="AG2609" t="str">
        <f t="shared" si="1361"/>
        <v>1.01360237235655-0.159309466122576i</v>
      </c>
      <c r="AH2609" t="str">
        <f t="shared" si="1362"/>
        <v>0.114527232950689+0.0425957180304215i</v>
      </c>
      <c r="AI2609">
        <f t="shared" si="1363"/>
        <v>-18.259145285893879</v>
      </c>
      <c r="AJ2609">
        <f t="shared" si="1364"/>
        <v>20.401503890395844</v>
      </c>
      <c r="AK2609"/>
      <c r="AL2609"/>
      <c r="AM2609"/>
      <c r="AN2609"/>
    </row>
    <row r="2610" spans="1:40" x14ac:dyDescent="0.25">
      <c r="A2610"/>
      <c r="B2610">
        <f t="shared" si="1365"/>
        <v>676000</v>
      </c>
      <c r="C2610" s="186" t="str">
        <f t="shared" si="1333"/>
        <v>-1.67243537529505E-07+0.00362281440202459i</v>
      </c>
      <c r="D2610" s="158" t="str">
        <f t="shared" si="1334"/>
        <v>-5.95700723920642+0.0277749104155219i</v>
      </c>
      <c r="E2610" t="str">
        <f t="shared" si="1335"/>
        <v>2870</v>
      </c>
      <c r="F2610" t="str">
        <f t="shared" si="1336"/>
        <v>0.777000777000777</v>
      </c>
      <c r="G2610" t="str">
        <f t="shared" si="1331"/>
        <v>0.777000777000777</v>
      </c>
      <c r="H2610" t="str">
        <f t="shared" si="1337"/>
        <v>9.09795082073071+0.552408453078786i</v>
      </c>
      <c r="I2610" t="str">
        <f t="shared" si="1338"/>
        <v>2654.64579228338i</v>
      </c>
      <c r="J2610" t="str">
        <f t="shared" si="1332"/>
        <v>-6026.84533346879+574.138297088513i</v>
      </c>
      <c r="K2610" t="str">
        <f t="shared" si="1339"/>
        <v>0.0415833527618533-0.436508828645732i</v>
      </c>
      <c r="L2610" t="str">
        <f t="shared" si="1340"/>
        <v>0.00307409748598338-0.0270486043477389i</v>
      </c>
      <c r="M2610" t="str">
        <f t="shared" si="1341"/>
        <v>0.0446574502478367-0.463557432993471i</v>
      </c>
      <c r="N2610" t="str">
        <f t="shared" si="1342"/>
        <v>-2.99799897019202i</v>
      </c>
      <c r="O2610" t="str">
        <f t="shared" si="1343"/>
        <v>-0.989708129422405-0.143100728702562i</v>
      </c>
      <c r="P2610" t="str">
        <f t="shared" si="1344"/>
        <v>1.98970812942241+0.143100728702562i</v>
      </c>
      <c r="Q2610" t="str">
        <f t="shared" si="1345"/>
        <v>-1.98970812942241+2.85489824148946i</v>
      </c>
      <c r="R2610" t="str">
        <f t="shared" si="1346"/>
        <v>-0.293194177992186-0.492605049642092i</v>
      </c>
      <c r="S2610" t="str">
        <f t="shared" si="1347"/>
        <v>0.309461756753677i</v>
      </c>
      <c r="T2610" t="str">
        <f t="shared" si="1348"/>
        <v>0.152442424047974-0.0907323853914121i</v>
      </c>
      <c r="U2610" t="str">
        <f t="shared" si="1349"/>
        <v>0.00005-0.0003567216762863i</v>
      </c>
      <c r="V2610" t="str">
        <f t="shared" si="1350"/>
        <v>3.33333333333333E-06-0.000392393843914929i</v>
      </c>
      <c r="W2610" t="str">
        <f t="shared" si="1351"/>
        <v>0.0000144174403359571-0.000187658177489876i</v>
      </c>
      <c r="X2610" t="str">
        <f t="shared" si="1352"/>
        <v>0.0000150781470106571-0.000187553654289272i</v>
      </c>
      <c r="Y2610" t="str">
        <f t="shared" si="1353"/>
        <v>0.009+0.42474332676534i</v>
      </c>
      <c r="Z2610" t="str">
        <f t="shared" si="1354"/>
        <v>-0.00617136205965273-0.000628255193507161i</v>
      </c>
      <c r="AA2610" t="str">
        <f t="shared" si="1355"/>
        <v>0.699893975810165-32.9607822750136i</v>
      </c>
      <c r="AB2610" t="str">
        <f t="shared" si="1356"/>
        <v>1.05305133077341-0.626766858224478i</v>
      </c>
      <c r="AC2610" t="str">
        <f t="shared" si="1357"/>
        <v>0.75648415152851-0.516139581491833i</v>
      </c>
      <c r="AD2610" t="str">
        <f t="shared" si="1358"/>
        <v>1.33558854454897+0.0827291015652596i</v>
      </c>
      <c r="AE2610" t="str">
        <f t="shared" si="1359"/>
        <v>-0.00819042548342376-0.00134964167813056i</v>
      </c>
      <c r="AF2610" t="str">
        <f t="shared" si="1360"/>
        <v>-15.0549580599371-0.524633542663264i</v>
      </c>
      <c r="AG2610" t="str">
        <f t="shared" si="1361"/>
        <v>1.01325494233719-0.159150192686378i</v>
      </c>
      <c r="AH2610" t="str">
        <f t="shared" si="1362"/>
        <v>0.11435763602467+0.042255713559326i</v>
      </c>
      <c r="AI2610">
        <f t="shared" si="1363"/>
        <v>-18.278872620316772</v>
      </c>
      <c r="AJ2610">
        <f t="shared" si="1364"/>
        <v>20.279521335689559</v>
      </c>
      <c r="AK2610"/>
      <c r="AL2610"/>
      <c r="AM2610"/>
      <c r="AN2610"/>
    </row>
    <row r="2611" spans="1:40" x14ac:dyDescent="0.25">
      <c r="A2611"/>
      <c r="B2611">
        <f t="shared" si="1365"/>
        <v>677000</v>
      </c>
      <c r="C2611" s="186" t="str">
        <f t="shared" si="1333"/>
        <v>-1.66749829939987E-07+0.00361746312523491i</v>
      </c>
      <c r="D2611" s="158" t="str">
        <f t="shared" si="1334"/>
        <v>-5.95700723542132+0.0277338839601343i</v>
      </c>
      <c r="E2611" t="str">
        <f t="shared" si="1335"/>
        <v>2870</v>
      </c>
      <c r="F2611" t="str">
        <f t="shared" si="1336"/>
        <v>0.777000777000777</v>
      </c>
      <c r="G2611" t="str">
        <f t="shared" si="1331"/>
        <v>0.777000777000777</v>
      </c>
      <c r="H2611" t="str">
        <f t="shared" si="1337"/>
        <v>9.09805700984711+0.55159942226106i</v>
      </c>
      <c r="I2611" t="str">
        <f t="shared" si="1338"/>
        <v>2658.57278310036i</v>
      </c>
      <c r="J2611" t="str">
        <f t="shared" si="1332"/>
        <v>-6044.69238612841+574.98761409604i</v>
      </c>
      <c r="K2611" t="str">
        <f t="shared" si="1339"/>
        <v>0.0414616580621997-0.43587542176687i</v>
      </c>
      <c r="L2611" t="str">
        <f t="shared" si="1340"/>
        <v>0.0030651380475568-0.0270096674663458i</v>
      </c>
      <c r="M2611" t="str">
        <f t="shared" si="1341"/>
        <v>0.0445267961097565-0.462885089233216i</v>
      </c>
      <c r="N2611" t="str">
        <f t="shared" si="1342"/>
        <v>-3.00243387991124i</v>
      </c>
      <c r="O2611" t="str">
        <f t="shared" si="1343"/>
        <v>-0.990333033170849-0.138710069607894i</v>
      </c>
      <c r="P2611" t="str">
        <f t="shared" si="1344"/>
        <v>1.99033303317085+0.138710069607894i</v>
      </c>
      <c r="Q2611" t="str">
        <f t="shared" si="1345"/>
        <v>-1.99033303317085+2.86372381030335i</v>
      </c>
      <c r="R2611" t="str">
        <f t="shared" si="1346"/>
        <v>-0.293052024364406-0.491339948209509i</v>
      </c>
      <c r="S2611" t="str">
        <f t="shared" si="1347"/>
        <v>0.309919540417514i</v>
      </c>
      <c r="T2611" t="str">
        <f t="shared" si="1348"/>
        <v>0.152275850937856-0.0908225487094388i</v>
      </c>
      <c r="U2611" t="str">
        <f t="shared" si="1349"/>
        <v>0.00005-0.000356194760959437i</v>
      </c>
      <c r="V2611" t="str">
        <f t="shared" si="1350"/>
        <v>3.33333333333333E-06-0.00039181423705538i</v>
      </c>
      <c r="W2611" t="str">
        <f t="shared" si="1351"/>
        <v>0.0000144172717234346-0.000187383351500253i</v>
      </c>
      <c r="X2611" t="str">
        <f t="shared" si="1352"/>
        <v>0.0000150760332350994-0.000187278989450101i</v>
      </c>
      <c r="Y2611" t="str">
        <f t="shared" si="1353"/>
        <v>0.009+0.425371645296058i</v>
      </c>
      <c r="Z2611" t="str">
        <f t="shared" si="1354"/>
        <v>-0.00615322377624212-0.000626872167946835i</v>
      </c>
      <c r="AA2611" t="str">
        <f t="shared" si="1355"/>
        <v>0.697826822727232-32.9120968385841i</v>
      </c>
      <c r="AB2611" t="str">
        <f t="shared" si="1356"/>
        <v>1.0519006666038-0.627389694043496i</v>
      </c>
      <c r="AC2611" t="str">
        <f t="shared" si="1357"/>
        <v>0.756428431998261-0.514844786913417i</v>
      </c>
      <c r="AD2611" t="str">
        <f t="shared" si="1358"/>
        <v>1.3361565257679+0.0800122327350465i</v>
      </c>
      <c r="AE2611" t="str">
        <f t="shared" si="1359"/>
        <v>-0.00817151266133922-0.00132993251087994i</v>
      </c>
      <c r="AF2611" t="str">
        <f t="shared" si="1360"/>
        <v>-15.0550642452684-0.523865538300926i</v>
      </c>
      <c r="AG2611" t="str">
        <f t="shared" si="1361"/>
        <v>1.01290810989863-0.158989959393258i</v>
      </c>
      <c r="AH2611" t="str">
        <f t="shared" si="1362"/>
        <v>0.114187673155877+0.0419166224216987i</v>
      </c>
      <c r="AI2611">
        <f t="shared" si="1363"/>
        <v>-18.298607278352655</v>
      </c>
      <c r="AJ2611">
        <f t="shared" si="1364"/>
        <v>20.157446613978092</v>
      </c>
      <c r="AK2611"/>
      <c r="AL2611"/>
      <c r="AM2611"/>
      <c r="AN2611"/>
    </row>
    <row r="2612" spans="1:40" x14ac:dyDescent="0.25">
      <c r="A2612"/>
      <c r="B2612">
        <f t="shared" si="1365"/>
        <v>678000</v>
      </c>
      <c r="C2612" s="186" t="str">
        <f t="shared" si="1333"/>
        <v>-1.66258305285899E-07+0.00361212763392238i</v>
      </c>
      <c r="D2612" s="158" t="str">
        <f t="shared" si="1334"/>
        <v>-5.95700723165296+0.0276929785267383i</v>
      </c>
      <c r="E2612" t="str">
        <f t="shared" si="1335"/>
        <v>2870</v>
      </c>
      <c r="F2612" t="str">
        <f t="shared" si="1336"/>
        <v>0.777000777000777</v>
      </c>
      <c r="G2612" t="str">
        <f t="shared" si="1331"/>
        <v>0.777000777000777</v>
      </c>
      <c r="H2612" t="str">
        <f t="shared" si="1337"/>
        <v>9.09816273209918+0.550792747522543i</v>
      </c>
      <c r="I2612" t="str">
        <f t="shared" si="1338"/>
        <v>2662.49977391735i</v>
      </c>
      <c r="J2612" t="str">
        <f t="shared" si="1332"/>
        <v>-6062.5658202406+575.836931103568i</v>
      </c>
      <c r="K2612" t="str">
        <f t="shared" si="1339"/>
        <v>0.0413404952528759-0.435243833756169i</v>
      </c>
      <c r="L2612" t="str">
        <f t="shared" si="1340"/>
        <v>0.00305621755330409-0.0269708410300267i</v>
      </c>
      <c r="M2612" t="str">
        <f t="shared" si="1341"/>
        <v>0.04439671280618-0.462214674786196i</v>
      </c>
      <c r="N2612" t="str">
        <f t="shared" si="1342"/>
        <v>-3.00686878963046i</v>
      </c>
      <c r="O2612" t="str">
        <f t="shared" si="1343"/>
        <v>-0.990938458661005-0.134316682309205i</v>
      </c>
      <c r="P2612" t="str">
        <f t="shared" si="1344"/>
        <v>1.99093845866101+0.134316682309205i</v>
      </c>
      <c r="Q2612" t="str">
        <f t="shared" si="1345"/>
        <v>-1.99093845866101+2.87255210732126i</v>
      </c>
      <c r="R2612" t="str">
        <f t="shared" si="1346"/>
        <v>-0.2929095036469-0.490077676695613i</v>
      </c>
      <c r="S2612" t="str">
        <f t="shared" si="1347"/>
        <v>0.310377324081351i</v>
      </c>
      <c r="T2612" t="str">
        <f t="shared" si="1348"/>
        <v>0.15210899788479-0.0909124679399215i</v>
      </c>
      <c r="U2612" t="str">
        <f t="shared" si="1349"/>
        <v>0.00005-0.000355669399955072i</v>
      </c>
      <c r="V2612" t="str">
        <f t="shared" si="1350"/>
        <v>3.33333333333333E-06-0.000391236339950578i</v>
      </c>
      <c r="W2612" t="str">
        <f t="shared" si="1351"/>
        <v>0.0000144171028667159-0.000187109339626603i</v>
      </c>
      <c r="X2612" t="str">
        <f t="shared" si="1352"/>
        <v>0.0000150739278160204-0.000187005138221169i</v>
      </c>
      <c r="Y2612" t="str">
        <f t="shared" si="1353"/>
        <v>0.009+0.425999963826776i</v>
      </c>
      <c r="Z2612" t="str">
        <f t="shared" si="1354"/>
        <v>-0.00613516567855673-0.000625495199573485i</v>
      </c>
      <c r="AA2612" t="str">
        <f t="shared" si="1355"/>
        <v>0.695768815671142-32.8635550120147i</v>
      </c>
      <c r="AB2612" t="str">
        <f t="shared" si="1356"/>
        <v>1.05074806862674-0.628010843739279i</v>
      </c>
      <c r="AC2612" t="str">
        <f t="shared" si="1357"/>
        <v>0.756373932333314-0.513552793891192i</v>
      </c>
      <c r="AD2612" t="str">
        <f t="shared" si="1358"/>
        <v>1.33671258680197+0.0772919813114792i</v>
      </c>
      <c r="AE2612" t="str">
        <f t="shared" si="1359"/>
        <v>-0.00815260742136639-0.00131030641722392i</v>
      </c>
      <c r="AF2612" t="str">
        <f t="shared" si="1360"/>
        <v>-15.0551699637521-0.523099768995805i</v>
      </c>
      <c r="AG2612" t="str">
        <f t="shared" si="1361"/>
        <v>1.01256187861189-0.158828768018382i</v>
      </c>
      <c r="AH2612" t="str">
        <f t="shared" si="1362"/>
        <v>0.114017344341018+0.0415784438446946i</v>
      </c>
      <c r="AI2612">
        <f t="shared" si="1363"/>
        <v>-18.318349407294093</v>
      </c>
      <c r="AJ2612">
        <f t="shared" si="1364"/>
        <v>20.03527978101398</v>
      </c>
      <c r="AK2612"/>
      <c r="AL2612"/>
      <c r="AM2612"/>
      <c r="AN2612"/>
    </row>
    <row r="2613" spans="1:40" x14ac:dyDescent="0.25">
      <c r="A2613"/>
      <c r="B2613">
        <f t="shared" si="1365"/>
        <v>679000</v>
      </c>
      <c r="C2613" s="186" t="str">
        <f t="shared" si="1333"/>
        <v>-1.65768950717006E-07+0.00360680785834263i</v>
      </c>
      <c r="D2613" s="158" t="str">
        <f t="shared" si="1334"/>
        <v>-5.95700722790125+0.0276521935806268i</v>
      </c>
      <c r="E2613" t="str">
        <f t="shared" si="1335"/>
        <v>2870</v>
      </c>
      <c r="F2613" t="str">
        <f t="shared" si="1336"/>
        <v>0.777000777000777</v>
      </c>
      <c r="G2613" t="str">
        <f t="shared" si="1331"/>
        <v>0.777000777000777</v>
      </c>
      <c r="H2613" t="str">
        <f t="shared" si="1337"/>
        <v>9.09826799021585+0.549988418631132i</v>
      </c>
      <c r="I2613" t="str">
        <f t="shared" si="1338"/>
        <v>2666.42676473434i</v>
      </c>
      <c r="J2613" t="str">
        <f t="shared" si="1332"/>
        <v>-6080.46563580535+576.686248111095i</v>
      </c>
      <c r="K2613" t="str">
        <f t="shared" si="1339"/>
        <v>0.0412198612477554-0.434614056864692i</v>
      </c>
      <c r="L2613" t="str">
        <f t="shared" si="1340"/>
        <v>0.00304733577881888-0.0269321245761976i</v>
      </c>
      <c r="M2613" t="str">
        <f t="shared" si="1341"/>
        <v>0.0442671970265743-0.46154618144089i</v>
      </c>
      <c r="N2613" t="str">
        <f t="shared" si="1342"/>
        <v>-3.01130369934968i</v>
      </c>
      <c r="O2613" t="str">
        <f t="shared" si="1343"/>
        <v>-0.991524393985128-0.129920653217359i</v>
      </c>
      <c r="P2613" t="str">
        <f t="shared" si="1344"/>
        <v>1.99152439398513+0.129920653217359i</v>
      </c>
      <c r="Q2613" t="str">
        <f t="shared" si="1345"/>
        <v>-1.99152439398513+2.88138304613232i</v>
      </c>
      <c r="R2613" t="str">
        <f t="shared" si="1346"/>
        <v>-0.292766614964035-0.488818222356932i</v>
      </c>
      <c r="S2613" t="str">
        <f t="shared" si="1347"/>
        <v>0.310835107745188i</v>
      </c>
      <c r="T2613" t="str">
        <f t="shared" si="1348"/>
        <v>0.151941864814128-0.0910021423065398i</v>
      </c>
      <c r="U2613" t="str">
        <f t="shared" si="1349"/>
        <v>0.00005-0.0003551455864058i</v>
      </c>
      <c r="V2613" t="str">
        <f t="shared" si="1350"/>
        <v>3.33333333333333E-06-0.000390660145046381i</v>
      </c>
      <c r="W2613" t="str">
        <f t="shared" si="1351"/>
        <v>0.0000144169337658233-0.000186836138271641i</v>
      </c>
      <c r="X2613" t="str">
        <f t="shared" si="1352"/>
        <v>0.0000150718307028144-0.000186732097007602i</v>
      </c>
      <c r="Y2613" t="str">
        <f t="shared" si="1353"/>
        <v>0.009+0.426628282357494i</v>
      </c>
      <c r="Z2613" t="str">
        <f t="shared" si="1354"/>
        <v>-0.00611718729464433-0.000624124249946814i</v>
      </c>
      <c r="AA2613" t="str">
        <f t="shared" si="1355"/>
        <v>0.693719900757579-32.81515616083i</v>
      </c>
      <c r="AB2613" t="str">
        <f t="shared" si="1356"/>
        <v>1.04959353632659-0.628630301949114i</v>
      </c>
      <c r="AC2613" t="str">
        <f t="shared" si="1357"/>
        <v>0.756320648467741-0.512263590189834i</v>
      </c>
      <c r="AD2613" t="str">
        <f t="shared" si="1358"/>
        <v>1.33725670772842+0.0745683993575243i</v>
      </c>
      <c r="AE2613" t="str">
        <f t="shared" si="1359"/>
        <v>-0.00813370979587544-0.00129076320482916i</v>
      </c>
      <c r="AF2613" t="str">
        <f t="shared" si="1360"/>
        <v>-15.0552752181171-0.522336225050505i</v>
      </c>
      <c r="AG2613" t="str">
        <f t="shared" si="1361"/>
        <v>1.01221625204175-0.158666620353217i</v>
      </c>
      <c r="AH2613" t="str">
        <f t="shared" si="1362"/>
        <v>0.113846649589842+0.0412411770758559i</v>
      </c>
      <c r="AI2613">
        <f t="shared" si="1363"/>
        <v>-18.338099154393227</v>
      </c>
      <c r="AJ2613">
        <f t="shared" si="1364"/>
        <v>19.913020893720251</v>
      </c>
      <c r="AK2613"/>
      <c r="AL2613"/>
      <c r="AM2613"/>
      <c r="AN2613"/>
    </row>
    <row r="2614" spans="1:40" x14ac:dyDescent="0.25">
      <c r="A2614"/>
      <c r="B2614">
        <f t="shared" si="1365"/>
        <v>680000</v>
      </c>
      <c r="C2614" s="186" t="str">
        <f t="shared" si="1333"/>
        <v>-1.65281753477495E-07+0.00360150372916154i</v>
      </c>
      <c r="D2614" s="158" t="str">
        <f t="shared" si="1334"/>
        <v>-5.95700722416607+0.0276115285902385i</v>
      </c>
      <c r="E2614" t="str">
        <f t="shared" si="1335"/>
        <v>2870</v>
      </c>
      <c r="F2614" t="str">
        <f t="shared" si="1336"/>
        <v>0.777000777000777</v>
      </c>
      <c r="G2614" t="str">
        <f t="shared" si="1331"/>
        <v>0.777000777000777</v>
      </c>
      <c r="H2614" t="str">
        <f t="shared" si="1337"/>
        <v>9.09837278690611+0.549186425413634i</v>
      </c>
      <c r="I2614" t="str">
        <f t="shared" si="1338"/>
        <v>2670.35375555132i</v>
      </c>
      <c r="J2614" t="str">
        <f t="shared" si="1332"/>
        <v>-6098.39183282266+577.535565118623i</v>
      </c>
      <c r="K2614" t="str">
        <f t="shared" si="1339"/>
        <v>0.0410997529829967-0.433986083387012i</v>
      </c>
      <c r="L2614" t="str">
        <f t="shared" si="1340"/>
        <v>0.00303849250130177-0.0268935176448141i</v>
      </c>
      <c r="M2614" t="str">
        <f t="shared" si="1341"/>
        <v>0.0441382454842985-0.460879601031826i</v>
      </c>
      <c r="N2614" t="str">
        <f t="shared" si="1342"/>
        <v>-3.0157386090689i</v>
      </c>
      <c r="O2614" t="str">
        <f t="shared" si="1343"/>
        <v>-0.992090827618812-0.125522068795179i</v>
      </c>
      <c r="P2614" t="str">
        <f t="shared" si="1344"/>
        <v>1.99209082761881+0.125522068795179i</v>
      </c>
      <c r="Q2614" t="str">
        <f t="shared" si="1345"/>
        <v>-1.99209082761881+2.89021654027372i</v>
      </c>
      <c r="R2614" t="str">
        <f t="shared" si="1346"/>
        <v>-0.292623357437443-0.487561572527435i</v>
      </c>
      <c r="S2614" t="str">
        <f t="shared" si="1347"/>
        <v>0.311292891409025i</v>
      </c>
      <c r="T2614" t="str">
        <f t="shared" si="1348"/>
        <v>0.151774451651996-0.0910915710305183i</v>
      </c>
      <c r="U2614" t="str">
        <f t="shared" si="1349"/>
        <v>0.00005-0.000354623313484615i</v>
      </c>
      <c r="V2614" t="str">
        <f t="shared" si="1350"/>
        <v>3.33333333333333E-06-0.000390085644833077i</v>
      </c>
      <c r="W2614" t="str">
        <f t="shared" si="1351"/>
        <v>0.0000144167644207788-0.00018656374385924i</v>
      </c>
      <c r="X2614" t="str">
        <f t="shared" si="1352"/>
        <v>0.0000150697418452474-0.000186459862235671i</v>
      </c>
      <c r="Y2614" t="str">
        <f t="shared" si="1353"/>
        <v>0.009+0.427256600888212i</v>
      </c>
      <c r="Z2614" t="str">
        <f t="shared" si="1354"/>
        <v>-0.00609928815601959-0.000622759280938383i</v>
      </c>
      <c r="AA2614" t="str">
        <f t="shared" si="1355"/>
        <v>0.691680024498528-32.7668996542864i</v>
      </c>
      <c r="AB2614" t="str">
        <f t="shared" si="1356"/>
        <v>1.04843706919303-0.629248063293327i</v>
      </c>
      <c r="AC2614" t="str">
        <f t="shared" si="1357"/>
        <v>0.756268576374203-0.510977163644821i</v>
      </c>
      <c r="AD2614" t="str">
        <f t="shared" si="1358"/>
        <v>1.33778886884936+0.07184153905669i</v>
      </c>
      <c r="AE2614" t="str">
        <f t="shared" si="1359"/>
        <v>-0.0081148198178233-0.00127130268229069i</v>
      </c>
      <c r="AF2614" t="str">
        <f t="shared" si="1360"/>
        <v>-15.0553800110722-0.521574896823396i</v>
      </c>
      <c r="AG2614" t="str">
        <f t="shared" si="1361"/>
        <v>1.01187123374667-0.158503518205503i</v>
      </c>
      <c r="AH2614" t="str">
        <f t="shared" si="1362"/>
        <v>0.11367558892518+0.0409048213829244i</v>
      </c>
      <c r="AI2614">
        <f t="shared" si="1363"/>
        <v>-18.357856666863469</v>
      </c>
      <c r="AJ2614">
        <f t="shared" si="1364"/>
        <v>19.790670010193832</v>
      </c>
      <c r="AK2614"/>
      <c r="AL2614"/>
      <c r="AM2614"/>
      <c r="AN2614"/>
    </row>
    <row r="2615" spans="1:40" x14ac:dyDescent="0.25">
      <c r="A2615"/>
      <c r="B2615">
        <f t="shared" si="1365"/>
        <v>681000</v>
      </c>
      <c r="C2615" s="186" t="str">
        <f t="shared" si="1333"/>
        <v>-1.64796700905135E-07+0.00359621517745226i</v>
      </c>
      <c r="D2615" s="158" t="str">
        <f t="shared" si="1334"/>
        <v>-5.95700722044733+0.027570983027134i</v>
      </c>
      <c r="E2615" t="str">
        <f t="shared" si="1335"/>
        <v>2870</v>
      </c>
      <c r="F2615" t="str">
        <f t="shared" si="1336"/>
        <v>0.777000777000777</v>
      </c>
      <c r="G2615" t="str">
        <f t="shared" si="1331"/>
        <v>0.777000777000777</v>
      </c>
      <c r="H2615" t="str">
        <f t="shared" si="1337"/>
        <v>9.09847712485929+0.548386757755315i</v>
      </c>
      <c r="I2615" t="str">
        <f t="shared" si="1338"/>
        <v>2674.28074636831i</v>
      </c>
      <c r="J2615" t="str">
        <f t="shared" si="1332"/>
        <v>-6116.34441129254+578.38488212615i</v>
      </c>
      <c r="K2615" t="str">
        <f t="shared" si="1339"/>
        <v>0.0409801674168508-0.433359905660916i</v>
      </c>
      <c r="L2615" t="str">
        <f t="shared" si="1340"/>
        <v>0.00302968749954659-0.0268550197783541i</v>
      </c>
      <c r="M2615" t="str">
        <f t="shared" si="1341"/>
        <v>0.0440098549163974-0.46021492543927i</v>
      </c>
      <c r="N2615" t="str">
        <f t="shared" si="1342"/>
        <v>-3.02017351878812i</v>
      </c>
      <c r="O2615" t="str">
        <f t="shared" si="1343"/>
        <v>-0.992637748421217-0.121121015555748i</v>
      </c>
      <c r="P2615" t="str">
        <f t="shared" si="1344"/>
        <v>1.99263774842122+0.121121015555748i</v>
      </c>
      <c r="Q2615" t="str">
        <f t="shared" si="1345"/>
        <v>-1.99263774842122+2.89905250323237i</v>
      </c>
      <c r="R2615" t="str">
        <f t="shared" si="1346"/>
        <v>-0.292479730186022-0.486307714617991i</v>
      </c>
      <c r="S2615" t="str">
        <f t="shared" si="1347"/>
        <v>0.311750675072862i</v>
      </c>
      <c r="T2615" t="str">
        <f t="shared" si="1348"/>
        <v>0.151606758325299-0.0911807533306209i</v>
      </c>
      <c r="U2615" t="str">
        <f t="shared" si="1349"/>
        <v>0.00005-0.000354102574404608i</v>
      </c>
      <c r="V2615" t="str">
        <f t="shared" si="1350"/>
        <v>3.33333333333333E-06-0.000389512831845069i</v>
      </c>
      <c r="W2615" t="str">
        <f t="shared" si="1351"/>
        <v>0.0000144165948316048-0.000186292152834275i</v>
      </c>
      <c r="X2615" t="str">
        <f t="shared" si="1352"/>
        <v>0.0000150676611934543-0.000186188430352632i</v>
      </c>
      <c r="Y2615" t="str">
        <f t="shared" si="1353"/>
        <v>0.009+0.42788491941893i</v>
      </c>
      <c r="Z2615" t="str">
        <f t="shared" si="1354"/>
        <v>-0.00608146779763361-0.000621400254728589i</v>
      </c>
      <c r="AA2615" t="str">
        <f t="shared" si="1355"/>
        <v>0.689649133798799-32.718784865345i</v>
      </c>
      <c r="AB2615" t="str">
        <f t="shared" si="1356"/>
        <v>1.04727866672112-0.629864122375246i</v>
      </c>
      <c r="AC2615" t="str">
        <f t="shared" si="1357"/>
        <v>0.756217712063639-0.509693502161977i</v>
      </c>
      <c r="AD2615" t="str">
        <f t="shared" si="1358"/>
        <v>1.33830905069257+0.0691114527120788i</v>
      </c>
      <c r="AE2615" t="str">
        <f t="shared" si="1359"/>
        <v>-0.0080959375207485-0.00125192465912212i</v>
      </c>
      <c r="AF2615" t="str">
        <f t="shared" si="1360"/>
        <v>-15.0554843453066-0.520815774728181i</v>
      </c>
      <c r="AG2615" t="str">
        <f t="shared" si="1361"/>
        <v>1.01152682727871-0.15833946339923i</v>
      </c>
      <c r="AH2615" t="str">
        <f t="shared" si="1362"/>
        <v>0.113504162382985+0.0405693760536614i</v>
      </c>
      <c r="AI2615">
        <f t="shared" si="1363"/>
        <v>-18.377622091880976</v>
      </c>
      <c r="AJ2615">
        <f t="shared" si="1364"/>
        <v>19.668227189712223</v>
      </c>
      <c r="AK2615"/>
      <c r="AL2615"/>
      <c r="AM2615"/>
      <c r="AN2615"/>
    </row>
    <row r="2616" spans="1:40" x14ac:dyDescent="0.25">
      <c r="A2616"/>
      <c r="B2616">
        <f t="shared" si="1365"/>
        <v>682000</v>
      </c>
      <c r="C2616" s="186" t="str">
        <f t="shared" si="1333"/>
        <v>-1.64313780430458E-07+0.00359094213469216i</v>
      </c>
      <c r="D2616" s="158" t="str">
        <f t="shared" si="1334"/>
        <v>-5.95700721674494+0.0275305563659732i</v>
      </c>
      <c r="E2616" t="str">
        <f t="shared" si="1335"/>
        <v>2870</v>
      </c>
      <c r="F2616" t="str">
        <f t="shared" si="1336"/>
        <v>0.777000777000777</v>
      </c>
      <c r="G2616" t="str">
        <f t="shared" si="1331"/>
        <v>0.777000777000777</v>
      </c>
      <c r="H2616" t="str">
        <f t="shared" si="1337"/>
        <v>9.09858100674515+0.547589405599515i</v>
      </c>
      <c r="I2616" t="str">
        <f t="shared" si="1338"/>
        <v>2678.2077371853i</v>
      </c>
      <c r="J2616" t="str">
        <f t="shared" si="1332"/>
        <v>-6134.32337121498+579.234199133678i</v>
      </c>
      <c r="K2616" t="str">
        <f t="shared" si="1339"/>
        <v>0.0408611015294711-0.432735516067095i</v>
      </c>
      <c r="L2616" t="str">
        <f t="shared" si="1340"/>
        <v>0.0030209205539268-0.026816630521801i</v>
      </c>
      <c r="M2616" t="str">
        <f t="shared" si="1341"/>
        <v>0.0438820220833979-0.459552146588896i</v>
      </c>
      <c r="N2616" t="str">
        <f t="shared" si="1342"/>
        <v>-3.02460842850734i</v>
      </c>
      <c r="O2616" t="str">
        <f t="shared" si="1343"/>
        <v>-0.993165145635293-0.116717580060706i</v>
      </c>
      <c r="P2616" t="str">
        <f t="shared" si="1344"/>
        <v>1.99316514563529+0.116717580060706i</v>
      </c>
      <c r="Q2616" t="str">
        <f t="shared" si="1345"/>
        <v>-1.99316514563529+2.90789084844663i</v>
      </c>
      <c r="R2616" t="str">
        <f t="shared" si="1346"/>
        <v>-0.29233573232591-0.485056636115826i</v>
      </c>
      <c r="S2616" t="str">
        <f t="shared" si="1347"/>
        <v>0.312208458736699i</v>
      </c>
      <c r="T2616" t="str">
        <f t="shared" si="1348"/>
        <v>0.15143878476173-0.0912696884231366i</v>
      </c>
      <c r="U2616" t="str">
        <f t="shared" si="1349"/>
        <v>0.00005-0.000353583362418677i</v>
      </c>
      <c r="V2616" t="str">
        <f t="shared" si="1350"/>
        <v>3.33333333333333E-06-0.000388941698660545i</v>
      </c>
      <c r="W2616" t="str">
        <f t="shared" si="1351"/>
        <v>0.0000144164249983233-0.000186021361662478i</v>
      </c>
      <c r="X2616" t="str">
        <f t="shared" si="1352"/>
        <v>0.0000150655886979355-0.000185917797826584i</v>
      </c>
      <c r="Y2616" t="str">
        <f t="shared" si="1353"/>
        <v>0.009+0.428513237949648i</v>
      </c>
      <c r="Z2616" t="str">
        <f t="shared" si="1354"/>
        <v>-0.00606372575784391-0.000620047133803654i</v>
      </c>
      <c r="AA2616" t="str">
        <f t="shared" si="1355"/>
        <v>0.687627175952556-32.6708111706442i</v>
      </c>
      <c r="AB2616" t="str">
        <f t="shared" si="1356"/>
        <v>1.04611832841139-0.630478473781103i</v>
      </c>
      <c r="AC2616" t="str">
        <f t="shared" si="1357"/>
        <v>0.756168051584999-0.508412593717011i</v>
      </c>
      <c r="AD2616" t="str">
        <f t="shared" si="1358"/>
        <v>1.3388172340122+0.0663781927454656i</v>
      </c>
      <c r="AE2616" t="str">
        <f t="shared" si="1359"/>
        <v>-0.00807706293876622-0.00123262894574601i</v>
      </c>
      <c r="AF2616" t="str">
        <f t="shared" si="1360"/>
        <v>-15.0555882234901-0.520058849233542i</v>
      </c>
      <c r="AG2616" t="str">
        <f t="shared" si="1361"/>
        <v>1.01118303618349-0.158174457774604i</v>
      </c>
      <c r="AH2616" t="str">
        <f t="shared" si="1362"/>
        <v>0.113332370012379+0.0402348403956654i</v>
      </c>
      <c r="AI2616">
        <f t="shared" si="1363"/>
        <v>-18.397395576585765</v>
      </c>
      <c r="AJ2616">
        <f t="shared" si="1364"/>
        <v>19.545692492737789</v>
      </c>
      <c r="AK2616"/>
      <c r="AL2616"/>
      <c r="AM2616"/>
      <c r="AN2616"/>
    </row>
    <row r="2617" spans="1:40" x14ac:dyDescent="0.25">
      <c r="A2617"/>
      <c r="B2617">
        <f t="shared" si="1365"/>
        <v>683000</v>
      </c>
      <c r="C2617" s="186" t="str">
        <f t="shared" si="1333"/>
        <v>-1.63832979575949E-07+0.00358568453275997i</v>
      </c>
      <c r="D2617" s="158" t="str">
        <f t="shared" si="1334"/>
        <v>-5.95700721305881+0.0274902480844931i</v>
      </c>
      <c r="E2617" t="str">
        <f t="shared" si="1335"/>
        <v>2870</v>
      </c>
      <c r="F2617" t="str">
        <f t="shared" si="1336"/>
        <v>0.777000777000777</v>
      </c>
      <c r="G2617" t="str">
        <f t="shared" si="1331"/>
        <v>0.777000777000777</v>
      </c>
      <c r="H2617" t="str">
        <f t="shared" si="1337"/>
        <v>9.09868443521415+0.546794358947204i</v>
      </c>
      <c r="I2617" t="str">
        <f t="shared" si="1338"/>
        <v>2682.13472800229i</v>
      </c>
      <c r="J2617" t="str">
        <f t="shared" si="1332"/>
        <v>-6152.32871258999+580.083516141205i</v>
      </c>
      <c r="K2617" t="str">
        <f t="shared" si="1339"/>
        <v>0.0407425523227242-0.432112907028856i</v>
      </c>
      <c r="L2617" t="str">
        <f t="shared" si="1340"/>
        <v>0.00301219144638206-0.0267783494226269i</v>
      </c>
      <c r="M2617" t="str">
        <f t="shared" si="1341"/>
        <v>0.0437547437691063-0.458891256451483i</v>
      </c>
      <c r="N2617" t="str">
        <f t="shared" si="1342"/>
        <v>-3.02904333822656i</v>
      </c>
      <c r="O2617" t="str">
        <f t="shared" si="1343"/>
        <v>-0.993673008887983-0.112311848918549i</v>
      </c>
      <c r="P2617" t="str">
        <f t="shared" si="1344"/>
        <v>1.99367300888798+0.112311848918549i</v>
      </c>
      <c r="Q2617" t="str">
        <f t="shared" si="1345"/>
        <v>-1.99367300888798+2.91673148930801i</v>
      </c>
      <c r="R2617" t="str">
        <f t="shared" si="1346"/>
        <v>-0.292191362970501-0.483808324584i</v>
      </c>
      <c r="S2617" t="str">
        <f t="shared" si="1347"/>
        <v>0.312666242400536i</v>
      </c>
      <c r="T2617" t="str">
        <f t="shared" si="1348"/>
        <v>0.151270530889778-0.0913583755218777i</v>
      </c>
      <c r="U2617" t="str">
        <f t="shared" si="1349"/>
        <v>0.0000500000000000002-0.000353065670819237i</v>
      </c>
      <c r="V2617" t="str">
        <f t="shared" si="1350"/>
        <v>3.33333333333333E-06-0.000388372237901161i</v>
      </c>
      <c r="W2617" t="str">
        <f t="shared" si="1351"/>
        <v>0.0000144162549209568-0.000185751366830272i</v>
      </c>
      <c r="X2617" t="str">
        <f t="shared" si="1352"/>
        <v>0.0000150635243095538-0.0001856479611463i</v>
      </c>
      <c r="Y2617" t="str">
        <f t="shared" si="1353"/>
        <v>0.009+0.429141556480366i</v>
      </c>
      <c r="Z2617" t="str">
        <f t="shared" si="1354"/>
        <v>-0.00604606157838417-0.000618699880952642i</v>
      </c>
      <c r="AA2617" t="str">
        <f t="shared" si="1355"/>
        <v>0.685614098639897-32.6229779504729i</v>
      </c>
      <c r="AB2617" t="str">
        <f t="shared" si="1356"/>
        <v>1.04495605376985-0.631091112080021i</v>
      </c>
      <c r="AC2617" t="str">
        <f t="shared" si="1357"/>
        <v>0.756119591024912-0.507134426355052i</v>
      </c>
      <c r="AD2617" t="str">
        <f t="shared" si="1358"/>
        <v>1.33931339978954+0.0636418116962912i</v>
      </c>
      <c r="AE2617" t="str">
        <f t="shared" si="1359"/>
        <v>-0.0080581961065625-0.00121341535348377i</v>
      </c>
      <c r="AF2617" t="str">
        <f t="shared" si="1360"/>
        <v>-15.055691648273-0.519304110862711i</v>
      </c>
      <c r="AG2617" t="str">
        <f t="shared" si="1361"/>
        <v>1.0108398640001-0.158008503188017i</v>
      </c>
      <c r="AH2617" t="str">
        <f t="shared" si="1362"/>
        <v>0.113160211875677+0.039901213736183i</v>
      </c>
      <c r="AI2617">
        <f t="shared" si="1363"/>
        <v>-18.417177268084529</v>
      </c>
      <c r="AJ2617">
        <f t="shared" si="1364"/>
        <v>19.423065980922491</v>
      </c>
      <c r="AK2617"/>
      <c r="AL2617"/>
      <c r="AM2617"/>
      <c r="AN2617"/>
    </row>
    <row r="2618" spans="1:40" x14ac:dyDescent="0.25">
      <c r="A2618"/>
      <c r="B2618">
        <f t="shared" si="1365"/>
        <v>684000</v>
      </c>
      <c r="C2618" s="186" t="str">
        <f t="shared" si="1333"/>
        <v>-1.63354285955232E-07+0.00358044230393275i</v>
      </c>
      <c r="D2618" s="158" t="str">
        <f t="shared" si="1334"/>
        <v>-5.95700720938882+0.0274500576634844i</v>
      </c>
      <c r="E2618" t="str">
        <f t="shared" si="1335"/>
        <v>2870</v>
      </c>
      <c r="F2618" t="str">
        <f t="shared" si="1336"/>
        <v>0.777000777000777</v>
      </c>
      <c r="G2618" t="str">
        <f t="shared" si="1331"/>
        <v>0.777000777000777</v>
      </c>
      <c r="H2618" t="str">
        <f t="shared" si="1337"/>
        <v>9.09878741289743+0.546001607856595i</v>
      </c>
      <c r="I2618" t="str">
        <f t="shared" si="1338"/>
        <v>2686.06171881927i</v>
      </c>
      <c r="J2618" t="str">
        <f t="shared" si="1332"/>
        <v>-6170.36043541756+580.932833148733i</v>
      </c>
      <c r="K2618" t="str">
        <f t="shared" si="1339"/>
        <v>0.0406245168200046-0.431492071011821i</v>
      </c>
      <c r="L2618" t="str">
        <f t="shared" si="1340"/>
        <v>0.00300349996040488-0.0267401760307759i</v>
      </c>
      <c r="M2618" t="str">
        <f t="shared" si="1341"/>
        <v>0.0436280167804095-0.458232247042597i</v>
      </c>
      <c r="N2618" t="str">
        <f t="shared" si="1342"/>
        <v>-3.03347824794577i</v>
      </c>
      <c r="O2618" t="str">
        <f t="shared" si="1343"/>
        <v>-0.994161328190432-0.107903908782932i</v>
      </c>
      <c r="P2618" t="str">
        <f t="shared" si="1344"/>
        <v>1.99416132819043+0.107903908782932i</v>
      </c>
      <c r="Q2618" t="str">
        <f t="shared" si="1345"/>
        <v>-1.99416132819043+2.92557433916284i</v>
      </c>
      <c r="R2618" t="str">
        <f t="shared" si="1346"/>
        <v>-0.292046621230419-0.482562767660873i</v>
      </c>
      <c r="S2618" t="str">
        <f t="shared" si="1347"/>
        <v>0.313124026064373i</v>
      </c>
      <c r="T2618" t="str">
        <f t="shared" si="1348"/>
        <v>0.151101996638739-0.0914468138381658i</v>
      </c>
      <c r="U2618" t="str">
        <f t="shared" si="1349"/>
        <v>0.0000500000000000002-0.000352549492937922i</v>
      </c>
      <c r="V2618" t="str">
        <f t="shared" si="1350"/>
        <v>3.33333333333333E-06-0.000387804442231714i</v>
      </c>
      <c r="W2618" t="str">
        <f t="shared" si="1351"/>
        <v>0.0000144160845995273-0.000185482164844632i</v>
      </c>
      <c r="X2618" t="str">
        <f t="shared" si="1352"/>
        <v>0.0000150614679795307-0.000185378916821093i</v>
      </c>
      <c r="Y2618" t="str">
        <f t="shared" si="1353"/>
        <v>0.009+0.429769875011084i</v>
      </c>
      <c r="Z2618" t="str">
        <f t="shared" si="1354"/>
        <v>-0.0060284748043351-0.000617358459264513i</v>
      </c>
      <c r="AA2618" t="str">
        <f t="shared" si="1355"/>
        <v>0.683609849923482-32.575284588744i</v>
      </c>
      <c r="AB2618" t="str">
        <f t="shared" si="1356"/>
        <v>1.04379184230807-0.631702031823919i</v>
      </c>
      <c r="AC2618" t="str">
        <f t="shared" si="1357"/>
        <v>0.756072326507422-0.505858988190192i</v>
      </c>
      <c r="AD2618" t="str">
        <f t="shared" si="1358"/>
        <v>1.33979752923381+0.060902362220719i</v>
      </c>
      <c r="AE2618" t="str">
        <f t="shared" si="1359"/>
        <v>-0.00803933705939028-0.00119428369454628i</v>
      </c>
      <c r="AF2618" t="str">
        <f t="shared" si="1360"/>
        <v>-15.0557946222862-0.518551550193111i</v>
      </c>
      <c r="AG2618" t="str">
        <f t="shared" si="1361"/>
        <v>1.01049731426106-0.157841601512031i</v>
      </c>
      <c r="AH2618" t="str">
        <f t="shared" si="1362"/>
        <v>0.112987688048443+0.0395684954219323i</v>
      </c>
      <c r="AI2618">
        <f t="shared" si="1363"/>
        <v>-18.436967313450921</v>
      </c>
      <c r="AJ2618">
        <f t="shared" si="1364"/>
        <v>19.300347717112778</v>
      </c>
      <c r="AK2618"/>
      <c r="AL2618"/>
      <c r="AM2618"/>
      <c r="AN2618"/>
    </row>
    <row r="2619" spans="1:40" x14ac:dyDescent="0.25">
      <c r="A2619"/>
      <c r="B2619">
        <f t="shared" si="1365"/>
        <v>685000</v>
      </c>
      <c r="C2619" s="186" t="str">
        <f t="shared" si="1333"/>
        <v>-1.62877687272279E-07+0.00357521538088302i</v>
      </c>
      <c r="D2619" s="158" t="str">
        <f t="shared" si="1334"/>
        <v>-5.95700720573489+0.0274099845867698i</v>
      </c>
      <c r="E2619" t="str">
        <f t="shared" si="1335"/>
        <v>2870</v>
      </c>
      <c r="F2619" t="str">
        <f t="shared" si="1336"/>
        <v>0.777000777000777</v>
      </c>
      <c r="G2619" t="str">
        <f t="shared" si="1331"/>
        <v>0.777000777000777</v>
      </c>
      <c r="H2619" t="str">
        <f t="shared" si="1337"/>
        <v>9.09888994240721+0.545211142442717i</v>
      </c>
      <c r="I2619" t="str">
        <f t="shared" si="1338"/>
        <v>2689.98870963626i</v>
      </c>
      <c r="J2619" t="str">
        <f t="shared" si="1332"/>
        <v>-6188.41853969769+581.78215015626i</v>
      </c>
      <c r="K2619" t="str">
        <f t="shared" si="1339"/>
        <v>0.0405069920660493-0.430873000523647i</v>
      </c>
      <c r="L2619" t="str">
        <f t="shared" si="1340"/>
        <v>0.00299484588102743-0.0267021098986472i</v>
      </c>
      <c r="M2619" t="str">
        <f t="shared" si="1341"/>
        <v>0.0435018379470767-0.457575110422294i</v>
      </c>
      <c r="N2619" t="str">
        <f t="shared" si="1342"/>
        <v>-3.03791315766499i</v>
      </c>
      <c r="O2619" t="str">
        <f t="shared" si="1343"/>
        <v>-0.994630093938188-0.103493846350932i</v>
      </c>
      <c r="P2619" t="str">
        <f t="shared" si="1344"/>
        <v>1.99463009393819+0.103493846350932i</v>
      </c>
      <c r="Q2619" t="str">
        <f t="shared" si="1345"/>
        <v>-1.99463009393819+2.93441931131406i</v>
      </c>
      <c r="R2619" t="str">
        <f t="shared" si="1346"/>
        <v>-0.291901506213524-0.481319953059581i</v>
      </c>
      <c r="S2619" t="str">
        <f t="shared" si="1347"/>
        <v>0.313581809728208i</v>
      </c>
      <c r="T2619" t="str">
        <f t="shared" si="1348"/>
        <v>0.15093318193872-0.0915350025808266i</v>
      </c>
      <c r="U2619" t="str">
        <f t="shared" si="1349"/>
        <v>0.0000500000000000002-0.000352034822145312i</v>
      </c>
      <c r="V2619" t="str">
        <f t="shared" si="1350"/>
        <v>3.33333333333333E-06-0.000387238304359843i</v>
      </c>
      <c r="W2619" t="str">
        <f t="shared" si="1351"/>
        <v>0.0000144159140340575-0.000185213752232926i</v>
      </c>
      <c r="X2619" t="str">
        <f t="shared" si="1352"/>
        <v>0.0000150594196594442-0.00018511066138065i</v>
      </c>
      <c r="Y2619" t="str">
        <f t="shared" si="1353"/>
        <v>0.009+0.430398193541802i</v>
      </c>
      <c r="Z2619" t="str">
        <f t="shared" si="1354"/>
        <v>-0.00601096498409466-0.000616022832125232i</v>
      </c>
      <c r="AA2619" t="str">
        <f t="shared" si="1355"/>
        <v>0.681614378245157-32.5277304729676i</v>
      </c>
      <c r="AB2619" t="str">
        <f t="shared" si="1356"/>
        <v>1.04262569354326-0.632311227547473i</v>
      </c>
      <c r="AC2619" t="str">
        <f t="shared" si="1357"/>
        <v>0.756026254193686-0.504586267405065i</v>
      </c>
      <c r="AD2619" t="str">
        <f t="shared" si="1358"/>
        <v>1.34026960378284+0.058159897090706i</v>
      </c>
      <c r="AE2619" t="str">
        <f t="shared" si="1359"/>
        <v>-0.00802048583306313-0.00117523378202445i</v>
      </c>
      <c r="AF2619" t="str">
        <f t="shared" si="1360"/>
        <v>-15.0558971481421-0.517801157855947i</v>
      </c>
      <c r="AG2619" t="str">
        <f t="shared" si="1361"/>
        <v>1.01015539049223-0.157673754635331i</v>
      </c>
      <c r="AH2619" t="str">
        <f t="shared" si="1362"/>
        <v>0.11281479861952+0.0392366848189213i</v>
      </c>
      <c r="AI2619">
        <f t="shared" si="1363"/>
        <v>-18.456765859727795</v>
      </c>
      <c r="AJ2619">
        <f t="shared" si="1364"/>
        <v>19.177537765356266</v>
      </c>
      <c r="AK2619"/>
      <c r="AL2619"/>
      <c r="AM2619"/>
      <c r="AN2619"/>
    </row>
    <row r="2620" spans="1:40" x14ac:dyDescent="0.25">
      <c r="A2620"/>
      <c r="B2620">
        <f t="shared" si="1365"/>
        <v>686000</v>
      </c>
      <c r="C2620" s="186" t="str">
        <f t="shared" si="1333"/>
        <v>-1.62403171320617E-07+0.00357000369667592i</v>
      </c>
      <c r="D2620" s="158" t="str">
        <f t="shared" si="1334"/>
        <v>-5.95700720209694+0.0273700283411821i</v>
      </c>
      <c r="E2620" t="str">
        <f t="shared" si="1335"/>
        <v>2870</v>
      </c>
      <c r="F2620" t="str">
        <f t="shared" si="1336"/>
        <v>0.777000777000777</v>
      </c>
      <c r="G2620" t="str">
        <f t="shared" si="1331"/>
        <v>0.777000777000777</v>
      </c>
      <c r="H2620" t="str">
        <f t="shared" si="1337"/>
        <v>9.09899202633682+0.544422952877035i</v>
      </c>
      <c r="I2620" t="str">
        <f t="shared" si="1338"/>
        <v>2693.91570045325i</v>
      </c>
      <c r="J2620" t="str">
        <f t="shared" si="1332"/>
        <v>-6206.50302543039+582.631467163786i</v>
      </c>
      <c r="K2620" t="str">
        <f t="shared" si="1339"/>
        <v>0.0403899751267547-0.43025568811372i</v>
      </c>
      <c r="L2620" t="str">
        <f t="shared" si="1340"/>
        <v>0.0029862289948085-0.0266641505810793i</v>
      </c>
      <c r="M2620" t="str">
        <f t="shared" si="1341"/>
        <v>0.0433762041215632-0.456919838694799i</v>
      </c>
      <c r="N2620" t="str">
        <f t="shared" si="1342"/>
        <v>-3.04234806738421i</v>
      </c>
      <c r="O2620" t="str">
        <f t="shared" si="1343"/>
        <v>-0.995079296911382-0.0990817483613941i</v>
      </c>
      <c r="P2620" t="str">
        <f t="shared" si="1344"/>
        <v>1.99507929691138+0.0990817483613941i</v>
      </c>
      <c r="Q2620" t="str">
        <f t="shared" si="1345"/>
        <v>-1.99507929691138+2.94326631902282i</v>
      </c>
      <c r="R2620" t="str">
        <f t="shared" si="1346"/>
        <v>-0.291756017024891-0.480079868567524i</v>
      </c>
      <c r="S2620" t="str">
        <f t="shared" si="1347"/>
        <v>0.314039593392045i</v>
      </c>
      <c r="T2620" t="str">
        <f t="shared" si="1348"/>
        <v>0.150764086720652-0.0916229409561793i</v>
      </c>
      <c r="U2620" t="str">
        <f t="shared" si="1349"/>
        <v>0.0000499999999999998-0.000351521651850639i</v>
      </c>
      <c r="V2620" t="str">
        <f t="shared" si="1350"/>
        <v>3.33333333333333E-06-0.000386673817035703i</v>
      </c>
      <c r="W2620" t="str">
        <f t="shared" si="1351"/>
        <v>0.0000144157432245694-0.000184946125542772i</v>
      </c>
      <c r="X2620" t="str">
        <f t="shared" si="1352"/>
        <v>0.0000150573793012248-0.000184843191374898i</v>
      </c>
      <c r="Y2620" t="str">
        <f t="shared" si="1353"/>
        <v>0.009+0.43102651207252i</v>
      </c>
      <c r="Z2620" t="str">
        <f t="shared" si="1354"/>
        <v>-0.0059935316693495-0.000614692963214873i</v>
      </c>
      <c r="AA2620" t="str">
        <f t="shared" si="1355"/>
        <v>0.679627632422649-32.4803149942249i</v>
      </c>
      <c r="AB2620" t="str">
        <f t="shared" si="1356"/>
        <v>1.04145760699828-0.632918693768044i</v>
      </c>
      <c r="AC2620" t="str">
        <f t="shared" si="1357"/>
        <v>0.755981370281695-0.503316252250361i</v>
      </c>
      <c r="AD2620" t="str">
        <f t="shared" si="1358"/>
        <v>1.34072960510384+0.0554144691929602i</v>
      </c>
      <c r="AE2620" t="str">
        <f t="shared" si="1359"/>
        <v>-0.00800164246395111-0.00115626542987938i</v>
      </c>
      <c r="AF2620" t="str">
        <f t="shared" si="1360"/>
        <v>-15.0559992284338-0.517052924535853i</v>
      </c>
      <c r="AG2620" t="str">
        <f t="shared" si="1361"/>
        <v>1.00981409621274-0.157504964462708i</v>
      </c>
      <c r="AH2620" t="str">
        <f t="shared" si="1362"/>
        <v>0.112641543691075+0.0389057813122617i</v>
      </c>
      <c r="AI2620">
        <f t="shared" si="1363"/>
        <v>-18.476573053928476</v>
      </c>
      <c r="AJ2620">
        <f t="shared" si="1364"/>
        <v>19.054636190903604</v>
      </c>
      <c r="AK2620"/>
      <c r="AL2620"/>
      <c r="AM2620"/>
      <c r="AN2620"/>
    </row>
    <row r="2621" spans="1:40" x14ac:dyDescent="0.25">
      <c r="A2621"/>
      <c r="B2621">
        <f t="shared" si="1365"/>
        <v>687000</v>
      </c>
      <c r="C2621" s="186" t="str">
        <f t="shared" si="1333"/>
        <v>-1.61930725982549E-07+0.00356480718476627i</v>
      </c>
      <c r="D2621" s="158" t="str">
        <f t="shared" si="1334"/>
        <v>-5.95700719847486+0.0273301884165414i</v>
      </c>
      <c r="E2621" t="str">
        <f t="shared" si="1335"/>
        <v>2870</v>
      </c>
      <c r="F2621" t="str">
        <f t="shared" si="1336"/>
        <v>0.777000777000777</v>
      </c>
      <c r="G2621" t="str">
        <f t="shared" si="1331"/>
        <v>0.777000777000777</v>
      </c>
      <c r="H2621" t="str">
        <f t="shared" si="1337"/>
        <v>9.09909366726084+0.543637029387019i</v>
      </c>
      <c r="I2621" t="str">
        <f t="shared" si="1338"/>
        <v>2697.84269127023i</v>
      </c>
      <c r="J2621" t="str">
        <f t="shared" si="1332"/>
        <v>-6224.61389261565+583.480784171314i</v>
      </c>
      <c r="K2621" t="str">
        <f t="shared" si="1339"/>
        <v>0.0402734630889963-0.429640126372879i</v>
      </c>
      <c r="L2621" t="str">
        <f t="shared" si="1340"/>
        <v>0.00297764908982054-0.0266262976353331i</v>
      </c>
      <c r="M2621" t="str">
        <f t="shared" si="1341"/>
        <v>0.0432511121788168-0.456266424008212i</v>
      </c>
      <c r="N2621" t="str">
        <f t="shared" si="1342"/>
        <v>-3.04678297710343i</v>
      </c>
      <c r="O2621" t="str">
        <f t="shared" si="1343"/>
        <v>-0.995508928274911-0.094667701593191i</v>
      </c>
      <c r="P2621" t="str">
        <f t="shared" si="1344"/>
        <v>1.99550892827491+0.094667701593191i</v>
      </c>
      <c r="Q2621" t="str">
        <f t="shared" si="1345"/>
        <v>-1.99550892827491+2.95211527551024i</v>
      </c>
      <c r="R2621" t="str">
        <f t="shared" si="1346"/>
        <v>-0.291610152766821-0.478842502045854i</v>
      </c>
      <c r="S2621" t="str">
        <f t="shared" si="1347"/>
        <v>0.314497377055882i</v>
      </c>
      <c r="T2621" t="str">
        <f t="shared" si="1348"/>
        <v>0.150594710916297-0.0917106281680303i</v>
      </c>
      <c r="U2621" t="str">
        <f t="shared" si="1349"/>
        <v>0.0000499999999999998-0.000351009975501511i</v>
      </c>
      <c r="V2621" t="str">
        <f t="shared" si="1350"/>
        <v>3.33333333333333E-06-0.000386110973051662i</v>
      </c>
      <c r="W2621" t="str">
        <f t="shared" si="1351"/>
        <v>0.0000144155721710854-0.000184679281341891i</v>
      </c>
      <c r="X2621" t="str">
        <f t="shared" si="1352"/>
        <v>0.0000150553468571526-0.000184576503373849i</v>
      </c>
      <c r="Y2621" t="str">
        <f t="shared" si="1353"/>
        <v>0.009+0.431654830603238i</v>
      </c>
      <c r="Z2621" t="str">
        <f t="shared" si="1354"/>
        <v>-0.00597617441504612-0.000613368816504777i</v>
      </c>
      <c r="AA2621" t="str">
        <f t="shared" si="1355"/>
        <v>0.677649561646288-32.4330375471425i</v>
      </c>
      <c r="AB2621" t="str">
        <f t="shared" si="1356"/>
        <v>1.04028758220177-0.633524424985638i</v>
      </c>
      <c r="AC2621" t="str">
        <f t="shared" si="1357"/>
        <v>0.755937671005983-0.502048931044425i</v>
      </c>
      <c r="AD2621" t="str">
        <f t="shared" si="1358"/>
        <v>1.34117751509416+0.0526661315280428i</v>
      </c>
      <c r="AE2621" t="str">
        <f t="shared" si="1359"/>
        <v>-0.00798280698897563-0.00113737845293347i</v>
      </c>
      <c r="AF2621" t="str">
        <f t="shared" si="1360"/>
        <v>-15.0561008657357-0.516306840970478i</v>
      </c>
      <c r="AG2621" t="str">
        <f t="shared" si="1361"/>
        <v>1.00947343493495-0.157335232915029i</v>
      </c>
      <c r="AH2621" t="str">
        <f t="shared" si="1362"/>
        <v>0.112467923378635+0.0385757843059954i</v>
      </c>
      <c r="AI2621">
        <f t="shared" si="1363"/>
        <v>-18.49638904303832</v>
      </c>
      <c r="AJ2621">
        <f t="shared" si="1364"/>
        <v>18.93164306021735</v>
      </c>
      <c r="AK2621"/>
      <c r="AL2621"/>
      <c r="AM2621"/>
      <c r="AN2621"/>
    </row>
    <row r="2622" spans="1:40" x14ac:dyDescent="0.25">
      <c r="A2622"/>
      <c r="B2622">
        <f t="shared" si="1365"/>
        <v>688000</v>
      </c>
      <c r="C2622" s="186" t="str">
        <f t="shared" si="1333"/>
        <v>-1.61460339228374E-07+0.00355962577899579i</v>
      </c>
      <c r="D2622" s="158" t="str">
        <f t="shared" si="1334"/>
        <v>-5.95700719486856+0.0272904643056344i</v>
      </c>
      <c r="E2622" t="str">
        <f t="shared" si="1335"/>
        <v>2870</v>
      </c>
      <c r="F2622" t="str">
        <f t="shared" si="1336"/>
        <v>0.777000777000777</v>
      </c>
      <c r="G2622" t="str">
        <f t="shared" si="1331"/>
        <v>0.777000777000777</v>
      </c>
      <c r="H2622" t="str">
        <f t="shared" si="1337"/>
        <v>9.09919486773535+0.542853362255781i</v>
      </c>
      <c r="I2622" t="str">
        <f t="shared" si="1338"/>
        <v>2701.76968208722i</v>
      </c>
      <c r="J2622" t="str">
        <f t="shared" si="1332"/>
        <v>-6242.75114125348+584.330101178841i</v>
      </c>
      <c r="K2622" t="str">
        <f t="shared" si="1339"/>
        <v>0.040157453060449-0.429026307933131i</v>
      </c>
      <c r="L2622" t="str">
        <f t="shared" si="1340"/>
        <v>0.00296910595563686-0.0265885506210759i</v>
      </c>
      <c r="M2622" t="str">
        <f t="shared" si="1341"/>
        <v>0.0431265590160859-0.455614858554207i</v>
      </c>
      <c r="N2622" t="str">
        <f t="shared" si="1342"/>
        <v>-3.05121788682265i</v>
      </c>
      <c r="O2622" t="str">
        <f t="shared" si="1343"/>
        <v>-0.99591897957862-0.0902517928635256i</v>
      </c>
      <c r="P2622" t="str">
        <f t="shared" si="1344"/>
        <v>1.99591897957862+0.0902517928635256i</v>
      </c>
      <c r="Q2622" t="str">
        <f t="shared" si="1345"/>
        <v>-1.99591897957862+2.96096609395912i</v>
      </c>
      <c r="R2622" t="str">
        <f t="shared" si="1346"/>
        <v>-0.291463912538819-0.477607841428958i</v>
      </c>
      <c r="S2622" t="str">
        <f t="shared" si="1347"/>
        <v>0.314955160719719i</v>
      </c>
      <c r="T2622" t="str">
        <f t="shared" si="1348"/>
        <v>0.150425054458256-0.0917980634176619i</v>
      </c>
      <c r="U2622" t="str">
        <f t="shared" si="1349"/>
        <v>0.0000499999999999998-0.000350499786583631i</v>
      </c>
      <c r="V2622" t="str">
        <f t="shared" si="1350"/>
        <v>3.33333333333333E-06-0.000385549765241995i</v>
      </c>
      <c r="W2622" t="str">
        <f t="shared" si="1351"/>
        <v>0.0000144154008736283-0.000184413216217956i</v>
      </c>
      <c r="X2622" t="str">
        <f t="shared" si="1352"/>
        <v>0.0000150533222798554-0.000184310593967453i</v>
      </c>
      <c r="Y2622" t="str">
        <f t="shared" si="1353"/>
        <v>0.009+0.432283149133955i</v>
      </c>
      <c r="Z2622" t="str">
        <f t="shared" si="1354"/>
        <v>-0.00595889277936233-0.000612050356254778i</v>
      </c>
      <c r="AA2622" t="str">
        <f t="shared" si="1355"/>
        <v>0.675680115475743-32.385897529866i</v>
      </c>
      <c r="AB2622" t="str">
        <f t="shared" si="1356"/>
        <v>1.03911561868813-0.634128415682821i</v>
      </c>
      <c r="AC2622" t="str">
        <f t="shared" si="1357"/>
        <v>0.755895152637358-0.500784292172782i</v>
      </c>
      <c r="AD2622" t="str">
        <f t="shared" si="1358"/>
        <v>1.34161331588198+0.0499149372093072i</v>
      </c>
      <c r="AE2622" t="str">
        <f t="shared" si="1359"/>
        <v>-0.00796397944560409-0.00111857266686058i</v>
      </c>
      <c r="AF2622" t="str">
        <f t="shared" si="1360"/>
        <v>-15.0562020626039-0.515562897950147i</v>
      </c>
      <c r="AG2622" t="str">
        <f t="shared" si="1361"/>
        <v>1.00913341016437-0.157164561929198i</v>
      </c>
      <c r="AH2622" t="str">
        <f t="shared" si="1362"/>
        <v>0.112293937811126+0.0382466932229042i</v>
      </c>
      <c r="AI2622">
        <f t="shared" si="1363"/>
        <v>-18.516213974016509</v>
      </c>
      <c r="AJ2622">
        <f t="shared" si="1364"/>
        <v>18.808558440972512</v>
      </c>
      <c r="AK2622"/>
      <c r="AL2622"/>
      <c r="AM2622"/>
      <c r="AN2622"/>
    </row>
    <row r="2623" spans="1:40" x14ac:dyDescent="0.25">
      <c r="A2623"/>
      <c r="B2623">
        <f t="shared" si="1365"/>
        <v>689000</v>
      </c>
      <c r="C2623" s="186" t="str">
        <f t="shared" si="1333"/>
        <v>-1.60991999115631E-07+0.0035544594135903i</v>
      </c>
      <c r="D2623" s="158" t="str">
        <f t="shared" si="1334"/>
        <v>-5.95700719127795+0.0272508555041923i</v>
      </c>
      <c r="E2623" t="str">
        <f t="shared" si="1335"/>
        <v>2870</v>
      </c>
      <c r="F2623" t="str">
        <f t="shared" si="1336"/>
        <v>0.777000777000777</v>
      </c>
      <c r="G2623" t="str">
        <f t="shared" si="1331"/>
        <v>0.777000777000777</v>
      </c>
      <c r="H2623" t="str">
        <f t="shared" si="1337"/>
        <v>9.09929563029803+0.542071941821655i</v>
      </c>
      <c r="I2623" t="str">
        <f t="shared" si="1338"/>
        <v>2705.69667290421i</v>
      </c>
      <c r="J2623" t="str">
        <f t="shared" si="1332"/>
        <v>-6260.91477134387+585.179418186369i</v>
      </c>
      <c r="K2623" t="str">
        <f t="shared" si="1339"/>
        <v>0.04004194216941-0.428414225467364i</v>
      </c>
      <c r="L2623" t="str">
        <f t="shared" si="1340"/>
        <v>0.00296059938331896-0.0265509091003658i</v>
      </c>
      <c r="M2623" t="str">
        <f t="shared" si="1341"/>
        <v>0.043002541552729-0.45496513456773i</v>
      </c>
      <c r="N2623" t="str">
        <f t="shared" si="1342"/>
        <v>-3.05565279654187i</v>
      </c>
      <c r="O2623" t="str">
        <f t="shared" si="1343"/>
        <v>-0.996309442757457-0.0858341090262207i</v>
      </c>
      <c r="P2623" t="str">
        <f t="shared" si="1344"/>
        <v>1.99630944275746+0.0858341090262207i</v>
      </c>
      <c r="Q2623" t="str">
        <f t="shared" si="1345"/>
        <v>-1.99630944275746+2.96981868751565i</v>
      </c>
      <c r="R2623" t="str">
        <f t="shared" si="1346"/>
        <v>-0.291317295437589-0.476375874723962i</v>
      </c>
      <c r="S2623" t="str">
        <f t="shared" si="1347"/>
        <v>0.315412944383556i</v>
      </c>
      <c r="T2623" t="str">
        <f t="shared" si="1348"/>
        <v>0.150255117279977-0.0918852459038242i</v>
      </c>
      <c r="U2623" t="str">
        <f t="shared" si="1349"/>
        <v>0.00005-0.000349991078620521i</v>
      </c>
      <c r="V2623" t="str">
        <f t="shared" si="1350"/>
        <v>3.33333333333333E-06-0.000384990186482572i</v>
      </c>
      <c r="W2623" t="str">
        <f t="shared" si="1351"/>
        <v>0.0000144152293322203-0.000184147926778448i</v>
      </c>
      <c r="X2623" t="str">
        <f t="shared" si="1352"/>
        <v>0.0000150513055223036-0.000184045459765454i</v>
      </c>
      <c r="Y2623" t="str">
        <f t="shared" si="1353"/>
        <v>0.009+0.432911467664673i</v>
      </c>
      <c r="Z2623" t="str">
        <f t="shared" si="1354"/>
        <v>-0.00594168632367918-0.000610737547010352i</v>
      </c>
      <c r="AA2623" t="str">
        <f t="shared" si="1355"/>
        <v>0.673719243836812-32.3388943440353i</v>
      </c>
      <c r="AB2623" t="str">
        <f t="shared" si="1356"/>
        <v>1.03794171599764-0.63473066032467i</v>
      </c>
      <c r="AC2623" t="str">
        <f t="shared" si="1357"/>
        <v>0.755853811482622-0.49952232408773i</v>
      </c>
      <c r="AD2623" t="str">
        <f t="shared" si="1358"/>
        <v>1.34203698982704+0.0471609394619748i</v>
      </c>
      <c r="AE2623" t="str">
        <f t="shared" si="1359"/>
        <v>-0.00794515987184518-0.0010998478881772i</v>
      </c>
      <c r="AF2623" t="str">
        <f t="shared" si="1360"/>
        <v>-15.056302821576-0.514821086317463i</v>
      </c>
      <c r="AG2623" t="str">
        <f t="shared" si="1361"/>
        <v>1.00879402539958-0.156992953458138i</v>
      </c>
      <c r="AH2623" t="str">
        <f t="shared" si="1362"/>
        <v>0.11211958713091+0.0379185075043373i</v>
      </c>
      <c r="AI2623">
        <f t="shared" si="1363"/>
        <v>-18.536047993797485</v>
      </c>
      <c r="AJ2623">
        <f t="shared" si="1364"/>
        <v>18.685382402065194</v>
      </c>
      <c r="AK2623"/>
      <c r="AL2623"/>
      <c r="AM2623"/>
      <c r="AN2623"/>
    </row>
    <row r="2624" spans="1:40" x14ac:dyDescent="0.25">
      <c r="A2624"/>
      <c r="B2624">
        <f t="shared" si="1365"/>
        <v>690000</v>
      </c>
      <c r="C2624" s="186" t="str">
        <f t="shared" si="1333"/>
        <v>-1.60525693788334E-07+0.00354930802315692i</v>
      </c>
      <c r="D2624" s="158" t="str">
        <f t="shared" si="1334"/>
        <v>-5.95700718770295+0.0272113615108697i</v>
      </c>
      <c r="E2624" t="str">
        <f t="shared" si="1335"/>
        <v>2870</v>
      </c>
      <c r="F2624" t="str">
        <f t="shared" si="1336"/>
        <v>0.777000777000777</v>
      </c>
      <c r="G2624" t="str">
        <f t="shared" si="1331"/>
        <v>0.777000777000777</v>
      </c>
      <c r="H2624" t="str">
        <f t="shared" si="1337"/>
        <v>9.09939595746834+0.541292758477816i</v>
      </c>
      <c r="I2624" t="str">
        <f t="shared" si="1338"/>
        <v>2709.6236637212i</v>
      </c>
      <c r="J2624" t="str">
        <f t="shared" si="1332"/>
        <v>-6279.10478288683+586.028735193896i</v>
      </c>
      <c r="K2624" t="str">
        <f t="shared" si="1339"/>
        <v>0.0399269275646223-0.427803871689067i</v>
      </c>
      <c r="L2624" t="str">
        <f t="shared" si="1340"/>
        <v>0.00295212916540398-0.0265133726376349i</v>
      </c>
      <c r="M2624" t="str">
        <f t="shared" si="1341"/>
        <v>0.0428790567300263-0.454317244326702i</v>
      </c>
      <c r="N2624" t="str">
        <f t="shared" si="1342"/>
        <v>-3.06008770626109i</v>
      </c>
      <c r="O2624" t="str">
        <f t="shared" si="1343"/>
        <v>-0.996680310131641-0.0814147369700146i</v>
      </c>
      <c r="P2624" t="str">
        <f t="shared" si="1344"/>
        <v>1.99668031013164+0.0814147369700146i</v>
      </c>
      <c r="Q2624" t="str">
        <f t="shared" si="1345"/>
        <v>-1.99668031013164+2.97867296929108i</v>
      </c>
      <c r="R2624" t="str">
        <f t="shared" si="1346"/>
        <v>-0.291170300557035-0.475146590010228i</v>
      </c>
      <c r="S2624" t="str">
        <f t="shared" si="1347"/>
        <v>0.315870728047393i</v>
      </c>
      <c r="T2624" t="str">
        <f t="shared" si="1348"/>
        <v>0.150084899315767-0.0919721748227289i</v>
      </c>
      <c r="U2624" t="str">
        <f t="shared" si="1349"/>
        <v>0.00005-0.000349483845173244i</v>
      </c>
      <c r="V2624" t="str">
        <f t="shared" si="1350"/>
        <v>3.33333333333333E-06-0.000384432229690568i</v>
      </c>
      <c r="W2624" t="str">
        <f t="shared" si="1351"/>
        <v>0.0000144150575468837-0.00018388340965052i</v>
      </c>
      <c r="X2624" t="str">
        <f t="shared" si="1352"/>
        <v>0.0000150492965378087-0.000183781097397255i</v>
      </c>
      <c r="Y2624" t="str">
        <f t="shared" si="1353"/>
        <v>0.009+0.433539786195391i</v>
      </c>
      <c r="Z2624" t="str">
        <f t="shared" si="1354"/>
        <v>-0.00592455461255346-0.000609430353599925i</v>
      </c>
      <c r="AA2624" t="str">
        <f t="shared" si="1355"/>
        <v>0.671766897018237-32.2920273947587i</v>
      </c>
      <c r="AB2624" t="str">
        <f t="shared" si="1356"/>
        <v>1.0367658736765-0.635331153358725i</v>
      </c>
      <c r="AC2624" t="str">
        <f t="shared" si="1357"/>
        <v>0.755813643884289-0.498263015307895i</v>
      </c>
      <c r="AD2624" t="str">
        <f t="shared" si="1358"/>
        <v>1.34244851952143+0.0444041916221072i</v>
      </c>
      <c r="AE2624" t="str">
        <f t="shared" si="1359"/>
        <v>-0.00792634830624468-0.00108120393423311i</v>
      </c>
      <c r="AF2624" t="str">
        <f t="shared" si="1360"/>
        <v>-15.0564031451713-0.514081396966946i</v>
      </c>
      <c r="AG2624" t="str">
        <f t="shared" si="1361"/>
        <v>1.00845528413218-0.156820409470756i</v>
      </c>
      <c r="AH2624" t="str">
        <f t="shared" si="1362"/>
        <v>0.111944871493835+0.0375912266100293i</v>
      </c>
      <c r="AI2624">
        <f t="shared" si="1363"/>
        <v>-18.555891249291754</v>
      </c>
      <c r="AJ2624">
        <f t="shared" si="1364"/>
        <v>18.562115013614786</v>
      </c>
      <c r="AK2624"/>
      <c r="AL2624"/>
      <c r="AM2624"/>
      <c r="AN2624"/>
    </row>
    <row r="2625" spans="1:40" x14ac:dyDescent="0.25">
      <c r="A2625"/>
      <c r="B2625">
        <f t="shared" si="1365"/>
        <v>691000</v>
      </c>
      <c r="C2625" s="186" t="str">
        <f t="shared" si="1333"/>
        <v>-1.60061411476221E-07+0.00354417154268127i</v>
      </c>
      <c r="D2625" s="158" t="str">
        <f t="shared" si="1334"/>
        <v>-5.95700718414344+0.0271719818272231i</v>
      </c>
      <c r="E2625" t="str">
        <f t="shared" si="1335"/>
        <v>2870</v>
      </c>
      <c r="F2625" t="str">
        <f t="shared" si="1336"/>
        <v>0.777000777000777</v>
      </c>
      <c r="G2625" t="str">
        <f t="shared" si="1331"/>
        <v>0.777000777000777</v>
      </c>
      <c r="H2625" t="str">
        <f t="shared" si="1337"/>
        <v>9.09949585174765+0.540515802671902i</v>
      </c>
      <c r="I2625" t="str">
        <f t="shared" si="1338"/>
        <v>2713.55065453818i</v>
      </c>
      <c r="J2625" t="str">
        <f t="shared" si="1332"/>
        <v>-6297.32117588235+586.878052201424i</v>
      </c>
      <c r="K2625" t="str">
        <f t="shared" si="1339"/>
        <v>0.039812406415102-0.427195239352056i</v>
      </c>
      <c r="L2625" t="str">
        <f t="shared" si="1340"/>
        <v>0.00294369509589221-0.0264759407996744i</v>
      </c>
      <c r="M2625" t="str">
        <f t="shared" si="1341"/>
        <v>0.0427561015109942-0.45367118015173i</v>
      </c>
      <c r="N2625" t="str">
        <f t="shared" si="1342"/>
        <v>-3.06452261598031i</v>
      </c>
      <c r="O2625" t="str">
        <f t="shared" si="1343"/>
        <v>-0.997031574406805-0.0769937636168484i</v>
      </c>
      <c r="P2625" t="str">
        <f t="shared" si="1344"/>
        <v>1.99703157440681+0.0769937636168484i</v>
      </c>
      <c r="Q2625" t="str">
        <f t="shared" si="1345"/>
        <v>-1.99703157440681+2.98752885236346i</v>
      </c>
      <c r="R2625" t="str">
        <f t="shared" si="1346"/>
        <v>-0.29102292698825-0.473919975438863i</v>
      </c>
      <c r="S2625" t="str">
        <f t="shared" si="1347"/>
        <v>0.31632851171123i</v>
      </c>
      <c r="T2625" t="str">
        <f t="shared" si="1348"/>
        <v>0.149914400500798-0.0920588493680391i</v>
      </c>
      <c r="U2625" t="str">
        <f t="shared" si="1349"/>
        <v>0.00005-0.000348978079840143i</v>
      </c>
      <c r="V2625" t="str">
        <f t="shared" si="1350"/>
        <v>3.33333333333333E-06-0.000383875887824156i</v>
      </c>
      <c r="W2625" t="str">
        <f t="shared" si="1351"/>
        <v>0.0000144148855176412-0.000183619661480843i</v>
      </c>
      <c r="X2625" t="str">
        <f t="shared" si="1352"/>
        <v>0.0000150472952800202-0.00018351750351176i</v>
      </c>
      <c r="Y2625" t="str">
        <f t="shared" si="1353"/>
        <v>0.009+0.434168104726109i</v>
      </c>
      <c r="Z2625" t="str">
        <f t="shared" si="1354"/>
        <v>-0.00590749721368958-0.00060812874113214i</v>
      </c>
      <c r="AA2625" t="str">
        <f t="shared" si="1355"/>
        <v>0.669823025668549-32.2452960905877i</v>
      </c>
      <c r="AB2625" t="str">
        <f t="shared" si="1356"/>
        <v>1.03558809127689-0.635929889214922i</v>
      </c>
      <c r="AC2625" t="str">
        <f t="shared" si="1357"/>
        <v>0.755774646220319-0.497006354417813i</v>
      </c>
      <c r="AD2625" t="str">
        <f t="shared" si="1358"/>
        <v>1.34284788779023+0.0416447471356227i</v>
      </c>
      <c r="AE2625" t="str">
        <f t="shared" si="1359"/>
        <v>-0.00790754478787936-0.00106264062320232i</v>
      </c>
      <c r="AF2625" t="str">
        <f t="shared" si="1360"/>
        <v>-15.0565030358911-0.513343820844679i</v>
      </c>
      <c r="AG2625" t="str">
        <f t="shared" si="1361"/>
        <v>1.00811718984673-0.15664693195191i</v>
      </c>
      <c r="AH2625" t="str">
        <f t="shared" si="1362"/>
        <v>0.111769791069258+0.0372648500179172i</v>
      </c>
      <c r="AI2625">
        <f t="shared" si="1363"/>
        <v>-18.575743887388526</v>
      </c>
      <c r="AJ2625">
        <f t="shared" si="1364"/>
        <v>18.438756346969551</v>
      </c>
      <c r="AK2625"/>
      <c r="AL2625"/>
      <c r="AM2625"/>
      <c r="AN2625"/>
    </row>
    <row r="2626" spans="1:40" x14ac:dyDescent="0.25">
      <c r="A2626"/>
      <c r="B2626">
        <f t="shared" si="1365"/>
        <v>692000</v>
      </c>
      <c r="C2626" s="186" t="str">
        <f t="shared" si="1333"/>
        <v>-1.59599140494019E-07+0.00353904990752483i</v>
      </c>
      <c r="D2626" s="158" t="str">
        <f t="shared" si="1334"/>
        <v>-5.95700718059937+0.0271327159576904i</v>
      </c>
      <c r="E2626" t="str">
        <f t="shared" si="1335"/>
        <v>2870</v>
      </c>
      <c r="F2626" t="str">
        <f t="shared" si="1336"/>
        <v>0.777000777000777</v>
      </c>
      <c r="G2626" t="str">
        <f t="shared" si="1331"/>
        <v>0.777000777000777</v>
      </c>
      <c r="H2626" t="str">
        <f t="shared" si="1337"/>
        <v>9.09959531561947+0.539741064905616i</v>
      </c>
      <c r="I2626" t="str">
        <f t="shared" si="1338"/>
        <v>2717.47764535517i</v>
      </c>
      <c r="J2626" t="str">
        <f t="shared" si="1332"/>
        <v>-6315.56395033043+587.727369208951i</v>
      </c>
      <c r="K2626" t="str">
        <f t="shared" si="1339"/>
        <v>0.0396983759099653-0.4265883212502i</v>
      </c>
      <c r="L2626" t="str">
        <f t="shared" si="1340"/>
        <v>0.00293529697023485-0.0264386131556183i</v>
      </c>
      <c r="M2626" t="str">
        <f t="shared" si="1341"/>
        <v>0.0426336728802001-0.453026934405818i</v>
      </c>
      <c r="N2626" t="str">
        <f t="shared" si="1342"/>
        <v>-3.06895752569953i</v>
      </c>
      <c r="O2626" t="str">
        <f t="shared" si="1343"/>
        <v>-0.997363228674148-0.0725712759201598i</v>
      </c>
      <c r="P2626" t="str">
        <f t="shared" si="1344"/>
        <v>1.99736322867415+0.0725712759201598i</v>
      </c>
      <c r="Q2626" t="str">
        <f t="shared" si="1345"/>
        <v>-1.99736322867415+2.99638624977937i</v>
      </c>
      <c r="R2626" t="str">
        <f t="shared" si="1346"/>
        <v>-0.2908751738195-0.472696019232224i</v>
      </c>
      <c r="S2626" t="str">
        <f t="shared" si="1347"/>
        <v>0.316786295375067i</v>
      </c>
      <c r="T2626" t="str">
        <f t="shared" si="1348"/>
        <v>0.149743620771118-0.0921452687308581i</v>
      </c>
      <c r="U2626" t="str">
        <f t="shared" si="1349"/>
        <v>0.00005-0.000348473776256558i</v>
      </c>
      <c r="V2626" t="str">
        <f t="shared" si="1350"/>
        <v>3.33333333333333E-06-0.000383321153882215i</v>
      </c>
      <c r="W2626" t="str">
        <f t="shared" si="1351"/>
        <v>0.0000144147132445154-0.000183356678935476i</v>
      </c>
      <c r="X2626" t="str">
        <f t="shared" si="1352"/>
        <v>0.0000150453017029222-0.000183254674777248i</v>
      </c>
      <c r="Y2626" t="str">
        <f t="shared" si="1353"/>
        <v>0.009+0.434796423256827i</v>
      </c>
      <c r="Z2626" t="str">
        <f t="shared" si="1354"/>
        <v>-0.00589051369791282-0.000606832674993154i</v>
      </c>
      <c r="AA2626" t="str">
        <f t="shared" si="1355"/>
        <v>0.667887580792944-32.1986998434927i</v>
      </c>
      <c r="AB2626" t="str">
        <f t="shared" si="1356"/>
        <v>1.03440836835702-0.636526862305513i</v>
      </c>
      <c r="AC2626" t="str">
        <f t="shared" si="1357"/>
        <v>0.755736814903854-0.495752330067498i</v>
      </c>
      <c r="AD2626" t="str">
        <f t="shared" si="1358"/>
        <v>1.34323507769225+0.0388826595572897i</v>
      </c>
      <c r="AE2626" t="str">
        <f t="shared" si="1359"/>
        <v>-0.00788874935635319-0.00104415777407412i</v>
      </c>
      <c r="AF2626" t="str">
        <f t="shared" si="1360"/>
        <v>-15.0566024962188-0.512608348947926i</v>
      </c>
      <c r="AG2626" t="str">
        <f t="shared" si="1361"/>
        <v>1.00777974602065-0.156472522902381i</v>
      </c>
      <c r="AH2626" t="str">
        <f t="shared" si="1362"/>
        <v>0.111594346040094+0.0369393772239663i</v>
      </c>
      <c r="AI2626">
        <f t="shared" si="1363"/>
        <v>-18.595606054956345</v>
      </c>
      <c r="AJ2626">
        <f t="shared" si="1364"/>
        <v>18.315306474712127</v>
      </c>
      <c r="AK2626"/>
      <c r="AL2626"/>
      <c r="AM2626"/>
      <c r="AN2626"/>
    </row>
    <row r="2627" spans="1:40" x14ac:dyDescent="0.25">
      <c r="A2627"/>
      <c r="B2627">
        <f t="shared" si="1365"/>
        <v>693000</v>
      </c>
      <c r="C2627" s="186" t="str">
        <f t="shared" si="1333"/>
        <v>-1.59138869240699E-07+0.00353394305342215i</v>
      </c>
      <c r="D2627" s="158" t="str">
        <f t="shared" si="1334"/>
        <v>-5.95700717707062+0.0270935634095698i</v>
      </c>
      <c r="E2627" t="str">
        <f t="shared" si="1335"/>
        <v>2870</v>
      </c>
      <c r="F2627" t="str">
        <f t="shared" si="1336"/>
        <v>0.777000777000777</v>
      </c>
      <c r="G2627" t="str">
        <f t="shared" si="1331"/>
        <v>0.777000777000777</v>
      </c>
      <c r="H2627" t="str">
        <f t="shared" si="1337"/>
        <v>9.09969435154951+0.538968535734357i</v>
      </c>
      <c r="I2627" t="str">
        <f t="shared" si="1338"/>
        <v>2721.40463617216i</v>
      </c>
      <c r="J2627" t="str">
        <f t="shared" si="1332"/>
        <v>-6333.83310623108+588.576686216479i</v>
      </c>
      <c r="K2627" t="str">
        <f t="shared" si="1339"/>
        <v>0.0395848332582579-0.425983110217137i</v>
      </c>
      <c r="L2627" t="str">
        <f t="shared" si="1340"/>
        <v>0.00292693458532178-0.0264013892769281i</v>
      </c>
      <c r="M2627" t="str">
        <f t="shared" si="1341"/>
        <v>0.0425117678435797-0.452384499494065i</v>
      </c>
      <c r="N2627" t="str">
        <f t="shared" si="1342"/>
        <v>-3.07339243541875i</v>
      </c>
      <c r="O2627" t="str">
        <f t="shared" si="1343"/>
        <v>-0.997675266410562-0.0681473608631694i</v>
      </c>
      <c r="P2627" t="str">
        <f t="shared" si="1344"/>
        <v>1.99767526641056+0.0681473608631694i</v>
      </c>
      <c r="Q2627" t="str">
        <f t="shared" si="1345"/>
        <v>-1.99767526641056+3.00524507455558i</v>
      </c>
      <c r="R2627" t="str">
        <f t="shared" si="1346"/>
        <v>-0.29072704013623-0.471474709683435i</v>
      </c>
      <c r="S2627" t="str">
        <f t="shared" si="1347"/>
        <v>0.317244079038904i</v>
      </c>
      <c r="T2627" t="str">
        <f t="shared" si="1348"/>
        <v>0.149572560063656-0.0922314320997248i</v>
      </c>
      <c r="U2627" t="str">
        <f t="shared" si="1349"/>
        <v>0.00005-0.000347970928094572i</v>
      </c>
      <c r="V2627" t="str">
        <f t="shared" si="1350"/>
        <v>3.33333333333333E-06-0.00038276802090403i</v>
      </c>
      <c r="W2627" t="str">
        <f t="shared" si="1351"/>
        <v>0.0000144145407275287-0.000183094458699717i</v>
      </c>
      <c r="X2627" t="str">
        <f t="shared" si="1352"/>
        <v>0.0000150433157608309-0.000182992607881226i</v>
      </c>
      <c r="Y2627" t="str">
        <f t="shared" si="1353"/>
        <v>0.009+0.435424741787545i</v>
      </c>
      <c r="Z2627" t="str">
        <f t="shared" si="1354"/>
        <v>-0.00587360363914208-0.000605542120844006i</v>
      </c>
      <c r="AA2627" t="str">
        <f t="shared" si="1355"/>
        <v>0.665960513750206-32.1522380688378i</v>
      </c>
      <c r="AB2627" t="str">
        <f t="shared" si="1356"/>
        <v>1.03322670448123-0.637122067025037i</v>
      </c>
      <c r="AC2627" t="str">
        <f t="shared" si="1357"/>
        <v>0.755700146382947-0.494500930972033i</v>
      </c>
      <c r="AD2627" t="str">
        <f t="shared" si="1358"/>
        <v>1.34361007252078+0.0361179825497325i</v>
      </c>
      <c r="AE2627" t="str">
        <f t="shared" si="1359"/>
        <v>-0.00786996205179223-0.00102575520664418i</v>
      </c>
      <c r="AF2627" t="str">
        <f t="shared" si="1360"/>
        <v>-15.0567015286201-0.511874972324787i</v>
      </c>
      <c r="AG2627" t="str">
        <f t="shared" si="1361"/>
        <v>1.00744295612421-0.156297184338847i</v>
      </c>
      <c r="AH2627" t="str">
        <f t="shared" si="1362"/>
        <v>0.111418536602849+0.0366148077419878i</v>
      </c>
      <c r="AI2627">
        <f t="shared" si="1363"/>
        <v>-18.615477898845022</v>
      </c>
      <c r="AJ2627">
        <f t="shared" si="1364"/>
        <v>18.191765470663402</v>
      </c>
      <c r="AK2627"/>
      <c r="AL2627"/>
      <c r="AM2627"/>
      <c r="AN2627"/>
    </row>
    <row r="2628" spans="1:40" x14ac:dyDescent="0.25">
      <c r="A2628"/>
      <c r="B2628">
        <f t="shared" si="1365"/>
        <v>694000</v>
      </c>
      <c r="C2628" s="186" t="str">
        <f t="shared" si="1333"/>
        <v>-1.58680586198753E-07+0.00352885091647817i</v>
      </c>
      <c r="D2628" s="158" t="str">
        <f t="shared" si="1334"/>
        <v>-5.95700717355712+0.0270545236929993i</v>
      </c>
      <c r="E2628" t="str">
        <f t="shared" si="1335"/>
        <v>2870</v>
      </c>
      <c r="F2628" t="str">
        <f t="shared" si="1336"/>
        <v>0.777000777000777</v>
      </c>
      <c r="G2628" t="str">
        <f t="shared" si="1331"/>
        <v>0.777000777000777</v>
      </c>
      <c r="H2628" t="str">
        <f t="shared" si="1337"/>
        <v>9.09979296198586+0.538198205766831i</v>
      </c>
      <c r="I2628" t="str">
        <f t="shared" si="1338"/>
        <v>2725.33162698915i</v>
      </c>
      <c r="J2628" t="str">
        <f t="shared" si="1332"/>
        <v>-6352.12864358429+589.426003224006i</v>
      </c>
      <c r="K2628" t="str">
        <f t="shared" si="1339"/>
        <v>0.0394717756887867-0.425379599126014i</v>
      </c>
      <c r="L2628" t="str">
        <f t="shared" si="1340"/>
        <v>0.0029186077394695-0.0263642687373773i</v>
      </c>
      <c r="M2628" t="str">
        <f t="shared" si="1341"/>
        <v>0.0423903834282562-0.451743867863391i</v>
      </c>
      <c r="N2628" t="str">
        <f t="shared" si="1342"/>
        <v>-3.07782734513796i</v>
      </c>
      <c r="O2628" t="str">
        <f t="shared" si="1343"/>
        <v>-0.997967681478766-0.0637221054571833i</v>
      </c>
      <c r="P2628" t="str">
        <f t="shared" si="1344"/>
        <v>1.99796768147877+0.0637221054571833i</v>
      </c>
      <c r="Q2628" t="str">
        <f t="shared" si="1345"/>
        <v>-1.99796768147877+3.01410523968078i</v>
      </c>
      <c r="R2628" t="str">
        <f t="shared" si="1346"/>
        <v>-0.290578525021053-0.47025603515591i</v>
      </c>
      <c r="S2628" t="str">
        <f t="shared" si="1347"/>
        <v>0.317701862702741i</v>
      </c>
      <c r="T2628" t="str">
        <f t="shared" si="1348"/>
        <v>0.149401218316238-0.0923173386606036i</v>
      </c>
      <c r="U2628" t="str">
        <f t="shared" si="1349"/>
        <v>0.00005-0.000347469529062735i</v>
      </c>
      <c r="V2628" t="str">
        <f t="shared" si="1350"/>
        <v>3.33333333333333E-06-0.000382216481969009i</v>
      </c>
      <c r="W2628" t="str">
        <f t="shared" si="1351"/>
        <v>0.0000144143679667037-0.000182832997477971i</v>
      </c>
      <c r="X2628" t="str">
        <f t="shared" si="1352"/>
        <v>0.0000150413374083913-0.000182731299530289i</v>
      </c>
      <c r="Y2628" t="str">
        <f t="shared" si="1353"/>
        <v>0.009+0.436053060318263i</v>
      </c>
      <c r="Z2628" t="str">
        <f t="shared" si="1354"/>
        <v>-0.00585676661436314-0.000604257044617955i</v>
      </c>
      <c r="AA2628" t="str">
        <f t="shared" si="1355"/>
        <v>0.664041776249635-32.1059101853568i</v>
      </c>
      <c r="AB2628" t="str">
        <f t="shared" si="1356"/>
        <v>1.03204309922002-0.637715497750247i</v>
      </c>
      <c r="AC2628" t="str">
        <f t="shared" si="1357"/>
        <v>0.755664637140298-0.493252145911147i</v>
      </c>
      <c r="AD2628" t="str">
        <f t="shared" si="1358"/>
        <v>1.34397285580426+0.0333507698824038i</v>
      </c>
      <c r="AE2628" t="str">
        <f t="shared" si="1359"/>
        <v>-0.00785118291483982-0.00100743274150561i</v>
      </c>
      <c r="AF2628" t="str">
        <f t="shared" si="1360"/>
        <v>-15.056800135543-0.511143682073832i</v>
      </c>
      <c r="AG2628" t="str">
        <f t="shared" si="1361"/>
        <v>1.00710682362038-0.156120918293844i</v>
      </c>
      <c r="AH2628" t="str">
        <f t="shared" si="1362"/>
        <v>0.111242362967668+0.0362911411034633i</v>
      </c>
      <c r="AI2628">
        <f t="shared" si="1363"/>
        <v>-18.635359565886315</v>
      </c>
      <c r="AJ2628">
        <f t="shared" si="1364"/>
        <v>18.068133409887125</v>
      </c>
      <c r="AK2628"/>
      <c r="AL2628"/>
      <c r="AM2628"/>
      <c r="AN2628"/>
    </row>
    <row r="2629" spans="1:40" x14ac:dyDescent="0.25">
      <c r="A2629"/>
      <c r="B2629">
        <f t="shared" si="1365"/>
        <v>695000</v>
      </c>
      <c r="C2629" s="186" t="str">
        <f t="shared" si="1333"/>
        <v>-1.58224279933475E-07+0.0035237734331656i</v>
      </c>
      <c r="D2629" s="158" t="str">
        <f t="shared" si="1334"/>
        <v>-5.95700717005877+0.0270155963209363i</v>
      </c>
      <c r="E2629" t="str">
        <f t="shared" si="1335"/>
        <v>2870</v>
      </c>
      <c r="F2629" t="str">
        <f t="shared" si="1336"/>
        <v>0.777000777000777</v>
      </c>
      <c r="G2629" t="str">
        <f t="shared" ref="G2629:G2692" si="1366">IF($C$11=$C$7,$C$24,F2629)</f>
        <v>0.777000777000777</v>
      </c>
      <c r="H2629" t="str">
        <f t="shared" si="1337"/>
        <v>9.09989114935919+0.537430065664695i</v>
      </c>
      <c r="I2629" t="str">
        <f t="shared" si="1338"/>
        <v>2729.25861780613i</v>
      </c>
      <c r="J2629" t="str">
        <f t="shared" ref="J2629:J2692" si="1367">IMSUM(COMPLEX(0,2*PI()*B2629*$C$113*$C$112),COMPLEX(0,2*PI()*B2629*$C$113*$C$111),COMPLEX(0,2*PI()*B2629*$C$28*10^-12*$C$111),COMPLEX(-1*2*PI()*B2629*2*PI()*B2629*$C$113*$C$112*$C$28*10^-12*$C$111,0),COMPLEX(1,0))</f>
        <v>-6370.45056239006+590.275320231534i</v>
      </c>
      <c r="K2629" t="str">
        <f t="shared" si="1339"/>
        <v>0.039359200449952-0.424777780889211i</v>
      </c>
      <c r="L2629" t="str">
        <f t="shared" si="1340"/>
        <v>0.00291031623240915-0.0263272511130362i</v>
      </c>
      <c r="M2629" t="str">
        <f t="shared" si="1341"/>
        <v>0.0422695166823612-0.451105032002247i</v>
      </c>
      <c r="N2629" t="str">
        <f t="shared" si="1342"/>
        <v>-3.08226225485718i</v>
      </c>
      <c r="O2629" t="str">
        <f t="shared" si="1343"/>
        <v>-0.998240468127428-0.0592955967398396i</v>
      </c>
      <c r="P2629" t="str">
        <f t="shared" si="1344"/>
        <v>1.99824046812743+0.0592955967398396i</v>
      </c>
      <c r="Q2629" t="str">
        <f t="shared" si="1345"/>
        <v>-1.99824046812743+3.02296665811734i</v>
      </c>
      <c r="R2629" t="str">
        <f t="shared" si="1346"/>
        <v>-0.290429627553736-0.469039984082862i</v>
      </c>
      <c r="S2629" t="str">
        <f t="shared" si="1347"/>
        <v>0.318159646366576i</v>
      </c>
      <c r="T2629" t="str">
        <f t="shared" si="1348"/>
        <v>0.149229595467588-0.092402987596873i</v>
      </c>
      <c r="U2629" t="str">
        <f t="shared" si="1349"/>
        <v>0.00005-0.00034696957290581i</v>
      </c>
      <c r="V2629" t="str">
        <f t="shared" si="1350"/>
        <v>3.33333333333333E-06-0.000381666530196391i</v>
      </c>
      <c r="W2629" t="str">
        <f t="shared" si="1351"/>
        <v>0.0000144141949620631-0.00018257229199361i</v>
      </c>
      <c r="X2629" t="str">
        <f t="shared" si="1352"/>
        <v>0.0000150393666005751-0.00018247074644999i</v>
      </c>
      <c r="Y2629" t="str">
        <f t="shared" si="1353"/>
        <v>0.009+0.436681378848981i</v>
      </c>
      <c r="Z2629" t="str">
        <f t="shared" si="1354"/>
        <v>-0.00584000220360243-0.00060297741251792i</v>
      </c>
      <c r="AA2629" t="str">
        <f t="shared" si="1355"/>
        <v>0.662131320348029-32.0597156151284i</v>
      </c>
      <c r="AB2629" t="str">
        <f t="shared" si="1356"/>
        <v>1.03085755215009-0.638307148840035i</v>
      </c>
      <c r="AC2629" t="str">
        <f t="shared" si="1357"/>
        <v>0.755630283692999-0.492005963728789i</v>
      </c>
      <c r="AD2629" t="str">
        <f t="shared" si="1358"/>
        <v>1.34432341130696+0.0305810754305466i</v>
      </c>
      <c r="AE2629" t="str">
        <f t="shared" si="1359"/>
        <v>-0.00783241198665187-0.000989190200040059i</v>
      </c>
      <c r="AF2629" t="str">
        <f t="shared" si="1360"/>
        <v>-15.056898319418-0.510414469343759i</v>
      </c>
      <c r="AG2629" t="str">
        <f t="shared" si="1361"/>
        <v>1.00677135196486-0.155943726815737i</v>
      </c>
      <c r="AH2629" t="str">
        <f t="shared" si="1362"/>
        <v>0.111065825358356+0.0359683768573584i</v>
      </c>
      <c r="AI2629">
        <f t="shared" si="1363"/>
        <v>-18.655251202896761</v>
      </c>
      <c r="AJ2629">
        <f t="shared" si="1364"/>
        <v>17.944410368693287</v>
      </c>
      <c r="AK2629"/>
      <c r="AL2629"/>
      <c r="AM2629"/>
      <c r="AN2629"/>
    </row>
    <row r="2630" spans="1:40" x14ac:dyDescent="0.25">
      <c r="A2630"/>
      <c r="B2630">
        <f t="shared" si="1365"/>
        <v>696000</v>
      </c>
      <c r="C2630" s="186" t="str">
        <f t="shared" ref="C2630:C2693" si="1368">IMPRODUCT(COMPLEX(-1,0),IMDIV(IMPRODUCT(G2630,COMPLEX($C$100+$C$101,0)),COMPLEX($C$100,2*PI()*B2630*$C$103*$C$102*(2*$C$100+$C$101))))</f>
        <v>-1.57769939092246E-07+0.00351871054032223i</v>
      </c>
      <c r="D2630" s="158" t="str">
        <f t="shared" ref="D2630:D2693" si="1369">IMPRODUCT(COMPLEX($C$106,0),IMSUB(C2630,G2630))</f>
        <v>-5.95700716657549+0.0269767808091371i</v>
      </c>
      <c r="E2630" t="str">
        <f t="shared" ref="E2630:E2693" si="1370">IMDIV(COMPLEX($C$20*10^3,0),COMPLEX(1,2*PI()*B2630*$C$20*1000*$C$29*10^-12))</f>
        <v>2870</v>
      </c>
      <c r="F2630" t="str">
        <f t="shared" ref="F2630:F2693" si="1371">IMDIV(COMPLEX($C$22*1000,0),IMSUM(COMPLEX($C$22*1000,0),E2630))</f>
        <v>0.777000777000777</v>
      </c>
      <c r="G2630" t="str">
        <f t="shared" si="1366"/>
        <v>0.777000777000777</v>
      </c>
      <c r="H2630" t="str">
        <f t="shared" ref="H2630:H2693" si="1372">IMPRODUCT(COMPLEX($C$108,0),IMPRODUCT(COMPLEX(-1,0),D2630),IMDIV(COMPLEX(0,2*PI()*B2630*$C$109*$C$110),COMPLEX(1,2*PI()*B2630*$C$109*$C$110)))</f>
        <v>9.09998891608283+0.536664106142161i</v>
      </c>
      <c r="I2630" t="str">
        <f t="shared" ref="I2630:I2693" si="1373">COMPLEX(0,2*PI()*B2630*$C$113*$C$112*$C$114)</f>
        <v>2733.18560862312i</v>
      </c>
      <c r="J2630" t="str">
        <f t="shared" si="1367"/>
        <v>-6388.7988626484+591.124637239061i</v>
      </c>
      <c r="K2630" t="str">
        <f t="shared" ref="K2630:K2693" si="1374">IMDIV(I2630,J2630)</f>
        <v>0.0392471048095823-0.424177648458083i</v>
      </c>
      <c r="L2630" t="str">
        <f t="shared" ref="L2630:L2693" si="1375">IMDIV(COMPLEX($C$117,0),COMPLEX(1,2*PI()*B2630*$C$115*$C$116))</f>
        <v>0.0029020598652747-0.0262903359822567i</v>
      </c>
      <c r="M2630" t="str">
        <f t="shared" ref="M2630:M2693" si="1376">IMSUM(K2630,L2630)</f>
        <v>0.042149164674857-0.45046798444034i</v>
      </c>
      <c r="N2630" t="str">
        <f t="shared" ref="N2630:N2693" si="1377">COMPLEX(0,-2*PI()*B2630*$C$43)</f>
        <v>-3.0866971645764i</v>
      </c>
      <c r="O2630" t="str">
        <f t="shared" ref="O2630:O2693" si="1378">IMEXP(N2630)</f>
        <v>-0.998493620991272-0.054867921773456i</v>
      </c>
      <c r="P2630" t="str">
        <f t="shared" ref="P2630:P2693" si="1379">IMSUB(COMPLEX(1,0),O2630)</f>
        <v>1.99849362099127+0.054867921773456i</v>
      </c>
      <c r="Q2630" t="str">
        <f t="shared" ref="Q2630:Q2693" si="1380">IMSUM(COMPLEX(0,2*PI()*B2630*$C$43),O2630,COMPLEX(-1,0))</f>
        <v>-1.99849362099127+3.03182924280294i</v>
      </c>
      <c r="R2630" t="str">
        <f t="shared" ref="R2630:R2693" si="1381">IMDIV(P2630,Q2630)</f>
        <v>-0.2902803468112-0.467826544966848i</v>
      </c>
      <c r="S2630" t="str">
        <f t="shared" ref="S2630:S2693" si="1382">IMDIV(COMPLEX(0,2*PI()*B2630*$C$123),COMPLEX($C$124,0))</f>
        <v>0.318617430030413i</v>
      </c>
      <c r="T2630" t="str">
        <f t="shared" ref="T2630:T2693" si="1383">IMPRODUCT(R2630,S2630)</f>
        <v>0.149057691457345-0.0924883780893215i</v>
      </c>
      <c r="U2630" t="str">
        <f t="shared" ref="U2630:U2693" si="1384">IMDIV(COMPLEX(1,2*PI()*B2630*$C$16*10^-3*$C$15*10^-6),COMPLEX(0,2*PI()*B2630*$C$15*10^-6))</f>
        <v>0.0000500000000000002-0.00034647105340451i</v>
      </c>
      <c r="V2630" t="str">
        <f t="shared" ref="V2630:V2693" si="1385">IMSUM(COMPLEX($C$18*10^-3,0),IMDIV(COMPLEX(1,0),COMPLEX(0,2*PI()*B2630*($C$17*1*10^-6))))</f>
        <v>3.33333333333333E-06-0.000381118158744961i</v>
      </c>
      <c r="W2630" t="str">
        <f t="shared" ref="W2630:W2693" si="1386">IMDIV(IMPRODUCT(U2630,V2630),IMSUM(U2630,V2630))</f>
        <v>0.0000144140217136298-0.000182312338988835i</v>
      </c>
      <c r="X2630" t="str">
        <f t="shared" ref="X2630:X2693" si="1387">IMDIV(IMPRODUCT(COMPLEX($C$19,0),W2630),IMSUM(COMPLEX($C$19,0),W2630))</f>
        <v>0.0000150374032926774-0.000182210945384694i</v>
      </c>
      <c r="Y2630" t="str">
        <f t="shared" ref="Y2630:Y2693" si="1388">COMPLEX($C$13*10^-3,2*PI()*B2630*$C$12*0.000001)</f>
        <v>0.009+0.437309697379699i</v>
      </c>
      <c r="Z2630" t="str">
        <f t="shared" ref="Z2630:Z2693" si="1389">IMPRODUCT(COMPLEX($C$6,0),IMDIV(X2630,IMSUM(X2630,Y2630)))</f>
        <v>-0.00582330998990052-0.000601703191013883i</v>
      </c>
      <c r="AA2630" t="str">
        <f t="shared" ref="AA2630:AA2693" si="1390">IMDIV(COMPLEX($C$6,0),IMSUM(X2630,Y2630))</f>
        <v>0.660229098446679-32.0136537835527i</v>
      </c>
      <c r="AB2630" t="str">
        <f t="shared" ref="AB2630:AB2693" si="1391">IMPRODUCT(COMPLEX($C$119,0),T2630)</f>
        <v>1.0296700628545-0.638897014635399i</v>
      </c>
      <c r="AC2630" t="str">
        <f t="shared" ref="AC2630:AC2693" si="1392">IMSUM(COMPLEX(1,0),IMPRODUCT(AB2630,M2630))</f>
        <v>0.755597082592266-0.490762373332767i</v>
      </c>
      <c r="AD2630" t="str">
        <f t="shared" ref="AD2630:AD2693" si="1393">IMDIV(AB2630,AC2630)</f>
        <v>1.34466172302978+0.0278089531742726i</v>
      </c>
      <c r="AE2630" t="str">
        <f t="shared" ref="AE2630:AE2693" si="1394">IMPRODUCT(AD2630,AA2630,X2630)</f>
        <v>-0.00781364930889245-0.000971027404409662i</v>
      </c>
      <c r="AF2630" t="str">
        <f t="shared" ref="AF2630:AF2693" si="1395">IMSUB(D2630,H2630)</f>
        <v>-15.0569960826583-0.509687325333024i</v>
      </c>
      <c r="AG2630" t="str">
        <f t="shared" ref="AG2630:AG2693" si="1396">IMSUM(COMPLEX(1,0),IMPRODUCT(AD2630,AA2630,COMPLEX($C$127,0)))</f>
        <v>1.00643654460594-0.155765611968696i</v>
      </c>
      <c r="AH2630" t="str">
        <f t="shared" ref="AH2630:AH2693" si="1397">IMDIV(IMPRODUCT(AE2630,AF2630),AG2630)</f>
        <v>0.110888924012429+0.0356465145699603i</v>
      </c>
      <c r="AI2630">
        <f t="shared" ref="AI2630:AI2693" si="1398">20*LOG10(IMABS(AH2630))</f>
        <v>-18.675152956677813</v>
      </c>
      <c r="AJ2630">
        <f t="shared" ref="AJ2630:AJ2693" si="1399">IMARGUMENT(AH2630)*180/PI()</f>
        <v>17.820596424647967</v>
      </c>
      <c r="AK2630"/>
      <c r="AL2630"/>
      <c r="AM2630"/>
      <c r="AN2630"/>
    </row>
    <row r="2631" spans="1:40" x14ac:dyDescent="0.25">
      <c r="A2631"/>
      <c r="B2631">
        <f t="shared" si="1365"/>
        <v>697000</v>
      </c>
      <c r="C2631" s="186" t="str">
        <f t="shared" si="1368"/>
        <v>-1.57317552403825E-07+0.00351366217514833i</v>
      </c>
      <c r="D2631" s="158" t="str">
        <f t="shared" si="1369"/>
        <v>-5.95700716310719+0.0269380766761372i</v>
      </c>
      <c r="E2631" t="str">
        <f t="shared" si="1370"/>
        <v>2870</v>
      </c>
      <c r="F2631" t="str">
        <f t="shared" si="1371"/>
        <v>0.777000777000777</v>
      </c>
      <c r="G2631" t="str">
        <f t="shared" si="1366"/>
        <v>0.777000777000777</v>
      </c>
      <c r="H2631" t="str">
        <f t="shared" si="1372"/>
        <v>9.10008626455297+0.535900317965659i</v>
      </c>
      <c r="I2631" t="str">
        <f t="shared" si="1373"/>
        <v>2737.11259944011i</v>
      </c>
      <c r="J2631" t="str">
        <f t="shared" si="1367"/>
        <v>-6407.17354435931+591.973954246588i</v>
      </c>
      <c r="K2631" t="str">
        <f t="shared" si="1374"/>
        <v>0.0391354860547706-0.423579194822682i</v>
      </c>
      <c r="L2631" t="str">
        <f t="shared" si="1375"/>
        <v>0.0028938384405912-0.0262535229256569i</v>
      </c>
      <c r="M2631" t="str">
        <f t="shared" si="1376"/>
        <v>0.0420293244953618-0.449832717748339i</v>
      </c>
      <c r="N2631" t="str">
        <f t="shared" si="1377"/>
        <v>-3.09113207429562i</v>
      </c>
      <c r="O2631" t="str">
        <f t="shared" si="1378"/>
        <v>-0.998727135091188-0.0504391676432802i</v>
      </c>
      <c r="P2631" t="str">
        <f t="shared" si="1379"/>
        <v>1.99872713509119+0.0504391676432802i</v>
      </c>
      <c r="Q2631" t="str">
        <f t="shared" si="1380"/>
        <v>-1.99872713509119+3.04069290665234i</v>
      </c>
      <c r="R2631" t="str">
        <f t="shared" si="1381"/>
        <v>-0.290130681867513-0.466615706379292i</v>
      </c>
      <c r="S2631" t="str">
        <f t="shared" si="1382"/>
        <v>0.31907521369425i</v>
      </c>
      <c r="T2631" t="str">
        <f t="shared" si="1383"/>
        <v>0.148885506226066-0.0925735093161352i</v>
      </c>
      <c r="U2631" t="str">
        <f t="shared" si="1384"/>
        <v>0.0000500000000000002-0.000345973964375235i</v>
      </c>
      <c r="V2631" t="str">
        <f t="shared" si="1385"/>
        <v>3.33333333333333E-06-0.000380571360812758i</v>
      </c>
      <c r="W2631" t="str">
        <f t="shared" si="1386"/>
        <v>0.000014413848221426-0.000182053135224545i</v>
      </c>
      <c r="X2631" t="str">
        <f t="shared" si="1387"/>
        <v>0.0000150354474403132-0.000181951893097451i</v>
      </c>
      <c r="Y2631" t="str">
        <f t="shared" si="1388"/>
        <v>0.009+0.437938015910417i</v>
      </c>
      <c r="Z2631" t="str">
        <f t="shared" si="1389"/>
        <v>-0.00580668955928642-0.000600434346840331i</v>
      </c>
      <c r="AA2631" t="str">
        <f t="shared" si="1390"/>
        <v>0.658335063288406-31.9677241193271i</v>
      </c>
      <c r="AB2631" t="str">
        <f t="shared" si="1391"/>
        <v>1.0284806309226-0.639485089459362i</v>
      </c>
      <c r="AC2631" t="str">
        <f t="shared" si="1392"/>
        <v>0.755565030423196-0.489521363694273i</v>
      </c>
      <c r="AD2631" t="str">
        <f t="shared" si="1393"/>
        <v>1.34498777521082+0.0250344571973802i</v>
      </c>
      <c r="AE2631" t="str">
        <f t="shared" si="1394"/>
        <v>-0.00779489492372873-0.000952944177547369i</v>
      </c>
      <c r="AF2631" t="str">
        <f t="shared" si="1395"/>
        <v>-15.0570934276602-0.508962241289522i</v>
      </c>
      <c r="AG2631" t="str">
        <f t="shared" si="1396"/>
        <v>1.00610240498447-0.155586575832654i</v>
      </c>
      <c r="AH2631" t="str">
        <f t="shared" si="1397"/>
        <v>0.110711659181149+0.0353255538246807i</v>
      </c>
      <c r="AI2631">
        <f t="shared" si="1398"/>
        <v>-18.695064974017896</v>
      </c>
      <c r="AJ2631">
        <f t="shared" si="1399"/>
        <v>17.696691656569175</v>
      </c>
      <c r="AK2631"/>
      <c r="AL2631"/>
      <c r="AM2631"/>
      <c r="AN2631"/>
    </row>
    <row r="2632" spans="1:40" x14ac:dyDescent="0.25">
      <c r="A2632"/>
      <c r="B2632">
        <f t="shared" si="1365"/>
        <v>698000</v>
      </c>
      <c r="C2632" s="186" t="str">
        <f t="shared" si="1368"/>
        <v>-1.56867108677656E-07+0.00350862827520407i</v>
      </c>
      <c r="D2632" s="158" t="str">
        <f t="shared" si="1369"/>
        <v>-5.9570071596538+0.0268994834432312i</v>
      </c>
      <c r="E2632" t="str">
        <f t="shared" si="1370"/>
        <v>2870</v>
      </c>
      <c r="F2632" t="str">
        <f t="shared" si="1371"/>
        <v>0.777000777000777</v>
      </c>
      <c r="G2632" t="str">
        <f t="shared" si="1366"/>
        <v>0.777000777000777</v>
      </c>
      <c r="H2632" t="str">
        <f t="shared" si="1372"/>
        <v>9.10018319714881+0.535138691953441i</v>
      </c>
      <c r="I2632" t="str">
        <f t="shared" si="1373"/>
        <v>2741.03959025709i</v>
      </c>
      <c r="J2632" t="str">
        <f t="shared" si="1367"/>
        <v>-6425.57460752277+592.823271254116i</v>
      </c>
      <c r="K2632" t="str">
        <f t="shared" si="1374"/>
        <v>0.0390243414917117-0.422982413011505i</v>
      </c>
      <c r="L2632" t="str">
        <f t="shared" si="1375"/>
        <v>0.0028856517622632-0.0262168115261067i</v>
      </c>
      <c r="M2632" t="str">
        <f t="shared" si="1376"/>
        <v>0.0419099932539749-0.449199224537612i</v>
      </c>
      <c r="N2632" t="str">
        <f t="shared" si="1377"/>
        <v>-3.09556698401484i</v>
      </c>
      <c r="O2632" t="str">
        <f t="shared" si="1378"/>
        <v>-0.998941005834331-0.0460094214557836i</v>
      </c>
      <c r="P2632" t="str">
        <f t="shared" si="1379"/>
        <v>1.99894100583433+0.0460094214557836i</v>
      </c>
      <c r="Q2632" t="str">
        <f t="shared" si="1380"/>
        <v>-1.99894100583433+3.04955756255906i</v>
      </c>
      <c r="R2632" t="str">
        <f t="shared" si="1381"/>
        <v>-0.289980631793877-0.465407456960018i</v>
      </c>
      <c r="S2632" t="str">
        <f t="shared" si="1382"/>
        <v>0.319532997358087i</v>
      </c>
      <c r="T2632" t="str">
        <f t="shared" si="1383"/>
        <v>0.148713039715239-0.0926583804528893i</v>
      </c>
      <c r="U2632" t="str">
        <f t="shared" si="1384"/>
        <v>0.0000500000000000002-0.000345478299669826i</v>
      </c>
      <c r="V2632" t="str">
        <f t="shared" si="1385"/>
        <v>3.33333333333333E-06-0.000380026129636809i</v>
      </c>
      <c r="W2632" t="str">
        <f t="shared" si="1386"/>
        <v>0.0000144136744854748-0.000181794677480198i</v>
      </c>
      <c r="X2632" t="str">
        <f t="shared" si="1387"/>
        <v>0.0000150334989994163-0.00018169358636986i</v>
      </c>
      <c r="Y2632" t="str">
        <f t="shared" si="1388"/>
        <v>0.009+0.438566334441135i</v>
      </c>
      <c r="Z2632" t="str">
        <f t="shared" si="1389"/>
        <v>-0.00579014050075194-0.000599170846993795i</v>
      </c>
      <c r="AA2632" t="str">
        <f t="shared" si="1390"/>
        <v>0.656449167954639-31.9219260544228i</v>
      </c>
      <c r="AB2632" t="str">
        <f t="shared" si="1391"/>
        <v>1.02728925595022-0.640071367616911i</v>
      </c>
      <c r="AC2632" t="str">
        <f t="shared" si="1392"/>
        <v>0.755534123804509-0.488282923847547i</v>
      </c>
      <c r="AD2632" t="str">
        <f t="shared" si="1393"/>
        <v>1.34530155232616+0.0222576416864828i</v>
      </c>
      <c r="AE2632" t="str">
        <f t="shared" si="1394"/>
        <v>-0.00777614887382678-0.000934940343149462i</v>
      </c>
      <c r="AF2632" t="str">
        <f t="shared" si="1395"/>
        <v>-15.0571903568026-0.50823920851021i</v>
      </c>
      <c r="AG2632" t="str">
        <f t="shared" si="1396"/>
        <v>1.00576893653378-0.155406620503282i</v>
      </c>
      <c r="AH2632" t="str">
        <f t="shared" si="1397"/>
        <v>0.110534031129558+0.0350054942218965i</v>
      </c>
      <c r="AI2632">
        <f t="shared" si="1398"/>
        <v>-18.71498740169363</v>
      </c>
      <c r="AJ2632">
        <f t="shared" si="1399"/>
        <v>17.572696144540284</v>
      </c>
      <c r="AK2632"/>
      <c r="AL2632"/>
      <c r="AM2632"/>
      <c r="AN2632"/>
    </row>
    <row r="2633" spans="1:40" x14ac:dyDescent="0.25">
      <c r="A2633"/>
      <c r="B2633">
        <f t="shared" si="1365"/>
        <v>699000</v>
      </c>
      <c r="C2633" s="186" t="str">
        <f t="shared" si="1368"/>
        <v>-1.5641859680317E-07+0.00350360877840692i</v>
      </c>
      <c r="D2633" s="158" t="str">
        <f t="shared" si="1369"/>
        <v>-5.9570071562152+0.0268610006344531i</v>
      </c>
      <c r="E2633" t="str">
        <f t="shared" si="1370"/>
        <v>2870</v>
      </c>
      <c r="F2633" t="str">
        <f t="shared" si="1371"/>
        <v>0.777000777000777</v>
      </c>
      <c r="G2633" t="str">
        <f t="shared" si="1366"/>
        <v>0.777000777000777</v>
      </c>
      <c r="H2633" t="str">
        <f t="shared" si="1372"/>
        <v>9.10027971623259+0.534379218975244i</v>
      </c>
      <c r="I2633" t="str">
        <f t="shared" si="1373"/>
        <v>2744.96658107408i</v>
      </c>
      <c r="J2633" t="str">
        <f t="shared" si="1367"/>
        <v>-6444.00205213881+593.672588261643i</v>
      </c>
      <c r="K2633" t="str">
        <f t="shared" si="1374"/>
        <v>0.0389136684455415-0.422387296091232i</v>
      </c>
      <c r="L2633" t="str">
        <f t="shared" si="1375"/>
        <v>0.00287749963556322-0.0261802013687123i</v>
      </c>
      <c r="M2633" t="str">
        <f t="shared" si="1376"/>
        <v>0.0417911680811047-0.448567497459944i</v>
      </c>
      <c r="N2633" t="str">
        <f t="shared" si="1377"/>
        <v>-3.10000189373406i</v>
      </c>
      <c r="O2633" t="str">
        <f t="shared" si="1378"/>
        <v>-0.999135229014205-0.0415787703369515i</v>
      </c>
      <c r="P2633" t="str">
        <f t="shared" si="1379"/>
        <v>1.99913522901421+0.0415787703369515i</v>
      </c>
      <c r="Q2633" t="str">
        <f t="shared" si="1380"/>
        <v>-1.99913522901421+3.05842312339711i</v>
      </c>
      <c r="R2633" t="str">
        <f t="shared" si="1381"/>
        <v>-0.289830195658631-0.464201785416798i</v>
      </c>
      <c r="S2633" t="str">
        <f t="shared" si="1382"/>
        <v>0.319990781021924i</v>
      </c>
      <c r="T2633" t="str">
        <f t="shared" si="1383"/>
        <v>0.148540291867293-0.0927429906725424i</v>
      </c>
      <c r="U2633" t="str">
        <f t="shared" si="1384"/>
        <v>0.0000499999999999998-0.000344984053175305i</v>
      </c>
      <c r="V2633" t="str">
        <f t="shared" si="1385"/>
        <v>3.33333333333333E-06-0.000379482458492836i</v>
      </c>
      <c r="W2633" t="str">
        <f t="shared" si="1386"/>
        <v>0.0000144135005057987-0.000181536962553683i</v>
      </c>
      <c r="X2633" t="str">
        <f t="shared" si="1387"/>
        <v>0.0000150315579262351-0.000181436022001932i</v>
      </c>
      <c r="Y2633" t="str">
        <f t="shared" si="1388"/>
        <v>0.009+0.439194652971853i</v>
      </c>
      <c r="Z2633" t="str">
        <f t="shared" si="1389"/>
        <v>-0.00577366240622604-0.000597912658730309i</v>
      </c>
      <c r="AA2633" t="str">
        <f t="shared" si="1390"/>
        <v>0.654571365862474-31.8762590240612i</v>
      </c>
      <c r="AB2633" t="str">
        <f t="shared" si="1391"/>
        <v>1.02609593753965-0.640655843394958i</v>
      </c>
      <c r="AC2633" t="str">
        <f t="shared" si="1392"/>
        <v>0.755504359388292-0.487047042889436i</v>
      </c>
      <c r="AD2633" t="str">
        <f t="shared" si="1393"/>
        <v>1.34560303909052+0.019478560929857i</v>
      </c>
      <c r="AE2633" t="str">
        <f t="shared" si="1394"/>
        <v>-0.00775741120234663-0.000917015725666295i</v>
      </c>
      <c r="AF2633" t="str">
        <f t="shared" si="1395"/>
        <v>-15.0572868724478-0.507518218340791i</v>
      </c>
      <c r="AG2633" t="str">
        <f t="shared" si="1396"/>
        <v>1.00543614267962-0.155225748091957i</v>
      </c>
      <c r="AH2633" t="str">
        <f t="shared" si="1397"/>
        <v>0.110356040136517+0.0346863353787599i</v>
      </c>
      <c r="AI2633">
        <f t="shared" si="1398"/>
        <v>-18.734920386471398</v>
      </c>
      <c r="AJ2633">
        <f t="shared" si="1399"/>
        <v>17.448609969908247</v>
      </c>
      <c r="AK2633"/>
      <c r="AL2633"/>
      <c r="AM2633"/>
      <c r="AN2633"/>
    </row>
    <row r="2634" spans="1:40" x14ac:dyDescent="0.25">
      <c r="A2634"/>
      <c r="B2634">
        <f t="shared" si="1365"/>
        <v>700000</v>
      </c>
      <c r="C2634" s="186" t="str">
        <f t="shared" si="1368"/>
        <v>-1.55972005749103E-07+0.00349860362302911i</v>
      </c>
      <c r="D2634" s="158" t="str">
        <f t="shared" si="1369"/>
        <v>-5.95700715279134+0.0268226277765565i</v>
      </c>
      <c r="E2634" t="str">
        <f t="shared" si="1370"/>
        <v>2870</v>
      </c>
      <c r="F2634" t="str">
        <f t="shared" si="1371"/>
        <v>0.777000777000777</v>
      </c>
      <c r="G2634" t="str">
        <f t="shared" si="1366"/>
        <v>0.777000777000777</v>
      </c>
      <c r="H2634" t="str">
        <f t="shared" si="1372"/>
        <v>9.10037582414992+0.533621889951914i</v>
      </c>
      <c r="I2634" t="str">
        <f t="shared" si="1373"/>
        <v>2748.89357189107i</v>
      </c>
      <c r="J2634" t="str">
        <f t="shared" si="1367"/>
        <v>-6462.4558782074+594.52190526917i</v>
      </c>
      <c r="K2634" t="str">
        <f t="shared" si="1374"/>
        <v>0.0388034642601783-0.421793837166463i</v>
      </c>
      <c r="L2634" t="str">
        <f t="shared" si="1375"/>
        <v>0.00286938186712035-0.0261436920408021i</v>
      </c>
      <c r="M2634" t="str">
        <f t="shared" si="1376"/>
        <v>0.0416728461272987-0.447937529207265i</v>
      </c>
      <c r="N2634" t="str">
        <f t="shared" si="1377"/>
        <v>-3.10443680345328i</v>
      </c>
      <c r="O2634" t="str">
        <f t="shared" si="1378"/>
        <v>-0.999309800810753-0.0371473014305659i</v>
      </c>
      <c r="P2634" t="str">
        <f t="shared" si="1379"/>
        <v>1.99930980081075+0.0371473014305659i</v>
      </c>
      <c r="Q2634" t="str">
        <f t="shared" si="1380"/>
        <v>-1.99930980081075+3.06728950202271i</v>
      </c>
      <c r="R2634" t="str">
        <f t="shared" si="1381"/>
        <v>-0.289679372527227-0.462998680524889i</v>
      </c>
      <c r="S2634" t="str">
        <f t="shared" si="1382"/>
        <v>0.320448564685761i</v>
      </c>
      <c r="T2634" t="str">
        <f t="shared" si="1383"/>
        <v>0.148367262625602-0.0928273391454218i</v>
      </c>
      <c r="U2634" t="str">
        <f t="shared" si="1384"/>
        <v>0.0000499999999999998-0.000344491218813626i</v>
      </c>
      <c r="V2634" t="str">
        <f t="shared" si="1385"/>
        <v>3.33333333333333E-06-0.000378940340694988i</v>
      </c>
      <c r="W2634" t="str">
        <f t="shared" si="1386"/>
        <v>0.0000144133262824207-0.000181279987261187i</v>
      </c>
      <c r="X2634" t="str">
        <f t="shared" si="1387"/>
        <v>0.000015029624177331-0.000181179196811968i</v>
      </c>
      <c r="Y2634" t="str">
        <f t="shared" si="1388"/>
        <v>0.009+0.439822971502571i</v>
      </c>
      <c r="Z2634" t="str">
        <f t="shared" si="1389"/>
        <v>-0.00575725487055005-0.000596659749562999i</v>
      </c>
      <c r="AA2634" t="str">
        <f t="shared" si="1390"/>
        <v>0.652701610761829-31.830722466691i</v>
      </c>
      <c r="AB2634" t="str">
        <f t="shared" si="1391"/>
        <v>1.02490067529974-0.641238511062236i</v>
      </c>
      <c r="AC2634" t="str">
        <f t="shared" si="1392"/>
        <v>0.755475733859767-0.485813709979018i</v>
      </c>
      <c r="AD2634" t="str">
        <f t="shared" si="1393"/>
        <v>1.3458922204579+0.0166972693164726i</v>
      </c>
      <c r="AE2634" t="str">
        <f t="shared" si="1394"/>
        <v>-0.00773868195293792-0.000899170150294346i</v>
      </c>
      <c r="AF2634" t="str">
        <f t="shared" si="1395"/>
        <v>-15.0573829769413-0.506799262175357i</v>
      </c>
      <c r="AG2634" t="str">
        <f t="shared" si="1396"/>
        <v>1.00510402684008-0.155043960725723i</v>
      </c>
      <c r="AH2634" t="str">
        <f t="shared" si="1397"/>
        <v>0.110177686494741+0.0343680769290285i</v>
      </c>
      <c r="AI2634">
        <f t="shared" si="1398"/>
        <v>-18.754864075108721</v>
      </c>
      <c r="AJ2634">
        <f t="shared" si="1399"/>
        <v>17.324433215291513</v>
      </c>
      <c r="AK2634"/>
      <c r="AL2634"/>
      <c r="AM2634"/>
      <c r="AN2634"/>
    </row>
    <row r="2635" spans="1:40" x14ac:dyDescent="0.25">
      <c r="A2635"/>
      <c r="B2635">
        <f t="shared" si="1365"/>
        <v>701000</v>
      </c>
      <c r="C2635" s="186" t="str">
        <f t="shared" si="1368"/>
        <v>-1.55527324562818E-07+0.00349361274769508i</v>
      </c>
      <c r="D2635" s="158" t="str">
        <f t="shared" si="1369"/>
        <v>-5.95700714938212+0.0267843643989956i</v>
      </c>
      <c r="E2635" t="str">
        <f t="shared" si="1370"/>
        <v>2870</v>
      </c>
      <c r="F2635" t="str">
        <f t="shared" si="1371"/>
        <v>0.777000777000777</v>
      </c>
      <c r="G2635" t="str">
        <f t="shared" si="1366"/>
        <v>0.777000777000777</v>
      </c>
      <c r="H2635" t="str">
        <f t="shared" si="1372"/>
        <v>9.10047152322978+0.532866695855068i</v>
      </c>
      <c r="I2635" t="str">
        <f t="shared" si="1373"/>
        <v>2752.82056270806i</v>
      </c>
      <c r="J2635" t="str">
        <f t="shared" si="1367"/>
        <v>-6480.93608572856+595.371222276698i</v>
      </c>
      <c r="K2635" t="str">
        <f t="shared" si="1374"/>
        <v>0.0386937262981645-0.421202029379466i</v>
      </c>
      <c r="L2635" t="str">
        <f t="shared" si="1375"/>
        <v>0.00286129826490906-0.0261072831319118i</v>
      </c>
      <c r="M2635" t="str">
        <f t="shared" si="1376"/>
        <v>0.0415550245630736-0.447309312511378i</v>
      </c>
      <c r="N2635" t="str">
        <f t="shared" si="1377"/>
        <v>-3.1088717131725i</v>
      </c>
      <c r="O2635" t="str">
        <f t="shared" si="1378"/>
        <v>-0.999464717790429-0.0327151018964952i</v>
      </c>
      <c r="P2635" t="str">
        <f t="shared" si="1379"/>
        <v>1.99946471779043+0.0327151018964952i</v>
      </c>
      <c r="Q2635" t="str">
        <f t="shared" si="1380"/>
        <v>-1.99946471779043+3.076156611276i</v>
      </c>
      <c r="R2635" t="str">
        <f t="shared" si="1381"/>
        <v>-0.289528161462244-0.461798131126584i</v>
      </c>
      <c r="S2635" t="str">
        <f t="shared" si="1382"/>
        <v>0.320906348349598i</v>
      </c>
      <c r="T2635" t="str">
        <f t="shared" si="1383"/>
        <v>0.148193951934501-0.0929114250392215i</v>
      </c>
      <c r="U2635" t="str">
        <f t="shared" si="1384"/>
        <v>0.0000499999999999998-0.000343999790541424i</v>
      </c>
      <c r="V2635" t="str">
        <f t="shared" si="1385"/>
        <v>3.33333333333333E-06-0.000378399769595567i</v>
      </c>
      <c r="W2635" t="str">
        <f t="shared" si="1386"/>
        <v>0.0000144131518153636-0.000181023748437063i</v>
      </c>
      <c r="X2635" t="str">
        <f t="shared" si="1387"/>
        <v>0.0000150276977095747-0.000180923107636419i</v>
      </c>
      <c r="Y2635" t="str">
        <f t="shared" si="1388"/>
        <v>0.009+0.440451290033289i</v>
      </c>
      <c r="Z2635" t="str">
        <f t="shared" si="1389"/>
        <v>-0.00574091749145244-0.000595412087259605i</v>
      </c>
      <c r="AA2635" t="str">
        <f t="shared" si="1390"/>
        <v>0.650839856732574-31.7853158239649i</v>
      </c>
      <c r="AB2635" t="str">
        <f t="shared" si="1391"/>
        <v>1.02370346884595-0.641819364869292i</v>
      </c>
      <c r="AC2635" t="str">
        <f t="shared" si="1392"/>
        <v>0.755448243937025-0.484582914337195i</v>
      </c>
      <c r="AD2635" t="str">
        <f t="shared" si="1393"/>
        <v>1.34616908162235+0.0139138213348858i</v>
      </c>
      <c r="AE2635" t="str">
        <f t="shared" si="1394"/>
        <v>-0.00771996116973547-0.000881403442967499i</v>
      </c>
      <c r="AF2635" t="str">
        <f t="shared" si="1395"/>
        <v>-15.0574786726119-0.506082331456072i</v>
      </c>
      <c r="AG2635" t="str">
        <f t="shared" si="1396"/>
        <v>1.00477259242556-0.154861260547267i</v>
      </c>
      <c r="AH2635" t="str">
        <f t="shared" si="1397"/>
        <v>0.10999897051084+0.034050718522883i</v>
      </c>
      <c r="AI2635">
        <f t="shared" si="1398"/>
        <v>-18.774818614355425</v>
      </c>
      <c r="AJ2635">
        <f t="shared" si="1399"/>
        <v>17.200165964581057</v>
      </c>
      <c r="AK2635"/>
      <c r="AL2635"/>
      <c r="AM2635"/>
      <c r="AN2635"/>
    </row>
    <row r="2636" spans="1:40" x14ac:dyDescent="0.25">
      <c r="A2636"/>
      <c r="B2636">
        <f t="shared" si="1365"/>
        <v>702000</v>
      </c>
      <c r="C2636" s="186" t="str">
        <f t="shared" si="1368"/>
        <v>-1.55084542369633E-07+0.00348863609137902i</v>
      </c>
      <c r="D2636" s="158" t="str">
        <f t="shared" si="1369"/>
        <v>-5.95700714598745+0.0267462100339058i</v>
      </c>
      <c r="E2636" t="str">
        <f t="shared" si="1370"/>
        <v>2870</v>
      </c>
      <c r="F2636" t="str">
        <f t="shared" si="1371"/>
        <v>0.777000777000777</v>
      </c>
      <c r="G2636" t="str">
        <f t="shared" si="1366"/>
        <v>0.777000777000777</v>
      </c>
      <c r="H2636" t="str">
        <f t="shared" si="1372"/>
        <v>9.10056681578469+0.53211362770672i</v>
      </c>
      <c r="I2636" t="str">
        <f t="shared" si="1373"/>
        <v>2756.74755352504i</v>
      </c>
      <c r="J2636" t="str">
        <f t="shared" si="1367"/>
        <v>-6499.44267470229+596.220539284225i</v>
      </c>
      <c r="K2636" t="str">
        <f t="shared" si="1374"/>
        <v>0.0385844519405109-0.420611865909919i</v>
      </c>
      <c r="L2636" t="str">
        <f t="shared" si="1375"/>
        <v>0.00285324863823791-0.0260709742337699i</v>
      </c>
      <c r="M2636" t="str">
        <f t="shared" si="1376"/>
        <v>0.0414377005787488-0.446682840143689i</v>
      </c>
      <c r="N2636" t="str">
        <f t="shared" si="1377"/>
        <v>-3.11330662289172i</v>
      </c>
      <c r="O2636" t="str">
        <f t="shared" si="1378"/>
        <v>-0.999599976906265-0.0282822589089763i</v>
      </c>
      <c r="P2636" t="str">
        <f t="shared" si="1379"/>
        <v>1.99959997690627+0.0282822589089763i</v>
      </c>
      <c r="Q2636" t="str">
        <f t="shared" si="1380"/>
        <v>-1.99959997690627+3.08502436398274i</v>
      </c>
      <c r="R2636" t="str">
        <f t="shared" si="1381"/>
        <v>-0.289376561523364-0.460600126130766i</v>
      </c>
      <c r="S2636" t="str">
        <f t="shared" si="1382"/>
        <v>0.321364132013435i</v>
      </c>
      <c r="T2636" t="str">
        <f t="shared" si="1383"/>
        <v>0.148020359739292-0.0929952475189882i</v>
      </c>
      <c r="U2636" t="str">
        <f t="shared" si="1384"/>
        <v>0.0000499999999999998-0.000343509762349769i</v>
      </c>
      <c r="V2636" t="str">
        <f t="shared" si="1385"/>
        <v>3.33333333333333E-06-0.000377860738584747i</v>
      </c>
      <c r="W2636" t="str">
        <f t="shared" si="1386"/>
        <v>0.0000144129771046502-0.000180768242933701i</v>
      </c>
      <c r="X2636" t="str">
        <f t="shared" si="1387"/>
        <v>0.0000150257784801442-0.00018066775132976i</v>
      </c>
      <c r="Y2636" t="str">
        <f t="shared" si="1388"/>
        <v>0.009+0.441079608564007i</v>
      </c>
      <c r="Z2636" t="str">
        <f t="shared" si="1389"/>
        <v>-0.00572464986952429-0.000594169639840108i</v>
      </c>
      <c r="AA2636" t="str">
        <f t="shared" si="1390"/>
        <v>0.648986058181722-31.7400385407169i</v>
      </c>
      <c r="AB2636" t="str">
        <f t="shared" si="1391"/>
        <v>1.02250431780045-0.642398399048382i</v>
      </c>
      <c r="AC2636" t="str">
        <f t="shared" si="1392"/>
        <v>0.755421886370803-0.483354645246325i</v>
      </c>
      <c r="AD2636" t="str">
        <f t="shared" si="1393"/>
        <v>1.34643360801857+0.0111282715722606i</v>
      </c>
      <c r="AE2636" t="str">
        <f t="shared" si="1394"/>
        <v>-0.0077012488973545-0.000863715430349184i</v>
      </c>
      <c r="AF2636" t="str">
        <f t="shared" si="1395"/>
        <v>-15.0575739617721-0.505367417672814i</v>
      </c>
      <c r="AG2636" t="str">
        <f t="shared" si="1396"/>
        <v>1.00444184283865-0.154677649714884i</v>
      </c>
      <c r="AH2636" t="str">
        <f t="shared" si="1397"/>
        <v>0.109819892505351+0.0337342598267585i</v>
      </c>
      <c r="AI2636">
        <f t="shared" si="1398"/>
        <v>-18.794784150955188</v>
      </c>
      <c r="AJ2636">
        <f t="shared" si="1399"/>
        <v>17.075808302948957</v>
      </c>
      <c r="AK2636"/>
      <c r="AL2636"/>
      <c r="AM2636"/>
      <c r="AN2636"/>
    </row>
    <row r="2637" spans="1:40" x14ac:dyDescent="0.25">
      <c r="A2637"/>
      <c r="B2637">
        <f t="shared" si="1365"/>
        <v>703000</v>
      </c>
      <c r="C2637" s="186" t="str">
        <f t="shared" si="1368"/>
        <v>-1.54643648372154E-07+0.00348367359340232i</v>
      </c>
      <c r="D2637" s="158" t="str">
        <f t="shared" si="1369"/>
        <v>-5.95700714260726+0.0267081642160845i</v>
      </c>
      <c r="E2637" t="str">
        <f t="shared" si="1370"/>
        <v>2870</v>
      </c>
      <c r="F2637" t="str">
        <f t="shared" si="1371"/>
        <v>0.777000777000777</v>
      </c>
      <c r="G2637" t="str">
        <f t="shared" si="1366"/>
        <v>0.777000777000777</v>
      </c>
      <c r="H2637" t="str">
        <f t="shared" si="1372"/>
        <v>9.10066170411092+0.531362676578946i</v>
      </c>
      <c r="I2637" t="str">
        <f t="shared" si="1373"/>
        <v>2760.67454434203i</v>
      </c>
      <c r="J2637" t="str">
        <f t="shared" si="1367"/>
        <v>-6517.97564512858+597.069856291752i</v>
      </c>
      <c r="K2637" t="str">
        <f t="shared" si="1374"/>
        <v>0.0384756385865427-0.420023339974665i</v>
      </c>
      <c r="L2637" t="str">
        <f t="shared" si="1375"/>
        <v>0.00284523279773858-0.0260347649402831i</v>
      </c>
      <c r="M2637" t="str">
        <f t="shared" si="1376"/>
        <v>0.0413208713842813-0.446058104914948i</v>
      </c>
      <c r="N2637" t="str">
        <f t="shared" si="1377"/>
        <v>-3.11774153261093i</v>
      </c>
      <c r="O2637" t="str">
        <f t="shared" si="1378"/>
        <v>-0.999715575497931-0.0238488596549132i</v>
      </c>
      <c r="P2637" t="str">
        <f t="shared" si="1379"/>
        <v>1.99971557549793+0.0238488596549132i</v>
      </c>
      <c r="Q2637" t="str">
        <f t="shared" si="1380"/>
        <v>-1.99971557549793+3.09389267295602i</v>
      </c>
      <c r="R2637" t="str">
        <f t="shared" si="1381"/>
        <v>-0.289224571767369-0.459404654512464i</v>
      </c>
      <c r="S2637" t="str">
        <f t="shared" si="1382"/>
        <v>0.321821915677272i</v>
      </c>
      <c r="T2637" t="str">
        <f t="shared" si="1383"/>
        <v>0.147846485986256-0.0930788057471133i</v>
      </c>
      <c r="U2637" t="str">
        <f t="shared" si="1384"/>
        <v>0.00005-0.000343021128263924i</v>
      </c>
      <c r="V2637" t="str">
        <f t="shared" si="1385"/>
        <v>3.33333333333333E-06-0.000377323241090316i</v>
      </c>
      <c r="W2637" t="str">
        <f t="shared" si="1386"/>
        <v>0.0000144128021503032-0.000180513467621399i</v>
      </c>
      <c r="X2637" t="str">
        <f t="shared" si="1387"/>
        <v>0.0000150238664465221-0.000180413124764363i</v>
      </c>
      <c r="Y2637" t="str">
        <f t="shared" si="1388"/>
        <v>0.009+0.441707927094725i</v>
      </c>
      <c r="Z2637" t="str">
        <f t="shared" si="1389"/>
        <v>-0.00570845160819483-0.000592932375574339i</v>
      </c>
      <c r="AA2637" t="str">
        <f t="shared" si="1390"/>
        <v>0.647140169840622-31.6948900649395i</v>
      </c>
      <c r="AB2637" t="str">
        <f t="shared" si="1391"/>
        <v>1.02130322179214-0.64297560781342i</v>
      </c>
      <c r="AC2637" t="str">
        <f t="shared" si="1392"/>
        <v>0.755396657944234-0.482128892049821i</v>
      </c>
      <c r="AD2637" t="str">
        <f t="shared" si="1393"/>
        <v>1.34668578532258+0.00834067471326475i</v>
      </c>
      <c r="AE2637" t="str">
        <f t="shared" si="1394"/>
        <v>-0.00768254518088618-0.000846105939823877i</v>
      </c>
      <c r="AF2637" t="str">
        <f t="shared" si="1395"/>
        <v>-15.0576688467182-0.504654512362862i</v>
      </c>
      <c r="AG2637" t="str">
        <f t="shared" si="1396"/>
        <v>1.0041117814741-0.154493130402439i</v>
      </c>
      <c r="AH2637" t="str">
        <f t="shared" si="1397"/>
        <v>0.109640452812774+0.0334187005231617i</v>
      </c>
      <c r="AI2637">
        <f t="shared" si="1398"/>
        <v>-18.814760831647035</v>
      </c>
      <c r="AJ2637">
        <f t="shared" si="1399"/>
        <v>16.951360316849538</v>
      </c>
      <c r="AK2637"/>
      <c r="AL2637"/>
      <c r="AM2637"/>
      <c r="AN2637"/>
    </row>
    <row r="2638" spans="1:40" x14ac:dyDescent="0.25">
      <c r="A2638"/>
      <c r="B2638">
        <f t="shared" si="1365"/>
        <v>704000</v>
      </c>
      <c r="C2638" s="186" t="str">
        <f t="shared" si="1368"/>
        <v>-1.5420463184962E-07+0.00347872519343115i</v>
      </c>
      <c r="D2638" s="158" t="str">
        <f t="shared" si="1369"/>
        <v>-5.95700713924147+0.0266702264829722i</v>
      </c>
      <c r="E2638" t="str">
        <f t="shared" si="1370"/>
        <v>2870</v>
      </c>
      <c r="F2638" t="str">
        <f t="shared" si="1371"/>
        <v>0.777000777000777</v>
      </c>
      <c r="G2638" t="str">
        <f t="shared" si="1366"/>
        <v>0.777000777000777</v>
      </c>
      <c r="H2638" t="str">
        <f t="shared" si="1372"/>
        <v>9.10075619048851+0.530613833593541i</v>
      </c>
      <c r="I2638" t="str">
        <f t="shared" si="1373"/>
        <v>2764.60153515902i</v>
      </c>
      <c r="J2638" t="str">
        <f t="shared" si="1367"/>
        <v>-6536.53499700743+597.91917329928i</v>
      </c>
      <c r="K2638" t="str">
        <f t="shared" si="1374"/>
        <v>0.0383672836537458-0.419436444827455i</v>
      </c>
      <c r="L2638" t="str">
        <f t="shared" si="1375"/>
        <v>0.00283725055535485-0.0259986548475226i</v>
      </c>
      <c r="M2638" t="str">
        <f t="shared" si="1376"/>
        <v>0.0412045342091007-0.445435099674978i</v>
      </c>
      <c r="N2638" t="str">
        <f t="shared" si="1377"/>
        <v>-3.12217644233015i</v>
      </c>
      <c r="O2638" t="str">
        <f t="shared" si="1378"/>
        <v>-0.99981151129179-0.0194149913321204i</v>
      </c>
      <c r="P2638" t="str">
        <f t="shared" si="1379"/>
        <v>1.99981151129179+0.0194149913321204i</v>
      </c>
      <c r="Q2638" t="str">
        <f t="shared" si="1380"/>
        <v>-1.99981151129179+3.10276145099803i</v>
      </c>
      <c r="R2638" t="str">
        <f t="shared" si="1381"/>
        <v>-0.289072191248145-0.458211705312408i</v>
      </c>
      <c r="S2638" t="str">
        <f t="shared" si="1382"/>
        <v>0.322279699341109i</v>
      </c>
      <c r="T2638" t="str">
        <f t="shared" si="1383"/>
        <v>0.14767233062266-0.0931620988833277i</v>
      </c>
      <c r="U2638" t="str">
        <f t="shared" si="1384"/>
        <v>0.00005-0.000342533882343095i</v>
      </c>
      <c r="V2638" t="str">
        <f t="shared" si="1385"/>
        <v>3.33333333333333E-06-0.000376787270577403i</v>
      </c>
      <c r="W2638" t="str">
        <f t="shared" si="1386"/>
        <v>0.0000144126269523458-0.000180259419388239i</v>
      </c>
      <c r="X2638" t="str">
        <f t="shared" si="1387"/>
        <v>0.0000150219615664931-0.00018015922483037i</v>
      </c>
      <c r="Y2638" t="str">
        <f t="shared" si="1388"/>
        <v>0.009+0.442336245625443i</v>
      </c>
      <c r="Z2638" t="str">
        <f t="shared" si="1389"/>
        <v>-0.00569232231370741-0.000591700262979638i</v>
      </c>
      <c r="AA2638" t="str">
        <f t="shared" si="1390"/>
        <v>0.645302146762211-31.6498698477617i</v>
      </c>
      <c r="AB2638" t="str">
        <f t="shared" si="1391"/>
        <v>1.02010018045675-0.643550985359944i</v>
      </c>
      <c r="AC2638" t="str">
        <f t="shared" si="1392"/>
        <v>0.755372555472603-0.48090564415178i</v>
      </c>
      <c r="AD2638" t="str">
        <f t="shared" si="1393"/>
        <v>1.34692559945245+0.00555108553902292i</v>
      </c>
      <c r="AE2638" t="str">
        <f t="shared" si="1394"/>
        <v>-0.00766385006589365-0.000828574799489101i</v>
      </c>
      <c r="AF2638" t="str">
        <f t="shared" si="1395"/>
        <v>-15.05776332973-0.503943607110569i</v>
      </c>
      <c r="AG2638" t="str">
        <f t="shared" si="1396"/>
        <v>1.00378241171876-0.154307704799341i</v>
      </c>
      <c r="AH2638" t="str">
        <f t="shared" si="1397"/>
        <v>0.109460651781607+0.0331040403104974i</v>
      </c>
      <c r="AI2638">
        <f t="shared" si="1398"/>
        <v>-18.834748803166711</v>
      </c>
      <c r="AJ2638">
        <f t="shared" si="1399"/>
        <v>16.826822094024802</v>
      </c>
      <c r="AK2638"/>
      <c r="AL2638"/>
      <c r="AM2638"/>
      <c r="AN2638"/>
    </row>
    <row r="2639" spans="1:40" x14ac:dyDescent="0.25">
      <c r="A2639"/>
      <c r="B2639">
        <f t="shared" si="1365"/>
        <v>705000</v>
      </c>
      <c r="C2639" s="186" t="str">
        <f t="shared" si="1368"/>
        <v>-1.5376748215725E-07+0.003473790831474i</v>
      </c>
      <c r="D2639" s="158" t="str">
        <f t="shared" si="1369"/>
        <v>-5.95700713588999+0.026632396374634i</v>
      </c>
      <c r="E2639" t="str">
        <f t="shared" si="1370"/>
        <v>2870</v>
      </c>
      <c r="F2639" t="str">
        <f t="shared" si="1371"/>
        <v>0.777000777000777</v>
      </c>
      <c r="G2639" t="str">
        <f t="shared" si="1366"/>
        <v>0.777000777000777</v>
      </c>
      <c r="H2639" t="str">
        <f t="shared" si="1372"/>
        <v>9.10085027718151+0.529867089921654i</v>
      </c>
      <c r="I2639" t="str">
        <f t="shared" si="1373"/>
        <v>2768.52852597601i</v>
      </c>
      <c r="J2639" t="str">
        <f t="shared" si="1367"/>
        <v>-6555.12073033885+598.768490306807i</v>
      </c>
      <c r="K2639" t="str">
        <f t="shared" si="1374"/>
        <v>0.0382593845776149-0.418851173758698i</v>
      </c>
      <c r="L2639" t="str">
        <f t="shared" si="1375"/>
        <v>0.00282930172433182-0.0259626435537095i</v>
      </c>
      <c r="M2639" t="str">
        <f t="shared" si="1376"/>
        <v>0.0410886863019467-0.444813817312407i</v>
      </c>
      <c r="N2639" t="str">
        <f t="shared" si="1377"/>
        <v>-3.12661135204937i</v>
      </c>
      <c r="O2639" t="str">
        <f t="shared" si="1378"/>
        <v>-0.999887782400939-0.0149807411476674i</v>
      </c>
      <c r="P2639" t="str">
        <f t="shared" si="1379"/>
        <v>1.99988778240094+0.0149807411476674i</v>
      </c>
      <c r="Q2639" t="str">
        <f t="shared" si="1380"/>
        <v>-1.99988778240094+3.1116306109017i</v>
      </c>
      <c r="R2639" t="str">
        <f t="shared" si="1381"/>
        <v>-0.288919419016657-0.457021267636602i</v>
      </c>
      <c r="S2639" t="str">
        <f t="shared" si="1382"/>
        <v>0.322737483004944i</v>
      </c>
      <c r="T2639" t="str">
        <f t="shared" si="1383"/>
        <v>0.147497893596766-0.0932451260846866i</v>
      </c>
      <c r="U2639" t="str">
        <f t="shared" si="1384"/>
        <v>0.00005-0.000342048018680197i</v>
      </c>
      <c r="V2639" t="str">
        <f t="shared" si="1385"/>
        <v>3.33333333333333E-06-0.000376252820548217i</v>
      </c>
      <c r="W2639" t="str">
        <f t="shared" si="1386"/>
        <v>0.0000144124515108008-0.00018000609513996i</v>
      </c>
      <c r="X2639" t="str">
        <f t="shared" si="1387"/>
        <v>0.0000150200637981408-0.000179906048435566i</v>
      </c>
      <c r="Y2639" t="str">
        <f t="shared" si="1388"/>
        <v>0.009+0.442964564156161i</v>
      </c>
      <c r="Z2639" t="str">
        <f t="shared" si="1389"/>
        <v>-0.00567626159509548-0.000590473270818509i</v>
      </c>
      <c r="AA2639" t="str">
        <f t="shared" si="1390"/>
        <v>0.643471944318263-31.6049773434265i</v>
      </c>
      <c r="AB2639" t="str">
        <f t="shared" si="1391"/>
        <v>1.01889519343689-0.644124525865006i</v>
      </c>
      <c r="AC2639" t="str">
        <f t="shared" si="1392"/>
        <v>0.755349575803132-0.479684891016584i</v>
      </c>
      <c r="AD2639" t="str">
        <f t="shared" si="1393"/>
        <v>1.34715303656887+0.00275955892604524i</v>
      </c>
      <c r="AE2639" t="str">
        <f t="shared" si="1394"/>
        <v>-0.00764516359840705-0.000811121838147222i</v>
      </c>
      <c r="AF2639" t="str">
        <f t="shared" si="1395"/>
        <v>-15.0578574130715-0.50323469354702i</v>
      </c>
      <c r="AG2639" t="str">
        <f t="shared" si="1396"/>
        <v>1.00345373695148-0.154121375110506i</v>
      </c>
      <c r="AH2639" t="str">
        <f t="shared" si="1397"/>
        <v>0.109280489774389+0.0327902789028926i</v>
      </c>
      <c r="AI2639">
        <f t="shared" si="1398"/>
        <v>-18.854748212247486</v>
      </c>
      <c r="AJ2639">
        <f t="shared" si="1399"/>
        <v>16.702193723507431</v>
      </c>
      <c r="AK2639"/>
      <c r="AL2639"/>
      <c r="AM2639"/>
      <c r="AN2639"/>
    </row>
    <row r="2640" spans="1:40" x14ac:dyDescent="0.25">
      <c r="A2640"/>
      <c r="B2640">
        <f t="shared" si="1365"/>
        <v>706000</v>
      </c>
      <c r="C2640" s="186" t="str">
        <f t="shared" si="1368"/>
        <v>-1.53332188725596E-07+0.00346887044787926i</v>
      </c>
      <c r="D2640" s="158" t="str">
        <f t="shared" si="1369"/>
        <v>-5.95700713255274+0.026594673433741i</v>
      </c>
      <c r="E2640" t="str">
        <f t="shared" si="1370"/>
        <v>2870</v>
      </c>
      <c r="F2640" t="str">
        <f t="shared" si="1371"/>
        <v>0.777000777000777</v>
      </c>
      <c r="G2640" t="str">
        <f t="shared" si="1366"/>
        <v>0.777000777000777</v>
      </c>
      <c r="H2640" t="str">
        <f t="shared" si="1372"/>
        <v>9.10094396643805+0.529122436783475i</v>
      </c>
      <c r="I2640" t="str">
        <f t="shared" si="1373"/>
        <v>2772.45551679299i</v>
      </c>
      <c r="J2640" t="str">
        <f t="shared" si="1367"/>
        <v>-6573.73284512283+599.617807314335i</v>
      </c>
      <c r="K2640" t="str">
        <f t="shared" si="1374"/>
        <v>0.0381519388115043-0.418267520095224i</v>
      </c>
      <c r="L2640" t="str">
        <f t="shared" si="1375"/>
        <v>0.00282138611920509-0.0259267306592005i</v>
      </c>
      <c r="M2640" t="str">
        <f t="shared" si="1376"/>
        <v>0.0409733249307094-0.444194250754424i</v>
      </c>
      <c r="N2640" t="str">
        <f t="shared" si="1377"/>
        <v>-3.13104626176859i</v>
      </c>
      <c r="O2640" t="str">
        <f t="shared" si="1378"/>
        <v>-0.999944387325246-0.0105461963161258i</v>
      </c>
      <c r="P2640" t="str">
        <f t="shared" si="1379"/>
        <v>1.99994438732525+0.0105461963161258i</v>
      </c>
      <c r="Q2640" t="str">
        <f t="shared" si="1380"/>
        <v>-1.99994438732525+3.12050006545246i</v>
      </c>
      <c r="R2640" t="str">
        <f t="shared" si="1381"/>
        <v>-0.288766254120952-0.455833330655889i</v>
      </c>
      <c r="S2640" t="str">
        <f t="shared" si="1382"/>
        <v>0.323195266668781i</v>
      </c>
      <c r="T2640" t="str">
        <f t="shared" si="1383"/>
        <v>0.147323174857849-0.0933278865055661i</v>
      </c>
      <c r="U2640" t="str">
        <f t="shared" si="1384"/>
        <v>0.00005-0.000341563531401612i</v>
      </c>
      <c r="V2640" t="str">
        <f t="shared" si="1385"/>
        <v>3.33333333333333E-06-0.000375719884541774i</v>
      </c>
      <c r="W2640" t="str">
        <f t="shared" si="1386"/>
        <v>0.000014412275825691-0.000179753491799827i</v>
      </c>
      <c r="X2640" t="str">
        <f t="shared" si="1387"/>
        <v>0.000015018173099846-0.000179653592505251i</v>
      </c>
      <c r="Y2640" t="str">
        <f t="shared" si="1388"/>
        <v>0.009+0.443592882686879i</v>
      </c>
      <c r="Z2640" t="str">
        <f t="shared" si="1389"/>
        <v>-0.0056602690641587-0.000589251368096327i</v>
      </c>
      <c r="AA2640" t="str">
        <f t="shared" si="1390"/>
        <v>0.641649518196676-31.5602120092683i</v>
      </c>
      <c r="AB2640" t="str">
        <f t="shared" si="1391"/>
        <v>1.01768826038215-0.644696223487153i</v>
      </c>
      <c r="AC2640" t="str">
        <f t="shared" si="1392"/>
        <v>0.755327715814724-0.478466622168563i</v>
      </c>
      <c r="AD2640" t="str">
        <f t="shared" si="1393"/>
        <v>1.34736808307589-0.0000338501547942765i</v>
      </c>
      <c r="AE2640" t="str">
        <f t="shared" si="1394"/>
        <v>-0.0076264858249193-0.000793746885297794i</v>
      </c>
      <c r="AF2640" t="str">
        <f t="shared" si="1395"/>
        <v>-15.0579510989908-0.502527763349734i</v>
      </c>
      <c r="AG2640" t="str">
        <f t="shared" si="1396"/>
        <v>1.00312576054306-0.153934143556322i</v>
      </c>
      <c r="AH2640" t="str">
        <f t="shared" si="1397"/>
        <v>0.109099967167721+0.0324774160300244i</v>
      </c>
      <c r="AI2640">
        <f t="shared" si="1398"/>
        <v>-18.87475920562245</v>
      </c>
      <c r="AJ2640">
        <f t="shared" si="1399"/>
        <v>16.577475295628602</v>
      </c>
      <c r="AK2640"/>
      <c r="AL2640"/>
      <c r="AM2640"/>
      <c r="AN2640"/>
    </row>
    <row r="2641" spans="1:40" x14ac:dyDescent="0.25">
      <c r="A2641"/>
      <c r="B2641">
        <f t="shared" si="1365"/>
        <v>707000</v>
      </c>
      <c r="C2641" s="186" t="str">
        <f t="shared" si="1368"/>
        <v>-1.52898741059906E-07+0.00346396398333279i</v>
      </c>
      <c r="D2641" s="158" t="str">
        <f t="shared" si="1369"/>
        <v>-5.95700712922964+0.0265570572055514i</v>
      </c>
      <c r="E2641" t="str">
        <f t="shared" si="1370"/>
        <v>2870</v>
      </c>
      <c r="F2641" t="str">
        <f t="shared" si="1371"/>
        <v>0.777000777000777</v>
      </c>
      <c r="G2641" t="str">
        <f t="shared" si="1366"/>
        <v>0.777000777000777</v>
      </c>
      <c r="H2641" t="str">
        <f t="shared" si="1372"/>
        <v>9.10103726049052+0.528379865447868i</v>
      </c>
      <c r="I2641" t="str">
        <f t="shared" si="1373"/>
        <v>2776.38250760998i</v>
      </c>
      <c r="J2641" t="str">
        <f t="shared" si="1367"/>
        <v>-6592.37134135937+600.467124321862i</v>
      </c>
      <c r="K2641" t="str">
        <f t="shared" si="1374"/>
        <v>0.0380449438264792-0.417685477200033i</v>
      </c>
      <c r="L2641" t="str">
        <f t="shared" si="1375"/>
        <v>0.00281350355579019-0.0258909157664748i</v>
      </c>
      <c r="M2641" t="str">
        <f t="shared" si="1376"/>
        <v>0.0408584473822694-0.443576392966508i</v>
      </c>
      <c r="N2641" t="str">
        <f t="shared" si="1377"/>
        <v>-3.13548117148781i</v>
      </c>
      <c r="O2641" t="str">
        <f t="shared" si="1378"/>
        <v>-0.999981324951385-0.00611144405786062i</v>
      </c>
      <c r="P2641" t="str">
        <f t="shared" si="1379"/>
        <v>1.99998132495138+0.00611144405786062i</v>
      </c>
      <c r="Q2641" t="str">
        <f t="shared" si="1380"/>
        <v>-1.99998132495138+3.12936972742995i</v>
      </c>
      <c r="R2641" t="str">
        <f t="shared" si="1381"/>
        <v>-0.288612695606151-0.454647883605517i</v>
      </c>
      <c r="S2641" t="str">
        <f t="shared" si="1382"/>
        <v>0.323653050332618i</v>
      </c>
      <c r="T2641" t="str">
        <f t="shared" si="1383"/>
        <v>0.147148174356195-0.0934103792976501i</v>
      </c>
      <c r="U2641" t="str">
        <f t="shared" si="1384"/>
        <v>0.00005-0.000341080414666957i</v>
      </c>
      <c r="V2641" t="str">
        <f t="shared" si="1385"/>
        <v>3.33333333333333E-06-0.000375188456133652i</v>
      </c>
      <c r="W2641" t="str">
        <f t="shared" si="1386"/>
        <v>0.0000144120998970397-0.000179501606308517i</v>
      </c>
      <c r="X2641" t="str">
        <f t="shared" si="1387"/>
        <v>0.000015016289430284-0.000179401853982126i</v>
      </c>
      <c r="Y2641" t="str">
        <f t="shared" si="1388"/>
        <v>0.009+0.444221201217597i</v>
      </c>
      <c r="Z2641" t="str">
        <f t="shared" si="1389"/>
        <v>-0.00564434433544005-0.000588034524059081i</v>
      </c>
      <c r="AA2641" t="str">
        <f t="shared" si="1390"/>
        <v>0.639834824398809-31.5155733056923i</v>
      </c>
      <c r="AB2641" t="str">
        <f t="shared" si="1391"/>
        <v>1.01647938094913-0.645266072366333i</v>
      </c>
      <c r="AC2641" t="str">
        <f t="shared" si="1392"/>
        <v>0.755306972417748-0.477250827191588i</v>
      </c>
      <c r="AD2641" t="str">
        <f t="shared" si="1393"/>
        <v>1.34757072562151-0.00282908663938107i</v>
      </c>
      <c r="AE2641" t="str">
        <f t="shared" si="1394"/>
        <v>-0.00760781679238212-0.000776449771129337i</v>
      </c>
      <c r="AF2641" t="str">
        <f t="shared" si="1395"/>
        <v>-15.0580443897202-0.501822808242317i</v>
      </c>
      <c r="AG2641" t="str">
        <f t="shared" si="1396"/>
        <v>1.00279848585622-0.15374601237262i</v>
      </c>
      <c r="AH2641" t="str">
        <f t="shared" si="1397"/>
        <v>0.108919084352314+0.03216545143694i</v>
      </c>
      <c r="AI2641">
        <f t="shared" si="1398"/>
        <v>-18.894781930024994</v>
      </c>
      <c r="AJ2641">
        <f t="shared" si="1399"/>
        <v>16.452666902017867</v>
      </c>
      <c r="AK2641"/>
      <c r="AL2641"/>
      <c r="AM2641"/>
      <c r="AN2641"/>
    </row>
    <row r="2642" spans="1:40" x14ac:dyDescent="0.25">
      <c r="A2642"/>
      <c r="B2642">
        <f t="shared" si="1365"/>
        <v>708000</v>
      </c>
      <c r="C2642" s="186" t="str">
        <f t="shared" si="1368"/>
        <v>-1.52467128739494E-07+0.00345907137885558i</v>
      </c>
      <c r="D2642" s="158" t="str">
        <f t="shared" si="1369"/>
        <v>-5.95700712592062+0.0265195472378928i</v>
      </c>
      <c r="E2642" t="str">
        <f t="shared" si="1370"/>
        <v>2870</v>
      </c>
      <c r="F2642" t="str">
        <f t="shared" si="1371"/>
        <v>0.777000777000777</v>
      </c>
      <c r="G2642" t="str">
        <f t="shared" si="1366"/>
        <v>0.777000777000777</v>
      </c>
      <c r="H2642" t="str">
        <f t="shared" si="1372"/>
        <v>9.10113016155564+0.527639367232062i</v>
      </c>
      <c r="I2642" t="str">
        <f t="shared" si="1373"/>
        <v>2780.30949842697i</v>
      </c>
      <c r="J2642" t="str">
        <f t="shared" si="1367"/>
        <v>-6611.03621904848+601.31644132939i</v>
      </c>
      <c r="K2642" t="str">
        <f t="shared" si="1374"/>
        <v>0.0379383971111675-0.417105038472051i</v>
      </c>
      <c r="L2642" t="str">
        <f t="shared" si="1375"/>
        <v>0.00280565385117198-0.0258551984801193i</v>
      </c>
      <c r="M2642" t="str">
        <f t="shared" si="1376"/>
        <v>0.0407440509623395-0.44296023695217i</v>
      </c>
      <c r="N2642" t="str">
        <f t="shared" si="1377"/>
        <v>-3.13991608120703i</v>
      </c>
      <c r="O2642" t="str">
        <f t="shared" si="1378"/>
        <v>-0.999998594552852-0.00167657159731862i</v>
      </c>
      <c r="P2642" t="str">
        <f t="shared" si="1379"/>
        <v>1.99999859455285+0.00167657159731862i</v>
      </c>
      <c r="Q2642" t="str">
        <f t="shared" si="1380"/>
        <v>-1.99999859455285+3.13823950960971i</v>
      </c>
      <c r="R2642" t="str">
        <f t="shared" si="1381"/>
        <v>-0.288458742514445-0.453464915784729i</v>
      </c>
      <c r="S2642" t="str">
        <f t="shared" si="1382"/>
        <v>0.324110833996455i</v>
      </c>
      <c r="T2642" t="str">
        <f t="shared" si="1383"/>
        <v>0.146972892043121-0.0934926036099254i</v>
      </c>
      <c r="U2642" t="str">
        <f t="shared" si="1384"/>
        <v>0.00005-0.000340598662668839i</v>
      </c>
      <c r="V2642" t="str">
        <f t="shared" si="1385"/>
        <v>3.33333333333333E-06-0.000374658528935723i</v>
      </c>
      <c r="W2642" t="str">
        <f t="shared" si="1386"/>
        <v>0.0000144119237248698-0.000179250435623988i</v>
      </c>
      <c r="X2642" t="str">
        <f t="shared" si="1387"/>
        <v>0.0000150144127484213-0.000179150829826156i</v>
      </c>
      <c r="Y2642" t="str">
        <f t="shared" si="1388"/>
        <v>0.009+0.444849519748315i</v>
      </c>
      <c r="Z2642" t="str">
        <f t="shared" si="1389"/>
        <v>-0.00562848702620187-0.000586822708191083i</v>
      </c>
      <c r="AA2642" t="str">
        <f t="shared" si="1390"/>
        <v>0.638027819236798-31.4710606961515i</v>
      </c>
      <c r="AB2642" t="str">
        <f t="shared" si="1391"/>
        <v>1.01526855480151-0.645834066623865i</v>
      </c>
      <c r="AC2642" t="str">
        <f t="shared" si="1392"/>
        <v>0.755287342553803-0.476037495728702i</v>
      </c>
      <c r="AD2642" t="str">
        <f t="shared" si="1393"/>
        <v>1.34776095109837-0.00562609537146112i</v>
      </c>
      <c r="AE2642" t="str">
        <f t="shared" si="1394"/>
        <v>-0.00758915654820109-0.000759230326511291i</v>
      </c>
      <c r="AF2642" t="str">
        <f t="shared" si="1395"/>
        <v>-15.0581372874763-0.501119819994169i</v>
      </c>
      <c r="AG2642" t="str">
        <f t="shared" si="1396"/>
        <v>1.00247191624546-0.153556983810635i</v>
      </c>
      <c r="AH2642" t="str">
        <f t="shared" si="1397"/>
        <v>0.108737841733018+0.0318543848838814i</v>
      </c>
      <c r="AI2642">
        <f t="shared" si="1398"/>
        <v>-18.914816532190546</v>
      </c>
      <c r="AJ2642">
        <f t="shared" si="1399"/>
        <v>16.32776863560791</v>
      </c>
      <c r="AK2642"/>
      <c r="AL2642"/>
      <c r="AM2642"/>
      <c r="AN2642"/>
    </row>
    <row r="2643" spans="1:40" x14ac:dyDescent="0.25">
      <c r="A2643"/>
      <c r="B2643">
        <f t="shared" si="1365"/>
        <v>709000</v>
      </c>
      <c r="C2643" s="186" t="str">
        <f t="shared" si="1368"/>
        <v>-1.52037341417106E-07+0.00345419257580136i</v>
      </c>
      <c r="D2643" s="158" t="str">
        <f t="shared" si="1369"/>
        <v>-5.95700712262557+0.0264821430811438i</v>
      </c>
      <c r="E2643" t="str">
        <f t="shared" si="1370"/>
        <v>2870</v>
      </c>
      <c r="F2643" t="str">
        <f t="shared" si="1371"/>
        <v>0.777000777000777</v>
      </c>
      <c r="G2643" t="str">
        <f t="shared" si="1366"/>
        <v>0.777000777000777</v>
      </c>
      <c r="H2643" t="str">
        <f t="shared" si="1372"/>
        <v>9.10122267183463+0.526900933501292i</v>
      </c>
      <c r="I2643" t="str">
        <f t="shared" si="1373"/>
        <v>2784.23648924395i</v>
      </c>
      <c r="J2643" t="str">
        <f t="shared" si="1367"/>
        <v>-6629.72747819016+602.165758336917i</v>
      </c>
      <c r="K2643" t="str">
        <f t="shared" si="1374"/>
        <v>0.0378322961716149-0.416526197345896i</v>
      </c>
      <c r="L2643" t="str">
        <f t="shared" si="1375"/>
        <v>0.00279783682369424-0.0258195784068156i</v>
      </c>
      <c r="M2643" t="str">
        <f t="shared" si="1376"/>
        <v>0.0406301329953091-0.442345775752712i</v>
      </c>
      <c r="N2643" t="str">
        <f t="shared" si="1377"/>
        <v>-3.14435099092625i</v>
      </c>
      <c r="O2643" t="str">
        <f t="shared" si="1378"/>
        <v>-0.999996195789981+0.00275833383869118i</v>
      </c>
      <c r="P2643" t="str">
        <f t="shared" si="1379"/>
        <v>1.99999619578998-0.00275833383869118i</v>
      </c>
      <c r="Q2643" t="str">
        <f t="shared" si="1380"/>
        <v>-1.99999619578998+3.14710932476494i</v>
      </c>
      <c r="R2643" t="str">
        <f t="shared" si="1381"/>
        <v>-0.288304393885079-0.452284416556327i</v>
      </c>
      <c r="S2643" t="str">
        <f t="shared" si="1382"/>
        <v>0.324568617660292i</v>
      </c>
      <c r="T2643" t="str">
        <f t="shared" si="1383"/>
        <v>0.146797327870979-0.0935745585886684i</v>
      </c>
      <c r="U2643" t="str">
        <f t="shared" si="1384"/>
        <v>0.00005-0.000340118269632635i</v>
      </c>
      <c r="V2643" t="str">
        <f t="shared" si="1385"/>
        <v>3.33333333333333E-06-0.000374130096595898i</v>
      </c>
      <c r="W2643" t="str">
        <f t="shared" si="1386"/>
        <v>0.0000144117473092044-0.000178999976721362i</v>
      </c>
      <c r="X2643" t="str">
        <f t="shared" si="1387"/>
        <v>0.0000150125430135144-0.000178900517014463i</v>
      </c>
      <c r="Y2643" t="str">
        <f t="shared" si="1388"/>
        <v>0.009+0.445477838279033i</v>
      </c>
      <c r="Z2643" t="str">
        <f t="shared" si="1389"/>
        <v>-0.00561269675640353-0.000585615890212781i</v>
      </c>
      <c r="AA2643" t="str">
        <f t="shared" si="1390"/>
        <v>0.636228459330942-31.4266736471261i</v>
      </c>
      <c r="AB2643" t="str">
        <f t="shared" si="1391"/>
        <v>1.01405578161015-0.646400200362342i</v>
      </c>
      <c r="AC2643" t="str">
        <f t="shared" si="1392"/>
        <v>0.755268823195494-0.474826617481781i</v>
      </c>
      <c r="AD2643" t="str">
        <f t="shared" si="1393"/>
        <v>1.34793874664434-0.0084248211036395i</v>
      </c>
      <c r="AE2643" t="str">
        <f t="shared" si="1394"/>
        <v>-0.00757050514023182-0.000742088382986748i</v>
      </c>
      <c r="AF2643" t="str">
        <f t="shared" si="1395"/>
        <v>-15.0582297944602-0.500418790420148i</v>
      </c>
      <c r="AG2643" t="str">
        <f t="shared" si="1396"/>
        <v>1.00214605505706-0.153367060136973i</v>
      </c>
      <c r="AH2643" t="str">
        <f t="shared" si="1397"/>
        <v>0.108556239728853+0.0315442161461156i</v>
      </c>
      <c r="AI2643">
        <f t="shared" si="1398"/>
        <v>-18.934863158858004</v>
      </c>
      <c r="AJ2643">
        <f t="shared" si="1399"/>
        <v>16.202780590641417</v>
      </c>
      <c r="AK2643"/>
      <c r="AL2643"/>
      <c r="AM2643"/>
      <c r="AN2643"/>
    </row>
    <row r="2644" spans="1:40" x14ac:dyDescent="0.25">
      <c r="A2644"/>
      <c r="B2644">
        <f t="shared" si="1365"/>
        <v>710000</v>
      </c>
      <c r="C2644" s="186" t="str">
        <f t="shared" si="1368"/>
        <v>-1.51609368818308E-07+0.00344932751585425i</v>
      </c>
      <c r="D2644" s="158" t="str">
        <f t="shared" si="1369"/>
        <v>-5.95700711934446+0.0264448442882159i</v>
      </c>
      <c r="E2644" t="str">
        <f t="shared" si="1370"/>
        <v>2870</v>
      </c>
      <c r="F2644" t="str">
        <f t="shared" si="1371"/>
        <v>0.777000777000777</v>
      </c>
      <c r="G2644" t="str">
        <f t="shared" si="1366"/>
        <v>0.777000777000777</v>
      </c>
      <c r="H2644" t="str">
        <f t="shared" si="1372"/>
        <v>9.10131479351345+0.5261645556685i</v>
      </c>
      <c r="I2644" t="str">
        <f t="shared" si="1373"/>
        <v>2788.16348006094i</v>
      </c>
      <c r="J2644" t="str">
        <f t="shared" si="1367"/>
        <v>-6648.44511878439+603.015075344444i</v>
      </c>
      <c r="K2644" t="str">
        <f t="shared" si="1374"/>
        <v>0.0377266385311412-0.415948947291637i</v>
      </c>
      <c r="L2644" t="str">
        <f t="shared" si="1375"/>
        <v>0.00279005229294931-0.0257840551553259i</v>
      </c>
      <c r="M2644" t="str">
        <f t="shared" si="1376"/>
        <v>0.0405166908240905-0.441733002446963i</v>
      </c>
      <c r="N2644" t="str">
        <f t="shared" si="1377"/>
        <v>-3.14878590064547i</v>
      </c>
      <c r="O2644" t="str">
        <f t="shared" si="1378"/>
        <v>-0.999974128709953+0.00719318502270938i</v>
      </c>
      <c r="P2644" t="str">
        <f t="shared" si="1379"/>
        <v>1.99997412870995-0.00719318502270938i</v>
      </c>
      <c r="Q2644" t="str">
        <f t="shared" si="1380"/>
        <v>-1.99997412870995+3.15597908566818i</v>
      </c>
      <c r="R2644" t="str">
        <f t="shared" si="1381"/>
        <v>-0.288149648754349-0.451106375346265i</v>
      </c>
      <c r="S2644" t="str">
        <f t="shared" si="1382"/>
        <v>0.325026401324129i</v>
      </c>
      <c r="T2644" t="str">
        <f t="shared" si="1383"/>
        <v>0.146621481793168-0.0936562433774379i</v>
      </c>
      <c r="U2644" t="str">
        <f t="shared" si="1384"/>
        <v>0.0000500000000000002-0.000339639229816252i</v>
      </c>
      <c r="V2644" t="str">
        <f t="shared" si="1385"/>
        <v>3.33333333333333E-06-0.000373603152797877i</v>
      </c>
      <c r="W2644" t="str">
        <f t="shared" si="1386"/>
        <v>0.0000144115706500666-0.000178750226592801i</v>
      </c>
      <c r="X2644" t="str">
        <f t="shared" si="1387"/>
        <v>0.0000150106801851064-0.000178650912541193i</v>
      </c>
      <c r="Y2644" t="str">
        <f t="shared" si="1388"/>
        <v>0.009+0.446106156809751i</v>
      </c>
      <c r="Z2644" t="str">
        <f t="shared" si="1389"/>
        <v>-0.00559697314867824-0.000584414040078536i</v>
      </c>
      <c r="AA2644" t="str">
        <f t="shared" si="1390"/>
        <v>0.634436701607096-31.382411628102i</v>
      </c>
      <c r="AB2644" t="str">
        <f t="shared" si="1391"/>
        <v>1.01284106105315-0.646964467665587i</v>
      </c>
      <c r="AC2644" t="str">
        <f t="shared" si="1392"/>
        <v>0.755251411346213-0.473618182211155i</v>
      </c>
      <c r="AD2644" t="str">
        <f t="shared" si="1393"/>
        <v>1.34810409964322-0.0112252084985153i</v>
      </c>
      <c r="AE2644" t="str">
        <f t="shared" si="1394"/>
        <v>-0.00755186261677551-0.000725023772764426i</v>
      </c>
      <c r="AF2644" t="str">
        <f t="shared" si="1395"/>
        <v>-15.0583219128579-0.499719711380284i</v>
      </c>
      <c r="AG2644" t="str">
        <f t="shared" si="1396"/>
        <v>1.00182090562897-0.15317624363358i</v>
      </c>
      <c r="AH2644" t="str">
        <f t="shared" si="1397"/>
        <v>0.108374278773051+0.0312349450137583i</v>
      </c>
      <c r="AI2644">
        <f t="shared" si="1398"/>
        <v>-18.954921956770502</v>
      </c>
      <c r="AJ2644">
        <f t="shared" si="1399"/>
        <v>16.077702862673103</v>
      </c>
      <c r="AK2644"/>
      <c r="AL2644"/>
      <c r="AM2644"/>
      <c r="AN2644"/>
    </row>
    <row r="2645" spans="1:40" x14ac:dyDescent="0.25">
      <c r="A2645"/>
      <c r="B2645">
        <f t="shared" si="1365"/>
        <v>711000</v>
      </c>
      <c r="C2645" s="186" t="str">
        <f t="shared" si="1368"/>
        <v>-1.51183200740867E-07+0.00344447614102647i</v>
      </c>
      <c r="D2645" s="158" t="str">
        <f t="shared" si="1369"/>
        <v>-5.95700711607717+0.0264076504145363i</v>
      </c>
      <c r="E2645" t="str">
        <f t="shared" si="1370"/>
        <v>2870</v>
      </c>
      <c r="F2645" t="str">
        <f t="shared" si="1371"/>
        <v>0.777000777000777</v>
      </c>
      <c r="G2645" t="str">
        <f t="shared" si="1366"/>
        <v>0.777000777000777</v>
      </c>
      <c r="H2645" t="str">
        <f t="shared" si="1372"/>
        <v>9.10140652876264+0.525430225193967i</v>
      </c>
      <c r="I2645" t="str">
        <f t="shared" si="1373"/>
        <v>2792.09047087793i</v>
      </c>
      <c r="J2645" t="str">
        <f t="shared" si="1367"/>
        <v>-6667.18914083119+603.864392351972i</v>
      </c>
      <c r="K2645" t="str">
        <f t="shared" si="1374"/>
        <v>0.0376214217301955-0.415373281814554i</v>
      </c>
      <c r="L2645" t="str">
        <f t="shared" si="1375"/>
        <v>0.00278230007976788-0.0257486283364797i</v>
      </c>
      <c r="M2645" t="str">
        <f t="shared" si="1376"/>
        <v>0.0404037218099634-0.441121910151034i</v>
      </c>
      <c r="N2645" t="str">
        <f t="shared" si="1377"/>
        <v>-3.15322081036469i</v>
      </c>
      <c r="O2645" t="str">
        <f t="shared" si="1378"/>
        <v>-0.999932393746791+0.0116278947283454i</v>
      </c>
      <c r="P2645" t="str">
        <f t="shared" si="1379"/>
        <v>1.99993239374679-0.0116278947283454i</v>
      </c>
      <c r="Q2645" t="str">
        <f t="shared" si="1380"/>
        <v>-1.99993239374679+3.16484870509304i</v>
      </c>
      <c r="R2645" t="str">
        <f t="shared" si="1381"/>
        <v>-0.287994506155602-0.449930781643235i</v>
      </c>
      <c r="S2645" t="str">
        <f t="shared" si="1382"/>
        <v>0.325484184987966i</v>
      </c>
      <c r="T2645" t="str">
        <f t="shared" si="1383"/>
        <v>0.146445353764147-0.0937376571170679i</v>
      </c>
      <c r="U2645" t="str">
        <f t="shared" si="1384"/>
        <v>0.0000500000000000002-0.0003391615375099i</v>
      </c>
      <c r="V2645" t="str">
        <f t="shared" si="1385"/>
        <v>3.33333333333333E-06-0.000373077691260889i</v>
      </c>
      <c r="W2645" t="str">
        <f t="shared" si="1386"/>
        <v>0.0000144113937474795-0.000178501182247386i</v>
      </c>
      <c r="X2645" t="str">
        <f t="shared" si="1387"/>
        <v>0.0000150088242230249-0.0001784020134174i</v>
      </c>
      <c r="Y2645" t="str">
        <f t="shared" si="1388"/>
        <v>0.009+0.446734475340469i</v>
      </c>
      <c r="Z2645" t="str">
        <f t="shared" si="1389"/>
        <v>-0.00558131582831053-0.000583217127974433i</v>
      </c>
      <c r="AA2645" t="str">
        <f t="shared" si="1390"/>
        <v>0.63265250329408-31.338274111549i</v>
      </c>
      <c r="AB2645" t="str">
        <f t="shared" si="1391"/>
        <v>1.01162439281591-0.647526862598599i</v>
      </c>
      <c r="AC2645" t="str">
        <f t="shared" si="1392"/>
        <v>0.755235104039907-0.472412179735246i</v>
      </c>
      <c r="AD2645" t="str">
        <f t="shared" si="1393"/>
        <v>1.34825699772534-0.0140272021297814i</v>
      </c>
      <c r="AE2645" t="str">
        <f t="shared" si="1394"/>
        <v>-0.00753322902657452-0.000708036328710944i</v>
      </c>
      <c r="AF2645" t="str">
        <f t="shared" si="1395"/>
        <v>-15.0584136448398-0.499022574779431i</v>
      </c>
      <c r="AG2645" t="str">
        <f t="shared" si="1396"/>
        <v>1.00149647129079-0.152984536597702i</v>
      </c>
      <c r="AH2645" t="str">
        <f t="shared" si="1397"/>
        <v>0.108191959313075+0.0309265712915953i</v>
      </c>
      <c r="AI2645">
        <f t="shared" si="1398"/>
        <v>-18.974993072677844</v>
      </c>
      <c r="AJ2645">
        <f t="shared" si="1399"/>
        <v>15.952535548573652</v>
      </c>
      <c r="AK2645"/>
      <c r="AL2645"/>
      <c r="AM2645"/>
      <c r="AN2645"/>
    </row>
    <row r="2646" spans="1:40" x14ac:dyDescent="0.25">
      <c r="A2646"/>
      <c r="B2646">
        <f t="shared" si="1365"/>
        <v>712000</v>
      </c>
      <c r="C2646" s="186" t="str">
        <f t="shared" si="1368"/>
        <v>-1.50758827054147E-07+0.00343963839365599i</v>
      </c>
      <c r="D2646" s="158" t="str">
        <f t="shared" si="1369"/>
        <v>-5.95700711282363+0.0263705610180293i</v>
      </c>
      <c r="E2646" t="str">
        <f t="shared" si="1370"/>
        <v>2870</v>
      </c>
      <c r="F2646" t="str">
        <f t="shared" si="1371"/>
        <v>0.777000777000777</v>
      </c>
      <c r="G2646" t="str">
        <f t="shared" si="1366"/>
        <v>0.777000777000777</v>
      </c>
      <c r="H2646" t="str">
        <f t="shared" si="1372"/>
        <v>9.10149787973772+0.524697933585037i</v>
      </c>
      <c r="I2646" t="str">
        <f t="shared" si="1373"/>
        <v>2796.01746169492i</v>
      </c>
      <c r="J2646" t="str">
        <f t="shared" si="1367"/>
        <v>-6685.95954433056+604.713709359499i</v>
      </c>
      <c r="K2646" t="str">
        <f t="shared" si="1374"/>
        <v>0.0375166433262159-0.414799194454906i</v>
      </c>
      <c r="L2646" t="str">
        <f t="shared" si="1375"/>
        <v>0.00277458000620882-0.0257132975631604i</v>
      </c>
      <c r="M2646" t="str">
        <f t="shared" si="1376"/>
        <v>0.0402912233324247-0.440512492018066i</v>
      </c>
      <c r="N2646" t="str">
        <f t="shared" si="1377"/>
        <v>-3.15765572008391i</v>
      </c>
      <c r="O2646" t="str">
        <f t="shared" si="1378"/>
        <v>-0.999870991721354+0.0160623757319896i</v>
      </c>
      <c r="P2646" t="str">
        <f t="shared" si="1379"/>
        <v>1.99987099172135-0.0160623757319896i</v>
      </c>
      <c r="Q2646" t="str">
        <f t="shared" si="1380"/>
        <v>-1.99987099172135+3.1737180958159i</v>
      </c>
      <c r="R2646" t="str">
        <f t="shared" si="1381"/>
        <v>-0.287838965119215-0.448757624998258i</v>
      </c>
      <c r="S2646" t="str">
        <f t="shared" si="1382"/>
        <v>0.325941968651803i</v>
      </c>
      <c r="T2646" t="str">
        <f t="shared" si="1383"/>
        <v>0.14626894373944-0.0938187989456546i</v>
      </c>
      <c r="U2646" t="str">
        <f t="shared" si="1384"/>
        <v>0.0000500000000000002-0.000338685187035869i</v>
      </c>
      <c r="V2646" t="str">
        <f t="shared" si="1385"/>
        <v>3.33333333333333E-06-0.000372553705739455i</v>
      </c>
      <c r="W2646" t="str">
        <f t="shared" si="1386"/>
        <v>0.000014411216601466-0.000178252840711006i</v>
      </c>
      <c r="X2646" t="str">
        <f t="shared" si="1387"/>
        <v>0.0000150069750873793-0.000178153816670935i</v>
      </c>
      <c r="Y2646" t="str">
        <f t="shared" si="1388"/>
        <v>0.009+0.447362793871187i</v>
      </c>
      <c r="Z2646" t="str">
        <f t="shared" si="1389"/>
        <v>-0.00556572442321427-0.000582025124316147i</v>
      </c>
      <c r="AA2646" t="str">
        <f t="shared" si="1390"/>
        <v>0.630875821921146-31.294260572901i</v>
      </c>
      <c r="AB2646" t="str">
        <f t="shared" si="1391"/>
        <v>1.0104057765912-0.648087379207464i</v>
      </c>
      <c r="AC2646" t="str">
        <f t="shared" si="1392"/>
        <v>0.755219898340871-0.471208599930213i</v>
      </c>
      <c r="AD2646" t="str">
        <f t="shared" si="1393"/>
        <v>1.34839742876816-0.0168307464833045i</v>
      </c>
      <c r="AE2646" t="str">
        <f t="shared" si="1394"/>
        <v>-0.00751460441880855-0.000691125884343305i</v>
      </c>
      <c r="AF2646" t="str">
        <f t="shared" si="1395"/>
        <v>-15.0585049925613-0.498327372567008i</v>
      </c>
      <c r="AG2646" t="str">
        <f t="shared" si="1396"/>
        <v>1.00117275536364-0.152791941341853i</v>
      </c>
      <c r="AH2646" t="str">
        <f t="shared" si="1397"/>
        <v>0.108009281810671+0.0306190947989138i</v>
      </c>
      <c r="AI2646">
        <f t="shared" si="1398"/>
        <v>-18.995076653336319</v>
      </c>
      <c r="AJ2646">
        <f t="shared" si="1399"/>
        <v>15.82727874653367</v>
      </c>
      <c r="AK2646"/>
      <c r="AL2646"/>
      <c r="AM2646"/>
      <c r="AN2646"/>
    </row>
    <row r="2647" spans="1:40" x14ac:dyDescent="0.25">
      <c r="A2647"/>
      <c r="B2647">
        <f t="shared" si="1365"/>
        <v>713000</v>
      </c>
      <c r="C2647" s="186" t="str">
        <f t="shared" si="1368"/>
        <v>-0.0000001503362376985+0.00343481421640428i</v>
      </c>
      <c r="D2647" s="158" t="str">
        <f t="shared" si="1369"/>
        <v>-5.95700710958378+0.0263335756590995i</v>
      </c>
      <c r="E2647" t="str">
        <f t="shared" si="1370"/>
        <v>2870</v>
      </c>
      <c r="F2647" t="str">
        <f t="shared" si="1371"/>
        <v>0.777000777000777</v>
      </c>
      <c r="G2647" t="str">
        <f t="shared" si="1366"/>
        <v>0.777000777000777</v>
      </c>
      <c r="H2647" t="str">
        <f t="shared" si="1372"/>
        <v>9.10158884857927+0.523967672395746i</v>
      </c>
      <c r="I2647" t="str">
        <f t="shared" si="1373"/>
        <v>2799.9444525119i</v>
      </c>
      <c r="J2647" t="str">
        <f t="shared" si="1367"/>
        <v>-6704.75632928249+605.563026367027i</v>
      </c>
      <c r="K2647" t="str">
        <f t="shared" si="1374"/>
        <v>0.0374123008934889-0.414226678787698i</v>
      </c>
      <c r="L2647" t="str">
        <f t="shared" si="1375"/>
        <v>0.00276689189554912-0.0256780624502917i</v>
      </c>
      <c r="M2647" t="str">
        <f t="shared" si="1376"/>
        <v>0.040179192789038-0.43990474123799i</v>
      </c>
      <c r="N2647" t="str">
        <f t="shared" si="1377"/>
        <v>-3.16209062980312i</v>
      </c>
      <c r="O2647" t="str">
        <f t="shared" si="1378"/>
        <v>-0.999789923841323+0.0204965408145219i</v>
      </c>
      <c r="P2647" t="str">
        <f t="shared" si="1379"/>
        <v>1.99978992384132-0.0204965408145219i</v>
      </c>
      <c r="Q2647" t="str">
        <f t="shared" si="1380"/>
        <v>-1.99978992384132+3.18258717061764i</v>
      </c>
      <c r="R2647" t="str">
        <f t="shared" si="1381"/>
        <v>-0.287683024672601-0.44758689502428i</v>
      </c>
      <c r="S2647" t="str">
        <f t="shared" si="1382"/>
        <v>0.32639975231564i</v>
      </c>
      <c r="T2647" t="str">
        <f t="shared" si="1383"/>
        <v>0.146092251675651-0.0938996679985511i</v>
      </c>
      <c r="U2647" t="str">
        <f t="shared" si="1384"/>
        <v>0.0000500000000000002-0.000338210172748301i</v>
      </c>
      <c r="V2647" t="str">
        <f t="shared" si="1385"/>
        <v>3.33333333333333E-06-0.00037203119002313i</v>
      </c>
      <c r="W2647" t="str">
        <f t="shared" si="1386"/>
        <v>0.0000144110392120497-0.000178005199026228i</v>
      </c>
      <c r="X2647" t="str">
        <f t="shared" si="1387"/>
        <v>0.0000150051327385595-0.000177906319346314i</v>
      </c>
      <c r="Y2647" t="str">
        <f t="shared" si="1388"/>
        <v>0.009+0.447991112401905i</v>
      </c>
      <c r="Z2647" t="str">
        <f t="shared" si="1389"/>
        <v>-0.00555019856391008-0.000580837999746812i</v>
      </c>
      <c r="AA2647" t="str">
        <f t="shared" si="1390"/>
        <v>0.629106615315424-31.2503704905342i</v>
      </c>
      <c r="AB2647" t="str">
        <f t="shared" si="1391"/>
        <v>1.00918521207924-0.648646011519321i</v>
      </c>
      <c r="AC2647" t="str">
        <f t="shared" si="1392"/>
        <v>0.755205791343517-0.470007432729599i</v>
      </c>
      <c r="AD2647" t="str">
        <f t="shared" si="1393"/>
        <v>1.34852538089695-0.0196357859582357i</v>
      </c>
      <c r="AE2647" t="str">
        <f t="shared" si="1394"/>
        <v>-0.00749598884309-0.000674292273821348i</v>
      </c>
      <c r="AF2647" t="str">
        <f t="shared" si="1395"/>
        <v>-15.058595958163-0.497634096736647i</v>
      </c>
      <c r="AG2647" t="str">
        <f t="shared" si="1396"/>
        <v>1.00084976116015-0.152598460193777i</v>
      </c>
      <c r="AH2647" t="str">
        <f t="shared" si="1397"/>
        <v>0.107826246741885+0.0303125153693244i</v>
      </c>
      <c r="AI2647">
        <f t="shared" si="1398"/>
        <v>-19.015172845511216</v>
      </c>
      <c r="AJ2647">
        <f t="shared" si="1399"/>
        <v>15.70193255606782</v>
      </c>
      <c r="AK2647"/>
      <c r="AL2647"/>
      <c r="AM2647"/>
      <c r="AN2647"/>
    </row>
    <row r="2648" spans="1:40" x14ac:dyDescent="0.25">
      <c r="A2648"/>
      <c r="B2648">
        <f t="shared" si="1365"/>
        <v>714000</v>
      </c>
      <c r="C2648" s="186" t="str">
        <f t="shared" si="1368"/>
        <v>-1.49915422684679E-07+0.00343000355225404i</v>
      </c>
      <c r="D2648" s="158" t="str">
        <f t="shared" si="1369"/>
        <v>-5.95700710635754+0.0262966939006143i</v>
      </c>
      <c r="E2648" t="str">
        <f t="shared" si="1370"/>
        <v>2870</v>
      </c>
      <c r="F2648" t="str">
        <f t="shared" si="1371"/>
        <v>0.777000777000777</v>
      </c>
      <c r="G2648" t="str">
        <f t="shared" si="1366"/>
        <v>0.777000777000777</v>
      </c>
      <c r="H2648" t="str">
        <f t="shared" si="1372"/>
        <v>9.10167943741293+0.523239433226547i</v>
      </c>
      <c r="I2648" t="str">
        <f t="shared" si="1373"/>
        <v>2803.87144332889i</v>
      </c>
      <c r="J2648" t="str">
        <f t="shared" si="1367"/>
        <v>-6723.57949568698+606.412343374554i</v>
      </c>
      <c r="K2648" t="str">
        <f t="shared" si="1374"/>
        <v>0.0373083920230111-0.413655728422455i</v>
      </c>
      <c r="L2648" t="str">
        <f t="shared" si="1375"/>
        <v>0.002759235572274-0.0256429226148248i</v>
      </c>
      <c r="M2648" t="str">
        <f t="shared" si="1376"/>
        <v>0.0400676275952851-0.43929865103728i</v>
      </c>
      <c r="N2648" t="str">
        <f t="shared" si="1377"/>
        <v>-3.16652553952234i</v>
      </c>
      <c r="O2648" t="str">
        <f t="shared" si="1378"/>
        <v>-0.999689191701172+0.0249303027630655i</v>
      </c>
      <c r="P2648" t="str">
        <f t="shared" si="1379"/>
        <v>1.99968919170117-0.0249303027630655i</v>
      </c>
      <c r="Q2648" t="str">
        <f t="shared" si="1380"/>
        <v>-1.99968919170117+3.19145584228541i</v>
      </c>
      <c r="R2648" t="str">
        <f t="shared" si="1381"/>
        <v>-0.287526683840193-0.446418581395758i</v>
      </c>
      <c r="S2648" t="str">
        <f t="shared" si="1382"/>
        <v>0.326857535979476i</v>
      </c>
      <c r="T2648" t="str">
        <f t="shared" si="1383"/>
        <v>0.145915277530471-0.0939802634083553i</v>
      </c>
      <c r="U2648" t="str">
        <f t="shared" si="1384"/>
        <v>0.0000499999999999998-0.000337736489032967i</v>
      </c>
      <c r="V2648" t="str">
        <f t="shared" si="1385"/>
        <v>3.33333333333333E-06-0.000371510137936264i</v>
      </c>
      <c r="W2648" t="str">
        <f t="shared" si="1386"/>
        <v>0.0000144108615792536-0.000177758254252193i</v>
      </c>
      <c r="X2648" t="str">
        <f t="shared" si="1387"/>
        <v>0.000015003297137232-0.000177659518504614i</v>
      </c>
      <c r="Y2648" t="str">
        <f t="shared" si="1388"/>
        <v>0.009+0.448619430932623i</v>
      </c>
      <c r="Z2648" t="str">
        <f t="shared" si="1389"/>
        <v>-0.00553473788350386-0.000579655725134891i</v>
      </c>
      <c r="AA2648" t="str">
        <f t="shared" si="1390"/>
        <v>0.627344841599442-31.206603345747i</v>
      </c>
      <c r="AB2648" t="str">
        <f t="shared" si="1391"/>
        <v>1.00796269898777-0.649202753542276i</v>
      </c>
      <c r="AC2648" t="str">
        <f t="shared" si="1392"/>
        <v>0.755192780172171-0.468808668123989i</v>
      </c>
      <c r="AD2648" t="str">
        <f t="shared" si="1393"/>
        <v>1.34864084248537-0.0224422648680923i</v>
      </c>
      <c r="AE2648" t="str">
        <f t="shared" si="1394"/>
        <v>-0.00747738234946012-0.000657535331940329i</v>
      </c>
      <c r="AF2648" t="str">
        <f t="shared" si="1395"/>
        <v>-15.0586865437705-0.496942739325933i</v>
      </c>
      <c r="AG2648" t="str">
        <f t="shared" si="1396"/>
        <v>1.00052749198438-0.152404095496418i</v>
      </c>
      <c r="AH2648" t="str">
        <f t="shared" si="1397"/>
        <v>0.107642854597102+0.03000683285059i</v>
      </c>
      <c r="AI2648">
        <f t="shared" si="1398"/>
        <v>-19.035281795977564</v>
      </c>
      <c r="AJ2648">
        <f t="shared" si="1399"/>
        <v>15.576497078019068</v>
      </c>
      <c r="AK2648"/>
      <c r="AL2648"/>
      <c r="AM2648"/>
      <c r="AN2648"/>
    </row>
    <row r="2649" spans="1:40" x14ac:dyDescent="0.25">
      <c r="A2649"/>
      <c r="B2649">
        <f t="shared" ref="B2649:B2712" si="1400">B2648+1000</f>
        <v>715000</v>
      </c>
      <c r="C2649" s="186" t="str">
        <f t="shared" si="1368"/>
        <v>-1.4949637209324E-07+0.00342520634450694i</v>
      </c>
      <c r="D2649" s="158" t="str">
        <f t="shared" si="1369"/>
        <v>-5.95700710314481+0.0262599153078866i</v>
      </c>
      <c r="E2649" t="str">
        <f t="shared" si="1370"/>
        <v>2870</v>
      </c>
      <c r="F2649" t="str">
        <f t="shared" si="1371"/>
        <v>0.777000777000777</v>
      </c>
      <c r="G2649" t="str">
        <f t="shared" si="1366"/>
        <v>0.777000777000777</v>
      </c>
      <c r="H2649" t="str">
        <f t="shared" si="1372"/>
        <v>9.10176964834958+0.522513207723949i</v>
      </c>
      <c r="I2649" t="str">
        <f t="shared" si="1373"/>
        <v>2807.79843414588i</v>
      </c>
      <c r="J2649" t="str">
        <f t="shared" si="1367"/>
        <v>-6742.42904354404+607.261660382082i</v>
      </c>
      <c r="K2649" t="str">
        <f t="shared" si="1374"/>
        <v>0.0372049143223503-0.41308633700298i</v>
      </c>
      <c r="L2649" t="str">
        <f t="shared" si="1375"/>
        <v>0.00275161086206695-0.025607877675725i</v>
      </c>
      <c r="M2649" t="str">
        <f t="shared" si="1376"/>
        <v>0.0399565251844172-0.438694214678705i</v>
      </c>
      <c r="N2649" t="str">
        <f t="shared" si="1377"/>
        <v>-3.17096044924156i</v>
      </c>
      <c r="O2649" t="str">
        <f t="shared" si="1378"/>
        <v>-0.999568797282139+0.0293635743726417i</v>
      </c>
      <c r="P2649" t="str">
        <f t="shared" si="1379"/>
        <v>1.99956879728214-0.0293635743726417i</v>
      </c>
      <c r="Q2649" t="str">
        <f t="shared" si="1380"/>
        <v>-1.99956879728214+3.2003240236142i</v>
      </c>
      <c r="R2649" t="str">
        <f t="shared" si="1381"/>
        <v>-0.287369941643441-0.445252673848285i</v>
      </c>
      <c r="S2649" t="str">
        <f t="shared" si="1382"/>
        <v>0.327315319643313i</v>
      </c>
      <c r="T2649" t="str">
        <f t="shared" si="1383"/>
        <v>0.145738021262691-0.0940605843049031i</v>
      </c>
      <c r="U2649" t="str">
        <f t="shared" si="1384"/>
        <v>0.0000499999999999998-0.000337264130307046i</v>
      </c>
      <c r="V2649" t="str">
        <f t="shared" si="1385"/>
        <v>3.33333333333333E-06-0.000370990543337752i</v>
      </c>
      <c r="W2649" t="str">
        <f t="shared" si="1386"/>
        <v>0.000014410683703101-0.000177512003464492i</v>
      </c>
      <c r="X2649" t="str">
        <f t="shared" si="1387"/>
        <v>0.000015001468244339-0.000177413411223353i</v>
      </c>
      <c r="Y2649" t="str">
        <f t="shared" si="1388"/>
        <v>0.009+0.449247749463341i</v>
      </c>
      <c r="Z2649" t="str">
        <f t="shared" si="1389"/>
        <v>-0.00551934201766494-0.000578478271572116i</v>
      </c>
      <c r="AA2649" t="str">
        <f t="shared" si="1390"/>
        <v>0.625590459188625-31.1629586227395i</v>
      </c>
      <c r="AB2649" t="str">
        <f t="shared" si="1391"/>
        <v>1.00673823703212-0.649757599265353i</v>
      </c>
      <c r="AC2649" t="str">
        <f t="shared" si="1392"/>
        <v>0.755180861980855-0.467612296160642i</v>
      </c>
      <c r="AD2649" t="str">
        <f t="shared" si="1393"/>
        <v>1.3487438021561-0.0252501274419059i</v>
      </c>
      <c r="AE2649" t="str">
        <f t="shared" si="1394"/>
        <v>-0.0074587849883849-0.000640854894123357i</v>
      </c>
      <c r="AF2649" t="str">
        <f t="shared" si="1395"/>
        <v>-15.0587767514944-0.496253292416062i</v>
      </c>
      <c r="AG2649" t="str">
        <f t="shared" si="1396"/>
        <v>1.00020595113174-0.152208849607878i</v>
      </c>
      <c r="AH2649" t="str">
        <f t="shared" si="1397"/>
        <v>0.107459105881077+0.0297020471044494i</v>
      </c>
      <c r="AI2649">
        <f t="shared" si="1398"/>
        <v>-19.055403651521544</v>
      </c>
      <c r="AJ2649">
        <f t="shared" si="1399"/>
        <v>15.450972414561281</v>
      </c>
      <c r="AK2649"/>
      <c r="AL2649"/>
      <c r="AM2649"/>
      <c r="AN2649"/>
    </row>
    <row r="2650" spans="1:40" x14ac:dyDescent="0.25">
      <c r="A2650"/>
      <c r="B2650">
        <f t="shared" si="1400"/>
        <v>716000</v>
      </c>
      <c r="C2650" s="186" t="str">
        <f t="shared" si="1368"/>
        <v>-1.49079076073962E-07+0.0034204225367814i</v>
      </c>
      <c r="D2650" s="158" t="str">
        <f t="shared" si="1369"/>
        <v>-5.95700709994554+0.0262232394486574i</v>
      </c>
      <c r="E2650" t="str">
        <f t="shared" si="1370"/>
        <v>2870</v>
      </c>
      <c r="F2650" t="str">
        <f t="shared" si="1371"/>
        <v>0.777000777000777</v>
      </c>
      <c r="G2650" t="str">
        <f t="shared" si="1366"/>
        <v>0.777000777000777</v>
      </c>
      <c r="H2650" t="str">
        <f t="shared" si="1372"/>
        <v>9.10185948348556+0.521788987580251i</v>
      </c>
      <c r="I2650" t="str">
        <f t="shared" si="1373"/>
        <v>2811.72542496287i</v>
      </c>
      <c r="J2650" t="str">
        <f t="shared" si="1367"/>
        <v>-6761.30497285367+608.110977389609i</v>
      </c>
      <c r="K2650" t="str">
        <f t="shared" si="1374"/>
        <v>0.0371018654155104-0.41251849820714i</v>
      </c>
      <c r="L2650" t="str">
        <f t="shared" si="1375"/>
        <v>0.00274401759180007-0.0255729272539587i</v>
      </c>
      <c r="M2650" t="str">
        <f t="shared" si="1376"/>
        <v>0.0398458830073105-0.438091425461099i</v>
      </c>
      <c r="N2650" t="str">
        <f t="shared" si="1377"/>
        <v>-3.17539535896078i</v>
      </c>
      <c r="O2650" t="str">
        <f t="shared" si="1378"/>
        <v>-0.99942874295219+0.0337962684479277i</v>
      </c>
      <c r="P2650" t="str">
        <f t="shared" si="1379"/>
        <v>1.99942874295219-0.0337962684479277i</v>
      </c>
      <c r="Q2650" t="str">
        <f t="shared" si="1380"/>
        <v>-1.99942874295219+3.20919162740871i</v>
      </c>
      <c r="R2650" t="str">
        <f t="shared" si="1381"/>
        <v>-0.287212797100802-0.444089162178176i</v>
      </c>
      <c r="S2650" t="str">
        <f t="shared" si="1382"/>
        <v>0.32777310330715i</v>
      </c>
      <c r="T2650" t="str">
        <f t="shared" si="1383"/>
        <v>0.145560482832213-0.0941406298152567i</v>
      </c>
      <c r="U2650" t="str">
        <f t="shared" si="1384"/>
        <v>0.0000499999999999998-0.000336793091018908i</v>
      </c>
      <c r="V2650" t="str">
        <f t="shared" si="1385"/>
        <v>3.33333333333333E-06-0.000370472400120799i</v>
      </c>
      <c r="W2650" t="str">
        <f t="shared" si="1386"/>
        <v>0.0000144105055836151-0.000177266443755049i</v>
      </c>
      <c r="X2650" t="str">
        <f t="shared" si="1387"/>
        <v>0.0000149996460210948-0.000177167994596368i</v>
      </c>
      <c r="Y2650" t="str">
        <f t="shared" si="1388"/>
        <v>0.009+0.449876067994058i</v>
      </c>
      <c r="Z2650" t="str">
        <f t="shared" si="1389"/>
        <v>-0.00550401060460448-0.000577305610371392i</v>
      </c>
      <c r="AA2650" t="str">
        <f t="shared" si="1390"/>
        <v>0.623843426788861-31.1194358085934i</v>
      </c>
      <c r="AB2650" t="str">
        <f t="shared" si="1391"/>
        <v>1.0055118259353-0.650310542658419i</v>
      </c>
      <c r="AC2650" t="str">
        <f t="shared" si="1392"/>
        <v>0.755170033953077-0.466418306943176i</v>
      </c>
      <c r="AD2650" t="str">
        <f t="shared" si="1393"/>
        <v>1.34883424878143-0.028059317825276i</v>
      </c>
      <c r="AE2650" t="str">
        <f t="shared" si="1394"/>
        <v>-0.00744019681075043-0.000624250796414315i</v>
      </c>
      <c r="AF2650" t="str">
        <f t="shared" si="1395"/>
        <v>-15.0588665834311-0.495565748131594i</v>
      </c>
      <c r="AG2650" t="str">
        <f t="shared" si="1396"/>
        <v>0.999885141888921-0.152012724901385i</v>
      </c>
      <c r="AH2650" t="str">
        <f t="shared" si="1397"/>
        <v>0.107275001112966+0.0293981580064485i</v>
      </c>
      <c r="AI2650">
        <f t="shared" si="1398"/>
        <v>-19.075538558941687</v>
      </c>
      <c r="AJ2650">
        <f t="shared" si="1399"/>
        <v>15.325358669205359</v>
      </c>
      <c r="AK2650"/>
      <c r="AL2650"/>
      <c r="AM2650"/>
      <c r="AN2650"/>
    </row>
    <row r="2651" spans="1:40" x14ac:dyDescent="0.25">
      <c r="A2651"/>
      <c r="B2651">
        <f t="shared" si="1400"/>
        <v>717000</v>
      </c>
      <c r="C2651" s="186" t="str">
        <f t="shared" si="1368"/>
        <v>-1.48663524845266E-07+0.00341565207301039i</v>
      </c>
      <c r="D2651" s="158" t="str">
        <f t="shared" si="1369"/>
        <v>-5.95700709675965+0.0261866658930797i</v>
      </c>
      <c r="E2651" t="str">
        <f t="shared" si="1370"/>
        <v>2870</v>
      </c>
      <c r="F2651" t="str">
        <f t="shared" si="1371"/>
        <v>0.777000777000777</v>
      </c>
      <c r="G2651" t="str">
        <f t="shared" si="1366"/>
        <v>0.777000777000777</v>
      </c>
      <c r="H2651" t="str">
        <f t="shared" si="1372"/>
        <v>9.10194894490268+0.521066764533183i</v>
      </c>
      <c r="I2651" t="str">
        <f t="shared" si="1373"/>
        <v>2815.65241577985i</v>
      </c>
      <c r="J2651" t="str">
        <f t="shared" si="1367"/>
        <v>-6780.20728361585+608.960294397137i</v>
      </c>
      <c r="K2651" t="str">
        <f t="shared" si="1374"/>
        <v>0.0369992429427962-0.411952205746633i</v>
      </c>
      <c r="L2651" t="str">
        <f t="shared" si="1375"/>
        <v>0.0027364555895243-0.0255380709724806i</v>
      </c>
      <c r="M2651" t="str">
        <f t="shared" si="1376"/>
        <v>0.0397356985323205-0.437490276719114i</v>
      </c>
      <c r="N2651" t="str">
        <f t="shared" si="1377"/>
        <v>-3.17983026868i</v>
      </c>
      <c r="O2651" t="str">
        <f t="shared" si="1378"/>
        <v>-0.999269031465969+0.0382282978049579i</v>
      </c>
      <c r="P2651" t="str">
        <f t="shared" si="1379"/>
        <v>1.99926903146597-0.0382282978049579i</v>
      </c>
      <c r="Q2651" t="str">
        <f t="shared" si="1380"/>
        <v>-1.99926903146597+3.21805856648496i</v>
      </c>
      <c r="R2651" t="str">
        <f t="shared" si="1381"/>
        <v>-0.287055249227738-0.442928036242086i</v>
      </c>
      <c r="S2651" t="str">
        <f t="shared" si="1382"/>
        <v>0.328230886970987i</v>
      </c>
      <c r="T2651" t="str">
        <f t="shared" si="1383"/>
        <v>0.145382662200057-0.0942203990636982i</v>
      </c>
      <c r="U2651" t="str">
        <f t="shared" si="1384"/>
        <v>0.00005-0.000336323365647892i</v>
      </c>
      <c r="V2651" t="str">
        <f t="shared" si="1385"/>
        <v>3.33333333333333E-06-0.000369955702212681i</v>
      </c>
      <c r="W2651" t="str">
        <f t="shared" si="1386"/>
        <v>0.0000144103272208194-0.000177021572232016i</v>
      </c>
      <c r="X2651" t="str">
        <f t="shared" si="1387"/>
        <v>0.0000149978304289848-0.000176923265733714i</v>
      </c>
      <c r="Y2651" t="str">
        <f t="shared" si="1388"/>
        <v>0.009+0.450504386524776i</v>
      </c>
      <c r="Z2651" t="str">
        <f t="shared" si="1389"/>
        <v>-0.00548874328505448-0.000576137713064795i</v>
      </c>
      <c r="AA2651" t="str">
        <f t="shared" si="1390"/>
        <v>0.622103703394047-31.0760343932513i</v>
      </c>
      <c r="AB2651" t="str">
        <f t="shared" si="1391"/>
        <v>1.00428346542805-0.650861577672135i</v>
      </c>
      <c r="AC2651" t="str">
        <f t="shared" si="1392"/>
        <v>0.755160293301622-0.465226690631199i</v>
      </c>
      <c r="AD2651" t="str">
        <f t="shared" si="1393"/>
        <v>1.34891217148389-0.0308697800815506i</v>
      </c>
      <c r="AE2651" t="str">
        <f t="shared" si="1394"/>
        <v>-0.00742161786785947-0.000607722875470276i</v>
      </c>
      <c r="AF2651" t="str">
        <f t="shared" si="1395"/>
        <v>-15.0589560416623-0.494880098640103i</v>
      </c>
      <c r="AG2651" t="str">
        <f t="shared" si="1396"/>
        <v>0.999565067533864-0.151815723765254i</v>
      </c>
      <c r="AH2651" t="str">
        <f t="shared" si="1397"/>
        <v>0.107090540826356+0.0290951654457607i</v>
      </c>
      <c r="AI2651">
        <f t="shared" si="1398"/>
        <v>-19.095686665050383</v>
      </c>
      <c r="AJ2651">
        <f t="shared" si="1399"/>
        <v>15.199655946800046</v>
      </c>
      <c r="AK2651"/>
      <c r="AL2651"/>
      <c r="AM2651"/>
      <c r="AN2651"/>
    </row>
    <row r="2652" spans="1:40" x14ac:dyDescent="0.25">
      <c r="A2652"/>
      <c r="B2652">
        <f t="shared" si="1400"/>
        <v>718000</v>
      </c>
      <c r="C2652" s="186" t="str">
        <f t="shared" si="1368"/>
        <v>-1.48249708693642E-07+0.00341089489743923i</v>
      </c>
      <c r="D2652" s="158" t="str">
        <f t="shared" si="1369"/>
        <v>-5.95700709358706+0.0261501942137008i</v>
      </c>
      <c r="E2652" t="str">
        <f t="shared" si="1370"/>
        <v>2870</v>
      </c>
      <c r="F2652" t="str">
        <f t="shared" si="1371"/>
        <v>0.777000777000777</v>
      </c>
      <c r="G2652" t="str">
        <f t="shared" si="1366"/>
        <v>0.777000777000777</v>
      </c>
      <c r="H2652" t="str">
        <f t="shared" si="1372"/>
        <v>9.10203803466835+0.520346530365635i</v>
      </c>
      <c r="I2652" t="str">
        <f t="shared" si="1373"/>
        <v>2819.57940659684i</v>
      </c>
      <c r="J2652" t="str">
        <f t="shared" si="1367"/>
        <v>-6799.1359758306+609.809611404664i</v>
      </c>
      <c r="K2652" t="str">
        <f t="shared" si="1374"/>
        <v>0.0368970445606797-0.411387453366766i</v>
      </c>
      <c r="L2652" t="str">
        <f t="shared" si="1375"/>
        <v>0.00272892468445995-0.0255033084562208i</v>
      </c>
      <c r="M2652" t="str">
        <f t="shared" si="1376"/>
        <v>0.0396259692451396-0.436890761822987i</v>
      </c>
      <c r="N2652" t="str">
        <f t="shared" si="1377"/>
        <v>-3.18426517839922i</v>
      </c>
      <c r="O2652" t="str">
        <f t="shared" si="1378"/>
        <v>-0.999089665964742+0.0426595752728426i</v>
      </c>
      <c r="P2652" t="str">
        <f t="shared" si="1379"/>
        <v>1.99908966596474-0.0426595752728426i</v>
      </c>
      <c r="Q2652" t="str">
        <f t="shared" si="1380"/>
        <v>-1.99908966596474+3.22692475367206i</v>
      </c>
      <c r="R2652" t="str">
        <f t="shared" si="1381"/>
        <v>-0.286897297036704-0.44176928595662i</v>
      </c>
      <c r="S2652" t="str">
        <f t="shared" si="1382"/>
        <v>0.328688670634824i</v>
      </c>
      <c r="T2652" t="str">
        <f t="shared" si="1383"/>
        <v>0.145204559328377-0.0942998911717185i</v>
      </c>
      <c r="U2652" t="str">
        <f t="shared" si="1384"/>
        <v>0.00005-0.000335854948704093i</v>
      </c>
      <c r="V2652" t="str">
        <f t="shared" si="1385"/>
        <v>3.33333333333333E-06-0.000369440443574501i</v>
      </c>
      <c r="W2652" t="str">
        <f t="shared" si="1386"/>
        <v>0.000014410148614737-0.000176777386019656i</v>
      </c>
      <c r="X2652" t="str">
        <f t="shared" si="1387"/>
        <v>0.000014996021429762-0.000176679221761545i</v>
      </c>
      <c r="Y2652" t="str">
        <f t="shared" si="1388"/>
        <v>0.009+0.451132705055494i</v>
      </c>
      <c r="Z2652" t="str">
        <f t="shared" si="1389"/>
        <v>-0.0054735397022467-0.000574974551401515i</v>
      </c>
      <c r="AA2652" t="str">
        <f t="shared" si="1390"/>
        <v>0.620371248283698-31.0327538694974i</v>
      </c>
      <c r="AB2652" t="str">
        <f t="shared" si="1391"/>
        <v>1.00305315524892-0.65141069823788i</v>
      </c>
      <c r="AC2652" t="str">
        <f t="shared" si="1392"/>
        <v>0.755151637268343-0.464037437439981i</v>
      </c>
      <c r="AD2652" t="str">
        <f t="shared" si="1393"/>
        <v>1.34897755963683-0.0336814581929185i</v>
      </c>
      <c r="AE2652" t="str">
        <f t="shared" si="1394"/>
        <v>-0.00740304821142708-0.000591270968554394i</v>
      </c>
      <c r="AF2652" t="str">
        <f t="shared" si="1395"/>
        <v>-15.0590451282554-0.494196336151934i</v>
      </c>
      <c r="AG2652" t="str">
        <f t="shared" si="1396"/>
        <v>0.999245731335653-0.151617848602852i</v>
      </c>
      <c r="AH2652" t="str">
        <f t="shared" si="1397"/>
        <v>0.106905725569302+0.028793069325018i</v>
      </c>
      <c r="AI2652">
        <f t="shared" si="1398"/>
        <v>-19.115848116674552</v>
      </c>
      <c r="AJ2652">
        <f t="shared" si="1399"/>
        <v>15.073864353536836</v>
      </c>
      <c r="AK2652"/>
      <c r="AL2652"/>
      <c r="AM2652"/>
      <c r="AN2652"/>
    </row>
    <row r="2653" spans="1:40" x14ac:dyDescent="0.25">
      <c r="A2653"/>
      <c r="B2653">
        <f t="shared" si="1400"/>
        <v>719000</v>
      </c>
      <c r="C2653" s="186" t="str">
        <f t="shared" si="1368"/>
        <v>-1.47837617973081E-07+0.0034061509546234i</v>
      </c>
      <c r="D2653" s="158" t="str">
        <f t="shared" si="1369"/>
        <v>-5.9570070904277+0.0261138239854461i</v>
      </c>
      <c r="E2653" t="str">
        <f t="shared" si="1370"/>
        <v>2870</v>
      </c>
      <c r="F2653" t="str">
        <f t="shared" si="1371"/>
        <v>0.777000777000777</v>
      </c>
      <c r="G2653" t="str">
        <f t="shared" si="1366"/>
        <v>0.777000777000777</v>
      </c>
      <c r="H2653" t="str">
        <f t="shared" si="1372"/>
        <v>9.10212675483574+0.519628276905326i</v>
      </c>
      <c r="I2653" t="str">
        <f t="shared" si="1373"/>
        <v>2823.50639741383i</v>
      </c>
      <c r="J2653" t="str">
        <f t="shared" si="1367"/>
        <v>-6818.09104949792+610.65892841219i</v>
      </c>
      <c r="K2653" t="str">
        <f t="shared" si="1374"/>
        <v>0.0367952679416671-0.410824234846233i</v>
      </c>
      <c r="L2653" t="str">
        <f t="shared" si="1375"/>
        <v>0.0027214247069871-0.025468639332072i</v>
      </c>
      <c r="M2653" t="str">
        <f t="shared" si="1376"/>
        <v>0.0395166926486542-0.436292874178305i</v>
      </c>
      <c r="N2653" t="str">
        <f t="shared" si="1377"/>
        <v>-3.18870008811844i</v>
      </c>
      <c r="O2653" t="str">
        <f t="shared" si="1378"/>
        <v>-0.998890649976342+0.0470900136954786i</v>
      </c>
      <c r="P2653" t="str">
        <f t="shared" si="1379"/>
        <v>1.99889064997634-0.0470900136954786i</v>
      </c>
      <c r="Q2653" t="str">
        <f t="shared" si="1380"/>
        <v>-1.99889064997634+3.23579010181392i</v>
      </c>
      <c r="R2653" t="str">
        <f t="shared" si="1381"/>
        <v>-0.28673893953714-0.44061290129795i</v>
      </c>
      <c r="S2653" t="str">
        <f t="shared" si="1382"/>
        <v>0.329146454298661i</v>
      </c>
      <c r="T2653" t="str">
        <f t="shared" si="1383"/>
        <v>0.145026174180466-0.0943791052580078i</v>
      </c>
      <c r="U2653" t="str">
        <f t="shared" si="1384"/>
        <v>0.00005-0.000335387834728148i</v>
      </c>
      <c r="V2653" t="str">
        <f t="shared" si="1385"/>
        <v>3.33333333333333E-06-0.000368926618200963i</v>
      </c>
      <c r="W2653" t="str">
        <f t="shared" si="1386"/>
        <v>0.0000144099697653915-0.000176533882258224i</v>
      </c>
      <c r="X2653" t="str">
        <f t="shared" si="1387"/>
        <v>0.000014994218985446-0.000176435859821995i</v>
      </c>
      <c r="Y2653" t="str">
        <f t="shared" si="1388"/>
        <v>0.009+0.451761023586212i</v>
      </c>
      <c r="Z2653" t="str">
        <f t="shared" si="1389"/>
        <v>-0.00545839950189148-0.000573816097345887i</v>
      </c>
      <c r="AA2653" t="str">
        <f t="shared" si="1390"/>
        <v>0.618646021020555-30.9895937329375i</v>
      </c>
      <c r="AB2653" t="str">
        <f t="shared" si="1391"/>
        <v>1.00182089514435-0.651957898267687i</v>
      </c>
      <c r="AC2653" t="str">
        <f t="shared" si="1392"/>
        <v>0.755144063123963-0.462850537640117i</v>
      </c>
      <c r="AD2653" t="str">
        <f t="shared" si="1393"/>
        <v>1.349030402865-0.0364942960615389i</v>
      </c>
      <c r="AE2653" t="str">
        <f t="shared" si="1394"/>
        <v>-0.00738448789357619-0.000574894913528761i</v>
      </c>
      <c r="AF2653" t="str">
        <f t="shared" si="1395"/>
        <v>-15.0591338452634-0.49351445291988i</v>
      </c>
      <c r="AG2653" t="str">
        <f t="shared" si="1396"/>
        <v>0.998927136554475-0.151419101832561i</v>
      </c>
      <c r="AH2653" t="str">
        <f t="shared" si="1397"/>
        <v>0.106720555904344+0.0284918695601356i</v>
      </c>
      <c r="AI2653">
        <f t="shared" si="1398"/>
        <v>-19.136023060657958</v>
      </c>
      <c r="AJ2653">
        <f t="shared" si="1399"/>
        <v>14.947983996954264</v>
      </c>
      <c r="AK2653"/>
      <c r="AL2653"/>
      <c r="AM2653"/>
      <c r="AN2653"/>
    </row>
    <row r="2654" spans="1:40" x14ac:dyDescent="0.25">
      <c r="A2654"/>
      <c r="B2654">
        <f t="shared" si="1400"/>
        <v>720000</v>
      </c>
      <c r="C2654" s="186" t="str">
        <f t="shared" si="1368"/>
        <v>-1.47427243104517E-07+0.00340142018942643i</v>
      </c>
      <c r="D2654" s="158" t="str">
        <f t="shared" si="1369"/>
        <v>-5.95700708728149+0.0260775547856026i</v>
      </c>
      <c r="E2654" t="str">
        <f t="shared" si="1370"/>
        <v>2870</v>
      </c>
      <c r="F2654" t="str">
        <f t="shared" si="1371"/>
        <v>0.777000777000777</v>
      </c>
      <c r="G2654" t="str">
        <f t="shared" si="1366"/>
        <v>0.777000777000777</v>
      </c>
      <c r="H2654" t="str">
        <f t="shared" si="1372"/>
        <v>9.10221510744387+0.518911996024506i</v>
      </c>
      <c r="I2654" t="str">
        <f t="shared" si="1373"/>
        <v>2827.43338823081i</v>
      </c>
      <c r="J2654" t="str">
        <f t="shared" si="1367"/>
        <v>-6837.07250461779+611.508245419718i</v>
      </c>
      <c r="K2654" t="str">
        <f t="shared" si="1374"/>
        <v>0.0366939107741692-0.410262543996894i</v>
      </c>
      <c r="L2654" t="str">
        <f t="shared" si="1375"/>
        <v>0.00271395548863625-0.025434063228877i</v>
      </c>
      <c r="M2654" t="str">
        <f t="shared" si="1376"/>
        <v>0.0394078662628054-0.435696607225771i</v>
      </c>
      <c r="N2654" t="str">
        <f t="shared" si="1377"/>
        <v>-3.19313499783766i</v>
      </c>
      <c r="O2654" t="str">
        <f t="shared" si="1378"/>
        <v>-0.998671987415093+0.0515195259332673i</v>
      </c>
      <c r="P2654" t="str">
        <f t="shared" si="1379"/>
        <v>1.99867198741509-0.0515195259332673i</v>
      </c>
      <c r="Q2654" t="str">
        <f t="shared" si="1380"/>
        <v>-1.99867198741509+3.24465452377093i</v>
      </c>
      <c r="R2654" t="str">
        <f t="shared" si="1381"/>
        <v>-0.286580175735471-0.439458872301431i</v>
      </c>
      <c r="S2654" t="str">
        <f t="shared" si="1382"/>
        <v>0.329604237962498i</v>
      </c>
      <c r="T2654" t="str">
        <f t="shared" si="1383"/>
        <v>0.144847506720772-0.0944580404384487i</v>
      </c>
      <c r="U2654" t="str">
        <f t="shared" si="1384"/>
        <v>0.00005-0.000334922018291026i</v>
      </c>
      <c r="V2654" t="str">
        <f t="shared" si="1385"/>
        <v>3.33333333333333E-06-0.000368414220120128i</v>
      </c>
      <c r="W2654" t="str">
        <f t="shared" si="1386"/>
        <v>0.000014409790672806-0.000176291058103869i</v>
      </c>
      <c r="X2654" t="str">
        <f t="shared" si="1387"/>
        <v>0.0000149924230583194-0.000176193177073081i</v>
      </c>
      <c r="Y2654" t="str">
        <f t="shared" si="1388"/>
        <v>0.009+0.45238934211693i</v>
      </c>
      <c r="Z2654" t="str">
        <f t="shared" si="1389"/>
        <v>-0.00544332233215761-0.000572662323075392i</v>
      </c>
      <c r="AA2654" t="str">
        <f t="shared" si="1390"/>
        <v>0.616927981448232-30.9465534819796i</v>
      </c>
      <c r="AB2654" t="str">
        <f t="shared" si="1391"/>
        <v>1.00058668486875-0.652503171654195i</v>
      </c>
      <c r="AC2654" t="str">
        <f t="shared" si="1392"/>
        <v>0.755137568167864-0.461665981557201i</v>
      </c>
      <c r="AD2654" t="str">
        <f t="shared" si="1393"/>
        <v>1.34907069104518-0.0393082375106684i</v>
      </c>
      <c r="AE2654" t="str">
        <f t="shared" si="1394"/>
        <v>-0.00736593696683439-0.00055859454884728i</v>
      </c>
      <c r="AF2654" t="str">
        <f t="shared" si="1395"/>
        <v>-15.0592221947254-0.492834441238903i</v>
      </c>
      <c r="AG2654" t="str">
        <f t="shared" si="1396"/>
        <v>0.998609286441541-0.151219485887742i</v>
      </c>
      <c r="AH2654" t="str">
        <f t="shared" si="1397"/>
        <v>0.106535032408553+0.0281915660801416i</v>
      </c>
      <c r="AI2654">
        <f t="shared" si="1398"/>
        <v>-19.156211643861191</v>
      </c>
      <c r="AJ2654">
        <f t="shared" si="1399"/>
        <v>14.822014985940569</v>
      </c>
      <c r="AK2654"/>
      <c r="AL2654"/>
      <c r="AM2654"/>
      <c r="AN2654"/>
    </row>
    <row r="2655" spans="1:40" x14ac:dyDescent="0.25">
      <c r="A2655"/>
      <c r="B2655">
        <f t="shared" si="1400"/>
        <v>721000</v>
      </c>
      <c r="C2655" s="186" t="str">
        <f t="shared" si="1368"/>
        <v>-1.47018574575264E-07+0.00339670254701773i</v>
      </c>
      <c r="D2655" s="158" t="str">
        <f t="shared" si="1369"/>
        <v>-5.95700708414837+0.0260413861938026i</v>
      </c>
      <c r="E2655" t="str">
        <f t="shared" si="1370"/>
        <v>2870</v>
      </c>
      <c r="F2655" t="str">
        <f t="shared" si="1371"/>
        <v>0.777000777000777</v>
      </c>
      <c r="G2655" t="str">
        <f t="shared" si="1366"/>
        <v>0.777000777000777</v>
      </c>
      <c r="H2655" t="str">
        <f t="shared" si="1372"/>
        <v>9.10230309451777+0.518197679639668i</v>
      </c>
      <c r="I2655" t="str">
        <f t="shared" si="1373"/>
        <v>2831.3603790478i</v>
      </c>
      <c r="J2655" t="str">
        <f t="shared" si="1367"/>
        <v>-6856.08034119024+612.357562427245i</v>
      </c>
      <c r="K2655" t="str">
        <f t="shared" si="1374"/>
        <v>0.0365929707623695-0.409702374663559i</v>
      </c>
      <c r="L2655" t="str">
        <f t="shared" si="1375"/>
        <v>0.00270651686207903-0.0253995797774163i</v>
      </c>
      <c r="M2655" t="str">
        <f t="shared" si="1376"/>
        <v>0.0392994876244485-0.435101954440975i</v>
      </c>
      <c r="N2655" t="str">
        <f t="shared" si="1377"/>
        <v>-3.19756990755688i</v>
      </c>
      <c r="O2655" t="str">
        <f t="shared" si="1378"/>
        <v>-0.998433682581735+0.055948024864825i</v>
      </c>
      <c r="P2655" t="str">
        <f t="shared" si="1379"/>
        <v>1.99843368258174-0.055948024864825i</v>
      </c>
      <c r="Q2655" t="str">
        <f t="shared" si="1380"/>
        <v>-1.99843368258174+3.25351793242171i</v>
      </c>
      <c r="R2655" t="str">
        <f t="shared" si="1381"/>
        <v>-0.286421004635092-0.438307189061232i</v>
      </c>
      <c r="S2655" t="str">
        <f t="shared" si="1382"/>
        <v>0.330062021626335i</v>
      </c>
      <c r="T2655" t="str">
        <f t="shared" si="1383"/>
        <v>0.144668556914906-0.0945366958261043i</v>
      </c>
      <c r="U2655" t="str">
        <f t="shared" si="1384"/>
        <v>0.00005-0.000334457493993812i</v>
      </c>
      <c r="V2655" t="str">
        <f t="shared" si="1385"/>
        <v>3.33333333333333E-06-0.000367903243393193i</v>
      </c>
      <c r="W2655" t="str">
        <f t="shared" si="1386"/>
        <v>0.0000144096113370043-0.000176048910728511i</v>
      </c>
      <c r="X2655" t="str">
        <f t="shared" si="1387"/>
        <v>0.0000149906336109273-0.00017595117068858i</v>
      </c>
      <c r="Y2655" t="str">
        <f t="shared" si="1388"/>
        <v>0.009+0.453017660647648i</v>
      </c>
      <c r="Z2655" t="str">
        <f t="shared" si="1389"/>
        <v>-0.00542830784365146-0.00057151320097873i</v>
      </c>
      <c r="AA2655" t="str">
        <f t="shared" si="1390"/>
        <v>0.615217089688868-30.903632617814i</v>
      </c>
      <c r="AB2655" t="str">
        <f t="shared" si="1391"/>
        <v>0.999350524184576-0.653046512270566i</v>
      </c>
      <c r="AC2655" t="str">
        <f t="shared" si="1392"/>
        <v>0.755132149727892-0.460483759571488i</v>
      </c>
      <c r="AD2655" t="str">
        <f t="shared" si="1393"/>
        <v>1.34909841430674-0.0421232262857933i</v>
      </c>
      <c r="AE2655" t="str">
        <f t="shared" si="1394"/>
        <v>-0.00734739548412916-0.000542369713548696i</v>
      </c>
      <c r="AF2655" t="str">
        <f t="shared" si="1395"/>
        <v>-15.0593101786661-0.492156293445865i</v>
      </c>
      <c r="AG2655" t="str">
        <f t="shared" si="1396"/>
        <v>0.998292184239032-0.151019003216695i</v>
      </c>
      <c r="AH2655" t="str">
        <f t="shared" si="1397"/>
        <v>0.106349155673543+0.0278921588270018i</v>
      </c>
      <c r="AI2655">
        <f t="shared" si="1398"/>
        <v>-19.176414013164276</v>
      </c>
      <c r="AJ2655">
        <f t="shared" si="1399"/>
        <v>14.695957430738391</v>
      </c>
      <c r="AK2655"/>
      <c r="AL2655"/>
      <c r="AM2655"/>
      <c r="AN2655"/>
    </row>
    <row r="2656" spans="1:40" x14ac:dyDescent="0.25">
      <c r="A2656"/>
      <c r="B2656">
        <f t="shared" si="1400"/>
        <v>722000</v>
      </c>
      <c r="C2656" s="186" t="str">
        <f t="shared" si="1368"/>
        <v>-1.46611602938468E-07+0.00339199797287048i</v>
      </c>
      <c r="D2656" s="158" t="str">
        <f t="shared" si="1369"/>
        <v>-5.95700708102825+0.026005317792007i</v>
      </c>
      <c r="E2656" t="str">
        <f t="shared" si="1370"/>
        <v>2870</v>
      </c>
      <c r="F2656" t="str">
        <f t="shared" si="1371"/>
        <v>0.777000777000777</v>
      </c>
      <c r="G2656" t="str">
        <f t="shared" si="1366"/>
        <v>0.777000777000777</v>
      </c>
      <c r="H2656" t="str">
        <f t="shared" si="1372"/>
        <v>9.1023907180685+0.517485319711223i</v>
      </c>
      <c r="I2656" t="str">
        <f t="shared" si="1373"/>
        <v>2835.28736986479i</v>
      </c>
      <c r="J2656" t="str">
        <f t="shared" si="1367"/>
        <v>-6875.11455921524+613.206879434773i</v>
      </c>
      <c r="K2656" t="str">
        <f t="shared" si="1374"/>
        <v>0.0364924456260975-0.409143720723767i</v>
      </c>
      <c r="L2656" t="str">
        <f t="shared" si="1375"/>
        <v>0.00269910866111891-0.0253651886103953i</v>
      </c>
      <c r="M2656" t="str">
        <f t="shared" si="1376"/>
        <v>0.0391915542872164-0.434508909334162i</v>
      </c>
      <c r="N2656" t="str">
        <f t="shared" si="1377"/>
        <v>-3.2020048172761i</v>
      </c>
      <c r="O2656" t="str">
        <f t="shared" si="1378"/>
        <v>-0.998175740163342+0.0603754233886995i</v>
      </c>
      <c r="P2656" t="str">
        <f t="shared" si="1379"/>
        <v>1.99817574016334-0.0603754233886995i</v>
      </c>
      <c r="Q2656" t="str">
        <f t="shared" si="1380"/>
        <v>-1.99817574016334+3.2623802406648i</v>
      </c>
      <c r="R2656" t="str">
        <f t="shared" si="1381"/>
        <v>-0.286261425236362-0.43715784172995i</v>
      </c>
      <c r="S2656" t="str">
        <f t="shared" si="1382"/>
        <v>0.330519805290172i</v>
      </c>
      <c r="T2656" t="str">
        <f t="shared" si="1383"/>
        <v>0.144489324729655-0.0946150705312095i</v>
      </c>
      <c r="U2656" t="str">
        <f t="shared" si="1384"/>
        <v>0.00005-0.000333994256467504i</v>
      </c>
      <c r="V2656" t="str">
        <f t="shared" si="1385"/>
        <v>3.33333333333333E-06-0.000367393682114255i</v>
      </c>
      <c r="W2656" t="str">
        <f t="shared" si="1386"/>
        <v>0.0000144094317580096-0.000175807437319742i</v>
      </c>
      <c r="X2656" t="str">
        <f t="shared" si="1387"/>
        <v>0.0000149888506060734-0.000175709837857929i</v>
      </c>
      <c r="Y2656" t="str">
        <f t="shared" si="1388"/>
        <v>0.009+0.453645979178366i</v>
      </c>
      <c r="Z2656" t="str">
        <f t="shared" si="1389"/>
        <v>-0.00541335568939701-0.000570368703653847i</v>
      </c>
      <c r="AA2656" t="str">
        <f t="shared" si="1390"/>
        <v>0.613513306140813-30.8608306443946i</v>
      </c>
      <c r="AB2656" t="str">
        <f t="shared" si="1391"/>
        <v>0.998112412862386-0.653587913970423i</v>
      </c>
      <c r="AC2656" t="str">
        <f t="shared" si="1392"/>
        <v>0.755127805160162-0.459303862117564i</v>
      </c>
      <c r="AD2656" t="str">
        <f t="shared" si="1393"/>
        <v>1.34911356303219-0.0449392060557892i</v>
      </c>
      <c r="AE2656" t="str">
        <f t="shared" si="1394"/>
        <v>-0.00732886349878423-0.000526220247249402i</v>
      </c>
      <c r="AF2656" t="str">
        <f t="shared" si="1395"/>
        <v>-15.0593977990968-0.491480001919216i</v>
      </c>
      <c r="AG2656" t="str">
        <f t="shared" si="1396"/>
        <v>0.997975833180023-0.150817656282623i</v>
      </c>
      <c r="AH2656" t="str">
        <f t="shared" si="1397"/>
        <v>0.106162926305518+0.0275936477554478i</v>
      </c>
      <c r="AI2656">
        <f t="shared" si="1398"/>
        <v>-19.196630315466535</v>
      </c>
      <c r="AJ2656">
        <f t="shared" si="1399"/>
        <v>14.569811442946182</v>
      </c>
      <c r="AK2656"/>
      <c r="AL2656"/>
      <c r="AM2656"/>
      <c r="AN2656"/>
    </row>
    <row r="2657" spans="1:40" x14ac:dyDescent="0.25">
      <c r="A2657"/>
      <c r="B2657">
        <f t="shared" si="1400"/>
        <v>723000</v>
      </c>
      <c r="C2657" s="186" t="str">
        <f t="shared" si="1368"/>
        <v>-1.4620631881256E-07+0.00338730641275952i</v>
      </c>
      <c r="D2657" s="158" t="str">
        <f t="shared" si="1369"/>
        <v>-5.95700707792107+0.0259693491644897i</v>
      </c>
      <c r="E2657" t="str">
        <f t="shared" si="1370"/>
        <v>2870</v>
      </c>
      <c r="F2657" t="str">
        <f t="shared" si="1371"/>
        <v>0.777000777000777</v>
      </c>
      <c r="G2657" t="str">
        <f t="shared" si="1366"/>
        <v>0.777000777000777</v>
      </c>
      <c r="H2657" t="str">
        <f t="shared" si="1372"/>
        <v>9.10247798009338+0.516774908243232i</v>
      </c>
      <c r="I2657" t="str">
        <f t="shared" si="1373"/>
        <v>2839.21436068178i</v>
      </c>
      <c r="J2657" t="str">
        <f t="shared" si="1367"/>
        <v>-6894.17515869281+614.0561964423i</v>
      </c>
      <c r="K2657" t="str">
        <f t="shared" si="1374"/>
        <v>0.0363923331006997-0.408586576087574i</v>
      </c>
      <c r="L2657" t="str">
        <f t="shared" si="1375"/>
        <v>0.00269173072068213-0.0253308893624322i</v>
      </c>
      <c r="M2657" t="str">
        <f t="shared" si="1376"/>
        <v>0.0390840638213818-0.433917465450006i</v>
      </c>
      <c r="N2657" t="str">
        <f t="shared" si="1377"/>
        <v>-3.20643972699531i</v>
      </c>
      <c r="O2657" t="str">
        <f t="shared" si="1378"/>
        <v>-0.997898165233226+0.0648016344250706i</v>
      </c>
      <c r="P2657" t="str">
        <f t="shared" si="1379"/>
        <v>1.99789816523323-0.0648016344250706i</v>
      </c>
      <c r="Q2657" t="str">
        <f t="shared" si="1380"/>
        <v>-1.99789816523323+3.27124136142038i</v>
      </c>
      <c r="R2657" t="str">
        <f t="shared" si="1381"/>
        <v>-0.286101436536605-0.436010820518256i</v>
      </c>
      <c r="S2657" t="str">
        <f t="shared" si="1382"/>
        <v>0.330977588954009i</v>
      </c>
      <c r="T2657" t="str">
        <f t="shared" si="1383"/>
        <v>0.144309810132992-0.094693163661164i</v>
      </c>
      <c r="U2657" t="str">
        <f t="shared" si="1384"/>
        <v>0.00005-0.000333532300372805i</v>
      </c>
      <c r="V2657" t="str">
        <f t="shared" si="1385"/>
        <v>3.33333333333333E-06-0.000366885530410087i</v>
      </c>
      <c r="W2657" t="str">
        <f t="shared" si="1386"/>
        <v>0.0000144092519358455-0.000175566635080713i</v>
      </c>
      <c r="X2657" t="str">
        <f t="shared" si="1387"/>
        <v>0.000014987074006819-0.000175469175786116i</v>
      </c>
      <c r="Y2657" t="str">
        <f t="shared" si="1388"/>
        <v>0.009+0.454274297709084i</v>
      </c>
      <c r="Z2657" t="str">
        <f t="shared" si="1389"/>
        <v>-0.00539846552481582-0.00056922880390606i</v>
      </c>
      <c r="AA2657" t="str">
        <f t="shared" si="1390"/>
        <v>0.611816591476343-30.8181470684195i</v>
      </c>
      <c r="AB2657" t="str">
        <f t="shared" si="1391"/>
        <v>0.996872350680944-0.654127370587808i</v>
      </c>
      <c r="AC2657" t="str">
        <f t="shared" si="1392"/>
        <v>0.755124531848846-0.458126279684031i</v>
      </c>
      <c r="AD2657" t="str">
        <f t="shared" si="1393"/>
        <v>1.34911612785783-0.0477561204140461i</v>
      </c>
      <c r="AE2657" t="str">
        <f t="shared" si="1394"/>
        <v>-0.00731034106451599-0.000510145990136706i</v>
      </c>
      <c r="AF2657" t="str">
        <f t="shared" si="1395"/>
        <v>-15.0594850580144-0.490805559078742i</v>
      </c>
      <c r="AG2657" t="str">
        <f t="shared" si="1396"/>
        <v>0.997660236488423-0.150615447563597i</v>
      </c>
      <c r="AH2657" t="str">
        <f t="shared" si="1397"/>
        <v>0.10597634492529+0.0272960328328054i</v>
      </c>
      <c r="AI2657">
        <f t="shared" si="1398"/>
        <v>-19.216860697688581</v>
      </c>
      <c r="AJ2657">
        <f t="shared" si="1399"/>
        <v>14.443577135523551</v>
      </c>
      <c r="AK2657"/>
      <c r="AL2657"/>
      <c r="AM2657"/>
      <c r="AN2657"/>
    </row>
    <row r="2658" spans="1:40" x14ac:dyDescent="0.25">
      <c r="A2658"/>
      <c r="B2658">
        <f t="shared" si="1400"/>
        <v>724000</v>
      </c>
      <c r="C2658" s="186" t="str">
        <f t="shared" si="1368"/>
        <v>-1.45802712880719E-07+0.00338262781275929i</v>
      </c>
      <c r="D2658" s="158" t="str">
        <f t="shared" si="1369"/>
        <v>-5.95700707482676+0.0259334798978212i</v>
      </c>
      <c r="E2658" t="str">
        <f t="shared" si="1370"/>
        <v>2870</v>
      </c>
      <c r="F2658" t="str">
        <f t="shared" si="1371"/>
        <v>0.777000777000777</v>
      </c>
      <c r="G2658" t="str">
        <f t="shared" si="1366"/>
        <v>0.777000777000777</v>
      </c>
      <c r="H2658" t="str">
        <f t="shared" si="1372"/>
        <v>9.10256488257603+0.516066437283082i</v>
      </c>
      <c r="I2658" t="str">
        <f t="shared" si="1373"/>
        <v>2843.14135149876i</v>
      </c>
      <c r="J2658" t="str">
        <f t="shared" si="1367"/>
        <v>-6913.26213962295+614.905513449828i</v>
      </c>
      <c r="K2658" t="str">
        <f t="shared" si="1374"/>
        <v>0.0362926309369143-0.408030934697335i</v>
      </c>
      <c r="L2658" t="str">
        <f t="shared" si="1375"/>
        <v>0.00268438287680858-0.0252966816700456i</v>
      </c>
      <c r="M2658" t="str">
        <f t="shared" si="1376"/>
        <v>0.0389770138137229-0.433327616367381i</v>
      </c>
      <c r="N2658" t="str">
        <f t="shared" si="1377"/>
        <v>-3.21087463671453i</v>
      </c>
      <c r="O2658" t="str">
        <f t="shared" si="1378"/>
        <v>-0.99760096325084+0.0692265709175046i</v>
      </c>
      <c r="P2658" t="str">
        <f t="shared" si="1379"/>
        <v>1.99760096325084-0.0692265709175046i</v>
      </c>
      <c r="Q2658" t="str">
        <f t="shared" si="1380"/>
        <v>-1.99760096325084+3.28010120763203i</v>
      </c>
      <c r="R2658" t="str">
        <f t="shared" si="1381"/>
        <v>-0.285941037530088-0.434866115694504i</v>
      </c>
      <c r="S2658" t="str">
        <f t="shared" si="1382"/>
        <v>0.331435372617844i</v>
      </c>
      <c r="T2658" t="str">
        <f t="shared" si="1383"/>
        <v>0.144130013094082-0.0947709743205176i</v>
      </c>
      <c r="U2658" t="str">
        <f t="shared" si="1384"/>
        <v>0.0000500000000000002-0.000333071620399915i</v>
      </c>
      <c r="V2658" t="str">
        <f t="shared" si="1385"/>
        <v>3.33333333333333E-06-0.000366378782439907i</v>
      </c>
      <c r="W2658" t="str">
        <f t="shared" si="1386"/>
        <v>0.0000144090718705353-0.000175326501230023i</v>
      </c>
      <c r="X2658" t="str">
        <f t="shared" si="1387"/>
        <v>0.0000149853037764803-0.000175229181693562i</v>
      </c>
      <c r="Y2658" t="str">
        <f t="shared" si="1388"/>
        <v>0.009+0.454902616239802i</v>
      </c>
      <c r="Z2658" t="str">
        <f t="shared" si="1389"/>
        <v>-0.00538363700770683-0.000568093474746129i</v>
      </c>
      <c r="AA2658" t="str">
        <f t="shared" si="1390"/>
        <v>0.610126906639384-30.7755813993119i</v>
      </c>
      <c r="AB2658" t="str">
        <f t="shared" si="1391"/>
        <v>0.995630337427247-0.654664875937073i</v>
      </c>
      <c r="AC2658" t="str">
        <f t="shared" si="1392"/>
        <v>0.755122327206004-0.456951002813159i</v>
      </c>
      <c r="AD2658" t="str">
        <f t="shared" si="1393"/>
        <v>1.34910609967419-0.0505739128796576i</v>
      </c>
      <c r="AE2658" t="str">
        <f t="shared" si="1394"/>
        <v>-0.00729182823542831-0.000494146782961642i</v>
      </c>
      <c r="AF2658" t="str">
        <f t="shared" si="1395"/>
        <v>-15.0595719574028-0.490132957385261i</v>
      </c>
      <c r="AG2658" t="str">
        <f t="shared" si="1396"/>
        <v>0.997345397378903-0.150412379552508i</v>
      </c>
      <c r="AH2658" t="str">
        <f t="shared" si="1397"/>
        <v>0.105789412168301+0.0269993140388163i</v>
      </c>
      <c r="AI2658">
        <f t="shared" si="1398"/>
        <v>-19.237105306774136</v>
      </c>
      <c r="AJ2658">
        <f t="shared" si="1399"/>
        <v>14.317254622792399</v>
      </c>
      <c r="AK2658"/>
      <c r="AL2658"/>
      <c r="AM2658"/>
      <c r="AN2658"/>
    </row>
    <row r="2659" spans="1:40" x14ac:dyDescent="0.25">
      <c r="A2659"/>
      <c r="B2659">
        <f t="shared" si="1400"/>
        <v>725000</v>
      </c>
      <c r="C2659" s="186" t="str">
        <f t="shared" si="1368"/>
        <v>-1.45400775890331E-07+0.00337796211924176i</v>
      </c>
      <c r="D2659" s="158" t="str">
        <f t="shared" si="1369"/>
        <v>-5.95700707174524+0.0258977095808535i</v>
      </c>
      <c r="E2659" t="str">
        <f t="shared" si="1370"/>
        <v>2870</v>
      </c>
      <c r="F2659" t="str">
        <f t="shared" si="1371"/>
        <v>0.777000777000777</v>
      </c>
      <c r="G2659" t="str">
        <f t="shared" si="1366"/>
        <v>0.777000777000777</v>
      </c>
      <c r="H2659" t="str">
        <f t="shared" si="1372"/>
        <v>9.10265142748649+0.515359898921226i</v>
      </c>
      <c r="I2659" t="str">
        <f t="shared" si="1373"/>
        <v>2847.06834231575i</v>
      </c>
      <c r="J2659" t="str">
        <f t="shared" si="1367"/>
        <v>-6932.37550200565+615.754830457355i</v>
      </c>
      <c r="K2659" t="str">
        <f t="shared" si="1374"/>
        <v>0.0361933369007461-0.407476790527502i</v>
      </c>
      <c r="L2659" t="str">
        <f t="shared" si="1375"/>
        <v>0.0026770649666429-0.0252625651716428i</v>
      </c>
      <c r="M2659" t="str">
        <f t="shared" si="1376"/>
        <v>0.038870401867389-0.432739355699145i</v>
      </c>
      <c r="N2659" t="str">
        <f t="shared" si="1377"/>
        <v>-3.21530954643375i</v>
      </c>
      <c r="O2659" t="str">
        <f t="shared" si="1378"/>
        <v>-0.997284140061668+0.0736501458346068i</v>
      </c>
      <c r="P2659" t="str">
        <f t="shared" si="1379"/>
        <v>1.99728414006167-0.0736501458346068i</v>
      </c>
      <c r="Q2659" t="str">
        <f t="shared" si="1380"/>
        <v>-1.99728414006167+3.28895969226836i</v>
      </c>
      <c r="R2659" t="str">
        <f t="shared" si="1381"/>
        <v>-0.285780227208029-0.433723717584393i</v>
      </c>
      <c r="S2659" t="str">
        <f t="shared" si="1382"/>
        <v>0.331893156281681i</v>
      </c>
      <c r="T2659" t="str">
        <f t="shared" si="1383"/>
        <v>0.143949933583309-0.0948485016109687i</v>
      </c>
      <c r="U2659" t="str">
        <f t="shared" si="1384"/>
        <v>0.0000500000000000002-0.000332612211268329i</v>
      </c>
      <c r="V2659" t="str">
        <f t="shared" si="1385"/>
        <v>3.33333333333333E-06-0.000365873432395162i</v>
      </c>
      <c r="W2659" t="str">
        <f t="shared" si="1386"/>
        <v>0.0000144088915621028-0.00017508703300162i</v>
      </c>
      <c r="X2659" t="str">
        <f t="shared" si="1387"/>
        <v>0.0000149835398786268-0.000174989852816027i</v>
      </c>
      <c r="Y2659" t="str">
        <f t="shared" si="1388"/>
        <v>0.009+0.45553093477052i</v>
      </c>
      <c r="Z2659" t="str">
        <f t="shared" si="1389"/>
        <v>-0.00536886979822708-0.000566962689388414i</v>
      </c>
      <c r="AA2659" t="str">
        <f t="shared" si="1390"/>
        <v>0.608444212843258-30.7331331492015i</v>
      </c>
      <c r="AB2659" t="str">
        <f t="shared" si="1391"/>
        <v>0.994386372896711-0.655200423812873i</v>
      </c>
      <c r="AC2659" t="str">
        <f t="shared" si="1392"/>
        <v>0.755121188671361-0.455778022100622i</v>
      </c>
      <c r="AD2659" t="str">
        <f t="shared" si="1393"/>
        <v>1.34908346962677-0.0533925268984694i</v>
      </c>
      <c r="AE2659" t="str">
        <f t="shared" si="1394"/>
        <v>-0.00727332506601016-0.000478222467032826i</v>
      </c>
      <c r="AF2659" t="str">
        <f t="shared" si="1395"/>
        <v>-15.0596584992317-0.489462189340372i</v>
      </c>
      <c r="AG2659" t="str">
        <f t="shared" si="1396"/>
        <v>0.997031319056846-0.150208454757045i</v>
      </c>
      <c r="AH2659" t="str">
        <f t="shared" si="1397"/>
        <v>0.105602128684665+0.0267034913654785i</v>
      </c>
      <c r="AI2659">
        <f t="shared" si="1398"/>
        <v>-19.25736428968991</v>
      </c>
      <c r="AJ2659">
        <f t="shared" si="1399"/>
        <v>14.190844020444827</v>
      </c>
      <c r="AK2659"/>
      <c r="AL2659"/>
      <c r="AM2659"/>
      <c r="AN2659"/>
    </row>
    <row r="2660" spans="1:40" x14ac:dyDescent="0.25">
      <c r="A2660"/>
      <c r="B2660">
        <f t="shared" si="1400"/>
        <v>726000</v>
      </c>
      <c r="C2660" s="186" t="str">
        <f t="shared" si="1368"/>
        <v>-1.45000498652462E-07+0.00337330927887433i</v>
      </c>
      <c r="D2660" s="158" t="str">
        <f t="shared" si="1369"/>
        <v>-5.95700706867645+0.0258620378047032i</v>
      </c>
      <c r="E2660" t="str">
        <f t="shared" si="1370"/>
        <v>2870</v>
      </c>
      <c r="F2660" t="str">
        <f t="shared" si="1371"/>
        <v>0.777000777000777</v>
      </c>
      <c r="G2660" t="str">
        <f t="shared" si="1366"/>
        <v>0.777000777000777</v>
      </c>
      <c r="H2660" t="str">
        <f t="shared" si="1372"/>
        <v>9.10273761678137+0.514655285290858i</v>
      </c>
      <c r="I2660" t="str">
        <f t="shared" si="1373"/>
        <v>2850.99533313274i</v>
      </c>
      <c r="J2660" t="str">
        <f t="shared" si="1367"/>
        <v>-6951.51524584091+616.604147464883i</v>
      </c>
      <c r="K2660" t="str">
        <f t="shared" si="1374"/>
        <v>0.0360944487733424-0.406924137584403i</v>
      </c>
      <c r="L2660" t="str">
        <f t="shared" si="1375"/>
        <v>0.00266977682842553-0.025228539507507i</v>
      </c>
      <c r="M2660" t="str">
        <f t="shared" si="1376"/>
        <v>0.0387642256017679-0.43215267709191i</v>
      </c>
      <c r="N2660" t="str">
        <f t="shared" si="1377"/>
        <v>-3.21974445615297i</v>
      </c>
      <c r="O2660" t="str">
        <f t="shared" si="1378"/>
        <v>-0.996947701897114+0.0780722721717708i</v>
      </c>
      <c r="P2660" t="str">
        <f t="shared" si="1379"/>
        <v>1.99694770189711-0.0780722721717708i</v>
      </c>
      <c r="Q2660" t="str">
        <f t="shared" si="1380"/>
        <v>-1.99694770189711+3.29781672832474i</v>
      </c>
      <c r="R2660" t="str">
        <f t="shared" si="1381"/>
        <v>-0.285619004558582-0.432583616570591i</v>
      </c>
      <c r="S2660" t="str">
        <f t="shared" si="1382"/>
        <v>0.332350939945518i</v>
      </c>
      <c r="T2660" t="str">
        <f t="shared" si="1383"/>
        <v>0.143769571572267-0.0949257446313479i</v>
      </c>
      <c r="U2660" t="str">
        <f t="shared" si="1384"/>
        <v>0.0000500000000000002-0.000332154067726637i</v>
      </c>
      <c r="V2660" t="str">
        <f t="shared" si="1385"/>
        <v>3.33333333333333E-06-0.0003653694744993i</v>
      </c>
      <c r="W2660" t="str">
        <f t="shared" si="1386"/>
        <v>0.0000144087110105715-0.000174848227644689i</v>
      </c>
      <c r="X2660" t="str">
        <f t="shared" si="1387"/>
        <v>0.0000149817822770787-0.0001747511864045i</v>
      </c>
      <c r="Y2660" t="str">
        <f t="shared" si="1388"/>
        <v>0.009+0.456159253301238i</v>
      </c>
      <c r="Z2660" t="str">
        <f t="shared" si="1389"/>
        <v>-0.00535416355887211-0.000565836421249002i</v>
      </c>
      <c r="AA2660" t="str">
        <f t="shared" si="1390"/>
        <v>0.606768471568464-30.6908018329062i</v>
      </c>
      <c r="AB2660" t="str">
        <f t="shared" si="1391"/>
        <v>0.993140456893112-0.655734007990055i</v>
      </c>
      <c r="AC2660" t="str">
        <f t="shared" si="1392"/>
        <v>0.755121113712137-0.454607328195119i</v>
      </c>
      <c r="AD2660" t="str">
        <f t="shared" si="1393"/>
        <v>1.34904822911642-0.0562119058443704i</v>
      </c>
      <c r="AE2660" t="str">
        <f t="shared" si="1394"/>
        <v>-0.00725483161113068-0.000462372884208861i</v>
      </c>
      <c r="AF2660" t="str">
        <f t="shared" si="1395"/>
        <v>-15.0597446854578-0.488793247486155i</v>
      </c>
      <c r="AG2660" t="str">
        <f t="shared" si="1396"/>
        <v>0.996718004718263-0.150003675699638i</v>
      </c>
      <c r="AH2660" t="str">
        <f t="shared" si="1397"/>
        <v>0.105414495139187+0.0264085648168601i</v>
      </c>
      <c r="AI2660">
        <f t="shared" si="1398"/>
        <v>-19.277637793427708</v>
      </c>
      <c r="AJ2660">
        <f t="shared" si="1399"/>
        <v>14.064345445540331</v>
      </c>
      <c r="AK2660"/>
      <c r="AL2660"/>
      <c r="AM2660"/>
      <c r="AN2660"/>
    </row>
    <row r="2661" spans="1:40" x14ac:dyDescent="0.25">
      <c r="A2661"/>
      <c r="B2661">
        <f t="shared" si="1400"/>
        <v>727000</v>
      </c>
      <c r="C2661" s="186" t="str">
        <f t="shared" si="1368"/>
        <v>-1.44601872041332E-07+0.00336866923861788i</v>
      </c>
      <c r="D2661" s="158" t="str">
        <f t="shared" si="1369"/>
        <v>-5.95700706562031+0.0258264641627371i</v>
      </c>
      <c r="E2661" t="str">
        <f t="shared" si="1370"/>
        <v>2870</v>
      </c>
      <c r="F2661" t="str">
        <f t="shared" si="1371"/>
        <v>0.777000777000777</v>
      </c>
      <c r="G2661" t="str">
        <f t="shared" si="1366"/>
        <v>0.777000777000777</v>
      </c>
      <c r="H2661" t="str">
        <f t="shared" si="1372"/>
        <v>9.10282345240389+0.513952588567661i</v>
      </c>
      <c r="I2661" t="str">
        <f t="shared" si="1373"/>
        <v>2854.92232394972i</v>
      </c>
      <c r="J2661" t="str">
        <f t="shared" si="1367"/>
        <v>-6970.68137112874+617.45346447241i</v>
      </c>
      <c r="K2661" t="str">
        <f t="shared" si="1374"/>
        <v>0.0359959643508699-0.406372969906034i</v>
      </c>
      <c r="L2661" t="str">
        <f t="shared" si="1375"/>
        <v>0.00266251830148396-0.0251946043197859i</v>
      </c>
      <c r="M2661" t="str">
        <f t="shared" si="1376"/>
        <v>0.0386584826523539-0.43156757422582i</v>
      </c>
      <c r="N2661" t="str">
        <f t="shared" si="1377"/>
        <v>-3.22417936587219i</v>
      </c>
      <c r="O2661" t="str">
        <f t="shared" si="1378"/>
        <v>-0.996591655374375+0.082492862952883i</v>
      </c>
      <c r="P2661" t="str">
        <f t="shared" si="1379"/>
        <v>1.99659165537437-0.082492862952883i</v>
      </c>
      <c r="Q2661" t="str">
        <f t="shared" si="1380"/>
        <v>-1.99659165537437+3.30667222882507i</v>
      </c>
      <c r="R2661" t="str">
        <f t="shared" si="1381"/>
        <v>-0.285457368566832-0.431445803092382i</v>
      </c>
      <c r="S2661" t="str">
        <f t="shared" si="1382"/>
        <v>0.332808723609355i</v>
      </c>
      <c r="T2661" t="str">
        <f t="shared" si="1383"/>
        <v>0.143588927033789-0.0950027024776126i</v>
      </c>
      <c r="U2661" t="str">
        <f t="shared" si="1384"/>
        <v>0.0000499999999999998-0.000331697184552322i</v>
      </c>
      <c r="V2661" t="str">
        <f t="shared" si="1385"/>
        <v>3.33333333333333E-06-0.000364866903007554i</v>
      </c>
      <c r="W2661" t="str">
        <f t="shared" si="1386"/>
        <v>0.0000144085302159652-0.000174610082423551i</v>
      </c>
      <c r="X2661" t="str">
        <f t="shared" si="1387"/>
        <v>0.0000149800309359053-0.000174513179725092i</v>
      </c>
      <c r="Y2661" t="str">
        <f t="shared" si="1388"/>
        <v>0.009+0.456787571831956i</v>
      </c>
      <c r="Z2661" t="str">
        <f t="shared" si="1389"/>
        <v>-0.00533951795445666-0.00056471464394389i</v>
      </c>
      <c r="AA2661" t="str">
        <f t="shared" si="1390"/>
        <v>0.605099644560475-30.6485869679128i</v>
      </c>
      <c r="AB2661" t="str">
        <f t="shared" si="1391"/>
        <v>0.991892589228785-0.656265622223617i</v>
      </c>
      <c r="AC2661" t="str">
        <f t="shared" si="1392"/>
        <v>0.755122099822855-0.453438911798102i</v>
      </c>
      <c r="AD2661" t="str">
        <f t="shared" si="1393"/>
        <v>1.34900036980003-0.05903199302035i</v>
      </c>
      <c r="AE2661" t="str">
        <f t="shared" si="1394"/>
        <v>-0.00723634792603572-0.00044659787689228i</v>
      </c>
      <c r="AF2661" t="str">
        <f t="shared" si="1395"/>
        <v>-15.0598305180242-0.488126124404924i</v>
      </c>
      <c r="AG2661" t="str">
        <f t="shared" si="1396"/>
        <v>0.996405457549742-0.149798044917437i</v>
      </c>
      <c r="AH2661" t="str">
        <f t="shared" si="1397"/>
        <v>0.105226512211388+0.0261145344089369i</v>
      </c>
      <c r="AI2661">
        <f t="shared" si="1398"/>
        <v>-19.297925965005568</v>
      </c>
      <c r="AJ2661">
        <f t="shared" si="1399"/>
        <v>13.937759016514187</v>
      </c>
      <c r="AK2661"/>
      <c r="AL2661"/>
      <c r="AM2661"/>
      <c r="AN2661"/>
    </row>
    <row r="2662" spans="1:40" x14ac:dyDescent="0.25">
      <c r="A2662"/>
      <c r="B2662">
        <f t="shared" si="1400"/>
        <v>728000</v>
      </c>
      <c r="C2662" s="186" t="str">
        <f t="shared" si="1368"/>
        <v>-1.44204886993796E-07+0.00336404194572472i</v>
      </c>
      <c r="D2662" s="158" t="str">
        <f t="shared" si="1369"/>
        <v>-5.95700706257676+0.0257909882505562i</v>
      </c>
      <c r="E2662" t="str">
        <f t="shared" si="1370"/>
        <v>2870</v>
      </c>
      <c r="F2662" t="str">
        <f t="shared" si="1371"/>
        <v>0.777000777000777</v>
      </c>
      <c r="G2662" t="str">
        <f t="shared" si="1366"/>
        <v>0.777000777000777</v>
      </c>
      <c r="H2662" t="str">
        <f t="shared" si="1372"/>
        <v>9.10290893628407+0.51325180096949i</v>
      </c>
      <c r="I2662" t="str">
        <f t="shared" si="1373"/>
        <v>2858.84931476671i</v>
      </c>
      <c r="J2662" t="str">
        <f t="shared" si="1367"/>
        <v>-6989.87387786913+618.302781479937i</v>
      </c>
      <c r="K2662" t="str">
        <f t="shared" si="1374"/>
        <v>0.0358978814443945-0.405823281561864i</v>
      </c>
      <c r="L2662" t="str">
        <f t="shared" si="1375"/>
        <v>0.00265528922622397-0.0251607592524796i</v>
      </c>
      <c r="M2662" t="str">
        <f t="shared" si="1376"/>
        <v>0.0385531706706185-0.430984040814344i</v>
      </c>
      <c r="N2662" t="str">
        <f t="shared" si="1377"/>
        <v>-3.22861427559141i</v>
      </c>
      <c r="O2662" t="str">
        <f t="shared" si="1378"/>
        <v>-0.996216007496313+0.0869118312320315i</v>
      </c>
      <c r="P2662" t="str">
        <f t="shared" si="1379"/>
        <v>1.99621600749631-0.0869118312320315i</v>
      </c>
      <c r="Q2662" t="str">
        <f t="shared" si="1380"/>
        <v>-1.99621600749631+3.31552610682344i</v>
      </c>
      <c r="R2662" t="str">
        <f t="shared" si="1381"/>
        <v>-0.285295318214784-0.430310267645309i</v>
      </c>
      <c r="S2662" t="str">
        <f t="shared" si="1382"/>
        <v>0.333266507273192i</v>
      </c>
      <c r="T2662" t="str">
        <f t="shared" si="1383"/>
        <v>0.143407999941945-0.0950793742428349i</v>
      </c>
      <c r="U2662" t="str">
        <f t="shared" si="1384"/>
        <v>0.0000499999999999998-0.000331241556551563i</v>
      </c>
      <c r="V2662" t="str">
        <f t="shared" si="1385"/>
        <v>3.33333333333333E-06-0.000364365712206721i</v>
      </c>
      <c r="W2662" t="str">
        <f t="shared" si="1386"/>
        <v>0.0000144083491783074-0.000174372594617559i</v>
      </c>
      <c r="X2662" t="str">
        <f t="shared" si="1387"/>
        <v>0.0000149782858194225-0.000174275830058937i</v>
      </c>
      <c r="Y2662" t="str">
        <f t="shared" si="1388"/>
        <v>0.009+0.457415890362674i</v>
      </c>
      <c r="Z2662" t="str">
        <f t="shared" si="1389"/>
        <v>-0.00532493265209557-0.000563597331287145i</v>
      </c>
      <c r="AA2662" t="str">
        <f t="shared" si="1390"/>
        <v>0.603437693827537-30.6064880743594i</v>
      </c>
      <c r="AB2662" t="str">
        <f t="shared" si="1391"/>
        <v>0.990642769724607-0.656795260248624i</v>
      </c>
      <c r="AC2662" t="str">
        <f t="shared" si="1392"/>
        <v>0.755124144525146-0.452272763663443i</v>
      </c>
      <c r="AD2662" t="str">
        <f t="shared" si="1393"/>
        <v>1.34893988359097-0.061852731659723i</v>
      </c>
      <c r="AE2662" t="str">
        <f t="shared" si="1394"/>
        <v>-0.0072178740663438-0.000430897288022499i</v>
      </c>
      <c r="AF2662" t="str">
        <f t="shared" si="1395"/>
        <v>-15.0599159988608-0.487460812718934i</v>
      </c>
      <c r="AG2662" t="str">
        <f t="shared" si="1396"/>
        <v>0.996093680728374-0.149591564962254i</v>
      </c>
      <c r="AH2662" t="str">
        <f t="shared" si="1397"/>
        <v>0.105038180595534+0.0258214001694145i</v>
      </c>
      <c r="AI2662">
        <f t="shared" si="1398"/>
        <v>-19.318228951468878</v>
      </c>
      <c r="AJ2662">
        <f t="shared" si="1399"/>
        <v>13.811084853177194</v>
      </c>
      <c r="AK2662"/>
      <c r="AL2662"/>
      <c r="AM2662"/>
      <c r="AN2662"/>
    </row>
    <row r="2663" spans="1:40" x14ac:dyDescent="0.25">
      <c r="A2663"/>
      <c r="B2663">
        <f t="shared" si="1400"/>
        <v>729000</v>
      </c>
      <c r="C2663" s="186" t="str">
        <f t="shared" si="1368"/>
        <v>-1.43809534508826E-07+0.00335942734773652i</v>
      </c>
      <c r="D2663" s="158" t="str">
        <f t="shared" si="1369"/>
        <v>-5.95700705954572+0.02575560966598i</v>
      </c>
      <c r="E2663" t="str">
        <f t="shared" si="1370"/>
        <v>2870</v>
      </c>
      <c r="F2663" t="str">
        <f t="shared" si="1371"/>
        <v>0.777000777000777</v>
      </c>
      <c r="G2663" t="str">
        <f t="shared" si="1366"/>
        <v>0.777000777000777</v>
      </c>
      <c r="H2663" t="str">
        <f t="shared" si="1372"/>
        <v>9.10299407033878+0.512552914756117i</v>
      </c>
      <c r="I2663" t="str">
        <f t="shared" si="1373"/>
        <v>2862.7763055837i</v>
      </c>
      <c r="J2663" t="str">
        <f t="shared" si="1367"/>
        <v>-7009.09276606208+619.152098487465i</v>
      </c>
      <c r="K2663" t="str">
        <f t="shared" si="1374"/>
        <v>0.0358001978797597-0.405275066652616i</v>
      </c>
      <c r="L2663" t="str">
        <f t="shared" si="1375"/>
        <v>0.00264808944412103-0.0251270039514287i</v>
      </c>
      <c r="M2663" t="str">
        <f t="shared" si="1376"/>
        <v>0.0384482873238807-0.430402070604045i</v>
      </c>
      <c r="N2663" t="str">
        <f t="shared" si="1377"/>
        <v>-3.23304918531063i</v>
      </c>
      <c r="O2663" t="str">
        <f t="shared" si="1378"/>
        <v>-0.995820765651319+0.0913290900952151i</v>
      </c>
      <c r="P2663" t="str">
        <f t="shared" si="1379"/>
        <v>1.99582076565132-0.0913290900952151i</v>
      </c>
      <c r="Q2663" t="str">
        <f t="shared" si="1380"/>
        <v>-1.99582076565132+3.32437827540585i</v>
      </c>
      <c r="R2663" t="str">
        <f t="shared" si="1381"/>
        <v>-0.285132852481363-0.429177000780827i</v>
      </c>
      <c r="S2663" t="str">
        <f t="shared" si="1382"/>
        <v>0.333724290937029i</v>
      </c>
      <c r="T2663" t="str">
        <f t="shared" si="1383"/>
        <v>0.143226790272062-0.0951557590171953i</v>
      </c>
      <c r="U2663" t="str">
        <f t="shared" si="1384"/>
        <v>0.0000499999999999998-0.000330787178559037i</v>
      </c>
      <c r="V2663" t="str">
        <f t="shared" si="1385"/>
        <v>3.33333333333333E-06-0.000363865896414941i</v>
      </c>
      <c r="W2663" t="str">
        <f t="shared" si="1386"/>
        <v>0.0000144081678976216-0.000174135761520992i</v>
      </c>
      <c r="X2663" t="str">
        <f t="shared" si="1387"/>
        <v>0.0000149765468921906-0.000174039134702085i</v>
      </c>
      <c r="Y2663" t="str">
        <f t="shared" si="1388"/>
        <v>0.009+0.458044208893392i</v>
      </c>
      <c r="Z2663" t="str">
        <f t="shared" si="1389"/>
        <v>-0.00531040732118494-0.000562484457289122i</v>
      </c>
      <c r="AA2663" t="str">
        <f t="shared" si="1390"/>
        <v>0.601782581638522-30.5645046750168i</v>
      </c>
      <c r="AB2663" t="str">
        <f t="shared" si="1391"/>
        <v>0.989390998210142-0.657322915780169i</v>
      </c>
      <c r="AC2663" t="str">
        <f t="shared" si="1392"/>
        <v>0.755127245367572-0.451108874597135i</v>
      </c>
      <c r="AD2663" t="str">
        <f t="shared" si="1393"/>
        <v>1.34886676265972-0.0646740649272812i</v>
      </c>
      <c r="AE2663" t="str">
        <f t="shared" si="1394"/>
        <v>-0.00719941008804251-0.000415270961069365i</v>
      </c>
      <c r="AF2663" t="str">
        <f t="shared" si="1395"/>
        <v>-15.0600011298845-0.486797305090137i</v>
      </c>
      <c r="AG2663" t="str">
        <f t="shared" si="1396"/>
        <v>0.995782677421689-0.149384238400542i</v>
      </c>
      <c r="AH2663" t="str">
        <f t="shared" si="1397"/>
        <v>0.104849501000662+0.0255291621375596i</v>
      </c>
      <c r="AI2663">
        <f t="shared" si="1398"/>
        <v>-19.338546899891487</v>
      </c>
      <c r="AJ2663">
        <f t="shared" si="1399"/>
        <v>13.684323076720384</v>
      </c>
      <c r="AK2663"/>
      <c r="AL2663"/>
      <c r="AM2663"/>
      <c r="AN2663"/>
    </row>
    <row r="2664" spans="1:40" x14ac:dyDescent="0.25">
      <c r="A2664"/>
      <c r="B2664">
        <f t="shared" si="1400"/>
        <v>730000</v>
      </c>
      <c r="C2664" s="186" t="str">
        <f t="shared" si="1368"/>
        <v>-1.43415805647004E-07+0.00335482539248249i</v>
      </c>
      <c r="D2664" s="158" t="str">
        <f t="shared" si="1369"/>
        <v>-5.95700705652714+0.0257203280090324i</v>
      </c>
      <c r="E2664" t="str">
        <f t="shared" si="1370"/>
        <v>2870</v>
      </c>
      <c r="F2664" t="str">
        <f t="shared" si="1371"/>
        <v>0.777000777000777</v>
      </c>
      <c r="G2664" t="str">
        <f t="shared" si="1366"/>
        <v>0.777000777000777</v>
      </c>
      <c r="H2664" t="str">
        <f t="shared" si="1372"/>
        <v>9.10307885647189+0.511855922228926i</v>
      </c>
      <c r="I2664" t="str">
        <f t="shared" si="1373"/>
        <v>2866.70329640069i</v>
      </c>
      <c r="J2664" t="str">
        <f t="shared" si="1367"/>
        <v>-7028.3380357076+620.001415494992i</v>
      </c>
      <c r="K2664" t="str">
        <f t="shared" si="1374"/>
        <v>0.0357029114974673-0.404728319310069i</v>
      </c>
      <c r="L2664" t="str">
        <f t="shared" si="1375"/>
        <v>0.0026409187977117-0.0250933380643029i</v>
      </c>
      <c r="M2664" t="str">
        <f t="shared" si="1376"/>
        <v>0.038343830295179-0.429821657374372i</v>
      </c>
      <c r="N2664" t="str">
        <f t="shared" si="1377"/>
        <v>-3.23748409502985i</v>
      </c>
      <c r="O2664" t="str">
        <f t="shared" si="1378"/>
        <v>-0.995405937613164+0.095744552662056i</v>
      </c>
      <c r="P2664" t="str">
        <f t="shared" si="1379"/>
        <v>1.99540593761316-0.095744552662056i</v>
      </c>
      <c r="Q2664" t="str">
        <f t="shared" si="1380"/>
        <v>-1.99540593761316+3.33322864769191i</v>
      </c>
      <c r="R2664" t="str">
        <f t="shared" si="1381"/>
        <v>-0.284969970342398-0.428045993105952i</v>
      </c>
      <c r="S2664" t="str">
        <f t="shared" si="1382"/>
        <v>0.334182074600866i</v>
      </c>
      <c r="T2664" t="str">
        <f t="shared" si="1383"/>
        <v>0.143045298000735-0.0952318558879698i</v>
      </c>
      <c r="U2664" t="str">
        <f t="shared" si="1384"/>
        <v>0.00005-0.000330334045437724i</v>
      </c>
      <c r="V2664" t="str">
        <f t="shared" si="1385"/>
        <v>3.33333333333333E-06-0.000363367449981496i</v>
      </c>
      <c r="W2664" t="str">
        <f t="shared" si="1386"/>
        <v>0.0000144079863739317-0.000173899580442957i</v>
      </c>
      <c r="X2664" t="str">
        <f t="shared" si="1387"/>
        <v>0.0000149748141190134-0.0001738030909654i</v>
      </c>
      <c r="Y2664" t="str">
        <f t="shared" si="1388"/>
        <v>0.009+0.45867252742411i</v>
      </c>
      <c r="Z2664" t="str">
        <f t="shared" si="1389"/>
        <v>-0.00529594163338325-0.000561375996154708i</v>
      </c>
      <c r="AA2664" t="str">
        <f t="shared" si="1390"/>
        <v>0.60013427052078-30.5226362952707i</v>
      </c>
      <c r="AB2664" t="str">
        <f t="shared" si="1391"/>
        <v>0.98813727452371-0.65784858251328i</v>
      </c>
      <c r="AC2664" t="str">
        <f t="shared" si="1392"/>
        <v>0.755131399925439-0.449947235456989i</v>
      </c>
      <c r="AD2664" t="str">
        <f t="shared" si="1393"/>
        <v>1.34878099943435-0.0674959359204396i</v>
      </c>
      <c r="AE2664" t="str">
        <f t="shared" si="1394"/>
        <v>-0.00718095604748438-0.000399718740026776i</v>
      </c>
      <c r="AF2664" t="str">
        <f t="shared" si="1395"/>
        <v>-15.060085912999-0.486135594219894i</v>
      </c>
      <c r="AG2664" t="str">
        <f t="shared" si="1396"/>
        <v>0.995472450787599-0.149176067813343i</v>
      </c>
      <c r="AH2664" t="str">
        <f t="shared" si="1397"/>
        <v>0.104660474150606+0.025237820364029i</v>
      </c>
      <c r="AI2664">
        <f t="shared" si="1398"/>
        <v>-19.358879957376804</v>
      </c>
      <c r="AJ2664">
        <f t="shared" si="1399"/>
        <v>13.55747380971836</v>
      </c>
      <c r="AK2664"/>
      <c r="AL2664"/>
      <c r="AM2664"/>
      <c r="AN2664"/>
    </row>
    <row r="2665" spans="1:40" x14ac:dyDescent="0.25">
      <c r="A2665"/>
      <c r="B2665">
        <f t="shared" si="1400"/>
        <v>731000</v>
      </c>
      <c r="C2665" s="186" t="str">
        <f t="shared" si="1368"/>
        <v>-1.43023691530015E-07+0.00335023602807723i</v>
      </c>
      <c r="D2665" s="158" t="str">
        <f t="shared" si="1369"/>
        <v>-5.95700705352093+0.0256851428819254i</v>
      </c>
      <c r="E2665" t="str">
        <f t="shared" si="1370"/>
        <v>2870</v>
      </c>
      <c r="F2665" t="str">
        <f t="shared" si="1371"/>
        <v>0.777000777000777</v>
      </c>
      <c r="G2665" t="str">
        <f t="shared" si="1366"/>
        <v>0.777000777000777</v>
      </c>
      <c r="H2665" t="str">
        <f t="shared" si="1372"/>
        <v>9.10316329657429+0.511160815730657i</v>
      </c>
      <c r="I2665" t="str">
        <f t="shared" si="1373"/>
        <v>2870.63028721767i</v>
      </c>
      <c r="J2665" t="str">
        <f t="shared" si="1367"/>
        <v>-7047.60968680569+620.85073250252i</v>
      </c>
      <c r="K2665" t="str">
        <f t="shared" si="1374"/>
        <v>0.0356060201525602-0.404183033696853i</v>
      </c>
      <c r="L2665" t="str">
        <f t="shared" si="1375"/>
        <v>0.00263377713058519-0.0250597612405892i</v>
      </c>
      <c r="M2665" t="str">
        <f t="shared" si="1376"/>
        <v>0.0382397972831454-0.429242794937442i</v>
      </c>
      <c r="N2665" t="str">
        <f t="shared" si="1377"/>
        <v>-3.24191900474907i</v>
      </c>
      <c r="O2665" t="str">
        <f t="shared" si="1378"/>
        <v>-0.994971531540849+0.100158132087505i</v>
      </c>
      <c r="P2665" t="str">
        <f t="shared" si="1379"/>
        <v>1.99497153154085-0.100158132087505i</v>
      </c>
      <c r="Q2665" t="str">
        <f t="shared" si="1380"/>
        <v>-1.99497153154085+3.34207713683657i</v>
      </c>
      <c r="R2665" t="str">
        <f t="shared" si="1381"/>
        <v>-0.284806670770627-0.426917235282919i</v>
      </c>
      <c r="S2665" t="str">
        <f t="shared" si="1382"/>
        <v>0.334639858264703i</v>
      </c>
      <c r="T2665" t="str">
        <f t="shared" si="1383"/>
        <v>0.142863523105835-0.0953076639395245i</v>
      </c>
      <c r="U2665" t="str">
        <f t="shared" si="1384"/>
        <v>0.00005-0.000329882152078712i</v>
      </c>
      <c r="V2665" t="str">
        <f t="shared" si="1385"/>
        <v>3.33333333333333E-06-0.000362870367286583i</v>
      </c>
      <c r="W2665" t="str">
        <f t="shared" si="1386"/>
        <v>0.0000144078046072616-0.000173664048707279i</v>
      </c>
      <c r="X2665" t="str">
        <f t="shared" si="1387"/>
        <v>0.0000149730874649351-0.000173567696174459i</v>
      </c>
      <c r="Y2665" t="str">
        <f t="shared" si="1388"/>
        <v>0.009+0.459300845954828i</v>
      </c>
      <c r="Z2665" t="str">
        <f t="shared" si="1389"/>
        <v>-0.00528153526259293-0.000560271922281532i</v>
      </c>
      <c r="AA2665" t="str">
        <f t="shared" si="1390"/>
        <v>0.598492723258016-30.4808824631038i</v>
      </c>
      <c r="AB2665" t="str">
        <f t="shared" si="1391"/>
        <v>0.986881598512448-0.658372254122883i</v>
      </c>
      <c r="AC2665" t="str">
        <f t="shared" si="1392"/>
        <v>0.755136605800612-0.44878783715232i</v>
      </c>
      <c r="AD2665" t="str">
        <f t="shared" si="1393"/>
        <v>1.34868258660108-0.0703182876704662i</v>
      </c>
      <c r="AE2665" t="str">
        <f t="shared" si="1394"/>
        <v>-0.00716251200138332-0.000384240469405895i</v>
      </c>
      <c r="AF2665" t="str">
        <f t="shared" si="1395"/>
        <v>-15.0601703500952-0.485475672848732i</v>
      </c>
      <c r="AG2665" t="str">
        <f t="shared" si="1396"/>
        <v>0.995163003974323-0.148967055796252i</v>
      </c>
      <c r="AH2665" t="str">
        <f t="shared" si="1397"/>
        <v>0.104471100784013+0.024947374910694i</v>
      </c>
      <c r="AI2665">
        <f t="shared" si="1398"/>
        <v>-19.379228271059755</v>
      </c>
      <c r="AJ2665">
        <f t="shared" si="1399"/>
        <v>13.430537176131383</v>
      </c>
      <c r="AK2665"/>
      <c r="AL2665"/>
      <c r="AM2665"/>
      <c r="AN2665"/>
    </row>
    <row r="2666" spans="1:40" x14ac:dyDescent="0.25">
      <c r="A2666"/>
      <c r="B2666">
        <f t="shared" si="1400"/>
        <v>732000</v>
      </c>
      <c r="C2666" s="186" t="str">
        <f t="shared" si="1368"/>
        <v>-1.42633183340146E-07+0.0033456592029189i</v>
      </c>
      <c r="D2666" s="158" t="str">
        <f t="shared" si="1369"/>
        <v>-5.95700705052703+0.0256500538890449i</v>
      </c>
      <c r="E2666" t="str">
        <f t="shared" si="1370"/>
        <v>2870</v>
      </c>
      <c r="F2666" t="str">
        <f t="shared" si="1371"/>
        <v>0.777000777000777</v>
      </c>
      <c r="G2666" t="str">
        <f t="shared" si="1366"/>
        <v>0.777000777000777</v>
      </c>
      <c r="H2666" t="str">
        <f t="shared" si="1372"/>
        <v>9.10324739252413+0.510467587645111i</v>
      </c>
      <c r="I2666" t="str">
        <f t="shared" si="1373"/>
        <v>2874.55727803466i</v>
      </c>
      <c r="J2666" t="str">
        <f t="shared" si="1367"/>
        <v>-7066.90771935634+621.700049510047i</v>
      </c>
      <c r="K2666" t="str">
        <f t="shared" si="1374"/>
        <v>0.035509521714505-0.403639204006258i</v>
      </c>
      <c r="L2666" t="str">
        <f t="shared" si="1375"/>
        <v>0.00262666428737492-0.0250262731315802i</v>
      </c>
      <c r="M2666" t="str">
        <f t="shared" si="1376"/>
        <v>0.0381361860018799-0.428665477137838i</v>
      </c>
      <c r="N2666" t="str">
        <f t="shared" si="1377"/>
        <v>-3.24635391446829i</v>
      </c>
      <c r="O2666" t="str">
        <f t="shared" si="1378"/>
        <v>-0.994517555978441+0.104569741563552i</v>
      </c>
      <c r="P2666" t="str">
        <f t="shared" si="1379"/>
        <v>1.99451755597844-0.104569741563552i</v>
      </c>
      <c r="Q2666" t="str">
        <f t="shared" si="1380"/>
        <v>-1.99451755597844+3.35092365603184i</v>
      </c>
      <c r="R2666" t="str">
        <f t="shared" si="1381"/>
        <v>-0.284642952735674-0.425790718028832i</v>
      </c>
      <c r="S2666" t="str">
        <f t="shared" si="1382"/>
        <v>0.33509764192854i</v>
      </c>
      <c r="T2666" t="str">
        <f t="shared" si="1383"/>
        <v>0.142681465566522-0.0953831822533012i</v>
      </c>
      <c r="U2666" t="str">
        <f t="shared" si="1384"/>
        <v>0.00005-0.000329431493401009i</v>
      </c>
      <c r="V2666" t="str">
        <f t="shared" si="1385"/>
        <v>3.33333333333333E-06-0.00036237464274111i</v>
      </c>
      <c r="W2666" t="str">
        <f t="shared" si="1386"/>
        <v>0.0000144076225976348-0.000173429163652412i</v>
      </c>
      <c r="X2666" t="str">
        <f t="shared" si="1387"/>
        <v>0.0000149713668952385-0.000173332947669453i</v>
      </c>
      <c r="Y2666" t="str">
        <f t="shared" si="1388"/>
        <v>0.009+0.459929164485546i</v>
      </c>
      <c r="Z2666" t="str">
        <f t="shared" si="1389"/>
        <v>-0.00526718788494191-0.000559172210258236i</v>
      </c>
      <c r="AA2666" t="str">
        <f t="shared" si="1390"/>
        <v>0.596857902888187-30.4392427090779i</v>
      </c>
      <c r="AB2666" t="str">
        <f t="shared" si="1391"/>
        <v>0.985623970032396-0.658893924263705i</v>
      </c>
      <c r="AC2666" t="str">
        <f t="shared" si="1392"/>
        <v>0.755142860621343-0.447630670643656i</v>
      </c>
      <c r="AD2666" t="str">
        <f t="shared" si="1393"/>
        <v>1.34857151710478-0.0731410631436221i</v>
      </c>
      <c r="AE2666" t="str">
        <f t="shared" si="1394"/>
        <v>-0.0071440780068107-0.000368835994228925i</v>
      </c>
      <c r="AF2666" t="str">
        <f t="shared" si="1395"/>
        <v>-15.0602544430512-0.484817533756066i</v>
      </c>
      <c r="AG2666" t="str">
        <f t="shared" si="1396"/>
        <v>0.994854340120326-0.148757204959378i</v>
      </c>
      <c r="AH2666" t="str">
        <f t="shared" si="1397"/>
        <v>0.104281381654378+0.0246578258504724i</v>
      </c>
      <c r="AI2666">
        <f t="shared" si="1398"/>
        <v>-19.399591988107041</v>
      </c>
      <c r="AJ2666">
        <f t="shared" si="1399"/>
        <v>13.303513301308781</v>
      </c>
      <c r="AK2666"/>
      <c r="AL2666"/>
      <c r="AM2666"/>
      <c r="AN2666"/>
    </row>
    <row r="2667" spans="1:40" x14ac:dyDescent="0.25">
      <c r="A2667"/>
      <c r="B2667">
        <f t="shared" si="1400"/>
        <v>733000</v>
      </c>
      <c r="C2667" s="186" t="str">
        <f t="shared" si="1368"/>
        <v>-1.42244272319793E-07+0.00334109486568728i</v>
      </c>
      <c r="D2667" s="158" t="str">
        <f t="shared" si="1369"/>
        <v>-5.95700704754538+0.0256150606369358i</v>
      </c>
      <c r="E2667" t="str">
        <f t="shared" si="1370"/>
        <v>2870</v>
      </c>
      <c r="F2667" t="str">
        <f t="shared" si="1371"/>
        <v>0.777000777000777</v>
      </c>
      <c r="G2667" t="str">
        <f t="shared" si="1366"/>
        <v>0.777000777000777</v>
      </c>
      <c r="H2667" t="str">
        <f t="shared" si="1372"/>
        <v>9.10333114618681+0.509776230396883i</v>
      </c>
      <c r="I2667" t="str">
        <f t="shared" si="1373"/>
        <v>2878.48426885165i</v>
      </c>
      <c r="J2667" t="str">
        <f t="shared" si="1367"/>
        <v>-7086.23213335955+622.549366517575i</v>
      </c>
      <c r="K2667" t="str">
        <f t="shared" si="1374"/>
        <v>0.0354134140670755-0.403096824462021i</v>
      </c>
      <c r="L2667" t="str">
        <f t="shared" si="1375"/>
        <v>0.00261958011375023-0.0249928733903631i</v>
      </c>
      <c r="M2667" t="str">
        <f t="shared" si="1376"/>
        <v>0.0380329941808257-0.428089697852384i</v>
      </c>
      <c r="N2667" t="str">
        <f t="shared" si="1377"/>
        <v>-3.2507888241875i</v>
      </c>
      <c r="O2667" t="str">
        <f t="shared" si="1378"/>
        <v>-0.994044019854913+0.108979294320923i</v>
      </c>
      <c r="P2667" t="str">
        <f t="shared" si="1379"/>
        <v>1.99404401985491-0.108979294320923i</v>
      </c>
      <c r="Q2667" t="str">
        <f t="shared" si="1380"/>
        <v>-1.99404401985491+3.35976811850842i</v>
      </c>
      <c r="R2667" t="str">
        <f t="shared" si="1381"/>
        <v>-0.284478815204058-0.424666432115342i</v>
      </c>
      <c r="S2667" t="str">
        <f t="shared" si="1382"/>
        <v>0.335555425592377i</v>
      </c>
      <c r="T2667" t="str">
        <f t="shared" si="1383"/>
        <v>0.14249912536326-0.0954584099078128i</v>
      </c>
      <c r="U2667" t="str">
        <f t="shared" si="1384"/>
        <v>0.00005-0.000328982064351348i</v>
      </c>
      <c r="V2667" t="str">
        <f t="shared" si="1385"/>
        <v>3.33333333333333E-06-0.000361880270786484i</v>
      </c>
      <c r="W2667" t="str">
        <f t="shared" si="1386"/>
        <v>0.000014407440345075-0.000173194922631335i</v>
      </c>
      <c r="X2667" t="str">
        <f t="shared" si="1387"/>
        <v>0.0000149696523754433-0.00017309884280509i</v>
      </c>
      <c r="Y2667" t="str">
        <f t="shared" si="1388"/>
        <v>0.009+0.460557483016264i</v>
      </c>
      <c r="Z2667" t="str">
        <f t="shared" si="1389"/>
        <v>-0.00525289917876562-0.000558076834862763i</v>
      </c>
      <c r="AA2667" t="str">
        <f t="shared" si="1390"/>
        <v>0.595229772701422-30.3977165663164i</v>
      </c>
      <c r="AB2667" t="str">
        <f t="shared" si="1391"/>
        <v>0.984364388948602-0.659413586570239i</v>
      </c>
      <c r="AC2667" t="str">
        <f t="shared" si="1392"/>
        <v>0.755150162042084-0.446475726942437i</v>
      </c>
      <c r="AD2667" t="str">
        <f t="shared" si="1393"/>
        <v>1.34844778414951-0.0759642052423633i</v>
      </c>
      <c r="AE2667" t="str">
        <f t="shared" si="1394"/>
        <v>-0.00712565412119182-0.000353505160022671i</v>
      </c>
      <c r="AF2667" t="str">
        <f t="shared" si="1395"/>
        <v>-15.0603381937322-0.484161169759947i</v>
      </c>
      <c r="AG2667" t="str">
        <f t="shared" si="1396"/>
        <v>0.994546462354257-0.1485465179273i</v>
      </c>
      <c r="AH2667" t="str">
        <f t="shared" si="1397"/>
        <v>0.10409131753006+0.0243691732671553i</v>
      </c>
      <c r="AI2667">
        <f t="shared" si="1398"/>
        <v>-19.419971255718956</v>
      </c>
      <c r="AJ2667">
        <f t="shared" si="1399"/>
        <v>13.176402311991925</v>
      </c>
      <c r="AK2667"/>
      <c r="AL2667"/>
      <c r="AM2667"/>
      <c r="AN2667"/>
    </row>
    <row r="2668" spans="1:40" x14ac:dyDescent="0.25">
      <c r="A2668"/>
      <c r="B2668">
        <f t="shared" si="1400"/>
        <v>734000</v>
      </c>
      <c r="C2668" s="186" t="str">
        <f t="shared" si="1368"/>
        <v>-1.41856949770966E-07+0.00333654296534178i</v>
      </c>
      <c r="D2668" s="158" t="str">
        <f t="shared" si="1369"/>
        <v>-5.95700704457591+0.025580162734287i</v>
      </c>
      <c r="E2668" t="str">
        <f t="shared" si="1370"/>
        <v>2870</v>
      </c>
      <c r="F2668" t="str">
        <f t="shared" si="1371"/>
        <v>0.777000777000777</v>
      </c>
      <c r="G2668" t="str">
        <f t="shared" si="1366"/>
        <v>0.777000777000777</v>
      </c>
      <c r="H2668" t="str">
        <f t="shared" si="1372"/>
        <v>9.10341455941513+0.509086736451103i</v>
      </c>
      <c r="I2668" t="str">
        <f t="shared" si="1373"/>
        <v>2882.41125966864i</v>
      </c>
      <c r="J2668" t="str">
        <f t="shared" si="1367"/>
        <v>-7105.58292881532+623.398683525101i</v>
      </c>
      <c r="K2668" t="str">
        <f t="shared" si="1374"/>
        <v>0.0353176951082384-0.402555889318137i</v>
      </c>
      <c r="L2668" t="str">
        <f t="shared" si="1375"/>
        <v>0.00261252445640812-0.0249595616718077i</v>
      </c>
      <c r="M2668" t="str">
        <f t="shared" si="1376"/>
        <v>0.0379302195646465-0.427515450989945i</v>
      </c>
      <c r="N2668" t="str">
        <f t="shared" si="1377"/>
        <v>-3.25522373390672i</v>
      </c>
      <c r="O2668" t="str">
        <f t="shared" si="1378"/>
        <v>-0.993550932483955+0.113386703630824i</v>
      </c>
      <c r="P2668" t="str">
        <f t="shared" si="1379"/>
        <v>1.99355093248395-0.113386703630824i</v>
      </c>
      <c r="Q2668" t="str">
        <f t="shared" si="1380"/>
        <v>-1.99355093248395+3.36861043753754i</v>
      </c>
      <c r="R2668" t="str">
        <f t="shared" si="1381"/>
        <v>-0.284314257139174-0.42354436836829i</v>
      </c>
      <c r="S2668" t="str">
        <f t="shared" si="1382"/>
        <v>0.336013209256212i</v>
      </c>
      <c r="T2668" t="str">
        <f t="shared" si="1383"/>
        <v>0.142316502477824-0.0955333459786297i</v>
      </c>
      <c r="U2668" t="str">
        <f t="shared" si="1384"/>
        <v>0.00005-0.000328533859904003i</v>
      </c>
      <c r="V2668" t="str">
        <f t="shared" si="1385"/>
        <v>3.33333333333333E-06-0.000361387245894404i</v>
      </c>
      <c r="W2668" t="str">
        <f t="shared" si="1386"/>
        <v>0.0000144072578496064-0.000172961323011445i</v>
      </c>
      <c r="X2668" t="str">
        <f t="shared" si="1387"/>
        <v>0.0000149679438713047-0.000172865378950486i</v>
      </c>
      <c r="Y2668" t="str">
        <f t="shared" si="1388"/>
        <v>0.009+0.461185801546982i</v>
      </c>
      <c r="Z2668" t="str">
        <f t="shared" si="1389"/>
        <v>-0.00523866882458854-0.000556985771060659i</v>
      </c>
      <c r="AA2668" t="str">
        <f t="shared" si="1390"/>
        <v>0.593608296237957-30.3563035704867i</v>
      </c>
      <c r="AB2668" t="str">
        <f t="shared" si="1391"/>
        <v>0.98310285513517-0.659931234656652i</v>
      </c>
      <c r="AC2668" t="str">
        <f t="shared" si="1392"/>
        <v>0.755158507743318-0.44532299711071i</v>
      </c>
      <c r="AD2668" t="str">
        <f t="shared" si="1393"/>
        <v>1.34831138119903-0.0787876568065414i</v>
      </c>
      <c r="AE2668" t="str">
        <f t="shared" si="1394"/>
        <v>-0.00710724040230173-0.000338247812812193i</v>
      </c>
      <c r="AF2668" t="str">
        <f t="shared" si="1395"/>
        <v>-15.060421603991-0.483506573716816i</v>
      </c>
      <c r="AG2668" t="str">
        <f t="shared" si="1396"/>
        <v>0.994239373794878-0.148334997339028i</v>
      </c>
      <c r="AH2668" t="str">
        <f t="shared" si="1397"/>
        <v>0.103900909194308+0.0240814172552354i</v>
      </c>
      <c r="AI2668">
        <f t="shared" si="1398"/>
        <v>-19.440366221130329</v>
      </c>
      <c r="AJ2668">
        <f t="shared" si="1399"/>
        <v>13.049204336316528</v>
      </c>
      <c r="AK2668"/>
      <c r="AL2668"/>
      <c r="AM2668"/>
      <c r="AN2668"/>
    </row>
    <row r="2669" spans="1:40" x14ac:dyDescent="0.25">
      <c r="A2669"/>
      <c r="B2669">
        <f t="shared" si="1400"/>
        <v>735000</v>
      </c>
      <c r="C2669" s="186" t="str">
        <f t="shared" si="1368"/>
        <v>-1.41471207054805E-07+0.00333200345111959i</v>
      </c>
      <c r="D2669" s="158" t="str">
        <f t="shared" si="1369"/>
        <v>-5.95700704161855+0.0255453597919169i</v>
      </c>
      <c r="E2669" t="str">
        <f t="shared" si="1370"/>
        <v>2870</v>
      </c>
      <c r="F2669" t="str">
        <f t="shared" si="1371"/>
        <v>0.777000777000777</v>
      </c>
      <c r="G2669" t="str">
        <f t="shared" si="1366"/>
        <v>0.777000777000777</v>
      </c>
      <c r="H2669" t="str">
        <f t="shared" si="1372"/>
        <v>9.10349763404941+0.508399098313141i</v>
      </c>
      <c r="I2669" t="str">
        <f t="shared" si="1373"/>
        <v>2886.33825048562i</v>
      </c>
      <c r="J2669" t="str">
        <f t="shared" si="1367"/>
        <v>-7124.96010572366+624.248000532628i</v>
      </c>
      <c r="K2669" t="str">
        <f t="shared" si="1374"/>
        <v>0.0352223627500393-0.402016392858659i</v>
      </c>
      <c r="L2669" t="str">
        <f t="shared" si="1375"/>
        <v>0.0026054971630651-0.0249263376325558i</v>
      </c>
      <c r="M2669" t="str">
        <f t="shared" si="1376"/>
        <v>0.0378278599131044-0.426942730491215i</v>
      </c>
      <c r="N2669" t="str">
        <f t="shared" si="1377"/>
        <v>-3.25965864362594i</v>
      </c>
      <c r="O2669" t="str">
        <f t="shared" si="1378"/>
        <v>-0.993038303563804+0.117791882806594i</v>
      </c>
      <c r="P2669" t="str">
        <f t="shared" si="1379"/>
        <v>1.9930383035638-0.117791882806594i</v>
      </c>
      <c r="Q2669" t="str">
        <f t="shared" si="1380"/>
        <v>-1.9930383035638+3.37745052643253i</v>
      </c>
      <c r="R2669" t="str">
        <f t="shared" si="1381"/>
        <v>-0.284149277501294-0.422424517667392i</v>
      </c>
      <c r="S2669" t="str">
        <f t="shared" si="1382"/>
        <v>0.336470992920049i</v>
      </c>
      <c r="T2669" t="str">
        <f t="shared" si="1383"/>
        <v>0.14213359689332-0.0956079895383749i</v>
      </c>
      <c r="U2669" t="str">
        <f t="shared" si="1384"/>
        <v>0.00005-0.000328086875060596i</v>
      </c>
      <c r="V2669" t="str">
        <f t="shared" si="1385"/>
        <v>3.33333333333333E-06-0.000360895562566656i</v>
      </c>
      <c r="W2669" t="str">
        <f t="shared" si="1386"/>
        <v>0.0000144070751112526-0.000172728362174471i</v>
      </c>
      <c r="X2669" t="str">
        <f t="shared" si="1387"/>
        <v>0.00001496624134881-0.000172632553489077i</v>
      </c>
      <c r="Y2669" t="str">
        <f t="shared" si="1388"/>
        <v>0.009+0.4618141200777i</v>
      </c>
      <c r="Z2669" t="str">
        <f t="shared" si="1389"/>
        <v>-0.00522449650510679-0.000555898994003357i</v>
      </c>
      <c r="AA2669" t="str">
        <f t="shared" si="1390"/>
        <v>0.591993437286103-30.3150032597835i</v>
      </c>
      <c r="AB2669" t="str">
        <f t="shared" si="1391"/>
        <v>0.981839368475399-0.660446862116752i</v>
      </c>
      <c r="AC2669" t="str">
        <f t="shared" si="1392"/>
        <v>0.755167895431377-0.444172472260859i</v>
      </c>
      <c r="AD2669" t="str">
        <f t="shared" si="1393"/>
        <v>1.34816230197733-0.0816113606145622i</v>
      </c>
      <c r="AE2669" t="str">
        <f t="shared" si="1394"/>
        <v>-0.00708883690826215-0.000323063799114659i</v>
      </c>
      <c r="AF2669" t="str">
        <f t="shared" si="1395"/>
        <v>-15.060504675668-0.482853738521224i</v>
      </c>
      <c r="AG2669" t="str">
        <f t="shared" si="1396"/>
        <v>0.993933077551007-0.148122645847967i</v>
      </c>
      <c r="AH2669" t="str">
        <f t="shared" si="1397"/>
        <v>0.103710157445286+0.0237945579197391i</v>
      </c>
      <c r="AI2669">
        <f t="shared" si="1398"/>
        <v>-19.460777031611439</v>
      </c>
      <c r="AJ2669">
        <f t="shared" si="1399"/>
        <v>12.921919503816911</v>
      </c>
      <c r="AK2669"/>
      <c r="AL2669"/>
      <c r="AM2669"/>
      <c r="AN2669"/>
    </row>
    <row r="2670" spans="1:40" x14ac:dyDescent="0.25">
      <c r="A2670"/>
      <c r="B2670">
        <f t="shared" si="1400"/>
        <v>736000</v>
      </c>
      <c r="C2670" s="186" t="str">
        <f t="shared" si="1368"/>
        <v>-0.0000001410870355911+0.00332747627253382i</v>
      </c>
      <c r="D2670" s="158" t="str">
        <f t="shared" si="1369"/>
        <v>-5.95700703867324+0.0255106514227593i</v>
      </c>
      <c r="E2670" t="str">
        <f t="shared" si="1370"/>
        <v>2870</v>
      </c>
      <c r="F2670" t="str">
        <f t="shared" si="1371"/>
        <v>0.777000777000777</v>
      </c>
      <c r="G2670" t="str">
        <f t="shared" si="1366"/>
        <v>0.777000777000777</v>
      </c>
      <c r="H2670" t="str">
        <f t="shared" si="1372"/>
        <v>9.10358037191752+0.507713308528366i</v>
      </c>
      <c r="I2670" t="str">
        <f t="shared" si="1373"/>
        <v>2890.26524130261i</v>
      </c>
      <c r="J2670" t="str">
        <f t="shared" si="1367"/>
        <v>-7144.36366408457+625.097317540156i</v>
      </c>
      <c r="K2670" t="str">
        <f t="shared" si="1374"/>
        <v>0.0351274149184906-0.401478329397509i</v>
      </c>
      <c r="L2670" t="str">
        <f t="shared" si="1375"/>
        <v>0.00259849808244906-0.0248932009310097i</v>
      </c>
      <c r="M2670" t="str">
        <f t="shared" si="1376"/>
        <v>0.0377259130009397-0.426371530328519i</v>
      </c>
      <c r="N2670" t="str">
        <f t="shared" si="1377"/>
        <v>-3.26409355334516i</v>
      </c>
      <c r="O2670" t="str">
        <f t="shared" si="1378"/>
        <v>-0.992506143177047+0.122194745205441i</v>
      </c>
      <c r="P2670" t="str">
        <f t="shared" si="1379"/>
        <v>1.99250614317705-0.122194745205441i</v>
      </c>
      <c r="Q2670" t="str">
        <f t="shared" si="1380"/>
        <v>-1.99250614317705+3.3862882985506i</v>
      </c>
      <c r="R2670" t="str">
        <f t="shared" si="1381"/>
        <v>-0.283983875247555-0.421306870945901i</v>
      </c>
      <c r="S2670" t="str">
        <f t="shared" si="1382"/>
        <v>0.336928776583886i</v>
      </c>
      <c r="T2670" t="str">
        <f t="shared" si="1383"/>
        <v>0.141950408594188-0.0956823396567096i</v>
      </c>
      <c r="U2670" t="str">
        <f t="shared" si="1384"/>
        <v>0.00005-0.000327641104849916i</v>
      </c>
      <c r="V2670" t="str">
        <f t="shared" si="1385"/>
        <v>3.33333333333333E-06-0.000360405215334907i</v>
      </c>
      <c r="W2670" t="str">
        <f t="shared" si="1386"/>
        <v>0.0000144068921300374-0.000172496037516372i</v>
      </c>
      <c r="X2670" t="str">
        <f t="shared" si="1387"/>
        <v>0.000014964544774178-0.000172400363818522i</v>
      </c>
      <c r="Y2670" t="str">
        <f t="shared" si="1388"/>
        <v>0.009+0.462442438608418i</v>
      </c>
      <c r="Z2670" t="str">
        <f t="shared" si="1389"/>
        <v>-0.00521038190517027-0.000554816479026545i</v>
      </c>
      <c r="AA2670" t="str">
        <f t="shared" si="1390"/>
        <v>0.590385159880207-30.2738151749108i</v>
      </c>
      <c r="AB2670" t="str">
        <f t="shared" si="1391"/>
        <v>0.980573928861802-0.660960462523886i</v>
      </c>
      <c r="AC2670" t="str">
        <f t="shared" si="1392"/>
        <v>0.755178322838275-0.443024143555292i</v>
      </c>
      <c r="AD2670" t="str">
        <f t="shared" si="1393"/>
        <v>1.3480005404691-0.0844352593846208i</v>
      </c>
      <c r="AE2670" t="str">
        <f t="shared" si="1394"/>
        <v>-0.00707044369753742-0.00030795296593296i</v>
      </c>
      <c r="AF2670" t="str">
        <f t="shared" si="1395"/>
        <v>-15.0605874105908-0.482202657105607i</v>
      </c>
      <c r="AG2670" t="str">
        <f t="shared" si="1396"/>
        <v>0.993627576721447-0.147909466121869i</v>
      </c>
      <c r="AH2670" t="str">
        <f t="shared" si="1397"/>
        <v>0.103519063096088+0.023508595376051i</v>
      </c>
      <c r="AI2670">
        <f t="shared" si="1398"/>
        <v>-19.48120383446981</v>
      </c>
      <c r="AJ2670">
        <f t="shared" si="1399"/>
        <v>12.794547945427372</v>
      </c>
      <c r="AK2670"/>
      <c r="AL2670"/>
      <c r="AM2670"/>
      <c r="AN2670"/>
    </row>
    <row r="2671" spans="1:40" x14ac:dyDescent="0.25">
      <c r="A2671"/>
      <c r="B2671">
        <f t="shared" si="1400"/>
        <v>737000</v>
      </c>
      <c r="C2671" s="186" t="str">
        <f t="shared" si="1368"/>
        <v>-1.40704426857809E-07+0.00332296137937155i</v>
      </c>
      <c r="D2671" s="158" t="str">
        <f t="shared" si="1369"/>
        <v>-5.9570070357399+0.0254760372418486i</v>
      </c>
      <c r="E2671" t="str">
        <f t="shared" si="1370"/>
        <v>2870</v>
      </c>
      <c r="F2671" t="str">
        <f t="shared" si="1371"/>
        <v>0.777000777000777</v>
      </c>
      <c r="G2671" t="str">
        <f t="shared" si="1366"/>
        <v>0.777000777000777</v>
      </c>
      <c r="H2671" t="str">
        <f t="shared" si="1372"/>
        <v>9.10366277483505+0.507029359681856i</v>
      </c>
      <c r="I2671" t="str">
        <f t="shared" si="1373"/>
        <v>2894.1922321196i</v>
      </c>
      <c r="J2671" t="str">
        <f t="shared" si="1367"/>
        <v>-7163.79360389804+625.946634547683i</v>
      </c>
      <c r="K2671" t="str">
        <f t="shared" si="1374"/>
        <v>0.0350328495534586-0.400941693278281i</v>
      </c>
      <c r="L2671" t="str">
        <f t="shared" si="1375"/>
        <v>0.00259152706429126-0.0248601512273208i</v>
      </c>
      <c r="M2671" t="str">
        <f t="shared" si="1376"/>
        <v>0.0376243766177499-0.425801844505602i</v>
      </c>
      <c r="N2671" t="str">
        <f t="shared" si="1377"/>
        <v>-3.26852846306438i</v>
      </c>
      <c r="O2671" t="str">
        <f t="shared" si="1378"/>
        <v>-0.991954461790424+0.126595204230141i</v>
      </c>
      <c r="P2671" t="str">
        <f t="shared" si="1379"/>
        <v>1.99195446179042-0.126595204230141i</v>
      </c>
      <c r="Q2671" t="str">
        <f t="shared" si="1380"/>
        <v>-1.99195446179042+3.39512366729452i</v>
      </c>
      <c r="R2671" t="str">
        <f t="shared" si="1381"/>
        <v>-0.28381804933195-0.420191419190279i</v>
      </c>
      <c r="S2671" t="str">
        <f t="shared" si="1382"/>
        <v>0.337386560247723i</v>
      </c>
      <c r="T2671" t="str">
        <f t="shared" si="1383"/>
        <v>0.141766937566217-0.0957563954003252i</v>
      </c>
      <c r="U2671" t="str">
        <f t="shared" si="1384"/>
        <v>0.0000500000000000002-0.000327196544327732i</v>
      </c>
      <c r="V2671" t="str">
        <f t="shared" si="1385"/>
        <v>3.33333333333333E-06-0.000359916198760505i</v>
      </c>
      <c r="W2671" t="str">
        <f t="shared" si="1386"/>
        <v>0.000014406708905985-0.000172264346447237i</v>
      </c>
      <c r="X2671" t="str">
        <f t="shared" si="1387"/>
        <v>0.0000149628541138571-0.000172168807350596i</v>
      </c>
      <c r="Y2671" t="str">
        <f t="shared" si="1388"/>
        <v>0.009+0.463070757139136i</v>
      </c>
      <c r="Z2671" t="str">
        <f t="shared" si="1389"/>
        <v>-0.00519632471176498-0.000553738201648506i</v>
      </c>
      <c r="AA2671" t="str">
        <f t="shared" si="1390"/>
        <v>0.588783428298657-30.2327388590652i</v>
      </c>
      <c r="AB2671" t="str">
        <f t="shared" si="1391"/>
        <v>0.979306536196211-0.661472029430886i</v>
      </c>
      <c r="AC2671" t="str">
        <f t="shared" si="1392"/>
        <v>0.755189787721535-0.441878002206154i</v>
      </c>
      <c r="AD2671" t="str">
        <f t="shared" si="1393"/>
        <v>1.34782609092021-0.0872592957759i</v>
      </c>
      <c r="AE2671" t="str">
        <f t="shared" si="1394"/>
        <v>-0.00705206082893035-0.000292915160749574i</v>
      </c>
      <c r="AF2671" t="str">
        <f t="shared" si="1395"/>
        <v>-15.060669810575-0.481553322440007i</v>
      </c>
      <c r="AG2671" t="str">
        <f t="shared" si="1396"/>
        <v>0.993322874394924-0.147695460842787i</v>
      </c>
      <c r="AH2671" t="str">
        <f t="shared" si="1397"/>
        <v>0.103327626974759+0.0232235297497421i</v>
      </c>
      <c r="AI2671">
        <f t="shared" si="1398"/>
        <v>-19.501646777051423</v>
      </c>
      <c r="AJ2671">
        <f t="shared" si="1399"/>
        <v>12.6670897934845</v>
      </c>
      <c r="AK2671"/>
      <c r="AL2671"/>
      <c r="AM2671"/>
      <c r="AN2671"/>
    </row>
    <row r="2672" spans="1:40" x14ac:dyDescent="0.25">
      <c r="A2672"/>
      <c r="B2672">
        <f t="shared" si="1400"/>
        <v>738000</v>
      </c>
      <c r="C2672" s="186" t="str">
        <f t="shared" si="1368"/>
        <v>-1.40323372390589E-07+0.00331845872169203i</v>
      </c>
      <c r="D2672" s="158" t="str">
        <f t="shared" si="1369"/>
        <v>-5.95700703281848+0.0254415168663056i</v>
      </c>
      <c r="E2672" t="str">
        <f t="shared" si="1370"/>
        <v>2870</v>
      </c>
      <c r="F2672" t="str">
        <f t="shared" si="1371"/>
        <v>0.777000777000777</v>
      </c>
      <c r="G2672" t="str">
        <f t="shared" si="1366"/>
        <v>0.777000777000777</v>
      </c>
      <c r="H2672" t="str">
        <f t="shared" si="1372"/>
        <v>9.10374484460541+0.506347244398159i</v>
      </c>
      <c r="I2672" t="str">
        <f t="shared" si="1373"/>
        <v>2898.11922293658i</v>
      </c>
      <c r="J2672" t="str">
        <f t="shared" si="1367"/>
        <v>-7183.24992516407+626.795951555211i</v>
      </c>
      <c r="K2672" t="str">
        <f t="shared" si="1374"/>
        <v>0.0349386646085541-0.400406478874045i</v>
      </c>
      <c r="L2672" t="str">
        <f t="shared" si="1375"/>
        <v>0.00258458395931843-0.0248271881833793i</v>
      </c>
      <c r="M2672" t="str">
        <f t="shared" si="1376"/>
        <v>0.0375232485678725-0.425233667057424i</v>
      </c>
      <c r="N2672" t="str">
        <f t="shared" si="1377"/>
        <v>-3.2729633727836i</v>
      </c>
      <c r="O2672" t="str">
        <f t="shared" si="1378"/>
        <v>-0.991383270254619+0.130993173330741i</v>
      </c>
      <c r="P2672" t="str">
        <f t="shared" si="1379"/>
        <v>1.99138327025462-0.130993173330741i</v>
      </c>
      <c r="Q2672" t="str">
        <f t="shared" si="1380"/>
        <v>-1.99138327025462+3.40395654611434i</v>
      </c>
      <c r="R2672" t="str">
        <f t="shared" si="1381"/>
        <v>-0.283651798705331-0.419078153439881i</v>
      </c>
      <c r="S2672" t="str">
        <f t="shared" si="1382"/>
        <v>0.33784434391156i</v>
      </c>
      <c r="T2672" t="str">
        <f t="shared" si="1383"/>
        <v>0.141583183796565-0.0958301558329364i</v>
      </c>
      <c r="U2672" t="str">
        <f t="shared" si="1384"/>
        <v>0.0000500000000000002-0.000326753188576611i</v>
      </c>
      <c r="V2672" t="str">
        <f t="shared" si="1385"/>
        <v>3.33333333333333E-06-0.000359428507434271i</v>
      </c>
      <c r="W2672" t="str">
        <f t="shared" si="1386"/>
        <v>0.0000144065254391192-0.000172033286391192i</v>
      </c>
      <c r="X2672" t="str">
        <f t="shared" si="1387"/>
        <v>0.0000149611693345225-0.000171937881511106i</v>
      </c>
      <c r="Y2672" t="str">
        <f t="shared" si="1388"/>
        <v>0.009+0.463699075669853i</v>
      </c>
      <c r="Z2672" t="str">
        <f t="shared" si="1389"/>
        <v>-0.00518232461399596-0.000552664137568469i</v>
      </c>
      <c r="AA2672" t="str">
        <f t="shared" si="1390"/>
        <v>0.587188207061903-30.1917738579194i</v>
      </c>
      <c r="AB2672" t="str">
        <f t="shared" si="1391"/>
        <v>0.978037190389917-0.661981556370022i</v>
      </c>
      <c r="AC2672" t="str">
        <f t="shared" si="1392"/>
        <v>0.755202287864019-0.440734039475064i</v>
      </c>
      <c r="AD2672" t="str">
        <f t="shared" si="1393"/>
        <v>1.3476389478383-0.0900834123897325i</v>
      </c>
      <c r="AE2672" t="str">
        <f t="shared" si="1394"/>
        <v>-0.00703368836157964-0.000277950231520675i</v>
      </c>
      <c r="AF2672" t="str">
        <f t="shared" si="1395"/>
        <v>-15.0607518774239-0.480905727531853i</v>
      </c>
      <c r="AG2672" t="str">
        <f t="shared" si="1396"/>
        <v>0.993018973650025-0.147480632707049i</v>
      </c>
      <c r="AH2672" t="str">
        <f t="shared" si="1397"/>
        <v>0.103135849924325+0.022939361176406i</v>
      </c>
      <c r="AI2672">
        <f t="shared" si="1398"/>
        <v>-19.522106006741019</v>
      </c>
      <c r="AJ2672">
        <f t="shared" si="1399"/>
        <v>12.539545181732551</v>
      </c>
      <c r="AK2672"/>
      <c r="AL2672"/>
      <c r="AM2672"/>
      <c r="AN2672"/>
    </row>
    <row r="2673" spans="1:40" x14ac:dyDescent="0.25">
      <c r="A2673"/>
      <c r="B2673">
        <f t="shared" si="1400"/>
        <v>739000</v>
      </c>
      <c r="C2673" s="186" t="str">
        <f t="shared" si="1368"/>
        <v>-1.3994386378233E-07+0.00331396824982485i</v>
      </c>
      <c r="D2673" s="158" t="str">
        <f t="shared" si="1369"/>
        <v>-5.95700702990892+0.0254070899153239i</v>
      </c>
      <c r="E2673" t="str">
        <f t="shared" si="1370"/>
        <v>2870</v>
      </c>
      <c r="F2673" t="str">
        <f t="shared" si="1371"/>
        <v>0.777000777000777</v>
      </c>
      <c r="G2673" t="str">
        <f t="shared" si="1366"/>
        <v>0.777000777000777</v>
      </c>
      <c r="H2673" t="str">
        <f t="shared" si="1372"/>
        <v>9.10382658301987+0.505666955341011i</v>
      </c>
      <c r="I2673" t="str">
        <f t="shared" si="1373"/>
        <v>2902.04621375357i</v>
      </c>
      <c r="J2673" t="str">
        <f t="shared" si="1367"/>
        <v>-7202.73262788267+627.645268562738i</v>
      </c>
      <c r="K2673" t="str">
        <f t="shared" si="1374"/>
        <v>0.0348448580510219-0.399872680587169i</v>
      </c>
      <c r="L2673" t="str">
        <f t="shared" si="1375"/>
        <v>0.00257766861924482-0.0247943114628024i</v>
      </c>
      <c r="M2673" t="str">
        <f t="shared" si="1376"/>
        <v>0.0374225266702667-0.424666992049971i</v>
      </c>
      <c r="N2673" t="str">
        <f t="shared" si="1377"/>
        <v>-3.27739828250282i</v>
      </c>
      <c r="O2673" t="str">
        <f t="shared" si="1378"/>
        <v>-0.990792579804052+0.135388566006262i</v>
      </c>
      <c r="P2673" t="str">
        <f t="shared" si="1379"/>
        <v>1.99079257980405-0.135388566006262i</v>
      </c>
      <c r="Q2673" t="str">
        <f t="shared" si="1380"/>
        <v>-1.99079257980405+3.41278684850908i</v>
      </c>
      <c r="R2673" t="str">
        <f t="shared" si="1381"/>
        <v>-0.283485122315389-0.417967064786623i</v>
      </c>
      <c r="S2673" t="str">
        <f t="shared" si="1382"/>
        <v>0.338302127575397i</v>
      </c>
      <c r="T2673" t="str">
        <f t="shared" si="1383"/>
        <v>0.141399147273758-0.0959036200152678i</v>
      </c>
      <c r="U2673" t="str">
        <f t="shared" si="1384"/>
        <v>0.0000500000000000002-0.000326311032705735i</v>
      </c>
      <c r="V2673" t="str">
        <f t="shared" si="1385"/>
        <v>3.33333333333333E-06-0.000358942135976309i</v>
      </c>
      <c r="W2673" t="str">
        <f t="shared" si="1386"/>
        <v>0.0000144063417294642-0.000171802854786305i</v>
      </c>
      <c r="X2673" t="str">
        <f t="shared" si="1387"/>
        <v>0.0000149594904030751-0.000171707583739786i</v>
      </c>
      <c r="Y2673" t="str">
        <f t="shared" si="1388"/>
        <v>0.009+0.464327394200571i</v>
      </c>
      <c r="Z2673" t="str">
        <f t="shared" si="1389"/>
        <v>-0.00516838130306977-0.000551594262665009i</v>
      </c>
      <c r="AA2673" t="str">
        <f t="shared" si="1390"/>
        <v>0.585599460930479-30.1509197196048i</v>
      </c>
      <c r="AB2673" t="str">
        <f t="shared" si="1391"/>
        <v>0.976765891363657-0.662489036852909i</v>
      </c>
      <c r="AC2673" t="str">
        <f t="shared" si="1392"/>
        <v>0.755215821073756-0.4395922466728i</v>
      </c>
      <c r="AD2673" t="str">
        <f t="shared" si="1393"/>
        <v>1.34743910599313-0.0929075517708832i</v>
      </c>
      <c r="AE2673" t="str">
        <f t="shared" si="1394"/>
        <v>-0.00701532635495501-0.000263058026669661i</v>
      </c>
      <c r="AF2673" t="str">
        <f t="shared" si="1395"/>
        <v>-15.0608336129288-0.480259865425687i</v>
      </c>
      <c r="AG2673" t="str">
        <f t="shared" si="1396"/>
        <v>0.992715877555129-0.1472649844252i</v>
      </c>
      <c r="AH2673" t="str">
        <f t="shared" si="1397"/>
        <v>0.102943732802801+0.0226560898014775i</v>
      </c>
      <c r="AI2673">
        <f t="shared" si="1398"/>
        <v>-19.542581670964406</v>
      </c>
      <c r="AJ2673">
        <f t="shared" si="1399"/>
        <v>12.411914245321936</v>
      </c>
      <c r="AK2673"/>
      <c r="AL2673"/>
      <c r="AM2673"/>
      <c r="AN2673"/>
    </row>
    <row r="2674" spans="1:40" x14ac:dyDescent="0.25">
      <c r="A2674"/>
      <c r="B2674">
        <f t="shared" si="1400"/>
        <v>740000</v>
      </c>
      <c r="C2674" s="186" t="str">
        <f t="shared" si="1368"/>
        <v>-1.39565892682684E-07+0.00330948991436805i</v>
      </c>
      <c r="D2674" s="158" t="str">
        <f t="shared" si="1369"/>
        <v>-5.95700702701114+0.0253727560101551i</v>
      </c>
      <c r="E2674" t="str">
        <f t="shared" si="1370"/>
        <v>2870</v>
      </c>
      <c r="F2674" t="str">
        <f t="shared" si="1371"/>
        <v>0.777000777000777</v>
      </c>
      <c r="G2674" t="str">
        <f t="shared" si="1366"/>
        <v>0.777000777000777</v>
      </c>
      <c r="H2674" t="str">
        <f t="shared" si="1372"/>
        <v>9.10390799185769+0.504988485213094i</v>
      </c>
      <c r="I2674" t="str">
        <f t="shared" si="1373"/>
        <v>2905.97320457056i</v>
      </c>
      <c r="J2674" t="str">
        <f t="shared" si="1367"/>
        <v>-7222.24171205383+628.494585570266i</v>
      </c>
      <c r="K2674" t="str">
        <f t="shared" si="1374"/>
        <v>0.0347514278616329-0.399340292849117i</v>
      </c>
      <c r="L2674" t="str">
        <f t="shared" si="1375"/>
        <v>0.00257078089676448-0.0247615207309241i</v>
      </c>
      <c r="M2674" t="str">
        <f t="shared" si="1376"/>
        <v>0.0373222087583974-0.424101813580041i</v>
      </c>
      <c r="N2674" t="str">
        <f t="shared" si="1377"/>
        <v>-3.28183319222204i</v>
      </c>
      <c r="O2674" t="str">
        <f t="shared" si="1378"/>
        <v>-0.990182402056654+0.139781295806396i</v>
      </c>
      <c r="P2674" t="str">
        <f t="shared" si="1379"/>
        <v>1.99018240205665-0.139781295806396i</v>
      </c>
      <c r="Q2674" t="str">
        <f t="shared" si="1380"/>
        <v>-1.99018240205665+3.42161448802844i</v>
      </c>
      <c r="R2674" t="str">
        <f t="shared" si="1381"/>
        <v>-0.283318019106658-0.416858144374672i</v>
      </c>
      <c r="S2674" t="str">
        <f t="shared" si="1382"/>
        <v>0.338759911239234i</v>
      </c>
      <c r="T2674" t="str">
        <f t="shared" si="1383"/>
        <v>0.141214827987716-0.0959767870050471i</v>
      </c>
      <c r="U2674" t="str">
        <f t="shared" si="1384"/>
        <v>0.0000500000000000002-0.000325870071850728i</v>
      </c>
      <c r="V2674" t="str">
        <f t="shared" si="1385"/>
        <v>3.33333333333333E-06-0.0003584570790358i</v>
      </c>
      <c r="W2674" t="str">
        <f t="shared" si="1386"/>
        <v>0.0000144061577770435-0.000171573049084496i</v>
      </c>
      <c r="X2674" t="str">
        <f t="shared" si="1387"/>
        <v>0.0000149578172866393-0.000171477911490217i</v>
      </c>
      <c r="Y2674" t="str">
        <f t="shared" si="1388"/>
        <v>0.009+0.464955712731289i</v>
      </c>
      <c r="Z2674" t="str">
        <f t="shared" si="1389"/>
        <v>-0.00515449447227793-0.000550528552994442i</v>
      </c>
      <c r="AA2674" t="str">
        <f t="shared" si="1390"/>
        <v>0.584017154903062-30.1101759946954i</v>
      </c>
      <c r="AB2674" t="str">
        <f t="shared" si="1391"/>
        <v>0.975492639047802-0.662994464370458i</v>
      </c>
      <c r="AC2674" t="str">
        <f t="shared" si="1392"/>
        <v>0.755230385183783-0.438452615159049i</v>
      </c>
      <c r="AD2674" t="str">
        <f t="shared" si="1393"/>
        <v>1.34722656041719-0.0957316564086828i</v>
      </c>
      <c r="AE2674" t="str">
        <f t="shared" si="1394"/>
        <v>-0.00699697486885485-0.000248238395081589i</v>
      </c>
      <c r="AF2674" t="str">
        <f t="shared" si="1395"/>
        <v>-15.0609150188688-0.479615729202939i</v>
      </c>
      <c r="AG2674" t="str">
        <f t="shared" si="1396"/>
        <v>0.992413589168346-0.147048518721969i</v>
      </c>
      <c r="AH2674" t="str">
        <f t="shared" si="1397"/>
        <v>0.102751276483223+0.0223737157800723i</v>
      </c>
      <c r="AI2674">
        <f t="shared" si="1398"/>
        <v>-19.563073917188454</v>
      </c>
      <c r="AJ2674">
        <f t="shared" si="1399"/>
        <v>12.284197120815906</v>
      </c>
      <c r="AK2674"/>
      <c r="AL2674"/>
      <c r="AM2674"/>
      <c r="AN2674"/>
    </row>
    <row r="2675" spans="1:40" x14ac:dyDescent="0.25">
      <c r="A2675"/>
      <c r="B2675">
        <f t="shared" si="1400"/>
        <v>741000</v>
      </c>
      <c r="C2675" s="186" t="str">
        <f t="shared" si="1368"/>
        <v>-1.39189450797614E-07+0.00330502366618638i</v>
      </c>
      <c r="D2675" s="158" t="str">
        <f t="shared" si="1369"/>
        <v>-5.95700702412508+0.0253385147740956i</v>
      </c>
      <c r="E2675" t="str">
        <f t="shared" si="1370"/>
        <v>2870</v>
      </c>
      <c r="F2675" t="str">
        <f t="shared" si="1371"/>
        <v>0.777000777000777</v>
      </c>
      <c r="G2675" t="str">
        <f t="shared" si="1366"/>
        <v>0.777000777000777</v>
      </c>
      <c r="H2675" t="str">
        <f t="shared" si="1372"/>
        <v>9.10398907288626+0.50431182675576i</v>
      </c>
      <c r="I2675" t="str">
        <f t="shared" si="1373"/>
        <v>2909.90019538755i</v>
      </c>
      <c r="J2675" t="str">
        <f t="shared" si="1367"/>
        <v>-7241.77717767755+629.343902577793i</v>
      </c>
      <c r="K2675" t="str">
        <f t="shared" si="1374"/>
        <v>0.0346583720345759-0.398809310120272i</v>
      </c>
      <c r="L2675" t="str">
        <f t="shared" si="1375"/>
        <v>0.00256392064554346-0.0247288156547842i</v>
      </c>
      <c r="M2675" t="str">
        <f t="shared" si="1376"/>
        <v>0.0372222926801194-0.423538125775056i</v>
      </c>
      <c r="N2675" t="str">
        <f t="shared" si="1377"/>
        <v>-3.28626810194126i</v>
      </c>
      <c r="O2675" t="str">
        <f t="shared" si="1378"/>
        <v>-0.98955274901364+0.144171276333214i</v>
      </c>
      <c r="P2675" t="str">
        <f t="shared" si="1379"/>
        <v>1.98955274901364-0.144171276333214i</v>
      </c>
      <c r="Q2675" t="str">
        <f t="shared" si="1380"/>
        <v>-1.98955274901364+3.43043937827447i</v>
      </c>
      <c r="R2675" t="str">
        <f t="shared" si="1381"/>
        <v>-0.283150488020503-0.415751383400131i</v>
      </c>
      <c r="S2675" t="str">
        <f t="shared" si="1382"/>
        <v>0.339217694903071i</v>
      </c>
      <c r="T2675" t="str">
        <f t="shared" si="1383"/>
        <v>0.141030225929755-0.0960496558569947i</v>
      </c>
      <c r="U2675" t="str">
        <f t="shared" si="1384"/>
        <v>0.0000499999999999998-0.000325430301173466i</v>
      </c>
      <c r="V2675" t="str">
        <f t="shared" si="1385"/>
        <v>3.33333333333333E-06-0.000357973331290813i</v>
      </c>
      <c r="W2675" t="str">
        <f t="shared" si="1386"/>
        <v>0.0000144059735818816-0.000171343866751434i</v>
      </c>
      <c r="X2675" t="str">
        <f t="shared" si="1387"/>
        <v>0.0000149561499525616-0.000171248862229716i</v>
      </c>
      <c r="Y2675" t="str">
        <f t="shared" si="1388"/>
        <v>0.009+0.465584031262007i</v>
      </c>
      <c r="Z2675" t="str">
        <f t="shared" si="1389"/>
        <v>-0.00514066381697953-0.00054946698478925i</v>
      </c>
      <c r="AA2675" t="str">
        <f t="shared" si="1390"/>
        <v>0.58244125421455-30.0695422361911i</v>
      </c>
      <c r="AB2675" t="str">
        <f t="shared" si="1391"/>
        <v>0.974217433382362-0.663497832392809i</v>
      </c>
      <c r="AC2675" t="str">
        <f t="shared" si="1392"/>
        <v>0.75524597805197-0.437315136342101i</v>
      </c>
      <c r="AD2675" t="str">
        <f t="shared" si="1393"/>
        <v>1.34700130640609-0.0985556687383239i</v>
      </c>
      <c r="AE2675" t="str">
        <f t="shared" si="1394"/>
        <v>-0.00697863396340147-0.000233491186096812i</v>
      </c>
      <c r="AF2675" t="str">
        <f t="shared" si="1395"/>
        <v>-15.0609960970113-0.478973311981664i</v>
      </c>
      <c r="AG2675" t="str">
        <f t="shared" si="1396"/>
        <v>0.992112111537451-0.146831238336223i</v>
      </c>
      <c r="AH2675" t="str">
        <f t="shared" si="1397"/>
        <v>0.102558481853653+0.0220922392768071i</v>
      </c>
      <c r="AI2675">
        <f t="shared" si="1398"/>
        <v>-19.583582892923527</v>
      </c>
      <c r="AJ2675">
        <f t="shared" si="1399"/>
        <v>12.156393946189787</v>
      </c>
      <c r="AK2675"/>
      <c r="AL2675"/>
      <c r="AM2675"/>
      <c r="AN2675"/>
    </row>
    <row r="2676" spans="1:40" x14ac:dyDescent="0.25">
      <c r="A2676"/>
      <c r="B2676">
        <f t="shared" si="1400"/>
        <v>742000</v>
      </c>
      <c r="C2676" s="186" t="str">
        <f t="shared" si="1368"/>
        <v>-1.38814529888931E-07+0.00330056945640944i</v>
      </c>
      <c r="D2676" s="158" t="str">
        <f t="shared" si="1369"/>
        <v>-5.95700702125069+0.0253043658324724i</v>
      </c>
      <c r="E2676" t="str">
        <f t="shared" si="1370"/>
        <v>2870</v>
      </c>
      <c r="F2676" t="str">
        <f t="shared" si="1371"/>
        <v>0.777000777000777</v>
      </c>
      <c r="G2676" t="str">
        <f t="shared" si="1366"/>
        <v>0.777000777000777</v>
      </c>
      <c r="H2676" t="str">
        <f t="shared" si="1372"/>
        <v>9.10406982786109+0.503636972748803i</v>
      </c>
      <c r="I2676" t="str">
        <f t="shared" si="1373"/>
        <v>2913.82718620453i</v>
      </c>
      <c r="J2676" t="str">
        <f t="shared" si="1367"/>
        <v>-7261.33902475384+630.193219585321i</v>
      </c>
      <c r="K2676" t="str">
        <f t="shared" si="1374"/>
        <v>0.0345656885773513-0.398279726889742i</v>
      </c>
      <c r="L2676" t="str">
        <f t="shared" si="1375"/>
        <v>0.0025570877202122-0.0246961959031174i</v>
      </c>
      <c r="M2676" t="str">
        <f t="shared" si="1376"/>
        <v>0.0371227762975635-0.422975922792859i</v>
      </c>
      <c r="N2676" t="str">
        <f t="shared" si="1377"/>
        <v>-3.29070301166047i</v>
      </c>
      <c r="O2676" t="str">
        <f t="shared" si="1378"/>
        <v>-0.988903633059275+0.148558421242846i</v>
      </c>
      <c r="P2676" t="str">
        <f t="shared" si="1379"/>
        <v>1.98890363305927-0.148558421242846i</v>
      </c>
      <c r="Q2676" t="str">
        <f t="shared" si="1380"/>
        <v>-1.98890363305927+3.43926143290332i</v>
      </c>
      <c r="R2676" t="str">
        <f t="shared" si="1381"/>
        <v>-0.282982527995107-0.414646773110718i</v>
      </c>
      <c r="S2676" t="str">
        <f t="shared" si="1382"/>
        <v>0.339675478566908i</v>
      </c>
      <c r="T2676" t="str">
        <f t="shared" si="1383"/>
        <v>0.140845341092607-0.0961222256228114i</v>
      </c>
      <c r="U2676" t="str">
        <f t="shared" si="1384"/>
        <v>0.0000499999999999998-0.000324991715861911i</v>
      </c>
      <c r="V2676" t="str">
        <f t="shared" si="1385"/>
        <v>3.33333333333333E-06-0.000357490887448103i</v>
      </c>
      <c r="W2676" t="str">
        <f t="shared" si="1386"/>
        <v>0.0000144057891440025-0.000171115305266453i</v>
      </c>
      <c r="X2676" t="str">
        <f t="shared" si="1387"/>
        <v>0.0000149544883684088-0.000171020433439256i</v>
      </c>
      <c r="Y2676" t="str">
        <f t="shared" si="1388"/>
        <v>0.009+0.466212349792725i</v>
      </c>
      <c r="Z2676" t="str">
        <f t="shared" si="1389"/>
        <v>-0.00512688903458486-0.000548409534456514i</v>
      </c>
      <c r="AA2676" t="str">
        <f t="shared" si="1390"/>
        <v>0.580871724334134-30.0290179995014i</v>
      </c>
      <c r="AB2676" t="str">
        <f t="shared" si="1391"/>
        <v>0.972940274317132-0.66399913436924i</v>
      </c>
      <c r="AC2676" t="str">
        <f t="shared" si="1392"/>
        <v>0.755262597560876-0.436179801678591i</v>
      </c>
      <c r="AD2676" t="str">
        <f t="shared" si="1393"/>
        <v>1.34676333951906-0.101379531142013i</v>
      </c>
      <c r="AE2676" t="str">
        <f t="shared" si="1394"/>
        <v>-0.00696030369903816-0.000218816249505407i</v>
      </c>
      <c r="AF2676" t="str">
        <f t="shared" si="1395"/>
        <v>-15.0610768491118-0.478332606916331i</v>
      </c>
      <c r="AG2676" t="str">
        <f t="shared" si="1396"/>
        <v>0.991811447699824-0.146613146020922i</v>
      </c>
      <c r="AH2676" t="str">
        <f t="shared" si="1397"/>
        <v>0.102365349817206+0.021811660465635i</v>
      </c>
      <c r="AI2676">
        <f t="shared" si="1398"/>
        <v>-19.604108745723817</v>
      </c>
      <c r="AJ2676">
        <f t="shared" si="1399"/>
        <v>12.028504860835666</v>
      </c>
      <c r="AK2676"/>
      <c r="AL2676"/>
      <c r="AM2676"/>
      <c r="AN2676"/>
    </row>
    <row r="2677" spans="1:40" x14ac:dyDescent="0.25">
      <c r="A2677"/>
      <c r="B2677">
        <f t="shared" si="1400"/>
        <v>743000</v>
      </c>
      <c r="C2677" s="186" t="str">
        <f t="shared" si="1368"/>
        <v>-1.38441121773852E-07+0.00329612723642996i</v>
      </c>
      <c r="D2677" s="158" t="str">
        <f t="shared" si="1369"/>
        <v>-5.95700701838789+0.0252703088126297i</v>
      </c>
      <c r="E2677" t="str">
        <f t="shared" si="1370"/>
        <v>2870</v>
      </c>
      <c r="F2677" t="str">
        <f t="shared" si="1371"/>
        <v>0.777000777000777</v>
      </c>
      <c r="G2677" t="str">
        <f t="shared" si="1366"/>
        <v>0.777000777000777</v>
      </c>
      <c r="H2677" t="str">
        <f t="shared" si="1372"/>
        <v>9.10415025852604+0.502963916010171i</v>
      </c>
      <c r="I2677" t="str">
        <f t="shared" si="1373"/>
        <v>2917.75417702152i</v>
      </c>
      <c r="J2677" t="str">
        <f t="shared" si="1367"/>
        <v>-7280.92725328269+631.042536592848i</v>
      </c>
      <c r="K2677" t="str">
        <f t="shared" si="1374"/>
        <v>0.0344733755106658-0.397751537675185i</v>
      </c>
      <c r="L2677" t="str">
        <f t="shared" si="1375"/>
        <v>0.00255028197635792-0.0246636611463431i</v>
      </c>
      <c r="M2677" t="str">
        <f t="shared" si="1376"/>
        <v>0.0370236574870237-0.422415198821528i</v>
      </c>
      <c r="N2677" t="str">
        <f t="shared" si="1377"/>
        <v>-3.29513792137969i</v>
      </c>
      <c r="O2677" t="str">
        <f t="shared" si="1378"/>
        <v>-0.988235066960623+0.152942644247227i</v>
      </c>
      <c r="P2677" t="str">
        <f t="shared" si="1379"/>
        <v>1.98823506696062-0.152942644247227i</v>
      </c>
      <c r="Q2677" t="str">
        <f t="shared" si="1380"/>
        <v>-1.98823506696062+3.44808056562692i</v>
      </c>
      <c r="R2677" t="str">
        <f t="shared" si="1381"/>
        <v>-0.28281413796548-0.413544304805464i</v>
      </c>
      <c r="S2677" t="str">
        <f t="shared" si="1382"/>
        <v>0.340133262230745i</v>
      </c>
      <c r="T2677" t="str">
        <f t="shared" si="1383"/>
        <v>0.140660173470428-0.0961944953511747i</v>
      </c>
      <c r="U2677" t="str">
        <f t="shared" si="1384"/>
        <v>0.0000499999999999998-0.00032455431112993i</v>
      </c>
      <c r="V2677" t="str">
        <f t="shared" si="1385"/>
        <v>3.33333333333333E-06-0.000357009742242924i</v>
      </c>
      <c r="W2677" t="str">
        <f t="shared" si="1386"/>
        <v>0.0000144056044634304-0.000170887362122455i</v>
      </c>
      <c r="X2677" t="str">
        <f t="shared" si="1387"/>
        <v>0.0000149528325019656-0.000170792622613371i</v>
      </c>
      <c r="Y2677" t="str">
        <f t="shared" si="1388"/>
        <v>0.009+0.466840668323443i</v>
      </c>
      <c r="Z2677" t="str">
        <f t="shared" si="1389"/>
        <v>-0.00511316982453879-0.000547356178576353i</v>
      </c>
      <c r="AA2677" t="str">
        <f t="shared" si="1390"/>
        <v>0.579308530963424-29.988602842429i</v>
      </c>
      <c r="AB2677" t="str">
        <f t="shared" si="1391"/>
        <v>0.971661161811742-0.664498363728146i</v>
      </c>
      <c r="AC2677" t="str">
        <f t="shared" si="1392"/>
        <v>0.755280241617557-0.435046602673222i</v>
      </c>
      <c r="AD2677" t="str">
        <f t="shared" si="1393"/>
        <v>1.34651265557942-0.104203185950246i</v>
      </c>
      <c r="AE2677" t="str">
        <f t="shared" si="1394"/>
        <v>-0.00694198413652548-0.000204213435541046i</v>
      </c>
      <c r="AF2677" t="str">
        <f t="shared" si="1395"/>
        <v>-15.0611572769139-0.477693607197541i</v>
      </c>
      <c r="AG2677" t="str">
        <f t="shared" si="1396"/>
        <v>0.99151160068238-0.146394244543082i</v>
      </c>
      <c r="AH2677" t="str">
        <f t="shared" si="1397"/>
        <v>0.102171881292066+0.0215319795296717i</v>
      </c>
      <c r="AI2677">
        <f t="shared" si="1398"/>
        <v>-19.624651623188733</v>
      </c>
      <c r="AJ2677">
        <f t="shared" si="1399"/>
        <v>11.900530005563242</v>
      </c>
      <c r="AK2677"/>
      <c r="AL2677"/>
      <c r="AM2677"/>
      <c r="AN2677"/>
    </row>
    <row r="2678" spans="1:40" x14ac:dyDescent="0.25">
      <c r="A2678"/>
      <c r="B2678">
        <f t="shared" si="1400"/>
        <v>744000</v>
      </c>
      <c r="C2678" s="186" t="str">
        <f t="shared" si="1368"/>
        <v>-1.38069218324545E-07+0.00329169695790197i</v>
      </c>
      <c r="D2678" s="158" t="str">
        <f t="shared" si="1369"/>
        <v>-5.95700701553663+0.0252363433439151i</v>
      </c>
      <c r="E2678" t="str">
        <f t="shared" si="1370"/>
        <v>2870</v>
      </c>
      <c r="F2678" t="str">
        <f t="shared" si="1371"/>
        <v>0.777000777000777</v>
      </c>
      <c r="G2678" t="str">
        <f t="shared" si="1366"/>
        <v>0.777000777000777</v>
      </c>
      <c r="H2678" t="str">
        <f t="shared" si="1372"/>
        <v>9.10423036661326+0.502292649395752i</v>
      </c>
      <c r="I2678" t="str">
        <f t="shared" si="1373"/>
        <v>2921.68116783851i</v>
      </c>
      <c r="J2678" t="str">
        <f t="shared" si="1367"/>
        <v>-7300.54186326411+631.891853600376i</v>
      </c>
      <c r="K2678" t="str">
        <f t="shared" si="1374"/>
        <v>0.0343814308683271-0.397224737022617i</v>
      </c>
      <c r="L2678" t="str">
        <f t="shared" si="1375"/>
        <v>0.00254350327051712-0.0246312110565545i</v>
      </c>
      <c r="M2678" t="str">
        <f t="shared" si="1376"/>
        <v>0.0369249341388442-0.421855948079172i</v>
      </c>
      <c r="N2678" t="str">
        <f t="shared" si="1377"/>
        <v>-3.29957283109891i</v>
      </c>
      <c r="O2678" t="str">
        <f t="shared" si="1378"/>
        <v>-0.987547063867304+0.15732385911573i</v>
      </c>
      <c r="P2678" t="str">
        <f t="shared" si="1379"/>
        <v>1.9875470638673-0.15732385911573i</v>
      </c>
      <c r="Q2678" t="str">
        <f t="shared" si="1380"/>
        <v>-1.9875470638673+3.45689669021464i</v>
      </c>
      <c r="R2678" t="str">
        <f t="shared" si="1381"/>
        <v>-0.282645316863434-0.412443969834404i</v>
      </c>
      <c r="S2678" t="str">
        <f t="shared" si="1382"/>
        <v>0.34059104589458i</v>
      </c>
      <c r="T2678" t="str">
        <f t="shared" si="1383"/>
        <v>0.140474723058812-0.096266464087722i</v>
      </c>
      <c r="U2678" t="str">
        <f t="shared" si="1384"/>
        <v>0.00005-0.000324118082217122i</v>
      </c>
      <c r="V2678" t="str">
        <f t="shared" si="1385"/>
        <v>3.33333333333333E-06-0.000356529890438833i</v>
      </c>
      <c r="W2678" t="str">
        <f t="shared" si="1386"/>
        <v>0.0000144054195401891-0.000170660034825823i</v>
      </c>
      <c r="X2678" t="str">
        <f t="shared" si="1387"/>
        <v>0.000014951182321233-0.000170565427260063i</v>
      </c>
      <c r="Y2678" t="str">
        <f t="shared" si="1388"/>
        <v>0.009+0.467468986854161i</v>
      </c>
      <c r="Z2678" t="str">
        <f t="shared" si="1389"/>
        <v>-0.00509950588830434-0.000546306893900389i</v>
      </c>
      <c r="AA2678" t="str">
        <f t="shared" si="1390"/>
        <v>0.577751640034564-29.9482963251541i</v>
      </c>
      <c r="AB2678" t="str">
        <f t="shared" si="1391"/>
        <v>0.970380095835756-0.664995513876922i</v>
      </c>
      <c r="AC2678" t="str">
        <f t="shared" si="1392"/>
        <v>0.755298908153435-0.433915530878483i</v>
      </c>
      <c r="AD2678" t="str">
        <f t="shared" si="1393"/>
        <v>1.34624925067502-0.107026575443018i</v>
      </c>
      <c r="AE2678" t="str">
        <f t="shared" si="1394"/>
        <v>-0.00692367533693763-0.000189682594875278i</v>
      </c>
      <c r="AF2678" t="str">
        <f t="shared" si="1395"/>
        <v>-15.0612373821499-0.477056306051837i</v>
      </c>
      <c r="AG2678" t="str">
        <f t="shared" si="1396"/>
        <v>0.991212573501509-0.146174536683722i</v>
      </c>
      <c r="AH2678" t="str">
        <f t="shared" si="1397"/>
        <v>0.101978077211501+0.0212531966610251i</v>
      </c>
      <c r="AI2678">
        <f t="shared" si="1398"/>
        <v>-19.645211672964169</v>
      </c>
      <c r="AJ2678">
        <f t="shared" si="1399"/>
        <v>11.772469522602444</v>
      </c>
      <c r="AK2678"/>
      <c r="AL2678"/>
      <c r="AM2678"/>
      <c r="AN2678"/>
    </row>
    <row r="2679" spans="1:40" x14ac:dyDescent="0.25">
      <c r="A2679"/>
      <c r="B2679">
        <f t="shared" si="1400"/>
        <v>745000</v>
      </c>
      <c r="C2679" s="186" t="str">
        <f t="shared" si="1368"/>
        <v>-1.37698811467692E-07+0.00328727857273909i</v>
      </c>
      <c r="D2679" s="158" t="str">
        <f t="shared" si="1369"/>
        <v>-5.95700701269684+0.0252024690576664i</v>
      </c>
      <c r="E2679" t="str">
        <f t="shared" si="1370"/>
        <v>2870</v>
      </c>
      <c r="F2679" t="str">
        <f t="shared" si="1371"/>
        <v>0.777000777000777</v>
      </c>
      <c r="G2679" t="str">
        <f t="shared" si="1366"/>
        <v>0.777000777000777</v>
      </c>
      <c r="H2679" t="str">
        <f t="shared" si="1372"/>
        <v>9.10431015384344+0.501623165799092i</v>
      </c>
      <c r="I2679" t="str">
        <f t="shared" si="1373"/>
        <v>2925.6081586555i</v>
      </c>
      <c r="J2679" t="str">
        <f t="shared" si="1367"/>
        <v>-7320.18285469809+632.741170607903i</v>
      </c>
      <c r="K2679" t="str">
        <f t="shared" si="1374"/>
        <v>0.0342898526971408-0.396699319506235i</v>
      </c>
      <c r="L2679" t="str">
        <f t="shared" si="1375"/>
        <v>0.00253675146016809-0.0245988453075081i</v>
      </c>
      <c r="M2679" t="str">
        <f t="shared" si="1376"/>
        <v>0.0368266041573089-0.421298164813743i</v>
      </c>
      <c r="N2679" t="str">
        <f t="shared" si="1377"/>
        <v>-3.30400774081813i</v>
      </c>
      <c r="O2679" t="str">
        <f t="shared" si="1378"/>
        <v>-0.986839637311235+0.161701979676905i</v>
      </c>
      <c r="P2679" t="str">
        <f t="shared" si="1379"/>
        <v>1.98683963731124-0.161701979676905i</v>
      </c>
      <c r="Q2679" t="str">
        <f t="shared" si="1380"/>
        <v>-1.98683963731124+3.46570972049503i</v>
      </c>
      <c r="R2679" t="str">
        <f t="shared" si="1381"/>
        <v>-0.282476063617592-0.411345759598276i</v>
      </c>
      <c r="S2679" t="str">
        <f t="shared" si="1382"/>
        <v>0.341048829558417i</v>
      </c>
      <c r="T2679" t="str">
        <f t="shared" si="1383"/>
        <v>0.14028898985481-0.0963381308750487i</v>
      </c>
      <c r="U2679" t="str">
        <f t="shared" si="1384"/>
        <v>0.00005-0.000323683024388642i</v>
      </c>
      <c r="V2679" t="str">
        <f t="shared" si="1385"/>
        <v>3.33333333333333E-06-0.000356051326827507i</v>
      </c>
      <c r="W2679" t="str">
        <f t="shared" si="1386"/>
        <v>0.0000144052343743029-0.000170433320896328i</v>
      </c>
      <c r="X2679" t="str">
        <f t="shared" si="1387"/>
        <v>0.0000149495377944274-0.000170338844900714i</v>
      </c>
      <c r="Y2679" t="str">
        <f t="shared" si="1388"/>
        <v>0.009+0.468097305384879i</v>
      </c>
      <c r="Z2679" t="str">
        <f t="shared" si="1389"/>
        <v>-0.00508589692934648-0.000545261657350255i</v>
      </c>
      <c r="AA2679" t="str">
        <f t="shared" si="1390"/>
        <v>0.576201017708372-29.9080980102182i</v>
      </c>
      <c r="AB2679" t="str">
        <f t="shared" si="1391"/>
        <v>0.969097076368802-0.665490578201948i</v>
      </c>
      <c r="AC2679" t="str">
        <f t="shared" si="1392"/>
        <v>0.755318595124122-0.432786577894402i</v>
      </c>
      <c r="AD2679" t="str">
        <f t="shared" si="1393"/>
        <v>1.34597312115873-0.10984964185104i</v>
      </c>
      <c r="AE2679" t="str">
        <f t="shared" si="1394"/>
        <v>-0.00690537736165913-0.00017522357861189i</v>
      </c>
      <c r="AF2679" t="str">
        <f t="shared" si="1395"/>
        <v>-15.0613171665403-0.476420696741426i</v>
      </c>
      <c r="AG2679" t="str">
        <f t="shared" si="1396"/>
        <v>0.990914369163012-0.145954025237834i</v>
      </c>
      <c r="AH2679" t="str">
        <f t="shared" si="1397"/>
        <v>0.101783938523882+0.0209753120606283i</v>
      </c>
      <c r="AI2679">
        <f t="shared" si="1398"/>
        <v>-19.665789042743434</v>
      </c>
      <c r="AJ2679">
        <f t="shared" si="1399"/>
        <v>11.644323555607276</v>
      </c>
      <c r="AK2679"/>
      <c r="AL2679"/>
      <c r="AM2679"/>
      <c r="AN2679"/>
    </row>
    <row r="2680" spans="1:40" x14ac:dyDescent="0.25">
      <c r="A2680"/>
      <c r="B2680">
        <f t="shared" si="1400"/>
        <v>746000</v>
      </c>
      <c r="C2680" s="186" t="str">
        <f t="shared" si="1368"/>
        <v>-1.37329893184051E-07+0.00328287203311279i</v>
      </c>
      <c r="D2680" s="158" t="str">
        <f t="shared" si="1369"/>
        <v>-5.95700700986847+0.0251686855871981i</v>
      </c>
      <c r="E2680" t="str">
        <f t="shared" si="1370"/>
        <v>2870</v>
      </c>
      <c r="F2680" t="str">
        <f t="shared" si="1371"/>
        <v>0.777000777000777</v>
      </c>
      <c r="G2680" t="str">
        <f t="shared" si="1366"/>
        <v>0.777000777000777</v>
      </c>
      <c r="H2680" t="str">
        <f t="shared" si="1372"/>
        <v>9.10438962192578+0.500955458151179i</v>
      </c>
      <c r="I2680" t="str">
        <f t="shared" si="1373"/>
        <v>2929.53514947248i</v>
      </c>
      <c r="J2680" t="str">
        <f t="shared" si="1367"/>
        <v>-7339.85022758464+633.59048761543i</v>
      </c>
      <c r="K2680" t="str">
        <f t="shared" si="1374"/>
        <v>0.0341986390568073-0.396175279728235i</v>
      </c>
      <c r="L2680" t="str">
        <f t="shared" si="1375"/>
        <v>0.00253002640372358-0.0245665635746138i</v>
      </c>
      <c r="M2680" t="str">
        <f t="shared" si="1376"/>
        <v>0.0367286654605309-0.420741843302849i</v>
      </c>
      <c r="N2680" t="str">
        <f t="shared" si="1377"/>
        <v>-3.30844265053735i</v>
      </c>
      <c r="O2680" t="str">
        <f t="shared" si="1378"/>
        <v>-0.986112801206357+0.166076919820159i</v>
      </c>
      <c r="P2680" t="str">
        <f t="shared" si="1379"/>
        <v>1.98611280120636-0.166076919820159i</v>
      </c>
      <c r="Q2680" t="str">
        <f t="shared" si="1380"/>
        <v>-1.98611280120636+3.47451957035751i</v>
      </c>
      <c r="R2680" t="str">
        <f t="shared" si="1381"/>
        <v>-0.282306377153362-0.410249665548209i</v>
      </c>
      <c r="S2680" t="str">
        <f t="shared" si="1382"/>
        <v>0.341506613222254i</v>
      </c>
      <c r="T2680" t="str">
        <f t="shared" si="1383"/>
        <v>0.140102973856931-0.096409494752689i</v>
      </c>
      <c r="U2680" t="str">
        <f t="shared" si="1384"/>
        <v>0.00005-0.000323249132935038i</v>
      </c>
      <c r="V2680" t="str">
        <f t="shared" si="1385"/>
        <v>3.33333333333333E-06-0.000355574046228542i</v>
      </c>
      <c r="W2680" t="str">
        <f t="shared" si="1386"/>
        <v>0.0000144050489657961-0.000170207217867035i</v>
      </c>
      <c r="X2680" t="str">
        <f t="shared" si="1387"/>
        <v>0.0000149478988899781-0.000170112873069992i</v>
      </c>
      <c r="Y2680" t="str">
        <f t="shared" si="1388"/>
        <v>0.009+0.468725623915597i</v>
      </c>
      <c r="Z2680" t="str">
        <f t="shared" si="1389"/>
        <v>-0.00507234265311593-0.000544220446016068i</v>
      </c>
      <c r="AA2680" t="str">
        <f t="shared" si="1390"/>
        <v>0.574656630372507-29.868007462508i</v>
      </c>
      <c r="AB2680" t="str">
        <f t="shared" si="1391"/>
        <v>0.967812103400582-0.665983550068458i</v>
      </c>
      <c r="AC2680" t="str">
        <f t="shared" si="1392"/>
        <v>0.755339300509274-0.431659735368249i</v>
      </c>
      <c r="AD2680" t="str">
        <f t="shared" si="1393"/>
        <v>1.34568426364881-0.112672327357008i</v>
      </c>
      <c r="AE2680" t="str">
        <f t="shared" si="1394"/>
        <v>-0.00688709027238067-0.000160836238280967i</v>
      </c>
      <c r="AF2680" t="str">
        <f t="shared" si="1395"/>
        <v>-15.0613966317942-0.475786772563981i</v>
      </c>
      <c r="AG2680" t="str">
        <f t="shared" si="1396"/>
        <v>0.990616990662039-0.145732713014319i</v>
      </c>
      <c r="AH2680" t="str">
        <f t="shared" si="1397"/>
        <v>0.10158946619269+0.0206983259380623i</v>
      </c>
      <c r="AI2680">
        <f t="shared" si="1398"/>
        <v>-19.686383880269208</v>
      </c>
      <c r="AJ2680">
        <f t="shared" si="1399"/>
        <v>11.516092249655246</v>
      </c>
      <c r="AK2680"/>
      <c r="AL2680"/>
      <c r="AM2680"/>
      <c r="AN2680"/>
    </row>
    <row r="2681" spans="1:40" x14ac:dyDescent="0.25">
      <c r="A2681"/>
      <c r="B2681">
        <f t="shared" si="1400"/>
        <v>747000</v>
      </c>
      <c r="C2681" s="186" t="str">
        <f t="shared" si="1368"/>
        <v>-1.36962455508017E-07+0.00327847729145061i</v>
      </c>
      <c r="D2681" s="158" t="str">
        <f t="shared" si="1369"/>
        <v>-5.95700700705145+0.025134992567788i</v>
      </c>
      <c r="E2681" t="str">
        <f t="shared" si="1370"/>
        <v>2870</v>
      </c>
      <c r="F2681" t="str">
        <f t="shared" si="1371"/>
        <v>0.777000777000777</v>
      </c>
      <c r="G2681" t="str">
        <f t="shared" si="1366"/>
        <v>0.777000777000777</v>
      </c>
      <c r="H2681" t="str">
        <f t="shared" si="1372"/>
        <v>9.10446877255816+0.500289519420168i</v>
      </c>
      <c r="I2681" t="str">
        <f t="shared" si="1373"/>
        <v>2933.46214028947i</v>
      </c>
      <c r="J2681" t="str">
        <f t="shared" si="1367"/>
        <v>-7359.54398192375+634.439804622957i</v>
      </c>
      <c r="K2681" t="str">
        <f t="shared" si="1374"/>
        <v>0.0341077880198204-0.395652612318639i</v>
      </c>
      <c r="L2681" t="str">
        <f t="shared" si="1375"/>
        <v>0.00252332796052345-0.0245343655349239i</v>
      </c>
      <c r="M2681" t="str">
        <f t="shared" si="1376"/>
        <v>0.0366311159803439-0.420186977853563i</v>
      </c>
      <c r="N2681" t="str">
        <f t="shared" si="1377"/>
        <v>-3.31287756025657i</v>
      </c>
      <c r="O2681" t="str">
        <f t="shared" si="1378"/>
        <v>-0.985366569848368+0.170448593497455i</v>
      </c>
      <c r="P2681" t="str">
        <f t="shared" si="1379"/>
        <v>1.98536656984837-0.170448593497455i</v>
      </c>
      <c r="Q2681" t="str">
        <f t="shared" si="1380"/>
        <v>-1.98536656984837+3.48332615375402i</v>
      </c>
      <c r="R2681" t="str">
        <f t="shared" si="1381"/>
        <v>-0.282136256392955-0.409155679185439i</v>
      </c>
      <c r="S2681" t="str">
        <f t="shared" si="1382"/>
        <v>0.341964396886091i</v>
      </c>
      <c r="T2681" t="str">
        <f t="shared" si="1383"/>
        <v>0.139916675065168-0.0964805547571164i</v>
      </c>
      <c r="U2681" t="str">
        <f t="shared" si="1384"/>
        <v>0.00005-0.000322816403172073i</v>
      </c>
      <c r="V2681" t="str">
        <f t="shared" si="1385"/>
        <v>3.33333333333333E-06-0.00035509804348928i</v>
      </c>
      <c r="W2681" t="str">
        <f t="shared" si="1386"/>
        <v>0.0000144048633146928-0.000169981723284222i</v>
      </c>
      <c r="X2681" t="str">
        <f t="shared" si="1387"/>
        <v>0.0000149462655765256-0.000169887509315768i</v>
      </c>
      <c r="Y2681" t="str">
        <f t="shared" si="1388"/>
        <v>0.009+0.469353942446315i</v>
      </c>
      <c r="Z2681" t="str">
        <f t="shared" si="1389"/>
        <v>-0.0050588427670334-0.00054318323715495i</v>
      </c>
      <c r="AA2681" t="str">
        <f t="shared" si="1390"/>
        <v>0.573118444639648-29.8280242492404i</v>
      </c>
      <c r="AB2681" t="str">
        <f t="shared" si="1391"/>
        <v>0.966525176931046-0.666474422820544i</v>
      </c>
      <c r="AC2681" t="str">
        <f t="shared" si="1392"/>
        <v>0.755361022312421-0.430534994994309i</v>
      </c>
      <c r="AD2681" t="str">
        <f t="shared" si="1393"/>
        <v>1.34538267502947-0.115494574096804i</v>
      </c>
      <c r="AE2681" t="str">
        <f t="shared" si="1394"/>
        <v>-0.00686881413109661-0.000146520425833474i</v>
      </c>
      <c r="AF2681" t="str">
        <f t="shared" si="1395"/>
        <v>-15.0614757796096-0.47515452685238i</v>
      </c>
      <c r="AG2681" t="str">
        <f t="shared" si="1396"/>
        <v>0.990320440983021-0.145510602835967i</v>
      </c>
      <c r="AH2681" t="str">
        <f t="shared" si="1397"/>
        <v>0.101394661196547+0.0204222385113951i</v>
      </c>
      <c r="AI2681">
        <f t="shared" si="1398"/>
        <v>-19.706996333333237</v>
      </c>
      <c r="AJ2681">
        <f t="shared" si="1399"/>
        <v>11.387775751252834</v>
      </c>
      <c r="AK2681"/>
      <c r="AL2681"/>
      <c r="AM2681"/>
      <c r="AN2681"/>
    </row>
    <row r="2682" spans="1:40" x14ac:dyDescent="0.25">
      <c r="A2682"/>
      <c r="B2682">
        <f t="shared" si="1400"/>
        <v>748000</v>
      </c>
      <c r="C2682" s="186" t="str">
        <f t="shared" si="1368"/>
        <v>-1.36596490527198E-07+0.00327409430043452i</v>
      </c>
      <c r="D2682" s="158" t="str">
        <f t="shared" si="1369"/>
        <v>-5.95700700424572+0.0251013896366647i</v>
      </c>
      <c r="E2682" t="str">
        <f t="shared" si="1370"/>
        <v>2870</v>
      </c>
      <c r="F2682" t="str">
        <f t="shared" si="1371"/>
        <v>0.777000777000777</v>
      </c>
      <c r="G2682" t="str">
        <f t="shared" si="1366"/>
        <v>0.777000777000777</v>
      </c>
      <c r="H2682" t="str">
        <f t="shared" si="1372"/>
        <v>9.10454760742714+0.499625342611154i</v>
      </c>
      <c r="I2682" t="str">
        <f t="shared" si="1373"/>
        <v>2937.38913110646i</v>
      </c>
      <c r="J2682" t="str">
        <f t="shared" si="1367"/>
        <v>-7379.26411771542+635.289121630485i</v>
      </c>
      <c r="K2682" t="str">
        <f t="shared" si="1374"/>
        <v>0.0340172976713662-0.39513131193511i</v>
      </c>
      <c r="L2682" t="str">
        <f t="shared" si="1375"/>
        <v>0.00251665599082744-0.0245022508671234i</v>
      </c>
      <c r="M2682" t="str">
        <f t="shared" si="1376"/>
        <v>0.0365339536621936-0.419633562802233i</v>
      </c>
      <c r="N2682" t="str">
        <f t="shared" si="1377"/>
        <v>-3.31731246997579i</v>
      </c>
      <c r="O2682" t="str">
        <f t="shared" si="1378"/>
        <v>-0.984600957914439+0.174816914725002i</v>
      </c>
      <c r="P2682" t="str">
        <f t="shared" si="1379"/>
        <v>1.98460095791444-0.174816914725002i</v>
      </c>
      <c r="Q2682" t="str">
        <f t="shared" si="1380"/>
        <v>-1.98460095791444+3.49212938470079i</v>
      </c>
      <c r="R2682" t="str">
        <f t="shared" si="1381"/>
        <v>-0.281965700255355-0.408063792060999i</v>
      </c>
      <c r="S2682" t="str">
        <f t="shared" si="1382"/>
        <v>0.342422180549928i</v>
      </c>
      <c r="T2682" t="str">
        <f t="shared" si="1383"/>
        <v>0.139730093481-0.0965513099217261i</v>
      </c>
      <c r="U2682" t="str">
        <f t="shared" si="1384"/>
        <v>0.00005-0.000322384830440559i</v>
      </c>
      <c r="V2682" t="str">
        <f t="shared" si="1385"/>
        <v>3.33333333333333E-06-0.000354623313484615i</v>
      </c>
      <c r="W2682" t="str">
        <f t="shared" si="1386"/>
        <v>0.0000144046774210175-0.000169756834707289i</v>
      </c>
      <c r="X2682" t="str">
        <f t="shared" si="1387"/>
        <v>0.0000149446378229203-0.000169662751199024i</v>
      </c>
      <c r="Y2682" t="str">
        <f t="shared" si="1388"/>
        <v>0.009+0.469982260977033i</v>
      </c>
      <c r="Z2682" t="str">
        <f t="shared" si="1389"/>
        <v>-0.00504539698047367-0.000542150008189558i</v>
      </c>
      <c r="AA2682" t="str">
        <f t="shared" si="1390"/>
        <v>0.57158642734568-29.7881479399464i</v>
      </c>
      <c r="AB2682" t="str">
        <f t="shared" si="1391"/>
        <v>0.965236296970412-0.666963189781032i</v>
      </c>
      <c r="AC2682" t="str">
        <f t="shared" si="1392"/>
        <v>0.755383758560828-0.429412348513577i</v>
      </c>
      <c r="AD2682" t="str">
        <f t="shared" si="1393"/>
        <v>1.34506835245118-0.118316324160795i</v>
      </c>
      <c r="AE2682" t="str">
        <f t="shared" si="1394"/>
        <v>-0.00685054900010061-0.000132275993635303i</v>
      </c>
      <c r="AF2682" t="str">
        <f t="shared" si="1395"/>
        <v>-15.0615546116729-0.474523952974489i</v>
      </c>
      <c r="AG2682" t="str">
        <f t="shared" si="1396"/>
        <v>0.990024723099609-0.14528769753939i</v>
      </c>
      <c r="AH2682" t="str">
        <f t="shared" si="1397"/>
        <v>0.101199524529212+0.0201470500070006i</v>
      </c>
      <c r="AI2682">
        <f t="shared" si="1398"/>
        <v>-19.727626549779195</v>
      </c>
      <c r="AJ2682">
        <f t="shared" si="1399"/>
        <v>11.259374208333741</v>
      </c>
      <c r="AK2682"/>
      <c r="AL2682"/>
      <c r="AM2682"/>
      <c r="AN2682"/>
    </row>
    <row r="2683" spans="1:40" x14ac:dyDescent="0.25">
      <c r="A2683"/>
      <c r="B2683">
        <f t="shared" si="1400"/>
        <v>749000</v>
      </c>
      <c r="C2683" s="186" t="str">
        <f t="shared" si="1368"/>
        <v>-1.36231990381986E-07+0.0032697230129992i</v>
      </c>
      <c r="D2683" s="158" t="str">
        <f t="shared" si="1369"/>
        <v>-5.95700700145122+0.0250678764329939i</v>
      </c>
      <c r="E2683" t="str">
        <f t="shared" si="1370"/>
        <v>2870</v>
      </c>
      <c r="F2683" t="str">
        <f t="shared" si="1371"/>
        <v>0.777000777000777</v>
      </c>
      <c r="G2683" t="str">
        <f t="shared" si="1366"/>
        <v>0.777000777000777</v>
      </c>
      <c r="H2683" t="str">
        <f t="shared" si="1372"/>
        <v>9.10462612820817+0.498962920765938i</v>
      </c>
      <c r="I2683" t="str">
        <f t="shared" si="1373"/>
        <v>2941.31612192344i</v>
      </c>
      <c r="J2683" t="str">
        <f t="shared" si="1367"/>
        <v>-7399.01063495966+636.138438638013i</v>
      </c>
      <c r="K2683" t="str">
        <f t="shared" si="1374"/>
        <v>0.033927166109223-0.394611373262775i</v>
      </c>
      <c r="L2683" t="str">
        <f t="shared" si="1375"/>
        <v>0.00251001035580794-0.0244702192515196i</v>
      </c>
      <c r="M2683" t="str">
        <f t="shared" si="1376"/>
        <v>0.0364371764650309-0.419081592514295i</v>
      </c>
      <c r="N2683" t="str">
        <f t="shared" si="1377"/>
        <v>-3.32174737969501i</v>
      </c>
      <c r="O2683" t="str">
        <f t="shared" si="1378"/>
        <v>-0.983815980462926+0.179181797584945i</v>
      </c>
      <c r="P2683" t="str">
        <f t="shared" si="1379"/>
        <v>1.98381598046293-0.179181797584945i</v>
      </c>
      <c r="Q2683" t="str">
        <f t="shared" si="1380"/>
        <v>-1.98381598046293+3.50092917727995i</v>
      </c>
      <c r="R2683" t="str">
        <f t="shared" si="1381"/>
        <v>-0.281794707656327-0.406973995775436i</v>
      </c>
      <c r="S2683" t="str">
        <f t="shared" si="1382"/>
        <v>0.342879964213765i</v>
      </c>
      <c r="T2683" t="str">
        <f t="shared" si="1383"/>
        <v>0.139543229107414-0.0966217592768298i</v>
      </c>
      <c r="U2683" t="str">
        <f t="shared" si="1384"/>
        <v>0.00005-0.000321954410106192i</v>
      </c>
      <c r="V2683" t="str">
        <f t="shared" si="1385"/>
        <v>3.33333333333333E-06-0.000354149851116812i</v>
      </c>
      <c r="W2683" t="str">
        <f t="shared" si="1386"/>
        <v>0.0000144044912847941-0.000169532549708668i</v>
      </c>
      <c r="X2683" t="str">
        <f t="shared" si="1387"/>
        <v>0.0000149430155982201-0.000169438596293766i</v>
      </c>
      <c r="Y2683" t="str">
        <f t="shared" si="1388"/>
        <v>0.009+0.470610579507751i</v>
      </c>
      <c r="Z2683" t="str">
        <f t="shared" si="1389"/>
        <v>-0.00503200500475001-0.000541120736706614i</v>
      </c>
      <c r="AA2683" t="str">
        <f t="shared" si="1390"/>
        <v>0.570060545547914-29.7483781064557i</v>
      </c>
      <c r="AB2683" t="str">
        <f t="shared" si="1391"/>
        <v>0.963945463539314-0.667449844251448i</v>
      </c>
      <c r="AC2683" t="str">
        <f t="shared" si="1392"/>
        <v>0.755407507305333-0.428291787713533i</v>
      </c>
      <c r="AD2683" t="str">
        <f t="shared" si="1393"/>
        <v>1.34474129333117-0.121137519595028i</v>
      </c>
      <c r="AE2683" t="str">
        <f t="shared" si="1394"/>
        <v>-0.00683229494198251-0.000118102794461985i</v>
      </c>
      <c r="AF2683" t="str">
        <f t="shared" si="1395"/>
        <v>-15.0616331296594-0.473895044332944i</v>
      </c>
      <c r="AG2683" t="str">
        <f t="shared" si="1396"/>
        <v>0.989729839974612-0.145063999974989i</v>
      </c>
      <c r="AH2683" t="str">
        <f t="shared" si="1397"/>
        <v>0.101004057199607+0.0198727606593963i</v>
      </c>
      <c r="AI2683">
        <f t="shared" si="1398"/>
        <v>-19.748274677502671</v>
      </c>
      <c r="AJ2683">
        <f t="shared" si="1399"/>
        <v>11.130887770263788</v>
      </c>
      <c r="AK2683"/>
      <c r="AL2683"/>
      <c r="AM2683"/>
      <c r="AN2683"/>
    </row>
    <row r="2684" spans="1:40" x14ac:dyDescent="0.25">
      <c r="A2684"/>
      <c r="B2684">
        <f t="shared" si="1400"/>
        <v>750000</v>
      </c>
      <c r="C2684" s="186" t="str">
        <f t="shared" si="1368"/>
        <v>-1.35868947265134E-07+0.00326536338233031i</v>
      </c>
      <c r="D2684" s="158" t="str">
        <f t="shared" si="1369"/>
        <v>-5.95700699866789+0.0250344525978657i</v>
      </c>
      <c r="E2684" t="str">
        <f t="shared" si="1370"/>
        <v>2870</v>
      </c>
      <c r="F2684" t="str">
        <f t="shared" si="1371"/>
        <v>0.777000777000777</v>
      </c>
      <c r="G2684" t="str">
        <f t="shared" si="1366"/>
        <v>0.777000777000777</v>
      </c>
      <c r="H2684" t="str">
        <f t="shared" si="1372"/>
        <v>9.10470433656559+0.498302246962765i</v>
      </c>
      <c r="I2684" t="str">
        <f t="shared" si="1373"/>
        <v>2945.24311274043i</v>
      </c>
      <c r="J2684" t="str">
        <f t="shared" si="1367"/>
        <v>-7418.78353365646+636.98775564554i</v>
      </c>
      <c r="K2684" t="str">
        <f t="shared" si="1374"/>
        <v>0.0338373914436628-0.394092791014061i</v>
      </c>
      <c r="L2684" t="str">
        <f t="shared" si="1375"/>
        <v>0.00250339091754297-0.0244382703700321i</v>
      </c>
      <c r="M2684" t="str">
        <f t="shared" si="1376"/>
        <v>0.0363407823612058-0.418531061384093i</v>
      </c>
      <c r="N2684" t="str">
        <f t="shared" si="1377"/>
        <v>-3.32618228941423i</v>
      </c>
      <c r="O2684" t="str">
        <f t="shared" si="1378"/>
        <v>-0.983011652933072+0.183543156227058i</v>
      </c>
      <c r="P2684" t="str">
        <f t="shared" si="1379"/>
        <v>1.98301165293307-0.183543156227058i</v>
      </c>
      <c r="Q2684" t="str">
        <f t="shared" si="1380"/>
        <v>-1.98301165293307+3.50972544564129i</v>
      </c>
      <c r="R2684" t="str">
        <f t="shared" si="1381"/>
        <v>-0.281623277508398-0.40588628197851i</v>
      </c>
      <c r="S2684" t="str">
        <f t="shared" si="1382"/>
        <v>0.343337747877602i</v>
      </c>
      <c r="T2684" t="str">
        <f t="shared" si="1383"/>
        <v>0.139356081948915-0.0966919018496423i</v>
      </c>
      <c r="U2684" t="str">
        <f t="shared" si="1384"/>
        <v>0.00005-0.000321525137559384i</v>
      </c>
      <c r="V2684" t="str">
        <f t="shared" si="1385"/>
        <v>3.33333333333333E-06-0.000353677651315323i</v>
      </c>
      <c r="W2684" t="str">
        <f t="shared" si="1386"/>
        <v>0.0000144043049060473-0.000169308865873737i</v>
      </c>
      <c r="X2684" t="str">
        <f t="shared" si="1387"/>
        <v>0.00001494139887169-0.000169215042186939i</v>
      </c>
      <c r="Y2684" t="str">
        <f t="shared" si="1388"/>
        <v>0.009+0.471238898038469i</v>
      </c>
      <c r="Z2684" t="str">
        <f t="shared" si="1389"/>
        <v>-0.00501866655309869-0.000540095400455499i</v>
      </c>
      <c r="AA2684" t="str">
        <f t="shared" si="1390"/>
        <v>0.568540766523307-29.7087143228816i</v>
      </c>
      <c r="AB2684" t="str">
        <f t="shared" si="1391"/>
        <v>0.96265267666887-0.667934379511927i</v>
      </c>
      <c r="AC2684" t="str">
        <f t="shared" si="1392"/>
        <v>0.755432266620203-0.42717330442787i</v>
      </c>
      <c r="AD2684" t="str">
        <f t="shared" si="1393"/>
        <v>1.34440149535385-0.123958102402491i</v>
      </c>
      <c r="AE2684" t="str">
        <f t="shared" si="1394"/>
        <v>-0.00681405201962501-0.000104000681493147i</v>
      </c>
      <c r="AF2684" t="str">
        <f t="shared" si="1395"/>
        <v>-15.0617113352335-0.473267794364899i</v>
      </c>
      <c r="AG2684" t="str">
        <f t="shared" si="1396"/>
        <v>0.989435794559933-0.14483951300691i</v>
      </c>
      <c r="AH2684" t="str">
        <f t="shared" si="1397"/>
        <v>0.100808260231825+0.0195993707110722i</v>
      </c>
      <c r="AI2684">
        <f t="shared" si="1398"/>
        <v>-19.76894086445277</v>
      </c>
      <c r="AJ2684">
        <f t="shared" si="1399"/>
        <v>11.002316587842934</v>
      </c>
      <c r="AK2684"/>
      <c r="AL2684"/>
      <c r="AM2684"/>
      <c r="AN2684"/>
    </row>
    <row r="2685" spans="1:40" x14ac:dyDescent="0.25">
      <c r="A2685"/>
      <c r="B2685">
        <f t="shared" si="1400"/>
        <v>751000</v>
      </c>
      <c r="C2685" s="186" t="str">
        <f t="shared" si="1368"/>
        <v>-1.35507353421342E-07+0.00326101536186287i</v>
      </c>
      <c r="D2685" s="158" t="str">
        <f t="shared" si="1369"/>
        <v>-5.95700699589567+0.025001117774282i</v>
      </c>
      <c r="E2685" t="str">
        <f t="shared" si="1370"/>
        <v>2870</v>
      </c>
      <c r="F2685" t="str">
        <f t="shared" si="1371"/>
        <v>0.777000777000777</v>
      </c>
      <c r="G2685" t="str">
        <f t="shared" si="1366"/>
        <v>0.777000777000777</v>
      </c>
      <c r="H2685" t="str">
        <f t="shared" si="1372"/>
        <v>9.10478223415273+0.497643314316112i</v>
      </c>
      <c r="I2685" t="str">
        <f t="shared" si="1373"/>
        <v>2949.17010355742i</v>
      </c>
      <c r="J2685" t="str">
        <f t="shared" si="1367"/>
        <v>-7438.58281380583+637.837072653067i</v>
      </c>
      <c r="K2685" t="str">
        <f t="shared" si="1374"/>
        <v>0.0337479717973528-0.39357555992851i</v>
      </c>
      <c r="L2685" t="str">
        <f t="shared" si="1375"/>
        <v>0.00249679753900901-0.0244064039061827i</v>
      </c>
      <c r="M2685" t="str">
        <f t="shared" si="1376"/>
        <v>0.0362447693363618-0.417981963834693i</v>
      </c>
      <c r="N2685" t="str">
        <f t="shared" si="1377"/>
        <v>-3.33061719913345i</v>
      </c>
      <c r="O2685" t="str">
        <f t="shared" si="1378"/>
        <v>-0.982187991144707+0.187900904870428i</v>
      </c>
      <c r="P2685" t="str">
        <f t="shared" si="1379"/>
        <v>1.98218799114471-0.187900904870428i</v>
      </c>
      <c r="Q2685" t="str">
        <f t="shared" si="1380"/>
        <v>-1.98218799114471+3.51851810400388i</v>
      </c>
      <c r="R2685" t="str">
        <f t="shared" si="1381"/>
        <v>-0.281451408720867-0.40480064236892i</v>
      </c>
      <c r="S2685" t="str">
        <f t="shared" si="1382"/>
        <v>0.343795531541439i</v>
      </c>
      <c r="T2685" t="str">
        <f t="shared" si="1383"/>
        <v>0.139168652011539-0.0967617366642773i</v>
      </c>
      <c r="U2685" t="str">
        <f t="shared" si="1384"/>
        <v>0.0000500000000000002-0.000321097008215098i</v>
      </c>
      <c r="V2685" t="str">
        <f t="shared" si="1385"/>
        <v>3.33333333333333E-06-0.000353206709036608i</v>
      </c>
      <c r="W2685" t="str">
        <f t="shared" si="1386"/>
        <v>0.0000144041182848013-0.000169085780800738i</v>
      </c>
      <c r="X2685" t="str">
        <f t="shared" si="1387"/>
        <v>0.0000149397876127991-0.00016899208647834i</v>
      </c>
      <c r="Y2685" t="str">
        <f t="shared" si="1388"/>
        <v>0.009+0.471867216569187i</v>
      </c>
      <c r="Z2685" t="str">
        <f t="shared" si="1389"/>
        <v>-0.00500538134066362-0.000539073977346785i</v>
      </c>
      <c r="AA2685" t="str">
        <f t="shared" si="1390"/>
        <v>0.567027057766715-29.6691561656054i</v>
      </c>
      <c r="AB2685" t="str">
        <f t="shared" si="1391"/>
        <v>0.961357936400777-0.668416788821179i</v>
      </c>
      <c r="AC2685" t="str">
        <f t="shared" si="1392"/>
        <v>0.755458034602971-0.42605689053624i</v>
      </c>
      <c r="AD2685" t="str">
        <f t="shared" si="1393"/>
        <v>1.34404895647122-0.126778014544393i</v>
      </c>
      <c r="AE2685" t="str">
        <f t="shared" si="1394"/>
        <v>-0.00679582029620003-0.000089969508306851i</v>
      </c>
      <c r="AF2685" t="str">
        <f t="shared" si="1395"/>
        <v>-15.0617892300484-0.47264219654183i</v>
      </c>
      <c r="AG2685" t="str">
        <f t="shared" si="1396"/>
        <v>0.989142589796505-0.144614239512992i</v>
      </c>
      <c r="AH2685" t="str">
        <f t="shared" si="1397"/>
        <v>0.100612134665145+0.0193268804123175i</v>
      </c>
      <c r="AI2685">
        <f t="shared" si="1398"/>
        <v>-19.789625258633102</v>
      </c>
      <c r="AJ2685">
        <f t="shared" si="1399"/>
        <v>10.873660813305069</v>
      </c>
      <c r="AK2685"/>
      <c r="AL2685"/>
      <c r="AM2685"/>
      <c r="AN2685"/>
    </row>
    <row r="2686" spans="1:40" x14ac:dyDescent="0.25">
      <c r="A2686"/>
      <c r="B2686">
        <f t="shared" si="1400"/>
        <v>752000</v>
      </c>
      <c r="C2686" s="186" t="str">
        <f t="shared" si="1368"/>
        <v>-1.35147201146837E-07+0.00325667890527959i</v>
      </c>
      <c r="D2686" s="158" t="str">
        <f t="shared" si="1369"/>
        <v>-5.9570069931345+0.0249678716071435i</v>
      </c>
      <c r="E2686" t="str">
        <f t="shared" si="1370"/>
        <v>2870</v>
      </c>
      <c r="F2686" t="str">
        <f t="shared" si="1371"/>
        <v>0.777000777000777</v>
      </c>
      <c r="G2686" t="str">
        <f t="shared" si="1366"/>
        <v>0.777000777000777</v>
      </c>
      <c r="H2686" t="str">
        <f t="shared" si="1372"/>
        <v>9.10485982261203+0.496986115976427i</v>
      </c>
      <c r="I2686" t="str">
        <f t="shared" si="1373"/>
        <v>2953.09709437441i</v>
      </c>
      <c r="J2686" t="str">
        <f t="shared" si="1367"/>
        <v>-7458.40847540775+638.686389660594i</v>
      </c>
      <c r="K2686" t="str">
        <f t="shared" si="1374"/>
        <v>0.0336589053052585-0.393059674772612i</v>
      </c>
      <c r="L2686" t="str">
        <f t="shared" si="1375"/>
        <v>0.0024902300840741-0.0243746195450855i</v>
      </c>
      <c r="M2686" t="str">
        <f t="shared" si="1376"/>
        <v>0.0361491353893326-0.417434294317698i</v>
      </c>
      <c r="N2686" t="str">
        <f t="shared" si="1377"/>
        <v>-3.33505210885266i</v>
      </c>
      <c r="O2686" t="str">
        <f t="shared" si="1378"/>
        <v>-0.981345011297935+0.192254957805138i</v>
      </c>
      <c r="P2686" t="str">
        <f t="shared" si="1379"/>
        <v>1.98134501129794-0.192254957805138i</v>
      </c>
      <c r="Q2686" t="str">
        <f t="shared" si="1380"/>
        <v>-1.98134501129794+3.5273070666578i</v>
      </c>
      <c r="R2686" t="str">
        <f t="shared" si="1381"/>
        <v>-0.28127910019978-0.403717068694004i</v>
      </c>
      <c r="S2686" t="str">
        <f t="shared" si="1382"/>
        <v>0.344253315205276i</v>
      </c>
      <c r="T2686" t="str">
        <f t="shared" si="1383"/>
        <v>0.138980939302867-0.0968312627417313i</v>
      </c>
      <c r="U2686" t="str">
        <f t="shared" si="1384"/>
        <v>0.0000500000000000002-0.000320670017512684i</v>
      </c>
      <c r="V2686" t="str">
        <f t="shared" si="1385"/>
        <v>3.33333333333333E-06-0.000352737019263952i</v>
      </c>
      <c r="W2686" t="str">
        <f t="shared" si="1386"/>
        <v>0.0000144039314210803-0.000168863292100682i</v>
      </c>
      <c r="X2686" t="str">
        <f t="shared" si="1387"/>
        <v>0.0000149381817912195-0.000168769726780529i</v>
      </c>
      <c r="Y2686" t="str">
        <f t="shared" si="1388"/>
        <v>0.009+0.472495535099905i</v>
      </c>
      <c r="Z2686" t="str">
        <f t="shared" si="1389"/>
        <v>-0.00499214908448108-0.000538056445450839i</v>
      </c>
      <c r="AA2686" t="str">
        <f t="shared" si="1390"/>
        <v>0.56551938698915-29.629703213262i</v>
      </c>
      <c r="AB2686" t="str">
        <f t="shared" si="1391"/>
        <v>0.960061242787404-0.668897065416383i</v>
      </c>
      <c r="AC2686" t="str">
        <f t="shared" si="1392"/>
        <v>0.755484809374306-0.424942537963996i</v>
      </c>
      <c r="AD2686" t="str">
        <f t="shared" si="1393"/>
        <v>1.34368367490325-0.129597197941406i</v>
      </c>
      <c r="AE2686" t="str">
        <f t="shared" si="1394"/>
        <v>-0.00677759983516518-0.0000760091288742598i</v>
      </c>
      <c r="AF2686" t="str">
        <f t="shared" si="1395"/>
        <v>-15.0618668157465-0.472018244369284i</v>
      </c>
      <c r="AG2686" t="str">
        <f t="shared" si="1396"/>
        <v>0.988850228614229-0.144388182384722i</v>
      </c>
      <c r="AH2686" t="str">
        <f t="shared" si="1397"/>
        <v>0.100415681554036+0.0190552900210519i</v>
      </c>
      <c r="AI2686">
        <f t="shared" si="1398"/>
        <v>-19.810328008103536</v>
      </c>
      <c r="AJ2686">
        <f t="shared" si="1399"/>
        <v>10.744920600321356</v>
      </c>
      <c r="AK2686"/>
      <c r="AL2686"/>
      <c r="AM2686"/>
      <c r="AN2686"/>
    </row>
    <row r="2687" spans="1:40" x14ac:dyDescent="0.25">
      <c r="A2687"/>
      <c r="B2687">
        <f t="shared" si="1400"/>
        <v>753000</v>
      </c>
      <c r="C2687" s="186" t="str">
        <f t="shared" si="1368"/>
        <v>-1.34788482788969E-07+0.00325235396650923i</v>
      </c>
      <c r="D2687" s="158" t="str">
        <f t="shared" si="1369"/>
        <v>-5.95700699038433+0.0249347137432374i</v>
      </c>
      <c r="E2687" t="str">
        <f t="shared" si="1370"/>
        <v>2870</v>
      </c>
      <c r="F2687" t="str">
        <f t="shared" si="1371"/>
        <v>0.777000777000777</v>
      </c>
      <c r="G2687" t="str">
        <f t="shared" si="1366"/>
        <v>0.777000777000777</v>
      </c>
      <c r="H2687" t="str">
        <f t="shared" si="1372"/>
        <v>9.10493710357511+0.496330645129923i</v>
      </c>
      <c r="I2687" t="str">
        <f t="shared" si="1373"/>
        <v>2957.02408519139i</v>
      </c>
      <c r="J2687" t="str">
        <f t="shared" si="1367"/>
        <v>-7478.26051846225+639.535706668122i</v>
      </c>
      <c r="K2687" t="str">
        <f t="shared" si="1374"/>
        <v>0.0335701901145469-0.392545130339634i</v>
      </c>
      <c r="L2687" t="str">
        <f t="shared" si="1375"/>
        <v>0.00248368841749087-0.0243429169734372i</v>
      </c>
      <c r="M2687" t="str">
        <f t="shared" si="1376"/>
        <v>0.0360538785320378-0.416888047313071i</v>
      </c>
      <c r="N2687" t="str">
        <f t="shared" si="1377"/>
        <v>-3.33948701857188i</v>
      </c>
      <c r="O2687" t="str">
        <f t="shared" si="1378"/>
        <v>-0.980482729972811+0.196605229393988i</v>
      </c>
      <c r="P2687" t="str">
        <f t="shared" si="1379"/>
        <v>1.98048272997281-0.196605229393988i</v>
      </c>
      <c r="Q2687" t="str">
        <f t="shared" si="1380"/>
        <v>-1.98048272997281+3.53609224796587i</v>
      </c>
      <c r="R2687" t="str">
        <f t="shared" si="1381"/>
        <v>-0.281106350847931-0.402635552749456i</v>
      </c>
      <c r="S2687" t="str">
        <f t="shared" si="1382"/>
        <v>0.344711098869111i</v>
      </c>
      <c r="T2687" t="str">
        <f t="shared" si="1383"/>
        <v>0.138792943832037-0.0969004790998761i</v>
      </c>
      <c r="U2687" t="str">
        <f t="shared" si="1384"/>
        <v>0.0000500000000000002-0.000320244160915722i</v>
      </c>
      <c r="V2687" t="str">
        <f t="shared" si="1385"/>
        <v>3.33333333333333E-06-0.000352268577007293i</v>
      </c>
      <c r="W2687" t="str">
        <f t="shared" si="1386"/>
        <v>0.000014403744314909-0.000168641397397274i</v>
      </c>
      <c r="X2687" t="str">
        <f t="shared" si="1387"/>
        <v>0.0000149365813768253-0.000168547960718747i</v>
      </c>
      <c r="Y2687" t="str">
        <f t="shared" si="1388"/>
        <v>0.009+0.473123853630623i</v>
      </c>
      <c r="Z2687" t="str">
        <f t="shared" si="1389"/>
        <v>-0.00497896950346466-0.00053704278299644i</v>
      </c>
      <c r="AA2687" t="str">
        <f t="shared" si="1390"/>
        <v>0.564017722116053-29.590355046724i</v>
      </c>
      <c r="AB2687" t="str">
        <f t="shared" si="1391"/>
        <v>0.958762595891874-0.669375202513132i</v>
      </c>
      <c r="AC2687" t="str">
        <f t="shared" si="1392"/>
        <v>0.755512589077856-0.423830238681941i</v>
      </c>
      <c r="AD2687" t="str">
        <f t="shared" si="1393"/>
        <v>1.34330564913831-0.132415594474935i</v>
      </c>
      <c r="AE2687" t="str">
        <f t="shared" si="1394"/>
        <v>-0.00675939070026039-0.0000621193975542329i</v>
      </c>
      <c r="AF2687" t="str">
        <f t="shared" si="1395"/>
        <v>-15.0619440939594-0.471395931386686i</v>
      </c>
      <c r="AG2687" t="str">
        <f t="shared" si="1396"/>
        <v>0.988558713931909-0.144161344527193i</v>
      </c>
      <c r="AH2687" t="str">
        <f t="shared" si="1397"/>
        <v>0.100218901968176+0.018784599802656i</v>
      </c>
      <c r="AI2687">
        <f t="shared" si="1398"/>
        <v>-19.831049260980688</v>
      </c>
      <c r="AJ2687">
        <f t="shared" si="1399"/>
        <v>10.616096104001299</v>
      </c>
      <c r="AK2687"/>
      <c r="AL2687"/>
      <c r="AM2687"/>
      <c r="AN2687"/>
    </row>
    <row r="2688" spans="1:40" x14ac:dyDescent="0.25">
      <c r="A2688"/>
      <c r="B2688">
        <f t="shared" si="1400"/>
        <v>754000</v>
      </c>
      <c r="C2688" s="186" t="str">
        <f t="shared" si="1368"/>
        <v>-1.34431190745798E-07+0.00324804049972493i</v>
      </c>
      <c r="D2688" s="158" t="str">
        <f t="shared" si="1369"/>
        <v>-5.95700698764509+0.0249016438312245i</v>
      </c>
      <c r="E2688" t="str">
        <f t="shared" si="1370"/>
        <v>2870</v>
      </c>
      <c r="F2688" t="str">
        <f t="shared" si="1371"/>
        <v>0.777000777000777</v>
      </c>
      <c r="G2688" t="str">
        <f t="shared" si="1366"/>
        <v>0.777000777000777</v>
      </c>
      <c r="H2688" t="str">
        <f t="shared" si="1372"/>
        <v>9.10501407866284+0.495676894998314i</v>
      </c>
      <c r="I2688" t="str">
        <f t="shared" si="1373"/>
        <v>2960.95107600838i</v>
      </c>
      <c r="J2688" t="str">
        <f t="shared" si="1367"/>
        <v>-7498.13894296931+640.385023675649i</v>
      </c>
      <c r="K2688" t="str">
        <f t="shared" si="1374"/>
        <v>0.0334818243844917-0.392031921449451i</v>
      </c>
      <c r="L2688" t="str">
        <f t="shared" si="1375"/>
        <v>0.0024771724048897-0.024311295879507i</v>
      </c>
      <c r="M2688" t="str">
        <f t="shared" si="1376"/>
        <v>0.0359589967893814-0.416343217328958i</v>
      </c>
      <c r="N2688" t="str">
        <f t="shared" si="1377"/>
        <v>-3.3439219282911i</v>
      </c>
      <c r="O2688" t="str">
        <f t="shared" si="1378"/>
        <v>-0.979601164129025+0.200951634074121i</v>
      </c>
      <c r="P2688" t="str">
        <f t="shared" si="1379"/>
        <v>1.97960116412902-0.200951634074121i</v>
      </c>
      <c r="Q2688" t="str">
        <f t="shared" si="1380"/>
        <v>-1.97960116412902+3.54487356236522i</v>
      </c>
      <c r="R2688" t="str">
        <f t="shared" si="1381"/>
        <v>-0.280933159564861-0.401556086379061i</v>
      </c>
      <c r="S2688" t="str">
        <f t="shared" si="1382"/>
        <v>0.345168882532948i</v>
      </c>
      <c r="T2688" t="str">
        <f t="shared" si="1383"/>
        <v>0.138604665609764-0.0969693847534534i</v>
      </c>
      <c r="U2688" t="str">
        <f t="shared" si="1384"/>
        <v>0.0000500000000000002-0.000319819433911855i</v>
      </c>
      <c r="V2688" t="str">
        <f t="shared" si="1385"/>
        <v>3.33333333333333E-06-0.000351801377303041i</v>
      </c>
      <c r="W2688" t="str">
        <f t="shared" si="1386"/>
        <v>0.0000144035569663116-0.000168420094326827i</v>
      </c>
      <c r="X2688" t="str">
        <f t="shared" si="1387"/>
        <v>0.0000149349863396898-0.000168326785930839i</v>
      </c>
      <c r="Y2688" t="str">
        <f t="shared" si="1388"/>
        <v>0.009+0.473752172161341i</v>
      </c>
      <c r="Z2688" t="str">
        <f t="shared" si="1389"/>
        <v>-0.0049658423183906-0.000536032968369373i</v>
      </c>
      <c r="AA2688" t="str">
        <f t="shared" si="1390"/>
        <v>0.562522031285595-29.5511112490879i</v>
      </c>
      <c r="AB2688" t="str">
        <f t="shared" si="1391"/>
        <v>0.957461995788206-0.669851193305397i</v>
      </c>
      <c r="AC2688" t="str">
        <f t="shared" si="1392"/>
        <v>0.755541371880092-0.422719984706099i</v>
      </c>
      <c r="AD2688" t="str">
        <f t="shared" si="1393"/>
        <v>1.34291487793363-0.135233145988353i</v>
      </c>
      <c r="AE2688" t="str">
        <f t="shared" si="1394"/>
        <v>-0.00674119295550523-0.0000483001690880995i</v>
      </c>
      <c r="AF2688" t="str">
        <f t="shared" si="1395"/>
        <v>-15.0620210663079-0.47077525116709i</v>
      </c>
      <c r="AG2688" t="str">
        <f t="shared" si="1396"/>
        <v>0.988268048657193-0.143933728859059i</v>
      </c>
      <c r="AH2688" t="str">
        <f t="shared" si="1397"/>
        <v>0.100021796992461+0.0185148100298047i</v>
      </c>
      <c r="AI2688">
        <f t="shared" si="1398"/>
        <v>-19.851789165439126</v>
      </c>
      <c r="AJ2688">
        <f t="shared" si="1399"/>
        <v>10.48718748089634</v>
      </c>
      <c r="AK2688"/>
      <c r="AL2688"/>
      <c r="AM2688"/>
      <c r="AN2688"/>
    </row>
    <row r="2689" spans="1:40" x14ac:dyDescent="0.25">
      <c r="A2689"/>
      <c r="B2689">
        <f t="shared" si="1400"/>
        <v>755000</v>
      </c>
      <c r="C2689" s="186" t="str">
        <f t="shared" si="1368"/>
        <v>-1.34075317465698E-07+0.00324373845934265i</v>
      </c>
      <c r="D2689" s="158" t="str">
        <f t="shared" si="1369"/>
        <v>-5.95700698491672+0.024868661521627i</v>
      </c>
      <c r="E2689" t="str">
        <f t="shared" si="1370"/>
        <v>2870</v>
      </c>
      <c r="F2689" t="str">
        <f t="shared" si="1371"/>
        <v>0.777000777000777</v>
      </c>
      <c r="G2689" t="str">
        <f t="shared" si="1366"/>
        <v>0.777000777000777</v>
      </c>
      <c r="H2689" t="str">
        <f t="shared" si="1372"/>
        <v>9.10509074948541+0.495024858838617i</v>
      </c>
      <c r="I2689" t="str">
        <f t="shared" si="1373"/>
        <v>2964.87806682537i</v>
      </c>
      <c r="J2689" t="str">
        <f t="shared" si="1367"/>
        <v>-7518.04374892893+641.234340683176i</v>
      </c>
      <c r="K2689" t="str">
        <f t="shared" si="1374"/>
        <v>0.0333938062863784-0.391520042948376i</v>
      </c>
      <c r="L2689" t="str">
        <f t="shared" si="1375"/>
        <v>0.00247068191277186-0.024279755953127i</v>
      </c>
      <c r="M2689" t="str">
        <f t="shared" si="1376"/>
        <v>0.0358644881991503-0.415799798901503i</v>
      </c>
      <c r="N2689" t="str">
        <f t="shared" si="1377"/>
        <v>-3.34835683801032i</v>
      </c>
      <c r="O2689" t="str">
        <f t="shared" si="1378"/>
        <v>-0.978700331105558+0.205294086358745i</v>
      </c>
      <c r="P2689" t="str">
        <f t="shared" si="1379"/>
        <v>1.97870033110556-0.205294086358745i</v>
      </c>
      <c r="Q2689" t="str">
        <f t="shared" si="1380"/>
        <v>-1.97870033110556+3.55365092436907i</v>
      </c>
      <c r="R2689" t="str">
        <f t="shared" si="1381"/>
        <v>-0.28075952524684-0.400478661474402i</v>
      </c>
      <c r="S2689" t="str">
        <f t="shared" si="1382"/>
        <v>0.345626666196785i</v>
      </c>
      <c r="T2689" t="str">
        <f t="shared" si="1383"/>
        <v>0.138416104648348-0.0970379787140574i</v>
      </c>
      <c r="U2689" t="str">
        <f t="shared" si="1384"/>
        <v>0.0000499999999999998-0.000319395832012633i</v>
      </c>
      <c r="V2689" t="str">
        <f t="shared" si="1385"/>
        <v>3.33333333333333E-06-0.000351335415213897i</v>
      </c>
      <c r="W2689" t="str">
        <f t="shared" si="1386"/>
        <v>0.0000144033693753126-0.00016819938053817i</v>
      </c>
      <c r="X2689" t="str">
        <f t="shared" si="1387"/>
        <v>0.0000149333966500848-0.000168106200067153i</v>
      </c>
      <c r="Y2689" t="str">
        <f t="shared" si="1388"/>
        <v>0.009+0.474380490692059i</v>
      </c>
      <c r="Z2689" t="str">
        <f t="shared" si="1389"/>
        <v>-0.00495276725188246-0.000535026980111064i</v>
      </c>
      <c r="AA2689" t="str">
        <f t="shared" si="1390"/>
        <v>0.56103228284698-29.5119714056584i</v>
      </c>
      <c r="AB2689" t="str">
        <f t="shared" si="1391"/>
        <v>0.956159442561366-0.670325030965406i</v>
      </c>
      <c r="AC2689" t="str">
        <f t="shared" si="1392"/>
        <v>0.755571155970189-0.421611768097443i</v>
      </c>
      <c r="AD2689" t="str">
        <f t="shared" si="1393"/>
        <v>1.34251136031557-0.138049794288298i</v>
      </c>
      <c r="AE2689" t="str">
        <f t="shared" si="1394"/>
        <v>-0.00672300666519414-0.0000345512985942437i</v>
      </c>
      <c r="AF2689" t="str">
        <f t="shared" si="1395"/>
        <v>-15.0620977344021-0.47015619731699i</v>
      </c>
      <c r="AG2689" t="str">
        <f t="shared" si="1396"/>
        <v>0.98797823568651-0.14370533831248i</v>
      </c>
      <c r="AH2689" t="str">
        <f t="shared" si="1397"/>
        <v>0.0998243677270052+0.0182459209822918i</v>
      </c>
      <c r="AI2689">
        <f t="shared" si="1398"/>
        <v>-19.872547869713387</v>
      </c>
      <c r="AJ2689">
        <f t="shared" si="1399"/>
        <v>10.358194888999369</v>
      </c>
      <c r="AK2689"/>
      <c r="AL2689"/>
      <c r="AM2689"/>
      <c r="AN2689"/>
    </row>
    <row r="2690" spans="1:40" x14ac:dyDescent="0.25">
      <c r="A2690"/>
      <c r="B2690">
        <f t="shared" si="1400"/>
        <v>756000</v>
      </c>
      <c r="C2690" s="186" t="str">
        <f t="shared" si="1368"/>
        <v>-1.33720855446954E-07+0.00323944780001953i</v>
      </c>
      <c r="D2690" s="158" t="str">
        <f t="shared" si="1369"/>
        <v>-5.95700698219918+0.0248357664668164i</v>
      </c>
      <c r="E2690" t="str">
        <f t="shared" si="1370"/>
        <v>2870</v>
      </c>
      <c r="F2690" t="str">
        <f t="shared" si="1371"/>
        <v>0.777000777000777</v>
      </c>
      <c r="G2690" t="str">
        <f t="shared" si="1366"/>
        <v>0.777000777000777</v>
      </c>
      <c r="H2690" t="str">
        <f t="shared" si="1372"/>
        <v>9.1051671176425+0.494374529942896i</v>
      </c>
      <c r="I2690" t="str">
        <f t="shared" si="1373"/>
        <v>2968.80505764235i</v>
      </c>
      <c r="J2690" t="str">
        <f t="shared" si="1367"/>
        <v>-7537.97493634112+642.083657690704i</v>
      </c>
      <c r="K2690" t="str">
        <f t="shared" si="1374"/>
        <v>0.0333061340034102-0.391009489708991i</v>
      </c>
      <c r="L2690" t="str">
        <f t="shared" si="1375"/>
        <v>0.00246421680850288-0.0242482968856827i</v>
      </c>
      <c r="M2690" t="str">
        <f t="shared" si="1376"/>
        <v>0.0357703508119131-0.415257786594674i</v>
      </c>
      <c r="N2690" t="str">
        <f t="shared" si="1377"/>
        <v>-3.35279174772954i</v>
      </c>
      <c r="O2690" t="str">
        <f t="shared" si="1378"/>
        <v>-0.977780248620347+0.209632500838808i</v>
      </c>
      <c r="P2690" t="str">
        <f t="shared" si="1379"/>
        <v>1.97778024862035-0.209632500838808i</v>
      </c>
      <c r="Q2690" t="str">
        <f t="shared" si="1380"/>
        <v>-1.97778024862035+3.56242424856835i</v>
      </c>
      <c r="R2690" t="str">
        <f t="shared" si="1381"/>
        <v>-0.28058544678687-0.399403269974588i</v>
      </c>
      <c r="S2690" t="str">
        <f t="shared" si="1382"/>
        <v>0.346084449860622i</v>
      </c>
      <c r="T2690" t="str">
        <f t="shared" si="1383"/>
        <v>0.138227260961689-0.0971062599901307i</v>
      </c>
      <c r="U2690" t="str">
        <f t="shared" si="1384"/>
        <v>0.0000499999999999998-0.000318973350753357i</v>
      </c>
      <c r="V2690" t="str">
        <f t="shared" si="1385"/>
        <v>3.33333333333333E-06-0.000350870685828694i</v>
      </c>
      <c r="W2690" t="str">
        <f t="shared" si="1386"/>
        <v>0.0000144031815419368-0.000167979253692578i</v>
      </c>
      <c r="X2690" t="str">
        <f t="shared" si="1387"/>
        <v>0.0000149318122784792-0.000167886200790478i</v>
      </c>
      <c r="Y2690" t="str">
        <f t="shared" si="1388"/>
        <v>0.009+0.475008809222777i</v>
      </c>
      <c r="Z2690" t="str">
        <f t="shared" si="1389"/>
        <v>-0.00493974402839709-0.000534024796917256i</v>
      </c>
      <c r="AA2690" t="str">
        <f t="shared" si="1390"/>
        <v>0.559548445358778-29.4729351039347i</v>
      </c>
      <c r="AB2690" t="str">
        <f t="shared" si="1391"/>
        <v>0.954854936307373-0.670796708643618i</v>
      </c>
      <c r="AC2690" t="str">
        <f t="shared" si="1392"/>
        <v>0.75560193955986-0.420505580961657i</v>
      </c>
      <c r="AD2690" t="str">
        <f t="shared" si="1393"/>
        <v>1.3420950955801-0.140865481145958i</v>
      </c>
      <c r="AE2690" t="str">
        <f t="shared" si="1394"/>
        <v>-0.00670483189389445-0.0000208726415627788i</v>
      </c>
      <c r="AF2690" t="str">
        <f t="shared" si="1395"/>
        <v>-15.0621740998417-0.46953876347608i</v>
      </c>
      <c r="AG2690" t="str">
        <f t="shared" si="1396"/>
        <v>0.987689277905003-0.143476175833083i</v>
      </c>
      <c r="AH2690" t="str">
        <f t="shared" si="1397"/>
        <v>0.0996266152871658+0.017977932946864i</v>
      </c>
      <c r="AI2690">
        <f t="shared" si="1398"/>
        <v>-19.893325522097733</v>
      </c>
      <c r="AJ2690">
        <f t="shared" si="1399"/>
        <v>10.229118487746643</v>
      </c>
      <c r="AK2690"/>
      <c r="AL2690"/>
      <c r="AM2690"/>
      <c r="AN2690"/>
    </row>
    <row r="2691" spans="1:40" x14ac:dyDescent="0.25">
      <c r="A2691"/>
      <c r="B2691">
        <f t="shared" si="1400"/>
        <v>757000</v>
      </c>
      <c r="C2691" s="186" t="str">
        <f t="shared" si="1368"/>
        <v>-1.33367797237363E-07+0.00323516847665229i</v>
      </c>
      <c r="D2691" s="158" t="str">
        <f t="shared" si="1369"/>
        <v>-5.9570069794924+0.0248029583210009i</v>
      </c>
      <c r="E2691" t="str">
        <f t="shared" si="1370"/>
        <v>2870</v>
      </c>
      <c r="F2691" t="str">
        <f t="shared" si="1371"/>
        <v>0.777000777000777</v>
      </c>
      <c r="G2691" t="str">
        <f t="shared" si="1366"/>
        <v>0.777000777000777</v>
      </c>
      <c r="H2691" t="str">
        <f t="shared" si="1372"/>
        <v>9.10524318472328+0.493725901638057i</v>
      </c>
      <c r="I2691" t="str">
        <f t="shared" si="1373"/>
        <v>2972.73204845934i</v>
      </c>
      <c r="J2691" t="str">
        <f t="shared" si="1367"/>
        <v>-7557.93250520587+642.932974698231i</v>
      </c>
      <c r="K2691" t="str">
        <f t="shared" si="1374"/>
        <v>0.033218805730616-0.39050025662999i</v>
      </c>
      <c r="L2691" t="str">
        <f t="shared" si="1375"/>
        <v>0.00245777696030574-0.0242169183701031i</v>
      </c>
      <c r="M2691" t="str">
        <f t="shared" si="1376"/>
        <v>0.0356765826909217-0.414717175000093i</v>
      </c>
      <c r="N2691" t="str">
        <f t="shared" si="1377"/>
        <v>-3.35722665744876i</v>
      </c>
      <c r="O2691" t="str">
        <f t="shared" si="1378"/>
        <v>-0.976840934769935+0.213966792184673i</v>
      </c>
      <c r="P2691" t="str">
        <f t="shared" si="1379"/>
        <v>1.97684093476993-0.213966792184673i</v>
      </c>
      <c r="Q2691" t="str">
        <f t="shared" si="1380"/>
        <v>-1.97684093476993+3.57119344963343i</v>
      </c>
      <c r="R2691" t="str">
        <f t="shared" si="1381"/>
        <v>-0.280410923074667-0.398329903865981i</v>
      </c>
      <c r="S2691" t="str">
        <f t="shared" si="1382"/>
        <v>0.346542233524459i</v>
      </c>
      <c r="T2691" t="str">
        <f t="shared" si="1383"/>
        <v>0.1380381345653-0.0971742275869504i</v>
      </c>
      <c r="U2691" t="str">
        <f t="shared" si="1384"/>
        <v>0.00005-0.000318551985692918i</v>
      </c>
      <c r="V2691" t="str">
        <f t="shared" si="1385"/>
        <v>3.33333333333333E-06-0.000350407184262209i</v>
      </c>
      <c r="W2691" t="str">
        <f t="shared" si="1386"/>
        <v>0.0000144029934662085-0.00016775971146368i</v>
      </c>
      <c r="X2691" t="str">
        <f t="shared" si="1387"/>
        <v>0.0000149302331955364-0.000167666785775946i</v>
      </c>
      <c r="Y2691" t="str">
        <f t="shared" si="1388"/>
        <v>0.009+0.475637127753495i</v>
      </c>
      <c r="Z2691" t="str">
        <f t="shared" si="1389"/>
        <v>-0.00492677237420962-0.000533026397636611i</v>
      </c>
      <c r="AA2691" t="str">
        <f t="shared" si="1390"/>
        <v>0.558070487587248-29.434001933595i</v>
      </c>
      <c r="AB2691" t="str">
        <f t="shared" si="1391"/>
        <v>0.953548477133389-0.671266219468623i</v>
      </c>
      <c r="AC2691" t="str">
        <f t="shared" si="1392"/>
        <v>0.755633720883232-0.419401415448895i</v>
      </c>
      <c r="AD2691" t="str">
        <f t="shared" si="1393"/>
        <v>1.34166608329312-0.14368014829832i</v>
      </c>
      <c r="AE2691" t="str">
        <f t="shared" si="1394"/>
        <v>-0.00668666870644193-7.26405385044829E-06i</v>
      </c>
      <c r="AF2691" t="str">
        <f t="shared" si="1395"/>
        <v>-15.0622501642157-0.468922943317056i</v>
      </c>
      <c r="AG2691" t="str">
        <f t="shared" si="1396"/>
        <v>0.987401178186472-0.143246244379908i</v>
      </c>
      <c r="AH2691" t="str">
        <f t="shared" si="1397"/>
        <v>0.0994285408035295+0.017710846217048i</v>
      </c>
      <c r="AI2691">
        <f t="shared" si="1398"/>
        <v>-19.914122270949171</v>
      </c>
      <c r="AJ2691">
        <f t="shared" si="1399"/>
        <v>10.099958438019657</v>
      </c>
      <c r="AK2691"/>
      <c r="AL2691"/>
      <c r="AM2691"/>
      <c r="AN2691"/>
    </row>
    <row r="2692" spans="1:40" x14ac:dyDescent="0.25">
      <c r="A2692"/>
      <c r="B2692">
        <f t="shared" si="1400"/>
        <v>758000</v>
      </c>
      <c r="C2692" s="186" t="str">
        <f t="shared" si="1368"/>
        <v>-1.33016135433853E-07+0.00323090044437567i</v>
      </c>
      <c r="D2692" s="158" t="str">
        <f t="shared" si="1369"/>
        <v>-5.95700697679633+0.0247702367402135i</v>
      </c>
      <c r="E2692" t="str">
        <f t="shared" si="1370"/>
        <v>2870</v>
      </c>
      <c r="F2692" t="str">
        <f t="shared" si="1371"/>
        <v>0.777000777000777</v>
      </c>
      <c r="G2692" t="str">
        <f t="shared" si="1366"/>
        <v>0.777000777000777</v>
      </c>
      <c r="H2692" t="str">
        <f t="shared" si="1372"/>
        <v>9.10531895230648+0.493078967285605i</v>
      </c>
      <c r="I2692" t="str">
        <f t="shared" si="1373"/>
        <v>2976.65903927633i</v>
      </c>
      <c r="J2692" t="str">
        <f t="shared" si="1367"/>
        <v>-7577.91645552318+643.782291705759i</v>
      </c>
      <c r="K2692" t="str">
        <f t="shared" si="1374"/>
        <v>0.0331318196747578-0.389992338636003i</v>
      </c>
      <c r="L2692" t="str">
        <f t="shared" si="1375"/>
        <v>0.00245136223725435-0.0241856201008517i</v>
      </c>
      <c r="M2692" t="str">
        <f t="shared" si="1376"/>
        <v>0.0355831819120122-0.414177958736855i</v>
      </c>
      <c r="N2692" t="str">
        <f t="shared" si="1377"/>
        <v>-3.36166156716798i</v>
      </c>
      <c r="O2692" t="str">
        <f t="shared" si="1378"/>
        <v>-0.975882408029116+0.218296875147798i</v>
      </c>
      <c r="P2692" t="str">
        <f t="shared" si="1379"/>
        <v>1.97588240802912-0.218296875147798i</v>
      </c>
      <c r="Q2692" t="str">
        <f t="shared" si="1380"/>
        <v>-1.97588240802912+3.57995844231578i</v>
      </c>
      <c r="R2692" t="str">
        <f t="shared" si="1381"/>
        <v>-0.280235952996671-0.397258555181931i</v>
      </c>
      <c r="S2692" t="str">
        <f t="shared" si="1382"/>
        <v>0.347000017188296i</v>
      </c>
      <c r="T2692" t="str">
        <f t="shared" si="1383"/>
        <v>0.137848725476328-0.0972418805066233i</v>
      </c>
      <c r="U2692" t="str">
        <f t="shared" si="1384"/>
        <v>0.00005-0.000318131732413639i</v>
      </c>
      <c r="V2692" t="str">
        <f t="shared" si="1385"/>
        <v>3.33333333333333E-06-0.000349944905655002i</v>
      </c>
      <c r="W2692" t="str">
        <f t="shared" si="1386"/>
        <v>0.0000144028051481521-0.000167540751537383i</v>
      </c>
      <c r="X2692" t="str">
        <f t="shared" si="1387"/>
        <v>0.0000149286593721132-0.000167447952710958i</v>
      </c>
      <c r="Y2692" t="str">
        <f t="shared" si="1388"/>
        <v>0.009+0.476265446284213i</v>
      </c>
      <c r="Z2692" t="str">
        <f t="shared" si="1389"/>
        <v>-0.00491385201739936-0.000532031761269414i</v>
      </c>
      <c r="AA2692" t="str">
        <f t="shared" si="1390"/>
        <v>0.556598378504715-29.3951714864831i</v>
      </c>
      <c r="AB2692" t="str">
        <f t="shared" si="1391"/>
        <v>0.952240065157863-0.671733556547111i</v>
      </c>
      <c r="AC2692" t="str">
        <f t="shared" si="1392"/>
        <v>0.755666498196688-0.418299263753552i</v>
      </c>
      <c r="AD2692" t="str">
        <f t="shared" si="1393"/>
        <v>1.34122432329092-0.146493737449441i</v>
      </c>
      <c r="AE2692" t="str">
        <f t="shared" si="1394"/>
        <v>-0.00666851716793834+6.27460832446102E-06i</v>
      </c>
      <c r="AF2692" t="str">
        <f t="shared" si="1395"/>
        <v>-15.0623259291028-0.468308730545392i</v>
      </c>
      <c r="AG2692" t="str">
        <f t="shared" si="1396"/>
        <v>0.987113939393308-0.14301554692537i</v>
      </c>
      <c r="AH2692" t="str">
        <f t="shared" si="1397"/>
        <v>0.0992301454219407+0.0174446610929871i</v>
      </c>
      <c r="AI2692">
        <f t="shared" si="1398"/>
        <v>-19.93493826468676</v>
      </c>
      <c r="AJ2692">
        <f t="shared" si="1399"/>
        <v>9.9707149021478774</v>
      </c>
      <c r="AK2692"/>
      <c r="AL2692"/>
      <c r="AM2692"/>
      <c r="AN2692"/>
    </row>
    <row r="2693" spans="1:40" x14ac:dyDescent="0.25">
      <c r="A2693"/>
      <c r="B2693">
        <f t="shared" si="1400"/>
        <v>759000</v>
      </c>
      <c r="C2693" s="186" t="str">
        <f t="shared" si="1368"/>
        <v>-1.32665862682084E-07+0.00322664365856085i</v>
      </c>
      <c r="D2693" s="158" t="str">
        <f t="shared" si="1369"/>
        <v>-5.95700697411091+0.0247376013822999i</v>
      </c>
      <c r="E2693" t="str">
        <f t="shared" si="1370"/>
        <v>2870</v>
      </c>
      <c r="F2693" t="str">
        <f t="shared" si="1371"/>
        <v>0.777000777000777</v>
      </c>
      <c r="G2693" t="str">
        <f t="shared" ref="G2693:G2756" si="1401">IF($C$11=$C$7,$C$24,F2693)</f>
        <v>0.777000777000777</v>
      </c>
      <c r="H2693" t="str">
        <f t="shared" si="1372"/>
        <v>9.10539442196056+0.492433720281437i</v>
      </c>
      <c r="I2693" t="str">
        <f t="shared" si="1373"/>
        <v>2980.58603009332i</v>
      </c>
      <c r="J2693" t="str">
        <f t="shared" ref="J2693:J2756" si="1402">IMSUM(COMPLEX(0,2*PI()*B2693*$C$113*$C$112),COMPLEX(0,2*PI()*B2693*$C$113*$C$111),COMPLEX(0,2*PI()*B2693*$C$28*10^-12*$C$111),COMPLEX(-1*2*PI()*B2693*2*PI()*B2693*$C$113*$C$112*$C$28*10^-12*$C$111,0),COMPLEX(1,0))</f>
        <v>-7597.92678729306+644.631608713286i</v>
      </c>
      <c r="K2693" t="str">
        <f t="shared" si="1374"/>
        <v>0.0330451740542394-0.389485730677439i</v>
      </c>
      <c r="L2693" t="str">
        <f t="shared" si="1375"/>
        <v>0.00244497250926694-0.0241544017739165i</v>
      </c>
      <c r="M2693" t="str">
        <f t="shared" si="1376"/>
        <v>0.0354901465635063-0.413640132451356i</v>
      </c>
      <c r="N2693" t="str">
        <f t="shared" si="1377"/>
        <v>-3.3660964768872i</v>
      </c>
      <c r="O2693" t="str">
        <f t="shared" si="1378"/>
        <v>-0.97490468725057+0.222622664562414i</v>
      </c>
      <c r="P2693" t="str">
        <f t="shared" si="1379"/>
        <v>1.97490468725057-0.222622664562414i</v>
      </c>
      <c r="Q2693" t="str">
        <f t="shared" si="1380"/>
        <v>-1.97490468725057+3.58871914144961i</v>
      </c>
      <c r="R2693" t="str">
        <f t="shared" si="1381"/>
        <v>-0.28006053543602-0.396189216002496i</v>
      </c>
      <c r="S2693" t="str">
        <f t="shared" si="1382"/>
        <v>0.347457800852133i</v>
      </c>
      <c r="T2693" t="str">
        <f t="shared" si="1383"/>
        <v>0.137659033713558-0.0973092177480704i</v>
      </c>
      <c r="U2693" t="str">
        <f t="shared" si="1384"/>
        <v>0.00005-0.000317712586521131i</v>
      </c>
      <c r="V2693" t="str">
        <f t="shared" si="1385"/>
        <v>3.33333333333333E-06-0.000349483845173244i</v>
      </c>
      <c r="W2693" t="str">
        <f t="shared" si="1386"/>
        <v>0.0000144026165877925-0.000167322371611786i</v>
      </c>
      <c r="X2693" t="str">
        <f t="shared" si="1387"/>
        <v>0.0000149270907792594-0.000167229699295102i</v>
      </c>
      <c r="Y2693" t="str">
        <f t="shared" si="1388"/>
        <v>0.009+0.476893764814931i</v>
      </c>
      <c r="Z2693" t="str">
        <f t="shared" si="1389"/>
        <v>-0.00490098268783543-0.000531040866966282i</v>
      </c>
      <c r="AA2693" t="str">
        <f t="shared" si="1390"/>
        <v>0.555132087287925-29.3564433565937i</v>
      </c>
      <c r="AB2693" t="str">
        <f t="shared" si="1391"/>
        <v>0.95092970051056-0.672198712963767i</v>
      </c>
      <c r="AC2693" t="str">
        <f t="shared" si="1392"/>
        <v>0.755700269778747-0.417199118114001i</v>
      </c>
      <c r="AD2693" t="str">
        <f t="shared" si="1393"/>
        <v>1.34076981568044-0.149306190271776i</v>
      </c>
      <c r="AE2693" t="str">
        <f t="shared" si="1394"/>
        <v>-0.0066503773437475+0.0000197434883874733i</v>
      </c>
      <c r="AF2693" t="str">
        <f t="shared" si="1395"/>
        <v>-15.0624013960715-0.467696118899137i</v>
      </c>
      <c r="AG2693" t="str">
        <f t="shared" si="1396"/>
        <v>0.986827564376434-0.1427840864552i</v>
      </c>
      <c r="AH2693" t="str">
        <f t="shared" si="1397"/>
        <v>0.0990314303034944+0.0171793778812648i</v>
      </c>
      <c r="AI2693">
        <f t="shared" si="1398"/>
        <v>-19.955773651794015</v>
      </c>
      <c r="AJ2693">
        <f t="shared" si="1399"/>
        <v>9.8413880439075943</v>
      </c>
      <c r="AK2693"/>
      <c r="AL2693"/>
      <c r="AM2693"/>
      <c r="AN2693"/>
    </row>
    <row r="2694" spans="1:40" x14ac:dyDescent="0.25">
      <c r="A2694"/>
      <c r="B2694">
        <f t="shared" si="1400"/>
        <v>760000</v>
      </c>
      <c r="C2694" s="186" t="str">
        <f t="shared" ref="C2694:C2757" si="1403">IMPRODUCT(COMPLEX(-1,0),IMDIV(IMPRODUCT(G2694,COMPLEX($C$100+$C$101,0)),COMPLEX($C$100,2*PI()*B2694*$C$103*$C$102*(2*$C$100+$C$101))))</f>
        <v>-1.32316971676069E-07+0.00322239807481392i</v>
      </c>
      <c r="D2694" s="158" t="str">
        <f t="shared" ref="D2694:D2757" si="1404">IMPRODUCT(COMPLEX($C$106,0),IMSUB(C2694,G2694))</f>
        <v>-5.95700697143608+0.0247050519069067i</v>
      </c>
      <c r="E2694" t="str">
        <f t="shared" ref="E2694:E2757" si="1405">IMDIV(COMPLEX($C$20*10^3,0),COMPLEX(1,2*PI()*B2694*$C$20*1000*$C$29*10^-12))</f>
        <v>2870</v>
      </c>
      <c r="F2694" t="str">
        <f t="shared" ref="F2694:F2757" si="1406">IMDIV(COMPLEX($C$22*1000,0),IMSUM(COMPLEX($C$22*1000,0),E2694))</f>
        <v>0.777000777000777</v>
      </c>
      <c r="G2694" t="str">
        <f t="shared" si="1401"/>
        <v>0.777000777000777</v>
      </c>
      <c r="H2694" t="str">
        <f t="shared" ref="H2694:H2757" si="1407">IMPRODUCT(COMPLEX($C$108,0),IMPRODUCT(COMPLEX(-1,0),D2694),IMDIV(COMPLEX(0,2*PI()*B2694*$C$109*$C$110),COMPLEX(1,2*PI()*B2694*$C$109*$C$110)))</f>
        <v>9.10546959524368+0.491790154055607i</v>
      </c>
      <c r="I2694" t="str">
        <f t="shared" ref="I2694:I2757" si="1408">COMPLEX(0,2*PI()*B2694*$C$113*$C$112*$C$114)</f>
        <v>2984.5130209103i</v>
      </c>
      <c r="J2694" t="str">
        <f t="shared" si="1402"/>
        <v>-7617.9635005155+645.480925720814i</v>
      </c>
      <c r="K2694" t="str">
        <f t="shared" ref="K2694:K2757" si="1409">IMDIV(I2694,J2694)</f>
        <v>0.0329588670990164-0.388980427730324i</v>
      </c>
      <c r="L2694" t="str">
        <f t="shared" ref="L2694:L2757" si="1410">IMDIV(COMPLEX($C$117,0),COMPLEX(1,2*PI()*B2694*$C$115*$C$116))</f>
        <v>0.00243860764709957-0.0241232630868009i</v>
      </c>
      <c r="M2694" t="str">
        <f t="shared" ref="M2694:M2757" si="1411">IMSUM(K2694,L2694)</f>
        <v>0.035397474746116-0.413103690817125i</v>
      </c>
      <c r="N2694" t="str">
        <f t="shared" ref="N2694:N2757" si="1412">COMPLEX(0,-2*PI()*B2694*$C$43)</f>
        <v>-3.37053138660642i</v>
      </c>
      <c r="O2694" t="str">
        <f t="shared" ref="O2694:O2757" si="1413">IMEXP(N2694)</f>
        <v>-0.97390779166449+0.2269440753472i</v>
      </c>
      <c r="P2694" t="str">
        <f t="shared" ref="P2694:P2757" si="1414">IMSUB(COMPLEX(1,0),O2694)</f>
        <v>1.97390779166449-0.2269440753472i</v>
      </c>
      <c r="Q2694" t="str">
        <f t="shared" ref="Q2694:Q2757" si="1415">IMSUM(COMPLEX(0,2*PI()*B2694*$C$43),O2694,COMPLEX(-1,0))</f>
        <v>-1.97390779166449+3.59747546195362i</v>
      </c>
      <c r="R2694" t="str">
        <f t="shared" ref="R2694:R2757" si="1416">IMDIV(P2694,Q2694)</f>
        <v>-0.279884669272556-0.395121878454185i</v>
      </c>
      <c r="S2694" t="str">
        <f t="shared" ref="S2694:S2757" si="1417">IMDIV(COMPLEX(0,2*PI()*B2694*$C$123),COMPLEX($C$124,0))</f>
        <v>0.34791558451597i</v>
      </c>
      <c r="T2694" t="str">
        <f t="shared" ref="T2694:T2757" si="1418">IMPRODUCT(R2694,S2694)</f>
        <v>0.137469059297436-0.0973762383070203i</v>
      </c>
      <c r="U2694" t="str">
        <f t="shared" ref="U2694:U2757" si="1419">IMDIV(COMPLEX(1,2*PI()*B2694*$C$16*10^-3*$C$15*10^-6),COMPLEX(0,2*PI()*B2694*$C$15*10^-6))</f>
        <v>0.00005-0.00031729454364413i</v>
      </c>
      <c r="V2694" t="str">
        <f t="shared" ref="V2694:V2757" si="1420">IMSUM(COMPLEX($C$18*10^-3,0),IMDIV(COMPLEX(1,0),COMPLEX(0,2*PI()*B2694*($C$17*1*10^-6))))</f>
        <v>3.33333333333333E-06-0.000349023998008543i</v>
      </c>
      <c r="W2694" t="str">
        <f t="shared" ref="W2694:W2757" si="1421">IMDIV(IMPRODUCT(U2694,V2694),IMSUM(U2694,V2694))</f>
        <v>0.0000144024277851541-0.000167104569397108i</v>
      </c>
      <c r="X2694" t="str">
        <f t="shared" ref="X2694:X2757" si="1422">IMDIV(IMPRODUCT(COMPLEX($C$19,0),W2694),IMSUM(COMPLEX($C$19,0),W2694))</f>
        <v>0.0000149255273882144-0.000167012023240074i</v>
      </c>
      <c r="Y2694" t="str">
        <f t="shared" ref="Y2694:Y2757" si="1423">COMPLEX($C$13*10^-3,2*PI()*B2694*$C$12*0.000001)</f>
        <v>0.009+0.477522083345649i</v>
      </c>
      <c r="Z2694" t="str">
        <f t="shared" ref="Z2694:Z2757" si="1424">IMPRODUCT(COMPLEX($C$6,0),IMDIV(X2694,IMSUM(X2694,Y2694)))</f>
        <v>-0.00488816411716276-0.000530053694026812i</v>
      </c>
      <c r="AA2694" t="str">
        <f t="shared" ref="AA2694:AA2757" si="1425">IMDIV(COMPLEX($C$6,0),IMSUM(X2694,Y2694))</f>
        <v>0.553671583316438-29.3178171400581i</v>
      </c>
      <c r="AB2694" t="str">
        <f t="shared" ref="AB2694:AB2757" si="1426">IMPRODUCT(COMPLEX($C$119,0),T2694)</f>
        <v>0.949617383332717-0.672661681781221i</v>
      </c>
      <c r="AC2694" t="str">
        <f t="shared" ref="AC2694:AC2757" si="1427">IMSUM(COMPLEX(1,0),IMPRODUCT(AB2694,M2694))</f>
        <v>0.755735033929916-0.416100970812377i</v>
      </c>
      <c r="AD2694" t="str">
        <f t="shared" ref="AD2694:AD2757" si="1428">IMDIV(AB2694,AC2694)</f>
        <v>1.3403025608397-0.152117448407412i</v>
      </c>
      <c r="AE2694" t="str">
        <f t="shared" ref="AE2694:AE2757" si="1429">IMPRODUCT(AD2694,AA2694,X2694)</f>
        <v>-0.00663224929949226+0.0000331427294127893i</v>
      </c>
      <c r="AF2694" t="str">
        <f t="shared" ref="AF2694:AF2757" si="1430">IMSUB(D2694,H2694)</f>
        <v>-15.0624765666798-0.4670851021487i</v>
      </c>
      <c r="AG2694" t="str">
        <f t="shared" ref="AG2694:AG2757" si="1431">IMSUM(COMPLEX(1,0),IMPRODUCT(AD2694,AA2694,COMPLEX($C$127,0)))</f>
        <v>0.98654205597524-0.142551865968406i</v>
      </c>
      <c r="AH2694" t="str">
        <f t="shared" ref="AH2694:AH2757" si="1432">IMDIV(IMPRODUCT(AE2694,AF2694),AG2694)</f>
        <v>0.098832396624545+0.0169149968947399i</v>
      </c>
      <c r="AI2694">
        <f t="shared" ref="AI2694:AI2757" si="1433">20*LOG10(IMABS(AH2694))</f>
        <v>-19.976628580819757</v>
      </c>
      <c r="AJ2694">
        <f t="shared" ref="AJ2694:AJ2757" si="1434">IMARGUMENT(AH2694)*180/PI()</f>
        <v>9.7119780285254222</v>
      </c>
      <c r="AK2694"/>
      <c r="AL2694"/>
      <c r="AM2694"/>
      <c r="AN2694"/>
    </row>
    <row r="2695" spans="1:40" x14ac:dyDescent="0.25">
      <c r="A2695"/>
      <c r="B2695">
        <f t="shared" si="1400"/>
        <v>761000</v>
      </c>
      <c r="C2695" s="186" t="str">
        <f t="shared" si="1403"/>
        <v>-1.31969455157792E-07+0.00321816364897427i</v>
      </c>
      <c r="D2695" s="158" t="str">
        <f t="shared" si="1404"/>
        <v>-5.95700696877178+0.0246725879754694i</v>
      </c>
      <c r="E2695" t="str">
        <f t="shared" si="1405"/>
        <v>2870</v>
      </c>
      <c r="F2695" t="str">
        <f t="shared" si="1406"/>
        <v>0.777000777000777</v>
      </c>
      <c r="G2695" t="str">
        <f t="shared" si="1401"/>
        <v>0.777000777000777</v>
      </c>
      <c r="H2695" t="str">
        <f t="shared" si="1407"/>
        <v>9.10554447370389+0.491148262072109i</v>
      </c>
      <c r="I2695" t="str">
        <f t="shared" si="1408"/>
        <v>2988.44001172729i</v>
      </c>
      <c r="J2695" t="str">
        <f t="shared" si="1402"/>
        <v>-7638.02659519051+646.330242728341i</v>
      </c>
      <c r="K2695" t="str">
        <f t="shared" si="1409"/>
        <v>0.0328728970505065-0.388476424796141i</v>
      </c>
      <c r="L2695" t="str">
        <f t="shared" si="1410"/>
        <v>0.00243226752233967-0.0240922037385144i</v>
      </c>
      <c r="M2695" t="str">
        <f t="shared" si="1411"/>
        <v>0.0353051645728462-0.412568628534655i</v>
      </c>
      <c r="N2695" t="str">
        <f t="shared" si="1412"/>
        <v>-3.37496629632564i</v>
      </c>
      <c r="O2695" t="str">
        <f t="shared" si="1413"/>
        <v>-0.972891740878212+0.231261022506955i</v>
      </c>
      <c r="P2695" t="str">
        <f t="shared" si="1414"/>
        <v>1.97289174087821-0.231261022506955i</v>
      </c>
      <c r="Q2695" t="str">
        <f t="shared" si="1415"/>
        <v>-1.97289174087821+3.6062273188326i</v>
      </c>
      <c r="R2695" t="str">
        <f t="shared" si="1416"/>
        <v>-0.279708353382817-0.394056534709694i</v>
      </c>
      <c r="S2695" t="str">
        <f t="shared" si="1417"/>
        <v>0.348373368179807i</v>
      </c>
      <c r="T2695" t="str">
        <f t="shared" si="1418"/>
        <v>0.137278802250079-0.0974429411759997i</v>
      </c>
      <c r="U2695" t="str">
        <f t="shared" si="1419"/>
        <v>0.00005-0.000316877599434347i</v>
      </c>
      <c r="V2695" t="str">
        <f t="shared" si="1420"/>
        <v>3.33333333333333E-06-0.000348565359377782i</v>
      </c>
      <c r="W2695" t="str">
        <f t="shared" si="1421"/>
        <v>0.0000144022387402619-0.000166887342615596i</v>
      </c>
      <c r="X2695" t="str">
        <f t="shared" si="1422"/>
        <v>0.0000149239691704073-0.000166794922269591i</v>
      </c>
      <c r="Y2695" t="str">
        <f t="shared" si="1423"/>
        <v>0.009+0.478150401876366i</v>
      </c>
      <c r="Z2695" t="str">
        <f t="shared" si="1424"/>
        <v>-0.00487539603878781-0.000529070221898333i</v>
      </c>
      <c r="AA2695" t="str">
        <f t="shared" si="1425"/>
        <v>0.552216836171028-29.2792924351304i</v>
      </c>
      <c r="AB2695" t="str">
        <f t="shared" si="1426"/>
        <v>0.948303113777116-0.673122456039987i</v>
      </c>
      <c r="AC2695" t="str">
        <f t="shared" si="1427"/>
        <v>0.755770788972548-0.415004814174338i</v>
      </c>
      <c r="AD2695" t="str">
        <f t="shared" si="1428"/>
        <v>1.33982255941816-0.154927453469388i</v>
      </c>
      <c r="AE2695" t="str">
        <f t="shared" si="1429"/>
        <v>-0.00661413310105103+0.0000464724741283789i</v>
      </c>
      <c r="AF2695" t="str">
        <f t="shared" si="1430"/>
        <v>-15.0625514424757-0.46647567409664i</v>
      </c>
      <c r="AG2695" t="str">
        <f t="shared" si="1431"/>
        <v>0.986257417017525-0.14231888847722i</v>
      </c>
      <c r="AH2695" t="str">
        <f t="shared" si="1432"/>
        <v>0.0986330455767105+0.0166515184523763i</v>
      </c>
      <c r="AI2695">
        <f t="shared" si="1433"/>
        <v>-19.997503200379359</v>
      </c>
      <c r="AJ2695">
        <f t="shared" si="1434"/>
        <v>9.5824850226790854</v>
      </c>
      <c r="AK2695"/>
      <c r="AL2695"/>
      <c r="AM2695"/>
      <c r="AN2695"/>
    </row>
    <row r="2696" spans="1:40" x14ac:dyDescent="0.25">
      <c r="A2696"/>
      <c r="B2696">
        <f t="shared" si="1400"/>
        <v>762000</v>
      </c>
      <c r="C2696" s="186" t="str">
        <f t="shared" si="1403"/>
        <v>-1.31623305916832E-07+0.00321394033711315i</v>
      </c>
      <c r="D2696" s="158" t="str">
        <f t="shared" si="1404"/>
        <v>-5.95700696611797+0.0246402092512008i</v>
      </c>
      <c r="E2696" t="str">
        <f t="shared" si="1405"/>
        <v>2870</v>
      </c>
      <c r="F2696" t="str">
        <f t="shared" si="1406"/>
        <v>0.777000777000777</v>
      </c>
      <c r="G2696" t="str">
        <f t="shared" si="1401"/>
        <v>0.777000777000777</v>
      </c>
      <c r="H2696" t="str">
        <f t="shared" si="1407"/>
        <v>9.10561905887914+0.490508037828674i</v>
      </c>
      <c r="I2696" t="str">
        <f t="shared" si="1408"/>
        <v>2992.36700254428i</v>
      </c>
      <c r="J2696" t="str">
        <f t="shared" si="1402"/>
        <v>-7658.11607131808+647.179559735869i</v>
      </c>
      <c r="K2696" t="str">
        <f t="shared" si="1409"/>
        <v>0.0327872621615008-0.387973716901665i</v>
      </c>
      <c r="L2696" t="str">
        <f t="shared" si="1410"/>
        <v>0.0024259520073997-0.0240612234295633i</v>
      </c>
      <c r="M2696" t="str">
        <f t="shared" si="1411"/>
        <v>0.0352132141689005-0.412034940331228i</v>
      </c>
      <c r="N2696" t="str">
        <f t="shared" si="1412"/>
        <v>-3.37940120604485i</v>
      </c>
      <c r="O2696" t="str">
        <f t="shared" si="1413"/>
        <v>-0.971856554875822+0.23557342113426i</v>
      </c>
      <c r="P2696" t="str">
        <f t="shared" si="1414"/>
        <v>1.97185655487582-0.23557342113426i</v>
      </c>
      <c r="Q2696" t="str">
        <f t="shared" si="1415"/>
        <v>-1.97185655487582+3.61497462717911i</v>
      </c>
      <c r="R2696" t="str">
        <f t="shared" si="1416"/>
        <v>-0.279531586640028-0.392993176987644i</v>
      </c>
      <c r="S2696" t="str">
        <f t="shared" si="1417"/>
        <v>0.348831151843644i</v>
      </c>
      <c r="T2696" t="str">
        <f t="shared" si="1418"/>
        <v>0.137088262595293-0.0975093253443223i</v>
      </c>
      <c r="U2696" t="str">
        <f t="shared" si="1419"/>
        <v>0.00005-0.000316461749566323i</v>
      </c>
      <c r="V2696" t="str">
        <f t="shared" si="1420"/>
        <v>3.33333333333333E-06-0.000348107924522955i</v>
      </c>
      <c r="W2696" t="str">
        <f t="shared" si="1421"/>
        <v>0.00001440204945314-0.000166670689001461i</v>
      </c>
      <c r="X2696" t="str">
        <f t="shared" si="1422"/>
        <v>0.0000149224160974539-0.000166578394119326i</v>
      </c>
      <c r="Y2696" t="str">
        <f t="shared" si="1423"/>
        <v>0.009+0.478778720407084i</v>
      </c>
      <c r="Z2696" t="str">
        <f t="shared" si="1424"/>
        <v>-0.00486267818786513-0.000528090430174588i</v>
      </c>
      <c r="AA2696" t="str">
        <f t="shared" si="1425"/>
        <v>0.550767815632087-29.2408688421734i</v>
      </c>
      <c r="AB2696" t="str">
        <f t="shared" si="1426"/>
        <v>0.946986892008205-0.673581028758382i</v>
      </c>
      <c r="AC2696" t="str">
        <f t="shared" si="1427"/>
        <v>0.755807533250719-0.413910640568833i</v>
      </c>
      <c r="AD2696" t="str">
        <f t="shared" si="1428"/>
        <v>1.33932981233706-0.157736147042966i</v>
      </c>
      <c r="AE2696" t="str">
        <f t="shared" si="1429"/>
        <v>-0.00659602881455493+0.0000597328649209889i</v>
      </c>
      <c r="AF2696" t="str">
        <f t="shared" si="1430"/>
        <v>-15.0626260249971-0.465867828577473i</v>
      </c>
      <c r="AG2696" t="str">
        <f t="shared" si="1431"/>
        <v>0.985973650319431-0.142085157007052i</v>
      </c>
      <c r="AH2696" t="str">
        <f t="shared" si="1432"/>
        <v>0.0984333783668821+0.0163889428790744i</v>
      </c>
      <c r="AI2696">
        <f t="shared" si="1433"/>
        <v>-20.01839765915544</v>
      </c>
      <c r="AJ2696">
        <f t="shared" si="1434"/>
        <v>9.4529091944984103</v>
      </c>
      <c r="AK2696"/>
      <c r="AL2696"/>
      <c r="AM2696"/>
      <c r="AN2696"/>
    </row>
    <row r="2697" spans="1:40" x14ac:dyDescent="0.25">
      <c r="A2697"/>
      <c r="B2697">
        <f t="shared" si="1400"/>
        <v>763000</v>
      </c>
      <c r="C2697" s="186" t="str">
        <f t="shared" si="1403"/>
        <v>-1.31278516789985E-07+0.00320972809553209i</v>
      </c>
      <c r="D2697" s="158" t="str">
        <f t="shared" si="1404"/>
        <v>-5.95700696347459+0.0246079153990794i</v>
      </c>
      <c r="E2697" t="str">
        <f t="shared" si="1405"/>
        <v>2870</v>
      </c>
      <c r="F2697" t="str">
        <f t="shared" si="1406"/>
        <v>0.777000777000777</v>
      </c>
      <c r="G2697" t="str">
        <f t="shared" si="1401"/>
        <v>0.777000777000777</v>
      </c>
      <c r="H2697" t="str">
        <f t="shared" si="1407"/>
        <v>9.10569335229738+0.489869474856528i</v>
      </c>
      <c r="I2697" t="str">
        <f t="shared" si="1408"/>
        <v>2996.29399336127i</v>
      </c>
      <c r="J2697" t="str">
        <f t="shared" si="1402"/>
        <v>-7678.23192889822+648.028876743396i</v>
      </c>
      <c r="K2697" t="str">
        <f t="shared" si="1409"/>
        <v>0.0327019606960757-0.38747229909881i</v>
      </c>
      <c r="L2697" t="str">
        <f t="shared" si="1410"/>
        <v>0.00241966097551075-0.0240303218619415i</v>
      </c>
      <c r="M2697" t="str">
        <f t="shared" si="1411"/>
        <v>0.0351216216715865-0.411502620960751i</v>
      </c>
      <c r="N2697" t="str">
        <f t="shared" si="1412"/>
        <v>-3.38383611576407i</v>
      </c>
      <c r="O2697" t="str">
        <f t="shared" si="1413"/>
        <v>-0.970802254017759+0.239881186411187i</v>
      </c>
      <c r="P2697" t="str">
        <f t="shared" si="1414"/>
        <v>1.97080225401776-0.239881186411187i</v>
      </c>
      <c r="Q2697" t="str">
        <f t="shared" si="1415"/>
        <v>-1.97080225401776+3.62371730217526i</v>
      </c>
      <c r="R2697" t="str">
        <f t="shared" si="1416"/>
        <v>-0.279354367914089-0.391931797552313i</v>
      </c>
      <c r="S2697" t="str">
        <f t="shared" si="1417"/>
        <v>0.349288935507479i</v>
      </c>
      <c r="T2697" t="str">
        <f t="shared" si="1418"/>
        <v>0.13689744035858-0.0975753897980768i</v>
      </c>
      <c r="U2697" t="str">
        <f t="shared" si="1419"/>
        <v>0.00005-0.000316046989737271i</v>
      </c>
      <c r="V2697" t="str">
        <f t="shared" si="1420"/>
        <v>3.33333333333333E-06-0.000347651688711i</v>
      </c>
      <c r="W2697" t="str">
        <f t="shared" si="1421"/>
        <v>0.0000144018599238136-0.000166454606300789i</v>
      </c>
      <c r="X2697" t="str">
        <f t="shared" si="1422"/>
        <v>0.0000149208681411571-0.000166362436536817i</v>
      </c>
      <c r="Y2697" t="str">
        <f t="shared" si="1423"/>
        <v>0.009+0.479407038937802i</v>
      </c>
      <c r="Z2697" t="str">
        <f t="shared" si="1424"/>
        <v>-0.00485001030128336-0.000527114298594542i</v>
      </c>
      <c r="AA2697" t="str">
        <f t="shared" si="1425"/>
        <v>0.549324491678079-29.2025459636452i</v>
      </c>
      <c r="AB2697" t="str">
        <f t="shared" si="1426"/>
        <v>0.945668718202148-0.674037392932446i</v>
      </c>
      <c r="AC2697" t="str">
        <f t="shared" si="1427"/>
        <v>0.755845265130097-0.412818442407854i</v>
      </c>
      <c r="AD2697" t="str">
        <f t="shared" si="1428"/>
        <v>1.33882432078968-0.160543470686971i</v>
      </c>
      <c r="AE2697" t="str">
        <f t="shared" si="1429"/>
        <v>-0.00657793650638375+0.0000729240438412261i</v>
      </c>
      <c r="AF2697" t="str">
        <f t="shared" si="1430"/>
        <v>-15.062700315772-0.465261559457449i</v>
      </c>
      <c r="AG2697" t="str">
        <f t="shared" si="1431"/>
        <v>0.985690758685384-0.141850674596433i</v>
      </c>
      <c r="AH2697" t="str">
        <f t="shared" si="1432"/>
        <v>0.0982333962172166+0.0161272705054977i</v>
      </c>
      <c r="AI2697">
        <f t="shared" si="1433"/>
        <v>-20.039312105900031</v>
      </c>
      <c r="AJ2697">
        <f t="shared" si="1434"/>
        <v>9.3232507135650522</v>
      </c>
      <c r="AK2697"/>
      <c r="AL2697"/>
      <c r="AM2697"/>
      <c r="AN2697"/>
    </row>
    <row r="2698" spans="1:40" x14ac:dyDescent="0.25">
      <c r="A2698"/>
      <c r="B2698">
        <f t="shared" si="1400"/>
        <v>764000</v>
      </c>
      <c r="C2698" s="186" t="str">
        <f t="shared" si="1403"/>
        <v>-1.30935080660897E-07+0.00320552688076139i</v>
      </c>
      <c r="D2698" s="158" t="str">
        <f t="shared" si="1404"/>
        <v>-5.95700696084158+0.0245757060858373i</v>
      </c>
      <c r="E2698" t="str">
        <f t="shared" si="1405"/>
        <v>2870</v>
      </c>
      <c r="F2698" t="str">
        <f t="shared" si="1406"/>
        <v>0.777000777000777</v>
      </c>
      <c r="G2698" t="str">
        <f t="shared" si="1401"/>
        <v>0.777000777000777</v>
      </c>
      <c r="H2698" t="str">
        <f t="shared" si="1407"/>
        <v>9.10576735547661+0.489232566720201i</v>
      </c>
      <c r="I2698" t="str">
        <f t="shared" si="1408"/>
        <v>3000.22098417825i</v>
      </c>
      <c r="J2698" t="str">
        <f t="shared" si="1402"/>
        <v>-7698.37416793092+648.878193750923i</v>
      </c>
      <c r="K2698" t="str">
        <f t="shared" si="1409"/>
        <v>0.0326169909295059-0.386972166464468i</v>
      </c>
      <c r="L2698" t="str">
        <f t="shared" si="1410"/>
        <v>0.00241339430071633-0.0239994987391216i</v>
      </c>
      <c r="M2698" t="str">
        <f t="shared" si="1411"/>
        <v>0.0350303852302222-0.41097166520359i</v>
      </c>
      <c r="N2698" t="str">
        <f t="shared" si="1412"/>
        <v>-3.38827102548329i</v>
      </c>
      <c r="O2698" t="str">
        <f t="shared" si="1413"/>
        <v>-0.969728859040429+0.244184233610911i</v>
      </c>
      <c r="P2698" t="str">
        <f t="shared" si="1414"/>
        <v>1.96972885904043-0.244184233610911i</v>
      </c>
      <c r="Q2698" t="str">
        <f t="shared" si="1415"/>
        <v>-1.96972885904043+3.6324552590942i</v>
      </c>
      <c r="R2698" t="str">
        <f t="shared" si="1416"/>
        <v>-0.27917669607158-0.390872388713394i</v>
      </c>
      <c r="S2698" t="str">
        <f t="shared" si="1417"/>
        <v>0.349746719171316i</v>
      </c>
      <c r="T2698" t="str">
        <f t="shared" si="1418"/>
        <v>0.136706335567165-0.0976411335201227i</v>
      </c>
      <c r="U2698" t="str">
        <f t="shared" si="1419"/>
        <v>0.0000500000000000002-0.000315633315666936i</v>
      </c>
      <c r="V2698" t="str">
        <f t="shared" si="1420"/>
        <v>3.33333333333333E-06-0.000347196647233629i</v>
      </c>
      <c r="W2698" t="str">
        <f t="shared" si="1421"/>
        <v>0.0000144016701523072-0.000166239092271462i</v>
      </c>
      <c r="X2698" t="str">
        <f t="shared" si="1422"/>
        <v>0.0000149193252735035-0.000166147047281393i</v>
      </c>
      <c r="Y2698" t="str">
        <f t="shared" si="1423"/>
        <v>0.009+0.48003535746852i</v>
      </c>
      <c r="Z2698" t="str">
        <f t="shared" si="1424"/>
        <v>-0.00483739211765155-0.000526141807041049i</v>
      </c>
      <c r="AA2698" t="str">
        <f t="shared" si="1425"/>
        <v>0.547886834483957-29.1643234040846i</v>
      </c>
      <c r="AB2698" t="str">
        <f t="shared" si="1426"/>
        <v>0.944348592547013-0.674491541535912i</v>
      </c>
      <c r="AC2698" t="str">
        <f t="shared" si="1427"/>
        <v>0.75588398299779-0.411728212146242i</v>
      </c>
      <c r="AD2698" t="str">
        <f t="shared" si="1428"/>
        <v>1.33830608624183-0.163349365935021i</v>
      </c>
      <c r="AE2698" t="str">
        <f t="shared" si="1429"/>
        <v>-0.00655985624316338+0.0000860461526081398i</v>
      </c>
      <c r="AF2698" t="str">
        <f t="shared" si="1430"/>
        <v>-15.0627743163182-0.464656860634364i</v>
      </c>
      <c r="AG2698" t="str">
        <f t="shared" si="1431"/>
        <v>0.985408744908034-0.141615444296979i</v>
      </c>
      <c r="AH2698" t="str">
        <f t="shared" si="1432"/>
        <v>0.0980331003651456+0.0158665016679112i</v>
      </c>
      <c r="AI2698">
        <f t="shared" si="1433"/>
        <v>-20.060246689435111</v>
      </c>
      <c r="AJ2698">
        <f t="shared" si="1434"/>
        <v>9.1935097509170962</v>
      </c>
      <c r="AK2698"/>
      <c r="AL2698"/>
      <c r="AM2698"/>
      <c r="AN2698"/>
    </row>
    <row r="2699" spans="1:40" x14ac:dyDescent="0.25">
      <c r="A2699"/>
      <c r="B2699">
        <f t="shared" si="1400"/>
        <v>765000</v>
      </c>
      <c r="C2699" s="186" t="str">
        <f t="shared" si="1403"/>
        <v>-1.30592990459697E-07+0.00320133664955866i</v>
      </c>
      <c r="D2699" s="158" t="str">
        <f t="shared" si="1404"/>
        <v>-5.95700695821888+0.0245435809799497i</v>
      </c>
      <c r="E2699" t="str">
        <f t="shared" si="1405"/>
        <v>2870</v>
      </c>
      <c r="F2699" t="str">
        <f t="shared" si="1406"/>
        <v>0.777000777000777</v>
      </c>
      <c r="G2699" t="str">
        <f t="shared" si="1401"/>
        <v>0.777000777000777</v>
      </c>
      <c r="H2699" t="str">
        <f t="shared" si="1407"/>
        <v>9.105841069925+0.488597307017293i</v>
      </c>
      <c r="I2699" t="str">
        <f t="shared" si="1408"/>
        <v>3004.14797499524i</v>
      </c>
      <c r="J2699" t="str">
        <f t="shared" si="1402"/>
        <v>-7718.54278841618+649.727510758451i</v>
      </c>
      <c r="K2699" t="str">
        <f t="shared" si="1409"/>
        <v>0.0325323511481783-0.386473314100357i</v>
      </c>
      <c r="L2699" t="str">
        <f t="shared" si="1410"/>
        <v>0.00240715185786613-0.0239687537660457i</v>
      </c>
      <c r="M2699" t="str">
        <f t="shared" si="1411"/>
        <v>0.0349395030060444-0.410442067866403i</v>
      </c>
      <c r="N2699" t="str">
        <f t="shared" si="1412"/>
        <v>-3.39270593520251i</v>
      </c>
      <c r="O2699" t="str">
        <f t="shared" si="1413"/>
        <v>-0.968636391055785+0.248482478099413i</v>
      </c>
      <c r="P2699" t="str">
        <f t="shared" si="1414"/>
        <v>1.96863639105579-0.248482478099413i</v>
      </c>
      <c r="Q2699" t="str">
        <f t="shared" si="1415"/>
        <v>-1.96863639105579+3.64118841330192i</v>
      </c>
      <c r="R2699" t="str">
        <f t="shared" si="1416"/>
        <v>-0.278998569975745-0.389814942825734i</v>
      </c>
      <c r="S2699" t="str">
        <f t="shared" si="1417"/>
        <v>0.350204502835153i</v>
      </c>
      <c r="T2699" t="str">
        <f t="shared" si="1418"/>
        <v>0.13651494825-0.0977065554900744i</v>
      </c>
      <c r="U2699" t="str">
        <f t="shared" si="1419"/>
        <v>0.0000500000000000002-0.000315220723097436i</v>
      </c>
      <c r="V2699" t="str">
        <f t="shared" si="1420"/>
        <v>3.33333333333333E-06-0.000346742795407179i</v>
      </c>
      <c r="W2699" t="str">
        <f t="shared" si="1421"/>
        <v>0.0000144014801386456-0.000166024144683092i</v>
      </c>
      <c r="X2699" t="str">
        <f t="shared" si="1422"/>
        <v>0.0000149177874666635-0.000165932224124101i</v>
      </c>
      <c r="Y2699" t="str">
        <f t="shared" si="1423"/>
        <v>0.009+0.480663675999238i</v>
      </c>
      <c r="Z2699" t="str">
        <f t="shared" si="1424"/>
        <v>-0.00482482337728594-0.000525172935539679i</v>
      </c>
      <c r="AA2699" t="str">
        <f t="shared" si="1425"/>
        <v>0.546454814419646-29.1262007700988i</v>
      </c>
      <c r="AB2699" t="str">
        <f t="shared" si="1426"/>
        <v>0.943026515242795-0.674943467520098i</v>
      </c>
      <c r="AC2699" t="str">
        <f t="shared" si="1427"/>
        <v>0.755923685262236-0.410639942281429i</v>
      </c>
      <c r="AD2699" t="str">
        <f t="shared" si="1428"/>
        <v>1.33777511043208-0.166153774296892i</v>
      </c>
      <c r="AE2699" t="str">
        <f t="shared" si="1429"/>
        <v>-0.00654178809176249+0.0000990993326144036i</v>
      </c>
      <c r="AF2699" t="str">
        <f t="shared" si="1430"/>
        <v>-15.0628480281439-0.464053726037343i</v>
      </c>
      <c r="AG2699" t="str">
        <f t="shared" si="1431"/>
        <v>0.985127611768188-0.141379469173335i</v>
      </c>
      <c r="AH2699" t="str">
        <f t="shared" si="1432"/>
        <v>0.0978324920633805+0.0156066367080074i</v>
      </c>
      <c r="AI2699">
        <f t="shared" si="1433"/>
        <v>-20.081201558653547</v>
      </c>
      <c r="AJ2699">
        <f t="shared" si="1434"/>
        <v>9.0636864790468472</v>
      </c>
      <c r="AK2699"/>
      <c r="AL2699"/>
      <c r="AM2699"/>
      <c r="AN2699"/>
    </row>
    <row r="2700" spans="1:40" x14ac:dyDescent="0.25">
      <c r="A2700"/>
      <c r="B2700">
        <f t="shared" si="1400"/>
        <v>766000</v>
      </c>
      <c r="C2700" s="186" t="str">
        <f t="shared" si="1403"/>
        <v>-1.3025223916263E-07+0.00319715735890733i</v>
      </c>
      <c r="D2700" s="158" t="str">
        <f t="shared" si="1404"/>
        <v>-5.95700695560646+0.0245115397516229i</v>
      </c>
      <c r="E2700" t="str">
        <f t="shared" si="1405"/>
        <v>2870</v>
      </c>
      <c r="F2700" t="str">
        <f t="shared" si="1406"/>
        <v>0.777000777000777</v>
      </c>
      <c r="G2700" t="str">
        <f t="shared" si="1401"/>
        <v>0.777000777000777</v>
      </c>
      <c r="H2700" t="str">
        <f t="shared" si="1407"/>
        <v>9.10591449714097+0.487963689378284i</v>
      </c>
      <c r="I2700" t="str">
        <f t="shared" si="1408"/>
        <v>3008.07496581223i</v>
      </c>
      <c r="J2700" t="str">
        <f t="shared" si="1402"/>
        <v>-7738.73779035401+650.576827765977i</v>
      </c>
      <c r="K2700" t="str">
        <f t="shared" si="1409"/>
        <v>0.0324480396495054-0.385975737132863i</v>
      </c>
      <c r="L2700" t="str">
        <f t="shared" si="1410"/>
        <v>0.00240093352260982-0.0239380866491161i</v>
      </c>
      <c r="M2700" t="str">
        <f t="shared" si="1411"/>
        <v>0.0348489731721152-0.409913823781979i</v>
      </c>
      <c r="N2700" t="str">
        <f t="shared" si="1412"/>
        <v>-3.39714084492173i</v>
      </c>
      <c r="O2700" t="str">
        <f t="shared" si="1413"/>
        <v>-0.967524871550914+0.252775835337135i</v>
      </c>
      <c r="P2700" t="str">
        <f t="shared" si="1414"/>
        <v>1.96752487155091-0.252775835337135i</v>
      </c>
      <c r="Q2700" t="str">
        <f t="shared" si="1415"/>
        <v>-1.96752487155091+3.64991668025887i</v>
      </c>
      <c r="R2700" t="str">
        <f t="shared" si="1416"/>
        <v>-0.278819988486485-0.388759452289079i</v>
      </c>
      <c r="S2700" t="str">
        <f t="shared" si="1417"/>
        <v>0.35066228649899i</v>
      </c>
      <c r="T2700" t="str">
        <f t="shared" si="1418"/>
        <v>0.136323278437783-0.0977716546842929i</v>
      </c>
      <c r="U2700" t="str">
        <f t="shared" si="1419"/>
        <v>0.0000500000000000002-0.000314809207793131i</v>
      </c>
      <c r="V2700" t="str">
        <f t="shared" si="1420"/>
        <v>3.33333333333333E-06-0.000346290128572444i</v>
      </c>
      <c r="W2700" t="str">
        <f t="shared" si="1421"/>
        <v>0.0000144012898828539-0.000165809761316932i</v>
      </c>
      <c r="X2700" t="str">
        <f t="shared" si="1422"/>
        <v>0.0000149162546929891-0.000165717964847625i</v>
      </c>
      <c r="Y2700" t="str">
        <f t="shared" si="1423"/>
        <v>0.009+0.481291994529956i</v>
      </c>
      <c r="Z2700" t="str">
        <f t="shared" si="1424"/>
        <v>-0.00481230382219642-0.000524207664257466i</v>
      </c>
      <c r="AA2700" t="str">
        <f t="shared" si="1425"/>
        <v>0.545028402048494-29.0881776703485i</v>
      </c>
      <c r="AB2700" t="str">
        <f t="shared" si="1426"/>
        <v>0.941702486501553-0.675393163813844i</v>
      </c>
      <c r="AC2700" t="str">
        <f t="shared" si="1427"/>
        <v>0.755964370353065-0.409553625353228i</v>
      </c>
      <c r="AD2700" t="str">
        <f t="shared" si="1428"/>
        <v>1.33723139537206-0.168956637259782i</v>
      </c>
      <c r="AE2700" t="str">
        <f t="shared" si="1429"/>
        <v>-0.00652373211928876+0.000112083724930962i</v>
      </c>
      <c r="AF2700" t="str">
        <f t="shared" si="1430"/>
        <v>-15.0629214527474-0.463452149626661i</v>
      </c>
      <c r="AG2700" t="str">
        <f t="shared" si="1431"/>
        <v>0.984847362034757-0.141142752303118i</v>
      </c>
      <c r="AH2700" t="str">
        <f t="shared" si="1432"/>
        <v>0.0976315725799012+0.0153476759727381i</v>
      </c>
      <c r="AI2700">
        <f t="shared" si="1433"/>
        <v>-20.10217686252135</v>
      </c>
      <c r="AJ2700">
        <f t="shared" si="1434"/>
        <v>8.933781071903228</v>
      </c>
      <c r="AK2700"/>
      <c r="AL2700"/>
      <c r="AM2700"/>
      <c r="AN2700"/>
    </row>
    <row r="2701" spans="1:40" x14ac:dyDescent="0.25">
      <c r="A2701"/>
      <c r="B2701">
        <f t="shared" si="1400"/>
        <v>767000</v>
      </c>
      <c r="C2701" s="186" t="str">
        <f t="shared" si="1403"/>
        <v>-1.29912819791698E-07+0.00319298896601512i</v>
      </c>
      <c r="D2701" s="158" t="str">
        <f t="shared" si="1404"/>
        <v>-5.95700695300425+0.0244795820727826i</v>
      </c>
      <c r="E2701" t="str">
        <f t="shared" si="1405"/>
        <v>2870</v>
      </c>
      <c r="F2701" t="str">
        <f t="shared" si="1406"/>
        <v>0.777000777000777</v>
      </c>
      <c r="G2701" t="str">
        <f t="shared" si="1401"/>
        <v>0.777000777000777</v>
      </c>
      <c r="H2701" t="str">
        <f t="shared" si="1407"/>
        <v>9.1059876386132+0.487331707466303i</v>
      </c>
      <c r="I2701" t="str">
        <f t="shared" si="1408"/>
        <v>3012.00195662921i</v>
      </c>
      <c r="J2701" t="str">
        <f t="shared" si="1402"/>
        <v>-7758.9591737444+651.426144773505i</v>
      </c>
      <c r="K2701" t="str">
        <f t="shared" si="1409"/>
        <v>0.0323640547418417-0.385479430712883i</v>
      </c>
      <c r="L2701" t="str">
        <f t="shared" si="1410"/>
        <v>0.00239473917139102-0.0239074970961872i</v>
      </c>
      <c r="M2701" t="str">
        <f t="shared" si="1411"/>
        <v>0.0347587939132327-0.40938692780907i</v>
      </c>
      <c r="N2701" t="str">
        <f t="shared" si="1412"/>
        <v>-3.40157575464095i</v>
      </c>
      <c r="O2701" t="str">
        <f t="shared" si="1413"/>
        <v>-0.96639432238762+0.257064220880645i</v>
      </c>
      <c r="P2701" t="str">
        <f t="shared" si="1414"/>
        <v>1.96639432238762-0.257064220880645i</v>
      </c>
      <c r="Q2701" t="str">
        <f t="shared" si="1415"/>
        <v>-1.96639432238762+3.6586399755216i</v>
      </c>
      <c r="R2701" t="str">
        <f t="shared" si="1416"/>
        <v>-0.278640950460367-0.387705909547833i</v>
      </c>
      <c r="S2701" t="str">
        <f t="shared" si="1417"/>
        <v>0.351120070162827i</v>
      </c>
      <c r="T2701" t="str">
        <f t="shared" si="1418"/>
        <v>0.136131326162978-0.0978364300758809i</v>
      </c>
      <c r="U2701" t="str">
        <f t="shared" si="1419"/>
        <v>0.0000500000000000002-0.000314398765540467i</v>
      </c>
      <c r="V2701" t="str">
        <f t="shared" si="1420"/>
        <v>3.33333333333333E-06-0.000345838642094513i</v>
      </c>
      <c r="W2701" t="str">
        <f t="shared" si="1421"/>
        <v>0.0000144010993849565-0.00016559593996581i</v>
      </c>
      <c r="X2701" t="str">
        <f t="shared" si="1422"/>
        <v>0.0000149147269250122-0.000165504267246213i</v>
      </c>
      <c r="Y2701" t="str">
        <f t="shared" si="1423"/>
        <v>0.009+0.481920313060674i</v>
      </c>
      <c r="Z2701" t="str">
        <f t="shared" si="1424"/>
        <v>-0.00479983319607333-0.000523245973501686i</v>
      </c>
      <c r="AA2701" t="str">
        <f t="shared" si="1425"/>
        <v>0.543607568125769-29.0502537155356i</v>
      </c>
      <c r="AB2701" t="str">
        <f t="shared" si="1426"/>
        <v>0.940376506547542-0.675840623323486i</v>
      </c>
      <c r="AC2701" t="str">
        <f t="shared" si="1427"/>
        <v>0.756006036720963-0.408469253943616i</v>
      </c>
      <c r="AD2701" t="str">
        <f t="shared" si="1428"/>
        <v>1.33667494334688-0.171757896289638i</v>
      </c>
      <c r="AE2701" t="str">
        <f t="shared" si="1429"/>
        <v>-0.00650568839308647+0.000124999470311876i</v>
      </c>
      <c r="AF2701" t="str">
        <f t="shared" si="1430"/>
        <v>-15.0629945916174-0.46285212539352i</v>
      </c>
      <c r="AG2701" t="str">
        <f t="shared" si="1431"/>
        <v>0.98456799846469-0.140905296776879i</v>
      </c>
      <c r="AH2701" t="str">
        <f t="shared" si="1432"/>
        <v>0.0974303431979706+0.0150896198141476i</v>
      </c>
      <c r="AI2701">
        <f t="shared" si="1433"/>
        <v>-20.123172750077583</v>
      </c>
      <c r="AJ2701">
        <f t="shared" si="1434"/>
        <v>8.8037937048923869</v>
      </c>
      <c r="AK2701"/>
      <c r="AL2701"/>
      <c r="AM2701"/>
      <c r="AN2701"/>
    </row>
    <row r="2702" spans="1:40" x14ac:dyDescent="0.25">
      <c r="A2702"/>
      <c r="B2702">
        <f t="shared" si="1400"/>
        <v>768000</v>
      </c>
      <c r="C2702" s="186" t="str">
        <f t="shared" si="1403"/>
        <v>-1.29574725414306E-07+0.0031888314283127i</v>
      </c>
      <c r="D2702" s="158" t="str">
        <f t="shared" si="1404"/>
        <v>-5.95700695041218+0.024447707617064i</v>
      </c>
      <c r="E2702" t="str">
        <f t="shared" si="1405"/>
        <v>2870</v>
      </c>
      <c r="F2702" t="str">
        <f t="shared" si="1406"/>
        <v>0.777000777000777</v>
      </c>
      <c r="G2702" t="str">
        <f t="shared" si="1401"/>
        <v>0.777000777000777</v>
      </c>
      <c r="H2702" t="str">
        <f t="shared" si="1407"/>
        <v>9.10606049582075+0.486701354976936i</v>
      </c>
      <c r="I2702" t="str">
        <f t="shared" si="1408"/>
        <v>3015.9289474462i</v>
      </c>
      <c r="J2702" t="str">
        <f t="shared" si="1402"/>
        <v>-7779.20693858735+652.275461781032i</v>
      </c>
      <c r="K2702" t="str">
        <f t="shared" si="1409"/>
        <v>0.0322803947443992-0.384984390015683i</v>
      </c>
      <c r="L2702" t="str">
        <f t="shared" si="1410"/>
        <v>0.00238856868144117-0.0238769848165558i</v>
      </c>
      <c r="M2702" t="str">
        <f t="shared" si="1411"/>
        <v>0.0346689634258404-0.408861374832239i</v>
      </c>
      <c r="N2702" t="str">
        <f t="shared" si="1412"/>
        <v>-3.40601066436017i</v>
      </c>
      <c r="O2702" t="str">
        <f t="shared" si="1413"/>
        <v>-0.965244765801985+0.261347550384295i</v>
      </c>
      <c r="P2702" t="str">
        <f t="shared" si="1414"/>
        <v>1.96524476580199-0.261347550384295i</v>
      </c>
      <c r="Q2702" t="str">
        <f t="shared" si="1415"/>
        <v>-1.96524476580199+3.66735821474446i</v>
      </c>
      <c r="R2702" t="str">
        <f t="shared" si="1416"/>
        <v>-0.278461454750595-0.386654307090801i</v>
      </c>
      <c r="S2702" t="str">
        <f t="shared" si="1417"/>
        <v>0.351577853826664i</v>
      </c>
      <c r="T2702" t="str">
        <f t="shared" si="1418"/>
        <v>0.13593909145982-0.0979008806346649i</v>
      </c>
      <c r="U2702" t="str">
        <f t="shared" si="1419"/>
        <v>0.0000499999999999998-0.000313989392147836i</v>
      </c>
      <c r="V2702" t="str">
        <f t="shared" si="1420"/>
        <v>3.33333333333333E-06-0.00034538833136262i</v>
      </c>
      <c r="W2702" t="str">
        <f t="shared" si="1421"/>
        <v>0.0000144009086449785-0.000165382678434047i</v>
      </c>
      <c r="X2702" t="str">
        <f t="shared" si="1422"/>
        <v>0.000014913204135444-0.000165291129125599i</v>
      </c>
      <c r="Y2702" t="str">
        <f t="shared" si="1423"/>
        <v>0.009+0.482548631591392i</v>
      </c>
      <c r="Z2702" t="str">
        <f t="shared" si="1424"/>
        <v>-0.00478741124427437-0.000522287843718682i</v>
      </c>
      <c r="AA2702" t="str">
        <f t="shared" si="1425"/>
        <v>0.542192283597165-29.0124285183895i</v>
      </c>
      <c r="AB2702" t="str">
        <f t="shared" si="1426"/>
        <v>0.939048575617255-0.676285838932726i</v>
      </c>
      <c r="AC2702" t="str">
        <f t="shared" si="1427"/>
        <v>0.756048682837554-0.407386820676499i</v>
      </c>
      <c r="AD2702" t="str">
        <f t="shared" si="1428"/>
        <v>1.33610575691536-0.174557492832463i</v>
      </c>
      <c r="AE2702" t="str">
        <f t="shared" si="1429"/>
        <v>-0.00648765698073274+0.000137846709199037i</v>
      </c>
      <c r="AF2702" t="str">
        <f t="shared" si="1430"/>
        <v>-15.0630674462329-0.462253647359872i</v>
      </c>
      <c r="AG2702" t="str">
        <f t="shared" si="1431"/>
        <v>0.984289523802912-0.140667105698048i</v>
      </c>
      <c r="AH2702" t="str">
        <f t="shared" si="1432"/>
        <v>0.0972288052161236+0.0148324685892032i</v>
      </c>
      <c r="AI2702">
        <f t="shared" si="1433"/>
        <v>-20.144189370436465</v>
      </c>
      <c r="AJ2702">
        <f t="shared" si="1434"/>
        <v>8.6737245548789019</v>
      </c>
      <c r="AK2702"/>
      <c r="AL2702"/>
      <c r="AM2702"/>
      <c r="AN2702"/>
    </row>
    <row r="2703" spans="1:40" x14ac:dyDescent="0.25">
      <c r="A2703"/>
      <c r="B2703">
        <f t="shared" si="1400"/>
        <v>769000</v>
      </c>
      <c r="C2703" s="186" t="str">
        <f t="shared" si="1403"/>
        <v>-1.29237949142902E-07+0.0031846847034521i</v>
      </c>
      <c r="D2703" s="158" t="str">
        <f t="shared" si="1404"/>
        <v>-5.95700694783023+0.0244159160597994i</v>
      </c>
      <c r="E2703" t="str">
        <f t="shared" si="1405"/>
        <v>2870</v>
      </c>
      <c r="F2703" t="str">
        <f t="shared" si="1406"/>
        <v>0.777000777000777</v>
      </c>
      <c r="G2703" t="str">
        <f t="shared" si="1401"/>
        <v>0.777000777000777</v>
      </c>
      <c r="H2703" t="str">
        <f t="shared" si="1407"/>
        <v>9.1061330702332+0.48607262563801i</v>
      </c>
      <c r="I2703" t="str">
        <f t="shared" si="1408"/>
        <v>3019.85593826319i</v>
      </c>
      <c r="J2703" t="str">
        <f t="shared" si="1402"/>
        <v>-7799.48108488288+653.12477878856i</v>
      </c>
      <c r="K2703" t="str">
        <f t="shared" si="1409"/>
        <v>0.0321970579871634-0.384490610240734i</v>
      </c>
      <c r="L2703" t="str">
        <f t="shared" si="1410"/>
        <v>0.00238242193077359-0.0238465495209529i</v>
      </c>
      <c r="M2703" t="str">
        <f t="shared" si="1411"/>
        <v>0.034579479917937-0.408337159761687i</v>
      </c>
      <c r="N2703" t="str">
        <f t="shared" si="1412"/>
        <v>-3.41044557407939i</v>
      </c>
      <c r="O2703" t="str">
        <f t="shared" si="1413"/>
        <v>-0.964076224403939+0.26562573960188i</v>
      </c>
      <c r="P2703" t="str">
        <f t="shared" si="1414"/>
        <v>1.96407622440394-0.26562573960188i</v>
      </c>
      <c r="Q2703" t="str">
        <f t="shared" si="1415"/>
        <v>-1.96407622440394+3.67607131368127i</v>
      </c>
      <c r="R2703" t="str">
        <f t="shared" si="1416"/>
        <v>-0.278281500207012-0.385604637450946i</v>
      </c>
      <c r="S2703" t="str">
        <f t="shared" si="1417"/>
        <v>0.352035637490501i</v>
      </c>
      <c r="T2703" t="str">
        <f t="shared" si="1418"/>
        <v>0.135746574364337-0.0979650053271884i</v>
      </c>
      <c r="U2703" t="str">
        <f t="shared" si="1419"/>
        <v>0.0000499999999999998-0.000313581083445433i</v>
      </c>
      <c r="V2703" t="str">
        <f t="shared" si="1420"/>
        <v>3.33333333333333E-06-0.000344939191789977i</v>
      </c>
      <c r="W2703" t="str">
        <f t="shared" si="1421"/>
        <v>0.0000144007176629448-0.000165169974537383i</v>
      </c>
      <c r="X2703" t="str">
        <f t="shared" si="1422"/>
        <v>0.0000149116862971732-0.000165078548302928i</v>
      </c>
      <c r="Y2703" t="str">
        <f t="shared" si="1423"/>
        <v>0.009+0.48317695012211i</v>
      </c>
      <c r="Z2703" t="str">
        <f t="shared" si="1424"/>
        <v>-0.00477503771381148-0.000521333255492657i</v>
      </c>
      <c r="AA2703" t="str">
        <f t="shared" si="1425"/>
        <v>0.540782519597301-28.9747016936535i</v>
      </c>
      <c r="AB2703" t="str">
        <f t="shared" si="1426"/>
        <v>0.937718693959566-0.676728803502589i</v>
      </c>
      <c r="AC2703" t="str">
        <f t="shared" si="1427"/>
        <v>0.756092307195277-0.406306318217495i</v>
      </c>
      <c r="AD2703" t="str">
        <f t="shared" si="1428"/>
        <v>1.33552383891033-0.177355368315639i</v>
      </c>
      <c r="AE2703" t="str">
        <f t="shared" si="1429"/>
        <v>-0.0064696379500342+0.000150625581726929i</v>
      </c>
      <c r="AF2703" t="str">
        <f t="shared" si="1430"/>
        <v>-15.0631400180634-0.461656709578211i</v>
      </c>
      <c r="AG2703" t="str">
        <f t="shared" si="1431"/>
        <v>0.984011940782266-0.140428182182876i</v>
      </c>
      <c r="AH2703" t="str">
        <f t="shared" si="1432"/>
        <v>0.0970269599481642+0.0145762226596245i</v>
      </c>
      <c r="AI2703">
        <f t="shared" si="1433"/>
        <v>-20.165226872788722</v>
      </c>
      <c r="AJ2703">
        <f t="shared" si="1434"/>
        <v>8.5435738001853494</v>
      </c>
      <c r="AK2703"/>
      <c r="AL2703"/>
      <c r="AM2703"/>
      <c r="AN2703"/>
    </row>
    <row r="2704" spans="1:40" x14ac:dyDescent="0.25">
      <c r="A2704"/>
      <c r="B2704">
        <f t="shared" si="1400"/>
        <v>770000</v>
      </c>
      <c r="C2704" s="186" t="str">
        <f t="shared" si="1403"/>
        <v>-1.2890248413463E-07+0.00318054874930536i</v>
      </c>
      <c r="D2704" s="158" t="str">
        <f t="shared" si="1404"/>
        <v>-5.95700694525834+0.0243842070780078i</v>
      </c>
      <c r="E2704" t="str">
        <f t="shared" si="1405"/>
        <v>2870</v>
      </c>
      <c r="F2704" t="str">
        <f t="shared" si="1406"/>
        <v>0.777000777000777</v>
      </c>
      <c r="G2704" t="str">
        <f t="shared" si="1401"/>
        <v>0.777000777000777</v>
      </c>
      <c r="H2704" t="str">
        <f t="shared" si="1407"/>
        <v>9.10620536331058+0.485445513209396i</v>
      </c>
      <c r="I2704" t="str">
        <f t="shared" si="1408"/>
        <v>3023.78292908018i</v>
      </c>
      <c r="J2704" t="str">
        <f t="shared" si="1402"/>
        <v>-7819.78161263096+653.974095796087i</v>
      </c>
      <c r="K2704" t="str">
        <f t="shared" si="1409"/>
        <v>0.0321140428108117-0.38399808661157i</v>
      </c>
      <c r="L2704" t="str">
        <f t="shared" si="1410"/>
        <v>0.0023762987981775-0.0238161909215349i</v>
      </c>
      <c r="M2704" t="str">
        <f t="shared" si="1411"/>
        <v>0.0344903416089892-0.407814277533105i</v>
      </c>
      <c r="N2704" t="str">
        <f t="shared" si="1412"/>
        <v>-3.41488048379861i</v>
      </c>
      <c r="O2704" t="str">
        <f t="shared" si="1413"/>
        <v>-0.962888721176813+0.269898704388299i</v>
      </c>
      <c r="P2704" t="str">
        <f t="shared" si="1414"/>
        <v>1.96288872117681-0.269898704388299i</v>
      </c>
      <c r="Q2704" t="str">
        <f t="shared" si="1415"/>
        <v>-1.96288872117681+3.68477918818691i</v>
      </c>
      <c r="R2704" t="str">
        <f t="shared" si="1416"/>
        <v>-0.278101085676103-0.384556893205153i</v>
      </c>
      <c r="S2704" t="str">
        <f t="shared" si="1417"/>
        <v>0.352493421154338i</v>
      </c>
      <c r="T2704" t="str">
        <f t="shared" si="1418"/>
        <v>0.135553774914368-0.0980288031167052i</v>
      </c>
      <c r="U2704" t="str">
        <f t="shared" si="1419"/>
        <v>0.0000499999999999998-0.000313173835285114i</v>
      </c>
      <c r="V2704" t="str">
        <f t="shared" si="1420"/>
        <v>3.33333333333333E-06-0.000344491218813626i</v>
      </c>
      <c r="W2704" t="str">
        <f t="shared" si="1421"/>
        <v>0.0000144005264388802-0.000164957826102909i</v>
      </c>
      <c r="X2704" t="str">
        <f t="shared" si="1422"/>
        <v>0.0000149101733832642-0.000164866522606688i</v>
      </c>
      <c r="Y2704" t="str">
        <f t="shared" si="1423"/>
        <v>0.009+0.483805268652828i</v>
      </c>
      <c r="Z2704" t="str">
        <f t="shared" si="1424"/>
        <v>-0.0047627123533382-0.000520382189544497i</v>
      </c>
      <c r="AA2704" t="str">
        <f t="shared" si="1425"/>
        <v>0.539378247448263-28.9370728580727i</v>
      </c>
      <c r="AB2704" t="str">
        <f t="shared" si="1426"/>
        <v>0.936386861835863-0.677169509871375i</v>
      </c>
      <c r="AC2704" t="str">
        <f t="shared" si="1427"/>
        <v>0.756136908307247-0.405227739273739i</v>
      </c>
      <c r="AD2704" t="str">
        <f t="shared" si="1428"/>
        <v>1.33492919243898-0.180151464149211i</v>
      </c>
      <c r="AE2704" t="str">
        <f t="shared" si="1429"/>
        <v>-0.00645163136902454+0.000163336227727148i</v>
      </c>
      <c r="AF2704" t="str">
        <f t="shared" si="1430"/>
        <v>-15.0632123085689-0.461061306131388i</v>
      </c>
      <c r="AG2704" t="str">
        <f t="shared" si="1431"/>
        <v>0.983735252123454-0.140188529360398i</v>
      </c>
      <c r="AH2704" t="str">
        <f t="shared" si="1432"/>
        <v>0.0968248087231728+0.0143208823917203i</v>
      </c>
      <c r="AI2704">
        <f t="shared" si="1433"/>
        <v>-20.186285406401879</v>
      </c>
      <c r="AJ2704">
        <f t="shared" si="1434"/>
        <v>8.413341620595105</v>
      </c>
      <c r="AK2704"/>
      <c r="AL2704"/>
      <c r="AM2704"/>
      <c r="AN2704"/>
    </row>
    <row r="2705" spans="1:40" x14ac:dyDescent="0.25">
      <c r="A2705"/>
      <c r="B2705">
        <f t="shared" si="1400"/>
        <v>771000</v>
      </c>
      <c r="C2705" s="186" t="str">
        <f t="shared" si="1403"/>
        <v>-1.28568323590984E-07+0.00317642352396311i</v>
      </c>
      <c r="D2705" s="158" t="str">
        <f t="shared" si="1404"/>
        <v>-5.95700694269644+0.0243525803503839i</v>
      </c>
      <c r="E2705" t="str">
        <f t="shared" si="1405"/>
        <v>2870</v>
      </c>
      <c r="F2705" t="str">
        <f t="shared" si="1406"/>
        <v>0.777000777000777</v>
      </c>
      <c r="G2705" t="str">
        <f t="shared" si="1401"/>
        <v>0.777000777000777</v>
      </c>
      <c r="H2705" t="str">
        <f t="shared" si="1407"/>
        <v>9.10627737650355+0.484820011482787i</v>
      </c>
      <c r="I2705" t="str">
        <f t="shared" si="1408"/>
        <v>3027.70991989716i</v>
      </c>
      <c r="J2705" t="str">
        <f t="shared" si="1402"/>
        <v>-7840.10852183161+654.823412803615i</v>
      </c>
      <c r="K2705" t="str">
        <f t="shared" si="1409"/>
        <v>0.0320313475666309-0.383506814375631i</v>
      </c>
      <c r="L2705" t="str">
        <f t="shared" si="1410"/>
        <v>0.00237019916321211-0.0237859087318744i</v>
      </c>
      <c r="M2705" t="str">
        <f t="shared" si="1411"/>
        <v>0.034401546729843-0.407292723107505i</v>
      </c>
      <c r="N2705" t="str">
        <f t="shared" si="1412"/>
        <v>-3.41931539351783i</v>
      </c>
      <c r="O2705" t="str">
        <f t="shared" si="1413"/>
        <v>-0.961682279476885+0.274166360701204i</v>
      </c>
      <c r="P2705" t="str">
        <f t="shared" si="1414"/>
        <v>1.96168227947688-0.274166360701204i</v>
      </c>
      <c r="Q2705" t="str">
        <f t="shared" si="1415"/>
        <v>-1.96168227947688+3.69348175421903i</v>
      </c>
      <c r="R2705" t="str">
        <f t="shared" si="1416"/>
        <v>-0.277920210000978-0.38351106697398i</v>
      </c>
      <c r="S2705" t="str">
        <f t="shared" si="1417"/>
        <v>0.352951204818175i</v>
      </c>
      <c r="T2705" t="str">
        <f t="shared" si="1418"/>
        <v>0.13536069314957-0.0980922729631654i</v>
      </c>
      <c r="U2705" t="str">
        <f t="shared" si="1419"/>
        <v>0.00005-0.000312767643540258i</v>
      </c>
      <c r="V2705" t="str">
        <f t="shared" si="1420"/>
        <v>3.33333333333333E-06-0.000344044407894283i</v>
      </c>
      <c r="W2705" t="str">
        <f t="shared" si="1421"/>
        <v>0.0000144003349728098-0.000164746230968986i</v>
      </c>
      <c r="X2705" t="str">
        <f t="shared" si="1422"/>
        <v>0.0000149086653669569-0.000164655049876631i</v>
      </c>
      <c r="Y2705" t="str">
        <f t="shared" si="1423"/>
        <v>0.009+0.484433587183546i</v>
      </c>
      <c r="Z2705" t="str">
        <f t="shared" si="1424"/>
        <v>-0.00475043491313674-0.000519434626730634i</v>
      </c>
      <c r="AA2705" t="str">
        <f t="shared" si="1425"/>
        <v>0.537979438658136-28.89954163038i</v>
      </c>
      <c r="AB2705" t="str">
        <f t="shared" si="1426"/>
        <v>0.935053079520091-0.677607950854561i</v>
      </c>
      <c r="AC2705" t="str">
        <f t="shared" si="1427"/>
        <v>0.756182484707143-0.404151076593633i</v>
      </c>
      <c r="AD2705" t="str">
        <f t="shared" si="1428"/>
        <v>1.33432182088313-0.182945721727268i</v>
      </c>
      <c r="AE2705" t="str">
        <f t="shared" si="1429"/>
        <v>-0.00643363730596077+0.000175978786733245i</v>
      </c>
      <c r="AF2705" t="str">
        <f t="shared" si="1430"/>
        <v>-15.0632843192-0.460467431132403i</v>
      </c>
      <c r="AG2705" t="str">
        <f t="shared" si="1431"/>
        <v>0.983459460534972-0.139948150372371i</v>
      </c>
      <c r="AH2705" t="str">
        <f t="shared" si="1432"/>
        <v>0.0966223528854951+0.0140664481562148i</v>
      </c>
      <c r="AI2705">
        <f t="shared" si="1433"/>
        <v>-20.20736512062221</v>
      </c>
      <c r="AJ2705">
        <f t="shared" si="1434"/>
        <v>8.2830281973504434</v>
      </c>
      <c r="AK2705"/>
      <c r="AL2705"/>
      <c r="AM2705"/>
      <c r="AN2705"/>
    </row>
    <row r="2706" spans="1:40" x14ac:dyDescent="0.25">
      <c r="A2706"/>
      <c r="B2706">
        <f t="shared" si="1400"/>
        <v>772000</v>
      </c>
      <c r="C2706" s="186" t="str">
        <f t="shared" si="1403"/>
        <v>-1.28235460757457E-07+0.00317230898573309i</v>
      </c>
      <c r="D2706" s="158" t="str">
        <f t="shared" si="1404"/>
        <v>-5.95700694014449+0.024321035557287i</v>
      </c>
      <c r="E2706" t="str">
        <f t="shared" si="1405"/>
        <v>2870</v>
      </c>
      <c r="F2706" t="str">
        <f t="shared" si="1406"/>
        <v>0.777000777000777</v>
      </c>
      <c r="G2706" t="str">
        <f t="shared" si="1401"/>
        <v>0.777000777000777</v>
      </c>
      <c r="H2706" t="str">
        <f t="shared" si="1407"/>
        <v>9.10634911125342+0.484196114281528i</v>
      </c>
      <c r="I2706" t="str">
        <f t="shared" si="1408"/>
        <v>3031.63691071415i</v>
      </c>
      <c r="J2706" t="str">
        <f t="shared" si="1402"/>
        <v>-7860.46181248482+655.672729811142i</v>
      </c>
      <c r="K2706" t="str">
        <f t="shared" si="1409"/>
        <v>0.0319489706164367-0.383016788804128i</v>
      </c>
      <c r="L2706" t="str">
        <f t="shared" si="1410"/>
        <v>0.00236412290620078-0.0237557026669521i</v>
      </c>
      <c r="M2706" t="str">
        <f t="shared" si="1411"/>
        <v>0.0343130935226375-0.40677249147108i</v>
      </c>
      <c r="N2706" t="str">
        <f t="shared" si="1412"/>
        <v>-3.42375030323704i</v>
      </c>
      <c r="O2706" t="str">
        <f t="shared" si="1413"/>
        <v>-0.960456923032926+0.278428624602651i</v>
      </c>
      <c r="P2706" t="str">
        <f t="shared" si="1414"/>
        <v>1.96045692303293-0.278428624602651i</v>
      </c>
      <c r="Q2706" t="str">
        <f t="shared" si="1415"/>
        <v>-1.96045692303293+3.70217892783969i</v>
      </c>
      <c r="R2706" t="str">
        <f t="shared" si="1416"/>
        <v>-0.277738872021368-0.382467151421428i</v>
      </c>
      <c r="S2706" t="str">
        <f t="shared" si="1417"/>
        <v>0.353408988482012i</v>
      </c>
      <c r="T2706" t="str">
        <f t="shared" si="1418"/>
        <v>0.135167329111443-0.0981554138232067i</v>
      </c>
      <c r="U2706" t="str">
        <f t="shared" si="1419"/>
        <v>0.00005-0.00031236250410562i</v>
      </c>
      <c r="V2706" t="str">
        <f t="shared" si="1420"/>
        <v>3.33333333333333E-06-0.000343598754516182i</v>
      </c>
      <c r="W2706" t="str">
        <f t="shared" si="1421"/>
        <v>0.0000144001432647586-0.000164535186985172i</v>
      </c>
      <c r="X2706" t="str">
        <f t="shared" si="1422"/>
        <v>0.0000149071622216639-0.000164444127963694i</v>
      </c>
      <c r="Y2706" t="str">
        <f t="shared" si="1423"/>
        <v>0.009+0.485061905714264i</v>
      </c>
      <c r="Z2706" t="str">
        <f t="shared" si="1424"/>
        <v>-0.00473820514510514-0.000518490548041841i</v>
      </c>
      <c r="AA2706" t="str">
        <f t="shared" si="1425"/>
        <v>0.536586064919557-28.862107631284i</v>
      </c>
      <c r="AB2706" t="str">
        <f t="shared" si="1426"/>
        <v>0.933717347298926-0.678044119244745i</v>
      </c>
      <c r="AC2706" t="str">
        <f t="shared" si="1427"/>
        <v>0.756229034949078-0.403076322966671i</v>
      </c>
      <c r="AD2706" t="str">
        <f t="shared" si="1428"/>
        <v>1.33370172789951-0.185738082429186i</v>
      </c>
      <c r="AE2706" t="str">
        <f t="shared" si="1429"/>
        <v>-0.00641565582932002+0.000188553397984964i</v>
      </c>
      <c r="AF2706" t="str">
        <f t="shared" si="1430"/>
        <v>-15.0633560513979-0.459875078724241i</v>
      </c>
      <c r="AG2706" t="str">
        <f t="shared" si="1431"/>
        <v>0.983184568713055-0.139707048373226i</v>
      </c>
      <c r="AH2706" t="str">
        <f t="shared" si="1432"/>
        <v>0.0964195937947353+0.0138129203280846i</v>
      </c>
      <c r="AI2706">
        <f t="shared" si="1433"/>
        <v>-20.228466164876153</v>
      </c>
      <c r="AJ2706">
        <f t="shared" si="1434"/>
        <v>8.1526337131562521</v>
      </c>
      <c r="AK2706"/>
      <c r="AL2706"/>
      <c r="AM2706"/>
      <c r="AN2706"/>
    </row>
    <row r="2707" spans="1:40" x14ac:dyDescent="0.25">
      <c r="A2707"/>
      <c r="B2707">
        <f t="shared" si="1400"/>
        <v>773000</v>
      </c>
      <c r="C2707" s="186" t="str">
        <f t="shared" si="1403"/>
        <v>-1.27903888923207E-07+0.0031682050931388i</v>
      </c>
      <c r="D2707" s="158" t="str">
        <f t="shared" si="1404"/>
        <v>-5.95700693760244+0.0242895723807308i</v>
      </c>
      <c r="E2707" t="str">
        <f t="shared" si="1405"/>
        <v>2870</v>
      </c>
      <c r="F2707" t="str">
        <f t="shared" si="1406"/>
        <v>0.777000777000777</v>
      </c>
      <c r="G2707" t="str">
        <f t="shared" si="1401"/>
        <v>0.777000777000777</v>
      </c>
      <c r="H2707" t="str">
        <f t="shared" si="1407"/>
        <v>9.10642056899228+0.48357381546038i</v>
      </c>
      <c r="I2707" t="str">
        <f t="shared" si="1408"/>
        <v>3035.56390153114i</v>
      </c>
      <c r="J2707" t="str">
        <f t="shared" si="1402"/>
        <v>-7880.8414845906+656.522046818669i</v>
      </c>
      <c r="K2707" t="str">
        <f t="shared" si="1409"/>
        <v>0.0318669103324926-0.382528005191881i</v>
      </c>
      <c r="L2707" t="str">
        <f t="shared" si="1410"/>
        <v>0.00235806990822537-0.023725572443149i</v>
      </c>
      <c r="M2707" t="str">
        <f t="shared" si="1411"/>
        <v>0.034224980240718-0.40625357763503i</v>
      </c>
      <c r="N2707" t="str">
        <f t="shared" si="1412"/>
        <v>-3.42818521295626i</v>
      </c>
      <c r="O2707" t="str">
        <f t="shared" si="1413"/>
        <v>-0.959212675945722+0.282685412260779i</v>
      </c>
      <c r="P2707" t="str">
        <f t="shared" si="1414"/>
        <v>1.95921267594572-0.282685412260779i</v>
      </c>
      <c r="Q2707" t="str">
        <f t="shared" si="1415"/>
        <v>-1.95921267594572+3.71087062521704i</v>
      </c>
      <c r="R2707" t="str">
        <f t="shared" si="1416"/>
        <v>-0.277557070573615-0.381425139254686i</v>
      </c>
      <c r="S2707" t="str">
        <f t="shared" si="1417"/>
        <v>0.353866772145847i</v>
      </c>
      <c r="T2707" t="str">
        <f t="shared" si="1418"/>
        <v>0.134973682843336-0.0982182246501422i</v>
      </c>
      <c r="U2707" t="str">
        <f t="shared" si="1419"/>
        <v>0.00005-0.000311958412897204i</v>
      </c>
      <c r="V2707" t="str">
        <f t="shared" si="1420"/>
        <v>3.33333333333333E-06-0.000343154254186924i</v>
      </c>
      <c r="W2707" t="str">
        <f t="shared" si="1421"/>
        <v>0.0000143999513147514-0.000164324692012159i</v>
      </c>
      <c r="X2707" t="str">
        <f t="shared" si="1422"/>
        <v>0.00001490566392097-0.000164233754729946i</v>
      </c>
      <c r="Y2707" t="str">
        <f t="shared" si="1423"/>
        <v>0.009+0.485690224244982i</v>
      </c>
      <c r="Z2707" t="str">
        <f t="shared" si="1424"/>
        <v>-0.00472602280274531-0.000517549934602138i</v>
      </c>
      <c r="AA2707" t="str">
        <f t="shared" si="1425"/>
        <v>0.535198098108292-28.8247704834558i</v>
      </c>
      <c r="AB2707" t="str">
        <f t="shared" si="1426"/>
        <v>0.932379665471817-0.678478007811556i</v>
      </c>
      <c r="AC2707" t="str">
        <f t="shared" si="1427"/>
        <v>0.756276557607488-0.40200347122319i</v>
      </c>
      <c r="AD2707" t="str">
        <f t="shared" si="1428"/>
        <v>1.33306891741999-0.188528487621032i</v>
      </c>
      <c r="AE2707" t="str">
        <f t="shared" si="1429"/>
        <v>-0.0063976870077968+0.000201060200433227i</v>
      </c>
      <c r="AF2707" t="str">
        <f t="shared" si="1430"/>
        <v>-15.0634275065947-0.459284243079649i</v>
      </c>
      <c r="AG2707" t="str">
        <f t="shared" si="1431"/>
        <v>0.982910579341612-0.139465226530012i</v>
      </c>
      <c r="AH2707" t="str">
        <f t="shared" si="1432"/>
        <v>0.0962165328257599+0.0135602992863848i</v>
      </c>
      <c r="AI2707">
        <f t="shared" si="1433"/>
        <v>-20.249588688670805</v>
      </c>
      <c r="AJ2707">
        <f t="shared" si="1434"/>
        <v>8.0221583521762909</v>
      </c>
      <c r="AK2707"/>
      <c r="AL2707"/>
      <c r="AM2707"/>
      <c r="AN2707"/>
    </row>
    <row r="2708" spans="1:40" x14ac:dyDescent="0.25">
      <c r="A2708"/>
      <c r="B2708">
        <f t="shared" si="1400"/>
        <v>774000</v>
      </c>
      <c r="C2708" s="186" t="str">
        <f t="shared" si="1403"/>
        <v>-1.27573601420716E-07+0.00316411180491809i</v>
      </c>
      <c r="D2708" s="158" t="str">
        <f t="shared" si="1404"/>
        <v>-5.95700693507023+0.024258190504372i</v>
      </c>
      <c r="E2708" t="str">
        <f t="shared" si="1405"/>
        <v>2870</v>
      </c>
      <c r="F2708" t="str">
        <f t="shared" si="1406"/>
        <v>0.777000777000777</v>
      </c>
      <c r="G2708" t="str">
        <f t="shared" si="1401"/>
        <v>0.777000777000777</v>
      </c>
      <c r="H2708" t="str">
        <f t="shared" si="1407"/>
        <v>9.10649175114303+0.482953108905348i</v>
      </c>
      <c r="I2708" t="str">
        <f t="shared" si="1408"/>
        <v>3039.49089234813i</v>
      </c>
      <c r="J2708" t="str">
        <f t="shared" si="1402"/>
        <v>-7901.24753814894+657.371363826197i</v>
      </c>
      <c r="K2708" t="str">
        <f t="shared" si="1409"/>
        <v>0.0317851650974306-0.382040458857181i</v>
      </c>
      <c r="L2708" t="str">
        <f t="shared" si="1410"/>
        <v>0.00235204005112025-0.0236955177782361i</v>
      </c>
      <c r="M2708" t="str">
        <f t="shared" si="1411"/>
        <v>0.0341372051485509-0.405735976635417i</v>
      </c>
      <c r="N2708" t="str">
        <f t="shared" si="1412"/>
        <v>-3.43262012267548i</v>
      </c>
      <c r="O2708" t="str">
        <f t="shared" si="1413"/>
        <v>-0.957949562687615+0.286936639951412i</v>
      </c>
      <c r="P2708" t="str">
        <f t="shared" si="1414"/>
        <v>1.95794956268761-0.286936639951412i</v>
      </c>
      <c r="Q2708" t="str">
        <f t="shared" si="1415"/>
        <v>-1.95794956268761+3.71955676262689i</v>
      </c>
      <c r="R2708" t="str">
        <f t="shared" si="1416"/>
        <v>-0.277374804490677-0.380385023223923i</v>
      </c>
      <c r="S2708" t="str">
        <f t="shared" si="1417"/>
        <v>0.354324555809684i</v>
      </c>
      <c r="T2708" t="str">
        <f t="shared" si="1418"/>
        <v>0.134779754390473-0.0982807043939571i</v>
      </c>
      <c r="U2708" t="str">
        <f t="shared" si="1419"/>
        <v>0.00005-0.000311555365852117i</v>
      </c>
      <c r="V2708" t="str">
        <f t="shared" si="1420"/>
        <v>3.33333333333333E-06-0.000342710902437328i</v>
      </c>
      <c r="W2708" t="str">
        <f t="shared" si="1421"/>
        <v>0.0000143997591228135-0.000164114743921688i</v>
      </c>
      <c r="X2708" t="str">
        <f t="shared" si="1422"/>
        <v>0.0000149041704386312-0.000164023928048493i</v>
      </c>
      <c r="Y2708" t="str">
        <f t="shared" si="1423"/>
        <v>0.009+0.4863185427757i</v>
      </c>
      <c r="Z2708" t="str">
        <f t="shared" si="1424"/>
        <v>-0.00471388764114996-0.000516612767667647i</v>
      </c>
      <c r="AA2708" t="str">
        <f t="shared" si="1425"/>
        <v>0.533815510281804-28.7875298115162i</v>
      </c>
      <c r="AB2708" t="str">
        <f t="shared" si="1426"/>
        <v>0.931040034351166-0.678909609301637i</v>
      </c>
      <c r="AC2708" t="str">
        <f t="shared" si="1427"/>
        <v>0.756325051276991-0.400932514234195i</v>
      </c>
      <c r="AD2708" t="str">
        <f t="shared" si="1428"/>
        <v>1.33242339365198-0.191316878656844i</v>
      </c>
      <c r="AE2708" t="str">
        <f t="shared" si="1429"/>
        <v>-0.0063797309102996+0.000213499332744215i</v>
      </c>
      <c r="AF2708" t="str">
        <f t="shared" si="1430"/>
        <v>-15.0634986862133-0.458694918400976i</v>
      </c>
      <c r="AG2708" t="str">
        <f t="shared" si="1431"/>
        <v>0.982637495092169-0.139222688022356i</v>
      </c>
      <c r="AH2708" t="str">
        <f t="shared" si="1432"/>
        <v>0.096013171368685+0.013308585414088i</v>
      </c>
      <c r="AI2708">
        <f t="shared" si="1433"/>
        <v>-20.270732841595702</v>
      </c>
      <c r="AJ2708">
        <f t="shared" si="1434"/>
        <v>7.891602300038179</v>
      </c>
      <c r="AK2708"/>
      <c r="AL2708"/>
      <c r="AM2708"/>
      <c r="AN2708"/>
    </row>
    <row r="2709" spans="1:40" x14ac:dyDescent="0.25">
      <c r="A2709"/>
      <c r="B2709">
        <f t="shared" si="1400"/>
        <v>775000</v>
      </c>
      <c r="C2709" s="186" t="str">
        <f t="shared" si="1403"/>
        <v>-1.27244591625452E-07+0.00316002908002177i</v>
      </c>
      <c r="D2709" s="158" t="str">
        <f t="shared" si="1404"/>
        <v>-5.95700693254783+0.0242268896135002i</v>
      </c>
      <c r="E2709" t="str">
        <f t="shared" si="1405"/>
        <v>2870</v>
      </c>
      <c r="F2709" t="str">
        <f t="shared" si="1406"/>
        <v>0.777000777000777</v>
      </c>
      <c r="G2709" t="str">
        <f t="shared" si="1401"/>
        <v>0.777000777000777</v>
      </c>
      <c r="H2709" t="str">
        <f t="shared" si="1407"/>
        <v>9.10656265911943+0.482333988533471i</v>
      </c>
      <c r="I2709" t="str">
        <f t="shared" si="1408"/>
        <v>3043.41788316511i</v>
      </c>
      <c r="J2709" t="str">
        <f t="shared" si="1402"/>
        <v>-7921.67997315984+658.220680833724i</v>
      </c>
      <c r="K2709" t="str">
        <f t="shared" si="1409"/>
        <v>0.0317037333041721-0.381554145141642i</v>
      </c>
      <c r="L2709" t="str">
        <f t="shared" si="1410"/>
        <v>0.00234603321746678-0.0236655383913674i</v>
      </c>
      <c r="M2709" t="str">
        <f t="shared" si="1411"/>
        <v>0.0340497665216389-0.405219683533009i</v>
      </c>
      <c r="N2709" t="str">
        <f t="shared" si="1412"/>
        <v>-3.4370550323947i</v>
      </c>
      <c r="O2709" t="str">
        <f t="shared" si="1413"/>
        <v>-0.956667608102012+0.291182224059737i</v>
      </c>
      <c r="P2709" t="str">
        <f t="shared" si="1414"/>
        <v>1.95666760810201-0.291182224059737i</v>
      </c>
      <c r="Q2709" t="str">
        <f t="shared" si="1415"/>
        <v>-1.95666760810201+3.72823725645444i</v>
      </c>
      <c r="R2709" t="str">
        <f t="shared" si="1416"/>
        <v>-0.277192072602108-0.379346796122037i</v>
      </c>
      <c r="S2709" t="str">
        <f t="shared" si="1417"/>
        <v>0.354782339473521i</v>
      </c>
      <c r="T2709" t="str">
        <f t="shared" si="1418"/>
        <v>0.134585543799961-0.09834285200129i</v>
      </c>
      <c r="U2709" t="str">
        <f t="shared" si="1419"/>
        <v>0.00005-0.000311153358928436i</v>
      </c>
      <c r="V2709" t="str">
        <f t="shared" si="1420"/>
        <v>3.33333333333333E-06-0.00034226869482128i</v>
      </c>
      <c r="W2709" t="str">
        <f t="shared" si="1421"/>
        <v>0.0000143995666889699-0.000163905340596489i</v>
      </c>
      <c r="X2709" t="str">
        <f t="shared" si="1422"/>
        <v>0.0000149026817485723-0.000163814645803423i</v>
      </c>
      <c r="Y2709" t="str">
        <f t="shared" si="1423"/>
        <v>0.009+0.486946861306418i</v>
      </c>
      <c r="Z2709" t="str">
        <f t="shared" si="1424"/>
        <v>-0.00470179941699072-0.000515679028625456i</v>
      </c>
      <c r="AA2709" t="str">
        <f t="shared" si="1425"/>
        <v>0.532438273677857-28.7503852420239i</v>
      </c>
      <c r="AB2709" t="str">
        <f t="shared" si="1426"/>
        <v>0.92969845426238-0.679338916438512i</v>
      </c>
      <c r="AC2709" t="str">
        <f t="shared" si="1427"/>
        <v>0.756374514572292-0.399863444911124i</v>
      </c>
      <c r="AD2709" t="str">
        <f t="shared" si="1428"/>
        <v>1.33176516107854-0.194103196879984i</v>
      </c>
      <c r="AE2709" t="str">
        <f t="shared" si="1429"/>
        <v>-0.0063617876059478+0.000225870933304139i</v>
      </c>
      <c r="AF2709" t="str">
        <f t="shared" si="1430"/>
        <v>-15.0635695916673-0.458107098919971i</v>
      </c>
      <c r="AG2709" t="str">
        <f t="shared" si="1431"/>
        <v>0.98236531862381-0.138979436042394i</v>
      </c>
      <c r="AH2709" t="str">
        <f t="shared" si="1432"/>
        <v>0.0958095108288695+0.0130577790979103i</v>
      </c>
      <c r="AI2709">
        <f t="shared" si="1433"/>
        <v>-20.2918987733241</v>
      </c>
      <c r="AJ2709">
        <f t="shared" si="1434"/>
        <v>7.7609657438300514</v>
      </c>
      <c r="AK2709"/>
      <c r="AL2709"/>
      <c r="AM2709"/>
      <c r="AN2709"/>
    </row>
    <row r="2710" spans="1:40" x14ac:dyDescent="0.25">
      <c r="A2710"/>
      <c r="B2710">
        <f t="shared" si="1400"/>
        <v>776000</v>
      </c>
      <c r="C2710" s="186" t="str">
        <f t="shared" si="1403"/>
        <v>-1.26916852955541E-07+0.00315595687761223i</v>
      </c>
      <c r="D2710" s="158" t="str">
        <f t="shared" si="1404"/>
        <v>-5.95700693003517+0.0241956693950271i</v>
      </c>
      <c r="E2710" t="str">
        <f t="shared" si="1405"/>
        <v>2870</v>
      </c>
      <c r="F2710" t="str">
        <f t="shared" si="1406"/>
        <v>0.777000777000777</v>
      </c>
      <c r="G2710" t="str">
        <f t="shared" si="1401"/>
        <v>0.777000777000777</v>
      </c>
      <c r="H2710" t="str">
        <f t="shared" si="1407"/>
        <v>9.10663329432623+0.48171644829262i</v>
      </c>
      <c r="I2710" t="str">
        <f t="shared" si="1408"/>
        <v>3047.3448739821i</v>
      </c>
      <c r="J2710" t="str">
        <f t="shared" si="1402"/>
        <v>-7942.13878962331+659.069997841252i</v>
      </c>
      <c r="K2710" t="str">
        <f t="shared" si="1409"/>
        <v>0.0316226133558502-0.381069059410062i</v>
      </c>
      <c r="L2710" t="str">
        <f t="shared" si="1410"/>
        <v>0.00234004929058765-0.0236356340030714i</v>
      </c>
      <c r="M2710" t="str">
        <f t="shared" si="1411"/>
        <v>0.0339626626464378-0.404704693413133i</v>
      </c>
      <c r="N2710" t="str">
        <f t="shared" si="1412"/>
        <v>-3.44148994211392i</v>
      </c>
      <c r="O2710" t="str">
        <f t="shared" si="1413"/>
        <v>-0.955366837402898+0.295422081081942i</v>
      </c>
      <c r="P2710" t="str">
        <f t="shared" si="1414"/>
        <v>1.9553668374029-0.295422081081942i</v>
      </c>
      <c r="Q2710" t="str">
        <f t="shared" si="1415"/>
        <v>-1.9553668374029+3.73691202319586i</v>
      </c>
      <c r="R2710" t="str">
        <f t="shared" si="1416"/>
        <v>-0.277008873734062-0.378310450784431i</v>
      </c>
      <c r="S2710" t="str">
        <f t="shared" si="1417"/>
        <v>0.355240123137358i</v>
      </c>
      <c r="T2710" t="str">
        <f t="shared" si="1418"/>
        <v>0.134391051120811-0.098404666415429i</v>
      </c>
      <c r="U2710" t="str">
        <f t="shared" si="1419"/>
        <v>0.00005-0.000310752388105075i</v>
      </c>
      <c r="V2710" t="str">
        <f t="shared" si="1420"/>
        <v>3.33333333333333E-06-0.000341827626915582i</v>
      </c>
      <c r="W2710" t="str">
        <f t="shared" si="1421"/>
        <v>0.0000143993740132456-0.000163696479930203i</v>
      </c>
      <c r="X2710" t="str">
        <f t="shared" si="1422"/>
        <v>0.0000149011978248863-0.00016360590588973i</v>
      </c>
      <c r="Y2710" t="str">
        <f t="shared" si="1423"/>
        <v>0.009+0.487575179837136i</v>
      </c>
      <c r="Z2710" t="str">
        <f t="shared" si="1424"/>
        <v>-0.00468975788850582-0.000514748698992525i</v>
      </c>
      <c r="AA2710" t="str">
        <f t="shared" si="1425"/>
        <v>0.531066360713113-28.7133364034619i</v>
      </c>
      <c r="AB2710" t="str">
        <f t="shared" si="1426"/>
        <v>0.928354925544022-0.679765921922559i</v>
      </c>
      <c r="AC2710" t="str">
        <f t="shared" si="1427"/>
        <v>0.756424946128046-0.398796256205666i</v>
      </c>
      <c r="AD2710" t="str">
        <f t="shared" si="1428"/>
        <v>1.33109422445877-0.196887383624449i</v>
      </c>
      <c r="AE2710" t="str">
        <f t="shared" si="1429"/>
        <v>-0.00634385716406878+0.000238175140223413i</v>
      </c>
      <c r="AF2710" t="str">
        <f t="shared" si="1430"/>
        <v>-15.0636402243614-0.457520778897593i</v>
      </c>
      <c r="AG2710" t="str">
        <f t="shared" si="1431"/>
        <v>0.982094052583115-0.138735473794732i</v>
      </c>
      <c r="AH2710" t="str">
        <f t="shared" si="1432"/>
        <v>0.0956055526269123+0.0128078807281493i</v>
      </c>
      <c r="AI2710">
        <f t="shared" si="1433"/>
        <v>-20.31308663361375</v>
      </c>
      <c r="AJ2710">
        <f t="shared" si="1434"/>
        <v>7.6302488721036976</v>
      </c>
      <c r="AK2710"/>
      <c r="AL2710"/>
      <c r="AM2710"/>
      <c r="AN2710"/>
    </row>
    <row r="2711" spans="1:40" x14ac:dyDescent="0.25">
      <c r="A2711"/>
      <c r="B2711">
        <f t="shared" si="1400"/>
        <v>777000</v>
      </c>
      <c r="C2711" s="186" t="str">
        <f t="shared" si="1403"/>
        <v>-1.26590378871438E-07+0.00315189515706214i</v>
      </c>
      <c r="D2711" s="158" t="str">
        <f t="shared" si="1404"/>
        <v>-5.9570069275322+0.0241645295374764i</v>
      </c>
      <c r="E2711" t="str">
        <f t="shared" si="1405"/>
        <v>2870</v>
      </c>
      <c r="F2711" t="str">
        <f t="shared" si="1406"/>
        <v>0.777000777000777</v>
      </c>
      <c r="G2711" t="str">
        <f t="shared" si="1401"/>
        <v>0.777000777000777</v>
      </c>
      <c r="H2711" t="str">
        <f t="shared" si="1407"/>
        <v>9.10670365815916+0.481100482161326i</v>
      </c>
      <c r="I2711" t="str">
        <f t="shared" si="1408"/>
        <v>3051.27186479909i</v>
      </c>
      <c r="J2711" t="str">
        <f t="shared" si="1402"/>
        <v>-7962.62398753934+659.919314848779i</v>
      </c>
      <c r="K2711" t="str">
        <f t="shared" si="1409"/>
        <v>0.0315418036657309-0.380585197050275i</v>
      </c>
      <c r="L2711" t="str">
        <f t="shared" si="1410"/>
        <v>0.00233408815454119-0.0236058043352419i</v>
      </c>
      <c r="M2711" t="str">
        <f t="shared" si="1411"/>
        <v>0.0338758918202721-0.404191001385517i</v>
      </c>
      <c r="N2711" t="str">
        <f t="shared" si="1412"/>
        <v>-3.44592485183314i</v>
      </c>
      <c r="O2711" t="str">
        <f t="shared" si="1413"/>
        <v>-0.95404727617434+0.299656127626855i</v>
      </c>
      <c r="P2711" t="str">
        <f t="shared" si="1414"/>
        <v>1.95404727617434-0.299656127626855i</v>
      </c>
      <c r="Q2711" t="str">
        <f t="shared" si="1415"/>
        <v>-1.95404727617434+3.74558097945999i</v>
      </c>
      <c r="R2711" t="str">
        <f t="shared" si="1416"/>
        <v>-0.276825206709277-0.377275980088785i</v>
      </c>
      <c r="S2711" t="str">
        <f t="shared" si="1417"/>
        <v>0.355697906801195i</v>
      </c>
      <c r="T2711" t="str">
        <f t="shared" si="1418"/>
        <v>0.13419627640395-0.098466146576298i</v>
      </c>
      <c r="U2711" t="str">
        <f t="shared" si="1419"/>
        <v>0.0000500000000000002-0.000310352449381646i</v>
      </c>
      <c r="V2711" t="str">
        <f t="shared" si="1420"/>
        <v>3.33333333333333E-06-0.00034138769431981i</v>
      </c>
      <c r="W2711" t="str">
        <f t="shared" si="1421"/>
        <v>0.0000143991810956659-0.000163488159827315i</v>
      </c>
      <c r="X2711" t="str">
        <f t="shared" si="1422"/>
        <v>0.0000148997186418334-0.000163397706213241i</v>
      </c>
      <c r="Y2711" t="str">
        <f t="shared" si="1423"/>
        <v>0.009+0.488203498367854i</v>
      </c>
      <c r="Z2711" t="str">
        <f t="shared" si="1424"/>
        <v>-0.00467776281548787-0.000513821760414599i</v>
      </c>
      <c r="AA2711" t="str">
        <f t="shared" si="1425"/>
        <v>0.52969974398175-28.6763829262258i</v>
      </c>
      <c r="AB2711" t="str">
        <f t="shared" si="1426"/>
        <v>0.927009448547888-0.680190618430921i</v>
      </c>
      <c r="AC2711" t="str">
        <f t="shared" si="1427"/>
        <v>0.75647634459875-0.397730941109537i</v>
      </c>
      <c r="AD2711" t="str">
        <f t="shared" si="1428"/>
        <v>1.33041058882797-0.199669380216241i</v>
      </c>
      <c r="AE2711" t="str">
        <f t="shared" si="1429"/>
        <v>-0.00632593965419439+0.00025041209134123i</v>
      </c>
      <c r="AF2711" t="str">
        <f t="shared" si="1430"/>
        <v>-15.0637105856914-0.45693595262385i</v>
      </c>
      <c r="AG2711" t="str">
        <f t="shared" si="1431"/>
        <v>0.981823699604102-0.138490804496383i</v>
      </c>
      <c r="AH2711" t="str">
        <f t="shared" si="1432"/>
        <v>0.0954012981986366+0.0125588906985122i</v>
      </c>
      <c r="AI2711">
        <f t="shared" si="1433"/>
        <v>-20.334296572308808</v>
      </c>
      <c r="AJ2711">
        <f t="shared" si="1434"/>
        <v>7.499451874872725</v>
      </c>
      <c r="AK2711"/>
      <c r="AL2711"/>
      <c r="AM2711"/>
      <c r="AN2711"/>
    </row>
    <row r="2712" spans="1:40" x14ac:dyDescent="0.25">
      <c r="A2712"/>
      <c r="B2712">
        <f t="shared" si="1400"/>
        <v>778000</v>
      </c>
      <c r="C2712" s="186" t="str">
        <f t="shared" si="1403"/>
        <v>-1.26265162875594E-07+0.003147843877953i</v>
      </c>
      <c r="D2712" s="158" t="str">
        <f t="shared" si="1404"/>
        <v>-5.95700692503888+0.024133469730973i</v>
      </c>
      <c r="E2712" t="str">
        <f t="shared" si="1405"/>
        <v>2870</v>
      </c>
      <c r="F2712" t="str">
        <f t="shared" si="1406"/>
        <v>0.777000777000777</v>
      </c>
      <c r="G2712" t="str">
        <f t="shared" si="1401"/>
        <v>0.777000777000777</v>
      </c>
      <c r="H2712" t="str">
        <f t="shared" si="1407"/>
        <v>9.10677375200508+0.480486084148559i</v>
      </c>
      <c r="I2712" t="str">
        <f t="shared" si="1408"/>
        <v>3055.19885561607i</v>
      </c>
      <c r="J2712" t="str">
        <f t="shared" si="1402"/>
        <v>-7983.13556690794+660.768631856307i</v>
      </c>
      <c r="K2712" t="str">
        <f t="shared" si="1409"/>
        <v>0.0314613026571373-0.380102553473008i</v>
      </c>
      <c r="L2712" t="str">
        <f t="shared" si="1410"/>
        <v>0.00232814969411608-0.0235760491111315i</v>
      </c>
      <c r="M2712" t="str">
        <f t="shared" si="1411"/>
        <v>0.0337894523512534-0.403678602584139i</v>
      </c>
      <c r="N2712" t="str">
        <f t="shared" si="1412"/>
        <v>-3.45035976155236i</v>
      </c>
      <c r="O2712" t="str">
        <f t="shared" si="1413"/>
        <v>-0.952708950369987+0.303884280417592i</v>
      </c>
      <c r="P2712" t="str">
        <f t="shared" si="1414"/>
        <v>1.95270895036999-0.303884280417592i</v>
      </c>
      <c r="Q2712" t="str">
        <f t="shared" si="1415"/>
        <v>-1.95270895036999+3.75424404196995i</v>
      </c>
      <c r="R2712" t="str">
        <f t="shared" si="1416"/>
        <v>-0.27664107034708-0.376243376954827i</v>
      </c>
      <c r="S2712" t="str">
        <f t="shared" si="1417"/>
        <v>0.356155690465032i</v>
      </c>
      <c r="T2712" t="str">
        <f t="shared" si="1418"/>
        <v>0.134001219702242-0.0985272914204498i</v>
      </c>
      <c r="U2712" t="str">
        <f t="shared" si="1419"/>
        <v>0.0000500000000000002-0.000309953538778327i</v>
      </c>
      <c r="V2712" t="str">
        <f t="shared" si="1420"/>
        <v>3.33333333333333E-06-0.00034094889265616i</v>
      </c>
      <c r="W2712" t="str">
        <f t="shared" si="1421"/>
        <v>0.0000143989879362558-0.000163280378203082i</v>
      </c>
      <c r="X2712" t="str">
        <f t="shared" si="1422"/>
        <v>0.0000148982441738387-0.000163190044690551i</v>
      </c>
      <c r="Y2712" t="str">
        <f t="shared" si="1423"/>
        <v>0.009+0.488831816898572i</v>
      </c>
      <c r="Z2712" t="str">
        <f t="shared" si="1424"/>
        <v>-0.00466581395927214-0.000512898194665094i</v>
      </c>
      <c r="AA2712" t="str">
        <f t="shared" si="1425"/>
        <v>0.528338396254105-28.6395244426118i</v>
      </c>
      <c r="AB2712" t="str">
        <f t="shared" si="1426"/>
        <v>0.925662023639155-0.680612998617447i</v>
      </c>
      <c r="AC2712" t="str">
        <f t="shared" si="1427"/>
        <v>0.756528708658628-0.396667492654288i</v>
      </c>
      <c r="AD2712" t="str">
        <f t="shared" si="1428"/>
        <v>1.32971425949791-0.202449127974688i</v>
      </c>
      <c r="AE2712" t="str">
        <f t="shared" si="1429"/>
        <v>-0.0063080351460583+0.000262581924229861i</v>
      </c>
      <c r="AF2712" t="str">
        <f t="shared" si="1430"/>
        <v>-15.063780677044-0.456352614417586i</v>
      </c>
      <c r="AG2712" t="str">
        <f t="shared" si="1431"/>
        <v>0.981554262308169-0.138245431376721i</v>
      </c>
      <c r="AH2712" t="str">
        <f t="shared" si="1432"/>
        <v>0.0951967489950847+0.0123108094059501i</v>
      </c>
      <c r="AI2712">
        <f t="shared" si="1433"/>
        <v>-20.355528739340741</v>
      </c>
      <c r="AJ2712">
        <f t="shared" si="1434"/>
        <v>7.3685749436132664</v>
      </c>
      <c r="AK2712"/>
      <c r="AL2712"/>
      <c r="AM2712"/>
      <c r="AN2712"/>
    </row>
    <row r="2713" spans="1:40" x14ac:dyDescent="0.25">
      <c r="A2713"/>
      <c r="B2713">
        <f t="shared" ref="B2713:B2776" si="1435">B2712+1000</f>
        <v>779000</v>
      </c>
      <c r="C2713" s="186" t="str">
        <f t="shared" si="1403"/>
        <v>-1.25941198512141E-07+0.00314380300007387i</v>
      </c>
      <c r="D2713" s="158" t="str">
        <f t="shared" si="1404"/>
        <v>-5.95700692255514+0.024102489667233i</v>
      </c>
      <c r="E2713" t="str">
        <f t="shared" si="1405"/>
        <v>2870</v>
      </c>
      <c r="F2713" t="str">
        <f t="shared" si="1406"/>
        <v>0.777000777000777</v>
      </c>
      <c r="G2713" t="str">
        <f t="shared" si="1401"/>
        <v>0.777000777000777</v>
      </c>
      <c r="H2713" t="str">
        <f t="shared" si="1407"/>
        <v>9.10684357724196+0.479873248293562i</v>
      </c>
      <c r="I2713" t="str">
        <f t="shared" si="1408"/>
        <v>3059.12584643306i</v>
      </c>
      <c r="J2713" t="str">
        <f t="shared" si="1402"/>
        <v>-8003.6735277291+661.617948863834i</v>
      </c>
      <c r="K2713" t="str">
        <f t="shared" si="1409"/>
        <v>0.0313811087633732-0.379621124111748i</v>
      </c>
      <c r="L2713" t="str">
        <f t="shared" si="1410"/>
        <v>0.00232223379482552-0.0235463680553415i</v>
      </c>
      <c r="M2713" t="str">
        <f t="shared" si="1411"/>
        <v>0.0337033425581987-0.403167492167089i</v>
      </c>
      <c r="N2713" t="str">
        <f t="shared" si="1412"/>
        <v>-3.45479467127158i</v>
      </c>
      <c r="O2713" t="str">
        <f t="shared" si="1413"/>
        <v>-0.951351886312555+0.308106456293184i</v>
      </c>
      <c r="P2713" t="str">
        <f t="shared" si="1414"/>
        <v>1.95135188631255-0.308106456293184i</v>
      </c>
      <c r="Q2713" t="str">
        <f t="shared" si="1415"/>
        <v>-1.95135188631255+3.76290112756476i</v>
      </c>
      <c r="R2713" t="str">
        <f t="shared" si="1416"/>
        <v>-0.276456463463368-0.375212634344114i</v>
      </c>
      <c r="S2713" t="str">
        <f t="shared" si="1417"/>
        <v>0.356613474128869i</v>
      </c>
      <c r="T2713" t="str">
        <f t="shared" si="1418"/>
        <v>0.133805881070499-0.0985880998810524i</v>
      </c>
      <c r="U2713" t="str">
        <f t="shared" si="1419"/>
        <v>0.0000500000000000002-0.000309555652335736i</v>
      </c>
      <c r="V2713" t="str">
        <f t="shared" si="1420"/>
        <v>3.33333333333333E-06-0.00034051121756931i</v>
      </c>
      <c r="W2713" t="str">
        <f t="shared" si="1421"/>
        <v>0.0000143987945350405-0.000163073132983468i</v>
      </c>
      <c r="X2713" t="str">
        <f t="shared" si="1422"/>
        <v>0.000014896774395492-0.000162982919248954i</v>
      </c>
      <c r="Y2713" t="str">
        <f t="shared" si="1423"/>
        <v>0.009+0.48946013542929i</v>
      </c>
      <c r="Z2713" t="str">
        <f t="shared" si="1424"/>
        <v>-0.00465391108272454-0.000511977983644047i</v>
      </c>
      <c r="AA2713" t="str">
        <f t="shared" si="1425"/>
        <v>0.526982290475297-28.6027605868036i</v>
      </c>
      <c r="AB2713" t="str">
        <f t="shared" si="1426"/>
        <v>0.924312651196457-0.681033055112611i</v>
      </c>
      <c r="AC2713" t="str">
        <f t="shared" si="1427"/>
        <v>0.756582037001509-0.395605903911106i</v>
      </c>
      <c r="AD2713" t="str">
        <f t="shared" si="1428"/>
        <v>1.3290052420571-0.205226568213783i</v>
      </c>
      <c r="AE2713" t="str">
        <f t="shared" si="1429"/>
        <v>-0.00629014370959283+0.000274684776198886i</v>
      </c>
      <c r="AF2713" t="str">
        <f t="shared" si="1430"/>
        <v>-15.0638504997971-0.455770758626329i</v>
      </c>
      <c r="AG2713" t="str">
        <f t="shared" si="1431"/>
        <v>0.981285743304031-0.137999357677423i</v>
      </c>
      <c r="AH2713" t="str">
        <f t="shared" si="1432"/>
        <v>0.0949919064825086+0.0120636372504923i</v>
      </c>
      <c r="AI2713">
        <f t="shared" si="1433"/>
        <v>-20.376783284729441</v>
      </c>
      <c r="AJ2713">
        <f t="shared" si="1434"/>
        <v>7.2376182712648305</v>
      </c>
      <c r="AK2713"/>
      <c r="AL2713"/>
      <c r="AM2713"/>
      <c r="AN2713"/>
    </row>
    <row r="2714" spans="1:40" x14ac:dyDescent="0.25">
      <c r="A2714"/>
      <c r="B2714">
        <f t="shared" si="1435"/>
        <v>780000</v>
      </c>
      <c r="C2714" s="186" t="str">
        <f t="shared" si="1403"/>
        <v>-1.25618479366569E-07+0.00313977248342002i</v>
      </c>
      <c r="D2714" s="158" t="str">
        <f t="shared" si="1404"/>
        <v>-5.95700692008096+0.0240715890395535i</v>
      </c>
      <c r="E2714" t="str">
        <f t="shared" si="1405"/>
        <v>2870</v>
      </c>
      <c r="F2714" t="str">
        <f t="shared" si="1406"/>
        <v>0.777000777000777</v>
      </c>
      <c r="G2714" t="str">
        <f t="shared" si="1401"/>
        <v>0.777000777000777</v>
      </c>
      <c r="H2714" t="str">
        <f t="shared" si="1407"/>
        <v>9.10691313523911+0.479261968665639i</v>
      </c>
      <c r="I2714" t="str">
        <f t="shared" si="1408"/>
        <v>3063.05283725005i</v>
      </c>
      <c r="J2714" t="str">
        <f t="shared" si="1402"/>
        <v>-8024.23787000282+662.467265871362i</v>
      </c>
      <c r="K2714" t="str">
        <f t="shared" si="1409"/>
        <v>0.0313012204276472-0.379140904422595i</v>
      </c>
      <c r="L2714" t="str">
        <f t="shared" si="1410"/>
        <v>0.00231634034290202-0.023516760893815i</v>
      </c>
      <c r="M2714" t="str">
        <f t="shared" si="1411"/>
        <v>0.0336175607705492-0.40265766531641i</v>
      </c>
      <c r="N2714" t="str">
        <f t="shared" si="1412"/>
        <v>-3.4592295809908i</v>
      </c>
      <c r="O2714" t="str">
        <f t="shared" si="1413"/>
        <v>-0.949976110693311+0.312322572210223i</v>
      </c>
      <c r="P2714" t="str">
        <f t="shared" si="1414"/>
        <v>1.94997611069331-0.312322572210223i</v>
      </c>
      <c r="Q2714" t="str">
        <f t="shared" si="1415"/>
        <v>-1.94997611069331+3.77155215320102i</v>
      </c>
      <c r="R2714" t="str">
        <f t="shared" si="1416"/>
        <v>-0.276271384870616-0.374183745259808i</v>
      </c>
      <c r="S2714" t="str">
        <f t="shared" si="1417"/>
        <v>0.357071257792706i</v>
      </c>
      <c r="T2714" t="str">
        <f t="shared" si="1418"/>
        <v>0.133610260565505-0.0986485708878836i</v>
      </c>
      <c r="U2714" t="str">
        <f t="shared" si="1419"/>
        <v>0.0000500000000000002-0.000309158786114793i</v>
      </c>
      <c r="V2714" t="str">
        <f t="shared" si="1420"/>
        <v>3.33333333333333E-06-0.000340074664726272i</v>
      </c>
      <c r="W2714" t="str">
        <f t="shared" si="1421"/>
        <v>0.0000143986008920455-0.00016286642210507i</v>
      </c>
      <c r="X2714" t="str">
        <f t="shared" si="1422"/>
        <v>0.0000148953092815461-0.000162776327826366i</v>
      </c>
      <c r="Y2714" t="str">
        <f t="shared" si="1423"/>
        <v>0.009+0.490088453960008i</v>
      </c>
      <c r="Z2714" t="str">
        <f t="shared" si="1424"/>
        <v>-0.00464205395022972-0.000511061109377045i</v>
      </c>
      <c r="AA2714" t="str">
        <f t="shared" si="1425"/>
        <v>0.525631399763903-28.566090994861i</v>
      </c>
      <c r="AB2714" t="str">
        <f t="shared" si="1426"/>
        <v>0.92296133161205-0.681450780523464i</v>
      </c>
      <c r="AC2714" t="str">
        <f t="shared" si="1427"/>
        <v>0.756636328340712-0.394546167990619i</v>
      </c>
      <c r="AD2714" t="str">
        <f t="shared" si="1428"/>
        <v>1.328283542371-0.208001642243527i</v>
      </c>
      <c r="AE2714" t="str">
        <f t="shared" si="1429"/>
        <v>-0.00627226541492565+0.00028672078429944i</v>
      </c>
      <c r="AF2714" t="str">
        <f t="shared" si="1430"/>
        <v>-15.0639200553201-0.455190379626086i</v>
      </c>
      <c r="AG2714" t="str">
        <f t="shared" si="1431"/>
        <v>0.981018145187668-0.137752586652417i</v>
      </c>
      <c r="AH2714" t="str">
        <f t="shared" si="1432"/>
        <v>0.0947867721423541+0.0118173746350787i</v>
      </c>
      <c r="AI2714">
        <f t="shared" si="1433"/>
        <v>-20.398060358584949</v>
      </c>
      <c r="AJ2714">
        <f t="shared" si="1434"/>
        <v>7.1065820522302934</v>
      </c>
      <c r="AK2714"/>
      <c r="AL2714"/>
      <c r="AM2714"/>
      <c r="AN2714"/>
    </row>
    <row r="2715" spans="1:40" x14ac:dyDescent="0.25">
      <c r="A2715"/>
      <c r="B2715">
        <f t="shared" si="1435"/>
        <v>781000</v>
      </c>
      <c r="C2715" s="186" t="str">
        <f t="shared" si="1403"/>
        <v>-1.25296999065405E-07+0.00313575228819161i</v>
      </c>
      <c r="D2715" s="158" t="str">
        <f t="shared" si="1404"/>
        <v>-5.95700691761628+0.0240407675428024i</v>
      </c>
      <c r="E2715" t="str">
        <f t="shared" si="1405"/>
        <v>2870</v>
      </c>
      <c r="F2715" t="str">
        <f t="shared" si="1406"/>
        <v>0.777000777000777</v>
      </c>
      <c r="G2715" t="str">
        <f t="shared" si="1401"/>
        <v>0.777000777000777</v>
      </c>
      <c r="H2715" t="str">
        <f t="shared" si="1407"/>
        <v>9.10698242735704+0.478652239363983i</v>
      </c>
      <c r="I2715" t="str">
        <f t="shared" si="1408"/>
        <v>3066.97982806704i</v>
      </c>
      <c r="J2715" t="str">
        <f t="shared" si="1402"/>
        <v>-8044.82859372911+663.316582878889i</v>
      </c>
      <c r="K2715" t="str">
        <f t="shared" si="1409"/>
        <v>0.0312216361029976-0.378661889884125i</v>
      </c>
      <c r="L2715" t="str">
        <f t="shared" si="1410"/>
        <v>0.00231046922529187-0.0234872273538281i</v>
      </c>
      <c r="M2715" t="str">
        <f t="shared" si="1411"/>
        <v>0.0335321053282895-0.402149117237953i</v>
      </c>
      <c r="N2715" t="str">
        <f t="shared" si="1412"/>
        <v>-3.46366449071001i</v>
      </c>
      <c r="O2715" t="str">
        <f t="shared" si="1413"/>
        <v>-0.948581650571553+0.316532545244478i</v>
      </c>
      <c r="P2715" t="str">
        <f t="shared" si="1414"/>
        <v>1.94858165057155-0.316532545244478i</v>
      </c>
      <c r="Q2715" t="str">
        <f t="shared" si="1415"/>
        <v>-1.94858165057155+3.78019703595449i</v>
      </c>
      <c r="R2715" t="str">
        <f t="shared" si="1416"/>
        <v>-0.276085833377858-0.373156702746455i</v>
      </c>
      <c r="S2715" t="str">
        <f t="shared" si="1417"/>
        <v>0.357529041456543i</v>
      </c>
      <c r="T2715" t="str">
        <f t="shared" si="1418"/>
        <v>0.133414358246024-0.0987087033673164i</v>
      </c>
      <c r="U2715" t="str">
        <f t="shared" si="1419"/>
        <v>0.0000499999999999998-0.000308762936196592i</v>
      </c>
      <c r="V2715" t="str">
        <f t="shared" si="1420"/>
        <v>3.33333333333333E-06-0.000339639229816252i</v>
      </c>
      <c r="W2715" t="str">
        <f t="shared" si="1421"/>
        <v>0.0000143984070072957-0.000162660243515053i</v>
      </c>
      <c r="X2715" t="str">
        <f t="shared" si="1422"/>
        <v>0.000014893848806915-0.000162570268371268i</v>
      </c>
      <c r="Y2715" t="str">
        <f t="shared" si="1423"/>
        <v>0.009+0.490716772490726i</v>
      </c>
      <c r="Z2715" t="str">
        <f t="shared" si="1424"/>
        <v>-0.00463024232767968-0.000510147554014146i</v>
      </c>
      <c r="AA2715" t="str">
        <f t="shared" si="1425"/>
        <v>0.52428569741061-28.5295153047078i</v>
      </c>
      <c r="AB2715" t="str">
        <f t="shared" si="1426"/>
        <v>0.921608065291867-0.681866167433537i</v>
      </c>
      <c r="AC2715" t="str">
        <f t="shared" si="1427"/>
        <v>0.756691581408945-0.39348827804268i</v>
      </c>
      <c r="AD2715" t="str">
        <f t="shared" si="1428"/>
        <v>1.32754916658222-0.210774291371306i</v>
      </c>
      <c r="AE2715" t="str">
        <f t="shared" si="1429"/>
        <v>-0.00625440033237702+0.000298690085328674i</v>
      </c>
      <c r="AF2715" t="str">
        <f t="shared" si="1430"/>
        <v>-15.0639893449733-0.454611471821181i</v>
      </c>
      <c r="AG2715" t="str">
        <f t="shared" si="1431"/>
        <v>0.980751470542257-0.137505121567829i</v>
      </c>
      <c r="AH2715" t="str">
        <f t="shared" si="1432"/>
        <v>0.0945813474712514+0.0115720219653905i</v>
      </c>
      <c r="AI2715">
        <f t="shared" si="1433"/>
        <v>-20.41936011110851</v>
      </c>
      <c r="AJ2715">
        <f t="shared" si="1434"/>
        <v>6.9754664823741246</v>
      </c>
      <c r="AK2715"/>
      <c r="AL2715"/>
      <c r="AM2715"/>
      <c r="AN2715"/>
    </row>
    <row r="2716" spans="1:40" x14ac:dyDescent="0.25">
      <c r="A2716"/>
      <c r="B2716">
        <f t="shared" si="1435"/>
        <v>782000</v>
      </c>
      <c r="C2716" s="186" t="str">
        <f t="shared" si="1403"/>
        <v>-1.24976751275904E-07+0.00313174237479238i</v>
      </c>
      <c r="D2716" s="158" t="str">
        <f t="shared" si="1404"/>
        <v>-5.95700691516105+0.0240100248734083i</v>
      </c>
      <c r="E2716" t="str">
        <f t="shared" si="1405"/>
        <v>2870</v>
      </c>
      <c r="F2716" t="str">
        <f t="shared" si="1406"/>
        <v>0.777000777000777</v>
      </c>
      <c r="G2716" t="str">
        <f t="shared" si="1401"/>
        <v>0.777000777000777</v>
      </c>
      <c r="H2716" t="str">
        <f t="shared" si="1407"/>
        <v>9.10705145494764+0.478044054517477i</v>
      </c>
      <c r="I2716" t="str">
        <f t="shared" si="1408"/>
        <v>3070.90681888402i</v>
      </c>
      <c r="J2716" t="str">
        <f t="shared" si="1402"/>
        <v>-8065.44569890797+664.165899886417i</v>
      </c>
      <c r="K2716" t="str">
        <f t="shared" si="1409"/>
        <v>0.0311423542522189-0.378184075997251i</v>
      </c>
      <c r="L2716" t="str">
        <f t="shared" si="1410"/>
        <v>0.00230462032965001-0.0234577671639832i</v>
      </c>
      <c r="M2716" t="str">
        <f t="shared" si="1411"/>
        <v>0.0334469745818689-0.401641843161234i</v>
      </c>
      <c r="N2716" t="str">
        <f t="shared" si="1412"/>
        <v>-3.46809940042923i</v>
      </c>
      <c r="O2716" t="str">
        <f t="shared" si="1413"/>
        <v>-0.947168533374064+0.320736292592567i</v>
      </c>
      <c r="P2716" t="str">
        <f t="shared" si="1414"/>
        <v>1.94716853337406-0.320736292592567i</v>
      </c>
      <c r="Q2716" t="str">
        <f t="shared" si="1415"/>
        <v>-1.94716853337406+3.7888356930218i</v>
      </c>
      <c r="R2716" t="str">
        <f t="shared" si="1416"/>
        <v>-0.275899807790688-0.372131499889766i</v>
      </c>
      <c r="S2716" t="str">
        <f t="shared" si="1417"/>
        <v>0.357986825120378i</v>
      </c>
      <c r="T2716" t="str">
        <f t="shared" si="1418"/>
        <v>0.133218174172822-0.0987684962423109i</v>
      </c>
      <c r="U2716" t="str">
        <f t="shared" si="1419"/>
        <v>0.0000499999999999998-0.000308368098682274i</v>
      </c>
      <c r="V2716" t="str">
        <f t="shared" si="1420"/>
        <v>3.33333333333333E-06-0.000339204908550502i</v>
      </c>
      <c r="W2716" t="str">
        <f t="shared" si="1421"/>
        <v>0.0000143982128808166-0.000162454595171085i</v>
      </c>
      <c r="X2716" t="str">
        <f t="shared" si="1422"/>
        <v>0.0000148923929466737-0.000162364738842635i</v>
      </c>
      <c r="Y2716" t="str">
        <f t="shared" si="1423"/>
        <v>0.009+0.491345091021444i</v>
      </c>
      <c r="Z2716" t="str">
        <f t="shared" si="1424"/>
        <v>-0.00461847598246212-0.000509237299828873i</v>
      </c>
      <c r="AA2716" t="str">
        <f t="shared" si="1425"/>
        <v>0.522945156876902-28.4930331561195i</v>
      </c>
      <c r="AB2716" t="str">
        <f t="shared" si="1426"/>
        <v>0.920252852655673-0.682279208402788i</v>
      </c>
      <c r="AC2716" t="str">
        <f t="shared" si="1427"/>
        <v>0.756747794958183-0.392432227256194i</v>
      </c>
      <c r="AD2716" t="str">
        <f t="shared" si="1428"/>
        <v>1.32680212111077-0.21354445690321i</v>
      </c>
      <c r="AE2716" t="str">
        <f t="shared" si="1429"/>
        <v>-0.00623654853245669+0.000310592815833721i</v>
      </c>
      <c r="AF2716" t="str">
        <f t="shared" si="1430"/>
        <v>-15.0640583701087-0.454034029644069i</v>
      </c>
      <c r="AG2716" t="str">
        <f t="shared" si="1431"/>
        <v>0.980485721938123-0.137256965701922i</v>
      </c>
      <c r="AH2716" t="str">
        <f t="shared" si="1432"/>
        <v>0.0943756339810033+0.0113275796496863i</v>
      </c>
      <c r="AI2716">
        <f t="shared" si="1433"/>
        <v>-20.440682692593711</v>
      </c>
      <c r="AJ2716">
        <f t="shared" si="1434"/>
        <v>6.8442717590237852</v>
      </c>
      <c r="AK2716"/>
      <c r="AL2716"/>
      <c r="AM2716"/>
      <c r="AN2716"/>
    </row>
    <row r="2717" spans="1:40" x14ac:dyDescent="0.25">
      <c r="A2717"/>
      <c r="B2717">
        <f t="shared" si="1435"/>
        <v>783000</v>
      </c>
      <c r="C2717" s="186" t="str">
        <f t="shared" si="1403"/>
        <v>-1.2465772970573E-07+0.00312774270382835i</v>
      </c>
      <c r="D2717" s="158" t="str">
        <f t="shared" si="1404"/>
        <v>-5.95700691271522+0.0239793607293507i</v>
      </c>
      <c r="E2717" t="str">
        <f t="shared" si="1405"/>
        <v>2870</v>
      </c>
      <c r="F2717" t="str">
        <f t="shared" si="1406"/>
        <v>0.777000777000777</v>
      </c>
      <c r="G2717" t="str">
        <f t="shared" si="1401"/>
        <v>0.777000777000777</v>
      </c>
      <c r="H2717" t="str">
        <f t="shared" si="1407"/>
        <v>9.10712021935423+0.477437408284519i</v>
      </c>
      <c r="I2717" t="str">
        <f t="shared" si="1408"/>
        <v>3074.83380970101i</v>
      </c>
      <c r="J2717" t="str">
        <f t="shared" si="1402"/>
        <v>-8086.08918553939+665.015216893943i</v>
      </c>
      <c r="K2717" t="str">
        <f t="shared" si="1409"/>
        <v>0.0310633733477881-0.377707458285095i</v>
      </c>
      <c r="L2717" t="str">
        <f t="shared" si="1410"/>
        <v>0.00229879354433442-0.0234283800541993i</v>
      </c>
      <c r="M2717" t="str">
        <f t="shared" si="1411"/>
        <v>0.0333621668921225-0.401135838339294i</v>
      </c>
      <c r="N2717" t="str">
        <f t="shared" si="1412"/>
        <v>-3.47253431014845i</v>
      </c>
      <c r="O2717" t="str">
        <f t="shared" si="1413"/>
        <v>-0.945736786894588+0.324933731573532i</v>
      </c>
      <c r="P2717" t="str">
        <f t="shared" si="1414"/>
        <v>1.94573678689459-0.324933731573532i</v>
      </c>
      <c r="Q2717" t="str">
        <f t="shared" si="1415"/>
        <v>-1.94573678689459+3.79746804172198i</v>
      </c>
      <c r="R2717" t="str">
        <f t="shared" si="1416"/>
        <v>-0.275713306911252-0.371108129816405i</v>
      </c>
      <c r="S2717" t="str">
        <f t="shared" si="1417"/>
        <v>0.358444608784215i</v>
      </c>
      <c r="T2717" t="str">
        <f t="shared" si="1418"/>
        <v>0.133021708408683-0.0988279484324059i</v>
      </c>
      <c r="U2717" t="str">
        <f t="shared" si="1419"/>
        <v>0.0000499999999999998-0.000307974269692897i</v>
      </c>
      <c r="V2717" t="str">
        <f t="shared" si="1420"/>
        <v>3.33333333333333E-06-0.000338771696662187i</v>
      </c>
      <c r="W2717" t="str">
        <f t="shared" si="1421"/>
        <v>0.0000143980185126335-0.000162249475041265i</v>
      </c>
      <c r="X2717" t="str">
        <f t="shared" si="1422"/>
        <v>0.0000148909416760563-0.000162159737209867i</v>
      </c>
      <c r="Y2717" t="str">
        <f t="shared" si="1423"/>
        <v>0.009+0.491973409552162i</v>
      </c>
      <c r="Z2717" t="str">
        <f t="shared" si="1424"/>
        <v>-0.00460675468344892-0.000508330329217157i</v>
      </c>
      <c r="AA2717" t="str">
        <f t="shared" si="1425"/>
        <v>0.521609751793744-28.456644190712i</v>
      </c>
      <c r="AB2717" t="str">
        <f t="shared" si="1426"/>
        <v>0.91889569413717-0.682689895967539i</v>
      </c>
      <c r="AC2717" t="str">
        <f t="shared" si="1427"/>
        <v>0.756804967759553-0.391378008858916i</v>
      </c>
      <c r="AD2717" t="str">
        <f t="shared" si="1428"/>
        <v>1.32604241265426-0.216312080145401i</v>
      </c>
      <c r="AE2717" t="str">
        <f t="shared" si="1429"/>
        <v>-0.00621871008586088+0.000322429112115953i</v>
      </c>
      <c r="AF2717" t="str">
        <f t="shared" si="1430"/>
        <v>-15.0641271320695-0.453458047555168i</v>
      </c>
      <c r="AG2717" t="str">
        <f t="shared" si="1431"/>
        <v>0.980220901932673-0.137008122345051i</v>
      </c>
      <c r="AH2717" t="str">
        <f t="shared" si="1432"/>
        <v>0.0941696331985687+0.011084048098635i</v>
      </c>
      <c r="AI2717">
        <f t="shared" si="1433"/>
        <v>-20.462028253427999</v>
      </c>
      <c r="AJ2717">
        <f t="shared" si="1434"/>
        <v>6.7129980809693359</v>
      </c>
      <c r="AK2717"/>
      <c r="AL2717"/>
      <c r="AM2717"/>
      <c r="AN2717"/>
    </row>
    <row r="2718" spans="1:40" x14ac:dyDescent="0.25">
      <c r="A2718"/>
      <c r="B2718">
        <f t="shared" si="1435"/>
        <v>784000</v>
      </c>
      <c r="C2718" s="186" t="str">
        <f t="shared" si="1403"/>
        <v>-1.24339928102656E-07+0.00312375323610652i</v>
      </c>
      <c r="D2718" s="158" t="str">
        <f t="shared" si="1404"/>
        <v>-5.95700691027874+0.02394877481015i</v>
      </c>
      <c r="E2718" t="str">
        <f t="shared" si="1405"/>
        <v>2870</v>
      </c>
      <c r="F2718" t="str">
        <f t="shared" si="1406"/>
        <v>0.777000777000777</v>
      </c>
      <c r="G2718" t="str">
        <f t="shared" si="1401"/>
        <v>0.777000777000777</v>
      </c>
      <c r="H2718" t="str">
        <f t="shared" si="1407"/>
        <v>9.10718872191163+0.476832294852822i</v>
      </c>
      <c r="I2718" t="str">
        <f t="shared" si="1408"/>
        <v>3078.760800518i</v>
      </c>
      <c r="J2718" t="str">
        <f t="shared" si="1402"/>
        <v>-8106.75905362337+665.86453390147i</v>
      </c>
      <c r="K2718" t="str">
        <f t="shared" si="1409"/>
        <v>0.0309846918717913-0.377232032292838i</v>
      </c>
      <c r="L2718" t="str">
        <f t="shared" si="1410"/>
        <v>0.00229298875840106-0.0233990657557052i</v>
      </c>
      <c r="M2718" t="str">
        <f t="shared" si="1411"/>
        <v>0.0332776806301924-0.400631098048543i</v>
      </c>
      <c r="N2718" t="str">
        <f t="shared" si="1412"/>
        <v>-3.47696921986767i</v>
      </c>
      <c r="O2718" t="str">
        <f t="shared" si="1413"/>
        <v>-0.944286439293278+0.329124779630496i</v>
      </c>
      <c r="P2718" t="str">
        <f t="shared" si="1414"/>
        <v>1.94428643929328-0.329124779630496i</v>
      </c>
      <c r="Q2718" t="str">
        <f t="shared" si="1415"/>
        <v>-1.94428643929328+3.80609399949817i</v>
      </c>
      <c r="R2718" t="str">
        <f t="shared" si="1416"/>
        <v>-0.275526329538239-0.370086585693772i</v>
      </c>
      <c r="S2718" t="str">
        <f t="shared" si="1417"/>
        <v>0.358902392448052i</v>
      </c>
      <c r="T2718" t="str">
        <f t="shared" si="1418"/>
        <v>0.132824961018426-0.0988870588537044i</v>
      </c>
      <c r="U2718" t="str">
        <f t="shared" si="1419"/>
        <v>0.00005-0.00030758144536931i</v>
      </c>
      <c r="V2718" t="str">
        <f t="shared" si="1420"/>
        <v>3.33333333333333E-06-0.00033833958990624i</v>
      </c>
      <c r="W2718" t="str">
        <f t="shared" si="1421"/>
        <v>0.0000143978239027718-0.000162044881104056i</v>
      </c>
      <c r="X2718" t="str">
        <f t="shared" si="1422"/>
        <v>0.0000148894949704549-0.000161955261452718i</v>
      </c>
      <c r="Y2718" t="str">
        <f t="shared" si="1423"/>
        <v>0.009+0.49260172808288i</v>
      </c>
      <c r="Z2718" t="str">
        <f t="shared" si="1424"/>
        <v>-0.00459507820098473-0.000507426624696309i</v>
      </c>
      <c r="AA2718" t="str">
        <f t="shared" si="1425"/>
        <v>0.520279455960293-28.4203480519294i</v>
      </c>
      <c r="AB2718" t="str">
        <f t="shared" si="1426"/>
        <v>0.917536590184119-0.683098222640377i</v>
      </c>
      <c r="AC2718" t="str">
        <f t="shared" si="1427"/>
        <v>0.75686309860324-0.390325616117258i</v>
      </c>
      <c r="AD2718" t="str">
        <f t="shared" si="1428"/>
        <v>1.3252700481881-0.219077102405451i</v>
      </c>
      <c r="AE2718" t="str">
        <f t="shared" si="1429"/>
        <v>-0.00620088506346895+0.000334199110234984i</v>
      </c>
      <c r="AF2718" t="str">
        <f t="shared" si="1430"/>
        <v>-15.0641956321904-0.452883520042672i</v>
      </c>
      <c r="AG2718" t="str">
        <f t="shared" si="1431"/>
        <v>0.979957013070345-0.1367585947996i</v>
      </c>
      <c r="AH2718" t="str">
        <f t="shared" si="1432"/>
        <v>0.0939633466660432+0.0108414277251498i</v>
      </c>
      <c r="AI2718">
        <f t="shared" si="1433"/>
        <v>-20.483396944094402</v>
      </c>
      <c r="AJ2718">
        <f t="shared" si="1434"/>
        <v>6.5816456484636356</v>
      </c>
      <c r="AK2718"/>
      <c r="AL2718"/>
      <c r="AM2718"/>
      <c r="AN2718"/>
    </row>
    <row r="2719" spans="1:40" x14ac:dyDescent="0.25">
      <c r="A2719"/>
      <c r="B2719">
        <f t="shared" si="1435"/>
        <v>785000</v>
      </c>
      <c r="C2719" s="186" t="str">
        <f t="shared" si="1403"/>
        <v>-1.24023340254248E-07+0.00311977393263363i</v>
      </c>
      <c r="D2719" s="158" t="str">
        <f t="shared" si="1404"/>
        <v>-5.95700690785157+0.0239182668168578i</v>
      </c>
      <c r="E2719" t="str">
        <f t="shared" si="1405"/>
        <v>2870</v>
      </c>
      <c r="F2719" t="str">
        <f t="shared" si="1406"/>
        <v>0.777000777000777</v>
      </c>
      <c r="G2719" t="str">
        <f t="shared" si="1401"/>
        <v>0.777000777000777</v>
      </c>
      <c r="H2719" t="str">
        <f t="shared" si="1407"/>
        <v>9.10725696394621+0.47622870843925i</v>
      </c>
      <c r="I2719" t="str">
        <f t="shared" si="1408"/>
        <v>3082.68779133498i</v>
      </c>
      <c r="J2719" t="str">
        <f t="shared" si="1402"/>
        <v>-8127.45530315991+666.713850908998i</v>
      </c>
      <c r="K2719" t="str">
        <f t="shared" si="1409"/>
        <v>0.0309063083158517-0.376757793587596i</v>
      </c>
      <c r="L2719" t="str">
        <f t="shared" si="1410"/>
        <v>0.00228720586159862-0.0233698240010316i</v>
      </c>
      <c r="M2719" t="str">
        <f t="shared" si="1411"/>
        <v>0.0331935141774503-0.400127617588628i</v>
      </c>
      <c r="N2719" t="str">
        <f t="shared" si="1412"/>
        <v>-3.48140412958689i</v>
      </c>
      <c r="O2719" t="str">
        <f t="shared" si="1413"/>
        <v>-0.942817519096138+0.333309354332284i</v>
      </c>
      <c r="P2719" t="str">
        <f t="shared" si="1414"/>
        <v>1.94281751909614-0.333309354332284i</v>
      </c>
      <c r="Q2719" t="str">
        <f t="shared" si="1415"/>
        <v>-1.94281751909614+3.81471348391917i</v>
      </c>
      <c r="R2719" t="str">
        <f t="shared" si="1416"/>
        <v>-0.275338874466883-0.369066860729795i</v>
      </c>
      <c r="S2719" t="str">
        <f t="shared" si="1417"/>
        <v>0.359360176111889i</v>
      </c>
      <c r="T2719" t="str">
        <f t="shared" si="1418"/>
        <v>0.132627932068921-0.0989458264188684i</v>
      </c>
      <c r="U2719" t="str">
        <f t="shared" si="1419"/>
        <v>0.00005-0.000307189621872024i</v>
      </c>
      <c r="V2719" t="str">
        <f t="shared" si="1420"/>
        <v>3.33333333333333E-06-0.000337908584059226i</v>
      </c>
      <c r="W2719" t="str">
        <f t="shared" si="1421"/>
        <v>0.0000143976290512567-0.000161840811348226i</v>
      </c>
      <c r="X2719" t="str">
        <f t="shared" si="1422"/>
        <v>0.0000148880528054184-0.000161751309561244i</v>
      </c>
      <c r="Y2719" t="str">
        <f t="shared" si="1423"/>
        <v>0.009+0.493230046613598i</v>
      </c>
      <c r="Z2719" t="str">
        <f t="shared" si="1424"/>
        <v>-0.004583446306876-0.000506526168904018i</v>
      </c>
      <c r="AA2719" t="str">
        <f t="shared" si="1425"/>
        <v>0.518954243342607-28.3841443850327i</v>
      </c>
      <c r="AB2719" t="str">
        <f t="shared" si="1426"/>
        <v>0.916175541258448-0.683504180910122i</v>
      </c>
      <c r="AC2719" t="str">
        <f t="shared" si="1427"/>
        <v>0.756922186298362-0.389275042336101i</v>
      </c>
      <c r="AD2719" t="str">
        <f t="shared" si="1428"/>
        <v>1.3244850349657-0.221839464993734i</v>
      </c>
      <c r="AE2719" t="str">
        <f t="shared" si="1429"/>
        <v>-0.00618307353634105+0.000345902946012995i</v>
      </c>
      <c r="AF2719" t="str">
        <f t="shared" si="1430"/>
        <v>-15.0642638717978-0.452310441622392i</v>
      </c>
      <c r="AG2719" t="str">
        <f t="shared" si="1431"/>
        <v>0.97969405788254-0.136508386379931i</v>
      </c>
      <c r="AH2719" t="str">
        <f t="shared" si="1432"/>
        <v>0.0937567759406555+0.0105997189442205i</v>
      </c>
      <c r="AI2719">
        <f t="shared" si="1433"/>
        <v>-20.50478891517173</v>
      </c>
      <c r="AJ2719">
        <f t="shared" si="1434"/>
        <v>6.4502146632201729</v>
      </c>
      <c r="AK2719"/>
      <c r="AL2719"/>
      <c r="AM2719"/>
      <c r="AN2719"/>
    </row>
    <row r="2720" spans="1:40" x14ac:dyDescent="0.25">
      <c r="A2720"/>
      <c r="B2720">
        <f t="shared" si="1435"/>
        <v>786000</v>
      </c>
      <c r="C2720" s="186" t="str">
        <f t="shared" si="1403"/>
        <v>-1.23707959987571E-07+0.0031158047546148i</v>
      </c>
      <c r="D2720" s="158" t="str">
        <f t="shared" si="1404"/>
        <v>-5.95700690543365+0.0238878364520468i</v>
      </c>
      <c r="E2720" t="str">
        <f t="shared" si="1405"/>
        <v>2870</v>
      </c>
      <c r="F2720" t="str">
        <f t="shared" si="1406"/>
        <v>0.777000777000777</v>
      </c>
      <c r="G2720" t="str">
        <f t="shared" si="1401"/>
        <v>0.777000777000777</v>
      </c>
      <c r="H2720" t="str">
        <f t="shared" si="1407"/>
        <v>9.10732494677597+0.475626643289617i</v>
      </c>
      <c r="I2720" t="str">
        <f t="shared" si="1408"/>
        <v>3086.61478215197i</v>
      </c>
      <c r="J2720" t="str">
        <f t="shared" si="1402"/>
        <v>-8148.17793414902+667.563167916525i</v>
      </c>
      <c r="K2720" t="str">
        <f t="shared" si="1409"/>
        <v>0.0308282211810577-0.376284737758285i</v>
      </c>
      <c r="L2720" t="str">
        <f t="shared" si="1410"/>
        <v>0.00228144474436329-0.0233406545240028i</v>
      </c>
      <c r="M2720" t="str">
        <f t="shared" si="1411"/>
        <v>0.033109665925421-0.399625392282288i</v>
      </c>
      <c r="N2720" t="str">
        <f t="shared" si="1412"/>
        <v>-3.48583903930611i</v>
      </c>
      <c r="O2720" t="str">
        <f t="shared" si="1413"/>
        <v>-0.941330055194466+0.33748737337504i</v>
      </c>
      <c r="P2720" t="str">
        <f t="shared" si="1414"/>
        <v>1.94133005519447-0.33748737337504i</v>
      </c>
      <c r="Q2720" t="str">
        <f t="shared" si="1415"/>
        <v>-1.94133005519447+3.82332641268115i</v>
      </c>
      <c r="R2720" t="str">
        <f t="shared" si="1416"/>
        <v>-0.275150940488945-0.368048948172715i</v>
      </c>
      <c r="S2720" t="str">
        <f t="shared" si="1417"/>
        <v>0.359817959775726i</v>
      </c>
      <c r="T2720" t="str">
        <f t="shared" si="1418"/>
        <v>0.132430621629108-0.0990042500371044i</v>
      </c>
      <c r="U2720" t="str">
        <f t="shared" si="1419"/>
        <v>0.00005-0.000306798795381092i</v>
      </c>
      <c r="V2720" t="str">
        <f t="shared" si="1420"/>
        <v>3.33333333333333E-06-0.000337478674919202i</v>
      </c>
      <c r="W2720" t="str">
        <f t="shared" si="1421"/>
        <v>0.0000143974339581138-0.000161637263772775i</v>
      </c>
      <c r="X2720" t="str">
        <f t="shared" si="1422"/>
        <v>0.0000148866151566514-0.000161547879535723i</v>
      </c>
      <c r="Y2720" t="str">
        <f t="shared" si="1423"/>
        <v>0.009+0.493858365144315i</v>
      </c>
      <c r="Z2720" t="str">
        <f t="shared" si="1424"/>
        <v>-0.00457185877437955-0.000505628944597349i</v>
      </c>
      <c r="AA2720" t="str">
        <f t="shared" si="1425"/>
        <v>0.517634088072374-28.3480328370882i</v>
      </c>
      <c r="AB2720" t="str">
        <f t="shared" si="1426"/>
        <v>0.914812547836386-0.683907763241722i</v>
      </c>
      <c r="AC2720" t="str">
        <f t="shared" si="1427"/>
        <v>0.756982229672871-0.38822628085861i</v>
      </c>
      <c r="AD2720" t="str">
        <f t="shared" si="1428"/>
        <v>1.32368738051867-0.224599109224739i</v>
      </c>
      <c r="AE2720" t="str">
        <f t="shared" si="1429"/>
        <v>-0.00616527557571457+0.000357540755038469i</v>
      </c>
      <c r="AF2720" t="str">
        <f t="shared" si="1430"/>
        <v>-15.0643318522096-0.45173880683757i</v>
      </c>
      <c r="AG2720" t="str">
        <f t="shared" si="1431"/>
        <v>0.979432038887579-0.136257500412326i</v>
      </c>
      <c r="AH2720" t="str">
        <f t="shared" si="1432"/>
        <v>0.0935499225947376+0.0103589221727503i</v>
      </c>
      <c r="AI2720">
        <f t="shared" si="1433"/>
        <v>-20.526204317337044</v>
      </c>
      <c r="AJ2720">
        <f t="shared" si="1434"/>
        <v>6.3187053284152022</v>
      </c>
      <c r="AK2720"/>
      <c r="AL2720"/>
      <c r="AM2720"/>
      <c r="AN2720"/>
    </row>
    <row r="2721" spans="1:40" x14ac:dyDescent="0.25">
      <c r="A2721"/>
      <c r="B2721">
        <f t="shared" si="1435"/>
        <v>787000</v>
      </c>
      <c r="C2721" s="186" t="str">
        <f t="shared" si="1403"/>
        <v>-1.23393781168879E-07+0.0031118456634524i</v>
      </c>
      <c r="D2721" s="158" t="str">
        <f t="shared" si="1404"/>
        <v>-5.95700690302495+0.0238574834198017i</v>
      </c>
      <c r="E2721" t="str">
        <f t="shared" si="1405"/>
        <v>2870</v>
      </c>
      <c r="F2721" t="str">
        <f t="shared" si="1406"/>
        <v>0.777000777000777</v>
      </c>
      <c r="G2721" t="str">
        <f t="shared" si="1401"/>
        <v>0.777000777000777</v>
      </c>
      <c r="H2721" t="str">
        <f t="shared" si="1407"/>
        <v>9.1073926717106+0.475026093678528i</v>
      </c>
      <c r="I2721" t="str">
        <f t="shared" si="1408"/>
        <v>3090.54177296896i</v>
      </c>
      <c r="J2721" t="str">
        <f t="shared" si="1402"/>
        <v>-8168.9269465907+668.412484924053i</v>
      </c>
      <c r="K2721" t="str">
        <f t="shared" si="1409"/>
        <v>0.0307504289778924-0.375812860415483i</v>
      </c>
      <c r="L2721" t="str">
        <f t="shared" si="1410"/>
        <v>0.00227570529781383-0.0233115570597301i</v>
      </c>
      <c r="M2721" t="str">
        <f t="shared" si="1411"/>
        <v>0.0330261342757062-0.399124417475213i</v>
      </c>
      <c r="N2721" t="str">
        <f t="shared" si="1412"/>
        <v>-3.49027394902533i</v>
      </c>
      <c r="O2721" t="str">
        <f t="shared" si="1413"/>
        <v>-0.939824076844286+0.341658754583848i</v>
      </c>
      <c r="P2721" t="str">
        <f t="shared" si="1414"/>
        <v>1.93982407684429-0.341658754583848i</v>
      </c>
      <c r="Q2721" t="str">
        <f t="shared" si="1415"/>
        <v>-1.93982407684429+3.83193270360918i</v>
      </c>
      <c r="R2721" t="str">
        <f t="shared" si="1416"/>
        <v>-0.274962526392719-0.36703284131088i</v>
      </c>
      <c r="S2721" t="str">
        <f t="shared" si="1417"/>
        <v>0.360275743439563i</v>
      </c>
      <c r="T2721" t="str">
        <f t="shared" si="1418"/>
        <v>0.132233029770012-0.0990623286141573i</v>
      </c>
      <c r="U2721" t="str">
        <f t="shared" si="1419"/>
        <v>0.00005-0.000306408962095983i</v>
      </c>
      <c r="V2721" t="str">
        <f t="shared" si="1420"/>
        <v>3.33333333333333E-06-0.000337049858305581i</v>
      </c>
      <c r="W2721" t="str">
        <f t="shared" si="1421"/>
        <v>0.0000143972386233684-0.000161434236386873i</v>
      </c>
      <c r="X2721" t="str">
        <f t="shared" si="1422"/>
        <v>0.0000148851820000127-0.000161344969386597i</v>
      </c>
      <c r="Y2721" t="str">
        <f t="shared" si="1423"/>
        <v>0.009+0.494486683675033i</v>
      </c>
      <c r="Z2721" t="str">
        <f t="shared" si="1424"/>
        <v>-0.00456031537819159-0.000504734934651721i</v>
      </c>
      <c r="AA2721" t="str">
        <f t="shared" si="1425"/>
        <v>0.51631896444564-28.3120130569556i</v>
      </c>
      <c r="AB2721" t="str">
        <f t="shared" si="1426"/>
        <v>0.913447610408564-0.684308962076213i</v>
      </c>
      <c r="AC2721" t="str">
        <f t="shared" si="1427"/>
        <v>0.75704322757344-0.387179325066042i</v>
      </c>
      <c r="AD2721" t="str">
        <f t="shared" si="1428"/>
        <v>1.32287709265697-0.227355976418482i</v>
      </c>
      <c r="AE2721" t="str">
        <f t="shared" si="1429"/>
        <v>-0.00614749125300124+0.000369112672670496i</v>
      </c>
      <c r="AF2721" t="str">
        <f t="shared" si="1430"/>
        <v>-15.0643995747355-0.451168610258726i</v>
      </c>
      <c r="AG2721" t="str">
        <f t="shared" si="1431"/>
        <v>0.97917095859063-0.136005940234931i</v>
      </c>
      <c r="AH2721" t="str">
        <f t="shared" si="1432"/>
        <v>0.0933427882157123+0.0101190378293866i</v>
      </c>
      <c r="AI2721">
        <f t="shared" si="1433"/>
        <v>-20.547643301366563</v>
      </c>
      <c r="AJ2721">
        <f t="shared" si="1434"/>
        <v>6.1871178486847755</v>
      </c>
      <c r="AK2721"/>
      <c r="AL2721"/>
      <c r="AM2721"/>
      <c r="AN2721"/>
    </row>
    <row r="2722" spans="1:40" x14ac:dyDescent="0.25">
      <c r="A2722"/>
      <c r="B2722">
        <f t="shared" si="1435"/>
        <v>788000</v>
      </c>
      <c r="C2722" s="186" t="str">
        <f t="shared" si="1403"/>
        <v>-1.23080797703323E-07+0.00310789662074468i</v>
      </c>
      <c r="D2722" s="158" t="str">
        <f t="shared" si="1404"/>
        <v>-5.95700690062541+0.0238272074257092i</v>
      </c>
      <c r="E2722" t="str">
        <f t="shared" si="1405"/>
        <v>2870</v>
      </c>
      <c r="F2722" t="str">
        <f t="shared" si="1406"/>
        <v>0.777000777000777</v>
      </c>
      <c r="G2722" t="str">
        <f t="shared" si="1401"/>
        <v>0.777000777000777</v>
      </c>
      <c r="H2722" t="str">
        <f t="shared" si="1407"/>
        <v>9.10746014005152+0.474427053909175i</v>
      </c>
      <c r="I2722" t="str">
        <f t="shared" si="1408"/>
        <v>3094.46876378595i</v>
      </c>
      <c r="J2722" t="str">
        <f t="shared" si="1402"/>
        <v>-8189.70234048493+669.26180193158i</v>
      </c>
      <c r="K2722" t="str">
        <f t="shared" si="1409"/>
        <v>0.0306729302261629-0.375342157191302i</v>
      </c>
      <c r="L2722" t="str">
        <f t="shared" si="1410"/>
        <v>0.00226998741374622-0.0232825313446025i</v>
      </c>
      <c r="M2722" t="str">
        <f t="shared" si="1411"/>
        <v>0.0329429176399091-0.398624688535904i</v>
      </c>
      <c r="N2722" t="str">
        <f t="shared" si="1412"/>
        <v>-3.49470885874455i</v>
      </c>
      <c r="O2722" t="str">
        <f t="shared" si="1413"/>
        <v>-0.938299613665769+0.345823415914348i</v>
      </c>
      <c r="P2722" t="str">
        <f t="shared" si="1414"/>
        <v>1.93829961366577-0.345823415914348i</v>
      </c>
      <c r="Q2722" t="str">
        <f t="shared" si="1415"/>
        <v>-1.93829961366577+3.8405322746589i</v>
      </c>
      <c r="R2722" t="str">
        <f t="shared" si="1416"/>
        <v>-0.274773630963018-0.366018533472541i</v>
      </c>
      <c r="S2722" t="str">
        <f t="shared" si="1417"/>
        <v>0.3607335271034i</v>
      </c>
      <c r="T2722" t="str">
        <f t="shared" si="1418"/>
        <v>0.132035156564764-0.0991200610522975i</v>
      </c>
      <c r="U2722" t="str">
        <f t="shared" si="1419"/>
        <v>0.00005-0.000306020118235455i</v>
      </c>
      <c r="V2722" t="str">
        <f t="shared" si="1420"/>
        <v>3.33333333333333E-06-0.000336622130059i</v>
      </c>
      <c r="W2722" t="str">
        <f t="shared" si="1421"/>
        <v>0.000014397043047046-0.000161231727209796i</v>
      </c>
      <c r="X2722" t="str">
        <f t="shared" si="1422"/>
        <v>0.0000148837533115148-0.000161142577134408i</v>
      </c>
      <c r="Y2722" t="str">
        <f t="shared" si="1423"/>
        <v>0.009+0.495115002205751i</v>
      </c>
      <c r="Z2722" t="str">
        <f t="shared" si="1424"/>
        <v>-0.00454881589443691-0.000503844122059965i</v>
      </c>
      <c r="AA2722" t="str">
        <f t="shared" si="1425"/>
        <v>0.515008846921569-28.2760846952771i</v>
      </c>
      <c r="AB2722" t="str">
        <f t="shared" si="1426"/>
        <v>0.91208072948016-0.684707769830629i</v>
      </c>
      <c r="AC2722" t="str">
        <f t="shared" si="1427"/>
        <v>0.757105178865365-0.386134168377565i</v>
      </c>
      <c r="AD2722" t="str">
        <f t="shared" si="1428"/>
        <v>1.32205417946914-0.230110007901832i</v>
      </c>
      <c r="AE2722" t="str">
        <f t="shared" si="1429"/>
        <v>-0.00612972063978449+0.000380618834042521i</v>
      </c>
      <c r="AF2722" t="str">
        <f t="shared" si="1430"/>
        <v>-15.0644670406769-0.450599846483466i</v>
      </c>
      <c r="AG2722" t="str">
        <f t="shared" si="1431"/>
        <v>0.978910819483661-0.135753709197702i</v>
      </c>
      <c r="AH2722" t="str">
        <f t="shared" si="1432"/>
        <v>0.0931353744060767+0.00988006633435933i</v>
      </c>
      <c r="AI2722">
        <f t="shared" si="1433"/>
        <v>-20.569106018136726</v>
      </c>
      <c r="AJ2722">
        <f t="shared" si="1434"/>
        <v>6.0554524301263699</v>
      </c>
      <c r="AK2722"/>
      <c r="AL2722"/>
      <c r="AM2722"/>
      <c r="AN2722"/>
    </row>
    <row r="2723" spans="1:40" x14ac:dyDescent="0.25">
      <c r="A2723"/>
      <c r="B2723">
        <f t="shared" si="1435"/>
        <v>789000</v>
      </c>
      <c r="C2723" s="186" t="str">
        <f t="shared" si="1403"/>
        <v>-1.22769003534653E-07+0.00310395758828458i</v>
      </c>
      <c r="D2723" s="158" t="str">
        <f t="shared" si="1404"/>
        <v>-5.95700689823498+0.0237970081768485i</v>
      </c>
      <c r="E2723" t="str">
        <f t="shared" si="1405"/>
        <v>2870</v>
      </c>
      <c r="F2723" t="str">
        <f t="shared" si="1406"/>
        <v>0.777000777000777</v>
      </c>
      <c r="G2723" t="str">
        <f t="shared" si="1401"/>
        <v>0.777000777000777</v>
      </c>
      <c r="H2723" t="str">
        <f t="shared" si="1407"/>
        <v>9.10752735309196+0.473829518313183i</v>
      </c>
      <c r="I2723" t="str">
        <f t="shared" si="1408"/>
        <v>3098.39575460293i</v>
      </c>
      <c r="J2723" t="str">
        <f t="shared" si="1402"/>
        <v>-8210.50411583174+670.111118939108i</v>
      </c>
      <c r="K2723" t="str">
        <f t="shared" si="1409"/>
        <v>0.0305957234549299-0.374872623739255i</v>
      </c>
      <c r="L2723" t="str">
        <f t="shared" si="1410"/>
        <v>0.0022642909846288-0.0232535771162804i</v>
      </c>
      <c r="M2723" t="str">
        <f t="shared" si="1411"/>
        <v>0.0328600144395587-0.398126200855535i</v>
      </c>
      <c r="N2723" t="str">
        <f t="shared" si="1412"/>
        <v>-3.49914376846377i</v>
      </c>
      <c r="O2723" t="str">
        <f t="shared" si="1413"/>
        <v>-0.936756695642656+0.349981275454347i</v>
      </c>
      <c r="P2723" t="str">
        <f t="shared" si="1414"/>
        <v>1.93675669564266-0.349981275454347i</v>
      </c>
      <c r="Q2723" t="str">
        <f t="shared" si="1415"/>
        <v>-1.93675669564266+3.84912504391812i</v>
      </c>
      <c r="R2723" t="str">
        <f t="shared" si="1416"/>
        <v>-0.274584252981172-0.365006018025644i</v>
      </c>
      <c r="S2723" t="str">
        <f t="shared" si="1417"/>
        <v>0.361191310767237i</v>
      </c>
      <c r="T2723" t="str">
        <f t="shared" si="1418"/>
        <v>0.131837002088612-0.0991774462503121i</v>
      </c>
      <c r="U2723" t="str">
        <f t="shared" si="1419"/>
        <v>0.00005-0.000305632260037438i</v>
      </c>
      <c r="V2723" t="str">
        <f t="shared" si="1420"/>
        <v>3.33333333333333E-06-0.000336195486041181i</v>
      </c>
      <c r="W2723" t="str">
        <f t="shared" si="1421"/>
        <v>0.0000143968472291722-0.000161029734270862i</v>
      </c>
      <c r="X2723" t="str">
        <f t="shared" si="1422"/>
        <v>0.0000148823290673221-0.00016094070080973i</v>
      </c>
      <c r="Y2723" t="str">
        <f t="shared" si="1423"/>
        <v>0.009+0.495743320736469i</v>
      </c>
      <c r="Z2723" t="str">
        <f t="shared" si="1424"/>
        <v>-0.00453736010065783-0.000502956489931321i</v>
      </c>
      <c r="AA2723" t="str">
        <f t="shared" si="1425"/>
        <v>0.5137037101212-28.2402474044663i</v>
      </c>
      <c r="AB2723" t="str">
        <f t="shared" si="1426"/>
        <v>0.910711905570978-0.685104178897943i</v>
      </c>
      <c r="AC2723" t="str">
        <f t="shared" si="1427"/>
        <v>0.757168082432452-0.385090804250067i</v>
      </c>
      <c r="AD2723" t="str">
        <f t="shared" si="1428"/>
        <v>1.32121864932241-0.232861145009925i</v>
      </c>
      <c r="AE2723" t="str">
        <f t="shared" si="1429"/>
        <v>-0.00611196380781612+0.000392059374066533i</v>
      </c>
      <c r="AF2723" t="str">
        <f t="shared" si="1430"/>
        <v>-15.0645342513269-0.450032510136334i</v>
      </c>
      <c r="AG2723" t="str">
        <f t="shared" si="1431"/>
        <v>0.978651624045376-0.135500810662347i</v>
      </c>
      <c r="AH2723" t="str">
        <f t="shared" si="1432"/>
        <v>0.092927682783377+0.00964200810931096i</v>
      </c>
      <c r="AI2723">
        <f t="shared" si="1433"/>
        <v>-20.590592618626125</v>
      </c>
      <c r="AJ2723">
        <f t="shared" si="1434"/>
        <v>5.9237092802957978</v>
      </c>
      <c r="AK2723"/>
      <c r="AL2723"/>
      <c r="AM2723"/>
      <c r="AN2723"/>
    </row>
    <row r="2724" spans="1:40" x14ac:dyDescent="0.25">
      <c r="A2724"/>
      <c r="B2724">
        <f t="shared" si="1435"/>
        <v>790000</v>
      </c>
      <c r="C2724" s="186" t="str">
        <f t="shared" si="1403"/>
        <v>-1.22458392644926E-07+0.00310002852805852i</v>
      </c>
      <c r="D2724" s="158" t="str">
        <f t="shared" si="1404"/>
        <v>-5.95700689585364+0.023766885381782i</v>
      </c>
      <c r="E2724" t="str">
        <f t="shared" si="1405"/>
        <v>2870</v>
      </c>
      <c r="F2724" t="str">
        <f t="shared" si="1406"/>
        <v>0.777000777000777</v>
      </c>
      <c r="G2724" t="str">
        <f t="shared" si="1401"/>
        <v>0.777000777000777</v>
      </c>
      <c r="H2724" t="str">
        <f t="shared" si="1407"/>
        <v>9.10759431211706+0.473233481250417i</v>
      </c>
      <c r="I2724" t="str">
        <f t="shared" si="1408"/>
        <v>3102.32274541992i</v>
      </c>
      <c r="J2724" t="str">
        <f t="shared" si="1402"/>
        <v>-8231.3322726311+670.960435946635i</v>
      </c>
      <c r="K2724" t="str">
        <f t="shared" si="1409"/>
        <v>0.0305188072024398-0.374404255734133i</v>
      </c>
      <c r="L2724" t="str">
        <f t="shared" si="1410"/>
        <v>0.00225861590359726-0.0232246941136876i</v>
      </c>
      <c r="M2724" t="str">
        <f t="shared" si="1411"/>
        <v>0.0327774231060371-0.397628949847821i</v>
      </c>
      <c r="N2724" t="str">
        <f t="shared" si="1412"/>
        <v>-3.50357867818298i</v>
      </c>
      <c r="O2724" t="str">
        <f t="shared" si="1413"/>
        <v>-0.935195353121667+0.354132251425426i</v>
      </c>
      <c r="P2724" t="str">
        <f t="shared" si="1414"/>
        <v>1.93519535312167-0.354132251425426i</v>
      </c>
      <c r="Q2724" t="str">
        <f t="shared" si="1415"/>
        <v>-1.93519535312167+3.85771092960841i</v>
      </c>
      <c r="R2724" t="str">
        <f t="shared" si="1416"/>
        <v>-0.27439439122502-0.363995288377634i</v>
      </c>
      <c r="S2724" t="str">
        <f t="shared" si="1417"/>
        <v>0.361649094431074i</v>
      </c>
      <c r="T2724" t="str">
        <f t="shared" si="1418"/>
        <v>0.131638566418949-0.0992344831034943i</v>
      </c>
      <c r="U2724" t="str">
        <f t="shared" si="1419"/>
        <v>0.00005-0.000305245383758909i</v>
      </c>
      <c r="V2724" t="str">
        <f t="shared" si="1420"/>
        <v>3.33333333333333E-06-0.000335769922134801i</v>
      </c>
      <c r="W2724" t="str">
        <f t="shared" si="1421"/>
        <v>0.0000143966511697724-0.000160828255609369i</v>
      </c>
      <c r="X2724" t="str">
        <f t="shared" si="1422"/>
        <v>0.0000148809092437498-0.000160739338453115i</v>
      </c>
      <c r="Y2724" t="str">
        <f t="shared" si="1423"/>
        <v>0.009+0.496371639267187i</v>
      </c>
      <c r="Z2724" t="str">
        <f t="shared" si="1424"/>
        <v>-0.00452594777580371-0.000502072021490469i</v>
      </c>
      <c r="AA2724" t="str">
        <f t="shared" si="1425"/>
        <v>0.512403528826207-28.2045008386962i</v>
      </c>
      <c r="AB2724" t="str">
        <f t="shared" si="1426"/>
        <v>0.909341139215637-0.685498181646992i</v>
      </c>
      <c r="AC2724" t="str">
        <f t="shared" si="1427"/>
        <v>0.757231937176912-0.384049226177997i</v>
      </c>
      <c r="AD2724" t="str">
        <f t="shared" si="1428"/>
        <v>1.32037051086291-0.235609329087453i</v>
      </c>
      <c r="AE2724" t="str">
        <f t="shared" si="1429"/>
        <v>-0.00609422082901375+0.000403434427436618i</v>
      </c>
      <c r="AF2724" t="str">
        <f t="shared" si="1430"/>
        <v>-15.0646012079707-0.449466595868635i</v>
      </c>
      <c r="AG2724" t="str">
        <f t="shared" si="1431"/>
        <v>0.978393374741166-0.135247248002271i</v>
      </c>
      <c r="AH2724" t="str">
        <f t="shared" si="1432"/>
        <v>0.0927197149801952+0.00940486357713791i</v>
      </c>
      <c r="AI2724">
        <f t="shared" si="1433"/>
        <v>-20.612103253916104</v>
      </c>
      <c r="AJ2724">
        <f t="shared" si="1434"/>
        <v>5.7918886082099759</v>
      </c>
      <c r="AK2724"/>
      <c r="AL2724"/>
      <c r="AM2724"/>
      <c r="AN2724"/>
    </row>
    <row r="2725" spans="1:40" x14ac:dyDescent="0.25">
      <c r="A2725"/>
      <c r="B2725">
        <f t="shared" si="1435"/>
        <v>791000</v>
      </c>
      <c r="C2725" s="186" t="str">
        <f t="shared" si="1403"/>
        <v>-1.22148959054214E-07+0.00309610940224512i</v>
      </c>
      <c r="D2725" s="158" t="str">
        <f t="shared" si="1404"/>
        <v>-5.95700689348131+0.0237368387505459i</v>
      </c>
      <c r="E2725" t="str">
        <f t="shared" si="1405"/>
        <v>2870</v>
      </c>
      <c r="F2725" t="str">
        <f t="shared" si="1406"/>
        <v>0.777000777000777</v>
      </c>
      <c r="G2725" t="str">
        <f t="shared" si="1401"/>
        <v>0.777000777000777</v>
      </c>
      <c r="H2725" t="str">
        <f t="shared" si="1407"/>
        <v>9.10766101840381+0.47263893710881i</v>
      </c>
      <c r="I2725" t="str">
        <f t="shared" si="1408"/>
        <v>3106.24973623691i</v>
      </c>
      <c r="J2725" t="str">
        <f t="shared" si="1402"/>
        <v>-8252.18681088303+671.809752954163i</v>
      </c>
      <c r="K2725" t="str">
        <f t="shared" si="1409"/>
        <v>0.0304421800160551-0.373937048871866i</v>
      </c>
      <c r="L2725" t="str">
        <f t="shared" si="1410"/>
        <v>0.00225296206444961-0.0231958820770035i</v>
      </c>
      <c r="M2725" t="str">
        <f t="shared" si="1411"/>
        <v>0.0326951420805047-0.39713293094887i</v>
      </c>
      <c r="N2725" t="str">
        <f t="shared" si="1412"/>
        <v>-3.5080135879022i</v>
      </c>
      <c r="O2725" t="str">
        <f t="shared" si="1413"/>
        <v>-0.93361561681189+0.35827626218458i</v>
      </c>
      <c r="P2725" t="str">
        <f t="shared" si="1414"/>
        <v>1.93361561681189-0.35827626218458i</v>
      </c>
      <c r="Q2725" t="str">
        <f t="shared" si="1415"/>
        <v>-1.93361561681189+3.86628985008678i</v>
      </c>
      <c r="R2725" t="str">
        <f t="shared" si="1416"/>
        <v>-0.274204044468903-0.36298633797524i</v>
      </c>
      <c r="S2725" t="str">
        <f t="shared" si="1417"/>
        <v>0.362106878094911i</v>
      </c>
      <c r="T2725" t="str">
        <f t="shared" si="1418"/>
        <v>0.131439849635318-0.0992911705036326i</v>
      </c>
      <c r="U2725" t="str">
        <f t="shared" si="1419"/>
        <v>0.0000500000000000002-0.000304859485675776i</v>
      </c>
      <c r="V2725" t="str">
        <f t="shared" si="1420"/>
        <v>3.33333333333333E-06-0.000335345434243353i</v>
      </c>
      <c r="W2725" t="str">
        <f t="shared" si="1421"/>
        <v>0.0000143964548688723-0.000160627289274522i</v>
      </c>
      <c r="X2725" t="str">
        <f t="shared" si="1422"/>
        <v>0.0000148794938172632-0.00016053848811501i</v>
      </c>
      <c r="Y2725" t="str">
        <f t="shared" si="1423"/>
        <v>0.009+0.496999957797905i</v>
      </c>
      <c r="Z2725" t="str">
        <f t="shared" si="1424"/>
        <v>-0.00451457870021976-0.00050119070007659i</v>
      </c>
      <c r="AA2725" t="str">
        <f t="shared" si="1425"/>
        <v>0.511108277977696-28.1688446538887i</v>
      </c>
      <c r="AB2725" t="str">
        <f t="shared" si="1426"/>
        <v>0.90796843096361-0.685889770422404i</v>
      </c>
      <c r="AC2725" t="str">
        <f t="shared" si="1427"/>
        <v>0.757296742019271-0.38300942769315i</v>
      </c>
      <c r="AD2725" t="str">
        <f t="shared" si="1428"/>
        <v>1.31950977301578-0.238354501490143i</v>
      </c>
      <c r="AE2725" t="str">
        <f t="shared" si="1429"/>
        <v>-0.00607649177545709+0.000414744128633216i</v>
      </c>
      <c r="AF2725" t="str">
        <f t="shared" si="1430"/>
        <v>-15.0646679118851-0.448902098358264i</v>
      </c>
      <c r="AG2725" t="str">
        <f t="shared" si="1431"/>
        <v>0.978136074023044-0.134993024602511i</v>
      </c>
      <c r="AH2725" t="str">
        <f t="shared" si="1432"/>
        <v>0.0925114726441129+0.00916863316181696i</v>
      </c>
      <c r="AI2725">
        <f t="shared" si="1433"/>
        <v>-20.633638075193556</v>
      </c>
      <c r="AJ2725">
        <f t="shared" si="1434"/>
        <v>5.6599906243417832</v>
      </c>
      <c r="AK2725"/>
      <c r="AL2725"/>
      <c r="AM2725"/>
      <c r="AN2725"/>
    </row>
    <row r="2726" spans="1:40" x14ac:dyDescent="0.25">
      <c r="A2726"/>
      <c r="B2726">
        <f t="shared" si="1435"/>
        <v>792000</v>
      </c>
      <c r="C2726" s="186" t="str">
        <f t="shared" si="1403"/>
        <v>-1.21840696820317E-07+0.00309220017321402i</v>
      </c>
      <c r="D2726" s="158" t="str">
        <f t="shared" si="1404"/>
        <v>-5.95700689111797+0.0237068679946408i</v>
      </c>
      <c r="E2726" t="str">
        <f t="shared" si="1405"/>
        <v>2870</v>
      </c>
      <c r="F2726" t="str">
        <f t="shared" si="1406"/>
        <v>0.777000777000777</v>
      </c>
      <c r="G2726" t="str">
        <f t="shared" si="1401"/>
        <v>0.777000777000777</v>
      </c>
      <c r="H2726" t="str">
        <f t="shared" si="1407"/>
        <v>9.10772747322129+0.472045880304201i</v>
      </c>
      <c r="I2726" t="str">
        <f t="shared" si="1408"/>
        <v>3110.1767270539i</v>
      </c>
      <c r="J2726" t="str">
        <f t="shared" si="1402"/>
        <v>-8273.06773058753+672.65906996169i</v>
      </c>
      <c r="K2726" t="str">
        <f t="shared" si="1409"/>
        <v>0.0303658404521866-0.3734709988694i</v>
      </c>
      <c r="L2726" t="str">
        <f t="shared" si="1410"/>
        <v>0.00224732936164148-0.0231671407476566i</v>
      </c>
      <c r="M2726" t="str">
        <f t="shared" si="1411"/>
        <v>0.0326131698138281-0.396638139617057i</v>
      </c>
      <c r="N2726" t="str">
        <f t="shared" si="1412"/>
        <v>-3.51244849762142i</v>
      </c>
      <c r="O2726" t="str">
        <f t="shared" si="1413"/>
        <v>-0.932017517784203+0.362413226225772i</v>
      </c>
      <c r="P2726" t="str">
        <f t="shared" si="1414"/>
        <v>1.9320175177842-0.362413226225772i</v>
      </c>
      <c r="Q2726" t="str">
        <f t="shared" si="1415"/>
        <v>-1.9320175177842+3.87486172384719i</v>
      </c>
      <c r="R2726" t="str">
        <f t="shared" si="1416"/>
        <v>-0.274013211483662-0.361979160304295i</v>
      </c>
      <c r="S2726" t="str">
        <f t="shared" si="1417"/>
        <v>0.362564661758746i</v>
      </c>
      <c r="T2726" t="str">
        <f t="shared" si="1418"/>
        <v>0.131240851819442-0.0993475073390016i</v>
      </c>
      <c r="U2726" t="str">
        <f t="shared" si="1419"/>
        <v>0.0000500000000000002-0.000304474562082751i</v>
      </c>
      <c r="V2726" t="str">
        <f t="shared" si="1420"/>
        <v>3.33333333333333E-06-0.000334922018291026i</v>
      </c>
      <c r="W2726" t="str">
        <f t="shared" si="1421"/>
        <v>0.0000143962583264975-0.000160426833325385i</v>
      </c>
      <c r="X2726" t="str">
        <f t="shared" si="1422"/>
        <v>0.0000148780827644762-0.000160338147855719i</v>
      </c>
      <c r="Y2726" t="str">
        <f t="shared" si="1423"/>
        <v>0.009+0.497628276328623i</v>
      </c>
      <c r="Z2726" t="str">
        <f t="shared" si="1424"/>
        <v>-0.00450325265563713-0.00050031250914241i</v>
      </c>
      <c r="AA2726" t="str">
        <f t="shared" si="1425"/>
        <v>0.509817932674983-28.1332785077035i</v>
      </c>
      <c r="AB2726" t="str">
        <f t="shared" si="1426"/>
        <v>0.906593781379428-0.686278937544532i</v>
      </c>
      <c r="AC2726" t="str">
        <f t="shared" si="1427"/>
        <v>0.757362495898254-0.381971402364523i</v>
      </c>
      <c r="AD2726" t="str">
        <f t="shared" si="1428"/>
        <v>1.31863644498535-0.24109660358603i</v>
      </c>
      <c r="AE2726" t="str">
        <f t="shared" si="1429"/>
        <v>-0.00605877671938603+0.000425988611926634i</v>
      </c>
      <c r="AF2726" t="str">
        <f t="shared" si="1430"/>
        <v>-15.0647343643393-0.44833901230956i</v>
      </c>
      <c r="AG2726" t="str">
        <f t="shared" si="1431"/>
        <v>0.977879724329594-0.13473814385969i</v>
      </c>
      <c r="AH2726" t="str">
        <f t="shared" si="1432"/>
        <v>0.0923029574377075+0.00893331728824928i</v>
      </c>
      <c r="AI2726">
        <f t="shared" si="1433"/>
        <v>-20.655197233750499</v>
      </c>
      <c r="AJ2726">
        <f t="shared" si="1434"/>
        <v>5.5280155406233282</v>
      </c>
      <c r="AK2726"/>
      <c r="AL2726"/>
      <c r="AM2726"/>
      <c r="AN2726"/>
    </row>
    <row r="2727" spans="1:40" x14ac:dyDescent="0.25">
      <c r="A2727"/>
      <c r="B2727">
        <f t="shared" si="1435"/>
        <v>793000</v>
      </c>
      <c r="C2727" s="186" t="str">
        <f t="shared" si="1403"/>
        <v>-1.21533600038481E-07+0.0030883008035247i</v>
      </c>
      <c r="D2727" s="158" t="str">
        <f t="shared" si="1404"/>
        <v>-5.95700688876356+0.0236769728270227i</v>
      </c>
      <c r="E2727" t="str">
        <f t="shared" si="1405"/>
        <v>2870</v>
      </c>
      <c r="F2727" t="str">
        <f t="shared" si="1406"/>
        <v>0.777000777000777</v>
      </c>
      <c r="G2727" t="str">
        <f t="shared" si="1401"/>
        <v>0.777000777000777</v>
      </c>
      <c r="H2727" t="str">
        <f t="shared" si="1407"/>
        <v>9.10779367783057+0.471454305280143i</v>
      </c>
      <c r="I2727" t="str">
        <f t="shared" si="1408"/>
        <v>3114.10371787088i</v>
      </c>
      <c r="J2727" t="str">
        <f t="shared" si="1402"/>
        <v>-8293.97503174459+673.508386969217i</v>
      </c>
      <c r="K2727" t="str">
        <f t="shared" si="1409"/>
        <v>0.030289787076226-0.37300610146457i</v>
      </c>
      <c r="L2727" t="str">
        <f t="shared" si="1410"/>
        <v>0.00224171769028097-0.0231384698683158i</v>
      </c>
      <c r="M2727" t="str">
        <f t="shared" si="1411"/>
        <v>0.032531504766507-0.396144571332886i</v>
      </c>
      <c r="N2727" t="str">
        <f t="shared" si="1412"/>
        <v>-3.51688340734064i</v>
      </c>
      <c r="O2727" t="str">
        <f t="shared" si="1413"/>
        <v>-0.930401087470644+0.366543062181572i</v>
      </c>
      <c r="P2727" t="str">
        <f t="shared" si="1414"/>
        <v>1.93040108747064-0.366543062181572i</v>
      </c>
      <c r="Q2727" t="str">
        <f t="shared" si="1415"/>
        <v>-1.93040108747064+3.88342646952221i</v>
      </c>
      <c r="R2727" t="str">
        <f t="shared" si="1416"/>
        <v>-0.27382189103663-0.36097374888953i</v>
      </c>
      <c r="S2727" t="str">
        <f t="shared" si="1417"/>
        <v>0.363022445422583i</v>
      </c>
      <c r="T2727" t="str">
        <f t="shared" si="1418"/>
        <v>0.131041573055235-0.0994034924943535i</v>
      </c>
      <c r="U2727" t="str">
        <f t="shared" si="1419"/>
        <v>0.0000500000000000002-0.000304090609293239i</v>
      </c>
      <c r="V2727" t="str">
        <f t="shared" si="1420"/>
        <v>3.33333333333333E-06-0.000334499670222562i</v>
      </c>
      <c r="W2727" t="str">
        <f t="shared" si="1421"/>
        <v>0.0000143960615426734-0.000160226885830809i</v>
      </c>
      <c r="X2727" t="str">
        <f t="shared" si="1422"/>
        <v>0.0000148766760621497-0.000160138315745322i</v>
      </c>
      <c r="Y2727" t="str">
        <f t="shared" si="1423"/>
        <v>0.009+0.498256594859341i</v>
      </c>
      <c r="Z2727" t="str">
        <f t="shared" si="1424"/>
        <v>-0.00449196942516193-0.000499437432253242i</v>
      </c>
      <c r="AA2727" t="str">
        <f t="shared" si="1425"/>
        <v>0.508532468174402-28.0978020595268i</v>
      </c>
      <c r="AB2727" t="str">
        <f t="shared" si="1426"/>
        <v>0.905217191042758-0.686665675309396i</v>
      </c>
      <c r="AC2727" t="str">
        <f t="shared" si="1427"/>
        <v>0.757429197770684-0.380935143798117i</v>
      </c>
      <c r="AD2727" t="str">
        <f t="shared" si="1428"/>
        <v>1.31775053625531-0.243835576756905i</v>
      </c>
      <c r="AE2727" t="str">
        <f t="shared" si="1429"/>
        <v>-0.00604107573319707+0.00043716801138106i</v>
      </c>
      <c r="AF2727" t="str">
        <f t="shared" si="1430"/>
        <v>-15.0648005665941-0.44777733245312i</v>
      </c>
      <c r="AG2727" t="str">
        <f t="shared" si="1431"/>
        <v>0.977624328085911-0.134482609181954i</v>
      </c>
      <c r="AH2727" t="str">
        <f t="shared" si="1432"/>
        <v>0.0920941710385137+0.00869891638209026i</v>
      </c>
      <c r="AI2727">
        <f t="shared" si="1433"/>
        <v>-20.676780880986875</v>
      </c>
      <c r="AJ2727">
        <f t="shared" si="1434"/>
        <v>5.3959635704424604</v>
      </c>
      <c r="AK2727"/>
      <c r="AL2727"/>
      <c r="AM2727"/>
      <c r="AN2727"/>
    </row>
    <row r="2728" spans="1:40" x14ac:dyDescent="0.25">
      <c r="A2728"/>
      <c r="B2728">
        <f t="shared" si="1435"/>
        <v>794000</v>
      </c>
      <c r="C2728" s="186" t="str">
        <f t="shared" si="1403"/>
        <v>-1.21227662841108E-07+0.00308441125592524i</v>
      </c>
      <c r="D2728" s="158" t="str">
        <f t="shared" si="1404"/>
        <v>-5.95700688641804+0.0236471529620935i</v>
      </c>
      <c r="E2728" t="str">
        <f t="shared" si="1405"/>
        <v>2870</v>
      </c>
      <c r="F2728" t="str">
        <f t="shared" si="1406"/>
        <v>0.777000777000777</v>
      </c>
      <c r="G2728" t="str">
        <f t="shared" si="1401"/>
        <v>0.777000777000777</v>
      </c>
      <c r="H2728" t="str">
        <f t="shared" si="1407"/>
        <v>9.10785963348485+0.47086420650775i</v>
      </c>
      <c r="I2728" t="str">
        <f t="shared" si="1408"/>
        <v>3118.03070868787i</v>
      </c>
      <c r="J2728" t="str">
        <f t="shared" si="1402"/>
        <v>-8314.90871435421+674.357703976745i</v>
      </c>
      <c r="K2728" t="str">
        <f t="shared" si="1409"/>
        <v>0.0302140184624797-0.372542352415974i</v>
      </c>
      <c r="L2728" t="str">
        <f t="shared" si="1410"/>
        <v>0.00223612694612406-0.023109869182884i</v>
      </c>
      <c r="M2728" t="str">
        <f t="shared" si="1411"/>
        <v>0.0324501454086038-0.395652221598858i</v>
      </c>
      <c r="N2728" t="str">
        <f t="shared" si="1412"/>
        <v>-3.52131831705986i</v>
      </c>
      <c r="O2728" t="str">
        <f t="shared" si="1413"/>
        <v>-0.928766357663797+0.370665688824747i</v>
      </c>
      <c r="P2728" t="str">
        <f t="shared" si="1414"/>
        <v>1.9287663576638-0.370665688824747i</v>
      </c>
      <c r="Q2728" t="str">
        <f t="shared" si="1415"/>
        <v>-1.9287663576638+3.89198400588461i</v>
      </c>
      <c r="R2728" t="str">
        <f t="shared" si="1416"/>
        <v>-0.273630081891626-0.359970097294377i</v>
      </c>
      <c r="S2728" t="str">
        <f t="shared" si="1417"/>
        <v>0.36348022908642i</v>
      </c>
      <c r="T2728" t="str">
        <f t="shared" si="1418"/>
        <v>0.130842013428821-0.0994591248509041i</v>
      </c>
      <c r="U2728" t="str">
        <f t="shared" si="1419"/>
        <v>0.0000500000000000002-0.000303707623639217i</v>
      </c>
      <c r="V2728" t="str">
        <f t="shared" si="1420"/>
        <v>3.33333333333333E-06-0.000334078386003139i</v>
      </c>
      <c r="W2728" t="str">
        <f t="shared" si="1421"/>
        <v>0.0000143958645174259-0.000160027444869376i</v>
      </c>
      <c r="X2728" t="str">
        <f t="shared" si="1422"/>
        <v>0.000014875273687192-0.000159938989863628i</v>
      </c>
      <c r="Y2728" t="str">
        <f t="shared" si="1423"/>
        <v>0.009+0.498884913390059i</v>
      </c>
      <c r="Z2728" t="str">
        <f t="shared" si="1424"/>
        <v>-0.0044807287932653-0.000498565453086113i</v>
      </c>
      <c r="AA2728" t="str">
        <f t="shared" si="1425"/>
        <v>0.507251859888127-28.0624149704609i</v>
      </c>
      <c r="AB2728" t="str">
        <f t="shared" si="1426"/>
        <v>0.903838660548532-0.687049975988591i</v>
      </c>
      <c r="AC2728" t="str">
        <f t="shared" si="1427"/>
        <v>0.757496846611389-0.37990064563677i</v>
      </c>
      <c r="AD2728" t="str">
        <f t="shared" si="1428"/>
        <v>1.31685205658875-0.24657136239966i</v>
      </c>
      <c r="AE2728" t="str">
        <f t="shared" si="1429"/>
        <v>-0.00602338888944068+0.000448282460858258i</v>
      </c>
      <c r="AF2728" t="str">
        <f t="shared" si="1430"/>
        <v>-15.0648665199029-0.447217053545656i</v>
      </c>
      <c r="AG2728" t="str">
        <f t="shared" si="1431"/>
        <v>0.977369887703548-0.134226423988912i</v>
      </c>
      <c r="AH2728" t="str">
        <f t="shared" si="1432"/>
        <v>0.0918851151390094+0.00846543086958733i</v>
      </c>
      <c r="AI2728">
        <f t="shared" si="1433"/>
        <v>-20.698389168410991</v>
      </c>
      <c r="AJ2728">
        <f t="shared" si="1434"/>
        <v>5.263834928642372</v>
      </c>
      <c r="AK2728"/>
      <c r="AL2728"/>
      <c r="AM2728"/>
      <c r="AN2728"/>
    </row>
    <row r="2729" spans="1:40" x14ac:dyDescent="0.25">
      <c r="A2729"/>
      <c r="B2729">
        <f t="shared" si="1435"/>
        <v>795000</v>
      </c>
      <c r="C2729" s="186" t="str">
        <f t="shared" si="1403"/>
        <v>-1.20922879397482E-07+0.00308053149335113i</v>
      </c>
      <c r="D2729" s="158" t="str">
        <f t="shared" si="1404"/>
        <v>-5.95700688408137+0.023617408115692i</v>
      </c>
      <c r="E2729" t="str">
        <f t="shared" si="1405"/>
        <v>2870</v>
      </c>
      <c r="F2729" t="str">
        <f t="shared" si="1406"/>
        <v>0.777000777000777</v>
      </c>
      <c r="G2729" t="str">
        <f t="shared" si="1401"/>
        <v>0.777000777000777</v>
      </c>
      <c r="H2729" t="str">
        <f t="shared" si="1407"/>
        <v>9.10792534142951+0.470275578485514i</v>
      </c>
      <c r="I2729" t="str">
        <f t="shared" si="1408"/>
        <v>3121.95769950486i</v>
      </c>
      <c r="J2729" t="str">
        <f t="shared" si="1402"/>
        <v>-8335.8687784164+675.207020984272i</v>
      </c>
      <c r="K2729" t="str">
        <f t="shared" si="1409"/>
        <v>0.0301385331941015-0.372079747502847i</v>
      </c>
      <c r="L2729" t="str">
        <f t="shared" si="1410"/>
        <v>0.00223055702556969-0.0230813384364903i</v>
      </c>
      <c r="M2729" t="str">
        <f t="shared" si="1411"/>
        <v>0.0323690902196712-0.395161085939337i</v>
      </c>
      <c r="N2729" t="str">
        <f t="shared" si="1412"/>
        <v>-3.52575322677908i</v>
      </c>
      <c r="O2729" t="str">
        <f t="shared" si="1413"/>
        <v>-0.927113360516169+0.37478102506986i</v>
      </c>
      <c r="P2729" t="str">
        <f t="shared" si="1414"/>
        <v>1.92711336051617-0.37478102506986i</v>
      </c>
      <c r="Q2729" t="str">
        <f t="shared" si="1415"/>
        <v>-1.92711336051617+3.90053425184894i</v>
      </c>
      <c r="R2729" t="str">
        <f t="shared" si="1416"/>
        <v>-0.27343778280895-0.358968199120778i</v>
      </c>
      <c r="S2729" t="str">
        <f t="shared" si="1417"/>
        <v>0.363938012750257i</v>
      </c>
      <c r="T2729" t="str">
        <f t="shared" si="1418"/>
        <v>0.130642173028554-0.0995144032863256i</v>
      </c>
      <c r="U2729" t="str">
        <f t="shared" si="1419"/>
        <v>0.0000499999999999999-0.000303325601471117i</v>
      </c>
      <c r="V2729" t="str">
        <f t="shared" si="1420"/>
        <v>3.33333333333333E-06-0.00033365816161823i</v>
      </c>
      <c r="W2729" t="str">
        <f t="shared" si="1421"/>
        <v>0.0000143956672507804-0.000159828508529332i</v>
      </c>
      <c r="X2729" t="str">
        <f t="shared" si="1422"/>
        <v>0.0000148738756166558-0.000159740168300099i</v>
      </c>
      <c r="Y2729" t="str">
        <f t="shared" si="1423"/>
        <v>0.009+0.499513231920777i</v>
      </c>
      <c r="Z2729" t="str">
        <f t="shared" si="1424"/>
        <v>-0.00446953054577253-0.000497696555428771i</v>
      </c>
      <c r="AA2729" t="str">
        <f t="shared" si="1425"/>
        <v>0.505976083382974-28.027116903313i</v>
      </c>
      <c r="AB2729" t="str">
        <f t="shared" si="1426"/>
        <v>0.902458190507087-0.687431831829228i</v>
      </c>
      <c r="AC2729" t="str">
        <f t="shared" si="1427"/>
        <v>0.7575654414131-0.378867901559984i</v>
      </c>
      <c r="AD2729" t="str">
        <f t="shared" si="1428"/>
        <v>1.31594101602838-0.249303901927671i</v>
      </c>
      <c r="AE2729" t="str">
        <f t="shared" si="1429"/>
        <v>-0.00600571626081813+0.000459332094021243i</v>
      </c>
      <c r="AF2729" t="str">
        <f t="shared" si="1430"/>
        <v>-15.0649322255109-0.446658170369822i</v>
      </c>
      <c r="AG2729" t="str">
        <f t="shared" si="1431"/>
        <v>0.977116405580456-0.13396959171158i</v>
      </c>
      <c r="AH2729" t="str">
        <f t="shared" si="1432"/>
        <v>0.0916757914465792+0.00823286117741586i</v>
      </c>
      <c r="AI2729">
        <f t="shared" si="1433"/>
        <v>-20.720022247641921</v>
      </c>
      <c r="AJ2729">
        <f t="shared" si="1434"/>
        <v>5.1316298315211002</v>
      </c>
      <c r="AK2729"/>
      <c r="AL2729"/>
      <c r="AM2729"/>
      <c r="AN2729"/>
    </row>
    <row r="2730" spans="1:40" x14ac:dyDescent="0.25">
      <c r="A2730"/>
      <c r="B2730">
        <f t="shared" si="1435"/>
        <v>796000</v>
      </c>
      <c r="C2730" s="186" t="str">
        <f t="shared" si="1403"/>
        <v>-1.20619243913489E-07+0.00307666147892415i</v>
      </c>
      <c r="D2730" s="158" t="str">
        <f t="shared" si="1404"/>
        <v>-5.9570068817535+0.0235877380050852i</v>
      </c>
      <c r="E2730" t="str">
        <f t="shared" si="1405"/>
        <v>2870</v>
      </c>
      <c r="F2730" t="str">
        <f t="shared" si="1406"/>
        <v>0.777000777000777</v>
      </c>
      <c r="G2730" t="str">
        <f t="shared" si="1401"/>
        <v>0.777000777000777</v>
      </c>
      <c r="H2730" t="str">
        <f t="shared" si="1407"/>
        <v>9.10799080290215+0.469688415739146i</v>
      </c>
      <c r="I2730" t="str">
        <f t="shared" si="1408"/>
        <v>3125.88469032184i</v>
      </c>
      <c r="J2730" t="str">
        <f t="shared" si="1402"/>
        <v>-8356.85522393115+676.0563379918i</v>
      </c>
      <c r="K2730" t="str">
        <f t="shared" si="1409"/>
        <v>0.0300633298630276-0.371618282524932i</v>
      </c>
      <c r="L2730" t="str">
        <f t="shared" si="1410"/>
        <v>0.00222500782565508-0.0230528773754829i</v>
      </c>
      <c r="M2730" t="str">
        <f t="shared" si="1411"/>
        <v>0.0322883376886827-0.394671159900415i</v>
      </c>
      <c r="N2730" t="str">
        <f t="shared" si="1412"/>
        <v>-3.5301881364983i</v>
      </c>
      <c r="O2730" t="str">
        <f t="shared" si="1413"/>
        <v>-0.925442128539557+0.378888989974866i</v>
      </c>
      <c r="P2730" t="str">
        <f t="shared" si="1414"/>
        <v>1.92544212853956-0.378888989974866i</v>
      </c>
      <c r="Q2730" t="str">
        <f t="shared" si="1415"/>
        <v>-1.92544212853956+3.90907712647317i</v>
      </c>
      <c r="R2730" t="str">
        <f t="shared" si="1416"/>
        <v>-0.273244992545375-0.357968048008996i</v>
      </c>
      <c r="S2730" t="str">
        <f t="shared" si="1417"/>
        <v>0.364395796414094i</v>
      </c>
      <c r="T2730" t="str">
        <f t="shared" si="1418"/>
        <v>0.130442051945037-0.0995693266747351i</v>
      </c>
      <c r="U2730" t="str">
        <f t="shared" si="1419"/>
        <v>0.0000499999999999999-0.000302944539157711i</v>
      </c>
      <c r="V2730" t="str">
        <f t="shared" si="1420"/>
        <v>3.33333333333333E-06-0.000333238993073483i</v>
      </c>
      <c r="W2730" t="str">
        <f t="shared" si="1421"/>
        <v>0.0000143954697427628-0.000159630074908532i</v>
      </c>
      <c r="X2730" t="str">
        <f t="shared" si="1422"/>
        <v>0.0000148724818277388-0.000159541849153801i</v>
      </c>
      <c r="Y2730" t="str">
        <f t="shared" si="1423"/>
        <v>0.009+0.500141550451495i</v>
      </c>
      <c r="Z2730" t="str">
        <f t="shared" si="1424"/>
        <v>-0.0044583744698534-0.000496830723178836i</v>
      </c>
      <c r="AA2730" t="str">
        <f t="shared" si="1425"/>
        <v>0.504705114379261-27.9919075225848i</v>
      </c>
      <c r="AB2730" t="str">
        <f t="shared" si="1426"/>
        <v>0.901075781544296-0.687811235053865i</v>
      </c>
      <c r="AC2730" t="str">
        <f t="shared" si="1427"/>
        <v>0.75763498118635-0.377836905283749i</v>
      </c>
      <c r="AD2730" t="str">
        <f t="shared" si="1428"/>
        <v>1.31501742489659-0.252033136772184i</v>
      </c>
      <c r="AE2730" t="str">
        <f t="shared" si="1429"/>
        <v>-0.00598805792017887+0.000470317044338032i</v>
      </c>
      <c r="AF2730" t="str">
        <f t="shared" si="1430"/>
        <v>-15.0649976846556-0.446100677734061i</v>
      </c>
      <c r="AG2730" t="str">
        <f t="shared" si="1431"/>
        <v>0.976863884100935-0.133712115792322i</v>
      </c>
      <c r="AH2730" t="str">
        <f t="shared" si="1432"/>
        <v>0.0914662016834955+0.00800120773251549i</v>
      </c>
      <c r="AI2730">
        <f t="shared" si="1433"/>
        <v>-20.741680270410242</v>
      </c>
      <c r="AJ2730">
        <f t="shared" si="1434"/>
        <v>4.9993484968299393</v>
      </c>
      <c r="AK2730"/>
      <c r="AL2730"/>
      <c r="AM2730"/>
      <c r="AN2730"/>
    </row>
    <row r="2731" spans="1:40" x14ac:dyDescent="0.25">
      <c r="A2731"/>
      <c r="B2731">
        <f t="shared" si="1435"/>
        <v>797000</v>
      </c>
      <c r="C2731" s="186" t="str">
        <f t="shared" si="1403"/>
        <v>-1.20316750631342E-07+0.00307280117595115i</v>
      </c>
      <c r="D2731" s="158" t="str">
        <f t="shared" si="1404"/>
        <v>-5.95700687943438+0.0235581423489588i</v>
      </c>
      <c r="E2731" t="str">
        <f t="shared" si="1405"/>
        <v>2870</v>
      </c>
      <c r="F2731" t="str">
        <f t="shared" si="1406"/>
        <v>0.777000777000777</v>
      </c>
      <c r="G2731" t="str">
        <f t="shared" si="1401"/>
        <v>0.777000777000777</v>
      </c>
      <c r="H2731" t="str">
        <f t="shared" si="1407"/>
        <v>9.10805601913265+0.469102712821395i</v>
      </c>
      <c r="I2731" t="str">
        <f t="shared" si="1408"/>
        <v>3129.81168113883i</v>
      </c>
      <c r="J2731" t="str">
        <f t="shared" si="1402"/>
        <v>-8377.86805089846+676.905654999327i</v>
      </c>
      <c r="K2731" t="str">
        <f t="shared" si="1409"/>
        <v>0.0299884070699116-0.37115795330237i</v>
      </c>
      <c r="L2731" t="str">
        <f t="shared" si="1410"/>
        <v>0.00221947924405114-0.0230244857474227i</v>
      </c>
      <c r="M2731" t="str">
        <f t="shared" si="1411"/>
        <v>0.0322078863139627-0.394182439049793i</v>
      </c>
      <c r="N2731" t="str">
        <f t="shared" si="1412"/>
        <v>-3.53462304621752i</v>
      </c>
      <c r="O2731" t="str">
        <f t="shared" si="1413"/>
        <v>-0.923752694604405+0.3829895027427i</v>
      </c>
      <c r="P2731" t="str">
        <f t="shared" si="1414"/>
        <v>1.92375269460441-0.3829895027427i</v>
      </c>
      <c r="Q2731" t="str">
        <f t="shared" si="1415"/>
        <v>-1.92375269460441+3.91761254896022i</v>
      </c>
      <c r="R2731" t="str">
        <f t="shared" si="1416"/>
        <v>-0.273051709854147-0.356969637637423i</v>
      </c>
      <c r="S2731" t="str">
        <f t="shared" si="1417"/>
        <v>0.364853580077931i</v>
      </c>
      <c r="T2731" t="str">
        <f t="shared" si="1418"/>
        <v>0.130241650271136-0.099623893886686i</v>
      </c>
      <c r="U2731" t="str">
        <f t="shared" si="1419"/>
        <v>0.0000499999999999998-0.000302564433085995i</v>
      </c>
      <c r="V2731" t="str">
        <f t="shared" si="1420"/>
        <v>3.33333333333333E-06-0.000332820876394595i</v>
      </c>
      <c r="W2731" t="str">
        <f t="shared" si="1421"/>
        <v>0.0000143952719933988-0.000159432142114376i</v>
      </c>
      <c r="X2731" t="str">
        <f t="shared" si="1422"/>
        <v>0.0000148710922977813-0.000159344030533341i</v>
      </c>
      <c r="Y2731" t="str">
        <f t="shared" si="1423"/>
        <v>0.009+0.500769868982213i</v>
      </c>
      <c r="Z2731" t="str">
        <f t="shared" si="1424"/>
        <v>-0.00444726035401186-0.000495967940342858i</v>
      </c>
      <c r="AA2731" t="str">
        <f t="shared" si="1425"/>
        <v>0.503438928749629-27.9567864944616i</v>
      </c>
      <c r="AB2731" t="str">
        <f t="shared" si="1426"/>
        <v>0.899691434301666-0.688188177860438i</v>
      </c>
      <c r="AC2731" t="str">
        <f t="shared" si="1427"/>
        <v>0.757705464959374-0.376807650560379i</v>
      </c>
      <c r="AD2731" t="str">
        <f t="shared" si="1428"/>
        <v>1.31408129379562-0.25475900838371i</v>
      </c>
      <c r="AE2731" t="str">
        <f t="shared" si="1429"/>
        <v>-0.00597041394051772+0.000481237445085356i</v>
      </c>
      <c r="AF2731" t="str">
        <f t="shared" si="1430"/>
        <v>-15.065062898567-0.445544570472436i</v>
      </c>
      <c r="AG2731" t="str">
        <f t="shared" si="1431"/>
        <v>0.97661232563557-0.133453999684794i</v>
      </c>
      <c r="AH2731" t="str">
        <f t="shared" si="1432"/>
        <v>0.0912563475868923+0.00777047096192642i</v>
      </c>
      <c r="AI2731">
        <f t="shared" si="1433"/>
        <v>-20.763363388559331</v>
      </c>
      <c r="AJ2731">
        <f t="shared" si="1434"/>
        <v>4.8669911437720268</v>
      </c>
      <c r="AK2731"/>
      <c r="AL2731"/>
      <c r="AM2731"/>
      <c r="AN2731"/>
    </row>
    <row r="2732" spans="1:40" x14ac:dyDescent="0.25">
      <c r="A2732"/>
      <c r="B2732">
        <f t="shared" si="1435"/>
        <v>798000</v>
      </c>
      <c r="C2732" s="186" t="str">
        <f t="shared" si="1403"/>
        <v>-1.20015393829306E-07+0.00306895054792289i</v>
      </c>
      <c r="D2732" s="158" t="str">
        <f t="shared" si="1404"/>
        <v>-5.95700687712398+0.0235286208674088i</v>
      </c>
      <c r="E2732" t="str">
        <f t="shared" si="1405"/>
        <v>2870</v>
      </c>
      <c r="F2732" t="str">
        <f t="shared" si="1406"/>
        <v>0.777000777000777</v>
      </c>
      <c r="G2732" t="str">
        <f t="shared" si="1401"/>
        <v>0.777000777000777</v>
      </c>
      <c r="H2732" t="str">
        <f t="shared" si="1407"/>
        <v>9.10812099134327+0.468518464311903i</v>
      </c>
      <c r="I2732" t="str">
        <f t="shared" si="1408"/>
        <v>3133.73867195582i</v>
      </c>
      <c r="J2732" t="str">
        <f t="shared" si="1402"/>
        <v>-8398.90725931834+677.754972006854i</v>
      </c>
      <c r="K2732" t="str">
        <f t="shared" si="1409"/>
        <v>0.0299137634240594-0.370698755675559i</v>
      </c>
      <c r="L2732" t="str">
        <f t="shared" si="1410"/>
        <v>0.00221397117905756-0.0229961633010744i</v>
      </c>
      <c r="M2732" t="str">
        <f t="shared" si="1411"/>
        <v>0.032127734603117-0.393694918976633i</v>
      </c>
      <c r="N2732" t="str">
        <f t="shared" si="1412"/>
        <v>-3.53905795593674i</v>
      </c>
      <c r="O2732" t="str">
        <f t="shared" si="1413"/>
        <v>-0.922045091939163+0.387082482722869i</v>
      </c>
      <c r="P2732" t="str">
        <f t="shared" si="1414"/>
        <v>1.92204509193916-0.387082482722869i</v>
      </c>
      <c r="Q2732" t="str">
        <f t="shared" si="1415"/>
        <v>-1.92204509193916+3.92614043865961i</v>
      </c>
      <c r="R2732" t="str">
        <f t="shared" si="1416"/>
        <v>-0.272857933484971-0.355972961722391i</v>
      </c>
      <c r="S2732" t="str">
        <f t="shared" si="1417"/>
        <v>0.365311363741768i</v>
      </c>
      <c r="T2732" t="str">
        <f t="shared" si="1418"/>
        <v>0.130040968102003-0.0996781037891554i</v>
      </c>
      <c r="U2732" t="str">
        <f t="shared" si="1419"/>
        <v>0.00005-0.000302185279661076i</v>
      </c>
      <c r="V2732" t="str">
        <f t="shared" si="1420"/>
        <v>3.33333333333333E-06-0.000332403807627183i</v>
      </c>
      <c r="W2732" t="str">
        <f t="shared" si="1421"/>
        <v>0.0000143950740027144-0.000159234708263749i</v>
      </c>
      <c r="X2732" t="str">
        <f t="shared" si="1422"/>
        <v>0.0000148697070042663-0.000159146710556801i</v>
      </c>
      <c r="Y2732" t="str">
        <f t="shared" si="1423"/>
        <v>0.009+0.501398187512931i</v>
      </c>
      <c r="Z2732" t="str">
        <f t="shared" si="1424"/>
        <v>-0.00443618798807586-0.000495108191035454i</v>
      </c>
      <c r="AA2732" t="str">
        <f t="shared" si="1425"/>
        <v>0.502177502517918-27.9217534868021i</v>
      </c>
      <c r="AB2732" t="str">
        <f t="shared" si="1426"/>
        <v>0.898305149436493-0.688562652422182i</v>
      </c>
      <c r="AC2732" t="str">
        <f t="shared" si="1427"/>
        <v>0.757776891778023-0.37578013117833i</v>
      </c>
      <c r="AD2732" t="str">
        <f t="shared" si="1428"/>
        <v>1.31313263360757-0.257481458233408i</v>
      </c>
      <c r="AE2732" t="str">
        <f t="shared" si="1429"/>
        <v>-0.00595278439497144+0.000492093429352236i</v>
      </c>
      <c r="AF2732" t="str">
        <f t="shared" si="1430"/>
        <v>-15.0651278684673-0.444989843444494i</v>
      </c>
      <c r="AG2732" t="str">
        <f t="shared" si="1431"/>
        <v>0.97636173254118-0.133195246853876i</v>
      </c>
      <c r="AH2732" t="str">
        <f t="shared" si="1432"/>
        <v>0.0910462309087268+0.00754065129262477i</v>
      </c>
      <c r="AI2732">
        <f t="shared" si="1433"/>
        <v>-20.785071754047742</v>
      </c>
      <c r="AJ2732">
        <f t="shared" si="1434"/>
        <v>4.7345579930006716</v>
      </c>
      <c r="AK2732"/>
      <c r="AL2732"/>
      <c r="AM2732"/>
      <c r="AN2732"/>
    </row>
    <row r="2733" spans="1:40" x14ac:dyDescent="0.25">
      <c r="A2733"/>
      <c r="B2733">
        <f t="shared" si="1435"/>
        <v>799000</v>
      </c>
      <c r="C2733" s="186" t="str">
        <f t="shared" si="1403"/>
        <v>-1.19715167821431E-07+0.00306510955851294i</v>
      </c>
      <c r="D2733" s="158" t="str">
        <f t="shared" si="1404"/>
        <v>-5.95700687482225+0.0234991732819326i</v>
      </c>
      <c r="E2733" t="str">
        <f t="shared" si="1405"/>
        <v>2870</v>
      </c>
      <c r="F2733" t="str">
        <f t="shared" si="1406"/>
        <v>0.777000777000777</v>
      </c>
      <c r="G2733" t="str">
        <f t="shared" si="1401"/>
        <v>0.777000777000777</v>
      </c>
      <c r="H2733" t="str">
        <f t="shared" si="1407"/>
        <v>9.10818572074863+0.467935664817014i</v>
      </c>
      <c r="I2733" t="str">
        <f t="shared" si="1408"/>
        <v>3137.66566277281i</v>
      </c>
      <c r="J2733" t="str">
        <f t="shared" si="1402"/>
        <v>-8419.97284919078+678.604289014381i</v>
      </c>
      <c r="K2733" t="str">
        <f t="shared" si="1409"/>
        <v>0.0298393975433657-0.370240685505047i</v>
      </c>
      <c r="L2733" t="str">
        <f t="shared" si="1410"/>
        <v>0.00220848352959842-0.022967909786401i</v>
      </c>
      <c r="M2733" t="str">
        <f t="shared" si="1411"/>
        <v>0.0320478810729641-0.393208595291448i</v>
      </c>
      <c r="N2733" t="str">
        <f t="shared" si="1412"/>
        <v>-3.54349286565596i</v>
      </c>
      <c r="O2733" t="str">
        <f t="shared" si="1413"/>
        <v>-0.920319354129629+0.39116784941304i</v>
      </c>
      <c r="P2733" t="str">
        <f t="shared" si="1414"/>
        <v>1.92031935412963-0.39116784941304i</v>
      </c>
      <c r="Q2733" t="str">
        <f t="shared" si="1415"/>
        <v>-1.92031935412963+3.934660715069i</v>
      </c>
      <c r="R2733" t="str">
        <f t="shared" si="1416"/>
        <v>-0.272663662184015-0.354978014017991i</v>
      </c>
      <c r="S2733" t="str">
        <f t="shared" si="1417"/>
        <v>0.365769147405605i</v>
      </c>
      <c r="T2733" t="str">
        <f t="shared" si="1418"/>
        <v>0.129840005535095-0.0997319552455371i</v>
      </c>
      <c r="U2733" t="str">
        <f t="shared" si="1419"/>
        <v>0.00005-0.000301807075306056i</v>
      </c>
      <c r="V2733" t="str">
        <f t="shared" si="1420"/>
        <v>3.33333333333333E-06-0.000331987782836662i</v>
      </c>
      <c r="W2733" t="str">
        <f t="shared" si="1421"/>
        <v>0.0000143948757707351-0.000159037771482966i</v>
      </c>
      <c r="X2733" t="str">
        <f t="shared" si="1422"/>
        <v>0.000014868325924817-0.000158949887351688i</v>
      </c>
      <c r="Y2733" t="str">
        <f t="shared" si="1423"/>
        <v>0.009+0.502026506043649i</v>
      </c>
      <c r="Z2733" t="str">
        <f t="shared" si="1424"/>
        <v>-0.00442515716318768-0.000494251459478381i</v>
      </c>
      <c r="AA2733" t="str">
        <f t="shared" si="1425"/>
        <v>0.500920811858009-27.8868081691273i</v>
      </c>
      <c r="AB2733" t="str">
        <f t="shared" si="1426"/>
        <v>0.896916927621997-0.688934650887576i</v>
      </c>
      <c r="AC2733" t="str">
        <f t="shared" si="1427"/>
        <v>0.75784926070565-0.374754340962056i</v>
      </c>
      <c r="AD2733" t="str">
        <f t="shared" si="1428"/>
        <v>1.31217145549461-0.260200427814447i</v>
      </c>
      <c r="AE2733" t="str">
        <f t="shared" si="1429"/>
        <v>-0.00593516935681658+0.000502885130043519i</v>
      </c>
      <c r="AF2733" t="str">
        <f t="shared" si="1430"/>
        <v>-15.0651925955709-0.444436491535081i</v>
      </c>
      <c r="AG2733" t="str">
        <f t="shared" si="1431"/>
        <v>0.976112107160765-0.132935860775624i</v>
      </c>
      <c r="AH2733" t="str">
        <f t="shared" si="1432"/>
        <v>0.0908358534157584+0.00731174915136313i</v>
      </c>
      <c r="AI2733">
        <f t="shared" si="1433"/>
        <v>-20.806805518949858</v>
      </c>
      <c r="AJ2733">
        <f t="shared" si="1434"/>
        <v>4.6020492666196802</v>
      </c>
      <c r="AK2733"/>
      <c r="AL2733"/>
      <c r="AM2733"/>
      <c r="AN2733"/>
    </row>
    <row r="2734" spans="1:40" x14ac:dyDescent="0.25">
      <c r="A2734"/>
      <c r="B2734">
        <f t="shared" si="1435"/>
        <v>800000</v>
      </c>
      <c r="C2734" s="186" t="str">
        <f t="shared" si="1403"/>
        <v>-1.19416066957283E-07+0.00306127817157647i</v>
      </c>
      <c r="D2734" s="158" t="str">
        <f t="shared" si="1404"/>
        <v>-5.95700687252914+0.0234697993154196i</v>
      </c>
      <c r="E2734" t="str">
        <f t="shared" si="1405"/>
        <v>2870</v>
      </c>
      <c r="F2734" t="str">
        <f t="shared" si="1406"/>
        <v>0.777000777000777</v>
      </c>
      <c r="G2734" t="str">
        <f t="shared" si="1401"/>
        <v>0.777000777000777</v>
      </c>
      <c r="H2734" t="str">
        <f t="shared" si="1407"/>
        <v>9.10825020855584+0.467354308969637i</v>
      </c>
      <c r="I2734" t="str">
        <f t="shared" si="1408"/>
        <v>3141.59265358979i</v>
      </c>
      <c r="J2734" t="str">
        <f t="shared" si="1402"/>
        <v>-8441.06482051579+679.453606021909i</v>
      </c>
      <c r="K2734" t="str">
        <f t="shared" si="1409"/>
        <v>0.0297653080542503-0.369783738671402i</v>
      </c>
      <c r="L2734" t="str">
        <f t="shared" si="1410"/>
        <v>0.00220301619521747-0.022939724954556i</v>
      </c>
      <c r="M2734" t="str">
        <f t="shared" si="1411"/>
        <v>0.0319683242494678-0.392723463625958i</v>
      </c>
      <c r="N2734" t="str">
        <f t="shared" si="1412"/>
        <v>-3.54792777537517i</v>
      </c>
      <c r="O2734" t="str">
        <f t="shared" si="1413"/>
        <v>-0.918575515118295+0.395245522460609i</v>
      </c>
      <c r="P2734" t="str">
        <f t="shared" si="1414"/>
        <v>1.9185755151183-0.395245522460609i</v>
      </c>
      <c r="Q2734" t="str">
        <f t="shared" si="1415"/>
        <v>-1.9185755151183+3.94317329783578i</v>
      </c>
      <c r="R2734" t="str">
        <f t="shared" si="1416"/>
        <v>-0.272468894693896-0.353984788315884i</v>
      </c>
      <c r="S2734" t="str">
        <f t="shared" si="1417"/>
        <v>0.366226931069442i</v>
      </c>
      <c r="T2734" t="str">
        <f t="shared" si="1418"/>
        <v>0.129638762670192-0.0997854471156285i</v>
      </c>
      <c r="U2734" t="str">
        <f t="shared" si="1419"/>
        <v>0.00005-0.000301429816461923i</v>
      </c>
      <c r="V2734" t="str">
        <f t="shared" si="1420"/>
        <v>3.33333333333333E-06-0.000331572798108115i</v>
      </c>
      <c r="W2734" t="str">
        <f t="shared" si="1421"/>
        <v>0.0000143946772974867-0.000158841329907708i</v>
      </c>
      <c r="X2734" t="str">
        <f t="shared" si="1422"/>
        <v>0.0000148669490371969-0.000158753559054868i</v>
      </c>
      <c r="Y2734" t="str">
        <f t="shared" si="1423"/>
        <v>0.009+0.502654824574367i</v>
      </c>
      <c r="Z2734" t="str">
        <f t="shared" si="1424"/>
        <v>-0.00441416767179391-0.000493397729999693i</v>
      </c>
      <c r="AA2734" t="str">
        <f t="shared" si="1425"/>
        <v>0.499668833092717-27.851950212611i</v>
      </c>
      <c r="AB2734" t="str">
        <f t="shared" si="1426"/>
        <v>0.895526769547444-0.689304165380258i</v>
      </c>
      <c r="AC2734" t="str">
        <f t="shared" si="1427"/>
        <v>0.757922570823036-0.373730273771822i</v>
      </c>
      <c r="AD2734" t="str">
        <f t="shared" si="1428"/>
        <v>1.311197770899-0.262915858643426i</v>
      </c>
      <c r="AE2734" t="str">
        <f t="shared" si="1429"/>
        <v>-0.0059175688994662+0.000513612679883524i</v>
      </c>
      <c r="AF2734" t="str">
        <f t="shared" si="1430"/>
        <v>-15.065257081085-0.443884509654217i</v>
      </c>
      <c r="AG2734" t="str">
        <f t="shared" si="1431"/>
        <v>0.975863451823449-0.132675844937205i</v>
      </c>
      <c r="AH2734" t="str">
        <f t="shared" si="1432"/>
        <v>0.0906252168895157+0.00708376496450539i</v>
      </c>
      <c r="AI2734">
        <f t="shared" si="1433"/>
        <v>-20.828564835457591</v>
      </c>
      <c r="AJ2734">
        <f t="shared" si="1434"/>
        <v>4.4694651881804832</v>
      </c>
      <c r="AK2734"/>
      <c r="AL2734"/>
      <c r="AM2734"/>
      <c r="AN2734"/>
    </row>
    <row r="2735" spans="1:40" x14ac:dyDescent="0.25">
      <c r="A2735"/>
      <c r="B2735">
        <f t="shared" si="1435"/>
        <v>801000</v>
      </c>
      <c r="C2735" s="186" t="str">
        <f t="shared" si="1403"/>
        <v>-1.19118085621673E-07+0.00305745635114916i</v>
      </c>
      <c r="D2735" s="158" t="str">
        <f t="shared" si="1404"/>
        <v>-5.95700687024462+0.0234404986921436i</v>
      </c>
      <c r="E2735" t="str">
        <f t="shared" si="1405"/>
        <v>2870</v>
      </c>
      <c r="F2735" t="str">
        <f t="shared" si="1406"/>
        <v>0.777000777000777</v>
      </c>
      <c r="G2735" t="str">
        <f t="shared" si="1401"/>
        <v>0.777000777000777</v>
      </c>
      <c r="H2735" t="str">
        <f t="shared" si="1407"/>
        <v>9.10831445596453+0.466774391429058i</v>
      </c>
      <c r="I2735" t="str">
        <f t="shared" si="1408"/>
        <v>3145.51964440678i</v>
      </c>
      <c r="J2735" t="str">
        <f t="shared" si="1402"/>
        <v>-8462.18317329336+680.302923029436i</v>
      </c>
      <c r="K2735" t="str">
        <f t="shared" si="1409"/>
        <v>0.0296914935915955-0.369327911075101i</v>
      </c>
      <c r="L2735" t="str">
        <f t="shared" si="1410"/>
        <v>0.00219756907607365-0.0229116085578764i</v>
      </c>
      <c r="M2735" t="str">
        <f t="shared" si="1411"/>
        <v>0.0318890626676692-0.392239519632977i</v>
      </c>
      <c r="N2735" t="str">
        <f t="shared" si="1412"/>
        <v>-3.55236268509439i</v>
      </c>
      <c r="O2735" t="str">
        <f t="shared" si="1413"/>
        <v>-0.916813609203661+0.399315421664323i</v>
      </c>
      <c r="P2735" t="str">
        <f t="shared" si="1414"/>
        <v>1.91681360920366-0.399315421664323i</v>
      </c>
      <c r="Q2735" t="str">
        <f t="shared" si="1415"/>
        <v>-1.91681360920366+3.95167810675871i</v>
      </c>
      <c r="R2735" t="str">
        <f t="shared" si="1416"/>
        <v>-0.272273629753677-0.352993278445113i</v>
      </c>
      <c r="S2735" t="str">
        <f t="shared" si="1417"/>
        <v>0.366684714733279i</v>
      </c>
      <c r="T2735" t="str">
        <f t="shared" si="1418"/>
        <v>0.129437239609411-0.0998385782556215i</v>
      </c>
      <c r="U2735" t="str">
        <f t="shared" si="1419"/>
        <v>0.00005-0.000301053499587439i</v>
      </c>
      <c r="V2735" t="str">
        <f t="shared" si="1420"/>
        <v>3.33333333333333E-06-0.000331158849546182i</v>
      </c>
      <c r="W2735" t="str">
        <f t="shared" si="1421"/>
        <v>0.0000143944785829953-0.000158645381682966i</v>
      </c>
      <c r="X2735" t="str">
        <f t="shared" si="1422"/>
        <v>0.0000148655763193088-0.000158557723812513i</v>
      </c>
      <c r="Y2735" t="str">
        <f t="shared" si="1423"/>
        <v>0.009+0.503283143105085i</v>
      </c>
      <c r="Z2735" t="str">
        <f t="shared" si="1424"/>
        <v>-0.00440321930763576-0.000492546987032881i</v>
      </c>
      <c r="AA2735" t="str">
        <f t="shared" si="1425"/>
        <v>0.498421542692665-27.8171792900686i</v>
      </c>
      <c r="AB2735" t="str">
        <f t="shared" si="1426"/>
        <v>0.894134675918244-0.689671187998959i</v>
      </c>
      <c r="AC2735" t="str">
        <f t="shared" si="1427"/>
        <v>0.757996821228277-0.372707923503544i</v>
      </c>
      <c r="AD2735" t="str">
        <f t="shared" si="1428"/>
        <v>1.31021159154318-0.265627692261775i</v>
      </c>
      <c r="AE2735" t="str">
        <f t="shared" si="1429"/>
        <v>-0.00589998309646715+0.000524276211419631i</v>
      </c>
      <c r="AF2735" t="str">
        <f t="shared" si="1430"/>
        <v>-15.0653213262092-0.443333892736914i</v>
      </c>
      <c r="AG2735" t="str">
        <f t="shared" si="1431"/>
        <v>0.975615768844421-0.132415202836831i</v>
      </c>
      <c r="AH2735" t="str">
        <f t="shared" si="1432"/>
        <v>0.0904143231262649+0.00685669915786318i</v>
      </c>
      <c r="AI2735">
        <f t="shared" si="1433"/>
        <v>-20.850349855881888</v>
      </c>
      <c r="AJ2735">
        <f t="shared" si="1434"/>
        <v>4.3368059826798646</v>
      </c>
      <c r="AK2735"/>
      <c r="AL2735"/>
      <c r="AM2735"/>
      <c r="AN2735"/>
    </row>
    <row r="2736" spans="1:40" x14ac:dyDescent="0.25">
      <c r="A2736"/>
      <c r="B2736">
        <f t="shared" si="1435"/>
        <v>802000</v>
      </c>
      <c r="C2736" s="186" t="str">
        <f t="shared" si="1403"/>
        <v>-1.18821218234402E-07+0.00305364406144605i</v>
      </c>
      <c r="D2736" s="158" t="str">
        <f t="shared" si="1404"/>
        <v>-5.95700686796863+0.0234112711377531i</v>
      </c>
      <c r="E2736" t="str">
        <f t="shared" si="1405"/>
        <v>2870</v>
      </c>
      <c r="F2736" t="str">
        <f t="shared" si="1406"/>
        <v>0.777000777000777</v>
      </c>
      <c r="G2736" t="str">
        <f t="shared" si="1401"/>
        <v>0.777000777000777</v>
      </c>
      <c r="H2736" t="str">
        <f t="shared" si="1407"/>
        <v>9.10837846416684+0.466195906880798i</v>
      </c>
      <c r="I2736" t="str">
        <f t="shared" si="1408"/>
        <v>3149.44663522377i</v>
      </c>
      <c r="J2736" t="str">
        <f t="shared" si="1402"/>
        <v>-8483.3279075235+681.152240036963i</v>
      </c>
      <c r="K2736" t="str">
        <f t="shared" si="1409"/>
        <v>0.0296179527986833-0.368873198636401i</v>
      </c>
      <c r="L2736" t="str">
        <f t="shared" si="1410"/>
        <v>0.00219214207293669-0.0228835603498766i</v>
      </c>
      <c r="M2736" t="str">
        <f t="shared" si="1411"/>
        <v>0.03181009487162-0.391756758986278i</v>
      </c>
      <c r="N2736" t="str">
        <f t="shared" si="1412"/>
        <v>-3.55679759481361i</v>
      </c>
      <c r="O2736" t="str">
        <f t="shared" si="1413"/>
        <v>-0.91503367103959+0.4033774669758i</v>
      </c>
      <c r="P2736" t="str">
        <f t="shared" si="1414"/>
        <v>1.91503367103959-0.4033774669758i</v>
      </c>
      <c r="Q2736" t="str">
        <f t="shared" si="1415"/>
        <v>-1.91503367103959+3.96017506178941i</v>
      </c>
      <c r="R2736" t="str">
        <f t="shared" si="1416"/>
        <v>-0.272077866098868-0.352003478271938i</v>
      </c>
      <c r="S2736" t="str">
        <f t="shared" si="1417"/>
        <v>0.367142498397114i</v>
      </c>
      <c r="T2736" t="str">
        <f t="shared" si="1418"/>
        <v>0.129235436457234-0.0998913475180939i</v>
      </c>
      <c r="U2736" t="str">
        <f t="shared" si="1419"/>
        <v>0.00005-0.000300678121159025i</v>
      </c>
      <c r="V2736" t="str">
        <f t="shared" si="1420"/>
        <v>3.33333333333333E-06-0.000330745933274928i</v>
      </c>
      <c r="W2736" t="str">
        <f t="shared" si="1421"/>
        <v>0.0000143942796272867-0.000158449924962983i</v>
      </c>
      <c r="X2736" t="str">
        <f t="shared" si="1422"/>
        <v>0.0000148642077491929-0.000158362379780037i</v>
      </c>
      <c r="Y2736" t="str">
        <f t="shared" si="1423"/>
        <v>0.009+0.503911461635803i</v>
      </c>
      <c r="Z2736" t="str">
        <f t="shared" si="1424"/>
        <v>-0.00439231186573932-0.000491699215115975i</v>
      </c>
      <c r="AA2736" t="str">
        <f t="shared" si="1425"/>
        <v>0.497178917275185-27.7824950759476i</v>
      </c>
      <c r="AB2736" t="str">
        <f t="shared" si="1426"/>
        <v>0.892740647456145-0.690035710817443i</v>
      </c>
      <c r="AC2736" t="str">
        <f t="shared" si="1427"/>
        <v>0.758072011036697-0.371687284088639i</v>
      </c>
      <c r="AD2736" t="str">
        <f t="shared" si="1428"/>
        <v>1.30921292942986-0.26833587023711i</v>
      </c>
      <c r="AE2736" t="str">
        <f t="shared" si="1429"/>
        <v>-0.00588241202149717+0.000534875857025598i</v>
      </c>
      <c r="AF2736" t="str">
        <f t="shared" si="1430"/>
        <v>-15.0653853321355-0.442784635743045i</v>
      </c>
      <c r="AG2736" t="str">
        <f t="shared" si="1431"/>
        <v>0.97536906052489-0.132153937983711i</v>
      </c>
      <c r="AH2736" t="str">
        <f t="shared" si="1432"/>
        <v>0.0902031739369734+0.00663055215653719i</v>
      </c>
      <c r="AI2736">
        <f t="shared" si="1433"/>
        <v>-20.872160732654557</v>
      </c>
      <c r="AJ2736">
        <f t="shared" si="1434"/>
        <v>4.2040718765606755</v>
      </c>
      <c r="AK2736"/>
      <c r="AL2736"/>
      <c r="AM2736"/>
      <c r="AN2736"/>
    </row>
    <row r="2737" spans="1:40" x14ac:dyDescent="0.25">
      <c r="A2737"/>
      <c r="B2737">
        <f t="shared" si="1435"/>
        <v>803000</v>
      </c>
      <c r="C2737" s="186" t="str">
        <f t="shared" si="1403"/>
        <v>-1.18525459249992E-07+0.00304984126686048i</v>
      </c>
      <c r="D2737" s="158" t="str">
        <f t="shared" si="1404"/>
        <v>-5.95700686570114+0.0233821163792637i</v>
      </c>
      <c r="E2737" t="str">
        <f t="shared" si="1405"/>
        <v>2870</v>
      </c>
      <c r="F2737" t="str">
        <f t="shared" si="1406"/>
        <v>0.777000777000777</v>
      </c>
      <c r="G2737" t="str">
        <f t="shared" si="1401"/>
        <v>0.777000777000777</v>
      </c>
      <c r="H2737" t="str">
        <f t="shared" si="1407"/>
        <v>9.10844223434763+0.465618850036443i</v>
      </c>
      <c r="I2737" t="str">
        <f t="shared" si="1408"/>
        <v>3153.37362604075i</v>
      </c>
      <c r="J2737" t="str">
        <f t="shared" si="1402"/>
        <v>-8504.4990232062+682.001557044491i</v>
      </c>
      <c r="K2737" t="str">
        <f t="shared" si="1409"/>
        <v>0.0295446843271341-0.368419597295224i</v>
      </c>
      <c r="L2737" t="str">
        <f t="shared" si="1410"/>
        <v>0.00218673508718242-0.02285558008524i</v>
      </c>
      <c r="M2737" t="str">
        <f t="shared" si="1411"/>
        <v>0.0317314194143165-0.391275177380464i</v>
      </c>
      <c r="N2737" t="str">
        <f t="shared" si="1412"/>
        <v>-3.56123250453283i</v>
      </c>
      <c r="O2737" t="str">
        <f t="shared" si="1413"/>
        <v>-0.9132357356346+0.40743157850114i</v>
      </c>
      <c r="P2737" t="str">
        <f t="shared" si="1414"/>
        <v>1.9132357356346-0.40743157850114i</v>
      </c>
      <c r="Q2737" t="str">
        <f t="shared" si="1415"/>
        <v>-1.9132357356346+3.96866408303397i</v>
      </c>
      <c r="R2737" t="str">
        <f t="shared" si="1416"/>
        <v>-0.271881602461409-0.351015381699643i</v>
      </c>
      <c r="S2737" t="str">
        <f t="shared" si="1417"/>
        <v>0.367600282060951i</v>
      </c>
      <c r="T2737" t="str">
        <f t="shared" si="1418"/>
        <v>0.129033353320521-0.0999437537519973i</v>
      </c>
      <c r="U2737" t="str">
        <f t="shared" si="1419"/>
        <v>0.00005-0.000300303677670658i</v>
      </c>
      <c r="V2737" t="str">
        <f t="shared" si="1420"/>
        <v>3.33333333333333E-06-0.000330334045437724i</v>
      </c>
      <c r="W2737" t="str">
        <f t="shared" si="1421"/>
        <v>0.0000143940804303867-0.000158254957911195i</v>
      </c>
      <c r="X2737" t="str">
        <f t="shared" si="1422"/>
        <v>0.0000148628433050262-0.000158167525122044i</v>
      </c>
      <c r="Y2737" t="str">
        <f t="shared" si="1423"/>
        <v>0.009+0.504539780166521i</v>
      </c>
      <c r="Z2737" t="str">
        <f t="shared" si="1424"/>
        <v>-0.00438144514240604-0.000490854398890713i</v>
      </c>
      <c r="AA2737" t="str">
        <f t="shared" si="1425"/>
        <v>0.495940933603211-27.747897246317i</v>
      </c>
      <c r="AB2737" t="str">
        <f t="shared" si="1426"/>
        <v>0.891344684899321-0.690397725884426i</v>
      </c>
      <c r="AC2737" t="str">
        <f t="shared" si="1427"/>
        <v>0.758148139380764-0.370668349493845i</v>
      </c>
      <c r="AD2737" t="str">
        <f t="shared" si="1428"/>
        <v>1.30820179684209-0.271040334164673i</v>
      </c>
      <c r="AE2737" t="str">
        <f t="shared" si="1429"/>
        <v>-0.00586485574836218+0.000545411748905243i</v>
      </c>
      <c r="AF2737" t="str">
        <f t="shared" si="1430"/>
        <v>-15.0654491000488-0.442236733657179i</v>
      </c>
      <c r="AG2737" t="str">
        <f t="shared" si="1431"/>
        <v>0.97512332915202-0.131892053897981i</v>
      </c>
      <c r="AH2737" t="str">
        <f t="shared" si="1432"/>
        <v>0.089991771147283+0.00640532438475193i</v>
      </c>
      <c r="AI2737">
        <f t="shared" si="1433"/>
        <v>-20.89399761832917</v>
      </c>
      <c r="AJ2737">
        <f t="shared" si="1434"/>
        <v>4.0712630977076474</v>
      </c>
      <c r="AK2737"/>
      <c r="AL2737"/>
      <c r="AM2737"/>
      <c r="AN2737"/>
    </row>
    <row r="2738" spans="1:40" x14ac:dyDescent="0.25">
      <c r="A2738"/>
      <c r="B2738">
        <f t="shared" si="1435"/>
        <v>804000</v>
      </c>
      <c r="C2738" s="186" t="str">
        <f t="shared" si="1403"/>
        <v>-1.18230803157433E-07+0.00304604793196289i</v>
      </c>
      <c r="D2738" s="158" t="str">
        <f t="shared" si="1404"/>
        <v>-5.95700686344212+0.0233530341450488i</v>
      </c>
      <c r="E2738" t="str">
        <f t="shared" si="1405"/>
        <v>2870</v>
      </c>
      <c r="F2738" t="str">
        <f t="shared" si="1406"/>
        <v>0.777000777000777</v>
      </c>
      <c r="G2738" t="str">
        <f t="shared" si="1401"/>
        <v>0.777000777000777</v>
      </c>
      <c r="H2738" t="str">
        <f t="shared" si="1407"/>
        <v>9.1085057676844+0.465043215633483i</v>
      </c>
      <c r="I2738" t="str">
        <f t="shared" si="1408"/>
        <v>3157.30061685774i</v>
      </c>
      <c r="J2738" t="str">
        <f t="shared" si="1402"/>
        <v>-8525.69652034146+682.850874052018i</v>
      </c>
      <c r="K2738" t="str">
        <f t="shared" si="1409"/>
        <v>0.029471686836845-0.367967103011047i</v>
      </c>
      <c r="L2738" t="str">
        <f t="shared" si="1410"/>
        <v>0.00218134802078852-0.0228276675198135i</v>
      </c>
      <c r="M2738" t="str">
        <f t="shared" si="1411"/>
        <v>0.0316530348576335-0.390794770530861i</v>
      </c>
      <c r="N2738" t="str">
        <f t="shared" si="1412"/>
        <v>-3.56566741425205i</v>
      </c>
      <c r="O2738" t="str">
        <f t="shared" si="1413"/>
        <v>-0.911419838351192+0.411477676502489i</v>
      </c>
      <c r="P2738" t="str">
        <f t="shared" si="1414"/>
        <v>1.91141983835119-0.411477676502489i</v>
      </c>
      <c r="Q2738" t="str">
        <f t="shared" si="1415"/>
        <v>-1.91141983835119+3.97714509075454i</v>
      </c>
      <c r="R2738" t="str">
        <f t="shared" si="1416"/>
        <v>-0.271684837569677-0.350028982668364i</v>
      </c>
      <c r="S2738" t="str">
        <f t="shared" si="1417"/>
        <v>0.368058065724788i</v>
      </c>
      <c r="T2738" t="str">
        <f t="shared" si="1418"/>
        <v>0.128830990308533-0.0999957958026485i</v>
      </c>
      <c r="U2738" t="str">
        <f t="shared" si="1419"/>
        <v>0.00005-0.000299930165633754i</v>
      </c>
      <c r="V2738" t="str">
        <f t="shared" si="1420"/>
        <v>3.33333333333333E-06-0.00032992318219713i</v>
      </c>
      <c r="W2738" t="str">
        <f t="shared" si="1421"/>
        <v>0.0000143938809923215-0.000158060478700175i</v>
      </c>
      <c r="X2738" t="str">
        <f t="shared" si="1422"/>
        <v>0.000014861482965122-0.000157973158012267i</v>
      </c>
      <c r="Y2738" t="str">
        <f t="shared" si="1423"/>
        <v>0.009+0.505168098697239i</v>
      </c>
      <c r="Z2738" t="str">
        <f t="shared" si="1424"/>
        <v>-0.00437061893520314-0.000490012523101711i</v>
      </c>
      <c r="AA2738" t="str">
        <f t="shared" si="1425"/>
        <v>0.494707568584203-27.7133854788571i</v>
      </c>
      <c r="AB2738" t="str">
        <f t="shared" si="1426"/>
        <v>0.889946789002531-0.690757225223515i</v>
      </c>
      <c r="AC2738" t="str">
        <f t="shared" si="1427"/>
        <v>0.758225205409978-0.369651113721083i</v>
      </c>
      <c r="AD2738" t="str">
        <f t="shared" si="1428"/>
        <v>1.30717820634332-0.273741025668687i</v>
      </c>
      <c r="AE2738" t="str">
        <f t="shared" si="1429"/>
        <v>-0.00584731435099334+0.00055588401909563i</v>
      </c>
      <c r="AF2738" t="str">
        <f t="shared" si="1430"/>
        <v>-15.0655126311265-0.441690181488434i</v>
      </c>
      <c r="AG2738" t="str">
        <f t="shared" si="1431"/>
        <v>0.974878576998885-0.131629554110645i</v>
      </c>
      <c r="AH2738" t="str">
        <f t="shared" si="1432"/>
        <v>0.0897801165974683+0.00618101626569742i</v>
      </c>
      <c r="AI2738">
        <f t="shared" si="1433"/>
        <v>-20.915860665583214</v>
      </c>
      <c r="AJ2738">
        <f t="shared" si="1434"/>
        <v>3.9383798754479802</v>
      </c>
      <c r="AK2738"/>
      <c r="AL2738"/>
      <c r="AM2738"/>
      <c r="AN2738"/>
    </row>
    <row r="2739" spans="1:40" x14ac:dyDescent="0.25">
      <c r="A2739"/>
      <c r="B2739">
        <f t="shared" si="1435"/>
        <v>805000</v>
      </c>
      <c r="C2739" s="186" t="str">
        <f t="shared" si="1403"/>
        <v>-1.17937244479921E-07+0.00304226402149978i</v>
      </c>
      <c r="D2739" s="158" t="str">
        <f t="shared" si="1404"/>
        <v>-5.9570068611915+0.0233240241648317i</v>
      </c>
      <c r="E2739" t="str">
        <f t="shared" si="1405"/>
        <v>2870</v>
      </c>
      <c r="F2739" t="str">
        <f t="shared" si="1406"/>
        <v>0.777000777000777</v>
      </c>
      <c r="G2739" t="str">
        <f t="shared" si="1401"/>
        <v>0.777000777000777</v>
      </c>
      <c r="H2739" t="str">
        <f t="shared" si="1407"/>
        <v>9.10856906534734+0.464468998435166i</v>
      </c>
      <c r="I2739" t="str">
        <f t="shared" si="1408"/>
        <v>3161.22760767473i</v>
      </c>
      <c r="J2739" t="str">
        <f t="shared" si="1402"/>
        <v>-8546.92039892929+683.700191059546i</v>
      </c>
      <c r="K2739" t="str">
        <f t="shared" si="1409"/>
        <v>0.0293989589959292-0.367515711762773i</v>
      </c>
      <c r="L2739" t="str">
        <f t="shared" si="1410"/>
        <v>0.00217598077633005-0.0227998224105999i</v>
      </c>
      <c r="M2739" t="str">
        <f t="shared" si="1411"/>
        <v>0.0315749397722593-0.390315534173373i</v>
      </c>
      <c r="N2739" t="str">
        <f t="shared" si="1412"/>
        <v>-3.57010232397127i</v>
      </c>
      <c r="O2739" t="str">
        <f t="shared" si="1413"/>
        <v>-0.909586014905144+0.415515681399606i</v>
      </c>
      <c r="P2739" t="str">
        <f t="shared" si="1414"/>
        <v>1.90958601490514-0.415515681399606i</v>
      </c>
      <c r="Q2739" t="str">
        <f t="shared" si="1415"/>
        <v>-1.90958601490514+3.98561800537088i</v>
      </c>
      <c r="R2739" t="str">
        <f t="shared" si="1416"/>
        <v>-0.271487570148469-0.349044275154912i</v>
      </c>
      <c r="S2739" t="str">
        <f t="shared" si="1417"/>
        <v>0.368515849388625i</v>
      </c>
      <c r="T2739" t="str">
        <f t="shared" si="1418"/>
        <v>0.128628347532949-0.100047472511717i</v>
      </c>
      <c r="U2739" t="str">
        <f t="shared" si="1419"/>
        <v>0.0000500000000000002-0.000299557581577067i</v>
      </c>
      <c r="V2739" t="str">
        <f t="shared" si="1420"/>
        <v>3.33333333333333E-06-0.000329513339734773i</v>
      </c>
      <c r="W2739" t="str">
        <f t="shared" si="1421"/>
        <v>0.0000143936813131169-0.000157866485511578i</v>
      </c>
      <c r="X2739" t="str">
        <f t="shared" si="1422"/>
        <v>0.000014860126707928-0.000157779276633516i</v>
      </c>
      <c r="Y2739" t="str">
        <f t="shared" si="1423"/>
        <v>0.009+0.505796417227957i</v>
      </c>
      <c r="Z2739" t="str">
        <f t="shared" si="1424"/>
        <v>-0.00435983304295431-0.000489173572595606i</v>
      </c>
      <c r="AA2739" t="str">
        <f t="shared" si="1425"/>
        <v>0.493478799269067-27.6789594528502i</v>
      </c>
      <c r="AB2739" t="str">
        <f t="shared" si="1426"/>
        <v>0.88854696053724-0.691114200833123i</v>
      </c>
      <c r="AC2739" t="str">
        <f t="shared" si="1427"/>
        <v>0.758303208290803-0.368635570807279i</v>
      </c>
      <c r="AD2739" t="str">
        <f t="shared" si="1428"/>
        <v>1.30614217077745-0.276437886403784i</v>
      </c>
      <c r="AE2739" t="str">
        <f t="shared" si="1429"/>
        <v>-0.00582978790344451+0.000566292799470683i</v>
      </c>
      <c r="AF2739" t="str">
        <f t="shared" si="1430"/>
        <v>-15.0655759265388-0.441144974270334i</v>
      </c>
      <c r="AG2739" t="str">
        <f t="shared" si="1431"/>
        <v>0.974634806324411-0.13136644216352i</v>
      </c>
      <c r="AH2739" t="str">
        <f t="shared" si="1432"/>
        <v>0.0895682121424072+0.00595762822136629i</v>
      </c>
      <c r="AI2739">
        <f t="shared" si="1433"/>
        <v>-20.93775002721906</v>
      </c>
      <c r="AJ2739">
        <f t="shared" si="1434"/>
        <v>3.8054224405481274</v>
      </c>
      <c r="AK2739"/>
      <c r="AL2739"/>
      <c r="AM2739"/>
      <c r="AN2739"/>
    </row>
    <row r="2740" spans="1:40" x14ac:dyDescent="0.25">
      <c r="A2740"/>
      <c r="B2740">
        <f t="shared" si="1435"/>
        <v>806000</v>
      </c>
      <c r="C2740" s="186" t="str">
        <f t="shared" si="1403"/>
        <v>-1.17644777774609E-07+0.00303848950039262i</v>
      </c>
      <c r="D2740" s="158" t="str">
        <f t="shared" si="1404"/>
        <v>-5.95700685894926+0.0232950861696768i</v>
      </c>
      <c r="E2740" t="str">
        <f t="shared" si="1405"/>
        <v>2870</v>
      </c>
      <c r="F2740" t="str">
        <f t="shared" si="1406"/>
        <v>0.777000777000777</v>
      </c>
      <c r="G2740" t="str">
        <f t="shared" si="1401"/>
        <v>0.777000777000777</v>
      </c>
      <c r="H2740" t="str">
        <f t="shared" si="1407"/>
        <v>9.1086321284995+0.463896193230326i</v>
      </c>
      <c r="I2740" t="str">
        <f t="shared" si="1408"/>
        <v>3165.15459849172i</v>
      </c>
      <c r="J2740" t="str">
        <f t="shared" si="1402"/>
        <v>-8568.17065896968+684.549508067073i</v>
      </c>
      <c r="K2740" t="str">
        <f t="shared" si="1409"/>
        <v>0.0293264994806557-0.367065419548623i</v>
      </c>
      <c r="L2740" t="str">
        <f t="shared" si="1410"/>
        <v>0.00217063325697512-0.0227720445157513i</v>
      </c>
      <c r="M2740" t="str">
        <f t="shared" si="1411"/>
        <v>0.0314971327376308-0.389837464064374i</v>
      </c>
      <c r="N2740" t="str">
        <f t="shared" si="1412"/>
        <v>-3.57453723369049i</v>
      </c>
      <c r="O2740" t="str">
        <f t="shared" si="1413"/>
        <v>-0.907734301364816+0.419545513771426i</v>
      </c>
      <c r="P2740" t="str">
        <f t="shared" si="1414"/>
        <v>1.90773430136482-0.419545513771426i</v>
      </c>
      <c r="Q2740" t="str">
        <f t="shared" si="1415"/>
        <v>-1.90773430136482+3.99408274746192i</v>
      </c>
      <c r="R2740" t="str">
        <f t="shared" si="1416"/>
        <v>-0.271289798919008-0.348061253172602i</v>
      </c>
      <c r="S2740" t="str">
        <f t="shared" si="1417"/>
        <v>0.368973633052462i</v>
      </c>
      <c r="T2740" t="str">
        <f t="shared" si="1418"/>
        <v>0.128425425107888-0.100098782717218i</v>
      </c>
      <c r="U2740" t="str">
        <f t="shared" si="1419"/>
        <v>0.0000500000000000001-0.000299185922046574i</v>
      </c>
      <c r="V2740" t="str">
        <f t="shared" si="1420"/>
        <v>3.33333333333333E-06-0.000329104514251231i</v>
      </c>
      <c r="W2740" t="str">
        <f t="shared" si="1421"/>
        <v>0.0000143934813927988-0.00015767297653608i</v>
      </c>
      <c r="X2740" t="str">
        <f t="shared" si="1422"/>
        <v>0.0000148587745120255-0.000157585879177613i</v>
      </c>
      <c r="Y2740" t="str">
        <f t="shared" si="1423"/>
        <v>0.009+0.506424735758675i</v>
      </c>
      <c r="Z2740" t="str">
        <f t="shared" si="1424"/>
        <v>-0.00434908726573016-0.000488337532320217i</v>
      </c>
      <c r="AA2740" t="str">
        <f t="shared" si="1425"/>
        <v>0.492254602851077-27.6446188491698i</v>
      </c>
      <c r="AB2740" t="str">
        <f t="shared" si="1426"/>
        <v>0.887145200291765-0.691468644686417i</v>
      </c>
      <c r="AC2740" t="str">
        <f t="shared" si="1427"/>
        <v>0.758382147206559-0.367621714824221i</v>
      </c>
      <c r="AD2740" t="str">
        <f t="shared" si="1428"/>
        <v>1.30509370326888-0.279130858056395i</v>
      </c>
      <c r="AE2740" t="str">
        <f t="shared" si="1429"/>
        <v>-0.00581227647988899+0.000576638221744422i</v>
      </c>
      <c r="AF2740" t="str">
        <f t="shared" si="1430"/>
        <v>-15.0656389874488-0.440601107060649i</v>
      </c>
      <c r="AG2740" t="str">
        <f t="shared" si="1431"/>
        <v>0.974392019373323-0.131102721609165i</v>
      </c>
      <c r="AH2740" t="str">
        <f t="shared" si="1432"/>
        <v>0.0893560596515375+0.00573516067239273i</v>
      </c>
      <c r="AI2740">
        <f t="shared" si="1433"/>
        <v>-20.959665856166158</v>
      </c>
      <c r="AJ2740">
        <f t="shared" si="1434"/>
        <v>3.6723910252120548</v>
      </c>
      <c r="AK2740"/>
      <c r="AL2740"/>
      <c r="AM2740"/>
      <c r="AN2740"/>
    </row>
    <row r="2741" spans="1:40" x14ac:dyDescent="0.25">
      <c r="A2741"/>
      <c r="B2741">
        <f t="shared" si="1435"/>
        <v>807000</v>
      </c>
      <c r="C2741" s="186" t="str">
        <f t="shared" si="1403"/>
        <v>-1.17353397632349E-07+0.00303472433373673i</v>
      </c>
      <c r="D2741" s="158" t="str">
        <f t="shared" si="1404"/>
        <v>-5.95700685671534+0.0232662198919816i</v>
      </c>
      <c r="E2741" t="str">
        <f t="shared" si="1405"/>
        <v>2870</v>
      </c>
      <c r="F2741" t="str">
        <f t="shared" si="1406"/>
        <v>0.777000777000777</v>
      </c>
      <c r="G2741" t="str">
        <f t="shared" si="1401"/>
        <v>0.777000777000777</v>
      </c>
      <c r="H2741" t="str">
        <f t="shared" si="1407"/>
        <v>9.10869495829671+0.463324794833242i</v>
      </c>
      <c r="I2741" t="str">
        <f t="shared" si="1408"/>
        <v>3169.0815893087i</v>
      </c>
      <c r="J2741" t="str">
        <f t="shared" si="1402"/>
        <v>-8589.44730046264+685.398825074601i</v>
      </c>
      <c r="K2741" t="str">
        <f t="shared" si="1409"/>
        <v>0.0292543069753896-0.366616222386018i</v>
      </c>
      <c r="L2741" t="str">
        <f t="shared" si="1410"/>
        <v>0.0021653053664807-0.0227443335945632i</v>
      </c>
      <c r="M2741" t="str">
        <f t="shared" si="1411"/>
        <v>0.0314196123418703-0.389360555980581i</v>
      </c>
      <c r="N2741" t="str">
        <f t="shared" si="1412"/>
        <v>-3.57897214340971i</v>
      </c>
      <c r="O2741" t="str">
        <f t="shared" si="1413"/>
        <v>-0.905864734150434+0.423567094357629i</v>
      </c>
      <c r="P2741" t="str">
        <f t="shared" si="1414"/>
        <v>1.90586473415043-0.423567094357629i</v>
      </c>
      <c r="Q2741" t="str">
        <f t="shared" si="1415"/>
        <v>-1.90586473415043+4.00253923776734i</v>
      </c>
      <c r="R2741" t="str">
        <f t="shared" si="1416"/>
        <v>-0.271091522598925-0.34707991077107i</v>
      </c>
      <c r="S2741" t="str">
        <f t="shared" si="1417"/>
        <v>0.369431416716299i</v>
      </c>
      <c r="T2741" t="str">
        <f t="shared" si="1418"/>
        <v>0.128222223149923-0.100149725253499i</v>
      </c>
      <c r="U2741" t="str">
        <f t="shared" si="1419"/>
        <v>0.0000500000000000002-0.000298815183605376i</v>
      </c>
      <c r="V2741" t="str">
        <f t="shared" si="1420"/>
        <v>3.33333333333333E-06-0.000328696701965913i</v>
      </c>
      <c r="W2741" t="str">
        <f t="shared" si="1421"/>
        <v>0.0000143932812313935-0.000157479949973325i</v>
      </c>
      <c r="X2741" t="str">
        <f t="shared" si="1422"/>
        <v>0.0000148574263561293-0.000157392963845347i</v>
      </c>
      <c r="Y2741" t="str">
        <f t="shared" si="1423"/>
        <v>0.009+0.507053054289393i</v>
      </c>
      <c r="Z2741" t="str">
        <f t="shared" si="1424"/>
        <v>-0.00433838140483917-0.000487504387323773i</v>
      </c>
      <c r="AA2741" t="str">
        <f t="shared" si="1425"/>
        <v>0.491034956664832-27.610363350271i</v>
      </c>
      <c r="AB2741" t="str">
        <f t="shared" si="1426"/>
        <v>0.885741509071377-0.691820548731231i</v>
      </c>
      <c r="AC2741" t="str">
        <f t="shared" si="1427"/>
        <v>0.758462021357343-0.366609539878385i</v>
      </c>
      <c r="AD2741" t="str">
        <f t="shared" si="1428"/>
        <v>1.30403281722251-0.281819882346183i</v>
      </c>
      <c r="AE2741" t="str">
        <f t="shared" si="1429"/>
        <v>-0.005794780154617+0.000586920417474489i</v>
      </c>
      <c r="AF2741" t="str">
        <f t="shared" si="1430"/>
        <v>-15.065701815012-0.44005857494126i</v>
      </c>
      <c r="AG2741" t="str">
        <f t="shared" si="1431"/>
        <v>0.974150218376088-0.13083839601082i</v>
      </c>
      <c r="AH2741" t="str">
        <f t="shared" si="1432"/>
        <v>0.0891436610088204+0.00551361403788997i</v>
      </c>
      <c r="AI2741">
        <f t="shared" si="1433"/>
        <v>-20.98160830548251</v>
      </c>
      <c r="AJ2741">
        <f t="shared" si="1434"/>
        <v>3.5392858630778958</v>
      </c>
      <c r="AK2741"/>
      <c r="AL2741"/>
      <c r="AM2741"/>
      <c r="AN2741"/>
    </row>
    <row r="2742" spans="1:40" x14ac:dyDescent="0.25">
      <c r="A2742"/>
      <c r="B2742">
        <f t="shared" si="1435"/>
        <v>808000</v>
      </c>
      <c r="C2742" s="186" t="str">
        <f t="shared" si="1403"/>
        <v>-1.17063098677446E-07+0.00303096848680025i</v>
      </c>
      <c r="D2742" s="158" t="str">
        <f t="shared" si="1404"/>
        <v>-5.95700685448972+0.0232374250654686i</v>
      </c>
      <c r="E2742" t="str">
        <f t="shared" si="1405"/>
        <v>2870</v>
      </c>
      <c r="F2742" t="str">
        <f t="shared" si="1406"/>
        <v>0.777000777000777</v>
      </c>
      <c r="G2742" t="str">
        <f t="shared" si="1401"/>
        <v>0.777000777000777</v>
      </c>
      <c r="H2742" t="str">
        <f t="shared" si="1407"/>
        <v>9.10875755588776+0.462754798083467i</v>
      </c>
      <c r="I2742" t="str">
        <f t="shared" si="1408"/>
        <v>3173.00858012569i</v>
      </c>
      <c r="J2742" t="str">
        <f t="shared" si="1402"/>
        <v>-8610.75032340816+686.248142082128i</v>
      </c>
      <c r="K2742" t="str">
        <f t="shared" si="1409"/>
        <v>0.0291823801725331-0.366168116311471i</v>
      </c>
      <c r="L2742" t="str">
        <f t="shared" si="1410"/>
        <v>0.00215999700918811-0.0227166894074663i</v>
      </c>
      <c r="M2742" t="str">
        <f t="shared" si="1411"/>
        <v>0.0313423771817212-0.388884805718937i</v>
      </c>
      <c r="N2742" t="str">
        <f t="shared" si="1412"/>
        <v>-3.58340705312893i</v>
      </c>
      <c r="O2742" t="str">
        <f t="shared" si="1413"/>
        <v>-0.903977350033379+0.427580344060189i</v>
      </c>
      <c r="P2742" t="str">
        <f t="shared" si="1414"/>
        <v>1.90397735003338-0.427580344060189i</v>
      </c>
      <c r="Q2742" t="str">
        <f t="shared" si="1415"/>
        <v>-1.90397735003338+4.01098739718912i</v>
      </c>
      <c r="R2742" t="str">
        <f t="shared" si="1416"/>
        <v>-0.270892739902269-0.346100242036119i</v>
      </c>
      <c r="S2742" t="str">
        <f t="shared" si="1417"/>
        <v>0.369889200380136i</v>
      </c>
      <c r="T2742" t="str">
        <f t="shared" si="1418"/>
        <v>0.128018741778112-0.100200298951234i</v>
      </c>
      <c r="U2742" t="str">
        <f t="shared" si="1419"/>
        <v>0.0000499999999999998-0.000298445362833587i</v>
      </c>
      <c r="V2742" t="str">
        <f t="shared" si="1420"/>
        <v>3.33333333333333E-06-0.000328289899116946i</v>
      </c>
      <c r="W2742" t="str">
        <f t="shared" si="1421"/>
        <v>0.0000143930808289269-0.000157287404031872i</v>
      </c>
      <c r="X2742" t="str">
        <f t="shared" si="1422"/>
        <v>0.0000148560822190854-0.000157200528846412i</v>
      </c>
      <c r="Y2742" t="str">
        <f t="shared" si="1423"/>
        <v>0.009+0.50768137282011i</v>
      </c>
      <c r="Z2742" t="str">
        <f t="shared" si="1424"/>
        <v>-0.00432771526281844-0.000486674122754051i</v>
      </c>
      <c r="AA2742" t="str">
        <f t="shared" si="1425"/>
        <v>0.489819838185201-27.5761926401815i</v>
      </c>
      <c r="AB2742" t="str">
        <f t="shared" si="1426"/>
        <v>0.884335887698512-0.69216990489002i</v>
      </c>
      <c r="AC2742" t="str">
        <f t="shared" si="1427"/>
        <v>0.758542829959928-0.365599040110819i</v>
      </c>
      <c r="AD2742" t="str">
        <f t="shared" si="1428"/>
        <v>1.30295952632385-0.284504901027372i</v>
      </c>
      <c r="AE2742" t="str">
        <f t="shared" si="1429"/>
        <v>-0.00577729900203315+0.000597139518065116i</v>
      </c>
      <c r="AF2742" t="str">
        <f t="shared" si="1430"/>
        <v>-15.0657644103775-0.439517373017998i</v>
      </c>
      <c r="AG2742" t="str">
        <f t="shared" si="1431"/>
        <v>0.973909405548872-0.130573468942358i</v>
      </c>
      <c r="AH2742" t="str">
        <f t="shared" si="1432"/>
        <v>0.0889310181127098+0.00529298873529692i</v>
      </c>
      <c r="AI2742">
        <f t="shared" si="1433"/>
        <v>-21.003577528355404</v>
      </c>
      <c r="AJ2742">
        <f t="shared" si="1434"/>
        <v>3.4061071892199268</v>
      </c>
      <c r="AK2742"/>
      <c r="AL2742"/>
      <c r="AM2742"/>
      <c r="AN2742"/>
    </row>
    <row r="2743" spans="1:40" x14ac:dyDescent="0.25">
      <c r="A2743"/>
      <c r="B2743">
        <f t="shared" si="1435"/>
        <v>809000</v>
      </c>
      <c r="C2743" s="186" t="str">
        <f t="shared" si="1403"/>
        <v>-1.1677387556741E-07+0.00302722192502302i</v>
      </c>
      <c r="D2743" s="158" t="str">
        <f t="shared" si="1404"/>
        <v>-5.95700685227234+0.0232087014251765i</v>
      </c>
      <c r="E2743" t="str">
        <f t="shared" si="1405"/>
        <v>2870</v>
      </c>
      <c r="F2743" t="str">
        <f t="shared" si="1406"/>
        <v>0.777000777000777</v>
      </c>
      <c r="G2743" t="str">
        <f t="shared" si="1401"/>
        <v>0.777000777000777</v>
      </c>
      <c r="H2743" t="str">
        <f t="shared" si="1407"/>
        <v>9.10881992241433+0.462186197845693i</v>
      </c>
      <c r="I2743" t="str">
        <f t="shared" si="1408"/>
        <v>3176.93557094268i</v>
      </c>
      <c r="J2743" t="str">
        <f t="shared" si="1402"/>
        <v>-8632.07972780625+687.097459089656i</v>
      </c>
      <c r="K2743" t="str">
        <f t="shared" si="1409"/>
        <v>0.0291107177724664-0.365721097380462i</v>
      </c>
      <c r="L2743" t="str">
        <f t="shared" si="1410"/>
        <v>0.00215470809001893-0.0226891117160211i</v>
      </c>
      <c r="M2743" t="str">
        <f t="shared" si="1411"/>
        <v>0.0312654258624853-0.388410209096483i</v>
      </c>
      <c r="N2743" t="str">
        <f t="shared" si="1412"/>
        <v>-3.58784196284815i</v>
      </c>
      <c r="O2743" t="str">
        <f t="shared" si="1413"/>
        <v>-0.902072186135463+0.431585183944939i</v>
      </c>
      <c r="P2743" t="str">
        <f t="shared" si="1414"/>
        <v>1.90207218613546-0.431585183944939i</v>
      </c>
      <c r="Q2743" t="str">
        <f t="shared" si="1415"/>
        <v>-1.90207218613546+4.01942714679309i</v>
      </c>
      <c r="R2743" t="str">
        <f t="shared" si="1416"/>
        <v>-0.270693449539486-0.345122241089533i</v>
      </c>
      <c r="S2743" t="str">
        <f t="shared" si="1417"/>
        <v>0.370346984043973i</v>
      </c>
      <c r="T2743" t="str">
        <f t="shared" si="1418"/>
        <v>0.127814981114005-0.100250502637408i</v>
      </c>
      <c r="U2743" t="str">
        <f t="shared" si="1419"/>
        <v>0.0000499999999999999-0.00029807645632823i</v>
      </c>
      <c r="V2743" t="str">
        <f t="shared" si="1420"/>
        <v>3.33333333333333E-06-0.000327884101961054i</v>
      </c>
      <c r="W2743" t="str">
        <f t="shared" si="1421"/>
        <v>0.0000143928801854253-0.000157095336929135i</v>
      </c>
      <c r="X2743" t="str">
        <f t="shared" si="1422"/>
        <v>0.0000148547420798712-0.000157008572399352i</v>
      </c>
      <c r="Y2743" t="str">
        <f t="shared" si="1423"/>
        <v>0.009+0.508309691350828i</v>
      </c>
      <c r="Z2743" t="str">
        <f t="shared" si="1424"/>
        <v>-0.00431708864342448-0.000485846723857603i</v>
      </c>
      <c r="AA2743" t="str">
        <f t="shared" si="1425"/>
        <v>0.488609225026271-27.5421064044904i</v>
      </c>
      <c r="AB2743" t="str">
        <f t="shared" si="1426"/>
        <v>0.882928337012821-0.692516705059759i</v>
      </c>
      <c r="AC2743" t="str">
        <f t="shared" si="1427"/>
        <v>0.758624572247693-0.364590209696938i</v>
      </c>
      <c r="AD2743" t="str">
        <f t="shared" si="1428"/>
        <v>1.30187384453898-0.287185855890256i</v>
      </c>
      <c r="AE2743" t="str">
        <f t="shared" si="1429"/>
        <v>-0.00575983309665311+0.000607295654770798i</v>
      </c>
      <c r="AF2743" t="str">
        <f t="shared" si="1430"/>
        <v>-15.0658267746867-0.438977496420516i</v>
      </c>
      <c r="AG2743" t="str">
        <f t="shared" si="1431"/>
        <v>0.973669583093475-0.130307943988202i</v>
      </c>
      <c r="AH2743" t="str">
        <f t="shared" si="1432"/>
        <v>0.0887181328760987+0.00507328518020916i</v>
      </c>
      <c r="AI2743">
        <f t="shared" si="1433"/>
        <v>-21.025573678104436</v>
      </c>
      <c r="AJ2743">
        <f t="shared" si="1434"/>
        <v>3.2728552401411091</v>
      </c>
      <c r="AK2743"/>
      <c r="AL2743"/>
      <c r="AM2743"/>
      <c r="AN2743"/>
    </row>
    <row r="2744" spans="1:40" x14ac:dyDescent="0.25">
      <c r="A2744"/>
      <c r="B2744">
        <f t="shared" si="1435"/>
        <v>810000</v>
      </c>
      <c r="C2744" s="186" t="str">
        <f t="shared" si="1403"/>
        <v>-1.16485722992707E-07+0.00302348461401558i</v>
      </c>
      <c r="D2744" s="158" t="str">
        <f t="shared" si="1404"/>
        <v>-5.95700685006317+0.0231800487074528i</v>
      </c>
      <c r="E2744" t="str">
        <f t="shared" si="1405"/>
        <v>2870</v>
      </c>
      <c r="F2744" t="str">
        <f t="shared" si="1406"/>
        <v>0.777000777000777</v>
      </c>
      <c r="G2744" t="str">
        <f t="shared" si="1401"/>
        <v>0.777000777000777</v>
      </c>
      <c r="H2744" t="str">
        <f t="shared" si="1407"/>
        <v>9.10888205901112+0.46161898900958i</v>
      </c>
      <c r="I2744" t="str">
        <f t="shared" si="1408"/>
        <v>3180.86256175967i</v>
      </c>
      <c r="J2744" t="str">
        <f t="shared" si="1402"/>
        <v>-8653.43551365689+687.946776097183i</v>
      </c>
      <c r="K2744" t="str">
        <f t="shared" si="1409"/>
        <v>0.0290393184834896-0.365275161667337i</v>
      </c>
      <c r="L2744" t="str">
        <f t="shared" si="1410"/>
        <v>0.00214943851447078-0.022661600282911i</v>
      </c>
      <c r="M2744" t="str">
        <f t="shared" si="1411"/>
        <v>0.0311887569979604-0.387936761950248i</v>
      </c>
      <c r="N2744" t="str">
        <f t="shared" si="1412"/>
        <v>-3.59227687256736i</v>
      </c>
      <c r="O2744" t="str">
        <f t="shared" si="1413"/>
        <v>-0.900149279928199+0.43558153524311i</v>
      </c>
      <c r="P2744" t="str">
        <f t="shared" si="1414"/>
        <v>1.9001492799282-0.43558153524311i</v>
      </c>
      <c r="Q2744" t="str">
        <f t="shared" si="1415"/>
        <v>-1.9001492799282+4.02785840781047i</v>
      </c>
      <c r="R2744" t="str">
        <f t="shared" si="1416"/>
        <v>-0.270493650217431-0.344145902088926i</v>
      </c>
      <c r="S2744" t="str">
        <f t="shared" si="1417"/>
        <v>0.37080476770781i</v>
      </c>
      <c r="T2744" t="str">
        <f t="shared" si="1418"/>
        <v>0.127610941281679-0.100300335135312i</v>
      </c>
      <c r="U2744" t="str">
        <f t="shared" si="1419"/>
        <v>0.0000499999999999999-0.000297708460703134i</v>
      </c>
      <c r="V2744" t="str">
        <f t="shared" si="1420"/>
        <v>3.33333333333333E-06-0.000327479306773447i</v>
      </c>
      <c r="W2744" t="str">
        <f t="shared" si="1421"/>
        <v>0.0000143926793009145-0.00015690374689133i</v>
      </c>
      <c r="X2744" t="str">
        <f t="shared" si="1422"/>
        <v>0.0000148534059175931-0.000156817092731506i</v>
      </c>
      <c r="Y2744" t="str">
        <f t="shared" si="1423"/>
        <v>0.009+0.508938009881546i</v>
      </c>
      <c r="Z2744" t="str">
        <f t="shared" si="1424"/>
        <v>-0.00430650135162422-0.000485022175978921i</v>
      </c>
      <c r="AA2744" t="str">
        <f t="shared" si="1425"/>
        <v>0.487403094940331-27.5081043303399i</v>
      </c>
      <c r="AB2744" t="str">
        <f t="shared" si="1426"/>
        <v>0.881518857871411-0.692860941111903i</v>
      </c>
      <c r="AC2744" t="str">
        <f t="shared" si="1427"/>
        <v>0.758707247470518-0.363583042846433i</v>
      </c>
      <c r="AD2744" t="str">
        <f t="shared" si="1428"/>
        <v>1.30077578611462-0.289862688762484i</v>
      </c>
      <c r="AE2744" t="str">
        <f t="shared" si="1429"/>
        <v>-0.00574238251310134+0.000617388958699063i</v>
      </c>
      <c r="AF2744" t="str">
        <f t="shared" si="1430"/>
        <v>-15.0658889090743-0.438438940302127i</v>
      </c>
      <c r="AG2744" t="str">
        <f t="shared" si="1431"/>
        <v>0.973430753197289-0.130041824743282i</v>
      </c>
      <c r="AH2744" t="str">
        <f t="shared" si="1432"/>
        <v>0.0885050072262884+0.0048545037862294i</v>
      </c>
      <c r="AI2744">
        <f t="shared" si="1433"/>
        <v>-21.047596908182058</v>
      </c>
      <c r="AJ2744">
        <f t="shared" si="1434"/>
        <v>3.1395302537768344</v>
      </c>
      <c r="AK2744"/>
      <c r="AL2744"/>
      <c r="AM2744"/>
      <c r="AN2744"/>
    </row>
    <row r="2745" spans="1:40" x14ac:dyDescent="0.25">
      <c r="A2745"/>
      <c r="B2745">
        <f t="shared" si="1435"/>
        <v>811000</v>
      </c>
      <c r="C2745" s="186" t="str">
        <f t="shared" si="1403"/>
        <v>-1.16198635676517E-07+0.00301975651955805i</v>
      </c>
      <c r="D2745" s="158" t="str">
        <f t="shared" si="1404"/>
        <v>-5.95700684786217+0.0231514666499451i</v>
      </c>
      <c r="E2745" t="str">
        <f t="shared" si="1405"/>
        <v>2870</v>
      </c>
      <c r="F2745" t="str">
        <f t="shared" si="1406"/>
        <v>0.777000777000777</v>
      </c>
      <c r="G2745" t="str">
        <f t="shared" si="1401"/>
        <v>0.777000777000777</v>
      </c>
      <c r="H2745" t="str">
        <f t="shared" si="1407"/>
        <v>9.1089439668059+0.461053166489627i</v>
      </c>
      <c r="I2745" t="str">
        <f t="shared" si="1408"/>
        <v>3184.78955257665i</v>
      </c>
      <c r="J2745" t="str">
        <f t="shared" si="1402"/>
        <v>-8674.8176809601+688.796093104711i</v>
      </c>
      <c r="K2745" t="str">
        <f t="shared" si="1409"/>
        <v>0.028968181021765-0.364830305265186i</v>
      </c>
      <c r="L2745" t="str">
        <f t="shared" si="1410"/>
        <v>0.00214418818861307-0.0226341548719353i</v>
      </c>
      <c r="M2745" t="str">
        <f t="shared" si="1411"/>
        <v>0.0311123692103781-0.387464460137121i</v>
      </c>
      <c r="N2745" t="str">
        <f t="shared" si="1412"/>
        <v>-3.59671178228658i</v>
      </c>
      <c r="O2745" t="str">
        <f t="shared" si="1413"/>
        <v>-0.898208669232053+0.439569319352914i</v>
      </c>
      <c r="P2745" t="str">
        <f t="shared" si="1414"/>
        <v>1.89820866923205-0.439569319352914i</v>
      </c>
      <c r="Q2745" t="str">
        <f t="shared" si="1415"/>
        <v>-1.89820866923205+4.03628110163949i</v>
      </c>
      <c r="R2745" t="str">
        <f t="shared" si="1416"/>
        <v>-0.270293340639344-0.343171219227553i</v>
      </c>
      <c r="S2745" t="str">
        <f t="shared" si="1417"/>
        <v>0.371262551371645i</v>
      </c>
      <c r="T2745" t="str">
        <f t="shared" si="1418"/>
        <v>0.127406622407739-0.100349795264528i</v>
      </c>
      <c r="U2745" t="str">
        <f t="shared" si="1419"/>
        <v>0.0000499999999999999-0.000297341372588826i</v>
      </c>
      <c r="V2745" t="str">
        <f t="shared" si="1420"/>
        <v>3.33333333333333E-06-0.000327075509847709i</v>
      </c>
      <c r="W2745" t="str">
        <f t="shared" si="1421"/>
        <v>0.0000143924781754211-0.000156712632153423i</v>
      </c>
      <c r="X2745" t="str">
        <f t="shared" si="1422"/>
        <v>0.0000148520737114877-0.00015662608807896i</v>
      </c>
      <c r="Y2745" t="str">
        <f t="shared" si="1423"/>
        <v>0.009+0.509566328412264i</v>
      </c>
      <c r="Z2745" t="str">
        <f t="shared" si="1424"/>
        <v>-0.00429595319358626-0.000484200464559715i</v>
      </c>
      <c r="AA2745" t="str">
        <f t="shared" si="1425"/>
        <v>0.486201425816844-27.4741861064152i</v>
      </c>
      <c r="AB2745" t="str">
        <f t="shared" si="1426"/>
        <v>0.880107451148851-0.693202604892287i</v>
      </c>
      <c r="AC2745" t="str">
        <f t="shared" si="1427"/>
        <v>0.758790854894712-0.362577533803052i</v>
      </c>
      <c r="AD2745" t="str">
        <f t="shared" si="1428"/>
        <v>1.29966536557804-0.292535341510621i</v>
      </c>
      <c r="AE2745" t="str">
        <f t="shared" si="1429"/>
        <v>-0.00572494732610802+0.000627419560814342i</v>
      </c>
      <c r="AF2745" t="str">
        <f t="shared" si="1430"/>
        <v>-15.0659508146681-0.437901699839682i</v>
      </c>
      <c r="AG2745" t="str">
        <f t="shared" si="1431"/>
        <v>0.973192918033233-0.129775114812953i</v>
      </c>
      <c r="AH2745" t="str">
        <f t="shared" si="1432"/>
        <v>0.0882916431049438+0.00463664496479625i</v>
      </c>
      <c r="AI2745">
        <f t="shared" si="1433"/>
        <v>-21.069647372175574</v>
      </c>
      <c r="AJ2745">
        <f t="shared" si="1434"/>
        <v>3.0061324694849589</v>
      </c>
      <c r="AK2745"/>
      <c r="AL2745"/>
      <c r="AM2745"/>
      <c r="AN2745"/>
    </row>
    <row r="2746" spans="1:40" x14ac:dyDescent="0.25">
      <c r="A2746"/>
      <c r="B2746">
        <f t="shared" si="1435"/>
        <v>812000</v>
      </c>
      <c r="C2746" s="186" t="str">
        <f t="shared" si="1403"/>
        <v>-1.15912608374495E-07+0.00301603760759914i</v>
      </c>
      <c r="D2746" s="158" t="str">
        <f t="shared" si="1404"/>
        <v>-5.95700684566929+0.0231229549915934i</v>
      </c>
      <c r="E2746" t="str">
        <f t="shared" si="1405"/>
        <v>2870</v>
      </c>
      <c r="F2746" t="str">
        <f t="shared" si="1406"/>
        <v>0.777000777000777</v>
      </c>
      <c r="G2746" t="str">
        <f t="shared" si="1401"/>
        <v>0.777000777000777</v>
      </c>
      <c r="H2746" t="str">
        <f t="shared" si="1407"/>
        <v>9.10900564691948+0.460488725224994i</v>
      </c>
      <c r="I2746" t="str">
        <f t="shared" si="1408"/>
        <v>3188.71654339364i</v>
      </c>
      <c r="J2746" t="str">
        <f t="shared" si="1402"/>
        <v>-8696.22622971588+689.645410112238i</v>
      </c>
      <c r="K2746" t="str">
        <f t="shared" si="1409"/>
        <v>0.0288973041112599-0.364386524285744i</v>
      </c>
      <c r="L2746" t="str">
        <f t="shared" si="1410"/>
        <v>0.00213895701908308-0.0226067752480039i</v>
      </c>
      <c r="M2746" t="str">
        <f t="shared" si="1411"/>
        <v>0.031036261130343-0.386993299533748i</v>
      </c>
      <c r="N2746" t="str">
        <f t="shared" si="1412"/>
        <v>-3.6011466920058i</v>
      </c>
      <c r="O2746" t="str">
        <f t="shared" si="1413"/>
        <v>-0.89625039221572+0.443548457841044i</v>
      </c>
      <c r="P2746" t="str">
        <f t="shared" si="1414"/>
        <v>1.89625039221572-0.443548457841044i</v>
      </c>
      <c r="Q2746" t="str">
        <f t="shared" si="1415"/>
        <v>-1.89625039221572+4.04469514984684i</v>
      </c>
      <c r="R2746" t="str">
        <f t="shared" si="1416"/>
        <v>-0.270092519504862-0.342198186734173i</v>
      </c>
      <c r="S2746" t="str">
        <f t="shared" si="1417"/>
        <v>0.371720335035482i</v>
      </c>
      <c r="T2746" t="str">
        <f t="shared" si="1418"/>
        <v>0.127202024621361-0.100398881840925i</v>
      </c>
      <c r="U2746" t="str">
        <f t="shared" si="1419"/>
        <v>0.00005-0.000296975188632437i</v>
      </c>
      <c r="V2746" t="str">
        <f t="shared" si="1420"/>
        <v>3.33333333333333E-06-0.000326672707495681i</v>
      </c>
      <c r="W2746" t="str">
        <f t="shared" si="1421"/>
        <v>0.000014392276808971-0.000156521990959074i</v>
      </c>
      <c r="X2746" t="str">
        <f t="shared" si="1422"/>
        <v>0.0000148507454409184-0.000156435556686485i</v>
      </c>
      <c r="Y2746" t="str">
        <f t="shared" si="1423"/>
        <v>0.009+0.510194646942982i</v>
      </c>
      <c r="Z2746" t="str">
        <f t="shared" si="1424"/>
        <v>-0.00428544397667173-0.00048338157513805i</v>
      </c>
      <c r="AA2746" t="str">
        <f t="shared" si="1425"/>
        <v>0.485004195681426-27.4403514229347i</v>
      </c>
      <c r="AB2746" t="str">
        <f t="shared" si="1426"/>
        <v>0.878694117737471-0.693541688221097i</v>
      </c>
      <c r="AC2746" t="str">
        <f t="shared" si="1427"/>
        <v>0.758875393802908-0.361573676844528i</v>
      </c>
      <c r="AD2746" t="str">
        <f t="shared" si="1428"/>
        <v>1.29854259773721-0.295203756041394i</v>
      </c>
      <c r="AE2746" t="str">
        <f t="shared" si="1429"/>
        <v>-0.00570752761050654+0.000637387591940393i</v>
      </c>
      <c r="AF2746" t="str">
        <f t="shared" si="1430"/>
        <v>-15.0660124925888-0.437365770233401i</v>
      </c>
      <c r="AG2746" t="str">
        <f t="shared" si="1431"/>
        <v>0.972956079759719-0.12950781781295i</v>
      </c>
      <c r="AH2746" t="str">
        <f t="shared" si="1432"/>
        <v>0.0880780424680475+0.0044197091250385i</v>
      </c>
      <c r="AI2746">
        <f t="shared" si="1433"/>
        <v>-21.091725223808982</v>
      </c>
      <c r="AJ2746">
        <f t="shared" si="1434"/>
        <v>2.8726621280519153</v>
      </c>
      <c r="AK2746"/>
      <c r="AL2746"/>
      <c r="AM2746"/>
      <c r="AN2746"/>
    </row>
    <row r="2747" spans="1:40" x14ac:dyDescent="0.25">
      <c r="A2747"/>
      <c r="B2747">
        <f t="shared" si="1435"/>
        <v>813000</v>
      </c>
      <c r="C2747" s="186" t="str">
        <f t="shared" si="1403"/>
        <v>-1.15627635874527E-07+0.0030123278442551i</v>
      </c>
      <c r="D2747" s="158" t="str">
        <f t="shared" si="1404"/>
        <v>-5.9570068434845+0.0230945134726224i</v>
      </c>
      <c r="E2747" t="str">
        <f t="shared" si="1405"/>
        <v>2870</v>
      </c>
      <c r="F2747" t="str">
        <f t="shared" si="1406"/>
        <v>0.777000777000777</v>
      </c>
      <c r="G2747" t="str">
        <f t="shared" si="1401"/>
        <v>0.777000777000777</v>
      </c>
      <c r="H2747" t="str">
        <f t="shared" si="1407"/>
        <v>9.10906710046589+0.459925660179381i</v>
      </c>
      <c r="I2747" t="str">
        <f t="shared" si="1408"/>
        <v>3192.64353421063i</v>
      </c>
      <c r="J2747" t="str">
        <f t="shared" si="1402"/>
        <v>-8717.66115992422+690.494727119764i</v>
      </c>
      <c r="K2747" t="str">
        <f t="shared" si="1409"/>
        <v>0.0288266864836901-0.36394381485927i</v>
      </c>
      <c r="L2747" t="str">
        <f t="shared" si="1410"/>
        <v>0.00213374491308157-0.0225794611771294i</v>
      </c>
      <c r="M2747" t="str">
        <f t="shared" si="1411"/>
        <v>0.0309604313967717-0.386523276036399i</v>
      </c>
      <c r="N2747" t="str">
        <f t="shared" si="1412"/>
        <v>-3.60558160172502i</v>
      </c>
      <c r="O2747" t="str">
        <f t="shared" si="1413"/>
        <v>-0.89427448739536+0.447518872444242i</v>
      </c>
      <c r="P2747" t="str">
        <f t="shared" si="1414"/>
        <v>1.89427448739536-0.447518872444242i</v>
      </c>
      <c r="Q2747" t="str">
        <f t="shared" si="1415"/>
        <v>-1.89427448739536+4.05310047416926i</v>
      </c>
      <c r="R2747" t="str">
        <f t="shared" si="1416"/>
        <v>-0.269891185510004-0.341226798872866i</v>
      </c>
      <c r="S2747" t="str">
        <f t="shared" si="1417"/>
        <v>0.372178118699319i</v>
      </c>
      <c r="T2747" t="str">
        <f t="shared" si="1418"/>
        <v>0.126997148054294-0.100447593676642i</v>
      </c>
      <c r="U2747" t="str">
        <f t="shared" si="1419"/>
        <v>0.00005-0.000296609905497587i</v>
      </c>
      <c r="V2747" t="str">
        <f t="shared" si="1420"/>
        <v>3.33333333333333E-06-0.000326270896047346i</v>
      </c>
      <c r="W2747" t="str">
        <f t="shared" si="1421"/>
        <v>0.0000143920752015905-0.000156331821560582i</v>
      </c>
      <c r="X2747" t="str">
        <f t="shared" si="1422"/>
        <v>0.0000148494210853761-0.000156245496807487i</v>
      </c>
      <c r="Y2747" t="str">
        <f t="shared" si="1423"/>
        <v>0.009+0.5108229654737i</v>
      </c>
      <c r="Z2747" t="str">
        <f t="shared" si="1424"/>
        <v>-0.0042749735094256-0.000482565493347631i</v>
      </c>
      <c r="AA2747" t="str">
        <f t="shared" si="1425"/>
        <v>0.483811382694857-27.4065999716412i</v>
      </c>
      <c r="AB2747" t="str">
        <f t="shared" si="1426"/>
        <v>0.877278858547377-0.693878182892751i</v>
      </c>
      <c r="AC2747" t="str">
        <f t="shared" si="1427"/>
        <v>0.758960863494004-0.360571466282372i</v>
      </c>
      <c r="AD2747" t="str">
        <f t="shared" si="1428"/>
        <v>1.29740749768065-0.29786787430322i</v>
      </c>
      <c r="AE2747" t="str">
        <f t="shared" si="1429"/>
        <v>-0.00569012344123048+0.000647293182764002i</v>
      </c>
      <c r="AF2747" t="str">
        <f t="shared" si="1430"/>
        <v>-15.0660739439504-0.436831146706759i</v>
      </c>
      <c r="AG2747" t="str">
        <f t="shared" si="1431"/>
        <v>0.972720240520583-0.129239937369312i</v>
      </c>
      <c r="AH2747" t="str">
        <f t="shared" si="1432"/>
        <v>0.0878642072858574+0.00420369667360716i</v>
      </c>
      <c r="AI2747">
        <f t="shared" si="1433"/>
        <v>-21.113830616944536</v>
      </c>
      <c r="AJ2747">
        <f t="shared" si="1434"/>
        <v>2.7391194716840079</v>
      </c>
      <c r="AK2747"/>
      <c r="AL2747"/>
      <c r="AM2747"/>
      <c r="AN2747"/>
    </row>
    <row r="2748" spans="1:40" x14ac:dyDescent="0.25">
      <c r="A2748"/>
      <c r="B2748">
        <f t="shared" si="1435"/>
        <v>814000</v>
      </c>
      <c r="C2748" s="186" t="str">
        <f t="shared" si="1403"/>
        <v>-1.15343712996497E-07+0.00300862719580867i</v>
      </c>
      <c r="D2748" s="158" t="str">
        <f t="shared" si="1404"/>
        <v>-5.95700684130776+0.0230661418345331i</v>
      </c>
      <c r="E2748" t="str">
        <f t="shared" si="1405"/>
        <v>2870</v>
      </c>
      <c r="F2748" t="str">
        <f t="shared" si="1406"/>
        <v>0.777000777000777</v>
      </c>
      <c r="G2748" t="str">
        <f t="shared" si="1401"/>
        <v>0.777000777000777</v>
      </c>
      <c r="H2748" t="str">
        <f t="shared" si="1407"/>
        <v>9.10912832855236+0.459363966340857i</v>
      </c>
      <c r="I2748" t="str">
        <f t="shared" si="1408"/>
        <v>3196.57052502762i</v>
      </c>
      <c r="J2748" t="str">
        <f t="shared" si="1402"/>
        <v>-8739.12247158513+691.344044127292i</v>
      </c>
      <c r="K2748" t="str">
        <f t="shared" si="1409"/>
        <v>0.028756326878463-0.36350217313444i</v>
      </c>
      <c r="L2748" t="str">
        <f t="shared" si="1410"/>
        <v>0.0021285517783689-0.0225522124264217i</v>
      </c>
      <c r="M2748" t="str">
        <f t="shared" si="1411"/>
        <v>0.0308848786568319-0.386054385560862i</v>
      </c>
      <c r="N2748" t="str">
        <f t="shared" si="1412"/>
        <v>-3.61001651144424i</v>
      </c>
      <c r="O2748" t="str">
        <f t="shared" si="1413"/>
        <v>-0.892280993633844+0.451480485070839i</v>
      </c>
      <c r="P2748" t="str">
        <f t="shared" si="1414"/>
        <v>1.89228099363384-0.451480485070839i</v>
      </c>
      <c r="Q2748" t="str">
        <f t="shared" si="1415"/>
        <v>-1.89228099363384+4.06149699651508i</v>
      </c>
      <c r="R2748" t="str">
        <f t="shared" si="1416"/>
        <v>-0.269689337347169-0.340257049942879i</v>
      </c>
      <c r="S2748" t="str">
        <f t="shared" si="1417"/>
        <v>0.372635902363156i</v>
      </c>
      <c r="T2748" t="str">
        <f t="shared" si="1418"/>
        <v>0.12679199284089-0.100495929580084i</v>
      </c>
      <c r="U2748" t="str">
        <f t="shared" si="1419"/>
        <v>0.00005-0.000296245519864298i</v>
      </c>
      <c r="V2748" t="str">
        <f t="shared" si="1420"/>
        <v>3.33333333333333E-06-0.000325870071850728i</v>
      </c>
      <c r="W2748" t="str">
        <f t="shared" si="1421"/>
        <v>0.0000143918733533056-0.000156142122218836i</v>
      </c>
      <c r="X2748" t="str">
        <f t="shared" si="1422"/>
        <v>0.0000148481006244777-0.000156055906703956i</v>
      </c>
      <c r="Y2748" t="str">
        <f t="shared" si="1423"/>
        <v>0.009+0.511451284004418i</v>
      </c>
      <c r="Z2748" t="str">
        <f t="shared" si="1424"/>
        <v>-0.00426454160156802-0.000481752204917007i</v>
      </c>
      <c r="AA2748" t="str">
        <f t="shared" si="1425"/>
        <v>0.482622965152068-27.3729314457919i</v>
      </c>
      <c r="AB2748" t="str">
        <f t="shared" si="1426"/>
        <v>0.875861674506652-0.694212080675876i</v>
      </c>
      <c r="AC2748" t="str">
        <f t="shared" si="1427"/>
        <v>0.759047263283055-0.359570896461754i</v>
      </c>
      <c r="AD2748" t="str">
        <f t="shared" si="1428"/>
        <v>1.29626008077753-0.30052763828759i</v>
      </c>
      <c r="AE2748" t="str">
        <f t="shared" si="1429"/>
        <v>-0.00567273489331125+0.000657136463837943i</v>
      </c>
      <c r="AF2748" t="str">
        <f t="shared" si="1430"/>
        <v>-15.0661351698601-0.436297824506324i</v>
      </c>
      <c r="AG2748" t="str">
        <f t="shared" si="1431"/>
        <v>0.97248540244504-0.128971477118325i</v>
      </c>
      <c r="AH2748" t="str">
        <f t="shared" si="1432"/>
        <v>0.0876501395428647+0.00398860801452109i</v>
      </c>
      <c r="AI2748">
        <f t="shared" si="1433"/>
        <v>-21.135963705584111</v>
      </c>
      <c r="AJ2748">
        <f t="shared" si="1434"/>
        <v>2.6055047440071184</v>
      </c>
      <c r="AK2748"/>
      <c r="AL2748"/>
      <c r="AM2748"/>
      <c r="AN2748"/>
    </row>
    <row r="2749" spans="1:40" x14ac:dyDescent="0.25">
      <c r="A2749"/>
      <c r="B2749">
        <f t="shared" si="1435"/>
        <v>815000</v>
      </c>
      <c r="C2749" s="186" t="str">
        <f t="shared" si="1403"/>
        <v>-1.15060834592047E-07+0.00300493562870808i</v>
      </c>
      <c r="D2749" s="158" t="str">
        <f t="shared" si="1404"/>
        <v>-5.95700683913903+0.0230378398200953i</v>
      </c>
      <c r="E2749" t="str">
        <f t="shared" si="1405"/>
        <v>2870</v>
      </c>
      <c r="F2749" t="str">
        <f t="shared" si="1406"/>
        <v>0.777000777000777</v>
      </c>
      <c r="G2749" t="str">
        <f t="shared" si="1401"/>
        <v>0.777000777000777</v>
      </c>
      <c r="H2749" t="str">
        <f t="shared" si="1407"/>
        <v>9.10918933227931+0.458803638721735i</v>
      </c>
      <c r="I2749" t="str">
        <f t="shared" si="1408"/>
        <v>3200.4975158446i</v>
      </c>
      <c r="J2749" t="str">
        <f t="shared" si="1402"/>
        <v>-8760.6101646986+692.193361134819i</v>
      </c>
      <c r="K2749" t="str">
        <f t="shared" si="1409"/>
        <v>0.0286862240426221-0.363061595278244i</v>
      </c>
      <c r="L2749" t="str">
        <f t="shared" si="1410"/>
        <v>0.00212337752326091-0.0225250287640811i</v>
      </c>
      <c r="M2749" t="str">
        <f t="shared" si="1411"/>
        <v>0.030809601565883-0.385586624042325i</v>
      </c>
      <c r="N2749" t="str">
        <f t="shared" si="1412"/>
        <v>-3.61445142116346i</v>
      </c>
      <c r="O2749" t="str">
        <f t="shared" si="1413"/>
        <v>-0.890269950139989+0.455433217802283i</v>
      </c>
      <c r="P2749" t="str">
        <f t="shared" si="1414"/>
        <v>1.89026995013999-0.455433217802283i</v>
      </c>
      <c r="Q2749" t="str">
        <f t="shared" si="1415"/>
        <v>-1.89026995013999+4.06988463896574i</v>
      </c>
      <c r="R2749" t="str">
        <f t="shared" si="1416"/>
        <v>-0.269486973705136-0.339288934278471i</v>
      </c>
      <c r="S2749" t="str">
        <f t="shared" si="1417"/>
        <v>0.373093686026993i</v>
      </c>
      <c r="T2749" t="str">
        <f t="shared" si="1418"/>
        <v>0.126586559118125-0.100543888355909i</v>
      </c>
      <c r="U2749" t="str">
        <f t="shared" si="1419"/>
        <v>0.00005-0.000295882028428881i</v>
      </c>
      <c r="V2749" t="str">
        <f t="shared" si="1420"/>
        <v>3.33333333333333E-06-0.000325470231271769i</v>
      </c>
      <c r="W2749" t="str">
        <f t="shared" si="1421"/>
        <v>0.000014391671264143-0.000155952891203261i</v>
      </c>
      <c r="X2749" t="str">
        <f t="shared" si="1422"/>
        <v>0.0000148467840379656-0.000155866784646412i</v>
      </c>
      <c r="Y2749" t="str">
        <f t="shared" si="1423"/>
        <v>0.009+0.512079602535136i</v>
      </c>
      <c r="Z2749" t="str">
        <f t="shared" si="1424"/>
        <v>-0.00425414806398567-0.000480941695668826i</v>
      </c>
      <c r="AA2749" t="str">
        <f t="shared" si="1425"/>
        <v>0.481438921481159-27.3393455401498i</v>
      </c>
      <c r="AB2749" t="str">
        <f t="shared" si="1426"/>
        <v>0.874442566561509-0.694543373313212i</v>
      </c>
      <c r="AC2749" t="str">
        <f t="shared" si="1427"/>
        <v>0.759134592501199-0.358571961761363i</v>
      </c>
      <c r="AD2749" t="str">
        <f t="shared" si="1428"/>
        <v>1.29510036267758-0.303182990030447i</v>
      </c>
      <c r="AE2749" t="str">
        <f t="shared" si="1429"/>
        <v>-0.00565536204187516+0.000666917565583946i</v>
      </c>
      <c r="AF2749" t="str">
        <f t="shared" si="1430"/>
        <v>-15.0661961714183-0.43576579890164i</v>
      </c>
      <c r="AG2749" t="str">
        <f t="shared" si="1431"/>
        <v>0.972251567647635-0.128702440706454i</v>
      </c>
      <c r="AH2749" t="str">
        <f t="shared" si="1432"/>
        <v>0.0874358412377434+0.00377444354901041i</v>
      </c>
      <c r="AI2749">
        <f t="shared" si="1433"/>
        <v>-21.1581246438713</v>
      </c>
      <c r="AJ2749">
        <f t="shared" si="1434"/>
        <v>2.4718181900648837</v>
      </c>
      <c r="AK2749"/>
      <c r="AL2749"/>
      <c r="AM2749"/>
      <c r="AN2749"/>
    </row>
    <row r="2750" spans="1:40" x14ac:dyDescent="0.25">
      <c r="A2750"/>
      <c r="B2750">
        <f t="shared" si="1435"/>
        <v>816000</v>
      </c>
      <c r="C2750" s="186" t="str">
        <f t="shared" si="1403"/>
        <v>-1.14778995544347E-07+0.00300125310956603i</v>
      </c>
      <c r="D2750" s="158" t="str">
        <f t="shared" si="1404"/>
        <v>-5.95700683697825+0.0230096071733396i</v>
      </c>
      <c r="E2750" t="str">
        <f t="shared" si="1405"/>
        <v>2870</v>
      </c>
      <c r="F2750" t="str">
        <f t="shared" si="1406"/>
        <v>0.777000777000777</v>
      </c>
      <c r="G2750" t="str">
        <f t="shared" si="1401"/>
        <v>0.777000777000777</v>
      </c>
      <c r="H2750" t="str">
        <f t="shared" si="1407"/>
        <v>9.10925011274048+0.458244672358399i</v>
      </c>
      <c r="I2750" t="str">
        <f t="shared" si="1408"/>
        <v>3204.42450666159i</v>
      </c>
      <c r="J2750" t="str">
        <f t="shared" si="1402"/>
        <v>-8782.12423926463+693.042678142347i</v>
      </c>
      <c r="K2750" t="str">
        <f t="shared" si="1409"/>
        <v>0.0286163767307924-0.362622077475872i</v>
      </c>
      <c r="L2750" t="str">
        <f t="shared" si="1410"/>
        <v>0.00211822205662509-0.0224979099593928i</v>
      </c>
      <c r="M2750" t="str">
        <f t="shared" si="1411"/>
        <v>0.0307345987874175-0.385119987435265i</v>
      </c>
      <c r="N2750" t="str">
        <f t="shared" si="1412"/>
        <v>-3.61888633088268i</v>
      </c>
      <c r="O2750" t="str">
        <f t="shared" si="1413"/>
        <v>-0.888241396467786+0.459376992894679i</v>
      </c>
      <c r="P2750" t="str">
        <f t="shared" si="1414"/>
        <v>1.88824139646779-0.459376992894679i</v>
      </c>
      <c r="Q2750" t="str">
        <f t="shared" si="1415"/>
        <v>-1.88824139646779+4.07826332377736i</v>
      </c>
      <c r="R2750" t="str">
        <f t="shared" si="1416"/>
        <v>-0.269284093269048-0.338322446248742i</v>
      </c>
      <c r="S2750" t="str">
        <f t="shared" si="1417"/>
        <v>0.37355146969083i</v>
      </c>
      <c r="T2750" t="str">
        <f t="shared" si="1418"/>
        <v>0.126380847025614-0.100591468805015i</v>
      </c>
      <c r="U2750" t="str">
        <f t="shared" si="1419"/>
        <v>0.00005-0.000295519427903846i</v>
      </c>
      <c r="V2750" t="str">
        <f t="shared" si="1420"/>
        <v>3.33333333333333E-06-0.00032507137069423i</v>
      </c>
      <c r="W2750" t="str">
        <f t="shared" si="1421"/>
        <v>0.0000143914689341288-0.000155764126791762i</v>
      </c>
      <c r="X2750" t="str">
        <f t="shared" si="1422"/>
        <v>0.000014845471305706-0.000155678128913848i</v>
      </c>
      <c r="Y2750" t="str">
        <f t="shared" si="1423"/>
        <v>0.009+0.512707921065854i</v>
      </c>
      <c r="Z2750" t="str">
        <f t="shared" si="1424"/>
        <v>-0.00424379270872299-0.000480133951519071i</v>
      </c>
      <c r="AA2750" t="str">
        <f t="shared" si="1425"/>
        <v>0.480259230242429-27.3058419509738i</v>
      </c>
      <c r="AB2750" t="str">
        <f t="shared" si="1426"/>
        <v>0.873021535676388-0.694872052521528i</v>
      </c>
      <c r="AC2750" t="str">
        <f t="shared" si="1427"/>
        <v>0.759222850495581-0.357574656593245i</v>
      </c>
      <c r="AD2750" t="str">
        <f t="shared" si="1428"/>
        <v>1.29392835931107-0.305833871613646i</v>
      </c>
      <c r="AE2750" t="str">
        <f t="shared" si="1429"/>
        <v>-0.00563800496214046+0.000676636618295903i</v>
      </c>
      <c r="AF2750" t="str">
        <f t="shared" si="1430"/>
        <v>-15.0662569497187-0.435235065185059i</v>
      </c>
      <c r="AG2750" t="str">
        <f t="shared" si="1431"/>
        <v>0.972018738228188-0.128432831790279i</v>
      </c>
      <c r="AH2750" t="str">
        <f t="shared" si="1432"/>
        <v>0.0872213143833005+0.00356120367535644i</v>
      </c>
      <c r="AI2750">
        <f t="shared" si="1433"/>
        <v>-21.180313586093437</v>
      </c>
      <c r="AJ2750">
        <f t="shared" si="1434"/>
        <v>2.3380600563141996</v>
      </c>
      <c r="AK2750"/>
      <c r="AL2750"/>
      <c r="AM2750"/>
      <c r="AN2750"/>
    </row>
    <row r="2751" spans="1:40" x14ac:dyDescent="0.25">
      <c r="A2751"/>
      <c r="B2751">
        <f t="shared" si="1435"/>
        <v>817000</v>
      </c>
      <c r="C2751" s="186" t="str">
        <f t="shared" si="1403"/>
        <v>-1.14498190767863E-07+0.00299757960515868i</v>
      </c>
      <c r="D2751" s="158" t="str">
        <f t="shared" si="1404"/>
        <v>-5.95700683482542+0.0229814436395499i</v>
      </c>
      <c r="E2751" t="str">
        <f t="shared" si="1405"/>
        <v>2870</v>
      </c>
      <c r="F2751" t="str">
        <f t="shared" si="1406"/>
        <v>0.777000777000777</v>
      </c>
      <c r="G2751" t="str">
        <f t="shared" si="1401"/>
        <v>0.777000777000777</v>
      </c>
      <c r="H2751" t="str">
        <f t="shared" si="1407"/>
        <v>9.10931067102304+0.457687062311193i</v>
      </c>
      <c r="I2751" t="str">
        <f t="shared" si="1408"/>
        <v>3208.35149747858i</v>
      </c>
      <c r="J2751" t="str">
        <f t="shared" si="1402"/>
        <v>-8803.66469528323+693.891995149874i</v>
      </c>
      <c r="K2751" t="str">
        <f t="shared" si="1409"/>
        <v>0.0285467837051239-0.362183615930609i</v>
      </c>
      <c r="L2751" t="str">
        <f t="shared" si="1410"/>
        <v>0.00211308528787636-0.0224708557827196i</v>
      </c>
      <c r="M2751" t="str">
        <f t="shared" si="1411"/>
        <v>0.0306598689930003-0.384654471713329i</v>
      </c>
      <c r="N2751" t="str">
        <f t="shared" si="1412"/>
        <v>-3.6233212406019i</v>
      </c>
      <c r="O2751" t="str">
        <f t="shared" si="1413"/>
        <v>-0.886195372515624+0.463311732780312i</v>
      </c>
      <c r="P2751" t="str">
        <f t="shared" si="1414"/>
        <v>1.88619537251562-0.463311732780312i</v>
      </c>
      <c r="Q2751" t="str">
        <f t="shared" si="1415"/>
        <v>-1.88619537251562+4.08663297338221i</v>
      </c>
      <c r="R2751" t="str">
        <f t="shared" si="1416"/>
        <v>-0.269080694720417-0.337357580257487i</v>
      </c>
      <c r="S2751" t="str">
        <f t="shared" si="1417"/>
        <v>0.374009253354667i</v>
      </c>
      <c r="T2751" t="str">
        <f t="shared" si="1418"/>
        <v>0.12617485670564-0.100638669724538i</v>
      </c>
      <c r="U2751" t="str">
        <f t="shared" si="1419"/>
        <v>0.00005-0.000295157715017795i</v>
      </c>
      <c r="V2751" t="str">
        <f t="shared" si="1420"/>
        <v>3.33333333333333E-06-0.000324673486519575i</v>
      </c>
      <c r="W2751" t="str">
        <f t="shared" si="1421"/>
        <v>0.0000143912663632894-0.000155575827270677i</v>
      </c>
      <c r="X2751" t="str">
        <f t="shared" si="1422"/>
        <v>0.0000148441624076886-0.000155489937793687i</v>
      </c>
      <c r="Y2751" t="str">
        <f t="shared" si="1423"/>
        <v>0.009+0.513336239596572i</v>
      </c>
      <c r="Z2751" t="str">
        <f t="shared" si="1424"/>
        <v>-0.00423347534897398-0.000479328958476312i</v>
      </c>
      <c r="AA2751" t="str">
        <f t="shared" si="1425"/>
        <v>0.479083870127387-27.2724203760099i</v>
      </c>
      <c r="AB2751" t="str">
        <f t="shared" si="1426"/>
        <v>0.87159858283416-0.695198109991604i</v>
      </c>
      <c r="AC2751" t="str">
        <f t="shared" si="1427"/>
        <v>0.759312036629255-0.356578975402684i</v>
      </c>
      <c r="AD2751" t="str">
        <f t="shared" si="1428"/>
        <v>1.29274408688881-0.308480225166353i</v>
      </c>
      <c r="AE2751" t="str">
        <f t="shared" si="1429"/>
        <v>-0.00562066372941519+0.000686293752142875i</v>
      </c>
      <c r="AF2751" t="str">
        <f t="shared" si="1430"/>
        <v>-15.0663175058485-0.434705618671643i</v>
      </c>
      <c r="AG2751" t="str">
        <f t="shared" si="1431"/>
        <v>0.971786916271745-0.128162654036435i</v>
      </c>
      <c r="AH2751" t="str">
        <f t="shared" si="1432"/>
        <v>0.0870065610064363+0.00334888878873717i</v>
      </c>
      <c r="AI2751">
        <f t="shared" si="1433"/>
        <v>-21.202530686682444</v>
      </c>
      <c r="AJ2751">
        <f t="shared" si="1434"/>
        <v>2.204230590623661</v>
      </c>
      <c r="AK2751"/>
      <c r="AL2751"/>
      <c r="AM2751"/>
      <c r="AN2751"/>
    </row>
    <row r="2752" spans="1:40" x14ac:dyDescent="0.25">
      <c r="A2752"/>
      <c r="B2752">
        <f t="shared" si="1435"/>
        <v>818000</v>
      </c>
      <c r="C2752" s="186" t="str">
        <f t="shared" si="1403"/>
        <v>-1.14218415208127E-07+0.00299391508242466i</v>
      </c>
      <c r="D2752" s="158" t="str">
        <f t="shared" si="1404"/>
        <v>-5.95700683268047+0.0229533489652557i</v>
      </c>
      <c r="E2752" t="str">
        <f t="shared" si="1405"/>
        <v>2870</v>
      </c>
      <c r="F2752" t="str">
        <f t="shared" si="1406"/>
        <v>0.777000777000777</v>
      </c>
      <c r="G2752" t="str">
        <f t="shared" si="1401"/>
        <v>0.777000777000777</v>
      </c>
      <c r="H2752" t="str">
        <f t="shared" si="1407"/>
        <v>9.10937100820745+0.457130803664243i</v>
      </c>
      <c r="I2752" t="str">
        <f t="shared" si="1408"/>
        <v>3212.27848829556i</v>
      </c>
      <c r="J2752" t="str">
        <f t="shared" si="1402"/>
        <v>-8825.23153275439+694.741312157402i</v>
      </c>
      <c r="K2752" t="str">
        <f t="shared" si="1409"/>
        <v>0.0284774437352388-0.361746206863726i</v>
      </c>
      <c r="L2752" t="str">
        <f t="shared" si="1410"/>
        <v>0.00210796712697332-0.0224438660054962i</v>
      </c>
      <c r="M2752" t="str">
        <f t="shared" si="1411"/>
        <v>0.0305854108622121-0.384190072869222i</v>
      </c>
      <c r="N2752" t="str">
        <f t="shared" si="1412"/>
        <v>-3.62775615032112i</v>
      </c>
      <c r="O2752" t="str">
        <f t="shared" si="1413"/>
        <v>-0.884131918525504+0.467237360069175i</v>
      </c>
      <c r="P2752" t="str">
        <f t="shared" si="1414"/>
        <v>1.8841319185255-0.467237360069175i</v>
      </c>
      <c r="Q2752" t="str">
        <f t="shared" si="1415"/>
        <v>-1.8841319185255+4.0949935103903i</v>
      </c>
      <c r="R2752" t="str">
        <f t="shared" si="1416"/>
        <v>-0.268876776737119-0.336394330743041i</v>
      </c>
      <c r="S2752" t="str">
        <f t="shared" si="1417"/>
        <v>0.374467037018504i</v>
      </c>
      <c r="T2752" t="str">
        <f t="shared" si="1418"/>
        <v>0.125968588303169-0.100685489907835i</v>
      </c>
      <c r="U2752" t="str">
        <f t="shared" si="1419"/>
        <v>0.00005-0.000294796886515328i</v>
      </c>
      <c r="V2752" t="str">
        <f t="shared" si="1420"/>
        <v>3.33333333333333E-06-0.000324276575166861i</v>
      </c>
      <c r="W2752" t="str">
        <f t="shared" si="1421"/>
        <v>0.000014391063551651-0.000155387990934722i</v>
      </c>
      <c r="X2752" t="str">
        <f t="shared" si="1422"/>
        <v>0.0000148428573240254-0.000155302209581721i</v>
      </c>
      <c r="Y2752" t="str">
        <f t="shared" si="1423"/>
        <v>0.009+0.51396455812729i</v>
      </c>
      <c r="Z2752" t="str">
        <f t="shared" si="1424"/>
        <v>-0.00422319579907351-0.000478526702640976i</v>
      </c>
      <c r="AA2752" t="str">
        <f t="shared" si="1425"/>
        <v>0.477912819957804-27.2390805144821i</v>
      </c>
      <c r="AB2752" t="str">
        <f t="shared" si="1426"/>
        <v>0.870173709036232-0.695521537388117i</v>
      </c>
      <c r="AC2752" t="str">
        <f t="shared" si="1427"/>
        <v>0.759402150281114-0.355584912668044i</v>
      </c>
      <c r="AD2752" t="str">
        <f t="shared" si="1428"/>
        <v>1.29154756190207-0.311121992866471i</v>
      </c>
      <c r="AE2752" t="str">
        <f t="shared" si="1429"/>
        <v>-0.00560333841909394+0.000695889097172071i</v>
      </c>
      <c r="AF2752" t="str">
        <f t="shared" si="1430"/>
        <v>-15.0663778408879-0.434177454698987i</v>
      </c>
      <c r="AG2752" t="str">
        <f t="shared" si="1431"/>
        <v>0.971556103848526-0.127891911121541i</v>
      </c>
      <c r="AH2752" t="str">
        <f t="shared" si="1432"/>
        <v>0.0867915831480834+0.00313749928106904i</v>
      </c>
      <c r="AI2752">
        <f t="shared" si="1433"/>
        <v>-21.224776100217753</v>
      </c>
      <c r="AJ2752">
        <f t="shared" si="1434"/>
        <v>2.0703300422698012</v>
      </c>
      <c r="AK2752"/>
      <c r="AL2752"/>
      <c r="AM2752"/>
      <c r="AN2752"/>
    </row>
    <row r="2753" spans="1:40" x14ac:dyDescent="0.25">
      <c r="A2753"/>
      <c r="B2753">
        <f t="shared" si="1435"/>
        <v>819000</v>
      </c>
      <c r="C2753" s="186" t="str">
        <f t="shared" si="1403"/>
        <v>-1.13939663841509E-07+0.00299025950846407i</v>
      </c>
      <c r="D2753" s="158" t="str">
        <f t="shared" si="1404"/>
        <v>-5.95700683054338+0.0229253228982245i</v>
      </c>
      <c r="E2753" t="str">
        <f t="shared" si="1405"/>
        <v>2870</v>
      </c>
      <c r="F2753" t="str">
        <f t="shared" si="1406"/>
        <v>0.777000777000777</v>
      </c>
      <c r="G2753" t="str">
        <f t="shared" si="1401"/>
        <v>0.777000777000777</v>
      </c>
      <c r="H2753" t="str">
        <f t="shared" si="1407"/>
        <v>9.10943112536767+0.456575891525338i</v>
      </c>
      <c r="I2753" t="str">
        <f t="shared" si="1408"/>
        <v>3216.20547911255i</v>
      </c>
      <c r="J2753" t="str">
        <f t="shared" si="1402"/>
        <v>-8846.82475167812+695.590629164929i</v>
      </c>
      <c r="K2753" t="str">
        <f t="shared" si="1409"/>
        <v>0.0284083555981768-0.361309846514384i</v>
      </c>
      <c r="L2753" t="str">
        <f t="shared" si="1410"/>
        <v>0.0021028674844143-0.0224169404002231i</v>
      </c>
      <c r="M2753" t="str">
        <f t="shared" si="1411"/>
        <v>0.0305112230825911-0.383726786914607i</v>
      </c>
      <c r="N2753" t="str">
        <f t="shared" si="1412"/>
        <v>-3.63219106004034i</v>
      </c>
      <c r="O2753" t="str">
        <f t="shared" si="1413"/>
        <v>-0.882051075082248+0.471153797550493i</v>
      </c>
      <c r="P2753" t="str">
        <f t="shared" si="1414"/>
        <v>1.88205107508225-0.471153797550493i</v>
      </c>
      <c r="Q2753" t="str">
        <f t="shared" si="1415"/>
        <v>-1.88205107508225+4.10334485759083i</v>
      </c>
      <c r="R2753" t="str">
        <f t="shared" si="1416"/>
        <v>-0.268672337993384-0.335432692178121i</v>
      </c>
      <c r="S2753" t="str">
        <f t="shared" si="1417"/>
        <v>0.374924820682341i</v>
      </c>
      <c r="T2753" t="str">
        <f t="shared" si="1418"/>
        <v>0.125762041965877-0.100731928144475i</v>
      </c>
      <c r="U2753" t="str">
        <f t="shared" si="1419"/>
        <v>0.0000500000000000001-0.000294436939156946i</v>
      </c>
      <c r="V2753" t="str">
        <f t="shared" si="1420"/>
        <v>3.33333333333333E-06-0.00032388063307264i</v>
      </c>
      <c r="W2753" t="str">
        <f t="shared" si="1421"/>
        <v>0.0000143908604992402-0.000155200616086943i</v>
      </c>
      <c r="X2753" t="str">
        <f t="shared" si="1422"/>
        <v>0.0000148415560349504-0.00015511494258207i</v>
      </c>
      <c r="Y2753" t="str">
        <f t="shared" si="1423"/>
        <v>0.009+0.514592876658008i</v>
      </c>
      <c r="Z2753" t="str">
        <f t="shared" si="1424"/>
        <v>-0.00421295387448923-0.000477727170204621i</v>
      </c>
      <c r="AA2753" t="str">
        <f t="shared" si="1425"/>
        <v>0.476746058684753-27.2058220670833i</v>
      </c>
      <c r="AB2753" t="str">
        <f t="shared" si="1426"/>
        <v>0.868746915302729-0.695842326349576i</v>
      </c>
      <c r="AC2753" t="str">
        <f t="shared" si="1427"/>
        <v>0.759493190845806-0.354592462900653i</v>
      </c>
      <c r="AD2753" t="str">
        <f t="shared" si="1428"/>
        <v>1.29033880112257-0.313759116942009i</v>
      </c>
      <c r="AE2753" t="str">
        <f t="shared" si="1429"/>
        <v>-0.00558602910665572+0.000705422783311647i</v>
      </c>
      <c r="AF2753" t="str">
        <f t="shared" si="1430"/>
        <v>-15.0664379559111-0.433650568627113i</v>
      </c>
      <c r="AG2753" t="str">
        <f t="shared" si="1431"/>
        <v>0.97132630301388-0.127620606732141i</v>
      </c>
      <c r="AH2753" t="str">
        <f t="shared" si="1432"/>
        <v>0.0865763828631698+0.00292703554085577i</v>
      </c>
      <c r="AI2753">
        <f t="shared" si="1433"/>
        <v>-21.247049981426713</v>
      </c>
      <c r="AJ2753">
        <f t="shared" si="1434"/>
        <v>1.9363586619369411</v>
      </c>
      <c r="AK2753"/>
      <c r="AL2753"/>
      <c r="AM2753"/>
      <c r="AN2753"/>
    </row>
    <row r="2754" spans="1:40" x14ac:dyDescent="0.25">
      <c r="A2754"/>
      <c r="B2754">
        <f t="shared" si="1435"/>
        <v>820000</v>
      </c>
      <c r="C2754" s="186" t="str">
        <f t="shared" si="1403"/>
        <v>-1.13661931674992E-07+0.00298661285053749i</v>
      </c>
      <c r="D2754" s="158" t="str">
        <f t="shared" si="1404"/>
        <v>-5.95700682841411+0.0228973651874541i</v>
      </c>
      <c r="E2754" t="str">
        <f t="shared" si="1405"/>
        <v>2870</v>
      </c>
      <c r="F2754" t="str">
        <f t="shared" si="1406"/>
        <v>0.777000777000777</v>
      </c>
      <c r="G2754" t="str">
        <f t="shared" si="1401"/>
        <v>0.777000777000777</v>
      </c>
      <c r="H2754" t="str">
        <f t="shared" si="1407"/>
        <v>9.10949102357117+0.456022321025782i</v>
      </c>
      <c r="I2754" t="str">
        <f t="shared" si="1408"/>
        <v>3220.13246992954i</v>
      </c>
      <c r="J2754" t="str">
        <f t="shared" si="1402"/>
        <v>-8868.44435205441+696.439946172457i</v>
      </c>
      <c r="K2754" t="str">
        <f t="shared" si="1409"/>
        <v>0.0283395180783418-0.360874531139514i</v>
      </c>
      <c r="L2754" t="str">
        <f t="shared" si="1410"/>
        <v>0.00209778627123346-0.0223900787404602i</v>
      </c>
      <c r="M2754" t="str">
        <f t="shared" si="1411"/>
        <v>0.0304373043495753-0.383264609879974i</v>
      </c>
      <c r="N2754" t="str">
        <f t="shared" si="1412"/>
        <v>-3.63662596975955i</v>
      </c>
      <c r="O2754" t="str">
        <f t="shared" si="1413"/>
        <v>-0.879952883112705+0.475060968194228i</v>
      </c>
      <c r="P2754" t="str">
        <f t="shared" si="1414"/>
        <v>1.87995288311271-0.475060968194228i</v>
      </c>
      <c r="Q2754" t="str">
        <f t="shared" si="1415"/>
        <v>-1.87995288311271+4.11168693795378i</v>
      </c>
      <c r="R2754" t="str">
        <f t="shared" si="1416"/>
        <v>-0.268467377159794-0.334472659069674i</v>
      </c>
      <c r="S2754" t="str">
        <f t="shared" si="1417"/>
        <v>0.375382604346178i</v>
      </c>
      <c r="T2754" t="str">
        <f t="shared" si="1418"/>
        <v>0.125555217844166-0.100777983220231i</v>
      </c>
      <c r="U2754" t="str">
        <f t="shared" si="1419"/>
        <v>0.0000500000000000002-0.000294077869718949i</v>
      </c>
      <c r="V2754" t="str">
        <f t="shared" si="1420"/>
        <v>3.33333333333333E-06-0.000323485656690844i</v>
      </c>
      <c r="W2754" t="str">
        <f t="shared" si="1421"/>
        <v>0.0000143906572060835-0.000155013701038662i</v>
      </c>
      <c r="X2754" t="str">
        <f t="shared" si="1422"/>
        <v>0.0000148402585208177-0.000154928135107121i</v>
      </c>
      <c r="Y2754" t="str">
        <f t="shared" si="1423"/>
        <v>0.009+0.515221195188726i</v>
      </c>
      <c r="Z2754" t="str">
        <f t="shared" si="1424"/>
        <v>-0.00420274939181301-0.000476930347449186i</v>
      </c>
      <c r="AA2754" t="str">
        <f t="shared" si="1425"/>
        <v>0.475583565387664-27.1726447359665i</v>
      </c>
      <c r="AB2754" t="str">
        <f t="shared" si="1426"/>
        <v>0.867318202672607-0.696160468488266i</v>
      </c>
      <c r="AC2754" t="str">
        <f t="shared" si="1427"/>
        <v>0.759585157733658-0.353601620644637i</v>
      </c>
      <c r="AD2754" t="str">
        <f t="shared" si="1428"/>
        <v>1.28911782160234-0.316391539672583i</v>
      </c>
      <c r="AE2754" t="str">
        <f t="shared" si="1429"/>
        <v>-0.00556873586766058+0.00071489494037399i</v>
      </c>
      <c r="AF2754" t="str">
        <f t="shared" si="1430"/>
        <v>-15.0664978519853-0.433124955838328i</v>
      </c>
      <c r="AG2754" t="str">
        <f t="shared" si="1431"/>
        <v>0.971097515808226-0.127348744564632i</v>
      </c>
      <c r="AH2754" t="str">
        <f t="shared" si="1432"/>
        <v>0.0863609622205513+0.00271749795302523i</v>
      </c>
      <c r="AI2754">
        <f t="shared" si="1433"/>
        <v>-21.269352485188019</v>
      </c>
      <c r="AJ2754">
        <f t="shared" si="1434"/>
        <v>1.8023167017095343</v>
      </c>
      <c r="AK2754"/>
      <c r="AL2754"/>
      <c r="AM2754"/>
      <c r="AN2754"/>
    </row>
    <row r="2755" spans="1:40" x14ac:dyDescent="0.25">
      <c r="A2755"/>
      <c r="B2755">
        <f t="shared" si="1435"/>
        <v>821000</v>
      </c>
      <c r="C2755" s="186" t="str">
        <f t="shared" si="1403"/>
        <v>-1.1338521374595E-07+0.00298297507606501i</v>
      </c>
      <c r="D2755" s="158" t="str">
        <f t="shared" si="1404"/>
        <v>-5.9570068262926+0.0228694755831651i</v>
      </c>
      <c r="E2755" t="str">
        <f t="shared" si="1405"/>
        <v>2870</v>
      </c>
      <c r="F2755" t="str">
        <f t="shared" si="1406"/>
        <v>0.777000777000777</v>
      </c>
      <c r="G2755" t="str">
        <f t="shared" si="1401"/>
        <v>0.777000777000777</v>
      </c>
      <c r="H2755" t="str">
        <f t="shared" si="1407"/>
        <v>9.10955070387888+0.455470087320246i</v>
      </c>
      <c r="I2755" t="str">
        <f t="shared" si="1408"/>
        <v>3224.05946074653i</v>
      </c>
      <c r="J2755" t="str">
        <f t="shared" si="1402"/>
        <v>-8890.09033388326+697.289263179984i</v>
      </c>
      <c r="K2755" t="str">
        <f t="shared" si="1409"/>
        <v>0.0282709299674485-0.360440257013725i</v>
      </c>
      <c r="L2755" t="str">
        <f t="shared" si="1410"/>
        <v>0.0020927233989971-0.0223632808008212i</v>
      </c>
      <c r="M2755" t="str">
        <f t="shared" si="1411"/>
        <v>0.0303636533664456-0.382803537814546i</v>
      </c>
      <c r="N2755" t="str">
        <f t="shared" si="1412"/>
        <v>-3.64106087947877i</v>
      </c>
      <c r="O2755" t="str">
        <f t="shared" si="1413"/>
        <v>-0.877837383884929+0.478958795152636i</v>
      </c>
      <c r="P2755" t="str">
        <f t="shared" si="1414"/>
        <v>1.87783738388493-0.478958795152636i</v>
      </c>
      <c r="Q2755" t="str">
        <f t="shared" si="1415"/>
        <v>-1.87783738388493+4.12001967463141i</v>
      </c>
      <c r="R2755" t="str">
        <f t="shared" si="1416"/>
        <v>-0.26826189290328-0.333514225958726i</v>
      </c>
      <c r="S2755" t="str">
        <f t="shared" si="1417"/>
        <v>0.375840388010013i</v>
      </c>
      <c r="T2755" t="str">
        <f t="shared" si="1418"/>
        <v>0.125348116091187-0.100823653917069i</v>
      </c>
      <c r="U2755" t="str">
        <f t="shared" si="1419"/>
        <v>0.0000500000000000001-0.000293719674993348i</v>
      </c>
      <c r="V2755" t="str">
        <f t="shared" si="1420"/>
        <v>3.33333333333333E-06-0.000323091642492683i</v>
      </c>
      <c r="W2755" t="str">
        <f t="shared" si="1421"/>
        <v>0.000014390453672207-0.00015482724410943i</v>
      </c>
      <c r="X2755" t="str">
        <f t="shared" si="1422"/>
        <v>0.0000148389647621011-0.000154741785477487i</v>
      </c>
      <c r="Y2755" t="str">
        <f t="shared" si="1423"/>
        <v>0.009+0.515849513719444i</v>
      </c>
      <c r="Z2755" t="str">
        <f t="shared" si="1424"/>
        <v>-0.00419258216875301-0.000476136220746285i</v>
      </c>
      <c r="AA2755" t="str">
        <f t="shared" si="1425"/>
        <v>0.474425319273383-27.1395482247356i</v>
      </c>
      <c r="AB2755" t="str">
        <f t="shared" si="1426"/>
        <v>0.865887572203811-0.696475955390176i</v>
      </c>
      <c r="AC2755" t="str">
        <f t="shared" si="1427"/>
        <v>0.759678050370584-0.352612380476798i</v>
      </c>
      <c r="AD2755" t="str">
        <f t="shared" si="1428"/>
        <v>1.28788464067375-0.319019203390801i</v>
      </c>
      <c r="AE2755" t="str">
        <f t="shared" si="1429"/>
        <v>-0.00555145877774762+0.000724305698058473i</v>
      </c>
      <c r="AF2755" t="str">
        <f t="shared" si="1430"/>
        <v>-15.0665575301715-0.432600611737081i</v>
      </c>
      <c r="AG2755" t="str">
        <f t="shared" si="1431"/>
        <v>0.970869744257007-0.127076328325202i</v>
      </c>
      <c r="AH2755" t="str">
        <f t="shared" si="1432"/>
        <v>0.0861453233029732+0.00250888689877877i</v>
      </c>
      <c r="AI2755">
        <f t="shared" si="1433"/>
        <v>-21.291683766532088</v>
      </c>
      <c r="AJ2755">
        <f t="shared" si="1434"/>
        <v>1.6682044150715967</v>
      </c>
      <c r="AK2755"/>
      <c r="AL2755"/>
      <c r="AM2755"/>
      <c r="AN2755"/>
    </row>
    <row r="2756" spans="1:40" x14ac:dyDescent="0.25">
      <c r="A2756"/>
      <c r="B2756">
        <f t="shared" si="1435"/>
        <v>822000</v>
      </c>
      <c r="C2756" s="186" t="str">
        <f t="shared" si="1403"/>
        <v>-1.13109505121925E-07+0.00297934615262528i</v>
      </c>
      <c r="D2756" s="158" t="str">
        <f t="shared" si="1404"/>
        <v>-5.95700682417883+0.0228416538367938i</v>
      </c>
      <c r="E2756" t="str">
        <f t="shared" si="1405"/>
        <v>2870</v>
      </c>
      <c r="F2756" t="str">
        <f t="shared" si="1406"/>
        <v>0.777000777000777</v>
      </c>
      <c r="G2756" t="str">
        <f t="shared" si="1401"/>
        <v>0.777000777000777</v>
      </c>
      <c r="H2756" t="str">
        <f t="shared" si="1407"/>
        <v>9.10961016734539+0.454919185586641i</v>
      </c>
      <c r="I2756" t="str">
        <f t="shared" si="1408"/>
        <v>3227.98645156351i</v>
      </c>
      <c r="J2756" t="str">
        <f t="shared" si="1402"/>
        <v>-8911.76269716468+698.138580187512i</v>
      </c>
      <c r="K2756" t="str">
        <f t="shared" si="1409"/>
        <v>0.0282025900644703-0.360007020429194i</v>
      </c>
      <c r="L2756" t="str">
        <f t="shared" si="1410"/>
        <v>0.00208767877979964-0.0223365463569669i</v>
      </c>
      <c r="M2756" t="str">
        <f t="shared" si="1411"/>
        <v>0.0302902688442699-0.382343566786161i</v>
      </c>
      <c r="N2756" t="str">
        <f t="shared" si="1412"/>
        <v>-3.64549578919799i</v>
      </c>
      <c r="O2756" t="str">
        <f t="shared" si="1413"/>
        <v>-0.875704619007391+0.482847201761717i</v>
      </c>
      <c r="P2756" t="str">
        <f t="shared" si="1414"/>
        <v>1.87570461900739-0.482847201761717i</v>
      </c>
      <c r="Q2756" t="str">
        <f t="shared" si="1415"/>
        <v>-1.87570461900739+4.12834299095971i</v>
      </c>
      <c r="R2756" t="str">
        <f t="shared" si="1416"/>
        <v>-0.268055883887117-0.332557387420239i</v>
      </c>
      <c r="S2756" t="str">
        <f t="shared" si="1417"/>
        <v>0.37629817167385i</v>
      </c>
      <c r="T2756" t="str">
        <f t="shared" si="1418"/>
        <v>0.125140736862868-0.10086893901314i</v>
      </c>
      <c r="U2756" t="str">
        <f t="shared" si="1419"/>
        <v>0.0000499999999999999-0.00029336235178776i</v>
      </c>
      <c r="V2756" t="str">
        <f t="shared" si="1420"/>
        <v>3.33333333333333E-06-0.000322698586966536i</v>
      </c>
      <c r="W2756" t="str">
        <f t="shared" si="1421"/>
        <v>0.0000143902498976376-0.000154641243626972i</v>
      </c>
      <c r="X2756" t="str">
        <f t="shared" si="1422"/>
        <v>0.000014837674739394-0.000154555892021949i</v>
      </c>
      <c r="Y2756" t="str">
        <f t="shared" si="1423"/>
        <v>0.009+0.516477832250162i</v>
      </c>
      <c r="Z2756" t="str">
        <f t="shared" si="1424"/>
        <v>-0.00418245202412527-0.00047534477655652i</v>
      </c>
      <c r="AA2756" t="str">
        <f t="shared" si="1425"/>
        <v>0.473271299675248-27.106532238437i</v>
      </c>
      <c r="AB2756" t="str">
        <f t="shared" si="1426"/>
        <v>0.864455024973472-0.696788778614942i</v>
      </c>
      <c r="AC2756" t="str">
        <f t="shared" si="1427"/>
        <v>0.759771868198017-0.351624737006494i</v>
      </c>
      <c r="AD2756" t="str">
        <f t="shared" si="1428"/>
        <v>1.2866392759494-0.321642050483657i</v>
      </c>
      <c r="AE2756" t="str">
        <f t="shared" si="1429"/>
        <v>-0.00553419791263198+0.000733655185954164i</v>
      </c>
      <c r="AF2756" t="str">
        <f t="shared" si="1430"/>
        <v>-15.0666169915242-0.432077531749847i</v>
      </c>
      <c r="AG2756" t="str">
        <f t="shared" si="1431"/>
        <v>0.970642990370644-0.126803361729768i</v>
      </c>
      <c r="AH2756" t="str">
        <f t="shared" si="1432"/>
        <v>0.0859294682070085+0.00230120275543874i</v>
      </c>
      <c r="AI2756">
        <f t="shared" si="1433"/>
        <v>-21.314043980643689</v>
      </c>
      <c r="AJ2756">
        <f t="shared" si="1434"/>
        <v>1.5340220569051268</v>
      </c>
      <c r="AK2756"/>
      <c r="AL2756"/>
      <c r="AM2756"/>
      <c r="AN2756"/>
    </row>
    <row r="2757" spans="1:40" x14ac:dyDescent="0.25">
      <c r="A2757"/>
      <c r="B2757">
        <f t="shared" si="1435"/>
        <v>823000</v>
      </c>
      <c r="C2757" s="186" t="str">
        <f t="shared" si="1403"/>
        <v>-1.12834800900405E-07+0.0029757260479545i</v>
      </c>
      <c r="D2757" s="158" t="str">
        <f t="shared" si="1404"/>
        <v>-5.95700682207277+0.0228138997009845i</v>
      </c>
      <c r="E2757" t="str">
        <f t="shared" si="1405"/>
        <v>2870</v>
      </c>
      <c r="F2757" t="str">
        <f t="shared" si="1406"/>
        <v>0.777000777000777</v>
      </c>
      <c r="G2757" t="str">
        <f t="shared" ref="G2757:G2820" si="1436">IF($C$11=$C$7,$C$24,F2757)</f>
        <v>0.777000777000777</v>
      </c>
      <c r="H2757" t="str">
        <f t="shared" si="1407"/>
        <v>9.10966941501895+0.454369611025966i</v>
      </c>
      <c r="I2757" t="str">
        <f t="shared" si="1408"/>
        <v>3231.9134423805i</v>
      </c>
      <c r="J2757" t="str">
        <f t="shared" ref="J2757:J2820" si="1437">IMSUM(COMPLEX(0,2*PI()*B2757*$C$113*$C$112),COMPLEX(0,2*PI()*B2757*$C$113*$C$111),COMPLEX(0,2*PI()*B2757*$C$28*10^-12*$C$111),COMPLEX(-1*2*PI()*B2757*2*PI()*B2757*$C$113*$C$112*$C$28*10^-12*$C$111,0),COMPLEX(1,0))</f>
        <v>-8933.46144189866+698.987897195039i</v>
      </c>
      <c r="K2757" t="str">
        <f t="shared" si="1409"/>
        <v>0.0281344971755871-0.359574817695568i</v>
      </c>
      <c r="L2757" t="str">
        <f t="shared" si="1410"/>
        <v>0.00208265232625999-0.0223098751855995i</v>
      </c>
      <c r="M2757" t="str">
        <f t="shared" si="1411"/>
        <v>0.0302171495018471-0.381884692881167i</v>
      </c>
      <c r="N2757" t="str">
        <f t="shared" si="1412"/>
        <v>-3.64993069891721i</v>
      </c>
      <c r="O2757" t="str">
        <f t="shared" si="1413"/>
        <v>-0.873554630428147+0.486726111542768i</v>
      </c>
      <c r="P2757" t="str">
        <f t="shared" si="1414"/>
        <v>1.87355463042815-0.486726111542768i</v>
      </c>
      <c r="Q2757" t="str">
        <f t="shared" si="1415"/>
        <v>-1.87355463042815+4.13665681045998i</v>
      </c>
      <c r="R2757" t="str">
        <f t="shared" si="1416"/>
        <v>-0.26784934877092-0.331602138062958i</v>
      </c>
      <c r="S2757" t="str">
        <f t="shared" si="1417"/>
        <v>0.376755955337687i</v>
      </c>
      <c r="T2757" t="str">
        <f t="shared" si="1418"/>
        <v>0.124933080317929-0.100913837282765i</v>
      </c>
      <c r="U2757" t="str">
        <f t="shared" si="1419"/>
        <v>0.0000499999999999999-0.00029300589692532i</v>
      </c>
      <c r="V2757" t="str">
        <f t="shared" si="1420"/>
        <v>3.33333333333333E-06-0.000322306486617852i</v>
      </c>
      <c r="W2757" t="str">
        <f t="shared" si="1421"/>
        <v>0.0000143900458824016-0.000154455697927142i</v>
      </c>
      <c r="X2757" t="str">
        <f t="shared" si="1422"/>
        <v>0.0000148363884334071-0.00015437045307741i</v>
      </c>
      <c r="Y2757" t="str">
        <f t="shared" si="1423"/>
        <v>0.009+0.51710615078088i</v>
      </c>
      <c r="Z2757" t="str">
        <f t="shared" si="1424"/>
        <v>-0.00417235877784578-0.000474556001428726i</v>
      </c>
      <c r="AA2757" t="str">
        <f t="shared" si="1425"/>
        <v>0.472121486052157-27.0735964835501i</v>
      </c>
      <c r="AB2757" t="str">
        <f t="shared" si="1426"/>
        <v>0.863020562078006-0.69709892969574i</v>
      </c>
      <c r="AC2757" t="str">
        <f t="shared" si="1427"/>
        <v>0.759866610672831-0.350638684875485i</v>
      </c>
      <c r="AD2757" t="str">
        <f t="shared" si="1428"/>
        <v>1.28538174532201-0.324260023393978i</v>
      </c>
      <c r="AE2757" t="str">
        <f t="shared" si="1429"/>
        <v>-0.00551695334810204+0.000742943533542852i</v>
      </c>
      <c r="AF2757" t="str">
        <f t="shared" si="1430"/>
        <v>-15.0666762370917-0.431555711324981i</v>
      </c>
      <c r="AG2757" t="str">
        <f t="shared" si="1431"/>
        <v>0.970417256144483-0.126529848503899i</v>
      </c>
      <c r="AH2757" t="str">
        <f t="shared" si="1432"/>
        <v>0.0857133990430025+0.00209444589629043i</v>
      </c>
      <c r="AI2757">
        <f t="shared" si="1433"/>
        <v>-21.336433282863858</v>
      </c>
      <c r="AJ2757">
        <f t="shared" si="1434"/>
        <v>1.3997698834842303</v>
      </c>
      <c r="AK2757"/>
      <c r="AL2757"/>
      <c r="AM2757"/>
      <c r="AN2757"/>
    </row>
    <row r="2758" spans="1:40" x14ac:dyDescent="0.25">
      <c r="A2758"/>
      <c r="B2758">
        <f t="shared" si="1435"/>
        <v>824000</v>
      </c>
      <c r="C2758" s="186" t="str">
        <f t="shared" ref="C2758:C2821" si="1438">IMPRODUCT(COMPLEX(-1,0),IMDIV(IMPRODUCT(G2758,COMPLEX($C$100+$C$101,0)),COMPLEX($C$100,2*PI()*B2758*$C$103*$C$102*(2*$C$100+$C$101))))</f>
        <v>-1.12561096208609E-07+0.0029721147299455i</v>
      </c>
      <c r="D2758" s="158" t="str">
        <f t="shared" ref="D2758:D2821" si="1439">IMPRODUCT(COMPLEX($C$106,0),IMSUB(C2758,G2758))</f>
        <v>-5.95700681997436+0.0227862129295822i</v>
      </c>
      <c r="E2758" t="str">
        <f t="shared" ref="E2758:E2821" si="1440">IMDIV(COMPLEX($C$20*10^3,0),COMPLEX(1,2*PI()*B2758*$C$20*1000*$C$29*10^-12))</f>
        <v>2870</v>
      </c>
      <c r="F2758" t="str">
        <f t="shared" ref="F2758:F2821" si="1441">IMDIV(COMPLEX($C$22*1000,0),IMSUM(COMPLEX($C$22*1000,0),E2758))</f>
        <v>0.777000777000777</v>
      </c>
      <c r="G2758" t="str">
        <f t="shared" si="1436"/>
        <v>0.777000777000777</v>
      </c>
      <c r="H2758" t="str">
        <f t="shared" ref="H2758:H2821" si="1442">IMPRODUCT(COMPLEX($C$108,0),IMPRODUCT(COMPLEX(-1,0),D2758),IMDIV(COMPLEX(0,2*PI()*B2758*$C$109*$C$110),COMPLEX(1,2*PI()*B2758*$C$109*$C$110)))</f>
        <v>9.10972844794138+0.453821358862186i</v>
      </c>
      <c r="I2758" t="str">
        <f t="shared" ref="I2758:I2821" si="1443">COMPLEX(0,2*PI()*B2758*$C$113*$C$112*$C$114)</f>
        <v>3235.84043319749i</v>
      </c>
      <c r="J2758" t="str">
        <f t="shared" si="1437"/>
        <v>-8955.18656808521+699.837214202566i</v>
      </c>
      <c r="K2758" t="str">
        <f t="shared" ref="K2758:K2821" si="1444">IMDIV(I2758,J2758)</f>
        <v>0.0280666501141332-0.359143645139858i</v>
      </c>
      <c r="L2758" t="str">
        <f t="shared" ref="L2758:L2821" si="1445">IMDIV(COMPLEX($C$117,0),COMPLEX(1,2*PI()*B2758*$C$115*$C$116))</f>
        <v>0.00207764395151778-0.0222832670644567i</v>
      </c>
      <c r="M2758" t="str">
        <f t="shared" ref="M2758:M2821" si="1446">IMSUM(K2758,L2758)</f>
        <v>0.030144294065651-0.381426912204315i</v>
      </c>
      <c r="N2758" t="str">
        <f t="shared" ref="N2758:N2821" si="1447">COMPLEX(0,-2*PI()*B2758*$C$43)</f>
        <v>-3.65436560863643i</v>
      </c>
      <c r="O2758" t="str">
        <f t="shared" ref="O2758:O2821" si="1448">IMEXP(N2758)</f>
        <v>-0.871387460434016+0.49059544820387i</v>
      </c>
      <c r="P2758" t="str">
        <f t="shared" ref="P2758:P2821" si="1449">IMSUB(COMPLEX(1,0),O2758)</f>
        <v>1.87138746043402-0.49059544820387i</v>
      </c>
      <c r="Q2758" t="str">
        <f t="shared" ref="Q2758:Q2821" si="1450">IMSUM(COMPLEX(0,2*PI()*B2758*$C$43),O2758,COMPLEX(-1,0))</f>
        <v>-1.87138746043402+4.1449610568403i</v>
      </c>
      <c r="R2758" t="str">
        <f t="shared" ref="R2758:R2821" si="1451">IMDIV(P2758,Q2758)</f>
        <v>-0.267642286210638-0.330648472529266i</v>
      </c>
      <c r="S2758" t="str">
        <f t="shared" ref="S2758:S2821" si="1452">IMDIV(COMPLEX(0,2*PI()*B2758*$C$123),COMPLEX($C$124,0))</f>
        <v>0.377213739001524i</v>
      </c>
      <c r="T2758" t="str">
        <f t="shared" ref="T2758:T2821" si="1453">IMPRODUCT(R2758,S2758)</f>
        <v>0.124725146617907-0.100958347496431i</v>
      </c>
      <c r="U2758" t="str">
        <f t="shared" ref="U2758:U2821" si="1454">IMDIV(COMPLEX(1,2*PI()*B2758*$C$16*10^-3*$C$15*10^-6),COMPLEX(0,2*PI()*B2758*$C$15*10^-6))</f>
        <v>0.0000499999999999999-0.000292650307244585i</v>
      </c>
      <c r="V2758" t="str">
        <f t="shared" ref="V2758:V2821" si="1455">IMSUM(COMPLEX($C$18*10^-3,0),IMDIV(COMPLEX(1,0),COMPLEX(0,2*PI()*B2758*($C$17*1*10^-6))))</f>
        <v>3.33333333333333E-06-0.000321915337969044i</v>
      </c>
      <c r="W2758" t="str">
        <f t="shared" ref="W2758:W2821" si="1456">IMDIV(IMPRODUCT(U2758,V2758),IMSUM(U2758,V2758))</f>
        <v>0.0000143898416265256-0.000154270605353873i</v>
      </c>
      <c r="X2758" t="str">
        <f t="shared" ref="X2758:X2821" si="1457">IMDIV(IMPRODUCT(COMPLEX($C$19,0),W2758),IMSUM(COMPLEX($C$19,0),W2758))</f>
        <v>0.0000148351058249686-0.000154185466988848i</v>
      </c>
      <c r="Y2758" t="str">
        <f t="shared" ref="Y2758:Y2821" si="1458">COMPLEX($C$13*10^-3,2*PI()*B2758*$C$12*0.000001)</f>
        <v>0.009+0.517734469311598i</v>
      </c>
      <c r="Z2758" t="str">
        <f t="shared" ref="Z2758:Z2821" si="1459">IMPRODUCT(COMPLEX($C$6,0),IMDIV(X2758,IMSUM(X2758,Y2758)))</f>
        <v>-0.00416230225092254-0.000473769881999313i</v>
      </c>
      <c r="AA2758" t="str">
        <f t="shared" ref="AA2758:AA2821" si="1460">IMDIV(COMPLEX($C$6,0),IMSUM(X2758,Y2758))</f>
        <v>0.470975857987663-27.0407406679797i</v>
      </c>
      <c r="AB2758" t="str">
        <f t="shared" ref="AB2758:AB2821" si="1461">IMPRODUCT(COMPLEX($C$119,0),T2758)</f>
        <v>0.861584184633287-0.697406400139265i</v>
      </c>
      <c r="AC2758" t="str">
        <f t="shared" ref="AC2758:AC2821" si="1462">IMSUM(COMPLEX(1,0),IMPRODUCT(AB2758,M2758))</f>
        <v>0.759962277267253-0.349654218757812i</v>
      </c>
      <c r="AD2758" t="str">
        <f t="shared" ref="AD2758:AD2821" si="1463">IMDIV(AB2758,AC2758)</f>
        <v>1.28411206696439-0.326873064621858i</v>
      </c>
      <c r="AE2758" t="str">
        <f t="shared" ref="AE2758:AE2821" si="1464">IMPRODUCT(AD2758,AA2758,X2758)</f>
        <v>-0.00549972516001731+0.000752170870201894i</v>
      </c>
      <c r="AF2758" t="str">
        <f t="shared" ref="AF2758:AF2821" si="1465">IMSUB(D2758,H2758)</f>
        <v>-15.0667352679157-0.431035145932604i</v>
      </c>
      <c r="AG2758" t="str">
        <f t="shared" ref="AG2758:AG2821" si="1466">IMSUM(COMPLEX(1,0),IMPRODUCT(AD2758,AA2758,COMPLEX($C$127,0)))</f>
        <v>0.970192543558746-0.126255792382764i</v>
      </c>
      <c r="AH2758" t="str">
        <f t="shared" ref="AH2758:AH2821" si="1467">IMDIV(IMPRODUCT(AE2758,AF2758),AG2758)</f>
        <v>0.0854971179350231+0.00188861669043077i</v>
      </c>
      <c r="AI2758">
        <f t="shared" ref="AI2758:AI2821" si="1468">20*LOG10(IMABS(AH2758))</f>
        <v>-21.35885182869119</v>
      </c>
      <c r="AJ2758">
        <f t="shared" ref="AJ2758:AJ2821" si="1469">IMARGUMENT(AH2758)*180/PI()</f>
        <v>1.2654481524732271</v>
      </c>
      <c r="AK2758"/>
      <c r="AL2758"/>
      <c r="AM2758"/>
      <c r="AN2758"/>
    </row>
    <row r="2759" spans="1:40" x14ac:dyDescent="0.25">
      <c r="A2759"/>
      <c r="B2759">
        <f t="shared" si="1435"/>
        <v>825000</v>
      </c>
      <c r="C2759" s="186" t="str">
        <f t="shared" si="1438"/>
        <v>-1.12288386203273E-07+0.00296851216664679i</v>
      </c>
      <c r="D2759" s="158" t="str">
        <f t="shared" si="1439"/>
        <v>-5.95700681788359+0.0227585932776254i</v>
      </c>
      <c r="E2759" t="str">
        <f t="shared" si="1440"/>
        <v>2870</v>
      </c>
      <c r="F2759" t="str">
        <f t="shared" si="1441"/>
        <v>0.777000777000777</v>
      </c>
      <c r="G2759" t="str">
        <f t="shared" si="1436"/>
        <v>0.777000777000777</v>
      </c>
      <c r="H2759" t="str">
        <f t="shared" si="1442"/>
        <v>9.10978726714837+0.453274424342075i</v>
      </c>
      <c r="I2759" t="str">
        <f t="shared" si="1443"/>
        <v>3239.76742401447i</v>
      </c>
      <c r="J2759" t="str">
        <f t="shared" si="1437"/>
        <v>-8976.93807572432+700.686531210094i</v>
      </c>
      <c r="K2759" t="str">
        <f t="shared" si="1444"/>
        <v>0.0279990477005463-0.358713499106338i</v>
      </c>
      <c r="L2759" t="str">
        <f t="shared" si="1445"/>
        <v>0.00207265356922963-0.0222567217723055i</v>
      </c>
      <c r="M2759" t="str">
        <f t="shared" si="1446"/>
        <v>0.0300717012697759-0.380970220878643i</v>
      </c>
      <c r="N2759" t="str">
        <f t="shared" si="1447"/>
        <v>-3.65880051835565i</v>
      </c>
      <c r="O2759" t="str">
        <f t="shared" si="1448"/>
        <v>-0.869203151649746+0.494455135641393i</v>
      </c>
      <c r="P2759" t="str">
        <f t="shared" si="1449"/>
        <v>1.86920315164975-0.494455135641393i</v>
      </c>
      <c r="Q2759" t="str">
        <f t="shared" si="1450"/>
        <v>-1.86920315164975+4.15325565399704i</v>
      </c>
      <c r="R2759" t="str">
        <f t="shared" si="1451"/>
        <v>-0.267434694858551-0.329696385495039i</v>
      </c>
      <c r="S2759" t="str">
        <f t="shared" si="1452"/>
        <v>0.377671522665361i</v>
      </c>
      <c r="T2759" t="str">
        <f t="shared" si="1453"/>
        <v>0.124516935927177-0.101002468420775i</v>
      </c>
      <c r="U2759" t="str">
        <f t="shared" si="1454"/>
        <v>0.00005-0.000292295579599441i</v>
      </c>
      <c r="V2759" t="str">
        <f t="shared" si="1455"/>
        <v>3.33333333333333E-06-0.000321525137559384i</v>
      </c>
      <c r="W2759" t="str">
        <f t="shared" si="1456"/>
        <v>0.0000143896371300361-0.000154085964259125i</v>
      </c>
      <c r="X2759" t="str">
        <f t="shared" si="1457"/>
        <v>0.0000148338268950228-0.000154000932109263i</v>
      </c>
      <c r="Y2759" t="str">
        <f t="shared" si="1458"/>
        <v>0.009+0.518362787842316i</v>
      </c>
      <c r="Z2759" t="str">
        <f t="shared" si="1459"/>
        <v>-0.00415228226544747-0.000472986404991551i</v>
      </c>
      <c r="AA2759" t="str">
        <f t="shared" si="1460"/>
        <v>0.46983439518906-27.0079645010464i</v>
      </c>
      <c r="AB2759" t="str">
        <f t="shared" si="1461"/>
        <v>0.860145893774795-0.697711181425613i</v>
      </c>
      <c r="AC2759" t="str">
        <f t="shared" si="1462"/>
        <v>0.760058867468805-0.348671333359655i</v>
      </c>
      <c r="AD2759" t="str">
        <f t="shared" si="1463"/>
        <v>1.28283025932925-0.329481116726068i</v>
      </c>
      <c r="AE2759" t="str">
        <f t="shared" si="1464"/>
        <v>-0.00548251342430509+0.00076133732520696i</v>
      </c>
      <c r="AF2759" t="str">
        <f t="shared" si="1465"/>
        <v>-15.066794085032-0.43051583106445i</v>
      </c>
      <c r="AG2759" t="str">
        <f t="shared" si="1466"/>
        <v>0.969968854578484-0.125981197111049i</v>
      </c>
      <c r="AH2759" t="str">
        <f t="shared" si="1467"/>
        <v>0.0852806270207963+0.00168371550261261i</v>
      </c>
      <c r="AI2759">
        <f t="shared" si="1468"/>
        <v>-21.38129977378447</v>
      </c>
      <c r="AJ2759">
        <f t="shared" si="1469"/>
        <v>1.1310571229216486</v>
      </c>
      <c r="AK2759"/>
      <c r="AL2759"/>
      <c r="AM2759"/>
      <c r="AN2759"/>
    </row>
    <row r="2760" spans="1:40" x14ac:dyDescent="0.25">
      <c r="A2760"/>
      <c r="B2760">
        <f t="shared" si="1435"/>
        <v>826000</v>
      </c>
      <c r="C2760" s="186" t="str">
        <f t="shared" si="1438"/>
        <v>-1.12016666070427E-07+0.0029649183262616i</v>
      </c>
      <c r="D2760" s="158" t="str">
        <f t="shared" si="1439"/>
        <v>-5.9570068158004+0.0227310405013389i</v>
      </c>
      <c r="E2760" t="str">
        <f t="shared" si="1440"/>
        <v>2870</v>
      </c>
      <c r="F2760" t="str">
        <f t="shared" si="1441"/>
        <v>0.777000777000777</v>
      </c>
      <c r="G2760" t="str">
        <f t="shared" si="1436"/>
        <v>0.777000777000777</v>
      </c>
      <c r="H2760" t="str">
        <f t="shared" si="1442"/>
        <v>9.10984587366923+0.452728802735103i</v>
      </c>
      <c r="I2760" t="str">
        <f t="shared" si="1443"/>
        <v>3243.69441483146i</v>
      </c>
      <c r="J2760" t="str">
        <f t="shared" si="1437"/>
        <v>-8998.71596481599+701.535848217621i</v>
      </c>
      <c r="K2760" t="str">
        <f t="shared" si="1444"/>
        <v>0.0279316887623165-0.35828437595645i</v>
      </c>
      <c r="L2760" t="str">
        <f t="shared" si="1445"/>
        <v>0.00206768109356559-0.022230239088937i</v>
      </c>
      <c r="M2760" t="str">
        <f t="shared" si="1446"/>
        <v>0.0299993698558821-0.380514615045387i</v>
      </c>
      <c r="N2760" t="str">
        <f t="shared" si="1447"/>
        <v>-3.66323542807487i</v>
      </c>
      <c r="O2760" t="str">
        <f t="shared" si="1448"/>
        <v>-0.867001747037179+0.498305097941492i</v>
      </c>
      <c r="P2760" t="str">
        <f t="shared" si="1449"/>
        <v>1.86700174703718-0.498305097941492i</v>
      </c>
      <c r="Q2760" t="str">
        <f t="shared" si="1450"/>
        <v>-1.86700174703718+4.16154052601636i</v>
      </c>
      <c r="R2760" t="str">
        <f t="shared" si="1451"/>
        <v>-0.267226573363265-0.328745871669502i</v>
      </c>
      <c r="S2760" t="str">
        <f t="shared" si="1452"/>
        <v>0.378129306329198i</v>
      </c>
      <c r="T2760" t="str">
        <f t="shared" si="1453"/>
        <v>0.124308448412976-0.10104619881858i</v>
      </c>
      <c r="U2760" t="str">
        <f t="shared" si="1454"/>
        <v>0.00005-0.000291941710859006i</v>
      </c>
      <c r="V2760" t="str">
        <f t="shared" si="1455"/>
        <v>3.33333333333333E-06-0.000321135881944906i</v>
      </c>
      <c r="W2760" t="str">
        <f t="shared" si="1456"/>
        <v>0.0000143894323929598-0.000153901773002842i</v>
      </c>
      <c r="X2760" t="str">
        <f t="shared" si="1457"/>
        <v>0.0000148325516246298-0.000153816846799632i</v>
      </c>
      <c r="Y2760" t="str">
        <f t="shared" si="1458"/>
        <v>0.009+0.518991106373034i</v>
      </c>
      <c r="Z2760" t="str">
        <f t="shared" si="1459"/>
        <v>-0.00414229864458873-0.000472205557214905i</v>
      </c>
      <c r="AA2760" t="str">
        <f t="shared" si="1460"/>
        <v>0.468697077486493-26.9752676934786i</v>
      </c>
      <c r="AB2760" t="str">
        <f t="shared" si="1461"/>
        <v>0.858705690657782-0.69801326500826i</v>
      </c>
      <c r="AC2760" t="str">
        <f t="shared" si="1462"/>
        <v>0.760156380780202-0.347690023419224i</v>
      </c>
      <c r="AD2760" t="str">
        <f t="shared" si="1463"/>
        <v>1.2815363411492-0.33208412232548i</v>
      </c>
      <c r="AE2760" t="str">
        <f t="shared" si="1464"/>
        <v>-0.00546531821695845+0.000770443027734765i</v>
      </c>
      <c r="AF2760" t="str">
        <f t="shared" si="1465"/>
        <v>-15.0668526894696-0.429997762233764i</v>
      </c>
      <c r="AG2760" t="str">
        <f t="shared" si="1466"/>
        <v>0.969746191153526-0.125706066442905i</v>
      </c>
      <c r="AH2760" t="str">
        <f t="shared" si="1467"/>
        <v>0.0850639284516519+0.00147974269309567i</v>
      </c>
      <c r="AI2760">
        <f t="shared" si="1468"/>
        <v>-21.403777273964227</v>
      </c>
      <c r="AJ2760">
        <f t="shared" si="1469"/>
        <v>0.99659705526308195</v>
      </c>
      <c r="AK2760"/>
      <c r="AL2760"/>
      <c r="AM2760"/>
      <c r="AN2760"/>
    </row>
    <row r="2761" spans="1:40" x14ac:dyDescent="0.25">
      <c r="A2761"/>
      <c r="B2761">
        <f t="shared" si="1435"/>
        <v>827000</v>
      </c>
      <c r="C2761" s="186" t="str">
        <f t="shared" si="1438"/>
        <v>-1.11745931025195E-07+0.00296133317714696i</v>
      </c>
      <c r="D2761" s="158" t="str">
        <f t="shared" si="1439"/>
        <v>-5.95700681372476+0.0227035543581267i</v>
      </c>
      <c r="E2761" t="str">
        <f t="shared" si="1440"/>
        <v>2870</v>
      </c>
      <c r="F2761" t="str">
        <f t="shared" si="1441"/>
        <v>0.777000777000777</v>
      </c>
      <c r="G2761" t="str">
        <f t="shared" si="1436"/>
        <v>0.777000777000777</v>
      </c>
      <c r="H2761" t="str">
        <f t="shared" si="1442"/>
        <v>9.10990426852719+0.452184489333277i</v>
      </c>
      <c r="I2761" t="str">
        <f t="shared" si="1443"/>
        <v>3247.62140564845i</v>
      </c>
      <c r="J2761" t="str">
        <f t="shared" si="1437"/>
        <v>-9020.52023536023+702.385165225149i</v>
      </c>
      <c r="K2761" t="str">
        <f t="shared" si="1444"/>
        <v>0.0278645721339361-0.357856272068694i</v>
      </c>
      <c r="L2761" t="str">
        <f t="shared" si="1445"/>
        <v>0.00206272643920529-0.0222038187951595i</v>
      </c>
      <c r="M2761" t="str">
        <f t="shared" si="1446"/>
        <v>0.0299272985731414-0.380060090863854i</v>
      </c>
      <c r="N2761" t="str">
        <f t="shared" si="1447"/>
        <v>-3.66767033779409i</v>
      </c>
      <c r="O2761" t="str">
        <f t="shared" si="1448"/>
        <v>-0.864783289894404+0.502145259381598i</v>
      </c>
      <c r="P2761" t="str">
        <f t="shared" si="1449"/>
        <v>1.8647832898944-0.502145259381598i</v>
      </c>
      <c r="Q2761" t="str">
        <f t="shared" si="1450"/>
        <v>-1.8647832898944+4.16981559717569i</v>
      </c>
      <c r="R2761" t="str">
        <f t="shared" si="1451"/>
        <v>-0.267017920369711-0.32779692579509i</v>
      </c>
      <c r="S2761" t="str">
        <f t="shared" si="1452"/>
        <v>0.378587089993035i</v>
      </c>
      <c r="T2761" t="str">
        <f t="shared" si="1453"/>
        <v>0.124099684245426-0.101089537448761i</v>
      </c>
      <c r="U2761" t="str">
        <f t="shared" si="1454"/>
        <v>0.00005-0.000291588697907544i</v>
      </c>
      <c r="V2761" t="str">
        <f t="shared" si="1455"/>
        <v>3.33333333333333E-06-0.000320747567698298i</v>
      </c>
      <c r="W2761" t="str">
        <f t="shared" si="1456"/>
        <v>0.0000143892274153234-0.000153718029952895i</v>
      </c>
      <c r="X2761" t="str">
        <f t="shared" si="1457"/>
        <v>0.0000148312799949641-0.000153633209428855i</v>
      </c>
      <c r="Y2761" t="str">
        <f t="shared" si="1458"/>
        <v>0.009+0.519619424903752i</v>
      </c>
      <c r="Z2761" t="str">
        <f t="shared" si="1459"/>
        <v>-0.00413235121258263-0.000471427325564331i</v>
      </c>
      <c r="AA2761" t="str">
        <f t="shared" si="1460"/>
        <v>0.467563884832053-26.9426499574035i</v>
      </c>
      <c r="AB2761" t="str">
        <f t="shared" si="1461"/>
        <v>0.857263576457425-0.698312642313961i</v>
      </c>
      <c r="AC2761" t="str">
        <f t="shared" si="1462"/>
        <v>0.760254816719298-0.346710283706611i</v>
      </c>
      <c r="AD2761" t="str">
        <f t="shared" si="1463"/>
        <v>1.28023033143659-0.334682024100502i</v>
      </c>
      <c r="AE2761" t="str">
        <f t="shared" si="1464"/>
        <v>-0.00544813961403321+0.000779488106865829i</v>
      </c>
      <c r="AF2761" t="str">
        <f t="shared" si="1465"/>
        <v>-15.066911082252-0.42948093497515i</v>
      </c>
      <c r="AG2761" t="str">
        <f t="shared" si="1466"/>
        <v>0.969524555218434-0.125430404141869i</v>
      </c>
      <c r="AH2761" t="str">
        <f t="shared" si="1467"/>
        <v>0.0848470243924652+0.00127669861749175i</v>
      </c>
      <c r="AI2761">
        <f t="shared" si="1468"/>
        <v>-21.426284485214584</v>
      </c>
      <c r="AJ2761">
        <f t="shared" si="1469"/>
        <v>0.86206821130982225</v>
      </c>
      <c r="AK2761"/>
      <c r="AL2761"/>
      <c r="AM2761"/>
      <c r="AN2761"/>
    </row>
    <row r="2762" spans="1:40" x14ac:dyDescent="0.25">
      <c r="A2762"/>
      <c r="B2762">
        <f t="shared" si="1435"/>
        <v>828000</v>
      </c>
      <c r="C2762" s="186" t="str">
        <f t="shared" si="1438"/>
        <v>-1.11476176311573E-07+0.00295775668781274i</v>
      </c>
      <c r="D2762" s="158" t="str">
        <f t="shared" si="1439"/>
        <v>-5.95700681165664+0.0226761346065643i</v>
      </c>
      <c r="E2762" t="str">
        <f t="shared" si="1440"/>
        <v>2870</v>
      </c>
      <c r="F2762" t="str">
        <f t="shared" si="1441"/>
        <v>0.777000777000777</v>
      </c>
      <c r="G2762" t="str">
        <f t="shared" si="1436"/>
        <v>0.777000777000777</v>
      </c>
      <c r="H2762" t="str">
        <f t="shared" si="1442"/>
        <v>9.10996245273932+0.451641479451037i</v>
      </c>
      <c r="I2762" t="str">
        <f t="shared" si="1443"/>
        <v>3251.54839646544i</v>
      </c>
      <c r="J2762" t="str">
        <f t="shared" si="1437"/>
        <v>-9042.35088735703+703.234482232676i</v>
      </c>
      <c r="K2762" t="str">
        <f t="shared" si="1444"/>
        <v>0.0277976966568492-0.357429183838538i</v>
      </c>
      <c r="L2762" t="str">
        <f t="shared" si="1445"/>
        <v>0.00205778952133448-0.0221774606727936i</v>
      </c>
      <c r="M2762" t="str">
        <f t="shared" si="1446"/>
        <v>0.0298554861781837-0.379606644511332i</v>
      </c>
      <c r="N2762" t="str">
        <f t="shared" si="1447"/>
        <v>-3.67210524751331i</v>
      </c>
      <c r="O2762" t="str">
        <f t="shared" si="1448"/>
        <v>-0.862547823854904+0.505975544431911i</v>
      </c>
      <c r="P2762" t="str">
        <f t="shared" si="1449"/>
        <v>1.8625478238549-0.505975544431911i</v>
      </c>
      <c r="Q2762" t="str">
        <f t="shared" si="1450"/>
        <v>-1.8625478238549+4.17808079194522i</v>
      </c>
      <c r="R2762" t="str">
        <f t="shared" si="1451"/>
        <v>-0.266808734519139-0.326849542647308i</v>
      </c>
      <c r="S2762" t="str">
        <f t="shared" si="1452"/>
        <v>0.379044873656872i</v>
      </c>
      <c r="T2762" t="str">
        <f t="shared" si="1453"/>
        <v>0.123890643597555-0.101132483066357i</v>
      </c>
      <c r="U2762" t="str">
        <f t="shared" si="1454"/>
        <v>0.00005-0.00029123653764437i</v>
      </c>
      <c r="V2762" t="str">
        <f t="shared" si="1455"/>
        <v>3.33333333333333E-06-0.000320360191408807i</v>
      </c>
      <c r="W2762" t="str">
        <f t="shared" si="1456"/>
        <v>0.0000143890221971535-0.000153534733485043i</v>
      </c>
      <c r="X2762" t="str">
        <f t="shared" si="1457"/>
        <v>0.000014830011987314-0.000153450018373714i</v>
      </c>
      <c r="Y2762" t="str">
        <f t="shared" si="1458"/>
        <v>0.009+0.52024774343447i</v>
      </c>
      <c r="Z2762" t="str">
        <f t="shared" si="1459"/>
        <v>-0.00412243979472619-0.000470651697019617i</v>
      </c>
      <c r="AA2762" t="str">
        <f t="shared" si="1460"/>
        <v>0.466434797298909-26.9101110063392i</v>
      </c>
      <c r="AB2762" t="str">
        <f t="shared" si="1461"/>
        <v>0.85581955236898-0.698609304742696i</v>
      </c>
      <c r="AC2762" t="str">
        <f t="shared" si="1462"/>
        <v>0.760354174819002-0.345732109023675i</v>
      </c>
      <c r="AD2762" t="str">
        <f t="shared" si="1463"/>
        <v>1.27891224948338-0.337274764794501i</v>
      </c>
      <c r="AE2762" t="str">
        <f t="shared" si="1464"/>
        <v>-0.0054309776916455+0.000788472691587237i</v>
      </c>
      <c r="AF2762" t="str">
        <f t="shared" si="1465"/>
        <v>-15.066969264396-0.428965344844473i</v>
      </c>
      <c r="AG2762" t="str">
        <f t="shared" si="1466"/>
        <v>0.96930394869245-0.125154213980807i</v>
      </c>
      <c r="AH2762" t="str">
        <f t="shared" si="1467"/>
        <v>0.0846299170215933+0.00107458362661409i</v>
      </c>
      <c r="AI2762">
        <f t="shared" si="1468"/>
        <v>-21.448821563685598</v>
      </c>
      <c r="AJ2762">
        <f t="shared" si="1469"/>
        <v>0.72747085424992397</v>
      </c>
      <c r="AK2762"/>
      <c r="AL2762"/>
      <c r="AM2762"/>
      <c r="AN2762"/>
    </row>
    <row r="2763" spans="1:40" x14ac:dyDescent="0.25">
      <c r="A2763"/>
      <c r="B2763">
        <f t="shared" si="1435"/>
        <v>829000</v>
      </c>
      <c r="C2763" s="186" t="str">
        <f t="shared" si="1438"/>
        <v>-1.11207397202226E-07+0.00295418882692079i</v>
      </c>
      <c r="D2763" s="158" t="str">
        <f t="shared" si="1439"/>
        <v>-5.957006809596+0.0226487810063927i</v>
      </c>
      <c r="E2763" t="str">
        <f t="shared" si="1440"/>
        <v>2870</v>
      </c>
      <c r="F2763" t="str">
        <f t="shared" si="1441"/>
        <v>0.777000777000777</v>
      </c>
      <c r="G2763" t="str">
        <f t="shared" si="1436"/>
        <v>0.777000777000777</v>
      </c>
      <c r="H2763" t="str">
        <f t="shared" si="1442"/>
        <v>9.11002042731656+0.451099768425088i</v>
      </c>
      <c r="I2763" t="str">
        <f t="shared" si="1443"/>
        <v>3255.47538728242i</v>
      </c>
      <c r="J2763" t="str">
        <f t="shared" si="1437"/>
        <v>-9064.2079208064+704.083799240204i</v>
      </c>
      <c r="K2763" t="str">
        <f t="shared" si="1444"/>
        <v>0.0277310611794024-0.357003107678313i</v>
      </c>
      <c r="L2763" t="str">
        <f t="shared" si="1445"/>
        <v>0.00205287025564137-0.0221511645046657i</v>
      </c>
      <c r="M2763" t="str">
        <f t="shared" si="1446"/>
        <v>0.0297839314350438-0.379154272182979i</v>
      </c>
      <c r="N2763" t="str">
        <f t="shared" si="1447"/>
        <v>-3.67654015723253i</v>
      </c>
      <c r="O2763" t="str">
        <f t="shared" si="1448"/>
        <v>-0.860295392886704+0.509795877756884i</v>
      </c>
      <c r="P2763" t="str">
        <f t="shared" si="1449"/>
        <v>1.8602953928867-0.509795877756884i</v>
      </c>
      <c r="Q2763" t="str">
        <f t="shared" si="1450"/>
        <v>-1.8602953928867+4.18633603498941i</v>
      </c>
      <c r="R2763" t="str">
        <f t="shared" si="1451"/>
        <v>-0.266599014449111-0.325903717034587i</v>
      </c>
      <c r="S2763" t="str">
        <f t="shared" si="1452"/>
        <v>0.379502657320709i</v>
      </c>
      <c r="T2763" t="str">
        <f t="shared" si="1453"/>
        <v>0.123681326645322-0.10117503442252i</v>
      </c>
      <c r="U2763" t="str">
        <f t="shared" si="1454"/>
        <v>0.00005-0.000290885226983762i</v>
      </c>
      <c r="V2763" t="str">
        <f t="shared" si="1455"/>
        <v>3.33333333333333E-06-0.000319973749682137i</v>
      </c>
      <c r="W2763" t="str">
        <f t="shared" si="1456"/>
        <v>0.0000143888167384768-0.000153351881982881i</v>
      </c>
      <c r="X2763" t="str">
        <f t="shared" si="1457"/>
        <v>0.0000148287475830808-0.000153267272018822i</v>
      </c>
      <c r="Y2763" t="str">
        <f t="shared" si="1458"/>
        <v>0.009+0.520876061965188i</v>
      </c>
      <c r="Z2763" t="str">
        <f t="shared" si="1459"/>
        <v>-0.00411256421736933-0.000469878658644716i</v>
      </c>
      <c r="AA2763" t="str">
        <f t="shared" si="1460"/>
        <v>0.465309795080419-26.8776505551858i</v>
      </c>
      <c r="AB2763" t="str">
        <f t="shared" si="1461"/>
        <v>0.854373619607946-0.698903243667595i</v>
      </c>
      <c r="AC2763" t="str">
        <f t="shared" si="1462"/>
        <v>0.760454454627203-0.344755494203913i</v>
      </c>
      <c r="AD2763" t="str">
        <f t="shared" si="1463"/>
        <v>1.27758211486102-0.339862287215222i</v>
      </c>
      <c r="AE2763" t="str">
        <f t="shared" si="1464"/>
        <v>-0.00541383252596907+0.000797396910795243i</v>
      </c>
      <c r="AF2763" t="str">
        <f t="shared" si="1465"/>
        <v>-15.0670272369126-0.428450987418695i</v>
      </c>
      <c r="AG2763" t="str">
        <f t="shared" si="1466"/>
        <v>0.969084373479455-0.124877499741834i</v>
      </c>
      <c r="AH2763" t="str">
        <f t="shared" si="1467"/>
        <v>0.0844126085308158+0.000873398066325773i</v>
      </c>
      <c r="AI2763">
        <f t="shared" si="1468"/>
        <v>-21.471388665695038</v>
      </c>
      <c r="AJ2763">
        <f t="shared" si="1469"/>
        <v>0.59280524864310091</v>
      </c>
      <c r="AK2763"/>
      <c r="AL2763"/>
      <c r="AM2763"/>
      <c r="AN2763"/>
    </row>
    <row r="2764" spans="1:40" x14ac:dyDescent="0.25">
      <c r="A2764"/>
      <c r="B2764">
        <f t="shared" si="1435"/>
        <v>830000</v>
      </c>
      <c r="C2764" s="186" t="str">
        <f t="shared" si="1438"/>
        <v>-1.10939588998281E-07+0.00295062956328397i</v>
      </c>
      <c r="D2764" s="158" t="str">
        <f t="shared" si="1439"/>
        <v>-5.95700680754281+0.0226214933185104i</v>
      </c>
      <c r="E2764" t="str">
        <f t="shared" si="1440"/>
        <v>2870</v>
      </c>
      <c r="F2764" t="str">
        <f t="shared" si="1441"/>
        <v>0.777000777000777</v>
      </c>
      <c r="G2764" t="str">
        <f t="shared" si="1436"/>
        <v>0.777000777000777</v>
      </c>
      <c r="H2764" t="str">
        <f t="shared" si="1442"/>
        <v>9.11007819326385+0.450559351614303i</v>
      </c>
      <c r="I2764" t="str">
        <f t="shared" si="1443"/>
        <v>3259.40237809941i</v>
      </c>
      <c r="J2764" t="str">
        <f t="shared" si="1437"/>
        <v>-9086.09133570833+704.93311624773i</v>
      </c>
      <c r="K2764" t="str">
        <f t="shared" si="1444"/>
        <v>0.0276646645567956-0.356578040017123i</v>
      </c>
      <c r="L2764" t="str">
        <f t="shared" si="1445"/>
        <v>0.00204796855831309-0.0221249300746029i</v>
      </c>
      <c r="M2764" t="str">
        <f t="shared" si="1446"/>
        <v>0.0297126331151087-0.378702970091726i</v>
      </c>
      <c r="N2764" t="str">
        <f t="shared" si="1447"/>
        <v>-3.68097506695174i</v>
      </c>
      <c r="O2764" t="str">
        <f t="shared" si="1448"/>
        <v>-0.858026041291502+0.513606184216695i</v>
      </c>
      <c r="P2764" t="str">
        <f t="shared" si="1449"/>
        <v>1.8580260412915-0.513606184216695i</v>
      </c>
      <c r="Q2764" t="str">
        <f t="shared" si="1450"/>
        <v>-1.8580260412915+4.19458125116843i</v>
      </c>
      <c r="R2764" t="str">
        <f t="shared" si="1451"/>
        <v>-0.266388758793504-0.324959443798152i</v>
      </c>
      <c r="S2764" t="str">
        <f t="shared" si="1452"/>
        <v>0.379960440984546i</v>
      </c>
      <c r="T2764" t="str">
        <f t="shared" si="1453"/>
        <v>0.123471733567639-0.101217190264506i</v>
      </c>
      <c r="U2764" t="str">
        <f t="shared" si="1454"/>
        <v>0.00005-0.000290534762854865i</v>
      </c>
      <c r="V2764" t="str">
        <f t="shared" si="1455"/>
        <v>3.33333333333333E-06-0.000319588239140352i</v>
      </c>
      <c r="W2764" t="str">
        <f t="shared" si="1456"/>
        <v>0.00001438861103932-0.000153169473837795i</v>
      </c>
      <c r="X2764" t="str">
        <f t="shared" si="1457"/>
        <v>0.000014827486763778-0.000153084968756578i</v>
      </c>
      <c r="Y2764" t="str">
        <f t="shared" si="1458"/>
        <v>0.009+0.521504380495906i</v>
      </c>
      <c r="Z2764" t="str">
        <f t="shared" si="1459"/>
        <v>-0.00410272430790734-0.000469108197587078i</v>
      </c>
      <c r="AA2764" t="str">
        <f t="shared" si="1460"/>
        <v>0.464188858489267-26.8452683202177i</v>
      </c>
      <c r="AB2764" t="str">
        <f t="shared" si="1461"/>
        <v>0.852925779410223-0.699194450434875i</v>
      </c>
      <c r="AC2764" t="str">
        <f t="shared" si="1462"/>
        <v>0.760555655706695-0.343780434112343i</v>
      </c>
      <c r="AD2764" t="str">
        <f t="shared" si="1463"/>
        <v>1.27623994742033-0.342444534236217i</v>
      </c>
      <c r="AE2764" t="str">
        <f t="shared" si="1464"/>
        <v>-0.00539670419323287+0.000806260893297956i</v>
      </c>
      <c r="AF2764" t="str">
        <f t="shared" si="1465"/>
        <v>-15.0670850008067-0.427937858295793i</v>
      </c>
      <c r="AG2764" t="str">
        <f t="shared" si="1466"/>
        <v>0.968865831467917-0.124600265216259i</v>
      </c>
      <c r="AH2764" t="str">
        <f t="shared" si="1467"/>
        <v>0.0841951011252741+0.000673142277390607i</v>
      </c>
      <c r="AI2764">
        <f t="shared" si="1468"/>
        <v>-21.493985947730195</v>
      </c>
      <c r="AJ2764">
        <f t="shared" si="1469"/>
        <v>0.4580716604178921</v>
      </c>
      <c r="AK2764"/>
      <c r="AL2764"/>
      <c r="AM2764"/>
      <c r="AN2764"/>
    </row>
    <row r="2765" spans="1:40" x14ac:dyDescent="0.25">
      <c r="A2765"/>
      <c r="B2765">
        <f t="shared" si="1435"/>
        <v>831000</v>
      </c>
      <c r="C2765" s="186" t="str">
        <f t="shared" si="1438"/>
        <v>-1.1067274702912E-07+0.00294707886586525i</v>
      </c>
      <c r="D2765" s="158" t="str">
        <f t="shared" si="1439"/>
        <v>-5.95700680549702+0.0225942713049669i</v>
      </c>
      <c r="E2765" t="str">
        <f t="shared" si="1440"/>
        <v>2870</v>
      </c>
      <c r="F2765" t="str">
        <f t="shared" si="1441"/>
        <v>0.777000777000777</v>
      </c>
      <c r="G2765" t="str">
        <f t="shared" si="1436"/>
        <v>0.777000777000777</v>
      </c>
      <c r="H2765" t="str">
        <f t="shared" si="1442"/>
        <v>9.11013575158006+0.45002022439956i</v>
      </c>
      <c r="I2765" t="str">
        <f t="shared" si="1443"/>
        <v>3263.3293689164i</v>
      </c>
      <c r="J2765" t="str">
        <f t="shared" si="1437"/>
        <v>-9108.00113206282+705.782433255258i</v>
      </c>
      <c r="K2765" t="str">
        <f t="shared" si="1444"/>
        <v>0.0275985056510333-0.356153977300739i</v>
      </c>
      <c r="L2765" t="str">
        <f t="shared" si="1445"/>
        <v>0.00204308434603225-0.0220987571674272i</v>
      </c>
      <c r="M2765" t="str">
        <f t="shared" si="1446"/>
        <v>0.0296415899970655-0.378252734468166i</v>
      </c>
      <c r="N2765" t="str">
        <f t="shared" si="1447"/>
        <v>-3.68540997667096i</v>
      </c>
      <c r="O2765" t="str">
        <f t="shared" si="1448"/>
        <v>-0.855739813703785+0.51740638886876i</v>
      </c>
      <c r="P2765" t="str">
        <f t="shared" si="1449"/>
        <v>1.85573981370379-0.51740638886876i</v>
      </c>
      <c r="Q2765" t="str">
        <f t="shared" si="1450"/>
        <v>-1.85573981370379+4.20281636553972i</v>
      </c>
      <c r="R2765" t="str">
        <f t="shared" si="1451"/>
        <v>-0.2661779661825-0.324016717811878i</v>
      </c>
      <c r="S2765" t="str">
        <f t="shared" si="1452"/>
        <v>0.380418224648381i</v>
      </c>
      <c r="T2765" t="str">
        <f t="shared" si="1453"/>
        <v>0.12326186454639-0.101258949335663i</v>
      </c>
      <c r="U2765" t="str">
        <f t="shared" si="1454"/>
        <v>0.00005-0.00029018514220161i</v>
      </c>
      <c r="V2765" t="str">
        <f t="shared" si="1455"/>
        <v>3.33333333333333E-06-0.000319203656421772i</v>
      </c>
      <c r="W2765" t="str">
        <f t="shared" si="1456"/>
        <v>0.0000143884050997099-0.00015298750744891i</v>
      </c>
      <c r="X2765" t="str">
        <f t="shared" si="1457"/>
        <v>0.0000148262295110303-0.000152903106987115i</v>
      </c>
      <c r="Y2765" t="str">
        <f t="shared" si="1458"/>
        <v>0.009+0.522132699026624i</v>
      </c>
      <c r="Z2765" t="str">
        <f t="shared" si="1459"/>
        <v>-0.00409291989477318-0.000468340301076998i</v>
      </c>
      <c r="AA2765" t="str">
        <f t="shared" si="1460"/>
        <v>0.463071967956597-26.8129640190746i</v>
      </c>
      <c r="AB2765" t="str">
        <f t="shared" si="1461"/>
        <v>0.851476033032241-0.699482916363755i</v>
      </c>
      <c r="AC2765" t="str">
        <f t="shared" si="1462"/>
        <v>0.760657777635112-0.342806923645358i</v>
      </c>
      <c r="AD2765" t="str">
        <f t="shared" si="1463"/>
        <v>1.27488576729132-0.345021448798305i</v>
      </c>
      <c r="AE2765" t="str">
        <f t="shared" si="1464"/>
        <v>-0.00537959276971803+0.000815064767818051i</v>
      </c>
      <c r="AF2765" t="str">
        <f t="shared" si="1465"/>
        <v>-15.0671425570771-0.427425953094593i</v>
      </c>
      <c r="AG2765" t="str">
        <f t="shared" si="1466"/>
        <v>0.968648324530844-0.124322514204503i</v>
      </c>
      <c r="AH2765" t="str">
        <f t="shared" si="1467"/>
        <v>0.0839773970234014+0.000473816595319354i</v>
      </c>
      <c r="AI2765">
        <f t="shared" si="1468"/>
        <v>-21.516613566450648</v>
      </c>
      <c r="AJ2765">
        <f t="shared" si="1469"/>
        <v>0.32327035686525962</v>
      </c>
      <c r="AK2765"/>
      <c r="AL2765"/>
      <c r="AM2765"/>
      <c r="AN2765"/>
    </row>
    <row r="2766" spans="1:40" x14ac:dyDescent="0.25">
      <c r="A2766"/>
      <c r="B2766">
        <f t="shared" si="1435"/>
        <v>832000</v>
      </c>
      <c r="C2766" s="186" t="str">
        <f t="shared" si="1438"/>
        <v>-1.10406866652175E-07+0.00294353670377683i</v>
      </c>
      <c r="D2766" s="158" t="str">
        <f t="shared" si="1439"/>
        <v>-5.95700680345861+0.0225671147289557i</v>
      </c>
      <c r="E2766" t="str">
        <f t="shared" si="1440"/>
        <v>2870</v>
      </c>
      <c r="F2766" t="str">
        <f t="shared" si="1441"/>
        <v>0.777000777000777</v>
      </c>
      <c r="G2766" t="str">
        <f t="shared" si="1436"/>
        <v>0.777000777000777</v>
      </c>
      <c r="H2766" t="str">
        <f t="shared" si="1442"/>
        <v>9.11019310325816+0.44948238218364i</v>
      </c>
      <c r="I2766" t="str">
        <f t="shared" si="1443"/>
        <v>3267.25635973339i</v>
      </c>
      <c r="J2766" t="str">
        <f t="shared" si="1437"/>
        <v>-9129.93730986988+706.631750262785i</v>
      </c>
      <c r="K2766" t="str">
        <f t="shared" si="1444"/>
        <v>0.0275325833308755-0.355730915991506i</v>
      </c>
      <c r="L2766" t="str">
        <f t="shared" si="1445"/>
        <v>0.00203821753597325-0.0220726455689494i</v>
      </c>
      <c r="M2766" t="str">
        <f t="shared" si="1446"/>
        <v>0.0295708008668488-0.377803561560455i</v>
      </c>
      <c r="N2766" t="str">
        <f t="shared" si="1447"/>
        <v>-3.68984488639018i</v>
      </c>
      <c r="O2766" t="str">
        <f t="shared" si="1448"/>
        <v>-0.85343675508998+0.521196416969156i</v>
      </c>
      <c r="P2766" t="str">
        <f t="shared" si="1449"/>
        <v>1.85343675508998-0.521196416969156i</v>
      </c>
      <c r="Q2766" t="str">
        <f t="shared" si="1450"/>
        <v>-1.85343675508998+4.21104130335934i</v>
      </c>
      <c r="R2766" t="str">
        <f t="shared" si="1451"/>
        <v>-0.265966635242582-0.323075533982164i</v>
      </c>
      <c r="S2766" t="str">
        <f t="shared" si="1452"/>
        <v>0.380876008312218i</v>
      </c>
      <c r="T2766" t="str">
        <f t="shared" si="1453"/>
        <v>0.123051719766465-0.101300310375426i</v>
      </c>
      <c r="U2766" t="str">
        <f t="shared" si="1454"/>
        <v>0.0000500000000000001-0.000289836361982619i</v>
      </c>
      <c r="V2766" t="str">
        <f t="shared" si="1455"/>
        <v>3.33333333333333E-06-0.00031881999818088i</v>
      </c>
      <c r="W2766" t="str">
        <f t="shared" si="1456"/>
        <v>0.0000143881989196733-0.000152805981223051i</v>
      </c>
      <c r="X2766" t="str">
        <f t="shared" si="1457"/>
        <v>0.0000148249758065733-0.000152721685118259i</v>
      </c>
      <c r="Y2766" t="str">
        <f t="shared" si="1458"/>
        <v>0.009+0.522761017557342i</v>
      </c>
      <c r="Z2766" t="str">
        <f t="shared" si="1459"/>
        <v>-0.00408315080743016-0.000467574956426978i</v>
      </c>
      <c r="AA2766" t="str">
        <f t="shared" si="1460"/>
        <v>0.461959104031166-26.7807373707537i</v>
      </c>
      <c r="AB2766" t="str">
        <f t="shared" si="1461"/>
        <v>0.850024381751194-0.699768632746426i</v>
      </c>
      <c r="AC2766" t="str">
        <f t="shared" si="1462"/>
        <v>0.760760820004841-0.341834957730637i</v>
      </c>
      <c r="AD2766" t="str">
        <f t="shared" si="1463"/>
        <v>1.27351959488311-0.347592973910954i</v>
      </c>
      <c r="AE2766" t="str">
        <f t="shared" si="1464"/>
        <v>-0.00536249833175583+0.000823808662995186i</v>
      </c>
      <c r="AF2766" t="str">
        <f t="shared" si="1465"/>
        <v>-15.0671999067168-0.426915267454684i</v>
      </c>
      <c r="AG2766" t="str">
        <f t="shared" si="1466"/>
        <v>0.968431854525739-0.124044250516045i</v>
      </c>
      <c r="AH2766" t="str">
        <f t="shared" si="1467"/>
        <v>0.0837594984568671+0.00027542135022586i</v>
      </c>
      <c r="AI2766">
        <f t="shared" si="1468"/>
        <v>-21.539271678689346</v>
      </c>
      <c r="AJ2766">
        <f t="shared" si="1469"/>
        <v>0.18840160663836619</v>
      </c>
      <c r="AK2766"/>
      <c r="AL2766"/>
      <c r="AM2766"/>
      <c r="AN2766"/>
    </row>
    <row r="2767" spans="1:40" x14ac:dyDescent="0.25">
      <c r="A2767"/>
      <c r="B2767">
        <f t="shared" si="1435"/>
        <v>833000</v>
      </c>
      <c r="C2767" s="186" t="str">
        <f t="shared" si="1438"/>
        <v>-1.10141943252729E-07+0.00294000304627922i</v>
      </c>
      <c r="D2767" s="158" t="str">
        <f t="shared" si="1439"/>
        <v>-5.95700680142752+0.0225400233548074i</v>
      </c>
      <c r="E2767" t="str">
        <f t="shared" si="1440"/>
        <v>2870</v>
      </c>
      <c r="F2767" t="str">
        <f t="shared" si="1441"/>
        <v>0.777000777000777</v>
      </c>
      <c r="G2767" t="str">
        <f t="shared" si="1436"/>
        <v>0.777000777000777</v>
      </c>
      <c r="H2767" t="str">
        <f t="shared" si="1442"/>
        <v>9.11025024928512+0.448945820391076i</v>
      </c>
      <c r="I2767" t="str">
        <f t="shared" si="1443"/>
        <v>3271.18335055037i</v>
      </c>
      <c r="J2767" t="str">
        <f t="shared" si="1437"/>
        <v>-9151.89986912951+707.481067270312i</v>
      </c>
      <c r="K2767" t="str">
        <f t="shared" si="1444"/>
        <v>0.0274668964717906-0.355308852568248i</v>
      </c>
      <c r="L2767" t="str">
        <f t="shared" si="1445"/>
        <v>0.00203336804579899-0.0220465950659638i</v>
      </c>
      <c r="M2767" t="str">
        <f t="shared" si="1446"/>
        <v>0.0295002645175896-0.377355447634212i</v>
      </c>
      <c r="N2767" t="str">
        <f t="shared" si="1447"/>
        <v>-3.6942797961094i</v>
      </c>
      <c r="O2767" t="str">
        <f t="shared" si="1448"/>
        <v>-0.851116910747544+0.524976193974123i</v>
      </c>
      <c r="P2767" t="str">
        <f t="shared" si="1449"/>
        <v>1.85111691074754-0.524976193974123i</v>
      </c>
      <c r="Q2767" t="str">
        <f t="shared" si="1450"/>
        <v>-1.85111691074754+4.21925599008352i</v>
      </c>
      <c r="R2767" t="str">
        <f t="shared" si="1451"/>
        <v>-0.265754764596541-0.322135887247801i</v>
      </c>
      <c r="S2767" t="str">
        <f t="shared" si="1452"/>
        <v>0.381333791976055i</v>
      </c>
      <c r="T2767" t="str">
        <f t="shared" si="1453"/>
        <v>0.122841299415775-0.101341272119303i</v>
      </c>
      <c r="U2767" t="str">
        <f t="shared" si="1454"/>
        <v>0.0000500000000000001-0.000289488419171115i</v>
      </c>
      <c r="V2767" t="str">
        <f t="shared" si="1455"/>
        <v>3.33333333333333E-06-0.000318437261088226i</v>
      </c>
      <c r="W2767" t="str">
        <f t="shared" si="1456"/>
        <v>0.000014387992499237-0.00015262489357469i</v>
      </c>
      <c r="X2767" t="str">
        <f t="shared" si="1457"/>
        <v>0.0000148237256322521-0.000152540701565481i</v>
      </c>
      <c r="Y2767" t="str">
        <f t="shared" si="1458"/>
        <v>0.009+0.52338933608806i</v>
      </c>
      <c r="Z2767" t="str">
        <f t="shared" si="1459"/>
        <v>-0.00407341687636446-0.000466812151031064i</v>
      </c>
      <c r="AA2767" t="str">
        <f t="shared" si="1460"/>
        <v>0.46085024737849-26.7485880956017i</v>
      </c>
      <c r="AB2767" t="str">
        <f t="shared" si="1461"/>
        <v>0.848570826865146-0.700051590847951i</v>
      </c>
      <c r="AC2767" t="str">
        <f t="shared" si="1462"/>
        <v>0.760864782422961-0.340864531327005i</v>
      </c>
      <c r="AD2767" t="str">
        <f t="shared" si="1463"/>
        <v>1.27214145088372-0.350159052653738i</v>
      </c>
      <c r="AE2767" t="str">
        <f t="shared" si="1464"/>
        <v>-0.00534542095572481+0.00083249270738872i</v>
      </c>
      <c r="AF2767" t="str">
        <f t="shared" si="1465"/>
        <v>-15.0672570507126-0.426405797036269i</v>
      </c>
      <c r="AG2767" t="str">
        <f t="shared" si="1466"/>
        <v>0.968216423294552-0.123765477969343i</v>
      </c>
      <c r="AH2767" t="str">
        <f t="shared" si="1467"/>
        <v>0.0835414076705042+0.0000779568666740336i</v>
      </c>
      <c r="AI2767">
        <f t="shared" si="1468"/>
        <v>-21.56196044145544</v>
      </c>
      <c r="AJ2767">
        <f t="shared" si="1469"/>
        <v>5.3465679745763856E-2</v>
      </c>
      <c r="AK2767"/>
      <c r="AL2767"/>
      <c r="AM2767"/>
      <c r="AN2767"/>
    </row>
    <row r="2768" spans="1:40" x14ac:dyDescent="0.25">
      <c r="A2768"/>
      <c r="B2768">
        <f t="shared" si="1435"/>
        <v>834000</v>
      </c>
      <c r="C2768" s="186" t="str">
        <f t="shared" si="1438"/>
        <v>-1.09877972243716E-07+0.00293647786278037i</v>
      </c>
      <c r="D2768" s="158" t="str">
        <f t="shared" si="1439"/>
        <v>-5.95700679940374+0.0225129969479828i</v>
      </c>
      <c r="E2768" t="str">
        <f t="shared" si="1440"/>
        <v>2870</v>
      </c>
      <c r="F2768" t="str">
        <f t="shared" si="1441"/>
        <v>0.777000777000777</v>
      </c>
      <c r="G2768" t="str">
        <f t="shared" si="1436"/>
        <v>0.777000777000777</v>
      </c>
      <c r="H2768" t="str">
        <f t="shared" si="1442"/>
        <v>9.11030719064212+0.448410534468039i</v>
      </c>
      <c r="I2768" t="str">
        <f t="shared" si="1443"/>
        <v>3275.11034136736i</v>
      </c>
      <c r="J2768" t="str">
        <f t="shared" si="1437"/>
        <v>-9173.88880984169+708.33038427784i</v>
      </c>
      <c r="K2768" t="str">
        <f t="shared" si="1444"/>
        <v>0.0274014439559078-0.354887783526176i</v>
      </c>
      <c r="L2768" t="str">
        <f t="shared" si="1445"/>
        <v>0.0020285357936573-0.0220206054462427i</v>
      </c>
      <c r="M2768" t="str">
        <f t="shared" si="1446"/>
        <v>0.0294299797495651-0.376908388972419i</v>
      </c>
      <c r="N2768" t="str">
        <f t="shared" si="1447"/>
        <v>-3.69871470582862i</v>
      </c>
      <c r="O2768" t="str">
        <f t="shared" si="1448"/>
        <v>-0.848780326304088+0.528745645541527i</v>
      </c>
      <c r="P2768" t="str">
        <f t="shared" si="1449"/>
        <v>1.84878032630409-0.528745645541527i</v>
      </c>
      <c r="Q2768" t="str">
        <f t="shared" si="1450"/>
        <v>-1.84878032630409+4.22746035137015i</v>
      </c>
      <c r="R2768" t="str">
        <f t="shared" si="1451"/>
        <v>-0.265542352863458-0.321197772579828i</v>
      </c>
      <c r="S2768" t="str">
        <f t="shared" si="1452"/>
        <v>0.381791575639892i</v>
      </c>
      <c r="T2768" t="str">
        <f t="shared" si="1453"/>
        <v>0.122630603685276-0.101381833298864i</v>
      </c>
      <c r="U2768" t="str">
        <f t="shared" si="1454"/>
        <v>0.0000500000000000001-0.000289141310754842i</v>
      </c>
      <c r="V2768" t="str">
        <f t="shared" si="1455"/>
        <v>3.33333333333333E-06-0.000318055441830327i</v>
      </c>
      <c r="W2768" t="str">
        <f t="shared" si="1456"/>
        <v>0.0000143877858384278-0.000152444242925905i</v>
      </c>
      <c r="X2768" t="str">
        <f t="shared" si="1457"/>
        <v>0.0000148224789700206-0.00015236015475185i</v>
      </c>
      <c r="Y2768" t="str">
        <f t="shared" si="1458"/>
        <v>0.009+0.524017654618778i</v>
      </c>
      <c r="Z2768" t="str">
        <f t="shared" si="1459"/>
        <v>-0.0040637179330778-0.000466051872364218i</v>
      </c>
      <c r="AA2768" t="str">
        <f t="shared" si="1460"/>
        <v>0.459745378780007-26.7165159153063i</v>
      </c>
      <c r="AB2768" t="str">
        <f t="shared" si="1461"/>
        <v>0.847115369693195-0.700331781906189i</v>
      </c>
      <c r="AC2768" t="str">
        <f t="shared" si="1462"/>
        <v>0.760969664511171-0.339895639424313i</v>
      </c>
      <c r="AD2768" t="str">
        <f t="shared" si="1463"/>
        <v>1.27075135625986-0.352719628177756i</v>
      </c>
      <c r="AE2768" t="str">
        <f t="shared" si="1464"/>
        <v>-0.00532836071804798+0.000841117029480203i</v>
      </c>
      <c r="AF2768" t="str">
        <f t="shared" si="1465"/>
        <v>-15.0673139900459-0.425897537520056i</v>
      </c>
      <c r="AG2768" t="str">
        <f t="shared" si="1466"/>
        <v>0.968002032663636-0.123486200391763i</v>
      </c>
      <c r="AH2768" t="str">
        <f t="shared" si="1467"/>
        <v>0.0833231269222432-0.000118576536470108i</v>
      </c>
      <c r="AI2768">
        <f t="shared" si="1468"/>
        <v>-21.584680011936314</v>
      </c>
      <c r="AJ2768">
        <f t="shared" si="1469"/>
        <v>-8.1537152452509545E-2</v>
      </c>
      <c r="AK2768"/>
      <c r="AL2768"/>
      <c r="AM2768"/>
      <c r="AN2768"/>
    </row>
    <row r="2769" spans="1:40" x14ac:dyDescent="0.25">
      <c r="A2769"/>
      <c r="B2769">
        <f t="shared" si="1435"/>
        <v>835000</v>
      </c>
      <c r="C2769" s="186" t="str">
        <f t="shared" si="1438"/>
        <v>-1.09614949065518E-07+0.00293296112283477i</v>
      </c>
      <c r="D2769" s="158" t="str">
        <f t="shared" si="1439"/>
        <v>-5.95700679738724+0.0224860352750666i</v>
      </c>
      <c r="E2769" t="str">
        <f t="shared" si="1440"/>
        <v>2870</v>
      </c>
      <c r="F2769" t="str">
        <f t="shared" si="1441"/>
        <v>0.777000777000777</v>
      </c>
      <c r="G2769" t="str">
        <f t="shared" si="1436"/>
        <v>0.777000777000777</v>
      </c>
      <c r="H2769" t="str">
        <f t="shared" si="1442"/>
        <v>9.11036392830445+0.447876519882207i</v>
      </c>
      <c r="I2769" t="str">
        <f t="shared" si="1443"/>
        <v>3279.03733218435i</v>
      </c>
      <c r="J2769" t="str">
        <f t="shared" si="1437"/>
        <v>-9195.90413200644+709.179701285367i</v>
      </c>
      <c r="K2769" t="str">
        <f t="shared" si="1444"/>
        <v>0.0273362246719691-0.354467705376784i</v>
      </c>
      <c r="L2769" t="str">
        <f t="shared" si="1445"/>
        <v>0.0020237206981776-0.0219946764985305i</v>
      </c>
      <c r="M2769" t="str">
        <f t="shared" si="1446"/>
        <v>0.0293599453701467-0.376462381875315i</v>
      </c>
      <c r="N2769" t="str">
        <f t="shared" si="1447"/>
        <v>-3.70314961554784i</v>
      </c>
      <c r="O2769" t="str">
        <f t="shared" si="1448"/>
        <v>-0.846427047716468+0.532504697532317i</v>
      </c>
      <c r="P2769" t="str">
        <f t="shared" si="1449"/>
        <v>1.84642704771647-0.532504697532317i</v>
      </c>
      <c r="Q2769" t="str">
        <f t="shared" si="1450"/>
        <v>-1.84642704771647+4.23565431308016i</v>
      </c>
      <c r="R2769" t="str">
        <f t="shared" si="1451"/>
        <v>-0.265329398658709-0.320261184981413i</v>
      </c>
      <c r="S2769" t="str">
        <f t="shared" si="1452"/>
        <v>0.382249359303729i</v>
      </c>
      <c r="T2769" t="str">
        <f t="shared" si="1453"/>
        <v>0.122419632768998-0.101421992641735i</v>
      </c>
      <c r="U2769" t="str">
        <f t="shared" si="1454"/>
        <v>0.0000500000000000001-0.000288795033735974i</v>
      </c>
      <c r="V2769" t="str">
        <f t="shared" si="1455"/>
        <v>3.33333333333333E-06-0.000317674537109572i</v>
      </c>
      <c r="W2769" t="str">
        <f t="shared" si="1456"/>
        <v>0.0000143875789372727-0.000152264027706332i</v>
      </c>
      <c r="X2769" t="str">
        <f t="shared" si="1457"/>
        <v>0.0000148212358019412-0.000152180043107989i</v>
      </c>
      <c r="Y2769" t="str">
        <f t="shared" si="1458"/>
        <v>0.009+0.524645973149496i</v>
      </c>
      <c r="Z2769" t="str">
        <f t="shared" si="1459"/>
        <v>-0.00405405381008011-0.000465294107981692i</v>
      </c>
      <c r="AA2769" t="str">
        <f t="shared" si="1460"/>
        <v>0.45864447913224-26.6845205528885i</v>
      </c>
      <c r="AB2769" t="str">
        <f t="shared" si="1461"/>
        <v>0.845658011575673-0.700609197131757i</v>
      </c>
      <c r="AC2769" t="str">
        <f t="shared" si="1462"/>
        <v>0.761075465905715-0.338928277043331i</v>
      </c>
      <c r="AD2769" t="str">
        <f t="shared" si="1463"/>
        <v>1.26934933225685-0.355274643707063i</v>
      </c>
      <c r="AE2769" t="str">
        <f t="shared" si="1464"/>
        <v>-0.00531131769519072+0.000849681757675866i</v>
      </c>
      <c r="AF2769" t="str">
        <f t="shared" si="1465"/>
        <v>-15.0673707256917-0.42539048460714i</v>
      </c>
      <c r="AG2769" t="str">
        <f t="shared" si="1466"/>
        <v>0.967788684443699-0.123206421619521i</v>
      </c>
      <c r="AH2769" t="str">
        <f t="shared" si="1467"/>
        <v>0.0831046584830455-0.000314178546183734i</v>
      </c>
      <c r="AI2769">
        <f t="shared" si="1468"/>
        <v>-21.607430547499604</v>
      </c>
      <c r="AJ2769">
        <f t="shared" si="1469"/>
        <v>-0.2166066172474729</v>
      </c>
      <c r="AK2769"/>
      <c r="AL2769"/>
      <c r="AM2769"/>
      <c r="AN2769"/>
    </row>
    <row r="2770" spans="1:40" x14ac:dyDescent="0.25">
      <c r="A2770"/>
      <c r="B2770">
        <f t="shared" si="1435"/>
        <v>836000</v>
      </c>
      <c r="C2770" s="186" t="str">
        <f t="shared" si="1438"/>
        <v>-1.09352869185775E-07+0.0029294527961426i</v>
      </c>
      <c r="D2770" s="158" t="str">
        <f t="shared" si="1439"/>
        <v>-5.95700679537795+0.0224591381037599i</v>
      </c>
      <c r="E2770" t="str">
        <f t="shared" si="1440"/>
        <v>2870</v>
      </c>
      <c r="F2770" t="str">
        <f t="shared" si="1441"/>
        <v>0.777000777000777</v>
      </c>
      <c r="G2770" t="str">
        <f t="shared" si="1436"/>
        <v>0.777000777000777</v>
      </c>
      <c r="H2770" t="str">
        <f t="shared" si="1442"/>
        <v>9.11042046324156+0.447343772122629i</v>
      </c>
      <c r="I2770" t="str">
        <f t="shared" si="1443"/>
        <v>3282.96432300133i</v>
      </c>
      <c r="J2770" t="str">
        <f t="shared" si="1437"/>
        <v>-9217.94583562376+710.029018292895i</v>
      </c>
      <c r="K2770" t="str">
        <f t="shared" si="1444"/>
        <v>0.0272712375152833-0.354048614647764i</v>
      </c>
      <c r="L2770" t="str">
        <f t="shared" si="1445"/>
        <v>0.00201892267846756-0.021968808012539i</v>
      </c>
      <c r="M2770" t="str">
        <f t="shared" si="1446"/>
        <v>0.0292901601937509-0.376017422660303i</v>
      </c>
      <c r="N2770" t="str">
        <f t="shared" si="1447"/>
        <v>-3.70758452526706i</v>
      </c>
      <c r="O2770" t="str">
        <f t="shared" si="1448"/>
        <v>-0.844057121269891+0.536253276011984i</v>
      </c>
      <c r="P2770" t="str">
        <f t="shared" si="1449"/>
        <v>1.84405712126989-0.536253276011984i</v>
      </c>
      <c r="Q2770" t="str">
        <f t="shared" si="1450"/>
        <v>-1.84405712126989+4.24383780127904i</v>
      </c>
      <c r="R2770" t="str">
        <f t="shared" si="1451"/>
        <v>-0.265115900593961-0.319326119487716i</v>
      </c>
      <c r="S2770" t="str">
        <f t="shared" si="1452"/>
        <v>0.382707142967566i</v>
      </c>
      <c r="T2770" t="str">
        <f t="shared" si="1453"/>
        <v>0.122208386864063-0.101461748871588i</v>
      </c>
      <c r="U2770" t="str">
        <f t="shared" si="1454"/>
        <v>0.0000499999999999999-0.000288449585131027i</v>
      </c>
      <c r="V2770" t="str">
        <f t="shared" si="1455"/>
        <v>3.33333333333333E-06-0.00031729454364413i</v>
      </c>
      <c r="W2770" t="str">
        <f t="shared" si="1456"/>
        <v>0.0000143873717957984-0.00015208424635312i</v>
      </c>
      <c r="X2770" t="str">
        <f t="shared" si="1457"/>
        <v>0.0000148199961101835-0.00015200036507203i</v>
      </c>
      <c r="Y2770" t="str">
        <f t="shared" si="1458"/>
        <v>0.009+0.525274291680213i</v>
      </c>
      <c r="Z2770" t="str">
        <f t="shared" si="1459"/>
        <v>-0.00404442434088235-0.000464538845518395i</v>
      </c>
      <c r="AA2770" t="str">
        <f t="shared" si="1460"/>
        <v>0.457547529445979-26.6526017326944i</v>
      </c>
      <c r="AB2770" t="str">
        <f t="shared" si="1461"/>
        <v>0.844198753874272-0.700883827707954i</v>
      </c>
      <c r="AC2770" t="str">
        <f t="shared" si="1462"/>
        <v>0.76118218625731-0.337962439235619i</v>
      </c>
      <c r="AD2770" t="str">
        <f t="shared" si="1463"/>
        <v>1.26793540039839-0.357824042540128i</v>
      </c>
      <c r="AE2770" t="str">
        <f t="shared" si="1464"/>
        <v>-0.00529429196365798+0.000858187020309244i</v>
      </c>
      <c r="AF2770" t="str">
        <f t="shared" si="1465"/>
        <v>-15.0674272586195-0.424884634018869i</v>
      </c>
      <c r="AG2770" t="str">
        <f t="shared" si="1466"/>
        <v>0.967576380429756-0.122926145497601i</v>
      </c>
      <c r="AH2770" t="str">
        <f t="shared" si="1467"/>
        <v>0.0828860046368363-0.000508848855438003i</v>
      </c>
      <c r="AI2770">
        <f t="shared" si="1468"/>
        <v>-21.630212205695152</v>
      </c>
      <c r="AJ2770">
        <f t="shared" si="1469"/>
        <v>-0.35174244058800136</v>
      </c>
      <c r="AK2770"/>
      <c r="AL2770"/>
      <c r="AM2770"/>
      <c r="AN2770"/>
    </row>
    <row r="2771" spans="1:40" x14ac:dyDescent="0.25">
      <c r="A2771"/>
      <c r="B2771">
        <f t="shared" si="1435"/>
        <v>837000</v>
      </c>
      <c r="C2771" s="186" t="str">
        <f t="shared" si="1438"/>
        <v>-1.09091728099182E-07+0.00292595285254882i</v>
      </c>
      <c r="D2771" s="158" t="str">
        <f t="shared" si="1439"/>
        <v>-5.95700679337587+0.0224323052028743i</v>
      </c>
      <c r="E2771" t="str">
        <f t="shared" si="1440"/>
        <v>2870</v>
      </c>
      <c r="F2771" t="str">
        <f t="shared" si="1441"/>
        <v>0.777000777000777</v>
      </c>
      <c r="G2771" t="str">
        <f t="shared" si="1436"/>
        <v>0.777000777000777</v>
      </c>
      <c r="H2771" t="str">
        <f t="shared" si="1442"/>
        <v>9.11047679641724+0.446812286699619i</v>
      </c>
      <c r="I2771" t="str">
        <f t="shared" si="1443"/>
        <v>3286.89131381832i</v>
      </c>
      <c r="J2771" t="str">
        <f t="shared" si="1437"/>
        <v>-9240.01392069364+710.878335300422i</v>
      </c>
      <c r="K2771" t="str">
        <f t="shared" si="1444"/>
        <v>0.0272064813876791-0.353630507882912i</v>
      </c>
      <c r="L2771" t="str">
        <f t="shared" si="1445"/>
        <v>0.0020141416541096-0.0219429997789409i</v>
      </c>
      <c r="M2771" t="str">
        <f t="shared" si="1446"/>
        <v>0.0292206230417887-0.375573507661853i</v>
      </c>
      <c r="N2771" t="str">
        <f t="shared" si="1447"/>
        <v>-3.71201943498628i</v>
      </c>
      <c r="O2771" t="str">
        <f t="shared" si="1448"/>
        <v>-0.841670593576998+0.539991307252018i</v>
      </c>
      <c r="P2771" t="str">
        <f t="shared" si="1449"/>
        <v>1.841670593577-0.539991307252018i</v>
      </c>
      <c r="Q2771" t="str">
        <f t="shared" si="1450"/>
        <v>-1.841670593577+4.2520107422383i</v>
      </c>
      <c r="R2771" t="str">
        <f t="shared" si="1451"/>
        <v>-0.264901857277165-0.318392571165767i</v>
      </c>
      <c r="S2771" t="str">
        <f t="shared" si="1452"/>
        <v>0.383164926631403i</v>
      </c>
      <c r="T2771" t="str">
        <f t="shared" si="1453"/>
        <v>0.121996866170715-0.101501100708127i</v>
      </c>
      <c r="U2771" t="str">
        <f t="shared" si="1454"/>
        <v>0.0000499999999999999-0.000288104961970774i</v>
      </c>
      <c r="V2771" t="str">
        <f t="shared" si="1455"/>
        <v>3.33333333333333E-06-0.000316915458167852i</v>
      </c>
      <c r="W2771" t="str">
        <f t="shared" si="1456"/>
        <v>0.0000143871644140321-0.000151904897310887i</v>
      </c>
      <c r="X2771" t="str">
        <f t="shared" si="1457"/>
        <v>0.0000148187598770241-0.000151821119089568i</v>
      </c>
      <c r="Y2771" t="str">
        <f t="shared" si="1458"/>
        <v>0.009+0.525902610210931i</v>
      </c>
      <c r="Z2771" t="str">
        <f t="shared" si="1459"/>
        <v>-0.00403482935998932-0.000463786072688285i</v>
      </c>
      <c r="AA2771" t="str">
        <f t="shared" si="1460"/>
        <v>0.45645451084545-26.6207591803875i</v>
      </c>
      <c r="AB2771" t="str">
        <f t="shared" si="1461"/>
        <v>0.84273759797225-0.701155664790673i</v>
      </c>
      <c r="AC2771" t="str">
        <f t="shared" si="1462"/>
        <v>0.761289825231078-0.336998121083425i</v>
      </c>
      <c r="AD2771" t="str">
        <f t="shared" si="1463"/>
        <v>1.26650958248637-0.360367768051203i</v>
      </c>
      <c r="AE2771" t="str">
        <f t="shared" si="1464"/>
        <v>-0.00527728359999173+0.000866632945643381i</v>
      </c>
      <c r="AF2771" t="str">
        <f t="shared" si="1465"/>
        <v>-15.0674835897931-0.424379981496745i</v>
      </c>
      <c r="AG2771" t="str">
        <f t="shared" si="1466"/>
        <v>0.96736512240109-0.122645375879693i</v>
      </c>
      <c r="AH2771" t="str">
        <f t="shared" si="1467"/>
        <v>0.0826671676804318-0.000702587163340108i</v>
      </c>
      <c r="AI2771">
        <f t="shared" si="1468"/>
        <v>-21.653025144257512</v>
      </c>
      <c r="AJ2771">
        <f t="shared" si="1469"/>
        <v>-0.48694434708210355</v>
      </c>
      <c r="AK2771"/>
      <c r="AL2771"/>
      <c r="AM2771"/>
      <c r="AN2771"/>
    </row>
    <row r="2772" spans="1:40" x14ac:dyDescent="0.25">
      <c r="A2772"/>
      <c r="B2772">
        <f t="shared" si="1435"/>
        <v>838000</v>
      </c>
      <c r="C2772" s="186" t="str">
        <f t="shared" si="1438"/>
        <v>-1.08831521327301E-07+0.00292246126204234i</v>
      </c>
      <c r="D2772" s="158" t="str">
        <f t="shared" si="1439"/>
        <v>-5.95700679138095+0.0224055363423246i</v>
      </c>
      <c r="E2772" t="str">
        <f t="shared" si="1440"/>
        <v>2870</v>
      </c>
      <c r="F2772" t="str">
        <f t="shared" si="1441"/>
        <v>0.777000777000777</v>
      </c>
      <c r="G2772" t="str">
        <f t="shared" si="1436"/>
        <v>0.777000777000777</v>
      </c>
      <c r="H2772" t="str">
        <f t="shared" si="1442"/>
        <v>9.11053292878951+0.44628205914461i</v>
      </c>
      <c r="I2772" t="str">
        <f t="shared" si="1443"/>
        <v>3290.81830463531i</v>
      </c>
      <c r="J2772" t="str">
        <f t="shared" si="1437"/>
        <v>-9262.10838721608+711.72765230795i</v>
      </c>
      <c r="K2772" t="str">
        <f t="shared" si="1444"/>
        <v>0.0271419551974594-0.353213381642027i</v>
      </c>
      <c r="L2772" t="str">
        <f t="shared" si="1445"/>
        <v>0.00200937754515765-0.021917251589365i</v>
      </c>
      <c r="M2772" t="str">
        <f t="shared" si="1446"/>
        <v>0.029151332742617-0.375130633231392i</v>
      </c>
      <c r="N2772" t="str">
        <f t="shared" si="1447"/>
        <v>-3.7164543447055i</v>
      </c>
      <c r="O2772" t="str">
        <f t="shared" si="1448"/>
        <v>-0.839267511576953+0.543718717731355i</v>
      </c>
      <c r="P2772" t="str">
        <f t="shared" si="1449"/>
        <v>1.83926751157695-0.543718717731355i</v>
      </c>
      <c r="Q2772" t="str">
        <f t="shared" si="1450"/>
        <v>-1.83926751157695+4.26017306243685i</v>
      </c>
      <c r="R2772" t="str">
        <f t="shared" si="1451"/>
        <v>-0.264687267312559-0.317460535114335i</v>
      </c>
      <c r="S2772" t="str">
        <f t="shared" si="1452"/>
        <v>0.38362271029524i</v>
      </c>
      <c r="T2772" t="str">
        <f t="shared" si="1453"/>
        <v>0.121785070892338-0.101540046867085i</v>
      </c>
      <c r="U2772" t="str">
        <f t="shared" si="1454"/>
        <v>0.0000499999999999999-0.000287761161300165i</v>
      </c>
      <c r="V2772" t="str">
        <f t="shared" si="1455"/>
        <v>3.33333333333333E-06-0.000316537277430181i</v>
      </c>
      <c r="W2772" t="str">
        <f t="shared" si="1456"/>
        <v>0.0000143869567920006-0.000151725979031676i</v>
      </c>
      <c r="X2772" t="str">
        <f t="shared" si="1457"/>
        <v>0.0000148175270848449-0.000151642303613617i</v>
      </c>
      <c r="Y2772" t="str">
        <f t="shared" si="1458"/>
        <v>0.009+0.526530928741649i</v>
      </c>
      <c r="Z2772" t="str">
        <f t="shared" si="1459"/>
        <v>-0.00402526870289251-0.000463035777283729i</v>
      </c>
      <c r="AA2772" t="str">
        <f t="shared" si="1460"/>
        <v>0.455365404567514-26.5889926229407i</v>
      </c>
      <c r="AB2772" t="str">
        <f t="shared" si="1461"/>
        <v>0.841274545274556-0.701424699508373i</v>
      </c>
      <c r="AC2772" t="str">
        <f t="shared" si="1462"/>
        <v>0.761398382506478-0.336035317699554i</v>
      </c>
      <c r="AD2772" t="str">
        <f t="shared" si="1463"/>
        <v>1.26507190060067-0.362905763691845i</v>
      </c>
      <c r="AE2772" t="str">
        <f t="shared" si="1464"/>
        <v>-0.00526029268076843+0.000875019661873655i</v>
      </c>
      <c r="AF2772" t="str">
        <f t="shared" si="1465"/>
        <v>-15.0675397201705-0.423876522802285i</v>
      </c>
      <c r="AG2772" t="str">
        <f t="shared" si="1466"/>
        <v>0.9671549121212-0.12236411662812i</v>
      </c>
      <c r="AH2772" t="str">
        <f t="shared" si="1467"/>
        <v>0.0824481499234685-0.000895393175285297i</v>
      </c>
      <c r="AI2772">
        <f t="shared" si="1468"/>
        <v>-21.675869521108098</v>
      </c>
      <c r="AJ2772">
        <f t="shared" si="1469"/>
        <v>-0.62221206000559182</v>
      </c>
      <c r="AK2772"/>
      <c r="AL2772"/>
      <c r="AM2772"/>
      <c r="AN2772"/>
    </row>
    <row r="2773" spans="1:40" x14ac:dyDescent="0.25">
      <c r="A2773"/>
      <c r="B2773">
        <f t="shared" si="1435"/>
        <v>839000</v>
      </c>
      <c r="C2773" s="186" t="str">
        <f t="shared" si="1438"/>
        <v>-1.08572244418367E-07+0.00291897799475515i</v>
      </c>
      <c r="D2773" s="158" t="str">
        <f t="shared" si="1439"/>
        <v>-5.95700678939316+0.0223788312931228i</v>
      </c>
      <c r="E2773" t="str">
        <f t="shared" si="1440"/>
        <v>2870</v>
      </c>
      <c r="F2773" t="str">
        <f t="shared" si="1441"/>
        <v>0.777000777000777</v>
      </c>
      <c r="G2773" t="str">
        <f t="shared" si="1436"/>
        <v>0.777000777000777</v>
      </c>
      <c r="H2773" t="str">
        <f t="shared" si="1442"/>
        <v>9.11058886131072+0.445753085010049i</v>
      </c>
      <c r="I2773" t="str">
        <f t="shared" si="1443"/>
        <v>3294.7452954523i</v>
      </c>
      <c r="J2773" t="str">
        <f t="shared" si="1437"/>
        <v>-9284.22923519109+712.576969315477i</v>
      </c>
      <c r="K2773" t="str">
        <f t="shared" si="1444"/>
        <v>0.0270776578593554-0.352797232500831i</v>
      </c>
      <c r="L2773" t="str">
        <f t="shared" si="1445"/>
        <v>0.00200463027213385-0.0218915632363905i</v>
      </c>
      <c r="M2773" t="str">
        <f t="shared" si="1446"/>
        <v>0.0290822881314893-0.374688795737222i</v>
      </c>
      <c r="N2773" t="str">
        <f t="shared" si="1447"/>
        <v>-3.72088925442472i</v>
      </c>
      <c r="O2773" t="str">
        <f t="shared" si="1448"/>
        <v>-0.836847922534514+0.547435434137824i</v>
      </c>
      <c r="P2773" t="str">
        <f t="shared" si="1449"/>
        <v>1.83684792253451-0.547435434137824i</v>
      </c>
      <c r="Q2773" t="str">
        <f t="shared" si="1450"/>
        <v>-1.83684792253451+4.26832468856254i</v>
      </c>
      <c r="R2773" t="str">
        <f t="shared" si="1451"/>
        <v>-0.264472129300657-0.316530006463805i</v>
      </c>
      <c r="S2773" t="str">
        <f t="shared" si="1452"/>
        <v>0.384080493959077i</v>
      </c>
      <c r="T2773" t="str">
        <f t="shared" si="1453"/>
        <v>0.121573001235488-0.101578586060205i</v>
      </c>
      <c r="U2773" t="str">
        <f t="shared" si="1454"/>
        <v>0.00005-0.000287418180178234i</v>
      </c>
      <c r="V2773" t="str">
        <f t="shared" si="1455"/>
        <v>3.33333333333333E-06-0.000316159998196058i</v>
      </c>
      <c r="W2773" t="str">
        <f t="shared" si="1456"/>
        <v>0.000014386748929731-0.000151547489974907i</v>
      </c>
      <c r="X2773" t="str">
        <f t="shared" si="1457"/>
        <v>0.0000148162977161334-0.000151463917104566i</v>
      </c>
      <c r="Y2773" t="str">
        <f t="shared" si="1458"/>
        <v>0.009+0.527159247272367i</v>
      </c>
      <c r="Z2773" t="str">
        <f t="shared" si="1459"/>
        <v>-0.00401574220606311-0.000462287947174925i</v>
      </c>
      <c r="AA2773" t="str">
        <f t="shared" si="1460"/>
        <v>0.454280191960855-26.5573017886284i</v>
      </c>
      <c r="AB2773" t="str">
        <f t="shared" si="1461"/>
        <v>0.83980959720805-0.701690922961951i</v>
      </c>
      <c r="AC2773" t="str">
        <f t="shared" si="1462"/>
        <v>0.761507857777241-0.335074024227276i</v>
      </c>
      <c r="AD2773" t="str">
        <f t="shared" si="1463"/>
        <v>1.26362237709896-0.365437972992225i</v>
      </c>
      <c r="AE2773" t="str">
        <f t="shared" si="1464"/>
        <v>-0.00524331928259644+0.000883347297129654i</v>
      </c>
      <c r="AF2773" t="str">
        <f t="shared" si="1465"/>
        <v>-15.0675956507039-0.423374253716926i</v>
      </c>
      <c r="AG2773" t="str">
        <f t="shared" si="1466"/>
        <v>0.966945751337765-0.122082371613766i</v>
      </c>
      <c r="AH2773" t="str">
        <f t="shared" si="1467"/>
        <v>0.0822289536883287-0.00108726660309412i</v>
      </c>
      <c r="AI2773">
        <f t="shared" si="1468"/>
        <v>-21.698745494357667</v>
      </c>
      <c r="AJ2773">
        <f t="shared" si="1469"/>
        <v>-0.75754530130106468</v>
      </c>
      <c r="AK2773"/>
      <c r="AL2773"/>
      <c r="AM2773"/>
      <c r="AN2773"/>
    </row>
    <row r="2774" spans="1:40" x14ac:dyDescent="0.25">
      <c r="A2774"/>
      <c r="B2774">
        <f t="shared" si="1435"/>
        <v>840000</v>
      </c>
      <c r="C2774" s="186" t="str">
        <f t="shared" si="1438"/>
        <v>-1.08313892947099E-07+0.00291550302096147i</v>
      </c>
      <c r="D2774" s="158" t="str">
        <f t="shared" si="1439"/>
        <v>-5.95700678741247+0.0223521898273713i</v>
      </c>
      <c r="E2774" t="str">
        <f t="shared" si="1440"/>
        <v>2870</v>
      </c>
      <c r="F2774" t="str">
        <f t="shared" si="1441"/>
        <v>0.777000777000777</v>
      </c>
      <c r="G2774" t="str">
        <f t="shared" si="1436"/>
        <v>0.777000777000777</v>
      </c>
      <c r="H2774" t="str">
        <f t="shared" si="1442"/>
        <v>9.11064459492759+0.445225359869255i</v>
      </c>
      <c r="I2774" t="str">
        <f t="shared" si="1443"/>
        <v>3298.67228626928i</v>
      </c>
      <c r="J2774" t="str">
        <f t="shared" si="1437"/>
        <v>-9306.37646461866+713.426286323005i</v>
      </c>
      <c r="K2774" t="str">
        <f t="shared" si="1444"/>
        <v>0.0270135882944815-0.352382057050866i</v>
      </c>
      <c r="L2774" t="str">
        <f t="shared" si="1445"/>
        <v>0.0019998997560252-0.0218659345135418i</v>
      </c>
      <c r="M2774" t="str">
        <f t="shared" si="1446"/>
        <v>0.0290134880505067-0.374247991564408i</v>
      </c>
      <c r="N2774" t="str">
        <f t="shared" si="1447"/>
        <v>-3.72532416414393i</v>
      </c>
      <c r="O2774" t="str">
        <f t="shared" si="1448"/>
        <v>-0.834411874039112+0.551141383369583i</v>
      </c>
      <c r="P2774" t="str">
        <f t="shared" si="1449"/>
        <v>1.83441187403911-0.551141383369583i</v>
      </c>
      <c r="Q2774" t="str">
        <f t="shared" si="1450"/>
        <v>-1.83441187403911+4.27646554751351i</v>
      </c>
      <c r="R2774" t="str">
        <f t="shared" si="1451"/>
        <v>-0.264256441838255-0.315600980376056i</v>
      </c>
      <c r="S2774" t="str">
        <f t="shared" si="1452"/>
        <v>0.384538277622914i</v>
      </c>
      <c r="T2774" t="str">
        <f t="shared" si="1453"/>
        <v>0.121360657409912-0.101616716995242i</v>
      </c>
      <c r="U2774" t="str">
        <f t="shared" si="1454"/>
        <v>0.00005-0.000287076015678022i</v>
      </c>
      <c r="V2774" t="str">
        <f t="shared" si="1455"/>
        <v>3.33333333333333E-06-0.000315783617245824i</v>
      </c>
      <c r="W2774" t="str">
        <f t="shared" si="1456"/>
        <v>0.0000143865408272503-0.000151369428607337i</v>
      </c>
      <c r="X2774" t="str">
        <f t="shared" si="1457"/>
        <v>0.0000148150717534812-0.000151285958030133i</v>
      </c>
      <c r="Y2774" t="str">
        <f t="shared" si="1458"/>
        <v>0.009+0.527787565803085i</v>
      </c>
      <c r="Z2774" t="str">
        <f t="shared" si="1459"/>
        <v>-0.00400624970694497-0.000461542570309278i</v>
      </c>
      <c r="AA2774" t="str">
        <f t="shared" si="1460"/>
        <v>0.453198854485182-26.5256864070191i</v>
      </c>
      <c r="AB2774" t="str">
        <f t="shared" si="1461"/>
        <v>0.838342755221636-0.701954326224758i</v>
      </c>
      <c r="AC2774" t="str">
        <f t="shared" si="1462"/>
        <v>0.761618250751289-0.334114235840193i</v>
      </c>
      <c r="AD2774" t="str">
        <f t="shared" si="1463"/>
        <v>1.26216103461652-0.367964339562696i</v>
      </c>
      <c r="AE2774" t="str">
        <f t="shared" si="1464"/>
        <v>-0.00522636348211371+0.000891615979478123i</v>
      </c>
      <c r="AF2774" t="str">
        <f t="shared" si="1465"/>
        <v>-15.0676513823401-0.422873170041884i</v>
      </c>
      <c r="AG2774" t="str">
        <f t="shared" si="1466"/>
        <v>0.966737641782586-0.121800144716012i</v>
      </c>
      <c r="AH2774" t="str">
        <f t="shared" si="1467"/>
        <v>0.0820095813100743-0.00127820716516466i</v>
      </c>
      <c r="AI2774">
        <f t="shared" si="1468"/>
        <v>-21.721653222307875</v>
      </c>
      <c r="AJ2774">
        <f t="shared" si="1469"/>
        <v>-0.89294379158770909</v>
      </c>
      <c r="AK2774"/>
      <c r="AL2774"/>
      <c r="AM2774"/>
      <c r="AN2774"/>
    </row>
    <row r="2775" spans="1:40" x14ac:dyDescent="0.25">
      <c r="A2775"/>
      <c r="B2775">
        <f t="shared" si="1435"/>
        <v>841000</v>
      </c>
      <c r="C2775" s="186" t="str">
        <f t="shared" si="1438"/>
        <v>-1.08056462514508E-07+0.0029120363110769i</v>
      </c>
      <c r="D2775" s="158" t="str">
        <f t="shared" si="1439"/>
        <v>-5.95700678543884+0.0223256117182562i</v>
      </c>
      <c r="E2775" t="str">
        <f t="shared" si="1440"/>
        <v>2870</v>
      </c>
      <c r="F2775" t="str">
        <f t="shared" si="1441"/>
        <v>0.777000777000777</v>
      </c>
      <c r="G2775" t="str">
        <f t="shared" si="1436"/>
        <v>0.777000777000777</v>
      </c>
      <c r="H2775" t="str">
        <f t="shared" si="1442"/>
        <v>9.11070013058124+0.444698879316318i</v>
      </c>
      <c r="I2775" t="str">
        <f t="shared" si="1443"/>
        <v>3302.59927708627i</v>
      </c>
      <c r="J2775" t="str">
        <f t="shared" si="1437"/>
        <v>-9328.5500754988+714.275603330532i</v>
      </c>
      <c r="K2775" t="str">
        <f t="shared" si="1444"/>
        <v>0.0269497454302901-0.351967851899416i</v>
      </c>
      <c r="L2775" t="str">
        <f t="shared" si="1445"/>
        <v>0.0019951859182805-0.0218403652152837i</v>
      </c>
      <c r="M2775" t="str">
        <f t="shared" si="1446"/>
        <v>0.0289449313485706-0.3738082171147i</v>
      </c>
      <c r="N2775" t="str">
        <f t="shared" si="1447"/>
        <v>-3.72975907386315i</v>
      </c>
      <c r="O2775" t="str">
        <f t="shared" si="1448"/>
        <v>-0.831959414003893+0.554836492536585i</v>
      </c>
      <c r="P2775" t="str">
        <f t="shared" si="1449"/>
        <v>1.83195941400389-0.554836492536585i</v>
      </c>
      <c r="Q2775" t="str">
        <f t="shared" si="1450"/>
        <v>-1.83195941400389+4.28459556639973i</v>
      </c>
      <c r="R2775" t="str">
        <f t="shared" si="1451"/>
        <v>-0.264040203518417-0.314673452044327i</v>
      </c>
      <c r="S2775" t="str">
        <f t="shared" si="1452"/>
        <v>0.38499606128675i</v>
      </c>
      <c r="T2775" t="str">
        <f t="shared" si="1453"/>
        <v>0.121148039628571-0.101654438375942i</v>
      </c>
      <c r="U2775" t="str">
        <f t="shared" si="1454"/>
        <v>0.00005-0.00028673466488649i</v>
      </c>
      <c r="V2775" t="str">
        <f t="shared" si="1455"/>
        <v>3.33333333333333E-06-0.000315408131375139i</v>
      </c>
      <c r="W2775" t="str">
        <f t="shared" si="1456"/>
        <v>0.0000143863324845855-0.000151191793403016i</v>
      </c>
      <c r="X2775" t="str">
        <f t="shared" si="1457"/>
        <v>0.0000148138491795836-0.000151108424865325i</v>
      </c>
      <c r="Y2775" t="str">
        <f t="shared" si="1458"/>
        <v>0.009+0.528415884333803i</v>
      </c>
      <c r="Z2775" t="str">
        <f t="shared" si="1459"/>
        <v>-0.00399679104394766-0.00046079963471081i</v>
      </c>
      <c r="AA2775" t="str">
        <f t="shared" si="1460"/>
        <v>0.452121373710441-26.4941462089673i</v>
      </c>
      <c r="AB2775" t="str">
        <f t="shared" si="1461"/>
        <v>0.836874020786419-0.702214900342447i</v>
      </c>
      <c r="AC2775" t="str">
        <f t="shared" si="1462"/>
        <v>0.761729561150678-0.333155947742137i</v>
      </c>
      <c r="AD2775" t="str">
        <f t="shared" si="1463"/>
        <v>1.26068789606591-0.37048480709513i</v>
      </c>
      <c r="AE2775" t="str">
        <f t="shared" si="1464"/>
        <v>-0.00520942535598479+0.00089982583692498i</v>
      </c>
      <c r="AF2775" t="str">
        <f t="shared" si="1465"/>
        <v>-15.0677069160201-0.422373267598062i</v>
      </c>
      <c r="AG2775" t="str">
        <f t="shared" si="1466"/>
        <v>0.966530585171556-0.121517439822649i</v>
      </c>
      <c r="AH2775" t="str">
        <f t="shared" si="1467"/>
        <v>0.0817900351363612-0.00146821458661404i</v>
      </c>
      <c r="AI2775">
        <f t="shared" si="1468"/>
        <v>-21.744592863454727</v>
      </c>
      <c r="AJ2775">
        <f t="shared" si="1469"/>
        <v>-1.02840725016437</v>
      </c>
      <c r="AK2775"/>
      <c r="AL2775"/>
      <c r="AM2775"/>
      <c r="AN2775"/>
    </row>
    <row r="2776" spans="1:40" x14ac:dyDescent="0.25">
      <c r="A2776"/>
      <c r="B2776">
        <f t="shared" si="1435"/>
        <v>842000</v>
      </c>
      <c r="C2776" s="186" t="str">
        <f t="shared" si="1438"/>
        <v>-1.07799948747713E-07+0.00290857783565757i</v>
      </c>
      <c r="D2776" s="158" t="str">
        <f t="shared" si="1439"/>
        <v>-5.95700678347224+0.0222990967400414i</v>
      </c>
      <c r="E2776" t="str">
        <f t="shared" si="1440"/>
        <v>2870</v>
      </c>
      <c r="F2776" t="str">
        <f t="shared" si="1441"/>
        <v>0.777000777000777</v>
      </c>
      <c r="G2776" t="str">
        <f t="shared" si="1436"/>
        <v>0.777000777000777</v>
      </c>
      <c r="H2776" t="str">
        <f t="shared" si="1442"/>
        <v>9.11075546920725+0.44417363896596i</v>
      </c>
      <c r="I2776" t="str">
        <f t="shared" si="1443"/>
        <v>3306.52626790326i</v>
      </c>
      <c r="J2776" t="str">
        <f t="shared" si="1437"/>
        <v>-9350.7500678315+715.12492033806i</v>
      </c>
      <c r="K2776" t="str">
        <f t="shared" si="1444"/>
        <v>0.0268861282005276-0.351554613669404i</v>
      </c>
      <c r="L2776" t="str">
        <f t="shared" si="1445"/>
        <v>0.00199048868080686-0.021814855137015i</v>
      </c>
      <c r="M2776" t="str">
        <f t="shared" si="1446"/>
        <v>0.0288766168813345-0.373369468806419i</v>
      </c>
      <c r="N2776" t="str">
        <f t="shared" si="1447"/>
        <v>-3.73419398358237i</v>
      </c>
      <c r="O2776" t="str">
        <f t="shared" si="1448"/>
        <v>-0.829490590664807+0.558520688961967i</v>
      </c>
      <c r="P2776" t="str">
        <f t="shared" si="1449"/>
        <v>1.82949059066481-0.558520688961967i</v>
      </c>
      <c r="Q2776" t="str">
        <f t="shared" si="1450"/>
        <v>-1.82949059066481+4.29271467254434i</v>
      </c>
      <c r="R2776" t="str">
        <f t="shared" si="1451"/>
        <v>-0.263823412930484-0.313747416693114i</v>
      </c>
      <c r="S2776" t="str">
        <f t="shared" si="1452"/>
        <v>0.385453844950587i</v>
      </c>
      <c r="T2776" t="str">
        <f t="shared" si="1453"/>
        <v>0.120935148107675-0.101691748902041i</v>
      </c>
      <c r="U2776" t="str">
        <f t="shared" si="1454"/>
        <v>0.00005-0.00028639412490444i</v>
      </c>
      <c r="V2776" t="str">
        <f t="shared" si="1455"/>
        <v>3.33333333333333E-06-0.000315033537394884i</v>
      </c>
      <c r="W2776" t="str">
        <f t="shared" si="1456"/>
        <v>0.0000143861239017636-0.000151014582843242i</v>
      </c>
      <c r="X2776" t="str">
        <f t="shared" si="1457"/>
        <v>0.0000148126299772388-0.000150931316092394i</v>
      </c>
      <c r="Y2776" t="str">
        <f t="shared" si="1458"/>
        <v>0.009+0.529044202864521i</v>
      </c>
      <c r="Z2776" t="str">
        <f t="shared" si="1459"/>
        <v>-0.00398736605643972-0.000460059128479569i</v>
      </c>
      <c r="AA2776" t="str">
        <f t="shared" si="1460"/>
        <v>0.451047731316023-26.4626809266063i</v>
      </c>
      <c r="AB2776" t="str">
        <f t="shared" si="1461"/>
        <v>0.835403395395948-0.702472636332975i</v>
      </c>
      <c r="AC2776" t="str">
        <f t="shared" si="1462"/>
        <v>0.761841788711527-0.332199155167072i</v>
      </c>
      <c r="AD2776" t="str">
        <f t="shared" si="1463"/>
        <v>1.25920298463692-0.372999319364371i</v>
      </c>
      <c r="AE2776" t="str">
        <f t="shared" si="1464"/>
        <v>-0.00519250498089909+0.000907976997417679i</v>
      </c>
      <c r="AF2776" t="str">
        <f t="shared" si="1465"/>
        <v>-15.0677622526795-0.421874542225919i</v>
      </c>
      <c r="AG2776" t="str">
        <f t="shared" si="1466"/>
        <v>0.966324583204608-0.121234260829833i</v>
      </c>
      <c r="AH2776" t="str">
        <f t="shared" si="1467"/>
        <v>0.0815703175273779-0.00165728859941802i</v>
      </c>
      <c r="AI2776">
        <f t="shared" si="1468"/>
        <v>-21.767564576489438</v>
      </c>
      <c r="AJ2776">
        <f t="shared" si="1469"/>
        <v>-1.1639353950115419</v>
      </c>
      <c r="AK2776"/>
      <c r="AL2776"/>
      <c r="AM2776"/>
      <c r="AN2776"/>
    </row>
    <row r="2777" spans="1:40" x14ac:dyDescent="0.25">
      <c r="A2777"/>
      <c r="B2777">
        <f t="shared" ref="B2777:B2840" si="1470">B2776+1000</f>
        <v>843000</v>
      </c>
      <c r="C2777" s="186" t="str">
        <f t="shared" si="1438"/>
        <v>-1.07544347299753E-07+0.00290512756539935i</v>
      </c>
      <c r="D2777" s="158" t="str">
        <f t="shared" si="1439"/>
        <v>-5.95700678151262+0.0222726446680617i</v>
      </c>
      <c r="E2777" t="str">
        <f t="shared" si="1440"/>
        <v>2870</v>
      </c>
      <c r="F2777" t="str">
        <f t="shared" si="1441"/>
        <v>0.777000777000777</v>
      </c>
      <c r="G2777" t="str">
        <f t="shared" si="1436"/>
        <v>0.777000777000777</v>
      </c>
      <c r="H2777" t="str">
        <f t="shared" si="1442"/>
        <v>9.11081061173564+0.443649634453424i</v>
      </c>
      <c r="I2777" t="str">
        <f t="shared" si="1443"/>
        <v>3310.45325872024i</v>
      </c>
      <c r="J2777" t="str">
        <f t="shared" si="1437"/>
        <v>-9372.97644161676+715.974237345587i</v>
      </c>
      <c r="K2777" t="str">
        <f t="shared" si="1444"/>
        <v>0.0268227355451895-0.351142338999311i</v>
      </c>
      <c r="L2777" t="str">
        <f t="shared" si="1445"/>
        <v>0.00198580796596668-0.021789404075064i</v>
      </c>
      <c r="M2777" t="str">
        <f t="shared" si="1446"/>
        <v>0.0288085435111562-0.372931743074375i</v>
      </c>
      <c r="N2777" t="str">
        <f t="shared" si="1447"/>
        <v>-3.73862889330159i</v>
      </c>
      <c r="O2777" t="str">
        <f t="shared" si="1448"/>
        <v>-0.82700545257964+0.562193900183509i</v>
      </c>
      <c r="P2777" t="str">
        <f t="shared" si="1449"/>
        <v>1.82700545257964-0.562193900183509i</v>
      </c>
      <c r="Q2777" t="str">
        <f t="shared" si="1450"/>
        <v>-1.82700545257964+4.3008227934851i</v>
      </c>
      <c r="R2777" t="str">
        <f t="shared" si="1451"/>
        <v>-0.263606068660061-0.312822869578034i</v>
      </c>
      <c r="S2777" t="str">
        <f t="shared" si="1452"/>
        <v>0.385911628614424i</v>
      </c>
      <c r="T2777" t="str">
        <f t="shared" si="1453"/>
        <v>0.120721983066697-0.10172864726925i</v>
      </c>
      <c r="U2777" t="str">
        <f t="shared" si="1454"/>
        <v>0.00005-0.000286054392846427i</v>
      </c>
      <c r="V2777" t="str">
        <f t="shared" si="1455"/>
        <v>3.33333333333333E-06-0.000314659832131071i</v>
      </c>
      <c r="W2777" t="str">
        <f t="shared" si="1456"/>
        <v>0.000014385915078812-0.000150837795416519i</v>
      </c>
      <c r="X2777" t="str">
        <f t="shared" si="1457"/>
        <v>0.0000148114141293473-0.000150754630200791i</v>
      </c>
      <c r="Y2777" t="str">
        <f t="shared" si="1458"/>
        <v>0.009+0.529672521395239i</v>
      </c>
      <c r="Z2777" t="str">
        <f t="shared" si="1459"/>
        <v>-0.00397797458474165-0.000459321039791043i</v>
      </c>
      <c r="AA2777" t="str">
        <f t="shared" si="1460"/>
        <v>0.449977909089988-26.4312902933401i</v>
      </c>
      <c r="AB2777" t="str">
        <f t="shared" si="1461"/>
        <v>0.833930880566312-0.702727525186491i</v>
      </c>
      <c r="AC2777" t="str">
        <f t="shared" si="1462"/>
        <v>0.761954933183952-0.331243853378965i</v>
      </c>
      <c r="AD2777" t="str">
        <f t="shared" si="1463"/>
        <v>1.25770632379615-0.375507820229686i</v>
      </c>
      <c r="AE2777" t="str">
        <f t="shared" si="1464"/>
        <v>-0.00517560243356751+0.00091606958884761i</v>
      </c>
      <c r="AF2777" t="str">
        <f t="shared" si="1465"/>
        <v>-15.0678173932483-0.421376989785362i</v>
      </c>
      <c r="AG2777" t="str">
        <f t="shared" si="1466"/>
        <v>0.966119637565674-0.120950611641987i</v>
      </c>
      <c r="AH2777" t="str">
        <f t="shared" si="1467"/>
        <v>0.0813504308557552-0.00184542894255934i</v>
      </c>
      <c r="AI2777">
        <f t="shared" si="1468"/>
        <v>-21.79056852030223</v>
      </c>
      <c r="AJ2777">
        <f t="shared" si="1469"/>
        <v>-1.2995279428003284</v>
      </c>
      <c r="AK2777"/>
      <c r="AL2777"/>
      <c r="AM2777"/>
      <c r="AN2777"/>
    </row>
    <row r="2778" spans="1:40" x14ac:dyDescent="0.25">
      <c r="A2778"/>
      <c r="B2778">
        <f t="shared" si="1470"/>
        <v>844000</v>
      </c>
      <c r="C2778" s="186" t="str">
        <f t="shared" si="1438"/>
        <v>-1.07289653849406E-07+0.00290168547113697i</v>
      </c>
      <c r="D2778" s="158" t="str">
        <f t="shared" si="1439"/>
        <v>-5.95700677955997+0.0222462552787168i</v>
      </c>
      <c r="E2778" t="str">
        <f t="shared" si="1440"/>
        <v>2870</v>
      </c>
      <c r="F2778" t="str">
        <f t="shared" si="1441"/>
        <v>0.777000777000777</v>
      </c>
      <c r="G2778" t="str">
        <f t="shared" si="1436"/>
        <v>0.777000777000777</v>
      </c>
      <c r="H2778" t="str">
        <f t="shared" si="1442"/>
        <v>9.11086555909104+0.443126861434351i</v>
      </c>
      <c r="I2778" t="str">
        <f t="shared" si="1443"/>
        <v>3314.38024953723i</v>
      </c>
      <c r="J2778" t="str">
        <f t="shared" si="1437"/>
        <v>-9395.22919685459+716.823554353114i</v>
      </c>
      <c r="K2778" t="str">
        <f t="shared" si="1444"/>
        <v>0.0267595664104771-0.350731024543086i</v>
      </c>
      <c r="L2778" t="str">
        <f t="shared" si="1445"/>
        <v>0.00198114369657442-0.0217640118266831i</v>
      </c>
      <c r="M2778" t="str">
        <f t="shared" si="1446"/>
        <v>0.0287407101070515-0.372495036369769i</v>
      </c>
      <c r="N2778" t="str">
        <f t="shared" si="1447"/>
        <v>-3.74306380302081i</v>
      </c>
      <c r="O2778" t="str">
        <f t="shared" si="1448"/>
        <v>-0.824504048627062+0.565856053955053i</v>
      </c>
      <c r="P2778" t="str">
        <f t="shared" si="1449"/>
        <v>1.82450404862706-0.565856053955053i</v>
      </c>
      <c r="Q2778" t="str">
        <f t="shared" si="1450"/>
        <v>-1.82450404862706+4.30891985697586i</v>
      </c>
      <c r="R2778" t="str">
        <f t="shared" si="1451"/>
        <v>-0.263388169289022-0.311899805985716i</v>
      </c>
      <c r="S2778" t="str">
        <f t="shared" si="1452"/>
        <v>0.386369412278261i</v>
      </c>
      <c r="T2778" t="str">
        <f t="shared" si="1453"/>
        <v>0.120508544728405-0.101765132169247i</v>
      </c>
      <c r="U2778" t="str">
        <f t="shared" si="1454"/>
        <v>0.00005-0.000285715465840685i</v>
      </c>
      <c r="V2778" t="str">
        <f t="shared" si="1455"/>
        <v>3.33333333333333E-06-0.000314287012424754i</v>
      </c>
      <c r="W2778" t="str">
        <f t="shared" si="1456"/>
        <v>0.0000143857060157575-0.000150661429618515i</v>
      </c>
      <c r="X2778" t="str">
        <f t="shared" si="1457"/>
        <v>0.0000148102016189106-0.000150578365687127i</v>
      </c>
      <c r="Y2778" t="str">
        <f t="shared" si="1458"/>
        <v>0.009+0.530300839925957i</v>
      </c>
      <c r="Z2778" t="str">
        <f t="shared" si="1459"/>
        <v>-0.00396861647011927-0.000458585356895562i</v>
      </c>
      <c r="AA2778" t="str">
        <f t="shared" si="1460"/>
        <v>0.448911888928291-26.3999740438361i</v>
      </c>
      <c r="AB2778" t="str">
        <f t="shared" si="1461"/>
        <v>0.832456477836363-0.702979557865287i</v>
      </c>
      <c r="AC2778" t="str">
        <f t="shared" si="1462"/>
        <v>0.762068994331998-0.330290037671695i</v>
      </c>
      <c r="AD2778" t="str">
        <f t="shared" si="1463"/>
        <v>1.25619793728688-0.378010253636169i</v>
      </c>
      <c r="AE2778" t="str">
        <f t="shared" si="1464"/>
        <v>-0.00515871779072048+0.000924103739052286i</v>
      </c>
      <c r="AF2778" t="str">
        <f t="shared" si="1465"/>
        <v>-15.067872338651-0.420880606155634i</v>
      </c>
      <c r="AG2778" t="str">
        <f t="shared" si="1466"/>
        <v>0.965915749922639-0.120666496171743i</v>
      </c>
      <c r="AH2778" t="str">
        <f t="shared" si="1467"/>
        <v>0.0811303775064964-0.00203263536216604i</v>
      </c>
      <c r="AI2778">
        <f t="shared" si="1468"/>
        <v>-21.8136048539839</v>
      </c>
      <c r="AJ2778">
        <f t="shared" si="1469"/>
        <v>-1.4351846088947051</v>
      </c>
      <c r="AK2778"/>
      <c r="AL2778"/>
      <c r="AM2778"/>
      <c r="AN2778"/>
    </row>
    <row r="2779" spans="1:40" x14ac:dyDescent="0.25">
      <c r="A2779"/>
      <c r="B2779">
        <f t="shared" si="1470"/>
        <v>845000</v>
      </c>
      <c r="C2779" s="186" t="str">
        <f t="shared" si="1438"/>
        <v>-1.07035864101001E-07+0.00289825152384322i</v>
      </c>
      <c r="D2779" s="158" t="str">
        <f t="shared" si="1439"/>
        <v>-5.95700677761425+0.0222199283494647i</v>
      </c>
      <c r="E2779" t="str">
        <f t="shared" si="1440"/>
        <v>2870</v>
      </c>
      <c r="F2779" t="str">
        <f t="shared" si="1441"/>
        <v>0.777000777000777</v>
      </c>
      <c r="G2779" t="str">
        <f t="shared" si="1436"/>
        <v>0.777000777000777</v>
      </c>
      <c r="H2779" t="str">
        <f t="shared" si="1442"/>
        <v>9.11092031219257+0.442605315584668i</v>
      </c>
      <c r="I2779" t="str">
        <f t="shared" si="1443"/>
        <v>3318.30724035422i</v>
      </c>
      <c r="J2779" t="str">
        <f t="shared" si="1437"/>
        <v>-9417.50833354498+717.672871360641i</v>
      </c>
      <c r="K2779" t="str">
        <f t="shared" si="1444"/>
        <v>0.026696619748754-0.350320666970053i</v>
      </c>
      <c r="L2779" t="str">
        <f t="shared" si="1445"/>
        <v>0.00197649579589345-0.0217386781900435i</v>
      </c>
      <c r="M2779" t="str">
        <f t="shared" si="1446"/>
        <v>0.0286731155446475-0.372059345160096i</v>
      </c>
      <c r="N2779" t="str">
        <f t="shared" si="1447"/>
        <v>-3.74749871274003i</v>
      </c>
      <c r="O2779" t="str">
        <f t="shared" si="1448"/>
        <v>-0.821986428005666+0.569507078247924i</v>
      </c>
      <c r="P2779" t="str">
        <f t="shared" si="1449"/>
        <v>1.82198642800567-0.569507078247924i</v>
      </c>
      <c r="Q2779" t="str">
        <f t="shared" si="1450"/>
        <v>-1.82198642800567+4.31700579098795i</v>
      </c>
      <c r="R2779" t="str">
        <f t="shared" si="1451"/>
        <v>-0.263169713395504-0.310978221233678i</v>
      </c>
      <c r="S2779" t="str">
        <f t="shared" si="1452"/>
        <v>0.386827195942098i</v>
      </c>
      <c r="T2779" t="str">
        <f t="shared" si="1453"/>
        <v>0.120294833318885-0.101801202289668i</v>
      </c>
      <c r="U2779" t="str">
        <f t="shared" si="1454"/>
        <v>0.00005-0.000285377341029039i</v>
      </c>
      <c r="V2779" t="str">
        <f t="shared" si="1455"/>
        <v>3.33333333333333E-06-0.000313915075131943i</v>
      </c>
      <c r="W2779" t="str">
        <f t="shared" si="1456"/>
        <v>0.0000143854967126276-0.000150485483952016i</v>
      </c>
      <c r="X2779" t="str">
        <f t="shared" si="1457"/>
        <v>0.0000148089924290315-0.000150402521055127i</v>
      </c>
      <c r="Y2779" t="str">
        <f t="shared" si="1458"/>
        <v>0.009+0.530929158456675i</v>
      </c>
      <c r="Z2779" t="str">
        <f t="shared" si="1459"/>
        <v>-0.00395929155477694-0.000457852068117755i</v>
      </c>
      <c r="AA2779" t="str">
        <f t="shared" si="1460"/>
        <v>0.44784965283402-26.368731914018i</v>
      </c>
      <c r="AB2779" t="str">
        <f t="shared" si="1461"/>
        <v>0.83098018876787-0.703228725303732i</v>
      </c>
      <c r="AC2779" t="str">
        <f t="shared" si="1462"/>
        <v>0.762183971933579-0.329337703368936i</v>
      </c>
      <c r="AD2779" t="str">
        <f t="shared" si="1463"/>
        <v>1.25467784912876-0.380506563616199i</v>
      </c>
      <c r="AE2779" t="str">
        <f t="shared" si="1464"/>
        <v>-0.00514185112910524+0.000932079575817669i</v>
      </c>
      <c r="AF2779" t="str">
        <f t="shared" si="1465"/>
        <v>-15.0679270898068-0.420385387235203i</v>
      </c>
      <c r="AG2779" t="str">
        <f t="shared" si="1466"/>
        <v>0.965712921927304-0.120381918339869i</v>
      </c>
      <c r="AH2779" t="str">
        <f t="shared" si="1467"/>
        <v>0.0809101598768961-0.00221890761165465i</v>
      </c>
      <c r="AI2779">
        <f t="shared" si="1468"/>
        <v>-21.836673736828519</v>
      </c>
      <c r="AJ2779">
        <f t="shared" si="1469"/>
        <v>-1.5709051073578748</v>
      </c>
      <c r="AK2779"/>
      <c r="AL2779"/>
      <c r="AM2779"/>
      <c r="AN2779"/>
    </row>
    <row r="2780" spans="1:40" x14ac:dyDescent="0.25">
      <c r="A2780"/>
      <c r="B2780">
        <f t="shared" si="1470"/>
        <v>846000</v>
      </c>
      <c r="C2780" s="186" t="str">
        <f t="shared" si="1438"/>
        <v>-1.06782973784244E-07+0.00289482569462814i</v>
      </c>
      <c r="D2780" s="158" t="str">
        <f t="shared" si="1439"/>
        <v>-5.95700677567543+0.0221936636588157i</v>
      </c>
      <c r="E2780" t="str">
        <f t="shared" si="1440"/>
        <v>2870</v>
      </c>
      <c r="F2780" t="str">
        <f t="shared" si="1441"/>
        <v>0.777000777000777</v>
      </c>
      <c r="G2780" t="str">
        <f t="shared" si="1436"/>
        <v>0.777000777000777</v>
      </c>
      <c r="H2780" t="str">
        <f t="shared" si="1442"/>
        <v>9.11097487195398+0.442084992600457i</v>
      </c>
      <c r="I2780" t="str">
        <f t="shared" si="1443"/>
        <v>3322.23423117121i</v>
      </c>
      <c r="J2780" t="str">
        <f t="shared" si="1437"/>
        <v>-9439.81385168794+718.522188368168i</v>
      </c>
      <c r="K2780" t="str">
        <f t="shared" si="1444"/>
        <v>0.0266338945185028-0.349911262964828i</v>
      </c>
      <c r="L2780" t="str">
        <f t="shared" si="1445"/>
        <v>0.00197186418763304-0.0217134029642308i</v>
      </c>
      <c r="M2780" t="str">
        <f t="shared" si="1446"/>
        <v>0.0286057587061358-0.371624665929059i</v>
      </c>
      <c r="N2780" t="str">
        <f t="shared" si="1447"/>
        <v>-3.75193362245925i</v>
      </c>
      <c r="O2780" t="str">
        <f t="shared" si="1448"/>
        <v>-0.819452640233001+0.573146901252344i</v>
      </c>
      <c r="P2780" t="str">
        <f t="shared" si="1449"/>
        <v>1.819452640233-0.573146901252344i</v>
      </c>
      <c r="Q2780" t="str">
        <f t="shared" si="1450"/>
        <v>-1.819452640233+4.32508052371159i</v>
      </c>
      <c r="R2780" t="str">
        <f t="shared" si="1451"/>
        <v>-0.262950699553901-0.310058110670211i</v>
      </c>
      <c r="S2780" t="str">
        <f t="shared" si="1452"/>
        <v>0.387284979605934i</v>
      </c>
      <c r="T2780" t="str">
        <f t="shared" si="1453"/>
        <v>0.120080849067567-0.101836856314099i</v>
      </c>
      <c r="U2780" t="str">
        <f t="shared" si="1454"/>
        <v>0.0000500000000000001-0.000285040015566831i</v>
      </c>
      <c r="V2780" t="str">
        <f t="shared" si="1455"/>
        <v>3.33333333333333E-06-0.000313544017123513i</v>
      </c>
      <c r="W2780" t="str">
        <f t="shared" si="1456"/>
        <v>0.0000143852871694493-0.000150309956926891i</v>
      </c>
      <c r="X2780" t="str">
        <f t="shared" si="1457"/>
        <v>0.0000148077865429124-0.000150227094815592i</v>
      </c>
      <c r="Y2780" t="str">
        <f t="shared" si="1458"/>
        <v>0.009+0.531557476987393i</v>
      </c>
      <c r="Z2780" t="str">
        <f t="shared" si="1459"/>
        <v>-0.00394999968185101-0.000457121161855943i</v>
      </c>
      <c r="AA2780" t="str">
        <f t="shared" si="1460"/>
        <v>0.44679118291663-26.3375636410579i</v>
      </c>
      <c r="AB2780" t="str">
        <f t="shared" si="1461"/>
        <v>0.829502014945706-0.703475018408221i</v>
      </c>
      <c r="AC2780" t="str">
        <f t="shared" si="1462"/>
        <v>0.762299865780397-0.328386845824059i</v>
      </c>
      <c r="AD2780" t="str">
        <f t="shared" si="1463"/>
        <v>1.2531460836176-0.382996694290869i</v>
      </c>
      <c r="AE2780" t="str">
        <f t="shared" si="1464"/>
        <v>-0.00512500252548359+0.000939997226880419i</v>
      </c>
      <c r="AF2780" t="str">
        <f t="shared" si="1465"/>
        <v>-15.0679816476294-0.419891328941641i</v>
      </c>
      <c r="AG2780" t="str">
        <f t="shared" si="1466"/>
        <v>0.965511155215336-0.120096882075197i</v>
      </c>
      <c r="AH2780" t="str">
        <f t="shared" si="1467"/>
        <v>0.0806897803764628-0.00240424545187029i</v>
      </c>
      <c r="AI2780">
        <f t="shared" si="1468"/>
        <v>-21.859775328335576</v>
      </c>
      <c r="AJ2780">
        <f t="shared" si="1469"/>
        <v>-1.7066891509569493</v>
      </c>
      <c r="AK2780"/>
      <c r="AL2780"/>
      <c r="AM2780"/>
      <c r="AN2780"/>
    </row>
    <row r="2781" spans="1:40" x14ac:dyDescent="0.25">
      <c r="A2781"/>
      <c r="B2781">
        <f t="shared" si="1470"/>
        <v>847000</v>
      </c>
      <c r="C2781" s="186" t="str">
        <f t="shared" si="1438"/>
        <v>-1.06530978654031E-07+0.00289140795473822i</v>
      </c>
      <c r="D2781" s="158" t="str">
        <f t="shared" si="1439"/>
        <v>-5.95700677374346+0.0221674609863264i</v>
      </c>
      <c r="E2781" t="str">
        <f t="shared" si="1440"/>
        <v>2870</v>
      </c>
      <c r="F2781" t="str">
        <f t="shared" si="1441"/>
        <v>0.777000777000777</v>
      </c>
      <c r="G2781" t="str">
        <f t="shared" si="1436"/>
        <v>0.777000777000777</v>
      </c>
      <c r="H2781" t="str">
        <f t="shared" si="1442"/>
        <v>9.11102923928362+0.441565888197845i</v>
      </c>
      <c r="I2781" t="str">
        <f t="shared" si="1443"/>
        <v>3326.16122198819i</v>
      </c>
      <c r="J2781" t="str">
        <f t="shared" si="1437"/>
        <v>-9462.14575128346+719.371505375696i</v>
      </c>
      <c r="K2781" t="str">
        <f t="shared" si="1444"/>
        <v>0.0265713896842822-0.349502809227232i</v>
      </c>
      <c r="L2781" t="str">
        <f t="shared" si="1445"/>
        <v>0.00196724879594505-0.0216881859492386i</v>
      </c>
      <c r="M2781" t="str">
        <f t="shared" si="1446"/>
        <v>0.0285386384802273-0.371190995176471i</v>
      </c>
      <c r="N2781" t="str">
        <f t="shared" si="1447"/>
        <v>-3.75636853217847i</v>
      </c>
      <c r="O2781" t="str">
        <f t="shared" si="1448"/>
        <v>-0.816902735144599+0.576775451378848i</v>
      </c>
      <c r="P2781" t="str">
        <f t="shared" si="1449"/>
        <v>1.8169027351446-0.576775451378848i</v>
      </c>
      <c r="Q2781" t="str">
        <f t="shared" si="1450"/>
        <v>-1.8169027351446+4.33314398355732i</v>
      </c>
      <c r="R2781" t="str">
        <f t="shared" si="1451"/>
        <v>-0.262731126334869-0.309139469674268i</v>
      </c>
      <c r="S2781" t="str">
        <f t="shared" si="1452"/>
        <v>0.387742763269772i</v>
      </c>
      <c r="T2781" t="str">
        <f t="shared" si="1453"/>
        <v>0.119866592207253-0.101872092922062i</v>
      </c>
      <c r="U2781" t="str">
        <f t="shared" si="1454"/>
        <v>0.0000500000000000001-0.000284703486622832i</v>
      </c>
      <c r="V2781" t="str">
        <f t="shared" si="1455"/>
        <v>3.33333333333333E-06-0.000313173835285114i</v>
      </c>
      <c r="W2781" t="str">
        <f t="shared" si="1456"/>
        <v>0.0000143850773862498-0.000150134847060041i</v>
      </c>
      <c r="X2781" t="str">
        <f t="shared" si="1457"/>
        <v>0.0000148065839438548-0.000150052085486353i</v>
      </c>
      <c r="Y2781" t="str">
        <f t="shared" si="1458"/>
        <v>0.009+0.532185795518111i</v>
      </c>
      <c r="Z2781" t="str">
        <f t="shared" si="1459"/>
        <v>-0.00394074069540306-0.000456392626581585i</v>
      </c>
      <c r="AA2781" t="str">
        <f t="shared" si="1460"/>
        <v>0.445736461391193-26.3064689633687i</v>
      </c>
      <c r="AB2781" t="str">
        <f t="shared" si="1461"/>
        <v>0.828021957978034-0.703718428057071i</v>
      </c>
      <c r="AC2781" t="str">
        <f t="shared" si="1462"/>
        <v>0.762416675677899-0.327437460420031i</v>
      </c>
      <c r="AD2781" t="str">
        <f t="shared" si="1463"/>
        <v>1.25160266532506-0.385480589871376i</v>
      </c>
      <c r="AE2781" t="str">
        <f t="shared" si="1464"/>
        <v>-0.00510817205662902+0.000947856819929893i</v>
      </c>
      <c r="AF2781" t="str">
        <f t="shared" si="1465"/>
        <v>-15.0680360130271-0.419398427211519i</v>
      </c>
      <c r="AG2781" t="str">
        <f t="shared" si="1466"/>
        <v>0.965310451406232-0.119811391314545i</v>
      </c>
      <c r="AH2781" t="str">
        <f t="shared" si="1467"/>
        <v>0.0804692414268326-0.00258864865122492i</v>
      </c>
      <c r="AI2781">
        <f t="shared" si="1468"/>
        <v>-21.882909788213077</v>
      </c>
      <c r="AJ2781">
        <f t="shared" si="1469"/>
        <v>-1.8425364511670448</v>
      </c>
      <c r="AK2781"/>
      <c r="AL2781"/>
      <c r="AM2781"/>
      <c r="AN2781"/>
    </row>
    <row r="2782" spans="1:40" x14ac:dyDescent="0.25">
      <c r="A2782"/>
      <c r="B2782">
        <f t="shared" si="1470"/>
        <v>848000</v>
      </c>
      <c r="C2782" s="186" t="str">
        <f t="shared" si="1438"/>
        <v>-1.06279874490274E-07+0.00288799827555555i</v>
      </c>
      <c r="D2782" s="158" t="str">
        <f t="shared" si="1439"/>
        <v>-5.95700677181833+0.0221413201125926i</v>
      </c>
      <c r="E2782" t="str">
        <f t="shared" si="1440"/>
        <v>2870</v>
      </c>
      <c r="F2782" t="str">
        <f t="shared" si="1441"/>
        <v>0.777000777000777</v>
      </c>
      <c r="G2782" t="str">
        <f t="shared" si="1436"/>
        <v>0.777000777000777</v>
      </c>
      <c r="H2782" t="str">
        <f t="shared" si="1442"/>
        <v>9.11108341508458+0.4410479981129i</v>
      </c>
      <c r="I2782" t="str">
        <f t="shared" si="1443"/>
        <v>3330.08821280518i</v>
      </c>
      <c r="J2782" t="str">
        <f t="shared" si="1437"/>
        <v>-9484.50403233155+720.220822383223i</v>
      </c>
      <c r="K2782" t="str">
        <f t="shared" si="1444"/>
        <v>0.0265091042166853-0.349095302472201i</v>
      </c>
      <c r="L2782" t="str">
        <f t="shared" si="1445"/>
        <v>0.00196264954542105-0.0216630269459643i</v>
      </c>
      <c r="M2782" t="str">
        <f t="shared" si="1446"/>
        <v>0.0284717537621063-0.370758329418165i</v>
      </c>
      <c r="N2782" t="str">
        <f t="shared" si="1447"/>
        <v>-3.76080344189769i</v>
      </c>
      <c r="O2782" t="str">
        <f t="shared" si="1448"/>
        <v>-0.814336762892992+0.580392657259689i</v>
      </c>
      <c r="P2782" t="str">
        <f t="shared" si="1449"/>
        <v>1.81433676289299-0.580392657259689i</v>
      </c>
      <c r="Q2782" t="str">
        <f t="shared" si="1450"/>
        <v>-1.81433676289299+4.34119609915738i</v>
      </c>
      <c r="R2782" t="str">
        <f t="shared" si="1451"/>
        <v>-0.262510992305319-0.308222293655347i</v>
      </c>
      <c r="S2782" t="str">
        <f t="shared" si="1452"/>
        <v>0.388200546933609i</v>
      </c>
      <c r="T2782" t="str">
        <f t="shared" si="1453"/>
        <v>0.119652062974137-0.101906910789009i</v>
      </c>
      <c r="U2782" t="str">
        <f t="shared" si="1454"/>
        <v>0.0000500000000000001-0.000284367751379173i</v>
      </c>
      <c r="V2782" t="str">
        <f t="shared" si="1455"/>
        <v>3.33333333333333E-06-0.00031280452651709i</v>
      </c>
      <c r="W2782" t="str">
        <f t="shared" si="1456"/>
        <v>0.0000143848673630568-0.000149960152875367i</v>
      </c>
      <c r="X2782" t="str">
        <f t="shared" si="1457"/>
        <v>0.0000148053846152597-0.000149877491592236i</v>
      </c>
      <c r="Y2782" t="str">
        <f t="shared" si="1458"/>
        <v>0.009+0.532814114048829i</v>
      </c>
      <c r="Z2782" t="str">
        <f t="shared" si="1459"/>
        <v>-0.00393151444041366-0.000455666450838752i</v>
      </c>
      <c r="AA2782" t="str">
        <f t="shared" si="1460"/>
        <v>0.444685470577652-26.2754476205978i</v>
      </c>
      <c r="AB2782" t="str">
        <f t="shared" si="1461"/>
        <v>0.82654001949645-0.703958945100487i</v>
      </c>
      <c r="AC2782" t="str">
        <f t="shared" si="1462"/>
        <v>0.762534401445199-0.326489542569294i</v>
      </c>
      <c r="AD2782" t="str">
        <f t="shared" si="1463"/>
        <v>1.25004761909837-0.387958194660526i</v>
      </c>
      <c r="AE2782" t="str">
        <f t="shared" si="1464"/>
        <v>-0.00509135979932473+0.000955658482610687i</v>
      </c>
      <c r="AF2782" t="str">
        <f t="shared" si="1465"/>
        <v>-15.0680901869029-0.418906678000307i</v>
      </c>
      <c r="AG2782" t="str">
        <f t="shared" si="1466"/>
        <v>0.965110812103271-0.11952545000265i</v>
      </c>
      <c r="AH2782" t="str">
        <f t="shared" si="1467"/>
        <v>0.080248545461695-0.0027721169858407i</v>
      </c>
      <c r="AI2782">
        <f t="shared" si="1468"/>
        <v>-21.906077276379211</v>
      </c>
      <c r="AJ2782">
        <f t="shared" si="1469"/>
        <v>-1.9784467181793306</v>
      </c>
      <c r="AK2782"/>
      <c r="AL2782"/>
      <c r="AM2782"/>
      <c r="AN2782"/>
    </row>
    <row r="2783" spans="1:40" x14ac:dyDescent="0.25">
      <c r="A2783"/>
      <c r="B2783">
        <f t="shared" si="1470"/>
        <v>849000</v>
      </c>
      <c r="C2783" s="186" t="str">
        <f t="shared" si="1438"/>
        <v>-1.06029657097725E-07+0.00288459662859708i</v>
      </c>
      <c r="D2783" s="158" t="str">
        <f t="shared" si="1439"/>
        <v>-5.9570067699+0.0221152408192443i</v>
      </c>
      <c r="E2783" t="str">
        <f t="shared" si="1440"/>
        <v>2870</v>
      </c>
      <c r="F2783" t="str">
        <f t="shared" si="1441"/>
        <v>0.777000777000777</v>
      </c>
      <c r="G2783" t="str">
        <f t="shared" si="1436"/>
        <v>0.777000777000777</v>
      </c>
      <c r="H2783" t="str">
        <f t="shared" si="1442"/>
        <v>9.11113740025463+0.44053131810149i</v>
      </c>
      <c r="I2783" t="str">
        <f t="shared" si="1443"/>
        <v>3334.01520362217i</v>
      </c>
      <c r="J2783" t="str">
        <f t="shared" si="1437"/>
        <v>-9506.88869483219+721.070139390751i</v>
      </c>
      <c r="K2783" t="str">
        <f t="shared" si="1444"/>
        <v>0.0264470370922967-0.348688739429706i</v>
      </c>
      <c r="L2783" t="str">
        <f t="shared" si="1445"/>
        <v>0.00195806636108916-0.021637925756204i</v>
      </c>
      <c r="M2783" t="str">
        <f t="shared" si="1446"/>
        <v>0.0284051034533859-0.37032666518591i</v>
      </c>
      <c r="N2783" t="str">
        <f t="shared" si="1447"/>
        <v>-3.7652383516169i</v>
      </c>
      <c r="O2783" t="str">
        <f t="shared" si="1448"/>
        <v>-0.811754773946734+0.583998447750237i</v>
      </c>
      <c r="P2783" t="str">
        <f t="shared" si="1449"/>
        <v>1.81175477394673-0.583998447750237i</v>
      </c>
      <c r="Q2783" t="str">
        <f t="shared" si="1450"/>
        <v>-1.81175477394673+4.34923679936714i</v>
      </c>
      <c r="R2783" t="str">
        <f t="shared" si="1451"/>
        <v>-0.262290296028414-0.30730657805338i</v>
      </c>
      <c r="S2783" t="str">
        <f t="shared" si="1452"/>
        <v>0.388658330597445i</v>
      </c>
      <c r="T2783" t="str">
        <f t="shared" si="1453"/>
        <v>0.11943726160784-0.101941308586313i</v>
      </c>
      <c r="U2783" t="str">
        <f t="shared" si="1454"/>
        <v>0.0000499999999999999-0.000284032807031258i</v>
      </c>
      <c r="V2783" t="str">
        <f t="shared" si="1455"/>
        <v>3.33333333333333E-06-0.000312436087734384i</v>
      </c>
      <c r="W2783" t="str">
        <f t="shared" si="1456"/>
        <v>0.0000143846570998969-0.000149785872903721i</v>
      </c>
      <c r="X2783" t="str">
        <f t="shared" si="1457"/>
        <v>0.0000148041885406245-0.00014970331166501i</v>
      </c>
      <c r="Y2783" t="str">
        <f t="shared" si="1458"/>
        <v>0.009+0.533442432579547i</v>
      </c>
      <c r="Z2783" t="str">
        <f t="shared" si="1459"/>
        <v>-0.00392232076277541-0.00045494262324349i</v>
      </c>
      <c r="AA2783" t="str">
        <f t="shared" si="1460"/>
        <v>0.443638192900077-26.2444993536186i</v>
      </c>
      <c r="AB2783" t="str">
        <f t="shared" si="1461"/>
        <v>0.825056201156224-0.704196560360497i</v>
      </c>
      <c r="AC2783" t="str">
        <f t="shared" si="1462"/>
        <v>0.762653042915009-0.325543087713698i</v>
      </c>
      <c r="AD2783" t="str">
        <f t="shared" si="1463"/>
        <v>1.2484809700601-0.390429453054082i</v>
      </c>
      <c r="AE2783" t="str">
        <f t="shared" si="1464"/>
        <v>-0.00507456583036065+0.000963402342524352i</v>
      </c>
      <c r="AF2783" t="str">
        <f t="shared" si="1465"/>
        <v>-15.0681441701546-0.418416077282246i</v>
      </c>
      <c r="AG2783" t="str">
        <f t="shared" si="1466"/>
        <v>0.96491223889348-0.119239062092094i</v>
      </c>
      <c r="AH2783" t="str">
        <f t="shared" si="1467"/>
        <v>0.0800276949267016-0.00295465023968278i</v>
      </c>
      <c r="AI2783">
        <f t="shared" si="1468"/>
        <v>-21.929277952965784</v>
      </c>
      <c r="AJ2783">
        <f t="shared" si="1469"/>
        <v>-2.1144196609025103</v>
      </c>
      <c r="AK2783"/>
      <c r="AL2783"/>
      <c r="AM2783"/>
      <c r="AN2783"/>
    </row>
    <row r="2784" spans="1:40" x14ac:dyDescent="0.25">
      <c r="A2784"/>
      <c r="B2784">
        <f t="shared" si="1470"/>
        <v>850000</v>
      </c>
      <c r="C2784" s="186" t="str">
        <f t="shared" si="1438"/>
        <v>-0.0000001057803223058+0.00288120298551377i</v>
      </c>
      <c r="D2784" s="158" t="str">
        <f t="shared" si="1439"/>
        <v>-5.95700676798843+0.0220892228889389i</v>
      </c>
      <c r="E2784" t="str">
        <f t="shared" si="1440"/>
        <v>2870</v>
      </c>
      <c r="F2784" t="str">
        <f t="shared" si="1441"/>
        <v>0.777000777000777</v>
      </c>
      <c r="G2784" t="str">
        <f t="shared" si="1436"/>
        <v>0.777000777000777</v>
      </c>
      <c r="H2784" t="str">
        <f t="shared" si="1442"/>
        <v>9.11119119568626+0.440015843939192i</v>
      </c>
      <c r="I2784" t="str">
        <f t="shared" si="1443"/>
        <v>3337.94219443916i</v>
      </c>
      <c r="J2784" t="str">
        <f t="shared" si="1437"/>
        <v>-9529.29973878541+721.919456398278i</v>
      </c>
      <c r="K2784" t="str">
        <f t="shared" si="1444"/>
        <v>0.026385187293651-0.348283116844657i</v>
      </c>
      <c r="L2784" t="str">
        <f t="shared" si="1445"/>
        <v>0.00195349916841107-0.0216128821826468i</v>
      </c>
      <c r="M2784" t="str">
        <f t="shared" si="1446"/>
        <v>0.0283386864620621-0.369895999027304i</v>
      </c>
      <c r="N2784" t="str">
        <f t="shared" si="1447"/>
        <v>-3.76967326133612i</v>
      </c>
      <c r="O2784" t="str">
        <f t="shared" si="1448"/>
        <v>-0.809156819089385+0.587592751930407i</v>
      </c>
      <c r="P2784" t="str">
        <f t="shared" si="1449"/>
        <v>1.80915681908938-0.587592751930407i</v>
      </c>
      <c r="Q2784" t="str">
        <f t="shared" si="1450"/>
        <v>-1.80915681908938+4.35726601326653i</v>
      </c>
      <c r="R2784" t="str">
        <f t="shared" si="1451"/>
        <v>-0.262069036063571-0.306392318338616i</v>
      </c>
      <c r="S2784" t="str">
        <f t="shared" si="1452"/>
        <v>0.389116114261281i</v>
      </c>
      <c r="T2784" t="str">
        <f t="shared" si="1453"/>
        <v>0.119222188351428-0.101975284981256i</v>
      </c>
      <c r="U2784" t="str">
        <f t="shared" si="1454"/>
        <v>0.0000499999999999999-0.000283698650787692i</v>
      </c>
      <c r="V2784" t="str">
        <f t="shared" si="1455"/>
        <v>3.33333333333333E-06-0.000312068515866461i</v>
      </c>
      <c r="W2784" t="str">
        <f t="shared" si="1456"/>
        <v>0.0000143844465967979-0.00014961200568287i</v>
      </c>
      <c r="X2784" t="str">
        <f t="shared" si="1457"/>
        <v>0.0000148029957035453-0.00014952954424336i</v>
      </c>
      <c r="Y2784" t="str">
        <f t="shared" si="1458"/>
        <v>0.009+0.534070751110265i</v>
      </c>
      <c r="Z2784" t="str">
        <f t="shared" si="1459"/>
        <v>-0.00391315950928701-0.000454221132483366i</v>
      </c>
      <c r="AA2784" t="str">
        <f t="shared" si="1460"/>
        <v>0.442594610885926-26.2136239045243i</v>
      </c>
      <c r="AB2784" t="str">
        <f t="shared" si="1461"/>
        <v>0.823570504636421-0.704431264630867i</v>
      </c>
      <c r="AC2784" t="str">
        <f t="shared" si="1462"/>
        <v>0.762772599933592-0.324598091324358i</v>
      </c>
      <c r="AD2784" t="str">
        <f t="shared" si="1463"/>
        <v>1.24690274360779-0.392894309542272i</v>
      </c>
      <c r="AE2784" t="str">
        <f t="shared" si="1464"/>
        <v>-0.00505779022653145+0.00097108852723195i</v>
      </c>
      <c r="AF2784" t="str">
        <f t="shared" si="1465"/>
        <v>-15.0681979636747-0.417926621050253i</v>
      </c>
      <c r="AG2784" t="str">
        <f t="shared" si="1466"/>
        <v>0.964714733347584-0.118952231543229i</v>
      </c>
      <c r="AH2784" t="str">
        <f t="shared" si="1467"/>
        <v>0.0798066922793901-0.00313624820470296i</v>
      </c>
      <c r="AI2784">
        <f t="shared" si="1468"/>
        <v>-21.952511978319912</v>
      </c>
      <c r="AJ2784">
        <f t="shared" si="1469"/>
        <v>-2.2504549869722648</v>
      </c>
      <c r="AK2784"/>
      <c r="AL2784"/>
      <c r="AM2784"/>
      <c r="AN2784"/>
    </row>
    <row r="2785" spans="1:40" x14ac:dyDescent="0.25">
      <c r="A2785"/>
      <c r="B2785">
        <f t="shared" si="1470"/>
        <v>851000</v>
      </c>
      <c r="C2785" s="186" t="str">
        <f t="shared" si="1438"/>
        <v>-1.05531865968402E-07+0.00287781731808984i</v>
      </c>
      <c r="D2785" s="158" t="str">
        <f t="shared" si="1439"/>
        <v>-5.9570067660836+0.0220632661053554i</v>
      </c>
      <c r="E2785" t="str">
        <f t="shared" si="1440"/>
        <v>2870</v>
      </c>
      <c r="F2785" t="str">
        <f t="shared" si="1441"/>
        <v>0.777000777000777</v>
      </c>
      <c r="G2785" t="str">
        <f t="shared" si="1436"/>
        <v>0.777000777000777</v>
      </c>
      <c r="H2785" t="str">
        <f t="shared" si="1442"/>
        <v>9.11124480226682+0.439501571421162i</v>
      </c>
      <c r="I2785" t="str">
        <f t="shared" si="1443"/>
        <v>3341.86918525614i</v>
      </c>
      <c r="J2785" t="str">
        <f t="shared" si="1437"/>
        <v>-9551.73716419119+722.768773405806i</v>
      </c>
      <c r="K2785" t="str">
        <f t="shared" si="1444"/>
        <v>0.0263235538091919-0.347878431476831i</v>
      </c>
      <c r="L2785" t="str">
        <f t="shared" si="1445"/>
        <v>0.00194894789327912-0.0215878960288713i</v>
      </c>
      <c r="M2785" t="str">
        <f t="shared" si="1446"/>
        <v>0.028272501702471-0.369466327505702i</v>
      </c>
      <c r="N2785" t="str">
        <f t="shared" si="1447"/>
        <v>-3.77410817105534i</v>
      </c>
      <c r="O2785" t="str">
        <f t="shared" si="1448"/>
        <v>-0.806542949418544+0.591175499106007i</v>
      </c>
      <c r="P2785" t="str">
        <f t="shared" si="1449"/>
        <v>1.80654294941854-0.591175499106007i</v>
      </c>
      <c r="Q2785" t="str">
        <f t="shared" si="1450"/>
        <v>-1.80654294941854+4.36528367016135i</v>
      </c>
      <c r="R2785" t="str">
        <f t="shared" si="1451"/>
        <v>-0.261847210966453-0.305479510011521i</v>
      </c>
      <c r="S2785" t="str">
        <f t="shared" si="1452"/>
        <v>0.389573897925118i</v>
      </c>
      <c r="T2785" t="str">
        <f t="shared" si="1453"/>
        <v>0.119006843451443-0.102008838637022i</v>
      </c>
      <c r="U2785" t="str">
        <f t="shared" si="1454"/>
        <v>0.0000499999999999999-0.000283365279870198i</v>
      </c>
      <c r="V2785" t="str">
        <f t="shared" si="1455"/>
        <v>3.33333333333333E-06-0.000311701807857217i</v>
      </c>
      <c r="W2785" t="str">
        <f t="shared" si="1456"/>
        <v>0.0000143842358537872-0.000149438549757452i</v>
      </c>
      <c r="X2785" t="str">
        <f t="shared" si="1457"/>
        <v>0.0000148018060877141-0.000149356187872832i</v>
      </c>
      <c r="Y2785" t="str">
        <f t="shared" si="1458"/>
        <v>0.009+0.534699069640983i</v>
      </c>
      <c r="Z2785" t="str">
        <f t="shared" si="1459"/>
        <v>-0.00390403052764647-0.000453501967316854i</v>
      </c>
      <c r="AA2785" t="str">
        <f t="shared" si="1460"/>
        <v>0.441554707165329-26.1828210166201i</v>
      </c>
      <c r="AB2785" t="str">
        <f t="shared" si="1461"/>
        <v>0.822082931640119-0.704663048677056i</v>
      </c>
      <c r="AC2785" t="str">
        <f t="shared" si="1462"/>
        <v>0.762893072360684-0.323654548901586i</v>
      </c>
      <c r="AD2785" t="str">
        <f t="shared" si="1463"/>
        <v>1.2453129654137-0.395352708711176i</v>
      </c>
      <c r="AE2785" t="str">
        <f t="shared" si="1464"/>
        <v>-0.0050410330646336+0.000978717164255854i</v>
      </c>
      <c r="AF2785" t="str">
        <f t="shared" si="1465"/>
        <v>-15.0682515683504-0.417438305315807i</v>
      </c>
      <c r="AG2785" t="str">
        <f t="shared" si="1466"/>
        <v>0.964518297019969-0.118664962324104i</v>
      </c>
      <c r="AH2785" t="str">
        <f t="shared" si="1467"/>
        <v>0.0795855399890902-0.0033169106809728i</v>
      </c>
      <c r="AI2785">
        <f t="shared" si="1468"/>
        <v>-21.975779513007602</v>
      </c>
      <c r="AJ2785">
        <f t="shared" si="1469"/>
        <v>-2.3865524027542251</v>
      </c>
      <c r="AK2785"/>
      <c r="AL2785"/>
      <c r="AM2785"/>
      <c r="AN2785"/>
    </row>
    <row r="2786" spans="1:40" x14ac:dyDescent="0.25">
      <c r="A2786"/>
      <c r="B2786">
        <f t="shared" si="1470"/>
        <v>852000</v>
      </c>
      <c r="C2786" s="186" t="str">
        <f t="shared" si="1438"/>
        <v>-1.05284283963752E-07+0.00287443959824199i</v>
      </c>
      <c r="D2786" s="158" t="str">
        <f t="shared" si="1439"/>
        <v>-5.95700676418547+0.0220373702531886i</v>
      </c>
      <c r="E2786" t="str">
        <f t="shared" si="1440"/>
        <v>2870</v>
      </c>
      <c r="F2786" t="str">
        <f t="shared" si="1441"/>
        <v>0.777000777000777</v>
      </c>
      <c r="G2786" t="str">
        <f t="shared" si="1436"/>
        <v>0.777000777000777</v>
      </c>
      <c r="H2786" t="str">
        <f t="shared" si="1442"/>
        <v>9.11129822087842+0.438988496362036i</v>
      </c>
      <c r="I2786" t="str">
        <f t="shared" si="1443"/>
        <v>3345.79617607313i</v>
      </c>
      <c r="J2786" t="str">
        <f t="shared" si="1437"/>
        <v>-9574.20097104953+723.618090413333i</v>
      </c>
      <c r="K2786" t="str">
        <f t="shared" si="1444"/>
        <v>0.0262621356332307-0.347474680100782i</v>
      </c>
      <c r="L2786" t="str">
        <f t="shared" si="1445"/>
        <v>0.00194441246201319-0.021562967099339i</v>
      </c>
      <c r="M2786" t="str">
        <f t="shared" si="1446"/>
        <v>0.0282065480952439-0.369037647200121i</v>
      </c>
      <c r="N2786" t="str">
        <f t="shared" si="1447"/>
        <v>-3.77854308077456i</v>
      </c>
      <c r="O2786" t="str">
        <f t="shared" si="1448"/>
        <v>-0.803913216344825+0.594746618810161i</v>
      </c>
      <c r="P2786" t="str">
        <f t="shared" si="1449"/>
        <v>1.80391321634483-0.594746618810161i</v>
      </c>
      <c r="Q2786" t="str">
        <f t="shared" si="1450"/>
        <v>-1.80391321634483+4.37328969958472i</v>
      </c>
      <c r="R2786" t="str">
        <f t="shared" si="1451"/>
        <v>-0.261624819288974-0.304568148602665i</v>
      </c>
      <c r="S2786" t="str">
        <f t="shared" si="1452"/>
        <v>0.390031681588955i</v>
      </c>
      <c r="T2786" t="str">
        <f t="shared" si="1453"/>
        <v>0.118791227157932-0.102041968212685i</v>
      </c>
      <c r="U2786" t="str">
        <f t="shared" si="1454"/>
        <v>0.00005-0.000283032691513543i</v>
      </c>
      <c r="V2786" t="str">
        <f t="shared" si="1455"/>
        <v>3.33333333333333E-06-0.000311335960664897i</v>
      </c>
      <c r="W2786" t="str">
        <f t="shared" si="1456"/>
        <v>0.0000143840248708919-0.000149265503678941i</v>
      </c>
      <c r="X2786" t="str">
        <f t="shared" si="1457"/>
        <v>0.0000148006196769184-0.000149183241105807i</v>
      </c>
      <c r="Y2786" t="str">
        <f t="shared" si="1458"/>
        <v>0.009+0.535327388171701i</v>
      </c>
      <c r="Z2786" t="str">
        <f t="shared" si="1459"/>
        <v>-0.00389493366644511-0.000452785116572811i</v>
      </c>
      <c r="AA2786" t="str">
        <f t="shared" si="1460"/>
        <v>0.440518464470348-26.1520904344163i</v>
      </c>
      <c r="AB2786" t="str">
        <f t="shared" si="1461"/>
        <v>0.82059348389461-0.704891903236131i</v>
      </c>
      <c r="AC2786" t="str">
        <f t="shared" si="1462"/>
        <v>0.76301446006944-0.322712455974795i</v>
      </c>
      <c r="AD2786" t="str">
        <f t="shared" si="1463"/>
        <v>1.24371166142452-0.397804595244115i</v>
      </c>
      <c r="AE2786" t="str">
        <f t="shared" si="1464"/>
        <v>-0.00502429442146355+0.000986288381081808i</v>
      </c>
      <c r="AF2786" t="str">
        <f t="shared" si="1465"/>
        <v>-15.0683049850639-0.416951126108847i</v>
      </c>
      <c r="AG2786" t="str">
        <f t="shared" si="1466"/>
        <v>0.964322931448649-0.118377258410394i</v>
      </c>
      <c r="AH2786" t="str">
        <f t="shared" si="1467"/>
        <v>0.079364240536848-0.00349663747681856i</v>
      </c>
      <c r="AI2786">
        <f t="shared" si="1468"/>
        <v>-21.99908071781525</v>
      </c>
      <c r="AJ2786">
        <f t="shared" si="1469"/>
        <v>-2.5227116133483212</v>
      </c>
      <c r="AK2786"/>
      <c r="AL2786"/>
      <c r="AM2786"/>
      <c r="AN2786"/>
    </row>
    <row r="2787" spans="1:40" x14ac:dyDescent="0.25">
      <c r="A2787"/>
      <c r="B2787">
        <f t="shared" si="1470"/>
        <v>853000</v>
      </c>
      <c r="C2787" s="186" t="str">
        <f t="shared" si="1438"/>
        <v>-1.05037572194219E-07+0.00287106979801862i</v>
      </c>
      <c r="D2787" s="158" t="str">
        <f t="shared" si="1439"/>
        <v>-5.95700676229401+0.0220115351181428i</v>
      </c>
      <c r="E2787" t="str">
        <f t="shared" si="1440"/>
        <v>2870</v>
      </c>
      <c r="F2787" t="str">
        <f t="shared" si="1441"/>
        <v>0.777000777000777</v>
      </c>
      <c r="G2787" t="str">
        <f t="shared" si="1436"/>
        <v>0.777000777000777</v>
      </c>
      <c r="H2787" t="str">
        <f t="shared" si="1442"/>
        <v>9.11135145239804+0.4384766145958i</v>
      </c>
      <c r="I2787" t="str">
        <f t="shared" si="1443"/>
        <v>3349.72316689012i</v>
      </c>
      <c r="J2787" t="str">
        <f t="shared" si="1437"/>
        <v>-9596.69115936043+724.46740742086i</v>
      </c>
      <c r="K2787" t="str">
        <f t="shared" si="1444"/>
        <v>0.0262009317659055-0.347071859505755i</v>
      </c>
      <c r="L2787" t="str">
        <f t="shared" si="1445"/>
        <v>0.0019398928013578-0.0215380951993902i</v>
      </c>
      <c r="M2787" t="str">
        <f t="shared" si="1446"/>
        <v>0.0281408245672633-0.368609954705145i</v>
      </c>
      <c r="N2787" t="str">
        <f t="shared" si="1447"/>
        <v>-3.78297799049378i</v>
      </c>
      <c r="O2787" t="str">
        <f t="shared" si="1448"/>
        <v>-0.801267671590848+0.598306040804688i</v>
      </c>
      <c r="P2787" t="str">
        <f t="shared" si="1449"/>
        <v>1.80126767159085-0.598306040804688i</v>
      </c>
      <c r="Q2787" t="str">
        <f t="shared" si="1450"/>
        <v>-1.80126767159085+4.38128403129847i</v>
      </c>
      <c r="R2787" t="str">
        <f t="shared" si="1451"/>
        <v>-0.261401859579288-0.303658229672605i</v>
      </c>
      <c r="S2787" t="str">
        <f t="shared" si="1452"/>
        <v>0.390489465252792i</v>
      </c>
      <c r="T2787" t="str">
        <f t="shared" si="1453"/>
        <v>0.118575339724465-0.102074672363202i</v>
      </c>
      <c r="U2787" t="str">
        <f t="shared" si="1454"/>
        <v>0.00005-0.000282700882965461i</v>
      </c>
      <c r="V2787" t="str">
        <f t="shared" si="1455"/>
        <v>3.33333333333333E-06-0.000310970971262008i</v>
      </c>
      <c r="W2787" t="str">
        <f t="shared" si="1456"/>
        <v>0.0000143838136481395-0.000149092866005598i</v>
      </c>
      <c r="X2787" t="str">
        <f t="shared" si="1457"/>
        <v>0.0000147994364550412-0.000149010702501447i</v>
      </c>
      <c r="Y2787" t="str">
        <f t="shared" si="1458"/>
        <v>0.009+0.535955706702419i</v>
      </c>
      <c r="Z2787" t="str">
        <f t="shared" si="1459"/>
        <v>-0.00388586877516097-0.000452070569149948i</v>
      </c>
      <c r="AA2787" t="str">
        <f t="shared" si="1460"/>
        <v>0.439485865634272-26.1214319036212i</v>
      </c>
      <c r="AB2787" t="str">
        <f t="shared" si="1461"/>
        <v>0.81910216315152-0.70511781901672i</v>
      </c>
      <c r="AC2787" t="str">
        <f t="shared" si="1462"/>
        <v>0.763136762946369-0.321771808102369i</v>
      </c>
      <c r="AD2787" t="str">
        <f t="shared" si="1463"/>
        <v>1.24209885786097-0.400249913923193i</v>
      </c>
      <c r="AE2787" t="str">
        <f t="shared" si="1464"/>
        <v>-0.00500757437381451+0.00099380230516129i</v>
      </c>
      <c r="AF2787" t="str">
        <f t="shared" si="1465"/>
        <v>-15.0683582146921-0.416465079477657i</v>
      </c>
      <c r="AG2787" t="str">
        <f t="shared" si="1466"/>
        <v>0.964128638155207-0.118089123785319i</v>
      </c>
      <c r="AH2787" t="str">
        <f t="shared" si="1467"/>
        <v>0.0791427964153267-0.00367542840896283i</v>
      </c>
      <c r="AI2787">
        <f t="shared" si="1468"/>
        <v>-22.022415753753588</v>
      </c>
      <c r="AJ2787">
        <f t="shared" si="1469"/>
        <v>-2.658932322599239</v>
      </c>
      <c r="AK2787"/>
      <c r="AL2787"/>
      <c r="AM2787"/>
      <c r="AN2787"/>
    </row>
    <row r="2788" spans="1:40" x14ac:dyDescent="0.25">
      <c r="A2788"/>
      <c r="B2788">
        <f t="shared" si="1470"/>
        <v>854000</v>
      </c>
      <c r="C2788" s="186" t="str">
        <f t="shared" si="1438"/>
        <v>-1.04791726586148E-07+0.00286770788959901i</v>
      </c>
      <c r="D2788" s="158" t="str">
        <f t="shared" si="1439"/>
        <v>-5.9570067604092+0.0219857604869258i</v>
      </c>
      <c r="E2788" t="str">
        <f t="shared" si="1440"/>
        <v>2870</v>
      </c>
      <c r="F2788" t="str">
        <f t="shared" si="1441"/>
        <v>0.777000777000777</v>
      </c>
      <c r="G2788" t="str">
        <f t="shared" si="1436"/>
        <v>0.777000777000777</v>
      </c>
      <c r="H2788" t="str">
        <f t="shared" si="1442"/>
        <v>9.1114044976976+0.437965921975701i</v>
      </c>
      <c r="I2788" t="str">
        <f t="shared" si="1443"/>
        <v>3353.6501577071i</v>
      </c>
      <c r="J2788" t="str">
        <f t="shared" si="1437"/>
        <v>-9619.2077291239+725.316724428388i</v>
      </c>
      <c r="K2788" t="str">
        <f t="shared" si="1444"/>
        <v>0.026139941213141-0.346669966495604i</v>
      </c>
      <c r="L2788" t="str">
        <f t="shared" si="1445"/>
        <v>0.00193538883847923-0.0215132801352392i</v>
      </c>
      <c r="M2788" t="str">
        <f t="shared" si="1446"/>
        <v>0.0280753300516202-0.368183246630843i</v>
      </c>
      <c r="N2788" t="str">
        <f t="shared" si="1447"/>
        <v>-3.787412900213i</v>
      </c>
      <c r="O2788" t="str">
        <f t="shared" si="1448"/>
        <v>-0.798606367190226+0.601853695081479i</v>
      </c>
      <c r="P2788" t="str">
        <f t="shared" si="1449"/>
        <v>1.79860636719023-0.601853695081479i</v>
      </c>
      <c r="Q2788" t="str">
        <f t="shared" si="1450"/>
        <v>-1.79860636719023+4.38926659529448i</v>
      </c>
      <c r="R2788" t="str">
        <f t="shared" si="1451"/>
        <v>-0.2611783303818-0.302749748811796i</v>
      </c>
      <c r="S2788" t="str">
        <f t="shared" si="1452"/>
        <v>0.390947248916629i</v>
      </c>
      <c r="T2788" t="str">
        <f t="shared" si="1453"/>
        <v>0.118359181408172-0.102106949739403i</v>
      </c>
      <c r="U2788" t="str">
        <f t="shared" si="1454"/>
        <v>0.00005-0.000282369851486579i</v>
      </c>
      <c r="V2788" t="str">
        <f t="shared" si="1455"/>
        <v>3.33333333333333E-06-0.000310606836635237i</v>
      </c>
      <c r="W2788" t="str">
        <f t="shared" si="1456"/>
        <v>0.0000143836021855575-0.00014892063530244i</v>
      </c>
      <c r="X2788" t="str">
        <f t="shared" si="1457"/>
        <v>0.00001479825640606-0.000148838570625666i</v>
      </c>
      <c r="Y2788" t="str">
        <f t="shared" si="1458"/>
        <v>0.009+0.536584025233137i</v>
      </c>
      <c r="Z2788" t="str">
        <f t="shared" si="1459"/>
        <v>-0.00387683570415284-0.000451358314016299i</v>
      </c>
      <c r="AA2788" t="str">
        <f t="shared" si="1460"/>
        <v>0.438456893590907-26.0908451711344i</v>
      </c>
      <c r="AB2788" t="str">
        <f t="shared" si="1461"/>
        <v>0.817608971187068-0.705340786698943i</v>
      </c>
      <c r="AC2788" t="str">
        <f t="shared" si="1462"/>
        <v>0.763259980891273-0.3208326008716i</v>
      </c>
      <c r="AD2788" t="str">
        <f t="shared" si="1463"/>
        <v>1.24047458121757-0.402688609630623i</v>
      </c>
      <c r="AE2788" t="str">
        <f t="shared" si="1464"/>
        <v>-0.00499087299847477+0.00100125906391323i</v>
      </c>
      <c r="AF2788" t="str">
        <f t="shared" si="1465"/>
        <v>-15.0684112581068-0.415980161488775i</v>
      </c>
      <c r="AG2788" t="str">
        <f t="shared" si="1466"/>
        <v>0.963935418644774-0.117800562439581i</v>
      </c>
      <c r="AH2788" t="str">
        <f t="shared" si="1467"/>
        <v>0.0789212101287292-0.0038532833026527i</v>
      </c>
      <c r="AI2788">
        <f t="shared" si="1468"/>
        <v>-22.045784782059243</v>
      </c>
      <c r="AJ2788">
        <f t="shared" si="1469"/>
        <v>-2.7952142330971519</v>
      </c>
      <c r="AK2788"/>
      <c r="AL2788"/>
      <c r="AM2788"/>
      <c r="AN2788"/>
    </row>
    <row r="2789" spans="1:40" x14ac:dyDescent="0.25">
      <c r="A2789"/>
      <c r="B2789">
        <f t="shared" si="1470"/>
        <v>855000</v>
      </c>
      <c r="C2789" s="186" t="str">
        <f t="shared" si="1438"/>
        <v>-1.04546743089691E-07+0.00286435384529263i</v>
      </c>
      <c r="D2789" s="158" t="str">
        <f t="shared" si="1439"/>
        <v>-5.95700675853099+0.0219600461472435i</v>
      </c>
      <c r="E2789" t="str">
        <f t="shared" si="1440"/>
        <v>2870</v>
      </c>
      <c r="F2789" t="str">
        <f t="shared" si="1441"/>
        <v>0.777000777000777</v>
      </c>
      <c r="G2789" t="str">
        <f t="shared" si="1436"/>
        <v>0.777000777000777</v>
      </c>
      <c r="H2789" t="str">
        <f t="shared" si="1442"/>
        <v>9.11145735764389+0.43745641437411i</v>
      </c>
      <c r="I2789" t="str">
        <f t="shared" si="1443"/>
        <v>3357.57714852409i</v>
      </c>
      <c r="J2789" t="str">
        <f t="shared" si="1437"/>
        <v>-9641.75068033993+726.166041435915i</v>
      </c>
      <c r="K2789" t="str">
        <f t="shared" si="1444"/>
        <v>0.0260791629866086-0.346268997888715i</v>
      </c>
      <c r="L2789" t="str">
        <f t="shared" si="1445"/>
        <v>0.00193090050096254-0.0214885217139688i</v>
      </c>
      <c r="M2789" t="str">
        <f t="shared" si="1446"/>
        <v>0.0280100634875711-0.367757519602684i</v>
      </c>
      <c r="N2789" t="str">
        <f t="shared" si="1447"/>
        <v>-3.79184780993222i</v>
      </c>
      <c r="O2789" t="str">
        <f t="shared" si="1448"/>
        <v>-0.795929355486535+0.605389511863881i</v>
      </c>
      <c r="P2789" t="str">
        <f t="shared" si="1449"/>
        <v>1.79592935548653-0.605389511863881i</v>
      </c>
      <c r="Q2789" t="str">
        <f t="shared" si="1450"/>
        <v>-1.79592935548653+4.3972373217961i</v>
      </c>
      <c r="R2789" t="str">
        <f t="shared" si="1451"/>
        <v>-0.260954230237149-0.301842701640471i</v>
      </c>
      <c r="S2789" t="str">
        <f t="shared" si="1452"/>
        <v>0.391405032580466i</v>
      </c>
      <c r="T2789" t="str">
        <f t="shared" si="1453"/>
        <v>0.118142752469764-0.102138798987982i</v>
      </c>
      <c r="U2789" t="str">
        <f t="shared" si="1454"/>
        <v>0.00005-0.000282039594350337i</v>
      </c>
      <c r="V2789" t="str">
        <f t="shared" si="1455"/>
        <v>3.33333333333333E-06-0.000310243553785371i</v>
      </c>
      <c r="W2789" t="str">
        <f t="shared" si="1456"/>
        <v>0.0000143833904831734-0.000148748810141197i</v>
      </c>
      <c r="X2789" t="str">
        <f t="shared" si="1457"/>
        <v>0.0000147970795140462-0.000148666844051086i</v>
      </c>
      <c r="Y2789" t="str">
        <f t="shared" si="1458"/>
        <v>0.009+0.537212343763855i</v>
      </c>
      <c r="Z2789" t="str">
        <f t="shared" si="1459"/>
        <v>-0.00386783430465396-0.000450648340208689i</v>
      </c>
      <c r="AA2789" t="str">
        <f t="shared" si="1460"/>
        <v>0.437431531373853-26.060329985039i</v>
      </c>
      <c r="AB2789" t="str">
        <f t="shared" si="1461"/>
        <v>0.816113909802209-0.705560796934346i</v>
      </c>
      <c r="AC2789" t="str">
        <f t="shared" si="1462"/>
        <v>0.763384113817182-0.319894829898581i</v>
      </c>
      <c r="AD2789" t="str">
        <f t="shared" si="1463"/>
        <v>1.23883885826224-0.405120627350202i</v>
      </c>
      <c r="AE2789" t="str">
        <f t="shared" si="1464"/>
        <v>-0.00497419037222469+0.00100865878472613i</v>
      </c>
      <c r="AF2789" t="str">
        <f t="shared" si="1465"/>
        <v>-15.0684641161749-0.415496368226866i</v>
      </c>
      <c r="AG2789" t="str">
        <f t="shared" si="1466"/>
        <v>0.963743274405978-0.117511578371277i</v>
      </c>
      <c r="AH2789" t="str">
        <f t="shared" si="1467"/>
        <v>0.0786994841927012-0.00403020199179729i</v>
      </c>
      <c r="AI2789">
        <f t="shared" si="1468"/>
        <v>-22.069187964198264</v>
      </c>
      <c r="AJ2789">
        <f t="shared" si="1469"/>
        <v>-2.9315570461864024</v>
      </c>
      <c r="AK2789"/>
      <c r="AL2789"/>
      <c r="AM2789"/>
      <c r="AN2789"/>
    </row>
    <row r="2790" spans="1:40" x14ac:dyDescent="0.25">
      <c r="A2790"/>
      <c r="B2790">
        <f t="shared" si="1470"/>
        <v>856000</v>
      </c>
      <c r="C2790" s="186" t="str">
        <f t="shared" si="1438"/>
        <v>-1.04302617678645E-07+0.00286100763753834i</v>
      </c>
      <c r="D2790" s="158" t="str">
        <f t="shared" si="1439"/>
        <v>-5.95700675665936+0.0219343918877939i</v>
      </c>
      <c r="E2790" t="str">
        <f t="shared" si="1440"/>
        <v>2870</v>
      </c>
      <c r="F2790" t="str">
        <f t="shared" si="1441"/>
        <v>0.777000777000777</v>
      </c>
      <c r="G2790" t="str">
        <f t="shared" si="1436"/>
        <v>0.777000777000777</v>
      </c>
      <c r="H2790" t="str">
        <f t="shared" si="1442"/>
        <v>9.11151003309872+0.436948087682441i</v>
      </c>
      <c r="I2790" t="str">
        <f t="shared" si="1443"/>
        <v>3361.50413934108i</v>
      </c>
      <c r="J2790" t="str">
        <f t="shared" si="1437"/>
        <v>-9664.32001300853+727.015358443443i</v>
      </c>
      <c r="K2790" t="str">
        <f t="shared" si="1444"/>
        <v>0.0260185961036863-0.345868950517917i</v>
      </c>
      <c r="L2790" t="str">
        <f t="shared" si="1445"/>
        <v>0.00192642771680883-0.0214638197435268i</v>
      </c>
      <c r="M2790" t="str">
        <f t="shared" si="1446"/>
        <v>0.0279450238204951-0.367332770261444i</v>
      </c>
      <c r="N2790" t="str">
        <f t="shared" si="1447"/>
        <v>-3.79628271965144i</v>
      </c>
      <c r="O2790" t="str">
        <f t="shared" si="1448"/>
        <v>-0.793236689132293+0.608913421608063i</v>
      </c>
      <c r="P2790" t="str">
        <f t="shared" si="1449"/>
        <v>1.79323668913229-0.608913421608063i</v>
      </c>
      <c r="Q2790" t="str">
        <f t="shared" si="1450"/>
        <v>-1.79323668913229+4.4051961412595i</v>
      </c>
      <c r="R2790" t="str">
        <f t="shared" si="1451"/>
        <v>-0.260729557682223-0.300937083808546i</v>
      </c>
      <c r="S2790" t="str">
        <f t="shared" si="1452"/>
        <v>0.391862816244303i</v>
      </c>
      <c r="T2790" t="str">
        <f t="shared" si="1453"/>
        <v>0.117926053173565-0.102170218751487i</v>
      </c>
      <c r="U2790" t="str">
        <f t="shared" si="1454"/>
        <v>0.00005-0.000281710108842919i</v>
      </c>
      <c r="V2790" t="str">
        <f t="shared" si="1455"/>
        <v>3.33333333333333E-06-0.00030988111972721i</v>
      </c>
      <c r="W2790" t="str">
        <f t="shared" si="1456"/>
        <v>0.0000143831785410147-0.000148577389100272i</v>
      </c>
      <c r="X2790" t="str">
        <f t="shared" si="1457"/>
        <v>0.0000147959057631643-0.000148495521356999i</v>
      </c>
      <c r="Y2790" t="str">
        <f t="shared" si="1458"/>
        <v>0.009+0.537840662294573i</v>
      </c>
      <c r="Z2790" t="str">
        <f t="shared" si="1459"/>
        <v>-0.00385886442876592-0.000449940636832215i</v>
      </c>
      <c r="AA2790" t="str">
        <f t="shared" si="1460"/>
        <v>0.436409762115829-26.0298860945958i</v>
      </c>
      <c r="AB2790" t="str">
        <f t="shared" si="1461"/>
        <v>0.814616980822857-0.705777840345838i</v>
      </c>
      <c r="AC2790" t="str">
        <f t="shared" si="1462"/>
        <v>0.763509161650299-0.318958490828116i</v>
      </c>
      <c r="AD2790" t="str">
        <f t="shared" si="1463"/>
        <v>1.23719171603602-0.407545912168714i</v>
      </c>
      <c r="AE2790" t="str">
        <f t="shared" si="1464"/>
        <v>-0.00495752657183481+0.00101600159496002i</v>
      </c>
      <c r="AF2790" t="str">
        <f t="shared" si="1465"/>
        <v>-15.0685167897581-0.415013695794647i</v>
      </c>
      <c r="AG2790" t="str">
        <f t="shared" si="1466"/>
        <v>0.96355220691091-0.117222175585837i</v>
      </c>
      <c r="AH2790" t="str">
        <f t="shared" si="1467"/>
        <v>0.0784776211342472-0.00420618431909825i</v>
      </c>
      <c r="AI2790">
        <f t="shared" si="1468"/>
        <v>-22.092625461868202</v>
      </c>
      <c r="AJ2790">
        <f t="shared" si="1469"/>
        <v>-3.0679604619693173</v>
      </c>
      <c r="AK2790"/>
      <c r="AL2790"/>
      <c r="AM2790"/>
      <c r="AN2790"/>
    </row>
    <row r="2791" spans="1:40" x14ac:dyDescent="0.25">
      <c r="A2791"/>
      <c r="B2791">
        <f t="shared" si="1470"/>
        <v>857000</v>
      </c>
      <c r="C2791" s="186" t="str">
        <f t="shared" si="1438"/>
        <v>-1.0405934635028E-07+0.00285766923890363i</v>
      </c>
      <c r="D2791" s="158" t="str">
        <f t="shared" si="1439"/>
        <v>-5.95700675479428+0.0219087974982612i</v>
      </c>
      <c r="E2791" t="str">
        <f t="shared" si="1440"/>
        <v>2870</v>
      </c>
      <c r="F2791" t="str">
        <f t="shared" si="1441"/>
        <v>0.777000777000777</v>
      </c>
      <c r="G2791" t="str">
        <f t="shared" si="1436"/>
        <v>0.777000777000777</v>
      </c>
      <c r="H2791" t="str">
        <f t="shared" si="1442"/>
        <v>9.11156252491886+0.436440937811011i</v>
      </c>
      <c r="I2791" t="str">
        <f t="shared" si="1443"/>
        <v>3365.43113015807i</v>
      </c>
      <c r="J2791" t="str">
        <f t="shared" si="1437"/>
        <v>-9686.91572712969+727.86467545097i</v>
      </c>
      <c r="K2791" t="str">
        <f t="shared" si="1444"/>
        <v>0.0259582395874194-0.345469821230405i</v>
      </c>
      <c r="L2791" t="str">
        <f t="shared" si="1445"/>
        <v>0.00192197041443222-0.0214391740327197i</v>
      </c>
      <c r="M2791" t="str">
        <f t="shared" si="1446"/>
        <v>0.0278802100018516-0.366908995263125i</v>
      </c>
      <c r="N2791" t="str">
        <f t="shared" si="1447"/>
        <v>-3.80071762937066i</v>
      </c>
      <c r="O2791" t="str">
        <f t="shared" si="1448"/>
        <v>-0.790528421087915+0.612425355004386i</v>
      </c>
      <c r="P2791" t="str">
        <f t="shared" si="1449"/>
        <v>1.79052842108791-0.612425355004386i</v>
      </c>
      <c r="Q2791" t="str">
        <f t="shared" si="1450"/>
        <v>-1.79052842108791+4.41314298437505i</v>
      </c>
      <c r="R2791" t="str">
        <f t="shared" si="1451"/>
        <v>-0.260504311250142-0.30003289099551i</v>
      </c>
      <c r="S2791" t="str">
        <f t="shared" si="1452"/>
        <v>0.39232059990814i</v>
      </c>
      <c r="T2791" t="str">
        <f t="shared" si="1453"/>
        <v>0.117709083787532-0.102201207668313i</v>
      </c>
      <c r="U2791" t="str">
        <f t="shared" si="1454"/>
        <v>0.00005-0.000281381392263172i</v>
      </c>
      <c r="V2791" t="str">
        <f t="shared" si="1455"/>
        <v>3.33333333333333E-06-0.000309519531489489i</v>
      </c>
      <c r="W2791" t="str">
        <f t="shared" si="1456"/>
        <v>0.0000143829663591088-0.000148406370764703i</v>
      </c>
      <c r="X2791" t="str">
        <f t="shared" si="1457"/>
        <v>0.0000147947351376712-0.000148324601129325i</v>
      </c>
      <c r="Y2791" t="str">
        <f t="shared" si="1458"/>
        <v>0.009+0.53846898082529i</v>
      </c>
      <c r="Z2791" t="str">
        <f t="shared" si="1459"/>
        <v>-0.00384992592945257-0.000449235193059719i</v>
      </c>
      <c r="AA2791" t="str">
        <f t="shared" si="1460"/>
        <v>0.435391569047963-25.9995132502356i</v>
      </c>
      <c r="AB2791" t="str">
        <f t="shared" si="1461"/>
        <v>0.813118186100023-0.705991907527639i</v>
      </c>
      <c r="AC2791" t="str">
        <f t="shared" si="1462"/>
        <v>0.76363512432993-0.318023579333612i</v>
      </c>
      <c r="AD2791" t="str">
        <f t="shared" si="1463"/>
        <v>1.23553318185267-0.409964409277417i</v>
      </c>
      <c r="AE2791" t="str">
        <f t="shared" si="1464"/>
        <v>-0.00494088167406297+0.00102328762194856i</v>
      </c>
      <c r="AF2791" t="str">
        <f t="shared" si="1465"/>
        <v>-15.0685692797131-0.41453214031275i</v>
      </c>
      <c r="AG2791" t="str">
        <f t="shared" si="1466"/>
        <v>0.963362217615078-0.116932358095938i</v>
      </c>
      <c r="AH2791" t="str">
        <f t="shared" si="1467"/>
        <v>0.0782556234916327-0.00438123013618678i</v>
      </c>
      <c r="AI2791">
        <f t="shared" si="1468"/>
        <v>-22.116097437001613</v>
      </c>
      <c r="AJ2791">
        <f t="shared" si="1469"/>
        <v>-3.204424179315859</v>
      </c>
      <c r="AK2791"/>
      <c r="AL2791"/>
      <c r="AM2791"/>
      <c r="AN2791"/>
    </row>
    <row r="2792" spans="1:40" x14ac:dyDescent="0.25">
      <c r="A2792"/>
      <c r="B2792">
        <f t="shared" si="1470"/>
        <v>858000</v>
      </c>
      <c r="C2792" s="186" t="str">
        <f t="shared" si="1438"/>
        <v>-1.03816925125179E-07+0.00285433862208388i</v>
      </c>
      <c r="D2792" s="158" t="str">
        <f t="shared" si="1439"/>
        <v>-5.95700675293572+0.0218832627693098i</v>
      </c>
      <c r="E2792" t="str">
        <f t="shared" si="1440"/>
        <v>2870</v>
      </c>
      <c r="F2792" t="str">
        <f t="shared" si="1441"/>
        <v>0.777000777000777</v>
      </c>
      <c r="G2792" t="str">
        <f t="shared" si="1436"/>
        <v>0.777000777000777</v>
      </c>
      <c r="H2792" t="str">
        <f t="shared" si="1442"/>
        <v>9.11161483395615+0.435934960688963i</v>
      </c>
      <c r="I2792" t="str">
        <f t="shared" si="1443"/>
        <v>3369.35812097505i</v>
      </c>
      <c r="J2792" t="str">
        <f t="shared" si="1437"/>
        <v>-9709.53782270342+728.713992458498i</v>
      </c>
      <c r="K2792" t="str">
        <f t="shared" si="1444"/>
        <v>0.0258980924664815-0.345071606887656i</v>
      </c>
      <c r="L2792" t="str">
        <f t="shared" si="1445"/>
        <v>0.00191752852265708-0.0214145843912087i</v>
      </c>
      <c r="M2792" t="str">
        <f t="shared" si="1446"/>
        <v>0.0278156209891386-0.366486191278865i</v>
      </c>
      <c r="N2792" t="str">
        <f t="shared" si="1447"/>
        <v>-3.80515253908988i</v>
      </c>
      <c r="O2792" t="str">
        <f t="shared" si="1448"/>
        <v>-0.787804604620679+0.615925242978769i</v>
      </c>
      <c r="P2792" t="str">
        <f t="shared" si="1449"/>
        <v>1.78780460462068-0.615925242978769i</v>
      </c>
      <c r="Q2792" t="str">
        <f t="shared" si="1450"/>
        <v>-1.78780460462068+4.42107778206865i</v>
      </c>
      <c r="R2792" t="str">
        <f t="shared" si="1451"/>
        <v>-0.260278489470268-0.299130118910331i</v>
      </c>
      <c r="S2792" t="str">
        <f t="shared" si="1452"/>
        <v>0.392778383571977i</v>
      </c>
      <c r="T2792" t="str">
        <f t="shared" si="1453"/>
        <v>0.117491844583293-0.102231764372688i</v>
      </c>
      <c r="U2792" t="str">
        <f t="shared" si="1454"/>
        <v>0.00005-0.000281053441922539i</v>
      </c>
      <c r="V2792" t="str">
        <f t="shared" si="1455"/>
        <v>3.33333333333333E-06-0.000309158786114793i</v>
      </c>
      <c r="W2792" t="str">
        <f t="shared" si="1456"/>
        <v>0.0000143827539374834-0.000148235753726124i</v>
      </c>
      <c r="X2792" t="str">
        <f t="shared" si="1457"/>
        <v>0.0000147935676219157-0.000148154081960578i</v>
      </c>
      <c r="Y2792" t="str">
        <f t="shared" si="1458"/>
        <v>0.009+0.539097299356008i</v>
      </c>
      <c r="Z2792" t="str">
        <f t="shared" si="1459"/>
        <v>-0.00384101866053401-0.000448531998131287i</v>
      </c>
      <c r="AA2792" t="str">
        <f t="shared" si="1460"/>
        <v>0.434376935499104-25.9692112035527i</v>
      </c>
      <c r="AB2792" t="str">
        <f t="shared" si="1461"/>
        <v>0.811617527510075-0.706202989045183i</v>
      </c>
      <c r="AC2792" t="str">
        <f t="shared" si="1462"/>
        <v>0.763762001808443-0.317090091117014i</v>
      </c>
      <c r="AD2792" t="str">
        <f t="shared" si="1463"/>
        <v>1.23386328329832-0.412376063973361i</v>
      </c>
      <c r="AE2792" t="str">
        <f t="shared" si="1464"/>
        <v>-0.00492425575565209+0.00103051699300062i</v>
      </c>
      <c r="AF2792" t="str">
        <f t="shared" si="1465"/>
        <v>-15.0686215868919-0.414051697919653i</v>
      </c>
      <c r="AG2792" t="str">
        <f t="shared" si="1466"/>
        <v>0.96317330795738-0.116642129921434i</v>
      </c>
      <c r="AH2792" t="str">
        <f t="shared" si="1467"/>
        <v>0.0780334938142954-0.00455533930374801i</v>
      </c>
      <c r="AI2792">
        <f t="shared" si="1468"/>
        <v>-22.139604051768508</v>
      </c>
      <c r="AJ2792">
        <f t="shared" si="1469"/>
        <v>-3.3409478958644261</v>
      </c>
      <c r="AK2792"/>
      <c r="AL2792"/>
      <c r="AM2792"/>
      <c r="AN2792"/>
    </row>
    <row r="2793" spans="1:40" x14ac:dyDescent="0.25">
      <c r="A2793"/>
      <c r="B2793">
        <f t="shared" si="1470"/>
        <v>859000</v>
      </c>
      <c r="C2793" s="186" t="str">
        <f t="shared" si="1438"/>
        <v>-1.03575350047078E-07+0.00285101575990164i</v>
      </c>
      <c r="D2793" s="158" t="str">
        <f t="shared" si="1439"/>
        <v>-5.95700675108364+0.0218577874925792i</v>
      </c>
      <c r="E2793" t="str">
        <f t="shared" si="1440"/>
        <v>2870</v>
      </c>
      <c r="F2793" t="str">
        <f t="shared" si="1441"/>
        <v>0.777000777000777</v>
      </c>
      <c r="G2793" t="str">
        <f t="shared" si="1436"/>
        <v>0.777000777000777</v>
      </c>
      <c r="H2793" t="str">
        <f t="shared" si="1442"/>
        <v>9.11166696105747+0.435430152264127i</v>
      </c>
      <c r="I2793" t="str">
        <f t="shared" si="1443"/>
        <v>3373.28511179204i</v>
      </c>
      <c r="J2793" t="str">
        <f t="shared" si="1437"/>
        <v>-9732.18629972971+729.563309466025i</v>
      </c>
      <c r="K2793" t="str">
        <f t="shared" si="1444"/>
        <v>0.0258381537751359-0.344674304365353i</v>
      </c>
      <c r="L2793" t="str">
        <f t="shared" si="1445"/>
        <v>0.00191310197071522-0.0213900506295048i</v>
      </c>
      <c r="M2793" t="str">
        <f t="shared" si="1446"/>
        <v>0.0277512557458511-0.366064354994858i</v>
      </c>
      <c r="N2793" t="str">
        <f t="shared" si="1447"/>
        <v>-3.80958744880909i</v>
      </c>
      <c r="O2793" t="str">
        <f t="shared" si="1448"/>
        <v>-0.785065293303682+0.619413016694034i</v>
      </c>
      <c r="P2793" t="str">
        <f t="shared" si="1449"/>
        <v>1.78506529330368-0.619413016694034i</v>
      </c>
      <c r="Q2793" t="str">
        <f t="shared" si="1450"/>
        <v>-1.78506529330368+4.42900046550312i</v>
      </c>
      <c r="R2793" t="str">
        <f t="shared" si="1451"/>
        <v>-0.260052090868196-0.29822876329135i</v>
      </c>
      <c r="S2793" t="str">
        <f t="shared" si="1452"/>
        <v>0.393236167235814i</v>
      </c>
      <c r="T2793" t="str">
        <f t="shared" si="1453"/>
        <v>0.117274335836167-0.102261887494669i</v>
      </c>
      <c r="U2793" t="str">
        <f t="shared" si="1454"/>
        <v>0.0000500000000000001-0.000280726255144981i</v>
      </c>
      <c r="V2793" t="str">
        <f t="shared" si="1455"/>
        <v>3.33333333333333E-06-0.000308798880659479i</v>
      </c>
      <c r="W2793" t="str">
        <f t="shared" si="1456"/>
        <v>0.0000143825412761661-0.000148065536582728i</v>
      </c>
      <c r="X2793" t="str">
        <f t="shared" si="1457"/>
        <v>0.0000147924032003382-0.000147983962449827i</v>
      </c>
      <c r="Y2793" t="str">
        <f t="shared" si="1458"/>
        <v>0.009+0.539725617886726i</v>
      </c>
      <c r="Z2793" t="str">
        <f t="shared" si="1459"/>
        <v>-0.00383214247668066-0.000447831041353742i</v>
      </c>
      <c r="AA2793" t="str">
        <f t="shared" si="1460"/>
        <v>0.433365844895145-25.9389797072979i</v>
      </c>
      <c r="AB2793" t="str">
        <f t="shared" si="1461"/>
        <v>0.81011500695488-0.706411075435093i</v>
      </c>
      <c r="AC2793" t="str">
        <f t="shared" si="1462"/>
        <v>0.763889794051186-0.316158021908694i</v>
      </c>
      <c r="AD2793" t="str">
        <f t="shared" si="1463"/>
        <v>1.23218204823114-0.414780821660907i</v>
      </c>
      <c r="AE2793" t="str">
        <f t="shared" si="1464"/>
        <v>-0.00490764889332789+0.00103768983540253i</v>
      </c>
      <c r="AF2793" t="str">
        <f t="shared" si="1465"/>
        <v>-15.0686737121411-0.413572364771548i</v>
      </c>
      <c r="AG2793" t="str">
        <f t="shared" si="1466"/>
        <v>0.962985479360055-0.116351495089283i</v>
      </c>
      <c r="AH2793" t="str">
        <f t="shared" si="1467"/>
        <v>0.0778112346627506-0.00472851169165698i</v>
      </c>
      <c r="AI2793">
        <f t="shared" si="1468"/>
        <v>-22.163145468579344</v>
      </c>
      <c r="AJ2793">
        <f t="shared" si="1469"/>
        <v>-3.4775313080319283</v>
      </c>
      <c r="AK2793"/>
      <c r="AL2793"/>
      <c r="AM2793"/>
      <c r="AN2793"/>
    </row>
    <row r="2794" spans="1:40" x14ac:dyDescent="0.25">
      <c r="A2794"/>
      <c r="B2794">
        <f t="shared" si="1470"/>
        <v>860000</v>
      </c>
      <c r="C2794" s="186" t="str">
        <f t="shared" si="1438"/>
        <v>-1.03334617182696E-07+0.00284770062530584i</v>
      </c>
      <c r="D2794" s="158" t="str">
        <f t="shared" si="1439"/>
        <v>-5.95700674923802+0.0218323714606781i</v>
      </c>
      <c r="E2794" t="str">
        <f t="shared" si="1440"/>
        <v>2870</v>
      </c>
      <c r="F2794" t="str">
        <f t="shared" si="1441"/>
        <v>0.777000777000777</v>
      </c>
      <c r="G2794" t="str">
        <f t="shared" si="1436"/>
        <v>0.777000777000777</v>
      </c>
      <c r="H2794" t="str">
        <f t="shared" si="1442"/>
        <v>9.11171890706483+0.434926508502946i</v>
      </c>
      <c r="I2794" t="str">
        <f t="shared" si="1443"/>
        <v>3377.21210260903i</v>
      </c>
      <c r="J2794" t="str">
        <f t="shared" si="1437"/>
        <v>-9754.86115820856+730.412626473553i</v>
      </c>
      <c r="K2794" t="str">
        <f t="shared" si="1444"/>
        <v>0.0257784225531965-0.344277910553302i</v>
      </c>
      <c r="L2794" t="str">
        <f t="shared" si="1445"/>
        <v>0.00190869068824321-0.0213655725589648i</v>
      </c>
      <c r="M2794" t="str">
        <f t="shared" si="1446"/>
        <v>0.0276871132414397-0.365643483112267i</v>
      </c>
      <c r="N2794" t="str">
        <f t="shared" si="1447"/>
        <v>-3.81402235852831i</v>
      </c>
      <c r="O2794" t="str">
        <f t="shared" si="1448"/>
        <v>-0.78231054101476+0.622888607551297i</v>
      </c>
      <c r="P2794" t="str">
        <f t="shared" si="1449"/>
        <v>1.78231054101476-0.622888607551297i</v>
      </c>
      <c r="Q2794" t="str">
        <f t="shared" si="1450"/>
        <v>-1.78231054101476+4.43691096607961i</v>
      </c>
      <c r="R2794" t="str">
        <f t="shared" si="1451"/>
        <v>-0.259825113965758-0.297328819906177i</v>
      </c>
      <c r="S2794" t="str">
        <f t="shared" si="1452"/>
        <v>0.393693950899649i</v>
      </c>
      <c r="T2794" t="str">
        <f t="shared" si="1453"/>
        <v>0.117056557825193-0.102291575660131i</v>
      </c>
      <c r="U2794" t="str">
        <f t="shared" si="1454"/>
        <v>0.0000500000000000001-0.000280399829266905i</v>
      </c>
      <c r="V2794" t="str">
        <f t="shared" si="1455"/>
        <v>3.33333333333333E-06-0.000308439812193595i</v>
      </c>
      <c r="W2794" t="str">
        <f t="shared" si="1456"/>
        <v>0.0000143823283751844-0.000147895717939225i</v>
      </c>
      <c r="X2794" t="str">
        <f t="shared" si="1457"/>
        <v>0.0000147912418574691-0.000147814241202651i</v>
      </c>
      <c r="Y2794" t="str">
        <f t="shared" si="1458"/>
        <v>0.009+0.540353936417444i</v>
      </c>
      <c r="Z2794" t="str">
        <f t="shared" si="1459"/>
        <v>-0.00382329723340718-0.000447132312100123i</v>
      </c>
      <c r="AA2794" t="str">
        <f t="shared" si="1460"/>
        <v>0.432358280758347-25.9088185153723i</v>
      </c>
      <c r="AB2794" t="str">
        <f t="shared" si="1461"/>
        <v>0.808610626362-0.7066161572051i</v>
      </c>
      <c r="AC2794" t="str">
        <f t="shared" si="1462"/>
        <v>0.764018501036438-0.315227367467362i</v>
      </c>
      <c r="AD2794" t="str">
        <f t="shared" si="1463"/>
        <v>1.23048950478092-0.417178627853136i</v>
      </c>
      <c r="AE2794" t="str">
        <f t="shared" si="1464"/>
        <v>-0.00489106116379619+0.00104480627641987i</v>
      </c>
      <c r="AF2794" t="str">
        <f t="shared" si="1465"/>
        <v>-15.0687256563028-0.413094137042268i</v>
      </c>
      <c r="AG2794" t="str">
        <f t="shared" si="1466"/>
        <v>0.962798733228646-0.116060457633464i</v>
      </c>
      <c r="AH2794" t="str">
        <f t="shared" si="1467"/>
        <v>0.077588848608496-0.00490074717910837i</v>
      </c>
      <c r="AI2794">
        <f t="shared" si="1468"/>
        <v>-22.186721850087999</v>
      </c>
      <c r="AJ2794">
        <f t="shared" si="1469"/>
        <v>-3.6141741110200258</v>
      </c>
      <c r="AK2794"/>
      <c r="AL2794"/>
      <c r="AM2794"/>
      <c r="AN2794"/>
    </row>
    <row r="2795" spans="1:40" x14ac:dyDescent="0.25">
      <c r="A2795"/>
      <c r="B2795">
        <f t="shared" si="1470"/>
        <v>861000</v>
      </c>
      <c r="C2795" s="186" t="str">
        <f t="shared" si="1438"/>
        <v>-1.03094722621585E-07+0.00284439319137109i</v>
      </c>
      <c r="D2795" s="158" t="str">
        <f t="shared" si="1439"/>
        <v>-5.95700674739884+0.0218070144671784i</v>
      </c>
      <c r="E2795" t="str">
        <f t="shared" si="1440"/>
        <v>2870</v>
      </c>
      <c r="F2795" t="str">
        <f t="shared" si="1441"/>
        <v>0.777000777000777</v>
      </c>
      <c r="G2795" t="str">
        <f t="shared" si="1436"/>
        <v>0.777000777000777</v>
      </c>
      <c r="H2795" t="str">
        <f t="shared" si="1442"/>
        <v>9.11177067281539+0.434424025390337i</v>
      </c>
      <c r="I2795" t="str">
        <f t="shared" si="1443"/>
        <v>3381.13909342601i</v>
      </c>
      <c r="J2795" t="str">
        <f t="shared" si="1437"/>
        <v>-9777.56239813998+731.26194348108i</v>
      </c>
      <c r="K2795" t="str">
        <f t="shared" si="1444"/>
        <v>0.02571889784599-0.34388242235535i</v>
      </c>
      <c r="L2795" t="str">
        <f t="shared" si="1445"/>
        <v>0.00190429460527941-0.0213411499917853i</v>
      </c>
      <c r="M2795" t="str">
        <f t="shared" si="1446"/>
        <v>0.0276231924512694-0.365223572347135i</v>
      </c>
      <c r="N2795" t="str">
        <f t="shared" si="1447"/>
        <v>-3.81845726824753i</v>
      </c>
      <c r="O2795" t="str">
        <f t="shared" si="1448"/>
        <v>-0.779540401935467+0.626351947191266i</v>
      </c>
      <c r="P2795" t="str">
        <f t="shared" si="1449"/>
        <v>1.77954040193547-0.626351947191266i</v>
      </c>
      <c r="Q2795" t="str">
        <f t="shared" si="1450"/>
        <v>-1.77954040193547+4.4448092154388i</v>
      </c>
      <c r="R2795" t="str">
        <f t="shared" si="1451"/>
        <v>-0.25959755728102-0.296430284551609i</v>
      </c>
      <c r="S2795" t="str">
        <f t="shared" si="1452"/>
        <v>0.394151734563486i</v>
      </c>
      <c r="T2795" t="str">
        <f t="shared" si="1453"/>
        <v>0.116838510833164-0.102320827490758i</v>
      </c>
      <c r="U2795" t="str">
        <f t="shared" si="1454"/>
        <v>0.0000500000000000001-0.000280074161637095i</v>
      </c>
      <c r="V2795" t="str">
        <f t="shared" si="1455"/>
        <v>3.33333333333333E-06-0.000308081577800804i</v>
      </c>
      <c r="W2795" t="str">
        <f t="shared" si="1456"/>
        <v>0.0000143821152345659-0.000147726296406812i</v>
      </c>
      <c r="X2795" t="str">
        <f t="shared" si="1457"/>
        <v>0.0000147900835779291-0.000147644916831113i</v>
      </c>
      <c r="Y2795" t="str">
        <f t="shared" si="1458"/>
        <v>0.009+0.540982254948162i</v>
      </c>
      <c r="Z2795" t="str">
        <f t="shared" si="1459"/>
        <v>-0.00381448278706683-0.000446435799809203i</v>
      </c>
      <c r="AA2795" t="str">
        <f t="shared" si="1460"/>
        <v>0.431354226706659-25.87872738282i</v>
      </c>
      <c r="AB2795" t="str">
        <f t="shared" si="1461"/>
        <v>0.807104387684931-0.706818224833988i</v>
      </c>
      <c r="AC2795" t="str">
        <f t="shared" si="1462"/>
        <v>0.764148122755355-0.314298123579991i</v>
      </c>
      <c r="AD2795" t="str">
        <f t="shared" si="1463"/>
        <v>1.22878568134875-0.419569428173234i</v>
      </c>
      <c r="AE2795" t="str">
        <f t="shared" si="1464"/>
        <v>-0.00487449264374099+0.00105186644329924i</v>
      </c>
      <c r="AF2795" t="str">
        <f t="shared" si="1465"/>
        <v>-15.0687774202142-0.412617010923159i</v>
      </c>
      <c r="AG2795" t="str">
        <f t="shared" si="1466"/>
        <v>0.96261307095197-0.115769021594911i</v>
      </c>
      <c r="AH2795" t="str">
        <f t="shared" si="1467"/>
        <v>0.0773663382339205-0.00507204565474156i</v>
      </c>
      <c r="AI2795">
        <f t="shared" si="1468"/>
        <v>-22.210333359194244</v>
      </c>
      <c r="AJ2795">
        <f t="shared" si="1469"/>
        <v>-3.7508759988184046</v>
      </c>
      <c r="AK2795"/>
      <c r="AL2795"/>
      <c r="AM2795"/>
      <c r="AN2795"/>
    </row>
    <row r="2796" spans="1:40" x14ac:dyDescent="0.25">
      <c r="A2796"/>
      <c r="B2796">
        <f t="shared" si="1470"/>
        <v>862000</v>
      </c>
      <c r="C2796" s="186" t="str">
        <f t="shared" si="1438"/>
        <v>-1.02855662475962E-07+0.00284109343129695i</v>
      </c>
      <c r="D2796" s="158" t="str">
        <f t="shared" si="1439"/>
        <v>-5.95700674556603+0.02178171630661i</v>
      </c>
      <c r="E2796" t="str">
        <f t="shared" si="1440"/>
        <v>2870</v>
      </c>
      <c r="F2796" t="str">
        <f t="shared" si="1441"/>
        <v>0.777000777000777</v>
      </c>
      <c r="G2796" t="str">
        <f t="shared" si="1436"/>
        <v>0.777000777000777</v>
      </c>
      <c r="H2796" t="str">
        <f t="shared" si="1442"/>
        <v>9.11182225914141+0.433922698929606i</v>
      </c>
      <c r="I2796" t="str">
        <f t="shared" si="1443"/>
        <v>3385.066084243i</v>
      </c>
      <c r="J2796" t="str">
        <f t="shared" si="1437"/>
        <v>-9800.29001952396+732.111260488606i</v>
      </c>
      <c r="K2796" t="str">
        <f t="shared" si="1444"/>
        <v>0.0256595787043182-0.343487836689316i</v>
      </c>
      <c r="L2796" t="str">
        <f t="shared" si="1445"/>
        <v>0.00189991365226135-0.0213167827409991i</v>
      </c>
      <c r="M2796" t="str">
        <f t="shared" si="1446"/>
        <v>0.0275594923565795-0.364804619430315i</v>
      </c>
      <c r="N2796" t="str">
        <f t="shared" si="1447"/>
        <v>-3.82289217796675i</v>
      </c>
      <c r="O2796" t="str">
        <f t="shared" si="1448"/>
        <v>-0.776754930549984+0.62980296749562i</v>
      </c>
      <c r="P2796" t="str">
        <f t="shared" si="1449"/>
        <v>1.77675493054998-0.62980296749562i</v>
      </c>
      <c r="Q2796" t="str">
        <f t="shared" si="1450"/>
        <v>-1.77675493054998+4.45269514546237i</v>
      </c>
      <c r="R2796" t="str">
        <f t="shared" si="1451"/>
        <v>-0.259369419328282-0.295533153053514i</v>
      </c>
      <c r="S2796" t="str">
        <f t="shared" si="1452"/>
        <v>0.394609518227323i</v>
      </c>
      <c r="T2796" t="str">
        <f t="shared" si="1453"/>
        <v>0.116620195146649-0.102349641604034i</v>
      </c>
      <c r="U2796" t="str">
        <f t="shared" si="1454"/>
        <v>0.0000500000000000001-0.000279749249616634i</v>
      </c>
      <c r="V2796" t="str">
        <f t="shared" si="1455"/>
        <v>3.33333333333333E-06-0.000307724174578297i</v>
      </c>
      <c r="W2796" t="str">
        <f t="shared" si="1456"/>
        <v>0.0000143819018543387-0.000147557270603123i</v>
      </c>
      <c r="X2796" t="str">
        <f t="shared" si="1457"/>
        <v>0.0000147889283464287-0.00014747598795371i</v>
      </c>
      <c r="Y2796" t="str">
        <f t="shared" si="1458"/>
        <v>0.009+0.54161057347888i</v>
      </c>
      <c r="Z2796" t="str">
        <f t="shared" si="1459"/>
        <v>-0.00380569899484534-0.000445741493985003i</v>
      </c>
      <c r="AA2796" t="str">
        <f t="shared" si="1460"/>
        <v>0.430353666453062-25.8487060658218i</v>
      </c>
      <c r="AB2796" t="str">
        <f t="shared" si="1461"/>
        <v>0.805596292903251-0.707017268771526i</v>
      </c>
      <c r="AC2796" t="str">
        <f t="shared" si="1462"/>
        <v>0.764278659211899-0.313370286061722i</v>
      </c>
      <c r="AD2796" t="str">
        <f t="shared" si="1463"/>
        <v>1.22707060660657-0.421953168355944i</v>
      </c>
      <c r="AE2796" t="str">
        <f t="shared" si="1464"/>
        <v>-0.00485794340982156+0.00105887046327012i</v>
      </c>
      <c r="AF2796" t="str">
        <f t="shared" si="1465"/>
        <v>-15.0688290047074-0.412140982622996i</v>
      </c>
      <c r="AG2796" t="str">
        <f t="shared" si="1466"/>
        <v>0.962428493902073-0.115477191021428i</v>
      </c>
      <c r="AH2796" t="str">
        <f t="shared" si="1467"/>
        <v>0.0771437061321993-0.00524240701677156i</v>
      </c>
      <c r="AI2796">
        <f t="shared" si="1468"/>
        <v>-22.233980159047668</v>
      </c>
      <c r="AJ2796">
        <f t="shared" si="1469"/>
        <v>-3.8876366642136393</v>
      </c>
      <c r="AK2796"/>
      <c r="AL2796"/>
      <c r="AM2796"/>
      <c r="AN2796"/>
    </row>
    <row r="2797" spans="1:40" x14ac:dyDescent="0.25">
      <c r="A2797"/>
      <c r="B2797">
        <f t="shared" si="1470"/>
        <v>863000</v>
      </c>
      <c r="C2797" s="186" t="str">
        <f t="shared" si="1438"/>
        <v>-1.02617432880559E-07+0.00283780131840719i</v>
      </c>
      <c r="D2797" s="158" t="str">
        <f t="shared" si="1439"/>
        <v>-5.95700674373961+0.0217564767744551i</v>
      </c>
      <c r="E2797" t="str">
        <f t="shared" si="1440"/>
        <v>2870</v>
      </c>
      <c r="F2797" t="str">
        <f t="shared" si="1441"/>
        <v>0.777000777000777</v>
      </c>
      <c r="G2797" t="str">
        <f t="shared" si="1436"/>
        <v>0.777000777000777</v>
      </c>
      <c r="H2797" t="str">
        <f t="shared" si="1442"/>
        <v>9.11187366687047+0.433422525142344i</v>
      </c>
      <c r="I2797" t="str">
        <f t="shared" si="1443"/>
        <v>3388.99307505999i</v>
      </c>
      <c r="J2797" t="str">
        <f t="shared" si="1437"/>
        <v>-9823.04402236051+732.960577496134i</v>
      </c>
      <c r="K2797" t="str">
        <f t="shared" si="1444"/>
        <v>0.0256004641844203-0.343094150486901i</v>
      </c>
      <c r="L2797" t="str">
        <f t="shared" si="1445"/>
        <v>0.001895547760023-0.0212924706204703i</v>
      </c>
      <c r="M2797" t="str">
        <f t="shared" si="1446"/>
        <v>0.0274960119444433-0.364386621107371i</v>
      </c>
      <c r="N2797" t="str">
        <f t="shared" si="1447"/>
        <v>-3.82732708768597i</v>
      </c>
      <c r="O2797" t="str">
        <f t="shared" si="1448"/>
        <v>-0.773954181644054+0.63324160058834i</v>
      </c>
      <c r="P2797" t="str">
        <f t="shared" si="1449"/>
        <v>1.77395418164405-0.63324160058834i</v>
      </c>
      <c r="Q2797" t="str">
        <f t="shared" si="1450"/>
        <v>-1.77395418164405+4.46056868827431i</v>
      </c>
      <c r="R2797" t="str">
        <f t="shared" si="1451"/>
        <v>-0.259140698618074-0.294637421266751i</v>
      </c>
      <c r="S2797" t="str">
        <f t="shared" si="1452"/>
        <v>0.39506730189116i</v>
      </c>
      <c r="T2797" t="str">
        <f t="shared" si="1453"/>
        <v>0.116401611056024-0.102378016613233i</v>
      </c>
      <c r="U2797" t="str">
        <f t="shared" si="1454"/>
        <v>0.0000499999999999999-0.000279425090578839i</v>
      </c>
      <c r="V2797" t="str">
        <f t="shared" si="1455"/>
        <v>3.33333333333333E-06-0.000307367599636723i</v>
      </c>
      <c r="W2797" t="str">
        <f t="shared" si="1456"/>
        <v>0.0000143816882345299-0.000147388639152205i</v>
      </c>
      <c r="X2797" t="str">
        <f t="shared" si="1457"/>
        <v>0.0000147877761477659-0.000147307453195346i</v>
      </c>
      <c r="Y2797" t="str">
        <f t="shared" si="1458"/>
        <v>0.009+0.542238892009598i</v>
      </c>
      <c r="Z2797" t="str">
        <f t="shared" si="1459"/>
        <v>-0.00379694571475542-0.000445049384196249i</v>
      </c>
      <c r="AA2797" t="str">
        <f t="shared" si="1460"/>
        <v>0.429356583804899-25.8187543216887i</v>
      </c>
      <c r="AB2797" t="str">
        <f t="shared" si="1461"/>
        <v>0.804086344022839-0.707213279438401i</v>
      </c>
      <c r="AC2797" t="str">
        <f t="shared" si="1462"/>
        <v>0.764410110422794-0.312443850755769i</v>
      </c>
      <c r="AD2797" t="str">
        <f t="shared" si="1463"/>
        <v>1.22534430949681-0.424329794248988i</v>
      </c>
      <c r="AE2797" t="str">
        <f t="shared" si="1464"/>
        <v>-0.00484141353867048+0.00106581846354681i</v>
      </c>
      <c r="AF2797" t="str">
        <f t="shared" si="1465"/>
        <v>-15.0688804106101-0.411666048367889i</v>
      </c>
      <c r="AG2797" t="str">
        <f t="shared" si="1466"/>
        <v>0.962245003434195-0.115184969967619i</v>
      </c>
      <c r="AH2797" t="str">
        <f t="shared" si="1467"/>
        <v>0.0769209549072052-0.00541183117311652i</v>
      </c>
      <c r="AI2797">
        <f t="shared" si="1468"/>
        <v>-22.257662413049694</v>
      </c>
      <c r="AJ2797">
        <f t="shared" si="1469"/>
        <v>-4.0244557987954961</v>
      </c>
      <c r="AK2797"/>
      <c r="AL2797"/>
      <c r="AM2797"/>
      <c r="AN2797"/>
    </row>
    <row r="2798" spans="1:40" x14ac:dyDescent="0.25">
      <c r="A2798"/>
      <c r="B2798">
        <f t="shared" si="1470"/>
        <v>864000</v>
      </c>
      <c r="C2798" s="186" t="str">
        <f t="shared" si="1438"/>
        <v>-1.0238002999246E-07+0.00283451682614909i</v>
      </c>
      <c r="D2798" s="158" t="str">
        <f t="shared" si="1439"/>
        <v>-5.95700674191952+0.021731295667143i</v>
      </c>
      <c r="E2798" t="str">
        <f t="shared" si="1440"/>
        <v>2870</v>
      </c>
      <c r="F2798" t="str">
        <f t="shared" si="1441"/>
        <v>0.777000777000777</v>
      </c>
      <c r="G2798" t="str">
        <f t="shared" si="1436"/>
        <v>0.777000777000777</v>
      </c>
      <c r="H2798" t="str">
        <f t="shared" si="1442"/>
        <v>9.11192489682528+0.432923500068306i</v>
      </c>
      <c r="I2798" t="str">
        <f t="shared" si="1443"/>
        <v>3392.92006587698i</v>
      </c>
      <c r="J2798" t="str">
        <f t="shared" si="1437"/>
        <v>-9845.82440664962+733.809894503661i</v>
      </c>
      <c r="K2798" t="str">
        <f t="shared" si="1444"/>
        <v>0.0255415533479354-0.342701360693619i</v>
      </c>
      <c r="L2798" t="str">
        <f t="shared" si="1445"/>
        <v>0.00189119685979203-0.0212682134448895i</v>
      </c>
      <c r="M2798" t="str">
        <f t="shared" si="1446"/>
        <v>0.0274327502077274-0.363969574138509i</v>
      </c>
      <c r="N2798" t="str">
        <f t="shared" si="1447"/>
        <v>-3.83176199740519i</v>
      </c>
      <c r="O2798" t="str">
        <f t="shared" si="1448"/>
        <v>-0.771138210303905+0.63666777883704i</v>
      </c>
      <c r="P2798" t="str">
        <f t="shared" si="1449"/>
        <v>1.77113821030391-0.63666777883704i</v>
      </c>
      <c r="Q2798" t="str">
        <f t="shared" si="1450"/>
        <v>-1.77113821030391+4.46842977624223i</v>
      </c>
      <c r="R2798" t="str">
        <f t="shared" si="1451"/>
        <v>-0.258911393657163-0.293743085075064i</v>
      </c>
      <c r="S2798" t="str">
        <f t="shared" si="1452"/>
        <v>0.395525085554997i</v>
      </c>
      <c r="T2798" t="str">
        <f t="shared" si="1453"/>
        <v>0.116182758855503-0.102405951127413i</v>
      </c>
      <c r="U2798" t="str">
        <f t="shared" si="1454"/>
        <v>0.0000499999999999999-0.000279101681909188i</v>
      </c>
      <c r="V2798" t="str">
        <f t="shared" si="1455"/>
        <v>3.33333333333333E-06-0.000307011850100107i</v>
      </c>
      <c r="W2798" t="str">
        <f t="shared" si="1456"/>
        <v>0.0000143814743751677-0.000147220400684473i</v>
      </c>
      <c r="X2798" t="str">
        <f t="shared" si="1457"/>
        <v>0.0000147866269668281-0.00014713931118729i</v>
      </c>
      <c r="Y2798" t="str">
        <f t="shared" si="1458"/>
        <v>0.009+0.542867210540316i</v>
      </c>
      <c r="Z2798" t="str">
        <f t="shared" si="1459"/>
        <v>-0.00378822280563087-0.000444359460075965i</v>
      </c>
      <c r="AA2798" t="str">
        <f t="shared" si="1460"/>
        <v>0.428362962663226-25.788871908855i</v>
      </c>
      <c r="AB2798" t="str">
        <f t="shared" si="1461"/>
        <v>0.802574543076084-0.707406247226177i</v>
      </c>
      <c r="AC2798" t="str">
        <f t="shared" si="1462"/>
        <v>0.764542476417455-0.311518813533352i</v>
      </c>
      <c r="AD2798" t="str">
        <f t="shared" si="1463"/>
        <v>1.22360681923197-0.426699251814475i</v>
      </c>
      <c r="AE2798" t="str">
        <f t="shared" si="1464"/>
        <v>-0.0048249031068911+0.00107271057133004i</v>
      </c>
      <c r="AF2798" t="str">
        <f t="shared" si="1465"/>
        <v>-15.0689316387448-0.411192204401163i</v>
      </c>
      <c r="AG2798" t="str">
        <f t="shared" si="1466"/>
        <v>0.962062600886736-0.114892362494806i</v>
      </c>
      <c r="AH2798" t="str">
        <f t="shared" si="1467"/>
        <v>0.0766980871734032-0.005580318041522i</v>
      </c>
      <c r="AI2798">
        <f t="shared" si="1468"/>
        <v>-22.281380284857409</v>
      </c>
      <c r="AJ2798">
        <f t="shared" si="1469"/>
        <v>-4.1613330929623018</v>
      </c>
      <c r="AK2798"/>
      <c r="AL2798"/>
      <c r="AM2798"/>
      <c r="AN2798"/>
    </row>
    <row r="2799" spans="1:40" x14ac:dyDescent="0.25">
      <c r="A2799"/>
      <c r="B2799">
        <f t="shared" si="1470"/>
        <v>865000</v>
      </c>
      <c r="C2799" s="186" t="str">
        <f t="shared" si="1438"/>
        <v>-1.02143449990955E-07+0.00283123992809271i</v>
      </c>
      <c r="D2799" s="158" t="str">
        <f t="shared" si="1439"/>
        <v>-5.95700674010574+0.0217061727820441i</v>
      </c>
      <c r="E2799" t="str">
        <f t="shared" si="1440"/>
        <v>2870</v>
      </c>
      <c r="F2799" t="str">
        <f t="shared" si="1441"/>
        <v>0.777000777000777</v>
      </c>
      <c r="G2799" t="str">
        <f t="shared" si="1436"/>
        <v>0.777000777000777</v>
      </c>
      <c r="H2799" t="str">
        <f t="shared" si="1442"/>
        <v>9.11197594982389+0.43242561976533i</v>
      </c>
      <c r="I2799" t="str">
        <f t="shared" si="1443"/>
        <v>3396.84705669396i</v>
      </c>
      <c r="J2799" t="str">
        <f t="shared" si="1437"/>
        <v>-9868.63117239129+734.659211511189i</v>
      </c>
      <c r="K2799" t="str">
        <f t="shared" si="1444"/>
        <v>0.0254828452618658-0.342309464268716i</v>
      </c>
      <c r="L2799" t="str">
        <f t="shared" si="1445"/>
        <v>0.00188686088318725-0.0212440110297702i</v>
      </c>
      <c r="M2799" t="str">
        <f t="shared" si="1446"/>
        <v>0.0273697061450531-0.363553475298486i</v>
      </c>
      <c r="N2799" t="str">
        <f t="shared" si="1447"/>
        <v>-3.83619690712441i</v>
      </c>
      <c r="O2799" t="str">
        <f t="shared" si="1448"/>
        <v>-0.768307071915165+0.640081434854305i</v>
      </c>
      <c r="P2799" t="str">
        <f t="shared" si="1449"/>
        <v>1.76830707191517-0.640081434854305i</v>
      </c>
      <c r="Q2799" t="str">
        <f t="shared" si="1450"/>
        <v>-1.76830707191517+4.47627834197872i</v>
      </c>
      <c r="R2799" t="str">
        <f t="shared" si="1451"/>
        <v>-0.258681502948538-0.292850140390992i</v>
      </c>
      <c r="S2799" t="str">
        <f t="shared" si="1452"/>
        <v>0.395982869218834i</v>
      </c>
      <c r="T2799" t="str">
        <f t="shared" si="1453"/>
        <v>0.115963638843163-0.102433443751402i</v>
      </c>
      <c r="U2799" t="str">
        <f t="shared" si="1454"/>
        <v>0.0000499999999999999-0.000278779021005246i</v>
      </c>
      <c r="V2799" t="str">
        <f t="shared" si="1455"/>
        <v>3.33333333333333E-06-0.000306656923105772i</v>
      </c>
      <c r="W2799" t="str">
        <f t="shared" si="1456"/>
        <v>0.0000143812602762798-0.000147052553836674i</v>
      </c>
      <c r="X2799" t="str">
        <f t="shared" si="1457"/>
        <v>0.0000147854807885897-0.000146971560567139i</v>
      </c>
      <c r="Y2799" t="str">
        <f t="shared" si="1458"/>
        <v>0.009+0.543495529071034i</v>
      </c>
      <c r="Z2799" t="str">
        <f t="shared" si="1459"/>
        <v>-0.0037795301271209-0.000443671711320932i</v>
      </c>
      <c r="AA2799" t="str">
        <f t="shared" si="1460"/>
        <v>0.427372787022161-25.7590585868723i</v>
      </c>
      <c r="AB2799" t="str">
        <f t="shared" si="1461"/>
        <v>0.801060892122062-0.707596162497198i</v>
      </c>
      <c r="AC2799" t="str">
        <f t="shared" si="1462"/>
        <v>0.764675757237946-0.310595170293597i</v>
      </c>
      <c r="AD2799" t="str">
        <f t="shared" si="1463"/>
        <v>1.22185816529422-0.42906148713032i</v>
      </c>
      <c r="AE2799" t="str">
        <f t="shared" si="1464"/>
        <v>-0.00480841219105519+0.0010795469138088i</v>
      </c>
      <c r="AF2799" t="str">
        <f t="shared" si="1465"/>
        <v>-15.0689826899296-0.410719446983286i</v>
      </c>
      <c r="AG2799" t="str">
        <f t="shared" si="1466"/>
        <v>0.961881287581215-0.11459937267096i</v>
      </c>
      <c r="AH2799" t="str">
        <f t="shared" si="1467"/>
        <v>0.0764751055557551-0.00574786754968659i</v>
      </c>
      <c r="AI2799">
        <f t="shared" si="1468"/>
        <v>-22.305133938386209</v>
      </c>
      <c r="AJ2799">
        <f t="shared" si="1469"/>
        <v>-4.2982682359275106</v>
      </c>
      <c r="AK2799"/>
      <c r="AL2799"/>
      <c r="AM2799"/>
      <c r="AN2799"/>
    </row>
    <row r="2800" spans="1:40" x14ac:dyDescent="0.25">
      <c r="A2800"/>
      <c r="B2800">
        <f t="shared" si="1470"/>
        <v>866000</v>
      </c>
      <c r="C2800" s="186" t="str">
        <f t="shared" si="1438"/>
        <v>-1.01907689077375E-07+0.0028279705979302i</v>
      </c>
      <c r="D2800" s="158" t="str">
        <f t="shared" si="1439"/>
        <v>-5.95700673829824+0.0216811079174649i</v>
      </c>
      <c r="E2800" t="str">
        <f t="shared" si="1440"/>
        <v>2870</v>
      </c>
      <c r="F2800" t="str">
        <f t="shared" si="1441"/>
        <v>0.777000777000777</v>
      </c>
      <c r="G2800" t="str">
        <f t="shared" si="1436"/>
        <v>0.777000777000777</v>
      </c>
      <c r="H2800" t="str">
        <f t="shared" si="1442"/>
        <v>9.11202682667963+0.431928880309214i</v>
      </c>
      <c r="I2800" t="str">
        <f t="shared" si="1443"/>
        <v>3400.77404751095i</v>
      </c>
      <c r="J2800" t="str">
        <f t="shared" si="1437"/>
        <v>-9891.46431958554+735.508528518716i</v>
      </c>
      <c r="K2800" t="str">
        <f t="shared" si="1444"/>
        <v>0.0254243389985402-0.341918458185095i</v>
      </c>
      <c r="L2800" t="str">
        <f t="shared" si="1445"/>
        <v>0.00188253976221575-0.0212198631914427i</v>
      </c>
      <c r="M2800" t="str">
        <f t="shared" si="1446"/>
        <v>0.027306878760756-0.363138321376538i</v>
      </c>
      <c r="N2800" t="str">
        <f t="shared" si="1447"/>
        <v>-3.84063181684363i</v>
      </c>
      <c r="O2800" t="str">
        <f t="shared" si="1448"/>
        <v>-0.765460822161772+0.64348250149901i</v>
      </c>
      <c r="P2800" t="str">
        <f t="shared" si="1449"/>
        <v>1.76546082216177-0.64348250149901i</v>
      </c>
      <c r="Q2800" t="str">
        <f t="shared" si="1450"/>
        <v>-1.76546082216177+4.48411431834264i</v>
      </c>
      <c r="R2800" t="str">
        <f t="shared" si="1451"/>
        <v>-0.258451024991428-0.291958583155777i</v>
      </c>
      <c r="S2800" t="str">
        <f t="shared" si="1452"/>
        <v>0.396440652882671i</v>
      </c>
      <c r="T2800" t="str">
        <f t="shared" si="1453"/>
        <v>0.115744251320976-0.102460493085797i</v>
      </c>
      <c r="U2800" t="str">
        <f t="shared" si="1454"/>
        <v>0.00005-0.000278457105276604i</v>
      </c>
      <c r="V2800" t="str">
        <f t="shared" si="1455"/>
        <v>3.33333333333333E-06-0.000306302815804264i</v>
      </c>
      <c r="W2800" t="str">
        <f t="shared" si="1456"/>
        <v>0.0000143810459378937-0.000146885097251853i</v>
      </c>
      <c r="X2800" t="str">
        <f t="shared" si="1457"/>
        <v>0.0000147843375981114-0.000146804199978781i</v>
      </c>
      <c r="Y2800" t="str">
        <f t="shared" si="1458"/>
        <v>0.009+0.544123847601752i</v>
      </c>
      <c r="Z2800" t="str">
        <f t="shared" si="1459"/>
        <v>-0.00377086753968442-0.000442986127691208i</v>
      </c>
      <c r="AA2800" t="str">
        <f t="shared" si="1460"/>
        <v>0.426386040968233-25.7293141164025i</v>
      </c>
      <c r="AB2800" t="str">
        <f t="shared" si="1461"/>
        <v>0.799545393246753-0.707783015584578i</v>
      </c>
      <c r="AC2800" t="str">
        <f t="shared" si="1462"/>
        <v>0.764809952938902-0.30967291696346i</v>
      </c>
      <c r="AD2800" t="str">
        <f t="shared" si="1463"/>
        <v>1.22009837743498-0.431416446391697i</v>
      </c>
      <c r="AE2800" t="str">
        <f t="shared" si="1464"/>
        <v>-0.00479194086770057+0.00108632761816221i</v>
      </c>
      <c r="AF2800" t="str">
        <f t="shared" si="1465"/>
        <v>-15.0690335649779-0.410247772391749i</v>
      </c>
      <c r="AG2800" t="str">
        <f t="shared" si="1466"/>
        <v>0.961701064822239-0.114306004570614i</v>
      </c>
      <c r="AH2800" t="str">
        <f t="shared" si="1467"/>
        <v>0.076252012689617-0.0059144796353898i</v>
      </c>
      <c r="AI2800">
        <f t="shared" si="1468"/>
        <v>-22.328923537813111</v>
      </c>
      <c r="AJ2800">
        <f t="shared" si="1469"/>
        <v>-4.4352609157290317</v>
      </c>
      <c r="AK2800"/>
      <c r="AL2800"/>
      <c r="AM2800"/>
      <c r="AN2800"/>
    </row>
    <row r="2801" spans="1:40" x14ac:dyDescent="0.25">
      <c r="A2801"/>
      <c r="B2801">
        <f t="shared" si="1470"/>
        <v>867000</v>
      </c>
      <c r="C2801" s="186" t="str">
        <f t="shared" si="1438"/>
        <v>-1.01672743474949E-07+0.00282470880947507i</v>
      </c>
      <c r="D2801" s="158" t="str">
        <f t="shared" si="1439"/>
        <v>-5.95700673649699+0.0216561008726422i</v>
      </c>
      <c r="E2801" t="str">
        <f t="shared" si="1440"/>
        <v>2870</v>
      </c>
      <c r="F2801" t="str">
        <f t="shared" si="1441"/>
        <v>0.777000777000777</v>
      </c>
      <c r="G2801" t="str">
        <f t="shared" si="1436"/>
        <v>0.777000777000777</v>
      </c>
      <c r="H2801" t="str">
        <f t="shared" si="1442"/>
        <v>9.11207752820117+0.431433277793628i</v>
      </c>
      <c r="I2801" t="str">
        <f t="shared" si="1443"/>
        <v>3404.70103832794i</v>
      </c>
      <c r="J2801" t="str">
        <f t="shared" si="1437"/>
        <v>-9914.32384823234+736.357845526244i</v>
      </c>
      <c r="K2801" t="str">
        <f t="shared" si="1444"/>
        <v>0.0253660336355776-0.34152833942924i</v>
      </c>
      <c r="L2801" t="str">
        <f t="shared" si="1445"/>
        <v>0.00187823342927042-0.0211957697470511i</v>
      </c>
      <c r="M2801" t="str">
        <f t="shared" si="1446"/>
        <v>0.027244267064848-0.362724109176291i</v>
      </c>
      <c r="N2801" t="str">
        <f t="shared" si="1447"/>
        <v>-3.84506672656285i</v>
      </c>
      <c r="O2801" t="str">
        <f t="shared" si="1448"/>
        <v>-0.762599517024884+0.646870911877643i</v>
      </c>
      <c r="P2801" t="str">
        <f t="shared" si="1449"/>
        <v>1.76259951702488-0.646870911877643i</v>
      </c>
      <c r="Q2801" t="str">
        <f t="shared" si="1450"/>
        <v>-1.76259951702488+4.49193763844049i</v>
      </c>
      <c r="R2801" t="str">
        <f t="shared" si="1451"/>
        <v>-0.258219958281288-0.291068409339276i</v>
      </c>
      <c r="S2801" t="str">
        <f t="shared" si="1452"/>
        <v>0.396898436546508i</v>
      </c>
      <c r="T2801" t="str">
        <f t="shared" si="1453"/>
        <v>0.115524596594838-0.102487097726948i</v>
      </c>
      <c r="U2801" t="str">
        <f t="shared" si="1454"/>
        <v>0.00005-0.000278135932144797i</v>
      </c>
      <c r="V2801" t="str">
        <f t="shared" si="1455"/>
        <v>3.33333333333333E-06-0.000305949525359276i</v>
      </c>
      <c r="W2801" t="str">
        <f t="shared" si="1456"/>
        <v>0.0000143808313600375-0.000146718029579313i</v>
      </c>
      <c r="X2801" t="str">
        <f t="shared" si="1457"/>
        <v>0.0000147831973805413-0.000146637228072362i</v>
      </c>
      <c r="Y2801" t="str">
        <f t="shared" si="1458"/>
        <v>0.009+0.54475216613247i</v>
      </c>
      <c r="Z2801" t="str">
        <f t="shared" si="1459"/>
        <v>-0.00376223490458459-0.00044230269900971i</v>
      </c>
      <c r="AA2801" t="str">
        <f t="shared" si="1460"/>
        <v>0.425402708679751-25.6996382592117i</v>
      </c>
      <c r="AB2801" t="str">
        <f t="shared" si="1461"/>
        <v>0.798028048563244-0.707966796792099i</v>
      </c>
      <c r="AC2801" t="str">
        <f t="shared" si="1462"/>
        <v>0.76494506358749-0.308752049497646i</v>
      </c>
      <c r="AD2801" t="str">
        <f t="shared" si="1463"/>
        <v>1.21832748567448-0.433764075912412i</v>
      </c>
      <c r="AE2801" t="str">
        <f t="shared" si="1464"/>
        <v>-0.00477548921332883+0.00109305281156102i</v>
      </c>
      <c r="AF2801" t="str">
        <f t="shared" si="1465"/>
        <v>-15.0690842646982-0.409777176920986i</v>
      </c>
      <c r="AG2801" t="str">
        <f t="shared" si="1466"/>
        <v>0.961521933897462-0.114012262274795i</v>
      </c>
      <c r="AH2801" t="str">
        <f t="shared" si="1467"/>
        <v>0.0760288112206373-0.00608015424661032i</v>
      </c>
      <c r="AI2801">
        <f t="shared" si="1468"/>
        <v>-22.352749247580022</v>
      </c>
      <c r="AJ2801">
        <f t="shared" si="1469"/>
        <v>-4.5723108192320732</v>
      </c>
      <c r="AK2801"/>
      <c r="AL2801"/>
      <c r="AM2801"/>
      <c r="AN2801"/>
    </row>
    <row r="2802" spans="1:40" x14ac:dyDescent="0.25">
      <c r="A2802"/>
      <c r="B2802">
        <f t="shared" si="1470"/>
        <v>868000</v>
      </c>
      <c r="C2802" s="186" t="str">
        <f t="shared" si="1438"/>
        <v>-1.01438609428647E-07+0.00282145453666151i</v>
      </c>
      <c r="D2802" s="158" t="str">
        <f t="shared" si="1439"/>
        <v>-5.95700673470196+0.0216311514477383i</v>
      </c>
      <c r="E2802" t="str">
        <f t="shared" si="1440"/>
        <v>2870</v>
      </c>
      <c r="F2802" t="str">
        <f t="shared" si="1441"/>
        <v>0.777000777000777</v>
      </c>
      <c r="G2802" t="str">
        <f t="shared" si="1436"/>
        <v>0.777000777000777</v>
      </c>
      <c r="H2802" t="str">
        <f t="shared" si="1442"/>
        <v>9.11212805519255+0.430938808330003i</v>
      </c>
      <c r="I2802" t="str">
        <f t="shared" si="1443"/>
        <v>3408.62802914493i</v>
      </c>
      <c r="J2802" t="str">
        <f t="shared" si="1437"/>
        <v>-9937.20975833171+737.207162533771i</v>
      </c>
      <c r="K2802" t="str">
        <f t="shared" si="1444"/>
        <v>0.0253079282558506-0.341139105001135i</v>
      </c>
      <c r="L2802" t="str">
        <f t="shared" si="1445"/>
        <v>0.00187394181712729-0.0211717305145478i</v>
      </c>
      <c r="M2802" t="str">
        <f t="shared" si="1446"/>
        <v>0.0271818700729779-0.362310835515683i</v>
      </c>
      <c r="N2802" t="str">
        <f t="shared" si="1447"/>
        <v>-3.84950163628206i</v>
      </c>
      <c r="O2802" t="str">
        <f t="shared" si="1448"/>
        <v>-0.759723212781777+0.650246599345613i</v>
      </c>
      <c r="P2802" t="str">
        <f t="shared" si="1449"/>
        <v>1.75972321278178-0.650246599345613i</v>
      </c>
      <c r="Q2802" t="str">
        <f t="shared" si="1450"/>
        <v>-1.75972321278178+4.49974823562767i</v>
      </c>
      <c r="R2802" t="str">
        <f t="shared" si="1451"/>
        <v>-0.257988301309805-0.290179614939866i</v>
      </c>
      <c r="S2802" t="str">
        <f t="shared" si="1452"/>
        <v>0.397356220210345i</v>
      </c>
      <c r="T2802" t="str">
        <f t="shared" si="1453"/>
        <v>0.115304674974599-0.102513256266952i</v>
      </c>
      <c r="U2802" t="str">
        <f t="shared" si="1454"/>
        <v>0.00005-0.000277815499043247i</v>
      </c>
      <c r="V2802" t="str">
        <f t="shared" si="1455"/>
        <v>3.33333333333333E-06-0.000305597048947572i</v>
      </c>
      <c r="W2802" t="str">
        <f t="shared" si="1456"/>
        <v>0.0000143806165427391-0.000146551349474583i</v>
      </c>
      <c r="X2802" t="str">
        <f t="shared" si="1457"/>
        <v>0.0000147820601211124-0.000146470643504247i</v>
      </c>
      <c r="Y2802" t="str">
        <f t="shared" si="1458"/>
        <v>0.009+0.545380484663188i</v>
      </c>
      <c r="Z2802" t="str">
        <f t="shared" si="1459"/>
        <v>-0.00375363208388318-0.000441621415161685i</v>
      </c>
      <c r="AA2802" t="str">
        <f t="shared" si="1460"/>
        <v>0.424422774426167-25.670030778164i</v>
      </c>
      <c r="AB2802" t="str">
        <f t="shared" si="1461"/>
        <v>0.796508860211938-0.708147496394157i</v>
      </c>
      <c r="AC2802" t="str">
        <f t="shared" si="1462"/>
        <v>0.765081089263351-0.307832563878522i</v>
      </c>
      <c r="AD2802" t="str">
        <f t="shared" si="1463"/>
        <v>1.21654552030133-0.43610432212633i</v>
      </c>
      <c r="AE2802" t="str">
        <f t="shared" si="1464"/>
        <v>-0.00475905730440297+0.00109972262116943i</v>
      </c>
      <c r="AF2802" t="str">
        <f t="shared" si="1465"/>
        <v>-15.0691347898945-0.409307656882265i</v>
      </c>
      <c r="AG2802" t="str">
        <f t="shared" si="1466"/>
        <v>0.961343896077557-0.113718149870942i</v>
      </c>
      <c r="AH2802" t="str">
        <f t="shared" si="1467"/>
        <v>0.0758055038046552-0.00624489134165181i</v>
      </c>
      <c r="AI2802">
        <f t="shared" si="1468"/>
        <v>-22.376611232396826</v>
      </c>
      <c r="AJ2802">
        <f t="shared" si="1469"/>
        <v>-4.7094176321382797</v>
      </c>
      <c r="AK2802"/>
      <c r="AL2802"/>
      <c r="AM2802"/>
      <c r="AN2802"/>
    </row>
    <row r="2803" spans="1:40" x14ac:dyDescent="0.25">
      <c r="A2803"/>
      <c r="B2803">
        <f t="shared" si="1470"/>
        <v>869000</v>
      </c>
      <c r="C2803" s="186" t="str">
        <f t="shared" si="1438"/>
        <v>-1.01205283205033E-07+0.0028182077535437i</v>
      </c>
      <c r="D2803" s="158" t="str">
        <f t="shared" si="1439"/>
        <v>-5.95700673291313+0.021606259443835i</v>
      </c>
      <c r="E2803" t="str">
        <f t="shared" si="1440"/>
        <v>2870</v>
      </c>
      <c r="F2803" t="str">
        <f t="shared" si="1441"/>
        <v>0.777000777000777</v>
      </c>
      <c r="G2803" t="str">
        <f t="shared" si="1436"/>
        <v>0.777000777000777</v>
      </c>
      <c r="H2803" t="str">
        <f t="shared" si="1442"/>
        <v>9.11217840845321+0.430445468047445i</v>
      </c>
      <c r="I2803" t="str">
        <f t="shared" si="1443"/>
        <v>3412.55501996191i</v>
      </c>
      <c r="J2803" t="str">
        <f t="shared" si="1437"/>
        <v>-9960.12204988364+738.056479541299i</v>
      </c>
      <c r="K2803" t="str">
        <f t="shared" si="1444"/>
        <v>0.0252500219474501-0.340750751914198i</v>
      </c>
      <c r="L2803" t="str">
        <f t="shared" si="1445"/>
        <v>0.00186966485894287-0.0211477453126898i</v>
      </c>
      <c r="M2803" t="str">
        <f t="shared" si="1446"/>
        <v>0.027119686806393-0.361898497226888i</v>
      </c>
      <c r="N2803" t="str">
        <f t="shared" si="1447"/>
        <v>-3.85393654600128i</v>
      </c>
      <c r="O2803" t="str">
        <f t="shared" si="1448"/>
        <v>-0.756831966004718+0.653609497508591i</v>
      </c>
      <c r="P2803" t="str">
        <f t="shared" si="1449"/>
        <v>1.75683196600472-0.653609497508591i</v>
      </c>
      <c r="Q2803" t="str">
        <f t="shared" si="1450"/>
        <v>-1.75683196600472+4.50754604350987i</v>
      </c>
      <c r="R2803" t="str">
        <f t="shared" si="1451"/>
        <v>-0.257756052564891-0.289292195984347i</v>
      </c>
      <c r="S2803" t="str">
        <f t="shared" si="1452"/>
        <v>0.397814003874182i</v>
      </c>
      <c r="T2803" t="str">
        <f t="shared" si="1453"/>
        <v>0.115084486774088-0.102538967293643i</v>
      </c>
      <c r="U2803" t="str">
        <f t="shared" si="1454"/>
        <v>0.00005-0.00027749580341719i</v>
      </c>
      <c r="V2803" t="str">
        <f t="shared" si="1455"/>
        <v>3.33333333333333E-06-0.000305245383758909i</v>
      </c>
      <c r="W2803" t="str">
        <f t="shared" si="1456"/>
        <v>0.0000143804014860262-0.00014638505559938i</v>
      </c>
      <c r="X2803" t="str">
        <f t="shared" si="1457"/>
        <v>0.000014780925805143-0.000146304444936987i</v>
      </c>
      <c r="Y2803" t="str">
        <f t="shared" si="1458"/>
        <v>0.009+0.546008803193906i</v>
      </c>
      <c r="Z2803" t="str">
        <f t="shared" si="1459"/>
        <v>-0.00374505894043506-0.000440942266094271i</v>
      </c>
      <c r="AA2803" t="str">
        <f t="shared" si="1460"/>
        <v>0.423446222567441-25.6404914372149i</v>
      </c>
      <c r="AB2803" t="str">
        <f t="shared" si="1461"/>
        <v>0.794987830360722-0.708325104635705i</v>
      </c>
      <c r="AC2803" t="str">
        <f t="shared" si="1462"/>
        <v>0.765218030058537-0.306914456116035i</v>
      </c>
      <c r="AD2803" t="str">
        <f t="shared" si="1463"/>
        <v>1.21475251187204-0.438437131588819i</v>
      </c>
      <c r="AE2803" t="str">
        <f t="shared" si="1464"/>
        <v>-0.00474264521734497+0.00110633717414684i</v>
      </c>
      <c r="AF2803" t="str">
        <f t="shared" si="1465"/>
        <v>-15.0691851413663-0.40883920860361i</v>
      </c>
      <c r="AG2803" t="str">
        <f t="shared" si="1466"/>
        <v>0.961166952616172-0.113423671452826i</v>
      </c>
      <c r="AH2803" t="str">
        <f t="shared" si="1467"/>
        <v>0.0755820931075967-0.00640869088926592i</v>
      </c>
      <c r="AI2803">
        <f t="shared" si="1468"/>
        <v>-22.400509657244655</v>
      </c>
      <c r="AJ2803">
        <f t="shared" si="1469"/>
        <v>-4.8465810389936737</v>
      </c>
      <c r="AK2803"/>
      <c r="AL2803"/>
      <c r="AM2803"/>
      <c r="AN2803"/>
    </row>
    <row r="2804" spans="1:40" x14ac:dyDescent="0.25">
      <c r="A2804"/>
      <c r="B2804">
        <f t="shared" si="1470"/>
        <v>870000</v>
      </c>
      <c r="C2804" s="186" t="str">
        <f t="shared" si="1438"/>
        <v>-1.00972761092116E-07+0.00281496843429509i</v>
      </c>
      <c r="D2804" s="158" t="str">
        <f t="shared" si="1439"/>
        <v>-5.95700673113046+0.021581424662929i</v>
      </c>
      <c r="E2804" t="str">
        <f t="shared" si="1440"/>
        <v>2870</v>
      </c>
      <c r="F2804" t="str">
        <f t="shared" si="1441"/>
        <v>0.777000777000777</v>
      </c>
      <c r="G2804" t="str">
        <f t="shared" si="1436"/>
        <v>0.777000777000777</v>
      </c>
      <c r="H2804" t="str">
        <f t="shared" si="1442"/>
        <v>9.11222858877801+0.42995325309261i</v>
      </c>
      <c r="I2804" t="str">
        <f t="shared" si="1443"/>
        <v>3416.4820107789i</v>
      </c>
      <c r="J2804" t="str">
        <f t="shared" si="1437"/>
        <v>-9983.06072288813+738.905796548826i</v>
      </c>
      <c r="K2804" t="str">
        <f t="shared" si="1444"/>
        <v>0.0251923138036499-0.340363277195202i</v>
      </c>
      <c r="L2804" t="str">
        <f t="shared" si="1445"/>
        <v>0.00186540248825178-0.0211238139610341i</v>
      </c>
      <c r="M2804" t="str">
        <f t="shared" si="1446"/>
        <v>0.0270577162919017-0.361487091156236i</v>
      </c>
      <c r="N2804" t="str">
        <f t="shared" si="1447"/>
        <v>-3.8583714557205i</v>
      </c>
      <c r="O2804" t="str">
        <f t="shared" si="1448"/>
        <v>-0.753925833559889+0.656959540223769i</v>
      </c>
      <c r="P2804" t="str">
        <f t="shared" si="1449"/>
        <v>1.75392583355989-0.656959540223769i</v>
      </c>
      <c r="Q2804" t="str">
        <f t="shared" si="1450"/>
        <v>-1.75392583355989+4.51533099594427i</v>
      </c>
      <c r="R2804" t="str">
        <f t="shared" si="1451"/>
        <v>-0.257523210530693-0.288406148527876i</v>
      </c>
      <c r="S2804" t="str">
        <f t="shared" si="1452"/>
        <v>0.398271787538017i</v>
      </c>
      <c r="T2804" t="str">
        <f t="shared" si="1453"/>
        <v>0.114864032311152-0.102564229390588i</v>
      </c>
      <c r="U2804" t="str">
        <f t="shared" si="1454"/>
        <v>0.00005-0.000277176842723607i</v>
      </c>
      <c r="V2804" t="str">
        <f t="shared" si="1455"/>
        <v>3.33333333333333E-06-0.000304894526995968i</v>
      </c>
      <c r="W2804" t="str">
        <f t="shared" si="1456"/>
        <v>0.0000143801861899269-0.000146219146621572i</v>
      </c>
      <c r="X2804" t="str">
        <f t="shared" si="1457"/>
        <v>0.0000147797944180361-0.000146138631039277i</v>
      </c>
      <c r="Y2804" t="str">
        <f t="shared" si="1458"/>
        <v>0.009+0.546637121724624i</v>
      </c>
      <c r="Z2804" t="str">
        <f t="shared" si="1459"/>
        <v>-0.00373651533788268-0.000440265241816042i</v>
      </c>
      <c r="AA2804" t="str">
        <f t="shared" si="1460"/>
        <v>0.422473037553424-25.6110200014052i</v>
      </c>
      <c r="AB2804" t="str">
        <f t="shared" si="1461"/>
        <v>0.793464961205239-0.708499611732219i</v>
      </c>
      <c r="AC2804" t="str">
        <f t="shared" si="1462"/>
        <v>0.765355886077454-0.30599772224765i</v>
      </c>
      <c r="AD2804" t="str">
        <f t="shared" si="1463"/>
        <v>1.21294849121065-0.440762450978129i</v>
      </c>
      <c r="AE2804" t="str">
        <f t="shared" si="1464"/>
        <v>-0.00472625302853358+0.00111289659764929i</v>
      </c>
      <c r="AF2804" t="str">
        <f t="shared" si="1465"/>
        <v>-15.0692353199085-0.408371828429681i</v>
      </c>
      <c r="AG2804" t="str">
        <f t="shared" si="1466"/>
        <v>0.960991104749902-0.113128831120479i</v>
      </c>
      <c r="AH2804" t="str">
        <f t="shared" si="1467"/>
        <v>0.0753585818053699-0.0065715528687689i</v>
      </c>
      <c r="AI2804">
        <f t="shared" si="1468"/>
        <v>-22.424444687379264</v>
      </c>
      <c r="AJ2804">
        <f t="shared" si="1469"/>
        <v>-4.9838007231925667</v>
      </c>
      <c r="AK2804"/>
      <c r="AL2804"/>
      <c r="AM2804"/>
      <c r="AN2804"/>
    </row>
    <row r="2805" spans="1:40" x14ac:dyDescent="0.25">
      <c r="A2805"/>
      <c r="B2805">
        <f t="shared" si="1470"/>
        <v>871000</v>
      </c>
      <c r="C2805" s="186" t="str">
        <f t="shared" si="1438"/>
        <v>-1.00741039399199E-07+0.00281173655320776i</v>
      </c>
      <c r="D2805" s="158" t="str">
        <f t="shared" si="1439"/>
        <v>-5.95700672935393+0.0215566469079262i</v>
      </c>
      <c r="E2805" t="str">
        <f t="shared" si="1440"/>
        <v>2870</v>
      </c>
      <c r="F2805" t="str">
        <f t="shared" si="1441"/>
        <v>0.777000777000777</v>
      </c>
      <c r="G2805" t="str">
        <f t="shared" si="1436"/>
        <v>0.777000777000777</v>
      </c>
      <c r="H2805" t="str">
        <f t="shared" si="1442"/>
        <v>9.1122785969573+0.429462159629634i</v>
      </c>
      <c r="I2805" t="str">
        <f t="shared" si="1443"/>
        <v>3420.40900159589i</v>
      </c>
      <c r="J2805" t="str">
        <f t="shared" si="1437"/>
        <v>-10006.0257773452+739.755113556353i</v>
      </c>
      <c r="K2805" t="str">
        <f t="shared" si="1444"/>
        <v>0.0251348029228707-0.339976677884197i</v>
      </c>
      <c r="L2805" t="str">
        <f t="shared" si="1445"/>
        <v>0.00186115463896392-0.0210999362799331i</v>
      </c>
      <c r="M2805" t="str">
        <f t="shared" si="1446"/>
        <v>0.0269959575618346-0.36107661416413i</v>
      </c>
      <c r="N2805" t="str">
        <f t="shared" si="1447"/>
        <v>-3.86280636543972i</v>
      </c>
      <c r="O2805" t="str">
        <f t="shared" si="1448"/>
        <v>-0.751004872606241+0.660296661601195i</v>
      </c>
      <c r="P2805" t="str">
        <f t="shared" si="1449"/>
        <v>1.75100487260624-0.660296661601195i</v>
      </c>
      <c r="Q2805" t="str">
        <f t="shared" si="1450"/>
        <v>-1.75100487260624+4.52310302704092i</v>
      </c>
      <c r="R2805" t="str">
        <f t="shared" si="1451"/>
        <v>-0.257289773687588-0.287521468653858i</v>
      </c>
      <c r="S2805" t="str">
        <f t="shared" si="1452"/>
        <v>0.398729571201854i</v>
      </c>
      <c r="T2805" t="str">
        <f t="shared" si="1453"/>
        <v>0.11464331190768-0.102589041137074i</v>
      </c>
      <c r="U2805" t="str">
        <f t="shared" si="1454"/>
        <v>0.00005-0.000276858614431158i</v>
      </c>
      <c r="V2805" t="str">
        <f t="shared" si="1455"/>
        <v>3.33333333333333E-06-0.000304544475874274i</v>
      </c>
      <c r="W2805" t="str">
        <f t="shared" si="1456"/>
        <v>0.000014379970654469-0.000146053621215149i</v>
      </c>
      <c r="X2805" t="str">
        <f t="shared" si="1457"/>
        <v>0.0000147786659452783-0.000145973200485932i</v>
      </c>
      <c r="Y2805" t="str">
        <f t="shared" si="1458"/>
        <v>0.009+0.547265440255342i</v>
      </c>
      <c r="Z2805" t="str">
        <f t="shared" si="1459"/>
        <v>-0.00372800114065088-0.000439590332396529i</v>
      </c>
      <c r="AA2805" t="str">
        <f t="shared" si="1460"/>
        <v>0.421503203923235-25.5816162368544i</v>
      </c>
      <c r="AB2805" t="str">
        <f t="shared" si="1461"/>
        <v>0.791940254969055-0.708671007869607i</v>
      </c>
      <c r="AC2805" t="str">
        <f t="shared" si="1462"/>
        <v>0.765494657436814-0.305082358338255i</v>
      </c>
      <c r="AD2805" t="str">
        <f t="shared" si="1463"/>
        <v>1.21113348940822-0.44308022709682i</v>
      </c>
      <c r="AE2805" t="str">
        <f t="shared" si="1464"/>
        <v>-0.00470988081430214+0.00111940101883127i</v>
      </c>
      <c r="AF2805" t="str">
        <f t="shared" si="1465"/>
        <v>-15.0692853263112-0.407905512721708i</v>
      </c>
      <c r="AG2805" t="str">
        <f t="shared" si="1466"/>
        <v>0.960816353698255-0.112833632980114i</v>
      </c>
      <c r="AH2805" t="str">
        <f t="shared" si="1467"/>
        <v>0.0751349725837605-0.00673347727016378i</v>
      </c>
      <c r="AI2805">
        <f t="shared" si="1468"/>
        <v>-22.448416488334239</v>
      </c>
      <c r="AJ2805">
        <f t="shared" si="1469"/>
        <v>-5.121076366986359</v>
      </c>
      <c r="AK2805"/>
      <c r="AL2805"/>
      <c r="AM2805"/>
      <c r="AN2805"/>
    </row>
    <row r="2806" spans="1:40" x14ac:dyDescent="0.25">
      <c r="A2806"/>
      <c r="B2806">
        <f t="shared" si="1470"/>
        <v>872000</v>
      </c>
      <c r="C2806" s="186" t="str">
        <f t="shared" si="1438"/>
        <v>-1.00510114456739E-07+0.00280851208469171i</v>
      </c>
      <c r="D2806" s="158" t="str">
        <f t="shared" si="1439"/>
        <v>-5.9570067275835+0.0215319259826365i</v>
      </c>
      <c r="E2806" t="str">
        <f t="shared" si="1440"/>
        <v>2870</v>
      </c>
      <c r="F2806" t="str">
        <f t="shared" si="1441"/>
        <v>0.777000777000777</v>
      </c>
      <c r="G2806" t="str">
        <f t="shared" si="1436"/>
        <v>0.777000777000777</v>
      </c>
      <c r="H2806" t="str">
        <f t="shared" si="1442"/>
        <v>9.11232843377688+0.428972183840009i</v>
      </c>
      <c r="I2806" t="str">
        <f t="shared" si="1443"/>
        <v>3424.33599241287i</v>
      </c>
      <c r="J2806" t="str">
        <f t="shared" si="1437"/>
        <v>-10029.0172132548+740.604430563881i</v>
      </c>
      <c r="K2806" t="str">
        <f t="shared" si="1444"/>
        <v>0.0250774884086463-0.339590951034445i</v>
      </c>
      <c r="L2806" t="str">
        <f t="shared" si="1445"/>
        <v>0.00185692124536209-0.0210761120905303i</v>
      </c>
      <c r="M2806" t="str">
        <f t="shared" si="1446"/>
        <v>0.0269344096540084-0.360667063124975i</v>
      </c>
      <c r="N2806" t="str">
        <f t="shared" si="1447"/>
        <v>-3.86724127515894i</v>
      </c>
      <c r="O2806" t="str">
        <f t="shared" si="1448"/>
        <v>-0.74806914059438+0.663620796005058i</v>
      </c>
      <c r="P2806" t="str">
        <f t="shared" si="1449"/>
        <v>1.74806914059438-0.663620796005058i</v>
      </c>
      <c r="Q2806" t="str">
        <f t="shared" si="1450"/>
        <v>-1.74806914059438+4.530862071164i</v>
      </c>
      <c r="R2806" t="str">
        <f t="shared" si="1451"/>
        <v>-0.257055740512182-0.286638152473874i</v>
      </c>
      <c r="S2806" t="str">
        <f t="shared" si="1452"/>
        <v>0.399187354865691i</v>
      </c>
      <c r="T2806" t="str">
        <f t="shared" si="1453"/>
        <v>0.114422325889634-0.102613401108099i</v>
      </c>
      <c r="U2806" t="str">
        <f t="shared" si="1454"/>
        <v>0.00005-0.000276541116020113i</v>
      </c>
      <c r="V2806" t="str">
        <f t="shared" si="1455"/>
        <v>3.33333333333333E-06-0.000304195227622124i</v>
      </c>
      <c r="W2806" t="str">
        <f t="shared" si="1456"/>
        <v>0.0000143797548796803-0.000145888478060176i</v>
      </c>
      <c r="X2806" t="str">
        <f t="shared" si="1457"/>
        <v>0.0000147775403724397-0.000145808151957839i</v>
      </c>
      <c r="Y2806" t="str">
        <f t="shared" si="1458"/>
        <v>0.009+0.54789375878606i</v>
      </c>
      <c r="Z2806" t="str">
        <f t="shared" si="1459"/>
        <v>-0.00371951621394112-0.000438917527965783i</v>
      </c>
      <c r="AA2806" t="str">
        <f t="shared" si="1460"/>
        <v>0.420536706304648-25.5522799107552i</v>
      </c>
      <c r="AB2806" t="str">
        <f t="shared" si="1461"/>
        <v>0.790413713903869-0.708839283204151i</v>
      </c>
      <c r="AC2806" t="str">
        <f t="shared" si="1462"/>
        <v>0.765634344265579-0.304168360480087i</v>
      </c>
      <c r="AD2806" t="str">
        <f t="shared" si="1463"/>
        <v>1.20930753782235-0.445390406873165i</v>
      </c>
      <c r="AE2806" t="str">
        <f t="shared" si="1464"/>
        <v>-0.00469352865093589+0.0011258505648472i</v>
      </c>
      <c r="AF2806" t="str">
        <f t="shared" si="1465"/>
        <v>-15.0693351613604-0.407440257857373i</v>
      </c>
      <c r="AG2806" t="str">
        <f t="shared" si="1466"/>
        <v>0.960642700663614-0.112538081144043i</v>
      </c>
      <c r="AH2806" t="str">
        <f t="shared" si="1467"/>
        <v>0.0749112681383236-0.00689446409425899i</v>
      </c>
      <c r="AI2806">
        <f t="shared" si="1468"/>
        <v>-22.472425225924567</v>
      </c>
      <c r="AJ2806">
        <f t="shared" si="1469"/>
        <v>-5.2584076514906535</v>
      </c>
      <c r="AK2806"/>
      <c r="AL2806"/>
      <c r="AM2806"/>
      <c r="AN2806"/>
    </row>
    <row r="2807" spans="1:40" x14ac:dyDescent="0.25">
      <c r="A2807"/>
      <c r="B2807">
        <f t="shared" si="1470"/>
        <v>873000</v>
      </c>
      <c r="C2807" s="186" t="str">
        <f t="shared" si="1438"/>
        <v>-1.00279982616193E-07+0.00280529500327417i</v>
      </c>
      <c r="D2807" s="158" t="str">
        <f t="shared" si="1439"/>
        <v>-5.95700672581916+0.0215072616917686i</v>
      </c>
      <c r="E2807" t="str">
        <f t="shared" si="1440"/>
        <v>2870</v>
      </c>
      <c r="F2807" t="str">
        <f t="shared" si="1441"/>
        <v>0.777000777000777</v>
      </c>
      <c r="G2807" t="str">
        <f t="shared" si="1436"/>
        <v>0.777000777000777</v>
      </c>
      <c r="H2807" t="str">
        <f t="shared" si="1442"/>
        <v>9.11237810001815+0.428483321922508i</v>
      </c>
      <c r="I2807" t="str">
        <f t="shared" si="1443"/>
        <v>3428.26298322986i</v>
      </c>
      <c r="J2807" t="str">
        <f t="shared" si="1437"/>
        <v>-10052.035030617+741.453747571408i</v>
      </c>
      <c r="K2807" t="str">
        <f t="shared" si="1444"/>
        <v>0.0250203693695875-0.339206093712336i</v>
      </c>
      <c r="L2807" t="str">
        <f t="shared" si="1445"/>
        <v>0.00185270224209949-0.0210523412147564i</v>
      </c>
      <c r="M2807" t="str">
        <f t="shared" si="1446"/>
        <v>0.026873071611687-0.360258434927092i</v>
      </c>
      <c r="N2807" t="str">
        <f t="shared" si="1447"/>
        <v>-3.87167618487816i</v>
      </c>
      <c r="O2807" t="str">
        <f t="shared" si="1448"/>
        <v>-0.745118695265433+0.666931878054978i</v>
      </c>
      <c r="P2807" t="str">
        <f t="shared" si="1449"/>
        <v>1.74511869526543-0.666931878054978i</v>
      </c>
      <c r="Q2807" t="str">
        <f t="shared" si="1450"/>
        <v>-1.74511869526543+4.53860806293314i</v>
      </c>
      <c r="R2807" t="str">
        <f t="shared" si="1451"/>
        <v>-0.256821109477312-0.285756196127586i</v>
      </c>
      <c r="S2807" t="str">
        <f t="shared" si="1452"/>
        <v>0.399645138529528i</v>
      </c>
      <c r="T2807" t="str">
        <f t="shared" si="1453"/>
        <v>0.11420107458708-0.102637307874367i</v>
      </c>
      <c r="U2807" t="str">
        <f t="shared" si="1454"/>
        <v>0.0000500000000000001-0.000276224344982289i</v>
      </c>
      <c r="V2807" t="str">
        <f t="shared" si="1455"/>
        <v>3.33333333333333E-06-0.000303846779480518i</v>
      </c>
      <c r="W2807" t="str">
        <f t="shared" si="1456"/>
        <v>0.0000143795388655894-0.000145723715842772i</v>
      </c>
      <c r="X2807" t="str">
        <f t="shared" si="1457"/>
        <v>0.0000147764176851737-0.000145643484141933i</v>
      </c>
      <c r="Y2807" t="str">
        <f t="shared" si="1458"/>
        <v>0.009+0.548522077316778i</v>
      </c>
      <c r="Z2807" t="str">
        <f t="shared" si="1459"/>
        <v>-0.00371106042372654-0.000438246818713938i</v>
      </c>
      <c r="AA2807" t="str">
        <f t="shared" si="1460"/>
        <v>0.41957352941348-25.5230107913667i</v>
      </c>
      <c r="AB2807" t="str">
        <f t="shared" si="1461"/>
        <v>0.788885340289734-0.709004427862472i</v>
      </c>
      <c r="AC2807" t="str">
        <f t="shared" si="1462"/>
        <v>0.765774946704904-0.303255724792657i</v>
      </c>
      <c r="AD2807" t="str">
        <f t="shared" si="1463"/>
        <v>1.20747066807671-0.447692937362585i</v>
      </c>
      <c r="AE2807" t="str">
        <f t="shared" si="1464"/>
        <v>-0.00467719661466998+0.00113224536285317i</v>
      </c>
      <c r="AF2807" t="str">
        <f t="shared" si="1465"/>
        <v>-15.0693848258373-0.406976060230739i</v>
      </c>
      <c r="AG2807" t="str">
        <f t="shared" si="1466"/>
        <v>0.960470146831206-0.1122421797306i</v>
      </c>
      <c r="AH2807" t="str">
        <f t="shared" si="1467"/>
        <v>0.074687471174277-0.00705451335278706i</v>
      </c>
      <c r="AI2807">
        <f t="shared" si="1468"/>
        <v>-22.496471066249985</v>
      </c>
      <c r="AJ2807">
        <f t="shared" si="1469"/>
        <v>-5.3957942566930992</v>
      </c>
      <c r="AK2807"/>
      <c r="AL2807"/>
      <c r="AM2807"/>
      <c r="AN2807"/>
    </row>
    <row r="2808" spans="1:40" x14ac:dyDescent="0.25">
      <c r="A2808"/>
      <c r="B2808">
        <f t="shared" si="1470"/>
        <v>874000</v>
      </c>
      <c r="C2808" s="186" t="str">
        <f t="shared" si="1438"/>
        <v>-1.00050640249884E-07+0.00280208528359898i</v>
      </c>
      <c r="D2808" s="158" t="str">
        <f t="shared" si="1439"/>
        <v>-5.95700672406087+0.0214826538409255i</v>
      </c>
      <c r="E2808" t="str">
        <f t="shared" si="1440"/>
        <v>2870</v>
      </c>
      <c r="F2808" t="str">
        <f t="shared" si="1441"/>
        <v>0.777000777000777</v>
      </c>
      <c r="G2808" t="str">
        <f t="shared" si="1436"/>
        <v>0.777000777000777</v>
      </c>
      <c r="H2808" t="str">
        <f t="shared" si="1442"/>
        <v>9.11242759645798+0.427995570093063i</v>
      </c>
      <c r="I2808" t="str">
        <f t="shared" si="1443"/>
        <v>3432.18997404685i</v>
      </c>
      <c r="J2808" t="str">
        <f t="shared" si="1437"/>
        <v>-10075.0792294318+742.303064578936i</v>
      </c>
      <c r="K2808" t="str">
        <f t="shared" si="1444"/>
        <v>0.0249634449193488-0.338822102997327i</v>
      </c>
      <c r="L2808" t="str">
        <f t="shared" si="1445"/>
        <v>0.00184849756419711-0.0210286234753244i</v>
      </c>
      <c r="M2808" t="str">
        <f t="shared" si="1446"/>
        <v>0.0268119424835459-0.359850726472651i</v>
      </c>
      <c r="N2808" t="str">
        <f t="shared" si="1447"/>
        <v>-3.87611109459738i</v>
      </c>
      <c r="O2808" t="str">
        <f t="shared" si="1448"/>
        <v>-0.742153594649915+0.670229842627296i</v>
      </c>
      <c r="P2808" t="str">
        <f t="shared" si="1449"/>
        <v>1.74215359464992-0.670229842627296i</v>
      </c>
      <c r="Q2808" t="str">
        <f t="shared" si="1450"/>
        <v>-1.74215359464992+4.54634093722468i</v>
      </c>
      <c r="R2808" t="str">
        <f t="shared" si="1451"/>
        <v>-0.256585879052046-0.284875595782662i</v>
      </c>
      <c r="S2808" t="str">
        <f t="shared" si="1452"/>
        <v>0.400102922193365i</v>
      </c>
      <c r="T2808" t="str">
        <f t="shared" si="1453"/>
        <v>0.113979558334219-0.102660760002277i</v>
      </c>
      <c r="U2808" t="str">
        <f t="shared" si="1454"/>
        <v>0.0000500000000000001-0.000275908298820982i</v>
      </c>
      <c r="V2808" t="str">
        <f t="shared" si="1455"/>
        <v>3.33333333333333E-06-0.000303499128703081i</v>
      </c>
      <c r="W2808" t="str">
        <f t="shared" si="1456"/>
        <v>0.0000143793226122236-0.000145559333255067i</v>
      </c>
      <c r="X2808" t="str">
        <f t="shared" si="1457"/>
        <v>0.0000147752978692148-0.000145479195731156i</v>
      </c>
      <c r="Y2808" t="str">
        <f t="shared" si="1458"/>
        <v>0.009+0.549150395847496i</v>
      </c>
      <c r="Z2808" t="str">
        <f t="shared" si="1459"/>
        <v>-0.00370263363674644-0.000437578194890718i</v>
      </c>
      <c r="AA2808" t="str">
        <f t="shared" si="1460"/>
        <v>0.418613658052991-25.4938086480086i</v>
      </c>
      <c r="AB2808" t="str">
        <f t="shared" si="1461"/>
        <v>0.787355136435262-0.70916643194145i</v>
      </c>
      <c r="AC2808" t="str">
        <f t="shared" si="1462"/>
        <v>0.765916464908078-0.302344447422678i</v>
      </c>
      <c r="AD2808" t="str">
        <f t="shared" si="1463"/>
        <v>1.20562291206057-0.449987765749024i</v>
      </c>
      <c r="AE2808" t="str">
        <f t="shared" si="1464"/>
        <v>-0.00466088478168701+0.00113858554000835i</v>
      </c>
      <c r="AF2808" t="str">
        <f t="shared" si="1465"/>
        <v>-15.0694343205188-0.406512916252137i</v>
      </c>
      <c r="AG2808" t="str">
        <f t="shared" si="1466"/>
        <v>0.960298693369069-0.111945932864063i</v>
      </c>
      <c r="AH2808" t="str">
        <f t="shared" si="1467"/>
        <v>0.0744635844063928-0.00721362506851984i</v>
      </c>
      <c r="AI2808">
        <f t="shared" si="1468"/>
        <v>-22.520554175698454</v>
      </c>
      <c r="AJ2808">
        <f t="shared" si="1469"/>
        <v>-5.5332358614594614</v>
      </c>
      <c r="AK2808"/>
      <c r="AL2808"/>
      <c r="AM2808"/>
      <c r="AN2808"/>
    </row>
    <row r="2809" spans="1:40" x14ac:dyDescent="0.25">
      <c r="A2809"/>
      <c r="B2809">
        <f t="shared" si="1470"/>
        <v>875000</v>
      </c>
      <c r="C2809" s="186" t="str">
        <f t="shared" si="1438"/>
        <v>-9.98220837508479E-08+0.00279888290042587i</v>
      </c>
      <c r="D2809" s="158" t="str">
        <f t="shared" si="1439"/>
        <v>-5.9570067223086+0.0214581022365983i</v>
      </c>
      <c r="E2809" t="str">
        <f t="shared" si="1440"/>
        <v>2870</v>
      </c>
      <c r="F2809" t="str">
        <f t="shared" si="1441"/>
        <v>0.777000777000777</v>
      </c>
      <c r="G2809" t="str">
        <f t="shared" si="1436"/>
        <v>0.777000777000777</v>
      </c>
      <c r="H2809" t="str">
        <f t="shared" si="1442"/>
        <v>9.11247692386886+0.427508924584695i</v>
      </c>
      <c r="I2809" t="str">
        <f t="shared" si="1443"/>
        <v>3436.11696486384i</v>
      </c>
      <c r="J2809" t="str">
        <f t="shared" si="1437"/>
        <v>-10098.1498096991+743.152381586463i</v>
      </c>
      <c r="K2809" t="str">
        <f t="shared" si="1444"/>
        <v>0.0249067141765943-0.338438975981863i</v>
      </c>
      <c r="L2809" t="str">
        <f t="shared" si="1445"/>
        <v>0.00184430714704147-0.021004958695726i</v>
      </c>
      <c r="M2809" t="str">
        <f t="shared" si="1446"/>
        <v>0.0267510213236358-0.359443934677589i</v>
      </c>
      <c r="N2809" t="str">
        <f t="shared" si="1447"/>
        <v>-3.8805460043166i</v>
      </c>
      <c r="O2809" t="str">
        <f t="shared" si="1448"/>
        <v>-0.739173897066588+0.673514624856353i</v>
      </c>
      <c r="P2809" t="str">
        <f t="shared" si="1449"/>
        <v>1.73917389706659-0.673514624856353i</v>
      </c>
      <c r="Q2809" t="str">
        <f t="shared" si="1450"/>
        <v>-1.73917389706659+4.55406062917295i</v>
      </c>
      <c r="R2809" t="str">
        <f t="shared" si="1451"/>
        <v>-0.256350047701685-0.283996347634687i</v>
      </c>
      <c r="S2809" t="str">
        <f t="shared" si="1452"/>
        <v>0.400560705857202i</v>
      </c>
      <c r="T2809" t="str">
        <f t="shared" si="1453"/>
        <v>0.113757777469418-0.102683756053914i</v>
      </c>
      <c r="U2809" t="str">
        <f t="shared" si="1454"/>
        <v>0.0000500000000000001-0.000275592975050901i</v>
      </c>
      <c r="V2809" t="str">
        <f t="shared" si="1455"/>
        <v>3.33333333333333E-06-0.000303152272555991i</v>
      </c>
      <c r="W2809" t="str">
        <f t="shared" si="1456"/>
        <v>0.0000143791061196115-0.000145395328995166i</v>
      </c>
      <c r="X2809" t="str">
        <f t="shared" si="1457"/>
        <v>0.0000147741809103803-0.000145315285424423i</v>
      </c>
      <c r="Y2809" t="str">
        <f t="shared" si="1458"/>
        <v>0.009+0.549778714378214i</v>
      </c>
      <c r="Z2809" t="str">
        <f t="shared" si="1459"/>
        <v>-0.003694235720501-0.00043691164680506i</v>
      </c>
      <c r="AA2809" t="str">
        <f t="shared" si="1460"/>
        <v>0.417657077113281-25.4646732510553i</v>
      </c>
      <c r="AB2809" t="str">
        <f t="shared" si="1461"/>
        <v>0.785823104677847-0.709325285508166i</v>
      </c>
      <c r="AC2809" t="str">
        <f t="shared" si="1462"/>
        <v>0.766058899040483-0.301434524543987i</v>
      </c>
      <c r="AD2809" t="str">
        <f t="shared" si="1463"/>
        <v>1.2037643019283-0.452274839346362i</v>
      </c>
      <c r="AE2809" t="str">
        <f t="shared" si="1464"/>
        <v>-0.00464459322811479+0.00114487122347654i</v>
      </c>
      <c r="AF2809" t="str">
        <f t="shared" si="1465"/>
        <v>-15.0694836461775-0.406050822348097i</v>
      </c>
      <c r="AG2809" t="str">
        <f t="shared" si="1466"/>
        <v>0.960128341428018-0.111649344674578i</v>
      </c>
      <c r="AH2809" t="str">
        <f t="shared" si="1467"/>
        <v>0.074239610558888-0.00737179927538408i</v>
      </c>
      <c r="AI2809">
        <f t="shared" si="1468"/>
        <v>-22.54467472094969</v>
      </c>
      <c r="AJ2809">
        <f t="shared" si="1469"/>
        <v>-5.6707321435407954</v>
      </c>
      <c r="AK2809"/>
      <c r="AL2809"/>
      <c r="AM2809"/>
      <c r="AN2809"/>
    </row>
    <row r="2810" spans="1:40" x14ac:dyDescent="0.25">
      <c r="A2810"/>
      <c r="B2810">
        <f t="shared" si="1470"/>
        <v>876000</v>
      </c>
      <c r="C2810" s="186" t="str">
        <f t="shared" si="1438"/>
        <v>-9.95943095326995E-08+0.00279568782862985i</v>
      </c>
      <c r="D2810" s="158" t="str">
        <f t="shared" si="1439"/>
        <v>-5.95700672056234+0.0214336066861622i</v>
      </c>
      <c r="E2810" t="str">
        <f t="shared" si="1440"/>
        <v>2870</v>
      </c>
      <c r="F2810" t="str">
        <f t="shared" si="1441"/>
        <v>0.777000777000777</v>
      </c>
      <c r="G2810" t="str">
        <f t="shared" si="1436"/>
        <v>0.777000777000777</v>
      </c>
      <c r="H2810" t="str">
        <f t="shared" si="1442"/>
        <v>9.11252608301895+0.427023381647395i</v>
      </c>
      <c r="I2810" t="str">
        <f t="shared" si="1443"/>
        <v>3440.04395568082i</v>
      </c>
      <c r="J2810" t="str">
        <f t="shared" si="1437"/>
        <v>-10121.2467714189+744.001698593991i</v>
      </c>
      <c r="K2810" t="str">
        <f t="shared" si="1444"/>
        <v>0.024850176264963-0.338056709771306i</v>
      </c>
      <c r="L2810" t="str">
        <f t="shared" si="1445"/>
        <v>0.00184013092638189-0.0209813467002269i</v>
      </c>
      <c r="M2810" t="str">
        <f t="shared" si="1446"/>
        <v>0.0266903071913449-0.359038056471533i</v>
      </c>
      <c r="N2810" t="str">
        <f t="shared" si="1447"/>
        <v>-3.88498091403582i</v>
      </c>
      <c r="O2810" t="str">
        <f t="shared" si="1448"/>
        <v>-0.736179661121312+0.676786160135763i</v>
      </c>
      <c r="P2810" t="str">
        <f t="shared" si="1449"/>
        <v>1.73617966112131-0.676786160135763i</v>
      </c>
      <c r="Q2810" t="str">
        <f t="shared" si="1450"/>
        <v>-1.73617966112131+4.56176707417158i</v>
      </c>
      <c r="R2810" t="str">
        <f t="shared" si="1451"/>
        <v>-0.25611361388776-0.283118447907086i</v>
      </c>
      <c r="S2810" t="str">
        <f t="shared" si="1452"/>
        <v>0.401018489521039i</v>
      </c>
      <c r="T2810" t="str">
        <f t="shared" si="1453"/>
        <v>0.113535732335241-0.102706294587044i</v>
      </c>
      <c r="U2810" t="str">
        <f t="shared" si="1454"/>
        <v>0.0000499999999999999-0.000275278371198103i</v>
      </c>
      <c r="V2810" t="str">
        <f t="shared" si="1455"/>
        <v>3.33333333333333E-06-0.000302806208317914i</v>
      </c>
      <c r="W2810" t="str">
        <f t="shared" si="1456"/>
        <v>0.000014378889387781-0.000145231701767125i</v>
      </c>
      <c r="X2810" t="str">
        <f t="shared" si="1457"/>
        <v>0.0000147730667945678-0.000145151751926595i</v>
      </c>
      <c r="Y2810" t="str">
        <f t="shared" si="1458"/>
        <v>0.009+0.550407032908932i</v>
      </c>
      <c r="Z2810" t="str">
        <f t="shared" si="1459"/>
        <v>-0.00368586654324636-0.000436247164824621i</v>
      </c>
      <c r="AA2810" t="str">
        <f t="shared" si="1460"/>
        <v>0.416703771570698-25.4356043719294i</v>
      </c>
      <c r="AB2810" t="str">
        <f t="shared" si="1461"/>
        <v>0.784289247383875-0.709480978599866i</v>
      </c>
      <c r="AC2810" t="str">
        <f t="shared" si="1462"/>
        <v>0.766202249279527-0.300525952357474i</v>
      </c>
      <c r="AD2810" t="str">
        <f t="shared" si="1463"/>
        <v>1.20189487009886-0.454554105599845i</v>
      </c>
      <c r="AE2810" t="str">
        <f t="shared" si="1464"/>
        <v>-0.00462832203002413+0.00115110254042785i</v>
      </c>
      <c r="AF2810" t="str">
        <f t="shared" si="1465"/>
        <v>-15.0695328035813-0.405589774961233i</v>
      </c>
      <c r="AG2810" t="str">
        <f t="shared" si="1466"/>
        <v>0.959959092141615-0.111352419298074i</v>
      </c>
      <c r="AH2810" t="str">
        <f t="shared" si="1467"/>
        <v>0.0740155523653141-0.00752903601857907i</v>
      </c>
      <c r="AI2810">
        <f t="shared" si="1468"/>
        <v>-22.568832868978728</v>
      </c>
      <c r="AJ2810">
        <f t="shared" si="1469"/>
        <v>-5.8082827795830694</v>
      </c>
      <c r="AK2810"/>
      <c r="AL2810"/>
      <c r="AM2810"/>
      <c r="AN2810"/>
    </row>
    <row r="2811" spans="1:40" x14ac:dyDescent="0.25">
      <c r="A2811"/>
      <c r="B2811">
        <f t="shared" si="1470"/>
        <v>877000</v>
      </c>
      <c r="C2811" s="186" t="str">
        <f t="shared" si="1438"/>
        <v>-9.93673140294876E-08+0.00279250004320049i</v>
      </c>
      <c r="D2811" s="158" t="str">
        <f t="shared" si="1439"/>
        <v>-5.95700671882203+0.0214091669978704i</v>
      </c>
      <c r="E2811" t="str">
        <f t="shared" si="1440"/>
        <v>2870</v>
      </c>
      <c r="F2811" t="str">
        <f t="shared" si="1441"/>
        <v>0.777000777000777</v>
      </c>
      <c r="G2811" t="str">
        <f t="shared" si="1436"/>
        <v>0.777000777000777</v>
      </c>
      <c r="H2811" t="str">
        <f t="shared" si="1442"/>
        <v>9.11257507467193+0.426538937548037i</v>
      </c>
      <c r="I2811" t="str">
        <f t="shared" si="1443"/>
        <v>3443.97094649781i</v>
      </c>
      <c r="J2811" t="str">
        <f t="shared" si="1437"/>
        <v>-10144.3701145914+744.851015601517i</v>
      </c>
      <c r="K2811" t="str">
        <f t="shared" si="1444"/>
        <v>0.0247938303130348-0.337675301483858i</v>
      </c>
      <c r="L2811" t="str">
        <f t="shared" si="1445"/>
        <v>0.00183596883832824-0.0209577873138627i</v>
      </c>
      <c r="M2811" t="str">
        <f t="shared" si="1446"/>
        <v>0.026629799151363-0.358633088797721i</v>
      </c>
      <c r="N2811" t="str">
        <f t="shared" si="1447"/>
        <v>-3.88941582375504i</v>
      </c>
      <c r="O2811" t="str">
        <f t="shared" si="1448"/>
        <v>-0.733170945705893+0.680044384119689i</v>
      </c>
      <c r="P2811" t="str">
        <f t="shared" si="1449"/>
        <v>1.73317094570589-0.680044384119689i</v>
      </c>
      <c r="Q2811" t="str">
        <f t="shared" si="1450"/>
        <v>-1.73317094570589+4.56946020787473i</v>
      </c>
      <c r="R2811" t="str">
        <f t="shared" si="1451"/>
        <v>-0.25587657606804-0.282241892851038i</v>
      </c>
      <c r="S2811" t="str">
        <f t="shared" si="1452"/>
        <v>0.401476273184876i</v>
      </c>
      <c r="T2811" t="str">
        <f t="shared" si="1453"/>
        <v>0.11331342327848-0.102728374155103i</v>
      </c>
      <c r="U2811" t="str">
        <f t="shared" si="1454"/>
        <v>0.0000499999999999999-0.00027496448479993i</v>
      </c>
      <c r="V2811" t="str">
        <f t="shared" si="1455"/>
        <v>3.33333333333333E-06-0.000302460933279923i</v>
      </c>
      <c r="W2811" t="str">
        <f t="shared" si="1456"/>
        <v>0.0000143786724167603-0.000145068450280904i</v>
      </c>
      <c r="X2811" t="str">
        <f t="shared" si="1457"/>
        <v>0.0000147719555077561-0.000144988593948432i</v>
      </c>
      <c r="Y2811" t="str">
        <f t="shared" si="1458"/>
        <v>0.009+0.55103535143965i</v>
      </c>
      <c r="Z2811" t="str">
        <f t="shared" si="1459"/>
        <v>-0.00367752597398897-0.000435584739375379i</v>
      </c>
      <c r="AA2811" t="str">
        <f t="shared" si="1460"/>
        <v>0.415753726487239-25.4066017830961i</v>
      </c>
      <c r="AB2811" t="str">
        <f t="shared" si="1461"/>
        <v>0.782753566948936-0.709633501223884i</v>
      </c>
      <c r="AC2811" t="str">
        <f t="shared" si="1462"/>
        <v>0.7663465158146-0.299618727091001i</v>
      </c>
      <c r="AD2811" t="str">
        <f t="shared" si="1463"/>
        <v>1.2000146492553-0.456825512087474i</v>
      </c>
      <c r="AE2811" t="str">
        <f t="shared" si="1464"/>
        <v>-0.00461207126342628+0.00115727961803999i</v>
      </c>
      <c r="AF2811" t="str">
        <f t="shared" si="1465"/>
        <v>-15.069581793494-0.405129770550167i</v>
      </c>
      <c r="AG2811" t="str">
        <f t="shared" si="1466"/>
        <v>0.959790946626132-0.111055160876188i</v>
      </c>
      <c r="AH2811" t="str">
        <f t="shared" si="1467"/>
        <v>0.0737914125684444-0.00768533535468713i</v>
      </c>
      <c r="AI2811">
        <f t="shared" si="1468"/>
        <v>-22.593028787059708</v>
      </c>
      <c r="AJ2811">
        <f t="shared" si="1469"/>
        <v>-5.9458874451322554</v>
      </c>
      <c r="AK2811"/>
      <c r="AL2811"/>
      <c r="AM2811"/>
      <c r="AN2811"/>
    </row>
    <row r="2812" spans="1:40" x14ac:dyDescent="0.25">
      <c r="A2812"/>
      <c r="B2812">
        <f t="shared" si="1470"/>
        <v>878000</v>
      </c>
      <c r="C2812" s="186" t="str">
        <f t="shared" si="1438"/>
        <v>-9.91410936955575E-08+0.00278931951924133i</v>
      </c>
      <c r="D2812" s="158" t="str">
        <f t="shared" si="1439"/>
        <v>-5.95700671708768+0.0213847829808502i</v>
      </c>
      <c r="E2812" t="str">
        <f t="shared" si="1440"/>
        <v>2870</v>
      </c>
      <c r="F2812" t="str">
        <f t="shared" si="1441"/>
        <v>0.777000777000777</v>
      </c>
      <c r="G2812" t="str">
        <f t="shared" si="1436"/>
        <v>0.777000777000777</v>
      </c>
      <c r="H2812" t="str">
        <f t="shared" si="1442"/>
        <v>9.11262389958729+0.426055588570297i</v>
      </c>
      <c r="I2812" t="str">
        <f t="shared" si="1443"/>
        <v>3447.8979373148i</v>
      </c>
      <c r="J2812" t="str">
        <f t="shared" si="1437"/>
        <v>-10167.5198392164+745.700332609046i</v>
      </c>
      <c r="K2812" t="str">
        <f t="shared" si="1444"/>
        <v>0.0247376754542997-0.337294748250509i</v>
      </c>
      <c r="L2812" t="str">
        <f t="shared" si="1445"/>
        <v>0.00183182081934847-0.0209342803624348i</v>
      </c>
      <c r="M2812" t="str">
        <f t="shared" si="1446"/>
        <v>0.0265694962736482-0.358229028612944i</v>
      </c>
      <c r="N2812" t="str">
        <f t="shared" si="1447"/>
        <v>-3.89385073347425i</v>
      </c>
      <c r="O2812" t="str">
        <f t="shared" si="1448"/>
        <v>-0.730147809996932+0.683289232724097i</v>
      </c>
      <c r="P2812" t="str">
        <f t="shared" si="1449"/>
        <v>1.73014780999693-0.683289232724097i</v>
      </c>
      <c r="Q2812" t="str">
        <f t="shared" si="1450"/>
        <v>-1.73014780999693+4.57713996619835i</v>
      </c>
      <c r="R2812" t="str">
        <f t="shared" si="1451"/>
        <v>-0.255638932696528-0.281366678745404i</v>
      </c>
      <c r="S2812" t="str">
        <f t="shared" si="1452"/>
        <v>0.401934056848713i</v>
      </c>
      <c r="T2812" t="str">
        <f t="shared" si="1453"/>
        <v>0.113090850650189-0.102749993307191i</v>
      </c>
      <c r="U2812" t="str">
        <f t="shared" si="1454"/>
        <v>0.0000499999999999999-0.000274651313404941i</v>
      </c>
      <c r="V2812" t="str">
        <f t="shared" si="1455"/>
        <v>3.33333333333333E-06-0.000302116444745435i</v>
      </c>
      <c r="W2812" t="str">
        <f t="shared" si="1456"/>
        <v>0.0000143784552065774-0.000144905573252343i</v>
      </c>
      <c r="X2812" t="str">
        <f t="shared" si="1457"/>
        <v>0.0000147708470360032-0.000144825810206572i</v>
      </c>
      <c r="Y2812" t="str">
        <f t="shared" si="1458"/>
        <v>0.009+0.551663669970368i</v>
      </c>
      <c r="Z2812" t="str">
        <f t="shared" si="1459"/>
        <v>-0.00366921388248099-0.000434924360941176i</v>
      </c>
      <c r="AA2812" t="str">
        <f t="shared" si="1460"/>
        <v>0.414806927009982-25.3776652580573i</v>
      </c>
      <c r="AB2812" t="str">
        <f t="shared" si="1461"/>
        <v>0.781216065798063-0.709782843357602i</v>
      </c>
      <c r="AC2812" t="str">
        <f t="shared" si="1462"/>
        <v>0.766491698847009-0.298712844999355i</v>
      </c>
      <c r="AD2812" t="str">
        <f t="shared" si="1463"/>
        <v>1.19812367234429-0.459089006521387i</v>
      </c>
      <c r="AE2812" t="str">
        <f t="shared" si="1464"/>
        <v>-0.0045958410042712+0.00116340258349984i</v>
      </c>
      <c r="AF2812" t="str">
        <f t="shared" si="1465"/>
        <v>-15.069630616675-0.404670805589447i</v>
      </c>
      <c r="AG2812" t="str">
        <f t="shared" si="1466"/>
        <v>0.959623905980528-0.110757573556187i</v>
      </c>
      <c r="AH2812" t="str">
        <f t="shared" si="1467"/>
        <v>0.0735671939201672-0.0078406973517873i</v>
      </c>
      <c r="AI2812">
        <f t="shared" si="1468"/>
        <v>-22.617262642768921</v>
      </c>
      <c r="AJ2812">
        <f t="shared" si="1469"/>
        <v>-6.083545814642215</v>
      </c>
      <c r="AK2812"/>
      <c r="AL2812"/>
      <c r="AM2812"/>
      <c r="AN2812"/>
    </row>
    <row r="2813" spans="1:40" x14ac:dyDescent="0.25">
      <c r="A2813"/>
      <c r="B2813">
        <f t="shared" si="1470"/>
        <v>879000</v>
      </c>
      <c r="C2813" s="186" t="str">
        <f t="shared" si="1438"/>
        <v>-9.8915645005411E-08+0.0027861462319692i</v>
      </c>
      <c r="D2813" s="158" t="str">
        <f t="shared" si="1439"/>
        <v>-5.95700671535924+0.0213604544450972i</v>
      </c>
      <c r="E2813" t="str">
        <f t="shared" si="1440"/>
        <v>2870</v>
      </c>
      <c r="F2813" t="str">
        <f t="shared" si="1441"/>
        <v>0.777000777000777</v>
      </c>
      <c r="G2813" t="str">
        <f t="shared" si="1436"/>
        <v>0.777000777000777</v>
      </c>
      <c r="H2813" t="str">
        <f t="shared" si="1442"/>
        <v>9.11267255852015+0.425573331014531i</v>
      </c>
      <c r="I2813" t="str">
        <f t="shared" si="1443"/>
        <v>3451.82492813179i</v>
      </c>
      <c r="J2813" t="str">
        <f t="shared" si="1437"/>
        <v>-10190.695945294+746.549649616572i</v>
      </c>
      <c r="K2813" t="str">
        <f t="shared" si="1444"/>
        <v>0.0246817108271216-0.336915047214944i</v>
      </c>
      <c r="L2813" t="str">
        <f t="shared" si="1445"/>
        <v>0.00182768680626616-0.020910825672506i</v>
      </c>
      <c r="M2813" t="str">
        <f t="shared" si="1446"/>
        <v>0.0265093976333878-0.35782587288745i</v>
      </c>
      <c r="N2813" t="str">
        <f t="shared" si="1447"/>
        <v>-3.89828564319347i</v>
      </c>
      <c r="O2813" t="str">
        <f t="shared" si="1448"/>
        <v>-0.727110313454633+0.686520642128047i</v>
      </c>
      <c r="P2813" t="str">
        <f t="shared" si="1449"/>
        <v>1.72711031345463-0.686520642128047i</v>
      </c>
      <c r="Q2813" t="str">
        <f t="shared" si="1450"/>
        <v>-1.72711031345463+4.58480628532152i</v>
      </c>
      <c r="R2813" t="str">
        <f t="shared" si="1451"/>
        <v>-0.255400682223458-0.280492801896637i</v>
      </c>
      <c r="S2813" t="str">
        <f t="shared" si="1452"/>
        <v>0.40239184051255i</v>
      </c>
      <c r="T2813" t="str">
        <f t="shared" si="1453"/>
        <v>0.11286801480571-0.102771150588058i</v>
      </c>
      <c r="U2813" t="str">
        <f t="shared" si="1454"/>
        <v>0.00005-0.000274338854572854i</v>
      </c>
      <c r="V2813" t="str">
        <f t="shared" si="1455"/>
        <v>3.33333333333333E-06-0.000301772740030139i</v>
      </c>
      <c r="W2813" t="str">
        <f t="shared" si="1456"/>
        <v>0.0000143782377572605-0.000144743069403127i</v>
      </c>
      <c r="X2813" t="str">
        <f t="shared" si="1457"/>
        <v>0.0000147697413654471-0.000144663399423493i</v>
      </c>
      <c r="Y2813" t="str">
        <f t="shared" si="1458"/>
        <v>0.009+0.552291988501086i</v>
      </c>
      <c r="Z2813" t="str">
        <f t="shared" si="1459"/>
        <v>-0.00366093013921485-0.000434266020063319i</v>
      </c>
      <c r="AA2813" t="str">
        <f t="shared" si="1460"/>
        <v>0.413863358370484-25.3487945713454i</v>
      </c>
      <c r="AB2813" t="str">
        <f t="shared" si="1461"/>
        <v>0.77967674638591-0.709928994948353i</v>
      </c>
      <c r="AC2813" t="str">
        <f t="shared" si="1462"/>
        <v>0.766637798589946-0.297808302364142i</v>
      </c>
      <c r="AD2813" t="str">
        <f t="shared" si="1463"/>
        <v>1.19622197257547-0.461344536749279i</v>
      </c>
      <c r="AE2813" t="str">
        <f t="shared" si="1464"/>
        <v>-0.00457963132844464+0.0011694715640049i</v>
      </c>
      <c r="AF2813" t="str">
        <f t="shared" si="1465"/>
        <v>-15.0696792738794-0.404212876569434i</v>
      </c>
      <c r="AG2813" t="str">
        <f t="shared" si="1466"/>
        <v>0.959457971286409-0.110459661490882i</v>
      </c>
      <c r="AH2813" t="str">
        <f t="shared" si="1467"/>
        <v>0.0733428991813645-0.00799512208956844i</v>
      </c>
      <c r="AI2813">
        <f t="shared" si="1468"/>
        <v>-22.641534603989427</v>
      </c>
      <c r="AJ2813">
        <f t="shared" si="1469"/>
        <v>-6.2212575614840731</v>
      </c>
      <c r="AK2813"/>
      <c r="AL2813"/>
      <c r="AM2813"/>
      <c r="AN2813"/>
    </row>
    <row r="2814" spans="1:40" x14ac:dyDescent="0.25">
      <c r="A2814"/>
      <c r="B2814">
        <f t="shared" si="1470"/>
        <v>880000</v>
      </c>
      <c r="C2814" s="186" t="str">
        <f t="shared" si="1438"/>
        <v>-9.86909644535697E-08+0.00278298015671356i</v>
      </c>
      <c r="D2814" s="158" t="str">
        <f t="shared" si="1439"/>
        <v>-5.95700671363668+0.0213361812014706i</v>
      </c>
      <c r="E2814" t="str">
        <f t="shared" si="1440"/>
        <v>2870</v>
      </c>
      <c r="F2814" t="str">
        <f t="shared" si="1441"/>
        <v>0.777000777000777</v>
      </c>
      <c r="G2814" t="str">
        <f t="shared" si="1436"/>
        <v>0.777000777000777</v>
      </c>
      <c r="H2814" t="str">
        <f t="shared" si="1442"/>
        <v>9.11272105222135+0.42509216119771i</v>
      </c>
      <c r="I2814" t="str">
        <f t="shared" si="1443"/>
        <v>3455.75191894877i</v>
      </c>
      <c r="J2814" t="str">
        <f t="shared" si="1437"/>
        <v>-10213.8984328241+747.398966624099i</v>
      </c>
      <c r="K2814" t="str">
        <f t="shared" si="1444"/>
        <v>0.0246259355747078-0.336536195533488i</v>
      </c>
      <c r="L2814" t="str">
        <f t="shared" si="1445"/>
        <v>0.0018235667362583-0.0208874230713972i</v>
      </c>
      <c r="M2814" t="str">
        <f t="shared" si="1446"/>
        <v>0.0264495023109661-0.357423618604885i</v>
      </c>
      <c r="N2814" t="str">
        <f t="shared" si="1447"/>
        <v>-3.90272055291269i</v>
      </c>
      <c r="O2814" t="str">
        <f t="shared" si="1448"/>
        <v>-0.724058515821677+0.689738548774904i</v>
      </c>
      <c r="P2814" t="str">
        <f t="shared" si="1449"/>
        <v>1.72405851582168-0.689738548774904i</v>
      </c>
      <c r="Q2814" t="str">
        <f t="shared" si="1450"/>
        <v>-1.72405851582168+4.59245910168759i</v>
      </c>
      <c r="R2814" t="str">
        <f t="shared" si="1451"/>
        <v>-0.255161823095309-0.27962025863872i</v>
      </c>
      <c r="S2814" t="str">
        <f t="shared" si="1452"/>
        <v>0.402849624176385i</v>
      </c>
      <c r="T2814" t="str">
        <f t="shared" si="1453"/>
        <v>0.112644916104712-0.102791844538106i</v>
      </c>
      <c r="U2814" t="str">
        <f t="shared" si="1454"/>
        <v>0.00005-0.000274027105874476i</v>
      </c>
      <c r="V2814" t="str">
        <f t="shared" si="1455"/>
        <v>3.33333333333333E-06-0.000301429816461923i</v>
      </c>
      <c r="W2814" t="str">
        <f t="shared" si="1456"/>
        <v>0.000014378020068838-0.000144580937460748i</v>
      </c>
      <c r="X2814" t="str">
        <f t="shared" si="1457"/>
        <v>0.0000147686384823049-0.000144501360327477i</v>
      </c>
      <c r="Y2814" t="str">
        <f t="shared" si="1458"/>
        <v>0.009+0.552920307031804i</v>
      </c>
      <c r="Z2814" t="str">
        <f t="shared" si="1459"/>
        <v>-0.00365267461541832-0.000433609707340146i</v>
      </c>
      <c r="AA2814" t="str">
        <f t="shared" si="1460"/>
        <v>0.412923005884223-25.3199894985177i</v>
      </c>
      <c r="AB2814" t="str">
        <f t="shared" si="1461"/>
        <v>0.778135611197022-0.710071945913434i</v>
      </c>
      <c r="AC2814" t="str">
        <f t="shared" si="1462"/>
        <v>0.766784815268409-0.296905095493753i</v>
      </c>
      <c r="AD2814" t="str">
        <f t="shared" si="1463"/>
        <v>1.19430958342108-0.463592050755808i</v>
      </c>
      <c r="AE2814" t="str">
        <f t="shared" si="1464"/>
        <v>-0.00456344231176644+0.00117548668676471i</v>
      </c>
      <c r="AF2814" t="str">
        <f t="shared" si="1465"/>
        <v>-15.069727765858-0.403755979996239i</v>
      </c>
      <c r="AG2814" t="str">
        <f t="shared" si="1466"/>
        <v>0.959293143608001-0.110161428838557i</v>
      </c>
      <c r="AH2814" t="str">
        <f t="shared" si="1467"/>
        <v>0.0731185311218057-0.00814860965943756i</v>
      </c>
      <c r="AI2814">
        <f t="shared" si="1468"/>
        <v>-22.665844838913948</v>
      </c>
      <c r="AJ2814">
        <f t="shared" si="1469"/>
        <v>-6.3590223579515319</v>
      </c>
      <c r="AK2814"/>
      <c r="AL2814"/>
      <c r="AM2814"/>
      <c r="AN2814"/>
    </row>
    <row r="2815" spans="1:40" x14ac:dyDescent="0.25">
      <c r="A2815"/>
      <c r="B2815">
        <f t="shared" si="1470"/>
        <v>881000</v>
      </c>
      <c r="C2815" s="186" t="str">
        <f t="shared" si="1438"/>
        <v>-9.84670485544398E-08+0.00277982126891592i</v>
      </c>
      <c r="D2815" s="158" t="str">
        <f t="shared" si="1439"/>
        <v>-5.95700671191999+0.0213119630616887i</v>
      </c>
      <c r="E2815" t="str">
        <f t="shared" si="1440"/>
        <v>2870</v>
      </c>
      <c r="F2815" t="str">
        <f t="shared" si="1441"/>
        <v>0.777000777000777</v>
      </c>
      <c r="G2815" t="str">
        <f t="shared" si="1436"/>
        <v>0.777000777000777</v>
      </c>
      <c r="H2815" t="str">
        <f t="shared" si="1442"/>
        <v>9.11276938143757+0.424612075453304i</v>
      </c>
      <c r="I2815" t="str">
        <f t="shared" si="1443"/>
        <v>3459.67890976576i</v>
      </c>
      <c r="J2815" t="str">
        <f t="shared" si="1437"/>
        <v>-10237.1273018068+748.248283631627i</v>
      </c>
      <c r="K2815" t="str">
        <f t="shared" si="1444"/>
        <v>0.0245703488450747-0.336158190375031i</v>
      </c>
      <c r="L2815" t="str">
        <f t="shared" si="1445"/>
        <v>0.00181946054685271-0.0208640723871823i</v>
      </c>
      <c r="M2815" t="str">
        <f t="shared" si="1446"/>
        <v>0.0263898093919274-0.357022262762213i</v>
      </c>
      <c r="N2815" t="str">
        <f t="shared" si="1447"/>
        <v>-3.90715546263191i</v>
      </c>
      <c r="O2815" t="str">
        <f t="shared" si="1448"/>
        <v>-0.720992477122014+0.692942889373621i</v>
      </c>
      <c r="P2815" t="str">
        <f t="shared" si="1449"/>
        <v>1.72099247712201-0.692942889373621i</v>
      </c>
      <c r="Q2815" t="str">
        <f t="shared" si="1450"/>
        <v>-1.72099247712201+4.60009835200553i</v>
      </c>
      <c r="R2815" t="str">
        <f t="shared" si="1451"/>
        <v>-0.25492235375479-0.278749045333072i</v>
      </c>
      <c r="S2815" t="str">
        <f t="shared" si="1452"/>
        <v>0.403307407840222i</v>
      </c>
      <c r="T2815" t="str">
        <f t="shared" si="1453"/>
        <v>0.112421554911218-0.102812073693372i</v>
      </c>
      <c r="U2815" t="str">
        <f t="shared" si="1454"/>
        <v>0.00005-0.000273716064891644i</v>
      </c>
      <c r="V2815" t="str">
        <f t="shared" si="1455"/>
        <v>3.33333333333333E-06-0.000301087671380808i</v>
      </c>
      <c r="W2815" t="str">
        <f t="shared" si="1456"/>
        <v>0.000014377802141338-0.000144419176158476i</v>
      </c>
      <c r="X2815" t="str">
        <f t="shared" si="1457"/>
        <v>0.0000147675383728715-0.000144339691652578i</v>
      </c>
      <c r="Y2815" t="str">
        <f t="shared" si="1458"/>
        <v>0.009+0.553548625562521i</v>
      </c>
      <c r="Z2815" t="str">
        <f t="shared" si="1459"/>
        <v>-0.00364444718304944-0.000432955413426592i</v>
      </c>
      <c r="AA2815" t="str">
        <f t="shared" si="1460"/>
        <v>0.411985854950017-25.2912498161506i</v>
      </c>
      <c r="AB2815" t="str">
        <f t="shared" si="1461"/>
        <v>0.776592662746019-0.710211686139991i</v>
      </c>
      <c r="AC2815" t="str">
        <f t="shared" si="1462"/>
        <v>0.766932749119171-0.29600322072327i</v>
      </c>
      <c r="AD2815" t="str">
        <f t="shared" si="1463"/>
        <v>1.19238653861526-0.465831496663976i</v>
      </c>
      <c r="AE2815" t="str">
        <f t="shared" si="1464"/>
        <v>-0.00454727402998774+0.00118144807900226i</v>
      </c>
      <c r="AF2815" t="str">
        <f t="shared" si="1465"/>
        <v>-15.0697760933576-0.403300112391615i</v>
      </c>
      <c r="AG2815" t="str">
        <f t="shared" si="1466"/>
        <v>0.95912942399212-0.109862879762877i</v>
      </c>
      <c r="AH2815" t="str">
        <f t="shared" si="1467"/>
        <v>0.0728940925200262-0.00830116016463253i</v>
      </c>
      <c r="AI2815">
        <f t="shared" si="1468"/>
        <v>-22.690193516049391</v>
      </c>
      <c r="AJ2815">
        <f t="shared" si="1469"/>
        <v>-6.4968398752716228</v>
      </c>
      <c r="AK2815"/>
      <c r="AL2815"/>
      <c r="AM2815"/>
      <c r="AN2815"/>
    </row>
    <row r="2816" spans="1:40" x14ac:dyDescent="0.25">
      <c r="A2816"/>
      <c r="B2816">
        <f t="shared" si="1470"/>
        <v>882000</v>
      </c>
      <c r="C2816" s="186" t="str">
        <f t="shared" si="1438"/>
        <v>-9.82438938421747E-08+0.00277666954412913i</v>
      </c>
      <c r="D2816" s="158" t="str">
        <f t="shared" si="1439"/>
        <v>-5.95700671020915+0.0212877998383233i</v>
      </c>
      <c r="E2816" t="str">
        <f t="shared" si="1440"/>
        <v>2870</v>
      </c>
      <c r="F2816" t="str">
        <f t="shared" si="1441"/>
        <v>0.777000777000777</v>
      </c>
      <c r="G2816" t="str">
        <f t="shared" si="1436"/>
        <v>0.777000777000777</v>
      </c>
      <c r="H2816" t="str">
        <f t="shared" si="1442"/>
        <v>9.11281754691121+0.424133070131213i</v>
      </c>
      <c r="I2816" t="str">
        <f t="shared" si="1443"/>
        <v>3463.60590058275i</v>
      </c>
      <c r="J2816" t="str">
        <f t="shared" si="1437"/>
        <v>-10260.3825522421+749.097600639154i</v>
      </c>
      <c r="K2816" t="str">
        <f t="shared" si="1444"/>
        <v>0.0245149497910165-0.335781028920959i</v>
      </c>
      <c r="L2816" t="str">
        <f t="shared" si="1445"/>
        <v>0.00181536817592586-0.0208407734486845i</v>
      </c>
      <c r="M2816" t="str">
        <f t="shared" si="1446"/>
        <v>0.0263303179669424-0.356621802369644i</v>
      </c>
      <c r="N2816" t="str">
        <f t="shared" si="1447"/>
        <v>-3.91159037235113i</v>
      </c>
      <c r="O2816" t="str">
        <f t="shared" si="1448"/>
        <v>-0.717912257659697+0.696133600899969i</v>
      </c>
      <c r="P2816" t="str">
        <f t="shared" si="1449"/>
        <v>1.7179122576597-0.696133600899969i</v>
      </c>
      <c r="Q2816" t="str">
        <f t="shared" si="1450"/>
        <v>-1.7179122576597+4.6077239732511i</v>
      </c>
      <c r="R2816" t="str">
        <f t="shared" si="1451"/>
        <v>-0.25468227264086-0.277879158368492i</v>
      </c>
      <c r="S2816" t="str">
        <f t="shared" si="1452"/>
        <v>0.403765191504059i</v>
      </c>
      <c r="T2816" t="str">
        <f t="shared" si="1453"/>
        <v>0.112197931593641-0.102831836585526i</v>
      </c>
      <c r="U2816" t="str">
        <f t="shared" si="1454"/>
        <v>0.00005-0.000273405729217164i</v>
      </c>
      <c r="V2816" t="str">
        <f t="shared" si="1455"/>
        <v>3.33333333333333E-06-0.00030074630213888i</v>
      </c>
      <c r="W2816" t="str">
        <f t="shared" si="1456"/>
        <v>0.0000143775839747889-0.000144257784235327i</v>
      </c>
      <c r="X2816" t="str">
        <f t="shared" si="1457"/>
        <v>0.0000147664410235199-0.000144178392138596i</v>
      </c>
      <c r="Y2816" t="str">
        <f t="shared" si="1458"/>
        <v>0.009+0.554176944093239i</v>
      </c>
      <c r="Z2816" t="str">
        <f t="shared" si="1459"/>
        <v>-0.00363624771479175-0.000432303129033793i</v>
      </c>
      <c r="AA2816" t="str">
        <f t="shared" si="1460"/>
        <v>0.411051891049456-25.2625753018334i</v>
      </c>
      <c r="AB2816" t="str">
        <f t="shared" si="1461"/>
        <v>0.775047903577847-0.710348205485i</v>
      </c>
      <c r="AC2816" t="str">
        <f t="shared" si="1462"/>
        <v>0.767081600390714-0.295102674414413i</v>
      </c>
      <c r="AD2816" t="str">
        <f t="shared" si="1463"/>
        <v>1.19045287215367-0.468062822736531i</v>
      </c>
      <c r="AE2816" t="str">
        <f t="shared" si="1464"/>
        <v>-0.00453112655878946+0.00118735586795539i</v>
      </c>
      <c r="AF2816" t="str">
        <f t="shared" si="1465"/>
        <v>-15.0698242571204-0.40284527029289i</v>
      </c>
      <c r="AG2816" t="str">
        <f t="shared" si="1466"/>
        <v>0.95896681346814-0.109564018432824i</v>
      </c>
      <c r="AH2816" t="str">
        <f t="shared" si="1467"/>
        <v>0.072669586163219-0.00845277372032675i</v>
      </c>
      <c r="AI2816">
        <f t="shared" si="1468"/>
        <v>-22.714580804219857</v>
      </c>
      <c r="AJ2816">
        <f t="shared" si="1469"/>
        <v>-6.6347097836089599</v>
      </c>
      <c r="AK2816"/>
      <c r="AL2816"/>
      <c r="AM2816"/>
      <c r="AN2816"/>
    </row>
    <row r="2817" spans="1:40" x14ac:dyDescent="0.25">
      <c r="A2817"/>
      <c r="B2817">
        <f t="shared" si="1470"/>
        <v>883000</v>
      </c>
      <c r="C2817" s="186" t="str">
        <f t="shared" si="1438"/>
        <v>-9.80214968705424E-08+0.00277352495801679i</v>
      </c>
      <c r="D2817" s="158" t="str">
        <f t="shared" si="1439"/>
        <v>-5.9570067085041+0.0212636913447954i</v>
      </c>
      <c r="E2817" t="str">
        <f t="shared" si="1440"/>
        <v>2870</v>
      </c>
      <c r="F2817" t="str">
        <f t="shared" si="1441"/>
        <v>0.777000777000777</v>
      </c>
      <c r="G2817" t="str">
        <f t="shared" si="1436"/>
        <v>0.777000777000777</v>
      </c>
      <c r="H2817" t="str">
        <f t="shared" si="1442"/>
        <v>9.1128655493805+0.423655141597646i</v>
      </c>
      <c r="I2817" t="str">
        <f t="shared" si="1443"/>
        <v>3467.53289139973i</v>
      </c>
      <c r="J2817" t="str">
        <f t="shared" si="1437"/>
        <v>-10283.6641841299+749.946917646682i</v>
      </c>
      <c r="K2817" t="str">
        <f t="shared" si="1444"/>
        <v>0.0244597375700737-0.33540470836509i</v>
      </c>
      <c r="L2817" t="str">
        <f t="shared" si="1445"/>
        <v>0.00181128956170046-0.0208175260854724i</v>
      </c>
      <c r="M2817" t="str">
        <f t="shared" si="1446"/>
        <v>0.0262710271317742-0.356222234450562i</v>
      </c>
      <c r="N2817" t="str">
        <f t="shared" si="1447"/>
        <v>-3.91602528207035i</v>
      </c>
      <c r="O2817" t="str">
        <f t="shared" si="1448"/>
        <v>-0.714817918017688+0.699310620597784i</v>
      </c>
      <c r="P2817" t="str">
        <f t="shared" si="1449"/>
        <v>1.71481791801769-0.699310620597784i</v>
      </c>
      <c r="Q2817" t="str">
        <f t="shared" si="1450"/>
        <v>-1.71481791801769+4.61533590266813i</v>
      </c>
      <c r="R2817" t="str">
        <f t="shared" si="1451"/>
        <v>-0.254441578188712-0.277010594161064i</v>
      </c>
      <c r="S2817" t="str">
        <f t="shared" si="1452"/>
        <v>0.404222975167896i</v>
      </c>
      <c r="T2817" t="str">
        <f t="shared" si="1453"/>
        <v>0.111974046524812-0.102851131741856i</v>
      </c>
      <c r="U2817" t="str">
        <f t="shared" si="1454"/>
        <v>0.00005-0.000273096096454743i</v>
      </c>
      <c r="V2817" t="str">
        <f t="shared" si="1455"/>
        <v>3.33333333333333E-06-0.000300405706100218i</v>
      </c>
      <c r="W2817" t="str">
        <f t="shared" si="1456"/>
        <v>0.0000143773655692187-0.000144096760436027i</v>
      </c>
      <c r="X2817" t="str">
        <f t="shared" si="1457"/>
        <v>0.0000147653464207004-0.000144017460531034i</v>
      </c>
      <c r="Y2817" t="str">
        <f t="shared" si="1458"/>
        <v>0.009+0.554805262623957i</v>
      </c>
      <c r="Z2817" t="str">
        <f t="shared" si="1459"/>
        <v>-0.00362807608404912-0.000431652844928666i</v>
      </c>
      <c r="AA2817" t="str">
        <f t="shared" si="1460"/>
        <v>0.410121099746345-25.2339657341632i</v>
      </c>
      <c r="AB2817" t="str">
        <f t="shared" si="1461"/>
        <v>0.773501336267972-0.710481493775171i</v>
      </c>
      <c r="AC2817" t="str">
        <f t="shared" si="1462"/>
        <v>0.767231369343195-0.294203452955464i</v>
      </c>
      <c r="AD2817" t="str">
        <f t="shared" si="1463"/>
        <v>1.18850861829273-0.470285977377343i</v>
      </c>
      <c r="AE2817" t="str">
        <f t="shared" si="1464"/>
        <v>-0.00451499997377911+0.00119321018087811i</v>
      </c>
      <c r="AF2817" t="str">
        <f t="shared" si="1465"/>
        <v>-15.0698722578846-0.402391450252851i</v>
      </c>
      <c r="AG2817" t="str">
        <f t="shared" si="1466"/>
        <v>0.958805313047965-0.109264849022597i</v>
      </c>
      <c r="AH2817" t="str">
        <f t="shared" si="1467"/>
        <v>0.0724450148471069-0.00860345045374014i</v>
      </c>
      <c r="AI2817">
        <f t="shared" si="1468"/>
        <v>-22.739006872571803</v>
      </c>
      <c r="AJ2817">
        <f t="shared" si="1469"/>
        <v>-6.7726317520774186</v>
      </c>
      <c r="AK2817"/>
      <c r="AL2817"/>
      <c r="AM2817"/>
      <c r="AN2817"/>
    </row>
    <row r="2818" spans="1:40" x14ac:dyDescent="0.25">
      <c r="A2818"/>
      <c r="B2818">
        <f t="shared" si="1470"/>
        <v>884000</v>
      </c>
      <c r="C2818" s="186" t="str">
        <f t="shared" si="1438"/>
        <v>-9.77998542127929E-08+0.00277038748635265i</v>
      </c>
      <c r="D2818" s="158" t="str">
        <f t="shared" si="1439"/>
        <v>-5.95700670680484+0.0212396373953703i</v>
      </c>
      <c r="E2818" t="str">
        <f t="shared" si="1440"/>
        <v>2870</v>
      </c>
      <c r="F2818" t="str">
        <f t="shared" si="1441"/>
        <v>0.777000777000777</v>
      </c>
      <c r="G2818" t="str">
        <f t="shared" si="1436"/>
        <v>0.777000777000777</v>
      </c>
      <c r="H2818" t="str">
        <f t="shared" si="1442"/>
        <v>9.11291338957953+0.423178286235062i</v>
      </c>
      <c r="I2818" t="str">
        <f t="shared" si="1443"/>
        <v>3471.45988221672i</v>
      </c>
      <c r="J2818" t="str">
        <f t="shared" si="1437"/>
        <v>-10306.9721974703+750.796234654209i</v>
      </c>
      <c r="K2818" t="str">
        <f t="shared" si="1444"/>
        <v>0.0244047113444994-0.335029225913598i</v>
      </c>
      <c r="L2818" t="str">
        <f t="shared" si="1445"/>
        <v>0.00180722464274316-0.0207943301278557i</v>
      </c>
      <c r="M2818" t="str">
        <f t="shared" si="1446"/>
        <v>0.0262119359872426-0.355823556041454i</v>
      </c>
      <c r="N2818" t="str">
        <f t="shared" si="1447"/>
        <v>-3.92046019178957i</v>
      </c>
      <c r="O2818" t="str">
        <f t="shared" si="1448"/>
        <v>-0.711709519056673+0.702473885980197i</v>
      </c>
      <c r="P2818" t="str">
        <f t="shared" si="1449"/>
        <v>1.71170951905667-0.702473885980197i</v>
      </c>
      <c r="Q2818" t="str">
        <f t="shared" si="1450"/>
        <v>-1.71170951905667+4.62293407776977i</v>
      </c>
      <c r="R2818" t="str">
        <f t="shared" si="1451"/>
        <v>-0.254200268829787-0.276143349154099i</v>
      </c>
      <c r="S2818" t="str">
        <f t="shared" si="1452"/>
        <v>0.404680758831733i</v>
      </c>
      <c r="T2818" t="str">
        <f t="shared" si="1453"/>
        <v>0.111749900082017-0.102869957685269i</v>
      </c>
      <c r="U2818" t="str">
        <f t="shared" si="1454"/>
        <v>0.00005-0.000272787164218935i</v>
      </c>
      <c r="V2818" t="str">
        <f t="shared" si="1455"/>
        <v>3.33333333333333E-06-0.000300065880640829i</v>
      </c>
      <c r="W2818" t="str">
        <f t="shared" si="1456"/>
        <v>0.0000143771469246561-0.000143936103510984i</v>
      </c>
      <c r="X2818" t="str">
        <f t="shared" si="1457"/>
        <v>0.0000147642545509401-0.000143856895581074i</v>
      </c>
      <c r="Y2818" t="str">
        <f t="shared" si="1458"/>
        <v>0.009+0.555433581154675i</v>
      </c>
      <c r="Z2818" t="str">
        <f t="shared" si="1459"/>
        <v>-0.00361993216494101-0.000431004551933505i</v>
      </c>
      <c r="AA2818" t="str">
        <f t="shared" si="1460"/>
        <v>0.409193466686146-25.2054208927388i</v>
      </c>
      <c r="AB2818" t="str">
        <f t="shared" si="1461"/>
        <v>0.771952963422634-0.710611540806946i</v>
      </c>
      <c r="AC2818" t="str">
        <f t="shared" si="1462"/>
        <v>0.767382056248372-0.293305552761208i</v>
      </c>
      <c r="AD2818" t="str">
        <f t="shared" si="1463"/>
        <v>1.18655381154926-0.472500909132826i</v>
      </c>
      <c r="AE2818" t="str">
        <f t="shared" si="1464"/>
        <v>-0.00449889435048949+0.001199011145042i</v>
      </c>
      <c r="AF2818" t="str">
        <f t="shared" si="1465"/>
        <v>-15.0699200963844-0.401938648839692i</v>
      </c>
      <c r="AG2818" t="str">
        <f t="shared" si="1466"/>
        <v>0.958644923726-0.108965375711551i</v>
      </c>
      <c r="AH2818" t="str">
        <f t="shared" si="1467"/>
        <v>0.0722203813758385-0.00875319050424308i</v>
      </c>
      <c r="AI2818">
        <f t="shared" si="1468"/>
        <v>-22.763471890576437</v>
      </c>
      <c r="AJ2818">
        <f t="shared" si="1469"/>
        <v>-6.9106054487450725</v>
      </c>
      <c r="AK2818"/>
      <c r="AL2818"/>
      <c r="AM2818"/>
      <c r="AN2818"/>
    </row>
    <row r="2819" spans="1:40" x14ac:dyDescent="0.25">
      <c r="A2819"/>
      <c r="B2819">
        <f t="shared" si="1470"/>
        <v>885000</v>
      </c>
      <c r="C2819" s="186" t="str">
        <f t="shared" si="1438"/>
        <v>-9.75789624615245E-08+0.00276725710501993i</v>
      </c>
      <c r="D2819" s="158" t="str">
        <f t="shared" si="1439"/>
        <v>-5.95700670511133+0.0212156378051528i</v>
      </c>
      <c r="E2819" t="str">
        <f t="shared" si="1440"/>
        <v>2870</v>
      </c>
      <c r="F2819" t="str">
        <f t="shared" si="1441"/>
        <v>0.777000777000777</v>
      </c>
      <c r="G2819" t="str">
        <f t="shared" si="1436"/>
        <v>0.777000777000777</v>
      </c>
      <c r="H2819" t="str">
        <f t="shared" si="1442"/>
        <v>9.11296106823828+0.422702500442055i</v>
      </c>
      <c r="I2819" t="str">
        <f t="shared" si="1443"/>
        <v>3475.38687303371i</v>
      </c>
      <c r="J2819" t="str">
        <f t="shared" si="1437"/>
        <v>-10330.3065922633+751.645551661737i</v>
      </c>
      <c r="K2819" t="str">
        <f t="shared" si="1444"/>
        <v>0.0243498702812295-0.334654578784952i</v>
      </c>
      <c r="L2819" t="str">
        <f t="shared" si="1445"/>
        <v>0.00180317335796237-0.0207711854068819i</v>
      </c>
      <c r="M2819" t="str">
        <f t="shared" si="1446"/>
        <v>0.0261530436391919-0.355425764191834i</v>
      </c>
      <c r="N2819" t="str">
        <f t="shared" si="1447"/>
        <v>-3.92489510150879i</v>
      </c>
      <c r="O2819" t="str">
        <f t="shared" si="1448"/>
        <v>-0.708587121913861+0.705623334830865i</v>
      </c>
      <c r="P2819" t="str">
        <f t="shared" si="1449"/>
        <v>1.70858712191386-0.705623334830865i</v>
      </c>
      <c r="Q2819" t="str">
        <f t="shared" si="1450"/>
        <v>-1.70858712191386+4.63051843633966i</v>
      </c>
      <c r="R2819" t="str">
        <f t="shared" si="1451"/>
        <v>-0.253958342991773-0.275277419818059i</v>
      </c>
      <c r="S2819" t="str">
        <f t="shared" si="1452"/>
        <v>0.40513854249557i</v>
      </c>
      <c r="T2819" t="str">
        <f t="shared" si="1453"/>
        <v>0.11152549264703-0.102888312934277i</v>
      </c>
      <c r="U2819" t="str">
        <f t="shared" si="1454"/>
        <v>0.00005-0.000272478930135071i</v>
      </c>
      <c r="V2819" t="str">
        <f t="shared" si="1455"/>
        <v>3.33333333333333E-06-0.000299726823148579i</v>
      </c>
      <c r="W2819" t="str">
        <f t="shared" si="1456"/>
        <v>0.0000143769280411291-0.000143775812216251i</v>
      </c>
      <c r="X2819" t="str">
        <f t="shared" si="1457"/>
        <v>0.0000147631654008423-0.000143696696045542i</v>
      </c>
      <c r="Y2819" t="str">
        <f t="shared" si="1458"/>
        <v>0.009+0.556061899685393i</v>
      </c>
      <c r="Z2819" t="str">
        <f t="shared" si="1459"/>
        <v>-0.00361181583229762-0.000430358240925572i</v>
      </c>
      <c r="AA2819" t="str">
        <f t="shared" si="1460"/>
        <v>0.408268977595419-25.1769405581551i</v>
      </c>
      <c r="AB2819" t="str">
        <f t="shared" si="1461"/>
        <v>0.770402787679075-0.710738336346412i</v>
      </c>
      <c r="AC2819" t="str">
        <f t="shared" si="1462"/>
        <v>0.76753366138957-0.292408970272869i</v>
      </c>
      <c r="AD2819" t="str">
        <f t="shared" si="1463"/>
        <v>1.18458848669976-0.474707566693294i</v>
      </c>
      <c r="AE2819" t="str">
        <f t="shared" si="1464"/>
        <v>-0.00448280976437585+0.00120475888773752i</v>
      </c>
      <c r="AF2819" t="str">
        <f t="shared" si="1465"/>
        <v>-15.0699677733496-0.401486862636902i</v>
      </c>
      <c r="AG2819" t="str">
        <f t="shared" si="1466"/>
        <v>0.958485646479118-0.1086656026841i</v>
      </c>
      <c r="AH2819" t="str">
        <f t="shared" si="1467"/>
        <v>0.0719956885618588-0.00890199402346328i</v>
      </c>
      <c r="AI2819">
        <f t="shared" si="1468"/>
        <v>-22.787976028034947</v>
      </c>
      <c r="AJ2819">
        <f t="shared" si="1469"/>
        <v>-7.0486305406445231</v>
      </c>
      <c r="AK2819"/>
      <c r="AL2819"/>
      <c r="AM2819"/>
      <c r="AN2819"/>
    </row>
    <row r="2820" spans="1:40" x14ac:dyDescent="0.25">
      <c r="A2820"/>
      <c r="B2820">
        <f t="shared" si="1470"/>
        <v>886000</v>
      </c>
      <c r="C2820" s="186" t="str">
        <f t="shared" si="1438"/>
        <v>-9.73588182285536E-08+0.00276413379001073i</v>
      </c>
      <c r="D2820" s="158" t="str">
        <f t="shared" si="1439"/>
        <v>-5.95700670342356+0.0211916923900823i</v>
      </c>
      <c r="E2820" t="str">
        <f t="shared" si="1440"/>
        <v>2870</v>
      </c>
      <c r="F2820" t="str">
        <f t="shared" si="1441"/>
        <v>0.777000777000777</v>
      </c>
      <c r="G2820" t="str">
        <f t="shared" si="1436"/>
        <v>0.777000777000777</v>
      </c>
      <c r="H2820" t="str">
        <f t="shared" si="1442"/>
        <v>9.11300858608262+0.42222778063328i</v>
      </c>
      <c r="I2820" t="str">
        <f t="shared" si="1443"/>
        <v>3479.3138638507i</v>
      </c>
      <c r="J2820" t="str">
        <f t="shared" si="1437"/>
        <v>-10353.6673685088+752.494868669264i</v>
      </c>
      <c r="K2820" t="str">
        <f t="shared" si="1444"/>
        <v>0.024295213551851-0.33428076420985i</v>
      </c>
      <c r="L2820" t="str">
        <f t="shared" si="1445"/>
        <v>0.00179913564660581-0.0207480917543315i</v>
      </c>
      <c r="M2820" t="str">
        <f t="shared" si="1446"/>
        <v>0.0260943491984568-0.355028855964181i</v>
      </c>
      <c r="N2820" t="str">
        <f t="shared" si="1447"/>
        <v>-3.92933001122801i</v>
      </c>
      <c r="O2820" t="str">
        <f t="shared" si="1448"/>
        <v>-0.705450788001784+0.708758905205192i</v>
      </c>
      <c r="P2820" t="str">
        <f t="shared" si="1449"/>
        <v>1.70545078800178-0.708758905205192i</v>
      </c>
      <c r="Q2820" t="str">
        <f t="shared" si="1450"/>
        <v>-1.70545078800178+4.6380889164332i</v>
      </c>
      <c r="R2820" t="str">
        <f t="shared" si="1451"/>
        <v>-0.253715799098605-0.27441280265048i</v>
      </c>
      <c r="S2820" t="str">
        <f t="shared" si="1452"/>
        <v>0.405596326159407i</v>
      </c>
      <c r="T2820" t="str">
        <f t="shared" si="1453"/>
        <v>0.111300824606141-0.102906196002992i</v>
      </c>
      <c r="U2820" t="str">
        <f t="shared" si="1454"/>
        <v>0.0000500000000000001-0.000272171391839208i</v>
      </c>
      <c r="V2820" t="str">
        <f t="shared" si="1455"/>
        <v>3.33333333333333E-06-0.000299388531023129i</v>
      </c>
      <c r="W2820" t="str">
        <f t="shared" si="1456"/>
        <v>0.0000143767089186663-0.000143615885313499i</v>
      </c>
      <c r="X2820" t="str">
        <f t="shared" si="1457"/>
        <v>0.0000147620789570862-0.000143536860686874i</v>
      </c>
      <c r="Y2820" t="str">
        <f t="shared" si="1458"/>
        <v>0.009+0.556690218216111i</v>
      </c>
      <c r="Z2820" t="str">
        <f t="shared" si="1459"/>
        <v>-0.00360372696165497-0.000429713902836694i</v>
      </c>
      <c r="AA2820" t="str">
        <f t="shared" si="1460"/>
        <v>0.407347618281272-25.1485245119975i</v>
      </c>
      <c r="AB2820" t="str">
        <f t="shared" si="1461"/>
        <v>0.768850811705734-0.710861870129256i</v>
      </c>
      <c r="AC2820" t="str">
        <f t="shared" si="1462"/>
        <v>0.767686185061618-0.291513701958039i</v>
      </c>
      <c r="AD2820" t="str">
        <f t="shared" si="1463"/>
        <v>1.18261267877992-0.476905898894378i</v>
      </c>
      <c r="AE2820" t="str">
        <f t="shared" si="1464"/>
        <v>-0.00446674629081395+0.00121045353627529i</v>
      </c>
      <c r="AF2820" t="str">
        <f t="shared" si="1465"/>
        <v>-15.0700152895062-0.401036088243198i</v>
      </c>
      <c r="AG2820" t="str">
        <f t="shared" si="1466"/>
        <v>0.958327482266635-0.108365534129648i</v>
      </c>
      <c r="AH2820" t="str">
        <f t="shared" si="1467"/>
        <v>0.0717709392257967-0.0090498611753885i</v>
      </c>
      <c r="AI2820">
        <f t="shared" si="1468"/>
        <v>-22.812519455081777</v>
      </c>
      <c r="AJ2820">
        <f t="shared" si="1469"/>
        <v>-7.186706693779338</v>
      </c>
      <c r="AK2820"/>
      <c r="AL2820"/>
      <c r="AM2820"/>
      <c r="AN2820"/>
    </row>
    <row r="2821" spans="1:40" x14ac:dyDescent="0.25">
      <c r="A2821"/>
      <c r="B2821">
        <f t="shared" si="1470"/>
        <v>887000</v>
      </c>
      <c r="C2821" s="186" t="str">
        <f t="shared" si="1438"/>
        <v>-9.71394181447864E-08+0.00276101751742543i</v>
      </c>
      <c r="D2821" s="158" t="str">
        <f t="shared" si="1439"/>
        <v>-5.9570067017415+0.0211678009669283i</v>
      </c>
      <c r="E2821" t="str">
        <f t="shared" si="1440"/>
        <v>2870</v>
      </c>
      <c r="F2821" t="str">
        <f t="shared" si="1441"/>
        <v>0.777000777000777</v>
      </c>
      <c r="G2821" t="str">
        <f t="shared" ref="G2821:G2884" si="1471">IF($C$11=$C$7,$C$24,F2821)</f>
        <v>0.777000777000777</v>
      </c>
      <c r="H2821" t="str">
        <f t="shared" si="1442"/>
        <v>9.11305594383434+0.421754123239351i</v>
      </c>
      <c r="I2821" t="str">
        <f t="shared" si="1443"/>
        <v>3483.24085466768i</v>
      </c>
      <c r="J2821" t="str">
        <f t="shared" ref="J2821:J2884" si="1472">IMSUM(COMPLEX(0,2*PI()*B2821*$C$113*$C$112),COMPLEX(0,2*PI()*B2821*$C$113*$C$111),COMPLEX(0,2*PI()*B2821*$C$28*10^-12*$C$111),COMPLEX(-1*2*PI()*B2821*2*PI()*B2821*$C$113*$C$112*$C$28*10^-12*$C$111,0),COMPLEX(1,0))</f>
        <v>-10377.0545262069+753.344185676792i</v>
      </c>
      <c r="K2821" t="str">
        <f t="shared" si="1444"/>
        <v>0.0242407403325699-0.333907779431143i</v>
      </c>
      <c r="L2821" t="str">
        <f t="shared" si="1445"/>
        <v>0.00179511144825838-0.0207250490027142i</v>
      </c>
      <c r="M2821" t="str">
        <f t="shared" si="1446"/>
        <v>0.0260358517808283-0.354632828433857i</v>
      </c>
      <c r="N2821" t="str">
        <f t="shared" si="1447"/>
        <v>-3.93376492094723i</v>
      </c>
      <c r="O2821" t="str">
        <f t="shared" si="1448"/>
        <v>-0.702300579007084+0.711880535431553i</v>
      </c>
      <c r="P2821" t="str">
        <f t="shared" si="1449"/>
        <v>1.70230057900708-0.711880535431553i</v>
      </c>
      <c r="Q2821" t="str">
        <f t="shared" si="1450"/>
        <v>-1.70230057900708+4.64564545637878i</v>
      </c>
      <c r="R2821" t="str">
        <f t="shared" si="1451"/>
        <v>-0.253472635570467-0.273549494175908i</v>
      </c>
      <c r="S2821" t="str">
        <f t="shared" si="1452"/>
        <v>0.406054109823244i</v>
      </c>
      <c r="T2821" t="str">
        <f t="shared" si="1453"/>
        <v>0.111075896350197-0.102923605401118i</v>
      </c>
      <c r="U2821" t="str">
        <f t="shared" si="1454"/>
        <v>0.0000500000000000001-0.000271864546978059i</v>
      </c>
      <c r="V2821" t="str">
        <f t="shared" si="1455"/>
        <v>3.33333333333333E-06-0.000299051001675865i</v>
      </c>
      <c r="W2821" t="str">
        <f t="shared" si="1456"/>
        <v>0.0000143764895572961-0.000143456321569981i</v>
      </c>
      <c r="X2821" t="str">
        <f t="shared" si="1457"/>
        <v>0.0000147609952064261-0.000143377388273087i</v>
      </c>
      <c r="Y2821" t="str">
        <f t="shared" si="1458"/>
        <v>0.009+0.557318536746829i</v>
      </c>
      <c r="Z2821" t="str">
        <f t="shared" si="1459"/>
        <v>-0.00359566542925026-0.000429071528652872i</v>
      </c>
      <c r="AA2821" t="str">
        <f t="shared" si="1460"/>
        <v>0.406429374630827-25.1201725368365i</v>
      </c>
      <c r="AB2821" t="str">
        <f t="shared" si="1461"/>
        <v>0.767297038202527-0.71098213186072i</v>
      </c>
      <c r="AC2821" t="str">
        <f t="shared" si="1462"/>
        <v>0.767839627570809-0.290619744310626i</v>
      </c>
      <c r="AD2821" t="str">
        <f t="shared" si="1463"/>
        <v>1.18062642308399-0.479095854718385i</v>
      </c>
      <c r="AE2821" t="str">
        <f t="shared" si="1464"/>
        <v>-0.00445070400509778+0.00121609521798739i</v>
      </c>
      <c r="AF2821" t="str">
        <f t="shared" si="1465"/>
        <v>-15.0700626455758-0.400586322272423i</v>
      </c>
      <c r="AG2821" t="str">
        <f t="shared" si="1466"/>
        <v>0.958170432030284-0.108065174242503i</v>
      </c>
      <c r="AH2821" t="str">
        <f t="shared" si="1467"/>
        <v>0.0715461361963404-0.00919679213647036i</v>
      </c>
      <c r="AI2821">
        <f t="shared" si="1468"/>
        <v>-22.837102342189247</v>
      </c>
      <c r="AJ2821">
        <f t="shared" si="1469"/>
        <v>-7.3248335731333016</v>
      </c>
      <c r="AK2821"/>
      <c r="AL2821"/>
      <c r="AM2821"/>
      <c r="AN2821"/>
    </row>
    <row r="2822" spans="1:40" x14ac:dyDescent="0.25">
      <c r="A2822"/>
      <c r="B2822">
        <f t="shared" si="1470"/>
        <v>888000</v>
      </c>
      <c r="C2822" s="186" t="str">
        <f t="shared" ref="C2822:C2885" si="1473">IMPRODUCT(COMPLEX(-1,0),IMDIV(IMPRODUCT(G2822,COMPLEX($C$100+$C$101,0)),COMPLEX($C$100,2*PI()*B2822*$C$103*$C$102*(2*$C$100+$C$101))))</f>
        <v>-9.6920758860087E-08+0.00275790826347205i</v>
      </c>
      <c r="D2822" s="158" t="str">
        <f t="shared" ref="D2822:D2885" si="1474">IMPRODUCT(COMPLEX($C$106,0),IMSUB(C2822,G2822))</f>
        <v>-5.95700670006511+0.0211439633532857i</v>
      </c>
      <c r="E2822" t="str">
        <f t="shared" ref="E2822:E2885" si="1475">IMDIV(COMPLEX($C$20*10^3,0),COMPLEX(1,2*PI()*B2822*$C$20*1000*$C$29*10^-12))</f>
        <v>2870</v>
      </c>
      <c r="F2822" t="str">
        <f t="shared" ref="F2822:F2885" si="1476">IMDIV(COMPLEX($C$22*1000,0),IMSUM(COMPLEX($C$22*1000,0),E2822))</f>
        <v>0.777000777000777</v>
      </c>
      <c r="G2822" t="str">
        <f t="shared" si="1471"/>
        <v>0.777000777000777</v>
      </c>
      <c r="H2822" t="str">
        <f t="shared" ref="H2822:H2885" si="1477">IMPRODUCT(COMPLEX($C$108,0),IMPRODUCT(COMPLEX(-1,0),D2822),IMDIV(COMPLEX(0,2*PI()*B2822*$C$109*$C$110),COMPLEX(1,2*PI()*B2822*$C$109*$C$110)))</f>
        <v>9.11310314221119+0.421281524706767i</v>
      </c>
      <c r="I2822" t="str">
        <f t="shared" ref="I2822:I2885" si="1478">COMPLEX(0,2*PI()*B2822*$C$113*$C$112*$C$114)</f>
        <v>3487.16784548467i</v>
      </c>
      <c r="J2822" t="str">
        <f t="shared" si="1472"/>
        <v>-10400.4680653575+754.193502684319i</v>
      </c>
      <c r="K2822" t="str">
        <f t="shared" ref="K2822:K2885" si="1479">IMDIV(I2822,J2822)</f>
        <v>0.0241864498041821-0.333535621703783i</v>
      </c>
      <c r="L2822" t="str">
        <f t="shared" ref="L2822:L2885" si="1480">IMDIV(COMPLEX($C$117,0),COMPLEX(1,2*PI()*B2822*$C$115*$C$116))</f>
        <v>0.00179110070283988-0.0207020569852657i</v>
      </c>
      <c r="M2822" t="str">
        <f t="shared" ref="M2822:M2885" si="1481">IMSUM(K2822,L2822)</f>
        <v>0.025977550507022-0.354237678689049i</v>
      </c>
      <c r="N2822" t="str">
        <f t="shared" ref="N2822:N2885" si="1482">COMPLEX(0,-2*PI()*B2822*$C$43)</f>
        <v>-3.93819983066644i</v>
      </c>
      <c r="O2822" t="str">
        <f t="shared" ref="O2822:O2885" si="1483">IMEXP(N2822)</f>
        <v>-0.699136556889316+0.714988164112492i</v>
      </c>
      <c r="P2822" t="str">
        <f t="shared" ref="P2822:P2885" si="1484">IMSUB(COMPLEX(1,0),O2822)</f>
        <v>1.69913655688932-0.714988164112492i</v>
      </c>
      <c r="Q2822" t="str">
        <f t="shared" ref="Q2822:Q2885" si="1485">IMSUM(COMPLEX(0,2*PI()*B2822*$C$43),O2822,COMPLEX(-1,0))</f>
        <v>-1.69913655688932+4.65318799477893i</v>
      </c>
      <c r="R2822" t="str">
        <f t="shared" ref="R2822:R2885" si="1486">IMDIV(P2822,Q2822)</f>
        <v>-0.253228850823802-0.272687490945831i</v>
      </c>
      <c r="S2822" t="str">
        <f t="shared" ref="S2822:S2885" si="1487">IMDIV(COMPLEX(0,2*PI()*B2822*$C$123),COMPLEX($C$124,0))</f>
        <v>0.406511893487081i</v>
      </c>
      <c r="T2822" t="str">
        <f t="shared" ref="T2822:T2885" si="1488">IMPRODUCT(R2822,S2822)</f>
        <v>0.110850708274631-0.102940539633941i</v>
      </c>
      <c r="U2822" t="str">
        <f t="shared" ref="U2822:U2885" si="1489">IMDIV(COMPLEX(1,2*PI()*B2822*$C$16*10^-3*$C$15*10^-6),COMPLEX(0,2*PI()*B2822*$C$15*10^-6))</f>
        <v>0.0000500000000000001-0.00027155839320894i</v>
      </c>
      <c r="V2822" t="str">
        <f t="shared" ref="V2822:V2885" si="1490">IMSUM(COMPLEX($C$18*10^-3,0),IMDIV(COMPLEX(1,0),COMPLEX(0,2*PI()*B2822*($C$17*1*10^-6))))</f>
        <v>3.33333333333333E-06-0.000298714232529834i</v>
      </c>
      <c r="W2822" t="str">
        <f t="shared" ref="W2822:W2885" si="1491">IMDIV(IMPRODUCT(U2822,V2822),IMSUM(U2822,V2822))</f>
        <v>0.0000143762699570469-0.000143297119758504i</v>
      </c>
      <c r="X2822" t="str">
        <f t="shared" ref="X2822:X2885" si="1492">IMDIV(IMPRODUCT(COMPLEX($C$19,0),W2822),IMSUM(COMPLEX($C$19,0),W2822))</f>
        <v>0.0000147599141356909-0.000143218277577747i</v>
      </c>
      <c r="Y2822" t="str">
        <f t="shared" ref="Y2822:Y2885" si="1493">COMPLEX($C$13*10^-3,2*PI()*B2822*$C$12*0.000001)</f>
        <v>0.009+0.557946855277547i</v>
      </c>
      <c r="Z2822" t="str">
        <f t="shared" ref="Z2822:Z2885" si="1494">IMPRODUCT(COMPLEX($C$6,0),IMDIV(X2822,IMSUM(X2822,Y2822)))</f>
        <v>-0.00358763111201704-0.000428431109413873i</v>
      </c>
      <c r="AA2822" t="str">
        <f t="shared" ref="AA2822:AA2885" si="1495">IMDIV(COMPLEX($C$6,0),IMSUM(X2822,Y2822))</f>
        <v>0.405514232610665-25.0918844162216i</v>
      </c>
      <c r="AB2822" t="str">
        <f t="shared" ref="AB2822:AB2885" si="1496">IMPRODUCT(COMPLEX($C$119,0),T2822)</f>
        <v>0.765741469901052-0.711099111215524i</v>
      </c>
      <c r="AC2822" t="str">
        <f t="shared" ref="AC2822:AC2885" si="1497">IMSUM(COMPLEX(1,0),IMPRODUCT(AB2822,M2822))</f>
        <v>0.767993989234843-0.289727093850789i</v>
      </c>
      <c r="AD2822" t="str">
        <f t="shared" ref="AD2822:AD2885" si="1498">IMDIV(AB2822,AC2822)</f>
        <v>1.17862975516417-0.481277383295662i</v>
      </c>
      <c r="AE2822" t="str">
        <f t="shared" ref="AE2822:AE2885" si="1499">IMPRODUCT(AD2822,AA2822,X2822)</f>
        <v>-0.00443468298243716+0.00122168406022848i</v>
      </c>
      <c r="AF2822" t="str">
        <f t="shared" ref="AF2822:AF2885" si="1500">IMSUB(D2822,H2822)</f>
        <v>-15.0701098422763-0.400137561353481i</v>
      </c>
      <c r="AG2822" t="str">
        <f t="shared" ref="AG2822:AG2885" si="1501">IMSUM(COMPLEX(1,0),IMPRODUCT(AD2822,AA2822,COMPLEX($C$127,0)))</f>
        <v>0.958014496694182-0.107764527221789i</v>
      </c>
      <c r="AH2822" t="str">
        <f t="shared" ref="AH2822:AH2885" si="1502">IMDIV(IMPRODUCT(AE2822,AF2822),AG2822)</f>
        <v>0.0713212823101169-0.00934278709572471i</v>
      </c>
      <c r="AI2822">
        <f t="shared" ref="AI2822:AI2885" si="1503">20*LOG10(IMABS(AH2822))</f>
        <v>-22.861724860171645</v>
      </c>
      <c r="AJ2822">
        <f t="shared" ref="AJ2822:AJ2885" si="1504">IMARGUMENT(AH2822)*180/PI()</f>
        <v>-7.4630108426774902</v>
      </c>
      <c r="AK2822"/>
      <c r="AL2822"/>
      <c r="AM2822"/>
      <c r="AN2822"/>
    </row>
    <row r="2823" spans="1:40" x14ac:dyDescent="0.25">
      <c r="A2823"/>
      <c r="B2823">
        <f t="shared" si="1470"/>
        <v>889000</v>
      </c>
      <c r="C2823" s="186" t="str">
        <f t="shared" si="1473"/>
        <v>-9.67028370431515E-08+0.00275480600446567i</v>
      </c>
      <c r="D2823" s="158" t="str">
        <f t="shared" si="1474"/>
        <v>-5.95700669839438+0.0211201793675701i</v>
      </c>
      <c r="E2823" t="str">
        <f t="shared" si="1475"/>
        <v>2870</v>
      </c>
      <c r="F2823" t="str">
        <f t="shared" si="1476"/>
        <v>0.777000777000777</v>
      </c>
      <c r="G2823" t="str">
        <f t="shared" si="1471"/>
        <v>0.777000777000777</v>
      </c>
      <c r="H2823" t="str">
        <f t="shared" si="1477"/>
        <v>9.11315018192692+0.420809981497809i</v>
      </c>
      <c r="I2823" t="str">
        <f t="shared" si="1478"/>
        <v>3491.09483630166i</v>
      </c>
      <c r="J2823" t="str">
        <f t="shared" si="1472"/>
        <v>-10423.9079859607+755.042819691847i</v>
      </c>
      <c r="K2823" t="str">
        <f t="shared" si="1479"/>
        <v>0.024132341152041-0.33316428829474i</v>
      </c>
      <c r="L2823" t="str">
        <f t="shared" si="1480"/>
        <v>0.00178710335060276-0.0206791155359425i</v>
      </c>
      <c r="M2823" t="str">
        <f t="shared" si="1481"/>
        <v>0.0259194445026438-0.353843403830682i</v>
      </c>
      <c r="N2823" t="str">
        <f t="shared" si="1482"/>
        <v>-3.94263474038566i</v>
      </c>
      <c r="O2823" t="str">
        <f t="shared" si="1483"/>
        <v>-0.695958783879692+0.718081730125965i</v>
      </c>
      <c r="P2823" t="str">
        <f t="shared" si="1484"/>
        <v>1.69595878387969-0.718081730125965i</v>
      </c>
      <c r="Q2823" t="str">
        <f t="shared" si="1485"/>
        <v>-1.69595878387969+4.66071647051163i</v>
      </c>
      <c r="R2823" t="str">
        <f t="shared" si="1486"/>
        <v>-0.252984443271299-0.271826789538593i</v>
      </c>
      <c r="S2823" t="str">
        <f t="shared" si="1487"/>
        <v>0.406969677150916i</v>
      </c>
      <c r="T2823" t="str">
        <f t="shared" si="1488"/>
        <v>0.110625260779491-0.102956997202325i</v>
      </c>
      <c r="U2823" t="str">
        <f t="shared" si="1489"/>
        <v>0.0000500000000000001-0.000271252928199706i</v>
      </c>
      <c r="V2823" t="str">
        <f t="shared" si="1490"/>
        <v>3.33333333333333E-06-0.000298378221019676i</v>
      </c>
      <c r="W2823" t="str">
        <f t="shared" si="1491"/>
        <v>0.0000143760501179473-0.000143138278657396i</v>
      </c>
      <c r="X2823" t="str">
        <f t="shared" si="1492"/>
        <v>0.0000147588357317842-0.00014305952737994i</v>
      </c>
      <c r="Y2823" t="str">
        <f t="shared" si="1493"/>
        <v>0.009+0.558575173808265i</v>
      </c>
      <c r="Z2823" t="str">
        <f t="shared" si="1494"/>
        <v>-0.00357962388758061-0.000427792636212864i</v>
      </c>
      <c r="AA2823" t="str">
        <f t="shared" si="1495"/>
        <v>0.404602178266301-25.0636599346765i</v>
      </c>
      <c r="AB2823" t="str">
        <f t="shared" si="1496"/>
        <v>0.764184109564785-0.711212797837843i</v>
      </c>
      <c r="AC2823" t="str">
        <f t="shared" si="1497"/>
        <v>0.768149270382782-0.28883574712485i</v>
      </c>
      <c r="AD2823" t="str">
        <f t="shared" si="1498"/>
        <v>1.17662271083001-0.483450433906077i</v>
      </c>
      <c r="AE2823" t="str">
        <f t="shared" si="1499"/>
        <v>-0.00441868329795588+0.00122722019037751i</v>
      </c>
      <c r="AF2823" t="str">
        <f t="shared" si="1500"/>
        <v>-15.0701568803213-0.399689802130239i</v>
      </c>
      <c r="AG2823" t="str">
        <f t="shared" si="1501"/>
        <v>0.957859677164803-0.107463597271376i</v>
      </c>
      <c r="AH2823" t="str">
        <f t="shared" si="1502"/>
        <v>0.0710963804115732-0.00948784625483846i</v>
      </c>
      <c r="AI2823">
        <f t="shared" si="1503"/>
        <v>-22.886387180188969</v>
      </c>
      <c r="AJ2823">
        <f t="shared" si="1504"/>
        <v>-7.6012381653831342</v>
      </c>
      <c r="AK2823"/>
      <c r="AL2823"/>
      <c r="AM2823"/>
      <c r="AN2823"/>
    </row>
    <row r="2824" spans="1:40" x14ac:dyDescent="0.25">
      <c r="A2824"/>
      <c r="B2824">
        <f t="shared" si="1470"/>
        <v>890000</v>
      </c>
      <c r="C2824" s="186" t="str">
        <f t="shared" si="1473"/>
        <v>-9.64856493813813E-08+0.00275171071682782i</v>
      </c>
      <c r="D2824" s="158" t="str">
        <f t="shared" si="1474"/>
        <v>-5.95700669672927+0.0210964488290133i</v>
      </c>
      <c r="E2824" t="str">
        <f t="shared" si="1475"/>
        <v>2870</v>
      </c>
      <c r="F2824" t="str">
        <f t="shared" si="1476"/>
        <v>0.777000777000777</v>
      </c>
      <c r="G2824" t="str">
        <f t="shared" si="1471"/>
        <v>0.777000777000777</v>
      </c>
      <c r="H2824" t="str">
        <f t="shared" si="1477"/>
        <v>9.11319706369128+0.420339490090461i</v>
      </c>
      <c r="I2824" t="str">
        <f t="shared" si="1478"/>
        <v>3495.02182711864i</v>
      </c>
      <c r="J2824" t="str">
        <f t="shared" si="1472"/>
        <v>-10447.3742880165+755.892136699374i</v>
      </c>
      <c r="K2824" t="str">
        <f t="shared" si="1479"/>
        <v>0.0240784135660282-0.33279377648295i</v>
      </c>
      <c r="L2824" t="str">
        <f t="shared" si="1480"/>
        <v>0.00178311933213007-0.02065622448942i</v>
      </c>
      <c r="M2824" t="str">
        <f t="shared" si="1481"/>
        <v>0.0258615328981583-0.35345000097237i</v>
      </c>
      <c r="N2824" t="str">
        <f t="shared" si="1482"/>
        <v>-3.94706965010488i</v>
      </c>
      <c r="O2824" t="str">
        <f t="shared" si="1483"/>
        <v>-0.692767322479905+0.721161172626496i</v>
      </c>
      <c r="P2824" t="str">
        <f t="shared" si="1484"/>
        <v>1.6927673224799-0.721161172626496i</v>
      </c>
      <c r="Q2824" t="str">
        <f t="shared" si="1485"/>
        <v>-1.6927673224799+4.66823082273138i</v>
      </c>
      <c r="R2824" t="str">
        <f t="shared" si="1486"/>
        <v>-0.252739411321916-0.270967386559356i</v>
      </c>
      <c r="S2824" t="str">
        <f t="shared" si="1487"/>
        <v>0.407427460814753i</v>
      </c>
      <c r="T2824" t="str">
        <f t="shared" si="1488"/>
        <v>0.110399554269488-0.102972976602704i</v>
      </c>
      <c r="U2824" t="str">
        <f t="shared" si="1489"/>
        <v>0.0000499999999999999-0.000270948149628695i</v>
      </c>
      <c r="V2824" t="str">
        <f t="shared" si="1490"/>
        <v>3.33333333333333E-06-0.000298042964591564i</v>
      </c>
      <c r="W2824" t="str">
        <f t="shared" si="1491"/>
        <v>0.0000143758300400255-0.000142979797050475i</v>
      </c>
      <c r="X2824" t="str">
        <f t="shared" si="1492"/>
        <v>0.0000147577599816826-0.000142901136464235i</v>
      </c>
      <c r="Y2824" t="str">
        <f t="shared" si="1493"/>
        <v>0.009+0.559203492338983i</v>
      </c>
      <c r="Z2824" t="str">
        <f t="shared" si="1494"/>
        <v>-0.00357164363425323-0.000427156100195985i</v>
      </c>
      <c r="AA2824" t="str">
        <f t="shared" si="1495"/>
        <v>0.403693197721644-25.0354988776932i</v>
      </c>
      <c r="AB2824" t="str">
        <f t="shared" si="1496"/>
        <v>0.762624959989414-0.711323181341248i</v>
      </c>
      <c r="AC2824" t="str">
        <f t="shared" si="1497"/>
        <v>0.768305471354989-0.287945700705291i</v>
      </c>
      <c r="AD2824" t="str">
        <f t="shared" si="1498"/>
        <v>1.17460532614786-0.485614955980245i</v>
      </c>
      <c r="AE2824" t="str">
        <f t="shared" si="1499"/>
        <v>-0.0044027050266893+0.00123270373583825i</v>
      </c>
      <c r="AF2824" t="str">
        <f t="shared" si="1500"/>
        <v>-15.0702037604205-0.399243041261448i</v>
      </c>
      <c r="AG2824" t="str">
        <f t="shared" si="1501"/>
        <v>0.957705974330955-0.107162388599793i</v>
      </c>
      <c r="AH2824" t="str">
        <f t="shared" si="1502"/>
        <v>0.0708714333528505-0.00963196982825885i</v>
      </c>
      <c r="AI2824">
        <f t="shared" si="1503"/>
        <v>-22.911089473751748</v>
      </c>
      <c r="AJ2824">
        <f t="shared" si="1504"/>
        <v>-7.7395152032222114</v>
      </c>
      <c r="AK2824"/>
      <c r="AL2824"/>
      <c r="AM2824"/>
      <c r="AN2824"/>
    </row>
    <row r="2825" spans="1:40" x14ac:dyDescent="0.25">
      <c r="A2825"/>
      <c r="B2825">
        <f t="shared" si="1470"/>
        <v>891000</v>
      </c>
      <c r="C2825" s="186" t="str">
        <f t="shared" si="1473"/>
        <v>-9.62691925807558E-08+0.00274862237708587i</v>
      </c>
      <c r="D2825" s="158" t="str">
        <f t="shared" si="1474"/>
        <v>-5.95700669506977+0.0210727715576583i</v>
      </c>
      <c r="E2825" t="str">
        <f t="shared" si="1475"/>
        <v>2870</v>
      </c>
      <c r="F2825" t="str">
        <f t="shared" si="1476"/>
        <v>0.777000777000777</v>
      </c>
      <c r="G2825" t="str">
        <f t="shared" si="1471"/>
        <v>0.777000777000777</v>
      </c>
      <c r="H2825" t="str">
        <f t="shared" si="1477"/>
        <v>9.11324378821009+0.419870046978328i</v>
      </c>
      <c r="I2825" t="str">
        <f t="shared" si="1478"/>
        <v>3498.94881793563i</v>
      </c>
      <c r="J2825" t="str">
        <f t="shared" si="1472"/>
        <v>-10470.8669715248+756.741453706901i</v>
      </c>
      <c r="K2825" t="str">
        <f t="shared" si="1479"/>
        <v>0.0240246662405242-0.33242408355925i</v>
      </c>
      <c r="L2825" t="str">
        <f t="shared" si="1480"/>
        <v>0.00177914858833305-0.0206333836810864i</v>
      </c>
      <c r="M2825" t="str">
        <f t="shared" si="1481"/>
        <v>0.0258038148288573-0.353057467240336i</v>
      </c>
      <c r="N2825" t="str">
        <f t="shared" si="1482"/>
        <v>-3.9515045598241i</v>
      </c>
      <c r="O2825" t="str">
        <f t="shared" si="1483"/>
        <v>-0.689562235460868+0.724226431046403i</v>
      </c>
      <c r="P2825" t="str">
        <f t="shared" si="1484"/>
        <v>1.68956223546087-0.724226431046403i</v>
      </c>
      <c r="Q2825" t="str">
        <f t="shared" si="1485"/>
        <v>-1.68956223546087+4.6757309908705i</v>
      </c>
      <c r="R2825" t="str">
        <f t="shared" si="1486"/>
        <v>-0.25249375338087-0.270109278640013i</v>
      </c>
      <c r="S2825" t="str">
        <f t="shared" si="1487"/>
        <v>0.40788524447859i</v>
      </c>
      <c r="T2825" t="str">
        <f t="shared" si="1488"/>
        <v>0.110173589154017-0.102988476327073i</v>
      </c>
      <c r="U2825" t="str">
        <f t="shared" si="1489"/>
        <v>0.0000499999999999999-0.000270644055184667i</v>
      </c>
      <c r="V2825" t="str">
        <f t="shared" si="1490"/>
        <v>3.33333333333333E-06-0.000297708460703134i</v>
      </c>
      <c r="W2825" t="str">
        <f t="shared" si="1491"/>
        <v>0.0000143756097233103-0.000142821673727019i</v>
      </c>
      <c r="X2825" t="str">
        <f t="shared" si="1492"/>
        <v>0.0000147566868724366-0.000142743103620659i</v>
      </c>
      <c r="Y2825" t="str">
        <f t="shared" si="1493"/>
        <v>0.009+0.559831810869701i</v>
      </c>
      <c r="Z2825" t="str">
        <f t="shared" si="1494"/>
        <v>-0.00356369023102963-0.000426521492562011i</v>
      </c>
      <c r="AA2825" t="str">
        <f t="shared" si="1495"/>
        <v>0.402787277178478-25.0074010317268i</v>
      </c>
      <c r="AB2825" t="str">
        <f t="shared" si="1496"/>
        <v>0.761064024002984-0.71143025130865i</v>
      </c>
      <c r="AC2825" t="str">
        <f t="shared" si="1497"/>
        <v>0.76846259250309-0.287056951190648i</v>
      </c>
      <c r="AD2825" t="str">
        <f t="shared" si="1498"/>
        <v>1.1725776374402-0.48777089910102i</v>
      </c>
      <c r="AE2825" t="str">
        <f t="shared" si="1499"/>
        <v>-0.00438674824358232+0.00123813482404101i</v>
      </c>
      <c r="AF2825" t="str">
        <f t="shared" si="1500"/>
        <v>-15.0702504832799-0.39879727542067i</v>
      </c>
      <c r="AG2825" t="str">
        <f t="shared" si="1501"/>
        <v>0.957553389063752-0.106860905420148i</v>
      </c>
      <c r="AH2825" t="str">
        <f t="shared" si="1502"/>
        <v>0.0706464439936653-0.00977515804330014i</v>
      </c>
      <c r="AI2825">
        <f t="shared" si="1503"/>
        <v>-22.935831912724602</v>
      </c>
      <c r="AJ2825">
        <f t="shared" si="1504"/>
        <v>-7.877841617181967</v>
      </c>
      <c r="AK2825"/>
      <c r="AL2825"/>
      <c r="AM2825"/>
      <c r="AN2825"/>
    </row>
    <row r="2826" spans="1:40" x14ac:dyDescent="0.25">
      <c r="A2826"/>
      <c r="B2826">
        <f t="shared" si="1470"/>
        <v>892000</v>
      </c>
      <c r="C2826" s="186" t="str">
        <f t="shared" si="1473"/>
        <v>-9.60534633657086E-08+0.00274554096187247i</v>
      </c>
      <c r="D2826" s="158" t="str">
        <f t="shared" si="1474"/>
        <v>-5.95700669341584+0.0210491473743556i</v>
      </c>
      <c r="E2826" t="str">
        <f t="shared" si="1475"/>
        <v>2870</v>
      </c>
      <c r="F2826" t="str">
        <f t="shared" si="1476"/>
        <v>0.777000777000777</v>
      </c>
      <c r="G2826" t="str">
        <f t="shared" si="1471"/>
        <v>0.777000777000777</v>
      </c>
      <c r="H2826" t="str">
        <f t="shared" si="1477"/>
        <v>9.11329035618516+0.419401648670534i</v>
      </c>
      <c r="I2826" t="str">
        <f t="shared" si="1478"/>
        <v>3502.87580875262i</v>
      </c>
      <c r="J2826" t="str">
        <f t="shared" si="1472"/>
        <v>-10494.3860364857+757.590770714429i</v>
      </c>
      <c r="K2826" t="str">
        <f t="shared" si="1479"/>
        <v>0.023971098374376-0.332055206826301i</v>
      </c>
      <c r="L2826" t="str">
        <f t="shared" si="1480"/>
        <v>0.0017751910604491-0.0206105929470405i</v>
      </c>
      <c r="M2826" t="str">
        <f t="shared" si="1481"/>
        <v>0.0257462894348251-0.352665799773342i</v>
      </c>
      <c r="N2826" t="str">
        <f t="shared" si="1482"/>
        <v>-3.95593946954332i</v>
      </c>
      <c r="O2826" t="str">
        <f t="shared" si="1483"/>
        <v>-0.686343585861489+0.727277445096982i</v>
      </c>
      <c r="P2826" t="str">
        <f t="shared" si="1484"/>
        <v>1.68634358586149-0.727277445096982i</v>
      </c>
      <c r="Q2826" t="str">
        <f t="shared" si="1485"/>
        <v>-1.68634358586149+4.6832169146403i</v>
      </c>
      <c r="R2826" t="str">
        <f t="shared" si="1486"/>
        <v>-0.252247467849638-0.269252462439123i</v>
      </c>
      <c r="S2826" t="str">
        <f t="shared" si="1487"/>
        <v>0.408343028142427i</v>
      </c>
      <c r="T2826" t="str">
        <f t="shared" si="1488"/>
        <v>0.109947365847197-0.103003494862981i</v>
      </c>
      <c r="U2826" t="str">
        <f t="shared" si="1489"/>
        <v>0.0000499999999999999-0.000270340642566747i</v>
      </c>
      <c r="V2826" t="str">
        <f t="shared" si="1490"/>
        <v>3.33333333333333E-06-0.000297374706823422i</v>
      </c>
      <c r="W2826" t="str">
        <f t="shared" si="1491"/>
        <v>0.0000143753891678304-0.000142663907481734i</v>
      </c>
      <c r="X2826" t="str">
        <f t="shared" si="1492"/>
        <v>0.0000147556163911693-0.000142585427644664i</v>
      </c>
      <c r="Y2826" t="str">
        <f t="shared" si="1493"/>
        <v>0.009+0.560460129400419i</v>
      </c>
      <c r="Z2826" t="str">
        <f t="shared" si="1494"/>
        <v>-0.00355576355758231-0.000425888804561935i</v>
      </c>
      <c r="AA2826" t="str">
        <f t="shared" si="1495"/>
        <v>0.401884402915923-24.9793661841896i</v>
      </c>
      <c r="AB2826" t="str">
        <f t="shared" si="1496"/>
        <v>0.759501304466172-0.711533997292243i</v>
      </c>
      <c r="AC2826" t="str">
        <f t="shared" si="1497"/>
        <v>0.768620634189921-0.286169495205463i</v>
      </c>
      <c r="AD2826" t="str">
        <f t="shared" si="1498"/>
        <v>1.17053968128497-0.489918213004821i</v>
      </c>
      <c r="AE2826" t="str">
        <f t="shared" si="1499"/>
        <v>-0.00437081302348685+0.00124351358244363i</v>
      </c>
      <c r="AF2826" t="str">
        <f t="shared" si="1500"/>
        <v>-15.070297049601-0.398352501296178i</v>
      </c>
      <c r="AG2826" t="str">
        <f t="shared" si="1501"/>
        <v>0.957401922216584-0.10655915195004i</v>
      </c>
      <c r="AH2826" t="str">
        <f t="shared" si="1502"/>
        <v>0.0704214152011753-0.00991741114023819i</v>
      </c>
      <c r="AI2826">
        <f t="shared" si="1503"/>
        <v>-22.960614669331889</v>
      </c>
      <c r="AJ2826">
        <f t="shared" si="1504"/>
        <v>-8.0162170672724269</v>
      </c>
      <c r="AK2826"/>
      <c r="AL2826"/>
      <c r="AM2826"/>
      <c r="AN2826"/>
    </row>
    <row r="2827" spans="1:40" x14ac:dyDescent="0.25">
      <c r="A2827"/>
      <c r="B2827">
        <f t="shared" si="1470"/>
        <v>893000</v>
      </c>
      <c r="C2827" s="186" t="str">
        <f t="shared" si="1473"/>
        <v>-9.58384584790029E-08+0.00274246644792492i</v>
      </c>
      <c r="D2827" s="158" t="str">
        <f t="shared" si="1474"/>
        <v>-5.95700669176747+0.0210255761007577i</v>
      </c>
      <c r="E2827" t="str">
        <f t="shared" si="1475"/>
        <v>2870</v>
      </c>
      <c r="F2827" t="str">
        <f t="shared" si="1476"/>
        <v>0.777000777000777</v>
      </c>
      <c r="G2827" t="str">
        <f t="shared" si="1471"/>
        <v>0.777000777000777</v>
      </c>
      <c r="H2827" t="str">
        <f t="shared" si="1477"/>
        <v>9.11333676831449+0.418934291691658i</v>
      </c>
      <c r="I2827" t="str">
        <f t="shared" si="1478"/>
        <v>3506.80279956961i</v>
      </c>
      <c r="J2827" t="str">
        <f t="shared" si="1472"/>
        <v>-10517.9314828992+758.440087721956i</v>
      </c>
      <c r="K2827" t="str">
        <f t="shared" si="1479"/>
        <v>0.0239177091708698-0.331687143598536i</v>
      </c>
      <c r="L2827" t="str">
        <f t="shared" si="1480"/>
        <v>0.00177124669003958-0.0205878521240872i</v>
      </c>
      <c r="M2827" t="str">
        <f t="shared" si="1481"/>
        <v>0.0256889558609094-0.352274995722623i</v>
      </c>
      <c r="N2827" t="str">
        <f t="shared" si="1482"/>
        <v>-3.96037437926254i</v>
      </c>
      <c r="O2827" t="str">
        <f t="shared" si="1483"/>
        <v>-0.68311143698743+0.730314154769691i</v>
      </c>
      <c r="P2827" t="str">
        <f t="shared" si="1484"/>
        <v>1.68311143698743-0.730314154769691i</v>
      </c>
      <c r="Q2827" t="str">
        <f t="shared" si="1485"/>
        <v>-1.68311143698743+4.69068853403223i</v>
      </c>
      <c r="R2827" t="str">
        <f t="shared" si="1486"/>
        <v>-0.25200055312597-0.268396934641856i</v>
      </c>
      <c r="S2827" t="str">
        <f t="shared" si="1487"/>
        <v>0.408800811806264i</v>
      </c>
      <c r="T2827" t="str">
        <f t="shared" si="1488"/>
        <v>0.109720884767904-0.103018030693524i</v>
      </c>
      <c r="U2827" t="str">
        <f t="shared" si="1489"/>
        <v>0.00005-0.000270037909484366i</v>
      </c>
      <c r="V2827" t="str">
        <f t="shared" si="1490"/>
        <v>3.33333333333333E-06-0.000297041700432802i</v>
      </c>
      <c r="W2827" t="str">
        <f t="shared" si="1491"/>
        <v>0.0000143751683736139-0.000142506497114727i</v>
      </c>
      <c r="X2827" t="str">
        <f t="shared" si="1492"/>
        <v>0.0000147545485250755-0.000142428107337098i</v>
      </c>
      <c r="Y2827" t="str">
        <f t="shared" si="1493"/>
        <v>0.009+0.561088447931137i</v>
      </c>
      <c r="Z2827" t="str">
        <f t="shared" si="1494"/>
        <v>-0.00354786349425711-0.000425258027498595i</v>
      </c>
      <c r="AA2827" t="str">
        <f t="shared" si="1495"/>
        <v>0.400984561289933-24.9513941234464i</v>
      </c>
      <c r="AB2827" t="str">
        <f t="shared" si="1496"/>
        <v>0.757936804272515-0.711634408813463i</v>
      </c>
      <c r="AC2827" t="str">
        <f t="shared" si="1497"/>
        <v>0.768779596789481-0.285283329400232i</v>
      </c>
      <c r="AD2827" t="str">
        <f t="shared" si="1498"/>
        <v>1.168491494515-0.492056847583012i</v>
      </c>
      <c r="AE2827" t="str">
        <f t="shared" si="1499"/>
        <v>-0.00435489944116002+0.00124884013853266i</v>
      </c>
      <c r="AF2827" t="str">
        <f t="shared" si="1500"/>
        <v>-15.070343460082-0.3979087155909i</v>
      </c>
      <c r="AG2827" t="str">
        <f t="shared" si="1501"/>
        <v>0.957251574625095-0.106257132411481i</v>
      </c>
      <c r="AH2827" t="str">
        <f t="shared" si="1502"/>
        <v>0.0701963498498654-0.010058729372407i</v>
      </c>
      <c r="AI2827">
        <f t="shared" si="1503"/>
        <v>-22.985437916160734</v>
      </c>
      <c r="AJ2827">
        <f t="shared" si="1504"/>
        <v>-8.1546412125341856</v>
      </c>
      <c r="AK2827"/>
      <c r="AL2827"/>
      <c r="AM2827"/>
      <c r="AN2827"/>
    </row>
    <row r="2828" spans="1:40" x14ac:dyDescent="0.25">
      <c r="A2828"/>
      <c r="B2828">
        <f t="shared" si="1470"/>
        <v>894000</v>
      </c>
      <c r="C2828" s="186" t="str">
        <f t="shared" si="1473"/>
        <v>-9.56241746816099E-08+0.00273939881208461i</v>
      </c>
      <c r="D2828" s="158" t="str">
        <f t="shared" si="1474"/>
        <v>-5.95700669012463+0.0210020575593154i</v>
      </c>
      <c r="E2828" t="str">
        <f t="shared" si="1475"/>
        <v>2870</v>
      </c>
      <c r="F2828" t="str">
        <f t="shared" si="1476"/>
        <v>0.777000777000777</v>
      </c>
      <c r="G2828" t="str">
        <f t="shared" si="1471"/>
        <v>0.777000777000777</v>
      </c>
      <c r="H2828" t="str">
        <f t="shared" si="1477"/>
        <v>9.11338302529212+0.418467972581624i</v>
      </c>
      <c r="I2828" t="str">
        <f t="shared" si="1478"/>
        <v>3510.72979038659i</v>
      </c>
      <c r="J2828" t="str">
        <f t="shared" si="1472"/>
        <v>-10541.5033107653+759.289404729484i</v>
      </c>
      <c r="K2828" t="str">
        <f t="shared" si="1479"/>
        <v>0.0238644978377006-0.33131989120209i</v>
      </c>
      <c r="L2828" t="str">
        <f t="shared" si="1480"/>
        <v>0.00176731541898777-0.0205651610497342i</v>
      </c>
      <c r="M2828" t="str">
        <f t="shared" si="1481"/>
        <v>0.0256318132566884-0.351885052251824i</v>
      </c>
      <c r="N2828" t="str">
        <f t="shared" si="1482"/>
        <v>-3.96480928898176i</v>
      </c>
      <c r="O2828" t="str">
        <f t="shared" si="1483"/>
        <v>-0.679865852409862+0.733336500337337i</v>
      </c>
      <c r="P2828" t="str">
        <f t="shared" si="1484"/>
        <v>1.67986585240986-0.733336500337337i</v>
      </c>
      <c r="Q2828" t="str">
        <f t="shared" si="1485"/>
        <v>-1.67986585240986+4.6981457893191i</v>
      </c>
      <c r="R2828" t="str">
        <f t="shared" si="1486"/>
        <v>-0.251753007603887-0.267542691959923i</v>
      </c>
      <c r="S2828" t="str">
        <f t="shared" si="1487"/>
        <v>0.409258595470101i</v>
      </c>
      <c r="T2828" t="str">
        <f t="shared" si="1488"/>
        <v>0.109494146339808-0.10303208229734i</v>
      </c>
      <c r="U2828" t="str">
        <f t="shared" si="1489"/>
        <v>0.00005-0.000269735853657202i</v>
      </c>
      <c r="V2828" t="str">
        <f t="shared" si="1490"/>
        <v>3.33333333333333E-06-0.000296709439022922i</v>
      </c>
      <c r="W2828" t="str">
        <f t="shared" si="1491"/>
        <v>0.0000143749473406899-0.000142349441431469i</v>
      </c>
      <c r="X2828" t="str">
        <f t="shared" si="1492"/>
        <v>0.0000147534832614225-0.000142271141504172i</v>
      </c>
      <c r="Y2828" t="str">
        <f t="shared" si="1493"/>
        <v>0.009+0.561716766461855i</v>
      </c>
      <c r="Z2828" t="str">
        <f t="shared" si="1494"/>
        <v>-0.00353998992206854-0.000424629152726323i</v>
      </c>
      <c r="AA2828" t="str">
        <f t="shared" si="1495"/>
        <v>0.400087738732769-24.9234846388089i</v>
      </c>
      <c r="AB2828" t="str">
        <f t="shared" si="1496"/>
        <v>0.756370526348669-0.711731475362951i</v>
      </c>
      <c r="AC2828" t="str">
        <f t="shared" si="1497"/>
        <v>0.768939480686872-0.284398450451351i</v>
      </c>
      <c r="AD2828" t="str">
        <f t="shared" si="1498"/>
        <v>1.16643311421734-0.494186752883272i</v>
      </c>
      <c r="AE2828" t="str">
        <f t="shared" si="1499"/>
        <v>-0.00433900757126181+0.00125411461982453i</v>
      </c>
      <c r="AF2828" t="str">
        <f t="shared" si="1500"/>
        <v>-15.0703897154167-0.397465915022309i</v>
      </c>
      <c r="AG2828" t="str">
        <f t="shared" si="1501"/>
        <v>0.957102347107157-0.105954851030817i</v>
      </c>
      <c r="AH2828" t="str">
        <f t="shared" si="1502"/>
        <v>0.0699712508214139-0.010199113006293i</v>
      </c>
      <c r="AI2828">
        <f t="shared" si="1503"/>
        <v>-23.010301826166476</v>
      </c>
      <c r="AJ2828">
        <f t="shared" si="1504"/>
        <v>-8.2931137110474857</v>
      </c>
      <c r="AK2828"/>
      <c r="AL2828"/>
      <c r="AM2828"/>
      <c r="AN2828"/>
    </row>
    <row r="2829" spans="1:40" x14ac:dyDescent="0.25">
      <c r="A2829"/>
      <c r="B2829">
        <f t="shared" si="1470"/>
        <v>895000</v>
      </c>
      <c r="C2829" s="186" t="str">
        <f t="shared" si="1473"/>
        <v>-9.54106087525848E-08+0.00273633803129643i</v>
      </c>
      <c r="D2829" s="158" t="str">
        <f t="shared" si="1474"/>
        <v>-5.9570066884873+0.0209785915732726i</v>
      </c>
      <c r="E2829" t="str">
        <f t="shared" si="1475"/>
        <v>2870</v>
      </c>
      <c r="F2829" t="str">
        <f t="shared" si="1476"/>
        <v>0.777000777000777</v>
      </c>
      <c r="G2829" t="str">
        <f t="shared" si="1471"/>
        <v>0.777000777000777</v>
      </c>
      <c r="H2829" t="str">
        <f t="shared" si="1477"/>
        <v>9.11342912780829+0.418002687895641i</v>
      </c>
      <c r="I2829" t="str">
        <f t="shared" si="1478"/>
        <v>3514.65678120358i</v>
      </c>
      <c r="J2829" t="str">
        <f t="shared" si="1472"/>
        <v>-10565.1015200838+760.13872173701i</v>
      </c>
      <c r="K2829" t="str">
        <f t="shared" si="1479"/>
        <v>0.0238114635869442-0.330953446974751i</v>
      </c>
      <c r="L2829" t="str">
        <f t="shared" si="1480"/>
        <v>0.00176339718949661-0.0205425195621877i</v>
      </c>
      <c r="M2829" t="str">
        <f t="shared" si="1481"/>
        <v>0.0255748607764408-0.351495966536939i</v>
      </c>
      <c r="N2829" t="str">
        <f t="shared" si="1482"/>
        <v>-3.96924419870098i</v>
      </c>
      <c r="O2829" t="str">
        <f t="shared" si="1483"/>
        <v>-0.676606895964214+0.736344422355239i</v>
      </c>
      <c r="P2829" t="str">
        <f t="shared" si="1484"/>
        <v>1.67660689596421-0.736344422355239i</v>
      </c>
      <c r="Q2829" t="str">
        <f t="shared" si="1485"/>
        <v>-1.67660689596421+4.70558862105622i</v>
      </c>
      <c r="R2829" t="str">
        <f t="shared" si="1486"/>
        <v>-0.251504829673686-0.266689731131516i</v>
      </c>
      <c r="S2829" t="str">
        <f t="shared" si="1487"/>
        <v>0.409716379133938i</v>
      </c>
      <c r="T2829" t="str">
        <f t="shared" si="1488"/>
        <v>0.109267150991408-0.1030456481486i</v>
      </c>
      <c r="U2829" t="str">
        <f t="shared" si="1489"/>
        <v>0.00005-0.000269434472815127i</v>
      </c>
      <c r="V2829" t="str">
        <f t="shared" si="1490"/>
        <v>3.33333333333333E-06-0.000296377920096639i</v>
      </c>
      <c r="W2829" t="str">
        <f t="shared" si="1491"/>
        <v>0.0000143747260690866-0.000142192739242775i</v>
      </c>
      <c r="X2829" t="str">
        <f t="shared" si="1492"/>
        <v>0.0000147524205875482-0.000142114528957435i</v>
      </c>
      <c r="Y2829" t="str">
        <f t="shared" si="1493"/>
        <v>0.009+0.562345084992573i</v>
      </c>
      <c r="Z2829" t="str">
        <f t="shared" si="1494"/>
        <v>-0.00353214272269552-0.000424002171650536i</v>
      </c>
      <c r="AA2829" t="str">
        <f t="shared" si="1495"/>
        <v>0.399193921752491-24.8956375205303i</v>
      </c>
      <c r="AB2829" t="str">
        <f t="shared" si="1496"/>
        <v>0.754802473654645-0.71182518640049i</v>
      </c>
      <c r="AC2829" t="str">
        <f t="shared" si="1497"/>
        <v>0.769100286278254-0.283514855061068i</v>
      </c>
      <c r="AD2829" t="str">
        <f t="shared" si="1498"/>
        <v>1.16436457773266-0.496307879110935i</v>
      </c>
      <c r="AE2829" t="str">
        <f t="shared" si="1499"/>
        <v>-0.00432313748835317+0.00125933715386653i</v>
      </c>
      <c r="AF2829" t="str">
        <f t="shared" si="1500"/>
        <v>-15.0704358162956-0.397024096322368i</v>
      </c>
      <c r="AG2829" t="str">
        <f t="shared" si="1501"/>
        <v>0.956954240462845-0.105652312038644i</v>
      </c>
      <c r="AH2829" t="str">
        <f t="shared" si="1502"/>
        <v>0.0697461210045747-0.0103385623216274i</v>
      </c>
      <c r="AI2829">
        <f t="shared" si="1503"/>
        <v>-23.035206572676145</v>
      </c>
      <c r="AJ2829">
        <f t="shared" si="1504"/>
        <v>-8.4316342199388519</v>
      </c>
      <c r="AK2829"/>
      <c r="AL2829"/>
      <c r="AM2829"/>
      <c r="AN2829"/>
    </row>
    <row r="2830" spans="1:40" x14ac:dyDescent="0.25">
      <c r="A2830"/>
      <c r="B2830">
        <f t="shared" si="1470"/>
        <v>896000</v>
      </c>
      <c r="C2830" s="186" t="str">
        <f t="shared" si="1473"/>
        <v>-9.51977574889468E-08+0.0027332840826082i</v>
      </c>
      <c r="D2830" s="158" t="str">
        <f t="shared" si="1474"/>
        <v>-5.95700668685543+0.0209551779666629i</v>
      </c>
      <c r="E2830" t="str">
        <f t="shared" si="1475"/>
        <v>2870</v>
      </c>
      <c r="F2830" t="str">
        <f t="shared" si="1476"/>
        <v>0.777000777000777</v>
      </c>
      <c r="G2830" t="str">
        <f t="shared" si="1471"/>
        <v>0.777000777000777</v>
      </c>
      <c r="H2830" t="str">
        <f t="shared" si="1477"/>
        <v>9.11347507654932+0.417538434204097i</v>
      </c>
      <c r="I2830" t="str">
        <f t="shared" si="1478"/>
        <v>3518.58377202057i</v>
      </c>
      <c r="J2830" t="str">
        <f t="shared" si="1472"/>
        <v>-10588.726110855+760.988038744538i</v>
      </c>
      <c r="K2830" t="str">
        <f t="shared" si="1479"/>
        <v>0.0237586056350248-0.330587808265863i</v>
      </c>
      <c r="L2830" t="str">
        <f t="shared" si="1480"/>
        <v>0.00175949194408665-0.0205199275003491i</v>
      </c>
      <c r="M2830" t="str">
        <f t="shared" si="1481"/>
        <v>0.0255180975791114-0.351107735766212i</v>
      </c>
      <c r="N2830" t="str">
        <f t="shared" si="1482"/>
        <v>-3.9736791084202i</v>
      </c>
      <c r="O2830" t="str">
        <f t="shared" si="1483"/>
        <v>-0.67333463174892+0.739337861662411i</v>
      </c>
      <c r="P2830" t="str">
        <f t="shared" si="1484"/>
        <v>1.67333463174892-0.739337861662411i</v>
      </c>
      <c r="Q2830" t="str">
        <f t="shared" si="1485"/>
        <v>-1.67333463174892+4.71301697008261i</v>
      </c>
      <c r="R2830" t="str">
        <f t="shared" si="1486"/>
        <v>-0.251256017721942-0.265838048921244i</v>
      </c>
      <c r="S2830" t="str">
        <f t="shared" si="1487"/>
        <v>0.410174162797775i</v>
      </c>
      <c r="T2830" t="str">
        <f t="shared" si="1488"/>
        <v>0.109039899156065-0.103058726717i</v>
      </c>
      <c r="U2830" t="str">
        <f t="shared" si="1489"/>
        <v>0.00005-0.000269133764698146i</v>
      </c>
      <c r="V2830" t="str">
        <f t="shared" si="1490"/>
        <v>3.33333333333333E-06-0.00029604714116796i</v>
      </c>
      <c r="W2830" t="str">
        <f t="shared" si="1491"/>
        <v>0.0000143745045588331-0.000142036389364763i</v>
      </c>
      <c r="X2830" t="str">
        <f t="shared" si="1492"/>
        <v>0.0000147513604908622-0.000141958268513736i</v>
      </c>
      <c r="Y2830" t="str">
        <f t="shared" si="1493"/>
        <v>0.009+0.562973403523291i</v>
      </c>
      <c r="Z2830" t="str">
        <f t="shared" si="1494"/>
        <v>-0.00352432177847663-0.000423377075727413i</v>
      </c>
      <c r="AA2830" t="str">
        <f t="shared" si="1495"/>
        <v>0.398303096932451-24.8678525598002i</v>
      </c>
      <c r="AB2830" t="str">
        <f t="shared" si="1496"/>
        <v>0.753232649184041-0.711915531354949i</v>
      </c>
      <c r="AC2830" t="str">
        <f t="shared" si="1497"/>
        <v>0.769262013970815-0.282632539957395i</v>
      </c>
      <c r="AD2830" t="str">
        <f t="shared" si="1498"/>
        <v>1.16228592265447-0.498420176630401i</v>
      </c>
      <c r="AE2830" t="str">
        <f t="shared" si="1499"/>
        <v>-0.00430728926689328+0.00126450786823811i</v>
      </c>
      <c r="AF2830" t="str">
        <f t="shared" si="1500"/>
        <v>-15.0704817634048-0.396583256237434i</v>
      </c>
      <c r="AG2830" t="str">
        <f t="shared" si="1501"/>
        <v>0.956807255474408-0.105349519669718i</v>
      </c>
      <c r="AH2830" t="str">
        <f t="shared" si="1502"/>
        <v>0.0695209632950357-0.0104770776114827i</v>
      </c>
      <c r="AI2830">
        <f t="shared" si="1503"/>
        <v>-23.06015232939469</v>
      </c>
      <c r="AJ2830">
        <f t="shared" si="1504"/>
        <v>-8.5702023953947943</v>
      </c>
      <c r="AK2830"/>
      <c r="AL2830"/>
      <c r="AM2830"/>
      <c r="AN2830"/>
    </row>
    <row r="2831" spans="1:40" x14ac:dyDescent="0.25">
      <c r="A2831"/>
      <c r="B2831">
        <f t="shared" si="1470"/>
        <v>897000</v>
      </c>
      <c r="C2831" s="186" t="str">
        <f t="shared" si="1473"/>
        <v>-9.49856177055601E-08+0.00273023694317009i</v>
      </c>
      <c r="D2831" s="158" t="str">
        <f t="shared" si="1474"/>
        <v>-5.95700668522903+0.020931816564304i</v>
      </c>
      <c r="E2831" t="str">
        <f t="shared" si="1475"/>
        <v>2870</v>
      </c>
      <c r="F2831" t="str">
        <f t="shared" si="1476"/>
        <v>0.777000777000777</v>
      </c>
      <c r="G2831" t="str">
        <f t="shared" si="1471"/>
        <v>0.777000777000777</v>
      </c>
      <c r="H2831" t="str">
        <f t="shared" si="1477"/>
        <v>9.11352087219787+0.417075208092499i</v>
      </c>
      <c r="I2831" t="str">
        <f t="shared" si="1478"/>
        <v>3522.51076283756i</v>
      </c>
      <c r="J2831" t="str">
        <f t="shared" si="1472"/>
        <v>-10612.3770830787+761.837355752065i</v>
      </c>
      <c r="K2831" t="str">
        <f t="shared" si="1479"/>
        <v>0.0237059232026909-0.330222972436304i</v>
      </c>
      <c r="L2831" t="str">
        <f t="shared" si="1480"/>
        <v>0.00175559962559401-0.020497384703811i</v>
      </c>
      <c r="M2831" t="str">
        <f t="shared" si="1481"/>
        <v>0.0254615228282849-0.350720357140115i</v>
      </c>
      <c r="N2831" t="str">
        <f t="shared" si="1482"/>
        <v>-3.97811401813942i</v>
      </c>
      <c r="O2831" t="str">
        <f t="shared" si="1483"/>
        <v>-0.670049124124156+0.742316759382713i</v>
      </c>
      <c r="P2831" t="str">
        <f t="shared" si="1484"/>
        <v>1.67004912412416-0.742316759382713i</v>
      </c>
      <c r="Q2831" t="str">
        <f t="shared" si="1485"/>
        <v>-1.67004912412416+4.72043077752213i</v>
      </c>
      <c r="R2831" t="str">
        <f t="shared" si="1486"/>
        <v>-0.251006570131515-0.264987642120074i</v>
      </c>
      <c r="S2831" t="str">
        <f t="shared" si="1487"/>
        <v>0.410631946461612i</v>
      </c>
      <c r="T2831" t="str">
        <f t="shared" si="1488"/>
        <v>0.108812391272039-0.103071316467757i</v>
      </c>
      <c r="U2831" t="str">
        <f t="shared" si="1489"/>
        <v>0.00005-0.000268833727056342i</v>
      </c>
      <c r="V2831" t="str">
        <f t="shared" si="1490"/>
        <v>3.33333333333333E-06-0.000295717099761976i</v>
      </c>
      <c r="W2831" t="str">
        <f t="shared" si="1491"/>
        <v>0.000014374282809958-0.000141880390618834i</v>
      </c>
      <c r="X2831" t="str">
        <f t="shared" si="1492"/>
        <v>0.0000147503029588436-0.000141802358995204i</v>
      </c>
      <c r="Y2831" t="str">
        <f t="shared" si="1493"/>
        <v>0.009+0.563601722054009i</v>
      </c>
      <c r="Z2831" t="str">
        <f t="shared" si="1494"/>
        <v>-0.00351652697240599-0.00042275385646348i</v>
      </c>
      <c r="AA2831" t="str">
        <f t="shared" si="1495"/>
        <v>0.397415250930783-24.8401295487391i</v>
      </c>
      <c r="AB2831" t="str">
        <f t="shared" si="1496"/>
        <v>0.751661055964298-0.712002499624258i</v>
      </c>
      <c r="AC2831" t="str">
        <f t="shared" si="1497"/>
        <v>0.769424664182693-0.281751501894094i</v>
      </c>
      <c r="AD2831" t="str">
        <f t="shared" si="1498"/>
        <v>1.16019718682857-0.500523595966457i</v>
      </c>
      <c r="AE2831" t="str">
        <f t="shared" si="1499"/>
        <v>-0.004291462981238+0.00126962689055182i</v>
      </c>
      <c r="AF2831" t="str">
        <f t="shared" si="1500"/>
        <v>-15.0705275574269-0.396143391528195i</v>
      </c>
      <c r="AG2831" t="str">
        <f t="shared" si="1501"/>
        <v>0.956661392906253-0.10504647816288i</v>
      </c>
      <c r="AH2831" t="str">
        <f t="shared" si="1502"/>
        <v>0.0692957805953039-0.0106146591823601i</v>
      </c>
      <c r="AI2831">
        <f t="shared" si="1503"/>
        <v>-23.085139270408082</v>
      </c>
      <c r="AJ2831">
        <f t="shared" si="1504"/>
        <v>-8.7088178926660245</v>
      </c>
      <c r="AK2831"/>
      <c r="AL2831"/>
      <c r="AM2831"/>
      <c r="AN2831"/>
    </row>
    <row r="2832" spans="1:40" x14ac:dyDescent="0.25">
      <c r="A2832"/>
      <c r="B2832">
        <f t="shared" si="1470"/>
        <v>898000</v>
      </c>
      <c r="C2832" s="186" t="str">
        <f t="shared" si="1473"/>
        <v>-9.47741862350125E-08+0.00272719659023404i</v>
      </c>
      <c r="D2832" s="158" t="str">
        <f t="shared" si="1474"/>
        <v>-5.95700668360805+0.0209085071917943i</v>
      </c>
      <c r="E2832" t="str">
        <f t="shared" si="1475"/>
        <v>2870</v>
      </c>
      <c r="F2832" t="str">
        <f t="shared" si="1476"/>
        <v>0.777000777000777</v>
      </c>
      <c r="G2832" t="str">
        <f t="shared" si="1471"/>
        <v>0.777000777000777</v>
      </c>
      <c r="H2832" t="str">
        <f t="shared" si="1477"/>
        <v>9.11356651543267+0.416613006161362i</v>
      </c>
      <c r="I2832" t="str">
        <f t="shared" si="1478"/>
        <v>3526.43775365454i</v>
      </c>
      <c r="J2832" t="str">
        <f t="shared" si="1472"/>
        <v>-10636.054436755+762.686672759593i</v>
      </c>
      <c r="K2832" t="str">
        <f t="shared" si="1479"/>
        <v>0.0236534155149831-0.329858936858395i</v>
      </c>
      <c r="L2832" t="str">
        <f t="shared" si="1480"/>
        <v>0.00175172017716822-0.0204748910128538i</v>
      </c>
      <c r="M2832" t="str">
        <f t="shared" si="1481"/>
        <v>0.0254051356921513-0.350333827871249i</v>
      </c>
      <c r="N2832" t="str">
        <f t="shared" si="1482"/>
        <v>-3.98254892785863i</v>
      </c>
      <c r="O2832" t="str">
        <f t="shared" si="1483"/>
        <v>-0.666750437710579+0.745281056926011i</v>
      </c>
      <c r="P2832" t="str">
        <f t="shared" si="1484"/>
        <v>1.66675043771058-0.745281056926011i</v>
      </c>
      <c r="Q2832" t="str">
        <f t="shared" si="1485"/>
        <v>-1.66675043771058+4.72782998478464i</v>
      </c>
      <c r="R2832" t="str">
        <f t="shared" si="1486"/>
        <v>-0.250756485281548-0.26413850754527i</v>
      </c>
      <c r="S2832" t="str">
        <f t="shared" si="1487"/>
        <v>0.411089730125449i</v>
      </c>
      <c r="T2832" t="str">
        <f t="shared" si="1488"/>
        <v>0.108584627782524-0.103083415861598i</v>
      </c>
      <c r="U2832" t="str">
        <f t="shared" si="1489"/>
        <v>0.00005-0.00026853435764982i</v>
      </c>
      <c r="V2832" t="str">
        <f t="shared" si="1490"/>
        <v>3.33333333333333E-06-0.000295387793414802i</v>
      </c>
      <c r="W2832" t="str">
        <f t="shared" si="1491"/>
        <v>0.00001437406082249-0.000141724741831636i</v>
      </c>
      <c r="X2832" t="str">
        <f t="shared" si="1492"/>
        <v>0.0000147492479790417-0.000141646799229213i</v>
      </c>
      <c r="Y2832" t="str">
        <f t="shared" si="1493"/>
        <v>0.009+0.564230040584727i</v>
      </c>
      <c r="Z2832" t="str">
        <f t="shared" si="1494"/>
        <v>-0.00350875818812872-0.000422132505415288i</v>
      </c>
      <c r="AA2832" t="str">
        <f t="shared" si="1495"/>
        <v>0.396530370479914-24.8124682803937i</v>
      </c>
      <c r="AB2832" t="str">
        <f t="shared" si="1496"/>
        <v>0.750087697056939-0.712086080575331i</v>
      </c>
      <c r="AC2832" t="str">
        <f t="shared" si="1497"/>
        <v>0.769588237342954-0.280871737650596i</v>
      </c>
      <c r="AD2832" t="str">
        <f t="shared" si="1498"/>
        <v>1.1580984083523-0.502618087805642i</v>
      </c>
      <c r="AE2832" t="str">
        <f t="shared" si="1499"/>
        <v>-0.0042756587056374+0.00127469434845443i</v>
      </c>
      <c r="AF2832" t="str">
        <f t="shared" si="1500"/>
        <v>-15.0705731990407-0.395704498969568i</v>
      </c>
      <c r="AG2832" t="str">
        <f t="shared" si="1501"/>
        <v>0.956516653504913-0.104743191760968i</v>
      </c>
      <c r="AH2832" t="str">
        <f t="shared" si="1502"/>
        <v>0.0690705758145693-0.0107513073542824i</v>
      </c>
      <c r="AI2832">
        <f t="shared" si="1503"/>
        <v>-23.110167570188807</v>
      </c>
      <c r="AJ2832">
        <f t="shared" si="1504"/>
        <v>-8.8474803660795338</v>
      </c>
      <c r="AK2832"/>
      <c r="AL2832"/>
      <c r="AM2832"/>
      <c r="AN2832"/>
    </row>
    <row r="2833" spans="1:40" x14ac:dyDescent="0.25">
      <c r="A2833"/>
      <c r="B2833">
        <f t="shared" si="1470"/>
        <v>899000</v>
      </c>
      <c r="C2833" s="186" t="str">
        <f t="shared" si="1473"/>
        <v>-9.45634599274983E-08+0.00272416300115322i</v>
      </c>
      <c r="D2833" s="158" t="str">
        <f t="shared" si="1474"/>
        <v>-5.95700668199249+0.020885249675508i</v>
      </c>
      <c r="E2833" t="str">
        <f t="shared" si="1475"/>
        <v>2870</v>
      </c>
      <c r="F2833" t="str">
        <f t="shared" si="1476"/>
        <v>0.777000777000777</v>
      </c>
      <c r="G2833" t="str">
        <f t="shared" si="1471"/>
        <v>0.777000777000777</v>
      </c>
      <c r="H2833" t="str">
        <f t="shared" si="1477"/>
        <v>9.11361200692881+0.416151825026158i</v>
      </c>
      <c r="I2833" t="str">
        <f t="shared" si="1478"/>
        <v>3530.36474447153i</v>
      </c>
      <c r="J2833" t="str">
        <f t="shared" si="1472"/>
        <v>-10659.7581718839+763.53598976712i</v>
      </c>
      <c r="K2833" t="str">
        <f t="shared" si="1479"/>
        <v>0.0236010818012078-0.329495698915854i</v>
      </c>
      <c r="L2833" t="str">
        <f t="shared" si="1480"/>
        <v>0.00174785354227032-0.0204524462684421i</v>
      </c>
      <c r="M2833" t="str">
        <f t="shared" si="1481"/>
        <v>0.0253489353434781-0.349948145184296i</v>
      </c>
      <c r="N2833" t="str">
        <f t="shared" si="1482"/>
        <v>-3.98698383757785i</v>
      </c>
      <c r="O2833" t="str">
        <f t="shared" si="1483"/>
        <v>-0.663438637388032+0.748230695989353i</v>
      </c>
      <c r="P2833" t="str">
        <f t="shared" si="1484"/>
        <v>1.66343863738803-0.748230695989353i</v>
      </c>
      <c r="Q2833" t="str">
        <f t="shared" si="1485"/>
        <v>-1.66343863738803+4.7352145335672i</v>
      </c>
      <c r="R2833" t="str">
        <f t="shared" si="1486"/>
        <v>-0.25050576154748-0.263290642040336i</v>
      </c>
      <c r="S2833" t="str">
        <f t="shared" si="1487"/>
        <v>0.411547513789284i</v>
      </c>
      <c r="T2833" t="str">
        <f t="shared" si="1488"/>
        <v>0.108356609135685-0.103095023354757i</v>
      </c>
      <c r="U2833" t="str">
        <f t="shared" si="1489"/>
        <v>0.00005-0.000268235654248652i</v>
      </c>
      <c r="V2833" t="str">
        <f t="shared" si="1490"/>
        <v>3.33333333333333E-06-0.000295059219673517i</v>
      </c>
      <c r="W2833" t="str">
        <f t="shared" si="1491"/>
        <v>0.0000143738385964578-0.000141569441835039i</v>
      </c>
      <c r="X2833" t="str">
        <f t="shared" si="1492"/>
        <v>0.0000147481955390751-0.000141491588048352i</v>
      </c>
      <c r="Y2833" t="str">
        <f t="shared" si="1493"/>
        <v>0.009+0.564858359115445i</v>
      </c>
      <c r="Z2833" t="str">
        <f t="shared" si="1494"/>
        <v>-0.00350101530993663-0.000421513014189025i</v>
      </c>
      <c r="AA2833" t="str">
        <f t="shared" si="1495"/>
        <v>0.395648442386061-24.7848685487315i</v>
      </c>
      <c r="AB2833" t="str">
        <f t="shared" si="1496"/>
        <v>0.748512575557825-0.712166263544045i</v>
      </c>
      <c r="AC2833" t="str">
        <f t="shared" si="1497"/>
        <v>0.769752733891526-0.279993244031965i</v>
      </c>
      <c r="AD2833" t="str">
        <f t="shared" si="1498"/>
        <v>1.15598962557389-0.50470360299761i</v>
      </c>
      <c r="AE2833" t="str">
        <f t="shared" si="1499"/>
        <v>-0.00425987651423369+0.00127971036962792i</v>
      </c>
      <c r="AF2833" t="str">
        <f t="shared" si="1500"/>
        <v>-15.0706186889213-0.39526657535065i</v>
      </c>
      <c r="AG2833" t="str">
        <f t="shared" si="1501"/>
        <v>0.956373037999029-0.104439664710739i</v>
      </c>
      <c r="AH2833" t="str">
        <f t="shared" si="1502"/>
        <v>0.0688453518685773-0.0108870224608806i</v>
      </c>
      <c r="AI2833">
        <f t="shared" si="1503"/>
        <v>-23.135237403600449</v>
      </c>
      <c r="AJ2833">
        <f t="shared" si="1504"/>
        <v>-8.9861894690455433</v>
      </c>
      <c r="AK2833"/>
      <c r="AL2833"/>
      <c r="AM2833"/>
      <c r="AN2833"/>
    </row>
    <row r="2834" spans="1:40" x14ac:dyDescent="0.25">
      <c r="A2834"/>
      <c r="B2834">
        <f t="shared" si="1470"/>
        <v>900000</v>
      </c>
      <c r="C2834" s="186" t="str">
        <f t="shared" si="1473"/>
        <v>-9.43534356507021E-08+0.00272113615338144i</v>
      </c>
      <c r="D2834" s="158" t="str">
        <f t="shared" si="1474"/>
        <v>-5.9570066803823+0.020862043842591i</v>
      </c>
      <c r="E2834" t="str">
        <f t="shared" si="1475"/>
        <v>2870</v>
      </c>
      <c r="F2834" t="str">
        <f t="shared" si="1476"/>
        <v>0.777000777000777</v>
      </c>
      <c r="G2834" t="str">
        <f t="shared" si="1471"/>
        <v>0.777000777000777</v>
      </c>
      <c r="H2834" t="str">
        <f t="shared" si="1477"/>
        <v>9.11365734735755+0.415691661317201i</v>
      </c>
      <c r="I2834" t="str">
        <f t="shared" si="1478"/>
        <v>3534.29173528852i</v>
      </c>
      <c r="J2834" t="str">
        <f t="shared" si="1472"/>
        <v>-10683.4882884653+764.385306774647i</v>
      </c>
      <c r="K2834" t="str">
        <f t="shared" si="1479"/>
        <v>0.0235489212949088-0.32913325600373i</v>
      </c>
      <c r="L2834" t="str">
        <f t="shared" si="1480"/>
        <v>0.00174399966467062-0.0204300503122207i</v>
      </c>
      <c r="M2834" t="str">
        <f t="shared" si="1481"/>
        <v>0.0252929209595794-0.349563306315951i</v>
      </c>
      <c r="N2834" t="str">
        <f t="shared" si="1482"/>
        <v>-3.99141874729707i</v>
      </c>
      <c r="O2834" t="str">
        <f t="shared" si="1483"/>
        <v>-0.660113788294311+0.751165618558074i</v>
      </c>
      <c r="P2834" t="str">
        <f t="shared" si="1484"/>
        <v>1.66011378829431-0.751165618558074i</v>
      </c>
      <c r="Q2834" t="str">
        <f t="shared" si="1485"/>
        <v>-1.66011378829431+4.74258436585514i</v>
      </c>
      <c r="R2834" t="str">
        <f t="shared" si="1486"/>
        <v>-0.250254397301048-0.262444042474958i</v>
      </c>
      <c r="S2834" t="str">
        <f t="shared" si="1487"/>
        <v>0.412005297453121i</v>
      </c>
      <c r="T2834" t="str">
        <f t="shared" si="1488"/>
        <v>0.108128335784695-0.10310613739897i</v>
      </c>
      <c r="U2834" t="str">
        <f t="shared" si="1489"/>
        <v>0.0000500000000000001-0.000267937614632821i</v>
      </c>
      <c r="V2834" t="str">
        <f t="shared" si="1490"/>
        <v>3.33333333333333E-06-0.000294731376096102i</v>
      </c>
      <c r="W2834" t="str">
        <f t="shared" si="1491"/>
        <v>0.0000143736161318901-0.000141414489466105i</v>
      </c>
      <c r="X2834" t="str">
        <f t="shared" si="1492"/>
        <v>0.0000147471456266312-0.000141336724290402i</v>
      </c>
      <c r="Y2834" t="str">
        <f t="shared" si="1493"/>
        <v>0.009+0.565486677646163i</v>
      </c>
      <c r="Z2834" t="str">
        <f t="shared" si="1494"/>
        <v>-0.003493298222764-0.000420895374440177i</v>
      </c>
      <c r="AA2834" t="str">
        <f t="shared" si="1495"/>
        <v>0.394769453528739-24.7573301486354i</v>
      </c>
      <c r="AB2834" t="str">
        <f t="shared" si="1496"/>
        <v>0.746935694597414-0.712243037835203i</v>
      </c>
      <c r="AC2834" t="str">
        <f t="shared" si="1497"/>
        <v>0.76991815427915-0.27911601786885i</v>
      </c>
      <c r="AD2834" t="str">
        <f t="shared" si="1498"/>
        <v>1.1538708770918-0.506780092556479i</v>
      </c>
      <c r="AE2834" t="str">
        <f t="shared" si="1499"/>
        <v>-0.00424411648105931+0.00128467508179056i</v>
      </c>
      <c r="AF2834" t="str">
        <f t="shared" si="1500"/>
        <v>-15.0706640277399-0.39482961747461i</v>
      </c>
      <c r="AG2834" t="str">
        <f t="shared" si="1501"/>
        <v>0.956230547099324-0.104135901262783i</v>
      </c>
      <c r="AH2834" t="str">
        <f t="shared" si="1502"/>
        <v>0.0686201116794995-0.0110218048494829i</v>
      </c>
      <c r="AI2834">
        <f t="shared" si="1503"/>
        <v>-23.160348945902296</v>
      </c>
      <c r="AJ2834">
        <f t="shared" si="1504"/>
        <v>-9.1249448540675644</v>
      </c>
      <c r="AK2834"/>
      <c r="AL2834"/>
      <c r="AM2834"/>
      <c r="AN2834"/>
    </row>
    <row r="2835" spans="1:40" x14ac:dyDescent="0.25">
      <c r="A2835"/>
      <c r="B2835">
        <f t="shared" si="1470"/>
        <v>901000</v>
      </c>
      <c r="C2835" s="186" t="str">
        <f t="shared" si="1473"/>
        <v>-9.41441102896801E-08+0.00271811602447262i</v>
      </c>
      <c r="D2835" s="158" t="str">
        <f t="shared" si="1474"/>
        <v>-5.95700667877747+0.0208388895209568i</v>
      </c>
      <c r="E2835" t="str">
        <f t="shared" si="1475"/>
        <v>2870</v>
      </c>
      <c r="F2835" t="str">
        <f t="shared" si="1476"/>
        <v>0.777000777000777</v>
      </c>
      <c r="G2835" t="str">
        <f t="shared" si="1471"/>
        <v>0.777000777000777</v>
      </c>
      <c r="H2835" t="str">
        <f t="shared" si="1477"/>
        <v>9.11370253738654+0.4152325116796i</v>
      </c>
      <c r="I2835" t="str">
        <f t="shared" si="1478"/>
        <v>3538.2187261055i</v>
      </c>
      <c r="J2835" t="str">
        <f t="shared" si="1472"/>
        <v>-10707.2447864993+765.234623782175i</v>
      </c>
      <c r="K2835" t="str">
        <f t="shared" si="1479"/>
        <v>0.0234969332338383-0.328771605528335i</v>
      </c>
      <c r="L2835" t="str">
        <f t="shared" si="1480"/>
        <v>0.00174015848844682-0.0204077029865112i</v>
      </c>
      <c r="M2835" t="str">
        <f t="shared" si="1481"/>
        <v>0.0252370917222851-0.349179308514846i</v>
      </c>
      <c r="N2835" t="str">
        <f t="shared" si="1482"/>
        <v>-3.99585365701629i</v>
      </c>
      <c r="O2835" t="str">
        <f t="shared" si="1483"/>
        <v>-0.656775955823849+0.754085766906968i</v>
      </c>
      <c r="P2835" t="str">
        <f t="shared" si="1484"/>
        <v>1.65677595582385-0.754085766906968i</v>
      </c>
      <c r="Q2835" t="str">
        <f t="shared" si="1485"/>
        <v>-1.65677595582385+4.74993942392326i</v>
      </c>
      <c r="R2835" t="str">
        <f t="shared" si="1486"/>
        <v>-0.250002390910284-0.261598705744945i</v>
      </c>
      <c r="S2835" t="str">
        <f t="shared" si="1487"/>
        <v>0.412463081116958i</v>
      </c>
      <c r="T2835" t="str">
        <f t="shared" si="1488"/>
        <v>0.107899808187768-0.103116756441462i</v>
      </c>
      <c r="U2835" t="str">
        <f t="shared" si="1489"/>
        <v>0.0000500000000000001-0.000267640236592163i</v>
      </c>
      <c r="V2835" t="str">
        <f t="shared" si="1490"/>
        <v>3.33333333333333E-06-0.000294404260251379i</v>
      </c>
      <c r="W2835" t="str">
        <f t="shared" si="1491"/>
        <v>0.0000143733934288161-0.000141259883567056i</v>
      </c>
      <c r="X2835" t="str">
        <f t="shared" si="1492"/>
        <v>0.0000147460982294666-0.000141182206798299i</v>
      </c>
      <c r="Y2835" t="str">
        <f t="shared" si="1493"/>
        <v>0.009+0.566114996176881i</v>
      </c>
      <c r="Z2835" t="str">
        <f t="shared" si="1494"/>
        <v>-0.00348560681218313-0.000420279577873184i</v>
      </c>
      <c r="AA2835" t="str">
        <f t="shared" si="1495"/>
        <v>0.393893390860278-24.7298528758991i</v>
      </c>
      <c r="AB2835" t="str">
        <f t="shared" si="1496"/>
        <v>0.745357057340985-0.71231639272245i</v>
      </c>
      <c r="AC2835" t="str">
        <f t="shared" si="1497"/>
        <v>0.770084498967352-0.278240056017409i</v>
      </c>
      <c r="AD2835" t="str">
        <f t="shared" si="1498"/>
        <v>1.15174220175393-0.508847507662188i</v>
      </c>
      <c r="AE2835" t="str">
        <f t="shared" si="1499"/>
        <v>-0.00422837868003438+0.00128958861269786i</v>
      </c>
      <c r="AF2835" t="str">
        <f t="shared" si="1500"/>
        <v>-15.070709216164-0.394393622158643i</v>
      </c>
      <c r="AG2835" t="str">
        <f t="shared" si="1501"/>
        <v>0.956089181498581-0.103831905671437i</v>
      </c>
      <c r="AH2835" t="str">
        <f t="shared" si="1502"/>
        <v>0.0683948581757976-0.0111556548812007i</v>
      </c>
      <c r="AI2835">
        <f t="shared" si="1503"/>
        <v>-23.185502372754833</v>
      </c>
      <c r="AJ2835">
        <f t="shared" si="1504"/>
        <v>-9.2637461727518708</v>
      </c>
      <c r="AK2835"/>
      <c r="AL2835"/>
      <c r="AM2835"/>
      <c r="AN2835"/>
    </row>
    <row r="2836" spans="1:40" x14ac:dyDescent="0.25">
      <c r="A2836"/>
      <c r="B2836">
        <f t="shared" si="1470"/>
        <v>902000</v>
      </c>
      <c r="C2836" s="186" t="str">
        <f t="shared" si="1473"/>
        <v>-9.39354807467461E-08+0.0027151025920802i</v>
      </c>
      <c r="D2836" s="158" t="str">
        <f t="shared" si="1474"/>
        <v>-5.95700667717798+0.0208157865392815i</v>
      </c>
      <c r="E2836" t="str">
        <f t="shared" si="1475"/>
        <v>2870</v>
      </c>
      <c r="F2836" t="str">
        <f t="shared" si="1476"/>
        <v>0.777000777000777</v>
      </c>
      <c r="G2836" t="str">
        <f t="shared" si="1471"/>
        <v>0.777000777000777</v>
      </c>
      <c r="H2836" t="str">
        <f t="shared" si="1477"/>
        <v>9.11374757767969+0.414774372773147i</v>
      </c>
      <c r="I2836" t="str">
        <f t="shared" si="1478"/>
        <v>3542.14571692249i</v>
      </c>
      <c r="J2836" t="str">
        <f t="shared" si="1472"/>
        <v>-10731.0276659858+766.083940789702i</v>
      </c>
      <c r="K2836" t="str">
        <f t="shared" si="1479"/>
        <v>0.0234451168599309-0.328410744907199i</v>
      </c>
      <c r="L2836" t="str">
        <f t="shared" si="1480"/>
        <v>0.00173632995798193-0.0203854041343086i</v>
      </c>
      <c r="M2836" t="str">
        <f t="shared" si="1481"/>
        <v>0.0251814468179128-0.348796149041508i</v>
      </c>
      <c r="N2836" t="str">
        <f t="shared" si="1482"/>
        <v>-4.00028856673551i</v>
      </c>
      <c r="O2836" t="str">
        <f t="shared" si="1483"/>
        <v>-0.653425205626445+0.756991083601411i</v>
      </c>
      <c r="P2836" t="str">
        <f t="shared" si="1484"/>
        <v>1.65342520562645-0.756991083601411i</v>
      </c>
      <c r="Q2836" t="str">
        <f t="shared" si="1485"/>
        <v>-1.65342520562645+4.75727965033692i</v>
      </c>
      <c r="R2836" t="str">
        <f t="shared" si="1486"/>
        <v>-0.249749740739532-0.260754628772177i</v>
      </c>
      <c r="S2836" t="str">
        <f t="shared" si="1487"/>
        <v>0.412920864780795i</v>
      </c>
      <c r="T2836" t="str">
        <f t="shared" si="1488"/>
        <v>0.107671026808202-0.103126878924947i</v>
      </c>
      <c r="U2836" t="str">
        <f t="shared" si="1489"/>
        <v>0.0000500000000000001-0.000267343517926318i</v>
      </c>
      <c r="V2836" t="str">
        <f t="shared" si="1490"/>
        <v>3.33333333333333E-06-0.000294077869718949i</v>
      </c>
      <c r="W2836" t="str">
        <f t="shared" si="1491"/>
        <v>0.0000143731704872643-0.00014110562298525i</v>
      </c>
      <c r="X2836" t="str">
        <f t="shared" si="1492"/>
        <v>0.000014745053335405-0.000141028034420112i</v>
      </c>
      <c r="Y2836" t="str">
        <f t="shared" si="1493"/>
        <v>0.009+0.566743314707599i</v>
      </c>
      <c r="Z2836" t="str">
        <f t="shared" si="1494"/>
        <v>-0.00347794096440025-0.000419665616241053i</v>
      </c>
      <c r="AA2836" t="str">
        <f t="shared" si="1495"/>
        <v>0.393020241405329-24.7024365272218i</v>
      </c>
      <c r="AB2836" t="str">
        <f t="shared" si="1496"/>
        <v>0.743776666988938-0.712386317448269i</v>
      </c>
      <c r="AC2836" t="str">
        <f t="shared" si="1497"/>
        <v>0.770251768428369-0.277365355359302i</v>
      </c>
      <c r="AD2836" t="str">
        <f t="shared" si="1498"/>
        <v>1.14960363865703-0.510905799661806i</v>
      </c>
      <c r="AE2836" t="str">
        <f t="shared" si="1499"/>
        <v>-0.00421266318496507+0.0012944510901435i</v>
      </c>
      <c r="AF2836" t="str">
        <f t="shared" si="1500"/>
        <v>-15.0707542548577-0.393958586233865i</v>
      </c>
      <c r="AG2836" t="str">
        <f t="shared" si="1501"/>
        <v>0.955948941871622-0.103527682194707i</v>
      </c>
      <c r="AH2836" t="str">
        <f t="shared" si="1502"/>
        <v>0.0681695942920995-0.0112885729310129i</v>
      </c>
      <c r="AI2836">
        <f t="shared" si="1503"/>
        <v>-23.210697860223757</v>
      </c>
      <c r="AJ2836">
        <f t="shared" si="1504"/>
        <v>-9.4025930758150267</v>
      </c>
      <c r="AK2836"/>
      <c r="AL2836"/>
      <c r="AM2836"/>
      <c r="AN2836"/>
    </row>
    <row r="2837" spans="1:40" x14ac:dyDescent="0.25">
      <c r="A2837"/>
      <c r="B2837">
        <f t="shared" si="1470"/>
        <v>903000</v>
      </c>
      <c r="C2837" s="186" t="str">
        <f t="shared" si="1473"/>
        <v>-9.37275439413573E-08+0.00271209583395662i</v>
      </c>
      <c r="D2837" s="158" t="str">
        <f t="shared" si="1474"/>
        <v>-5.9570066755838+0.0207927347270008i</v>
      </c>
      <c r="E2837" t="str">
        <f t="shared" si="1475"/>
        <v>2870</v>
      </c>
      <c r="F2837" t="str">
        <f t="shared" si="1476"/>
        <v>0.777000777000777</v>
      </c>
      <c r="G2837" t="str">
        <f t="shared" si="1471"/>
        <v>0.777000777000777</v>
      </c>
      <c r="H2837" t="str">
        <f t="shared" si="1477"/>
        <v>9.11379246889727+0.414317241272263i</v>
      </c>
      <c r="I2837" t="str">
        <f t="shared" si="1478"/>
        <v>3546.07270773948i</v>
      </c>
      <c r="J2837" t="str">
        <f t="shared" si="1472"/>
        <v>-10754.8369269249+766.93325779723i</v>
      </c>
      <c r="K2837" t="str">
        <f t="shared" si="1479"/>
        <v>0.0233934714192746-0.328050671568992i</v>
      </c>
      <c r="L2837" t="str">
        <f t="shared" si="1480"/>
        <v>0.00173251401796229-0.0203631535992773i</v>
      </c>
      <c r="M2837" t="str">
        <f t="shared" si="1481"/>
        <v>0.0251259854372369-0.348413825168269i</v>
      </c>
      <c r="N2837" t="str">
        <f t="shared" si="1482"/>
        <v>-4.00472347645473i</v>
      </c>
      <c r="O2837" t="str">
        <f t="shared" si="1483"/>
        <v>-0.650061603605967+0.759881511498496i</v>
      </c>
      <c r="P2837" t="str">
        <f t="shared" si="1484"/>
        <v>1.65006160360597-0.759881511498496i</v>
      </c>
      <c r="Q2837" t="str">
        <f t="shared" si="1485"/>
        <v>-1.65006160360597+4.76460498795323i</v>
      </c>
      <c r="R2837" t="str">
        <f t="shared" si="1486"/>
        <v>-0.249496445149442-0.259911808504544i</v>
      </c>
      <c r="S2837" t="str">
        <f t="shared" si="1487"/>
        <v>0.413378648444632i</v>
      </c>
      <c r="T2837" t="str">
        <f t="shared" si="1488"/>
        <v>0.107441992114408-0.103136503287617i</v>
      </c>
      <c r="U2837" t="str">
        <f t="shared" si="1489"/>
        <v>0.0000500000000000001-0.000267047456444672i</v>
      </c>
      <c r="V2837" t="str">
        <f t="shared" si="1490"/>
        <v>3.33333333333333E-06-0.000293752202089139i</v>
      </c>
      <c r="W2837" t="str">
        <f t="shared" si="1491"/>
        <v>0.0000143729473072637-0.000140951706573149i</v>
      </c>
      <c r="X2837" t="str">
        <f t="shared" si="1492"/>
        <v>0.0000147440109323381-0.000140874206009012i</v>
      </c>
      <c r="Y2837" t="str">
        <f t="shared" si="1493"/>
        <v>0.009+0.567371633238317i</v>
      </c>
      <c r="Z2837" t="str">
        <f t="shared" si="1494"/>
        <v>-0.00347030056625126-0.000419053481345047i</v>
      </c>
      <c r="AA2837" t="str">
        <f t="shared" si="1495"/>
        <v>0.392149992260396-24.6750809002032i</v>
      </c>
      <c r="AB2837" t="str">
        <f t="shared" si="1496"/>
        <v>0.74219452677699-0.712452801223902i</v>
      </c>
      <c r="AC2837" t="str">
        <f t="shared" si="1497"/>
        <v>0.770419963145127-0.276491912801595i</v>
      </c>
      <c r="AD2837" t="str">
        <f t="shared" si="1498"/>
        <v>1.14745522714585-0.512954920070929i</v>
      </c>
      <c r="AE2837" t="str">
        <f t="shared" si="1499"/>
        <v>-0.004196970069541+0.00129926264196048i</v>
      </c>
      <c r="AF2837" t="str">
        <f t="shared" si="1500"/>
        <v>-15.0707991444811-0.393524506545262i</v>
      </c>
      <c r="AG2837" t="str">
        <f t="shared" si="1501"/>
        <v>0.955809828875284-0.103223235094177i</v>
      </c>
      <c r="AH2837" t="str">
        <f t="shared" si="1502"/>
        <v>0.0679443229690564-0.0114205593878525i</v>
      </c>
      <c r="AI2837">
        <f t="shared" si="1503"/>
        <v>-23.235935584786152</v>
      </c>
      <c r="AJ2837">
        <f t="shared" si="1504"/>
        <v>-9.5414852130967596</v>
      </c>
      <c r="AK2837"/>
      <c r="AL2837"/>
      <c r="AM2837"/>
      <c r="AN2837"/>
    </row>
    <row r="2838" spans="1:40" x14ac:dyDescent="0.25">
      <c r="A2838"/>
      <c r="B2838">
        <f t="shared" si="1470"/>
        <v>904000</v>
      </c>
      <c r="C2838" s="186" t="str">
        <f t="shared" si="1473"/>
        <v>-9.3520296809999E-08+0.00270909572795276i</v>
      </c>
      <c r="D2838" s="158" t="str">
        <f t="shared" si="1474"/>
        <v>-5.9570066739949+0.0207697339143045i</v>
      </c>
      <c r="E2838" t="str">
        <f t="shared" si="1475"/>
        <v>2870</v>
      </c>
      <c r="F2838" t="str">
        <f t="shared" si="1476"/>
        <v>0.777000777000777</v>
      </c>
      <c r="G2838" t="str">
        <f t="shared" si="1471"/>
        <v>0.777000777000777</v>
      </c>
      <c r="H2838" t="str">
        <f t="shared" si="1477"/>
        <v>9.1138372116959+0.413861113865896i</v>
      </c>
      <c r="I2838" t="str">
        <f t="shared" si="1478"/>
        <v>3549.99969855647i</v>
      </c>
      <c r="J2838" t="str">
        <f t="shared" si="1472"/>
        <v>-10778.6725693166+767.782574804757i</v>
      </c>
      <c r="K2838" t="str">
        <f t="shared" si="1479"/>
        <v>0.0233419961620844-0.327691382953477i</v>
      </c>
      <c r="L2838" t="str">
        <f t="shared" si="1480"/>
        <v>0.00172871061337569-0.0203409512257483i</v>
      </c>
      <c r="M2838" t="str">
        <f t="shared" si="1481"/>
        <v>0.0250707067754601-0.348032334179225i</v>
      </c>
      <c r="N2838" t="str">
        <f t="shared" si="1482"/>
        <v>-4.00915838617395i</v>
      </c>
      <c r="O2838" t="str">
        <f t="shared" si="1483"/>
        <v>-0.646685215919058+0.762756993748154i</v>
      </c>
      <c r="P2838" t="str">
        <f t="shared" si="1484"/>
        <v>1.64668521591906-0.762756993748154i</v>
      </c>
      <c r="Q2838" t="str">
        <f t="shared" si="1485"/>
        <v>-1.64668521591906+4.7719153799221i</v>
      </c>
      <c r="R2838" t="str">
        <f t="shared" si="1486"/>
        <v>-0.249242502496985-0.259070241915896i</v>
      </c>
      <c r="S2838" t="str">
        <f t="shared" si="1487"/>
        <v>0.413836432108469i</v>
      </c>
      <c r="T2838" t="str">
        <f t="shared" si="1488"/>
        <v>0.107212704579952-0.103145627963138i</v>
      </c>
      <c r="U2838" t="str">
        <f t="shared" si="1489"/>
        <v>0.0000499999999999999-0.000266752049966303i</v>
      </c>
      <c r="V2838" t="str">
        <f t="shared" si="1490"/>
        <v>3.33333333333333E-06-0.000293427254962934i</v>
      </c>
      <c r="W2838" t="str">
        <f t="shared" si="1491"/>
        <v>0.0000143727238888431-0.000140798133188294i</v>
      </c>
      <c r="X2838" t="str">
        <f t="shared" si="1492"/>
        <v>0.0000147429710082246-0.000140720720423242i</v>
      </c>
      <c r="Y2838" t="str">
        <f t="shared" si="1493"/>
        <v>0.009+0.567999951769035i</v>
      </c>
      <c r="Z2838" t="str">
        <f t="shared" si="1494"/>
        <v>-0.00346268550519751-0.000418443165034318i</v>
      </c>
      <c r="AA2838" t="str">
        <f t="shared" si="1495"/>
        <v>0.391282630593346-24.6477857933386i</v>
      </c>
      <c r="AB2838" t="str">
        <f t="shared" si="1496"/>
        <v>0.740610639976472-0.712515833229332i</v>
      </c>
      <c r="AC2838" t="str">
        <f t="shared" si="1497"/>
        <v>0.770589083611176-0.275619725276746i</v>
      </c>
      <c r="AD2838" t="str">
        <f t="shared" si="1498"/>
        <v>1.14529700681254-0.514994820574986i</v>
      </c>
      <c r="AE2838" t="str">
        <f t="shared" si="1499"/>
        <v>-0.00418129940733354+0.00130402339602182i</v>
      </c>
      <c r="AF2838" t="str">
        <f t="shared" si="1500"/>
        <v>-15.0708438856908-0.393091379951592i</v>
      </c>
      <c r="AG2838" t="str">
        <f t="shared" si="1501"/>
        <v>0.955671843148399-0.10291856863493i</v>
      </c>
      <c r="AH2838" t="str">
        <f t="shared" si="1502"/>
        <v>0.0677190471532179-0.0115516146546853i</v>
      </c>
      <c r="AI2838">
        <f t="shared" si="1503"/>
        <v>-23.26121572333463</v>
      </c>
      <c r="AJ2838">
        <f t="shared" si="1504"/>
        <v>-9.6804222335650305</v>
      </c>
      <c r="AK2838"/>
      <c r="AL2838"/>
      <c r="AM2838"/>
      <c r="AN2838"/>
    </row>
    <row r="2839" spans="1:40" x14ac:dyDescent="0.25">
      <c r="A2839"/>
      <c r="B2839">
        <f t="shared" si="1470"/>
        <v>905000</v>
      </c>
      <c r="C2839" s="186" t="str">
        <f t="shared" si="1473"/>
        <v>-9.33137363060726E-08+0.00270610225201739i</v>
      </c>
      <c r="D2839" s="158" t="str">
        <f t="shared" si="1474"/>
        <v>-5.95700667241127+0.0207467839321333i</v>
      </c>
      <c r="E2839" t="str">
        <f t="shared" si="1475"/>
        <v>2870</v>
      </c>
      <c r="F2839" t="str">
        <f t="shared" si="1476"/>
        <v>0.777000777000777</v>
      </c>
      <c r="G2839" t="str">
        <f t="shared" si="1471"/>
        <v>0.777000777000777</v>
      </c>
      <c r="H2839" t="str">
        <f t="shared" si="1477"/>
        <v>9.11388180672862+0.413405987257455i</v>
      </c>
      <c r="I2839" t="str">
        <f t="shared" si="1478"/>
        <v>3553.92668937345i</v>
      </c>
      <c r="J2839" t="str">
        <f t="shared" si="1472"/>
        <v>-10802.5345931609+768.631891812285i</v>
      </c>
      <c r="K2839" t="str">
        <f t="shared" si="1479"/>
        <v>0.0232906903426753-0.327332876511445i</v>
      </c>
      <c r="L2839" t="str">
        <f t="shared" si="1480"/>
        <v>0.00172491968950922-0.0203187968587147i</v>
      </c>
      <c r="M2839" t="str">
        <f t="shared" si="1481"/>
        <v>0.0250156100321845-0.34765167337016i</v>
      </c>
      <c r="N2839" t="str">
        <f t="shared" si="1482"/>
        <v>-4.01359329589317i</v>
      </c>
      <c r="O2839" t="str">
        <f t="shared" si="1483"/>
        <v>-0.643296108973835+0.765617473794273i</v>
      </c>
      <c r="P2839" t="str">
        <f t="shared" si="1484"/>
        <v>1.64329610897384-0.765617473794273i</v>
      </c>
      <c r="Q2839" t="str">
        <f t="shared" si="1485"/>
        <v>-1.64329610897384+4.77921076968744i</v>
      </c>
      <c r="R2839" t="str">
        <f t="shared" si="1486"/>
        <v>-0.24898791113545-0.258229926005993i</v>
      </c>
      <c r="S2839" t="str">
        <f t="shared" si="1487"/>
        <v>0.414294215772306i</v>
      </c>
      <c r="T2839" t="str">
        <f t="shared" si="1488"/>
        <v>0.106983164683593-0.103154251380646i</v>
      </c>
      <c r="U2839" t="str">
        <f t="shared" si="1489"/>
        <v>0.0000499999999999999-0.000266457296319932i</v>
      </c>
      <c r="V2839" t="str">
        <f t="shared" si="1490"/>
        <v>3.33333333333333E-06-0.000293103025951926i</v>
      </c>
      <c r="W2839" t="str">
        <f t="shared" si="1491"/>
        <v>0.0000143725002320318-0.000140644901693275i</v>
      </c>
      <c r="X2839" t="str">
        <f t="shared" si="1492"/>
        <v>0.0000147419335510903-0.000140567576526095i</v>
      </c>
      <c r="Y2839" t="str">
        <f t="shared" si="1493"/>
        <v>0.009+0.568628270299753i</v>
      </c>
      <c r="Z2839" t="str">
        <f t="shared" si="1494"/>
        <v>-0.00345509566932176-0.000417834659205593i</v>
      </c>
      <c r="AA2839" t="str">
        <f t="shared" si="1495"/>
        <v>0.390418143642949-24.6205510060139i</v>
      </c>
      <c r="AB2839" t="str">
        <f t="shared" si="1496"/>
        <v>0.739025009894584-0.712575402613244i</v>
      </c>
      <c r="AC2839" t="str">
        <f t="shared" si="1497"/>
        <v>0.770759130330644-0.274748789742551i</v>
      </c>
      <c r="AD2839" t="str">
        <f t="shared" si="1498"/>
        <v>1.14312901749586-0.51702545303059i</v>
      </c>
      <c r="AE2839" t="str">
        <f t="shared" si="1499"/>
        <v>-0.00416565127179364+0.00130873348024171i</v>
      </c>
      <c r="AF2839" t="str">
        <f t="shared" si="1500"/>
        <v>-15.0708884791399-0.392659203325322i</v>
      </c>
      <c r="AG2839" t="str">
        <f t="shared" si="1501"/>
        <v>0.955534985311773-0.102613687085465i</v>
      </c>
      <c r="AH2839" t="str">
        <f t="shared" si="1502"/>
        <v>0.0674937697968969-0.0116817391485949i</v>
      </c>
      <c r="AI2839">
        <f t="shared" si="1503"/>
        <v>-23.286538453182523</v>
      </c>
      <c r="AJ2839">
        <f t="shared" si="1504"/>
        <v>-9.8194037853285661</v>
      </c>
      <c r="AK2839"/>
      <c r="AL2839"/>
      <c r="AM2839"/>
      <c r="AN2839"/>
    </row>
    <row r="2840" spans="1:40" x14ac:dyDescent="0.25">
      <c r="A2840"/>
      <c r="B2840">
        <f t="shared" si="1470"/>
        <v>906000</v>
      </c>
      <c r="C2840" s="186" t="str">
        <f t="shared" si="1473"/>
        <v>-9.31078593997847E-08+0.00270311538419665i</v>
      </c>
      <c r="D2840" s="158" t="str">
        <f t="shared" si="1474"/>
        <v>-5.95700667083288+0.0207238846121743i</v>
      </c>
      <c r="E2840" t="str">
        <f t="shared" si="1475"/>
        <v>2870</v>
      </c>
      <c r="F2840" t="str">
        <f t="shared" si="1476"/>
        <v>0.777000777000777</v>
      </c>
      <c r="G2840" t="str">
        <f t="shared" si="1471"/>
        <v>0.777000777000777</v>
      </c>
      <c r="H2840" t="str">
        <f t="shared" si="1477"/>
        <v>9.11392625464489+0.412951858164736i</v>
      </c>
      <c r="I2840" t="str">
        <f t="shared" si="1478"/>
        <v>3557.85368019044i</v>
      </c>
      <c r="J2840" t="str">
        <f t="shared" si="1472"/>
        <v>-10826.4229984577+769.481208819812i</v>
      </c>
      <c r="K2840" t="str">
        <f t="shared" si="1479"/>
        <v>0.023239553219436-0.326975149704663i</v>
      </c>
      <c r="L2840" t="str">
        <f t="shared" si="1480"/>
        <v>0.00172114119194746-0.0202966903438292i</v>
      </c>
      <c r="M2840" t="str">
        <f t="shared" si="1481"/>
        <v>0.0249606944113835-0.347271840048492i</v>
      </c>
      <c r="N2840" t="str">
        <f t="shared" si="1482"/>
        <v>-4.01802820561239i</v>
      </c>
      <c r="O2840" t="str">
        <f t="shared" si="1483"/>
        <v>-0.63989434942858+0.768462895375811i</v>
      </c>
      <c r="P2840" t="str">
        <f t="shared" si="1484"/>
        <v>1.63989434942858-0.768462895375811i</v>
      </c>
      <c r="Q2840" t="str">
        <f t="shared" si="1485"/>
        <v>-1.63989434942858+4.7864911009882i</v>
      </c>
      <c r="R2840" t="str">
        <f t="shared" si="1486"/>
        <v>-0.248732669414455-0.257390857800441i</v>
      </c>
      <c r="S2840" t="str">
        <f t="shared" si="1487"/>
        <v>0.414751999436143i</v>
      </c>
      <c r="T2840" t="str">
        <f t="shared" si="1488"/>
        <v>0.106753372909317-0.103162371964734i</v>
      </c>
      <c r="U2840" t="str">
        <f t="shared" si="1489"/>
        <v>0.0000499999999999999-0.000266163193343861i</v>
      </c>
      <c r="V2840" t="str">
        <f t="shared" si="1490"/>
        <v>3.33333333333333E-06-0.000292779512678248i</v>
      </c>
      <c r="W2840" t="str">
        <f t="shared" si="1491"/>
        <v>0.0000143722763368584-0.000140492010955702i</v>
      </c>
      <c r="X2840" t="str">
        <f t="shared" si="1492"/>
        <v>0.0000147408985490265-0.000140414773185878i</v>
      </c>
      <c r="Y2840" t="str">
        <f t="shared" si="1493"/>
        <v>0.009+0.56925658883047i</v>
      </c>
      <c r="Z2840" t="str">
        <f t="shared" si="1494"/>
        <v>-0.00344753094732396-0.000417227955802791i</v>
      </c>
      <c r="AA2840" t="str">
        <f t="shared" si="1495"/>
        <v>0.389556518718398-24.5933763385006i</v>
      </c>
      <c r="AB2840" t="str">
        <f t="shared" si="1496"/>
        <v>0.737437639874634-0.712631498492944i</v>
      </c>
      <c r="AC2840" t="str">
        <f t="shared" si="1497"/>
        <v>0.770930103818204-0.27387910318209i</v>
      </c>
      <c r="AD2840" t="str">
        <f t="shared" si="1498"/>
        <v>1.14095129928043-0.519046769466847i</v>
      </c>
      <c r="AE2840" t="str">
        <f t="shared" si="1499"/>
        <v>-0.00415002573624946+0.00131339302257617i</v>
      </c>
      <c r="AF2840" t="str">
        <f t="shared" si="1500"/>
        <v>-15.0709329254778-0.392227973552562i</v>
      </c>
      <c r="AG2840" t="str">
        <f t="shared" si="1501"/>
        <v>0.955399255968166-0.102308594717607i</v>
      </c>
      <c r="AH2840" t="str">
        <f t="shared" si="1502"/>
        <v>0.0672684938580287-0.0118109333008597i</v>
      </c>
      <c r="AI2840">
        <f t="shared" si="1503"/>
        <v>-23.311903952069901</v>
      </c>
      <c r="AJ2840">
        <f t="shared" si="1504"/>
        <v>-9.9584295156447578</v>
      </c>
      <c r="AK2840"/>
      <c r="AL2840"/>
      <c r="AM2840"/>
      <c r="AN2840"/>
    </row>
    <row r="2841" spans="1:40" x14ac:dyDescent="0.25">
      <c r="A2841"/>
      <c r="B2841">
        <f t="shared" ref="B2841:B2904" si="1505">B2840+1000</f>
        <v>907000</v>
      </c>
      <c r="C2841" s="186" t="str">
        <f t="shared" si="1473"/>
        <v>-9.2902663078034E-08+0.00270013510263349i</v>
      </c>
      <c r="D2841" s="158" t="str">
        <f t="shared" si="1474"/>
        <v>-5.95700666925971+0.0207010357868568i</v>
      </c>
      <c r="E2841" t="str">
        <f t="shared" si="1475"/>
        <v>2870</v>
      </c>
      <c r="F2841" t="str">
        <f t="shared" si="1476"/>
        <v>0.777000777000777</v>
      </c>
      <c r="G2841" t="str">
        <f t="shared" si="1471"/>
        <v>0.777000777000777</v>
      </c>
      <c r="H2841" t="str">
        <f t="shared" si="1477"/>
        <v>9.11397055609057+0.412498723319826i</v>
      </c>
      <c r="I2841" t="str">
        <f t="shared" si="1478"/>
        <v>3561.78067100743i</v>
      </c>
      <c r="J2841" t="str">
        <f t="shared" si="1472"/>
        <v>-10850.337785207+770.33052582734i</v>
      </c>
      <c r="K2841" t="str">
        <f t="shared" si="1479"/>
        <v>0.0231885840548007-0.326618200005807i</v>
      </c>
      <c r="L2841" t="str">
        <f t="shared" si="1480"/>
        <v>0.00171737506657052-0.0202746315273997i</v>
      </c>
      <c r="M2841" t="str">
        <f t="shared" si="1481"/>
        <v>0.0249059591213712-0.346892831533207i</v>
      </c>
      <c r="N2841" t="str">
        <f t="shared" si="1482"/>
        <v>-4.0224631153316i</v>
      </c>
      <c r="O2841" t="str">
        <f t="shared" si="1483"/>
        <v>-0.636480004190442+0.771293202527894i</v>
      </c>
      <c r="P2841" t="str">
        <f t="shared" si="1484"/>
        <v>1.63648000419044-0.771293202527894i</v>
      </c>
      <c r="Q2841" t="str">
        <f t="shared" si="1485"/>
        <v>-1.63648000419044+4.79375631785949i</v>
      </c>
      <c r="R2841" t="str">
        <f t="shared" si="1486"/>
        <v>-0.248476775679952-0.256553034350657i</v>
      </c>
      <c r="S2841" t="str">
        <f t="shared" si="1487"/>
        <v>0.41520978309998i</v>
      </c>
      <c r="T2841" t="str">
        <f t="shared" si="1488"/>
        <v>0.106523329746378-0.103169988135455i</v>
      </c>
      <c r="U2841" t="str">
        <f t="shared" si="1489"/>
        <v>0.00005-0.00026586973888593i</v>
      </c>
      <c r="V2841" t="str">
        <f t="shared" si="1490"/>
        <v>3.33333333333333E-06-0.000292456712774523i</v>
      </c>
      <c r="W2841" t="str">
        <f t="shared" si="1491"/>
        <v>0.000014372052203352-0.000140339459848179i</v>
      </c>
      <c r="X2841" t="str">
        <f t="shared" si="1492"/>
        <v>0.0000147398659901909-0.00014026230927589i</v>
      </c>
      <c r="Y2841" t="str">
        <f t="shared" si="1493"/>
        <v>0.009+0.569884907361188i</v>
      </c>
      <c r="Z2841" t="str">
        <f t="shared" si="1494"/>
        <v>-0.00343999122851721-0.000416623046816729i</v>
      </c>
      <c r="AA2841" t="str">
        <f t="shared" si="1495"/>
        <v>0.388697743198844-24.566261591951i</v>
      </c>
      <c r="AB2841" t="str">
        <f t="shared" si="1496"/>
        <v>0.735848533296324-0.712684109954374i</v>
      </c>
      <c r="AC2841" t="str">
        <f t="shared" si="1497"/>
        <v>0.771102004599003-0.273010662603694i</v>
      </c>
      <c r="AD2841" t="str">
        <f t="shared" si="1498"/>
        <v>1.13876389249603-0.521058722086727i</v>
      </c>
      <c r="AE2841" t="str">
        <f t="shared" si="1499"/>
        <v>-0.00413442287390466+0.00131800215102415i</v>
      </c>
      <c r="AF2841" t="str">
        <f t="shared" si="1500"/>
        <v>-15.0709772253503-0.391797687532969i</v>
      </c>
      <c r="AG2841" t="str">
        <f t="shared" si="1501"/>
        <v>0.955264655702267-0.102003295806428i</v>
      </c>
      <c r="AH2841" t="str">
        <f t="shared" si="1502"/>
        <v>0.0670432223000425-0.0119391975570336i</v>
      </c>
      <c r="AI2841">
        <f t="shared" si="1503"/>
        <v>-23.337312398167981</v>
      </c>
      <c r="AJ2841">
        <f t="shared" si="1504"/>
        <v>-10.097499070929828</v>
      </c>
      <c r="AK2841"/>
      <c r="AL2841"/>
      <c r="AM2841"/>
      <c r="AN2841"/>
    </row>
    <row r="2842" spans="1:40" x14ac:dyDescent="0.25">
      <c r="A2842"/>
      <c r="B2842">
        <f t="shared" si="1505"/>
        <v>908000</v>
      </c>
      <c r="C2842" s="186" t="str">
        <f t="shared" si="1473"/>
        <v>-9.2698144344302E-08+0.00269716138556713i</v>
      </c>
      <c r="D2842" s="158" t="str">
        <f t="shared" si="1474"/>
        <v>-5.95700666769173+0.020678237289348i</v>
      </c>
      <c r="E2842" t="str">
        <f t="shared" si="1475"/>
        <v>2870</v>
      </c>
      <c r="F2842" t="str">
        <f t="shared" si="1476"/>
        <v>0.777000777000777</v>
      </c>
      <c r="G2842" t="str">
        <f t="shared" si="1471"/>
        <v>0.777000777000777</v>
      </c>
      <c r="H2842" t="str">
        <f t="shared" si="1477"/>
        <v>9.11401471170801+0.412046579469043i</v>
      </c>
      <c r="I2842" t="str">
        <f t="shared" si="1478"/>
        <v>3565.70766182442i</v>
      </c>
      <c r="J2842" t="str">
        <f t="shared" si="1472"/>
        <v>-10874.278953409+771.179842834867i</v>
      </c>
      <c r="K2842" t="str">
        <f t="shared" si="1479"/>
        <v>0.023137782115223-0.326262024898398i</v>
      </c>
      <c r="L2842" t="str">
        <f t="shared" si="1480"/>
        <v>0.00171362125955206-0.0202526202563865i</v>
      </c>
      <c r="M2842" t="str">
        <f t="shared" si="1481"/>
        <v>0.0248514033747751-0.346514645154785i</v>
      </c>
      <c r="N2842" t="str">
        <f t="shared" si="1482"/>
        <v>-4.02689802505082i</v>
      </c>
      <c r="O2842" t="str">
        <f t="shared" si="1483"/>
        <v>-0.633053140414087+0.774108339582943i</v>
      </c>
      <c r="P2842" t="str">
        <f t="shared" si="1484"/>
        <v>1.63305314041409-0.774108339582943i</v>
      </c>
      <c r="Q2842" t="str">
        <f t="shared" si="1485"/>
        <v>-1.63305314041409+4.80100636463376i</v>
      </c>
      <c r="R2842" t="str">
        <f t="shared" si="1486"/>
        <v>-0.248220228274232-0.255716452733803i</v>
      </c>
      <c r="S2842" t="str">
        <f t="shared" si="1487"/>
        <v>0.415667566763817i</v>
      </c>
      <c r="T2842" t="str">
        <f t="shared" si="1488"/>
        <v>0.106293035689335-0.103177098308309i</v>
      </c>
      <c r="U2842" t="str">
        <f t="shared" si="1489"/>
        <v>0.00005-0.000265576930803457i</v>
      </c>
      <c r="V2842" t="str">
        <f t="shared" si="1490"/>
        <v>3.33333333333333E-06-0.000292134623883802i</v>
      </c>
      <c r="W2842" t="str">
        <f t="shared" si="1491"/>
        <v>0.0000143718278315417-0.000140187247248279i</v>
      </c>
      <c r="X2842" t="str">
        <f t="shared" si="1492"/>
        <v>0.0000147388358628064-0.000140110183674395i</v>
      </c>
      <c r="Y2842" t="str">
        <f t="shared" si="1493"/>
        <v>0.009+0.570513225891906i</v>
      </c>
      <c r="Z2842" t="str">
        <f t="shared" si="1494"/>
        <v>-0.00343247640282379-0.000416019924284772i</v>
      </c>
      <c r="AA2842" t="str">
        <f t="shared" si="1495"/>
        <v>0.387841804532941-24.5392065683935i</v>
      </c>
      <c r="AB2842" t="str">
        <f t="shared" si="1496"/>
        <v>0.734257693575998-0.712733226052027i</v>
      </c>
      <c r="AC2842" t="str">
        <f t="shared" si="1497"/>
        <v>0.771274833208646-0.272143465040881i</v>
      </c>
      <c r="AD2842" t="str">
        <f t="shared" si="1498"/>
        <v>1.13656683771681-0.523061263268371i</v>
      </c>
      <c r="AE2842" t="str">
        <f t="shared" si="1499"/>
        <v>-0.00411884275783621+0.00132256099362835i</v>
      </c>
      <c r="AF2842" t="str">
        <f t="shared" si="1500"/>
        <v>-15.0710213793997-0.391368342179695i</v>
      </c>
      <c r="AG2842" t="str">
        <f t="shared" si="1501"/>
        <v>0.955131185080683-0.10169779463016i</v>
      </c>
      <c r="AH2842" t="str">
        <f t="shared" si="1502"/>
        <v>0.066817958091724-0.0120665323770236i</v>
      </c>
      <c r="AI2842">
        <f t="shared" si="1503"/>
        <v>-23.3627639700846</v>
      </c>
      <c r="AJ2842">
        <f t="shared" si="1504"/>
        <v>-10.236612096768768</v>
      </c>
      <c r="AK2842"/>
      <c r="AL2842"/>
      <c r="AM2842"/>
      <c r="AN2842"/>
    </row>
    <row r="2843" spans="1:40" x14ac:dyDescent="0.25">
      <c r="A2843"/>
      <c r="B2843">
        <f t="shared" si="1505"/>
        <v>909000</v>
      </c>
      <c r="C2843" s="186" t="str">
        <f t="shared" si="1473"/>
        <v>-9.24943002185445E-08+0.00269419421133258i</v>
      </c>
      <c r="D2843" s="158" t="str">
        <f t="shared" si="1474"/>
        <v>-5.95700666612893+0.0206554889535498i</v>
      </c>
      <c r="E2843" t="str">
        <f t="shared" si="1475"/>
        <v>2870</v>
      </c>
      <c r="F2843" t="str">
        <f t="shared" si="1476"/>
        <v>0.777000777000777</v>
      </c>
      <c r="G2843" t="str">
        <f t="shared" si="1471"/>
        <v>0.777000777000777</v>
      </c>
      <c r="H2843" t="str">
        <f t="shared" si="1477"/>
        <v>9.11405872213603+0.411595423372847i</v>
      </c>
      <c r="I2843" t="str">
        <f t="shared" si="1478"/>
        <v>3569.6346526414i</v>
      </c>
      <c r="J2843" t="str">
        <f t="shared" si="1472"/>
        <v>-10898.2465030635+772.029159842393i</v>
      </c>
      <c r="K2843" t="str">
        <f t="shared" si="1479"/>
        <v>0.0230871466711517-0.325906621876767i</v>
      </c>
      <c r="L2843" t="str">
        <f t="shared" si="1480"/>
        <v>0.00170987971735753-0.0202306563783991i</v>
      </c>
      <c r="M2843" t="str">
        <f t="shared" si="1481"/>
        <v>0.0247970263885092-0.346137278255166i</v>
      </c>
      <c r="N2843" t="str">
        <f t="shared" si="1482"/>
        <v>-4.03133293477004i</v>
      </c>
      <c r="O2843" t="str">
        <f t="shared" si="1483"/>
        <v>-0.629613825500422+0.776908251171735i</v>
      </c>
      <c r="P2843" t="str">
        <f t="shared" si="1484"/>
        <v>1.62961382550042-0.776908251171735i</v>
      </c>
      <c r="Q2843" t="str">
        <f t="shared" si="1485"/>
        <v>-1.62961382550042+4.80824118594177i</v>
      </c>
      <c r="R2843" t="str">
        <f t="shared" si="1486"/>
        <v>-0.247963025535928-0.254881110052743i</v>
      </c>
      <c r="S2843" t="str">
        <f t="shared" si="1487"/>
        <v>0.416125350427652i</v>
      </c>
      <c r="T2843" t="str">
        <f t="shared" si="1488"/>
        <v>0.106062491238087-0.103183700894239i</v>
      </c>
      <c r="U2843" t="str">
        <f t="shared" si="1489"/>
        <v>0.00005-0.000265284766963189i</v>
      </c>
      <c r="V2843" t="str">
        <f t="shared" si="1490"/>
        <v>3.33333333333333E-06-0.000291813243659507i</v>
      </c>
      <c r="W2843" t="str">
        <f t="shared" si="1491"/>
        <v>0.0000143716032214566-0.000140035372038509i</v>
      </c>
      <c r="X2843" t="str">
        <f t="shared" si="1492"/>
        <v>0.0000147378081551607-0.000139958395264588i</v>
      </c>
      <c r="Y2843" t="str">
        <f t="shared" si="1493"/>
        <v>0.009+0.571141544422624i</v>
      </c>
      <c r="Z2843" t="str">
        <f t="shared" si="1494"/>
        <v>-0.00342498636077094-0.000415418580290497i</v>
      </c>
      <c r="AA2843" t="str">
        <f t="shared" si="1495"/>
        <v>0.386988690238382-24.5122110707275i</v>
      </c>
      <c r="AB2843" t="str">
        <f t="shared" si="1496"/>
        <v>0.732665124166889-0.712778835808914i</v>
      </c>
      <c r="AC2843" t="str">
        <f t="shared" si="1497"/>
        <v>0.771448590193123-0.271277507552335i</v>
      </c>
      <c r="AD2843" t="str">
        <f t="shared" si="1498"/>
        <v>1.13436017576051-0.525054345566404i</v>
      </c>
      <c r="AE2843" t="str">
        <f t="shared" si="1499"/>
        <v>-0.00410328546099202+0.00132706967847594i</v>
      </c>
      <c r="AF2843" t="str">
        <f t="shared" si="1500"/>
        <v>-15.071065388265-0.390939934419297i</v>
      </c>
      <c r="AG2843" t="str">
        <f t="shared" si="1501"/>
        <v>0.95499884465191-0.101392095470109i</v>
      </c>
      <c r="AH2843" t="str">
        <f t="shared" si="1502"/>
        <v>0.0665927042070739-0.0121929382351647i</v>
      </c>
      <c r="AI2843">
        <f t="shared" si="1503"/>
        <v>-23.388258846870279</v>
      </c>
      <c r="AJ2843">
        <f t="shared" si="1504"/>
        <v>-10.375768237924694</v>
      </c>
      <c r="AK2843"/>
      <c r="AL2843"/>
      <c r="AM2843"/>
      <c r="AN2843"/>
    </row>
    <row r="2844" spans="1:40" x14ac:dyDescent="0.25">
      <c r="A2844"/>
      <c r="B2844">
        <f t="shared" si="1505"/>
        <v>910000</v>
      </c>
      <c r="C2844" s="186" t="str">
        <f t="shared" si="1473"/>
        <v>-9.22911277370814E-08+0.00269123355836006i</v>
      </c>
      <c r="D2844" s="158" t="str">
        <f t="shared" si="1474"/>
        <v>-5.95700666457127+0.0206327906140938i</v>
      </c>
      <c r="E2844" t="str">
        <f t="shared" si="1475"/>
        <v>2870</v>
      </c>
      <c r="F2844" t="str">
        <f t="shared" si="1476"/>
        <v>0.777000777000777</v>
      </c>
      <c r="G2844" t="str">
        <f t="shared" si="1471"/>
        <v>0.777000777000777</v>
      </c>
      <c r="H2844" t="str">
        <f t="shared" si="1477"/>
        <v>9.11410258800998+0.411145251805772i</v>
      </c>
      <c r="I2844" t="str">
        <f t="shared" si="1478"/>
        <v>3573.56164345839i</v>
      </c>
      <c r="J2844" t="str">
        <f t="shared" si="1472"/>
        <v>-10922.2404341705+772.878476849921i</v>
      </c>
      <c r="K2844" t="str">
        <f t="shared" si="1479"/>
        <v>0.0230366769970029-0.325551988445977i</v>
      </c>
      <c r="L2844" t="str">
        <f t="shared" si="1480"/>
        <v>0.00170615038674209-0.0202087397416918i</v>
      </c>
      <c r="M2844" t="str">
        <f t="shared" si="1481"/>
        <v>0.024742827383745-0.345760728187669i</v>
      </c>
      <c r="N2844" t="str">
        <f t="shared" si="1482"/>
        <v>-4.03576784448926i</v>
      </c>
      <c r="O2844" t="str">
        <f t="shared" si="1483"/>
        <v>-0.626162127095241+0.77969288222451i</v>
      </c>
      <c r="P2844" t="str">
        <f t="shared" si="1484"/>
        <v>1.62616212709524-0.77969288222451i</v>
      </c>
      <c r="Q2844" t="str">
        <f t="shared" si="1485"/>
        <v>-1.62616212709524+4.81546072671377i</v>
      </c>
      <c r="R2844" t="str">
        <f t="shared" si="1486"/>
        <v>-0.247705165800031-0.254047003436001i</v>
      </c>
      <c r="S2844" t="str">
        <f t="shared" si="1487"/>
        <v>0.416583134091489i</v>
      </c>
      <c r="T2844" t="str">
        <f t="shared" si="1488"/>
        <v>0.105831696897921-0.103189794299629i</v>
      </c>
      <c r="U2844" t="str">
        <f t="shared" si="1489"/>
        <v>0.00005-0.000264993245241251i</v>
      </c>
      <c r="V2844" t="str">
        <f t="shared" si="1490"/>
        <v>3.33333333333333E-06-0.000291492569765376i</v>
      </c>
      <c r="W2844" t="str">
        <f t="shared" si="1491"/>
        <v>0.0000143713783731256-0.000139883833106291i</v>
      </c>
      <c r="X2844" t="str">
        <f t="shared" si="1492"/>
        <v>0.000014736782855606-0.000139806942934576i</v>
      </c>
      <c r="Y2844" t="str">
        <f t="shared" si="1493"/>
        <v>0.009+0.571769862953342i</v>
      </c>
      <c r="Z2844" t="str">
        <f t="shared" si="1494"/>
        <v>-0.00341752099348709-0.000414819006963371i</v>
      </c>
      <c r="AA2844" t="str">
        <f t="shared" si="1495"/>
        <v>0.386138387901442-24.4852749027187i</v>
      </c>
      <c r="AB2844" t="str">
        <f t="shared" si="1496"/>
        <v>0.731070828559452-0.712820928216555i</v>
      </c>
      <c r="AC2844" t="str">
        <f t="shared" si="1497"/>
        <v>0.771623276108772-0.270412787221862i</v>
      </c>
      <c r="AD2844" t="str">
        <f t="shared" si="1498"/>
        <v>1.13214394768777-0.52703792171326i</v>
      </c>
      <c r="AE2844" t="str">
        <f t="shared" si="1499"/>
        <v>-0.00408775105618943+0.00133152833369944i</v>
      </c>
      <c r="AF2844" t="str">
        <f t="shared" si="1500"/>
        <v>-15.0711092525812-0.390512461191678i</v>
      </c>
      <c r="AG2844" t="str">
        <f t="shared" si="1501"/>
        <v>0.954867634946324-0.101086202610576i</v>
      </c>
      <c r="AH2844" t="str">
        <f t="shared" si="1502"/>
        <v>0.0663674636251768-0.0123184156202935i</v>
      </c>
      <c r="AI2844">
        <f t="shared" si="1503"/>
        <v>-23.413797208022928</v>
      </c>
      <c r="AJ2844">
        <f t="shared" si="1504"/>
        <v>-10.514967138346652</v>
      </c>
      <c r="AK2844"/>
      <c r="AL2844"/>
      <c r="AM2844"/>
      <c r="AN2844"/>
    </row>
    <row r="2845" spans="1:40" x14ac:dyDescent="0.25">
      <c r="A2845"/>
      <c r="B2845">
        <f t="shared" si="1505"/>
        <v>911000</v>
      </c>
      <c r="C2845" s="186" t="str">
        <f t="shared" si="1473"/>
        <v>-9.20886239524897E-08+0.0026882794051745i</v>
      </c>
      <c r="D2845" s="158" t="str">
        <f t="shared" si="1474"/>
        <v>-5.95700666301874+0.0206101421063378i</v>
      </c>
      <c r="E2845" t="str">
        <f t="shared" si="1475"/>
        <v>2870</v>
      </c>
      <c r="F2845" t="str">
        <f t="shared" si="1476"/>
        <v>0.777000777000777</v>
      </c>
      <c r="G2845" t="str">
        <f t="shared" si="1471"/>
        <v>0.777000777000777</v>
      </c>
      <c r="H2845" t="str">
        <f t="shared" si="1477"/>
        <v>9.11414630996173+0.410696061556342i</v>
      </c>
      <c r="I2845" t="str">
        <f t="shared" si="1478"/>
        <v>3577.48863427538i</v>
      </c>
      <c r="J2845" t="str">
        <f t="shared" si="1472"/>
        <v>-10946.2607467301+773.727793857448i</v>
      </c>
      <c r="K2845" t="str">
        <f t="shared" si="1479"/>
        <v>0.0229863723711337-0.32519812212177i</v>
      </c>
      <c r="L2845" t="str">
        <f t="shared" si="1480"/>
        <v>0.00170243321474888-0.0201868701951611i</v>
      </c>
      <c r="M2845" t="str">
        <f t="shared" si="1481"/>
        <v>0.0246888055858826-0.345384992316931i</v>
      </c>
      <c r="N2845" t="str">
        <f t="shared" si="1482"/>
        <v>-4.04020275420848i</v>
      </c>
      <c r="O2845" t="str">
        <f t="shared" si="1483"/>
        <v>-0.6226981130879+0.782462177972053i</v>
      </c>
      <c r="P2845" t="str">
        <f t="shared" si="1484"/>
        <v>1.6226981130879-0.782462177972053i</v>
      </c>
      <c r="Q2845" t="str">
        <f t="shared" si="1485"/>
        <v>-1.6226981130879+4.82266493218053i</v>
      </c>
      <c r="R2845" t="str">
        <f t="shared" si="1486"/>
        <v>-0.247446647397886-0.253214130037701i</v>
      </c>
      <c r="S2845" t="str">
        <f t="shared" si="1487"/>
        <v>0.417040917755326i</v>
      </c>
      <c r="T2845" t="str">
        <f t="shared" si="1488"/>
        <v>0.105600653179539-0.103195376926293i</v>
      </c>
      <c r="U2845" t="str">
        <f t="shared" si="1489"/>
        <v>0.00005-0.000264702363523094i</v>
      </c>
      <c r="V2845" t="str">
        <f t="shared" si="1490"/>
        <v>3.33333333333333E-06-0.000291172599875403i</v>
      </c>
      <c r="W2845" t="str">
        <f t="shared" si="1491"/>
        <v>0.000014371153286578-0.000139732629343932i</v>
      </c>
      <c r="X2845" t="str">
        <f t="shared" si="1492"/>
        <v>0.0000147357599525589-0.000139655825577349i</v>
      </c>
      <c r="Y2845" t="str">
        <f t="shared" si="1493"/>
        <v>0.009+0.57239818148406i</v>
      </c>
      <c r="Z2845" t="str">
        <f t="shared" si="1494"/>
        <v>-0.00341008019269784-0.000414221196478438i</v>
      </c>
      <c r="AA2845" t="str">
        <f t="shared" si="1495"/>
        <v>0.38529088517653-24.4583978689946i</v>
      </c>
      <c r="AB2845" t="str">
        <f t="shared" si="1496"/>
        <v>0.729474810281545-0.712859492234902i</v>
      </c>
      <c r="AC2845" t="str">
        <f t="shared" si="1497"/>
        <v>0.771798891522237-0.269549301158325i</v>
      </c>
      <c r="AD2845" t="str">
        <f t="shared" si="1498"/>
        <v>1.12991819480125-0.529011944620529i</v>
      </c>
      <c r="AE2845" t="str">
        <f t="shared" si="1499"/>
        <v>-0.00407223961611275+0.0013359370874777i</v>
      </c>
      <c r="AF2845" t="str">
        <f t="shared" si="1500"/>
        <v>-15.0711529729805-0.390085919450004i</v>
      </c>
      <c r="AG2845" t="str">
        <f t="shared" si="1501"/>
        <v>0.954737556476151-0.100780120338762i</v>
      </c>
      <c r="AH2845" t="str">
        <f t="shared" si="1502"/>
        <v>0.0661422393300622-0.0124429650358269i</v>
      </c>
      <c r="AI2845">
        <f t="shared" si="1503"/>
        <v>-23.439379233493426</v>
      </c>
      <c r="AJ2845">
        <f t="shared" si="1504"/>
        <v>-10.654208441183858</v>
      </c>
      <c r="AK2845"/>
      <c r="AL2845"/>
      <c r="AM2845"/>
      <c r="AN2845"/>
    </row>
    <row r="2846" spans="1:40" x14ac:dyDescent="0.25">
      <c r="A2846"/>
      <c r="B2846">
        <f t="shared" si="1505"/>
        <v>912000</v>
      </c>
      <c r="C2846" s="186" t="str">
        <f t="shared" si="1473"/>
        <v>-9.18867859334973E-08+0.00268533173039504i</v>
      </c>
      <c r="D2846" s="158" t="str">
        <f t="shared" si="1474"/>
        <v>-5.95700666147132+0.020587543266362i</v>
      </c>
      <c r="E2846" t="str">
        <f t="shared" si="1475"/>
        <v>2870</v>
      </c>
      <c r="F2846" t="str">
        <f t="shared" si="1476"/>
        <v>0.777000777000777</v>
      </c>
      <c r="G2846" t="str">
        <f t="shared" si="1471"/>
        <v>0.777000777000777</v>
      </c>
      <c r="H2846" t="str">
        <f t="shared" si="1477"/>
        <v>9.1141898886197+0.410247849427006i</v>
      </c>
      <c r="I2846" t="str">
        <f t="shared" si="1478"/>
        <v>3581.41562509236i</v>
      </c>
      <c r="J2846" t="str">
        <f t="shared" si="1472"/>
        <v>-10970.3074407423+774.577110864976i</v>
      </c>
      <c r="K2846" t="str">
        <f t="shared" si="1479"/>
        <v>0.0229362320758182-0.324845020430513i</v>
      </c>
      <c r="L2846" t="str">
        <f t="shared" si="1480"/>
        <v>0.00169872814870708-0.0201650475883422i</v>
      </c>
      <c r="M2846" t="str">
        <f t="shared" si="1481"/>
        <v>0.0246349602245253-0.345010068018855i</v>
      </c>
      <c r="N2846" t="str">
        <f t="shared" si="1482"/>
        <v>-4.0446376639277i</v>
      </c>
      <c r="O2846" t="str">
        <f t="shared" si="1483"/>
        <v>-0.619221851609986+0.78521608394677i</v>
      </c>
      <c r="P2846" t="str">
        <f t="shared" si="1484"/>
        <v>1.61922185160999-0.78521608394677i</v>
      </c>
      <c r="Q2846" t="str">
        <f t="shared" si="1485"/>
        <v>-1.61922185160999+4.82985374787447i</v>
      </c>
      <c r="R2846" t="str">
        <f t="shared" si="1486"/>
        <v>-0.247187468657206-0.252382487037528i</v>
      </c>
      <c r="S2846" t="str">
        <f t="shared" si="1487"/>
        <v>0.417498701419163i</v>
      </c>
      <c r="T2846" t="str">
        <f t="shared" si="1488"/>
        <v>0.105369360599107-0.103200447171474i</v>
      </c>
      <c r="U2846" t="str">
        <f t="shared" si="1489"/>
        <v>0.00005-0.000264412119703441i</v>
      </c>
      <c r="V2846" t="str">
        <f t="shared" si="1490"/>
        <v>3.33333333333333E-06-0.000290853331673785i</v>
      </c>
      <c r="W2846" t="str">
        <f t="shared" si="1491"/>
        <v>0.0000143709279618429-0.000139581759648596i</v>
      </c>
      <c r="X2846" t="str">
        <f t="shared" si="1492"/>
        <v>0.0000147347394344993-0.000139505042090748i</v>
      </c>
      <c r="Y2846" t="str">
        <f t="shared" si="1493"/>
        <v>0.009+0.573026500014778i</v>
      </c>
      <c r="Z2846" t="str">
        <f t="shared" si="1494"/>
        <v>-0.00340266385072195-0.000413625141055976i</v>
      </c>
      <c r="AA2846" t="str">
        <f t="shared" si="1495"/>
        <v>0.384446169785742-24.4315797750394i</v>
      </c>
      <c r="AB2846" t="str">
        <f t="shared" si="1496"/>
        <v>0.727877072898772-0.712894516792327i</v>
      </c>
      <c r="AC2846" t="str">
        <f t="shared" si="1497"/>
        <v>0.771975437010416-0.268687046495632i</v>
      </c>
      <c r="AD2846" t="str">
        <f t="shared" si="1498"/>
        <v>1.12768295864496-0.530976367380229i</v>
      </c>
      <c r="AE2846" t="str">
        <f t="shared" si="1499"/>
        <v>-0.00405675121331142+0.00134029606803642i</v>
      </c>
      <c r="AF2846" t="str">
        <f t="shared" si="1500"/>
        <v>-15.071196550091-0.389660306160644i</v>
      </c>
      <c r="AG2846" t="str">
        <f t="shared" si="1501"/>
        <v>0.95460860973546-0.100473852944698i</v>
      </c>
      <c r="AH2846" t="str">
        <f t="shared" si="1502"/>
        <v>0.0659170343105627-0.0125665869998268i</v>
      </c>
      <c r="AI2846">
        <f t="shared" si="1503"/>
        <v>-23.465005103691805</v>
      </c>
      <c r="AJ2846">
        <f t="shared" si="1504"/>
        <v>-10.793491788789847</v>
      </c>
      <c r="AK2846"/>
      <c r="AL2846"/>
      <c r="AM2846"/>
      <c r="AN2846"/>
    </row>
    <row r="2847" spans="1:40" x14ac:dyDescent="0.25">
      <c r="A2847"/>
      <c r="B2847">
        <f t="shared" si="1505"/>
        <v>913000</v>
      </c>
      <c r="C2847" s="186" t="str">
        <f t="shared" si="1473"/>
        <v>-9.16856107648759E-08+0.00268239051273445i</v>
      </c>
      <c r="D2847" s="158" t="str">
        <f t="shared" si="1474"/>
        <v>-5.95700665992898+0.0205649939309641i</v>
      </c>
      <c r="E2847" t="str">
        <f t="shared" si="1475"/>
        <v>2870</v>
      </c>
      <c r="F2847" t="str">
        <f t="shared" si="1476"/>
        <v>0.777000777000777</v>
      </c>
      <c r="G2847" t="str">
        <f t="shared" si="1471"/>
        <v>0.777000777000777</v>
      </c>
      <c r="H2847" t="str">
        <f t="shared" si="1477"/>
        <v>9.11423332460888+0.409800612234047i</v>
      </c>
      <c r="I2847" t="str">
        <f t="shared" si="1478"/>
        <v>3585.34261590935i</v>
      </c>
      <c r="J2847" t="str">
        <f t="shared" si="1472"/>
        <v>-10994.3805162071+775.426427872503i</v>
      </c>
      <c r="K2847" t="str">
        <f t="shared" si="1479"/>
        <v>0.0228862553972213-0.324492680909144i</v>
      </c>
      <c r="L2847" t="str">
        <f t="shared" si="1480"/>
        <v>0.00169503513623007-0.0201432717714053i</v>
      </c>
      <c r="M2847" t="str">
        <f t="shared" si="1481"/>
        <v>0.0245812905334514-0.344635952680549i</v>
      </c>
      <c r="N2847" t="str">
        <f t="shared" si="1482"/>
        <v>-4.04907257364692i</v>
      </c>
      <c r="O2847" t="str">
        <f t="shared" si="1483"/>
        <v>-0.615733411033972+0.787954545983758i</v>
      </c>
      <c r="P2847" t="str">
        <f t="shared" si="1484"/>
        <v>1.61573341103397-0.787954545983758i</v>
      </c>
      <c r="Q2847" t="str">
        <f t="shared" si="1485"/>
        <v>-1.61573341103397+4.83702711963068i</v>
      </c>
      <c r="R2847" t="str">
        <f t="shared" si="1486"/>
        <v>-0.246927627902074-0.251552071640675i</v>
      </c>
      <c r="S2847" t="str">
        <f t="shared" si="1487"/>
        <v>0.417956485083i</v>
      </c>
      <c r="T2847" t="str">
        <f t="shared" si="1488"/>
        <v>0.105137819678284-0.103205003427834i</v>
      </c>
      <c r="U2847" t="str">
        <f t="shared" si="1489"/>
        <v>0.0000500000000000001-0.000264122511686242i</v>
      </c>
      <c r="V2847" t="str">
        <f t="shared" si="1490"/>
        <v>3.33333333333333E-06-0.000290534762854865i</v>
      </c>
      <c r="W2847" t="str">
        <f t="shared" si="1491"/>
        <v>0.0000143707023989494-0.000139431222922278i</v>
      </c>
      <c r="X2847" t="str">
        <f t="shared" si="1492"/>
        <v>0.0000147337212899705-0.000139354591377444i</v>
      </c>
      <c r="Y2847" t="str">
        <f t="shared" si="1493"/>
        <v>0.009+0.573654818545496i</v>
      </c>
      <c r="Z2847" t="str">
        <f t="shared" si="1494"/>
        <v>-0.00339527186046751-0.000413030832961186i</v>
      </c>
      <c r="AA2847" t="str">
        <f t="shared" si="1495"/>
        <v>0.383604229518406-24.4048204271895i</v>
      </c>
      <c r="AB2847" t="str">
        <f t="shared" si="1496"/>
        <v>0.726277620014683-0.712925990785563i</v>
      </c>
      <c r="AC2847" t="str">
        <f t="shared" si="1497"/>
        <v>0.772152913160418-0.267826020392671i</v>
      </c>
      <c r="AD2847" t="str">
        <f t="shared" si="1498"/>
        <v>1.12543828100333-0.532931143266154i</v>
      </c>
      <c r="AE2847" t="str">
        <f t="shared" si="1499"/>
        <v>-0.00404128592019771+0.00134460540364914i</v>
      </c>
      <c r="AF2847" t="str">
        <f t="shared" si="1500"/>
        <v>-15.0712399845379-0.389235618303083i</v>
      </c>
      <c r="AG2847" t="str">
        <f t="shared" si="1501"/>
        <v>0.954480795200139-0.10016740472114i</v>
      </c>
      <c r="AH2847" t="str">
        <f t="shared" si="1502"/>
        <v>0.0656918515601767-0.0126892820450788i</v>
      </c>
      <c r="AI2847">
        <f t="shared" si="1503"/>
        <v>-23.49067499949253</v>
      </c>
      <c r="AJ2847">
        <f t="shared" si="1504"/>
        <v>-10.932816822738657</v>
      </c>
      <c r="AK2847"/>
      <c r="AL2847"/>
      <c r="AM2847"/>
      <c r="AN2847"/>
    </row>
    <row r="2848" spans="1:40" x14ac:dyDescent="0.25">
      <c r="A2848"/>
      <c r="B2848">
        <f t="shared" si="1505"/>
        <v>914000</v>
      </c>
      <c r="C2848" s="186" t="str">
        <f t="shared" si="1473"/>
        <v>-9.14850955473358E-08+0.0026794557309987i</v>
      </c>
      <c r="D2848" s="158" t="str">
        <f t="shared" si="1474"/>
        <v>-5.95700665839169+0.0205424939376567i</v>
      </c>
      <c r="E2848" t="str">
        <f t="shared" si="1475"/>
        <v>2870</v>
      </c>
      <c r="F2848" t="str">
        <f t="shared" si="1476"/>
        <v>0.777000777000777</v>
      </c>
      <c r="G2848" t="str">
        <f t="shared" si="1471"/>
        <v>0.777000777000777</v>
      </c>
      <c r="H2848" t="str">
        <f t="shared" si="1477"/>
        <v>9.11427661855087+0.409354346807524i</v>
      </c>
      <c r="I2848" t="str">
        <f t="shared" si="1478"/>
        <v>3589.26960672634i</v>
      </c>
      <c r="J2848" t="str">
        <f t="shared" si="1472"/>
        <v>-11018.4799731244+776.275744880031i</v>
      </c>
      <c r="K2848" t="str">
        <f t="shared" si="1479"/>
        <v>0.0228364416253738-0.324141101105114i</v>
      </c>
      <c r="L2848" t="str">
        <f t="shared" si="1480"/>
        <v>0.0016913541252137-0.0201215425951533i</v>
      </c>
      <c r="M2848" t="str">
        <f t="shared" si="1481"/>
        <v>0.0245277957505875-0.344262643700267i</v>
      </c>
      <c r="N2848" t="str">
        <f t="shared" si="1482"/>
        <v>-4.05350748336614i</v>
      </c>
      <c r="O2848" t="str">
        <f t="shared" si="1483"/>
        <v>-0.612232859971874+0.790677510221873i</v>
      </c>
      <c r="P2848" t="str">
        <f t="shared" si="1484"/>
        <v>1.61223285997187-0.790677510221873i</v>
      </c>
      <c r="Q2848" t="str">
        <f t="shared" si="1485"/>
        <v>-1.61223285997187+4.84418499358801i</v>
      </c>
      <c r="R2848" t="str">
        <f t="shared" si="1486"/>
        <v>-0.246667123452957-0.250722881077809i</v>
      </c>
      <c r="S2848" t="str">
        <f t="shared" si="1487"/>
        <v>0.418414268746837i</v>
      </c>
      <c r="T2848" t="str">
        <f t="shared" si="1488"/>
        <v>0.104906030944272-0.103209044083455i</v>
      </c>
      <c r="U2848" t="str">
        <f t="shared" si="1489"/>
        <v>0.0000500000000000001-0.000263833537384616i</v>
      </c>
      <c r="V2848" t="str">
        <f t="shared" si="1490"/>
        <v>3.33333333333333E-06-0.000290216891123077i</v>
      </c>
      <c r="W2848" t="str">
        <f t="shared" si="1491"/>
        <v>0.0000143704765979267-0.000139281018071779i</v>
      </c>
      <c r="X2848" t="str">
        <f t="shared" si="1492"/>
        <v>0.0000147327055075785-0.000139204472344911i</v>
      </c>
      <c r="Y2848" t="str">
        <f t="shared" si="1493"/>
        <v>0.009+0.574283137076214i</v>
      </c>
      <c r="Z2848" t="str">
        <f t="shared" si="1494"/>
        <v>-0.00338790411542811-0.000412438264503881i</v>
      </c>
      <c r="AA2848" t="str">
        <f t="shared" si="1495"/>
        <v>0.382765052230659-24.3781196326289i</v>
      </c>
      <c r="AB2848" t="str">
        <f t="shared" si="1496"/>
        <v>0.724676455271115-0.712953903079699i</v>
      </c>
      <c r="AC2848" t="str">
        <f t="shared" si="1497"/>
        <v>0.772331320569509-0.266966220033295i</v>
      </c>
      <c r="AD2848" t="str">
        <f t="shared" si="1498"/>
        <v>1.12318420390053-0.534876225735159i</v>
      </c>
      <c r="AE2848" t="str">
        <f t="shared" si="1499"/>
        <v>-0.00402584380904505+0.00134886522263789i</v>
      </c>
      <c r="AF2848" t="str">
        <f t="shared" si="1500"/>
        <v>-15.0712832769426-0.388811852869867i</v>
      </c>
      <c r="AG2848" t="str">
        <f t="shared" si="1501"/>
        <v>0.954354113327877-0.0998607799635008i</v>
      </c>
      <c r="AH2848" t="str">
        <f t="shared" si="1502"/>
        <v>0.0654666940769301-0.0128110507191557i</v>
      </c>
      <c r="AI2848">
        <f t="shared" si="1503"/>
        <v>-23.516389102240211</v>
      </c>
      <c r="AJ2848">
        <f t="shared" si="1504"/>
        <v>-11.072183183829571</v>
      </c>
      <c r="AK2848"/>
      <c r="AL2848"/>
      <c r="AM2848"/>
      <c r="AN2848"/>
    </row>
    <row r="2849" spans="1:40" x14ac:dyDescent="0.25">
      <c r="A2849"/>
      <c r="B2849">
        <f t="shared" si="1505"/>
        <v>915000</v>
      </c>
      <c r="C2849" s="186" t="str">
        <f t="shared" si="1473"/>
        <v>-9.1285237397422E-08+0.00267652736408639i</v>
      </c>
      <c r="D2849" s="158" t="str">
        <f t="shared" si="1474"/>
        <v>-5.95700665685944+0.0205200431246623i</v>
      </c>
      <c r="E2849" t="str">
        <f t="shared" si="1475"/>
        <v>2870</v>
      </c>
      <c r="F2849" t="str">
        <f t="shared" si="1476"/>
        <v>0.777000777000777</v>
      </c>
      <c r="G2849" t="str">
        <f t="shared" si="1471"/>
        <v>0.777000777000777</v>
      </c>
      <c r="H2849" t="str">
        <f t="shared" si="1477"/>
        <v>9.1143197710639+0.408909049991186i</v>
      </c>
      <c r="I2849" t="str">
        <f t="shared" si="1478"/>
        <v>3593.19659754333i</v>
      </c>
      <c r="J2849" t="str">
        <f t="shared" si="1472"/>
        <v>-11042.6058114943+777.125061887558i</v>
      </c>
      <c r="K2849" t="str">
        <f t="shared" si="1479"/>
        <v>0.0227867900541463-0.323790278576325i</v>
      </c>
      <c r="L2849" t="str">
        <f t="shared" si="1480"/>
        <v>0.00168768506383431-0.0200998599110171i</v>
      </c>
      <c r="M2849" t="str">
        <f t="shared" si="1481"/>
        <v>0.0244744751179806-0.343890138487342i</v>
      </c>
      <c r="N2849" t="str">
        <f t="shared" si="1482"/>
        <v>-4.05794239308536i</v>
      </c>
      <c r="O2849" t="str">
        <f t="shared" si="1483"/>
        <v>-0.608720267273902+0.793384923104787i</v>
      </c>
      <c r="P2849" t="str">
        <f t="shared" si="1484"/>
        <v>1.6087202672739-0.793384923104787i</v>
      </c>
      <c r="Q2849" t="str">
        <f t="shared" si="1485"/>
        <v>-1.6087202672739+4.85132731619015i</v>
      </c>
      <c r="R2849" t="str">
        <f t="shared" si="1486"/>
        <v>-0.246405953626705-0.249894912605017i</v>
      </c>
      <c r="S2849" t="str">
        <f t="shared" si="1487"/>
        <v>0.418872052410674i</v>
      </c>
      <c r="T2849" t="str">
        <f t="shared" si="1488"/>
        <v>0.104673994929849-0.103212567521827i</v>
      </c>
      <c r="U2849" t="str">
        <f t="shared" si="1489"/>
        <v>0.0000500000000000001-0.000263545194720807i</v>
      </c>
      <c r="V2849" t="str">
        <f t="shared" si="1490"/>
        <v>3.33333333333333E-06-0.000289899714192888i</v>
      </c>
      <c r="W2849" t="str">
        <f t="shared" si="1491"/>
        <v>0.0000143702505588041-0.000139131144008677i</v>
      </c>
      <c r="X2849" t="str">
        <f t="shared" si="1492"/>
        <v>0.0000147316920759919-0.000139054683905395i</v>
      </c>
      <c r="Y2849" t="str">
        <f t="shared" si="1493"/>
        <v>0.009+0.574911455606932i</v>
      </c>
      <c r="Z2849" t="str">
        <f t="shared" si="1494"/>
        <v>-0.00338056050967887-0.000411847428038164i</v>
      </c>
      <c r="AA2849" t="str">
        <f t="shared" si="1495"/>
        <v>0.381928625844987-24.3514771993843i</v>
      </c>
      <c r="AB2849" t="str">
        <f t="shared" si="1496"/>
        <v>0.723073582348426-0.712978242508107i</v>
      </c>
      <c r="AC2849" t="str">
        <f t="shared" si="1497"/>
        <v>0.772510659845081-0.266107642626265i</v>
      </c>
      <c r="AD2849" t="str">
        <f t="shared" si="1498"/>
        <v>1.12092076959959-0.53681156842846i</v>
      </c>
      <c r="AE2849" t="str">
        <f t="shared" si="1499"/>
        <v>-0.00401042495198561+0.00135307565337387i</v>
      </c>
      <c r="AF2849" t="str">
        <f t="shared" si="1500"/>
        <v>-15.0713264279233-0.388389006866524i</v>
      </c>
      <c r="AG2849" t="str">
        <f t="shared" si="1501"/>
        <v>0.954228564558152-0.0995539829697556i</v>
      </c>
      <c r="AH2849" t="str">
        <f t="shared" si="1502"/>
        <v>0.0652415648632323-0.0129318935844876i</v>
      </c>
      <c r="AI2849">
        <f t="shared" si="1503"/>
        <v>-23.542147593755878</v>
      </c>
      <c r="AJ2849">
        <f t="shared" si="1504"/>
        <v>-11.211590512099354</v>
      </c>
      <c r="AK2849"/>
      <c r="AL2849"/>
      <c r="AM2849"/>
      <c r="AN2849"/>
    </row>
    <row r="2850" spans="1:40" x14ac:dyDescent="0.25">
      <c r="A2850"/>
      <c r="B2850">
        <f t="shared" si="1505"/>
        <v>916000</v>
      </c>
      <c r="C2850" s="186" t="str">
        <f t="shared" si="1473"/>
        <v>-9.10860334474108E-08+0.00267360539098828i</v>
      </c>
      <c r="D2850" s="158" t="str">
        <f t="shared" si="1474"/>
        <v>-5.95700665533221+0.0204976413309102i</v>
      </c>
      <c r="E2850" t="str">
        <f t="shared" si="1475"/>
        <v>2870</v>
      </c>
      <c r="F2850" t="str">
        <f t="shared" si="1476"/>
        <v>0.777000777000777</v>
      </c>
      <c r="G2850" t="str">
        <f t="shared" si="1471"/>
        <v>0.777000777000777</v>
      </c>
      <c r="H2850" t="str">
        <f t="shared" si="1477"/>
        <v>9.11436278276283+0.408464718642406i</v>
      </c>
      <c r="I2850" t="str">
        <f t="shared" si="1478"/>
        <v>3597.12358836031i</v>
      </c>
      <c r="J2850" t="str">
        <f t="shared" si="1472"/>
        <v>-11066.7580313167+777.974378895086i</v>
      </c>
      <c r="K2850" t="str">
        <f t="shared" si="1479"/>
        <v>0.0227372999812257-0.323440210891083i</v>
      </c>
      <c r="L2850" t="str">
        <f t="shared" si="1480"/>
        <v>0.001684027900547-0.020078223571053i</v>
      </c>
      <c r="M2850" t="str">
        <f t="shared" si="1481"/>
        <v>0.0244213278817727-0.343518434462136i</v>
      </c>
      <c r="N2850" t="str">
        <f t="shared" si="1482"/>
        <v>-4.06237730280457i</v>
      </c>
      <c r="O2850" t="str">
        <f t="shared" si="1483"/>
        <v>-0.605195702027115+0.796076731382036i</v>
      </c>
      <c r="P2850" t="str">
        <f t="shared" si="1484"/>
        <v>1.60519570202712-0.796076731382036i</v>
      </c>
      <c r="Q2850" t="str">
        <f t="shared" si="1485"/>
        <v>-1.60519570202712+4.85845403418661i</v>
      </c>
      <c r="R2850" t="str">
        <f t="shared" si="1486"/>
        <v>-0.246144116736566-0.249068163503766i</v>
      </c>
      <c r="S2850" t="str">
        <f t="shared" si="1487"/>
        <v>0.419329836074511i</v>
      </c>
      <c r="T2850" t="str">
        <f t="shared" si="1488"/>
        <v>0.104441712173414-0.10321557212185i</v>
      </c>
      <c r="U2850" t="str">
        <f t="shared" si="1489"/>
        <v>0.0000500000000000001-0.000263257481626134i</v>
      </c>
      <c r="V2850" t="str">
        <f t="shared" si="1490"/>
        <v>3.33333333333333E-06-0.000289583229788747i</v>
      </c>
      <c r="W2850" t="str">
        <f t="shared" si="1491"/>
        <v>0.0000143700242816109-0.000138981599649305i</v>
      </c>
      <c r="X2850" t="str">
        <f t="shared" si="1492"/>
        <v>0.0000147306809839413-0.000138905224975896i</v>
      </c>
      <c r="Y2850" t="str">
        <f t="shared" si="1493"/>
        <v>0.009+0.57553977413765i</v>
      </c>
      <c r="Z2850" t="str">
        <f t="shared" si="1494"/>
        <v>-0.00337324093787283-0.000411258315962129i</v>
      </c>
      <c r="AA2850" t="str">
        <f t="shared" si="1495"/>
        <v>0.38109493834981-24.324892936321i</v>
      </c>
      <c r="AB2850" t="str">
        <f t="shared" si="1496"/>
        <v>0.721469004965803-0.712998997872452i</v>
      </c>
      <c r="AC2850" t="str">
        <f t="shared" si="1497"/>
        <v>0.77269093160459-0.265250285405226i</v>
      </c>
      <c r="AD2850" t="str">
        <f t="shared" si="1498"/>
        <v>1.11864802060165-0.538737125172959i</v>
      </c>
      <c r="AE2850" t="str">
        <f t="shared" si="1499"/>
        <v>-0.0039950294210088+0.00135723682427834i</v>
      </c>
      <c r="AF2850" t="str">
        <f t="shared" si="1500"/>
        <v>-15.071369438095-0.387967077311496i</v>
      </c>
      <c r="AG2850" t="str">
        <f t="shared" si="1501"/>
        <v>0.95410414931221-0.0992470180403629i</v>
      </c>
      <c r="AH2850" t="str">
        <f t="shared" si="1502"/>
        <v>0.0650164669257437-0.0130518112184298i</v>
      </c>
      <c r="AI2850">
        <f t="shared" si="1503"/>
        <v>-23.567950656341772</v>
      </c>
      <c r="AJ2850">
        <f t="shared" si="1504"/>
        <v>-11.351038446831915</v>
      </c>
      <c r="AK2850"/>
      <c r="AL2850"/>
      <c r="AM2850"/>
      <c r="AN2850"/>
    </row>
    <row r="2851" spans="1:40" x14ac:dyDescent="0.25">
      <c r="A2851"/>
      <c r="B2851">
        <f t="shared" si="1505"/>
        <v>917000</v>
      </c>
      <c r="C2851" s="186" t="str">
        <f t="shared" si="1473"/>
        <v>-9.08874808452057E-08+0.00267068979078676i</v>
      </c>
      <c r="D2851" s="158" t="str">
        <f t="shared" si="1474"/>
        <v>-5.95700665380998+0.0204752883960318i</v>
      </c>
      <c r="E2851" t="str">
        <f t="shared" si="1475"/>
        <v>2870</v>
      </c>
      <c r="F2851" t="str">
        <f t="shared" si="1476"/>
        <v>0.777000777000777</v>
      </c>
      <c r="G2851" t="str">
        <f t="shared" si="1471"/>
        <v>0.777000777000777</v>
      </c>
      <c r="H2851" t="str">
        <f t="shared" si="1477"/>
        <v>9.1144056542592+0.408021349632106i</v>
      </c>
      <c r="I2851" t="str">
        <f t="shared" si="1478"/>
        <v>3601.0505791773i</v>
      </c>
      <c r="J2851" t="str">
        <f t="shared" si="1472"/>
        <v>-11090.9366325917+778.823695902613i</v>
      </c>
      <c r="K2851" t="str">
        <f t="shared" si="1479"/>
        <v>0.0226879707080894-0.32309089562804i</v>
      </c>
      <c r="L2851" t="str">
        <f t="shared" si="1480"/>
        <v>0.00168038258408387-0.0200566334279399i</v>
      </c>
      <c r="M2851" t="str">
        <f t="shared" si="1481"/>
        <v>0.0243683532921733-0.34314752905598i</v>
      </c>
      <c r="N2851" t="str">
        <f t="shared" si="1482"/>
        <v>-4.06681221252379i</v>
      </c>
      <c r="O2851" t="str">
        <f t="shared" si="1483"/>
        <v>-0.601659233554029+0.798752882110092i</v>
      </c>
      <c r="P2851" t="str">
        <f t="shared" si="1484"/>
        <v>1.60165923355403-0.798752882110092i</v>
      </c>
      <c r="Q2851" t="str">
        <f t="shared" si="1485"/>
        <v>-1.60165923355403+4.86556509463388i</v>
      </c>
      <c r="R2851" t="str">
        <f t="shared" si="1486"/>
        <v>-0.245881611092188-0.248242631080856i</v>
      </c>
      <c r="S2851" t="str">
        <f t="shared" si="1487"/>
        <v>0.419787619738348i</v>
      </c>
      <c r="T2851" t="str">
        <f t="shared" si="1488"/>
        <v>0.104209183219017-0.10321805625782i</v>
      </c>
      <c r="U2851" t="str">
        <f t="shared" si="1489"/>
        <v>0.0000499999999999999-0.000262970396040936i</v>
      </c>
      <c r="V2851" t="str">
        <f t="shared" si="1490"/>
        <v>3.33333333333333E-06-0.00028926743564503i</v>
      </c>
      <c r="W2851" t="str">
        <f t="shared" si="1491"/>
        <v>0.0000143697977663762-0.000138832383914722i</v>
      </c>
      <c r="X2851" t="str">
        <f t="shared" si="1492"/>
        <v>0.0000147296722202186-0.000138756094478136i</v>
      </c>
      <c r="Y2851" t="str">
        <f t="shared" si="1493"/>
        <v>0.009+0.576168092668368i</v>
      </c>
      <c r="Z2851" t="str">
        <f t="shared" si="1494"/>
        <v>-0.00336594529523703-0.000410670920717523i</v>
      </c>
      <c r="AA2851" t="str">
        <f t="shared" si="1495"/>
        <v>0.380263977799036-24.2983666531377i</v>
      </c>
      <c r="AB2851" t="str">
        <f t="shared" si="1496"/>
        <v>0.719862726881469-0.713016157942592i</v>
      </c>
      <c r="AC2851" t="str">
        <f t="shared" si="1497"/>
        <v>0.772872136475526-0.264394145628649i</v>
      </c>
      <c r="AD2851" t="str">
        <f t="shared" si="1498"/>
        <v>1.11636599964503-0.540652849982519i</v>
      </c>
      <c r="AE2851" t="str">
        <f t="shared" si="1499"/>
        <v>-0.00397965728795864+0.00136134886382319i</v>
      </c>
      <c r="AF2851" t="str">
        <f t="shared" si="1500"/>
        <v>-15.0714123080692-0.387546061236074i</v>
      </c>
      <c r="AG2851" t="str">
        <f t="shared" si="1501"/>
        <v>0.953980867993051-0.0989398894781676i</v>
      </c>
      <c r="AH2851" t="str">
        <f t="shared" si="1502"/>
        <v>0.0647914032752232-0.0131708042133278i</v>
      </c>
      <c r="AI2851">
        <f t="shared" si="1503"/>
        <v>-23.593798472788773</v>
      </c>
      <c r="AJ2851">
        <f t="shared" si="1504"/>
        <v>-11.490526626569906</v>
      </c>
      <c r="AK2851"/>
      <c r="AL2851"/>
      <c r="AM2851"/>
      <c r="AN2851"/>
    </row>
    <row r="2852" spans="1:40" x14ac:dyDescent="0.25">
      <c r="A2852"/>
      <c r="B2852">
        <f t="shared" si="1505"/>
        <v>918000</v>
      </c>
      <c r="C2852" s="186" t="str">
        <f t="shared" si="1473"/>
        <v>-9.06895767542359E-08+0.00266778054265537i</v>
      </c>
      <c r="D2852" s="158" t="str">
        <f t="shared" si="1474"/>
        <v>-5.95700665229272+0.0204529841603578i</v>
      </c>
      <c r="E2852" t="str">
        <f t="shared" si="1475"/>
        <v>2870</v>
      </c>
      <c r="F2852" t="str">
        <f t="shared" si="1476"/>
        <v>0.777000777000777</v>
      </c>
      <c r="G2852" t="str">
        <f t="shared" si="1471"/>
        <v>0.777000777000777</v>
      </c>
      <c r="H2852" t="str">
        <f t="shared" si="1477"/>
        <v>9.11444838616121+0.407578939844672i</v>
      </c>
      <c r="I2852" t="str">
        <f t="shared" si="1478"/>
        <v>3604.97756999429i</v>
      </c>
      <c r="J2852" t="str">
        <f t="shared" si="1472"/>
        <v>-11115.1416153193+779.673012910141i</v>
      </c>
      <c r="K2852" t="str">
        <f t="shared" si="1479"/>
        <v>0.0226388015399815-0.322742330376138i</v>
      </c>
      <c r="L2852" t="str">
        <f t="shared" si="1480"/>
        <v>0.00167674906345215-0.0200350893349749i</v>
      </c>
      <c r="M2852" t="str">
        <f t="shared" si="1481"/>
        <v>0.0243155506034337-0.342777419711113i</v>
      </c>
      <c r="N2852" t="str">
        <f t="shared" si="1482"/>
        <v>-4.07124712224301i</v>
      </c>
      <c r="O2852" t="str">
        <f t="shared" si="1483"/>
        <v>-0.598110931411298+0.801413322653367i</v>
      </c>
      <c r="P2852" t="str">
        <f t="shared" si="1484"/>
        <v>1.5981109314113-0.801413322653367i</v>
      </c>
      <c r="Q2852" t="str">
        <f t="shared" si="1485"/>
        <v>-1.5981109314113+4.87266044489638i</v>
      </c>
      <c r="R2852" t="str">
        <f t="shared" si="1486"/>
        <v>-0.245618434999631-0.247418312668387i</v>
      </c>
      <c r="S2852" t="str">
        <f t="shared" si="1487"/>
        <v>0.420245403402183i</v>
      </c>
      <c r="T2852" t="str">
        <f t="shared" si="1488"/>
        <v>0.103976408616414-0.103220018299433i</v>
      </c>
      <c r="U2852" t="str">
        <f t="shared" si="1489"/>
        <v>0.0000499999999999999-0.00026268393591453i</v>
      </c>
      <c r="V2852" t="str">
        <f t="shared" si="1490"/>
        <v>3.33333333333333E-06-0.000288952329505982i</v>
      </c>
      <c r="W2852" t="str">
        <f t="shared" si="1491"/>
        <v>0.0000143695710131296-0.000138683495730686i</v>
      </c>
      <c r="X2852" t="str">
        <f t="shared" si="1492"/>
        <v>0.0000147286657736774-0.000138607291338534i</v>
      </c>
      <c r="Y2852" t="str">
        <f t="shared" si="1493"/>
        <v>0.009+0.576796411199086i</v>
      </c>
      <c r="Z2852" t="str">
        <f t="shared" si="1494"/>
        <v>-0.00335867347756878-0.000410085234789483i</v>
      </c>
      <c r="AA2852" t="str">
        <f t="shared" si="1495"/>
        <v>0.379435732311642-24.2718981603625i</v>
      </c>
      <c r="AB2852" t="str">
        <f t="shared" si="1496"/>
        <v>0.718254751893061-0.713029711456612i</v>
      </c>
      <c r="AC2852" t="str">
        <f t="shared" si="1497"/>
        <v>0.773054275095356-0.263539220579824i</v>
      </c>
      <c r="AD2852" t="str">
        <f t="shared" si="1498"/>
        <v>1.11407474970451-0.542558697059254i</v>
      </c>
      <c r="AE2852" t="str">
        <f t="shared" si="1499"/>
        <v>-0.00396430862453224+0.00136541190053158i</v>
      </c>
      <c r="AF2852" t="str">
        <f t="shared" si="1500"/>
        <v>-15.0714550384539-0.387125955684314i</v>
      </c>
      <c r="AG2852" t="str">
        <f t="shared" si="1501"/>
        <v>0.953858720985415-0.0986326015883278i</v>
      </c>
      <c r="AH2852" t="str">
        <f t="shared" si="1502"/>
        <v>0.0645663769263936-0.0132888731765792i</v>
      </c>
      <c r="AI2852">
        <f t="shared" si="1503"/>
        <v>-23.619691226381548</v>
      </c>
      <c r="AJ2852">
        <f t="shared" si="1504"/>
        <v>-11.6300546891219</v>
      </c>
      <c r="AK2852"/>
      <c r="AL2852"/>
      <c r="AM2852"/>
      <c r="AN2852"/>
    </row>
    <row r="2853" spans="1:40" x14ac:dyDescent="0.25">
      <c r="A2853"/>
      <c r="B2853">
        <f t="shared" si="1505"/>
        <v>919000</v>
      </c>
      <c r="C2853" s="186" t="str">
        <f t="shared" si="1473"/>
        <v>-9.04923183533562E-08+0.00266487762585831i</v>
      </c>
      <c r="D2853" s="158" t="str">
        <f t="shared" si="1474"/>
        <v>-5.9570066507804+0.0204307284649137i</v>
      </c>
      <c r="E2853" t="str">
        <f t="shared" si="1475"/>
        <v>2870</v>
      </c>
      <c r="F2853" t="str">
        <f t="shared" si="1476"/>
        <v>0.777000777000777</v>
      </c>
      <c r="G2853" t="str">
        <f t="shared" si="1471"/>
        <v>0.777000777000777</v>
      </c>
      <c r="H2853" t="str">
        <f t="shared" si="1477"/>
        <v>9.11449097907375+0.407137486177907i</v>
      </c>
      <c r="I2853" t="str">
        <f t="shared" si="1478"/>
        <v>3608.90456081127i</v>
      </c>
      <c r="J2853" t="str">
        <f t="shared" si="1472"/>
        <v>-11139.3729794994+780.522329917668i</v>
      </c>
      <c r="K2853" t="str">
        <f t="shared" si="1479"/>
        <v>0.0225897917858888-0.322394512734556i</v>
      </c>
      <c r="L2853" t="str">
        <f t="shared" si="1480"/>
        <v>0.00167312728793257-0.0200135911460717i</v>
      </c>
      <c r="M2853" t="str">
        <f t="shared" si="1481"/>
        <v>0.0242629190738214-0.342408103880628i</v>
      </c>
      <c r="N2853" t="str">
        <f t="shared" si="1482"/>
        <v>-4.07568203196223i</v>
      </c>
      <c r="O2853" t="str">
        <f t="shared" si="1483"/>
        <v>-0.59455086538832+0.804058000685274i</v>
      </c>
      <c r="P2853" t="str">
        <f t="shared" si="1484"/>
        <v>1.59455086538832-0.804058000685274i</v>
      </c>
      <c r="Q2853" t="str">
        <f t="shared" si="1485"/>
        <v>-1.59455086538832+4.8797400326475i</v>
      </c>
      <c r="R2853" t="str">
        <f t="shared" si="1486"/>
        <v>-0.245354586761377-0.246595205623713i</v>
      </c>
      <c r="S2853" t="str">
        <f t="shared" si="1487"/>
        <v>0.42070318706602i</v>
      </c>
      <c r="T2853" t="str">
        <f t="shared" si="1488"/>
        <v>0.103743388921097-0.103221456611778i</v>
      </c>
      <c r="U2853" t="str">
        <f t="shared" si="1489"/>
        <v>0.0000499999999999999-0.000262398099205156i</v>
      </c>
      <c r="V2853" t="str">
        <f t="shared" si="1490"/>
        <v>3.33333333333333E-06-0.000288637909125672i</v>
      </c>
      <c r="W2853" t="str">
        <f t="shared" si="1491"/>
        <v>0.0000143693440219002-0.000138534934027633i</v>
      </c>
      <c r="X2853" t="str">
        <f t="shared" si="1492"/>
        <v>0.0000147276616332317-0.000138458814488181i</v>
      </c>
      <c r="Y2853" t="str">
        <f t="shared" si="1493"/>
        <v>0.009+0.577424729729804i</v>
      </c>
      <c r="Z2853" t="str">
        <f t="shared" si="1494"/>
        <v>-0.00335142538123193-0.000409501250706191i</v>
      </c>
      <c r="AA2853" t="str">
        <f t="shared" si="1495"/>
        <v>0.378610190071242-24.2454872693478i</v>
      </c>
      <c r="AB2853" t="str">
        <f t="shared" si="1496"/>
        <v>0.716645083837844-0.713039647120772i</v>
      </c>
      <c r="AC2853" t="str">
        <f t="shared" si="1497"/>
        <v>0.773237348111474-0.262685507566807i</v>
      </c>
      <c r="AD2853" t="str">
        <f t="shared" si="1498"/>
        <v>1.11177431399046-0.544454620794853i</v>
      </c>
      <c r="AE2853" t="str">
        <f t="shared" si="1499"/>
        <v>-0.00394898350227759+0.00136942606297876i</v>
      </c>
      <c r="AF2853" t="str">
        <f t="shared" si="1500"/>
        <v>-15.0714976298542-0.386706757712993i</v>
      </c>
      <c r="AG2853" t="str">
        <f t="shared" si="1501"/>
        <v>0.953737708655764-0.0983251586782225i</v>
      </c>
      <c r="AH2853" t="str">
        <f t="shared" si="1502"/>
        <v>0.0643413908977988-0.0134060187306994i</v>
      </c>
      <c r="AI2853">
        <f t="shared" si="1503"/>
        <v>-23.645629100904682</v>
      </c>
      <c r="AJ2853">
        <f t="shared" si="1504"/>
        <v>-11.7696222715752</v>
      </c>
      <c r="AK2853"/>
      <c r="AL2853"/>
      <c r="AM2853"/>
      <c r="AN2853"/>
    </row>
    <row r="2854" spans="1:40" x14ac:dyDescent="0.25">
      <c r="A2854"/>
      <c r="B2854">
        <f t="shared" si="1505"/>
        <v>920000</v>
      </c>
      <c r="C2854" s="186" t="str">
        <f t="shared" si="1473"/>
        <v>-9.02957028367444E-08+0.00266198101974992i</v>
      </c>
      <c r="D2854" s="158" t="str">
        <f t="shared" si="1474"/>
        <v>-5.95700664927302+0.0204085211514161i</v>
      </c>
      <c r="E2854" t="str">
        <f t="shared" si="1475"/>
        <v>2870</v>
      </c>
      <c r="F2854" t="str">
        <f t="shared" si="1476"/>
        <v>0.777000777000777</v>
      </c>
      <c r="G2854" t="str">
        <f t="shared" si="1471"/>
        <v>0.777000777000777</v>
      </c>
      <c r="H2854" t="str">
        <f t="shared" si="1477"/>
        <v>9.11453343359852+0.406696985542935i</v>
      </c>
      <c r="I2854" t="str">
        <f t="shared" si="1478"/>
        <v>3612.83155162826i</v>
      </c>
      <c r="J2854" t="str">
        <f t="shared" si="1472"/>
        <v>-11163.6307251321+781.371646925195i</v>
      </c>
      <c r="K2854" t="str">
        <f t="shared" si="1479"/>
        <v>0.0225409407585154-0.322047440312658i</v>
      </c>
      <c r="L2854" t="str">
        <f t="shared" si="1480"/>
        <v>0.00166951720707747-0.0199921387157557i</v>
      </c>
      <c r="M2854" t="str">
        <f t="shared" si="1481"/>
        <v>0.0242104579655929-0.342039579028414i</v>
      </c>
      <c r="N2854" t="str">
        <f t="shared" si="1482"/>
        <v>-4.08011694168145i</v>
      </c>
      <c r="O2854" t="str">
        <f t="shared" si="1483"/>
        <v>-0.59097910550587+0.806686864189248i</v>
      </c>
      <c r="P2854" t="str">
        <f t="shared" si="1484"/>
        <v>1.59097910550587-0.806686864189248i</v>
      </c>
      <c r="Q2854" t="str">
        <f t="shared" si="1485"/>
        <v>-1.59097910550587+4.8868038058707i</v>
      </c>
      <c r="R2854" t="str">
        <f t="shared" si="1486"/>
        <v>-0.245090064676332-0.2457733073294i</v>
      </c>
      <c r="S2854" t="str">
        <f t="shared" si="1487"/>
        <v>0.421160970729857i</v>
      </c>
      <c r="T2854" t="str">
        <f t="shared" si="1488"/>
        <v>0.103510124694338-0.103222369555327i</v>
      </c>
      <c r="U2854" t="str">
        <f t="shared" si="1489"/>
        <v>0.00005-0.000262112883879933i</v>
      </c>
      <c r="V2854" t="str">
        <f t="shared" si="1490"/>
        <v>3.33333333333333E-06-0.000288324172267926i</v>
      </c>
      <c r="W2854" t="str">
        <f t="shared" si="1491"/>
        <v>0.0000143691167927175-0.000138386697740648i</v>
      </c>
      <c r="X2854" t="str">
        <f t="shared" si="1492"/>
        <v>0.0000147266597878559-0.000138310662862818i</v>
      </c>
      <c r="Y2854" t="str">
        <f t="shared" si="1493"/>
        <v>0.009+0.578053048260522i</v>
      </c>
      <c r="Z2854" t="str">
        <f t="shared" si="1494"/>
        <v>-0.00334420090315328-0.000408918961038592i</v>
      </c>
      <c r="AA2854" t="str">
        <f t="shared" si="1495"/>
        <v>0.377787339325677-24.2191337922668i</v>
      </c>
      <c r="AB2854" t="str">
        <f t="shared" si="1496"/>
        <v>0.715033726593005-0.713045953609436i</v>
      </c>
      <c r="AC2854" t="str">
        <f t="shared" si="1497"/>
        <v>0.773421356181176-0.261833003922387i</v>
      </c>
      <c r="AD2854" t="str">
        <f t="shared" si="1498"/>
        <v>1.10946473594791-0.546340575771808i</v>
      </c>
      <c r="AE2854" t="str">
        <f t="shared" si="1499"/>
        <v>-0.00393368199259156+0.00137339147979259i</v>
      </c>
      <c r="AF2854" t="str">
        <f t="shared" si="1500"/>
        <v>-15.0715400828715-0.386288464391519i</v>
      </c>
      <c r="AG2854" t="str">
        <f t="shared" si="1501"/>
        <v>0.953617831352267-0.0980175650573634i</v>
      </c>
      <c r="AH2854" t="str">
        <f t="shared" si="1502"/>
        <v>0.0641164482116569-0.0135222415133814i</v>
      </c>
      <c r="AI2854">
        <f t="shared" si="1503"/>
        <v>-23.671612280649388</v>
      </c>
      <c r="AJ2854">
        <f t="shared" si="1504"/>
        <v>-11.909229010305586</v>
      </c>
      <c r="AK2854"/>
      <c r="AL2854"/>
      <c r="AM2854"/>
      <c r="AN2854"/>
    </row>
    <row r="2855" spans="1:40" x14ac:dyDescent="0.25">
      <c r="A2855"/>
      <c r="B2855">
        <f t="shared" si="1505"/>
        <v>921000</v>
      </c>
      <c r="C2855" s="186" t="str">
        <f t="shared" si="1473"/>
        <v>-9.00997274138024E-08+0.0026590907037742i</v>
      </c>
      <c r="D2855" s="158" t="str">
        <f t="shared" si="1474"/>
        <v>-5.95700664777053+0.0203863620622689i</v>
      </c>
      <c r="E2855" t="str">
        <f t="shared" si="1475"/>
        <v>2870</v>
      </c>
      <c r="F2855" t="str">
        <f t="shared" si="1476"/>
        <v>0.777000777000777</v>
      </c>
      <c r="G2855" t="str">
        <f t="shared" si="1471"/>
        <v>0.777000777000777</v>
      </c>
      <c r="H2855" t="str">
        <f t="shared" si="1477"/>
        <v>9.11457575033388+0.406257434864142i</v>
      </c>
      <c r="I2855" t="str">
        <f t="shared" si="1478"/>
        <v>3616.75854244525i</v>
      </c>
      <c r="J2855" t="str">
        <f t="shared" si="1472"/>
        <v>-11187.9148522174+782.220963932723i</v>
      </c>
      <c r="K2855" t="str">
        <f t="shared" si="1479"/>
        <v>0.0224922477742599-0.321701110729933i</v>
      </c>
      <c r="L2855" t="str">
        <f t="shared" si="1480"/>
        <v>0.00166591877070911-0.0199707318991619i</v>
      </c>
      <c r="M2855" t="str">
        <f t="shared" si="1481"/>
        <v>0.024158166544969-0.341671842629095i</v>
      </c>
      <c r="N2855" t="str">
        <f t="shared" si="1482"/>
        <v>-4.08455185140067i</v>
      </c>
      <c r="O2855" t="str">
        <f t="shared" si="1483"/>
        <v>-0.58739572201472+0.809299861459772i</v>
      </c>
      <c r="P2855" t="str">
        <f t="shared" si="1484"/>
        <v>1.58739572201472-0.809299861459772i</v>
      </c>
      <c r="Q2855" t="str">
        <f t="shared" si="1485"/>
        <v>-1.58739572201472+4.89385171286044i</v>
      </c>
      <c r="R2855" t="str">
        <f t="shared" si="1486"/>
        <v>-0.244824867039843-0.244952615193193i</v>
      </c>
      <c r="S2855" t="str">
        <f t="shared" si="1487"/>
        <v>0.421618754393694i</v>
      </c>
      <c r="T2855" t="str">
        <f t="shared" si="1488"/>
        <v>0.103276616503232-0.10322275548594i</v>
      </c>
      <c r="U2855" t="str">
        <f t="shared" si="1489"/>
        <v>0.00005-0.000261828287914808i</v>
      </c>
      <c r="V2855" t="str">
        <f t="shared" si="1490"/>
        <v>3.33333333333333E-06-0.000288011116706289i</v>
      </c>
      <c r="W2855" t="str">
        <f t="shared" si="1491"/>
        <v>0.000014368889325611-0.00013823878580944i</v>
      </c>
      <c r="X2855" t="str">
        <f t="shared" si="1492"/>
        <v>0.0000147256602265849-0.000138162835402803i</v>
      </c>
      <c r="Y2855" t="str">
        <f t="shared" si="1493"/>
        <v>0.009+0.57868136679124i</v>
      </c>
      <c r="Z2855" t="str">
        <f t="shared" si="1494"/>
        <v>-0.00333699994081875-0.000408338358400102i</v>
      </c>
      <c r="AA2855" t="str">
        <f t="shared" si="1495"/>
        <v>0.37696716838658-24.1928375421078i</v>
      </c>
      <c r="AB2855" t="str">
        <f t="shared" si="1496"/>
        <v>0.713420684075961-0.713048619565112i</v>
      </c>
      <c r="AC2855" t="str">
        <f t="shared" si="1497"/>
        <v>0.773606299971588-0.260981707004057i</v>
      </c>
      <c r="AD2855" t="str">
        <f t="shared" si="1498"/>
        <v>1.10714605925586-0.548216516764767i</v>
      </c>
      <c r="AE2855" t="str">
        <f t="shared" si="1499"/>
        <v>-0.00391840416671807+0.00137730827965421i</v>
      </c>
      <c r="AF2855" t="str">
        <f t="shared" si="1500"/>
        <v>-15.0715823981044-0.385871072801873i</v>
      </c>
      <c r="AG2855" t="str">
        <f t="shared" si="1501"/>
        <v>0.953499089404787-0.097709825037317i</v>
      </c>
      <c r="AH2855" t="str">
        <f t="shared" si="1502"/>
        <v>0.0638915518937235-0.0136375421775556i</v>
      </c>
      <c r="AI2855">
        <f t="shared" si="1503"/>
        <v>-23.697640950418965</v>
      </c>
      <c r="AJ2855">
        <f t="shared" si="1504"/>
        <v>-12.048874540986352</v>
      </c>
      <c r="AK2855"/>
      <c r="AL2855"/>
      <c r="AM2855"/>
      <c r="AN2855"/>
    </row>
    <row r="2856" spans="1:40" x14ac:dyDescent="0.25">
      <c r="A2856"/>
      <c r="B2856">
        <f t="shared" si="1505"/>
        <v>922000</v>
      </c>
      <c r="C2856" s="186" t="str">
        <f t="shared" si="1473"/>
        <v>-8.99043893090582E-08+0.00265620665746436i</v>
      </c>
      <c r="D2856" s="158" t="str">
        <f t="shared" si="1474"/>
        <v>-5.95700664627294+0.0203642510405601i</v>
      </c>
      <c r="E2856" t="str">
        <f t="shared" si="1475"/>
        <v>2870</v>
      </c>
      <c r="F2856" t="str">
        <f t="shared" si="1476"/>
        <v>0.777000777000777</v>
      </c>
      <c r="G2856" t="str">
        <f t="shared" si="1471"/>
        <v>0.777000777000777</v>
      </c>
      <c r="H2856" t="str">
        <f t="shared" si="1477"/>
        <v>9.11461792987506+0.405818831079104i</v>
      </c>
      <c r="I2856" t="str">
        <f t="shared" si="1478"/>
        <v>3620.68553326224i</v>
      </c>
      <c r="J2856" t="str">
        <f t="shared" si="1472"/>
        <v>-11212.2253607552+783.07028094025i</v>
      </c>
      <c r="K2856" t="str">
        <f t="shared" si="1479"/>
        <v>0.0224437121531916-0.321355521615952i</v>
      </c>
      <c r="L2856" t="str">
        <f t="shared" si="1480"/>
        <v>0.00166233192891798-0.0199493705520314i</v>
      </c>
      <c r="M2856" t="str">
        <f t="shared" si="1481"/>
        <v>0.0241060440821096-0.341304892167983i</v>
      </c>
      <c r="N2856" t="str">
        <f t="shared" si="1482"/>
        <v>-4.08898676111989i</v>
      </c>
      <c r="O2856" t="str">
        <f t="shared" si="1483"/>
        <v>-0.583800785394262+0.811896941103391i</v>
      </c>
      <c r="P2856" t="str">
        <f t="shared" si="1484"/>
        <v>1.58380078539426-0.811896941103391i</v>
      </c>
      <c r="Q2856" t="str">
        <f t="shared" si="1485"/>
        <v>-1.58380078539426+4.90088370222328i</v>
      </c>
      <c r="R2856" t="str">
        <f t="shared" si="1486"/>
        <v>-0.244558992143698-0.244133126647969i</v>
      </c>
      <c r="S2856" t="str">
        <f t="shared" si="1487"/>
        <v>0.422076538057531i</v>
      </c>
      <c r="T2856" t="str">
        <f t="shared" si="1488"/>
        <v>0.103042864920736-0.103222612754851i</v>
      </c>
      <c r="U2856" t="str">
        <f t="shared" si="1489"/>
        <v>0.00005-0.00026154430929451i</v>
      </c>
      <c r="V2856" t="str">
        <f t="shared" si="1490"/>
        <v>3.33333333333333E-06-0.000287698740223961i</v>
      </c>
      <c r="W2856" t="str">
        <f t="shared" si="1491"/>
        <v>0.0000143686616206099-0.000138091197178318i</v>
      </c>
      <c r="X2856" t="str">
        <f t="shared" si="1492"/>
        <v>0.0000147246629385125-0.000138015331053095i</v>
      </c>
      <c r="Y2856" t="str">
        <f t="shared" si="1493"/>
        <v>0.009+0.579309685321958i</v>
      </c>
      <c r="Z2856" t="str">
        <f t="shared" si="1494"/>
        <v>-0.0033298223922699-0.000407759435446289i</v>
      </c>
      <c r="AA2856" t="str">
        <f t="shared" si="1495"/>
        <v>0.376149665628977-24.1665983326707i</v>
      </c>
      <c r="AB2856" t="str">
        <f t="shared" si="1496"/>
        <v>0.711805960244619-0.71304763359835i</v>
      </c>
      <c r="AC2856" t="str">
        <f t="shared" si="1497"/>
        <v>0.773792180159645-0.260131614193983i</v>
      </c>
      <c r="AD2856" t="str">
        <f t="shared" si="1498"/>
        <v>1.10481832782625-0.550082398741732i</v>
      </c>
      <c r="AE2856" t="str">
        <f t="shared" si="1499"/>
        <v>-0.0039031500957459+0.00138117659129861i</v>
      </c>
      <c r="AF2856" t="str">
        <f t="shared" si="1500"/>
        <v>-15.071624576148-0.385454580038544i</v>
      </c>
      <c r="AG2856" t="str">
        <f t="shared" si="1501"/>
        <v>0.953381483124872-0.097401942931608i</v>
      </c>
      <c r="AH2856" t="str">
        <f t="shared" si="1502"/>
        <v>0.0636667049731404-0.0137519213914486i</v>
      </c>
      <c r="AI2856">
        <f t="shared" si="1503"/>
        <v>-23.723715295536081</v>
      </c>
      <c r="AJ2856">
        <f t="shared" si="1504"/>
        <v>-12.18855849860028</v>
      </c>
      <c r="AK2856"/>
      <c r="AL2856"/>
      <c r="AM2856"/>
      <c r="AN2856"/>
    </row>
    <row r="2857" spans="1:40" x14ac:dyDescent="0.25">
      <c r="A2857"/>
      <c r="B2857">
        <f t="shared" si="1505"/>
        <v>923000</v>
      </c>
      <c r="C2857" s="186" t="str">
        <f t="shared" si="1473"/>
        <v>-8.9709685762066E-08+0.00265332886044227i</v>
      </c>
      <c r="D2857" s="158" t="str">
        <f t="shared" si="1474"/>
        <v>-5.95700664478022+0.0203421879300574i</v>
      </c>
      <c r="E2857" t="str">
        <f t="shared" si="1475"/>
        <v>2870</v>
      </c>
      <c r="F2857" t="str">
        <f t="shared" si="1476"/>
        <v>0.777000777000777</v>
      </c>
      <c r="G2857" t="str">
        <f t="shared" si="1471"/>
        <v>0.777000777000777</v>
      </c>
      <c r="H2857" t="str">
        <f t="shared" si="1477"/>
        <v>9.11465997281398+0.405381171138516i</v>
      </c>
      <c r="I2857" t="str">
        <f t="shared" si="1478"/>
        <v>3624.61252407922i</v>
      </c>
      <c r="J2857" t="str">
        <f t="shared" si="1472"/>
        <v>-11236.5622507456+783.919597947778i</v>
      </c>
      <c r="K2857" t="str">
        <f t="shared" si="1479"/>
        <v>0.0223953332190259-0.321010670610302i</v>
      </c>
      <c r="L2857" t="str">
        <f t="shared" si="1480"/>
        <v>0.001658756632061-0.019928054530708i</v>
      </c>
      <c r="M2857" t="str">
        <f t="shared" si="1481"/>
        <v>0.0240540898510869-0.34093872514101i</v>
      </c>
      <c r="N2857" t="str">
        <f t="shared" si="1482"/>
        <v>-4.09342167083911i</v>
      </c>
      <c r="O2857" t="str">
        <f t="shared" si="1483"/>
        <v>-0.580194366351118+0.814478052039725i</v>
      </c>
      <c r="P2857" t="str">
        <f t="shared" si="1484"/>
        <v>1.58019436635112-0.814478052039725i</v>
      </c>
      <c r="Q2857" t="str">
        <f t="shared" si="1485"/>
        <v>-1.58019436635112+4.90789972287883i</v>
      </c>
      <c r="R2857" t="str">
        <f t="shared" si="1486"/>
        <v>-0.244292438276145-0.243314839151709i</v>
      </c>
      <c r="S2857" t="str">
        <f t="shared" si="1487"/>
        <v>0.422534321721368i</v>
      </c>
      <c r="T2857" t="str">
        <f t="shared" si="1488"/>
        <v>0.102808870525711-0.10322193970867i</v>
      </c>
      <c r="U2857" t="str">
        <f t="shared" si="1489"/>
        <v>0.00005-0.000261260946012501i</v>
      </c>
      <c r="V2857" t="str">
        <f t="shared" si="1490"/>
        <v>3.33333333333333E-06-0.000287387040613751i</v>
      </c>
      <c r="W2857" t="str">
        <f t="shared" si="1491"/>
        <v>0.0000143684336777438-0.000137943930796167i</v>
      </c>
      <c r="X2857" t="str">
        <f t="shared" si="1492"/>
        <v>0.0000147236679127922-0.000137868148763223i</v>
      </c>
      <c r="Y2857" t="str">
        <f t="shared" si="1493"/>
        <v>0.009+0.579938003852676i</v>
      </c>
      <c r="Z2857" t="str">
        <f t="shared" si="1494"/>
        <v>-0.00332266815610023-0.000407182184874598i</v>
      </c>
      <c r="AA2857" t="str">
        <f t="shared" si="1495"/>
        <v>0.375334819490863-24.1404159785623i</v>
      </c>
      <c r="AB2857" t="str">
        <f t="shared" si="1496"/>
        <v>0.710189559097672-0.713042984287759i</v>
      </c>
      <c r="AC2857" t="str">
        <f t="shared" si="1497"/>
        <v>0.773978997432029-0.259282722898961i</v>
      </c>
      <c r="AD2857" t="str">
        <f t="shared" si="1498"/>
        <v>1.10248158580318-0.551938176865401i</v>
      </c>
      <c r="AE2857" t="str">
        <f t="shared" si="1499"/>
        <v>-0.00388791985060686+0.00138499654351533i</v>
      </c>
      <c r="AF2857" t="str">
        <f t="shared" si="1500"/>
        <v>-15.0716666175942-0.385038983208459i</v>
      </c>
      <c r="AG2857" t="str">
        <f t="shared" si="1501"/>
        <v>0.95326501280573-0.0970939230556392i</v>
      </c>
      <c r="AH2857" t="str">
        <f t="shared" si="1502"/>
        <v>0.063441910482296-0.0138653798386415i</v>
      </c>
      <c r="AI2857">
        <f t="shared" si="1503"/>
        <v>-23.749835501848587</v>
      </c>
      <c r="AJ2857">
        <f t="shared" si="1504"/>
        <v>-12.328280517450235</v>
      </c>
      <c r="AK2857"/>
      <c r="AL2857"/>
      <c r="AM2857"/>
      <c r="AN2857"/>
    </row>
    <row r="2858" spans="1:40" x14ac:dyDescent="0.25">
      <c r="A2858"/>
      <c r="B2858">
        <f t="shared" si="1505"/>
        <v>924000</v>
      </c>
      <c r="C2858" s="186" t="str">
        <f t="shared" si="1473"/>
        <v>-8.95156140273092E-08+0.00265045729241804i</v>
      </c>
      <c r="D2858" s="158" t="str">
        <f t="shared" si="1474"/>
        <v>-5.95700664329233+0.020320172575205i</v>
      </c>
      <c r="E2858" t="str">
        <f t="shared" si="1475"/>
        <v>2870</v>
      </c>
      <c r="F2858" t="str">
        <f t="shared" si="1476"/>
        <v>0.777000777000777</v>
      </c>
      <c r="G2858" t="str">
        <f t="shared" si="1471"/>
        <v>0.777000777000777</v>
      </c>
      <c r="H2858" t="str">
        <f t="shared" si="1477"/>
        <v>9.11470187973942+0.404944452006113i</v>
      </c>
      <c r="I2858" t="str">
        <f t="shared" si="1478"/>
        <v>3628.53951489621i</v>
      </c>
      <c r="J2858" t="str">
        <f t="shared" si="1472"/>
        <v>-11260.9255221886+784.768914955305i</v>
      </c>
      <c r="K2858" t="str">
        <f t="shared" si="1479"/>
        <v>0.0223471102991019-0.320666555362546i</v>
      </c>
      <c r="L2858" t="str">
        <f t="shared" si="1480"/>
        <v>0.00165519283075997-0.019906783692136i</v>
      </c>
      <c r="M2858" t="str">
        <f t="shared" si="1481"/>
        <v>0.0240023031298619-0.340573339054682i</v>
      </c>
      <c r="N2858" t="str">
        <f t="shared" si="1482"/>
        <v>-4.09785658055833i</v>
      </c>
      <c r="O2858" t="str">
        <f t="shared" si="1483"/>
        <v>-0.576576535817753+0.817043143502471i</v>
      </c>
      <c r="P2858" t="str">
        <f t="shared" si="1484"/>
        <v>1.57657653581775-0.817043143502471i</v>
      </c>
      <c r="Q2858" t="str">
        <f t="shared" si="1485"/>
        <v>-1.57657653581775+4.9148997240608i</v>
      </c>
      <c r="R2858" t="str">
        <f t="shared" si="1486"/>
        <v>-0.244025203721891-0.242497750187452i</v>
      </c>
      <c r="S2858" t="str">
        <f t="shared" si="1487"/>
        <v>0.422992105385205i</v>
      </c>
      <c r="T2858" t="str">
        <f t="shared" si="1488"/>
        <v>0.102574633902966-0.103220734689376i</v>
      </c>
      <c r="U2858" t="str">
        <f t="shared" si="1489"/>
        <v>0.00005-0.000260978196070929i</v>
      </c>
      <c r="V2858" t="str">
        <f t="shared" si="1490"/>
        <v>3.33333333333333E-06-0.000287076015678022i</v>
      </c>
      <c r="W2858" t="str">
        <f t="shared" si="1491"/>
        <v>0.0000143682054970422-0.000137796985616421i</v>
      </c>
      <c r="X2858" t="str">
        <f t="shared" si="1492"/>
        <v>0.0000147226751386363-0.000137721287487263i</v>
      </c>
      <c r="Y2858" t="str">
        <f t="shared" si="1493"/>
        <v>0.009+0.580566322383394i</v>
      </c>
      <c r="Z2858" t="str">
        <f t="shared" si="1494"/>
        <v>-0.00331553713145161-0.000406606599424057i</v>
      </c>
      <c r="AA2858" t="str">
        <f t="shared" si="1495"/>
        <v>0.374522618472799-24.114290295192i</v>
      </c>
      <c r="AB2858" t="str">
        <f t="shared" si="1496"/>
        <v>0.708571484674899-0.713034660179959i</v>
      </c>
      <c r="AC2858" t="str">
        <f t="shared" si="1497"/>
        <v>0.774166752485134-0.258435030550401i</v>
      </c>
      <c r="AD2858" t="str">
        <f t="shared" si="1498"/>
        <v>1.10013587756205-0.553783806494391i</v>
      </c>
      <c r="AE2858" t="str">
        <f t="shared" si="1499"/>
        <v>-0.00387271350207387+0.00138876826514886i</v>
      </c>
      <c r="AF2858" t="str">
        <f t="shared" si="1500"/>
        <v>-15.0717085230317-0.384624279430908i</v>
      </c>
      <c r="AG2858" t="str">
        <f t="shared" si="1501"/>
        <v>0.953149678722229-0.0967857697266068i</v>
      </c>
      <c r="AH2858" t="str">
        <f t="shared" si="1502"/>
        <v>0.06321717145668-0.0139779182181223i</v>
      </c>
      <c r="AI2858">
        <f t="shared" si="1503"/>
        <v>-23.776001755736146</v>
      </c>
      <c r="AJ2858">
        <f t="shared" si="1504"/>
        <v>-12.468040231166878</v>
      </c>
      <c r="AK2858"/>
      <c r="AL2858"/>
      <c r="AM2858"/>
      <c r="AN2858"/>
    </row>
    <row r="2859" spans="1:40" x14ac:dyDescent="0.25">
      <c r="A2859"/>
      <c r="B2859">
        <f t="shared" si="1505"/>
        <v>925000</v>
      </c>
      <c r="C2859" s="186" t="str">
        <f t="shared" si="1473"/>
        <v>-8.93221713741048E-08+0.00264759193318952i</v>
      </c>
      <c r="D2859" s="158" t="str">
        <f t="shared" si="1474"/>
        <v>-5.95700664180927+0.0202982048211197i</v>
      </c>
      <c r="E2859" t="str">
        <f t="shared" si="1475"/>
        <v>2870</v>
      </c>
      <c r="F2859" t="str">
        <f t="shared" si="1476"/>
        <v>0.777000777000777</v>
      </c>
      <c r="G2859" t="str">
        <f t="shared" si="1471"/>
        <v>0.777000777000777</v>
      </c>
      <c r="H2859" t="str">
        <f t="shared" si="1477"/>
        <v>9.11474365123701+0.40450867065862i</v>
      </c>
      <c r="I2859" t="str">
        <f t="shared" si="1478"/>
        <v>3632.4665057132i</v>
      </c>
      <c r="J2859" t="str">
        <f t="shared" si="1472"/>
        <v>-11285.3151750841+785.618231962833i</v>
      </c>
      <c r="K2859" t="str">
        <f t="shared" si="1479"/>
        <v>0.0222990427243594-0.320323173532164i</v>
      </c>
      <c r="L2859" t="str">
        <f t="shared" si="1480"/>
        <v>0.00165164047589969-0.0198855578938561i</v>
      </c>
      <c r="M2859" t="str">
        <f t="shared" si="1481"/>
        <v>0.0239506832002591-0.34020873142602i</v>
      </c>
      <c r="N2859" t="str">
        <f t="shared" si="1482"/>
        <v>-4.10229149027755i</v>
      </c>
      <c r="O2859" t="str">
        <f t="shared" si="1483"/>
        <v>-0.572947364951073+0.819592165040407i</v>
      </c>
      <c r="P2859" t="str">
        <f t="shared" si="1484"/>
        <v>1.57294736495107-0.819592165040407i</v>
      </c>
      <c r="Q2859" t="str">
        <f t="shared" si="1485"/>
        <v>-1.57294736495107+4.92188365531796i</v>
      </c>
      <c r="R2859" t="str">
        <f t="shared" si="1486"/>
        <v>-0.243757286762123-0.241681857263268i</v>
      </c>
      <c r="S2859" t="str">
        <f t="shared" si="1487"/>
        <v>0.423449889049042i</v>
      </c>
      <c r="T2859" t="str">
        <f t="shared" si="1488"/>
        <v>0.102340155643297-0.103218996034317i</v>
      </c>
      <c r="U2859" t="str">
        <f t="shared" si="1489"/>
        <v>0.00005-0.000260696057480582i</v>
      </c>
      <c r="V2859" t="str">
        <f t="shared" si="1490"/>
        <v>3.33333333333333E-06-0.00028676566322864i</v>
      </c>
      <c r="W2859" t="str">
        <f t="shared" si="1491"/>
        <v>0.0000143679770785347-0.000137650360597038i</v>
      </c>
      <c r="X2859" t="str">
        <f t="shared" si="1492"/>
        <v>0.0000147216846053156-0.000137574746183813i</v>
      </c>
      <c r="Y2859" t="str">
        <f t="shared" si="1493"/>
        <v>0.009+0.581194640914112i</v>
      </c>
      <c r="Z2859" t="str">
        <f t="shared" si="1494"/>
        <v>-0.00330842921801074-0.000406032671874981i</v>
      </c>
      <c r="AA2859" t="str">
        <f t="shared" si="1495"/>
        <v>0.373713051137507-24.0882210987673i</v>
      </c>
      <c r="AB2859" t="str">
        <f t="shared" si="1496"/>
        <v>0.706951741057439-0.713022649789576i</v>
      </c>
      <c r="AC2859" t="str">
        <f t="shared" si="1497"/>
        <v>0.774355446025007-0.257588534604287i</v>
      </c>
      <c r="AD2859" t="str">
        <f t="shared" si="1498"/>
        <v>1.09778124770861-0.55561924318455i</v>
      </c>
      <c r="AE2859" t="str">
        <f t="shared" si="1499"/>
        <v>-0.00385753112075883+0.0013924918850994i</v>
      </c>
      <c r="AF2859" t="str">
        <f t="shared" si="1500"/>
        <v>-15.0717502930463-0.3842104658375i</v>
      </c>
      <c r="AG2859" t="str">
        <f t="shared" si="1501"/>
        <v>0.953035481130873-0.0964774872634072i</v>
      </c>
      <c r="AH2859" t="str">
        <f t="shared" si="1502"/>
        <v>0.0629924909347375-0.014089537244345i</v>
      </c>
      <c r="AI2859">
        <f t="shared" si="1503"/>
        <v>-23.802214244116829</v>
      </c>
      <c r="AJ2859">
        <f t="shared" si="1504"/>
        <v>-12.607837272723483</v>
      </c>
      <c r="AK2859"/>
      <c r="AL2859"/>
      <c r="AM2859"/>
      <c r="AN2859"/>
    </row>
    <row r="2860" spans="1:40" x14ac:dyDescent="0.25">
      <c r="A2860"/>
      <c r="B2860">
        <f t="shared" si="1505"/>
        <v>926000</v>
      </c>
      <c r="C2860" s="186" t="str">
        <f t="shared" si="1473"/>
        <v>-8.91293550865054E-08+0.00264473276264182i</v>
      </c>
      <c r="D2860" s="158" t="str">
        <f t="shared" si="1474"/>
        <v>-5.95700664033101+0.0202762845135873i</v>
      </c>
      <c r="E2860" t="str">
        <f t="shared" si="1475"/>
        <v>2870</v>
      </c>
      <c r="F2860" t="str">
        <f t="shared" si="1476"/>
        <v>0.777000777000777</v>
      </c>
      <c r="G2860" t="str">
        <f t="shared" si="1471"/>
        <v>0.777000777000777</v>
      </c>
      <c r="H2860" t="str">
        <f t="shared" si="1477"/>
        <v>9.11478528788919+0.40407382408566i</v>
      </c>
      <c r="I2860" t="str">
        <f t="shared" si="1478"/>
        <v>3636.39349653019i</v>
      </c>
      <c r="J2860" t="str">
        <f t="shared" si="1472"/>
        <v>-11309.7312094322+786.467548970359i</v>
      </c>
      <c r="K2860" t="str">
        <f t="shared" si="1479"/>
        <v>0.0222511298293143-0.319980522788498i</v>
      </c>
      <c r="L2860" t="str">
        <f t="shared" si="1480"/>
        <v>0.00164809951862643-0.0198643769940026i</v>
      </c>
      <c r="M2860" t="str">
        <f t="shared" si="1481"/>
        <v>0.0238992293479407-0.339844899782501i</v>
      </c>
      <c r="N2860" t="str">
        <f t="shared" si="1482"/>
        <v>-4.10672639999677i</v>
      </c>
      <c r="O2860" t="str">
        <f t="shared" si="1483"/>
        <v>-0.569306925131036+0.822125066518376i</v>
      </c>
      <c r="P2860" t="str">
        <f t="shared" si="1484"/>
        <v>1.56930692513104-0.822125066518376i</v>
      </c>
      <c r="Q2860" t="str">
        <f t="shared" si="1485"/>
        <v>-1.56930692513104+4.92885146651515i</v>
      </c>
      <c r="R2860" t="str">
        <f t="shared" si="1486"/>
        <v>-0.24348868567451-0.240867157912219i</v>
      </c>
      <c r="S2860" t="str">
        <f t="shared" si="1487"/>
        <v>0.423907672712879i</v>
      </c>
      <c r="T2860" t="str">
        <f t="shared" si="1488"/>
        <v>0.102105436343534-0.103216722076199i</v>
      </c>
      <c r="U2860" t="str">
        <f t="shared" si="1489"/>
        <v>0.00005-0.00026041452826084i</v>
      </c>
      <c r="V2860" t="str">
        <f t="shared" si="1490"/>
        <v>3.33333333333333E-06-0.000286455981086925i</v>
      </c>
      <c r="W2860" t="str">
        <f t="shared" si="1491"/>
        <v>0.0000143677484222507-0.00013750405470048i</v>
      </c>
      <c r="X2860" t="str">
        <f t="shared" si="1492"/>
        <v>0.0000147206963021587-0.000137428523815971i</v>
      </c>
      <c r="Y2860" t="str">
        <f t="shared" si="1493"/>
        <v>0.009+0.58182295944483i</v>
      </c>
      <c r="Z2860" t="str">
        <f t="shared" si="1494"/>
        <v>-0.00330134431600565-0.000405460395048684i</v>
      </c>
      <c r="AA2860" t="str">
        <f t="shared" si="1495"/>
        <v>0.37290610610946-24.0622082062895i</v>
      </c>
      <c r="AB2860" t="str">
        <f t="shared" si="1496"/>
        <v>0.705330332368111-0.713006941599174i</v>
      </c>
      <c r="AC2860" t="str">
        <f t="shared" si="1497"/>
        <v>0.774545078767326-0.256743232541151i</v>
      </c>
      <c r="AD2860" t="str">
        <f t="shared" si="1498"/>
        <v>1.09541774107812-0.557444442690151i</v>
      </c>
      <c r="AE2860" t="str">
        <f t="shared" si="1499"/>
        <v>-0.00384237277711084+0.0013961675323232i</v>
      </c>
      <c r="AF2860" t="str">
        <f t="shared" si="1500"/>
        <v>-15.0717919282202-0.383797539572073i</v>
      </c>
      <c r="AG2860" t="str">
        <f t="shared" si="1501"/>
        <v>0.9529224202698-0.0961690799865552i</v>
      </c>
      <c r="AH2860" t="str">
        <f t="shared" si="1502"/>
        <v>0.062767871957722-0.0142002376472776i</v>
      </c>
      <c r="AI2860">
        <f t="shared" si="1503"/>
        <v>-23.82847315445407</v>
      </c>
      <c r="AJ2860">
        <f t="shared" si="1504"/>
        <v>-12.74767127444253</v>
      </c>
      <c r="AK2860"/>
      <c r="AL2860"/>
      <c r="AM2860"/>
      <c r="AN2860"/>
    </row>
    <row r="2861" spans="1:40" x14ac:dyDescent="0.25">
      <c r="A2861"/>
      <c r="B2861">
        <f t="shared" si="1505"/>
        <v>927000</v>
      </c>
      <c r="C2861" s="186" t="str">
        <f t="shared" si="1473"/>
        <v>-8.89371624632048E-08+0.00264187976074684i</v>
      </c>
      <c r="D2861" s="158" t="str">
        <f t="shared" si="1474"/>
        <v>-5.95700663885753+0.0202544114990591i</v>
      </c>
      <c r="E2861" t="str">
        <f t="shared" si="1475"/>
        <v>2870</v>
      </c>
      <c r="F2861" t="str">
        <f t="shared" si="1476"/>
        <v>0.777000777000777</v>
      </c>
      <c r="G2861" t="str">
        <f t="shared" si="1471"/>
        <v>0.777000777000777</v>
      </c>
      <c r="H2861" t="str">
        <f t="shared" si="1477"/>
        <v>9.11482679027533+0.403639909289707i</v>
      </c>
      <c r="I2861" t="str">
        <f t="shared" si="1478"/>
        <v>3640.32048734717i</v>
      </c>
      <c r="J2861" t="str">
        <f t="shared" si="1472"/>
        <v>-11334.1736252328+787.316865977887i</v>
      </c>
      <c r="K2861" t="str">
        <f t="shared" si="1479"/>
        <v>0.0222033709520377-0.31963860081071i</v>
      </c>
      <c r="L2861" t="str">
        <f t="shared" si="1480"/>
        <v>0.00164456991034615-0.0198432408513004i</v>
      </c>
      <c r="M2861" t="str">
        <f t="shared" si="1481"/>
        <v>0.0238479408623838-0.33948184166201i</v>
      </c>
      <c r="N2861" t="str">
        <f t="shared" si="1482"/>
        <v>-4.11116130971598i</v>
      </c>
      <c r="O2861" t="str">
        <f t="shared" si="1483"/>
        <v>-0.565655287959247+0.824641798118275i</v>
      </c>
      <c r="P2861" t="str">
        <f t="shared" si="1484"/>
        <v>1.56565528795925-0.824641798118275i</v>
      </c>
      <c r="Q2861" t="str">
        <f t="shared" si="1485"/>
        <v>-1.56565528795925+4.93580310783426i</v>
      </c>
      <c r="R2861" t="str">
        <f t="shared" si="1486"/>
        <v>-0.243219398733214-0.240053649692323i</v>
      </c>
      <c r="S2861" t="str">
        <f t="shared" si="1487"/>
        <v>0.424365456376716i</v>
      </c>
      <c r="T2861" t="str">
        <f t="shared" si="1488"/>
        <v>0.101870476606579-0.103213911143091i</v>
      </c>
      <c r="U2861" t="str">
        <f t="shared" si="1489"/>
        <v>0.0000500000000000001-0.000260133606439632i</v>
      </c>
      <c r="V2861" t="str">
        <f t="shared" si="1490"/>
        <v>3.33333333333333E-06-0.000286146967083594i</v>
      </c>
      <c r="W2861" t="str">
        <f t="shared" si="1491"/>
        <v>0.0000143675195282198-0.000137358066893683i</v>
      </c>
      <c r="X2861" t="str">
        <f t="shared" si="1492"/>
        <v>0.0000147197102185521-0.000137282619351306i</v>
      </c>
      <c r="Y2861" t="str">
        <f t="shared" si="1493"/>
        <v>0.009+0.582451277975548i</v>
      </c>
      <c r="Z2861" t="str">
        <f t="shared" si="1494"/>
        <v>-0.00329428232620211-0.000404889761807198i</v>
      </c>
      <c r="AA2861" t="str">
        <f t="shared" si="1495"/>
        <v>0.372101772074493-24.0362514355497i</v>
      </c>
      <c r="AB2861" t="str">
        <f t="shared" si="1496"/>
        <v>0.703707262771679-0.712987524059283i</v>
      </c>
      <c r="AC2861" t="str">
        <f t="shared" si="1497"/>
        <v>0.774735651437327-0.255899121866045i</v>
      </c>
      <c r="AD2861" t="str">
        <f t="shared" si="1498"/>
        <v>1.09304540273445-0.55925936096523i</v>
      </c>
      <c r="AE2861" t="str">
        <f t="shared" si="1499"/>
        <v>-0.00382723854141422+0.00139979533583324i</v>
      </c>
      <c r="AF2861" t="str">
        <f t="shared" si="1500"/>
        <v>-15.0718334291329-0.383385497790648i</v>
      </c>
      <c r="AG2861" t="str">
        <f t="shared" si="1501"/>
        <v>0.952810496358762-0.095860552218098i</v>
      </c>
      <c r="AH2861" t="str">
        <f t="shared" si="1502"/>
        <v>0.0625433175695535-0.0143100201724572i</v>
      </c>
      <c r="AI2861">
        <f t="shared" si="1503"/>
        <v>-23.854778674762819</v>
      </c>
      <c r="AJ2861">
        <f t="shared" si="1504"/>
        <v>-12.887541868008693</v>
      </c>
      <c r="AK2861"/>
      <c r="AL2861"/>
      <c r="AM2861"/>
      <c r="AN2861"/>
    </row>
    <row r="2862" spans="1:40" x14ac:dyDescent="0.25">
      <c r="A2862"/>
      <c r="B2862">
        <f t="shared" si="1505"/>
        <v>928000</v>
      </c>
      <c r="C2862" s="186" t="str">
        <f t="shared" si="1473"/>
        <v>-8.87455908174442E-08+0.00263903290756282i</v>
      </c>
      <c r="D2862" s="158" t="str">
        <f t="shared" si="1474"/>
        <v>-5.95700663738882+0.0202325856246483i</v>
      </c>
      <c r="E2862" t="str">
        <f t="shared" si="1475"/>
        <v>2870</v>
      </c>
      <c r="F2862" t="str">
        <f t="shared" si="1476"/>
        <v>0.777000777000777</v>
      </c>
      <c r="G2862" t="str">
        <f t="shared" si="1471"/>
        <v>0.777000777000777</v>
      </c>
      <c r="H2862" t="str">
        <f t="shared" si="1477"/>
        <v>9.11486815897167+0.403206923285998i</v>
      </c>
      <c r="I2862" t="str">
        <f t="shared" si="1478"/>
        <v>3644.24747816416i</v>
      </c>
      <c r="J2862" t="str">
        <f t="shared" si="1472"/>
        <v>-11358.6424224861+788.166182985414i</v>
      </c>
      <c r="K2862" t="str">
        <f t="shared" si="1479"/>
        <v>0.0221557654341307-0.319297405287719i</v>
      </c>
      <c r="L2862" t="str">
        <f t="shared" si="1480"/>
        <v>0.00164105160272302-0.0198221493250624i</v>
      </c>
      <c r="M2862" t="str">
        <f t="shared" si="1481"/>
        <v>0.0237968170368537-0.339119554612781i</v>
      </c>
      <c r="N2862" t="str">
        <f t="shared" si="1482"/>
        <v>-4.1155962194352i</v>
      </c>
      <c r="O2862" t="str">
        <f t="shared" si="1483"/>
        <v>-0.56199252525752+0.82714231034005i</v>
      </c>
      <c r="P2862" t="str">
        <f t="shared" si="1484"/>
        <v>1.56199252525752-0.82714231034005i</v>
      </c>
      <c r="Q2862" t="str">
        <f t="shared" si="1485"/>
        <v>-1.56199252525752+4.94273852977525i</v>
      </c>
      <c r="R2862" t="str">
        <f t="shared" si="1486"/>
        <v>-0.242949424208904-0.23924133018652i</v>
      </c>
      <c r="S2862" t="str">
        <f t="shared" si="1487"/>
        <v>0.424823240040551i</v>
      </c>
      <c r="T2862" t="str">
        <f t="shared" si="1488"/>
        <v>0.101635277041449-0.103210561558413i</v>
      </c>
      <c r="U2862" t="str">
        <f t="shared" si="1489"/>
        <v>0.0000500000000000001-0.000259853290053382i</v>
      </c>
      <c r="V2862" t="str">
        <f t="shared" si="1490"/>
        <v>3.33333333333333E-06-0.00028583861905872i</v>
      </c>
      <c r="W2862" t="str">
        <f t="shared" si="1491"/>
        <v>0.0000143672903964717-0.000137212396148038i</v>
      </c>
      <c r="X2862" t="str">
        <f t="shared" si="1492"/>
        <v>0.0000147187263439399-0.00013713703176184i</v>
      </c>
      <c r="Y2862" t="str">
        <f t="shared" si="1493"/>
        <v>0.009+0.583079596506266i</v>
      </c>
      <c r="Z2862" t="str">
        <f t="shared" si="1494"/>
        <v>-0.00328724314990029-0.000404320765053003i</v>
      </c>
      <c r="AA2862" t="str">
        <f t="shared" si="1495"/>
        <v>0.371300037779397-24.0103506051244i</v>
      </c>
      <c r="AB2862" t="str">
        <f t="shared" si="1496"/>
        <v>0.702082536475149-0.712964385588318i</v>
      </c>
      <c r="AC2862" t="str">
        <f t="shared" si="1497"/>
        <v>0.774927164769784-0.255056200108502i</v>
      </c>
      <c r="AD2862" t="str">
        <f t="shared" si="1498"/>
        <v>1.09066427796909-0.561063954164783i</v>
      </c>
      <c r="AE2862" t="str">
        <f t="shared" si="1499"/>
        <v>-0.00381212848378641+0.00140337542469971i</v>
      </c>
      <c r="AF2862" t="str">
        <f t="shared" si="1500"/>
        <v>-15.0718747963605-0.38297433766135i</v>
      </c>
      <c r="AG2862" t="str">
        <f t="shared" si="1501"/>
        <v>0.952699709599119-0.0955519082815207i</v>
      </c>
      <c r="AH2862" t="str">
        <f t="shared" si="1502"/>
        <v>0.0623188308166658-0.0144188855810398i</v>
      </c>
      <c r="AI2862">
        <f t="shared" si="1503"/>
        <v>-23.881130993617159</v>
      </c>
      <c r="AJ2862">
        <f t="shared" si="1504"/>
        <v>-13.027448684480532</v>
      </c>
      <c r="AK2862"/>
      <c r="AL2862"/>
      <c r="AM2862"/>
      <c r="AN2862"/>
    </row>
    <row r="2863" spans="1:40" x14ac:dyDescent="0.25">
      <c r="A2863"/>
      <c r="B2863">
        <f t="shared" si="1505"/>
        <v>929000</v>
      </c>
      <c r="C2863" s="186" t="str">
        <f t="shared" si="1473"/>
        <v>-8.85546374769171E-08+0.00263619218323387i</v>
      </c>
      <c r="D2863" s="158" t="str">
        <f t="shared" si="1474"/>
        <v>-5.95700663592484+0.0202108067381263i</v>
      </c>
      <c r="E2863" t="str">
        <f t="shared" si="1475"/>
        <v>2870</v>
      </c>
      <c r="F2863" t="str">
        <f t="shared" si="1476"/>
        <v>0.777000777000777</v>
      </c>
      <c r="G2863" t="str">
        <f t="shared" si="1471"/>
        <v>0.777000777000777</v>
      </c>
      <c r="H2863" t="str">
        <f t="shared" si="1477"/>
        <v>9.11490939455133+0.402774863102485i</v>
      </c>
      <c r="I2863" t="str">
        <f t="shared" si="1478"/>
        <v>3648.17446898115i</v>
      </c>
      <c r="J2863" t="str">
        <f t="shared" si="1472"/>
        <v>-11383.1376011918+789.015499992942i</v>
      </c>
      <c r="K2863" t="str">
        <f t="shared" si="1479"/>
        <v>0.0221083126207056-0.318956933918166i</v>
      </c>
      <c r="L2863" t="str">
        <f t="shared" si="1480"/>
        <v>0.00163754454767758-0.0198011022751856i</v>
      </c>
      <c r="M2863" t="str">
        <f t="shared" si="1481"/>
        <v>0.0237458571683832-0.338758036193352i</v>
      </c>
      <c r="N2863" t="str">
        <f t="shared" si="1482"/>
        <v>-4.12003112915442i</v>
      </c>
      <c r="O2863" t="str">
        <f t="shared" si="1483"/>
        <v>-0.558318709066516+0.829626554002642i</v>
      </c>
      <c r="P2863" t="str">
        <f t="shared" si="1484"/>
        <v>1.55831870906652-0.829626554002642i</v>
      </c>
      <c r="Q2863" t="str">
        <f t="shared" si="1485"/>
        <v>-1.55831870906652+4.94965768315706i</v>
      </c>
      <c r="R2863" t="str">
        <f t="shared" si="1486"/>
        <v>-0.242678760368764-0.238430197002647i</v>
      </c>
      <c r="S2863" t="str">
        <f t="shared" si="1487"/>
        <v>0.425281023704388i</v>
      </c>
      <c r="T2863" t="str">
        <f t="shared" si="1488"/>
        <v>0.101399838263325-0.10320667164094i</v>
      </c>
      <c r="U2863" t="str">
        <f t="shared" si="1489"/>
        <v>0.0000500000000000001-0.000259573577146974i</v>
      </c>
      <c r="V2863" t="str">
        <f t="shared" si="1490"/>
        <v>3.33333333333333E-06-0.000285530934861671i</v>
      </c>
      <c r="W2863" t="str">
        <f t="shared" si="1491"/>
        <v>0.000014367061027036-0.000137067041439362i</v>
      </c>
      <c r="X2863" t="str">
        <f t="shared" si="1492"/>
        <v>0.0000147177446678228-0.000136991760024017i</v>
      </c>
      <c r="Y2863" t="str">
        <f t="shared" si="1493"/>
        <v>0.009+0.583707915036984i</v>
      </c>
      <c r="Z2863" t="str">
        <f t="shared" si="1494"/>
        <v>-0.00328022668893112-0.000403753397728722i</v>
      </c>
      <c r="AA2863" t="str">
        <f t="shared" si="1495"/>
        <v>0.37050089203153-23.9845055343709i</v>
      </c>
      <c r="AB2863" t="str">
        <f t="shared" si="1496"/>
        <v>0.700456157728108-0.712937514572607i</v>
      </c>
      <c r="AC2863" t="str">
        <f t="shared" si="1497"/>
        <v>0.775119619508941-0.254214464822538i</v>
      </c>
      <c r="AD2863" t="str">
        <f t="shared" si="1498"/>
        <v>1.08827441230039-0.562858178646023i</v>
      </c>
      <c r="AE2863" t="str">
        <f t="shared" si="1499"/>
        <v>-0.00379704267417631+0.00140690792805034i</v>
      </c>
      <c r="AF2863" t="str">
        <f t="shared" si="1500"/>
        <v>-15.0719160304762-0.382564056364359i</v>
      </c>
      <c r="AG2863" t="str">
        <f t="shared" si="1501"/>
        <v>0.952590060173826-0.0952431525016709i</v>
      </c>
      <c r="AH2863" t="str">
        <f t="shared" si="1502"/>
        <v>0.0620944147478659-0.0145268346498455i</v>
      </c>
      <c r="AI2863">
        <f t="shared" si="1503"/>
        <v>-23.907530300156555</v>
      </c>
      <c r="AJ2863">
        <f t="shared" si="1504"/>
        <v>-13.167391354297004</v>
      </c>
      <c r="AK2863"/>
      <c r="AL2863"/>
      <c r="AM2863"/>
      <c r="AN2863"/>
    </row>
    <row r="2864" spans="1:40" x14ac:dyDescent="0.25">
      <c r="A2864"/>
      <c r="B2864">
        <f t="shared" si="1505"/>
        <v>930000</v>
      </c>
      <c r="C2864" s="186" t="str">
        <f t="shared" si="1473"/>
        <v>-8.83642997836758E-08+0.00263335756798946i</v>
      </c>
      <c r="D2864" s="158" t="str">
        <f t="shared" si="1474"/>
        <v>-5.95700663446559+0.0201890746879192i</v>
      </c>
      <c r="E2864" t="str">
        <f t="shared" si="1475"/>
        <v>2870</v>
      </c>
      <c r="F2864" t="str">
        <f t="shared" si="1476"/>
        <v>0.777000777000777</v>
      </c>
      <c r="G2864" t="str">
        <f t="shared" si="1471"/>
        <v>0.777000777000777</v>
      </c>
      <c r="H2864" t="str">
        <f t="shared" si="1477"/>
        <v>9.11495049758442+0.402343725779745i</v>
      </c>
      <c r="I2864" t="str">
        <f t="shared" si="1478"/>
        <v>3652.10145979813i</v>
      </c>
      <c r="J2864" t="str">
        <f t="shared" si="1472"/>
        <v>-11407.6591613502+789.864817000469i</v>
      </c>
      <c r="K2864" t="str">
        <f t="shared" si="1479"/>
        <v>0.0220610118603587-0.318617184410338i</v>
      </c>
      <c r="L2864" t="str">
        <f t="shared" si="1480"/>
        <v>0.00163404869738523-0.0197800995621486i</v>
      </c>
      <c r="M2864" t="str">
        <f t="shared" si="1481"/>
        <v>0.0236950605577439-0.338397283972487i</v>
      </c>
      <c r="N2864" t="str">
        <f t="shared" si="1482"/>
        <v>-4.12446603887364i</v>
      </c>
      <c r="O2864" t="str">
        <f t="shared" si="1483"/>
        <v>-0.554633911644292+0.832094480244973i</v>
      </c>
      <c r="P2864" t="str">
        <f t="shared" si="1484"/>
        <v>1.55463391164429-0.832094480244973i</v>
      </c>
      <c r="Q2864" t="str">
        <f t="shared" si="1485"/>
        <v>-1.55463391164429+4.95656051911861i</v>
      </c>
      <c r="R2864" t="str">
        <f t="shared" si="1486"/>
        <v>-0.242407405476504-0.237620247773398i</v>
      </c>
      <c r="S2864" t="str">
        <f t="shared" si="1487"/>
        <v>0.425738807368225i</v>
      </c>
      <c r="T2864" t="str">
        <f t="shared" si="1488"/>
        <v>0.101164160893589-0.103202239704793i</v>
      </c>
      <c r="U2864" t="str">
        <f t="shared" si="1489"/>
        <v>0.0000500000000000001-0.000259294465773697i</v>
      </c>
      <c r="V2864" t="str">
        <f t="shared" si="1490"/>
        <v>3.33333333333333E-06-0.000285223912351067i</v>
      </c>
      <c r="W2864" t="str">
        <f t="shared" si="1491"/>
        <v>0.0000143668314199423-0.000136922001747878i</v>
      </c>
      <c r="X2864" t="str">
        <f t="shared" si="1492"/>
        <v>0.0000147167651797581-0.000136846803118686i</v>
      </c>
      <c r="Y2864" t="str">
        <f t="shared" si="1493"/>
        <v>0.009+0.584336233567701i</v>
      </c>
      <c r="Z2864" t="str">
        <f t="shared" si="1494"/>
        <v>-0.00327323284565312-0.000403187652816858i</v>
      </c>
      <c r="AA2864" t="str">
        <f t="shared" si="1495"/>
        <v>0.369704323698426-23.9587160434239i</v>
      </c>
      <c r="AB2864" t="str">
        <f t="shared" si="1496"/>
        <v>0.698828130822975-0.712906899366331i</v>
      </c>
      <c r="AC2864" t="str">
        <f t="shared" si="1497"/>
        <v>0.775313016408492-0.253373913586583i</v>
      </c>
      <c r="AD2864" t="str">
        <f t="shared" si="1498"/>
        <v>1.08587585147249-0.564641990969659i</v>
      </c>
      <c r="AE2864" t="str">
        <f t="shared" si="1499"/>
        <v>-0.0037819811823622+0.00141039297507116i</v>
      </c>
      <c r="AF2864" t="str">
        <f t="shared" si="1500"/>
        <v>-15.07195713205-0.382154651091826i</v>
      </c>
      <c r="AG2864" t="str">
        <f t="shared" si="1501"/>
        <v>0.952481548247422-0.0949342892046622i</v>
      </c>
      <c r="AH2864" t="str">
        <f t="shared" si="1502"/>
        <v>0.061870072414183-0.0146338681714108i</v>
      </c>
      <c r="AI2864">
        <f t="shared" si="1503"/>
        <v>-23.933976784093201</v>
      </c>
      <c r="AJ2864">
        <f t="shared" si="1504"/>
        <v>-13.307369507293437</v>
      </c>
      <c r="AK2864"/>
      <c r="AL2864"/>
      <c r="AM2864"/>
      <c r="AN2864"/>
    </row>
    <row r="2865" spans="1:40" x14ac:dyDescent="0.25">
      <c r="A2865"/>
      <c r="B2865">
        <f t="shared" si="1505"/>
        <v>931000</v>
      </c>
      <c r="C2865" s="186" t="str">
        <f t="shared" si="1473"/>
        <v>-8.81745750940409E-08+0.00263052904214406i</v>
      </c>
      <c r="D2865" s="158" t="str">
        <f t="shared" si="1474"/>
        <v>-5.95700663301103+0.0201673893231045i</v>
      </c>
      <c r="E2865" t="str">
        <f t="shared" si="1475"/>
        <v>2870</v>
      </c>
      <c r="F2865" t="str">
        <f t="shared" si="1476"/>
        <v>0.777000777000777</v>
      </c>
      <c r="G2865" t="str">
        <f t="shared" si="1471"/>
        <v>0.777000777000777</v>
      </c>
      <c r="H2865" t="str">
        <f t="shared" si="1477"/>
        <v>9.11499146863795+0.401913508370937i</v>
      </c>
      <c r="I2865" t="str">
        <f t="shared" si="1478"/>
        <v>3656.02845061512i</v>
      </c>
      <c r="J2865" t="str">
        <f t="shared" si="1472"/>
        <v>-11432.2071029611+790.714134007996i</v>
      </c>
      <c r="K2865" t="str">
        <f t="shared" si="1479"/>
        <v>0.0220138625051528-0.31827815448215i</v>
      </c>
      <c r="L2865" t="str">
        <f t="shared" si="1480"/>
        <v>0.00163056400427459-0.0197591410470088i</v>
      </c>
      <c r="M2865" t="str">
        <f t="shared" si="1481"/>
        <v>0.0236444265094274-0.338037295529159i</v>
      </c>
      <c r="N2865" t="str">
        <f t="shared" si="1482"/>
        <v>-4.12890094859286i</v>
      </c>
      <c r="O2865" t="str">
        <f t="shared" si="1483"/>
        <v>-0.550938205464889+0.834546040526901i</v>
      </c>
      <c r="P2865" t="str">
        <f t="shared" si="1484"/>
        <v>1.55093820546489-0.834546040526901i</v>
      </c>
      <c r="Q2865" t="str">
        <f t="shared" si="1485"/>
        <v>-1.55093820546489+4.96344698911976i</v>
      </c>
      <c r="R2865" t="str">
        <f t="shared" si="1486"/>
        <v>-0.242135357792375-0.236811480156301i</v>
      </c>
      <c r="S2865" t="str">
        <f t="shared" si="1487"/>
        <v>0.426196591032062i</v>
      </c>
      <c r="T2865" t="str">
        <f t="shared" si="1488"/>
        <v>0.100928245559872-0.103197264059439i</v>
      </c>
      <c r="U2865" t="str">
        <f t="shared" si="1489"/>
        <v>0.0000499999999999999-0.000259015953995208i</v>
      </c>
      <c r="V2865" t="str">
        <f t="shared" si="1490"/>
        <v>3.33333333333333E-06-0.000284917549394728i</v>
      </c>
      <c r="W2865" t="str">
        <f t="shared" si="1491"/>
        <v>0.0000143666015752202-0.000136777276058191i</v>
      </c>
      <c r="X2865" t="str">
        <f t="shared" si="1492"/>
        <v>0.0000147157878693595-0.000136702160031072i</v>
      </c>
      <c r="Y2865" t="str">
        <f t="shared" si="1493"/>
        <v>0.009+0.584964552098419i</v>
      </c>
      <c r="Z2865" t="str">
        <f t="shared" si="1494"/>
        <v>-0.00326626152294873-0.000402623523339519i</v>
      </c>
      <c r="AA2865" t="str">
        <f t="shared" si="1495"/>
        <v>0.368910321707401-23.9329819531904i</v>
      </c>
      <c r="AB2865" t="str">
        <f t="shared" si="1496"/>
        <v>0.697198460095341-0.712872528291519i</v>
      </c>
      <c r="AC2865" t="str">
        <f t="shared" si="1497"/>
        <v>0.775507356231511-0.252534544003502i</v>
      </c>
      <c r="AD2865" t="str">
        <f t="shared" si="1498"/>
        <v>1.0834686414545-0.566415347901075i</v>
      </c>
      <c r="AE2865" t="str">
        <f t="shared" si="1499"/>
        <v>-0.00376694407794988+0.00141383069500661i</v>
      </c>
      <c r="AF2865" t="str">
        <f t="shared" si="1500"/>
        <v>-15.071998101649-0.381746119047832i</v>
      </c>
      <c r="AG2865" t="str">
        <f t="shared" si="1501"/>
        <v>0.952374173966024-0.0946253227177927i</v>
      </c>
      <c r="AH2865" t="str">
        <f t="shared" si="1502"/>
        <v>0.0616458068687229-0.0147399869540291i</v>
      </c>
      <c r="AI2865">
        <f t="shared" si="1503"/>
        <v>-23.960470635719009</v>
      </c>
      <c r="AJ2865">
        <f t="shared" si="1504"/>
        <v>-13.447382772707373</v>
      </c>
      <c r="AK2865"/>
      <c r="AL2865"/>
      <c r="AM2865"/>
      <c r="AN2865"/>
    </row>
    <row r="2866" spans="1:40" x14ac:dyDescent="0.25">
      <c r="A2866"/>
      <c r="B2866">
        <f t="shared" si="1505"/>
        <v>932000</v>
      </c>
      <c r="C2866" s="186" t="str">
        <f t="shared" si="1473"/>
        <v>-8.79854607785075E-08+0.00262770658609659i</v>
      </c>
      <c r="D2866" s="158" t="str">
        <f t="shared" si="1474"/>
        <v>-5.95700663156116+0.0201457504934072i</v>
      </c>
      <c r="E2866" t="str">
        <f t="shared" si="1475"/>
        <v>2870</v>
      </c>
      <c r="F2866" t="str">
        <f t="shared" si="1476"/>
        <v>0.777000777000777</v>
      </c>
      <c r="G2866" t="str">
        <f t="shared" si="1471"/>
        <v>0.777000777000777</v>
      </c>
      <c r="H2866" t="str">
        <f t="shared" si="1477"/>
        <v>9.11503230827595+0.401484207941717i</v>
      </c>
      <c r="I2866" t="str">
        <f t="shared" si="1478"/>
        <v>3659.95544143211i</v>
      </c>
      <c r="J2866" t="str">
        <f t="shared" si="1472"/>
        <v>-11456.7814260246+791.563451015524i</v>
      </c>
      <c r="K2866" t="str">
        <f t="shared" si="1479"/>
        <v>0.0219668639105915-0.317939841861065i</v>
      </c>
      <c r="L2866" t="str">
        <f t="shared" si="1480"/>
        <v>0.00162709042102589-0.0197382265913988i</v>
      </c>
      <c r="M2866" t="str">
        <f t="shared" si="1481"/>
        <v>0.0235939543316174-0.337678068452464i</v>
      </c>
      <c r="N2866" t="str">
        <f t="shared" si="1482"/>
        <v>-4.13333585831208i</v>
      </c>
      <c r="O2866" t="str">
        <f t="shared" si="1483"/>
        <v>-0.547231663216903+0.836981186630179i</v>
      </c>
      <c r="P2866" t="str">
        <f t="shared" si="1484"/>
        <v>1.5472316632169-0.836981186630179i</v>
      </c>
      <c r="Q2866" t="str">
        <f t="shared" si="1485"/>
        <v>-1.5472316632169+4.97031704494226i</v>
      </c>
      <c r="R2866" t="str">
        <f t="shared" si="1486"/>
        <v>-0.241862615573173-0.236003891833676i</v>
      </c>
      <c r="S2866" t="str">
        <f t="shared" si="1487"/>
        <v>0.426654374695899i</v>
      </c>
      <c r="T2866" t="str">
        <f t="shared" si="1488"/>
        <v>0.100692092896096-0.103191743009687i</v>
      </c>
      <c r="U2866" t="str">
        <f t="shared" si="1489"/>
        <v>0.0000499999999999999-0.000258738039881479i</v>
      </c>
      <c r="V2866" t="str">
        <f t="shared" si="1490"/>
        <v>3.33333333333333E-06-0.000284611843869627i</v>
      </c>
      <c r="W2866" t="str">
        <f t="shared" si="1491"/>
        <v>0.0000143663714928998-0.000136632863359262i</v>
      </c>
      <c r="X2866" t="str">
        <f t="shared" si="1492"/>
        <v>0.0000147148127262968-0.000136557829750758i</v>
      </c>
      <c r="Y2866" t="str">
        <f t="shared" si="1493"/>
        <v>0.009+0.585592870629137i</v>
      </c>
      <c r="Z2866" t="str">
        <f t="shared" si="1494"/>
        <v>-0.00325931262422121-0.000402061002358151i</v>
      </c>
      <c r="AA2866" t="str">
        <f t="shared" si="1495"/>
        <v>0.36811887504518-23.9073030853464i</v>
      </c>
      <c r="AB2866" t="str">
        <f t="shared" si="1496"/>
        <v>0.695567149924252-0.712834389638024i</v>
      </c>
      <c r="AC2866" t="str">
        <f t="shared" si="1497"/>
        <v>0.775702639750427-0.251696353700533i</v>
      </c>
      <c r="AD2866" t="str">
        <f t="shared" si="1498"/>
        <v>1.08105282843948-0.568178206411625i</v>
      </c>
      <c r="AE2866" t="str">
        <f t="shared" si="1499"/>
        <v>-0.00375193143037075+0.00141722121716028i</v>
      </c>
      <c r="AF2866" t="str">
        <f t="shared" si="1500"/>
        <v>-15.0720389398371-0.38133845744831i</v>
      </c>
      <c r="AG2866" t="str">
        <f t="shared" si="1501"/>
        <v>0.952267937457312-0.0943162573694539i</v>
      </c>
      <c r="AH2866" t="str">
        <f t="shared" si="1502"/>
        <v>0.0614216211665189-0.0148451918217995i</v>
      </c>
      <c r="AI2866">
        <f t="shared" si="1503"/>
        <v>-23.987012045912831</v>
      </c>
      <c r="AJ2866">
        <f t="shared" si="1504"/>
        <v>-13.587430779193602</v>
      </c>
      <c r="AK2866"/>
      <c r="AL2866"/>
      <c r="AM2866"/>
      <c r="AN2866"/>
    </row>
    <row r="2867" spans="1:40" x14ac:dyDescent="0.25">
      <c r="A2867"/>
      <c r="B2867">
        <f t="shared" si="1505"/>
        <v>933000</v>
      </c>
      <c r="C2867" s="186" t="str">
        <f t="shared" si="1473"/>
        <v>-8.77969542216544E-08+0.00262489018033001i</v>
      </c>
      <c r="D2867" s="158" t="str">
        <f t="shared" si="1474"/>
        <v>-5.95700663011594+0.0201241580491968i</v>
      </c>
      <c r="E2867" t="str">
        <f t="shared" si="1475"/>
        <v>2870</v>
      </c>
      <c r="F2867" t="str">
        <f t="shared" si="1476"/>
        <v>0.777000777000777</v>
      </c>
      <c r="G2867" t="str">
        <f t="shared" si="1471"/>
        <v>0.777000777000777</v>
      </c>
      <c r="H2867" t="str">
        <f t="shared" si="1477"/>
        <v>9.11507301705942+0.401055821570177i</v>
      </c>
      <c r="I2867" t="str">
        <f t="shared" si="1478"/>
        <v>3663.8824322491i</v>
      </c>
      <c r="J2867" t="str">
        <f t="shared" si="1472"/>
        <v>-11481.3821305406+792.412768023051i</v>
      </c>
      <c r="K2867" t="str">
        <f t="shared" si="1479"/>
        <v>0.0219200154355998-0.317602244284066i</v>
      </c>
      <c r="L2867" t="str">
        <f t="shared" si="1480"/>
        <v>0.00162362790056943-0.0197173560575244i</v>
      </c>
      <c r="M2867" t="str">
        <f t="shared" si="1481"/>
        <v>0.0235436433361692-0.33731960034159i</v>
      </c>
      <c r="N2867" t="str">
        <f t="shared" si="1482"/>
        <v>-4.1377707680313i</v>
      </c>
      <c r="O2867" t="str">
        <f t="shared" si="1483"/>
        <v>-0.543514357802061+0.839399870659397i</v>
      </c>
      <c r="P2867" t="str">
        <f t="shared" si="1484"/>
        <v>1.54351435780206-0.839399870659397i</v>
      </c>
      <c r="Q2867" t="str">
        <f t="shared" si="1485"/>
        <v>-1.54351435780206+4.9771706386907i</v>
      </c>
      <c r="R2867" t="str">
        <f t="shared" si="1486"/>
        <v>-0.241589177072259-0.235197480512621i</v>
      </c>
      <c r="S2867" t="str">
        <f t="shared" si="1487"/>
        <v>0.427112158359736i</v>
      </c>
      <c r="T2867" t="str">
        <f t="shared" si="1488"/>
        <v>0.100455703542517-0.103185674855685i</v>
      </c>
      <c r="U2867" t="str">
        <f t="shared" si="1489"/>
        <v>0.0000499999999999999-0.000258460721510759i</v>
      </c>
      <c r="V2867" t="str">
        <f t="shared" si="1490"/>
        <v>3.33333333333333E-06-0.000284306793661835i</v>
      </c>
      <c r="W2867" t="str">
        <f t="shared" si="1491"/>
        <v>0.0000143661411730106-0.000136488762644386i</v>
      </c>
      <c r="X2867" t="str">
        <f t="shared" si="1492"/>
        <v>0.0000147138397402949-0.000136413811271653i</v>
      </c>
      <c r="Y2867" t="str">
        <f t="shared" si="1493"/>
        <v>0.009+0.586221189159855i</v>
      </c>
      <c r="Z2867" t="str">
        <f t="shared" si="1494"/>
        <v>-0.00325238605339096-0.000401500082973242i</v>
      </c>
      <c r="AA2867" t="str">
        <f t="shared" si="1495"/>
        <v>0.367329972757506-23.8816792623321i</v>
      </c>
      <c r="AB2867" t="str">
        <f t="shared" si="1496"/>
        <v>0.693934204732507-0.712792471663503i</v>
      </c>
      <c r="AC2867" t="str">
        <f t="shared" si="1497"/>
        <v>0.775898867746963-0.25085934032928i</v>
      </c>
      <c r="AD2867" t="str">
        <f t="shared" si="1498"/>
        <v>1.07862845884354-0.569930523679844i</v>
      </c>
      <c r="AE2867" t="str">
        <f t="shared" si="1499"/>
        <v>-0.00373694330887975+0.00142056467089515i</v>
      </c>
      <c r="AF2867" t="str">
        <f t="shared" si="1500"/>
        <v>-15.0720796471754-0.38093166352098i</v>
      </c>
      <c r="AG2867" t="str">
        <f t="shared" si="1501"/>
        <v>0.952162838830524-0.0940070974890444i</v>
      </c>
      <c r="AH2867" t="str">
        <f t="shared" si="1502"/>
        <v>0.0611975183643818-0.0149494836146674i</v>
      </c>
      <c r="AI2867">
        <f t="shared" si="1503"/>
        <v>-24.013601206148032</v>
      </c>
      <c r="AJ2867">
        <f t="shared" si="1504"/>
        <v>-13.727513154833456</v>
      </c>
      <c r="AK2867"/>
      <c r="AL2867"/>
      <c r="AM2867"/>
      <c r="AN2867"/>
    </row>
    <row r="2868" spans="1:40" x14ac:dyDescent="0.25">
      <c r="A2868"/>
      <c r="B2868">
        <f t="shared" si="1505"/>
        <v>934000</v>
      </c>
      <c r="C2868" s="186" t="str">
        <f t="shared" si="1473"/>
        <v>-8.76090528220552E-08+0.00262207980541089i</v>
      </c>
      <c r="D2868" s="158" t="str">
        <f t="shared" si="1474"/>
        <v>-5.95700662867537+0.0201026118414835i</v>
      </c>
      <c r="E2868" t="str">
        <f t="shared" si="1475"/>
        <v>2870</v>
      </c>
      <c r="F2868" t="str">
        <f t="shared" si="1476"/>
        <v>0.777000777000777</v>
      </c>
      <c r="G2868" t="str">
        <f t="shared" si="1471"/>
        <v>0.777000777000777</v>
      </c>
      <c r="H2868" t="str">
        <f t="shared" si="1477"/>
        <v>9.11511359554638+0.40062834634679i</v>
      </c>
      <c r="I2868" t="str">
        <f t="shared" si="1478"/>
        <v>3667.80942306608i</v>
      </c>
      <c r="J2868" t="str">
        <f t="shared" si="1472"/>
        <v>-11506.0092165092+793.262085030579i</v>
      </c>
      <c r="K2868" t="str">
        <f t="shared" si="1479"/>
        <v>0.0218733164425006-0.317265359497589i</v>
      </c>
      <c r="L2868" t="str">
        <f t="shared" si="1480"/>
        <v>0.00162017639608389-0.0196965293081605i</v>
      </c>
      <c r="M2868" t="str">
        <f t="shared" si="1481"/>
        <v>0.0234934928385845-0.33696188880575i</v>
      </c>
      <c r="N2868" t="str">
        <f t="shared" si="1482"/>
        <v>-4.14220567775052i</v>
      </c>
      <c r="O2868" t="str">
        <f t="shared" si="1483"/>
        <v>-0.539786362333783+0.841802045042932i</v>
      </c>
      <c r="P2868" t="str">
        <f t="shared" si="1484"/>
        <v>1.53978636233378-0.841802045042932i</v>
      </c>
      <c r="Q2868" t="str">
        <f t="shared" si="1485"/>
        <v>-1.53978636233378+4.98400772279345i</v>
      </c>
      <c r="R2868" t="str">
        <f t="shared" si="1486"/>
        <v>-0.241315040539566-0.234392243924969i</v>
      </c>
      <c r="S2868" t="str">
        <f t="shared" si="1487"/>
        <v>0.427569942023573i</v>
      </c>
      <c r="T2868" t="str">
        <f t="shared" si="1488"/>
        <v>0.100219078145774-0.103179057892918i</v>
      </c>
      <c r="U2868" t="str">
        <f t="shared" si="1489"/>
        <v>0.00005-0.000258183996969527i</v>
      </c>
      <c r="V2868" t="str">
        <f t="shared" si="1490"/>
        <v>3.33333333333333E-06-0.00028400239666648i</v>
      </c>
      <c r="W2868" t="str">
        <f t="shared" si="1491"/>
        <v>0.0000143659106155825-0.000136344972911173i</v>
      </c>
      <c r="X2868" t="str">
        <f t="shared" si="1492"/>
        <v>0.0000147128689011341-0.000136270103591982i</v>
      </c>
      <c r="Y2868" t="str">
        <f t="shared" si="1493"/>
        <v>0.009+0.586849507690573i</v>
      </c>
      <c r="Z2868" t="str">
        <f t="shared" si="1494"/>
        <v>-0.00324548171489266-0.000400940758324085i</v>
      </c>
      <c r="AA2868" t="str">
        <f t="shared" si="1495"/>
        <v>0.366543603948761-23.8561103073483i</v>
      </c>
      <c r="AB2868" t="str">
        <f t="shared" si="1496"/>
        <v>0.692299628987001-0.712746762593401i</v>
      </c>
      <c r="AC2868" t="str">
        <f t="shared" si="1497"/>
        <v>0.776096041012105-0.250023501565692i</v>
      </c>
      <c r="AD2868" t="str">
        <f t="shared" si="1498"/>
        <v>1.07619557930491-0.571672257092661i</v>
      </c>
      <c r="AE2868" t="str">
        <f t="shared" si="1499"/>
        <v>-0.00372197978255397+0.00142386118563411i</v>
      </c>
      <c r="AF2868" t="str">
        <f t="shared" si="1500"/>
        <v>-15.0721202242217-0.380525734505307i</v>
      </c>
      <c r="AG2868" t="str">
        <f t="shared" si="1501"/>
        <v>0.952058878176447-0.0936978474068863i</v>
      </c>
      <c r="AH2868" t="str">
        <f t="shared" si="1502"/>
        <v>0.0609735015207579-0.0150528631884659i</v>
      </c>
      <c r="AI2868">
        <f t="shared" si="1503"/>
        <v>-24.040238308498981</v>
      </c>
      <c r="AJ2868">
        <f t="shared" si="1504"/>
        <v>-13.867629527144368</v>
      </c>
      <c r="AK2868"/>
      <c r="AL2868"/>
      <c r="AM2868"/>
      <c r="AN2868"/>
    </row>
    <row r="2869" spans="1:40" x14ac:dyDescent="0.25">
      <c r="A2869"/>
      <c r="B2869">
        <f t="shared" si="1505"/>
        <v>935000</v>
      </c>
      <c r="C2869" s="186" t="str">
        <f t="shared" si="1473"/>
        <v>-8.74217539921865E-08+0.00261927544198889i</v>
      </c>
      <c r="D2869" s="158" t="str">
        <f t="shared" si="1474"/>
        <v>-5.95700662723941+0.0200811117219148i</v>
      </c>
      <c r="E2869" t="str">
        <f t="shared" si="1475"/>
        <v>2870</v>
      </c>
      <c r="F2869" t="str">
        <f t="shared" si="1476"/>
        <v>0.777000777000777</v>
      </c>
      <c r="G2869" t="str">
        <f t="shared" si="1471"/>
        <v>0.777000777000777</v>
      </c>
      <c r="H2869" t="str">
        <f t="shared" si="1477"/>
        <v>9.11515404429186+0.400201779374327i</v>
      </c>
      <c r="I2869" t="str">
        <f t="shared" si="1478"/>
        <v>3671.73641388307i</v>
      </c>
      <c r="J2869" t="str">
        <f t="shared" si="1472"/>
        <v>-11530.6626839303+794.111402038106i</v>
      </c>
      <c r="K2869" t="str">
        <f t="shared" si="1479"/>
        <v>0.0218267662969945-0.316929185257493i</v>
      </c>
      <c r="L2869" t="str">
        <f t="shared" si="1480"/>
        <v>0.00161673586099487-0.0196757462066491i</v>
      </c>
      <c r="M2869" t="str">
        <f t="shared" si="1481"/>
        <v>0.0234435021579894-0.336604931464142i</v>
      </c>
      <c r="N2869" t="str">
        <f t="shared" si="1482"/>
        <v>-4.14664058746974i</v>
      </c>
      <c r="O2869" t="str">
        <f t="shared" si="1483"/>
        <v>-0.536047750135745+0.844187662533874i</v>
      </c>
      <c r="P2869" t="str">
        <f t="shared" si="1484"/>
        <v>1.53604775013575-0.844187662533874i</v>
      </c>
      <c r="Q2869" t="str">
        <f t="shared" si="1485"/>
        <v>-1.53604775013575+4.99082825000361i</v>
      </c>
      <c r="R2869" t="str">
        <f t="shared" si="1486"/>
        <v>-0.241040204221612-0.233588179827274i</v>
      </c>
      <c r="S2869" t="str">
        <f t="shared" si="1487"/>
        <v>0.42802772568741i</v>
      </c>
      <c r="T2869" t="str">
        <f t="shared" si="1488"/>
        <v>0.0999822173589298-0.103171890412205i</v>
      </c>
      <c r="U2869" t="str">
        <f t="shared" si="1489"/>
        <v>0.00005-0.000257907864352448i</v>
      </c>
      <c r="V2869" t="str">
        <f t="shared" si="1490"/>
        <v>3.33333333333333E-06-0.000283698650787692i</v>
      </c>
      <c r="W2869" t="str">
        <f t="shared" si="1491"/>
        <v>0.000014365679820645-0.000136201493161516i</v>
      </c>
      <c r="X2869" t="str">
        <f t="shared" si="1492"/>
        <v>0.0000147119001986492-0.000136126705714248i</v>
      </c>
      <c r="Y2869" t="str">
        <f t="shared" si="1493"/>
        <v>0.009+0.587477826221291i</v>
      </c>
      <c r="Z2869" t="str">
        <f t="shared" si="1494"/>
        <v>-0.00323859951367147-0.000400383021588481i</v>
      </c>
      <c r="AA2869" t="str">
        <f t="shared" si="1495"/>
        <v>0.365759757781594-23.830596044352i</v>
      </c>
      <c r="AB2869" t="str">
        <f t="shared" si="1496"/>
        <v>0.690663427199001-0.712697250620928i</v>
      </c>
      <c r="AC2869" t="str">
        <f t="shared" si="1497"/>
        <v>0.776294160346044-0.249188835110034i</v>
      </c>
      <c r="AD2869" t="str">
        <f t="shared" si="1498"/>
        <v>1.07375423668295-0.573403364246638i</v>
      </c>
      <c r="AE2869" t="str">
        <f t="shared" si="1499"/>
        <v>-0.00370704092029014+0.00142711089086019i</v>
      </c>
      <c r="AF2869" t="str">
        <f t="shared" si="1500"/>
        <v>-15.0721606715313-0.380120667652412i</v>
      </c>
      <c r="AG2869" t="str">
        <f t="shared" si="1501"/>
        <v>0.951956055567405-0.0933885114541337i</v>
      </c>
      <c r="AH2869" t="str">
        <f t="shared" si="1502"/>
        <v>0.0607495736955729-0.0151553314149565i</v>
      </c>
      <c r="AI2869">
        <f t="shared" si="1503"/>
        <v>-24.066923545649466</v>
      </c>
      <c r="AJ2869">
        <f t="shared" si="1504"/>
        <v>-14.00777952309301</v>
      </c>
      <c r="AK2869"/>
      <c r="AL2869"/>
      <c r="AM2869"/>
      <c r="AN2869"/>
    </row>
    <row r="2870" spans="1:40" x14ac:dyDescent="0.25">
      <c r="A2870"/>
      <c r="B2870">
        <f t="shared" si="1505"/>
        <v>936000</v>
      </c>
      <c r="C2870" s="186" t="str">
        <f t="shared" si="1473"/>
        <v>-8.72350551583401E-08+0.00261647707079641i</v>
      </c>
      <c r="D2870" s="158" t="str">
        <f t="shared" si="1474"/>
        <v>-5.95700662580805+0.0200596575427725i</v>
      </c>
      <c r="E2870" t="str">
        <f t="shared" si="1475"/>
        <v>2870</v>
      </c>
      <c r="F2870" t="str">
        <f t="shared" si="1476"/>
        <v>0.777000777000777</v>
      </c>
      <c r="G2870" t="str">
        <f t="shared" si="1471"/>
        <v>0.777000777000777</v>
      </c>
      <c r="H2870" t="str">
        <f t="shared" si="1477"/>
        <v>9.11519436384795+0.399776117767805i</v>
      </c>
      <c r="I2870" t="str">
        <f t="shared" si="1478"/>
        <v>3675.66340470006i</v>
      </c>
      <c r="J2870" t="str">
        <f t="shared" si="1472"/>
        <v>-11555.3425328041+794.960719045634i</v>
      </c>
      <c r="K2870" t="str">
        <f t="shared" si="1479"/>
        <v>0.0217803643681369-0.316593719328987i</v>
      </c>
      <c r="L2870" t="str">
        <f t="shared" si="1480"/>
        <v>0.00161330624897325-0.0196550066168958i</v>
      </c>
      <c r="M2870" t="str">
        <f t="shared" si="1481"/>
        <v>0.0233936706171101-0.336248725945883i</v>
      </c>
      <c r="N2870" t="str">
        <f t="shared" si="1482"/>
        <v>-4.15107549718896i</v>
      </c>
      <c r="O2870" t="str">
        <f t="shared" si="1483"/>
        <v>-0.532298594740437+0.846556676210965i</v>
      </c>
      <c r="P2870" t="str">
        <f t="shared" si="1484"/>
        <v>1.53229859474044-0.846556676210965i</v>
      </c>
      <c r="Q2870" t="str">
        <f t="shared" si="1485"/>
        <v>-1.53229859474044+4.99763217339992i</v>
      </c>
      <c r="R2870" t="str">
        <f t="shared" si="1486"/>
        <v>-0.240764666361513-0.232785286000769i</v>
      </c>
      <c r="S2870" t="str">
        <f t="shared" si="1487"/>
        <v>0.428485509351247i</v>
      </c>
      <c r="T2870" t="str">
        <f t="shared" si="1488"/>
        <v>0.0997451218415152-0.103164170699696i</v>
      </c>
      <c r="U2870" t="str">
        <f t="shared" si="1489"/>
        <v>0.00005-0.000257632321762327i</v>
      </c>
      <c r="V2870" t="str">
        <f t="shared" si="1490"/>
        <v>3.33333333333333E-06-0.00028339555393856i</v>
      </c>
      <c r="W2870" t="str">
        <f t="shared" si="1491"/>
        <v>0.0000143654487882283-0.000136058322401575i</v>
      </c>
      <c r="X2870" t="str">
        <f t="shared" si="1492"/>
        <v>0.0000147109336227299-0.000135983616645219i</v>
      </c>
      <c r="Y2870" t="str">
        <f t="shared" si="1493"/>
        <v>0.009+0.588106144752009i</v>
      </c>
      <c r="Z2870" t="str">
        <f t="shared" si="1494"/>
        <v>-0.0032317393551801-0.000399826865982502i</v>
      </c>
      <c r="AA2870" t="str">
        <f t="shared" si="1495"/>
        <v>0.364978423476544-23.8051362980527i</v>
      </c>
      <c r="AB2870" t="str">
        <f t="shared" si="1496"/>
        <v>0.689025603924456-0.712643923907045i</v>
      </c>
      <c r="AC2870" t="str">
        <f t="shared" si="1497"/>
        <v>0.776493226558145-0.248355338686857i</v>
      </c>
      <c r="AD2870" t="str">
        <f t="shared" si="1498"/>
        <v>1.07130447805714-0.575123802949203i</v>
      </c>
      <c r="AE2870" t="str">
        <f t="shared" si="1499"/>
        <v>-0.00369212679080305+0.00143031391611717i</v>
      </c>
      <c r="AF2870" t="str">
        <f t="shared" si="1500"/>
        <v>-15.072200989656-0.379716460225032i</v>
      </c>
      <c r="AG2870" t="str">
        <f t="shared" si="1501"/>
        <v>0.951854371057256-0.0930790939626825i</v>
      </c>
      <c r="AH2870" t="str">
        <f t="shared" si="1502"/>
        <v>0.0605257379500836-0.0152568891818685i</v>
      </c>
      <c r="AI2870">
        <f t="shared" si="1503"/>
        <v>-24.093657110900079</v>
      </c>
      <c r="AJ2870">
        <f t="shared" si="1504"/>
        <v>-14.147962769107009</v>
      </c>
      <c r="AK2870"/>
      <c r="AL2870"/>
      <c r="AM2870"/>
      <c r="AN2870"/>
    </row>
    <row r="2871" spans="1:40" x14ac:dyDescent="0.25">
      <c r="A2871"/>
      <c r="B2871">
        <f t="shared" si="1505"/>
        <v>937000</v>
      </c>
      <c r="C2871" s="186" t="str">
        <f t="shared" si="1473"/>
        <v>-8.70489537605339E-08+0.00261368467264808i</v>
      </c>
      <c r="D2871" s="158" t="str">
        <f t="shared" si="1474"/>
        <v>-5.95700662438127+0.0200382491569686i</v>
      </c>
      <c r="E2871" t="str">
        <f t="shared" si="1475"/>
        <v>2870</v>
      </c>
      <c r="F2871" t="str">
        <f t="shared" si="1476"/>
        <v>0.777000777000777</v>
      </c>
      <c r="G2871" t="str">
        <f t="shared" si="1471"/>
        <v>0.777000777000777</v>
      </c>
      <c r="H2871" t="str">
        <f t="shared" si="1477"/>
        <v>9.11523455476384+0.399351358654416i</v>
      </c>
      <c r="I2871" t="str">
        <f t="shared" si="1478"/>
        <v>3679.59039551705i</v>
      </c>
      <c r="J2871" t="str">
        <f t="shared" si="1472"/>
        <v>-11580.0487631304+795.810036053161i</v>
      </c>
      <c r="K2871" t="str">
        <f t="shared" si="1479"/>
        <v>0.0217341100283189-0.31625895948661i</v>
      </c>
      <c r="L2871" t="str">
        <f t="shared" si="1480"/>
        <v>0.00160988751393371-0.0196343104033675i</v>
      </c>
      <c r="M2871" t="str">
        <f t="shared" si="1481"/>
        <v>0.0233439975422526-0.335893269889977i</v>
      </c>
      <c r="N2871" t="str">
        <f t="shared" si="1482"/>
        <v>-4.15551040690817i</v>
      </c>
      <c r="O2871" t="str">
        <f t="shared" si="1483"/>
        <v>-0.528538969887725+0.848909039479509i</v>
      </c>
      <c r="P2871" t="str">
        <f t="shared" si="1484"/>
        <v>1.52853896988772-0.848909039479509i</v>
      </c>
      <c r="Q2871" t="str">
        <f t="shared" si="1485"/>
        <v>-1.52853896988772+5.00441944638768i</v>
      </c>
      <c r="R2871" t="str">
        <f t="shared" si="1486"/>
        <v>-0.240488425198995-0.231983560251355i</v>
      </c>
      <c r="S2871" t="str">
        <f t="shared" si="1487"/>
        <v>0.428943293015084i</v>
      </c>
      <c r="T2871" t="str">
        <f t="shared" si="1488"/>
        <v>0.0995077922595794-0.103155897036869i</v>
      </c>
      <c r="U2871" t="str">
        <f t="shared" si="1489"/>
        <v>0.00005-0.000257357367310073i</v>
      </c>
      <c r="V2871" t="str">
        <f t="shared" si="1490"/>
        <v>3.33333333333333E-06-0.000283093104041081i</v>
      </c>
      <c r="W2871" t="str">
        <f t="shared" si="1491"/>
        <v>0.0000143652175183622-0.000135915459641755i</v>
      </c>
      <c r="X2871" t="str">
        <f t="shared" si="1492"/>
        <v>0.00001470996916332-0.000135840835395906i</v>
      </c>
      <c r="Y2871" t="str">
        <f t="shared" si="1493"/>
        <v>0.009+0.588734463282727i</v>
      </c>
      <c r="Z2871" t="str">
        <f t="shared" si="1494"/>
        <v>-0.0032249011453755-0.000399272284760217i</v>
      </c>
      <c r="AA2871" t="str">
        <f t="shared" si="1495"/>
        <v>0.364199590311673-23.7797308939079i</v>
      </c>
      <c r="AB2871" t="str">
        <f t="shared" si="1496"/>
        <v>0.687386163764342-0.712586770580439i</v>
      </c>
      <c r="AC2871" t="str">
        <f t="shared" si="1497"/>
        <v>0.776693240466891-0.247523010045004i</v>
      </c>
      <c r="AD2871" t="str">
        <f t="shared" si="1498"/>
        <v>1.06884635072622-0.576833531219802i</v>
      </c>
      <c r="AE2871" t="str">
        <f t="shared" si="1499"/>
        <v>-0.00367723746262385+0.00143347039100966i</v>
      </c>
      <c r="AF2871" t="str">
        <f t="shared" si="1500"/>
        <v>-15.0722411791451-0.379313109497447i</v>
      </c>
      <c r="AG2871" t="str">
        <f t="shared" si="1501"/>
        <v>0.951753824681385-0.0927695992650909i</v>
      </c>
      <c r="AH2871" t="str">
        <f t="shared" si="1502"/>
        <v>0.0603019973467349-0.0153575373929332i</v>
      </c>
      <c r="AI2871">
        <f t="shared" si="1503"/>
        <v>-24.120439198175095</v>
      </c>
      <c r="AJ2871">
        <f t="shared" si="1504"/>
        <v>-14.288178891082062</v>
      </c>
      <c r="AK2871"/>
      <c r="AL2871"/>
      <c r="AM2871"/>
      <c r="AN2871"/>
    </row>
    <row r="2872" spans="1:40" x14ac:dyDescent="0.25">
      <c r="A2872"/>
      <c r="B2872">
        <f t="shared" si="1505"/>
        <v>938000</v>
      </c>
      <c r="C2872" s="186" t="str">
        <f t="shared" si="1473"/>
        <v>-8.68634472524254E-08+0.00261089822844034i</v>
      </c>
      <c r="D2872" s="158" t="str">
        <f t="shared" si="1474"/>
        <v>-5.95700662295905+0.0200168864180426i</v>
      </c>
      <c r="E2872" t="str">
        <f t="shared" si="1475"/>
        <v>2870</v>
      </c>
      <c r="F2872" t="str">
        <f t="shared" si="1476"/>
        <v>0.777000777000777</v>
      </c>
      <c r="G2872" t="str">
        <f t="shared" si="1471"/>
        <v>0.777000777000777</v>
      </c>
      <c r="H2872" t="str">
        <f t="shared" si="1477"/>
        <v>9.11527461758577+0.398927499173472i</v>
      </c>
      <c r="I2872" t="str">
        <f t="shared" si="1478"/>
        <v>3683.51738633403i</v>
      </c>
      <c r="J2872" t="str">
        <f t="shared" si="1472"/>
        <v>-11604.7813749092+796.659353060689i</v>
      </c>
      <c r="K2872" t="str">
        <f t="shared" si="1479"/>
        <v>0.0216880026532444-0.315924903514161i</v>
      </c>
      <c r="L2872" t="str">
        <f t="shared" si="1480"/>
        <v>0.00160647961003319-0.0196136574310892i</v>
      </c>
      <c r="M2872" t="str">
        <f t="shared" si="1481"/>
        <v>0.0232944822632776-0.33553856094525i</v>
      </c>
      <c r="N2872" t="str">
        <f t="shared" si="1482"/>
        <v>-4.15994531662739i</v>
      </c>
      <c r="O2872" t="str">
        <f t="shared" si="1483"/>
        <v>-0.524768949523369+0.851244706072314i</v>
      </c>
      <c r="P2872" t="str">
        <f t="shared" si="1484"/>
        <v>1.52476894952337-0.851244706072314i</v>
      </c>
      <c r="Q2872" t="str">
        <f t="shared" si="1485"/>
        <v>-1.52476894952337+5.0111900226997i</v>
      </c>
      <c r="R2872" t="str">
        <f t="shared" si="1486"/>
        <v>-0.240211478970412-0.231183000409566i</v>
      </c>
      <c r="S2872" t="str">
        <f t="shared" si="1487"/>
        <v>0.429401076678919i</v>
      </c>
      <c r="T2872" t="str">
        <f t="shared" si="1488"/>
        <v>0.0992702292857306-0.10314706770053i</v>
      </c>
      <c r="U2872" t="str">
        <f t="shared" si="1489"/>
        <v>0.00005-0.000257082999114646i</v>
      </c>
      <c r="V2872" t="str">
        <f t="shared" si="1490"/>
        <v>3.33333333333333E-06-0.000282791299026111i</v>
      </c>
      <c r="W2872" t="str">
        <f t="shared" si="1491"/>
        <v>0.0000143649860110764-0.000135772903896675i</v>
      </c>
      <c r="X2872" t="str">
        <f t="shared" si="1492"/>
        <v>0.0000147090068104164-0.00013569836098153i</v>
      </c>
      <c r="Y2872" t="str">
        <f t="shared" si="1493"/>
        <v>0.009+0.589362781813445i</v>
      </c>
      <c r="Z2872" t="str">
        <f t="shared" si="1494"/>
        <v>-0.00321808479071549-0.000398719271213414i</v>
      </c>
      <c r="AA2872" t="str">
        <f t="shared" si="1495"/>
        <v>0.36342324762219-23.7543796581196i</v>
      </c>
      <c r="AB2872" t="str">
        <f t="shared" si="1496"/>
        <v>0.685745111364944-0.71252577873752i</v>
      </c>
      <c r="AC2872" t="str">
        <f t="shared" si="1497"/>
        <v>0.776894202899839-0.246691846957563i</v>
      </c>
      <c r="AD2872" t="str">
        <f t="shared" si="1498"/>
        <v>1.0663799022071-0.578532507291178i</v>
      </c>
      <c r="AE2872" t="str">
        <f t="shared" si="1499"/>
        <v>-0.00366237300409775+0.00143658044520359i</v>
      </c>
      <c r="AF2872" t="str">
        <f t="shared" si="1500"/>
        <v>-15.0722812405448-0.378910612755429i</v>
      </c>
      <c r="AG2872" t="str">
        <f t="shared" si="1501"/>
        <v>0.951654416456692-0.0924600316944838i</v>
      </c>
      <c r="AH2872" t="str">
        <f t="shared" si="1502"/>
        <v>0.0600783549490007-0.0154572769679216i</v>
      </c>
      <c r="AI2872">
        <f t="shared" si="1503"/>
        <v>-24.147270002031426</v>
      </c>
      <c r="AJ2872">
        <f t="shared" si="1504"/>
        <v>-14.428427514397006</v>
      </c>
      <c r="AK2872"/>
      <c r="AL2872"/>
      <c r="AM2872"/>
      <c r="AN2872"/>
    </row>
    <row r="2873" spans="1:40" x14ac:dyDescent="0.25">
      <c r="A2873"/>
      <c r="B2873">
        <f t="shared" si="1505"/>
        <v>939000</v>
      </c>
      <c r="C2873" s="186" t="str">
        <f t="shared" si="1473"/>
        <v>-8.66785331012226E-08+0.00260811771915102i</v>
      </c>
      <c r="D2873" s="158" t="str">
        <f t="shared" si="1474"/>
        <v>-5.95700662154138+0.0199955691801578i</v>
      </c>
      <c r="E2873" t="str">
        <f t="shared" si="1475"/>
        <v>2870</v>
      </c>
      <c r="F2873" t="str">
        <f t="shared" si="1476"/>
        <v>0.777000777000777</v>
      </c>
      <c r="G2873" t="str">
        <f t="shared" si="1471"/>
        <v>0.777000777000777</v>
      </c>
      <c r="H2873" t="str">
        <f t="shared" si="1477"/>
        <v>9.11531455285711+0.398504536476325i</v>
      </c>
      <c r="I2873" t="str">
        <f t="shared" si="1478"/>
        <v>3687.44437715102i</v>
      </c>
      <c r="J2873" t="str">
        <f t="shared" si="1472"/>
        <v>-11629.5403681406+797.508670068216i</v>
      </c>
      <c r="K2873" t="str">
        <f t="shared" si="1479"/>
        <v>0.0216420416219092-0.315591549204655i</v>
      </c>
      <c r="L2873" t="str">
        <f t="shared" si="1480"/>
        <v>0.00160308249166932-0.019593047565641i</v>
      </c>
      <c r="M2873" t="str">
        <f t="shared" si="1481"/>
        <v>0.0232451241135785-0.335184596770296i</v>
      </c>
      <c r="N2873" t="str">
        <f t="shared" si="1482"/>
        <v>-4.16438022634661i</v>
      </c>
      <c r="O2873" t="str">
        <f t="shared" si="1483"/>
        <v>-0.520988607797613+0.853563630050569i</v>
      </c>
      <c r="P2873" t="str">
        <f t="shared" si="1484"/>
        <v>1.52098860779761-0.853563630050569i</v>
      </c>
      <c r="Q2873" t="str">
        <f t="shared" si="1485"/>
        <v>-1.52098860779761+5.01794385639718i</v>
      </c>
      <c r="R2873" t="str">
        <f t="shared" si="1486"/>
        <v>-0.23993382590875-0.230383604330547i</v>
      </c>
      <c r="S2873" t="str">
        <f t="shared" si="1487"/>
        <v>0.429858860342756i</v>
      </c>
      <c r="T2873" t="str">
        <f t="shared" si="1488"/>
        <v>0.0990324335991854-0.103137680962813i</v>
      </c>
      <c r="U2873" t="str">
        <f t="shared" si="1489"/>
        <v>0.00005-0.000256809215303023i</v>
      </c>
      <c r="V2873" t="str">
        <f t="shared" si="1490"/>
        <v>3.33333333333333E-06-0.000282490136833325i</v>
      </c>
      <c r="W2873" t="str">
        <f t="shared" si="1491"/>
        <v>0.0000143647542664011-0.000135630654185157i</v>
      </c>
      <c r="X2873" t="str">
        <f t="shared" si="1492"/>
        <v>0.0000147080465540704-0.000135556192421514i</v>
      </c>
      <c r="Y2873" t="str">
        <f t="shared" si="1493"/>
        <v>0.009+0.589991100344163i</v>
      </c>
      <c r="Z2873" t="str">
        <f t="shared" si="1494"/>
        <v>-0.0032112901981558-0.000398167818671384i</v>
      </c>
      <c r="AA2873" t="str">
        <f t="shared" si="1495"/>
        <v>0.362649384800097-23.7290824176302i</v>
      </c>
      <c r="AB2873" t="str">
        <f t="shared" si="1496"/>
        <v>0.684102451418197-0.712460936442429i</v>
      </c>
      <c r="AC2873" t="str">
        <f t="shared" si="1497"/>
        <v>0.777096114693576-0.24586184722186i</v>
      </c>
      <c r="AD2873" t="str">
        <f t="shared" si="1498"/>
        <v>1.06390518023398-0.580220689610565i</v>
      </c>
      <c r="AE2873" t="str">
        <f t="shared" si="1499"/>
        <v>-0.0036475334833828+0.00143964420842666i</v>
      </c>
      <c r="AF2873" t="str">
        <f t="shared" si="1500"/>
        <v>-15.0723211743985-0.378508967296167i</v>
      </c>
      <c r="AG2873" t="str">
        <f t="shared" si="1501"/>
        <v>0.951556146381589-0.092150395584474i</v>
      </c>
      <c r="AH2873" t="str">
        <f t="shared" si="1502"/>
        <v>0.0598548138212453-0.01555610884268i</v>
      </c>
      <c r="AI2873">
        <f t="shared" si="1503"/>
        <v>-24.174149717664847</v>
      </c>
      <c r="AJ2873">
        <f t="shared" si="1504"/>
        <v>-14.568708263923769</v>
      </c>
      <c r="AK2873"/>
      <c r="AL2873"/>
      <c r="AM2873"/>
      <c r="AN2873"/>
    </row>
    <row r="2874" spans="1:40" x14ac:dyDescent="0.25">
      <c r="A2874"/>
      <c r="B2874">
        <f t="shared" si="1505"/>
        <v>940000</v>
      </c>
      <c r="C2874" s="186" t="str">
        <f t="shared" si="1473"/>
        <v>-8.64942087875989E-08+0.00260534312583889i</v>
      </c>
      <c r="D2874" s="158" t="str">
        <f t="shared" si="1474"/>
        <v>-5.95700662012823+0.0199742972980982i</v>
      </c>
      <c r="E2874" t="str">
        <f t="shared" si="1475"/>
        <v>2870</v>
      </c>
      <c r="F2874" t="str">
        <f t="shared" si="1476"/>
        <v>0.777000777000777</v>
      </c>
      <c r="G2874" t="str">
        <f t="shared" si="1471"/>
        <v>0.777000777000777</v>
      </c>
      <c r="H2874" t="str">
        <f t="shared" si="1477"/>
        <v>9.11535436111833+0.398082467726323i</v>
      </c>
      <c r="I2874" t="str">
        <f t="shared" si="1478"/>
        <v>3691.37136796801i</v>
      </c>
      <c r="J2874" t="str">
        <f t="shared" si="1472"/>
        <v>-11654.3257428246+798.357987075743i</v>
      </c>
      <c r="K2874" t="str">
        <f t="shared" si="1479"/>
        <v>0.0215962263165814-0.315258894360283i</v>
      </c>
      <c r="L2874" t="str">
        <f t="shared" si="1480"/>
        <v>0.00159969611347893-0.0195724806731556i</v>
      </c>
      <c r="M2874" t="str">
        <f t="shared" si="1481"/>
        <v>0.0231959224300603-0.334831375033439i</v>
      </c>
      <c r="N2874" t="str">
        <f t="shared" si="1482"/>
        <v>-4.16881513606583i</v>
      </c>
      <c r="O2874" t="str">
        <f t="shared" si="1483"/>
        <v>-0.517198019063703+0.855865765804768i</v>
      </c>
      <c r="P2874" t="str">
        <f t="shared" si="1484"/>
        <v>1.5171980190637-0.855865765804768i</v>
      </c>
      <c r="Q2874" t="str">
        <f t="shared" si="1485"/>
        <v>-1.5171980190637+5.0246809018706i</v>
      </c>
      <c r="R2874" t="str">
        <f t="shared" si="1486"/>
        <v>-0.23965546424365-0.229585369894033i</v>
      </c>
      <c r="S2874" t="str">
        <f t="shared" si="1487"/>
        <v>0.430316644006593i</v>
      </c>
      <c r="T2874" t="str">
        <f t="shared" si="1488"/>
        <v>0.0987944058858126-0.10312773509117i</v>
      </c>
      <c r="U2874" t="str">
        <f t="shared" si="1489"/>
        <v>0.00005-0.000256536014010147i</v>
      </c>
      <c r="V2874" t="str">
        <f t="shared" si="1490"/>
        <v>3.33333333333333E-06-0.000282189615411162i</v>
      </c>
      <c r="W2874" t="str">
        <f t="shared" si="1491"/>
        <v>0.0000143645222843661-0.000135488709530195i</v>
      </c>
      <c r="X2874" t="str">
        <f t="shared" si="1492"/>
        <v>0.0000147070883843855-0.000135414328739448i</v>
      </c>
      <c r="Y2874" t="str">
        <f t="shared" si="1493"/>
        <v>0.009+0.590619418874881i</v>
      </c>
      <c r="Z2874" t="str">
        <f t="shared" si="1494"/>
        <v>-0.00320451727514661-0.000397617920500613i</v>
      </c>
      <c r="AA2874" t="str">
        <f t="shared" si="1495"/>
        <v>0.361877991293817-23.7038390001181i</v>
      </c>
      <c r="AB2874" t="str">
        <f t="shared" si="1496"/>
        <v>0.682458188661989-0.712392231726962i</v>
      </c>
      <c r="AC2874" t="str">
        <f t="shared" si="1497"/>
        <v>0.777298976693684-0.24503300865944i</v>
      </c>
      <c r="AD2874" t="str">
        <f t="shared" si="1498"/>
        <v>1.06142223275723-0.581898036840827i</v>
      </c>
      <c r="AE2874" t="str">
        <f t="shared" si="1499"/>
        <v>-0.00363271896844728+0.00144266181046829i</v>
      </c>
      <c r="AF2874" t="str">
        <f t="shared" si="1500"/>
        <v>-15.0723609812466-0.378108170428225i</v>
      </c>
      <c r="AG2874" t="str">
        <f t="shared" si="1501"/>
        <v>0.951459014435997-0.0918406952690616i</v>
      </c>
      <c r="AH2874" t="str">
        <f t="shared" si="1502"/>
        <v>0.0596313770285599-0.0156540339691581i</v>
      </c>
      <c r="AI2874">
        <f t="shared" si="1503"/>
        <v>-24.201078540919887</v>
      </c>
      <c r="AJ2874">
        <f t="shared" si="1504"/>
        <v>-14.709020764037524</v>
      </c>
      <c r="AK2874"/>
      <c r="AL2874"/>
      <c r="AM2874"/>
      <c r="AN2874"/>
    </row>
    <row r="2875" spans="1:40" x14ac:dyDescent="0.25">
      <c r="A2875"/>
      <c r="B2875">
        <f t="shared" si="1505"/>
        <v>941000</v>
      </c>
      <c r="C2875" s="186" t="str">
        <f t="shared" si="1473"/>
        <v>-8.63104718056079E-08+0.00260257442964324i</v>
      </c>
      <c r="D2875" s="158" t="str">
        <f t="shared" si="1474"/>
        <v>-5.95700661871958+0.0199530706272648i</v>
      </c>
      <c r="E2875" t="str">
        <f t="shared" si="1475"/>
        <v>2870</v>
      </c>
      <c r="F2875" t="str">
        <f t="shared" si="1476"/>
        <v>0.777000777000777</v>
      </c>
      <c r="G2875" t="str">
        <f t="shared" si="1471"/>
        <v>0.777000777000777</v>
      </c>
      <c r="H2875" t="str">
        <f t="shared" si="1477"/>
        <v>9.11539404290705+0.39766129009873i</v>
      </c>
      <c r="I2875" t="str">
        <f t="shared" si="1478"/>
        <v>3695.29835878499i</v>
      </c>
      <c r="J2875" t="str">
        <f t="shared" si="1472"/>
        <v>-11679.1374989612+799.207304083271i</v>
      </c>
      <c r="K2875" t="str">
        <f t="shared" si="1479"/>
        <v>0.0215505561227796-0.314926936792358i</v>
      </c>
      <c r="L2875" t="str">
        <f t="shared" si="1480"/>
        <v>0.00159632043033656-0.0195519566203151i</v>
      </c>
      <c r="M2875" t="str">
        <f t="shared" si="1481"/>
        <v>0.0231468765531162-0.334478893412673i</v>
      </c>
      <c r="N2875" t="str">
        <f t="shared" si="1482"/>
        <v>-4.17325004578505i</v>
      </c>
      <c r="O2875" t="str">
        <f t="shared" si="1483"/>
        <v>-0.513397257876422+0.858151068055602i</v>
      </c>
      <c r="P2875" t="str">
        <f t="shared" si="1484"/>
        <v>1.51339725787642-0.858151068055602i</v>
      </c>
      <c r="Q2875" t="str">
        <f t="shared" si="1485"/>
        <v>-1.51339725787642+5.03140111384065i</v>
      </c>
      <c r="R2875" t="str">
        <f t="shared" si="1486"/>
        <v>-0.239376392201417-0.228788295004321i</v>
      </c>
      <c r="S2875" t="str">
        <f t="shared" si="1487"/>
        <v>0.43077442767043i</v>
      </c>
      <c r="T2875" t="str">
        <f t="shared" si="1488"/>
        <v>0.0985561468381799-0.103117228348378i</v>
      </c>
      <c r="U2875" t="str">
        <f t="shared" si="1489"/>
        <v>0.0000500000000000001-0.000256263393378893i</v>
      </c>
      <c r="V2875" t="str">
        <f t="shared" si="1490"/>
        <v>3.33333333333333E-06-0.000281889732716783i</v>
      </c>
      <c r="W2875" t="str">
        <f t="shared" si="1491"/>
        <v>0.0000143642900650014-0.000135347068958936i</v>
      </c>
      <c r="X2875" t="str">
        <f t="shared" si="1492"/>
        <v>0.0000147061322915185-0.000135272768963075i</v>
      </c>
      <c r="Y2875" t="str">
        <f t="shared" si="1493"/>
        <v>0.009+0.591247737405599i</v>
      </c>
      <c r="Z2875" t="str">
        <f t="shared" si="1494"/>
        <v>-0.00319776592962971-0.000397069570104575i</v>
      </c>
      <c r="AA2875" t="str">
        <f t="shared" si="1495"/>
        <v>0.361109056607841-23.6786492339947i</v>
      </c>
      <c r="AB2875" t="str">
        <f t="shared" si="1496"/>
        <v>0.680812327880482-0.71231965259062i</v>
      </c>
      <c r="AC2875" t="str">
        <f t="shared" si="1497"/>
        <v>0.777502789754679-0.244205329116043i</v>
      </c>
      <c r="AD2875" t="str">
        <f t="shared" si="1498"/>
        <v>1.05893110794249-0.583564507861727i</v>
      </c>
      <c r="AE2875" t="str">
        <f t="shared" si="1499"/>
        <v>-0.00361792952706849+0.00144563338118028i</v>
      </c>
      <c r="AF2875" t="str">
        <f t="shared" si="1500"/>
        <v>-15.0724006616266-0.377708219471465i</v>
      </c>
      <c r="AG2875" t="str">
        <f t="shared" si="1501"/>
        <v>0.951363020581333-0.0915309350825585i</v>
      </c>
      <c r="AH2875" t="str">
        <f t="shared" si="1502"/>
        <v>0.0594080476366232-0.0157510533154452i</v>
      </c>
      <c r="AI2875">
        <f t="shared" si="1503"/>
        <v>-24.228056668296233</v>
      </c>
      <c r="AJ2875">
        <f t="shared" si="1504"/>
        <v>-14.849364638629913</v>
      </c>
      <c r="AK2875"/>
      <c r="AL2875"/>
      <c r="AM2875"/>
      <c r="AN2875"/>
    </row>
    <row r="2876" spans="1:40" x14ac:dyDescent="0.25">
      <c r="A2876"/>
      <c r="B2876">
        <f t="shared" si="1505"/>
        <v>942000</v>
      </c>
      <c r="C2876" s="186" t="str">
        <f t="shared" si="1473"/>
        <v>-8.61273196625961E-08+0.00259981161178345i</v>
      </c>
      <c r="D2876" s="158" t="str">
        <f t="shared" si="1474"/>
        <v>-5.95700661731541+0.0199318890236731i</v>
      </c>
      <c r="E2876" t="str">
        <f t="shared" si="1475"/>
        <v>2870</v>
      </c>
      <c r="F2876" t="str">
        <f t="shared" si="1476"/>
        <v>0.777000777000777</v>
      </c>
      <c r="G2876" t="str">
        <f t="shared" si="1471"/>
        <v>0.777000777000777</v>
      </c>
      <c r="H2876" t="str">
        <f t="shared" si="1477"/>
        <v>9.11543359875804+0.397241000780678i</v>
      </c>
      <c r="I2876" t="str">
        <f t="shared" si="1478"/>
        <v>3699.22534960198i</v>
      </c>
      <c r="J2876" t="str">
        <f t="shared" si="1472"/>
        <v>-11703.9756365503+800.056621090798i</v>
      </c>
      <c r="K2876" t="str">
        <f t="shared" si="1479"/>
        <v>0.0215050304292538-0.314595674321273i</v>
      </c>
      <c r="L2876" t="str">
        <f t="shared" si="1480"/>
        <v>0.00159295539735295-0.0195314752743485i</v>
      </c>
      <c r="M2876" t="str">
        <f t="shared" si="1481"/>
        <v>0.0230979858266067-0.334127149595622i</v>
      </c>
      <c r="N2876" t="str">
        <f t="shared" si="1482"/>
        <v>-4.17768495550427i</v>
      </c>
      <c r="O2876" t="str">
        <f t="shared" si="1483"/>
        <v>-0.509586398990631+0.860419491854852i</v>
      </c>
      <c r="P2876" t="str">
        <f t="shared" si="1484"/>
        <v>1.50958639899063-0.860419491854852i</v>
      </c>
      <c r="Q2876" t="str">
        <f t="shared" si="1485"/>
        <v>-1.50958639899063+5.03810444735912i</v>
      </c>
      <c r="R2876" t="str">
        <f t="shared" si="1486"/>
        <v>-0.239096608005033-0.227992377590254i</v>
      </c>
      <c r="S2876" t="str">
        <f t="shared" si="1487"/>
        <v>0.431232211334267i</v>
      </c>
      <c r="T2876" t="str">
        <f t="shared" si="1488"/>
        <v>0.0983176571556024-0.103106158992533i</v>
      </c>
      <c r="U2876" t="str">
        <f t="shared" si="1489"/>
        <v>0.0000500000000000001-0.00025599135156002i</v>
      </c>
      <c r="V2876" t="str">
        <f t="shared" si="1490"/>
        <v>3.33333333333333E-06-0.000281590486716022i</v>
      </c>
      <c r="W2876" t="str">
        <f t="shared" si="1491"/>
        <v>0.0000143640576083369-0.000135205731502659i</v>
      </c>
      <c r="X2876" t="str">
        <f t="shared" si="1492"/>
        <v>0.0000147051782656783-0.000135131512124264i</v>
      </c>
      <c r="Y2876" t="str">
        <f t="shared" si="1493"/>
        <v>0.009+0.591876055936317i</v>
      </c>
      <c r="Z2876" t="str">
        <f t="shared" si="1494"/>
        <v>-0.00319103607003507-0.000396522760923447i</v>
      </c>
      <c r="AA2876" t="str">
        <f t="shared" si="1495"/>
        <v>0.360342570302365-23.6535129483995i</v>
      </c>
      <c r="AB2876" t="str">
        <f t="shared" si="1496"/>
        <v>0.679164873904449-0.712243187000571i</v>
      </c>
      <c r="AC2876" t="str">
        <f t="shared" si="1497"/>
        <v>0.777707554739972-0.2433788064616i</v>
      </c>
      <c r="AD2876" t="str">
        <f t="shared" si="1498"/>
        <v>1.05643185416963-0.585220061771067i</v>
      </c>
      <c r="AE2876" t="str">
        <f t="shared" si="1499"/>
        <v>-0.00360316522683058+0.00144855905047681i</v>
      </c>
      <c r="AF2876" t="str">
        <f t="shared" si="1500"/>
        <v>-15.0724402160734-0.377309111757005i</v>
      </c>
      <c r="AG2876" t="str">
        <f t="shared" si="1501"/>
        <v>0.951268164760515-0.091221119359494i</v>
      </c>
      <c r="AH2876" t="str">
        <f t="shared" si="1502"/>
        <v>0.0591848287115453-0.015847167865796i</v>
      </c>
      <c r="AI2876">
        <f t="shared" si="1503"/>
        <v>-24.255084296957676</v>
      </c>
      <c r="AJ2876">
        <f t="shared" si="1504"/>
        <v>-14.989739511118087</v>
      </c>
      <c r="AK2876"/>
      <c r="AL2876"/>
      <c r="AM2876"/>
      <c r="AN2876"/>
    </row>
    <row r="2877" spans="1:40" x14ac:dyDescent="0.25">
      <c r="A2877"/>
      <c r="B2877">
        <f t="shared" si="1505"/>
        <v>943000</v>
      </c>
      <c r="C2877" s="186" t="str">
        <f t="shared" si="1473"/>
        <v>-8.59447498791199E-08+0.00259705465355854i</v>
      </c>
      <c r="D2877" s="158" t="str">
        <f t="shared" si="1474"/>
        <v>-5.95700661591571+0.0199107523439488i</v>
      </c>
      <c r="E2877" t="str">
        <f t="shared" si="1475"/>
        <v>2870</v>
      </c>
      <c r="F2877" t="str">
        <f t="shared" si="1476"/>
        <v>0.777000777000777</v>
      </c>
      <c r="G2877" t="str">
        <f t="shared" si="1471"/>
        <v>0.777000777000777</v>
      </c>
      <c r="H2877" t="str">
        <f t="shared" si="1477"/>
        <v>9.1154730292033+0.39682159697109i</v>
      </c>
      <c r="I2877" t="str">
        <f t="shared" si="1478"/>
        <v>3703.15234041897i</v>
      </c>
      <c r="J2877" t="str">
        <f t="shared" si="1472"/>
        <v>-11728.840155592+800.905938098325i</v>
      </c>
      <c r="K2877" t="str">
        <f t="shared" si="1479"/>
        <v>0.0214596486279632-0.314265104776448i</v>
      </c>
      <c r="L2877" t="str">
        <f t="shared" si="1480"/>
        <v>0.00158960096987364-0.0195110365030294i</v>
      </c>
      <c r="M2877" t="str">
        <f t="shared" si="1481"/>
        <v>0.0230492495978368-0.333776141279477i</v>
      </c>
      <c r="N2877" t="str">
        <f t="shared" si="1482"/>
        <v>-4.18211986522349i</v>
      </c>
      <c r="O2877" t="str">
        <f t="shared" si="1483"/>
        <v>-0.505765517359797+0.862670992586268i</v>
      </c>
      <c r="P2877" t="str">
        <f t="shared" si="1484"/>
        <v>1.5057655173598-0.862670992586268i</v>
      </c>
      <c r="Q2877" t="str">
        <f t="shared" si="1485"/>
        <v>-1.5057655173598+5.04479085780976i</v>
      </c>
      <c r="R2877" t="str">
        <f t="shared" si="1486"/>
        <v>-0.238816109874176-0.227197615605193i</v>
      </c>
      <c r="S2877" t="str">
        <f t="shared" si="1487"/>
        <v>0.431689994998104i</v>
      </c>
      <c r="T2877" t="str">
        <f t="shared" si="1488"/>
        <v>0.0980789375441869-0.10309452527705i</v>
      </c>
      <c r="U2877" t="str">
        <f t="shared" si="1489"/>
        <v>0.0000500000000000001-0.00025571988671213i</v>
      </c>
      <c r="V2877" t="str">
        <f t="shared" si="1490"/>
        <v>3.33333333333333E-06-0.000281291875383343i</v>
      </c>
      <c r="W2877" t="str">
        <f t="shared" si="1491"/>
        <v>0.0000143638249144028-0.000135064696196749i</v>
      </c>
      <c r="X2877" t="str">
        <f t="shared" si="1492"/>
        <v>0.000014704226297126-0.000134990557258991i</v>
      </c>
      <c r="Y2877" t="str">
        <f t="shared" si="1493"/>
        <v>0.009+0.592504374467035i</v>
      </c>
      <c r="Z2877" t="str">
        <f t="shared" si="1494"/>
        <v>-0.00318432760527797-0.000395977486433878i</v>
      </c>
      <c r="AA2877" t="str">
        <f t="shared" si="1495"/>
        <v>0.359578521992941-23.6284299731972i</v>
      </c>
      <c r="AB2877" t="str">
        <f t="shared" si="1496"/>
        <v>0.677515831611578-0.712162822891644i</v>
      </c>
      <c r="AC2877" t="str">
        <f t="shared" si="1497"/>
        <v>0.777913272521829-0.242553438590198i</v>
      </c>
      <c r="AD2877" t="str">
        <f t="shared" si="1498"/>
        <v>1.05392452003171-0.586864657885906i</v>
      </c>
      <c r="AE2877" t="str">
        <f t="shared" si="1499"/>
        <v>-0.00358842613512284+0.00145143894833491i</v>
      </c>
      <c r="AF2877" t="str">
        <f t="shared" si="1500"/>
        <v>-15.072479645119-0.376910844627141i</v>
      </c>
      <c r="AG2877" t="str">
        <f t="shared" si="1501"/>
        <v>0.951174446897945-0.090911252434528i</v>
      </c>
      <c r="AH2877" t="str">
        <f t="shared" si="1502"/>
        <v>0.0589617233197192-0.015942378620662i</v>
      </c>
      <c r="AI2877">
        <f t="shared" si="1503"/>
        <v>-24.28216162473996</v>
      </c>
      <c r="AJ2877">
        <f t="shared" si="1504"/>
        <v>-15.130145004458328</v>
      </c>
      <c r="AK2877"/>
      <c r="AL2877"/>
      <c r="AM2877"/>
      <c r="AN2877"/>
    </row>
    <row r="2878" spans="1:40" x14ac:dyDescent="0.25">
      <c r="A2878"/>
      <c r="B2878">
        <f t="shared" si="1505"/>
        <v>944000</v>
      </c>
      <c r="C2878" s="186" t="str">
        <f t="shared" si="1473"/>
        <v>-8.57627599888624E-08+0.00259430353634681i</v>
      </c>
      <c r="D2878" s="158" t="str">
        <f t="shared" si="1474"/>
        <v>-5.95700661452045+0.0198896604453256i</v>
      </c>
      <c r="E2878" t="str">
        <f t="shared" si="1475"/>
        <v>2870</v>
      </c>
      <c r="F2878" t="str">
        <f t="shared" si="1476"/>
        <v>0.777000777000777</v>
      </c>
      <c r="G2878" t="str">
        <f t="shared" si="1471"/>
        <v>0.777000777000777</v>
      </c>
      <c r="H2878" t="str">
        <f t="shared" si="1477"/>
        <v>9.11551233477196+0.396403075880639i</v>
      </c>
      <c r="I2878" t="str">
        <f t="shared" si="1478"/>
        <v>3707.07933123596i</v>
      </c>
      <c r="J2878" t="str">
        <f t="shared" si="1472"/>
        <v>-11753.7310560862+801.755255105852i</v>
      </c>
      <c r="K2878" t="str">
        <f t="shared" si="1479"/>
        <v>0.0214144101140578-0.313935225996289i</v>
      </c>
      <c r="L2878" t="str">
        <f t="shared" si="1480"/>
        <v>0.00158625710347738-0.0194906401746719i</v>
      </c>
      <c r="M2878" t="str">
        <f t="shared" si="1481"/>
        <v>0.0230006672175352-0.333425866170961i</v>
      </c>
      <c r="N2878" t="str">
        <f t="shared" si="1482"/>
        <v>-4.18655477494271i</v>
      </c>
      <c r="O2878" t="str">
        <f t="shared" si="1483"/>
        <v>-0.501934688134518+0.864905525966452i</v>
      </c>
      <c r="P2878" t="str">
        <f t="shared" si="1484"/>
        <v>1.50193468813452-0.864905525966452i</v>
      </c>
      <c r="Q2878" t="str">
        <f t="shared" si="1485"/>
        <v>-1.50193468813452+5.05146030090916i</v>
      </c>
      <c r="R2878" t="str">
        <f t="shared" si="1486"/>
        <v>-0.238534896025233-0.226404007027002i</v>
      </c>
      <c r="S2878" t="str">
        <f t="shared" si="1487"/>
        <v>0.432147778661941i</v>
      </c>
      <c r="T2878" t="str">
        <f t="shared" si="1488"/>
        <v>0.0978399887168814-0.103082325450661i</v>
      </c>
      <c r="U2878" t="str">
        <f t="shared" si="1489"/>
        <v>0.0000499999999999999-0.00025544899700163i</v>
      </c>
      <c r="V2878" t="str">
        <f t="shared" si="1490"/>
        <v>3.33333333333333E-06-0.000280993896701792i</v>
      </c>
      <c r="W2878" t="str">
        <f t="shared" si="1491"/>
        <v>0.0000143635919832292-0.000134923962080681i</v>
      </c>
      <c r="X2878" t="str">
        <f t="shared" si="1492"/>
        <v>0.0000147032763761746-0.000134849903407317i</v>
      </c>
      <c r="Y2878" t="str">
        <f t="shared" si="1493"/>
        <v>0.009+0.593132692997753i</v>
      </c>
      <c r="Z2878" t="str">
        <f t="shared" si="1494"/>
        <v>-0.00317764044475577-0.000395433740148734i</v>
      </c>
      <c r="AA2878" t="str">
        <f t="shared" si="1495"/>
        <v>0.35881690135012-23.603400138973i</v>
      </c>
      <c r="AB2878" t="str">
        <f t="shared" si="1496"/>
        <v>0.675865205926818-0.712078548166322i</v>
      </c>
      <c r="AC2878" t="str">
        <f t="shared" si="1497"/>
        <v>0.778119943981317-0.241729223420083i</v>
      </c>
      <c r="AD2878" t="str">
        <f t="shared" si="1498"/>
        <v>1.051409154334-0.588498255743709i</v>
      </c>
      <c r="AE2878" t="str">
        <f t="shared" si="1499"/>
        <v>-0.00357371231913792+0.00145427320479452i</v>
      </c>
      <c r="AF2878" t="str">
        <f t="shared" si="1500"/>
        <v>-15.0725189492924-0.376513415435313i</v>
      </c>
      <c r="AG2878" t="str">
        <f t="shared" si="1501"/>
        <v>0.951081866899518-0.0906013386423639i</v>
      </c>
      <c r="AH2878" t="str">
        <f t="shared" si="1502"/>
        <v>0.058738734527668-0.0160366865967154i</v>
      </c>
      <c r="AI2878">
        <f t="shared" si="1503"/>
        <v>-24.309288850159447</v>
      </c>
      <c r="AJ2878">
        <f t="shared" si="1504"/>
        <v>-15.270580741155298</v>
      </c>
      <c r="AK2878"/>
      <c r="AL2878"/>
      <c r="AM2878"/>
      <c r="AN2878"/>
    </row>
    <row r="2879" spans="1:40" x14ac:dyDescent="0.25">
      <c r="A2879"/>
      <c r="B2879">
        <f t="shared" si="1505"/>
        <v>945000</v>
      </c>
      <c r="C2879" s="186" t="str">
        <f t="shared" si="1473"/>
        <v>-8.55813475385477E-08+0.00259155824160534i</v>
      </c>
      <c r="D2879" s="158" t="str">
        <f t="shared" si="1474"/>
        <v>-5.95700661312963+0.0198686131856409i</v>
      </c>
      <c r="E2879" t="str">
        <f t="shared" si="1475"/>
        <v>2870</v>
      </c>
      <c r="F2879" t="str">
        <f t="shared" si="1476"/>
        <v>0.777000777000777</v>
      </c>
      <c r="G2879" t="str">
        <f t="shared" si="1471"/>
        <v>0.777000777000777</v>
      </c>
      <c r="H2879" t="str">
        <f t="shared" si="1477"/>
        <v>9.11555151599041+0.395985434731662i</v>
      </c>
      <c r="I2879" t="str">
        <f t="shared" si="1478"/>
        <v>3711.00632205294i</v>
      </c>
      <c r="J2879" t="str">
        <f t="shared" si="1472"/>
        <v>-11778.648338033+802.60457211338i</v>
      </c>
      <c r="K2879" t="str">
        <f t="shared" si="1479"/>
        <v>0.021369314285857-0.313606035828135i</v>
      </c>
      <c r="L2879" t="str">
        <f t="shared" si="1480"/>
        <v>0.00158292375397473-0.0194702861581292i</v>
      </c>
      <c r="M2879" t="str">
        <f t="shared" si="1481"/>
        <v>0.0229522380398317-0.333076321986264i</v>
      </c>
      <c r="N2879" t="str">
        <f t="shared" si="1482"/>
        <v>-4.19098968466193i</v>
      </c>
      <c r="O2879" t="str">
        <f t="shared" si="1483"/>
        <v>-0.498093986661044+0.867123048045725i</v>
      </c>
      <c r="P2879" t="str">
        <f t="shared" si="1484"/>
        <v>1.49809398666104-0.867123048045725i</v>
      </c>
      <c r="Q2879" t="str">
        <f t="shared" si="1485"/>
        <v>-1.49809398666104+5.05811273270765i</v>
      </c>
      <c r="R2879" t="str">
        <f t="shared" si="1486"/>
        <v>-0.238252964671312-0.225611549858025i</v>
      </c>
      <c r="S2879" t="str">
        <f t="shared" si="1487"/>
        <v>0.432605562325778i</v>
      </c>
      <c r="T2879" t="str">
        <f t="shared" si="1488"/>
        <v>0.0976008113935212-0.103069557757417i</v>
      </c>
      <c r="U2879" t="str">
        <f t="shared" si="1489"/>
        <v>0.0000499999999999999-0.000255178680602686i</v>
      </c>
      <c r="V2879" t="str">
        <f t="shared" si="1490"/>
        <v>3.33333333333333E-06-0.000280696548662954i</v>
      </c>
      <c r="W2879" t="str">
        <f t="shared" si="1491"/>
        <v>0.000014363358814846-0.000134783528197994i</v>
      </c>
      <c r="X2879" t="str">
        <f t="shared" si="1492"/>
        <v>0.0000147023284931882-0.000134709549613364i</v>
      </c>
      <c r="Y2879" t="str">
        <f t="shared" si="1493"/>
        <v>0.009+0.593761011528471i</v>
      </c>
      <c r="Z2879" t="str">
        <f t="shared" si="1494"/>
        <v>-0.00317097449834493-0.00039489151561685i</v>
      </c>
      <c r="AA2879" t="str">
        <f t="shared" si="1495"/>
        <v>0.358057698099107-23.5784232770294i</v>
      </c>
      <c r="AB2879" t="str">
        <f t="shared" si="1496"/>
        <v>0.67421300182269-0.711990350694749i</v>
      </c>
      <c r="AC2879" t="str">
        <f t="shared" si="1497"/>
        <v>0.778327570008267-0.240906158893629i</v>
      </c>
      <c r="AD2879" t="str">
        <f t="shared" si="1498"/>
        <v>1.04888580609292-0.590120815103565i</v>
      </c>
      <c r="AE2879" t="str">
        <f t="shared" si="1499"/>
        <v>-0.0035590238458699+0.00145706194995889i</v>
      </c>
      <c r="AF2879" t="str">
        <f t="shared" si="1500"/>
        <v>-15.07255812912-0.376116821546021i</v>
      </c>
      <c r="AG2879" t="str">
        <f t="shared" si="1501"/>
        <v>0.950990424652608-0.0902913823176599i</v>
      </c>
      <c r="AH2879" t="str">
        <f t="shared" si="1502"/>
        <v>0.0585158654018955-0.0161300928268772i</v>
      </c>
      <c r="AI2879">
        <f t="shared" si="1503"/>
        <v>-24.336466172421218</v>
      </c>
      <c r="AJ2879">
        <f t="shared" si="1504"/>
        <v>-15.411046343275531</v>
      </c>
      <c r="AK2879"/>
      <c r="AL2879"/>
      <c r="AM2879"/>
      <c r="AN2879"/>
    </row>
    <row r="2880" spans="1:40" x14ac:dyDescent="0.25">
      <c r="A2880"/>
      <c r="B2880">
        <f t="shared" si="1505"/>
        <v>946000</v>
      </c>
      <c r="C2880" s="186" t="str">
        <f t="shared" si="1473"/>
        <v>-8.54005100878602E-08+0.00258881875086965i</v>
      </c>
      <c r="D2880" s="158" t="str">
        <f t="shared" si="1474"/>
        <v>-5.9570066117432+0.019847610423334i</v>
      </c>
      <c r="E2880" t="str">
        <f t="shared" si="1475"/>
        <v>2870</v>
      </c>
      <c r="F2880" t="str">
        <f t="shared" si="1476"/>
        <v>0.777000777000777</v>
      </c>
      <c r="G2880" t="str">
        <f t="shared" si="1471"/>
        <v>0.777000777000777</v>
      </c>
      <c r="H2880" t="str">
        <f t="shared" si="1477"/>
        <v>9.11559057338224+0.39556867075812i</v>
      </c>
      <c r="I2880" t="str">
        <f t="shared" si="1478"/>
        <v>3714.93331286993i</v>
      </c>
      <c r="J2880" t="str">
        <f t="shared" si="1472"/>
        <v>-11803.5920014324+803.453889120907i</v>
      </c>
      <c r="K2880" t="str">
        <f t="shared" si="1479"/>
        <v>0.0213243605448304-0.313277532128223i</v>
      </c>
      <c r="L2880" t="str">
        <f t="shared" si="1480"/>
        <v>0.00157960087740663-0.0194499743227901i</v>
      </c>
      <c r="M2880" t="str">
        <f t="shared" si="1481"/>
        <v>0.022903961422237-0.332727506451013i</v>
      </c>
      <c r="N2880" t="str">
        <f t="shared" si="1482"/>
        <v>-4.19542459438114i</v>
      </c>
      <c r="O2880" t="str">
        <f t="shared" si="1483"/>
        <v>-0.494243488479805+0.869323515208988i</v>
      </c>
      <c r="P2880" t="str">
        <f t="shared" si="1484"/>
        <v>1.49424348847981-0.869323515208988i</v>
      </c>
      <c r="Q2880" t="str">
        <f t="shared" si="1485"/>
        <v>-1.49424348847981+5.06474810959013i</v>
      </c>
      <c r="R2880" t="str">
        <f t="shared" si="1486"/>
        <v>-0.237970314022264-0.224820242125071i</v>
      </c>
      <c r="S2880" t="str">
        <f t="shared" si="1487"/>
        <v>0.433063345989615i</v>
      </c>
      <c r="T2880" t="str">
        <f t="shared" si="1488"/>
        <v>0.0973614063008786-0.103056220436681i</v>
      </c>
      <c r="U2880" t="str">
        <f t="shared" si="1489"/>
        <v>0.0000499999999999999-0.000254908935697186i</v>
      </c>
      <c r="V2880" t="str">
        <f t="shared" si="1490"/>
        <v>3.33333333333333E-06-0.000280399829266905i</v>
      </c>
      <c r="W2880" t="str">
        <f t="shared" si="1491"/>
        <v>0.0000143631254092837-0.000134643393596272i</v>
      </c>
      <c r="X2880" t="str">
        <f t="shared" si="1492"/>
        <v>0.0000147013826385823-0.0001345694949253i</v>
      </c>
      <c r="Y2880" t="str">
        <f t="shared" si="1493"/>
        <v>0.009+0.594389330059189i</v>
      </c>
      <c r="Z2880" t="str">
        <f t="shared" si="1494"/>
        <v>-0.00316432967639802-0.000394350806422794i</v>
      </c>
      <c r="AA2880" t="str">
        <f t="shared" si="1495"/>
        <v>0.357300902019412-23.5534992193822i</v>
      </c>
      <c r="AB2880" t="str">
        <f t="shared" si="1496"/>
        <v>0.672559224319638-0.711898218314687i</v>
      </c>
      <c r="AC2880" t="str">
        <f t="shared" si="1497"/>
        <v>0.778536151501222-0.240084242977339i</v>
      </c>
      <c r="AD2880" t="str">
        <f t="shared" si="1498"/>
        <v>1.04635452453502-0.591732295947287i</v>
      </c>
      <c r="AE2880" t="str">
        <f t="shared" si="1499"/>
        <v>-0.00354436078211272+0.00145980531399461i</v>
      </c>
      <c r="AF2880" t="str">
        <f t="shared" si="1500"/>
        <v>-15.0725971851254-0.375721060334786i</v>
      </c>
      <c r="AG2880" t="str">
        <f t="shared" si="1501"/>
        <v>0.95090012002607-0.0899813877949416i</v>
      </c>
      <c r="AH2880" t="str">
        <f t="shared" si="1502"/>
        <v>0.0582931190087356-0.0162225983603379i</v>
      </c>
      <c r="AI2880">
        <f t="shared" si="1503"/>
        <v>-24.363693791427615</v>
      </c>
      <c r="AJ2880">
        <f t="shared" si="1504"/>
        <v>-15.55154143245592</v>
      </c>
      <c r="AK2880"/>
      <c r="AL2880"/>
      <c r="AM2880"/>
      <c r="AN2880"/>
    </row>
    <row r="2881" spans="1:40" x14ac:dyDescent="0.25">
      <c r="A2881"/>
      <c r="B2881">
        <f t="shared" si="1505"/>
        <v>947000</v>
      </c>
      <c r="C2881" s="186" t="str">
        <f t="shared" si="1473"/>
        <v>-8.52202452093625E-08+0.00258608504575324i</v>
      </c>
      <c r="D2881" s="158" t="str">
        <f t="shared" si="1474"/>
        <v>-5.95700661036117+0.0198266520174415i</v>
      </c>
      <c r="E2881" t="str">
        <f t="shared" si="1475"/>
        <v>2870</v>
      </c>
      <c r="F2881" t="str">
        <f t="shared" si="1476"/>
        <v>0.777000777000777</v>
      </c>
      <c r="G2881" t="str">
        <f t="shared" si="1471"/>
        <v>0.777000777000777</v>
      </c>
      <c r="H2881" t="str">
        <f t="shared" si="1477"/>
        <v>9.11562950746831+0.395152781205523i</v>
      </c>
      <c r="I2881" t="str">
        <f t="shared" si="1478"/>
        <v>3718.86030368692i</v>
      </c>
      <c r="J2881" t="str">
        <f t="shared" si="1472"/>
        <v>-11828.5620462843+804.303206128435i</v>
      </c>
      <c r="K2881" t="str">
        <f t="shared" si="1479"/>
        <v>0.0212795482955785-0.312949712761633i</v>
      </c>
      <c r="L2881" t="str">
        <f t="shared" si="1480"/>
        <v>0.00157628843004292-0.0194297045385763i</v>
      </c>
      <c r="M2881" t="str">
        <f t="shared" si="1481"/>
        <v>0.0228558367256214-0.332379417300209i</v>
      </c>
      <c r="N2881" t="str">
        <f t="shared" si="1482"/>
        <v>-4.19985950410036i</v>
      </c>
      <c r="O2881" t="str">
        <f t="shared" si="1483"/>
        <v>-0.490383269323894+0.871506884176602i</v>
      </c>
      <c r="P2881" t="str">
        <f t="shared" si="1484"/>
        <v>1.49038326932389-0.871506884176602i</v>
      </c>
      <c r="Q2881" t="str">
        <f t="shared" si="1485"/>
        <v>-1.49038326932389+5.07136638827696i</v>
      </c>
      <c r="R2881" t="str">
        <f t="shared" si="1486"/>
        <v>-0.237686942284689-0.224030081879383i</v>
      </c>
      <c r="S2881" t="str">
        <f t="shared" si="1487"/>
        <v>0.433521129653452i</v>
      </c>
      <c r="T2881" t="str">
        <f t="shared" si="1488"/>
        <v>0.0971217741727055-0.103042311723133i</v>
      </c>
      <c r="U2881" t="str">
        <f t="shared" si="1489"/>
        <v>0.00005-0.000254639760474698i</v>
      </c>
      <c r="V2881" t="str">
        <f t="shared" si="1490"/>
        <v>3.33333333333333E-06-0.000280103736522167i</v>
      </c>
      <c r="W2881" t="str">
        <f t="shared" si="1491"/>
        <v>0.0000143628917665721-0.000134503557327121i</v>
      </c>
      <c r="X2881" t="str">
        <f t="shared" si="1492"/>
        <v>0.0000147004388028229-0.000134429738395307i</v>
      </c>
      <c r="Y2881" t="str">
        <f t="shared" si="1493"/>
        <v>0.009+0.595017648589907i</v>
      </c>
      <c r="Z2881" t="str">
        <f t="shared" si="1494"/>
        <v>-0.0031577058897405-0.00039381160618661i</v>
      </c>
      <c r="AA2881" t="str">
        <f t="shared" si="1495"/>
        <v>0.356546502944508-23.5286277987565i</v>
      </c>
      <c r="AB2881" t="str">
        <f t="shared" si="1496"/>
        <v>0.670903878486319-0.711802138831547i</v>
      </c>
      <c r="AC2881" t="str">
        <f t="shared" si="1497"/>
        <v>0.778745689367397-0.239263473661815i</v>
      </c>
      <c r="AD2881" t="str">
        <f t="shared" si="1498"/>
        <v>1.04381535909588-0.593332658480659i</v>
      </c>
      <c r="AE2881" t="str">
        <f t="shared" si="1499"/>
        <v>-0.00352972319445788+0.00146250342713196i</v>
      </c>
      <c r="AF2881" t="str">
        <f t="shared" si="1500"/>
        <v>-15.0726361178295-0.375326129188082i</v>
      </c>
      <c r="AG2881" t="str">
        <f t="shared" si="1501"/>
        <v>0.950810952870238-0.0896713594085081i</v>
      </c>
      <c r="AH2881" t="str">
        <f t="shared" si="1502"/>
        <v>0.0580704984141946-0.0163142042625836i</v>
      </c>
      <c r="AI2881">
        <f t="shared" si="1503"/>
        <v>-24.39097190778762</v>
      </c>
      <c r="AJ2881">
        <f t="shared" si="1504"/>
        <v>-15.692065629920176</v>
      </c>
      <c r="AK2881"/>
      <c r="AL2881"/>
      <c r="AM2881"/>
      <c r="AN2881"/>
    </row>
    <row r="2882" spans="1:40" x14ac:dyDescent="0.25">
      <c r="A2882"/>
      <c r="B2882">
        <f t="shared" si="1505"/>
        <v>948000</v>
      </c>
      <c r="C2882" s="186" t="str">
        <f t="shared" si="1473"/>
        <v>-8.50405504884125E-08+0.00258335710794718i</v>
      </c>
      <c r="D2882" s="158" t="str">
        <f t="shared" si="1474"/>
        <v>-5.95700660898351+0.0198057378275951i</v>
      </c>
      <c r="E2882" t="str">
        <f t="shared" si="1475"/>
        <v>2870</v>
      </c>
      <c r="F2882" t="str">
        <f t="shared" si="1476"/>
        <v>0.777000777000777</v>
      </c>
      <c r="G2882" t="str">
        <f t="shared" si="1471"/>
        <v>0.777000777000777</v>
      </c>
      <c r="H2882" t="str">
        <f t="shared" si="1477"/>
        <v>9.11566831876674+0.394737763330879i</v>
      </c>
      <c r="I2882" t="str">
        <f t="shared" si="1478"/>
        <v>3722.78729450391i</v>
      </c>
      <c r="J2882" t="str">
        <f t="shared" si="1472"/>
        <v>-11853.5584725888+805.152523135962i</v>
      </c>
      <c r="K2882" t="str">
        <f t="shared" si="1479"/>
        <v>0.0212348769458119-0.312622575602244i</v>
      </c>
      <c r="L2882" t="str">
        <f t="shared" si="1480"/>
        <v>0.00157298636838101-0.0194094766759406i</v>
      </c>
      <c r="M2882" t="str">
        <f t="shared" si="1481"/>
        <v>0.0228078633141929-0.332032052278185i</v>
      </c>
      <c r="N2882" t="str">
        <f t="shared" si="1482"/>
        <v>-4.20429441381958i</v>
      </c>
      <c r="O2882" t="str">
        <f t="shared" si="1483"/>
        <v>-0.486513405117619+0.873673112005205i</v>
      </c>
      <c r="P2882" t="str">
        <f t="shared" si="1484"/>
        <v>1.48651340511762-0.873673112005205i</v>
      </c>
      <c r="Q2882" t="str">
        <f t="shared" si="1485"/>
        <v>-1.48651340511762+5.07796752582479i</v>
      </c>
      <c r="R2882" t="str">
        <f t="shared" si="1486"/>
        <v>-0.237402847661963-0.223241067196642i</v>
      </c>
      <c r="S2882" t="str">
        <f t="shared" si="1487"/>
        <v>0.433978913317287i</v>
      </c>
      <c r="T2882" t="str">
        <f t="shared" si="1488"/>
        <v>0.0968819157497901-0.103027829846768i</v>
      </c>
      <c r="U2882" t="str">
        <f t="shared" si="1489"/>
        <v>0.00005-0.000254371153132425i</v>
      </c>
      <c r="V2882" t="str">
        <f t="shared" si="1490"/>
        <v>3.33333333333333E-06-0.000279808268445667i</v>
      </c>
      <c r="W2882" t="str">
        <f t="shared" si="1491"/>
        <v>0.0000143626578867415-0.000134364018446147i</v>
      </c>
      <c r="X2882" t="str">
        <f t="shared" si="1492"/>
        <v>0.0000146994969764265-0.000134290279079569i</v>
      </c>
      <c r="Y2882" t="str">
        <f t="shared" si="1493"/>
        <v>0.009+0.595645967120625i</v>
      </c>
      <c r="Z2882" t="str">
        <f t="shared" si="1494"/>
        <v>-0.00315110304966794-0.000393273908563592i</v>
      </c>
      <c r="AA2882" t="str">
        <f t="shared" si="1495"/>
        <v>0.355794490761486-23.5038088485835i</v>
      </c>
      <c r="AB2882" t="str">
        <f t="shared" si="1496"/>
        <v>0.669246969439998-0.711702100018379i</v>
      </c>
      <c r="AC2882" t="str">
        <f t="shared" si="1497"/>
        <v>0.778956184522629-0.238443848961762i</v>
      </c>
      <c r="AD2882" t="str">
        <f t="shared" si="1498"/>
        <v>1.04126835941918-0.594921863134535i</v>
      </c>
      <c r="AE2882" t="str">
        <f t="shared" si="1499"/>
        <v>-0.00351511114929337+0.00146515641966499i</v>
      </c>
      <c r="AF2882" t="str">
        <f t="shared" si="1500"/>
        <v>-15.0726749277502-0.374932025503284i</v>
      </c>
      <c r="AG2882" t="str">
        <f t="shared" si="1501"/>
        <v>0.950722923016917-0.0893613014923562i</v>
      </c>
      <c r="AH2882" t="str">
        <f t="shared" si="1502"/>
        <v>0.0578480066838098-0.0164049116154126i</v>
      </c>
      <c r="AI2882">
        <f t="shared" si="1503"/>
        <v>-24.418300722824355</v>
      </c>
      <c r="AJ2882">
        <f t="shared" si="1504"/>
        <v>-15.832618556483967</v>
      </c>
      <c r="AK2882"/>
      <c r="AL2882"/>
      <c r="AM2882"/>
      <c r="AN2882"/>
    </row>
    <row r="2883" spans="1:40" x14ac:dyDescent="0.25">
      <c r="A2883"/>
      <c r="B2883">
        <f t="shared" si="1505"/>
        <v>949000</v>
      </c>
      <c r="C2883" s="186" t="str">
        <f t="shared" si="1473"/>
        <v>-8.48614235230835E-08+0.00258063491921972i</v>
      </c>
      <c r="D2883" s="158" t="str">
        <f t="shared" si="1474"/>
        <v>-5.95700660761021+0.0197848677140179i</v>
      </c>
      <c r="E2883" t="str">
        <f t="shared" si="1475"/>
        <v>2870</v>
      </c>
      <c r="F2883" t="str">
        <f t="shared" si="1476"/>
        <v>0.777000777000777</v>
      </c>
      <c r="G2883" t="str">
        <f t="shared" si="1471"/>
        <v>0.777000777000777</v>
      </c>
      <c r="H2883" t="str">
        <f t="shared" si="1477"/>
        <v>9.11570700779295+0.394323614402632i</v>
      </c>
      <c r="I2883" t="str">
        <f t="shared" si="1478"/>
        <v>3726.71428532089i</v>
      </c>
      <c r="J2883" t="str">
        <f t="shared" si="1472"/>
        <v>-11878.5812803459+806.001840143489i</v>
      </c>
      <c r="K2883" t="str">
        <f t="shared" si="1479"/>
        <v>0.0211903459063327-0.312296118532691i</v>
      </c>
      <c r="L2883" t="str">
        <f t="shared" si="1480"/>
        <v>0.00156969464914434-0.0193892906058629i</v>
      </c>
      <c r="M2883" t="str">
        <f t="shared" si="1481"/>
        <v>0.022760040555477-0.331685409138554i</v>
      </c>
      <c r="N2883" t="str">
        <f t="shared" si="1482"/>
        <v>-4.2087293235388i</v>
      </c>
      <c r="O2883" t="str">
        <f t="shared" si="1483"/>
        <v>-0.48263397197499+0.875822156088577i</v>
      </c>
      <c r="P2883" t="str">
        <f t="shared" si="1484"/>
        <v>1.48263397197499-0.875822156088577i</v>
      </c>
      <c r="Q2883" t="str">
        <f t="shared" si="1485"/>
        <v>-1.48263397197499+5.08455147962738i</v>
      </c>
      <c r="R2883" t="str">
        <f t="shared" si="1486"/>
        <v>-0.237118028354247-0.222453196176931i</v>
      </c>
      <c r="S2883" t="str">
        <f t="shared" si="1487"/>
        <v>0.434436696981124i</v>
      </c>
      <c r="T2883" t="str">
        <f t="shared" si="1488"/>
        <v>0.0966418317799999-0.103012773032896i</v>
      </c>
      <c r="U2883" t="str">
        <f t="shared" si="1489"/>
        <v>0.00005-0.000254103111875172i</v>
      </c>
      <c r="V2883" t="str">
        <f t="shared" si="1490"/>
        <v>3.33333333333333E-06-0.000279513423062689i</v>
      </c>
      <c r="W2883" t="str">
        <f t="shared" si="1491"/>
        <v>0.0000143624237698222-0.000134224776012938i</v>
      </c>
      <c r="X2883" t="str">
        <f t="shared" si="1492"/>
        <v>0.0000146985571499599-0.000134151116038248i</v>
      </c>
      <c r="Y2883" t="str">
        <f t="shared" si="1493"/>
        <v>0.009+0.596274285651343i</v>
      </c>
      <c r="Z2883" t="str">
        <f t="shared" si="1494"/>
        <v>-0.003144521067943-0.000392737707244044i</v>
      </c>
      <c r="AA2883" t="str">
        <f t="shared" si="1495"/>
        <v>0.355044855410716-23.4790422029961i</v>
      </c>
      <c r="AB2883" t="str">
        <f t="shared" si="1496"/>
        <v>0.667588502346839-0.711598089615867i</v>
      </c>
      <c r="AC2883" t="str">
        <f t="shared" si="1497"/>
        <v>0.779167637891332-0.237625366915963i</v>
      </c>
      <c r="AD2883" t="str">
        <f t="shared" si="1498"/>
        <v>1.03871357535552-0.596499870566032i</v>
      </c>
      <c r="AE2883" t="str">
        <f t="shared" si="1499"/>
        <v>-0.0035005247128013+0.00146776442195177i</v>
      </c>
      <c r="AF2883" t="str">
        <f t="shared" si="1500"/>
        <v>-15.0727136154032-0.374538746688614i</v>
      </c>
      <c r="AG2883" t="str">
        <f t="shared" si="1501"/>
        <v>0.950636030279387-0.0890512183800794i</v>
      </c>
      <c r="AH2883" t="str">
        <f t="shared" si="1502"/>
        <v>0.0576256468824908-0.0164947215169588i</v>
      </c>
      <c r="AI2883">
        <f t="shared" si="1503"/>
        <v>-24.445680438584752</v>
      </c>
      <c r="AJ2883">
        <f t="shared" si="1504"/>
        <v>-15.973199832571906</v>
      </c>
      <c r="AK2883"/>
      <c r="AL2883"/>
      <c r="AM2883"/>
      <c r="AN2883"/>
    </row>
    <row r="2884" spans="1:40" x14ac:dyDescent="0.25">
      <c r="A2884"/>
      <c r="B2884">
        <f t="shared" si="1505"/>
        <v>950000</v>
      </c>
      <c r="C2884" s="186" t="str">
        <f t="shared" si="1473"/>
        <v>-8.46828619240848E-08+0.00257791846141588i</v>
      </c>
      <c r="D2884" s="158" t="str">
        <f t="shared" si="1474"/>
        <v>-5.95700660624123+0.0197640415375218i</v>
      </c>
      <c r="E2884" t="str">
        <f t="shared" si="1475"/>
        <v>2870</v>
      </c>
      <c r="F2884" t="str">
        <f t="shared" si="1476"/>
        <v>0.777000777000777</v>
      </c>
      <c r="G2884" t="str">
        <f t="shared" si="1471"/>
        <v>0.777000777000777</v>
      </c>
      <c r="H2884" t="str">
        <f t="shared" si="1477"/>
        <v>9.1157455750596+0.393910331700597i</v>
      </c>
      <c r="I2884" t="str">
        <f t="shared" si="1478"/>
        <v>3730.64127613788i</v>
      </c>
      <c r="J2884" t="str">
        <f t="shared" si="1472"/>
        <v>-11903.6304695555+806.851157151017i</v>
      </c>
      <c r="K2884" t="str">
        <f t="shared" si="1479"/>
        <v>0.0211459545910156-0.311970339444326i</v>
      </c>
      <c r="L2884" t="str">
        <f t="shared" si="1480"/>
        <v>0.00156641322928103-0.0193691461998483i</v>
      </c>
      <c r="M2884" t="str">
        <f t="shared" si="1481"/>
        <v>0.0227123678202966-0.331339485644174i</v>
      </c>
      <c r="N2884" t="str">
        <f t="shared" si="1482"/>
        <v>-4.21316423325802i</v>
      </c>
      <c r="O2884" t="str">
        <f t="shared" si="1483"/>
        <v>-0.478745046198217+0.877953974158479i</v>
      </c>
      <c r="P2884" t="str">
        <f t="shared" si="1484"/>
        <v>1.47874504619822-0.877953974158479i</v>
      </c>
      <c r="Q2884" t="str">
        <f t="shared" si="1485"/>
        <v>-1.47874504619822+5.0911182074165i</v>
      </c>
      <c r="R2884" t="str">
        <f t="shared" si="1486"/>
        <v>-0.236832482558506-0.22166646694473i</v>
      </c>
      <c r="S2884" t="str">
        <f t="shared" si="1487"/>
        <v>0.434894480644961i</v>
      </c>
      <c r="T2884" t="str">
        <f t="shared" si="1488"/>
        <v>0.0964015230183318-0.102997139502138i</v>
      </c>
      <c r="U2884" t="str">
        <f t="shared" si="1489"/>
        <v>0.00005-0.000253835634915304i</v>
      </c>
      <c r="V2884" t="str">
        <f t="shared" si="1490"/>
        <v>3.33333333333333E-06-0.000279219198406834i</v>
      </c>
      <c r="W2884" t="str">
        <f t="shared" si="1491"/>
        <v>0.0000143621894158442-0.000134085829091042i</v>
      </c>
      <c r="X2884" t="str">
        <f t="shared" si="1492"/>
        <v>0.0000146976193140394-0.000134012248335462i</v>
      </c>
      <c r="Y2884" t="str">
        <f t="shared" si="1493"/>
        <v>0.009+0.596902604182061i</v>
      </c>
      <c r="Z2884" t="str">
        <f t="shared" si="1494"/>
        <v>-0.0031379598567924-0.000392202995953034i</v>
      </c>
      <c r="AA2884" t="str">
        <f t="shared" si="1495"/>
        <v>0.354297586885518-23.4543276968259i</v>
      </c>
      <c r="AB2884" t="str">
        <f t="shared" si="1496"/>
        <v>0.665928482422258-0.711490095332306i</v>
      </c>
      <c r="AC2884" t="str">
        <f t="shared" si="1497"/>
        <v>0.779380050406456-0.236808025587282i</v>
      </c>
      <c r="AD2884" t="str">
        <f t="shared" si="1498"/>
        <v>1.03615105696141-0.598066641659625i</v>
      </c>
      <c r="AE2884" t="str">
        <f t="shared" si="1499"/>
        <v>-0.00348596395095641+0.00147032756441439i</v>
      </c>
      <c r="AF2884" t="str">
        <f t="shared" si="1500"/>
        <v>-15.0727521813008-0.374146290163075i</v>
      </c>
      <c r="AG2884" t="str">
        <f t="shared" si="1501"/>
        <v>0.950550274452401-0.0887411144047862i</v>
      </c>
      <c r="AH2884" t="str">
        <f t="shared" si="1502"/>
        <v>0.0574034220743676-0.0165836350817053i</v>
      </c>
      <c r="AI2884">
        <f t="shared" si="1503"/>
        <v>-24.473111257848736</v>
      </c>
      <c r="AJ2884">
        <f t="shared" si="1504"/>
        <v>-16.11380907822533</v>
      </c>
      <c r="AK2884"/>
      <c r="AL2884"/>
      <c r="AM2884"/>
      <c r="AN2884"/>
    </row>
    <row r="2885" spans="1:40" x14ac:dyDescent="0.25">
      <c r="A2885"/>
      <c r="B2885">
        <f t="shared" si="1505"/>
        <v>951000</v>
      </c>
      <c r="C2885" s="186" t="str">
        <f t="shared" si="1473"/>
        <v>-8.450486331468E-08+0.00257520771645704i</v>
      </c>
      <c r="D2885" s="158" t="str">
        <f t="shared" si="1474"/>
        <v>-5.95700660487658+0.019743259159504i</v>
      </c>
      <c r="E2885" t="str">
        <f t="shared" si="1475"/>
        <v>2870</v>
      </c>
      <c r="F2885" t="str">
        <f t="shared" si="1476"/>
        <v>0.777000777000777</v>
      </c>
      <c r="G2885" t="str">
        <f t="shared" ref="G2885:G2948" si="1506">IF($C$11=$C$7,$C$24,F2885)</f>
        <v>0.777000777000777</v>
      </c>
      <c r="H2885" t="str">
        <f t="shared" si="1477"/>
        <v>9.11578402107676+0.393497912515914i</v>
      </c>
      <c r="I2885" t="str">
        <f t="shared" si="1478"/>
        <v>3734.56826695487i</v>
      </c>
      <c r="J2885" t="str">
        <f t="shared" ref="J2885:J2948" si="1507">IMSUM(COMPLEX(0,2*PI()*B2885*$C$113*$C$112),COMPLEX(0,2*PI()*B2885*$C$113*$C$111),COMPLEX(0,2*PI()*B2885*$C$28*10^-12*$C$111),COMPLEX(-1*2*PI()*B2885*2*PI()*B2885*$C$113*$C$112*$C$28*10^-12*$C$111,0),COMPLEX(1,0))</f>
        <v>-11928.7060402177+807.700474158544i</v>
      </c>
      <c r="K2885" t="str">
        <f t="shared" si="1479"/>
        <v>0.0211017024167872-0.31164523623716i</v>
      </c>
      <c r="L2885" t="str">
        <f t="shared" si="1480"/>
        <v>0.0015631420659625-0.0193490433299245i</v>
      </c>
      <c r="M2885" t="str">
        <f t="shared" si="1481"/>
        <v>0.0226648444827497-0.330994279567084i</v>
      </c>
      <c r="N2885" t="str">
        <f t="shared" si="1482"/>
        <v>-4.21759914297724i</v>
      </c>
      <c r="O2885" t="str">
        <f t="shared" si="1483"/>
        <v>-0.474846704276216+0.880068524285476i</v>
      </c>
      <c r="P2885" t="str">
        <f t="shared" si="1484"/>
        <v>1.47484670427622-0.880068524285476i</v>
      </c>
      <c r="Q2885" t="str">
        <f t="shared" si="1485"/>
        <v>-1.47484670427622+5.09766766726272i</v>
      </c>
      <c r="R2885" t="str">
        <f t="shared" si="1486"/>
        <v>-0.236546208468525-0.220880877648894i</v>
      </c>
      <c r="S2885" t="str">
        <f t="shared" si="1487"/>
        <v>0.435352264308798i</v>
      </c>
      <c r="T2885" t="str">
        <f t="shared" si="1488"/>
        <v>0.0961609902269606-0.102980927470433i</v>
      </c>
      <c r="U2885" t="str">
        <f t="shared" si="1489"/>
        <v>0.00005-0.000253568720472701i</v>
      </c>
      <c r="V2885" t="str">
        <f t="shared" si="1490"/>
        <v>3.33333333333333E-06-0.000278925592519971i</v>
      </c>
      <c r="W2885" t="str">
        <f t="shared" si="1491"/>
        <v>0.0000143619548248381-0.000133947176747943i</v>
      </c>
      <c r="X2885" t="str">
        <f t="shared" si="1492"/>
        <v>0.0000146966834593313-0.000133873675039264i</v>
      </c>
      <c r="Y2885" t="str">
        <f t="shared" si="1493"/>
        <v>0.009+0.597530922712779i</v>
      </c>
      <c r="Z2885" t="str">
        <f t="shared" si="1494"/>
        <v>-0.00313141932890408-0.000391669768450176i</v>
      </c>
      <c r="AA2885" t="str">
        <f t="shared" si="1495"/>
        <v>0.35355267523182-23.429665165599i</v>
      </c>
      <c r="AB2885" t="str">
        <f t="shared" si="1496"/>
        <v>0.664266914931253-0.711378104843647i</v>
      </c>
      <c r="AC2885" t="str">
        <f t="shared" si="1497"/>
        <v>0.779593423009432-0.235991823062634i</v>
      </c>
      <c r="AD2885" t="str">
        <f t="shared" si="1498"/>
        <v>1.03358085449823-0.599622137528371i</v>
      </c>
      <c r="AE2885" t="str">
        <f t="shared" si="1499"/>
        <v>-0.00347142892952429+0.00147284597753927i</v>
      </c>
      <c r="AF2885" t="str">
        <f t="shared" si="1500"/>
        <v>-15.0727906259533-0.37375465335641i</v>
      </c>
      <c r="AG2885" t="str">
        <f t="shared" si="1501"/>
        <v>0.950465655312181-0.0884309938990133i</v>
      </c>
      <c r="AH2885" t="str">
        <f t="shared" si="1502"/>
        <v>0.0571813353226448-0.0166716534405048i</v>
      </c>
      <c r="AI2885">
        <f t="shared" si="1503"/>
        <v>-24.500593384137265</v>
      </c>
      <c r="AJ2885">
        <f t="shared" si="1504"/>
        <v>-16.254445913116001</v>
      </c>
      <c r="AK2885"/>
      <c r="AL2885"/>
      <c r="AM2885"/>
      <c r="AN2885"/>
    </row>
    <row r="2886" spans="1:40" x14ac:dyDescent="0.25">
      <c r="A2886"/>
      <c r="B2886">
        <f t="shared" si="1505"/>
        <v>952000</v>
      </c>
      <c r="C2886" s="186" t="str">
        <f t="shared" ref="C2886:C2949" si="1508">IMPRODUCT(COMPLEX(-1,0),IMDIV(IMPRODUCT(G2886,COMPLEX($C$100+$C$101,0)),COMPLEX($C$100,2*PI()*B2886*$C$103*$C$102*(2*$C$100+$C$101))))</f>
        <v>-8.43274253306093E-08+0.00257250266634052i</v>
      </c>
      <c r="D2886" s="158" t="str">
        <f t="shared" ref="D2886:D2949" si="1509">IMPRODUCT(COMPLEX($C$106,0),IMSUB(C2886,G2886))</f>
        <v>-5.95700660351622+0.019722520441944i</v>
      </c>
      <c r="E2886" t="str">
        <f t="shared" ref="E2886:E2949" si="1510">IMDIV(COMPLEX($C$20*10^3,0),COMPLEX(1,2*PI()*B2886*$C$20*1000*$C$29*10^-12))</f>
        <v>2870</v>
      </c>
      <c r="F2886" t="str">
        <f t="shared" ref="F2886:F2949" si="1511">IMDIV(COMPLEX($C$22*1000,0),IMSUM(COMPLEX($C$22*1000,0),E2886))</f>
        <v>0.777000777000777</v>
      </c>
      <c r="G2886" t="str">
        <f t="shared" si="1506"/>
        <v>0.777000777000777</v>
      </c>
      <c r="H2886" t="str">
        <f t="shared" ref="H2886:H2949" si="1512">IMPRODUCT(COMPLEX($C$108,0),IMPRODUCT(COMPLEX(-1,0),D2886),IMDIV(COMPLEX(0,2*PI()*B2886*$C$109*$C$110),COMPLEX(1,2*PI()*B2886*$C$109*$C$110)))</f>
        <v>9.11582234635175+0.393086354150971i</v>
      </c>
      <c r="I2886" t="str">
        <f t="shared" ref="I2886:I2949" si="1513">COMPLEX(0,2*PI()*B2886*$C$113*$C$112*$C$114)</f>
        <v>3738.49525777185i</v>
      </c>
      <c r="J2886" t="str">
        <f t="shared" si="1507"/>
        <v>-11953.8079923324+808.549791166072i</v>
      </c>
      <c r="K2886" t="str">
        <f t="shared" ref="K2886:K2949" si="1514">IMDIV(I2886,J2886)</f>
        <v>0.0210575888036085-0.311320806819828i</v>
      </c>
      <c r="L2886" t="str">
        <f t="shared" ref="L2886:L2949" si="1515">IMDIV(COMPLEX($C$117,0),COMPLEX(1,2*PI()*B2886*$C$115*$C$116))</f>
        <v>0.00155988111658205-0.0193289818686386i</v>
      </c>
      <c r="M2886" t="str">
        <f t="shared" ref="M2886:M2949" si="1516">IMSUM(K2886,L2886)</f>
        <v>0.0226174699201905-0.330649788688467i</v>
      </c>
      <c r="N2886" t="str">
        <f t="shared" ref="N2886:N2949" si="1517">COMPLEX(0,-2*PI()*B2886*$C$43)</f>
        <v>-4.22203405269646i</v>
      </c>
      <c r="O2886" t="str">
        <f t="shared" ref="O2886:O2949" si="1518">IMEXP(N2886)</f>
        <v>-0.470939022883105+0.882165764879768i</v>
      </c>
      <c r="P2886" t="str">
        <f t="shared" ref="P2886:P2949" si="1519">IMSUB(COMPLEX(1,0),O2886)</f>
        <v>1.4709390228831-0.882165764879768i</v>
      </c>
      <c r="Q2886" t="str">
        <f t="shared" ref="Q2886:Q2949" si="1520">IMSUM(COMPLEX(0,2*PI()*B2886*$C$43),O2886,COMPLEX(-1,0))</f>
        <v>-1.4709390228831+5.10419981757623i</v>
      </c>
      <c r="R2886" t="str">
        <f t="shared" ref="R2886:R2949" si="1521">IMDIV(P2886,Q2886)</f>
        <v>-0.236259204274927-0.220096426462642i</v>
      </c>
      <c r="S2886" t="str">
        <f t="shared" ref="S2886:S2949" si="1522">IMDIV(COMPLEX(0,2*PI()*B2886*$C$123),COMPLEX($C$124,0))</f>
        <v>0.435810047972635i</v>
      </c>
      <c r="T2886" t="str">
        <f t="shared" ref="T2886:T2949" si="1523">IMPRODUCT(R2886,S2886)</f>
        <v>0.0959202341752895-0.102964135149033i</v>
      </c>
      <c r="U2886" t="str">
        <f t="shared" ref="U2886:U2949" si="1524">IMDIV(COMPLEX(1,2*PI()*B2886*$C$16*10^-3*$C$15*10^-6),COMPLEX(0,2*PI()*B2886*$C$15*10^-6))</f>
        <v>0.00005-0.000253302366774725i</v>
      </c>
      <c r="V2886" t="str">
        <f t="shared" ref="V2886:V2949" si="1525">IMSUM(COMPLEX($C$18*10^-3,0),IMDIV(COMPLEX(1,0),COMPLEX(0,2*PI()*B2886*($C$17*1*10^-6))))</f>
        <v>3.33333333333333E-06-0.000278632603452198i</v>
      </c>
      <c r="W2886" t="str">
        <f t="shared" ref="W2886:W2949" si="1526">IMDIV(IMPRODUCT(U2886,V2886),IMSUM(U2886,V2886))</f>
        <v>0.000014361719996834-0.000133808818055044i</v>
      </c>
      <c r="X2886" t="str">
        <f t="shared" ref="X2886:X2949" si="1527">IMDIV(IMPRODUCT(COMPLEX($C$19,0),W2886),IMSUM(COMPLEX($C$19,0),W2886))</f>
        <v>0.0000146957495765505-0.000133735395221623i</v>
      </c>
      <c r="Y2886" t="str">
        <f t="shared" ref="Y2886:Y2949" si="1528">COMPLEX($C$13*10^-3,2*PI()*B2886*$C$12*0.000001)</f>
        <v>0.009+0.598159241243497i</v>
      </c>
      <c r="Z2886" t="str">
        <f t="shared" ref="Z2886:Z2949" si="1529">IMPRODUCT(COMPLEX($C$6,0),IMDIV(X2886,IMSUM(X2886,Y2886)))</f>
        <v>-0.00312489939742422-0.000391138018529376i</v>
      </c>
      <c r="AA2886" t="str">
        <f t="shared" ref="AA2886:AA2949" si="1530">IMDIV(COMPLEX($C$6,0),IMSUM(X2886,Y2886))</f>
        <v>0.352810110547827-23.4050544455326i</v>
      </c>
      <c r="AB2886" t="str">
        <f t="shared" ref="AB2886:AB2949" si="1531">IMPRODUCT(COMPLEX($C$119,0),T2886)</f>
        <v>0.662603805188756-0.711262105793464i</v>
      </c>
      <c r="AC2886" t="str">
        <f t="shared" ref="AC2886:AC2949" si="1532">IMSUM(COMPLEX(1,0),IMPRODUCT(AB2886,M2886))</f>
        <v>0.779807756650138-0.235176757452991i</v>
      </c>
      <c r="AD2886" t="str">
        <f t="shared" ref="AD2886:AD2949" si="1533">IMDIV(AB2886,AC2886)</f>
        <v>1.03100301843105-0.601166319514988i</v>
      </c>
      <c r="AE2886" t="str">
        <f t="shared" ref="AE2886:AE2949" si="1534">IMPRODUCT(AD2886,AA2886,X2886)</f>
        <v>-0.00345691971405943+0.0014753197918772i</v>
      </c>
      <c r="AF2886" t="str">
        <f t="shared" ref="AF2886:AF2949" si="1535">IMSUB(D2886,H2886)</f>
        <v>-15.072828949868-0.373363833709027i</v>
      </c>
      <c r="AG2886" t="str">
        <f t="shared" ref="AG2886:AG2949" si="1536">IMSUM(COMPLEX(1,0),IMPRODUCT(AD2886,AA2886,COMPLEX($C$127,0)))</f>
        <v>0.950382172616417-0.088120861194629i</v>
      </c>
      <c r="AH2886" t="str">
        <f t="shared" ref="AH2886:AH2949" si="1537">IMDIV(IMPRODUCT(AE2886,AF2886),AG2886)</f>
        <v>0.0569593896894419-0.0167587777405929i</v>
      </c>
      <c r="AI2886">
        <f t="shared" ref="AI2886:AI2949" si="1538">20*LOG10(IMABS(AH2886))</f>
        <v>-24.5281270217227</v>
      </c>
      <c r="AJ2886">
        <f t="shared" ref="AJ2886:AJ2949" si="1539">IMARGUMENT(AH2886)*180/PI()</f>
        <v>-16.395109956558382</v>
      </c>
      <c r="AK2886"/>
      <c r="AL2886"/>
      <c r="AM2886"/>
      <c r="AN2886"/>
    </row>
    <row r="2887" spans="1:40" x14ac:dyDescent="0.25">
      <c r="A2887"/>
      <c r="B2887">
        <f t="shared" si="1505"/>
        <v>953000</v>
      </c>
      <c r="C2887" s="186" t="str">
        <f t="shared" si="1508"/>
        <v>-8.41505456200114E-08+0.00256980329313924i</v>
      </c>
      <c r="D2887" s="158" t="str">
        <f t="shared" si="1509"/>
        <v>-5.95700660216015+0.0197018252474008i</v>
      </c>
      <c r="E2887" t="str">
        <f t="shared" si="1510"/>
        <v>2870</v>
      </c>
      <c r="F2887" t="str">
        <f t="shared" si="1511"/>
        <v>0.777000777000777</v>
      </c>
      <c r="G2887" t="str">
        <f t="shared" si="1506"/>
        <v>0.777000777000777</v>
      </c>
      <c r="H2887" t="str">
        <f t="shared" si="1512"/>
        <v>9.1158605513893+0.392675653919364i</v>
      </c>
      <c r="I2887" t="str">
        <f t="shared" si="1513"/>
        <v>3742.42224858884i</v>
      </c>
      <c r="J2887" t="str">
        <f t="shared" si="1507"/>
        <v>-11978.9363258997+809.399108173599i</v>
      </c>
      <c r="K2887" t="str">
        <f t="shared" si="1514"/>
        <v>0.0210136131744552-0.310997049109544i</v>
      </c>
      <c r="L2887" t="str">
        <f t="shared" si="1515"/>
        <v>0.00155663033875355-0.0193089616890557i</v>
      </c>
      <c r="M2887" t="str">
        <f t="shared" si="1516"/>
        <v>0.0225702435132088-0.3303060107986i</v>
      </c>
      <c r="N2887" t="str">
        <f t="shared" si="1517"/>
        <v>-4.22646896241568i</v>
      </c>
      <c r="O2887" t="str">
        <f t="shared" si="1518"/>
        <v>-0.467022078876693+0.884245654692004i</v>
      </c>
      <c r="P2887" t="str">
        <f t="shared" si="1519"/>
        <v>1.46702207887669-0.884245654692004i</v>
      </c>
      <c r="Q2887" t="str">
        <f t="shared" si="1520"/>
        <v>-1.46702207887669+5.11071461710768i</v>
      </c>
      <c r="R2887" t="str">
        <f t="shared" si="1521"/>
        <v>-0.235971468165194-0.219313111583547i</v>
      </c>
      <c r="S2887" t="str">
        <f t="shared" si="1522"/>
        <v>0.436267831636472i</v>
      </c>
      <c r="T2887" t="str">
        <f t="shared" si="1523"/>
        <v>0.0956792556400017-0.102946760744504i</v>
      </c>
      <c r="U2887" t="str">
        <f t="shared" si="1524"/>
        <v>0.00005-0.000253036572056179i</v>
      </c>
      <c r="V2887" t="str">
        <f t="shared" si="1525"/>
        <v>3.33333333333333E-06-0.000278340229261796i</v>
      </c>
      <c r="W2887" t="str">
        <f t="shared" si="1526"/>
        <v>0.0000143614849318623-0.000133670752087647i</v>
      </c>
      <c r="X2887" t="str">
        <f t="shared" si="1527"/>
        <v>0.0000146948176564611-0.000133597407958405i</v>
      </c>
      <c r="Y2887" t="str">
        <f t="shared" si="1528"/>
        <v>0.009+0.598787559774215i</v>
      </c>
      <c r="Z2887" t="str">
        <f t="shared" si="1529"/>
        <v>-0.00311839997595448-0.000390607740018615i</v>
      </c>
      <c r="AA2887" t="str">
        <f t="shared" si="1530"/>
        <v>0.352069882983694-23.3804953735312i</v>
      </c>
      <c r="AB2887" t="str">
        <f t="shared" si="1531"/>
        <v>0.660939158559989-0.711142085792963i</v>
      </c>
      <c r="AC2887" t="str">
        <f t="shared" si="1532"/>
        <v>0.780023052286845-0.234362826893372i</v>
      </c>
      <c r="AD2887" t="str">
        <f t="shared" si="1533"/>
        <v>1.02841759942768-0.602699149192985i</v>
      </c>
      <c r="AE2887" t="str">
        <f t="shared" si="1534"/>
        <v>-0.00344243636990385+0.00147774913804337i</v>
      </c>
      <c r="AF2887" t="str">
        <f t="shared" si="1535"/>
        <v>-15.0728671535494-0.372973828671963i</v>
      </c>
      <c r="AG2887" t="str">
        <f t="shared" si="1536"/>
        <v>0.950299826104275-0.0878107206227558i</v>
      </c>
      <c r="AH2887" t="str">
        <f t="shared" si="1537"/>
        <v>0.056737588235648-0.0168450091455991i</v>
      </c>
      <c r="AI2887">
        <f t="shared" si="1538"/>
        <v>-24.555712375637263</v>
      </c>
      <c r="AJ2887">
        <f t="shared" si="1539"/>
        <v>-16.535800827517349</v>
      </c>
      <c r="AK2887"/>
      <c r="AL2887"/>
      <c r="AM2887"/>
      <c r="AN2887"/>
    </row>
    <row r="2888" spans="1:40" x14ac:dyDescent="0.25">
      <c r="A2888"/>
      <c r="B2888">
        <f t="shared" si="1505"/>
        <v>954000</v>
      </c>
      <c r="C2888" s="186" t="str">
        <f t="shared" si="1508"/>
        <v>-8.39742218433438E-08+0.00256710957900126i</v>
      </c>
      <c r="D2888" s="158" t="str">
        <f t="shared" si="1509"/>
        <v>-5.95700660080833+0.0196811734390097i</v>
      </c>
      <c r="E2888" t="str">
        <f t="shared" si="1510"/>
        <v>2870</v>
      </c>
      <c r="F2888" t="str">
        <f t="shared" si="1511"/>
        <v>0.777000777000777</v>
      </c>
      <c r="G2888" t="str">
        <f t="shared" si="1506"/>
        <v>0.777000777000777</v>
      </c>
      <c r="H2888" t="str">
        <f t="shared" si="1512"/>
        <v>9.11589863669146+0.392265809145823i</v>
      </c>
      <c r="I2888" t="str">
        <f t="shared" si="1513"/>
        <v>3746.34923940583i</v>
      </c>
      <c r="J2888" t="str">
        <f t="shared" si="1507"/>
        <v>-12004.0910409196+810.248425181127i</v>
      </c>
      <c r="K2888" t="str">
        <f t="shared" si="1514"/>
        <v>0.020969774955299-0.310673961032055i</v>
      </c>
      <c r="L2888" t="str">
        <f t="shared" si="1515"/>
        <v>0.00155338969031-0.0192889826647545i</v>
      </c>
      <c r="M2888" t="str">
        <f t="shared" si="1516"/>
        <v>0.022523164645609-0.32996294369681i</v>
      </c>
      <c r="N2888" t="str">
        <f t="shared" si="1517"/>
        <v>-4.2309038721349i</v>
      </c>
      <c r="O2888" t="str">
        <f t="shared" si="1518"/>
        <v>-0.463095949296971+0.886308152814097i</v>
      </c>
      <c r="P2888" t="str">
        <f t="shared" si="1519"/>
        <v>1.46309594929697-0.886308152814097i</v>
      </c>
      <c r="Q2888" t="str">
        <f t="shared" si="1520"/>
        <v>-1.46309594929697+5.117212024949i</v>
      </c>
      <c r="R2888" t="str">
        <f t="shared" si="1521"/>
        <v>-0.235682998323675-0.218530931233513i</v>
      </c>
      <c r="S2888" t="str">
        <f t="shared" si="1522"/>
        <v>0.436725615300309i</v>
      </c>
      <c r="T2888" t="str">
        <f t="shared" si="1523"/>
        <v>0.0954380554051055-0.102928802458729i</v>
      </c>
      <c r="U2888" t="str">
        <f t="shared" si="1524"/>
        <v>0.0000500000000000001-0.000252771334559265i</v>
      </c>
      <c r="V2888" t="str">
        <f t="shared" si="1525"/>
        <v>3.33333333333333E-06-0.000278048468015191i</v>
      </c>
      <c r="W2888" t="str">
        <f t="shared" si="1526"/>
        <v>0.0000143612496299532-0.000133532977924929i</v>
      </c>
      <c r="X2888" t="str">
        <f t="shared" si="1527"/>
        <v>0.0000146938876898757-0.000133459712329349i</v>
      </c>
      <c r="Y2888" t="str">
        <f t="shared" si="1528"/>
        <v>0.009+0.599415878304933i</v>
      </c>
      <c r="Z2888" t="str">
        <f t="shared" si="1529"/>
        <v>-0.00311192097854904-0.000390078926779723i</v>
      </c>
      <c r="AA2888" t="str">
        <f t="shared" si="1530"/>
        <v>0.351331982741202-23.3559877871835i</v>
      </c>
      <c r="AB2888" t="str">
        <f t="shared" si="1531"/>
        <v>0.659272980460771-0.711018032420997i</v>
      </c>
      <c r="AC2888" t="str">
        <f t="shared" si="1532"/>
        <v>0.780239310886173-0.233550029542821i</v>
      </c>
      <c r="AD2888" t="str">
        <f t="shared" si="1533"/>
        <v>1.02582464835744-0.604220588367841i</v>
      </c>
      <c r="AE2888" t="str">
        <f t="shared" si="1534"/>
        <v>-0.00342797896218495+0.00148013414671767i</v>
      </c>
      <c r="AF2888" t="str">
        <f t="shared" si="1535"/>
        <v>-15.0729052374998-0.372584635706813i</v>
      </c>
      <c r="AG2888" t="str">
        <f t="shared" si="1536"/>
        <v>0.950218615496385-0.0875005765136721i</v>
      </c>
      <c r="AH2888" t="str">
        <f t="shared" si="1537"/>
        <v>0.0565159340207669-0.0169303488355646i</v>
      </c>
      <c r="AI2888">
        <f t="shared" si="1538"/>
        <v>-24.583349651682653</v>
      </c>
      <c r="AJ2888">
        <f t="shared" si="1539"/>
        <v>-16.676518144626129</v>
      </c>
      <c r="AK2888"/>
      <c r="AL2888"/>
      <c r="AM2888"/>
      <c r="AN2888"/>
    </row>
    <row r="2889" spans="1:40" x14ac:dyDescent="0.25">
      <c r="A2889"/>
      <c r="B2889">
        <f t="shared" si="1505"/>
        <v>955000</v>
      </c>
      <c r="C2889" s="186" t="str">
        <f t="shared" si="1508"/>
        <v>-8.37984516733071E-08+0.00256442150614941i</v>
      </c>
      <c r="D2889" s="158" t="str">
        <f t="shared" si="1509"/>
        <v>-5.95700659946076+0.0196605648804788i</v>
      </c>
      <c r="E2889" t="str">
        <f t="shared" si="1510"/>
        <v>2870</v>
      </c>
      <c r="F2889" t="str">
        <f t="shared" si="1511"/>
        <v>0.777000777000777</v>
      </c>
      <c r="G2889" t="str">
        <f t="shared" si="1506"/>
        <v>0.777000777000777</v>
      </c>
      <c r="H2889" t="str">
        <f t="shared" si="1512"/>
        <v>9.11593660275772+0.391856817166172i</v>
      </c>
      <c r="I2889" t="str">
        <f t="shared" si="1513"/>
        <v>3750.27623022282i</v>
      </c>
      <c r="J2889" t="str">
        <f t="shared" si="1507"/>
        <v>-12029.2721373921+811.097742188654i</v>
      </c>
      <c r="K2889" t="str">
        <f t="shared" si="1514"/>
        <v>0.0209260735750894-0.310351540521599i</v>
      </c>
      <c r="L2889" t="str">
        <f t="shared" si="1515"/>
        <v>0.0015501591293022-0.0192690446698264i</v>
      </c>
      <c r="M2889" t="str">
        <f t="shared" si="1516"/>
        <v>0.0224762327043916-0.329620585191425i</v>
      </c>
      <c r="N2889" t="str">
        <f t="shared" si="1517"/>
        <v>-4.23533878185412i</v>
      </c>
      <c r="O2889" t="str">
        <f t="shared" si="1518"/>
        <v>-0.459160711364593+0.888353218680025i</v>
      </c>
      <c r="P2889" t="str">
        <f t="shared" si="1519"/>
        <v>1.45916071136459-0.888353218680025i</v>
      </c>
      <c r="Q2889" t="str">
        <f t="shared" si="1520"/>
        <v>-1.45916071136459+5.12369200053414i</v>
      </c>
      <c r="R2889" t="str">
        <f t="shared" si="1521"/>
        <v>-0.235393792931617-0.217749883658771i</v>
      </c>
      <c r="S2889" t="str">
        <f t="shared" si="1522"/>
        <v>0.437183398964146i</v>
      </c>
      <c r="T2889" t="str">
        <f t="shared" si="1523"/>
        <v>0.0951966342619888-0.102910258488907i</v>
      </c>
      <c r="U2889" t="str">
        <f t="shared" si="1524"/>
        <v>0.0000500000000000001-0.000252506652533548i</v>
      </c>
      <c r="V2889" t="str">
        <f t="shared" si="1525"/>
        <v>3.33333333333333E-06-0.000277757317786903i</v>
      </c>
      <c r="W2889" t="str">
        <f t="shared" si="1526"/>
        <v>0.0000143610140911375-0.000133395494649923i</v>
      </c>
      <c r="X2889" t="str">
        <f t="shared" si="1527"/>
        <v>0.0000146929596676555-0.000133322307418045i</v>
      </c>
      <c r="Y2889" t="str">
        <f t="shared" si="1528"/>
        <v>0.009+0.60004419683565i</v>
      </c>
      <c r="Z2889" t="str">
        <f t="shared" si="1529"/>
        <v>-0.00310546231971168-0.000389551572708151i</v>
      </c>
      <c r="AA2889" t="str">
        <f t="shared" si="1530"/>
        <v>0.350596400073428-23.331531524758i</v>
      </c>
      <c r="AB2889" t="str">
        <f t="shared" si="1531"/>
        <v>0.657605276357904-0.710889933224066i</v>
      </c>
      <c r="AC2889" t="str">
        <f t="shared" si="1532"/>
        <v>0.780456533423046-0.232738363584415i</v>
      </c>
      <c r="AD2889" t="str">
        <f t="shared" si="1533"/>
        <v>1.02322421629018-0.605730599078082i</v>
      </c>
      <c r="AE2889" t="str">
        <f t="shared" si="1534"/>
        <v>-0.003413547555814+0.00148247494864447i</v>
      </c>
      <c r="AF2889" t="str">
        <f t="shared" si="1535"/>
        <v>-15.0729432022185-0.372196252285693i</v>
      </c>
      <c r="AG2889" t="str">
        <f t="shared" si="1536"/>
        <v>0.95013854049485-0.0871904331967308i</v>
      </c>
      <c r="AH2889" t="str">
        <f t="shared" si="1537"/>
        <v>0.056294430102764-0.0170147980069454i</v>
      </c>
      <c r="AI2889">
        <f t="shared" si="1538"/>
        <v>-24.611039056439981</v>
      </c>
      <c r="AJ2889">
        <f t="shared" si="1539"/>
        <v>-16.817261526191583</v>
      </c>
      <c r="AK2889"/>
      <c r="AL2889"/>
      <c r="AM2889"/>
      <c r="AN2889"/>
    </row>
    <row r="2890" spans="1:40" x14ac:dyDescent="0.25">
      <c r="A2890"/>
      <c r="B2890">
        <f t="shared" si="1505"/>
        <v>956000</v>
      </c>
      <c r="C2890" s="186" t="str">
        <f t="shared" si="1508"/>
        <v>-8.36232327947673E-08+0.00256173905688091i</v>
      </c>
      <c r="D2890" s="158" t="str">
        <f t="shared" si="1509"/>
        <v>-5.95700659811741+0.019639999436087i</v>
      </c>
      <c r="E2890" t="str">
        <f t="shared" si="1510"/>
        <v>2870</v>
      </c>
      <c r="F2890" t="str">
        <f t="shared" si="1511"/>
        <v>0.777000777000777</v>
      </c>
      <c r="G2890" t="str">
        <f t="shared" si="1506"/>
        <v>0.777000777000777</v>
      </c>
      <c r="H2890" t="str">
        <f t="shared" si="1512"/>
        <v>9.1159744500849+0.391448675327251i</v>
      </c>
      <c r="I2890" t="str">
        <f t="shared" si="1513"/>
        <v>3754.2032210398i</v>
      </c>
      <c r="J2890" t="str">
        <f t="shared" si="1507"/>
        <v>-12054.4796153171+811.947059196182i</v>
      </c>
      <c r="K2890" t="str">
        <f t="shared" si="1514"/>
        <v>0.020882508465735-0.310029785520866i</v>
      </c>
      <c r="L2890" t="str">
        <f t="shared" si="1515"/>
        <v>0.00154693861399741-0.0192491475788718i</v>
      </c>
      <c r="M2890" t="str">
        <f t="shared" si="1516"/>
        <v>0.0224294470797324-0.329278933099738i</v>
      </c>
      <c r="N2890" t="str">
        <f t="shared" si="1517"/>
        <v>-4.23977369157333i</v>
      </c>
      <c r="O2890" t="str">
        <f t="shared" si="1518"/>
        <v>-0.455216442479371+0.890380812066627i</v>
      </c>
      <c r="P2890" t="str">
        <f t="shared" si="1519"/>
        <v>1.45521644247937-0.890380812066627i</v>
      </c>
      <c r="Q2890" t="str">
        <f t="shared" si="1520"/>
        <v>-1.45521644247937+5.13015450363996i</v>
      </c>
      <c r="R2890" t="str">
        <f t="shared" si="1521"/>
        <v>-0.235103850167173-0.216969967129866i</v>
      </c>
      <c r="S2890" t="str">
        <f t="shared" si="1522"/>
        <v>0.437641182627983i</v>
      </c>
      <c r="T2890" t="str">
        <f t="shared" si="1523"/>
        <v>0.0949549930094691-0.102891127027554i</v>
      </c>
      <c r="U2890" t="str">
        <f t="shared" si="1524"/>
        <v>0.0000500000000000001-0.000252242524235919i</v>
      </c>
      <c r="V2890" t="str">
        <f t="shared" si="1525"/>
        <v>3.33333333333333E-06-0.000277466776659511i</v>
      </c>
      <c r="W2890" t="str">
        <f t="shared" si="1526"/>
        <v>0.000014360778315445-0.0001332583013495i</v>
      </c>
      <c r="X2890" t="str">
        <f t="shared" si="1527"/>
        <v>0.0000146920335807087-0.000133185192311922i</v>
      </c>
      <c r="Y2890" t="str">
        <f t="shared" si="1528"/>
        <v>0.009+0.600672515366368i</v>
      </c>
      <c r="Z2890" t="str">
        <f t="shared" si="1529"/>
        <v>-0.00309902391439322-0.000389025671732718i</v>
      </c>
      <c r="AA2890" t="str">
        <f t="shared" si="1530"/>
        <v>0.349863125284423-23.3071264252i</v>
      </c>
      <c r="AB2890" t="str">
        <f t="shared" si="1531"/>
        <v>0.655936051769508-0.710757775716316i</v>
      </c>
      <c r="AC2890" t="str">
        <f t="shared" si="1532"/>
        <v>0.780674720880641-0.231927827225256i</v>
      </c>
      <c r="AD2890" t="str">
        <f t="shared" si="1533"/>
        <v>1.02061635449509-0.607229143596397i</v>
      </c>
      <c r="AE2890" t="str">
        <f t="shared" si="1534"/>
        <v>-0.00339914221548437+0.00148477167463289i</v>
      </c>
      <c r="AF2890" t="str">
        <f t="shared" si="1535"/>
        <v>-15.0729810482023-0.371808675891164i</v>
      </c>
      <c r="AG2890" t="str">
        <f t="shared" si="1536"/>
        <v>0.950059600783251-0.0868802950002661i</v>
      </c>
      <c r="AH2890" t="str">
        <f t="shared" si="1537"/>
        <v>0.0560730795379162-0.0170983578726264i</v>
      </c>
      <c r="AI2890">
        <f t="shared" si="1538"/>
        <v>-24.638780797278997</v>
      </c>
      <c r="AJ2890">
        <f t="shared" si="1539"/>
        <v>-16.958030590210299</v>
      </c>
      <c r="AK2890"/>
      <c r="AL2890"/>
      <c r="AM2890"/>
      <c r="AN2890"/>
    </row>
    <row r="2891" spans="1:40" x14ac:dyDescent="0.25">
      <c r="A2891"/>
      <c r="B2891">
        <f t="shared" si="1505"/>
        <v>957000</v>
      </c>
      <c r="C2891" s="186" t="str">
        <f t="shared" si="1508"/>
        <v>-8.34485629046803E-08+0.00255906221356699i</v>
      </c>
      <c r="D2891" s="158" t="str">
        <f t="shared" si="1509"/>
        <v>-5.95700659677828+0.0196194769706803i</v>
      </c>
      <c r="E2891" t="str">
        <f t="shared" si="1510"/>
        <v>2870</v>
      </c>
      <c r="F2891" t="str">
        <f t="shared" si="1511"/>
        <v>0.777000777000777</v>
      </c>
      <c r="G2891" t="str">
        <f t="shared" si="1506"/>
        <v>0.777000777000777</v>
      </c>
      <c r="H2891" t="str">
        <f t="shared" si="1512"/>
        <v>9.11601217916731+0.391041380986882i</v>
      </c>
      <c r="I2891" t="str">
        <f t="shared" si="1513"/>
        <v>3758.13021185679i</v>
      </c>
      <c r="J2891" t="str">
        <f t="shared" si="1507"/>
        <v>-12079.7134746946+812.796376203709i</v>
      </c>
      <c r="K2891" t="str">
        <f t="shared" si="1514"/>
        <v>0.0208390790620852-0.309708693980946i</v>
      </c>
      <c r="L2891" t="str">
        <f t="shared" si="1515"/>
        <v>0.00154372810287799-0.0192292912669979i</v>
      </c>
      <c r="M2891" t="str">
        <f t="shared" si="1516"/>
        <v>0.0223828071649632-0.328937985247944i</v>
      </c>
      <c r="N2891" t="str">
        <f t="shared" si="1517"/>
        <v>-4.24420860129255i</v>
      </c>
      <c r="O2891" t="str">
        <f t="shared" si="1518"/>
        <v>-0.451263220218713+0.892390893094409i</v>
      </c>
      <c r="P2891" t="str">
        <f t="shared" si="1519"/>
        <v>1.45126322021871-0.892390893094409i</v>
      </c>
      <c r="Q2891" t="str">
        <f t="shared" si="1520"/>
        <v>-1.45126322021871+5.13659949438696i</v>
      </c>
      <c r="R2891" t="str">
        <f t="shared" si="1521"/>
        <v>-0.234813168205427-0.216191179941639i</v>
      </c>
      <c r="S2891" t="str">
        <f t="shared" si="1522"/>
        <v>0.438098966291818i</v>
      </c>
      <c r="T2891" t="str">
        <f t="shared" si="1523"/>
        <v>0.0947131324538405-0.102871406262504i</v>
      </c>
      <c r="U2891" t="str">
        <f t="shared" si="1524"/>
        <v>0.0000500000000000001-0.000251978947930552i</v>
      </c>
      <c r="V2891" t="str">
        <f t="shared" si="1525"/>
        <v>3.33333333333333E-06-0.000277176842723607i</v>
      </c>
      <c r="W2891" t="str">
        <f t="shared" si="1526"/>
        <v>0.0000143605423029066-0.000133121397114346i</v>
      </c>
      <c r="X2891" t="str">
        <f t="shared" si="1527"/>
        <v>0.0000146911094199923-0.000133048366102218i</v>
      </c>
      <c r="Y2891" t="str">
        <f t="shared" si="1528"/>
        <v>0.009+0.601300833897086i</v>
      </c>
      <c r="Z2891" t="str">
        <f t="shared" si="1529"/>
        <v>-0.00309260567798836-0.000388501217815435i</v>
      </c>
      <c r="AA2891" t="str">
        <f t="shared" si="1530"/>
        <v>0.349132148728899-23.2827723281281i</v>
      </c>
      <c r="AB2891" t="str">
        <f t="shared" si="1531"/>
        <v>0.654265312265351-0.710621547379556i</v>
      </c>
      <c r="AC2891" t="str">
        <f t="shared" si="1532"/>
        <v>0.780893874250352-0.231118418696446i</v>
      </c>
      <c r="AD2891" t="str">
        <f t="shared" si="1533"/>
        <v>1.01800111443962-0.60871618443079i</v>
      </c>
      <c r="AE2891" t="str">
        <f t="shared" si="1534"/>
        <v>-0.00338476300566978+0.00148702445555681i</v>
      </c>
      <c r="AF2891" t="str">
        <f t="shared" si="1535"/>
        <v>-15.0730187759456-0.371421904016202i</v>
      </c>
      <c r="AG2891" t="str">
        <f t="shared" si="1536"/>
        <v>0.949981796026637-0.0865701662515073i</v>
      </c>
      <c r="AH2891" t="str">
        <f t="shared" si="1537"/>
        <v>0.0558518853806601-0.0171810296619274i</v>
      </c>
      <c r="AI2891">
        <f t="shared" si="1538"/>
        <v>-24.666575082367871</v>
      </c>
      <c r="AJ2891">
        <f t="shared" si="1539"/>
        <v>-17.09882495437898</v>
      </c>
      <c r="AK2891"/>
      <c r="AL2891"/>
      <c r="AM2891"/>
      <c r="AN2891"/>
    </row>
    <row r="2892" spans="1:40" x14ac:dyDescent="0.25">
      <c r="A2892"/>
      <c r="B2892">
        <f t="shared" si="1505"/>
        <v>958000</v>
      </c>
      <c r="C2892" s="186" t="str">
        <f t="shared" si="1508"/>
        <v>-8.32744397120156E-08+0.00255639095865244i</v>
      </c>
      <c r="D2892" s="158" t="str">
        <f t="shared" si="1509"/>
        <v>-5.95700659544333+0.0195989973496687i</v>
      </c>
      <c r="E2892" t="str">
        <f t="shared" si="1510"/>
        <v>2870</v>
      </c>
      <c r="F2892" t="str">
        <f t="shared" si="1511"/>
        <v>0.777000777000777</v>
      </c>
      <c r="G2892" t="str">
        <f t="shared" si="1506"/>
        <v>0.777000777000777</v>
      </c>
      <c r="H2892" t="str">
        <f t="shared" si="1512"/>
        <v>9.11604979049662+0.390634931513787i</v>
      </c>
      <c r="I2892" t="str">
        <f t="shared" si="1513"/>
        <v>3762.05720267378i</v>
      </c>
      <c r="J2892" t="str">
        <f t="shared" si="1507"/>
        <v>-12104.9737155248+813.645693211236i</v>
      </c>
      <c r="K2892" t="str">
        <f t="shared" si="1514"/>
        <v>0.0207957848019107-0.309388263861289i</v>
      </c>
      <c r="L2892" t="str">
        <f t="shared" si="1515"/>
        <v>0.00154052755464017-0.0192094756098169i</v>
      </c>
      <c r="M2892" t="str">
        <f t="shared" si="1516"/>
        <v>0.0223363123565509-0.328597739471106i</v>
      </c>
      <c r="N2892" t="str">
        <f t="shared" si="1517"/>
        <v>-4.24864351101177i</v>
      </c>
      <c r="O2892" t="str">
        <f t="shared" si="1518"/>
        <v>-0.447301122336153+0.894383422228307i</v>
      </c>
      <c r="P2892" t="str">
        <f t="shared" si="1519"/>
        <v>1.44730112233615-0.894383422228307i</v>
      </c>
      <c r="Q2892" t="str">
        <f t="shared" si="1520"/>
        <v>-1.44730112233615+5.14302693324008i</v>
      </c>
      <c r="R2892" t="str">
        <f t="shared" si="1521"/>
        <v>-0.234521745218411-0.215413520413231i</v>
      </c>
      <c r="S2892" t="str">
        <f t="shared" si="1522"/>
        <v>0.438556749955655i</v>
      </c>
      <c r="T2892" t="str">
        <f t="shared" si="1523"/>
        <v>0.0944710534089327-0.102851094376915i</v>
      </c>
      <c r="U2892" t="str">
        <f t="shared" si="1524"/>
        <v>0.0000499999999999999-0.000251715921888871i</v>
      </c>
      <c r="V2892" t="str">
        <f t="shared" si="1525"/>
        <v>3.33333333333333E-06-0.000276887514077758i</v>
      </c>
      <c r="W2892" t="str">
        <f t="shared" si="1526"/>
        <v>0.0000143603060535527-0.000132984781038946i</v>
      </c>
      <c r="X2892" t="str">
        <f t="shared" si="1527"/>
        <v>0.00001469018717651-0.00013291182788397i</v>
      </c>
      <c r="Y2892" t="str">
        <f t="shared" si="1528"/>
        <v>0.009+0.601929152427804i</v>
      </c>
      <c r="Z2892" t="str">
        <f t="shared" si="1529"/>
        <v>-0.00308620752633332-0.00038797820495125i</v>
      </c>
      <c r="AA2892" t="str">
        <f t="shared" si="1530"/>
        <v>0.348403460811907-23.2584690738304i</v>
      </c>
      <c r="AB2892" t="str">
        <f t="shared" si="1531"/>
        <v>0.652593063467259-0.71048123566329i</v>
      </c>
      <c r="AC2892" t="str">
        <f t="shared" si="1532"/>
        <v>0.781113994531728-0.230310136253109i</v>
      </c>
      <c r="AD2892" t="str">
        <f t="shared" si="1533"/>
        <v>1.01537854778839-0.610191684325662i</v>
      </c>
      <c r="AE2892" t="str">
        <f t="shared" si="1534"/>
        <v>-0.00337040999062277+0.00148923342235491i</v>
      </c>
      <c r="AF2892" t="str">
        <f t="shared" si="1535"/>
        <v>-15.0730563859399-0.371035934164118i</v>
      </c>
      <c r="AG2892" t="str">
        <f t="shared" si="1536"/>
        <v>0.949905125871534-0.0862600512764922i</v>
      </c>
      <c r="AH2892" t="str">
        <f t="shared" si="1537"/>
        <v>0.0556308506834409-0.017262814620609i</v>
      </c>
      <c r="AI2892">
        <f t="shared" si="1538"/>
        <v>-24.694422120682958</v>
      </c>
      <c r="AJ2892">
        <f t="shared" si="1539"/>
        <v>-17.239644236106024</v>
      </c>
      <c r="AK2892"/>
      <c r="AL2892"/>
      <c r="AM2892"/>
      <c r="AN2892"/>
    </row>
    <row r="2893" spans="1:40" x14ac:dyDescent="0.25">
      <c r="A2893"/>
      <c r="B2893">
        <f t="shared" si="1505"/>
        <v>959000</v>
      </c>
      <c r="C2893" s="186" t="str">
        <f t="shared" si="1508"/>
        <v>-8.31008609376807E-08+0.00255372527465532i</v>
      </c>
      <c r="D2893" s="158" t="str">
        <f t="shared" si="1509"/>
        <v>-5.95700659411256+0.0195785604390241i</v>
      </c>
      <c r="E2893" t="str">
        <f t="shared" si="1510"/>
        <v>2870</v>
      </c>
      <c r="F2893" t="str">
        <f t="shared" si="1511"/>
        <v>0.777000777000777</v>
      </c>
      <c r="G2893" t="str">
        <f t="shared" si="1506"/>
        <v>0.777000777000777</v>
      </c>
      <c r="H2893" t="str">
        <f t="shared" si="1512"/>
        <v>9.11608728456203+0.390229324287558i</v>
      </c>
      <c r="I2893" t="str">
        <f t="shared" si="1513"/>
        <v>3765.98419349076i</v>
      </c>
      <c r="J2893" t="str">
        <f t="shared" si="1507"/>
        <v>-12130.2603378075+814.495010218763i</v>
      </c>
      <c r="K2893" t="str">
        <f t="shared" si="1514"/>
        <v>0.0207526251258882-0.309068493129671i</v>
      </c>
      <c r="L2893" t="str">
        <f t="shared" si="1515"/>
        <v>0.0015373369281926-0.0191897004834421i</v>
      </c>
      <c r="M2893" t="str">
        <f t="shared" si="1516"/>
        <v>0.0222899620540808-0.328258193613113i</v>
      </c>
      <c r="N2893" t="str">
        <f t="shared" si="1517"/>
        <v>-4.25307842073099i</v>
      </c>
      <c r="O2893" t="str">
        <f t="shared" si="1518"/>
        <v>-0.443330226759787+0.896358360278475i</v>
      </c>
      <c r="P2893" t="str">
        <f t="shared" si="1519"/>
        <v>1.44333022675979-0.896358360278475i</v>
      </c>
      <c r="Q2893" t="str">
        <f t="shared" si="1520"/>
        <v>-1.44333022675979+5.14943678100946i</v>
      </c>
      <c r="R2893" t="str">
        <f t="shared" si="1521"/>
        <v>-0.234229579375128-0.214636986888063i</v>
      </c>
      <c r="S2893" t="str">
        <f t="shared" si="1522"/>
        <v>0.439014533619492i</v>
      </c>
      <c r="T2893" t="str">
        <f t="shared" si="1523"/>
        <v>0.094228756696156-0.102830189549262i</v>
      </c>
      <c r="U2893" t="str">
        <f t="shared" si="1524"/>
        <v>0.0000499999999999999-0.000251453444389508i</v>
      </c>
      <c r="V2893" t="str">
        <f t="shared" si="1525"/>
        <v>3.33333333333333E-06-0.000276598788828459i</v>
      </c>
      <c r="W2893" t="str">
        <f t="shared" si="1526"/>
        <v>0.0000143600695674137-0.000132848452221558i</v>
      </c>
      <c r="X2893" t="str">
        <f t="shared" si="1527"/>
        <v>0.0000146892668413127-0.000132775576755986i</v>
      </c>
      <c r="Y2893" t="str">
        <f t="shared" si="1528"/>
        <v>0.009+0.602557470958522i</v>
      </c>
      <c r="Z2893" t="str">
        <f t="shared" si="1529"/>
        <v>-0.00307982937570269-0.000387456627167831i</v>
      </c>
      <c r="AA2893" t="str">
        <f t="shared" si="1530"/>
        <v>0.347677051988522-23.2342165032612i</v>
      </c>
      <c r="AB2893" t="str">
        <f t="shared" si="1531"/>
        <v>0.65091931104942-0.710336827984672i</v>
      </c>
      <c r="AC2893" t="str">
        <f t="shared" si="1532"/>
        <v>0.781335082732443-0.229502978174369i</v>
      </c>
      <c r="AD2893" t="str">
        <f t="shared" si="1533"/>
        <v>1.01274870640202-0.611655606262878i</v>
      </c>
      <c r="AE2893" t="str">
        <f t="shared" si="1534"/>
        <v>-0.00335608323437275+0.00149139870603054i</v>
      </c>
      <c r="AF2893" t="str">
        <f t="shared" si="1535"/>
        <v>-15.0730938786746-0.370650763848534i</v>
      </c>
      <c r="AG2893" t="str">
        <f t="shared" si="1536"/>
        <v>0.949829589945953-0.0859499543999751i</v>
      </c>
      <c r="AH2893" t="str">
        <f t="shared" si="1537"/>
        <v>0.0554099784965585-0.0173437140108755i</v>
      </c>
      <c r="AI2893">
        <f t="shared" si="1538"/>
        <v>-24.722322122019168</v>
      </c>
      <c r="AJ2893">
        <f t="shared" si="1539"/>
        <v>-17.380488052522459</v>
      </c>
      <c r="AK2893"/>
      <c r="AL2893"/>
      <c r="AM2893"/>
      <c r="AN2893"/>
    </row>
    <row r="2894" spans="1:40" x14ac:dyDescent="0.25">
      <c r="A2894"/>
      <c r="B2894">
        <f t="shared" si="1505"/>
        <v>960000</v>
      </c>
      <c r="C2894" s="186" t="str">
        <f t="shared" si="1508"/>
        <v>-8.29278243144485E-08+0.00255106514416652i</v>
      </c>
      <c r="D2894" s="158" t="str">
        <f t="shared" si="1509"/>
        <v>-5.95700659278594+0.0195581661052767i</v>
      </c>
      <c r="E2894" t="str">
        <f t="shared" si="1510"/>
        <v>2870</v>
      </c>
      <c r="F2894" t="str">
        <f t="shared" si="1511"/>
        <v>0.777000777000777</v>
      </c>
      <c r="G2894" t="str">
        <f t="shared" si="1506"/>
        <v>0.777000777000777</v>
      </c>
      <c r="H2894" t="str">
        <f t="shared" si="1512"/>
        <v>9.11612466185012+0.38982455669858i</v>
      </c>
      <c r="I2894" t="str">
        <f t="shared" si="1513"/>
        <v>3769.91118430775i</v>
      </c>
      <c r="J2894" t="str">
        <f t="shared" si="1507"/>
        <v>-12155.5733415427+815.34432722629i</v>
      </c>
      <c r="K2894" t="str">
        <f t="shared" si="1514"/>
        <v>0.0207095994775802-0.308749379762145i</v>
      </c>
      <c r="L2894" t="str">
        <f t="shared" si="1515"/>
        <v>0.00153415618265511-0.0191699657644864i</v>
      </c>
      <c r="M2894" t="str">
        <f t="shared" si="1516"/>
        <v>0.0222437556602353-0.327919345526631i</v>
      </c>
      <c r="N2894" t="str">
        <f t="shared" si="1517"/>
        <v>-4.25751333045021i</v>
      </c>
      <c r="O2894" t="str">
        <f t="shared" si="1518"/>
        <v>-0.439350611590744+0.898315668401058i</v>
      </c>
      <c r="P2894" t="str">
        <f t="shared" si="1519"/>
        <v>1.43935061159074-0.898315668401058i</v>
      </c>
      <c r="Q2894" t="str">
        <f t="shared" si="1520"/>
        <v>-1.43935061159074+5.15582899885127i</v>
      </c>
      <c r="R2894" t="str">
        <f t="shared" si="1521"/>
        <v>-0.233936668841563-0.213861577733824i</v>
      </c>
      <c r="S2894" t="str">
        <f t="shared" si="1522"/>
        <v>0.439472317283329i</v>
      </c>
      <c r="T2894" t="str">
        <f t="shared" si="1523"/>
        <v>0.0939862431445524-0.102808689953344i</v>
      </c>
      <c r="U2894" t="str">
        <f t="shared" si="1524"/>
        <v>0.0000499999999999999-0.000251191513718269i</v>
      </c>
      <c r="V2894" t="str">
        <f t="shared" si="1525"/>
        <v>3.33333333333333E-06-0.000276310665090096i</v>
      </c>
      <c r="W2894" t="str">
        <f t="shared" si="1526"/>
        <v>0.0000143598328445202-0.0001327124097642i</v>
      </c>
      <c r="X2894" t="str">
        <f t="shared" si="1527"/>
        <v>0.0000146883484054981-0.00013263961182083i</v>
      </c>
      <c r="Y2894" t="str">
        <f t="shared" si="1528"/>
        <v>0.009+0.60318578948924i</v>
      </c>
      <c r="Z2894" t="str">
        <f t="shared" si="1529"/>
        <v>-0.00307347114280696-0.000386936478525362i</v>
      </c>
      <c r="AA2894" t="str">
        <f t="shared" si="1530"/>
        <v>0.346952912763531-23.2100144580374i</v>
      </c>
      <c r="AB2894" t="str">
        <f t="shared" si="1531"/>
        <v>0.649244060738743-0.710188311728558i</v>
      </c>
      <c r="AC2894" t="str">
        <f t="shared" si="1532"/>
        <v>0.78155713986824-0.228696942763346i</v>
      </c>
      <c r="AD2894" t="str">
        <f t="shared" si="1533"/>
        <v>1.01011164233599-0.613107913462909i</v>
      </c>
      <c r="AE2894" t="str">
        <f t="shared" si="1534"/>
        <v>-0.00334178280072438+0.00149352043765188i</v>
      </c>
      <c r="AF2894" t="str">
        <f t="shared" si="1535"/>
        <v>-15.0731312546361-0.370266390593303i</v>
      </c>
      <c r="AG2894" t="str">
        <f t="shared" si="1536"/>
        <v>0.949755187859383-0.0856398799453377i</v>
      </c>
      <c r="AH2894" t="str">
        <f t="shared" si="1537"/>
        <v>0.0551892718680152-0.0174237291113802i</v>
      </c>
      <c r="AI2894">
        <f t="shared" si="1538"/>
        <v>-24.750275297000076</v>
      </c>
      <c r="AJ2894">
        <f t="shared" si="1539"/>
        <v>-17.521356020496217</v>
      </c>
      <c r="AK2894"/>
      <c r="AL2894"/>
      <c r="AM2894"/>
      <c r="AN2894"/>
    </row>
    <row r="2895" spans="1:40" x14ac:dyDescent="0.25">
      <c r="A2895"/>
      <c r="B2895">
        <f t="shared" si="1505"/>
        <v>961000</v>
      </c>
      <c r="C2895" s="186" t="str">
        <f t="shared" si="1508"/>
        <v>-8.27553275868808E-08+0.00254841054984937i</v>
      </c>
      <c r="D2895" s="158" t="str">
        <f t="shared" si="1509"/>
        <v>-5.95700659146347+0.0195378142155118i</v>
      </c>
      <c r="E2895" t="str">
        <f t="shared" si="1510"/>
        <v>2870</v>
      </c>
      <c r="F2895" t="str">
        <f t="shared" si="1511"/>
        <v>0.777000777000777</v>
      </c>
      <c r="G2895" t="str">
        <f t="shared" si="1506"/>
        <v>0.777000777000777</v>
      </c>
      <c r="H2895" t="str">
        <f t="shared" si="1512"/>
        <v>9.11616192284502+0.389420626147992i</v>
      </c>
      <c r="I2895" t="str">
        <f t="shared" si="1513"/>
        <v>3773.83817512474i</v>
      </c>
      <c r="J2895" t="str">
        <f t="shared" si="1507"/>
        <v>-12180.9127267306+816.193644233818i</v>
      </c>
      <c r="K2895" t="str">
        <f t="shared" si="1514"/>
        <v>0.0206667073034169-0.308430921742991i</v>
      </c>
      <c r="L2895" t="str">
        <f t="shared" si="1515"/>
        <v>0.00153098527735739-0.0191502713300592i</v>
      </c>
      <c r="M2895" t="str">
        <f t="shared" si="1516"/>
        <v>0.0221976925807743-0.32758119307305i</v>
      </c>
      <c r="N2895" t="str">
        <f t="shared" si="1517"/>
        <v>-4.26194824016943i</v>
      </c>
      <c r="O2895" t="str">
        <f t="shared" si="1518"/>
        <v>-0.435362355101654+0.900255308098953i</v>
      </c>
      <c r="P2895" t="str">
        <f t="shared" si="1519"/>
        <v>1.43536235510165-0.900255308098953i</v>
      </c>
      <c r="Q2895" t="str">
        <f t="shared" si="1520"/>
        <v>-1.43536235510165+5.16220354826838i</v>
      </c>
      <c r="R2895" t="str">
        <f t="shared" si="1521"/>
        <v>-0.233643011780716-0.213087291342478i</v>
      </c>
      <c r="S2895" t="str">
        <f t="shared" si="1522"/>
        <v>0.439930100947166i</v>
      </c>
      <c r="T2895" t="str">
        <f t="shared" si="1523"/>
        <v>0.0937435135908545-0.10278659375829i</v>
      </c>
      <c r="U2895" t="str">
        <f t="shared" si="1524"/>
        <v>0.00005-0.000250930128168094i</v>
      </c>
      <c r="V2895" t="str">
        <f t="shared" si="1525"/>
        <v>3.33333333333333E-06-0.000276023140984903i</v>
      </c>
      <c r="W2895" t="str">
        <f t="shared" si="1526"/>
        <v>0.0000143595958849029-0.000132576652772625i</v>
      </c>
      <c r="X2895" t="str">
        <f t="shared" si="1527"/>
        <v>0.0000146874318602106-0.000132503932184798i</v>
      </c>
      <c r="Y2895" t="str">
        <f t="shared" si="1528"/>
        <v>0.009+0.603814108019958i</v>
      </c>
      <c r="Z2895" t="str">
        <f t="shared" si="1529"/>
        <v>-0.00306713274478958-0.000386417753116315i</v>
      </c>
      <c r="AA2895" t="str">
        <f t="shared" si="1530"/>
        <v>0.346231033691121-23.1858627804351i</v>
      </c>
      <c r="AB2895" t="str">
        <f t="shared" si="1531"/>
        <v>0.647567318315261-0.710035674247542i</v>
      </c>
      <c r="AC2895" t="str">
        <f t="shared" si="1532"/>
        <v>0.781780166962881-0.227892028347158i</v>
      </c>
      <c r="AD2895" t="str">
        <f t="shared" si="1533"/>
        <v>1.00746740783955-0.614548569385932i</v>
      </c>
      <c r="AE2895" t="str">
        <f t="shared" si="1534"/>
        <v>-0.00332750875325592+0.0014955987483519i</v>
      </c>
      <c r="AF2895" t="str">
        <f t="shared" si="1535"/>
        <v>-15.0731685143085-0.36988281193248i</v>
      </c>
      <c r="AG2895" t="str">
        <f t="shared" si="1536"/>
        <v>0.9496819192028-0.0853298322345045i</v>
      </c>
      <c r="AH2895" t="str">
        <f t="shared" si="1537"/>
        <v>0.0549687338433662-0.0175028612172258i</v>
      </c>
      <c r="AI2895">
        <f t="shared" si="1538"/>
        <v>-24.778281857087876</v>
      </c>
      <c r="AJ2895">
        <f t="shared" si="1539"/>
        <v>-17.662247756642348</v>
      </c>
      <c r="AK2895"/>
      <c r="AL2895"/>
      <c r="AM2895"/>
      <c r="AN2895"/>
    </row>
    <row r="2896" spans="1:40" x14ac:dyDescent="0.25">
      <c r="A2896"/>
      <c r="B2896">
        <f t="shared" si="1505"/>
        <v>962000</v>
      </c>
      <c r="C2896" s="186" t="str">
        <f t="shared" si="1508"/>
        <v>-8.25833685112563E-08+0.0025457614744393i</v>
      </c>
      <c r="D2896" s="158" t="str">
        <f t="shared" si="1509"/>
        <v>-5.95700659014511+0.019517504637368i</v>
      </c>
      <c r="E2896" t="str">
        <f t="shared" si="1510"/>
        <v>2870</v>
      </c>
      <c r="F2896" t="str">
        <f t="shared" si="1511"/>
        <v>0.777000777000777</v>
      </c>
      <c r="G2896" t="str">
        <f t="shared" si="1506"/>
        <v>0.777000777000777</v>
      </c>
      <c r="H2896" t="str">
        <f t="shared" si="1512"/>
        <v>9.1161990680283+0.389017530047615i</v>
      </c>
      <c r="I2896" t="str">
        <f t="shared" si="1513"/>
        <v>3777.76516594173i</v>
      </c>
      <c r="J2896" t="str">
        <f t="shared" si="1507"/>
        <v>-12206.278493371+817.042961241345i</v>
      </c>
      <c r="K2896" t="str">
        <f t="shared" si="1514"/>
        <v>0.0206239480526809-0.308113117064694i</v>
      </c>
      <c r="L2896" t="str">
        <f t="shared" si="1515"/>
        <v>0.00152782417183777-0.0191306170577648i</v>
      </c>
      <c r="M2896" t="str">
        <f t="shared" si="1516"/>
        <v>0.0221517722245187-0.327243734122459i</v>
      </c>
      <c r="N2896" t="str">
        <f t="shared" si="1517"/>
        <v>-4.26638314988865i</v>
      </c>
      <c r="O2896" t="str">
        <f t="shared" si="1518"/>
        <v>-0.431365535735112+0.902177241222566i</v>
      </c>
      <c r="P2896" t="str">
        <f t="shared" si="1519"/>
        <v>1.43136553573511-0.902177241222566i</v>
      </c>
      <c r="Q2896" t="str">
        <f t="shared" si="1520"/>
        <v>-1.43136553573511+5.16856039111122i</v>
      </c>
      <c r="R2896" t="str">
        <f t="shared" si="1521"/>
        <v>-0.233348606352612-0.212314126130242i</v>
      </c>
      <c r="S2896" t="str">
        <f t="shared" si="1522"/>
        <v>0.440387884611003i</v>
      </c>
      <c r="T2896" t="str">
        <f t="shared" si="1523"/>
        <v>0.093500568879531-0.102763899128552i</v>
      </c>
      <c r="U2896" t="str">
        <f t="shared" si="1524"/>
        <v>0.00005-0.000250669286039021i</v>
      </c>
      <c r="V2896" t="str">
        <f t="shared" si="1525"/>
        <v>3.33333333333333E-06-0.000275736214642923i</v>
      </c>
      <c r="W2896" t="str">
        <f t="shared" si="1526"/>
        <v>0.0000143593586885921-0.000132441180356306i</v>
      </c>
      <c r="X2896" t="str">
        <f t="shared" si="1527"/>
        <v>0.0000146865171966402-0.000132368536957906i</v>
      </c>
      <c r="Y2896" t="str">
        <f t="shared" si="1528"/>
        <v>0.009+0.604442426550676i</v>
      </c>
      <c r="Z2896" t="str">
        <f t="shared" si="1529"/>
        <v>-0.00306081409922452-0.000385900445065227i</v>
      </c>
      <c r="AA2896" t="str">
        <f t="shared" si="1530"/>
        <v>0.345511405374576-23.1617613133864i</v>
      </c>
      <c r="AB2896" t="str">
        <f t="shared" si="1531"/>
        <v>0.645889089612449-0.709878902861911i</v>
      </c>
      <c r="AC2896" t="str">
        <f t="shared" si="1532"/>
        <v>0.782004165048111-0.227088233276922i</v>
      </c>
      <c r="AD2896" t="str">
        <f t="shared" si="1533"/>
        <v>1.00481605535455-0.615977537732841i</v>
      </c>
      <c r="AE2896" t="str">
        <f t="shared" si="1534"/>
        <v>-0.00331326115531766+0.00149763376932827i</v>
      </c>
      <c r="AF2896" t="str">
        <f t="shared" si="1535"/>
        <v>-15.0732056581734-0.369500025410247i</v>
      </c>
      <c r="AG2896" t="str">
        <f t="shared" si="1536"/>
        <v>0.949609783548672-0.0850198155878529i</v>
      </c>
      <c r="AH2896" t="str">
        <f t="shared" si="1537"/>
        <v>0.0547483674655683-0.0175811116399639i</v>
      </c>
      <c r="AI2896">
        <f t="shared" si="1538"/>
        <v>-24.80634201459376</v>
      </c>
      <c r="AJ2896">
        <f t="shared" si="1539"/>
        <v>-17.80316287733439</v>
      </c>
      <c r="AK2896"/>
      <c r="AL2896"/>
      <c r="AM2896"/>
      <c r="AN2896"/>
    </row>
    <row r="2897" spans="1:40" x14ac:dyDescent="0.25">
      <c r="A2897"/>
      <c r="B2897">
        <f t="shared" si="1505"/>
        <v>963000</v>
      </c>
      <c r="C2897" s="186" t="str">
        <f t="shared" si="1508"/>
        <v>-8.24119448554977E-08+0.00254311790074346i</v>
      </c>
      <c r="D2897" s="158" t="str">
        <f t="shared" si="1509"/>
        <v>-5.95700658883087+0.0194972372390332i</v>
      </c>
      <c r="E2897" t="str">
        <f t="shared" si="1510"/>
        <v>2870</v>
      </c>
      <c r="F2897" t="str">
        <f t="shared" si="1511"/>
        <v>0.777000777000777</v>
      </c>
      <c r="G2897" t="str">
        <f t="shared" si="1506"/>
        <v>0.777000777000777</v>
      </c>
      <c r="H2897" t="str">
        <f t="shared" si="1512"/>
        <v>9.11623609787911+0.388615265819912i</v>
      </c>
      <c r="I2897" t="str">
        <f t="shared" si="1513"/>
        <v>3781.69215675871i</v>
      </c>
      <c r="J2897" t="str">
        <f t="shared" si="1507"/>
        <v>-12231.6706414639+817.892278248873i</v>
      </c>
      <c r="K2897" t="str">
        <f t="shared" si="1514"/>
        <v>0.0205813211774872-0.307795963727887i</v>
      </c>
      <c r="L2897" t="str">
        <f t="shared" si="1515"/>
        <v>0.00152467282584183-0.0191110028256988i</v>
      </c>
      <c r="M2897" t="str">
        <f t="shared" si="1516"/>
        <v>0.022105994003329-0.326906966553586i</v>
      </c>
      <c r="N2897" t="str">
        <f t="shared" si="1517"/>
        <v>-4.27081805960787i</v>
      </c>
      <c r="O2897" t="str">
        <f t="shared" si="1518"/>
        <v>-0.427360232102126+0.904081429970563i</v>
      </c>
      <c r="P2897" t="str">
        <f t="shared" si="1519"/>
        <v>1.42736023210213-0.904081429970563i</v>
      </c>
      <c r="Q2897" t="str">
        <f t="shared" si="1520"/>
        <v>-1.42736023210213+5.17489948957843i</v>
      </c>
      <c r="R2897" t="str">
        <f t="shared" si="1521"/>
        <v>-0.233053450714327-0.211542080537589i</v>
      </c>
      <c r="S2897" t="str">
        <f t="shared" si="1522"/>
        <v>0.44084566827484i</v>
      </c>
      <c r="T2897" t="str">
        <f t="shared" si="1523"/>
        <v>0.0932574098628434-0.102740604223915i</v>
      </c>
      <c r="U2897" t="str">
        <f t="shared" si="1524"/>
        <v>0.00005-0.00025040898563815i</v>
      </c>
      <c r="V2897" t="str">
        <f t="shared" si="1525"/>
        <v>3.33333333333333E-06-0.000275449884201965i</v>
      </c>
      <c r="W2897" t="str">
        <f t="shared" si="1526"/>
        <v>0.0000143591212556186-0.000132305991628413i</v>
      </c>
      <c r="X2897" t="str">
        <f t="shared" si="1527"/>
        <v>0.0000146856044060234-0.000132233425253863i</v>
      </c>
      <c r="Y2897" t="str">
        <f t="shared" si="1528"/>
        <v>0.009+0.605070745081394i</v>
      </c>
      <c r="Z2897" t="str">
        <f t="shared" si="1529"/>
        <v>-0.00305451512411335-0.000385384548528514i</v>
      </c>
      <c r="AA2897" t="str">
        <f t="shared" si="1530"/>
        <v>0.344794018465964-23.1377099004756i</v>
      </c>
      <c r="AB2897" t="str">
        <f t="shared" si="1531"/>
        <v>0.644209380517612-0.709717984859711i</v>
      </c>
      <c r="AC2897" t="str">
        <f t="shared" si="1532"/>
        <v>0.782229135163599-0.226285555927741i</v>
      </c>
      <c r="AD2897" t="str">
        <f t="shared" si="1533"/>
        <v>1.00215763751427-0.617394782446397i</v>
      </c>
      <c r="AE2897" t="str">
        <f t="shared" si="1534"/>
        <v>-0.00329904007003001+0.00149962563184335i</v>
      </c>
      <c r="AF2897" t="str">
        <f t="shared" si="1535"/>
        <v>-15.07324268671-0.369118028580879i</v>
      </c>
      <c r="AG2897" t="str">
        <f t="shared" si="1536"/>
        <v>0.94953878045096-0.0847098343241222i</v>
      </c>
      <c r="AH2897" t="str">
        <f t="shared" si="1537"/>
        <v>0.0545281757748265-0.0176584817075943i</v>
      </c>
      <c r="AI2897">
        <f t="shared" si="1538"/>
        <v>-24.834455982688652</v>
      </c>
      <c r="AJ2897">
        <f t="shared" si="1539"/>
        <v>-17.944100998717619</v>
      </c>
      <c r="AK2897"/>
      <c r="AL2897"/>
      <c r="AM2897"/>
      <c r="AN2897"/>
    </row>
    <row r="2898" spans="1:40" x14ac:dyDescent="0.25">
      <c r="A2898"/>
      <c r="B2898">
        <f t="shared" si="1505"/>
        <v>964000</v>
      </c>
      <c r="C2898" s="186" t="str">
        <f t="shared" si="1508"/>
        <v>-8.22410543990985E-08+0.00254047981164034i</v>
      </c>
      <c r="D2898" s="158" t="str">
        <f t="shared" si="1509"/>
        <v>-5.95700658752071+0.0194770118892426i</v>
      </c>
      <c r="E2898" t="str">
        <f t="shared" si="1510"/>
        <v>2870</v>
      </c>
      <c r="F2898" t="str">
        <f t="shared" si="1511"/>
        <v>0.777000777000777</v>
      </c>
      <c r="G2898" t="str">
        <f t="shared" si="1506"/>
        <v>0.777000777000777</v>
      </c>
      <c r="H2898" t="str">
        <f t="shared" si="1512"/>
        <v>9.11627301287404+0.388213830897926i</v>
      </c>
      <c r="I2898" t="str">
        <f t="shared" si="1513"/>
        <v>3785.6191475757i</v>
      </c>
      <c r="J2898" t="str">
        <f t="shared" si="1507"/>
        <v>-12257.0891710094+818.7415952564i</v>
      </c>
      <c r="K2898" t="str">
        <f t="shared" si="1514"/>
        <v>0.0205388261327666-0.307479459741313i</v>
      </c>
      <c r="L2898" t="str">
        <f t="shared" si="1515"/>
        <v>0.00152153119932121-0.0190914285124465i</v>
      </c>
      <c r="M2898" t="str">
        <f t="shared" si="1516"/>
        <v>0.0220603573320878-0.32657088825376i</v>
      </c>
      <c r="N2898" t="str">
        <f t="shared" si="1517"/>
        <v>-4.27525296932709i</v>
      </c>
      <c r="O2898" t="str">
        <f t="shared" si="1518"/>
        <v>-0.423346522980578+0.905967836890612i</v>
      </c>
      <c r="P2898" t="str">
        <f t="shared" si="1519"/>
        <v>1.42334652298058-0.905967836890612i</v>
      </c>
      <c r="Q2898" t="str">
        <f t="shared" si="1520"/>
        <v>-1.42334652298058+5.1812208062177i</v>
      </c>
      <c r="R2898" t="str">
        <f t="shared" si="1521"/>
        <v>-0.232757543020008-0.210771153029231i</v>
      </c>
      <c r="S2898" t="str">
        <f t="shared" si="1522"/>
        <v>0.441303451938677i</v>
      </c>
      <c r="T2898" t="str">
        <f t="shared" si="1523"/>
        <v>0.0930140374008948-0.102716707199495i</v>
      </c>
      <c r="U2898" t="str">
        <f t="shared" si="1524"/>
        <v>0.00005-0.000250149225279604i</v>
      </c>
      <c r="V2898" t="str">
        <f t="shared" si="1525"/>
        <v>3.33333333333333E-06-0.000275164147807565i</v>
      </c>
      <c r="W2898" t="str">
        <f t="shared" si="1526"/>
        <v>0.000014358883586013-0.000132171085705797i</v>
      </c>
      <c r="X2898" t="str">
        <f t="shared" si="1527"/>
        <v>0.0000146846934796421-0.000132098596190058i</v>
      </c>
      <c r="Y2898" t="str">
        <f t="shared" si="1528"/>
        <v>0.009+0.605699063612112i</v>
      </c>
      <c r="Z2898" t="str">
        <f t="shared" si="1529"/>
        <v>-0.00304823573788276-0.000384870057694231i</v>
      </c>
      <c r="AA2898" t="str">
        <f t="shared" si="1530"/>
        <v>0.34407886366584-23.1137083859361i</v>
      </c>
      <c r="AB2898" t="str">
        <f t="shared" si="1531"/>
        <v>0.642528196972223-0.709552907496739i</v>
      </c>
      <c r="AC2898" t="str">
        <f t="shared" si="1532"/>
        <v>0.782455078356901-0.225483994698706i</v>
      </c>
      <c r="AD2898" t="str">
        <f t="shared" si="1533"/>
        <v>0.999492207142266-0.618800267712268i</v>
      </c>
      <c r="AE2898" t="str">
        <f t="shared" si="1534"/>
        <v>-0.00328484556028201+0.00150157446722418i</v>
      </c>
      <c r="AF2898" t="str">
        <f t="shared" si="1535"/>
        <v>-15.0732796003947-0.368736819008683i</v>
      </c>
      <c r="AG2898" t="str">
        <f t="shared" si="1536"/>
        <v>0.949468909445126-0.0843998927603262i</v>
      </c>
      <c r="AH2898" t="str">
        <f t="shared" si="1537"/>
        <v>0.0543081618084423-0.0177349727645619i</v>
      </c>
      <c r="AI2898">
        <f t="shared" si="1538"/>
        <v>-24.862623975413864</v>
      </c>
      <c r="AJ2898">
        <f t="shared" si="1539"/>
        <v>-18.085061736721038</v>
      </c>
      <c r="AK2898"/>
      <c r="AL2898"/>
      <c r="AM2898"/>
      <c r="AN2898"/>
    </row>
    <row r="2899" spans="1:40" x14ac:dyDescent="0.25">
      <c r="A2899"/>
      <c r="B2899">
        <f t="shared" si="1505"/>
        <v>965000</v>
      </c>
      <c r="C2899" s="186" t="str">
        <f t="shared" si="1508"/>
        <v>-8.20706949330509E-08+0.00253784719007938i</v>
      </c>
      <c r="D2899" s="158" t="str">
        <f t="shared" si="1509"/>
        <v>-5.95700658621462+0.0194568284572753i</v>
      </c>
      <c r="E2899" t="str">
        <f t="shared" si="1510"/>
        <v>2870</v>
      </c>
      <c r="F2899" t="str">
        <f t="shared" si="1511"/>
        <v>0.777000777000777</v>
      </c>
      <c r="G2899" t="str">
        <f t="shared" si="1506"/>
        <v>0.777000777000777</v>
      </c>
      <c r="H2899" t="str">
        <f t="shared" si="1512"/>
        <v>9.11630981348729+0.387813222725228i</v>
      </c>
      <c r="I2899" t="str">
        <f t="shared" si="1513"/>
        <v>3789.54613839269i</v>
      </c>
      <c r="J2899" t="str">
        <f t="shared" si="1507"/>
        <v>-12282.5340820075+819.590912263928i</v>
      </c>
      <c r="K2899" t="str">
        <f t="shared" si="1514"/>
        <v>0.0204964623762487-0.307163603121786i</v>
      </c>
      <c r="L2899" t="str">
        <f t="shared" si="1515"/>
        <v>0.00151839925243231-0.0190718939970801i</v>
      </c>
      <c r="M2899" t="str">
        <f t="shared" si="1516"/>
        <v>0.022014861628681-0.326235497118866i</v>
      </c>
      <c r="N2899" t="str">
        <f t="shared" si="1517"/>
        <v>-4.27968787904631i</v>
      </c>
      <c r="O2899" t="str">
        <f t="shared" si="1518"/>
        <v>-0.419324487313671+0.907836424880125i</v>
      </c>
      <c r="P2899" t="str">
        <f t="shared" si="1519"/>
        <v>1.41932448731367-0.907836424880125i</v>
      </c>
      <c r="Q2899" t="str">
        <f t="shared" si="1520"/>
        <v>-1.41932448731367+5.18752430392644i</v>
      </c>
      <c r="R2899" t="str">
        <f t="shared" si="1521"/>
        <v>-0.232460881420896-0.210001342094131i</v>
      </c>
      <c r="S2899" t="str">
        <f t="shared" si="1522"/>
        <v>0.441761235602514i</v>
      </c>
      <c r="T2899" t="str">
        <f t="shared" si="1523"/>
        <v>0.0927704523616895-0.102692206205745i</v>
      </c>
      <c r="U2899" t="str">
        <f t="shared" si="1524"/>
        <v>0.00005-0.000249890003284496i</v>
      </c>
      <c r="V2899" t="str">
        <f t="shared" si="1525"/>
        <v>3.33333333333333E-06-0.000274879003612945i</v>
      </c>
      <c r="W2899" t="str">
        <f t="shared" si="1526"/>
        <v>0.0000143586456798057-0.000132036461708969i</v>
      </c>
      <c r="X2899" t="str">
        <f t="shared" si="1527"/>
        <v>0.0000146837844088231-0.000131964048887535i</v>
      </c>
      <c r="Y2899" t="str">
        <f t="shared" si="1528"/>
        <v>0.009+0.60632738214283i</v>
      </c>
      <c r="Z2899" t="str">
        <f t="shared" si="1529"/>
        <v>-0.00304197585938177-0.000384356966781871i</v>
      </c>
      <c r="AA2899" t="str">
        <f t="shared" si="1530"/>
        <v>0.343365931722938-23.0897566146468i</v>
      </c>
      <c r="AB2899" t="str">
        <f t="shared" si="1531"/>
        <v>0.640845544972338-0.709383657996576i</v>
      </c>
      <c r="AC2899" t="str">
        <f t="shared" si="1532"/>
        <v>0.78268199568341-0.224683548012903i</v>
      </c>
      <c r="AD2899" t="str">
        <f t="shared" si="1533"/>
        <v>0.996819817251244-0.620193957960086i</v>
      </c>
      <c r="AE2899" t="str">
        <f t="shared" si="1534"/>
        <v>-0.00327067768872962+0.00150348040686227i</v>
      </c>
      <c r="AF2899" t="str">
        <f t="shared" si="1535"/>
        <v>-15.0733163997019-0.368356394267953i</v>
      </c>
      <c r="AG2899" t="str">
        <f t="shared" si="1536"/>
        <v>0.949400170048138-0.0840899952116668i</v>
      </c>
      <c r="AH2899" t="str">
        <f t="shared" si="1537"/>
        <v>0.0540883286006652-0.0178105861717511i</v>
      </c>
      <c r="AI2899">
        <f t="shared" si="1538"/>
        <v>-24.890846207691553</v>
      </c>
      <c r="AJ2899">
        <f t="shared" si="1539"/>
        <v>-18.226044707067405</v>
      </c>
      <c r="AK2899"/>
      <c r="AL2899"/>
      <c r="AM2899"/>
      <c r="AN2899"/>
    </row>
    <row r="2900" spans="1:40" x14ac:dyDescent="0.25">
      <c r="A2900"/>
      <c r="B2900">
        <f t="shared" si="1505"/>
        <v>966000</v>
      </c>
      <c r="C2900" s="186" t="str">
        <f t="shared" si="1508"/>
        <v>-8.19008642597763E-08+0.00253522001908064i</v>
      </c>
      <c r="D2900" s="158" t="str">
        <f t="shared" si="1509"/>
        <v>-5.95700658491258+0.0194366868129516i</v>
      </c>
      <c r="E2900" t="str">
        <f t="shared" si="1510"/>
        <v>2870</v>
      </c>
      <c r="F2900" t="str">
        <f t="shared" si="1511"/>
        <v>0.777000777000777</v>
      </c>
      <c r="G2900" t="str">
        <f t="shared" si="1506"/>
        <v>0.777000777000777</v>
      </c>
      <c r="H2900" t="str">
        <f t="shared" si="1512"/>
        <v>9.11634650019058+0.387413438755864i</v>
      </c>
      <c r="I2900" t="str">
        <f t="shared" si="1513"/>
        <v>3793.47312920968i</v>
      </c>
      <c r="J2900" t="str">
        <f t="shared" si="1507"/>
        <v>-12308.0053744582+820.440229271455i</v>
      </c>
      <c r="K2900" t="str">
        <f t="shared" si="1514"/>
        <v>0.0204542293684444-0.306848391894151i</v>
      </c>
      <c r="L2900" t="str">
        <f t="shared" si="1515"/>
        <v>0.00151527694553504-0.0190523991591561i</v>
      </c>
      <c r="M2900" t="str">
        <f t="shared" si="1516"/>
        <v>0.0219695063139794-0.325900791053307i</v>
      </c>
      <c r="N2900" t="str">
        <f t="shared" si="1517"/>
        <v>-4.28412278876552i</v>
      </c>
      <c r="O2900" t="str">
        <f t="shared" si="1518"/>
        <v>-0.415294204208391+0.909687157186974i</v>
      </c>
      <c r="P2900" t="str">
        <f t="shared" si="1519"/>
        <v>1.41529420420839-0.909687157186974i</v>
      </c>
      <c r="Q2900" t="str">
        <f t="shared" si="1520"/>
        <v>-1.41529420420839+5.19380994595249i</v>
      </c>
      <c r="R2900" t="str">
        <f t="shared" si="1521"/>
        <v>-0.232163464065349-0.209232646245485i</v>
      </c>
      <c r="S2900" t="str">
        <f t="shared" si="1522"/>
        <v>0.442219019266351i</v>
      </c>
      <c r="T2900" t="str">
        <f t="shared" si="1523"/>
        <v>0.0925266556211817-0.102667099388457i</v>
      </c>
      <c r="U2900" t="str">
        <f t="shared" si="1524"/>
        <v>0.00005-0.000249631317980888i</v>
      </c>
      <c r="V2900" t="str">
        <f t="shared" si="1525"/>
        <v>3.33333333333333E-06-0.000274594449778977i</v>
      </c>
      <c r="W2900" t="str">
        <f t="shared" si="1526"/>
        <v>0.0000143584075370281-0.00013190211876208i</v>
      </c>
      <c r="X2900" t="str">
        <f t="shared" si="1527"/>
        <v>0.0000146828771849395-0.000131829782470978i</v>
      </c>
      <c r="Y2900" t="str">
        <f t="shared" si="1528"/>
        <v>0.009+0.606955700673548i</v>
      </c>
      <c r="Z2900" t="str">
        <f t="shared" si="1529"/>
        <v>-0.00303573540787919-0.000383845270042179i</v>
      </c>
      <c r="AA2900" t="str">
        <f t="shared" si="1530"/>
        <v>0.342655213433879-23.0658544321291i</v>
      </c>
      <c r="AB2900" t="str">
        <f t="shared" si="1531"/>
        <v>0.639161430568928-0.709210223550609i</v>
      </c>
      <c r="AC2900" t="str">
        <f t="shared" si="1532"/>
        <v>0.7829098882063-0.223884214317411i</v>
      </c>
      <c r="AD2900" t="str">
        <f t="shared" si="1533"/>
        <v>0.994140521041851-0.621575817864522i</v>
      </c>
      <c r="AE2900" t="str">
        <f t="shared" si="1534"/>
        <v>-0.00325653651779411+0.00150534358221362i</v>
      </c>
      <c r="AF2900" t="str">
        <f t="shared" si="1535"/>
        <v>-15.0733530851032-0.367976751942912i</v>
      </c>
      <c r="AG2900" t="str">
        <f t="shared" si="1536"/>
        <v>0.949332561758475-0.0837801459914442i</v>
      </c>
      <c r="AH2900" t="str">
        <f t="shared" si="1537"/>
        <v>0.0538686791825391-0.01788532330648i</v>
      </c>
      <c r="AI2900">
        <f t="shared" si="1538"/>
        <v>-24.919122895335942</v>
      </c>
      <c r="AJ2900">
        <f t="shared" si="1539"/>
        <v>-18.367049525286216</v>
      </c>
      <c r="AK2900"/>
      <c r="AL2900"/>
      <c r="AM2900"/>
      <c r="AN2900"/>
    </row>
    <row r="2901" spans="1:40" x14ac:dyDescent="0.25">
      <c r="A2901"/>
      <c r="B2901">
        <f t="shared" si="1505"/>
        <v>967000</v>
      </c>
      <c r="C2901" s="186" t="str">
        <f t="shared" si="1508"/>
        <v>-8.17315601930519E-08+0.00253259828173442i</v>
      </c>
      <c r="D2901" s="158" t="str">
        <f t="shared" si="1509"/>
        <v>-5.95700658361459+0.0194165868266306i</v>
      </c>
      <c r="E2901" t="str">
        <f t="shared" si="1510"/>
        <v>2870</v>
      </c>
      <c r="F2901" t="str">
        <f t="shared" si="1511"/>
        <v>0.777000777000777</v>
      </c>
      <c r="G2901" t="str">
        <f t="shared" si="1506"/>
        <v>0.777000777000777</v>
      </c>
      <c r="H2901" t="str">
        <f t="shared" si="1512"/>
        <v>9.11638307345324+0.387014476454298i</v>
      </c>
      <c r="I2901" t="str">
        <f t="shared" si="1513"/>
        <v>3797.40012002666i</v>
      </c>
      <c r="J2901" t="str">
        <f t="shared" si="1507"/>
        <v>-12333.5030483614+821.289546278982i</v>
      </c>
      <c r="K2901" t="str">
        <f t="shared" si="1514"/>
        <v>0.0204121265726291-0.306533824091244i</v>
      </c>
      <c r="L2901" t="str">
        <f t="shared" si="1515"/>
        <v>0.00151216423919165-0.0190329438787138i</v>
      </c>
      <c r="M2901" t="str">
        <f t="shared" si="1516"/>
        <v>0.0219242908118207-0.325566767969958i</v>
      </c>
      <c r="N2901" t="str">
        <f t="shared" si="1517"/>
        <v>-4.28855769848474i</v>
      </c>
      <c r="O2901" t="str">
        <f t="shared" si="1518"/>
        <v>-0.411255752933907+0.911519997410241i</v>
      </c>
      <c r="P2901" t="str">
        <f t="shared" si="1519"/>
        <v>1.41125575293391-0.911519997410241i</v>
      </c>
      <c r="Q2901" t="str">
        <f t="shared" si="1520"/>
        <v>-1.41125575293391+5.20007769589498i</v>
      </c>
      <c r="R2901" t="str">
        <f t="shared" si="1521"/>
        <v>-0.231865289098859-0.208465064020719i</v>
      </c>
      <c r="S2901" t="str">
        <f t="shared" si="1522"/>
        <v>0.442676802930186i</v>
      </c>
      <c r="T2901" t="str">
        <f t="shared" si="1523"/>
        <v>0.0922826480633284-0.102641384888766i</v>
      </c>
      <c r="U2901" t="str">
        <f t="shared" si="1524"/>
        <v>0.00005-0.000249373167703762i</v>
      </c>
      <c r="V2901" t="str">
        <f t="shared" si="1525"/>
        <v>3.33333333333333E-06-0.000274310484474139i</v>
      </c>
      <c r="W2901" t="str">
        <f t="shared" si="1526"/>
        <v>0.0000143581691577102-0.000131768055992907i</v>
      </c>
      <c r="X2901" t="str">
        <f t="shared" si="1527"/>
        <v>0.0000146819717994076-0.000131695796068695i</v>
      </c>
      <c r="Y2901" t="str">
        <f t="shared" si="1528"/>
        <v>0.009+0.607584019204266i</v>
      </c>
      <c r="Z2901" t="str">
        <f t="shared" si="1529"/>
        <v>-0.00302951430306108-0.000383334961756897i</v>
      </c>
      <c r="AA2901" t="str">
        <f t="shared" si="1530"/>
        <v>0.341946699642866-23.0420016845433i</v>
      </c>
      <c r="AB2901" t="str">
        <f t="shared" si="1531"/>
        <v>0.637475859868246-0.709032591318054i</v>
      </c>
      <c r="AC2901" t="str">
        <f t="shared" si="1532"/>
        <v>0.783138756996484-0.22308599208329i</v>
      </c>
      <c r="AD2901" t="str">
        <f t="shared" si="1533"/>
        <v>0.991454371901493-0.622945812346361i</v>
      </c>
      <c r="AE2901" t="str">
        <f t="shared" si="1534"/>
        <v>-0.00324242210966043+0.00150716412479874i</v>
      </c>
      <c r="AF2901" t="str">
        <f t="shared" si="1535"/>
        <v>-15.0733896570678-0.367597889627667i</v>
      </c>
      <c r="AG2901" t="str">
        <f t="shared" si="1536"/>
        <v>0.949266084056132-0.0834703494109665i</v>
      </c>
      <c r="AH2901" t="str">
        <f t="shared" si="1537"/>
        <v>0.053649216581753-0.0179591855624962i</v>
      </c>
      <c r="AI2901">
        <f t="shared" si="1538"/>
        <v>-24.947454255063967</v>
      </c>
      <c r="AJ2901">
        <f t="shared" si="1539"/>
        <v>-18.508075806728232</v>
      </c>
      <c r="AK2901"/>
      <c r="AL2901"/>
      <c r="AM2901"/>
      <c r="AN2901"/>
    </row>
    <row r="2902" spans="1:40" x14ac:dyDescent="0.25">
      <c r="A2902"/>
      <c r="B2902">
        <f t="shared" si="1505"/>
        <v>968000</v>
      </c>
      <c r="C2902" s="186" t="str">
        <f t="shared" si="1508"/>
        <v>-8.15627805579419E-08+0.00252998196120088i</v>
      </c>
      <c r="D2902" s="158" t="str">
        <f t="shared" si="1509"/>
        <v>-5.95700658232061+0.0193965283692068i</v>
      </c>
      <c r="E2902" t="str">
        <f t="shared" si="1510"/>
        <v>2870</v>
      </c>
      <c r="F2902" t="str">
        <f t="shared" si="1511"/>
        <v>0.777000777000777</v>
      </c>
      <c r="G2902" t="str">
        <f t="shared" si="1506"/>
        <v>0.777000777000777</v>
      </c>
      <c r="H2902" t="str">
        <f t="shared" si="1512"/>
        <v>9.11641953374213+0.386616333295365i</v>
      </c>
      <c r="I2902" t="str">
        <f t="shared" si="1513"/>
        <v>3801.32711084365i</v>
      </c>
      <c r="J2902" t="str">
        <f t="shared" si="1507"/>
        <v>-12359.0271037172+822.13886328651i</v>
      </c>
      <c r="K2902" t="str">
        <f t="shared" si="1514"/>
        <v>0.020370153454825-0.306219897753849i</v>
      </c>
      <c r="L2902" t="str">
        <f t="shared" si="1515"/>
        <v>0.00150906109416536-0.0190135280362716i</v>
      </c>
      <c r="M2902" t="str">
        <f t="shared" si="1516"/>
        <v>0.0218792145489904-0.325233425790121i</v>
      </c>
      <c r="N2902" t="str">
        <f t="shared" si="1517"/>
        <v>-4.29299260820396i</v>
      </c>
      <c r="O2902" t="str">
        <f t="shared" si="1518"/>
        <v>-0.40720921292007+0.9133349095009i</v>
      </c>
      <c r="P2902" t="str">
        <f t="shared" si="1519"/>
        <v>1.40720921292007-0.9133349095009i</v>
      </c>
      <c r="Q2902" t="str">
        <f t="shared" si="1520"/>
        <v>-1.40720921292007+5.20632751770486i</v>
      </c>
      <c r="R2902" t="str">
        <f t="shared" si="1521"/>
        <v>-0.23156635466408-0.207698593981494i</v>
      </c>
      <c r="S2902" t="str">
        <f t="shared" si="1522"/>
        <v>0.443134586594023i</v>
      </c>
      <c r="T2902" t="str">
        <f t="shared" si="1523"/>
        <v>0.0920384305801492-0.102615060843152i</v>
      </c>
      <c r="U2902" t="str">
        <f t="shared" si="1524"/>
        <v>0.0000500000000000001-0.000249115550794978i</v>
      </c>
      <c r="V2902" t="str">
        <f t="shared" si="1525"/>
        <v>3.33333333333333E-06-0.000274027105874476i</v>
      </c>
      <c r="W2902" t="str">
        <f t="shared" si="1526"/>
        <v>0.0000143579305418832-0.000131634272532827i</v>
      </c>
      <c r="X2902" t="str">
        <f t="shared" si="1527"/>
        <v>0.0000146810682436894-0.00013156208881259i</v>
      </c>
      <c r="Y2902" t="str">
        <f t="shared" si="1528"/>
        <v>0.009+0.608212337734984i</v>
      </c>
      <c r="Z2902" t="str">
        <f t="shared" si="1529"/>
        <v>-0.00302331246502797-0.000382826036238612i</v>
      </c>
      <c r="AA2902" t="str">
        <f t="shared" si="1530"/>
        <v>0.341240381241397-23.0181982186854i</v>
      </c>
      <c r="AB2902" t="str">
        <f t="shared" si="1531"/>
        <v>0.635788839032242-0.70885074842597i</v>
      </c>
      <c r="AC2902" t="str">
        <f t="shared" si="1532"/>
        <v>0.783368603132571-0.222288879805604i</v>
      </c>
      <c r="AD2902" t="str">
        <f t="shared" si="1533"/>
        <v>0.988761423403185-0.624303906573489i</v>
      </c>
      <c r="AE2902" t="str">
        <f t="shared" si="1534"/>
        <v>-0.00322833452627547+0.0015089421662022i</v>
      </c>
      <c r="AF2902" t="str">
        <f t="shared" si="1535"/>
        <v>-15.0734261160627-0.367219804926158i</v>
      </c>
      <c r="AG2902" t="str">
        <f t="shared" si="1536"/>
        <v>0.949200736402632-0.0831606097794647i</v>
      </c>
      <c r="AH2902" t="str">
        <f t="shared" si="1537"/>
        <v>0.0534299438224888-0.0180321743499619i</v>
      </c>
      <c r="AI2902">
        <f t="shared" si="1538"/>
        <v>-24.975840504506937</v>
      </c>
      <c r="AJ2902">
        <f t="shared" si="1539"/>
        <v>-18.649123166572327</v>
      </c>
      <c r="AK2902"/>
      <c r="AL2902"/>
      <c r="AM2902"/>
      <c r="AN2902"/>
    </row>
    <row r="2903" spans="1:40" x14ac:dyDescent="0.25">
      <c r="A2903"/>
      <c r="B2903">
        <f t="shared" si="1505"/>
        <v>969000</v>
      </c>
      <c r="C2903" s="186" t="str">
        <f t="shared" si="1508"/>
        <v>-8.13945231907277E-08+0.00252737104070971i</v>
      </c>
      <c r="D2903" s="158" t="str">
        <f t="shared" si="1509"/>
        <v>-5.95700658103064+0.0193765113121078i</v>
      </c>
      <c r="E2903" t="str">
        <f t="shared" si="1510"/>
        <v>2870</v>
      </c>
      <c r="F2903" t="str">
        <f t="shared" si="1511"/>
        <v>0.777000777000777</v>
      </c>
      <c r="G2903" t="str">
        <f t="shared" si="1506"/>
        <v>0.777000777000777</v>
      </c>
      <c r="H2903" t="str">
        <f t="shared" si="1512"/>
        <v>9.11645588152177+0.386219006764208i</v>
      </c>
      <c r="I2903" t="str">
        <f t="shared" si="1513"/>
        <v>3805.25410166064i</v>
      </c>
      <c r="J2903" t="str">
        <f t="shared" si="1507"/>
        <v>-12384.5775405255+822.988180294038i</v>
      </c>
      <c r="K2903" t="str">
        <f t="shared" si="1514"/>
        <v>0.0203283094837854-0.30590661093066i</v>
      </c>
      <c r="L2903" t="str">
        <f t="shared" si="1515"/>
        <v>0.00150596747141925-0.0189941515128254i</v>
      </c>
      <c r="M2903" t="str">
        <f t="shared" si="1516"/>
        <v>0.0218342769552047-0.324900762443485i</v>
      </c>
      <c r="N2903" t="str">
        <f t="shared" si="1517"/>
        <v>-4.29742751792318i</v>
      </c>
      <c r="O2903" t="str">
        <f t="shared" si="1518"/>
        <v>-0.403154663755814+0.91513185776255i</v>
      </c>
      <c r="P2903" t="str">
        <f t="shared" si="1519"/>
        <v>1.40315466375581-0.91513185776255i</v>
      </c>
      <c r="Q2903" t="str">
        <f t="shared" si="1520"/>
        <v>-1.40315466375581+5.21255937568573i</v>
      </c>
      <c r="R2903" t="str">
        <f t="shared" si="1521"/>
        <v>-0.231266658900852-0.206933234713697i</v>
      </c>
      <c r="S2903" t="str">
        <f t="shared" si="1522"/>
        <v>0.44359237025786i</v>
      </c>
      <c r="T2903" t="str">
        <f t="shared" si="1523"/>
        <v>0.0917940040717749-0.102588125383445i</v>
      </c>
      <c r="U2903" t="str">
        <f t="shared" si="1524"/>
        <v>0.0000500000000000001-0.000248858465603239i</v>
      </c>
      <c r="V2903" t="str">
        <f t="shared" si="1525"/>
        <v>3.33333333333333E-06-0.000273744312163563i</v>
      </c>
      <c r="W2903" t="str">
        <f t="shared" si="1526"/>
        <v>0.0000143576916895777-0.000131500767516806i</v>
      </c>
      <c r="X2903" t="str">
        <f t="shared" si="1527"/>
        <v>0.0000146801665092904-0.000131428659838154i</v>
      </c>
      <c r="Y2903" t="str">
        <f t="shared" si="1528"/>
        <v>0.009+0.608840656265702i</v>
      </c>
      <c r="Z2903" t="str">
        <f t="shared" si="1529"/>
        <v>-0.00301712981429251-0.000382318487830511i</v>
      </c>
      <c r="AA2903" t="str">
        <f t="shared" si="1530"/>
        <v>0.340536249167963-22.9944438819836i</v>
      </c>
      <c r="AB2903" t="str">
        <f t="shared" si="1531"/>
        <v>0.634100374278894-0.708664681969296i</v>
      </c>
      <c r="AC2903" t="str">
        <f t="shared" si="1532"/>
        <v>0.78359942770081-0.221492876003402i</v>
      </c>
      <c r="AD2903" t="str">
        <f t="shared" si="1533"/>
        <v>0.986061729304318-0.625650065961996i</v>
      </c>
      <c r="AE2903" t="str">
        <f t="shared" si="1534"/>
        <v>-0.00321427382934654+0.00151067783807285i</v>
      </c>
      <c r="AF2903" t="str">
        <f t="shared" si="1535"/>
        <v>-15.0734624625524-0.3668424954521i</v>
      </c>
      <c r="AG2903" t="str">
        <f t="shared" si="1536"/>
        <v>0.949136518241027-0.0828509314039995i</v>
      </c>
      <c r="AH2903" t="str">
        <f t="shared" si="1537"/>
        <v>0.0532108639252719-0.0181042910954494i</v>
      </c>
      <c r="AI2903">
        <f t="shared" si="1538"/>
        <v>-25.004281862221376</v>
      </c>
      <c r="AJ2903">
        <f t="shared" si="1539"/>
        <v>-18.790191219842768</v>
      </c>
      <c r="AK2903"/>
      <c r="AL2903"/>
      <c r="AM2903"/>
      <c r="AN2903"/>
    </row>
    <row r="2904" spans="1:40" x14ac:dyDescent="0.25">
      <c r="A2904"/>
      <c r="B2904">
        <f t="shared" si="1505"/>
        <v>970000</v>
      </c>
      <c r="C2904" s="186" t="str">
        <f t="shared" si="1508"/>
        <v>-8.12267859388376E-08+0.00252476550355973i</v>
      </c>
      <c r="D2904" s="158" t="str">
        <f t="shared" si="1509"/>
        <v>-5.95700657974465+0.0193565355272913i</v>
      </c>
      <c r="E2904" t="str">
        <f t="shared" si="1510"/>
        <v>2870</v>
      </c>
      <c r="F2904" t="str">
        <f t="shared" si="1511"/>
        <v>0.777000777000777</v>
      </c>
      <c r="G2904" t="str">
        <f t="shared" si="1506"/>
        <v>0.777000777000777</v>
      </c>
      <c r="H2904" t="str">
        <f t="shared" si="1512"/>
        <v>9.11649211725425+0.385822494356239i</v>
      </c>
      <c r="I2904" t="str">
        <f t="shared" si="1513"/>
        <v>3809.18109247762i</v>
      </c>
      <c r="J2904" t="str">
        <f t="shared" si="1507"/>
        <v>-12410.1543587864+823.837497301565i</v>
      </c>
      <c r="K2904" t="str">
        <f t="shared" si="1514"/>
        <v>0.0202865941309766-0.305593961678238i</v>
      </c>
      <c r="L2904" t="str">
        <f t="shared" si="1515"/>
        <v>0.00150288333211498-0.0189748141898465i</v>
      </c>
      <c r="M2904" t="str">
        <f t="shared" si="1516"/>
        <v>0.0217894774630916-0.324568775868084i</v>
      </c>
      <c r="N2904" t="str">
        <f t="shared" si="1517"/>
        <v>-4.3018624276424i</v>
      </c>
      <c r="O2904" t="str">
        <f t="shared" si="1518"/>
        <v>-0.399092185187604+0.916910806852108i</v>
      </c>
      <c r="P2904" t="str">
        <f t="shared" si="1519"/>
        <v>1.3990921851876-0.916910806852108i</v>
      </c>
      <c r="Q2904" t="str">
        <f t="shared" si="1520"/>
        <v>-1.3990921851876+5.21877323449451i</v>
      </c>
      <c r="R2904" t="str">
        <f t="shared" si="1521"/>
        <v>-0.230966199946221-0.206168984827443i</v>
      </c>
      <c r="S2904" t="str">
        <f t="shared" si="1522"/>
        <v>0.444050153921698i</v>
      </c>
      <c r="T2904" t="str">
        <f t="shared" si="1523"/>
        <v>0.0915493694465063-0.102560576636829i</v>
      </c>
      <c r="U2904" t="str">
        <f t="shared" si="1524"/>
        <v>0.0000500000000000001-0.00024860191048406i</v>
      </c>
      <c r="V2904" t="str">
        <f t="shared" si="1525"/>
        <v>3.33333333333333E-06-0.000273462101532466i</v>
      </c>
      <c r="W2904" t="str">
        <f t="shared" si="1526"/>
        <v>0.0000143574526008246-0.000131367540083373i</v>
      </c>
      <c r="X2904" t="str">
        <f t="shared" si="1527"/>
        <v>0.0000146792665877605-0.000131295508284441i</v>
      </c>
      <c r="Y2904" t="str">
        <f t="shared" si="1528"/>
        <v>0.009+0.60946897479642i</v>
      </c>
      <c r="Z2904" t="str">
        <f t="shared" si="1529"/>
        <v>-0.00301096627177679-0.000381812310906207i</v>
      </c>
      <c r="AA2904" t="str">
        <f t="shared" si="1530"/>
        <v>0.339834294407769-22.9707385224957i</v>
      </c>
      <c r="AB2904" t="str">
        <f t="shared" si="1531"/>
        <v>0.632410471882621-0.708474379010875i</v>
      </c>
      <c r="AC2904" t="str">
        <f t="shared" si="1532"/>
        <v>0.783831231795049-0.220697979219735i</v>
      </c>
      <c r="AD2904" t="str">
        <f t="shared" si="1533"/>
        <v>0.983355343545498-0.626984256177172i</v>
      </c>
      <c r="AE2904" t="str">
        <f t="shared" si="1534"/>
        <v>-0.00320024008033979+0.00151237127212345i</v>
      </c>
      <c r="AF2904" t="str">
        <f t="shared" si="1535"/>
        <v>-15.0734986969989-0.366465958828948i</v>
      </c>
      <c r="AG2904" t="str">
        <f t="shared" si="1536"/>
        <v>0.94907342899591-0.0825413185893788i</v>
      </c>
      <c r="AH2904" t="str">
        <f t="shared" si="1537"/>
        <v>0.0529919799068204-0.0181755372419243i</v>
      </c>
      <c r="AI2904">
        <f t="shared" si="1538"/>
        <v>-25.032778547700776</v>
      </c>
      <c r="AJ2904">
        <f t="shared" si="1539"/>
        <v>-18.931279581416749</v>
      </c>
      <c r="AK2904"/>
      <c r="AL2904"/>
      <c r="AM2904"/>
      <c r="AN2904"/>
    </row>
    <row r="2905" spans="1:40" x14ac:dyDescent="0.25">
      <c r="A2905"/>
      <c r="B2905">
        <f t="shared" ref="B2905:B2968" si="1540">B2904+1000</f>
        <v>971000</v>
      </c>
      <c r="C2905" s="186" t="str">
        <f t="shared" si="1508"/>
        <v>-8.10595666607785E-08+0.0025221653331186i</v>
      </c>
      <c r="D2905" s="158" t="str">
        <f t="shared" si="1509"/>
        <v>-5.95700657846264+0.0193366008872426i</v>
      </c>
      <c r="E2905" t="str">
        <f t="shared" si="1510"/>
        <v>2870</v>
      </c>
      <c r="F2905" t="str">
        <f t="shared" si="1511"/>
        <v>0.777000777000777</v>
      </c>
      <c r="G2905" t="str">
        <f t="shared" si="1506"/>
        <v>0.777000777000777</v>
      </c>
      <c r="H2905" t="str">
        <f t="shared" si="1512"/>
        <v>9.11652824139934+0.385426793577073i</v>
      </c>
      <c r="I2905" t="str">
        <f t="shared" si="1513"/>
        <v>3813.10808329461i</v>
      </c>
      <c r="J2905" t="str">
        <f t="shared" si="1507"/>
        <v>-12435.7575584999+824.686814309092i</v>
      </c>
      <c r="K2905" t="str">
        <f t="shared" si="1514"/>
        <v>0.0202450068705625-0.305281948060976i</v>
      </c>
      <c r="L2905" t="str">
        <f t="shared" si="1515"/>
        <v>0.00149980863761158-0.0189555159492782i</v>
      </c>
      <c r="M2905" t="str">
        <f t="shared" si="1516"/>
        <v>0.0217448155081741-0.324237464010254i</v>
      </c>
      <c r="N2905" t="str">
        <f t="shared" si="1517"/>
        <v>-4.30629733736162i</v>
      </c>
      <c r="O2905" t="str">
        <f t="shared" si="1518"/>
        <v>-0.395021857117858+0.918671721780506i</v>
      </c>
      <c r="P2905" t="str">
        <f t="shared" si="1519"/>
        <v>1.39502185711786-0.918671721780506i</v>
      </c>
      <c r="Q2905" t="str">
        <f t="shared" si="1520"/>
        <v>-1.39502185711786+5.22496905914213i</v>
      </c>
      <c r="R2905" t="str">
        <f t="shared" si="1521"/>
        <v>-0.230664975934465-0.205405842957074i</v>
      </c>
      <c r="S2905" t="str">
        <f t="shared" si="1522"/>
        <v>0.444507937585535i</v>
      </c>
      <c r="T2905" t="str">
        <f t="shared" si="1523"/>
        <v>0.0913045276208673-0.102532412725846i</v>
      </c>
      <c r="U2905" t="str">
        <f t="shared" si="1524"/>
        <v>0.0000499999999999999-0.000248345883799731i</v>
      </c>
      <c r="V2905" t="str">
        <f t="shared" si="1525"/>
        <v>3.33333333333333E-06-0.000273180472179703i</v>
      </c>
      <c r="W2905" t="str">
        <f t="shared" si="1526"/>
        <v>0.0000143572132756546-0.00013123458937461i</v>
      </c>
      <c r="X2905" t="str">
        <f t="shared" si="1527"/>
        <v>0.0000146783684706928-0.000131162633294052i</v>
      </c>
      <c r="Y2905" t="str">
        <f t="shared" si="1528"/>
        <v>0.009+0.610097293327138i</v>
      </c>
      <c r="Z2905" t="str">
        <f t="shared" si="1529"/>
        <v>-0.00300482175880985-0.000381307499869517i</v>
      </c>
      <c r="AA2905" t="str">
        <f t="shared" si="1530"/>
        <v>0.339134507992434-22.947081988905i</v>
      </c>
      <c r="AB2905" t="str">
        <f t="shared" si="1531"/>
        <v>0.630719138174643-0.708279826581486i</v>
      </c>
      <c r="AC2905" t="str">
        <f t="shared" si="1532"/>
        <v>0.784064016516679-0.219904188021655i</v>
      </c>
      <c r="AD2905" t="str">
        <f t="shared" si="1533"/>
        <v>0.980642320249325-0.628306443134554i</v>
      </c>
      <c r="AE2905" t="str">
        <f t="shared" si="1534"/>
        <v>-0.0031862333404785+0.00151402260013062i</v>
      </c>
      <c r="AF2905" t="str">
        <f t="shared" si="1535"/>
        <v>-15.073534819862-0.36609019268983i</v>
      </c>
      <c r="AG2905" t="str">
        <f t="shared" si="1536"/>
        <v>0.949011468073423-0.0822317756380642i</v>
      </c>
      <c r="AH2905" t="str">
        <f t="shared" si="1537"/>
        <v>0.0527732947798953-0.0182459142487359i</v>
      </c>
      <c r="AI2905">
        <f t="shared" si="1538"/>
        <v>-25.061330781386943</v>
      </c>
      <c r="AJ2905">
        <f t="shared" si="1539"/>
        <v>-19.072387866039946</v>
      </c>
      <c r="AK2905"/>
      <c r="AL2905"/>
      <c r="AM2905"/>
      <c r="AN2905"/>
    </row>
    <row r="2906" spans="1:40" x14ac:dyDescent="0.25">
      <c r="A2906"/>
      <c r="B2906">
        <f t="shared" si="1540"/>
        <v>972000</v>
      </c>
      <c r="C2906" s="186" t="str">
        <f t="shared" si="1508"/>
        <v>-8.0892863226068E-08+0.00251957051282239i</v>
      </c>
      <c r="D2906" s="158" t="str">
        <f t="shared" si="1509"/>
        <v>-5.95700657718458+0.0193167072649717i</v>
      </c>
      <c r="E2906" t="str">
        <f t="shared" si="1510"/>
        <v>2870</v>
      </c>
      <c r="F2906" t="str">
        <f t="shared" si="1511"/>
        <v>0.777000777000777</v>
      </c>
      <c r="G2906" t="str">
        <f t="shared" si="1506"/>
        <v>0.777000777000777</v>
      </c>
      <c r="H2906" t="str">
        <f t="shared" si="1512"/>
        <v>9.11656425441442+0.385031901942492i</v>
      </c>
      <c r="I2906" t="str">
        <f t="shared" si="1513"/>
        <v>3817.0350741116i</v>
      </c>
      <c r="J2906" t="str">
        <f t="shared" si="1507"/>
        <v>-12461.3871396659+825.53613131662i</v>
      </c>
      <c r="K2906" t="str">
        <f t="shared" si="1514"/>
        <v>0.0202035471793881-0.304970568151063i</v>
      </c>
      <c r="L2906" t="str">
        <f t="shared" si="1515"/>
        <v>0.00149674334946435-0.0189362566735348i</v>
      </c>
      <c r="M2906" t="str">
        <f t="shared" si="1516"/>
        <v>0.0217002905288525-0.323906824824598i</v>
      </c>
      <c r="N2906" t="str">
        <f t="shared" si="1517"/>
        <v>-4.31073224708084i</v>
      </c>
      <c r="O2906" t="str">
        <f t="shared" si="1518"/>
        <v>-0.390943759603386+0.920414567913378i</v>
      </c>
      <c r="P2906" t="str">
        <f t="shared" si="1519"/>
        <v>1.39094375960339-0.920414567913378i</v>
      </c>
      <c r="Q2906" t="str">
        <f t="shared" si="1520"/>
        <v>-1.39094375960339+5.23114681499422i</v>
      </c>
      <c r="R2906" t="str">
        <f t="shared" si="1521"/>
        <v>-0.230362984997117-0.204643807761152i</v>
      </c>
      <c r="S2906" t="str">
        <f t="shared" si="1522"/>
        <v>0.444965721249372i</v>
      </c>
      <c r="T2906" t="str">
        <f t="shared" si="1523"/>
        <v>0.0910594795196588-0.1025036317684i</v>
      </c>
      <c r="U2906" t="str">
        <f t="shared" si="1524"/>
        <v>0.0000499999999999999-0.000248090383919278i</v>
      </c>
      <c r="V2906" t="str">
        <f t="shared" si="1525"/>
        <v>3.33333333333333E-06-0.000272899422311206i</v>
      </c>
      <c r="W2906" t="str">
        <f t="shared" si="1526"/>
        <v>0.0000143569737140989-0.000131101914536126i</v>
      </c>
      <c r="X2906" t="str">
        <f t="shared" si="1527"/>
        <v>0.0000146774721497247-0.000131030034013116i</v>
      </c>
      <c r="Y2906" t="str">
        <f t="shared" si="1528"/>
        <v>0.009+0.610725611857856i</v>
      </c>
      <c r="Z2906" t="str">
        <f t="shared" si="1529"/>
        <v>-0.0029986961971252-0.000380804049154292i</v>
      </c>
      <c r="AA2906" t="str">
        <f t="shared" si="1530"/>
        <v>0.338436880999711-22.9234741305177i</v>
      </c>
      <c r="AB2906" t="str">
        <f t="shared" si="1531"/>
        <v>0.629026379543359-0.708081011679869i</v>
      </c>
      <c r="AC2906" t="str">
        <f t="shared" si="1532"/>
        <v>0.784297782974588-0.219111501000219i</v>
      </c>
      <c r="AD2906" t="str">
        <f t="shared" si="1533"/>
        <v>0.977922713719173-0.629616593000944i</v>
      </c>
      <c r="AE2906" t="str">
        <f t="shared" si="1534"/>
        <v>-0.00317225367074154+0.00151563195393464i</v>
      </c>
      <c r="AF2906" t="str">
        <f t="shared" si="1535"/>
        <v>-15.073570831599-0.36571519467752i</v>
      </c>
      <c r="AG2906" t="str">
        <f t="shared" si="1536"/>
        <v>0.948950634861263-0.0819223068500839i</v>
      </c>
      <c r="AH2906" t="str">
        <f t="shared" si="1537"/>
        <v>0.0525548115531497-0.0183154235915996i</v>
      </c>
      <c r="AI2906">
        <f t="shared" si="1538"/>
        <v>-25.089938784681994</v>
      </c>
      <c r="AJ2906">
        <f t="shared" si="1539"/>
        <v>-19.213515688336244</v>
      </c>
      <c r="AK2906"/>
      <c r="AL2906"/>
      <c r="AM2906"/>
      <c r="AN2906"/>
    </row>
    <row r="2907" spans="1:40" x14ac:dyDescent="0.25">
      <c r="A2907"/>
      <c r="B2907">
        <f t="shared" si="1540"/>
        <v>973000</v>
      </c>
      <c r="C2907" s="186" t="str">
        <f t="shared" si="1508"/>
        <v>-8.07266735151658E-08+0.00251698102617528i</v>
      </c>
      <c r="D2907" s="158" t="str">
        <f t="shared" si="1509"/>
        <v>-5.95700657591046+0.0192968545340105i</v>
      </c>
      <c r="E2907" t="str">
        <f t="shared" si="1510"/>
        <v>2870</v>
      </c>
      <c r="F2907" t="str">
        <f t="shared" si="1511"/>
        <v>0.777000777000777</v>
      </c>
      <c r="G2907" t="str">
        <f t="shared" si="1506"/>
        <v>0.777000777000777</v>
      </c>
      <c r="H2907" t="str">
        <f t="shared" si="1512"/>
        <v>9.11660015675454+0.384637816978372i</v>
      </c>
      <c r="I2907" t="str">
        <f t="shared" si="1513"/>
        <v>3820.96206492859i</v>
      </c>
      <c r="J2907" t="str">
        <f t="shared" si="1507"/>
        <v>-12487.0431022845+826.385448324147i</v>
      </c>
      <c r="K2907" t="str">
        <f t="shared" si="1514"/>
        <v>0.0201622145369618-0.304659820028431i</v>
      </c>
      <c r="L2907" t="str">
        <f t="shared" si="1515"/>
        <v>0.00149368742942351-0.0189170362454982i</v>
      </c>
      <c r="M2907" t="str">
        <f t="shared" si="1516"/>
        <v>0.0216559019663853-0.323576856273929i</v>
      </c>
      <c r="N2907" t="str">
        <f t="shared" si="1517"/>
        <v>-4.31516715680006i</v>
      </c>
      <c r="O2907" t="str">
        <f t="shared" si="1518"/>
        <v>-0.386857972853808+0.922139310971744i</v>
      </c>
      <c r="P2907" t="str">
        <f t="shared" si="1519"/>
        <v>1.38685797285381-0.922139310971744i</v>
      </c>
      <c r="Q2907" t="str">
        <f t="shared" si="1520"/>
        <v>-1.38685797285381+5.2373064677718i</v>
      </c>
      <c r="R2907" t="str">
        <f t="shared" si="1521"/>
        <v>-0.230060225262992-0.203882877922471i</v>
      </c>
      <c r="S2907" t="str">
        <f t="shared" si="1522"/>
        <v>0.445423504913208i</v>
      </c>
      <c r="T2907" t="str">
        <f t="shared" si="1523"/>
        <v>0.0908142260760187-0.102474231877764i</v>
      </c>
      <c r="U2907" t="str">
        <f t="shared" si="1524"/>
        <v>0.0000499999999999999-0.000247835409218436i</v>
      </c>
      <c r="V2907" t="str">
        <f t="shared" si="1525"/>
        <v>3.33333333333333E-06-0.00027261895014028i</v>
      </c>
      <c r="W2907" t="str">
        <f t="shared" si="1526"/>
        <v>0.0000143567339161881-0.000130969514717042i</v>
      </c>
      <c r="X2907" t="str">
        <f t="shared" si="1527"/>
        <v>0.0000146765776165355-0.00013089770959127i</v>
      </c>
      <c r="Y2907" t="str">
        <f t="shared" si="1528"/>
        <v>0.009+0.611353930388574i</v>
      </c>
      <c r="Z2907" t="str">
        <f t="shared" si="1529"/>
        <v>-0.00299258950885822-0.000380301953224178i</v>
      </c>
      <c r="AA2907" t="str">
        <f t="shared" si="1530"/>
        <v>0.337741404553201-22.8999147972592i</v>
      </c>
      <c r="AB2907" t="str">
        <f t="shared" si="1531"/>
        <v>0.627332202434757-0.707877921272771i</v>
      </c>
      <c r="AC2907" t="str">
        <f t="shared" si="1532"/>
        <v>0.784532532285117-0.21831991677049i</v>
      </c>
      <c r="AD2907" t="str">
        <f t="shared" si="1533"/>
        <v>0.975196578438-0.630914672195437i</v>
      </c>
      <c r="AE2907" t="str">
        <f t="shared" si="1534"/>
        <v>-0.00315830113186171+0.00151719946543928i</v>
      </c>
      <c r="AF2907" t="str">
        <f t="shared" si="1535"/>
        <v>-15.073606732665-0.365340962444362i</v>
      </c>
      <c r="AG2907" t="str">
        <f t="shared" si="1536"/>
        <v>0.948890928728693-0.0816129165229449i</v>
      </c>
      <c r="AH2907" t="str">
        <f t="shared" si="1537"/>
        <v>0.05233653323098-0.0183840667625828i</v>
      </c>
      <c r="AI2907">
        <f t="shared" si="1538"/>
        <v>-25.118602779959982</v>
      </c>
      <c r="AJ2907">
        <f t="shared" si="1539"/>
        <v>-19.354662662821699</v>
      </c>
      <c r="AK2907"/>
      <c r="AL2907"/>
      <c r="AM2907"/>
      <c r="AN2907"/>
    </row>
    <row r="2908" spans="1:40" x14ac:dyDescent="0.25">
      <c r="A2908"/>
      <c r="B2908">
        <f t="shared" si="1540"/>
        <v>974000</v>
      </c>
      <c r="C2908" s="186" t="str">
        <f t="shared" si="1508"/>
        <v>-8.05609954194064E-08+0.0025143968567492i</v>
      </c>
      <c r="D2908" s="158" t="str">
        <f t="shared" si="1509"/>
        <v>-5.95700657464025+0.0192770425684105i</v>
      </c>
      <c r="E2908" t="str">
        <f t="shared" si="1510"/>
        <v>2870</v>
      </c>
      <c r="F2908" t="str">
        <f t="shared" si="1511"/>
        <v>0.777000777000777</v>
      </c>
      <c r="G2908" t="str">
        <f t="shared" si="1506"/>
        <v>0.777000777000777</v>
      </c>
      <c r="H2908" t="str">
        <f t="shared" si="1512"/>
        <v>9.11663594887239+0.384244536220656i</v>
      </c>
      <c r="I2908" t="str">
        <f t="shared" si="1513"/>
        <v>3824.88905574557i</v>
      </c>
      <c r="J2908" t="str">
        <f t="shared" si="1507"/>
        <v>-12512.7254463557+827.234765331675i</v>
      </c>
      <c r="K2908" t="str">
        <f t="shared" si="1514"/>
        <v>0.0201210084254406-0.30434970178073i</v>
      </c>
      <c r="L2908" t="str">
        <f t="shared" si="1515"/>
        <v>0.00149064083943312-0.0188978545485161i</v>
      </c>
      <c r="M2908" t="str">
        <f t="shared" si="1516"/>
        <v>0.0216116492648737-0.323247556329246i</v>
      </c>
      <c r="N2908" t="str">
        <f t="shared" si="1517"/>
        <v>-4.31960206651928i</v>
      </c>
      <c r="O2908" t="str">
        <f t="shared" si="1518"/>
        <v>-0.382764577229979+0.923845917032681i</v>
      </c>
      <c r="P2908" t="str">
        <f t="shared" si="1519"/>
        <v>1.38276457722998-0.923845917032681i</v>
      </c>
      <c r="Q2908" t="str">
        <f t="shared" si="1520"/>
        <v>-1.38276457722998+5.24344798355196i</v>
      </c>
      <c r="R2908" t="str">
        <f t="shared" si="1521"/>
        <v>-0.22975669485821-0.20312305214805i</v>
      </c>
      <c r="S2908" t="str">
        <f t="shared" si="1522"/>
        <v>0.445881288577046i</v>
      </c>
      <c r="T2908" t="str">
        <f t="shared" si="1523"/>
        <v>0.090568768231475-0.102444211162582i</v>
      </c>
      <c r="U2908" t="str">
        <f t="shared" si="1524"/>
        <v>0.0000499999999999999-0.000247580958079608i</v>
      </c>
      <c r="V2908" t="str">
        <f t="shared" si="1525"/>
        <v>3.33333333333333E-06-0.000272339053887569i</v>
      </c>
      <c r="W2908" t="str">
        <f t="shared" si="1526"/>
        <v>0.0000143564938819532-0.000130837389069976i</v>
      </c>
      <c r="X2908" t="str">
        <f t="shared" si="1527"/>
        <v>0.0000146756848628484-0.000130765659181646i</v>
      </c>
      <c r="Y2908" t="str">
        <f t="shared" si="1528"/>
        <v>0.009+0.611982248919292i</v>
      </c>
      <c r="Z2908" t="str">
        <f t="shared" si="1529"/>
        <v>-0.00298650161654386-0.00037980120657246i</v>
      </c>
      <c r="AA2908" t="str">
        <f t="shared" si="1530"/>
        <v>0.33704806982207-22.8764038396716i</v>
      </c>
      <c r="AB2908" t="str">
        <f t="shared" si="1531"/>
        <v>0.625636613352782-0.707670542294967i</v>
      </c>
      <c r="AC2908" t="str">
        <f t="shared" si="1532"/>
        <v>0.784768265572003-0.217529433971554i</v>
      </c>
      <c r="AD2908" t="str">
        <f t="shared" si="1533"/>
        <v>0.972463969067117-0.632200647390406i</v>
      </c>
      <c r="AE2908" t="str">
        <f t="shared" si="1534"/>
        <v>-0.00314437578432436+0.00151872526661158i</v>
      </c>
      <c r="AF2908" t="str">
        <f t="shared" si="1535"/>
        <v>-15.0736425235126-0.364967493652246i</v>
      </c>
      <c r="AG2908" t="str">
        <f t="shared" si="1536"/>
        <v>0.948832349026554-0.081303608951546i</v>
      </c>
      <c r="AH2908" t="str">
        <f t="shared" si="1537"/>
        <v>0.0521184628133773-0.0184518452700848i</v>
      </c>
      <c r="AI2908">
        <f t="shared" si="1538"/>
        <v>-25.147322990578932</v>
      </c>
      <c r="AJ2908">
        <f t="shared" si="1539"/>
        <v>-19.495828403914121</v>
      </c>
      <c r="AK2908"/>
      <c r="AL2908"/>
      <c r="AM2908"/>
      <c r="AN2908"/>
    </row>
    <row r="2909" spans="1:40" x14ac:dyDescent="0.25">
      <c r="A2909"/>
      <c r="B2909">
        <f t="shared" si="1540"/>
        <v>975000</v>
      </c>
      <c r="C2909" s="186" t="str">
        <f t="shared" si="1508"/>
        <v>-8.03958268409325E-08+0.00251181798818346i</v>
      </c>
      <c r="D2909" s="158" t="str">
        <f t="shared" si="1509"/>
        <v>-5.95700657337397+0.0192572712427399i</v>
      </c>
      <c r="E2909" t="str">
        <f t="shared" si="1510"/>
        <v>2870</v>
      </c>
      <c r="F2909" t="str">
        <f t="shared" si="1511"/>
        <v>0.777000777000777</v>
      </c>
      <c r="G2909" t="str">
        <f t="shared" si="1506"/>
        <v>0.777000777000777</v>
      </c>
      <c r="H2909" t="str">
        <f t="shared" si="1512"/>
        <v>9.11667163121847+0.383852057215283i</v>
      </c>
      <c r="I2909" t="str">
        <f t="shared" si="1513"/>
        <v>3828.81604656256i</v>
      </c>
      <c r="J2909" t="str">
        <f t="shared" si="1507"/>
        <v>-12538.4341718794+828.084082339201i</v>
      </c>
      <c r="K2909" t="str">
        <f t="shared" si="1514"/>
        <v>0.0200799283296138-0.30404021150329i</v>
      </c>
      <c r="L2909" t="str">
        <f t="shared" si="1515"/>
        <v>0.00148760354162989-0.0188787114663995i</v>
      </c>
      <c r="M2909" t="str">
        <f t="shared" si="1516"/>
        <v>0.0215675318712437-0.32291892296969i</v>
      </c>
      <c r="N2909" t="str">
        <f t="shared" si="1517"/>
        <v>-4.32403697623849i</v>
      </c>
      <c r="O2909" t="str">
        <f t="shared" si="1518"/>
        <v>-0.378663653242418+0.925534352529989i</v>
      </c>
      <c r="P2909" t="str">
        <f t="shared" si="1519"/>
        <v>1.37866365324242-0.925534352529989i</v>
      </c>
      <c r="Q2909" t="str">
        <f t="shared" si="1520"/>
        <v>-1.37866365324242+5.24957132876848i</v>
      </c>
      <c r="R2909" t="str">
        <f t="shared" si="1521"/>
        <v>-0.229452391906224-0.202364329169138i</v>
      </c>
      <c r="S2909" t="str">
        <f t="shared" si="1522"/>
        <v>0.446339072240882i</v>
      </c>
      <c r="T2909" t="str">
        <f t="shared" si="1523"/>
        <v>0.0903231069360015-0.102413567726875i</v>
      </c>
      <c r="U2909" t="str">
        <f t="shared" si="1524"/>
        <v>0.00005-0.000247327028891834i</v>
      </c>
      <c r="V2909" t="str">
        <f t="shared" si="1525"/>
        <v>3.33333333333333E-06-0.000272059731781018i</v>
      </c>
      <c r="W2909" t="str">
        <f t="shared" si="1526"/>
        <v>0.0000143562536114251-0.000130705536751018i</v>
      </c>
      <c r="X2909" t="str">
        <f t="shared" si="1527"/>
        <v>0.0000146747938804286-0.000130633881940847i</v>
      </c>
      <c r="Y2909" t="str">
        <f t="shared" si="1528"/>
        <v>0.009+0.61261056745001i</v>
      </c>
      <c r="Z2909" t="str">
        <f t="shared" si="1529"/>
        <v>-0.00298043244311399-0.000379301803721844i</v>
      </c>
      <c r="AA2909" t="str">
        <f t="shared" si="1530"/>
        <v>0.336356868020768-22.8529411089099i</v>
      </c>
      <c r="AB2909" t="str">
        <f t="shared" si="1531"/>
        <v>0.623939618859723-0.707458861649292i</v>
      </c>
      <c r="AC2909" t="str">
        <f t="shared" si="1532"/>
        <v>0.785004983966336-0.216740051266516i</v>
      </c>
      <c r="AD2909" t="str">
        <f t="shared" si="1533"/>
        <v>0.96972494044494-0.633474485512517i</v>
      </c>
      <c r="AE2909" t="str">
        <f t="shared" si="1534"/>
        <v>-0.00313047768836555+0.00152020948948163i</v>
      </c>
      <c r="AF2909" t="str">
        <f t="shared" si="1535"/>
        <v>-15.0736782045924-0.364594785972543i</v>
      </c>
      <c r="AG2909" t="str">
        <f t="shared" si="1536"/>
        <v>0.94877489508727-0.0809943884280857i</v>
      </c>
      <c r="AH2909" t="str">
        <f t="shared" si="1537"/>
        <v>0.051900603295777-0.0185187606388194i</v>
      </c>
      <c r="AI2909">
        <f t="shared" si="1538"/>
        <v>-25.176099640893092</v>
      </c>
      <c r="AJ2909">
        <f t="shared" si="1539"/>
        <v>-19.637012525947405</v>
      </c>
      <c r="AK2909"/>
      <c r="AL2909"/>
      <c r="AM2909"/>
      <c r="AN2909"/>
    </row>
    <row r="2910" spans="1:40" x14ac:dyDescent="0.25">
      <c r="A2910"/>
      <c r="B2910">
        <f t="shared" si="1540"/>
        <v>976000</v>
      </c>
      <c r="C2910" s="186" t="str">
        <f t="shared" si="1508"/>
        <v>-8.02311656926292E-08+0.00250924440418444i</v>
      </c>
      <c r="D2910" s="158" t="str">
        <f t="shared" si="1509"/>
        <v>-5.95700657211157+0.0192375404320807i</v>
      </c>
      <c r="E2910" t="str">
        <f t="shared" si="1510"/>
        <v>2870</v>
      </c>
      <c r="F2910" t="str">
        <f t="shared" si="1511"/>
        <v>0.777000777000777</v>
      </c>
      <c r="G2910" t="str">
        <f t="shared" si="1506"/>
        <v>0.777000777000777</v>
      </c>
      <c r="H2910" t="str">
        <f t="shared" si="1512"/>
        <v>9.11670720424082+0.383460377518151i</v>
      </c>
      <c r="I2910" t="str">
        <f t="shared" si="1513"/>
        <v>3832.74303737955i</v>
      </c>
      <c r="J2910" t="str">
        <f t="shared" si="1507"/>
        <v>-12564.1692788557+828.933399346729i</v>
      </c>
      <c r="K2910" t="str">
        <f t="shared" si="1514"/>
        <v>0.020038973736886-0.303731347299069i</v>
      </c>
      <c r="L2910" t="str">
        <f t="shared" si="1515"/>
        <v>0.00148457549834197-0.0188596068834205i</v>
      </c>
      <c r="M2910" t="str">
        <f t="shared" si="1516"/>
        <v>0.021523549235228-0.322590954182489i</v>
      </c>
      <c r="N2910" t="str">
        <f t="shared" si="1517"/>
        <v>-4.32847188595771i</v>
      </c>
      <c r="O2910" t="str">
        <f t="shared" si="1518"/>
        <v>-0.374555281549687+0.927204584254864i</v>
      </c>
      <c r="P2910" t="str">
        <f t="shared" si="1519"/>
        <v>1.37455528154969-0.927204584254864i</v>
      </c>
      <c r="Q2910" t="str">
        <f t="shared" si="1520"/>
        <v>-1.37455528154969+5.25567647021257i</v>
      </c>
      <c r="R2910" t="str">
        <f t="shared" si="1521"/>
        <v>-0.229147314527845-0.201606707741213i</v>
      </c>
      <c r="S2910" t="str">
        <f t="shared" si="1522"/>
        <v>0.446796855904719i</v>
      </c>
      <c r="T2910" t="str">
        <f t="shared" si="1523"/>
        <v>0.0900772431480755-0.102382299670051i</v>
      </c>
      <c r="U2910" t="str">
        <f t="shared" si="1524"/>
        <v>0.00005-0.000247073620050757i</v>
      </c>
      <c r="V2910" t="str">
        <f t="shared" si="1525"/>
        <v>3.33333333333333E-06-0.000271780982055832i</v>
      </c>
      <c r="W2910" t="str">
        <f t="shared" si="1526"/>
        <v>0.0000143560131046349-0.000130573956919721i</v>
      </c>
      <c r="X2910" t="str">
        <f t="shared" si="1527"/>
        <v>0.0000146739046610841-0.000130502377028935i</v>
      </c>
      <c r="Y2910" t="str">
        <f t="shared" si="1528"/>
        <v>0.009+0.613238885980728i</v>
      </c>
      <c r="Z2910" t="str">
        <f t="shared" si="1529"/>
        <v>-0.00297438191189516-0.000378803739224278i</v>
      </c>
      <c r="AA2910" t="str">
        <f t="shared" si="1530"/>
        <v>0.335667790408752-22.8295264567391i</v>
      </c>
      <c r="AB2910" t="str">
        <f t="shared" si="1531"/>
        <v>0.622241225576611-0.707242866206718i</v>
      </c>
      <c r="AC2910" t="str">
        <f t="shared" si="1532"/>
        <v>0.785242688606503-0.215951767342504i</v>
      </c>
      <c r="AD2910" t="str">
        <f t="shared" si="1533"/>
        <v>0.966979547585786-0.634736153743775i</v>
      </c>
      <c r="AE2910" t="str">
        <f t="shared" si="1534"/>
        <v>-0.0031166069039707+0.00152165226614249i</v>
      </c>
      <c r="AF2910" t="str">
        <f t="shared" si="1535"/>
        <v>-15.0737137763524-0.36422283708607i</v>
      </c>
      <c r="AG2910" t="str">
        <f t="shared" si="1536"/>
        <v>0.948718566224862-0.0806852592419772i</v>
      </c>
      <c r="AH2910" t="str">
        <f t="shared" si="1537"/>
        <v>0.0516829576689108-0.0185848144097946i</v>
      </c>
      <c r="AI2910">
        <f t="shared" si="1538"/>
        <v>-25.204932956265115</v>
      </c>
      <c r="AJ2910">
        <f t="shared" si="1539"/>
        <v>-19.778214643183816</v>
      </c>
      <c r="AK2910"/>
      <c r="AL2910"/>
      <c r="AM2910"/>
      <c r="AN2910"/>
    </row>
    <row r="2911" spans="1:40" x14ac:dyDescent="0.25">
      <c r="A2911"/>
      <c r="B2911">
        <f t="shared" si="1540"/>
        <v>977000</v>
      </c>
      <c r="C2911" s="186" t="str">
        <f t="shared" si="1508"/>
        <v>-8.00670098980564E-08+0.00250667608852521i</v>
      </c>
      <c r="D2911" s="158" t="str">
        <f t="shared" si="1509"/>
        <v>-5.95700657085304+0.0192178500120266i</v>
      </c>
      <c r="E2911" t="str">
        <f t="shared" si="1510"/>
        <v>2870</v>
      </c>
      <c r="F2911" t="str">
        <f t="shared" si="1511"/>
        <v>0.777000777000777</v>
      </c>
      <c r="G2911" t="str">
        <f t="shared" si="1506"/>
        <v>0.777000777000777</v>
      </c>
      <c r="H2911" t="str">
        <f t="shared" si="1512"/>
        <v>9.1167426683853+0.383069494695058i</v>
      </c>
      <c r="I2911" t="str">
        <f t="shared" si="1513"/>
        <v>3836.67002819653i</v>
      </c>
      <c r="J2911" t="str">
        <f t="shared" si="1507"/>
        <v>-12589.9307672846+829.782716354256i</v>
      </c>
      <c r="K2911" t="str">
        <f t="shared" si="1514"/>
        <v>0.019998144137262-0.303423107278626i</v>
      </c>
      <c r="L2911" t="str">
        <f t="shared" si="1515"/>
        <v>0.00148155667208791-0.0188405406843104i</v>
      </c>
      <c r="M2911" t="str">
        <f t="shared" si="1516"/>
        <v>0.0214797008093499-0.322263647962936i</v>
      </c>
      <c r="N2911" t="str">
        <f t="shared" si="1517"/>
        <v>-4.33290679567693i</v>
      </c>
      <c r="O2911" t="str">
        <f t="shared" si="1518"/>
        <v>-0.37043954295686+0.928856579356529i</v>
      </c>
      <c r="P2911" t="str">
        <f t="shared" si="1519"/>
        <v>1.37043954295686-0.928856579356529i</v>
      </c>
      <c r="Q2911" t="str">
        <f t="shared" si="1520"/>
        <v>-1.37043954295686+5.26176337503346i</v>
      </c>
      <c r="R2911" t="str">
        <f t="shared" si="1521"/>
        <v>-0.228841460841264-0.200850186643989i</v>
      </c>
      <c r="S2911" t="str">
        <f t="shared" si="1522"/>
        <v>0.447254639568555i</v>
      </c>
      <c r="T2911" t="str">
        <f t="shared" si="1523"/>
        <v>0.0898311778347343-0.102350405086901i</v>
      </c>
      <c r="U2911" t="str">
        <f t="shared" si="1524"/>
        <v>0.00005-0.000246820729958586i</v>
      </c>
      <c r="V2911" t="str">
        <f t="shared" si="1525"/>
        <v>3.33333333333333E-06-0.000271502802954445i</v>
      </c>
      <c r="W2911" t="str">
        <f t="shared" si="1526"/>
        <v>0.0000143557723616138-0.000130442648739075i</v>
      </c>
      <c r="X2911" t="str">
        <f t="shared" si="1527"/>
        <v>0.0000146730171966649-0.000130371143609407i</v>
      </c>
      <c r="Y2911" t="str">
        <f t="shared" si="1528"/>
        <v>0.009+0.613867204511446i</v>
      </c>
      <c r="Z2911" t="str">
        <f t="shared" si="1529"/>
        <v>-0.00296834994660595-0.000378307007660756i</v>
      </c>
      <c r="AA2911" t="str">
        <f t="shared" si="1530"/>
        <v>0.334980828290211-22.8061597355311i</v>
      </c>
      <c r="AB2911" t="str">
        <f t="shared" si="1531"/>
        <v>0.620541440183605-0.707022542806324i</v>
      </c>
      <c r="AC2911" t="str">
        <f t="shared" si="1532"/>
        <v>0.78548138063815-0.215164580910688i</v>
      </c>
      <c r="AD2911" t="str">
        <f t="shared" si="1533"/>
        <v>0.964227845678592-0.635985619522413i</v>
      </c>
      <c r="AE2911" t="str">
        <f t="shared" si="1534"/>
        <v>-0.00310276349087281+0.00152305372874966i</v>
      </c>
      <c r="AF2911" t="str">
        <f t="shared" si="1535"/>
        <v>-15.0737492392383-0.363851644683031i</v>
      </c>
      <c r="AG2911" t="str">
        <f t="shared" si="1536"/>
        <v>0.948663361734959-0.0803762256797566i</v>
      </c>
      <c r="AH2911" t="str">
        <f t="shared" si="1537"/>
        <v>0.0514655289186556-0.0186500081402868i</v>
      </c>
      <c r="AI2911">
        <f t="shared" si="1538"/>
        <v>-25.233823163079109</v>
      </c>
      <c r="AJ2911">
        <f t="shared" si="1539"/>
        <v>-19.919434369823438</v>
      </c>
      <c r="AK2911"/>
      <c r="AL2911"/>
      <c r="AM2911"/>
      <c r="AN2911"/>
    </row>
    <row r="2912" spans="1:40" x14ac:dyDescent="0.25">
      <c r="A2912"/>
      <c r="B2912">
        <f t="shared" si="1540"/>
        <v>978000</v>
      </c>
      <c r="C2912" s="186" t="str">
        <f t="shared" si="1508"/>
        <v>-7.99033573913846E-08+0.00250411302504523i</v>
      </c>
      <c r="D2912" s="158" t="str">
        <f t="shared" si="1509"/>
        <v>-5.95700656959836+0.0191981998586801i</v>
      </c>
      <c r="E2912" t="str">
        <f t="shared" si="1510"/>
        <v>2870</v>
      </c>
      <c r="F2912" t="str">
        <f t="shared" si="1511"/>
        <v>0.777000777000777</v>
      </c>
      <c r="G2912" t="str">
        <f t="shared" si="1506"/>
        <v>0.777000777000777</v>
      </c>
      <c r="H2912" t="str">
        <f t="shared" si="1512"/>
        <v>9.11677802409546+0.382679406321654i</v>
      </c>
      <c r="I2912" t="str">
        <f t="shared" si="1513"/>
        <v>3840.59701901352i</v>
      </c>
      <c r="J2912" t="str">
        <f t="shared" si="1507"/>
        <v>-12615.718637166+830.632033361783i</v>
      </c>
      <c r="K2912" t="str">
        <f t="shared" si="1514"/>
        <v>0.0199574390233315-0.303115489560086i</v>
      </c>
      <c r="L2912" t="str">
        <f t="shared" si="1515"/>
        <v>0.00147854702557535-0.0188215127542567i</v>
      </c>
      <c r="M2912" t="str">
        <f t="shared" si="1516"/>
        <v>0.0214359860489069-0.321937002314343i</v>
      </c>
      <c r="N2912" t="str">
        <f t="shared" si="1517"/>
        <v>-4.33734170539615i</v>
      </c>
      <c r="O2912" t="str">
        <f t="shared" si="1518"/>
        <v>-0.366316518413898+0.930490305342899i</v>
      </c>
      <c r="P2912" t="str">
        <f t="shared" si="1519"/>
        <v>1.3663165184139-0.930490305342899i</v>
      </c>
      <c r="Q2912" t="str">
        <f t="shared" si="1520"/>
        <v>-1.3663165184139+5.26783201073905i</v>
      </c>
      <c r="R2912" t="str">
        <f t="shared" si="1521"/>
        <v>-0.22853482896209-0.200094764681424i</v>
      </c>
      <c r="S2912" t="str">
        <f t="shared" si="1522"/>
        <v>0.447712423232392i</v>
      </c>
      <c r="T2912" t="str">
        <f t="shared" si="1523"/>
        <v>0.0895849119716356-0.102317882067618i</v>
      </c>
      <c r="U2912" t="str">
        <f t="shared" si="1524"/>
        <v>0.00005-0.000246568357024068i</v>
      </c>
      <c r="V2912" t="str">
        <f t="shared" si="1525"/>
        <v>3.33333333333333E-06-0.000271225192726475i</v>
      </c>
      <c r="W2912" t="str">
        <f t="shared" si="1526"/>
        <v>0.0000143555313823923-0.000130311611375495i</v>
      </c>
      <c r="X2912" t="str">
        <f t="shared" si="1527"/>
        <v>0.0000146721314790621-0.000130240180849185i</v>
      </c>
      <c r="Y2912" t="str">
        <f t="shared" si="1528"/>
        <v>0.009+0.614495523042164i</v>
      </c>
      <c r="Z2912" t="str">
        <f t="shared" si="1529"/>
        <v>-0.00296233647135482-0.000377811603641107i</v>
      </c>
      <c r="AA2912" t="str">
        <f t="shared" si="1530"/>
        <v>0.334295973013788-22.7828407982618i</v>
      </c>
      <c r="AB2912" t="str">
        <f t="shared" si="1531"/>
        <v>0.618840269420416-0.706797878255425i</v>
      </c>
      <c r="AC2912" t="str">
        <f t="shared" si="1532"/>
        <v>0.785721061214108-0.214378490706289i</v>
      </c>
      <c r="AD2912" t="str">
        <f t="shared" si="1533"/>
        <v>0.961469890085759-0.637222850543984i</v>
      </c>
      <c r="AE2912" t="str">
        <f t="shared" si="1534"/>
        <v>-0.00308894750855134+0.00152441400952119i</v>
      </c>
      <c r="AF2912" t="str">
        <f t="shared" si="1535"/>
        <v>-15.0737845936938-0.363481206462974i</v>
      </c>
      <c r="AG2912" t="str">
        <f t="shared" si="1536"/>
        <v>0.948609280894807-0.0800672920250031i</v>
      </c>
      <c r="AH2912" t="str">
        <f t="shared" si="1537"/>
        <v>0.0512483200258937-0.0187143434038224i</v>
      </c>
      <c r="AI2912">
        <f t="shared" si="1538"/>
        <v>-25.262770488751723</v>
      </c>
      <c r="AJ2912">
        <f t="shared" si="1539"/>
        <v>-20.060671320018503</v>
      </c>
      <c r="AK2912"/>
      <c r="AL2912"/>
      <c r="AM2912"/>
      <c r="AN2912"/>
    </row>
    <row r="2913" spans="1:40" x14ac:dyDescent="0.25">
      <c r="A2913"/>
      <c r="B2913">
        <f t="shared" si="1540"/>
        <v>979000</v>
      </c>
      <c r="C2913" s="186" t="str">
        <f t="shared" si="1508"/>
        <v>-7.97402061173302E-08+0.00250155519764998i</v>
      </c>
      <c r="D2913" s="158" t="str">
        <f t="shared" si="1509"/>
        <v>-5.95700656834754+0.0191785898486499i</v>
      </c>
      <c r="E2913" t="str">
        <f t="shared" si="1510"/>
        <v>2870</v>
      </c>
      <c r="F2913" t="str">
        <f t="shared" si="1511"/>
        <v>0.777000777000777</v>
      </c>
      <c r="G2913" t="str">
        <f t="shared" si="1506"/>
        <v>0.777000777000777</v>
      </c>
      <c r="H2913" t="str">
        <f t="shared" si="1512"/>
        <v>9.11681327181265+0.382290109983399i</v>
      </c>
      <c r="I2913" t="str">
        <f t="shared" si="1513"/>
        <v>3844.52400983051i</v>
      </c>
      <c r="J2913" t="str">
        <f t="shared" si="1507"/>
        <v>-12641.5328885+831.481350369311i</v>
      </c>
      <c r="K2913" t="str">
        <f t="shared" si="1514"/>
        <v>0.0199168578902518-0.302808492269091i</v>
      </c>
      <c r="L2913" t="str">
        <f t="shared" si="1515"/>
        <v>0.00147554652169996-0.0188025229789013i</v>
      </c>
      <c r="M2913" t="str">
        <f t="shared" si="1516"/>
        <v>0.0213924044119518-0.321611015247992i</v>
      </c>
      <c r="N2913" t="str">
        <f t="shared" si="1517"/>
        <v>-4.34177661511537i</v>
      </c>
      <c r="O2913" t="str">
        <f t="shared" si="1518"/>
        <v>-0.362186289014062+0.932105730081208i</v>
      </c>
      <c r="P2913" t="str">
        <f t="shared" si="1519"/>
        <v>1.36218628901406-0.932105730081208i</v>
      </c>
      <c r="Q2913" t="str">
        <f t="shared" si="1520"/>
        <v>-1.36218628901406+5.27388234519658i</v>
      </c>
      <c r="R2913" t="str">
        <f t="shared" si="1521"/>
        <v>-0.228227417003363-0.199340440681711i</v>
      </c>
      <c r="S2913" t="str">
        <f t="shared" si="1522"/>
        <v>0.448170206896229i</v>
      </c>
      <c r="T2913" t="str">
        <f t="shared" si="1523"/>
        <v>0.0893384465431079-0.102284728697789i</v>
      </c>
      <c r="U2913" t="str">
        <f t="shared" si="1524"/>
        <v>0.00005-0.00024631649966245i</v>
      </c>
      <c r="V2913" t="str">
        <f t="shared" si="1525"/>
        <v>3.33333333333333E-06-0.000270948149628695i</v>
      </c>
      <c r="W2913" t="str">
        <f t="shared" si="1526"/>
        <v>0.000014355290167002-0.0001301808439988i</v>
      </c>
      <c r="X2913" t="str">
        <f t="shared" si="1527"/>
        <v>0.0000146712475002095-0.00013010948791859i</v>
      </c>
      <c r="Y2913" t="str">
        <f t="shared" si="1528"/>
        <v>0.009+0.615123841572882i</v>
      </c>
      <c r="Z2913" t="str">
        <f t="shared" si="1529"/>
        <v>-0.0029563414106375-0.000377317521803853i</v>
      </c>
      <c r="AA2913" t="str">
        <f t="shared" si="1530"/>
        <v>0.33361321597231-22.7595694985075i</v>
      </c>
      <c r="AB2913" t="str">
        <f t="shared" si="1531"/>
        <v>0.617137720086648-0.706568859329518i</v>
      </c>
      <c r="AC2913" t="str">
        <f t="shared" si="1532"/>
        <v>0.785961731494382-0.213593495488567i</v>
      </c>
      <c r="AD2913" t="str">
        <f t="shared" si="1533"/>
        <v>0.958705736341745-0.638447814762252i</v>
      </c>
      <c r="AE2913" t="str">
        <f t="shared" si="1534"/>
        <v>-0.00307515901623+0.00152573324073706i</v>
      </c>
      <c r="AF2913" t="str">
        <f t="shared" si="1535"/>
        <v>-15.0738198401602-0.363111520134749i</v>
      </c>
      <c r="AG2913" t="str">
        <f t="shared" si="1536"/>
        <v>0.948556322963286-0.0797584625582359i</v>
      </c>
      <c r="AH2913" t="str">
        <f t="shared" si="1537"/>
        <v>0.0510313339663519-0.0187778217901481i</v>
      </c>
      <c r="AI2913">
        <f t="shared" si="1538"/>
        <v>-25.291775161747143</v>
      </c>
      <c r="AJ2913">
        <f t="shared" si="1539"/>
        <v>-20.201925107885575</v>
      </c>
      <c r="AK2913"/>
      <c r="AL2913"/>
      <c r="AM2913"/>
      <c r="AN2913"/>
    </row>
    <row r="2914" spans="1:40" x14ac:dyDescent="0.25">
      <c r="A2914"/>
      <c r="B2914">
        <f t="shared" si="1540"/>
        <v>980000</v>
      </c>
      <c r="C2914" s="186" t="str">
        <f t="shared" si="1508"/>
        <v>-7.95775540310897E-08+0.00249900259031062i</v>
      </c>
      <c r="D2914" s="158" t="str">
        <f t="shared" si="1509"/>
        <v>-5.95700656710054+0.0191590198590481i</v>
      </c>
      <c r="E2914" t="str">
        <f t="shared" si="1510"/>
        <v>2870</v>
      </c>
      <c r="F2914" t="str">
        <f t="shared" si="1511"/>
        <v>0.777000777000777</v>
      </c>
      <c r="G2914" t="str">
        <f t="shared" si="1506"/>
        <v>0.777000777000777</v>
      </c>
      <c r="H2914" t="str">
        <f t="shared" si="1512"/>
        <v>9.11684841197591+0.381901603275497i</v>
      </c>
      <c r="I2914" t="str">
        <f t="shared" si="1513"/>
        <v>3848.4510006475i</v>
      </c>
      <c r="J2914" t="str">
        <f t="shared" si="1507"/>
        <v>-12667.3735212865+832.330667376838i</v>
      </c>
      <c r="K2914" t="str">
        <f t="shared" si="1514"/>
        <v>0.019876400235734-0.302502113538772i</v>
      </c>
      <c r="L2914" t="str">
        <f t="shared" si="1515"/>
        <v>0.00147255512354434-0.0187835712443384i</v>
      </c>
      <c r="M2914" t="str">
        <f t="shared" si="1516"/>
        <v>0.0213489553592783-0.32128568478311i</v>
      </c>
      <c r="N2914" t="str">
        <f t="shared" si="1517"/>
        <v>-4.34621152483459i</v>
      </c>
      <c r="O2914" t="str">
        <f t="shared" si="1518"/>
        <v>-0.358048935992324+0.933702821798652i</v>
      </c>
      <c r="P2914" t="str">
        <f t="shared" si="1519"/>
        <v>1.35804893599232-0.933702821798652i</v>
      </c>
      <c r="Q2914" t="str">
        <f t="shared" si="1520"/>
        <v>-1.35804893599232+5.27991434663324i</v>
      </c>
      <c r="R2914" t="str">
        <f t="shared" si="1521"/>
        <v>-0.227919223075596-0.1985872134973i</v>
      </c>
      <c r="S2914" t="str">
        <f t="shared" si="1522"/>
        <v>0.448627990560066i</v>
      </c>
      <c r="T2914" t="str">
        <f t="shared" si="1523"/>
        <v>0.0890917825422165-0.102250943058416i</v>
      </c>
      <c r="U2914" t="str">
        <f t="shared" si="1524"/>
        <v>0.00005-0.000246065156295447i</v>
      </c>
      <c r="V2914" t="str">
        <f t="shared" si="1525"/>
        <v>3.33333333333333E-06-0.000270671671924992i</v>
      </c>
      <c r="W2914" t="str">
        <f t="shared" si="1526"/>
        <v>0.0000143550487154738-0.000130050345782199i</v>
      </c>
      <c r="X2914" t="str">
        <f t="shared" si="1527"/>
        <v>0.0000146703652520817-0.000129979063991333i</v>
      </c>
      <c r="Y2914" t="str">
        <f t="shared" si="1528"/>
        <v>0.009+0.615752160103599i</v>
      </c>
      <c r="Z2914" t="str">
        <f t="shared" si="1529"/>
        <v>-0.00295036468933475-0.000376824756815984i</v>
      </c>
      <c r="AA2914" t="str">
        <f t="shared" si="1530"/>
        <v>0.332932548602515-22.7363456904421i</v>
      </c>
      <c r="AB2914" t="str">
        <f t="shared" si="1531"/>
        <v>0.615433799042262-0.70633547277243i</v>
      </c>
      <c r="AC2914" t="str">
        <f t="shared" si="1532"/>
        <v>0.786203392646052-0.212809594040857i</v>
      </c>
      <c r="AD2914" t="str">
        <f t="shared" si="1533"/>
        <v>0.955935440151989-0.639660480390249i</v>
      </c>
      <c r="AE2914" t="str">
        <f t="shared" si="1534"/>
        <v>-0.00306139807287594+0.00152701155473923i</v>
      </c>
      <c r="AF2914" t="str">
        <f t="shared" si="1535"/>
        <v>-15.0738549790765-0.362742583416449i</v>
      </c>
      <c r="AG2914" t="str">
        <f t="shared" si="1536"/>
        <v>0.948504487180915-0.0794497415568422i</v>
      </c>
      <c r="AH2914" t="str">
        <f t="shared" si="1537"/>
        <v>0.0508145737104675-0.0188404449052077i</v>
      </c>
      <c r="AI2914">
        <f t="shared" si="1538"/>
        <v>-25.320837411587824</v>
      </c>
      <c r="AJ2914">
        <f t="shared" si="1539"/>
        <v>-20.343195347516218</v>
      </c>
      <c r="AK2914"/>
      <c r="AL2914"/>
      <c r="AM2914"/>
      <c r="AN2914"/>
    </row>
    <row r="2915" spans="1:40" x14ac:dyDescent="0.25">
      <c r="A2915"/>
      <c r="B2915">
        <f t="shared" si="1540"/>
        <v>981000</v>
      </c>
      <c r="C2915" s="186" t="str">
        <f t="shared" si="1508"/>
        <v>-7.94153990982763E-08+0.00249645518706368i</v>
      </c>
      <c r="D2915" s="158" t="str">
        <f t="shared" si="1509"/>
        <v>-5.95700656585735+0.0191394897674882i</v>
      </c>
      <c r="E2915" t="str">
        <f t="shared" si="1510"/>
        <v>2870</v>
      </c>
      <c r="F2915" t="str">
        <f t="shared" si="1511"/>
        <v>0.777000777000777</v>
      </c>
      <c r="G2915" t="str">
        <f t="shared" si="1506"/>
        <v>0.777000777000777</v>
      </c>
      <c r="H2915" t="str">
        <f t="shared" si="1512"/>
        <v>9.11688344502208+0.381513883802869i</v>
      </c>
      <c r="I2915" t="str">
        <f t="shared" si="1513"/>
        <v>3852.37799146448i</v>
      </c>
      <c r="J2915" t="str">
        <f t="shared" si="1507"/>
        <v>-12693.2405355256+833.179984384366i</v>
      </c>
      <c r="K2915" t="str">
        <f t="shared" si="1514"/>
        <v>0.0198360655600262-0.302196351509705i</v>
      </c>
      <c r="L2915" t="str">
        <f t="shared" si="1515"/>
        <v>0.0014695727943768-0.0187646574371116i</v>
      </c>
      <c r="M2915" t="str">
        <f t="shared" si="1516"/>
        <v>0.021305638354403-0.320961008946817i</v>
      </c>
      <c r="N2915" t="str">
        <f t="shared" si="1517"/>
        <v>-4.35064643455381i</v>
      </c>
      <c r="O2915" t="str">
        <f t="shared" si="1518"/>
        <v>-0.353904540723765+0.935281549083003i</v>
      </c>
      <c r="P2915" t="str">
        <f t="shared" si="1519"/>
        <v>1.35390454072376-0.935281549083003i</v>
      </c>
      <c r="Q2915" t="str">
        <f t="shared" si="1520"/>
        <v>-1.35390454072376+5.28592798363681i</v>
      </c>
      <c r="R2915" t="str">
        <f t="shared" si="1521"/>
        <v>-0.22761024528679-0.197835082004889i</v>
      </c>
      <c r="S2915" t="str">
        <f t="shared" si="1522"/>
        <v>0.449085774223903i</v>
      </c>
      <c r="T2915" t="str">
        <f t="shared" si="1523"/>
        <v>0.0888449209708149-0.102216523225911i</v>
      </c>
      <c r="U2915" t="str">
        <f t="shared" si="1524"/>
        <v>0.0000500000000000001-0.000245814325351212i</v>
      </c>
      <c r="V2915" t="str">
        <f t="shared" si="1525"/>
        <v>3.33333333333333E-06-0.000270395757886333i</v>
      </c>
      <c r="W2915" t="str">
        <f t="shared" si="1526"/>
        <v>0.0000143548070278387-0.000129920115902272i</v>
      </c>
      <c r="X2915" t="str">
        <f t="shared" si="1527"/>
        <v>0.000014669484726694-0.000129848908244493i</v>
      </c>
      <c r="Y2915" t="str">
        <f t="shared" si="1528"/>
        <v>0.009+0.616380478634317i</v>
      </c>
      <c r="Z2915" t="str">
        <f t="shared" si="1529"/>
        <v>-0.00294440623270998-0.000376333303372775i</v>
      </c>
      <c r="AA2915" t="str">
        <f t="shared" si="1530"/>
        <v>0.332253962384787-22.7131692288345i</v>
      </c>
      <c r="AB2915" t="str">
        <f t="shared" si="1531"/>
        <v>0.613728513207924-0.706097705296278i</v>
      </c>
      <c r="AC2915" t="str">
        <f t="shared" si="1532"/>
        <v>0.786446045843268-0.212026785170562i</v>
      </c>
      <c r="AD2915" t="str">
        <f t="shared" si="1533"/>
        <v>0.953159057391486-0.64086081590116i</v>
      </c>
      <c r="AE2915" t="str">
        <f t="shared" si="1534"/>
        <v>-0.00304766473719772+0.00152824908393116i</v>
      </c>
      <c r="AF2915" t="str">
        <f t="shared" si="1535"/>
        <v>-15.0738900108794-0.362374394035381i</v>
      </c>
      <c r="AG2915" t="str">
        <f t="shared" si="1536"/>
        <v>0.948453772769872-0.0791411332949772i</v>
      </c>
      <c r="AH2915" t="str">
        <f t="shared" si="1537"/>
        <v>0.0505980422232316-0.0189022143711128i</v>
      </c>
      <c r="AI2915">
        <f t="shared" si="1538"/>
        <v>-25.3499574688691</v>
      </c>
      <c r="AJ2915">
        <f t="shared" si="1539"/>
        <v>-20.48448165299121</v>
      </c>
      <c r="AK2915"/>
      <c r="AL2915"/>
      <c r="AM2915"/>
      <c r="AN2915"/>
    </row>
    <row r="2916" spans="1:40" x14ac:dyDescent="0.25">
      <c r="A2916"/>
      <c r="B2916">
        <f t="shared" si="1540"/>
        <v>982000</v>
      </c>
      <c r="C2916" s="186" t="str">
        <f t="shared" si="1508"/>
        <v>-7.92537392948571E-08+0.0024939129720107i</v>
      </c>
      <c r="D2916" s="158" t="str">
        <f t="shared" si="1509"/>
        <v>-5.95700656461796+0.019119999452082i</v>
      </c>
      <c r="E2916" t="str">
        <f t="shared" si="1510"/>
        <v>2870</v>
      </c>
      <c r="F2916" t="str">
        <f t="shared" si="1511"/>
        <v>0.777000777000777</v>
      </c>
      <c r="G2916" t="str">
        <f t="shared" si="1506"/>
        <v>0.777000777000777</v>
      </c>
      <c r="H2916" t="str">
        <f t="shared" si="1512"/>
        <v>9.1169183713858+0.381126949180083i</v>
      </c>
      <c r="I2916" t="str">
        <f t="shared" si="1513"/>
        <v>3856.30498228147i</v>
      </c>
      <c r="J2916" t="str">
        <f t="shared" si="1507"/>
        <v>-12719.1339312173+834.029301391893i</v>
      </c>
      <c r="K2916" t="str">
        <f t="shared" si="1514"/>
        <v>0.019795853365899-0.301891204329882i</v>
      </c>
      <c r="L2916" t="str">
        <f t="shared" si="1515"/>
        <v>0.00146659949765036-0.0187457814442131i</v>
      </c>
      <c r="M2916" t="str">
        <f t="shared" si="1516"/>
        <v>0.0212624528635494-0.320636985774095i</v>
      </c>
      <c r="N2916" t="str">
        <f t="shared" si="1517"/>
        <v>-4.35508134427303i</v>
      </c>
      <c r="O2916" t="str">
        <f t="shared" si="1518"/>
        <v>-0.349753184721975+0.936841880883234i</v>
      </c>
      <c r="P2916" t="str">
        <f t="shared" si="1519"/>
        <v>1.34975318472198-0.936841880883234i</v>
      </c>
      <c r="Q2916" t="str">
        <f t="shared" si="1520"/>
        <v>-1.34975318472198+5.29192322515626i</v>
      </c>
      <c r="R2916" t="str">
        <f t="shared" si="1521"/>
        <v>-0.227300481742472-0.197084045105443i</v>
      </c>
      <c r="S2916" t="str">
        <f t="shared" si="1522"/>
        <v>0.44954355788774i</v>
      </c>
      <c r="T2916" t="str">
        <f t="shared" si="1523"/>
        <v>0.0885978628396087-0.102181467272108i</v>
      </c>
      <c r="U2916" t="str">
        <f t="shared" si="1524"/>
        <v>0.0000500000000000001-0.000245564005264296i</v>
      </c>
      <c r="V2916" t="str">
        <f t="shared" si="1525"/>
        <v>3.33333333333333E-06-0.000270120405790725i</v>
      </c>
      <c r="W2916" t="str">
        <f t="shared" si="1526"/>
        <v>0.0000143545651041281-0.00012979015353895i</v>
      </c>
      <c r="X2916" t="str">
        <f t="shared" si="1527"/>
        <v>0.0000146686059161033-0.000129719019858497i</v>
      </c>
      <c r="Y2916" t="str">
        <f t="shared" si="1528"/>
        <v>0.009+0.617008797165035i</v>
      </c>
      <c r="Z2916" t="str">
        <f t="shared" si="1529"/>
        <v>-0.00293846596640685-0.000375843156197628i</v>
      </c>
      <c r="AA2916" t="str">
        <f t="shared" si="1530"/>
        <v>0.331577448842885-22.6900399690447i</v>
      </c>
      <c r="AB2916" t="str">
        <f t="shared" si="1531"/>
        <v>0.612021869565448-0.705855543581556i</v>
      </c>
      <c r="AC2916" t="str">
        <f t="shared" si="1532"/>
        <v>0.786689692267171-0.211245067709169i</v>
      </c>
      <c r="AD2916" t="str">
        <f t="shared" si="1533"/>
        <v>0.950376644103618-0.642048790029319i</v>
      </c>
      <c r="AE2916" t="str">
        <f t="shared" si="1534"/>
        <v>-0.00303395906764393+0.00152944596077744i</v>
      </c>
      <c r="AF2916" t="str">
        <f t="shared" si="1535"/>
        <v>-15.0739249360038-0.362006949728001i</v>
      </c>
      <c r="AG2916" t="str">
        <f t="shared" si="1536"/>
        <v>0.948404178934004-0.0788326420434814i</v>
      </c>
      <c r="AH2916" t="str">
        <f t="shared" si="1537"/>
        <v>0.0503817424640468-0.0189631318261119i</v>
      </c>
      <c r="AI2916">
        <f t="shared" si="1538"/>
        <v>-25.379135565271866</v>
      </c>
      <c r="AJ2916">
        <f t="shared" si="1539"/>
        <v>-20.625783638389635</v>
      </c>
      <c r="AK2916"/>
      <c r="AL2916"/>
      <c r="AM2916"/>
      <c r="AN2916"/>
    </row>
    <row r="2917" spans="1:40" x14ac:dyDescent="0.25">
      <c r="A2917"/>
      <c r="B2917">
        <f t="shared" si="1540"/>
        <v>983000</v>
      </c>
      <c r="C2917" s="186" t="str">
        <f t="shared" si="1508"/>
        <v>-7.90925726070884E-08+0.00249137592931795i</v>
      </c>
      <c r="D2917" s="158" t="str">
        <f t="shared" si="1509"/>
        <v>-5.95700656338235+0.0191005487914376i</v>
      </c>
      <c r="E2917" t="str">
        <f t="shared" si="1510"/>
        <v>2870</v>
      </c>
      <c r="F2917" t="str">
        <f t="shared" si="1511"/>
        <v>0.777000777000777</v>
      </c>
      <c r="G2917" t="str">
        <f t="shared" si="1506"/>
        <v>0.777000777000777</v>
      </c>
      <c r="H2917" t="str">
        <f t="shared" si="1512"/>
        <v>9.1169531914995+0.380740797031319i</v>
      </c>
      <c r="I2917" t="str">
        <f t="shared" si="1513"/>
        <v>3860.23197309846i</v>
      </c>
      <c r="J2917" t="str">
        <f t="shared" si="1507"/>
        <v>-12745.0537083615+834.878618399421i</v>
      </c>
      <c r="K2917" t="str">
        <f t="shared" si="1514"/>
        <v>0.0197557631586302-0.301586670154669i</v>
      </c>
      <c r="L2917" t="str">
        <f t="shared" si="1515"/>
        <v>0.00146363519700154-0.0187269431530799i</v>
      </c>
      <c r="M2917" t="str">
        <f t="shared" si="1516"/>
        <v>0.0212193983556317-0.320313613307749i</v>
      </c>
      <c r="N2917" t="str">
        <f t="shared" si="1517"/>
        <v>-4.35951625399225i</v>
      </c>
      <c r="O2917" t="str">
        <f t="shared" si="1518"/>
        <v>-0.345594949637452+0.938383786510129i</v>
      </c>
      <c r="P2917" t="str">
        <f t="shared" si="1519"/>
        <v>1.34559494963745-0.938383786510129i</v>
      </c>
      <c r="Q2917" t="str">
        <f t="shared" si="1520"/>
        <v>-1.34559494963745+5.29790004050238i</v>
      </c>
      <c r="R2917" t="str">
        <f t="shared" si="1521"/>
        <v>-0.22698993054572-0.196334101724188i</v>
      </c>
      <c r="S2917" t="str">
        <f t="shared" si="1522"/>
        <v>0.450001341551577i</v>
      </c>
      <c r="T2917" t="str">
        <f t="shared" si="1523"/>
        <v>0.0883506091682084-0.102145773264273i</v>
      </c>
      <c r="U2917" t="str">
        <f t="shared" si="1524"/>
        <v>0.0000500000000000001-0.000245314194475624i</v>
      </c>
      <c r="V2917" t="str">
        <f t="shared" si="1525"/>
        <v>3.33333333333333E-06-0.000269845613923186i</v>
      </c>
      <c r="W2917" t="str">
        <f t="shared" si="1526"/>
        <v>0.000014354322944373-0.000129660457875504i</v>
      </c>
      <c r="X2917" t="str">
        <f t="shared" si="1527"/>
        <v>0.0000146677288124064-0.000129589398017112i</v>
      </c>
      <c r="Y2917" t="str">
        <f t="shared" si="1528"/>
        <v>0.009+0.617637115695753i</v>
      </c>
      <c r="Z2917" t="str">
        <f t="shared" si="1529"/>
        <v>-0.00293254381644708-0.000375354310041862i</v>
      </c>
      <c r="AA2917" t="str">
        <f t="shared" si="1530"/>
        <v>0.330902999543685-22.6669577670214i</v>
      </c>
      <c r="AB2917" t="str">
        <f t="shared" si="1531"/>
        <v>0.610313875158164-0.705608974277204i</v>
      </c>
      <c r="AC2917" t="str">
        <f t="shared" si="1532"/>
        <v>0.786934333105845-0.210464440512263i</v>
      </c>
      <c r="AD2917" t="str">
        <f t="shared" si="1533"/>
        <v>0.947588256498832-0.643224371771189i</v>
      </c>
      <c r="AE2917" t="str">
        <f t="shared" si="1534"/>
        <v>-0.00302028112240181+0.00153060231780377i</v>
      </c>
      <c r="AF2917" t="str">
        <f t="shared" si="1535"/>
        <v>-15.0739597548818-0.361640248239881i</v>
      </c>
      <c r="AG2917" t="str">
        <f t="shared" si="1536"/>
        <v>0.94835570485884-0.078524272069791i</v>
      </c>
      <c r="AH2917" t="str">
        <f t="shared" si="1537"/>
        <v>0.0501656773865801-0.0190231989245632i</v>
      </c>
      <c r="AI2917">
        <f t="shared" si="1538"/>
        <v>-25.408371933575921</v>
      </c>
      <c r="AJ2917">
        <f t="shared" si="1539"/>
        <v>-20.767100917804921</v>
      </c>
      <c r="AK2917"/>
      <c r="AL2917"/>
      <c r="AM2917"/>
      <c r="AN2917"/>
    </row>
    <row r="2918" spans="1:40" x14ac:dyDescent="0.25">
      <c r="A2918"/>
      <c r="B2918">
        <f t="shared" si="1540"/>
        <v>984000</v>
      </c>
      <c r="C2918" s="186" t="str">
        <f t="shared" si="1508"/>
        <v>-7.89318970314536E-08+0.00248884404321601i</v>
      </c>
      <c r="D2918" s="158" t="str">
        <f t="shared" si="1509"/>
        <v>-5.9570065621505+0.0190811376646561i</v>
      </c>
      <c r="E2918" t="str">
        <f t="shared" si="1510"/>
        <v>2870</v>
      </c>
      <c r="F2918" t="str">
        <f t="shared" si="1511"/>
        <v>0.777000777000777</v>
      </c>
      <c r="G2918" t="str">
        <f t="shared" si="1506"/>
        <v>0.777000777000777</v>
      </c>
      <c r="H2918" t="str">
        <f t="shared" si="1512"/>
        <v>9.1169879057934+0.380355424990313i</v>
      </c>
      <c r="I2918" t="str">
        <f t="shared" si="1513"/>
        <v>3864.15896391545i</v>
      </c>
      <c r="J2918" t="str">
        <f t="shared" si="1507"/>
        <v>-12770.9998669583+835.727935406948i</v>
      </c>
      <c r="K2918" t="str">
        <f t="shared" si="1514"/>
        <v>0.0197157944459889-0.301282747146767i</v>
      </c>
      <c r="L2918" t="str">
        <f t="shared" si="1515"/>
        <v>0.00146067985624929-0.0187081424515924i</v>
      </c>
      <c r="M2918" t="str">
        <f t="shared" si="1516"/>
        <v>0.0211764743022382-0.319990889598359i</v>
      </c>
      <c r="N2918" t="str">
        <f t="shared" si="1517"/>
        <v>-4.36395116371146i</v>
      </c>
      <c r="O2918" t="str">
        <f t="shared" si="1518"/>
        <v>-0.341429917256002+0.939907235636879i</v>
      </c>
      <c r="P2918" t="str">
        <f t="shared" si="1519"/>
        <v>1.341429917256-0.939907235636879i</v>
      </c>
      <c r="Q2918" t="str">
        <f t="shared" si="1520"/>
        <v>-1.341429917256+5.30385839934834i</v>
      </c>
      <c r="R2918" t="str">
        <f t="shared" si="1521"/>
        <v>-0.226678589797194-0.195585250810636i</v>
      </c>
      <c r="S2918" t="str">
        <f t="shared" si="1522"/>
        <v>0.450459125215414i</v>
      </c>
      <c r="T2918" t="str">
        <f t="shared" si="1523"/>
        <v>0.0881031609851964-0.102109439265108i</v>
      </c>
      <c r="U2918" t="str">
        <f t="shared" si="1524"/>
        <v>0.0000500000000000001-0.000245064891432458i</v>
      </c>
      <c r="V2918" t="str">
        <f t="shared" si="1525"/>
        <v>3.33333333333333E-06-0.000269571380575703i</v>
      </c>
      <c r="W2918" t="str">
        <f t="shared" si="1526"/>
        <v>0.0000143540805486048-0.000129531028098523i</v>
      </c>
      <c r="X2918" t="str">
        <f t="shared" si="1527"/>
        <v>0.0000146668534077409-0.000129460041907418i</v>
      </c>
      <c r="Y2918" t="str">
        <f t="shared" si="1528"/>
        <v>0.009+0.618265434226471i</v>
      </c>
      <c r="Z2918" t="str">
        <f t="shared" si="1529"/>
        <v>-0.002926639709228-0.000374866759684546i</v>
      </c>
      <c r="AA2918" t="str">
        <f t="shared" si="1530"/>
        <v>0.330230606096908-22.643922479299i</v>
      </c>
      <c r="AB2918" t="str">
        <f t="shared" si="1531"/>
        <v>0.608604537091379-0.705357984000632i</v>
      </c>
      <c r="AC2918" t="str">
        <f t="shared" si="1532"/>
        <v>0.787179969554274-0.209684902459536i</v>
      </c>
      <c r="AD2918" t="str">
        <f t="shared" si="1533"/>
        <v>0.944793950953404-0.644387530386257i</v>
      </c>
      <c r="AE2918" t="str">
        <f t="shared" si="1534"/>
        <v>-0.00300663095939567+0.00153171828759632i</v>
      </c>
      <c r="AF2918" t="str">
        <f t="shared" si="1535"/>
        <v>-15.0739944679439-0.361274287325657i</v>
      </c>
      <c r="AG2918" t="str">
        <f t="shared" si="1536"/>
        <v>0.948308349711607-0.0782160276378533i</v>
      </c>
      <c r="AH2918" t="str">
        <f t="shared" si="1537"/>
        <v>0.0499498499386189-0.019082417336899i</v>
      </c>
      <c r="AI2918">
        <f t="shared" si="1538"/>
        <v>-25.437666807673441</v>
      </c>
      <c r="AJ2918">
        <f t="shared" si="1539"/>
        <v>-20.908433105352952</v>
      </c>
      <c r="AK2918"/>
      <c r="AL2918"/>
      <c r="AM2918"/>
      <c r="AN2918"/>
    </row>
    <row r="2919" spans="1:40" x14ac:dyDescent="0.25">
      <c r="A2919"/>
      <c r="B2919">
        <f t="shared" si="1540"/>
        <v>985000</v>
      </c>
      <c r="C2919" s="186" t="str">
        <f t="shared" si="1508"/>
        <v>-7.8771710574602E-08+0.00248631729799955i</v>
      </c>
      <c r="D2919" s="158" t="str">
        <f t="shared" si="1509"/>
        <v>-5.95700656092241+0.0190617659513299i</v>
      </c>
      <c r="E2919" t="str">
        <f t="shared" si="1510"/>
        <v>2870</v>
      </c>
      <c r="F2919" t="str">
        <f t="shared" si="1511"/>
        <v>0.777000777000777</v>
      </c>
      <c r="G2919" t="str">
        <f t="shared" si="1506"/>
        <v>0.777000777000777</v>
      </c>
      <c r="H2919" t="str">
        <f t="shared" si="1512"/>
        <v>9.11702251469559+0.379970830700321i</v>
      </c>
      <c r="I2919" t="str">
        <f t="shared" si="1513"/>
        <v>3868.08595473243i</v>
      </c>
      <c r="J2919" t="str">
        <f t="shared" si="1507"/>
        <v>-12796.9724070077+836.577252414476i</v>
      </c>
      <c r="K2919" t="str">
        <f t="shared" si="1514"/>
        <v>0.0196759467382212-0.300979433476182i</v>
      </c>
      <c r="L2919" t="str">
        <f t="shared" si="1515"/>
        <v>0.00145773343939389-0.0186893792280723i</v>
      </c>
      <c r="M2919" t="str">
        <f t="shared" si="1516"/>
        <v>0.0211336801776151-0.319668812704254i</v>
      </c>
      <c r="N2919" t="str">
        <f t="shared" si="1517"/>
        <v>-4.36838607343068i</v>
      </c>
      <c r="O2919" t="str">
        <f t="shared" si="1518"/>
        <v>-0.337258169497096+0.941412198299697i</v>
      </c>
      <c r="P2919" t="str">
        <f t="shared" si="1519"/>
        <v>1.3372581694971-0.941412198299697i</v>
      </c>
      <c r="Q2919" t="str">
        <f t="shared" si="1520"/>
        <v>-1.3372581694971+5.30979827173038i</v>
      </c>
      <c r="R2919" t="str">
        <f t="shared" si="1521"/>
        <v>-0.226366457595163-0.194837491338575i</v>
      </c>
      <c r="S2919" t="str">
        <f t="shared" si="1522"/>
        <v>0.450916908879251i</v>
      </c>
      <c r="T2919" t="str">
        <f t="shared" si="1523"/>
        <v>0.0878555193281781-0.102072463332757i</v>
      </c>
      <c r="U2919" t="str">
        <f t="shared" si="1524"/>
        <v>0.0000499999999999999-0.000244816094588364i</v>
      </c>
      <c r="V2919" t="str">
        <f t="shared" si="1525"/>
        <v>3.33333333333333E-06-0.000269297704047201i</v>
      </c>
      <c r="W2919" t="str">
        <f t="shared" si="1526"/>
        <v>0.0000143538379168545-0.000129401863397899i</v>
      </c>
      <c r="X2919" t="str">
        <f t="shared" si="1527"/>
        <v>0.000014665979694284-0.0001293309507198i</v>
      </c>
      <c r="Y2919" t="str">
        <f t="shared" si="1528"/>
        <v>0.009+0.618893752757189i</v>
      </c>
      <c r="Z2919" t="str">
        <f t="shared" si="1529"/>
        <v>-0.0029207535715204-0.000374380499932309i</v>
      </c>
      <c r="AA2919" t="str">
        <f t="shared" si="1530"/>
        <v>0.329560260154868-22.6209339629944i</v>
      </c>
      <c r="AB2919" t="str">
        <f t="shared" si="1531"/>
        <v>0.606893862532727-0.705102559337767i</v>
      </c>
      <c r="AC2919" t="str">
        <f t="shared" si="1532"/>
        <v>0.787426602814289-0.208906452454798i</v>
      </c>
      <c r="AD2919" t="str">
        <f t="shared" si="1533"/>
        <v>0.94199378400807-0.64553823539799i</v>
      </c>
      <c r="AE2919" t="str">
        <f t="shared" si="1534"/>
        <v>-0.00299300863628531+0.00153279400280159i</v>
      </c>
      <c r="AF2919" t="str">
        <f t="shared" si="1535"/>
        <v>-15.074029075618-0.360909064748991i</v>
      </c>
      <c r="AG2919" t="str">
        <f t="shared" si="1536"/>
        <v>0.948262112641246-0.0779079130080315i</v>
      </c>
      <c r="AH2919" t="str">
        <f t="shared" si="1537"/>
        <v>0.0497342630619213-0.0191407887495942i</v>
      </c>
      <c r="AI2919">
        <f t="shared" si="1538"/>
        <v>-25.467020422583264</v>
      </c>
      <c r="AJ2919">
        <f t="shared" si="1539"/>
        <v>-21.049779815187982</v>
      </c>
      <c r="AK2919"/>
      <c r="AL2919"/>
      <c r="AM2919"/>
      <c r="AN2919"/>
    </row>
    <row r="2920" spans="1:40" x14ac:dyDescent="0.25">
      <c r="A2920"/>
      <c r="B2920">
        <f t="shared" si="1540"/>
        <v>986000</v>
      </c>
      <c r="C2920" s="186" t="str">
        <f t="shared" si="1508"/>
        <v>-7.86120112532852E-08+0.00248379567802692i</v>
      </c>
      <c r="D2920" s="158" t="str">
        <f t="shared" si="1509"/>
        <v>-5.95700655969804+0.0190424335315397i</v>
      </c>
      <c r="E2920" t="str">
        <f t="shared" si="1510"/>
        <v>2870</v>
      </c>
      <c r="F2920" t="str">
        <f t="shared" si="1511"/>
        <v>0.777000777000777</v>
      </c>
      <c r="G2920" t="str">
        <f t="shared" si="1506"/>
        <v>0.777000777000777</v>
      </c>
      <c r="H2920" t="str">
        <f t="shared" si="1512"/>
        <v>9.11705701863194+0.379587011814049i</v>
      </c>
      <c r="I2920" t="str">
        <f t="shared" si="1513"/>
        <v>3872.01294554942i</v>
      </c>
      <c r="J2920" t="str">
        <f t="shared" si="1507"/>
        <v>-12822.9713285096+837.426569422003i</v>
      </c>
      <c r="K2920" t="str">
        <f t="shared" si="1514"/>
        <v>0.0196362195480357-0.30067672732019i</v>
      </c>
      <c r="L2920" t="str">
        <f t="shared" si="1515"/>
        <v>0.00145479591061587-0.0186706533712802i</v>
      </c>
      <c r="M2920" t="str">
        <f t="shared" si="1516"/>
        <v>0.0210910154586516-0.31934738069147i</v>
      </c>
      <c r="N2920" t="str">
        <f t="shared" si="1517"/>
        <v>-4.3728209831499i</v>
      </c>
      <c r="O2920" t="str">
        <f t="shared" si="1518"/>
        <v>-0.333079788412314+0.942898644898384i</v>
      </c>
      <c r="P2920" t="str">
        <f t="shared" si="1519"/>
        <v>1.33307978841231-0.942898644898384i</v>
      </c>
      <c r="Q2920" t="str">
        <f t="shared" si="1520"/>
        <v>-1.33307978841231+5.31571962804828i</v>
      </c>
      <c r="R2920" t="str">
        <f t="shared" si="1521"/>
        <v>-0.22605353203554-0.194090822306091i</v>
      </c>
      <c r="S2920" t="str">
        <f t="shared" si="1522"/>
        <v>0.451374692543086i</v>
      </c>
      <c r="T2920" t="str">
        <f t="shared" si="1523"/>
        <v>0.0876076852438466-0.10203484352082i</v>
      </c>
      <c r="U2920" t="str">
        <f t="shared" si="1524"/>
        <v>0.0000499999999999999-0.000244567802403183i</v>
      </c>
      <c r="V2920" t="str">
        <f t="shared" si="1525"/>
        <v>3.33333333333333E-06-0.000269024582643502i</v>
      </c>
      <c r="W2920" t="str">
        <f t="shared" si="1526"/>
        <v>0.0000143535950491537-0.000129272962966811i</v>
      </c>
      <c r="X2920" t="str">
        <f t="shared" si="1527"/>
        <v>0.0000146651076642534-0.000129202123647923i</v>
      </c>
      <c r="Y2920" t="str">
        <f t="shared" si="1528"/>
        <v>0.009+0.619522071287907i</v>
      </c>
      <c r="Z2920" t="str">
        <f t="shared" si="1529"/>
        <v>-0.0029148853304661-0.000373895525619181i</v>
      </c>
      <c r="AA2920" t="str">
        <f t="shared" si="1530"/>
        <v>0.328891953412204-22.5979920758039i</v>
      </c>
      <c r="AB2920" t="str">
        <f t="shared" si="1531"/>
        <v>0.605181858712621-0.704842686843144i</v>
      </c>
      <c r="AC2920" t="str">
        <f t="shared" si="1532"/>
        <v>0.787674234094507-0.208129089425997i</v>
      </c>
      <c r="AD2920" t="str">
        <f t="shared" si="1533"/>
        <v>0.939187812366811-0.646676456594783i</v>
      </c>
      <c r="AE2920" t="str">
        <f t="shared" si="1534"/>
        <v>-0.00297941421046462+0.00153382959612592i</v>
      </c>
      <c r="AF2920" t="str">
        <f t="shared" si="1535"/>
        <v>-15.07406357833-0.360544578282509i</v>
      </c>
      <c r="AG2920" t="str">
        <f t="shared" si="1536"/>
        <v>0.948216992778423-0.0775999324370228i</v>
      </c>
      <c r="AH2920" t="str">
        <f t="shared" si="1537"/>
        <v>0.0495189196920741-0.0191983148651293i</v>
      </c>
      <c r="AI2920">
        <f t="shared" si="1538"/>
        <v>-25.496433014464483</v>
      </c>
      <c r="AJ2920">
        <f t="shared" si="1539"/>
        <v>-21.191140661511728</v>
      </c>
      <c r="AK2920"/>
      <c r="AL2920"/>
      <c r="AM2920"/>
      <c r="AN2920"/>
    </row>
    <row r="2921" spans="1:40" x14ac:dyDescent="0.25">
      <c r="A2921"/>
      <c r="B2921">
        <f t="shared" si="1540"/>
        <v>987000</v>
      </c>
      <c r="C2921" s="186" t="str">
        <f t="shared" si="1508"/>
        <v>-7.84527970942965E-08+0.00248127916771986i</v>
      </c>
      <c r="D2921" s="158" t="str">
        <f t="shared" si="1509"/>
        <v>-5.9570065584774+0.0190231402858523i</v>
      </c>
      <c r="E2921" t="str">
        <f t="shared" si="1510"/>
        <v>2870</v>
      </c>
      <c r="F2921" t="str">
        <f t="shared" si="1511"/>
        <v>0.777000777000777</v>
      </c>
      <c r="G2921" t="str">
        <f t="shared" si="1506"/>
        <v>0.777000777000777</v>
      </c>
      <c r="H2921" t="str">
        <f t="shared" si="1512"/>
        <v>9.11709141802626+0.379203965993635i</v>
      </c>
      <c r="I2921" t="str">
        <f t="shared" si="1513"/>
        <v>3875.93993636641i</v>
      </c>
      <c r="J2921" t="str">
        <f t="shared" si="1507"/>
        <v>-12848.9966314641+838.27588642953i</v>
      </c>
      <c r="K2921" t="str">
        <f t="shared" si="1514"/>
        <v>0.0195966123905872-0.300374626863288i</v>
      </c>
      <c r="L2921" t="str">
        <f t="shared" si="1515"/>
        <v>0.00145186723427499-0.0186519647704139i</v>
      </c>
      <c r="M2921" t="str">
        <f t="shared" si="1516"/>
        <v>0.0210484796248622-0.319026591633702i</v>
      </c>
      <c r="N2921" t="str">
        <f t="shared" si="1517"/>
        <v>-4.37725589286912i</v>
      </c>
      <c r="O2921" t="str">
        <f t="shared" si="1518"/>
        <v>-0.328894856183693+0.944366546196925i</v>
      </c>
      <c r="P2921" t="str">
        <f t="shared" si="1519"/>
        <v>1.32889485618369-0.944366546196925i</v>
      </c>
      <c r="Q2921" t="str">
        <f t="shared" si="1520"/>
        <v>-1.32889485618369+5.32162243906604i</v>
      </c>
      <c r="R2921" t="str">
        <f t="shared" si="1521"/>
        <v>-0.225739811211907-0.193345242735575i</v>
      </c>
      <c r="S2921" t="str">
        <f t="shared" si="1522"/>
        <v>0.451832476206923i</v>
      </c>
      <c r="T2921" t="str">
        <f t="shared" si="1523"/>
        <v>0.0873596597880434-0.101996577878359i</v>
      </c>
      <c r="U2921" t="str">
        <f t="shared" si="1524"/>
        <v>0.0000499999999999999-0.000244320013342997i</v>
      </c>
      <c r="V2921" t="str">
        <f t="shared" si="1525"/>
        <v>3.33333333333333E-06-0.000268752014677297i</v>
      </c>
      <c r="W2921" t="str">
        <f t="shared" si="1526"/>
        <v>0.0000143533519455333-0.000129144326001707i</v>
      </c>
      <c r="X2921" t="str">
        <f t="shared" si="1527"/>
        <v>0.0000146642373099054-0.000129073559888722i</v>
      </c>
      <c r="Y2921" t="str">
        <f t="shared" si="1528"/>
        <v>0.009+0.620150389818625i</v>
      </c>
      <c r="Z2921" t="str">
        <f t="shared" si="1529"/>
        <v>-0.00290903491357588-0.000373411831606381i</v>
      </c>
      <c r="AA2921" t="str">
        <f t="shared" si="1530"/>
        <v>0.328225677605632-22.5750966760009i</v>
      </c>
      <c r="AB2921" t="str">
        <f t="shared" si="1531"/>
        <v>0.60346853292467-0.704578353039952i</v>
      </c>
      <c r="AC2921" t="str">
        <f t="shared" si="1532"/>
        <v>0.787922864610287-0.207352812325228i</v>
      </c>
      <c r="AD2921" t="str">
        <f t="shared" si="1533"/>
        <v>0.936376092895539-0.647802164030879i</v>
      </c>
      <c r="AE2921" t="str">
        <f t="shared" si="1534"/>
        <v>-0.00296584773906024+0.00153482520033528i</v>
      </c>
      <c r="AF2921" t="str">
        <f t="shared" si="1535"/>
        <v>-15.0740979765037-0.360180825707783i</v>
      </c>
      <c r="AG2921" t="str">
        <f t="shared" si="1536"/>
        <v>0.948172989235546-0.0772920901777715i</v>
      </c>
      <c r="AH2921" t="str">
        <f t="shared" si="1537"/>
        <v>0.0493038227583504-0.0192549974019561i</v>
      </c>
      <c r="AI2921">
        <f t="shared" si="1538"/>
        <v>-25.525904820630053</v>
      </c>
      <c r="AJ2921">
        <f t="shared" si="1539"/>
        <v>-21.332515258586938</v>
      </c>
      <c r="AK2921"/>
      <c r="AL2921"/>
      <c r="AM2921"/>
      <c r="AN2921"/>
    </row>
    <row r="2922" spans="1:40" x14ac:dyDescent="0.25">
      <c r="A2922"/>
      <c r="B2922">
        <f t="shared" si="1540"/>
        <v>988000</v>
      </c>
      <c r="C2922" s="186" t="str">
        <f t="shared" si="1508"/>
        <v>-7.82940661344108E-08+0.00247876775156322i</v>
      </c>
      <c r="D2922" s="158" t="str">
        <f t="shared" si="1509"/>
        <v>-5.95700655726047+0.019003886095318i</v>
      </c>
      <c r="E2922" t="str">
        <f t="shared" si="1510"/>
        <v>2870</v>
      </c>
      <c r="F2922" t="str">
        <f t="shared" si="1511"/>
        <v>0.777000777000777</v>
      </c>
      <c r="G2922" t="str">
        <f t="shared" si="1506"/>
        <v>0.777000777000777</v>
      </c>
      <c r="H2922" t="str">
        <f t="shared" si="1512"/>
        <v>9.11712571330014+0.378821690910576i</v>
      </c>
      <c r="I2922" t="str">
        <f t="shared" si="1513"/>
        <v>3879.8669271834i</v>
      </c>
      <c r="J2922" t="str">
        <f t="shared" si="1507"/>
        <v>-12875.0483158712+839.125203437058i</v>
      </c>
      <c r="K2922" t="str">
        <f t="shared" si="1514"/>
        <v>0.0195571247834632-0.300073130297174i</v>
      </c>
      <c r="L2922" t="str">
        <f t="shared" si="1515"/>
        <v>0.00144894737490905-0.0186333133151056i</v>
      </c>
      <c r="M2922" t="str">
        <f t="shared" si="1516"/>
        <v>0.0210060721583722-0.31870644361228i</v>
      </c>
      <c r="N2922" t="str">
        <f t="shared" si="1517"/>
        <v>-4.38169080258834i</v>
      </c>
      <c r="O2922" t="str">
        <f t="shared" si="1518"/>
        <v>-0.32470345512212+0.945815873324062i</v>
      </c>
      <c r="P2922" t="str">
        <f t="shared" si="1519"/>
        <v>1.32470345512212-0.945815873324062i</v>
      </c>
      <c r="Q2922" t="str">
        <f t="shared" si="1520"/>
        <v>-1.32470345512212+5.3275066759124i</v>
      </c>
      <c r="R2922" t="str">
        <f t="shared" si="1521"/>
        <v>-0.225425293215554-0.192600751673733i</v>
      </c>
      <c r="S2922" t="str">
        <f t="shared" si="1522"/>
        <v>0.45229025987076i</v>
      </c>
      <c r="T2922" t="str">
        <f t="shared" si="1523"/>
        <v>0.0871114440258164-0.101957664449905i</v>
      </c>
      <c r="U2922" t="str">
        <f t="shared" si="1524"/>
        <v>0.00005-0.0002440727258801i</v>
      </c>
      <c r="V2922" t="str">
        <f t="shared" si="1525"/>
        <v>3.33333333333333E-06-0.000268479998468109i</v>
      </c>
      <c r="W2922" t="str">
        <f t="shared" si="1526"/>
        <v>0.0000143531086060249-0.000129015951702288i</v>
      </c>
      <c r="X2922" t="str">
        <f t="shared" si="1527"/>
        <v>0.0000146633686235367-0.000128945258642383i</v>
      </c>
      <c r="Y2922" t="str">
        <f t="shared" si="1528"/>
        <v>0.009+0.620778708349343i</v>
      </c>
      <c r="Z2922" t="str">
        <f t="shared" si="1529"/>
        <v>-0.00290320224872712-0.000372929412782189i</v>
      </c>
      <c r="AA2922" t="str">
        <f t="shared" si="1530"/>
        <v>0.32756142451368-22.5522476224323i</v>
      </c>
      <c r="AB2922" t="str">
        <f t="shared" si="1531"/>
        <v>0.601753892526077-0.704309544420079i</v>
      </c>
      <c r="AC2922" t="str">
        <f t="shared" si="1532"/>
        <v>0.788172495583676-0.206577620128751i</v>
      </c>
      <c r="AD2922" t="str">
        <f t="shared" si="1533"/>
        <v>0.933558682620765-0.648915328027265i</v>
      </c>
      <c r="AE2922" t="str">
        <f t="shared" si="1534"/>
        <v>-0.00295230927892989+0.00153578094825477i</v>
      </c>
      <c r="AF2922" t="str">
        <f t="shared" si="1535"/>
        <v>-15.0741322705606-0.359817804815258i</v>
      </c>
      <c r="AG2922" t="str">
        <f t="shared" si="1536"/>
        <v>0.948130101106787-0.0769843904793766i</v>
      </c>
      <c r="AH2922" t="str">
        <f t="shared" si="1537"/>
        <v>0.0490889751835612-0.0193108380944581i</v>
      </c>
      <c r="AI2922">
        <f t="shared" si="1538"/>
        <v>-25.555436079561858</v>
      </c>
      <c r="AJ2922">
        <f t="shared" si="1539"/>
        <v>-21.473903220749438</v>
      </c>
      <c r="AK2922"/>
      <c r="AL2922"/>
      <c r="AM2922"/>
      <c r="AN2922"/>
    </row>
    <row r="2923" spans="1:40" x14ac:dyDescent="0.25">
      <c r="A2923"/>
      <c r="B2923">
        <f t="shared" si="1540"/>
        <v>989000</v>
      </c>
      <c r="C2923" s="186" t="str">
        <f t="shared" si="1508"/>
        <v>-7.81358164203228E-08+0.00247626141410455i</v>
      </c>
      <c r="D2923" s="158" t="str">
        <f t="shared" si="1509"/>
        <v>-5.95700655604722+0.0189846708414682i</v>
      </c>
      <c r="E2923" t="str">
        <f t="shared" si="1510"/>
        <v>2870</v>
      </c>
      <c r="F2923" t="str">
        <f t="shared" si="1511"/>
        <v>0.777000777000777</v>
      </c>
      <c r="G2923" t="str">
        <f t="shared" si="1506"/>
        <v>0.777000777000777</v>
      </c>
      <c r="H2923" t="str">
        <f t="shared" si="1512"/>
        <v>9.11715990487307+0.378440184245695i</v>
      </c>
      <c r="I2923" t="str">
        <f t="shared" si="1513"/>
        <v>3883.79391800038i</v>
      </c>
      <c r="J2923" t="str">
        <f t="shared" si="1507"/>
        <v>-12901.1263817308+839.974520444585i</v>
      </c>
      <c r="K2923" t="str">
        <f t="shared" si="1514"/>
        <v>0.0195177562466694-0.299772235820705i</v>
      </c>
      <c r="L2923" t="str">
        <f t="shared" si="1515"/>
        <v>0.00144603629723288-0.0186146988954201i</v>
      </c>
      <c r="M2923" t="str">
        <f t="shared" si="1516"/>
        <v>0.0209637925439023-0.318386934716125i</v>
      </c>
      <c r="N2923" t="str">
        <f t="shared" si="1517"/>
        <v>-4.38612571230756i</v>
      </c>
      <c r="O2923" t="str">
        <f t="shared" si="1518"/>
        <v>-0.320505667665714+0.947246597773861i</v>
      </c>
      <c r="P2923" t="str">
        <f t="shared" si="1519"/>
        <v>1.32050566766571-0.947246597773861i</v>
      </c>
      <c r="Q2923" t="str">
        <f t="shared" si="1520"/>
        <v>-1.32050566766571+5.33337231008142i</v>
      </c>
      <c r="R2923" t="str">
        <f t="shared" si="1521"/>
        <v>-0.225109976135501-0.191857348191592i</v>
      </c>
      <c r="S2923" t="str">
        <f t="shared" si="1522"/>
        <v>0.452748043534597i</v>
      </c>
      <c r="T2923" t="str">
        <f t="shared" si="1523"/>
        <v>0.0868630390314792-0.101918101275468i</v>
      </c>
      <c r="U2923" t="str">
        <f t="shared" si="1524"/>
        <v>0.00005-0.000243825938492961i</v>
      </c>
      <c r="V2923" t="str">
        <f t="shared" si="1525"/>
        <v>3.33333333333333E-06-0.000268208532342257i</v>
      </c>
      <c r="W2923" t="str">
        <f t="shared" si="1526"/>
        <v>0.0000143528650306598-0.000128887839271491i</v>
      </c>
      <c r="X2923" t="str">
        <f t="shared" si="1527"/>
        <v>0.0000146625015974825-0.000128817219112325i</v>
      </c>
      <c r="Y2923" t="str">
        <f t="shared" si="1528"/>
        <v>0.009+0.621407026880061i</v>
      </c>
      <c r="Z2923" t="str">
        <f t="shared" si="1529"/>
        <v>-0.00289738726416156-0.000372448264061727i</v>
      </c>
      <c r="AA2923" t="str">
        <f t="shared" si="1530"/>
        <v>0.326899185956444-22.5294447745161i</v>
      </c>
      <c r="AB2923" t="str">
        <f t="shared" si="1531"/>
        <v>0.600037944938054-0.704036247444183i</v>
      </c>
      <c r="AC2923" t="str">
        <f t="shared" si="1532"/>
        <v>0.788423128243354-0.205803511836997i</v>
      </c>
      <c r="AD2923" t="str">
        <f t="shared" si="1533"/>
        <v>0.930735638728286-0.650015919172614i</v>
      </c>
      <c r="AE2923" t="str">
        <f t="shared" si="1534"/>
        <v>-0.00293879888666094+0.00153669697276827i</v>
      </c>
      <c r="AF2923" t="str">
        <f t="shared" si="1535"/>
        <v>-15.0741664609203-0.359455513404227i</v>
      </c>
      <c r="AG2923" t="str">
        <f t="shared" si="1536"/>
        <v>0.948088327468088-0.0766768375870057i</v>
      </c>
      <c r="AH2923" t="str">
        <f t="shared" si="1537"/>
        <v>0.048874379883914-0.0193658386929125i</v>
      </c>
      <c r="AI2923">
        <f t="shared" si="1538"/>
        <v>-25.585027030924717</v>
      </c>
      <c r="AJ2923">
        <f t="shared" si="1539"/>
        <v>-21.615304162420816</v>
      </c>
      <c r="AK2923"/>
      <c r="AL2923"/>
      <c r="AM2923"/>
      <c r="AN2923"/>
    </row>
    <row r="2924" spans="1:40" x14ac:dyDescent="0.25">
      <c r="A2924"/>
      <c r="B2924">
        <f t="shared" si="1540"/>
        <v>990000</v>
      </c>
      <c r="C2924" s="186" t="str">
        <f t="shared" si="1508"/>
        <v>-7.79780460085869E-08+0.00247376013995386i</v>
      </c>
      <c r="D2924" s="158" t="str">
        <f t="shared" si="1509"/>
        <v>-5.95700655483764+0.0189654944063129i</v>
      </c>
      <c r="E2924" t="str">
        <f t="shared" si="1510"/>
        <v>2870</v>
      </c>
      <c r="F2924" t="str">
        <f t="shared" si="1511"/>
        <v>0.777000777000777</v>
      </c>
      <c r="G2924" t="str">
        <f t="shared" si="1506"/>
        <v>0.777000777000777</v>
      </c>
      <c r="H2924" t="str">
        <f t="shared" si="1512"/>
        <v>9.11719399316245+0.378059443689092i</v>
      </c>
      <c r="I2924" t="str">
        <f t="shared" si="1513"/>
        <v>3887.72090881737i</v>
      </c>
      <c r="J2924" t="str">
        <f t="shared" si="1507"/>
        <v>-12927.230829043+840.823837452112i</v>
      </c>
      <c r="K2924" t="str">
        <f t="shared" si="1514"/>
        <v>0.0194785063026142-0.299471941639861i</v>
      </c>
      <c r="L2924" t="str">
        <f t="shared" si="1515"/>
        <v>0.00144313396613732-0.018596121401853i</v>
      </c>
      <c r="M2924" t="str">
        <f t="shared" si="1516"/>
        <v>0.0209216402687515-0.318068063041714i</v>
      </c>
      <c r="N2924" t="str">
        <f t="shared" si="1517"/>
        <v>-4.39056062202678i</v>
      </c>
      <c r="O2924" t="str">
        <f t="shared" si="1518"/>
        <v>-0.316301576378205+0.948658691406273i</v>
      </c>
      <c r="P2924" t="str">
        <f t="shared" si="1519"/>
        <v>1.3163015763782-0.948658691406273i</v>
      </c>
      <c r="Q2924" t="str">
        <f t="shared" si="1520"/>
        <v>-1.3163015763782+5.33921931343305i</v>
      </c>
      <c r="R2924" t="str">
        <f t="shared" si="1521"/>
        <v>-0.224793858058541-0.191115031384522i</v>
      </c>
      <c r="S2924" t="str">
        <f t="shared" si="1522"/>
        <v>0.453205827198434i</v>
      </c>
      <c r="T2924" t="str">
        <f t="shared" si="1523"/>
        <v>0.086614445888677-0.101877886390548i</v>
      </c>
      <c r="U2924" t="str">
        <f t="shared" si="1524"/>
        <v>0.00005-0.0002435796496662i</v>
      </c>
      <c r="V2924" t="str">
        <f t="shared" si="1525"/>
        <v>3.33333333333333E-06-0.000267937614632821i</v>
      </c>
      <c r="W2924" t="str">
        <f t="shared" si="1526"/>
        <v>0.0000143526212194694-0.000128759987915474i</v>
      </c>
      <c r="X2924" t="str">
        <f t="shared" si="1527"/>
        <v>0.0000146616362241171-0.000128689440505187i</v>
      </c>
      <c r="Y2924" t="str">
        <f t="shared" si="1528"/>
        <v>0.009+0.622035345410779i</v>
      </c>
      <c r="Z2924" t="str">
        <f t="shared" si="1529"/>
        <v>-0.00289158988848323-0.000371968380386814i</v>
      </c>
      <c r="AA2924" t="str">
        <f t="shared" si="1530"/>
        <v>0.326238953795328-22.5066879922379i</v>
      </c>
      <c r="AB2924" t="str">
        <f t="shared" si="1531"/>
        <v>0.598320697646272-0.703758448541769i</v>
      </c>
      <c r="AC2924" t="str">
        <f t="shared" si="1532"/>
        <v>0.788674763824582-0.205030486474602i</v>
      </c>
      <c r="AD2924" t="str">
        <f t="shared" si="1533"/>
        <v>0.927907018561915-0.651103908324164i</v>
      </c>
      <c r="AE2924" t="str">
        <f t="shared" si="1534"/>
        <v>-0.00292531661856911+0.00153757340681803i</v>
      </c>
      <c r="AF2924" t="str">
        <f t="shared" si="1535"/>
        <v>-15.0742005480001-0.359093949282779i</v>
      </c>
      <c r="AG2924" t="str">
        <f t="shared" si="1536"/>
        <v>0.94804766737719-0.0763694357418089i</v>
      </c>
      <c r="AH2924" t="str">
        <f t="shared" si="1537"/>
        <v>0.0486600397688701-0.0194200009634479i</v>
      </c>
      <c r="AI2924">
        <f t="shared" si="1538"/>
        <v>-25.614677915581066</v>
      </c>
      <c r="AJ2924">
        <f t="shared" si="1539"/>
        <v>-21.756717698118717</v>
      </c>
      <c r="AK2924"/>
      <c r="AL2924"/>
      <c r="AM2924"/>
      <c r="AN2924"/>
    </row>
    <row r="2925" spans="1:40" x14ac:dyDescent="0.25">
      <c r="A2925"/>
      <c r="B2925">
        <f t="shared" si="1540"/>
        <v>991000</v>
      </c>
      <c r="C2925" s="186" t="str">
        <f t="shared" si="1508"/>
        <v>-7.78207529655591E-08+0.00247126391378328i</v>
      </c>
      <c r="D2925" s="158" t="str">
        <f t="shared" si="1509"/>
        <v>-5.95700655363173+0.0189463566723385i</v>
      </c>
      <c r="E2925" t="str">
        <f t="shared" si="1510"/>
        <v>2870</v>
      </c>
      <c r="F2925" t="str">
        <f t="shared" si="1511"/>
        <v>0.777000777000777</v>
      </c>
      <c r="G2925" t="str">
        <f t="shared" si="1506"/>
        <v>0.777000777000777</v>
      </c>
      <c r="H2925" t="str">
        <f t="shared" si="1512"/>
        <v>9.11722797858359+0.377679466940095i</v>
      </c>
      <c r="I2925" t="str">
        <f t="shared" si="1513"/>
        <v>3891.64789963436i</v>
      </c>
      <c r="J2925" t="str">
        <f t="shared" si="1507"/>
        <v>-12953.3616578078+841.673154459639i</v>
      </c>
      <c r="K2925" t="str">
        <f t="shared" si="1514"/>
        <v>0.0194393744760949-0.299172245967707i</v>
      </c>
      <c r="L2925" t="str">
        <f t="shared" si="1515"/>
        <v>0.00144024034668809-0.018577580725328i</v>
      </c>
      <c r="M2925" t="str">
        <f t="shared" si="1516"/>
        <v>0.020879614822783-0.317749826693035i</v>
      </c>
      <c r="N2925" t="str">
        <f t="shared" si="1517"/>
        <v>-4.394995531746i</v>
      </c>
      <c r="O2925" t="str">
        <f t="shared" si="1518"/>
        <v>-0.312091263947307+0.950052126447687i</v>
      </c>
      <c r="P2925" t="str">
        <f t="shared" si="1519"/>
        <v>1.31209126394731-0.950052126447687i</v>
      </c>
      <c r="Q2925" t="str">
        <f t="shared" si="1520"/>
        <v>-1.31209126394731+5.34504765819369i</v>
      </c>
      <c r="R2925" t="str">
        <f t="shared" si="1521"/>
        <v>-0.224476937069262-0.190373800372241i</v>
      </c>
      <c r="S2925" t="str">
        <f t="shared" si="1522"/>
        <v>0.453663610862271i</v>
      </c>
      <c r="T2925" t="str">
        <f t="shared" si="1523"/>
        <v>0.086365665690444-0.101837017826144i</v>
      </c>
      <c r="U2925" t="str">
        <f t="shared" si="1524"/>
        <v>0.00005-0.000243333857890553i</v>
      </c>
      <c r="V2925" t="str">
        <f t="shared" si="1525"/>
        <v>3.33333333333333E-06-0.000267667243679609i</v>
      </c>
      <c r="W2925" t="str">
        <f t="shared" si="1526"/>
        <v>0.0000143523771724851-0.000128632396843599i</v>
      </c>
      <c r="X2925" t="str">
        <f t="shared" si="1527"/>
        <v>0.0000146607724958533-0.000128561922030808i</v>
      </c>
      <c r="Y2925" t="str">
        <f t="shared" si="1528"/>
        <v>0.009+0.622663663941497i</v>
      </c>
      <c r="Z2925" t="str">
        <f t="shared" si="1529"/>
        <v>-0.00288581005065606-0.00037148975672578i</v>
      </c>
      <c r="AA2925" t="str">
        <f t="shared" si="1530"/>
        <v>0.325580719932796-22.4839771361488i</v>
      </c>
      <c r="AB2925" t="str">
        <f t="shared" si="1531"/>
        <v>0.596602158201263-0.703476134111248i</v>
      </c>
      <c r="AC2925" t="str">
        <f t="shared" si="1532"/>
        <v>0.788927403569148-0.204258543090405i</v>
      </c>
      <c r="AD2925" t="str">
        <f t="shared" si="1533"/>
        <v>0.925072879622119-0.652179266608644i</v>
      </c>
      <c r="AE2925" t="str">
        <f t="shared" si="1534"/>
        <v>-0.0029118625306969+0.00153841038340429i</v>
      </c>
      <c r="AF2925" t="str">
        <f t="shared" si="1535"/>
        <v>-15.0742345322153-0.358733110267757i</v>
      </c>
      <c r="AG2925" t="str">
        <f t="shared" si="1536"/>
        <v>0.94800811987364-0.0760621891808307i</v>
      </c>
      <c r="AH2925" t="str">
        <f t="shared" si="1537"/>
        <v>0.0484459577410019-0.019473326688004i</v>
      </c>
      <c r="AI2925">
        <f t="shared" si="1538"/>
        <v>-25.644388975605668</v>
      </c>
      <c r="AJ2925">
        <f t="shared" si="1539"/>
        <v>-21.898143442470918</v>
      </c>
      <c r="AK2925"/>
      <c r="AL2925"/>
      <c r="AM2925"/>
      <c r="AN2925"/>
    </row>
    <row r="2926" spans="1:40" x14ac:dyDescent="0.25">
      <c r="A2926"/>
      <c r="B2926">
        <f t="shared" si="1540"/>
        <v>992000</v>
      </c>
      <c r="C2926" s="186" t="str">
        <f t="shared" si="1508"/>
        <v>-7.76639353673359E-08+0.00246877272032674i</v>
      </c>
      <c r="D2926" s="158" t="str">
        <f t="shared" si="1509"/>
        <v>-5.95700655242946+0.018927257522505i</v>
      </c>
      <c r="E2926" t="str">
        <f t="shared" si="1510"/>
        <v>2870</v>
      </c>
      <c r="F2926" t="str">
        <f t="shared" si="1511"/>
        <v>0.777000777000777</v>
      </c>
      <c r="G2926" t="str">
        <f t="shared" si="1506"/>
        <v>0.777000777000777</v>
      </c>
      <c r="H2926" t="str">
        <f t="shared" si="1512"/>
        <v>9.11726186154969+0.377300251707219i</v>
      </c>
      <c r="I2926" t="str">
        <f t="shared" si="1513"/>
        <v>3895.57489045134i</v>
      </c>
      <c r="J2926" t="str">
        <f t="shared" si="1507"/>
        <v>-12979.5188680251+842.522471467167i</v>
      </c>
      <c r="K2926" t="str">
        <f t="shared" si="1514"/>
        <v>0.0194003602942838-0.29887314702437i</v>
      </c>
      <c r="L2926" t="str">
        <f t="shared" si="1515"/>
        <v>0.00143735540412488-0.0185590767571957i</v>
      </c>
      <c r="M2926" t="str">
        <f t="shared" si="1516"/>
        <v>0.0208377156984087-0.317432223781566i</v>
      </c>
      <c r="N2926" t="str">
        <f t="shared" si="1517"/>
        <v>-4.39943044146522i</v>
      </c>
      <c r="O2926" t="str">
        <f t="shared" si="1518"/>
        <v>-0.307874813183097+0.951426875491476i</v>
      </c>
      <c r="P2926" t="str">
        <f t="shared" si="1519"/>
        <v>1.3078748131831-0.951426875491476i</v>
      </c>
      <c r="Q2926" t="str">
        <f t="shared" si="1520"/>
        <v>-1.3078748131831+5.3508573169567i</v>
      </c>
      <c r="R2926" t="str">
        <f t="shared" si="1521"/>
        <v>-0.224159211250089-0.189633654298827i</v>
      </c>
      <c r="S2926" t="str">
        <f t="shared" si="1522"/>
        <v>0.454121394526108i</v>
      </c>
      <c r="T2926" t="str">
        <f t="shared" si="1523"/>
        <v>0.0861166995392652-0.101795493608763i</v>
      </c>
      <c r="U2926" t="str">
        <f t="shared" si="1524"/>
        <v>0.00005-0.000243088561662841i</v>
      </c>
      <c r="V2926" t="str">
        <f t="shared" si="1525"/>
        <v>3.33333333333333E-06-0.000267397417829125i</v>
      </c>
      <c r="W2926" t="str">
        <f t="shared" si="1526"/>
        <v>0.0000143521328897384-0.000128505065268415i</v>
      </c>
      <c r="X2926" t="str">
        <f t="shared" si="1527"/>
        <v>0.0000146599104051426-0.000128434662902213i</v>
      </c>
      <c r="Y2926" t="str">
        <f t="shared" si="1528"/>
        <v>0.009+0.623291982472215i</v>
      </c>
      <c r="Z2926" t="str">
        <f t="shared" si="1529"/>
        <v>-0.00288004768000188-0.000371012388073302i</v>
      </c>
      <c r="AA2926" t="str">
        <f t="shared" si="1530"/>
        <v>0.324924476312127-22.4613120673621i</v>
      </c>
      <c r="AB2926" t="str">
        <f t="shared" si="1531"/>
        <v>0.59488233421884-0.70318929052i</v>
      </c>
      <c r="AC2926" t="str">
        <f t="shared" si="1532"/>
        <v>0.789181048725313-0.203487680757477i</v>
      </c>
      <c r="AD2926" t="str">
        <f t="shared" si="1533"/>
        <v>0.922233279564695-0.65324196542314i</v>
      </c>
      <c r="AE2926" t="str">
        <f t="shared" si="1534"/>
        <v>-0.00289843667881217+0.00153920803558482i</v>
      </c>
      <c r="AF2926" t="str">
        <f t="shared" si="1535"/>
        <v>-15.0742684139791-0.358372994184714i</v>
      </c>
      <c r="AG2926" t="str">
        <f t="shared" si="1536"/>
        <v>0.947969683978813-0.0757551021369213i</v>
      </c>
      <c r="AH2926" t="str">
        <f t="shared" si="1537"/>
        <v>0.0482321366958496-0.0195258176642873i</v>
      </c>
      <c r="AI2926">
        <f t="shared" si="1538"/>
        <v>-25.674160454300861</v>
      </c>
      <c r="AJ2926">
        <f t="shared" si="1539"/>
        <v>-22.039581010227042</v>
      </c>
      <c r="AK2926"/>
      <c r="AL2926"/>
      <c r="AM2926"/>
      <c r="AN2926"/>
    </row>
    <row r="2927" spans="1:40" x14ac:dyDescent="0.25">
      <c r="A2927"/>
      <c r="B2927">
        <f t="shared" si="1540"/>
        <v>993000</v>
      </c>
      <c r="C2927" s="186" t="str">
        <f t="shared" si="1508"/>
        <v>-7.75075912996963E-08+0.00246628654437966i</v>
      </c>
      <c r="D2927" s="158" t="str">
        <f t="shared" si="1509"/>
        <v>-5.95700655123082+0.0189081968402441i</v>
      </c>
      <c r="E2927" t="str">
        <f t="shared" si="1510"/>
        <v>2870</v>
      </c>
      <c r="F2927" t="str">
        <f t="shared" si="1511"/>
        <v>0.777000777000777</v>
      </c>
      <c r="G2927" t="str">
        <f t="shared" si="1506"/>
        <v>0.777000777000777</v>
      </c>
      <c r="H2927" t="str">
        <f t="shared" si="1512"/>
        <v>9.11729564247188+0.376921795708111i</v>
      </c>
      <c r="I2927" t="str">
        <f t="shared" si="1513"/>
        <v>3899.50188126833i</v>
      </c>
      <c r="J2927" t="str">
        <f t="shared" si="1507"/>
        <v>-13005.702459695+843.371788474694i</v>
      </c>
      <c r="K2927" t="str">
        <f t="shared" si="1514"/>
        <v>0.0193614632867131-0.298574643036989i</v>
      </c>
      <c r="L2927" t="str">
        <f t="shared" si="1515"/>
        <v>0.00143447910386014-0.0185406093892303i</v>
      </c>
      <c r="M2927" t="str">
        <f t="shared" si="1516"/>
        <v>0.0207959423905732-0.317115252426219i</v>
      </c>
      <c r="N2927" t="str">
        <f t="shared" si="1517"/>
        <v>-4.40386535118444i</v>
      </c>
      <c r="O2927" t="str">
        <f t="shared" si="1518"/>
        <v>-0.303652307016379+0.952782911498538i</v>
      </c>
      <c r="P2927" t="str">
        <f t="shared" si="1519"/>
        <v>1.30365230701638-0.952782911498538i</v>
      </c>
      <c r="Q2927" t="str">
        <f t="shared" si="1520"/>
        <v>-1.30365230701638+5.35664826268298i</v>
      </c>
      <c r="R2927" t="str">
        <f t="shared" si="1521"/>
        <v>-0.223840678681312-0.188894592332739i</v>
      </c>
      <c r="S2927" t="str">
        <f t="shared" si="1522"/>
        <v>0.454579178189945i</v>
      </c>
      <c r="T2927" t="str">
        <f t="shared" si="1523"/>
        <v>0.0858675485471412-0.10175331176043i</v>
      </c>
      <c r="U2927" t="str">
        <f t="shared" si="1524"/>
        <v>0.00005-0.00024284375948594i</v>
      </c>
      <c r="V2927" t="str">
        <f t="shared" si="1525"/>
        <v>3.33333333333333E-06-0.000267128135434534i</v>
      </c>
      <c r="W2927" t="str">
        <f t="shared" si="1526"/>
        <v>0.0000143518883712606-0.000128377992405643i</v>
      </c>
      <c r="X2927" t="str">
        <f t="shared" si="1527"/>
        <v>0.000014659049944474-0.000128307662335598i</v>
      </c>
      <c r="Y2927" t="str">
        <f t="shared" si="1528"/>
        <v>0.009+0.623920301002933i</v>
      </c>
      <c r="Z2927" t="str">
        <f t="shared" si="1529"/>
        <v>-0.00287430270619818-0.000370536269450227i</v>
      </c>
      <c r="AA2927" t="str">
        <f t="shared" si="1530"/>
        <v>0.324270214917166-22.4386926475504i</v>
      </c>
      <c r="AB2927" t="str">
        <f t="shared" si="1531"/>
        <v>0.593161233380551-0.702897904104447i</v>
      </c>
      <c r="AC2927" t="str">
        <f t="shared" si="1532"/>
        <v>0.789435700547761-0.202717898573132i</v>
      </c>
      <c r="AD2927" t="str">
        <f t="shared" si="1533"/>
        <v>0.919388276199455-0.654291976435983i</v>
      </c>
      <c r="AE2927" t="str">
        <f t="shared" si="1534"/>
        <v>-0.00288503911840678+0.00153996649647449i</v>
      </c>
      <c r="AF2927" t="str">
        <f t="shared" si="1535"/>
        <v>-15.0743021937027-0.358013598867867i</v>
      </c>
      <c r="AG2927" t="str">
        <f t="shared" si="1536"/>
        <v>0.947932358695935-0.07544817883865i</v>
      </c>
      <c r="AH2927" t="str">
        <f t="shared" si="1537"/>
        <v>0.048018579521782-0.0195774757057262i</v>
      </c>
      <c r="AI2927">
        <f t="shared" si="1538"/>
        <v>-25.703992596211378</v>
      </c>
      <c r="AJ2927">
        <f t="shared" si="1539"/>
        <v>-22.181030016269769</v>
      </c>
      <c r="AK2927"/>
      <c r="AL2927"/>
      <c r="AM2927"/>
      <c r="AN2927"/>
    </row>
    <row r="2928" spans="1:40" x14ac:dyDescent="0.25">
      <c r="A2928"/>
      <c r="B2928">
        <f t="shared" si="1540"/>
        <v>994000</v>
      </c>
      <c r="C2928" s="186" t="str">
        <f t="shared" si="1508"/>
        <v>-7.73517188580437E-08+0.00246380537079866i</v>
      </c>
      <c r="D2928" s="158" t="str">
        <f t="shared" si="1509"/>
        <v>-5.95700655003581+0.0188891745094564i</v>
      </c>
      <c r="E2928" t="str">
        <f t="shared" si="1510"/>
        <v>2870</v>
      </c>
      <c r="F2928" t="str">
        <f t="shared" si="1511"/>
        <v>0.777000777000777</v>
      </c>
      <c r="G2928" t="str">
        <f t="shared" si="1506"/>
        <v>0.777000777000777</v>
      </c>
      <c r="H2928" t="str">
        <f t="shared" si="1512"/>
        <v>9.11732932175927+0.376544096669523i</v>
      </c>
      <c r="I2928" t="str">
        <f t="shared" si="1513"/>
        <v>3903.42887208532i</v>
      </c>
      <c r="J2928" t="str">
        <f t="shared" si="1507"/>
        <v>-13031.9124328174+844.221105482222i</v>
      </c>
      <c r="K2928" t="str">
        <f t="shared" si="1514"/>
        <v>0.0193226829852616-0.298276732239694i</v>
      </c>
      <c r="L2928" t="str">
        <f t="shared" si="1515"/>
        <v>0.00143161141147818-0.0185221785136288i</v>
      </c>
      <c r="M2928" t="str">
        <f t="shared" si="1516"/>
        <v>0.0207542943967398-0.316798910753323i</v>
      </c>
      <c r="N2928" t="str">
        <f t="shared" si="1517"/>
        <v>-4.40830026090365i</v>
      </c>
      <c r="O2928" t="str">
        <f t="shared" si="1518"/>
        <v>-0.299423828497072+0.95412020779782i</v>
      </c>
      <c r="P2928" t="str">
        <f t="shared" si="1519"/>
        <v>1.29942382849707-0.95412020779782i</v>
      </c>
      <c r="Q2928" t="str">
        <f t="shared" si="1520"/>
        <v>-1.29942382849707+5.36242046870147i</v>
      </c>
      <c r="R2928" t="str">
        <f t="shared" si="1521"/>
        <v>-0.223521337441124-0.188156613666825i</v>
      </c>
      <c r="S2928" t="str">
        <f t="shared" si="1522"/>
        <v>0.455036961853782i</v>
      </c>
      <c r="T2928" t="str">
        <f t="shared" si="1523"/>
        <v>0.0856182138356479-0.101710470298703i</v>
      </c>
      <c r="U2928" t="str">
        <f t="shared" si="1524"/>
        <v>0.00005-0.000242599449868751i</v>
      </c>
      <c r="V2928" t="str">
        <f t="shared" si="1525"/>
        <v>3.33333333333333E-06-0.000266859394855626i</v>
      </c>
      <c r="W2928" t="str">
        <f t="shared" si="1526"/>
        <v>0.0000143516436170832-0.000128251177474161i</v>
      </c>
      <c r="X2928" t="str">
        <f t="shared" si="1527"/>
        <v>0.0000146581911063751-0.000128180919550312i</v>
      </c>
      <c r="Y2928" t="str">
        <f t="shared" si="1528"/>
        <v>0.009+0.624548619533651i</v>
      </c>
      <c r="Z2928" t="str">
        <f t="shared" si="1529"/>
        <v>-0.00286857505927597-0.000370061395903415i</v>
      </c>
      <c r="AA2928" t="str">
        <f t="shared" si="1530"/>
        <v>0.323617927772076-22.4161187389431i</v>
      </c>
      <c r="AB2928" t="str">
        <f t="shared" si="1531"/>
        <v>0.591438863434089-0.702601961170152i</v>
      </c>
      <c r="AC2928" t="str">
        <f t="shared" si="1532"/>
        <v>0.789691360297532-0.201949195658955i</v>
      </c>
      <c r="AD2928" t="str">
        <f t="shared" si="1533"/>
        <v>0.916537927488893-0.655329271587653i</v>
      </c>
      <c r="AE2928" t="str">
        <f t="shared" si="1534"/>
        <v>-0.00287166990469523+0.00154068589924487i</v>
      </c>
      <c r="AF2928" t="str">
        <f t="shared" si="1535"/>
        <v>-15.0743358717951-0.357654922160067i</v>
      </c>
      <c r="AG2928" t="str">
        <f t="shared" si="1536"/>
        <v>0.947896143010093-0.0751414235102198i</v>
      </c>
      <c r="AH2928" t="str">
        <f t="shared" si="1537"/>
        <v>0.0478052890998554-0.0196283026414254i</v>
      </c>
      <c r="AI2928">
        <f t="shared" si="1538"/>
        <v>-25.733885647139701</v>
      </c>
      <c r="AJ2928">
        <f t="shared" si="1539"/>
        <v>-22.322490075627556</v>
      </c>
      <c r="AK2928"/>
      <c r="AL2928"/>
      <c r="AM2928"/>
      <c r="AN2928"/>
    </row>
    <row r="2929" spans="1:40" x14ac:dyDescent="0.25">
      <c r="A2929"/>
      <c r="B2929">
        <f t="shared" si="1540"/>
        <v>995000</v>
      </c>
      <c r="C2929" s="186" t="str">
        <f t="shared" si="1508"/>
        <v>-7.71963161473473E-08+0.00246132918450122i</v>
      </c>
      <c r="D2929" s="158" t="str">
        <f t="shared" si="1509"/>
        <v>-5.95700654884438+0.0188701904145094i</v>
      </c>
      <c r="E2929" t="str">
        <f t="shared" si="1510"/>
        <v>2870</v>
      </c>
      <c r="F2929" t="str">
        <f t="shared" si="1511"/>
        <v>0.777000777000777</v>
      </c>
      <c r="G2929" t="str">
        <f t="shared" si="1506"/>
        <v>0.777000777000777</v>
      </c>
      <c r="H2929" t="str">
        <f t="shared" si="1512"/>
        <v>9.11736289981886+0.37616715232724i</v>
      </c>
      <c r="I2929" t="str">
        <f t="shared" si="1513"/>
        <v>3907.35586290231i</v>
      </c>
      <c r="J2929" t="str">
        <f t="shared" si="1507"/>
        <v>-13058.1487873924+845.070422489749i</v>
      </c>
      <c r="K2929" t="str">
        <f t="shared" si="1514"/>
        <v>0.0192840189241397-0.297979412873561i</v>
      </c>
      <c r="L2929" t="str">
        <f t="shared" si="1515"/>
        <v>0.00142875229273411-0.0185037840230079i</v>
      </c>
      <c r="M2929" t="str">
        <f t="shared" si="1516"/>
        <v>0.0207127712168738-0.316483196896569i</v>
      </c>
      <c r="N2929" t="str">
        <f t="shared" si="1517"/>
        <v>-4.41273517062287i</v>
      </c>
      <c r="O2929" t="str">
        <f t="shared" si="1518"/>
        <v>-0.295189460792528+0.955438738086863i</v>
      </c>
      <c r="P2929" t="str">
        <f t="shared" si="1519"/>
        <v>1.29518946079253-0.955438738086863i</v>
      </c>
      <c r="Q2929" t="str">
        <f t="shared" si="1520"/>
        <v>-1.29518946079253+5.36817390870973i</v>
      </c>
      <c r="R2929" t="str">
        <f t="shared" si="1521"/>
        <v>-0.22320118560565-0.187419717518339i</v>
      </c>
      <c r="S2929" t="str">
        <f t="shared" si="1522"/>
        <v>0.455494745517619i</v>
      </c>
      <c r="T2929" t="str">
        <f t="shared" si="1523"/>
        <v>0.0853686965359999-0.101666967236676i</v>
      </c>
      <c r="U2929" t="str">
        <f t="shared" si="1524"/>
        <v>0.0000500000000000001-0.00024235563132617i</v>
      </c>
      <c r="V2929" t="str">
        <f t="shared" si="1525"/>
        <v>3.33333333333333E-06-0.000266591194458786i</v>
      </c>
      <c r="W2929" t="str">
        <f t="shared" si="1526"/>
        <v>0.000014351398627238-0.000128124619695985i</v>
      </c>
      <c r="X2929" t="str">
        <f t="shared" si="1527"/>
        <v>0.0000146573338834113-0.000128054433768843i</v>
      </c>
      <c r="Y2929" t="str">
        <f t="shared" si="1528"/>
        <v>0.009+0.625176938064369i</v>
      </c>
      <c r="Z2929" t="str">
        <f t="shared" si="1529"/>
        <v>-0.00286286466961768-0.000369587762505578i</v>
      </c>
      <c r="AA2929" t="str">
        <f t="shared" si="1530"/>
        <v>0.322967606941104-22.3935902043234i</v>
      </c>
      <c r="AB2929" t="str">
        <f t="shared" si="1531"/>
        <v>0.589715232193729-0.702301447991839i</v>
      </c>
      <c r="AC2929" t="str">
        <f t="shared" si="1532"/>
        <v>0.789948029241988-0.201181571160808i</v>
      </c>
      <c r="AD2929" t="str">
        <f t="shared" si="1533"/>
        <v>0.9136822915468-0.656353823091591i</v>
      </c>
      <c r="AE2929" t="str">
        <f t="shared" si="1534"/>
        <v>-0.00285832909261306+0.00154136637712366i</v>
      </c>
      <c r="AF2929" t="str">
        <f t="shared" si="1535"/>
        <v>-15.0743694486632-0.357296961912731i</v>
      </c>
      <c r="AG2929" t="str">
        <f t="shared" si="1536"/>
        <v>0.947861035888262-0.0748348403713761i</v>
      </c>
      <c r="AH2929" t="str">
        <f t="shared" si="1537"/>
        <v>0.0475922683036701-0.0196783003161174i</v>
      </c>
      <c r="AI2929">
        <f t="shared" si="1538"/>
        <v>-25.763839854162171</v>
      </c>
      <c r="AJ2929">
        <f t="shared" si="1539"/>
        <v>-22.463960803487179</v>
      </c>
      <c r="AK2929"/>
      <c r="AL2929"/>
      <c r="AM2929"/>
      <c r="AN2929"/>
    </row>
    <row r="2930" spans="1:40" x14ac:dyDescent="0.25">
      <c r="A2930"/>
      <c r="B2930">
        <f t="shared" si="1540"/>
        <v>996000</v>
      </c>
      <c r="C2930" s="186" t="str">
        <f t="shared" si="1508"/>
        <v>-7.70413812820843E-08+0.00245885797046541i</v>
      </c>
      <c r="D2930" s="158" t="str">
        <f t="shared" si="1509"/>
        <v>-5.95700654765655+0.0188512444402348i</v>
      </c>
      <c r="E2930" t="str">
        <f t="shared" si="1510"/>
        <v>2870</v>
      </c>
      <c r="F2930" t="str">
        <f t="shared" si="1511"/>
        <v>0.777000777000777</v>
      </c>
      <c r="G2930" t="str">
        <f t="shared" si="1506"/>
        <v>0.777000777000777</v>
      </c>
      <c r="H2930" t="str">
        <f t="shared" si="1512"/>
        <v>9.11739637705566+0.375790960426064i</v>
      </c>
      <c r="I2930" t="str">
        <f t="shared" si="1513"/>
        <v>3911.28285371929i</v>
      </c>
      <c r="J2930" t="str">
        <f t="shared" si="1507"/>
        <v>-13084.41152342+845.919739497276i</v>
      </c>
      <c r="K2930" t="str">
        <f t="shared" si="1514"/>
        <v>0.0192454706398767-0.297682683186582i</v>
      </c>
      <c r="L2930" t="str">
        <f t="shared" si="1515"/>
        <v>0.00142590171355279-0.0184854258104028i</v>
      </c>
      <c r="M2930" t="str">
        <f t="shared" si="1516"/>
        <v>0.0206713723534295-0.316168108996985i</v>
      </c>
      <c r="N2930" t="str">
        <f t="shared" si="1517"/>
        <v>-4.41717008034209i</v>
      </c>
      <c r="O2930" t="str">
        <f t="shared" si="1518"/>
        <v>-0.29094928718596+0.956738476432291i</v>
      </c>
      <c r="P2930" t="str">
        <f t="shared" si="1519"/>
        <v>1.29094928718596-0.956738476432291i</v>
      </c>
      <c r="Q2930" t="str">
        <f t="shared" si="1520"/>
        <v>-1.29094928718596+5.37390855677438i</v>
      </c>
      <c r="R2930" t="str">
        <f t="shared" si="1521"/>
        <v>-0.222880221248989-0.186683903128955i</v>
      </c>
      <c r="S2930" t="str">
        <f t="shared" si="1522"/>
        <v>0.455952529181454i</v>
      </c>
      <c r="T2930" t="str">
        <f t="shared" si="1523"/>
        <v>0.0851189977891126-0.101622800582999i</v>
      </c>
      <c r="U2930" t="str">
        <f t="shared" si="1524"/>
        <v>0.0000500000000000001-0.000242112302379055i</v>
      </c>
      <c r="V2930" t="str">
        <f t="shared" si="1525"/>
        <v>3.33333333333333E-06-0.00026632353261696i</v>
      </c>
      <c r="W2930" t="str">
        <f t="shared" si="1526"/>
        <v>0.0000143511534017563-0.000127998318296256i</v>
      </c>
      <c r="X2930" t="str">
        <f t="shared" si="1527"/>
        <v>0.0000146564782681849-0.000127928204216799i</v>
      </c>
      <c r="Y2930" t="str">
        <f t="shared" si="1528"/>
        <v>0.009+0.625805256595087i</v>
      </c>
      <c r="Z2930" t="str">
        <f t="shared" si="1529"/>
        <v>-0.00285717146795494-0.000369115364355084i</v>
      </c>
      <c r="AA2930" t="str">
        <f t="shared" si="1530"/>
        <v>0.322319244528327-22.3711069070255i</v>
      </c>
      <c r="AB2930" t="str">
        <f t="shared" si="1531"/>
        <v>0.587990347540758-0.701996350813539i</v>
      </c>
      <c r="AC2930" t="str">
        <f t="shared" si="1532"/>
        <v>0.790205708654737-0.200415024248857i</v>
      </c>
      <c r="AD2930" t="str">
        <f t="shared" si="1533"/>
        <v>0.910821426636958-0.657365603435141i</v>
      </c>
      <c r="AE2930" t="str">
        <f t="shared" si="1534"/>
        <v>-0.0028450167368156+0.00154200806339436i</v>
      </c>
      <c r="AF2930" t="str">
        <f t="shared" si="1535"/>
        <v>-15.0744029247122-0.356939715985829i</v>
      </c>
      <c r="AG2930" t="str">
        <f t="shared" si="1536"/>
        <v>0.94782703627932-0.0745284336373224i</v>
      </c>
      <c r="AH2930" t="str">
        <f t="shared" si="1537"/>
        <v>0.0473795199992351-0.0197274705901155i</v>
      </c>
      <c r="AI2930">
        <f t="shared" si="1538"/>
        <v>-25.793855465643901</v>
      </c>
      <c r="AJ2930">
        <f t="shared" si="1539"/>
        <v>-22.605441815205868</v>
      </c>
      <c r="AK2930"/>
      <c r="AL2930"/>
      <c r="AM2930"/>
      <c r="AN2930"/>
    </row>
    <row r="2931" spans="1:40" x14ac:dyDescent="0.25">
      <c r="A2931"/>
      <c r="B2931">
        <f t="shared" si="1540"/>
        <v>997000</v>
      </c>
      <c r="C2931" s="186" t="str">
        <f t="shared" si="1508"/>
        <v>-7.68869123861843E-08+0.00245639171372956i</v>
      </c>
      <c r="D2931" s="158" t="str">
        <f t="shared" si="1509"/>
        <v>-5.95700654647229+0.0188323364719266i</v>
      </c>
      <c r="E2931" t="str">
        <f t="shared" si="1510"/>
        <v>2870</v>
      </c>
      <c r="F2931" t="str">
        <f t="shared" si="1511"/>
        <v>0.777000777000777</v>
      </c>
      <c r="G2931" t="str">
        <f t="shared" si="1506"/>
        <v>0.777000777000777</v>
      </c>
      <c r="H2931" t="str">
        <f t="shared" si="1512"/>
        <v>9.11742975387266+0.375415518719741i</v>
      </c>
      <c r="I2931" t="str">
        <f t="shared" si="1513"/>
        <v>3915.20984453628i</v>
      </c>
      <c r="J2931" t="str">
        <f t="shared" si="1507"/>
        <v>-13110.7006409001+846.769056504804i</v>
      </c>
      <c r="K2931" t="str">
        <f t="shared" si="1514"/>
        <v>0.0192070376713065-0.297386541433641i</v>
      </c>
      <c r="L2931" t="str">
        <f t="shared" si="1515"/>
        <v>0.00142305964002793-0.018467103769265i</v>
      </c>
      <c r="M2931" t="str">
        <f t="shared" si="1516"/>
        <v>0.0206300973113344-0.315853645202906i</v>
      </c>
      <c r="N2931" t="str">
        <f t="shared" si="1517"/>
        <v>-4.42160499006131i</v>
      </c>
      <c r="O2931" t="str">
        <f t="shared" si="1518"/>
        <v>-0.286703391074766+0.958019397270342i</v>
      </c>
      <c r="P2931" t="str">
        <f t="shared" si="1519"/>
        <v>1.28670339107477-0.958019397270342i</v>
      </c>
      <c r="Q2931" t="str">
        <f t="shared" si="1520"/>
        <v>-1.28670339107477+5.37962438733165i</v>
      </c>
      <c r="R2931" t="str">
        <f t="shared" si="1521"/>
        <v>-0.222558442443246-0.185949169764788i</v>
      </c>
      <c r="S2931" t="str">
        <f t="shared" si="1522"/>
        <v>0.456410312845291i</v>
      </c>
      <c r="T2931" t="str">
        <f t="shared" si="1523"/>
        <v>0.084869118745669-0.101577968341883i</v>
      </c>
      <c r="U2931" t="str">
        <f t="shared" si="1524"/>
        <v>0.0000500000000000001-0.000241869461554201i</v>
      </c>
      <c r="V2931" t="str">
        <f t="shared" si="1525"/>
        <v>3.33333333333333E-06-0.000266056407709621i</v>
      </c>
      <c r="W2931" t="str">
        <f t="shared" si="1526"/>
        <v>0.0000143509079406699-0.000127872272503223i</v>
      </c>
      <c r="X2931" t="str">
        <f t="shared" si="1527"/>
        <v>0.000014655624253336-0.000127802230122896i</v>
      </c>
      <c r="Y2931" t="str">
        <f t="shared" si="1528"/>
        <v>0.009+0.626433575125805i</v>
      </c>
      <c r="Z2931" t="str">
        <f t="shared" si="1529"/>
        <v>-0.00285149538536666-0.000368644196575829i</v>
      </c>
      <c r="AA2931" t="str">
        <f t="shared" si="1530"/>
        <v>0.321672832677422-22.3486687109319i</v>
      </c>
      <c r="AB2931" t="str">
        <f t="shared" si="1531"/>
        <v>0.586264217423935-0.701686655848613i</v>
      </c>
      <c r="AC2931" t="str">
        <f t="shared" si="1532"/>
        <v>0.790464399815588-0.199649554117601i</v>
      </c>
      <c r="AD2931" t="str">
        <f t="shared" si="1533"/>
        <v>0.907955391171788-0.65836458538032i</v>
      </c>
      <c r="AE2931" t="str">
        <f t="shared" si="1534"/>
        <v>-0.00283173289167664+0.0015426110913956i</v>
      </c>
      <c r="AF2931" t="str">
        <f t="shared" si="1535"/>
        <v>-15.0744363003449-0.356583182247814i</v>
      </c>
      <c r="AG2931" t="str">
        <f t="shared" si="1536"/>
        <v>0.947794143114072-0.0742222075186343i</v>
      </c>
      <c r="AH2931" t="str">
        <f t="shared" si="1537"/>
        <v>0.0471670470448264-0.0197758153392603i</v>
      </c>
      <c r="AI2931">
        <f t="shared" si="1538"/>
        <v>-25.823932731255354</v>
      </c>
      <c r="AJ2931">
        <f t="shared" si="1539"/>
        <v>-22.74693272632118</v>
      </c>
      <c r="AK2931"/>
      <c r="AL2931"/>
      <c r="AM2931"/>
      <c r="AN2931"/>
    </row>
    <row r="2932" spans="1:40" x14ac:dyDescent="0.25">
      <c r="A2932"/>
      <c r="B2932">
        <f t="shared" si="1540"/>
        <v>998000</v>
      </c>
      <c r="C2932" s="186" t="str">
        <f t="shared" si="1508"/>
        <v>-7.67329075929703E-08+0.00245393039939196i</v>
      </c>
      <c r="D2932" s="158" t="str">
        <f t="shared" si="1509"/>
        <v>-5.95700654529159+0.0188134663953384i</v>
      </c>
      <c r="E2932" t="str">
        <f t="shared" si="1510"/>
        <v>2870</v>
      </c>
      <c r="F2932" t="str">
        <f t="shared" si="1511"/>
        <v>0.777000777000777</v>
      </c>
      <c r="G2932" t="str">
        <f t="shared" si="1506"/>
        <v>0.777000777000777</v>
      </c>
      <c r="H2932" t="str">
        <f t="shared" si="1512"/>
        <v>9.11746303067081+0.375040824970944i</v>
      </c>
      <c r="I2932" t="str">
        <f t="shared" si="1513"/>
        <v>3919.13683535327i</v>
      </c>
      <c r="J2932" t="str">
        <f t="shared" si="1507"/>
        <v>-13137.0161398328+847.618373512331i</v>
      </c>
      <c r="K2932" t="str">
        <f t="shared" si="1514"/>
        <v>0.0191687195595532-0.29709098587646i</v>
      </c>
      <c r="L2932" t="str">
        <f t="shared" si="1515"/>
        <v>0.00142022603842096-0.0184488177934597i</v>
      </c>
      <c r="M2932" t="str">
        <f t="shared" si="1516"/>
        <v>0.0205889455979742-0.31553980366992i</v>
      </c>
      <c r="N2932" t="str">
        <f t="shared" si="1517"/>
        <v>-4.42603989978053i</v>
      </c>
      <c r="O2932" t="str">
        <f t="shared" si="1518"/>
        <v>-0.282451855968893+0.959281475407363i</v>
      </c>
      <c r="P2932" t="str">
        <f t="shared" si="1519"/>
        <v>1.28245185596889-0.959281475407363i</v>
      </c>
      <c r="Q2932" t="str">
        <f t="shared" si="1520"/>
        <v>-1.28245185596889+5.38532137518789i</v>
      </c>
      <c r="R2932" t="str">
        <f t="shared" si="1521"/>
        <v>-0.222235847258567-0.185215516716404i</v>
      </c>
      <c r="S2932" t="str">
        <f t="shared" si="1522"/>
        <v>0.456868096509128i</v>
      </c>
      <c r="T2932" t="str">
        <f t="shared" si="1523"/>
        <v>0.0846190605661781-0.101532468513115i</v>
      </c>
      <c r="U2932" t="str">
        <f t="shared" si="1524"/>
        <v>0.0000500000000000001-0.000241627107384307i</v>
      </c>
      <c r="V2932" t="str">
        <f t="shared" si="1525"/>
        <v>3.33333333333333E-06-0.000265789818122737i</v>
      </c>
      <c r="W2932" t="str">
        <f t="shared" si="1526"/>
        <v>0.0000143506622440101-0.00012774648154823i</v>
      </c>
      <c r="X2932" t="str">
        <f t="shared" si="1527"/>
        <v>0.0000146547718315412-0.000127676510718941i</v>
      </c>
      <c r="Y2932" t="str">
        <f t="shared" si="1528"/>
        <v>0.009+0.627061893656523i</v>
      </c>
      <c r="Z2932" t="str">
        <f t="shared" si="1529"/>
        <v>-0.00284583635327676-0.000368174254317041i</v>
      </c>
      <c r="AA2932" t="str">
        <f t="shared" si="1530"/>
        <v>0.321028363571426-22.3262754804707i</v>
      </c>
      <c r="AB2932" t="str">
        <f t="shared" si="1531"/>
        <v>0.584536849859898-0.701372349279865i</v>
      </c>
      <c r="AC2932" t="str">
        <f t="shared" si="1532"/>
        <v>0.790724104010497-0.198885159985872i</v>
      </c>
      <c r="AD2932" t="str">
        <f t="shared" si="1533"/>
        <v>0.905084243710948-0.659350741964735i</v>
      </c>
      <c r="AE2932" t="str">
        <f t="shared" si="1534"/>
        <v>-0.00281847761128687+0.00154317559452086i</v>
      </c>
      <c r="AF2932" t="str">
        <f t="shared" si="1535"/>
        <v>-15.0744695759624-0.356227358575606i</v>
      </c>
      <c r="AG2932" t="str">
        <f t="shared" si="1536"/>
        <v>0.947762355305269-0.0739161662211687i</v>
      </c>
      <c r="AH2932" t="str">
        <f t="shared" si="1537"/>
        <v>0.046954852290849-0.0198233364548721i</v>
      </c>
      <c r="AI2932">
        <f t="shared" si="1538"/>
        <v>-25.854071901988114</v>
      </c>
      <c r="AJ2932">
        <f t="shared" si="1539"/>
        <v>-22.888433152566975</v>
      </c>
      <c r="AK2932"/>
      <c r="AL2932"/>
      <c r="AM2932"/>
      <c r="AN2932"/>
    </row>
    <row r="2933" spans="1:40" x14ac:dyDescent="0.25">
      <c r="A2933"/>
      <c r="B2933">
        <f t="shared" si="1540"/>
        <v>999000</v>
      </c>
      <c r="C2933" s="186" t="str">
        <f t="shared" si="1508"/>
        <v>-7.65793650451035E-08+0.00245147401261058i</v>
      </c>
      <c r="D2933" s="158" t="str">
        <f t="shared" si="1509"/>
        <v>-5.95700654411442+0.0187946340966811i</v>
      </c>
      <c r="E2933" t="str">
        <f t="shared" si="1510"/>
        <v>2870</v>
      </c>
      <c r="F2933" t="str">
        <f t="shared" si="1511"/>
        <v>0.777000777000777</v>
      </c>
      <c r="G2933" t="str">
        <f t="shared" si="1506"/>
        <v>0.777000777000777</v>
      </c>
      <c r="H2933" t="str">
        <f t="shared" si="1512"/>
        <v>9.11749620784908+0.374666876951208i</v>
      </c>
      <c r="I2933" t="str">
        <f t="shared" si="1513"/>
        <v>3923.06382617025i</v>
      </c>
      <c r="J2933" t="str">
        <f t="shared" si="1507"/>
        <v>-13163.3580202181+848.467690519859i</v>
      </c>
      <c r="K2933" t="str">
        <f t="shared" si="1514"/>
        <v>0.0191305158480185-0.296796014783582i</v>
      </c>
      <c r="L2933" t="str">
        <f t="shared" si="1515"/>
        <v>0.00141740087516011-0.0184305677772644i</v>
      </c>
      <c r="M2933" t="str">
        <f t="shared" si="1516"/>
        <v>0.0205479167231786-0.315226582560846i</v>
      </c>
      <c r="N2933" t="str">
        <f t="shared" si="1517"/>
        <v>-4.43047480949975i</v>
      </c>
      <c r="O2933" t="str">
        <f t="shared" si="1518"/>
        <v>-0.278194765489202+0.960524686020306i</v>
      </c>
      <c r="P2933" t="str">
        <f t="shared" si="1519"/>
        <v>1.2781947654892-0.960524686020306i</v>
      </c>
      <c r="Q2933" t="str">
        <f t="shared" si="1520"/>
        <v>-1.2781947654892+5.39099949552006i</v>
      </c>
      <c r="R2933" t="str">
        <f t="shared" si="1521"/>
        <v>-0.22191243376318-0.184482943298846i</v>
      </c>
      <c r="S2933" t="str">
        <f t="shared" si="1522"/>
        <v>0.457325880172965i</v>
      </c>
      <c r="T2933" t="str">
        <f t="shared" si="1523"/>
        <v>0.0843688244210439-0.101486299092071i</v>
      </c>
      <c r="U2933" t="str">
        <f t="shared" si="1524"/>
        <v>0.0000499999999999999-0.000241385238407946i</v>
      </c>
      <c r="V2933" t="str">
        <f t="shared" si="1525"/>
        <v>3.33333333333333E-06-0.000265523762248741i</v>
      </c>
      <c r="W2933" t="str">
        <f t="shared" si="1526"/>
        <v>0.0000143504163118087-0.000127620944665696i</v>
      </c>
      <c r="X2933" t="str">
        <f t="shared" si="1527"/>
        <v>0.0000146539209955145-0.000127551045239816i</v>
      </c>
      <c r="Y2933" t="str">
        <f t="shared" si="1528"/>
        <v>0.009+0.627690212187241i</v>
      </c>
      <c r="Z2933" t="str">
        <f t="shared" si="1529"/>
        <v>-0.00284019430345221-0.000367705532753156i</v>
      </c>
      <c r="AA2933" t="str">
        <f t="shared" si="1530"/>
        <v>0.320385829432495-22.3039270806127i</v>
      </c>
      <c r="AB2933" t="str">
        <f t="shared" si="1531"/>
        <v>0.582808252933636-0.701053417259628i</v>
      </c>
      <c r="AC2933" t="str">
        <f t="shared" si="1532"/>
        <v>0.790984822531506-0.198121841096878i</v>
      </c>
      <c r="AD2933" t="str">
        <f t="shared" si="1533"/>
        <v>0.902208042960021-0.660324046502388i</v>
      </c>
      <c r="AE2933" t="str">
        <f t="shared" si="1534"/>
        <v>-0.00280525094945269+0.00154370170621779i</v>
      </c>
      <c r="AF2933" t="str">
        <f t="shared" si="1535"/>
        <v>-15.0745027519635-0.355872242854527i</v>
      </c>
      <c r="AG2933" t="str">
        <f t="shared" si="1536"/>
        <v>0.947731671747628-0.0736103139459809i</v>
      </c>
      <c r="AH2933" t="str">
        <f t="shared" si="1537"/>
        <v>0.0467429385796993-0.0198700358436946i</v>
      </c>
      <c r="AI2933">
        <f t="shared" si="1538"/>
        <v>-25.884273230171409</v>
      </c>
      <c r="AJ2933">
        <f t="shared" si="1539"/>
        <v>-23.02994270988183</v>
      </c>
      <c r="AK2933"/>
      <c r="AL2933"/>
      <c r="AM2933"/>
      <c r="AN2933"/>
    </row>
    <row r="2934" spans="1:40" x14ac:dyDescent="0.25">
      <c r="A2934"/>
      <c r="B2934">
        <f t="shared" si="1540"/>
        <v>1000000</v>
      </c>
      <c r="C2934" s="186" t="str">
        <f t="shared" si="1508"/>
        <v>-7.64262828945273E-08+0.00244902253860275i</v>
      </c>
      <c r="D2934" s="158" t="str">
        <f t="shared" si="1509"/>
        <v>-5.9570065429408+0.0187758394626211i</v>
      </c>
      <c r="E2934" t="str">
        <f t="shared" si="1510"/>
        <v>2870</v>
      </c>
      <c r="F2934" t="str">
        <f t="shared" si="1511"/>
        <v>0.777000777000777</v>
      </c>
      <c r="G2934" t="str">
        <f t="shared" si="1506"/>
        <v>0.777000777000777</v>
      </c>
      <c r="H2934" t="str">
        <f t="shared" si="1512"/>
        <v>9.11752928580449+0.374293672440899i</v>
      </c>
      <c r="I2934" t="str">
        <f t="shared" si="1513"/>
        <v>3926.99081698724i</v>
      </c>
      <c r="J2934" t="str">
        <f t="shared" si="1507"/>
        <v>-13189.7262820559+849.317007527386i</v>
      </c>
      <c r="K2934" t="str">
        <f t="shared" si="1514"/>
        <v>0.0190924260823678-0.296501626430336i</v>
      </c>
      <c r="L2934" t="str">
        <f t="shared" si="1515"/>
        <v>0.0014145841168394-0.0184123536153668i</v>
      </c>
      <c r="M2934" t="str">
        <f t="shared" si="1516"/>
        <v>0.0205070101992072-0.314913980045703i</v>
      </c>
      <c r="N2934" t="str">
        <f t="shared" si="1517"/>
        <v>-4.43490971921897i</v>
      </c>
      <c r="O2934" t="str">
        <f t="shared" si="1518"/>
        <v>-0.273932203365816+0.961749004657218i</v>
      </c>
      <c r="P2934" t="str">
        <f t="shared" si="1519"/>
        <v>1.27393220336582-0.961749004657218i</v>
      </c>
      <c r="Q2934" t="str">
        <f t="shared" si="1520"/>
        <v>-1.27393220336582+5.39665872387619i</v>
      </c>
      <c r="R2934" t="str">
        <f t="shared" si="1521"/>
        <v>-0.221588200023428-0.183751448851643i</v>
      </c>
      <c r="S2934" t="str">
        <f t="shared" si="1522"/>
        <v>0.457783663836802i</v>
      </c>
      <c r="T2934" t="str">
        <f t="shared" si="1523"/>
        <v>0.0841184114906258-0.101439458069727i</v>
      </c>
      <c r="U2934" t="str">
        <f t="shared" si="1524"/>
        <v>0.0000499999999999999-0.000241143853169538i</v>
      </c>
      <c r="V2934" t="str">
        <f t="shared" si="1525"/>
        <v>3.33333333333333E-06-0.000265258238486492i</v>
      </c>
      <c r="W2934" t="str">
        <f t="shared" si="1526"/>
        <v>0.0000143501701440975-0.000127495661093103i</v>
      </c>
      <c r="X2934" t="str">
        <f t="shared" si="1527"/>
        <v>0.0000146530717380062-0.000127425832923464i</v>
      </c>
      <c r="Y2934" t="str">
        <f t="shared" si="1528"/>
        <v>0.009+0.628318530717959i</v>
      </c>
      <c r="Z2934" t="str">
        <f t="shared" si="1529"/>
        <v>-0.00283456916800098-0.000367238027083621i</v>
      </c>
      <c r="AA2934" t="str">
        <f t="shared" si="1530"/>
        <v>0.319745222521675-22.2816233768691i</v>
      </c>
      <c r="AB2934" t="str">
        <f t="shared" si="1531"/>
        <v>0.581078434798911-0.70072984590984i</v>
      </c>
      <c r="AC2934" t="str">
        <f t="shared" si="1532"/>
        <v>0.791246556676681-0.197359596718215i</v>
      </c>
      <c r="AD2934" t="str">
        <f t="shared" si="1533"/>
        <v>0.899326847769121-0.661284472584528i</v>
      </c>
      <c r="AE2934" t="str">
        <f t="shared" si="1534"/>
        <v>-0.00279205295969483+0.00154418955998783i</v>
      </c>
      <c r="AF2934" t="str">
        <f t="shared" si="1535"/>
        <v>-15.0745358287453-0.355517832978278i</v>
      </c>
      <c r="AG2934" t="str">
        <f t="shared" si="1536"/>
        <v>0.947702091317854-0.0733046548892371i</v>
      </c>
      <c r="AH2934" t="str">
        <f t="shared" si="1537"/>
        <v>0.0465313087456296-0.0199159154278435i</v>
      </c>
      <c r="AI2934">
        <f t="shared" si="1538"/>
        <v>-25.914536969488204</v>
      </c>
      <c r="AJ2934">
        <f t="shared" si="1539"/>
        <v>-23.171461014423311</v>
      </c>
      <c r="AK2934"/>
      <c r="AL2934"/>
      <c r="AM2934"/>
      <c r="AN2934"/>
    </row>
    <row r="2935" spans="1:40" x14ac:dyDescent="0.25">
      <c r="A2935"/>
      <c r="B2935">
        <f t="shared" si="1540"/>
        <v>1001000</v>
      </c>
      <c r="C2935" s="186" t="str">
        <f t="shared" si="1508"/>
        <v>-7.62736593024119E-08+0.00244657596264487i</v>
      </c>
      <c r="D2935" s="158" t="str">
        <f t="shared" si="1509"/>
        <v>-5.95700654177068+0.0187570823802773i</v>
      </c>
      <c r="E2935" t="str">
        <f t="shared" si="1510"/>
        <v>2870</v>
      </c>
      <c r="F2935" t="str">
        <f t="shared" si="1511"/>
        <v>0.777000777000777</v>
      </c>
      <c r="G2935" t="str">
        <f t="shared" si="1506"/>
        <v>0.777000777000777</v>
      </c>
      <c r="H2935" t="str">
        <f t="shared" si="1512"/>
        <v>9.117562264932+0.373921209229157i</v>
      </c>
      <c r="I2935" t="str">
        <f t="shared" si="1513"/>
        <v>3930.91780780423i</v>
      </c>
      <c r="J2935" t="str">
        <f t="shared" si="1507"/>
        <v>-13216.1209253463+850.166324534914i</v>
      </c>
      <c r="K2935" t="str">
        <f t="shared" si="1514"/>
        <v>0.0190544498105164-0.296207819098796i</v>
      </c>
      <c r="L2935" t="str">
        <f t="shared" si="1515"/>
        <v>0.00141177573021766-0.0183941752028628i</v>
      </c>
      <c r="M2935" t="str">
        <f t="shared" si="1516"/>
        <v>0.0204662255407341-0.314601994301659i</v>
      </c>
      <c r="N2935" t="str">
        <f t="shared" si="1517"/>
        <v>-4.43934462893819i</v>
      </c>
      <c r="O2935" t="str">
        <f t="shared" si="1518"/>
        <v>-0.269664253436479+0.962954407237719i</v>
      </c>
      <c r="P2935" t="str">
        <f t="shared" si="1519"/>
        <v>1.26966425343648-0.962954407237719i</v>
      </c>
      <c r="Q2935" t="str">
        <f t="shared" si="1520"/>
        <v>-1.26966425343648+5.40229903617591i</v>
      </c>
      <c r="R2935" t="str">
        <f t="shared" si="1521"/>
        <v>-0.221263144103806-0.183021032738832i</v>
      </c>
      <c r="S2935" t="str">
        <f t="shared" si="1522"/>
        <v>0.458241447500639i</v>
      </c>
      <c r="T2935" t="str">
        <f t="shared" si="1523"/>
        <v>0.0838678229653042-0.101391943432671i</v>
      </c>
      <c r="U2935" t="str">
        <f t="shared" si="1524"/>
        <v>0.00005-0.000240902950219319i</v>
      </c>
      <c r="V2935" t="str">
        <f t="shared" si="1525"/>
        <v>3.33333333333333E-06-0.000264993245241251i</v>
      </c>
      <c r="W2935" t="str">
        <f t="shared" si="1526"/>
        <v>0.000014349923740908-0.000127370630070979i</v>
      </c>
      <c r="X2935" t="str">
        <f t="shared" si="1527"/>
        <v>0.0000146522240518029-0.000127300873010871i</v>
      </c>
      <c r="Y2935" t="str">
        <f t="shared" si="1528"/>
        <v>0.009+0.628946849248676i</v>
      </c>
      <c r="Z2935" t="str">
        <f t="shared" si="1529"/>
        <v>-0.00282896087936988-0.000366771732532757i</v>
      </c>
      <c r="AA2935" t="str">
        <f t="shared" si="1530"/>
        <v>0.319106535138666-22.2593642352881i</v>
      </c>
      <c r="AB2935" t="str">
        <f t="shared" si="1531"/>
        <v>0.579347403678707-0.700401621322128i</v>
      </c>
      <c r="AC2935" t="str">
        <f t="shared" si="1532"/>
        <v>0.79150930775007-0.196598426141884i</v>
      </c>
      <c r="AD2935" t="str">
        <f t="shared" si="1533"/>
        <v>0.896440717131496-0.662231994080461i</v>
      </c>
      <c r="AE2935" t="str">
        <f t="shared" si="1534"/>
        <v>-0.0027788836952468+0.00154463928938551i</v>
      </c>
      <c r="AF2935" t="str">
        <f t="shared" si="1535"/>
        <v>-15.0745688067027-0.35516412684888i</v>
      </c>
      <c r="AG2935" t="str">
        <f t="shared" si="1536"/>
        <v>0.947673612874665-0.0729991932421238i</v>
      </c>
      <c r="AH2935" t="str">
        <f t="shared" si="1537"/>
        <v>0.0463199656146064-0.0199609771447482i</v>
      </c>
      <c r="AI2935">
        <f t="shared" si="1538"/>
        <v>-25.944863374992906</v>
      </c>
      <c r="AJ2935">
        <f t="shared" si="1539"/>
        <v>-23.312987682579433</v>
      </c>
      <c r="AK2935"/>
      <c r="AL2935"/>
      <c r="AM2935"/>
      <c r="AN2935"/>
    </row>
    <row r="2936" spans="1:40" x14ac:dyDescent="0.25">
      <c r="A2936"/>
      <c r="B2936">
        <f t="shared" si="1540"/>
        <v>1002000</v>
      </c>
      <c r="C2936" s="186" t="str">
        <f t="shared" si="1508"/>
        <v>-7.61214924390981E-08+0.00244413427007212i</v>
      </c>
      <c r="D2936" s="158" t="str">
        <f t="shared" si="1509"/>
        <v>-5.95700654060406+0.0187383627372196i</v>
      </c>
      <c r="E2936" t="str">
        <f t="shared" si="1510"/>
        <v>2870</v>
      </c>
      <c r="F2936" t="str">
        <f t="shared" si="1511"/>
        <v>0.777000777000777</v>
      </c>
      <c r="G2936" t="str">
        <f t="shared" si="1506"/>
        <v>0.777000777000777</v>
      </c>
      <c r="H2936" t="str">
        <f t="shared" si="1512"/>
        <v>9.11759514562467+0.373549485113873i</v>
      </c>
      <c r="I2936" t="str">
        <f t="shared" si="1513"/>
        <v>3934.84479862122i</v>
      </c>
      <c r="J2936" t="str">
        <f t="shared" si="1507"/>
        <v>-13242.5419500893+851.015641542441i</v>
      </c>
      <c r="K2936" t="str">
        <f t="shared" si="1514"/>
        <v>0.0190165865826164-0.295914591077753i</v>
      </c>
      <c r="L2936" t="str">
        <f t="shared" si="1515"/>
        <v>0.00140897568221762-0.0183760324352545i</v>
      </c>
      <c r="M2936" t="str">
        <f t="shared" si="1516"/>
        <v>0.020425562264834-0.314290623513007i</v>
      </c>
      <c r="N2936" t="str">
        <f t="shared" si="1517"/>
        <v>-4.44377953865741i</v>
      </c>
      <c r="O2936" t="str">
        <f t="shared" si="1518"/>
        <v>-0.265390999644901+0.964140870053479i</v>
      </c>
      <c r="P2936" t="str">
        <f t="shared" si="1519"/>
        <v>1.2653909996449-0.964140870053479i</v>
      </c>
      <c r="Q2936" t="str">
        <f t="shared" si="1520"/>
        <v>-1.2653909996449+5.40792040871089i</v>
      </c>
      <c r="R2936" t="str">
        <f t="shared" si="1521"/>
        <v>-0.220937264067004-0.182291694348981i</v>
      </c>
      <c r="S2936" t="str">
        <f t="shared" si="1522"/>
        <v>0.458699231164476i</v>
      </c>
      <c r="T2936" t="str">
        <f t="shared" si="1523"/>
        <v>0.0836170600455472-0.101343753163118i</v>
      </c>
      <c r="U2936" t="str">
        <f t="shared" si="1524"/>
        <v>0.00005-0.000240662528113312i</v>
      </c>
      <c r="V2936" t="str">
        <f t="shared" si="1525"/>
        <v>3.33333333333333E-06-0.000264728780924643i</v>
      </c>
      <c r="W2936" t="str">
        <f t="shared" si="1526"/>
        <v>0.0000143496771022721-0.000127245850842885i</v>
      </c>
      <c r="X2936" t="str">
        <f t="shared" si="1527"/>
        <v>0.0000146513779297277-0.000127176164746053i</v>
      </c>
      <c r="Y2936" t="str">
        <f t="shared" si="1528"/>
        <v>0.009+0.629575167779394i</v>
      </c>
      <c r="Z2936" t="str">
        <f t="shared" si="1529"/>
        <v>-0.00282336937034268-0.000366306644349593i</v>
      </c>
      <c r="AA2936" t="str">
        <f t="shared" si="1530"/>
        <v>0.31846975962159-22.2371495224529i</v>
      </c>
      <c r="AB2936" t="str">
        <f t="shared" si="1531"/>
        <v>0.577615167865692-0.700068729557909i</v>
      </c>
      <c r="AC2936" t="str">
        <f t="shared" si="1532"/>
        <v>0.791773077061639-0.195838328684327i</v>
      </c>
      <c r="AD2936" t="str">
        <f t="shared" si="1533"/>
        <v>0.893549710182183-0.663166585138369i</v>
      </c>
      <c r="AE2936" t="str">
        <f t="shared" si="1534"/>
        <v>-0.00276574320905377+0.00154505102801803i</v>
      </c>
      <c r="AF2936" t="str">
        <f t="shared" si="1535"/>
        <v>-15.0746016862287-0.354811122376653i</v>
      </c>
      <c r="AG2936" t="str">
        <f t="shared" si="1536"/>
        <v>0.947646235258811-0.0726939331907659i</v>
      </c>
      <c r="AH2936" t="str">
        <f t="shared" si="1537"/>
        <v>0.0461089120041794-0.0200052229470966i</v>
      </c>
      <c r="AI2936">
        <f t="shared" si="1538"/>
        <v>-25.975252703127467</v>
      </c>
      <c r="AJ2936">
        <f t="shared" si="1539"/>
        <v>-23.454522330980218</v>
      </c>
      <c r="AK2936"/>
      <c r="AL2936"/>
      <c r="AM2936"/>
      <c r="AN2936"/>
    </row>
    <row r="2937" spans="1:40" x14ac:dyDescent="0.25">
      <c r="A2937"/>
      <c r="B2937">
        <f t="shared" si="1540"/>
        <v>1003000</v>
      </c>
      <c r="C2937" s="186" t="str">
        <f t="shared" si="1508"/>
        <v>-7.59697804840432E-08+0.00244169744627816i</v>
      </c>
      <c r="D2937" s="158" t="str">
        <f t="shared" si="1509"/>
        <v>-5.95700653944094+0.0187196804214659i</v>
      </c>
      <c r="E2937" t="str">
        <f t="shared" si="1510"/>
        <v>2870</v>
      </c>
      <c r="F2937" t="str">
        <f t="shared" si="1511"/>
        <v>0.777000777000777</v>
      </c>
      <c r="G2937" t="str">
        <f t="shared" si="1506"/>
        <v>0.777000777000777</v>
      </c>
      <c r="H2937" t="str">
        <f t="shared" si="1512"/>
        <v>9.11762792827362+0.373178497901626i</v>
      </c>
      <c r="I2937" t="str">
        <f t="shared" si="1513"/>
        <v>3938.7717894382i</v>
      </c>
      <c r="J2937" t="str">
        <f t="shared" si="1507"/>
        <v>-13268.9893562848+851.864958549969i</v>
      </c>
      <c r="K2937" t="str">
        <f t="shared" si="1514"/>
        <v>0.0189788359510442-0.295621940662686i</v>
      </c>
      <c r="L2937" t="str">
        <f t="shared" si="1515"/>
        <v>0.00140618393992484-0.0183579252084482i</v>
      </c>
      <c r="M2937" t="str">
        <f t="shared" si="1516"/>
        <v>0.020385019890969-0.313979865871134i</v>
      </c>
      <c r="N2937" t="str">
        <f t="shared" si="1517"/>
        <v>-4.44821444837663i</v>
      </c>
      <c r="O2937" t="str">
        <f t="shared" si="1518"/>
        <v>-0.261112526039115+0.965308369768683i</v>
      </c>
      <c r="P2937" t="str">
        <f t="shared" si="1519"/>
        <v>1.26111252603911-0.965308369768683i</v>
      </c>
      <c r="Q2937" t="str">
        <f t="shared" si="1520"/>
        <v>-1.26111252603911+5.41352281814531i</v>
      </c>
      <c r="R2937" t="str">
        <f t="shared" si="1521"/>
        <v>-0.220610557973943-0.181563433095205i</v>
      </c>
      <c r="S2937" t="str">
        <f t="shared" si="1522"/>
        <v>0.459157014828313i</v>
      </c>
      <c r="T2937" t="str">
        <f t="shared" si="1523"/>
        <v>0.0833661239419745-0.101294885238924i</v>
      </c>
      <c r="U2937" t="str">
        <f t="shared" si="1524"/>
        <v>0.00005-0.000240422585413299i</v>
      </c>
      <c r="V2937" t="str">
        <f t="shared" si="1525"/>
        <v>3.33333333333333E-06-0.000264464843954629i</v>
      </c>
      <c r="W2937" t="str">
        <f t="shared" si="1526"/>
        <v>0.0000143494302282216-0.000127121322655398i</v>
      </c>
      <c r="X2937" t="str">
        <f t="shared" si="1527"/>
        <v>0.0000146505333646395-0.000127051707376045i</v>
      </c>
      <c r="Y2937" t="str">
        <f t="shared" si="1528"/>
        <v>0.009+0.630203486310112i</v>
      </c>
      <c r="Z2937" t="str">
        <f t="shared" si="1529"/>
        <v>-0.00281779457403805-0.000365842757807715i</v>
      </c>
      <c r="AA2937" t="str">
        <f t="shared" si="1530"/>
        <v>0.317834888346763-22.2149791054786i</v>
      </c>
      <c r="AB2937" t="str">
        <f t="shared" si="1531"/>
        <v>0.575881735722661-0.699731156648491i</v>
      </c>
      <c r="AC2937" t="str">
        <f t="shared" si="1532"/>
        <v>0.792037865927206-0.195079303686447i</v>
      </c>
      <c r="AD2937" t="str">
        <f t="shared" si="1533"/>
        <v>0.890653886196622-0.664088220186139i</v>
      </c>
      <c r="AE2937" t="str">
        <f t="shared" si="1534"/>
        <v>-0.00275263155377126+0.00154542490954476i</v>
      </c>
      <c r="AF2937" t="str">
        <f t="shared" si="1535"/>
        <v>-15.0746344677146-0.35445881748016i</v>
      </c>
      <c r="AG2937" t="str">
        <f t="shared" si="1536"/>
        <v>0.9476199572931-0.0723888789161393i</v>
      </c>
      <c r="AH2937" t="str">
        <f t="shared" si="1537"/>
        <v>0.045898150723347-0.0200486548027781i</v>
      </c>
      <c r="AI2937">
        <f t="shared" si="1538"/>
        <v>-26.00570521173832</v>
      </c>
      <c r="AJ2937">
        <f t="shared" si="1539"/>
        <v>-23.596064576510624</v>
      </c>
      <c r="AK2937"/>
      <c r="AL2937"/>
      <c r="AM2937"/>
      <c r="AN2937"/>
    </row>
    <row r="2938" spans="1:40" x14ac:dyDescent="0.25">
      <c r="A2938"/>
      <c r="B2938">
        <f t="shared" si="1540"/>
        <v>1004000</v>
      </c>
      <c r="C2938" s="186" t="str">
        <f t="shared" si="1508"/>
        <v>-7.58185216257671E-08+0.00243926547671485i</v>
      </c>
      <c r="D2938" s="158" t="str">
        <f t="shared" si="1509"/>
        <v>-5.95700653828129+0.0187010353214805i</v>
      </c>
      <c r="E2938" t="str">
        <f t="shared" si="1510"/>
        <v>2870</v>
      </c>
      <c r="F2938" t="str">
        <f t="shared" si="1511"/>
        <v>0.777000777000777</v>
      </c>
      <c r="G2938" t="str">
        <f t="shared" si="1506"/>
        <v>0.777000777000777</v>
      </c>
      <c r="H2938" t="str">
        <f t="shared" si="1512"/>
        <v>9.117660613268+0.372808245407651i</v>
      </c>
      <c r="I2938" t="str">
        <f t="shared" si="1513"/>
        <v>3942.69878025519i</v>
      </c>
      <c r="J2938" t="str">
        <f t="shared" si="1507"/>
        <v>-13295.4631439329+852.714275557496i</v>
      </c>
      <c r="K2938" t="str">
        <f t="shared" si="1514"/>
        <v>0.0189411974703857-0.295329866155722i</v>
      </c>
      <c r="L2938" t="str">
        <f t="shared" si="1515"/>
        <v>0.00140340047058681-0.0183398534187527i</v>
      </c>
      <c r="M2938" t="str">
        <f t="shared" si="1516"/>
        <v>0.0203445979409725-0.313669719574475i</v>
      </c>
      <c r="N2938" t="str">
        <f t="shared" si="1517"/>
        <v>-4.45264935809584i</v>
      </c>
      <c r="O2938" t="str">
        <f t="shared" si="1518"/>
        <v>-0.256828916769826+0.966456883420486i</v>
      </c>
      <c r="P2938" t="str">
        <f t="shared" si="1519"/>
        <v>1.25682891676983-0.966456883420486i</v>
      </c>
      <c r="Q2938" t="str">
        <f t="shared" si="1520"/>
        <v>-1.25682891676983+5.41910624151633i</v>
      </c>
      <c r="R2938" t="str">
        <f t="shared" si="1521"/>
        <v>-0.220283023883814-0.18083624841519i</v>
      </c>
      <c r="S2938" t="str">
        <f t="shared" si="1522"/>
        <v>0.45961479849215i</v>
      </c>
      <c r="T2938" t="str">
        <f t="shared" si="1523"/>
        <v>0.0831150158754239-0.101245337633601i</v>
      </c>
      <c r="U2938" t="str">
        <f t="shared" si="1524"/>
        <v>0.00005-0.000240183120686791i</v>
      </c>
      <c r="V2938" t="str">
        <f t="shared" si="1525"/>
        <v>3.33333333333333E-06-0.000264201432755471i</v>
      </c>
      <c r="W2938" t="str">
        <f t="shared" si="1526"/>
        <v>0.000014349183118788-0.000126997044758096i</v>
      </c>
      <c r="X2938" t="str">
        <f t="shared" si="1527"/>
        <v>0.0000146496903494325-0.000126927500150875i</v>
      </c>
      <c r="Y2938" t="str">
        <f t="shared" si="1528"/>
        <v>0.009+0.63083180484083i</v>
      </c>
      <c r="Z2938" t="str">
        <f t="shared" si="1529"/>
        <v>-0.00281223642390746-0.000365380068205092i</v>
      </c>
      <c r="AA2938" t="str">
        <f t="shared" si="1530"/>
        <v>0.317201913728467-22.1928528520099i</v>
      </c>
      <c r="AB2938" t="str">
        <f t="shared" si="1531"/>
        <v>0.574147115682993-0.699388888595173i</v>
      </c>
      <c r="AC2938" t="str">
        <f t="shared" si="1532"/>
        <v>0.792303675668388-0.19432135051363i</v>
      </c>
      <c r="AD2938" t="str">
        <f t="shared" si="1533"/>
        <v>0.887753304589268-0.664996873932173i</v>
      </c>
      <c r="AE2938" t="str">
        <f t="shared" si="1534"/>
        <v>-0.00273954878176367+0.00154576106767653i</v>
      </c>
      <c r="AF2938" t="str">
        <f t="shared" si="1535"/>
        <v>-15.0746671515493-0.354107210086171i</v>
      </c>
      <c r="AG2938" t="str">
        <f t="shared" si="1536"/>
        <v>0.947594777782419-0.072084034593985i</v>
      </c>
      <c r="AH2938" t="str">
        <f t="shared" si="1537"/>
        <v>0.0456876845724175-0.0200912746948212i</v>
      </c>
      <c r="AI2938">
        <f t="shared" si="1538"/>
        <v>-26.03622116009468</v>
      </c>
      <c r="AJ2938">
        <f t="shared" si="1539"/>
        <v>-23.737614036321332</v>
      </c>
      <c r="AK2938"/>
      <c r="AL2938"/>
      <c r="AM2938"/>
      <c r="AN2938"/>
    </row>
    <row r="2939" spans="1:40" x14ac:dyDescent="0.25">
      <c r="A2939"/>
      <c r="B2939">
        <f t="shared" si="1540"/>
        <v>1005000</v>
      </c>
      <c r="C2939" s="186" t="str">
        <f t="shared" si="1508"/>
        <v>-7.56677140617967E-08+0.00243683834689196i</v>
      </c>
      <c r="D2939" s="158" t="str">
        <f t="shared" si="1509"/>
        <v>-5.9570065371251+0.0186824273261717i</v>
      </c>
      <c r="E2939" t="str">
        <f t="shared" si="1510"/>
        <v>2870</v>
      </c>
      <c r="F2939" t="str">
        <f t="shared" si="1511"/>
        <v>0.777000777000777</v>
      </c>
      <c r="G2939" t="str">
        <f t="shared" si="1506"/>
        <v>0.777000777000777</v>
      </c>
      <c r="H2939" t="str">
        <f t="shared" si="1512"/>
        <v>9.11769320099503+0.372438725455793i</v>
      </c>
      <c r="I2939" t="str">
        <f t="shared" si="1513"/>
        <v>3946.62577107218i</v>
      </c>
      <c r="J2939" t="str">
        <f t="shared" si="1507"/>
        <v>-13321.9633130335+853.563592565024i</v>
      </c>
      <c r="K2939" t="str">
        <f t="shared" si="1514"/>
        <v>0.0189036706974252-0.295038365865611i</v>
      </c>
      <c r="L2939" t="str">
        <f t="shared" si="1515"/>
        <v>0.00140062524161196-0.0183218169628767i</v>
      </c>
      <c r="M2939" t="str">
        <f t="shared" si="1516"/>
        <v>0.0203042959390372-0.313360182828488i</v>
      </c>
      <c r="N2939" t="str">
        <f t="shared" si="1517"/>
        <v>-4.45708426781506i</v>
      </c>
      <c r="O2939" t="str">
        <f t="shared" si="1518"/>
        <v>-0.252540256088719+0.967586388419475i</v>
      </c>
      <c r="P2939" t="str">
        <f t="shared" si="1519"/>
        <v>1.25254025608872-0.967586388419475i</v>
      </c>
      <c r="Q2939" t="str">
        <f t="shared" si="1520"/>
        <v>-1.25254025608872+5.42467065623454i</v>
      </c>
      <c r="R2939" t="str">
        <f t="shared" si="1521"/>
        <v>-0.219954659854116-0.180110139771202i</v>
      </c>
      <c r="S2939" t="str">
        <f t="shared" si="1522"/>
        <v>0.460072582155987i</v>
      </c>
      <c r="T2939" t="str">
        <f t="shared" si="1523"/>
        <v>0.0828637370770126-0.101195108316325i</v>
      </c>
      <c r="U2939" t="str">
        <f t="shared" si="1524"/>
        <v>0.00005-0.000239944132507003i</v>
      </c>
      <c r="V2939" t="str">
        <f t="shared" si="1525"/>
        <v>3.33333333333333E-06-0.000263938545757704i</v>
      </c>
      <c r="W2939" t="str">
        <f t="shared" si="1526"/>
        <v>0.000014348935774003-0.000126873016403542i</v>
      </c>
      <c r="X2939" t="str">
        <f t="shared" si="1527"/>
        <v>0.0000146488488770366-0.000126803542323558i</v>
      </c>
      <c r="Y2939" t="str">
        <f t="shared" si="1528"/>
        <v>0.009+0.631460123371548i</v>
      </c>
      <c r="Z2939" t="str">
        <f t="shared" si="1529"/>
        <v>-0.0028066948537333-0.000364918570863942i</v>
      </c>
      <c r="AA2939" t="str">
        <f t="shared" si="1530"/>
        <v>0.316570828218721-22.170770630218i</v>
      </c>
      <c r="AB2939" t="str">
        <f t="shared" si="1531"/>
        <v>0.572411316251079-0.699041911369301i</v>
      </c>
      <c r="AC2939" t="str">
        <f t="shared" si="1532"/>
        <v>0.792570507612556-0.193564468555766i</v>
      </c>
      <c r="AD2939" t="str">
        <f t="shared" si="1533"/>
        <v>0.88484802491213-0.665892521366139i</v>
      </c>
      <c r="AE2939" t="str">
        <f t="shared" si="1534"/>
        <v>-0.00272649494510286+0.00154605963617511i</v>
      </c>
      <c r="AF2939" t="str">
        <f t="shared" si="1535"/>
        <v>-15.0746997381201-0.353756298129621i</v>
      </c>
      <c r="AG2939" t="str">
        <f t="shared" si="1536"/>
        <v>0.947570695513759-0.0717794043947169i</v>
      </c>
      <c r="AH2939" t="str">
        <f t="shared" si="1537"/>
        <v>0.0454775163428753-0.0201330846213349i</v>
      </c>
      <c r="AI2939">
        <f t="shared" si="1538"/>
        <v>-26.066800808905949</v>
      </c>
      <c r="AJ2939">
        <f t="shared" si="1539"/>
        <v>-23.879170327843052</v>
      </c>
      <c r="AK2939"/>
      <c r="AL2939"/>
      <c r="AM2939"/>
      <c r="AN2939"/>
    </row>
    <row r="2940" spans="1:40" x14ac:dyDescent="0.25">
      <c r="A2940"/>
      <c r="B2940">
        <f t="shared" si="1540"/>
        <v>1006000</v>
      </c>
      <c r="C2940" s="186" t="str">
        <f t="shared" si="1508"/>
        <v>-7.55173559986131E-08+0.00243441604237685i</v>
      </c>
      <c r="D2940" s="158" t="str">
        <f t="shared" si="1509"/>
        <v>-5.95700653597236+0.0186638563248892i</v>
      </c>
      <c r="E2940" t="str">
        <f t="shared" si="1510"/>
        <v>2870</v>
      </c>
      <c r="F2940" t="str">
        <f t="shared" si="1511"/>
        <v>0.777000777000777</v>
      </c>
      <c r="G2940" t="str">
        <f t="shared" si="1506"/>
        <v>0.777000777000777</v>
      </c>
      <c r="H2940" t="str">
        <f t="shared" si="1512"/>
        <v>9.11772569184002+0.372069935878463i</v>
      </c>
      <c r="I2940" t="str">
        <f t="shared" si="1513"/>
        <v>3950.55276188916i</v>
      </c>
      <c r="J2940" t="str">
        <f t="shared" si="1507"/>
        <v>-13348.4898635868+854.412909572551i</v>
      </c>
      <c r="K2940" t="str">
        <f t="shared" si="1514"/>
        <v>0.0188662551911299-0.294747438107682i</v>
      </c>
      <c r="L2940" t="str">
        <f t="shared" si="1515"/>
        <v>0.00139785822056882-0.0183038157379282i</v>
      </c>
      <c r="M2940" t="str">
        <f t="shared" si="1516"/>
        <v>0.0202641134116987-0.31305125384561i</v>
      </c>
      <c r="N2940" t="str">
        <f t="shared" si="1517"/>
        <v>-4.46151917753428i</v>
      </c>
      <c r="O2940" t="str">
        <f t="shared" si="1518"/>
        <v>-0.248246628346866+0.968696862550103i</v>
      </c>
      <c r="P2940" t="str">
        <f t="shared" si="1519"/>
        <v>1.24824662834687-0.968696862550103i</v>
      </c>
      <c r="Q2940" t="str">
        <f t="shared" si="1520"/>
        <v>-1.24824662834687+5.43021604008438i</v>
      </c>
      <c r="R2940" t="str">
        <f t="shared" si="1521"/>
        <v>-0.219625463940701-0.179385106650128i</v>
      </c>
      <c r="S2940" t="str">
        <f t="shared" si="1522"/>
        <v>0.460530365819822i</v>
      </c>
      <c r="T2940" t="str">
        <f t="shared" si="1523"/>
        <v>0.0826122887882112-0.101144195251959i</v>
      </c>
      <c r="U2940" t="str">
        <f t="shared" si="1524"/>
        <v>0.00005-0.000239705619452821i</v>
      </c>
      <c r="V2940" t="str">
        <f t="shared" si="1525"/>
        <v>3.33333333333333E-06-0.000263676181398103i</v>
      </c>
      <c r="W2940" t="str">
        <f t="shared" si="1526"/>
        <v>0.0000143486881938991-0.000126749236847274i</v>
      </c>
      <c r="X2940" t="str">
        <f t="shared" si="1527"/>
        <v>0.000014648008940418-0.00012667983315008i</v>
      </c>
      <c r="Y2940" t="str">
        <f t="shared" si="1528"/>
        <v>0.009+0.632088441902266i</v>
      </c>
      <c r="Z2940" t="str">
        <f t="shared" si="1529"/>
        <v>-0.00280116979762689-0.000364458261130589i</v>
      </c>
      <c r="AA2940" t="str">
        <f t="shared" si="1530"/>
        <v>0.315941624307055-22.1487323087986i</v>
      </c>
      <c r="AB2940" t="str">
        <f t="shared" si="1531"/>
        <v>0.570674346002825-0.698690210912429i</v>
      </c>
      <c r="AC2940" t="str">
        <f t="shared" si="1532"/>
        <v>0.792838363092759-0.192808657227281i</v>
      </c>
      <c r="AD2940" t="str">
        <f t="shared" si="1533"/>
        <v>0.881938106853468-0.666775137759816i</v>
      </c>
      <c r="AE2940" t="str">
        <f t="shared" si="1534"/>
        <v>-0.00271347009556723+0.00154632074885269i</v>
      </c>
      <c r="AF2940" t="str">
        <f t="shared" si="1535"/>
        <v>-15.0747322278124-0.353406079553574i</v>
      </c>
      <c r="AG2940" t="str">
        <f t="shared" si="1536"/>
        <v>0.947547709256239-0.0714749924833449i</v>
      </c>
      <c r="AH2940" t="str">
        <f t="shared" si="1537"/>
        <v>0.0452676488172539-0.0201740865954467i</v>
      </c>
      <c r="AI2940">
        <f t="shared" si="1538"/>
        <v>-26.097444420338597</v>
      </c>
      <c r="AJ2940">
        <f t="shared" si="1539"/>
        <v>-24.020733068795646</v>
      </c>
      <c r="AK2940"/>
      <c r="AL2940"/>
      <c r="AM2940"/>
      <c r="AN2940"/>
    </row>
    <row r="2941" spans="1:40" x14ac:dyDescent="0.25">
      <c r="A2941"/>
      <c r="B2941">
        <f t="shared" si="1540"/>
        <v>1007000</v>
      </c>
      <c r="C2941" s="186" t="str">
        <f t="shared" si="1508"/>
        <v>-7.53674456515992E-08+0.00243199854879423i</v>
      </c>
      <c r="D2941" s="158" t="str">
        <f t="shared" si="1509"/>
        <v>-5.95700653482305+0.0186453222074224i</v>
      </c>
      <c r="E2941" t="str">
        <f t="shared" si="1510"/>
        <v>2870</v>
      </c>
      <c r="F2941" t="str">
        <f t="shared" si="1511"/>
        <v>0.777000777000777</v>
      </c>
      <c r="G2941" t="str">
        <f t="shared" si="1506"/>
        <v>0.777000777000777</v>
      </c>
      <c r="H2941" t="str">
        <f t="shared" si="1512"/>
        <v>9.11775808618639+0.371701874516606i</v>
      </c>
      <c r="I2941" t="str">
        <f t="shared" si="1513"/>
        <v>3954.47975270615i</v>
      </c>
      <c r="J2941" t="str">
        <f t="shared" si="1507"/>
        <v>-13375.0427955925+855.262226580078i</v>
      </c>
      <c r="K2941" t="str">
        <f t="shared" si="1514"/>
        <v>0.0188289505126407-0.294457081203835i</v>
      </c>
      <c r="L2941" t="str">
        <f t="shared" si="1515"/>
        <v>0.00139509937518492-0.0182858496414111i</v>
      </c>
      <c r="M2941" t="str">
        <f t="shared" si="1516"/>
        <v>0.0202240498878256-0.312742930845246i</v>
      </c>
      <c r="N2941" t="str">
        <f t="shared" si="1517"/>
        <v>-4.4659540872535i</v>
      </c>
      <c r="O2941" t="str">
        <f t="shared" si="1518"/>
        <v>-0.243948117993017+0.969788283971128i</v>
      </c>
      <c r="P2941" t="str">
        <f t="shared" si="1519"/>
        <v>1.24394811799302-0.969788283971128i</v>
      </c>
      <c r="Q2941" t="str">
        <f t="shared" si="1520"/>
        <v>-1.24394811799302+5.43574237122463i</v>
      </c>
      <c r="R2941" t="str">
        <f t="shared" si="1521"/>
        <v>-0.219295434197811-0.178661148563484i</v>
      </c>
      <c r="S2941" t="str">
        <f t="shared" si="1522"/>
        <v>0.460988149483659i</v>
      </c>
      <c r="T2941" t="str">
        <f t="shared" si="1523"/>
        <v>0.0823606722609056-0.101092596401064i</v>
      </c>
      <c r="U2941" t="str">
        <f t="shared" si="1524"/>
        <v>0.00005-0.000239467580108777i</v>
      </c>
      <c r="V2941" t="str">
        <f t="shared" si="1525"/>
        <v>3.33333333333333E-06-0.000263414338119654i</v>
      </c>
      <c r="W2941" t="str">
        <f t="shared" si="1526"/>
        <v>0.0000143484403785075-0.000126625705347786i</v>
      </c>
      <c r="X2941" t="str">
        <f t="shared" si="1527"/>
        <v>0.0000146471705325764-0.000126556371889383i</v>
      </c>
      <c r="Y2941" t="str">
        <f t="shared" si="1528"/>
        <v>0.009+0.632716760432984i</v>
      </c>
      <c r="Z2941" t="str">
        <f t="shared" si="1529"/>
        <v>-0.00279566119002657-0.000363999134375264i</v>
      </c>
      <c r="AA2941" t="str">
        <f t="shared" si="1530"/>
        <v>0.315314294520294-22.1267377569686i</v>
      </c>
      <c r="AB2941" t="str">
        <f t="shared" si="1531"/>
        <v>0.568936213586088-0.698333773136392i</v>
      </c>
      <c r="AC2941" t="str">
        <f t="shared" si="1532"/>
        <v>0.793107243447661-0.192053915967174i</v>
      </c>
      <c r="AD2941" t="str">
        <f t="shared" si="1533"/>
        <v>0.87902361023636-0.667644698667841i</v>
      </c>
      <c r="AE2941" t="str">
        <f t="shared" si="1534"/>
        <v>-0.00270047428464016+0.00154654453957121i</v>
      </c>
      <c r="AF2941" t="str">
        <f t="shared" si="1535"/>
        <v>-15.0747646210094-0.353056552309184i</v>
      </c>
      <c r="AG2941" t="str">
        <f t="shared" si="1536"/>
        <v>0.947525817761135-0.0711708030193845i</v>
      </c>
      <c r="AH2941" t="str">
        <f t="shared" si="1537"/>
        <v>0.0450580847689978-0.0202142826452378i</v>
      </c>
      <c r="AI2941">
        <f t="shared" si="1538"/>
        <v>-26.1281522580352</v>
      </c>
      <c r="AJ2941">
        <f t="shared" si="1539"/>
        <v>-24.162301877201109</v>
      </c>
      <c r="AK2941"/>
      <c r="AL2941"/>
      <c r="AM2941"/>
      <c r="AN2941"/>
    </row>
    <row r="2942" spans="1:40" x14ac:dyDescent="0.25">
      <c r="A2942"/>
      <c r="B2942">
        <f t="shared" si="1540"/>
        <v>1008000</v>
      </c>
      <c r="C2942" s="186" t="str">
        <f t="shared" si="1508"/>
        <v>-7.52179812449847E-08+0.00242958585182585i</v>
      </c>
      <c r="D2942" s="158" t="str">
        <f t="shared" si="1509"/>
        <v>-5.95700653367715+0.0186268248639982i</v>
      </c>
      <c r="E2942" t="str">
        <f t="shared" si="1510"/>
        <v>2870</v>
      </c>
      <c r="F2942" t="str">
        <f t="shared" si="1511"/>
        <v>0.777000777000777</v>
      </c>
      <c r="G2942" t="str">
        <f t="shared" si="1506"/>
        <v>0.777000777000777</v>
      </c>
      <c r="H2942" t="str">
        <f t="shared" si="1512"/>
        <v>9.11779038441563+0.371334539219641i</v>
      </c>
      <c r="I2942" t="str">
        <f t="shared" si="1513"/>
        <v>3958.40674352314i</v>
      </c>
      <c r="J2942" t="str">
        <f t="shared" si="1507"/>
        <v>-13401.6221090509+856.111543587606i</v>
      </c>
      <c r="K2942" t="str">
        <f t="shared" si="1514"/>
        <v>0.0187917562252549-0.294167293482476i</v>
      </c>
      <c r="L2942" t="str">
        <f t="shared" si="1515"/>
        <v>0.00139234867334597-0.0182679185712242i</v>
      </c>
      <c r="M2942" t="str">
        <f t="shared" si="1516"/>
        <v>0.0201841048986009-0.3124352120537i</v>
      </c>
      <c r="N2942" t="str">
        <f t="shared" si="1517"/>
        <v>-4.47038899697272i</v>
      </c>
      <c r="O2942" t="str">
        <f t="shared" si="1518"/>
        <v>-0.239644809571962+0.970860631216045i</v>
      </c>
      <c r="P2942" t="str">
        <f t="shared" si="1519"/>
        <v>1.23964480957196-0.970860631216045i</v>
      </c>
      <c r="Q2942" t="str">
        <f t="shared" si="1520"/>
        <v>-1.23964480957196+5.44124962818877i</v>
      </c>
      <c r="R2942" t="str">
        <f t="shared" si="1521"/>
        <v>-0.218964568678123-0.177938265047445i</v>
      </c>
      <c r="S2942" t="str">
        <f t="shared" si="1522"/>
        <v>0.461445933147496i</v>
      </c>
      <c r="T2942" t="str">
        <f t="shared" si="1523"/>
        <v>0.0821088887574647-0.101040309719915i</v>
      </c>
      <c r="U2942" t="str">
        <f t="shared" si="1524"/>
        <v>0.0000500000000000001-0.000239230013065019i</v>
      </c>
      <c r="V2942" t="str">
        <f t="shared" si="1525"/>
        <v>3.33333333333333E-06-0.00026315301437152i</v>
      </c>
      <c r="W2942" t="str">
        <f t="shared" si="1526"/>
        <v>0.0000143481923278603-0.000126502421166511i</v>
      </c>
      <c r="X2942" t="str">
        <f t="shared" si="1527"/>
        <v>0.0000146463336465475-0.000126433157803346i</v>
      </c>
      <c r="Y2942" t="str">
        <f t="shared" si="1528"/>
        <v>0.009+0.633345078963702i</v>
      </c>
      <c r="Z2942" t="str">
        <f t="shared" si="1529"/>
        <v>-0.00279016896569559-0.000363541185992004i</v>
      </c>
      <c r="AA2942" t="str">
        <f t="shared" si="1530"/>
        <v>0.314688831422326-22.1047868444641i</v>
      </c>
      <c r="AB2942" t="str">
        <f t="shared" si="1531"/>
        <v>0.567196927721139-0.697972583923418i</v>
      </c>
      <c r="AC2942" t="str">
        <f t="shared" si="1532"/>
        <v>0.793377150021506-0.191300244239019i</v>
      </c>
      <c r="AD2942" t="str">
        <f t="shared" si="1533"/>
        <v>0.876104595017253-0.668501179928504i</v>
      </c>
      <c r="AE2942" t="str">
        <f t="shared" si="1534"/>
        <v>-0.00268750756350872+0.00154673114224179i</v>
      </c>
      <c r="AF2942" t="str">
        <f t="shared" si="1535"/>
        <v>-15.0747969180928-0.352707714355643i</v>
      </c>
      <c r="AG2942" t="str">
        <f t="shared" si="1536"/>
        <v>0.947505019761895-0.0708668401567696i</v>
      </c>
      <c r="AH2942" t="str">
        <f t="shared" si="1537"/>
        <v>0.0448488269623333-0.0202536748136809i</v>
      </c>
      <c r="AI2942">
        <f t="shared" si="1538"/>
        <v>-26.158924587132176</v>
      </c>
      <c r="AJ2942">
        <f t="shared" si="1539"/>
        <v>-24.303876371396864</v>
      </c>
      <c r="AK2942"/>
      <c r="AL2942"/>
      <c r="AM2942"/>
      <c r="AN2942"/>
    </row>
    <row r="2943" spans="1:40" x14ac:dyDescent="0.25">
      <c r="A2943"/>
      <c r="B2943">
        <f t="shared" si="1540"/>
        <v>1009000</v>
      </c>
      <c r="C2943" s="186" t="str">
        <f t="shared" si="1508"/>
        <v>-7.50689610117948E-08+0.00242717793721021i</v>
      </c>
      <c r="D2943" s="158" t="str">
        <f t="shared" si="1509"/>
        <v>-5.95700653253466+0.0186083641852783i</v>
      </c>
      <c r="E2943" t="str">
        <f t="shared" si="1510"/>
        <v>2870</v>
      </c>
      <c r="F2943" t="str">
        <f t="shared" si="1511"/>
        <v>0.777000777000777</v>
      </c>
      <c r="G2943" t="str">
        <f t="shared" si="1506"/>
        <v>0.777000777000777</v>
      </c>
      <c r="H2943" t="str">
        <f t="shared" si="1512"/>
        <v>9.11782258690739+0.370967927845442i</v>
      </c>
      <c r="I2943" t="str">
        <f t="shared" si="1513"/>
        <v>3962.33373434013i</v>
      </c>
      <c r="J2943" t="str">
        <f t="shared" si="1507"/>
        <v>-13428.2278039618+856.960860595132i</v>
      </c>
      <c r="K2943" t="str">
        <f t="shared" si="1514"/>
        <v>0.0187546718944175-0.293878073278517i</v>
      </c>
      <c r="L2943" t="str">
        <f t="shared" si="1515"/>
        <v>0.0013896060830949-0.0182500224256591i</v>
      </c>
      <c r="M2943" t="str">
        <f t="shared" si="1516"/>
        <v>0.0201442779775124-0.312128095704176i</v>
      </c>
      <c r="N2943" t="str">
        <f t="shared" si="1517"/>
        <v>-4.47482390669194i</v>
      </c>
      <c r="O2943" t="str">
        <f t="shared" si="1518"/>
        <v>-0.235336787722856+0.97191388319351i</v>
      </c>
      <c r="P2943" t="str">
        <f t="shared" si="1519"/>
        <v>1.23533678772286-0.97191388319351i</v>
      </c>
      <c r="Q2943" t="str">
        <f t="shared" si="1520"/>
        <v>-1.23533678772286+5.44673778988545i</v>
      </c>
      <c r="R2943" t="str">
        <f t="shared" si="1521"/>
        <v>-0.218632865432787-0.177216455662863i</v>
      </c>
      <c r="S2943" t="str">
        <f t="shared" si="1522"/>
        <v>0.461903716811333i</v>
      </c>
      <c r="T2943" t="str">
        <f t="shared" si="1523"/>
        <v>0.0818569395508072-0.100987333160516i</v>
      </c>
      <c r="U2943" t="str">
        <f t="shared" si="1524"/>
        <v>0.0000500000000000001-0.000238992916917283i</v>
      </c>
      <c r="V2943" t="str">
        <f t="shared" si="1525"/>
        <v>3.33333333333333E-06-0.000262892208609011i</v>
      </c>
      <c r="W2943" t="str">
        <f t="shared" si="1526"/>
        <v>0.0000143479440419895-0.000126379383567812i</v>
      </c>
      <c r="X2943" t="str">
        <f t="shared" si="1527"/>
        <v>0.0000146454982754013-0.000126310190156773i</v>
      </c>
      <c r="Y2943" t="str">
        <f t="shared" si="1528"/>
        <v>0.009+0.63397339749442i</v>
      </c>
      <c r="Z2943" t="str">
        <f t="shared" si="1529"/>
        <v>-0.00278469305972031-0.000363084411398472i</v>
      </c>
      <c r="AA2943" t="str">
        <f t="shared" si="1530"/>
        <v>0.31406522761389-22.0828794415375i</v>
      </c>
      <c r="AB2943" t="str">
        <f t="shared" si="1531"/>
        <v>0.565456497201125-0.697606629126233i</v>
      </c>
      <c r="AC2943" t="str">
        <f t="shared" si="1532"/>
        <v>0.793648084164029-0.190547641531015i</v>
      </c>
      <c r="AD2943" t="str">
        <f t="shared" si="1533"/>
        <v>0.873181121284592-0.669344557664496i</v>
      </c>
      <c r="AE2943" t="str">
        <f t="shared" si="1534"/>
        <v>-0.00267456998306239+0.00154688069082401i</v>
      </c>
      <c r="AF2943" t="str">
        <f t="shared" si="1535"/>
        <v>-15.0748291194421-0.352359563660164i</v>
      </c>
      <c r="AG2943" t="str">
        <f t="shared" si="1536"/>
        <v>0.947485313974177-0.0705631080437693i</v>
      </c>
      <c r="AH2943" t="str">
        <f t="shared" si="1537"/>
        <v>0.0446398781521353-0.0202922651585714i</v>
      </c>
      <c r="AI2943">
        <f t="shared" si="1538"/>
        <v>-26.189761674278866</v>
      </c>
      <c r="AJ2943">
        <f t="shared" si="1539"/>
        <v>-24.44545617004556</v>
      </c>
      <c r="AK2943"/>
      <c r="AL2943"/>
      <c r="AM2943"/>
      <c r="AN2943"/>
    </row>
    <row r="2944" spans="1:40" x14ac:dyDescent="0.25">
      <c r="A2944"/>
      <c r="B2944">
        <f t="shared" si="1540"/>
        <v>1010000</v>
      </c>
      <c r="C2944" s="186" t="str">
        <f t="shared" si="1508"/>
        <v>-7.49203831937985E-08+0.00242477479074232i</v>
      </c>
      <c r="D2944" s="158" t="str">
        <f t="shared" si="1509"/>
        <v>-5.95700653139556+0.0185899400623578i</v>
      </c>
      <c r="E2944" t="str">
        <f t="shared" si="1510"/>
        <v>2870</v>
      </c>
      <c r="F2944" t="str">
        <f t="shared" si="1511"/>
        <v>0.777000777000777</v>
      </c>
      <c r="G2944" t="str">
        <f t="shared" si="1506"/>
        <v>0.777000777000777</v>
      </c>
      <c r="H2944" t="str">
        <f t="shared" si="1512"/>
        <v>9.11785469403944+0.370602038260275i</v>
      </c>
      <c r="I2944" t="str">
        <f t="shared" si="1513"/>
        <v>3966.26072515711i</v>
      </c>
      <c r="J2944" t="str">
        <f t="shared" si="1507"/>
        <v>-13454.8598803253+857.81017760266i</v>
      </c>
      <c r="K2944" t="str">
        <f t="shared" si="1514"/>
        <v>0.0187176970877059-0.293589418933324i</v>
      </c>
      <c r="L2944" t="str">
        <f t="shared" si="1515"/>
        <v>0.0013868715726309-0.0182321611033981i</v>
      </c>
      <c r="M2944" t="str">
        <f t="shared" si="1516"/>
        <v>0.0201045686603368-0.311821580036722i</v>
      </c>
      <c r="N2944" t="str">
        <f t="shared" si="1517"/>
        <v>-4.47925881641116i</v>
      </c>
      <c r="O2944" t="str">
        <f t="shared" si="1518"/>
        <v>-0.231024137177561+0.972948019187749i</v>
      </c>
      <c r="P2944" t="str">
        <f t="shared" si="1519"/>
        <v>1.23102413717756-0.972948019187749i</v>
      </c>
      <c r="Q2944" t="str">
        <f t="shared" si="1520"/>
        <v>-1.23102413717756+5.45220683559891i</v>
      </c>
      <c r="R2944" t="str">
        <f t="shared" si="1521"/>
        <v>-0.218300322511471-0.176495719995294i</v>
      </c>
      <c r="S2944" t="str">
        <f t="shared" si="1522"/>
        <v>0.46236150047517i</v>
      </c>
      <c r="T2944" t="str">
        <f t="shared" si="1523"/>
        <v>0.0816048259244696-0.100933664670617i</v>
      </c>
      <c r="U2944" t="str">
        <f t="shared" si="1524"/>
        <v>0.0000500000000000001-0.00023875629026687i</v>
      </c>
      <c r="V2944" t="str">
        <f t="shared" si="1525"/>
        <v>3.33333333333333E-06-0.000262631919293557i</v>
      </c>
      <c r="W2944" t="str">
        <f t="shared" si="1526"/>
        <v>0.0000143476955209271-0.000126256591818967i</v>
      </c>
      <c r="X2944" t="str">
        <f t="shared" si="1527"/>
        <v>0.0000146446644122424-0.000126187468217386i</v>
      </c>
      <c r="Y2944" t="str">
        <f t="shared" si="1528"/>
        <v>0.009+0.634601716025138i</v>
      </c>
      <c r="Z2944" t="str">
        <f t="shared" si="1529"/>
        <v>-0.00277923340750835-0.000362628806035825i</v>
      </c>
      <c r="AA2944" t="str">
        <f t="shared" si="1530"/>
        <v>0.313443475732347-22.0610154189551i</v>
      </c>
      <c r="AB2944" t="str">
        <f t="shared" si="1531"/>
        <v>0.563714930892541-0.697235894568175i</v>
      </c>
      <c r="AC2944" t="str">
        <f t="shared" si="1532"/>
        <v>0.79392004723042-0.189796107356001i</v>
      </c>
      <c r="AD2944" t="str">
        <f t="shared" si="1533"/>
        <v>0.870253249257369-0.670174808283677i</v>
      </c>
      <c r="AE2944" t="str">
        <f t="shared" si="1534"/>
        <v>-0.00266166159389197+0.0015469933193255i</v>
      </c>
      <c r="AF2944" t="str">
        <f t="shared" si="1535"/>
        <v>-15.074861225435-0.352012098197917i</v>
      </c>
      <c r="AG2944" t="str">
        <f t="shared" si="1536"/>
        <v>0.947466699095869-0.0702596108228998i</v>
      </c>
      <c r="AH2944" t="str">
        <f t="shared" si="1537"/>
        <v>0.0444312410838008-0.0203300557524639i</v>
      </c>
      <c r="AI2944">
        <f t="shared" si="1538"/>
        <v>-26.220663787655422</v>
      </c>
      <c r="AJ2944">
        <f t="shared" si="1539"/>
        <v>-24.587040892149005</v>
      </c>
      <c r="AK2944"/>
      <c r="AL2944"/>
      <c r="AM2944"/>
      <c r="AN2944"/>
    </row>
    <row r="2945" spans="1:40" x14ac:dyDescent="0.25">
      <c r="A2945"/>
      <c r="B2945">
        <f t="shared" si="1540"/>
        <v>1011000</v>
      </c>
      <c r="C2945" s="186" t="str">
        <f t="shared" si="1508"/>
        <v>-7.47722460414552E-08+0.00242237639827336i</v>
      </c>
      <c r="D2945" s="158" t="str">
        <f t="shared" si="1509"/>
        <v>-5.95700653025985+0.0185715523867624i</v>
      </c>
      <c r="E2945" t="str">
        <f t="shared" si="1510"/>
        <v>2870</v>
      </c>
      <c r="F2945" t="str">
        <f t="shared" si="1511"/>
        <v>0.777000777000777</v>
      </c>
      <c r="G2945" t="str">
        <f t="shared" si="1506"/>
        <v>0.777000777000777</v>
      </c>
      <c r="H2945" t="str">
        <f t="shared" si="1512"/>
        <v>9.11788670618769+0.370236868338774i</v>
      </c>
      <c r="I2945" t="str">
        <f t="shared" si="1513"/>
        <v>3970.1877159741i</v>
      </c>
      <c r="J2945" t="str">
        <f t="shared" si="1507"/>
        <v>-13481.5183381413+858.659494610187i</v>
      </c>
      <c r="K2945" t="str">
        <f t="shared" si="1514"/>
        <v>0.0186808313748191-0.293301328794696i</v>
      </c>
      <c r="L2945" t="str">
        <f t="shared" si="1515"/>
        <v>0.00138414511030864-0.0182143345035132i</v>
      </c>
      <c r="M2945" t="str">
        <f t="shared" si="1516"/>
        <v>0.0200649764851277-0.311515663298209i</v>
      </c>
      <c r="N2945" t="str">
        <f t="shared" si="1517"/>
        <v>-4.48369372613038i</v>
      </c>
      <c r="O2945" t="str">
        <f t="shared" si="1518"/>
        <v>-0.226706942758979+0.973963018858969i</v>
      </c>
      <c r="P2945" t="str">
        <f t="shared" si="1519"/>
        <v>1.22670694275898-0.973963018858969i</v>
      </c>
      <c r="Q2945" t="str">
        <f t="shared" si="1520"/>
        <v>-1.22670694275898+5.45765674498935i</v>
      </c>
      <c r="R2945" t="str">
        <f t="shared" si="1521"/>
        <v>-0.217966937962404-0.175776057655025i</v>
      </c>
      <c r="S2945" t="str">
        <f t="shared" si="1522"/>
        <v>0.462819284139007i</v>
      </c>
      <c r="T2945" t="str">
        <f t="shared" si="1523"/>
        <v>0.0813525491726755-0.100879302193731i</v>
      </c>
      <c r="U2945" t="str">
        <f t="shared" si="1524"/>
        <v>0.0000500000000000001-0.000238520131720612i</v>
      </c>
      <c r="V2945" t="str">
        <f t="shared" si="1525"/>
        <v>3.33333333333333E-06-0.000262372144892673i</v>
      </c>
      <c r="W2945" t="str">
        <f t="shared" si="1526"/>
        <v>0.0000143474467647049-0.000126134045190151i</v>
      </c>
      <c r="X2945" t="str">
        <f t="shared" si="1527"/>
        <v>0.0000146438320502095-0.000126064991255799i</v>
      </c>
      <c r="Y2945" t="str">
        <f t="shared" si="1528"/>
        <v>0.009+0.635230034555856i</v>
      </c>
      <c r="Z2945" t="str">
        <f t="shared" si="1529"/>
        <v>-0.00277378994478652-0.00036217436536855i</v>
      </c>
      <c r="AA2945" t="str">
        <f t="shared" si="1530"/>
        <v>0.312823568451478-22.0391946479944i</v>
      </c>
      <c r="AB2945" t="str">
        <f t="shared" si="1531"/>
        <v>0.561972237735704-0.696860366043314i</v>
      </c>
      <c r="AC2945" t="str">
        <f t="shared" si="1532"/>
        <v>0.794193040581246-0.189045641251493i</v>
      </c>
      <c r="AD2945" t="str">
        <f t="shared" si="1533"/>
        <v>0.867321039283736-0.670991908479829i</v>
      </c>
      <c r="AE2945" t="str">
        <f t="shared" si="1534"/>
        <v>-0.00264878244628813+0.00154706916180109i</v>
      </c>
      <c r="AF2945" t="str">
        <f t="shared" si="1535"/>
        <v>-15.0748932364475-0.351665315952012i</v>
      </c>
      <c r="AG2945" t="str">
        <f t="shared" si="1536"/>
        <v>0.947449173807114-0.0699563526308418i</v>
      </c>
      <c r="AH2945" t="str">
        <f t="shared" si="1537"/>
        <v>0.0442229184931178-0.0203670486826016i</v>
      </c>
      <c r="AI2945">
        <f t="shared" si="1538"/>
        <v>-26.251631196992271</v>
      </c>
      <c r="AJ2945">
        <f t="shared" si="1539"/>
        <v>-24.72863015705839</v>
      </c>
      <c r="AK2945"/>
      <c r="AL2945"/>
      <c r="AM2945"/>
      <c r="AN2945"/>
    </row>
    <row r="2946" spans="1:40" x14ac:dyDescent="0.25">
      <c r="A2946"/>
      <c r="B2946">
        <f t="shared" si="1540"/>
        <v>1012000</v>
      </c>
      <c r="C2946" s="186" t="str">
        <f t="shared" si="1508"/>
        <v>-7.4624547813864E-08+0.00241998274571045i</v>
      </c>
      <c r="D2946" s="158" t="str">
        <f t="shared" si="1509"/>
        <v>-5.95700652912749+0.0185532010504468i</v>
      </c>
      <c r="E2946" t="str">
        <f t="shared" si="1510"/>
        <v>2870</v>
      </c>
      <c r="F2946" t="str">
        <f t="shared" si="1511"/>
        <v>0.777000777000777</v>
      </c>
      <c r="G2946" t="str">
        <f t="shared" si="1506"/>
        <v>0.777000777000777</v>
      </c>
      <c r="H2946" t="str">
        <f t="shared" si="1512"/>
        <v>9.11791862372615+0.369872415963883i</v>
      </c>
      <c r="I2946" t="str">
        <f t="shared" si="1513"/>
        <v>3974.11470679109i</v>
      </c>
      <c r="J2946" t="str">
        <f t="shared" si="1507"/>
        <v>-13508.2031774099+859.508811617715i</v>
      </c>
      <c r="K2946" t="str">
        <f t="shared" si="1514"/>
        <v>0.0186440743275638-0.293013801216827i</v>
      </c>
      <c r="L2946" t="str">
        <f t="shared" si="1515"/>
        <v>0.00138142666463716-0.0181965425254628i</v>
      </c>
      <c r="M2946" t="str">
        <f t="shared" si="1516"/>
        <v>0.020025500992201-0.31121034374229i</v>
      </c>
      <c r="N2946" t="str">
        <f t="shared" si="1517"/>
        <v>-4.4881286358496i</v>
      </c>
      <c r="O2946" t="str">
        <f t="shared" si="1518"/>
        <v>-0.222385289379382+0.974958862243761i</v>
      </c>
      <c r="P2946" t="str">
        <f t="shared" si="1519"/>
        <v>1.22238528937938-0.974958862243761i</v>
      </c>
      <c r="Q2946" t="str">
        <f t="shared" si="1520"/>
        <v>-1.22238528937938+5.46308749809336i</v>
      </c>
      <c r="R2946" t="str">
        <f t="shared" si="1521"/>
        <v>-0.217632709832421-0.175057468277092i</v>
      </c>
      <c r="S2946" t="str">
        <f t="shared" si="1522"/>
        <v>0.463277067802844i</v>
      </c>
      <c r="T2946" t="str">
        <f t="shared" si="1523"/>
        <v>0.0811001106004006-0.100824243669151i</v>
      </c>
      <c r="U2946" t="str">
        <f t="shared" si="1524"/>
        <v>0.0000499999999999999-0.000238284439890848i</v>
      </c>
      <c r="V2946" t="str">
        <f t="shared" si="1525"/>
        <v>3.33333333333333E-06-0.000262112883879933i</v>
      </c>
      <c r="W2946" t="str">
        <f t="shared" si="1526"/>
        <v>0.0000143471977733553-0.000126011742954421i</v>
      </c>
      <c r="X2946" t="str">
        <f t="shared" si="1527"/>
        <v>0.0000146430011824757-0.000125942758545506i</v>
      </c>
      <c r="Y2946" t="str">
        <f t="shared" si="1528"/>
        <v>0.009+0.635858353086574i</v>
      </c>
      <c r="Z2946" t="str">
        <f t="shared" si="1529"/>
        <v>-0.00276836260759892-0.000361721084884333i</v>
      </c>
      <c r="AA2946" t="str">
        <f t="shared" si="1530"/>
        <v>0.31220549848125-22.0174170004418i</v>
      </c>
      <c r="AB2946" t="str">
        <f t="shared" si="1531"/>
        <v>0.560228426745209-0.696480029316569i</v>
      </c>
      <c r="AC2946" t="str">
        <f t="shared" si="1532"/>
        <v>0.794467065582396-0.188296242779706i</v>
      </c>
      <c r="AD2946" t="str">
        <f t="shared" si="1533"/>
        <v>0.864384551839541-0.671795835233412i</v>
      </c>
      <c r="AE2946" t="str">
        <f t="shared" si="1534"/>
        <v>-0.00263593259024015+0.00154710835235221i</v>
      </c>
      <c r="AF2946" t="str">
        <f t="shared" si="1535"/>
        <v>-15.0749251528536-0.351319214913436i</v>
      </c>
      <c r="AG2946" t="str">
        <f t="shared" si="1536"/>
        <v>0.947432736770341-0.0696533375983524i</v>
      </c>
      <c r="AH2946" t="str">
        <f t="shared" si="1537"/>
        <v>0.0440149131061348-0.0204032460508469i</v>
      </c>
      <c r="AI2946">
        <f t="shared" si="1538"/>
        <v>-26.282664173589598</v>
      </c>
      <c r="AJ2946">
        <f t="shared" si="1539"/>
        <v>-24.870223584487142</v>
      </c>
      <c r="AK2946"/>
      <c r="AL2946"/>
      <c r="AM2946"/>
      <c r="AN2946"/>
    </row>
    <row r="2947" spans="1:40" x14ac:dyDescent="0.25">
      <c r="A2947"/>
      <c r="B2947">
        <f t="shared" si="1540"/>
        <v>1013000</v>
      </c>
      <c r="C2947" s="186" t="str">
        <f t="shared" si="1508"/>
        <v>-7.44772867787132E-08+0.00241759381901636i</v>
      </c>
      <c r="D2947" s="158" t="str">
        <f t="shared" si="1509"/>
        <v>-5.95700652799849+0.0185348859457921i</v>
      </c>
      <c r="E2947" t="str">
        <f t="shared" si="1510"/>
        <v>2870</v>
      </c>
      <c r="F2947" t="str">
        <f t="shared" si="1511"/>
        <v>0.777000777000777</v>
      </c>
      <c r="G2947" t="str">
        <f t="shared" si="1506"/>
        <v>0.777000777000777</v>
      </c>
      <c r="H2947" t="str">
        <f t="shared" si="1512"/>
        <v>9.11795044702706+0.369508679026838i</v>
      </c>
      <c r="I2947" t="str">
        <f t="shared" si="1513"/>
        <v>3978.04169760808i</v>
      </c>
      <c r="J2947" t="str">
        <f t="shared" si="1507"/>
        <v>-13534.914398131+860.358128625242i</v>
      </c>
      <c r="K2947" t="str">
        <f t="shared" si="1514"/>
        <v>0.0186074255198432-0.292726834560284i</v>
      </c>
      <c r="L2947" t="str">
        <f t="shared" si="1515"/>
        <v>0.00137871620427914-0.0181787850690911i</v>
      </c>
      <c r="M2947" t="str">
        <f t="shared" si="1516"/>
        <v>0.0199861417241223-0.310905619629375i</v>
      </c>
      <c r="N2947" t="str">
        <f t="shared" si="1517"/>
        <v>-4.49256354556882i</v>
      </c>
      <c r="O2947" t="str">
        <f t="shared" si="1518"/>
        <v>-0.218059262038744+0.975935529755485i</v>
      </c>
      <c r="P2947" t="str">
        <f t="shared" si="1519"/>
        <v>1.21805926203874-0.975935529755485i</v>
      </c>
      <c r="Q2947" t="str">
        <f t="shared" si="1520"/>
        <v>-1.21805926203874+5.4684990753243i</v>
      </c>
      <c r="R2947" t="str">
        <f t="shared" si="1521"/>
        <v>-0.217297636167002-0.174339951521316i</v>
      </c>
      <c r="S2947" t="str">
        <f t="shared" si="1522"/>
        <v>0.463734851466681i</v>
      </c>
      <c r="T2947" t="str">
        <f t="shared" si="1523"/>
        <v>0.0808475115234458-0.100768487031966i</v>
      </c>
      <c r="U2947" t="str">
        <f t="shared" si="1524"/>
        <v>0.0000499999999999999-0.000238049213395398i</v>
      </c>
      <c r="V2947" t="str">
        <f t="shared" si="1525"/>
        <v>3.33333333333333E-06-0.000261854134734938i</v>
      </c>
      <c r="W2947" t="str">
        <f t="shared" si="1526"/>
        <v>0.0000143469485469096-0.000125889684387708i</v>
      </c>
      <c r="X2947" t="str">
        <f t="shared" si="1527"/>
        <v>0.0000146421718022472-0.000125820769362876i</v>
      </c>
      <c r="Y2947" t="str">
        <f t="shared" si="1528"/>
        <v>0.009+0.636486671617292i</v>
      </c>
      <c r="Z2947" t="str">
        <f t="shared" si="1529"/>
        <v>-0.00276295133230533-0.000361268960093895i</v>
      </c>
      <c r="AA2947" t="str">
        <f t="shared" si="1530"/>
        <v>0.311589258567618-21.9956823485899i</v>
      </c>
      <c r="AB2947" t="str">
        <f t="shared" si="1531"/>
        <v>0.558483507010426-0.69609487012382i</v>
      </c>
      <c r="AC2947" t="str">
        <f t="shared" si="1532"/>
        <v>0.79474212360502-0.187547911527592i</v>
      </c>
      <c r="AD2947" t="str">
        <f t="shared" si="1533"/>
        <v>0.861443847526931-0.672586565812269i</v>
      </c>
      <c r="AE2947" t="str">
        <f t="shared" si="1534"/>
        <v>-0.00262311207543489+0.00154711102512634i</v>
      </c>
      <c r="AF2947" t="str">
        <f t="shared" si="1535"/>
        <v>-15.0749569750256-0.350973793081046i</v>
      </c>
      <c r="AG2947" t="str">
        <f t="shared" si="1536"/>
        <v>0.947417386630291-0.0693505698501828i</v>
      </c>
      <c r="AH2947" t="str">
        <f t="shared" si="1537"/>
        <v>0.043807227639038-0.0204386499736125i</v>
      </c>
      <c r="AI2947">
        <f t="shared" si="1538"/>
        <v>-26.313762990335885</v>
      </c>
      <c r="AJ2947">
        <f t="shared" si="1539"/>
        <v>-25.011820794522279</v>
      </c>
      <c r="AK2947"/>
      <c r="AL2947"/>
      <c r="AM2947"/>
      <c r="AN2947"/>
    </row>
    <row r="2948" spans="1:40" x14ac:dyDescent="0.25">
      <c r="A2948"/>
      <c r="B2948">
        <f t="shared" si="1540"/>
        <v>1014000</v>
      </c>
      <c r="C2948" s="186" t="str">
        <f t="shared" si="1508"/>
        <v>-7.43304612122285E-08+0.00241520960420922i</v>
      </c>
      <c r="D2948" s="158" t="str">
        <f t="shared" si="1509"/>
        <v>-5.95700652687283+0.018516606965604i</v>
      </c>
      <c r="E2948" t="str">
        <f t="shared" si="1510"/>
        <v>2870</v>
      </c>
      <c r="F2948" t="str">
        <f t="shared" si="1511"/>
        <v>0.777000777000777</v>
      </c>
      <c r="G2948" t="str">
        <f t="shared" si="1506"/>
        <v>0.777000777000777</v>
      </c>
      <c r="H2948" t="str">
        <f t="shared" si="1512"/>
        <v>9.11798217646082+0.369145655427103i</v>
      </c>
      <c r="I2948" t="str">
        <f t="shared" si="1513"/>
        <v>3981.96868842506i</v>
      </c>
      <c r="J2948" t="str">
        <f t="shared" si="1507"/>
        <v>-13561.6520003048+861.20744563277i</v>
      </c>
      <c r="K2948" t="str">
        <f t="shared" si="1514"/>
        <v>0.0185708845276435-0.292440427191962i</v>
      </c>
      <c r="L2948" t="str">
        <f t="shared" si="1515"/>
        <v>0.0013760136980499-0.0181610620346257i</v>
      </c>
      <c r="M2948" t="str">
        <f t="shared" si="1516"/>
        <v>0.0199468982256934-0.310601489226588i</v>
      </c>
      <c r="N2948" t="str">
        <f t="shared" si="1517"/>
        <v>-4.49699845528803i</v>
      </c>
      <c r="O2948" t="str">
        <f t="shared" si="1518"/>
        <v>-0.213728945823074+0.97689300218466i</v>
      </c>
      <c r="P2948" t="str">
        <f t="shared" si="1519"/>
        <v>1.21372894582307-0.97689300218466i</v>
      </c>
      <c r="Q2948" t="str">
        <f t="shared" si="1520"/>
        <v>-1.21372894582307+5.47389145747269i</v>
      </c>
      <c r="R2948" t="str">
        <f t="shared" si="1521"/>
        <v>-0.216961715010327-0.17362350707232i</v>
      </c>
      <c r="S2948" t="str">
        <f t="shared" si="1522"/>
        <v>0.464192635130518i</v>
      </c>
      <c r="T2948" t="str">
        <f t="shared" si="1523"/>
        <v>0.0805947532685024-0.10071203021308i</v>
      </c>
      <c r="U2948" t="str">
        <f t="shared" si="1524"/>
        <v>0.0000499999999999999-0.000237814450857533i</v>
      </c>
      <c r="V2948" t="str">
        <f t="shared" si="1525"/>
        <v>3.33333333333333E-06-0.000261595895943286i</v>
      </c>
      <c r="W2948" t="str">
        <f t="shared" si="1526"/>
        <v>0.0000143466990854007-0.000125767868768797i</v>
      </c>
      <c r="X2948" t="str">
        <f t="shared" si="1527"/>
        <v>0.0000146413439027651-0.000125699022987126i</v>
      </c>
      <c r="Y2948" t="str">
        <f t="shared" si="1528"/>
        <v>0.009+0.63711499014801i</v>
      </c>
      <c r="Z2948" t="str">
        <f t="shared" si="1529"/>
        <v>-0.00275755605557897-0.000360817986530879i</v>
      </c>
      <c r="AA2948" t="str">
        <f t="shared" si="1530"/>
        <v>0.3109748414923-21.973990565235i</v>
      </c>
      <c r="AB2948" t="str">
        <f t="shared" si="1531"/>
        <v>0.556737487695958-0.695704874172034i</v>
      </c>
      <c r="AC2948" t="str">
        <f t="shared" si="1532"/>
        <v>0.79501821602547-0.186800647106862i</v>
      </c>
      <c r="AD2948" t="str">
        <f t="shared" si="1533"/>
        <v>0.85849898707288-0.673364077772381i</v>
      </c>
      <c r="AE2948" t="str">
        <f t="shared" si="1534"/>
        <v>-0.00261032095125528+0.00154707731431614i</v>
      </c>
      <c r="AF2948" t="str">
        <f t="shared" si="1535"/>
        <v>-15.0749887033337-0.350629048461499i</v>
      </c>
      <c r="AG2948" t="str">
        <f t="shared" si="1536"/>
        <v>0.947403122014046-0.0690480535049896i</v>
      </c>
      <c r="AH2948" t="str">
        <f t="shared" si="1537"/>
        <v>0.0435998647980181-0.0204732625817867i</v>
      </c>
      <c r="AI2948">
        <f t="shared" si="1538"/>
        <v>-26.344927921728857</v>
      </c>
      <c r="AJ2948">
        <f t="shared" si="1539"/>
        <v>-25.153421407636319</v>
      </c>
      <c r="AK2948"/>
      <c r="AL2948"/>
      <c r="AM2948"/>
      <c r="AN2948"/>
    </row>
    <row r="2949" spans="1:40" x14ac:dyDescent="0.25">
      <c r="A2949"/>
      <c r="B2949">
        <f t="shared" si="1540"/>
        <v>1015000</v>
      </c>
      <c r="C2949" s="186" t="str">
        <f t="shared" si="1508"/>
        <v>-7.41840693991224E-08+0.00241283008736228i</v>
      </c>
      <c r="D2949" s="158" t="str">
        <f t="shared" si="1509"/>
        <v>-5.95700652575049+0.0184983640031108i</v>
      </c>
      <c r="E2949" t="str">
        <f t="shared" si="1510"/>
        <v>2870</v>
      </c>
      <c r="F2949" t="str">
        <f t="shared" si="1511"/>
        <v>0.777000777000777</v>
      </c>
      <c r="G2949" t="str">
        <f t="shared" ref="G2949:G3012" si="1541">IF($C$11=$C$7,$C$24,F2949)</f>
        <v>0.777000777000777</v>
      </c>
      <c r="H2949" t="str">
        <f t="shared" si="1512"/>
        <v>9.11801381239597+0.36878334307235i</v>
      </c>
      <c r="I2949" t="str">
        <f t="shared" si="1513"/>
        <v>3985.89567924205i</v>
      </c>
      <c r="J2949" t="str">
        <f t="shared" ref="J2949:J3012" si="1542">IMSUM(COMPLEX(0,2*PI()*B2949*$C$113*$C$112),COMPLEX(0,2*PI()*B2949*$C$113*$C$111),COMPLEX(0,2*PI()*B2949*$C$28*10^-12*$C$111),COMPLEX(-1*2*PI()*B2949*2*PI()*B2949*$C$113*$C$112*$C$28*10^-12*$C$111,0),COMPLEX(1,0))</f>
        <v>-13588.4159839311+862.056762640297i</v>
      </c>
      <c r="K2949" t="str">
        <f t="shared" si="1514"/>
        <v>0.0185344509290235-0.292154577485077i</v>
      </c>
      <c r="L2949" t="str">
        <f t="shared" si="1515"/>
        <v>0.00137331911491654-0.0181433733226758i</v>
      </c>
      <c r="M2949" t="str">
        <f t="shared" si="1516"/>
        <v>0.01990777004394-0.310297950807753i</v>
      </c>
      <c r="N2949" t="str">
        <f t="shared" si="1517"/>
        <v>-4.50143336500725i</v>
      </c>
      <c r="O2949" t="str">
        <f t="shared" si="1518"/>
        <v>-0.209394425902711+0.977831260699347i</v>
      </c>
      <c r="P2949" t="str">
        <f t="shared" si="1519"/>
        <v>1.20939442590271-0.977831260699347i</v>
      </c>
      <c r="Q2949" t="str">
        <f t="shared" si="1520"/>
        <v>-1.20939442590271+5.4792646257066i</v>
      </c>
      <c r="R2949" t="str">
        <f t="shared" si="1521"/>
        <v>-0.216624944405308-0.172908134639558i</v>
      </c>
      <c r="S2949" t="str">
        <f t="shared" si="1522"/>
        <v>0.464650418794355i</v>
      </c>
      <c r="T2949" t="str">
        <f t="shared" si="1523"/>
        <v>0.0803418371732213-0.10065487113923i</v>
      </c>
      <c r="U2949" t="str">
        <f t="shared" si="1524"/>
        <v>0.00005-0.000237580150905949i</v>
      </c>
      <c r="V2949" t="str">
        <f t="shared" si="1525"/>
        <v>3.33333333333333E-06-0.000261338165996544i</v>
      </c>
      <c r="W2949" t="str">
        <f t="shared" si="1526"/>
        <v>0.0000143464493888601-0.000125646295379317i</v>
      </c>
      <c r="X2949" t="str">
        <f t="shared" si="1527"/>
        <v>0.0000146405174773027-0.000125577518700319i</v>
      </c>
      <c r="Y2949" t="str">
        <f t="shared" si="1528"/>
        <v>0.009+0.637743308678728i</v>
      </c>
      <c r="Z2949" t="str">
        <f t="shared" si="1529"/>
        <v>-0.00275217671440498-0.000360368159751664i</v>
      </c>
      <c r="AA2949" t="str">
        <f t="shared" si="1530"/>
        <v>0.310362240072572-21.9523415236747i</v>
      </c>
      <c r="AB2949" t="str">
        <f t="shared" si="1531"/>
        <v>0.554990378042113-0.695310027139396i</v>
      </c>
      <c r="AC2949" t="str">
        <f t="shared" si="1532"/>
        <v>0.795295344225224-0.186054449154025i</v>
      </c>
      <c r="AD2949" t="str">
        <f t="shared" si="1533"/>
        <v>0.855550031327764-0.674128348958585i</v>
      </c>
      <c r="AE2949" t="str">
        <f t="shared" si="1534"/>
        <v>-0.00259755926677935+0.00154700735415902i</v>
      </c>
      <c r="AF2949" t="str">
        <f t="shared" si="1535"/>
        <v>-15.0750203381465-0.350284979069239i</v>
      </c>
      <c r="AG2949" t="str">
        <f t="shared" si="1536"/>
        <v>0.947389941531056-0.0687457926752523i</v>
      </c>
      <c r="AH2949" t="str">
        <f t="shared" si="1537"/>
        <v>0.0433928272791502-0.0205070860206638i</v>
      </c>
      <c r="AI2949">
        <f t="shared" si="1538"/>
        <v>-26.376159243894172</v>
      </c>
      <c r="AJ2949">
        <f t="shared" si="1539"/>
        <v>-25.295025044699766</v>
      </c>
      <c r="AK2949"/>
      <c r="AL2949"/>
      <c r="AM2949"/>
      <c r="AN2949"/>
    </row>
    <row r="2950" spans="1:40" x14ac:dyDescent="0.25">
      <c r="A2950"/>
      <c r="B2950">
        <f t="shared" si="1540"/>
        <v>1016000</v>
      </c>
      <c r="C2950" s="186" t="str">
        <f t="shared" ref="C2950:C3013" si="1543">IMPRODUCT(COMPLEX(-1,0),IMDIV(IMPRODUCT(G2950,COMPLEX($C$100+$C$101,0)),COMPLEX($C$100,2*PI()*B2950*$C$103*$C$102*(2*$C$100+$C$101))))</f>
        <v>-7.40381096325457E-08+0.00241045525460362i</v>
      </c>
      <c r="D2950" s="158" t="str">
        <f t="shared" ref="D2950:D3013" si="1544">IMPRODUCT(COMPLEX($C$106,0),IMSUB(C2950,G2950))</f>
        <v>-5.95700652463147+0.0184801569519611i</v>
      </c>
      <c r="E2950" t="str">
        <f t="shared" ref="E2950:E3013" si="1545">IMDIV(COMPLEX($C$20*10^3,0),COMPLEX(1,2*PI()*B2950*$C$20*1000*$C$29*10^-12))</f>
        <v>2870</v>
      </c>
      <c r="F2950" t="str">
        <f t="shared" ref="F2950:F3013" si="1546">IMDIV(COMPLEX($C$22*1000,0),IMSUM(COMPLEX($C$22*1000,0),E2950))</f>
        <v>0.777000777000777</v>
      </c>
      <c r="G2950" t="str">
        <f t="shared" si="1541"/>
        <v>0.777000777000777</v>
      </c>
      <c r="H2950" t="str">
        <f t="shared" ref="H2950:H3013" si="1547">IMPRODUCT(COMPLEX($C$108,0),IMPRODUCT(COMPLEX(-1,0),D2950),IMDIV(COMPLEX(0,2*PI()*B2950*$C$109*$C$110),COMPLEX(1,2*PI()*B2950*$C$109*$C$110)))</f>
        <v>9.11804535519929+0.368421739878401i</v>
      </c>
      <c r="I2950" t="str">
        <f t="shared" ref="I2950:I3013" si="1548">COMPLEX(0,2*PI()*B2950*$C$113*$C$112*$C$114)</f>
        <v>3989.82267005904i</v>
      </c>
      <c r="J2950" t="str">
        <f t="shared" si="1542"/>
        <v>-13615.2063490099+862.906079647824i</v>
      </c>
      <c r="K2950" t="str">
        <f t="shared" ref="K2950:K3013" si="1549">IMDIV(I2950,J2950)</f>
        <v>0.0184981243041008-0.291869283819112i</v>
      </c>
      <c r="L2950" t="str">
        <f t="shared" ref="L2950:L3013" si="1550">IMDIV(COMPLEX($C$117,0),COMPLEX(1,2*PI()*B2950*$C$115*$C$116))</f>
        <v>0.00137063242399713-0.018125718834231i</v>
      </c>
      <c r="M2950" t="str">
        <f t="shared" ref="M2950:M3013" si="1551">IMSUM(K2950,L2950)</f>
        <v>0.0198687567280979-0.309995002653343i</v>
      </c>
      <c r="N2950" t="str">
        <f t="shared" ref="N2950:N3013" si="1552">COMPLEX(0,-2*PI()*B2950*$C$43)</f>
        <v>-4.50586827472647i</v>
      </c>
      <c r="O2950" t="str">
        <f t="shared" ref="O2950:O3013" si="1553">IMEXP(N2950)</f>
        <v>-0.205055787530701+0.978750286845508i</v>
      </c>
      <c r="P2950" t="str">
        <f t="shared" ref="P2950:P3013" si="1554">IMSUB(COMPLEX(1,0),O2950)</f>
        <v>1.2050557875307-0.978750286845508i</v>
      </c>
      <c r="Q2950" t="str">
        <f t="shared" ref="Q2950:Q3013" si="1555">IMSUM(COMPLEX(0,2*PI()*B2950*$C$43),O2950,COMPLEX(-1,0))</f>
        <v>-1.2050557875307+5.48461856157198i</v>
      </c>
      <c r="R2950" t="str">
        <f t="shared" ref="R2950:R3013" si="1556">IMDIV(P2950,Q2950)</f>
        <v>-0.216287322393649-0.172193833957348i</v>
      </c>
      <c r="S2950" t="str">
        <f t="shared" ref="S2950:S3013" si="1557">IMDIV(COMPLEX(0,2*PI()*B2950*$C$123),COMPLEX($C$124,0))</f>
        <v>0.46510820245819i</v>
      </c>
      <c r="T2950" t="str">
        <f t="shared" ref="T2950:T3013" si="1558">IMPRODUCT(R2950,S2950)</f>
        <v>0.0800887645862862-0.100597007733005i</v>
      </c>
      <c r="U2950" t="str">
        <f t="shared" ref="U2950:U3013" si="1559">IMDIV(COMPLEX(1,2*PI()*B2950*$C$16*10^-3*$C$15*10^-6),COMPLEX(0,2*PI()*B2950*$C$15*10^-6))</f>
        <v>0.00005-0.000237346312174743i</v>
      </c>
      <c r="V2950" t="str">
        <f t="shared" ref="V2950:V3013" si="1560">IMSUM(COMPLEX($C$18*10^-3,0),IMDIV(COMPLEX(1,0),COMPLEX(0,2*PI()*B2950*($C$17*1*10^-6))))</f>
        <v>3.33333333333333E-06-0.000261080943392216i</v>
      </c>
      <c r="W2950" t="str">
        <f t="shared" ref="W2950:W3013" si="1561">IMDIV(IMPRODUCT(U2950,V2950),IMSUM(U2950,V2950))</f>
        <v>0.0000143461994573199-0.000125524963503721i</v>
      </c>
      <c r="X2950" t="str">
        <f t="shared" ref="X2950:X3013" si="1562">IMDIV(IMPRODUCT(COMPLEX($C$19,0),W2950),IMSUM(COMPLEX($C$19,0),W2950))</f>
        <v>0.0000146396925191671-0.000125456255787339i</v>
      </c>
      <c r="Y2950" t="str">
        <f t="shared" ref="Y2950:Y3013" si="1563">COMPLEX($C$13*10^-3,2*PI()*B2950*$C$12*0.000001)</f>
        <v>0.009+0.638371627209446i</v>
      </c>
      <c r="Z2950" t="str">
        <f t="shared" ref="Z2950:Z3013" si="1564">IMPRODUCT(COMPLEX($C$6,0),IMDIV(X2950,IMSUM(X2950,Y2950)))</f>
        <v>-0.00274681324607831-0.000359919475335252i</v>
      </c>
      <c r="AA2950" t="str">
        <f t="shared" ref="AA2950:AA3013" si="1565">IMDIV(COMPLEX($C$6,0),IMSUM(X2950,Y2950))</f>
        <v>0.309751447161058-21.9307350977056i</v>
      </c>
      <c r="AB2950" t="str">
        <f t="shared" ref="AB2950:AB3013" si="1566">IMPRODUCT(COMPLEX($C$119,0),T2950)</f>
        <v>0.553242187365412-0.694910314675435i</v>
      </c>
      <c r="AC2950" t="str">
        <f t="shared" ref="AC2950:AC3013" si="1567">IMSUM(COMPLEX(1,0),IMPRODUCT(AB2950,M2950))</f>
        <v>0.795573509590837-0.185309317330414i</v>
      </c>
      <c r="AD2950" t="str">
        <f t="shared" ref="AD2950:AD3013" si="1568">IMDIV(AB2950,AC2950)</f>
        <v>0.852597041263925-0.674879357505282i</v>
      </c>
      <c r="AE2950" t="str">
        <f t="shared" ref="AE2950:AE3013" si="1569">IMPRODUCT(AD2950,AA2950,X2950)</f>
        <v>-0.00258482707077883+0.00154690127893624i</v>
      </c>
      <c r="AF2950" t="str">
        <f t="shared" ref="AF2950:AF3013" si="1570">IMSUB(D2950,H2950)</f>
        <v>-15.0750518798308-0.34994158292644i</v>
      </c>
      <c r="AG2950" t="str">
        <f t="shared" ref="AG2950:AG3013" si="1571">IMSUM(COMPLEX(1,0),IMPRODUCT(AD2950,AA2950,COMPLEX($C$127,0)))</f>
        <v>0.947377843773167-0.068443791467189i</v>
      </c>
      <c r="AH2950" t="str">
        <f t="shared" ref="AH2950:AH3013" si="1572">IMDIV(IMPRODUCT(AE2950,AF2950),AG2950)</f>
        <v>0.0431861177682651-0.0205401224498676i</v>
      </c>
      <c r="AI2950">
        <f t="shared" ref="AI2950:AI3013" si="1573">20*LOG10(IMABS(AH2950))</f>
        <v>-26.407457234606383</v>
      </c>
      <c r="AJ2950">
        <f t="shared" ref="AJ2950:AJ3013" si="1574">IMARGUMENT(AH2950)*180/PI()</f>
        <v>-25.436631326992245</v>
      </c>
      <c r="AK2950"/>
      <c r="AL2950"/>
      <c r="AM2950"/>
      <c r="AN2950"/>
    </row>
    <row r="2951" spans="1:40" x14ac:dyDescent="0.25">
      <c r="A2951"/>
      <c r="B2951">
        <f t="shared" si="1540"/>
        <v>1017000</v>
      </c>
      <c r="C2951" s="186" t="str">
        <f t="shared" si="1543"/>
        <v>-7.38925802140358E-08+0.00240808509211585i</v>
      </c>
      <c r="D2951" s="158" t="str">
        <f t="shared" si="1544"/>
        <v>-5.95700652351574+0.0184619857062215i</v>
      </c>
      <c r="E2951" t="str">
        <f t="shared" si="1545"/>
        <v>2870</v>
      </c>
      <c r="F2951" t="str">
        <f t="shared" si="1546"/>
        <v>0.777000777000777</v>
      </c>
      <c r="G2951" t="str">
        <f t="shared" si="1541"/>
        <v>0.777000777000777</v>
      </c>
      <c r="H2951" t="str">
        <f t="shared" si="1547"/>
        <v>9.11807680523574+0.368060843769205i</v>
      </c>
      <c r="I2951" t="str">
        <f t="shared" si="1548"/>
        <v>3993.74966087602i</v>
      </c>
      <c r="J2951" t="str">
        <f t="shared" si="1542"/>
        <v>-13642.0230955413+863.755396655352i</v>
      </c>
      <c r="K2951" t="str">
        <f t="shared" si="1549"/>
        <v>0.0184619042350403-0.291584544579796i</v>
      </c>
      <c r="L2951" t="str">
        <f t="shared" si="1550"/>
        <v>0.00136795359455971-0.0181080984706584i</v>
      </c>
      <c r="M2951" t="str">
        <f t="shared" si="1551"/>
        <v>0.0198298578296-0.309692643050454i</v>
      </c>
      <c r="N2951" t="str">
        <f t="shared" si="1552"/>
        <v>-4.51030318444569i</v>
      </c>
      <c r="O2951" t="str">
        <f t="shared" si="1553"/>
        <v>-0.200713116041082+0.979650062547377i</v>
      </c>
      <c r="P2951" t="str">
        <f t="shared" si="1554"/>
        <v>1.20071311604108-0.979650062547377i</v>
      </c>
      <c r="Q2951" t="str">
        <f t="shared" si="1555"/>
        <v>-1.20071311604108+5.48995324699307i</v>
      </c>
      <c r="R2951" t="str">
        <f t="shared" si="1556"/>
        <v>-0.215948847015883-0.171480604784893i</v>
      </c>
      <c r="S2951" t="str">
        <f t="shared" si="1557"/>
        <v>0.465565986122027i</v>
      </c>
      <c r="T2951" t="str">
        <f t="shared" si="1558"/>
        <v>0.0798355368674803-0.100538437912864i</v>
      </c>
      <c r="U2951" t="str">
        <f t="shared" si="1559"/>
        <v>0.00005-0.000237112933303381i</v>
      </c>
      <c r="V2951" t="str">
        <f t="shared" si="1560"/>
        <v>3.33333333333333E-06-0.000260824226633719i</v>
      </c>
      <c r="W2951" t="str">
        <f t="shared" si="1561"/>
        <v>0.0000143459492908128-0.00012540387242928i</v>
      </c>
      <c r="X2951" t="str">
        <f t="shared" si="1562"/>
        <v>0.0000146388690216991-0.000125335233535885i</v>
      </c>
      <c r="Y2951" t="str">
        <f t="shared" si="1563"/>
        <v>0.009+0.638999945740164i</v>
      </c>
      <c r="Z2951" t="str">
        <f t="shared" si="1564"/>
        <v>-0.00274146558820212-0.000359471928883136i</v>
      </c>
      <c r="AA2951" t="str">
        <f t="shared" si="1565"/>
        <v>0.309142455645517-21.9091711616204i</v>
      </c>
      <c r="AB2951" t="str">
        <f t="shared" si="1566"/>
        <v>0.551492925059052-0.694505722401153i</v>
      </c>
      <c r="AC2951" t="str">
        <f t="shared" si="1567"/>
        <v>0.795852713513873-0.184565251322222i</v>
      </c>
      <c r="AD2951" t="str">
        <f t="shared" si="1568"/>
        <v>0.849640077974205-0.675617081837139i</v>
      </c>
      <c r="AE2951" t="str">
        <f t="shared" si="1569"/>
        <v>-0.00257212441171805+0.00154675922297225i</v>
      </c>
      <c r="AF2951" t="str">
        <f t="shared" si="1570"/>
        <v>-15.0750833287515-0.349598858062984i</v>
      </c>
      <c r="AG2951" t="str">
        <f t="shared" si="1571"/>
        <v>0.947366827314656-0.0681420539806697i</v>
      </c>
      <c r="AH2951" t="str">
        <f t="shared" si="1572"/>
        <v>0.0429797389408259-0.0205723740432753i</v>
      </c>
      <c r="AI2951">
        <f t="shared" si="1573"/>
        <v>-26.438822173309262</v>
      </c>
      <c r="AJ2951">
        <f t="shared" si="1574"/>
        <v>-25.578239876213004</v>
      </c>
      <c r="AK2951"/>
      <c r="AL2951"/>
      <c r="AM2951"/>
      <c r="AN2951"/>
    </row>
    <row r="2952" spans="1:40" x14ac:dyDescent="0.25">
      <c r="A2952"/>
      <c r="B2952">
        <f t="shared" si="1540"/>
        <v>1018000</v>
      </c>
      <c r="C2952" s="186" t="str">
        <f t="shared" si="1543"/>
        <v>-7.37474794534685E-08+0.0024057195861359i</v>
      </c>
      <c r="D2952" s="158" t="str">
        <f t="shared" si="1544"/>
        <v>-5.9570065224033+0.0184438501603752i</v>
      </c>
      <c r="E2952" t="str">
        <f t="shared" si="1545"/>
        <v>2870</v>
      </c>
      <c r="F2952" t="str">
        <f t="shared" si="1546"/>
        <v>0.777000777000777</v>
      </c>
      <c r="G2952" t="str">
        <f t="shared" si="1541"/>
        <v>0.777000777000777</v>
      </c>
      <c r="H2952" t="str">
        <f t="shared" si="1547"/>
        <v>9.11810816286851+0.367700652676785i</v>
      </c>
      <c r="I2952" t="str">
        <f t="shared" si="1548"/>
        <v>3997.67665169301i</v>
      </c>
      <c r="J2952" t="str">
        <f t="shared" si="1542"/>
        <v>-13668.8662235253+864.604713662879i</v>
      </c>
      <c r="K2952" t="str">
        <f t="shared" si="1549"/>
        <v>0.0184257903060425-0.291300358159078i</v>
      </c>
      <c r="L2952" t="str">
        <f t="shared" si="1550"/>
        <v>0.00136528259602147-0.0180905121337016i</v>
      </c>
      <c r="M2952" t="str">
        <f t="shared" si="1551"/>
        <v>0.019791072902064-0.30939087029278i</v>
      </c>
      <c r="N2952" t="str">
        <f t="shared" si="1552"/>
        <v>-4.51473809416491i</v>
      </c>
      <c r="O2952" t="str">
        <f t="shared" si="1553"/>
        <v>-0.196366496847223+0.980530570107811i</v>
      </c>
      <c r="P2952" t="str">
        <f t="shared" si="1554"/>
        <v>1.19636649684722-0.980530570107811i</v>
      </c>
      <c r="Q2952" t="str">
        <f t="shared" si="1555"/>
        <v>-1.19636649684722+5.49526866427272i</v>
      </c>
      <c r="R2952" t="str">
        <f t="shared" si="1556"/>
        <v>-0.215609516311423-0.170768446906316i</v>
      </c>
      <c r="S2952" t="str">
        <f t="shared" si="1557"/>
        <v>0.466023769785864i</v>
      </c>
      <c r="T2952" t="str">
        <f t="shared" si="1558"/>
        <v>0.0795821553877585-0.100479159593156i</v>
      </c>
      <c r="U2952" t="str">
        <f t="shared" si="1559"/>
        <v>0.00005-0.000236880012936678i</v>
      </c>
      <c r="V2952" t="str">
        <f t="shared" si="1560"/>
        <v>3.33333333333333E-06-0.000260568014230346i</v>
      </c>
      <c r="W2952" t="str">
        <f t="shared" si="1561"/>
        <v>0.0000143456988893705-0.000125283021446064i</v>
      </c>
      <c r="X2952" t="str">
        <f t="shared" si="1562"/>
        <v>0.0000146380469782713-0.000125214451236455i</v>
      </c>
      <c r="Y2952" t="str">
        <f t="shared" si="1563"/>
        <v>0.009+0.639628264270882i</v>
      </c>
      <c r="Z2952" t="str">
        <f t="shared" si="1564"/>
        <v>-0.00273613367868582-0.000359025516019118i</v>
      </c>
      <c r="AA2952" t="str">
        <f t="shared" si="1565"/>
        <v>0.30853525844864-21.8876495902058i</v>
      </c>
      <c r="AB2952" t="str">
        <f t="shared" si="1566"/>
        <v>0.549742600593401-0.694096235909159i</v>
      </c>
      <c r="AC2952" t="str">
        <f t="shared" si="1567"/>
        <v>0.796132957390837-0.183822250840535i</v>
      </c>
      <c r="AD2952" t="str">
        <f t="shared" si="1568"/>
        <v>0.846679202670507-0.67634150066979i</v>
      </c>
      <c r="AE2952" t="str">
        <f t="shared" si="1569"/>
        <v>-0.00255945133775274+0.00154658132063408i</v>
      </c>
      <c r="AF2952" t="str">
        <f t="shared" si="1570"/>
        <v>-15.0751146852718-0.34925680251641i</v>
      </c>
      <c r="AG2952" t="str">
        <f t="shared" si="1571"/>
        <v>0.947356890712254-0.0678405843091336i</v>
      </c>
      <c r="AH2952" t="str">
        <f t="shared" si="1572"/>
        <v>0.0427736934618052-0.0206038429889439i</v>
      </c>
      <c r="AI2952">
        <f t="shared" si="1573"/>
        <v>-26.470254341136197</v>
      </c>
      <c r="AJ2952">
        <f t="shared" si="1574"/>
        <v>-25.7198503144954</v>
      </c>
      <c r="AK2952"/>
      <c r="AL2952"/>
      <c r="AM2952"/>
      <c r="AN2952"/>
    </row>
    <row r="2953" spans="1:40" x14ac:dyDescent="0.25">
      <c r="A2953"/>
      <c r="B2953">
        <f t="shared" si="1540"/>
        <v>1019000</v>
      </c>
      <c r="C2953" s="186" t="str">
        <f t="shared" si="1543"/>
        <v>-7.36028056690081E-08+0.00240335872295472i</v>
      </c>
      <c r="D2953" s="158" t="str">
        <f t="shared" si="1544"/>
        <v>-5.95700652129414+0.0184257502093195i</v>
      </c>
      <c r="E2953" t="str">
        <f t="shared" si="1545"/>
        <v>2870</v>
      </c>
      <c r="F2953" t="str">
        <f t="shared" si="1546"/>
        <v>0.777000777000777</v>
      </c>
      <c r="G2953" t="str">
        <f t="shared" si="1541"/>
        <v>0.777000777000777</v>
      </c>
      <c r="H2953" t="str">
        <f t="shared" si="1547"/>
        <v>9.11813942845902+0.367341164541207i</v>
      </c>
      <c r="I2953" t="str">
        <f t="shared" si="1548"/>
        <v>4001.60364251i</v>
      </c>
      <c r="J2953" t="str">
        <f t="shared" si="1542"/>
        <v>-13695.7357329619+865.454030670407i</v>
      </c>
      <c r="K2953" t="str">
        <f t="shared" si="1549"/>
        <v>0.0183897821033313-0.291016722955092i</v>
      </c>
      <c r="L2953" t="str">
        <f t="shared" si="1550"/>
        <v>0.0013626193979479-0.0180729597254787i</v>
      </c>
      <c r="M2953" t="str">
        <f t="shared" si="1551"/>
        <v>0.0197524015012792-0.309089682680571i</v>
      </c>
      <c r="N2953" t="str">
        <f t="shared" si="1552"/>
        <v>-4.51917300388413i</v>
      </c>
      <c r="O2953" t="str">
        <f t="shared" si="1553"/>
        <v>-0.192016015440132+0.981391792208644i</v>
      </c>
      <c r="P2953" t="str">
        <f t="shared" si="1554"/>
        <v>1.19201601544013-0.981391792208644i</v>
      </c>
      <c r="Q2953" t="str">
        <f t="shared" si="1555"/>
        <v>-1.19201601544013+5.50056479609277i</v>
      </c>
      <c r="R2953" t="str">
        <f t="shared" si="1556"/>
        <v>-0.215269328318611-0.170057360130683i</v>
      </c>
      <c r="S2953" t="str">
        <f t="shared" si="1557"/>
        <v>0.466481553449701i</v>
      </c>
      <c r="T2953" t="str">
        <f t="shared" si="1558"/>
        <v>0.0793286215293163-0.100419170684139i</v>
      </c>
      <c r="U2953" t="str">
        <f t="shared" si="1559"/>
        <v>0.00005-0.000236647549724768i</v>
      </c>
      <c r="V2953" t="str">
        <f t="shared" si="1560"/>
        <v>3.33333333333333E-06-0.000260312304697244i</v>
      </c>
      <c r="W2953" t="str">
        <f t="shared" si="1561"/>
        <v>0.0000143454482530251-0.000125162409846929i</v>
      </c>
      <c r="X2953" t="str">
        <f t="shared" si="1562"/>
        <v>0.0000146372263822893-0.00012509390818233i</v>
      </c>
      <c r="Y2953" t="str">
        <f t="shared" si="1563"/>
        <v>0.009+0.6402565828016i</v>
      </c>
      <c r="Z2953" t="str">
        <f t="shared" si="1564"/>
        <v>-0.00273081745574327-0.000358580232389203i</v>
      </c>
      <c r="AA2953" t="str">
        <f t="shared" si="1565"/>
        <v>0.307929848527843-21.8661702587402i</v>
      </c>
      <c r="AB2953" t="str">
        <f t="shared" si="1566"/>
        <v>0.547991223516475-0.693681840763801i</v>
      </c>
      <c r="AC2953" t="str">
        <f t="shared" si="1567"/>
        <v>0.796414242623117-0.183080315621358i</v>
      </c>
      <c r="AD2953" t="str">
        <f t="shared" si="1568"/>
        <v>0.843714476682309-0.677052593010525i</v>
      </c>
      <c r="AE2953" t="str">
        <f t="shared" si="1569"/>
        <v>-0.00254680789672878+0.00154636770633051i</v>
      </c>
      <c r="AF2953" t="str">
        <f t="shared" si="1570"/>
        <v>-15.0751459497532-0.348915414331887i</v>
      </c>
      <c r="AG2953" t="str">
        <f t="shared" si="1571"/>
        <v>0.947348032505179-0.0675393865395035i</v>
      </c>
      <c r="AH2953" t="str">
        <f t="shared" si="1572"/>
        <v>0.0425679839855611-0.0206345314890297i</v>
      </c>
      <c r="AI2953">
        <f t="shared" si="1573"/>
        <v>-26.5017540209316</v>
      </c>
      <c r="AJ2953">
        <f t="shared" si="1574"/>
        <v>-25.861462264416396</v>
      </c>
      <c r="AK2953"/>
      <c r="AL2953"/>
      <c r="AM2953"/>
      <c r="AN2953"/>
    </row>
    <row r="2954" spans="1:40" x14ac:dyDescent="0.25">
      <c r="A2954"/>
      <c r="B2954">
        <f t="shared" si="1540"/>
        <v>1020000</v>
      </c>
      <c r="C2954" s="186" t="str">
        <f t="shared" si="1543"/>
        <v>-7.34585571870603E-08+0.00240100248891702i</v>
      </c>
      <c r="D2954" s="158" t="str">
        <f t="shared" si="1544"/>
        <v>-5.95700652018823+0.0184076857483638i</v>
      </c>
      <c r="E2954" t="str">
        <f t="shared" si="1545"/>
        <v>2870</v>
      </c>
      <c r="F2954" t="str">
        <f t="shared" si="1546"/>
        <v>0.777000777000777</v>
      </c>
      <c r="G2954" t="str">
        <f t="shared" si="1541"/>
        <v>0.777000777000777</v>
      </c>
      <c r="H2954" t="str">
        <f t="shared" si="1547"/>
        <v>9.11817060236687+0.366982377310541i</v>
      </c>
      <c r="I2954" t="str">
        <f t="shared" si="1548"/>
        <v>4005.53063332699i</v>
      </c>
      <c r="J2954" t="str">
        <f t="shared" si="1542"/>
        <v>-13722.631623851+866.303347677934i</v>
      </c>
      <c r="K2954" t="str">
        <f t="shared" si="1549"/>
        <v>0.0183538792151428-0.290733637372131i</v>
      </c>
      <c r="L2954" t="str">
        <f t="shared" si="1550"/>
        <v>0.00135996397005191-0.0180554411484806i</v>
      </c>
      <c r="M2954" t="str">
        <f t="shared" si="1551"/>
        <v>0.0197138431851947-0.308789078520612i</v>
      </c>
      <c r="N2954" t="str">
        <f t="shared" si="1552"/>
        <v>-4.52360791360335i</v>
      </c>
      <c r="O2954" t="str">
        <f t="shared" si="1553"/>
        <v>-0.187661757386783+0.982233711911022i</v>
      </c>
      <c r="P2954" t="str">
        <f t="shared" si="1554"/>
        <v>1.18766175738678-0.982233711911022i</v>
      </c>
      <c r="Q2954" t="str">
        <f t="shared" si="1555"/>
        <v>-1.18766175738678+5.50584162551437i</v>
      </c>
      <c r="R2954" t="str">
        <f t="shared" si="1556"/>
        <v>-0.214928281074764-0.169347344292036i</v>
      </c>
      <c r="S2954" t="str">
        <f t="shared" si="1557"/>
        <v>0.466939337113538i</v>
      </c>
      <c r="T2954" t="str">
        <f t="shared" si="1558"/>
        <v>0.0790749366856614-0.100358469092002i</v>
      </c>
      <c r="U2954" t="str">
        <f t="shared" si="1559"/>
        <v>0.00005-0.000236415542323077i</v>
      </c>
      <c r="V2954" t="str">
        <f t="shared" si="1560"/>
        <v>3.33333333333333E-06-0.000260057096555384i</v>
      </c>
      <c r="W2954" t="str">
        <f t="shared" si="1561"/>
        <v>0.0000143451973818093-0.000125042036927504i</v>
      </c>
      <c r="X2954" t="str">
        <f t="shared" si="1562"/>
        <v>0.000014636407227192-0.000124973603669563i</v>
      </c>
      <c r="Y2954" t="str">
        <f t="shared" si="1563"/>
        <v>0.009+0.640884901332318i</v>
      </c>
      <c r="Z2954" t="str">
        <f t="shared" si="1564"/>
        <v>-0.0027255168578911-0.00035813607366147i</v>
      </c>
      <c r="AA2954" t="str">
        <f t="shared" si="1565"/>
        <v>0.307326218875063-21.8447330429909i</v>
      </c>
      <c r="AB2954" t="str">
        <f t="shared" si="1566"/>
        <v>0.546238803454434-0.693262522501322i</v>
      </c>
      <c r="AC2954" t="str">
        <f t="shared" si="1567"/>
        <v>0.796696570616911-0.18233944542566i</v>
      </c>
      <c r="AD2954" t="str">
        <f t="shared" si="1568"/>
        <v>0.840745961455226-0.677750338158982i</v>
      </c>
      <c r="AE2954" t="str">
        <f t="shared" si="1569"/>
        <v>-0.00253419413618107+0.00154611851451139i</v>
      </c>
      <c r="AF2954" t="str">
        <f t="shared" si="1570"/>
        <v>-15.0751771225551-0.348574691562177i</v>
      </c>
      <c r="AG2954" t="str">
        <f t="shared" si="1571"/>
        <v>0.947340251215169-0.0672384647521019i</v>
      </c>
      <c r="AH2954" t="str">
        <f t="shared" si="1572"/>
        <v>0.0423626131557156-0.0206644417597106i</v>
      </c>
      <c r="AI2954">
        <f t="shared" si="1573"/>
        <v>-26.533321497272041</v>
      </c>
      <c r="AJ2954">
        <f t="shared" si="1574"/>
        <v>-26.00307534900934</v>
      </c>
      <c r="AK2954"/>
      <c r="AL2954"/>
      <c r="AM2954"/>
      <c r="AN2954"/>
    </row>
    <row r="2955" spans="1:40" x14ac:dyDescent="0.25">
      <c r="A2955"/>
      <c r="B2955">
        <f t="shared" si="1540"/>
        <v>1021000</v>
      </c>
      <c r="C2955" s="186" t="str">
        <f t="shared" si="1543"/>
        <v>-7.33147323422212E-08+0.00239865087042101i</v>
      </c>
      <c r="D2955" s="158" t="str">
        <f t="shared" si="1544"/>
        <v>-5.95700651908557+0.0183896566732278i</v>
      </c>
      <c r="E2955" t="str">
        <f t="shared" si="1545"/>
        <v>2870</v>
      </c>
      <c r="F2955" t="str">
        <f t="shared" si="1546"/>
        <v>0.777000777000777</v>
      </c>
      <c r="G2955" t="str">
        <f t="shared" si="1541"/>
        <v>0.777000777000777</v>
      </c>
      <c r="H2955" t="str">
        <f t="shared" si="1547"/>
        <v>9.11820168494999+0.366624288940816i</v>
      </c>
      <c r="I2955" t="str">
        <f t="shared" si="1548"/>
        <v>4009.45762414397i</v>
      </c>
      <c r="J2955" t="str">
        <f t="shared" si="1542"/>
        <v>-13749.5538961927+867.152664685462i</v>
      </c>
      <c r="K2955" t="str">
        <f t="shared" si="1549"/>
        <v>0.0183180812317126-0.290451099820613i</v>
      </c>
      <c r="L2955" t="str">
        <f t="shared" si="1550"/>
        <v>0.00135731628219302-0.0180379563055692i</v>
      </c>
      <c r="M2955" t="str">
        <f t="shared" si="1551"/>
        <v>0.0196753975139056-0.308489056126182i</v>
      </c>
      <c r="N2955" t="str">
        <f t="shared" si="1552"/>
        <v>-4.52804282332257i</v>
      </c>
      <c r="O2955" t="str">
        <f t="shared" si="1553"/>
        <v>-0.183303808328429+0.983056312655737i</v>
      </c>
      <c r="P2955" t="str">
        <f t="shared" si="1554"/>
        <v>1.18330380832843-0.983056312655737i</v>
      </c>
      <c r="Q2955" t="str">
        <f t="shared" si="1555"/>
        <v>-1.18330380832843+5.51109913597831i</v>
      </c>
      <c r="R2955" t="str">
        <f t="shared" si="1556"/>
        <v>-0.214586372616224-0.168638399249425i</v>
      </c>
      <c r="S2955" t="str">
        <f t="shared" si="1557"/>
        <v>0.467397120777375i</v>
      </c>
      <c r="T2955" t="str">
        <f t="shared" si="1558"/>
        <v>0.0788211022616867-0.100297052718884i</v>
      </c>
      <c r="U2955" t="str">
        <f t="shared" si="1559"/>
        <v>0.00005-0.0002361839893923i</v>
      </c>
      <c r="V2955" t="str">
        <f t="shared" si="1560"/>
        <v>3.33333333333333E-06-0.00025980238833153i</v>
      </c>
      <c r="W2955" t="str">
        <f t="shared" si="1561"/>
        <v>0.0000143449462757551-0.000124921901986177i</v>
      </c>
      <c r="X2955" t="str">
        <f t="shared" si="1562"/>
        <v>0.0000146355895064496-0.000124853536996963i</v>
      </c>
      <c r="Y2955" t="str">
        <f t="shared" si="1563"/>
        <v>0.009+0.641513219863036i</v>
      </c>
      <c r="Z2955" t="str">
        <f t="shared" si="1564"/>
        <v>-0.00272023182394676-0.00035769303552589i</v>
      </c>
      <c r="AA2955" t="str">
        <f t="shared" si="1565"/>
        <v>0.306724362516554-21.8233378192118i</v>
      </c>
      <c r="AB2955" t="str">
        <f t="shared" si="1566"/>
        <v>0.544485350112085-0.692838266629985i</v>
      </c>
      <c r="AC2955" t="str">
        <f t="shared" si="1567"/>
        <v>0.796979942783169-0.181599640039401i</v>
      </c>
      <c r="AD2955" t="str">
        <f t="shared" si="1568"/>
        <v>0.83777371854954-0.6784347157078i</v>
      </c>
      <c r="AE2955" t="str">
        <f t="shared" si="1569"/>
        <v>-0.00252161010333235+0.00154583387966683i</v>
      </c>
      <c r="AF2955" t="str">
        <f t="shared" si="1570"/>
        <v>-15.0752082040356-0.348234632267588i</v>
      </c>
      <c r="AG2955" t="str">
        <f t="shared" si="1571"/>
        <v>0.94733354534651-0.0669378230205674i</v>
      </c>
      <c r="AH2955" t="str">
        <f t="shared" si="1572"/>
        <v>0.0421575836050356-0.0206935760311055i</v>
      </c>
      <c r="AI2955">
        <f t="shared" si="1573"/>
        <v>-26.564957056487529</v>
      </c>
      <c r="AJ2955">
        <f t="shared" si="1574"/>
        <v>-26.144689191773985</v>
      </c>
      <c r="AK2955"/>
      <c r="AL2955"/>
      <c r="AM2955"/>
      <c r="AN2955"/>
    </row>
    <row r="2956" spans="1:40" x14ac:dyDescent="0.25">
      <c r="A2956"/>
      <c r="B2956">
        <f t="shared" si="1540"/>
        <v>1022000</v>
      </c>
      <c r="C2956" s="186" t="str">
        <f t="shared" si="1543"/>
        <v>-7.3171329477232E-08+0.00239630385391813i</v>
      </c>
      <c r="D2956" s="158" t="str">
        <f t="shared" si="1544"/>
        <v>-5.95700651798615+0.018371662880039i</v>
      </c>
      <c r="E2956" t="str">
        <f t="shared" si="1545"/>
        <v>2870</v>
      </c>
      <c r="F2956" t="str">
        <f t="shared" si="1546"/>
        <v>0.777000777000777</v>
      </c>
      <c r="G2956" t="str">
        <f t="shared" si="1541"/>
        <v>0.777000777000777</v>
      </c>
      <c r="H2956" t="str">
        <f t="shared" si="1547"/>
        <v>9.11823267656453+0.366266897395989i</v>
      </c>
      <c r="I2956" t="str">
        <f t="shared" si="1548"/>
        <v>4013.38461496096i</v>
      </c>
      <c r="J2956" t="str">
        <f t="shared" si="1542"/>
        <v>-13776.5025499869+868.001981692988i</v>
      </c>
      <c r="K2956" t="str">
        <f t="shared" si="1549"/>
        <v>0.0182823877452652-0.290169108717059i</v>
      </c>
      <c r="L2956" t="str">
        <f t="shared" si="1550"/>
        <v>0.00135467630437642-0.0180205050999757i</v>
      </c>
      <c r="M2956" t="str">
        <f t="shared" si="1551"/>
        <v>0.0196370640496416-0.308189613817035i</v>
      </c>
      <c r="N2956" t="str">
        <f t="shared" si="1552"/>
        <v>-4.53247773304179i</v>
      </c>
      <c r="O2956" t="str">
        <f t="shared" si="1553"/>
        <v>-0.178942253978922+0.983859578263556i</v>
      </c>
      <c r="P2956" t="str">
        <f t="shared" si="1554"/>
        <v>1.17894225397892-0.983859578263556i</v>
      </c>
      <c r="Q2956" t="str">
        <f t="shared" si="1555"/>
        <v>-1.17894225397892+5.51633731130535i</v>
      </c>
      <c r="R2956" t="str">
        <f t="shared" si="1556"/>
        <v>-0.21424360097841-0.167930524886932i</v>
      </c>
      <c r="S2956" t="str">
        <f t="shared" si="1557"/>
        <v>0.467854904441212i</v>
      </c>
      <c r="T2956" t="str">
        <f t="shared" si="1558"/>
        <v>0.0785671196737382-0.100234919462895i</v>
      </c>
      <c r="U2956" t="str">
        <f t="shared" si="1559"/>
        <v>0.0000500000000000001-0.000235952889598374i</v>
      </c>
      <c r="V2956" t="str">
        <f t="shared" si="1560"/>
        <v>3.33333333333333E-06-0.000259548178558212i</v>
      </c>
      <c r="W2956" t="str">
        <f t="shared" si="1561"/>
        <v>0.0000143446949348949-0.000124802004324083i</v>
      </c>
      <c r="X2956" t="str">
        <f t="shared" si="1562"/>
        <v>0.0000146347732135649-0.000124733707466086i</v>
      </c>
      <c r="Y2956" t="str">
        <f t="shared" si="1563"/>
        <v>0.009+0.642141538393754i</v>
      </c>
      <c r="Z2956" t="str">
        <f t="shared" si="1564"/>
        <v>-0.00271496229302696-0.000357251113694238i</v>
      </c>
      <c r="AA2956" t="str">
        <f t="shared" si="1565"/>
        <v>0.306124272512687-21.8019844641413i</v>
      </c>
      <c r="AB2956" t="str">
        <f t="shared" si="1566"/>
        <v>0.542730873273352-0.692409058630223i</v>
      </c>
      <c r="AC2956" t="str">
        <f t="shared" si="1567"/>
        <v>0.797264360537522-0.18086089927357i</v>
      </c>
      <c r="AD2956" t="str">
        <f t="shared" si="1568"/>
        <v>0.834797809638704-0.679105705543298i</v>
      </c>
      <c r="AE2956" t="str">
        <f t="shared" si="1569"/>
        <v>-0.00250905584509204+0.00154551393632659i</v>
      </c>
      <c r="AF2956" t="str">
        <f t="shared" si="1570"/>
        <v>-15.0752391945507-0.34789523451595i</v>
      </c>
      <c r="AG2956" t="str">
        <f t="shared" si="1571"/>
        <v>0.94732791338607-0.0666374654117693i</v>
      </c>
      <c r="AH2956" t="str">
        <f t="shared" si="1572"/>
        <v>0.0419528979553101-0.0207219365471947i</v>
      </c>
      <c r="AI2956">
        <f t="shared" si="1573"/>
        <v>-26.596660986683638</v>
      </c>
      <c r="AJ2956">
        <f t="shared" si="1574"/>
        <v>-26.286303416691258</v>
      </c>
      <c r="AK2956"/>
      <c r="AL2956"/>
      <c r="AM2956"/>
      <c r="AN2956"/>
    </row>
    <row r="2957" spans="1:40" x14ac:dyDescent="0.25">
      <c r="A2957"/>
      <c r="B2957">
        <f t="shared" si="1540"/>
        <v>1023000</v>
      </c>
      <c r="C2957" s="186" t="str">
        <f t="shared" si="1543"/>
        <v>-7.30283469429289E-08+0.00239396142591279i</v>
      </c>
      <c r="D2957" s="158" t="str">
        <f t="shared" si="1544"/>
        <v>-5.95700651688995+0.0183537042653314i</v>
      </c>
      <c r="E2957" t="str">
        <f t="shared" si="1545"/>
        <v>2870</v>
      </c>
      <c r="F2957" t="str">
        <f t="shared" si="1546"/>
        <v>0.777000777000777</v>
      </c>
      <c r="G2957" t="str">
        <f t="shared" si="1541"/>
        <v>0.777000777000777</v>
      </c>
      <c r="H2957" t="str">
        <f t="shared" si="1547"/>
        <v>9.11826357756488+0.3659102006479i</v>
      </c>
      <c r="I2957" t="str">
        <f t="shared" si="1548"/>
        <v>4017.31160577795i</v>
      </c>
      <c r="J2957" t="str">
        <f t="shared" si="1542"/>
        <v>-13803.4775852337+868.851298700517i</v>
      </c>
      <c r="K2957" t="str">
        <f t="shared" si="1549"/>
        <v>0.0182467983500016-0.289887662484053i</v>
      </c>
      <c r="L2957" t="str">
        <f t="shared" si="1550"/>
        <v>0.00135204400675222-0.0180030874352985i</v>
      </c>
      <c r="M2957" t="str">
        <f t="shared" si="1551"/>
        <v>0.0195988423567538-0.307890749919352i</v>
      </c>
      <c r="N2957" t="str">
        <f t="shared" si="1552"/>
        <v>-4.536912642761i</v>
      </c>
      <c r="O2957" t="str">
        <f t="shared" si="1553"/>
        <v>-0.174577180123031+0.984643492935535i</v>
      </c>
      <c r="P2957" t="str">
        <f t="shared" si="1554"/>
        <v>1.17457718012303-0.984643492935535i</v>
      </c>
      <c r="Q2957" t="str">
        <f t="shared" si="1555"/>
        <v>-1.17457718012303+5.52155613569654i</v>
      </c>
      <c r="R2957" t="str">
        <f t="shared" si="1556"/>
        <v>-0.213899964195867-0.167223721113713i</v>
      </c>
      <c r="S2957" t="str">
        <f t="shared" si="1557"/>
        <v>0.468312688105049i</v>
      </c>
      <c r="T2957" t="str">
        <f t="shared" si="1558"/>
        <v>0.078312990349692-0.10017206721814i</v>
      </c>
      <c r="U2957" t="str">
        <f t="shared" si="1559"/>
        <v>0.0000500000000000001-0.000235722241612452i</v>
      </c>
      <c r="V2957" t="str">
        <f t="shared" si="1560"/>
        <v>3.33333333333333E-06-0.000259294465773697i</v>
      </c>
      <c r="W2957" t="str">
        <f t="shared" si="1561"/>
        <v>0.0000143444433592607-0.000124682343245088i</v>
      </c>
      <c r="X2957" t="str">
        <f t="shared" si="1562"/>
        <v>0.0000146339583420722-0.000124614114381217i</v>
      </c>
      <c r="Y2957" t="str">
        <f t="shared" si="1563"/>
        <v>0.009+0.642769856924472i</v>
      </c>
      <c r="Z2957" t="str">
        <f t="shared" si="1564"/>
        <v>-0.00270970820454578-0.000356810303899921i</v>
      </c>
      <c r="AA2957" t="str">
        <f t="shared" si="1565"/>
        <v>0.30552594195775-21.7806728549998i</v>
      </c>
      <c r="AB2957" t="str">
        <f t="shared" si="1566"/>
        <v>0.540975382801808-0.691974883954803i</v>
      </c>
      <c r="AC2957" t="str">
        <f t="shared" si="1567"/>
        <v>0.797549825300216-0.18012322296422i</v>
      </c>
      <c r="AD2957" t="str">
        <f t="shared" si="1568"/>
        <v>0.831818296507914-0.679763287846141i</v>
      </c>
      <c r="AE2957" t="str">
        <f t="shared" si="1569"/>
        <v>-0.00249653140805518+0.0015451588190592i</v>
      </c>
      <c r="AF2957" t="str">
        <f t="shared" si="1570"/>
        <v>-15.0752700944548-0.347556496382569i</v>
      </c>
      <c r="AG2957" t="str">
        <f t="shared" si="1571"/>
        <v>0.947323353803328-0.0663373959857279i</v>
      </c>
      <c r="AH2957" t="str">
        <f t="shared" si="1572"/>
        <v>0.0417485588172349-0.0207495255657363i</v>
      </c>
      <c r="AI2957">
        <f t="shared" si="1573"/>
        <v>-26.628433577763076</v>
      </c>
      <c r="AJ2957">
        <f t="shared" si="1574"/>
        <v>-26.427917648231311</v>
      </c>
      <c r="AK2957"/>
      <c r="AL2957"/>
      <c r="AM2957"/>
      <c r="AN2957"/>
    </row>
    <row r="2958" spans="1:40" x14ac:dyDescent="0.25">
      <c r="A2958"/>
      <c r="B2958">
        <f t="shared" si="1540"/>
        <v>1024000</v>
      </c>
      <c r="C2958" s="186" t="str">
        <f t="shared" si="1543"/>
        <v>-7.28857830981974E-08+0.00239162357296215i</v>
      </c>
      <c r="D2958" s="158" t="str">
        <f t="shared" si="1544"/>
        <v>-5.95700651579696+0.0183357807260432i</v>
      </c>
      <c r="E2958" t="str">
        <f t="shared" si="1545"/>
        <v>2870</v>
      </c>
      <c r="F2958" t="str">
        <f t="shared" si="1546"/>
        <v>0.777000777000777</v>
      </c>
      <c r="G2958" t="str">
        <f t="shared" si="1541"/>
        <v>0.777000777000777</v>
      </c>
      <c r="H2958" t="str">
        <f t="shared" si="1547"/>
        <v>9.11829438830374+0.36555419667624i</v>
      </c>
      <c r="I2958" t="str">
        <f t="shared" si="1548"/>
        <v>4021.23859659494i</v>
      </c>
      <c r="J2958" t="str">
        <f t="shared" si="1542"/>
        <v>-13830.4790019331+869.700615708043i</v>
      </c>
      <c r="K2958" t="str">
        <f t="shared" si="1549"/>
        <v>0.0182113126420883-0.289606759550224i</v>
      </c>
      <c r="L2958" t="str">
        <f t="shared" si="1550"/>
        <v>0.00134941935961455-0.017985703215502i</v>
      </c>
      <c r="M2958" t="str">
        <f t="shared" si="1551"/>
        <v>0.0195607320017029-0.307592462765726i</v>
      </c>
      <c r="N2958" t="str">
        <f t="shared" si="1552"/>
        <v>-4.54134755248022i</v>
      </c>
      <c r="O2958" t="str">
        <f t="shared" si="1553"/>
        <v>-0.170208672614721+0.985408041253335i</v>
      </c>
      <c r="P2958" t="str">
        <f t="shared" si="1554"/>
        <v>1.17020867261472-0.985408041253335i</v>
      </c>
      <c r="Q2958" t="str">
        <f t="shared" si="1555"/>
        <v>-1.17020867261472+5.52675559373355i</v>
      </c>
      <c r="R2958" t="str">
        <f t="shared" si="1556"/>
        <v>-0.213555460302315-0.166517987864019i</v>
      </c>
      <c r="S2958" t="str">
        <f t="shared" si="1557"/>
        <v>0.468770471768886i</v>
      </c>
      <c r="T2958" t="str">
        <f t="shared" si="1558"/>
        <v>0.0780587157290218-0.100108493874738i</v>
      </c>
      <c r="U2958" t="str">
        <f t="shared" si="1559"/>
        <v>0.0000500000000000001-0.000235492044110877i</v>
      </c>
      <c r="V2958" t="str">
        <f t="shared" si="1560"/>
        <v>3.33333333333333E-06-0.000259041248521965i</v>
      </c>
      <c r="W2958" t="str">
        <f t="shared" si="1561"/>
        <v>0.0000143441915488853-0.000124562918055777i</v>
      </c>
      <c r="X2958" t="str">
        <f t="shared" si="1562"/>
        <v>0.0000146331448855383-0.000124494757049358i</v>
      </c>
      <c r="Y2958" t="str">
        <f t="shared" si="1563"/>
        <v>0.009+0.64339817545519i</v>
      </c>
      <c r="Z2958" t="str">
        <f t="shared" si="1564"/>
        <v>-0.00270446949821292-0.000356370601897876i</v>
      </c>
      <c r="AA2958" t="str">
        <f t="shared" si="1565"/>
        <v>0.304929363979748-21.759402869487i</v>
      </c>
      <c r="AB2958" t="str">
        <f t="shared" si="1566"/>
        <v>0.539218888641138-0.691535728028955i</v>
      </c>
      <c r="AC2958" t="str">
        <f t="shared" si="1567"/>
        <v>0.79783633849605-0.179386610972502i</v>
      </c>
      <c r="AD2958" t="str">
        <f t="shared" si="1568"/>
        <v>0.828835241052569-0.680407443091972i</v>
      </c>
      <c r="AE2958" t="str">
        <f t="shared" si="1569"/>
        <v>-0.0024840368385011+0.0015447686624712i</v>
      </c>
      <c r="AF2958" t="str">
        <f t="shared" si="1570"/>
        <v>-15.0753009041007-0.347218415950197i</v>
      </c>
      <c r="AG2958" t="str">
        <f t="shared" si="1571"/>
        <v>0.94731986505041-0.0660376187955244i</v>
      </c>
      <c r="AH2958" t="str">
        <f t="shared" si="1572"/>
        <v>0.0415445687902907-0.0207763453581829i</v>
      </c>
      <c r="AI2958">
        <f t="shared" si="1573"/>
        <v>-26.660275121448723</v>
      </c>
      <c r="AJ2958">
        <f t="shared" si="1574"/>
        <v>-26.569531511367163</v>
      </c>
      <c r="AK2958"/>
      <c r="AL2958"/>
      <c r="AM2958"/>
      <c r="AN2958"/>
    </row>
    <row r="2959" spans="1:40" x14ac:dyDescent="0.25">
      <c r="A2959"/>
      <c r="B2959">
        <f t="shared" si="1540"/>
        <v>1025000</v>
      </c>
      <c r="C2959" s="186" t="str">
        <f t="shared" si="1543"/>
        <v>-7.27436363099238E-08+0.00238929028167578i</v>
      </c>
      <c r="D2959" s="158" t="str">
        <f t="shared" si="1544"/>
        <v>-5.95700651470717+0.0183178921595143i</v>
      </c>
      <c r="E2959" t="str">
        <f t="shared" si="1545"/>
        <v>2870</v>
      </c>
      <c r="F2959" t="str">
        <f t="shared" si="1546"/>
        <v>0.777000777000777</v>
      </c>
      <c r="G2959" t="str">
        <f t="shared" si="1541"/>
        <v>0.777000777000777</v>
      </c>
      <c r="H2959" t="str">
        <f t="shared" si="1547"/>
        <v>9.1183251091321+0.365198883468506i</v>
      </c>
      <c r="I2959" t="str">
        <f t="shared" si="1548"/>
        <v>4025.16558741192i</v>
      </c>
      <c r="J2959" t="str">
        <f t="shared" si="1542"/>
        <v>-13857.506800085+870.54993271557i</v>
      </c>
      <c r="K2959" t="str">
        <f t="shared" si="1549"/>
        <v>0.018175930219646-0.289326398350212i</v>
      </c>
      <c r="L2959" t="str">
        <f t="shared" si="1550"/>
        <v>0.00134680233340073-0.0179683523449145i</v>
      </c>
      <c r="M2959" t="str">
        <f t="shared" si="1551"/>
        <v>0.0195227325530467-0.307294750695127i</v>
      </c>
      <c r="N2959" t="str">
        <f t="shared" si="1552"/>
        <v>-4.54578246219944i</v>
      </c>
      <c r="O2959" t="str">
        <f t="shared" si="1553"/>
        <v>-0.16583681737552+0.986153208179519i</v>
      </c>
      <c r="P2959" t="str">
        <f t="shared" si="1554"/>
        <v>1.16583681737552-0.986153208179519i</v>
      </c>
      <c r="Q2959" t="str">
        <f t="shared" si="1555"/>
        <v>-1.16583681737552+5.53193567037896i</v>
      </c>
      <c r="R2959" t="str">
        <f t="shared" si="1556"/>
        <v>-0.213210087330703-0.165813325097235i</v>
      </c>
      <c r="S2959" t="str">
        <f t="shared" si="1557"/>
        <v>0.469228255432721i</v>
      </c>
      <c r="T2959" t="str">
        <f t="shared" si="1558"/>
        <v>0.0778042972628742-0.100044197318844i</v>
      </c>
      <c r="U2959" t="str">
        <f t="shared" si="1559"/>
        <v>0.0000500000000000001-0.000235262295775159i</v>
      </c>
      <c r="V2959" t="str">
        <f t="shared" si="1560"/>
        <v>3.33333333333333E-06-0.000258788525352676i</v>
      </c>
      <c r="W2959" t="str">
        <f t="shared" si="1561"/>
        <v>0.0000143439395038007-0.000124443728065443i</v>
      </c>
      <c r="X2959" t="str">
        <f t="shared" si="1562"/>
        <v>0.0000146323328375608-0.000124375634780217i</v>
      </c>
      <c r="Y2959" t="str">
        <f t="shared" si="1563"/>
        <v>0.009+0.644026493985908i</v>
      </c>
      <c r="Z2959" t="str">
        <f t="shared" si="1564"/>
        <v>-0.00269924611403209-0.000355932003464404i</v>
      </c>
      <c r="AA2959" t="str">
        <f t="shared" si="1565"/>
        <v>0.304334531740205-21.7381743857803i</v>
      </c>
      <c r="AB2959" t="str">
        <f t="shared" si="1566"/>
        <v>0.537461400815664-0.69109157625053i</v>
      </c>
      <c r="AC2959" t="str">
        <f t="shared" si="1567"/>
        <v>0.798123901554301-0.178651063184706i</v>
      </c>
      <c r="AD2959" t="str">
        <f t="shared" si="1568"/>
        <v>0.825848705276828-0.681038152052048i</v>
      </c>
      <c r="AE2959" t="str">
        <f t="shared" si="1569"/>
        <v>-0.00247157218239249+0.00154434360120642i</v>
      </c>
      <c r="AF2959" t="str">
        <f t="shared" si="1570"/>
        <v>-15.0753316238393-0.346880991308992i</v>
      </c>
      <c r="AG2959" t="str">
        <f t="shared" si="1571"/>
        <v>0.947317445562121-0.0657381378872235i</v>
      </c>
      <c r="AH2959" t="str">
        <f t="shared" si="1572"/>
        <v>0.0413409304626287-0.0208023982095982i</v>
      </c>
      <c r="AI2959">
        <f t="shared" si="1573"/>
        <v>-26.692185911305675</v>
      </c>
      <c r="AJ2959">
        <f t="shared" si="1574"/>
        <v>-26.711144631585778</v>
      </c>
      <c r="AK2959"/>
      <c r="AL2959"/>
      <c r="AM2959"/>
      <c r="AN2959"/>
    </row>
    <row r="2960" spans="1:40" x14ac:dyDescent="0.25">
      <c r="A2960"/>
      <c r="B2960">
        <f t="shared" si="1540"/>
        <v>1026000</v>
      </c>
      <c r="C2960" s="186" t="str">
        <f t="shared" si="1543"/>
        <v>-7.26019049529502E-08+0.00238696153871549i</v>
      </c>
      <c r="D2960" s="158" t="str">
        <f t="shared" si="1544"/>
        <v>-5.95700651362056+0.0183000384634854i</v>
      </c>
      <c r="E2960" t="str">
        <f t="shared" si="1545"/>
        <v>2870</v>
      </c>
      <c r="F2960" t="str">
        <f t="shared" si="1546"/>
        <v>0.777000777000777</v>
      </c>
      <c r="G2960" t="str">
        <f t="shared" si="1541"/>
        <v>0.777000777000777</v>
      </c>
      <c r="H2960" t="str">
        <f t="shared" si="1547"/>
        <v>9.1183557403992+0.364844259019974i</v>
      </c>
      <c r="I2960" t="str">
        <f t="shared" si="1548"/>
        <v>4029.09257822891i</v>
      </c>
      <c r="J2960" t="str">
        <f t="shared" si="1542"/>
        <v>-13884.5609796895+871.399249723098i</v>
      </c>
      <c r="K2960" t="str">
        <f t="shared" si="1549"/>
        <v>0.0181406506827379-0.289046577324639i</v>
      </c>
      <c r="L2960" t="str">
        <f t="shared" si="1550"/>
        <v>0.00134419289869055-0.0179510347282269i</v>
      </c>
      <c r="M2960" t="str">
        <f t="shared" si="1551"/>
        <v>0.0194848435814284-0.306997612052866i</v>
      </c>
      <c r="N2960" t="str">
        <f t="shared" si="1552"/>
        <v>-4.55021737191866i</v>
      </c>
      <c r="O2960" t="str">
        <f t="shared" si="1553"/>
        <v>-0.16146170039279+0.986878979057852i</v>
      </c>
      <c r="P2960" t="str">
        <f t="shared" si="1554"/>
        <v>1.16146170039279-0.986878979057852i</v>
      </c>
      <c r="Q2960" t="str">
        <f t="shared" si="1555"/>
        <v>-1.16146170039279+5.53709635097651i</v>
      </c>
      <c r="R2960" t="str">
        <f t="shared" si="1556"/>
        <v>-0.212863843313265-0.165109732797911i</v>
      </c>
      <c r="S2960" t="str">
        <f t="shared" si="1557"/>
        <v>0.469686039096558i</v>
      </c>
      <c r="T2960" t="str">
        <f t="shared" si="1558"/>
        <v>0.0775497364141419-0.0999791754326778i</v>
      </c>
      <c r="U2960" t="str">
        <f t="shared" si="1559"/>
        <v>0.0000499999999999999-0.000235032995291948i</v>
      </c>
      <c r="V2960" t="str">
        <f t="shared" si="1560"/>
        <v>3.33333333333333E-06-0.000258536294821143i</v>
      </c>
      <c r="W2960" t="str">
        <f t="shared" si="1561"/>
        <v>0.0000143436872240392-0.000124324772586069i</v>
      </c>
      <c r="X2960" t="str">
        <f t="shared" si="1562"/>
        <v>0.0000146315221917688-0.000124256746886189i</v>
      </c>
      <c r="Y2960" t="str">
        <f t="shared" si="1563"/>
        <v>0.009+0.644654812516625i</v>
      </c>
      <c r="Z2960" t="str">
        <f t="shared" si="1564"/>
        <v>-0.00269403799229912-0.00035549450439706i</v>
      </c>
      <c r="AA2960" t="str">
        <f t="shared" si="1565"/>
        <v>0.303741438433972-21.7169872825317i</v>
      </c>
      <c r="AB2960" t="str">
        <f t="shared" si="1566"/>
        <v>0.535702929430848-0.690642413990193i</v>
      </c>
      <c r="AC2960" t="str">
        <f t="shared" si="1567"/>
        <v>0.798412515908657-0.177916579512294i</v>
      </c>
      <c r="AD2960" t="str">
        <f t="shared" si="1568"/>
        <v>0.822858751292126-0.681655395793927i</v>
      </c>
      <c r="AE2960" t="str">
        <f t="shared" si="1569"/>
        <v>-0.00245913748537414+0.00154388376994516i</v>
      </c>
      <c r="AF2960" t="str">
        <f t="shared" si="1570"/>
        <v>-15.0753622540198-0.346544220556489i</v>
      </c>
      <c r="AG2960" t="str">
        <f t="shared" si="1571"/>
        <v>0.947316093755975-0.065438957299788i</v>
      </c>
      <c r="AH2960" t="str">
        <f t="shared" si="1572"/>
        <v>0.0411376464109526-0.0208276864185706i</v>
      </c>
      <c r="AI2960">
        <f t="shared" si="1573"/>
        <v>-26.724166242764589</v>
      </c>
      <c r="AJ2960">
        <f t="shared" si="1574"/>
        <v>-26.852756634899535</v>
      </c>
      <c r="AK2960"/>
      <c r="AL2960"/>
      <c r="AM2960"/>
      <c r="AN2960"/>
    </row>
    <row r="2961" spans="1:40" x14ac:dyDescent="0.25">
      <c r="A2961"/>
      <c r="B2961">
        <f t="shared" si="1540"/>
        <v>1027000</v>
      </c>
      <c r="C2961" s="186" t="str">
        <f t="shared" si="1543"/>
        <v>-7.24605874100262E-08+0.00238463733079504i</v>
      </c>
      <c r="D2961" s="158" t="str">
        <f t="shared" si="1544"/>
        <v>-5.95700651253713+0.0182822195360953i</v>
      </c>
      <c r="E2961" t="str">
        <f t="shared" si="1545"/>
        <v>2870</v>
      </c>
      <c r="F2961" t="str">
        <f t="shared" si="1546"/>
        <v>0.777000777000777</v>
      </c>
      <c r="G2961" t="str">
        <f t="shared" si="1541"/>
        <v>0.777000777000777</v>
      </c>
      <c r="H2961" t="str">
        <f t="shared" si="1547"/>
        <v>9.11838628245267+0.364490321333649i</v>
      </c>
      <c r="I2961" t="str">
        <f t="shared" si="1548"/>
        <v>4033.0195690459i</v>
      </c>
      <c r="J2961" t="str">
        <f t="shared" si="1542"/>
        <v>-13911.6415407466+872.248566730625i</v>
      </c>
      <c r="K2961" t="str">
        <f t="shared" si="1549"/>
        <v>0.0181054736333584-0.288767294920081i</v>
      </c>
      <c r="L2961" t="str">
        <f t="shared" si="1550"/>
        <v>0.00134159102620527-0.0179337502704905i</v>
      </c>
      <c r="M2961" t="str">
        <f t="shared" si="1551"/>
        <v>0.0194470646595637-0.306701045190572i</v>
      </c>
      <c r="N2961" t="str">
        <f t="shared" si="1552"/>
        <v>-4.55465228163788i</v>
      </c>
      <c r="O2961" t="str">
        <f t="shared" si="1553"/>
        <v>-0.157083407718046+0.987585339613588i</v>
      </c>
      <c r="P2961" t="str">
        <f t="shared" si="1554"/>
        <v>1.15708340771805-0.987585339613588i</v>
      </c>
      <c r="Q2961" t="str">
        <f t="shared" si="1555"/>
        <v>-1.15708340771805+5.54223762125147i</v>
      </c>
      <c r="R2961" t="str">
        <f t="shared" si="1556"/>
        <v>-0.212516726281564-0.164407210975798i</v>
      </c>
      <c r="S2961" t="str">
        <f t="shared" si="1557"/>
        <v>0.470143822760395i</v>
      </c>
      <c r="T2961" t="str">
        <f t="shared" si="1558"/>
        <v>0.0772950346575364-0.099913426094539i</v>
      </c>
      <c r="U2961" t="str">
        <f t="shared" si="1559"/>
        <v>0.0000499999999999999-0.000234804141353007i</v>
      </c>
      <c r="V2961" t="str">
        <f t="shared" si="1560"/>
        <v>3.33333333333333E-06-0.000258284555488308i</v>
      </c>
      <c r="W2961" t="str">
        <f t="shared" si="1561"/>
        <v>0.0000143434347096339-0.000124206050932317i</v>
      </c>
      <c r="X2961" t="str">
        <f t="shared" si="1562"/>
        <v>0.0000146307129418235-0.000124138092682349i</v>
      </c>
      <c r="Y2961" t="str">
        <f t="shared" si="1563"/>
        <v>0.009+0.645283131047343i</v>
      </c>
      <c r="Z2961" t="str">
        <f t="shared" si="1564"/>
        <v>-0.00268884507360036-0.00035505810051453i</v>
      </c>
      <c r="AA2961" t="str">
        <f t="shared" si="1565"/>
        <v>0.303150077289025-21.6958414388658i</v>
      </c>
      <c r="AB2961" t="str">
        <f t="shared" si="1566"/>
        <v>0.533943484673794-0.690188226591528i</v>
      </c>
      <c r="AC2961" t="str">
        <f t="shared" si="1567"/>
        <v>0.798702182997155-0.177183159891944i</v>
      </c>
      <c r="AD2961" t="str">
        <f t="shared" si="1568"/>
        <v>0.819865441315658-0.682259155682009i</v>
      </c>
      <c r="AE2961" t="str">
        <f t="shared" si="1569"/>
        <v>-0.0024467327927719+0.00154338930340327i</v>
      </c>
      <c r="AF2961" t="str">
        <f t="shared" si="1570"/>
        <v>-15.0753927949898-0.346208101797554i</v>
      </c>
      <c r="AG2961" t="str">
        <f t="shared" si="1571"/>
        <v>0.947315808032237-0.0651400810649943i</v>
      </c>
      <c r="AH2961" t="str">
        <f t="shared" si="1572"/>
        <v>0.0409347192004045-0.0208522122971258i</v>
      </c>
      <c r="AI2961">
        <f t="shared" si="1573"/>
        <v>-26.756216413144841</v>
      </c>
      <c r="AJ2961">
        <f t="shared" si="1574"/>
        <v>-26.994367147856064</v>
      </c>
      <c r="AK2961"/>
      <c r="AL2961"/>
      <c r="AM2961"/>
      <c r="AN2961"/>
    </row>
    <row r="2962" spans="1:40" x14ac:dyDescent="0.25">
      <c r="A2962"/>
      <c r="B2962">
        <f t="shared" si="1540"/>
        <v>1028000</v>
      </c>
      <c r="C2962" s="186" t="str">
        <f t="shared" si="1543"/>
        <v>-7.23196820717635E-08+0.00238231764467986i</v>
      </c>
      <c r="D2962" s="158" t="str">
        <f t="shared" si="1544"/>
        <v>-5.95700651145685+0.0182644352758789i</v>
      </c>
      <c r="E2962" t="str">
        <f t="shared" si="1545"/>
        <v>2870</v>
      </c>
      <c r="F2962" t="str">
        <f t="shared" si="1546"/>
        <v>0.777000777000777</v>
      </c>
      <c r="G2962" t="str">
        <f t="shared" si="1541"/>
        <v>0.777000777000777</v>
      </c>
      <c r="H2962" t="str">
        <f t="shared" si="1547"/>
        <v>9.11841673563836+0.364137068420238i</v>
      </c>
      <c r="I2962" t="str">
        <f t="shared" si="1548"/>
        <v>4036.94655986288i</v>
      </c>
      <c r="J2962" t="str">
        <f t="shared" si="1542"/>
        <v>-13938.7484832562+873.097883738153i</v>
      </c>
      <c r="K2962" t="str">
        <f t="shared" si="1549"/>
        <v>0.0180703986754227-0.288488549589044i</v>
      </c>
      <c r="L2962" t="str">
        <f t="shared" si="1550"/>
        <v>0.00133899668680696-0.0179164988771156i</v>
      </c>
      <c r="M2962" t="str">
        <f t="shared" si="1551"/>
        <v>0.0194093953622297-0.30640504846616i</v>
      </c>
      <c r="N2962" t="str">
        <f t="shared" si="1552"/>
        <v>-4.5590871913571i</v>
      </c>
      <c r="O2962" t="str">
        <f t="shared" si="1553"/>
        <v>-0.152702025465267+0.98827227595375i</v>
      </c>
      <c r="P2962" t="str">
        <f t="shared" si="1554"/>
        <v>1.15270202546527-0.98827227595375i</v>
      </c>
      <c r="Q2962" t="str">
        <f t="shared" si="1555"/>
        <v>-1.15270202546527+5.54735946731085i</v>
      </c>
      <c r="R2962" t="str">
        <f t="shared" si="1556"/>
        <v>-0.212168734266555-0.163705759665875i</v>
      </c>
      <c r="S2962" t="str">
        <f t="shared" si="1557"/>
        <v>0.470601606424232i</v>
      </c>
      <c r="T2962" t="str">
        <f t="shared" si="1558"/>
        <v>0.07704019347966-0.0998469471788368i</v>
      </c>
      <c r="U2962" t="str">
        <f t="shared" si="1559"/>
        <v>0.0000499999999999999-0.000234575732655193i</v>
      </c>
      <c r="V2962" t="str">
        <f t="shared" si="1560"/>
        <v>3.33333333333333E-06-0.000258033305920712i</v>
      </c>
      <c r="W2962" t="str">
        <f t="shared" si="1561"/>
        <v>0.0000143431819606165-0.000124087562421519i</v>
      </c>
      <c r="X2962" t="str">
        <f t="shared" si="1562"/>
        <v>0.0000146299050814156-0.000124019671486439i</v>
      </c>
      <c r="Y2962" t="str">
        <f t="shared" si="1563"/>
        <v>0.009+0.645911449578061i</v>
      </c>
      <c r="Z2962" t="str">
        <f t="shared" si="1564"/>
        <v>-0.00268366729881106-0.000354622787656459i</v>
      </c>
      <c r="AA2962" t="str">
        <f t="shared" si="1565"/>
        <v>0.302560441566281-21.6747367343776i</v>
      </c>
      <c r="AB2962" t="str">
        <f t="shared" si="1566"/>
        <v>0.532183076813747-0.689728999371246i</v>
      </c>
      <c r="AC2962" t="str">
        <f t="shared" si="1567"/>
        <v>0.798992904262103-0.176450804285578i</v>
      </c>
      <c r="AD2962" t="str">
        <f t="shared" si="1568"/>
        <v>0.816868837668885-0.682849413378231i</v>
      </c>
      <c r="AE2962" t="str">
        <f t="shared" si="1569"/>
        <v>-0.00243435814959155+0.00154286033633164i</v>
      </c>
      <c r="AF2962" t="str">
        <f t="shared" si="1570"/>
        <v>-15.0754232470952-0.345872633144359i</v>
      </c>
      <c r="AG2962" t="str">
        <f t="shared" si="1571"/>
        <v>0.947316586773947-0.0648415132073509i</v>
      </c>
      <c r="AH2962" t="str">
        <f t="shared" si="1572"/>
        <v>0.0407321513844504-0.0208759781706429i</v>
      </c>
      <c r="AI2962">
        <f t="shared" si="1573"/>
        <v>-26.788336721677709</v>
      </c>
      <c r="AJ2962">
        <f t="shared" si="1574"/>
        <v>-27.135975797553908</v>
      </c>
      <c r="AK2962"/>
      <c r="AL2962"/>
      <c r="AM2962"/>
      <c r="AN2962"/>
    </row>
    <row r="2963" spans="1:40" x14ac:dyDescent="0.25">
      <c r="A2963"/>
      <c r="B2963">
        <f t="shared" si="1540"/>
        <v>1029000</v>
      </c>
      <c r="C2963" s="186" t="str">
        <f t="shared" si="1543"/>
        <v>-7.21791873365911E-08+0.00238000246718687i</v>
      </c>
      <c r="D2963" s="158" t="str">
        <f t="shared" si="1544"/>
        <v>-5.95700651037973+0.018246685581766i</v>
      </c>
      <c r="E2963" t="str">
        <f t="shared" si="1545"/>
        <v>2870</v>
      </c>
      <c r="F2963" t="str">
        <f t="shared" si="1546"/>
        <v>0.777000777000777</v>
      </c>
      <c r="G2963" t="str">
        <f t="shared" si="1541"/>
        <v>0.777000777000777</v>
      </c>
      <c r="H2963" t="str">
        <f t="shared" si="1547"/>
        <v>9.11844710030053+0.363784498298108i</v>
      </c>
      <c r="I2963" t="str">
        <f t="shared" si="1548"/>
        <v>4040.87355067987i</v>
      </c>
      <c r="J2963" t="str">
        <f t="shared" si="1542"/>
        <v>-13965.8818072184+873.94720074568i</v>
      </c>
      <c r="K2963" t="str">
        <f t="shared" si="1549"/>
        <v>0.0180354254147548-0.288210339789928i</v>
      </c>
      <c r="L2963" t="str">
        <f t="shared" si="1550"/>
        <v>0.00133640985149759-0.0178992804538695i</v>
      </c>
      <c r="M2963" t="str">
        <f t="shared" si="1551"/>
        <v>0.0193718352662524-0.306109620243798i</v>
      </c>
      <c r="N2963" t="str">
        <f t="shared" si="1552"/>
        <v>-4.56352210107632i</v>
      </c>
      <c r="O2963" t="str">
        <f t="shared" si="1553"/>
        <v>-0.148317639809194+0.988939774567405i</v>
      </c>
      <c r="P2963" t="str">
        <f t="shared" si="1554"/>
        <v>1.14831763980919-0.988939774567405i</v>
      </c>
      <c r="Q2963" t="str">
        <f t="shared" si="1555"/>
        <v>-1.14831763980919+5.55246187564372i</v>
      </c>
      <c r="R2963" t="str">
        <f t="shared" si="1556"/>
        <v>-0.211819865298635-0.163005378928393i</v>
      </c>
      <c r="S2963" t="str">
        <f t="shared" si="1557"/>
        <v>0.471059390088069i</v>
      </c>
      <c r="T2963" t="str">
        <f t="shared" si="1558"/>
        <v>0.0767852143790834-0.0997797365561119i</v>
      </c>
      <c r="U2963" t="str">
        <f t="shared" si="1559"/>
        <v>0.00005-0.000234347767900426i</v>
      </c>
      <c r="V2963" t="str">
        <f t="shared" si="1560"/>
        <v>3.33333333333333E-06-0.000257782544690468i</v>
      </c>
      <c r="W2963" t="str">
        <f t="shared" si="1561"/>
        <v>0.00001434292897702-0.000123969306373657i</v>
      </c>
      <c r="X2963" t="str">
        <f t="shared" si="1562"/>
        <v>0.0000146290986042678-0.000123901482618849i</v>
      </c>
      <c r="Y2963" t="str">
        <f t="shared" si="1563"/>
        <v>0.009+0.646539768108779i</v>
      </c>
      <c r="Z2963" t="str">
        <f t="shared" si="1564"/>
        <v>-0.0026785046090935-0.00035418856168337i</v>
      </c>
      <c r="AA2963" t="str">
        <f t="shared" si="1565"/>
        <v>0.301972524559399-21.6536730491304i</v>
      </c>
      <c r="AB2963" t="str">
        <f t="shared" si="1566"/>
        <v>0.530421716202628-0.689264717619335i</v>
      </c>
      <c r="AC2963" t="str">
        <f t="shared" si="1567"/>
        <v>0.799284681150017-0.175719512680412i</v>
      </c>
      <c r="AD2963" t="str">
        <f t="shared" si="1568"/>
        <v>0.813869002776059-0.683426150842628i</v>
      </c>
      <c r="AE2963" t="str">
        <f t="shared" si="1569"/>
        <v>-0.00242201360051777+0.00154229700351508i</v>
      </c>
      <c r="AF2963" t="str">
        <f t="shared" si="1570"/>
        <v>-15.0754536106803-0.345537812716342i</v>
      </c>
      <c r="AG2963" t="str">
        <f t="shared" si="1571"/>
        <v>0.947318428346962-0.0645432577440171i</v>
      </c>
      <c r="AH2963" t="str">
        <f t="shared" si="1572"/>
        <v>0.0405299455047677-0.0208989863777614i</v>
      </c>
      <c r="AI2963">
        <f t="shared" si="1573"/>
        <v>-26.820527469530511</v>
      </c>
      <c r="AJ2963">
        <f t="shared" si="1574"/>
        <v>-27.277582211648561</v>
      </c>
      <c r="AK2963"/>
      <c r="AL2963"/>
      <c r="AM2963"/>
      <c r="AN2963"/>
    </row>
    <row r="2964" spans="1:40" x14ac:dyDescent="0.25">
      <c r="A2964"/>
      <c r="B2964">
        <f t="shared" si="1540"/>
        <v>1030000</v>
      </c>
      <c r="C2964" s="186" t="str">
        <f t="shared" si="1543"/>
        <v>-7.20391016107078E-08+0.00237769178518413i</v>
      </c>
      <c r="D2964" s="158" t="str">
        <f t="shared" si="1544"/>
        <v>-5.95700650930574+0.0182289703530783i</v>
      </c>
      <c r="E2964" t="str">
        <f t="shared" si="1545"/>
        <v>2870</v>
      </c>
      <c r="F2964" t="str">
        <f t="shared" si="1546"/>
        <v>0.777000777000777</v>
      </c>
      <c r="G2964" t="str">
        <f t="shared" si="1541"/>
        <v>0.777000777000777</v>
      </c>
      <c r="H2964" t="str">
        <f t="shared" si="1547"/>
        <v>9.11847737678171+0.363432608993249i</v>
      </c>
      <c r="I2964" t="str">
        <f t="shared" si="1548"/>
        <v>4044.80054149686i</v>
      </c>
      <c r="J2964" t="str">
        <f t="shared" si="1542"/>
        <v>-13993.0415126331+874.796517753208i</v>
      </c>
      <c r="K2964" t="str">
        <f t="shared" si="1549"/>
        <v>0.0180005534590772-0.287932663987007i</v>
      </c>
      <c r="L2964" t="str">
        <f t="shared" si="1550"/>
        <v>0.00133383049141828-0.0178820949068754i</v>
      </c>
      <c r="M2964" t="str">
        <f t="shared" si="1551"/>
        <v>0.0193343839504955-0.305814758893882i</v>
      </c>
      <c r="N2964" t="str">
        <f t="shared" si="1552"/>
        <v>-4.56795701079554i</v>
      </c>
      <c r="O2964" t="str">
        <f t="shared" si="1553"/>
        <v>-0.143930336983643+0.989587822325929i</v>
      </c>
      <c r="P2964" t="str">
        <f t="shared" si="1554"/>
        <v>1.14393033698364-0.989587822325929i</v>
      </c>
      <c r="Q2964" t="str">
        <f t="shared" si="1555"/>
        <v>-1.14393033698364+5.55754483312147i</v>
      </c>
      <c r="R2964" t="str">
        <f t="shared" si="1556"/>
        <v>-0.211470117407698-0.162306068848904i</v>
      </c>
      <c r="S2964" t="str">
        <f t="shared" si="1557"/>
        <v>0.471517173751906i</v>
      </c>
      <c r="T2964" t="str">
        <f t="shared" si="1558"/>
        <v>0.0765300988664175-0.0997117920930615i</v>
      </c>
      <c r="U2964" t="str">
        <f t="shared" si="1559"/>
        <v>0.00005-0.000234120245795669i</v>
      </c>
      <c r="V2964" t="str">
        <f t="shared" si="1560"/>
        <v>3.33333333333333E-06-0.000257532270375235i</v>
      </c>
      <c r="W2964" t="str">
        <f t="shared" si="1561"/>
        <v>0.0000143426757588764-0.000123851282111355i</v>
      </c>
      <c r="X2964" t="str">
        <f t="shared" si="1562"/>
        <v>0.0000146282935041326-0.00012378352540261i</v>
      </c>
      <c r="Y2964" t="str">
        <f t="shared" si="1563"/>
        <v>0.009+0.647168086639497i</v>
      </c>
      <c r="Z2964" t="str">
        <f t="shared" si="1564"/>
        <v>-0.00267335694589548-0.000353755418476499i</v>
      </c>
      <c r="AA2964" t="str">
        <f t="shared" si="1565"/>
        <v>0.301386319594591-21.6326502636527i</v>
      </c>
      <c r="AB2964" t="str">
        <f t="shared" si="1566"/>
        <v>0.52865941327553-0.688795366599232i</v>
      </c>
      <c r="AC2964" t="str">
        <f t="shared" si="1567"/>
        <v>0.799577515111546-0.174989285088989i</v>
      </c>
      <c r="AD2964" t="str">
        <f t="shared" si="1568"/>
        <v>0.810865999162698-0.683989350333953i</v>
      </c>
      <c r="AE2964" t="str">
        <f t="shared" si="1569"/>
        <v>-0.00240969918991293+0.00154169943977164i</v>
      </c>
      <c r="AF2964" t="str">
        <f t="shared" si="1570"/>
        <v>-15.0754838860875-0.345203638640171i</v>
      </c>
      <c r="AG2964" t="str">
        <f t="shared" si="1571"/>
        <v>0.947321331099991-0.064245318684717i</v>
      </c>
      <c r="AH2964" t="str">
        <f t="shared" si="1572"/>
        <v>0.0403281040911302-0.0209212392702939i</v>
      </c>
      <c r="AI2964">
        <f t="shared" si="1573"/>
        <v>-26.852788959831003</v>
      </c>
      <c r="AJ2964">
        <f t="shared" si="1574"/>
        <v>-27.419186018367956</v>
      </c>
      <c r="AK2964"/>
      <c r="AL2964"/>
      <c r="AM2964"/>
      <c r="AN2964"/>
    </row>
    <row r="2965" spans="1:40" x14ac:dyDescent="0.25">
      <c r="A2965"/>
      <c r="B2965">
        <f t="shared" si="1540"/>
        <v>1031000</v>
      </c>
      <c r="C2965" s="186" t="str">
        <f t="shared" si="1543"/>
        <v>-7.18994233080384E-08+0.0023753855855907i</v>
      </c>
      <c r="D2965" s="158" t="str">
        <f t="shared" si="1544"/>
        <v>-5.95700650823487+0.0182112894895287i</v>
      </c>
      <c r="E2965" t="str">
        <f t="shared" si="1545"/>
        <v>2870</v>
      </c>
      <c r="F2965" t="str">
        <f t="shared" si="1546"/>
        <v>0.777000777000777</v>
      </c>
      <c r="G2965" t="str">
        <f t="shared" si="1541"/>
        <v>0.777000777000777</v>
      </c>
      <c r="H2965" t="str">
        <f t="shared" si="1547"/>
        <v>9.11850756542281+0.363081398539238i</v>
      </c>
      <c r="I2965" t="str">
        <f t="shared" si="1548"/>
        <v>4048.72753231385i</v>
      </c>
      <c r="J2965" t="str">
        <f t="shared" si="1542"/>
        <v>-14020.2275995005+875.645834760735i</v>
      </c>
      <c r="K2965" t="str">
        <f t="shared" si="1549"/>
        <v>0.0179657824179987-0.287655520650392i</v>
      </c>
      <c r="L2965" t="str">
        <f t="shared" si="1550"/>
        <v>0.00133125857784852-0.0178649421426104i</v>
      </c>
      <c r="M2965" t="str">
        <f t="shared" si="1551"/>
        <v>0.0192970409958472-0.305520462793002i</v>
      </c>
      <c r="N2965" t="str">
        <f t="shared" si="1552"/>
        <v>-4.57239192051476i</v>
      </c>
      <c r="O2965" t="str">
        <f t="shared" si="1553"/>
        <v>-0.139540203279807+0.990216406483265i</v>
      </c>
      <c r="P2965" t="str">
        <f t="shared" si="1554"/>
        <v>1.13954020327981-0.990216406483265i</v>
      </c>
      <c r="Q2965" t="str">
        <f t="shared" si="1555"/>
        <v>-1.13954020327981+5.56260832699803i</v>
      </c>
      <c r="R2965" t="str">
        <f t="shared" si="1556"/>
        <v>-0.211119488623194-0.161607829538296i</v>
      </c>
      <c r="S2965" t="str">
        <f t="shared" si="1557"/>
        <v>0.471974957415743i</v>
      </c>
      <c r="T2965" t="str">
        <f t="shared" si="1558"/>
        <v>0.0762748484643879-0.0996431116525654i</v>
      </c>
      <c r="U2965" t="str">
        <f t="shared" si="1559"/>
        <v>0.00005-0.000233893165052899i</v>
      </c>
      <c r="V2965" t="str">
        <f t="shared" si="1560"/>
        <v>3.33333333333333E-06-0.000257282481558189i</v>
      </c>
      <c r="W2965" t="str">
        <f t="shared" si="1561"/>
        <v>0.0000143424223062189-0.000123733488959864i</v>
      </c>
      <c r="X2965" t="str">
        <f t="shared" si="1562"/>
        <v>0.0000146274897747941-0.000123665799163379i</v>
      </c>
      <c r="Y2965" t="str">
        <f t="shared" si="1563"/>
        <v>0.009+0.647796405170215i</v>
      </c>
      <c r="Z2965" t="str">
        <f t="shared" si="1564"/>
        <v>-0.00266822425094855-0.000353323353937707i</v>
      </c>
      <c r="AA2965" t="str">
        <f t="shared" si="1565"/>
        <v>0.300801820030431-21.6116682589371i</v>
      </c>
      <c r="AB2965" t="str">
        <f t="shared" si="1566"/>
        <v>0.526896178551231-0.688320931548004i</v>
      </c>
      <c r="AC2965" t="str">
        <f t="shared" si="1567"/>
        <v>0.799871407601402-0.174260121549218i</v>
      </c>
      <c r="AD2965" t="str">
        <f t="shared" si="1568"/>
        <v>0.807859889454077-0.68453899441028i</v>
      </c>
      <c r="AE2965" t="str">
        <f t="shared" si="1569"/>
        <v>-0.00239741496181617+0.00154106777995179i</v>
      </c>
      <c r="AF2965" t="str">
        <f t="shared" si="1570"/>
        <v>-15.0755140736577-0.344870109049709i</v>
      </c>
      <c r="AG2965" t="str">
        <f t="shared" si="1571"/>
        <v>0.947325293364625-0.0639477000316604i</v>
      </c>
      <c r="AH2965" t="str">
        <f t="shared" si="1572"/>
        <v>0.0401266296613004-0.0209427392131354i</v>
      </c>
      <c r="AI2965">
        <f t="shared" si="1573"/>
        <v>-26.88512149769123</v>
      </c>
      <c r="AJ2965">
        <f t="shared" si="1574"/>
        <v>-27.560786846521733</v>
      </c>
      <c r="AK2965"/>
      <c r="AL2965"/>
      <c r="AM2965"/>
      <c r="AN2965"/>
    </row>
    <row r="2966" spans="1:40" x14ac:dyDescent="0.25">
      <c r="A2966"/>
      <c r="B2966">
        <f t="shared" si="1540"/>
        <v>1032000</v>
      </c>
      <c r="C2966" s="186" t="str">
        <f t="shared" si="1543"/>
        <v>-7.17601508501888E-08+0.00237308385537632i</v>
      </c>
      <c r="D2966" s="158" t="str">
        <f t="shared" si="1544"/>
        <v>-5.95700650716712+0.0181936428912185i</v>
      </c>
      <c r="E2966" t="str">
        <f t="shared" si="1545"/>
        <v>2870</v>
      </c>
      <c r="F2966" t="str">
        <f t="shared" si="1546"/>
        <v>0.777000777000777</v>
      </c>
      <c r="G2966" t="str">
        <f t="shared" si="1541"/>
        <v>0.777000777000777</v>
      </c>
      <c r="H2966" t="str">
        <f t="shared" si="1547"/>
        <v>9.11853766656312+0.362730864977209i</v>
      </c>
      <c r="I2966" t="str">
        <f t="shared" si="1548"/>
        <v>4052.65452313083i</v>
      </c>
      <c r="J2966" t="str">
        <f t="shared" si="1542"/>
        <v>-14047.4400678203+876.495151768263i</v>
      </c>
      <c r="K2966" t="str">
        <f t="shared" si="1549"/>
        <v>0.017931111903006-0.287378908256017i</v>
      </c>
      <c r="L2966" t="str">
        <f t="shared" si="1550"/>
        <v>0.00132869408220531-0.0178478220679037i</v>
      </c>
      <c r="M2966" t="str">
        <f t="shared" si="1551"/>
        <v>0.0192598059852113-0.305226730323921i</v>
      </c>
      <c r="N2966" t="str">
        <f t="shared" si="1552"/>
        <v>-4.57682683023398i</v>
      </c>
      <c r="O2966" t="str">
        <f t="shared" si="1553"/>
        <v>-0.135147325044556+0.990825514676172i</v>
      </c>
      <c r="P2966" t="str">
        <f t="shared" si="1554"/>
        <v>1.13514732504456-0.990825514676172i</v>
      </c>
      <c r="Q2966" t="str">
        <f t="shared" si="1555"/>
        <v>-1.13514732504456+5.56765234491015i</v>
      </c>
      <c r="R2966" t="str">
        <f t="shared" si="1556"/>
        <v>-0.21076797697418-0.160910661132834i</v>
      </c>
      <c r="S2966" t="str">
        <f t="shared" si="1557"/>
        <v>0.47243274107958i</v>
      </c>
      <c r="T2966" t="str">
        <f t="shared" si="1558"/>
        <v>0.0760194647079122-0.0995736930937097i</v>
      </c>
      <c r="U2966" t="str">
        <f t="shared" si="1559"/>
        <v>0.00005-0.000233666524389088i</v>
      </c>
      <c r="V2966" t="str">
        <f t="shared" si="1560"/>
        <v>3.33333333333333E-06-0.000257033176827996i</v>
      </c>
      <c r="W2966" t="str">
        <f t="shared" si="1561"/>
        <v>0.0000143421686190795-0.000123615926247051i</v>
      </c>
      <c r="X2966" t="str">
        <f t="shared" si="1562"/>
        <v>0.0000146266874100654-0.000123548303229424i</v>
      </c>
      <c r="Y2966" t="str">
        <f t="shared" si="1563"/>
        <v>0.009+0.648424723700933i</v>
      </c>
      <c r="Z2966" t="str">
        <f t="shared" si="1564"/>
        <v>-0.0026631064662664-0.000352892363989297i</v>
      </c>
      <c r="AA2966" t="str">
        <f t="shared" si="1565"/>
        <v>0.300219019257674-21.590726916437i</v>
      </c>
      <c r="AB2966" t="str">
        <f t="shared" si="1566"/>
        <v>0.525132022632731-0.687841397676512i</v>
      </c>
      <c r="AC2966" t="str">
        <f t="shared" si="1567"/>
        <v>0.80016636007829-0.173532022124422i</v>
      </c>
      <c r="AD2966" t="str">
        <f t="shared" si="1568"/>
        <v>0.804850736373742-0.685075065929555i</v>
      </c>
      <c r="AE2966" t="str">
        <f t="shared" si="1569"/>
        <v>-0.0023851609599422+0.00154040215893743i</v>
      </c>
      <c r="AF2966" t="str">
        <f t="shared" si="1570"/>
        <v>-15.0755441737302-0.344537222085991i</v>
      </c>
      <c r="AG2966" t="str">
        <f t="shared" si="1571"/>
        <v>0.94733031345538-0.0636504057794588i</v>
      </c>
      <c r="AH2966" t="str">
        <f t="shared" si="1572"/>
        <v>0.0399255247209165-0.02096348858417i</v>
      </c>
      <c r="AI2966">
        <f t="shared" si="1573"/>
        <v>-26.917525390232907</v>
      </c>
      <c r="AJ2966">
        <f t="shared" si="1574"/>
        <v>-27.702384325512217</v>
      </c>
      <c r="AK2966"/>
      <c r="AL2966"/>
      <c r="AM2966"/>
      <c r="AN2966"/>
    </row>
    <row r="2967" spans="1:40" x14ac:dyDescent="0.25">
      <c r="A2967"/>
      <c r="B2967">
        <f t="shared" si="1540"/>
        <v>1033000</v>
      </c>
      <c r="C2967" s="186" t="str">
        <f t="shared" si="1543"/>
        <v>-7.16212826664007E-08+0.00237078658156118i</v>
      </c>
      <c r="D2967" s="158" t="str">
        <f t="shared" si="1544"/>
        <v>-5.95700650610246+0.0181760304586357i</v>
      </c>
      <c r="E2967" t="str">
        <f t="shared" si="1545"/>
        <v>2870</v>
      </c>
      <c r="F2967" t="str">
        <f t="shared" si="1546"/>
        <v>0.777000777000777</v>
      </c>
      <c r="G2967" t="str">
        <f t="shared" si="1541"/>
        <v>0.777000777000777</v>
      </c>
      <c r="H2967" t="str">
        <f t="shared" si="1547"/>
        <v>9.11856768054023+0.362381006355804i</v>
      </c>
      <c r="I2967" t="str">
        <f t="shared" si="1548"/>
        <v>4056.58151394782i</v>
      </c>
      <c r="J2967" t="str">
        <f t="shared" si="1542"/>
        <v>-14074.6789175928+877.34446877579i</v>
      </c>
      <c r="K2967" t="str">
        <f t="shared" si="1549"/>
        <v>0.0178965415274496-0.287102825285595i</v>
      </c>
      <c r="L2967" t="str">
        <f t="shared" si="1550"/>
        <v>0.0013261369760424-0.0178307345899352i</v>
      </c>
      <c r="M2967" t="str">
        <f t="shared" si="1551"/>
        <v>0.019222678503492-0.30493355987553i</v>
      </c>
      <c r="N2967" t="str">
        <f t="shared" si="1552"/>
        <v>-4.5812617399532i</v>
      </c>
      <c r="O2967" t="str">
        <f t="shared" si="1553"/>
        <v>-0.130751788678741+0.991415134924472i</v>
      </c>
      <c r="P2967" t="str">
        <f t="shared" si="1554"/>
        <v>1.13075178867874-0.991415134924472i</v>
      </c>
      <c r="Q2967" t="str">
        <f t="shared" si="1555"/>
        <v>-1.13075178867874+5.57267687487767i</v>
      </c>
      <c r="R2967" t="str">
        <f t="shared" si="1556"/>
        <v>-0.210415580489381-0.16021456379419i</v>
      </c>
      <c r="S2967" t="str">
        <f t="shared" si="1557"/>
        <v>0.472890524743417i</v>
      </c>
      <c r="T2967" t="str">
        <f t="shared" si="1558"/>
        <v>0.0757639491441722-0.0995035342718141i</v>
      </c>
      <c r="U2967" t="str">
        <f t="shared" si="1559"/>
        <v>0.00005-0.000233440322526175i</v>
      </c>
      <c r="V2967" t="str">
        <f t="shared" si="1560"/>
        <v>3.33333333333333E-06-0.000256784354778792i</v>
      </c>
      <c r="W2967" t="str">
        <f t="shared" si="1561"/>
        <v>0.0000143419146974911-0.000123498593303386i</v>
      </c>
      <c r="X2967" t="str">
        <f t="shared" si="1562"/>
        <v>0.0000146258864037906-0.00012343103693162i</v>
      </c>
      <c r="Y2967" t="str">
        <f t="shared" si="1563"/>
        <v>0.009+0.649053042231651i</v>
      </c>
      <c r="Z2967" t="str">
        <f t="shared" si="1564"/>
        <v>-0.00265800353414336-0.000352462444573945i</v>
      </c>
      <c r="AA2967" t="str">
        <f t="shared" si="1565"/>
        <v>0.299637910699059-21.5698261180651i</v>
      </c>
      <c r="AB2967" t="str">
        <f t="shared" si="1566"/>
        <v>0.523366956207751-0.687356750169599i</v>
      </c>
      <c r="AC2967" t="str">
        <f t="shared" si="1567"/>
        <v>0.800462374004842-0.172804986903365i</v>
      </c>
      <c r="AD2967" t="str">
        <f t="shared" si="1568"/>
        <v>0.801838602741948-0.685597548050203i</v>
      </c>
      <c r="AE2967" t="str">
        <f t="shared" si="1569"/>
        <v>-0.00237293722768035+0.00153970271164128i</v>
      </c>
      <c r="AF2967" t="str">
        <f t="shared" si="1570"/>
        <v>-15.0755741866427-0.344204975897168i</v>
      </c>
      <c r="AG2967" t="str">
        <f t="shared" si="1571"/>
        <v>0.947336389669728-0.0633534399150428i</v>
      </c>
      <c r="AH2967" t="str">
        <f t="shared" si="1572"/>
        <v>0.0397247917633853-0.0209834897741813i</v>
      </c>
      <c r="AI2967">
        <f t="shared" si="1573"/>
        <v>-26.950000946611876</v>
      </c>
      <c r="AJ2967">
        <f t="shared" si="1574"/>
        <v>-27.8439780853478</v>
      </c>
      <c r="AK2967"/>
      <c r="AL2967"/>
      <c r="AM2967"/>
      <c r="AN2967"/>
    </row>
    <row r="2968" spans="1:40" x14ac:dyDescent="0.25">
      <c r="A2968"/>
      <c r="B2968">
        <f t="shared" si="1540"/>
        <v>1034000</v>
      </c>
      <c r="C2968" s="186" t="str">
        <f t="shared" si="1543"/>
        <v>-7.14828171935073E-08+0.00236849375121568i</v>
      </c>
      <c r="D2968" s="158" t="str">
        <f t="shared" si="1544"/>
        <v>-5.95700650504089+0.0181584520926536i</v>
      </c>
      <c r="E2968" t="str">
        <f t="shared" si="1545"/>
        <v>2870</v>
      </c>
      <c r="F2968" t="str">
        <f t="shared" si="1546"/>
        <v>0.777000777000777</v>
      </c>
      <c r="G2968" t="str">
        <f t="shared" si="1541"/>
        <v>0.777000777000777</v>
      </c>
      <c r="H2968" t="str">
        <f t="shared" si="1547"/>
        <v>9.11859760769015+0.362031820731147i</v>
      </c>
      <c r="I2968" t="str">
        <f t="shared" si="1548"/>
        <v>4060.50850476481i</v>
      </c>
      <c r="J2968" t="str">
        <f t="shared" si="1542"/>
        <v>-14101.9441488178+878.193785783318i</v>
      </c>
      <c r="K2968" t="str">
        <f t="shared" si="1549"/>
        <v>0.0178620709065363-0.286827270226606i</v>
      </c>
      <c r="L2968" t="str">
        <f t="shared" si="1550"/>
        <v>0.00132358723104953-0.0178136796162336i</v>
      </c>
      <c r="M2968" t="str">
        <f t="shared" si="1551"/>
        <v>0.0191856581375858-0.30464094984284i</v>
      </c>
      <c r="N2968" t="str">
        <f t="shared" si="1552"/>
        <v>-4.58569664967241i</v>
      </c>
      <c r="O2968" t="str">
        <f t="shared" si="1553"/>
        <v>-0.126353680635504+0.991985255631283i</v>
      </c>
      <c r="P2968" t="str">
        <f t="shared" si="1554"/>
        <v>1.1263536806355-0.991985255631283i</v>
      </c>
      <c r="Q2968" t="str">
        <f t="shared" si="1555"/>
        <v>-1.1263536806355+5.57768190530369i</v>
      </c>
      <c r="R2968" t="str">
        <f t="shared" si="1556"/>
        <v>-0.210062297197252-0.159519537709489i</v>
      </c>
      <c r="S2968" t="str">
        <f t="shared" si="1557"/>
        <v>0.473348308407254i</v>
      </c>
      <c r="T2968" t="str">
        <f t="shared" si="1558"/>
        <v>0.0755083033326938-0.0994326330384611i</v>
      </c>
      <c r="U2968" t="str">
        <f t="shared" si="1559"/>
        <v>0.00005-0.000233214558191043i</v>
      </c>
      <c r="V2968" t="str">
        <f t="shared" si="1560"/>
        <v>3.33333333333333E-06-0.000256536014010147i</v>
      </c>
      <c r="W2968" t="str">
        <f t="shared" si="1561"/>
        <v>0.0000143416605414863-0.000123381489461926i</v>
      </c>
      <c r="X2968" t="str">
        <f t="shared" si="1562"/>
        <v>0.0000146250867498434-0.000123313999603422i</v>
      </c>
      <c r="Y2968" t="str">
        <f t="shared" si="1563"/>
        <v>0.009+0.649681360762369i</v>
      </c>
      <c r="Z2968" t="str">
        <f t="shared" si="1564"/>
        <v>-0.00265291539715243-0.000352033591654538i</v>
      </c>
      <c r="AA2968" t="str">
        <f t="shared" si="1565"/>
        <v>0.299058487809128-21.5489657461907i</v>
      </c>
      <c r="AB2968" t="str">
        <f t="shared" si="1566"/>
        <v>0.52160099004928-0.686866974186291i</v>
      </c>
      <c r="AC2968" t="str">
        <f t="shared" si="1567"/>
        <v>0.800759450847523-0.172079016000315i</v>
      </c>
      <c r="AD2968" t="str">
        <f t="shared" si="1568"/>
        <v>0.79882355147422-0.686106424231696i</v>
      </c>
      <c r="AE2968" t="str">
        <f t="shared" si="1569"/>
        <v>-0.00236074380809348+0.00153896957300576i</v>
      </c>
      <c r="AF2968" t="str">
        <f t="shared" si="1570"/>
        <v>-15.075604112731-0.343873368638493i</v>
      </c>
      <c r="AG2968" t="str">
        <f t="shared" si="1571"/>
        <v>0.947343520288138-0.0630568064175843i</v>
      </c>
      <c r="AH2968" t="str">
        <f t="shared" si="1572"/>
        <v>0.0395244332697715-0.021002745186755i</v>
      </c>
      <c r="AI2968">
        <f t="shared" si="1573"/>
        <v>-26.982548478044347</v>
      </c>
      <c r="AJ2968">
        <f t="shared" si="1574"/>
        <v>-27.98556775665141</v>
      </c>
      <c r="AK2968"/>
      <c r="AL2968"/>
      <c r="AM2968"/>
      <c r="AN2968"/>
    </row>
    <row r="2969" spans="1:40" x14ac:dyDescent="0.25">
      <c r="A2969"/>
      <c r="B2969">
        <f t="shared" ref="B2969:B3032" si="1575">B2968+1000</f>
        <v>1035000</v>
      </c>
      <c r="C2969" s="186" t="str">
        <f t="shared" si="1543"/>
        <v>-7.13447528758907E-08+0.00236620535146022i</v>
      </c>
      <c r="D2969" s="158" t="str">
        <f t="shared" si="1544"/>
        <v>-5.9570065039824+0.0181409076945284i</v>
      </c>
      <c r="E2969" t="str">
        <f t="shared" si="1545"/>
        <v>2870</v>
      </c>
      <c r="F2969" t="str">
        <f t="shared" si="1546"/>
        <v>0.777000777000777</v>
      </c>
      <c r="G2969" t="str">
        <f t="shared" si="1541"/>
        <v>0.777000777000777</v>
      </c>
      <c r="H2969" t="str">
        <f t="shared" si="1547"/>
        <v>9.11862744834727+0.361683306166808i</v>
      </c>
      <c r="I2969" t="str">
        <f t="shared" si="1548"/>
        <v>4064.4354955818i</v>
      </c>
      <c r="J2969" t="str">
        <f t="shared" si="1542"/>
        <v>-14129.2357614954+879.043102790845i</v>
      </c>
      <c r="K2969" t="str">
        <f t="shared" si="1549"/>
        <v>0.017827699657316-0.286552241572258i</v>
      </c>
      <c r="L2969" t="str">
        <f t="shared" si="1550"/>
        <v>0.0013210448190516-0.017796657054675i</v>
      </c>
      <c r="M2969" t="str">
        <f t="shared" si="1551"/>
        <v>0.0191487444763676-0.304348898626933i</v>
      </c>
      <c r="N2969" t="str">
        <f t="shared" si="1552"/>
        <v>-4.59013155939163i</v>
      </c>
      <c r="O2969" t="str">
        <f t="shared" si="1553"/>
        <v>-0.121953087418537+0.992535865583248i</v>
      </c>
      <c r="P2969" t="str">
        <f t="shared" si="1554"/>
        <v>1.12195308741854-0.992535865583248i</v>
      </c>
      <c r="Q2969" t="str">
        <f t="shared" si="1555"/>
        <v>-1.12195308741854+5.58266742497488i</v>
      </c>
      <c r="R2969" t="str">
        <f t="shared" si="1556"/>
        <v>-0.209708125126026-0.158825583091336i</v>
      </c>
      <c r="S2969" t="str">
        <f t="shared" si="1557"/>
        <v>0.473806092071089i</v>
      </c>
      <c r="T2969" t="str">
        <f t="shared" si="1558"/>
        <v>0.0752525288454179-0.0993609872415173i</v>
      </c>
      <c r="U2969" t="str">
        <f t="shared" si="1559"/>
        <v>0.0000500000000000001-0.000232989230115496i</v>
      </c>
      <c r="V2969" t="str">
        <f t="shared" si="1560"/>
        <v>3.33333333333333E-06-0.000256288153127046i</v>
      </c>
      <c r="W2969" t="str">
        <f t="shared" si="1561"/>
        <v>0.0000143414061510976-0.000123264614058309i</v>
      </c>
      <c r="X2969" t="str">
        <f t="shared" si="1562"/>
        <v>0.0000146242884421271-0.000123197190580867i</v>
      </c>
      <c r="Y2969" t="str">
        <f t="shared" si="1563"/>
        <v>0.009+0.650309679293087i</v>
      </c>
      <c r="Z2969" t="str">
        <f t="shared" si="1564"/>
        <v>-0.00264784199814406-0.000351605801214065i</v>
      </c>
      <c r="AA2969" t="str">
        <f t="shared" si="1565"/>
        <v>0.298480744074048-21.528145683638i</v>
      </c>
      <c r="AB2969" t="str">
        <f t="shared" si="1566"/>
        <v>0.519834135016071-0.686372054859948i</v>
      </c>
      <c r="AC2969" t="str">
        <f t="shared" si="1567"/>
        <v>0.801057592076586-0.171354109555058i</v>
      </c>
      <c r="AD2969" t="str">
        <f t="shared" si="1568"/>
        <v>0.795805645579733-0.686601678235091i</v>
      </c>
      <c r="AE2969" t="str">
        <f t="shared" si="1569"/>
        <v>-0.00234858074391694+0.00153820287800233i</v>
      </c>
      <c r="AF2969" t="str">
        <f t="shared" si="1570"/>
        <v>-15.0756339523297-0.34354239847228i</v>
      </c>
      <c r="AG2969" t="str">
        <f t="shared" si="1571"/>
        <v>0.947351703574111-0.0627605092584091i</v>
      </c>
      <c r="AH2969" t="str">
        <f t="shared" si="1572"/>
        <v>0.0393244517086933-0.0210212572381878i</v>
      </c>
      <c r="AI2969">
        <f t="shared" si="1573"/>
        <v>-27.015168297831792</v>
      </c>
      <c r="AJ2969">
        <f t="shared" si="1574"/>
        <v>-28.12715297067394</v>
      </c>
      <c r="AK2969"/>
      <c r="AL2969"/>
      <c r="AM2969"/>
      <c r="AN2969"/>
    </row>
    <row r="2970" spans="1:40" x14ac:dyDescent="0.25">
      <c r="A2970"/>
      <c r="B2970">
        <f t="shared" si="1575"/>
        <v>1036000</v>
      </c>
      <c r="C2970" s="186" t="str">
        <f t="shared" si="1543"/>
        <v>-7.12070881654364E-08+0.00236392136946489i</v>
      </c>
      <c r="D2970" s="158" t="str">
        <f t="shared" si="1544"/>
        <v>-5.95700650292697+0.0181233971658975i</v>
      </c>
      <c r="E2970" t="str">
        <f t="shared" si="1545"/>
        <v>2870</v>
      </c>
      <c r="F2970" t="str">
        <f t="shared" si="1546"/>
        <v>0.777000777000777</v>
      </c>
      <c r="G2970" t="str">
        <f t="shared" si="1541"/>
        <v>0.777000777000777</v>
      </c>
      <c r="H2970" t="str">
        <f t="shared" si="1547"/>
        <v>9.11865720284435+0.36133546073376i</v>
      </c>
      <c r="I2970" t="str">
        <f t="shared" si="1548"/>
        <v>4068.36248639878i</v>
      </c>
      <c r="J2970" t="str">
        <f t="shared" si="1542"/>
        <v>-14156.5537556255+879.892419798372i</v>
      </c>
      <c r="K2970" t="str">
        <f t="shared" si="1549"/>
        <v>0.017793427398673-0.286277737821467i</v>
      </c>
      <c r="L2970" t="str">
        <f t="shared" si="1550"/>
        <v>0.00131850971200801-0.0177796668134815i</v>
      </c>
      <c r="M2970" t="str">
        <f t="shared" si="1551"/>
        <v>0.019111937110681-0.304057404634948i</v>
      </c>
      <c r="N2970" t="str">
        <f t="shared" si="1552"/>
        <v>-4.59456646911085i</v>
      </c>
      <c r="O2970" t="str">
        <f t="shared" si="1553"/>
        <v>-0.117550095580444+0.993066953950754i</v>
      </c>
      <c r="P2970" t="str">
        <f t="shared" si="1554"/>
        <v>1.11755009558044-0.993066953950754i</v>
      </c>
      <c r="Q2970" t="str">
        <f t="shared" si="1555"/>
        <v>-1.11755009558044+5.5876334230616i</v>
      </c>
      <c r="R2970" t="str">
        <f t="shared" si="1556"/>
        <v>-0.209353062303783-0.15813270017786i</v>
      </c>
      <c r="S2970" t="str">
        <f t="shared" si="1557"/>
        <v>0.474263875734926i</v>
      </c>
      <c r="T2970" t="str">
        <f t="shared" si="1558"/>
        <v>0.0749966272667809-0.0992885947251676i</v>
      </c>
      <c r="U2970" t="str">
        <f t="shared" si="1559"/>
        <v>0.0000500000000000001-0.000232764337036234i</v>
      </c>
      <c r="V2970" t="str">
        <f t="shared" si="1560"/>
        <v>3.33333333333333E-06-0.000256040770739857i</v>
      </c>
      <c r="W2970" t="str">
        <f t="shared" si="1561"/>
        <v>0.0000143411515263576-0.000123147966430734i</v>
      </c>
      <c r="X2970" t="str">
        <f t="shared" si="1562"/>
        <v>0.0000146234914745749-0.000123080609202552i</v>
      </c>
      <c r="Y2970" t="str">
        <f t="shared" si="1563"/>
        <v>0.009+0.650937997823805i</v>
      </c>
      <c r="Z2970" t="str">
        <f t="shared" si="1564"/>
        <v>-0.00264278328024427-0.000351179069255493i</v>
      </c>
      <c r="AA2970" t="str">
        <f t="shared" si="1565"/>
        <v>0.297904673011414-21.5073658136833i</v>
      </c>
      <c r="AB2970" t="str">
        <f t="shared" si="1566"/>
        <v>0.518066402053192-0.685871977298493i</v>
      </c>
      <c r="AC2970" t="str">
        <f t="shared" si="1567"/>
        <v>0.801356799165978-0.170630267732966i</v>
      </c>
      <c r="AD2970" t="str">
        <f t="shared" si="1568"/>
        <v>0.79278494815986-0.687083294123608i</v>
      </c>
      <c r="AE2970" t="str">
        <f t="shared" si="1569"/>
        <v>-0.00233644807755752+0.00153740276163048i</v>
      </c>
      <c r="AF2970" t="str">
        <f t="shared" si="1570"/>
        <v>-15.0756637057713-0.343212063567862i</v>
      </c>
      <c r="AG2970" t="str">
        <f t="shared" si="1571"/>
        <v>0.947360937774218-0.0624645524009193i</v>
      </c>
      <c r="AH2970" t="str">
        <f t="shared" si="1572"/>
        <v>0.0391248495362128-0.0210390283573893i</v>
      </c>
      <c r="AI2970">
        <f t="shared" si="1573"/>
        <v>-27.047860721387941</v>
      </c>
      <c r="AJ2970">
        <f t="shared" si="1574"/>
        <v>-28.268733359304559</v>
      </c>
      <c r="AK2970"/>
      <c r="AL2970"/>
      <c r="AM2970"/>
      <c r="AN2970"/>
    </row>
    <row r="2971" spans="1:40" x14ac:dyDescent="0.25">
      <c r="A2971"/>
      <c r="B2971">
        <f t="shared" si="1575"/>
        <v>1037000</v>
      </c>
      <c r="C2971" s="186" t="str">
        <f t="shared" si="1543"/>
        <v>-7.10698215214905E-08+0.00236164179244928i</v>
      </c>
      <c r="D2971" s="158" t="str">
        <f t="shared" si="1544"/>
        <v>-5.95700650187459+0.0181059204087778i</v>
      </c>
      <c r="E2971" t="str">
        <f t="shared" si="1545"/>
        <v>2870</v>
      </c>
      <c r="F2971" t="str">
        <f t="shared" si="1546"/>
        <v>0.777000777000777</v>
      </c>
      <c r="G2971" t="str">
        <f t="shared" si="1541"/>
        <v>0.777000777000777</v>
      </c>
      <c r="H2971" t="str">
        <f t="shared" si="1547"/>
        <v>9.11868687151258+0.360988282510355i</v>
      </c>
      <c r="I2971" t="str">
        <f t="shared" si="1548"/>
        <v>4072.28947721577i</v>
      </c>
      <c r="J2971" t="str">
        <f t="shared" si="1542"/>
        <v>-14183.8981312082+880.7417368059i</v>
      </c>
      <c r="K2971" t="str">
        <f t="shared" si="1549"/>
        <v>0.0177592537513141-0.286003757478827i</v>
      </c>
      <c r="L2971" t="str">
        <f t="shared" si="1550"/>
        <v>0.00131598188201175-0.0177627088012191i</v>
      </c>
      <c r="M2971" t="str">
        <f t="shared" si="1551"/>
        <v>0.0190752356333258-0.303766466280046i</v>
      </c>
      <c r="N2971" t="str">
        <f t="shared" si="1552"/>
        <v>-4.59900137883007i</v>
      </c>
      <c r="O2971" t="str">
        <f t="shared" si="1553"/>
        <v>-0.113144791720995+0.993578510288147i</v>
      </c>
      <c r="P2971" t="str">
        <f t="shared" si="1554"/>
        <v>1.11314479172099-0.993578510288147i</v>
      </c>
      <c r="Q2971" t="str">
        <f t="shared" si="1555"/>
        <v>-1.11314479172099+5.59257988911822i</v>
      </c>
      <c r="R2971" t="str">
        <f t="shared" si="1556"/>
        <v>-0.208997106758505-0.157440889232757i</v>
      </c>
      <c r="S2971" t="str">
        <f t="shared" si="1557"/>
        <v>0.474721659398763i</v>
      </c>
      <c r="T2971" t="str">
        <f t="shared" si="1558"/>
        <v>0.0747406001937912-0.0992154533299379i</v>
      </c>
      <c r="U2971" t="str">
        <f t="shared" si="1559"/>
        <v>0.0000500000000000001-0.00023253987769483i</v>
      </c>
      <c r="V2971" t="str">
        <f t="shared" si="1560"/>
        <v>3.33333333333333E-06-0.000255793865464313i</v>
      </c>
      <c r="W2971" t="str">
        <f t="shared" si="1561"/>
        <v>0.0000143408966672993-0.000123031545919957i</v>
      </c>
      <c r="X2971" t="str">
        <f t="shared" si="1562"/>
        <v>0.0000146226958411495-0.000122964254809628i</v>
      </c>
      <c r="Y2971" t="str">
        <f t="shared" si="1563"/>
        <v>0.009+0.651566316354523i</v>
      </c>
      <c r="Z2971" t="str">
        <f t="shared" si="1564"/>
        <v>-0.00263773918685319-0.000350753391801648i</v>
      </c>
      <c r="AA2971" t="str">
        <f t="shared" si="1565"/>
        <v>0.297330268170079-21.4866260200532i</v>
      </c>
      <c r="AB2971" t="str">
        <f t="shared" si="1566"/>
        <v>0.516297802192559-0.685366726584578i</v>
      </c>
      <c r="AC2971" t="str">
        <f t="shared" si="1567"/>
        <v>0.801657073593272-0.16990749072503i</v>
      </c>
      <c r="AD2971" t="str">
        <f t="shared" si="1568"/>
        <v>0.789761522406636-0.68755125626314i</v>
      </c>
      <c r="AE2971" t="str">
        <f t="shared" si="1569"/>
        <v>-0.00232434585109259+0.00153656935891686i</v>
      </c>
      <c r="AF2971" t="str">
        <f t="shared" si="1570"/>
        <v>-15.0756933733872-0.342882362101577i</v>
      </c>
      <c r="AG2971" t="str">
        <f t="shared" si="1571"/>
        <v>0.94737122111814-0.0621689398005124i</v>
      </c>
      <c r="AH2971" t="str">
        <f t="shared" si="1572"/>
        <v>0.0389256291957358-0.0210560609857862i</v>
      </c>
      <c r="AI2971">
        <f t="shared" si="1573"/>
        <v>-27.080626066264273</v>
      </c>
      <c r="AJ2971">
        <f t="shared" si="1574"/>
        <v>-28.410308555079656</v>
      </c>
      <c r="AK2971"/>
      <c r="AL2971"/>
      <c r="AM2971"/>
      <c r="AN2971"/>
    </row>
    <row r="2972" spans="1:40" x14ac:dyDescent="0.25">
      <c r="A2972"/>
      <c r="B2972">
        <f t="shared" si="1575"/>
        <v>1038000</v>
      </c>
      <c r="C2972" s="186" t="str">
        <f t="shared" si="1543"/>
        <v>-7.09329514108177E-08+0.00235936660768225i</v>
      </c>
      <c r="D2972" s="158" t="str">
        <f t="shared" si="1544"/>
        <v>-5.95700650082525+0.0180884773255639i</v>
      </c>
      <c r="E2972" t="str">
        <f t="shared" si="1545"/>
        <v>2870</v>
      </c>
      <c r="F2972" t="str">
        <f t="shared" si="1546"/>
        <v>0.777000777000777</v>
      </c>
      <c r="G2972" t="str">
        <f t="shared" si="1541"/>
        <v>0.777000777000777</v>
      </c>
      <c r="H2972" t="str">
        <f t="shared" si="1547"/>
        <v>9.11871645468154+0.360641769582275i</v>
      </c>
      <c r="I2972" t="str">
        <f t="shared" si="1548"/>
        <v>4076.21646803276i</v>
      </c>
      <c r="J2972" t="str">
        <f t="shared" si="1542"/>
        <v>-14211.2688882435+881.591053813427i</v>
      </c>
      <c r="K2972" t="str">
        <f t="shared" si="1549"/>
        <v>0.0177251783377587-0.285730299054586i</v>
      </c>
      <c r="L2972" t="str">
        <f t="shared" si="1550"/>
        <v>0.0013134613012887-0.0177457829267962i</v>
      </c>
      <c r="M2972" t="str">
        <f t="shared" si="1551"/>
        <v>0.0190386396390474-0.303476081981382i</v>
      </c>
      <c r="N2972" t="str">
        <f t="shared" si="1552"/>
        <v>-4.60343628854929i</v>
      </c>
      <c r="O2972" t="str">
        <f t="shared" si="1553"/>
        <v>-0.108737262485431+0.994070524533936i</v>
      </c>
      <c r="P2972" t="str">
        <f t="shared" si="1554"/>
        <v>1.10873726248543-0.994070524533936i</v>
      </c>
      <c r="Q2972" t="str">
        <f t="shared" si="1555"/>
        <v>-1.10873726248543+5.59750681308323i</v>
      </c>
      <c r="R2972" t="str">
        <f t="shared" si="1556"/>
        <v>-0.208640256518142-0.156750150545319i</v>
      </c>
      <c r="S2972" t="str">
        <f t="shared" si="1557"/>
        <v>0.4751794430626i</v>
      </c>
      <c r="T2972" t="str">
        <f t="shared" si="1558"/>
        <v>0.0744844492361034-0.0991415608927287i</v>
      </c>
      <c r="U2972" t="str">
        <f t="shared" si="1559"/>
        <v>0.0000500000000000001-0.000232315850837706i</v>
      </c>
      <c r="V2972" t="str">
        <f t="shared" si="1560"/>
        <v>3.33333333333333E-06-0.000255547435921476i</v>
      </c>
      <c r="W2972" t="str">
        <f t="shared" si="1561"/>
        <v>0.0000143406415739551-0.000122915351869269i</v>
      </c>
      <c r="X2972" t="str">
        <f t="shared" si="1562"/>
        <v>0.0000146219015358423-0.000122848126745778i</v>
      </c>
      <c r="Y2972" t="str">
        <f t="shared" si="1563"/>
        <v>0.009+0.652194634885241i</v>
      </c>
      <c r="Z2972" t="str">
        <f t="shared" si="1564"/>
        <v>-0.00263270966164335-0.000350328764895074i</v>
      </c>
      <c r="AA2972" t="str">
        <f t="shared" si="1565"/>
        <v>0.296757523129968-21.4659261869225i</v>
      </c>
      <c r="AB2972" t="str">
        <f t="shared" si="1566"/>
        <v>0.514528346553444-0.684856287775807i</v>
      </c>
      <c r="AC2972" t="str">
        <f t="shared" si="1567"/>
        <v>0.80195841683959-0.169185778747897i</v>
      </c>
      <c r="AD2972" t="str">
        <f t="shared" si="1568"/>
        <v>0.786735431601192-0.688005549322839i</v>
      </c>
      <c r="AE2972" t="str">
        <f t="shared" si="1569"/>
        <v>-0.00231227410626883+0.00153570280491444i</v>
      </c>
      <c r="AF2972" t="str">
        <f t="shared" si="1570"/>
        <v>-15.0757229555068-0.342553292256711i</v>
      </c>
      <c r="AG2972" t="str">
        <f t="shared" si="1571"/>
        <v>0.947382551818702-0.0618736754044984i</v>
      </c>
      <c r="AH2972" t="str">
        <f t="shared" si="1572"/>
        <v>0.0387267931179021-0.0210723575772257i</v>
      </c>
      <c r="AI2972">
        <f t="shared" si="1573"/>
        <v>-27.113464652177743</v>
      </c>
      <c r="AJ2972">
        <f t="shared" si="1574"/>
        <v>-28.551878191198227</v>
      </c>
      <c r="AK2972"/>
      <c r="AL2972"/>
      <c r="AM2972"/>
      <c r="AN2972"/>
    </row>
    <row r="2973" spans="1:40" x14ac:dyDescent="0.25">
      <c r="A2973"/>
      <c r="B2973">
        <f t="shared" si="1575"/>
        <v>1039000</v>
      </c>
      <c r="C2973" s="186" t="str">
        <f t="shared" si="1543"/>
        <v>-7.07964763075568E-08+0.00235709580248165i</v>
      </c>
      <c r="D2973" s="158" t="str">
        <f t="shared" si="1544"/>
        <v>-5.95700649977894+0.018071067819026i</v>
      </c>
      <c r="E2973" t="str">
        <f t="shared" si="1545"/>
        <v>2870</v>
      </c>
      <c r="F2973" t="str">
        <f t="shared" si="1546"/>
        <v>0.777000777000777</v>
      </c>
      <c r="G2973" t="str">
        <f t="shared" si="1541"/>
        <v>0.777000777000777</v>
      </c>
      <c r="H2973" t="str">
        <f t="shared" si="1547"/>
        <v>9.11874595267925+0.360295920042513i</v>
      </c>
      <c r="I2973" t="str">
        <f t="shared" si="1548"/>
        <v>4080.14345884974i</v>
      </c>
      <c r="J2973" t="str">
        <f t="shared" si="1542"/>
        <v>-14238.6660267313+882.440370820955i</v>
      </c>
      <c r="K2973" t="str">
        <f t="shared" si="1549"/>
        <v>0.017691200782329-0.285457361064616i</v>
      </c>
      <c r="L2973" t="str">
        <f t="shared" si="1550"/>
        <v>0.00131094794219688-0.0177288890994621i</v>
      </c>
      <c r="M2973" t="str">
        <f t="shared" si="1551"/>
        <v>0.0190021487245259-0.303186250164078i</v>
      </c>
      <c r="N2973" t="str">
        <f t="shared" si="1552"/>
        <v>-4.60787119826851i</v>
      </c>
      <c r="O2973" t="str">
        <f t="shared" si="1553"/>
        <v>-0.104327594562765+0.994542987010993i</v>
      </c>
      <c r="P2973" t="str">
        <f t="shared" si="1554"/>
        <v>1.10432759456277-0.994542987010993i</v>
      </c>
      <c r="Q2973" t="str">
        <f t="shared" si="1555"/>
        <v>-1.10432759456277+5.6024141852795i</v>
      </c>
      <c r="R2973" t="str">
        <f t="shared" si="1556"/>
        <v>-0.208282509610666-0.156060484430483i</v>
      </c>
      <c r="S2973" t="str">
        <f t="shared" si="1557"/>
        <v>0.475637226726437i</v>
      </c>
      <c r="T2973" t="str">
        <f t="shared" si="1558"/>
        <v>0.0742281760160992-0.0990669152468396i</v>
      </c>
      <c r="U2973" t="str">
        <f t="shared" si="1559"/>
        <v>0.0000500000000000001-0.00023209225521611i</v>
      </c>
      <c r="V2973" t="str">
        <f t="shared" si="1560"/>
        <v>3.33333333333333E-06-0.000255301480737721i</v>
      </c>
      <c r="W2973" t="str">
        <f t="shared" si="1561"/>
        <v>0.0000143403862463582-0.000122799383624492i</v>
      </c>
      <c r="X2973" t="str">
        <f t="shared" si="1562"/>
        <v>0.0000146211085526747-0.000122732224357219i</v>
      </c>
      <c r="Y2973" t="str">
        <f t="shared" si="1563"/>
        <v>0.009+0.652822953415959i</v>
      </c>
      <c r="Z2973" t="str">
        <f t="shared" si="1564"/>
        <v>-0.00262769464855831-0.000349905184597951i</v>
      </c>
      <c r="AA2973" t="str">
        <f t="shared" si="1565"/>
        <v>0.2961864315019-21.4452661989118i</v>
      </c>
      <c r="AB2973" t="str">
        <f t="shared" si="1566"/>
        <v>0.512758046343038-0.684340645904911i</v>
      </c>
      <c r="AC2973" t="str">
        <f t="shared" si="1567"/>
        <v>0.802260830389535-0.168465132043927i</v>
      </c>
      <c r="AD2973" t="str">
        <f t="shared" si="1568"/>
        <v>0.783706739112249-0.688446158275578i</v>
      </c>
      <c r="AE2973" t="str">
        <f t="shared" si="1569"/>
        <v>-0.00230023288450151+0.00153480323470153i</v>
      </c>
      <c r="AF2973" t="str">
        <f t="shared" si="1570"/>
        <v>-15.0757524524582-0.342224852223487i</v>
      </c>
      <c r="AG2973" t="str">
        <f t="shared" si="1571"/>
        <v>0.947394928071921-0.0615787631520198i</v>
      </c>
      <c r="AH2973" t="str">
        <f t="shared" si="1572"/>
        <v>0.0385283437204877-0.0210879205978755i</v>
      </c>
      <c r="AI2973">
        <f t="shared" si="1573"/>
        <v>-27.146376801037171</v>
      </c>
      <c r="AJ2973">
        <f t="shared" si="1574"/>
        <v>-28.693441901527901</v>
      </c>
      <c r="AK2973"/>
      <c r="AL2973"/>
      <c r="AM2973"/>
      <c r="AN2973"/>
    </row>
    <row r="2974" spans="1:40" x14ac:dyDescent="0.25">
      <c r="A2974"/>
      <c r="B2974">
        <f t="shared" si="1575"/>
        <v>1040000</v>
      </c>
      <c r="C2974" s="186" t="str">
        <f t="shared" si="1543"/>
        <v>-7.0660394693179E-08+0.00235482936421412i</v>
      </c>
      <c r="D2974" s="158" t="str">
        <f t="shared" si="1544"/>
        <v>-5.95700649873565+0.0180536917923083i</v>
      </c>
      <c r="E2974" t="str">
        <f t="shared" si="1545"/>
        <v>2870</v>
      </c>
      <c r="F2974" t="str">
        <f t="shared" si="1546"/>
        <v>0.777000777000777</v>
      </c>
      <c r="G2974" t="str">
        <f t="shared" si="1541"/>
        <v>0.777000777000777</v>
      </c>
      <c r="H2974" t="str">
        <f t="shared" si="1547"/>
        <v>9.11877536583215+0.359950731991321i</v>
      </c>
      <c r="I2974" t="str">
        <f t="shared" si="1548"/>
        <v>4084.07044966673i</v>
      </c>
      <c r="J2974" t="str">
        <f t="shared" si="1542"/>
        <v>-14266.0895466717+883.289687828482i</v>
      </c>
      <c r="K2974" t="str">
        <f t="shared" si="1549"/>
        <v>0.0176573207111387-0.285184942030389i</v>
      </c>
      <c r="L2974" t="str">
        <f t="shared" si="1550"/>
        <v>0.00130844177722576-0.0177120272288059i</v>
      </c>
      <c r="M2974" t="str">
        <f t="shared" si="1551"/>
        <v>0.0189657624883645-0.302896969259195i</v>
      </c>
      <c r="N2974" t="str">
        <f t="shared" si="1552"/>
        <v>-4.61230610798773i</v>
      </c>
      <c r="O2974" t="str">
        <f t="shared" si="1553"/>
        <v>-0.0999158746840756+0.994995888426739i</v>
      </c>
      <c r="P2974" t="str">
        <f t="shared" si="1554"/>
        <v>1.09991587468408-0.994995888426739i</v>
      </c>
      <c r="Q2974" t="str">
        <f t="shared" si="1555"/>
        <v>-1.09991587468408+5.60730199641447i</v>
      </c>
      <c r="R2974" t="str">
        <f t="shared" si="1556"/>
        <v>-0.207923864064138-0.15537189122886i</v>
      </c>
      <c r="S2974" t="str">
        <f t="shared" si="1557"/>
        <v>0.476095010390274i</v>
      </c>
      <c r="T2974" t="str">
        <f t="shared" si="1558"/>
        <v>0.0739717821689606-0.0989915142220017i</v>
      </c>
      <c r="U2974" t="str">
        <f t="shared" si="1559"/>
        <v>0.0000499999999999999-0.000231869089586095i</v>
      </c>
      <c r="V2974" t="str">
        <f t="shared" si="1560"/>
        <v>3.33333333333333E-06-0.000255055998544704i</v>
      </c>
      <c r="W2974" t="str">
        <f t="shared" si="1561"/>
        <v>0.0000143401306845412-0.000122683640533965i</v>
      </c>
      <c r="X2974" t="str">
        <f t="shared" si="1562"/>
        <v>0.0000146203168856963-0.000122616546992679i</v>
      </c>
      <c r="Y2974" t="str">
        <f t="shared" si="1563"/>
        <v>0.009+0.653451271946677i</v>
      </c>
      <c r="Z2974" t="str">
        <f t="shared" si="1564"/>
        <v>-0.00262269409181094-0.000349482646991934i</v>
      </c>
      <c r="AA2974" t="str">
        <f t="shared" si="1565"/>
        <v>0.295616986927411-21.4246459410854i</v>
      </c>
      <c r="AB2974" t="str">
        <f t="shared" si="1566"/>
        <v>0.510986912856952-0.683819785979972i</v>
      </c>
      <c r="AC2974" t="str">
        <f t="shared" si="1567"/>
        <v>0.802564315731103-0.167745550881224i</v>
      </c>
      <c r="AD2974" t="str">
        <f t="shared" si="1568"/>
        <v>0.780675508394549-0.688873068398527i</v>
      </c>
      <c r="AE2974" t="str">
        <f t="shared" si="1569"/>
        <v>-0.00228822222687325+0.00153387078338098i</v>
      </c>
      <c r="AF2974" t="str">
        <f t="shared" si="1570"/>
        <v>-15.0757818645678-0.341897040199013i</v>
      </c>
      <c r="AG2974" t="str">
        <f t="shared" si="1571"/>
        <v>0.947408348057035-0.0612842069739694i</v>
      </c>
      <c r="AH2974" t="str">
        <f t="shared" si="1572"/>
        <v>0.0383302834082985-0.0211027525261273i</v>
      </c>
      <c r="AI2974">
        <f t="shared" si="1573"/>
        <v>-27.179362836971272</v>
      </c>
      <c r="AJ2974">
        <f t="shared" si="1574"/>
        <v>-28.834999320621709</v>
      </c>
      <c r="AK2974"/>
      <c r="AL2974"/>
      <c r="AM2974"/>
      <c r="AN2974"/>
    </row>
    <row r="2975" spans="1:40" x14ac:dyDescent="0.25">
      <c r="A2975"/>
      <c r="B2975">
        <f t="shared" si="1575"/>
        <v>1041000</v>
      </c>
      <c r="C2975" s="186" t="str">
        <f t="shared" si="1543"/>
        <v>-7.05247050564462E-08+0.00235256728029483i</v>
      </c>
      <c r="D2975" s="158" t="str">
        <f t="shared" si="1544"/>
        <v>-5.95700649769536+0.018036349148927i</v>
      </c>
      <c r="E2975" t="str">
        <f t="shared" si="1545"/>
        <v>2870</v>
      </c>
      <c r="F2975" t="str">
        <f t="shared" si="1546"/>
        <v>0.777000777000777</v>
      </c>
      <c r="G2975" t="str">
        <f t="shared" si="1541"/>
        <v>0.777000777000777</v>
      </c>
      <c r="H2975" t="str">
        <f t="shared" si="1547"/>
        <v>9.11880469446511+0.359606203536194i</v>
      </c>
      <c r="I2975" t="str">
        <f t="shared" si="1548"/>
        <v>4087.99744048372i</v>
      </c>
      <c r="J2975" t="str">
        <f t="shared" si="1542"/>
        <v>-14293.5394480646+884.139004836009i</v>
      </c>
      <c r="K2975" t="str">
        <f t="shared" si="1549"/>
        <v>0.0176235377520835-0.28491304047895i</v>
      </c>
      <c r="L2975" t="str">
        <f t="shared" si="1550"/>
        <v>0.00130594277899535-0.017695197224754i</v>
      </c>
      <c r="M2975" t="str">
        <f t="shared" si="1551"/>
        <v>0.0189294805310789-0.302608237703704i</v>
      </c>
      <c r="N2975" t="str">
        <f t="shared" si="1552"/>
        <v>-4.61674101770695i</v>
      </c>
      <c r="O2975" t="str">
        <f t="shared" si="1553"/>
        <v>-0.0955021896207979+0.995429219873333i</v>
      </c>
      <c r="P2975" t="str">
        <f t="shared" si="1554"/>
        <v>1.0955021896208-0.995429219873333i</v>
      </c>
      <c r="Q2975" t="str">
        <f t="shared" si="1555"/>
        <v>-1.0955021896208+5.61217023758028i</v>
      </c>
      <c r="R2975" t="str">
        <f t="shared" si="1556"/>
        <v>-0.207564317906772-0.15468437130679i</v>
      </c>
      <c r="S2975" t="str">
        <f t="shared" si="1557"/>
        <v>0.476552794054111i</v>
      </c>
      <c r="T2975" t="str">
        <f t="shared" si="1558"/>
        <v>0.0737152693427543-0.0989153556444079i</v>
      </c>
      <c r="U2975" t="str">
        <f t="shared" si="1559"/>
        <v>0.0000499999999999999-0.00023164635270849i</v>
      </c>
      <c r="V2975" t="str">
        <f t="shared" si="1560"/>
        <v>3.33333333333333E-06-0.000254810987979339i</v>
      </c>
      <c r="W2975" t="str">
        <f t="shared" si="1561"/>
        <v>0.0000143398748885366-0.000122568121948529i</v>
      </c>
      <c r="X2975" t="str">
        <f t="shared" si="1562"/>
        <v>0.0000146195265289852-0.000122501094003388i</v>
      </c>
      <c r="Y2975" t="str">
        <f t="shared" si="1563"/>
        <v>0.009+0.654079590477395i</v>
      </c>
      <c r="Z2975" t="str">
        <f t="shared" si="1564"/>
        <v>-0.00261770793588186-0.000349061148178051i</v>
      </c>
      <c r="AA2975" t="str">
        <f t="shared" si="1565"/>
        <v>0.295049183078571-21.4040652989493i</v>
      </c>
      <c r="AB2975" t="str">
        <f t="shared" si="1566"/>
        <v>0.509214957479806-0.683293692984627i</v>
      </c>
      <c r="AC2975" t="str">
        <f t="shared" si="1567"/>
        <v>0.802868874355614-0.167027035553692i</v>
      </c>
      <c r="AD2975" t="str">
        <f t="shared" si="1568"/>
        <v>0.777641802987364-0.689286265273624i</v>
      </c>
      <c r="AE2975" t="str">
        <f t="shared" si="1569"/>
        <v>-0.00227624217413328+0.00153290558607912i</v>
      </c>
      <c r="AF2975" t="str">
        <f t="shared" si="1570"/>
        <v>-15.0758111921605-0.341569854387267i</v>
      </c>
      <c r="AG2975" t="str">
        <f t="shared" si="1571"/>
        <v>0.947422809936551-0.0609900107929139i</v>
      </c>
      <c r="AH2975" t="str">
        <f t="shared" si="1572"/>
        <v>0.0381326145730734-0.0211168558524933i</v>
      </c>
      <c r="AI2975">
        <f t="shared" si="1573"/>
        <v>-27.212423086356154</v>
      </c>
      <c r="AJ2975">
        <f t="shared" si="1574"/>
        <v>-28.976550083722778</v>
      </c>
      <c r="AK2975"/>
      <c r="AL2975"/>
      <c r="AM2975"/>
      <c r="AN2975"/>
    </row>
    <row r="2976" spans="1:40" x14ac:dyDescent="0.25">
      <c r="A2976"/>
      <c r="B2976">
        <f t="shared" si="1575"/>
        <v>1042000</v>
      </c>
      <c r="C2976" s="186" t="str">
        <f t="shared" si="1543"/>
        <v>-7.03894058933677E-08+0.00235030953818727i</v>
      </c>
      <c r="D2976" s="158" t="str">
        <f t="shared" si="1544"/>
        <v>-5.95700649665807+0.0180190397927691i</v>
      </c>
      <c r="E2976" t="str">
        <f t="shared" si="1545"/>
        <v>2870</v>
      </c>
      <c r="F2976" t="str">
        <f t="shared" si="1546"/>
        <v>0.777000777000777</v>
      </c>
      <c r="G2976" t="str">
        <f t="shared" si="1541"/>
        <v>0.777000777000777</v>
      </c>
      <c r="H2976" t="str">
        <f t="shared" si="1547"/>
        <v>9.11883393890145+0.359262332791816i</v>
      </c>
      <c r="I2976" t="str">
        <f t="shared" si="1548"/>
        <v>4091.92443130071i</v>
      </c>
      <c r="J2976" t="str">
        <f t="shared" si="1542"/>
        <v>-14321.0157309102+884.988321843536i</v>
      </c>
      <c r="K2976" t="str">
        <f t="shared" si="1549"/>
        <v>0.0175898515348299-0.284641654942889i</v>
      </c>
      <c r="L2976" t="str">
        <f t="shared" si="1550"/>
        <v>0.00130345092025561-0.017678398997569i</v>
      </c>
      <c r="M2976" t="str">
        <f t="shared" si="1551"/>
        <v>0.0188933024550855-0.302320053940458i</v>
      </c>
      <c r="N2976" t="str">
        <f t="shared" si="1552"/>
        <v>-4.62117592742617i</v>
      </c>
      <c r="O2976" t="str">
        <f t="shared" si="1553"/>
        <v>-0.0910866261830196+0.995842972827842i</v>
      </c>
      <c r="P2976" t="str">
        <f t="shared" si="1554"/>
        <v>1.09108662618302-0.995842972827842i</v>
      </c>
      <c r="Q2976" t="str">
        <f t="shared" si="1555"/>
        <v>-1.09108662618302+5.61701890025401i</v>
      </c>
      <c r="R2976" t="str">
        <f t="shared" si="1556"/>
        <v>-0.207203869166997-0.15399792505637i</v>
      </c>
      <c r="S2976" t="str">
        <f t="shared" si="1557"/>
        <v>0.477010577717948i</v>
      </c>
      <c r="T2976" t="str">
        <f t="shared" si="1558"/>
        <v>0.0734586391985043-0.0988384373367434i</v>
      </c>
      <c r="U2976" t="str">
        <f t="shared" si="1559"/>
        <v>0.0000499999999999999-0.000231424043348885i</v>
      </c>
      <c r="V2976" t="str">
        <f t="shared" si="1560"/>
        <v>3.33333333333333E-06-0.000254566447683774i</v>
      </c>
      <c r="W2976" t="str">
        <f t="shared" si="1561"/>
        <v>0.0000143396188583777-0.000122452827221515i</v>
      </c>
      <c r="X2976" t="str">
        <f t="shared" si="1562"/>
        <v>0.0000146187374766491-0.000122385864743066i</v>
      </c>
      <c r="Y2976" t="str">
        <f t="shared" si="1563"/>
        <v>0.009+0.654707909008113i</v>
      </c>
      <c r="Z2976" t="str">
        <f t="shared" si="1564"/>
        <v>-0.00261273612551802-0.000348640684276605i</v>
      </c>
      <c r="AA2976" t="str">
        <f t="shared" si="1565"/>
        <v>0.294483013657818-21.383524158449i</v>
      </c>
      <c r="AB2976" t="str">
        <f t="shared" si="1566"/>
        <v>0.507442191685725-0.682762351878286i</v>
      </c>
      <c r="AC2976" t="str">
        <f t="shared" si="1567"/>
        <v>0.803174507757632-0.166309586381075i</v>
      </c>
      <c r="AD2976" t="str">
        <f t="shared" si="1568"/>
        <v>0.774605686512902-0.689685734788105i</v>
      </c>
      <c r="AE2976" t="str">
        <f t="shared" si="1569"/>
        <v>-0.00226429276669629+0.00153190777794492i</v>
      </c>
      <c r="AF2976" t="str">
        <f t="shared" si="1570"/>
        <v>-15.0758404355595-0.341243292999047i</v>
      </c>
      <c r="AG2976" t="str">
        <f t="shared" si="1571"/>
        <v>0.947438311856282-0.0606961785230097i</v>
      </c>
      <c r="AH2976" t="str">
        <f t="shared" si="1572"/>
        <v>0.0379353395933815-0.021130233079507i</v>
      </c>
      <c r="AI2976">
        <f t="shared" si="1573"/>
        <v>-27.245557877843936</v>
      </c>
      <c r="AJ2976">
        <f t="shared" si="1574"/>
        <v>-29.118093826779255</v>
      </c>
      <c r="AK2976"/>
      <c r="AL2976"/>
      <c r="AM2976"/>
      <c r="AN2976"/>
    </row>
    <row r="2977" spans="1:40" x14ac:dyDescent="0.25">
      <c r="A2977"/>
      <c r="B2977">
        <f t="shared" si="1575"/>
        <v>1043000</v>
      </c>
      <c r="C2977" s="186" t="str">
        <f t="shared" si="1543"/>
        <v>-7.02544957071595E-08+0.00234805612540302i</v>
      </c>
      <c r="D2977" s="158" t="str">
        <f t="shared" si="1544"/>
        <v>-5.95700649562376+0.0180017636280898i</v>
      </c>
      <c r="E2977" t="str">
        <f t="shared" si="1545"/>
        <v>2870</v>
      </c>
      <c r="F2977" t="str">
        <f t="shared" si="1546"/>
        <v>0.777000777000777</v>
      </c>
      <c r="G2977" t="str">
        <f t="shared" si="1541"/>
        <v>0.777000777000777</v>
      </c>
      <c r="H2977" t="str">
        <f t="shared" si="1547"/>
        <v>9.11886309946297+0.358919117880045i</v>
      </c>
      <c r="I2977" t="str">
        <f t="shared" si="1548"/>
        <v>4095.85142211769i</v>
      </c>
      <c r="J2977" t="str">
        <f t="shared" si="1542"/>
        <v>-14348.5183952083+885.837638851064i</v>
      </c>
      <c r="K2977" t="str">
        <f t="shared" si="1549"/>
        <v>0.017556261690807-0.28437078396032i</v>
      </c>
      <c r="L2977" t="str">
        <f t="shared" si="1550"/>
        <v>0.00130096617388564-0.0176616324578484i</v>
      </c>
      <c r="M2977" t="str">
        <f t="shared" si="1551"/>
        <v>0.0188572278646926-0.302032416418168i</v>
      </c>
      <c r="N2977" t="str">
        <f t="shared" si="1552"/>
        <v>-4.62561083714539i</v>
      </c>
      <c r="O2977" t="str">
        <f t="shared" si="1553"/>
        <v>-0.0866692712177726+0.996237139152411i</v>
      </c>
      <c r="P2977" t="str">
        <f t="shared" si="1554"/>
        <v>1.08666927121777-0.996237139152411i</v>
      </c>
      <c r="Q2977" t="str">
        <f t="shared" si="1555"/>
        <v>-1.08666927121777+5.6218479762978i</v>
      </c>
      <c r="R2977" t="str">
        <f t="shared" si="1556"/>
        <v>-0.206842515873522-0.153312552895504i</v>
      </c>
      <c r="S2977" t="str">
        <f t="shared" si="1557"/>
        <v>0.477468361381785i</v>
      </c>
      <c r="T2977" t="str">
        <f t="shared" si="1558"/>
        <v>0.0732018934102745-0.0987607571182164i</v>
      </c>
      <c r="U2977" t="str">
        <f t="shared" si="1559"/>
        <v>0.00005-0.000231202160277602i</v>
      </c>
      <c r="V2977" t="str">
        <f t="shared" si="1560"/>
        <v>3.33333333333333E-06-0.000254322376305362i</v>
      </c>
      <c r="W2977" t="str">
        <f t="shared" si="1561"/>
        <v>0.0000143393625940971-0.000122337755708738i</v>
      </c>
      <c r="X2977" t="str">
        <f t="shared" si="1562"/>
        <v>0.0000146179497228232-0.000122270858567912i</v>
      </c>
      <c r="Y2977" t="str">
        <f t="shared" si="1563"/>
        <v>0.009+0.655336227538831i</v>
      </c>
      <c r="Z2977" t="str">
        <f t="shared" si="1564"/>
        <v>-0.00260777860573105-0.000348221251427021i</v>
      </c>
      <c r="AA2977" t="str">
        <f t="shared" si="1565"/>
        <v>0.293918472397774-21.3630224059673i</v>
      </c>
      <c r="AB2977" t="str">
        <f t="shared" si="1566"/>
        <v>0.505668627038913-0.682225747596338i</v>
      </c>
      <c r="AC2977" t="str">
        <f t="shared" si="1567"/>
        <v>0.803481217434886-0.165593203709005i</v>
      </c>
      <c r="AD2977" t="str">
        <f t="shared" si="1568"/>
        <v>0.771567222674789-0.690071463134972i</v>
      </c>
      <c r="AE2977" t="str">
        <f t="shared" si="1569"/>
        <v>-0.00225237404464157+0.00153087749414901i</v>
      </c>
      <c r="AF2977" t="str">
        <f t="shared" si="1570"/>
        <v>-15.0758695950867-0.340917354251955i</v>
      </c>
      <c r="AG2977" t="str">
        <f t="shared" si="1571"/>
        <v>0.947454851945386-0.0604027140699251i</v>
      </c>
      <c r="AH2977" t="str">
        <f t="shared" si="1572"/>
        <v>0.0377384608345257-0.0211428867216212i</v>
      </c>
      <c r="AI2977">
        <f t="shared" si="1573"/>
        <v>-27.278767542390998</v>
      </c>
      <c r="AJ2977">
        <f t="shared" si="1574"/>
        <v>-29.25963018645357</v>
      </c>
      <c r="AK2977"/>
      <c r="AL2977"/>
      <c r="AM2977"/>
      <c r="AN2977"/>
    </row>
    <row r="2978" spans="1:40" x14ac:dyDescent="0.25">
      <c r="A2978"/>
      <c r="B2978">
        <f t="shared" si="1575"/>
        <v>1044000</v>
      </c>
      <c r="C2978" s="186" t="str">
        <f t="shared" si="1543"/>
        <v>-7.0119973008203E-08+0.00234580702950148i</v>
      </c>
      <c r="D2978" s="158" t="str">
        <f t="shared" si="1544"/>
        <v>-5.95700649459242+0.0179845205595114i</v>
      </c>
      <c r="E2978" t="str">
        <f t="shared" si="1545"/>
        <v>2870</v>
      </c>
      <c r="F2978" t="str">
        <f t="shared" si="1546"/>
        <v>0.777000777000777</v>
      </c>
      <c r="G2978" t="str">
        <f t="shared" si="1541"/>
        <v>0.777000777000777</v>
      </c>
      <c r="H2978" t="str">
        <f t="shared" si="1547"/>
        <v>9.11889217646988+0.358576556929862i</v>
      </c>
      <c r="I2978" t="str">
        <f t="shared" si="1548"/>
        <v>4099.77841293468i</v>
      </c>
      <c r="J2978" t="str">
        <f t="shared" si="1542"/>
        <v>-14376.0474409589+886.686955858591i</v>
      </c>
      <c r="K2978" t="str">
        <f t="shared" si="1549"/>
        <v>0.0175227678531949-0.284100426074852i</v>
      </c>
      <c r="L2978" t="str">
        <f t="shared" si="1550"/>
        <v>0.00129848851289295-0.0176448975165224i</v>
      </c>
      <c r="M2978" t="str">
        <f t="shared" si="1551"/>
        <v>0.0188212563660878-0.301745323591374i</v>
      </c>
      <c r="N2978" t="str">
        <f t="shared" si="1552"/>
        <v>-4.6300457468646i</v>
      </c>
      <c r="O2978" t="str">
        <f t="shared" si="1553"/>
        <v>-0.0822502116073372+0.99661171109442i</v>
      </c>
      <c r="P2978" t="str">
        <f t="shared" si="1554"/>
        <v>1.08225021160734-0.99661171109442i</v>
      </c>
      <c r="Q2978" t="str">
        <f t="shared" si="1555"/>
        <v>-1.08225021160734+5.62665745795902i</v>
      </c>
      <c r="R2978" t="str">
        <f t="shared" si="1556"/>
        <v>-0.206480256055401-0.152628255267943i</v>
      </c>
      <c r="S2978" t="str">
        <f t="shared" si="1557"/>
        <v>0.477926145045622i</v>
      </c>
      <c r="T2978" t="str">
        <f t="shared" si="1558"/>
        <v>0.0729450336652471-0.0986823128045907i</v>
      </c>
      <c r="U2978" t="str">
        <f t="shared" si="1559"/>
        <v>0.00005-0.000230980702269673i</v>
      </c>
      <c r="V2978" t="str">
        <f t="shared" si="1560"/>
        <v>3.33333333333333E-06-0.00025407877249664i</v>
      </c>
      <c r="W2978" t="str">
        <f t="shared" si="1561"/>
        <v>0.0000143391060957277-0.000122222906768476i</v>
      </c>
      <c r="X2978" t="str">
        <f t="shared" si="1562"/>
        <v>0.0000146171632616712-0.00012215607483659i</v>
      </c>
      <c r="Y2978" t="str">
        <f t="shared" si="1563"/>
        <v>0.009+0.655964546069549i</v>
      </c>
      <c r="Z2978" t="str">
        <f t="shared" si="1564"/>
        <v>-0.00260283532179577-0.000347802845787751i</v>
      </c>
      <c r="AA2978" t="str">
        <f t="shared" si="1565"/>
        <v>0.293355553061077-21.3425599283226i</v>
      </c>
      <c r="AB2978" t="str">
        <f t="shared" si="1566"/>
        <v>0.503894275194192-0.68168386505038i</v>
      </c>
      <c r="AC2978" t="str">
        <f t="shared" si="1567"/>
        <v>0.803789004888188-0.164877887909051i</v>
      </c>
      <c r="AD2978" t="str">
        <f t="shared" si="1568"/>
        <v>0.768526475256523-0.690443436813492i</v>
      </c>
      <c r="AE2978" t="str">
        <f t="shared" si="1569"/>
        <v>-0.00224048604771209+0.00152981486988277i</v>
      </c>
      <c r="AF2978" t="str">
        <f t="shared" si="1570"/>
        <v>-15.0758986710623-0.340592036370351i</v>
      </c>
      <c r="AG2978" t="str">
        <f t="shared" si="1571"/>
        <v>0.947472428316413-0.0601096213307619i</v>
      </c>
      <c r="AH2978" t="str">
        <f t="shared" si="1572"/>
        <v>0.0375419806484449-0.0211548193051048i</v>
      </c>
      <c r="AI2978">
        <f t="shared" si="1573"/>
        <v>-27.312052413287052</v>
      </c>
      <c r="AJ2978">
        <f t="shared" si="1574"/>
        <v>-29.401158800132965</v>
      </c>
      <c r="AK2978"/>
      <c r="AL2978"/>
      <c r="AM2978"/>
      <c r="AN2978"/>
    </row>
    <row r="2979" spans="1:40" x14ac:dyDescent="0.25">
      <c r="A2979"/>
      <c r="B2979">
        <f t="shared" si="1575"/>
        <v>1045000</v>
      </c>
      <c r="C2979" s="186" t="str">
        <f t="shared" si="1543"/>
        <v>-6.99858363140033E-08+0.0023435622380897i</v>
      </c>
      <c r="D2979" s="158" t="str">
        <f t="shared" si="1544"/>
        <v>-5.95700649356403+0.017967310492021i</v>
      </c>
      <c r="E2979" t="str">
        <f t="shared" si="1545"/>
        <v>2870</v>
      </c>
      <c r="F2979" t="str">
        <f t="shared" si="1546"/>
        <v>0.777000777000777</v>
      </c>
      <c r="G2979" t="str">
        <f t="shared" si="1541"/>
        <v>0.777000777000777</v>
      </c>
      <c r="H2979" t="str">
        <f t="shared" si="1547"/>
        <v>9.11892117024093+0.358234648077353i</v>
      </c>
      <c r="I2979" t="str">
        <f t="shared" si="1548"/>
        <v>4103.70540375167i</v>
      </c>
      <c r="J2979" t="str">
        <f t="shared" si="1542"/>
        <v>-14403.6028681621+887.536272866118i</v>
      </c>
      <c r="K2979" t="str">
        <f t="shared" si="1549"/>
        <v>0.0174893696569146-0.283830579835561i</v>
      </c>
      <c r="L2979" t="str">
        <f t="shared" si="1550"/>
        <v>0.00129601791041278-0.0176281940848533i</v>
      </c>
      <c r="M2979" t="str">
        <f t="shared" si="1551"/>
        <v>0.0187853875673274-0.301458773920414i</v>
      </c>
      <c r="N2979" t="str">
        <f t="shared" si="1552"/>
        <v>-4.63448065658382i</v>
      </c>
      <c r="O2979" t="str">
        <f t="shared" si="1553"/>
        <v>-0.0778295342674898+0.996966681286644i</v>
      </c>
      <c r="P2979" t="str">
        <f t="shared" si="1554"/>
        <v>1.07782953426749-0.996966681286644i</v>
      </c>
      <c r="Q2979" t="str">
        <f t="shared" si="1555"/>
        <v>-1.07782953426749+5.63144733787046i</v>
      </c>
      <c r="R2979" t="str">
        <f t="shared" si="1556"/>
        <v>-0.206117087742098-0.151945032643318i</v>
      </c>
      <c r="S2979" t="str">
        <f t="shared" si="1557"/>
        <v>0.478383928709457i</v>
      </c>
      <c r="T2979" t="str">
        <f t="shared" si="1558"/>
        <v>0.0726880616637972-0.0986031022082167i</v>
      </c>
      <c r="U2979" t="str">
        <f t="shared" si="1559"/>
        <v>0.00005-0.000230759668104821i</v>
      </c>
      <c r="V2979" t="str">
        <f t="shared" si="1560"/>
        <v>3.33333333333333E-06-0.000253835634915304i</v>
      </c>
      <c r="W2979" t="str">
        <f t="shared" si="1561"/>
        <v>0.0000143388493633027-0.000122108279761468i</v>
      </c>
      <c r="X2979" t="str">
        <f t="shared" si="1562"/>
        <v>0.0000146163780873854-0.00012204151291022i</v>
      </c>
      <c r="Y2979" t="str">
        <f t="shared" si="1563"/>
        <v>0.009+0.656592864600267i</v>
      </c>
      <c r="Z2979" t="str">
        <f t="shared" si="1564"/>
        <v>-0.00259790621924873-0.000347385463536167i</v>
      </c>
      <c r="AA2979" t="str">
        <f t="shared" si="1565"/>
        <v>0.292794249440206-21.322136612766i</v>
      </c>
      <c r="AB2979" t="str">
        <f t="shared" si="1566"/>
        <v>0.50211914789752-0.681136689128429i</v>
      </c>
      <c r="AC2979" t="str">
        <f t="shared" si="1567"/>
        <v>0.804097871621365-0.164163639378753i</v>
      </c>
      <c r="AD2979" t="str">
        <f t="shared" si="1568"/>
        <v>0.76548350811985-0.690801642629668i</v>
      </c>
      <c r="AE2979" t="str">
        <f t="shared" si="1569"/>
        <v>-0.00222862881531334+0.00152872004035735i</v>
      </c>
      <c r="AF2979" t="str">
        <f t="shared" si="1570"/>
        <v>-15.075927663805-0.340267337585332i</v>
      </c>
      <c r="AG2979" t="str">
        <f t="shared" si="1571"/>
        <v>0.94749103906534-0.0598169041939682i</v>
      </c>
      <c r="AH2979" t="str">
        <f t="shared" si="1572"/>
        <v>0.0373459013736143-0.0211660333679398i</v>
      </c>
      <c r="AI2979">
        <f t="shared" si="1573"/>
        <v>-27.345412826185076</v>
      </c>
      <c r="AJ2979">
        <f t="shared" si="1574"/>
        <v>-29.542679305942983</v>
      </c>
      <c r="AK2979"/>
      <c r="AL2979"/>
      <c r="AM2979"/>
      <c r="AN2979"/>
    </row>
    <row r="2980" spans="1:40" x14ac:dyDescent="0.25">
      <c r="A2980"/>
      <c r="B2980">
        <f t="shared" si="1575"/>
        <v>1046000</v>
      </c>
      <c r="C2980" s="186" t="str">
        <f t="shared" si="1543"/>
        <v>-6.98520841491483E-08+0.00234132173882209i</v>
      </c>
      <c r="D2980" s="158" t="str">
        <f t="shared" si="1544"/>
        <v>-5.9570064925386+0.0179501333309694i</v>
      </c>
      <c r="E2980" t="str">
        <f t="shared" si="1545"/>
        <v>2870</v>
      </c>
      <c r="F2980" t="str">
        <f t="shared" si="1546"/>
        <v>0.777000777000777</v>
      </c>
      <c r="G2980" t="str">
        <f t="shared" si="1541"/>
        <v>0.777000777000777</v>
      </c>
      <c r="H2980" t="str">
        <f t="shared" si="1547"/>
        <v>9.11895008109332+0.35789338946566i</v>
      </c>
      <c r="I2980" t="str">
        <f t="shared" si="1548"/>
        <v>4107.63239456866i</v>
      </c>
      <c r="J2980" t="str">
        <f t="shared" si="1542"/>
        <v>-14431.1846768179+888.385589873646i</v>
      </c>
      <c r="K2980" t="str">
        <f t="shared" si="1549"/>
        <v>0.0174560667386192-0.283561243796966i</v>
      </c>
      <c r="L2980" t="str">
        <f t="shared" si="1550"/>
        <v>0.00129355433970732-0.017611522074433i</v>
      </c>
      <c r="M2980" t="str">
        <f t="shared" si="1551"/>
        <v>0.0187496210783265-0.301172765871399i</v>
      </c>
      <c r="N2980" t="str">
        <f t="shared" si="1552"/>
        <v>-4.63891556630304i</v>
      </c>
      <c r="O2980" t="str">
        <f t="shared" si="1553"/>
        <v>-0.0734073261458547+0.99730204274739i</v>
      </c>
      <c r="P2980" t="str">
        <f t="shared" si="1554"/>
        <v>1.07340732614585-0.99730204274739i</v>
      </c>
      <c r="Q2980" t="str">
        <f t="shared" si="1555"/>
        <v>-1.07340732614585+5.63621760905043i</v>
      </c>
      <c r="R2980" t="str">
        <f t="shared" si="1556"/>
        <v>-0.205753008963557-0.151262885517199i</v>
      </c>
      <c r="S2980" t="str">
        <f t="shared" si="1557"/>
        <v>0.478841712373294i</v>
      </c>
      <c r="T2980" t="str">
        <f t="shared" si="1558"/>
        <v>0.0724309791195811-0.0985231231380673i</v>
      </c>
      <c r="U2980" t="str">
        <f t="shared" si="1559"/>
        <v>0.00005-0.000230539056567436i</v>
      </c>
      <c r="V2980" t="str">
        <f t="shared" si="1560"/>
        <v>3.33333333333333E-06-0.00025359296222418i</v>
      </c>
      <c r="W2980" t="str">
        <f t="shared" si="1561"/>
        <v>0.0000143385923968549-0.000121993874050894i</v>
      </c>
      <c r="X2980" t="str">
        <f t="shared" si="1562"/>
        <v>0.0000146155941941855-0.000121927172152366i</v>
      </c>
      <c r="Y2980" t="str">
        <f t="shared" si="1563"/>
        <v>0.009+0.657221183130985i</v>
      </c>
      <c r="Z2980" t="str">
        <f t="shared" si="1564"/>
        <v>-0.00259299124388672-0.000346969100868425i</v>
      </c>
      <c r="AA2980" t="str">
        <f t="shared" si="1565"/>
        <v>0.292234555357315-21.3017523469804i</v>
      </c>
      <c r="AB2980" t="str">
        <f t="shared" si="1566"/>
        <v>0.500343256986601-0.680584204695169i</v>
      </c>
      <c r="AC2980" t="str">
        <f t="shared" si="1567"/>
        <v>0.804407819141164-0.163450458541687i</v>
      </c>
      <c r="AD2980" t="str">
        <f t="shared" si="1568"/>
        <v>0.762438385203319-0.691146067696712i</v>
      </c>
      <c r="AE2980" t="str">
        <f t="shared" si="1569"/>
        <v>-0.00221680238651282+0.00152759314080275i</v>
      </c>
      <c r="AF2980" t="str">
        <f t="shared" si="1570"/>
        <v>-15.0759565736319-0.339943256134691i</v>
      </c>
      <c r="AG2980" t="str">
        <f t="shared" si="1571"/>
        <v>0.947510682271618-0.0595245665392712i</v>
      </c>
      <c r="AH2980" t="str">
        <f t="shared" si="1572"/>
        <v>0.0371502253349567-0.0211765314597165i</v>
      </c>
      <c r="AI2980">
        <f t="shared" si="1573"/>
        <v>-27.378849119129992</v>
      </c>
      <c r="AJ2980">
        <f t="shared" si="1574"/>
        <v>-29.684191342753575</v>
      </c>
      <c r="AK2980"/>
      <c r="AL2980"/>
      <c r="AM2980"/>
      <c r="AN2980"/>
    </row>
    <row r="2981" spans="1:40" x14ac:dyDescent="0.25">
      <c r="A2981"/>
      <c r="B2981">
        <f t="shared" si="1575"/>
        <v>1047000</v>
      </c>
      <c r="C2981" s="186" t="str">
        <f t="shared" si="1543"/>
        <v>-6.97187150452692E-08+0.00233908551940026i</v>
      </c>
      <c r="D2981" s="158" t="str">
        <f t="shared" si="1544"/>
        <v>-5.95700649151611+0.0179329889820687i</v>
      </c>
      <c r="E2981" t="str">
        <f t="shared" si="1545"/>
        <v>2870</v>
      </c>
      <c r="F2981" t="str">
        <f t="shared" si="1546"/>
        <v>0.777000777000777</v>
      </c>
      <c r="G2981" t="str">
        <f t="shared" si="1541"/>
        <v>0.777000777000777</v>
      </c>
      <c r="H2981" t="str">
        <f t="shared" si="1547"/>
        <v>9.11897890934275+0.357552779244963i</v>
      </c>
      <c r="I2981" t="str">
        <f t="shared" si="1548"/>
        <v>4111.55938538564i</v>
      </c>
      <c r="J2981" t="str">
        <f t="shared" si="1542"/>
        <v>-14458.7928669262+889.234906881173i</v>
      </c>
      <c r="K2981" t="str">
        <f t="shared" si="1549"/>
        <v>0.0174228587366835-0.283292416519008i</v>
      </c>
      <c r="L2981" t="str">
        <f t="shared" si="1550"/>
        <v>0.00129109777416502-0.0175948813971819i</v>
      </c>
      <c r="M2981" t="str">
        <f t="shared" si="1551"/>
        <v>0.0187139565108485-0.30088729791619i</v>
      </c>
      <c r="N2981" t="str">
        <f t="shared" si="1552"/>
        <v>-4.64335047602226i</v>
      </c>
      <c r="O2981" t="str">
        <f t="shared" si="1553"/>
        <v>-0.0689836742201547+0.997617788880635i</v>
      </c>
      <c r="P2981" t="str">
        <f t="shared" si="1554"/>
        <v>1.06898367422015-0.997617788880635i</v>
      </c>
      <c r="Q2981" t="str">
        <f t="shared" si="1555"/>
        <v>-1.06898367422015+5.6409682649029i</v>
      </c>
      <c r="R2981" t="str">
        <f t="shared" si="1556"/>
        <v>-0.205388017750269-0.150581814411129i</v>
      </c>
      <c r="S2981" t="str">
        <f t="shared" si="1557"/>
        <v>0.479299496037131i</v>
      </c>
      <c r="T2981" t="str">
        <f t="shared" si="1558"/>
        <v>0.0721737877596109-0.0984423733997692i</v>
      </c>
      <c r="U2981" t="str">
        <f t="shared" si="1559"/>
        <v>0.00005-0.00023031886644655i</v>
      </c>
      <c r="V2981" t="str">
        <f t="shared" si="1560"/>
        <v>3.33333333333333E-06-0.000253350753091205i</v>
      </c>
      <c r="W2981" t="str">
        <f t="shared" si="1561"/>
        <v>0.0000143383351964171-0.000121879689002367i</v>
      </c>
      <c r="X2981" t="str">
        <f t="shared" si="1562"/>
        <v>0.0000146148115763188-0.000121813051929019i</v>
      </c>
      <c r="Y2981" t="str">
        <f t="shared" si="1563"/>
        <v>0.009+0.657849501661703i</v>
      </c>
      <c r="Z2981" t="str">
        <f t="shared" si="1564"/>
        <v>-0.00258809034176512-0.000346553753999356i</v>
      </c>
      <c r="AA2981" t="str">
        <f t="shared" si="1565"/>
        <v>0.291676464664052-21.2814070190772i</v>
      </c>
      <c r="AB2981" t="str">
        <f t="shared" si="1566"/>
        <v>0.498566614391395-0.680026396592173i</v>
      </c>
      <c r="AC2981" t="str">
        <f t="shared" si="1567"/>
        <v>0.804718848957179-0.162738345847505i</v>
      </c>
      <c r="AD2981" t="str">
        <f t="shared" si="1568"/>
        <v>0.759391170520647-0.691476699435497i</v>
      </c>
      <c r="AE2981" t="str">
        <f t="shared" si="1569"/>
        <v>-0.00220500680003866+0.00152643430646674i</v>
      </c>
      <c r="AF2981" t="str">
        <f t="shared" si="1570"/>
        <v>-15.0759854008589-0.339619790262894i</v>
      </c>
      <c r="AG2981" t="str">
        <f t="shared" si="1571"/>
        <v>0.947531355998211-0.0592326122375888i</v>
      </c>
      <c r="AH2981" t="str">
        <f t="shared" si="1572"/>
        <v>0.0369549548437424-0.0211863161415276i</v>
      </c>
      <c r="AI2981">
        <f t="shared" si="1573"/>
        <v>-27.412361632589942</v>
      </c>
      <c r="AJ2981">
        <f t="shared" si="1574"/>
        <v>-29.825694550192797</v>
      </c>
      <c r="AK2981"/>
      <c r="AL2981"/>
      <c r="AM2981"/>
      <c r="AN2981"/>
    </row>
    <row r="2982" spans="1:40" x14ac:dyDescent="0.25">
      <c r="A2982"/>
      <c r="B2982">
        <f t="shared" si="1575"/>
        <v>1048000</v>
      </c>
      <c r="C2982" s="186" t="str">
        <f t="shared" si="1543"/>
        <v>-6.95857275409988E-08+0.00233685356757273i</v>
      </c>
      <c r="D2982" s="158" t="str">
        <f t="shared" si="1544"/>
        <v>-5.95700649049653+0.0179158773513909i</v>
      </c>
      <c r="E2982" t="str">
        <f t="shared" si="1545"/>
        <v>2870</v>
      </c>
      <c r="F2982" t="str">
        <f t="shared" si="1546"/>
        <v>0.777000777000777</v>
      </c>
      <c r="G2982" t="str">
        <f t="shared" si="1541"/>
        <v>0.777000777000777</v>
      </c>
      <c r="H2982" t="str">
        <f t="shared" si="1547"/>
        <v>9.11900765530339+0.357212815572431i</v>
      </c>
      <c r="I2982" t="str">
        <f t="shared" si="1548"/>
        <v>4115.48637620263i</v>
      </c>
      <c r="J2982" t="str">
        <f t="shared" si="1542"/>
        <v>-14486.4274384872+890.084223888701i</v>
      </c>
      <c r="K2982" t="str">
        <f t="shared" si="1549"/>
        <v>0.0173897452911939-0.283024096567018i</v>
      </c>
      <c r="L2982" t="str">
        <f t="shared" si="1550"/>
        <v>0.00128864818729986-0.0175782719653477i</v>
      </c>
      <c r="M2982" t="str">
        <f t="shared" si="1551"/>
        <v>0.0186783934784938-0.300602368532366i</v>
      </c>
      <c r="N2982" t="str">
        <f t="shared" si="1552"/>
        <v>-4.64778538574148i</v>
      </c>
      <c r="O2982" t="str">
        <f t="shared" si="1553"/>
        <v>-0.064558665496509+0.997913913476162i</v>
      </c>
      <c r="P2982" t="str">
        <f t="shared" si="1554"/>
        <v>1.06455866549651-0.997913913476162i</v>
      </c>
      <c r="Q2982" t="str">
        <f t="shared" si="1555"/>
        <v>-1.06455866549651+5.64569929921764i</v>
      </c>
      <c r="R2982" t="str">
        <f t="shared" si="1556"/>
        <v>-0.205022112133338-0.149901819872668i</v>
      </c>
      <c r="S2982" t="str">
        <f t="shared" si="1557"/>
        <v>0.479757279700968i</v>
      </c>
      <c r="T2982" t="str">
        <f t="shared" si="1558"/>
        <v>0.0719164893243357-0.0983608507956371i</v>
      </c>
      <c r="U2982" t="str">
        <f t="shared" si="1559"/>
        <v>0.00005-0.000230099096535819i</v>
      </c>
      <c r="V2982" t="str">
        <f t="shared" si="1560"/>
        <v>3.33333333333333E-06-0.000253109006189401i</v>
      </c>
      <c r="W2982" t="str">
        <f t="shared" si="1561"/>
        <v>0.0000143380777620224-0.000121765723983924i</v>
      </c>
      <c r="X2982" t="str">
        <f t="shared" si="1562"/>
        <v>0.0000146140302280606-0.000121699151608595i</v>
      </c>
      <c r="Y2982" t="str">
        <f t="shared" si="1563"/>
        <v>0.009+0.658477820192421i</v>
      </c>
      <c r="Z2982" t="str">
        <f t="shared" si="1564"/>
        <v>-0.00258320345919668-0.000346139419162368i</v>
      </c>
      <c r="AA2982" t="str">
        <f t="shared" si="1565"/>
        <v>0.291119971241403-21.2611005175952i</v>
      </c>
      <c r="AB2982" t="str">
        <f t="shared" si="1566"/>
        <v>0.496789232134687-0.67946324963813i</v>
      </c>
      <c r="AC2982" t="str">
        <f t="shared" si="1567"/>
        <v>0.80503096258177-0.162027301771979i</v>
      </c>
      <c r="AD2982" t="str">
        <f t="shared" si="1568"/>
        <v>0.756341928159172-0.691793525575006i</v>
      </c>
      <c r="AE2982" t="str">
        <f t="shared" si="1569"/>
        <v>-0.00219324209427908+0.00152524367261406i</v>
      </c>
      <c r="AF2982" t="str">
        <f t="shared" si="1570"/>
        <v>-15.0760141457999-0.33929693822104i</v>
      </c>
      <c r="AG2982" t="str">
        <f t="shared" si="1571"/>
        <v>0.947553058291643-0.0589410451509542i</v>
      </c>
      <c r="AH2982" t="str">
        <f t="shared" si="1572"/>
        <v>0.0367600921974991-0.0211953899858634i</v>
      </c>
      <c r="AI2982">
        <f t="shared" si="1573"/>
        <v>-27.445950709486247</v>
      </c>
      <c r="AJ2982">
        <f t="shared" si="1574"/>
        <v>-29.967188568656976</v>
      </c>
      <c r="AK2982"/>
      <c r="AL2982"/>
      <c r="AM2982"/>
      <c r="AN2982"/>
    </row>
    <row r="2983" spans="1:40" x14ac:dyDescent="0.25">
      <c r="A2983"/>
      <c r="B2983">
        <f t="shared" si="1575"/>
        <v>1049000</v>
      </c>
      <c r="C2983" s="186" t="str">
        <f t="shared" si="1543"/>
        <v>-6.94531201819322E-08+0.00233462587113476i</v>
      </c>
      <c r="D2983" s="158" t="str">
        <f t="shared" si="1544"/>
        <v>-5.95700648947988+0.0178987983453665i</v>
      </c>
      <c r="E2983" t="str">
        <f t="shared" si="1545"/>
        <v>2870</v>
      </c>
      <c r="F2983" t="str">
        <f t="shared" si="1546"/>
        <v>0.777000777000777</v>
      </c>
      <c r="G2983" t="str">
        <f t="shared" si="1541"/>
        <v>0.777000777000777</v>
      </c>
      <c r="H2983" t="str">
        <f t="shared" si="1547"/>
        <v>9.11903631928796+0.356873496612203i</v>
      </c>
      <c r="I2983" t="str">
        <f t="shared" si="1548"/>
        <v>4119.41336701962i</v>
      </c>
      <c r="J2983" t="str">
        <f t="shared" si="1542"/>
        <v>-14514.0883915006+890.933540896228i</v>
      </c>
      <c r="K2983" t="str">
        <f t="shared" si="1549"/>
        <v>0.0173567260439398-0.2827562825117i</v>
      </c>
      <c r="L2983" t="str">
        <f t="shared" si="1550"/>
        <v>0.00128620555275064-0.017561693691503i</v>
      </c>
      <c r="M2983" t="str">
        <f t="shared" si="1551"/>
        <v>0.0186429315966904-0.300317976203203i</v>
      </c>
      <c r="N2983" t="str">
        <f t="shared" si="1552"/>
        <v>-4.6522202954607i</v>
      </c>
      <c r="O2983" t="str">
        <f t="shared" si="1553"/>
        <v>-0.0601323870077255+0.998190410709677i</v>
      </c>
      <c r="P2983" t="str">
        <f t="shared" si="1554"/>
        <v>1.06013238700773-0.998190410709677i</v>
      </c>
      <c r="Q2983" t="str">
        <f t="shared" si="1555"/>
        <v>-1.06013238700773+5.65041070617038i</v>
      </c>
      <c r="R2983" t="str">
        <f t="shared" si="1556"/>
        <v>-0.204655290144552-0.149222902475437i</v>
      </c>
      <c r="S2983" t="str">
        <f t="shared" si="1557"/>
        <v>0.480215063364805i</v>
      </c>
      <c r="T2983" t="str">
        <f t="shared" si="1558"/>
        <v>0.0716590855677221-0.0982785531247086i</v>
      </c>
      <c r="U2983" t="str">
        <f t="shared" si="1559"/>
        <v>0.0000500000000000001-0.000229879745633497i</v>
      </c>
      <c r="V2983" t="str">
        <f t="shared" si="1560"/>
        <v>3.33333333333333E-06-0.000252867720196847i</v>
      </c>
      <c r="W2983" t="str">
        <f t="shared" si="1561"/>
        <v>0.000014337820093704-0.000121651978366007i</v>
      </c>
      <c r="X2983" t="str">
        <f t="shared" si="1562"/>
        <v>0.0000146132501437138-0.000121585470561912i</v>
      </c>
      <c r="Y2983" t="str">
        <f t="shared" si="1563"/>
        <v>0.009+0.659106138723139i</v>
      </c>
      <c r="Z2983" t="str">
        <f t="shared" si="1564"/>
        <v>-0.00257833054274974-0.000345726092609325i</v>
      </c>
      <c r="AA2983" t="str">
        <f t="shared" si="1565"/>
        <v>0.290565068999514-21.2408327314981i</v>
      </c>
      <c r="AB2983" t="str">
        <f t="shared" si="1566"/>
        <v>0.495011122332636-0.678894748629097i</v>
      </c>
      <c r="AC2983" t="str">
        <f t="shared" si="1567"/>
        <v>0.805344161529976-0.161317326817058i</v>
      </c>
      <c r="AD2983" t="str">
        <f t="shared" si="1568"/>
        <v>0.753290722278282-0.692096534152781i</v>
      </c>
      <c r="AE2983" t="str">
        <f t="shared" si="1569"/>
        <v>-0.00218150830728121+0.00152402137452523i</v>
      </c>
      <c r="AF2983" t="str">
        <f t="shared" si="1570"/>
        <v>-15.0760428087678-0.338974698266837i</v>
      </c>
      <c r="AG2983" t="str">
        <f t="shared" si="1571"/>
        <v>0.947575787182038-0.0586498691324362i</v>
      </c>
      <c r="AH2983" t="str">
        <f t="shared" si="1572"/>
        <v>0.0365656396799191-0.0212037555765039i</v>
      </c>
      <c r="AI2983">
        <f t="shared" si="1573"/>
        <v>-27.47961669522471</v>
      </c>
      <c r="AJ2983">
        <f t="shared" si="1574"/>
        <v>-30.108673039320681</v>
      </c>
      <c r="AK2983"/>
      <c r="AL2983"/>
      <c r="AM2983"/>
      <c r="AN2983"/>
    </row>
    <row r="2984" spans="1:40" x14ac:dyDescent="0.25">
      <c r="A2984"/>
      <c r="B2984">
        <f t="shared" si="1575"/>
        <v>1050000</v>
      </c>
      <c r="C2984" s="186" t="str">
        <f t="shared" si="1543"/>
        <v>-6.93208915205868E-08+0.00233240241792808i</v>
      </c>
      <c r="D2984" s="158" t="str">
        <f t="shared" si="1544"/>
        <v>-5.95700648846612+0.017881751870782i</v>
      </c>
      <c r="E2984" t="str">
        <f t="shared" si="1545"/>
        <v>2870</v>
      </c>
      <c r="F2984" t="str">
        <f t="shared" si="1546"/>
        <v>0.777000777000777</v>
      </c>
      <c r="G2984" t="str">
        <f t="shared" si="1541"/>
        <v>0.777000777000777</v>
      </c>
      <c r="H2984" t="str">
        <f t="shared" si="1547"/>
        <v>9.11906490160767+0.356534820535349i</v>
      </c>
      <c r="I2984" t="str">
        <f t="shared" si="1548"/>
        <v>4123.3403578366i</v>
      </c>
      <c r="J2984" t="str">
        <f t="shared" si="1542"/>
        <v>-14541.7757259667+891.782857903756i</v>
      </c>
      <c r="K2984" t="str">
        <f t="shared" si="1549"/>
        <v>0.0173238006384021-0.282488972929092i</v>
      </c>
      <c r="L2984" t="str">
        <f t="shared" si="1550"/>
        <v>0.00128376984428036-0.017545146488545i</v>
      </c>
      <c r="M2984" t="str">
        <f t="shared" si="1551"/>
        <v>0.0186075704826825-0.300034119417637i</v>
      </c>
      <c r="N2984" t="str">
        <f t="shared" si="1552"/>
        <v>-4.65665520517992i</v>
      </c>
      <c r="O2984" t="str">
        <f t="shared" si="1553"/>
        <v>-0.0557049258115836+0.998447275142922i</v>
      </c>
      <c r="P2984" t="str">
        <f t="shared" si="1554"/>
        <v>1.05570492581158-0.998447275142922i</v>
      </c>
      <c r="Q2984" t="str">
        <f t="shared" si="1555"/>
        <v>-1.05570492581158+5.65510248032284i</v>
      </c>
      <c r="R2984" t="str">
        <f t="shared" si="1556"/>
        <v>-0.204287549816454-0.148545062819165i</v>
      </c>
      <c r="S2984" t="str">
        <f t="shared" si="1557"/>
        <v>0.480672847028642i</v>
      </c>
      <c r="T2984" t="str">
        <f t="shared" si="1558"/>
        <v>0.0714015782573365-0.0981954781827805i</v>
      </c>
      <c r="U2984" t="str">
        <f t="shared" si="1559"/>
        <v>0.0000500000000000001-0.000229660812542418i</v>
      </c>
      <c r="V2984" t="str">
        <f t="shared" si="1560"/>
        <v>3.33333333333333E-06-0.000252626893796659i</v>
      </c>
      <c r="W2984" t="str">
        <f t="shared" si="1561"/>
        <v>0.0000143375621914947-0.000121538451521459i</v>
      </c>
      <c r="X2984" t="str">
        <f t="shared" si="1562"/>
        <v>0.0000146124713176081-0.000121472008162189i</v>
      </c>
      <c r="Y2984" t="str">
        <f t="shared" si="1563"/>
        <v>0.009+0.659734457253857i</v>
      </c>
      <c r="Z2984" t="str">
        <f t="shared" si="1564"/>
        <v>-0.00257347153924706-0.000345313770610427i</v>
      </c>
      <c r="AA2984" t="str">
        <f t="shared" si="1565"/>
        <v>0.290011751877531-21.2206035501725i</v>
      </c>
      <c r="AB2984" t="str">
        <f t="shared" si="1566"/>
        <v>0.49323229719535-0.678320878338739i</v>
      </c>
      <c r="AC2984" t="str">
        <f t="shared" si="1567"/>
        <v>0.805658447319436-0.160608421510908i</v>
      </c>
      <c r="AD2984" t="str">
        <f t="shared" si="1568"/>
        <v>0.750237617107863-0.692385713515354i</v>
      </c>
      <c r="AE2984" t="str">
        <f t="shared" si="1569"/>
        <v>-0.00216980547675039+0.00152276754749573i</v>
      </c>
      <c r="AF2984" t="str">
        <f t="shared" si="1570"/>
        <v>-15.0760713900738-0.338653068664567i</v>
      </c>
      <c r="AG2984" t="str">
        <f t="shared" si="1571"/>
        <v>0.947599540683164-0.0583590880260616i</v>
      </c>
      <c r="AH2984" t="str">
        <f t="shared" si="1572"/>
        <v>0.0363715995607693-0.0212114155084119i</v>
      </c>
      <c r="AI2984">
        <f t="shared" si="1573"/>
        <v>-27.513359937726811</v>
      </c>
      <c r="AJ2984">
        <f t="shared" si="1574"/>
        <v>-30.250147604147543</v>
      </c>
      <c r="AK2984"/>
      <c r="AL2984"/>
      <c r="AM2984"/>
      <c r="AN2984"/>
    </row>
    <row r="2985" spans="1:40" x14ac:dyDescent="0.25">
      <c r="A2985"/>
      <c r="B2985">
        <f t="shared" si="1575"/>
        <v>1051000</v>
      </c>
      <c r="C2985" s="186" t="str">
        <f t="shared" si="1543"/>
        <v>-6.91890401163637E-08+0.00233018319584072i</v>
      </c>
      <c r="D2985" s="158" t="str">
        <f t="shared" si="1544"/>
        <v>-5.95700648745527+0.0178647378347789i</v>
      </c>
      <c r="E2985" t="str">
        <f t="shared" si="1545"/>
        <v>2870</v>
      </c>
      <c r="F2985" t="str">
        <f t="shared" si="1546"/>
        <v>0.777000777000777</v>
      </c>
      <c r="G2985" t="str">
        <f t="shared" si="1541"/>
        <v>0.777000777000777</v>
      </c>
      <c r="H2985" t="str">
        <f t="shared" si="1547"/>
        <v>9.11909340257229+0.356196785519833i</v>
      </c>
      <c r="I2985" t="str">
        <f t="shared" si="1548"/>
        <v>4127.26734865359i</v>
      </c>
      <c r="J2985" t="str">
        <f t="shared" si="1542"/>
        <v>-14569.4894418853+892.632174911283i</v>
      </c>
      <c r="K2985" t="str">
        <f t="shared" si="1549"/>
        <v>0.0172909687197459-0.28222216640056i</v>
      </c>
      <c r="L2985" t="str">
        <f t="shared" si="1550"/>
        <v>0.00128134103577538-0.0175286302696932i</v>
      </c>
      <c r="M2985" t="str">
        <f t="shared" si="1551"/>
        <v>0.0185723097555213-0.299750796670253i</v>
      </c>
      <c r="N2985" t="str">
        <f t="shared" si="1552"/>
        <v>-4.66109011489914i</v>
      </c>
      <c r="O2985" t="str">
        <f t="shared" si="1553"/>
        <v>-0.0512763689891256+0.998684501723788i</v>
      </c>
      <c r="P2985" t="str">
        <f t="shared" si="1554"/>
        <v>1.05127636898913-0.998684501723788i</v>
      </c>
      <c r="Q2985" t="str">
        <f t="shared" si="1555"/>
        <v>-1.05127636898913+5.65977461662293i</v>
      </c>
      <c r="R2985" t="str">
        <f t="shared" si="1556"/>
        <v>-0.203918889182412-0.147868301529736i</v>
      </c>
      <c r="S2985" t="str">
        <f t="shared" si="1557"/>
        <v>0.481130630692479i</v>
      </c>
      <c r="T2985" t="str">
        <f t="shared" si="1558"/>
        <v>0.0711439691744275-0.0981116237624436i</v>
      </c>
      <c r="U2985" t="str">
        <f t="shared" si="1559"/>
        <v>0.0000500000000000001-0.00022944229606997i</v>
      </c>
      <c r="V2985" t="str">
        <f t="shared" si="1560"/>
        <v>3.33333333333333E-06-0.000252386525676967i</v>
      </c>
      <c r="W2985" t="str">
        <f t="shared" si="1561"/>
        <v>0.0000143373040554279-0.000121425142825509i</v>
      </c>
      <c r="X2985" t="str">
        <f t="shared" si="1562"/>
        <v>0.000014611693744101-0.00012135876378503i</v>
      </c>
      <c r="Y2985" t="str">
        <f t="shared" si="1563"/>
        <v>0.009+0.660362775784575i</v>
      </c>
      <c r="Z2985" t="str">
        <f t="shared" si="1564"/>
        <v>-0.00256862639576421-0.000344902449454121i</v>
      </c>
      <c r="AA2985" t="str">
        <f t="shared" si="1565"/>
        <v>0.289460013843432-21.2004128634263i</v>
      </c>
      <c r="AB2985" t="str">
        <f t="shared" si="1566"/>
        <v>0.491452769027448-0.677741623518576i</v>
      </c>
      <c r="AC2985" t="str">
        <f t="shared" si="1567"/>
        <v>0.805973821470303-0.159900586407976i</v>
      </c>
      <c r="AD2985" t="str">
        <f t="shared" si="1568"/>
        <v>0.747182676946731-0.692661052318661i</v>
      </c>
      <c r="AE2985" t="str">
        <f t="shared" si="1569"/>
        <v>-0.00215813364004932+0.00152148232683492i</v>
      </c>
      <c r="AF2985" t="str">
        <f t="shared" si="1570"/>
        <v>-15.0760998900276-0.338332047685054i</v>
      </c>
      <c r="AG2985" t="str">
        <f t="shared" si="1571"/>
        <v>0.947624316792479-0.0580687056667387i</v>
      </c>
      <c r="AH2985" t="str">
        <f t="shared" si="1572"/>
        <v>0.036177974095803-0.0212183723876243i</v>
      </c>
      <c r="AI2985">
        <f t="shared" si="1573"/>
        <v>-27.547180787461365</v>
      </c>
      <c r="AJ2985">
        <f t="shared" si="1574"/>
        <v>-30.391611905899449</v>
      </c>
      <c r="AK2985"/>
      <c r="AL2985"/>
      <c r="AM2985"/>
      <c r="AN2985"/>
    </row>
    <row r="2986" spans="1:40" x14ac:dyDescent="0.25">
      <c r="A2986"/>
      <c r="B2986">
        <f t="shared" si="1575"/>
        <v>1052000</v>
      </c>
      <c r="C2986" s="186" t="str">
        <f t="shared" si="1543"/>
        <v>-6.90575645355068E-08+0.00232796819280675i</v>
      </c>
      <c r="D2986" s="158" t="str">
        <f t="shared" si="1544"/>
        <v>-5.95700648644729+0.0178477561448518i</v>
      </c>
      <c r="E2986" t="str">
        <f t="shared" si="1545"/>
        <v>2870</v>
      </c>
      <c r="F2986" t="str">
        <f t="shared" si="1546"/>
        <v>0.777000777000777</v>
      </c>
      <c r="G2986" t="str">
        <f t="shared" si="1541"/>
        <v>0.777000777000777</v>
      </c>
      <c r="H2986" t="str">
        <f t="shared" si="1547"/>
        <v>9.11912182249005+0.355859389750493i</v>
      </c>
      <c r="I2986" t="str">
        <f t="shared" si="1548"/>
        <v>4131.19433947058i</v>
      </c>
      <c r="J2986" t="str">
        <f t="shared" si="1542"/>
        <v>-14597.2295392564+893.481491918811i</v>
      </c>
      <c r="K2986" t="str">
        <f t="shared" si="1549"/>
        <v>0.0172582299348091-0.28195586151276i</v>
      </c>
      <c r="L2986" t="str">
        <f t="shared" si="1550"/>
        <v>0.00127891910124481-0.0175121449484877i</v>
      </c>
      <c r="M2986" t="str">
        <f t="shared" si="1551"/>
        <v>0.0185371490360539-0.299468006461248i</v>
      </c>
      <c r="N2986" t="str">
        <f t="shared" si="1552"/>
        <v>-4.66552502461836i</v>
      </c>
      <c r="O2986" t="str">
        <f t="shared" si="1553"/>
        <v>-0.0468468036429421+0.99890208578641i</v>
      </c>
      <c r="P2986" t="str">
        <f t="shared" si="1554"/>
        <v>1.04684680364294-0.99890208578641i</v>
      </c>
      <c r="Q2986" t="str">
        <f t="shared" si="1555"/>
        <v>-1.04684680364294+5.66442711040477i</v>
      </c>
      <c r="R2986" t="str">
        <f t="shared" si="1556"/>
        <v>-0.203549306276689-0.147192619259226i</v>
      </c>
      <c r="S2986" t="str">
        <f t="shared" si="1557"/>
        <v>0.481588414356316i</v>
      </c>
      <c r="T2986" t="str">
        <f t="shared" si="1558"/>
        <v>0.0708862601140036-0.0980269876531188i</v>
      </c>
      <c r="U2986" t="str">
        <f t="shared" si="1559"/>
        <v>0.0000500000000000001-0.000229224195028078i</v>
      </c>
      <c r="V2986" t="str">
        <f t="shared" si="1560"/>
        <v>3.33333333333333E-06-0.000252146614530886i</v>
      </c>
      <c r="W2986" t="str">
        <f t="shared" si="1561"/>
        <v>0.0000143370456855366-0.000121312051655761i</v>
      </c>
      <c r="X2986" t="str">
        <f t="shared" si="1562"/>
        <v>0.0000146109174175763-0.000121245736808409i</v>
      </c>
      <c r="Y2986" t="str">
        <f t="shared" si="1563"/>
        <v>0.009+0.660991094315293i</v>
      </c>
      <c r="Z2986" t="str">
        <f t="shared" si="1564"/>
        <v>-0.00256379505962812-0.00034449212544696i</v>
      </c>
      <c r="AA2986" t="str">
        <f t="shared" si="1565"/>
        <v>0.288909848893862-21.1802605614859i</v>
      </c>
      <c r="AB2986" t="str">
        <f t="shared" si="1566"/>
        <v>0.489672550228602-0.677156968898233i</v>
      </c>
      <c r="AC2986" t="str">
        <f t="shared" si="1567"/>
        <v>0.806290285505157-0.159193822089024i</v>
      </c>
      <c r="AD2986" t="str">
        <f t="shared" si="1568"/>
        <v>0.744125966161024-0.692922539528474i</v>
      </c>
      <c r="AE2986" t="str">
        <f t="shared" si="1569"/>
        <v>-0.00214649283419691+0.001520165847865i</v>
      </c>
      <c r="AF2986" t="str">
        <f t="shared" si="1570"/>
        <v>-15.0761283089373-0.338011633605641i</v>
      </c>
      <c r="AG2986" t="str">
        <f t="shared" si="1571"/>
        <v>0.947650113491173-0.0577787258801747i</v>
      </c>
      <c r="AH2986" t="str">
        <f t="shared" si="1572"/>
        <v>0.0359847655266661-0.0212246288311422i</v>
      </c>
      <c r="AI2986">
        <f t="shared" si="1573"/>
        <v>-27.581079597477846</v>
      </c>
      <c r="AJ2986">
        <f t="shared" si="1574"/>
        <v>-30.533065588149697</v>
      </c>
      <c r="AK2986"/>
      <c r="AL2986"/>
      <c r="AM2986"/>
      <c r="AN2986"/>
    </row>
    <row r="2987" spans="1:40" x14ac:dyDescent="0.25">
      <c r="A2987"/>
      <c r="B2987">
        <f t="shared" si="1575"/>
        <v>1053000</v>
      </c>
      <c r="C2987" s="186" t="str">
        <f t="shared" si="1543"/>
        <v>-6.89264633510651E-08+0.00232575739680607i</v>
      </c>
      <c r="D2987" s="158" t="str">
        <f t="shared" si="1544"/>
        <v>-5.95700648544218+0.0178308067088465i</v>
      </c>
      <c r="E2987" t="str">
        <f t="shared" si="1545"/>
        <v>2870</v>
      </c>
      <c r="F2987" t="str">
        <f t="shared" si="1546"/>
        <v>0.777000777000777</v>
      </c>
      <c r="G2987" t="str">
        <f t="shared" si="1541"/>
        <v>0.777000777000777</v>
      </c>
      <c r="H2987" t="str">
        <f t="shared" si="1547"/>
        <v>9.11915016166781+0.355522631418992i</v>
      </c>
      <c r="I2987" t="str">
        <f t="shared" si="1548"/>
        <v>4135.12133028757i</v>
      </c>
      <c r="J2987" t="str">
        <f t="shared" si="1542"/>
        <v>-14624.9960180802+894.330808926338i</v>
      </c>
      <c r="K2987" t="str">
        <f t="shared" si="1549"/>
        <v>0.0172255839320935-0.281690056857611i</v>
      </c>
      <c r="L2987" t="str">
        <f t="shared" si="1550"/>
        <v>0.0012765040148198-0.0174956904387887i</v>
      </c>
      <c r="M2987" t="str">
        <f t="shared" si="1551"/>
        <v>0.0185020879469133-0.2991857472964i</v>
      </c>
      <c r="N2987" t="str">
        <f t="shared" si="1552"/>
        <v>-4.66995993433757i</v>
      </c>
      <c r="O2987" t="str">
        <f t="shared" si="1553"/>
        <v>-0.0424163168954722+0.999100023051257i</v>
      </c>
      <c r="P2987" t="str">
        <f t="shared" si="1554"/>
        <v>1.04241631689547-0.999100023051257i</v>
      </c>
      <c r="Q2987" t="str">
        <f t="shared" si="1555"/>
        <v>-1.04241631689547+5.66905995738883i</v>
      </c>
      <c r="R2987" t="str">
        <f t="shared" si="1556"/>
        <v>-0.203178799134522-0.146518016685962i</v>
      </c>
      <c r="S2987" t="str">
        <f t="shared" si="1557"/>
        <v>0.482046198020153i</v>
      </c>
      <c r="T2987" t="str">
        <f t="shared" si="1558"/>
        <v>0.0706284528849213-0.0979415676410967i</v>
      </c>
      <c r="U2987" t="str">
        <f t="shared" si="1559"/>
        <v>0.0000499999999999999-0.00022900650823318i</v>
      </c>
      <c r="V2987" t="str">
        <f t="shared" si="1560"/>
        <v>3.33333333333333E-06-0.000251907159056498i</v>
      </c>
      <c r="W2987" t="str">
        <f t="shared" si="1561"/>
        <v>0.0000143367870818539-0.000121199177392185i</v>
      </c>
      <c r="X2987" t="str">
        <f t="shared" si="1562"/>
        <v>0.000014610142332445-0.000121132926612668i</v>
      </c>
      <c r="Y2987" t="str">
        <f t="shared" si="1563"/>
        <v>0.009+0.66161941284601i</v>
      </c>
      <c r="Z2987" t="str">
        <f t="shared" si="1564"/>
        <v>-0.00255897747841579-0.000344082794913528i</v>
      </c>
      <c r="AA2987" t="str">
        <f t="shared" si="1565"/>
        <v>0.28836125105397-21.160146534995i</v>
      </c>
      <c r="AB2987" t="str">
        <f t="shared" si="1566"/>
        <v>0.487891653294146-0.676566899185708i</v>
      </c>
      <c r="AC2987" t="str">
        <f t="shared" si="1567"/>
        <v>0.806607840948929-0.15848812916119i</v>
      </c>
      <c r="AD2987" t="str">
        <f t="shared" si="1568"/>
        <v>0.741067549182677-0.693170164420802i</v>
      </c>
      <c r="AE2987" t="str">
        <f t="shared" si="1569"/>
        <v>-0.00213488309586784+0.00151881824592011i</v>
      </c>
      <c r="AF2987" t="str">
        <f t="shared" si="1570"/>
        <v>-15.07615664711-0.337691824710145i</v>
      </c>
      <c r="AG2987" t="str">
        <f t="shared" si="1571"/>
        <v>0.947676928744217-0.0574891524828034i</v>
      </c>
      <c r="AH2987" t="str">
        <f t="shared" si="1572"/>
        <v>0.0357919760808192-0.0212301874668232i</v>
      </c>
      <c r="AI2987">
        <f t="shared" si="1573"/>
        <v>-27.615056723437231</v>
      </c>
      <c r="AJ2987">
        <f t="shared" si="1574"/>
        <v>-30.674508295289531</v>
      </c>
      <c r="AK2987"/>
      <c r="AL2987"/>
      <c r="AM2987"/>
      <c r="AN2987"/>
    </row>
    <row r="2988" spans="1:40" x14ac:dyDescent="0.25">
      <c r="A2988"/>
      <c r="B2988">
        <f t="shared" si="1575"/>
        <v>1054000</v>
      </c>
      <c r="C2988" s="186" t="str">
        <f t="shared" si="1543"/>
        <v>-6.87957351428537E-08+0.00232355079586421i</v>
      </c>
      <c r="D2988" s="158" t="str">
        <f t="shared" si="1544"/>
        <v>-5.95700648443993+0.017813889434959i</v>
      </c>
      <c r="E2988" t="str">
        <f t="shared" si="1545"/>
        <v>2870</v>
      </c>
      <c r="F2988" t="str">
        <f t="shared" si="1546"/>
        <v>0.777000777000777</v>
      </c>
      <c r="G2988" t="str">
        <f t="shared" si="1541"/>
        <v>0.777000777000777</v>
      </c>
      <c r="H2988" t="str">
        <f t="shared" si="1547"/>
        <v>9.11917842041094+0.355186508723803i</v>
      </c>
      <c r="I2988" t="str">
        <f t="shared" si="1548"/>
        <v>4139.04832110455i</v>
      </c>
      <c r="J2988" t="str">
        <f t="shared" si="1542"/>
        <v>-14652.7888783564+895.180125933866i</v>
      </c>
      <c r="K2988" t="str">
        <f t="shared" si="1549"/>
        <v>0.0171930303617566-0.281424751032288i</v>
      </c>
      <c r="L2988" t="str">
        <f t="shared" si="1550"/>
        <v>0.00127409575075285-0.0174792666547739i</v>
      </c>
      <c r="M2988" t="str">
        <f t="shared" si="1551"/>
        <v>0.0184671261125094-0.298904017687062i</v>
      </c>
      <c r="N2988" t="str">
        <f t="shared" si="1552"/>
        <v>-4.67439484405679i</v>
      </c>
      <c r="O2988" t="str">
        <f t="shared" si="1553"/>
        <v>-0.0379849958872455+0.999278309625224i</v>
      </c>
      <c r="P2988" t="str">
        <f t="shared" si="1554"/>
        <v>1.03798499588725-0.999278309625224i</v>
      </c>
      <c r="Q2988" t="str">
        <f t="shared" si="1555"/>
        <v>-1.03798499588725+5.67367315368201i</v>
      </c>
      <c r="R2988" t="str">
        <f t="shared" si="1556"/>
        <v>-0.202807365792186-0.145844494514553i</v>
      </c>
      <c r="S2988" t="str">
        <f t="shared" si="1557"/>
        <v>0.482503981683988i</v>
      </c>
      <c r="T2988" t="str">
        <f t="shared" si="1558"/>
        <v>0.0703705493099604-0.0978553615095708i</v>
      </c>
      <c r="U2988" t="str">
        <f t="shared" si="1559"/>
        <v>0.0000499999999999999-0.000228789234506203i</v>
      </c>
      <c r="V2988" t="str">
        <f t="shared" si="1560"/>
        <v>3.33333333333333E-06-0.000251668157956824i</v>
      </c>
      <c r="W2988" t="str">
        <f t="shared" si="1561"/>
        <v>0.000014336528244413-0.0001210865194171i</v>
      </c>
      <c r="X2988" t="str">
        <f t="shared" si="1562"/>
        <v>0.0000146093684831449-0.000121020332580496i</v>
      </c>
      <c r="Y2988" t="str">
        <f t="shared" si="1563"/>
        <v>0.009+0.662247731376728i</v>
      </c>
      <c r="Z2988" t="str">
        <f t="shared" si="1564"/>
        <v>-0.00255417359995265-0.000343674454196308i</v>
      </c>
      <c r="AA2988" t="str">
        <f t="shared" si="1565"/>
        <v>0.287814214377246-21.1400706750123i</v>
      </c>
      <c r="AB2988" t="str">
        <f t="shared" si="1566"/>
        <v>0.486110090815591-0.675971399067607i</v>
      </c>
      <c r="AC2988" t="str">
        <f t="shared" si="1567"/>
        <v>0.806926489328803-0.157783508258034i</v>
      </c>
      <c r="AD2988" t="str">
        <f t="shared" si="1568"/>
        <v>0.738007490507782-0.69340391658228i</v>
      </c>
      <c r="AE2988" t="str">
        <f t="shared" si="1569"/>
        <v>-0.00212330446139128+0.00151743965634518i</v>
      </c>
      <c r="AF2988" t="str">
        <f t="shared" si="1570"/>
        <v>-15.0761849048509-0.337372619288844i</v>
      </c>
      <c r="AG2988" t="str">
        <f t="shared" si="1571"/>
        <v>0.947704760500403-0.0571999892817032i</v>
      </c>
      <c r="AH2988" t="str">
        <f t="shared" si="1572"/>
        <v>0.0355996079714413-0.0212350509332682i</v>
      </c>
      <c r="AI2988">
        <f t="shared" si="1573"/>
        <v>-27.649112523647243</v>
      </c>
      <c r="AJ2988">
        <f t="shared" si="1574"/>
        <v>-30.815939672542413</v>
      </c>
      <c r="AK2988"/>
      <c r="AL2988"/>
      <c r="AM2988"/>
      <c r="AN2988"/>
    </row>
    <row r="2989" spans="1:40" x14ac:dyDescent="0.25">
      <c r="A2989"/>
      <c r="B2989">
        <f t="shared" si="1575"/>
        <v>1055000</v>
      </c>
      <c r="C2989" s="186" t="str">
        <f t="shared" si="1543"/>
        <v>-6.86653784974151E-08+0.00232134837805208i</v>
      </c>
      <c r="D2989" s="158" t="str">
        <f t="shared" si="1544"/>
        <v>-5.95700648344052+0.0177970042317326i</v>
      </c>
      <c r="E2989" t="str">
        <f t="shared" si="1545"/>
        <v>2870</v>
      </c>
      <c r="F2989" t="str">
        <f t="shared" si="1546"/>
        <v>0.777000777000777</v>
      </c>
      <c r="G2989" t="str">
        <f t="shared" si="1541"/>
        <v>0.777000777000777</v>
      </c>
      <c r="H2989" t="str">
        <f t="shared" si="1547"/>
        <v>9.11920659902333+0.354851019870162i</v>
      </c>
      <c r="I2989" t="str">
        <f t="shared" si="1548"/>
        <v>4142.97531192154i</v>
      </c>
      <c r="J2989" t="str">
        <f t="shared" si="1542"/>
        <v>-14680.6081200853+896.029442941393i</v>
      </c>
      <c r="K2989" t="str">
        <f t="shared" si="1549"/>
        <v>0.0171605688755998-0.281159942639174i</v>
      </c>
      <c r="L2989" t="str">
        <f t="shared" si="1550"/>
        <v>0.0012716942834172-0.0174628735109382i</v>
      </c>
      <c r="M2989" t="str">
        <f t="shared" si="1551"/>
        <v>0.018432263159017-0.298622816150112i</v>
      </c>
      <c r="N2989" t="str">
        <f t="shared" si="1552"/>
        <v>-4.67882975377601i</v>
      </c>
      <c r="O2989" t="str">
        <f t="shared" si="1553"/>
        <v>-0.0335529277752302+0.9994369420017i</v>
      </c>
      <c r="P2989" t="str">
        <f t="shared" si="1554"/>
        <v>1.03355292777523-0.9994369420017i</v>
      </c>
      <c r="Q2989" t="str">
        <f t="shared" si="1555"/>
        <v>-1.03355292777523+5.67826669577771i</v>
      </c>
      <c r="R2989" t="str">
        <f t="shared" si="1556"/>
        <v>-0.202435004287074-0.145172053475948i</v>
      </c>
      <c r="S2989" t="str">
        <f t="shared" si="1557"/>
        <v>0.482961765347825i</v>
      </c>
      <c r="T2989" t="str">
        <f t="shared" si="1558"/>
        <v>0.0701125512259127-0.0977683670386798i</v>
      </c>
      <c r="U2989" t="str">
        <f t="shared" si="1559"/>
        <v>0.0000499999999999999-0.000228572372672548i</v>
      </c>
      <c r="V2989" t="str">
        <f t="shared" si="1560"/>
        <v>3.33333333333333E-06-0.000251429609939803i</v>
      </c>
      <c r="W2989" t="str">
        <f t="shared" si="1561"/>
        <v>0.0000143362691732471-0.000120974077115169i</v>
      </c>
      <c r="X2989" t="str">
        <f t="shared" si="1562"/>
        <v>0.0000146085958641399-0.000120907954096923i</v>
      </c>
      <c r="Y2989" t="str">
        <f t="shared" si="1563"/>
        <v>0.009+0.662876049907446i</v>
      </c>
      <c r="Z2989" t="str">
        <f t="shared" si="1564"/>
        <v>-0.00254938337231131-0.000343267099655581i</v>
      </c>
      <c r="AA2989" t="str">
        <f t="shared" si="1565"/>
        <v>0.287268732945363-21.1200328730093i</v>
      </c>
      <c r="AB2989" t="str">
        <f t="shared" si="1566"/>
        <v>0.484327875481244-0.675370453209433i</v>
      </c>
      <c r="AC2989" t="str">
        <f t="shared" si="1567"/>
        <v>0.80724623217414-0.157079960039591i</v>
      </c>
      <c r="AD2989" t="str">
        <f t="shared" si="1568"/>
        <v>0.734945854695055-0.693623785910571i</v>
      </c>
      <c r="AE2989" t="str">
        <f t="shared" si="1569"/>
        <v>-0.00211175696675034+0.00151603021449497i</v>
      </c>
      <c r="AF2989" t="str">
        <f t="shared" si="1570"/>
        <v>-15.0762130824639-0.337054015638429i</v>
      </c>
      <c r="AG2989" t="str">
        <f t="shared" si="1571"/>
        <v>0.947733606692396-0.056911240074522i</v>
      </c>
      <c r="AH2989" t="str">
        <f t="shared" si="1572"/>
        <v>0.0354076633973521-0.0212392218797119i</v>
      </c>
      <c r="AI2989">
        <f t="shared" si="1573"/>
        <v>-27.683247359094555</v>
      </c>
      <c r="AJ2989">
        <f t="shared" si="1574"/>
        <v>-30.957359365971431</v>
      </c>
      <c r="AK2989"/>
      <c r="AL2989"/>
      <c r="AM2989"/>
      <c r="AN2989"/>
    </row>
    <row r="2990" spans="1:40" x14ac:dyDescent="0.25">
      <c r="A2990"/>
      <c r="B2990">
        <f t="shared" si="1575"/>
        <v>1056000</v>
      </c>
      <c r="C2990" s="186" t="str">
        <f t="shared" si="1543"/>
        <v>-6.8535392007981E-08+0.00231915013148579i</v>
      </c>
      <c r="D2990" s="158" t="str">
        <f t="shared" si="1544"/>
        <v>-5.95700648244396+0.0177801510080577i</v>
      </c>
      <c r="E2990" t="str">
        <f t="shared" si="1545"/>
        <v>2870</v>
      </c>
      <c r="F2990" t="str">
        <f t="shared" si="1546"/>
        <v>0.777000777000777</v>
      </c>
      <c r="G2990" t="str">
        <f t="shared" si="1541"/>
        <v>0.777000777000777</v>
      </c>
      <c r="H2990" t="str">
        <f t="shared" si="1547"/>
        <v>9.11923469780753+0.354516163070051i</v>
      </c>
      <c r="I2990" t="str">
        <f t="shared" si="1548"/>
        <v>4146.90230273853i</v>
      </c>
      <c r="J2990" t="str">
        <f t="shared" si="1542"/>
        <v>-14708.4537432667+896.87875994892i</v>
      </c>
      <c r="K2990" t="str">
        <f t="shared" si="1549"/>
        <v>0.0171281991270619-0.280895630285858i</v>
      </c>
      <c r="L2990" t="str">
        <f t="shared" si="1550"/>
        <v>0.00126929958730602-0.0174465109220913i</v>
      </c>
      <c r="M2990" t="str">
        <f t="shared" si="1551"/>
        <v>0.0183974987143679-0.298342141207949i</v>
      </c>
      <c r="N2990" t="str">
        <f t="shared" si="1552"/>
        <v>-4.68326466349523i</v>
      </c>
      <c r="O2990" t="str">
        <f t="shared" si="1553"/>
        <v>-0.0291201997310794+0.999575917060641i</v>
      </c>
      <c r="P2990" t="str">
        <f t="shared" si="1554"/>
        <v>1.02912019973108-0.999575917060641i</v>
      </c>
      <c r="Q2990" t="str">
        <f t="shared" si="1555"/>
        <v>-1.02912019973108+5.68284058055587i</v>
      </c>
      <c r="R2990" t="str">
        <f t="shared" si="1556"/>
        <v>-0.202061712657774-0.144500694327481i</v>
      </c>
      <c r="S2990" t="str">
        <f t="shared" si="1557"/>
        <v>0.483419549011662i</v>
      </c>
      <c r="T2990" t="str">
        <f t="shared" si="1558"/>
        <v>0.0698544604836629-0.0976805820055451i</v>
      </c>
      <c r="U2990" t="str">
        <f t="shared" si="1559"/>
        <v>0.00005-0.000228355921562063i</v>
      </c>
      <c r="V2990" t="str">
        <f t="shared" si="1560"/>
        <v>3.33333333333333E-06-0.000251191513718269i</v>
      </c>
      <c r="W2990" t="str">
        <f t="shared" si="1561"/>
        <v>0.0000143360098683895-0.000120861849873386i</v>
      </c>
      <c r="X2990" t="str">
        <f t="shared" si="1562"/>
        <v>0.0000146078244699208-0.00012079579054931i</v>
      </c>
      <c r="Y2990" t="str">
        <f t="shared" si="1563"/>
        <v>0.009+0.663504368438164i</v>
      </c>
      <c r="Z2990" t="str">
        <f t="shared" si="1564"/>
        <v>-0.00254460674381015-0.00034286072766933i</v>
      </c>
      <c r="AA2990" t="str">
        <f t="shared" si="1565"/>
        <v>0.286724800868012-21.1000330208688i</v>
      </c>
      <c r="AB2990" t="str">
        <f t="shared" si="1566"/>
        <v>0.482545020076761-0.674764046255845i</v>
      </c>
      <c r="AC2990" t="str">
        <f t="shared" si="1567"/>
        <v>0.807567071016379-0.156377485192427i</v>
      </c>
      <c r="AD2990" t="str">
        <f t="shared" si="1568"/>
        <v>0.731882706364244-0.693829762614742i</v>
      </c>
      <c r="AE2990" t="str">
        <f t="shared" si="1569"/>
        <v>-0.0021002406475812+0.00151459005573302i</v>
      </c>
      <c r="AF2990" t="str">
        <f t="shared" si="1570"/>
        <v>-15.0762411802515-0.336736012061993i</v>
      </c>
      <c r="AG2990" t="str">
        <f t="shared" si="1571"/>
        <v>0.947763465236774-0.0566229086494016i</v>
      </c>
      <c r="AH2990" t="str">
        <f t="shared" si="1572"/>
        <v>0.0352161445429266-0.02124270296591i</v>
      </c>
      <c r="AI2990">
        <f t="shared" si="1573"/>
        <v>-27.717461593479207</v>
      </c>
      <c r="AJ2990">
        <f t="shared" si="1574"/>
        <v>-31.098767022489756</v>
      </c>
      <c r="AK2990"/>
      <c r="AL2990"/>
      <c r="AM2990"/>
      <c r="AN2990"/>
    </row>
    <row r="2991" spans="1:40" x14ac:dyDescent="0.25">
      <c r="A2991"/>
      <c r="B2991">
        <f t="shared" si="1575"/>
        <v>1057000</v>
      </c>
      <c r="C2991" s="186" t="str">
        <f t="shared" si="1543"/>
        <v>-6.8405774274435E-08+0.00231695604432644i</v>
      </c>
      <c r="D2991" s="158" t="str">
        <f t="shared" si="1544"/>
        <v>-5.95700648145023+0.0177633296731694i</v>
      </c>
      <c r="E2991" t="str">
        <f t="shared" si="1545"/>
        <v>2870</v>
      </c>
      <c r="F2991" t="str">
        <f t="shared" si="1546"/>
        <v>0.777000777000777</v>
      </c>
      <c r="G2991" t="str">
        <f t="shared" si="1541"/>
        <v>0.777000777000777</v>
      </c>
      <c r="H2991" t="str">
        <f t="shared" si="1547"/>
        <v>9.11926271706459+0.354181936542151i</v>
      </c>
      <c r="I2991" t="str">
        <f t="shared" si="1548"/>
        <v>4150.82929355551i</v>
      </c>
      <c r="J2991" t="str">
        <f t="shared" si="1542"/>
        <v>-14736.3257479007+897.728076956447i</v>
      </c>
      <c r="K2991" t="str">
        <f t="shared" si="1549"/>
        <v>0.0170959207712077-0.280631812585095i</v>
      </c>
      <c r="L2991" t="str">
        <f t="shared" si="1550"/>
        <v>0.00126691163703181-0.0174301788033566i</v>
      </c>
      <c r="M2991" t="str">
        <f t="shared" si="1551"/>
        <v>0.0183628324082395-0.298061991388452i</v>
      </c>
      <c r="N2991" t="str">
        <f t="shared" si="1552"/>
        <v>-4.68769957321445i</v>
      </c>
      <c r="O2991" t="str">
        <f t="shared" si="1553"/>
        <v>-0.0246868989394249+0.999695232068631i</v>
      </c>
      <c r="P2991" t="str">
        <f t="shared" si="1554"/>
        <v>1.02468689893942-0.999695232068631i</v>
      </c>
      <c r="Q2991" t="str">
        <f t="shared" si="1555"/>
        <v>-1.02468689893942+5.68739480528308i</v>
      </c>
      <c r="R2991" t="str">
        <f t="shared" si="1556"/>
        <v>-0.201687488944141-0.143830417852916i</v>
      </c>
      <c r="S2991" t="str">
        <f t="shared" si="1557"/>
        <v>0.483877332675499i</v>
      </c>
      <c r="T2991" t="str">
        <f t="shared" si="1558"/>
        <v>0.0695962789482715-0.0975920041843101i</v>
      </c>
      <c r="U2991" t="str">
        <f t="shared" si="1559"/>
        <v>0.00005-0.000228139880009024i</v>
      </c>
      <c r="V2991" t="str">
        <f t="shared" si="1560"/>
        <v>3.33333333333333E-06-0.000250953868009927i</v>
      </c>
      <c r="W2991" t="str">
        <f t="shared" si="1561"/>
        <v>0.0000143357503298734-0.000120749837081065i</v>
      </c>
      <c r="X2991" t="str">
        <f t="shared" si="1562"/>
        <v>0.0000146070542950043-0.000120683841327336i</v>
      </c>
      <c r="Y2991" t="str">
        <f t="shared" si="1563"/>
        <v>0.009+0.664132686968882i</v>
      </c>
      <c r="Z2991" t="str">
        <f t="shared" si="1564"/>
        <v>-0.00253984366301187-0.000342455334633118i</v>
      </c>
      <c r="AA2991" t="str">
        <f t="shared" si="1565"/>
        <v>0.286182412282749-21.0800710108828i</v>
      </c>
      <c r="AB2991" t="str">
        <f t="shared" si="1566"/>
        <v>0.480761537485724-0.674152162830932i</v>
      </c>
      <c r="AC2991" t="str">
        <f t="shared" si="1567"/>
        <v>0.807889007388958-0.155676084429685i</v>
      </c>
      <c r="AD2991" t="str">
        <f t="shared" si="1568"/>
        <v>0.728818110194525-0.694021837215642i</v>
      </c>
      <c r="AE2991" t="str">
        <f t="shared" si="1569"/>
        <v>-0.00208875553917222+0.00151311931543066i</v>
      </c>
      <c r="AF2991" t="str">
        <f t="shared" si="1570"/>
        <v>-15.0762691985148-0.336418606868982i</v>
      </c>
      <c r="AG2991" t="str">
        <f t="shared" si="1571"/>
        <v>0.94779433403408-0.0563349987848988i</v>
      </c>
      <c r="AH2991" t="str">
        <f t="shared" si="1572"/>
        <v>0.035025053578012-0.0212454968620276i</v>
      </c>
      <c r="AI2991">
        <f t="shared" si="1573"/>
        <v>-27.751755593249197</v>
      </c>
      <c r="AJ2991">
        <f t="shared" si="1574"/>
        <v>-31.24016228987243</v>
      </c>
      <c r="AK2991"/>
      <c r="AL2991"/>
      <c r="AM2991"/>
      <c r="AN2991"/>
    </row>
    <row r="2992" spans="1:40" x14ac:dyDescent="0.25">
      <c r="A2992"/>
      <c r="B2992">
        <f t="shared" si="1575"/>
        <v>1058000</v>
      </c>
      <c r="C2992" s="186" t="str">
        <f t="shared" si="1543"/>
        <v>-6.82765239032738E-08+0.00231476610477985i</v>
      </c>
      <c r="D2992" s="158" t="str">
        <f t="shared" si="1544"/>
        <v>-5.95700648045931+0.0177465401366455i</v>
      </c>
      <c r="E2992" t="str">
        <f t="shared" si="1545"/>
        <v>2870</v>
      </c>
      <c r="F2992" t="str">
        <f t="shared" si="1546"/>
        <v>0.777000777000777</v>
      </c>
      <c r="G2992" t="str">
        <f t="shared" si="1541"/>
        <v>0.777000777000777</v>
      </c>
      <c r="H2992" t="str">
        <f t="shared" si="1547"/>
        <v>9.11929065709414+0.353848338511825i</v>
      </c>
      <c r="I2992" t="str">
        <f t="shared" si="1548"/>
        <v>4154.7562843725i</v>
      </c>
      <c r="J2992" t="str">
        <f t="shared" si="1542"/>
        <v>-14764.2241339873+898.577393963974i</v>
      </c>
      <c r="K2992" t="str">
        <f t="shared" si="1549"/>
        <v>0.0170637334647203-0.28036848815479i</v>
      </c>
      <c r="L2992" t="str">
        <f t="shared" si="1550"/>
        <v>0.00126453040732578-0.0174138770701698i</v>
      </c>
      <c r="M2992" t="str">
        <f t="shared" si="1551"/>
        <v>0.0183282638720461-0.29778236522496i</v>
      </c>
      <c r="N2992" t="str">
        <f t="shared" si="1552"/>
        <v>-4.69213448293367i</v>
      </c>
      <c r="O2992" t="str">
        <f t="shared" si="1553"/>
        <v>-0.0202531125961661+0.999794884678936i</v>
      </c>
      <c r="P2992" t="str">
        <f t="shared" si="1554"/>
        <v>1.02025311259617-0.999794884678936i</v>
      </c>
      <c r="Q2992" t="str">
        <f t="shared" si="1555"/>
        <v>-1.02025311259617+5.69192936761261i</v>
      </c>
      <c r="R2992" t="str">
        <f t="shared" si="1556"/>
        <v>-0.201312331187376-0.1431612248625i</v>
      </c>
      <c r="S2992" t="str">
        <f t="shared" si="1557"/>
        <v>0.484335116339336i</v>
      </c>
      <c r="T2992" t="str">
        <f t="shared" si="1558"/>
        <v>0.0693380084990608-0.0975026313461807i</v>
      </c>
      <c r="U2992" t="str">
        <f t="shared" si="1559"/>
        <v>0.00005-0.000227924246852116i</v>
      </c>
      <c r="V2992" t="str">
        <f t="shared" si="1560"/>
        <v>3.33333333333333E-06-0.000250716671537327i</v>
      </c>
      <c r="W2992" t="str">
        <f t="shared" si="1561"/>
        <v>0.000014335490557732-0.000120638038129825i</v>
      </c>
      <c r="X2992" t="str">
        <f t="shared" si="1562"/>
        <v>0.0000146062853339332-0.000120572105822984i</v>
      </c>
      <c r="Y2992" t="str">
        <f t="shared" si="1563"/>
        <v>0.009+0.6647610054996i</v>
      </c>
      <c r="Z2992" t="str">
        <f t="shared" si="1564"/>
        <v>-0.00253509407872209-0.000342050916959989i</v>
      </c>
      <c r="AA2992" t="str">
        <f t="shared" si="1565"/>
        <v>0.285641561354831-21.0601467357504i</v>
      </c>
      <c r="AB2992" t="str">
        <f t="shared" si="1566"/>
        <v>0.478977440690233-0.67353478753849i</v>
      </c>
      <c r="AC2992" t="str">
        <f t="shared" si="1567"/>
        <v>0.808212042827225-0.154975758491144i</v>
      </c>
      <c r="AD2992" t="str">
        <f t="shared" si="1568"/>
        <v>0.725752130922939-0.694200000546248i</v>
      </c>
      <c r="AE2992" t="str">
        <f t="shared" si="1569"/>
        <v>-0.00207730167646315+0.00151161812896581i</v>
      </c>
      <c r="AF2992" t="str">
        <f t="shared" si="1570"/>
        <v>-15.0762971375534-0.33610179837518i</v>
      </c>
      <c r="AG2992" t="str">
        <f t="shared" si="1571"/>
        <v>0.947826210968865-0.0560475142499105i</v>
      </c>
      <c r="AH2992" t="str">
        <f t="shared" si="1572"/>
        <v>0.034834392657847-0.0212476062485234i</v>
      </c>
      <c r="AI2992">
        <f t="shared" si="1573"/>
        <v>-27.786129727635654</v>
      </c>
      <c r="AJ2992">
        <f t="shared" si="1574"/>
        <v>-31.381544816763146</v>
      </c>
      <c r="AK2992"/>
      <c r="AL2992"/>
      <c r="AM2992"/>
      <c r="AN2992"/>
    </row>
    <row r="2993" spans="1:40" x14ac:dyDescent="0.25">
      <c r="A2993"/>
      <c r="B2993">
        <f t="shared" si="1575"/>
        <v>1059000</v>
      </c>
      <c r="C2993" s="186" t="str">
        <f t="shared" si="1543"/>
        <v>-6.81476395075704E-08+0.00231258030109641i</v>
      </c>
      <c r="D2993" s="158" t="str">
        <f t="shared" si="1544"/>
        <v>-5.95700647947119+0.0177297823084058i</v>
      </c>
      <c r="E2993" t="str">
        <f t="shared" si="1545"/>
        <v>2870</v>
      </c>
      <c r="F2993" t="str">
        <f t="shared" si="1546"/>
        <v>0.777000777000777</v>
      </c>
      <c r="G2993" t="str">
        <f t="shared" si="1541"/>
        <v>0.777000777000777</v>
      </c>
      <c r="H2993" t="str">
        <f t="shared" si="1547"/>
        <v>9.11931851819444+0.353515367211074i</v>
      </c>
      <c r="I2993" t="str">
        <f t="shared" si="1548"/>
        <v>4158.68327518949i</v>
      </c>
      <c r="J2993" t="str">
        <f t="shared" si="1542"/>
        <v>-14792.1489015264+899.426710971502i</v>
      </c>
      <c r="K2993" t="str">
        <f t="shared" si="1549"/>
        <v>0.0170316368658913-0.280105655617974i</v>
      </c>
      <c r="L2993" t="str">
        <f t="shared" si="1550"/>
        <v>0.00126215587303706-0.0173976056382774i</v>
      </c>
      <c r="M2993" t="str">
        <f t="shared" si="1551"/>
        <v>0.0182937927389284-0.297503261256251i</v>
      </c>
      <c r="N2993" t="str">
        <f t="shared" si="1552"/>
        <v>-4.69656939265289i</v>
      </c>
      <c r="O2993" t="str">
        <f t="shared" si="1553"/>
        <v>-0.01581892790675+0.999874872931549i</v>
      </c>
      <c r="P2993" t="str">
        <f t="shared" si="1554"/>
        <v>1.01581892790675-0.999874872931549i</v>
      </c>
      <c r="Q2993" t="str">
        <f t="shared" si="1555"/>
        <v>-1.01581892790675+5.69644426558444i</v>
      </c>
      <c r="R2993" t="str">
        <f t="shared" si="1556"/>
        <v>-0.200936237430102-0.142493116193003i</v>
      </c>
      <c r="S2993" t="str">
        <f t="shared" si="1557"/>
        <v>0.484792900003173i</v>
      </c>
      <c r="T2993" t="str">
        <f t="shared" si="1558"/>
        <v>0.069079651029695-0.0974124612594653i</v>
      </c>
      <c r="U2993" t="str">
        <f t="shared" si="1559"/>
        <v>0.00005-0.000227709020934408i</v>
      </c>
      <c r="V2993" t="str">
        <f t="shared" si="1560"/>
        <v>3.33333333333333E-06-0.000250479923027849i</v>
      </c>
      <c r="W2993" t="str">
        <f t="shared" si="1561"/>
        <v>0.0000143352305519988-0.000120526452413588i</v>
      </c>
      <c r="X2993" t="str">
        <f t="shared" si="1562"/>
        <v>0.0000146055175812764-0.000120460583430537i</v>
      </c>
      <c r="Y2993" t="str">
        <f t="shared" si="1563"/>
        <v>0.009+0.665389324030318i</v>
      </c>
      <c r="Z2993" t="str">
        <f t="shared" si="1564"/>
        <v>-0.00253035793998803-0.00034164747108037i</v>
      </c>
      <c r="AA2993" t="str">
        <f t="shared" si="1565"/>
        <v>0.285102242277061-21.0402600885757i</v>
      </c>
      <c r="AB2993" t="str">
        <f t="shared" si="1566"/>
        <v>0.477192742771462-0.672911904962301i</v>
      </c>
      <c r="AC2993" t="str">
        <f t="shared" si="1567"/>
        <v>0.808536178868341-0.154276508143263i</v>
      </c>
      <c r="AD2993" t="str">
        <f t="shared" si="1568"/>
        <v>0.722684833342767-0.694364243752044i</v>
      </c>
      <c r="AE2993" t="str">
        <f t="shared" si="1569"/>
        <v>-0.00206587909404432+0.00151008663172207i</v>
      </c>
      <c r="AF2993" t="str">
        <f t="shared" si="1570"/>
        <v>-15.0763249976656-0.335785584902668i</v>
      </c>
      <c r="AG2993" t="str">
        <f t="shared" si="1571"/>
        <v>0.947859093909738-0.0557604588035945i</v>
      </c>
      <c r="AH2993" t="str">
        <f t="shared" si="1572"/>
        <v>0.0346441639229808-0.0212490338160387i</v>
      </c>
      <c r="AI2993">
        <f t="shared" si="1573"/>
        <v>-27.820584368688181</v>
      </c>
      <c r="AJ2993">
        <f t="shared" si="1574"/>
        <v>-31.522914252688498</v>
      </c>
      <c r="AK2993"/>
      <c r="AL2993"/>
      <c r="AM2993"/>
      <c r="AN2993"/>
    </row>
    <row r="2994" spans="1:40" x14ac:dyDescent="0.25">
      <c r="A2994"/>
      <c r="B2994">
        <f t="shared" si="1575"/>
        <v>1060000</v>
      </c>
      <c r="C2994" s="186" t="str">
        <f t="shared" si="1543"/>
        <v>-6.80191197069373E-08+0.00231039862157086i</v>
      </c>
      <c r="D2994" s="158" t="str">
        <f t="shared" si="1544"/>
        <v>-5.95700647848588+0.0177130560987099i</v>
      </c>
      <c r="E2994" t="str">
        <f t="shared" si="1545"/>
        <v>2870</v>
      </c>
      <c r="F2994" t="str">
        <f t="shared" si="1546"/>
        <v>0.777000777000777</v>
      </c>
      <c r="G2994" t="str">
        <f t="shared" si="1541"/>
        <v>0.777000777000777</v>
      </c>
      <c r="H2994" t="str">
        <f t="shared" si="1547"/>
        <v>9.11934630066236+0.35318302087852i</v>
      </c>
      <c r="I2994" t="str">
        <f t="shared" si="1548"/>
        <v>4162.61026600648i</v>
      </c>
      <c r="J2994" t="str">
        <f t="shared" si="1542"/>
        <v>-14820.100050518+900.276027979029i</v>
      </c>
      <c r="K2994" t="str">
        <f t="shared" si="1549"/>
        <v>0.0169996306346118-0.279843313602777i</v>
      </c>
      <c r="L2994" t="str">
        <f t="shared" si="1550"/>
        <v>0.00125978800913221-0.0173813644237357i</v>
      </c>
      <c r="M2994" t="str">
        <f t="shared" si="1551"/>
        <v>0.018259418643744-0.297224678026513i</v>
      </c>
      <c r="N2994" t="str">
        <f t="shared" si="1552"/>
        <v>-4.70100430237211i</v>
      </c>
      <c r="O2994" t="str">
        <f t="shared" si="1553"/>
        <v>-0.011384432084459+0.99993519525323i</v>
      </c>
      <c r="P2994" t="str">
        <f t="shared" si="1554"/>
        <v>1.01138443208446-0.99993519525323i</v>
      </c>
      <c r="Q2994" t="str">
        <f t="shared" si="1555"/>
        <v>-1.01138443208446+5.70093949762534i</v>
      </c>
      <c r="R2994" t="str">
        <f t="shared" si="1556"/>
        <v>-0.200559205716444-0.141826092707774i</v>
      </c>
      <c r="S2994" t="str">
        <f t="shared" si="1557"/>
        <v>0.48525068366701i</v>
      </c>
      <c r="T2994" t="str">
        <f t="shared" si="1558"/>
        <v>0.0688212084482681-0.097321491689617i</v>
      </c>
      <c r="U2994" t="str">
        <f t="shared" si="1559"/>
        <v>0.00005-0.000227494201103338i</v>
      </c>
      <c r="V2994" t="str">
        <f t="shared" si="1560"/>
        <v>3.33333333333333E-06-0.000250243621213672i</v>
      </c>
      <c r="W2994" t="str">
        <f t="shared" si="1561"/>
        <v>0.0000143349703127071-0.000120415079328557i</v>
      </c>
      <c r="X2994" t="str">
        <f t="shared" si="1562"/>
        <v>0.0000146047510316285-0.00012034927354656i</v>
      </c>
      <c r="Y2994" t="str">
        <f t="shared" si="1563"/>
        <v>0.009+0.666017642561036i</v>
      </c>
      <c r="Z2994" t="str">
        <f t="shared" si="1564"/>
        <v>-0.00252563519609713-0.000341244993441961i</v>
      </c>
      <c r="AA2994" t="str">
        <f t="shared" si="1565"/>
        <v>0.284564449269637-21.0204109628668i</v>
      </c>
      <c r="AB2994" t="str">
        <f t="shared" si="1566"/>
        <v>0.47540745691026-0.67228349966642i</v>
      </c>
      <c r="AC2994" t="str">
        <f t="shared" si="1567"/>
        <v>0.808861417051193-0.153578334179246i</v>
      </c>
      <c r="AD2994" t="str">
        <f t="shared" si="1568"/>
        <v>0.719616282301966-0.694514558291347i</v>
      </c>
      <c r="AE2994" t="str">
        <f t="shared" si="1569"/>
        <v>-0.00205448782615589+0.00150852495908761i</v>
      </c>
      <c r="AF2994" t="str">
        <f t="shared" si="1570"/>
        <v>-15.0763527791482-0.33546996477981i</v>
      </c>
      <c r="AG2994" t="str">
        <f t="shared" si="1571"/>
        <v>0.947892980709412-0.0554738361952984i</v>
      </c>
      <c r="AH2994" t="str">
        <f t="shared" si="1572"/>
        <v>0.0344543694991957-0.021249782265281i</v>
      </c>
      <c r="AI2994">
        <f t="shared" si="1573"/>
        <v>-27.855119891310785</v>
      </c>
      <c r="AJ2994">
        <f t="shared" si="1574"/>
        <v>-31.664270248064803</v>
      </c>
      <c r="AK2994"/>
      <c r="AL2994"/>
      <c r="AM2994"/>
      <c r="AN2994"/>
    </row>
    <row r="2995" spans="1:40" x14ac:dyDescent="0.25">
      <c r="A2995"/>
      <c r="B2995">
        <f t="shared" si="1575"/>
        <v>1061000</v>
      </c>
      <c r="C2995" s="186" t="str">
        <f t="shared" si="1543"/>
        <v>-6.78909631274886E-08+0.00230822105454204i</v>
      </c>
      <c r="D2995" s="158" t="str">
        <f t="shared" si="1544"/>
        <v>-5.95700647750334+0.0176963614181556i</v>
      </c>
      <c r="E2995" t="str">
        <f t="shared" si="1545"/>
        <v>2870</v>
      </c>
      <c r="F2995" t="str">
        <f t="shared" si="1546"/>
        <v>0.777000777000777</v>
      </c>
      <c r="G2995" t="str">
        <f t="shared" si="1541"/>
        <v>0.777000777000777</v>
      </c>
      <c r="H2995" t="str">
        <f t="shared" si="1547"/>
        <v>9.1193740047933+0.35285129775936i</v>
      </c>
      <c r="I2995" t="str">
        <f t="shared" si="1548"/>
        <v>4166.53725682346i</v>
      </c>
      <c r="J2995" t="str">
        <f t="shared" si="1542"/>
        <v>-14848.0775809623+901.125344986557i</v>
      </c>
      <c r="K2995" t="str">
        <f t="shared" si="1549"/>
        <v>0.0169677144323633-0.279581460742403i</v>
      </c>
      <c r="L2995" t="str">
        <f t="shared" si="1550"/>
        <v>0.00125742679069441-0.0173651533429087i</v>
      </c>
      <c r="M2995" t="str">
        <f t="shared" si="1551"/>
        <v>0.0182251412230577-0.296946614085312i</v>
      </c>
      <c r="N2995" t="str">
        <f t="shared" si="1552"/>
        <v>-4.70543921209133i</v>
      </c>
      <c r="O2995" t="str">
        <f t="shared" si="1553"/>
        <v>-0.00694971234869452+0.999975850457535i</v>
      </c>
      <c r="P2995" t="str">
        <f t="shared" si="1554"/>
        <v>1.00694971234869-0.999975850457535i</v>
      </c>
      <c r="Q2995" t="str">
        <f t="shared" si="1555"/>
        <v>-1.00694971234869+5.70541506254887i</v>
      </c>
      <c r="R2995" t="str">
        <f t="shared" si="1556"/>
        <v>-0.200181234092108-0.141160155296789i</v>
      </c>
      <c r="S2995" t="str">
        <f t="shared" si="1557"/>
        <v>0.485708467330847i</v>
      </c>
      <c r="T2995" t="str">
        <f t="shared" si="1558"/>
        <v>0.0685626826773877-0.0972297203992753i</v>
      </c>
      <c r="U2995" t="str">
        <f t="shared" si="1559"/>
        <v>0.00005-0.000227279786210686i</v>
      </c>
      <c r="V2995" t="str">
        <f t="shared" si="1560"/>
        <v>3.33333333333333E-06-0.000250007764831755i</v>
      </c>
      <c r="W2995" t="str">
        <f t="shared" si="1561"/>
        <v>0.0000143347098398901-0.000120303918273217i</v>
      </c>
      <c r="X2995" t="str">
        <f t="shared" si="1562"/>
        <v>0.0000146039856796096-0.000120238175569897i</v>
      </c>
      <c r="Y2995" t="str">
        <f t="shared" si="1563"/>
        <v>0.009+0.666645961091754i</v>
      </c>
      <c r="Z2995" t="str">
        <f t="shared" si="1564"/>
        <v>-0.00252092579657568-0.000340843480509629i</v>
      </c>
      <c r="AA2995" t="str">
        <f t="shared" si="1565"/>
        <v>0.284028176579986-21.0005992525326i</v>
      </c>
      <c r="AB2995" t="str">
        <f t="shared" si="1566"/>
        <v>0.473621596387738-0.671649556195469i</v>
      </c>
      <c r="AC2995" t="str">
        <f t="shared" si="1567"/>
        <v>0.80918775891631-0.152881237419085i</v>
      </c>
      <c r="AD2995" t="str">
        <f t="shared" si="1568"/>
        <v>0.716546542701561-0.694650935935652i</v>
      </c>
      <c r="AE2995" t="str">
        <f t="shared" si="1569"/>
        <v>-0.00204312790668706+0.00150693324645409i</v>
      </c>
      <c r="AF2995" t="str">
        <f t="shared" si="1570"/>
        <v>-15.0763804822966-0.335154936341204i</v>
      </c>
      <c r="AG2995" t="str">
        <f t="shared" si="1571"/>
        <v>0.947927869204756-0.0551876501644789i</v>
      </c>
      <c r="AH2995" t="str">
        <f t="shared" si="1572"/>
        <v>0.0342650114974286-0.021249854306909i</v>
      </c>
      <c r="AI2995">
        <f t="shared" si="1573"/>
        <v>-27.889736673298518</v>
      </c>
      <c r="AJ2995">
        <f t="shared" si="1574"/>
        <v>-31.805612454208873</v>
      </c>
      <c r="AK2995"/>
      <c r="AL2995"/>
      <c r="AM2995"/>
      <c r="AN2995"/>
    </row>
    <row r="2996" spans="1:40" x14ac:dyDescent="0.25">
      <c r="A2996"/>
      <c r="B2996">
        <f t="shared" si="1575"/>
        <v>1062000</v>
      </c>
      <c r="C2996" s="186" t="str">
        <f t="shared" si="1543"/>
        <v>-6.77631684018037E-08+0.00230604758839274i</v>
      </c>
      <c r="D2996" s="158" t="str">
        <f t="shared" si="1544"/>
        <v>-5.95700647652358+0.0176796981776777i</v>
      </c>
      <c r="E2996" t="str">
        <f t="shared" si="1545"/>
        <v>2870</v>
      </c>
      <c r="F2996" t="str">
        <f t="shared" si="1546"/>
        <v>0.777000777000777</v>
      </c>
      <c r="G2996" t="str">
        <f t="shared" si="1541"/>
        <v>0.777000777000777</v>
      </c>
      <c r="H2996" t="str">
        <f t="shared" si="1547"/>
        <v>9.11940163088137+0.352520196105344i</v>
      </c>
      <c r="I2996" t="str">
        <f t="shared" si="1548"/>
        <v>4170.46424764045i</v>
      </c>
      <c r="J2996" t="str">
        <f t="shared" si="1542"/>
        <v>-14876.0814928591+901.974661994084i</v>
      </c>
      <c r="K2996" t="str">
        <f t="shared" si="1549"/>
        <v>0.0169358879222097-0.279320095675117i</v>
      </c>
      <c r="L2996" t="str">
        <f t="shared" si="1550"/>
        <v>0.00125507219292286-0.0173489723124669i</v>
      </c>
      <c r="M2996" t="str">
        <f t="shared" si="1551"/>
        <v>0.0181909601151326-0.296669067987584i</v>
      </c>
      <c r="N2996" t="str">
        <f t="shared" si="1552"/>
        <v>-4.70987412181054i</v>
      </c>
      <c r="O2996" t="str">
        <f t="shared" si="1553"/>
        <v>-0.00251485592327403+0.999996837744843i</v>
      </c>
      <c r="P2996" t="str">
        <f t="shared" si="1554"/>
        <v>1.00251485592327-0.999996837744843i</v>
      </c>
      <c r="Q2996" t="str">
        <f t="shared" si="1555"/>
        <v>-1.00251485592327+5.70987095955538i</v>
      </c>
      <c r="R2996" t="str">
        <f t="shared" si="1556"/>
        <v>-0.199802320604464-0.1404953048767i</v>
      </c>
      <c r="S2996" t="str">
        <f t="shared" si="1557"/>
        <v>0.486166250994684i</v>
      </c>
      <c r="T2996" t="str">
        <f t="shared" si="1558"/>
        <v>0.0683040756542604-0.0971371451483102i</v>
      </c>
      <c r="U2996" t="str">
        <f t="shared" si="1559"/>
        <v>0.00005-0.000227065775112559i</v>
      </c>
      <c r="V2996" t="str">
        <f t="shared" si="1560"/>
        <v>3.33333333333333E-06-0.000249772352623816i</v>
      </c>
      <c r="W2996" t="str">
        <f t="shared" si="1561"/>
        <v>0.0000143344491335816-0.000120192968648313i</v>
      </c>
      <c r="X2996" t="str">
        <f t="shared" si="1562"/>
        <v>0.0000146032215198659-0.00012012728890165i</v>
      </c>
      <c r="Y2996" t="str">
        <f t="shared" si="1563"/>
        <v>0.009+0.667274279622472i</v>
      </c>
      <c r="Z2996" t="str">
        <f t="shared" si="1564"/>
        <v>-0.00251622969118742-0.00034044292876532i</v>
      </c>
      <c r="AA2996" t="str">
        <f t="shared" si="1565"/>
        <v>0.283493418482622-20.980824851882i</v>
      </c>
      <c r="AB2996" t="str">
        <f t="shared" si="1566"/>
        <v>0.471835174585853-0.671010059074938i</v>
      </c>
      <c r="AC2996" t="str">
        <f t="shared" si="1567"/>
        <v>0.809515206005752-0.152185218709629i</v>
      </c>
      <c r="AD2996" t="str">
        <f t="shared" si="1568"/>
        <v>0.713475679494071-0.694773368769969i</v>
      </c>
      <c r="AE2996" t="str">
        <f t="shared" si="1569"/>
        <v>-0.0020317993691753+0.00150531162921552i</v>
      </c>
      <c r="AF2996" t="str">
        <f t="shared" si="1570"/>
        <v>-15.076408107405-0.334840497927666i</v>
      </c>
      <c r="AG2996" t="str">
        <f t="shared" si="1571"/>
        <v>0.947963757216839-0.0549019044406317i</v>
      </c>
      <c r="AH2996" t="str">
        <f t="shared" si="1572"/>
        <v>0.0340760920136956-0.0212492526614162i</v>
      </c>
      <c r="AI2996">
        <f t="shared" si="1573"/>
        <v>-27.924435095374328</v>
      </c>
      <c r="AJ2996">
        <f t="shared" si="1574"/>
        <v>-31.94694052334652</v>
      </c>
      <c r="AK2996"/>
      <c r="AL2996"/>
      <c r="AM2996"/>
      <c r="AN2996"/>
    </row>
    <row r="2997" spans="1:40" x14ac:dyDescent="0.25">
      <c r="A2997"/>
      <c r="B2997">
        <f t="shared" si="1575"/>
        <v>1063000</v>
      </c>
      <c r="C2997" s="186" t="str">
        <f t="shared" si="1543"/>
        <v>-6.76357341688914E-08+0.00230387821154946i</v>
      </c>
      <c r="D2997" s="158" t="str">
        <f t="shared" si="1544"/>
        <v>-5.95700647554659+0.0176630662885459i</v>
      </c>
      <c r="E2997" t="str">
        <f t="shared" si="1545"/>
        <v>2870</v>
      </c>
      <c r="F2997" t="str">
        <f t="shared" si="1546"/>
        <v>0.777000777000777</v>
      </c>
      <c r="G2997" t="str">
        <f t="shared" si="1541"/>
        <v>0.777000777000777</v>
      </c>
      <c r="H2997" t="str">
        <f t="shared" si="1547"/>
        <v>9.11942917921923+0.35218971417475i</v>
      </c>
      <c r="I2997" t="str">
        <f t="shared" si="1548"/>
        <v>4174.39123845744i</v>
      </c>
      <c r="J2997" t="str">
        <f t="shared" si="1542"/>
        <v>-14904.1117862085+902.823979001612i</v>
      </c>
      <c r="K2997" t="str">
        <f t="shared" si="1549"/>
        <v>0.0169041507687873-0.27905921704421i</v>
      </c>
      <c r="L2997" t="str">
        <f t="shared" si="1550"/>
        <v>0.00125272419113219-0.0173328212493863i</v>
      </c>
      <c r="M2997" t="str">
        <f t="shared" si="1551"/>
        <v>0.0181568749599195-0.296392038293596i</v>
      </c>
      <c r="N2997" t="str">
        <f t="shared" si="1552"/>
        <v>-4.71430903152976i</v>
      </c>
      <c r="O2997" t="str">
        <f t="shared" si="1553"/>
        <v>0.00192004996532831+0.999998156702366i</v>
      </c>
      <c r="P2997" t="str">
        <f t="shared" si="1554"/>
        <v>0.998079950034672-0.999998156702366i</v>
      </c>
      <c r="Q2997" t="str">
        <f t="shared" si="1555"/>
        <v>-0.998079950034672+5.71430718823213i</v>
      </c>
      <c r="R2997" t="str">
        <f t="shared" si="1556"/>
        <v>-0.199422463302622-0.139831542390882i</v>
      </c>
      <c r="S2997" t="str">
        <f t="shared" si="1557"/>
        <v>0.486624034658521i</v>
      </c>
      <c r="T2997" t="str">
        <f t="shared" si="1558"/>
        <v>0.068045389330775-0.0970437636938628i</v>
      </c>
      <c r="U2997" t="str">
        <f t="shared" si="1559"/>
        <v>0.0000500000000000001-0.000226852166669368i</v>
      </c>
      <c r="V2997" t="str">
        <f t="shared" si="1560"/>
        <v>3.33333333333333E-06-0.000249537383336305i</v>
      </c>
      <c r="W2997" t="str">
        <f t="shared" si="1561"/>
        <v>0.0000143341881938144-0.000120082229856849i</v>
      </c>
      <c r="X2997" t="str">
        <f t="shared" si="1562"/>
        <v>0.0000146024585470678-0.000120016612945181i</v>
      </c>
      <c r="Y2997" t="str">
        <f t="shared" si="1563"/>
        <v>0.009+0.66790259815319i</v>
      </c>
      <c r="Z2997" t="str">
        <f t="shared" si="1564"/>
        <v>-0.00251154682993238-0.000340043334707929i</v>
      </c>
      <c r="AA2997" t="str">
        <f t="shared" si="1565"/>
        <v>0.282960169278988-20.9610876556216i</v>
      </c>
      <c r="AB2997" t="str">
        <f t="shared" si="1566"/>
        <v>0.470048204987984-0.670364992811465i</v>
      </c>
      <c r="AC2997" t="str">
        <f t="shared" si="1567"/>
        <v>0.809843759863039-0.15149027892462i</v>
      </c>
      <c r="AD2997" t="str">
        <f t="shared" si="1568"/>
        <v>0.710403757681857-0.694881849193126i</v>
      </c>
      <c r="AE2997" t="str">
        <f t="shared" si="1569"/>
        <v>-0.00202050224680556+0.00150366024276737i</v>
      </c>
      <c r="AF2997" t="str">
        <f t="shared" si="1570"/>
        <v>-15.0764356547658-0.334526647886204i</v>
      </c>
      <c r="AG2997" t="str">
        <f t="shared" si="1571"/>
        <v>0.948000642550979-0.0546166027432108i</v>
      </c>
      <c r="AH2997" t="str">
        <f t="shared" si="1572"/>
        <v>0.0338876131290153-0.0212479800590168i</v>
      </c>
      <c r="AI2997">
        <f t="shared" si="1573"/>
        <v>-27.959215541226605</v>
      </c>
      <c r="AJ2997">
        <f t="shared" si="1574"/>
        <v>-32.088254108626295</v>
      </c>
      <c r="AK2997"/>
      <c r="AL2997"/>
      <c r="AM2997"/>
      <c r="AN2997"/>
    </row>
    <row r="2998" spans="1:40" x14ac:dyDescent="0.25">
      <c r="A2998"/>
      <c r="B2998">
        <f t="shared" si="1575"/>
        <v>1064000</v>
      </c>
      <c r="C2998" s="186" t="str">
        <f t="shared" si="1543"/>
        <v>-6.75086590741527E-08+0.00230171291248218i</v>
      </c>
      <c r="D2998" s="158" t="str">
        <f t="shared" si="1544"/>
        <v>-5.95700647457234+0.0176464656623634i</v>
      </c>
      <c r="E2998" t="str">
        <f t="shared" si="1545"/>
        <v>2870</v>
      </c>
      <c r="F2998" t="str">
        <f t="shared" si="1546"/>
        <v>0.777000777000777</v>
      </c>
      <c r="G2998" t="str">
        <f t="shared" si="1541"/>
        <v>0.777000777000777</v>
      </c>
      <c r="H2998" t="str">
        <f t="shared" si="1547"/>
        <v>9.1194566500982+0.351859850232336i</v>
      </c>
      <c r="I2998" t="str">
        <f t="shared" si="1548"/>
        <v>4178.31822927442i</v>
      </c>
      <c r="J2998" t="str">
        <f t="shared" si="1542"/>
        <v>-14932.1684610104+903.673296009139i</v>
      </c>
      <c r="K2998" t="str">
        <f t="shared" si="1549"/>
        <v>0.0168725026382968-0.27879882349798i</v>
      </c>
      <c r="L2998" t="str">
        <f t="shared" si="1550"/>
        <v>0.00125038276075171-0.0173167000709465i</v>
      </c>
      <c r="M2998" t="str">
        <f t="shared" si="1551"/>
        <v>0.0181228853990485-0.296115523568927i</v>
      </c>
      <c r="N2998" t="str">
        <f t="shared" si="1552"/>
        <v>-4.71874394124898i</v>
      </c>
      <c r="O2998" t="str">
        <f t="shared" si="1553"/>
        <v>0.0063549180896353+0.999979807304165i</v>
      </c>
      <c r="P2998" t="str">
        <f t="shared" si="1554"/>
        <v>0.993645081910365-0.999979807304165i</v>
      </c>
      <c r="Q2998" t="str">
        <f t="shared" si="1555"/>
        <v>-0.993645081910365+5.71872374855315i</v>
      </c>
      <c r="R2998" t="str">
        <f t="shared" si="1556"/>
        <v>-0.199041660237518-0.139168868809485i</v>
      </c>
      <c r="S2998" t="str">
        <f t="shared" si="1557"/>
        <v>0.487081818322356i</v>
      </c>
      <c r="T2998" t="str">
        <f t="shared" si="1558"/>
        <v>0.0677866256735894-0.0969495737903908i</v>
      </c>
      <c r="U2998" t="str">
        <f t="shared" si="1559"/>
        <v>0.0000500000000000001-0.000226638959745807i</v>
      </c>
      <c r="V2998" t="str">
        <f t="shared" si="1560"/>
        <v>3.33333333333333E-06-0.000249302855720387i</v>
      </c>
      <c r="W2998" t="str">
        <f t="shared" si="1561"/>
        <v>0.0000143339270206224-0.000119971701304071i</v>
      </c>
      <c r="X2998" t="str">
        <f t="shared" si="1562"/>
        <v>0.0000146016967559122-0.000119906147106091i</v>
      </c>
      <c r="Y2998" t="str">
        <f t="shared" si="1563"/>
        <v>0.009+0.668530916683908i</v>
      </c>
      <c r="Z2998" t="str">
        <f t="shared" si="1564"/>
        <v>-0.00250687716304532-0.00033964469485324i</v>
      </c>
      <c r="AA2998" t="str">
        <f t="shared" si="1565"/>
        <v>0.282428423297301-20.9413875588536i</v>
      </c>
      <c r="AB2998" t="str">
        <f t="shared" si="1566"/>
        <v>0.468260701179534-0.669714341893152i</v>
      </c>
      <c r="AC2998" t="str">
        <f t="shared" si="1567"/>
        <v>0.810173422033045-0.150796418964759i</v>
      </c>
      <c r="AD2998" t="str">
        <f t="shared" si="1568"/>
        <v>0.707330842315555-0.694976369918087i</v>
      </c>
      <c r="AE2998" t="str">
        <f t="shared" si="1569"/>
        <v>-0.00200923657240952+0.00150197922250524i</v>
      </c>
      <c r="AF2998" t="str">
        <f t="shared" si="1570"/>
        <v>-15.0764631246705-0.334213384569973i</v>
      </c>
      <c r="AG2998" t="str">
        <f t="shared" si="1571"/>
        <v>0.948038522996798-0.0543317487815558i</v>
      </c>
      <c r="AH2998" t="str">
        <f t="shared" si="1572"/>
        <v>0.0336995769093358-0.0212460392395258i</v>
      </c>
      <c r="AI2998">
        <f t="shared" si="1573"/>
        <v>-27.994078397547355</v>
      </c>
      <c r="AJ2998">
        <f t="shared" si="1574"/>
        <v>-32.229552864125033</v>
      </c>
      <c r="AK2998"/>
      <c r="AL2998"/>
      <c r="AM2998"/>
      <c r="AN2998"/>
    </row>
    <row r="2999" spans="1:40" x14ac:dyDescent="0.25">
      <c r="A2999"/>
      <c r="B2999">
        <f t="shared" si="1575"/>
        <v>1065000</v>
      </c>
      <c r="C2999" s="186" t="str">
        <f t="shared" si="1543"/>
        <v>-6.73819417693449E-08+0.00229955167970422i</v>
      </c>
      <c r="D2999" s="158" t="str">
        <f t="shared" si="1544"/>
        <v>-5.95700647360085+0.0176298962110657i</v>
      </c>
      <c r="E2999" t="str">
        <f t="shared" si="1545"/>
        <v>2870</v>
      </c>
      <c r="F2999" t="str">
        <f t="shared" si="1546"/>
        <v>0.777000777000777</v>
      </c>
      <c r="G2999" t="str">
        <f t="shared" si="1541"/>
        <v>0.777000777000777</v>
      </c>
      <c r="H2999" t="str">
        <f t="shared" si="1547"/>
        <v>9.11948404380824+0.351530602549331i</v>
      </c>
      <c r="I2999" t="str">
        <f t="shared" si="1548"/>
        <v>4182.24522009141i</v>
      </c>
      <c r="J2999" t="str">
        <f t="shared" si="1542"/>
        <v>-14960.2515172649+904.522613016667i</v>
      </c>
      <c r="K2999" t="str">
        <f t="shared" si="1549"/>
        <v>0.0168409431984941-0.278538913689713i</v>
      </c>
      <c r="L2999" t="str">
        <f t="shared" si="1550"/>
        <v>0.00124804787732492-0.0173006086947299i</v>
      </c>
      <c r="M2999" t="str">
        <f t="shared" si="1551"/>
        <v>0.018088991075819-0.295839522384443i</v>
      </c>
      <c r="N2999" t="str">
        <f t="shared" si="1552"/>
        <v>-4.7231788509682i</v>
      </c>
      <c r="O2999" t="str">
        <f t="shared" si="1553"/>
        <v>0.0107896612229223+0.99994178991114i</v>
      </c>
      <c r="P2999" t="str">
        <f t="shared" si="1554"/>
        <v>0.989210338777078-0.99994178991114i</v>
      </c>
      <c r="Q2999" t="str">
        <f t="shared" si="1555"/>
        <v>-0.989210338777078+5.72312064087934i</v>
      </c>
      <c r="R2999" t="str">
        <f t="shared" si="1556"/>
        <v>-0.198659909461997-0.138507285129491i</v>
      </c>
      <c r="S2999" t="str">
        <f t="shared" si="1557"/>
        <v>0.487539601986193i</v>
      </c>
      <c r="T2999" t="str">
        <f t="shared" si="1558"/>
        <v>0.0675277866642202-0.0968545731897151i</v>
      </c>
      <c r="U2999" t="str">
        <f t="shared" si="1559"/>
        <v>0.0000500000000000001-0.000226426153210834i</v>
      </c>
      <c r="V2999" t="str">
        <f t="shared" si="1560"/>
        <v>3.33333333333333E-06-0.000249068768531917i</v>
      </c>
      <c r="W2999" t="str">
        <f t="shared" si="1561"/>
        <v>0.0000143336656140391-0.000119861382397457i</v>
      </c>
      <c r="X2999" t="str">
        <f t="shared" si="1562"/>
        <v>0.0000146009361411203-0.00011979589079221i</v>
      </c>
      <c r="Y2999" t="str">
        <f t="shared" si="1563"/>
        <v>0.009+0.669159235214626i</v>
      </c>
      <c r="Z2999" t="str">
        <f t="shared" si="1564"/>
        <v>-0.00250222064099448-0.00033924700573379i</v>
      </c>
      <c r="AA2999" t="str">
        <f t="shared" si="1565"/>
        <v>0.281898174892407-20.9217244570743i</v>
      </c>
      <c r="AB2999" t="str">
        <f t="shared" si="1566"/>
        <v>0.466472676848548-0.669058090789888i</v>
      </c>
      <c r="AC2999" t="str">
        <f t="shared" si="1567"/>
        <v>0.810504194061899-0.15010363975777i</v>
      </c>
      <c r="AD2999" t="str">
        <f t="shared" si="1568"/>
        <v>0.70425699849251-0.695056923972261i</v>
      </c>
      <c r="AE2999" t="str">
        <f t="shared" si="1569"/>
        <v>-0.00199800237846491+0.00150026870382387i</v>
      </c>
      <c r="AF2999" t="str">
        <f t="shared" si="1570"/>
        <v>-15.0764905174091-0.333900706338265i</v>
      </c>
      <c r="AG2999" t="str">
        <f t="shared" si="1571"/>
        <v>0.948077396328267-0.054047346254821i</v>
      </c>
      <c r="AH2999" t="str">
        <f t="shared" si="1572"/>
        <v>0.0335119854054626-0.021243432952242i</v>
      </c>
      <c r="AI2999">
        <f t="shared" si="1573"/>
        <v>-28.029024054070607</v>
      </c>
      <c r="AJ2999">
        <f t="shared" si="1574"/>
        <v>-32.370836444857822</v>
      </c>
      <c r="AK2999"/>
      <c r="AL2999"/>
      <c r="AM2999"/>
      <c r="AN2999"/>
    </row>
    <row r="3000" spans="1:40" x14ac:dyDescent="0.25">
      <c r="A3000"/>
      <c r="B3000">
        <f t="shared" si="1575"/>
        <v>1066000</v>
      </c>
      <c r="C3000" s="186" t="str">
        <f t="shared" si="1543"/>
        <v>-6.72555809125471E-08+0.00229739450177198i</v>
      </c>
      <c r="D3000" s="158" t="str">
        <f t="shared" si="1544"/>
        <v>-5.95700647263208+0.0176133578469185i</v>
      </c>
      <c r="E3000" t="str">
        <f t="shared" si="1545"/>
        <v>2870</v>
      </c>
      <c r="F3000" t="str">
        <f t="shared" si="1546"/>
        <v>0.777000777000777</v>
      </c>
      <c r="G3000" t="str">
        <f t="shared" si="1541"/>
        <v>0.777000777000777</v>
      </c>
      <c r="H3000" t="str">
        <f t="shared" si="1547"/>
        <v>9.11951136063795+0.351201969403388i</v>
      </c>
      <c r="I3000" t="str">
        <f t="shared" si="1548"/>
        <v>4186.1722109084i</v>
      </c>
      <c r="J3000" t="str">
        <f t="shared" si="1542"/>
        <v>-14988.3609549719+905.371930024194i</v>
      </c>
      <c r="K3000" t="str">
        <f t="shared" si="1549"/>
        <v>0.0168094721186819-0.278279486277654i</v>
      </c>
      <c r="L3000" t="str">
        <f t="shared" si="1550"/>
        <v>0.00124571951650871-0.0172845470386196i</v>
      </c>
      <c r="M3000" t="str">
        <f t="shared" si="1551"/>
        <v>0.0180551916351906-0.295564033316274i</v>
      </c>
      <c r="N3000" t="str">
        <f t="shared" si="1552"/>
        <v>-4.72761376068742i</v>
      </c>
      <c r="O3000" t="str">
        <f t="shared" si="1553"/>
        <v>0.015224192140923+0.999884105271034i</v>
      </c>
      <c r="P3000" t="str">
        <f t="shared" si="1554"/>
        <v>0.984775807859077-0.999884105271034i</v>
      </c>
      <c r="Q3000" t="str">
        <f t="shared" si="1555"/>
        <v>-0.984775807859077+5.72749786595845i</v>
      </c>
      <c r="R3000" t="str">
        <f t="shared" si="1556"/>
        <v>-0.198277209030898-0.137846792374756i</v>
      </c>
      <c r="S3000" t="str">
        <f t="shared" si="1557"/>
        <v>0.48799738565003i</v>
      </c>
      <c r="T3000" t="str">
        <f t="shared" si="1558"/>
        <v>0.0672688742991234-0.0967587596410627i</v>
      </c>
      <c r="U3000" t="str">
        <f t="shared" si="1559"/>
        <v>0.0000499999999999999-0.000226213745937653i</v>
      </c>
      <c r="V3000" t="str">
        <f t="shared" si="1560"/>
        <v>3.33333333333333E-06-0.000248835120531419i</v>
      </c>
      <c r="W3000" t="str">
        <f t="shared" si="1561"/>
        <v>0.0000143334039740977-0.000119751272546713i</v>
      </c>
      <c r="X3000" t="str">
        <f t="shared" si="1562"/>
        <v>0.0000146001766974382-0.000119685843413598i</v>
      </c>
      <c r="Y3000" t="str">
        <f t="shared" si="1563"/>
        <v>0.009+0.669787553745344i</v>
      </c>
      <c r="Z3000" t="str">
        <f t="shared" si="1564"/>
        <v>-0.00249757721448043-0.000338850263898784i</v>
      </c>
      <c r="AA3000" t="str">
        <f t="shared" si="1565"/>
        <v>0.281369418445629-20.9020982461721i</v>
      </c>
      <c r="AB3000" t="str">
        <f t="shared" si="1566"/>
        <v>0.464684145786269-0.66839622395364i</v>
      </c>
      <c r="AC3000" t="str">
        <f t="shared" si="1567"/>
        <v>0.810836077496901-0.149411942258438i</v>
      </c>
      <c r="AD3000" t="str">
        <f t="shared" si="1568"/>
        <v>0.701182291355099-0.695123504697787i</v>
      </c>
      <c r="AE3000" t="str">
        <f t="shared" si="1569"/>
        <v>-0.00198679969709477+0.00149852882211615i</v>
      </c>
      <c r="AF3000" t="str">
        <f t="shared" si="1570"/>
        <v>-15.07651783327-0.33358861155647i</v>
      </c>
      <c r="AG3000" t="str">
        <f t="shared" si="1571"/>
        <v>0.948117260303757-0.0537633988518951i</v>
      </c>
      <c r="AH3000" t="str">
        <f t="shared" si="1572"/>
        <v>0.0333248406529865-0.0212401639558322i</v>
      </c>
      <c r="AI3000">
        <f t="shared" si="1573"/>
        <v>-28.064052903611344</v>
      </c>
      <c r="AJ3000">
        <f t="shared" si="1574"/>
        <v>-32.512104506790877</v>
      </c>
      <c r="AK3000"/>
      <c r="AL3000"/>
      <c r="AM3000"/>
      <c r="AN3000"/>
    </row>
    <row r="3001" spans="1:40" x14ac:dyDescent="0.25">
      <c r="A3001"/>
      <c r="B3001">
        <f t="shared" si="1575"/>
        <v>1067000</v>
      </c>
      <c r="C3001" s="186" t="str">
        <f t="shared" si="1543"/>
        <v>-6.71295751681229E-08+0.00229524136728479i</v>
      </c>
      <c r="D3001" s="158" t="str">
        <f t="shared" si="1544"/>
        <v>-5.95700647166603+0.0175968504825167i</v>
      </c>
      <c r="E3001" t="str">
        <f t="shared" si="1545"/>
        <v>2870</v>
      </c>
      <c r="F3001" t="str">
        <f t="shared" si="1546"/>
        <v>0.777000777000777</v>
      </c>
      <c r="G3001" t="str">
        <f t="shared" si="1541"/>
        <v>0.777000777000777</v>
      </c>
      <c r="H3001" t="str">
        <f t="shared" si="1547"/>
        <v>9.11953860087456+0.350873949078566i</v>
      </c>
      <c r="I3001" t="str">
        <f t="shared" si="1548"/>
        <v>4190.09920172539i</v>
      </c>
      <c r="J3001" t="str">
        <f t="shared" si="1542"/>
        <v>-15016.4967741316+906.221247031721i</v>
      </c>
      <c r="K3001" t="str">
        <f t="shared" si="1549"/>
        <v>0.0167780890697005-0.278020539924983i</v>
      </c>
      <c r="L3001" t="str">
        <f t="shared" si="1550"/>
        <v>0.00124339765407285-0.0172685150207987i</v>
      </c>
      <c r="M3001" t="str">
        <f t="shared" si="1551"/>
        <v>0.0180214867237734-0.295289054945782i</v>
      </c>
      <c r="N3001" t="str">
        <f t="shared" si="1552"/>
        <v>-4.73204867040664i</v>
      </c>
      <c r="O3001" t="str">
        <f t="shared" si="1553"/>
        <v>0.0196584236235461+0.999806754518411i</v>
      </c>
      <c r="P3001" t="str">
        <f t="shared" si="1554"/>
        <v>0.980341576376454-0.999806754518411i</v>
      </c>
      <c r="Q3001" t="str">
        <f t="shared" si="1555"/>
        <v>-0.980341576376454+5.73185542492505i</v>
      </c>
      <c r="R3001" t="str">
        <f t="shared" si="1556"/>
        <v>-0.197893557001135-0.137187391596064i</v>
      </c>
      <c r="S3001" t="str">
        <f t="shared" si="1557"/>
        <v>0.488455169313867i</v>
      </c>
      <c r="T3001" t="str">
        <f t="shared" si="1558"/>
        <v>0.0670098905897832-0.0966621308911128i</v>
      </c>
      <c r="U3001" t="str">
        <f t="shared" si="1559"/>
        <v>0.0000499999999999999-0.000226001736803691i</v>
      </c>
      <c r="V3001" t="str">
        <f t="shared" si="1560"/>
        <v>3.33333333333333E-06-0.00024860191048406i</v>
      </c>
      <c r="W3001" t="str">
        <f t="shared" si="1561"/>
        <v>0.000014333142100832-0.000119641371163752i</v>
      </c>
      <c r="X3001" t="str">
        <f t="shared" si="1562"/>
        <v>0.0000145994184196373-0.000119576004382519i</v>
      </c>
      <c r="Y3001" t="str">
        <f t="shared" si="1563"/>
        <v>0.009+0.670415872276062i</v>
      </c>
      <c r="Z3001" t="str">
        <f t="shared" si="1564"/>
        <v>-0.00249294683443453-0.000338454465914005i</v>
      </c>
      <c r="AA3001" t="str">
        <f t="shared" si="1565"/>
        <v>0.280842148364614-20.8825088224258i</v>
      </c>
      <c r="AB3001" t="str">
        <f t="shared" si="1566"/>
        <v>0.462895121887754-0.667728725818779i</v>
      </c>
      <c r="AC3001" t="str">
        <f t="shared" si="1567"/>
        <v>0.811169073886421-0.148721327448673i</v>
      </c>
      <c r="AD3001" t="str">
        <f t="shared" si="1568"/>
        <v>0.698106786089153-0.695176105751821i</v>
      </c>
      <c r="AE3001" t="str">
        <f t="shared" si="1569"/>
        <v>-0.00197562856006663+0.00149675971277178i</v>
      </c>
      <c r="AF3001" t="str">
        <f t="shared" si="1570"/>
        <v>-15.0765450725406-0.333277098596049i</v>
      </c>
      <c r="AG3001" t="str">
        <f t="shared" si="1571"/>
        <v>0.94815811266609-0.05347991025133i</v>
      </c>
      <c r="AH3001" t="str">
        <f t="shared" si="1572"/>
        <v>0.0331381446722127-0.0212362350182091i</v>
      </c>
      <c r="AI3001">
        <f t="shared" si="1573"/>
        <v>-28.099165342105685</v>
      </c>
      <c r="AJ3001">
        <f t="shared" si="1574"/>
        <v>-32.653356706847497</v>
      </c>
      <c r="AK3001"/>
      <c r="AL3001"/>
      <c r="AM3001"/>
      <c r="AN3001"/>
    </row>
    <row r="3002" spans="1:40" x14ac:dyDescent="0.25">
      <c r="A3002"/>
      <c r="B3002">
        <f t="shared" si="1575"/>
        <v>1068000</v>
      </c>
      <c r="C3002" s="186" t="str">
        <f t="shared" si="1543"/>
        <v>-6.70039232066865E-08+0.00229309226488464i</v>
      </c>
      <c r="D3002" s="158" t="str">
        <f t="shared" si="1544"/>
        <v>-5.9570064707027+0.0175803740307822i</v>
      </c>
      <c r="E3002" t="str">
        <f t="shared" si="1545"/>
        <v>2870</v>
      </c>
      <c r="F3002" t="str">
        <f t="shared" si="1546"/>
        <v>0.777000777000777</v>
      </c>
      <c r="G3002" t="str">
        <f t="shared" si="1541"/>
        <v>0.777000777000777</v>
      </c>
      <c r="H3002" t="str">
        <f t="shared" si="1547"/>
        <v>9.11956576480401+0.35054653986529i</v>
      </c>
      <c r="I3002" t="str">
        <f t="shared" si="1548"/>
        <v>4194.02619254237i</v>
      </c>
      <c r="J3002" t="str">
        <f t="shared" si="1542"/>
        <v>-15044.6589747438+907.070564039249i</v>
      </c>
      <c r="K3002" t="str">
        <f t="shared" si="1549"/>
        <v>0.0167467937239206-0.277762073299806i</v>
      </c>
      <c r="L3002" t="str">
        <f t="shared" si="1550"/>
        <v>0.00124108226589929-0.0172525125597485i</v>
      </c>
      <c r="M3002" t="str">
        <f t="shared" si="1551"/>
        <v>0.0179878759898199-0.295014585859555i</v>
      </c>
      <c r="N3002" t="str">
        <f t="shared" si="1552"/>
        <v>-4.73648358012586i</v>
      </c>
      <c r="O3002" t="str">
        <f t="shared" si="1553"/>
        <v>0.0240922684565866+0.999709739174634i</v>
      </c>
      <c r="P3002" t="str">
        <f t="shared" si="1554"/>
        <v>0.975907731543413-0.999709739174634i</v>
      </c>
      <c r="Q3002" t="str">
        <f t="shared" si="1555"/>
        <v>-0.975907731543413+5.73619331930049i</v>
      </c>
      <c r="R3002" t="str">
        <f t="shared" si="1556"/>
        <v>-0.197508951431787-0.136529083871184i</v>
      </c>
      <c r="S3002" t="str">
        <f t="shared" si="1557"/>
        <v>0.488912952977704i</v>
      </c>
      <c r="T3002" t="str">
        <f t="shared" si="1558"/>
        <v>0.0667508375628012-0.0965646846840449i</v>
      </c>
      <c r="U3002" t="str">
        <f t="shared" si="1559"/>
        <v>0.0000499999999999999-0.000225790124690579i</v>
      </c>
      <c r="V3002" t="str">
        <f t="shared" si="1560"/>
        <v>3.33333333333333E-06-0.000248369137159637i</v>
      </c>
      <c r="W3002" t="str">
        <f t="shared" si="1561"/>
        <v>0.0000143328799942756-0.000119531677662693i</v>
      </c>
      <c r="X3002" t="str">
        <f t="shared" si="1562"/>
        <v>0.0000145986613025134-0.000119466373113441i</v>
      </c>
      <c r="Y3002" t="str">
        <f t="shared" si="1563"/>
        <v>0.009+0.67104419080678i</v>
      </c>
      <c r="Z3002" t="str">
        <f t="shared" si="1564"/>
        <v>-0.00248832945201777-0.000338059608361699i</v>
      </c>
      <c r="AA3002" t="str">
        <f t="shared" si="1565"/>
        <v>0.280316359083193-20.8629560825025i</v>
      </c>
      <c r="AB3002" t="str">
        <f t="shared" si="1566"/>
        <v>0.461105619152489-0.667055580802406i</v>
      </c>
      <c r="AC3002" t="str">
        <f t="shared" si="1567"/>
        <v>0.811503184779797-0.148031796337576i</v>
      </c>
      <c r="AD3002" t="str">
        <f t="shared" si="1568"/>
        <v>0.695030547922376-0.695214721106801i</v>
      </c>
      <c r="AE3002" t="str">
        <f t="shared" si="1569"/>
        <v>-0.00196448899879195+0.00149496151117632i</v>
      </c>
      <c r="AF3002" t="str">
        <f t="shared" si="1570"/>
        <v>-15.0765722355067-0.332966165834508i</v>
      </c>
      <c r="AG3002" t="str">
        <f t="shared" si="1571"/>
        <v>0.948199951142591-0.053196884121268i</v>
      </c>
      <c r="AH3002" t="str">
        <f t="shared" si="1572"/>
        <v>0.0329518994680932-0.021231648916414i</v>
      </c>
      <c r="AI3002">
        <f t="shared" si="1573"/>
        <v>-28.134361768650628</v>
      </c>
      <c r="AJ3002">
        <f t="shared" si="1574"/>
        <v>-32.794592702918827</v>
      </c>
      <c r="AK3002"/>
      <c r="AL3002"/>
      <c r="AM3002"/>
      <c r="AN3002"/>
    </row>
    <row r="3003" spans="1:40" x14ac:dyDescent="0.25">
      <c r="A3003"/>
      <c r="B3003">
        <f t="shared" si="1575"/>
        <v>1069000</v>
      </c>
      <c r="C3003" s="186" t="str">
        <f t="shared" si="1543"/>
        <v>-6.68786237050664E-08+0.00229094718325603i</v>
      </c>
      <c r="D3003" s="158" t="str">
        <f t="shared" si="1544"/>
        <v>-5.95700646974208+0.0175639284049629i</v>
      </c>
      <c r="E3003" t="str">
        <f t="shared" si="1545"/>
        <v>2870</v>
      </c>
      <c r="F3003" t="str">
        <f t="shared" si="1546"/>
        <v>0.777000777000777</v>
      </c>
      <c r="G3003" t="str">
        <f t="shared" si="1541"/>
        <v>0.777000777000777</v>
      </c>
      <c r="H3003" t="str">
        <f t="shared" si="1547"/>
        <v>9.11959285271089+0.350219740060332i</v>
      </c>
      <c r="I3003" t="str">
        <f t="shared" si="1548"/>
        <v>4197.95318335936i</v>
      </c>
      <c r="J3003" t="str">
        <f t="shared" si="1542"/>
        <v>-15072.8475568085+907.919881046775i</v>
      </c>
      <c r="K3003" t="str">
        <f t="shared" si="1549"/>
        <v>0.0167155857552335-0.277504085075116i</v>
      </c>
      <c r="L3003" t="str">
        <f t="shared" si="1550"/>
        <v>0.00123877332798159-0.0172365395742471i</v>
      </c>
      <c r="M3003" t="str">
        <f t="shared" si="1551"/>
        <v>0.0179543590832151-0.294740624649363i</v>
      </c>
      <c r="N3003" t="str">
        <f t="shared" si="1552"/>
        <v>-4.74091848984508i</v>
      </c>
      <c r="O3003" t="str">
        <f t="shared" si="1553"/>
        <v>0.0285256394334475+0.999593061147842i</v>
      </c>
      <c r="P3003" t="str">
        <f t="shared" si="1554"/>
        <v>0.971474360566552-0.999593061147842i</v>
      </c>
      <c r="Q3003" t="str">
        <f t="shared" si="1555"/>
        <v>-0.971474360566552+5.74051155099292i</v>
      </c>
      <c r="R3003" t="str">
        <f t="shared" si="1556"/>
        <v>-0.197123390384183-0.135871870304913i</v>
      </c>
      <c r="S3003" t="str">
        <f t="shared" si="1557"/>
        <v>0.489370736641541i</v>
      </c>
      <c r="T3003" t="str">
        <f t="shared" si="1558"/>
        <v>0.0664917172599792-0.0964664187615857i</v>
      </c>
      <c r="U3003" t="str">
        <f t="shared" si="1559"/>
        <v>0.0000499999999999999-0.000225578908484133i</v>
      </c>
      <c r="V3003" t="str">
        <f t="shared" si="1560"/>
        <v>3.33333333333333E-06-0.000248136799332546i</v>
      </c>
      <c r="W3003" t="str">
        <f t="shared" si="1561"/>
        <v>0.000014332617654462-0.000119422191459846i</v>
      </c>
      <c r="X3003" t="str">
        <f t="shared" si="1562"/>
        <v>0.0000145979053408867-0.000119356949023022i</v>
      </c>
      <c r="Y3003" t="str">
        <f t="shared" si="1563"/>
        <v>0.009+0.671672509337498i</v>
      </c>
      <c r="Z3003" t="str">
        <f t="shared" si="1564"/>
        <v>-0.00248372501861942-0.000337665687840489i</v>
      </c>
      <c r="AA3003" t="str">
        <f t="shared" si="1565"/>
        <v>0.279792045061227-20.843439923456i</v>
      </c>
      <c r="AB3003" t="str">
        <f t="shared" si="1566"/>
        <v>0.459315651684961-0.66637677330468i</v>
      </c>
      <c r="AC3003" t="str">
        <f t="shared" si="1567"/>
        <v>0.811838411727244-0.147343349961481i</v>
      </c>
      <c r="AD3003" t="str">
        <f t="shared" si="1568"/>
        <v>0.691953642122684-0.695239345050732i</v>
      </c>
      <c r="AE3003" t="str">
        <f t="shared" si="1569"/>
        <v>-0.00195338104432527+0.00149313435271i</v>
      </c>
      <c r="AF3003" t="str">
        <f t="shared" si="1570"/>
        <v>-15.076599322453-0.332655811655369i</v>
      </c>
      <c r="AG3003" t="str">
        <f t="shared" si="1571"/>
        <v>0.948242773445138-0.0529143241193654i</v>
      </c>
      <c r="AH3003" t="str">
        <f t="shared" si="1572"/>
        <v>0.0327661070301578-0.0212264084364968i</v>
      </c>
      <c r="AI3003">
        <f t="shared" si="1573"/>
        <v>-28.169642585545102</v>
      </c>
      <c r="AJ3003">
        <f t="shared" si="1574"/>
        <v>-32.93581215387394</v>
      </c>
      <c r="AK3003"/>
      <c r="AL3003"/>
      <c r="AM3003"/>
      <c r="AN3003"/>
    </row>
    <row r="3004" spans="1:40" x14ac:dyDescent="0.25">
      <c r="A3004"/>
      <c r="B3004">
        <f t="shared" si="1575"/>
        <v>1070000</v>
      </c>
      <c r="C3004" s="186" t="str">
        <f t="shared" si="1543"/>
        <v>-6.67536753462723E-08+0.00228880611112579i</v>
      </c>
      <c r="D3004" s="158" t="str">
        <f t="shared" si="1544"/>
        <v>-5.95700646878413+0.0175475135186311i</v>
      </c>
      <c r="E3004" t="str">
        <f t="shared" si="1545"/>
        <v>2870</v>
      </c>
      <c r="F3004" t="str">
        <f t="shared" si="1546"/>
        <v>0.777000777000777</v>
      </c>
      <c r="G3004" t="str">
        <f t="shared" si="1541"/>
        <v>0.777000777000777</v>
      </c>
      <c r="H3004" t="str">
        <f t="shared" si="1547"/>
        <v>9.11961986487841+0.34989354796677i</v>
      </c>
      <c r="I3004" t="str">
        <f t="shared" si="1548"/>
        <v>4201.88017417635i</v>
      </c>
      <c r="J3004" t="str">
        <f t="shared" si="1542"/>
        <v>-15101.0625203258+908.769198054304i</v>
      </c>
      <c r="K3004" t="str">
        <f t="shared" si="1549"/>
        <v>0.0166844648390425-0.277246573928778i</v>
      </c>
      <c r="L3004" t="str">
        <f t="shared" si="1550"/>
        <v>0.00123647081642432-0.017220595983369i</v>
      </c>
      <c r="M3004" t="str">
        <f t="shared" si="1551"/>
        <v>0.0179209356554668-0.294467169912147i</v>
      </c>
      <c r="N3004" t="str">
        <f t="shared" si="1552"/>
        <v>-4.7453533995643i</v>
      </c>
      <c r="O3004" t="str">
        <f t="shared" si="1553"/>
        <v>0.0329584493568505+0.999456722732902i</v>
      </c>
      <c r="P3004" t="str">
        <f t="shared" si="1554"/>
        <v>0.967041550643149-0.999456722732902i</v>
      </c>
      <c r="Q3004" t="str">
        <f t="shared" si="1555"/>
        <v>-0.967041550643149+5.7448101222972i</v>
      </c>
      <c r="R3004" t="str">
        <f t="shared" si="1556"/>
        <v>-0.196736871921991-0.135215752029139i</v>
      </c>
      <c r="S3004" t="str">
        <f t="shared" si="1557"/>
        <v>0.489828520305378i</v>
      </c>
      <c r="T3004" t="str">
        <f t="shared" si="1558"/>
        <v>0.0662325317384121-0.0963673308630575i</v>
      </c>
      <c r="U3004" t="str">
        <f t="shared" si="1559"/>
        <v>0.00005-0.000225368087074335i</v>
      </c>
      <c r="V3004" t="str">
        <f t="shared" si="1560"/>
        <v>3.33333333333333E-06-0.000247904895781769i</v>
      </c>
      <c r="W3004" t="str">
        <f t="shared" si="1561"/>
        <v>0.0000143323550814247-0.000119312911973703i</v>
      </c>
      <c r="X3004" t="str">
        <f t="shared" si="1562"/>
        <v>0.0000145971505296017-0.000119247731530101i</v>
      </c>
      <c r="Y3004" t="str">
        <f t="shared" si="1563"/>
        <v>0.009+0.672300827868216i</v>
      </c>
      <c r="Z3004" t="str">
        <f t="shared" si="1564"/>
        <v>-0.00247913348585582-0.000337272700965269i</v>
      </c>
      <c r="AA3004" t="str">
        <f t="shared" si="1565"/>
        <v>0.279269200784463-20.8239602427249i</v>
      </c>
      <c r="AB3004" t="str">
        <f t="shared" si="1566"/>
        <v>0.457525233695297-0.665692287709149i</v>
      </c>
      <c r="AC3004" t="str">
        <f t="shared" si="1567"/>
        <v>0.81217475627975-0.146655989384024i</v>
      </c>
      <c r="AD3004" t="str">
        <f t="shared" si="1568"/>
        <v>0.688876133996643-0.695249972187431i</v>
      </c>
      <c r="AE3004" t="str">
        <f t="shared" si="1569"/>
        <v>-0.00194230472736366+0.00149127837274663i</v>
      </c>
      <c r="AF3004" t="str">
        <f t="shared" si="1570"/>
        <v>-15.0766263336625-0.332346034448139i</v>
      </c>
      <c r="AG3004" t="str">
        <f t="shared" si="1571"/>
        <v>0.948286577270215-0.0526322338927225i</v>
      </c>
      <c r="AH3004" t="str">
        <f t="shared" si="1572"/>
        <v>0.0325807693324481-0.0212205163733955i</v>
      </c>
      <c r="AI3004">
        <f t="shared" si="1573"/>
        <v>-28.205008198331271</v>
      </c>
      <c r="AJ3004">
        <f t="shared" si="1574"/>
        <v>-33.077014719568425</v>
      </c>
      <c r="AK3004"/>
      <c r="AL3004"/>
      <c r="AM3004"/>
      <c r="AN3004"/>
    </row>
    <row r="3005" spans="1:40" x14ac:dyDescent="0.25">
      <c r="A3005"/>
      <c r="B3005">
        <f t="shared" si="1575"/>
        <v>1071000</v>
      </c>
      <c r="C3005" s="186" t="str">
        <f t="shared" si="1543"/>
        <v>-6.66290768194586E-08+0.00228666903726283i</v>
      </c>
      <c r="D3005" s="158" t="str">
        <f t="shared" si="1544"/>
        <v>-5.95700646782888+0.0175311292856817i</v>
      </c>
      <c r="E3005" t="str">
        <f t="shared" si="1545"/>
        <v>2870</v>
      </c>
      <c r="F3005" t="str">
        <f t="shared" si="1546"/>
        <v>0.777000777000777</v>
      </c>
      <c r="G3005" t="str">
        <f t="shared" si="1541"/>
        <v>0.777000777000777</v>
      </c>
      <c r="H3005" t="str">
        <f t="shared" si="1547"/>
        <v>9.11964680158856+0.349567961893974i</v>
      </c>
      <c r="I3005" t="str">
        <f t="shared" si="1548"/>
        <v>4205.80716499334i</v>
      </c>
      <c r="J3005" t="str">
        <f t="shared" si="1542"/>
        <v>-15129.3038652957+909.618515061831i</v>
      </c>
      <c r="K3005" t="str">
        <f t="shared" si="1549"/>
        <v>0.0166534306522557-0.276989538543507i</v>
      </c>
      <c r="L3005" t="str">
        <f t="shared" si="1550"/>
        <v>0.00123417470744235-0.0172046817064822i</v>
      </c>
      <c r="M3005" t="str">
        <f t="shared" si="1551"/>
        <v>0.017887605359698-0.294194220249989i</v>
      </c>
      <c r="N3005" t="str">
        <f t="shared" si="1552"/>
        <v>-4.74978830928352i</v>
      </c>
      <c r="O3005" t="str">
        <f t="shared" si="1553"/>
        <v>0.0373906110405534+0.999300726611371i</v>
      </c>
      <c r="P3005" t="str">
        <f t="shared" si="1554"/>
        <v>0.962609388959447-0.999300726611371i</v>
      </c>
      <c r="Q3005" t="str">
        <f t="shared" si="1555"/>
        <v>-0.962609388959447+5.74908903589489i</v>
      </c>
      <c r="R3005" t="str">
        <f t="shared" si="1556"/>
        <v>-0.196349394111305-0.134560730202883i</v>
      </c>
      <c r="S3005" t="str">
        <f t="shared" si="1557"/>
        <v>0.490286303969215i</v>
      </c>
      <c r="T3005" t="str">
        <f t="shared" si="1558"/>
        <v>0.0659732830705702-0.0962674187254265i</v>
      </c>
      <c r="U3005" t="str">
        <f t="shared" si="1559"/>
        <v>0.00005-0.000225157659355311i</v>
      </c>
      <c r="V3005" t="str">
        <f t="shared" si="1560"/>
        <v>3.33333333333333E-06-0.000247673425290843i</v>
      </c>
      <c r="W3005" t="str">
        <f t="shared" si="1561"/>
        <v>0.0000143320922751975-0.000119203838624927i</v>
      </c>
      <c r="X3005" t="str">
        <f t="shared" si="1562"/>
        <v>0.0000145963968635275-0.000119138720055688i</v>
      </c>
      <c r="Y3005" t="str">
        <f t="shared" si="1563"/>
        <v>0.009+0.672929146398934i</v>
      </c>
      <c r="Z3005" t="str">
        <f t="shared" si="1564"/>
        <v>-0.0024745548055691-0.000336880644367123i</v>
      </c>
      <c r="AA3005" t="str">
        <f t="shared" si="1565"/>
        <v>0.278747820764394-20.8045169381311i</v>
      </c>
      <c r="AB3005" t="str">
        <f t="shared" si="1566"/>
        <v>0.455734379499839-0.665002108383087i</v>
      </c>
      <c r="AC3005" t="str">
        <f t="shared" si="1567"/>
        <v>0.812512219988979-0.145969715696191i</v>
      </c>
      <c r="AD3005" t="str">
        <f t="shared" si="1568"/>
        <v>0.685798088887806-0.695246597436781i</v>
      </c>
      <c r="AE3005" t="str">
        <f t="shared" si="1569"/>
        <v>-0.00193126007824598+0.00148939370665249i</v>
      </c>
      <c r="AF3005" t="str">
        <f t="shared" si="1570"/>
        <v>-15.0766532694174-0.332036832608292i</v>
      </c>
      <c r="AG3005" t="str">
        <f t="shared" si="1571"/>
        <v>0.948331360298961-0.0523506170778079i</v>
      </c>
      <c r="AH3005" t="str">
        <f t="shared" si="1572"/>
        <v>0.0323958883334543-0.0212139755308166i</v>
      </c>
      <c r="AI3005">
        <f t="shared" si="1573"/>
        <v>-28.240459015835967</v>
      </c>
      <c r="AJ3005">
        <f t="shared" si="1574"/>
        <v>-33.218200060853498</v>
      </c>
      <c r="AK3005"/>
      <c r="AL3005"/>
      <c r="AM3005"/>
      <c r="AN3005"/>
    </row>
    <row r="3006" spans="1:40" x14ac:dyDescent="0.25">
      <c r="A3006"/>
      <c r="B3006">
        <f t="shared" si="1575"/>
        <v>1072000</v>
      </c>
      <c r="C3006" s="186" t="str">
        <f t="shared" si="1543"/>
        <v>-6.65048268198908E-08+0.00228453595047795i</v>
      </c>
      <c r="D3006" s="158" t="str">
        <f t="shared" si="1544"/>
        <v>-5.9570064668763+0.017514775620331i</v>
      </c>
      <c r="E3006" t="str">
        <f t="shared" si="1545"/>
        <v>2870</v>
      </c>
      <c r="F3006" t="str">
        <f t="shared" si="1546"/>
        <v>0.777000777000777</v>
      </c>
      <c r="G3006" t="str">
        <f t="shared" si="1541"/>
        <v>0.777000777000777</v>
      </c>
      <c r="H3006" t="str">
        <f t="shared" si="1547"/>
        <v>9.11967366312194+0.34924298015756i</v>
      </c>
      <c r="I3006" t="str">
        <f t="shared" si="1548"/>
        <v>4209.73415581032i</v>
      </c>
      <c r="J3006" t="str">
        <f t="shared" si="1542"/>
        <v>-15157.5715917182+910.467832069359i</v>
      </c>
      <c r="K3006" t="str">
        <f t="shared" si="1549"/>
        <v>0.0166224828732767-0.276732977606843i</v>
      </c>
      <c r="L3006" t="str">
        <f t="shared" si="1550"/>
        <v>0.00123188497736032-0.0171887966632481i</v>
      </c>
      <c r="M3006" t="str">
        <f t="shared" si="1551"/>
        <v>0.017854367850637-0.293921774270091i</v>
      </c>
      <c r="N3006" t="str">
        <f t="shared" si="1552"/>
        <v>-4.75422321900273i</v>
      </c>
      <c r="O3006" t="str">
        <f t="shared" si="1553"/>
        <v>0.0418220373110513+0.999125075851444i</v>
      </c>
      <c r="P3006" t="str">
        <f t="shared" si="1554"/>
        <v>0.958177962688949-0.999125075851444i</v>
      </c>
      <c r="Q3006" t="str">
        <f t="shared" si="1555"/>
        <v>-0.958177962688949+5.75334829485417i</v>
      </c>
      <c r="R3006" t="str">
        <f t="shared" si="1556"/>
        <v>-0.195960955020737-0.133906806012363i</v>
      </c>
      <c r="S3006" t="str">
        <f t="shared" si="1557"/>
        <v>0.490744087633052i</v>
      </c>
      <c r="T3006" t="str">
        <f t="shared" si="1558"/>
        <v>0.0657139733443932-0.0961666800833531i</v>
      </c>
      <c r="U3006" t="str">
        <f t="shared" si="1559"/>
        <v>0.00005-0.000224947624225316i</v>
      </c>
      <c r="V3006" t="str">
        <f t="shared" si="1560"/>
        <v>3.33333333333333E-06-0.000247442386647847i</v>
      </c>
      <c r="W3006" t="str">
        <f t="shared" si="1561"/>
        <v>0.0000143318292358139-0.000119094970836342i</v>
      </c>
      <c r="X3006" t="str">
        <f t="shared" si="1562"/>
        <v>0.0000145956443375569-0.000119029914022949i</v>
      </c>
      <c r="Y3006" t="str">
        <f t="shared" si="1563"/>
        <v>0.009+0.673557464929652i</v>
      </c>
      <c r="Z3006" t="str">
        <f t="shared" si="1564"/>
        <v>-0.00246998892982573-0.000336489514693213i</v>
      </c>
      <c r="AA3006" t="str">
        <f t="shared" si="1565"/>
        <v>0.278227899538106-20.7851099078772i</v>
      </c>
      <c r="AB3006" t="str">
        <f t="shared" si="1566"/>
        <v>0.453943103521786-0.664306219677838i</v>
      </c>
      <c r="AC3006" t="str">
        <f t="shared" si="1567"/>
        <v>0.812850804407171-0.145284530016389i</v>
      </c>
      <c r="AD3006" t="str">
        <f t="shared" si="1568"/>
        <v>0.682719572175146-0.695229216034957i</v>
      </c>
      <c r="AE3006" t="str">
        <f t="shared" si="1569"/>
        <v>-0.00192024712695211+0.00148748048978499i</v>
      </c>
      <c r="AF3006" t="str">
        <f t="shared" si="1570"/>
        <v>-15.0766801299982-0.331728204537229i</v>
      </c>
      <c r="AG3006" t="str">
        <f t="shared" si="1571"/>
        <v>0.948377120197231-0.0520694773003872i</v>
      </c>
      <c r="AH3006" t="str">
        <f t="shared" si="1572"/>
        <v>0.0322114659760459-0.0212067887211104i</v>
      </c>
      <c r="AI3006">
        <f t="shared" si="1573"/>
        <v>-28.275995450214644</v>
      </c>
      <c r="AJ3006">
        <f t="shared" si="1574"/>
        <v>-33.359367839585104</v>
      </c>
      <c r="AK3006"/>
      <c r="AL3006"/>
      <c r="AM3006"/>
      <c r="AN3006"/>
    </row>
    <row r="3007" spans="1:40" x14ac:dyDescent="0.25">
      <c r="A3007"/>
      <c r="B3007">
        <f t="shared" si="1575"/>
        <v>1073000</v>
      </c>
      <c r="C3007" s="186" t="str">
        <f t="shared" si="1543"/>
        <v>-6.63809240489123E-08+0.0022824068396237i</v>
      </c>
      <c r="D3007" s="158" t="str">
        <f t="shared" si="1544"/>
        <v>-5.95700646592638+0.017498452437115i</v>
      </c>
      <c r="E3007" t="str">
        <f t="shared" si="1545"/>
        <v>2870</v>
      </c>
      <c r="F3007" t="str">
        <f t="shared" si="1546"/>
        <v>0.777000777000777</v>
      </c>
      <c r="G3007" t="str">
        <f t="shared" si="1541"/>
        <v>0.777000777000777</v>
      </c>
      <c r="H3007" t="str">
        <f t="shared" si="1547"/>
        <v>9.11970044975788+0.348918601079376i</v>
      </c>
      <c r="I3007" t="str">
        <f t="shared" si="1548"/>
        <v>4213.66114662731i</v>
      </c>
      <c r="J3007" t="str">
        <f t="shared" si="1542"/>
        <v>-15185.8656995932+911.317149076885i</v>
      </c>
      <c r="K3007" t="str">
        <f t="shared" si="1549"/>
        <v>0.0165916211819969-0.276476889811138i</v>
      </c>
      <c r="L3007" t="str">
        <f t="shared" si="1550"/>
        <v>0.001229601602612-0.0171729407736196i</v>
      </c>
      <c r="M3007" t="str">
        <f t="shared" si="1551"/>
        <v>0.0178212227846089-0.293649830584758i</v>
      </c>
      <c r="N3007" t="str">
        <f t="shared" si="1552"/>
        <v>-4.75865812872195i</v>
      </c>
      <c r="O3007" t="str">
        <f t="shared" si="1553"/>
        <v>0.0462526410093357+0.998929773907887i</v>
      </c>
      <c r="P3007" t="str">
        <f t="shared" si="1554"/>
        <v>0.953747358990664-0.998929773907887i</v>
      </c>
      <c r="Q3007" t="str">
        <f t="shared" si="1555"/>
        <v>-0.953747358990664+5.75758790262984i</v>
      </c>
      <c r="R3007" t="str">
        <f t="shared" si="1556"/>
        <v>-0.195571552721507-0.133253980671035i</v>
      </c>
      <c r="S3007" t="str">
        <f t="shared" si="1557"/>
        <v>0.491201871296889i</v>
      </c>
      <c r="T3007" t="str">
        <f t="shared" si="1558"/>
        <v>0.0654546046633719-0.0960651126692424i</v>
      </c>
      <c r="U3007" t="str">
        <f t="shared" si="1559"/>
        <v>0.00005-0.000224737980586709i</v>
      </c>
      <c r="V3007" t="str">
        <f t="shared" si="1560"/>
        <v>3.33333333333333E-06-0.000247211778645379i</v>
      </c>
      <c r="W3007" t="str">
        <f t="shared" si="1561"/>
        <v>0.0000143315659633079-0.000118986308032925i</v>
      </c>
      <c r="X3007" t="str">
        <f t="shared" si="1562"/>
        <v>0.0000145948929466072-0.000118921312857205i</v>
      </c>
      <c r="Y3007" t="str">
        <f t="shared" si="1563"/>
        <v>0.009+0.67418578346037i</v>
      </c>
      <c r="Z3007" t="str">
        <f t="shared" si="1564"/>
        <v>-0.00246543581091559-0.000336099308606702i</v>
      </c>
      <c r="AA3007" t="str">
        <f t="shared" si="1565"/>
        <v>0.277709431668141-20.7657390505459i</v>
      </c>
      <c r="AB3007" t="str">
        <f t="shared" si="1566"/>
        <v>0.452151420291766-0.663604605929169i</v>
      </c>
      <c r="AC3007" t="str">
        <f t="shared" si="1567"/>
        <v>0.813190511087031-0.144600433490491i</v>
      </c>
      <c r="AD3007" t="str">
        <f t="shared" si="1568"/>
        <v>0.679640649271396-0.69519782353469i</v>
      </c>
      <c r="AE3007" t="str">
        <f t="shared" si="1569"/>
        <v>-0.00190926590310251+0.00148553885749187i</v>
      </c>
      <c r="AF3007" t="str">
        <f t="shared" si="1570"/>
        <v>-15.0767069156843-0.331420148642261i</v>
      </c>
      <c r="AG3007" t="str">
        <f t="shared" si="1571"/>
        <v>0.948423854615636-0.0517888181754506i</v>
      </c>
      <c r="AH3007" t="str">
        <f t="shared" si="1572"/>
        <v>0.0320275041874157-0.0211989587651548i</v>
      </c>
      <c r="AI3007">
        <f t="shared" si="1573"/>
        <v>-28.311617916992677</v>
      </c>
      <c r="AJ3007">
        <f t="shared" si="1574"/>
        <v>-33.500517718634441</v>
      </c>
      <c r="AK3007"/>
      <c r="AL3007"/>
      <c r="AM3007"/>
      <c r="AN3007"/>
    </row>
    <row r="3008" spans="1:40" x14ac:dyDescent="0.25">
      <c r="A3008"/>
      <c r="B3008">
        <f t="shared" si="1575"/>
        <v>1074000</v>
      </c>
      <c r="C3008" s="186" t="str">
        <f t="shared" si="1543"/>
        <v>-6.62573672139087E-08+0.00228028169359412i</v>
      </c>
      <c r="D3008" s="158" t="str">
        <f t="shared" si="1544"/>
        <v>-5.95700646497911+0.0174821596508883i</v>
      </c>
      <c r="E3008" t="str">
        <f t="shared" si="1545"/>
        <v>2870</v>
      </c>
      <c r="F3008" t="str">
        <f t="shared" si="1546"/>
        <v>0.777000777000777</v>
      </c>
      <c r="G3008" t="str">
        <f t="shared" si="1541"/>
        <v>0.777000777000777</v>
      </c>
      <c r="H3008" t="str">
        <f t="shared" si="1547"/>
        <v>9.11972716177441+0.34859482298746i</v>
      </c>
      <c r="I3008" t="str">
        <f t="shared" si="1548"/>
        <v>4217.5881374443i</v>
      </c>
      <c r="J3008" t="str">
        <f t="shared" si="1542"/>
        <v>-15214.1861889207+912.166466084412i</v>
      </c>
      <c r="K3008" t="str">
        <f t="shared" si="1549"/>
        <v>0.0165608452597867-0.27622127385352i</v>
      </c>
      <c r="L3008" t="str">
        <f t="shared" si="1550"/>
        <v>0.00122732455973975-0.0171571139578404i</v>
      </c>
      <c r="M3008" t="str">
        <f t="shared" si="1551"/>
        <v>0.0177881698195264-0.29337838781136i</v>
      </c>
      <c r="N3008" t="str">
        <f t="shared" si="1552"/>
        <v>-4.76309303844117i</v>
      </c>
      <c r="O3008" t="str">
        <f t="shared" si="1553"/>
        <v>0.0506823349925466+0.998714824621975i</v>
      </c>
      <c r="P3008" t="str">
        <f t="shared" si="1554"/>
        <v>0.949317665007453-0.998714824621975i</v>
      </c>
      <c r="Q3008" t="str">
        <f t="shared" si="1555"/>
        <v>-0.949317665007453+5.76180786306314i</v>
      </c>
      <c r="R3008" t="str">
        <f t="shared" si="1556"/>
        <v>-0.195181185287533-0.13260225541966i</v>
      </c>
      <c r="S3008" t="str">
        <f t="shared" si="1557"/>
        <v>0.491659654960724i</v>
      </c>
      <c r="T3008" t="str">
        <f t="shared" si="1558"/>
        <v>0.0651951791466438-0.0959627142132936i</v>
      </c>
      <c r="U3008" t="str">
        <f t="shared" si="1559"/>
        <v>0.00005-0.000224528727345939i</v>
      </c>
      <c r="V3008" t="str">
        <f t="shared" si="1560"/>
        <v>3.33333333333333E-06-0.000246981600080533i</v>
      </c>
      <c r="W3008" t="str">
        <f t="shared" si="1561"/>
        <v>0.0000143313024577132-0.000118877849641794i</v>
      </c>
      <c r="X3008" t="str">
        <f t="shared" si="1562"/>
        <v>0.0000145941426856192-0.000118812915985916i</v>
      </c>
      <c r="Y3008" t="str">
        <f t="shared" si="1563"/>
        <v>0.009+0.674814101991088i</v>
      </c>
      <c r="Z3008" t="str">
        <f t="shared" si="1564"/>
        <v>-0.00246089540135051-0.000335710022786646i</v>
      </c>
      <c r="AA3008" t="str">
        <f t="shared" si="1565"/>
        <v>0.277192411742356-20.7464042650972i</v>
      </c>
      <c r="AB3008" t="str">
        <f t="shared" si="1566"/>
        <v>0.450359344448488-0.662897251457608i</v>
      </c>
      <c r="AC3008" t="str">
        <f t="shared" si="1567"/>
        <v>0.813531341581646-0.143917427291904i</v>
      </c>
      <c r="AD3008" t="str">
        <f t="shared" si="1568"/>
        <v>0.676561385621454-0.695152415805441i</v>
      </c>
      <c r="AE3008" t="str">
        <f t="shared" si="1569"/>
        <v>-0.0018983164359574+0.00148356894510976i</v>
      </c>
      <c r="AF3008" t="str">
        <f t="shared" si="1570"/>
        <v>-15.0767336267535-0.331112663336572i</v>
      </c>
      <c r="AG3008" t="str">
        <f t="shared" si="1571"/>
        <v>0.948471561189609-0.05150864330714i</v>
      </c>
      <c r="AH3008" t="str">
        <f t="shared" si="1572"/>
        <v>0.0318440048790127-0.0211904884922283i</v>
      </c>
      <c r="AI3008">
        <f t="shared" si="1573"/>
        <v>-28.347326835110714</v>
      </c>
      <c r="AJ3008">
        <f t="shared" si="1574"/>
        <v>-33.641649361895503</v>
      </c>
      <c r="AK3008"/>
      <c r="AL3008"/>
      <c r="AM3008"/>
      <c r="AN3008"/>
    </row>
    <row r="3009" spans="1:40" x14ac:dyDescent="0.25">
      <c r="A3009"/>
      <c r="B3009">
        <f t="shared" si="1575"/>
        <v>1075000</v>
      </c>
      <c r="C3009" s="186" t="str">
        <f t="shared" si="1543"/>
        <v>-6.61341550282751E-08+0.00227816050132459i</v>
      </c>
      <c r="D3009" s="158" t="str">
        <f t="shared" si="1544"/>
        <v>-5.95700646403448+0.0174658971768219i</v>
      </c>
      <c r="E3009" t="str">
        <f t="shared" si="1545"/>
        <v>2870</v>
      </c>
      <c r="F3009" t="str">
        <f t="shared" si="1546"/>
        <v>0.777000777000777</v>
      </c>
      <c r="G3009" t="str">
        <f t="shared" si="1541"/>
        <v>0.777000777000777</v>
      </c>
      <c r="H3009" t="str">
        <f t="shared" si="1547"/>
        <v>9.11975379944827+0.348271644216027i</v>
      </c>
      <c r="I3009" t="str">
        <f t="shared" si="1548"/>
        <v>4221.51512826129i</v>
      </c>
      <c r="J3009" t="str">
        <f t="shared" si="1542"/>
        <v>-15242.5330597009+913.01578309194i</v>
      </c>
      <c r="K3009" t="str">
        <f t="shared" si="1549"/>
        <v>0.0165301547894873-0.275966128435878i</v>
      </c>
      <c r="L3009" t="str">
        <f t="shared" si="1550"/>
        <v>0.00122505382539382-0.0171413161364427i</v>
      </c>
      <c r="M3009" t="str">
        <f t="shared" si="1551"/>
        <v>0.0177552086148811-0.293107444572321i</v>
      </c>
      <c r="N3009" t="str">
        <f t="shared" si="1552"/>
        <v>-4.76752794816039i</v>
      </c>
      <c r="O3009" t="str">
        <f t="shared" si="1553"/>
        <v>0.0551110321357264+0.998480232221417i</v>
      </c>
      <c r="P3009" t="str">
        <f t="shared" si="1554"/>
        <v>0.944888967864274-0.998480232221417i</v>
      </c>
      <c r="Q3009" t="str">
        <f t="shared" si="1555"/>
        <v>-0.944888967864274+5.76600818038181i</v>
      </c>
      <c r="R3009" t="str">
        <f t="shared" si="1556"/>
        <v>-0.194789850795526-0.131951631526349i</v>
      </c>
      <c r="S3009" t="str">
        <f t="shared" si="1557"/>
        <v>0.492117438624561i</v>
      </c>
      <c r="T3009" t="str">
        <f t="shared" si="1558"/>
        <v>0.0649356989290787-0.0958594824435546i</v>
      </c>
      <c r="U3009" t="str">
        <f t="shared" si="1559"/>
        <v>0.00005-0.000224319863413524i</v>
      </c>
      <c r="V3009" t="str">
        <f t="shared" si="1560"/>
        <v>3.33333333333333E-06-0.000246751849754877i</v>
      </c>
      <c r="W3009" t="str">
        <f t="shared" si="1561"/>
        <v>0.0000143310387190631-0.000118769595092197i</v>
      </c>
      <c r="X3009" t="str">
        <f t="shared" si="1562"/>
        <v>0.0000145933935495568-0.00011870472283867i</v>
      </c>
      <c r="Y3009" t="str">
        <f t="shared" si="1563"/>
        <v>0.009+0.675442420521805i</v>
      </c>
      <c r="Z3009" t="str">
        <f t="shared" si="1564"/>
        <v>-0.00245636765386303-0.00033532165392789i</v>
      </c>
      <c r="AA3009" t="str">
        <f t="shared" si="1565"/>
        <v>0.276676834373776-20.7271054508673i</v>
      </c>
      <c r="AB3009" t="str">
        <f t="shared" si="1566"/>
        <v>0.44856689073934-0.66218414056882i</v>
      </c>
      <c r="AC3009" t="str">
        <f t="shared" si="1567"/>
        <v>0.81387329744436-0.143235512621625i</v>
      </c>
      <c r="AD3009" t="str">
        <f t="shared" si="1568"/>
        <v>0.67348184670077-0.695092989033654i</v>
      </c>
      <c r="AE3009" t="str">
        <f t="shared" si="1569"/>
        <v>-0.00188739875441616+0.00148157088796312i</v>
      </c>
      <c r="AF3009" t="str">
        <f t="shared" si="1570"/>
        <v>-15.0767602634828-0.330805747039205i</v>
      </c>
      <c r="AG3009" t="str">
        <f t="shared" si="1571"/>
        <v>0.948520237539449-0.0512289562886789i</v>
      </c>
      <c r="AH3009" t="str">
        <f t="shared" si="1572"/>
        <v>0.0316609699464862-0.0211813807398901i</v>
      </c>
      <c r="AI3009">
        <f t="shared" si="1573"/>
        <v>-28.383122626968028</v>
      </c>
      <c r="AJ3009">
        <f t="shared" si="1574"/>
        <v>-33.782762434293858</v>
      </c>
      <c r="AK3009"/>
      <c r="AL3009"/>
      <c r="AM3009"/>
      <c r="AN3009"/>
    </row>
    <row r="3010" spans="1:40" x14ac:dyDescent="0.25">
      <c r="A3010"/>
      <c r="B3010">
        <f t="shared" si="1575"/>
        <v>1076000</v>
      </c>
      <c r="C3010" s="186" t="str">
        <f t="shared" si="1543"/>
        <v>-6.6011286211383E-08+0.0022760432517916i</v>
      </c>
      <c r="D3010" s="158" t="str">
        <f t="shared" si="1544"/>
        <v>-5.95700646309249+0.0174496649304023i</v>
      </c>
      <c r="E3010" t="str">
        <f t="shared" si="1545"/>
        <v>2870</v>
      </c>
      <c r="F3010" t="str">
        <f t="shared" si="1546"/>
        <v>0.777000777000777</v>
      </c>
      <c r="G3010" t="str">
        <f t="shared" si="1541"/>
        <v>0.777000777000777</v>
      </c>
      <c r="H3010" t="str">
        <f t="shared" si="1547"/>
        <v>9.11978036305494+0.347949063105425i</v>
      </c>
      <c r="I3010" t="str">
        <f t="shared" si="1548"/>
        <v>4225.44211907827i</v>
      </c>
      <c r="J3010" t="str">
        <f t="shared" si="1542"/>
        <v>-15270.9063119336+913.865100099467i</v>
      </c>
      <c r="K3010" t="str">
        <f t="shared" si="1549"/>
        <v>0.0164995494554035-0.275711452264846i</v>
      </c>
      <c r="L3010" t="str">
        <f t="shared" si="1550"/>
        <v>0.00122278937633183-0.0171255472302467i</v>
      </c>
      <c r="M3010" t="str">
        <f t="shared" si="1551"/>
        <v>0.0177223388317353-0.292836999495093i</v>
      </c>
      <c r="N3010" t="str">
        <f t="shared" si="1552"/>
        <v>-4.77196285787961i</v>
      </c>
      <c r="O3010" t="str">
        <f t="shared" si="1553"/>
        <v>0.0595386453335246+0.998226001320267i</v>
      </c>
      <c r="P3010" t="str">
        <f t="shared" si="1554"/>
        <v>0.940461354666475-0.998226001320267i</v>
      </c>
      <c r="Q3010" t="str">
        <f t="shared" si="1555"/>
        <v>-0.940461354666475+5.77018885919988i</v>
      </c>
      <c r="R3010" t="str">
        <f t="shared" si="1556"/>
        <v>-0.194397547325085-0.131302110286619i</v>
      </c>
      <c r="S3010" t="str">
        <f t="shared" si="1557"/>
        <v>0.492575222288398i</v>
      </c>
      <c r="T3010" t="str">
        <f t="shared" si="1558"/>
        <v>0.0646761661613671-0.0957554150859731i</v>
      </c>
      <c r="U3010" t="str">
        <f t="shared" si="1559"/>
        <v>0.00005-0.000224111387704032i</v>
      </c>
      <c r="V3010" t="str">
        <f t="shared" si="1560"/>
        <v>3.33333333333333E-06-0.000246522526474435i</v>
      </c>
      <c r="W3010" t="str">
        <f t="shared" si="1561"/>
        <v>0.0000143307747473919-0.000118661543815504i</v>
      </c>
      <c r="X3010" t="str">
        <f t="shared" si="1562"/>
        <v>0.0000145926455334088-0.000118596732847175i</v>
      </c>
      <c r="Y3010" t="str">
        <f t="shared" si="1563"/>
        <v>0.009+0.676070739052523i</v>
      </c>
      <c r="Z3010" t="str">
        <f t="shared" si="1564"/>
        <v>-0.0024518525214052-0.000334934198741017i</v>
      </c>
      <c r="AA3010" t="str">
        <f t="shared" si="1565"/>
        <v>0.276162694200455-20.7078425075663i</v>
      </c>
      <c r="AB3010" t="str">
        <f t="shared" si="1566"/>
        <v>0.446774074020997-0.661465257553966i</v>
      </c>
      <c r="AC3010" t="str">
        <f t="shared" si="1567"/>
        <v>0.814216380228683-0.1425546907083i</v>
      </c>
      <c r="AD3010" t="str">
        <f t="shared" si="1568"/>
        <v>0.670402098013698-0.695019539722953i</v>
      </c>
      <c r="AE3010" t="str">
        <f t="shared" si="1569"/>
        <v>-0.00187651288701668+0.00147954482136309i</v>
      </c>
      <c r="AF3010" t="str">
        <f t="shared" si="1570"/>
        <v>-15.0767868261474-0.330499398175023i</v>
      </c>
      <c r="AG3010" t="str">
        <f t="shared" si="1571"/>
        <v>0.948569881270382-0.050949760702298i</v>
      </c>
      <c r="AH3010" t="str">
        <f t="shared" si="1572"/>
        <v>0.0314784012696222-0.0211716383538562i</v>
      </c>
      <c r="AI3010">
        <f t="shared" si="1573"/>
        <v>-28.419005718468512</v>
      </c>
      <c r="AJ3010">
        <f t="shared" si="1574"/>
        <v>-33.923856601798256</v>
      </c>
      <c r="AK3010"/>
      <c r="AL3010"/>
      <c r="AM3010"/>
      <c r="AN3010"/>
    </row>
    <row r="3011" spans="1:40" x14ac:dyDescent="0.25">
      <c r="A3011"/>
      <c r="B3011">
        <f t="shared" si="1575"/>
        <v>1077000</v>
      </c>
      <c r="C3011" s="186" t="str">
        <f t="shared" si="1543"/>
        <v>-6.58887594885459E-08+0.00227392993401262i</v>
      </c>
      <c r="D3011" s="158" t="str">
        <f t="shared" si="1544"/>
        <v>-5.95700646215311+0.0174334628274301i</v>
      </c>
      <c r="E3011" t="str">
        <f t="shared" si="1545"/>
        <v>2870</v>
      </c>
      <c r="F3011" t="str">
        <f t="shared" si="1546"/>
        <v>0.777000777000777</v>
      </c>
      <c r="G3011" t="str">
        <f t="shared" si="1541"/>
        <v>0.777000777000777</v>
      </c>
      <c r="H3011" t="str">
        <f t="shared" si="1547"/>
        <v>9.11980685286857+0.347627078002112i</v>
      </c>
      <c r="I3011" t="str">
        <f t="shared" si="1548"/>
        <v>4229.36910989526i</v>
      </c>
      <c r="J3011" t="str">
        <f t="shared" si="1542"/>
        <v>-15299.3059456189+914.714417106995i</v>
      </c>
      <c r="K3011" t="str">
        <f t="shared" si="1549"/>
        <v>0.0164690289432946-0.275457244051772i</v>
      </c>
      <c r="L3011" t="str">
        <f t="shared" si="1550"/>
        <v>0.00122053118941816-0.0171098071603592i</v>
      </c>
      <c r="M3011" t="str">
        <f t="shared" si="1551"/>
        <v>0.0176895601327128-0.292567051212131i</v>
      </c>
      <c r="N3011" t="str">
        <f t="shared" si="1552"/>
        <v>-4.77639776759883i</v>
      </c>
      <c r="O3011" t="str">
        <f t="shared" si="1553"/>
        <v>0.0639650875019075+0.997952136918837i</v>
      </c>
      <c r="P3011" t="str">
        <f t="shared" si="1554"/>
        <v>0.936034912498092-0.997952136918837i</v>
      </c>
      <c r="Q3011" t="str">
        <f t="shared" si="1555"/>
        <v>-0.936034912498092+5.77434990451767i</v>
      </c>
      <c r="R3011" t="str">
        <f t="shared" si="1556"/>
        <v>-0.194004272958788-0.130653693023453i</v>
      </c>
      <c r="S3011" t="str">
        <f t="shared" si="1557"/>
        <v>0.493033005952235i</v>
      </c>
      <c r="T3011" t="str">
        <f t="shared" si="1558"/>
        <v>0.0644165830101136-0.0956505098644491i</v>
      </c>
      <c r="U3011" t="str">
        <f t="shared" si="1559"/>
        <v>0.0000500000000000001-0.000223903299136062i</v>
      </c>
      <c r="V3011" t="str">
        <f t="shared" si="1560"/>
        <v>3.33333333333333E-06-0.000246293629049668i</v>
      </c>
      <c r="W3011" t="str">
        <f t="shared" si="1561"/>
        <v>0.0000143305105427332-0.000118553695245199i</v>
      </c>
      <c r="X3011" t="str">
        <f t="shared" si="1562"/>
        <v>0.0000145918986321865-0.000118488945445253i</v>
      </c>
      <c r="Y3011" t="str">
        <f t="shared" si="1563"/>
        <v>0.009+0.676699057583241i</v>
      </c>
      <c r="Z3011" t="str">
        <f t="shared" si="1564"/>
        <v>-0.00244734995714747-0.000334547653952215i</v>
      </c>
      <c r="AA3011" t="str">
        <f t="shared" si="1565"/>
        <v>0.275649985885344-20.6886153352771i</v>
      </c>
      <c r="AB3011" t="str">
        <f t="shared" si="1566"/>
        <v>0.444980909260065-0.660740586690059i</v>
      </c>
      <c r="AC3011" t="str">
        <f t="shared" si="1567"/>
        <v>0.814560591488181-0.141874962808288i</v>
      </c>
      <c r="AD3011" t="str">
        <f t="shared" si="1568"/>
        <v>0.667322205091902-0.694932064694311i</v>
      </c>
      <c r="AE3011" t="str">
        <f t="shared" si="1569"/>
        <v>-0.00186565886193487+0.00147749088060631i</v>
      </c>
      <c r="AF3011" t="str">
        <f t="shared" si="1570"/>
        <v>-15.0768133150217-0.330193615174682i</v>
      </c>
      <c r="AG3011" t="str">
        <f t="shared" si="1571"/>
        <v>0.948620489972611-0.0506710601191674i</v>
      </c>
      <c r="AH3011" t="str">
        <f t="shared" si="1572"/>
        <v>0.0312963007122918-0.0211612641878766i</v>
      </c>
      <c r="AI3011">
        <f t="shared" si="1573"/>
        <v>-28.454976539065193</v>
      </c>
      <c r="AJ3011">
        <f t="shared" si="1574"/>
        <v>-34.064931531425138</v>
      </c>
      <c r="AK3011"/>
      <c r="AL3011"/>
      <c r="AM3011"/>
      <c r="AN3011"/>
    </row>
    <row r="3012" spans="1:40" x14ac:dyDescent="0.25">
      <c r="A3012"/>
      <c r="B3012">
        <f t="shared" si="1575"/>
        <v>1078000</v>
      </c>
      <c r="C3012" s="186" t="str">
        <f t="shared" si="1543"/>
        <v>-6.57665735909869E-08+0.00227182053704583i</v>
      </c>
      <c r="D3012" s="158" t="str">
        <f t="shared" si="1544"/>
        <v>-5.95700646121636+0.017417290784018i</v>
      </c>
      <c r="E3012" t="str">
        <f t="shared" si="1545"/>
        <v>2870</v>
      </c>
      <c r="F3012" t="str">
        <f t="shared" si="1546"/>
        <v>0.777000777000777</v>
      </c>
      <c r="G3012" t="str">
        <f t="shared" si="1541"/>
        <v>0.777000777000777</v>
      </c>
      <c r="H3012" t="str">
        <f t="shared" si="1547"/>
        <v>9.11983326916214+0.34730568725864i</v>
      </c>
      <c r="I3012" t="str">
        <f t="shared" si="1548"/>
        <v>4233.29610071225i</v>
      </c>
      <c r="J3012" t="str">
        <f t="shared" si="1542"/>
        <v>-15327.7319607567+915.563734114522i</v>
      </c>
      <c r="K3012" t="str">
        <f t="shared" si="1549"/>
        <v>0.0164385929403667-0.275203502512705i</v>
      </c>
      <c r="L3012" t="str">
        <f t="shared" si="1550"/>
        <v>0.00121827924162332-0.0170940958481717i</v>
      </c>
      <c r="M3012" t="str">
        <f t="shared" si="1551"/>
        <v>0.01765687218199-0.292297598360877i</v>
      </c>
      <c r="N3012" t="str">
        <f t="shared" si="1552"/>
        <v>-4.78083267731805i</v>
      </c>
      <c r="O3012" t="str">
        <f t="shared" si="1553"/>
        <v>0.0683902715798763+0.997658644403601i</v>
      </c>
      <c r="P3012" t="str">
        <f t="shared" si="1554"/>
        <v>0.931609728420124-0.997658644403601i</v>
      </c>
      <c r="Q3012" t="str">
        <f t="shared" si="1555"/>
        <v>-0.931609728420124+5.77849132172165i</v>
      </c>
      <c r="R3012" t="str">
        <f t="shared" si="1556"/>
        <v>-0.19361002578229-0.130006381087347i</v>
      </c>
      <c r="S3012" t="str">
        <f t="shared" si="1557"/>
        <v>0.493490789616072i</v>
      </c>
      <c r="T3012" t="str">
        <f t="shared" si="1558"/>
        <v>0.0641569516579228-0.0955447645008903i</v>
      </c>
      <c r="U3012" t="str">
        <f t="shared" si="1559"/>
        <v>0.0000500000000000001-0.000223695596632225i</v>
      </c>
      <c r="V3012" t="str">
        <f t="shared" si="1560"/>
        <v>3.33333333333333E-06-0.000246065156295447i</v>
      </c>
      <c r="W3012" t="str">
        <f t="shared" si="1561"/>
        <v>0.0000143302461051208-0.000118446048816865i</v>
      </c>
      <c r="X3012" t="str">
        <f t="shared" si="1562"/>
        <v>0.0000145911528409245-0.000118381360068823i</v>
      </c>
      <c r="Y3012" t="str">
        <f t="shared" si="1563"/>
        <v>0.009+0.677327376113959i</v>
      </c>
      <c r="Z3012" t="str">
        <f t="shared" si="1564"/>
        <v>-0.00244285991447729-0.000334162016303195i</v>
      </c>
      <c r="AA3012" t="str">
        <f t="shared" si="1565"/>
        <v>0.275138704116141-20.6694238344531i</v>
      </c>
      <c r="AB3012" t="str">
        <f t="shared" si="1566"/>
        <v>0.443187411533677-0.66001011224035i</v>
      </c>
      <c r="AC3012" t="str">
        <f t="shared" si="1567"/>
        <v>0.81490593277637-0.141196330205716i</v>
      </c>
      <c r="AD3012" t="str">
        <f t="shared" si="1568"/>
        <v>0.66424223349271-0.694830561086265i</v>
      </c>
      <c r="AE3012" t="str">
        <f t="shared" si="1569"/>
        <v>-0.00185483670698387+0.00147540920097374i</v>
      </c>
      <c r="AF3012" t="str">
        <f t="shared" si="1570"/>
        <v>-15.0768397303785-0.329888396474622i</v>
      </c>
      <c r="AG3012" t="str">
        <f t="shared" si="1571"/>
        <v>0.948672061221373-0.050392858099323i</v>
      </c>
      <c r="AH3012" t="str">
        <f t="shared" si="1572"/>
        <v>0.0311146701223891-0.021150261103611i</v>
      </c>
      <c r="AI3012">
        <f t="shared" si="1573"/>
        <v>-28.491035521807738</v>
      </c>
      <c r="AJ3012">
        <f t="shared" si="1574"/>
        <v>-34.205986891251491</v>
      </c>
      <c r="AK3012"/>
      <c r="AL3012"/>
      <c r="AM3012"/>
      <c r="AN3012"/>
    </row>
    <row r="3013" spans="1:40" x14ac:dyDescent="0.25">
      <c r="A3013"/>
      <c r="B3013">
        <f t="shared" si="1575"/>
        <v>1079000</v>
      </c>
      <c r="C3013" s="186" t="str">
        <f t="shared" si="1543"/>
        <v>-6.56447272558062E-08+0.00226971504999i</v>
      </c>
      <c r="D3013" s="158" t="str">
        <f t="shared" si="1544"/>
        <v>-5.9570064602822+0.01740114871659i</v>
      </c>
      <c r="E3013" t="str">
        <f t="shared" si="1545"/>
        <v>2870</v>
      </c>
      <c r="F3013" t="str">
        <f t="shared" si="1546"/>
        <v>0.777000777000777</v>
      </c>
      <c r="G3013" t="str">
        <f t="shared" ref="G3013:G3076" si="1576">IF($C$11=$C$7,$C$24,F3013)</f>
        <v>0.777000777000777</v>
      </c>
      <c r="H3013" t="str">
        <f t="shared" si="1547"/>
        <v>9.11985961220724+0.346984889233604i</v>
      </c>
      <c r="I3013" t="str">
        <f t="shared" si="1548"/>
        <v>4237.22309152923i</v>
      </c>
      <c r="J3013" t="str">
        <f t="shared" ref="J3013:J3076" si="1577">IMSUM(COMPLEX(0,2*PI()*B3013*$C$113*$C$112),COMPLEX(0,2*PI()*B3013*$C$113*$C$111),COMPLEX(0,2*PI()*B3013*$C$28*10^-12*$C$111),COMPLEX(-1*2*PI()*B3013*2*PI()*B3013*$C$113*$C$112*$C$28*10^-12*$C$111,0),COMPLEX(1,0))</f>
        <v>-15356.1843573471+916.41305112205i</v>
      </c>
      <c r="K3013" t="str">
        <f t="shared" si="1549"/>
        <v>0.0164082411352647-0.274950226368364i</v>
      </c>
      <c r="L3013" t="str">
        <f t="shared" si="1550"/>
        <v>0.00121603351002348-0.0170784132153602i</v>
      </c>
      <c r="M3013" t="str">
        <f t="shared" si="1551"/>
        <v>0.0176242746452882-0.292028639583724i</v>
      </c>
      <c r="N3013" t="str">
        <f t="shared" si="1552"/>
        <v>-4.78526758703727i</v>
      </c>
      <c r="O3013" t="str">
        <f t="shared" si="1553"/>
        <v>0.0728141105311761+0.997345529547084i</v>
      </c>
      <c r="P3013" t="str">
        <f t="shared" si="1554"/>
        <v>0.927185889468824-0.997345529547084i</v>
      </c>
      <c r="Q3013" t="str">
        <f t="shared" si="1555"/>
        <v>-0.927185889468824+5.78261311658435i</v>
      </c>
      <c r="R3013" t="str">
        <f t="shared" si="1556"/>
        <v>-0.193214803884419-0.12936017585637i</v>
      </c>
      <c r="S3013" t="str">
        <f t="shared" si="1557"/>
        <v>0.493948573279909i</v>
      </c>
      <c r="T3013" t="str">
        <f t="shared" si="1558"/>
        <v>0.0638972743034921-0.0954381767152662i</v>
      </c>
      <c r="U3013" t="str">
        <f t="shared" si="1559"/>
        <v>0.0000500000000000001-0.000223488279119127i</v>
      </c>
      <c r="V3013" t="str">
        <f t="shared" si="1560"/>
        <v>3.33333333333333E-06-0.00024583710703104i</v>
      </c>
      <c r="W3013" t="str">
        <f t="shared" si="1561"/>
        <v>0.0000143299814345885-0.000118338603968177i</v>
      </c>
      <c r="X3013" t="str">
        <f t="shared" si="1562"/>
        <v>0.000014590408154681-0.000118273976155896i</v>
      </c>
      <c r="Y3013" t="str">
        <f t="shared" si="1563"/>
        <v>0.009+0.677955694644677i</v>
      </c>
      <c r="Z3013" t="str">
        <f t="shared" si="1564"/>
        <v>-0.00243838234699802-0.000333777282551115i</v>
      </c>
      <c r="AA3013" t="str">
        <f t="shared" si="1565"/>
        <v>0.274628843605163-20.6502679059169i</v>
      </c>
      <c r="AB3013" t="str">
        <f t="shared" si="1566"/>
        <v>0.441393596030134-0.659273818454702i</v>
      </c>
      <c r="AC3013" t="str">
        <f t="shared" si="1567"/>
        <v>0.815252405646613-0.140518794212541i</v>
      </c>
      <c r="AD3013" t="str">
        <f t="shared" si="1568"/>
        <v>0.661162248797496-0.694715026355076i</v>
      </c>
      <c r="AE3013" t="str">
        <f t="shared" si="1569"/>
        <v>-0.00184404644961356+0.00147329991772948i</v>
      </c>
      <c r="AF3013" t="str">
        <f t="shared" si="1570"/>
        <v>-15.0768660724894-0.329583740517014i</v>
      </c>
      <c r="AG3013" t="str">
        <f t="shared" si="1571"/>
        <v>0.948724592576994-0.0501151581915967i</v>
      </c>
      <c r="AH3013" t="str">
        <f t="shared" si="1572"/>
        <v>0.0309335113317788-0.0211386319705053i</v>
      </c>
      <c r="AI3013">
        <f t="shared" si="1573"/>
        <v>-28.527183103388914</v>
      </c>
      <c r="AJ3013">
        <f t="shared" si="1574"/>
        <v>-34.347022350422073</v>
      </c>
      <c r="AK3013"/>
      <c r="AL3013"/>
      <c r="AM3013"/>
      <c r="AN3013"/>
    </row>
    <row r="3014" spans="1:40" x14ac:dyDescent="0.25">
      <c r="A3014"/>
      <c r="B3014">
        <f t="shared" si="1575"/>
        <v>1080000</v>
      </c>
      <c r="C3014" s="186" t="str">
        <f t="shared" ref="C3014:C3077" si="1578">IMPRODUCT(COMPLEX(-1,0),IMDIV(IMPRODUCT(G3014,COMPLEX($C$100+$C$101,0)),COMPLEX($C$100,2*PI()*B3014*$C$103*$C$102*(2*$C$100+$C$101))))</f>
        <v>-6.55232192259478E-08+0.00226761346198426i</v>
      </c>
      <c r="D3014" s="158" t="str">
        <f t="shared" ref="D3014:D3077" si="1579">IMPRODUCT(COMPLEX($C$106,0),IMSUB(C3014,G3014))</f>
        <v>-5.95700645935064+0.0173850365418793i</v>
      </c>
      <c r="E3014" t="str">
        <f t="shared" ref="E3014:E3077" si="1580">IMDIV(COMPLEX($C$20*10^3,0),COMPLEX(1,2*PI()*B3014*$C$20*1000*$C$29*10^-12))</f>
        <v>2870</v>
      </c>
      <c r="F3014" t="str">
        <f t="shared" ref="F3014:F3077" si="1581">IMDIV(COMPLEX($C$22*1000,0),IMSUM(COMPLEX($C$22*1000,0),E3014))</f>
        <v>0.777000777000777</v>
      </c>
      <c r="G3014" t="str">
        <f t="shared" si="1576"/>
        <v>0.777000777000777</v>
      </c>
      <c r="H3014" t="str">
        <f t="shared" ref="H3014:H3077" si="1582">IMPRODUCT(COMPLEX($C$108,0),IMPRODUCT(COMPLEX(-1,0),D3014),IMDIV(COMPLEX(0,2*PI()*B3014*$C$109*$C$110),COMPLEX(1,2*PI()*B3014*$C$109*$C$110)))</f>
        <v>9.11988588227433+0.346664682291637i</v>
      </c>
      <c r="I3014" t="str">
        <f t="shared" ref="I3014:I3077" si="1583">COMPLEX(0,2*PI()*B3014*$C$113*$C$112*$C$114)</f>
        <v>4241.15008234622i</v>
      </c>
      <c r="J3014" t="str">
        <f t="shared" si="1577"/>
        <v>-15384.66313539+917.262368129577i</v>
      </c>
      <c r="K3014" t="str">
        <f t="shared" ref="K3014:K3077" si="1584">IMDIV(I3014,J3014)</f>
        <v>0.0163779732180648-0.274697414344128i</v>
      </c>
      <c r="L3014" t="str">
        <f t="shared" ref="L3014:L3077" si="1585">IMDIV(COMPLEX($C$117,0),COMPLEX(1,2*PI()*B3014*$C$115*$C$116))</f>
        <v>0.00121379397179978-0.017062759183883i</v>
      </c>
      <c r="M3014" t="str">
        <f t="shared" ref="M3014:M3077" si="1586">IMSUM(K3014,L3014)</f>
        <v>0.0175917671898646-0.291760173528011i</v>
      </c>
      <c r="N3014" t="str">
        <f t="shared" ref="N3014:N3077" si="1587">COMPLEX(0,-2*PI()*B3014*$C$43)</f>
        <v>-4.78970249675649i</v>
      </c>
      <c r="O3014" t="str">
        <f t="shared" ref="O3014:O3077" si="1588">IMEXP(N3014)</f>
        <v>0.0772365173460091+0.997012798507752i</v>
      </c>
      <c r="P3014" t="str">
        <f t="shared" ref="P3014:P3077" si="1589">IMSUB(COMPLEX(1,0),O3014)</f>
        <v>0.922763482653991-0.997012798507752i</v>
      </c>
      <c r="Q3014" t="str">
        <f t="shared" ref="Q3014:Q3077" si="1590">IMSUM(COMPLEX(0,2*PI()*B3014*$C$43),O3014,COMPLEX(-1,0))</f>
        <v>-0.922763482653991+5.78671529526424i</v>
      </c>
      <c r="R3014" t="str">
        <f t="shared" ref="R3014:R3077" si="1591">IMDIV(P3014,Q3014)</f>
        <v>-0.192818605357276-0.12871507873622i</v>
      </c>
      <c r="S3014" t="str">
        <f t="shared" ref="S3014:S3077" si="1592">IMDIV(COMPLEX(0,2*PI()*B3014*$C$123),COMPLEX($C$124,0))</f>
        <v>0.494406356943746i</v>
      </c>
      <c r="T3014" t="str">
        <f t="shared" ref="T3014:T3077" si="1593">IMPRODUCT(R3014,S3014)</f>
        <v>0.063637553161702-0.0953307442256647i</v>
      </c>
      <c r="U3014" t="str">
        <f t="shared" ref="U3014:U3077" si="1594">IMDIV(COMPLEX(1,2*PI()*B3014*$C$16*10^-3*$C$15*10^-6),COMPLEX(0,2*PI()*B3014*$C$15*10^-6))</f>
        <v>0.0000499999999999999-0.00022328134552735i</v>
      </c>
      <c r="V3014" t="str">
        <f t="shared" ref="V3014:V3077" si="1595">IMSUM(COMPLEX($C$18*10^-3,0),IMDIV(COMPLEX(1,0),COMPLEX(0,2*PI()*B3014*($C$17*1*10^-6))))</f>
        <v>3.33333333333333E-06-0.000245609480080086i</v>
      </c>
      <c r="W3014" t="str">
        <f t="shared" ref="W3014:W3077" si="1596">IMDIV(IMPRODUCT(U3014,V3014),IMSUM(U3014,V3014))</f>
        <v>0.0000143297165311704-0.000118231360138896i</v>
      </c>
      <c r="X3014" t="str">
        <f t="shared" ref="X3014:X3077" si="1597">IMDIV(IMPRODUCT(COMPLEX($C$19,0),W3014),IMSUM(COMPLEX($C$19,0),W3014))</f>
        <v>0.0000145896645685372-0.000118166793146566i</v>
      </c>
      <c r="Y3014" t="str">
        <f t="shared" ref="Y3014:Y3077" si="1598">COMPLEX($C$13*10^-3,2*PI()*B3014*$C$12*0.000001)</f>
        <v>0.009+0.678584013175395i</v>
      </c>
      <c r="Z3014" t="str">
        <f t="shared" ref="Z3014:Z3077" si="1599">IMPRODUCT(COMPLEX($C$6,0),IMDIV(X3014,IMSUM(X3014,Y3014)))</f>
        <v>-0.00243391720852777-0.000333393449468482i</v>
      </c>
      <c r="AA3014" t="str">
        <f t="shared" ref="AA3014:AA3077" si="1600">IMDIV(COMPLEX($C$6,0),IMSUM(X3014,Y3014))</f>
        <v>0.274120399089204-20.6311474508583i</v>
      </c>
      <c r="AB3014" t="str">
        <f t="shared" ref="AB3014:AB3077" si="1601">IMPRODUCT(COMPLEX($C$119,0),T3014)</f>
        <v>0.439599478049525-0.65853168956998i</v>
      </c>
      <c r="AC3014" t="str">
        <f t="shared" ref="AC3014:AC3077" si="1602">IMSUM(COMPLEX(1,0),IMPRODUCT(AB3014,M3014))</f>
        <v>0.815600011652002-0.139842356168616i</v>
      </c>
      <c r="AD3014" t="str">
        <f t="shared" ref="AD3014:AD3077" si="1603">IMDIV(AB3014,AC3014)</f>
        <v>0.658082316610066-0.694585458274909i</v>
      </c>
      <c r="AE3014" t="str">
        <f t="shared" ref="AE3014:AE3077" si="1604">IMPRODUCT(AD3014,AA3014,X3014)</f>
        <v>-0.00183328811690998+0.00147116316611961i</v>
      </c>
      <c r="AF3014" t="str">
        <f t="shared" ref="AF3014:AF3077" si="1605">IMSUB(D3014,H3014)</f>
        <v>-15.076892341625-0.329279645749758i</v>
      </c>
      <c r="AG3014" t="str">
        <f t="shared" ref="AG3014:AG3077" si="1606">IMSUM(COMPLEX(1,0),IMPRODUCT(AD3014,AA3014,COMPLEX($C$127,0)))</f>
        <v>0.948778081584943-0.049837963933547i</v>
      </c>
      <c r="AH3014" t="str">
        <f t="shared" ref="AH3014:AH3077" si="1607">IMDIV(IMPRODUCT(AE3014,AF3014),AG3014)</f>
        <v>0.0307528261562436-0.021126379665667i</v>
      </c>
      <c r="AI3014">
        <f t="shared" ref="AI3014:AI3077" si="1608">20*LOG10(IMABS(AH3014))</f>
        <v>-28.563419724192048</v>
      </c>
      <c r="AJ3014">
        <f t="shared" ref="AJ3014:AJ3077" si="1609">IMARGUMENT(AH3014)*180/PI()</f>
        <v>-34.488037579156789</v>
      </c>
      <c r="AK3014"/>
      <c r="AL3014"/>
      <c r="AM3014"/>
      <c r="AN3014"/>
    </row>
    <row r="3015" spans="1:40" x14ac:dyDescent="0.25">
      <c r="A3015"/>
      <c r="B3015">
        <f t="shared" si="1575"/>
        <v>1081000</v>
      </c>
      <c r="C3015" s="186" t="str">
        <f t="shared" si="1578"/>
        <v>-6.5402048250167E-08+0.00226551576220793i</v>
      </c>
      <c r="D3015" s="158" t="str">
        <f t="shared" si="1579"/>
        <v>-5.95700645842166+0.0173689541769275i</v>
      </c>
      <c r="E3015" t="str">
        <f t="shared" si="1580"/>
        <v>2870</v>
      </c>
      <c r="F3015" t="str">
        <f t="shared" si="1581"/>
        <v>0.777000777000777</v>
      </c>
      <c r="G3015" t="str">
        <f t="shared" si="1576"/>
        <v>0.777000777000777</v>
      </c>
      <c r="H3015" t="str">
        <f t="shared" si="1582"/>
        <v>9.11991207963256+0.346345064803366i</v>
      </c>
      <c r="I3015" t="str">
        <f t="shared" si="1583"/>
        <v>4245.07707316321i</v>
      </c>
      <c r="J3015" t="str">
        <f t="shared" si="1577"/>
        <v>-15413.1682948856+918.111685137105i</v>
      </c>
      <c r="K3015" t="str">
        <f t="shared" si="1584"/>
        <v>0.0163477888802656-0.274445065170002i</v>
      </c>
      <c r="L3015" t="str">
        <f t="shared" si="1585"/>
        <v>0.00121156060423777-0.0170471336759797i</v>
      </c>
      <c r="M3015" t="str">
        <f t="shared" si="1586"/>
        <v>0.0175593494845034-0.291492198845982i</v>
      </c>
      <c r="N3015" t="str">
        <f t="shared" si="1587"/>
        <v>-4.79413740647571i</v>
      </c>
      <c r="O3015" t="str">
        <f t="shared" si="1588"/>
        <v>0.0816574050427429+0.99666045782989i</v>
      </c>
      <c r="P3015" t="str">
        <f t="shared" si="1589"/>
        <v>0.918342594957257-0.99666045782989i</v>
      </c>
      <c r="Q3015" t="str">
        <f t="shared" si="1590"/>
        <v>-0.918342594957257+5.7907978643056i</v>
      </c>
      <c r="R3015" t="str">
        <f t="shared" si="1591"/>
        <v>-0.192421428296331-0.128071091160277i</v>
      </c>
      <c r="S3015" t="str">
        <f t="shared" si="1592"/>
        <v>0.494864140607583i</v>
      </c>
      <c r="T3015" t="str">
        <f t="shared" si="1593"/>
        <v>0.0633777904637059-0.0952224647483475i</v>
      </c>
      <c r="U3015" t="str">
        <f t="shared" si="1594"/>
        <v>0.0000499999999999999-0.000223074794791432i</v>
      </c>
      <c r="V3015" t="str">
        <f t="shared" si="1595"/>
        <v>3.33333333333333E-06-0.000245382274270576i</v>
      </c>
      <c r="W3015" t="str">
        <f t="shared" si="1596"/>
        <v>0.0000143294513949002-0.000118124316770851i</v>
      </c>
      <c r="X3015" t="str">
        <f t="shared" si="1597"/>
        <v>0.0000145889220775968-0.000118059810482995i</v>
      </c>
      <c r="Y3015" t="str">
        <f t="shared" si="1598"/>
        <v>0.009+0.679212331706113i</v>
      </c>
      <c r="Z3015" t="str">
        <f t="shared" si="1599"/>
        <v>-0.002429464453098-0.000333010513843048i</v>
      </c>
      <c r="AA3015" t="str">
        <f t="shared" si="1600"/>
        <v>0.273613365329399-20.6120623708327i</v>
      </c>
      <c r="AB3015" t="str">
        <f t="shared" si="1601"/>
        <v>0.437805073004352-0.657783709810432i</v>
      </c>
      <c r="AC3015" t="str">
        <f t="shared" si="1602"/>
        <v>0.815948752345262-0.139167017441739i</v>
      </c>
      <c r="AD3015" t="str">
        <f t="shared" si="1603"/>
        <v>0.655002502555004-0.694441854937983i</v>
      </c>
      <c r="AE3015" t="str">
        <f t="shared" si="1604"/>
        <v>-0.00182256173559463+0.00146899908137095i</v>
      </c>
      <c r="AF3015" t="str">
        <f t="shared" si="1605"/>
        <v>-15.0769185380542-0.328976110626439i</v>
      </c>
      <c r="AG3015" t="str">
        <f t="shared" si="1606"/>
        <v>0.948832525775892-0.0495612788513869i</v>
      </c>
      <c r="AH3015" t="str">
        <f t="shared" si="1607"/>
        <v>0.030572616395427-0.0211135070737397i</v>
      </c>
      <c r="AI3015">
        <f t="shared" si="1608"/>
        <v>-28.599745828340467</v>
      </c>
      <c r="AJ3015">
        <f t="shared" si="1609"/>
        <v>-34.629032248762414</v>
      </c>
      <c r="AK3015"/>
      <c r="AL3015"/>
      <c r="AM3015"/>
      <c r="AN3015"/>
    </row>
    <row r="3016" spans="1:40" x14ac:dyDescent="0.25">
      <c r="A3016"/>
      <c r="B3016">
        <f t="shared" si="1575"/>
        <v>1082000</v>
      </c>
      <c r="C3016" s="186" t="str">
        <f t="shared" si="1578"/>
        <v>-6.52812130829992E-08+0.00226342193988036i</v>
      </c>
      <c r="D3016" s="158" t="str">
        <f t="shared" si="1579"/>
        <v>-5.95700645749526+0.0173529015390828i</v>
      </c>
      <c r="E3016" t="str">
        <f t="shared" si="1580"/>
        <v>2870</v>
      </c>
      <c r="F3016" t="str">
        <f t="shared" si="1581"/>
        <v>0.777000777000777</v>
      </c>
      <c r="G3016" t="str">
        <f t="shared" si="1576"/>
        <v>0.777000777000777</v>
      </c>
      <c r="H3016" t="str">
        <f t="shared" si="1582"/>
        <v>9.11993820454984+0.346026035145396i</v>
      </c>
      <c r="I3016" t="str">
        <f t="shared" si="1583"/>
        <v>4249.0040639802i</v>
      </c>
      <c r="J3016" t="str">
        <f t="shared" si="1577"/>
        <v>-15441.6998358336+918.961002144632i</v>
      </c>
      <c r="K3016" t="str">
        <f t="shared" si="1584"/>
        <v>0.0163176878147819-0.274193177580613i</v>
      </c>
      <c r="L3016" t="str">
        <f t="shared" si="1585"/>
        <v>0.00120933338472689-0.0170315366141701i</v>
      </c>
      <c r="M3016" t="str">
        <f t="shared" si="1586"/>
        <v>0.0175270211995088-0.291224714194783i</v>
      </c>
      <c r="N3016" t="str">
        <f t="shared" si="1587"/>
        <v>-4.79857231619492i</v>
      </c>
      <c r="O3016" t="str">
        <f t="shared" si="1588"/>
        <v>0.0860766866696165+0.996288514443472i</v>
      </c>
      <c r="P3016" t="str">
        <f t="shared" si="1589"/>
        <v>0.913923313330383-0.996288514443472i</v>
      </c>
      <c r="Q3016" t="str">
        <f t="shared" si="1590"/>
        <v>-0.913923313330383+5.79486083063839i</v>
      </c>
      <c r="R3016" t="str">
        <f t="shared" si="1591"/>
        <v>-0.192023270800525-0.127428214589664i</v>
      </c>
      <c r="S3016" t="str">
        <f t="shared" si="1592"/>
        <v>0.49532192427142i</v>
      </c>
      <c r="T3016" t="str">
        <f t="shared" si="1593"/>
        <v>0.0631179884570238-0.095113335997808i</v>
      </c>
      <c r="U3016" t="str">
        <f t="shared" si="1594"/>
        <v>0.0000499999999999999-0.00022286862584985i</v>
      </c>
      <c r="V3016" t="str">
        <f t="shared" si="1595"/>
        <v>3.33333333333333E-06-0.000245155488434836i</v>
      </c>
      <c r="W3016" t="str">
        <f t="shared" si="1596"/>
        <v>0.0000143291860258123-0.000118017473307937i</v>
      </c>
      <c r="X3016" t="str">
        <f t="shared" si="1597"/>
        <v>0.0000145881806769871-0.000117953027609408i</v>
      </c>
      <c r="Y3016" t="str">
        <f t="shared" si="1598"/>
        <v>0.009+0.679840650236831i</v>
      </c>
      <c r="Z3016" t="str">
        <f t="shared" si="1599"/>
        <v>-0.00242502403495258-0.000332628472477752i</v>
      </c>
      <c r="AA3016" t="str">
        <f t="shared" si="1600"/>
        <v>0.273107737111092-20.5930125677596i</v>
      </c>
      <c r="AB3016" t="str">
        <f t="shared" si="1601"/>
        <v>0.436010396420175-0.657029863388092i</v>
      </c>
      <c r="AC3016" t="str">
        <f t="shared" si="1602"/>
        <v>0.816298629278628-0.138492779427733i</v>
      </c>
      <c r="AD3016" t="str">
        <f t="shared" si="1603"/>
        <v>0.651922872276088-0.694284214754719i</v>
      </c>
      <c r="AE3016" t="str">
        <f t="shared" si="1604"/>
        <v>-0.00181186733202411+0.00146680779868987i</v>
      </c>
      <c r="AF3016" t="str">
        <f t="shared" si="1605"/>
        <v>-15.0769446620451-0.328673133606313i</v>
      </c>
      <c r="AG3016" t="str">
        <f t="shared" si="1606"/>
        <v>0.948887922665766-0.049285106459918i</v>
      </c>
      <c r="AH3016" t="str">
        <f t="shared" si="1607"/>
        <v>0.0303928838327882-0.0211000170867783i</v>
      </c>
      <c r="AI3016">
        <f t="shared" si="1608"/>
        <v>-28.636161863745365</v>
      </c>
      <c r="AJ3016">
        <f t="shared" si="1609"/>
        <v>-34.770006031636186</v>
      </c>
      <c r="AK3016"/>
      <c r="AL3016"/>
      <c r="AM3016"/>
      <c r="AN3016"/>
    </row>
    <row r="3017" spans="1:40" x14ac:dyDescent="0.25">
      <c r="A3017"/>
      <c r="B3017">
        <f t="shared" si="1575"/>
        <v>1083000</v>
      </c>
      <c r="C3017" s="186" t="str">
        <f t="shared" si="1578"/>
        <v>-6.51607124847266E-08+0.00226133198426068i</v>
      </c>
      <c r="D3017" s="158" t="str">
        <f t="shared" si="1579"/>
        <v>-5.95700645657142+0.0173368785459986i</v>
      </c>
      <c r="E3017" t="str">
        <f t="shared" si="1580"/>
        <v>2870</v>
      </c>
      <c r="F3017" t="str">
        <f t="shared" si="1581"/>
        <v>0.777000777000777</v>
      </c>
      <c r="G3017" t="str">
        <f t="shared" si="1576"/>
        <v>0.777000777000777</v>
      </c>
      <c r="H3017" t="str">
        <f t="shared" si="1582"/>
        <v>9.11996425729287+0.345707591700271i</v>
      </c>
      <c r="I3017" t="str">
        <f t="shared" si="1583"/>
        <v>4252.93105479718i</v>
      </c>
      <c r="J3017" t="str">
        <f t="shared" si="1577"/>
        <v>-15470.2577582343+919.810319152159i</v>
      </c>
      <c r="K3017" t="str">
        <f t="shared" si="1584"/>
        <v>0.0162876697159347-0.273941750315169i</v>
      </c>
      <c r="L3017" t="str">
        <f t="shared" si="1585"/>
        <v>0.00120711229075985-0.0170159679212528i</v>
      </c>
      <c r="M3017" t="str">
        <f t="shared" si="1586"/>
        <v>0.0174947820066946-0.290957718236422i</v>
      </c>
      <c r="N3017" t="str">
        <f t="shared" si="1587"/>
        <v>-4.80300722591414i</v>
      </c>
      <c r="O3017" t="str">
        <f t="shared" si="1588"/>
        <v>0.090494275306486+0.995896975664026i</v>
      </c>
      <c r="P3017" t="str">
        <f t="shared" si="1589"/>
        <v>0.909505724693514-0.995896975664026i</v>
      </c>
      <c r="Q3017" t="str">
        <f t="shared" si="1590"/>
        <v>-0.909505724693514+5.79890420157817i</v>
      </c>
      <c r="R3017" t="str">
        <f t="shared" si="1591"/>
        <v>-0.191624130972369-0.126786450513294i</v>
      </c>
      <c r="S3017" t="str">
        <f t="shared" si="1592"/>
        <v>0.495779707935257i</v>
      </c>
      <c r="T3017" t="str">
        <f t="shared" si="1593"/>
        <v>0.0628581494056288-0.0950033556868285i</v>
      </c>
      <c r="U3017" t="str">
        <f t="shared" si="1594"/>
        <v>0.00005-0.000222662837645003i</v>
      </c>
      <c r="V3017" t="str">
        <f t="shared" si="1595"/>
        <v>3.33333333333333E-06-0.000244929121409504i</v>
      </c>
      <c r="W3017" t="str">
        <f t="shared" si="1596"/>
        <v>0.0000143289204239402-0.000117910829196104i</v>
      </c>
      <c r="X3017" t="str">
        <f t="shared" si="1597"/>
        <v>0.0000145874403618572-0.000117846443972086i</v>
      </c>
      <c r="Y3017" t="str">
        <f t="shared" si="1598"/>
        <v>0.009+0.680468968767549i</v>
      </c>
      <c r="Z3017" t="str">
        <f t="shared" si="1599"/>
        <v>-0.00242059590854654-0.000332247322190596i</v>
      </c>
      <c r="AA3017" t="str">
        <f t="shared" si="1600"/>
        <v>0.272603509243701-20.5739979439206i</v>
      </c>
      <c r="AB3017" t="str">
        <f t="shared" si="1601"/>
        <v>0.434215463936208-0.656270134503177i</v>
      </c>
      <c r="AC3017" t="str">
        <f t="shared" si="1602"/>
        <v>0.816649644003746-0.137819643550486i</v>
      </c>
      <c r="AD3017" t="str">
        <f t="shared" si="1603"/>
        <v>0.648843491434592-0.694112536453893i</v>
      </c>
      <c r="AE3017" t="str">
        <f t="shared" si="1604"/>
        <v>-0.00180120493218934+0.0014645894532612i</v>
      </c>
      <c r="AF3017" t="str">
        <f t="shared" si="1605"/>
        <v>-15.0769707138643-0.328370713154272i</v>
      </c>
      <c r="AG3017" t="str">
        <f t="shared" si="1606"/>
        <v>0.948944269755804-0.0490094502624551i</v>
      </c>
      <c r="AH3017" t="str">
        <f t="shared" si="1607"/>
        <v>0.0302136302355465-0.0210859126041253i</v>
      </c>
      <c r="AI3017">
        <f t="shared" si="1608"/>
        <v>-28.672668282156518</v>
      </c>
      <c r="AJ3017">
        <f t="shared" si="1609"/>
        <v>-34.910958601281251</v>
      </c>
      <c r="AK3017"/>
      <c r="AL3017"/>
      <c r="AM3017"/>
      <c r="AN3017"/>
    </row>
    <row r="3018" spans="1:40" x14ac:dyDescent="0.25">
      <c r="A3018"/>
      <c r="B3018">
        <f t="shared" si="1575"/>
        <v>1084000</v>
      </c>
      <c r="C3018" s="186" t="str">
        <f t="shared" si="1578"/>
        <v>-6.50405452213473E-08+0.00225924588464766i</v>
      </c>
      <c r="D3018" s="158" t="str">
        <f t="shared" si="1579"/>
        <v>-5.95700645565014+0.0173208851156321i</v>
      </c>
      <c r="E3018" t="str">
        <f t="shared" si="1580"/>
        <v>2870</v>
      </c>
      <c r="F3018" t="str">
        <f t="shared" si="1581"/>
        <v>0.777000777000777</v>
      </c>
      <c r="G3018" t="str">
        <f t="shared" si="1576"/>
        <v>0.777000777000777</v>
      </c>
      <c r="H3018" t="str">
        <f t="shared" si="1582"/>
        <v>9.11999023812711+0.345389732856462i</v>
      </c>
      <c r="I3018" t="str">
        <f t="shared" si="1583"/>
        <v>4256.85804561417i</v>
      </c>
      <c r="J3018" t="str">
        <f t="shared" si="1577"/>
        <v>-15498.8420620875+920.659636159687i</v>
      </c>
      <c r="K3018" t="str">
        <f t="shared" si="1584"/>
        <v>0.0162577342794459-0.273690782117457i</v>
      </c>
      <c r="L3018" t="str">
        <f t="shared" si="1585"/>
        <v>0.00120489729993213-0.0170004275203041i</v>
      </c>
      <c r="M3018" t="str">
        <f t="shared" si="1586"/>
        <v>0.017462631579378-0.290691209637761i</v>
      </c>
      <c r="N3018" t="str">
        <f t="shared" si="1587"/>
        <v>-4.80744213563336i</v>
      </c>
      <c r="O3018" t="str">
        <f t="shared" si="1588"/>
        <v>0.0949100840664768+0.995485849192491i</v>
      </c>
      <c r="P3018" t="str">
        <f t="shared" si="1589"/>
        <v>0.905089915933523-0.995485849192491i</v>
      </c>
      <c r="Q3018" t="str">
        <f t="shared" si="1590"/>
        <v>-0.905089915933523+5.80292798482585i</v>
      </c>
      <c r="R3018" t="str">
        <f t="shared" si="1591"/>
        <v>-0.19122400691805-0.126145800447938i</v>
      </c>
      <c r="S3018" t="str">
        <f t="shared" si="1592"/>
        <v>0.496237491599092i</v>
      </c>
      <c r="T3018" t="str">
        <f t="shared" si="1593"/>
        <v>0.0625982755900444-0.0948925215265405i</v>
      </c>
      <c r="U3018" t="str">
        <f t="shared" si="1594"/>
        <v>0.00005-0.000222457429123191i</v>
      </c>
      <c r="V3018" t="str">
        <f t="shared" si="1595"/>
        <v>3.33333333333333E-06-0.00024470317203551i</v>
      </c>
      <c r="W3018" t="str">
        <f t="shared" si="1596"/>
        <v>0.000014328654589318-0.000117804383883343i</v>
      </c>
      <c r="X3018" t="str">
        <f t="shared" si="1597"/>
        <v>0.000014586701127379-0.000117740059019348i</v>
      </c>
      <c r="Y3018" t="str">
        <f t="shared" si="1598"/>
        <v>0.009+0.681097287298267i</v>
      </c>
      <c r="Z3018" t="str">
        <f t="shared" si="1599"/>
        <v>-0.00241618002854476-0.000331867059814583i</v>
      </c>
      <c r="AA3018" t="str">
        <f t="shared" si="1600"/>
        <v>0.272100676560582-20.5550184019579i</v>
      </c>
      <c r="AB3018" t="str">
        <f t="shared" si="1601"/>
        <v>0.432420291305994-0.655504507344495i</v>
      </c>
      <c r="AC3018" t="str">
        <f t="shared" si="1602"/>
        <v>0.817001798071548-0.137147611262031i</v>
      </c>
      <c r="AD3018" t="str">
        <f t="shared" si="1603"/>
        <v>0.645764425707727-0.693926819082758i</v>
      </c>
      <c r="AE3018" t="str">
        <f t="shared" si="1604"/>
        <v>-0.00179057456171517+0.00146234418024688i</v>
      </c>
      <c r="AF3018" t="str">
        <f t="shared" si="1605"/>
        <v>-15.0769966937773-0.32806884774083i</v>
      </c>
      <c r="AG3018" t="str">
        <f t="shared" si="1606"/>
        <v>0.949001564532618-0.0487343137507632i</v>
      </c>
      <c r="AH3018" t="str">
        <f t="shared" si="1607"/>
        <v>0.0300348573546362-0.0210711965322826i</v>
      </c>
      <c r="AI3018">
        <f t="shared" si="1608"/>
        <v>-28.709265539212481</v>
      </c>
      <c r="AJ3018">
        <f t="shared" si="1609"/>
        <v>-35.051889632308843</v>
      </c>
      <c r="AK3018"/>
      <c r="AL3018"/>
      <c r="AM3018"/>
      <c r="AN3018"/>
    </row>
    <row r="3019" spans="1:40" x14ac:dyDescent="0.25">
      <c r="A3019"/>
      <c r="B3019">
        <f t="shared" si="1575"/>
        <v>1085000</v>
      </c>
      <c r="C3019" s="186" t="str">
        <f t="shared" si="1578"/>
        <v>-6.49207100645435E-08+0.00225716363037954i</v>
      </c>
      <c r="D3019" s="158" t="str">
        <f t="shared" si="1579"/>
        <v>-5.9570064547314+0.0173049211662431i</v>
      </c>
      <c r="E3019" t="str">
        <f t="shared" si="1580"/>
        <v>2870</v>
      </c>
      <c r="F3019" t="str">
        <f t="shared" si="1581"/>
        <v>0.777000777000777</v>
      </c>
      <c r="G3019" t="str">
        <f t="shared" si="1576"/>
        <v>0.777000777000777</v>
      </c>
      <c r="H3019" t="str">
        <f t="shared" si="1582"/>
        <v>9.12001614731682+0.345072457008323i</v>
      </c>
      <c r="I3019" t="str">
        <f t="shared" si="1583"/>
        <v>4260.78503643116i</v>
      </c>
      <c r="J3019" t="str">
        <f t="shared" si="1577"/>
        <v>-15527.4527473933+921.508953167214i</v>
      </c>
      <c r="K3019" t="str">
        <f t="shared" si="1584"/>
        <v>0.0162278812024288-0.273440271735811i</v>
      </c>
      <c r="L3019" t="str">
        <f t="shared" si="1585"/>
        <v>0.00120268838994134-0.0169849153346765i</v>
      </c>
      <c r="M3019" t="str">
        <f t="shared" si="1586"/>
        <v>0.0174305695923701-0.290425187070487i</v>
      </c>
      <c r="N3019" t="str">
        <f t="shared" si="1587"/>
        <v>-4.81187704535258i</v>
      </c>
      <c r="O3019" t="str">
        <f t="shared" si="1588"/>
        <v>0.0993240260977321+0.995055143115062i</v>
      </c>
      <c r="P3019" t="str">
        <f t="shared" si="1589"/>
        <v>0.900675973902268-0.995055143115062i</v>
      </c>
      <c r="Q3019" t="str">
        <f t="shared" si="1590"/>
        <v>-0.900675973902268+5.80693218846764i</v>
      </c>
      <c r="R3019" t="str">
        <f t="shared" si="1591"/>
        <v>-0.190822896747527-0.125506265938273i</v>
      </c>
      <c r="S3019" t="str">
        <f t="shared" si="1592"/>
        <v>0.496695275262929i</v>
      </c>
      <c r="T3019" t="str">
        <f t="shared" si="1593"/>
        <v>0.0623383693074329-0.0947808312264824i</v>
      </c>
      <c r="U3019" t="str">
        <f t="shared" si="1594"/>
        <v>0.00005-0.000222252399234598i</v>
      </c>
      <c r="V3019" t="str">
        <f t="shared" si="1595"/>
        <v>3.33333333333333E-06-0.000244477639158057i</v>
      </c>
      <c r="W3019" t="str">
        <f t="shared" si="1596"/>
        <v>0.0000143283885219797-0.000117698136819682i</v>
      </c>
      <c r="X3019" t="str">
        <f t="shared" si="1597"/>
        <v>0.000014585962968747-0.000117633872201549i</v>
      </c>
      <c r="Y3019" t="str">
        <f t="shared" si="1598"/>
        <v>0.009+0.681725605828985i</v>
      </c>
      <c r="Z3019" t="str">
        <f t="shared" si="1599"/>
        <v>-0.00241177634982103-0.00033148768219762i</v>
      </c>
      <c r="AA3019" t="str">
        <f t="shared" si="1600"/>
        <v>0.271599233918902-20.5360738448726i</v>
      </c>
      <c r="AB3019" t="str">
        <f t="shared" si="1601"/>
        <v>0.430624894398016-0.654732966089853i</v>
      </c>
      <c r="AC3019" t="str">
        <f t="shared" si="1602"/>
        <v>0.817355093032151-0.136476684042601i</v>
      </c>
      <c r="AD3019" t="str">
        <f t="shared" si="1603"/>
        <v>0.642685740786968-0.693727062007162i</v>
      </c>
      <c r="AE3019" t="str">
        <f t="shared" si="1604"/>
        <v>-0.00177997624585974+0.00146007211478477i</v>
      </c>
      <c r="AF3019" t="str">
        <f t="shared" si="1605"/>
        <v>-15.0770226020482-0.32776753584208i</v>
      </c>
      <c r="AG3019" t="str">
        <f t="shared" si="1606"/>
        <v>0.949059804468243-0.0484597004049848i</v>
      </c>
      <c r="AH3019" t="str">
        <f t="shared" si="1607"/>
        <v>0.0298565669246564-0.0210558717847858i</v>
      </c>
      <c r="AI3019">
        <f t="shared" si="1608"/>
        <v>-28.745954094492397</v>
      </c>
      <c r="AJ3019">
        <f t="shared" si="1609"/>
        <v>-35.192798800449353</v>
      </c>
      <c r="AK3019"/>
      <c r="AL3019"/>
      <c r="AM3019"/>
      <c r="AN3019"/>
    </row>
    <row r="3020" spans="1:40" x14ac:dyDescent="0.25">
      <c r="A3020"/>
      <c r="B3020">
        <f t="shared" si="1575"/>
        <v>1086000</v>
      </c>
      <c r="C3020" s="186" t="str">
        <f t="shared" si="1578"/>
        <v>-6.48012057916498E-08+0.00225508521083382i</v>
      </c>
      <c r="D3020" s="158" t="str">
        <f t="shared" si="1579"/>
        <v>-5.95700645381521+0.0172889866163926i</v>
      </c>
      <c r="E3020" t="str">
        <f t="shared" si="1580"/>
        <v>2870</v>
      </c>
      <c r="F3020" t="str">
        <f t="shared" si="1581"/>
        <v>0.777000777000777</v>
      </c>
      <c r="G3020" t="str">
        <f t="shared" si="1576"/>
        <v>0.777000777000777</v>
      </c>
      <c r="H3020" t="str">
        <f t="shared" si="1582"/>
        <v>9.12004198512504+0.34475576255608i</v>
      </c>
      <c r="I3020" t="str">
        <f t="shared" si="1583"/>
        <v>4264.71202724814i</v>
      </c>
      <c r="J3020" t="str">
        <f t="shared" si="1577"/>
        <v>-15556.0898141516+922.358270174742i</v>
      </c>
      <c r="K3020" t="str">
        <f t="shared" si="1584"/>
        <v>0.0161981101833815-0.273190217923094i</v>
      </c>
      <c r="L3020" t="str">
        <f t="shared" si="1585"/>
        <v>0.00120048553858669-0.0169694312879978i</v>
      </c>
      <c r="M3020" t="str">
        <f t="shared" si="1586"/>
        <v>0.0173985957219682-0.290159649211092i</v>
      </c>
      <c r="N3020" t="str">
        <f t="shared" si="1587"/>
        <v>-4.8163119550718i</v>
      </c>
      <c r="O3020" t="str">
        <f t="shared" si="1588"/>
        <v>0.103736014585108+0.994604865903037i</v>
      </c>
      <c r="P3020" t="str">
        <f t="shared" si="1589"/>
        <v>0.896263985414892-0.994604865903037i</v>
      </c>
      <c r="Q3020" t="str">
        <f t="shared" si="1590"/>
        <v>-0.896263985414892+5.81091682097484i</v>
      </c>
      <c r="R3020" t="str">
        <f t="shared" si="1591"/>
        <v>-0.190420798574645-0.124867848556946i</v>
      </c>
      <c r="S3020" t="str">
        <f t="shared" si="1592"/>
        <v>0.497153058926766i</v>
      </c>
      <c r="T3020" t="str">
        <f t="shared" si="1593"/>
        <v>0.0620784328716899-0.0946682824946623i</v>
      </c>
      <c r="U3020" t="str">
        <f t="shared" si="1594"/>
        <v>0.00005-0.000222047746933277i</v>
      </c>
      <c r="V3020" t="str">
        <f t="shared" si="1595"/>
        <v>3.33333333333333E-06-0.000244252521626604i</v>
      </c>
      <c r="W3020" t="str">
        <f t="shared" si="1596"/>
        <v>0.0000143281222219597-0.000117592087457173i</v>
      </c>
      <c r="X3020" t="str">
        <f t="shared" si="1597"/>
        <v>0.0000145852258811784-0.000117527882971068i</v>
      </c>
      <c r="Y3020" t="str">
        <f t="shared" si="1598"/>
        <v>0.009+0.682353924359703i</v>
      </c>
      <c r="Z3020" t="str">
        <f t="shared" si="1599"/>
        <v>-0.00240738482745676-0.000331109186202445i</v>
      </c>
      <c r="AA3020" t="str">
        <f t="shared" si="1600"/>
        <v>0.271099176199498-20.5171641760231i</v>
      </c>
      <c r="AB3020" t="str">
        <f t="shared" si="1601"/>
        <v>0.428829289196346-0.653955494906485i</v>
      </c>
      <c r="AC3020" t="str">
        <f t="shared" si="1602"/>
        <v>0.817709530434734-0.135806863400691i</v>
      </c>
      <c r="AD3020" t="str">
        <f t="shared" si="1603"/>
        <v>0.639607502376443-0.693513264911681i</v>
      </c>
      <c r="AE3020" t="str">
        <f t="shared" si="1604"/>
        <v>-0.00176941000951407+0.00145777339198754i</v>
      </c>
      <c r="AF3020" t="str">
        <f t="shared" si="1605"/>
        <v>-15.0770484389402-0.327466775939687i</v>
      </c>
      <c r="AG3020" t="str">
        <f t="shared" si="1606"/>
        <v>0.949118987020204-0.0481856136935739i</v>
      </c>
      <c r="AH3020" t="str">
        <f t="shared" si="1607"/>
        <v>0.0296787606638284-0.0210399412820797i</v>
      </c>
      <c r="AI3020">
        <f t="shared" si="1608"/>
        <v>-28.782734411567183</v>
      </c>
      <c r="AJ3020">
        <f t="shared" si="1609"/>
        <v>-35.33368578255967</v>
      </c>
      <c r="AK3020"/>
      <c r="AL3020"/>
      <c r="AM3020"/>
      <c r="AN3020"/>
    </row>
    <row r="3021" spans="1:40" x14ac:dyDescent="0.25">
      <c r="A3021"/>
      <c r="B3021">
        <f t="shared" si="1575"/>
        <v>1087000</v>
      </c>
      <c r="C3021" s="186" t="str">
        <f t="shared" si="1578"/>
        <v>-6.46820311856223E-08+0.00225301061542709i</v>
      </c>
      <c r="D3021" s="158" t="str">
        <f t="shared" si="1579"/>
        <v>-5.95700645290153+0.017273081384941i</v>
      </c>
      <c r="E3021" t="str">
        <f t="shared" si="1580"/>
        <v>2870</v>
      </c>
      <c r="F3021" t="str">
        <f t="shared" si="1581"/>
        <v>0.777000777000777</v>
      </c>
      <c r="G3021" t="str">
        <f t="shared" si="1576"/>
        <v>0.777000777000777</v>
      </c>
      <c r="H3021" t="str">
        <f t="shared" si="1582"/>
        <v>9.12006775181355+0.344439647905789i</v>
      </c>
      <c r="I3021" t="str">
        <f t="shared" si="1583"/>
        <v>4268.63901806513i</v>
      </c>
      <c r="J3021" t="str">
        <f t="shared" si="1577"/>
        <v>-15584.7532623625+923.207587182269i</v>
      </c>
      <c r="K3021" t="str">
        <f t="shared" si="1584"/>
        <v>0.0161684209221784-0.272940619436679i</v>
      </c>
      <c r="L3021" t="str">
        <f t="shared" si="1585"/>
        <v>0.00119828872376847-0.0169539753041695i</v>
      </c>
      <c r="M3021" t="str">
        <f t="shared" si="1586"/>
        <v>0.0173667096459469-0.289894594740848i</v>
      </c>
      <c r="N3021" t="str">
        <f t="shared" si="1587"/>
        <v>-4.82074686479102i</v>
      </c>
      <c r="O3021" t="str">
        <f t="shared" si="1588"/>
        <v>0.108145962751887+0.994135026412644i</v>
      </c>
      <c r="P3021" t="str">
        <f t="shared" si="1589"/>
        <v>0.891854037248113-0.994135026412644i</v>
      </c>
      <c r="Q3021" t="str">
        <f t="shared" si="1590"/>
        <v>-0.891854037248113+5.81488189120366i</v>
      </c>
      <c r="R3021" t="str">
        <f t="shared" si="1591"/>
        <v>-0.190017710517233-0.124230549904625i</v>
      </c>
      <c r="S3021" t="str">
        <f t="shared" si="1592"/>
        <v>0.497610842590603i</v>
      </c>
      <c r="T3021" t="str">
        <f t="shared" si="1593"/>
        <v>0.0618184686135344-0.0945548730376176i</v>
      </c>
      <c r="U3021" t="str">
        <f t="shared" si="1594"/>
        <v>0.00005-0.000221843471177128i</v>
      </c>
      <c r="V3021" t="str">
        <f t="shared" si="1595"/>
        <v>3.33333333333333E-06-0.000244027818294841i</v>
      </c>
      <c r="W3021" t="str">
        <f t="shared" si="1596"/>
        <v>0.0000143278556892916-0.000117486235249885i</v>
      </c>
      <c r="X3021" t="str">
        <f t="shared" si="1597"/>
        <v>0.0000145844898599114-0.000117422090782298i</v>
      </c>
      <c r="Y3021" t="str">
        <f t="shared" si="1598"/>
        <v>0.009+0.682982242890421i</v>
      </c>
      <c r="Z3021" t="str">
        <f t="shared" si="1599"/>
        <v>-0.00240300541673983-0.000330731568706507i</v>
      </c>
      <c r="AA3021" t="str">
        <f t="shared" si="1600"/>
        <v>0.27060049830676-20.4982892991233i</v>
      </c>
      <c r="AB3021" t="str">
        <f t="shared" si="1601"/>
        <v>0.427033491801272-0.653172077951467i</v>
      </c>
      <c r="AC3021" t="str">
        <f t="shared" si="1602"/>
        <v>0.818065111827429-0.135138150873122i</v>
      </c>
      <c r="AD3021" t="str">
        <f t="shared" si="1603"/>
        <v>0.636529776191278-0.693285427799709i</v>
      </c>
      <c r="AE3021" t="str">
        <f t="shared" si="1604"/>
        <v>-0.00175887587720139+0.00145544814694134i</v>
      </c>
      <c r="AF3021" t="str">
        <f t="shared" si="1605"/>
        <v>-15.0770742047151-0.327166566520848i</v>
      </c>
      <c r="AG3021" t="str">
        <f t="shared" si="1606"/>
        <v>0.949179109631565-0.0479120570732253i</v>
      </c>
      <c r="AH3021" t="str">
        <f t="shared" si="1607"/>
        <v>0.0295014402739466-0.0210234079513901i</v>
      </c>
      <c r="AI3021">
        <f t="shared" si="1608"/>
        <v>-28.819606958053402</v>
      </c>
      <c r="AJ3021">
        <f t="shared" si="1609"/>
        <v>-35.474550256633059</v>
      </c>
      <c r="AK3021"/>
      <c r="AL3021"/>
      <c r="AM3021"/>
      <c r="AN3021"/>
    </row>
    <row r="3022" spans="1:40" x14ac:dyDescent="0.25">
      <c r="A3022"/>
      <c r="B3022">
        <f t="shared" si="1575"/>
        <v>1088000</v>
      </c>
      <c r="C3022" s="186" t="str">
        <f t="shared" si="1578"/>
        <v>-6.45631850350079E-08+0.00225093983361485i</v>
      </c>
      <c r="D3022" s="158" t="str">
        <f t="shared" si="1579"/>
        <v>-5.95700645199038+0.0172572053910472i</v>
      </c>
      <c r="E3022" t="str">
        <f t="shared" si="1580"/>
        <v>2870</v>
      </c>
      <c r="F3022" t="str">
        <f t="shared" si="1581"/>
        <v>0.777000777000777</v>
      </c>
      <c r="G3022" t="str">
        <f t="shared" si="1576"/>
        <v>0.777000777000777</v>
      </c>
      <c r="H3022" t="str">
        <f t="shared" si="1582"/>
        <v>9.12009344764303+0.344124111469327i</v>
      </c>
      <c r="I3022" t="str">
        <f t="shared" si="1583"/>
        <v>4272.56600888212i</v>
      </c>
      <c r="J3022" t="str">
        <f t="shared" si="1577"/>
        <v>-15613.443092026+924.056904189796i</v>
      </c>
      <c r="K3022" t="str">
        <f t="shared" si="1584"/>
        <v>0.0161388131200637-0.272691475038426i</v>
      </c>
      <c r="L3022" t="str">
        <f t="shared" si="1585"/>
        <v>0.00119609792348744-0.0169385473073657i</v>
      </c>
      <c r="M3022" t="str">
        <f t="shared" si="1586"/>
        <v>0.0173349110435511-0.289630022345792i</v>
      </c>
      <c r="N3022" t="str">
        <f t="shared" si="1587"/>
        <v>-4.82518177451024i</v>
      </c>
      <c r="O3022" t="str">
        <f t="shared" si="1588"/>
        <v>0.112553783861479+0.993645633884869i</v>
      </c>
      <c r="P3022" t="str">
        <f t="shared" si="1589"/>
        <v>0.887446216138521-0.993645633884869i</v>
      </c>
      <c r="Q3022" t="str">
        <f t="shared" si="1590"/>
        <v>-0.887446216138521+5.81882740839511i</v>
      </c>
      <c r="R3022" t="str">
        <f t="shared" si="1591"/>
        <v>-0.18961363069721-0.123594371610061i</v>
      </c>
      <c r="S3022" t="str">
        <f t="shared" si="1592"/>
        <v>0.49806862625444i</v>
      </c>
      <c r="T3022" t="str">
        <f t="shared" si="1593"/>
        <v>0.0615584788806038-0.0944406005604761i</v>
      </c>
      <c r="U3022" t="str">
        <f t="shared" si="1594"/>
        <v>0.00005-0.000221639570927884i</v>
      </c>
      <c r="V3022" t="str">
        <f t="shared" si="1595"/>
        <v>3.33333333333333E-06-0.000243803528020673i</v>
      </c>
      <c r="W3022" t="str">
        <f t="shared" si="1596"/>
        <v>0.00001432758892401-0.000117380579653895i</v>
      </c>
      <c r="X3022" t="str">
        <f t="shared" si="1597"/>
        <v>0.0000145837549002077-0.00011731649509164i</v>
      </c>
      <c r="Y3022" t="str">
        <f t="shared" si="1598"/>
        <v>0.009+0.683610561421139i</v>
      </c>
      <c r="Z3022" t="str">
        <f t="shared" si="1599"/>
        <v>-0.00239863807316356-0.000330354826601927i</v>
      </c>
      <c r="AA3022" t="str">
        <f t="shared" si="1600"/>
        <v>0.27010319516849-20.4794491182414i</v>
      </c>
      <c r="AB3022" t="str">
        <f t="shared" si="1601"/>
        <v>0.42523751842995-0.652382699372137i</v>
      </c>
      <c r="AC3022" t="str">
        <f t="shared" si="1602"/>
        <v>0.818421838757203-0.134470548025103i</v>
      </c>
      <c r="AD3022" t="str">
        <f t="shared" si="1603"/>
        <v>0.633452627955979-0.693043550993541i</v>
      </c>
      <c r="AE3022" t="str">
        <f t="shared" si="1604"/>
        <v>-0.00174837387307678+0.00145309651470464i</v>
      </c>
      <c r="AF3022" t="str">
        <f t="shared" si="1605"/>
        <v>-15.0770998996334-0.32686690607828i</v>
      </c>
      <c r="AG3022" t="str">
        <f t="shared" si="1606"/>
        <v>0.949240169730994-0.0476390339888093i</v>
      </c>
      <c r="AH3022" t="str">
        <f t="shared" si="1607"/>
        <v>0.0293246074403376-0.0210062747265978i</v>
      </c>
      <c r="AI3022">
        <f t="shared" si="1608"/>
        <v>-28.856572205666314</v>
      </c>
      <c r="AJ3022">
        <f t="shared" si="1609"/>
        <v>-35.615391901805758</v>
      </c>
      <c r="AK3022"/>
      <c r="AL3022"/>
      <c r="AM3022"/>
      <c r="AN3022"/>
    </row>
    <row r="3023" spans="1:40" x14ac:dyDescent="0.25">
      <c r="A3023"/>
      <c r="B3023">
        <f t="shared" si="1575"/>
        <v>1089000</v>
      </c>
      <c r="C3023" s="186" t="str">
        <f t="shared" si="1578"/>
        <v>-6.44446661339127E-08+0.00224887285489133i</v>
      </c>
      <c r="D3023" s="158" t="str">
        <f t="shared" si="1579"/>
        <v>-5.95700645108173+0.0172413585541669i</v>
      </c>
      <c r="E3023" t="str">
        <f t="shared" si="1580"/>
        <v>2870</v>
      </c>
      <c r="F3023" t="str">
        <f t="shared" si="1581"/>
        <v>0.777000777000777</v>
      </c>
      <c r="G3023" t="str">
        <f t="shared" si="1576"/>
        <v>0.777000777000777</v>
      </c>
      <c r="H3023" t="str">
        <f t="shared" si="1582"/>
        <v>9.12011907287289+0.343809151664347i</v>
      </c>
      <c r="I3023" t="str">
        <f t="shared" si="1583"/>
        <v>4276.49299969911i</v>
      </c>
      <c r="J3023" t="str">
        <f t="shared" si="1577"/>
        <v>-15642.159303142+924.906221197323i</v>
      </c>
      <c r="K3023" t="str">
        <f t="shared" si="1584"/>
        <v>0.0161092864796435-0.272442783494669i</v>
      </c>
      <c r="L3023" t="str">
        <f t="shared" si="1585"/>
        <v>0.00119391311584438-0.0169231472220325i</v>
      </c>
      <c r="M3023" t="str">
        <f t="shared" si="1586"/>
        <v>0.0173031995954879-0.289365930716701i</v>
      </c>
      <c r="N3023" t="str">
        <f t="shared" si="1587"/>
        <v>-4.82961668422946i</v>
      </c>
      <c r="O3023" t="str">
        <f t="shared" si="1588"/>
        <v>0.116959391219133+0.993136697945278i</v>
      </c>
      <c r="P3023" t="str">
        <f t="shared" si="1589"/>
        <v>0.883040608780867-0.993136697945278i</v>
      </c>
      <c r="Q3023" t="str">
        <f t="shared" si="1590"/>
        <v>-0.883040608780867+5.82275338217474i</v>
      </c>
      <c r="R3023" t="str">
        <f t="shared" si="1591"/>
        <v>-0.1892085572407-0.122959315330145i</v>
      </c>
      <c r="S3023" t="str">
        <f t="shared" si="1592"/>
        <v>0.498526409918277i</v>
      </c>
      <c r="T3023" t="str">
        <f t="shared" si="1593"/>
        <v>0.0612984660375465-0.094325462767023i</v>
      </c>
      <c r="U3023" t="str">
        <f t="shared" si="1594"/>
        <v>0.00005-0.000221436045151091i</v>
      </c>
      <c r="V3023" t="str">
        <f t="shared" si="1595"/>
        <v>3.33333333333333E-06-0.0002435796496662i</v>
      </c>
      <c r="W3023" t="str">
        <f t="shared" si="1596"/>
        <v>0.0000143273219261484-0.000117275120127275i</v>
      </c>
      <c r="X3023" t="str">
        <f t="shared" si="1597"/>
        <v>0.0000145830209973493-0.000117211095357488i</v>
      </c>
      <c r="Y3023" t="str">
        <f t="shared" si="1598"/>
        <v>0.009+0.684238879951857i</v>
      </c>
      <c r="Z3023" t="str">
        <f t="shared" si="1599"/>
        <v>-0.00239428275242544-0.000329978956795365i</v>
      </c>
      <c r="AA3023" t="str">
        <f t="shared" si="1600"/>
        <v>0.269607261735775-20.4606435377976i</v>
      </c>
      <c r="AB3023" t="str">
        <f t="shared" si="1601"/>
        <v>0.423441385417046-0.651587343306558i</v>
      </c>
      <c r="AC3023" t="str">
        <f t="shared" si="1602"/>
        <v>0.818779712769736-0.1338040564503i</v>
      </c>
      <c r="AD3023" t="str">
        <f t="shared" si="1603"/>
        <v>0.630376123402809-0.692787635134496i</v>
      </c>
      <c r="AE3023" t="str">
        <f t="shared" si="1604"/>
        <v>-0.00173790402092656+0.00145071863030696i</v>
      </c>
      <c r="AF3023" t="str">
        <f t="shared" si="1605"/>
        <v>-15.0771255239546-0.32656779311018i</v>
      </c>
      <c r="AG3023" t="str">
        <f t="shared" si="1606"/>
        <v>0.949302164732821-0.0473665478733029i</v>
      </c>
      <c r="AH3023" t="str">
        <f t="shared" si="1607"/>
        <v>0.0291482638318171-0.0209885445481107i</v>
      </c>
      <c r="AI3023">
        <f t="shared" si="1608"/>
        <v>-28.893630630274565</v>
      </c>
      <c r="AJ3023">
        <f t="shared" si="1609"/>
        <v>-35.756210398364615</v>
      </c>
      <c r="AK3023"/>
      <c r="AL3023"/>
      <c r="AM3023"/>
      <c r="AN3023"/>
    </row>
    <row r="3024" spans="1:40" x14ac:dyDescent="0.25">
      <c r="A3024"/>
      <c r="B3024">
        <f t="shared" si="1575"/>
        <v>1090000</v>
      </c>
      <c r="C3024" s="186" t="str">
        <f t="shared" si="1578"/>
        <v>-6.43264732819721E-08+0.00224680966878931i</v>
      </c>
      <c r="D3024" s="158" t="str">
        <f t="shared" si="1579"/>
        <v>-5.95700645017559+0.0172255407940514i</v>
      </c>
      <c r="E3024" t="str">
        <f t="shared" si="1580"/>
        <v>2870</v>
      </c>
      <c r="F3024" t="str">
        <f t="shared" si="1581"/>
        <v>0.777000777000777</v>
      </c>
      <c r="G3024" t="str">
        <f t="shared" si="1576"/>
        <v>0.777000777000777</v>
      </c>
      <c r="H3024" t="str">
        <f t="shared" si="1582"/>
        <v>9.12014462776142+0.343494766914265i</v>
      </c>
      <c r="I3024" t="str">
        <f t="shared" si="1583"/>
        <v>4280.41999051609i</v>
      </c>
      <c r="J3024" t="str">
        <f t="shared" si="1577"/>
        <v>-15670.9018957106+925.755538204851i</v>
      </c>
      <c r="K3024" t="str">
        <f t="shared" si="1584"/>
        <v>0.0160798407048778-0.272194543576184i</v>
      </c>
      <c r="L3024" t="str">
        <f t="shared" si="1585"/>
        <v>0.00119173427903942-0.0169077749728856i</v>
      </c>
      <c r="M3024" t="str">
        <f t="shared" si="1586"/>
        <v>0.0172715749839172-0.28910231854907i</v>
      </c>
      <c r="N3024" t="str">
        <f t="shared" si="1587"/>
        <v>-4.83405159394868i</v>
      </c>
      <c r="O3024" t="str">
        <f t="shared" si="1588"/>
        <v>0.121362698173633+0.992608228603821i</v>
      </c>
      <c r="P3024" t="str">
        <f t="shared" si="1589"/>
        <v>0.878637301826367-0.992608228603821i</v>
      </c>
      <c r="Q3024" t="str">
        <f t="shared" si="1590"/>
        <v>-0.878637301826367+5.8266598225525i</v>
      </c>
      <c r="R3024" t="str">
        <f t="shared" si="1591"/>
        <v>-0.188802488278131-0.122325382749963i</v>
      </c>
      <c r="S3024" t="str">
        <f t="shared" si="1592"/>
        <v>0.498984193582114i</v>
      </c>
      <c r="T3024" t="str">
        <f t="shared" si="1593"/>
        <v>0.0610384324661137-0.0942094573597597i</v>
      </c>
      <c r="U3024" t="str">
        <f t="shared" si="1594"/>
        <v>0.0000500000000000001-0.00022123289281609i</v>
      </c>
      <c r="V3024" t="str">
        <f t="shared" si="1595"/>
        <v>3.33333333333333E-06-0.000243356182097699i</v>
      </c>
      <c r="W3024" t="str">
        <f t="shared" si="1596"/>
        <v>0.0000143270546957417-0.000117169856130088i</v>
      </c>
      <c r="X3024" t="str">
        <f t="shared" si="1597"/>
        <v>0.0000145822881466419-0.000117105891040227i</v>
      </c>
      <c r="Y3024" t="str">
        <f t="shared" si="1598"/>
        <v>0.009+0.684867198482575i</v>
      </c>
      <c r="Z3024" t="str">
        <f t="shared" si="1599"/>
        <v>-0.00238993941042612-0.000329603956207991i</v>
      </c>
      <c r="AA3024" t="str">
        <f t="shared" si="1600"/>
        <v>0.269112692982863-20.4418724625629i</v>
      </c>
      <c r="AB3024" t="str">
        <f t="shared" si="1601"/>
        <v>0.421645109215371-0.650785993883926i</v>
      </c>
      <c r="AC3024" t="str">
        <f t="shared" si="1602"/>
        <v>0.819138735409311-0.133138677770889i</v>
      </c>
      <c r="AD3024" t="str">
        <f t="shared" si="1603"/>
        <v>0.62730032827012-0.692517681182959i</v>
      </c>
      <c r="AE3024" t="str">
        <f t="shared" si="1604"/>
        <v>-0.00172746634416788+0.00144831462874766i</v>
      </c>
      <c r="AF3024" t="str">
        <f t="shared" si="1605"/>
        <v>-15.077151077937-0.326269226120214i</v>
      </c>
      <c r="AG3024" t="str">
        <f t="shared" si="1606"/>
        <v>0.949365092037093-0.0470946021477218i</v>
      </c>
      <c r="AH3024" t="str">
        <f t="shared" si="1607"/>
        <v>0.0289724111006488-0.0209702203627381i</v>
      </c>
      <c r="AI3024">
        <f t="shared" si="1608"/>
        <v>-28.930782711955302</v>
      </c>
      <c r="AJ3024">
        <f t="shared" si="1609"/>
        <v>-35.897005427757016</v>
      </c>
      <c r="AK3024"/>
      <c r="AL3024"/>
      <c r="AM3024"/>
      <c r="AN3024"/>
    </row>
    <row r="3025" spans="1:40" x14ac:dyDescent="0.25">
      <c r="A3025"/>
      <c r="B3025">
        <f t="shared" si="1575"/>
        <v>1091000</v>
      </c>
      <c r="C3025" s="186" t="str">
        <f t="shared" si="1578"/>
        <v>-6.420860528432E-08+0.00224475026487995i</v>
      </c>
      <c r="D3025" s="158" t="str">
        <f t="shared" si="1579"/>
        <v>-5.95700644927193+0.0172097520307463i</v>
      </c>
      <c r="E3025" t="str">
        <f t="shared" si="1580"/>
        <v>2870</v>
      </c>
      <c r="F3025" t="str">
        <f t="shared" si="1581"/>
        <v>0.777000777000777</v>
      </c>
      <c r="G3025" t="str">
        <f t="shared" si="1576"/>
        <v>0.777000777000777</v>
      </c>
      <c r="H3025" t="str">
        <f t="shared" si="1582"/>
        <v>9.12017011256565+0.34318095564823i</v>
      </c>
      <c r="I3025" t="str">
        <f t="shared" si="1583"/>
        <v>4284.34698133308i</v>
      </c>
      <c r="J3025" t="str">
        <f t="shared" si="1577"/>
        <v>-15699.6708697318+926.604855212378i</v>
      </c>
      <c r="K3025" t="str">
        <f t="shared" si="1584"/>
        <v>0.016050475501074-0.271946754058179i</v>
      </c>
      <c r="L3025" t="str">
        <f t="shared" si="1585"/>
        <v>0.00118956139137159-0.0168924304849102i</v>
      </c>
      <c r="M3025" t="str">
        <f t="shared" si="1586"/>
        <v>0.0172400368924456-0.288839184543089i</v>
      </c>
      <c r="N3025" t="str">
        <f t="shared" si="1587"/>
        <v>-4.83848650366789i</v>
      </c>
      <c r="O3025" t="str">
        <f t="shared" si="1588"/>
        <v>0.125763618119004+0.992060236254643i</v>
      </c>
      <c r="P3025" t="str">
        <f t="shared" si="1589"/>
        <v>0.874236381880996-0.992060236254643i</v>
      </c>
      <c r="Q3025" t="str">
        <f t="shared" si="1590"/>
        <v>-0.874236381880996+5.83054673992253i</v>
      </c>
      <c r="R3025" t="str">
        <f t="shared" si="1591"/>
        <v>-0.188395421944354-0.12169257558286i</v>
      </c>
      <c r="S3025" t="str">
        <f t="shared" si="1592"/>
        <v>0.499441977245951i</v>
      </c>
      <c r="T3025" t="str">
        <f t="shared" si="1593"/>
        <v>0.0607783805652559-0.0940925820399734i</v>
      </c>
      <c r="U3025" t="str">
        <f t="shared" si="1594"/>
        <v>0.0000500000000000001-0.000221030112896002i</v>
      </c>
      <c r="V3025" t="str">
        <f t="shared" si="1595"/>
        <v>3.33333333333333E-06-0.000243133124185602i</v>
      </c>
      <c r="W3025" t="str">
        <f t="shared" si="1596"/>
        <v>0.0000143267872328236-0.000117064787124374i</v>
      </c>
      <c r="X3025" t="str">
        <f t="shared" si="1597"/>
        <v>0.0000145815563434112-0.000117000881602215i</v>
      </c>
      <c r="Y3025" t="str">
        <f t="shared" si="1598"/>
        <v>0.009+0.685495517013293i</v>
      </c>
      <c r="Z3025" t="str">
        <f t="shared" si="1599"/>
        <v>-0.00238560800326818-0.00032922982177534i</v>
      </c>
      <c r="AA3025" t="str">
        <f t="shared" si="1600"/>
        <v>0.268619483907032-20.4231357976578i</v>
      </c>
      <c r="AB3025" t="str">
        <f t="shared" si="1601"/>
        <v>0.419848706396544-0.649978635225047i</v>
      </c>
      <c r="AC3025" t="str">
        <f t="shared" si="1602"/>
        <v>0.81949890821869-0.13247441363763i</v>
      </c>
      <c r="AD3025" t="str">
        <f t="shared" si="1603"/>
        <v>0.624225308300755-0.692233690418476i</v>
      </c>
      <c r="AE3025" t="str">
        <f t="shared" si="1604"/>
        <v>-0.0017170608658482+0.00144588464499468i</v>
      </c>
      <c r="AF3025" t="str">
        <f t="shared" si="1605"/>
        <v>-15.0771765618376-0.325971203617484i</v>
      </c>
      <c r="AG3025" t="str">
        <f t="shared" si="1606"/>
        <v>0.949428949029638-0.0468232002210563i</v>
      </c>
      <c r="AH3025" t="str">
        <f t="shared" si="1607"/>
        <v>0.0287970508825042-0.0209513051235615i</v>
      </c>
      <c r="AI3025">
        <f t="shared" si="1608"/>
        <v>-28.968028935050572</v>
      </c>
      <c r="AJ3025">
        <f t="shared" si="1609"/>
        <v>-36.037776672596856</v>
      </c>
      <c r="AK3025"/>
      <c r="AL3025"/>
      <c r="AM3025"/>
      <c r="AN3025"/>
    </row>
    <row r="3026" spans="1:40" x14ac:dyDescent="0.25">
      <c r="A3026"/>
      <c r="B3026">
        <f t="shared" si="1575"/>
        <v>1092000</v>
      </c>
      <c r="C3026" s="186" t="str">
        <f t="shared" si="1578"/>
        <v>-6.40910609515593E-08+0.00224269463277261i</v>
      </c>
      <c r="D3026" s="158" t="str">
        <f t="shared" si="1579"/>
        <v>-5.95700644837076+0.01719399218459i</v>
      </c>
      <c r="E3026" t="str">
        <f t="shared" si="1580"/>
        <v>2870</v>
      </c>
      <c r="F3026" t="str">
        <f t="shared" si="1581"/>
        <v>0.777000777000777</v>
      </c>
      <c r="G3026" t="str">
        <f t="shared" si="1576"/>
        <v>0.777000777000777</v>
      </c>
      <c r="H3026" t="str">
        <f t="shared" si="1582"/>
        <v>9.12019552754151+0.342867716301095i</v>
      </c>
      <c r="I3026" t="str">
        <f t="shared" si="1583"/>
        <v>4288.27397215007i</v>
      </c>
      <c r="J3026" t="str">
        <f t="shared" si="1577"/>
        <v>-15728.4662252055+927.454172219905i</v>
      </c>
      <c r="K3026" t="str">
        <f t="shared" si="1584"/>
        <v>0.0160211905748793-0.271699413720274i</v>
      </c>
      <c r="L3026" t="str">
        <f t="shared" si="1585"/>
        <v>0.00118739443123825-0.0168771136833592i</v>
      </c>
      <c r="M3026" t="str">
        <f t="shared" si="1586"/>
        <v>0.0172085850061176-0.288576527403633i</v>
      </c>
      <c r="N3026" t="str">
        <f t="shared" si="1587"/>
        <v>-4.84292141338711i</v>
      </c>
      <c r="O3026" t="str">
        <f t="shared" si="1588"/>
        <v>0.130162064496246+0.991492731675868i</v>
      </c>
      <c r="P3026" t="str">
        <f t="shared" si="1589"/>
        <v>0.869837935503754-0.991492731675868i</v>
      </c>
      <c r="Q3026" t="str">
        <f t="shared" si="1590"/>
        <v>-0.869837935503754+5.83441414506298i</v>
      </c>
      <c r="R3026" t="str">
        <f t="shared" si="1591"/>
        <v>-0.187987356378744-0.12106089557049i</v>
      </c>
      <c r="S3026" t="str">
        <f t="shared" si="1592"/>
        <v>0.499899760909788i</v>
      </c>
      <c r="T3026" t="str">
        <f t="shared" si="1593"/>
        <v>0.0605183127512128-0.0939748345077972i</v>
      </c>
      <c r="U3026" t="str">
        <f t="shared" si="1594"/>
        <v>0.0000500000000000001-0.000220827704367709i</v>
      </c>
      <c r="V3026" t="str">
        <f t="shared" si="1595"/>
        <v>3.33333333333333E-06-0.00024291047480448i</v>
      </c>
      <c r="W3026" t="str">
        <f t="shared" si="1596"/>
        <v>0.0000143265195374286-0.000116959912574146i</v>
      </c>
      <c r="X3026" t="str">
        <f t="shared" si="1597"/>
        <v>0.0000145808255830055-0.000116896066507786i</v>
      </c>
      <c r="Y3026" t="str">
        <f t="shared" si="1598"/>
        <v>0.009+0.686123835544011i</v>
      </c>
      <c r="Z3026" t="str">
        <f t="shared" si="1599"/>
        <v>-0.00238128848725523-0.000328856550447282i</v>
      </c>
      <c r="AA3026" t="str">
        <f t="shared" si="1600"/>
        <v>0.268127629528467-20.4044334485498i</v>
      </c>
      <c r="AB3026" t="str">
        <f t="shared" si="1601"/>
        <v>0.41805219365162-0.649165251442758i</v>
      </c>
      <c r="AC3026" t="str">
        <f t="shared" si="1602"/>
        <v>0.81986023273899-0.131811265729926i</v>
      </c>
      <c r="AD3026" t="str">
        <f t="shared" si="1603"/>
        <v>0.621151129240381-0.691935664439786i</v>
      </c>
      <c r="AE3026" t="str">
        <f t="shared" si="1604"/>
        <v>-0.00170668760864482+0.00144342881398334i</v>
      </c>
      <c r="AF3026" t="str">
        <f t="shared" si="1605"/>
        <v>-15.0772019759123-0.325673724116505i</v>
      </c>
      <c r="AG3026" t="str">
        <f t="shared" si="1606"/>
        <v>0.949493733082123-0.0465523454902011i</v>
      </c>
      <c r="AH3026" t="str">
        <f t="shared" si="1607"/>
        <v>0.0286221847964243-0.0209318017898081i</v>
      </c>
      <c r="AI3026">
        <f t="shared" si="1608"/>
        <v>-29.00536978822408</v>
      </c>
      <c r="AJ3026">
        <f t="shared" si="1609"/>
        <v>-36.178523816673696</v>
      </c>
      <c r="AK3026"/>
      <c r="AL3026"/>
      <c r="AM3026"/>
      <c r="AN3026"/>
    </row>
    <row r="3027" spans="1:40" x14ac:dyDescent="0.25">
      <c r="A3027"/>
      <c r="B3027">
        <f t="shared" si="1575"/>
        <v>1093000</v>
      </c>
      <c r="C3027" s="186" t="str">
        <f t="shared" si="1578"/>
        <v>-6.39738390997309E-08+0.00224064276211468i</v>
      </c>
      <c r="D3027" s="158" t="str">
        <f t="shared" si="1579"/>
        <v>-5.95700644747206+0.0171782611762126i</v>
      </c>
      <c r="E3027" t="str">
        <f t="shared" si="1580"/>
        <v>2870</v>
      </c>
      <c r="F3027" t="str">
        <f t="shared" si="1581"/>
        <v>0.777000777000777</v>
      </c>
      <c r="G3027" t="str">
        <f t="shared" si="1576"/>
        <v>0.777000777000777</v>
      </c>
      <c r="H3027" t="str">
        <f t="shared" si="1582"/>
        <v>9.12022087294372+0.342555047313399i</v>
      </c>
      <c r="I3027" t="str">
        <f t="shared" si="1583"/>
        <v>4292.20096296705i</v>
      </c>
      <c r="J3027" t="str">
        <f t="shared" si="1577"/>
        <v>-15757.2879621318+928.303489227433i</v>
      </c>
      <c r="K3027" t="str">
        <f t="shared" si="1584"/>
        <v>0.0159919856342729-0.271452521346471i</v>
      </c>
      <c r="L3027" t="str">
        <f t="shared" si="1585"/>
        <v>0.00118523337713456-0.016861824493752i</v>
      </c>
      <c r="M3027" t="str">
        <f t="shared" si="1586"/>
        <v>0.0171772190114075-0.288314345840223i</v>
      </c>
      <c r="N3027" t="str">
        <f t="shared" si="1587"/>
        <v>-4.84735632310633i</v>
      </c>
      <c r="O3027" t="str">
        <f t="shared" si="1588"/>
        <v>0.134557950794983+0.990905726029401i</v>
      </c>
      <c r="P3027" t="str">
        <f t="shared" si="1589"/>
        <v>0.865442049205017-0.990905726029401i</v>
      </c>
      <c r="Q3027" t="str">
        <f t="shared" si="1590"/>
        <v>-0.865442049205017+5.83826204913573i</v>
      </c>
      <c r="R3027" t="str">
        <f t="shared" si="1591"/>
        <v>-0.187578289725322-0.120430344482884i</v>
      </c>
      <c r="S3027" t="str">
        <f t="shared" si="1592"/>
        <v>0.500357544573623i</v>
      </c>
      <c r="T3027" t="str">
        <f t="shared" si="1593"/>
        <v>0.0602582314576114-0.0938562124622818i</v>
      </c>
      <c r="U3027" t="str">
        <f t="shared" si="1594"/>
        <v>0.0000500000000000001-0.000220625666211837i</v>
      </c>
      <c r="V3027" t="str">
        <f t="shared" si="1595"/>
        <v>3.33333333333333E-06-0.000242688232833021i</v>
      </c>
      <c r="W3027" t="str">
        <f t="shared" si="1596"/>
        <v>0.0000143262516095907-0.000116855231945376i</v>
      </c>
      <c r="X3027" t="str">
        <f t="shared" si="1597"/>
        <v>0.0000145800958607941-0.000116791445223228i</v>
      </c>
      <c r="Y3027" t="str">
        <f t="shared" si="1598"/>
        <v>0.009+0.686752154074729i</v>
      </c>
      <c r="Z3027" t="str">
        <f t="shared" si="1599"/>
        <v>-0.00237698081889051-0.000328484139187908i</v>
      </c>
      <c r="AA3027" t="str">
        <f t="shared" si="1600"/>
        <v>0.267637124890128-20.3857653210527i</v>
      </c>
      <c r="AB3027" t="str">
        <f t="shared" si="1601"/>
        <v>0.416255587791757-0.648345826642417i</v>
      </c>
      <c r="AC3027" t="str">
        <f t="shared" si="1602"/>
        <v>0.820222710509574-0.131149235755887i</v>
      </c>
      <c r="AD3027" t="str">
        <f t="shared" si="1603"/>
        <v>0.618077856835869-0.691623605164898i</v>
      </c>
      <c r="AE3027" t="str">
        <f t="shared" si="1604"/>
        <v>-0.00169634659486444+0.00144094727061502i</v>
      </c>
      <c r="AF3027" t="str">
        <f t="shared" si="1605"/>
        <v>-15.0772273204158-0.325376786137186i</v>
      </c>
      <c r="AG3027" t="str">
        <f t="shared" si="1606"/>
        <v>0.949559441552115-0.0462820413398915i</v>
      </c>
      <c r="AH3027" t="str">
        <f t="shared" si="1607"/>
        <v>0.0284478144447823-0.0209117133267226i</v>
      </c>
      <c r="AI3027">
        <f t="shared" si="1608"/>
        <v>-29.042805764519109</v>
      </c>
      <c r="AJ3027">
        <f t="shared" si="1609"/>
        <v>-36.319246544959917</v>
      </c>
      <c r="AK3027"/>
      <c r="AL3027"/>
      <c r="AM3027"/>
      <c r="AN3027"/>
    </row>
    <row r="3028" spans="1:40" x14ac:dyDescent="0.25">
      <c r="A3028"/>
      <c r="B3028">
        <f t="shared" si="1575"/>
        <v>1094000</v>
      </c>
      <c r="C3028" s="186" t="str">
        <f t="shared" si="1578"/>
        <v>-6.38569385502844E-08+0.0022385946425914i</v>
      </c>
      <c r="D3028" s="158" t="str">
        <f t="shared" si="1579"/>
        <v>-5.95700644657582+0.0171625589265341i</v>
      </c>
      <c r="E3028" t="str">
        <f t="shared" si="1580"/>
        <v>2870</v>
      </c>
      <c r="F3028" t="str">
        <f t="shared" si="1581"/>
        <v>0.777000777000777</v>
      </c>
      <c r="G3028" t="str">
        <f t="shared" si="1576"/>
        <v>0.777000777000777</v>
      </c>
      <c r="H3028" t="str">
        <f t="shared" si="1582"/>
        <v>9.12024614902585+0.342242947131327i</v>
      </c>
      <c r="I3028" t="str">
        <f t="shared" si="1583"/>
        <v>4296.12795378404i</v>
      </c>
      <c r="J3028" t="str">
        <f t="shared" si="1577"/>
        <v>-15786.1360805107+929.152806234961i</v>
      </c>
      <c r="K3028" t="str">
        <f t="shared" si="1584"/>
        <v>0.0159628603885594-0.271206075725148i</v>
      </c>
      <c r="L3028" t="str">
        <f t="shared" si="1585"/>
        <v>0.00118307820765297-0.0168465628418739i</v>
      </c>
      <c r="M3028" t="str">
        <f t="shared" si="1586"/>
        <v>0.0171459385962124-0.288052638567022i</v>
      </c>
      <c r="N3028" t="str">
        <f t="shared" si="1587"/>
        <v>-4.85179123282555i</v>
      </c>
      <c r="O3028" t="str">
        <f t="shared" si="1588"/>
        <v>0.138951190555201+0.990299230860699i</v>
      </c>
      <c r="P3028" t="str">
        <f t="shared" si="1589"/>
        <v>0.861048809444799-0.990299230860699i</v>
      </c>
      <c r="Q3028" t="str">
        <f t="shared" si="1590"/>
        <v>-0.861048809444799+5.84209046368625i</v>
      </c>
      <c r="R3028" t="str">
        <f t="shared" si="1591"/>
        <v>-0.187168220132862-0.119800924118501i</v>
      </c>
      <c r="S3028" t="str">
        <f t="shared" si="1592"/>
        <v>0.50081532823746i</v>
      </c>
      <c r="T3028" t="str">
        <f t="shared" si="1593"/>
        <v>0.0599981391355581-0.0937367136014605i</v>
      </c>
      <c r="U3028" t="str">
        <f t="shared" si="1594"/>
        <v>0.0000499999999999999-0.000220423997412741i</v>
      </c>
      <c r="V3028" t="str">
        <f t="shared" si="1595"/>
        <v>3.33333333333333E-06-0.000242466397154015i</v>
      </c>
      <c r="W3028" t="str">
        <f t="shared" si="1596"/>
        <v>0.0000143259834493442-0.00011675074470599i</v>
      </c>
      <c r="X3028" t="str">
        <f t="shared" si="1597"/>
        <v>0.0000145793671721676-0.000116687017216784i</v>
      </c>
      <c r="Y3028" t="str">
        <f t="shared" si="1598"/>
        <v>0.009+0.687380472605447i</v>
      </c>
      <c r="Z3028" t="str">
        <f t="shared" si="1599"/>
        <v>-0.00237268495487604-0.000328112584975456i</v>
      </c>
      <c r="AA3028" t="str">
        <f t="shared" si="1600"/>
        <v>0.267147965057631-20.3671313213247i</v>
      </c>
      <c r="AB3028" t="str">
        <f t="shared" si="1601"/>
        <v>0.414458905748864-0.647520344922354i</v>
      </c>
      <c r="AC3028" t="str">
        <f t="shared" si="1602"/>
        <v>0.820586343067911-0.130488325452398i</v>
      </c>
      <c r="AD3028" t="str">
        <f t="shared" si="1603"/>
        <v>0.615005556833666-0.691297514831127i</v>
      </c>
      <c r="AE3028" t="str">
        <f t="shared" si="1604"/>
        <v>-0.00168603784644275+0.00143844014975605i</v>
      </c>
      <c r="AF3028" t="str">
        <f t="shared" si="1605"/>
        <v>-15.0772525956017-0.325080388204793i</v>
      </c>
      <c r="AG3028" t="str">
        <f t="shared" si="1606"/>
        <v>0.949626071783137-0.0460122911426383i</v>
      </c>
      <c r="AH3028" t="str">
        <f t="shared" si="1607"/>
        <v>0.0282739414132485-0.0208910427054405i</v>
      </c>
      <c r="AI3028">
        <f t="shared" si="1608"/>
        <v>-29.080337361416838</v>
      </c>
      <c r="AJ3028">
        <f t="shared" si="1609"/>
        <v>-36.459944543619308</v>
      </c>
      <c r="AK3028"/>
      <c r="AL3028"/>
      <c r="AM3028"/>
      <c r="AN3028"/>
    </row>
    <row r="3029" spans="1:40" x14ac:dyDescent="0.25">
      <c r="A3029"/>
      <c r="B3029">
        <f t="shared" si="1575"/>
        <v>1095000</v>
      </c>
      <c r="C3029" s="186" t="str">
        <f t="shared" si="1578"/>
        <v>-6.37403581300488E-08+0.00223655026392569i</v>
      </c>
      <c r="D3029" s="158" t="str">
        <f t="shared" si="1579"/>
        <v>-5.95700644568204+0.0171468853567636i</v>
      </c>
      <c r="E3029" t="str">
        <f t="shared" si="1580"/>
        <v>2870</v>
      </c>
      <c r="F3029" t="str">
        <f t="shared" si="1581"/>
        <v>0.777000777000777</v>
      </c>
      <c r="G3029" t="str">
        <f t="shared" si="1576"/>
        <v>0.777000777000777</v>
      </c>
      <c r="H3029" t="str">
        <f t="shared" si="1582"/>
        <v>9.12027135604035+0.341931414206704i</v>
      </c>
      <c r="I3029" t="str">
        <f t="shared" si="1583"/>
        <v>4300.05494460103i</v>
      </c>
      <c r="J3029" t="str">
        <f t="shared" si="1577"/>
        <v>-15815.0105803421+930.002123242488i</v>
      </c>
      <c r="K3029" t="str">
        <f t="shared" si="1584"/>
        <v>0.0159338145483613-0.27096007564903i</v>
      </c>
      <c r="L3029" t="str">
        <f t="shared" si="1585"/>
        <v>0.00118092890148267-0.0168313286537741i</v>
      </c>
      <c r="M3029" t="str">
        <f t="shared" si="1586"/>
        <v>0.017114743449844-0.287791404302804i</v>
      </c>
      <c r="N3029" t="str">
        <f t="shared" si="1587"/>
        <v>-4.85622614254477i</v>
      </c>
      <c r="O3029" t="str">
        <f t="shared" si="1588"/>
        <v>0.143341697368936+0.989673258098547i</v>
      </c>
      <c r="P3029" t="str">
        <f t="shared" si="1589"/>
        <v>0.856658302631064-0.989673258098547i</v>
      </c>
      <c r="Q3029" t="str">
        <f t="shared" si="1590"/>
        <v>-0.856658302631064+5.84589940064332i</v>
      </c>
      <c r="R3029" t="str">
        <f t="shared" si="1591"/>
        <v>-0.186757145755007-0.119172636304294i</v>
      </c>
      <c r="S3029" t="str">
        <f t="shared" si="1592"/>
        <v>0.501273111901297i</v>
      </c>
      <c r="T3029" t="str">
        <f t="shared" si="1593"/>
        <v>0.0597380382537349-0.0936163356224164i</v>
      </c>
      <c r="U3029" t="str">
        <f t="shared" si="1594"/>
        <v>0.0000499999999999999-0.000220222696958482i</v>
      </c>
      <c r="V3029" t="str">
        <f t="shared" si="1595"/>
        <v>3.33333333333333E-06-0.000242244966654331i</v>
      </c>
      <c r="W3029" t="str">
        <f t="shared" si="1596"/>
        <v>0.0000143257150567236-0.000116646450325855i</v>
      </c>
      <c r="X3029" t="str">
        <f t="shared" si="1597"/>
        <v>0.0000145786395125384-0.000116582781958635i</v>
      </c>
      <c r="Y3029" t="str">
        <f t="shared" si="1598"/>
        <v>0.009+0.688008791136165i</v>
      </c>
      <c r="Z3029" t="str">
        <f t="shared" si="1599"/>
        <v>-0.00236840085211138-0.000327741884802242i</v>
      </c>
      <c r="AA3029" t="str">
        <f t="shared" si="1600"/>
        <v>0.266660145119121-20.3485313558665i</v>
      </c>
      <c r="AB3029" t="str">
        <f t="shared" si="1601"/>
        <v>0.412662164576255-0.646688790374334i</v>
      </c>
      <c r="AC3029" t="str">
        <f t="shared" si="1602"/>
        <v>0.820951131949469-0.129828536585182i</v>
      </c>
      <c r="AD3029" t="str">
        <f t="shared" si="1603"/>
        <v>0.611934294978144-0.690957395995102i</v>
      </c>
      <c r="AE3029" t="str">
        <f t="shared" si="1604"/>
        <v>-0.0016757613849439+0.00143590758623619i</v>
      </c>
      <c r="AF3029" t="str">
        <f t="shared" si="1605"/>
        <v>-15.0772778017224-0.32478452884994i</v>
      </c>
      <c r="AG3029" t="str">
        <f t="shared" si="1606"/>
        <v>0.94969362110474-0.0457430982586596i</v>
      </c>
      <c r="AH3029" t="str">
        <f t="shared" si="1607"/>
        <v>0.0281005672707535-0.0208697929028563i</v>
      </c>
      <c r="AI3029">
        <f t="shared" si="1608"/>
        <v>-29.117965080896873</v>
      </c>
      <c r="AJ3029">
        <f t="shared" si="1609"/>
        <v>-36.600617500011772</v>
      </c>
      <c r="AK3029"/>
      <c r="AL3029"/>
      <c r="AM3029"/>
      <c r="AN3029"/>
    </row>
    <row r="3030" spans="1:40" x14ac:dyDescent="0.25">
      <c r="A3030"/>
      <c r="B3030">
        <f t="shared" si="1575"/>
        <v>1096000</v>
      </c>
      <c r="C3030" s="186" t="str">
        <f t="shared" si="1578"/>
        <v>-6.36240966712024E-08+0.00223450961587798i</v>
      </c>
      <c r="D3030" s="158" t="str">
        <f t="shared" si="1579"/>
        <v>-5.9570064447907+0.0171312403883979i</v>
      </c>
      <c r="E3030" t="str">
        <f t="shared" si="1580"/>
        <v>2870</v>
      </c>
      <c r="F3030" t="str">
        <f t="shared" si="1581"/>
        <v>0.777000777000777</v>
      </c>
      <c r="G3030" t="str">
        <f t="shared" si="1576"/>
        <v>0.777000777000777</v>
      </c>
      <c r="H3030" t="str">
        <f t="shared" si="1582"/>
        <v>9.12029649423845+0.341620446996947i</v>
      </c>
      <c r="I3030" t="str">
        <f t="shared" si="1583"/>
        <v>4303.98193541802i</v>
      </c>
      <c r="J3030" t="str">
        <f t="shared" si="1577"/>
        <v>-15843.9114616261+930.851440250015i</v>
      </c>
      <c r="K3030" t="str">
        <f t="shared" si="1584"/>
        <v>0.0159048478256117-0.270714519915171i</v>
      </c>
      <c r="L3030" t="str">
        <f t="shared" si="1585"/>
        <v>0.00117878543740905-0.0168161218557653i</v>
      </c>
      <c r="M3030" t="str">
        <f t="shared" si="1586"/>
        <v>0.0170836332630208-0.287530641770936i</v>
      </c>
      <c r="N3030" t="str">
        <f t="shared" si="1587"/>
        <v>-4.86066105226399i</v>
      </c>
      <c r="O3030" t="str">
        <f t="shared" si="1588"/>
        <v>0.14772938488198+0.989027820054821i</v>
      </c>
      <c r="P3030" t="str">
        <f t="shared" si="1589"/>
        <v>0.85227061511802-0.989027820054821i</v>
      </c>
      <c r="Q3030" t="str">
        <f t="shared" si="1590"/>
        <v>-0.85227061511802+5.84968887231881i</v>
      </c>
      <c r="R3030" t="str">
        <f t="shared" si="1591"/>
        <v>-0.186345064750385-0.118545482895763i</v>
      </c>
      <c r="S3030" t="str">
        <f t="shared" si="1592"/>
        <v>0.501730895565135i</v>
      </c>
      <c r="T3030" t="str">
        <f t="shared" si="1593"/>
        <v>0.0594779312984926-0.0934950762213537i</v>
      </c>
      <c r="U3030" t="str">
        <f t="shared" si="1594"/>
        <v>0.00005-0.00022002176384082i</v>
      </c>
      <c r="V3030" t="str">
        <f t="shared" si="1595"/>
        <v>3.33333333333333E-06-0.000242023940224901i</v>
      </c>
      <c r="W3030" t="str">
        <f t="shared" si="1596"/>
        <v>0.0000143254464317632-0.000116542348276776i</v>
      </c>
      <c r="X3030" t="str">
        <f t="shared" si="1597"/>
        <v>0.0000145779128773393-0.000116478738920901i</v>
      </c>
      <c r="Y3030" t="str">
        <f t="shared" si="1598"/>
        <v>0.009+0.688637109666883i</v>
      </c>
      <c r="Z3030" t="str">
        <f t="shared" si="1599"/>
        <v>-0.0023641284676927-0.000327372035674557i</v>
      </c>
      <c r="AA3030" t="str">
        <f t="shared" si="1600"/>
        <v>0.26617366018515-20.3299653315202i</v>
      </c>
      <c r="AB3030" t="str">
        <f t="shared" si="1601"/>
        <v>0.410865381449301-0.645851147084054i</v>
      </c>
      <c r="AC3030" t="str">
        <f t="shared" si="1602"/>
        <v>0.821317078687578-0.129169870948863i</v>
      </c>
      <c r="AD3030" t="str">
        <f t="shared" si="1603"/>
        <v>0.60886413700997-0.690603251532829i</v>
      </c>
      <c r="AE3030" t="str">
        <f t="shared" si="1604"/>
        <v>-0.00166551723156018+0.00143334971484771i</v>
      </c>
      <c r="AF3030" t="str">
        <f t="shared" si="1605"/>
        <v>-15.0773029390292-0.324489206608549i</v>
      </c>
      <c r="AG3030" t="str">
        <f t="shared" si="1606"/>
        <v>0.949762086832549-0.045474466035818i</v>
      </c>
      <c r="AH3030" t="str">
        <f t="shared" si="1607"/>
        <v>0.0279276935694573-0.0208479669015007i</v>
      </c>
      <c r="AI3030">
        <f t="shared" si="1608"/>
        <v>-29.155689429496512</v>
      </c>
      <c r="AJ3030">
        <f t="shared" si="1609"/>
        <v>-36.741265102705547</v>
      </c>
      <c r="AK3030"/>
      <c r="AL3030"/>
      <c r="AM3030"/>
      <c r="AN3030"/>
    </row>
    <row r="3031" spans="1:40" x14ac:dyDescent="0.25">
      <c r="A3031"/>
      <c r="B3031">
        <f t="shared" si="1575"/>
        <v>1097000</v>
      </c>
      <c r="C3031" s="186" t="str">
        <f t="shared" si="1578"/>
        <v>-6.35081530112437E-08+0.00223247268824602i</v>
      </c>
      <c r="D3031" s="158" t="str">
        <f t="shared" si="1579"/>
        <v>-5.9570064439018+0.0171156239432195i</v>
      </c>
      <c r="E3031" t="str">
        <f t="shared" si="1580"/>
        <v>2870</v>
      </c>
      <c r="F3031" t="str">
        <f t="shared" si="1581"/>
        <v>0.777000777000777</v>
      </c>
      <c r="G3031" t="str">
        <f t="shared" si="1576"/>
        <v>0.777000777000777</v>
      </c>
      <c r="H3031" t="str">
        <f t="shared" si="1582"/>
        <v>9.12032156387033+0.341310043965067i</v>
      </c>
      <c r="I3031" t="str">
        <f t="shared" si="1583"/>
        <v>4307.908926235i</v>
      </c>
      <c r="J3031" t="str">
        <f t="shared" si="1577"/>
        <v>-15872.8387243626+931.700757257543i</v>
      </c>
      <c r="K3031" t="str">
        <f t="shared" si="1584"/>
        <v>0.0158759599335478-0.270469407324941i</v>
      </c>
      <c r="L3031" t="str">
        <f t="shared" si="1585"/>
        <v>0.00117664779431323-0.016800942374422i</v>
      </c>
      <c r="M3031" t="str">
        <f t="shared" si="1586"/>
        <v>0.017052607727861-0.287270349699363i</v>
      </c>
      <c r="N3031" t="str">
        <f t="shared" si="1587"/>
        <v>-4.86509596198321i</v>
      </c>
      <c r="O3031" t="str">
        <f t="shared" si="1588"/>
        <v>0.152114166795575+0.988362929424252i</v>
      </c>
      <c r="P3031" t="str">
        <f t="shared" si="1589"/>
        <v>0.847885833204425-0.988362929424252i</v>
      </c>
      <c r="Q3031" t="str">
        <f t="shared" si="1590"/>
        <v>-0.847885833204425+5.85345889140746i</v>
      </c>
      <c r="R3031" t="str">
        <f t="shared" si="1591"/>
        <v>-0.185931975282725-0.117919465777015i</v>
      </c>
      <c r="S3031" t="str">
        <f t="shared" si="1592"/>
        <v>0.502188679228971i</v>
      </c>
      <c r="T3031" t="str">
        <f t="shared" si="1593"/>
        <v>0.059217820773945-0.0933729330936654i</v>
      </c>
      <c r="U3031" t="str">
        <f t="shared" si="1594"/>
        <v>0.00005-0.000219821197055186i</v>
      </c>
      <c r="V3031" t="str">
        <f t="shared" si="1595"/>
        <v>3.33333333333333E-06-0.000241803316760704i</v>
      </c>
      <c r="W3031" t="str">
        <f t="shared" si="1596"/>
        <v>0.0000143251775744972-0.00011643843803248i</v>
      </c>
      <c r="X3031" t="str">
        <f t="shared" si="1597"/>
        <v>0.0000145771872620245-0.000116374887577621i</v>
      </c>
      <c r="Y3031" t="str">
        <f t="shared" si="1598"/>
        <v>0.009+0.689265428197601i</v>
      </c>
      <c r="Z3031" t="str">
        <f t="shared" si="1599"/>
        <v>-0.0023598677589115-0.000327003034612605i</v>
      </c>
      <c r="AA3031" t="str">
        <f t="shared" si="1600"/>
        <v>0.265688505388554-20.3114331554677i</v>
      </c>
      <c r="AB3031" t="str">
        <f t="shared" si="1601"/>
        <v>0.409068573666077-0.645007399131604i</v>
      </c>
      <c r="AC3031" t="str">
        <f t="shared" si="1602"/>
        <v>0.821684184813311-0.128512330367033i</v>
      </c>
      <c r="AD3031" t="str">
        <f t="shared" si="1603"/>
        <v>0.60579514866445-0.690235084639668i</v>
      </c>
      <c r="AE3031" t="str">
        <f t="shared" si="1604"/>
        <v>-0.00165530540711149+0.00143076667034383i</v>
      </c>
      <c r="AF3031" t="str">
        <f t="shared" si="1605"/>
        <v>-15.0773280077721-0.324194420021848i</v>
      </c>
      <c r="AG3031" t="str">
        <f t="shared" si="1606"/>
        <v>0.949831466268339-0.0452063978095535i</v>
      </c>
      <c r="AH3031" t="str">
        <f t="shared" si="1607"/>
        <v>0.0277553218447142-0.020825567689407i</v>
      </c>
      <c r="AI3031">
        <f t="shared" si="1608"/>
        <v>-29.193510918373477</v>
      </c>
      <c r="AJ3031">
        <f t="shared" si="1609"/>
        <v>-36.88188704148066</v>
      </c>
      <c r="AK3031"/>
      <c r="AL3031"/>
      <c r="AM3031"/>
      <c r="AN3031"/>
    </row>
    <row r="3032" spans="1:40" x14ac:dyDescent="0.25">
      <c r="A3032"/>
      <c r="B3032">
        <f t="shared" si="1575"/>
        <v>1098000</v>
      </c>
      <c r="C3032" s="186" t="str">
        <f t="shared" si="1578"/>
        <v>-6.33925259929633E-08+0.00223043947086475i</v>
      </c>
      <c r="D3032" s="158" t="str">
        <f t="shared" si="1579"/>
        <v>-5.95700644301532+0.0171000359432964i</v>
      </c>
      <c r="E3032" t="str">
        <f t="shared" si="1580"/>
        <v>2870</v>
      </c>
      <c r="F3032" t="str">
        <f t="shared" si="1581"/>
        <v>0.777000777000777</v>
      </c>
      <c r="G3032" t="str">
        <f t="shared" si="1576"/>
        <v>0.777000777000777</v>
      </c>
      <c r="H3032" t="str">
        <f t="shared" si="1582"/>
        <v>9.12034656518494+0.341000203579612i</v>
      </c>
      <c r="I3032" t="str">
        <f t="shared" si="1583"/>
        <v>4311.83591705199i</v>
      </c>
      <c r="J3032" t="str">
        <f t="shared" si="1577"/>
        <v>-15901.7923685518+932.55007426507i</v>
      </c>
      <c r="K3032" t="str">
        <f t="shared" si="1584"/>
        <v>0.0158471505867026-0.270224736683995i</v>
      </c>
      <c r="L3032" t="str">
        <f t="shared" si="1585"/>
        <v>0.00117451595117148-0.0167857901365793i</v>
      </c>
      <c r="M3032" t="str">
        <f t="shared" si="1586"/>
        <v>0.0170216665378741-0.287010526820574i</v>
      </c>
      <c r="N3032" t="str">
        <f t="shared" si="1587"/>
        <v>-4.86953087170243i</v>
      </c>
      <c r="O3032" t="str">
        <f t="shared" si="1588"/>
        <v>0.156495956868112+0.987678599284167i</v>
      </c>
      <c r="P3032" t="str">
        <f t="shared" si="1589"/>
        <v>0.843504043131888-0.987678599284167i</v>
      </c>
      <c r="Q3032" t="str">
        <f t="shared" si="1590"/>
        <v>-0.843504043131888+5.8572094709866i</v>
      </c>
      <c r="R3032" t="str">
        <f t="shared" si="1591"/>
        <v>-0.185517875520974-0.117294586860829i</v>
      </c>
      <c r="S3032" t="str">
        <f t="shared" si="1592"/>
        <v>0.502646462892808i</v>
      </c>
      <c r="T3032" t="str">
        <f t="shared" si="1593"/>
        <v>0.0589577092020689-0.0932499039340058i</v>
      </c>
      <c r="U3032" t="str">
        <f t="shared" si="1594"/>
        <v>0.00005-0.000219620995600673i</v>
      </c>
      <c r="V3032" t="str">
        <f t="shared" si="1595"/>
        <v>3.33333333333333E-06-0.00024158309516074i</v>
      </c>
      <c r="W3032" t="str">
        <f t="shared" si="1596"/>
        <v>0.0000143249084849601-0.000116334719068615i</v>
      </c>
      <c r="X3032" t="str">
        <f t="shared" si="1597"/>
        <v>0.0000145764626620688-0.000116271227404755i</v>
      </c>
      <c r="Y3032" t="str">
        <f t="shared" si="1598"/>
        <v>0.009+0.689893746728319i</v>
      </c>
      <c r="Z3032" t="str">
        <f t="shared" si="1599"/>
        <v>-0.00235561868325381-0.000326634878650415i</v>
      </c>
      <c r="AA3032" t="str">
        <f t="shared" si="1600"/>
        <v>0.265204675884331-20.2929347352289i</v>
      </c>
      <c r="AB3032" t="str">
        <f t="shared" si="1601"/>
        <v>0.407271758648051-0.644157530591973i</v>
      </c>
      <c r="AC3032" t="str">
        <f t="shared" si="1602"/>
        <v>0.822052451855358-0.127855916692316i</v>
      </c>
      <c r="AD3032" t="str">
        <f t="shared" si="1603"/>
        <v>0.602727395669927-0.689852898830358i</v>
      </c>
      <c r="AE3032" t="str">
        <f t="shared" si="1604"/>
        <v>-0.00164512593204509+0.00142815858743767i</v>
      </c>
      <c r="AF3032" t="str">
        <f t="shared" si="1605"/>
        <v>-15.0773530082003-0.323900167636316i</v>
      </c>
      <c r="AG3032" t="str">
        <f t="shared" si="1606"/>
        <v>0.949901756700087-0.0449388969028215i</v>
      </c>
      <c r="AH3032" t="str">
        <f t="shared" si="1607"/>
        <v>0.0275834536150455-0.0208025982599871i</v>
      </c>
      <c r="AI3032">
        <f t="shared" si="1608"/>
        <v>-29.231430063366957</v>
      </c>
      <c r="AJ3032">
        <f t="shared" si="1609"/>
        <v>-37.022483007338607</v>
      </c>
      <c r="AK3032"/>
      <c r="AL3032"/>
      <c r="AM3032"/>
      <c r="AN3032"/>
    </row>
    <row r="3033" spans="1:40" x14ac:dyDescent="0.25">
      <c r="A3033"/>
      <c r="B3033">
        <f t="shared" ref="B3033:B3096" si="1610">B3032+1000</f>
        <v>1099000</v>
      </c>
      <c r="C3033" s="186" t="str">
        <f t="shared" si="1578"/>
        <v>-6.32772144644133E-08+0.00222840995360609i</v>
      </c>
      <c r="D3033" s="158" t="str">
        <f t="shared" si="1579"/>
        <v>-5.95700644213127+0.01708447631098i</v>
      </c>
      <c r="E3033" t="str">
        <f t="shared" si="1580"/>
        <v>2870</v>
      </c>
      <c r="F3033" t="str">
        <f t="shared" si="1581"/>
        <v>0.777000777000777</v>
      </c>
      <c r="G3033" t="str">
        <f t="shared" si="1576"/>
        <v>0.777000777000777</v>
      </c>
      <c r="H3033" t="str">
        <f t="shared" si="1582"/>
        <v>9.12037149843019+0.340690924314672i</v>
      </c>
      <c r="I3033" t="str">
        <f t="shared" si="1583"/>
        <v>4315.76290786898i</v>
      </c>
      <c r="J3033" t="str">
        <f t="shared" si="1577"/>
        <v>-15930.7723941934+933.399391272598i</v>
      </c>
      <c r="K3033" t="str">
        <f t="shared" si="1584"/>
        <v>0.0158184195008999-0.26998050680227i</v>
      </c>
      <c r="L3033" t="str">
        <f t="shared" si="1585"/>
        <v>0.00117238988705482-0.0167706650693326i</v>
      </c>
      <c r="M3033" t="str">
        <f t="shared" si="1586"/>
        <v>0.0169908093879547-0.286751171871603i</v>
      </c>
      <c r="N3033" t="str">
        <f t="shared" si="1587"/>
        <v>-4.87396578142165i</v>
      </c>
      <c r="O3033" t="str">
        <f t="shared" si="1588"/>
        <v>0.160874668916826+0.986974843094241i</v>
      </c>
      <c r="P3033" t="str">
        <f t="shared" si="1589"/>
        <v>0.839125331083174-0.986974843094241i</v>
      </c>
      <c r="Q3033" t="str">
        <f t="shared" si="1590"/>
        <v>-0.839125331083174+5.86094062451589i</v>
      </c>
      <c r="R3033" t="str">
        <f t="shared" si="1591"/>
        <v>-0.185102763639419-0.116670848088709i</v>
      </c>
      <c r="S3033" t="str">
        <f t="shared" si="1592"/>
        <v>0.503104246556645i</v>
      </c>
      <c r="T3033" t="str">
        <f t="shared" si="1593"/>
        <v>0.0586975991227947-0.0931259864363626i</v>
      </c>
      <c r="U3033" t="str">
        <f t="shared" si="1594"/>
        <v>0.00005-0.000219421158480017i</v>
      </c>
      <c r="V3033" t="str">
        <f t="shared" si="1595"/>
        <v>3.33333333333333E-06-0.000241363274328018i</v>
      </c>
      <c r="W3033" t="str">
        <f t="shared" si="1596"/>
        <v>0.0000143246391631863-0.000116231190862734i</v>
      </c>
      <c r="X3033" t="str">
        <f t="shared" si="1597"/>
        <v>0.0000145757390729681-0.000116167757880166i</v>
      </c>
      <c r="Y3033" t="str">
        <f t="shared" si="1598"/>
        <v>0.009+0.690522065259037i</v>
      </c>
      <c r="Z3033" t="str">
        <f t="shared" si="1599"/>
        <v>-0.00235138119839886-0.000326267564835764i</v>
      </c>
      <c r="AA3033" t="str">
        <f t="shared" si="1600"/>
        <v>0.264722166849519-20.2744699786602i</v>
      </c>
      <c r="AB3033" t="str">
        <f t="shared" si="1601"/>
        <v>0.405474953940714-0.643301525535544i</v>
      </c>
      <c r="AC3033" t="str">
        <f t="shared" si="1602"/>
        <v>0.822421881339889-0.127200631806439i</v>
      </c>
      <c r="AD3033" t="str">
        <f t="shared" si="1603"/>
        <v>0.599660943746121-0.689456697939015i</v>
      </c>
      <c r="AE3033" t="str">
        <f t="shared" si="1604"/>
        <v>-0.00163497882643502+0.0014255256008008i</v>
      </c>
      <c r="AF3033" t="str">
        <f t="shared" si="1605"/>
        <v>-15.0773779405615-0.323606448003692i</v>
      </c>
      <c r="AG3033" t="str">
        <f t="shared" si="1606"/>
        <v>0.949972955402039-0.0446719666260268i</v>
      </c>
      <c r="AH3033" t="str">
        <f t="shared" si="1607"/>
        <v>0.0274120903821059-0.020779061611899i</v>
      </c>
      <c r="AI3033">
        <f t="shared" si="1608"/>
        <v>-29.269447385062321</v>
      </c>
      <c r="AJ3033">
        <f t="shared" si="1609"/>
        <v>-37.163052692508408</v>
      </c>
      <c r="AK3033"/>
      <c r="AL3033"/>
      <c r="AM3033"/>
      <c r="AN3033"/>
    </row>
    <row r="3034" spans="1:40" x14ac:dyDescent="0.25">
      <c r="A3034"/>
      <c r="B3034">
        <f t="shared" si="1610"/>
        <v>1100000</v>
      </c>
      <c r="C3034" s="186" t="str">
        <f t="shared" si="1578"/>
        <v>-6.31622172788799E-08+0.0022263841263788i</v>
      </c>
      <c r="D3034" s="158" t="str">
        <f t="shared" si="1579"/>
        <v>-5.95700644124962+0.0170689449689041i</v>
      </c>
      <c r="E3034" t="str">
        <f t="shared" si="1580"/>
        <v>2870</v>
      </c>
      <c r="F3034" t="str">
        <f t="shared" si="1581"/>
        <v>0.777000777000777</v>
      </c>
      <c r="G3034" t="str">
        <f t="shared" si="1576"/>
        <v>0.777000777000777</v>
      </c>
      <c r="H3034" t="str">
        <f t="shared" si="1582"/>
        <v>9.1203963638528+0.340382204649832i</v>
      </c>
      <c r="I3034" t="str">
        <f t="shared" si="1583"/>
        <v>4319.68989868597i</v>
      </c>
      <c r="J3034" t="str">
        <f t="shared" si="1577"/>
        <v>-15959.7788012877+934.248708280125i</v>
      </c>
      <c r="K3034" t="str">
        <f t="shared" si="1584"/>
        <v>0.0157897663932447-0.269736716493946i</v>
      </c>
      <c r="L3034" t="str">
        <f t="shared" si="1585"/>
        <v>0.00117026958112834-0.0167555671000352i</v>
      </c>
      <c r="M3034" t="str">
        <f t="shared" si="1586"/>
        <v>0.016960035974373-0.286492283593981i</v>
      </c>
      <c r="N3034" t="str">
        <f t="shared" si="1587"/>
        <v>-4.87840069114087i</v>
      </c>
      <c r="O3034" t="str">
        <f t="shared" si="1588"/>
        <v>0.165250216819491+0.986251674696226i</v>
      </c>
      <c r="P3034" t="str">
        <f t="shared" si="1589"/>
        <v>0.834749783180509-0.986251674696226i</v>
      </c>
      <c r="Q3034" t="str">
        <f t="shared" si="1590"/>
        <v>-0.834749783180509+5.8646523658371i</v>
      </c>
      <c r="R3034" t="str">
        <f t="shared" si="1591"/>
        <v>-0.184686637817804-0.116048251430947i</v>
      </c>
      <c r="S3034" t="str">
        <f t="shared" si="1592"/>
        <v>0.503562030220483i</v>
      </c>
      <c r="T3034" t="str">
        <f t="shared" si="1593"/>
        <v>0.0584374930941047-0.0930011782941284i</v>
      </c>
      <c r="U3034" t="str">
        <f t="shared" si="1594"/>
        <v>0.00005-0.00021922168469958i</v>
      </c>
      <c r="V3034" t="str">
        <f t="shared" si="1595"/>
        <v>3.33333333333333E-06-0.000241143853169538i</v>
      </c>
      <c r="W3034" t="str">
        <f t="shared" si="1596"/>
        <v>0.0000143243696092101-0.00011612785289429i</v>
      </c>
      <c r="X3034" t="str">
        <f t="shared" si="1597"/>
        <v>0.0000145750164902386-0.000116064478483616i</v>
      </c>
      <c r="Y3034" t="str">
        <f t="shared" si="1598"/>
        <v>0.009+0.691150383789754i</v>
      </c>
      <c r="Z3034" t="str">
        <f t="shared" si="1599"/>
        <v>-0.00234715526221816-0.000325901090230097i</v>
      </c>
      <c r="AA3034" t="str">
        <f t="shared" si="1600"/>
        <v>0.26424097348308-20.2560387939532i</v>
      </c>
      <c r="AB3034" t="str">
        <f t="shared" si="1601"/>
        <v>0.403678177214256-0.642439368028591i</v>
      </c>
      <c r="AC3034" t="str">
        <f t="shared" si="1602"/>
        <v>0.822792474790438-0.126546477620286i</v>
      </c>
      <c r="AD3034" t="str">
        <f t="shared" si="1603"/>
        <v>0.596595858602485-0.689046486119108i</v>
      </c>
      <c r="AE3034" t="str">
        <f t="shared" si="1604"/>
        <v>-0.00162486410998182+0.00142286784506209i</v>
      </c>
      <c r="AF3034" t="str">
        <f t="shared" si="1605"/>
        <v>-15.0774028051024-0.323313259680928i</v>
      </c>
      <c r="AG3034" t="str">
        <f t="shared" si="1606"/>
        <v>0.95004505963477-0.0444056102769601i</v>
      </c>
      <c r="AH3034" t="str">
        <f t="shared" si="1607"/>
        <v>0.0272412336306573-0.0207549607489208i</v>
      </c>
      <c r="AI3034">
        <f t="shared" si="1608"/>
        <v>-29.307563408854612</v>
      </c>
      <c r="AJ3034">
        <f t="shared" si="1609"/>
        <v>-37.303595790455148</v>
      </c>
      <c r="AK3034"/>
      <c r="AL3034"/>
      <c r="AM3034"/>
      <c r="AN3034"/>
    </row>
    <row r="3035" spans="1:40" x14ac:dyDescent="0.25">
      <c r="A3035"/>
      <c r="B3035">
        <f t="shared" si="1610"/>
        <v>1101000</v>
      </c>
      <c r="C3035" s="186" t="str">
        <f t="shared" si="1578"/>
        <v>-6.30475332948549E-08+0.0022243619791283i</v>
      </c>
      <c r="D3035" s="158" t="str">
        <f t="shared" si="1579"/>
        <v>-5.95700644037038+0.0170534418399836i</v>
      </c>
      <c r="E3035" t="str">
        <f t="shared" si="1580"/>
        <v>2870</v>
      </c>
      <c r="F3035" t="str">
        <f t="shared" si="1581"/>
        <v>0.777000777000777</v>
      </c>
      <c r="G3035" t="str">
        <f t="shared" si="1576"/>
        <v>0.777000777000777</v>
      </c>
      <c r="H3035" t="str">
        <f t="shared" si="1582"/>
        <v>9.12042116169842+0.340074043070162i</v>
      </c>
      <c r="I3035" t="str">
        <f t="shared" si="1583"/>
        <v>4323.61688950295i</v>
      </c>
      <c r="J3035" t="str">
        <f t="shared" si="1577"/>
        <v>-15988.8115898345+935.098025287653i</v>
      </c>
      <c r="K3035" t="str">
        <f t="shared" si="1584"/>
        <v>0.0157611909821188-0.269493364577448i</v>
      </c>
      <c r="L3035" t="str">
        <f t="shared" si="1585"/>
        <v>0.00116815501265085-0.0167404961562982i</v>
      </c>
      <c r="M3035" t="str">
        <f t="shared" si="1586"/>
        <v>0.0169293459947697-0.286233860733746i</v>
      </c>
      <c r="N3035" t="str">
        <f t="shared" si="1587"/>
        <v>-4.88283560086008i</v>
      </c>
      <c r="O3035" t="str">
        <f t="shared" si="1588"/>
        <v>0.169622514516108+0.985509108313684i</v>
      </c>
      <c r="P3035" t="str">
        <f t="shared" si="1589"/>
        <v>0.830377485483892-0.985509108313684i</v>
      </c>
      <c r="Q3035" t="str">
        <f t="shared" si="1590"/>
        <v>-0.830377485483892+5.86834470917376i</v>
      </c>
      <c r="R3035" t="str">
        <f t="shared" si="1591"/>
        <v>-0.184269496241456-0.115426798886683i</v>
      </c>
      <c r="S3035" t="str">
        <f t="shared" si="1592"/>
        <v>0.504019813884319i</v>
      </c>
      <c r="T3035" t="str">
        <f t="shared" si="1593"/>
        <v>0.0581773936921287-0.0928754772001759i</v>
      </c>
      <c r="U3035" t="str">
        <f t="shared" si="1594"/>
        <v>0.00005-0.000219022573269335i</v>
      </c>
      <c r="V3035" t="str">
        <f t="shared" si="1595"/>
        <v>3.33333333333333E-06-0.000240924830596269i</v>
      </c>
      <c r="W3035" t="str">
        <f t="shared" si="1596"/>
        <v>0.0000143240998230663-0.000116024704644628i</v>
      </c>
      <c r="X3035" t="str">
        <f t="shared" si="1597"/>
        <v>0.0000145742949094174-0.000115961388696758i</v>
      </c>
      <c r="Y3035" t="str">
        <f t="shared" si="1598"/>
        <v>0.009+0.691778702320472i</v>
      </c>
      <c r="Z3035" t="str">
        <f t="shared" si="1599"/>
        <v>-0.00234294083277446-0.000325535451908454i</v>
      </c>
      <c r="AA3035" t="str">
        <f t="shared" si="1600"/>
        <v>0.263761091005772-20.2376410896329i</v>
      </c>
      <c r="AB3035" t="str">
        <f t="shared" si="1601"/>
        <v>0.401881446264229-0.641571042133795i</v>
      </c>
      <c r="AC3035" t="str">
        <f t="shared" si="1602"/>
        <v>0.823164233727757-0.12589345607398i</v>
      </c>
      <c r="AD3035" t="str">
        <f t="shared" si="1603"/>
        <v>0.593532205936595-0.68862226784345i</v>
      </c>
      <c r="AE3035" t="str">
        <f t="shared" si="1604"/>
        <v>-0.00161478180201219+0.00142018545480637i</v>
      </c>
      <c r="AF3035" t="str">
        <f t="shared" si="1605"/>
        <v>-15.0774276020688-0.323020601230178i</v>
      </c>
      <c r="AG3035" t="str">
        <f t="shared" si="1606"/>
        <v>0.950118066645249-0.0441398311407353i</v>
      </c>
      <c r="AH3035" t="str">
        <f t="shared" si="1607"/>
        <v>0.0270708848285427-0.0207302986798215i</v>
      </c>
      <c r="AI3035">
        <f t="shared" si="1608"/>
        <v>-29.345778665013764</v>
      </c>
      <c r="AJ3035">
        <f t="shared" si="1609"/>
        <v>-37.444111995885478</v>
      </c>
      <c r="AK3035"/>
      <c r="AL3035"/>
      <c r="AM3035"/>
      <c r="AN3035"/>
    </row>
    <row r="3036" spans="1:40" x14ac:dyDescent="0.25">
      <c r="A3036"/>
      <c r="B3036">
        <f t="shared" si="1610"/>
        <v>1102000</v>
      </c>
      <c r="C3036" s="186" t="str">
        <f t="shared" si="1578"/>
        <v>-6.29331613760066E-08+0.0022223435018365i</v>
      </c>
      <c r="D3036" s="158" t="str">
        <f t="shared" si="1579"/>
        <v>-5.95700643949353+0.0170379668474132i</v>
      </c>
      <c r="E3036" t="str">
        <f t="shared" si="1580"/>
        <v>2870</v>
      </c>
      <c r="F3036" t="str">
        <f t="shared" si="1581"/>
        <v>0.777000777000777</v>
      </c>
      <c r="G3036" t="str">
        <f t="shared" si="1576"/>
        <v>0.777000777000777</v>
      </c>
      <c r="H3036" t="str">
        <f t="shared" si="1582"/>
        <v>9.12044589221156+0.33976643806618i</v>
      </c>
      <c r="I3036" t="str">
        <f t="shared" si="1583"/>
        <v>4327.54388031994i</v>
      </c>
      <c r="J3036" t="str">
        <f t="shared" si="1577"/>
        <v>-16017.8707598338+935.94734229518i</v>
      </c>
      <c r="K3036" t="str">
        <f t="shared" si="1584"/>
        <v>0.0157326929871725-0.269250449875412i</v>
      </c>
      <c r="L3036" t="str">
        <f t="shared" si="1585"/>
        <v>0.00116604616097428-0.0167254521659887i</v>
      </c>
      <c r="M3036" t="str">
        <f t="shared" si="1586"/>
        <v>0.0168987391481468-0.285975902041401i</v>
      </c>
      <c r="N3036" t="str">
        <f t="shared" si="1587"/>
        <v>-4.8872705105793i</v>
      </c>
      <c r="O3036" t="str">
        <f t="shared" si="1588"/>
        <v>0.17399147601063+0.984747158551698i</v>
      </c>
      <c r="P3036" t="str">
        <f t="shared" si="1589"/>
        <v>0.82600852398937-0.984747158551698i</v>
      </c>
      <c r="Q3036" t="str">
        <f t="shared" si="1590"/>
        <v>-0.82600852398937+5.872017669131i</v>
      </c>
      <c r="R3036" t="str">
        <f t="shared" si="1591"/>
        <v>-0.183851337101398-0.114806492483961i</v>
      </c>
      <c r="S3036" t="str">
        <f t="shared" si="1592"/>
        <v>0.504477597548156i</v>
      </c>
      <c r="T3036" t="str">
        <f t="shared" si="1593"/>
        <v>0.0579173035112391-0.0927488808469294i</v>
      </c>
      <c r="U3036" t="str">
        <f t="shared" si="1594"/>
        <v>0.00005-0.000218823823202848i</v>
      </c>
      <c r="V3036" t="str">
        <f t="shared" si="1595"/>
        <v>3.33333333333333E-06-0.000240706205523133i</v>
      </c>
      <c r="W3036" t="str">
        <f t="shared" si="1596"/>
        <v>0.0000143238298047889-0.000115921745596977i</v>
      </c>
      <c r="X3036" t="str">
        <f t="shared" si="1597"/>
        <v>0.0000145735743260615-0.000115858488003128i</v>
      </c>
      <c r="Y3036" t="str">
        <f t="shared" si="1598"/>
        <v>0.009+0.69240702085119i</v>
      </c>
      <c r="Z3036" t="str">
        <f t="shared" si="1599"/>
        <v>-0.00233873786832074-0.000325170646959383i</v>
      </c>
      <c r="AA3036" t="str">
        <f t="shared" si="1600"/>
        <v>0.263282514660041-20.2192767745566i</v>
      </c>
      <c r="AB3036" t="str">
        <f t="shared" si="1601"/>
        <v>0.4000847790122-0.640696531910739i</v>
      </c>
      <c r="AC3036" t="str">
        <f t="shared" si="1602"/>
        <v>0.8235371596697-0.12524156913693i</v>
      </c>
      <c r="AD3036" t="str">
        <f t="shared" si="1603"/>
        <v>0.590470051432471-0.688184047904141i</v>
      </c>
      <c r="AE3036" t="str">
        <f t="shared" si="1604"/>
        <v>-0.00160473192147853+0.00141747856457323i</v>
      </c>
      <c r="AF3036" t="str">
        <f t="shared" si="1605"/>
        <v>-15.0774523317051-0.322728471218767i</v>
      </c>
      <c r="AG3036" t="str">
        <f t="shared" si="1606"/>
        <v>0.950191973666902-0.043874632489725i</v>
      </c>
      <c r="AH3036" t="str">
        <f t="shared" si="1607"/>
        <v>0.0269010454266579-0.020705078418232i</v>
      </c>
      <c r="AI3036">
        <f t="shared" si="1608"/>
        <v>-29.384093688751452</v>
      </c>
      <c r="AJ3036">
        <f t="shared" si="1609"/>
        <v>-37.584601004756792</v>
      </c>
      <c r="AK3036"/>
      <c r="AL3036"/>
      <c r="AM3036"/>
      <c r="AN3036"/>
    </row>
    <row r="3037" spans="1:40" x14ac:dyDescent="0.25">
      <c r="A3037"/>
      <c r="B3037">
        <f t="shared" si="1610"/>
        <v>1103000</v>
      </c>
      <c r="C3037" s="186" t="str">
        <f t="shared" si="1578"/>
        <v>-6.28191003911518E-08+0.00222032868452165i</v>
      </c>
      <c r="D3037" s="158" t="str">
        <f t="shared" si="1579"/>
        <v>-5.95700643861906+0.017022519914666i</v>
      </c>
      <c r="E3037" t="str">
        <f t="shared" si="1580"/>
        <v>2870</v>
      </c>
      <c r="F3037" t="str">
        <f t="shared" si="1581"/>
        <v>0.777000777000777</v>
      </c>
      <c r="G3037" t="str">
        <f t="shared" si="1576"/>
        <v>0.777000777000777</v>
      </c>
      <c r="H3037" t="str">
        <f t="shared" si="1582"/>
        <v>9.12047055563562+0.339459388133841i</v>
      </c>
      <c r="I3037" t="str">
        <f t="shared" si="1583"/>
        <v>4331.47087113693i</v>
      </c>
      <c r="J3037" t="str">
        <f t="shared" si="1577"/>
        <v>-16046.9563112858+936.796659302707i</v>
      </c>
      <c r="K3037" t="str">
        <f t="shared" si="1584"/>
        <v>0.0157042721293174-0.269007971214668i</v>
      </c>
      <c r="L3037" t="str">
        <f t="shared" si="1585"/>
        <v>0.0011639430055432-0.016710435057229i</v>
      </c>
      <c r="M3037" t="str">
        <f t="shared" si="1586"/>
        <v>0.0168682151348606-0.285718406271897i</v>
      </c>
      <c r="N3037" t="str">
        <f t="shared" si="1587"/>
        <v>-4.89170542029852i</v>
      </c>
      <c r="O3037" t="str">
        <f t="shared" si="1588"/>
        <v>0.178357015372602+0.983965840396595i</v>
      </c>
      <c r="P3037" t="str">
        <f t="shared" si="1589"/>
        <v>0.821642984627398-0.983965840396595i</v>
      </c>
      <c r="Q3037" t="str">
        <f t="shared" si="1590"/>
        <v>-0.821642984627398+5.87567126069512i</v>
      </c>
      <c r="R3037" t="str">
        <f t="shared" si="1591"/>
        <v>-0.183432158594486-0.114187334279795i</v>
      </c>
      <c r="S3037" t="str">
        <f t="shared" si="1592"/>
        <v>0.504935381211992i</v>
      </c>
      <c r="T3037" t="str">
        <f t="shared" si="1593"/>
        <v>0.0576572251641494-0.0926213869264454i</v>
      </c>
      <c r="U3037" t="str">
        <f t="shared" si="1594"/>
        <v>0.00005-0.00021862543351726i</v>
      </c>
      <c r="V3037" t="str">
        <f t="shared" si="1595"/>
        <v>3.33333333333333E-06-0.000240487976868987i</v>
      </c>
      <c r="W3037" t="str">
        <f t="shared" si="1596"/>
        <v>0.000014323559554413-0.000115818975236435i</v>
      </c>
      <c r="X3037" t="str">
        <f t="shared" si="1597"/>
        <v>0.000014572854735749-0.00011575577588813i</v>
      </c>
      <c r="Y3037" t="str">
        <f t="shared" si="1598"/>
        <v>0.009+0.693035339381908i</v>
      </c>
      <c r="Z3037" t="str">
        <f t="shared" si="1599"/>
        <v>-0.00233454632729902-0.000324806672484878i</v>
      </c>
      <c r="AA3037" t="str">
        <f t="shared" si="1600"/>
        <v>0.262805239709895-20.2009457579118i</v>
      </c>
      <c r="AB3037" t="str">
        <f t="shared" si="1601"/>
        <v>0.398288193506435-0.639815821416468i</v>
      </c>
      <c r="AC3037" t="str">
        <f t="shared" si="1602"/>
        <v>0.823911254131084-0.124590818807912i</v>
      </c>
      <c r="AD3037" t="str">
        <f t="shared" si="1603"/>
        <v>0.587409460758976-0.687731831412564i</v>
      </c>
      <c r="AE3037" t="str">
        <f t="shared" si="1604"/>
        <v>-0.00159471448695861+0.00141474730885557i</v>
      </c>
      <c r="AF3037" t="str">
        <f t="shared" si="1605"/>
        <v>-15.0774769942547-0.322436868219175i</v>
      </c>
      <c r="AG3037" t="str">
        <f t="shared" si="1606"/>
        <v>0.950266777919673-0.0436100175834982i</v>
      </c>
      <c r="AH3037" t="str">
        <f t="shared" si="1607"/>
        <v>0.0267317168589275-0.0206793029825158i</v>
      </c>
      <c r="AI3037">
        <f t="shared" si="1608"/>
        <v>-29.422509020288473</v>
      </c>
      <c r="AJ3037">
        <f t="shared" si="1609"/>
        <v>-37.725062514282982</v>
      </c>
      <c r="AK3037"/>
      <c r="AL3037"/>
      <c r="AM3037"/>
      <c r="AN3037"/>
    </row>
    <row r="3038" spans="1:40" x14ac:dyDescent="0.25">
      <c r="A3038"/>
      <c r="B3038">
        <f t="shared" si="1610"/>
        <v>1104000</v>
      </c>
      <c r="C3038" s="186" t="str">
        <f t="shared" si="1578"/>
        <v>-6.27053492142289E-08+0.00221831751723817i</v>
      </c>
      <c r="D3038" s="158" t="str">
        <f t="shared" si="1579"/>
        <v>-5.95700643774697+0.0170071009654926i</v>
      </c>
      <c r="E3038" t="str">
        <f t="shared" si="1580"/>
        <v>2870</v>
      </c>
      <c r="F3038" t="str">
        <f t="shared" si="1581"/>
        <v>0.777000777000777</v>
      </c>
      <c r="G3038" t="str">
        <f t="shared" si="1576"/>
        <v>0.777000777000777</v>
      </c>
      <c r="H3038" t="str">
        <f t="shared" si="1582"/>
        <v>9.12049515221295+0.3391528917745i</v>
      </c>
      <c r="I3038" t="str">
        <f t="shared" si="1583"/>
        <v>4335.39786195391i</v>
      </c>
      <c r="J3038" t="str">
        <f t="shared" si="1577"/>
        <v>-16076.0682441903+937.645976310235i</v>
      </c>
      <c r="K3038" t="str">
        <f t="shared" si="1584"/>
        <v>0.0156759281307211-0.268765927426233i</v>
      </c>
      <c r="L3038" t="str">
        <f t="shared" si="1585"/>
        <v>0.00116184552589438-0.0166954447583957i</v>
      </c>
      <c r="M3038" t="str">
        <f t="shared" si="1586"/>
        <v>0.0168377736566155-0.285461372184629i</v>
      </c>
      <c r="N3038" t="str">
        <f t="shared" si="1587"/>
        <v>-4.89614033001774i</v>
      </c>
      <c r="O3038" t="str">
        <f t="shared" si="1588"/>
        <v>0.182719046738882+0.983165169215648i</v>
      </c>
      <c r="P3038" t="str">
        <f t="shared" si="1589"/>
        <v>0.817280953261118-0.983165169215648i</v>
      </c>
      <c r="Q3038" t="str">
        <f t="shared" si="1590"/>
        <v>-0.817280953261118+5.87930549923339i</v>
      </c>
      <c r="R3038" t="str">
        <f t="shared" si="1591"/>
        <v>-0.183011958923525-0.113569326360227i</v>
      </c>
      <c r="S3038" t="str">
        <f t="shared" si="1592"/>
        <v>0.505393164875829i</v>
      </c>
      <c r="T3038" t="str">
        <f t="shared" si="1593"/>
        <v>0.057397161282011-0.0924929931304855i</v>
      </c>
      <c r="U3038" t="str">
        <f t="shared" si="1594"/>
        <v>0.0000500000000000001-0.000218427403233278i</v>
      </c>
      <c r="V3038" t="str">
        <f t="shared" si="1595"/>
        <v>3.33333333333333E-06-0.000240270143556605i</v>
      </c>
      <c r="W3038" t="str">
        <f t="shared" si="1596"/>
        <v>0.0000143232890719726-0.000115716393049969i</v>
      </c>
      <c r="X3038" t="str">
        <f t="shared" si="1597"/>
        <v>0.0000145721361340772-0.000115653251839034i</v>
      </c>
      <c r="Y3038" t="str">
        <f t="shared" si="1598"/>
        <v>0.009+0.693663657912626i</v>
      </c>
      <c r="Z3038" t="str">
        <f t="shared" si="1599"/>
        <v>-0.00233036616833948-0.000324443525600278i</v>
      </c>
      <c r="AA3038" t="str">
        <f t="shared" si="1600"/>
        <v>0.262329261440792-20.1826479492152i</v>
      </c>
      <c r="AB3038" t="str">
        <f t="shared" si="1601"/>
        <v>0.396491707922568-0.638928894705987i</v>
      </c>
      <c r="AC3038" t="str">
        <f t="shared" si="1602"/>
        <v>0.824286518623546-0.123941207115134i</v>
      </c>
      <c r="AD3038" t="str">
        <f t="shared" si="1603"/>
        <v>0.584350499568186-0.687265623799312i</v>
      </c>
      <c r="AE3038" t="str">
        <f t="shared" si="1604"/>
        <v>-0.0015847295166553+0.00141199182209846i</v>
      </c>
      <c r="AF3038" t="str">
        <f t="shared" si="1605"/>
        <v>-15.0775015899599-0.322145790809007i</v>
      </c>
      <c r="AG3038" t="str">
        <f t="shared" si="1606"/>
        <v>0.950342476610091-0.0433459896687603i</v>
      </c>
      <c r="AH3038" t="str">
        <f t="shared" si="1607"/>
        <v>0.0265629005422833-0.0206529753956407i</v>
      </c>
      <c r="AI3038">
        <f t="shared" si="1608"/>
        <v>-29.461025204922731</v>
      </c>
      <c r="AJ3038">
        <f t="shared" si="1609"/>
        <v>-37.865496222940308</v>
      </c>
      <c r="AK3038"/>
      <c r="AL3038"/>
      <c r="AM3038"/>
      <c r="AN3038"/>
    </row>
    <row r="3039" spans="1:40" x14ac:dyDescent="0.25">
      <c r="A3039"/>
      <c r="B3039">
        <f t="shared" si="1610"/>
        <v>1105000</v>
      </c>
      <c r="C3039" s="186" t="str">
        <f t="shared" si="1578"/>
        <v>-6.25919067242687E-08+0.00221630999007645i</v>
      </c>
      <c r="D3039" s="158" t="str">
        <f t="shared" si="1579"/>
        <v>-5.95700643687725+0.0169917099239195i</v>
      </c>
      <c r="E3039" t="str">
        <f t="shared" si="1580"/>
        <v>2870</v>
      </c>
      <c r="F3039" t="str">
        <f t="shared" si="1581"/>
        <v>0.777000777000777</v>
      </c>
      <c r="G3039" t="str">
        <f t="shared" si="1576"/>
        <v>0.777000777000777</v>
      </c>
      <c r="H3039" t="str">
        <f t="shared" si="1582"/>
        <v>9.12051968218476+0.338846947494893i</v>
      </c>
      <c r="I3039" t="str">
        <f t="shared" si="1583"/>
        <v>4339.3248527709i</v>
      </c>
      <c r="J3039" t="str">
        <f t="shared" si="1577"/>
        <v>-16105.2065585473+938.495293317761i</v>
      </c>
      <c r="K3039" t="str">
        <f t="shared" si="1584"/>
        <v>0.0156476607147993-0.268524317345279i</v>
      </c>
      <c r="L3039" t="str">
        <f t="shared" si="1585"/>
        <v>0.00115975370165622-0.0166804811981178i</v>
      </c>
      <c r="M3039" t="str">
        <f t="shared" si="1586"/>
        <v>0.0168074144164555-0.285204798543397i</v>
      </c>
      <c r="N3039" t="str">
        <f t="shared" si="1587"/>
        <v>-4.90057523973696i</v>
      </c>
      <c r="O3039" t="str">
        <f t="shared" si="1588"/>
        <v>0.187077484315328+0.982345160756772i</v>
      </c>
      <c r="P3039" t="str">
        <f t="shared" si="1589"/>
        <v>0.812922515684672-0.982345160756772i</v>
      </c>
      <c r="Q3039" t="str">
        <f t="shared" si="1590"/>
        <v>-0.812922515684672+5.88292040049373i</v>
      </c>
      <c r="R3039" t="str">
        <f t="shared" si="1591"/>
        <v>-0.182590736297399-0.112952470840385i</v>
      </c>
      <c r="S3039" t="str">
        <f t="shared" si="1592"/>
        <v>0.505850948539666i</v>
      </c>
      <c r="T3039" t="str">
        <f t="shared" si="1593"/>
        <v>0.0571371145145077-0.0923636971505953i</v>
      </c>
      <c r="U3039" t="str">
        <f t="shared" si="1594"/>
        <v>0.0000500000000000001-0.000218229731375148i</v>
      </c>
      <c r="V3039" t="str">
        <f t="shared" si="1595"/>
        <v>3.33333333333333E-06-0.000240052704512662i</v>
      </c>
      <c r="W3039" t="str">
        <f t="shared" si="1596"/>
        <v>0.0000143230183575027-0.000115613998526403i</v>
      </c>
      <c r="X3039" t="str">
        <f t="shared" si="1597"/>
        <v>0.0000145714185166645-0.000115550915344969i</v>
      </c>
      <c r="Y3039" t="str">
        <f t="shared" si="1598"/>
        <v>0.009+0.694291976443344i</v>
      </c>
      <c r="Z3039" t="str">
        <f t="shared" si="1599"/>
        <v>-0.00232619735025945-0.000324081203434223i</v>
      </c>
      <c r="AA3039" t="str">
        <f t="shared" si="1600"/>
        <v>0.261854575159517-20.164383258311i</v>
      </c>
      <c r="AB3039" t="str">
        <f t="shared" si="1601"/>
        <v>0.39469534056425-0.63803573583281i</v>
      </c>
      <c r="AC3039" t="str">
        <f t="shared" si="1602"/>
        <v>0.824662954655423-0.123292736116295i</v>
      </c>
      <c r="AD3039" t="str">
        <f t="shared" si="1603"/>
        <v>0.581293233493717-0.686785430814134i</v>
      </c>
      <c r="AE3039" t="str">
        <f t="shared" si="1604"/>
        <v>-0.00157477702839617+0.00140921223869782i</v>
      </c>
      <c r="AF3039" t="str">
        <f t="shared" si="1605"/>
        <v>-15.077526119062-0.321855237570974i</v>
      </c>
      <c r="AG3039" t="str">
        <f t="shared" si="1606"/>
        <v>0.950419066931332-0.0430825519792871i</v>
      </c>
      <c r="AH3039" t="str">
        <f t="shared" si="1607"/>
        <v>0.0263945978766408-0.020626098685051i</v>
      </c>
      <c r="AI3039">
        <f t="shared" si="1608"/>
        <v>-29.499642793098889</v>
      </c>
      <c r="AJ3039">
        <f t="shared" si="1609"/>
        <v>-38.005901830476986</v>
      </c>
      <c r="AK3039"/>
      <c r="AL3039"/>
      <c r="AM3039"/>
      <c r="AN3039"/>
    </row>
    <row r="3040" spans="1:40" x14ac:dyDescent="0.25">
      <c r="A3040"/>
      <c r="B3040">
        <f t="shared" si="1610"/>
        <v>1106000</v>
      </c>
      <c r="C3040" s="186" t="str">
        <f t="shared" si="1578"/>
        <v>-6.24787718053673E-08+0.00221430609316275i</v>
      </c>
      <c r="D3040" s="158" t="str">
        <f t="shared" si="1579"/>
        <v>-5.95700643600988+0.0169763467142478i</v>
      </c>
      <c r="E3040" t="str">
        <f t="shared" si="1580"/>
        <v>2870</v>
      </c>
      <c r="F3040" t="str">
        <f t="shared" si="1581"/>
        <v>0.777000777000777</v>
      </c>
      <c r="G3040" t="str">
        <f t="shared" si="1576"/>
        <v>0.777000777000777</v>
      </c>
      <c r="H3040" t="str">
        <f t="shared" si="1582"/>
        <v>9.12054414579118+0.33854155380712i</v>
      </c>
      <c r="I3040" t="str">
        <f t="shared" si="1583"/>
        <v>4343.25184358789i</v>
      </c>
      <c r="J3040" t="str">
        <f t="shared" si="1577"/>
        <v>-16134.371254357+939.344610325289i</v>
      </c>
      <c r="K3040" t="str">
        <f t="shared" si="1584"/>
        <v>0.0156194696062089-0.268283139811119i</v>
      </c>
      <c r="L3040" t="str">
        <f t="shared" si="1585"/>
        <v>0.00115766751254827-0.0166655443052766i</v>
      </c>
      <c r="M3040" t="str">
        <f t="shared" si="1586"/>
        <v>0.0167771371187572-0.284948684116396i</v>
      </c>
      <c r="N3040" t="str">
        <f t="shared" si="1587"/>
        <v>-4.90501014945618i</v>
      </c>
      <c r="O3040" t="str">
        <f t="shared" si="1588"/>
        <v>0.191432242378482+0.981505831148214i</v>
      </c>
      <c r="P3040" t="str">
        <f t="shared" si="1589"/>
        <v>0.808567757621518-0.981505831148214i</v>
      </c>
      <c r="Q3040" t="str">
        <f t="shared" si="1590"/>
        <v>-0.808567757621518+5.88651598060439i</v>
      </c>
      <c r="R3040" t="str">
        <f t="shared" si="1591"/>
        <v>-0.182168488931195-0.112336769864545i</v>
      </c>
      <c r="S3040" t="str">
        <f t="shared" si="1592"/>
        <v>0.506308732203503i</v>
      </c>
      <c r="T3040" t="str">
        <f t="shared" si="1593"/>
        <v>0.0568770875299545-0.0922334966781812i</v>
      </c>
      <c r="U3040" t="str">
        <f t="shared" si="1594"/>
        <v>0.0000500000000000001-0.00021803241697065i</v>
      </c>
      <c r="V3040" t="str">
        <f t="shared" si="1595"/>
        <v>3.33333333333333E-06-0.000239835658667715i</v>
      </c>
      <c r="W3040" t="str">
        <f t="shared" si="1596"/>
        <v>0.0000143227474110377-0.000115511791156408i</v>
      </c>
      <c r="X3040" t="str">
        <f t="shared" si="1597"/>
        <v>0.0000145707018791486-0.000115448765896908i</v>
      </c>
      <c r="Y3040" t="str">
        <f t="shared" si="1598"/>
        <v>0.009+0.694920294974062i</v>
      </c>
      <c r="Z3040" t="str">
        <f t="shared" si="1599"/>
        <v>-0.00232203983206229-0.00032371970312855i</v>
      </c>
      <c r="AA3040" t="str">
        <f t="shared" si="1600"/>
        <v>0.261381176194075-20.1461515953695i</v>
      </c>
      <c r="AB3040" t="str">
        <f t="shared" si="1601"/>
        <v>0.392899109863835-0.63713632884949i</v>
      </c>
      <c r="AC3040" t="str">
        <f t="shared" si="1602"/>
        <v>0.82504056373161-0.122645407898653i</v>
      </c>
      <c r="AD3040" t="str">
        <f t="shared" si="1603"/>
        <v>0.5782377281491-0.686291258525862i</v>
      </c>
      <c r="AE3040" t="str">
        <f t="shared" si="1604"/>
        <v>-0.00156485703963313+0.00140640869299905i</v>
      </c>
      <c r="AF3040" t="str">
        <f t="shared" si="1605"/>
        <v>-15.0775505818011-0.321565207092872i</v>
      </c>
      <c r="AG3040" t="str">
        <f t="shared" si="1606"/>
        <v>0.950496546063285-0.0428197077358649i</v>
      </c>
      <c r="AH3040" t="str">
        <f t="shared" si="1607"/>
        <v>0.0262268102448778-0.0205986758825364i</v>
      </c>
      <c r="AI3040">
        <f t="shared" si="1608"/>
        <v>-29.538362340479473</v>
      </c>
      <c r="AJ3040">
        <f t="shared" si="1609"/>
        <v>-38.146279037917559</v>
      </c>
      <c r="AK3040"/>
      <c r="AL3040"/>
      <c r="AM3040"/>
      <c r="AN3040"/>
    </row>
    <row r="3041" spans="1:40" x14ac:dyDescent="0.25">
      <c r="A3041"/>
      <c r="B3041">
        <f t="shared" si="1610"/>
        <v>1107000</v>
      </c>
      <c r="C3041" s="186" t="str">
        <f t="shared" si="1578"/>
        <v>-6.23659433466592E-08+0.00221230581665901i</v>
      </c>
      <c r="D3041" s="158" t="str">
        <f t="shared" si="1579"/>
        <v>-5.95700643514486+0.0169610112610524i</v>
      </c>
      <c r="E3041" t="str">
        <f t="shared" si="1580"/>
        <v>2870</v>
      </c>
      <c r="F3041" t="str">
        <f t="shared" si="1581"/>
        <v>0.777000777000777</v>
      </c>
      <c r="G3041" t="str">
        <f t="shared" si="1576"/>
        <v>0.777000777000777</v>
      </c>
      <c r="H3041" t="str">
        <f t="shared" si="1582"/>
        <v>9.12056854327127+0.338236709228604i</v>
      </c>
      <c r="I3041" t="str">
        <f t="shared" si="1583"/>
        <v>4347.17883440488i</v>
      </c>
      <c r="J3041" t="str">
        <f t="shared" si="1577"/>
        <v>-16163.5623316192+940.193927332816i</v>
      </c>
      <c r="K3041" t="str">
        <f t="shared" si="1584"/>
        <v>0.0155913545308426-0.268042393667193i</v>
      </c>
      <c r="L3041" t="str">
        <f t="shared" si="1585"/>
        <v>0.00115558693838079-0.0166506340090036i</v>
      </c>
      <c r="M3041" t="str">
        <f t="shared" si="1586"/>
        <v>0.0167469414692234-0.284693027676197i</v>
      </c>
      <c r="N3041" t="str">
        <f t="shared" si="1587"/>
        <v>-4.9094450591754i</v>
      </c>
      <c r="O3041" t="str">
        <f t="shared" si="1588"/>
        <v>0.195783235277257+0.980647196898237i</v>
      </c>
      <c r="P3041" t="str">
        <f t="shared" si="1589"/>
        <v>0.804216764722743-0.980647196898237i</v>
      </c>
      <c r="Q3041" t="str">
        <f t="shared" si="1590"/>
        <v>-0.804216764722743+5.89009225607364i</v>
      </c>
      <c r="R3041" t="str">
        <f t="shared" si="1591"/>
        <v>-0.181745215046338-0.111722225606191i</v>
      </c>
      <c r="S3041" t="str">
        <f t="shared" si="1592"/>
        <v>0.50676651586734i</v>
      </c>
      <c r="T3041" t="str">
        <f t="shared" si="1593"/>
        <v>0.0566170830153943-0.0921023894045932i</v>
      </c>
      <c r="U3041" t="str">
        <f t="shared" si="1594"/>
        <v>0.0000499999999999999-0.000217835459051073i</v>
      </c>
      <c r="V3041" t="str">
        <f t="shared" si="1595"/>
        <v>3.33333333333333E-06-0.000239619004956181i</v>
      </c>
      <c r="W3041" t="str">
        <f t="shared" si="1596"/>
        <v>0.0000143224762326121-0.000115409770432495i</v>
      </c>
      <c r="X3041" t="str">
        <f t="shared" si="1597"/>
        <v>0.0000145699862171872-0.000115346802987662i</v>
      </c>
      <c r="Y3041" t="str">
        <f t="shared" si="1598"/>
        <v>0.009+0.69554861350478i</v>
      </c>
      <c r="Z3041" t="str">
        <f t="shared" si="1599"/>
        <v>-0.00231789357293638-0.000323359021838233i</v>
      </c>
      <c r="AA3041" t="str">
        <f t="shared" si="1600"/>
        <v>0.260909059893568-20.1279528708854i</v>
      </c>
      <c r="AB3041" t="str">
        <f t="shared" si="1601"/>
        <v>0.391103034383045-0.63623065780819i</v>
      </c>
      <c r="AC3041" t="str">
        <f t="shared" si="1602"/>
        <v>0.825419347353416-0.121999224579096i</v>
      </c>
      <c r="AD3041" t="str">
        <f t="shared" si="1603"/>
        <v>0.575184049126161-0.685783113322357i</v>
      </c>
      <c r="AE3041" t="str">
        <f t="shared" si="1604"/>
        <v>-0.00155496956744214+0.0014035813192958i</v>
      </c>
      <c r="AF3041" t="str">
        <f t="shared" si="1605"/>
        <v>-15.0775749784161-0.321275697967552i</v>
      </c>
      <c r="AG3041" t="str">
        <f t="shared" si="1606"/>
        <v>0.950574911172617-0.0425574601462289i</v>
      </c>
      <c r="AH3041" t="str">
        <f t="shared" si="1607"/>
        <v>0.0260595390128146-0.0205707100241051i</v>
      </c>
      <c r="AI3041">
        <f t="shared" si="1608"/>
        <v>-29.577184408016329</v>
      </c>
      <c r="AJ3041">
        <f t="shared" si="1609"/>
        <v>-38.286627547572422</v>
      </c>
      <c r="AK3041"/>
      <c r="AL3041"/>
      <c r="AM3041"/>
      <c r="AN3041"/>
    </row>
    <row r="3042" spans="1:40" x14ac:dyDescent="0.25">
      <c r="A3042"/>
      <c r="B3042">
        <f t="shared" si="1610"/>
        <v>1108000</v>
      </c>
      <c r="C3042" s="186" t="str">
        <f t="shared" si="1578"/>
        <v>-6.22534202422893E-08+0.00221030915076267i</v>
      </c>
      <c r="D3042" s="158" t="str">
        <f t="shared" si="1579"/>
        <v>-5.95700643428218+0.0169457034891805i</v>
      </c>
      <c r="E3042" t="str">
        <f t="shared" si="1580"/>
        <v>2870</v>
      </c>
      <c r="F3042" t="str">
        <f t="shared" si="1581"/>
        <v>0.777000777000777</v>
      </c>
      <c r="G3042" t="str">
        <f t="shared" si="1576"/>
        <v>0.777000777000777</v>
      </c>
      <c r="H3042" t="str">
        <f t="shared" si="1582"/>
        <v>9.120592874863+0.337932412282085i</v>
      </c>
      <c r="I3042" t="str">
        <f t="shared" si="1583"/>
        <v>4351.10582522186i</v>
      </c>
      <c r="J3042" t="str">
        <f t="shared" si="1577"/>
        <v>-16192.7797903339+941.043244340344i</v>
      </c>
      <c r="K3042" t="str">
        <f t="shared" si="1584"/>
        <v>0.0155633152158208-0.267802077761045i</v>
      </c>
      <c r="L3042" t="str">
        <f t="shared" si="1585"/>
        <v>0.0011535119590542-0.01663575023868i</v>
      </c>
      <c r="M3042" t="str">
        <f t="shared" si="1586"/>
        <v>0.016716827174875-0.284437827999725i</v>
      </c>
      <c r="N3042" t="str">
        <f t="shared" si="1587"/>
        <v>-4.91387996889462i</v>
      </c>
      <c r="O3042" t="str">
        <f t="shared" si="1588"/>
        <v>0.200130377434615+0.979769274894798i</v>
      </c>
      <c r="P3042" t="str">
        <f t="shared" si="1589"/>
        <v>0.799869622565385-0.979769274894798i</v>
      </c>
      <c r="Q3042" t="str">
        <f t="shared" si="1590"/>
        <v>-0.799869622565385+5.89364924378942i</v>
      </c>
      <c r="R3042" t="str">
        <f t="shared" si="1591"/>
        <v>-0.181320912870716-0.111108840268077i</v>
      </c>
      <c r="S3042" t="str">
        <f t="shared" si="1592"/>
        <v>0.507224299531177i</v>
      </c>
      <c r="T3042" t="str">
        <f t="shared" si="1593"/>
        <v>0.0563571036766968-0.0919703730212025i</v>
      </c>
      <c r="U3042" t="str">
        <f t="shared" si="1594"/>
        <v>0.0000499999999999999-0.000217638856651208i</v>
      </c>
      <c r="V3042" t="str">
        <f t="shared" si="1595"/>
        <v>3.33333333333333E-06-0.000239402742316329i</v>
      </c>
      <c r="W3042" t="str">
        <f t="shared" si="1596"/>
        <v>0.000014322204822261-0.000115307935849008i</v>
      </c>
      <c r="X3042" t="str">
        <f t="shared" si="1597"/>
        <v>0.0000145692715264582-0.000115245026111875i</v>
      </c>
      <c r="Y3042" t="str">
        <f t="shared" si="1598"/>
        <v>0.009+0.696176932035498i</v>
      </c>
      <c r="Z3042" t="str">
        <f t="shared" si="1599"/>
        <v>-0.00231375853225425-0.000322999156731313i</v>
      </c>
      <c r="AA3042" t="str">
        <f t="shared" si="1600"/>
        <v>0.260438221628086-20.1097869956768i</v>
      </c>
      <c r="AB3042" t="str">
        <f t="shared" si="1601"/>
        <v>0.389307132813657-0.635318706761218i</v>
      </c>
      <c r="AC3042" t="str">
        <f t="shared" si="1602"/>
        <v>0.825799307018437-0.121354188304209i</v>
      </c>
      <c r="AD3042" t="str">
        <f t="shared" si="1603"/>
        <v>0.572132261993377-0.685261001910391i</v>
      </c>
      <c r="AE3042" t="str">
        <f t="shared" si="1604"/>
        <v>-0.00154511462852301+0.00140073025182862i</v>
      </c>
      <c r="AF3042" t="str">
        <f t="shared" si="1605"/>
        <v>-15.0775993091452-0.320986708792904i</v>
      </c>
      <c r="AG3042" t="str">
        <f t="shared" si="1606"/>
        <v>0.950654159412835-0.0422958124050033i</v>
      </c>
      <c r="AH3042" t="str">
        <f t="shared" si="1607"/>
        <v>0.0258927855291988-0.0205422041498543i</v>
      </c>
      <c r="AI3042">
        <f t="shared" si="1608"/>
        <v>-29.616109562023006</v>
      </c>
      <c r="AJ3042">
        <f t="shared" si="1609"/>
        <v>-38.426947063040082</v>
      </c>
      <c r="AK3042"/>
      <c r="AL3042"/>
      <c r="AM3042"/>
      <c r="AN3042"/>
    </row>
    <row r="3043" spans="1:40" x14ac:dyDescent="0.25">
      <c r="A3043"/>
      <c r="B3043">
        <f t="shared" si="1610"/>
        <v>1109000</v>
      </c>
      <c r="C3043" s="186" t="str">
        <f t="shared" si="1578"/>
        <v>-6.2141201391386E-08+0.00220831608570653i</v>
      </c>
      <c r="D3043" s="158" t="str">
        <f t="shared" si="1579"/>
        <v>-5.95700643342183+0.0169304233237501i</v>
      </c>
      <c r="E3043" t="str">
        <f t="shared" si="1580"/>
        <v>2870</v>
      </c>
      <c r="F3043" t="str">
        <f t="shared" si="1581"/>
        <v>0.777000777000777</v>
      </c>
      <c r="G3043" t="str">
        <f t="shared" si="1576"/>
        <v>0.777000777000777</v>
      </c>
      <c r="H3043" t="str">
        <f t="shared" si="1582"/>
        <v>9.12061714080332+0.337628661495587i</v>
      </c>
      <c r="I3043" t="str">
        <f t="shared" si="1583"/>
        <v>4355.03281603885i</v>
      </c>
      <c r="J3043" t="str">
        <f t="shared" si="1577"/>
        <v>-16222.0236305012+941.892561347871i</v>
      </c>
      <c r="K3043" t="str">
        <f t="shared" si="1584"/>
        <v>0.0155353513894858-0.267562190944304i</v>
      </c>
      <c r="L3043" t="str">
        <f t="shared" si="1585"/>
        <v>0.00115144255455868-0.0166208929239361i</v>
      </c>
      <c r="M3043" t="str">
        <f t="shared" si="1586"/>
        <v>0.0166867939440445-0.28418308386824i</v>
      </c>
      <c r="N3043" t="str">
        <f t="shared" si="1587"/>
        <v>-4.91831487861384i</v>
      </c>
      <c r="O3043" t="str">
        <f t="shared" si="1588"/>
        <v>0.204473583349263+0.97887208240521i</v>
      </c>
      <c r="P3043" t="str">
        <f t="shared" si="1589"/>
        <v>0.795526416650737-0.97887208240521i</v>
      </c>
      <c r="Q3043" t="str">
        <f t="shared" si="1590"/>
        <v>-0.795526416650737+5.89718696101905i</v>
      </c>
      <c r="R3043" t="str">
        <f t="shared" si="1591"/>
        <v>-0.180895580638814-0.110496616082286i</v>
      </c>
      <c r="S3043" t="str">
        <f t="shared" si="1592"/>
        <v>0.507682083195014i</v>
      </c>
      <c r="T3043" t="str">
        <f t="shared" si="1593"/>
        <v>0.0560971522386546-0.0918374452194847i</v>
      </c>
      <c r="U3043" t="str">
        <f t="shared" si="1594"/>
        <v>0.0000499999999999999-0.000217442608809322i</v>
      </c>
      <c r="V3043" t="str">
        <f t="shared" si="1595"/>
        <v>3.33333333333333E-06-0.000239186869690254i</v>
      </c>
      <c r="W3043" t="str">
        <f t="shared" si="1596"/>
        <v>0.0000143219331800187-0.000115206286902115i</v>
      </c>
      <c r="X3043" t="str">
        <f t="shared" si="1597"/>
        <v>0.0000145685578026586-0.000115143434766015i</v>
      </c>
      <c r="Y3043" t="str">
        <f t="shared" si="1598"/>
        <v>0.009+0.696805250566216i</v>
      </c>
      <c r="Z3043" t="str">
        <f t="shared" si="1599"/>
        <v>-0.00230963466957152-0.000322640104988802i</v>
      </c>
      <c r="AA3043" t="str">
        <f t="shared" si="1600"/>
        <v>0.259968656788592-20.0916538808832i</v>
      </c>
      <c r="AB3043" t="str">
        <f t="shared" si="1601"/>
        <v>0.387511423978165-0.634400459761605i</v>
      </c>
      <c r="AC3043" t="str">
        <f t="shared" si="1602"/>
        <v>0.826180444220405-0.120710301250337i</v>
      </c>
      <c r="AD3043" t="str">
        <f t="shared" si="1603"/>
        <v>0.569082432294241-0.68472493131558i</v>
      </c>
      <c r="AE3043" t="str">
        <f t="shared" si="1604"/>
        <v>-0.00153529223919898+0.00139785562478375i</v>
      </c>
      <c r="AF3043" t="str">
        <f t="shared" si="1605"/>
        <v>-15.0776235742252-0.320698238171837i</v>
      </c>
      <c r="AG3043" t="str">
        <f t="shared" si="1606"/>
        <v>0.950734287924355-0.0420347676936391i</v>
      </c>
      <c r="AH3043" t="str">
        <f t="shared" si="1607"/>
        <v>0.0257265511256848-0.0205131613038425i</v>
      </c>
      <c r="AI3043">
        <f t="shared" si="1608"/>
        <v>-29.655138374249294</v>
      </c>
      <c r="AJ3043">
        <f t="shared" si="1609"/>
        <v>-38.567237289218738</v>
      </c>
      <c r="AK3043"/>
      <c r="AL3043"/>
      <c r="AM3043"/>
      <c r="AN3043"/>
    </row>
    <row r="3044" spans="1:40" x14ac:dyDescent="0.25">
      <c r="A3044"/>
      <c r="B3044">
        <f t="shared" si="1610"/>
        <v>1110000</v>
      </c>
      <c r="C3044" s="186" t="str">
        <f t="shared" si="1578"/>
        <v>-6.20292856980343E-08+0.00220632661175859i</v>
      </c>
      <c r="D3044" s="158" t="str">
        <f t="shared" si="1579"/>
        <v>-5.95700643256382+0.0169151706901492i</v>
      </c>
      <c r="E3044" t="str">
        <f t="shared" si="1580"/>
        <v>2870</v>
      </c>
      <c r="F3044" t="str">
        <f t="shared" si="1581"/>
        <v>0.777000777000777</v>
      </c>
      <c r="G3044" t="str">
        <f t="shared" si="1576"/>
        <v>0.777000777000777</v>
      </c>
      <c r="H3044" t="str">
        <f t="shared" si="1582"/>
        <v>9.12064134132807+0.337325455402396i</v>
      </c>
      <c r="I3044" t="str">
        <f t="shared" si="1583"/>
        <v>4358.95980685584i</v>
      </c>
      <c r="J3044" t="str">
        <f t="shared" si="1577"/>
        <v>-16251.2938521211+942.741878355399i</v>
      </c>
      <c r="K3044" t="str">
        <f t="shared" si="1584"/>
        <v>0.0155074627813952-0.267322732072669i</v>
      </c>
      <c r="L3044" t="str">
        <f t="shared" si="1585"/>
        <v>0.0011493787049736-0.0166060619946488i</v>
      </c>
      <c r="M3044" t="str">
        <f t="shared" si="1586"/>
        <v>0.0166568414863688-0.283928794067318i</v>
      </c>
      <c r="N3044" t="str">
        <f t="shared" si="1587"/>
        <v>-4.92274978833306i</v>
      </c>
      <c r="O3044" t="str">
        <f t="shared" si="1588"/>
        <v>0.208812767597325+0.977955637075806i</v>
      </c>
      <c r="P3044" t="str">
        <f t="shared" si="1589"/>
        <v>0.791187232402675-0.977955637075806i</v>
      </c>
      <c r="Q3044" t="str">
        <f t="shared" si="1590"/>
        <v>-0.791187232402675+5.90070542540887i</v>
      </c>
      <c r="R3044" t="str">
        <f t="shared" si="1591"/>
        <v>-0.180469216591845-0.10988555531029i</v>
      </c>
      <c r="S3044" t="str">
        <f t="shared" si="1592"/>
        <v>0.50813986685885i</v>
      </c>
      <c r="T3044" t="str">
        <f t="shared" si="1593"/>
        <v>0.0558372314450816-0.0917036036911011i</v>
      </c>
      <c r="U3044" t="str">
        <f t="shared" si="1594"/>
        <v>0.00005-0.000217246714567152i</v>
      </c>
      <c r="V3044" t="str">
        <f t="shared" si="1595"/>
        <v>3.33333333333333E-06-0.000238971386023867i</v>
      </c>
      <c r="W3044" t="str">
        <f t="shared" si="1596"/>
        <v>0.0000143216613059199-0.000115104823089798i</v>
      </c>
      <c r="X3044" t="str">
        <f t="shared" si="1597"/>
        <v>0.000014567845041505-0.000115042028448362i</v>
      </c>
      <c r="Y3044" t="str">
        <f t="shared" si="1598"/>
        <v>0.009+0.697433569096934i</v>
      </c>
      <c r="Z3044" t="str">
        <f t="shared" si="1599"/>
        <v>-0.00230552194462586-0.000322281863804631i</v>
      </c>
      <c r="AA3044" t="str">
        <f t="shared" si="1600"/>
        <v>0.259500360786806-20.0735534379644i</v>
      </c>
      <c r="AB3044" t="str">
        <f t="shared" si="1601"/>
        <v>0.385715926830458-0.633475900863665i</v>
      </c>
      <c r="AC3044" t="str">
        <f t="shared" si="1602"/>
        <v>0.826562760449054-0.120067565623651i</v>
      </c>
      <c r="AD3044" t="str">
        <f t="shared" si="1603"/>
        <v>0.566034625545621-0.684174908882268i</v>
      </c>
      <c r="AE3044" t="str">
        <f t="shared" si="1604"/>
        <v>-0.00152550241541645+0.00139495757229167i</v>
      </c>
      <c r="AF3044" t="str">
        <f t="shared" si="1605"/>
        <v>-15.0776477738919-0.320410284712247i</v>
      </c>
      <c r="AG3044" t="str">
        <f t="shared" si="1606"/>
        <v>0.950815293834567-0.0417743291803544i</v>
      </c>
      <c r="AH3044" t="str">
        <f t="shared" si="1607"/>
        <v>0.0255608371168184-0.0204835845339585i</v>
      </c>
      <c r="AI3044">
        <f t="shared" si="1608"/>
        <v>-29.694271421956753</v>
      </c>
      <c r="AJ3044">
        <f t="shared" si="1609"/>
        <v>-38.707497932309124</v>
      </c>
      <c r="AK3044"/>
      <c r="AL3044"/>
      <c r="AM3044"/>
      <c r="AN3044"/>
    </row>
    <row r="3045" spans="1:40" x14ac:dyDescent="0.25">
      <c r="A3045"/>
      <c r="B3045">
        <f t="shared" si="1610"/>
        <v>1111000</v>
      </c>
      <c r="C3045" s="186" t="str">
        <f t="shared" si="1578"/>
        <v>-6.19176720712495E-08+0.00220434071922189i</v>
      </c>
      <c r="D3045" s="158" t="str">
        <f t="shared" si="1579"/>
        <v>-5.95700643170811+0.0168999455140345i</v>
      </c>
      <c r="E3045" t="str">
        <f t="shared" si="1580"/>
        <v>2870</v>
      </c>
      <c r="F3045" t="str">
        <f t="shared" si="1581"/>
        <v>0.777000777000777</v>
      </c>
      <c r="G3045" t="str">
        <f t="shared" si="1576"/>
        <v>0.777000777000777</v>
      </c>
      <c r="H3045" t="str">
        <f t="shared" si="1582"/>
        <v>9.120665476672+0.337022792541033i</v>
      </c>
      <c r="I3045" t="str">
        <f t="shared" si="1583"/>
        <v>4362.88679767283i</v>
      </c>
      <c r="J3045" t="str">
        <f t="shared" si="1577"/>
        <v>-16280.5904551936+943.591195362926i</v>
      </c>
      <c r="K3045" t="str">
        <f t="shared" si="1584"/>
        <v>0.0154796491223153-0.267083700005891i</v>
      </c>
      <c r="L3045" t="str">
        <f t="shared" si="1585"/>
        <v>0.0011473203904671-0.0165912573809417i</v>
      </c>
      <c r="M3045" t="str">
        <f t="shared" si="1586"/>
        <v>0.0166269695127824-0.283674957386833i</v>
      </c>
      <c r="N3045" t="str">
        <f t="shared" si="1587"/>
        <v>-4.92718469805227i</v>
      </c>
      <c r="O3045" t="str">
        <f t="shared" si="1588"/>
        <v>0.213147844834013+0.977019956931595i</v>
      </c>
      <c r="P3045" t="str">
        <f t="shared" si="1589"/>
        <v>0.786852155165987-0.977019956931595i</v>
      </c>
      <c r="Q3045" t="str">
        <f t="shared" si="1590"/>
        <v>-0.786852155165987+5.90420465498386i</v>
      </c>
      <c r="R3045" t="str">
        <f t="shared" si="1591"/>
        <v>-0.180041818977886-0.109275660243013i</v>
      </c>
      <c r="S3045" t="str">
        <f t="shared" si="1592"/>
        <v>0.508597650522688i</v>
      </c>
      <c r="T3045" t="str">
        <f t="shared" si="1593"/>
        <v>0.0555773440589119-0.0915688461279839i</v>
      </c>
      <c r="U3045" t="str">
        <f t="shared" si="1594"/>
        <v>0.00005-0.000217051172969882i</v>
      </c>
      <c r="V3045" t="str">
        <f t="shared" si="1595"/>
        <v>3.33333333333333E-06-0.00023875629026687i</v>
      </c>
      <c r="W3045" t="str">
        <f t="shared" si="1596"/>
        <v>0.0000143213891999995-0.000115003543911846i</v>
      </c>
      <c r="X3045" t="str">
        <f t="shared" si="1597"/>
        <v>0.0000145671332387339-0.000114940806659i</v>
      </c>
      <c r="Y3045" t="str">
        <f t="shared" si="1598"/>
        <v>0.009+0.698061887627652i</v>
      </c>
      <c r="Z3045" t="str">
        <f t="shared" si="1599"/>
        <v>-0.002301420317336-0.000321924430385575i</v>
      </c>
      <c r="AA3045" t="str">
        <f t="shared" si="1600"/>
        <v>0.259033329055099-20.0554855786991i</v>
      </c>
      <c r="AB3045" t="str">
        <f t="shared" si="1601"/>
        <v>0.383920660456505-0.632545014123583i</v>
      </c>
      <c r="AC3045" t="str">
        <f t="shared" si="1602"/>
        <v>0.826946257189976-0.119425983660219i</v>
      </c>
      <c r="AD3045" t="str">
        <f t="shared" si="1603"/>
        <v>0.562988907236136-0.683610942273418i</v>
      </c>
      <c r="AE3045" t="str">
        <f t="shared" si="1604"/>
        <v>-0.00151574517274475+0.00139203622842586i</v>
      </c>
      <c r="AF3045" t="str">
        <f t="shared" si="1605"/>
        <v>-15.0776719083801-0.320122847026999i</v>
      </c>
      <c r="AG3045" t="str">
        <f t="shared" si="1606"/>
        <v>0.950897174257899-0.0415145000200748i</v>
      </c>
      <c r="AH3045" t="str">
        <f t="shared" si="1607"/>
        <v>0.0253956448000236-0.020453476891795i</v>
      </c>
      <c r="AI3045">
        <f t="shared" si="1608"/>
        <v>-29.733509287994476</v>
      </c>
      <c r="AJ3045">
        <f t="shared" si="1609"/>
        <v>-38.847728699822362</v>
      </c>
      <c r="AK3045"/>
      <c r="AL3045"/>
      <c r="AM3045"/>
      <c r="AN3045"/>
    </row>
    <row r="3046" spans="1:40" x14ac:dyDescent="0.25">
      <c r="A3046"/>
      <c r="B3046">
        <f t="shared" si="1610"/>
        <v>1112000</v>
      </c>
      <c r="C3046" s="186" t="str">
        <f t="shared" si="1578"/>
        <v>-6.18063594249499E-08+0.00220235839843434i</v>
      </c>
      <c r="D3046" s="158" t="str">
        <f t="shared" si="1579"/>
        <v>-5.95700643085471+0.0168847477213299i</v>
      </c>
      <c r="E3046" t="str">
        <f t="shared" si="1580"/>
        <v>2870</v>
      </c>
      <c r="F3046" t="str">
        <f t="shared" si="1581"/>
        <v>0.777000777000777</v>
      </c>
      <c r="G3046" t="str">
        <f t="shared" si="1576"/>
        <v>0.777000777000777</v>
      </c>
      <c r="H3046" t="str">
        <f t="shared" si="1582"/>
        <v>9.1206895470689+0.336720671455241i</v>
      </c>
      <c r="I3046" t="str">
        <f t="shared" si="1583"/>
        <v>4366.81378848981i</v>
      </c>
      <c r="J3046" t="str">
        <f t="shared" si="1577"/>
        <v>-16309.9134397186+944.440512370453i</v>
      </c>
      <c r="K3046" t="str">
        <f t="shared" si="1584"/>
        <v>0.0154519101442146-0.266845093607756i</v>
      </c>
      <c r="L3046" t="str">
        <f t="shared" si="1585"/>
        <v>0.00114526759129558-0.0165764790131835i</v>
      </c>
      <c r="M3046" t="str">
        <f t="shared" si="1586"/>
        <v>0.0165971777355102-0.283421572620939i</v>
      </c>
      <c r="N3046" t="str">
        <f t="shared" si="1587"/>
        <v>-4.93161960777149i</v>
      </c>
      <c r="O3046" t="str">
        <f t="shared" si="1588"/>
        <v>0.217478729795349+0.976065060375896i</v>
      </c>
      <c r="P3046" t="str">
        <f t="shared" si="1589"/>
        <v>0.782521270204651-0.976065060375896i</v>
      </c>
      <c r="Q3046" t="str">
        <f t="shared" si="1590"/>
        <v>-0.782521270204651+5.90768466814739i</v>
      </c>
      <c r="R3046" t="str">
        <f t="shared" si="1591"/>
        <v>-0.17961338605201-0.108666933200887i</v>
      </c>
      <c r="S3046" t="str">
        <f t="shared" si="1592"/>
        <v>0.509055434186525i</v>
      </c>
      <c r="T3046" t="str">
        <f t="shared" si="1593"/>
        <v>0.0553174928622956-0.0914331702224179i</v>
      </c>
      <c r="U3046" t="str">
        <f t="shared" si="1594"/>
        <v>0.00005-0.000216855983066132i</v>
      </c>
      <c r="V3046" t="str">
        <f t="shared" si="1595"/>
        <v>3.33333333333333E-06-0.000238541581372745i</v>
      </c>
      <c r="W3046" t="str">
        <f t="shared" si="1596"/>
        <v>0.0000143211168622923-0.000114902448869849i</v>
      </c>
      <c r="X3046" t="str">
        <f t="shared" si="1597"/>
        <v>0.0000145664223901008-0.000114839768899815i</v>
      </c>
      <c r="Y3046" t="str">
        <f t="shared" si="1598"/>
        <v>0.009+0.69869020615837i</v>
      </c>
      <c r="Z3046" t="str">
        <f t="shared" si="1599"/>
        <v>-0.00229732974780086-0.000321567801951169i</v>
      </c>
      <c r="AA3046" t="str">
        <f t="shared" si="1600"/>
        <v>0.258567557046377-20.0374502151831i</v>
      </c>
      <c r="AB3046" t="str">
        <f t="shared" si="1601"/>
        <v>0.382125644075017-0.631607783599977i</v>
      </c>
      <c r="AC3046" t="str">
        <f t="shared" si="1602"/>
        <v>0.827330935924478-0.118785557626071i</v>
      </c>
      <c r="AD3046" t="str">
        <f t="shared" si="1603"/>
        <v>0.559945342824501-0.683033039470473i</v>
      </c>
      <c r="AE3046" t="str">
        <f t="shared" si="1604"/>
        <v>-0.00150602052637582+0.00138909172720149i</v>
      </c>
      <c r="AF3046" t="str">
        <f t="shared" si="1605"/>
        <v>-15.0776959779236-0.319835923733911i</v>
      </c>
      <c r="AG3046" t="str">
        <f t="shared" si="1606"/>
        <v>0.950979926295885-0.041255283354372i</v>
      </c>
      <c r="AH3046" t="str">
        <f t="shared" si="1607"/>
        <v>0.0252309754555873-0.0204228414325193i</v>
      </c>
      <c r="AI3046">
        <f t="shared" si="1608"/>
        <v>-29.772852560877293</v>
      </c>
      <c r="AJ3046">
        <f t="shared" si="1609"/>
        <v>-38.98792930058729</v>
      </c>
      <c r="AK3046"/>
      <c r="AL3046"/>
      <c r="AM3046"/>
      <c r="AN3046"/>
    </row>
    <row r="3047" spans="1:40" x14ac:dyDescent="0.25">
      <c r="A3047"/>
      <c r="B3047">
        <f t="shared" si="1610"/>
        <v>1113000</v>
      </c>
      <c r="C3047" s="186" t="str">
        <f t="shared" si="1578"/>
        <v>-6.16953466779305E-08+0.0022003796397686i</v>
      </c>
      <c r="D3047" s="158" t="str">
        <f t="shared" si="1579"/>
        <v>-5.95700643000362+0.0168695772382259i</v>
      </c>
      <c r="E3047" t="str">
        <f t="shared" si="1580"/>
        <v>2870</v>
      </c>
      <c r="F3047" t="str">
        <f t="shared" si="1581"/>
        <v>0.777000777000777</v>
      </c>
      <c r="G3047" t="str">
        <f t="shared" si="1576"/>
        <v>0.777000777000777</v>
      </c>
      <c r="H3047" t="str">
        <f t="shared" si="1582"/>
        <v>9.12071355275145+0.336419090693948i</v>
      </c>
      <c r="I3047" t="str">
        <f t="shared" si="1583"/>
        <v>4370.7407793068i</v>
      </c>
      <c r="J3047" t="str">
        <f t="shared" si="1577"/>
        <v>-16339.2628056961+945.289829377981i</v>
      </c>
      <c r="K3047" t="str">
        <f t="shared" si="1584"/>
        <v>0.0154242455802577-0.266606911746063i</v>
      </c>
      <c r="L3047" t="str">
        <f t="shared" si="1585"/>
        <v>0.0011432202878033-0.0165617268219874i</v>
      </c>
      <c r="M3047" t="str">
        <f t="shared" si="1586"/>
        <v>0.016567465868061-0.28316863856805i</v>
      </c>
      <c r="N3047" t="str">
        <f t="shared" si="1587"/>
        <v>-4.93605451749071i</v>
      </c>
      <c r="O3047" t="str">
        <f t="shared" si="1588"/>
        <v>0.22180533729978+0.975090966189991i</v>
      </c>
      <c r="P3047" t="str">
        <f t="shared" si="1589"/>
        <v>0.77819466270022-0.975090966189991i</v>
      </c>
      <c r="Q3047" t="str">
        <f t="shared" si="1590"/>
        <v>-0.77819466270022+5.9111454836807i</v>
      </c>
      <c r="R3047" t="str">
        <f t="shared" si="1591"/>
        <v>-0.179183916076428-0.108059376533918i</v>
      </c>
      <c r="S3047" t="str">
        <f t="shared" si="1592"/>
        <v>0.50951321785036i</v>
      </c>
      <c r="T3047" t="str">
        <f t="shared" si="1593"/>
        <v>0.0550576806567002-0.0912965736671297i</v>
      </c>
      <c r="U3047" t="str">
        <f t="shared" si="1594"/>
        <v>0.00005-0.000216661143907941i</v>
      </c>
      <c r="V3047" t="str">
        <f t="shared" si="1595"/>
        <v>3.33333333333333E-06-0.000238327258298735i</v>
      </c>
      <c r="W3047" t="str">
        <f t="shared" si="1596"/>
        <v>0.0000143208442928328-0.000114801537467186i</v>
      </c>
      <c r="X3047" t="str">
        <f t="shared" si="1597"/>
        <v>0.0000145657124913804-0.000114738914674481i</v>
      </c>
      <c r="Y3047" t="str">
        <f t="shared" si="1598"/>
        <v>0.009+0.699318524689088i</v>
      </c>
      <c r="Z3047" t="str">
        <f t="shared" si="1599"/>
        <v>-0.00229325019629853-0.000321211975733643i</v>
      </c>
      <c r="AA3047" t="str">
        <f t="shared" si="1600"/>
        <v>0.258103040233972-20.0194472598284i</v>
      </c>
      <c r="AB3047" t="str">
        <f t="shared" si="1601"/>
        <v>0.380330897038147-0.630664193354521i</v>
      </c>
      <c r="AC3047" t="str">
        <f t="shared" si="1602"/>
        <v>0.827716798129431-0.118146289817267i</v>
      </c>
      <c r="AD3047" t="str">
        <f t="shared" si="1603"/>
        <v>0.556903997737929-0.68244120877326i</v>
      </c>
      <c r="AE3047" t="str">
        <f t="shared" si="1604"/>
        <v>-0.00149632849112405+0.00138612420257412i</v>
      </c>
      <c r="AF3047" t="str">
        <f t="shared" si="1605"/>
        <v>-15.0777199827551-0.319549513455722i</v>
      </c>
      <c r="AG3047" t="str">
        <f t="shared" si="1606"/>
        <v>0.951063547037233-0.040996682311408i</v>
      </c>
      <c r="AH3047" t="str">
        <f t="shared" si="1607"/>
        <v>0.0250668303466495-0.0203916812147453i</v>
      </c>
      <c r="AI3047">
        <f t="shared" si="1608"/>
        <v>-29.812301834864115</v>
      </c>
      <c r="AJ3047">
        <f t="shared" si="1609"/>
        <v>-39.128099444754731</v>
      </c>
      <c r="AK3047"/>
      <c r="AL3047"/>
      <c r="AM3047"/>
      <c r="AN3047"/>
    </row>
    <row r="3048" spans="1:40" x14ac:dyDescent="0.25">
      <c r="A3048"/>
      <c r="B3048">
        <f t="shared" si="1610"/>
        <v>1114000</v>
      </c>
      <c r="C3048" s="186" t="str">
        <f t="shared" si="1578"/>
        <v>-6.15846327538373E-08+0.00219840443363188i</v>
      </c>
      <c r="D3048" s="158" t="str">
        <f t="shared" si="1579"/>
        <v>-5.95700642915481+0.0168544339911778i</v>
      </c>
      <c r="E3048" t="str">
        <f t="shared" si="1580"/>
        <v>2870</v>
      </c>
      <c r="F3048" t="str">
        <f t="shared" si="1581"/>
        <v>0.777000777000777</v>
      </c>
      <c r="G3048" t="str">
        <f t="shared" si="1576"/>
        <v>0.777000777000777</v>
      </c>
      <c r="H3048" t="str">
        <f t="shared" si="1582"/>
        <v>9.1207374939513+0.336118048811258i</v>
      </c>
      <c r="I3048" t="str">
        <f t="shared" si="1583"/>
        <v>4374.66777012379i</v>
      </c>
      <c r="J3048" t="str">
        <f t="shared" si="1577"/>
        <v>-16368.6385531263+946.139146385508i</v>
      </c>
      <c r="K3048" t="str">
        <f t="shared" si="1584"/>
        <v>0.0153966551647976-0.266369153292607i</v>
      </c>
      <c r="L3048" t="str">
        <f t="shared" si="1585"/>
        <v>0.00114117846042184-0.0165470007382095i</v>
      </c>
      <c r="M3048" t="str">
        <f t="shared" si="1586"/>
        <v>0.0165378336252194-0.282916154030816i</v>
      </c>
      <c r="N3048" t="str">
        <f t="shared" si="1587"/>
        <v>-4.94048942720993i</v>
      </c>
      <c r="O3048" t="str">
        <f t="shared" si="1588"/>
        <v>0.226127582249893+0.974097693532747i</v>
      </c>
      <c r="P3048" t="str">
        <f t="shared" si="1589"/>
        <v>0.773872417750107-0.974097693532747i</v>
      </c>
      <c r="Q3048" t="str">
        <f t="shared" si="1590"/>
        <v>-0.773872417750107+5.91458712074268i</v>
      </c>
      <c r="R3048" t="str">
        <f t="shared" si="1591"/>
        <v>-0.178753407320622-0.107452992621744i</v>
      </c>
      <c r="S3048" t="str">
        <f t="shared" si="1592"/>
        <v>0.509971001514197i</v>
      </c>
      <c r="T3048" t="str">
        <f t="shared" si="1593"/>
        <v>0.0547979102630084-0.0911590541553728i</v>
      </c>
      <c r="U3048" t="str">
        <f t="shared" si="1594"/>
        <v>0.00005-0.000216466654550753i</v>
      </c>
      <c r="V3048" t="str">
        <f t="shared" si="1595"/>
        <v>3.33333333333333E-06-0.000238113320005828i</v>
      </c>
      <c r="W3048" t="str">
        <f t="shared" si="1596"/>
        <v>0.0000143205714916563-0.000114700809209021i</v>
      </c>
      <c r="X3048" t="str">
        <f t="shared" si="1597"/>
        <v>0.000014565003538367-0.000114638243488454i</v>
      </c>
      <c r="Y3048" t="str">
        <f t="shared" si="1598"/>
        <v>0.009+0.699946843219806i</v>
      </c>
      <c r="Z3048" t="str">
        <f t="shared" si="1599"/>
        <v>-0.00228918162328521-0.000320856948977858i</v>
      </c>
      <c r="AA3048" t="str">
        <f t="shared" si="1600"/>
        <v>0.257639774111528-20.0014766253611i</v>
      </c>
      <c r="AB3048" t="str">
        <f t="shared" si="1601"/>
        <v>0.378536438832164-0.629714227452527i</v>
      </c>
      <c r="AC3048" t="str">
        <f t="shared" si="1602"/>
        <v>0.828103845277134-0.117508182559961i</v>
      </c>
      <c r="AD3048" t="str">
        <f t="shared" si="1603"/>
        <v>0.553864937370474-0.681835458799827i</v>
      </c>
      <c r="AE3048" t="str">
        <f t="shared" si="1604"/>
        <v>-0.00148666908142593+0.0013831337884383i</v>
      </c>
      <c r="AF3048" t="str">
        <f t="shared" si="1605"/>
        <v>-15.0777439231061-0.31926361482008i</v>
      </c>
      <c r="AG3048" t="str">
        <f t="shared" si="1606"/>
        <v>0.951148033557888-0.0407387000058727i</v>
      </c>
      <c r="AH3048" t="str">
        <f t="shared" si="1607"/>
        <v>0.0249032107191897-0.0203599993004036i</v>
      </c>
      <c r="AI3048">
        <f t="shared" si="1608"/>
        <v>-29.851857710038932</v>
      </c>
      <c r="AJ3048">
        <f t="shared" si="1609"/>
        <v>-39.26823884380439</v>
      </c>
      <c r="AK3048"/>
      <c r="AL3048"/>
      <c r="AM3048"/>
      <c r="AN3048"/>
    </row>
    <row r="3049" spans="1:40" x14ac:dyDescent="0.25">
      <c r="A3049"/>
      <c r="B3049">
        <f t="shared" si="1610"/>
        <v>1115000</v>
      </c>
      <c r="C3049" s="186" t="str">
        <f t="shared" si="1578"/>
        <v>-6.14742165811408E-08+0.00219643277046579i</v>
      </c>
      <c r="D3049" s="158" t="str">
        <f t="shared" si="1579"/>
        <v>-5.95700642830829+0.0168393179069044i</v>
      </c>
      <c r="E3049" t="str">
        <f t="shared" si="1580"/>
        <v>2870</v>
      </c>
      <c r="F3049" t="str">
        <f t="shared" si="1581"/>
        <v>0.777000777000777</v>
      </c>
      <c r="G3049" t="str">
        <f t="shared" si="1576"/>
        <v>0.777000777000777</v>
      </c>
      <c r="H3049" t="str">
        <f t="shared" si="1582"/>
        <v>9.12076137089907+0.335817544366413i</v>
      </c>
      <c r="I3049" t="str">
        <f t="shared" si="1583"/>
        <v>4378.59476094077i</v>
      </c>
      <c r="J3049" t="str">
        <f t="shared" si="1577"/>
        <v>-16398.040682009+946.988463393036i</v>
      </c>
      <c r="K3049" t="str">
        <f t="shared" si="1584"/>
        <v>0.0153691386333717-0.266131817123167i</v>
      </c>
      <c r="L3049" t="str">
        <f t="shared" si="1585"/>
        <v>0.00113914208966964-0.0165323006929479i</v>
      </c>
      <c r="M3049" t="str">
        <f t="shared" si="1586"/>
        <v>0.0165082807230413-0.282664117816115i</v>
      </c>
      <c r="N3049" t="str">
        <f t="shared" si="1587"/>
        <v>-4.94492433692915i</v>
      </c>
      <c r="O3049" t="str">
        <f t="shared" si="1588"/>
        <v>0.230445379634081+0.973085261940239i</v>
      </c>
      <c r="P3049" t="str">
        <f t="shared" si="1589"/>
        <v>0.769554620365919-0.973085261940239i</v>
      </c>
      <c r="Q3049" t="str">
        <f t="shared" si="1590"/>
        <v>-0.769554620365919+5.91800959886939i</v>
      </c>
      <c r="R3049" t="str">
        <f t="shared" si="1591"/>
        <v>-0.178321858061487-0.106847783873698i</v>
      </c>
      <c r="S3049" t="str">
        <f t="shared" si="1592"/>
        <v>0.510428785178034i</v>
      </c>
      <c r="T3049" t="str">
        <f t="shared" si="1593"/>
        <v>0.0545381845216168-0.0910206093810146i</v>
      </c>
      <c r="U3049" t="str">
        <f t="shared" si="1594"/>
        <v>0.00005-0.000216272514053398i</v>
      </c>
      <c r="V3049" t="str">
        <f t="shared" si="1595"/>
        <v>3.33333333333333E-06-0.000237899765458738i</v>
      </c>
      <c r="W3049" t="str">
        <f t="shared" si="1596"/>
        <v>0.0000143202984587972-0.000114600263602291i</v>
      </c>
      <c r="X3049" t="str">
        <f t="shared" si="1597"/>
        <v>0.0000145642955268732-0.000114537754848965i</v>
      </c>
      <c r="Y3049" t="str">
        <f t="shared" si="1598"/>
        <v>0.009+0.700575161750524i</v>
      </c>
      <c r="Z3049" t="str">
        <f t="shared" si="1599"/>
        <v>-0.00228512398939446-0.000320502718941212i</v>
      </c>
      <c r="AA3049" t="str">
        <f t="shared" si="1600"/>
        <v>0.257177754192902-19.9835382248209i</v>
      </c>
      <c r="AB3049" t="str">
        <f t="shared" si="1601"/>
        <v>0.37674228907814-0.628757869963547i</v>
      </c>
      <c r="AC3049" t="str">
        <f t="shared" si="1602"/>
        <v>0.828492078835158-0.116871238210476i</v>
      </c>
      <c r="AD3049" t="str">
        <f t="shared" si="1603"/>
        <v>0.550828227081421-0.681215798486292i</v>
      </c>
      <c r="AE3049" t="str">
        <f t="shared" si="1604"/>
        <v>-0.00147704231133994+0.00138012061862636i</v>
      </c>
      <c r="AF3049" t="str">
        <f t="shared" si="1605"/>
        <v>-15.0777677992074-0.318978226459509i</v>
      </c>
      <c r="AG3049" t="str">
        <f t="shared" si="1606"/>
        <v>0.951233382921103-0.0404813395389297i</v>
      </c>
      <c r="AH3049" t="str">
        <f t="shared" si="1607"/>
        <v>0.0247401178020205-0.0203277987546164i</v>
      </c>
      <c r="AI3049">
        <f t="shared" si="1608"/>
        <v>-29.891520792391137</v>
      </c>
      <c r="AJ3049">
        <f t="shared" si="1609"/>
        <v>-39.408347210551476</v>
      </c>
      <c r="AK3049"/>
      <c r="AL3049"/>
      <c r="AM3049"/>
      <c r="AN3049"/>
    </row>
    <row r="3050" spans="1:40" x14ac:dyDescent="0.25">
      <c r="A3050"/>
      <c r="B3050">
        <f t="shared" si="1610"/>
        <v>1116000</v>
      </c>
      <c r="C3050" s="186" t="str">
        <f t="shared" si="1578"/>
        <v>-6.13640970931095E-08+0.00219446464074623i</v>
      </c>
      <c r="D3050" s="158" t="str">
        <f t="shared" si="1579"/>
        <v>-5.95700642746404+0.0168242289123878i</v>
      </c>
      <c r="E3050" t="str">
        <f t="shared" si="1580"/>
        <v>2870</v>
      </c>
      <c r="F3050" t="str">
        <f t="shared" si="1581"/>
        <v>0.777000777000777</v>
      </c>
      <c r="G3050" t="str">
        <f t="shared" si="1576"/>
        <v>0.777000777000777</v>
      </c>
      <c r="H3050" t="str">
        <f t="shared" si="1582"/>
        <v>9.12078518382435+0.335517575923787i</v>
      </c>
      <c r="I3050" t="str">
        <f t="shared" si="1583"/>
        <v>4382.52175175776i</v>
      </c>
      <c r="J3050" t="str">
        <f t="shared" si="1577"/>
        <v>-16427.4691923442+947.837780400563i</v>
      </c>
      <c r="K3050" t="str">
        <f t="shared" si="1584"/>
        <v>0.0153416957226933-0.265894902117486i</v>
      </c>
      <c r="L3050" t="str">
        <f t="shared" si="1585"/>
        <v>0.00113711115615158-0.0165176266175418i</v>
      </c>
      <c r="M3050" t="str">
        <f t="shared" si="1586"/>
        <v>0.0164788068788449-0.282412528735028i</v>
      </c>
      <c r="N3050" t="str">
        <f t="shared" si="1587"/>
        <v>-4.94935924664837i</v>
      </c>
      <c r="O3050" t="str">
        <f t="shared" si="1588"/>
        <v>0.234758644528212+0.972053691325369i</v>
      </c>
      <c r="P3050" t="str">
        <f t="shared" si="1589"/>
        <v>0.765241355471788-0.972053691325369i</v>
      </c>
      <c r="Q3050" t="str">
        <f t="shared" si="1590"/>
        <v>-0.765241355471788+5.92141293797374i</v>
      </c>
      <c r="R3050" t="str">
        <f t="shared" si="1591"/>
        <v>-0.177889266583469-0.106243752728863i</v>
      </c>
      <c r="S3050" t="str">
        <f t="shared" si="1592"/>
        <v>0.510886568841871i</v>
      </c>
      <c r="T3050" t="str">
        <f t="shared" si="1593"/>
        <v>0.054278506292533-0.0908812370386254i</v>
      </c>
      <c r="U3050" t="str">
        <f t="shared" si="1594"/>
        <v>0.00005-0.000216078721478081i</v>
      </c>
      <c r="V3050" t="str">
        <f t="shared" si="1595"/>
        <v>3.33333333333333E-06-0.000237686593625889i</v>
      </c>
      <c r="W3050" t="str">
        <f t="shared" si="1596"/>
        <v>0.0000143200251942906-0.0001144999001557i</v>
      </c>
      <c r="X3050" t="str">
        <f t="shared" si="1597"/>
        <v>0.0000145635884527312-0.000114437448265007i</v>
      </c>
      <c r="Y3050" t="str">
        <f t="shared" si="1598"/>
        <v>0.009+0.701203480281242i</v>
      </c>
      <c r="Z3050" t="str">
        <f t="shared" si="1599"/>
        <v>-0.00228107725543594-0.0003201492828936i</v>
      </c>
      <c r="AA3050" t="str">
        <f t="shared" si="1600"/>
        <v>0.256716976012043-19.9656319715586i</v>
      </c>
      <c r="AB3050" t="str">
        <f t="shared" si="1601"/>
        <v>0.374948467532614-0.62779510496199i</v>
      </c>
      <c r="AC3050" t="str">
        <f t="shared" si="1602"/>
        <v>0.828881500266201-0.116235459155362i</v>
      </c>
      <c r="AD3050" t="str">
        <f t="shared" si="1603"/>
        <v>0.547793932193619-0.680582237086691i</v>
      </c>
      <c r="AE3050" t="str">
        <f t="shared" si="1604"/>
        <v>-0.00146744819454611+0.00137708482690691i</v>
      </c>
      <c r="AF3050" t="str">
        <f t="shared" si="1605"/>
        <v>-15.0777916112884-0.318693347011399i</v>
      </c>
      <c r="AG3050" t="str">
        <f t="shared" si="1606"/>
        <v>0.951319592177505-0.0402246039981525i</v>
      </c>
      <c r="AH3050" t="str">
        <f t="shared" si="1607"/>
        <v>0.0245775528067735-0.020295082645565i</v>
      </c>
      <c r="AI3050">
        <f t="shared" si="1608"/>
        <v>-29.931291693900267</v>
      </c>
      <c r="AJ3050">
        <f t="shared" si="1609"/>
        <v>-39.548424259153002</v>
      </c>
      <c r="AK3050"/>
      <c r="AL3050"/>
      <c r="AM3050"/>
      <c r="AN3050"/>
    </row>
    <row r="3051" spans="1:40" x14ac:dyDescent="0.25">
      <c r="A3051"/>
      <c r="B3051">
        <f t="shared" si="1610"/>
        <v>1117000</v>
      </c>
      <c r="C3051" s="186" t="str">
        <f t="shared" si="1578"/>
        <v>-6.12542732277858E-08+0.00219250003498319i</v>
      </c>
      <c r="D3051" s="158" t="str">
        <f t="shared" si="1579"/>
        <v>-5.95700642662205+0.0168091669348711i</v>
      </c>
      <c r="E3051" t="str">
        <f t="shared" si="1580"/>
        <v>2870</v>
      </c>
      <c r="F3051" t="str">
        <f t="shared" si="1581"/>
        <v>0.777000777000777</v>
      </c>
      <c r="G3051" t="str">
        <f t="shared" si="1576"/>
        <v>0.777000777000777</v>
      </c>
      <c r="H3051" t="str">
        <f t="shared" si="1582"/>
        <v>9.12080893295569+0.335218142052848i</v>
      </c>
      <c r="I3051" t="str">
        <f t="shared" si="1583"/>
        <v>4386.44874257475i</v>
      </c>
      <c r="J3051" t="str">
        <f t="shared" si="1577"/>
        <v>-16456.9240841321+948.687097408091i</v>
      </c>
      <c r="K3051" t="str">
        <f t="shared" si="1584"/>
        <v>0.0153143261706462-0.265658407159245i</v>
      </c>
      <c r="L3051" t="str">
        <f t="shared" si="1585"/>
        <v>0.00113508564055848-0.0165029784435703i</v>
      </c>
      <c r="M3051" t="str">
        <f t="shared" si="1586"/>
        <v>0.0164494118112047-0.282161385602815i</v>
      </c>
      <c r="N3051" t="str">
        <f t="shared" si="1587"/>
        <v>-4.95379415636759i</v>
      </c>
      <c r="O3051" t="str">
        <f t="shared" si="1588"/>
        <v>0.239067292097303+0.971003001977472i</v>
      </c>
      <c r="P3051" t="str">
        <f t="shared" si="1589"/>
        <v>0.760932707902697-0.971003001977472i</v>
      </c>
      <c r="Q3051" t="str">
        <f t="shared" si="1590"/>
        <v>-0.760932707902697+5.92479715834506i</v>
      </c>
      <c r="R3051" t="str">
        <f t="shared" si="1591"/>
        <v>-0.177455631178712-0.105640901656138i</v>
      </c>
      <c r="S3051" t="str">
        <f t="shared" si="1592"/>
        <v>0.511344352505708i</v>
      </c>
      <c r="T3051" t="str">
        <f t="shared" si="1593"/>
        <v>0.0540188784554771-0.0907409348235702i</v>
      </c>
      <c r="U3051" t="str">
        <f t="shared" si="1594"/>
        <v>0.0000500000000000001-0.000215885275890366i</v>
      </c>
      <c r="V3051" t="str">
        <f t="shared" si="1595"/>
        <v>3.33333333333333E-06-0.000237473803479402i</v>
      </c>
      <c r="W3051" t="str">
        <f t="shared" si="1596"/>
        <v>0.0000143197516981712-0.000114399718379714i</v>
      </c>
      <c r="X3051" t="str">
        <f t="shared" si="1597"/>
        <v>0.0000145628823117914-0.000114337323247338i</v>
      </c>
      <c r="Y3051" t="str">
        <f t="shared" si="1598"/>
        <v>0.009+0.70183179881196i</v>
      </c>
      <c r="Z3051" t="str">
        <f t="shared" si="1599"/>
        <v>-0.00227704138239486-0.000319796638117312i</v>
      </c>
      <c r="AA3051" t="str">
        <f t="shared" si="1600"/>
        <v>0.256257435122893-19.9477577792357i</v>
      </c>
      <c r="AB3051" t="str">
        <f t="shared" si="1601"/>
        <v>0.373154994088295-0.626825916527753i</v>
      </c>
      <c r="AC3051" t="str">
        <f t="shared" si="1602"/>
        <v>0.829272111027941-0.115600847811464i</v>
      </c>
      <c r="AD3051" t="str">
        <f t="shared" si="1603"/>
        <v>0.544762117991879-0.679934784172821i</v>
      </c>
      <c r="AE3051" t="str">
        <f t="shared" si="1604"/>
        <v>-0.00145788674434607+0.00137402654698376i</v>
      </c>
      <c r="AF3051" t="str">
        <f t="shared" si="1605"/>
        <v>-15.0778153595777-0.318408975117977i</v>
      </c>
      <c r="AG3051" t="str">
        <f t="shared" si="1606"/>
        <v>0.951406658365164-0.0399684964574712i</v>
      </c>
      <c r="AH3051" t="str">
        <f t="shared" si="1607"/>
        <v>0.0244155169278985-0.020261854044367i</v>
      </c>
      <c r="AI3051">
        <f t="shared" si="1608"/>
        <v>-29.971171032617939</v>
      </c>
      <c r="AJ3051">
        <f t="shared" si="1609"/>
        <v>-39.688469705113356</v>
      </c>
      <c r="AK3051"/>
      <c r="AL3051"/>
      <c r="AM3051"/>
      <c r="AN3051"/>
    </row>
    <row r="3052" spans="1:40" x14ac:dyDescent="0.25">
      <c r="A3052"/>
      <c r="B3052">
        <f t="shared" si="1610"/>
        <v>1118000</v>
      </c>
      <c r="C3052" s="186" t="str">
        <f t="shared" si="1578"/>
        <v>-6.11447439279585E-08+0.00219053894372061i</v>
      </c>
      <c r="D3052" s="158" t="str">
        <f t="shared" si="1579"/>
        <v>-5.95700642578233+0.016794131901858i</v>
      </c>
      <c r="E3052" t="str">
        <f t="shared" si="1580"/>
        <v>2870</v>
      </c>
      <c r="F3052" t="str">
        <f t="shared" si="1581"/>
        <v>0.777000777000777</v>
      </c>
      <c r="G3052" t="str">
        <f t="shared" si="1576"/>
        <v>0.777000777000777</v>
      </c>
      <c r="H3052" t="str">
        <f t="shared" si="1582"/>
        <v>9.12083261852067+0.334919241328143i</v>
      </c>
      <c r="I3052" t="str">
        <f t="shared" si="1583"/>
        <v>4390.37573339174i</v>
      </c>
      <c r="J3052" t="str">
        <f t="shared" si="1577"/>
        <v>-16486.4053573725+949.536414415618i</v>
      </c>
      <c r="K3052" t="str">
        <f t="shared" si="1584"/>
        <v>0.0152870297162788-0.265422331136063i</v>
      </c>
      <c r="L3052" t="str">
        <f t="shared" si="1585"/>
        <v>0.0011330655236667-0.0164883561028516i</v>
      </c>
      <c r="M3052" t="str">
        <f t="shared" si="1586"/>
        <v>0.0164200952399455-0.281910687238915i</v>
      </c>
      <c r="N3052" t="str">
        <f t="shared" si="1587"/>
        <v>-4.95822906608681i</v>
      </c>
      <c r="O3052" t="str">
        <f t="shared" si="1588"/>
        <v>0.243371237597182+0.969933214561918i</v>
      </c>
      <c r="P3052" t="str">
        <f t="shared" si="1589"/>
        <v>0.756628762402818-0.969933214561918i</v>
      </c>
      <c r="Q3052" t="str">
        <f t="shared" si="1590"/>
        <v>-0.756628762402818+5.92816228064873i</v>
      </c>
      <c r="R3052" t="str">
        <f t="shared" si="1591"/>
        <v>-0.177020950147194-0.105039233154298i</v>
      </c>
      <c r="S3052" t="str">
        <f t="shared" si="1592"/>
        <v>0.511802136169545i</v>
      </c>
      <c r="T3052" t="str">
        <f t="shared" si="1593"/>
        <v>0.0537593039099806-0.0905997004320964i</v>
      </c>
      <c r="U3052" t="str">
        <f t="shared" si="1594"/>
        <v>0.0000500000000000001-0.000215692176359158i</v>
      </c>
      <c r="V3052" t="str">
        <f t="shared" si="1595"/>
        <v>3.33333333333333E-06-0.000237261393995073i</v>
      </c>
      <c r="W3052" t="str">
        <f t="shared" si="1596"/>
        <v>0.0000143194779704744-0.000114299717786546i</v>
      </c>
      <c r="X3052" t="str">
        <f t="shared" si="1597"/>
        <v>0.0000145621770999239-0.000114237379308459i</v>
      </c>
      <c r="Y3052" t="str">
        <f t="shared" si="1598"/>
        <v>0.009+0.702460117342678i</v>
      </c>
      <c r="Z3052" t="str">
        <f t="shared" si="1599"/>
        <v>-0.00227301633143066-0.000319444781907002i</v>
      </c>
      <c r="AA3052" t="str">
        <f t="shared" si="1600"/>
        <v>0.255799127099273-19.9299155618225i</v>
      </c>
      <c r="AB3052" t="str">
        <f t="shared" si="1601"/>
        <v>0.371361888774751-0.62585028874683i</v>
      </c>
      <c r="AC3052" t="str">
        <f t="shared" si="1602"/>
        <v>0.829663912572875-0.114967406626002i</v>
      </c>
      <c r="AD3052" t="str">
        <f t="shared" si="1603"/>
        <v>0.541732849721358-0.679273449634041i</v>
      </c>
      <c r="AE3052" t="str">
        <f t="shared" si="1604"/>
        <v>-0.00144835797366268+0.00137094591249431i</v>
      </c>
      <c r="AF3052" t="str">
        <f t="shared" si="1605"/>
        <v>-15.077839044303-0.318125109426285i</v>
      </c>
      <c r="AG3052" t="str">
        <f t="shared" si="1606"/>
        <v>0.951494578509657-0.0397130199771147i</v>
      </c>
      <c r="AH3052" t="str">
        <f t="shared" si="1607"/>
        <v>0.0242540113426535-0.0202281160249439i</v>
      </c>
      <c r="AI3052">
        <f t="shared" si="1608"/>
        <v>-30.011159432755083</v>
      </c>
      <c r="AJ3052">
        <f t="shared" si="1609"/>
        <v>-39.828483265288206</v>
      </c>
      <c r="AK3052"/>
      <c r="AL3052"/>
      <c r="AM3052"/>
      <c r="AN3052"/>
    </row>
    <row r="3053" spans="1:40" x14ac:dyDescent="0.25">
      <c r="A3053"/>
      <c r="B3053">
        <f t="shared" si="1610"/>
        <v>1119000</v>
      </c>
      <c r="C3053" s="186" t="str">
        <f t="shared" si="1578"/>
        <v>-6.10355081411382E-08+0.00218858135753623i</v>
      </c>
      <c r="D3053" s="158" t="str">
        <f t="shared" si="1579"/>
        <v>-5.95700642494485+0.0167791237411111i</v>
      </c>
      <c r="E3053" t="str">
        <f t="shared" si="1580"/>
        <v>2870</v>
      </c>
      <c r="F3053" t="str">
        <f t="shared" si="1581"/>
        <v>0.777000777000777</v>
      </c>
      <c r="G3053" t="str">
        <f t="shared" si="1576"/>
        <v>0.777000777000777</v>
      </c>
      <c r="H3053" t="str">
        <f t="shared" si="1582"/>
        <v>9.12085624074579+0.334620872329277i</v>
      </c>
      <c r="I3053" t="str">
        <f t="shared" si="1583"/>
        <v>4394.30272420872i</v>
      </c>
      <c r="J3053" t="str">
        <f t="shared" si="1577"/>
        <v>-16515.9130120654+950.385731423146i</v>
      </c>
      <c r="K3053" t="str">
        <f t="shared" si="1584"/>
        <v>0.0152598060997975-0.265186672939462i</v>
      </c>
      <c r="L3053" t="str">
        <f t="shared" si="1585"/>
        <v>0.00113105078633763-0.0164737595274417i</v>
      </c>
      <c r="M3053" t="str">
        <f t="shared" si="1586"/>
        <v>0.0163908568861351-0.281660432466904i</v>
      </c>
      <c r="N3053" t="str">
        <f t="shared" si="1587"/>
        <v>-4.96266397580603i</v>
      </c>
      <c r="O3053" t="str">
        <f t="shared" si="1588"/>
        <v>0.247670396376164+0.968844350119705i</v>
      </c>
      <c r="P3053" t="str">
        <f t="shared" si="1589"/>
        <v>0.752329603623836-0.968844350119705i</v>
      </c>
      <c r="Q3053" t="str">
        <f t="shared" si="1590"/>
        <v>-0.752329603623836+5.93150832592574i</v>
      </c>
      <c r="R3053" t="str">
        <f t="shared" si="1591"/>
        <v>-0.176585221796879-0.104438749752051i</v>
      </c>
      <c r="S3053" t="str">
        <f t="shared" si="1592"/>
        <v>0.512259919833382i</v>
      </c>
      <c r="T3053" t="str">
        <f t="shared" si="1593"/>
        <v>0.0534997855754843-0.0904575315614292i</v>
      </c>
      <c r="U3053" t="str">
        <f t="shared" si="1594"/>
        <v>0.0000500000000000001-0.000215499421956692i</v>
      </c>
      <c r="V3053" t="str">
        <f t="shared" si="1595"/>
        <v>3.33333333333333E-06-0.000237049364152361i</v>
      </c>
      <c r="W3053" t="str">
        <f t="shared" si="1596"/>
        <v>0.0000143192040112346-0.000114199897890156i</v>
      </c>
      <c r="X3053" t="str">
        <f t="shared" si="1597"/>
        <v>0.0000145614728130163-0.000114137615962618i</v>
      </c>
      <c r="Y3053" t="str">
        <f t="shared" si="1598"/>
        <v>0.009+0.703088435873396i</v>
      </c>
      <c r="Z3053" t="str">
        <f t="shared" si="1599"/>
        <v>-0.00226900206387631-0.000319093711569574i</v>
      </c>
      <c r="AA3053" t="str">
        <f t="shared" si="1600"/>
        <v>0.255342047534784-19.9121052335969i</v>
      </c>
      <c r="AB3053" t="str">
        <f t="shared" si="1601"/>
        <v>0.369569171759077-0.624868205711969i</v>
      </c>
      <c r="AC3053" t="str">
        <f t="shared" si="1602"/>
        <v>0.830056906348179-0.114335138076618i</v>
      </c>
      <c r="AD3053" t="str">
        <f t="shared" si="1603"/>
        <v>0.53870619258589-0.678598243677113i</v>
      </c>
      <c r="AE3053" t="str">
        <f t="shared" si="1604"/>
        <v>-0.00143886189503986+0.00136784305700847i</v>
      </c>
      <c r="AF3053" t="str">
        <f t="shared" si="1605"/>
        <v>-15.0778626656906-0.317841748588166i</v>
      </c>
      <c r="AG3053" t="str">
        <f t="shared" si="1606"/>
        <v>0.951583349624143-0.0394581776035516i</v>
      </c>
      <c r="AH3053" t="str">
        <f t="shared" si="1607"/>
        <v>0.0240930372110998-0.0201938716638971i</v>
      </c>
      <c r="AI3053">
        <f t="shared" si="1608"/>
        <v>-30.051257524768261</v>
      </c>
      <c r="AJ3053">
        <f t="shared" si="1609"/>
        <v>-39.968464657895325</v>
      </c>
      <c r="AK3053"/>
      <c r="AL3053"/>
      <c r="AM3053"/>
      <c r="AN3053"/>
    </row>
    <row r="3054" spans="1:40" x14ac:dyDescent="0.25">
      <c r="A3054"/>
      <c r="B3054">
        <f t="shared" si="1610"/>
        <v>1120000</v>
      </c>
      <c r="C3054" s="186" t="str">
        <f t="shared" si="1578"/>
        <v>-6.09265648195328E-08+0.00218662726704147i</v>
      </c>
      <c r="D3054" s="158" t="str">
        <f t="shared" si="1579"/>
        <v>-5.95700642410962+0.0167641423806513i</v>
      </c>
      <c r="E3054" t="str">
        <f t="shared" si="1580"/>
        <v>2870</v>
      </c>
      <c r="F3054" t="str">
        <f t="shared" si="1581"/>
        <v>0.777000777000777</v>
      </c>
      <c r="G3054" t="str">
        <f t="shared" si="1576"/>
        <v>0.777000777000777</v>
      </c>
      <c r="H3054" t="str">
        <f t="shared" si="1582"/>
        <v>9.1208797998566+0.334323033640887i</v>
      </c>
      <c r="I3054" t="str">
        <f t="shared" si="1583"/>
        <v>4398.22971502571i</v>
      </c>
      <c r="J3054" t="str">
        <f t="shared" si="1577"/>
        <v>-16545.447048211+951.235048430673i</v>
      </c>
      <c r="K3054" t="str">
        <f t="shared" si="1584"/>
        <v>0.0152326550625602-0.26495143146486i</v>
      </c>
      <c r="L3054" t="str">
        <f t="shared" si="1585"/>
        <v>0.00112904140951724-0.0164591886496332i</v>
      </c>
      <c r="M3054" t="str">
        <f t="shared" si="1586"/>
        <v>0.0163616964720774-0.281410620114493i</v>
      </c>
      <c r="N3054" t="str">
        <f t="shared" si="1587"/>
        <v>-4.96709888552525i</v>
      </c>
      <c r="O3054" t="str">
        <f t="shared" si="1588"/>
        <v>0.251964683876707+0.967736430067046i</v>
      </c>
      <c r="P3054" t="str">
        <f t="shared" si="1589"/>
        <v>0.748035316123293-0.967736430067046i</v>
      </c>
      <c r="Q3054" t="str">
        <f t="shared" si="1590"/>
        <v>-0.748035316123293+5.9348353155923i</v>
      </c>
      <c r="R3054" t="str">
        <f t="shared" si="1591"/>
        <v>-0.17614844444386-0.103839454008102i</v>
      </c>
      <c r="S3054" t="str">
        <f t="shared" si="1592"/>
        <v>0.512717703497219i</v>
      </c>
      <c r="T3054" t="str">
        <f t="shared" si="1593"/>
        <v>0.0532403263914392-0.0903144259098634i</v>
      </c>
      <c r="U3054" t="str">
        <f t="shared" si="1594"/>
        <v>0.0000499999999999999-0.000215307011758516i</v>
      </c>
      <c r="V3054" t="str">
        <f t="shared" si="1595"/>
        <v>3.33333333333333E-06-0.000236837712934368i</v>
      </c>
      <c r="W3054" t="str">
        <f t="shared" si="1596"/>
        <v>0.0000143189298204869-0.000114100258206237i</v>
      </c>
      <c r="X3054" t="str">
        <f t="shared" si="1597"/>
        <v>0.0000145607694469753-0.000114038032725795i</v>
      </c>
      <c r="Y3054" t="str">
        <f t="shared" si="1598"/>
        <v>0.009+0.703716754404114i</v>
      </c>
      <c r="Z3054" t="str">
        <f t="shared" si="1599"/>
        <v>-0.00226499854123731-0.000318743424424145i</v>
      </c>
      <c r="AA3054" t="str">
        <f t="shared" si="1600"/>
        <v>0.254886192042692-19.8943267091425i</v>
      </c>
      <c r="AB3054" t="str">
        <f t="shared" si="1601"/>
        <v>0.367776863346596-0.623879651523306i</v>
      </c>
      <c r="AC3054" t="str">
        <f t="shared" si="1602"/>
        <v>0.830451093795542-0.113704044671458i</v>
      </c>
      <c r="AD3054" t="str">
        <f t="shared" si="1603"/>
        <v>0.535682211746398-0.677909176826001i</v>
      </c>
      <c r="AE3054" t="str">
        <f t="shared" si="1604"/>
        <v>-0.00142939852064243+0.00136471811402712i</v>
      </c>
      <c r="AF3054" t="str">
        <f t="shared" si="1605"/>
        <v>-15.0778862239662-0.317558891260236i</v>
      </c>
      <c r="AG3054" t="str">
        <f t="shared" si="1606"/>
        <v>0.951672968709425-0.039203972369435i</v>
      </c>
      <c r="AH3054" t="str">
        <f t="shared" si="1607"/>
        <v>0.0239325956760999-0.0201591240403776i</v>
      </c>
      <c r="AI3054">
        <f t="shared" si="1608"/>
        <v>-30.09146594544832</v>
      </c>
      <c r="AJ3054">
        <f t="shared" si="1609"/>
        <v>-40.108413602514425</v>
      </c>
      <c r="AK3054"/>
      <c r="AL3054"/>
      <c r="AM3054"/>
      <c r="AN3054"/>
    </row>
    <row r="3055" spans="1:40" x14ac:dyDescent="0.25">
      <c r="A3055"/>
      <c r="B3055">
        <f t="shared" si="1610"/>
        <v>1121000</v>
      </c>
      <c r="C3055" s="186" t="str">
        <f t="shared" si="1578"/>
        <v>-6.08179129200208E-08+0.00218467666288121i</v>
      </c>
      <c r="D3055" s="158" t="str">
        <f t="shared" si="1579"/>
        <v>-5.95700642327663+0.0167491877487559i</v>
      </c>
      <c r="E3055" t="str">
        <f t="shared" si="1580"/>
        <v>2870</v>
      </c>
      <c r="F3055" t="str">
        <f t="shared" si="1581"/>
        <v>0.777000777000777</v>
      </c>
      <c r="G3055" t="str">
        <f t="shared" si="1576"/>
        <v>0.777000777000777</v>
      </c>
      <c r="H3055" t="str">
        <f t="shared" si="1582"/>
        <v>9.12090329607762+0.334025723852621i</v>
      </c>
      <c r="I3055" t="str">
        <f t="shared" si="1583"/>
        <v>4402.1567058427i</v>
      </c>
      <c r="J3055" t="str">
        <f t="shared" si="1577"/>
        <v>-16575.007465809+952.0843654382i</v>
      </c>
      <c r="K3055" t="str">
        <f t="shared" si="1584"/>
        <v>0.0152055763470712-0.264716605611557i</v>
      </c>
      <c r="L3055" t="str">
        <f t="shared" si="1585"/>
        <v>0.00112703737423567-0.016444643401955i</v>
      </c>
      <c r="M3055" t="str">
        <f t="shared" si="1586"/>
        <v>0.0163326137213069-0.281161249013512i</v>
      </c>
      <c r="N3055" t="str">
        <f t="shared" si="1587"/>
        <v>-4.97153379524446i</v>
      </c>
      <c r="O3055" t="str">
        <f t="shared" si="1588"/>
        <v>0.256254015637074+0.966609476194949i</v>
      </c>
      <c r="P3055" t="str">
        <f t="shared" si="1589"/>
        <v>0.743745984362926-0.966609476194949i</v>
      </c>
      <c r="Q3055" t="str">
        <f t="shared" si="1590"/>
        <v>-0.743745984362926+5.93814327143941i</v>
      </c>
      <c r="R3055" t="str">
        <f t="shared" si="1591"/>
        <v>-0.175710616412503-0.103241348511213i</v>
      </c>
      <c r="S3055" t="str">
        <f t="shared" si="1592"/>
        <v>0.513175487161056i</v>
      </c>
      <c r="T3055" t="str">
        <f t="shared" si="1593"/>
        <v>0.0529809293174061-0.0901703811768557i</v>
      </c>
      <c r="U3055" t="str">
        <f t="shared" si="1594"/>
        <v>0.0000499999999999999-0.000215114944843478i</v>
      </c>
      <c r="V3055" t="str">
        <f t="shared" si="1595"/>
        <v>3.33333333333333E-06-0.000236626439327825i</v>
      </c>
      <c r="W3055" t="str">
        <f t="shared" si="1596"/>
        <v>0.0000143186553982667-0.000114000798252212i</v>
      </c>
      <c r="X3055" t="str">
        <f t="shared" si="1597"/>
        <v>0.0000145600669977263-0.000113938629115698i</v>
      </c>
      <c r="Y3055" t="str">
        <f t="shared" si="1598"/>
        <v>0.009+0.704345072934832i</v>
      </c>
      <c r="Z3055" t="str">
        <f t="shared" si="1599"/>
        <v>-0.00226100572519072-0.000318393917801975i</v>
      </c>
      <c r="AA3055" t="str">
        <f t="shared" si="1600"/>
        <v>0.254431556255832-19.8765799033483i</v>
      </c>
      <c r="AB3055" t="str">
        <f t="shared" si="1601"/>
        <v>0.36598498398155-0.622884610289004i</v>
      </c>
      <c r="AC3055" t="str">
        <f t="shared" si="1602"/>
        <v>0.830846476351018-0.11307412894924i</v>
      </c>
      <c r="AD3055" t="str">
        <f t="shared" si="1603"/>
        <v>0.532660972319258-0.677206259921643i</v>
      </c>
      <c r="AE3055" t="str">
        <f t="shared" si="1604"/>
        <v>-0.00141996786225597+0.00136157121698089i</v>
      </c>
      <c r="AF3055" t="str">
        <f t="shared" si="1605"/>
        <v>-15.0779097193542-0.317276536103865i</v>
      </c>
      <c r="AG3055" t="str">
        <f t="shared" si="1606"/>
        <v>0.951763432754025-0.0389504072935475i</v>
      </c>
      <c r="AH3055" t="str">
        <f t="shared" si="1607"/>
        <v>0.0237726878633143-0.0201238762359608i</v>
      </c>
      <c r="AI3055">
        <f t="shared" si="1608"/>
        <v>-30.13178533801003</v>
      </c>
      <c r="AJ3055">
        <f t="shared" si="1609"/>
        <v>-40.248329820096387</v>
      </c>
      <c r="AK3055"/>
      <c r="AL3055"/>
      <c r="AM3055"/>
      <c r="AN3055"/>
    </row>
    <row r="3056" spans="1:40" x14ac:dyDescent="0.25">
      <c r="A3056"/>
      <c r="B3056">
        <f t="shared" si="1610"/>
        <v>1122000</v>
      </c>
      <c r="C3056" s="186" t="str">
        <f t="shared" si="1578"/>
        <v>-6.07095514041272E-08+0.0021827295357337i</v>
      </c>
      <c r="D3056" s="158" t="str">
        <f t="shared" si="1579"/>
        <v>-5.95700642244585+0.0167342597739584i</v>
      </c>
      <c r="E3056" t="str">
        <f t="shared" si="1580"/>
        <v>2870</v>
      </c>
      <c r="F3056" t="str">
        <f t="shared" si="1581"/>
        <v>0.777000777000777</v>
      </c>
      <c r="G3056" t="str">
        <f t="shared" si="1576"/>
        <v>0.777000777000777</v>
      </c>
      <c r="H3056" t="str">
        <f t="shared" si="1582"/>
        <v>9.12092672963235+0.33372894155911i</v>
      </c>
      <c r="I3056" t="str">
        <f t="shared" si="1583"/>
        <v>4406.08369665969i</v>
      </c>
      <c r="J3056" t="str">
        <f t="shared" si="1577"/>
        <v>-16604.5942648597+952.933682445727i</v>
      </c>
      <c r="K3056" t="str">
        <f t="shared" si="1584"/>
        <v>0.0151785696969737-0.264482194282704i</v>
      </c>
      <c r="L3056" t="str">
        <f t="shared" si="1585"/>
        <v>0.00112503866160676-0.0164301237171702i</v>
      </c>
      <c r="M3056" t="str">
        <f t="shared" si="1586"/>
        <v>0.0163036083585805-0.280912317999874i</v>
      </c>
      <c r="N3056" t="str">
        <f t="shared" si="1587"/>
        <v>-4.97596870496368i</v>
      </c>
      <c r="O3056" t="str">
        <f t="shared" si="1588"/>
        <v>0.260538307293024+0.96546351066878i</v>
      </c>
      <c r="P3056" t="str">
        <f t="shared" si="1589"/>
        <v>0.739461692706976-0.96546351066878i</v>
      </c>
      <c r="Q3056" t="str">
        <f t="shared" si="1590"/>
        <v>-0.739461692706976+5.94143221563246i</v>
      </c>
      <c r="R3056" t="str">
        <f t="shared" si="1591"/>
        <v>-0.175271736035601-0.10264443588026i</v>
      </c>
      <c r="S3056" t="str">
        <f t="shared" si="1592"/>
        <v>0.513633270824891i</v>
      </c>
      <c r="T3056" t="str">
        <f t="shared" si="1593"/>
        <v>0.0527215973331537-0.0900253950631227i</v>
      </c>
      <c r="U3056" t="str">
        <f t="shared" si="1594"/>
        <v>0.0000499999999999999-0.000214923220293706i</v>
      </c>
      <c r="V3056" t="str">
        <f t="shared" si="1595"/>
        <v>3.33333333333333E-06-0.000236415542323077i</v>
      </c>
      <c r="W3056" t="str">
        <f t="shared" si="1596"/>
        <v>0.0000143183807446086-0.000113901517547224i</v>
      </c>
      <c r="X3056" t="str">
        <f t="shared" si="1597"/>
        <v>0.0000145593654612124-0.000113839404651755i</v>
      </c>
      <c r="Y3056" t="str">
        <f t="shared" si="1598"/>
        <v>0.009+0.70497339146555i</v>
      </c>
      <c r="Z3056" t="str">
        <f t="shared" si="1599"/>
        <v>-0.00225702357758438-0.000318045189046378i</v>
      </c>
      <c r="AA3056" t="str">
        <f t="shared" si="1600"/>
        <v>0.253978135826497-19.8588647314064i</v>
      </c>
      <c r="AB3056" t="str">
        <f t="shared" si="1601"/>
        <v>0.364193554247769-0.621883066125929i</v>
      </c>
      <c r="AC3056" t="str">
        <f t="shared" si="1602"/>
        <v>0.831243055444871-0.112445393479304i</v>
      </c>
      <c r="AD3056" t="str">
        <f t="shared" si="1603"/>
        <v>0.529642539374646-0.676489504121774i</v>
      </c>
      <c r="AE3056" t="str">
        <f t="shared" si="1604"/>
        <v>-0.00141056993128654+0.0013584024992288i</v>
      </c>
      <c r="AF3056" t="str">
        <f t="shared" si="1605"/>
        <v>-15.0779331520782-0.316994681785152i</v>
      </c>
      <c r="AG3056" t="str">
        <f t="shared" si="1606"/>
        <v>0.951854738734248-0.0386974853807419i</v>
      </c>
      <c r="AH3056" t="str">
        <f t="shared" si="1607"/>
        <v>0.023613314881199-0.020088131334519i</v>
      </c>
      <c r="AI3056">
        <f t="shared" si="1608"/>
        <v>-30.172216352183852</v>
      </c>
      <c r="AJ3056">
        <f t="shared" si="1609"/>
        <v>-40.388213032969595</v>
      </c>
      <c r="AK3056"/>
      <c r="AL3056"/>
      <c r="AM3056"/>
      <c r="AN3056"/>
    </row>
    <row r="3057" spans="1:40" x14ac:dyDescent="0.25">
      <c r="A3057"/>
      <c r="B3057">
        <f t="shared" si="1610"/>
        <v>1123000</v>
      </c>
      <c r="C3057" s="186" t="str">
        <f t="shared" si="1578"/>
        <v>-6.06014792379991E-08+0.00218078587631041i</v>
      </c>
      <c r="D3057" s="158" t="str">
        <f t="shared" si="1579"/>
        <v>-5.9570064216173+0.0167193583850465i</v>
      </c>
      <c r="E3057" t="str">
        <f t="shared" si="1580"/>
        <v>2870</v>
      </c>
      <c r="F3057" t="str">
        <f t="shared" si="1581"/>
        <v>0.777000777000777</v>
      </c>
      <c r="G3057" t="str">
        <f t="shared" si="1576"/>
        <v>0.777000777000777</v>
      </c>
      <c r="H3057" t="str">
        <f t="shared" si="1582"/>
        <v>9.12095010074336+0.333432685359963i</v>
      </c>
      <c r="I3057" t="str">
        <f t="shared" si="1583"/>
        <v>4410.01068747667i</v>
      </c>
      <c r="J3057" t="str">
        <f t="shared" si="1577"/>
        <v>-16634.2074453629+953.782999453254i</v>
      </c>
      <c r="K3057" t="str">
        <f t="shared" si="1584"/>
        <v>0.0151516348570454-0.264248196385301i</v>
      </c>
      <c r="L3057" t="str">
        <f t="shared" si="1585"/>
        <v>0.00112304525282764-0.0164156295282765i</v>
      </c>
      <c r="M3057" t="str">
        <f t="shared" si="1586"/>
        <v>0.016274680109873-0.280663825913578i</v>
      </c>
      <c r="N3057" t="str">
        <f t="shared" si="1587"/>
        <v>-4.9804036146829i</v>
      </c>
      <c r="O3057" t="str">
        <f t="shared" si="1588"/>
        <v>0.26481747457942+0.96429855602784i</v>
      </c>
      <c r="P3057" t="str">
        <f t="shared" si="1589"/>
        <v>0.73518252542058-0.96429855602784i</v>
      </c>
      <c r="Q3057" t="str">
        <f t="shared" si="1590"/>
        <v>-0.73518252542058+5.94470217071074i</v>
      </c>
      <c r="R3057" t="str">
        <f t="shared" si="1591"/>
        <v>-0.174831801654523-0.102048718764299i</v>
      </c>
      <c r="S3057" t="str">
        <f t="shared" si="1592"/>
        <v>0.514091054488728i</v>
      </c>
      <c r="T3057" t="str">
        <f t="shared" si="1593"/>
        <v>0.0524623334387621-0.0898794652707379i</v>
      </c>
      <c r="U3057" t="str">
        <f t="shared" si="1594"/>
        <v>0.0000499999999999999-0.000214731837194602i</v>
      </c>
      <c r="V3057" t="str">
        <f t="shared" si="1595"/>
        <v>3.33333333333333E-06-0.000236205020914063i</v>
      </c>
      <c r="W3057" t="str">
        <f t="shared" si="1596"/>
        <v>0.0000143181058595478-0.000113802415612126i</v>
      </c>
      <c r="X3057" t="str">
        <f t="shared" si="1597"/>
        <v>0.0000145586648333953-0.000113740358855104i</v>
      </c>
      <c r="Y3057" t="str">
        <f t="shared" si="1598"/>
        <v>0.009+0.705601709996268i</v>
      </c>
      <c r="Z3057" t="str">
        <f t="shared" si="1599"/>
        <v>-0.00225305206043585-0.000317697235512677i</v>
      </c>
      <c r="AA3057" t="str">
        <f t="shared" si="1600"/>
        <v>0.253525926426335-19.8411811088109i</v>
      </c>
      <c r="AB3057" t="str">
        <f t="shared" si="1601"/>
        <v>0.362402594869397-0.620875003160321i</v>
      </c>
      <c r="AC3057" t="str">
        <f t="shared" si="1602"/>
        <v>0.831640832501407-0.111817840861704i</v>
      </c>
      <c r="AD3057" t="str">
        <f t="shared" si="1603"/>
        <v>0.526626977934981-0.675758920900696i</v>
      </c>
      <c r="AE3057" t="str">
        <f t="shared" si="1604"/>
        <v>-0.00140120473876069+0.00135521209405688i</v>
      </c>
      <c r="AF3057" t="str">
        <f t="shared" si="1605"/>
        <v>-15.0779565223607-0.316713326974916i</v>
      </c>
      <c r="AG3057" t="str">
        <f t="shared" si="1606"/>
        <v>0.951946883614256-0.0384452096218905i</v>
      </c>
      <c r="AH3057" t="str">
        <f t="shared" si="1607"/>
        <v>0.0234544778210076-0.0200518924220938i</v>
      </c>
      <c r="AI3057">
        <f t="shared" si="1608"/>
        <v>-30.212759644308523</v>
      </c>
      <c r="AJ3057">
        <f t="shared" si="1609"/>
        <v>-40.528062964841567</v>
      </c>
      <c r="AK3057"/>
      <c r="AL3057"/>
      <c r="AM3057"/>
      <c r="AN3057"/>
    </row>
    <row r="3058" spans="1:40" x14ac:dyDescent="0.25">
      <c r="A3058"/>
      <c r="B3058">
        <f t="shared" si="1610"/>
        <v>1124000</v>
      </c>
      <c r="C3058" s="186" t="str">
        <f t="shared" si="1578"/>
        <v>-6.04936953923801E-08+0.00217884567535583i</v>
      </c>
      <c r="D3058" s="158" t="str">
        <f t="shared" si="1579"/>
        <v>-5.95700642079095+0.0167044835110614i</v>
      </c>
      <c r="E3058" t="str">
        <f t="shared" si="1580"/>
        <v>2870</v>
      </c>
      <c r="F3058" t="str">
        <f t="shared" si="1581"/>
        <v>0.777000777000777</v>
      </c>
      <c r="G3058" t="str">
        <f t="shared" si="1576"/>
        <v>0.777000777000777</v>
      </c>
      <c r="H3058" t="str">
        <f t="shared" si="1582"/>
        <v>9.12097340963217+0.333136953859724i</v>
      </c>
      <c r="I3058" t="str">
        <f t="shared" si="1583"/>
        <v>4413.93767829366i</v>
      </c>
      <c r="J3058" t="str">
        <f t="shared" si="1577"/>
        <v>-16663.8470073187+954.632316460782i</v>
      </c>
      <c r="K3058" t="str">
        <f t="shared" si="1584"/>
        <v>0.0151247715731912-0.264014610830174i</v>
      </c>
      <c r="L3058" t="str">
        <f t="shared" si="1585"/>
        <v>0.00112105712917825-0.0164011607685037i</v>
      </c>
      <c r="M3058" t="str">
        <f t="shared" si="1586"/>
        <v>0.0162458287023695-0.280415771598678i</v>
      </c>
      <c r="N3058" t="str">
        <f t="shared" si="1587"/>
        <v>-4.98483852440212i</v>
      </c>
      <c r="O3058" t="str">
        <f t="shared" si="1588"/>
        <v>0.269091433331923+0.963114635184915i</v>
      </c>
      <c r="P3058" t="str">
        <f t="shared" si="1589"/>
        <v>0.730908566668077-0.963114635184915i</v>
      </c>
      <c r="Q3058" t="str">
        <f t="shared" si="1590"/>
        <v>-0.730908566668077+5.94795315958704i</v>
      </c>
      <c r="R3058" t="str">
        <f t="shared" si="1591"/>
        <v>-0.174390811619363-0.10145419984262i</v>
      </c>
      <c r="S3058" t="str">
        <f t="shared" si="1592"/>
        <v>0.514548838152565i</v>
      </c>
      <c r="T3058" t="str">
        <f t="shared" si="1593"/>
        <v>0.0522031406547183-0.0897325895032261i</v>
      </c>
      <c r="U3058" t="str">
        <f t="shared" si="1594"/>
        <v>0.00005-0.000214540794634821i</v>
      </c>
      <c r="V3058" t="str">
        <f t="shared" si="1595"/>
        <v>3.33333333333333E-06-0.000235994874098303i</v>
      </c>
      <c r="W3058" t="str">
        <f t="shared" si="1596"/>
        <v>0.0000143178307431194-0.000113703491969479i</v>
      </c>
      <c r="X3058" t="str">
        <f t="shared" si="1597"/>
        <v>0.0000145579651102548-0.000113641491248586i</v>
      </c>
      <c r="Y3058" t="str">
        <f t="shared" si="1598"/>
        <v>0.009+0.706230028526985i</v>
      </c>
      <c r="Z3058" t="str">
        <f t="shared" si="1599"/>
        <v>-0.00224909113593153-0.000317350054568124i</v>
      </c>
      <c r="AA3058" t="str">
        <f t="shared" si="1600"/>
        <v>0.253074923746251-19.8235289513568i</v>
      </c>
      <c r="AB3058" t="str">
        <f t="shared" si="1601"/>
        <v>0.360612126711541-0.619860405528444i</v>
      </c>
      <c r="AC3058" t="str">
        <f t="shared" si="1602"/>
        <v>0.832039808938825-0.111191473727253i</v>
      </c>
      <c r="AD3058" t="str">
        <f t="shared" si="1603"/>
        <v>0.523614352973227-0.675014522049032i</v>
      </c>
      <c r="AE3058" t="str">
        <f t="shared" si="1604"/>
        <v>-0.00139187229532514+0.00135200013467683i</v>
      </c>
      <c r="AF3058" t="str">
        <f t="shared" si="1605"/>
        <v>-15.0779798304231-0.316432470348663i</v>
      </c>
      <c r="AG3058" t="str">
        <f t="shared" si="1606"/>
        <v>0.952039864346134-0.0381935829938253i</v>
      </c>
      <c r="AH3058" t="str">
        <f t="shared" si="1607"/>
        <v>0.0232961777567896-0.0200151625867698i</v>
      </c>
      <c r="AI3058">
        <f t="shared" si="1608"/>
        <v>-30.253415877426093</v>
      </c>
      <c r="AJ3058">
        <f t="shared" si="1609"/>
        <v>-40.667879340808071</v>
      </c>
      <c r="AK3058"/>
      <c r="AL3058"/>
      <c r="AM3058"/>
      <c r="AN3058"/>
    </row>
    <row r="3059" spans="1:40" x14ac:dyDescent="0.25">
      <c r="A3059"/>
      <c r="B3059">
        <f t="shared" si="1610"/>
        <v>1125000</v>
      </c>
      <c r="C3059" s="186" t="str">
        <f t="shared" si="1578"/>
        <v>-6.03861988425862E-08+0.00217690892364738i</v>
      </c>
      <c r="D3059" s="158" t="str">
        <f t="shared" si="1579"/>
        <v>-5.95700641996682+0.0166896350812966i</v>
      </c>
      <c r="E3059" t="str">
        <f t="shared" si="1580"/>
        <v>2870</v>
      </c>
      <c r="F3059" t="str">
        <f t="shared" si="1581"/>
        <v>0.777000777000777</v>
      </c>
      <c r="G3059" t="str">
        <f t="shared" si="1576"/>
        <v>0.777000777000777</v>
      </c>
      <c r="H3059" t="str">
        <f t="shared" si="1582"/>
        <v>9.12099665651938+0.332841745667867i</v>
      </c>
      <c r="I3059" t="str">
        <f t="shared" si="1583"/>
        <v>4417.86466911065i</v>
      </c>
      <c r="J3059" t="str">
        <f t="shared" si="1577"/>
        <v>-16693.512950727+955.481633468309i</v>
      </c>
      <c r="K3059" t="str">
        <f t="shared" si="1584"/>
        <v>0.0150979795924377-0.263781436531957i</v>
      </c>
      <c r="L3059" t="str">
        <f t="shared" si="1585"/>
        <v>0.00111907427202089-0.0163867173713135i</v>
      </c>
      <c r="M3059" t="str">
        <f t="shared" si="1586"/>
        <v>0.0162170538644586-0.28016815390327i</v>
      </c>
      <c r="N3059" t="str">
        <f t="shared" si="1587"/>
        <v>-4.98927343412134i</v>
      </c>
      <c r="O3059" t="str">
        <f t="shared" si="1588"/>
        <v>0.273360099488637+0.961911771425822i</v>
      </c>
      <c r="P3059" t="str">
        <f t="shared" si="1589"/>
        <v>0.726639900511363-0.961911771425822i</v>
      </c>
      <c r="Q3059" t="str">
        <f t="shared" si="1590"/>
        <v>-0.726639900511363+5.95118520554716i</v>
      </c>
      <c r="R3059" t="str">
        <f t="shared" si="1591"/>
        <v>-0.173948764289098-0.100860881824811i</v>
      </c>
      <c r="S3059" t="str">
        <f t="shared" si="1592"/>
        <v>0.515006621816402i</v>
      </c>
      <c r="T3059" t="str">
        <f t="shared" si="1593"/>
        <v>0.0519440220220193-0.0895847654656659i</v>
      </c>
      <c r="U3059" t="str">
        <f t="shared" si="1594"/>
        <v>0.00005-0.000214350091706256i</v>
      </c>
      <c r="V3059" t="str">
        <f t="shared" si="1595"/>
        <v>3.33333333333333E-06-0.000235785100876882i</v>
      </c>
      <c r="W3059" t="str">
        <f t="shared" si="1596"/>
        <v>0.0000143175553953585-0.00011360474614354i</v>
      </c>
      <c r="X3059" t="str">
        <f t="shared" si="1597"/>
        <v>0.0000145572662877889-0.000113542801356741i</v>
      </c>
      <c r="Y3059" t="str">
        <f t="shared" si="1598"/>
        <v>0.009+0.706858347057703i</v>
      </c>
      <c r="Z3059" t="str">
        <f t="shared" si="1599"/>
        <v>-0.00224514076642587-0.000317003643591846i</v>
      </c>
      <c r="AA3059" t="str">
        <f t="shared" si="1600"/>
        <v>0.252625123496293-19.8059081751384i</v>
      </c>
      <c r="AB3059" t="str">
        <f t="shared" si="1601"/>
        <v>0.358822170780993-0.618839257377296i</v>
      </c>
      <c r="AC3059" t="str">
        <f t="shared" si="1602"/>
        <v>0.83243998616905-0.110566294737604i</v>
      </c>
      <c r="AD3059" t="str">
        <f t="shared" si="1603"/>
        <v>0.520604729411327-0.674256319673512i</v>
      </c>
      <c r="AE3059" t="str">
        <f t="shared" si="1604"/>
        <v>-0.00138257261124681+0.00134876675422474i</v>
      </c>
      <c r="AF3059" t="str">
        <f t="shared" si="1605"/>
        <v>-15.0780030764862-0.31615211058657i</v>
      </c>
      <c r="AG3059" t="str">
        <f t="shared" si="1606"/>
        <v>0.952133677869962-0.0379426084592869i</v>
      </c>
      <c r="AH3059" t="str">
        <f t="shared" si="1607"/>
        <v>0.0231384157453957-0.0199779449185498i</v>
      </c>
      <c r="AI3059">
        <f t="shared" si="1608"/>
        <v>-30.294185721377044</v>
      </c>
      <c r="AJ3059">
        <f t="shared" si="1609"/>
        <v>-40.807661887356858</v>
      </c>
      <c r="AK3059"/>
      <c r="AL3059"/>
      <c r="AM3059"/>
      <c r="AN3059"/>
    </row>
    <row r="3060" spans="1:40" x14ac:dyDescent="0.25">
      <c r="A3060"/>
      <c r="B3060">
        <f t="shared" si="1610"/>
        <v>1126000</v>
      </c>
      <c r="C3060" s="186" t="str">
        <f t="shared" si="1578"/>
        <v>-6.0278988568482E-08+0.00217497561199525i</v>
      </c>
      <c r="D3060" s="158" t="str">
        <f t="shared" si="1579"/>
        <v>-5.95700641914488+0.0166748130252969i</v>
      </c>
      <c r="E3060" t="str">
        <f t="shared" si="1580"/>
        <v>2870</v>
      </c>
      <c r="F3060" t="str">
        <f t="shared" si="1581"/>
        <v>0.777000777000777</v>
      </c>
      <c r="G3060" t="str">
        <f t="shared" si="1576"/>
        <v>0.777000777000777</v>
      </c>
      <c r="H3060" t="str">
        <f t="shared" si="1582"/>
        <v>9.12101984162456+0.332547059398759i</v>
      </c>
      <c r="I3060" t="str">
        <f t="shared" si="1583"/>
        <v>4421.79165992763i</v>
      </c>
      <c r="J3060" t="str">
        <f t="shared" si="1577"/>
        <v>-16723.2052755879+956.330950475837i</v>
      </c>
      <c r="K3060" t="str">
        <f t="shared" si="1584"/>
        <v>0.0150712586629273-0.263548672409076i</v>
      </c>
      <c r="L3060" t="str">
        <f t="shared" si="1585"/>
        <v>0.00111709666279985-0.0163722992703987i</v>
      </c>
      <c r="M3060" t="str">
        <f t="shared" si="1586"/>
        <v>0.0161883553257272-0.279920971679475i</v>
      </c>
      <c r="N3060" t="str">
        <f t="shared" si="1587"/>
        <v>-4.99370834384056i</v>
      </c>
      <c r="O3060" t="str">
        <f t="shared" si="1588"/>
        <v>0.277623389091762+0.960689988408958i</v>
      </c>
      <c r="P3060" t="str">
        <f t="shared" si="1589"/>
        <v>0.722376610908238-0.960689988408958i</v>
      </c>
      <c r="Q3060" t="str">
        <f t="shared" si="1590"/>
        <v>-0.722376610908238+5.95439833224952i</v>
      </c>
      <c r="R3060" t="str">
        <f t="shared" si="1591"/>
        <v>-0.173505658031736-0.100268767450818i</v>
      </c>
      <c r="S3060" t="str">
        <f t="shared" si="1592"/>
        <v>0.515464405480239i</v>
      </c>
      <c r="T3060" t="str">
        <f t="shared" si="1593"/>
        <v>0.0516849806022722-0.0894359908647865i</v>
      </c>
      <c r="U3060" t="str">
        <f t="shared" si="1594"/>
        <v>0.00005-0.000214159727504031i</v>
      </c>
      <c r="V3060" t="str">
        <f t="shared" si="1595"/>
        <v>3.33333333333333E-06-0.000235575700254434i</v>
      </c>
      <c r="W3060" t="str">
        <f t="shared" si="1596"/>
        <v>0.0000143172798163004-0.000113506177660256i</v>
      </c>
      <c r="X3060" t="str">
        <f t="shared" si="1597"/>
        <v>0.0000145565683620133-0.000113444288705797i</v>
      </c>
      <c r="Y3060" t="str">
        <f t="shared" si="1598"/>
        <v>0.009+0.707486665588421i</v>
      </c>
      <c r="Z3060" t="str">
        <f t="shared" si="1599"/>
        <v>-0.00224120091444039-0.000316657999974764i</v>
      </c>
      <c r="AA3060" t="str">
        <f t="shared" si="1600"/>
        <v>0.252176521405561-19.7883186965481i</v>
      </c>
      <c r="AB3060" t="str">
        <f t="shared" si="1601"/>
        <v>0.357032748226912-0.617811542865278i</v>
      </c>
      <c r="AC3060" t="str">
        <f t="shared" si="1602"/>
        <v>0.832841365597574-0.109942306585309i</v>
      </c>
      <c r="AD3060" t="str">
        <f t="shared" si="1603"/>
        <v>0.517598172118561-0.673484326196702i</v>
      </c>
      <c r="AE3060" t="str">
        <f t="shared" si="1604"/>
        <v>-0.00137330569641259+0.00134551208575966i</v>
      </c>
      <c r="AF3060" t="str">
        <f t="shared" si="1605"/>
        <v>-15.0780262607694-0.315872246373462i</v>
      </c>
      <c r="AG3060" t="str">
        <f t="shared" si="1606"/>
        <v>0.952228321113886-0.0376922889668681i</v>
      </c>
      <c r="AH3060" t="str">
        <f t="shared" si="1607"/>
        <v>0.0229811928264784-0.0199402425092265i</v>
      </c>
      <c r="AI3060">
        <f t="shared" si="1608"/>
        <v>-30.335069852899025</v>
      </c>
      <c r="AJ3060">
        <f t="shared" si="1609"/>
        <v>-40.94741033237306</v>
      </c>
      <c r="AK3060"/>
      <c r="AL3060"/>
      <c r="AM3060"/>
      <c r="AN3060"/>
    </row>
    <row r="3061" spans="1:40" x14ac:dyDescent="0.25">
      <c r="A3061"/>
      <c r="B3061">
        <f t="shared" si="1610"/>
        <v>1127000</v>
      </c>
      <c r="C3061" s="186" t="str">
        <f t="shared" si="1578"/>
        <v>-6.01720635544554E-08+0.00217304573124223i</v>
      </c>
      <c r="D3061" s="158" t="str">
        <f t="shared" si="1579"/>
        <v>-5.95700641832512+0.0166600172728571i</v>
      </c>
      <c r="E3061" t="str">
        <f t="shared" si="1580"/>
        <v>2870</v>
      </c>
      <c r="F3061" t="str">
        <f t="shared" si="1581"/>
        <v>0.777000777000777</v>
      </c>
      <c r="G3061" t="str">
        <f t="shared" si="1576"/>
        <v>0.777000777000777</v>
      </c>
      <c r="H3061" t="str">
        <f t="shared" si="1582"/>
        <v>9.12104296516632+0.332252893671656i</v>
      </c>
      <c r="I3061" t="str">
        <f t="shared" si="1583"/>
        <v>4425.71865074462i</v>
      </c>
      <c r="J3061" t="str">
        <f t="shared" si="1577"/>
        <v>-16752.9239819014+957.180267483364i</v>
      </c>
      <c r="K3061" t="str">
        <f t="shared" si="1584"/>
        <v>0.0150446085339123-0.263316317383736i</v>
      </c>
      <c r="L3061" t="str">
        <f t="shared" si="1585"/>
        <v>0.00111512428304092-0.0163579063996814i</v>
      </c>
      <c r="M3061" t="str">
        <f t="shared" si="1586"/>
        <v>0.0161597328169532-0.279674223783417i</v>
      </c>
      <c r="N3061" t="str">
        <f t="shared" si="1587"/>
        <v>-4.99814325355978i</v>
      </c>
      <c r="O3061" t="str">
        <f t="shared" si="1588"/>
        <v>0.281881218289247+0.959449310164831i</v>
      </c>
      <c r="P3061" t="str">
        <f t="shared" si="1589"/>
        <v>0.718118781710753-0.959449310164831i</v>
      </c>
      <c r="Q3061" t="str">
        <f t="shared" si="1590"/>
        <v>-0.718118781710753+5.95759256372461i</v>
      </c>
      <c r="R3061" t="str">
        <f t="shared" si="1591"/>
        <v>-0.173061491224479-0.0996778594910027i</v>
      </c>
      <c r="S3061" t="str">
        <f t="shared" si="1592"/>
        <v>0.515922189144076i</v>
      </c>
      <c r="T3061" t="str">
        <f t="shared" si="1593"/>
        <v>0.0514260194777937-0.0892862634090715i</v>
      </c>
      <c r="U3061" t="str">
        <f t="shared" si="1594"/>
        <v>0.00005-0.000213969701126476i</v>
      </c>
      <c r="V3061" t="str">
        <f t="shared" si="1595"/>
        <v>3.33333333333333E-06-0.000235366671239123i</v>
      </c>
      <c r="W3061" t="str">
        <f t="shared" si="1596"/>
        <v>0.00001431700400598-0.000113407786047255i</v>
      </c>
      <c r="X3061" t="str">
        <f t="shared" si="1597"/>
        <v>0.0000145558713289615-0.000113345952823661i</v>
      </c>
      <c r="Y3061" t="str">
        <f t="shared" si="1598"/>
        <v>0.009+0.708114984119139i</v>
      </c>
      <c r="Z3061" t="str">
        <f t="shared" si="1599"/>
        <v>-0.00223727154266273-0.000316313121119531i</v>
      </c>
      <c r="AA3061" t="str">
        <f t="shared" si="1600"/>
        <v>0.251729113222103-19.7707604322749i</v>
      </c>
      <c r="AB3061" t="str">
        <f t="shared" si="1601"/>
        <v>0.355243880341521-0.616777246162909i</v>
      </c>
      <c r="AC3061" t="str">
        <f t="shared" si="1602"/>
        <v>0.833243948623292-0.109319511993893i</v>
      </c>
      <c r="AD3061" t="str">
        <f t="shared" si="1603"/>
        <v>0.514594745909942-0.672698554356767i</v>
      </c>
      <c r="AE3061" t="str">
        <f t="shared" si="1604"/>
        <v>-0.00136407156032925+0.00134223626226226i</v>
      </c>
      <c r="AF3061" t="str">
        <f t="shared" si="1605"/>
        <v>-15.0780493834914-0.315592876398799i</v>
      </c>
      <c r="AG3061" t="str">
        <f t="shared" si="1606"/>
        <v>0.952323790994188-0.0374426274509616i</v>
      </c>
      <c r="AH3061" t="str">
        <f t="shared" si="1607"/>
        <v>0.0228245100224977-0.0199020584522578i</v>
      </c>
      <c r="AI3061">
        <f t="shared" si="1608"/>
        <v>-30.376068955725742</v>
      </c>
      <c r="AJ3061">
        <f t="shared" si="1609"/>
        <v>-41.087124405144635</v>
      </c>
      <c r="AK3061"/>
      <c r="AL3061"/>
      <c r="AM3061"/>
      <c r="AN3061"/>
    </row>
    <row r="3062" spans="1:40" x14ac:dyDescent="0.25">
      <c r="A3062"/>
      <c r="B3062">
        <f t="shared" si="1610"/>
        <v>1128000</v>
      </c>
      <c r="C3062" s="186" t="str">
        <f t="shared" si="1578"/>
        <v>-6.00654227893943E-08+0.00217111927226358i</v>
      </c>
      <c r="D3062" s="158" t="str">
        <f t="shared" si="1579"/>
        <v>-5.95700641750754+0.0166452477540208i</v>
      </c>
      <c r="E3062" t="str">
        <f t="shared" si="1580"/>
        <v>2870</v>
      </c>
      <c r="F3062" t="str">
        <f t="shared" si="1581"/>
        <v>0.777000777000777</v>
      </c>
      <c r="G3062" t="str">
        <f t="shared" si="1576"/>
        <v>0.777000777000777</v>
      </c>
      <c r="H3062" t="str">
        <f t="shared" si="1582"/>
        <v>9.12106602736233+0.331959247110666i</v>
      </c>
      <c r="I3062" t="str">
        <f t="shared" si="1583"/>
        <v>4429.64564156161i</v>
      </c>
      <c r="J3062" t="str">
        <f t="shared" si="1577"/>
        <v>-16782.6690696674+958.029584490892i</v>
      </c>
      <c r="K3062" t="str">
        <f t="shared" si="1584"/>
        <v>0.0150180289557492-0.263084370381902i</v>
      </c>
      <c r="L3062" t="str">
        <f t="shared" si="1585"/>
        <v>0.00111315711435102-0.016343538693313i</v>
      </c>
      <c r="M3062" t="str">
        <f t="shared" si="1586"/>
        <v>0.0161311860701002-0.279427909075215i</v>
      </c>
      <c r="N3062" t="str">
        <f t="shared" si="1587"/>
        <v>-5.002578163279i</v>
      </c>
      <c r="O3062" t="str">
        <f t="shared" si="1588"/>
        <v>0.286133503336439+0.958189761095586i</v>
      </c>
      <c r="P3062" t="str">
        <f t="shared" si="1589"/>
        <v>0.713866496663561-0.958189761095586i</v>
      </c>
      <c r="Q3062" t="str">
        <f t="shared" si="1590"/>
        <v>-0.713866496663561+5.96076792437459i</v>
      </c>
      <c r="R3062" t="str">
        <f t="shared" si="1591"/>
        <v>-0.172616262253872-0.0990881607462014i</v>
      </c>
      <c r="S3062" t="str">
        <f t="shared" si="1592"/>
        <v>0.516379972807913i</v>
      </c>
      <c r="T3062" t="str">
        <f t="shared" si="1593"/>
        <v>0.0511671417517096-0.089135580808858i</v>
      </c>
      <c r="U3062" t="str">
        <f t="shared" si="1594"/>
        <v>0.00005-0.000213780011675123i</v>
      </c>
      <c r="V3062" t="str">
        <f t="shared" si="1595"/>
        <v>3.33333333333333E-06-0.000235158012842635i</v>
      </c>
      <c r="W3062" t="str">
        <f t="shared" si="1596"/>
        <v>0.0000143167279644326-0.000113309570833843i</v>
      </c>
      <c r="X3062" t="str">
        <f t="shared" si="1597"/>
        <v>0.000014555175184685-0.000113247793239917i</v>
      </c>
      <c r="Y3062" t="str">
        <f t="shared" si="1598"/>
        <v>0.009+0.708743302649857i</v>
      </c>
      <c r="Z3062" t="str">
        <f t="shared" si="1599"/>
        <v>-0.00223335261394591-0.000315969004440481i</v>
      </c>
      <c r="AA3062" t="str">
        <f t="shared" si="1600"/>
        <v>0.251282894712809-19.7532332993036i</v>
      </c>
      <c r="AB3062" t="str">
        <f t="shared" si="1601"/>
        <v>0.353455588560785-0.615736351453512i</v>
      </c>
      <c r="AC3062" t="str">
        <f t="shared" si="1602"/>
        <v>0.833647736638334-0.108697913717911i</v>
      </c>
      <c r="AD3062" t="str">
        <f t="shared" si="1603"/>
        <v>0.511594515544576-0.671899017207185i</v>
      </c>
      <c r="AE3062" t="str">
        <f t="shared" si="1604"/>
        <v>-0.00135487021212337+0.00133893941663353i</v>
      </c>
      <c r="AF3062" t="str">
        <f t="shared" si="1605"/>
        <v>-15.0780724448699-0.315313999356645i</v>
      </c>
      <c r="AG3062" t="str">
        <f t="shared" si="1606"/>
        <v>0.952420084415355-0.0371936268317049i</v>
      </c>
      <c r="AH3062" t="str">
        <f t="shared" si="1607"/>
        <v>0.0226683683387273-0.0198633958426414i</v>
      </c>
      <c r="AI3062">
        <f t="shared" si="1608"/>
        <v>-30.417183720687895</v>
      </c>
      <c r="AJ3062">
        <f t="shared" si="1609"/>
        <v>-41.226803836366948</v>
      </c>
      <c r="AK3062"/>
      <c r="AL3062"/>
      <c r="AM3062"/>
      <c r="AN3062"/>
    </row>
    <row r="3063" spans="1:40" x14ac:dyDescent="0.25">
      <c r="A3063"/>
      <c r="B3063">
        <f t="shared" si="1610"/>
        <v>1129000</v>
      </c>
      <c r="C3063" s="186" t="str">
        <f t="shared" si="1578"/>
        <v>-5.99590652666627E-08+0.00216919622596691i</v>
      </c>
      <c r="D3063" s="158" t="str">
        <f t="shared" si="1579"/>
        <v>-5.95700641669212+0.0166305043990797i</v>
      </c>
      <c r="E3063" t="str">
        <f t="shared" si="1580"/>
        <v>2870</v>
      </c>
      <c r="F3063" t="str">
        <f t="shared" si="1581"/>
        <v>0.777000777000777</v>
      </c>
      <c r="G3063" t="str">
        <f t="shared" si="1576"/>
        <v>0.777000777000777</v>
      </c>
      <c r="H3063" t="str">
        <f t="shared" si="1582"/>
        <v>9.12108902842926+0.331666118344738i</v>
      </c>
      <c r="I3063" t="str">
        <f t="shared" si="1583"/>
        <v>4433.5726323786i</v>
      </c>
      <c r="J3063" t="str">
        <f t="shared" si="1577"/>
        <v>-16812.440538886+958.878901498419i</v>
      </c>
      <c r="K3063" t="str">
        <f t="shared" si="1584"/>
        <v>0.0149915196798921-0.26285283033328i</v>
      </c>
      <c r="L3063" t="str">
        <f t="shared" si="1585"/>
        <v>0.00111119513841771-0.0163291960856725i</v>
      </c>
      <c r="M3063" t="str">
        <f t="shared" si="1586"/>
        <v>0.0161027148183098-0.279182026418953i</v>
      </c>
      <c r="N3063" t="str">
        <f t="shared" si="1587"/>
        <v>-5.00701307299822i</v>
      </c>
      <c r="O3063" t="str">
        <f t="shared" si="1588"/>
        <v>0.290380160597729+0.956911365974528i</v>
      </c>
      <c r="P3063" t="str">
        <f t="shared" si="1589"/>
        <v>0.709619839402271-0.956911365974528i</v>
      </c>
      <c r="Q3063" t="str">
        <f t="shared" si="1590"/>
        <v>-0.709619839402271+5.96392443897275i</v>
      </c>
      <c r="R3063" t="str">
        <f t="shared" si="1591"/>
        <v>-0.172169969515971-0.0984996740477881i</v>
      </c>
      <c r="S3063" t="str">
        <f t="shared" si="1592"/>
        <v>0.51683775647175i</v>
      </c>
      <c r="T3063" t="str">
        <f t="shared" si="1593"/>
        <v>0.0509083505480575-0.088983940776444i</v>
      </c>
      <c r="U3063" t="str">
        <f t="shared" si="1594"/>
        <v>0.00005-0.000213590658254684i</v>
      </c>
      <c r="V3063" t="str">
        <f t="shared" si="1595"/>
        <v>3.33333333333333E-06-0.000234949724080153i</v>
      </c>
      <c r="W3063" t="str">
        <f t="shared" si="1596"/>
        <v>0.0000143164516916937-0.000113211531550989i</v>
      </c>
      <c r="X3063" t="str">
        <f t="shared" si="1597"/>
        <v>0.000014554479925253-0.000113149809485811i</v>
      </c>
      <c r="Y3063" t="str">
        <f t="shared" si="1598"/>
        <v>0.009+0.709371621180575i</v>
      </c>
      <c r="Z3063" t="str">
        <f t="shared" si="1599"/>
        <v>-0.00222944409130731-0.000315625647363547i</v>
      </c>
      <c r="AA3063" t="str">
        <f t="shared" si="1600"/>
        <v>0.250837861663318-19.7357372149126i</v>
      </c>
      <c r="AB3063" t="str">
        <f t="shared" si="1601"/>
        <v>0.351667894465127-0.614688842933955i</v>
      </c>
      <c r="AC3063" t="str">
        <f t="shared" si="1602"/>
        <v>0.834052731027904-0.108077514543023i</v>
      </c>
      <c r="AD3063" t="str">
        <f t="shared" si="1603"/>
        <v>0.508597545724074-0.671085728116499i</v>
      </c>
      <c r="AE3063" t="str">
        <f t="shared" si="1604"/>
        <v>-0.00134570166054115+0.00133562168169333i</v>
      </c>
      <c r="AF3063" t="str">
        <f t="shared" si="1605"/>
        <v>-15.0780954451214-0.315035613945658i</v>
      </c>
      <c r="AG3063" t="str">
        <f t="shared" si="1606"/>
        <v>0.952517198270153-0.0369452900149279i</v>
      </c>
      <c r="AH3063" t="str">
        <f t="shared" si="1607"/>
        <v>0.0225127687632591-0.0198242577767883i</v>
      </c>
      <c r="AI3063">
        <f t="shared" si="1608"/>
        <v>-30.458414845816701</v>
      </c>
      <c r="AJ3063">
        <f t="shared" si="1609"/>
        <v>-41.36644835814888</v>
      </c>
      <c r="AK3063"/>
      <c r="AL3063"/>
      <c r="AM3063"/>
      <c r="AN3063"/>
    </row>
    <row r="3064" spans="1:40" x14ac:dyDescent="0.25">
      <c r="A3064"/>
      <c r="B3064">
        <f t="shared" si="1610"/>
        <v>1130000</v>
      </c>
      <c r="C3064" s="186" t="str">
        <f t="shared" si="1578"/>
        <v>-5.98529899840767E-08+0.00216727658329199i</v>
      </c>
      <c r="D3064" s="158" t="str">
        <f t="shared" si="1579"/>
        <v>-5.95700641587888+0.0166157871385719i</v>
      </c>
      <c r="E3064" t="str">
        <f t="shared" si="1580"/>
        <v>2870</v>
      </c>
      <c r="F3064" t="str">
        <f t="shared" si="1581"/>
        <v>0.777000777000777</v>
      </c>
      <c r="G3064" t="str">
        <f t="shared" si="1576"/>
        <v>0.777000777000777</v>
      </c>
      <c r="H3064" t="str">
        <f t="shared" si="1582"/>
        <v>9.1211119685829+0.331373506007635i</v>
      </c>
      <c r="I3064" t="str">
        <f t="shared" si="1583"/>
        <v>4437.49962319558i</v>
      </c>
      <c r="J3064" t="str">
        <f t="shared" si="1577"/>
        <v>-16842.2383895572+959.728218505947i</v>
      </c>
      <c r="K3064" t="str">
        <f t="shared" si="1584"/>
        <v>0.014965080458888-0.262621696171305i</v>
      </c>
      <c r="L3064" t="str">
        <f t="shared" si="1585"/>
        <v>0.0011092383370088-0.0163148785113656i</v>
      </c>
      <c r="M3064" t="str">
        <f t="shared" si="1586"/>
        <v>0.0160743187958968-0.278936574682671i</v>
      </c>
      <c r="N3064" t="str">
        <f t="shared" si="1587"/>
        <v>-5.01144798271743i</v>
      </c>
      <c r="O3064" t="str">
        <f t="shared" si="1588"/>
        <v>0.294621106548188+0.955614149945637i</v>
      </c>
      <c r="P3064" t="str">
        <f t="shared" si="1589"/>
        <v>0.705378893451812-0.955614149945637i</v>
      </c>
      <c r="Q3064" t="str">
        <f t="shared" si="1590"/>
        <v>-0.705378893451812+5.96706213266307i</v>
      </c>
      <c r="R3064" t="str">
        <f t="shared" si="1591"/>
        <v>-0.171722611416499-0.097912402257732i</v>
      </c>
      <c r="S3064" t="str">
        <f t="shared" si="1592"/>
        <v>0.517295540135587i</v>
      </c>
      <c r="T3064" t="str">
        <f t="shared" si="1593"/>
        <v>0.0506496490118863-0.0888313410261914i</v>
      </c>
      <c r="U3064" t="str">
        <f t="shared" si="1594"/>
        <v>0.0000500000000000001-0.000213401639973043i</v>
      </c>
      <c r="V3064" t="str">
        <f t="shared" si="1595"/>
        <v>3.33333333333333E-06-0.000234741803970347i</v>
      </c>
      <c r="W3064" t="str">
        <f t="shared" si="1596"/>
        <v>0.000014316175187798-0.000113113667731327i</v>
      </c>
      <c r="X3064" t="str">
        <f t="shared" si="1597"/>
        <v>0.0000145537855467516-0.000113052001094255i</v>
      </c>
      <c r="Y3064" t="str">
        <f t="shared" si="1598"/>
        <v>0.009+0.709999939711293i</v>
      </c>
      <c r="Z3064" t="str">
        <f t="shared" si="1599"/>
        <v>-0.00222554593792798-0.000315283047326194i</v>
      </c>
      <c r="AA3064" t="str">
        <f t="shared" si="1600"/>
        <v>0.250394009877913-19.7182720966735i</v>
      </c>
      <c r="AB3064" t="str">
        <f t="shared" si="1601"/>
        <v>0.349880819780114-0.613634704815366i</v>
      </c>
      <c r="AC3064" t="str">
        <f t="shared" si="1602"/>
        <v>0.834458933170105-0.107458317286058i</v>
      </c>
      <c r="AD3064" t="str">
        <f t="shared" si="1603"/>
        <v>0.505603901090936-0.670258700768026i</v>
      </c>
      <c r="AE3064" t="str">
        <f t="shared" si="1604"/>
        <v>-0.00133656591394852+0.00133228319017921i</v>
      </c>
      <c r="AF3064" t="str">
        <f t="shared" si="1605"/>
        <v>-15.0781183844618-0.314757718869063i</v>
      </c>
      <c r="AG3064" t="str">
        <f t="shared" si="1606"/>
        <v>0.952615129439696-0.0366976198921014i</v>
      </c>
      <c r="AH3064" t="str">
        <f t="shared" si="1607"/>
        <v>0.0223577122670153-0.0197846473524009i</v>
      </c>
      <c r="AI3064">
        <f t="shared" si="1608"/>
        <v>-30.499763036446975</v>
      </c>
      <c r="AJ3064">
        <f t="shared" si="1609"/>
        <v>-41.506057704017024</v>
      </c>
      <c r="AK3064"/>
      <c r="AL3064"/>
      <c r="AM3064"/>
      <c r="AN3064"/>
    </row>
    <row r="3065" spans="1:40" x14ac:dyDescent="0.25">
      <c r="A3065"/>
      <c r="B3065">
        <f t="shared" si="1610"/>
        <v>1131000</v>
      </c>
      <c r="C3065" s="186" t="str">
        <f t="shared" si="1578"/>
        <v>-5.97471959438809E-08+0.00216536033521066i</v>
      </c>
      <c r="D3065" s="158" t="str">
        <f t="shared" si="1579"/>
        <v>-5.9570064150678+0.0166010959032817i</v>
      </c>
      <c r="E3065" t="str">
        <f t="shared" si="1580"/>
        <v>2870</v>
      </c>
      <c r="F3065" t="str">
        <f t="shared" si="1581"/>
        <v>0.777000777000777</v>
      </c>
      <c r="G3065" t="str">
        <f t="shared" si="1576"/>
        <v>0.777000777000777</v>
      </c>
      <c r="H3065" t="str">
        <f t="shared" si="1582"/>
        <v>9.12113484803801+0.331081408737916i</v>
      </c>
      <c r="I3065" t="str">
        <f t="shared" si="1583"/>
        <v>4441.42661401257i</v>
      </c>
      <c r="J3065" t="str">
        <f t="shared" si="1577"/>
        <v>-16872.0626216809+960.577535513474i</v>
      </c>
      <c r="K3065" t="str">
        <f t="shared" si="1584"/>
        <v>0.0149387110463707-0.262390966833126i</v>
      </c>
      <c r="L3065" t="str">
        <f t="shared" si="1585"/>
        <v>0.00110728669197191-0.0163005859052239i</v>
      </c>
      <c r="M3065" t="str">
        <f t="shared" si="1586"/>
        <v>0.0160459977383426-0.27869155273835i</v>
      </c>
      <c r="N3065" t="str">
        <f t="shared" si="1587"/>
        <v>-5.01588289243665i</v>
      </c>
      <c r="O3065" t="str">
        <f t="shared" si="1588"/>
        <v>0.298856257775247+0.954298138523059i</v>
      </c>
      <c r="P3065" t="str">
        <f t="shared" si="1589"/>
        <v>0.701143742224753-0.954298138523059i</v>
      </c>
      <c r="Q3065" t="str">
        <f t="shared" si="1590"/>
        <v>-0.701143742224753+5.97018103095971i</v>
      </c>
      <c r="R3065" t="str">
        <f t="shared" si="1591"/>
        <v>-0.171274186371002-0.0973263482686528i</v>
      </c>
      <c r="S3065" t="str">
        <f t="shared" si="1592"/>
        <v>0.517753323799424i</v>
      </c>
      <c r="T3065" t="str">
        <f t="shared" si="1593"/>
        <v>0.0503910403093553-0.0886777792746283i</v>
      </c>
      <c r="U3065" t="str">
        <f t="shared" si="1594"/>
        <v>0.0000500000000000001-0.000213212955941237i</v>
      </c>
      <c r="V3065" t="str">
        <f t="shared" si="1595"/>
        <v>3.33333333333333E-06-0.00023453425153536i</v>
      </c>
      <c r="W3065" t="str">
        <f t="shared" si="1596"/>
        <v>0.0000143158984527813-0.00011301597890914i</v>
      </c>
      <c r="X3065" t="str">
        <f t="shared" si="1597"/>
        <v>0.0000145530920452855-0.000112954367599806i</v>
      </c>
      <c r="Y3065" t="str">
        <f t="shared" si="1598"/>
        <v>0.009+0.710628258242011i</v>
      </c>
      <c r="Z3065" t="str">
        <f t="shared" si="1599"/>
        <v>-0.00222165811715155-0.000314941201777388i</v>
      </c>
      <c r="AA3065" t="str">
        <f t="shared" si="1600"/>
        <v>0.249951335179425-19.7008378624492i</v>
      </c>
      <c r="AB3065" t="str">
        <f t="shared" si="1601"/>
        <v>0.348094386377139-0.612573921323832i</v>
      </c>
      <c r="AC3065" t="str">
        <f t="shared" si="1602"/>
        <v>0.834866344435779-0.106840324795078i</v>
      </c>
      <c r="AD3065" t="str">
        <f t="shared" si="1603"/>
        <v>0.50261364622691-0.669417949159527i</v>
      </c>
      <c r="AE3065" t="str">
        <f t="shared" si="1604"/>
        <v>-0.00132746298033081+0.00132892407474479i</v>
      </c>
      <c r="AF3065" t="str">
        <f t="shared" si="1605"/>
        <v>-15.0781412631058-0.314480312834634i</v>
      </c>
      <c r="AG3065" t="str">
        <f t="shared" si="1606"/>
        <v>0.952713874793522-0.0364506193402816i</v>
      </c>
      <c r="AH3065" t="str">
        <f t="shared" si="1607"/>
        <v>0.0222031998037525-0.0197445676683436i</v>
      </c>
      <c r="AI3065">
        <f t="shared" si="1608"/>
        <v>-30.541229005325469</v>
      </c>
      <c r="AJ3065">
        <f t="shared" si="1609"/>
        <v>-41.645631608920013</v>
      </c>
      <c r="AK3065"/>
      <c r="AL3065"/>
      <c r="AM3065"/>
      <c r="AN3065"/>
    </row>
    <row r="3066" spans="1:40" x14ac:dyDescent="0.25">
      <c r="A3066"/>
      <c r="B3066">
        <f t="shared" si="1610"/>
        <v>1132000</v>
      </c>
      <c r="C3066" s="186" t="str">
        <f t="shared" si="1578"/>
        <v>-5.96416821527248E-08+0.00216344747272663i</v>
      </c>
      <c r="D3066" s="158" t="str">
        <f t="shared" si="1579"/>
        <v>-5.95700641425885+0.0165864306242375i</v>
      </c>
      <c r="E3066" t="str">
        <f t="shared" si="1580"/>
        <v>2870</v>
      </c>
      <c r="F3066" t="str">
        <f t="shared" si="1581"/>
        <v>0.777000777000777</v>
      </c>
      <c r="G3066" t="str">
        <f t="shared" si="1576"/>
        <v>0.777000777000777</v>
      </c>
      <c r="H3066" t="str">
        <f t="shared" si="1582"/>
        <v>9.1211576670084+0.33078982517891i</v>
      </c>
      <c r="I3066" t="str">
        <f t="shared" si="1583"/>
        <v>4445.35360482956i</v>
      </c>
      <c r="J3066" t="str">
        <f t="shared" si="1577"/>
        <v>-16901.9132352572+961.426852521001i</v>
      </c>
      <c r="K3066" t="str">
        <f t="shared" si="1584"/>
        <v>0.0149124111970543-0.262160641259584i</v>
      </c>
      <c r="L3066" t="str">
        <f t="shared" si="1585"/>
        <v>0.00110534018523408-0.0162863182023039i</v>
      </c>
      <c r="M3066" t="str">
        <f t="shared" si="1586"/>
        <v>0.0160177513822884-0.278446959461888i</v>
      </c>
      <c r="N3066" t="str">
        <f t="shared" si="1587"/>
        <v>-5.02031780215587i</v>
      </c>
      <c r="O3066" t="str">
        <f t="shared" si="1588"/>
        <v>0.303085530980281+0.952963357590627i</v>
      </c>
      <c r="P3066" t="str">
        <f t="shared" si="1589"/>
        <v>0.696914469019719-0.952963357590627i</v>
      </c>
      <c r="Q3066" t="str">
        <f t="shared" si="1590"/>
        <v>-0.696914469019719+5.9732811597465i</v>
      </c>
      <c r="R3066" t="str">
        <f t="shared" si="1591"/>
        <v>-0.170824692805022-0.0967415150038868i</v>
      </c>
      <c r="S3066" t="str">
        <f t="shared" si="1592"/>
        <v>0.518211107463259i</v>
      </c>
      <c r="T3066" t="str">
        <f t="shared" si="1593"/>
        <v>0.0501325276278377-0.0885232532405615i</v>
      </c>
      <c r="U3066" t="str">
        <f t="shared" si="1594"/>
        <v>0.0000500000000000001-0.000213024605273444i</v>
      </c>
      <c r="V3066" t="str">
        <f t="shared" si="1595"/>
        <v>3.33333333333333E-06-0.000234327065800788i</v>
      </c>
      <c r="W3066" t="str">
        <f t="shared" si="1596"/>
        <v>0.0000143156214866786-0.000112918464620357i</v>
      </c>
      <c r="X3066" t="str">
        <f t="shared" si="1597"/>
        <v>0.0000145523994169759-0.000112856908538669i</v>
      </c>
      <c r="Y3066" t="str">
        <f t="shared" si="1598"/>
        <v>0.009+0.711256576772729i</v>
      </c>
      <c r="Z3066" t="str">
        <f t="shared" si="1599"/>
        <v>-0.00221778059248353-0.000314600108177488i</v>
      </c>
      <c r="AA3066" t="str">
        <f t="shared" si="1600"/>
        <v>0.249509833409134-19.683434430393i</v>
      </c>
      <c r="AB3066" t="str">
        <f t="shared" si="1601"/>
        <v>0.346308616274137-0.611506476701186i</v>
      </c>
      <c r="AC3066" t="str">
        <f t="shared" si="1602"/>
        <v>0.835274966188326-0.106223539949446i</v>
      </c>
      <c r="AD3066" t="str">
        <f t="shared" si="1603"/>
        <v>0.499626845651422-0.668563487602966i</v>
      </c>
      <c r="AE3066" t="str">
        <f t="shared" si="1604"/>
        <v>-0.00131839286729289+0.00132554446795864i</v>
      </c>
      <c r="AF3066" t="str">
        <f t="shared" si="1605"/>
        <v>-15.0781640812672-0.314203394554672i</v>
      </c>
      <c r="AG3066" t="str">
        <f t="shared" si="1606"/>
        <v>0.952813431189659-0.0362042912220619i</v>
      </c>
      <c r="AH3066" t="str">
        <f t="shared" si="1607"/>
        <v>0.0220492323100758-0.0197040218245227i</v>
      </c>
      <c r="AI3066">
        <f t="shared" si="1608"/>
        <v>-30.582813472717433</v>
      </c>
      <c r="AJ3066">
        <f t="shared" si="1609"/>
        <v>-41.785169809234446</v>
      </c>
      <c r="AK3066"/>
      <c r="AL3066"/>
      <c r="AM3066"/>
      <c r="AN3066"/>
    </row>
    <row r="3067" spans="1:40" x14ac:dyDescent="0.25">
      <c r="A3067"/>
      <c r="B3067">
        <f t="shared" si="1610"/>
        <v>1133000</v>
      </c>
      <c r="C3067" s="186" t="str">
        <f t="shared" si="1578"/>
        <v>-5.95364476216403E-08+0.0021615379868754i</v>
      </c>
      <c r="D3067" s="158" t="str">
        <f t="shared" si="1579"/>
        <v>-5.95700641345206+0.0165717912327114i</v>
      </c>
      <c r="E3067" t="str">
        <f t="shared" si="1580"/>
        <v>2870</v>
      </c>
      <c r="F3067" t="str">
        <f t="shared" si="1581"/>
        <v>0.777000777000777</v>
      </c>
      <c r="G3067" t="str">
        <f t="shared" si="1576"/>
        <v>0.777000777000777</v>
      </c>
      <c r="H3067" t="str">
        <f t="shared" si="1582"/>
        <v>9.12118042570703+0.330498753978704i</v>
      </c>
      <c r="I3067" t="str">
        <f t="shared" si="1583"/>
        <v>4449.28059564654i</v>
      </c>
      <c r="J3067" t="str">
        <f t="shared" si="1577"/>
        <v>-16931.7902302861+962.276169528529i</v>
      </c>
      <c r="K3067" t="str">
        <f t="shared" si="1584"/>
        <v>0.0148861806667285-0.261930718395199i</v>
      </c>
      <c r="L3067" t="str">
        <f t="shared" si="1585"/>
        <v>0.00110339879880137-0.0162720753378863i</v>
      </c>
      <c r="M3067" t="str">
        <f t="shared" si="1586"/>
        <v>0.0159895794655299-0.278202793733085i</v>
      </c>
      <c r="N3067" t="str">
        <f t="shared" si="1587"/>
        <v>-5.02475271187509i</v>
      </c>
      <c r="O3067" t="str">
        <f t="shared" si="1588"/>
        <v>0.307308842980289+0.951609833401335i</v>
      </c>
      <c r="P3067" t="str">
        <f t="shared" si="1589"/>
        <v>0.692691157019711-0.951609833401335i</v>
      </c>
      <c r="Q3067" t="str">
        <f t="shared" si="1590"/>
        <v>-0.692691157019711+5.97636254527642i</v>
      </c>
      <c r="R3067" t="str">
        <f t="shared" si="1591"/>
        <v>-0.170374129154259-0.0961579054175404i</v>
      </c>
      <c r="S3067" t="str">
        <f t="shared" si="1592"/>
        <v>0.518668891127096i</v>
      </c>
      <c r="T3067" t="str">
        <f t="shared" si="1593"/>
        <v>0.0498741141760199-0.0883677606451842i</v>
      </c>
      <c r="U3067" t="str">
        <f t="shared" si="1594"/>
        <v>0.0000500000000000001-0.000212836587086971i</v>
      </c>
      <c r="V3067" t="str">
        <f t="shared" si="1595"/>
        <v>3.33333333333333E-06-0.000234120245795669i</v>
      </c>
      <c r="W3067" t="str">
        <f t="shared" si="1596"/>
        <v>0.0000143153442895254-0.000112821124402548i</v>
      </c>
      <c r="X3067" t="str">
        <f t="shared" si="1597"/>
        <v>0.0000145517076579616-0.000112759623448685i</v>
      </c>
      <c r="Y3067" t="str">
        <f t="shared" si="1598"/>
        <v>0.009+0.711884895303447i</v>
      </c>
      <c r="Z3067" t="str">
        <f t="shared" si="1599"/>
        <v>-0.00221391332759034-0.000314259763998211i</v>
      </c>
      <c r="AA3067" t="str">
        <f t="shared" si="1600"/>
        <v>0.24906950042667-19.6660617189471i</v>
      </c>
      <c r="AB3067" t="str">
        <f t="shared" si="1601"/>
        <v>0.344523531636275-0.610432355205742i</v>
      </c>
      <c r="AC3067" t="str">
        <f t="shared" si="1602"/>
        <v>0.835684799783539-0.105607965659893i</v>
      </c>
      <c r="AD3067" t="str">
        <f t="shared" si="1603"/>
        <v>0.496643563819958-0.667695330724176i</v>
      </c>
      <c r="AE3067" t="str">
        <f t="shared" si="1604"/>
        <v>-0.00130935558205906+0.00132214450230281i</v>
      </c>
      <c r="AF3067" t="str">
        <f t="shared" si="1605"/>
        <v>-15.0781868391591-0.313926962745993i</v>
      </c>
      <c r="AG3067" t="str">
        <f t="shared" si="1606"/>
        <v>0.9529137954747-0.0359586383855198i</v>
      </c>
      <c r="AH3067" t="str">
        <f t="shared" si="1607"/>
        <v>0.0218958107054491-0.0196630129217611i</v>
      </c>
      <c r="AI3067">
        <f t="shared" si="1608"/>
        <v>-30.624517166517144</v>
      </c>
      <c r="AJ3067">
        <f t="shared" si="1609"/>
        <v>-41.924672042769132</v>
      </c>
      <c r="AK3067"/>
      <c r="AL3067"/>
      <c r="AM3067"/>
      <c r="AN3067"/>
    </row>
    <row r="3068" spans="1:40" x14ac:dyDescent="0.25">
      <c r="A3068"/>
      <c r="B3068">
        <f t="shared" si="1610"/>
        <v>1134000</v>
      </c>
      <c r="C3068" s="186" t="str">
        <f t="shared" si="1578"/>
        <v>-5.94314913660173E-08+0.00215963186872408i</v>
      </c>
      <c r="D3068" s="158" t="str">
        <f t="shared" si="1579"/>
        <v>-5.95700641264739+0.016557177660218i</v>
      </c>
      <c r="E3068" t="str">
        <f t="shared" si="1580"/>
        <v>2870</v>
      </c>
      <c r="F3068" t="str">
        <f t="shared" si="1581"/>
        <v>0.777000777000777</v>
      </c>
      <c r="G3068" t="str">
        <f t="shared" si="1576"/>
        <v>0.777000777000777</v>
      </c>
      <c r="H3068" t="str">
        <f t="shared" si="1582"/>
        <v>9.12120312434583+0.330208193790115i</v>
      </c>
      <c r="I3068" t="str">
        <f t="shared" si="1583"/>
        <v>4453.20758646353i</v>
      </c>
      <c r="J3068" t="str">
        <f t="shared" si="1577"/>
        <v>-16961.6936067675+963.125486536056i</v>
      </c>
      <c r="K3068" t="str">
        <f t="shared" si="1584"/>
        <v>0.014860019212253-0.261701197188159i</v>
      </c>
      <c r="L3068" t="str">
        <f t="shared" si="1585"/>
        <v>0.00110146251475836-0.0162578572474745i</v>
      </c>
      <c r="M3068" t="str">
        <f t="shared" si="1586"/>
        <v>0.0159614817270114-0.277959054435634i</v>
      </c>
      <c r="N3068" t="str">
        <f t="shared" si="1587"/>
        <v>-5.02918762159431i</v>
      </c>
      <c r="O3068" t="str">
        <f t="shared" si="1588"/>
        <v>0.311526110709514+0.950237592576827i</v>
      </c>
      <c r="P3068" t="str">
        <f t="shared" si="1589"/>
        <v>0.688473889290486-0.950237592576827i</v>
      </c>
      <c r="Q3068" t="str">
        <f t="shared" si="1590"/>
        <v>-0.688473889290486+5.97942521417114i</v>
      </c>
      <c r="R3068" t="str">
        <f t="shared" si="1591"/>
        <v>-0.169922493864732-0.0955755224945503i</v>
      </c>
      <c r="S3068" t="str">
        <f t="shared" si="1592"/>
        <v>0.519126674790933i</v>
      </c>
      <c r="T3068" t="str">
        <f t="shared" si="1593"/>
        <v>0.0496158031840019-0.088211299212181i</v>
      </c>
      <c r="U3068" t="str">
        <f t="shared" si="1594"/>
        <v>0.0000500000000000001-0.000212648900502238i</v>
      </c>
      <c r="V3068" t="str">
        <f t="shared" si="1595"/>
        <v>3.33333333333333E-06-0.000233913790552462i</v>
      </c>
      <c r="W3068" t="str">
        <f t="shared" si="1596"/>
        <v>0.0000143150668613567-0.000112723957794909i</v>
      </c>
      <c r="X3068" t="str">
        <f t="shared" si="1597"/>
        <v>0.0000145510167643983-0.000112662511869324i</v>
      </c>
      <c r="Y3068" t="str">
        <f t="shared" si="1598"/>
        <v>0.009+0.712513213834165i</v>
      </c>
      <c r="Z3068" t="str">
        <f t="shared" si="1599"/>
        <v>-0.00221005628629859-0.000313920166722555i</v>
      </c>
      <c r="AA3068" t="str">
        <f t="shared" si="1600"/>
        <v>0.248630332109917-19.6487196468412i</v>
      </c>
      <c r="AB3068" t="str">
        <f t="shared" si="1601"/>
        <v>0.34273915477664-0.609351541113027i</v>
      </c>
      <c r="AC3068" t="str">
        <f t="shared" si="1602"/>
        <v>0.836095846569425-0.104993604868585i</v>
      </c>
      <c r="AD3068" t="str">
        <f t="shared" si="1603"/>
        <v>0.493663865122445-0.666813493462521i</v>
      </c>
      <c r="AE3068" t="str">
        <f t="shared" si="1604"/>
        <v>-0.00130035113147293+0.00131872431017143i</v>
      </c>
      <c r="AF3068" t="str">
        <f t="shared" si="1605"/>
        <v>-15.0782095369932-0.313651016129897i</v>
      </c>
      <c r="AG3068" t="str">
        <f t="shared" si="1606"/>
        <v>0.953014964483876-0.0357136636641649i</v>
      </c>
      <c r="AH3068" t="str">
        <f t="shared" si="1607"/>
        <v>0.0217429358922058-0.0196215440616726i</v>
      </c>
      <c r="AI3068">
        <f t="shared" si="1608"/>
        <v>-30.666340822360691</v>
      </c>
      <c r="AJ3068">
        <f t="shared" si="1609"/>
        <v>-42.064138048768974</v>
      </c>
      <c r="AK3068"/>
      <c r="AL3068"/>
      <c r="AM3068"/>
      <c r="AN3068"/>
    </row>
    <row r="3069" spans="1:40" x14ac:dyDescent="0.25">
      <c r="A3069"/>
      <c r="B3069">
        <f t="shared" si="1610"/>
        <v>1135000</v>
      </c>
      <c r="C3069" s="186" t="str">
        <f t="shared" si="1578"/>
        <v>-5.93268124055812E-08+0.00215772910937125i</v>
      </c>
      <c r="D3069" s="158" t="str">
        <f t="shared" si="1579"/>
        <v>-5.95700641184485+0.0165425898385129i</v>
      </c>
      <c r="E3069" t="str">
        <f t="shared" si="1580"/>
        <v>2870</v>
      </c>
      <c r="F3069" t="str">
        <f t="shared" si="1581"/>
        <v>0.777000777000777</v>
      </c>
      <c r="G3069" t="str">
        <f t="shared" si="1576"/>
        <v>0.777000777000777</v>
      </c>
      <c r="H3069" t="str">
        <f t="shared" si="1582"/>
        <v>9.12122576313585+0.329918143270672i</v>
      </c>
      <c r="I3069" t="str">
        <f t="shared" si="1583"/>
        <v>4457.13457728052i</v>
      </c>
      <c r="J3069" t="str">
        <f t="shared" si="1577"/>
        <v>-16991.6233647015+963.974803543583i</v>
      </c>
      <c r="K3069" t="str">
        <f t="shared" si="1584"/>
        <v>0.0148339265915508-0.261472076590293i</v>
      </c>
      <c r="L3069" t="str">
        <f t="shared" si="1585"/>
        <v>0.00109953131526783-0.0162436638667938i</v>
      </c>
      <c r="M3069" t="str">
        <f t="shared" si="1586"/>
        <v>0.0159334579068186-0.277715740457087i</v>
      </c>
      <c r="N3069" t="str">
        <f t="shared" si="1587"/>
        <v>-5.03362253131353i</v>
      </c>
      <c r="O3069" t="str">
        <f t="shared" si="1588"/>
        <v>0.315737251221082+0.948846662106873i</v>
      </c>
      <c r="P3069" t="str">
        <f t="shared" si="1589"/>
        <v>0.684262748778918-0.948846662106873i</v>
      </c>
      <c r="Q3069" t="str">
        <f t="shared" si="1590"/>
        <v>-0.684262748778918+5.9824691934204i</v>
      </c>
      <c r="R3069" t="str">
        <f t="shared" si="1591"/>
        <v>-0.169469785392953-0.0949943692507415i</v>
      </c>
      <c r="S3069" t="str">
        <f t="shared" si="1592"/>
        <v>0.51958445845477i</v>
      </c>
      <c r="T3069" t="str">
        <f t="shared" si="1593"/>
        <v>0.049357597903399-0.0880538666678436i</v>
      </c>
      <c r="U3069" t="str">
        <f t="shared" si="1594"/>
        <v>0.0000499999999999999-0.000212461544642765i</v>
      </c>
      <c r="V3069" t="str">
        <f t="shared" si="1595"/>
        <v>3.33333333333333E-06-0.000233707699107042i</v>
      </c>
      <c r="W3069" t="str">
        <f t="shared" si="1596"/>
        <v>0.0000143147892022084-0.000112626964338264i</v>
      </c>
      <c r="X3069" t="str">
        <f t="shared" si="1597"/>
        <v>0.0000145503267324595-0.000112565573341681i</v>
      </c>
      <c r="Y3069" t="str">
        <f t="shared" si="1598"/>
        <v>0.009+0.713141532364883i</v>
      </c>
      <c r="Z3069" t="str">
        <f t="shared" si="1599"/>
        <v>-0.00220620943259415-0.000313581313844763i</v>
      </c>
      <c r="AA3069" t="str">
        <f t="shared" si="1600"/>
        <v>0.24819232435492-19.6314081330917i</v>
      </c>
      <c r="AB3069" t="str">
        <f t="shared" si="1601"/>
        <v>0.340955508156943-0.608264018716575i</v>
      </c>
      <c r="AC3069" t="str">
        <f t="shared" si="1602"/>
        <v>0.83650810788604-0.104380460549181i</v>
      </c>
      <c r="AD3069" t="str">
        <f t="shared" si="1603"/>
        <v>0.490687813881651-0.665917991070596i</v>
      </c>
      <c r="AE3069" t="str">
        <f t="shared" si="1604"/>
        <v>-0.00129137952199749+0.00131528402386948i</v>
      </c>
      <c r="AF3069" t="str">
        <f t="shared" si="1605"/>
        <v>-15.0782321749807-0.313375553432159i</v>
      </c>
      <c r="AG3069" t="str">
        <f t="shared" si="1606"/>
        <v>0.953116935041128-0.0354693698768893i</v>
      </c>
      <c r="AH3069" t="str">
        <f t="shared" si="1607"/>
        <v>0.0215906087555649-0.0195796183465425i</v>
      </c>
      <c r="AI3069">
        <f t="shared" si="1608"/>
        <v>-30.708285183738617</v>
      </c>
      <c r="AJ3069">
        <f t="shared" si="1609"/>
        <v>-42.203567567921958</v>
      </c>
      <c r="AK3069"/>
      <c r="AL3069"/>
      <c r="AM3069"/>
      <c r="AN3069"/>
    </row>
    <row r="3070" spans="1:40" x14ac:dyDescent="0.25">
      <c r="A3070"/>
      <c r="B3070">
        <f t="shared" si="1610"/>
        <v>1136000</v>
      </c>
      <c r="C3070" s="186" t="str">
        <f t="shared" si="1578"/>
        <v>-5.92224097643709E-08+0.00215582969994685i</v>
      </c>
      <c r="D3070" s="158" t="str">
        <f t="shared" si="1579"/>
        <v>-5.95700641104444+0.0165280276995925i</v>
      </c>
      <c r="E3070" t="str">
        <f t="shared" si="1580"/>
        <v>2870</v>
      </c>
      <c r="F3070" t="str">
        <f t="shared" si="1581"/>
        <v>0.777000777000777</v>
      </c>
      <c r="G3070" t="str">
        <f t="shared" si="1576"/>
        <v>0.777000777000777</v>
      </c>
      <c r="H3070" t="str">
        <f t="shared" si="1582"/>
        <v>9.1212483422872+0.329628601082595i</v>
      </c>
      <c r="I3070" t="str">
        <f t="shared" si="1583"/>
        <v>4461.06156809751i</v>
      </c>
      <c r="J3070" t="str">
        <f t="shared" si="1577"/>
        <v>-17021.579504088+964.82412055111i</v>
      </c>
      <c r="K3070" t="str">
        <f t="shared" si="1584"/>
        <v>0.0148079025636037-0.261243355557069i</v>
      </c>
      <c r="L3070" t="str">
        <f t="shared" si="1585"/>
        <v>0.0010976051825703-0.0162294951317908i</v>
      </c>
      <c r="M3070" t="str">
        <f t="shared" si="1586"/>
        <v>0.015905507746174-0.27747285068886i</v>
      </c>
      <c r="N3070" t="str">
        <f t="shared" si="1587"/>
        <v>-5.03805744103275i</v>
      </c>
      <c r="O3070" t="str">
        <f t="shared" si="1588"/>
        <v>0.31994218168863+0.947437069348841i</v>
      </c>
      <c r="P3070" t="str">
        <f t="shared" si="1589"/>
        <v>0.68005781831137-0.947437069348841i</v>
      </c>
      <c r="Q3070" t="str">
        <f t="shared" si="1590"/>
        <v>-0.68005781831137+5.98549451038159i</v>
      </c>
      <c r="R3070" t="str">
        <f t="shared" si="1591"/>
        <v>-0.16901600220609-0.0944144487328849i</v>
      </c>
      <c r="S3070" t="str">
        <f t="shared" si="1592"/>
        <v>0.520042242118607i</v>
      </c>
      <c r="T3070" t="str">
        <f t="shared" si="1593"/>
        <v>0.0490995016074417-0.0878954607411785i</v>
      </c>
      <c r="U3070" t="str">
        <f t="shared" si="1594"/>
        <v>0.0000499999999999999-0.000212274518635157i</v>
      </c>
      <c r="V3070" t="str">
        <f t="shared" si="1595"/>
        <v>3.33333333333333E-06-0.000233501970498673i</v>
      </c>
      <c r="W3070" t="str">
        <f t="shared" si="1596"/>
        <v>0.0000143145113121156-0.000112530143575052i</v>
      </c>
      <c r="X3070" t="str">
        <f t="shared" si="1597"/>
        <v>0.0000145496375583351-0.000112468807408465i</v>
      </c>
      <c r="Y3070" t="str">
        <f t="shared" si="1598"/>
        <v>0.009+0.713769850895601i</v>
      </c>
      <c r="Z3070" t="str">
        <f t="shared" si="1599"/>
        <v>-0.00220237273062128-0.00031324320287022i</v>
      </c>
      <c r="AA3070" t="str">
        <f t="shared" si="1600"/>
        <v>0.24775547307578-19.6141270969998i</v>
      </c>
      <c r="AB3070" t="str">
        <f t="shared" si="1601"/>
        <v>0.339172614388211-0.607169772328676i</v>
      </c>
      <c r="AC3070" t="str">
        <f t="shared" si="1602"/>
        <v>0.836921585065298-0.103768535706907i</v>
      </c>
      <c r="AD3070" t="str">
        <f t="shared" si="1603"/>
        <v>0.487715474351591-0.665008839113868i</v>
      </c>
      <c r="AE3070" t="str">
        <f t="shared" si="1604"/>
        <v>-0.001282440759715+0.00131182377561124i</v>
      </c>
      <c r="AF3070" t="str">
        <f t="shared" si="1605"/>
        <v>-15.0782547533316-0.313100573383003i</v>
      </c>
      <c r="AG3070" t="str">
        <f t="shared" si="1606"/>
        <v>0.953219703959181-0.0352257598279164i</v>
      </c>
      <c r="AH3070" t="str">
        <f t="shared" si="1607"/>
        <v>0.0214388301636436-0.0195372388792003i</v>
      </c>
      <c r="AI3070">
        <f t="shared" si="1608"/>
        <v>-30.750351002113156</v>
      </c>
      <c r="AJ3070">
        <f t="shared" si="1609"/>
        <v>-42.342960342359987</v>
      </c>
      <c r="AK3070"/>
      <c r="AL3070"/>
      <c r="AM3070"/>
      <c r="AN3070"/>
    </row>
    <row r="3071" spans="1:40" x14ac:dyDescent="0.25">
      <c r="A3071"/>
      <c r="B3071">
        <f t="shared" si="1610"/>
        <v>1137000</v>
      </c>
      <c r="C3071" s="186" t="str">
        <f t="shared" si="1578"/>
        <v>-5.91182824707145E-08+0.00215393363161203i</v>
      </c>
      <c r="D3071" s="158" t="str">
        <f t="shared" si="1579"/>
        <v>-5.95700641024612+0.0165134911756922i</v>
      </c>
      <c r="E3071" t="str">
        <f t="shared" si="1580"/>
        <v>2870</v>
      </c>
      <c r="F3071" t="str">
        <f t="shared" si="1581"/>
        <v>0.777000777000777</v>
      </c>
      <c r="G3071" t="str">
        <f t="shared" si="1576"/>
        <v>0.777000777000777</v>
      </c>
      <c r="H3071" t="str">
        <f t="shared" si="1582"/>
        <v>9.12127086200906+0.32933956589277i</v>
      </c>
      <c r="I3071" t="str">
        <f t="shared" si="1583"/>
        <v>4464.98855891449i</v>
      </c>
      <c r="J3071" t="str">
        <f t="shared" si="1577"/>
        <v>-17051.5620249272+965.673437558639i</v>
      </c>
      <c r="K3071" t="str">
        <f t="shared" si="1584"/>
        <v>0.0147819468884462-0.261015033047561i</v>
      </c>
      <c r="L3071" t="str">
        <f t="shared" si="1585"/>
        <v>0.00109568409898364-0.016215350978632i</v>
      </c>
      <c r="M3071" t="str">
        <f t="shared" si="1586"/>
        <v>0.0158776309874298-0.277230384026193i</v>
      </c>
      <c r="N3071" t="str">
        <f t="shared" si="1587"/>
        <v>-5.04249235075197i</v>
      </c>
      <c r="O3071" t="str">
        <f t="shared" si="1588"/>
        <v>0.324140819407937+0.946008842027151i</v>
      </c>
      <c r="P3071" t="str">
        <f t="shared" si="1589"/>
        <v>0.675859180592063-0.946008842027151i</v>
      </c>
      <c r="Q3071" t="str">
        <f t="shared" si="1590"/>
        <v>-0.675859180592063+5.98850119277912i</v>
      </c>
      <c r="R3071" t="str">
        <f t="shared" si="1591"/>
        <v>-0.168561142782147-0.0938357640187558i</v>
      </c>
      <c r="S3071" t="str">
        <f t="shared" si="1592"/>
        <v>0.520500025782444i</v>
      </c>
      <c r="T3071" t="str">
        <f t="shared" si="1593"/>
        <v>0.0488415175910777-0.0877360791640257i</v>
      </c>
      <c r="U3071" t="str">
        <f t="shared" si="1594"/>
        <v>0.00005-0.000212087821609093i</v>
      </c>
      <c r="V3071" t="str">
        <f t="shared" si="1595"/>
        <v>3.33333333333333E-06-0.000233296603770002i</v>
      </c>
      <c r="W3071" t="str">
        <f t="shared" si="1596"/>
        <v>0.0000143142331911137-0.000112433495049322i</v>
      </c>
      <c r="X3071" t="str">
        <f t="shared" si="1597"/>
        <v>0.000014548949238232-0.000112372213613995i</v>
      </c>
      <c r="Y3071" t="str">
        <f t="shared" si="1598"/>
        <v>0.009+0.714398169426319i</v>
      </c>
      <c r="Z3071" t="str">
        <f t="shared" si="1599"/>
        <v>-0.00219854614468191-0.000312905831315424i</v>
      </c>
      <c r="AA3071" t="str">
        <f t="shared" si="1600"/>
        <v>0.247319774204569-19.5968764581511i</v>
      </c>
      <c r="AB3071" t="str">
        <f t="shared" si="1601"/>
        <v>0.33739049623149-0.606068786281192i</v>
      </c>
      <c r="AC3071" t="str">
        <f t="shared" si="1602"/>
        <v>0.837336279430806-0.103157833378616i</v>
      </c>
      <c r="AD3071" t="str">
        <f t="shared" si="1603"/>
        <v>0.484746910715923-0.664086053470362i</v>
      </c>
      <c r="AE3071" t="str">
        <f t="shared" si="1604"/>
        <v>-0.00127353485032708+0.00130834369751914i</v>
      </c>
      <c r="AF3071" t="str">
        <f t="shared" si="1605"/>
        <v>-15.0782772722552-0.312826074717078i</v>
      </c>
      <c r="AG3071" t="str">
        <f t="shared" si="1606"/>
        <v>0.953323268039615-0.0349828363067527i</v>
      </c>
      <c r="AH3071" t="str">
        <f t="shared" si="1607"/>
        <v>0.0212876009674755-0.0194944087629015i</v>
      </c>
      <c r="AI3071">
        <f t="shared" si="1608"/>
        <v>-30.792539037034832</v>
      </c>
      <c r="AJ3071">
        <f t="shared" si="1609"/>
        <v>-42.482316115666478</v>
      </c>
      <c r="AK3071"/>
      <c r="AL3071"/>
      <c r="AM3071"/>
      <c r="AN3071"/>
    </row>
    <row r="3072" spans="1:40" x14ac:dyDescent="0.25">
      <c r="A3072"/>
      <c r="B3072">
        <f t="shared" si="1610"/>
        <v>1138000</v>
      </c>
      <c r="C3072" s="186" t="str">
        <f t="shared" si="1578"/>
        <v>-5.90144295572074E-08+0.00215204089555898i</v>
      </c>
      <c r="D3072" s="158" t="str">
        <f t="shared" si="1579"/>
        <v>-5.95700640944992+0.0164989801992855i</v>
      </c>
      <c r="E3072" t="str">
        <f t="shared" si="1580"/>
        <v>2870</v>
      </c>
      <c r="F3072" t="str">
        <f t="shared" si="1581"/>
        <v>0.777000777000777</v>
      </c>
      <c r="G3072" t="str">
        <f t="shared" si="1576"/>
        <v>0.777000777000777</v>
      </c>
      <c r="H3072" t="str">
        <f t="shared" si="1582"/>
        <v>9.12129332250972+0.329051036372744i</v>
      </c>
      <c r="I3072" t="str">
        <f t="shared" si="1583"/>
        <v>4468.91554973148i</v>
      </c>
      <c r="J3072" t="str">
        <f t="shared" si="1577"/>
        <v>-17081.5709272188+966.522754566165i</v>
      </c>
      <c r="K3072" t="str">
        <f t="shared" si="1584"/>
        <v>0.0147560593271607-0.260787108024458i</v>
      </c>
      <c r="L3072" t="str">
        <f t="shared" si="1585"/>
        <v>0.00109376804690272-0.0162012313437034i</v>
      </c>
      <c r="M3072" t="str">
        <f t="shared" si="1586"/>
        <v>0.0158498273740634-0.276988339368161i</v>
      </c>
      <c r="N3072" t="str">
        <f t="shared" si="1587"/>
        <v>-5.04692726047119i</v>
      </c>
      <c r="O3072" t="str">
        <f t="shared" si="1588"/>
        <v>0.328333081798551+0.94456200823274i</v>
      </c>
      <c r="P3072" t="str">
        <f t="shared" si="1589"/>
        <v>0.671666918201449-0.94456200823274i</v>
      </c>
      <c r="Q3072" t="str">
        <f t="shared" si="1590"/>
        <v>-0.671666918201449+5.99148926870393i</v>
      </c>
      <c r="R3072" t="str">
        <f t="shared" si="1591"/>
        <v>-0.168105205610125-0.0932583182171909i</v>
      </c>
      <c r="S3072" t="str">
        <f t="shared" si="1592"/>
        <v>0.520957809446281i</v>
      </c>
      <c r="T3072" t="str">
        <f t="shared" si="1593"/>
        <v>0.048583649171072-0.0875757196711674i</v>
      </c>
      <c r="U3072" t="str">
        <f t="shared" si="1594"/>
        <v>0.00005-0.00021190145269731i</v>
      </c>
      <c r="V3072" t="str">
        <f t="shared" si="1595"/>
        <v>3.33333333333333E-06-0.000233091597967041i</v>
      </c>
      <c r="W3072" t="str">
        <f t="shared" si="1596"/>
        <v>0.0000143139548392384-0.000112337018306724i</v>
      </c>
      <c r="X3072" t="str">
        <f t="shared" si="1597"/>
        <v>0.0000145482617683743-0.000112275791504189i</v>
      </c>
      <c r="Y3072" t="str">
        <f t="shared" si="1598"/>
        <v>0.009+0.715026487957037i</v>
      </c>
      <c r="Z3072" t="str">
        <f t="shared" si="1599"/>
        <v>-0.00219472963923465-0.000312569196707918i</v>
      </c>
      <c r="AA3072" t="str">
        <f t="shared" si="1600"/>
        <v>0.246885223691229-19.5796561364132i</v>
      </c>
      <c r="AB3072" t="str">
        <f t="shared" si="1601"/>
        <v>0.335609176598538-0.604961044926308i</v>
      </c>
      <c r="AC3072" t="str">
        <f t="shared" si="1602"/>
        <v>0.837752192297673-0.10254835663286i</v>
      </c>
      <c r="AD3072" t="str">
        <f t="shared" si="1603"/>
        <v>0.481782187086356-0.663149650330268i</v>
      </c>
      <c r="AE3072" t="str">
        <f t="shared" si="1604"/>
        <v>-0.00126466179915458+0.00130484392162216i</v>
      </c>
      <c r="AF3072" t="str">
        <f t="shared" si="1605"/>
        <v>-15.0782997319596-0.312552056173458i</v>
      </c>
      <c r="AG3072" t="str">
        <f t="shared" si="1606"/>
        <v>0.953427624072939-0.0347406020881362i</v>
      </c>
      <c r="AH3072" t="str">
        <f t="shared" si="1607"/>
        <v>0.0211369220010241-0.0194511311012008i</v>
      </c>
      <c r="AI3072">
        <f t="shared" si="1608"/>
        <v>-30.834850056264216</v>
      </c>
      <c r="AJ3072">
        <f t="shared" si="1609"/>
        <v>-42.621634632878376</v>
      </c>
      <c r="AK3072"/>
      <c r="AL3072"/>
      <c r="AM3072"/>
      <c r="AN3072"/>
    </row>
    <row r="3073" spans="1:40" x14ac:dyDescent="0.25">
      <c r="A3073"/>
      <c r="B3073">
        <f t="shared" si="1610"/>
        <v>1139000</v>
      </c>
      <c r="C3073" s="186" t="str">
        <f t="shared" si="1578"/>
        <v>-5.89108500606905E-08+0.00215015148301084i</v>
      </c>
      <c r="D3073" s="158" t="str">
        <f t="shared" si="1579"/>
        <v>-5.95700640865581+0.0164844947030831i</v>
      </c>
      <c r="E3073" t="str">
        <f t="shared" si="1580"/>
        <v>2870</v>
      </c>
      <c r="F3073" t="str">
        <f t="shared" si="1581"/>
        <v>0.777000777000777</v>
      </c>
      <c r="G3073" t="str">
        <f t="shared" si="1576"/>
        <v>0.777000777000777</v>
      </c>
      <c r="H3073" t="str">
        <f t="shared" si="1582"/>
        <v>9.12131572399653+0.328763011198682i</v>
      </c>
      <c r="I3073" t="str">
        <f t="shared" si="1583"/>
        <v>4472.84254054847i</v>
      </c>
      <c r="J3073" t="str">
        <f t="shared" si="1577"/>
        <v>-17111.6062109631+967.372071573693i</v>
      </c>
      <c r="K3073" t="str">
        <f t="shared" si="1584"/>
        <v>0.0147302396418705-0.26055957945402i</v>
      </c>
      <c r="L3073" t="str">
        <f t="shared" si="1585"/>
        <v>0.0010918570087989-0.0161871361636089i</v>
      </c>
      <c r="M3073" t="str">
        <f t="shared" si="1586"/>
        <v>0.0158220966506694-0.276746715617629i</v>
      </c>
      <c r="N3073" t="str">
        <f t="shared" si="1587"/>
        <v>-5.05136217019041i</v>
      </c>
      <c r="O3073" t="str">
        <f t="shared" si="1588"/>
        <v>0.332518886405413+0.9430965964225i</v>
      </c>
      <c r="P3073" t="str">
        <f t="shared" si="1589"/>
        <v>0.667481113594587-0.9430965964225i</v>
      </c>
      <c r="Q3073" t="str">
        <f t="shared" si="1590"/>
        <v>-0.667481113594587+5.99445876661291i</v>
      </c>
      <c r="R3073" t="str">
        <f t="shared" si="1591"/>
        <v>-0.167648189190204-0.0926821144681451i</v>
      </c>
      <c r="S3073" t="str">
        <f t="shared" si="1592"/>
        <v>0.521415593110118i</v>
      </c>
      <c r="T3073" t="str">
        <f t="shared" si="1593"/>
        <v>0.0483258996861077-0.0874143800004475i</v>
      </c>
      <c r="U3073" t="str">
        <f t="shared" si="1594"/>
        <v>0.00005-0.000211715411035591i</v>
      </c>
      <c r="V3073" t="str">
        <f t="shared" si="1595"/>
        <v>3.33333333333333E-06-0.00023288695213915i</v>
      </c>
      <c r="W3073" t="str">
        <f t="shared" si="1596"/>
        <v>0.0000143136762565251-0.000112240712894504i</v>
      </c>
      <c r="X3073" t="str">
        <f t="shared" si="1597"/>
        <v>0.0000145475751450026-0.000112179540626561i</v>
      </c>
      <c r="Y3073" t="str">
        <f t="shared" si="1598"/>
        <v>0.009+0.715654806487755i</v>
      </c>
      <c r="Z3073" t="str">
        <f t="shared" si="1599"/>
        <v>-0.0021909231788941-0.000312233296586219i</v>
      </c>
      <c r="AA3073" t="str">
        <f t="shared" si="1600"/>
        <v>0.24645181750348-19.5624660519358i</v>
      </c>
      <c r="AB3073" t="str">
        <f t="shared" si="1601"/>
        <v>0.333828678552519-0.603846532637363i</v>
      </c>
      <c r="AC3073" t="str">
        <f t="shared" si="1602"/>
        <v>0.83816932497234-0.101940108569943i</v>
      </c>
      <c r="AD3073" t="str">
        <f t="shared" si="1603"/>
        <v>0.478821367501038-0.662199646195612i</v>
      </c>
      <c r="AE3073" t="str">
        <f t="shared" si="1604"/>
        <v>-0.00125582161113768+0.00130132457985467i</v>
      </c>
      <c r="AF3073" t="str">
        <f t="shared" si="1605"/>
        <v>-15.0783221326523-0.312278516495599i</v>
      </c>
      <c r="AG3073" t="str">
        <f t="shared" si="1606"/>
        <v>0.953532768838668-0.0344990599319889i</v>
      </c>
      <c r="AH3073" t="str">
        <f t="shared" si="1607"/>
        <v>0.0209867940812041-0.019407408997835i</v>
      </c>
      <c r="AI3073">
        <f t="shared" si="1608"/>
        <v>-30.877284835892414</v>
      </c>
      <c r="AJ3073">
        <f t="shared" si="1609"/>
        <v>-42.76091564049284</v>
      </c>
      <c r="AK3073"/>
      <c r="AL3073"/>
      <c r="AM3073"/>
      <c r="AN3073"/>
    </row>
    <row r="3074" spans="1:40" x14ac:dyDescent="0.25">
      <c r="A3074"/>
      <c r="B3074">
        <f t="shared" si="1610"/>
        <v>1140000</v>
      </c>
      <c r="C3074" s="186" t="str">
        <f t="shared" si="1578"/>
        <v>-5.88075430222266E-08+0.00214826538522156i</v>
      </c>
      <c r="D3074" s="158" t="str">
        <f t="shared" si="1579"/>
        <v>-5.95700640786379+0.016470034620032i</v>
      </c>
      <c r="E3074" t="str">
        <f t="shared" si="1580"/>
        <v>2870</v>
      </c>
      <c r="F3074" t="str">
        <f t="shared" si="1581"/>
        <v>0.777000777000777</v>
      </c>
      <c r="G3074" t="str">
        <f t="shared" si="1576"/>
        <v>0.777000777000777</v>
      </c>
      <c r="H3074" t="str">
        <f t="shared" si="1582"/>
        <v>9.12133806667596+0.328475489051368i</v>
      </c>
      <c r="I3074" t="str">
        <f t="shared" si="1583"/>
        <v>4476.76953136545i</v>
      </c>
      <c r="J3074" t="str">
        <f t="shared" si="1577"/>
        <v>-17141.6678761599+968.22138858122i</v>
      </c>
      <c r="K3074" t="str">
        <f t="shared" si="1584"/>
        <v>0.0147044875957362-0.260332446306085i</v>
      </c>
      <c r="L3074" t="str">
        <f t="shared" si="1585"/>
        <v>0.00108995096721969-0.0161730653751699i</v>
      </c>
      <c r="M3074" t="str">
        <f t="shared" si="1586"/>
        <v>0.0157944385629559-0.276505511681255i</v>
      </c>
      <c r="N3074" t="str">
        <f t="shared" si="1587"/>
        <v>-5.05579707990962i</v>
      </c>
      <c r="O3074" t="str">
        <f t="shared" si="1588"/>
        <v>0.336698150900467+0.94161263541873i</v>
      </c>
      <c r="P3074" t="str">
        <f t="shared" si="1589"/>
        <v>0.663301849099533-0.94161263541873i</v>
      </c>
      <c r="Q3074" t="str">
        <f t="shared" si="1590"/>
        <v>-0.663301849099533+5.99740971532835i</v>
      </c>
      <c r="R3074" t="str">
        <f t="shared" si="1591"/>
        <v>-0.167190092033917-0.0921071559427504i</v>
      </c>
      <c r="S3074" t="str">
        <f t="shared" si="1592"/>
        <v>0.521873376773955i</v>
      </c>
      <c r="T3074" t="str">
        <f t="shared" si="1593"/>
        <v>0.0480682724968884-0.0872520578928886i</v>
      </c>
      <c r="U3074" t="str">
        <f t="shared" si="1594"/>
        <v>0.00005-0.000211529695762753i</v>
      </c>
      <c r="V3074" t="str">
        <f t="shared" si="1595"/>
        <v>3.33333333333333E-06-0.000232682665339028i</v>
      </c>
      <c r="W3074" t="str">
        <f t="shared" si="1596"/>
        <v>0.0000143133974430092-0.000112144578361498i</v>
      </c>
      <c r="X3074" t="str">
        <f t="shared" si="1597"/>
        <v>0.0000145468893643739-0.000112083460530212i</v>
      </c>
      <c r="Y3074" t="str">
        <f t="shared" si="1598"/>
        <v>0.009+0.716283125018473i</v>
      </c>
      <c r="Z3074" t="str">
        <f t="shared" si="1599"/>
        <v>-0.00218712672842996-0.000311898128499763i</v>
      </c>
      <c r="AA3074" t="str">
        <f t="shared" si="1600"/>
        <v>0.246019551626723-19.5453061251481i</v>
      </c>
      <c r="AB3074" t="str">
        <f t="shared" si="1601"/>
        <v>0.332049025308712-0.602725233809649i</v>
      </c>
      <c r="AC3074" t="str">
        <f t="shared" si="1602"/>
        <v>0.838587678752387-0.101333092321997i</v>
      </c>
      <c r="AD3074" t="str">
        <f t="shared" si="1603"/>
        <v>0.475864515922988-0.661236057879874i</v>
      </c>
      <c r="AE3074" t="str">
        <f t="shared" si="1604"/>
        <v>-0.00124701429083585+0.00129778580405491i</v>
      </c>
      <c r="AF3074" t="str">
        <f t="shared" si="1605"/>
        <v>-15.0783444745398-0.312005454431336i</v>
      </c>
      <c r="AG3074" t="str">
        <f t="shared" si="1606"/>
        <v>0.953638699105391-0.0342582125833671i</v>
      </c>
      <c r="AH3074" t="str">
        <f t="shared" si="1607"/>
        <v>0.0208372180078982-0.019363245556598i</v>
      </c>
      <c r="AI3074">
        <f t="shared" si="1608"/>
        <v>-30.919844160466692</v>
      </c>
      <c r="AJ3074">
        <f t="shared" si="1609"/>
        <v>-42.900158886469008</v>
      </c>
      <c r="AK3074"/>
      <c r="AL3074"/>
      <c r="AM3074"/>
      <c r="AN3074"/>
    </row>
    <row r="3075" spans="1:40" x14ac:dyDescent="0.25">
      <c r="A3075"/>
      <c r="B3075">
        <f t="shared" si="1610"/>
        <v>1141000</v>
      </c>
      <c r="C3075" s="186" t="str">
        <f t="shared" si="1578"/>
        <v>-5.8704507487079E-08+0.00214638259347571i</v>
      </c>
      <c r="D3075" s="158" t="str">
        <f t="shared" si="1579"/>
        <v>-5.95700640707385+0.0164555998833138i</v>
      </c>
      <c r="E3075" t="str">
        <f t="shared" si="1580"/>
        <v>2870</v>
      </c>
      <c r="F3075" t="str">
        <f t="shared" si="1581"/>
        <v>0.777000777000777</v>
      </c>
      <c r="G3075" t="str">
        <f t="shared" si="1576"/>
        <v>0.777000777000777</v>
      </c>
      <c r="H3075" t="str">
        <f t="shared" si="1582"/>
        <v>9.12136035075355+0.328188468616169i</v>
      </c>
      <c r="I3075" t="str">
        <f t="shared" si="1583"/>
        <v>4480.69652218244i</v>
      </c>
      <c r="J3075" t="str">
        <f t="shared" si="1577"/>
        <v>-17171.7559228093+969.070705588748i</v>
      </c>
      <c r="K3075" t="str">
        <f t="shared" si="1584"/>
        <v>0.0146788029529492-0.260105707554042i</v>
      </c>
      <c r="L3075" t="str">
        <f t="shared" si="1585"/>
        <v>0.00108804990478838-0.0161590189154241i</v>
      </c>
      <c r="M3075" t="str">
        <f t="shared" si="1586"/>
        <v>0.0157668528577376-0.276264726469466i</v>
      </c>
      <c r="N3075" t="str">
        <f t="shared" si="1587"/>
        <v>-5.06023198962884i</v>
      </c>
      <c r="O3075" t="str">
        <f t="shared" si="1588"/>
        <v>0.340870793084318+0.94011015440855i</v>
      </c>
      <c r="P3075" t="str">
        <f t="shared" si="1589"/>
        <v>0.659129206915682-0.94011015440855i</v>
      </c>
      <c r="Q3075" t="str">
        <f t="shared" si="1590"/>
        <v>-0.659129206915682+6.00034214403739i</v>
      </c>
      <c r="R3075" t="str">
        <f t="shared" si="1591"/>
        <v>-0.166730912664322-0.0915334458433671i</v>
      </c>
      <c r="S3075" t="str">
        <f t="shared" si="1592"/>
        <v>0.522331160437792i</v>
      </c>
      <c r="T3075" t="str">
        <f t="shared" si="1593"/>
        <v>0.0478107709862357-0.0870887510928075i</v>
      </c>
      <c r="U3075" t="str">
        <f t="shared" si="1594"/>
        <v>0.00005-0.00021134430602063i</v>
      </c>
      <c r="V3075" t="str">
        <f t="shared" si="1595"/>
        <v>3.33333333333333E-06-0.000232478736622693i</v>
      </c>
      <c r="W3075" t="str">
        <f t="shared" si="1596"/>
        <v>0.0000143131183987264-0.000112048614258122i</v>
      </c>
      <c r="X3075" t="str">
        <f t="shared" si="1597"/>
        <v>0.0000145462044227624-0.000111987550765825i</v>
      </c>
      <c r="Y3075" t="str">
        <f t="shared" si="1598"/>
        <v>0.009+0.716911443549191i</v>
      </c>
      <c r="Z3075" t="str">
        <f t="shared" si="1599"/>
        <v>-0.0021833402527663-0.000311563690008858i</v>
      </c>
      <c r="AA3075" t="str">
        <f t="shared" si="1600"/>
        <v>0.245588422063955-19.5281762767588i</v>
      </c>
      <c r="AB3075" t="str">
        <f t="shared" si="1601"/>
        <v>0.330270240235184-0.601597132861217i</v>
      </c>
      <c r="AC3075" t="str">
        <f t="shared" si="1602"/>
        <v>0.839007254926359-0.100727311053038i</v>
      </c>
      <c r="AD3075" t="str">
        <f t="shared" si="1603"/>
        <v>0.472911696238466-0.660258902507592i</v>
      </c>
      <c r="AE3075" t="str">
        <f t="shared" si="1604"/>
        <v>-0.0012382398424279+0.00129422772596372i</v>
      </c>
      <c r="AF3075" t="str">
        <f t="shared" si="1605"/>
        <v>-15.0783667578274-0.311732868732855i</v>
      </c>
      <c r="AG3075" t="str">
        <f t="shared" si="1606"/>
        <v>0.95374541163085-0.0340180627724128i</v>
      </c>
      <c r="AH3075" t="str">
        <f t="shared" si="1607"/>
        <v>0.0206881945639775-0.0193186438812213i</v>
      </c>
      <c r="AI3075">
        <f t="shared" si="1608"/>
        <v>-30.962528823116703</v>
      </c>
      <c r="AJ3075">
        <f t="shared" si="1609"/>
        <v>-43.039364120233969</v>
      </c>
      <c r="AK3075"/>
      <c r="AL3075"/>
      <c r="AM3075"/>
      <c r="AN3075"/>
    </row>
    <row r="3076" spans="1:40" x14ac:dyDescent="0.25">
      <c r="A3076"/>
      <c r="B3076">
        <f t="shared" si="1610"/>
        <v>1142000</v>
      </c>
      <c r="C3076" s="186" t="str">
        <f t="shared" si="1578"/>
        <v>-5.86017425046896E-08+0.00214450309908844i</v>
      </c>
      <c r="D3076" s="158" t="str">
        <f t="shared" si="1579"/>
        <v>-5.95700640628598+0.0164411904263447i</v>
      </c>
      <c r="E3076" t="str">
        <f t="shared" si="1580"/>
        <v>2870</v>
      </c>
      <c r="F3076" t="str">
        <f t="shared" si="1581"/>
        <v>0.777000777000777</v>
      </c>
      <c r="G3076" t="str">
        <f t="shared" si="1576"/>
        <v>0.777000777000777</v>
      </c>
      <c r="H3076" t="str">
        <f t="shared" si="1582"/>
        <v>9.12138257643396+0.327901948583028i</v>
      </c>
      <c r="I3076" t="str">
        <f t="shared" si="1583"/>
        <v>4484.62351299943i</v>
      </c>
      <c r="J3076" t="str">
        <f t="shared" si="1577"/>
        <v>-17201.8703509112+969.920022596275i</v>
      </c>
      <c r="K3076" t="str">
        <f t="shared" si="1584"/>
        <v>0.0146531854787266-0.259879362174823i</v>
      </c>
      <c r="L3076" t="str">
        <f t="shared" si="1585"/>
        <v>0.0010861538042036-0.0161449967216246i</v>
      </c>
      <c r="M3076" t="str">
        <f t="shared" si="1586"/>
        <v>0.0157393392829302-0.276024358896448i</v>
      </c>
      <c r="N3076" t="str">
        <f t="shared" si="1587"/>
        <v>-5.06466689934806i</v>
      </c>
      <c r="O3076" t="str">
        <f t="shared" si="1588"/>
        <v>0.345036730887796+0.938589182943348i</v>
      </c>
      <c r="P3076" t="str">
        <f t="shared" si="1589"/>
        <v>0.654963269112204-0.938589182943348i</v>
      </c>
      <c r="Q3076" t="str">
        <f t="shared" si="1590"/>
        <v>-0.654963269112204+6.00325608229141i</v>
      </c>
      <c r="R3076" t="str">
        <f t="shared" si="1591"/>
        <v>-0.166270649616186-0.0909609874036471i</v>
      </c>
      <c r="S3076" t="str">
        <f t="shared" si="1592"/>
        <v>0.522788944101627i</v>
      </c>
      <c r="T3076" t="str">
        <f t="shared" si="1593"/>
        <v>0.0475533985591941-0.0869244573479375i</v>
      </c>
      <c r="U3076" t="str">
        <f t="shared" si="1594"/>
        <v>0.00005-0.000211159240954062i</v>
      </c>
      <c r="V3076" t="str">
        <f t="shared" si="1595"/>
        <v>3.33333333333333E-06-0.000232275165049468i</v>
      </c>
      <c r="W3076" t="str">
        <f t="shared" si="1596"/>
        <v>0.0000143128391237121-0.000111952820136367i</v>
      </c>
      <c r="X3076" t="str">
        <f t="shared" si="1597"/>
        <v>0.0000145455203164581-0.000111891810885656i</v>
      </c>
      <c r="Y3076" t="str">
        <f t="shared" si="1598"/>
        <v>0.009+0.717539762079909i</v>
      </c>
      <c r="Z3076" t="str">
        <f t="shared" si="1599"/>
        <v>-0.00217956371698062-0.0003112299786846i</v>
      </c>
      <c r="AA3076" t="str">
        <f t="shared" si="1600"/>
        <v>0.245158424835667-19.5110764277539i</v>
      </c>
      <c r="AB3076" t="str">
        <f t="shared" si="1601"/>
        <v>0.328492346853514-0.600462214233718i</v>
      </c>
      <c r="AC3076" t="str">
        <f t="shared" si="1602"/>
        <v>0.83942805477357-0.100122767959035i</v>
      </c>
      <c r="AD3076" t="str">
        <f t="shared" si="1603"/>
        <v>0.469962972255428-0.659268197513994i</v>
      </c>
      <c r="AE3076" t="str">
        <f t="shared" si="1604"/>
        <v>-0.00122949826971202+0.00129065047722311i</v>
      </c>
      <c r="AF3076" t="str">
        <f t="shared" si="1605"/>
        <v>-15.0783889827199-0.311460758156683i</v>
      </c>
      <c r="AG3076" t="str">
        <f t="shared" si="1606"/>
        <v>0.953852903162013-0.0337786132143073i</v>
      </c>
      <c r="AH3076" t="str">
        <f t="shared" si="1607"/>
        <v>0.0205397245153239-0.0192736070752538i</v>
      </c>
      <c r="AI3076">
        <f t="shared" si="1608"/>
        <v>-31.005339625683025</v>
      </c>
      <c r="AJ3076">
        <f t="shared" si="1609"/>
        <v>-43.178531092685496</v>
      </c>
      <c r="AK3076"/>
      <c r="AL3076"/>
      <c r="AM3076"/>
      <c r="AN3076"/>
    </row>
    <row r="3077" spans="1:40" x14ac:dyDescent="0.25">
      <c r="A3077"/>
      <c r="B3077">
        <f t="shared" si="1610"/>
        <v>1143000</v>
      </c>
      <c r="C3077" s="186" t="str">
        <f t="shared" si="1578"/>
        <v>-5.84992471286563E-08+0.00214262689340524i</v>
      </c>
      <c r="D3077" s="158" t="str">
        <f t="shared" si="1579"/>
        <v>-5.95700640550019+0.0164268061827735i</v>
      </c>
      <c r="E3077" t="str">
        <f t="shared" si="1580"/>
        <v>2870</v>
      </c>
      <c r="F3077" t="str">
        <f t="shared" si="1581"/>
        <v>0.777000777000777</v>
      </c>
      <c r="G3077" t="str">
        <f t="shared" ref="G3077:G3140" si="1611">IF($C$11=$C$7,$C$24,F3077)</f>
        <v>0.777000777000777</v>
      </c>
      <c r="H3077" t="str">
        <f t="shared" si="1582"/>
        <v>9.12140474392098+0.327615927646433i</v>
      </c>
      <c r="I3077" t="str">
        <f t="shared" si="1583"/>
        <v>4488.55050381642i</v>
      </c>
      <c r="J3077" t="str">
        <f t="shared" ref="J3077:J3140" si="1612">IMSUM(COMPLEX(0,2*PI()*B3077*$C$113*$C$112),COMPLEX(0,2*PI()*B3077*$C$113*$C$111),COMPLEX(0,2*PI()*B3077*$C$28*10^-12*$C$111),COMPLEX(-1*2*PI()*B3077*2*PI()*B3077*$C$113*$C$112*$C$28*10^-12*$C$111,0),COMPLEX(1,0))</f>
        <v>-17232.0111604657+970.769339603803i</v>
      </c>
      <c r="K3077" t="str">
        <f t="shared" si="1584"/>
        <v>0.0146276349393056-0.259653409148878i</v>
      </c>
      <c r="L3077" t="str">
        <f t="shared" si="1585"/>
        <v>0.00108426264823898-0.0161309987312393i</v>
      </c>
      <c r="M3077" t="str">
        <f t="shared" si="1586"/>
        <v>0.0157118975875446-0.275784407880117i</v>
      </c>
      <c r="N3077" t="str">
        <f t="shared" si="1587"/>
        <v>-5.06910180906728i</v>
      </c>
      <c r="O3077" t="str">
        <f t="shared" si="1588"/>
        <v>0.349195882373604+0.937049750938188i</v>
      </c>
      <c r="P3077" t="str">
        <f t="shared" si="1589"/>
        <v>0.650804117626396-0.937049750938188i</v>
      </c>
      <c r="Q3077" t="str">
        <f t="shared" si="1590"/>
        <v>-0.650804117626396+6.00615156000547i</v>
      </c>
      <c r="R3077" t="str">
        <f t="shared" si="1591"/>
        <v>-0.165809301436165-0.0903897838885852i</v>
      </c>
      <c r="S3077" t="str">
        <f t="shared" si="1592"/>
        <v>0.523246727765464i</v>
      </c>
      <c r="T3077" t="str">
        <f t="shared" si="1593"/>
        <v>0.0472961586431297-0.0867591744095508i</v>
      </c>
      <c r="U3077" t="str">
        <f t="shared" si="1594"/>
        <v>0.00005-0.000210974499710882i</v>
      </c>
      <c r="V3077" t="str">
        <f t="shared" si="1595"/>
        <v>3.33333333333333E-06-0.00023207194968197i</v>
      </c>
      <c r="W3077" t="str">
        <f t="shared" si="1596"/>
        <v>0.0000143125596180021-0.000111857195549789i</v>
      </c>
      <c r="X3077" t="str">
        <f t="shared" si="1597"/>
        <v>0.0000145448370417681-0.000111796240443522i</v>
      </c>
      <c r="Y3077" t="str">
        <f t="shared" si="1598"/>
        <v>0.009+0.718168080610627i</v>
      </c>
      <c r="Z3077" t="str">
        <f t="shared" si="1599"/>
        <v>-0.00217579708630305-0.000310896992108836i</v>
      </c>
      <c r="AA3077" t="str">
        <f t="shared" si="1600"/>
        <v>0.24472955597976-19.4940064993963i</v>
      </c>
      <c r="AB3077" t="str">
        <f t="shared" si="1601"/>
        <v>0.326715368839478-0.59932046239325i</v>
      </c>
      <c r="AC3077" t="str">
        <f t="shared" si="1602"/>
        <v>0.839850079563922-0.0995194662679721i</v>
      </c>
      <c r="AD3077" t="str">
        <f t="shared" si="1603"/>
        <v>0.467018407701917-0.658263960644609i</v>
      </c>
      <c r="AE3077" t="str">
        <f t="shared" si="1604"/>
        <v>-0.00122078957610578+0.00128705418937487i</v>
      </c>
      <c r="AF3077" t="str">
        <f t="shared" si="1605"/>
        <v>-15.0784111494212-0.31118912146366i</v>
      </c>
      <c r="AG3077" t="str">
        <f t="shared" si="1606"/>
        <v>0.953961170435145-0.0335398666092234i</v>
      </c>
      <c r="AH3077" t="str">
        <f t="shared" si="1607"/>
        <v>0.0203918086108508-0.0192281382419404i</v>
      </c>
      <c r="AI3077">
        <f t="shared" si="1608"/>
        <v>-31.048277378848951</v>
      </c>
      <c r="AJ3077">
        <f t="shared" si="1609"/>
        <v>-43.317659556196155</v>
      </c>
      <c r="AK3077"/>
      <c r="AL3077"/>
      <c r="AM3077"/>
      <c r="AN3077"/>
    </row>
    <row r="3078" spans="1:40" x14ac:dyDescent="0.25">
      <c r="A3078"/>
      <c r="B3078">
        <f t="shared" si="1610"/>
        <v>1144000</v>
      </c>
      <c r="C3078" s="186" t="str">
        <f t="shared" ref="C3078:C3141" si="1613">IMPRODUCT(COMPLEX(-1,0),IMDIV(IMPRODUCT(G3078,COMPLEX($C$100+$C$101,0)),COMPLEX($C$100,2*PI()*B3078*$C$103*$C$102*(2*$C$100+$C$101))))</f>
        <v>-5.83970204167115E-08+0.00214075396780191i</v>
      </c>
      <c r="D3078" s="158" t="str">
        <f t="shared" ref="D3078:D3141" si="1614">IMPRODUCT(COMPLEX($C$106,0),IMSUB(C3078,G3078))</f>
        <v>-5.95700640471645+0.0164124470864813i</v>
      </c>
      <c r="E3078" t="str">
        <f t="shared" ref="E3078:E3141" si="1615">IMDIV(COMPLEX($C$20*10^3,0),COMPLEX(1,2*PI()*B3078*$C$20*1000*$C$29*10^-12))</f>
        <v>2870</v>
      </c>
      <c r="F3078" t="str">
        <f t="shared" ref="F3078:F3141" si="1616">IMDIV(COMPLEX($C$22*1000,0),IMSUM(COMPLEX($C$22*1000,0),E3078))</f>
        <v>0.777000777000777</v>
      </c>
      <c r="G3078" t="str">
        <f t="shared" si="1611"/>
        <v>0.777000777000777</v>
      </c>
      <c r="H3078" t="str">
        <f t="shared" ref="H3078:H3141" si="1617">IMPRODUCT(COMPLEX($C$108,0),IMPRODUCT(COMPLEX(-1,0),D3078),IMDIV(COMPLEX(0,2*PI()*B3078*$C$109*$C$110),COMPLEX(1,2*PI()*B3078*$C$109*$C$110)))</f>
        <v>9.12142685341745+0.327330404505405i</v>
      </c>
      <c r="I3078" t="str">
        <f t="shared" ref="I3078:I3141" si="1618">COMPLEX(0,2*PI()*B3078*$C$113*$C$112*$C$114)</f>
        <v>4492.4774946334i</v>
      </c>
      <c r="J3078" t="str">
        <f t="shared" si="1612"/>
        <v>-17262.1783514727+971.61865661133i</v>
      </c>
      <c r="K3078" t="str">
        <f t="shared" ref="K3078:K3141" si="1619">IMDIV(I3078,J3078)</f>
        <v>0.0146021511019387-0.259427847460169i</v>
      </c>
      <c r="L3078" t="str">
        <f t="shared" ref="L3078:L3141" si="1620">IMDIV(COMPLEX($C$117,0),COMPLEX(1,2*PI()*B3078*$C$115*$C$116))</f>
        <v>0.00108237641974269-0.0161170248819496i</v>
      </c>
      <c r="M3078" t="str">
        <f t="shared" ref="M3078:M3141" si="1621">IMSUM(K3078,L3078)</f>
        <v>0.0156845275216814-0.275544872342119i</v>
      </c>
      <c r="N3078" t="str">
        <f t="shared" ref="N3078:N3141" si="1622">COMPLEX(0,-2*PI()*B3078*$C$43)</f>
        <v>-5.0735367187865i</v>
      </c>
      <c r="O3078" t="str">
        <f t="shared" ref="O3078:O3141" si="1623">IMEXP(N3078)</f>
        <v>0.35334816573792+0.935491888671221i</v>
      </c>
      <c r="P3078" t="str">
        <f t="shared" ref="P3078:P3141" si="1624">IMSUB(COMPLEX(1,0),O3078)</f>
        <v>0.64665183426208-0.935491888671221i</v>
      </c>
      <c r="Q3078" t="str">
        <f t="shared" ref="Q3078:Q3141" si="1625">IMSUM(COMPLEX(0,2*PI()*B3078*$C$43),O3078,COMPLEX(-1,0))</f>
        <v>-0.64665183426208+6.00902860745772i</v>
      </c>
      <c r="R3078" t="str">
        <f t="shared" ref="R3078:R3141" si="1626">IMDIV(P3078,Q3078)</f>
        <v>-0.16534686668298-0.0898198385945761i</v>
      </c>
      <c r="S3078" t="str">
        <f t="shared" ref="S3078:S3141" si="1627">IMDIV(COMPLEX(0,2*PI()*B3078*$C$123),COMPLEX($C$124,0))</f>
        <v>0.523704511429301i</v>
      </c>
      <c r="T3078" t="str">
        <f t="shared" ref="T3078:T3141" si="1628">IMPRODUCT(R3078,S3078)</f>
        <v>0.0470390546878311-0.0865929000325758i</v>
      </c>
      <c r="U3078" t="str">
        <f t="shared" ref="U3078:U3141" si="1629">IMDIV(COMPLEX(1,2*PI()*B3078*$C$16*10^-3*$C$15*10^-6),COMPLEX(0,2*PI()*B3078*$C$15*10^-6))</f>
        <v>0.0000500000000000001-0.000210790081441904i</v>
      </c>
      <c r="V3078" t="str">
        <f t="shared" ref="V3078:V3141" si="1630">IMSUM(COMPLEX($C$18*10^-3,0),IMDIV(COMPLEX(1,0),COMPLEX(0,2*PI()*B3078*($C$17*1*10^-6))))</f>
        <v>3.33333333333333E-06-0.000231869089586095i</v>
      </c>
      <c r="W3078" t="str">
        <f t="shared" ref="W3078:W3141" si="1631">IMDIV(IMPRODUCT(U3078,V3078),IMSUM(U3078,V3078))</f>
        <v>0.0000143122798816319-0.00011176174005351i</v>
      </c>
      <c r="X3078" t="str">
        <f t="shared" ref="X3078:X3141" si="1632">IMDIV(IMPRODUCT(COMPLEX($C$19,0),W3078),IMSUM(COMPLEX($C$19,0),W3078))</f>
        <v>0.0000145441545950152-0.000111700838994811i</v>
      </c>
      <c r="Y3078" t="str">
        <f t="shared" ref="Y3078:Y3141" si="1633">COMPLEX($C$13*10^-3,2*PI()*B3078*$C$12*0.000001)</f>
        <v>0.009+0.718796399141345i</v>
      </c>
      <c r="Z3078" t="str">
        <f t="shared" ref="Z3078:Z3141" si="1634">IMPRODUCT(COMPLEX($C$6,0),IMDIV(X3078,IMSUM(X3078,Y3078)))</f>
        <v>-0.0021720403261158-0.000310564727874094i</v>
      </c>
      <c r="AA3078" t="str">
        <f t="shared" ref="AA3078:AA3141" si="1635">IMDIV(COMPLEX($C$6,0),IMSUM(X3078,Y3078))</f>
        <v>0.244301811551447-19.4769664132238i</v>
      </c>
      <c r="AB3078" t="str">
        <f t="shared" ref="AB3078:AB3141" si="1636">IMPRODUCT(COMPLEX($C$119,0),T3078)</f>
        <v>0.324939330023741-0.598171861831165i</v>
      </c>
      <c r="AC3078" t="str">
        <f t="shared" ref="AC3078:AC3141" si="1637">IMSUM(COMPLEX(1,0),IMPRODUCT(AB3078,M3078))</f>
        <v>0.840273330557718-0.0989174092399117i</v>
      </c>
      <c r="AD3078" t="str">
        <f t="shared" ref="AD3078:AD3141" si="1638">IMDIV(AB3078,AC3078)</f>
        <v>0.464078066224472-0.657246209954818i</v>
      </c>
      <c r="AE3078" t="str">
        <f t="shared" ref="AE3078:AE3141" si="1639">IMPRODUCT(AD3078,AA3078,X3078)</f>
        <v>-0.00121211376464629+0.0012834389938593i</v>
      </c>
      <c r="AF3078" t="str">
        <f t="shared" ref="AF3078:AF3141" si="1640">IMSUB(D3078,H3078)</f>
        <v>-15.0784332581339-0.310917957418924i</v>
      </c>
      <c r="AG3078" t="str">
        <f t="shared" ref="AG3078:AG3141" si="1641">IMSUM(COMPLEX(1,0),IMPRODUCT(AD3078,AA3078,COMPLEX($C$127,0)))</f>
        <v>0.954070210175892-0.0333018256422765i</v>
      </c>
      <c r="AH3078" t="str">
        <f t="shared" ref="AH3078:AH3141" si="1642">IMDIV(IMPRODUCT(AE3078,AF3078),AG3078)</f>
        <v>0.0202444475825275-0.0191822404841036i</v>
      </c>
      <c r="AI3078">
        <f t="shared" ref="AI3078:AI3141" si="1643">20*LOG10(IMABS(AH3078))</f>
        <v>-31.091342902273542</v>
      </c>
      <c r="AJ3078">
        <f t="shared" ref="AJ3078:AJ3141" si="1644">IMARGUMENT(AH3078)*180/PI()</f>
        <v>-43.456749264617493</v>
      </c>
      <c r="AK3078"/>
      <c r="AL3078"/>
      <c r="AM3078"/>
      <c r="AN3078"/>
    </row>
    <row r="3079" spans="1:40" x14ac:dyDescent="0.25">
      <c r="A3079"/>
      <c r="B3079">
        <f t="shared" si="1610"/>
        <v>1145000</v>
      </c>
      <c r="C3079" s="186" t="str">
        <f t="shared" si="1613"/>
        <v>-5.82950614307009E-08+0.00213888431368434i</v>
      </c>
      <c r="D3079" s="158" t="str">
        <f t="shared" si="1614"/>
        <v>-5.95700640393476+0.0163981130715799i</v>
      </c>
      <c r="E3079" t="str">
        <f t="shared" si="1615"/>
        <v>2870</v>
      </c>
      <c r="F3079" t="str">
        <f t="shared" si="1616"/>
        <v>0.777000777000777</v>
      </c>
      <c r="G3079" t="str">
        <f t="shared" si="1611"/>
        <v>0.777000777000777</v>
      </c>
      <c r="H3079" t="str">
        <f t="shared" si="1617"/>
        <v>9.12144890512539+0.327045377863476i</v>
      </c>
      <c r="I3079" t="str">
        <f t="shared" si="1618"/>
        <v>4496.40448545039i</v>
      </c>
      <c r="J3079" t="str">
        <f t="shared" si="1612"/>
        <v>-17292.3719239324+972.467973618857i</v>
      </c>
      <c r="K3079" t="str">
        <f t="shared" si="1619"/>
        <v>0.0145767337348877-0.259202676096152i</v>
      </c>
      <c r="L3079" t="str">
        <f t="shared" si="1620"/>
        <v>0.00108049510163711-0.0161030751116495i</v>
      </c>
      <c r="M3079" t="str">
        <f t="shared" si="1621"/>
        <v>0.0156572288365248-0.275305751207801i</v>
      </c>
      <c r="N3079" t="str">
        <f t="shared" si="1622"/>
        <v>-5.07797162850572i</v>
      </c>
      <c r="O3079" t="str">
        <f t="shared" si="1623"/>
        <v>0.357493499312006+0.933915626783093i</v>
      </c>
      <c r="P3079" t="str">
        <f t="shared" si="1624"/>
        <v>0.642506500687994-0.933915626783093i</v>
      </c>
      <c r="Q3079" t="str">
        <f t="shared" si="1625"/>
        <v>-0.642506500687994+6.01188725528881i</v>
      </c>
      <c r="R3079" t="str">
        <f t="shared" si="1626"/>
        <v>-0.164883343927608-0.0892511548494691i</v>
      </c>
      <c r="S3079" t="str">
        <f t="shared" si="1627"/>
        <v>0.524162295093138i</v>
      </c>
      <c r="T3079" t="str">
        <f t="shared" si="1628"/>
        <v>0.0467820901656108-0.0864256319757262i</v>
      </c>
      <c r="U3079" t="str">
        <f t="shared" si="1629"/>
        <v>0.0000500000000000001-0.000210605985300907i</v>
      </c>
      <c r="V3079" t="str">
        <f t="shared" si="1630"/>
        <v>3.33333333333333E-06-0.000231666583830997i</v>
      </c>
      <c r="W3079" t="str">
        <f t="shared" si="1631"/>
        <v>0.0000143119999146371-0.000111666453204201i</v>
      </c>
      <c r="X3079" t="str">
        <f t="shared" si="1632"/>
        <v>0.0000145434729725387-0.000111605606096452i</v>
      </c>
      <c r="Y3079" t="str">
        <f t="shared" si="1633"/>
        <v>0.009+0.719424717672063i</v>
      </c>
      <c r="Z3079" t="str">
        <f t="shared" si="1634"/>
        <v>-0.00216829340195195-0.000310233183583525i</v>
      </c>
      <c r="AA3079" t="str">
        <f t="shared" si="1635"/>
        <v>0.24387518762317-19.4599560910486i</v>
      </c>
      <c r="AB3079" t="str">
        <f t="shared" si="1636"/>
        <v>0.32316425439256-0.597016397064967i</v>
      </c>
      <c r="AC3079" t="str">
        <f t="shared" si="1637"/>
        <v>0.840697809005464-0.0983166001670564i</v>
      </c>
      <c r="AD3079" t="str">
        <f t="shared" si="1638"/>
        <v>0.461142011386565-0.656214963809495i</v>
      </c>
      <c r="AE3079" t="str">
        <f t="shared" si="1639"/>
        <v>-0.00120347083799011+0.0012798050220137i</v>
      </c>
      <c r="AF3079" t="str">
        <f t="shared" si="1640"/>
        <v>-15.0784553090601-0.310647264791896i</v>
      </c>
      <c r="AG3079" t="str">
        <f t="shared" si="1641"/>
        <v>0.954180019099344-0.0330644929834808i</v>
      </c>
      <c r="AH3079" t="str">
        <f t="shared" si="1642"/>
        <v>0.0200976421454026-0.0191359169040235i</v>
      </c>
      <c r="AI3079">
        <f t="shared" si="1643"/>
        <v>-31.13453702472799</v>
      </c>
      <c r="AJ3079">
        <f t="shared" si="1644"/>
        <v>-43.595799973283881</v>
      </c>
      <c r="AK3079"/>
      <c r="AL3079"/>
      <c r="AM3079"/>
      <c r="AN3079"/>
    </row>
    <row r="3080" spans="1:40" x14ac:dyDescent="0.25">
      <c r="A3080"/>
      <c r="B3080">
        <f t="shared" si="1610"/>
        <v>1146000</v>
      </c>
      <c r="C3080" s="186" t="str">
        <f t="shared" si="1613"/>
        <v>-5.81933692365614E-08+0.00213701792248843i</v>
      </c>
      <c r="D3080" s="158" t="str">
        <f t="shared" si="1614"/>
        <v>-5.95700640315512+0.0163838040724113i</v>
      </c>
      <c r="E3080" t="str">
        <f t="shared" si="1615"/>
        <v>2870</v>
      </c>
      <c r="F3080" t="str">
        <f t="shared" si="1616"/>
        <v>0.777000777000777</v>
      </c>
      <c r="G3080" t="str">
        <f t="shared" si="1611"/>
        <v>0.777000777000777</v>
      </c>
      <c r="H3080" t="str">
        <f t="shared" si="1617"/>
        <v>9.12147089924591+0.326760846428669i</v>
      </c>
      <c r="I3080" t="str">
        <f t="shared" si="1618"/>
        <v>4500.33147626738i</v>
      </c>
      <c r="J3080" t="str">
        <f t="shared" si="1612"/>
        <v>-17322.5918778446+973.317290626385i</v>
      </c>
      <c r="K3080" t="str">
        <f t="shared" si="1619"/>
        <v>0.0145513826074195-0.258977894047762i</v>
      </c>
      <c r="L3080" t="str">
        <f t="shared" si="1620"/>
        <v>0.00107861867691841-0.0160891493584449i</v>
      </c>
      <c r="M3080" t="str">
        <f t="shared" si="1621"/>
        <v>0.0156300012843379-0.275067043406207i</v>
      </c>
      <c r="N3080" t="str">
        <f t="shared" si="1622"/>
        <v>-5.08240653822494i</v>
      </c>
      <c r="O3080" t="str">
        <f t="shared" si="1623"/>
        <v>0.361631801563817+0.93232099627634i</v>
      </c>
      <c r="P3080" t="str">
        <f t="shared" si="1624"/>
        <v>0.638368198436183-0.93232099627634i</v>
      </c>
      <c r="Q3080" t="str">
        <f t="shared" si="1625"/>
        <v>-0.638368198436183+6.01472753450128i</v>
      </c>
      <c r="R3080" t="str">
        <f t="shared" si="1626"/>
        <v>-0.164418731753459-0.0886837360126229i</v>
      </c>
      <c r="S3080" t="str">
        <f t="shared" si="1627"/>
        <v>0.524620078756975i</v>
      </c>
      <c r="T3080" t="str">
        <f t="shared" si="1628"/>
        <v>0.046525268571405-0.0862573680016216i</v>
      </c>
      <c r="U3080" t="str">
        <f t="shared" si="1629"/>
        <v>0.0000500000000000001-0.000210422210444623i</v>
      </c>
      <c r="V3080" t="str">
        <f t="shared" si="1630"/>
        <v>3.33333333333333E-06-0.000231464431489086i</v>
      </c>
      <c r="W3080" t="str">
        <f t="shared" si="1631"/>
        <v>0.0000143117197170537-0.000111571334560084i</v>
      </c>
      <c r="X3080" t="str">
        <f t="shared" si="1632"/>
        <v>0.0000145427921706943-0.000111510541306931i</v>
      </c>
      <c r="Y3080" t="str">
        <f t="shared" si="1633"/>
        <v>0.009+0.720053036202781i</v>
      </c>
      <c r="Z3080" t="str">
        <f t="shared" si="1634"/>
        <v>-0.00216455627949508-0.000309902356850855i</v>
      </c>
      <c r="AA3080" t="str">
        <f t="shared" si="1635"/>
        <v>0.243449680284501-19.4429754549556i</v>
      </c>
      <c r="AB3080" t="str">
        <f t="shared" si="1636"/>
        <v>0.321390166088476-0.595854052639137i</v>
      </c>
      <c r="AC3080" t="str">
        <f t="shared" si="1637"/>
        <v>0.841123516147683-0.0977170423738146i</v>
      </c>
      <c r="AD3080" t="str">
        <f t="shared" si="1638"/>
        <v>0.458210306667002-0.655170240882531i</v>
      </c>
      <c r="AE3080" t="str">
        <f t="shared" si="1639"/>
        <v>-0.00119486079841346+0.00127615240507113i</v>
      </c>
      <c r="AF3080" t="str">
        <f t="shared" si="1640"/>
        <v>-15.078477302401-0.310377042356258i</v>
      </c>
      <c r="AG3080" t="str">
        <f t="shared" si="1641"/>
        <v>0.95429059391012-0.0328278712877005i</v>
      </c>
      <c r="AH3080" t="str">
        <f t="shared" si="1642"/>
        <v>0.0199513929976301-0.0190891706033201i</v>
      </c>
      <c r="AI3080">
        <f t="shared" si="1643"/>
        <v>-31.177860584233667</v>
      </c>
      <c r="AJ3080">
        <f t="shared" si="1644"/>
        <v>-43.73481143901671</v>
      </c>
      <c r="AK3080"/>
      <c r="AL3080"/>
      <c r="AM3080"/>
      <c r="AN3080"/>
    </row>
    <row r="3081" spans="1:40" x14ac:dyDescent="0.25">
      <c r="A3081"/>
      <c r="B3081">
        <f t="shared" si="1610"/>
        <v>1147000</v>
      </c>
      <c r="C3081" s="186" t="str">
        <f t="shared" si="1613"/>
        <v>-5.80919429042994E-08+0.00213515478567995i</v>
      </c>
      <c r="D3081" s="158" t="str">
        <f t="shared" si="1614"/>
        <v>-5.95700640237752+0.0163695200235463i</v>
      </c>
      <c r="E3081" t="str">
        <f t="shared" si="1615"/>
        <v>2870</v>
      </c>
      <c r="F3081" t="str">
        <f t="shared" si="1616"/>
        <v>0.777000777000777</v>
      </c>
      <c r="G3081" t="str">
        <f t="shared" si="1611"/>
        <v>0.777000777000777</v>
      </c>
      <c r="H3081" t="str">
        <f t="shared" si="1617"/>
        <v>9.12149283597927+0.326476808913477i</v>
      </c>
      <c r="I3081" t="str">
        <f t="shared" si="1618"/>
        <v>4504.25846708437i</v>
      </c>
      <c r="J3081" t="str">
        <f t="shared" si="1612"/>
        <v>-17352.8382132093+974.166607633912i</v>
      </c>
      <c r="K3081" t="str">
        <f t="shared" si="1619"/>
        <v>0.0145260974898-0.258753500309397i</v>
      </c>
      <c r="L3081" t="str">
        <f t="shared" si="1620"/>
        <v>0.00107674712865624-0.0160752475606529i</v>
      </c>
      <c r="M3081" t="str">
        <f t="shared" si="1621"/>
        <v>0.0156028446184562-0.27482874787005i</v>
      </c>
      <c r="N3081" t="str">
        <f t="shared" si="1622"/>
        <v>-5.08684144794416i</v>
      </c>
      <c r="O3081" t="str">
        <f t="shared" si="1623"/>
        <v>0.365762991099602+0.930708028514782i</v>
      </c>
      <c r="P3081" t="str">
        <f t="shared" si="1624"/>
        <v>0.634237008900398-0.930708028514782i</v>
      </c>
      <c r="Q3081" t="str">
        <f t="shared" si="1625"/>
        <v>-0.634237008900398+6.01754947645894i</v>
      </c>
      <c r="R3081" t="str">
        <f t="shared" si="1626"/>
        <v>-0.163953028756568-0.0881175854749599i</v>
      </c>
      <c r="S3081" t="str">
        <f t="shared" si="1627"/>
        <v>0.525077862420812i</v>
      </c>
      <c r="T3081" t="str">
        <f t="shared" si="1628"/>
        <v>0.0462685934228751-0.0860881058769166i</v>
      </c>
      <c r="U3081" t="str">
        <f t="shared" si="1629"/>
        <v>0.0000500000000000001-0.000210238756032727i</v>
      </c>
      <c r="V3081" t="str">
        <f t="shared" si="1630"/>
        <v>3.33333333333333E-06-0.000231262631636i</v>
      </c>
      <c r="W3081" t="str">
        <f t="shared" si="1631"/>
        <v>0.0000143114392889168-0.000111476383680917i</v>
      </c>
      <c r="X3081" t="str">
        <f t="shared" si="1632"/>
        <v>0.0000145421121858531-0.000111415644186264i</v>
      </c>
      <c r="Y3081" t="str">
        <f t="shared" si="1633"/>
        <v>0.009+0.720681354733499i</v>
      </c>
      <c r="Z3081" t="str">
        <f t="shared" si="1634"/>
        <v>-0.00216082892457811-0.000309572245300304i</v>
      </c>
      <c r="AA3081" t="str">
        <f t="shared" si="1635"/>
        <v>0.243025285642059-19.4260244273016i</v>
      </c>
      <c r="AB3081" t="str">
        <f t="shared" si="1636"/>
        <v>0.31961708941101-0.594684813126034i</v>
      </c>
      <c r="AC3081" t="str">
        <f t="shared" si="1637"/>
        <v>0.841550453214721-0.0971187392168589i</v>
      </c>
      <c r="AD3081" t="str">
        <f t="shared" si="1638"/>
        <v>0.455283015458358-0.654112060156442i</v>
      </c>
      <c r="AE3081" t="str">
        <f t="shared" si="1639"/>
        <v>-0.0011862836478122+0.00127248127415887i</v>
      </c>
      <c r="AF3081" t="str">
        <f t="shared" si="1640"/>
        <v>-15.0784992383568-0.310107288889931i</v>
      </c>
      <c r="AG3081" t="str">
        <f t="shared" si="1641"/>
        <v>0.954401931302439-0.0325919631946055i</v>
      </c>
      <c r="AH3081" t="str">
        <f t="shared" si="1642"/>
        <v>0.0198057008204946-0.0190420046828324i</v>
      </c>
      <c r="AI3081">
        <f t="shared" si="1643"/>
        <v>-31.221314428203996</v>
      </c>
      <c r="AJ3081">
        <f t="shared" si="1644"/>
        <v>-43.873783420125712</v>
      </c>
      <c r="AK3081"/>
      <c r="AL3081"/>
      <c r="AM3081"/>
      <c r="AN3081"/>
    </row>
    <row r="3082" spans="1:40" x14ac:dyDescent="0.25">
      <c r="A3082"/>
      <c r="B3082">
        <f t="shared" si="1610"/>
        <v>1148000</v>
      </c>
      <c r="C3082" s="186" t="str">
        <f t="shared" si="1613"/>
        <v>-5.7990781507971E-08+0.00213329489475441i</v>
      </c>
      <c r="D3082" s="158" t="str">
        <f t="shared" si="1614"/>
        <v>-5.95700640160195+0.0163552608597838i</v>
      </c>
      <c r="E3082" t="str">
        <f t="shared" si="1615"/>
        <v>2870</v>
      </c>
      <c r="F3082" t="str">
        <f t="shared" si="1616"/>
        <v>0.777000777000777</v>
      </c>
      <c r="G3082" t="str">
        <f t="shared" si="1611"/>
        <v>0.777000777000777</v>
      </c>
      <c r="H3082" t="str">
        <f t="shared" si="1617"/>
        <v>9.12151471552482+0.326193264034849i</v>
      </c>
      <c r="I3082" t="str">
        <f t="shared" si="1618"/>
        <v>4508.18545790135i</v>
      </c>
      <c r="J3082" t="str">
        <f t="shared" si="1612"/>
        <v>-17383.1109300266+975.01592464144i</v>
      </c>
      <c r="K3082" t="str">
        <f t="shared" si="1619"/>
        <v>0.014500878153289-0.258529493878903i</v>
      </c>
      <c r="L3082" t="str">
        <f t="shared" si="1620"/>
        <v>0.00107488043999325-0.0160613696568001i</v>
      </c>
      <c r="M3082" t="str">
        <f t="shared" si="1621"/>
        <v>0.0155757585932823-0.274590863535703i</v>
      </c>
      <c r="N3082" t="str">
        <f t="shared" si="1622"/>
        <v>-5.09127635766338i</v>
      </c>
      <c r="O3082" t="str">
        <f t="shared" si="1623"/>
        <v>0.369886986665508+0.929076755222899i</v>
      </c>
      <c r="P3082" t="str">
        <f t="shared" si="1624"/>
        <v>0.630113013334492-0.929076755222899i</v>
      </c>
      <c r="Q3082" t="str">
        <f t="shared" si="1625"/>
        <v>-0.630113013334492+6.02035311288628i</v>
      </c>
      <c r="R3082" t="str">
        <f t="shared" si="1626"/>
        <v>-0.163486233545783-0.0875527066590203i</v>
      </c>
      <c r="S3082" t="str">
        <f t="shared" si="1627"/>
        <v>0.525535646084649i</v>
      </c>
      <c r="T3082" t="str">
        <f t="shared" si="1628"/>
        <v>0.046012068260508-0.0859178433724289i</v>
      </c>
      <c r="U3082" t="str">
        <f t="shared" si="1629"/>
        <v>0.0000499999999999999-0.000210055621227821i</v>
      </c>
      <c r="V3082" t="str">
        <f t="shared" si="1630"/>
        <v>3.33333333333333E-06-0.000231061183350603i</v>
      </c>
      <c r="W3082" t="str">
        <f t="shared" si="1631"/>
        <v>0.0000143111586302627-0.000111381600127997i</v>
      </c>
      <c r="X3082" t="str">
        <f t="shared" si="1632"/>
        <v>0.0000145414330144029-0.000111320914296007i</v>
      </c>
      <c r="Y3082" t="str">
        <f t="shared" si="1633"/>
        <v>0.009+0.721309673264217i</v>
      </c>
      <c r="Z3082" t="str">
        <f t="shared" si="1634"/>
        <v>-0.00215711130318285-0.000309242846566564i</v>
      </c>
      <c r="AA3082" t="str">
        <f t="shared" si="1635"/>
        <v>0.24260199981942-19.4091029307139i</v>
      </c>
      <c r="AB3082" t="str">
        <f t="shared" si="1636"/>
        <v>0.317845048817359-0.593508663126772i</v>
      </c>
      <c r="AC3082" t="str">
        <f t="shared" si="1637"/>
        <v>0.841978621426548-0.0965216940851906i</v>
      </c>
      <c r="AD3082" t="str">
        <f t="shared" si="1638"/>
        <v>0.452360201065401-0.653040440921918i</v>
      </c>
      <c r="AE3082" t="str">
        <f t="shared" si="1639"/>
        <v>-0.00117773938770202+0.00126879176029729i</v>
      </c>
      <c r="AF3082" t="str">
        <f t="shared" si="1640"/>
        <v>-15.0785211171268-0.309838003175065i</v>
      </c>
      <c r="AG3082" t="str">
        <f t="shared" si="1641"/>
        <v>0.954514027960194-0.032356771328626i</v>
      </c>
      <c r="AH3082" t="str">
        <f t="shared" si="1642"/>
        <v>0.0196605662784404-0.0189944222425051i</v>
      </c>
      <c r="AI3082">
        <f t="shared" si="1643"/>
        <v>-31.26489941358663</v>
      </c>
      <c r="AJ3082">
        <f t="shared" si="1644"/>
        <v>-44.012715676416782</v>
      </c>
      <c r="AK3082"/>
      <c r="AL3082"/>
      <c r="AM3082"/>
      <c r="AN3082"/>
    </row>
    <row r="3083" spans="1:40" x14ac:dyDescent="0.25">
      <c r="A3083"/>
      <c r="B3083">
        <f t="shared" si="1610"/>
        <v>1149000</v>
      </c>
      <c r="C3083" s="186" t="str">
        <f t="shared" si="1613"/>
        <v>-5.78898841256592E-08+0.00213143824123691i</v>
      </c>
      <c r="D3083" s="158" t="str">
        <f t="shared" si="1614"/>
        <v>-5.9570064008284+0.0163410265161496i</v>
      </c>
      <c r="E3083" t="str">
        <f t="shared" si="1615"/>
        <v>2870</v>
      </c>
      <c r="F3083" t="str">
        <f t="shared" si="1616"/>
        <v>0.777000777000777</v>
      </c>
      <c r="G3083" t="str">
        <f t="shared" si="1611"/>
        <v>0.777000777000777</v>
      </c>
      <c r="H3083" t="str">
        <f t="shared" si="1617"/>
        <v>9.12153653808108+0.325910210514165i</v>
      </c>
      <c r="I3083" t="str">
        <f t="shared" si="1618"/>
        <v>4512.11244871834i</v>
      </c>
      <c r="J3083" t="str">
        <f t="shared" si="1612"/>
        <v>-17413.4100282965+975.865241648967i</v>
      </c>
      <c r="K3083" t="str">
        <f t="shared" si="1619"/>
        <v>0.0144757243701354-0.258305873757563i</v>
      </c>
      <c r="L3083" t="str">
        <f t="shared" si="1620"/>
        <v>0.00107301859414476-0.0160475155856227i</v>
      </c>
      <c r="M3083" t="str">
        <f t="shared" si="1621"/>
        <v>0.0155487429642802-0.274353389343186i</v>
      </c>
      <c r="N3083" t="str">
        <f t="shared" si="1622"/>
        <v>-5.0957112673826i</v>
      </c>
      <c r="O3083" t="str">
        <f t="shared" si="1623"/>
        <v>0.37400370714917+0.927427208485215i</v>
      </c>
      <c r="P3083" t="str">
        <f t="shared" si="1624"/>
        <v>0.62599629285083-0.927427208485215i</v>
      </c>
      <c r="Q3083" t="str">
        <f t="shared" si="1625"/>
        <v>-0.62599629285083+6.02313847586781i</v>
      </c>
      <c r="R3083" t="str">
        <f t="shared" si="1626"/>
        <v>-0.163018344742949-0.0869891030190162i</v>
      </c>
      <c r="S3083" t="str">
        <f t="shared" si="1627"/>
        <v>0.525993429748486i</v>
      </c>
      <c r="T3083" t="str">
        <f t="shared" si="1628"/>
        <v>0.0457556966477167-0.0857465782632648i</v>
      </c>
      <c r="U3083" t="str">
        <f t="shared" si="1629"/>
        <v>0.0000499999999999999-0.000209872805195421i</v>
      </c>
      <c r="V3083" t="str">
        <f t="shared" si="1630"/>
        <v>3.33333333333333E-06-0.000230860085714963i</v>
      </c>
      <c r="W3083" t="str">
        <f t="shared" si="1631"/>
        <v>0.0000143108777411268-0.000111286983464144i</v>
      </c>
      <c r="X3083" t="str">
        <f t="shared" si="1632"/>
        <v>0.0000145407546527468-0.000111226351199238i</v>
      </c>
      <c r="Y3083" t="str">
        <f t="shared" si="1633"/>
        <v>0.009+0.721937991794934i</v>
      </c>
      <c r="Z3083" t="str">
        <f t="shared" si="1634"/>
        <v>-0.00215340338143897-0.00030891415829471i</v>
      </c>
      <c r="AA3083" t="str">
        <f t="shared" si="1635"/>
        <v>0.242179818957025-19.392210888089i</v>
      </c>
      <c r="AB3083" t="str">
        <f t="shared" si="1636"/>
        <v>0.316074068923091-0.59232558727209i</v>
      </c>
      <c r="AC3083" t="str">
        <f t="shared" si="1637"/>
        <v>0.842408021992568-0.0959259104002018i</v>
      </c>
      <c r="AD3083" t="str">
        <f t="shared" si="1638"/>
        <v>0.449441926703517-0.651955402777349i</v>
      </c>
      <c r="AE3083" t="str">
        <f t="shared" si="1639"/>
        <v>-0.00116922801921845+0.00126508399439818i</v>
      </c>
      <c r="AF3083" t="str">
        <f t="shared" si="1640"/>
        <v>-15.0785429389095-0.309569183998015i</v>
      </c>
      <c r="AG3083" t="str">
        <f t="shared" si="1641"/>
        <v>0.954626880557035-0.0321222982989066i</v>
      </c>
      <c r="AH3083" t="str">
        <f t="shared" si="1642"/>
        <v>0.0195159900190978-0.0189464263812656i</v>
      </c>
      <c r="AI3083">
        <f t="shared" si="1643"/>
        <v>-31.308616407011442</v>
      </c>
      <c r="AJ3083">
        <f t="shared" si="1644"/>
        <v>-44.151607969189946</v>
      </c>
      <c r="AK3083"/>
      <c r="AL3083"/>
      <c r="AM3083"/>
      <c r="AN3083"/>
    </row>
    <row r="3084" spans="1:40" x14ac:dyDescent="0.25">
      <c r="A3084"/>
      <c r="B3084">
        <f t="shared" si="1610"/>
        <v>1150000</v>
      </c>
      <c r="C3084" s="186" t="str">
        <f t="shared" si="1613"/>
        <v>-5.77892498394536E-08+0.00212958481668205i</v>
      </c>
      <c r="D3084" s="158" t="str">
        <f t="shared" si="1614"/>
        <v>-5.95700640005688+0.0163268169278957i</v>
      </c>
      <c r="E3084" t="str">
        <f t="shared" si="1615"/>
        <v>2870</v>
      </c>
      <c r="F3084" t="str">
        <f t="shared" si="1616"/>
        <v>0.777000777000777</v>
      </c>
      <c r="G3084" t="str">
        <f t="shared" si="1611"/>
        <v>0.777000777000777</v>
      </c>
      <c r="H3084" t="str">
        <f t="shared" si="1617"/>
        <v>9.12155830384572+0.32562764707722i</v>
      </c>
      <c r="I3084" t="str">
        <f t="shared" si="1618"/>
        <v>4516.03943953533i</v>
      </c>
      <c r="J3084" t="str">
        <f t="shared" si="1612"/>
        <v>-17443.735508019+976.714558656495i</v>
      </c>
      <c r="K3084" t="str">
        <f t="shared" si="1619"/>
        <v>0.0144506359135718-0.258082638950077i</v>
      </c>
      <c r="L3084" t="str">
        <f t="shared" si="1620"/>
        <v>0.00107116157439841-0.016033685286065i</v>
      </c>
      <c r="M3084" t="str">
        <f t="shared" si="1621"/>
        <v>0.0155217974879702-0.274116324236142i</v>
      </c>
      <c r="N3084" t="str">
        <f t="shared" si="1622"/>
        <v>-5.10014617710181i</v>
      </c>
      <c r="O3084" t="str">
        <f t="shared" si="1623"/>
        <v>0.378113071581309+0.925759420745665i</v>
      </c>
      <c r="P3084" t="str">
        <f t="shared" si="1624"/>
        <v>0.621886928418691-0.925759420745665i</v>
      </c>
      <c r="Q3084" t="str">
        <f t="shared" si="1625"/>
        <v>-0.621886928418691+6.02590559784748i</v>
      </c>
      <c r="R3084" t="str">
        <f t="shared" si="1626"/>
        <v>-0.162549360983107-0.0864267780408842i</v>
      </c>
      <c r="S3084" t="str">
        <f t="shared" si="1627"/>
        <v>0.526451213412323i</v>
      </c>
      <c r="T3084" t="str">
        <f t="shared" si="1628"/>
        <v>0.045499482170941-0.0855743083289544i</v>
      </c>
      <c r="U3084" t="str">
        <f t="shared" si="1629"/>
        <v>0.0000499999999999999-0.000209690307103946i</v>
      </c>
      <c r="V3084" t="str">
        <f t="shared" si="1630"/>
        <v>3.33333333333333E-06-0.000230659337814341i</v>
      </c>
      <c r="W3084" t="str">
        <f t="shared" si="1631"/>
        <v>0.0000143105966215452-0.000111192533253699i</v>
      </c>
      <c r="X3084" t="str">
        <f t="shared" si="1632"/>
        <v>0.0000145400770973043-0.000111131954460555i</v>
      </c>
      <c r="Y3084" t="str">
        <f t="shared" si="1633"/>
        <v>0.009+0.722566310325652i</v>
      </c>
      <c r="Z3084" t="str">
        <f t="shared" si="1634"/>
        <v>-0.00214970512562336-0.00030858617814016i</v>
      </c>
      <c r="AA3084" t="str">
        <f t="shared" si="1635"/>
        <v>0.241758739212095-19.3753482225916i</v>
      </c>
      <c r="AB3084" t="str">
        <f t="shared" si="1636"/>
        <v>0.31430417450284-0.591135570223288i</v>
      </c>
      <c r="AC3084" t="str">
        <f t="shared" si="1637"/>
        <v>0.842838656111413-0.0953313916157351i</v>
      </c>
      <c r="AD3084" t="str">
        <f t="shared" si="1638"/>
        <v>0.446528255497149-0.650856965628406i</v>
      </c>
      <c r="AE3084" t="str">
        <f t="shared" si="1639"/>
        <v>-0.00116074954311705+0.00126135810726359i</v>
      </c>
      <c r="AF3084" t="str">
        <f t="shared" si="1640"/>
        <v>-15.0785647039026-0.309300830149324i</v>
      </c>
      <c r="AG3084" t="str">
        <f t="shared" si="1641"/>
        <v>0.954740485756437-0.0318885466992629i</v>
      </c>
      <c r="AH3084" t="str">
        <f t="shared" si="1642"/>
        <v>0.0193719726733146-0.018898020196912i</v>
      </c>
      <c r="AI3084">
        <f t="shared" si="1643"/>
        <v>-31.352466284937908</v>
      </c>
      <c r="AJ3084">
        <f t="shared" si="1644"/>
        <v>-44.290460061246819</v>
      </c>
      <c r="AK3084"/>
      <c r="AL3084"/>
      <c r="AM3084"/>
      <c r="AN3084"/>
    </row>
    <row r="3085" spans="1:40" x14ac:dyDescent="0.25">
      <c r="A3085"/>
      <c r="B3085">
        <f t="shared" si="1610"/>
        <v>1151000</v>
      </c>
      <c r="C3085" s="186" t="str">
        <f t="shared" si="1613"/>
        <v>-5.76888777354297E-08+0.00212773461267375i</v>
      </c>
      <c r="D3085" s="158" t="str">
        <f t="shared" si="1614"/>
        <v>-5.95700639928736+0.0163126320304988i</v>
      </c>
      <c r="E3085" t="str">
        <f t="shared" si="1615"/>
        <v>2870</v>
      </c>
      <c r="F3085" t="str">
        <f t="shared" si="1616"/>
        <v>0.777000777000777</v>
      </c>
      <c r="G3085" t="str">
        <f t="shared" si="1611"/>
        <v>0.777000777000777</v>
      </c>
      <c r="H3085" t="str">
        <f t="shared" si="1617"/>
        <v>9.12158001301549+0.325345572454203i</v>
      </c>
      <c r="I3085" t="str">
        <f t="shared" si="1618"/>
        <v>4519.96643035232i</v>
      </c>
      <c r="J3085" t="str">
        <f t="shared" si="1612"/>
        <v>-17474.087369194+977.563875664022i</v>
      </c>
      <c r="K3085" t="str">
        <f t="shared" si="1619"/>
        <v>0.0144256125578099-0.257859788464553i</v>
      </c>
      <c r="L3085" t="str">
        <f t="shared" si="1620"/>
        <v>0.00106930936411372-0.0160198786972786i</v>
      </c>
      <c r="M3085" t="str">
        <f t="shared" si="1621"/>
        <v>0.0154949219219236-0.273879667161832i</v>
      </c>
      <c r="N3085" t="str">
        <f t="shared" si="1622"/>
        <v>-5.10458108682103i</v>
      </c>
      <c r="O3085" t="str">
        <f t="shared" si="1623"/>
        <v>0.382214999137352+0.924073424806944i</v>
      </c>
      <c r="P3085" t="str">
        <f t="shared" si="1624"/>
        <v>0.617785000862648-0.924073424806944i</v>
      </c>
      <c r="Q3085" t="str">
        <f t="shared" si="1625"/>
        <v>-0.617785000862648+6.02865451162797i</v>
      </c>
      <c r="R3085" t="str">
        <f t="shared" si="1626"/>
        <v>-0.16207928091468-0.0858657352423349i</v>
      </c>
      <c r="S3085" t="str">
        <f t="shared" si="1627"/>
        <v>0.52690899707616i</v>
      </c>
      <c r="T3085" t="str">
        <f t="shared" si="1628"/>
        <v>0.0452434284397458-0.0854010313535792i</v>
      </c>
      <c r="U3085" t="str">
        <f t="shared" si="1629"/>
        <v>0.00005-0.000209508126124708i</v>
      </c>
      <c r="V3085" t="str">
        <f t="shared" si="1630"/>
        <v>3.33333333333333E-06-0.000230458938737178i</v>
      </c>
      <c r="W3085" t="str">
        <f t="shared" si="1631"/>
        <v>0.0000143103152715534-0.000111098249062519i</v>
      </c>
      <c r="X3085" t="str">
        <f t="shared" si="1632"/>
        <v>0.0000145394003445101-0.000111037723646071i</v>
      </c>
      <c r="Y3085" t="str">
        <f t="shared" si="1633"/>
        <v>0.009+0.72319462885637i</v>
      </c>
      <c r="Z3085" t="str">
        <f t="shared" si="1634"/>
        <v>-0.00214601650215935-0.000308258903768614i</v>
      </c>
      <c r="AA3085" t="str">
        <f t="shared" si="1635"/>
        <v>0.241338756758541-19.3585148576536i</v>
      </c>
      <c r="AB3085" t="str">
        <f t="shared" si="1636"/>
        <v>0.312535390490984-0.589938596673105i</v>
      </c>
      <c r="AC3085" t="str">
        <f t="shared" si="1637"/>
        <v>0.843270524970747-0.0947381412181428i</v>
      </c>
      <c r="AD3085" t="str">
        <f t="shared" si="1638"/>
        <v>0.443619250478206-0.649745149687547i</v>
      </c>
      <c r="AE3085" t="str">
        <f t="shared" si="1639"/>
        <v>-0.00115230395977345+0.0012576142295844i</v>
      </c>
      <c r="AF3085" t="str">
        <f t="shared" si="1640"/>
        <v>-15.0785864123029-0.309032940423704i</v>
      </c>
      <c r="AG3085" t="str">
        <f t="shared" si="1641"/>
        <v>0.954854840211781-0.0316555191081355i</v>
      </c>
      <c r="AH3085" t="str">
        <f t="shared" si="1642"/>
        <v>0.0192285148551846-0.0188492067859951i</v>
      </c>
      <c r="AI3085">
        <f t="shared" si="1643"/>
        <v>-31.396449933807627</v>
      </c>
      <c r="AJ3085">
        <f t="shared" si="1644"/>
        <v>-44.429271716894142</v>
      </c>
      <c r="AK3085"/>
      <c r="AL3085"/>
      <c r="AM3085"/>
      <c r="AN3085"/>
    </row>
    <row r="3086" spans="1:40" x14ac:dyDescent="0.25">
      <c r="A3086"/>
      <c r="B3086">
        <f t="shared" si="1610"/>
        <v>1152000</v>
      </c>
      <c r="C3086" s="186" t="str">
        <f t="shared" si="1613"/>
        <v>-5.75887669036282E-08+0.00212588762082518i</v>
      </c>
      <c r="D3086" s="158" t="str">
        <f t="shared" si="1614"/>
        <v>-5.95700639851984+0.0162984717596597i</v>
      </c>
      <c r="E3086" t="str">
        <f t="shared" si="1615"/>
        <v>2870</v>
      </c>
      <c r="F3086" t="str">
        <f t="shared" si="1616"/>
        <v>0.777000777000777</v>
      </c>
      <c r="G3086" t="str">
        <f t="shared" si="1611"/>
        <v>0.777000777000777</v>
      </c>
      <c r="H3086" t="str">
        <f t="shared" si="1617"/>
        <v>9.12160166578636+0.325063985379683i</v>
      </c>
      <c r="I3086" t="str">
        <f t="shared" si="1618"/>
        <v>4523.8934211693i</v>
      </c>
      <c r="J3086" t="str">
        <f t="shared" si="1612"/>
        <v>-17504.4656118215+978.413192671549i</v>
      </c>
      <c r="K3086" t="str">
        <f t="shared" si="1619"/>
        <v>0.0144006540780348-0.257637321312488i</v>
      </c>
      <c r="L3086" t="str">
        <f t="shared" si="1620"/>
        <v>0.00106746194672183-0.0160060957586218i</v>
      </c>
      <c r="M3086" t="str">
        <f t="shared" si="1621"/>
        <v>0.0154681160247566-0.27364341707111i</v>
      </c>
      <c r="N3086" t="str">
        <f t="shared" si="1622"/>
        <v>-5.10901599654025i</v>
      </c>
      <c r="O3086" t="str">
        <f t="shared" si="1623"/>
        <v>0.386309409138971+0.922369253829885i</v>
      </c>
      <c r="P3086" t="str">
        <f t="shared" si="1624"/>
        <v>0.613690590861029-0.922369253829885i</v>
      </c>
      <c r="Q3086" t="str">
        <f t="shared" si="1625"/>
        <v>-0.613690590861029+6.03138525037013i</v>
      </c>
      <c r="R3086" t="str">
        <f t="shared" si="1626"/>
        <v>-0.161608103199672-0.0853059781729111i</v>
      </c>
      <c r="S3086" t="str">
        <f t="shared" si="1627"/>
        <v>0.527366780739995i</v>
      </c>
      <c r="T3086" t="str">
        <f t="shared" si="1628"/>
        <v>0.0449875390869244-0.0852267451259079i</v>
      </c>
      <c r="U3086" t="str">
        <f t="shared" si="1629"/>
        <v>0.00005-0.000209326261431891i</v>
      </c>
      <c r="V3086" t="str">
        <f t="shared" si="1630"/>
        <v>3.33333333333333E-06-0.00023025888757508i</v>
      </c>
      <c r="W3086" t="str">
        <f t="shared" si="1631"/>
        <v>0.0000143100336911876-0.000111004130457966i</v>
      </c>
      <c r="X3086" t="str">
        <f t="shared" si="1632"/>
        <v>0.000014538724390815-0.000110943658323404i</v>
      </c>
      <c r="Y3086" t="str">
        <f t="shared" si="1633"/>
        <v>0.009+0.723822947387088i</v>
      </c>
      <c r="Z3086" t="str">
        <f t="shared" si="1634"/>
        <v>-0.0021423374776159-0.000307932332856005i</v>
      </c>
      <c r="AA3086" t="str">
        <f t="shared" si="1635"/>
        <v>0.240919867786883-19.3417107169726i</v>
      </c>
      <c r="AB3086" t="str">
        <f t="shared" si="1636"/>
        <v>0.310767741982361-0.588734651346658i</v>
      </c>
      <c r="AC3086" t="str">
        <f t="shared" si="1637"/>
        <v>0.843703629747067-0.094146162726351i</v>
      </c>
      <c r="AD3086" t="str">
        <f t="shared" si="1638"/>
        <v>0.440714974584531-0.648619975473545i</v>
      </c>
      <c r="AE3086" t="str">
        <f t="shared" si="1639"/>
        <v>-0.00114389126918355+0.00125385249193889i</v>
      </c>
      <c r="AF3086" t="str">
        <f t="shared" si="1640"/>
        <v>-15.0786080643062-0.308765513620023i</v>
      </c>
      <c r="AG3086" t="str">
        <f t="shared" si="1641"/>
        <v>0.954969940566429-0.0314232180885487i</v>
      </c>
      <c r="AH3086" t="str">
        <f t="shared" si="1642"/>
        <v>0.0190856171620798-0.0187999892437011i</v>
      </c>
      <c r="AI3086">
        <f t="shared" si="1643"/>
        <v>-31.440568250199018</v>
      </c>
      <c r="AJ3086">
        <f t="shared" si="1644"/>
        <v>-44.568042701943469</v>
      </c>
      <c r="AK3086"/>
      <c r="AL3086"/>
      <c r="AM3086"/>
      <c r="AN3086"/>
    </row>
    <row r="3087" spans="1:40" x14ac:dyDescent="0.25">
      <c r="A3087"/>
      <c r="B3087">
        <f t="shared" si="1610"/>
        <v>1153000</v>
      </c>
      <c r="C3087" s="186" t="str">
        <f t="shared" si="1613"/>
        <v>-5.74889164380337E-08+0.0021240438327786i</v>
      </c>
      <c r="D3087" s="158" t="str">
        <f t="shared" si="1614"/>
        <v>-5.95700639775432+0.0162843360513026i</v>
      </c>
      <c r="E3087" t="str">
        <f t="shared" si="1615"/>
        <v>2870</v>
      </c>
      <c r="F3087" t="str">
        <f t="shared" si="1616"/>
        <v>0.777000777000777</v>
      </c>
      <c r="G3087" t="str">
        <f t="shared" si="1611"/>
        <v>0.777000777000777</v>
      </c>
      <c r="H3087" t="str">
        <f t="shared" si="1617"/>
        <v>9.12162326235343+0.324782884592582i</v>
      </c>
      <c r="I3087" t="str">
        <f t="shared" si="1618"/>
        <v>4527.82041198629i</v>
      </c>
      <c r="J3087" t="str">
        <f t="shared" si="1612"/>
        <v>-17534.8702359017+979.262509679077i</v>
      </c>
      <c r="K3087" t="str">
        <f t="shared" si="1619"/>
        <v>0.0143757602503999-0.257415236508754i</v>
      </c>
      <c r="L3087" t="str">
        <f t="shared" si="1620"/>
        <v>0.001065619305725-0.0159923364096584i</v>
      </c>
      <c r="M3087" t="str">
        <f t="shared" si="1621"/>
        <v>0.0154413795561249-0.273407572918412i</v>
      </c>
      <c r="N3087" t="str">
        <f t="shared" si="1622"/>
        <v>-5.11345090625947i</v>
      </c>
      <c r="O3087" t="str">
        <f t="shared" si="1623"/>
        <v>0.390396221055706+0.920646941332791i</v>
      </c>
      <c r="P3087" t="str">
        <f t="shared" si="1624"/>
        <v>0.609603778944294-0.920646941332791i</v>
      </c>
      <c r="Q3087" t="str">
        <f t="shared" si="1625"/>
        <v>-0.609603778944294+6.03409784759226i</v>
      </c>
      <c r="R3087" t="str">
        <f t="shared" si="1626"/>
        <v>-0.161135826513864-0.0847475104140348i</v>
      </c>
      <c r="S3087" t="str">
        <f t="shared" si="1627"/>
        <v>0.527824564403832i</v>
      </c>
      <c r="T3087" t="str">
        <f t="shared" si="1628"/>
        <v>0.0447318177685971-0.0850514474395317i</v>
      </c>
      <c r="U3087" t="str">
        <f t="shared" si="1629"/>
        <v>0.00005-0.000209144712202549i</v>
      </c>
      <c r="V3087" t="str">
        <f t="shared" si="1630"/>
        <v>3.33333333333333E-06-0.000230059183422803i</v>
      </c>
      <c r="W3087" t="str">
        <f t="shared" si="1631"/>
        <v>0.0000143097518804832-0.000110910177008904i</v>
      </c>
      <c r="X3087" t="str">
        <f t="shared" si="1632"/>
        <v>0.0000145380492326847-0.000110849758061671i</v>
      </c>
      <c r="Y3087" t="str">
        <f t="shared" si="1633"/>
        <v>0.009+0.724451265917806i</v>
      </c>
      <c r="Z3087" t="str">
        <f t="shared" si="1634"/>
        <v>-0.0021386680187069-0.000307606463088424i</v>
      </c>
      <c r="AA3087" t="str">
        <f t="shared" si="1635"/>
        <v>0.240502068504156-19.3249357245109i</v>
      </c>
      <c r="AB3087" t="str">
        <f t="shared" si="1636"/>
        <v>0.309001254232947-0.587523719002379i</v>
      </c>
      <c r="AC3087" t="str">
        <f t="shared" si="1637"/>
        <v>0.84413797160549-0.093555459691917i</v>
      </c>
      <c r="AD3087" t="str">
        <f t="shared" si="1638"/>
        <v>0.437815490658328-0.647481463811031i</v>
      </c>
      <c r="AE3087" t="str">
        <f t="shared" si="1639"/>
        <v>-0.00113551147096366+0.00125007302479145i</v>
      </c>
      <c r="AF3087" t="str">
        <f t="shared" si="1640"/>
        <v>-15.0786296601077-0.308498548541279i</v>
      </c>
      <c r="AG3087" t="str">
        <f t="shared" si="1641"/>
        <v>0.955085783453801-0.031191646188066i</v>
      </c>
      <c r="AH3087" t="str">
        <f t="shared" si="1642"/>
        <v>0.0189432801746834-0.0187503706637391i</v>
      </c>
      <c r="AI3087">
        <f t="shared" si="1643"/>
        <v>-31.484822140983969</v>
      </c>
      <c r="AJ3087">
        <f t="shared" si="1644"/>
        <v>-44.70677278371754</v>
      </c>
      <c r="AK3087"/>
      <c r="AL3087"/>
      <c r="AM3087"/>
      <c r="AN3087"/>
    </row>
    <row r="3088" spans="1:40" x14ac:dyDescent="0.25">
      <c r="A3088"/>
      <c r="B3088">
        <f t="shared" si="1610"/>
        <v>1154000</v>
      </c>
      <c r="C3088" s="186" t="str">
        <f t="shared" si="1613"/>
        <v>-5.73893254365546E-08+0.00212220324020523i</v>
      </c>
      <c r="D3088" s="158" t="str">
        <f t="shared" si="1614"/>
        <v>-5.95700639699078+0.0162702248415734i</v>
      </c>
      <c r="E3088" t="str">
        <f t="shared" si="1615"/>
        <v>2870</v>
      </c>
      <c r="F3088" t="str">
        <f t="shared" si="1616"/>
        <v>0.777000777000777</v>
      </c>
      <c r="G3088" t="str">
        <f t="shared" si="1611"/>
        <v>0.777000777000777</v>
      </c>
      <c r="H3088" t="str">
        <f t="shared" si="1617"/>
        <v>9.12164480291092+0.324502268836164i</v>
      </c>
      <c r="I3088" t="str">
        <f t="shared" si="1618"/>
        <v>4531.74740280328i</v>
      </c>
      <c r="J3088" t="str">
        <f t="shared" si="1612"/>
        <v>-17565.3012414344+980.111826686603i</v>
      </c>
      <c r="K3088" t="str">
        <f t="shared" si="1619"/>
        <v>0.0143509308520228-0.257193533071587i</v>
      </c>
      <c r="L3088" t="str">
        <f t="shared" si="1620"/>
        <v>0.00106378142469634-0.015978600590157i</v>
      </c>
      <c r="M3088" t="str">
        <f t="shared" si="1621"/>
        <v>0.0154147122767191-0.273172133661744i</v>
      </c>
      <c r="N3088" t="str">
        <f t="shared" si="1622"/>
        <v>-5.11788581597869i</v>
      </c>
      <c r="O3088" t="str">
        <f t="shared" si="1623"/>
        <v>0.394475354506538+0.91890652119078i</v>
      </c>
      <c r="P3088" t="str">
        <f t="shared" si="1624"/>
        <v>0.605524645493462-0.91890652119078i</v>
      </c>
      <c r="Q3088" t="str">
        <f t="shared" si="1625"/>
        <v>-0.605524645493462+6.03679233716947i</v>
      </c>
      <c r="R3088" t="str">
        <f t="shared" si="1626"/>
        <v>-0.16066244954701-0.0841903355790603i</v>
      </c>
      <c r="S3088" t="str">
        <f t="shared" si="1627"/>
        <v>0.528282348067669i</v>
      </c>
      <c r="T3088" t="str">
        <f t="shared" si="1628"/>
        <v>0.044476268164311-0.0848751360929979i</v>
      </c>
      <c r="U3088" t="str">
        <f t="shared" si="1629"/>
        <v>0.00005-0.000208963477616584i</v>
      </c>
      <c r="V3088" t="str">
        <f t="shared" si="1630"/>
        <v>3.33333333333333E-06-0.000229859825378243i</v>
      </c>
      <c r="W3088" t="str">
        <f t="shared" si="1631"/>
        <v>0.0000143094698394766-0.00011081638828569i</v>
      </c>
      <c r="X3088" t="str">
        <f t="shared" si="1632"/>
        <v>0.0000145373748666014-0.000110756022431483i</v>
      </c>
      <c r="Y3088" t="str">
        <f t="shared" si="1633"/>
        <v>0.009+0.725079584448524i</v>
      </c>
      <c r="Z3088" t="str">
        <f t="shared" si="1634"/>
        <v>-0.00213500809229036-0.0003072812921621i</v>
      </c>
      <c r="AA3088" t="str">
        <f t="shared" si="1635"/>
        <v>0.240085355133828-19.3081898044945i</v>
      </c>
      <c r="AB3088" t="str">
        <f t="shared" si="1636"/>
        <v>0.307235952660549-0.586305784432935i</v>
      </c>
      <c r="AC3088" t="str">
        <f t="shared" si="1637"/>
        <v>0.844573551699559-0.0929660356990905i</v>
      </c>
      <c r="AD3088" t="str">
        <f t="shared" si="1638"/>
        <v>0.4349208614446-0.646329635829966i</v>
      </c>
      <c r="AE3088" t="str">
        <f t="shared" si="1639"/>
        <v>-0.00112716456435061+0.00124627595849111i</v>
      </c>
      <c r="AF3088" t="str">
        <f t="shared" si="1640"/>
        <v>-15.0786511999017-0.308232043994591i</v>
      </c>
      <c r="AG3088" t="str">
        <f t="shared" si="1641"/>
        <v>0.955202365497453-0.0309608059387472i</v>
      </c>
      <c r="AH3088" t="str">
        <f t="shared" si="1642"/>
        <v>0.0188015044570221-0.0187003541382246i</v>
      </c>
      <c r="AI3088">
        <f t="shared" si="1643"/>
        <v>-31.529212523488873</v>
      </c>
      <c r="AJ3088">
        <f t="shared" si="1644"/>
        <v>-44.845461731052104</v>
      </c>
      <c r="AK3088"/>
      <c r="AL3088"/>
      <c r="AM3088"/>
      <c r="AN3088"/>
    </row>
    <row r="3089" spans="1:40" x14ac:dyDescent="0.25">
      <c r="A3089"/>
      <c r="B3089">
        <f t="shared" si="1610"/>
        <v>1155000</v>
      </c>
      <c r="C3089" s="186" t="str">
        <f t="shared" si="1613"/>
        <v>-5.72899930010034E-08+0.00212036583480514i</v>
      </c>
      <c r="D3089" s="158" t="str">
        <f t="shared" si="1614"/>
        <v>-5.95700639622924+0.0162561380668394i</v>
      </c>
      <c r="E3089" t="str">
        <f t="shared" si="1615"/>
        <v>2870</v>
      </c>
      <c r="F3089" t="str">
        <f t="shared" si="1616"/>
        <v>0.777000777000777</v>
      </c>
      <c r="G3089" t="str">
        <f t="shared" si="1611"/>
        <v>0.777000777000777</v>
      </c>
      <c r="H3089" t="str">
        <f t="shared" si="1617"/>
        <v>9.1216662876523+0.324222136858014i</v>
      </c>
      <c r="I3089" t="str">
        <f t="shared" si="1618"/>
        <v>4535.67439362026i</v>
      </c>
      <c r="J3089" t="str">
        <f t="shared" si="1612"/>
        <v>-17595.7586284197+980.961143694131i</v>
      </c>
      <c r="K3089" t="str">
        <f t="shared" si="1619"/>
        <v>0.0143261656609794-0.25697221002257i</v>
      </c>
      <c r="L3089" t="str">
        <f t="shared" si="1620"/>
        <v>0.00106194828727939-0.0159648882400902i</v>
      </c>
      <c r="M3089" t="str">
        <f t="shared" si="1621"/>
        <v>0.0153881139482588-0.27293709826266i</v>
      </c>
      <c r="N3089" t="str">
        <f t="shared" si="1622"/>
        <v>-5.12232072569791i</v>
      </c>
      <c r="O3089" t="str">
        <f t="shared" si="1623"/>
        <v>0.39854672926147+0.917148027635117i</v>
      </c>
      <c r="P3089" t="str">
        <f t="shared" si="1624"/>
        <v>0.60145327073853-0.917148027635117i</v>
      </c>
      <c r="Q3089" t="str">
        <f t="shared" si="1625"/>
        <v>-0.60145327073853+6.03946875333303i</v>
      </c>
      <c r="R3089" t="str">
        <f t="shared" si="1626"/>
        <v>-0.160187971003037-0.0836344573133239i</v>
      </c>
      <c r="S3089" t="str">
        <f t="shared" si="1627"/>
        <v>0.528740131731506i</v>
      </c>
      <c r="T3089" t="str">
        <f t="shared" si="1628"/>
        <v>0.0442208939771399-0.0846978088899484i</v>
      </c>
      <c r="U3089" t="str">
        <f t="shared" si="1629"/>
        <v>0.00005-0.000208782556856743i</v>
      </c>
      <c r="V3089" t="str">
        <f t="shared" si="1630"/>
        <v>3.33333333333333E-06-0.000229660812542418i</v>
      </c>
      <c r="W3089" t="str">
        <f t="shared" si="1631"/>
        <v>0.0000143091875682032-0.00011072276386017i</v>
      </c>
      <c r="X3089" t="str">
        <f t="shared" si="1632"/>
        <v>0.0000145367012890615-0.000110662451004937i</v>
      </c>
      <c r="Y3089" t="str">
        <f t="shared" si="1633"/>
        <v>0.009+0.725707902979242i</v>
      </c>
      <c r="Z3089" t="str">
        <f t="shared" si="1634"/>
        <v>-0.00213135766536769-0.000306956817783301i</v>
      </c>
      <c r="AA3089" t="str">
        <f t="shared" si="1635"/>
        <v>0.239669723915715-19.2914728814116i</v>
      </c>
      <c r="AB3089" t="str">
        <f t="shared" si="1636"/>
        <v>0.305471862845491-0.585080832466186i</v>
      </c>
      <c r="AC3089" t="str">
        <f t="shared" si="1637"/>
        <v>0.845010371171031-0.0923778943648694i</v>
      </c>
      <c r="AD3089" t="str">
        <f t="shared" si="1638"/>
        <v>0.432031149589592-0.645164512965158i</v>
      </c>
      <c r="AE3089" t="str">
        <f t="shared" si="1639"/>
        <v>-0.00111885054820189+0.00124246142327022i</v>
      </c>
      <c r="AF3089" t="str">
        <f t="shared" si="1640"/>
        <v>-15.0786726838815-0.307965998791175i</v>
      </c>
      <c r="AG3089" t="str">
        <f t="shared" si="1641"/>
        <v>0.955319683311152-0.0307306998571057i</v>
      </c>
      <c r="AH3089" t="str">
        <f t="shared" si="1642"/>
        <v>0.0186602905564999-0.0186499427575648i</v>
      </c>
      <c r="AI3089">
        <f t="shared" si="1643"/>
        <v>-31.573740325658264</v>
      </c>
      <c r="AJ3089">
        <f t="shared" si="1644"/>
        <v>-44.984109314298863</v>
      </c>
      <c r="AK3089"/>
      <c r="AL3089"/>
      <c r="AM3089"/>
      <c r="AN3089"/>
    </row>
    <row r="3090" spans="1:40" x14ac:dyDescent="0.25">
      <c r="A3090"/>
      <c r="B3090">
        <f t="shared" si="1610"/>
        <v>1156000</v>
      </c>
      <c r="C3090" s="186" t="str">
        <f t="shared" si="1613"/>
        <v>-5.71909182370752E-08+0.00211853160830711i</v>
      </c>
      <c r="D3090" s="158" t="str">
        <f t="shared" si="1614"/>
        <v>-5.95700639546966+0.0162420756636878i</v>
      </c>
      <c r="E3090" t="str">
        <f t="shared" si="1615"/>
        <v>2870</v>
      </c>
      <c r="F3090" t="str">
        <f t="shared" si="1616"/>
        <v>0.777000777000777</v>
      </c>
      <c r="G3090" t="str">
        <f t="shared" si="1611"/>
        <v>0.777000777000777</v>
      </c>
      <c r="H3090" t="str">
        <f t="shared" si="1617"/>
        <v>9.12168771677011+0.323942487410014i</v>
      </c>
      <c r="I3090" t="str">
        <f t="shared" si="1618"/>
        <v>4539.60138443725i</v>
      </c>
      <c r="J3090" t="str">
        <f t="shared" si="1612"/>
        <v>-17626.2423968575+981.810460701658i</v>
      </c>
      <c r="K3090" t="str">
        <f t="shared" si="1619"/>
        <v>0.0143014644562998-0.25675126638662i</v>
      </c>
      <c r="L3090" t="str">
        <f t="shared" si="1620"/>
        <v>0.00106011987718779-0.0159511992996332i</v>
      </c>
      <c r="M3090" t="str">
        <f t="shared" si="1621"/>
        <v>0.0153615843334876-0.272702465686253i</v>
      </c>
      <c r="N3090" t="str">
        <f t="shared" si="1622"/>
        <v>-5.12675563541713i</v>
      </c>
      <c r="O3090" t="str">
        <f t="shared" si="1623"/>
        <v>0.402610265243108+0.915371495252542i</v>
      </c>
      <c r="P3090" t="str">
        <f t="shared" si="1624"/>
        <v>0.597389734756892-0.915371495252542i</v>
      </c>
      <c r="Q3090" t="str">
        <f t="shared" si="1625"/>
        <v>-0.597389734756892+6.04212713066967i</v>
      </c>
      <c r="R3090" t="str">
        <f t="shared" si="1626"/>
        <v>-0.159712389600247-0.083079879294194i</v>
      </c>
      <c r="S3090" t="str">
        <f t="shared" si="1627"/>
        <v>0.529197915395343i</v>
      </c>
      <c r="T3090" t="str">
        <f t="shared" si="1628"/>
        <v>0.0439656989337842-0.0845194636392596i</v>
      </c>
      <c r="U3090" t="str">
        <f t="shared" si="1629"/>
        <v>0.00005-0.000208601949108597i</v>
      </c>
      <c r="V3090" t="str">
        <f t="shared" si="1630"/>
        <v>3.33333333333333E-06-0.000229462144019457i</v>
      </c>
      <c r="W3090" t="str">
        <f t="shared" si="1631"/>
        <v>0.0000143089050666993-0.000110629303305671i</v>
      </c>
      <c r="X3090" t="str">
        <f t="shared" si="1632"/>
        <v>0.0000145360284965778-0.000110569043355613i</v>
      </c>
      <c r="Y3090" t="str">
        <f t="shared" si="1633"/>
        <v>0.009+0.72633622150996i</v>
      </c>
      <c r="Z3090" t="str">
        <f t="shared" si="1634"/>
        <v>-0.002127716705083-0.000306633037668322i</v>
      </c>
      <c r="AA3090" t="str">
        <f t="shared" si="1635"/>
        <v>0.239255171105896-19.2747848800119i</v>
      </c>
      <c r="AB3090" t="str">
        <f t="shared" si="1636"/>
        <v>0.303709010531309-0.58384884796615i</v>
      </c>
      <c r="AC3090" t="str">
        <f t="shared" si="1637"/>
        <v>0.845448431149669-0.0917910393390617i</v>
      </c>
      <c r="AD3090" t="str">
        <f t="shared" si="1638"/>
        <v>0.429146417639249-0.643986116955752i</v>
      </c>
      <c r="AE3090" t="str">
        <f t="shared" si="1639"/>
        <v>-0.00111056942099593+0.00123862954924309i</v>
      </c>
      <c r="AF3090" t="str">
        <f t="shared" si="1640"/>
        <v>-15.0786941122398-0.307700411746326i</v>
      </c>
      <c r="AG3090" t="str">
        <f t="shared" si="1641"/>
        <v>0.955437733498955-0.0305013304440673i</v>
      </c>
      <c r="AH3090" t="str">
        <f t="shared" si="1642"/>
        <v>0.0185196390039353-0.0185991396103473i</v>
      </c>
      <c r="AI3090">
        <f t="shared" si="1643"/>
        <v>-31.618406486220355</v>
      </c>
      <c r="AJ3090">
        <f t="shared" si="1644"/>
        <v>-45.12271530532896</v>
      </c>
      <c r="AK3090"/>
      <c r="AL3090"/>
      <c r="AM3090"/>
      <c r="AN3090"/>
    </row>
    <row r="3091" spans="1:40" x14ac:dyDescent="0.25">
      <c r="A3091"/>
      <c r="B3091">
        <f t="shared" si="1610"/>
        <v>1157000</v>
      </c>
      <c r="C3091" s="186" t="str">
        <f t="shared" si="1613"/>
        <v>-5.70921002543282E-08+0.00211670055246854i</v>
      </c>
      <c r="D3091" s="158" t="str">
        <f t="shared" si="1614"/>
        <v>-5.95700639471206+0.0162280375689255i</v>
      </c>
      <c r="E3091" t="str">
        <f t="shared" si="1615"/>
        <v>2870</v>
      </c>
      <c r="F3091" t="str">
        <f t="shared" si="1616"/>
        <v>0.777000777000777</v>
      </c>
      <c r="G3091" t="str">
        <f t="shared" si="1611"/>
        <v>0.777000777000777</v>
      </c>
      <c r="H3091" t="str">
        <f t="shared" si="1617"/>
        <v>9.12170909045612+0.323663319248335i</v>
      </c>
      <c r="I3091" t="str">
        <f t="shared" si="1618"/>
        <v>4543.52837525424i</v>
      </c>
      <c r="J3091" t="str">
        <f t="shared" si="1612"/>
        <v>-17656.7525467479+982.659777709186i</v>
      </c>
      <c r="K3091" t="str">
        <f t="shared" si="1619"/>
        <v>0.0142768270179623-0.256530701191972i</v>
      </c>
      <c r="L3091" t="str">
        <f t="shared" si="1620"/>
        <v>0.00105829617820494-0.0159375337091642i</v>
      </c>
      <c r="M3091" t="str">
        <f t="shared" si="1621"/>
        <v>0.0153351231961672-0.272468234901136i</v>
      </c>
      <c r="N3091" t="str">
        <f t="shared" si="1622"/>
        <v>-5.13119054513635i</v>
      </c>
      <c r="O3091" t="str">
        <f t="shared" si="1623"/>
        <v>0.406665882528235+0.91357695898459i</v>
      </c>
      <c r="P3091" t="str">
        <f t="shared" si="1624"/>
        <v>0.593334117471765-0.91357695898459i</v>
      </c>
      <c r="Q3091" t="str">
        <f t="shared" si="1625"/>
        <v>-0.593334117471765+6.04476750412094i</v>
      </c>
      <c r="R3091" t="str">
        <f t="shared" si="1626"/>
        <v>-0.159235704071519-0.0825266052311206i</v>
      </c>
      <c r="S3091" t="str">
        <f t="shared" si="1627"/>
        <v>0.52965569905918i</v>
      </c>
      <c r="T3091" t="str">
        <f t="shared" si="1628"/>
        <v>0.0437106867846702-0.0843400981551811i</v>
      </c>
      <c r="U3091" t="str">
        <f t="shared" si="1629"/>
        <v>0.00005-0.000208421653560534i</v>
      </c>
      <c r="V3091" t="str">
        <f t="shared" si="1630"/>
        <v>3.33333333333333E-06-0.000229263818916588i</v>
      </c>
      <c r="W3091" t="str">
        <f t="shared" si="1631"/>
        <v>0.000014308622335001-0.000110536006196993i</v>
      </c>
      <c r="X3091" t="str">
        <f t="shared" si="1632"/>
        <v>0.0000145353564856779-0.000110475799058562i</v>
      </c>
      <c r="Y3091" t="str">
        <f t="shared" si="1633"/>
        <v>0.009+0.726964540040678i</v>
      </c>
      <c r="Z3091" t="str">
        <f t="shared" si="1634"/>
        <v>-0.00212408517872226-0.000306309949543406i</v>
      </c>
      <c r="AA3091" t="str">
        <f t="shared" si="1635"/>
        <v>0.238841692976625-19.2581257253051i</v>
      </c>
      <c r="AB3091" t="str">
        <f t="shared" si="1636"/>
        <v>0.301947421625433-0.582609815833965i</v>
      </c>
      <c r="AC3091" t="str">
        <f t="shared" si="1637"/>
        <v>0.845887732753035-0.0912054743043409i</v>
      </c>
      <c r="AD3091" t="str">
        <f t="shared" si="1638"/>
        <v>0.426266728037656-0.64279446984471i</v>
      </c>
      <c r="AE3091" t="str">
        <f t="shared" si="1639"/>
        <v>-0.00110232118083214+0.00123478046640454i</v>
      </c>
      <c r="AF3091" t="str">
        <f t="shared" si="1640"/>
        <v>-15.0787154851682-0.30743528167941i</v>
      </c>
      <c r="AG3091" t="str">
        <f t="shared" si="1641"/>
        <v>0.955556512655286-0.030272700184928i</v>
      </c>
      <c r="AH3091" t="str">
        <f t="shared" si="1642"/>
        <v>0.0183795503135948-0.0185479477832239i</v>
      </c>
      <c r="AI3091">
        <f t="shared" si="1643"/>
        <v>-31.663211954858049</v>
      </c>
      <c r="AJ3091">
        <f t="shared" si="1644"/>
        <v>-45.261279477535012</v>
      </c>
      <c r="AK3091"/>
      <c r="AL3091"/>
      <c r="AM3091"/>
      <c r="AN3091"/>
    </row>
    <row r="3092" spans="1:40" x14ac:dyDescent="0.25">
      <c r="A3092"/>
      <c r="B3092">
        <f t="shared" si="1610"/>
        <v>1158000</v>
      </c>
      <c r="C3092" s="186" t="str">
        <f t="shared" si="1613"/>
        <v>-5.69935381661642E-08+0.00211487265907529i</v>
      </c>
      <c r="D3092" s="158" t="str">
        <f t="shared" si="1614"/>
        <v>-5.95700639395642+0.0162140237195772i</v>
      </c>
      <c r="E3092" t="str">
        <f t="shared" si="1615"/>
        <v>2870</v>
      </c>
      <c r="F3092" t="str">
        <f t="shared" si="1616"/>
        <v>0.777000777000777</v>
      </c>
      <c r="G3092" t="str">
        <f t="shared" si="1611"/>
        <v>0.777000777000777</v>
      </c>
      <c r="H3092" t="str">
        <f t="shared" si="1617"/>
        <v>9.12173040890126+0.323384631133409i</v>
      </c>
      <c r="I3092" t="str">
        <f t="shared" si="1618"/>
        <v>4547.45536607123i</v>
      </c>
      <c r="J3092" t="str">
        <f t="shared" si="1612"/>
        <v>-17687.2890780908+983.509094716713i</v>
      </c>
      <c r="K3092" t="str">
        <f t="shared" si="1619"/>
        <v>0.0142522531268896-0.256310513470167i</v>
      </c>
      <c r="L3092" t="str">
        <f t="shared" si="1620"/>
        <v>0.00105647717418358-0.0159238914092621i</v>
      </c>
      <c r="M3092" t="str">
        <f t="shared" si="1621"/>
        <v>0.0153087303010732-0.272234404879429i</v>
      </c>
      <c r="N3092" t="str">
        <f t="shared" si="1622"/>
        <v>-5.13562545485557i</v>
      </c>
      <c r="O3092" t="str">
        <f t="shared" si="1623"/>
        <v>0.410713501349379+0.911764454126905i</v>
      </c>
      <c r="P3092" t="str">
        <f t="shared" si="1624"/>
        <v>0.589286498650621-0.911764454126905i</v>
      </c>
      <c r="Q3092" t="str">
        <f t="shared" si="1625"/>
        <v>-0.589286498650621+6.04738990898247i</v>
      </c>
      <c r="R3092" t="str">
        <f t="shared" si="1626"/>
        <v>-0.158757913164517-0.0819746388656847i</v>
      </c>
      <c r="S3092" t="str">
        <f t="shared" si="1627"/>
        <v>0.530113482723017i</v>
      </c>
      <c r="T3092" t="str">
        <f t="shared" si="1628"/>
        <v>0.0434558613040497-0.0841597102574804i</v>
      </c>
      <c r="U3092" t="str">
        <f t="shared" si="1629"/>
        <v>0.0000500000000000001-0.000208241669403747i</v>
      </c>
      <c r="V3092" t="str">
        <f t="shared" si="1630"/>
        <v>3.33333333333333E-06-0.000229065836344121i</v>
      </c>
      <c r="W3092" t="str">
        <f t="shared" si="1631"/>
        <v>0.0000143083393731438-0.000110442872110407i</v>
      </c>
      <c r="X3092" t="str">
        <f t="shared" si="1632"/>
        <v>0.0000145346852529043-0.000110382717690303i</v>
      </c>
      <c r="Y3092" t="str">
        <f t="shared" si="1633"/>
        <v>0.009+0.727592858571396i</v>
      </c>
      <c r="Z3092" t="str">
        <f t="shared" si="1634"/>
        <v>-0.00212046305371265-0.000305987551144688i</v>
      </c>
      <c r="AA3092" t="str">
        <f t="shared" si="1635"/>
        <v>0.238429285816253-19.2414953425599i</v>
      </c>
      <c r="AB3092" t="str">
        <f t="shared" si="1636"/>
        <v>0.300187122199874-0.581363721008883i</v>
      </c>
      <c r="AC3092" t="str">
        <f t="shared" si="1637"/>
        <v>0.84632827708627-0.0906212029763045i</v>
      </c>
      <c r="AD3092" t="str">
        <f t="shared" si="1638"/>
        <v>0.423392143125498-0.641589593978301i</v>
      </c>
      <c r="AE3092" t="str">
        <f t="shared" si="1639"/>
        <v>-0.00109410582543117+0.00123091430462862i</v>
      </c>
      <c r="AF3092" t="str">
        <f t="shared" si="1640"/>
        <v>-15.0787368028577-0.307170607413832i</v>
      </c>
      <c r="AG3092" t="str">
        <f t="shared" si="1641"/>
        <v>0.955676017365013-0.0300448115493125i</v>
      </c>
      <c r="AH3092" t="str">
        <f t="shared" si="1642"/>
        <v>0.0182400249832322-0.0184963703608014i</v>
      </c>
      <c r="AI3092">
        <f t="shared" si="1643"/>
        <v>-31.708157692380606</v>
      </c>
      <c r="AJ3092">
        <f t="shared" si="1644"/>
        <v>-45.399801605835677</v>
      </c>
      <c r="AK3092"/>
      <c r="AL3092"/>
      <c r="AM3092"/>
      <c r="AN3092"/>
    </row>
    <row r="3093" spans="1:40" x14ac:dyDescent="0.25">
      <c r="A3093"/>
      <c r="B3093">
        <f t="shared" si="1610"/>
        <v>1159000</v>
      </c>
      <c r="C3093" s="186" t="str">
        <f t="shared" si="1613"/>
        <v>-5.68952310898078E-08+0.00211304791994155i</v>
      </c>
      <c r="D3093" s="158" t="str">
        <f t="shared" si="1614"/>
        <v>-5.95700639320273+0.0162000340528852i</v>
      </c>
      <c r="E3093" t="str">
        <f t="shared" si="1615"/>
        <v>2870</v>
      </c>
      <c r="F3093" t="str">
        <f t="shared" si="1616"/>
        <v>0.777000777000777</v>
      </c>
      <c r="G3093" t="str">
        <f t="shared" si="1611"/>
        <v>0.777000777000777</v>
      </c>
      <c r="H3093" t="str">
        <f t="shared" si="1617"/>
        <v>9.12175167229561+0.323106421829917i</v>
      </c>
      <c r="I3093" t="str">
        <f t="shared" si="1618"/>
        <v>4551.38235688821i</v>
      </c>
      <c r="J3093" t="str">
        <f t="shared" si="1612"/>
        <v>-17717.8519908864+984.358411724241i</v>
      </c>
      <c r="K3093" t="str">
        <f t="shared" si="1619"/>
        <v>0.014227742564943-0.256090702256034i</v>
      </c>
      <c r="L3093" t="str">
        <f t="shared" si="1620"/>
        <v>0.00105466284904548-0.0159102723407065i</v>
      </c>
      <c r="M3093" t="str">
        <f t="shared" si="1621"/>
        <v>0.0152824054139885-0.27200097459674i</v>
      </c>
      <c r="N3093" t="str">
        <f t="shared" si="1622"/>
        <v>-5.14006036457478i</v>
      </c>
      <c r="O3093" t="str">
        <f t="shared" si="1623"/>
        <v>0.414753042096378+0.909934016328547i</v>
      </c>
      <c r="P3093" t="str">
        <f t="shared" si="1624"/>
        <v>0.585246957903622-0.909934016328547i</v>
      </c>
      <c r="Q3093" t="str">
        <f t="shared" si="1625"/>
        <v>-0.585246957903622+6.04999438090333i</v>
      </c>
      <c r="R3093" t="str">
        <f t="shared" si="1626"/>
        <v>-0.15827901564189-0.0814239839716468i</v>
      </c>
      <c r="S3093" t="str">
        <f t="shared" si="1627"/>
        <v>0.530571266386854i</v>
      </c>
      <c r="T3093" t="str">
        <f t="shared" si="1628"/>
        <v>0.0432012262900995-0.0839782977715823i</v>
      </c>
      <c r="U3093" t="str">
        <f t="shared" si="1629"/>
        <v>0.0000500000000000001-0.000208061995832216i</v>
      </c>
      <c r="V3093" t="str">
        <f t="shared" si="1630"/>
        <v>3.33333333333333E-06-0.000228868195415438i</v>
      </c>
      <c r="W3093" t="str">
        <f t="shared" si="1631"/>
        <v>0.0000143080561811641-0.000110349900623646i</v>
      </c>
      <c r="X3093" t="str">
        <f t="shared" si="1632"/>
        <v>0.000014534014794815-0.000110289798828819i</v>
      </c>
      <c r="Y3093" t="str">
        <f t="shared" si="1633"/>
        <v>0.009+0.728221177102114i</v>
      </c>
      <c r="Z3093" t="str">
        <f t="shared" si="1634"/>
        <v>-0.00211685029762184-0.000305665840218162i</v>
      </c>
      <c r="AA3093" t="str">
        <f t="shared" si="1635"/>
        <v>0.238017945929141-19.2248936573031i</v>
      </c>
      <c r="AB3093" t="str">
        <f t="shared" si="1636"/>
        <v>0.298428138491918-0.580110548469237i</v>
      </c>
      <c r="AC3093" t="str">
        <f t="shared" si="1637"/>
        <v>0.846770065241894-0.0900382291035307i</v>
      </c>
      <c r="AD3093" t="str">
        <f t="shared" si="1638"/>
        <v>0.420522725138523-0.640371512005531i</v>
      </c>
      <c r="AE3093" t="str">
        <f t="shared" si="1639"/>
        <v>-0.00108592335213517+0.00122703119366715i</v>
      </c>
      <c r="AF3093" t="str">
        <f t="shared" si="1640"/>
        <v>-15.0787580654983-0.306906387777032i</v>
      </c>
      <c r="AG3093" t="str">
        <f t="shared" si="1641"/>
        <v>0.955796244203528-0.0298176669911351i</v>
      </c>
      <c r="AH3093" t="str">
        <f t="shared" si="1642"/>
        <v>0.0181010634941263-0.0184444104255266i</v>
      </c>
      <c r="AI3093">
        <f t="shared" si="1643"/>
        <v>-31.753244670900639</v>
      </c>
      <c r="AJ3093">
        <f t="shared" si="1644"/>
        <v>-45.538281466673986</v>
      </c>
      <c r="AK3093"/>
      <c r="AL3093"/>
      <c r="AM3093"/>
      <c r="AN3093"/>
    </row>
    <row r="3094" spans="1:40" x14ac:dyDescent="0.25">
      <c r="A3094"/>
      <c r="B3094">
        <f t="shared" si="1610"/>
        <v>1160000</v>
      </c>
      <c r="C3094" s="186" t="str">
        <f t="shared" si="1613"/>
        <v>-5.67971781462867E-08+0.00211122632690975i</v>
      </c>
      <c r="D3094" s="158" t="str">
        <f t="shared" si="1614"/>
        <v>-5.95700639245099+0.0161860685063081i</v>
      </c>
      <c r="E3094" t="str">
        <f t="shared" si="1615"/>
        <v>2870</v>
      </c>
      <c r="F3094" t="str">
        <f t="shared" si="1616"/>
        <v>0.777000777000777</v>
      </c>
      <c r="G3094" t="str">
        <f t="shared" si="1611"/>
        <v>0.777000777000777</v>
      </c>
      <c r="H3094" t="str">
        <f t="shared" si="1617"/>
        <v>9.12177288082848+0.322828690106767i</v>
      </c>
      <c r="I3094" t="str">
        <f t="shared" si="1618"/>
        <v>4555.3093477052i</v>
      </c>
      <c r="J3094" t="str">
        <f t="shared" si="1612"/>
        <v>-17748.4412851345+985.207728731768i</v>
      </c>
      <c r="K3094" t="str">
        <f t="shared" si="1619"/>
        <v>0.0142032951149188-0.255871266587685i</v>
      </c>
      <c r="L3094" t="str">
        <f t="shared" si="1620"/>
        <v>0.00105285318678108-0.0158966764444767i</v>
      </c>
      <c r="M3094" t="str">
        <f t="shared" si="1621"/>
        <v>0.0152561483016999-0.271767943032162i</v>
      </c>
      <c r="N3094" t="str">
        <f t="shared" si="1622"/>
        <v>-5.144495274294i</v>
      </c>
      <c r="O3094" t="str">
        <f t="shared" si="1623"/>
        <v>0.418784425317979+0.908085681591275i</v>
      </c>
      <c r="P3094" t="str">
        <f t="shared" si="1624"/>
        <v>0.581215574682021-0.908085681591275i</v>
      </c>
      <c r="Q3094" t="str">
        <f t="shared" si="1625"/>
        <v>-0.581215574682021+6.05258095588527i</v>
      </c>
      <c r="R3094" t="str">
        <f t="shared" si="1626"/>
        <v>-0.157799010281486-0.0808746443549911i</v>
      </c>
      <c r="S3094" t="str">
        <f t="shared" si="1627"/>
        <v>0.531029050050691i</v>
      </c>
      <c r="T3094" t="str">
        <f t="shared" si="1628"/>
        <v>0.0429467855650184-0.0837958585287167i</v>
      </c>
      <c r="U3094" t="str">
        <f t="shared" si="1629"/>
        <v>0.0000500000000000001-0.000207882632042706i</v>
      </c>
      <c r="V3094" t="str">
        <f t="shared" si="1630"/>
        <v>3.33333333333333E-06-0.000228670895246976i</v>
      </c>
      <c r="W3094" t="str">
        <f t="shared" si="1631"/>
        <v>0.0000143077727590977-0.000110257091315896i</v>
      </c>
      <c r="X3094" t="str">
        <f t="shared" si="1632"/>
        <v>0.0000145333451079827-0.000110197042053544i</v>
      </c>
      <c r="Y3094" t="str">
        <f t="shared" si="1633"/>
        <v>0.009+0.728849495632832i</v>
      </c>
      <c r="Z3094" t="str">
        <f t="shared" si="1634"/>
        <v>-0.00211324687815713-0.000305344814519608i</v>
      </c>
      <c r="AA3094" t="str">
        <f t="shared" si="1635"/>
        <v>0.237607669635578-19.2083205953182i</v>
      </c>
      <c r="AB3094" t="str">
        <f t="shared" si="1636"/>
        <v>0.296670496904788-0.578850283233463i</v>
      </c>
      <c r="AC3094" t="str">
        <f t="shared" si="1637"/>
        <v>0.847213098299576-0.0894565564676343i</v>
      </c>
      <c r="AD3094" t="str">
        <f t="shared" si="1638"/>
        <v>0.417658536205982-0.639140246877642i</v>
      </c>
      <c r="AE3094" t="str">
        <f t="shared" si="1639"/>
        <v>-0.00107777375790783+0.0012231312631484i</v>
      </c>
      <c r="AF3094" t="str">
        <f t="shared" si="1640"/>
        <v>-15.0787792732795-0.306642621600459i</v>
      </c>
      <c r="AG3094" t="str">
        <f t="shared" si="1641"/>
        <v>0.955917189736823-0.0295912689485571i</v>
      </c>
      <c r="AH3094" t="str">
        <f t="shared" si="1642"/>
        <v>0.017962666311118-0.0183920710575778i</v>
      </c>
      <c r="AI3094">
        <f t="shared" si="1643"/>
        <v>-31.798473874013553</v>
      </c>
      <c r="AJ3094">
        <f t="shared" si="1644"/>
        <v>-45.676718838027305</v>
      </c>
      <c r="AK3094"/>
      <c r="AL3094"/>
      <c r="AM3094"/>
      <c r="AN3094"/>
    </row>
    <row r="3095" spans="1:40" x14ac:dyDescent="0.25">
      <c r="A3095"/>
      <c r="B3095">
        <f t="shared" si="1610"/>
        <v>1161000</v>
      </c>
      <c r="C3095" s="186" t="str">
        <f t="shared" si="1613"/>
        <v>-5.66993784604133E-08+0.00210940787185044i</v>
      </c>
      <c r="D3095" s="158" t="str">
        <f t="shared" si="1614"/>
        <v>-5.95700639170119+0.01617212701752i</v>
      </c>
      <c r="E3095" t="str">
        <f t="shared" si="1615"/>
        <v>2870</v>
      </c>
      <c r="F3095" t="str">
        <f t="shared" si="1616"/>
        <v>0.777000777000777</v>
      </c>
      <c r="G3095" t="str">
        <f t="shared" si="1611"/>
        <v>0.777000777000777</v>
      </c>
      <c r="H3095" t="str">
        <f t="shared" si="1617"/>
        <v>9.12179403468834+0.322551434737078i</v>
      </c>
      <c r="I3095" t="str">
        <f t="shared" si="1618"/>
        <v>4559.23633852219i</v>
      </c>
      <c r="J3095" t="str">
        <f t="shared" si="1612"/>
        <v>-17779.0569608351+986.057045739296i</v>
      </c>
      <c r="K3095" t="str">
        <f t="shared" si="1619"/>
        <v>0.0141789105605423-0.255652205506493i</v>
      </c>
      <c r="L3095" t="str">
        <f t="shared" si="1620"/>
        <v>0.0010510481714491-0.0158831036617506i</v>
      </c>
      <c r="M3095" t="str">
        <f t="shared" si="1621"/>
        <v>0.0152299587319914-0.271535309168244i</v>
      </c>
      <c r="N3095" t="str">
        <f t="shared" si="1622"/>
        <v>-5.14893018401322i</v>
      </c>
      <c r="O3095" t="str">
        <f t="shared" si="1623"/>
        <v>0.422807571723347+0.906219486268866i</v>
      </c>
      <c r="P3095" t="str">
        <f t="shared" si="1624"/>
        <v>0.577192428276653-0.906219486268866i</v>
      </c>
      <c r="Q3095" t="str">
        <f t="shared" si="1625"/>
        <v>-0.577192428276653+6.05514967028209i</v>
      </c>
      <c r="R3095" t="str">
        <f t="shared" si="1626"/>
        <v>-0.157317895876557-0.0803266238539781i</v>
      </c>
      <c r="S3095" t="str">
        <f t="shared" si="1627"/>
        <v>0.531486833714526i</v>
      </c>
      <c r="T3095" t="str">
        <f t="shared" si="1628"/>
        <v>0.0426925429751285-0.0836123903660628i</v>
      </c>
      <c r="U3095" t="str">
        <f t="shared" si="1629"/>
        <v>0.0000500000000000001-0.000207703577234745i</v>
      </c>
      <c r="V3095" t="str">
        <f t="shared" si="1630"/>
        <v>3.33333333333333E-06-0.000228473934958219i</v>
      </c>
      <c r="W3095" t="str">
        <f t="shared" si="1631"/>
        <v>0.000014307489106981-0.000110164443767797i</v>
      </c>
      <c r="X3095" t="str">
        <f t="shared" si="1632"/>
        <v>0.0000145326761889955-0.000110104446945364i</v>
      </c>
      <c r="Y3095" t="str">
        <f t="shared" si="1633"/>
        <v>0.009+0.72947781416355i</v>
      </c>
      <c r="Z3095" t="str">
        <f t="shared" si="1634"/>
        <v>-0.0021096527631649-0.000305024471814555i</v>
      </c>
      <c r="AA3095" t="str">
        <f t="shared" si="1635"/>
        <v>0.237198453271699-19.1917760826444i</v>
      </c>
      <c r="AB3095" t="str">
        <f t="shared" si="1636"/>
        <v>0.294914224008349-0.577582910361089i</v>
      </c>
      <c r="AC3095" t="str">
        <f t="shared" si="1637"/>
        <v>0.847657377325932-0.0888761888833227i</v>
      </c>
      <c r="AD3095" t="str">
        <f t="shared" si="1638"/>
        <v>0.41479963834911-0.637895821847521i</v>
      </c>
      <c r="AE3095" t="str">
        <f t="shared" si="1639"/>
        <v>-0.00106965703933475+0.00121921464257566i</v>
      </c>
      <c r="AF3095" t="str">
        <f t="shared" si="1640"/>
        <v>-15.0788004263895-0.306379307719558i</v>
      </c>
      <c r="AG3095" t="str">
        <f t="shared" si="1641"/>
        <v>0.956038850521569-0.0293656198439483i</v>
      </c>
      <c r="AH3095" t="str">
        <f t="shared" si="1642"/>
        <v>0.0178248338826521-0.0183393553347511i</v>
      </c>
      <c r="AI3095">
        <f t="shared" si="1643"/>
        <v>-31.843846296980857</v>
      </c>
      <c r="AJ3095">
        <f t="shared" si="1644"/>
        <v>-45.815113499402223</v>
      </c>
      <c r="AK3095"/>
      <c r="AL3095"/>
      <c r="AM3095"/>
      <c r="AN3095"/>
    </row>
    <row r="3096" spans="1:40" x14ac:dyDescent="0.25">
      <c r="A3096"/>
      <c r="B3096">
        <f t="shared" si="1610"/>
        <v>1162000</v>
      </c>
      <c r="C3096" s="186" t="str">
        <f t="shared" si="1613"/>
        <v>-5.66018311607634E-08+0.00210759254666214i</v>
      </c>
      <c r="D3096" s="158" t="str">
        <f t="shared" si="1614"/>
        <v>-5.95700639095333+0.0161582095244097i</v>
      </c>
      <c r="E3096" t="str">
        <f t="shared" si="1615"/>
        <v>2870</v>
      </c>
      <c r="F3096" t="str">
        <f t="shared" si="1616"/>
        <v>0.777000777000777</v>
      </c>
      <c r="G3096" t="str">
        <f t="shared" si="1611"/>
        <v>0.777000777000777</v>
      </c>
      <c r="H3096" t="str">
        <f t="shared" si="1617"/>
        <v>9.12181513406287+0.322274654498162i</v>
      </c>
      <c r="I3096" t="str">
        <f t="shared" si="1618"/>
        <v>4563.16332933918i</v>
      </c>
      <c r="J3096" t="str">
        <f t="shared" si="1612"/>
        <v>-17809.6990179883+986.906362746823i</v>
      </c>
      <c r="K3096" t="str">
        <f t="shared" si="1619"/>
        <v>0.0141545886864634-0.255433518057078i</v>
      </c>
      <c r="L3096" t="str">
        <f t="shared" si="1620"/>
        <v>0.0010492477871763-0.0158695539339046i</v>
      </c>
      <c r="M3096" t="str">
        <f t="shared" si="1621"/>
        <v>0.0152038364736397-0.271303071990983i</v>
      </c>
      <c r="N3096" t="str">
        <f t="shared" si="1622"/>
        <v>-5.15336509373244i</v>
      </c>
      <c r="O3096" t="str">
        <f t="shared" si="1623"/>
        <v>0.426822402183662+0.90433546706638i</v>
      </c>
      <c r="P3096" t="str">
        <f t="shared" si="1624"/>
        <v>0.573177597816338-0.90433546706638i</v>
      </c>
      <c r="Q3096" t="str">
        <f t="shared" si="1625"/>
        <v>-0.573177597816338+6.05770056079882i</v>
      </c>
      <c r="R3096" t="str">
        <f t="shared" si="1626"/>
        <v>-0.156835671235977-0.079779926339188i</v>
      </c>
      <c r="S3096" t="str">
        <f t="shared" si="1627"/>
        <v>0.531944617378363i</v>
      </c>
      <c r="T3096" t="str">
        <f t="shared" si="1628"/>
        <v>0.0424385023909733-0.0834278911269005i</v>
      </c>
      <c r="U3096" t="str">
        <f t="shared" si="1629"/>
        <v>0.0000499999999999999-0.000207524830610618i</v>
      </c>
      <c r="V3096" t="str">
        <f t="shared" si="1630"/>
        <v>3.33333333333333E-06-0.00022827731367168i</v>
      </c>
      <c r="W3096" t="str">
        <f t="shared" si="1631"/>
        <v>0.0000143072052248499-0.000110071957561429i</v>
      </c>
      <c r="X3096" t="str">
        <f t="shared" si="1632"/>
        <v>0.000014532008034456-0.000110012013086605i</v>
      </c>
      <c r="Y3096" t="str">
        <f t="shared" si="1633"/>
        <v>0.009+0.730106132694268i</v>
      </c>
      <c r="Z3096" t="str">
        <f t="shared" si="1634"/>
        <v>-0.00210606792062978-0.000304704809878218i</v>
      </c>
      <c r="AA3096" t="str">
        <f t="shared" si="1635"/>
        <v>0.236790293189403-19.1752600455753i</v>
      </c>
      <c r="AB3096" t="str">
        <f t="shared" si="1636"/>
        <v>0.293159346539785-0.576308414953791i</v>
      </c>
      <c r="AC3096" t="str">
        <f t="shared" si="1637"/>
        <v>0.848102903374292-0.0882971301984528i</v>
      </c>
      <c r="AD3096" t="str">
        <f t="shared" si="1638"/>
        <v>0.411946093479604-0.63663826046919i</v>
      </c>
      <c r="AE3096" t="str">
        <f t="shared" si="1639"/>
        <v>-0.00106157319262361+0.00121528146132593i</v>
      </c>
      <c r="AF3096" t="str">
        <f t="shared" si="1640"/>
        <v>-15.0788215250162-0.306116444973752i</v>
      </c>
      <c r="AG3096" t="str">
        <f t="shared" si="1641"/>
        <v>0.956161223105194-0.0291407220838482i</v>
      </c>
      <c r="AH3096" t="str">
        <f t="shared" si="1642"/>
        <v>0.0176875666408178-0.0182862663323526i</v>
      </c>
      <c r="AI3096">
        <f t="shared" si="1643"/>
        <v>-31.889362946916357</v>
      </c>
      <c r="AJ3096">
        <f t="shared" si="1644"/>
        <v>-45.953465231841022</v>
      </c>
      <c r="AK3096"/>
      <c r="AL3096"/>
      <c r="AM3096"/>
      <c r="AN3096"/>
    </row>
    <row r="3097" spans="1:40" x14ac:dyDescent="0.25">
      <c r="A3097"/>
      <c r="B3097">
        <f t="shared" ref="B3097:B3160" si="1645">B3096+1000</f>
        <v>1163000</v>
      </c>
      <c r="C3097" s="186" t="str">
        <f t="shared" si="1613"/>
        <v>-5.65045353796578E-08+0.00210578034327123i</v>
      </c>
      <c r="D3097" s="158" t="str">
        <f t="shared" si="1614"/>
        <v>-5.95700639020739+0.0161443159650794i</v>
      </c>
      <c r="E3097" t="str">
        <f t="shared" si="1615"/>
        <v>2870</v>
      </c>
      <c r="F3097" t="str">
        <f t="shared" si="1616"/>
        <v>0.777000777000777</v>
      </c>
      <c r="G3097" t="str">
        <f t="shared" si="1611"/>
        <v>0.777000777000777</v>
      </c>
      <c r="H3097" t="str">
        <f t="shared" si="1617"/>
        <v>9.12183617913891+0.321998348171507i</v>
      </c>
      <c r="I3097" t="str">
        <f t="shared" si="1618"/>
        <v>4567.09032015616i</v>
      </c>
      <c r="J3097" t="str">
        <f t="shared" si="1612"/>
        <v>-17840.3674565941+987.75567975435i</v>
      </c>
      <c r="K3097" t="str">
        <f t="shared" si="1619"/>
        <v>0.0141303292782522-0.255215203287298i</v>
      </c>
      <c r="L3097" t="str">
        <f t="shared" si="1620"/>
        <v>0.001047452018157-0.0158560272025118i</v>
      </c>
      <c r="M3097" t="str">
        <f t="shared" si="1621"/>
        <v>0.0151777812964092-0.27107123048981i</v>
      </c>
      <c r="N3097" t="str">
        <f t="shared" si="1622"/>
        <v>-5.15780000345166i</v>
      </c>
      <c r="O3097" t="str">
        <f t="shared" si="1623"/>
        <v>0.430828837733666+0.902433661039447i</v>
      </c>
      <c r="P3097" t="str">
        <f t="shared" si="1624"/>
        <v>0.569171162266334-0.902433661039447i</v>
      </c>
      <c r="Q3097" t="str">
        <f t="shared" si="1625"/>
        <v>-0.569171162266334+6.06023366449111i</v>
      </c>
      <c r="R3097" t="str">
        <f t="shared" si="1626"/>
        <v>-0.156352335184449-0.0792345557135655i</v>
      </c>
      <c r="S3097" t="str">
        <f t="shared" si="1627"/>
        <v>0.5324024010422i</v>
      </c>
      <c r="T3097" t="str">
        <f t="shared" si="1628"/>
        <v>0.0421846677074142-0.0832423586607555i</v>
      </c>
      <c r="U3097" t="str">
        <f t="shared" si="1629"/>
        <v>0.0000499999999999999-0.000207346391375355i</v>
      </c>
      <c r="V3097" t="str">
        <f t="shared" si="1630"/>
        <v>3.33333333333333E-06-0.000228081030512891i</v>
      </c>
      <c r="W3097" t="str">
        <f t="shared" si="1631"/>
        <v>0.0000143069211127407-0.000109979632280311i</v>
      </c>
      <c r="X3097" t="str">
        <f t="shared" si="1632"/>
        <v>0.0000145313406409816-0.000109919740061033i</v>
      </c>
      <c r="Y3097" t="str">
        <f t="shared" si="1633"/>
        <v>0.009+0.730734451224986i</v>
      </c>
      <c r="Z3097" t="str">
        <f t="shared" si="1634"/>
        <v>-0.00210249231867403-0.000304385826495446i</v>
      </c>
      <c r="AA3097" t="str">
        <f t="shared" si="1635"/>
        <v>0.236383185756269-19.1587724106584i</v>
      </c>
      <c r="AB3097" t="str">
        <f t="shared" si="1636"/>
        <v>0.291405891404263-0.575026782156387i</v>
      </c>
      <c r="AC3097" t="str">
        <f t="shared" si="1637"/>
        <v>0.848549677484491-0.0877193842940811i</v>
      </c>
      <c r="AD3097" t="str">
        <f t="shared" si="1638"/>
        <v>0.409097963398059-0.635367586597192i</v>
      </c>
      <c r="AE3097" t="str">
        <f t="shared" si="1639"/>
        <v>-0.00105352221360441+0.00121133184864854i</v>
      </c>
      <c r="AF3097" t="str">
        <f t="shared" si="1640"/>
        <v>-15.0788425693463-0.305854032206428i</v>
      </c>
      <c r="AG3097" t="str">
        <f t="shared" si="1641"/>
        <v>0.956284304025961-0.0289165780589253i</v>
      </c>
      <c r="AH3097" t="str">
        <f t="shared" si="1642"/>
        <v>0.0175508650013896-0.0182328071230885i</v>
      </c>
      <c r="AI3097">
        <f t="shared" si="1643"/>
        <v>-31.935024842976674</v>
      </c>
      <c r="AJ3097">
        <f t="shared" si="1644"/>
        <v>-46.091773817924739</v>
      </c>
      <c r="AK3097"/>
      <c r="AL3097"/>
      <c r="AM3097"/>
      <c r="AN3097"/>
    </row>
    <row r="3098" spans="1:40" x14ac:dyDescent="0.25">
      <c r="A3098"/>
      <c r="B3098">
        <f t="shared" si="1645"/>
        <v>1164000</v>
      </c>
      <c r="C3098" s="186" t="str">
        <f t="shared" si="1613"/>
        <v>-5.64074902531434E-08+0.00210397125363185i</v>
      </c>
      <c r="D3098" s="158" t="str">
        <f t="shared" si="1614"/>
        <v>-5.95700638946338+0.0161304462778442i</v>
      </c>
      <c r="E3098" t="str">
        <f t="shared" si="1615"/>
        <v>2870</v>
      </c>
      <c r="F3098" t="str">
        <f t="shared" si="1616"/>
        <v>0.777000777000777</v>
      </c>
      <c r="G3098" t="str">
        <f t="shared" si="1611"/>
        <v>0.777000777000777</v>
      </c>
      <c r="H3098" t="str">
        <f t="shared" si="1617"/>
        <v>9.12185717010256+0.321722514542756i</v>
      </c>
      <c r="I3098" t="str">
        <f t="shared" si="1618"/>
        <v>4571.01731097315i</v>
      </c>
      <c r="J3098" t="str">
        <f t="shared" si="1612"/>
        <v>-17871.0622766524+988.604996761878i</v>
      </c>
      <c r="K3098" t="str">
        <f t="shared" si="1619"/>
        <v>0.0141061321223943-0.254997260248236i</v>
      </c>
      <c r="L3098" t="str">
        <f t="shared" si="1620"/>
        <v>0.00104566084865281-0.0158425234093417i</v>
      </c>
      <c r="M3098" t="str">
        <f t="shared" si="1621"/>
        <v>0.0151517929710471-0.270839783657578i</v>
      </c>
      <c r="N3098" t="str">
        <f t="shared" si="1622"/>
        <v>-5.16223491317088i</v>
      </c>
      <c r="O3098" t="str">
        <f t="shared" si="1623"/>
        <v>0.434826799573212+0.900514105593531i</v>
      </c>
      <c r="P3098" t="str">
        <f t="shared" si="1624"/>
        <v>0.565173200426788-0.900514105593531i</v>
      </c>
      <c r="Q3098" t="str">
        <f t="shared" si="1625"/>
        <v>-0.565173200426788+6.06274901876441i</v>
      </c>
      <c r="R3098" t="str">
        <f t="shared" si="1626"/>
        <v>-0.15586788656272-0.0786905159124672i</v>
      </c>
      <c r="S3098" t="str">
        <f t="shared" si="1627"/>
        <v>0.532860184706037i</v>
      </c>
      <c r="T3098" t="str">
        <f t="shared" si="1628"/>
        <v>0.0419310428437306-0.0830557908235506i</v>
      </c>
      <c r="U3098" t="str">
        <f t="shared" si="1629"/>
        <v>0.0000499999999999999-0.000207168258736717i</v>
      </c>
      <c r="V3098" t="str">
        <f t="shared" si="1630"/>
        <v>3.33333333333333E-06-0.000227885084610389i</v>
      </c>
      <c r="W3098" t="str">
        <f t="shared" si="1631"/>
        <v>0.0000143066367706891-0.000109887467509391i</v>
      </c>
      <c r="X3098" t="str">
        <f t="shared" si="1632"/>
        <v>0.0000145306740052041-0.000109827627453839i</v>
      </c>
      <c r="Y3098" t="str">
        <f t="shared" si="1633"/>
        <v>0.009+0.731362769755704i</v>
      </c>
      <c r="Z3098" t="str">
        <f t="shared" si="1634"/>
        <v>-0.0020989259255567-0.000304067519460669i</v>
      </c>
      <c r="AA3098" t="str">
        <f t="shared" si="1635"/>
        <v>0.235977127355482-19.1423131046932i</v>
      </c>
      <c r="AB3098" t="str">
        <f t="shared" si="1636"/>
        <v>0.289653885675627-0.573737997157886i</v>
      </c>
      <c r="AC3098" t="str">
        <f t="shared" si="1637"/>
        <v>0.848997700682642-0.0871429550845231i</v>
      </c>
      <c r="AD3098" t="str">
        <f t="shared" si="1638"/>
        <v>0.40625530979247-0.634083824386025i</v>
      </c>
      <c r="AE3098" t="str">
        <f t="shared" si="1639"/>
        <v>-0.00104550409772968+0.00120736593366365i</v>
      </c>
      <c r="AF3098" t="str">
        <f t="shared" si="1640"/>
        <v>-15.0788635595659-0.305592068264912i</v>
      </c>
      <c r="AG3098" t="str">
        <f t="shared" si="1641"/>
        <v>0.956408089813052-0.0286931901439395i</v>
      </c>
      <c r="AH3098" t="str">
        <f t="shared" si="1642"/>
        <v>0.0174147293638698-0.0181789807769539i</v>
      </c>
      <c r="AI3098">
        <f t="shared" si="1643"/>
        <v>-31.980833016555859</v>
      </c>
      <c r="AJ3098">
        <f t="shared" si="1644"/>
        <v>-46.230039041771953</v>
      </c>
      <c r="AK3098"/>
      <c r="AL3098"/>
      <c r="AM3098"/>
      <c r="AN3098"/>
    </row>
    <row r="3099" spans="1:40" x14ac:dyDescent="0.25">
      <c r="A3099"/>
      <c r="B3099">
        <f t="shared" si="1645"/>
        <v>1165000</v>
      </c>
      <c r="C3099" s="186" t="str">
        <f t="shared" si="1613"/>
        <v>-5.63106949209728E-08+0.00210216526972574i</v>
      </c>
      <c r="D3099" s="158" t="str">
        <f t="shared" si="1614"/>
        <v>-5.95700638872129+0.0161166004012307i</v>
      </c>
      <c r="E3099" t="str">
        <f t="shared" si="1615"/>
        <v>2870</v>
      </c>
      <c r="F3099" t="str">
        <f t="shared" si="1616"/>
        <v>0.777000777000777</v>
      </c>
      <c r="G3099" t="str">
        <f t="shared" si="1611"/>
        <v>0.777000777000777</v>
      </c>
      <c r="H3099" t="str">
        <f t="shared" si="1617"/>
        <v>9.12187810713907+0.321447152401691i</v>
      </c>
      <c r="I3099" t="str">
        <f t="shared" si="1618"/>
        <v>4574.94430179014i</v>
      </c>
      <c r="J3099" t="str">
        <f t="shared" si="1612"/>
        <v>-17901.7834781634+989.454313769405i</v>
      </c>
      <c r="K3099" t="str">
        <f t="shared" si="1619"/>
        <v>0.0140819970062851-0.254779687994177i</v>
      </c>
      <c r="L3099" t="str">
        <f t="shared" si="1620"/>
        <v>0.00104387426299226-0.0158290424963595i</v>
      </c>
      <c r="M3099" t="str">
        <f t="shared" si="1621"/>
        <v>0.0151258712692774-0.270608730490537i</v>
      </c>
      <c r="N3099" t="str">
        <f t="shared" si="1622"/>
        <v>-5.1666698228901i</v>
      </c>
      <c r="O3099" t="str">
        <f t="shared" si="1623"/>
        <v>0.43881620906882+0.898576838483204i</v>
      </c>
      <c r="P3099" t="str">
        <f t="shared" si="1624"/>
        <v>0.56118379093118-0.898576838483204i</v>
      </c>
      <c r="Q3099" t="str">
        <f t="shared" si="1625"/>
        <v>-0.56118379093118+6.0652466613733i</v>
      </c>
      <c r="R3099" t="str">
        <f t="shared" si="1626"/>
        <v>-0.155382324227805-0.078147810903704i</v>
      </c>
      <c r="S3099" t="str">
        <f t="shared" si="1627"/>
        <v>0.533317968369874i</v>
      </c>
      <c r="T3099" t="str">
        <f t="shared" si="1628"/>
        <v>0.0416776317437165-0.082868185477762i</v>
      </c>
      <c r="U3099" t="str">
        <f t="shared" si="1629"/>
        <v>0.00005-0.000206990431905183i</v>
      </c>
      <c r="V3099" t="str">
        <f t="shared" si="1630"/>
        <v>3.33333333333333E-06-0.000227689475095702i</v>
      </c>
      <c r="W3099" t="str">
        <f t="shared" si="1631"/>
        <v>0.0000143063521987319-0.000109795462835044i</v>
      </c>
      <c r="X3099" t="str">
        <f t="shared" si="1632"/>
        <v>0.0000145300081237709-0.000109735674851641i</v>
      </c>
      <c r="Y3099" t="str">
        <f t="shared" si="1633"/>
        <v>0.009+0.731991088286422i</v>
      </c>
      <c r="Z3099" t="str">
        <f t="shared" si="1634"/>
        <v>-0.00209536870967302-0.000303749886577872i</v>
      </c>
      <c r="AA3099" t="str">
        <f t="shared" si="1635"/>
        <v>0.235572114385746-19.1258820547309i</v>
      </c>
      <c r="AB3099" t="str">
        <f t="shared" si="1636"/>
        <v>0.287903356597064-0.572442045192568i</v>
      </c>
      <c r="AC3099" t="str">
        <f t="shared" si="1637"/>
        <v>0.849446973980913-0.0865678465174005i</v>
      </c>
      <c r="AD3099" t="str">
        <f t="shared" si="1638"/>
        <v>0.403418194236694-0.632786998289592i</v>
      </c>
      <c r="AE3099" t="str">
        <f t="shared" si="1639"/>
        <v>-0.00103751884007478+0.00120338384536108i</v>
      </c>
      <c r="AF3099" t="str">
        <f t="shared" si="1640"/>
        <v>-15.0788844958604-0.30533055200046i</v>
      </c>
      <c r="AG3099" t="str">
        <f t="shared" si="1641"/>
        <v>0.956532576986638-0.028470560697704i</v>
      </c>
      <c r="AH3099" t="str">
        <f t="shared" si="1642"/>
        <v>0.0172791601115324-0.018124790361128i</v>
      </c>
      <c r="AI3099">
        <f t="shared" si="1643"/>
        <v>-32.026788511482238</v>
      </c>
      <c r="AJ3099">
        <f t="shared" si="1644"/>
        <v>-46.368260689045719</v>
      </c>
      <c r="AK3099"/>
      <c r="AL3099"/>
      <c r="AM3099"/>
      <c r="AN3099"/>
    </row>
    <row r="3100" spans="1:40" x14ac:dyDescent="0.25">
      <c r="A3100"/>
      <c r="B3100">
        <f t="shared" si="1645"/>
        <v>1166000</v>
      </c>
      <c r="C3100" s="186" t="str">
        <f t="shared" si="1613"/>
        <v>-5.6214148526586E-08+0.00210036238356218i</v>
      </c>
      <c r="D3100" s="158" t="str">
        <f t="shared" si="1614"/>
        <v>-5.9570063879811+0.0161027782739767i</v>
      </c>
      <c r="E3100" t="str">
        <f t="shared" si="1615"/>
        <v>2870</v>
      </c>
      <c r="F3100" t="str">
        <f t="shared" si="1616"/>
        <v>0.777000777000777</v>
      </c>
      <c r="G3100" t="str">
        <f t="shared" si="1611"/>
        <v>0.777000777000777</v>
      </c>
      <c r="H3100" t="str">
        <f t="shared" si="1617"/>
        <v>9.1218989904329+0.321172260542216i</v>
      </c>
      <c r="I3100" t="str">
        <f t="shared" si="1618"/>
        <v>4578.87129260712i</v>
      </c>
      <c r="J3100" t="str">
        <f t="shared" si="1612"/>
        <v>-17932.5310611268+990.303630776933i</v>
      </c>
      <c r="K3100" t="str">
        <f t="shared" si="1619"/>
        <v>0.0140579237182271-0.254562485582609i</v>
      </c>
      <c r="L3100" t="str">
        <f t="shared" si="1620"/>
        <v>0.00104209224557048-0.0158155844057248i</v>
      </c>
      <c r="M3100" t="str">
        <f t="shared" si="1621"/>
        <v>0.0151000159637976-0.270378069988334i</v>
      </c>
      <c r="N3100" t="str">
        <f t="shared" si="1622"/>
        <v>-5.17110473260932i</v>
      </c>
      <c r="O3100" t="str">
        <f t="shared" si="1623"/>
        <v>0.442796987755221+0.896621897811392i</v>
      </c>
      <c r="P3100" t="str">
        <f t="shared" si="1624"/>
        <v>0.557203012244779-0.896621897811392i</v>
      </c>
      <c r="Q3100" t="str">
        <f t="shared" si="1625"/>
        <v>-0.557203012244779+6.06772663042071i</v>
      </c>
      <c r="R3100" t="str">
        <f t="shared" si="1626"/>
        <v>-0.154895647053196-0.0776064446875855i</v>
      </c>
      <c r="S3100" t="str">
        <f t="shared" si="1627"/>
        <v>0.533775752033711i</v>
      </c>
      <c r="T3100" t="str">
        <f t="shared" si="1628"/>
        <v>0.0414244383757785-0.082679540492568i</v>
      </c>
      <c r="U3100" t="str">
        <f t="shared" si="1629"/>
        <v>0.00005-0.000206812910093944i</v>
      </c>
      <c r="V3100" t="str">
        <f t="shared" si="1630"/>
        <v>3.33333333333333E-06-0.000227494201103338i</v>
      </c>
      <c r="W3100" t="str">
        <f t="shared" si="1631"/>
        <v>0.0000143060673969048-0.000109703617845063i</v>
      </c>
      <c r="X3100" t="str">
        <f t="shared" si="1632"/>
        <v>0.0000145293429933428-0.000109643881842477i</v>
      </c>
      <c r="Y3100" t="str">
        <f t="shared" si="1633"/>
        <v>0.009+0.73261940681714i</v>
      </c>
      <c r="Z3100" t="str">
        <f t="shared" si="1634"/>
        <v>-0.00209182063955375-0.000303432925660498i</v>
      </c>
      <c r="AA3100" t="str">
        <f t="shared" si="1635"/>
        <v>0.235168143261206-19.1094791880725i</v>
      </c>
      <c r="AB3100" t="str">
        <f t="shared" si="1636"/>
        <v>0.286154331581782-0.571138911541008i</v>
      </c>
      <c r="AC3100" t="str">
        <f t="shared" si="1637"/>
        <v>0.849897498377299-0.0859940625736992i</v>
      </c>
      <c r="AD3100" t="str">
        <f t="shared" si="1638"/>
        <v>0.40058667818894-0.631477133060559i</v>
      </c>
      <c r="AE3100" t="str">
        <f t="shared" si="1639"/>
        <v>-0.00102956643533817+0.00119938571259881i</v>
      </c>
      <c r="AF3100" t="str">
        <f t="shared" si="1640"/>
        <v>-15.078905378414-0.305069482268239i</v>
      </c>
      <c r="AG3100" t="str">
        <f t="shared" si="1641"/>
        <v>0.956657762057965-0.0282486920630471i</v>
      </c>
      <c r="AH3100" t="str">
        <f t="shared" si="1642"/>
        <v>0.0171441576114676-0.018070238939864i</v>
      </c>
      <c r="AI3100">
        <f t="shared" si="1643"/>
        <v>-32.072892384220665</v>
      </c>
      <c r="AJ3100">
        <f t="shared" si="1644"/>
        <v>-46.506438546951571</v>
      </c>
      <c r="AK3100"/>
      <c r="AL3100"/>
      <c r="AM3100"/>
      <c r="AN3100"/>
    </row>
    <row r="3101" spans="1:40" x14ac:dyDescent="0.25">
      <c r="A3101"/>
      <c r="B3101">
        <f t="shared" si="1645"/>
        <v>1167000</v>
      </c>
      <c r="C3101" s="186" t="str">
        <f t="shared" si="1613"/>
        <v>-5.61178502170919E-08+0.00209856258717781i</v>
      </c>
      <c r="D3101" s="158" t="str">
        <f t="shared" si="1614"/>
        <v>-5.95700638724281+0.0160889798350299i</v>
      </c>
      <c r="E3101" t="str">
        <f t="shared" si="1615"/>
        <v>2870</v>
      </c>
      <c r="F3101" t="str">
        <f t="shared" si="1616"/>
        <v>0.777000777000777</v>
      </c>
      <c r="G3101" t="str">
        <f t="shared" si="1611"/>
        <v>0.777000777000777</v>
      </c>
      <c r="H3101" t="str">
        <f t="shared" si="1617"/>
        <v>9.12191982016776+0.320897837762339i</v>
      </c>
      <c r="I3101" t="str">
        <f t="shared" si="1618"/>
        <v>4582.79828342411i</v>
      </c>
      <c r="J3101" t="str">
        <f t="shared" si="1612"/>
        <v>-17963.3050255429+991.152947784459i</v>
      </c>
      <c r="K3101" t="str">
        <f t="shared" si="1619"/>
        <v>0.0140339120474229-0.254345652074194i</v>
      </c>
      <c r="L3101" t="str">
        <f t="shared" si="1620"/>
        <v>0.00104031478084887-0.0158021490797915i</v>
      </c>
      <c r="M3101" t="str">
        <f t="shared" si="1621"/>
        <v>0.0150742268282718-0.270147801153986i</v>
      </c>
      <c r="N3101" t="str">
        <f t="shared" si="1622"/>
        <v>-5.17553964232854i</v>
      </c>
      <c r="O3101" t="str">
        <f t="shared" si="1623"/>
        <v>0.4467690573369+0.894649322028636i</v>
      </c>
      <c r="P3101" t="str">
        <f t="shared" si="1624"/>
        <v>0.5532309426631-0.894649322028636i</v>
      </c>
      <c r="Q3101" t="str">
        <f t="shared" si="1625"/>
        <v>-0.5532309426631+6.07018896435718i</v>
      </c>
      <c r="R3101" t="str">
        <f t="shared" si="1626"/>
        <v>-0.154407853929088-0.0770664212969627i</v>
      </c>
      <c r="S3101" t="str">
        <f t="shared" si="1627"/>
        <v>0.534233535697548i</v>
      </c>
      <c r="T3101" t="str">
        <f t="shared" si="1628"/>
        <v>0.0411714667330332-0.0824898537440072i</v>
      </c>
      <c r="U3101" t="str">
        <f t="shared" si="1629"/>
        <v>0.00005-0.000206635692518885i</v>
      </c>
      <c r="V3101" t="str">
        <f t="shared" si="1630"/>
        <v>3.33333333333333E-06-0.000227299261770773i</v>
      </c>
      <c r="W3101" t="str">
        <f t="shared" si="1631"/>
        <v>0.0000143057823652445-0.000109611932128653i</v>
      </c>
      <c r="X3101" t="str">
        <f t="shared" si="1632"/>
        <v>0.0000145286786105961-0.000109552248015791i</v>
      </c>
      <c r="Y3101" t="str">
        <f t="shared" si="1633"/>
        <v>0.009+0.733247725347858i</v>
      </c>
      <c r="Z3101" t="str">
        <f t="shared" si="1634"/>
        <v>-0.00208828168386429-0.000303116634531446i</v>
      </c>
      <c r="AA3101" t="str">
        <f t="shared" si="1635"/>
        <v>0.234765210411373-19.0931044322687i</v>
      </c>
      <c r="AB3101" t="str">
        <f t="shared" si="1636"/>
        <v>0.284406838213682-0.569828581531173i</v>
      </c>
      <c r="AC3101" t="str">
        <f t="shared" si="1637"/>
        <v>0.850349274855403-0.0854216072678169i</v>
      </c>
      <c r="AD3101" t="str">
        <f t="shared" si="1638"/>
        <v>0.397760822990242-0.630154253749785i</v>
      </c>
      <c r="AE3101" t="str">
        <f t="shared" si="1639"/>
        <v>-0.00102164687784162+0.00119537166410158i</v>
      </c>
      <c r="AF3101" t="str">
        <f t="shared" si="1640"/>
        <v>-15.0789262074106-0.304808857927309i</v>
      </c>
      <c r="AG3101" t="str">
        <f t="shared" si="1641"/>
        <v>0.956783641529431-0.0280275865667755i</v>
      </c>
      <c r="AH3101" t="str">
        <f t="shared" si="1642"/>
        <v>0.0170097222146258-0.0180153295743821i</v>
      </c>
      <c r="AI3101">
        <f t="shared" si="1643"/>
        <v>-32.119145704078569</v>
      </c>
      <c r="AJ3101">
        <f t="shared" si="1644"/>
        <v>-46.644572404241437</v>
      </c>
      <c r="AK3101"/>
      <c r="AL3101"/>
      <c r="AM3101"/>
      <c r="AN3101"/>
    </row>
    <row r="3102" spans="1:40" x14ac:dyDescent="0.25">
      <c r="A3102"/>
      <c r="B3102">
        <f t="shared" si="1645"/>
        <v>1168000</v>
      </c>
      <c r="C3102" s="186" t="str">
        <f t="shared" si="1613"/>
        <v>-5.60217991432482E-08+0.00209676587263657i</v>
      </c>
      <c r="D3102" s="158" t="str">
        <f t="shared" si="1614"/>
        <v>-5.95700638650642+0.016075205023547i</v>
      </c>
      <c r="E3102" t="str">
        <f t="shared" si="1615"/>
        <v>2870</v>
      </c>
      <c r="F3102" t="str">
        <f t="shared" si="1616"/>
        <v>0.777000777000777</v>
      </c>
      <c r="G3102" t="str">
        <f t="shared" si="1611"/>
        <v>0.777000777000777</v>
      </c>
      <c r="H3102" t="str">
        <f t="shared" si="1617"/>
        <v>9.12194059652654+0.32062388286416i</v>
      </c>
      <c r="I3102" t="str">
        <f t="shared" si="1618"/>
        <v>4586.7252742411i</v>
      </c>
      <c r="J3102" t="str">
        <f t="shared" si="1612"/>
        <v>-17994.1053714115+992.002264791987i</v>
      </c>
      <c r="K3102" t="str">
        <f t="shared" si="1619"/>
        <v>0.0140099617839727-0.25412918653277i</v>
      </c>
      <c r="L3102" t="str">
        <f t="shared" si="1620"/>
        <v>0.00103854185335471-0.0157887364611064i</v>
      </c>
      <c r="M3102" t="str">
        <f t="shared" si="1621"/>
        <v>0.0150485036373274-0.269917922993876i</v>
      </c>
      <c r="N3102" t="str">
        <f t="shared" si="1622"/>
        <v>-5.17997455204776i</v>
      </c>
      <c r="O3102" t="str">
        <f t="shared" si="1623"/>
        <v>0.450732339689634+0.892659149932329i</v>
      </c>
      <c r="P3102" t="str">
        <f t="shared" si="1624"/>
        <v>0.549267660310366-0.892659149932329i</v>
      </c>
      <c r="Q3102" t="str">
        <f t="shared" si="1625"/>
        <v>-0.549267660310366+6.07263370198009i</v>
      </c>
      <c r="R3102" t="str">
        <f t="shared" si="1626"/>
        <v>-0.153918943762602-0.0765277447972709i</v>
      </c>
      <c r="S3102" t="str">
        <f t="shared" si="1627"/>
        <v>0.534691319361385i</v>
      </c>
      <c r="T3102" t="str">
        <f t="shared" si="1628"/>
        <v>0.0409187208334041-0.0822991231151365i</v>
      </c>
      <c r="U3102" t="str">
        <f t="shared" si="1629"/>
        <v>0.00005-0.000206458778398577i</v>
      </c>
      <c r="V3102" t="str">
        <f t="shared" si="1630"/>
        <v>3.33333333333333E-06-0.000227104656238435i</v>
      </c>
      <c r="W3102" t="str">
        <f t="shared" si="1631"/>
        <v>0.0000143054971037868-0.000109520405276426i</v>
      </c>
      <c r="X3102" t="str">
        <f t="shared" si="1632"/>
        <v>0.0000145280149722205-0.000109460772962438i</v>
      </c>
      <c r="Y3102" t="str">
        <f t="shared" si="1633"/>
        <v>0.009+0.733876043878576i</v>
      </c>
      <c r="Z3102" t="str">
        <f t="shared" si="1634"/>
        <v>-0.00208475181140421-0.000302801011022976i</v>
      </c>
      <c r="AA3102" t="str">
        <f t="shared" si="1635"/>
        <v>0.234363312281035-19.076757715118i</v>
      </c>
      <c r="AB3102" t="str">
        <f t="shared" si="1636"/>
        <v>0.282660904248029-0.568511040539511i</v>
      </c>
      <c r="AC3102" t="str">
        <f t="shared" si="1637"/>
        <v>0.850802304384195-0.0848504846476185i</v>
      </c>
      <c r="AD3102" t="str">
        <f t="shared" si="1638"/>
        <v>0.394940689862962-0.628818385705717i</v>
      </c>
      <c r="AE3102" t="str">
        <f t="shared" si="1639"/>
        <v>-0.00101376016153057+0.00119134182845965i</v>
      </c>
      <c r="AF3102" t="str">
        <f t="shared" si="1640"/>
        <v>-15.078946983033-0.304548677840613i</v>
      </c>
      <c r="AG3102" t="str">
        <f t="shared" si="1641"/>
        <v>0.956910211894667-0.0278072465196373i</v>
      </c>
      <c r="AH3102" t="str">
        <f t="shared" si="1642"/>
        <v>0.0168758542558646-0.0179600653227646i</v>
      </c>
      <c r="AI3102">
        <f t="shared" si="1643"/>
        <v>-32.165549553415083</v>
      </c>
      <c r="AJ3102">
        <f t="shared" si="1644"/>
        <v>-46.782662051216462</v>
      </c>
      <c r="AK3102"/>
      <c r="AL3102"/>
      <c r="AM3102"/>
      <c r="AN3102"/>
    </row>
    <row r="3103" spans="1:40" x14ac:dyDescent="0.25">
      <c r="A3103"/>
      <c r="B3103">
        <f t="shared" si="1645"/>
        <v>1169000</v>
      </c>
      <c r="C3103" s="186" t="str">
        <f t="shared" si="1613"/>
        <v>-5.59259944594437E-08+0.00209497223202951i</v>
      </c>
      <c r="D3103" s="158" t="str">
        <f t="shared" si="1614"/>
        <v>-5.95700638577191+0.0160614537788929i</v>
      </c>
      <c r="E3103" t="str">
        <f t="shared" si="1615"/>
        <v>2870</v>
      </c>
      <c r="F3103" t="str">
        <f t="shared" si="1616"/>
        <v>0.777000777000777</v>
      </c>
      <c r="G3103" t="str">
        <f t="shared" si="1611"/>
        <v>0.777000777000777</v>
      </c>
      <c r="H3103" t="str">
        <f t="shared" si="1617"/>
        <v>9.12196131969137+0.320350394653837i</v>
      </c>
      <c r="I3103" t="str">
        <f t="shared" si="1618"/>
        <v>4590.65226505809i</v>
      </c>
      <c r="J3103" t="str">
        <f t="shared" si="1612"/>
        <v>-18024.9320987326+992.851581799514i</v>
      </c>
      <c r="K3103" t="str">
        <f t="shared" si="1619"/>
        <v>0.0139860727188686-0.253913088025325i</v>
      </c>
      <c r="L3103" t="str">
        <f t="shared" si="1620"/>
        <v>0.0010367734476809-0.0157753464924085i</v>
      </c>
      <c r="M3103" t="str">
        <f t="shared" si="1621"/>
        <v>0.0150228461665495-0.269688434517733i</v>
      </c>
      <c r="N3103" t="str">
        <f t="shared" si="1622"/>
        <v>-5.18440946176697i</v>
      </c>
      <c r="O3103" t="str">
        <f t="shared" si="1623"/>
        <v>0.454686756862024+0.890651420665961i</v>
      </c>
      <c r="P3103" t="str">
        <f t="shared" si="1624"/>
        <v>0.545313243137976-0.890651420665961i</v>
      </c>
      <c r="Q3103" t="str">
        <f t="shared" si="1625"/>
        <v>-0.545313243137976+6.07506088243293i</v>
      </c>
      <c r="R3103" t="str">
        <f t="shared" si="1626"/>
        <v>-0.153428915478005-0.0759904192865707i</v>
      </c>
      <c r="S3103" t="str">
        <f t="shared" si="1627"/>
        <v>0.535149103025222i</v>
      </c>
      <c r="T3103" t="str">
        <f t="shared" si="1628"/>
        <v>0.0406662047197188-0.082107346496187i</v>
      </c>
      <c r="U3103" t="str">
        <f t="shared" si="1629"/>
        <v>0.00005-0.000206282166954267i</v>
      </c>
      <c r="V3103" t="str">
        <f t="shared" si="1630"/>
        <v>3.33333333333333E-06-0.000226910383649694i</v>
      </c>
      <c r="W3103" t="str">
        <f t="shared" si="1631"/>
        <v>0.0000143052116125683-0.000109429036880395i</v>
      </c>
      <c r="X3103" t="str">
        <f t="shared" si="1632"/>
        <v>0.0000145273520749209-0.000109369456274669i</v>
      </c>
      <c r="Y3103" t="str">
        <f t="shared" si="1633"/>
        <v>0.009+0.734504362409294i</v>
      </c>
      <c r="Z3103" t="str">
        <f t="shared" si="1634"/>
        <v>-0.0020812309911064-0.000302486052976696i</v>
      </c>
      <c r="AA3103" t="str">
        <f t="shared" si="1635"/>
        <v>0.233962445330188-19.0604389646658i</v>
      </c>
      <c r="AB3103" t="str">
        <f t="shared" si="1636"/>
        <v>0.280916557612119-0.567186273992028i</v>
      </c>
      <c r="AC3103" t="str">
        <f t="shared" si="1637"/>
        <v>0.851256587917787-0.0842806987944835i</v>
      </c>
      <c r="AD3103" t="str">
        <f t="shared" si="1638"/>
        <v>0.392126339909274-0.627469554573759i</v>
      </c>
      <c r="AE3103" t="str">
        <f t="shared" si="1639"/>
        <v>-0.00100590627997436+0.00118729633412728i</v>
      </c>
      <c r="AF3103" t="str">
        <f t="shared" si="1640"/>
        <v>-15.0789677054633-0.304288940874944i</v>
      </c>
      <c r="AG3103" t="str">
        <f t="shared" si="1641"/>
        <v>0.957037469638612-0.0275876742162853i</v>
      </c>
      <c r="AH3103" t="str">
        <f t="shared" si="1642"/>
        <v>0.0167425540539953-0.0179044492398481i</v>
      </c>
      <c r="AI3103">
        <f t="shared" si="1643"/>
        <v>-32.212105027855714</v>
      </c>
      <c r="AJ3103">
        <f t="shared" si="1644"/>
        <v>-46.920707279726102</v>
      </c>
      <c r="AK3103"/>
      <c r="AL3103"/>
      <c r="AM3103"/>
      <c r="AN3103"/>
    </row>
    <row r="3104" spans="1:40" x14ac:dyDescent="0.25">
      <c r="A3104"/>
      <c r="B3104">
        <f t="shared" si="1645"/>
        <v>1170000</v>
      </c>
      <c r="C3104" s="186" t="str">
        <f t="shared" si="1613"/>
        <v>-5.58304353236795E-08+0.00209318165747477i</v>
      </c>
      <c r="D3104" s="158" t="str">
        <f t="shared" si="1614"/>
        <v>-5.95700638503929+0.0160477260406399i</v>
      </c>
      <c r="E3104" t="str">
        <f t="shared" si="1615"/>
        <v>2870</v>
      </c>
      <c r="F3104" t="str">
        <f t="shared" si="1616"/>
        <v>0.777000777000777</v>
      </c>
      <c r="G3104" t="str">
        <f t="shared" si="1611"/>
        <v>0.777000777000777</v>
      </c>
      <c r="H3104" t="str">
        <f t="shared" si="1617"/>
        <v>9.12198198984361+0.320077371941593i</v>
      </c>
      <c r="I3104" t="str">
        <f t="shared" si="1618"/>
        <v>4594.57925587507i</v>
      </c>
      <c r="J3104" t="str">
        <f t="shared" si="1612"/>
        <v>-18055.7852075064+993.700898807041i</v>
      </c>
      <c r="K3104" t="str">
        <f t="shared" si="1619"/>
        <v>0.0139622446439899-0.253697355621988i</v>
      </c>
      <c r="L3104" t="str">
        <f t="shared" si="1620"/>
        <v>0.00103500954848554-0.0157619791166282i</v>
      </c>
      <c r="M3104" t="str">
        <f t="shared" si="1621"/>
        <v>0.0149972541924754-0.269459334738616i</v>
      </c>
      <c r="N3104" t="str">
        <f t="shared" si="1622"/>
        <v>-5.18884437148619i</v>
      </c>
      <c r="O3104" t="str">
        <f t="shared" si="1623"/>
        <v>0.45863223107706+0.888626173718329i</v>
      </c>
      <c r="P3104" t="str">
        <f t="shared" si="1624"/>
        <v>0.54136776892294-0.888626173718329i</v>
      </c>
      <c r="Q3104" t="str">
        <f t="shared" si="1625"/>
        <v>-0.54136776892294+6.07747054520452i</v>
      </c>
      <c r="R3104" t="str">
        <f t="shared" si="1626"/>
        <v>-0.152937768016935-0.0754544488955851i</v>
      </c>
      <c r="S3104" t="str">
        <f t="shared" si="1627"/>
        <v>0.535606886689059i</v>
      </c>
      <c r="T3104" t="str">
        <f t="shared" si="1628"/>
        <v>0.040413922459803-0.0819145217847241i</v>
      </c>
      <c r="U3104" t="str">
        <f t="shared" si="1629"/>
        <v>0.00005-0.000206105857409862i</v>
      </c>
      <c r="V3104" t="str">
        <f t="shared" si="1630"/>
        <v>3.33333333333333E-06-0.000226716443150848i</v>
      </c>
      <c r="W3104" t="str">
        <f t="shared" si="1631"/>
        <v>0.0000143049258916251-0.000109337826533968i</v>
      </c>
      <c r="X3104" t="str">
        <f t="shared" si="1632"/>
        <v>0.0000145266899154159-0.000109278297546134i</v>
      </c>
      <c r="Y3104" t="str">
        <f t="shared" si="1633"/>
        <v>0.009+0.735132680940012i</v>
      </c>
      <c r="Z3104" t="str">
        <f t="shared" si="1634"/>
        <v>-0.00207771919203654-0.000302171758243488i</v>
      </c>
      <c r="AA3104" t="str">
        <f t="shared" si="1635"/>
        <v>0.233562606033957-19.0441481092039i</v>
      </c>
      <c r="AB3104" t="str">
        <f t="shared" si="1636"/>
        <v>0.279173826405934-0.565854267365394i</v>
      </c>
      <c r="AC3104" t="str">
        <f t="shared" si="1637"/>
        <v>0.85171212639521-0.0837122538233526i</v>
      </c>
      <c r="AD3104" t="str">
        <f t="shared" si="1638"/>
        <v>0.389317834109631-0.626107786295632i</v>
      </c>
      <c r="AE3104" t="str">
        <f t="shared" si="1639"/>
        <v>-0.000998085226366566+0.00118323530942149i</v>
      </c>
      <c r="AF3104" t="str">
        <f t="shared" si="1640"/>
        <v>-15.0789883748829-0.304029645900953i</v>
      </c>
      <c r="AG3104" t="str">
        <f t="shared" si="1641"/>
        <v>0.957165411237601-0.0273688719352404i</v>
      </c>
      <c r="AH3104" t="str">
        <f t="shared" si="1642"/>
        <v>0.0166098219118302-0.0178484843771204i</v>
      </c>
      <c r="AI3104">
        <f t="shared" si="1643"/>
        <v>-32.258813236510207</v>
      </c>
      <c r="AJ3104">
        <f t="shared" si="1644"/>
        <v>-47.05870788317376</v>
      </c>
      <c r="AK3104"/>
      <c r="AL3104"/>
      <c r="AM3104"/>
      <c r="AN3104"/>
    </row>
    <row r="3105" spans="1:40" x14ac:dyDescent="0.25">
      <c r="A3105"/>
      <c r="B3105">
        <f t="shared" si="1645"/>
        <v>1171000</v>
      </c>
      <c r="C3105" s="186" t="str">
        <f t="shared" si="1613"/>
        <v>-5.57351208975503E-08+0.00209139414111738i</v>
      </c>
      <c r="D3105" s="158" t="str">
        <f t="shared" si="1614"/>
        <v>-5.95700638430855+0.0160340217485666i</v>
      </c>
      <c r="E3105" t="str">
        <f t="shared" si="1615"/>
        <v>2870</v>
      </c>
      <c r="F3105" t="str">
        <f t="shared" si="1616"/>
        <v>0.777000777000777</v>
      </c>
      <c r="G3105" t="str">
        <f t="shared" si="1611"/>
        <v>0.777000777000777</v>
      </c>
      <c r="H3105" t="str">
        <f t="shared" si="1617"/>
        <v>9.12200260716384+0.319804813541675i</v>
      </c>
      <c r="I3105" t="str">
        <f t="shared" si="1618"/>
        <v>4598.50624669206i</v>
      </c>
      <c r="J3105" t="str">
        <f t="shared" si="1612"/>
        <v>-18086.6646977327+994.550215814569i</v>
      </c>
      <c r="K3105" t="str">
        <f t="shared" si="1619"/>
        <v>0.0139384773520997-0.253481988396021i</v>
      </c>
      <c r="L3105" t="str">
        <f t="shared" si="1620"/>
        <v>0.00103325014049168-0.0157486342768868i</v>
      </c>
      <c r="M3105" t="str">
        <f t="shared" si="1621"/>
        <v>0.0149717274925914-0.269230622672908i</v>
      </c>
      <c r="N3105" t="str">
        <f t="shared" si="1622"/>
        <v>-5.19327928120541i</v>
      </c>
      <c r="O3105" t="str">
        <f t="shared" si="1623"/>
        <v>0.462568684733601+0.886583448922788i</v>
      </c>
      <c r="P3105" t="str">
        <f t="shared" si="1624"/>
        <v>0.537431315266399-0.886583448922788i</v>
      </c>
      <c r="Q3105" t="str">
        <f t="shared" si="1625"/>
        <v>-0.537431315266399+6.0798627301282i</v>
      </c>
      <c r="R3105" t="str">
        <f t="shared" si="1626"/>
        <v>-0.152445500338633-0.0749198377877453i</v>
      </c>
      <c r="S3105" t="str">
        <f t="shared" si="1627"/>
        <v>0.536064670352894i</v>
      </c>
      <c r="T3105" t="str">
        <f t="shared" si="1628"/>
        <v>0.04016187814658-0.0817206468858113i</v>
      </c>
      <c r="U3105" t="str">
        <f t="shared" si="1629"/>
        <v>0.0000500000000000001-0.00020592984899192i</v>
      </c>
      <c r="V3105" t="str">
        <f t="shared" si="1630"/>
        <v>3.33333333333333E-06-0.000226522833891112i</v>
      </c>
      <c r="W3105" t="str">
        <f t="shared" si="1631"/>
        <v>0.0000143046399409939-0.00010924677383194i</v>
      </c>
      <c r="X3105" t="str">
        <f t="shared" si="1632"/>
        <v>0.0000145260284904388-0.000109187296371864i</v>
      </c>
      <c r="Y3105" t="str">
        <f t="shared" si="1633"/>
        <v>0.009+0.73576099947073i</v>
      </c>
      <c r="Z3105" t="str">
        <f t="shared" si="1634"/>
        <v>-0.00207421638339222-0.000301858124683478i</v>
      </c>
      <c r="AA3105" t="str">
        <f t="shared" si="1635"/>
        <v>0.233163790882513-19.0278850772688i</v>
      </c>
      <c r="AB3105" t="str">
        <f t="shared" si="1636"/>
        <v>0.277432738902826-0.564515006188076i</v>
      </c>
      <c r="AC3105" t="str">
        <f t="shared" si="1637"/>
        <v>0.85216892074016-0.0831451538827846i</v>
      </c>
      <c r="AD3105" t="str">
        <f t="shared" si="1638"/>
        <v>0.386515233321314-0.624733107108779i</v>
      </c>
      <c r="AE3105" t="str">
        <f t="shared" si="1639"/>
        <v>-0.000990296993525274+0.00117915888252059i</v>
      </c>
      <c r="AF3105" t="str">
        <f t="shared" si="1640"/>
        <v>-15.0790089914724-0.303770791793108i</v>
      </c>
      <c r="AG3105" t="str">
        <f t="shared" si="1641"/>
        <v>0.957294033159435-0.0271508419388579i</v>
      </c>
      <c r="AH3105" t="str">
        <f t="shared" si="1642"/>
        <v>0.0164776581162312-0.0177921737826146i</v>
      </c>
      <c r="AI3105">
        <f t="shared" si="1643"/>
        <v>-32.305675302195588</v>
      </c>
      <c r="AJ3105">
        <f t="shared" si="1644"/>
        <v>-47.196663656516044</v>
      </c>
      <c r="AK3105"/>
      <c r="AL3105"/>
      <c r="AM3105"/>
      <c r="AN3105"/>
    </row>
    <row r="3106" spans="1:40" x14ac:dyDescent="0.25">
      <c r="A3106"/>
      <c r="B3106">
        <f t="shared" si="1645"/>
        <v>1172000</v>
      </c>
      <c r="C3106" s="186" t="str">
        <f t="shared" si="1613"/>
        <v>-5.56400503462258E-08+0.0020896096751292i</v>
      </c>
      <c r="D3106" s="158" t="str">
        <f t="shared" si="1614"/>
        <v>-5.95700638357968+0.0160203408426572i</v>
      </c>
      <c r="E3106" t="str">
        <f t="shared" si="1615"/>
        <v>2870</v>
      </c>
      <c r="F3106" t="str">
        <f t="shared" si="1616"/>
        <v>0.777000777000777</v>
      </c>
      <c r="G3106" t="str">
        <f t="shared" si="1611"/>
        <v>0.777000777000777</v>
      </c>
      <c r="H3106" t="str">
        <f t="shared" si="1617"/>
        <v>9.12202317183186+0.319532718272358i</v>
      </c>
      <c r="I3106" t="str">
        <f t="shared" si="1618"/>
        <v>4602.43323750905i</v>
      </c>
      <c r="J3106" t="str">
        <f t="shared" si="1612"/>
        <v>-18117.5705694115+995.399532822097i</v>
      </c>
      <c r="K3106" t="str">
        <f t="shared" si="1619"/>
        <v>0.0139147706368393-0.2532669854238i</v>
      </c>
      <c r="L3106" t="str">
        <f t="shared" si="1620"/>
        <v>0.00103149520848696-0.0157353119164955i</v>
      </c>
      <c r="M3106" t="str">
        <f t="shared" si="1621"/>
        <v>0.0149462658453263-0.269002297340296i</v>
      </c>
      <c r="N3106" t="str">
        <f t="shared" si="1622"/>
        <v>-5.19771419092463i</v>
      </c>
      <c r="O3106" t="str">
        <f t="shared" si="1623"/>
        <v>0.466496040407933+0.884523286456451i</v>
      </c>
      <c r="P3106" t="str">
        <f t="shared" si="1624"/>
        <v>0.533503959592067-0.884523286456451i</v>
      </c>
      <c r="Q3106" t="str">
        <f t="shared" si="1625"/>
        <v>-0.533503959592067+6.08223747738108i</v>
      </c>
      <c r="R3106" t="str">
        <f t="shared" si="1626"/>
        <v>-0.151952111420171-0.074386590159226i</v>
      </c>
      <c r="S3106" t="str">
        <f t="shared" si="1627"/>
        <v>0.536522454016731i</v>
      </c>
      <c r="T3106" t="str">
        <f t="shared" si="1628"/>
        <v>0.0399100758981647-0.0815257197121739i</v>
      </c>
      <c r="U3106" t="str">
        <f t="shared" si="1629"/>
        <v>0.0000500000000000001-0.00020575414092964i</v>
      </c>
      <c r="V3106" t="str">
        <f t="shared" si="1630"/>
        <v>3.33333333333333E-06-0.000226329555022605i</v>
      </c>
      <c r="W3106" t="str">
        <f t="shared" si="1631"/>
        <v>0.0000143043537607107-0.00010915587837049i</v>
      </c>
      <c r="X3106" t="str">
        <f t="shared" si="1632"/>
        <v>0.0000145253677967364-0.000109096452348277i</v>
      </c>
      <c r="Y3106" t="str">
        <f t="shared" si="1633"/>
        <v>0.009+0.736389318001448i</v>
      </c>
      <c r="Z3106" t="str">
        <f t="shared" si="1634"/>
        <v>-0.00207072253450244-0.00030154515016596i</v>
      </c>
      <c r="AA3106" t="str">
        <f t="shared" si="1635"/>
        <v>0.232765996381001-19.0116497976408i</v>
      </c>
      <c r="AB3106" t="str">
        <f t="shared" si="1636"/>
        <v>0.275693323550168-0.563168476041467i</v>
      </c>
      <c r="AC3106" t="str">
        <f t="shared" si="1637"/>
        <v>0.852626971860774-0.0825794031549998i</v>
      </c>
      <c r="AD3106" t="str">
        <f t="shared" si="1638"/>
        <v>0.383718598276909-0.62334554354571i</v>
      </c>
      <c r="AE3106" t="str">
        <f t="shared" si="1639"/>
        <v>-0.000982541573893459+0.00117506718146289i</v>
      </c>
      <c r="AF3106" t="str">
        <f t="shared" si="1640"/>
        <v>-15.0790295554115-0.303512377429701i</v>
      </c>
      <c r="AG3106" t="str">
        <f t="shared" si="1641"/>
        <v>0.957423331863469-0.0269335864732913i</v>
      </c>
      <c r="AH3106" t="str">
        <f t="shared" si="1642"/>
        <v>0.0163460629381596-0.0177355205008058i</v>
      </c>
      <c r="AI3106">
        <f t="shared" si="1643"/>
        <v>-32.352692361663117</v>
      </c>
      <c r="AJ3106">
        <f t="shared" si="1644"/>
        <v>-47.33457439626428</v>
      </c>
      <c r="AK3106"/>
      <c r="AL3106"/>
      <c r="AM3106"/>
      <c r="AN3106"/>
    </row>
    <row r="3107" spans="1:40" x14ac:dyDescent="0.25">
      <c r="A3107"/>
      <c r="B3107">
        <f t="shared" si="1645"/>
        <v>1173000</v>
      </c>
      <c r="C3107" s="186" t="str">
        <f t="shared" si="1613"/>
        <v>-5.55452228384333E-08+0.00208782825170876i</v>
      </c>
      <c r="D3107" s="158" t="str">
        <f t="shared" si="1614"/>
        <v>-5.95700638285267+0.0160066832631005i</v>
      </c>
      <c r="E3107" t="str">
        <f t="shared" si="1615"/>
        <v>2870</v>
      </c>
      <c r="F3107" t="str">
        <f t="shared" si="1616"/>
        <v>0.777000777000777</v>
      </c>
      <c r="G3107" t="str">
        <f t="shared" si="1611"/>
        <v>0.777000777000777</v>
      </c>
      <c r="H3107" t="str">
        <f t="shared" si="1617"/>
        <v>9.12204368402672+0.319261084955908i</v>
      </c>
      <c r="I3107" t="str">
        <f t="shared" si="1618"/>
        <v>4606.36022832603i</v>
      </c>
      <c r="J3107" t="str">
        <f t="shared" si="1612"/>
        <v>-18148.5028225429+996.248849829624i</v>
      </c>
      <c r="K3107" t="str">
        <f t="shared" si="1619"/>
        <v>0.013891124292724-0.253052345784801i</v>
      </c>
      <c r="L3107" t="str">
        <f t="shared" si="1620"/>
        <v>0.00102974473732327-0.0157220119789544i</v>
      </c>
      <c r="M3107" t="str">
        <f t="shared" si="1621"/>
        <v>0.0149208690300473-0.268774357763755i</v>
      </c>
      <c r="N3107" t="str">
        <f t="shared" si="1622"/>
        <v>-5.20214910064385i</v>
      </c>
      <c r="O3107" t="str">
        <f t="shared" si="1623"/>
        <v>0.470414220855284+0.882445726839399i</v>
      </c>
      <c r="P3107" t="str">
        <f t="shared" si="1624"/>
        <v>0.529585779144716-0.882445726839399i</v>
      </c>
      <c r="Q3107" t="str">
        <f t="shared" si="1625"/>
        <v>-0.529585779144716+6.08459482748325i</v>
      </c>
      <c r="R3107" t="str">
        <f t="shared" si="1626"/>
        <v>-0.15145760025668-0.0738547102389835i</v>
      </c>
      <c r="S3107" t="str">
        <f t="shared" si="1627"/>
        <v>0.536980237680568i</v>
      </c>
      <c r="T3107" t="str">
        <f t="shared" si="1628"/>
        <v>0.0396585198579588-0.0813297381843605i</v>
      </c>
      <c r="U3107" t="str">
        <f t="shared" si="1629"/>
        <v>0.0000500000000000001-0.00020557873245485i</v>
      </c>
      <c r="V3107" t="str">
        <f t="shared" si="1630"/>
        <v>3.33333333333333E-06-0.000226136605700335i</v>
      </c>
      <c r="W3107" t="str">
        <f t="shared" si="1631"/>
        <v>0.0000143040673508119-0.000109065139747174i</v>
      </c>
      <c r="X3107" t="str">
        <f t="shared" si="1632"/>
        <v>0.0000145247078310697-0.000109005765073165i</v>
      </c>
      <c r="Y3107" t="str">
        <f t="shared" si="1633"/>
        <v>0.009+0.737017636532166i</v>
      </c>
      <c r="Z3107" t="str">
        <f t="shared" si="1634"/>
        <v>-0.00206723761482687-0.000301232832569374i</v>
      </c>
      <c r="AA3107" t="str">
        <f t="shared" si="1635"/>
        <v>0.232369219049461-18.9954421993433i</v>
      </c>
      <c r="AB3107" t="str">
        <f t="shared" si="1636"/>
        <v>0.27395560897001-0.561814662561002i</v>
      </c>
      <c r="AC3107" t="str">
        <f t="shared" si="1637"/>
        <v>0.853086280649394-0.0820150058559258i</v>
      </c>
      <c r="AD3107" t="str">
        <f t="shared" si="1638"/>
        <v>0.380927989582803-0.621945122433331i</v>
      </c>
      <c r="AE3107" t="str">
        <f t="shared" si="1639"/>
        <v>-0.000974818959539248+0.0011709603341453i</v>
      </c>
      <c r="AF3107" t="str">
        <f t="shared" si="1640"/>
        <v>-15.0790500668794-0.303254401692807i</v>
      </c>
      <c r="AG3107" t="str">
        <f t="shared" si="1641"/>
        <v>0.957553303800689-0.0267171077684576i</v>
      </c>
      <c r="AH3107" t="str">
        <f t="shared" si="1642"/>
        <v>0.0162150366327251-0.0176785275725083i</v>
      </c>
      <c r="AI3107">
        <f t="shared" si="1643"/>
        <v>-32.399865565830346</v>
      </c>
      <c r="AJ3107">
        <f t="shared" si="1644"/>
        <v>-47.472439900488482</v>
      </c>
      <c r="AK3107"/>
      <c r="AL3107"/>
      <c r="AM3107"/>
      <c r="AN3107"/>
    </row>
    <row r="3108" spans="1:40" x14ac:dyDescent="0.25">
      <c r="A3108"/>
      <c r="B3108">
        <f t="shared" si="1645"/>
        <v>1174000</v>
      </c>
      <c r="C3108" s="186" t="str">
        <f t="shared" si="1613"/>
        <v>-5.54506375464383E-08+0.0020860498630812i</v>
      </c>
      <c r="D3108" s="158" t="str">
        <f t="shared" si="1614"/>
        <v>-5.95700638212751+0.0159930489502892i</v>
      </c>
      <c r="E3108" t="str">
        <f t="shared" si="1615"/>
        <v>2870</v>
      </c>
      <c r="F3108" t="str">
        <f t="shared" si="1616"/>
        <v>0.777000777000777</v>
      </c>
      <c r="G3108" t="str">
        <f t="shared" si="1611"/>
        <v>0.777000777000777</v>
      </c>
      <c r="H3108" t="str">
        <f t="shared" si="1617"/>
        <v>9.12206414392668+0.318989912418584i</v>
      </c>
      <c r="I3108" t="str">
        <f t="shared" si="1618"/>
        <v>4610.28721914302i</v>
      </c>
      <c r="J3108" t="str">
        <f t="shared" si="1612"/>
        <v>-18179.4614571269+997.098166837151i</v>
      </c>
      <c r="K3108" t="str">
        <f t="shared" si="1619"/>
        <v>0.0138675381151391-0.252838068561592i</v>
      </c>
      <c r="L3108" t="str">
        <f t="shared" si="1620"/>
        <v>0.00102799871191642-0.0157087344079521i</v>
      </c>
      <c r="M3108" t="str">
        <f t="shared" si="1621"/>
        <v>0.0148955368270555-0.268546802969544i</v>
      </c>
      <c r="N3108" t="str">
        <f t="shared" si="1622"/>
        <v>-5.20658401036307i</v>
      </c>
      <c r="O3108" t="str">
        <f t="shared" si="1623"/>
        <v>0.474323149011347+0.880350810933891i</v>
      </c>
      <c r="P3108" t="str">
        <f t="shared" si="1624"/>
        <v>0.525676850988653-0.880350810933891i</v>
      </c>
      <c r="Q3108" t="str">
        <f t="shared" si="1625"/>
        <v>-0.525676850988653+6.08693482129696i</v>
      </c>
      <c r="R3108" t="str">
        <f t="shared" si="1626"/>
        <v>-0.150961965861584-0.0733242022887934i</v>
      </c>
      <c r="S3108" t="str">
        <f t="shared" si="1627"/>
        <v>0.537438021344405i</v>
      </c>
      <c r="T3108" t="str">
        <f t="shared" si="1628"/>
        <v>0.039407214194746-0.0811327002309113i</v>
      </c>
      <c r="U3108" t="str">
        <f t="shared" si="1629"/>
        <v>0.0000500000000000001-0.000205403622801992i</v>
      </c>
      <c r="V3108" t="str">
        <f t="shared" si="1630"/>
        <v>3.33333333333333E-06-0.000225943985082191i</v>
      </c>
      <c r="W3108" t="str">
        <f t="shared" si="1631"/>
        <v>0.0000143037807113342-0.000108974557560918i</v>
      </c>
      <c r="X3108" t="str">
        <f t="shared" si="1632"/>
        <v>0.0000145240485902143-0.000108915234145689i</v>
      </c>
      <c r="Y3108" t="str">
        <f t="shared" si="1633"/>
        <v>0.009+0.737645955062883i</v>
      </c>
      <c r="Z3108" t="str">
        <f t="shared" si="1634"/>
        <v>-0.00206376159395515-0.000300921169781253i</v>
      </c>
      <c r="AA3108" t="str">
        <f t="shared" si="1635"/>
        <v>0.231973455422754-18.9792622116415i</v>
      </c>
      <c r="AB3108" t="str">
        <f t="shared" si="1636"/>
        <v>0.272219623959735-0.560453551437321i</v>
      </c>
      <c r="AC3108" t="str">
        <f t="shared" si="1637"/>
        <v>0.85354684798232-0.081451966235247i</v>
      </c>
      <c r="AD3108" t="str">
        <f t="shared" si="1638"/>
        <v>0.378143467717703-0.620531870892306i</v>
      </c>
      <c r="AE3108" t="str">
        <f t="shared" si="1639"/>
        <v>-0.000967129142156281+0.00116683846832193i</v>
      </c>
      <c r="AF3108" t="str">
        <f t="shared" si="1640"/>
        <v>-15.0790705260542-0.302996863468295i</v>
      </c>
      <c r="AG3108" t="str">
        <f t="shared" si="1641"/>
        <v>0.957683945413793-0.0265014080380027i</v>
      </c>
      <c r="AH3108" t="str">
        <f t="shared" si="1642"/>
        <v>0.0160845794392375-0.0176211980347722i</v>
      </c>
      <c r="AI3108">
        <f t="shared" si="1643"/>
        <v>-32.447196080017683</v>
      </c>
      <c r="AJ3108">
        <f t="shared" si="1644"/>
        <v>-47.610259968815889</v>
      </c>
      <c r="AK3108"/>
      <c r="AL3108"/>
      <c r="AM3108"/>
      <c r="AN3108"/>
    </row>
    <row r="3109" spans="1:40" x14ac:dyDescent="0.25">
      <c r="A3109"/>
      <c r="B3109">
        <f t="shared" si="1645"/>
        <v>1175000</v>
      </c>
      <c r="C3109" s="186" t="str">
        <f t="shared" si="1613"/>
        <v>-5.53562936460274E-08+0.00208427450149811i</v>
      </c>
      <c r="D3109" s="158" t="str">
        <f t="shared" si="1614"/>
        <v>-5.95700638140421+0.0159794378448188i</v>
      </c>
      <c r="E3109" t="str">
        <f t="shared" si="1615"/>
        <v>2870</v>
      </c>
      <c r="F3109" t="str">
        <f t="shared" si="1616"/>
        <v>0.777000777000777</v>
      </c>
      <c r="G3109" t="str">
        <f t="shared" si="1611"/>
        <v>0.777000777000777</v>
      </c>
      <c r="H3109" t="str">
        <f t="shared" si="1617"/>
        <v>9.12208455170932+0.318719199490605i</v>
      </c>
      <c r="I3109" t="str">
        <f t="shared" si="1618"/>
        <v>4614.21420996001i</v>
      </c>
      <c r="J3109" t="str">
        <f t="shared" si="1612"/>
        <v>-18210.4464731635+997.947483844679i</v>
      </c>
      <c r="K3109" t="str">
        <f t="shared" si="1619"/>
        <v>0.013844011900335-0.252624152839817i</v>
      </c>
      <c r="L3109" t="str">
        <f t="shared" si="1620"/>
        <v>0.00102625711724587-0.0156954791473647i</v>
      </c>
      <c r="M3109" t="str">
        <f t="shared" si="1621"/>
        <v>0.0148702690175809-0.268319631987182i</v>
      </c>
      <c r="N3109" t="str">
        <f t="shared" si="1622"/>
        <v>-5.21101892008229i</v>
      </c>
      <c r="O3109" t="str">
        <f t="shared" si="1623"/>
        <v>0.478222747993789+0.878238579943553i</v>
      </c>
      <c r="P3109" t="str">
        <f t="shared" si="1624"/>
        <v>0.521777252006211-0.878238579943553i</v>
      </c>
      <c r="Q3109" t="str">
        <f t="shared" si="1625"/>
        <v>-0.521777252006211+6.08925750002584i</v>
      </c>
      <c r="R3109" t="str">
        <f t="shared" si="1626"/>
        <v>-0.150465207266838-0.0727950706032869i</v>
      </c>
      <c r="S3109" t="str">
        <f t="shared" si="1627"/>
        <v>0.537895805008242i</v>
      </c>
      <c r="T3109" t="str">
        <f t="shared" si="1628"/>
        <v>0.0391561631027868-0.0809346037885278i</v>
      </c>
      <c r="U3109" t="str">
        <f t="shared" si="1629"/>
        <v>0.0000499999999999999-0.000205228811208118i</v>
      </c>
      <c r="V3109" t="str">
        <f t="shared" si="1630"/>
        <v>3.33333333333333E-06-0.000225751692328929i</v>
      </c>
      <c r="W3109" t="str">
        <f t="shared" si="1631"/>
        <v>0.0000143034938423137-0.000108884131412014i</v>
      </c>
      <c r="X3109" t="str">
        <f t="shared" si="1632"/>
        <v>0.0000145233900709588-0.000108824859166378i</v>
      </c>
      <c r="Y3109" t="str">
        <f t="shared" si="1633"/>
        <v>0.009+0.738274273593601i</v>
      </c>
      <c r="Z3109" t="str">
        <f t="shared" si="1634"/>
        <v>-0.00206029444160634-0.000300610159698152i</v>
      </c>
      <c r="AA3109" t="str">
        <f t="shared" si="1635"/>
        <v>0.231578702050481-18.9631097640411i</v>
      </c>
      <c r="AB3109" t="str">
        <f t="shared" si="1636"/>
        <v>0.270485397492722-0.559085128417442i</v>
      </c>
      <c r="AC3109" t="str">
        <f t="shared" si="1637"/>
        <v>0.85400867471957-0.0808902885764499i</v>
      </c>
      <c r="AD3109" t="str">
        <f t="shared" si="1638"/>
        <v>0.375365093031163-0.619105816336398i</v>
      </c>
      <c r="AE3109" t="str">
        <f t="shared" si="1639"/>
        <v>-0.00095947211306409+0.00116270171160282i</v>
      </c>
      <c r="AF3109" t="str">
        <f t="shared" si="1640"/>
        <v>-15.0790909331135-0.302739761645786i</v>
      </c>
      <c r="AG3109" t="str">
        <f t="shared" si="1641"/>
        <v>0.957815253137271-0.0262864894792691i</v>
      </c>
      <c r="AH3109" t="str">
        <f t="shared" si="1642"/>
        <v>0.015954691581258-0.017563534920783i</v>
      </c>
      <c r="AI3109">
        <f t="shared" si="1643"/>
        <v>-32.494685084189562</v>
      </c>
      <c r="AJ3109">
        <f t="shared" si="1644"/>
        <v>-47.748034402435195</v>
      </c>
      <c r="AK3109"/>
      <c r="AL3109"/>
      <c r="AM3109"/>
      <c r="AN3109"/>
    </row>
    <row r="3110" spans="1:40" x14ac:dyDescent="0.25">
      <c r="A3110"/>
      <c r="B3110">
        <f t="shared" si="1645"/>
        <v>1176000</v>
      </c>
      <c r="C3110" s="186" t="str">
        <f t="shared" si="1613"/>
        <v>-5.52621903164902E-08+0.00208250215923742i</v>
      </c>
      <c r="D3110" s="158" t="str">
        <f t="shared" si="1614"/>
        <v>-5.95700638068275+0.0159658498874869i</v>
      </c>
      <c r="E3110" t="str">
        <f t="shared" si="1615"/>
        <v>2870</v>
      </c>
      <c r="F3110" t="str">
        <f t="shared" si="1616"/>
        <v>0.777000777000777</v>
      </c>
      <c r="G3110" t="str">
        <f t="shared" si="1611"/>
        <v>0.777000777000777</v>
      </c>
      <c r="H3110" t="str">
        <f t="shared" si="1617"/>
        <v>9.12210490755137+0.318448945006146i</v>
      </c>
      <c r="I3110" t="str">
        <f t="shared" si="1618"/>
        <v>4618.141200777i</v>
      </c>
      <c r="J3110" t="str">
        <f t="shared" si="1612"/>
        <v>-18241.4578706526+998.796800852206i</v>
      </c>
      <c r="K3110" t="str">
        <f t="shared" si="1619"/>
        <v>0.0138205454454232-0.252410597708184i</v>
      </c>
      <c r="L3110" t="str">
        <f t="shared" si="1620"/>
        <v>0.00102451993835432-0.0156822461412548i</v>
      </c>
      <c r="M3110" t="str">
        <f t="shared" si="1621"/>
        <v>0.0148450653837775-0.268092843849439i</v>
      </c>
      <c r="N3110" t="str">
        <f t="shared" si="1622"/>
        <v>-5.21545382980151i</v>
      </c>
      <c r="O3110" t="str">
        <f t="shared" si="1623"/>
        <v>0.482112941103771+0.876109075412572i</v>
      </c>
      <c r="P3110" t="str">
        <f t="shared" si="1624"/>
        <v>0.517887058896229-0.876109075412572i</v>
      </c>
      <c r="Q3110" t="str">
        <f t="shared" si="1625"/>
        <v>-0.517887058896229+6.09156290521408i</v>
      </c>
      <c r="R3110" t="str">
        <f t="shared" si="1626"/>
        <v>-0.149967323523159-0.0722673195099854i</v>
      </c>
      <c r="S3110" t="str">
        <f t="shared" si="1627"/>
        <v>0.538353588672079i</v>
      </c>
      <c r="T3110" t="str">
        <f t="shared" si="1628"/>
        <v>0.0389053708019124-0.0807354468022393i</v>
      </c>
      <c r="U3110" t="str">
        <f t="shared" si="1629"/>
        <v>0.0000499999999999999-0.000205054296912873i</v>
      </c>
      <c r="V3110" t="str">
        <f t="shared" si="1630"/>
        <v>3.33333333333333E-06-0.00022555972660416i</v>
      </c>
      <c r="W3110" t="str">
        <f t="shared" si="1631"/>
        <v>0.0000143032067437874-0.000108793860902113i</v>
      </c>
      <c r="X3110" t="str">
        <f t="shared" si="1632"/>
        <v>0.0000145227322701065-0.000108734639737116i</v>
      </c>
      <c r="Y3110" t="str">
        <f t="shared" si="1633"/>
        <v>0.009+0.738902592124319i</v>
      </c>
      <c r="Z3110" t="str">
        <f t="shared" si="1634"/>
        <v>-0.00205683612762807-0.000300299800225638i</v>
      </c>
      <c r="AA3110" t="str">
        <f t="shared" si="1635"/>
        <v>0.231184955496916-18.9469847862879i</v>
      </c>
      <c r="AB3110" t="str">
        <f t="shared" si="1636"/>
        <v>0.268752958718982-0.557709379305909i</v>
      </c>
      <c r="AC3110" t="str">
        <f t="shared" si="1637"/>
        <v>0.85447176170464-0.080329977196865i</v>
      </c>
      <c r="AD3110" t="str">
        <f t="shared" si="1638"/>
        <v>0.372592925742074-0.617666986471777i</v>
      </c>
      <c r="AE3110" t="str">
        <f t="shared" si="1639"/>
        <v>-0.000951847863208389+0.00115855019145248i</v>
      </c>
      <c r="AF3110" t="str">
        <f t="shared" si="1640"/>
        <v>-15.0791112882341-0.302483095118659i</v>
      </c>
      <c r="AG3110" t="str">
        <f t="shared" si="1641"/>
        <v>0.957947223397485-0.0260723542732605i</v>
      </c>
      <c r="AH3110" t="str">
        <f t="shared" si="1642"/>
        <v>0.0158253732666515-0.0175055412597596i</v>
      </c>
      <c r="AI3110">
        <f t="shared" si="1643"/>
        <v>-32.542333773201094</v>
      </c>
      <c r="AJ3110">
        <f t="shared" si="1644"/>
        <v>-47.885763004096638</v>
      </c>
      <c r="AK3110"/>
      <c r="AL3110"/>
      <c r="AM3110"/>
      <c r="AN3110"/>
    </row>
    <row r="3111" spans="1:40" x14ac:dyDescent="0.25">
      <c r="A3111"/>
      <c r="B3111">
        <f t="shared" si="1645"/>
        <v>1177000</v>
      </c>
      <c r="C3111" s="186" t="str">
        <f t="shared" si="1613"/>
        <v>-5.51683267406008E-08+0.00208073282860335i</v>
      </c>
      <c r="D3111" s="158" t="str">
        <f t="shared" si="1614"/>
        <v>-5.95700637996313+0.0159522850192924i</v>
      </c>
      <c r="E3111" t="str">
        <f t="shared" si="1615"/>
        <v>2870</v>
      </c>
      <c r="F3111" t="str">
        <f t="shared" si="1616"/>
        <v>0.777000777000777</v>
      </c>
      <c r="G3111" t="str">
        <f t="shared" si="1611"/>
        <v>0.777000777000777</v>
      </c>
      <c r="H3111" t="str">
        <f t="shared" si="1617"/>
        <v>9.12212521162889+0.318179147803313i</v>
      </c>
      <c r="I3111" t="str">
        <f t="shared" si="1618"/>
        <v>4622.06819159398i</v>
      </c>
      <c r="J3111" t="str">
        <f t="shared" si="1612"/>
        <v>-18272.4956495943+999.646117859734i</v>
      </c>
      <c r="K3111" t="str">
        <f t="shared" si="1619"/>
        <v>0.0137971385483716-0.252197402258451i</v>
      </c>
      <c r="L3111" t="str">
        <f t="shared" si="1620"/>
        <v>0.0010227871603475-0.0156690353338716i</v>
      </c>
      <c r="M3111" t="str">
        <f t="shared" si="1621"/>
        <v>0.0148199257087191-0.267866437592323i</v>
      </c>
      <c r="N3111" t="str">
        <f t="shared" si="1622"/>
        <v>-5.21988873952073i</v>
      </c>
      <c r="O3111" t="str">
        <f t="shared" si="1623"/>
        <v>0.485993651827447+0.873962339224879i</v>
      </c>
      <c r="P3111" t="str">
        <f t="shared" si="1624"/>
        <v>0.514006348172553-0.873962339224879i</v>
      </c>
      <c r="Q3111" t="str">
        <f t="shared" si="1625"/>
        <v>-0.514006348172553+6.09385107874561i</v>
      </c>
      <c r="R3111" t="str">
        <f t="shared" si="1626"/>
        <v>-0.149468313700269-0.0717409533693363i</v>
      </c>
      <c r="S3111" t="str">
        <f t="shared" si="1627"/>
        <v>0.538811372335916i</v>
      </c>
      <c r="T3111" t="str">
        <f t="shared" si="1628"/>
        <v>0.038654841537619-0.0805352272255771i</v>
      </c>
      <c r="U3111" t="str">
        <f t="shared" si="1629"/>
        <v>0.0000499999999999999-0.000204880079158486i</v>
      </c>
      <c r="V3111" t="str">
        <f t="shared" si="1630"/>
        <v>3.33333333333333E-06-0.000225368087074335i</v>
      </c>
      <c r="W3111" t="str">
        <f t="shared" si="1631"/>
        <v>0.0000143029194157913-0.000108703745634219i</v>
      </c>
      <c r="X3111" t="str">
        <f t="shared" si="1632"/>
        <v>0.0000145220751844735-0.000108644575461141i</v>
      </c>
      <c r="Y3111" t="str">
        <f t="shared" si="1633"/>
        <v>0.009+0.739530910655037i</v>
      </c>
      <c r="Z3111" t="str">
        <f t="shared" si="1634"/>
        <v>-0.00205338662199609-0.000299990089278201i</v>
      </c>
      <c r="AA3111" t="str">
        <f t="shared" si="1635"/>
        <v>0.230792212340925-18.9308872083663i</v>
      </c>
      <c r="AB3111" t="str">
        <f t="shared" si="1636"/>
        <v>0.267022336965822-0.556326289965998i</v>
      </c>
      <c r="AC3111" t="str">
        <f t="shared" si="1637"/>
        <v>0.854936109764256-0.079771036447715i</v>
      </c>
      <c r="AD3111" t="str">
        <f t="shared" si="1638"/>
        <v>0.369827025937212-0.61621540929635i</v>
      </c>
      <c r="AE3111" t="str">
        <f t="shared" si="1639"/>
        <v>-0.000944256383161489+0.00115438403518858i</v>
      </c>
      <c r="AF3111" t="str">
        <f t="shared" si="1640"/>
        <v>-15.079131591592-0.302226862784021i</v>
      </c>
      <c r="AG3111" t="str">
        <f t="shared" si="1641"/>
        <v>0.958079852612752-0.025859004584611i</v>
      </c>
      <c r="AH3111" t="str">
        <f t="shared" si="1642"/>
        <v>0.0156966246876401-0.0174472200768538i</v>
      </c>
      <c r="AI3111">
        <f t="shared" si="1643"/>
        <v>-32.590143357049485</v>
      </c>
      <c r="AJ3111">
        <f t="shared" si="1644"/>
        <v>-48.023445578112522</v>
      </c>
      <c r="AK3111"/>
      <c r="AL3111"/>
      <c r="AM3111"/>
      <c r="AN3111"/>
    </row>
    <row r="3112" spans="1:40" x14ac:dyDescent="0.25">
      <c r="A3112"/>
      <c r="B3112">
        <f t="shared" si="1645"/>
        <v>1178000</v>
      </c>
      <c r="C3112" s="186" t="str">
        <f t="shared" si="1613"/>
        <v>-5.50747021046009E-08+0.0020789665019262i</v>
      </c>
      <c r="D3112" s="158" t="str">
        <f t="shared" si="1614"/>
        <v>-5.95700637924534+0.0159387431814342i</v>
      </c>
      <c r="E3112" t="str">
        <f t="shared" si="1615"/>
        <v>2870</v>
      </c>
      <c r="F3112" t="str">
        <f t="shared" si="1616"/>
        <v>0.777000777000777</v>
      </c>
      <c r="G3112" t="str">
        <f t="shared" si="1611"/>
        <v>0.777000777000777</v>
      </c>
      <c r="H3112" t="str">
        <f t="shared" si="1617"/>
        <v>9.12214546411714+0.317909806724129i</v>
      </c>
      <c r="I3112" t="str">
        <f t="shared" si="1618"/>
        <v>4625.99518241097i</v>
      </c>
      <c r="J3112" t="str">
        <f t="shared" si="1612"/>
        <v>-18303.5598099885+1000.49543486726i</v>
      </c>
      <c r="K3112" t="str">
        <f t="shared" si="1619"/>
        <v>0.0137737910080005-0.251984565585417i</v>
      </c>
      <c r="L3112" t="str">
        <f t="shared" si="1620"/>
        <v>0.00102105876839377-0.0156558466696489i</v>
      </c>
      <c r="M3112" t="str">
        <f t="shared" si="1621"/>
        <v>0.0147948497763943-0.267640412255066i</v>
      </c>
      <c r="N3112" t="str">
        <f t="shared" si="1622"/>
        <v>-5.22432364923995i</v>
      </c>
      <c r="O3112" t="str">
        <f t="shared" si="1623"/>
        <v>0.489864803837479+0.871798413603322i</v>
      </c>
      <c r="P3112" t="str">
        <f t="shared" si="1624"/>
        <v>0.510135196162521-0.871798413603322i</v>
      </c>
      <c r="Q3112" t="str">
        <f t="shared" si="1625"/>
        <v>-0.510135196162521+6.09612206284327i</v>
      </c>
      <c r="R3112" t="str">
        <f t="shared" si="1626"/>
        <v>-0.148968176887132-0.0712159765747447i</v>
      </c>
      <c r="S3112" t="str">
        <f t="shared" si="1627"/>
        <v>0.539269155999753i</v>
      </c>
      <c r="T3112" t="str">
        <f t="shared" si="1628"/>
        <v>0.0384045795811608-0.0803339430207456i</v>
      </c>
      <c r="U3112" t="str">
        <f t="shared" si="1629"/>
        <v>0.00005-0.000204706157189761i</v>
      </c>
      <c r="V3112" t="str">
        <f t="shared" si="1630"/>
        <v>3.33333333333333E-06-0.000225176772908737i</v>
      </c>
      <c r="W3112" t="str">
        <f t="shared" si="1631"/>
        <v>0.0000143026318583622-0.000108613785212686i</v>
      </c>
      <c r="X3112" t="str">
        <f t="shared" si="1632"/>
        <v>0.0000145214188108904-0.000108554665943039i</v>
      </c>
      <c r="Y3112" t="str">
        <f t="shared" si="1633"/>
        <v>0.009+0.740159229185755i</v>
      </c>
      <c r="Z3112" t="str">
        <f t="shared" si="1634"/>
        <v>-0.00204994589481352-0.000299681024779241i</v>
      </c>
      <c r="AA3112" t="str">
        <f t="shared" si="1635"/>
        <v>0.230400469175894-18.9148169604985i</v>
      </c>
      <c r="AB3112" t="str">
        <f t="shared" si="1636"/>
        <v>0.265293561738479-0.554935846320896i</v>
      </c>
      <c r="AC3112" t="str">
        <f t="shared" si="1637"/>
        <v>0.855401719708127-0.0792134707141552i</v>
      </c>
      <c r="AD3112" t="str">
        <f t="shared" si="1638"/>
        <v>0.367067453569749-0.614751113099069i</v>
      </c>
      <c r="AE3112" t="str">
        <f t="shared" si="1639"/>
        <v>-0.000936697663122665+0.00115020336998059i</v>
      </c>
      <c r="AF3112" t="str">
        <f t="shared" si="1640"/>
        <v>-15.0791518433625-0.301971063542695i</v>
      </c>
      <c r="AG3112" t="str">
        <f t="shared" si="1641"/>
        <v>0.958213137193424-0.0256464425615513i</v>
      </c>
      <c r="AH3112" t="str">
        <f t="shared" si="1642"/>
        <v>0.0155684460208567-0.0173885743930514i</v>
      </c>
      <c r="AI3112">
        <f t="shared" si="1643"/>
        <v>-32.638115061130662</v>
      </c>
      <c r="AJ3112">
        <f t="shared" si="1644"/>
        <v>-48.161081930360268</v>
      </c>
      <c r="AK3112"/>
      <c r="AL3112"/>
      <c r="AM3112"/>
      <c r="AN3112"/>
    </row>
    <row r="3113" spans="1:40" x14ac:dyDescent="0.25">
      <c r="A3113"/>
      <c r="B3113">
        <f t="shared" si="1645"/>
        <v>1179000</v>
      </c>
      <c r="C3113" s="186" t="str">
        <f t="shared" si="1613"/>
        <v>-5.49813155981815E-08+0.00207720317156232i</v>
      </c>
      <c r="D3113" s="158" t="str">
        <f t="shared" si="1614"/>
        <v>-5.95700637852938+0.0159252243153111i</v>
      </c>
      <c r="E3113" t="str">
        <f t="shared" si="1615"/>
        <v>2870</v>
      </c>
      <c r="F3113" t="str">
        <f t="shared" si="1616"/>
        <v>0.777000777000777</v>
      </c>
      <c r="G3113" t="str">
        <f t="shared" si="1611"/>
        <v>0.777000777000777</v>
      </c>
      <c r="H3113" t="str">
        <f t="shared" si="1617"/>
        <v>9.12216566519069+0.317640920614522i</v>
      </c>
      <c r="I3113" t="str">
        <f t="shared" si="1618"/>
        <v>4629.92217322796i</v>
      </c>
      <c r="J3113" t="str">
        <f t="shared" si="1612"/>
        <v>-18334.6503518353+1001.34475187479i</v>
      </c>
      <c r="K3113" t="str">
        <f t="shared" si="1619"/>
        <v>0.013750502623978-0.251772086786903i</v>
      </c>
      <c r="L3113" t="str">
        <f t="shared" si="1620"/>
        <v>0.00101933474772381-0.0156426800932052i</v>
      </c>
      <c r="M3113" t="str">
        <f t="shared" si="1621"/>
        <v>0.0147698373717018-0.267414766880108i</v>
      </c>
      <c r="N3113" t="str">
        <f t="shared" si="1622"/>
        <v>-5.22875855895916i</v>
      </c>
      <c r="O3113" t="str">
        <f t="shared" si="1623"/>
        <v>0.493726320994524+0.869617341108842i</v>
      </c>
      <c r="P3113" t="str">
        <f t="shared" si="1624"/>
        <v>0.506273679005476-0.869617341108842i</v>
      </c>
      <c r="Q3113" t="str">
        <f t="shared" si="1625"/>
        <v>-0.506273679005476+6.098375900068i</v>
      </c>
      <c r="R3113" t="str">
        <f t="shared" si="1626"/>
        <v>-0.1484669121922-0.0706923935526082i</v>
      </c>
      <c r="S3113" t="str">
        <f t="shared" si="1627"/>
        <v>0.53972693966359i</v>
      </c>
      <c r="T3113" t="str">
        <f t="shared" si="1628"/>
        <v>0.0381545892296433-0.080131592158799i</v>
      </c>
      <c r="U3113" t="str">
        <f t="shared" si="1629"/>
        <v>0.00005-0.000204532530254062i</v>
      </c>
      <c r="V3113" t="str">
        <f t="shared" si="1630"/>
        <v>3.33333333333333E-06-0.000224985783279468i</v>
      </c>
      <c r="W3113" t="str">
        <f t="shared" si="1631"/>
        <v>0.0000143023440715363-0.000108523979243207i</v>
      </c>
      <c r="X3113" t="str">
        <f t="shared" si="1632"/>
        <v>0.0000145207631462008-0.000108464910788735i</v>
      </c>
      <c r="Y3113" t="str">
        <f t="shared" si="1633"/>
        <v>0.009+0.740787547716473i</v>
      </c>
      <c r="Z3113" t="str">
        <f t="shared" si="1634"/>
        <v>-0.00204651391631014-0.000299372604660998i</v>
      </c>
      <c r="AA3113" t="str">
        <f t="shared" si="1635"/>
        <v>0.230009722609654-18.8987739731434i</v>
      </c>
      <c r="AB3113" t="str">
        <f t="shared" si="1636"/>
        <v>0.263566662720768-0.553538034354924i</v>
      </c>
      <c r="AC3113" t="str">
        <f t="shared" si="1637"/>
        <v>0.855868592328693-0.0786572844153159i</v>
      </c>
      <c r="AD3113" t="str">
        <f t="shared" si="1638"/>
        <v>0.364314268457791-0.613274126459244i</v>
      </c>
      <c r="AE3113" t="str">
        <f t="shared" si="1639"/>
        <v>-0.000929171692918515+0.0011460083228484i</v>
      </c>
      <c r="AF3113" t="str">
        <f t="shared" si="1640"/>
        <v>-15.0791720437201-0.301715696299211i</v>
      </c>
      <c r="AG3113" t="str">
        <f t="shared" si="1641"/>
        <v>0.958347073541968-0.0254346703358773i</v>
      </c>
      <c r="AH3113" t="str">
        <f t="shared" si="1642"/>
        <v>0.0154408374273997-0.0173296072250724i</v>
      </c>
      <c r="AI3113">
        <f t="shared" si="1643"/>
        <v>-32.686250126501449</v>
      </c>
      <c r="AJ3113">
        <f t="shared" si="1644"/>
        <v>-48.298671868282177</v>
      </c>
      <c r="AK3113"/>
      <c r="AL3113"/>
      <c r="AM3113"/>
      <c r="AN3113"/>
    </row>
    <row r="3114" spans="1:40" x14ac:dyDescent="0.25">
      <c r="A3114"/>
      <c r="B3114">
        <f t="shared" si="1645"/>
        <v>1180000</v>
      </c>
      <c r="C3114" s="186" t="str">
        <f t="shared" si="1613"/>
        <v>-5.48881664144661E-08+0.00207544282989397i</v>
      </c>
      <c r="D3114" s="158" t="str">
        <f t="shared" si="1614"/>
        <v>-5.95700637781523+0.0159117283625204i</v>
      </c>
      <c r="E3114" t="str">
        <f t="shared" si="1615"/>
        <v>2870</v>
      </c>
      <c r="F3114" t="str">
        <f t="shared" si="1616"/>
        <v>0.777000777000777</v>
      </c>
      <c r="G3114" t="str">
        <f t="shared" si="1611"/>
        <v>0.777000777000777</v>
      </c>
      <c r="H3114" t="str">
        <f t="shared" si="1617"/>
        <v>9.1221858150233+0.317372488324298i</v>
      </c>
      <c r="I3114" t="str">
        <f t="shared" si="1618"/>
        <v>4633.84916404494i</v>
      </c>
      <c r="J3114" t="str">
        <f t="shared" si="1612"/>
        <v>-18365.7672751347+1002.19406888232i</v>
      </c>
      <c r="K3114" t="str">
        <f t="shared" si="1619"/>
        <v>0.0137272731968155-0.251559964963744i</v>
      </c>
      <c r="L3114" t="str">
        <f t="shared" si="1620"/>
        <v>0.00101761508363034-0.0156295355493427i</v>
      </c>
      <c r="M3114" t="str">
        <f t="shared" si="1621"/>
        <v>0.0147448882804458-0.267189500513087i</v>
      </c>
      <c r="N3114" t="str">
        <f t="shared" si="1622"/>
        <v>-5.23319346867838i</v>
      </c>
      <c r="O3114" t="str">
        <f t="shared" si="1623"/>
        <v>0.497578127348764+0.867419164639621i</v>
      </c>
      <c r="P3114" t="str">
        <f t="shared" si="1624"/>
        <v>0.502421872651236-0.867419164639621i</v>
      </c>
      <c r="Q3114" t="str">
        <f t="shared" si="1625"/>
        <v>-0.502421872651236+6.100612633318i</v>
      </c>
      <c r="R3114" t="str">
        <f t="shared" si="1626"/>
        <v>-0.147964518743649-0.0701702087623433i</v>
      </c>
      <c r="S3114" t="str">
        <f t="shared" si="1627"/>
        <v>0.540184723327427i</v>
      </c>
      <c r="T3114" t="str">
        <f t="shared" si="1628"/>
        <v>0.0379048748061142-0.0799281726198139i</v>
      </c>
      <c r="U3114" t="str">
        <f t="shared" si="1629"/>
        <v>0.00005-0.000204359197601304i</v>
      </c>
      <c r="V3114" t="str">
        <f t="shared" si="1630"/>
        <v>3.33333333333333E-06-0.000224795117361434i</v>
      </c>
      <c r="W3114" t="str">
        <f t="shared" si="1631"/>
        <v>0.0000143020560553506-0.000108434327332814i</v>
      </c>
      <c r="X3114" t="str">
        <f t="shared" si="1632"/>
        <v>0.0000145201081872625-0.000108375309605491i</v>
      </c>
      <c r="Y3114" t="str">
        <f t="shared" si="1633"/>
        <v>0.009+0.741415866247191i</v>
      </c>
      <c r="Z3114" t="str">
        <f t="shared" si="1634"/>
        <v>-0.00204309065684185-0.000299064826864525i</v>
      </c>
      <c r="AA3114" t="str">
        <f t="shared" si="1635"/>
        <v>0.229619969264409-18.8827581769956i</v>
      </c>
      <c r="AB3114" t="str">
        <f t="shared" si="1636"/>
        <v>0.261841669775708-0.552132840114729i</v>
      </c>
      <c r="AC3114" t="str">
        <f t="shared" si="1637"/>
        <v>0.856336728400882-0.078102482004341i</v>
      </c>
      <c r="AD3114" t="str">
        <f t="shared" si="1638"/>
        <v>0.361567530282889-0.611784478245808i</v>
      </c>
      <c r="AE3114" t="str">
        <f t="shared" si="1639"/>
        <v>-0.000921678462003336+0.00114179902066098i</v>
      </c>
      <c r="AF3114" t="str">
        <f t="shared" si="1640"/>
        <v>-15.0791921928385-0.301460759961778i</v>
      </c>
      <c r="AG3114" t="str">
        <f t="shared" si="1641"/>
        <v>0.958481658053049-0.0252236900229172i</v>
      </c>
      <c r="AH3114" t="str">
        <f t="shared" si="1642"/>
        <v>0.0153137990528879-0.0172703215852737i</v>
      </c>
      <c r="AI3114">
        <f t="shared" si="1643"/>
        <v>-32.734549810147058</v>
      </c>
      <c r="AJ3114">
        <f t="shared" si="1644"/>
        <v>-48.436215200889052</v>
      </c>
      <c r="AK3114"/>
      <c r="AL3114"/>
      <c r="AM3114"/>
      <c r="AN3114"/>
    </row>
    <row r="3115" spans="1:40" x14ac:dyDescent="0.25">
      <c r="A3115"/>
      <c r="B3115">
        <f t="shared" si="1645"/>
        <v>1181000</v>
      </c>
      <c r="C3115" s="186" t="str">
        <f t="shared" si="1613"/>
        <v>-5.47952537499924E-08+0.0020736854693292i</v>
      </c>
      <c r="D3115" s="158" t="str">
        <f t="shared" si="1614"/>
        <v>-5.95700637710291+0.0158982552648572i</v>
      </c>
      <c r="E3115" t="str">
        <f t="shared" si="1615"/>
        <v>2870</v>
      </c>
      <c r="F3115" t="str">
        <f t="shared" si="1616"/>
        <v>0.777000777000777</v>
      </c>
      <c r="G3115" t="str">
        <f t="shared" si="1611"/>
        <v>0.777000777000777</v>
      </c>
      <c r="H3115" t="str">
        <f t="shared" si="1617"/>
        <v>9.12220591378812+0.317104508707138i</v>
      </c>
      <c r="I3115" t="str">
        <f t="shared" si="1618"/>
        <v>4637.77615486193i</v>
      </c>
      <c r="J3115" t="str">
        <f t="shared" si="1612"/>
        <v>-18396.9105798866+1003.04338588984i</v>
      </c>
      <c r="K3115" t="str">
        <f t="shared" si="1619"/>
        <v>0.0137041025278645-0.251348199219779i</v>
      </c>
      <c r="L3115" t="str">
        <f t="shared" si="1620"/>
        <v>0.00101589976146781-0.0156164129830467i</v>
      </c>
      <c r="M3115" t="str">
        <f t="shared" si="1621"/>
        <v>0.0147200022893323-0.266964612202826i</v>
      </c>
      <c r="N3115" t="str">
        <f t="shared" si="1622"/>
        <v>-5.2376283783976i</v>
      </c>
      <c r="O3115" t="str">
        <f t="shared" si="1623"/>
        <v>0.501420147141356+0.865203927430257i</v>
      </c>
      <c r="P3115" t="str">
        <f t="shared" si="1624"/>
        <v>0.498579852858644-0.865203927430257i</v>
      </c>
      <c r="Q3115" t="str">
        <f t="shared" si="1625"/>
        <v>-0.498579852858644+6.10283230582786i</v>
      </c>
      <c r="R3115" t="str">
        <f t="shared" si="1626"/>
        <v>-0.147460995689635-0.0696494266964225i</v>
      </c>
      <c r="S3115" t="str">
        <f t="shared" si="1627"/>
        <v>0.540642506991262i</v>
      </c>
      <c r="T3115" t="str">
        <f t="shared" si="1628"/>
        <v>0.037655440659658-0.079723682393072i</v>
      </c>
      <c r="U3115" t="str">
        <f t="shared" si="1629"/>
        <v>0.00005-0.000204186158483944i</v>
      </c>
      <c r="V3115" t="str">
        <f t="shared" si="1630"/>
        <v>3.33333333333333E-06-0.000224604774332339i</v>
      </c>
      <c r="W3115" t="str">
        <f t="shared" si="1631"/>
        <v>0.0000143017678098416-0.000108344829089867i</v>
      </c>
      <c r="X3115" t="str">
        <f t="shared" si="1632"/>
        <v>0.0000145194539309463-0.000108285862001899i</v>
      </c>
      <c r="Y3115" t="str">
        <f t="shared" si="1633"/>
        <v>0.009+0.742044184777909i</v>
      </c>
      <c r="Z3115" t="str">
        <f t="shared" si="1634"/>
        <v>-0.00203967608689001-0.000298757689339627i</v>
      </c>
      <c r="AA3115" t="str">
        <f t="shared" si="1635"/>
        <v>0.229231205776663-18.8667695029846i</v>
      </c>
      <c r="AB3115" t="str">
        <f t="shared" si="1636"/>
        <v>0.260118612946177-0.550720249710545i</v>
      </c>
      <c r="AC3115" t="str">
        <f t="shared" si="1637"/>
        <v>0.856806128681847-0.077549067968434i</v>
      </c>
      <c r="AD3115" t="str">
        <f t="shared" si="1638"/>
        <v>0.358827298588614-0.610282197616644i</v>
      </c>
      <c r="AE3115" t="str">
        <f t="shared" si="1639"/>
        <v>-0.000914217959459599+0.00113757559013504i</v>
      </c>
      <c r="AF3115" t="str">
        <f t="shared" si="1640"/>
        <v>-15.079212290891-0.301206253442281i</v>
      </c>
      <c r="AG3115" t="str">
        <f t="shared" si="1641"/>
        <v>0.958616887113609-0.0250135037215028i</v>
      </c>
      <c r="AH3115" t="str">
        <f t="shared" si="1642"/>
        <v>0.0151873310275182-0.017210720481551i</v>
      </c>
      <c r="AI3115">
        <f t="shared" si="1643"/>
        <v>-32.783015385253954</v>
      </c>
      <c r="AJ3115">
        <f t="shared" si="1644"/>
        <v>-48.573711738757325</v>
      </c>
      <c r="AK3115"/>
      <c r="AL3115"/>
      <c r="AM3115"/>
      <c r="AN3115"/>
    </row>
    <row r="3116" spans="1:40" x14ac:dyDescent="0.25">
      <c r="A3116"/>
      <c r="B3116">
        <f t="shared" si="1645"/>
        <v>1182000</v>
      </c>
      <c r="C3116" s="186" t="str">
        <f t="shared" si="1613"/>
        <v>-5.47025768046954E-08+0.00207193108230176i</v>
      </c>
      <c r="D3116" s="158" t="str">
        <f t="shared" si="1614"/>
        <v>-5.95700637639238+0.0158848049643135i</v>
      </c>
      <c r="E3116" t="str">
        <f t="shared" si="1615"/>
        <v>2870</v>
      </c>
      <c r="F3116" t="str">
        <f t="shared" si="1616"/>
        <v>0.777000777000777</v>
      </c>
      <c r="G3116" t="str">
        <f t="shared" si="1611"/>
        <v>0.777000777000777</v>
      </c>
      <c r="H3116" t="str">
        <f t="shared" si="1617"/>
        <v>9.12222596165742+0.316836980620567i</v>
      </c>
      <c r="I3116" t="str">
        <f t="shared" si="1618"/>
        <v>4641.70314567892i</v>
      </c>
      <c r="J3116" t="str">
        <f t="shared" si="1612"/>
        <v>-18428.0802660911+1003.89270289737i</v>
      </c>
      <c r="K3116" t="str">
        <f t="shared" si="1619"/>
        <v>0.0136809904193112-0.25113678866183i</v>
      </c>
      <c r="L3116" t="str">
        <f t="shared" si="1620"/>
        <v>0.00101418876665206-0.0156033123394843i</v>
      </c>
      <c r="M3116" t="str">
        <f t="shared" si="1621"/>
        <v>0.0146951791859633-0.266740101001314i</v>
      </c>
      <c r="N3116" t="str">
        <f t="shared" si="1622"/>
        <v>-5.24206328811682i</v>
      </c>
      <c r="O3116" t="str">
        <f t="shared" si="1623"/>
        <v>0.505252304805946+0.862971673050906i</v>
      </c>
      <c r="P3116" t="str">
        <f t="shared" si="1624"/>
        <v>0.494747695194054-0.862971673050906i</v>
      </c>
      <c r="Q3116" t="str">
        <f t="shared" si="1625"/>
        <v>-0.494747695194054+6.10503496116773i</v>
      </c>
      <c r="R3116" t="str">
        <f t="shared" si="1626"/>
        <v>-0.146956342198534-0.0691300518803999i</v>
      </c>
      <c r="S3116" t="str">
        <f t="shared" si="1627"/>
        <v>0.541100290655099i</v>
      </c>
      <c r="T3116" t="str">
        <f t="shared" si="1628"/>
        <v>0.0374062911654865-0.0795181194772369i</v>
      </c>
      <c r="U3116" t="str">
        <f t="shared" si="1629"/>
        <v>0.00005-0.00020401341215697i</v>
      </c>
      <c r="V3116" t="str">
        <f t="shared" si="1630"/>
        <v>3.33333333333333E-06-0.000224414753372667i</v>
      </c>
      <c r="W3116" t="str">
        <f t="shared" si="1631"/>
        <v>0.0000143014793350456-0.000108255484124055i</v>
      </c>
      <c r="X3116" t="str">
        <f t="shared" si="1632"/>
        <v>0.0000145188003741362-0.000108196567587876i</v>
      </c>
      <c r="Y3116" t="str">
        <f t="shared" si="1633"/>
        <v>0.009+0.742672503308627i</v>
      </c>
      <c r="Z3116" t="str">
        <f t="shared" si="1634"/>
        <v>-0.00203627017706081-0.000298451190044811i</v>
      </c>
      <c r="AA3116" t="str">
        <f t="shared" si="1635"/>
        <v>0.228843428797144-18.8508078822733i</v>
      </c>
      <c r="AB3116" t="str">
        <f t="shared" si="1636"/>
        <v>0.258397522455539-0.549300249317415i</v>
      </c>
      <c r="AC3116" t="str">
        <f t="shared" si="1637"/>
        <v>0.857276793910719-0.0769970468288935i</v>
      </c>
      <c r="AD3116" t="str">
        <f t="shared" si="1638"/>
        <v>0.35609363277908-0.60876731401784i</v>
      </c>
      <c r="AE3116" t="str">
        <f t="shared" si="1639"/>
        <v>-0.000906790173998292+0.00113333815783364i</v>
      </c>
      <c r="AF3116" t="str">
        <f t="shared" si="1640"/>
        <v>-15.0792323380498-0.300952175656253i</v>
      </c>
      <c r="AG3116" t="str">
        <f t="shared" si="1641"/>
        <v>0.958752757102951-0.0248041135139372i</v>
      </c>
      <c r="AH3116" t="str">
        <f t="shared" si="1642"/>
        <v>0.0150614334661208-0.0171508069172419i</v>
      </c>
      <c r="AI3116">
        <f t="shared" si="1643"/>
        <v>-32.831648141489239</v>
      </c>
      <c r="AJ3116">
        <f t="shared" si="1644"/>
        <v>-48.711161294032976</v>
      </c>
      <c r="AK3116"/>
      <c r="AL3116"/>
      <c r="AM3116"/>
      <c r="AN3116"/>
    </row>
    <row r="3117" spans="1:40" x14ac:dyDescent="0.25">
      <c r="A3117"/>
      <c r="B3117">
        <f t="shared" si="1645"/>
        <v>1183000</v>
      </c>
      <c r="C3117" s="186" t="str">
        <f t="shared" si="1613"/>
        <v>-5.46101347818906E-08+0.00207017966127097i</v>
      </c>
      <c r="D3117" s="158" t="str">
        <f t="shared" si="1614"/>
        <v>-5.95700637568366+0.0158713774030774i</v>
      </c>
      <c r="E3117" t="str">
        <f t="shared" si="1615"/>
        <v>2870</v>
      </c>
      <c r="F3117" t="str">
        <f t="shared" si="1616"/>
        <v>0.777000777000777</v>
      </c>
      <c r="G3117" t="str">
        <f t="shared" si="1611"/>
        <v>0.777000777000777</v>
      </c>
      <c r="H3117" t="str">
        <f t="shared" si="1617"/>
        <v>9.12224595880284+0.316569902925955i</v>
      </c>
      <c r="I3117" t="str">
        <f t="shared" si="1618"/>
        <v>4645.63013649591i</v>
      </c>
      <c r="J3117" t="str">
        <f t="shared" si="1612"/>
        <v>-18459.2763337482+1004.7420199049i</v>
      </c>
      <c r="K3117" t="str">
        <f t="shared" si="1619"/>
        <v>0.0136579366741727-0.250925732399697i</v>
      </c>
      <c r="L3117" t="str">
        <f t="shared" si="1620"/>
        <v>0.00101248208466002-0.0155902335640045i</v>
      </c>
      <c r="M3117" t="str">
        <f t="shared" si="1621"/>
        <v>0.0146704187588327-0.266515965963702i</v>
      </c>
      <c r="N3117" t="str">
        <f t="shared" si="1622"/>
        <v>-5.24649819783604i</v>
      </c>
      <c r="O3117" t="str">
        <f t="shared" si="1623"/>
        <v>0.509074524970156+0.860722445406421i</v>
      </c>
      <c r="P3117" t="str">
        <f t="shared" si="1624"/>
        <v>0.490925475029844-0.860722445406421i</v>
      </c>
      <c r="Q3117" t="str">
        <f t="shared" si="1625"/>
        <v>-0.490925475029844+6.10722064324246i</v>
      </c>
      <c r="R3117" t="str">
        <f t="shared" si="1626"/>
        <v>-0.146450557459194-0.0686120888729397i</v>
      </c>
      <c r="S3117" t="str">
        <f t="shared" si="1627"/>
        <v>0.541558074318936i</v>
      </c>
      <c r="T3117" t="str">
        <f t="shared" si="1628"/>
        <v>0.0371574307250289-0.0793114818805358i</v>
      </c>
      <c r="U3117" t="str">
        <f t="shared" si="1629"/>
        <v>0.00005-0.000203840957877885i</v>
      </c>
      <c r="V3117" t="str">
        <f t="shared" si="1630"/>
        <v>3.33333333333333E-06-0.000224225053665674i</v>
      </c>
      <c r="W3117" t="str">
        <f t="shared" si="1631"/>
        <v>0.0000143011906309999-0.000108166292046383i</v>
      </c>
      <c r="X3117" t="str">
        <f t="shared" si="1632"/>
        <v>0.0000145181475137306-0.000108107425974656i</v>
      </c>
      <c r="Y3117" t="str">
        <f t="shared" si="1633"/>
        <v>0.009+0.743300821839345i</v>
      </c>
      <c r="Z3117" t="str">
        <f t="shared" si="1634"/>
        <v>-0.00203287289808453-0.000298145326947266i</v>
      </c>
      <c r="AA3117" t="str">
        <f t="shared" si="1635"/>
        <v>0.228456634990737-18.8348732462576i</v>
      </c>
      <c r="AB3117" t="str">
        <f t="shared" si="1636"/>
        <v>0.256678428708261-0.547872825176446i</v>
      </c>
      <c r="AC3117" t="str">
        <f t="shared" si="1637"/>
        <v>0.857748724808346-0.0764464231411506i</v>
      </c>
      <c r="AD3117" t="str">
        <f t="shared" si="1638"/>
        <v>0.353366592117482-0.607239857182961i</v>
      </c>
      <c r="AE3117" t="str">
        <f t="shared" si="1639"/>
        <v>-0.000899395093959347+0.00112908685016486i</v>
      </c>
      <c r="AF3117" t="str">
        <f t="shared" si="1640"/>
        <v>-15.0792523344865-0.300698525522878i</v>
      </c>
      <c r="AG3117" t="str">
        <f t="shared" si="1641"/>
        <v>0.958889264392821-0.0245955214659646i</v>
      </c>
      <c r="AH3117" t="str">
        <f t="shared" si="1642"/>
        <v>0.0149361064682172-0.0170905838910299i</v>
      </c>
      <c r="AI3117">
        <f t="shared" si="1643"/>
        <v>-32.880449385285388</v>
      </c>
      <c r="AJ3117">
        <f t="shared" si="1644"/>
        <v>-48.84856368043166</v>
      </c>
      <c r="AK3117"/>
      <c r="AL3117"/>
      <c r="AM3117"/>
      <c r="AN3117"/>
    </row>
    <row r="3118" spans="1:40" x14ac:dyDescent="0.25">
      <c r="A3118"/>
      <c r="B3118">
        <f t="shared" si="1645"/>
        <v>1184000</v>
      </c>
      <c r="C3118" s="186" t="str">
        <f t="shared" si="1613"/>
        <v>-5.45179268882562E-08+0.00206843119872165i</v>
      </c>
      <c r="D3118" s="158" t="str">
        <f t="shared" si="1614"/>
        <v>-5.95700637497673+0.0158579725235327i</v>
      </c>
      <c r="E3118" t="str">
        <f t="shared" si="1615"/>
        <v>2870</v>
      </c>
      <c r="F3118" t="str">
        <f t="shared" si="1616"/>
        <v>0.777000777000777</v>
      </c>
      <c r="G3118" t="str">
        <f t="shared" si="1611"/>
        <v>0.777000777000777</v>
      </c>
      <c r="H3118" t="str">
        <f t="shared" si="1617"/>
        <v>9.12226590539528+0.316303274488485i</v>
      </c>
      <c r="I3118" t="str">
        <f t="shared" si="1618"/>
        <v>4649.55712731289i</v>
      </c>
      <c r="J3118" t="str">
        <f t="shared" si="1612"/>
        <v>-18490.4987828578+1005.59133691243i</v>
      </c>
      <c r="K3118" t="str">
        <f t="shared" si="1619"/>
        <v>0.0136349410962932-0.250715029546145i</v>
      </c>
      <c r="L3118" t="str">
        <f t="shared" si="1620"/>
        <v>0.00101077970102941-0.0155771766021365i</v>
      </c>
      <c r="M3118" t="str">
        <f t="shared" si="1621"/>
        <v>0.0146457207973226-0.266292206148281i</v>
      </c>
      <c r="N3118" t="str">
        <f t="shared" si="1622"/>
        <v>-5.25093310755526i</v>
      </c>
      <c r="O3118" t="str">
        <f t="shared" si="1623"/>
        <v>0.512886732457062+0.858456288735494i</v>
      </c>
      <c r="P3118" t="str">
        <f t="shared" si="1624"/>
        <v>0.487113267542938-0.858456288735494i</v>
      </c>
      <c r="Q3118" t="str">
        <f t="shared" si="1625"/>
        <v>-0.487113267542938+6.10938939629075i</v>
      </c>
      <c r="R3118" t="str">
        <f t="shared" si="1626"/>
        <v>-0.145943640681188-0.0680955422658434i</v>
      </c>
      <c r="S3118" t="str">
        <f t="shared" si="1627"/>
        <v>0.542015857982773i</v>
      </c>
      <c r="T3118" t="str">
        <f t="shared" si="1628"/>
        <v>0.0369088637660233-0.0791037676209436i</v>
      </c>
      <c r="U3118" t="str">
        <f t="shared" si="1629"/>
        <v>0.00005-0.000203668794906705i</v>
      </c>
      <c r="V3118" t="str">
        <f t="shared" si="1630"/>
        <v>3.33333333333333E-06-0.000224035674397375i</v>
      </c>
      <c r="W3118" t="str">
        <f t="shared" si="1631"/>
        <v>0.0000143009016977405-0.000108077252469172i</v>
      </c>
      <c r="X3118" t="str">
        <f t="shared" si="1632"/>
        <v>0.0000145174953466398-0.000108018436774787i</v>
      </c>
      <c r="Y3118" t="str">
        <f t="shared" si="1633"/>
        <v>0.009+0.743929140370063i</v>
      </c>
      <c r="Z3118" t="str">
        <f t="shared" si="1634"/>
        <v>-0.00202948422081507-0.000297840098022781i</v>
      </c>
      <c r="AA3118" t="str">
        <f t="shared" si="1635"/>
        <v>0.228070821036408-18.8189655265652i</v>
      </c>
      <c r="AB3118" t="str">
        <f t="shared" si="1636"/>
        <v>0.254961362290551-0.54643796359608i</v>
      </c>
      <c r="AC3118" t="str">
        <f t="shared" si="1637"/>
        <v>0.858221922077038-0.0758972014948077i</v>
      </c>
      <c r="AD3118" t="str">
        <f t="shared" si="1638"/>
        <v>0.350646235724664-0.605699857132323i</v>
      </c>
      <c r="AE3118" t="str">
        <f t="shared" si="1639"/>
        <v>-0.000892032707312085+0.00112482179338044i</v>
      </c>
      <c r="AF3118" t="str">
        <f t="shared" si="1640"/>
        <v>-15.079272280372-0.300445301964952i</v>
      </c>
      <c r="AG3118" t="str">
        <f t="shared" si="1641"/>
        <v>0.959026405347484-0.0243877296267412i</v>
      </c>
      <c r="AH3118" t="str">
        <f t="shared" si="1642"/>
        <v>0.014811350118079-0.0170300543968491i</v>
      </c>
      <c r="AI3118">
        <f t="shared" si="1643"/>
        <v>-32.929420440130983</v>
      </c>
      <c r="AJ3118">
        <f t="shared" si="1644"/>
        <v>-48.98591871323859</v>
      </c>
      <c r="AK3118"/>
      <c r="AL3118"/>
      <c r="AM3118"/>
      <c r="AN3118"/>
    </row>
    <row r="3119" spans="1:40" x14ac:dyDescent="0.25">
      <c r="A3119"/>
      <c r="B3119">
        <f t="shared" si="1645"/>
        <v>1185000</v>
      </c>
      <c r="C3119" s="186" t="str">
        <f t="shared" si="1613"/>
        <v>-5.44259523338159E-08+0.00206668568716397i</v>
      </c>
      <c r="D3119" s="158" t="str">
        <f t="shared" si="1614"/>
        <v>-5.95700637427159+0.0158445902682571i</v>
      </c>
      <c r="E3119" t="str">
        <f t="shared" si="1615"/>
        <v>2870</v>
      </c>
      <c r="F3119" t="str">
        <f t="shared" si="1616"/>
        <v>0.777000777000777</v>
      </c>
      <c r="G3119" t="str">
        <f t="shared" si="1611"/>
        <v>0.777000777000777</v>
      </c>
      <c r="H3119" t="str">
        <f t="shared" si="1617"/>
        <v>9.12228580160492+0.316037094177148i</v>
      </c>
      <c r="I3119" t="str">
        <f t="shared" si="1618"/>
        <v>4653.48411812988i</v>
      </c>
      <c r="J3119" t="str">
        <f t="shared" si="1612"/>
        <v>-18521.74761342+1006.44065391995i</v>
      </c>
      <c r="K3119" t="str">
        <f t="shared" si="1619"/>
        <v>0.0136120034903389-0.250504679216886i</v>
      </c>
      <c r="L3119" t="str">
        <f t="shared" si="1620"/>
        <v>0.00100908160135844-0.0155641413995897i</v>
      </c>
      <c r="M3119" t="str">
        <f t="shared" si="1621"/>
        <v>0.0146210850916973-0.266068820616476i</v>
      </c>
      <c r="N3119" t="str">
        <f t="shared" si="1622"/>
        <v>-5.25536801727448i</v>
      </c>
      <c r="O3119" t="str">
        <f t="shared" si="1623"/>
        <v>0.516688852286673+0.856173247609782i</v>
      </c>
      <c r="P3119" t="str">
        <f t="shared" si="1624"/>
        <v>0.483311147713327-0.856173247609782i</v>
      </c>
      <c r="Q3119" t="str">
        <f t="shared" si="1625"/>
        <v>-0.483311147713327+6.11154126488426i</v>
      </c>
      <c r="R3119" t="str">
        <f t="shared" si="1626"/>
        <v>-0.145435591095062-0.0675804166840765i</v>
      </c>
      <c r="S3119" t="str">
        <f t="shared" si="1627"/>
        <v>0.54247364164661i</v>
      </c>
      <c r="T3119" t="str">
        <f t="shared" si="1628"/>
        <v>0.0366605947426063-0.0788949747263656i</v>
      </c>
      <c r="U3119" t="str">
        <f t="shared" si="1629"/>
        <v>0.0000500000000000001-0.00020349692250594i</v>
      </c>
      <c r="V3119" t="str">
        <f t="shared" si="1630"/>
        <v>3.33333333333333E-06-0.000223846614756533i</v>
      </c>
      <c r="W3119" t="str">
        <f t="shared" si="1631"/>
        <v>0.0000143006125353046-0.000107988365006051i</v>
      </c>
      <c r="X3119" t="str">
        <f t="shared" si="1632"/>
        <v>0.0000145168438697883-0.000107929599602126i</v>
      </c>
      <c r="Y3119" t="str">
        <f t="shared" si="1633"/>
        <v>0.009+0.744557458900781i</v>
      </c>
      <c r="Z3119" t="str">
        <f t="shared" si="1634"/>
        <v>-0.00202610411622924-0.00029753550125573i</v>
      </c>
      <c r="AA3119" t="str">
        <f t="shared" si="1635"/>
        <v>0.227685983627136-18.8030846550544i</v>
      </c>
      <c r="AB3119" t="str">
        <f t="shared" si="1636"/>
        <v>0.253246353970972-0.54499565095336i</v>
      </c>
      <c r="AC3119" t="str">
        <f t="shared" si="1637"/>
        <v>0.858696386400303-0.0753493865136732i</v>
      </c>
      <c r="AD3119" t="str">
        <f t="shared" si="1638"/>
        <v>0.347932622577658-0.604147344172237i</v>
      </c>
      <c r="AE3119" t="str">
        <f t="shared" si="1639"/>
        <v>-0.000884703001655634+0.00112054311357447i</v>
      </c>
      <c r="AF3119" t="str">
        <f t="shared" si="1640"/>
        <v>-15.0792921758765-0.300192503908891i</v>
      </c>
      <c r="AG3119" t="str">
        <f t="shared" si="1641"/>
        <v>0.959164176323815-0.0241807400288049i</v>
      </c>
      <c r="AH3119" t="str">
        <f t="shared" si="1642"/>
        <v>0.0146871644847857-0.0169692214237902i</v>
      </c>
      <c r="AI3119">
        <f t="shared" si="1643"/>
        <v>-32.978562646867957</v>
      </c>
      <c r="AJ3119">
        <f t="shared" si="1644"/>
        <v>-49.123226209312421</v>
      </c>
      <c r="AK3119"/>
      <c r="AL3119"/>
      <c r="AM3119"/>
      <c r="AN3119"/>
    </row>
    <row r="3120" spans="1:40" x14ac:dyDescent="0.25">
      <c r="A3120"/>
      <c r="B3120">
        <f t="shared" si="1645"/>
        <v>1186000</v>
      </c>
      <c r="C3120" s="186" t="str">
        <f t="shared" si="1613"/>
        <v>-5.43342103319234E-08+0.00206494311913337i</v>
      </c>
      <c r="D3120" s="158" t="str">
        <f t="shared" si="1614"/>
        <v>-5.95700637356824+0.0158312305800225i</v>
      </c>
      <c r="E3120" t="str">
        <f t="shared" si="1615"/>
        <v>2870</v>
      </c>
      <c r="F3120" t="str">
        <f t="shared" si="1616"/>
        <v>0.777000777000777</v>
      </c>
      <c r="G3120" t="str">
        <f t="shared" si="1611"/>
        <v>0.777000777000777</v>
      </c>
      <c r="H3120" t="str">
        <f t="shared" si="1617"/>
        <v>9.12230564760121+0.315771360864718i</v>
      </c>
      <c r="I3120" t="str">
        <f t="shared" si="1618"/>
        <v>4657.41110894687i</v>
      </c>
      <c r="J3120" t="str">
        <f t="shared" si="1612"/>
        <v>-18553.0228254347+1007.28997092748i</v>
      </c>
      <c r="K3120" t="str">
        <f t="shared" si="1619"/>
        <v>0.0135891236617955-0.250294680530575i</v>
      </c>
      <c r="L3120" t="str">
        <f t="shared" si="1620"/>
        <v>0.0010073877713055-0.0155511279022529i</v>
      </c>
      <c r="M3120" t="str">
        <f t="shared" si="1621"/>
        <v>0.014596511433101-0.265845808432828i</v>
      </c>
      <c r="N3120" t="str">
        <f t="shared" si="1622"/>
        <v>-5.2598029269937i</v>
      </c>
      <c r="O3120" t="str">
        <f t="shared" si="1623"/>
        <v>0.520480809677405+0.853873366933032i</v>
      </c>
      <c r="P3120" t="str">
        <f t="shared" si="1624"/>
        <v>0.479519190322595-0.853873366933032i</v>
      </c>
      <c r="Q3120" t="str">
        <f t="shared" si="1625"/>
        <v>-0.479519190322595+6.11367629392673i</v>
      </c>
      <c r="R3120" t="str">
        <f t="shared" si="1626"/>
        <v>-0.144926407952598-0.0670667167857934i</v>
      </c>
      <c r="S3120" t="str">
        <f t="shared" si="1627"/>
        <v>0.542931425310447i</v>
      </c>
      <c r="T3120" t="str">
        <f t="shared" si="1628"/>
        <v>0.0364126281354029-0.0786851012348273i</v>
      </c>
      <c r="U3120" t="str">
        <f t="shared" si="1629"/>
        <v>0.0000500000000000001-0.000203325339940589i</v>
      </c>
      <c r="V3120" t="str">
        <f t="shared" si="1630"/>
        <v>3.33333333333333E-06-0.000223657873934648i</v>
      </c>
      <c r="W3120" t="str">
        <f t="shared" si="1631"/>
        <v>0.0000143003231437286-0.00010789962927195i</v>
      </c>
      <c r="X3120" t="str">
        <f t="shared" si="1632"/>
        <v>0.0000145161930801133-0.000107840914071829i</v>
      </c>
      <c r="Y3120" t="str">
        <f t="shared" si="1633"/>
        <v>0.009+0.745185777431499i</v>
      </c>
      <c r="Z3120" t="str">
        <f t="shared" si="1634"/>
        <v>-0.00202273255542611-0.000297231534639015i</v>
      </c>
      <c r="AA3120" t="str">
        <f t="shared" si="1635"/>
        <v>0.227302119469841-18.7872305638135i</v>
      </c>
      <c r="AB3120" t="str">
        <f t="shared" si="1636"/>
        <v>0.251533434701066-0.543545873695233i</v>
      </c>
      <c r="AC3120" t="str">
        <f t="shared" si="1637"/>
        <v>0.859172118442584-0.0748029828557982i</v>
      </c>
      <c r="AD3120" t="str">
        <f t="shared" si="1638"/>
        <v>0.345225811508259-0.602582348894274i</v>
      </c>
      <c r="AE3120" t="str">
        <f t="shared" si="1639"/>
        <v>-0.00087740596421938+0.00111625093668198i</v>
      </c>
      <c r="AF3120" t="str">
        <f t="shared" si="1640"/>
        <v>-15.0793120211695-0.299940130284696i</v>
      </c>
      <c r="AG3120" t="str">
        <f t="shared" si="1641"/>
        <v>0.959302573671372-0.0239745546880475i</v>
      </c>
      <c r="AH3120" t="str">
        <f t="shared" si="1642"/>
        <v>0.0145635496222858-0.0169080879560057i</v>
      </c>
      <c r="AI3120">
        <f t="shared" si="1643"/>
        <v>-33.027877363995067</v>
      </c>
      <c r="AJ3120">
        <f t="shared" si="1644"/>
        <v>-49.260485987081601</v>
      </c>
      <c r="AK3120"/>
      <c r="AL3120"/>
      <c r="AM3120"/>
      <c r="AN3120"/>
    </row>
    <row r="3121" spans="1:40" x14ac:dyDescent="0.25">
      <c r="A3121"/>
      <c r="B3121">
        <f t="shared" si="1645"/>
        <v>1187000</v>
      </c>
      <c r="C3121" s="186" t="str">
        <f t="shared" si="1613"/>
        <v>-5.42427000992437E-08+0.00206320348719042i</v>
      </c>
      <c r="D3121" s="158" t="str">
        <f t="shared" si="1614"/>
        <v>-5.95700637286666+0.0158178934017932i</v>
      </c>
      <c r="E3121" t="str">
        <f t="shared" si="1615"/>
        <v>2870</v>
      </c>
      <c r="F3121" t="str">
        <f t="shared" si="1616"/>
        <v>0.777000777000777</v>
      </c>
      <c r="G3121" t="str">
        <f t="shared" si="1611"/>
        <v>0.777000777000777</v>
      </c>
      <c r="H3121" t="str">
        <f t="shared" si="1617"/>
        <v>9.12232544355289+0.315506073427746i</v>
      </c>
      <c r="I3121" t="str">
        <f t="shared" si="1618"/>
        <v>4661.33809976386i</v>
      </c>
      <c r="J3121" t="str">
        <f t="shared" si="1612"/>
        <v>-18584.3244189021+1008.13928793501i</v>
      </c>
      <c r="K3121" t="str">
        <f t="shared" si="1619"/>
        <v>0.0135663014169618-0.250085032608789i</v>
      </c>
      <c r="L3121" t="str">
        <f t="shared" si="1620"/>
        <v>0.00100569819658888-0.0155381360561931i</v>
      </c>
      <c r="M3121" t="str">
        <f t="shared" si="1621"/>
        <v>0.0145719996135507-0.265623168664982i</v>
      </c>
      <c r="N3121" t="str">
        <f t="shared" si="1622"/>
        <v>-5.26423783671292i</v>
      </c>
      <c r="O3121" t="str">
        <f t="shared" si="1623"/>
        <v>0.524262530047554+0.851556691940201i</v>
      </c>
      <c r="P3121" t="str">
        <f t="shared" si="1624"/>
        <v>0.475737469952446-0.851556691940201i</v>
      </c>
      <c r="Q3121" t="str">
        <f t="shared" si="1625"/>
        <v>-0.475737469952446+6.11579452865312i</v>
      </c>
      <c r="R3121" t="str">
        <f t="shared" si="1626"/>
        <v>-0.144416090527062-0.0665544472623607i</v>
      </c>
      <c r="S3121" t="str">
        <f t="shared" si="1627"/>
        <v>0.543389208974284i</v>
      </c>
      <c r="T3121" t="str">
        <f t="shared" si="1628"/>
        <v>0.0361649684516149-0.0784741451946588i</v>
      </c>
      <c r="U3121" t="str">
        <f t="shared" si="1629"/>
        <v>0.0000500000000000001-0.000203154046478128i</v>
      </c>
      <c r="V3121" t="str">
        <f t="shared" si="1630"/>
        <v>3.33333333333333E-06-0.000223469451125941i</v>
      </c>
      <c r="W3121" t="str">
        <f t="shared" si="1631"/>
        <v>0.0000143000335230497-0.000107811044883099i</v>
      </c>
      <c r="X3121" t="str">
        <f t="shared" si="1632"/>
        <v>0.0000145155429745655-0.00010775237980035i</v>
      </c>
      <c r="Y3121" t="str">
        <f t="shared" si="1633"/>
        <v>0.009+0.745814095962217i</v>
      </c>
      <c r="Z3121" t="str">
        <f t="shared" si="1634"/>
        <v>-0.00201936950962643-0.000296928196174023i</v>
      </c>
      <c r="AA3121" t="str">
        <f t="shared" si="1635"/>
        <v>0.22691922528531-18.7714031851595i</v>
      </c>
      <c r="AB3121" t="str">
        <f t="shared" si="1636"/>
        <v>0.249822635615965-0.542088618339833i</v>
      </c>
      <c r="AC3121" t="str">
        <f t="shared" si="1637"/>
        <v>0.859649118849004-0.0742579952135081i</v>
      </c>
      <c r="AD3121" t="str">
        <f t="shared" si="1638"/>
        <v>0.342525861201578-0.60100490217448i</v>
      </c>
      <c r="AE3121" t="str">
        <f t="shared" si="1639"/>
        <v>-0.000870141581863412+0.00111194538847762i</v>
      </c>
      <c r="AF3121" t="str">
        <f t="shared" si="1640"/>
        <v>-15.0793318164196-0.299688180025953i</v>
      </c>
      <c r="AG3121" t="str">
        <f t="shared" si="1641"/>
        <v>0.959441593732484-0.0237691756036855i</v>
      </c>
      <c r="AH3121" t="str">
        <f t="shared" si="1642"/>
        <v>0.0144405055694552-0.0168466569726166i</v>
      </c>
      <c r="AI3121">
        <f t="shared" si="1643"/>
        <v>-33.077365967978437</v>
      </c>
      <c r="AJ3121">
        <f t="shared" si="1644"/>
        <v>-49.397697866548185</v>
      </c>
      <c r="AK3121"/>
      <c r="AL3121"/>
      <c r="AM3121"/>
      <c r="AN3121"/>
    </row>
    <row r="3122" spans="1:40" x14ac:dyDescent="0.25">
      <c r="A3122"/>
      <c r="B3122">
        <f t="shared" si="1645"/>
        <v>1188000</v>
      </c>
      <c r="C3122" s="186" t="str">
        <f t="shared" si="1613"/>
        <v>-5.41514208557375E-08+0.00206146678392077i</v>
      </c>
      <c r="D3122" s="158" t="str">
        <f t="shared" si="1614"/>
        <v>-5.95700637216685+0.0158045786767259i</v>
      </c>
      <c r="E3122" t="str">
        <f t="shared" si="1615"/>
        <v>2870</v>
      </c>
      <c r="F3122" t="str">
        <f t="shared" si="1616"/>
        <v>0.777000777000777</v>
      </c>
      <c r="G3122" t="str">
        <f t="shared" si="1611"/>
        <v>0.777000777000777</v>
      </c>
      <c r="H3122" t="str">
        <f t="shared" si="1617"/>
        <v>9.12234518962802+0.315241230746536i</v>
      </c>
      <c r="I3122" t="str">
        <f t="shared" si="1618"/>
        <v>4665.26509058084i</v>
      </c>
      <c r="J3122" t="str">
        <f t="shared" si="1612"/>
        <v>-18615.6523938219+1008.98860494254i</v>
      </c>
      <c r="K3122" t="str">
        <f t="shared" si="1619"/>
        <v>0.013543536562948-0.249875734576026i</v>
      </c>
      <c r="L3122" t="str">
        <f t="shared" si="1620"/>
        <v>0.0010040128629864-0.015525165807655i</v>
      </c>
      <c r="M3122" t="str">
        <f t="shared" si="1621"/>
        <v>0.0145475494259344-0.265400900383681i</v>
      </c>
      <c r="N3122" t="str">
        <f t="shared" si="1622"/>
        <v>-5.26867274643214i</v>
      </c>
      <c r="O3122" t="str">
        <f t="shared" si="1623"/>
        <v>0.528033939016761+0.849223268196559i</v>
      </c>
      <c r="P3122" t="str">
        <f t="shared" si="1624"/>
        <v>0.471966060983239-0.849223268196559i</v>
      </c>
      <c r="Q3122" t="str">
        <f t="shared" si="1625"/>
        <v>-0.471966060983239+6.1178960146287i</v>
      </c>
      <c r="R3122" t="str">
        <f t="shared" si="1626"/>
        <v>-0.143904638113471-0.0660436128383799i</v>
      </c>
      <c r="S3122" t="str">
        <f t="shared" si="1627"/>
        <v>0.543846992638121i</v>
      </c>
      <c r="T3122" t="str">
        <f t="shared" si="1628"/>
        <v>0.0359176202251093-0.0782621046646883i</v>
      </c>
      <c r="U3122" t="str">
        <f t="shared" si="1629"/>
        <v>0.0000500000000000001-0.0002029830413885i</v>
      </c>
      <c r="V3122" t="str">
        <f t="shared" si="1630"/>
        <v>3.33333333333333E-06-0.00022328134552735i</v>
      </c>
      <c r="W3122" t="str">
        <f t="shared" si="1631"/>
        <v>0.0000142997436733041-0.00010772261145702i</v>
      </c>
      <c r="X3122" t="str">
        <f t="shared" si="1632"/>
        <v>0.0000145148935501076-0.000107663996405437i</v>
      </c>
      <c r="Y3122" t="str">
        <f t="shared" si="1633"/>
        <v>0.009+0.746442414492935i</v>
      </c>
      <c r="Z3122" t="str">
        <f t="shared" si="1634"/>
        <v>-0.00201601495017209-0.000296625483870568i</v>
      </c>
      <c r="AA3122" t="str">
        <f t="shared" si="1635"/>
        <v>0.226537297808133-18.7556024516375i</v>
      </c>
      <c r="AB3122" t="str">
        <f t="shared" si="1636"/>
        <v>0.248113988034999-0.54062387147781i</v>
      </c>
      <c r="AC3122" t="str">
        <f t="shared" si="1637"/>
        <v>0.860127388245083-0.073714428313438i</v>
      </c>
      <c r="AD3122" t="str">
        <f t="shared" si="1638"/>
        <v>0.339832830194616-0.599415035172639i</v>
      </c>
      <c r="AE3122" t="str">
        <f t="shared" si="1639"/>
        <v>-0.000862909841079017+0.00110762659457439i</v>
      </c>
      <c r="AF3122" t="str">
        <f t="shared" si="1640"/>
        <v>-15.0793515617949-0.29943665206981i</v>
      </c>
      <c r="AG3122" t="str">
        <f t="shared" si="1641"/>
        <v>0.959581232842332-0.0235646047582326i</v>
      </c>
      <c r="AH3122" t="str">
        <f t="shared" si="1642"/>
        <v>0.0143180323501602-0.0167849314476218i</v>
      </c>
      <c r="AI3122">
        <f t="shared" si="1643"/>
        <v>-33.127029853567379</v>
      </c>
      <c r="AJ3122">
        <f t="shared" si="1644"/>
        <v>-49.534861669287423</v>
      </c>
      <c r="AK3122"/>
      <c r="AL3122"/>
      <c r="AM3122"/>
      <c r="AN3122"/>
    </row>
    <row r="3123" spans="1:40" x14ac:dyDescent="0.25">
      <c r="A3123"/>
      <c r="B3123">
        <f t="shared" si="1645"/>
        <v>1189000</v>
      </c>
      <c r="C3123" s="186" t="str">
        <f t="shared" si="1613"/>
        <v>-5.40603718246449E-08+0.002059733001935i</v>
      </c>
      <c r="D3123" s="158" t="str">
        <f t="shared" si="1614"/>
        <v>-5.95700637146881+0.0157912863481683i</v>
      </c>
      <c r="E3123" t="str">
        <f t="shared" si="1615"/>
        <v>2870</v>
      </c>
      <c r="F3123" t="str">
        <f t="shared" si="1616"/>
        <v>0.777000777000777</v>
      </c>
      <c r="G3123" t="str">
        <f t="shared" si="1611"/>
        <v>0.777000777000777</v>
      </c>
      <c r="H3123" t="str">
        <f t="shared" si="1617"/>
        <v>9.12236488599394+0.314976831705136i</v>
      </c>
      <c r="I3123" t="str">
        <f t="shared" si="1618"/>
        <v>4669.19208139783i</v>
      </c>
      <c r="J3123" t="str">
        <f t="shared" si="1612"/>
        <v>-18647.0067501944+1009.83792195006i</v>
      </c>
      <c r="K3123" t="str">
        <f t="shared" si="1619"/>
        <v>0.0135208289076695-0.249666785559679i</v>
      </c>
      <c r="L3123" t="str">
        <f t="shared" si="1620"/>
        <v>0.00100233175633522-0.0155122171030605i</v>
      </c>
      <c r="M3123" t="str">
        <f t="shared" si="1621"/>
        <v>0.0145231606640047-0.26517900266274i</v>
      </c>
      <c r="N3123" t="str">
        <f t="shared" si="1622"/>
        <v>-5.27310765615135i</v>
      </c>
      <c r="O3123" t="str">
        <f t="shared" si="1623"/>
        <v>0.531794962407468+0.846873141596804i</v>
      </c>
      <c r="P3123" t="str">
        <f t="shared" si="1624"/>
        <v>0.468205037592532-0.846873141596804i</v>
      </c>
      <c r="Q3123" t="str">
        <f t="shared" si="1625"/>
        <v>-0.468205037592532+6.11998079774815i</v>
      </c>
      <c r="R3123" t="str">
        <f t="shared" si="1626"/>
        <v>-0.143392050028851-0.0655342182717104i</v>
      </c>
      <c r="S3123" t="str">
        <f t="shared" si="1627"/>
        <v>0.544304776301958i</v>
      </c>
      <c r="T3123" t="str">
        <f t="shared" si="1628"/>
        <v>0.035670588016507-0.0780489777144329i</v>
      </c>
      <c r="U3123" t="str">
        <f t="shared" si="1629"/>
        <v>0.0000499999999999999-0.000202812323944103i</v>
      </c>
      <c r="V3123" t="str">
        <f t="shared" si="1630"/>
        <v>3.33333333333333E-06-0.000223093556338513i</v>
      </c>
      <c r="W3123" t="str">
        <f t="shared" si="1631"/>
        <v>0.000014299453594529-0.000107634328612519i</v>
      </c>
      <c r="X3123" t="str">
        <f t="shared" si="1632"/>
        <v>0.0000145142448037166-0.00010757576350612i</v>
      </c>
      <c r="Y3123" t="str">
        <f t="shared" si="1633"/>
        <v>0.009+0.747070733023653i</v>
      </c>
      <c r="Z3123" t="str">
        <f t="shared" si="1634"/>
        <v>-0.00201266884852537-0.000296323395746879i</v>
      </c>
      <c r="AA3123" t="str">
        <f t="shared" si="1635"/>
        <v>0.22615633378663-18.7398282960192i</v>
      </c>
      <c r="AB3123" t="str">
        <f t="shared" si="1636"/>
        <v>0.246407523462311-0.539151619773655i</v>
      </c>
      <c r="AC3123" t="str">
        <f t="shared" si="1637"/>
        <v>0.860606927236484-0.0731722869165625i</v>
      </c>
      <c r="AD3123" t="str">
        <f t="shared" si="1638"/>
        <v>0.337146776874842-0.597812779331489i</v>
      </c>
      <c r="AE3123" t="str">
        <f t="shared" si="1639"/>
        <v>-0.000855710727989114+0.00110329468042219i</v>
      </c>
      <c r="AF3123" t="str">
        <f t="shared" si="1640"/>
        <v>-15.0793712574627-0.299185545356968i</v>
      </c>
      <c r="AG3123" t="str">
        <f t="shared" si="1641"/>
        <v>0.959721487329028-0.023360844117472i</v>
      </c>
      <c r="AH3123" t="str">
        <f t="shared" si="1642"/>
        <v>0.0141961299733178-0.0167229143498047i</v>
      </c>
      <c r="AI3123">
        <f t="shared" si="1643"/>
        <v>-33.176870434118939</v>
      </c>
      <c r="AJ3123">
        <f t="shared" si="1644"/>
        <v>-49.671977218447687</v>
      </c>
      <c r="AK3123"/>
      <c r="AL3123"/>
      <c r="AM3123"/>
      <c r="AN3123"/>
    </row>
    <row r="3124" spans="1:40" x14ac:dyDescent="0.25">
      <c r="A3124"/>
      <c r="B3124">
        <f t="shared" si="1645"/>
        <v>1190000</v>
      </c>
      <c r="C3124" s="186" t="str">
        <f t="shared" si="1613"/>
        <v>-5.39695522324675E-08+0.00205800213386853i</v>
      </c>
      <c r="D3124" s="158" t="str">
        <f t="shared" si="1614"/>
        <v>-5.95700637077252+0.0157780163596587i</v>
      </c>
      <c r="E3124" t="str">
        <f t="shared" si="1615"/>
        <v>2870</v>
      </c>
      <c r="F3124" t="str">
        <f t="shared" si="1616"/>
        <v>0.777000777000777</v>
      </c>
      <c r="G3124" t="str">
        <f t="shared" si="1611"/>
        <v>0.777000777000777</v>
      </c>
      <c r="H3124" t="str">
        <f t="shared" si="1617"/>
        <v>9.12238453281725+0.314712875191313i</v>
      </c>
      <c r="I3124" t="str">
        <f t="shared" si="1618"/>
        <v>4673.11907221482i</v>
      </c>
      <c r="J3124" t="str">
        <f t="shared" si="1612"/>
        <v>-18678.3874880194+1010.68723895759i</v>
      </c>
      <c r="K3124" t="str">
        <f t="shared" si="1619"/>
        <v>0.0134981782598451-0.249458184690037i</v>
      </c>
      <c r="L3124" t="str">
        <f t="shared" si="1620"/>
        <v>0.00100065486253143-0.0154992898890075i</v>
      </c>
      <c r="M3124" t="str">
        <f t="shared" si="1621"/>
        <v>0.0144988331223765-0.264957474579045i</v>
      </c>
      <c r="N3124" t="str">
        <f t="shared" si="1622"/>
        <v>-5.27754256587057i</v>
      </c>
      <c r="O3124" t="str">
        <f t="shared" si="1623"/>
        <v>0.53554552624641+0.844506358364137i</v>
      </c>
      <c r="P3124" t="str">
        <f t="shared" si="1624"/>
        <v>0.46445447375359-0.844506358364137i</v>
      </c>
      <c r="Q3124" t="str">
        <f t="shared" si="1625"/>
        <v>-0.46445447375359+6.12204892423471i</v>
      </c>
      <c r="R3124" t="str">
        <f t="shared" si="1626"/>
        <v>-0.142878325612492-0.0650262683534843i</v>
      </c>
      <c r="S3124" t="str">
        <f t="shared" si="1627"/>
        <v>0.544762559965793i</v>
      </c>
      <c r="T3124" t="str">
        <f t="shared" si="1628"/>
        <v>0.0354238764132667-0.0778347624242873i</v>
      </c>
      <c r="U3124" t="str">
        <f t="shared" si="1629"/>
        <v>0.0000499999999999999-0.00020264189341978i</v>
      </c>
      <c r="V3124" t="str">
        <f t="shared" si="1630"/>
        <v>3.33333333333333E-06-0.000222906082761758i</v>
      </c>
      <c r="W3124" t="str">
        <f t="shared" si="1631"/>
        <v>0.0000142991632867612-0.000107546195969686i</v>
      </c>
      <c r="X3124" t="str">
        <f t="shared" si="1632"/>
        <v>0.0000145135967323814-0.00010748768072271i</v>
      </c>
      <c r="Y3124" t="str">
        <f t="shared" si="1633"/>
        <v>0.009+0.747699051554371i</v>
      </c>
      <c r="Z3124" t="str">
        <f t="shared" si="1634"/>
        <v>-0.00200933117626839-0.000296021929829524i</v>
      </c>
      <c r="AA3124" t="str">
        <f t="shared" si="1635"/>
        <v>0.225776329982781-18.7240806513025i</v>
      </c>
      <c r="AB3124" t="str">
        <f t="shared" si="1636"/>
        <v>0.244703273587436-0.537671849966998i</v>
      </c>
      <c r="AC3124" t="str">
        <f t="shared" si="1637"/>
        <v>0.861087736408745-0.0726315758182231i</v>
      </c>
      <c r="AD3124" t="str">
        <f t="shared" si="1638"/>
        <v>0.33446775947874-0.596198166375899i</v>
      </c>
      <c r="AE3124" t="str">
        <f t="shared" si="1639"/>
        <v>-0.000848544228348686+0.00109894977130649i</v>
      </c>
      <c r="AF3124" t="str">
        <f t="shared" si="1640"/>
        <v>-15.0793909035898-0.298934858831654i</v>
      </c>
      <c r="AG3124" t="str">
        <f t="shared" si="1641"/>
        <v>0.959862353513703-0.0231578956304276i</v>
      </c>
      <c r="AH3124" t="str">
        <f t="shared" si="1642"/>
        <v>0.014074798432957-0.0166606086426425i</v>
      </c>
      <c r="AI3124">
        <f t="shared" si="1643"/>
        <v>-33.226889141928851</v>
      </c>
      <c r="AJ3124">
        <f t="shared" si="1644"/>
        <v>-49.809044338752976</v>
      </c>
      <c r="AK3124"/>
      <c r="AL3124"/>
      <c r="AM3124"/>
      <c r="AN3124"/>
    </row>
    <row r="3125" spans="1:40" x14ac:dyDescent="0.25">
      <c r="A3125"/>
      <c r="B3125">
        <f t="shared" si="1645"/>
        <v>1191000</v>
      </c>
      <c r="C3125" s="186" t="str">
        <f t="shared" si="1613"/>
        <v>-5.38789613089533E-08+0.00205627417238151i</v>
      </c>
      <c r="D3125" s="158" t="str">
        <f t="shared" si="1614"/>
        <v>-5.95700637007799+0.0157647686549249i</v>
      </c>
      <c r="E3125" t="str">
        <f t="shared" si="1615"/>
        <v>2870</v>
      </c>
      <c r="F3125" t="str">
        <f t="shared" si="1616"/>
        <v>0.777000777000777</v>
      </c>
      <c r="G3125" t="str">
        <f t="shared" si="1611"/>
        <v>0.777000777000777</v>
      </c>
      <c r="H3125" t="str">
        <f t="shared" si="1617"/>
        <v>9.12240413026392+0.314449360096552i</v>
      </c>
      <c r="I3125" t="str">
        <f t="shared" si="1618"/>
        <v>4677.0460630318i</v>
      </c>
      <c r="J3125" t="str">
        <f t="shared" si="1612"/>
        <v>-18709.794607297+1011.53655596512i</v>
      </c>
      <c r="K3125" t="str">
        <f t="shared" si="1619"/>
        <v>0.0134755844289907-0.249249931100265i</v>
      </c>
      <c r="L3125" t="str">
        <f t="shared" si="1620"/>
        <v>0.000998982167529888-0.01548638411227i</v>
      </c>
      <c r="M3125" t="str">
        <f t="shared" si="1621"/>
        <v>0.0144745665965206-0.264736315212535i</v>
      </c>
      <c r="N3125" t="str">
        <f t="shared" si="1622"/>
        <v>-5.28197747558979i</v>
      </c>
      <c r="O3125" t="str">
        <f t="shared" si="1623"/>
        <v>0.539285556766018+0.842122965049384i</v>
      </c>
      <c r="P3125" t="str">
        <f t="shared" si="1624"/>
        <v>0.460714443233982-0.842122965049384i</v>
      </c>
      <c r="Q3125" t="str">
        <f t="shared" si="1625"/>
        <v>-0.460714443233982+6.12410044063917i</v>
      </c>
      <c r="R3125" t="str">
        <f t="shared" si="1626"/>
        <v>-0.142363464226229-0.064519767908133i</v>
      </c>
      <c r="S3125" t="str">
        <f t="shared" si="1627"/>
        <v>0.54522034362963i</v>
      </c>
      <c r="T3125" t="str">
        <f t="shared" si="1628"/>
        <v>0.0351774900297762-0.0776194568857291i</v>
      </c>
      <c r="U3125" t="str">
        <f t="shared" si="1629"/>
        <v>0.00005-0.000202471749092812i</v>
      </c>
      <c r="V3125" t="str">
        <f t="shared" si="1630"/>
        <v>3.33333333333333E-06-0.000222718924002093i</v>
      </c>
      <c r="W3125" t="str">
        <f t="shared" si="1631"/>
        <v>0.0000142988727500376-0.000107458213149884i</v>
      </c>
      <c r="X3125" t="str">
        <f t="shared" si="1632"/>
        <v>0.0000145129493331043-0.000107399747676794i</v>
      </c>
      <c r="Y3125" t="str">
        <f t="shared" si="1633"/>
        <v>0.009+0.748327370085089i</v>
      </c>
      <c r="Z3125" t="str">
        <f t="shared" si="1634"/>
        <v>-0.00200600190510255-0.000295721084153386i</v>
      </c>
      <c r="AA3125" t="str">
        <f t="shared" si="1635"/>
        <v>0.225397283172159-18.7083594507103i</v>
      </c>
      <c r="AB3125" t="str">
        <f t="shared" si="1636"/>
        <v>0.24300127028593-0.536184548874028i</v>
      </c>
      <c r="AC3125" t="str">
        <f t="shared" si="1637"/>
        <v>0.861569816326987-0.0720922998481648i</v>
      </c>
      <c r="AD3125" t="str">
        <f t="shared" si="1638"/>
        <v>0.331795836090443-0.594571228312165i</v>
      </c>
      <c r="AE3125" t="str">
        <f t="shared" si="1639"/>
        <v>-0.000841410327545407+0.00109459199234712i</v>
      </c>
      <c r="AF3125" t="str">
        <f t="shared" si="1640"/>
        <v>-15.0794105003419-0.298684591441627i</v>
      </c>
      <c r="AG3125" t="str">
        <f t="shared" si="1641"/>
        <v>0.960003827710584-0.0229557612293412i</v>
      </c>
      <c r="AH3125" t="str">
        <f t="shared" si="1642"/>
        <v>0.0139540377082843-0.0165980172842174i</v>
      </c>
      <c r="AI3125">
        <f t="shared" si="1643"/>
        <v>-33.277087428568585</v>
      </c>
      <c r="AJ3125">
        <f t="shared" si="1644"/>
        <v>-49.946062856500248</v>
      </c>
      <c r="AK3125"/>
      <c r="AL3125"/>
      <c r="AM3125"/>
      <c r="AN3125"/>
    </row>
    <row r="3126" spans="1:40" x14ac:dyDescent="0.25">
      <c r="A3126"/>
      <c r="B3126">
        <f t="shared" si="1645"/>
        <v>1192000</v>
      </c>
      <c r="C3126" s="186" t="str">
        <f t="shared" si="1613"/>
        <v>-5.37885982870798E-08+0.00205454911015872i</v>
      </c>
      <c r="D3126" s="158" t="str">
        <f t="shared" si="1614"/>
        <v>-5.95700636938521+0.0157515431778835i</v>
      </c>
      <c r="E3126" t="str">
        <f t="shared" si="1615"/>
        <v>2870</v>
      </c>
      <c r="F3126" t="str">
        <f t="shared" si="1616"/>
        <v>0.777000777000777</v>
      </c>
      <c r="G3126" t="str">
        <f t="shared" si="1611"/>
        <v>0.777000777000777</v>
      </c>
      <c r="H3126" t="str">
        <f t="shared" si="1617"/>
        <v>9.1224236784992+0.314186285316028i</v>
      </c>
      <c r="I3126" t="str">
        <f t="shared" si="1618"/>
        <v>4680.97305384879i</v>
      </c>
      <c r="J3126" t="str">
        <f t="shared" si="1612"/>
        <v>-18741.2281080271+1012.38587297264i</v>
      </c>
      <c r="K3126" t="str">
        <f t="shared" si="1619"/>
        <v>0.0134530472254169-0.249042023926397i</v>
      </c>
      <c r="L3126" t="str">
        <f t="shared" si="1620"/>
        <v>0.000997313657343788-0.0154734997197964i</v>
      </c>
      <c r="M3126" t="str">
        <f t="shared" si="1621"/>
        <v>0.0144503608827607-0.264515523646193i</v>
      </c>
      <c r="N3126" t="str">
        <f t="shared" si="1622"/>
        <v>-5.28641238530901i</v>
      </c>
      <c r="O3126" t="str">
        <f t="shared" si="1623"/>
        <v>0.543014980405907+0.839723008530059i</v>
      </c>
      <c r="P3126" t="str">
        <f t="shared" si="1624"/>
        <v>0.456985019594093-0.839723008530059i</v>
      </c>
      <c r="Q3126" t="str">
        <f t="shared" si="1625"/>
        <v>-0.456985019594093+6.12613539383907i</v>
      </c>
      <c r="R3126" t="str">
        <f t="shared" si="1626"/>
        <v>-0.141847465254692-0.0640147217933994i</v>
      </c>
      <c r="S3126" t="str">
        <f t="shared" si="1627"/>
        <v>0.545678127293467i</v>
      </c>
      <c r="T3126" t="str">
        <f t="shared" si="1628"/>
        <v>0.0349314335074345-0.0774030592015054i</v>
      </c>
      <c r="U3126" t="str">
        <f t="shared" si="1629"/>
        <v>0.00005-0.000202301890242902i</v>
      </c>
      <c r="V3126" t="str">
        <f t="shared" si="1630"/>
        <v>3.33333333333333E-06-0.000222532079267192i</v>
      </c>
      <c r="W3126" t="str">
        <f t="shared" si="1631"/>
        <v>0.000014298581984395-0.000107370379775748i</v>
      </c>
      <c r="X3126" t="str">
        <f t="shared" si="1632"/>
        <v>0.0000145123026028999-0.000107311963991228i</v>
      </c>
      <c r="Y3126" t="str">
        <f t="shared" si="1633"/>
        <v>0.009+0.748955688615807i</v>
      </c>
      <c r="Z3126" t="str">
        <f t="shared" si="1634"/>
        <v>-0.00200268100684789-0.000295420856761607i</v>
      </c>
      <c r="AA3126" t="str">
        <f t="shared" si="1635"/>
        <v>0.225019190143862-18.6926646276895i</v>
      </c>
      <c r="AB3126" t="str">
        <f t="shared" si="1636"/>
        <v>0.241301545619942-0.534689703388782i</v>
      </c>
      <c r="AC3126" t="str">
        <f t="shared" si="1637"/>
        <v>0.862053167535665-0.0715544638705589i</v>
      </c>
      <c r="AD3126" t="str">
        <f t="shared" si="1638"/>
        <v>0.32913106464028-0.592931997427123i</v>
      </c>
      <c r="AE3126" t="str">
        <f t="shared" si="1639"/>
        <v>-0.000834309010600005+0.00109022146849679i</v>
      </c>
      <c r="AF3126" t="str">
        <f t="shared" si="1640"/>
        <v>-15.0794300478844-0.298434742138144i</v>
      </c>
      <c r="AG3126" t="str">
        <f t="shared" si="1641"/>
        <v>0.960145906227081-0.0227544428296426i</v>
      </c>
      <c r="AH3126" t="str">
        <f t="shared" si="1642"/>
        <v>0.0138338477637449-0.0165351432271256i</v>
      </c>
      <c r="AI3126">
        <f t="shared" si="1643"/>
        <v>-33.327466765231947</v>
      </c>
      <c r="AJ3126">
        <f t="shared" si="1644"/>
        <v>-50.083032599561228</v>
      </c>
      <c r="AK3126"/>
      <c r="AL3126"/>
      <c r="AM3126"/>
      <c r="AN3126"/>
    </row>
    <row r="3127" spans="1:40" x14ac:dyDescent="0.25">
      <c r="A3127"/>
      <c r="B3127">
        <f t="shared" si="1645"/>
        <v>1193000</v>
      </c>
      <c r="C3127" s="186" t="str">
        <f t="shared" si="1613"/>
        <v>-5.36984624030379E-08+0.00205282693990948i</v>
      </c>
      <c r="D3127" s="158" t="str">
        <f t="shared" si="1614"/>
        <v>-5.95700636869417+0.0157383398726394i</v>
      </c>
      <c r="E3127" t="str">
        <f t="shared" si="1615"/>
        <v>2870</v>
      </c>
      <c r="F3127" t="str">
        <f t="shared" si="1616"/>
        <v>0.777000777000777</v>
      </c>
      <c r="G3127" t="str">
        <f t="shared" si="1611"/>
        <v>0.777000777000777</v>
      </c>
      <c r="H3127" t="str">
        <f t="shared" si="1617"/>
        <v>9.12244317768763+0.313923649748589i</v>
      </c>
      <c r="I3127" t="str">
        <f t="shared" si="1618"/>
        <v>4684.90004466578i</v>
      </c>
      <c r="J3127" t="str">
        <f t="shared" si="1612"/>
        <v>-18772.6879902098+1013.23518998017i</v>
      </c>
      <c r="K3127" t="str">
        <f t="shared" si="1619"/>
        <v>0.0134305664602244-0.248834462307319i</v>
      </c>
      <c r="L3127" t="str">
        <f t="shared" si="1620"/>
        <v>0.000995649318044459-0.0154606366587093i</v>
      </c>
      <c r="M3127" t="str">
        <f t="shared" si="1621"/>
        <v>0.0144262157782689-0.264295098966028i</v>
      </c>
      <c r="N3127" t="str">
        <f t="shared" si="1622"/>
        <v>-5.29084729502823i</v>
      </c>
      <c r="O3127" t="str">
        <f t="shared" si="1623"/>
        <v>0.546733723814309+0.837306536009447i</v>
      </c>
      <c r="P3127" t="str">
        <f t="shared" si="1624"/>
        <v>0.453266276185691-0.837306536009447i</v>
      </c>
      <c r="Q3127" t="str">
        <f t="shared" si="1625"/>
        <v>-0.453266276185691+6.12815383103768i</v>
      </c>
      <c r="R3127" t="str">
        <f t="shared" si="1626"/>
        <v>-0.141330328105586-0.0635111349003564i</v>
      </c>
      <c r="S3127" t="str">
        <f t="shared" si="1627"/>
        <v>0.546135910957304i</v>
      </c>
      <c r="T3127" t="str">
        <f t="shared" si="1628"/>
        <v>0.0346857115147384-0.0771855674858389i</v>
      </c>
      <c r="U3127" t="str">
        <f t="shared" si="1629"/>
        <v>0.00005-0.00020213231615217i</v>
      </c>
      <c r="V3127" t="str">
        <f t="shared" si="1630"/>
        <v>3.33333333333333E-06-0.000222345547767387i</v>
      </c>
      <c r="W3127" t="str">
        <f t="shared" si="1631"/>
        <v>0.0000142982909898703-0.000107282695471178i</v>
      </c>
      <c r="X3127" t="str">
        <f t="shared" si="1632"/>
        <v>0.0000145116565387956-0.000107224329290133i</v>
      </c>
      <c r="Y3127" t="str">
        <f t="shared" si="1633"/>
        <v>0.009+0.749584007146525i</v>
      </c>
      <c r="Z3127" t="str">
        <f t="shared" si="1634"/>
        <v>-0.0019993684534425-0.000295121245705552i</v>
      </c>
      <c r="AA3127" t="str">
        <f t="shared" si="1635"/>
        <v>0.224642047700442-18.6769961159103i</v>
      </c>
      <c r="AB3127" t="str">
        <f t="shared" si="1636"/>
        <v>0.239604131838805-0.53318730048457i</v>
      </c>
      <c r="AC3127" t="str">
        <f t="shared" si="1637"/>
        <v>0.862537790558273-0.0710180727840293i</v>
      </c>
      <c r="AD3127" t="str">
        <f t="shared" si="1638"/>
        <v>0.326473502903381-0.591280506287411i</v>
      </c>
      <c r="AE3127" t="str">
        <f t="shared" si="1639"/>
        <v>-0.000827240262166839+0.00108583832453986i</v>
      </c>
      <c r="AF3127" t="str">
        <f t="shared" si="1640"/>
        <v>-15.0794495463818-0.29818530987595i</v>
      </c>
      <c r="AG3127" t="str">
        <f t="shared" si="1641"/>
        <v>0.960288585363865-0.022553942329926i</v>
      </c>
      <c r="AH3127" t="str">
        <f t="shared" si="1642"/>
        <v>0.0137142285490877-0.0164719894183907i</v>
      </c>
      <c r="AI3127">
        <f t="shared" si="1643"/>
        <v>-33.37802864308744</v>
      </c>
      <c r="AJ3127">
        <f t="shared" si="1644"/>
        <v>-50.219953397384216</v>
      </c>
      <c r="AK3127"/>
      <c r="AL3127"/>
      <c r="AM3127"/>
      <c r="AN3127"/>
    </row>
    <row r="3128" spans="1:40" x14ac:dyDescent="0.25">
      <c r="A3128"/>
      <c r="B3128">
        <f t="shared" si="1645"/>
        <v>1194000</v>
      </c>
      <c r="C3128" s="186" t="str">
        <f t="shared" si="1613"/>
        <v>-5.36085528962152E-08+0.00205110765436752i</v>
      </c>
      <c r="D3128" s="158" t="str">
        <f t="shared" si="1614"/>
        <v>-5.95700636800487+0.0157251586834843i</v>
      </c>
      <c r="E3128" t="str">
        <f t="shared" si="1615"/>
        <v>2870</v>
      </c>
      <c r="F3128" t="str">
        <f t="shared" si="1616"/>
        <v>0.777000777000777</v>
      </c>
      <c r="G3128" t="str">
        <f t="shared" si="1611"/>
        <v>0.777000777000777</v>
      </c>
      <c r="H3128" t="str">
        <f t="shared" si="1617"/>
        <v>9.12246262799308+0.313661452296756i</v>
      </c>
      <c r="I3128" t="str">
        <f t="shared" si="1618"/>
        <v>4688.82703548277i</v>
      </c>
      <c r="J3128" t="str">
        <f t="shared" si="1612"/>
        <v>-18804.1742538451+1014.0845069877i</v>
      </c>
      <c r="K3128" t="str">
        <f t="shared" si="1619"/>
        <v>0.0134081419453002-0.248627245384761i</v>
      </c>
      <c r="L3128" t="str">
        <f t="shared" si="1620"/>
        <v>0.00099398913576105-0.0154477948763047i</v>
      </c>
      <c r="M3128" t="str">
        <f t="shared" si="1621"/>
        <v>0.0144021310810613-0.264075040261066i</v>
      </c>
      <c r="N3128" t="str">
        <f t="shared" si="1622"/>
        <v>-5.29528220474745i</v>
      </c>
      <c r="O3128" t="str">
        <f t="shared" si="1623"/>
        <v>0.550441713849523+0.834873595015676i</v>
      </c>
      <c r="P3128" t="str">
        <f t="shared" si="1624"/>
        <v>0.449558286150477-0.834873595015676i</v>
      </c>
      <c r="Q3128" t="str">
        <f t="shared" si="1625"/>
        <v>-0.449558286150477+6.13015579976313i</v>
      </c>
      <c r="R3128" t="str">
        <f t="shared" si="1626"/>
        <v>-0.140812052209955-0.0630090121534208i</v>
      </c>
      <c r="S3128" t="str">
        <f t="shared" si="1627"/>
        <v>0.546593694621141i</v>
      </c>
      <c r="T3128" t="str">
        <f t="shared" si="1628"/>
        <v>0.0344403287473666-0.0769669798646243i</v>
      </c>
      <c r="U3128" t="str">
        <f t="shared" si="1629"/>
        <v>0.00005-0.000201963026105141i</v>
      </c>
      <c r="V3128" t="str">
        <f t="shared" si="1630"/>
        <v>3.33333333333333E-06-0.000222159328715655i</v>
      </c>
      <c r="W3128" t="str">
        <f t="shared" si="1631"/>
        <v>0.0000142979997665006-0.000107195159861334i</v>
      </c>
      <c r="X3128" t="str">
        <f t="shared" si="1632"/>
        <v>0.0000145110111378317-0.000107136843198888i</v>
      </c>
      <c r="Y3128" t="str">
        <f t="shared" si="1633"/>
        <v>0.009+0.750212325677243i</v>
      </c>
      <c r="Z3128" t="str">
        <f t="shared" si="1634"/>
        <v>-0.00199606421694191-0.00029482224904477i</v>
      </c>
      <c r="AA3128" t="str">
        <f t="shared" si="1635"/>
        <v>0.224265852657842-18.6613538492649i</v>
      </c>
      <c r="AB3128" t="str">
        <f t="shared" si="1636"/>
        <v>0.237909061379624-0.53167732721533i</v>
      </c>
      <c r="AC3128" t="str">
        <f t="shared" si="1637"/>
        <v>0.863023685897077-0.0704831315216801i</v>
      </c>
      <c r="AD3128" t="str">
        <f t="shared" si="1638"/>
        <v>0.323823208498271-0.589616787738615i</v>
      </c>
      <c r="AE3128" t="str">
        <f t="shared" si="1639"/>
        <v>-0.000820204066534368+0.00108144268509093i</v>
      </c>
      <c r="AF3128" t="str">
        <f t="shared" si="1640"/>
        <v>-15.0794689959979-0.297936293613272i</v>
      </c>
      <c r="AG3128" t="str">
        <f t="shared" si="1641"/>
        <v>0.960431861414956-0.0223542616119234i</v>
      </c>
      <c r="AH3128" t="str">
        <f t="shared" si="1642"/>
        <v>0.0135951799994295-0.0164085587993736i</v>
      </c>
      <c r="AI3128">
        <f t="shared" si="1643"/>
        <v>-33.428774573640169</v>
      </c>
      <c r="AJ3128">
        <f t="shared" si="1644"/>
        <v>-50.3568250809912</v>
      </c>
      <c r="AK3128"/>
      <c r="AL3128"/>
      <c r="AM3128"/>
      <c r="AN3128"/>
    </row>
    <row r="3129" spans="1:40" x14ac:dyDescent="0.25">
      <c r="A3129"/>
      <c r="B3129">
        <f t="shared" si="1645"/>
        <v>1195000</v>
      </c>
      <c r="C3129" s="186" t="str">
        <f t="shared" si="1613"/>
        <v>-5.35188690091813E-08+0.00204939124629089i</v>
      </c>
      <c r="D3129" s="158" t="str">
        <f t="shared" si="1614"/>
        <v>-5.95700636731729+0.0157119995548968i</v>
      </c>
      <c r="E3129" t="str">
        <f t="shared" si="1615"/>
        <v>2870</v>
      </c>
      <c r="F3129" t="str">
        <f t="shared" si="1616"/>
        <v>0.777000777000777</v>
      </c>
      <c r="G3129" t="str">
        <f t="shared" si="1611"/>
        <v>0.777000777000777</v>
      </c>
      <c r="H3129" t="str">
        <f t="shared" si="1617"/>
        <v>9.12248202957872+0.313399691866694i</v>
      </c>
      <c r="I3129" t="str">
        <f t="shared" si="1618"/>
        <v>4692.75402629975i</v>
      </c>
      <c r="J3129" t="str">
        <f t="shared" si="1612"/>
        <v>-18835.6868989329+1014.93382399523i</v>
      </c>
      <c r="K3129" t="str">
        <f t="shared" si="1619"/>
        <v>0.0133857734933138-0.248420372303287i</v>
      </c>
      <c r="L3129" t="str">
        <f t="shared" si="1620"/>
        <v>0.000992333096680229-0.0154349743200514i</v>
      </c>
      <c r="M3129" t="str">
        <f t="shared" si="1621"/>
        <v>0.014378106589994-0.263855346623338i</v>
      </c>
      <c r="N3129" t="str">
        <f t="shared" si="1622"/>
        <v>-5.29971711446667i</v>
      </c>
      <c r="O3129" t="str">
        <f t="shared" si="1623"/>
        <v>0.554138877581346+0.832424233400786i</v>
      </c>
      <c r="P3129" t="str">
        <f t="shared" si="1624"/>
        <v>0.445861122418654-0.832424233400786i</v>
      </c>
      <c r="Q3129" t="str">
        <f t="shared" si="1625"/>
        <v>-0.445861122418654+6.13214134786746i</v>
      </c>
      <c r="R3129" t="str">
        <f t="shared" si="1626"/>
        <v>-0.140292637022456-0.0625083585103677i</v>
      </c>
      <c r="S3129" t="str">
        <f t="shared" si="1627"/>
        <v>0.547051478284978i</v>
      </c>
      <c r="T3129" t="str">
        <f t="shared" si="1628"/>
        <v>0.034195289928264-0.0767472944756324i</v>
      </c>
      <c r="U3129" t="str">
        <f t="shared" si="1629"/>
        <v>0.00005-0.000201794019388735i</v>
      </c>
      <c r="V3129" t="str">
        <f t="shared" si="1630"/>
        <v>3.33333333333333E-06-0.000221973421327609i</v>
      </c>
      <c r="W3129" t="str">
        <f t="shared" si="1631"/>
        <v>0.0000142977083143227-0.000107107772572629i</v>
      </c>
      <c r="X3129" t="str">
        <f t="shared" si="1632"/>
        <v>0.0000145103663970607-0.000107049505344127i</v>
      </c>
      <c r="Y3129" t="str">
        <f t="shared" si="1633"/>
        <v>0.009+0.750840644207961i</v>
      </c>
      <c r="Z3129" t="str">
        <f t="shared" si="1634"/>
        <v>-0.00199276826951853-0.00029452386484694i</v>
      </c>
      <c r="AA3129" t="str">
        <f t="shared" si="1635"/>
        <v>0.223890601845322-18.645737761867i</v>
      </c>
      <c r="AB3129" t="str">
        <f t="shared" si="1636"/>
        <v>0.236216366867852-0.530159770717038i</v>
      </c>
      <c r="AC3129" t="str">
        <f t="shared" si="1637"/>
        <v>0.863510854032834-0.069949645051119i</v>
      </c>
      <c r="AD3129" t="str">
        <f t="shared" si="1638"/>
        <v>0.321180238885472-0.587940874904464i</v>
      </c>
      <c r="AE3129" t="str">
        <f t="shared" si="1639"/>
        <v>-0.000813200407625708+0.00107703467459357i</v>
      </c>
      <c r="AF3129" t="str">
        <f t="shared" si="1640"/>
        <v>-15.079488396896-0.297687692311797i</v>
      </c>
      <c r="AG3129" t="str">
        <f t="shared" si="1641"/>
        <v>0.960575730667802-0.0221554025404806i</v>
      </c>
      <c r="AH3129" t="str">
        <f t="shared" si="1642"/>
        <v>0.0134767020353208-0.0163448543056876i</v>
      </c>
      <c r="AI3129">
        <f t="shared" si="1643"/>
        <v>-33.479706089100205</v>
      </c>
      <c r="AJ3129">
        <f t="shared" si="1644"/>
        <v>-50.493647482980421</v>
      </c>
      <c r="AK3129"/>
      <c r="AL3129"/>
      <c r="AM3129"/>
      <c r="AN3129"/>
    </row>
    <row r="3130" spans="1:40" x14ac:dyDescent="0.25">
      <c r="A3130"/>
      <c r="B3130">
        <f t="shared" si="1645"/>
        <v>1196000</v>
      </c>
      <c r="C3130" s="186" t="str">
        <f t="shared" si="1613"/>
        <v>-5.34294099876702E-08+0.00204767770846188i</v>
      </c>
      <c r="D3130" s="158" t="str">
        <f t="shared" si="1614"/>
        <v>-5.95700636663144+0.0156988624315411i</v>
      </c>
      <c r="E3130" t="str">
        <f t="shared" si="1615"/>
        <v>2870</v>
      </c>
      <c r="F3130" t="str">
        <f t="shared" si="1616"/>
        <v>0.777000777000777</v>
      </c>
      <c r="G3130" t="str">
        <f t="shared" si="1611"/>
        <v>0.777000777000777</v>
      </c>
      <c r="H3130" t="str">
        <f t="shared" si="1617"/>
        <v>9.12250138260706+0.313138367368201i</v>
      </c>
      <c r="I3130" t="str">
        <f t="shared" si="1618"/>
        <v>4696.68101711674i</v>
      </c>
      <c r="J3130" t="str">
        <f t="shared" si="1612"/>
        <v>-18867.2259254733+1015.78314100275i</v>
      </c>
      <c r="K3130" t="str">
        <f t="shared" si="1619"/>
        <v>0.0133634609177126-0.248213842210277i</v>
      </c>
      <c r="L3130" t="str">
        <f t="shared" si="1620"/>
        <v>0.000990681187045953-0.0154221749375904i</v>
      </c>
      <c r="M3130" t="str">
        <f t="shared" si="1621"/>
        <v>0.0143541421047586-0.263636017147867i</v>
      </c>
      <c r="N3130" t="str">
        <f t="shared" si="1622"/>
        <v>-5.30415202418589i</v>
      </c>
      <c r="O3130" t="str">
        <f t="shared" si="1623"/>
        <v>0.557825142292514+0.829958499339778i</v>
      </c>
      <c r="P3130" t="str">
        <f t="shared" si="1624"/>
        <v>0.442174857707486-0.829958499339778i</v>
      </c>
      <c r="Q3130" t="str">
        <f t="shared" si="1625"/>
        <v>-0.442174857707486+6.13411052352567i</v>
      </c>
      <c r="R3130" t="str">
        <f t="shared" si="1626"/>
        <v>-0.139772082021636-0.0620091789623422i</v>
      </c>
      <c r="S3130" t="str">
        <f t="shared" si="1627"/>
        <v>0.547509261948815i</v>
      </c>
      <c r="T3130" t="str">
        <f t="shared" si="1628"/>
        <v>0.033950599807724-0.0765265094687152i</v>
      </c>
      <c r="U3130" t="str">
        <f t="shared" si="1629"/>
        <v>0.00005-0.000201625295292256i</v>
      </c>
      <c r="V3130" t="str">
        <f t="shared" si="1630"/>
        <v>3.33333333333333E-06-0.000221787824821482i</v>
      </c>
      <c r="W3130" t="str">
        <f t="shared" si="1631"/>
        <v>0.0000142974166333739-0.000107020533232727i</v>
      </c>
      <c r="X3130" t="str">
        <f t="shared" si="1632"/>
        <v>0.0000145097223135481-0.00010696231535373i</v>
      </c>
      <c r="Y3130" t="str">
        <f t="shared" si="1633"/>
        <v>0.009+0.751468962738678i</v>
      </c>
      <c r="Z3130" t="str">
        <f t="shared" si="1634"/>
        <v>-0.00198948058346104-0.000294226091187848i</v>
      </c>
      <c r="AA3130" t="str">
        <f t="shared" si="1635"/>
        <v>0.223516292105402-18.6301477880504i</v>
      </c>
      <c r="AB3130" t="str">
        <f t="shared" si="1636"/>
        <v>0.234526081117865-0.528634618209125i</v>
      </c>
      <c r="AC3130" t="str">
        <f t="shared" si="1637"/>
        <v>0.863999295424501-0.0694176183744801i</v>
      </c>
      <c r="AD3130" t="str">
        <f t="shared" si="1638"/>
        <v>0.318544651366114-0.586252801186019i</v>
      </c>
      <c r="AE3130" t="str">
        <f t="shared" si="1639"/>
        <v>-0.000806229268999139+0.00107261441731898i</v>
      </c>
      <c r="AF3130" t="str">
        <f t="shared" si="1640"/>
        <v>-15.0795077492385-0.29743950493666i</v>
      </c>
      <c r="AG3130" t="str">
        <f t="shared" si="1641"/>
        <v>0.960720189403363-0.0219573669635323i</v>
      </c>
      <c r="AH3130" t="str">
        <f t="shared" si="1642"/>
        <v>0.0133587945628113-0.0162808788671108i</v>
      </c>
      <c r="AI3130">
        <f t="shared" si="1643"/>
        <v>-33.530824742760586</v>
      </c>
      <c r="AJ3130">
        <f t="shared" si="1644"/>
        <v>-50.63042043752472</v>
      </c>
      <c r="AK3130"/>
      <c r="AL3130"/>
      <c r="AM3130"/>
      <c r="AN3130"/>
    </row>
    <row r="3131" spans="1:40" x14ac:dyDescent="0.25">
      <c r="A3131"/>
      <c r="B3131">
        <f t="shared" si="1645"/>
        <v>1197000</v>
      </c>
      <c r="C3131" s="186" t="str">
        <f t="shared" si="1613"/>
        <v>-5.33401750805657E-08+0.00204596703368688i</v>
      </c>
      <c r="D3131" s="158" t="str">
        <f t="shared" si="1614"/>
        <v>-5.9570063659473+0.0156857472582661i</v>
      </c>
      <c r="E3131" t="str">
        <f t="shared" si="1615"/>
        <v>2870</v>
      </c>
      <c r="F3131" t="str">
        <f t="shared" si="1616"/>
        <v>0.777000777000777</v>
      </c>
      <c r="G3131" t="str">
        <f t="shared" si="1611"/>
        <v>0.777000777000777</v>
      </c>
      <c r="H3131" t="str">
        <f t="shared" si="1617"/>
        <v>9.12252068723993+0.312877477714692i</v>
      </c>
      <c r="I3131" t="str">
        <f t="shared" si="1618"/>
        <v>4700.60800793373i</v>
      </c>
      <c r="J3131" t="str">
        <f t="shared" si="1612"/>
        <v>-18898.7913334663+1016.63245801028i</v>
      </c>
      <c r="K3131" t="str">
        <f t="shared" si="1619"/>
        <v>0.0133412040327193-0.248007654255922i</v>
      </c>
      <c r="L3131" t="str">
        <f t="shared" si="1620"/>
        <v>0.000989033393159101-0.0154093966767336i</v>
      </c>
      <c r="M3131" t="str">
        <f t="shared" si="1621"/>
        <v>0.0143302374258784-0.263417050932656i</v>
      </c>
      <c r="N3131" t="str">
        <f t="shared" si="1622"/>
        <v>-5.30858693390511i</v>
      </c>
      <c r="O3131" t="str">
        <f t="shared" si="1623"/>
        <v>0.561500435480126+0.827476441329679i</v>
      </c>
      <c r="P3131" t="str">
        <f t="shared" si="1624"/>
        <v>0.438499564519874-0.827476441329679i</v>
      </c>
      <c r="Q3131" t="str">
        <f t="shared" si="1625"/>
        <v>-0.438499564519874+6.13606337523479i</v>
      </c>
      <c r="R3131" t="str">
        <f t="shared" si="1626"/>
        <v>-0.139250386710203-0.0615114785338709i</v>
      </c>
      <c r="S3131" t="str">
        <f t="shared" si="1627"/>
        <v>0.547967045612652i</v>
      </c>
      <c r="T3131" t="str">
        <f t="shared" si="1628"/>
        <v>0.0337062631634713-0.0763046230060092i</v>
      </c>
      <c r="U3131" t="str">
        <f t="shared" si="1629"/>
        <v>0.00005-0.000201456853107384i</v>
      </c>
      <c r="V3131" t="str">
        <f t="shared" si="1630"/>
        <v>3.33333333333333E-06-0.000221602538418122i</v>
      </c>
      <c r="W3131" t="str">
        <f t="shared" si="1631"/>
        <v>0.0000142971247236906-0.000106933441470536i</v>
      </c>
      <c r="X3131" t="str">
        <f t="shared" si="1632"/>
        <v>0.0000145090788843708-0.000106875272856824i</v>
      </c>
      <c r="Y3131" t="str">
        <f t="shared" si="1633"/>
        <v>0.009+0.752097281269396i</v>
      </c>
      <c r="Z3131" t="str">
        <f t="shared" si="1634"/>
        <v>-0.00198620113117384-0.000293928926151307i</v>
      </c>
      <c r="AA3131" t="str">
        <f t="shared" si="1635"/>
        <v>0.223142920293783-18.6145838623685i</v>
      </c>
      <c r="AB3131" t="str">
        <f t="shared" si="1636"/>
        <v>0.232838237133529-0.527101856995885i</v>
      </c>
      <c r="AC3131" t="str">
        <f t="shared" si="1637"/>
        <v>0.864489010508964-0.0688870565284451i</v>
      </c>
      <c r="AD3131" t="str">
        <f t="shared" si="1638"/>
        <v>0.315916503080536-0.584552600260807i</v>
      </c>
      <c r="AE3131" t="str">
        <f t="shared" si="1639"/>
        <v>-0.000799290633848656+0.00106818203736468i</v>
      </c>
      <c r="AF3131" t="str">
        <f t="shared" si="1640"/>
        <v>-15.0795270531872-0.297191730456426i</v>
      </c>
      <c r="AG3131" t="str">
        <f t="shared" si="1641"/>
        <v>0.960865233896197-0.0217601567120786i</v>
      </c>
      <c r="AH3131" t="str">
        <f t="shared" si="1642"/>
        <v>0.0132414574735162-0.0162166354075014i</v>
      </c>
      <c r="AI3131">
        <f t="shared" si="1643"/>
        <v>-33.582132109383075</v>
      </c>
      <c r="AJ3131">
        <f t="shared" si="1644"/>
        <v>-50.767143780373075</v>
      </c>
      <c r="AK3131"/>
      <c r="AL3131"/>
      <c r="AM3131"/>
      <c r="AN3131"/>
    </row>
    <row r="3132" spans="1:40" x14ac:dyDescent="0.25">
      <c r="A3132"/>
      <c r="B3132">
        <f t="shared" si="1645"/>
        <v>1198000</v>
      </c>
      <c r="C3132" s="186" t="str">
        <f t="shared" si="1613"/>
        <v>-5.32511635398848E-08+0.0020442592147963i</v>
      </c>
      <c r="D3132" s="158" t="str">
        <f t="shared" si="1614"/>
        <v>-5.95700636526488+0.015672653980105i</v>
      </c>
      <c r="E3132" t="str">
        <f t="shared" si="1615"/>
        <v>2870</v>
      </c>
      <c r="F3132" t="str">
        <f t="shared" si="1616"/>
        <v>0.777000777000777</v>
      </c>
      <c r="G3132" t="str">
        <f t="shared" si="1611"/>
        <v>0.777000777000777</v>
      </c>
      <c r="H3132" t="str">
        <f t="shared" si="1617"/>
        <v>9.1225399436385+0.31261702182319i</v>
      </c>
      <c r="I3132" t="str">
        <f t="shared" si="1618"/>
        <v>4704.53499875072i</v>
      </c>
      <c r="J3132" t="str">
        <f t="shared" si="1612"/>
        <v>-18930.3831229118+1017.48177501781i</v>
      </c>
      <c r="K3132" t="str">
        <f t="shared" si="1619"/>
        <v>0.0133190026533271-0.24780180759321i</v>
      </c>
      <c r="L3132" t="str">
        <f t="shared" si="1620"/>
        <v>0.00098738970137725-0.0153966394854638i</v>
      </c>
      <c r="M3132" t="str">
        <f t="shared" si="1621"/>
        <v>0.0143063923547044-0.263198447078674i</v>
      </c>
      <c r="N3132" t="str">
        <f t="shared" si="1622"/>
        <v>-5.31302184362432i</v>
      </c>
      <c r="O3132" t="str">
        <f t="shared" si="1623"/>
        <v>0.565164684857068+0.824978108188582i</v>
      </c>
      <c r="P3132" t="str">
        <f t="shared" si="1624"/>
        <v>0.434835315142932-0.824978108188582i</v>
      </c>
      <c r="Q3132" t="str">
        <f t="shared" si="1625"/>
        <v>-0.434835315142932+6.1379999518129i</v>
      </c>
      <c r="R3132" t="str">
        <f t="shared" si="1626"/>
        <v>-0.138727550615308-0.0610152622828716i</v>
      </c>
      <c r="S3132" t="str">
        <f t="shared" si="1627"/>
        <v>0.548424829276489i</v>
      </c>
      <c r="T3132" t="str">
        <f t="shared" si="1628"/>
        <v>0.0334622848007441-0.0760816332621458i</v>
      </c>
      <c r="U3132" t="str">
        <f t="shared" si="1629"/>
        <v>0.00005-0.000201288692128162i</v>
      </c>
      <c r="V3132" t="str">
        <f t="shared" si="1630"/>
        <v>3.33333333333333E-06-0.000221417561340978i</v>
      </c>
      <c r="W3132" t="str">
        <f t="shared" si="1631"/>
        <v>0.0000142968325853105-0.0001068464969162i</v>
      </c>
      <c r="X3132" t="str">
        <f t="shared" si="1632"/>
        <v>0.0000145084361066194-0.00010678837748377i</v>
      </c>
      <c r="Y3132" t="str">
        <f t="shared" si="1633"/>
        <v>0.009+0.752725599800114i</v>
      </c>
      <c r="Z3132" t="str">
        <f t="shared" si="1634"/>
        <v>-0.00198292988517639-0.00029363236782917i</v>
      </c>
      <c r="AA3132" t="str">
        <f t="shared" si="1635"/>
        <v>0.222770483279294-18.5990459195932i</v>
      </c>
      <c r="AB3132" t="str">
        <f t="shared" si="1636"/>
        <v>0.231152868108769-0.525561474467919i</v>
      </c>
      <c r="AC3132" t="str">
        <f t="shared" si="1637"/>
        <v>0.864979999700745-0.0683579645842646i</v>
      </c>
      <c r="AD3132" t="str">
        <f t="shared" si="1638"/>
        <v>0.313295851006913-0.582840306082001i</v>
      </c>
      <c r="AE3132" t="str">
        <f t="shared" si="1639"/>
        <v>-0.000792384485004514+0.00106373765865314i</v>
      </c>
      <c r="AF3132" t="str">
        <f t="shared" si="1640"/>
        <v>-15.0795463089034-0.296944367843085i</v>
      </c>
      <c r="AG3132" t="str">
        <f t="shared" si="1641"/>
        <v>0.961010860414536-0.0215637736001612i</v>
      </c>
      <c r="AH3132" t="str">
        <f t="shared" si="1642"/>
        <v>0.0131246906446839-0.0161521268447127i</v>
      </c>
      <c r="AI3132">
        <f t="shared" si="1643"/>
        <v>-33.633629785592838</v>
      </c>
      <c r="AJ3132">
        <f t="shared" si="1644"/>
        <v>-50.903817348848264</v>
      </c>
      <c r="AK3132"/>
      <c r="AL3132"/>
      <c r="AM3132"/>
      <c r="AN3132"/>
    </row>
    <row r="3133" spans="1:40" x14ac:dyDescent="0.25">
      <c r="A3133"/>
      <c r="B3133">
        <f t="shared" si="1645"/>
        <v>1199000</v>
      </c>
      <c r="C3133" s="186" t="str">
        <f t="shared" si="1613"/>
        <v>-5.31623746207629E-08+0.00204255424464449i</v>
      </c>
      <c r="D3133" s="158" t="str">
        <f t="shared" si="1614"/>
        <v>-5.95700636458417+0.0156595825422744i</v>
      </c>
      <c r="E3133" t="str">
        <f t="shared" si="1615"/>
        <v>2870</v>
      </c>
      <c r="F3133" t="str">
        <f t="shared" si="1616"/>
        <v>0.777000777000777</v>
      </c>
      <c r="G3133" t="str">
        <f t="shared" si="1611"/>
        <v>0.777000777000777</v>
      </c>
      <c r="H3133" t="str">
        <f t="shared" si="1617"/>
        <v>9.12255915196324+0.3123569986143i</v>
      </c>
      <c r="I3133" t="str">
        <f t="shared" si="1618"/>
        <v>4708.4619895677i</v>
      </c>
      <c r="J3133" t="str">
        <f t="shared" si="1612"/>
        <v>-18962.0012938099+1018.33109202534i</v>
      </c>
      <c r="K3133" t="str">
        <f t="shared" si="1619"/>
        <v>0.0132968565952958-0.247596301377912i</v>
      </c>
      <c r="L3133" t="str">
        <f t="shared" si="1620"/>
        <v>0.000985750098114375-0.0153839033119338i</v>
      </c>
      <c r="M3133" t="str">
        <f t="shared" si="1621"/>
        <v>0.0142826066934102-0.262980204689846i</v>
      </c>
      <c r="N3133" t="str">
        <f t="shared" si="1622"/>
        <v>-5.31745675334354i</v>
      </c>
      <c r="O3133" t="str">
        <f t="shared" si="1623"/>
        <v>0.568817818353463+0.822463549054672i</v>
      </c>
      <c r="P3133" t="str">
        <f t="shared" si="1624"/>
        <v>0.431182181646537-0.822463549054672i</v>
      </c>
      <c r="Q3133" t="str">
        <f t="shared" si="1625"/>
        <v>-0.431182181646537+6.13992030239821i</v>
      </c>
      <c r="R3133" t="str">
        <f t="shared" si="1626"/>
        <v>-0.138203573288823-0.0605205353006576i</v>
      </c>
      <c r="S3133" t="str">
        <f t="shared" si="1627"/>
        <v>0.548882612940326i</v>
      </c>
      <c r="T3133" t="str">
        <f t="shared" si="1628"/>
        <v>0.0332186695523722-0.075857538424459i</v>
      </c>
      <c r="U3133" t="str">
        <f t="shared" si="1629"/>
        <v>0.0000500000000000001-0.000201120811650991i</v>
      </c>
      <c r="V3133" t="str">
        <f t="shared" si="1630"/>
        <v>3.33333333333333E-06-0.00022123289281609i</v>
      </c>
      <c r="W3133" t="str">
        <f t="shared" si="1631"/>
        <v>0.0000142965402182703-0.000106759699201101i</v>
      </c>
      <c r="X3133" t="str">
        <f t="shared" si="1632"/>
        <v>0.0000145077939773959-0.000106701628866165i</v>
      </c>
      <c r="Y3133" t="str">
        <f t="shared" si="1633"/>
        <v>0.009+0.753353918330832i</v>
      </c>
      <c r="Z3133" t="str">
        <f t="shared" si="1634"/>
        <v>-0.00197966681810278-0.00029333641432124i</v>
      </c>
      <c r="AA3133" t="str">
        <f t="shared" si="1635"/>
        <v>0.222398977943817-18.583533894714i</v>
      </c>
      <c r="AB3133" t="str">
        <f t="shared" si="1636"/>
        <v>0.22947000742811-0.524013458103582i</v>
      </c>
      <c r="AC3133" t="str">
        <f t="shared" si="1637"/>
        <v>0.865472263391716-0.0678303476477721i</v>
      </c>
      <c r="AD3133" t="str">
        <f t="shared" si="1638"/>
        <v>0.310682751959853-0.581115952877563i</v>
      </c>
      <c r="AE3133" t="str">
        <f t="shared" si="1639"/>
        <v>-0.000785510804933752+0.00105928140493053i</v>
      </c>
      <c r="AF3133" t="str">
        <f t="shared" si="1640"/>
        <v>-15.0795655165474-0.296697416072026i</v>
      </c>
      <c r="AG3133" t="str">
        <f t="shared" si="1641"/>
        <v>0.961157065220378-0.0213682194248395i</v>
      </c>
      <c r="AH3133" t="str">
        <f t="shared" si="1642"/>
        <v>0.0130084939392618-0.0160873560905092i</v>
      </c>
      <c r="AI3133">
        <f t="shared" si="1643"/>
        <v>-33.685319390282665</v>
      </c>
      <c r="AJ3133">
        <f t="shared" si="1644"/>
        <v>-51.040440981850317</v>
      </c>
      <c r="AK3133"/>
      <c r="AL3133"/>
      <c r="AM3133"/>
      <c r="AN3133"/>
    </row>
    <row r="3134" spans="1:40" x14ac:dyDescent="0.25">
      <c r="A3134"/>
      <c r="B3134">
        <f t="shared" si="1645"/>
        <v>1200000</v>
      </c>
      <c r="C3134" s="186" t="str">
        <f t="shared" si="1613"/>
        <v>-5.30738075814372E-08+0.00204085211610959i</v>
      </c>
      <c r="D3134" s="158" t="str">
        <f t="shared" si="1614"/>
        <v>-5.95700636390515+0.0156465328901735i</v>
      </c>
      <c r="E3134" t="str">
        <f t="shared" si="1615"/>
        <v>2870</v>
      </c>
      <c r="F3134" t="str">
        <f t="shared" si="1616"/>
        <v>0.777000777000777</v>
      </c>
      <c r="G3134" t="str">
        <f t="shared" si="1611"/>
        <v>0.777000777000777</v>
      </c>
      <c r="H3134" t="str">
        <f t="shared" si="1617"/>
        <v>9.12257831237396+0.312097407012206i</v>
      </c>
      <c r="I3134" t="str">
        <f t="shared" si="1618"/>
        <v>4712.38898038469i</v>
      </c>
      <c r="J3134" t="str">
        <f t="shared" si="1612"/>
        <v>-18993.6458461605+1019.18040903286i</v>
      </c>
      <c r="K3134" t="str">
        <f t="shared" si="1619"/>
        <v>0.0132747656751486-0.247391134768575i</v>
      </c>
      <c r="L3134" t="str">
        <f t="shared" si="1620"/>
        <v>0.000984114569840562-0.0153711881044651i</v>
      </c>
      <c r="M3134" t="str">
        <f t="shared" si="1621"/>
        <v>0.0142588802449892-0.26276232287304i</v>
      </c>
      <c r="N3134" t="str">
        <f t="shared" si="1622"/>
        <v>-5.32189166306276i</v>
      </c>
      <c r="O3134" t="str">
        <f t="shared" si="1623"/>
        <v>0.572459764118041+0.81993281338529i</v>
      </c>
      <c r="P3134" t="str">
        <f t="shared" si="1624"/>
        <v>0.427540235881959-0.81993281338529i</v>
      </c>
      <c r="Q3134" t="str">
        <f t="shared" si="1625"/>
        <v>-0.427540235881959+6.14182447644805i</v>
      </c>
      <c r="R3134" t="str">
        <f t="shared" si="1626"/>
        <v>-0.137678454307627-0.0600273027119503i</v>
      </c>
      <c r="S3134" t="str">
        <f t="shared" si="1627"/>
        <v>0.549340396604161i</v>
      </c>
      <c r="T3134" t="str">
        <f t="shared" si="1628"/>
        <v>0.0329754222788608-0.0756323366931997i</v>
      </c>
      <c r="U3134" t="str">
        <f t="shared" si="1629"/>
        <v>0.0000500000000000001-0.000200953210974615i</v>
      </c>
      <c r="V3134" t="str">
        <f t="shared" si="1630"/>
        <v>3.33333333333333E-06-0.000221048532072077i</v>
      </c>
      <c r="W3134" t="str">
        <f t="shared" si="1631"/>
        <v>0.0000142962476226073-0.000106673047957847i</v>
      </c>
      <c r="X3134" t="str">
        <f t="shared" si="1632"/>
        <v>0.0000145071524938149-0.000106615026636834i</v>
      </c>
      <c r="Y3134" t="str">
        <f t="shared" si="1633"/>
        <v>0.009+0.75398223686155i</v>
      </c>
      <c r="Z3134" t="str">
        <f t="shared" si="1634"/>
        <v>-0.00197641190270103-0.000293041063735256i</v>
      </c>
      <c r="AA3134" t="str">
        <f t="shared" si="1635"/>
        <v>0.222028401182226-18.568047722937i</v>
      </c>
      <c r="AB3134" t="str">
        <f t="shared" si="1636"/>
        <v>0.227789688667254-0.522457795470453i</v>
      </c>
      <c r="AC3134" t="str">
        <f t="shared" si="1637"/>
        <v>0.865965801950806-0.0673042108594085i</v>
      </c>
      <c r="AD3134" t="str">
        <f t="shared" si="1638"/>
        <v>0.308077262589059-0.579379575149402i</v>
      </c>
      <c r="AE3134" t="str">
        <f t="shared" si="1639"/>
        <v>-0.000778669575740827+0.0010548133997654i</v>
      </c>
      <c r="AF3134" t="str">
        <f t="shared" si="1640"/>
        <v>-15.0795846762791-0.296450874122033i</v>
      </c>
      <c r="AG3134" t="str">
        <f t="shared" si="1641"/>
        <v>0.961303844569563-0.0211734959661697i</v>
      </c>
      <c r="AH3134" t="str">
        <f t="shared" si="1642"/>
        <v>0.0128928672059669-0.0160223260504844i</v>
      </c>
      <c r="AI3134">
        <f t="shared" si="1643"/>
        <v>-33.737202565025051</v>
      </c>
      <c r="AJ3134">
        <f t="shared" si="1644"/>
        <v>-51.177014519852399</v>
      </c>
      <c r="AK3134"/>
      <c r="AL3134"/>
      <c r="AM3134"/>
      <c r="AN3134"/>
    </row>
    <row r="3135" spans="1:40" x14ac:dyDescent="0.25">
      <c r="A3135"/>
      <c r="B3135">
        <f t="shared" si="1645"/>
        <v>1201000</v>
      </c>
      <c r="C3135" s="186" t="str">
        <f t="shared" si="1613"/>
        <v>-5.2985461683232E-08+0.00203915282209347i</v>
      </c>
      <c r="D3135" s="158" t="str">
        <f t="shared" si="1614"/>
        <v>-5.95700636322783+0.0156335049693833i</v>
      </c>
      <c r="E3135" t="str">
        <f t="shared" si="1615"/>
        <v>2870</v>
      </c>
      <c r="F3135" t="str">
        <f t="shared" si="1616"/>
        <v>0.777000777000777</v>
      </c>
      <c r="G3135" t="str">
        <f t="shared" si="1611"/>
        <v>0.777000777000777</v>
      </c>
      <c r="H3135" t="str">
        <f t="shared" si="1617"/>
        <v>9.12259742502981+0.311838245944644i</v>
      </c>
      <c r="I3135" t="str">
        <f t="shared" si="1618"/>
        <v>4716.31597120168i</v>
      </c>
      <c r="J3135" t="str">
        <f t="shared" si="1612"/>
        <v>-19025.3167799637+1020.02972604039i</v>
      </c>
      <c r="K3135" t="str">
        <f t="shared" si="1619"/>
        <v>0.0132527297101679-0.247186306926507i</v>
      </c>
      <c r="L3135" t="str">
        <f t="shared" si="1620"/>
        <v>0.000982483103081776-0.0153584938115485i</v>
      </c>
      <c r="M3135" t="str">
        <f t="shared" si="1621"/>
        <v>0.0142352128132497-0.262544800738056i</v>
      </c>
      <c r="N3135" t="str">
        <f t="shared" si="1622"/>
        <v>-5.32632657278198i</v>
      </c>
      <c r="O3135" t="str">
        <f t="shared" si="1623"/>
        <v>0.576090450519585+0.817385950955937i</v>
      </c>
      <c r="P3135" t="str">
        <f t="shared" si="1624"/>
        <v>0.423909549480415-0.817385950955937i</v>
      </c>
      <c r="Q3135" t="str">
        <f t="shared" si="1625"/>
        <v>-0.423909549480415+6.14371252373792i</v>
      </c>
      <c r="R3135" t="str">
        <f t="shared" si="1626"/>
        <v>-0.137152193273882-0.0595355696748801i</v>
      </c>
      <c r="S3135" t="str">
        <f t="shared" si="1627"/>
        <v>0.549798180267998i</v>
      </c>
      <c r="T3135" t="str">
        <f t="shared" si="1628"/>
        <v>0.0327325478684677-0.0754060262817451i</v>
      </c>
      <c r="U3135" t="str">
        <f t="shared" si="1629"/>
        <v>0.0000500000000000001-0.000200785889400115i</v>
      </c>
      <c r="V3135" t="str">
        <f t="shared" si="1630"/>
        <v>3.33333333333333E-06-0.000220864478340127i</v>
      </c>
      <c r="W3135" t="str">
        <f t="shared" si="1631"/>
        <v>0.0000142959547983586-0.000106586542820269i</v>
      </c>
      <c r="X3135" t="str">
        <f t="shared" si="1632"/>
        <v>0.0000145065116530031-0.000106528570429822i</v>
      </c>
      <c r="Y3135" t="str">
        <f t="shared" si="1633"/>
        <v>0.009+0.754610555392268i</v>
      </c>
      <c r="Z3135" t="str">
        <f t="shared" si="1634"/>
        <v>-0.00197316511183253-0.000292746314186844i</v>
      </c>
      <c r="AA3135" t="str">
        <f t="shared" si="1635"/>
        <v>0.22165874990232-18.5525873396843i</v>
      </c>
      <c r="AB3135" t="str">
        <f t="shared" si="1636"/>
        <v>0.226111945593614-0.520894474226787i</v>
      </c>
      <c r="AC3135" t="str">
        <f t="shared" si="1637"/>
        <v>0.866460615723717-0.0667795593942337i</v>
      </c>
      <c r="AD3135" t="str">
        <f t="shared" si="1638"/>
        <v>0.305479439377935-0.57763120767248i</v>
      </c>
      <c r="AE3135" t="str">
        <f t="shared" si="1639"/>
        <v>-0.000771860779168117+0.00105033376654728i</v>
      </c>
      <c r="AF3135" t="str">
        <f t="shared" si="1640"/>
        <v>-15.0796037882576-0.296204740975261i</v>
      </c>
      <c r="AG3135" t="str">
        <f t="shared" si="1641"/>
        <v>0.96145119471186-0.0209796049871817i</v>
      </c>
      <c r="AH3135" t="str">
        <f t="shared" si="1642"/>
        <v>0.0127778102793521-0.0159570396239767i</v>
      </c>
      <c r="AI3135">
        <f t="shared" si="1643"/>
        <v>-33.789280974495874</v>
      </c>
      <c r="AJ3135">
        <f t="shared" si="1644"/>
        <v>-51.313537804902218</v>
      </c>
      <c r="AK3135"/>
      <c r="AL3135"/>
      <c r="AM3135"/>
      <c r="AN3135"/>
    </row>
    <row r="3136" spans="1:40" x14ac:dyDescent="0.25">
      <c r="A3136"/>
      <c r="B3136">
        <f t="shared" si="1645"/>
        <v>1202000</v>
      </c>
      <c r="C3136" s="186" t="str">
        <f t="shared" si="1613"/>
        <v>-5.28973361905431E-08+0.00203745635552164i</v>
      </c>
      <c r="D3136" s="158" t="str">
        <f t="shared" si="1614"/>
        <v>-5.9570063625522+0.0156204987256659i</v>
      </c>
      <c r="E3136" t="str">
        <f t="shared" si="1615"/>
        <v>2870</v>
      </c>
      <c r="F3136" t="str">
        <f t="shared" si="1616"/>
        <v>0.777000777000777</v>
      </c>
      <c r="G3136" t="str">
        <f t="shared" si="1611"/>
        <v>0.777000777000777</v>
      </c>
      <c r="H3136" t="str">
        <f t="shared" si="1617"/>
        <v>9.1226164900893+0.311579514342902i</v>
      </c>
      <c r="I3136" t="str">
        <f t="shared" si="1618"/>
        <v>4720.24296201866i</v>
      </c>
      <c r="J3136" t="str">
        <f t="shared" si="1612"/>
        <v>-19057.0140952195+1020.87904304792i</v>
      </c>
      <c r="K3136" t="str">
        <f t="shared" si="1619"/>
        <v>0.0132307485183916-0.246981817015767i</v>
      </c>
      <c r="L3136" t="str">
        <f t="shared" si="1620"/>
        <v>0.000980855684419515-0.0153458203818421i</v>
      </c>
      <c r="M3136" t="str">
        <f t="shared" si="1621"/>
        <v>0.0142116042028111-0.262327637397609i</v>
      </c>
      <c r="N3136" t="str">
        <f t="shared" si="1622"/>
        <v>-5.3307614825012i</v>
      </c>
      <c r="O3136" t="str">
        <f t="shared" si="1623"/>
        <v>0.579709806148332+0.814823011859301i</v>
      </c>
      <c r="P3136" t="str">
        <f t="shared" si="1624"/>
        <v>0.420290193851668-0.814823011859301i</v>
      </c>
      <c r="Q3136" t="str">
        <f t="shared" si="1625"/>
        <v>-0.420290193851668+6.1455844943605i</v>
      </c>
      <c r="R3136" t="str">
        <f t="shared" si="1626"/>
        <v>-0.13662478981533-0.0590453413809908i</v>
      </c>
      <c r="S3136" t="str">
        <f t="shared" si="1627"/>
        <v>0.550255963931835i</v>
      </c>
      <c r="T3136" t="str">
        <f t="shared" si="1628"/>
        <v>0.0324900512372814-0.0751786054168188i</v>
      </c>
      <c r="U3136" t="str">
        <f t="shared" si="1629"/>
        <v>0.0000500000000000001-0.000200618846230897i</v>
      </c>
      <c r="V3136" t="str">
        <f t="shared" si="1630"/>
        <v>3.33333333333333E-06-0.000220680730853987i</v>
      </c>
      <c r="W3136" t="str">
        <f t="shared" si="1631"/>
        <v>0.0000142956617455612-0.000106500183423416i</v>
      </c>
      <c r="X3136" t="str">
        <f t="shared" si="1632"/>
        <v>0.0000145058714520992-0.000106442259880392i</v>
      </c>
      <c r="Y3136" t="str">
        <f t="shared" si="1633"/>
        <v>0.009+0.755238873922986i</v>
      </c>
      <c r="Z3136" t="str">
        <f t="shared" si="1634"/>
        <v>-0.00196992641847152-0.000292452163799468i</v>
      </c>
      <c r="AA3136" t="str">
        <f t="shared" si="1635"/>
        <v>0.221290021024759-18.5371526805926i</v>
      </c>
      <c r="AB3136" t="str">
        <f t="shared" si="1636"/>
        <v>0.224436812166856-0.519323482123034i</v>
      </c>
      <c r="AC3136" t="str">
        <f t="shared" si="1637"/>
        <v>0.866956705032621-0.0662563984619405i</v>
      </c>
      <c r="AD3136" t="str">
        <f t="shared" si="1638"/>
        <v>0.302889338642228-0.575870885493983i</v>
      </c>
      <c r="AE3136" t="str">
        <f t="shared" si="1639"/>
        <v>-0.000765084396596524+0.00104584262848548i</v>
      </c>
      <c r="AF3136" t="str">
        <f t="shared" si="1640"/>
        <v>-15.0796228526415-0.295959015617236i</v>
      </c>
      <c r="AG3136" t="str">
        <f t="shared" si="1641"/>
        <v>0.961599111891051-0.0207865482338574i</v>
      </c>
      <c r="AH3136" t="str">
        <f t="shared" si="1642"/>
        <v>0.0126633229798765-0.0158914997039897i</v>
      </c>
      <c r="AI3136">
        <f t="shared" si="1643"/>
        <v>-33.841556306905829</v>
      </c>
      <c r="AJ3136">
        <f t="shared" si="1644"/>
        <v>-51.450010680622235</v>
      </c>
      <c r="AK3136"/>
      <c r="AL3136"/>
      <c r="AM3136"/>
      <c r="AN3136"/>
    </row>
    <row r="3137" spans="1:40" x14ac:dyDescent="0.25">
      <c r="A3137"/>
      <c r="B3137">
        <f t="shared" si="1645"/>
        <v>1203000</v>
      </c>
      <c r="C3137" s="186" t="str">
        <f t="shared" si="1613"/>
        <v>-5.28094303708221E-08+0.00203576270934311i</v>
      </c>
      <c r="D3137" s="158" t="str">
        <f t="shared" si="1614"/>
        <v>-5.95700636187826+0.0156075141049638i</v>
      </c>
      <c r="E3137" t="str">
        <f t="shared" si="1615"/>
        <v>2870</v>
      </c>
      <c r="F3137" t="str">
        <f t="shared" si="1616"/>
        <v>0.777000777000777</v>
      </c>
      <c r="G3137" t="str">
        <f t="shared" si="1611"/>
        <v>0.777000777000777</v>
      </c>
      <c r="H3137" t="str">
        <f t="shared" si="1617"/>
        <v>9.12263550771027+0.311321211141792i</v>
      </c>
      <c r="I3137" t="str">
        <f t="shared" si="1618"/>
        <v>4724.16995283565i</v>
      </c>
      <c r="J3137" t="str">
        <f t="shared" si="1612"/>
        <v>-19088.7377919279+1021.72836005545i</v>
      </c>
      <c r="K3137" t="str">
        <f t="shared" si="1619"/>
        <v>0.0132088219186094-0.246777664203156i</v>
      </c>
      <c r="L3137" t="str">
        <f t="shared" si="1620"/>
        <v>0.000979232300490582-0.0153331677641715i</v>
      </c>
      <c r="M3137" t="str">
        <f t="shared" si="1621"/>
        <v>0.0141880542191-0.262110831967327i</v>
      </c>
      <c r="N3137" t="str">
        <f t="shared" si="1622"/>
        <v>-5.33519639222042i</v>
      </c>
      <c r="O3137" t="str">
        <f t="shared" si="1623"/>
        <v>0.583317759817378+0.812244046504273i</v>
      </c>
      <c r="P3137" t="str">
        <f t="shared" si="1624"/>
        <v>0.416682240182622-0.812244046504273i</v>
      </c>
      <c r="Q3137" t="str">
        <f t="shared" si="1625"/>
        <v>-0.416682240182622+6.14744043872469i</v>
      </c>
      <c r="R3137" t="str">
        <f t="shared" si="1626"/>
        <v>-0.13609624358557-0.058556623055241i</v>
      </c>
      <c r="S3137" t="str">
        <f t="shared" si="1627"/>
        <v>0.550713747595672i</v>
      </c>
      <c r="T3137" t="str">
        <f t="shared" si="1628"/>
        <v>0.0322479373292989-0.0749500723387027i</v>
      </c>
      <c r="U3137" t="str">
        <f t="shared" si="1629"/>
        <v>0.0000499999999999999-0.000200452080772684i</v>
      </c>
      <c r="V3137" t="str">
        <f t="shared" si="1630"/>
        <v>3.33333333333333E-06-0.000220497288849952i</v>
      </c>
      <c r="W3137" t="str">
        <f t="shared" si="1631"/>
        <v>0.0000142953684642524-0.000106413969403554i</v>
      </c>
      <c r="X3137" t="str">
        <f t="shared" si="1632"/>
        <v>0.0000145052318882543-0.000106356094625023i</v>
      </c>
      <c r="Y3137" t="str">
        <f t="shared" si="1633"/>
        <v>0.009+0.755867192453704i</v>
      </c>
      <c r="Z3137" t="str">
        <f t="shared" si="1634"/>
        <v>-0.00196669579570458-0.000292158610704411i</v>
      </c>
      <c r="AA3137" t="str">
        <f t="shared" si="1635"/>
        <v>0.220922211483003-18.521743681513i</v>
      </c>
      <c r="AB3137" t="str">
        <f t="shared" si="1636"/>
        <v>0.222764322539431-0.517744807003304i</v>
      </c>
      <c r="AC3137" t="str">
        <f t="shared" si="1637"/>
        <v>0.867454070175871-0.0657347333068686i</v>
      </c>
      <c r="AD3137" t="str">
        <f t="shared" si="1638"/>
        <v>0.300307016528664-0.574098643932403i</v>
      </c>
      <c r="AE3137" t="str">
        <f t="shared" si="1639"/>
        <v>-0.00075834040904609+0.00104134010860776i</v>
      </c>
      <c r="AF3137" t="str">
        <f t="shared" si="1640"/>
        <v>-15.0796418695885-0.295713697036828i</v>
      </c>
      <c r="AG3137" t="str">
        <f t="shared" si="1641"/>
        <v>0.961747592345011-0.0205943274351093i</v>
      </c>
      <c r="AH3137" t="str">
        <f t="shared" si="1642"/>
        <v>0.012549405113975-0.0158257091771111i</v>
      </c>
      <c r="AI3137">
        <f t="shared" si="1643"/>
        <v>-33.894030274442898</v>
      </c>
      <c r="AJ3137">
        <f t="shared" si="1644"/>
        <v>-51.586432992208515</v>
      </c>
      <c r="AK3137"/>
      <c r="AL3137"/>
      <c r="AM3137"/>
      <c r="AN3137"/>
    </row>
    <row r="3138" spans="1:40" x14ac:dyDescent="0.25">
      <c r="A3138"/>
      <c r="B3138">
        <f t="shared" si="1645"/>
        <v>1204000</v>
      </c>
      <c r="C3138" s="186" t="str">
        <f t="shared" si="1613"/>
        <v>-5.27217434945616E-08+0.00203407187653031i</v>
      </c>
      <c r="D3138" s="158" t="str">
        <f t="shared" si="1614"/>
        <v>-5.95700636120599+0.015594551053399i</v>
      </c>
      <c r="E3138" t="str">
        <f t="shared" si="1615"/>
        <v>2870</v>
      </c>
      <c r="F3138" t="str">
        <f t="shared" si="1616"/>
        <v>0.777000777000777</v>
      </c>
      <c r="G3138" t="str">
        <f t="shared" si="1611"/>
        <v>0.777000777000777</v>
      </c>
      <c r="H3138" t="str">
        <f t="shared" si="1617"/>
        <v>9.12265447804988+0.311063335279642i</v>
      </c>
      <c r="I3138" t="str">
        <f t="shared" si="1618"/>
        <v>4728.09694365264i</v>
      </c>
      <c r="J3138" t="str">
        <f t="shared" si="1612"/>
        <v>-19120.4878700888+1022.57767706297i</v>
      </c>
      <c r="K3138" t="str">
        <f t="shared" si="1619"/>
        <v>0.0131869497303593-0.246573847658205i</v>
      </c>
      <c r="L3138" t="str">
        <f t="shared" si="1620"/>
        <v>0.0009776129379868-0.0153205359075285i</v>
      </c>
      <c r="M3138" t="str">
        <f t="shared" si="1621"/>
        <v>0.0141645626683461-0.261894383565734i</v>
      </c>
      <c r="N3138" t="str">
        <f t="shared" si="1622"/>
        <v>-5.33963130193964i</v>
      </c>
      <c r="O3138" t="str">
        <f t="shared" si="1623"/>
        <v>0.586914240564074+0.809649105614955i</v>
      </c>
      <c r="P3138" t="str">
        <f t="shared" si="1624"/>
        <v>0.413085759435926-0.809649105614955i</v>
      </c>
      <c r="Q3138" t="str">
        <f t="shared" si="1625"/>
        <v>-0.413085759435926+6.1492804075546i</v>
      </c>
      <c r="R3138" t="str">
        <f t="shared" si="1626"/>
        <v>-0.135566554264355-0.0580694199560053i</v>
      </c>
      <c r="S3138" t="str">
        <f t="shared" si="1627"/>
        <v>0.551171531259509i</v>
      </c>
      <c r="T3138" t="str">
        <f t="shared" si="1628"/>
        <v>0.0320062111165029-0.0747204253014599i</v>
      </c>
      <c r="U3138" t="str">
        <f t="shared" si="1629"/>
        <v>0.0000499999999999999-0.000200285592333504i</v>
      </c>
      <c r="V3138" t="str">
        <f t="shared" si="1630"/>
        <v>3.33333333333333E-06-0.000220314151566854i</v>
      </c>
      <c r="W3138" t="str">
        <f t="shared" si="1631"/>
        <v>0.0000142950749544694-0.000106327900398153i</v>
      </c>
      <c r="X3138" t="str">
        <f t="shared" si="1632"/>
        <v>0.0000145045929586312-0.000106270074301397i</v>
      </c>
      <c r="Y3138" t="str">
        <f t="shared" si="1633"/>
        <v>0.009+0.756495510984422i</v>
      </c>
      <c r="Z3138" t="str">
        <f t="shared" si="1634"/>
        <v>-0.00196347321672992-0.00029186565304071i</v>
      </c>
      <c r="AA3138" t="str">
        <f t="shared" si="1635"/>
        <v>0.220555318223244-18.5063602785093i</v>
      </c>
      <c r="AB3138" t="str">
        <f t="shared" si="1636"/>
        <v>0.221094511057114-0.516158436806904i</v>
      </c>
      <c r="AC3138" t="str">
        <f t="shared" si="1637"/>
        <v>0.867952711427699-0.0652145692080172i</v>
      </c>
      <c r="AD3138" t="str">
        <f t="shared" si="1638"/>
        <v>0.297732529013607-0.572314518576681i</v>
      </c>
      <c r="AE3138" t="str">
        <f t="shared" si="1639"/>
        <v>-0.000751628797176543+0.00103682632975897i</v>
      </c>
      <c r="AF3138" t="str">
        <f t="shared" si="1640"/>
        <v>-15.0796608392559-0.295468784226243i</v>
      </c>
      <c r="AG3138" t="str">
        <f t="shared" si="1641"/>
        <v>0.961896632305795-0.0204029443027601i</v>
      </c>
      <c r="AH3138" t="str">
        <f t="shared" si="1642"/>
        <v>0.012436056474128-0.0157596709234322i</v>
      </c>
      <c r="AI3138">
        <f t="shared" si="1643"/>
        <v>-33.946704613725359</v>
      </c>
      <c r="AJ3138">
        <f t="shared" si="1644"/>
        <v>-51.722804586430108</v>
      </c>
      <c r="AK3138"/>
      <c r="AL3138"/>
      <c r="AM3138"/>
      <c r="AN3138"/>
    </row>
    <row r="3139" spans="1:40" x14ac:dyDescent="0.25">
      <c r="A3139"/>
      <c r="B3139">
        <f t="shared" si="1645"/>
        <v>1205000</v>
      </c>
      <c r="C3139" s="186" t="str">
        <f t="shared" si="1613"/>
        <v>-5.26342748352801E-08+0.00203238385007902i</v>
      </c>
      <c r="D3139" s="158" t="str">
        <f t="shared" si="1614"/>
        <v>-5.9570063605354+0.0155816095172725i</v>
      </c>
      <c r="E3139" t="str">
        <f t="shared" si="1615"/>
        <v>2870</v>
      </c>
      <c r="F3139" t="str">
        <f t="shared" si="1616"/>
        <v>0.777000777000777</v>
      </c>
      <c r="G3139" t="str">
        <f t="shared" si="1611"/>
        <v>0.777000777000777</v>
      </c>
      <c r="H3139" t="str">
        <f t="shared" si="1617"/>
        <v>9.1226734012647+0.310805885698281i</v>
      </c>
      <c r="I3139" t="str">
        <f t="shared" si="1618"/>
        <v>4732.02393446963i</v>
      </c>
      <c r="J3139" t="str">
        <f t="shared" si="1612"/>
        <v>-19152.2643297023+1023.4269940705i</v>
      </c>
      <c r="K3139" t="str">
        <f t="shared" si="1619"/>
        <v>0.0131651317739234-0.246370366553157i</v>
      </c>
      <c r="L3139" t="str">
        <f t="shared" si="1620"/>
        <v>0.00097599758365473-0.0153079247610709i</v>
      </c>
      <c r="M3139" t="str">
        <f t="shared" si="1621"/>
        <v>0.0141411293575781-0.261678291314228i</v>
      </c>
      <c r="N3139" t="str">
        <f t="shared" si="1622"/>
        <v>-5.34406621165886i</v>
      </c>
      <c r="O3139" t="str">
        <f t="shared" si="1623"/>
        <v>0.590499177651428+0.807038240229661i</v>
      </c>
      <c r="P3139" t="str">
        <f t="shared" si="1624"/>
        <v>0.409500822348572-0.807038240229661i</v>
      </c>
      <c r="Q3139" t="str">
        <f t="shared" si="1625"/>
        <v>-0.409500822348572+6.15110445188852i</v>
      </c>
      <c r="R3139" t="str">
        <f t="shared" si="1626"/>
        <v>-0.135035721557881-0.0575837373750724i</v>
      </c>
      <c r="S3139" t="str">
        <f t="shared" si="1627"/>
        <v>0.551629314923346i</v>
      </c>
      <c r="T3139" t="str">
        <f t="shared" si="1628"/>
        <v>0.0317648775989371-0.0744896625731536i</v>
      </c>
      <c r="U3139" t="str">
        <f t="shared" si="1629"/>
        <v>0.00005-0.000200119380223683i</v>
      </c>
      <c r="V3139" t="str">
        <f t="shared" si="1630"/>
        <v>3.33333333333333E-06-0.000220131318246052i</v>
      </c>
      <c r="W3139" t="str">
        <f t="shared" si="1631"/>
        <v>0.0000142947812162495-0.000106241976045887i</v>
      </c>
      <c r="X3139" t="str">
        <f t="shared" si="1632"/>
        <v>0.0000145039546604049-0.0001061841985484i</v>
      </c>
      <c r="Y3139" t="str">
        <f t="shared" si="1633"/>
        <v>0.009+0.75712382951514i</v>
      </c>
      <c r="Z3139" t="str">
        <f t="shared" si="1634"/>
        <v>-0.00196025865485689-0.000291573288955138i</v>
      </c>
      <c r="AA3139" t="str">
        <f t="shared" si="1635"/>
        <v>0.220189338204342-18.4910024078579i</v>
      </c>
      <c r="AB3139" t="str">
        <f t="shared" si="1636"/>
        <v>0.219427412259519-0.514564359569852i</v>
      </c>
      <c r="AC3139" t="str">
        <f t="shared" si="1637"/>
        <v>0.868452629037922-0.0646959114790502i</v>
      </c>
      <c r="AD3139" t="str">
        <f t="shared" si="1638"/>
        <v>0.295165931901693-0.570518545285299i</v>
      </c>
      <c r="AE3139" t="str">
        <f t="shared" si="1639"/>
        <v>-0.000744949541287934+0.00103230141459979i</v>
      </c>
      <c r="AF3139" t="str">
        <f t="shared" si="1640"/>
        <v>-15.0796797618001-0.295224276181008i</v>
      </c>
      <c r="AG3139" t="str">
        <f t="shared" si="1641"/>
        <v>0.96204622799972-0.020212400531522i</v>
      </c>
      <c r="AH3139" t="str">
        <f t="shared" si="1642"/>
        <v>0.0123232768389319-0.0156933878164689i</v>
      </c>
      <c r="AI3139">
        <f t="shared" si="1643"/>
        <v>-33.999581086265081</v>
      </c>
      <c r="AJ3139">
        <f t="shared" si="1644"/>
        <v>-51.859125311628922</v>
      </c>
      <c r="AK3139"/>
      <c r="AL3139"/>
      <c r="AM3139"/>
      <c r="AN3139"/>
    </row>
    <row r="3140" spans="1:40" x14ac:dyDescent="0.25">
      <c r="A3140"/>
      <c r="B3140">
        <f t="shared" si="1645"/>
        <v>1206000</v>
      </c>
      <c r="C3140" s="186" t="str">
        <f t="shared" si="1613"/>
        <v>-5.25470236695067E-08+0.00203069862300825i</v>
      </c>
      <c r="D3140" s="158" t="str">
        <f t="shared" si="1614"/>
        <v>-5.95700635986648+0.0155686894430633i</v>
      </c>
      <c r="E3140" t="str">
        <f t="shared" si="1615"/>
        <v>2870</v>
      </c>
      <c r="F3140" t="str">
        <f t="shared" si="1616"/>
        <v>0.777000777000777</v>
      </c>
      <c r="G3140" t="str">
        <f t="shared" si="1611"/>
        <v>0.777000777000777</v>
      </c>
      <c r="H3140" t="str">
        <f t="shared" si="1617"/>
        <v>9.12269227751059+0.310548861343022i</v>
      </c>
      <c r="I3140" t="str">
        <f t="shared" si="1618"/>
        <v>4735.95092528661i</v>
      </c>
      <c r="J3140" t="str">
        <f t="shared" si="1612"/>
        <v>-19184.0671707683+1024.27631107803i</v>
      </c>
      <c r="K3140" t="str">
        <f t="shared" si="1619"/>
        <v>0.0131433678703248-0.246167220062967i</v>
      </c>
      <c r="L3140" t="str">
        <f t="shared" si="1620"/>
        <v>0.00097438622429545-0.0152953342741219i</v>
      </c>
      <c r="M3140" t="str">
        <f t="shared" si="1621"/>
        <v>0.0141177540946202-0.261462554337089i</v>
      </c>
      <c r="N3140" t="str">
        <f t="shared" si="1622"/>
        <v>-5.34850112137808i</v>
      </c>
      <c r="O3140" t="str">
        <f t="shared" si="1623"/>
        <v>0.594072500569491+0.804411501699915i</v>
      </c>
      <c r="P3140" t="str">
        <f t="shared" si="1624"/>
        <v>0.405927499430509-0.804411501699915i</v>
      </c>
      <c r="Q3140" t="str">
        <f t="shared" si="1625"/>
        <v>-0.405927499430509+6.152912623078i</v>
      </c>
      <c r="R3140" t="str">
        <f t="shared" si="1626"/>
        <v>-0.13450374519908-0.0570995806376421i</v>
      </c>
      <c r="S3140" t="str">
        <f t="shared" si="1627"/>
        <v>0.552087098587183i</v>
      </c>
      <c r="T3140" t="str">
        <f t="shared" si="1628"/>
        <v>0.0315239418047807-0.0742577824360698i</v>
      </c>
      <c r="U3140" t="str">
        <f t="shared" si="1629"/>
        <v>0.00005-0.000199953443755836i</v>
      </c>
      <c r="V3140" t="str">
        <f t="shared" si="1630"/>
        <v>3.33333333333333E-06-0.00021994878813142i</v>
      </c>
      <c r="W3140" t="str">
        <f t="shared" si="1631"/>
        <v>0.0000142944872496298-0.00010615619598663i</v>
      </c>
      <c r="X3140" t="str">
        <f t="shared" si="1632"/>
        <v>0.0000145033169907619-0.000106098467006118i</v>
      </c>
      <c r="Y3140" t="str">
        <f t="shared" si="1633"/>
        <v>0.009+0.757752148045858i</v>
      </c>
      <c r="Z3140" t="str">
        <f t="shared" si="1634"/>
        <v>-0.00195705208350558-0.000291281516602145i</v>
      </c>
      <c r="AA3140" t="str">
        <f t="shared" si="1635"/>
        <v>0.219824268397768-18.4756700060462i</v>
      </c>
      <c r="AB3140" t="str">
        <f t="shared" si="1636"/>
        <v>0.217763060880617-0.512962563426416i</v>
      </c>
      <c r="AC3140" t="str">
        <f t="shared" si="1637"/>
        <v>0.868953823231633-0.0641787654683093i</v>
      </c>
      <c r="AD3140" t="str">
        <f t="shared" si="1638"/>
        <v>0.292607280824497-0.568710760185388i</v>
      </c>
      <c r="AE3140" t="str">
        <f t="shared" si="1639"/>
        <v>-0.000738302621321243+0.00102776548560547i</v>
      </c>
      <c r="AF3140" t="str">
        <f t="shared" si="1640"/>
        <v>-15.0796986373771-0.294980171899959i</v>
      </c>
      <c r="AG3140" t="str">
        <f t="shared" si="1641"/>
        <v>0.962196375647451-0.0200226977989767i</v>
      </c>
      <c r="AH3140" t="str">
        <f t="shared" si="1642"/>
        <v>0.012211065973171-0.0156268627230847i</v>
      </c>
      <c r="AI3140">
        <f t="shared" si="1643"/>
        <v>-34.052661478941111</v>
      </c>
      <c r="AJ3140">
        <f t="shared" si="1644"/>
        <v>-51.995395017719503</v>
      </c>
      <c r="AK3140"/>
      <c r="AL3140"/>
      <c r="AM3140"/>
      <c r="AN3140"/>
    </row>
    <row r="3141" spans="1:40" x14ac:dyDescent="0.25">
      <c r="A3141"/>
      <c r="B3141">
        <f t="shared" si="1645"/>
        <v>1207000</v>
      </c>
      <c r="C3141" s="186" t="str">
        <f t="shared" si="1613"/>
        <v>-5.2459989276766E-08+0.00202901618836012i</v>
      </c>
      <c r="D3141" s="158" t="str">
        <f t="shared" si="1614"/>
        <v>-5.95700635919921+0.0155557907774276i</v>
      </c>
      <c r="E3141" t="str">
        <f t="shared" si="1615"/>
        <v>2870</v>
      </c>
      <c r="F3141" t="str">
        <f t="shared" si="1616"/>
        <v>0.777000777000777</v>
      </c>
      <c r="G3141" t="str">
        <f t="shared" ref="G3141:G3204" si="1646">IF($C$11=$C$7,$C$24,F3141)</f>
        <v>0.777000777000777</v>
      </c>
      <c r="H3141" t="str">
        <f t="shared" si="1617"/>
        <v>9.12271110694277+0.310292261162653i</v>
      </c>
      <c r="I3141" t="str">
        <f t="shared" si="1618"/>
        <v>4739.8779161036i</v>
      </c>
      <c r="J3141" t="str">
        <f t="shared" ref="J3141:J3204" si="1647">IMSUM(COMPLEX(0,2*PI()*B3141*$C$113*$C$112),COMPLEX(0,2*PI()*B3141*$C$113*$C$111),COMPLEX(0,2*PI()*B3141*$C$28*10^-12*$C$111),COMPLEX(-1*2*PI()*B3141*2*PI()*B3141*$C$113*$C$112*$C$28*10^-12*$C$111,0),COMPLEX(1,0))</f>
        <v>-19215.8963932869+1025.12562808556i</v>
      </c>
      <c r="K3141" t="str">
        <f t="shared" si="1619"/>
        <v>0.0131216578413232-0.245964407365283i</v>
      </c>
      <c r="L3141" t="str">
        <f t="shared" si="1620"/>
        <v>0.000972778846764212-0.0152827643961688i</v>
      </c>
      <c r="M3141" t="str">
        <f t="shared" si="1621"/>
        <v>0.0140944366880874-0.261247171761452i</v>
      </c>
      <c r="N3141" t="str">
        <f t="shared" si="1622"/>
        <v>-5.3529360310973i</v>
      </c>
      <c r="O3141" t="str">
        <f t="shared" si="1623"/>
        <v>0.597634139036749+0.801768941689439i</v>
      </c>
      <c r="P3141" t="str">
        <f t="shared" si="1624"/>
        <v>0.402365860963251-0.801768941689439i</v>
      </c>
      <c r="Q3141" t="str">
        <f t="shared" si="1625"/>
        <v>-0.402365860963251+6.15470497278674i</v>
      </c>
      <c r="R3141" t="str">
        <f t="shared" si="1626"/>
        <v>-0.133970624947919-0.0566169551023207i</v>
      </c>
      <c r="S3141" t="str">
        <f t="shared" si="1627"/>
        <v>0.55254488225102i</v>
      </c>
      <c r="T3141" t="str">
        <f t="shared" si="1628"/>
        <v>0.0312834087904231-0.0740247831869435i</v>
      </c>
      <c r="U3141" t="str">
        <f t="shared" si="1629"/>
        <v>0.00005-0.000199787782244854i</v>
      </c>
      <c r="V3141" t="str">
        <f t="shared" si="1630"/>
        <v>3.33333333333333E-06-0.000219766560469339i</v>
      </c>
      <c r="W3141" t="str">
        <f t="shared" si="1631"/>
        <v>0.0000142941930546478-0.000106070559861449i</v>
      </c>
      <c r="X3141" t="str">
        <f t="shared" si="1632"/>
        <v>0.000014502679946901-0.000106012879315827i</v>
      </c>
      <c r="Y3141" t="str">
        <f t="shared" si="1633"/>
        <v>0.009+0.758380466576576i</v>
      </c>
      <c r="Z3141" t="str">
        <f t="shared" si="1634"/>
        <v>-0.001953853476206-0.000290990334143831i</v>
      </c>
      <c r="AA3141" t="str">
        <f t="shared" si="1635"/>
        <v>0.219460105787534-18.4603630097724i</v>
      </c>
      <c r="AB3141" t="str">
        <f t="shared" si="1636"/>
        <v>0.216101491849253-0.511353036610676i</v>
      </c>
      <c r="AC3141" t="str">
        <f t="shared" si="1637"/>
        <v>0.869456294208901-0.0636631365588182i</v>
      </c>
      <c r="AD3141" t="str">
        <f t="shared" si="1638"/>
        <v>0.2900566312392-0.566891199671826i</v>
      </c>
      <c r="AE3141" t="str">
        <f t="shared" si="1639"/>
        <v>-0.000731688016859018+0.00102321866506446i</v>
      </c>
      <c r="AF3141" t="str">
        <f t="shared" si="1640"/>
        <v>-15.079717466142-0.294736470385225i</v>
      </c>
      <c r="AG3141" t="str">
        <f t="shared" si="1641"/>
        <v>0.96234707146408-0.0198338377655567i</v>
      </c>
      <c r="AH3141" t="str">
        <f t="shared" si="1642"/>
        <v>0.0120994236278886-0.0155600985034113i</v>
      </c>
      <c r="AI3141">
        <f t="shared" si="1643"/>
        <v>-34.105947604485927</v>
      </c>
      <c r="AJ3141">
        <f t="shared" si="1644"/>
        <v>-52.131613556186053</v>
      </c>
      <c r="AK3141"/>
      <c r="AL3141"/>
      <c r="AM3141"/>
      <c r="AN3141"/>
    </row>
    <row r="3142" spans="1:40" x14ac:dyDescent="0.25">
      <c r="A3142"/>
      <c r="B3142">
        <f t="shared" si="1645"/>
        <v>1208000</v>
      </c>
      <c r="C3142" s="186" t="str">
        <f t="shared" ref="C3142:C3205" si="1648">IMPRODUCT(COMPLEX(-1,0),IMDIV(IMPRODUCT(G3142,COMPLEX($C$100+$C$101,0)),COMPLEX($C$100,2*PI()*B3142*$C$103*$C$102*(2*$C$100+$C$101))))</f>
        <v>-5.2373170939564E-08+0.00202733653919981i</v>
      </c>
      <c r="D3142" s="158" t="str">
        <f t="shared" ref="D3142:D3205" si="1649">IMPRODUCT(COMPLEX($C$106,0),IMSUB(C3142,G3142))</f>
        <v>-5.9570063585336+0.0155429134671985i</v>
      </c>
      <c r="E3142" t="str">
        <f t="shared" ref="E3142:E3205" si="1650">IMDIV(COMPLEX($C$20*10^3,0),COMPLEX(1,2*PI()*B3142*$C$20*1000*$C$29*10^-12))</f>
        <v>2870</v>
      </c>
      <c r="F3142" t="str">
        <f t="shared" ref="F3142:F3205" si="1651">IMDIV(COMPLEX($C$22*1000,0),IMSUM(COMPLEX($C$22*1000,0),E3142))</f>
        <v>0.777000777000777</v>
      </c>
      <c r="G3142" t="str">
        <f t="shared" si="1646"/>
        <v>0.777000777000777</v>
      </c>
      <c r="H3142" t="str">
        <f t="shared" ref="H3142:H3205" si="1652">IMPRODUCT(COMPLEX($C$108,0),IMPRODUCT(COMPLEX(-1,0),D3142),IMDIV(COMPLEX(0,2*PI()*B3142*$C$109*$C$110),COMPLEX(1,2*PI()*B3142*$C$109*$C$110)))</f>
        <v>9.12272988971589+0.310036084109416i</v>
      </c>
      <c r="I3142" t="str">
        <f t="shared" ref="I3142:I3205" si="1653">COMPLEX(0,2*PI()*B3142*$C$113*$C$112*$C$114)</f>
        <v>4743.80490692059i</v>
      </c>
      <c r="J3142" t="str">
        <f t="shared" si="1647"/>
        <v>-19247.7519972581+1025.97494509308i</v>
      </c>
      <c r="K3142" t="str">
        <f t="shared" ref="K3142:K3205" si="1654">IMDIV(I3142,J3142)</f>
        <v>0.013100001509412-0.245761927640439i</v>
      </c>
      <c r="L3142" t="str">
        <f t="shared" ref="L3142:L3205" si="1655">IMDIV(COMPLEX($C$117,0),COMPLEX(1,2*PI()*B3142*$C$115*$C$116))</f>
        <v>0.000971175437970226-0.0152702150768628i</v>
      </c>
      <c r="M3142" t="str">
        <f t="shared" ref="M3142:M3205" si="1656">IMSUM(K3142,L3142)</f>
        <v>0.0140711769473822-0.261032142717302i</v>
      </c>
      <c r="N3142" t="str">
        <f t="shared" ref="N3142:N3205" si="1657">COMPLEX(0,-2*PI()*B3142*$C$43)</f>
        <v>-5.35737094081651i</v>
      </c>
      <c r="O3142" t="str">
        <f t="shared" ref="O3142:O3205" si="1658">IMEXP(N3142)</f>
        <v>0.601184023001491+0.799110612173148i</v>
      </c>
      <c r="P3142" t="str">
        <f t="shared" ref="P3142:P3205" si="1659">IMSUB(COMPLEX(1,0),O3142)</f>
        <v>0.398815976998509-0.799110612173148i</v>
      </c>
      <c r="Q3142" t="str">
        <f t="shared" ref="Q3142:Q3205" si="1660">IMSUM(COMPLEX(0,2*PI()*B3142*$C$43),O3142,COMPLEX(-1,0))</f>
        <v>-0.398815976998509+6.15648155298966i</v>
      </c>
      <c r="R3142" t="str">
        <f t="shared" ref="R3142:R3205" si="1661">IMDIV(P3142,Q3142)</f>
        <v>-0.133436360591696-0.0561358661611159i</v>
      </c>
      <c r="S3142" t="str">
        <f t="shared" ref="S3142:S3205" si="1662">IMDIV(COMPLEX(0,2*PI()*B3142*$C$123),COMPLEX($C$124,0))</f>
        <v>0.553002665914857i</v>
      </c>
      <c r="T3142" t="str">
        <f t="shared" ref="T3142:T3205" si="1663">IMPRODUCT(R3142,S3142)</f>
        <v>0.0310432836405367-0.0737906631371841i</v>
      </c>
      <c r="U3142" t="str">
        <f t="shared" ref="U3142:U3205" si="1664">IMDIV(COMPLEX(1,2*PI()*B3142*$C$16*10^-3*$C$15*10^-6),COMPLEX(0,2*PI()*B3142*$C$15*10^-6))</f>
        <v>0.00005-0.000199622395007896i</v>
      </c>
      <c r="V3142" t="str">
        <f t="shared" ref="V3142:V3205" si="1665">IMSUM(COMPLEX($C$18*10^-3,0),IMDIV(COMPLEX(1,0),COMPLEX(0,2*PI()*B3142*($C$17*1*10^-6))))</f>
        <v>3.33333333333333E-06-0.000219584634508686i</v>
      </c>
      <c r="W3142" t="str">
        <f t="shared" ref="W3142:W3205" si="1666">IMDIV(IMPRODUCT(U3142,V3142),IMSUM(U3142,V3142))</f>
        <v>0.0000142938986313407-0.000105985067312597i</v>
      </c>
      <c r="X3142" t="str">
        <f t="shared" ref="X3142:X3205" si="1667">IMDIV(IMPRODUCT(COMPLEX($C$19,0),W3142),IMSUM(COMPLEX($C$19,0),W3142))</f>
        <v>0.0000145020435260326-0.000105927435119991i</v>
      </c>
      <c r="Y3142" t="str">
        <f t="shared" ref="Y3142:Y3205" si="1668">COMPLEX($C$13*10^-3,2*PI()*B3142*$C$12*0.000001)</f>
        <v>0.009+0.759008785107294i</v>
      </c>
      <c r="Z3142" t="str">
        <f t="shared" ref="Z3142:Z3205" si="1669">IMPRODUCT(COMPLEX($C$6,0),IMDIV(X3142,IMSUM(X3142,Y3142)))</f>
        <v>-0.00195066280659774-0.000290699739749908i</v>
      </c>
      <c r="AA3142" t="str">
        <f t="shared" ref="AA3142:AA3205" si="1670">IMDIV(COMPLEX($C$6,0),IMSUM(X3142,Y3142))</f>
        <v>0.219096847370137-18.445081355944i</v>
      </c>
      <c r="AB3142" t="str">
        <f t="shared" ref="AB3142:AB3205" si="1671">IMPRODUCT(COMPLEX($C$119,0),T3142)</f>
        <v>0.214442740289644-0.509735767458079i</v>
      </c>
      <c r="AC3142" t="str">
        <f t="shared" ref="AC3142:AC3205" si="1672">IMSUM(COMPLEX(1,0),IMPRODUCT(AB3142,M3142))</f>
        <v>0.869960042144466-0.063149030168288i</v>
      </c>
      <c r="AD3142" t="str">
        <f t="shared" ref="AD3142:AD3205" si="1673">IMDIV(AB3142,AC3142)</f>
        <v>0.287514038427246-0.565059900406321i</v>
      </c>
      <c r="AE3142" t="str">
        <f t="shared" ref="AE3142:AE3205" si="1674">IMPRODUCT(AD3142,AA3142,X3142)</f>
        <v>-0.000725105707125967+0.00101866107507719i</v>
      </c>
      <c r="AF3142" t="str">
        <f t="shared" ref="AF3142:AF3205" si="1675">IMSUB(D3142,H3142)</f>
        <v>-15.0797362482495-0.294493170642218i</v>
      </c>
      <c r="AG3142" t="str">
        <f t="shared" ref="AG3142:AG3205" si="1676">IMSUM(COMPLEX(1,0),IMPRODUCT(AD3142,AA3142,COMPLEX($C$127,0)))</f>
        <v>0.962498311659213-0.0196458220745256i</v>
      </c>
      <c r="AH3142" t="str">
        <f t="shared" ref="AH3142:AH3205" si="1677">IMDIV(IMPRODUCT(AE3142,AF3142),AG3142)</f>
        <v>0.0119883495404589-0.0154930980107742i</v>
      </c>
      <c r="AI3142">
        <f t="shared" ref="AI3142:AI3205" si="1678">20*LOG10(IMABS(AH3142))</f>
        <v>-34.159441301981715</v>
      </c>
      <c r="AJ3142">
        <f t="shared" ref="AJ3142:AJ3205" si="1679">IMARGUMENT(AH3142)*180/PI()</f>
        <v>-52.267780780085921</v>
      </c>
      <c r="AK3142"/>
      <c r="AL3142"/>
      <c r="AM3142"/>
      <c r="AN3142"/>
    </row>
    <row r="3143" spans="1:40" x14ac:dyDescent="0.25">
      <c r="A3143"/>
      <c r="B3143">
        <f t="shared" si="1645"/>
        <v>1209000</v>
      </c>
      <c r="C3143" s="186" t="str">
        <f t="shared" si="1648"/>
        <v>-5.22865679433722E-08+0.00202565966861545i</v>
      </c>
      <c r="D3143" s="158" t="str">
        <f t="shared" si="1649"/>
        <v>-5.95700635786965+0.0155300574593851i</v>
      </c>
      <c r="E3143" t="str">
        <f t="shared" si="1650"/>
        <v>2870</v>
      </c>
      <c r="F3143" t="str">
        <f t="shared" si="1651"/>
        <v>0.777000777000777</v>
      </c>
      <c r="G3143" t="str">
        <f t="shared" si="1646"/>
        <v>0.777000777000777</v>
      </c>
      <c r="H3143" t="str">
        <f t="shared" si="1652"/>
        <v>9.1227486259839+0.309780329139001i</v>
      </c>
      <c r="I3143" t="str">
        <f t="shared" si="1653"/>
        <v>4747.73189773758i</v>
      </c>
      <c r="J3143" t="str">
        <f t="shared" si="1647"/>
        <v>-19279.6339826818+1026.82426210061i</v>
      </c>
      <c r="K3143" t="str">
        <f t="shared" si="1654"/>
        <v>0.0130783986978145-0.245559780071442i</v>
      </c>
      <c r="L3143" t="str">
        <f t="shared" si="1655"/>
        <v>0.000969575984876381-0.0152576862660185i</v>
      </c>
      <c r="M3143" t="str">
        <f t="shared" si="1656"/>
        <v>0.0140479746826909-0.260817466337461i</v>
      </c>
      <c r="N3143" t="str">
        <f t="shared" si="1657"/>
        <v>-5.36180585053573i</v>
      </c>
      <c r="O3143" t="str">
        <f t="shared" si="1658"/>
        <v>0.604722082643224+0.796436565436094i</v>
      </c>
      <c r="P3143" t="str">
        <f t="shared" si="1659"/>
        <v>0.395277917356776-0.796436565436094i</v>
      </c>
      <c r="Q3143" t="str">
        <f t="shared" si="1660"/>
        <v>-0.395277917356776+6.15824241597182i</v>
      </c>
      <c r="R3143" t="str">
        <f t="shared" si="1661"/>
        <v>-0.132900951945335-0.0556563192394242i</v>
      </c>
      <c r="S3143" t="str">
        <f t="shared" si="1662"/>
        <v>0.553460449578694i</v>
      </c>
      <c r="T3143" t="str">
        <f t="shared" si="1663"/>
        <v>0.030803571468147-0.0735554206131015i</v>
      </c>
      <c r="U3143" t="str">
        <f t="shared" si="1664"/>
        <v>0.00005-0.000199457281364382i</v>
      </c>
      <c r="V3143" t="str">
        <f t="shared" si="1665"/>
        <v>3.33333333333333E-06-0.000219403009500821i</v>
      </c>
      <c r="W3143" t="str">
        <f t="shared" si="1666"/>
        <v>0.0000142936039797457-0.000105899717983513i</v>
      </c>
      <c r="X3143" t="str">
        <f t="shared" si="1667"/>
        <v>0.0000145014077253784-0.000105842134062256i</v>
      </c>
      <c r="Y3143" t="str">
        <f t="shared" si="1668"/>
        <v>0.009+0.759637103638012i</v>
      </c>
      <c r="Z3143" t="str">
        <f t="shared" si="1669"/>
        <v>-0.0019474800484293-0.000290409731597642i</v>
      </c>
      <c r="AA3143" t="str">
        <f t="shared" si="1670"/>
        <v>0.218734490154492-18.4298249816776i</v>
      </c>
      <c r="AB3143" t="str">
        <f t="shared" si="1671"/>
        <v>0.21278684152187-0.508110744407004i</v>
      </c>
      <c r="AC3143" t="str">
        <f t="shared" si="1672"/>
        <v>0.870465067187433-0.0626364517491178i</v>
      </c>
      <c r="AD3143" t="str">
        <f t="shared" si="1673"/>
        <v>0.284979557493005-0.56321689931647i</v>
      </c>
      <c r="AE3143" t="str">
        <f t="shared" si="1674"/>
        <v>-0.000718555670989591+0.00101409283755468i</v>
      </c>
      <c r="AF3143" t="str">
        <f t="shared" si="1675"/>
        <v>-15.0797549838536-0.294250271679616i</v>
      </c>
      <c r="AG3143" t="str">
        <f t="shared" si="1676"/>
        <v>0.962650092437055-0.0194586523519588i</v>
      </c>
      <c r="AH3143" t="str">
        <f t="shared" si="1677"/>
        <v>0.0118778434346593-0.0154258640916141i</v>
      </c>
      <c r="AI3143">
        <f t="shared" si="1678"/>
        <v>-34.213144437370303</v>
      </c>
      <c r="AJ3143">
        <f t="shared" si="1679"/>
        <v>-52.40389654404445</v>
      </c>
      <c r="AK3143"/>
      <c r="AL3143"/>
      <c r="AM3143"/>
      <c r="AN3143"/>
    </row>
    <row r="3144" spans="1:40" x14ac:dyDescent="0.25">
      <c r="A3144"/>
      <c r="B3144">
        <f t="shared" si="1645"/>
        <v>1210000</v>
      </c>
      <c r="C3144" s="186" t="str">
        <f t="shared" si="1648"/>
        <v>-5.22001795766138E-08+0.00202398556971799i</v>
      </c>
      <c r="D3144" s="158" t="str">
        <f t="shared" si="1649"/>
        <v>-5.95700635720734+0.0155172227011713i</v>
      </c>
      <c r="E3144" t="str">
        <f t="shared" si="1650"/>
        <v>2870</v>
      </c>
      <c r="F3144" t="str">
        <f t="shared" si="1651"/>
        <v>0.777000777000777</v>
      </c>
      <c r="G3144" t="str">
        <f t="shared" si="1646"/>
        <v>0.777000777000777</v>
      </c>
      <c r="H3144" t="str">
        <f t="shared" si="1652"/>
        <v>9.12276731590012+0.309524995210519i</v>
      </c>
      <c r="I3144" t="str">
        <f t="shared" si="1653"/>
        <v>4751.65888855456i</v>
      </c>
      <c r="J3144" t="str">
        <f t="shared" si="1647"/>
        <v>-19311.5423495581+1027.67357910814i</v>
      </c>
      <c r="K3144" t="str">
        <f t="shared" si="1654"/>
        <v>0.01305684923048-0.245357963843961i</v>
      </c>
      <c r="L3144" t="str">
        <f t="shared" si="1655"/>
        <v>0.000967980474498971-0.0152451779136127i</v>
      </c>
      <c r="M3144" t="str">
        <f t="shared" si="1656"/>
        <v>0.014024829704979-0.260603141757574i</v>
      </c>
      <c r="N3144" t="str">
        <f t="shared" si="1657"/>
        <v>-5.36624076025495i</v>
      </c>
      <c r="O3144" t="str">
        <f t="shared" si="1658"/>
        <v>0.608248248373997+0.793746854072484i</v>
      </c>
      <c r="P3144" t="str">
        <f t="shared" si="1659"/>
        <v>0.391751751626003-0.793746854072484i</v>
      </c>
      <c r="Q3144" t="str">
        <f t="shared" si="1660"/>
        <v>-0.391751751626003+6.15998761432743i</v>
      </c>
      <c r="R3144" t="str">
        <f t="shared" si="1661"/>
        <v>-0.132364398851698-0.0551783197960275i</v>
      </c>
      <c r="S3144" t="str">
        <f t="shared" si="1662"/>
        <v>0.553918233242529i</v>
      </c>
      <c r="T3144" t="str">
        <f t="shared" si="1663"/>
        <v>0.0305642774147068-0.073319053956142i</v>
      </c>
      <c r="U3144" t="str">
        <f t="shared" si="1664"/>
        <v>0.00005-0.000199292440635982i</v>
      </c>
      <c r="V3144" t="str">
        <f t="shared" si="1665"/>
        <v>3.33333333333333E-06-0.00021922168469958i</v>
      </c>
      <c r="W3144" t="str">
        <f t="shared" si="1666"/>
        <v>0.0000142933090999004-0.000105814511518813i</v>
      </c>
      <c r="X3144" t="str">
        <f t="shared" si="1667"/>
        <v>0.0000145007725421725-0.000105756975787447i</v>
      </c>
      <c r="Y3144" t="str">
        <f t="shared" si="1668"/>
        <v>0.009+0.76026542216873i</v>
      </c>
      <c r="Z3144" t="str">
        <f t="shared" si="1669"/>
        <v>-0.00194430517555765-0.000290120307871848i</v>
      </c>
      <c r="AA3144" t="str">
        <f t="shared" si="1670"/>
        <v>0.218373031161874-18.4145938242973i</v>
      </c>
      <c r="AB3144" t="str">
        <f t="shared" si="1671"/>
        <v>0.21113383106238-0.50647795600039i</v>
      </c>
      <c r="AC3144" t="str">
        <f t="shared" si="1672"/>
        <v>0.870971369460954-0.0621254067884004i</v>
      </c>
      <c r="AD3144" t="str">
        <f t="shared" si="1673"/>
        <v>0.28245324336248-0.56136223359488i</v>
      </c>
      <c r="AE3144" t="str">
        <f t="shared" si="1674"/>
        <v>-0.000712037886960891+0.00100951407421741i</v>
      </c>
      <c r="AF3144" t="str">
        <f t="shared" si="1675"/>
        <v>-15.0797736731075-0.294007772509348i</v>
      </c>
      <c r="AG3144" t="str">
        <f t="shared" si="1676"/>
        <v>0.962802409996492-0.0192723302067275i</v>
      </c>
      <c r="AH3144" t="str">
        <f t="shared" si="1677"/>
        <v>0.0117679050207442-0.0153583995854147i</v>
      </c>
      <c r="AI3144">
        <f t="shared" si="1678"/>
        <v>-34.267058903973087</v>
      </c>
      <c r="AJ3144">
        <f t="shared" si="1679"/>
        <v>-52.539960704257034</v>
      </c>
      <c r="AK3144"/>
      <c r="AL3144"/>
      <c r="AM3144"/>
      <c r="AN3144"/>
    </row>
    <row r="3145" spans="1:40" x14ac:dyDescent="0.25">
      <c r="A3145"/>
      <c r="B3145">
        <f t="shared" si="1645"/>
        <v>1211000</v>
      </c>
      <c r="C3145" s="186" t="str">
        <f t="shared" si="1648"/>
        <v>-5.21140051306488E-08+0.00202231423564117i</v>
      </c>
      <c r="D3145" s="158" t="str">
        <f t="shared" si="1649"/>
        <v>-5.95700635654666+0.0155044091399156i</v>
      </c>
      <c r="E3145" t="str">
        <f t="shared" si="1650"/>
        <v>2870</v>
      </c>
      <c r="F3145" t="str">
        <f t="shared" si="1651"/>
        <v>0.777000777000777</v>
      </c>
      <c r="G3145" t="str">
        <f t="shared" si="1646"/>
        <v>0.777000777000777</v>
      </c>
      <c r="H3145" t="str">
        <f t="shared" si="1652"/>
        <v>9.12278595961724+0.309270081286505i</v>
      </c>
      <c r="I3145" t="str">
        <f t="shared" si="1653"/>
        <v>4755.58587937155i</v>
      </c>
      <c r="J3145" t="str">
        <f t="shared" si="1647"/>
        <v>-19343.4770978869+1028.52289611566i</v>
      </c>
      <c r="K3145" t="str">
        <f t="shared" si="1654"/>
        <v>0.0130353529320803-0.24515647814632i</v>
      </c>
      <c r="L3145" t="str">
        <f t="shared" si="1655"/>
        <v>0.00096638889390748-0.0152326899697844i</v>
      </c>
      <c r="M3145" t="str">
        <f t="shared" si="1656"/>
        <v>0.0140017418259878-0.260389168116104i</v>
      </c>
      <c r="N3145" t="str">
        <f t="shared" si="1657"/>
        <v>-5.37067566997417i</v>
      </c>
      <c r="O3145" t="str">
        <f t="shared" si="1658"/>
        <v>0.611762450839799+0.791041530984614i</v>
      </c>
      <c r="P3145" t="str">
        <f t="shared" si="1659"/>
        <v>0.388237549160201-0.791041530984614i</v>
      </c>
      <c r="Q3145" t="str">
        <f t="shared" si="1660"/>
        <v>-0.388237549160201+6.16171720095878i</v>
      </c>
      <c r="R3145" t="str">
        <f t="shared" si="1661"/>
        <v>-0.131826701181879-0.0547018733230774i</v>
      </c>
      <c r="S3145" t="str">
        <f t="shared" si="1662"/>
        <v>0.554376016906366i</v>
      </c>
      <c r="T3145" t="str">
        <f t="shared" si="1663"/>
        <v>0.0303254066501642-0.0730815615231158i</v>
      </c>
      <c r="U3145" t="str">
        <f t="shared" si="1664"/>
        <v>0.00005-0.000199127872146605i</v>
      </c>
      <c r="V3145" t="str">
        <f t="shared" si="1665"/>
        <v>3.33333333333333E-06-0.000219040659361265i</v>
      </c>
      <c r="W3145" t="str">
        <f t="shared" si="1666"/>
        <v>0.000014293013991842-0.000105729447564287i</v>
      </c>
      <c r="X3145" t="str">
        <f t="shared" si="1667"/>
        <v>0.00001450013797366-0.000105671959941562i</v>
      </c>
      <c r="Y3145" t="str">
        <f t="shared" si="1668"/>
        <v>0.009+0.760893740699448i</v>
      </c>
      <c r="Z3145" t="str">
        <f t="shared" si="1669"/>
        <v>-0.00194113816194767-0.000289831466764816i</v>
      </c>
      <c r="AA3145" t="str">
        <f t="shared" si="1670"/>
        <v>0.218012467425856-18.3993878213346i</v>
      </c>
      <c r="AB3145" t="str">
        <f t="shared" si="1671"/>
        <v>0.209483744624465-0.504837390887308i</v>
      </c>
      <c r="AC3145" t="str">
        <f t="shared" si="1672"/>
        <v>0.871478949061922-0.0616159008079202i</v>
      </c>
      <c r="AD3145" t="str">
        <f t="shared" si="1673"/>
        <v>0.279935150781967-0.559495940698197i</v>
      </c>
      <c r="AE3145" t="str">
        <f t="shared" si="1674"/>
        <v>-0.000705552333194974+0.00100492490659392i</v>
      </c>
      <c r="AF3145" t="str">
        <f t="shared" si="1675"/>
        <v>-15.0797923161639-0.293765672146589i</v>
      </c>
      <c r="AG3145" t="str">
        <f t="shared" si="1676"/>
        <v>0.962955260531173-0.0190868572304793i</v>
      </c>
      <c r="AH3145" t="str">
        <f t="shared" si="1677"/>
        <v>0.0116585339955181-0.0152907073246268i</v>
      </c>
      <c r="AI3145">
        <f t="shared" si="1678"/>
        <v>-34.32118662302544</v>
      </c>
      <c r="AJ3145">
        <f t="shared" si="1679"/>
        <v>-52.675973118485899</v>
      </c>
      <c r="AK3145"/>
      <c r="AL3145"/>
      <c r="AM3145"/>
      <c r="AN3145"/>
    </row>
    <row r="3146" spans="1:40" x14ac:dyDescent="0.25">
      <c r="A3146"/>
      <c r="B3146">
        <f t="shared" si="1645"/>
        <v>1212000</v>
      </c>
      <c r="C3146" s="186" t="str">
        <f t="shared" si="1648"/>
        <v>-5.20280438997593E-08+0.00202064565954137i</v>
      </c>
      <c r="D3146" s="158" t="str">
        <f t="shared" si="1649"/>
        <v>-5.95700635588763+0.0154916167231505i</v>
      </c>
      <c r="E3146" t="str">
        <f t="shared" si="1650"/>
        <v>2870</v>
      </c>
      <c r="F3146" t="str">
        <f t="shared" si="1651"/>
        <v>0.777000777000777</v>
      </c>
      <c r="G3146" t="str">
        <f t="shared" si="1646"/>
        <v>0.777000777000777</v>
      </c>
      <c r="H3146" t="str">
        <f t="shared" si="1652"/>
        <v>9.12280455728737+0.309015586332889i</v>
      </c>
      <c r="I3146" t="str">
        <f t="shared" si="1653"/>
        <v>4759.51287018854i</v>
      </c>
      <c r="J3146" t="str">
        <f t="shared" si="1647"/>
        <v>-19375.4382276684+1029.37221312319i</v>
      </c>
      <c r="K3146" t="str">
        <f t="shared" si="1654"/>
        <v>0.0130139096280066-0.24495532216948i</v>
      </c>
      <c r="L3146" t="str">
        <f t="shared" si="1655"/>
        <v>0.000964801230224252-0.0152202223848336i</v>
      </c>
      <c r="M3146" t="str">
        <f t="shared" si="1656"/>
        <v>0.0139787108582309-0.260175544554314i</v>
      </c>
      <c r="N3146" t="str">
        <f t="shared" si="1657"/>
        <v>-5.37511057969339i</v>
      </c>
      <c r="O3146" t="str">
        <f t="shared" si="1658"/>
        <v>0.615264620921919+0.788320649381841i</v>
      </c>
      <c r="P3146" t="str">
        <f t="shared" si="1659"/>
        <v>0.384735379078081-0.788320649381841i</v>
      </c>
      <c r="Q3146" t="str">
        <f t="shared" si="1660"/>
        <v>-0.384735379078081+6.16343122907523i</v>
      </c>
      <c r="R3146" t="str">
        <f t="shared" si="1661"/>
        <v>-0.131287858835514-0.0542269853460825i</v>
      </c>
      <c r="S3146" t="str">
        <f t="shared" si="1662"/>
        <v>0.554833800570203i</v>
      </c>
      <c r="T3146" t="str">
        <f t="shared" si="1663"/>
        <v>0.0300869643730317-0.0728429416864325i</v>
      </c>
      <c r="U3146" t="str">
        <f t="shared" si="1664"/>
        <v>0.0000500000000000001-0.000198963575222392i</v>
      </c>
      <c r="V3146" t="str">
        <f t="shared" si="1665"/>
        <v>3.33333333333333E-06-0.000218859932744631i</v>
      </c>
      <c r="W3146" t="str">
        <f t="shared" si="1666"/>
        <v>0.0000142927186556078-0.000105644525766895i</v>
      </c>
      <c r="X3146" t="str">
        <f t="shared" si="1667"/>
        <v>0.0000144995040170975-0.000105587086171767i</v>
      </c>
      <c r="Y3146" t="str">
        <f t="shared" si="1668"/>
        <v>0.009+0.761522059230166i</v>
      </c>
      <c r="Z3146" t="str">
        <f t="shared" si="1669"/>
        <v>-0.00193797898167156-0.000289543206476293i</v>
      </c>
      <c r="AA3146" t="str">
        <f t="shared" si="1670"/>
        <v>0.217652795992244-18.3842069105267i</v>
      </c>
      <c r="AB3146" t="str">
        <f t="shared" si="1671"/>
        <v>0.207836618118736-0.503189037824586i</v>
      </c>
      <c r="AC3146" t="str">
        <f t="shared" si="1672"/>
        <v>0.871987806060661-0.0611079393641504i</v>
      </c>
      <c r="AD3146" t="str">
        <f t="shared" si="1673"/>
        <v>0.277425334316751-0.557618058346166i</v>
      </c>
      <c r="AE3146" t="str">
        <f t="shared" si="1674"/>
        <v>-0.000699098987491701+0.00100032545601954i</v>
      </c>
      <c r="AF3146" t="str">
        <f t="shared" si="1675"/>
        <v>-15.079810913175-0.293523969609738i</v>
      </c>
      <c r="AG3146" t="str">
        <f t="shared" si="1676"/>
        <v>0.9631086402296-0.0189022349976215i</v>
      </c>
      <c r="AH3146" t="str">
        <f t="shared" si="1677"/>
        <v>0.0115497300424086-0.0152227901345955i</v>
      </c>
      <c r="AI3146">
        <f t="shared" si="1678"/>
        <v>-34.375529544223454</v>
      </c>
      <c r="AJ3146">
        <f t="shared" si="1679"/>
        <v>-52.811933646061981</v>
      </c>
      <c r="AK3146"/>
      <c r="AL3146"/>
      <c r="AM3146"/>
      <c r="AN3146"/>
    </row>
    <row r="3147" spans="1:40" x14ac:dyDescent="0.25">
      <c r="A3147"/>
      <c r="B3147">
        <f t="shared" si="1645"/>
        <v>1213000</v>
      </c>
      <c r="C3147" s="186" t="str">
        <f t="shared" si="1648"/>
        <v>-5.1942295181135E-08+0.00201897983459754i</v>
      </c>
      <c r="D3147" s="158" t="str">
        <f t="shared" si="1649"/>
        <v>-5.95700635523022+0.0154788453985811i</v>
      </c>
      <c r="E3147" t="str">
        <f t="shared" si="1650"/>
        <v>2870</v>
      </c>
      <c r="F3147" t="str">
        <f t="shared" si="1651"/>
        <v>0.777000777000777</v>
      </c>
      <c r="G3147" t="str">
        <f t="shared" si="1646"/>
        <v>0.777000777000777</v>
      </c>
      <c r="H3147" t="str">
        <f t="shared" si="1652"/>
        <v>9.12282310906192+0.308761509318993i</v>
      </c>
      <c r="I3147" t="str">
        <f t="shared" si="1653"/>
        <v>4763.43986100552i</v>
      </c>
      <c r="J3147" t="str">
        <f t="shared" si="1647"/>
        <v>-19407.4257389023+1030.22153013072i</v>
      </c>
      <c r="K3147" t="str">
        <f t="shared" si="1654"/>
        <v>0.0129925191443657-0.244754495107038i</v>
      </c>
      <c r="L3147" t="str">
        <f t="shared" si="1655"/>
        <v>0.000963217470624274-0.0152077751092208i</v>
      </c>
      <c r="M3147" t="str">
        <f t="shared" si="1656"/>
        <v>0.01395573661499-0.259962270216259i</v>
      </c>
      <c r="N3147" t="str">
        <f t="shared" si="1657"/>
        <v>-5.37954548941261i</v>
      </c>
      <c r="O3147" t="str">
        <f t="shared" si="1658"/>
        <v>0.618754689738304+0.785584262779528i</v>
      </c>
      <c r="P3147" t="str">
        <f t="shared" si="1659"/>
        <v>0.381245310261696-0.785584262779528i</v>
      </c>
      <c r="Q3147" t="str">
        <f t="shared" si="1660"/>
        <v>-0.381245310261696+6.16512975219214i</v>
      </c>
      <c r="R3147" t="str">
        <f t="shared" si="1661"/>
        <v>-0.130747871741088-0.0537536614238935i</v>
      </c>
      <c r="S3147" t="str">
        <f t="shared" si="1662"/>
        <v>0.55529158423404i</v>
      </c>
      <c r="T3147" t="str">
        <f t="shared" si="1663"/>
        <v>0.029848955810454-0.0726031928343378i</v>
      </c>
      <c r="U3147" t="str">
        <f t="shared" si="1664"/>
        <v>0.0000500000000000001-0.000198799549191705i</v>
      </c>
      <c r="V3147" t="str">
        <f t="shared" si="1665"/>
        <v>3.33333333333333E-06-0.000218679504110876i</v>
      </c>
      <c r="W3147" t="str">
        <f t="shared" si="1666"/>
        <v>0.0000142924230912359-0.000105559745774758i</v>
      </c>
      <c r="X3147" t="str">
        <f t="shared" si="1667"/>
        <v>0.0000144988706697542-0.00010550235412639i</v>
      </c>
      <c r="Y3147" t="str">
        <f t="shared" si="1668"/>
        <v>0.009+0.762150377760884i</v>
      </c>
      <c r="Z3147" t="str">
        <f t="shared" si="1669"/>
        <v>-0.00193482760890831-0.000289255525213455i</v>
      </c>
      <c r="AA3147" t="str">
        <f t="shared" si="1670"/>
        <v>0.217294013919023-18.3690510298165i</v>
      </c>
      <c r="AB3147" t="str">
        <f t="shared" si="1671"/>
        <v>0.20619248765359-0.501532885678446i</v>
      </c>
      <c r="AC3147" t="str">
        <f t="shared" si="1672"/>
        <v>0.872497940500603-0.0606015280482495i</v>
      </c>
      <c r="AD3147" t="str">
        <f t="shared" si="1673"/>
        <v>0.274923848349795-0.555728624520699i</v>
      </c>
      <c r="AE3147" t="str">
        <f t="shared" si="1674"/>
        <v>-0.000692677827296389+0.000995715843635162i</v>
      </c>
      <c r="AF3147" t="str">
        <f t="shared" si="1675"/>
        <v>-15.0798294642921-0.293282663920412i</v>
      </c>
      <c r="AG3147" t="str">
        <f t="shared" si="1676"/>
        <v>0.963262545275206-0.0187184650653042i</v>
      </c>
      <c r="AH3147" t="str">
        <f t="shared" si="1677"/>
        <v>0.0114414928315413-0.0151546508334871i</v>
      </c>
      <c r="AI3147">
        <f t="shared" si="1678"/>
        <v>-34.430089646283939</v>
      </c>
      <c r="AJ3147">
        <f t="shared" si="1679"/>
        <v>-52.947842147881381</v>
      </c>
      <c r="AK3147"/>
      <c r="AL3147"/>
      <c r="AM3147"/>
      <c r="AN3147"/>
    </row>
    <row r="3148" spans="1:40" x14ac:dyDescent="0.25">
      <c r="A3148"/>
      <c r="B3148">
        <f t="shared" si="1645"/>
        <v>1214000</v>
      </c>
      <c r="C3148" s="186" t="str">
        <f t="shared" si="1648"/>
        <v>-5.18567582748594E-08+0.00201731675401111i</v>
      </c>
      <c r="D3148" s="158" t="str">
        <f t="shared" si="1649"/>
        <v>-5.95700635457444+0.0154660951140852i</v>
      </c>
      <c r="E3148" t="str">
        <f t="shared" si="1650"/>
        <v>2870</v>
      </c>
      <c r="F3148" t="str">
        <f t="shared" si="1651"/>
        <v>0.777000777000777</v>
      </c>
      <c r="G3148" t="str">
        <f t="shared" si="1646"/>
        <v>0.777000777000777</v>
      </c>
      <c r="H3148" t="str">
        <f t="shared" si="1652"/>
        <v>9.12284161509173+0.308507849217504i</v>
      </c>
      <c r="I3148" t="str">
        <f t="shared" si="1653"/>
        <v>4767.36685182251i</v>
      </c>
      <c r="J3148" t="str">
        <f t="shared" si="1647"/>
        <v>-19439.4396315889+1031.07084713825i</v>
      </c>
      <c r="K3148" t="str">
        <f t="shared" si="1654"/>
        <v>0.0129711813079758-0.244553996155204i</v>
      </c>
      <c r="L3148" t="str">
        <f t="shared" si="1655"/>
        <v>0.000961637602334912-0.0151953480935666i</v>
      </c>
      <c r="M3148" t="str">
        <f t="shared" si="1656"/>
        <v>0.0139328189103107-0.259749344248771i</v>
      </c>
      <c r="N3148" t="str">
        <f t="shared" si="1657"/>
        <v>-5.38398039913183i</v>
      </c>
      <c r="O3148" t="str">
        <f t="shared" si="1658"/>
        <v>0.622232588644911+0.782832424998003i</v>
      </c>
      <c r="P3148" t="str">
        <f t="shared" si="1659"/>
        <v>0.377767411355089-0.782832424998003i</v>
      </c>
      <c r="Q3148" t="str">
        <f t="shared" si="1660"/>
        <v>-0.377767411355089+6.16681282412983i</v>
      </c>
      <c r="R3148" t="str">
        <f t="shared" si="1661"/>
        <v>-0.130206739856244-0.0532819071486857i</v>
      </c>
      <c r="S3148" t="str">
        <f t="shared" si="1662"/>
        <v>0.555749367897877i</v>
      </c>
      <c r="T3148" t="str">
        <f t="shared" si="1663"/>
        <v>0.0296113862182754-0.0723623133711509i</v>
      </c>
      <c r="U3148" t="str">
        <f t="shared" si="1664"/>
        <v>0.0000500000000000001-0.000198635793385122i</v>
      </c>
      <c r="V3148" t="str">
        <f t="shared" si="1665"/>
        <v>3.33333333333333E-06-0.000218499372723635i</v>
      </c>
      <c r="W3148" t="str">
        <f t="shared" si="1666"/>
        <v>0.000014292127298763-0.000105475107237159i</v>
      </c>
      <c r="X3148" t="str">
        <f t="shared" si="1667"/>
        <v>0.0000144982379289089-0.000105417763454917i</v>
      </c>
      <c r="Y3148" t="str">
        <f t="shared" si="1668"/>
        <v>0.009+0.762778696291602i</v>
      </c>
      <c r="Z3148" t="str">
        <f t="shared" si="1669"/>
        <v>-0.00193168401794325-0.000288968421190826i</v>
      </c>
      <c r="AA3148" t="str">
        <f t="shared" si="1670"/>
        <v>0.216936118276295-18.3539201173513i</v>
      </c>
      <c r="AB3148" t="str">
        <f t="shared" si="1671"/>
        <v>0.204551389535679-0.499868923426146i</v>
      </c>
      <c r="AC3148" t="str">
        <f t="shared" si="1672"/>
        <v>0.873009352397973-0.060096672486056i</v>
      </c>
      <c r="AD3148" t="str">
        <f t="shared" si="1673"/>
        <v>0.272430747080452-0.553827677464917i</v>
      </c>
      <c r="AE3148" t="str">
        <f t="shared" si="1674"/>
        <v>-0.000686288829700464+0.000991096190385927i</v>
      </c>
      <c r="AF3148" t="str">
        <f t="shared" si="1675"/>
        <v>-15.0798479696662-0.293041754103419i</v>
      </c>
      <c r="AG3148" t="str">
        <f t="shared" si="1676"/>
        <v>0.963416971846441-0.0185355489734048i</v>
      </c>
      <c r="AH3148" t="str">
        <f t="shared" si="1677"/>
        <v>0.0113338220198147-0.015086292232218i</v>
      </c>
      <c r="AI3148">
        <f t="shared" si="1678"/>
        <v>-34.484868937517909</v>
      </c>
      <c r="AJ3148">
        <f t="shared" si="1679"/>
        <v>-53.083698486404764</v>
      </c>
      <c r="AK3148"/>
      <c r="AL3148"/>
      <c r="AM3148"/>
      <c r="AN3148"/>
    </row>
    <row r="3149" spans="1:40" x14ac:dyDescent="0.25">
      <c r="A3149"/>
      <c r="B3149">
        <f t="shared" si="1645"/>
        <v>1215000</v>
      </c>
      <c r="C3149" s="186" t="str">
        <f t="shared" si="1648"/>
        <v>-5.1771432483895E-08+0.00201565641100588i</v>
      </c>
      <c r="D3149" s="158" t="str">
        <f t="shared" si="1649"/>
        <v>-5.95700635392027+0.0154533658177118i</v>
      </c>
      <c r="E3149" t="str">
        <f t="shared" si="1650"/>
        <v>2870</v>
      </c>
      <c r="F3149" t="str">
        <f t="shared" si="1651"/>
        <v>0.777000777000777</v>
      </c>
      <c r="G3149" t="str">
        <f t="shared" si="1646"/>
        <v>0.777000777000777</v>
      </c>
      <c r="H3149" t="str">
        <f t="shared" si="1652"/>
        <v>9.12286007552699+0.30825460500448i</v>
      </c>
      <c r="I3149" t="str">
        <f t="shared" si="1653"/>
        <v>4771.2938426395i</v>
      </c>
      <c r="J3149" t="str">
        <f t="shared" si="1647"/>
        <v>-19471.479905728+1031.92016414577i</v>
      </c>
      <c r="K3149" t="str">
        <f t="shared" si="1654"/>
        <v>0.0129498959463642-0.244353824512804i</v>
      </c>
      <c r="L3149" t="str">
        <f t="shared" si="1655"/>
        <v>0.000960061612635642-0.0151829412886505i</v>
      </c>
      <c r="M3149" t="str">
        <f t="shared" si="1656"/>
        <v>0.0139099575589998-0.259536765801455i</v>
      </c>
      <c r="N3149" t="str">
        <f t="shared" si="1657"/>
        <v>-5.38841530885105i</v>
      </c>
      <c r="O3149" t="str">
        <f t="shared" si="1658"/>
        <v>0.625698249237061+0.780065190161487i</v>
      </c>
      <c r="P3149" t="str">
        <f t="shared" si="1659"/>
        <v>0.374301750762939-0.780065190161487i</v>
      </c>
      <c r="Q3149" t="str">
        <f t="shared" si="1660"/>
        <v>-0.374301750762939+6.16848049901254i</v>
      </c>
      <c r="R3149" t="str">
        <f t="shared" si="1661"/>
        <v>-0.129664463168096-0.0528117281459402i</v>
      </c>
      <c r="S3149" t="str">
        <f t="shared" si="1662"/>
        <v>0.556207151561714i</v>
      </c>
      <c r="T3149" t="str">
        <f t="shared" si="1663"/>
        <v>0.029374260881105-0.0721203017175054i</v>
      </c>
      <c r="U3149" t="str">
        <f t="shared" si="1664"/>
        <v>0.0000500000000000001-0.000198472307135423i</v>
      </c>
      <c r="V3149" t="str">
        <f t="shared" si="1665"/>
        <v>3.33333333333333E-06-0.000218319537848965i</v>
      </c>
      <c r="W3149" t="str">
        <f t="shared" si="1666"/>
        <v>0.0000142918312782268-0.000105390609804536i</v>
      </c>
      <c r="X3149" t="str">
        <f t="shared" si="1667"/>
        <v>0.0000144976057918531-0.000105333313807993i</v>
      </c>
      <c r="Y3149" t="str">
        <f t="shared" si="1668"/>
        <v>0.009+0.76340701482232i</v>
      </c>
      <c r="Z3149" t="str">
        <f t="shared" si="1669"/>
        <v>-0.00192854818316752-0.000288681892630292i</v>
      </c>
      <c r="AA3149" t="str">
        <f t="shared" si="1670"/>
        <v>0.216579106146214-18.3388141114819i</v>
      </c>
      <c r="AB3149" t="str">
        <f t="shared" si="1671"/>
        <v>0.202913360270356-0.498197140157639i</v>
      </c>
      <c r="AC3149" t="str">
        <f t="shared" si="1672"/>
        <v>0.873522041741467-0.0595933783380815i</v>
      </c>
      <c r="AD3149" t="str">
        <f t="shared" si="1673"/>
        <v>0.269946084523158-0.551915255682186i</v>
      </c>
      <c r="AE3149" t="str">
        <f t="shared" si="1674"/>
        <v>-0.000679931971442185+0.000986466617020032i</v>
      </c>
      <c r="AF3149" t="str">
        <f t="shared" si="1675"/>
        <v>-15.0798664294473-0.292801239186768i</v>
      </c>
      <c r="AG3149" t="str">
        <f t="shared" si="1676"/>
        <v>0.963571916116858-0.0183534882445108i</v>
      </c>
      <c r="AH3149" t="str">
        <f t="shared" si="1677"/>
        <v>0.0112267172509749-0.0150177171343843i</v>
      </c>
      <c r="AI3149">
        <f t="shared" si="1678"/>
        <v>-34.539869456418437</v>
      </c>
      <c r="AJ3149">
        <f t="shared" si="1679"/>
        <v>-53.219502525657873</v>
      </c>
      <c r="AK3149"/>
      <c r="AL3149"/>
      <c r="AM3149"/>
      <c r="AN3149"/>
    </row>
    <row r="3150" spans="1:40" x14ac:dyDescent="0.25">
      <c r="A3150"/>
      <c r="B3150">
        <f t="shared" si="1645"/>
        <v>1216000</v>
      </c>
      <c r="C3150" s="186" t="str">
        <f t="shared" si="1648"/>
        <v>-5.1686317114069E-08+0.00201399879882797i</v>
      </c>
      <c r="D3150" s="158" t="str">
        <f t="shared" si="1649"/>
        <v>-5.95700635326772+0.0154406574576811i</v>
      </c>
      <c r="E3150" t="str">
        <f t="shared" si="1650"/>
        <v>2870</v>
      </c>
      <c r="F3150" t="str">
        <f t="shared" si="1651"/>
        <v>0.777000777000777</v>
      </c>
      <c r="G3150" t="str">
        <f t="shared" si="1646"/>
        <v>0.777000777000777</v>
      </c>
      <c r="H3150" t="str">
        <f t="shared" si="1652"/>
        <v>9.12287849051732+0.308001775659314i</v>
      </c>
      <c r="I3150" t="str">
        <f t="shared" si="1653"/>
        <v>4775.22083345649i</v>
      </c>
      <c r="J3150" t="str">
        <f t="shared" si="1647"/>
        <v>-19503.5465613197+1032.7694811533i</v>
      </c>
      <c r="K3150" t="str">
        <f t="shared" si="1654"/>
        <v>0.0129286628877633-0.24415397938126i</v>
      </c>
      <c r="L3150" t="str">
        <f t="shared" si="1655"/>
        <v>0.00095848948885784-0.0151705546454112i</v>
      </c>
      <c r="M3150" t="str">
        <f t="shared" si="1656"/>
        <v>0.0138871523766211-0.259324534026671i</v>
      </c>
      <c r="N3150" t="str">
        <f t="shared" si="1657"/>
        <v>-5.39285021857027i</v>
      </c>
      <c r="O3150" t="str">
        <f t="shared" si="1658"/>
        <v>0.629151603350784+0.777282612697041i</v>
      </c>
      <c r="P3150" t="str">
        <f t="shared" si="1659"/>
        <v>0.370848396649216-0.777282612697041i</v>
      </c>
      <c r="Q3150" t="str">
        <f t="shared" si="1660"/>
        <v>-0.370848396649216+6.17013283126731i</v>
      </c>
      <c r="R3150" t="str">
        <f t="shared" si="1661"/>
        <v>-0.129121041693539-0.0523431300744226i</v>
      </c>
      <c r="S3150" t="str">
        <f t="shared" si="1662"/>
        <v>0.556664935225551i</v>
      </c>
      <c r="T3150" t="str">
        <f t="shared" si="1663"/>
        <v>0.029137585112381-0.0718771563105896i</v>
      </c>
      <c r="U3150" t="str">
        <f t="shared" si="1664"/>
        <v>0.0000499999999999999-0.000198309089777581i</v>
      </c>
      <c r="V3150" t="str">
        <f t="shared" si="1665"/>
        <v>3.33333333333333E-06-0.000218139998755339i</v>
      </c>
      <c r="W3150" t="str">
        <f t="shared" si="1666"/>
        <v>0.000014291535029665-0.000105306253128473i</v>
      </c>
      <c r="X3150" t="str">
        <f t="shared" si="1667"/>
        <v>0.0000144969742558894-0.000105249004837405i</v>
      </c>
      <c r="Y3150" t="str">
        <f t="shared" si="1668"/>
        <v>0.009+0.764035333353038i</v>
      </c>
      <c r="Z3150" t="str">
        <f t="shared" si="1669"/>
        <v>-0.00192542007907742-0.000288395937761036i</v>
      </c>
      <c r="AA3150" t="str">
        <f t="shared" si="1670"/>
        <v>0.216222974622934-18.323732950762i</v>
      </c>
      <c r="AB3150" t="str">
        <f t="shared" si="1671"/>
        <v>0.201278436562122-0.496517525077236i</v>
      </c>
      <c r="AC3150" t="str">
        <f t="shared" si="1672"/>
        <v>0.874036008491936-0.0590916512994995i</v>
      </c>
      <c r="AD3150" t="str">
        <f t="shared" si="1673"/>
        <v>0.267469914506144-0.549991397935143i</v>
      </c>
      <c r="AE3150" t="str">
        <f t="shared" si="1674"/>
        <v>-0.000673607228907261+0.000981827244087324i</v>
      </c>
      <c r="AF3150" t="str">
        <f t="shared" si="1675"/>
        <v>-15.079884843785-0.292561118201633i</v>
      </c>
      <c r="AG3150" t="str">
        <f t="shared" si="1676"/>
        <v>0.963727374255196-0.0181722843839053i</v>
      </c>
      <c r="AH3150" t="str">
        <f t="shared" si="1677"/>
        <v>0.0111201781556904-0.0149489283361894i</v>
      </c>
      <c r="AI3150">
        <f t="shared" si="1678"/>
        <v>-34.595093272264101</v>
      </c>
      <c r="AJ3150">
        <f t="shared" si="1679"/>
        <v>-53.355254131227689</v>
      </c>
      <c r="AK3150"/>
      <c r="AL3150"/>
      <c r="AM3150"/>
      <c r="AN3150"/>
    </row>
    <row r="3151" spans="1:40" x14ac:dyDescent="0.25">
      <c r="A3151"/>
      <c r="B3151">
        <f t="shared" si="1645"/>
        <v>1217000</v>
      </c>
      <c r="C3151" s="186" t="str">
        <f t="shared" si="1648"/>
        <v>-5.16014114740596E-08+0.00201234391074565i</v>
      </c>
      <c r="D3151" s="158" t="str">
        <f t="shared" si="1649"/>
        <v>-5.95700635261678+0.0154279699823833i</v>
      </c>
      <c r="E3151" t="str">
        <f t="shared" si="1650"/>
        <v>2870</v>
      </c>
      <c r="F3151" t="str">
        <f t="shared" si="1651"/>
        <v>0.777000777000777</v>
      </c>
      <c r="G3151" t="str">
        <f t="shared" si="1646"/>
        <v>0.777000777000777</v>
      </c>
      <c r="H3151" t="str">
        <f t="shared" si="1652"/>
        <v>9.12289686021168+0.307749360164743i</v>
      </c>
      <c r="I3151" t="str">
        <f t="shared" si="1653"/>
        <v>4779.14782427347i</v>
      </c>
      <c r="J3151" t="str">
        <f t="shared" si="1647"/>
        <v>-19535.6395983639+1033.61879816083i</v>
      </c>
      <c r="K3151" t="str">
        <f t="shared" si="1654"/>
        <v>0.0129074819611067-0.243954459964581i</v>
      </c>
      <c r="L3151" t="str">
        <f t="shared" si="1655"/>
        <v>0.00095692121838446-0.015158188114945i</v>
      </c>
      <c r="M3151" t="str">
        <f t="shared" si="1656"/>
        <v>0.0138644031794912-0.259112648079526i</v>
      </c>
      <c r="N3151" t="str">
        <f t="shared" si="1657"/>
        <v>-5.39728512828948i</v>
      </c>
      <c r="O3151" t="str">
        <f t="shared" si="1658"/>
        <v>0.632592583064149+0.774484747333495i</v>
      </c>
      <c r="P3151" t="str">
        <f t="shared" si="1659"/>
        <v>0.367407416935851-0.774484747333495i</v>
      </c>
      <c r="Q3151" t="str">
        <f t="shared" si="1660"/>
        <v>-0.367407416935851+6.17176987562297i</v>
      </c>
      <c r="R3151" t="str">
        <f t="shared" si="1661"/>
        <v>-0.128576475479571-0.0518761186261613i</v>
      </c>
      <c r="S3151" t="str">
        <f t="shared" si="1662"/>
        <v>0.557122718889388i</v>
      </c>
      <c r="T3151" t="str">
        <f t="shared" si="1663"/>
        <v>0.0289013642544354-0.0716328756043933i</v>
      </c>
      <c r="U3151" t="str">
        <f t="shared" si="1664"/>
        <v>0.0000499999999999999-0.000198146140648758i</v>
      </c>
      <c r="V3151" t="str">
        <f t="shared" si="1665"/>
        <v>3.33333333333333E-06-0.000217960754713634i</v>
      </c>
      <c r="W3151" t="str">
        <f t="shared" si="1666"/>
        <v>0.0000142912385531152-0.000105222036861702i</v>
      </c>
      <c r="X3151" t="str">
        <f t="shared" si="1667"/>
        <v>0.0000144963433183314-0.000105164836196088i</v>
      </c>
      <c r="Y3151" t="str">
        <f t="shared" si="1668"/>
        <v>0.009+0.764663651883756i</v>
      </c>
      <c r="Z3151" t="str">
        <f t="shared" si="1669"/>
        <v>-0.00192229968027405-0.000288110554819503i</v>
      </c>
      <c r="AA3151" t="str">
        <f t="shared" si="1670"/>
        <v>0.215867720812544-18.3086765739471i</v>
      </c>
      <c r="AB3151" t="str">
        <f t="shared" si="1671"/>
        <v>0.199646655315074-0.494830067505312i</v>
      </c>
      <c r="AC3151" t="str">
        <f t="shared" si="1672"/>
        <v>0.874551252582053-0.0585914971001377i</v>
      </c>
      <c r="AD3151" t="str">
        <f t="shared" si="1673"/>
        <v>0.265002290670171-0.548056143244745i</v>
      </c>
      <c r="AE3151" t="str">
        <f t="shared" si="1674"/>
        <v>-0.000667314578129642+0.000977178191938183i</v>
      </c>
      <c r="AF3151" t="str">
        <f t="shared" si="1675"/>
        <v>-15.0799032128285-0.29232139018236i</v>
      </c>
      <c r="AG3151" t="str">
        <f t="shared" si="1676"/>
        <v>0.96388334242546-0.0179919388795525i</v>
      </c>
      <c r="AH3151" t="str">
        <f t="shared" si="1677"/>
        <v>0.0110142043516294-0.0148799286263778i</v>
      </c>
      <c r="AI3151">
        <f t="shared" si="1678"/>
        <v>-34.650542485734938</v>
      </c>
      <c r="AJ3151">
        <f t="shared" si="1679"/>
        <v>-53.490953170263069</v>
      </c>
      <c r="AK3151"/>
      <c r="AL3151"/>
      <c r="AM3151"/>
      <c r="AN3151"/>
    </row>
    <row r="3152" spans="1:40" x14ac:dyDescent="0.25">
      <c r="A3152"/>
      <c r="B3152">
        <f t="shared" si="1645"/>
        <v>1218000</v>
      </c>
      <c r="C3152" s="186" t="str">
        <f t="shared" si="1648"/>
        <v>-5.15167148753818E-08+0.00201069174004934i</v>
      </c>
      <c r="D3152" s="158" t="str">
        <f t="shared" si="1649"/>
        <v>-5.95700635196744+0.0154153033403783i</v>
      </c>
      <c r="E3152" t="str">
        <f t="shared" si="1650"/>
        <v>2870</v>
      </c>
      <c r="F3152" t="str">
        <f t="shared" si="1651"/>
        <v>0.777000777000777</v>
      </c>
      <c r="G3152" t="str">
        <f t="shared" si="1646"/>
        <v>0.777000777000777</v>
      </c>
      <c r="H3152" t="str">
        <f t="shared" si="1652"/>
        <v>9.12291518475845+0.307497357506808i</v>
      </c>
      <c r="I3152" t="str">
        <f t="shared" si="1653"/>
        <v>4783.07481509046i</v>
      </c>
      <c r="J3152" t="str">
        <f t="shared" si="1647"/>
        <v>-19567.7590168607+1034.46811516836i</v>
      </c>
      <c r="K3152" t="str">
        <f t="shared" si="1654"/>
        <v>0.0128863529960265-0.243755265469356i</v>
      </c>
      <c r="L3152" t="str">
        <f t="shared" si="1655"/>
        <v>0.000955356788649831-0.0151458416485056i</v>
      </c>
      <c r="M3152" t="str">
        <f t="shared" si="1656"/>
        <v>0.0138417097846763-0.258901107117862i</v>
      </c>
      <c r="N3152" t="str">
        <f t="shared" si="1657"/>
        <v>-5.4017200380087i</v>
      </c>
      <c r="O3152" t="str">
        <f t="shared" si="1658"/>
        <v>0.636021120698635+0.771671649100349i</v>
      </c>
      <c r="P3152" t="str">
        <f t="shared" si="1659"/>
        <v>0.363978879301365-0.771671649100349i</v>
      </c>
      <c r="Q3152" t="str">
        <f t="shared" si="1660"/>
        <v>-0.363978879301365+6.17339168710905i</v>
      </c>
      <c r="R3152" t="str">
        <f t="shared" si="1661"/>
        <v>-0.128030764603599-0.051410699526418i</v>
      </c>
      <c r="S3152" t="str">
        <f t="shared" si="1662"/>
        <v>0.557580502553225i</v>
      </c>
      <c r="T3152" t="str">
        <f t="shared" si="1663"/>
        <v>0.028665603678553-0.0713874580699484i</v>
      </c>
      <c r="U3152" t="str">
        <f t="shared" si="1664"/>
        <v>0.0000499999999999999-0.000197983459088291i</v>
      </c>
      <c r="V3152" t="str">
        <f t="shared" si="1665"/>
        <v>3.33333333333333E-06-0.00021778180499712i</v>
      </c>
      <c r="W3152" t="str">
        <f t="shared" si="1666"/>
        <v>0.0000142909418486148-0.000105137960658095i</v>
      </c>
      <c r="X3152" t="str">
        <f t="shared" si="1667"/>
        <v>0.000014495712976504-0.000105080807538118i</v>
      </c>
      <c r="Y3152" t="str">
        <f t="shared" si="1668"/>
        <v>0.009+0.765291970414474i</v>
      </c>
      <c r="Z3152" t="str">
        <f t="shared" si="1669"/>
        <v>-0.00191918696146275-0.000287825742049366i</v>
      </c>
      <c r="AA3152" t="str">
        <f t="shared" si="1670"/>
        <v>0.215513341833014-18.293644919994i</v>
      </c>
      <c r="AB3152" t="str">
        <f t="shared" si="1671"/>
        <v>0.198018053633309-0.493134756879964i</v>
      </c>
      <c r="AC3152" t="str">
        <f t="shared" si="1672"/>
        <v>0.875067773915998-0.0580929215044572i</v>
      </c>
      <c r="AD3152" t="str">
        <f t="shared" si="1673"/>
        <v>0.262543266467207-0.546109530889244i</v>
      </c>
      <c r="AE3152" t="str">
        <f t="shared" si="1674"/>
        <v>-0.000661053994792129+0.000972519580722183i</v>
      </c>
      <c r="AF3152" t="str">
        <f t="shared" si="1675"/>
        <v>-15.0799215367259-0.29208205416643i</v>
      </c>
      <c r="AG3152" t="str">
        <f t="shared" si="1676"/>
        <v>0.964039816787016-0.0178124532020808i</v>
      </c>
      <c r="AH3152" t="str">
        <f t="shared" si="1677"/>
        <v>0.010908795443534-0.0148107207861641i</v>
      </c>
      <c r="AI3152">
        <f t="shared" si="1678"/>
        <v>-34.706219229546882</v>
      </c>
      <c r="AJ3152">
        <f t="shared" si="1679"/>
        <v>-53.62659951147355</v>
      </c>
      <c r="AK3152"/>
      <c r="AL3152"/>
      <c r="AM3152"/>
      <c r="AN3152"/>
    </row>
    <row r="3153" spans="1:40" x14ac:dyDescent="0.25">
      <c r="A3153"/>
      <c r="B3153">
        <f t="shared" si="1645"/>
        <v>1219000</v>
      </c>
      <c r="C3153" s="186" t="str">
        <f t="shared" si="1648"/>
        <v>-5.14322266323735E-08+0.00200904228005146i</v>
      </c>
      <c r="D3153" s="158" t="str">
        <f t="shared" si="1649"/>
        <v>-5.9570063513197+0.0154026574803945i</v>
      </c>
      <c r="E3153" t="str">
        <f t="shared" si="1650"/>
        <v>2870</v>
      </c>
      <c r="F3153" t="str">
        <f t="shared" si="1651"/>
        <v>0.777000777000777</v>
      </c>
      <c r="G3153" t="str">
        <f t="shared" si="1646"/>
        <v>0.777000777000777</v>
      </c>
      <c r="H3153" t="str">
        <f t="shared" si="1652"/>
        <v>9.12293346430537+0.307245766674868i</v>
      </c>
      <c r="I3153" t="str">
        <f t="shared" si="1653"/>
        <v>4787.00180590745i</v>
      </c>
      <c r="J3153" t="str">
        <f t="shared" si="1647"/>
        <v>-19599.9048168101+1035.31743217588i</v>
      </c>
      <c r="K3153" t="str">
        <f t="shared" si="1654"/>
        <v>0.0128652758228493-0.24355639510474i</v>
      </c>
      <c r="L3153" t="str">
        <f t="shared" si="1655"/>
        <v>0.000953796187139378-0.0151335151975035i</v>
      </c>
      <c r="M3153" t="str">
        <f t="shared" si="1656"/>
        <v>0.0138190720099887-0.258689910302244i</v>
      </c>
      <c r="N3153" t="str">
        <f t="shared" si="1657"/>
        <v>-5.40615494772792i</v>
      </c>
      <c r="O3153" t="str">
        <f t="shared" si="1658"/>
        <v>0.639437148820411+0.768843373326729i</v>
      </c>
      <c r="P3153" t="str">
        <f t="shared" si="1659"/>
        <v>0.360562851179589-0.768843373326729i</v>
      </c>
      <c r="Q3153" t="str">
        <f t="shared" si="1660"/>
        <v>-0.360562851179589+6.17499832105465i</v>
      </c>
      <c r="R3153" t="str">
        <f t="shared" si="1661"/>
        <v>-0.127483909173772-0.0509468785336678i</v>
      </c>
      <c r="S3153" t="str">
        <f t="shared" si="1662"/>
        <v>0.558038286217062i</v>
      </c>
      <c r="T3153" t="str">
        <f t="shared" si="1663"/>
        <v>0.0284303087850368-0.0711409021955833i</v>
      </c>
      <c r="U3153" t="str">
        <f t="shared" si="1664"/>
        <v>0.00005-0.000197821044437686i</v>
      </c>
      <c r="V3153" t="str">
        <f t="shared" si="1665"/>
        <v>3.33333333333333E-06-0.000217603148881454i</v>
      </c>
      <c r="W3153" t="str">
        <f t="shared" si="1666"/>
        <v>0.0000142906449162015-0.000105054024172658i</v>
      </c>
      <c r="X3153" t="str">
        <f t="shared" si="1667"/>
        <v>0.0000144950832277432-0.0001049969185187i</v>
      </c>
      <c r="Y3153" t="str">
        <f t="shared" si="1668"/>
        <v>0.009+0.765920288945191i</v>
      </c>
      <c r="Z3153" t="str">
        <f t="shared" si="1669"/>
        <v>-0.00191608189745242-0.000287541497701487i</v>
      </c>
      <c r="AA3153" t="str">
        <f t="shared" si="1670"/>
        <v>0.215159834814133-18.2786379280599i</v>
      </c>
      <c r="AB3153" t="str">
        <f t="shared" si="1671"/>
        <v>0.196392668821379-0.491431582758773i</v>
      </c>
      <c r="AC3153" t="str">
        <f t="shared" si="1672"/>
        <v>0.87558557236912-0.057595930311547i</v>
      </c>
      <c r="AD3153" t="str">
        <f t="shared" si="1673"/>
        <v>0.260092895159214-0.544151600403252i</v>
      </c>
      <c r="AE3153" t="str">
        <f t="shared" si="1674"/>
        <v>-0.000654825454227175+0.000967851530386841i</v>
      </c>
      <c r="AF3153" t="str">
        <f t="shared" si="1675"/>
        <v>-15.0799398156251-0.291843109194474i</v>
      </c>
      <c r="AG3153" t="str">
        <f t="shared" si="1676"/>
        <v>0.96419679349466-0.0176338288047725i</v>
      </c>
      <c r="AH3153" t="str">
        <f t="shared" si="1677"/>
        <v>0.0108039510232985-0.0147413075891666i</v>
      </c>
      <c r="AI3153">
        <f t="shared" si="1678"/>
        <v>-34.762125669099653</v>
      </c>
      <c r="AJ3153">
        <f t="shared" si="1679"/>
        <v>-53.762193025125846</v>
      </c>
      <c r="AK3153"/>
      <c r="AL3153"/>
      <c r="AM3153"/>
      <c r="AN3153"/>
    </row>
    <row r="3154" spans="1:40" x14ac:dyDescent="0.25">
      <c r="A3154"/>
      <c r="B3154">
        <f t="shared" si="1645"/>
        <v>1220000</v>
      </c>
      <c r="C3154" s="186" t="str">
        <f t="shared" si="1648"/>
        <v>-5.1347946062181E-08+0.00200739552408636i</v>
      </c>
      <c r="D3154" s="158" t="str">
        <f t="shared" si="1649"/>
        <v>-5.95700635067355+0.0153900323513288i</v>
      </c>
      <c r="E3154" t="str">
        <f t="shared" si="1650"/>
        <v>2870</v>
      </c>
      <c r="F3154" t="str">
        <f t="shared" si="1651"/>
        <v>0.777000777000777</v>
      </c>
      <c r="G3154" t="str">
        <f t="shared" si="1646"/>
        <v>0.777000777000777</v>
      </c>
      <c r="H3154" t="str">
        <f t="shared" si="1652"/>
        <v>9.12295169899959+0.306994586661568i</v>
      </c>
      <c r="I3154" t="str">
        <f t="shared" si="1653"/>
        <v>4790.92879672443i</v>
      </c>
      <c r="J3154" t="str">
        <f t="shared" si="1647"/>
        <v>-19632.076998212+1036.16674918341i</v>
      </c>
      <c r="K3154" t="str">
        <f t="shared" si="1654"/>
        <v>0.0128442502725934-0.243357848082447i</v>
      </c>
      <c r="L3154" t="str">
        <f t="shared" si="1655"/>
        <v>0.000952239401389426-0.0151212087135054i</v>
      </c>
      <c r="M3154" t="str">
        <f t="shared" si="1656"/>
        <v>0.0137964896739828-0.258479056795952i</v>
      </c>
      <c r="N3154" t="str">
        <f t="shared" si="1657"/>
        <v>-5.41058985744714i</v>
      </c>
      <c r="O3154" t="str">
        <f t="shared" si="1658"/>
        <v>0.642840600241696+0.765999975640271i</v>
      </c>
      <c r="P3154" t="str">
        <f t="shared" si="1659"/>
        <v>0.357159399758304-0.765999975640271i</v>
      </c>
      <c r="Q3154" t="str">
        <f t="shared" si="1660"/>
        <v>-0.357159399758304+6.17658983308741i</v>
      </c>
      <c r="R3154" t="str">
        <f t="shared" si="1661"/>
        <v>-0.126935909329295-0.0504846614395652i</v>
      </c>
      <c r="S3154" t="str">
        <f t="shared" si="1662"/>
        <v>0.558496069880898i</v>
      </c>
      <c r="T3154" t="str">
        <f t="shared" si="1663"/>
        <v>0.0281954850032649-0.0708932064871693i</v>
      </c>
      <c r="U3154" t="str">
        <f t="shared" si="1664"/>
        <v>0.00005-0.000197658896040605i</v>
      </c>
      <c r="V3154" t="str">
        <f t="shared" si="1665"/>
        <v>3.33333333333333E-06-0.000217424785644666i</v>
      </c>
      <c r="W3154" t="str">
        <f t="shared" si="1666"/>
        <v>0.0000142903477559126-0.00010497022706153i</v>
      </c>
      <c r="X3154" t="str">
        <f t="shared" si="1667"/>
        <v>0.000014494454069396-0.000104913168794177i</v>
      </c>
      <c r="Y3154" t="str">
        <f t="shared" si="1668"/>
        <v>0.009+0.766548607475909i</v>
      </c>
      <c r="Z3154" t="str">
        <f t="shared" si="1669"/>
        <v>-0.00191298446315535-0.000287257820033884i</v>
      </c>
      <c r="AA3154" t="str">
        <f t="shared" si="1670"/>
        <v>0.214807196897449-18.263655537501i</v>
      </c>
      <c r="AB3154" t="str">
        <f t="shared" si="1671"/>
        <v>0.194770538384681-0.489720534820502i</v>
      </c>
      <c r="AC3154" t="str">
        <f t="shared" si="1672"/>
        <v>0.876104647787608-0.0571005293551005i</v>
      </c>
      <c r="AD3154" t="str">
        <f t="shared" si="1673"/>
        <v>0.25765122981684-0.542182391576723i</v>
      </c>
      <c r="AE3154" t="str">
        <f t="shared" si="1674"/>
        <v>-0.000648628931417569+0.000963174160676442i</v>
      </c>
      <c r="AF3154" t="str">
        <f t="shared" si="1675"/>
        <v>-15.0799580496731-0.291604554310239i</v>
      </c>
      <c r="AG3154" t="str">
        <f t="shared" si="1676"/>
        <v>0.964354268698718-0.0174560671235467i</v>
      </c>
      <c r="AH3154" t="str">
        <f t="shared" si="1677"/>
        <v>0.0106996706700452-0.0146716918013408i</v>
      </c>
      <c r="AI3154">
        <f t="shared" si="1678"/>
        <v>-34.818264003142218</v>
      </c>
      <c r="AJ3154">
        <f t="shared" si="1679"/>
        <v>-53.897733583045635</v>
      </c>
      <c r="AK3154"/>
      <c r="AL3154"/>
      <c r="AM3154"/>
      <c r="AN3154"/>
    </row>
    <row r="3155" spans="1:40" x14ac:dyDescent="0.25">
      <c r="A3155"/>
      <c r="B3155">
        <f t="shared" si="1645"/>
        <v>1221000</v>
      </c>
      <c r="C3155" s="186" t="str">
        <f t="shared" si="1648"/>
        <v>-5.12638724847466E-08+0.00200575146551023i</v>
      </c>
      <c r="D3155" s="158" t="str">
        <f t="shared" si="1649"/>
        <v>-5.95700635002898+0.0153774279022451i</v>
      </c>
      <c r="E3155" t="str">
        <f t="shared" si="1650"/>
        <v>2870</v>
      </c>
      <c r="F3155" t="str">
        <f t="shared" si="1651"/>
        <v>0.777000777000777</v>
      </c>
      <c r="G3155" t="str">
        <f t="shared" si="1646"/>
        <v>0.777000777000777</v>
      </c>
      <c r="H3155" t="str">
        <f t="shared" si="1652"/>
        <v>9.12296988898769+0.306743816462829i</v>
      </c>
      <c r="I3155" t="str">
        <f t="shared" si="1653"/>
        <v>4794.85578754142i</v>
      </c>
      <c r="J3155" t="str">
        <f t="shared" si="1647"/>
        <v>-19664.2755610665+1037.01606619094i</v>
      </c>
      <c r="K3155" t="str">
        <f t="shared" si="1654"/>
        <v>0.0128232761769649-0.243159623616736i</v>
      </c>
      <c r="L3155" t="str">
        <f t="shared" si="1655"/>
        <v>0.000950686418986878-0.0151089221482334i</v>
      </c>
      <c r="M3155" t="str">
        <f t="shared" si="1656"/>
        <v>0.0137739625959518-0.258268545764969i</v>
      </c>
      <c r="N3155" t="str">
        <f t="shared" si="1657"/>
        <v>-5.41502476716636i</v>
      </c>
      <c r="O3155" t="str">
        <f t="shared" si="1658"/>
        <v>0.646231408022076+0.763141511966035i</v>
      </c>
      <c r="P3155" t="str">
        <f t="shared" si="1659"/>
        <v>0.353768591977924-0.763141511966035i</v>
      </c>
      <c r="Q3155" t="str">
        <f t="shared" si="1660"/>
        <v>-0.353768591977924+6.17816627913239i</v>
      </c>
      <c r="R3155" t="str">
        <f t="shared" si="1661"/>
        <v>-0.12638676524075-0.0500240540689139i</v>
      </c>
      <c r="S3155" t="str">
        <f t="shared" si="1662"/>
        <v>0.558953853544734i</v>
      </c>
      <c r="T3155" t="str">
        <f t="shared" si="1663"/>
        <v>0.0279611377917496-0.0706443694683709i</v>
      </c>
      <c r="U3155" t="str">
        <f t="shared" si="1664"/>
        <v>0.00005-0.000197497013242865i</v>
      </c>
      <c r="V3155" t="str">
        <f t="shared" si="1665"/>
        <v>3.33333333333333E-06-0.000217246714567152i</v>
      </c>
      <c r="W3155" t="str">
        <f t="shared" si="1666"/>
        <v>0.0000142900503677861-0.000104886568981974i</v>
      </c>
      <c r="X3155" t="str">
        <f t="shared" si="1667"/>
        <v>0.0000144938254988208-0.000104829558022011i</v>
      </c>
      <c r="Y3155" t="str">
        <f t="shared" si="1668"/>
        <v>0.009+0.767176926006627i</v>
      </c>
      <c r="Z3155" t="str">
        <f t="shared" si="1669"/>
        <v>-0.00190989463358635-0.000286974707311698i</v>
      </c>
      <c r="AA3155" t="str">
        <f t="shared" si="1670"/>
        <v>0.214455425236219-18.2486976878728i</v>
      </c>
      <c r="AB3155" t="str">
        <f t="shared" si="1671"/>
        <v>0.19315170002987-0.48800160286683i</v>
      </c>
      <c r="AC3155" t="str">
        <f t="shared" si="1672"/>
        <v>0.876624999988166-0.0566067245033983i</v>
      </c>
      <c r="AD3155" t="str">
        <f t="shared" si="1673"/>
        <v>0.255218323318174-0.540201944453936i</v>
      </c>
      <c r="AE3155" t="str">
        <f t="shared" si="1674"/>
        <v>-0.000642464400997165+0.000958487591130669i</v>
      </c>
      <c r="AF3155" t="str">
        <f t="shared" si="1675"/>
        <v>-15.0799762390167-0.291366388560584i</v>
      </c>
      <c r="AG3155" t="str">
        <f t="shared" si="1676"/>
        <v>0.964512238545118-0.0172791695769486i</v>
      </c>
      <c r="AH3155" t="str">
        <f t="shared" si="1677"/>
        <v>0.0105959539502025-0.0146018761809125i</v>
      </c>
      <c r="AI3155">
        <f t="shared" si="1678"/>
        <v>-34.87463646445503</v>
      </c>
      <c r="AJ3155">
        <f t="shared" si="1679"/>
        <v>-54.033221058612114</v>
      </c>
      <c r="AK3155"/>
      <c r="AL3155"/>
      <c r="AM3155"/>
      <c r="AN3155"/>
    </row>
    <row r="3156" spans="1:40" x14ac:dyDescent="0.25">
      <c r="A3156"/>
      <c r="B3156">
        <f t="shared" si="1645"/>
        <v>1222000</v>
      </c>
      <c r="C3156" s="186" t="str">
        <f t="shared" si="1648"/>
        <v>-5.11800052227935E-08+0.00200411009770099i</v>
      </c>
      <c r="D3156" s="158" t="str">
        <f t="shared" si="1649"/>
        <v>-5.957006349386+0.0153648440823743i</v>
      </c>
      <c r="E3156" t="str">
        <f t="shared" si="1650"/>
        <v>2870</v>
      </c>
      <c r="F3156" t="str">
        <f t="shared" si="1651"/>
        <v>0.777000777000777</v>
      </c>
      <c r="G3156" t="str">
        <f t="shared" si="1646"/>
        <v>0.777000777000777</v>
      </c>
      <c r="H3156" t="str">
        <f t="shared" si="1652"/>
        <v>9.12298803441564+0.306493455077845i</v>
      </c>
      <c r="I3156" t="str">
        <f t="shared" si="1653"/>
        <v>4798.78277835841i</v>
      </c>
      <c r="J3156" t="str">
        <f t="shared" si="1647"/>
        <v>-19696.5005053736+1037.86538319847i</v>
      </c>
      <c r="K3156" t="str">
        <f t="shared" si="1654"/>
        <v>0.0128023533683544-0.242961720924402i</v>
      </c>
      <c r="L3156" t="str">
        <f t="shared" si="1655"/>
        <v>0.000949137227569016-0.0150966554535642i</v>
      </c>
      <c r="M3156" t="str">
        <f t="shared" si="1656"/>
        <v>0.0137514905959234-0.258058376377966i</v>
      </c>
      <c r="N3156" t="str">
        <f t="shared" si="1657"/>
        <v>-5.41945967688558i</v>
      </c>
      <c r="O3156" t="str">
        <f t="shared" si="1658"/>
        <v>0.649609505469813+0.760268038525404i</v>
      </c>
      <c r="P3156" t="str">
        <f t="shared" si="1659"/>
        <v>0.350390494530187-0.760268038525404i</v>
      </c>
      <c r="Q3156" t="str">
        <f t="shared" si="1660"/>
        <v>-0.350390494530187+6.17972771541098i</v>
      </c>
      <c r="R3156" t="str">
        <f t="shared" si="1661"/>
        <v>-0.125836477110427-0.0495650622796344i</v>
      </c>
      <c r="S3156" t="str">
        <f t="shared" si="1662"/>
        <v>0.559411637208571i</v>
      </c>
      <c r="T3156" t="str">
        <f t="shared" si="1663"/>
        <v>0.0277272726381951-0.0703943896809028i</v>
      </c>
      <c r="U3156" t="str">
        <f t="shared" si="1664"/>
        <v>0.00005-0.000197335395392421i</v>
      </c>
      <c r="V3156" t="str">
        <f t="shared" si="1665"/>
        <v>3.33333333333333E-06-0.000217068934931663i</v>
      </c>
      <c r="W3156" t="str">
        <f t="shared" si="1666"/>
        <v>0.0000142897527518596-0.000104803049592377i</v>
      </c>
      <c r="X3156" t="str">
        <f t="shared" si="1667"/>
        <v>0.0000144931975133867-0.000104746085860789i</v>
      </c>
      <c r="Y3156" t="str">
        <f t="shared" si="1668"/>
        <v>0.009+0.767805244537345i</v>
      </c>
      <c r="Z3156" t="str">
        <f t="shared" si="1669"/>
        <v>-0.00190681238386251-0.000286692157807145i</v>
      </c>
      <c r="AA3156" t="str">
        <f t="shared" si="1670"/>
        <v>0.214104516995344-18.2337643189281i</v>
      </c>
      <c r="AB3156" t="str">
        <f t="shared" si="1671"/>
        <v>0.191536191665253-0.486274776824121i</v>
      </c>
      <c r="AC3156" t="str">
        <f t="shared" si="1672"/>
        <v>0.877146628757673-0.0561145216592857i</v>
      </c>
      <c r="AD3156" t="str">
        <f t="shared" si="1673"/>
        <v>0.25279422834749-0.538210299332515i</v>
      </c>
      <c r="AE3156" t="str">
        <f t="shared" si="1674"/>
        <v>-0.00063633183725163+0.000953791941083455i</v>
      </c>
      <c r="AF3156" t="str">
        <f t="shared" si="1675"/>
        <v>-15.0799943838016-0.291128610995471i</v>
      </c>
      <c r="AG3156" t="str">
        <f t="shared" si="1676"/>
        <v>0.964670699175481-0.0171031375661352i</v>
      </c>
      <c r="AH3156" t="str">
        <f t="shared" si="1677"/>
        <v>0.0104928004175813-0.0145318634783128i</v>
      </c>
      <c r="AI3156">
        <f t="shared" si="1678"/>
        <v>-34.931245320549934</v>
      </c>
      <c r="AJ3156">
        <f t="shared" si="1679"/>
        <v>-54.168655326759605</v>
      </c>
      <c r="AK3156"/>
      <c r="AL3156"/>
      <c r="AM3156"/>
      <c r="AN3156"/>
    </row>
    <row r="3157" spans="1:40" x14ac:dyDescent="0.25">
      <c r="A3157"/>
      <c r="B3157">
        <f t="shared" si="1645"/>
        <v>1223000</v>
      </c>
      <c r="C3157" s="186" t="str">
        <f t="shared" si="1648"/>
        <v>-5.10963436018124E-08+0.00200247141405823i</v>
      </c>
      <c r="D3157" s="158" t="str">
        <f t="shared" si="1649"/>
        <v>-5.9570063487446+0.0153522808411131i</v>
      </c>
      <c r="E3157" t="str">
        <f t="shared" si="1650"/>
        <v>2870</v>
      </c>
      <c r="F3157" t="str">
        <f t="shared" si="1651"/>
        <v>0.777000777000777</v>
      </c>
      <c r="G3157" t="str">
        <f t="shared" si="1646"/>
        <v>0.777000777000777</v>
      </c>
      <c r="H3157" t="str">
        <f t="shared" si="1652"/>
        <v>9.12300613542878+0.306243501509053i</v>
      </c>
      <c r="I3157" t="str">
        <f t="shared" si="1653"/>
        <v>4802.7097691754i</v>
      </c>
      <c r="J3157" t="str">
        <f t="shared" si="1647"/>
        <v>-19728.7518311332+1038.71470020599i</v>
      </c>
      <c r="K3157" t="str">
        <f t="shared" si="1654"/>
        <v>0.0127814816798341-0.242764139224769i</v>
      </c>
      <c r="L3157" t="str">
        <f t="shared" si="1655"/>
        <v>0.000947591814823248-0.0150844085815293i</v>
      </c>
      <c r="M3157" t="str">
        <f t="shared" si="1656"/>
        <v>0.0137290734946573-0.257848547806298i</v>
      </c>
      <c r="N3157" t="str">
        <f t="shared" si="1657"/>
        <v>-5.4238945866048i</v>
      </c>
      <c r="O3157" t="str">
        <f t="shared" si="1658"/>
        <v>0.652974826143161+0.757379611834982i</v>
      </c>
      <c r="P3157" t="str">
        <f t="shared" si="1659"/>
        <v>0.347025173856839-0.757379611834982i</v>
      </c>
      <c r="Q3157" t="str">
        <f t="shared" si="1660"/>
        <v>-0.347025173856839+6.18127419843978i</v>
      </c>
      <c r="R3157" t="str">
        <f t="shared" si="1661"/>
        <v>-0.125285045172649-0.0491076919627279i</v>
      </c>
      <c r="S3157" t="str">
        <f t="shared" si="1662"/>
        <v>0.559869420872408i</v>
      </c>
      <c r="T3157" t="str">
        <f t="shared" si="1663"/>
        <v>0.0274938950595531-0.0701432656847845i</v>
      </c>
      <c r="U3157" t="str">
        <f t="shared" si="1664"/>
        <v>0.00005-0.000197174041839361i</v>
      </c>
      <c r="V3157" t="str">
        <f t="shared" si="1665"/>
        <v>3.33333333333333E-06-0.000216891446023297i</v>
      </c>
      <c r="W3157" t="str">
        <f t="shared" si="1666"/>
        <v>0.0000142894549081709-0.000104719668552241i</v>
      </c>
      <c r="X3157" t="str">
        <f t="shared" si="1667"/>
        <v>0.000014492570110474-0.000104662751970212i</v>
      </c>
      <c r="Y3157" t="str">
        <f t="shared" si="1668"/>
        <v>0.009+0.768433563068063i</v>
      </c>
      <c r="Z3157" t="str">
        <f t="shared" si="1669"/>
        <v>-0.00190373768920257-0.000286410169799495i</v>
      </c>
      <c r="AA3157" t="str">
        <f t="shared" si="1670"/>
        <v>0.213754469351314-18.2188553706171i</v>
      </c>
      <c r="AB3157" t="str">
        <f t="shared" si="1671"/>
        <v>0.189924051401173-0.484540046745188i</v>
      </c>
      <c r="AC3157" t="str">
        <f t="shared" si="1672"/>
        <v>0.877669533852847-0.0556239267601505i</v>
      </c>
      <c r="AD3157" t="str">
        <f t="shared" si="1673"/>
        <v>0.250378997393993-0.536207496762408i</v>
      </c>
      <c r="AE3157" t="str">
        <f t="shared" si="1674"/>
        <v>-0.000630231214119178+0.000949087329661716i</v>
      </c>
      <c r="AF3157" t="str">
        <f t="shared" si="1675"/>
        <v>-15.0800124841734-0.29089122066794i</v>
      </c>
      <c r="AG3157" t="str">
        <f t="shared" si="1676"/>
        <v>0.964829646727202-0.016927972474864i</v>
      </c>
      <c r="AH3157" t="str">
        <f t="shared" si="1677"/>
        <v>0.0103902096134538-0.0144616564361147i</v>
      </c>
      <c r="AI3157">
        <f t="shared" si="1678"/>
        <v>-34.9880928743871</v>
      </c>
      <c r="AJ3157">
        <f t="shared" si="1679"/>
        <v>-54.304036263975327</v>
      </c>
      <c r="AK3157"/>
      <c r="AL3157"/>
      <c r="AM3157"/>
      <c r="AN3157"/>
    </row>
    <row r="3158" spans="1:40" x14ac:dyDescent="0.25">
      <c r="A3158"/>
      <c r="B3158">
        <f t="shared" si="1645"/>
        <v>1224000</v>
      </c>
      <c r="C3158" s="186" t="str">
        <f t="shared" si="1648"/>
        <v>-5.1012886950049E-08+0.00200083540800312i</v>
      </c>
      <c r="D3158" s="158" t="str">
        <f t="shared" si="1649"/>
        <v>-5.95700634810476+0.0153397381280239i</v>
      </c>
      <c r="E3158" t="str">
        <f t="shared" si="1650"/>
        <v>2870</v>
      </c>
      <c r="F3158" t="str">
        <f t="shared" si="1651"/>
        <v>0.777000777000777</v>
      </c>
      <c r="G3158" t="str">
        <f t="shared" si="1646"/>
        <v>0.777000777000777</v>
      </c>
      <c r="H3158" t="str">
        <f t="shared" si="1652"/>
        <v>9.12302419217187+0.305993954762135i</v>
      </c>
      <c r="I3158" t="str">
        <f t="shared" si="1653"/>
        <v>4806.63675999238i</v>
      </c>
      <c r="J3158" t="str">
        <f t="shared" si="1647"/>
        <v>-19761.0295383454+1039.56401721352i</v>
      </c>
      <c r="K3158" t="str">
        <f t="shared" si="1654"/>
        <v>0.0127606609451539-0.242566877739675i</v>
      </c>
      <c r="L3158" t="str">
        <f t="shared" si="1655"/>
        <v>0.00094605016848685-0.0150721814843131i</v>
      </c>
      <c r="M3158" t="str">
        <f t="shared" si="1656"/>
        <v>0.0137067111136407-0.257639059223988i</v>
      </c>
      <c r="N3158" t="str">
        <f t="shared" si="1657"/>
        <v>-5.42832949632402i</v>
      </c>
      <c r="O3158" t="str">
        <f t="shared" si="1658"/>
        <v>0.656327303851676+0.754476288705477i</v>
      </c>
      <c r="P3158" t="str">
        <f t="shared" si="1659"/>
        <v>0.343672696148324-0.754476288705477i</v>
      </c>
      <c r="Q3158" t="str">
        <f t="shared" si="1660"/>
        <v>-0.343672696148324+6.1828057850295i</v>
      </c>
      <c r="R3158" t="str">
        <f t="shared" si="1661"/>
        <v>-0.124732469694099-0.0486519490422387i</v>
      </c>
      <c r="S3158" t="str">
        <f t="shared" si="1662"/>
        <v>0.560327204536245i</v>
      </c>
      <c r="T3158" t="str">
        <f t="shared" si="1663"/>
        <v>0.0272610106020774-0.0698909960585964i</v>
      </c>
      <c r="U3158" t="str">
        <f t="shared" si="1664"/>
        <v>0.00005-0.000197012951935897i</v>
      </c>
      <c r="V3158" t="str">
        <f t="shared" si="1665"/>
        <v>3.33333333333333E-06-0.000216714247129487i</v>
      </c>
      <c r="W3158" t="str">
        <f t="shared" si="1666"/>
        <v>0.0000142891568367575-0.000104636425522182i</v>
      </c>
      <c r="X3158" t="str">
        <f t="shared" si="1667"/>
        <v>0.0000144919432874734-0.000104579556011095i</v>
      </c>
      <c r="Y3158" t="str">
        <f t="shared" si="1668"/>
        <v>0.009+0.769061881598781i</v>
      </c>
      <c r="Z3158" t="str">
        <f t="shared" si="1669"/>
        <v>-0.00190067052492645-0.00028612874157502i</v>
      </c>
      <c r="AA3158" t="str">
        <f t="shared" si="1670"/>
        <v>0.213405279492155-18.2039707830862i</v>
      </c>
      <c r="AB3158" t="str">
        <f t="shared" si="1671"/>
        <v>0.188315317550391-0.482797402811059i</v>
      </c>
      <c r="AC3158" t="str">
        <f t="shared" si="1672"/>
        <v>0.878193714999911-0.0551349457778965i</v>
      </c>
      <c r="AD3158" t="str">
        <f t="shared" si="1673"/>
        <v>0.247972682750581-0.534193577544852i</v>
      </c>
      <c r="AE3158" t="str">
        <f t="shared" si="1674"/>
        <v>-0.000624162505191334+0.000944373875784108i</v>
      </c>
      <c r="AF3158" t="str">
        <f t="shared" si="1675"/>
        <v>-15.0800305402766-0.290654216634111i</v>
      </c>
      <c r="AG3158" t="str">
        <f t="shared" si="1676"/>
        <v>0.964989077333539-0.0167536756694805i</v>
      </c>
      <c r="AH3158" t="str">
        <f t="shared" si="1677"/>
        <v>0.0102881810666313-0.0143912577889685i</v>
      </c>
      <c r="AI3158">
        <f t="shared" si="1678"/>
        <v>-35.04518146511159</v>
      </c>
      <c r="AJ3158">
        <f t="shared" si="1679"/>
        <v>-54.439363748296628</v>
      </c>
      <c r="AK3158"/>
      <c r="AL3158"/>
      <c r="AM3158"/>
      <c r="AN3158"/>
    </row>
    <row r="3159" spans="1:40" x14ac:dyDescent="0.25">
      <c r="A3159"/>
      <c r="B3159">
        <f t="shared" si="1645"/>
        <v>1225000</v>
      </c>
      <c r="C3159" s="186" t="str">
        <f t="shared" si="1648"/>
        <v>-5.09296345984891E-08+0.0019992020729783i</v>
      </c>
      <c r="D3159" s="158" t="str">
        <f t="shared" si="1649"/>
        <v>-5.95700634746649+0.0153272158928336i</v>
      </c>
      <c r="E3159" t="str">
        <f t="shared" si="1650"/>
        <v>2870</v>
      </c>
      <c r="F3159" t="str">
        <f t="shared" si="1651"/>
        <v>0.777000777000777</v>
      </c>
      <c r="G3159" t="str">
        <f t="shared" si="1646"/>
        <v>0.777000777000777</v>
      </c>
      <c r="H3159" t="str">
        <f t="shared" si="1652"/>
        <v>9.12304220478912+0.305744813845993i</v>
      </c>
      <c r="I3159" t="str">
        <f t="shared" si="1653"/>
        <v>4810.56375080937i</v>
      </c>
      <c r="J3159" t="str">
        <f t="shared" si="1647"/>
        <v>-19793.3336270102+1040.41333422105i</v>
      </c>
      <c r="K3159" t="str">
        <f t="shared" si="1654"/>
        <v>0.0127398909987387-0.242369935693465i</v>
      </c>
      <c r="L3159" t="str">
        <f t="shared" si="1655"/>
        <v>0.000944512276346769-0.0150599741142539i</v>
      </c>
      <c r="M3159" t="str">
        <f t="shared" si="1656"/>
        <v>0.0136844032750855-0.257429909807719i</v>
      </c>
      <c r="N3159" t="str">
        <f t="shared" si="1657"/>
        <v>-5.43276440604324i</v>
      </c>
      <c r="O3159" t="str">
        <f t="shared" si="1658"/>
        <v>0.659666872657511+0.751558126240585i</v>
      </c>
      <c r="P3159" t="str">
        <f t="shared" si="1659"/>
        <v>0.340333127342489-0.751558126240585i</v>
      </c>
      <c r="Q3159" t="str">
        <f t="shared" si="1660"/>
        <v>-0.340333127342489+6.18432253228382i</v>
      </c>
      <c r="R3159" t="str">
        <f t="shared" si="1661"/>
        <v>-0.124178750974156-0.0481978394752149i</v>
      </c>
      <c r="S3159" t="str">
        <f t="shared" si="1662"/>
        <v>0.560784988200082i</v>
      </c>
      <c r="T3159" t="str">
        <f t="shared" si="1663"/>
        <v>0.0270286248413778-0.069637579399743i</v>
      </c>
      <c r="U3159" t="str">
        <f t="shared" si="1664"/>
        <v>0.0000500000000000001-0.000196852125036358i</v>
      </c>
      <c r="V3159" t="str">
        <f t="shared" si="1665"/>
        <v>3.33333333333333E-06-0.000216537337539994i</v>
      </c>
      <c r="W3159" t="str">
        <f t="shared" si="1666"/>
        <v>0.0000142888585376571-0.000104553320163924i</v>
      </c>
      <c r="X3159" t="str">
        <f t="shared" si="1667"/>
        <v>0.0000144913170417866-0.00010449649764536i</v>
      </c>
      <c r="Y3159" t="str">
        <f t="shared" si="1668"/>
        <v>0.009+0.769690200129499i</v>
      </c>
      <c r="Z3159" t="str">
        <f t="shared" si="1669"/>
        <v>-0.0018976108664548-0.000285847871426971i</v>
      </c>
      <c r="AA3159" t="str">
        <f t="shared" si="1670"/>
        <v>0.213056944617366-18.189110496677i</v>
      </c>
      <c r="AB3159" t="str">
        <f t="shared" si="1671"/>
        <v>0.186710028628454-0.481046835332797i</v>
      </c>
      <c r="AC3159" t="str">
        <f t="shared" si="1672"/>
        <v>0.878719171894244-0.0546475847189172i</v>
      </c>
      <c r="AD3159" t="str">
        <f t="shared" si="1673"/>
        <v>0.245575336512612-0.532168582731375i</v>
      </c>
      <c r="AE3159" t="str">
        <f t="shared" si="1674"/>
        <v>-0.000618125683713697+0.000939651698159813i</v>
      </c>
      <c r="AF3159" t="str">
        <f t="shared" si="1675"/>
        <v>-15.0800485522556-0.290417597953159i</v>
      </c>
      <c r="AG3159" t="str">
        <f t="shared" si="1676"/>
        <v>0.965148987123689-0.0165802484989076i</v>
      </c>
      <c r="AH3159" t="str">
        <f t="shared" si="1677"/>
        <v>0.0101867142935429-0.0143206702635398i</v>
      </c>
      <c r="AI3159">
        <f t="shared" si="1678"/>
        <v>-35.102513468808276</v>
      </c>
      <c r="AJ3159">
        <f t="shared" si="1679"/>
        <v>-54.574637659309992</v>
      </c>
      <c r="AK3159"/>
      <c r="AL3159"/>
      <c r="AM3159"/>
      <c r="AN3159"/>
    </row>
    <row r="3160" spans="1:40" x14ac:dyDescent="0.25">
      <c r="A3160"/>
      <c r="B3160">
        <f t="shared" si="1645"/>
        <v>1226000</v>
      </c>
      <c r="C3160" s="186" t="str">
        <f t="shared" si="1648"/>
        <v>-5.0846585880846E-08+0.0019975714024478i</v>
      </c>
      <c r="D3160" s="158" t="str">
        <f t="shared" si="1649"/>
        <v>-5.95700634682979+0.0153147140854331i</v>
      </c>
      <c r="E3160" t="str">
        <f t="shared" si="1650"/>
        <v>2870</v>
      </c>
      <c r="F3160" t="str">
        <f t="shared" si="1651"/>
        <v>0.777000777000777</v>
      </c>
      <c r="G3160" t="str">
        <f t="shared" si="1646"/>
        <v>0.777000777000777</v>
      </c>
      <c r="H3160" t="str">
        <f t="shared" si="1652"/>
        <v>9.12306017342412+0.305496077772749i</v>
      </c>
      <c r="I3160" t="str">
        <f t="shared" si="1653"/>
        <v>4814.49074162636i</v>
      </c>
      <c r="J3160" t="str">
        <f t="shared" si="1647"/>
        <v>-19825.6640971275+1041.26265122858i</v>
      </c>
      <c r="K3160" t="str">
        <f t="shared" si="1654"/>
        <v>0.0127191716756846-0.242173312312981i</v>
      </c>
      <c r="L3160" t="str">
        <f t="shared" si="1655"/>
        <v>0.000942978126239318-0.0150477864238417i</v>
      </c>
      <c r="M3160" t="str">
        <f t="shared" si="1656"/>
        <v>0.0136621498019239-0.257221098736823i</v>
      </c>
      <c r="N3160" t="str">
        <f t="shared" si="1657"/>
        <v>-5.43719931576246i</v>
      </c>
      <c r="O3160" t="str">
        <f t="shared" si="1658"/>
        <v>0.662993466876719+0.74862518183587i</v>
      </c>
      <c r="P3160" t="str">
        <f t="shared" si="1659"/>
        <v>0.337006533123281-0.74862518183587i</v>
      </c>
      <c r="Q3160" t="str">
        <f t="shared" si="1660"/>
        <v>-0.337006533123281+6.18582449759833i</v>
      </c>
      <c r="R3160" t="str">
        <f t="shared" si="1661"/>
        <v>-0.123623889345223-0.0477453692516656i</v>
      </c>
      <c r="S3160" t="str">
        <f t="shared" si="1662"/>
        <v>0.561242771863919i</v>
      </c>
      <c r="T3160" t="str">
        <f t="shared" si="1663"/>
        <v>0.0267967433824711-0.0693830143247114i</v>
      </c>
      <c r="U3160" t="str">
        <f t="shared" si="1664"/>
        <v>0.0000500000000000001-0.000196691560497177i</v>
      </c>
      <c r="V3160" t="str">
        <f t="shared" si="1665"/>
        <v>3.33333333333333E-06-0.000216360716546894i</v>
      </c>
      <c r="W3160" t="str">
        <f t="shared" si="1666"/>
        <v>0.0000142885600109077-0.000104470352140294i</v>
      </c>
      <c r="X3160" t="str">
        <f t="shared" si="1667"/>
        <v>0.0000144906913708264-0.00010441357653603i</v>
      </c>
      <c r="Y3160" t="str">
        <f t="shared" si="1668"/>
        <v>0.009+0.770318518660217i</v>
      </c>
      <c r="Z3160" t="str">
        <f t="shared" si="1669"/>
        <v>-0.00189455868930839-0.000285567557655542i</v>
      </c>
      <c r="AA3160" t="str">
        <f t="shared" si="1670"/>
        <v>0.212709461937867-18.174274451926i</v>
      </c>
      <c r="AB3160" t="str">
        <f t="shared" si="1671"/>
        <v>0.185108223354047-0.479288334753286i</v>
      </c>
      <c r="AC3160" t="str">
        <f t="shared" si="1672"/>
        <v>0.879245904200049-0.0541618496240632i</v>
      </c>
      <c r="AD3160" t="str">
        <f t="shared" si="1673"/>
        <v>0.24318701057666-0.530132553622741i</v>
      </c>
      <c r="AE3160" t="str">
        <f t="shared" si="1674"/>
        <v>-0.000612120722586685+0.000934920915287283i</v>
      </c>
      <c r="AF3160" t="str">
        <f t="shared" si="1675"/>
        <v>-15.0800665202539-0.290181363687316i</v>
      </c>
      <c r="AG3160" t="str">
        <f t="shared" si="1676"/>
        <v>0.965309372222882-0.0164076922946338i</v>
      </c>
      <c r="AH3160" t="str">
        <f t="shared" si="1677"/>
        <v>0.010085808798314-0.0142498965784475i</v>
      </c>
      <c r="AI3160">
        <f t="shared" si="1678"/>
        <v>-35.160091299276864</v>
      </c>
      <c r="AJ3160">
        <f t="shared" si="1679"/>
        <v>-54.709857878149691</v>
      </c>
      <c r="AK3160"/>
      <c r="AL3160"/>
      <c r="AM3160"/>
      <c r="AN3160"/>
    </row>
    <row r="3161" spans="1:40" x14ac:dyDescent="0.25">
      <c r="A3161"/>
      <c r="B3161">
        <f t="shared" ref="B3161:B3224" si="1680">B3160+1000</f>
        <v>1227000</v>
      </c>
      <c r="C3161" s="186" t="str">
        <f t="shared" si="1648"/>
        <v>-5.07637401335472E-08+0.00199594338989698i</v>
      </c>
      <c r="D3161" s="158" t="str">
        <f t="shared" si="1649"/>
        <v>-5.95700634619463+0.0153022326558769i</v>
      </c>
      <c r="E3161" t="str">
        <f t="shared" si="1650"/>
        <v>2870</v>
      </c>
      <c r="F3161" t="str">
        <f t="shared" si="1651"/>
        <v>0.777000777000777</v>
      </c>
      <c r="G3161" t="str">
        <f t="shared" si="1646"/>
        <v>0.777000777000777</v>
      </c>
      <c r="H3161" t="str">
        <f t="shared" si="1652"/>
        <v>9.12307809821988+0.305247745557715i</v>
      </c>
      <c r="I3161" t="str">
        <f t="shared" si="1653"/>
        <v>4818.41773244334i</v>
      </c>
      <c r="J3161" t="str">
        <f t="shared" si="1647"/>
        <v>-19858.0209486974+1042.1119682361i</v>
      </c>
      <c r="K3161" t="str">
        <f t="shared" si="1654"/>
        <v>0.0126985028117556-0.241977006827547i</v>
      </c>
      <c r="L3161" t="str">
        <f t="shared" si="1655"/>
        <v>0.000941447706049977-0.0150356183657187i</v>
      </c>
      <c r="M3161" t="str">
        <f t="shared" si="1656"/>
        <v>0.0136399505178056-0.257012625193266i</v>
      </c>
      <c r="N3161" t="str">
        <f t="shared" si="1657"/>
        <v>-5.44163422548167i</v>
      </c>
      <c r="O3161" t="str">
        <f t="shared" si="1658"/>
        <v>0.666307021080532+0.745677513177639i</v>
      </c>
      <c r="P3161" t="str">
        <f t="shared" si="1659"/>
        <v>0.333692978919468-0.745677513177639i</v>
      </c>
      <c r="Q3161" t="str">
        <f t="shared" si="1660"/>
        <v>-0.333692978919468+6.18731173865931i</v>
      </c>
      <c r="R3161" t="str">
        <f t="shared" si="1661"/>
        <v>-0.123067885173066-0.0472945443945186i</v>
      </c>
      <c r="S3161" t="str">
        <f t="shared" si="1662"/>
        <v>0.561700555527756i</v>
      </c>
      <c r="T3161" t="str">
        <f t="shared" si="1663"/>
        <v>0.0265653718598332-0.0691272994693373i</v>
      </c>
      <c r="U3161" t="str">
        <f t="shared" si="1664"/>
        <v>0.0000500000000000001-0.000196531257676886i</v>
      </c>
      <c r="V3161" t="str">
        <f t="shared" si="1665"/>
        <v>3.33333333333333E-06-0.000216184383444574i</v>
      </c>
      <c r="W3161" t="str">
        <f t="shared" si="1666"/>
        <v>0.0000142882612565471-0.000104387521115217i</v>
      </c>
      <c r="X3161" t="str">
        <f t="shared" si="1667"/>
        <v>0.0000144900662720161-0.000104330792347228i</v>
      </c>
      <c r="Y3161" t="str">
        <f t="shared" si="1668"/>
        <v>0.009+0.770946837190935i</v>
      </c>
      <c r="Z3161" t="str">
        <f t="shared" si="1669"/>
        <v>-0.00189151396910777-0.000285287798567831i</v>
      </c>
      <c r="AA3161" t="str">
        <f t="shared" si="1670"/>
        <v>0.212362828675943-18.1594625895634i</v>
      </c>
      <c r="AB3161" t="str">
        <f t="shared" si="1671"/>
        <v>0.183509940649357-0.477521891649066i</v>
      </c>
      <c r="AC3161" t="str">
        <f t="shared" si="1672"/>
        <v>0.879773911550002-0.0536777465686139i</v>
      </c>
      <c r="AD3161" t="str">
        <f t="shared" si="1673"/>
        <v>0.24080775663931-0.528085531767919i</v>
      </c>
      <c r="AE3161" t="str">
        <f t="shared" si="1674"/>
        <v>-0.00060614759436635+0.000930181645453036i</v>
      </c>
      <c r="AF3161" t="str">
        <f t="shared" si="1675"/>
        <v>-15.0800844444145-0.289945512901838i</v>
      </c>
      <c r="AG3161" t="str">
        <f t="shared" si="1676"/>
        <v>0.965470228752459-0.0162360083707039i</v>
      </c>
      <c r="AH3161" t="str">
        <f t="shared" si="1677"/>
        <v>0.00998546407284569-0.0141789394442024i</v>
      </c>
      <c r="AI3161">
        <f t="shared" si="1678"/>
        <v>-35.217917408827105</v>
      </c>
      <c r="AJ3161">
        <f t="shared" si="1679"/>
        <v>-54.84502428749439</v>
      </c>
      <c r="AK3161"/>
      <c r="AL3161"/>
      <c r="AM3161"/>
      <c r="AN3161"/>
    </row>
    <row r="3162" spans="1:40" x14ac:dyDescent="0.25">
      <c r="A3162"/>
      <c r="B3162">
        <f t="shared" si="1680"/>
        <v>1228000</v>
      </c>
      <c r="C3162" s="186" t="str">
        <f t="shared" si="1648"/>
        <v>-5.06810966957208E-08+0.00199431802883239i</v>
      </c>
      <c r="D3162" s="158" t="str">
        <f t="shared" si="1649"/>
        <v>-5.95700634556104+0.0152897715543817i</v>
      </c>
      <c r="E3162" t="str">
        <f t="shared" si="1650"/>
        <v>2870</v>
      </c>
      <c r="F3162" t="str">
        <f t="shared" si="1651"/>
        <v>0.777000777000777</v>
      </c>
      <c r="G3162" t="str">
        <f t="shared" si="1646"/>
        <v>0.777000777000777</v>
      </c>
      <c r="H3162" t="str">
        <f t="shared" si="1652"/>
        <v>9.12309597931884+0.304999816219399i</v>
      </c>
      <c r="I3162" t="str">
        <f t="shared" si="1653"/>
        <v>4822.34472326033i</v>
      </c>
      <c r="J3162" t="str">
        <f t="shared" si="1647"/>
        <v>-19890.4041817198+1042.96128524363i</v>
      </c>
      <c r="K3162" t="str">
        <f t="shared" si="1654"/>
        <v>0.0126778842433813-0.24178101846897i</v>
      </c>
      <c r="L3162" t="str">
        <f t="shared" si="1655"/>
        <v>0.00093992100371315-0.0150234698926779i</v>
      </c>
      <c r="M3162" t="str">
        <f t="shared" si="1656"/>
        <v>0.0136178052470944-0.256804488361648i</v>
      </c>
      <c r="N3162" t="str">
        <f t="shared" si="1657"/>
        <v>-5.44606913520089i</v>
      </c>
      <c r="O3162" t="str">
        <f t="shared" si="1658"/>
        <v>0.669607470096682+0.742715178241782i</v>
      </c>
      <c r="P3162" t="str">
        <f t="shared" si="1659"/>
        <v>0.330392529903318-0.742715178241782i</v>
      </c>
      <c r="Q3162" t="str">
        <f t="shared" si="1660"/>
        <v>-0.330392529903318+6.18878431344267i</v>
      </c>
      <c r="R3162" t="str">
        <f t="shared" si="1661"/>
        <v>-0.122510738857145-0.0468453709595686i</v>
      </c>
      <c r="S3162" t="str">
        <f t="shared" si="1662"/>
        <v>0.562158339191593i</v>
      </c>
      <c r="T3162" t="str">
        <f t="shared" si="1663"/>
        <v>0.0263345159374452-0.0688704334890676i</v>
      </c>
      <c r="U3162" t="str">
        <f t="shared" si="1664"/>
        <v>0.0000500000000000001-0.000196371215936106i</v>
      </c>
      <c r="V3162" t="str">
        <f t="shared" si="1665"/>
        <v>3.33333333333333E-06-0.000216008337529717i</v>
      </c>
      <c r="W3162" t="str">
        <f t="shared" si="1666"/>
        <v>0.0000142879622746131-0.000104304826753714i</v>
      </c>
      <c r="X3162" t="str">
        <f t="shared" si="1667"/>
        <v>0.0000144894417427897-0.000104248144744169i</v>
      </c>
      <c r="Y3162" t="str">
        <f t="shared" si="1668"/>
        <v>0.009+0.771575155721653i</v>
      </c>
      <c r="Z3162" t="str">
        <f t="shared" si="1669"/>
        <v>-0.00188847668157263-0.000285008592477805i</v>
      </c>
      <c r="AA3162" t="str">
        <f t="shared" si="1670"/>
        <v>0.212017042065187-18.1446748505126i</v>
      </c>
      <c r="AB3162" t="str">
        <f t="shared" si="1671"/>
        <v>0.181915219640387-0.475747496732147i</v>
      </c>
      <c r="AC3162" t="str">
        <f t="shared" si="1672"/>
        <v>0.880303193544911-0.0531952816622375i</v>
      </c>
      <c r="AD3162" t="str">
        <f t="shared" si="1673"/>
        <v>0.238437626195906-0.52602755896302i</v>
      </c>
      <c r="AE3162" t="str">
        <f t="shared" si="1674"/>
        <v>-0.000600206271265088+0.000925434006730395i</v>
      </c>
      <c r="AF3162" t="str">
        <f t="shared" si="1675"/>
        <v>-15.0801023248799-0.289710044665017i</v>
      </c>
      <c r="AG3162" t="str">
        <f t="shared" si="1676"/>
        <v>0.965631552829957-0.016065198023707i</v>
      </c>
      <c r="AH3162" t="str">
        <f t="shared" si="1677"/>
        <v>0.00988567959689346-0.014107801563147i</v>
      </c>
      <c r="AI3162">
        <f t="shared" si="1678"/>
        <v>-35.275994289095209</v>
      </c>
      <c r="AJ3162">
        <f t="shared" si="1679"/>
        <v>-54.980136771566983</v>
      </c>
      <c r="AK3162"/>
      <c r="AL3162"/>
      <c r="AM3162"/>
      <c r="AN3162"/>
    </row>
    <row r="3163" spans="1:40" x14ac:dyDescent="0.25">
      <c r="A3163"/>
      <c r="B3163">
        <f t="shared" si="1680"/>
        <v>1229000</v>
      </c>
      <c r="C3163" s="186" t="str">
        <f t="shared" si="1648"/>
        <v>-5.05986549091821E-08+0.00199269531278173i</v>
      </c>
      <c r="D3163" s="158" t="str">
        <f t="shared" si="1649"/>
        <v>-5.95700634492898+0.0152773307313266i</v>
      </c>
      <c r="E3163" t="str">
        <f t="shared" si="1650"/>
        <v>2870</v>
      </c>
      <c r="F3163" t="str">
        <f t="shared" si="1651"/>
        <v>0.777000777000777</v>
      </c>
      <c r="G3163" t="str">
        <f t="shared" si="1646"/>
        <v>0.777000777000777</v>
      </c>
      <c r="H3163" t="str">
        <f t="shared" si="1652"/>
        <v>9.12311381686283+0.304752288779474i</v>
      </c>
      <c r="I3163" t="str">
        <f t="shared" si="1653"/>
        <v>4826.27171407732i</v>
      </c>
      <c r="J3163" t="str">
        <f t="shared" si="1647"/>
        <v>-19922.8137961948+1043.81060225116i</v>
      </c>
      <c r="K3163" t="str">
        <f t="shared" si="1654"/>
        <v>0.0126573158076523-0.241585346471518i</v>
      </c>
      <c r="L3163" t="str">
        <f t="shared" si="1655"/>
        <v>0.000938398007211909-0.0150113409576632i</v>
      </c>
      <c r="M3163" t="str">
        <f t="shared" si="1656"/>
        <v>0.0135957138148642-0.256596687429181i</v>
      </c>
      <c r="N3163" t="str">
        <f t="shared" si="1657"/>
        <v>-5.45050404492011i</v>
      </c>
      <c r="O3163" t="str">
        <f t="shared" si="1658"/>
        <v>0.672894749010637+0.739738235292669i</v>
      </c>
      <c r="P3163" t="str">
        <f t="shared" si="1659"/>
        <v>0.327105250989363-0.739738235292669i</v>
      </c>
      <c r="Q3163" t="str">
        <f t="shared" si="1660"/>
        <v>-0.327105250989363+6.19024228021278i</v>
      </c>
      <c r="R3163" t="str">
        <f t="shared" si="1661"/>
        <v>-0.121952450830964-0.0463978550354349i</v>
      </c>
      <c r="S3163" t="str">
        <f t="shared" si="1662"/>
        <v>0.562616122855429i</v>
      </c>
      <c r="T3163" t="str">
        <f t="shared" si="1663"/>
        <v>0.0261041813088446-0.0686124150592343i</v>
      </c>
      <c r="U3163" t="str">
        <f t="shared" si="1664"/>
        <v>0.0000499999999999999-0.000196211434637541i</v>
      </c>
      <c r="V3163" t="str">
        <f t="shared" si="1665"/>
        <v>3.33333333333333E-06-0.000215832578101295i</v>
      </c>
      <c r="W3163" t="str">
        <f t="shared" si="1666"/>
        <v>0.0000142876630651433-0.000104222268721896i</v>
      </c>
      <c r="X3163" t="str">
        <f t="shared" si="1667"/>
        <v>0.0000144888177805914-0.00010416563339316i</v>
      </c>
      <c r="Y3163" t="str">
        <f t="shared" si="1668"/>
        <v>0.009+0.772203474252371i</v>
      </c>
      <c r="Z3163" t="str">
        <f t="shared" si="1669"/>
        <v>-0.00188544680252148-0.000284729937706262i</v>
      </c>
      <c r="AA3163" t="str">
        <f t="shared" si="1670"/>
        <v>0.211672099350446-18.129911175889i</v>
      </c>
      <c r="AB3163" t="str">
        <f t="shared" si="1671"/>
        <v>0.180324099657312-0.473965140851907i</v>
      </c>
      <c r="AC3163" t="str">
        <f t="shared" si="1672"/>
        <v>0.880833749753359-0.0527144610489601i</v>
      </c>
      <c r="AD3163" t="str">
        <f t="shared" si="1673"/>
        <v>0.236076670539377-0.523958677250299i</v>
      </c>
      <c r="AE3163" t="str">
        <f t="shared" si="1674"/>
        <v>-0.000594296725152519+0.000920678116978384i</v>
      </c>
      <c r="AF3163" t="str">
        <f t="shared" si="1675"/>
        <v>-15.0801201617918-0.289474958048147i</v>
      </c>
      <c r="AG3163" t="str">
        <f t="shared" si="1676"/>
        <v>0.965793340569197-0.0158952625327692i</v>
      </c>
      <c r="AH3163" t="str">
        <f t="shared" si="1677"/>
        <v>0.00978645483814768-0.0140364856293973i</v>
      </c>
      <c r="AI3163">
        <f t="shared" si="1678"/>
        <v>-35.334324471880912</v>
      </c>
      <c r="AJ3163">
        <f t="shared" si="1679"/>
        <v>-55.11519521613252</v>
      </c>
      <c r="AK3163"/>
      <c r="AL3163"/>
      <c r="AM3163"/>
      <c r="AN3163"/>
    </row>
    <row r="3164" spans="1:40" x14ac:dyDescent="0.25">
      <c r="A3164"/>
      <c r="B3164">
        <f t="shared" si="1680"/>
        <v>1230000</v>
      </c>
      <c r="C3164" s="186" t="str">
        <f t="shared" si="1648"/>
        <v>-5.05164141184216E-08+0.00199107523529375i</v>
      </c>
      <c r="D3164" s="158" t="str">
        <f t="shared" si="1649"/>
        <v>-5.95700634429847+0.0152649101372521i</v>
      </c>
      <c r="E3164" t="str">
        <f t="shared" si="1650"/>
        <v>2870</v>
      </c>
      <c r="F3164" t="str">
        <f t="shared" si="1651"/>
        <v>0.777000777000777</v>
      </c>
      <c r="G3164" t="str">
        <f t="shared" si="1646"/>
        <v>0.777000777000777</v>
      </c>
      <c r="H3164" t="str">
        <f t="shared" si="1652"/>
        <v>9.12313161099316+0.304505162262783i</v>
      </c>
      <c r="I3164" t="str">
        <f t="shared" si="1653"/>
        <v>4830.19870489431i</v>
      </c>
      <c r="J3164" t="str">
        <f t="shared" si="1647"/>
        <v>-19955.2497921224+1044.65991925868i</v>
      </c>
      <c r="K3164" t="str">
        <f t="shared" si="1654"/>
        <v>0.0126367973423178-0.241389990071914i</v>
      </c>
      <c r="L3164" t="str">
        <f t="shared" si="1655"/>
        <v>0.000936878704577815-0.0149992315137687i</v>
      </c>
      <c r="M3164" t="str">
        <f t="shared" si="1656"/>
        <v>0.0135736760468956-0.256389221585683i</v>
      </c>
      <c r="N3164" t="str">
        <f t="shared" si="1657"/>
        <v>-5.45493895463933i</v>
      </c>
      <c r="O3164" t="str">
        <f t="shared" si="1658"/>
        <v>0.676168793166907+0.736746742881981i</v>
      </c>
      <c r="P3164" t="str">
        <f t="shared" si="1659"/>
        <v>0.323831206833093-0.736746742881981i</v>
      </c>
      <c r="Q3164" t="str">
        <f t="shared" si="1660"/>
        <v>-0.323831206833093+6.19168569752131i</v>
      </c>
      <c r="R3164" t="str">
        <f t="shared" si="1661"/>
        <v>-0.1213930215624-0.0459520027435059i</v>
      </c>
      <c r="S3164" t="str">
        <f t="shared" si="1662"/>
        <v>0.563073906519265i</v>
      </c>
      <c r="T3164" t="str">
        <f t="shared" si="1663"/>
        <v>0.0258743736971699-0.068353242875318i</v>
      </c>
      <c r="U3164" t="str">
        <f t="shared" si="1664"/>
        <v>0.0000499999999999999-0.000196051913145966i</v>
      </c>
      <c r="V3164" t="str">
        <f t="shared" si="1665"/>
        <v>3.33333333333333E-06-0.000215657104460563i</v>
      </c>
      <c r="W3164" t="str">
        <f t="shared" si="1666"/>
        <v>0.0000142873636281759-0.000104139846686958i</v>
      </c>
      <c r="X3164" t="str">
        <f t="shared" si="1667"/>
        <v>0.0000144881943828767-0.000104083257961591i</v>
      </c>
      <c r="Y3164" t="str">
        <f t="shared" si="1668"/>
        <v>0.009+0.772831792783089i</v>
      </c>
      <c r="Z3164" t="str">
        <f t="shared" si="1669"/>
        <v>-0.00188242430787103-0.000284451832580812i</v>
      </c>
      <c r="AA3164" t="str">
        <f t="shared" si="1670"/>
        <v>0.211327997787765-18.1151715069998i</v>
      </c>
      <c r="AB3164" t="str">
        <f t="shared" si="1671"/>
        <v>0.178736620234788-0.472174814996903i</v>
      </c>
      <c r="AC3164" t="str">
        <f t="shared" si="1672"/>
        <v>0.881365579711364-0.052235290907124i</v>
      </c>
      <c r="AD3164" t="str">
        <f t="shared" si="1673"/>
        <v>0.233724940759008-0.521878928917032i</v>
      </c>
      <c r="AE3164" t="str">
        <f t="shared" si="1674"/>
        <v>-0.000588418927556235+0.000915914093840377i</v>
      </c>
      <c r="AF3164" t="str">
        <f t="shared" si="1675"/>
        <v>-15.0801379552916-0.289240252125531i</v>
      </c>
      <c r="AG3164" t="str">
        <f t="shared" si="1676"/>
        <v>0.965955588080363-0.0157262031595434i</v>
      </c>
      <c r="AH3164" t="str">
        <f t="shared" si="1677"/>
        <v>0.00968778925231317-0.0139649943287828i</v>
      </c>
      <c r="AI3164">
        <f t="shared" si="1678"/>
        <v>-35.392910530008265</v>
      </c>
      <c r="AJ3164">
        <f t="shared" si="1679"/>
        <v>-55.250199508494262</v>
      </c>
      <c r="AK3164"/>
      <c r="AL3164"/>
      <c r="AM3164"/>
      <c r="AN3164"/>
    </row>
    <row r="3165" spans="1:40" x14ac:dyDescent="0.25">
      <c r="A3165"/>
      <c r="B3165">
        <f t="shared" si="1680"/>
        <v>1231000</v>
      </c>
      <c r="C3165" s="186" t="str">
        <f t="shared" si="1648"/>
        <v>-5.04343736705907E-08+0.00198945778993816i</v>
      </c>
      <c r="D3165" s="158" t="str">
        <f t="shared" si="1649"/>
        <v>-5.95700634366949+0.0152525097228592i</v>
      </c>
      <c r="E3165" t="str">
        <f t="shared" si="1650"/>
        <v>2870</v>
      </c>
      <c r="F3165" t="str">
        <f t="shared" si="1651"/>
        <v>0.777000777000777</v>
      </c>
      <c r="G3165" t="str">
        <f t="shared" si="1646"/>
        <v>0.777000777000777</v>
      </c>
      <c r="H3165" t="str">
        <f t="shared" si="1652"/>
        <v>9.1231493618505+0.304258435697306i</v>
      </c>
      <c r="I3165" t="str">
        <f t="shared" si="1653"/>
        <v>4834.12569571129i</v>
      </c>
      <c r="J3165" t="str">
        <f t="shared" si="1647"/>
        <v>-19987.7121695025+1045.50923626621i</v>
      </c>
      <c r="K3165" t="str">
        <f t="shared" si="1654"/>
        <v>0.0126163286857826-0.241194948509333i</v>
      </c>
      <c r="L3165" t="str">
        <f t="shared" si="1655"/>
        <v>0.000935363083890604-0.0149871415142375i</v>
      </c>
      <c r="M3165" t="str">
        <f t="shared" si="1656"/>
        <v>0.0135516917696732-0.256182090023571i</v>
      </c>
      <c r="N3165" t="str">
        <f t="shared" si="1657"/>
        <v>-5.45937386435855i</v>
      </c>
      <c r="O3165" t="str">
        <f t="shared" si="1658"/>
        <v>0.679429538170309+0.733740759847564i</v>
      </c>
      <c r="P3165" t="str">
        <f t="shared" si="1659"/>
        <v>0.320570461829691-0.733740759847564i</v>
      </c>
      <c r="Q3165" t="str">
        <f t="shared" si="1660"/>
        <v>-0.320570461829691+6.19311462420611i</v>
      </c>
      <c r="R3165" t="str">
        <f t="shared" si="1661"/>
        <v>-0.120832451554054-0.045507820237886i</v>
      </c>
      <c r="S3165" t="str">
        <f t="shared" si="1662"/>
        <v>0.563531690183103i</v>
      </c>
      <c r="T3165" t="str">
        <f t="shared" si="1663"/>
        <v>0.0256450988552047-0.068092915653224i</v>
      </c>
      <c r="U3165" t="str">
        <f t="shared" si="1664"/>
        <v>0.0000499999999999999-0.00019589265082822i</v>
      </c>
      <c r="V3165" t="str">
        <f t="shared" si="1665"/>
        <v>3.33333333333333E-06-0.000215481915911042i</v>
      </c>
      <c r="W3165" t="str">
        <f t="shared" si="1666"/>
        <v>0.0000142870639637487-0.000104057560317179i</v>
      </c>
      <c r="X3165" t="str">
        <f t="shared" si="1667"/>
        <v>0.0000144875715471111-0.000104001018117934i</v>
      </c>
      <c r="Y3165" t="str">
        <f t="shared" si="1668"/>
        <v>0.009+0.773460111313807i</v>
      </c>
      <c r="Z3165" t="str">
        <f t="shared" si="1669"/>
        <v>-0.00187940917363578-0.000284174275435827i</v>
      </c>
      <c r="AA3165" t="str">
        <f t="shared" si="1670"/>
        <v>0.210984734644334-18.1004557853427i</v>
      </c>
      <c r="AB3165" t="str">
        <f t="shared" si="1671"/>
        <v>0.177152821112253-0.470376510296787i</v>
      </c>
      <c r="AC3165" t="str">
        <f t="shared" si="1672"/>
        <v>0.881898682922017-0.0517577774493453i</v>
      </c>
      <c r="AD3165" t="str">
        <f t="shared" si="1673"/>
        <v>0.231382487739241-0.519788356494505i</v>
      </c>
      <c r="AE3165" t="str">
        <f t="shared" si="1674"/>
        <v>-0.000582572849662603+0.000911142054743001i</v>
      </c>
      <c r="AF3165" t="str">
        <f t="shared" si="1675"/>
        <v>-15.08015570552-0.289005925974447i</v>
      </c>
      <c r="AG3165" t="str">
        <f t="shared" si="1676"/>
        <v>0.96611829147009-0.0155580211482004i</v>
      </c>
      <c r="AH3165" t="str">
        <f t="shared" si="1677"/>
        <v>0.00958968228318909-0.0138933303387899i</v>
      </c>
      <c r="AI3165">
        <f t="shared" si="1678"/>
        <v>-35.45175507820845</v>
      </c>
      <c r="AJ3165">
        <f t="shared" si="1679"/>
        <v>-55.385149537494421</v>
      </c>
      <c r="AK3165"/>
      <c r="AL3165"/>
      <c r="AM3165"/>
      <c r="AN3165"/>
    </row>
    <row r="3166" spans="1:40" x14ac:dyDescent="0.25">
      <c r="A3166"/>
      <c r="B3166">
        <f t="shared" si="1680"/>
        <v>1232000</v>
      </c>
      <c r="C3166" s="186" t="str">
        <f t="shared" si="1648"/>
        <v>-5.03525329154893E-08+0.00198784297030554i</v>
      </c>
      <c r="D3166" s="158" t="str">
        <f t="shared" si="1649"/>
        <v>-5.95700634304205+0.0152401294390091i</v>
      </c>
      <c r="E3166" t="str">
        <f t="shared" si="1650"/>
        <v>2870</v>
      </c>
      <c r="F3166" t="str">
        <f t="shared" si="1651"/>
        <v>0.777000777000777</v>
      </c>
      <c r="G3166" t="str">
        <f t="shared" si="1646"/>
        <v>0.777000777000777</v>
      </c>
      <c r="H3166" t="str">
        <f t="shared" si="1652"/>
        <v>9.12316706957504+0.304012108114171i</v>
      </c>
      <c r="I3166" t="str">
        <f t="shared" si="1653"/>
        <v>4838.05268652828i</v>
      </c>
      <c r="J3166" t="str">
        <f t="shared" si="1647"/>
        <v>-20020.2009283353+1046.35855327374i</v>
      </c>
      <c r="K3166" t="str">
        <f t="shared" si="1654"/>
        <v>0.0125959096771033-0.241000221025383i</v>
      </c>
      <c r="L3166" t="str">
        <f t="shared" si="1655"/>
        <v>0.00093385113327801-0.0149750709124616i</v>
      </c>
      <c r="M3166" t="str">
        <f t="shared" si="1656"/>
        <v>0.0135297608103813-0.255975291937845i</v>
      </c>
      <c r="N3166" t="str">
        <f t="shared" si="1657"/>
        <v>-5.46380877407777i</v>
      </c>
      <c r="O3166" t="str">
        <f t="shared" si="1658"/>
        <v>0.682676919887231+0.73072034531227i</v>
      </c>
      <c r="P3166" t="str">
        <f t="shared" si="1659"/>
        <v>0.317323080112769-0.73072034531227i</v>
      </c>
      <c r="Q3166" t="str">
        <f t="shared" si="1660"/>
        <v>-0.317323080112769+6.19452911939004i</v>
      </c>
      <c r="R3166" t="str">
        <f t="shared" si="1661"/>
        <v>-0.12027074134359-0.0450653137053399i</v>
      </c>
      <c r="S3166" t="str">
        <f t="shared" si="1662"/>
        <v>0.56398947384694i</v>
      </c>
      <c r="T3166" t="str">
        <f t="shared" si="1663"/>
        <v>0.0254163625654219-0.0678314321295527i</v>
      </c>
      <c r="U3166" t="str">
        <f t="shared" si="1664"/>
        <v>0.00005-0.000195733647053197i</v>
      </c>
      <c r="V3166" t="str">
        <f t="shared" si="1665"/>
        <v>3.33333333333333E-06-0.000215307011758516i</v>
      </c>
      <c r="W3166" t="str">
        <f t="shared" si="1666"/>
        <v>0.0000142867640718996-0.000103975409281912i</v>
      </c>
      <c r="X3166" t="str">
        <f t="shared" si="1667"/>
        <v>0.0000144869492707708-0.000103918913531736i</v>
      </c>
      <c r="Y3166" t="str">
        <f t="shared" si="1668"/>
        <v>0.009+0.774088429844525i</v>
      </c>
      <c r="Z3166" t="str">
        <f t="shared" si="1669"/>
        <v>-0.00187640137592754-0.000283897264612412i</v>
      </c>
      <c r="AA3166" t="str">
        <f t="shared" si="1670"/>
        <v>0.210642307198432-18.0857639526056i</v>
      </c>
      <c r="AB3166" t="str">
        <f t="shared" si="1671"/>
        <v>0.175572742234236-0.468570218024166i</v>
      </c>
      <c r="AC3166" t="str">
        <f t="shared" si="1672"/>
        <v>0.882433058855136-0.0512819269224718i</v>
      </c>
      <c r="AD3166" t="str">
        <f t="shared" si="1673"/>
        <v>0.229049362158484-0.517687002756897i</v>
      </c>
      <c r="AE3166" t="str">
        <f t="shared" si="1674"/>
        <v>-0.000576758462317588+0.000906362116894839i</v>
      </c>
      <c r="AF3166" t="str">
        <f t="shared" si="1675"/>
        <v>-15.0801734126171-0.288771978675162i</v>
      </c>
      <c r="AG3166" t="str">
        <f t="shared" si="1676"/>
        <v>0.96628144684155-0.0153907177254213i</v>
      </c>
      <c r="AH3166" t="str">
        <f t="shared" si="1677"/>
        <v>0.00949213336274945-0.0138214963285036i</v>
      </c>
      <c r="AI3166">
        <f t="shared" si="1678"/>
        <v>-35.510860774027279</v>
      </c>
      <c r="AJ3166">
        <f t="shared" si="1679"/>
        <v>-55.520045193509006</v>
      </c>
      <c r="AK3166"/>
      <c r="AL3166"/>
      <c r="AM3166"/>
      <c r="AN3166"/>
    </row>
    <row r="3167" spans="1:40" x14ac:dyDescent="0.25">
      <c r="A3167"/>
      <c r="B3167">
        <f t="shared" si="1680"/>
        <v>1233000</v>
      </c>
      <c r="C3167" s="186" t="str">
        <f t="shared" si="1648"/>
        <v>-5.02708912055531E-08+0.00198623077000728i</v>
      </c>
      <c r="D3167" s="158" t="str">
        <f t="shared" si="1649"/>
        <v>-5.95700634241612+0.0152277692367225i</v>
      </c>
      <c r="E3167" t="str">
        <f t="shared" si="1650"/>
        <v>2870</v>
      </c>
      <c r="F3167" t="str">
        <f t="shared" si="1651"/>
        <v>0.777000777000777</v>
      </c>
      <c r="G3167" t="str">
        <f t="shared" si="1646"/>
        <v>0.777000777000777</v>
      </c>
      <c r="H3167" t="str">
        <f t="shared" si="1652"/>
        <v>9.1231847343063+0.303766178547616i</v>
      </c>
      <c r="I3167" t="str">
        <f t="shared" si="1653"/>
        <v>4841.97967734527i</v>
      </c>
      <c r="J3167" t="str">
        <f t="shared" si="1647"/>
        <v>-20052.7160686205+1047.20787028127i</v>
      </c>
      <c r="K3167" t="str">
        <f t="shared" si="1654"/>
        <v>0.0125755401559858-0.240805806864101i</v>
      </c>
      <c r="L3167" t="str">
        <f t="shared" si="1655"/>
        <v>0.000932342840915514-0.0149630196619814i</v>
      </c>
      <c r="M3167" t="str">
        <f t="shared" si="1656"/>
        <v>0.0135078829969013-0.255768826526082i</v>
      </c>
      <c r="N3167" t="str">
        <f t="shared" si="1657"/>
        <v>-5.46824368379699i</v>
      </c>
      <c r="O3167" t="str">
        <f t="shared" si="1658"/>
        <v>0.685910874446896+0.727685558682797i</v>
      </c>
      <c r="P3167" t="str">
        <f t="shared" si="1659"/>
        <v>0.314089125553104-0.727685558682797i</v>
      </c>
      <c r="Q3167" t="str">
        <f t="shared" si="1660"/>
        <v>-0.314089125553104+6.19592924247979i</v>
      </c>
      <c r="R3167" t="str">
        <f t="shared" si="1661"/>
        <v>-0.119707891504088-0.0446244893652336i</v>
      </c>
      <c r="S3167" t="str">
        <f t="shared" si="1662"/>
        <v>0.564447257510777i</v>
      </c>
      <c r="T3167" t="str">
        <f t="shared" si="1663"/>
        <v>0.0251881706400249-0.0675687910618801i</v>
      </c>
      <c r="U3167" t="str">
        <f t="shared" si="1664"/>
        <v>0.00005-0.00019557490119184i</v>
      </c>
      <c r="V3167" t="str">
        <f t="shared" si="1665"/>
        <v>3.33333333333333E-06-0.000215132391311024i</v>
      </c>
      <c r="W3167" t="str">
        <f t="shared" si="1666"/>
        <v>0.0000142864639526667-0.000103893393251584i</v>
      </c>
      <c r="X3167" t="str">
        <f t="shared" si="1667"/>
        <v>0.0000144863275513424-0.000103836943873616i</v>
      </c>
      <c r="Y3167" t="str">
        <f t="shared" si="1668"/>
        <v>0.009+0.774716748375243i</v>
      </c>
      <c r="Z3167" t="str">
        <f t="shared" si="1669"/>
        <v>-0.00187340089095492-0.000283620798458372i</v>
      </c>
      <c r="AA3167" t="str">
        <f t="shared" si="1670"/>
        <v>0.210300712739375-18.0710959506651i</v>
      </c>
      <c r="AB3167" t="str">
        <f t="shared" si="1671"/>
        <v>0.173996423750639-0.466755929596548i</v>
      </c>
      <c r="AC3167" t="str">
        <f t="shared" si="1672"/>
        <v>0.882968706946903-0.0508077456075359i</v>
      </c>
      <c r="AD3167" t="str">
        <f t="shared" si="1673"/>
        <v>0.226725614487921-0.515574910720261i</v>
      </c>
      <c r="AE3167" t="str">
        <f t="shared" si="1674"/>
        <v>-0.000570975736027557+0.00090157439728531i</v>
      </c>
      <c r="AF3167" t="str">
        <f t="shared" si="1675"/>
        <v>-15.0801910767224-0.288538409310894i</v>
      </c>
      <c r="AG3167" t="str">
        <f t="shared" si="1676"/>
        <v>0.966445050294529-0.0152242941003886i</v>
      </c>
      <c r="AH3167" t="str">
        <f t="shared" si="1677"/>
        <v>0.0093951419112236-0.0137494949585533i</v>
      </c>
      <c r="AI3167">
        <f t="shared" si="1678"/>
        <v>-35.57023031875601</v>
      </c>
      <c r="AJ3167">
        <f t="shared" si="1679"/>
        <v>-55.654886368449517</v>
      </c>
      <c r="AK3167"/>
      <c r="AL3167"/>
      <c r="AM3167"/>
      <c r="AN3167"/>
    </row>
    <row r="3168" spans="1:40" x14ac:dyDescent="0.25">
      <c r="A3168"/>
      <c r="B3168">
        <f t="shared" si="1680"/>
        <v>1234000</v>
      </c>
      <c r="C3168" s="186" t="str">
        <f t="shared" si="1648"/>
        <v>-5.01894478958405E-08+0.00198462118267546i</v>
      </c>
      <c r="D3168" s="158" t="str">
        <f t="shared" si="1649"/>
        <v>-5.95700634179173+0.0152154290671785i</v>
      </c>
      <c r="E3168" t="str">
        <f t="shared" si="1650"/>
        <v>2870</v>
      </c>
      <c r="F3168" t="str">
        <f t="shared" si="1651"/>
        <v>0.777000777000777</v>
      </c>
      <c r="G3168" t="str">
        <f t="shared" si="1646"/>
        <v>0.777000777000777</v>
      </c>
      <c r="H3168" t="str">
        <f t="shared" si="1652"/>
        <v>9.12320235618335+0.303520646035001i</v>
      </c>
      <c r="I3168" t="str">
        <f t="shared" si="1653"/>
        <v>4845.90666816226i</v>
      </c>
      <c r="J3168" t="str">
        <f t="shared" si="1647"/>
        <v>-20085.2575903584+1048.05718728879i</v>
      </c>
      <c r="K3168" t="str">
        <f t="shared" si="1654"/>
        <v>0.012555219962781-0.240611705271938i</v>
      </c>
      <c r="L3168" t="str">
        <f t="shared" si="1655"/>
        <v>0.000930838195026109-0.0149509877164847i</v>
      </c>
      <c r="M3168" t="str">
        <f t="shared" si="1656"/>
        <v>0.0134860581578071-0.255562692988423i</v>
      </c>
      <c r="N3168" t="str">
        <f t="shared" si="1657"/>
        <v>-5.47267859351621i</v>
      </c>
      <c r="O3168" t="str">
        <f t="shared" si="1658"/>
        <v>0.689131338242619+0.724636459648517i</v>
      </c>
      <c r="P3168" t="str">
        <f t="shared" si="1659"/>
        <v>0.310868661757381-0.724636459648517i</v>
      </c>
      <c r="Q3168" t="str">
        <f t="shared" si="1660"/>
        <v>-0.310868661757381+6.19731505316473i</v>
      </c>
      <c r="R3168" t="str">
        <f t="shared" si="1661"/>
        <v>-0.119143902644386-0.0441853534694729i</v>
      </c>
      <c r="S3168" t="str">
        <f t="shared" si="1662"/>
        <v>0.564905041174613i</v>
      </c>
      <c r="T3168" t="str">
        <f t="shared" si="1663"/>
        <v>0.0249605289209874-0.067304991229031i</v>
      </c>
      <c r="U3168" t="str">
        <f t="shared" si="1664"/>
        <v>0.00005-0.00019541641261713i</v>
      </c>
      <c r="V3168" t="str">
        <f t="shared" si="1665"/>
        <v>3.33333333333333E-06-0.000214958053878843i</v>
      </c>
      <c r="W3168" t="str">
        <f t="shared" si="1666"/>
        <v>0.0000142861636060877-0.000103811511897689i</v>
      </c>
      <c r="X3168" t="str">
        <f t="shared" si="1667"/>
        <v>0.0000144857063863224-0.00010375510881526i</v>
      </c>
      <c r="Y3168" t="str">
        <f t="shared" si="1668"/>
        <v>0.009+0.775345066905961i</v>
      </c>
      <c r="Z3168" t="str">
        <f t="shared" si="1669"/>
        <v>-0.00187040769502289-0.000283344875328173i</v>
      </c>
      <c r="AA3168" t="str">
        <f t="shared" si="1670"/>
        <v>0.209959948567459-18.0564517215867i</v>
      </c>
      <c r="AB3168" t="str">
        <f t="shared" si="1671"/>
        <v>0.172423906017016-0.46493363657822i</v>
      </c>
      <c r="AC3168" t="str">
        <f t="shared" si="1672"/>
        <v>0.883505626599511-0.050335239819706i</v>
      </c>
      <c r="AD3168" t="str">
        <f t="shared" si="1673"/>
        <v>0.224411294990334-0.513452123641384i</v>
      </c>
      <c r="AE3168" t="str">
        <f t="shared" si="1674"/>
        <v>-0.000565224640960124+0.000896779012683414i</v>
      </c>
      <c r="AF3168" t="str">
        <f t="shared" si="1675"/>
        <v>-15.0802086979751-0.288305216967823i</v>
      </c>
      <c r="AG3168" t="str">
        <f t="shared" si="1676"/>
        <v>0.96660909792552-0.0150587514647808i</v>
      </c>
      <c r="AH3168" t="str">
        <f t="shared" si="1677"/>
        <v>0.00929870733717743-0.0136773288810559i</v>
      </c>
      <c r="AI3168">
        <f t="shared" si="1678"/>
        <v>-35.629866458388797</v>
      </c>
      <c r="AJ3168">
        <f t="shared" si="1679"/>
        <v>-55.789672955756572</v>
      </c>
      <c r="AK3168"/>
      <c r="AL3168"/>
      <c r="AM3168"/>
      <c r="AN3168"/>
    </row>
    <row r="3169" spans="1:40" x14ac:dyDescent="0.25">
      <c r="A3169"/>
      <c r="B3169">
        <f t="shared" si="1680"/>
        <v>1235000</v>
      </c>
      <c r="C3169" s="186" t="str">
        <f t="shared" si="1648"/>
        <v>-5.01082023440199E-08+0.0019830142019628i</v>
      </c>
      <c r="D3169" s="158" t="str">
        <f t="shared" si="1649"/>
        <v>-5.95700634116884+0.0152031088817148i</v>
      </c>
      <c r="E3169" t="str">
        <f t="shared" si="1650"/>
        <v>2870</v>
      </c>
      <c r="F3169" t="str">
        <f t="shared" si="1651"/>
        <v>0.777000777000777</v>
      </c>
      <c r="G3169" t="str">
        <f t="shared" si="1646"/>
        <v>0.777000777000777</v>
      </c>
      <c r="H3169" t="str">
        <f t="shared" si="1652"/>
        <v>9.12321993534455+0.303275509616776i</v>
      </c>
      <c r="I3169" t="str">
        <f t="shared" si="1653"/>
        <v>4849.83365897924i</v>
      </c>
      <c r="J3169" t="str">
        <f t="shared" si="1647"/>
        <v>-20117.8254935488+1048.90650429632i</v>
      </c>
      <c r="K3169" t="str">
        <f t="shared" si="1654"/>
        <v>0.0125349489384837-0.240417915497757i</v>
      </c>
      <c r="L3169" t="str">
        <f t="shared" si="1655"/>
        <v>0.000929337183880116-0.0149389750298066i</v>
      </c>
      <c r="M3169" t="str">
        <f t="shared" si="1656"/>
        <v>0.0134642861223638-0.255356890527564i</v>
      </c>
      <c r="N3169" t="str">
        <f t="shared" si="1657"/>
        <v>-5.47711350323543i</v>
      </c>
      <c r="O3169" t="str">
        <f t="shared" si="1658"/>
        <v>0.692338247933056+0.721573108180305i</v>
      </c>
      <c r="P3169" t="str">
        <f t="shared" si="1659"/>
        <v>0.307661752066944-0.721573108180305i</v>
      </c>
      <c r="Q3169" t="str">
        <f t="shared" si="1660"/>
        <v>-0.307661752066944+6.19868661141574i</v>
      </c>
      <c r="R3169" t="str">
        <f t="shared" si="1661"/>
        <v>-0.118578775409436-0.0437479123024399i</v>
      </c>
      <c r="S3169" t="str">
        <f t="shared" si="1662"/>
        <v>0.56536282483845i</v>
      </c>
      <c r="T3169" t="str">
        <f t="shared" si="1663"/>
        <v>0.0247334432800922-0.0670400314313629i</v>
      </c>
      <c r="U3169" t="str">
        <f t="shared" si="1664"/>
        <v>0.00005-0.00019525818070408i</v>
      </c>
      <c r="V3169" t="str">
        <f t="shared" si="1665"/>
        <v>3.33333333333333E-06-0.000214783998774488i</v>
      </c>
      <c r="W3169" t="str">
        <f t="shared" si="1666"/>
        <v>0.000014285863032201-0.000103729764892787i</v>
      </c>
      <c r="X3169" t="str">
        <f t="shared" si="1667"/>
        <v>0.0000144850857732185-0.000103673408029419i</v>
      </c>
      <c r="Y3169" t="str">
        <f t="shared" si="1668"/>
        <v>0.009+0.775973385436679i</v>
      </c>
      <c r="Z3169" t="str">
        <f t="shared" si="1669"/>
        <v>-0.00186742176453232-0.000283069493582931i</v>
      </c>
      <c r="AA3169" t="str">
        <f t="shared" si="1670"/>
        <v>0.209620011993911-18.0418312076233i</v>
      </c>
      <c r="AB3169" t="str">
        <f t="shared" si="1671"/>
        <v>0.170855229594834-0.463103330682218i</v>
      </c>
      <c r="AC3169" t="str">
        <f t="shared" si="1672"/>
        <v>0.884043817180798-0.0498644159082349i</v>
      </c>
      <c r="AD3169" t="str">
        <f t="shared" si="1673"/>
        <v>0.222106453718916-0.511318685016751i</v>
      </c>
      <c r="AE3169" t="str">
        <f t="shared" si="1674"/>
        <v>-0.000559505146944976+0.000891976079636613i</v>
      </c>
      <c r="AF3169" t="str">
        <f t="shared" si="1675"/>
        <v>-15.0802262765134-0.288072400735061i</v>
      </c>
      <c r="AG3169" t="str">
        <f t="shared" si="1676"/>
        <v>0.966773585827801-0.0148940909927632i</v>
      </c>
      <c r="AH3169" t="str">
        <f t="shared" si="1677"/>
        <v>0.00920282903759398-0.0136050007395624i</v>
      </c>
      <c r="AI3169">
        <f t="shared" si="1678"/>
        <v>-35.689771984605557</v>
      </c>
      <c r="AJ3169">
        <f t="shared" si="1679"/>
        <v>-55.924404850400833</v>
      </c>
      <c r="AK3169"/>
      <c r="AL3169"/>
      <c r="AM3169"/>
      <c r="AN3169"/>
    </row>
    <row r="3170" spans="1:40" x14ac:dyDescent="0.25">
      <c r="A3170"/>
      <c r="B3170">
        <f t="shared" si="1680"/>
        <v>1236000</v>
      </c>
      <c r="C3170" s="186" t="str">
        <f t="shared" si="1648"/>
        <v>-5.00271539103569E-08+0.00198140982154254i</v>
      </c>
      <c r="D3170" s="158" t="str">
        <f t="shared" si="1649"/>
        <v>-5.95700634054747+0.0151908086318261i</v>
      </c>
      <c r="E3170" t="str">
        <f t="shared" si="1650"/>
        <v>2870</v>
      </c>
      <c r="F3170" t="str">
        <f t="shared" si="1651"/>
        <v>0.777000777000777</v>
      </c>
      <c r="G3170" t="str">
        <f t="shared" si="1646"/>
        <v>0.777000777000777</v>
      </c>
      <c r="H3170" t="str">
        <f t="shared" si="1652"/>
        <v>9.12323747192787+0.303030768336478i</v>
      </c>
      <c r="I3170" t="str">
        <f t="shared" si="1653"/>
        <v>4853.76064979623i</v>
      </c>
      <c r="J3170" t="str">
        <f t="shared" si="1647"/>
        <v>-20150.4197781917+1049.75582130385i</v>
      </c>
      <c r="K3170" t="str">
        <f t="shared" si="1654"/>
        <v>0.0125147269247276-0.240224436792818i</v>
      </c>
      <c r="L3170" t="str">
        <f t="shared" si="1655"/>
        <v>0.000927839795794884-0.0149269815559287i</v>
      </c>
      <c r="M3170" t="str">
        <f t="shared" si="1656"/>
        <v>0.0134425667205225-0.255151418348747i</v>
      </c>
      <c r="N3170" t="str">
        <f t="shared" si="1657"/>
        <v>-5.48154841295464i</v>
      </c>
      <c r="O3170" t="str">
        <f t="shared" si="1658"/>
        <v>0.695531540443442+0.718495564529366i</v>
      </c>
      <c r="P3170" t="str">
        <f t="shared" si="1659"/>
        <v>0.304468459556558-0.718495564529366i</v>
      </c>
      <c r="Q3170" t="str">
        <f t="shared" si="1660"/>
        <v>-0.304468459556558+6.20004397748401i</v>
      </c>
      <c r="R3170" t="str">
        <f t="shared" si="1661"/>
        <v>-0.118012510480653-0.0433121721809277i</v>
      </c>
      <c r="S3170" t="str">
        <f t="shared" si="1662"/>
        <v>0.565820608502288i</v>
      </c>
      <c r="T3170" t="str">
        <f t="shared" si="1663"/>
        <v>0.0245069196189684-0.0667739104910457i</v>
      </c>
      <c r="U3170" t="str">
        <f t="shared" si="1664"/>
        <v>0.00005-0.000195100204829724i</v>
      </c>
      <c r="V3170" t="str">
        <f t="shared" si="1665"/>
        <v>3.33333333333333E-06-0.000214610225312696i</v>
      </c>
      <c r="W3170" t="str">
        <f t="shared" si="1666"/>
        <v>0.0000142855622310444-0.000103648151910495i</v>
      </c>
      <c r="X3170" t="str">
        <f t="shared" si="1667"/>
        <v>0.0000144844657095478-0.000103591841189901i</v>
      </c>
      <c r="Y3170" t="str">
        <f t="shared" si="1668"/>
        <v>0.009+0.776601703967397i</v>
      </c>
      <c r="Z3170" t="str">
        <f t="shared" si="1669"/>
        <v>-0.00186444307597951-0.000282794651590339i</v>
      </c>
      <c r="AA3170" t="str">
        <f t="shared" si="1670"/>
        <v>0.209280900340834-18.0272343512147i</v>
      </c>
      <c r="AB3170" t="str">
        <f t="shared" si="1671"/>
        <v>0.169290435251739-0.461265003772253i</v>
      </c>
      <c r="AC3170" t="str">
        <f t="shared" si="1672"/>
        <v>0.884583278023887-0.0493952802564085i</v>
      </c>
      <c r="AD3170" t="str">
        <f t="shared" si="1673"/>
        <v>0.219811140516126-0.509174638581417i</v>
      </c>
      <c r="AE3170" t="str">
        <f t="shared" si="1674"/>
        <v>-0.000553817223474719+0.00088716571446956i</v>
      </c>
      <c r="AF3170" t="str">
        <f t="shared" si="1675"/>
        <v>-15.0802438124753-0.287839959704652i</v>
      </c>
      <c r="AG3170" t="str">
        <f t="shared" si="1676"/>
        <v>0.966938510091524-0.0147303138409838i</v>
      </c>
      <c r="AH3170" t="str">
        <f t="shared" si="1677"/>
        <v>0.0091075063979552-0.0135325131690038i</v>
      </c>
      <c r="AI3170">
        <f t="shared" si="1678"/>
        <v>-35.749949735782195</v>
      </c>
      <c r="AJ3170">
        <f t="shared" si="1679"/>
        <v>-56.059081948878237</v>
      </c>
      <c r="AK3170"/>
      <c r="AL3170"/>
      <c r="AM3170"/>
      <c r="AN3170"/>
    </row>
    <row r="3171" spans="1:40" x14ac:dyDescent="0.25">
      <c r="A3171"/>
      <c r="B3171">
        <f t="shared" si="1680"/>
        <v>1237000</v>
      </c>
      <c r="C3171" s="186" t="str">
        <f t="shared" si="1648"/>
        <v>-4.99463019577023E-08+0.00197980803510841i</v>
      </c>
      <c r="D3171" s="158" t="str">
        <f t="shared" si="1649"/>
        <v>-5.95700633992761+0.0151785282691645i</v>
      </c>
      <c r="E3171" t="str">
        <f t="shared" si="1650"/>
        <v>2870</v>
      </c>
      <c r="F3171" t="str">
        <f t="shared" si="1651"/>
        <v>0.777000777000777</v>
      </c>
      <c r="G3171" t="str">
        <f t="shared" si="1646"/>
        <v>0.777000777000777</v>
      </c>
      <c r="H3171" t="str">
        <f t="shared" si="1652"/>
        <v>9.12325496607061+0.302786421240721i</v>
      </c>
      <c r="I3171" t="str">
        <f t="shared" si="1653"/>
        <v>4857.68764061322i</v>
      </c>
      <c r="J3171" t="str">
        <f t="shared" si="1647"/>
        <v>-20183.0404442872+1050.60513831138i</v>
      </c>
      <c r="K3171" t="str">
        <f t="shared" si="1654"/>
        <v>0.0124945537637829-0.240031268410768i</v>
      </c>
      <c r="L3171" t="str">
        <f t="shared" si="1655"/>
        <v>0.000926346019134613-0.0149150072489782i</v>
      </c>
      <c r="M3171" t="str">
        <f t="shared" si="1656"/>
        <v>0.0134208997829175-0.254946275659746i</v>
      </c>
      <c r="N3171" t="str">
        <f t="shared" si="1657"/>
        <v>-5.48598332267386i</v>
      </c>
      <c r="O3171" t="str">
        <f t="shared" si="1658"/>
        <v>0.698711152966863+0.715403889226021i</v>
      </c>
      <c r="P3171" t="str">
        <f t="shared" si="1659"/>
        <v>0.301288847033137-0.715403889226021i</v>
      </c>
      <c r="Q3171" t="str">
        <f t="shared" si="1660"/>
        <v>-0.301288847033137+6.20138721189988i</v>
      </c>
      <c r="R3171" t="str">
        <f t="shared" si="1661"/>
        <v>-0.117445108576268-0.0428781394540671i</v>
      </c>
      <c r="S3171" t="str">
        <f t="shared" si="1662"/>
        <v>0.566278392166125i</v>
      </c>
      <c r="T3171" t="str">
        <f t="shared" si="1663"/>
        <v>0.024280963869124-0.066506627252345i</v>
      </c>
      <c r="U3171" t="str">
        <f t="shared" si="1664"/>
        <v>0.00005-0.000194942484373111i</v>
      </c>
      <c r="V3171" t="str">
        <f t="shared" si="1665"/>
        <v>3.33333333333333E-06-0.000214436732810422i</v>
      </c>
      <c r="W3171" t="str">
        <f t="shared" si="1666"/>
        <v>0.0000142852612026558-0.000103566672625487i</v>
      </c>
      <c r="X3171" t="str">
        <f t="shared" si="1667"/>
        <v>0.0000144838461928379-0.00010351040797157i</v>
      </c>
      <c r="Y3171" t="str">
        <f t="shared" si="1668"/>
        <v>0.009+0.777230022498115i</v>
      </c>
      <c r="Z3171" t="str">
        <f t="shared" si="1669"/>
        <v>-0.00186147160595571-0.000282520347724667i</v>
      </c>
      <c r="AA3171" t="str">
        <f t="shared" si="1670"/>
        <v>0.208942610941151-18.0126610949868i</v>
      </c>
      <c r="AB3171" t="str">
        <f t="shared" si="1671"/>
        <v>0.167729563961771-0.45941864786467i</v>
      </c>
      <c r="AC3171" t="str">
        <f t="shared" si="1672"/>
        <v>0.885124008426829-0.0489278392814819i</v>
      </c>
      <c r="AD3171" t="str">
        <f t="shared" si="1673"/>
        <v>0.217525405012477-0.507020028307908i</v>
      </c>
      <c r="AE3171" t="str">
        <f t="shared" si="1674"/>
        <v>-0.000548160839705662+0.000882348033282956i</v>
      </c>
      <c r="AF3171" t="str">
        <f t="shared" si="1675"/>
        <v>-15.0802613059982-0.287607892971557i</v>
      </c>
      <c r="AG3171" t="str">
        <f t="shared" si="1676"/>
        <v>0.967103866803794-0.014567421148564i</v>
      </c>
      <c r="AH3171" t="str">
        <f t="shared" si="1677"/>
        <v>0.0090127387923222-0.0134598687956383i</v>
      </c>
      <c r="AI3171">
        <f t="shared" si="1678"/>
        <v>-35.810402598029142</v>
      </c>
      <c r="AJ3171">
        <f t="shared" si="1679"/>
        <v>-56.193704149211136</v>
      </c>
      <c r="AK3171"/>
      <c r="AL3171"/>
      <c r="AM3171"/>
      <c r="AN3171"/>
    </row>
    <row r="3172" spans="1:40" x14ac:dyDescent="0.25">
      <c r="A3172"/>
      <c r="B3172">
        <f t="shared" si="1680"/>
        <v>1238000</v>
      </c>
      <c r="C3172" s="186" t="str">
        <f t="shared" si="1648"/>
        <v>-4.98656458514789E-08+0.00197820883637449i</v>
      </c>
      <c r="D3172" s="158" t="str">
        <f t="shared" si="1649"/>
        <v>-5.95700633930925+0.0151662677455378i</v>
      </c>
      <c r="E3172" t="str">
        <f t="shared" si="1650"/>
        <v>2870</v>
      </c>
      <c r="F3172" t="str">
        <f t="shared" si="1651"/>
        <v>0.777000777000777</v>
      </c>
      <c r="G3172" t="str">
        <f t="shared" si="1646"/>
        <v>0.777000777000777</v>
      </c>
      <c r="H3172" t="str">
        <f t="shared" si="1652"/>
        <v>9.12327241790955+0.302542467379174i</v>
      </c>
      <c r="I3172" t="str">
        <f t="shared" si="1653"/>
        <v>4861.6146314302i</v>
      </c>
      <c r="J3172" t="str">
        <f t="shared" si="1647"/>
        <v>-20215.6874918353+1051.4544553189i</v>
      </c>
      <c r="K3172" t="str">
        <f t="shared" si="1654"/>
        <v>0.0124744292985531-0.239838409607632i</v>
      </c>
      <c r="L3172" t="str">
        <f t="shared" si="1655"/>
        <v>0.000924855842310117-0.0149030520632278i</v>
      </c>
      <c r="M3172" t="str">
        <f t="shared" si="1656"/>
        <v>0.0133992851408632-0.25474146167086i</v>
      </c>
      <c r="N3172" t="str">
        <f t="shared" si="1657"/>
        <v>-5.49041823239308i</v>
      </c>
      <c r="O3172" t="str">
        <f t="shared" si="1658"/>
        <v>0.701877022965446+0.712298143078558i</v>
      </c>
      <c r="P3172" t="str">
        <f t="shared" si="1659"/>
        <v>0.298122977034554-0.712298143078558i</v>
      </c>
      <c r="Q3172" t="str">
        <f t="shared" si="1660"/>
        <v>-0.298122977034554+6.20271637547164i</v>
      </c>
      <c r="R3172" t="str">
        <f t="shared" si="1661"/>
        <v>-0.11687657045169-0.0424458205032611i</v>
      </c>
      <c r="S3172" t="str">
        <f t="shared" si="1662"/>
        <v>0.566736175829961i</v>
      </c>
      <c r="T3172" t="str">
        <f t="shared" si="1663"/>
        <v>0.0240555819919832-0.0662381805819118i</v>
      </c>
      <c r="U3172" t="str">
        <f t="shared" si="1664"/>
        <v>0.00005-0.000194785018715297i</v>
      </c>
      <c r="V3172" t="str">
        <f t="shared" si="1665"/>
        <v>3.33333333333333E-06-0.000214263520586827i</v>
      </c>
      <c r="W3172" t="str">
        <f t="shared" si="1666"/>
        <v>0.0000142849599470735-0.000103485326713486i</v>
      </c>
      <c r="X3172" t="str">
        <f t="shared" si="1667"/>
        <v>0.0000144832272206267-0.000103429108050338i</v>
      </c>
      <c r="Y3172" t="str">
        <f t="shared" si="1668"/>
        <v>0.009+0.777858341028833i</v>
      </c>
      <c r="Z3172" t="str">
        <f t="shared" si="1669"/>
        <v>-0.00185850733114663-0.000282246580366722i</v>
      </c>
      <c r="AA3172" t="str">
        <f t="shared" si="1670"/>
        <v>0.208605141138558-17.9981113817509i</v>
      </c>
      <c r="AB3172" t="str">
        <f t="shared" si="1671"/>
        <v>0.166172656905631-0.457564255130451i</v>
      </c>
      <c r="AC3172" t="str">
        <f t="shared" si="1672"/>
        <v>0.885666007652224-0.0484620994346304i</v>
      </c>
      <c r="AD3172" t="str">
        <f t="shared" si="1673"/>
        <v>0.215249296625438-0.504854898405146i</v>
      </c>
      <c r="AE3172" t="str">
        <f t="shared" si="1674"/>
        <v>-0.000542535964458774+0.000877523151952379i</v>
      </c>
      <c r="AF3172" t="str">
        <f t="shared" si="1675"/>
        <v>-15.0802787572188-0.287376199633636i</v>
      </c>
      <c r="AG3172" t="str">
        <f t="shared" si="1676"/>
        <v>0.967269652048759-0.014405414037097i</v>
      </c>
      <c r="AH3172" t="str">
        <f t="shared" si="1677"/>
        <v>0.00891852558341848-0.0133870702369995i</v>
      </c>
      <c r="AI3172">
        <f t="shared" si="1678"/>
        <v>-35.871133506257927</v>
      </c>
      <c r="AJ3172">
        <f t="shared" si="1679"/>
        <v>-56.328271350941584</v>
      </c>
      <c r="AK3172"/>
      <c r="AL3172"/>
      <c r="AM3172"/>
      <c r="AN3172"/>
    </row>
    <row r="3173" spans="1:40" x14ac:dyDescent="0.25">
      <c r="A3173"/>
      <c r="B3173">
        <f t="shared" si="1680"/>
        <v>1239000</v>
      </c>
      <c r="C3173" s="186" t="str">
        <f t="shared" si="1648"/>
        <v>-4.97851849596691E-08+0.00197661221907517i</v>
      </c>
      <c r="D3173" s="158" t="str">
        <f t="shared" si="1649"/>
        <v>-5.95700633869238+0.0151540270129096i</v>
      </c>
      <c r="E3173" t="str">
        <f t="shared" si="1650"/>
        <v>2870</v>
      </c>
      <c r="F3173" t="str">
        <f t="shared" si="1651"/>
        <v>0.777000777000777</v>
      </c>
      <c r="G3173" t="str">
        <f t="shared" si="1646"/>
        <v>0.777000777000777</v>
      </c>
      <c r="H3173" t="str">
        <f t="shared" si="1652"/>
        <v>9.12328982758091+0.302298905804559i</v>
      </c>
      <c r="I3173" t="str">
        <f t="shared" si="1653"/>
        <v>4865.54162224719i</v>
      </c>
      <c r="J3173" t="str">
        <f t="shared" si="1647"/>
        <v>-20248.360920836+1052.30377232643i</v>
      </c>
      <c r="K3173" t="str">
        <f t="shared" si="1654"/>
        <v>0.0124543533725728-0.239645859641809i</v>
      </c>
      <c r="L3173" t="str">
        <f t="shared" si="1655"/>
        <v>0.000923369253778589-0.0148911159530948i</v>
      </c>
      <c r="M3173" t="str">
        <f t="shared" si="1656"/>
        <v>0.0133777226263514-0.254536975594904i</v>
      </c>
      <c r="N3173" t="str">
        <f t="shared" si="1657"/>
        <v>-5.4948531421123i</v>
      </c>
      <c r="O3173" t="str">
        <f t="shared" si="1658"/>
        <v>0.70502908817162+0.709178387172011i</v>
      </c>
      <c r="P3173" t="str">
        <f t="shared" si="1659"/>
        <v>0.29497091182838-0.709178387172011i</v>
      </c>
      <c r="Q3173" t="str">
        <f t="shared" si="1660"/>
        <v>-0.29497091182838+6.20403152928431i</v>
      </c>
      <c r="R3173" t="str">
        <f t="shared" si="1661"/>
        <v>-0.11630689689986-0.0420152217421063i</v>
      </c>
      <c r="S3173" t="str">
        <f t="shared" si="1662"/>
        <v>0.567193959493797i</v>
      </c>
      <c r="T3173" t="str">
        <f t="shared" si="1663"/>
        <v>0.0238307799789151-0.0659685693690684i</v>
      </c>
      <c r="U3173" t="str">
        <f t="shared" si="1664"/>
        <v>0.0000500000000000001-0.000194627807239337i</v>
      </c>
      <c r="V3173" t="str">
        <f t="shared" si="1665"/>
        <v>3.33333333333333E-06-0.000214090587963271i</v>
      </c>
      <c r="W3173" t="str">
        <f t="shared" si="1666"/>
        <v>0.0000142846584643355-0.000103404113851264i</v>
      </c>
      <c r="X3173" t="str">
        <f t="shared" si="1667"/>
        <v>0.0000144826087904622-0.000103347941103166i</v>
      </c>
      <c r="Y3173" t="str">
        <f t="shared" si="1668"/>
        <v>0.009+0.778486659559551i</v>
      </c>
      <c r="Z3173" t="str">
        <f t="shared" si="1669"/>
        <v>-0.00185555022833209-0.000281973347903808i</v>
      </c>
      <c r="AA3173" t="str">
        <f t="shared" si="1670"/>
        <v>0.20826848828747-17.983585154503i</v>
      </c>
      <c r="AB3173" t="str">
        <f t="shared" si="1671"/>
        <v>0.164619755470874-0.455701817897185i</v>
      </c>
      <c r="AC3173" t="str">
        <f t="shared" si="1672"/>
        <v>0.886209274926858-0.0479980672008816i</v>
      </c>
      <c r="AD3173" t="str">
        <f t="shared" si="1673"/>
        <v>0.212982864558248-0.502679293317314i</v>
      </c>
      <c r="AE3173" t="str">
        <f t="shared" si="1674"/>
        <v>-0.000536942566220486+0.000872691186127127i</v>
      </c>
      <c r="AF3173" t="str">
        <f t="shared" si="1675"/>
        <v>-15.0802961662733-0.287144878791649i</v>
      </c>
      <c r="AG3173" t="str">
        <f t="shared" si="1676"/>
        <v>0.967435861907688-0.0142442936106399i</v>
      </c>
      <c r="AH3173" t="str">
        <f t="shared" si="1677"/>
        <v>0.0088248661227109-0.0133141201018456i</v>
      </c>
      <c r="AI3173">
        <f t="shared" si="1678"/>
        <v>-35.932145445278195</v>
      </c>
      <c r="AJ3173">
        <f t="shared" si="1679"/>
        <v>-56.462783455131998</v>
      </c>
      <c r="AK3173"/>
      <c r="AL3173"/>
      <c r="AM3173"/>
      <c r="AN3173"/>
    </row>
    <row r="3174" spans="1:40" x14ac:dyDescent="0.25">
      <c r="A3174"/>
      <c r="B3174">
        <f t="shared" si="1680"/>
        <v>1240000</v>
      </c>
      <c r="C3174" s="186" t="str">
        <f t="shared" si="1648"/>
        <v>-4.97049186528033E-08+0.00197501817696503i</v>
      </c>
      <c r="D3174" s="158" t="str">
        <f t="shared" si="1649"/>
        <v>-5.95700633807701+0.0151418060233986i</v>
      </c>
      <c r="E3174" t="str">
        <f t="shared" si="1650"/>
        <v>2870</v>
      </c>
      <c r="F3174" t="str">
        <f t="shared" si="1651"/>
        <v>0.777000777000777</v>
      </c>
      <c r="G3174" t="str">
        <f t="shared" si="1646"/>
        <v>0.777000777000777</v>
      </c>
      <c r="H3174" t="str">
        <f t="shared" si="1652"/>
        <v>9.12330719522039+0.30205573557263i</v>
      </c>
      <c r="I3174" t="str">
        <f t="shared" si="1653"/>
        <v>4869.46861306418i</v>
      </c>
      <c r="J3174" t="str">
        <f t="shared" si="1647"/>
        <v>-20281.0607312892+1053.15308933396i</v>
      </c>
      <c r="K3174" t="str">
        <f t="shared" si="1654"/>
        <v>0.0124343258300035-0.239453617774055i</v>
      </c>
      <c r="L3174" t="str">
        <f t="shared" si="1655"/>
        <v>0.000921886242043426-0.0148791988731412i</v>
      </c>
      <c r="M3174" t="str">
        <f t="shared" si="1656"/>
        <v>0.0133562120720469-0.254332816647196i</v>
      </c>
      <c r="N3174" t="str">
        <f t="shared" si="1657"/>
        <v>-5.49928805183152i</v>
      </c>
      <c r="O3174" t="str">
        <f t="shared" si="1658"/>
        <v>0.70816728658933+0.70604468286696i</v>
      </c>
      <c r="P3174" t="str">
        <f t="shared" si="1659"/>
        <v>0.29183271341067-0.70604468286696i</v>
      </c>
      <c r="Q3174" t="str">
        <f t="shared" si="1660"/>
        <v>-0.29183271341067+6.20533273469848i</v>
      </c>
      <c r="R3174" t="str">
        <f t="shared" si="1661"/>
        <v>-0.11573608875161-0.0415863496163173i</v>
      </c>
      <c r="S3174" t="str">
        <f t="shared" si="1662"/>
        <v>0.567651743157634i</v>
      </c>
      <c r="T3174" t="str">
        <f t="shared" si="1663"/>
        <v>0.0236065638512653-0.0656977925260981i</v>
      </c>
      <c r="U3174" t="str">
        <f t="shared" si="1664"/>
        <v>0.0000500000000000001-0.000194470849330273i</v>
      </c>
      <c r="V3174" t="str">
        <f t="shared" si="1665"/>
        <v>3.33333333333333E-06-0.0002139179342633i</v>
      </c>
      <c r="W3174" t="str">
        <f t="shared" si="1666"/>
        <v>0.0000142843567544803-0.000103323033716634i</v>
      </c>
      <c r="X3174" t="str">
        <f t="shared" si="1667"/>
        <v>0.0000144819908999025-0.000103266906808055i</v>
      </c>
      <c r="Y3174" t="str">
        <f t="shared" si="1668"/>
        <v>0.009+0.779114978090269i</v>
      </c>
      <c r="Z3174" t="str">
        <f t="shared" si="1669"/>
        <v>-0.00185260027438546-0.000281700648729706i</v>
      </c>
      <c r="AA3174" t="str">
        <f t="shared" si="1670"/>
        <v>0.207932649752968-17.9690823564228i</v>
      </c>
      <c r="AB3174" t="str">
        <f t="shared" si="1671"/>
        <v>0.163070901252129-0.453831328651077i</v>
      </c>
      <c r="AC3174" t="str">
        <f t="shared" si="1672"/>
        <v>0.886753809441336-0.0475357490990533i</v>
      </c>
      <c r="AD3174" t="str">
        <f t="shared" si="1673"/>
        <v>0.210726157798781-0.500493257722743i</v>
      </c>
      <c r="AE3174" t="str">
        <f t="shared" si="1674"/>
        <v>-0.000531380613143556+0.000867852251228993i</v>
      </c>
      <c r="AF3174" t="str">
        <f t="shared" si="1675"/>
        <v>-15.0803135332974-0.286913929549231i</v>
      </c>
      <c r="AG3174" t="str">
        <f t="shared" si="1676"/>
        <v>0.967602492459063-0.0140840609557103i</v>
      </c>
      <c r="AH3174" t="str">
        <f t="shared" si="1677"/>
        <v>0.00873175975049162-0.0132410209901081i</v>
      </c>
      <c r="AI3174">
        <f t="shared" si="1678"/>
        <v>-35.993441450926099</v>
      </c>
      <c r="AJ3174">
        <f t="shared" si="1679"/>
        <v>-56.597240364360893</v>
      </c>
      <c r="AK3174"/>
      <c r="AL3174"/>
      <c r="AM3174"/>
      <c r="AN3174"/>
    </row>
    <row r="3175" spans="1:40" x14ac:dyDescent="0.25">
      <c r="A3175"/>
      <c r="B3175">
        <f t="shared" si="1680"/>
        <v>1241000</v>
      </c>
      <c r="C3175" s="186" t="str">
        <f t="shared" si="1648"/>
        <v>-4.96248463039466E-08+0.00197342670381881i</v>
      </c>
      <c r="D3175" s="158" t="str">
        <f t="shared" si="1649"/>
        <v>-5.95700633746311+0.0151296047292775i</v>
      </c>
      <c r="E3175" t="str">
        <f t="shared" si="1650"/>
        <v>2870</v>
      </c>
      <c r="F3175" t="str">
        <f t="shared" si="1651"/>
        <v>0.777000777000777</v>
      </c>
      <c r="G3175" t="str">
        <f t="shared" si="1646"/>
        <v>0.777000777000777</v>
      </c>
      <c r="H3175" t="str">
        <f t="shared" si="1652"/>
        <v>9.12332452096308+0.301812955742167i</v>
      </c>
      <c r="I3175" t="str">
        <f t="shared" si="1653"/>
        <v>4873.39560388117i</v>
      </c>
      <c r="J3175" t="str">
        <f t="shared" si="1647"/>
        <v>-20313.786923195+1054.00240634149i</v>
      </c>
      <c r="K3175" t="str">
        <f t="shared" si="1654"/>
        <v>0.0124143465156311-0.239261683267479i</v>
      </c>
      <c r="L3175" t="str">
        <f t="shared" si="1655"/>
        <v>0.000920406795653933-0.014867300778072i</v>
      </c>
      <c r="M3175" t="str">
        <f t="shared" si="1656"/>
        <v>0.013334753311285-0.254128984045551i</v>
      </c>
      <c r="N3175" t="str">
        <f t="shared" si="1657"/>
        <v>-5.50372296155074i</v>
      </c>
      <c r="O3175" t="str">
        <f t="shared" si="1658"/>
        <v>0.71129155649526+0.702897091798331i</v>
      </c>
      <c r="P3175" t="str">
        <f t="shared" si="1659"/>
        <v>0.28870844350474-0.702897091798331i</v>
      </c>
      <c r="Q3175" t="str">
        <f t="shared" si="1660"/>
        <v>-0.28870844350474+6.20662005334907i</v>
      </c>
      <c r="R3175" t="str">
        <f t="shared" si="1661"/>
        <v>-0.115164146876028-0.0411592106036466i</v>
      </c>
      <c r="S3175" t="str">
        <f t="shared" si="1662"/>
        <v>0.568109526821471i</v>
      </c>
      <c r="T3175" t="str">
        <f t="shared" si="1663"/>
        <v>0.0233829396603829-0.0654258489885386i</v>
      </c>
      <c r="U3175" t="str">
        <f t="shared" si="1664"/>
        <v>0.0000500000000000001-0.000194314144375132i</v>
      </c>
      <c r="V3175" t="str">
        <f t="shared" si="1665"/>
        <v>3.33333333333333E-06-0.000213745558812645i</v>
      </c>
      <c r="W3175" t="str">
        <f t="shared" si="1666"/>
        <v>0.0000142840548175453-0.000103242085988447i</v>
      </c>
      <c r="X3175" t="str">
        <f t="shared" si="1667"/>
        <v>0.0000144813735465151-0.000103186004844044i</v>
      </c>
      <c r="Y3175" t="str">
        <f t="shared" si="1668"/>
        <v>0.009+0.779743296620987i</v>
      </c>
      <c r="Z3175" t="str">
        <f t="shared" si="1669"/>
        <v>-0.00184965744627325-0.000281428481244613i</v>
      </c>
      <c r="AA3175" t="str">
        <f t="shared" si="1670"/>
        <v>0.207597622910746-17.9546029308734i</v>
      </c>
      <c r="AB3175" t="str">
        <f t="shared" si="1671"/>
        <v>0.161526136051284-0.451952780038965i</v>
      </c>
      <c r="AC3175" t="str">
        <f t="shared" si="1672"/>
        <v>0.887299610349704-0.0470751516816853i</v>
      </c>
      <c r="AD3175" t="str">
        <f t="shared" si="1673"/>
        <v>0.208479225118405-0.498296836532791i</v>
      </c>
      <c r="AE3175" t="str">
        <f t="shared" si="1674"/>
        <v>-0.000525850073047953+0.000863006462451155i</v>
      </c>
      <c r="AF3175" t="str">
        <f t="shared" si="1675"/>
        <v>-15.0803308584262-0.286683351012889i</v>
      </c>
      <c r="AG3175" t="str">
        <f t="shared" si="1676"/>
        <v>0.967769539778653-0.0139247171412811i</v>
      </c>
      <c r="AH3175" t="str">
        <f t="shared" si="1677"/>
        <v>0.00863920579596046-0.0131677754928432i</v>
      </c>
      <c r="AI3175">
        <f t="shared" si="1678"/>
        <v>-36.055024611223601</v>
      </c>
      <c r="AJ3175">
        <f t="shared" si="1679"/>
        <v>-56.731641982721648</v>
      </c>
      <c r="AK3175"/>
      <c r="AL3175"/>
      <c r="AM3175"/>
      <c r="AN3175"/>
    </row>
    <row r="3176" spans="1:40" x14ac:dyDescent="0.25">
      <c r="A3176"/>
      <c r="B3176">
        <f t="shared" si="1680"/>
        <v>1242000</v>
      </c>
      <c r="C3176" s="186" t="str">
        <f t="shared" si="1648"/>
        <v>-4.9544967288687E-08+0.00197183779343126i</v>
      </c>
      <c r="D3176" s="158" t="str">
        <f t="shared" si="1649"/>
        <v>-5.95700633685071+0.015117423082973i</v>
      </c>
      <c r="E3176" t="str">
        <f t="shared" si="1650"/>
        <v>2870</v>
      </c>
      <c r="F3176" t="str">
        <f t="shared" si="1651"/>
        <v>0.777000777000777</v>
      </c>
      <c r="G3176" t="str">
        <f t="shared" si="1646"/>
        <v>0.777000777000777</v>
      </c>
      <c r="H3176" t="str">
        <f t="shared" si="1652"/>
        <v>9.12334180494365+0.301570565374965i</v>
      </c>
      <c r="I3176" t="str">
        <f t="shared" si="1653"/>
        <v>4877.32259469815i</v>
      </c>
      <c r="J3176" t="str">
        <f t="shared" si="1647"/>
        <v>-20346.5394965533+1054.85172334901i</v>
      </c>
      <c r="K3176" t="str">
        <f t="shared" si="1654"/>
        <v>0.0123944152748628-0.23907005538753i</v>
      </c>
      <c r="L3176" t="str">
        <f t="shared" si="1655"/>
        <v>0.000918930903205158-0.0148554216227354i</v>
      </c>
      <c r="M3176" t="str">
        <f t="shared" si="1656"/>
        <v>0.013313346178068-0.253925477010265i</v>
      </c>
      <c r="N3176" t="str">
        <f t="shared" si="1657"/>
        <v>-5.50815787126996i</v>
      </c>
      <c r="O3176" t="str">
        <f t="shared" si="1658"/>
        <v>0.714401836440044+0.699735675874178i</v>
      </c>
      <c r="P3176" t="str">
        <f t="shared" si="1659"/>
        <v>0.285598163559956-0.699735675874178i</v>
      </c>
      <c r="Q3176" t="str">
        <f t="shared" si="1660"/>
        <v>-0.285598163559956+6.20789354714414i</v>
      </c>
      <c r="R3176" t="str">
        <f t="shared" si="1661"/>
        <v>-0.11459107218082-0.0407338112138018i</v>
      </c>
      <c r="S3176" t="str">
        <f t="shared" si="1662"/>
        <v>0.568567310485308i</v>
      </c>
      <c r="T3176" t="str">
        <f t="shared" si="1663"/>
        <v>0.0231599134876476-0.0651527377154766i</v>
      </c>
      <c r="U3176" t="str">
        <f t="shared" si="1664"/>
        <v>0.0000500000000000001-0.000194157691762913i</v>
      </c>
      <c r="V3176" t="str">
        <f t="shared" si="1665"/>
        <v>3.33333333333333E-06-0.000213573460939205i</v>
      </c>
      <c r="W3176" t="str">
        <f t="shared" si="1666"/>
        <v>0.0000142837526535695-0.000103161270346589i</v>
      </c>
      <c r="X3176" t="str">
        <f t="shared" si="1667"/>
        <v>0.0000144807567278786-0.000103105234891205i</v>
      </c>
      <c r="Y3176" t="str">
        <f t="shared" si="1668"/>
        <v>0.009+0.780371615151705i</v>
      </c>
      <c r="Z3176" t="str">
        <f t="shared" si="1669"/>
        <v>-0.00184672172105463-0.000281156843855159i</v>
      </c>
      <c r="AA3176" t="str">
        <f t="shared" si="1670"/>
        <v>0.207263405147063-17.9401468214001i</v>
      </c>
      <c r="AB3176" t="str">
        <f t="shared" si="1671"/>
        <v>0.159985501877674-0.450066164870364i</v>
      </c>
      <c r="AC3176" t="str">
        <f t="shared" si="1672"/>
        <v>0.887846676769082-0.0466162815349696i</v>
      </c>
      <c r="AD3176" t="str">
        <f t="shared" si="1673"/>
        <v>0.206242115070854-0.496090074890723i</v>
      </c>
      <c r="AE3176" t="str">
        <f t="shared" si="1674"/>
        <v>-0.00052035091342174+0.000858153934756985i</v>
      </c>
      <c r="AF3176" t="str">
        <f t="shared" si="1675"/>
        <v>-15.0803481417944-0.286453142291992i</v>
      </c>
      <c r="AG3176" t="str">
        <f t="shared" si="1676"/>
        <v>0.967936999939609-0.0137662632187776i</v>
      </c>
      <c r="AH3176" t="str">
        <f t="shared" si="1677"/>
        <v>0.00854720357730722-0.013094386192183i</v>
      </c>
      <c r="AI3176">
        <f t="shared" si="1678"/>
        <v>-36.116898067571384</v>
      </c>
      <c r="AJ3176">
        <f t="shared" si="1679"/>
        <v>-56.865988215819556</v>
      </c>
      <c r="AK3176"/>
      <c r="AL3176"/>
      <c r="AM3176"/>
      <c r="AN3176"/>
    </row>
    <row r="3177" spans="1:40" x14ac:dyDescent="0.25">
      <c r="A3177"/>
      <c r="B3177">
        <f t="shared" si="1680"/>
        <v>1243000</v>
      </c>
      <c r="C3177" s="186" t="str">
        <f t="shared" si="1648"/>
        <v>-4.94652809851233E-08+0.00197025143961715i</v>
      </c>
      <c r="D3177" s="158" t="str">
        <f t="shared" si="1649"/>
        <v>-5.95700633623978+0.0151052610370648i</v>
      </c>
      <c r="E3177" t="str">
        <f t="shared" si="1650"/>
        <v>2870</v>
      </c>
      <c r="F3177" t="str">
        <f t="shared" si="1651"/>
        <v>0.777000777000777</v>
      </c>
      <c r="G3177" t="str">
        <f t="shared" si="1646"/>
        <v>0.777000777000777</v>
      </c>
      <c r="H3177" t="str">
        <f t="shared" si="1652"/>
        <v>9.1233590472961+0.301328563535815i</v>
      </c>
      <c r="I3177" t="str">
        <f t="shared" si="1653"/>
        <v>4881.24958551514i</v>
      </c>
      <c r="J3177" t="str">
        <f t="shared" si="1647"/>
        <v>-20379.3184513642+1055.70104035654i</v>
      </c>
      <c r="K3177" t="str">
        <f t="shared" si="1654"/>
        <v>0.0123745319537244-0.238878733401989i</v>
      </c>
      <c r="L3177" t="str">
        <f t="shared" si="1655"/>
        <v>0.000917458553337654-0.0148435613621224i</v>
      </c>
      <c r="M3177" t="str">
        <f t="shared" si="1656"/>
        <v>0.0132919905070621-0.253722294764111i</v>
      </c>
      <c r="N3177" t="str">
        <f t="shared" si="1657"/>
        <v>-5.51259278098918i</v>
      </c>
      <c r="O3177" t="str">
        <f t="shared" si="1658"/>
        <v>0.717498065249477+0.69656049727447i</v>
      </c>
      <c r="P3177" t="str">
        <f t="shared" si="1659"/>
        <v>0.282501934750523-0.69656049727447i</v>
      </c>
      <c r="Q3177" t="str">
        <f t="shared" si="1660"/>
        <v>-0.282501934750523+6.20915327826365i</v>
      </c>
      <c r="R3177" t="str">
        <f t="shared" si="1661"/>
        <v>-0.114016865612674-0.0403101579883602i</v>
      </c>
      <c r="S3177" t="str">
        <f t="shared" si="1662"/>
        <v>0.569025094149145i</v>
      </c>
      <c r="T3177" t="str">
        <f t="shared" si="1663"/>
        <v>0.0229374914444936-0.0648784576898422i</v>
      </c>
      <c r="U3177" t="str">
        <f t="shared" si="1664"/>
        <v>0.0000499999999999999-0.000194001490884584i</v>
      </c>
      <c r="V3177" t="str">
        <f t="shared" si="1665"/>
        <v>3.33333333333333E-06-0.000213401639973043i</v>
      </c>
      <c r="W3177" t="str">
        <f t="shared" si="1666"/>
        <v>0.0000142834502625908-0.000103080586471977i</v>
      </c>
      <c r="X3177" t="str">
        <f t="shared" si="1667"/>
        <v>0.0000144801404415806-0.000103024596630641i</v>
      </c>
      <c r="Y3177" t="str">
        <f t="shared" si="1668"/>
        <v>0.009+0.780999933682423i</v>
      </c>
      <c r="Z3177" t="str">
        <f t="shared" si="1669"/>
        <v>-0.00184379307588108-0.000280885734974326i</v>
      </c>
      <c r="AA3177" t="str">
        <f t="shared" si="1670"/>
        <v>0.206929993858693-17.9257139717299i</v>
      </c>
      <c r="AB3177" t="str">
        <f t="shared" si="1671"/>
        <v>0.158449040948248-0.448171476119495i</v>
      </c>
      <c r="AC3177" t="str">
        <f t="shared" si="1672"/>
        <v>0.88839500777928-0.0461591452786784i</v>
      </c>
      <c r="AD3177" t="str">
        <f t="shared" si="1673"/>
        <v>0.2040148759911-0.493873018170559i</v>
      </c>
      <c r="AE3177" t="str">
        <f t="shared" si="1674"/>
        <v>-0.000514883101421951+0.000853294782878906i</v>
      </c>
      <c r="AF3177" t="str">
        <f t="shared" si="1675"/>
        <v>-15.0803653835359-0.28622330249875i</v>
      </c>
      <c r="AG3177" t="str">
        <f t="shared" si="1676"/>
        <v>0.968104869012539-0.0136087002220733i</v>
      </c>
      <c r="AH3177" t="str">
        <f t="shared" si="1677"/>
        <v>0.00845575240179383-0.0130208556612865i</v>
      </c>
      <c r="AI3177">
        <f t="shared" si="1678"/>
        <v>-36.179065015976533</v>
      </c>
      <c r="AJ3177">
        <f t="shared" si="1679"/>
        <v>-57.000278970767965</v>
      </c>
      <c r="AK3177"/>
      <c r="AL3177"/>
      <c r="AM3177"/>
      <c r="AN3177"/>
    </row>
    <row r="3178" spans="1:40" x14ac:dyDescent="0.25">
      <c r="A3178"/>
      <c r="B3178">
        <f t="shared" si="1680"/>
        <v>1244000</v>
      </c>
      <c r="C3178" s="186" t="str">
        <f t="shared" si="1648"/>
        <v>-4.93857867738529E-08+0.00196866763621109i</v>
      </c>
      <c r="D3178" s="158" t="str">
        <f t="shared" si="1649"/>
        <v>-5.95700633563033+0.015093118544285i</v>
      </c>
      <c r="E3178" t="str">
        <f t="shared" si="1650"/>
        <v>2870</v>
      </c>
      <c r="F3178" t="str">
        <f t="shared" si="1651"/>
        <v>0.777000777000777</v>
      </c>
      <c r="G3178" t="str">
        <f t="shared" si="1646"/>
        <v>0.777000777000777</v>
      </c>
      <c r="H3178" t="str">
        <f t="shared" si="1652"/>
        <v>9.12337624815398+0.301086949292496i</v>
      </c>
      <c r="I3178" t="str">
        <f t="shared" si="1653"/>
        <v>4885.17657633213i</v>
      </c>
      <c r="J3178" t="str">
        <f t="shared" si="1647"/>
        <v>-20412.1237876277+1056.55035736407i</v>
      </c>
      <c r="K3178" t="str">
        <f t="shared" si="1654"/>
        <v>0.0123546963988571-0.238687716580962i</v>
      </c>
      <c r="L3178" t="str">
        <f t="shared" si="1655"/>
        <v>0.000915989734737256-0.0148317199513654i</v>
      </c>
      <c r="M3178" t="str">
        <f t="shared" si="1656"/>
        <v>0.0132706861335944-0.253519436532327i</v>
      </c>
      <c r="N3178" t="str">
        <f t="shared" si="1657"/>
        <v>-5.5170276907084i</v>
      </c>
      <c r="O3178" t="str">
        <f t="shared" si="1658"/>
        <v>0.720580182025718+0.693371618449863i</v>
      </c>
      <c r="P3178" t="str">
        <f t="shared" si="1659"/>
        <v>0.279419817974282-0.693371618449863i</v>
      </c>
      <c r="Q3178" t="str">
        <f t="shared" si="1660"/>
        <v>-0.279419817974282+6.21039930915826i</v>
      </c>
      <c r="R3178" t="str">
        <f t="shared" si="1661"/>
        <v>-0.113441528157632-0.0398882575006804i</v>
      </c>
      <c r="S3178" t="str">
        <f t="shared" si="1662"/>
        <v>0.569482877812982i</v>
      </c>
      <c r="T3178" t="str">
        <f t="shared" si="1663"/>
        <v>0.0227156796724327-0.0646030079187107i</v>
      </c>
      <c r="U3178" t="str">
        <f t="shared" si="1664"/>
        <v>0.0000499999999999999-0.000193845541133069i</v>
      </c>
      <c r="V3178" t="str">
        <f t="shared" si="1665"/>
        <v>3.33333333333333E-06-0.000213230095246377i</v>
      </c>
      <c r="W3178" t="str">
        <f t="shared" si="1666"/>
        <v>0.0000142831476446472-0.000103000034046551i</v>
      </c>
      <c r="X3178" t="str">
        <f t="shared" si="1667"/>
        <v>0.0000144795246852187-0.000102944089744479i</v>
      </c>
      <c r="Y3178" t="str">
        <f t="shared" si="1668"/>
        <v>0.009+0.78162825221314i</v>
      </c>
      <c r="Z3178" t="str">
        <f t="shared" si="1669"/>
        <v>-0.00184087148799578-0.000280615153021442i</v>
      </c>
      <c r="AA3178" t="str">
        <f t="shared" si="1670"/>
        <v>0.206597386452869-17.9113043257708i</v>
      </c>
      <c r="AB3178" t="str">
        <f t="shared" si="1671"/>
        <v>0.156916795687727-0.446268706927371i</v>
      </c>
      <c r="AC3178" t="str">
        <f t="shared" si="1672"/>
        <v>0.888944602422424-0.045703749566089i</v>
      </c>
      <c r="AD3178" t="str">
        <f t="shared" si="1673"/>
        <v>0.201797555994242-0.491645711975962i</v>
      </c>
      <c r="AE3178" t="str">
        <f t="shared" si="1674"/>
        <v>-0.000509446603875502+0.000848429121317256i</v>
      </c>
      <c r="AF3178" t="str">
        <f t="shared" si="1675"/>
        <v>-15.0803825837843-0.285993830748211i</v>
      </c>
      <c r="AG3178" t="str">
        <f t="shared" si="1676"/>
        <v>0.968273143065597-0.013452029167488i</v>
      </c>
      <c r="AH3178" t="str">
        <f t="shared" si="1677"/>
        <v>0.00836485156583748-0.0129471864642945i</v>
      </c>
      <c r="AI3178">
        <f t="shared" si="1678"/>
        <v>-36.241528708313886</v>
      </c>
      <c r="AJ3178">
        <f t="shared" si="1679"/>
        <v>-57.134514156187954</v>
      </c>
      <c r="AK3178"/>
      <c r="AL3178"/>
      <c r="AM3178"/>
      <c r="AN3178"/>
    </row>
    <row r="3179" spans="1:40" x14ac:dyDescent="0.25">
      <c r="A3179"/>
      <c r="B3179">
        <f t="shared" si="1680"/>
        <v>1245000</v>
      </c>
      <c r="C3179" s="186" t="str">
        <f t="shared" si="1648"/>
        <v>-4.93064840379596E-08+0.00196708637706753i</v>
      </c>
      <c r="D3179" s="158" t="str">
        <f t="shared" si="1649"/>
        <v>-5.95700633502234+0.0150809955575177i</v>
      </c>
      <c r="E3179" t="str">
        <f t="shared" si="1650"/>
        <v>2870</v>
      </c>
      <c r="F3179" t="str">
        <f t="shared" si="1651"/>
        <v>0.777000777000777</v>
      </c>
      <c r="G3179" t="str">
        <f t="shared" si="1646"/>
        <v>0.777000777000777</v>
      </c>
      <c r="H3179" t="str">
        <f t="shared" si="1652"/>
        <v>9.12339340765023+0.300845721715765i</v>
      </c>
      <c r="I3179" t="str">
        <f t="shared" si="1653"/>
        <v>4889.10356714912i</v>
      </c>
      <c r="J3179" t="str">
        <f t="shared" si="1647"/>
        <v>-20444.9555053437+1057.3996743716i</v>
      </c>
      <c r="K3179" t="str">
        <f t="shared" si="1654"/>
        <v>0.0123349084575144-0.238497004196868i</v>
      </c>
      <c r="L3179" t="str">
        <f t="shared" si="1655"/>
        <v>0.000914524436134906-0.0148198973457388i</v>
      </c>
      <c r="M3179" t="str">
        <f t="shared" si="1656"/>
        <v>0.0132494328936493-0.253316901542607i</v>
      </c>
      <c r="N3179" t="str">
        <f t="shared" si="1657"/>
        <v>-5.52146260042762i</v>
      </c>
      <c r="O3179" t="str">
        <f t="shared" si="1658"/>
        <v>0.723648126148486+0.690169102120477i</v>
      </c>
      <c r="P3179" t="str">
        <f t="shared" si="1659"/>
        <v>0.276351873851514-0.690169102120477i</v>
      </c>
      <c r="Q3179" t="str">
        <f t="shared" si="1660"/>
        <v>-0.276351873851514+6.2116317025481i</v>
      </c>
      <c r="R3179" t="str">
        <f t="shared" si="1661"/>
        <v>-0.112865060841454-0.039468116355811i</v>
      </c>
      <c r="S3179" t="str">
        <f t="shared" si="1662"/>
        <v>0.569940661476819i</v>
      </c>
      <c r="T3179" t="str">
        <f t="shared" si="1663"/>
        <v>0.022494484343075-0.0643263874335997i</v>
      </c>
      <c r="U3179" t="str">
        <f t="shared" si="1664"/>
        <v>0.0000499999999999999-0.000193689841903244i</v>
      </c>
      <c r="V3179" t="str">
        <f t="shared" si="1665"/>
        <v>3.33333333333333E-06-0.000213058826093568i</v>
      </c>
      <c r="W3179" t="str">
        <f t="shared" si="1666"/>
        <v>0.0000142828447997771-0.000102919612753274i</v>
      </c>
      <c r="X3179" t="str">
        <f t="shared" si="1667"/>
        <v>0.0000144789094564006-0.000102863713915866i</v>
      </c>
      <c r="Y3179" t="str">
        <f t="shared" si="1668"/>
        <v>0.009+0.782256570743858i</v>
      </c>
      <c r="Z3179" t="str">
        <f t="shared" si="1669"/>
        <v>-0.00183795693473332-0.00028034509642215i</v>
      </c>
      <c r="AA3179" t="str">
        <f t="shared" si="1670"/>
        <v>0.206265580347237-17.896917827611i</v>
      </c>
      <c r="AB3179" t="str">
        <f t="shared" si="1671"/>
        <v>0.155388808728744-0.444357850603847i</v>
      </c>
      <c r="AC3179" t="str">
        <f t="shared" si="1672"/>
        <v>0.889495459702576-0.0452501010839041i</v>
      </c>
      <c r="AD3179" t="str">
        <f t="shared" si="1673"/>
        <v>0.199590202974382-0.489408202139065i</v>
      </c>
      <c r="AE3179" t="str">
        <f t="shared" si="1674"/>
        <v>-0.000504041387280063+0.000843557064339092i</v>
      </c>
      <c r="AF3179" t="str">
        <f t="shared" si="1675"/>
        <v>-15.0803997426726-0.285764726158247i</v>
      </c>
      <c r="AG3179" t="str">
        <f t="shared" si="1676"/>
        <v>0.968441818164567-0.0132962510537841i</v>
      </c>
      <c r="AH3179" t="str">
        <f t="shared" si="1677"/>
        <v>0.00827450035509266-0.0128733811562812i</v>
      </c>
      <c r="AI3179">
        <f t="shared" si="1678"/>
        <v>-36.304292453626203</v>
      </c>
      <c r="AJ3179">
        <f t="shared" si="1679"/>
        <v>-57.268693682203434</v>
      </c>
      <c r="AK3179"/>
      <c r="AL3179"/>
      <c r="AM3179"/>
      <c r="AN3179"/>
    </row>
    <row r="3180" spans="1:40" x14ac:dyDescent="0.25">
      <c r="A3180"/>
      <c r="B3180">
        <f t="shared" si="1680"/>
        <v>1246000</v>
      </c>
      <c r="C3180" s="186" t="str">
        <f t="shared" si="1648"/>
        <v>-4.92273721630022E-08+0.00196550765606063i</v>
      </c>
      <c r="D3180" s="158" t="str">
        <f t="shared" si="1649"/>
        <v>-5.95700633441581+0.0150688920297982i</v>
      </c>
      <c r="E3180" t="str">
        <f t="shared" si="1650"/>
        <v>2870</v>
      </c>
      <c r="F3180" t="str">
        <f t="shared" si="1651"/>
        <v>0.777000777000777</v>
      </c>
      <c r="G3180" t="str">
        <f t="shared" si="1646"/>
        <v>0.777000777000777</v>
      </c>
      <c r="H3180" t="str">
        <f t="shared" si="1652"/>
        <v>9.12341052591733+0.300604879879344i</v>
      </c>
      <c r="I3180" t="str">
        <f t="shared" si="1653"/>
        <v>4893.0305579661i</v>
      </c>
      <c r="J3180" t="str">
        <f t="shared" si="1647"/>
        <v>-20477.8136045123+1058.24899137912i</v>
      </c>
      <c r="K3180" t="str">
        <f t="shared" si="1654"/>
        <v>0.0123151679775594-0.23830659552443i</v>
      </c>
      <c r="L3180" t="str">
        <f t="shared" si="1655"/>
        <v>0.000913062646306373-0.0148080935006572i</v>
      </c>
      <c r="M3180" t="str">
        <f t="shared" si="1656"/>
        <v>0.0132282306238658-0.253114689025087i</v>
      </c>
      <c r="N3180" t="str">
        <f t="shared" si="1657"/>
        <v>-5.52589751014683i</v>
      </c>
      <c r="O3180" t="str">
        <f t="shared" si="1658"/>
        <v>0.726701837276245+0.686953011274665i</v>
      </c>
      <c r="P3180" t="str">
        <f t="shared" si="1659"/>
        <v>0.273298162723755-0.686953011274665i</v>
      </c>
      <c r="Q3180" t="str">
        <f t="shared" si="1660"/>
        <v>-0.273298162723755+6.21285052142149i</v>
      </c>
      <c r="R3180" t="str">
        <f t="shared" si="1661"/>
        <v>-0.112287464729994-0.0390497411903981i</v>
      </c>
      <c r="S3180" t="str">
        <f t="shared" si="1662"/>
        <v>0.570398445140656i</v>
      </c>
      <c r="T3180" t="str">
        <f t="shared" si="1663"/>
        <v>0.0222739116581481-0.0640485952907748i</v>
      </c>
      <c r="U3180" t="str">
        <f t="shared" si="1664"/>
        <v>0.00005-0.000193534392591925i</v>
      </c>
      <c r="V3180" t="str">
        <f t="shared" si="1665"/>
        <v>3.33333333333333E-06-0.000212887831851117i</v>
      </c>
      <c r="W3180" t="str">
        <f t="shared" si="1666"/>
        <v>0.0000142825417280191-0.000102839322276128i</v>
      </c>
      <c r="X3180" t="str">
        <f t="shared" si="1667"/>
        <v>0.0000144782947527438-0.000102783468828968i</v>
      </c>
      <c r="Y3180" t="str">
        <f t="shared" si="1668"/>
        <v>0.009+0.782884889274576i</v>
      </c>
      <c r="Z3180" t="str">
        <f t="shared" si="1669"/>
        <v>-0.00183504939351919-0.000280075563608369i</v>
      </c>
      <c r="AA3180" t="str">
        <f t="shared" si="1670"/>
        <v>0.205934572969803-17.8825544215181i</v>
      </c>
      <c r="AB3180" t="str">
        <f t="shared" si="1671"/>
        <v>0.153865122911983-0.442438900629737i</v>
      </c>
      <c r="AC3180" t="str">
        <f t="shared" si="1672"/>
        <v>0.890047578585352-0.0447982065521732i</v>
      </c>
      <c r="AD3180" t="str">
        <f t="shared" si="1673"/>
        <v>0.197392864603541-0.48716053471935i</v>
      </c>
      <c r="AE3180" t="str">
        <f t="shared" si="1674"/>
        <v>-0.000498667417805021+0.000838678725977121i</v>
      </c>
      <c r="AF3180" t="str">
        <f t="shared" si="1675"/>
        <v>-15.0804168603331-0.285535987849546i</v>
      </c>
      <c r="AG3180" t="str">
        <f t="shared" si="1676"/>
        <v>0.968610890372944-0.013141366862166i</v>
      </c>
      <c r="AH3180" t="str">
        <f t="shared" si="1677"/>
        <v>0.00818469804453493-0.0127994422832103i</v>
      </c>
      <c r="AI3180">
        <f t="shared" si="1678"/>
        <v>-36.367359619460125</v>
      </c>
      <c r="AJ3180">
        <f t="shared" si="1679"/>
        <v>-57.402817460438619</v>
      </c>
      <c r="AK3180"/>
      <c r="AL3180"/>
      <c r="AM3180"/>
      <c r="AN3180"/>
    </row>
    <row r="3181" spans="1:40" x14ac:dyDescent="0.25">
      <c r="A3181"/>
      <c r="B3181">
        <f t="shared" si="1680"/>
        <v>1247000</v>
      </c>
      <c r="C3181" s="186" t="str">
        <f t="shared" si="1648"/>
        <v>-4.91484505370016E-08+0.00196393146708421i</v>
      </c>
      <c r="D3181" s="158" t="str">
        <f t="shared" si="1649"/>
        <v>-5.95700633381074+0.0150568079143123i</v>
      </c>
      <c r="E3181" t="str">
        <f t="shared" si="1650"/>
        <v>2870</v>
      </c>
      <c r="F3181" t="str">
        <f t="shared" si="1651"/>
        <v>0.777000777000777</v>
      </c>
      <c r="G3181" t="str">
        <f t="shared" si="1646"/>
        <v>0.777000777000777</v>
      </c>
      <c r="H3181" t="str">
        <f t="shared" si="1652"/>
        <v>9.12342760308719+0.300364422859902i</v>
      </c>
      <c r="I3181" t="str">
        <f t="shared" si="1653"/>
        <v>4896.95754878309i</v>
      </c>
      <c r="J3181" t="str">
        <f t="shared" si="1647"/>
        <v>-20510.6980851335+1059.09830838665i</v>
      </c>
      <c r="K3181" t="str">
        <f t="shared" si="1654"/>
        <v>0.012295474807462-0.238116489840668i</v>
      </c>
      <c r="L3181" t="str">
        <f t="shared" si="1655"/>
        <v>0.00091160435407208-0.014796308371676i</v>
      </c>
      <c r="M3181" t="str">
        <f t="shared" si="1656"/>
        <v>0.0132070791615341-0.252912798212344i</v>
      </c>
      <c r="N3181" t="str">
        <f t="shared" si="1657"/>
        <v>-5.53033241986605i</v>
      </c>
      <c r="O3181" t="str">
        <f t="shared" si="1658"/>
        <v>0.729741255347423+0.683723409167747i</v>
      </c>
      <c r="P3181" t="str">
        <f t="shared" si="1659"/>
        <v>0.270258744652577-0.683723409167747i</v>
      </c>
      <c r="Q3181" t="str">
        <f t="shared" si="1660"/>
        <v>-0.270258744652577+6.2140558290338i</v>
      </c>
      <c r="R3181" t="str">
        <f t="shared" si="1661"/>
        <v>-0.111708740929565-0.0386331386725826i</v>
      </c>
      <c r="S3181" t="str">
        <f t="shared" si="1662"/>
        <v>0.570856228804493i</v>
      </c>
      <c r="T3181" t="str">
        <f t="shared" si="1663"/>
        <v>0.0220539678495115-0.0637696305715496i</v>
      </c>
      <c r="U3181" t="str">
        <f t="shared" si="1664"/>
        <v>0.00005-0.000193379192597866i</v>
      </c>
      <c r="V3181" t="str">
        <f t="shared" si="1665"/>
        <v>3.33333333333333E-06-0.000212717111857652i</v>
      </c>
      <c r="W3181" t="str">
        <f t="shared" si="1666"/>
        <v>0.0000142822384294114-0.000102759162300106i</v>
      </c>
      <c r="X3181" t="str">
        <f t="shared" si="1667"/>
        <v>0.0000144776805718755-0.000102703354168963i</v>
      </c>
      <c r="Y3181" t="str">
        <f t="shared" si="1668"/>
        <v>0.009+0.783513207805294i</v>
      </c>
      <c r="Z3181" t="str">
        <f t="shared" si="1669"/>
        <v>-0.00183214884186936-0.000279806553018271i</v>
      </c>
      <c r="AA3181" t="str">
        <f t="shared" si="1670"/>
        <v>0.205604361758887-17.8682140519386i</v>
      </c>
      <c r="AB3181" t="str">
        <f t="shared" si="1671"/>
        <v>0.152345781286274-0.440511850658881i</v>
      </c>
      <c r="AC3181" t="str">
        <f t="shared" si="1672"/>
        <v>0.890600957997538-0.044348072724203i</v>
      </c>
      <c r="AD3181" t="str">
        <f t="shared" si="1673"/>
        <v>0.195205588330523-0.48490275600245i</v>
      </c>
      <c r="AE3181" t="str">
        <f t="shared" si="1674"/>
        <v>-0.0004933246612923+0.000833794220028483i</v>
      </c>
      <c r="AF3181" t="str">
        <f t="shared" si="1675"/>
        <v>-15.0804339368979-0.28530761494559i</v>
      </c>
      <c r="AG3181" t="str">
        <f t="shared" si="1676"/>
        <v>0.968780355752021-0.0129873775562764i</v>
      </c>
      <c r="AH3181" t="str">
        <f t="shared" si="1677"/>
        <v>0.00809544389854259-0.0127253723818893i</v>
      </c>
      <c r="AI3181">
        <f t="shared" si="1678"/>
        <v>-36.430733633243115</v>
      </c>
      <c r="AJ3181">
        <f t="shared" si="1679"/>
        <v>-57.536885404017212</v>
      </c>
      <c r="AK3181"/>
      <c r="AL3181"/>
      <c r="AM3181"/>
      <c r="AN3181"/>
    </row>
    <row r="3182" spans="1:40" x14ac:dyDescent="0.25">
      <c r="A3182"/>
      <c r="B3182">
        <f t="shared" si="1680"/>
        <v>1248000</v>
      </c>
      <c r="C3182" s="186" t="str">
        <f t="shared" si="1648"/>
        <v>-4.906971855043E-08+0.00196235780405165i</v>
      </c>
      <c r="D3182" s="158" t="str">
        <f t="shared" si="1649"/>
        <v>-5.95700633320713+0.015044743164396i</v>
      </c>
      <c r="E3182" t="str">
        <f t="shared" si="1650"/>
        <v>2870</v>
      </c>
      <c r="F3182" t="str">
        <f t="shared" si="1651"/>
        <v>0.777000777000777</v>
      </c>
      <c r="G3182" t="str">
        <f t="shared" si="1646"/>
        <v>0.777000777000777</v>
      </c>
      <c r="H3182" t="str">
        <f t="shared" si="1652"/>
        <v>9.12344463929122+0.300124349737059i</v>
      </c>
      <c r="I3182" t="str">
        <f t="shared" si="1653"/>
        <v>4900.88453960008i</v>
      </c>
      <c r="J3182" t="str">
        <f t="shared" si="1647"/>
        <v>-20543.6089472072+1059.94762539418i</v>
      </c>
      <c r="K3182" t="str">
        <f t="shared" si="1654"/>
        <v>0.0122758287962958-0.237926686424888i</v>
      </c>
      <c r="L3182" t="str">
        <f t="shared" si="1655"/>
        <v>0.000910149548296885-0.0147845419144898i</v>
      </c>
      <c r="M3182" t="str">
        <f t="shared" si="1656"/>
        <v>0.0131859783445927-0.252711228339378i</v>
      </c>
      <c r="N3182" t="str">
        <f t="shared" si="1657"/>
        <v>-5.53476732958527i</v>
      </c>
      <c r="O3182" t="str">
        <f t="shared" si="1658"/>
        <v>0.732766320581547+0.680480359320812i</v>
      </c>
      <c r="P3182" t="str">
        <f t="shared" si="1659"/>
        <v>0.267233679418453-0.680480359320812i</v>
      </c>
      <c r="Q3182" t="str">
        <f t="shared" si="1660"/>
        <v>-0.267233679418453+6.21524768890608i</v>
      </c>
      <c r="R3182" t="str">
        <f t="shared" si="1661"/>
        <v>-0.111128890587324-0.0382183155019071i</v>
      </c>
      <c r="S3182" t="str">
        <f t="shared" si="1662"/>
        <v>0.57131401246833i</v>
      </c>
      <c r="T3182" t="str">
        <f t="shared" si="1663"/>
        <v>0.0218346591791751-0.0634894923825981i</v>
      </c>
      <c r="U3182" t="str">
        <f t="shared" si="1664"/>
        <v>0.00005-0.000193224241321746i</v>
      </c>
      <c r="V3182" t="str">
        <f t="shared" si="1665"/>
        <v>3.33333333333333E-06-0.00021254666545392i</v>
      </c>
      <c r="W3182" t="str">
        <f t="shared" si="1666"/>
        <v>0.0000142819349039918-0.000102679132511213i</v>
      </c>
      <c r="X3182" t="str">
        <f t="shared" si="1667"/>
        <v>0.0000144770669114317-0.000102623369622038i</v>
      </c>
      <c r="Y3182" t="str">
        <f t="shared" si="1668"/>
        <v>0.009+0.784141526336012i</v>
      </c>
      <c r="Z3182" t="str">
        <f t="shared" si="1669"/>
        <v>-0.00182925525738983-0.000279538063096222i</v>
      </c>
      <c r="AA3182" t="str">
        <f t="shared" si="1670"/>
        <v>0.205274944163069-17.8538966634969i</v>
      </c>
      <c r="AB3182" t="str">
        <f t="shared" si="1671"/>
        <v>0.15083082710872-0.438576694520305i</v>
      </c>
      <c r="AC3182" t="str">
        <f t="shared" si="1672"/>
        <v>0.891155596826702-0.0438997063864768i</v>
      </c>
      <c r="AD3182" t="str">
        <f t="shared" si="1673"/>
        <v>0.193028421379866-0.482634912499039i</v>
      </c>
      <c r="AE3182" t="str">
        <f t="shared" si="1674"/>
        <v>-0.000488013083257374+0.000828903660053696i</v>
      </c>
      <c r="AF3182" t="str">
        <f t="shared" si="1675"/>
        <v>-15.0804509724984-0.285079606572663i</v>
      </c>
      <c r="AG3182" t="str">
        <f t="shared" si="1676"/>
        <v>0.96895021036097-0.0128342840821974i</v>
      </c>
      <c r="AH3182" t="str">
        <f t="shared" si="1677"/>
        <v>0.008006737170981-0.0126511739799265i</v>
      </c>
      <c r="AI3182">
        <f t="shared" si="1678"/>
        <v>-36.494417983699435</v>
      </c>
      <c r="AJ3182">
        <f t="shared" si="1679"/>
        <v>-57.670897427557357</v>
      </c>
      <c r="AK3182"/>
      <c r="AL3182"/>
      <c r="AM3182"/>
      <c r="AN3182"/>
    </row>
    <row r="3183" spans="1:40" x14ac:dyDescent="0.25">
      <c r="A3183"/>
      <c r="B3183">
        <f t="shared" si="1680"/>
        <v>1249000</v>
      </c>
      <c r="C3183" s="186" t="str">
        <f t="shared" si="1648"/>
        <v>-4.89911755961986E-08+0.00196078666089585i</v>
      </c>
      <c r="D3183" s="158" t="str">
        <f t="shared" si="1649"/>
        <v>-5.95700633260498+0.0150326977335349i</v>
      </c>
      <c r="E3183" t="str">
        <f t="shared" si="1650"/>
        <v>2870</v>
      </c>
      <c r="F3183" t="str">
        <f t="shared" si="1651"/>
        <v>0.777000777000777</v>
      </c>
      <c r="G3183" t="str">
        <f t="shared" si="1646"/>
        <v>0.777000777000777</v>
      </c>
      <c r="H3183" t="str">
        <f t="shared" si="1652"/>
        <v>9.1234616346603+0.299884659593352i</v>
      </c>
      <c r="I3183" t="str">
        <f t="shared" si="1653"/>
        <v>4904.81153041707i</v>
      </c>
      <c r="J3183" t="str">
        <f t="shared" si="1647"/>
        <v>-20576.5461907335+1060.79694240171i</v>
      </c>
      <c r="K3183" t="str">
        <f t="shared" si="1654"/>
        <v>0.012256229793735-0.237737184558675i</v>
      </c>
      <c r="L3183" t="str">
        <f t="shared" si="1655"/>
        <v>0.000908698217889858-0.0147727940849327i</v>
      </c>
      <c r="M3183" t="str">
        <f t="shared" si="1656"/>
        <v>0.0131649280116249-0.252509978643608i</v>
      </c>
      <c r="N3183" t="str">
        <f t="shared" si="1657"/>
        <v>-5.53920223930449i</v>
      </c>
      <c r="O3183" t="str">
        <f t="shared" si="1658"/>
        <v>0.735776973480448+0.677223925519434i</v>
      </c>
      <c r="P3183" t="str">
        <f t="shared" si="1659"/>
        <v>0.264223026519552-0.677223925519434i</v>
      </c>
      <c r="Q3183" t="str">
        <f t="shared" si="1660"/>
        <v>-0.264223026519552+6.21642616482392i</v>
      </c>
      <c r="R3183" t="str">
        <f t="shared" si="1661"/>
        <v>-0.110547914891642-0.0378052784092085i</v>
      </c>
      <c r="S3183" t="str">
        <f t="shared" si="1662"/>
        <v>0.571771796132165i</v>
      </c>
      <c r="T3183" t="str">
        <f t="shared" si="1663"/>
        <v>0.0216159919393097-0.0632081798562599i</v>
      </c>
      <c r="U3183" t="str">
        <f t="shared" si="1664"/>
        <v>0.00005-0.000193069538166164i</v>
      </c>
      <c r="V3183" t="str">
        <f t="shared" si="1665"/>
        <v>3.33333333333333E-06-0.00021237649198278i</v>
      </c>
      <c r="W3183" t="str">
        <f t="shared" si="1666"/>
        <v>0.0000142816311517993-0.000102599232596456i</v>
      </c>
      <c r="X3183" t="str">
        <f t="shared" si="1667"/>
        <v>0.0000144764537690597-0.000102543514875383i</v>
      </c>
      <c r="Y3183" t="str">
        <f t="shared" si="1668"/>
        <v>0.009+0.78476984486673i</v>
      </c>
      <c r="Z3183" t="str">
        <f t="shared" si="1669"/>
        <v>-0.00182636861777618-0.000279270092292808i</v>
      </c>
      <c r="AA3183" t="str">
        <f t="shared" si="1670"/>
        <v>0.204946317641143-17.839602200995i</v>
      </c>
      <c r="AB3183" t="str">
        <f t="shared" si="1671"/>
        <v>0.149320303844774-0.436633426220331i</v>
      </c>
      <c r="AC3183" t="str">
        <f t="shared" si="1672"/>
        <v>0.891711493920809-0.0434531143585607i</v>
      </c>
      <c r="AD3183" t="str">
        <f t="shared" si="1673"/>
        <v>0.190861410750732-0.480357050943635i</v>
      </c>
      <c r="AE3183" t="str">
        <f t="shared" si="1674"/>
        <v>-0.000482732648890156+0.000824007159375474i</v>
      </c>
      <c r="AF3183" t="str">
        <f t="shared" si="1675"/>
        <v>-15.0804679672653-0.284851961859817i</v>
      </c>
      <c r="AG3183" t="str">
        <f t="shared" si="1676"/>
        <v>0.969120450256929-0.0126820873684486i</v>
      </c>
      <c r="AH3183" t="str">
        <f t="shared" si="1677"/>
        <v>0.0079185771052851-0.0125768495956871i</v>
      </c>
      <c r="AI3183">
        <f t="shared" si="1678"/>
        <v>-36.558416222309546</v>
      </c>
      <c r="AJ3183">
        <f t="shared" si="1679"/>
        <v>-57.804853447169052</v>
      </c>
      <c r="AK3183"/>
      <c r="AL3183"/>
      <c r="AM3183"/>
      <c r="AN3183"/>
    </row>
    <row r="3184" spans="1:40" x14ac:dyDescent="0.25">
      <c r="A3184"/>
      <c r="B3184">
        <f t="shared" si="1680"/>
        <v>1250000</v>
      </c>
      <c r="C3184" s="186" t="str">
        <f t="shared" si="1648"/>
        <v>-4.8912821069646E-08+0.00195921803156909i</v>
      </c>
      <c r="D3184" s="158" t="str">
        <f t="shared" si="1649"/>
        <v>-5.95700633200425+0.015020671575363i</v>
      </c>
      <c r="E3184" t="str">
        <f t="shared" si="1650"/>
        <v>2870</v>
      </c>
      <c r="F3184" t="str">
        <f t="shared" si="1651"/>
        <v>0.777000777000777</v>
      </c>
      <c r="G3184" t="str">
        <f t="shared" si="1646"/>
        <v>0.777000777000777</v>
      </c>
      <c r="H3184" t="str">
        <f t="shared" si="1652"/>
        <v>9.12347858932472+0.299645351514244i</v>
      </c>
      <c r="I3184" t="str">
        <f t="shared" si="1653"/>
        <v>4908.73852123405i</v>
      </c>
      <c r="J3184" t="str">
        <f t="shared" si="1647"/>
        <v>-20609.5098157124+1061.64625940923i</v>
      </c>
      <c r="K3184" t="str">
        <f t="shared" si="1654"/>
        <v>0.0122366776500519-0.237547983525878i</v>
      </c>
      <c r="L3184" t="str">
        <f t="shared" si="1655"/>
        <v>0.00090725035180411-0.0147610648389776i</v>
      </c>
      <c r="M3184" t="str">
        <f t="shared" si="1656"/>
        <v>0.013143928001856-0.252309048364856i</v>
      </c>
      <c r="N3184" t="str">
        <f t="shared" si="1657"/>
        <v>-5.54363714902371i</v>
      </c>
      <c r="O3184" t="str">
        <f t="shared" si="1658"/>
        <v>0.738773154829424+0.673954171812432i</v>
      </c>
      <c r="P3184" t="str">
        <f t="shared" si="1659"/>
        <v>0.261226845170576-0.673954171812432i</v>
      </c>
      <c r="Q3184" t="str">
        <f t="shared" si="1660"/>
        <v>-0.261226845170576+6.21759132083614i</v>
      </c>
      <c r="R3184" t="str">
        <f t="shared" si="1661"/>
        <v>-0.109965815072482-0.0373940341565122i</v>
      </c>
      <c r="S3184" t="str">
        <f t="shared" si="1662"/>
        <v>0.572229579796002i</v>
      </c>
      <c r="T3184" t="str">
        <f t="shared" si="1663"/>
        <v>0.0213979724522583-0.0629256921508512i</v>
      </c>
      <c r="U3184" t="str">
        <f t="shared" si="1664"/>
        <v>0.00005-0.000192915082535631i</v>
      </c>
      <c r="V3184" t="str">
        <f t="shared" si="1665"/>
        <v>3.33333333333333E-06-0.000212206590789194i</v>
      </c>
      <c r="W3184" t="str">
        <f t="shared" si="1666"/>
        <v>0.0000142813271728722-0.000102519462243848i</v>
      </c>
      <c r="X3184" t="str">
        <f t="shared" si="1667"/>
        <v>0.0000144758411424151-0.000102463789617193i</v>
      </c>
      <c r="Y3184" t="str">
        <f t="shared" si="1668"/>
        <v>0.009+0.785398163397448i</v>
      </c>
      <c r="Z3184" t="str">
        <f t="shared" si="1669"/>
        <v>-0.00182348890081323-0.00027900263906475i</v>
      </c>
      <c r="AA3184" t="str">
        <f t="shared" si="1670"/>
        <v>0.204618479662067-17.8253306094112i</v>
      </c>
      <c r="AB3184" t="str">
        <f t="shared" si="1671"/>
        <v>0.147814255168313-0.434682039944722i</v>
      </c>
      <c r="AC3184" t="str">
        <f t="shared" si="1672"/>
        <v>0.892268648087833-0.0430083034930104i</v>
      </c>
      <c r="AD3184" t="str">
        <f t="shared" si="1673"/>
        <v>0.188704603215834-0.478069218293432i</v>
      </c>
      <c r="AE3184" t="str">
        <f t="shared" si="1674"/>
        <v>-0.000477483323055927+0.000819104831077646i</v>
      </c>
      <c r="AF3184" t="str">
        <f t="shared" si="1675"/>
        <v>-15.080484921329-0.284624679938881i</v>
      </c>
      <c r="AG3184" t="str">
        <f t="shared" si="1676"/>
        <v>0.969291071495083-0.0125307883259868i</v>
      </c>
      <c r="AH3184" t="str">
        <f t="shared" si="1677"/>
        <v>0.00783096293454285-0.0125024017382515i</v>
      </c>
      <c r="AI3184">
        <f t="shared" si="1678"/>
        <v>-36.622731964812068</v>
      </c>
      <c r="AJ3184">
        <f t="shared" si="1679"/>
        <v>-57.938753380451757</v>
      </c>
      <c r="AK3184"/>
      <c r="AL3184"/>
      <c r="AM3184"/>
      <c r="AN3184"/>
    </row>
    <row r="3185" spans="1:40" x14ac:dyDescent="0.25">
      <c r="A3185"/>
      <c r="B3185">
        <f t="shared" si="1680"/>
        <v>1251000</v>
      </c>
      <c r="C3185" s="186" t="str">
        <f t="shared" si="1648"/>
        <v>-4.88346543685262E-08+0.001957651910043i</v>
      </c>
      <c r="D3185" s="158" t="str">
        <f t="shared" si="1649"/>
        <v>-5.95700633140497+0.015008664643663i</v>
      </c>
      <c r="E3185" t="str">
        <f t="shared" si="1650"/>
        <v>2870</v>
      </c>
      <c r="F3185" t="str">
        <f t="shared" si="1651"/>
        <v>0.777000777000777</v>
      </c>
      <c r="G3185" t="str">
        <f t="shared" si="1646"/>
        <v>0.777000777000777</v>
      </c>
      <c r="H3185" t="str">
        <f t="shared" si="1652"/>
        <v>9.12349550341436+0.2994064245881i</v>
      </c>
      <c r="I3185" t="str">
        <f t="shared" si="1653"/>
        <v>4912.66551205104i</v>
      </c>
      <c r="J3185" t="str">
        <f t="shared" si="1647"/>
        <v>-20642.4998221438+1062.49557641676i</v>
      </c>
      <c r="K3185" t="str">
        <f t="shared" si="1654"/>
        <v>0.0122171722161144-0.237359082612614i</v>
      </c>
      <c r="L3185" t="str">
        <f t="shared" si="1655"/>
        <v>0.000905805939036525-0.014749354132735i</v>
      </c>
      <c r="M3185" t="str">
        <f t="shared" si="1656"/>
        <v>0.0131229781551509-0.252108436745349i</v>
      </c>
      <c r="N3185" t="str">
        <f t="shared" si="1657"/>
        <v>-5.54807205874293i</v>
      </c>
      <c r="O3185" t="str">
        <f t="shared" si="1658"/>
        <v>0.741754805698406+0.670671162510601i</v>
      </c>
      <c r="P3185" t="str">
        <f t="shared" si="1659"/>
        <v>0.258245194301594-0.670671162510601i</v>
      </c>
      <c r="Q3185" t="str">
        <f t="shared" si="1660"/>
        <v>-0.258245194301594+6.21874322125353i</v>
      </c>
      <c r="R3185" t="str">
        <f t="shared" si="1661"/>
        <v>-0.109382592401783-0.0369845895369229i</v>
      </c>
      <c r="S3185" t="str">
        <f t="shared" si="1662"/>
        <v>0.572687363459839i</v>
      </c>
      <c r="T3185" t="str">
        <f t="shared" si="1663"/>
        <v>0.0211806070705447-0.0626420284509793i</v>
      </c>
      <c r="U3185" t="str">
        <f t="shared" si="1664"/>
        <v>0.00005-0.000192760873836561i</v>
      </c>
      <c r="V3185" t="str">
        <f t="shared" si="1665"/>
        <v>3.33333333333333E-06-0.000212036961220217i</v>
      </c>
      <c r="W3185" t="str">
        <f t="shared" si="1666"/>
        <v>0.0000142810229672486-0.000102439821142394i</v>
      </c>
      <c r="X3185" t="str">
        <f t="shared" si="1667"/>
        <v>0.0000144752290291632-0.000102384193536654i</v>
      </c>
      <c r="Y3185" t="str">
        <f t="shared" si="1668"/>
        <v>0.009+0.786026481928166i</v>
      </c>
      <c r="Z3185" t="str">
        <f t="shared" si="1669"/>
        <v>-0.00182061608437447-0.000278735701874889i</v>
      </c>
      <c r="AA3185" t="str">
        <f t="shared" si="1670"/>
        <v>0.204291427704912-17.8110818338999i</v>
      </c>
      <c r="AB3185" t="str">
        <f t="shared" si="1671"/>
        <v>0.146312724961698-0.432722530060858i</v>
      </c>
      <c r="AC3185" t="str">
        <f t="shared" si="1672"/>
        <v>0.892827058095358-0.0425652806752762i</v>
      </c>
      <c r="AD3185" t="str">
        <f t="shared" si="1673"/>
        <v>0.186558045320363-0.475771461727135i</v>
      </c>
      <c r="AE3185" t="str">
        <f t="shared" si="1674"/>
        <v>-0.000472265070296268+0.000814196788003994i</v>
      </c>
      <c r="AF3185" t="str">
        <f t="shared" si="1675"/>
        <v>-15.0805018348193-0.284397759944437i</v>
      </c>
      <c r="AG3185" t="str">
        <f t="shared" si="1676"/>
        <v>0.969462070128747-0.0123803878482062i</v>
      </c>
      <c r="AH3185" t="str">
        <f t="shared" si="1677"/>
        <v>0.00774389388157828-0.0124278329073737i</v>
      </c>
      <c r="AI3185">
        <f t="shared" si="1678"/>
        <v>-36.687368892751493</v>
      </c>
      <c r="AJ3185">
        <f t="shared" si="1679"/>
        <v>-58.072597146492107</v>
      </c>
      <c r="AK3185"/>
      <c r="AL3185"/>
      <c r="AM3185"/>
      <c r="AN3185"/>
    </row>
    <row r="3186" spans="1:40" x14ac:dyDescent="0.25">
      <c r="A3186"/>
      <c r="B3186">
        <f t="shared" si="1680"/>
        <v>1252000</v>
      </c>
      <c r="C3186" s="186" t="str">
        <f t="shared" si="1648"/>
        <v>-4.87566748929979E-08+0.00195608829030849i</v>
      </c>
      <c r="D3186" s="158" t="str">
        <f t="shared" si="1649"/>
        <v>-5.95700633080713+0.0149966768923651i</v>
      </c>
      <c r="E3186" t="str">
        <f t="shared" si="1650"/>
        <v>2870</v>
      </c>
      <c r="F3186" t="str">
        <f t="shared" si="1651"/>
        <v>0.777000777000777</v>
      </c>
      <c r="G3186" t="str">
        <f t="shared" si="1646"/>
        <v>0.777000777000777</v>
      </c>
      <c r="H3186" t="str">
        <f t="shared" si="1652"/>
        <v>9.12351237705852+0.299167877906182i</v>
      </c>
      <c r="I3186" t="str">
        <f t="shared" si="1653"/>
        <v>4916.59250286803i</v>
      </c>
      <c r="J3186" t="str">
        <f t="shared" si="1647"/>
        <v>-20675.5162100278+1063.34489342429i</v>
      </c>
      <c r="K3186" t="str">
        <f t="shared" si="1654"/>
        <v>0.0121977133433821-0.237170481107243i</v>
      </c>
      <c r="L3186" t="str">
        <f t="shared" si="1655"/>
        <v>0.000904364968627588-0.0147376619224532i</v>
      </c>
      <c r="M3186" t="str">
        <f t="shared" si="1656"/>
        <v>0.0131020783120097-0.251908143029696i</v>
      </c>
      <c r="N3186" t="str">
        <f t="shared" si="1657"/>
        <v>-5.55250696846215i</v>
      </c>
      <c r="O3186" t="str">
        <f t="shared" si="1658"/>
        <v>0.744721867443116+0.667374962185456i</v>
      </c>
      <c r="P3186" t="str">
        <f t="shared" si="1659"/>
        <v>0.255278132556884-0.667374962185456i</v>
      </c>
      <c r="Q3186" t="str">
        <f t="shared" si="1660"/>
        <v>-0.255278132556884+6.21988193064761i</v>
      </c>
      <c r="R3186" t="str">
        <f t="shared" si="1661"/>
        <v>-0.108798248193838-0.0365769513745116i</v>
      </c>
      <c r="S3186" t="str">
        <f t="shared" si="1662"/>
        <v>0.573145147123676i</v>
      </c>
      <c r="T3186" t="str">
        <f t="shared" si="1663"/>
        <v>0.02096390217688-0.0623571879678555i</v>
      </c>
      <c r="U3186" t="str">
        <f t="shared" si="1664"/>
        <v>0.00005-0.000192606911477267i</v>
      </c>
      <c r="V3186" t="str">
        <f t="shared" si="1665"/>
        <v>3.33333333333333E-06-0.000211867602624994i</v>
      </c>
      <c r="W3186" t="str">
        <f t="shared" si="1666"/>
        <v>0.0000142807185349674-0.000102360308982098i</v>
      </c>
      <c r="X3186" t="str">
        <f t="shared" si="1667"/>
        <v>0.0000144746174269797-0.000102304726323951i</v>
      </c>
      <c r="Y3186" t="str">
        <f t="shared" si="1668"/>
        <v>0.009+0.786654800458884i</v>
      </c>
      <c r="Z3186" t="str">
        <f t="shared" si="1669"/>
        <v>-0.00181775014642182-0.000278469279192184i</v>
      </c>
      <c r="AA3186" t="str">
        <f t="shared" si="1670"/>
        <v>0.203965159258818-17.7968558197908i</v>
      </c>
      <c r="AB3186" t="str">
        <f t="shared" si="1671"/>
        <v>0.144815757315822-0.430754891119894i</v>
      </c>
      <c r="AC3186" t="str">
        <f t="shared" si="1672"/>
        <v>0.893386722670194-0.0421240528236019i</v>
      </c>
      <c r="AD3186" t="str">
        <f t="shared" si="1673"/>
        <v>0.184421783380925-0.473463828643762i</v>
      </c>
      <c r="AE3186" t="str">
        <f t="shared" si="1674"/>
        <v>-0.000467077854830047+0.000809283142757205i</v>
      </c>
      <c r="AF3186" t="str">
        <f t="shared" si="1675"/>
        <v>-15.0805187078657-0.284171201013817i</v>
      </c>
      <c r="AG3186" t="str">
        <f t="shared" si="1676"/>
        <v>0.969633442209455-0.0122308868109393i</v>
      </c>
      <c r="AH3186" t="str">
        <f t="shared" si="1677"/>
        <v>0.00765736915903567-0.0123531455934409i</v>
      </c>
      <c r="AI3186">
        <f t="shared" si="1678"/>
        <v>-36.752330755072023</v>
      </c>
      <c r="AJ3186">
        <f t="shared" si="1679"/>
        <v>-58.206384665858877</v>
      </c>
      <c r="AK3186"/>
      <c r="AL3186"/>
      <c r="AM3186"/>
      <c r="AN3186"/>
    </row>
    <row r="3187" spans="1:40" x14ac:dyDescent="0.25">
      <c r="A3187"/>
      <c r="B3187">
        <f t="shared" si="1680"/>
        <v>1253000</v>
      </c>
      <c r="C3187" s="186" t="str">
        <f t="shared" si="1648"/>
        <v>-4.86788820456123E-08+0.00195452716637562i</v>
      </c>
      <c r="D3187" s="158" t="str">
        <f t="shared" si="1649"/>
        <v>-5.95700633021072+0.0149847082755464i</v>
      </c>
      <c r="E3187" t="str">
        <f t="shared" si="1650"/>
        <v>2870</v>
      </c>
      <c r="F3187" t="str">
        <f t="shared" si="1651"/>
        <v>0.777000777000777</v>
      </c>
      <c r="G3187" t="str">
        <f t="shared" si="1646"/>
        <v>0.777000777000777</v>
      </c>
      <c r="H3187" t="str">
        <f t="shared" si="1652"/>
        <v>9.12352921038598+0.29892971056263i</v>
      </c>
      <c r="I3187" t="str">
        <f t="shared" si="1653"/>
        <v>4920.51949368501i</v>
      </c>
      <c r="J3187" t="str">
        <f t="shared" si="1647"/>
        <v>-20708.5589793643+1064.19421043182i</v>
      </c>
      <c r="K3187" t="str">
        <f t="shared" si="1654"/>
        <v>0.0121783008839043-0.236982178300371i</v>
      </c>
      <c r="L3187" t="str">
        <f t="shared" si="1655"/>
        <v>0.000902927429661163-0.0147259881645175i</v>
      </c>
      <c r="M3187" t="str">
        <f t="shared" si="1656"/>
        <v>0.0130812283135655-0.251708166464888i</v>
      </c>
      <c r="N3187" t="str">
        <f t="shared" si="1657"/>
        <v>-5.55694187818137i</v>
      </c>
      <c r="O3187" t="str">
        <f t="shared" si="1658"/>
        <v>0.747674281706221+0.664065635667956i</v>
      </c>
      <c r="P3187" t="str">
        <f t="shared" si="1659"/>
        <v>0.252325718293779-0.664065635667956i</v>
      </c>
      <c r="Q3187" t="str">
        <f t="shared" si="1660"/>
        <v>-0.252325718293779+6.22100751384933i</v>
      </c>
      <c r="R3187" t="str">
        <f t="shared" si="1661"/>
        <v>-0.108212783805677-0.0361711265241999i</v>
      </c>
      <c r="S3187" t="str">
        <f t="shared" si="1662"/>
        <v>0.573602930787513i</v>
      </c>
      <c r="T3187" t="str">
        <f t="shared" si="1663"/>
        <v>0.020747864184167-0.0620711699396119i</v>
      </c>
      <c r="U3187" t="str">
        <f t="shared" si="1664"/>
        <v>0.0000500000000000001-0.000192453194867948i</v>
      </c>
      <c r="V3187" t="str">
        <f t="shared" si="1665"/>
        <v>3.33333333333333E-06-0.000211698514354743i</v>
      </c>
      <c r="W3187" t="str">
        <f t="shared" si="1666"/>
        <v>0.0000142804138760665-0.000102280925453949i</v>
      </c>
      <c r="X3187" t="str">
        <f t="shared" si="1667"/>
        <v>0.0000144740063335482-0.000102225387670254i</v>
      </c>
      <c r="Y3187" t="str">
        <f t="shared" si="1668"/>
        <v>0.009+0.787283118989602i</v>
      </c>
      <c r="Z3187" t="str">
        <f t="shared" si="1669"/>
        <v>-0.001814891065005-0.000278203369491629i</v>
      </c>
      <c r="AA3187" t="str">
        <f t="shared" si="1670"/>
        <v>0.203639671822941-17.782652512588i</v>
      </c>
      <c r="AB3187" t="str">
        <f t="shared" si="1671"/>
        <v>0.143323396530136-0.428779117858953i</v>
      </c>
      <c r="AC3187" t="str">
        <f t="shared" si="1672"/>
        <v>0.893947640497977-0.0416846268889228i</v>
      </c>
      <c r="AD3187" t="str">
        <f t="shared" si="1673"/>
        <v>0.182295863484478-0.471146366661462i</v>
      </c>
      <c r="AE3187" t="str">
        <f t="shared" si="1674"/>
        <v>-0.000461921640554307+0.000804364007697688i</v>
      </c>
      <c r="AF3187" t="str">
        <f t="shared" si="1675"/>
        <v>-15.0805355405967-0.283945002287084i</v>
      </c>
      <c r="AG3187" t="str">
        <f t="shared" si="1676"/>
        <v>0.969805183787038-0.0120822860724573i</v>
      </c>
      <c r="AH3187" t="str">
        <f t="shared" si="1677"/>
        <v>0.00757138796946174-0.0122783422774324i</v>
      </c>
      <c r="AI3187">
        <f t="shared" si="1678"/>
        <v>-36.817621369761376</v>
      </c>
      <c r="AJ3187">
        <f t="shared" si="1679"/>
        <v>-58.340115860601735</v>
      </c>
      <c r="AK3187"/>
      <c r="AL3187"/>
      <c r="AM3187"/>
      <c r="AN3187"/>
    </row>
    <row r="3188" spans="1:40" x14ac:dyDescent="0.25">
      <c r="A3188"/>
      <c r="B3188">
        <f t="shared" si="1680"/>
        <v>1254000</v>
      </c>
      <c r="C3188" s="186" t="str">
        <f t="shared" si="1648"/>
        <v>-4.86012752313014E-08+0.00195296853227359i</v>
      </c>
      <c r="D3188" s="158" t="str">
        <f t="shared" si="1649"/>
        <v>-5.95700632961573+0.0149727587474309i</v>
      </c>
      <c r="E3188" t="str">
        <f t="shared" si="1650"/>
        <v>2870</v>
      </c>
      <c r="F3188" t="str">
        <f t="shared" si="1651"/>
        <v>0.777000777000777</v>
      </c>
      <c r="G3188" t="str">
        <f t="shared" si="1646"/>
        <v>0.777000777000777</v>
      </c>
      <c r="H3188" t="str">
        <f t="shared" si="1652"/>
        <v>9.12354600352504+0.298691921654462i</v>
      </c>
      <c r="I3188" t="str">
        <f t="shared" si="1653"/>
        <v>4924.446484502i</v>
      </c>
      <c r="J3188" t="str">
        <f t="shared" si="1647"/>
        <v>-20741.6281301535+1065.04352743934i</v>
      </c>
      <c r="K3188" t="str">
        <f t="shared" si="1654"/>
        <v>0.0121589346903167-0.236794173484836i</v>
      </c>
      <c r="L3188" t="str">
        <f t="shared" si="1655"/>
        <v>0.000901493311264328-0.0147143328154499i</v>
      </c>
      <c r="M3188" t="str">
        <f t="shared" si="1656"/>
        <v>0.013060428001581-0.251508506300286i</v>
      </c>
      <c r="N3188" t="str">
        <f t="shared" si="1657"/>
        <v>-5.56137678790059i</v>
      </c>
      <c r="O3188" t="str">
        <f t="shared" si="1658"/>
        <v>0.75061199041848+0.660743248047234i</v>
      </c>
      <c r="P3188" t="str">
        <f t="shared" si="1659"/>
        <v>0.24938800958152-0.660743248047234i</v>
      </c>
      <c r="Q3188" t="str">
        <f t="shared" si="1660"/>
        <v>-0.24938800958152+6.22212003594782i</v>
      </c>
      <c r="R3188" t="str">
        <f t="shared" si="1661"/>
        <v>-0.107626200637457-0.0357671218716407i</v>
      </c>
      <c r="S3188" t="str">
        <f t="shared" si="1662"/>
        <v>0.57406071445135i</v>
      </c>
      <c r="T3188" t="str">
        <f t="shared" si="1663"/>
        <v>0.0205324995355026-0.0617839736316229i</v>
      </c>
      <c r="U3188" t="str">
        <f t="shared" si="1664"/>
        <v>0.0000500000000000001-0.000192299723420685i</v>
      </c>
      <c r="V3188" t="str">
        <f t="shared" si="1665"/>
        <v>3.33333333333333E-06-0.000211529695762753i</v>
      </c>
      <c r="W3188" t="str">
        <f t="shared" si="1666"/>
        <v>0.0000142801089905848-0.000102201670249923i</v>
      </c>
      <c r="X3188" t="str">
        <f t="shared" si="1667"/>
        <v>0.0000144733957465632-0.000102146177267717i</v>
      </c>
      <c r="Y3188" t="str">
        <f t="shared" si="1668"/>
        <v>0.009+0.78791143752032i</v>
      </c>
      <c r="Z3188" t="str">
        <f t="shared" si="1669"/>
        <v>-0.00181203881826125-0.000277937971254282i</v>
      </c>
      <c r="AA3188" t="str">
        <f t="shared" si="1670"/>
        <v>0.20331496290641-17.7684718579695i</v>
      </c>
      <c r="AB3188" t="str">
        <f t="shared" si="1671"/>
        <v>0.14183568711267-0.42679520520334i</v>
      </c>
      <c r="AC3188" t="str">
        <f t="shared" si="1672"/>
        <v>0.894509810222774-0.0412470098547606i</v>
      </c>
      <c r="AD3188" t="str">
        <f t="shared" si="1673"/>
        <v>0.180180331487291-0.468819123616329i</v>
      </c>
      <c r="AE3188" t="str">
        <f t="shared" si="1674"/>
        <v>-0.000456796391045284+0.000799439494942507i</v>
      </c>
      <c r="AF3188" t="str">
        <f t="shared" si="1675"/>
        <v>-15.0805523331408-0.283719162907031i</v>
      </c>
      <c r="AG3188" t="str">
        <f t="shared" si="1676"/>
        <v>0.969977290909709-0.0119345864734723i</v>
      </c>
      <c r="AH3188" t="str">
        <f t="shared" si="1677"/>
        <v>0.00748594950539054-0.0122034254308821i</v>
      </c>
      <c r="AI3188">
        <f t="shared" si="1678"/>
        <v>-36.883244625542545</v>
      </c>
      <c r="AJ3188">
        <f t="shared" si="1679"/>
        <v>-58.473790654246855</v>
      </c>
      <c r="AK3188"/>
      <c r="AL3188"/>
      <c r="AM3188"/>
      <c r="AN3188"/>
    </row>
    <row r="3189" spans="1:40" x14ac:dyDescent="0.25">
      <c r="A3189"/>
      <c r="B3189">
        <f t="shared" si="1680"/>
        <v>1255000</v>
      </c>
      <c r="C3189" s="186" t="str">
        <f t="shared" si="1648"/>
        <v>-4.85238538573677E-08+0.00195141238205059i</v>
      </c>
      <c r="D3189" s="158" t="str">
        <f t="shared" si="1649"/>
        <v>-5.95700632902217+0.0149608282623879i</v>
      </c>
      <c r="E3189" t="str">
        <f t="shared" si="1650"/>
        <v>2870</v>
      </c>
      <c r="F3189" t="str">
        <f t="shared" si="1651"/>
        <v>0.777000777000777</v>
      </c>
      <c r="G3189" t="str">
        <f t="shared" si="1646"/>
        <v>0.777000777000777</v>
      </c>
      <c r="H3189" t="str">
        <f t="shared" si="1652"/>
        <v>9.12356275660348+0.29845451028155i</v>
      </c>
      <c r="I3189" t="str">
        <f t="shared" si="1653"/>
        <v>4928.37347531899i</v>
      </c>
      <c r="J3189" t="str">
        <f t="shared" si="1647"/>
        <v>-20774.7236623951+1065.89284444687i</v>
      </c>
      <c r="K3189" t="str">
        <f t="shared" si="1654"/>
        <v>0.0121396146158399-0.236606465955703i</v>
      </c>
      <c r="L3189" t="str">
        <f t="shared" si="1655"/>
        <v>0.000900062602607103-0.0147026958319079i</v>
      </c>
      <c r="M3189" t="str">
        <f t="shared" si="1656"/>
        <v>0.013039677218447-0.251309161787611i</v>
      </c>
      <c r="N3189" t="str">
        <f t="shared" si="1657"/>
        <v>-5.56581169761981i</v>
      </c>
      <c r="O3189" t="str">
        <f t="shared" si="1658"/>
        <v>0.753534935799886+0.65740786466931i</v>
      </c>
      <c r="P3189" t="str">
        <f t="shared" si="1659"/>
        <v>0.246465064200114-0.65740786466931i</v>
      </c>
      <c r="Q3189" t="str">
        <f t="shared" si="1660"/>
        <v>-0.246465064200114+6.22321956228912i</v>
      </c>
      <c r="R3189" t="str">
        <f t="shared" si="1661"/>
        <v>-0.107038500132844-0.035364944333096i</v>
      </c>
      <c r="S3189" t="str">
        <f t="shared" si="1662"/>
        <v>0.574518498115187i</v>
      </c>
      <c r="T3189" t="str">
        <f t="shared" si="1663"/>
        <v>0.0203178147041775-0.0614955983368238i</v>
      </c>
      <c r="U3189" t="str">
        <f t="shared" si="1664"/>
        <v>0.0000500000000000001-0.000192146496549433i</v>
      </c>
      <c r="V3189" t="str">
        <f t="shared" si="1665"/>
        <v>3.33333333333333E-06-0.000211361146204376i</v>
      </c>
      <c r="W3189" t="str">
        <f t="shared" si="1666"/>
        <v>0.0000142798038785609-0.000102122543062978i</v>
      </c>
      <c r="X3189" t="str">
        <f t="shared" si="1667"/>
        <v>0.000014472785663728-0.000102067094809478i</v>
      </c>
      <c r="Y3189" t="str">
        <f t="shared" si="1668"/>
        <v>0.009+0.788539756051038i</v>
      </c>
      <c r="Z3189" t="str">
        <f t="shared" si="1669"/>
        <v>-0.00180919338441489-0.00027767308296719i</v>
      </c>
      <c r="AA3189" t="str">
        <f t="shared" si="1670"/>
        <v>0.202991030028274-17.7543138017863i</v>
      </c>
      <c r="AB3189" t="str">
        <f t="shared" si="1671"/>
        <v>0.140352673780026-0.424803148268751i</v>
      </c>
      <c r="AC3189" t="str">
        <f t="shared" si="1672"/>
        <v>0.895073230446679-0.0408112087371129i</v>
      </c>
      <c r="AD3189" t="str">
        <f t="shared" si="1673"/>
        <v>0.178075233013885-0.466482147561204i</v>
      </c>
      <c r="AE3189" t="str">
        <f t="shared" si="1674"/>
        <v>-0.000451702069559336+0.000794509716364313i</v>
      </c>
      <c r="AF3189" t="str">
        <f t="shared" si="1675"/>
        <v>-15.0805690856257-0.283493682019162i</v>
      </c>
      <c r="AG3189" t="str">
        <f t="shared" si="1676"/>
        <v>0.970149759624146-0.0117877888371383i</v>
      </c>
      <c r="AH3189" t="str">
        <f t="shared" si="1677"/>
        <v>0.00740105294942617-0.0121283975158392i</v>
      </c>
      <c r="AI3189">
        <f t="shared" si="1678"/>
        <v>-36.949204483619738</v>
      </c>
      <c r="AJ3189">
        <f t="shared" si="1679"/>
        <v>-58.607408971794676</v>
      </c>
      <c r="AK3189"/>
      <c r="AL3189"/>
      <c r="AM3189"/>
      <c r="AN3189"/>
    </row>
    <row r="3190" spans="1:40" x14ac:dyDescent="0.25">
      <c r="A3190"/>
      <c r="B3190">
        <f t="shared" si="1680"/>
        <v>1256000</v>
      </c>
      <c r="C3190" s="186" t="str">
        <f t="shared" si="1648"/>
        <v>-4.84466173334718E-08+0.00194985870977381i</v>
      </c>
      <c r="D3190" s="158" t="str">
        <f t="shared" si="1649"/>
        <v>-5.95700632843002+0.0149489167749326i</v>
      </c>
      <c r="E3190" t="str">
        <f t="shared" si="1650"/>
        <v>2870</v>
      </c>
      <c r="F3190" t="str">
        <f t="shared" si="1651"/>
        <v>0.777000777000777</v>
      </c>
      <c r="G3190" t="str">
        <f t="shared" si="1646"/>
        <v>0.777000777000777</v>
      </c>
      <c r="H3190" t="str">
        <f t="shared" si="1652"/>
        <v>9.12357946974855+0.29821747554662i</v>
      </c>
      <c r="I3190" t="str">
        <f t="shared" si="1653"/>
        <v>4932.30046613598i</v>
      </c>
      <c r="J3190" t="str">
        <f t="shared" si="1647"/>
        <v>-20807.8455760894+1066.7421614544i</v>
      </c>
      <c r="K3190" t="str">
        <f t="shared" si="1654"/>
        <v>0.0121203405142742-0.236419055010248i</v>
      </c>
      <c r="L3190" t="str">
        <f t="shared" si="1655"/>
        <v>0.000898635292902297-0.0146910771706847i</v>
      </c>
      <c r="M3190" t="str">
        <f t="shared" si="1656"/>
        <v>0.0130189758071765-0.251110132180933i</v>
      </c>
      <c r="N3190" t="str">
        <f t="shared" si="1657"/>
        <v>-5.57024660733903i</v>
      </c>
      <c r="O3190" t="str">
        <f t="shared" si="1658"/>
        <v>0.756443060360803+0.654059551135814i</v>
      </c>
      <c r="P3190" t="str">
        <f t="shared" si="1659"/>
        <v>0.243556939639197-0.654059551135814i</v>
      </c>
      <c r="Q3190" t="str">
        <f t="shared" si="1660"/>
        <v>-0.243556939639197+6.22430615847484i</v>
      </c>
      <c r="R3190" t="str">
        <f t="shared" si="1661"/>
        <v>-0.106449683779403-0.0349646008553107i</v>
      </c>
      <c r="S3190" t="str">
        <f t="shared" si="1662"/>
        <v>0.574976281779024i</v>
      </c>
      <c r="T3190" t="str">
        <f t="shared" si="1663"/>
        <v>0.0201038161936742-0.061206043376034i</v>
      </c>
      <c r="U3190" t="str">
        <f t="shared" si="1664"/>
        <v>0.0000500000000000001-0.000191993513670015i</v>
      </c>
      <c r="V3190" t="str">
        <f t="shared" si="1665"/>
        <v>3.33333333333333E-06-0.000211192865037016i</v>
      </c>
      <c r="W3190" t="str">
        <f t="shared" si="1666"/>
        <v>0.000014279498540033-0.00010204354358705i</v>
      </c>
      <c r="X3190" t="str">
        <f t="shared" si="1667"/>
        <v>0.0000144721760827548-0.000101988139989651i</v>
      </c>
      <c r="Y3190" t="str">
        <f t="shared" si="1668"/>
        <v>0.009+0.789168074581756i</v>
      </c>
      <c r="Z3190" t="str">
        <f t="shared" si="1669"/>
        <v>-0.00180635474177687-0.000277408703123378i</v>
      </c>
      <c r="AA3190" t="str">
        <f t="shared" si="1670"/>
        <v>0.202667870717459-17.740178290062i</v>
      </c>
      <c r="AB3190" t="str">
        <f t="shared" si="1671"/>
        <v>0.138874401457368-0.422802942363498i</v>
      </c>
      <c r="AC3190" t="str">
        <f t="shared" si="1672"/>
        <v>0.895637899729424-0.040377230584341i</v>
      </c>
      <c r="AD3190" t="str">
        <f t="shared" si="1673"/>
        <v>0.175980613456005-0.464135486764456i</v>
      </c>
      <c r="AE3190" t="str">
        <f t="shared" si="1674"/>
        <v>-0.000446638639033923+0.000789574783590204i</v>
      </c>
      <c r="AF3190" t="str">
        <f t="shared" si="1675"/>
        <v>-15.0805857981786-0.283268558771687i</v>
      </c>
      <c r="AG3190" t="str">
        <f t="shared" si="1676"/>
        <v>0.970322585975579-0.0116418939690541i</v>
      </c>
      <c r="AH3190" t="str">
        <f t="shared" si="1677"/>
        <v>0.00731669747432663-0.012053260984831i</v>
      </c>
      <c r="AI3190">
        <f t="shared" si="1678"/>
        <v>-37.015504979477349</v>
      </c>
      <c r="AJ3190">
        <f t="shared" si="1679"/>
        <v>-58.740970739716673</v>
      </c>
      <c r="AK3190"/>
      <c r="AL3190"/>
      <c r="AM3190"/>
      <c r="AN3190"/>
    </row>
    <row r="3191" spans="1:40" x14ac:dyDescent="0.25">
      <c r="A3191"/>
      <c r="B3191">
        <f t="shared" si="1680"/>
        <v>1257000</v>
      </c>
      <c r="C3191" s="186" t="str">
        <f t="shared" si="1648"/>
        <v>-4.83695650716218E-08+0.00194830750952928i</v>
      </c>
      <c r="D3191" s="158" t="str">
        <f t="shared" si="1649"/>
        <v>-5.95700632783929+0.0149370242397245i</v>
      </c>
      <c r="E3191" t="str">
        <f t="shared" si="1650"/>
        <v>2870</v>
      </c>
      <c r="F3191" t="str">
        <f t="shared" si="1651"/>
        <v>0.777000777000777</v>
      </c>
      <c r="G3191" t="str">
        <f t="shared" si="1646"/>
        <v>0.777000777000777</v>
      </c>
      <c r="H3191" t="str">
        <f t="shared" si="1652"/>
        <v>9.12359614308702+0.29798081655523i</v>
      </c>
      <c r="I3191" t="str">
        <f t="shared" si="1653"/>
        <v>4936.22745695296i</v>
      </c>
      <c r="J3191" t="str">
        <f t="shared" si="1647"/>
        <v>-20840.9938712362+1067.59147846193i</v>
      </c>
      <c r="K3191" t="str">
        <f t="shared" si="1654"/>
        <v>0.0121011122399995-0.236231939947958i</v>
      </c>
      <c r="L3191" t="str">
        <f t="shared" si="1655"/>
        <v>0.000897211371405287-0.0146794767887083i</v>
      </c>
      <c r="M3191" t="str">
        <f t="shared" si="1656"/>
        <v>0.0129983236114048-0.250911416736666i</v>
      </c>
      <c r="N3191" t="str">
        <f t="shared" si="1657"/>
        <v>-5.57468151705824i</v>
      </c>
      <c r="O3191" t="str">
        <f t="shared" si="1658"/>
        <v>0.759336306903093+0.650698373302694i</v>
      </c>
      <c r="P3191" t="str">
        <f t="shared" si="1659"/>
        <v>0.240663693096907-0.650698373302694i</v>
      </c>
      <c r="Q3191" t="str">
        <f t="shared" si="1660"/>
        <v>-0.240663693096907+6.22537989036093i</v>
      </c>
      <c r="R3191" t="str">
        <f t="shared" si="1661"/>
        <v>-0.105859753108992-0.0345660984153843i</v>
      </c>
      <c r="S3191" t="str">
        <f t="shared" si="1662"/>
        <v>0.575434065442861i</v>
      </c>
      <c r="T3191" t="str">
        <f t="shared" si="1663"/>
        <v>0.0198905105376626-0.0609153080982848i</v>
      </c>
      <c r="U3191" t="str">
        <f t="shared" si="1664"/>
        <v>0.0000499999999999999-0.00019184077420011i</v>
      </c>
      <c r="V3191" t="str">
        <f t="shared" si="1665"/>
        <v>3.33333333333333E-06-0.000211024851620121i</v>
      </c>
      <c r="W3191" t="str">
        <f t="shared" si="1666"/>
        <v>0.0000142791929750397-0.000101964671517047i</v>
      </c>
      <c r="X3191" t="str">
        <f t="shared" si="1667"/>
        <v>0.0000144715670013654-0.000101909312503323i</v>
      </c>
      <c r="Y3191" t="str">
        <f t="shared" si="1668"/>
        <v>0.009+0.789796393112474i</v>
      </c>
      <c r="Z3191" t="str">
        <f t="shared" si="1669"/>
        <v>-0.00180352286874439-0.000277144830221818i</v>
      </c>
      <c r="AA3191" t="str">
        <f t="shared" si="1670"/>
        <v>0.20234548251272-17.7260652689919i</v>
      </c>
      <c r="AB3191" t="str">
        <f t="shared" si="1671"/>
        <v>0.13740091527839-0.420794582990781i</v>
      </c>
      <c r="AC3191" t="str">
        <f t="shared" si="1672"/>
        <v>0.89620381658796-0.0399450824770557i</v>
      </c>
      <c r="AD3191" t="str">
        <f t="shared" si="1673"/>
        <v>0.173896517971591-0.461779189708812i</v>
      </c>
      <c r="AE3191" t="str">
        <f t="shared" si="1674"/>
        <v>-0.000441606062088601+0.000784634808000694i</v>
      </c>
      <c r="AF3191" t="str">
        <f t="shared" si="1675"/>
        <v>-15.0806024709263-0.283043792315506i</v>
      </c>
      <c r="AG3191" t="str">
        <f t="shared" si="1676"/>
        <v>0.970495766007868-0.0114969026572663i</v>
      </c>
      <c r="AH3191" t="str">
        <f t="shared" si="1677"/>
        <v>0.00723288224308788-0.0119780182808263i</v>
      </c>
      <c r="AI3191">
        <f t="shared" si="1678"/>
        <v>-37.082150224735074</v>
      </c>
      <c r="AJ3191">
        <f t="shared" si="1679"/>
        <v>-58.874475885950986</v>
      </c>
      <c r="AK3191"/>
      <c r="AL3191"/>
      <c r="AM3191"/>
      <c r="AN3191"/>
    </row>
    <row r="3192" spans="1:40" x14ac:dyDescent="0.25">
      <c r="A3192"/>
      <c r="B3192">
        <f t="shared" si="1680"/>
        <v>1258000</v>
      </c>
      <c r="C3192" s="186" t="str">
        <f t="shared" si="1648"/>
        <v>-4.82926964861615E-08+0.00194675877542187i</v>
      </c>
      <c r="D3192" s="158" t="str">
        <f t="shared" si="1649"/>
        <v>-5.95700632724996+0.0149251506115677i</v>
      </c>
      <c r="E3192" t="str">
        <f t="shared" si="1650"/>
        <v>2870</v>
      </c>
      <c r="F3192" t="str">
        <f t="shared" si="1651"/>
        <v>0.777000777000777</v>
      </c>
      <c r="G3192" t="str">
        <f t="shared" si="1646"/>
        <v>0.777000777000777</v>
      </c>
      <c r="H3192" t="str">
        <f t="shared" si="1652"/>
        <v>9.12361277674515+0.29774453241577i</v>
      </c>
      <c r="I3192" t="str">
        <f t="shared" si="1653"/>
        <v>4940.15444776995i</v>
      </c>
      <c r="J3192" t="str">
        <f t="shared" si="1647"/>
        <v>-20874.1685478356+1068.44079546945i</v>
      </c>
      <c r="K3192" t="str">
        <f t="shared" si="1654"/>
        <v>0.0120819296479704-0.236045120070517i</v>
      </c>
      <c r="L3192" t="str">
        <f t="shared" si="1655"/>
        <v>0.000895790827413808-0.014667894643041i</v>
      </c>
      <c r="M3192" t="str">
        <f t="shared" si="1656"/>
        <v>0.0129777204753842-0.250713014713558i</v>
      </c>
      <c r="N3192" t="str">
        <f t="shared" si="1657"/>
        <v>-5.57911642677746i</v>
      </c>
      <c r="O3192" t="str">
        <f t="shared" si="1658"/>
        <v>0.762214618521259+0.6473243972789i</v>
      </c>
      <c r="P3192" t="str">
        <f t="shared" si="1659"/>
        <v>0.237785381478741-0.6473243972789i</v>
      </c>
      <c r="Q3192" t="str">
        <f t="shared" si="1660"/>
        <v>-0.237785381478741+6.22644082405636i</v>
      </c>
      <c r="R3192" t="str">
        <f t="shared" si="1661"/>
        <v>-0.105268709698144-0.0341694440206354i</v>
      </c>
      <c r="S3192" t="str">
        <f t="shared" si="1662"/>
        <v>0.575891849106696i</v>
      </c>
      <c r="T3192" t="str">
        <f t="shared" si="1663"/>
        <v>0.0196779042999915-0.0606233918811401i</v>
      </c>
      <c r="U3192" t="str">
        <f t="shared" si="1664"/>
        <v>0.0000499999999999999-0.000191688277559251i</v>
      </c>
      <c r="V3192" t="str">
        <f t="shared" si="1665"/>
        <v>3.33333333333333E-06-0.000210857105315177i</v>
      </c>
      <c r="W3192" t="str">
        <f t="shared" si="1666"/>
        <v>0.0000142788871836199-0.000101885926548849i</v>
      </c>
      <c r="X3192" t="str">
        <f t="shared" si="1667"/>
        <v>0.0000144709584172913-0.000101830612046549i</v>
      </c>
      <c r="Y3192" t="str">
        <f t="shared" si="1668"/>
        <v>0.009+0.790424711643192i</v>
      </c>
      <c r="Z3192" t="str">
        <f t="shared" si="1669"/>
        <v>-0.00180069774380044-0.000276881462767407i</v>
      </c>
      <c r="AA3192" t="str">
        <f t="shared" si="1670"/>
        <v>0.202023862962591-17.7119746849424i</v>
      </c>
      <c r="AB3192" t="str">
        <f t="shared" si="1671"/>
        <v>0.135932260585259-0.418778065850894i</v>
      </c>
      <c r="AC3192" t="str">
        <f t="shared" si="1672"/>
        <v>0.896770979496072-0.0395147715279942i</v>
      </c>
      <c r="AD3192" t="str">
        <f t="shared" si="1673"/>
        <v>0.171822991483735-0.459413305090079i</v>
      </c>
      <c r="AE3192" t="str">
        <f t="shared" si="1674"/>
        <v>-0.000436604301025953+0.000779689900728518i</v>
      </c>
      <c r="AF3192" t="str">
        <f t="shared" si="1675"/>
        <v>-15.0806191039951-0.282819381804202i</v>
      </c>
      <c r="AG3192" t="str">
        <f t="shared" si="1676"/>
        <v>0.970669295763591-0.0113528156722709i</v>
      </c>
      <c r="AH3192" t="str">
        <f t="shared" si="1677"/>
        <v>0.00714960640902656-0.0119026718371982i</v>
      </c>
      <c r="AI3192">
        <f t="shared" si="1678"/>
        <v>-37.149144409062373</v>
      </c>
      <c r="AJ3192">
        <f t="shared" si="1679"/>
        <v>-59.007924339900057</v>
      </c>
      <c r="AK3192"/>
      <c r="AL3192"/>
      <c r="AM3192"/>
      <c r="AN3192"/>
    </row>
    <row r="3193" spans="1:40" x14ac:dyDescent="0.25">
      <c r="A3193"/>
      <c r="B3193">
        <f t="shared" si="1680"/>
        <v>1259000</v>
      </c>
      <c r="C3193" s="186" t="str">
        <f t="shared" si="1648"/>
        <v>-4.82160109937602E-08+0.00194521250157514i</v>
      </c>
      <c r="D3193" s="158" t="str">
        <f t="shared" si="1649"/>
        <v>-5.95700632666204+0.0149132958454094i</v>
      </c>
      <c r="E3193" t="str">
        <f t="shared" si="1650"/>
        <v>2870</v>
      </c>
      <c r="F3193" t="str">
        <f t="shared" si="1651"/>
        <v>0.777000777000777</v>
      </c>
      <c r="G3193" t="str">
        <f t="shared" si="1646"/>
        <v>0.777000777000777</v>
      </c>
      <c r="H3193" t="str">
        <f t="shared" si="1652"/>
        <v>9.12362937084871+0.297508622239442i</v>
      </c>
      <c r="I3193" t="str">
        <f t="shared" si="1653"/>
        <v>4944.08143858694i</v>
      </c>
      <c r="J3193" t="str">
        <f t="shared" si="1647"/>
        <v>-20907.3696058875+1069.29011247698i</v>
      </c>
      <c r="K3193" t="str">
        <f t="shared" si="1654"/>
        <v>0.0120627925937152-0.235858594681801i</v>
      </c>
      <c r="L3193" t="str">
        <f t="shared" si="1655"/>
        <v>0.000894373650267802-0.0146563306908793i</v>
      </c>
      <c r="M3193" t="str">
        <f t="shared" si="1656"/>
        <v>0.012957166243983-0.25051492537268i</v>
      </c>
      <c r="N3193" t="str">
        <f t="shared" si="1657"/>
        <v>-5.58355133649668i</v>
      </c>
      <c r="O3193" t="str">
        <f t="shared" si="1658"/>
        <v>0.765077938603536+0.643937689425122i</v>
      </c>
      <c r="P3193" t="str">
        <f t="shared" si="1659"/>
        <v>0.234922061396464-0.643937689425122i</v>
      </c>
      <c r="Q3193" t="str">
        <f t="shared" si="1660"/>
        <v>-0.234922061396464+6.2274890259218i</v>
      </c>
      <c r="R3193" t="str">
        <f t="shared" si="1661"/>
        <v>-0.104676555168474-0.0337746447084701i</v>
      </c>
      <c r="S3193" t="str">
        <f t="shared" si="1662"/>
        <v>0.576349632770533i</v>
      </c>
      <c r="T3193" t="str">
        <f t="shared" si="1663"/>
        <v>0.019466004074682-0.0603302941310344i</v>
      </c>
      <c r="U3193" t="str">
        <f t="shared" si="1664"/>
        <v>0.0000499999999999999-0.000191536023168815i</v>
      </c>
      <c r="V3193" t="str">
        <f t="shared" si="1665"/>
        <v>3.33333333333333E-06-0.000210689625485697i</v>
      </c>
      <c r="W3193" t="str">
        <f t="shared" si="1666"/>
        <v>0.000014278581165812-0.0001018073083793i</v>
      </c>
      <c r="X3193" t="str">
        <f t="shared" si="1667"/>
        <v>0.0000144703503282724-0.000101752038316351i</v>
      </c>
      <c r="Y3193" t="str">
        <f t="shared" si="1668"/>
        <v>0.009+0.79105303017391i</v>
      </c>
      <c r="Z3193" t="str">
        <f t="shared" si="1669"/>
        <v>-0.00179787934551344-0.00027661859927092i</v>
      </c>
      <c r="AA3193" t="str">
        <f t="shared" si="1670"/>
        <v>0.201703009625341-17.6979064844503i</v>
      </c>
      <c r="AB3193" t="str">
        <f t="shared" si="1671"/>
        <v>0.134468482928568-0.41675338684357i</v>
      </c>
      <c r="AC3193" t="str">
        <f t="shared" si="1672"/>
        <v>0.897339386883953-0.0390863048819028i</v>
      </c>
      <c r="AD3193" t="str">
        <f t="shared" si="1673"/>
        <v>0.169760078679693-0.457037881816011i</v>
      </c>
      <c r="AE3193" t="str">
        <f t="shared" si="1674"/>
        <v>-0.00043163331783265+0.00077474017265772i</v>
      </c>
      <c r="AF3193" t="str">
        <f t="shared" si="1675"/>
        <v>-15.0806356975108-0.282595326394033i</v>
      </c>
      <c r="AG3193" t="str">
        <f t="shared" si="1676"/>
        <v>0.970843171284122-0.0112096337670192i</v>
      </c>
      <c r="AH3193" t="str">
        <f t="shared" si="1677"/>
        <v>0.00706686911586506-0.0118272240776915i</v>
      </c>
      <c r="AI3193">
        <f t="shared" si="1678"/>
        <v>-37.216491802150593</v>
      </c>
      <c r="AJ3193">
        <f t="shared" si="1679"/>
        <v>-59.141316032428037</v>
      </c>
      <c r="AK3193"/>
      <c r="AL3193"/>
      <c r="AM3193"/>
      <c r="AN3193"/>
    </row>
    <row r="3194" spans="1:40" x14ac:dyDescent="0.25">
      <c r="A3194"/>
      <c r="B3194">
        <f t="shared" si="1680"/>
        <v>1260000</v>
      </c>
      <c r="C3194" s="186" t="str">
        <f t="shared" si="1648"/>
        <v>-4.81395080134006E-08+0.00194366868213134i</v>
      </c>
      <c r="D3194" s="158" t="str">
        <f t="shared" si="1649"/>
        <v>-5.95700632607552+0.0149014598963403i</v>
      </c>
      <c r="E3194" t="str">
        <f t="shared" si="1650"/>
        <v>2870</v>
      </c>
      <c r="F3194" t="str">
        <f t="shared" si="1651"/>
        <v>0.777000777000777</v>
      </c>
      <c r="G3194" t="str">
        <f t="shared" si="1646"/>
        <v>0.777000777000777</v>
      </c>
      <c r="H3194" t="str">
        <f t="shared" si="1652"/>
        <v>9.12364592552296+0.297273085140252i</v>
      </c>
      <c r="I3194" t="str">
        <f t="shared" si="1653"/>
        <v>4948.00842940392i</v>
      </c>
      <c r="J3194" t="str">
        <f t="shared" si="1647"/>
        <v>-20940.597045392+1070.13942948451i</v>
      </c>
      <c r="K3194" t="str">
        <f t="shared" si="1654"/>
        <v>0.0120437009333317-0.235672363087862i</v>
      </c>
      <c r="L3194" t="str">
        <f t="shared" si="1655"/>
        <v>0.000892959829349145-0.0146447848895525i</v>
      </c>
      <c r="M3194" t="str">
        <f t="shared" si="1656"/>
        <v>0.0129366607626808-0.250317147977415i</v>
      </c>
      <c r="N3194" t="str">
        <f t="shared" si="1657"/>
        <v>-5.5879862462159i</v>
      </c>
      <c r="O3194" t="str">
        <f t="shared" si="1658"/>
        <v>0.76792621083302+0.640538316352457i</v>
      </c>
      <c r="P3194" t="str">
        <f t="shared" si="1659"/>
        <v>0.23207378916698-0.640538316352457i</v>
      </c>
      <c r="Q3194" t="str">
        <f t="shared" si="1660"/>
        <v>-0.23207378916698+6.22852456256836i</v>
      </c>
      <c r="R3194" t="str">
        <f t="shared" si="1661"/>
        <v>-0.104083291187063-0.0333817075462398i</v>
      </c>
      <c r="S3194" t="str">
        <f t="shared" si="1662"/>
        <v>0.57680741643437i</v>
      </c>
      <c r="T3194" t="str">
        <f t="shared" si="1663"/>
        <v>0.0192548164859143-0.060036014283596i</v>
      </c>
      <c r="U3194" t="str">
        <f t="shared" si="1664"/>
        <v>0.00005-0.000191384010452015i</v>
      </c>
      <c r="V3194" t="str">
        <f t="shared" si="1665"/>
        <v>3.33333333333333E-06-0.000210522411497216i</v>
      </c>
      <c r="W3194" t="str">
        <f t="shared" si="1666"/>
        <v>0.0000142782749216548-0.000101728816706209i</v>
      </c>
      <c r="X3194" t="str">
        <f t="shared" si="1667"/>
        <v>0.0000144697427320584-0.000101673591010714i</v>
      </c>
      <c r="Y3194" t="str">
        <f t="shared" si="1668"/>
        <v>0.009+0.791681348704628i</v>
      </c>
      <c r="Z3194" t="str">
        <f t="shared" si="1669"/>
        <v>-0.00179506765253686-0.000276356238249004i</v>
      </c>
      <c r="AA3194" t="str">
        <f t="shared" si="1670"/>
        <v>0.20138292006893-17.683860614222i</v>
      </c>
      <c r="AB3194" t="str">
        <f t="shared" si="1671"/>
        <v>0.133009628067242-0.414720542070207i</v>
      </c>
      <c r="AC3194" t="str">
        <f t="shared" si="1672"/>
        <v>0.897909037137815-0.0386596897154061i</v>
      </c>
      <c r="AD3194" t="str">
        <f t="shared" si="1673"/>
        <v>0.167707824009852-0.454652969005013i</v>
      </c>
      <c r="AE3194" t="str">
        <f t="shared" si="1674"/>
        <v>-0.000426693074180395+0.000769785734422451i</v>
      </c>
      <c r="AF3194" t="str">
        <f t="shared" si="1675"/>
        <v>-15.0806522515985-0.282371625243912i</v>
      </c>
      <c r="AG3194" t="str">
        <f t="shared" si="1676"/>
        <v>0.971017388609718-0.0110673576769198i</v>
      </c>
      <c r="AH3194" t="str">
        <f t="shared" si="1677"/>
        <v>0.00698466949781413-0.0117516774163854i</v>
      </c>
      <c r="AI3194">
        <f t="shared" si="1678"/>
        <v>-37.284196755751474</v>
      </c>
      <c r="AJ3194">
        <f t="shared" si="1679"/>
        <v>-59.274650895855224</v>
      </c>
      <c r="AK3194"/>
      <c r="AL3194"/>
      <c r="AM3194"/>
      <c r="AN3194"/>
    </row>
    <row r="3195" spans="1:40" x14ac:dyDescent="0.25">
      <c r="A3195"/>
      <c r="B3195">
        <f t="shared" si="1680"/>
        <v>1261000</v>
      </c>
      <c r="C3195" s="186" t="str">
        <f t="shared" si="1648"/>
        <v>-4.80631869663687E-08+0.00194212731125128i</v>
      </c>
      <c r="D3195" s="158" t="str">
        <f t="shared" si="1649"/>
        <v>-5.95700632549039+0.0148896427195932i</v>
      </c>
      <c r="E3195" t="str">
        <f t="shared" si="1650"/>
        <v>2870</v>
      </c>
      <c r="F3195" t="str">
        <f t="shared" si="1651"/>
        <v>0.777000777000777</v>
      </c>
      <c r="G3195" t="str">
        <f t="shared" si="1646"/>
        <v>0.777000777000777</v>
      </c>
      <c r="H3195" t="str">
        <f t="shared" si="1652"/>
        <v>9.12366244089265+0.297037920235i</v>
      </c>
      <c r="I3195" t="str">
        <f t="shared" si="1653"/>
        <v>4951.93542022091i</v>
      </c>
      <c r="J3195" t="str">
        <f t="shared" si="1647"/>
        <v>-20973.8508663491+1070.98874649203i</v>
      </c>
      <c r="K3195" t="str">
        <f t="shared" si="1654"/>
        <v>0.0120246545234856-0.235486424596931i</v>
      </c>
      <c r="L3195" t="str">
        <f t="shared" si="1655"/>
        <v>0.0008915493540815-0.0146332571965232i</v>
      </c>
      <c r="M3195" t="str">
        <f t="shared" si="1656"/>
        <v>0.0129162038775671-0.250119681793454i</v>
      </c>
      <c r="N3195" t="str">
        <f t="shared" si="1657"/>
        <v>-5.59242115593512i</v>
      </c>
      <c r="O3195" t="str">
        <f t="shared" si="1658"/>
        <v>0.770759379188777+0.637126344921108i</v>
      </c>
      <c r="P3195" t="str">
        <f t="shared" si="1659"/>
        <v>0.229240620811223-0.637126344921108i</v>
      </c>
      <c r="Q3195" t="str">
        <f t="shared" si="1660"/>
        <v>-0.229240620811223+6.22954750085623i</v>
      </c>
      <c r="R3195" t="str">
        <f t="shared" si="1661"/>
        <v>-0.103488919466862-0.0329906396310983i</v>
      </c>
      <c r="S3195" t="str">
        <f t="shared" si="1662"/>
        <v>0.577265200098207i</v>
      </c>
      <c r="T3195" t="str">
        <f t="shared" si="1663"/>
        <v>0.0190443481880138-0.0597405518039853i</v>
      </c>
      <c r="U3195" t="str">
        <f t="shared" si="1664"/>
        <v>0.00005-0.000191232238833893i</v>
      </c>
      <c r="V3195" t="str">
        <f t="shared" si="1665"/>
        <v>3.33333333333333E-06-0.000210355462717281i</v>
      </c>
      <c r="W3195" t="str">
        <f t="shared" si="1666"/>
        <v>0.0000142779684511867-0.000101650451228339i</v>
      </c>
      <c r="X3195" t="str">
        <f t="shared" si="1667"/>
        <v>0.0000144691356264075-0.000101595269828577i</v>
      </c>
      <c r="Y3195" t="str">
        <f t="shared" si="1668"/>
        <v>0.009+0.792309667235346i</v>
      </c>
      <c r="Z3195" t="str">
        <f t="shared" si="1669"/>
        <v>-0.00179226264360868-0.000276094378224125i</v>
      </c>
      <c r="AA3195" t="str">
        <f t="shared" si="1670"/>
        <v>0.201063591870958-17.6698370211331i</v>
      </c>
      <c r="AB3195" t="str">
        <f t="shared" si="1671"/>
        <v>0.131555741968448-0.412679527836205i</v>
      </c>
      <c r="AC3195" t="str">
        <f t="shared" si="1672"/>
        <v>0.898479928599465-0.0382349332368805i</v>
      </c>
      <c r="AD3195" t="str">
        <f t="shared" si="1673"/>
        <v>0.165666271686735-0.45225861598496i</v>
      </c>
      <c r="AE3195" t="str">
        <f t="shared" si="1674"/>
        <v>-0.000421783531426932+0.000764826696405951i</v>
      </c>
      <c r="AF3195" t="str">
        <f t="shared" si="1675"/>
        <v>-15.080668766383-0.282148277515407i</v>
      </c>
      <c r="AG3195" t="str">
        <f t="shared" si="1676"/>
        <v>0.971191943779603-0.0109259881198442i</v>
      </c>
      <c r="AH3195" t="str">
        <f t="shared" si="1677"/>
        <v>0.00690300667965703-0.0116760342576615i</v>
      </c>
      <c r="AI3195">
        <f t="shared" si="1678"/>
        <v>-37.352263705777951</v>
      </c>
      <c r="AJ3195">
        <f t="shared" si="1679"/>
        <v>-59.407928863956833</v>
      </c>
      <c r="AK3195"/>
      <c r="AL3195"/>
      <c r="AM3195"/>
      <c r="AN3195"/>
    </row>
    <row r="3196" spans="1:40" x14ac:dyDescent="0.25">
      <c r="A3196"/>
      <c r="B3196">
        <f t="shared" si="1680"/>
        <v>1262000</v>
      </c>
      <c r="C3196" s="186" t="str">
        <f t="shared" si="1648"/>
        <v>-4.79870472762421E-08+0.0019405883831143i</v>
      </c>
      <c r="D3196" s="158" t="str">
        <f t="shared" si="1649"/>
        <v>-5.95700632490665+0.014877844270543i</v>
      </c>
      <c r="E3196" t="str">
        <f t="shared" si="1650"/>
        <v>2870</v>
      </c>
      <c r="F3196" t="str">
        <f t="shared" si="1651"/>
        <v>0.777000777000777</v>
      </c>
      <c r="G3196" t="str">
        <f t="shared" si="1646"/>
        <v>0.777000777000777</v>
      </c>
      <c r="H3196" t="str">
        <f t="shared" si="1652"/>
        <v>9.12367891708206+0.296803126643267i</v>
      </c>
      <c r="I3196" t="str">
        <f t="shared" si="1653"/>
        <v>4955.8624110379i</v>
      </c>
      <c r="J3196" t="str">
        <f t="shared" si="1647"/>
        <v>-21007.1310687587+1071.83806349956i</v>
      </c>
      <c r="K3196" t="str">
        <f t="shared" si="1654"/>
        <v>0.0120056532214076-0.235300778519401i</v>
      </c>
      <c r="L3196" t="str">
        <f t="shared" si="1655"/>
        <v>0.000890142213930105-0.014621747569386i</v>
      </c>
      <c r="M3196" t="str">
        <f t="shared" si="1656"/>
        <v>0.0128957954353377-0.249922526088787i</v>
      </c>
      <c r="N3196" t="str">
        <f t="shared" si="1657"/>
        <v>-5.59685606565434i</v>
      </c>
      <c r="O3196" t="str">
        <f t="shared" si="1658"/>
        <v>0.773577387946943+0.633701842239066i</v>
      </c>
      <c r="P3196" t="str">
        <f t="shared" si="1659"/>
        <v>0.226422612053057-0.633701842239066i</v>
      </c>
      <c r="Q3196" t="str">
        <f t="shared" si="1660"/>
        <v>-0.226422612053057+6.23055790789341i</v>
      </c>
      <c r="R3196" t="str">
        <f t="shared" si="1661"/>
        <v>-0.102893441767085-0.0326014480898553i</v>
      </c>
      <c r="S3196" t="str">
        <f t="shared" si="1662"/>
        <v>0.577722983762044i</v>
      </c>
      <c r="T3196" t="str">
        <f t="shared" si="1663"/>
        <v>0.0188346058654346-0.0594439061872265i</v>
      </c>
      <c r="U3196" t="str">
        <f t="shared" si="1664"/>
        <v>0.00005-0.000191080707741314i</v>
      </c>
      <c r="V3196" t="str">
        <f t="shared" si="1665"/>
        <v>3.33333333333333E-06-0.000210188778515446i</v>
      </c>
      <c r="W3196" t="str">
        <f t="shared" si="1666"/>
        <v>0.0000142776617544467-0.000101572211645413i</v>
      </c>
      <c r="X3196" t="str">
        <f t="shared" si="1667"/>
        <v>0.0000144685290090876-0.000101517074469836i</v>
      </c>
      <c r="Y3196" t="str">
        <f t="shared" si="1668"/>
        <v>0.009+0.792937985766064i</v>
      </c>
      <c r="Z3196" t="str">
        <f t="shared" si="1669"/>
        <v>-0.00178946429755118-0.000275833017724561i</v>
      </c>
      <c r="AA3196" t="str">
        <f t="shared" si="1670"/>
        <v>0.200745022618622-17.6558356522276i</v>
      </c>
      <c r="AB3196" t="str">
        <f t="shared" si="1671"/>
        <v>0.130106870807478-0.410630340653261i</v>
      </c>
      <c r="AC3196" t="str">
        <f t="shared" si="1672"/>
        <v>0.899052059565903-0.0378120426863198i</v>
      </c>
      <c r="AD3196" t="str">
        <f t="shared" si="1673"/>
        <v>0.163635465684004-0.449854872291936i</v>
      </c>
      <c r="AE3196" t="str">
        <f t="shared" si="1674"/>
        <v>-0.00041690465061707+0.000759863168739486i</v>
      </c>
      <c r="AF3196" t="str">
        <f t="shared" si="1675"/>
        <v>-15.0806852419887-0.281925282372724i</v>
      </c>
      <c r="AG3196" t="str">
        <f t="shared" si="1676"/>
        <v>0.971366832832045-0.0107855257961312i</v>
      </c>
      <c r="AH3196" t="str">
        <f t="shared" si="1677"/>
        <v>0.00682187977683357-0.0116002969961707i</v>
      </c>
      <c r="AI3196">
        <f t="shared" si="1678"/>
        <v>-37.420697174473531</v>
      </c>
      <c r="AJ3196">
        <f t="shared" si="1679"/>
        <v>-59.541149871957948</v>
      </c>
      <c r="AK3196"/>
      <c r="AL3196"/>
      <c r="AM3196"/>
      <c r="AN3196"/>
    </row>
    <row r="3197" spans="1:40" x14ac:dyDescent="0.25">
      <c r="A3197"/>
      <c r="B3197">
        <f t="shared" si="1680"/>
        <v>1263000</v>
      </c>
      <c r="C3197" s="186" t="str">
        <f t="shared" si="1648"/>
        <v>-4.79110883688797E-08+0.00193905189191815i</v>
      </c>
      <c r="D3197" s="158" t="str">
        <f t="shared" si="1649"/>
        <v>-5.9570063243243+0.0148660645047058i</v>
      </c>
      <c r="E3197" t="str">
        <f t="shared" si="1650"/>
        <v>2870</v>
      </c>
      <c r="F3197" t="str">
        <f t="shared" si="1651"/>
        <v>0.777000777000777</v>
      </c>
      <c r="G3197" t="str">
        <f t="shared" si="1646"/>
        <v>0.777000777000777</v>
      </c>
      <c r="H3197" t="str">
        <f t="shared" si="1652"/>
        <v>9.12369535421499+0.296568703487409i</v>
      </c>
      <c r="I3197" t="str">
        <f t="shared" si="1653"/>
        <v>4959.78940185489i</v>
      </c>
      <c r="J3197" t="str">
        <f t="shared" si="1647"/>
        <v>-21040.4376526209+1072.68738050709i</v>
      </c>
      <c r="K3197" t="str">
        <f t="shared" si="1654"/>
        <v>0.0119866968848899-0.235115424167819i</v>
      </c>
      <c r="L3197" t="str">
        <f t="shared" si="1655"/>
        <v>0.000888738398401568-0.0146102559658671i</v>
      </c>
      <c r="M3197" t="str">
        <f t="shared" si="1656"/>
        <v>0.0128754352832915-0.249725680133686i</v>
      </c>
      <c r="N3197" t="str">
        <f t="shared" si="1657"/>
        <v>-5.60129097537356i</v>
      </c>
      <c r="O3197" t="str">
        <f t="shared" si="1658"/>
        <v>0.776380181681815+0.630264875660791i</v>
      </c>
      <c r="P3197" t="str">
        <f t="shared" si="1659"/>
        <v>0.223619818318185-0.630264875660791i</v>
      </c>
      <c r="Q3197" t="str">
        <f t="shared" si="1660"/>
        <v>-0.223619818318185+6.23155585103435i</v>
      </c>
      <c r="R3197" t="str">
        <f t="shared" si="1661"/>
        <v>-0.102296859893615-0.0322141400788269i</v>
      </c>
      <c r="S3197" t="str">
        <f t="shared" si="1662"/>
        <v>0.578180767425881i</v>
      </c>
      <c r="T3197" t="str">
        <f t="shared" si="1663"/>
        <v>0.018625596232741-0.0591460769585481i</v>
      </c>
      <c r="U3197" t="str">
        <f t="shared" si="1664"/>
        <v>0.00005-0.00019092941660296i</v>
      </c>
      <c r="V3197" t="str">
        <f t="shared" si="1665"/>
        <v>3.33333333333333E-06-0.000210022358263256i</v>
      </c>
      <c r="W3197" t="str">
        <f t="shared" si="1666"/>
        <v>0.0000142773548314734-0.000101494097658099i</v>
      </c>
      <c r="X3197" t="str">
        <f t="shared" si="1667"/>
        <v>0.0000144679228778749-0.000101439004635336i</v>
      </c>
      <c r="Y3197" t="str">
        <f t="shared" si="1668"/>
        <v>0.009+0.793566304296782i</v>
      </c>
      <c r="Z3197" t="str">
        <f t="shared" si="1669"/>
        <v>-0.00178667259327038-0.000275572155284357i</v>
      </c>
      <c r="AA3197" t="str">
        <f t="shared" si="1670"/>
        <v>0.200427209908668-17.641856454717i</v>
      </c>
      <c r="AB3197" t="str">
        <f t="shared" si="1671"/>
        <v>0.128663060967619-0.40857297724172i</v>
      </c>
      <c r="AC3197" t="str">
        <f t="shared" si="1672"/>
        <v>0.899625428288905-0.0373910253351981i</v>
      </c>
      <c r="AD3197" t="str">
        <f t="shared" si="1673"/>
        <v>0.161615449735472-0.447441787669027i</v>
      </c>
      <c r="AE3197" t="str">
        <f t="shared" si="1674"/>
        <v>-0.000412056392483675+0.000754895261301302i</v>
      </c>
      <c r="AF3197" t="str">
        <f t="shared" si="1675"/>
        <v>-15.0807016785393-0.281702638982703i</v>
      </c>
      <c r="AG3197" t="str">
        <f t="shared" si="1676"/>
        <v>0.971542051804446-0.0106459713885923i</v>
      </c>
      <c r="AH3197" t="str">
        <f t="shared" si="1677"/>
        <v>0.00674128789552325-0.011524468016801i</v>
      </c>
      <c r="AI3197">
        <f t="shared" si="1678"/>
        <v>-37.489501772652233</v>
      </c>
      <c r="AJ3197">
        <f t="shared" si="1679"/>
        <v>-59.674313856532059</v>
      </c>
      <c r="AK3197"/>
      <c r="AL3197"/>
      <c r="AM3197"/>
      <c r="AN3197"/>
    </row>
    <row r="3198" spans="1:40" x14ac:dyDescent="0.25">
      <c r="A3198"/>
      <c r="B3198">
        <f t="shared" si="1680"/>
        <v>1264000</v>
      </c>
      <c r="C3198" s="186" t="str">
        <f t="shared" si="1648"/>
        <v>-4.78353096724102E-08+0.00193751783187894i</v>
      </c>
      <c r="D3198" s="158" t="str">
        <f t="shared" si="1649"/>
        <v>-5.95700632374334+0.0148543033777385i</v>
      </c>
      <c r="E3198" t="str">
        <f t="shared" si="1650"/>
        <v>2870</v>
      </c>
      <c r="F3198" t="str">
        <f t="shared" si="1651"/>
        <v>0.777000777000777</v>
      </c>
      <c r="G3198" t="str">
        <f t="shared" si="1646"/>
        <v>0.777000777000777</v>
      </c>
      <c r="H3198" t="str">
        <f t="shared" si="1652"/>
        <v>9.12371175241475+0.296334649892537i</v>
      </c>
      <c r="I3198" t="str">
        <f t="shared" si="1653"/>
        <v>4963.71639267187i</v>
      </c>
      <c r="J3198" t="str">
        <f t="shared" si="1647"/>
        <v>-21073.7706179356+1073.53669751462i</v>
      </c>
      <c r="K3198" t="str">
        <f t="shared" si="1654"/>
        <v>0.0119677853722848-0.234930360856881i</v>
      </c>
      <c r="L3198" t="str">
        <f t="shared" si="1655"/>
        <v>0.000887337897043715-0.0145987823438246i</v>
      </c>
      <c r="M3198" t="str">
        <f t="shared" si="1656"/>
        <v>0.0128551232693285-0.249529143200706i</v>
      </c>
      <c r="N3198" t="str">
        <f t="shared" si="1657"/>
        <v>-5.60572588509278i</v>
      </c>
      <c r="O3198" t="str">
        <f t="shared" si="1658"/>
        <v>0.779167705266947+0.626815512785891i</v>
      </c>
      <c r="P3198" t="str">
        <f t="shared" si="1659"/>
        <v>0.220832294733053-0.626815512785891i</v>
      </c>
      <c r="Q3198" t="str">
        <f t="shared" si="1660"/>
        <v>-0.220832294733053+6.23254139787867i</v>
      </c>
      <c r="R3198" t="str">
        <f t="shared" si="1661"/>
        <v>-0.101699175699398-0.0318287227836809i</v>
      </c>
      <c r="S3198" t="str">
        <f t="shared" si="1662"/>
        <v>0.578638551089718i</v>
      </c>
      <c r="T3198" t="str">
        <f t="shared" si="1663"/>
        <v>0.0184173260345854-0.0588470636737183i</v>
      </c>
      <c r="U3198" t="str">
        <f t="shared" si="1664"/>
        <v>0.00005-0.000190778364849318i</v>
      </c>
      <c r="V3198" t="str">
        <f t="shared" si="1665"/>
        <v>3.33333333333333E-06-0.00020985620133425i</v>
      </c>
      <c r="W3198" t="str">
        <f t="shared" si="1666"/>
        <v>0.0000142770476823057-0.000101416108968017i</v>
      </c>
      <c r="X3198" t="str">
        <f t="shared" si="1667"/>
        <v>0.0000144673172305553-0.000101361060026868i</v>
      </c>
      <c r="Y3198" t="str">
        <f t="shared" si="1668"/>
        <v>0.009+0.7941946228275i</v>
      </c>
      <c r="Z3198" t="str">
        <f t="shared" si="1669"/>
        <v>-0.00178388750975571-0.000275311789443316i</v>
      </c>
      <c r="AA3198" t="str">
        <f t="shared" si="1670"/>
        <v>0.200110151347352-17.6278993759801i</v>
      </c>
      <c r="AB3198" t="str">
        <f t="shared" si="1671"/>
        <v>0.127224359040003-0.406507434532888i</v>
      </c>
      <c r="AC3198" t="str">
        <f t="shared" si="1672"/>
        <v>0.900200032974612-0.0369718884863297i</v>
      </c>
      <c r="AD3198" t="str">
        <f t="shared" si="1673"/>
        <v>0.159606267334113-0.44501941206504i</v>
      </c>
      <c r="AE3198" t="str">
        <f t="shared" si="1674"/>
        <v>-0.000407238717448694+0.000749923083715532i</v>
      </c>
      <c r="AF3198" t="str">
        <f t="shared" si="1675"/>
        <v>-15.0807180761581-0.281480346514798i</v>
      </c>
      <c r="AG3198" t="str">
        <f t="shared" si="1676"/>
        <v>0.97171759673342-0.0105073255625174i</v>
      </c>
      <c r="AH3198" t="str">
        <f t="shared" si="1677"/>
        <v>0.00666123013272929-0.0114485496946453i</v>
      </c>
      <c r="AI3198">
        <f t="shared" si="1678"/>
        <v>-37.55868220201166</v>
      </c>
      <c r="AJ3198">
        <f t="shared" si="1679"/>
        <v>-59.807420755794617</v>
      </c>
      <c r="AK3198"/>
      <c r="AL3198"/>
      <c r="AM3198"/>
      <c r="AN3198"/>
    </row>
    <row r="3199" spans="1:40" x14ac:dyDescent="0.25">
      <c r="A3199"/>
      <c r="B3199">
        <f t="shared" si="1680"/>
        <v>1265000</v>
      </c>
      <c r="C3199" s="186" t="str">
        <f t="shared" si="1648"/>
        <v>-4.77597106172224E-08+0.0019359861972311i</v>
      </c>
      <c r="D3199" s="158" t="str">
        <f t="shared" si="1649"/>
        <v>-5.95700632316374+0.0148425608454384i</v>
      </c>
      <c r="E3199" t="str">
        <f t="shared" si="1650"/>
        <v>2870</v>
      </c>
      <c r="F3199" t="str">
        <f t="shared" si="1651"/>
        <v>0.777000777000777</v>
      </c>
      <c r="G3199" t="str">
        <f t="shared" si="1646"/>
        <v>0.777000777000777</v>
      </c>
      <c r="H3199" t="str">
        <f t="shared" si="1652"/>
        <v>9.12372811180408+0.296100964986513i</v>
      </c>
      <c r="I3199" t="str">
        <f t="shared" si="1653"/>
        <v>4967.64338348886i</v>
      </c>
      <c r="J3199" t="str">
        <f t="shared" si="1647"/>
        <v>-21107.1299647029+1074.38601452214i</v>
      </c>
      <c r="K3199" t="str">
        <f t="shared" si="1654"/>
        <v>0.0119489185425009-0.234745587903423i</v>
      </c>
      <c r="L3199" t="str">
        <f t="shared" si="1655"/>
        <v>0.000885940699445332-0.0145873266612469i</v>
      </c>
      <c r="M3199" t="str">
        <f t="shared" si="1656"/>
        <v>0.0128348592419462-0.24933291456467i</v>
      </c>
      <c r="N3199" t="str">
        <f t="shared" si="1657"/>
        <v>-5.610160794812i</v>
      </c>
      <c r="O3199" t="str">
        <f t="shared" si="1658"/>
        <v>0.781939903876234+0.623353821457786i</v>
      </c>
      <c r="P3199" t="str">
        <f t="shared" si="1659"/>
        <v>0.218060096123766-0.623353821457786i</v>
      </c>
      <c r="Q3199" t="str">
        <f t="shared" si="1660"/>
        <v>-0.218060096123766+6.23351461626979i</v>
      </c>
      <c r="R3199" t="str">
        <f t="shared" si="1661"/>
        <v>-0.101100391084853-0.031445203419279i</v>
      </c>
      <c r="S3199" t="str">
        <f t="shared" si="1662"/>
        <v>0.579096334753555i</v>
      </c>
      <c r="T3199" t="str">
        <f t="shared" si="1663"/>
        <v>0.0182098020456844-0.0585468659193894i</v>
      </c>
      <c r="U3199" t="str">
        <f t="shared" si="1664"/>
        <v>0.00005-0.000190627551912678i</v>
      </c>
      <c r="V3199" t="str">
        <f t="shared" si="1665"/>
        <v>3.33333333333333E-06-0.000209690307103946i</v>
      </c>
      <c r="W3199" t="str">
        <f t="shared" si="1666"/>
        <v>0.0000142767403069821-0.000101338245277729i</v>
      </c>
      <c r="X3199" t="str">
        <f t="shared" si="1667"/>
        <v>0.000014466712064923-0.00010128324034717i</v>
      </c>
      <c r="Y3199" t="str">
        <f t="shared" si="1668"/>
        <v>0.009+0.794822941358218i</v>
      </c>
      <c r="Z3199" t="str">
        <f t="shared" si="1669"/>
        <v>-0.00178110902607967-0.000275051918746947i</v>
      </c>
      <c r="AA3199" t="str">
        <f t="shared" si="1670"/>
        <v>0.199793844550386-17.6139643635619i</v>
      </c>
      <c r="AB3199" t="str">
        <f t="shared" si="1671"/>
        <v>0.125790811823444-0.404433709671417i</v>
      </c>
      <c r="AC3199" t="str">
        <f t="shared" si="1672"/>
        <v>0.900775871783108-0.036554639473726i</v>
      </c>
      <c r="AD3199" t="str">
        <f t="shared" si="1673"/>
        <v>0.1576079617311-0.442587795633298i</v>
      </c>
      <c r="AE3199" t="str">
        <f t="shared" si="1674"/>
        <v>-0.000402451585624202+0.000744946745351238i</v>
      </c>
      <c r="AF3199" t="str">
        <f t="shared" si="1675"/>
        <v>-15.0807344349678-0.281258404141075i</v>
      </c>
      <c r="AG3199" t="str">
        <f t="shared" si="1676"/>
        <v>0.971893463654877-0.0103695889656809i</v>
      </c>
      <c r="AH3199" t="str">
        <f t="shared" si="1677"/>
        <v>0.00658170557636263-0.0113725443949727i</v>
      </c>
      <c r="AI3199">
        <f t="shared" si="1678"/>
        <v>-37.628243257520438</v>
      </c>
      <c r="AJ3199">
        <f t="shared" si="1679"/>
        <v>-59.940470509302514</v>
      </c>
      <c r="AK3199"/>
      <c r="AL3199"/>
      <c r="AM3199"/>
      <c r="AN3199"/>
    </row>
    <row r="3200" spans="1:40" x14ac:dyDescent="0.25">
      <c r="A3200"/>
      <c r="B3200">
        <f t="shared" si="1680"/>
        <v>1266000</v>
      </c>
      <c r="C3200" s="186" t="str">
        <f t="shared" si="1648"/>
        <v>-4.76842906359535E-08+0.00193445698222725i</v>
      </c>
      <c r="D3200" s="158" t="str">
        <f t="shared" si="1649"/>
        <v>-5.95700632258552+0.0148308368637423i</v>
      </c>
      <c r="E3200" t="str">
        <f t="shared" si="1650"/>
        <v>2870</v>
      </c>
      <c r="F3200" t="str">
        <f t="shared" si="1651"/>
        <v>0.777000777000777</v>
      </c>
      <c r="G3200" t="str">
        <f t="shared" si="1646"/>
        <v>0.777000777000777</v>
      </c>
      <c r="H3200" t="str">
        <f t="shared" si="1652"/>
        <v>9.12374443250537+0.295867647899939i</v>
      </c>
      <c r="I3200" t="str">
        <f t="shared" si="1653"/>
        <v>4971.57037430585i</v>
      </c>
      <c r="J3200" t="str">
        <f t="shared" si="1647"/>
        <v>-21140.5156929228+1075.23533152967i</v>
      </c>
      <c r="K3200" t="str">
        <f t="shared" si="1654"/>
        <v>0.0119300962550017-0.23456110462641i</v>
      </c>
      <c r="L3200" t="str">
        <f t="shared" si="1655"/>
        <v>0.000884546795236017-0.0145758888762526i</v>
      </c>
      <c r="M3200" t="str">
        <f t="shared" si="1656"/>
        <v>0.0128146430502377-0.249136993502663i</v>
      </c>
      <c r="N3200" t="str">
        <f t="shared" si="1657"/>
        <v>-5.61459570453122i</v>
      </c>
      <c r="O3200" t="str">
        <f t="shared" si="1658"/>
        <v>0.784696722984987+0.619879869762378i</v>
      </c>
      <c r="P3200" t="str">
        <f t="shared" si="1659"/>
        <v>0.215303277015013-0.619879869762378i</v>
      </c>
      <c r="Q3200" t="str">
        <f t="shared" si="1660"/>
        <v>-0.215303277015013+6.2344755742936i</v>
      </c>
      <c r="R3200" t="str">
        <f t="shared" si="1661"/>
        <v>-0.100500507998275-0.0310635892295166i</v>
      </c>
      <c r="S3200" t="str">
        <f t="shared" si="1662"/>
        <v>0.579554118417392i</v>
      </c>
      <c r="T3200" t="str">
        <f t="shared" si="1663"/>
        <v>0.0180030310707925-0.0582454833134403i</v>
      </c>
      <c r="U3200" t="str">
        <f t="shared" si="1664"/>
        <v>0.00005-0.000190476977227123i</v>
      </c>
      <c r="V3200" t="str">
        <f t="shared" si="1665"/>
        <v>3.33333333333333E-06-0.000209524674949836i</v>
      </c>
      <c r="W3200" t="str">
        <f t="shared" si="1666"/>
        <v>0.0000142764327055412-0.000101260506290734i</v>
      </c>
      <c r="X3200" t="str">
        <f t="shared" si="1667"/>
        <v>0.0000144661073787811-0.000101205545299912i</v>
      </c>
      <c r="Y3200" t="str">
        <f t="shared" si="1668"/>
        <v>0.009+0.795451259888936i</v>
      </c>
      <c r="Z3200" t="str">
        <f t="shared" si="1669"/>
        <v>-0.00177833712139728-0.00027479254174645i</v>
      </c>
      <c r="AA3200" t="str">
        <f t="shared" si="1670"/>
        <v>0.1994782871429-17.6000513651733i</v>
      </c>
      <c r="AB3200" t="str">
        <f t="shared" si="1671"/>
        <v>0.124362466324249-0.402351800017666i</v>
      </c>
      <c r="AC3200" t="str">
        <f t="shared" si="1672"/>
        <v>0.901352942828006-0.0361392856624466i</v>
      </c>
      <c r="AD3200" t="str">
        <f t="shared" si="1673"/>
        <v>0.155620575934823-0.440146988730369i</v>
      </c>
      <c r="AE3200" t="str">
        <f t="shared" si="1674"/>
        <v>-0.000397694956813384+0.000739966355321269i</v>
      </c>
      <c r="AF3200" t="str">
        <f t="shared" si="1675"/>
        <v>-15.0807507550909-0.281036811036197i</v>
      </c>
      <c r="AG3200" t="str">
        <f t="shared" si="1676"/>
        <v>0.972069648604104-0.0102327622283483i</v>
      </c>
      <c r="AH3200" t="str">
        <f t="shared" si="1677"/>
        <v>0.00650271330532493-0.0112964544731967i</v>
      </c>
      <c r="AI3200">
        <f t="shared" si="1678"/>
        <v>-37.698189829887042</v>
      </c>
      <c r="AJ3200">
        <f t="shared" si="1679"/>
        <v>-60.073463058048674</v>
      </c>
      <c r="AK3200"/>
      <c r="AL3200"/>
      <c r="AM3200"/>
      <c r="AN3200"/>
    </row>
    <row r="3201" spans="1:40" x14ac:dyDescent="0.25">
      <c r="A3201"/>
      <c r="B3201">
        <f t="shared" si="1680"/>
        <v>1267000</v>
      </c>
      <c r="C3201" s="186" t="str">
        <f t="shared" si="1648"/>
        <v>-4.76090491634786E-08+0.00193293018113815i</v>
      </c>
      <c r="D3201" s="158" t="str">
        <f t="shared" si="1649"/>
        <v>-5.95700632200867+0.0148191313887258i</v>
      </c>
      <c r="E3201" t="str">
        <f t="shared" si="1650"/>
        <v>2870</v>
      </c>
      <c r="F3201" t="str">
        <f t="shared" si="1651"/>
        <v>0.777000777000777</v>
      </c>
      <c r="G3201" t="str">
        <f t="shared" si="1646"/>
        <v>0.777000777000777</v>
      </c>
      <c r="H3201" t="str">
        <f t="shared" si="1652"/>
        <v>9.12376071464046+0.295634697766147i</v>
      </c>
      <c r="I3201" t="str">
        <f t="shared" si="1653"/>
        <v>4975.49736512284i</v>
      </c>
      <c r="J3201" t="str">
        <f t="shared" si="1647"/>
        <v>-21173.9278025953+1076.0846485372i</v>
      </c>
      <c r="K3201" t="str">
        <f t="shared" si="1654"/>
        <v>0.0119113183698019-0.234376910346931i</v>
      </c>
      <c r="L3201" t="str">
        <f t="shared" si="1655"/>
        <v>0.000883156174085974-0.0145644689470903i</v>
      </c>
      <c r="M3201" t="str">
        <f t="shared" si="1656"/>
        <v>0.0127944745438879-0.248941379294021i</v>
      </c>
      <c r="N3201" t="str">
        <f t="shared" si="1657"/>
        <v>-5.61903061425043i</v>
      </c>
      <c r="O3201" t="str">
        <f t="shared" si="1658"/>
        <v>0.787438108371+0.616393726026719i</v>
      </c>
      <c r="P3201" t="str">
        <f t="shared" si="1659"/>
        <v>0.212561891629-0.616393726026719i</v>
      </c>
      <c r="Q3201" t="str">
        <f t="shared" si="1660"/>
        <v>-0.212561891629+6.23542434027715i</v>
      </c>
      <c r="R3201" t="str">
        <f t="shared" si="1661"/>
        <v>-0.0998995284362369-0.0306838874871577i</v>
      </c>
      <c r="S3201" t="str">
        <f t="shared" si="1662"/>
        <v>0.580011902081229i</v>
      </c>
      <c r="T3201" t="str">
        <f t="shared" si="1663"/>
        <v>0.0177970199446728-0.0579429155053196i</v>
      </c>
      <c r="U3201" t="str">
        <f t="shared" si="1664"/>
        <v>0.0000500000000000001-0.000190326640228523i</v>
      </c>
      <c r="V3201" t="str">
        <f t="shared" si="1665"/>
        <v>3.33333333333333E-06-0.000209359304251375i</v>
      </c>
      <c r="W3201" t="str">
        <f t="shared" si="1666"/>
        <v>0.0000142761248780224-0.000101182891711471i</v>
      </c>
      <c r="X3201" t="str">
        <f t="shared" si="1667"/>
        <v>0.0000144655031699424-0.000101127974589704i</v>
      </c>
      <c r="Y3201" t="str">
        <f t="shared" si="1668"/>
        <v>0.009+0.796079578419654i</v>
      </c>
      <c r="Z3201" t="str">
        <f t="shared" si="1669"/>
        <v>-0.00177557177494584-0.000274533656998705i</v>
      </c>
      <c r="AA3201" t="str">
        <f t="shared" si="1670"/>
        <v>0.199163476759393-17.5861603286902i</v>
      </c>
      <c r="AB3201" t="str">
        <f t="shared" si="1671"/>
        <v>0.122939369756025-0.400261703150075i</v>
      </c>
      <c r="AC3201" t="str">
        <f t="shared" si="1672"/>
        <v>0.901931244176031-0.0357258344484494i</v>
      </c>
      <c r="AD3201" t="str">
        <f t="shared" si="1673"/>
        <v>0.153644152709941-0.437697041914804i</v>
      </c>
      <c r="AE3201" t="str">
        <f t="shared" si="1674"/>
        <v>-0.000392968790511627+0.000734982022481286i</v>
      </c>
      <c r="AF3201" t="str">
        <f t="shared" si="1675"/>
        <v>-15.0807670366491-0.280815566377421i</v>
      </c>
      <c r="AG3201" t="str">
        <f t="shared" si="1676"/>
        <v>0.972246147615852-0.0100968459632834i</v>
      </c>
      <c r="AH3201" t="str">
        <f t="shared" si="1677"/>
        <v>0.00642425238959287-0.0112202822748469i</v>
      </c>
      <c r="AI3201">
        <f t="shared" si="1678"/>
        <v>-37.768526908108775</v>
      </c>
      <c r="AJ3201">
        <f t="shared" si="1679"/>
        <v>-60.206398344457725</v>
      </c>
      <c r="AK3201"/>
      <c r="AL3201"/>
      <c r="AM3201"/>
      <c r="AN3201"/>
    </row>
    <row r="3202" spans="1:40" x14ac:dyDescent="0.25">
      <c r="A3202"/>
      <c r="B3202">
        <f t="shared" si="1680"/>
        <v>1268000</v>
      </c>
      <c r="C3202" s="186" t="str">
        <f t="shared" si="1648"/>
        <v>-4.75339856369009E-08+0.00193140578825267i</v>
      </c>
      <c r="D3202" s="158" t="str">
        <f t="shared" si="1649"/>
        <v>-5.95700632143319+0.0148074443766038i</v>
      </c>
      <c r="E3202" t="str">
        <f t="shared" si="1650"/>
        <v>2870</v>
      </c>
      <c r="F3202" t="str">
        <f t="shared" si="1651"/>
        <v>0.777000777000777</v>
      </c>
      <c r="G3202" t="str">
        <f t="shared" si="1646"/>
        <v>0.777000777000777</v>
      </c>
      <c r="H3202" t="str">
        <f t="shared" si="1652"/>
        <v>9.12377695833071+0.29540211372118i</v>
      </c>
      <c r="I3202" t="str">
        <f t="shared" si="1653"/>
        <v>4979.42435593982i</v>
      </c>
      <c r="J3202" t="str">
        <f t="shared" si="1647"/>
        <v>-21207.3662937203+1076.93396554473i</v>
      </c>
      <c r="K3202" t="str">
        <f t="shared" si="1654"/>
        <v>0.0118925847474652-0.234193004388188i</v>
      </c>
      <c r="L3202" t="str">
        <f t="shared" si="1655"/>
        <v>0.000881768825705817-0.0145530668321377i</v>
      </c>
      <c r="M3202" t="str">
        <f t="shared" si="1656"/>
        <v>0.012774353573171-0.248746071220326i</v>
      </c>
      <c r="N3202" t="str">
        <f t="shared" si="1657"/>
        <v>-5.62346552396965i</v>
      </c>
      <c r="O3202" t="str">
        <f t="shared" si="1658"/>
        <v>0.790164006115643+0.612895458817634i</v>
      </c>
      <c r="P3202" t="str">
        <f t="shared" si="1659"/>
        <v>0.209835993884357-0.612895458817634i</v>
      </c>
      <c r="Q3202" t="str">
        <f t="shared" si="1660"/>
        <v>-0.209835993884357+6.23636098278728i</v>
      </c>
      <c r="R3202" t="str">
        <f t="shared" si="1661"/>
        <v>-0.0992974544440003-0.0303061054936627i</v>
      </c>
      <c r="S3202" t="str">
        <f t="shared" si="1662"/>
        <v>0.580469685745064i</v>
      </c>
      <c r="T3202" t="str">
        <f t="shared" si="1663"/>
        <v>0.0175917755320631-0.0576391621763937i</v>
      </c>
      <c r="U3202" t="str">
        <f t="shared" si="1664"/>
        <v>0.0000500000000000001-0.000190176540354526i</v>
      </c>
      <c r="V3202" t="str">
        <f t="shared" si="1665"/>
        <v>3.33333333333333E-06-0.000209194194389978i</v>
      </c>
      <c r="W3202" t="str">
        <f t="shared" si="1666"/>
        <v>0.0000142758168244644-0.000101105401245307i</v>
      </c>
      <c r="X3202" t="str">
        <f t="shared" si="1667"/>
        <v>0.0000144648994362276-0.000101050527922087i</v>
      </c>
      <c r="Y3202" t="str">
        <f t="shared" si="1668"/>
        <v>0.009+0.796707896950371i</v>
      </c>
      <c r="Z3202" t="str">
        <f t="shared" si="1669"/>
        <v>-0.00177281296604448-0.000274275263066209i</v>
      </c>
      <c r="AA3202" t="str">
        <f t="shared" si="1670"/>
        <v>0.198849411043694-17.5722912021528i</v>
      </c>
      <c r="AB3202" t="str">
        <f t="shared" si="1671"/>
        <v>0.121521569539436-0.398163416867566i</v>
      </c>
      <c r="AC3202" t="str">
        <f t="shared" si="1672"/>
        <v>0.902510773846596-0.0353142932584305i</v>
      </c>
      <c r="AD3202" t="str">
        <f t="shared" si="1673"/>
        <v>0.151678734576405-0.435238005945882i</v>
      </c>
      <c r="AE3202" t="str">
        <f t="shared" si="1674"/>
        <v>-0.00038827304590749+0.000729993855428713i</v>
      </c>
      <c r="AF3202" t="str">
        <f t="shared" si="1675"/>
        <v>-15.0807832797639-0.280594669344576i</v>
      </c>
      <c r="AG3202" t="str">
        <f t="shared" si="1676"/>
        <v>0.972422956724413-0.00996184076575442i</v>
      </c>
      <c r="AH3202" t="str">
        <f t="shared" si="1677"/>
        <v>0.00634632189030093-0.0111440301355408i</v>
      </c>
      <c r="AI3202">
        <f t="shared" si="1678"/>
        <v>-37.839259582106841</v>
      </c>
      <c r="AJ3202">
        <f t="shared" si="1679"/>
        <v>-60.339276312385799</v>
      </c>
      <c r="AK3202"/>
      <c r="AL3202"/>
      <c r="AM3202"/>
      <c r="AN3202"/>
    </row>
    <row r="3203" spans="1:40" x14ac:dyDescent="0.25">
      <c r="A3203"/>
      <c r="B3203">
        <f t="shared" si="1680"/>
        <v>1269000</v>
      </c>
      <c r="C3203" s="186" t="str">
        <f t="shared" si="1648"/>
        <v>-4.74590994955402E-08+0.00192988379787764i</v>
      </c>
      <c r="D3203" s="158" t="str">
        <f t="shared" si="1649"/>
        <v>-5.95700632085906+0.0147957757837286i</v>
      </c>
      <c r="E3203" t="str">
        <f t="shared" si="1650"/>
        <v>2870</v>
      </c>
      <c r="F3203" t="str">
        <f t="shared" si="1651"/>
        <v>0.777000777000777</v>
      </c>
      <c r="G3203" t="str">
        <f t="shared" si="1646"/>
        <v>0.777000777000777</v>
      </c>
      <c r="H3203" t="str">
        <f t="shared" si="1652"/>
        <v>9.12379316369698+0.295169894903794i</v>
      </c>
      <c r="I3203" t="str">
        <f t="shared" si="1653"/>
        <v>4983.35134675681i</v>
      </c>
      <c r="J3203" t="str">
        <f t="shared" si="1647"/>
        <v>-21240.8311662979+1077.78328255225i</v>
      </c>
      <c r="K3203" t="str">
        <f t="shared" si="1654"/>
        <v>0.0118738952491019-0.234009386075492i</v>
      </c>
      <c r="L3203" t="str">
        <f t="shared" si="1655"/>
        <v>0.000880384739846418-0.0145416824899015i</v>
      </c>
      <c r="M3203" t="str">
        <f t="shared" si="1656"/>
        <v>0.0127542799889483-0.248551068565393i</v>
      </c>
      <c r="N3203" t="str">
        <f t="shared" si="1657"/>
        <v>-5.62790043368887i</v>
      </c>
      <c r="O3203" t="str">
        <f t="shared" si="1658"/>
        <v>0.792874362604886+0.609385136940422i</v>
      </c>
      <c r="P3203" t="str">
        <f t="shared" si="1659"/>
        <v>0.207125637395114-0.609385136940422i</v>
      </c>
      <c r="Q3203" t="str">
        <f t="shared" si="1660"/>
        <v>-0.207125637395114+6.23728557062929i</v>
      </c>
      <c r="R3203" t="str">
        <f t="shared" si="1661"/>
        <v>-0.0986942881159263-0.0299302505790209i</v>
      </c>
      <c r="S3203" t="str">
        <f t="shared" si="1662"/>
        <v>0.580927469408901i</v>
      </c>
      <c r="T3203" t="str">
        <f t="shared" si="1663"/>
        <v>0.0173873047276449-0.057334223040298i</v>
      </c>
      <c r="U3203" t="str">
        <f t="shared" si="1664"/>
        <v>0.0000500000000000001-0.000190026677044554i</v>
      </c>
      <c r="V3203" t="str">
        <f t="shared" si="1665"/>
        <v>3.33333333333333E-06-0.000209029344749009i</v>
      </c>
      <c r="W3203" t="str">
        <f t="shared" si="1666"/>
        <v>0.0000142755085449056-0.000101028034598541i</v>
      </c>
      <c r="X3203" t="str">
        <f t="shared" si="1667"/>
        <v>0.0000144642961754662-0.00010097320500353i</v>
      </c>
      <c r="Y3203" t="str">
        <f t="shared" si="1668"/>
        <v>0.009+0.797336215481089i</v>
      </c>
      <c r="Z3203" t="str">
        <f t="shared" si="1669"/>
        <v>-0.0017700606740938-0.00027401735851707i</v>
      </c>
      <c r="AA3203" t="str">
        <f t="shared" si="1670"/>
        <v>0.198536087648911-17.5584439337652i</v>
      </c>
      <c r="AB3203" t="str">
        <f t="shared" si="1671"/>
        <v>0.120109113301997-0.396056939191972i</v>
      </c>
      <c r="AC3203" t="str">
        <f t="shared" si="1672"/>
        <v>0.903091529811375-0.0349046695496735i</v>
      </c>
      <c r="AD3203" t="str">
        <f t="shared" si="1673"/>
        <v>0.149724363808547-0.432769931782364i</v>
      </c>
      <c r="AE3203" t="str">
        <f t="shared" si="1674"/>
        <v>-0.000383607681883836+0.000725001962501748i</v>
      </c>
      <c r="AF3203" t="str">
        <f t="shared" si="1675"/>
        <v>-15.080799484556-0.280374119120065i</v>
      </c>
      <c r="AG3203" t="str">
        <f t="shared" si="1676"/>
        <v>0.972600071963706-0.00982774721354428i</v>
      </c>
      <c r="AH3203" t="str">
        <f t="shared" si="1677"/>
        <v>0.00626892085982596-0.011067700380956i</v>
      </c>
      <c r="AI3203">
        <f t="shared" si="1678"/>
        <v>-37.910393045449929</v>
      </c>
      <c r="AJ3203">
        <f t="shared" si="1679"/>
        <v>-60.472096907112416</v>
      </c>
      <c r="AK3203"/>
      <c r="AL3203"/>
      <c r="AM3203"/>
      <c r="AN3203"/>
    </row>
    <row r="3204" spans="1:40" x14ac:dyDescent="0.25">
      <c r="A3204"/>
      <c r="B3204">
        <f t="shared" si="1680"/>
        <v>1270000</v>
      </c>
      <c r="C3204" s="186" t="str">
        <f t="shared" si="1648"/>
        <v>-4.73843901809227E-08+0.00192836420433784i</v>
      </c>
      <c r="D3204" s="158" t="str">
        <f t="shared" si="1649"/>
        <v>-5.95700632028628+0.0147841255665901i</v>
      </c>
      <c r="E3204" t="str">
        <f t="shared" si="1650"/>
        <v>2870</v>
      </c>
      <c r="F3204" t="str">
        <f t="shared" si="1651"/>
        <v>0.777000777000777</v>
      </c>
      <c r="G3204" t="str">
        <f t="shared" si="1646"/>
        <v>0.777000777000777</v>
      </c>
      <c r="H3204" t="str">
        <f t="shared" si="1652"/>
        <v>9.12380933085969+0.294938040455436i</v>
      </c>
      <c r="I3204" t="str">
        <f t="shared" si="1653"/>
        <v>4987.2783375738i</v>
      </c>
      <c r="J3204" t="str">
        <f t="shared" si="1647"/>
        <v>-21274.322420328+1078.63259955978i</v>
      </c>
      <c r="K3204" t="str">
        <f t="shared" si="1654"/>
        <v>0.0118552497363664-0.233826054736249i</v>
      </c>
      <c r="L3204" t="str">
        <f t="shared" si="1655"/>
        <v>0.000879003906298658-0.0145303158790164i</v>
      </c>
      <c r="M3204" t="str">
        <f t="shared" si="1656"/>
        <v>0.0127342536426651-0.248356370615265i</v>
      </c>
      <c r="N3204" t="str">
        <f t="shared" si="1657"/>
        <v>-5.63233534340809i</v>
      </c>
      <c r="O3204" t="str">
        <f t="shared" si="1658"/>
        <v>0.795569124530373+0.60586282943747i</v>
      </c>
      <c r="P3204" t="str">
        <f t="shared" si="1659"/>
        <v>0.204430875469627-0.60586282943747i</v>
      </c>
      <c r="Q3204" t="str">
        <f t="shared" si="1660"/>
        <v>-0.204430875469627+6.23819817284556i</v>
      </c>
      <c r="R3204" t="str">
        <f t="shared" si="1661"/>
        <v>-0.0980900315958835-0.0295563301015705i</v>
      </c>
      <c r="S3204" t="str">
        <f t="shared" si="1662"/>
        <v>0.581385253072738i</v>
      </c>
      <c r="T3204" t="str">
        <f t="shared" si="1663"/>
        <v>0.017183614456003-0.0570280978432856i</v>
      </c>
      <c r="U3204" t="str">
        <f t="shared" si="1664"/>
        <v>0.0000499999999999999-0.000189877049739794i</v>
      </c>
      <c r="V3204" t="str">
        <f t="shared" si="1665"/>
        <v>3.33333333333333E-06-0.000208864754713774i</v>
      </c>
      <c r="W3204" t="str">
        <f t="shared" si="1666"/>
        <v>0.0000142752000393856-0.000100950791478395i</v>
      </c>
      <c r="X3204" t="str">
        <f t="shared" si="1667"/>
        <v>0.0000144636933854973-0.000100896005541425i</v>
      </c>
      <c r="Y3204" t="str">
        <f t="shared" si="1668"/>
        <v>0.009+0.797964534011807i</v>
      </c>
      <c r="Z3204" t="str">
        <f t="shared" si="1669"/>
        <v>-0.00176731487857539-0.000273759941924994i</v>
      </c>
      <c r="AA3204" t="str">
        <f t="shared" si="1670"/>
        <v>0.198223504237392-17.5446184718947i</v>
      </c>
      <c r="AB3204" t="str">
        <f t="shared" si="1671"/>
        <v>0.118702048877788-0.393942268370444i</v>
      </c>
      <c r="AC3204" t="str">
        <f t="shared" si="1672"/>
        <v>0.903673509993886-0.0344969708098793i</v>
      </c>
      <c r="AD3204" t="str">
        <f t="shared" si="1673"/>
        <v>0.147781082434109-0.430292870581205i</v>
      </c>
      <c r="AE3204" t="str">
        <f t="shared" si="1674"/>
        <v>-0.000378972657018826+0.000720006451778303i</v>
      </c>
      <c r="AF3204" t="str">
        <f t="shared" si="1675"/>
        <v>-15.080815651146-0.280153914888846i</v>
      </c>
      <c r="AG3204" t="str">
        <f t="shared" si="1676"/>
        <v>0.972777489367357-0.00969456586695663i</v>
      </c>
      <c r="AH3204" t="str">
        <f t="shared" si="1677"/>
        <v>0.00619204834187009-0.0109912953268035i</v>
      </c>
      <c r="AI3204">
        <f t="shared" si="1678"/>
        <v>-37.981932598170516</v>
      </c>
      <c r="AJ3204">
        <f t="shared" si="1679"/>
        <v>-60.604860075339374</v>
      </c>
      <c r="AK3204"/>
      <c r="AL3204"/>
      <c r="AM3204"/>
      <c r="AN3204"/>
    </row>
    <row r="3205" spans="1:40" x14ac:dyDescent="0.25">
      <c r="A3205"/>
      <c r="B3205">
        <f t="shared" si="1680"/>
        <v>1271000</v>
      </c>
      <c r="C3205" s="186" t="str">
        <f t="shared" si="1648"/>
        <v>-4.73098571367712E-08+0.00192684700197591i</v>
      </c>
      <c r="D3205" s="158" t="str">
        <f t="shared" si="1649"/>
        <v>-5.95700631971486+0.0147724936818153i</v>
      </c>
      <c r="E3205" t="str">
        <f t="shared" si="1650"/>
        <v>2870</v>
      </c>
      <c r="F3205" t="str">
        <f t="shared" si="1651"/>
        <v>0.777000777000777</v>
      </c>
      <c r="G3205" t="str">
        <f t="shared" ref="G3205:G3268" si="1681">IF($C$11=$C$7,$C$24,F3205)</f>
        <v>0.777000777000777</v>
      </c>
      <c r="H3205" t="str">
        <f t="shared" si="1652"/>
        <v>9.12382545993883+0.294706549520244i</v>
      </c>
      <c r="I3205" t="str">
        <f t="shared" si="1653"/>
        <v>4991.20532839078i</v>
      </c>
      <c r="J3205" t="str">
        <f t="shared" ref="J3205:J3268" si="1682">IMSUM(COMPLEX(0,2*PI()*B3205*$C$113*$C$112),COMPLEX(0,2*PI()*B3205*$C$113*$C$111),COMPLEX(0,2*PI()*B3205*$C$28*10^-12*$C$111),COMPLEX(-1*2*PI()*B3205*2*PI()*B3205*$C$113*$C$112*$C$28*10^-12*$C$111,0),COMPLEX(1,0))</f>
        <v>-21307.8400558107+1079.48191656731i</v>
      </c>
      <c r="K3205" t="str">
        <f t="shared" si="1654"/>
        <v>0.011836648071454-0.233643009699955i</v>
      </c>
      <c r="L3205" t="str">
        <f t="shared" si="1655"/>
        <v>0.000877626314893282-0.014518966958245i</v>
      </c>
      <c r="M3205" t="str">
        <f t="shared" si="1656"/>
        <v>0.0127142743863473-0.2481619766582i</v>
      </c>
      <c r="N3205" t="str">
        <f t="shared" si="1657"/>
        <v>-5.63677025312731i</v>
      </c>
      <c r="O3205" t="str">
        <f t="shared" si="1658"/>
        <v>0.798248238890471+0.602328605586902i</v>
      </c>
      <c r="P3205" t="str">
        <f t="shared" si="1659"/>
        <v>0.201751761109529-0.602328605586902i</v>
      </c>
      <c r="Q3205" t="str">
        <f t="shared" si="1660"/>
        <v>-0.201751761109529+6.23909885871421i</v>
      </c>
      <c r="R3205" t="str">
        <f t="shared" si="1661"/>
        <v>-0.0974846870776598-0.0291843514478187i</v>
      </c>
      <c r="S3205" t="str">
        <f t="shared" si="1662"/>
        <v>0.581843036736575i</v>
      </c>
      <c r="T3205" t="str">
        <f t="shared" si="1663"/>
        <v>0.0169807116715863-0.0567207863645803i</v>
      </c>
      <c r="U3205" t="str">
        <f t="shared" si="1664"/>
        <v>0.0000499999999999999-0.000189727657883193i</v>
      </c>
      <c r="V3205" t="str">
        <f t="shared" si="1665"/>
        <v>3.33333333333333E-06-0.000208700423671512i</v>
      </c>
      <c r="W3205" t="str">
        <f t="shared" si="1666"/>
        <v>0.0000142748913079429-0.000100873671593012i</v>
      </c>
      <c r="X3205" t="str">
        <f t="shared" si="1667"/>
        <v>0.0000144630910641675-0.000100818929244085i</v>
      </c>
      <c r="Y3205" t="str">
        <f t="shared" si="1668"/>
        <v>0.009+0.798592852542525i</v>
      </c>
      <c r="Z3205" t="str">
        <f t="shared" si="1669"/>
        <v>-0.00176457555905159-0.000273503011869219i</v>
      </c>
      <c r="AA3205" t="str">
        <f t="shared" si="1670"/>
        <v>0.197911658480681-17.5308147650711i</v>
      </c>
      <c r="AB3205" t="str">
        <f t="shared" si="1671"/>
        <v>0.117300424307187-0.391819402877891i</v>
      </c>
      <c r="AC3205" t="str">
        <f t="shared" si="1672"/>
        <v>0.904256712269063-0.0340912045570014i</v>
      </c>
      <c r="AD3205" t="str">
        <f t="shared" si="1673"/>
        <v>0.145848932233323-0.42780687369628i</v>
      </c>
      <c r="AE3205" t="str">
        <f t="shared" si="1674"/>
        <v>-0.000374367929586982+0.000715007431075006i</v>
      </c>
      <c r="AF3205" t="str">
        <f t="shared" si="1675"/>
        <v>-15.0808317796537-0.279934055838429i</v>
      </c>
      <c r="AG3205" t="str">
        <f t="shared" si="1676"/>
        <v>0.972955204968782-0.00956229726882542i</v>
      </c>
      <c r="AH3205" t="str">
        <f t="shared" si="1677"/>
        <v>0.0061157033715439-0.0109148172788011i</v>
      </c>
      <c r="AI3205">
        <f t="shared" si="1678"/>
        <v>-38.053883649677694</v>
      </c>
      <c r="AJ3205">
        <f t="shared" si="1679"/>
        <v>-60.73756576518695</v>
      </c>
      <c r="AK3205"/>
      <c r="AL3205"/>
      <c r="AM3205"/>
      <c r="AN3205"/>
    </row>
    <row r="3206" spans="1:40" x14ac:dyDescent="0.25">
      <c r="A3206"/>
      <c r="B3206">
        <f t="shared" si="1680"/>
        <v>1272000</v>
      </c>
      <c r="C3206" s="186" t="str">
        <f t="shared" ref="C3206:C3269" si="1683">IMPRODUCT(COMPLEX(-1,0),IMDIV(IMPRODUCT(G3206,COMPLEX($C$100+$C$101,0)),COMPLEX($C$100,2*PI()*B3206*$C$103*$C$102*(2*$C$100+$C$101))))</f>
        <v>-4.7235499808994E-08+0.00192533218515228i</v>
      </c>
      <c r="D3206" s="158" t="str">
        <f t="shared" ref="D3206:D3269" si="1684">IMPRODUCT(COMPLEX($C$106,0),IMSUB(C3206,G3206))</f>
        <v>-5.95700631914479+0.0147608800861675i</v>
      </c>
      <c r="E3206" t="str">
        <f t="shared" ref="E3206:E3269" si="1685">IMDIV(COMPLEX($C$20*10^3,0),COMPLEX(1,2*PI()*B3206*$C$20*1000*$C$29*10^-12))</f>
        <v>2870</v>
      </c>
      <c r="F3206" t="str">
        <f t="shared" ref="F3206:F3269" si="1686">IMDIV(COMPLEX($C$22*1000,0),IMSUM(COMPLEX($C$22*1000,0),E3206))</f>
        <v>0.777000777000777</v>
      </c>
      <c r="G3206" t="str">
        <f t="shared" si="1681"/>
        <v>0.777000777000777</v>
      </c>
      <c r="H3206" t="str">
        <f t="shared" ref="H3206:H3269" si="1687">IMPRODUCT(COMPLEX($C$108,0),IMPRODUCT(COMPLEX(-1,0),D3206),IMDIV(COMPLEX(0,2*PI()*B3206*$C$109*$C$110),COMPLEX(1,2*PI()*B3206*$C$109*$C$110)))</f>
        <v>9.12384155105383+0.294475421245026i</v>
      </c>
      <c r="I3206" t="str">
        <f t="shared" ref="I3206:I3269" si="1688">COMPLEX(0,2*PI()*B3206*$C$113*$C$112*$C$114)</f>
        <v>4995.13231920777i</v>
      </c>
      <c r="J3206" t="str">
        <f t="shared" si="1682"/>
        <v>-21341.384072746+1080.33123357484i</v>
      </c>
      <c r="K3206" t="str">
        <f t="shared" ref="K3206:K3269" si="1689">IMDIV(I3206,J3206)</f>
        <v>0.011818090117099-0.233460250298189i</v>
      </c>
      <c r="L3206" t="str">
        <f t="shared" ref="L3206:L3269" si="1690">IMDIV(COMPLEX($C$117,0),COMPLEX(1,2*PI()*B3206*$C$115*$C$116))</f>
        <v>0.000876251955500701-0.0145076356864771i</v>
      </c>
      <c r="M3206" t="str">
        <f t="shared" ref="M3206:M3269" si="1691">IMSUM(K3206,L3206)</f>
        <v>0.0126943420725997-0.247967885984666i</v>
      </c>
      <c r="N3206" t="str">
        <f t="shared" ref="N3206:N3269" si="1692">COMPLEX(0,-2*PI()*B3206*$C$43)</f>
        <v>-5.64120516284653i</v>
      </c>
      <c r="O3206" t="str">
        <f t="shared" ref="O3206:O3269" si="1693">IMEXP(N3206)</f>
        <v>0.80091165299131+0.598782534901217i</v>
      </c>
      <c r="P3206" t="str">
        <f t="shared" ref="P3206:P3269" si="1694">IMSUB(COMPLEX(1,0),O3206)</f>
        <v>0.19908834700869-0.598782534901217i</v>
      </c>
      <c r="Q3206" t="str">
        <f t="shared" ref="Q3206:Q3269" si="1695">IMSUM(COMPLEX(0,2*PI()*B3206*$C$43),O3206,COMPLEX(-1,0))</f>
        <v>-0.19908834700869+6.23998769774775i</v>
      </c>
      <c r="R3206" t="str">
        <f t="shared" ref="R3206:R3269" si="1696">IMDIV(P3206,Q3206)</f>
        <v>-0.0968782568053762-0.0288143220322568i</v>
      </c>
      <c r="S3206" t="str">
        <f t="shared" ref="S3206:S3269" si="1697">IMDIV(COMPLEX(0,2*PI()*B3206*$C$123),COMPLEX($C$124,0))</f>
        <v>0.582300820400412i</v>
      </c>
      <c r="T3206" t="str">
        <f t="shared" ref="T3206:T3269" si="1698">IMPRODUCT(R3206,S3206)</f>
        <v>0.0167786033586648-0.0564122884167324i</v>
      </c>
      <c r="U3206" t="str">
        <f t="shared" ref="U3206:U3269" si="1699">IMDIV(COMPLEX(1,2*PI()*B3206*$C$16*10^-3*$C$15*10^-6),COMPLEX(0,2*PI()*B3206*$C$15*10^-6))</f>
        <v>0.0000499999999999999-0.000189578500919448i</v>
      </c>
      <c r="V3206" t="str">
        <f t="shared" ref="V3206:V3269" si="1700">IMSUM(COMPLEX($C$18*10^-3,0),IMDIV(COMPLEX(1,0),COMPLEX(0,2*PI()*B3206*($C$17*1*10^-6))))</f>
        <v>3.33333333333333E-06-0.000208536351011393i</v>
      </c>
      <c r="W3206" t="str">
        <f t="shared" ref="W3206:W3269" si="1701">IMDIV(IMPRODUCT(U3206,V3206),IMSUM(U3206,V3206))</f>
        <v>0.0000142745823506165-0.000100796674651453i</v>
      </c>
      <c r="X3206" t="str">
        <f t="shared" ref="X3206:X3269" si="1702">IMDIV(IMPRODUCT(COMPLEX($C$19,0),W3206),IMSUM(COMPLEX($C$19,0),W3206))</f>
        <v>0.0000144624892093328-0.00010074197582074i</v>
      </c>
      <c r="Y3206" t="str">
        <f t="shared" ref="Y3206:Y3269" si="1703">COMPLEX($C$13*10^-3,2*PI()*B3206*$C$12*0.000001)</f>
        <v>0.009+0.799221171073243i</v>
      </c>
      <c r="Z3206" t="str">
        <f t="shared" ref="Z3206:Z3269" si="1704">IMPRODUCT(COMPLEX($C$6,0),IMDIV(X3206,IMSUM(X3206,Y3206)))</f>
        <v>-0.00176184269516501-0.00027324656693452i</v>
      </c>
      <c r="AA3206" t="str">
        <f t="shared" ref="AA3206:AA3269" si="1705">IMDIV(COMPLEX($C$6,0),IMSUM(X3206,Y3206))</f>
        <v>0.197600548059473-17.5170327619858i</v>
      </c>
      <c r="AB3206" t="str">
        <f t="shared" ref="AB3206:AB3269" si="1706">IMPRODUCT(COMPLEX($C$119,0),T3206)</f>
        <v>0.115904287836572-0.389688341419436i</v>
      </c>
      <c r="AC3206" t="str">
        <f t="shared" ref="AC3206:AC3269" si="1707">IMSUM(COMPLEX(1,0),IMPRODUCT(AB3206,M3206))</f>
        <v>0.90484113446283-0.0336873783390753i</v>
      </c>
      <c r="AD3206" t="str">
        <f t="shared" ref="AD3206:AD3269" si="1708">IMDIV(AB3206,AC3206)</f>
        <v>0.143927954737984-0.425311992677116i</v>
      </c>
      <c r="AE3206" t="str">
        <f t="shared" ref="AE3206:AE3269" si="1709">IMPRODUCT(AD3206,AA3206,X3206)</f>
        <v>-0.00036979345756026+0.000710005007946192i</v>
      </c>
      <c r="AF3206" t="str">
        <f t="shared" ref="AF3206:AF3269" si="1710">IMSUB(D3206,H3206)</f>
        <v>-15.0808478701986-0.279714541158859i</v>
      </c>
      <c r="AG3206" t="str">
        <f t="shared" ref="AG3206:AG3269" si="1711">IMSUM(COMPLEX(1,0),IMPRODUCT(AD3206,AA3206,COMPLEX($C$127,0)))</f>
        <v>0.973133214801267-0.00943094194452371i</v>
      </c>
      <c r="AH3206" t="str">
        <f t="shared" ref="AH3206:AH3269" si="1712">IMDIV(IMPRODUCT(AE3206,AF3206),AG3206)</f>
        <v>0.00603988497545023-0.0108382685326485i</v>
      </c>
      <c r="AI3206">
        <f t="shared" ref="AI3206:AI3269" si="1713">20*LOG10(IMABS(AH3206))</f>
        <v>-38.126251721769357</v>
      </c>
      <c r="AJ3206">
        <f t="shared" ref="AJ3206:AJ3269" si="1714">IMARGUMENT(AH3206)*180/PI()</f>
        <v>-60.870213926189415</v>
      </c>
      <c r="AK3206"/>
      <c r="AL3206"/>
      <c r="AM3206"/>
      <c r="AN3206"/>
    </row>
    <row r="3207" spans="1:40" x14ac:dyDescent="0.25">
      <c r="A3207"/>
      <c r="B3207">
        <f t="shared" si="1680"/>
        <v>1273000</v>
      </c>
      <c r="C3207" s="186" t="str">
        <f t="shared" si="1683"/>
        <v>-4.71613176456746E-08+0.0019238197482451i</v>
      </c>
      <c r="D3207" s="158" t="str">
        <f t="shared" si="1684"/>
        <v>-5.95700631857606+0.0147492847365458i</v>
      </c>
      <c r="E3207" t="str">
        <f t="shared" si="1685"/>
        <v>2870</v>
      </c>
      <c r="F3207" t="str">
        <f t="shared" si="1686"/>
        <v>0.777000777000777</v>
      </c>
      <c r="G3207" t="str">
        <f t="shared" si="1681"/>
        <v>0.777000777000777</v>
      </c>
      <c r="H3207" t="str">
        <f t="shared" si="1687"/>
        <v>9.1238576043237+0.294244654779257i</v>
      </c>
      <c r="I3207" t="str">
        <f t="shared" si="1688"/>
        <v>4999.05931002476i</v>
      </c>
      <c r="J3207" t="str">
        <f t="shared" si="1682"/>
        <v>-21374.9544711338+1081.18055058236i</v>
      </c>
      <c r="K3207" t="str">
        <f t="shared" si="1689"/>
        <v>0.0117995757365719-0.233277775864604i</v>
      </c>
      <c r="L3207" t="str">
        <f t="shared" si="1690"/>
        <v>0.000874880818030797-0.0144963220227293i</v>
      </c>
      <c r="M3207" t="str">
        <f t="shared" si="1691"/>
        <v>0.0126744565546027-0.247774097887333i</v>
      </c>
      <c r="N3207" t="str">
        <f t="shared" si="1692"/>
        <v>-5.64564007256575i</v>
      </c>
      <c r="O3207" t="str">
        <f t="shared" si="1693"/>
        <v>0.803559314447815+0.595224687125926i</v>
      </c>
      <c r="P3207" t="str">
        <f t="shared" si="1694"/>
        <v>0.196440685552185-0.595224687125926i</v>
      </c>
      <c r="Q3207" t="str">
        <f t="shared" si="1695"/>
        <v>-0.196440685552185+6.24086475969168i</v>
      </c>
      <c r="R3207" t="str">
        <f t="shared" si="1696"/>
        <v>-0.0962707430739027-0.0284462492971727i</v>
      </c>
      <c r="S3207" t="str">
        <f t="shared" si="1697"/>
        <v>0.582758604064249i</v>
      </c>
      <c r="T3207" t="str">
        <f t="shared" si="1698"/>
        <v>0.016577296531284-0.0561026038459755i</v>
      </c>
      <c r="U3207" t="str">
        <f t="shared" si="1699"/>
        <v>0.00005-0.000189429578295003i</v>
      </c>
      <c r="V3207" t="str">
        <f t="shared" si="1700"/>
        <v>3.33333333333333E-06-0.000208372536124503i</v>
      </c>
      <c r="W3207" t="str">
        <f t="shared" si="1701"/>
        <v>0.0000142742731674455-0.000100719800363696i</v>
      </c>
      <c r="X3207" t="str">
        <f t="shared" si="1702"/>
        <v>0.0000144618878188577-0.000100665144981538i</v>
      </c>
      <c r="Y3207" t="str">
        <f t="shared" si="1703"/>
        <v>0.009+0.799849489603961i</v>
      </c>
      <c r="Z3207" t="str">
        <f t="shared" si="1704"/>
        <v>-0.00175911626663826-0.00027299060571118i</v>
      </c>
      <c r="AA3207" t="str">
        <f t="shared" si="1705"/>
        <v>0.197290170663571-17.5032724114916i</v>
      </c>
      <c r="AB3207" t="str">
        <f t="shared" si="1706"/>
        <v>0.114513687918006-0.387549082932882i</v>
      </c>
      <c r="AC3207" t="str">
        <f t="shared" si="1707"/>
        <v>0.905426774351666-0.0332854997340445i</v>
      </c>
      <c r="AD3207" t="str">
        <f t="shared" si="1708"/>
        <v>0.142018191230533-0.422808279267608i</v>
      </c>
      <c r="AE3207" t="str">
        <f t="shared" si="1709"/>
        <v>-0.000365249198609139+0.000704999289682951i</v>
      </c>
      <c r="AF3207" t="str">
        <f t="shared" si="1710"/>
        <v>-15.0808639228998-0.279495370042711i</v>
      </c>
      <c r="AG3207" t="str">
        <f t="shared" si="1711"/>
        <v>0.973311514898055-0.00930050040197341i</v>
      </c>
      <c r="AH3207" t="str">
        <f t="shared" si="1712"/>
        <v>0.00596459217176762-0.0107616513740028i</v>
      </c>
      <c r="AI3207">
        <f t="shared" si="1713"/>
        <v>-38.199042451749122</v>
      </c>
      <c r="AJ3207">
        <f t="shared" si="1714"/>
        <v>-61.002804509290954</v>
      </c>
      <c r="AK3207"/>
      <c r="AL3207"/>
      <c r="AM3207"/>
      <c r="AN3207"/>
    </row>
    <row r="3208" spans="1:40" x14ac:dyDescent="0.25">
      <c r="A3208"/>
      <c r="B3208">
        <f t="shared" si="1680"/>
        <v>1274000</v>
      </c>
      <c r="C3208" s="186" t="str">
        <f t="shared" si="1683"/>
        <v>-4.70873100970623E-08+0.00192230968565018i</v>
      </c>
      <c r="D3208" s="158" t="str">
        <f t="shared" si="1684"/>
        <v>-5.95700631800867+0.0147377075899847i</v>
      </c>
      <c r="E3208" t="str">
        <f t="shared" si="1685"/>
        <v>2870</v>
      </c>
      <c r="F3208" t="str">
        <f t="shared" si="1686"/>
        <v>0.777000777000777</v>
      </c>
      <c r="G3208" t="str">
        <f t="shared" si="1681"/>
        <v>0.777000777000777</v>
      </c>
      <c r="H3208" t="str">
        <f t="shared" si="1687"/>
        <v>9.12387361986698+0.294014249275065i</v>
      </c>
      <c r="I3208" t="str">
        <f t="shared" si="1688"/>
        <v>5002.98630084175i</v>
      </c>
      <c r="J3208" t="str">
        <f t="shared" si="1682"/>
        <v>-21408.5512509742+1082.02986758989i</v>
      </c>
      <c r="K3208" t="str">
        <f t="shared" si="1689"/>
        <v>0.0117811047936773-0.233095585734915i</v>
      </c>
      <c r="L3208" t="str">
        <f t="shared" si="1690"/>
        <v>0.000873512892432781-0.0144850259261447i</v>
      </c>
      <c r="M3208" t="str">
        <f t="shared" si="1691"/>
        <v>0.0126546176861101-0.24758061166106i</v>
      </c>
      <c r="N3208" t="str">
        <f t="shared" si="1692"/>
        <v>-5.65007498228497i</v>
      </c>
      <c r="O3208" t="str">
        <f t="shared" si="1693"/>
        <v>0.806191171184745+0.591655132238172i</v>
      </c>
      <c r="P3208" t="str">
        <f t="shared" si="1694"/>
        <v>0.193808828815255-0.591655132238172i</v>
      </c>
      <c r="Q3208" t="str">
        <f t="shared" si="1695"/>
        <v>-0.193808828815255+6.24173011452314i</v>
      </c>
      <c r="R3208" t="str">
        <f t="shared" si="1696"/>
        <v>-0.0956621482292716-0.0280801407124567i</v>
      </c>
      <c r="S3208" t="str">
        <f t="shared" si="1697"/>
        <v>0.583216387728086i</v>
      </c>
      <c r="T3208" t="str">
        <f t="shared" si="1698"/>
        <v>0.0163767982332154-0.0557917325325845i</v>
      </c>
      <c r="U3208" t="str">
        <f t="shared" si="1699"/>
        <v>0.00005-0.000189280889458037i</v>
      </c>
      <c r="V3208" t="str">
        <f t="shared" si="1700"/>
        <v>3.33333333333333E-06-0.00020820897840384i</v>
      </c>
      <c r="W3208" t="str">
        <f t="shared" si="1701"/>
        <v>0.0000142739637584687-0.000100643048440623i</v>
      </c>
      <c r="X3208" t="str">
        <f t="shared" si="1702"/>
        <v>0.0000144612868906148-0.000100588436437528i</v>
      </c>
      <c r="Y3208" t="str">
        <f t="shared" si="1703"/>
        <v>0.009+0.800477808134679i</v>
      </c>
      <c r="Z3208" t="str">
        <f t="shared" si="1704"/>
        <v>-0.00175639625327334-0.000272735126794938i</v>
      </c>
      <c r="AA3208" t="str">
        <f t="shared" si="1705"/>
        <v>0.196980523991846-17.489533662602i</v>
      </c>
      <c r="AB3208" t="str">
        <f t="shared" si="1706"/>
        <v>0.113128673208895-0.385401626591184i</v>
      </c>
      <c r="AC3208" t="str">
        <f t="shared" si="1707"/>
        <v>0.906013629662183-0.0328855763495788i</v>
      </c>
      <c r="AD3208" t="str">
        <f t="shared" si="1708"/>
        <v>0.140119682743143-0.420295785404728i</v>
      </c>
      <c r="AE3208" t="str">
        <f t="shared" si="1709"/>
        <v>-0.000360735110103641+0.000699990383312021i</v>
      </c>
      <c r="AF3208" t="str">
        <f t="shared" si="1710"/>
        <v>-15.0808799378757-0.27927654168508i</v>
      </c>
      <c r="AG3208" t="str">
        <f t="shared" si="1711"/>
        <v>0.973490101292422-0.00917097313165504i</v>
      </c>
      <c r="AH3208" t="str">
        <f t="shared" si="1712"/>
        <v>0.00588982397033265-0.0106849680784534i</v>
      </c>
      <c r="AI3208">
        <f t="shared" si="1713"/>
        <v>-38.272261595653056</v>
      </c>
      <c r="AJ3208">
        <f t="shared" si="1714"/>
        <v>-61.13533746684265</v>
      </c>
      <c r="AK3208"/>
      <c r="AL3208"/>
      <c r="AM3208"/>
      <c r="AN3208"/>
    </row>
    <row r="3209" spans="1:40" x14ac:dyDescent="0.25">
      <c r="A3209"/>
      <c r="B3209">
        <f t="shared" si="1680"/>
        <v>1275000</v>
      </c>
      <c r="C3209" s="186" t="str">
        <f t="shared" si="1683"/>
        <v>-4.70134766155611E-08+0.00192080199178089i</v>
      </c>
      <c r="D3209" s="158" t="str">
        <f t="shared" si="1684"/>
        <v>-5.95700631744262+0.0147261486036535i</v>
      </c>
      <c r="E3209" t="str">
        <f t="shared" si="1685"/>
        <v>2870</v>
      </c>
      <c r="F3209" t="str">
        <f t="shared" si="1686"/>
        <v>0.777000777000777</v>
      </c>
      <c r="G3209" t="str">
        <f t="shared" si="1681"/>
        <v>0.777000777000777</v>
      </c>
      <c r="H3209" t="str">
        <f t="shared" si="1687"/>
        <v>9.12388959780177+0.293784203887225i</v>
      </c>
      <c r="I3209" t="str">
        <f t="shared" si="1688"/>
        <v>5006.91329165873i</v>
      </c>
      <c r="J3209" t="str">
        <f t="shared" si="1682"/>
        <v>-21442.1744122672+1082.87918459742i</v>
      </c>
      <c r="K3209" t="str">
        <f t="shared" si="1689"/>
        <v>0.0117626771527505-0.232913679246899i</v>
      </c>
      <c r="L3209" t="str">
        <f t="shared" si="1690"/>
        <v>0.000872148168694944-0.0144737473559921i</v>
      </c>
      <c r="M3209" t="str">
        <f t="shared" si="1691"/>
        <v>0.0126348253214454-0.247387426602891i</v>
      </c>
      <c r="N3209" t="str">
        <f t="shared" si="1692"/>
        <v>-5.65450989200419i</v>
      </c>
      <c r="O3209" t="str">
        <f t="shared" si="1693"/>
        <v>0.808807171437708+0.58807394044536i</v>
      </c>
      <c r="P3209" t="str">
        <f t="shared" si="1694"/>
        <v>0.191192828562292-0.58807394044536i</v>
      </c>
      <c r="Q3209" t="str">
        <f t="shared" si="1695"/>
        <v>-0.191192828562292+6.24258383244955i</v>
      </c>
      <c r="R3209" t="str">
        <f t="shared" si="1696"/>
        <v>-0.0950524746690967-0.0277160037754063i</v>
      </c>
      <c r="S3209" t="str">
        <f t="shared" si="1697"/>
        <v>0.583674171391923i</v>
      </c>
      <c r="T3209" t="str">
        <f t="shared" si="1698"/>
        <v>0.0161771155379057-0.0554796743912368i</v>
      </c>
      <c r="U3209" t="str">
        <f t="shared" si="1699"/>
        <v>0.00005-0.000189132433858462i</v>
      </c>
      <c r="V3209" t="str">
        <f t="shared" si="1700"/>
        <v>3.33333333333333E-06-0.000208045677244308i</v>
      </c>
      <c r="W3209" t="str">
        <f t="shared" si="1701"/>
        <v>0.0000142736541237253-0.000100566418594028i</v>
      </c>
      <c r="X3209" t="str">
        <f t="shared" si="1702"/>
        <v>0.0000144606864224859-0.000100511849900672i</v>
      </c>
      <c r="Y3209" t="str">
        <f t="shared" si="1703"/>
        <v>0.009+0.801106126665397i</v>
      </c>
      <c r="Z3209" t="str">
        <f t="shared" si="1704"/>
        <v>-0.00175368263495155-0.000272480128786999i</v>
      </c>
      <c r="AA3209" t="str">
        <f t="shared" si="1705"/>
        <v>0.196671605752189-17.4758164644903i</v>
      </c>
      <c r="AB3209" t="str">
        <f t="shared" si="1706"/>
        <v>0.111749292571638-0.383245971804945i</v>
      </c>
      <c r="AC3209" t="str">
        <f t="shared" si="1707"/>
        <v>0.906601698070688-0.0324876158228942i</v>
      </c>
      <c r="AD3209" t="str">
        <f t="shared" si="1708"/>
        <v>0.138232470056818-0.41777456321724i</v>
      </c>
      <c r="AE3209" t="str">
        <f t="shared" si="1709"/>
        <v>-0.000356251149114468+0.000694978395594917i</v>
      </c>
      <c r="AF3209" t="str">
        <f t="shared" si="1710"/>
        <v>-15.0808959152444-0.279058055283571i</v>
      </c>
      <c r="AG3209" t="str">
        <f t="shared" si="1711"/>
        <v>0.973668970017761-0.00904236060661797i</v>
      </c>
      <c r="AH3209" t="str">
        <f t="shared" si="1712"/>
        <v>0.00581557937272406-0.0106082209115005i</v>
      </c>
      <c r="AI3209">
        <f t="shared" si="1713"/>
        <v>-38.345915031587452</v>
      </c>
      <c r="AJ3209">
        <f t="shared" si="1714"/>
        <v>-61.267812752598374</v>
      </c>
      <c r="AK3209"/>
      <c r="AL3209"/>
      <c r="AM3209"/>
      <c r="AN3209"/>
    </row>
    <row r="3210" spans="1:40" x14ac:dyDescent="0.25">
      <c r="A3210"/>
      <c r="B3210">
        <f t="shared" si="1680"/>
        <v>1276000</v>
      </c>
      <c r="C3210" s="186" t="str">
        <f t="shared" si="1683"/>
        <v>-4.69398166557197E-08+0.00191929666106812i</v>
      </c>
      <c r="D3210" s="158" t="str">
        <f t="shared" si="1684"/>
        <v>-5.95700631687789+0.0147146077348556i</v>
      </c>
      <c r="E3210" t="str">
        <f t="shared" si="1685"/>
        <v>2870</v>
      </c>
      <c r="F3210" t="str">
        <f t="shared" si="1686"/>
        <v>0.777000777000777</v>
      </c>
      <c r="G3210" t="str">
        <f t="shared" si="1681"/>
        <v>0.777000777000777</v>
      </c>
      <c r="H3210" t="str">
        <f t="shared" si="1687"/>
        <v>9.12390553824563+0.293554517773142i</v>
      </c>
      <c r="I3210" t="str">
        <f t="shared" si="1688"/>
        <v>5010.84028247572i</v>
      </c>
      <c r="J3210" t="str">
        <f t="shared" si="1682"/>
        <v>-21475.8239550127+1083.72850160494i</v>
      </c>
      <c r="K3210" t="str">
        <f t="shared" si="1689"/>
        <v>0.0117442926786561-0.232732055740383i</v>
      </c>
      <c r="L3210" t="str">
        <f t="shared" si="1690"/>
        <v>0.000870786636844521-0.0144624862716655i</v>
      </c>
      <c r="M3210" t="str">
        <f t="shared" si="1691"/>
        <v>0.0126150793155006-0.247194542012048i</v>
      </c>
      <c r="N3210" t="str">
        <f t="shared" si="1692"/>
        <v>-5.6589448017234i</v>
      </c>
      <c r="O3210" t="str">
        <f t="shared" si="1693"/>
        <v>0.811407263754182+0.584481182183782i</v>
      </c>
      <c r="P3210" t="str">
        <f t="shared" si="1694"/>
        <v>0.188592736245818-0.584481182183782i</v>
      </c>
      <c r="Q3210" t="str">
        <f t="shared" si="1695"/>
        <v>-0.188592736245818+6.24342598390718i</v>
      </c>
      <c r="R3210" t="str">
        <f t="shared" si="1696"/>
        <v>-0.0944417248429928-0.0273538460105243i</v>
      </c>
      <c r="S3210" t="str">
        <f t="shared" si="1697"/>
        <v>0.58413195505576i</v>
      </c>
      <c r="T3210" t="str">
        <f t="shared" si="1698"/>
        <v>0.0159782555484218-0.0551664293713755i</v>
      </c>
      <c r="U3210" t="str">
        <f t="shared" si="1699"/>
        <v>0.00005-0.000188984210947914i</v>
      </c>
      <c r="V3210" t="str">
        <f t="shared" si="1700"/>
        <v>3.33333333333333E-06-0.000207882632042706i</v>
      </c>
      <c r="W3210" t="str">
        <f t="shared" si="1701"/>
        <v>0.0000142733442632542-0.000100489910536607i</v>
      </c>
      <c r="X3210" t="str">
        <f t="shared" si="1702"/>
        <v>0.0000144600864123607-0.000100435385083833i</v>
      </c>
      <c r="Y3210" t="str">
        <f t="shared" si="1703"/>
        <v>0.009+0.801734445196115i</v>
      </c>
      <c r="Z3210" t="str">
        <f t="shared" si="1704"/>
        <v>-0.00175097539163296-0.000272225610293976i</v>
      </c>
      <c r="AA3210" t="str">
        <f t="shared" si="1705"/>
        <v>0.196363413661472-17.4621207664891i</v>
      </c>
      <c r="AB3210" t="str">
        <f t="shared" si="1706"/>
        <v>0.110375595073246-0.381082118224925i</v>
      </c>
      <c r="AC3210" t="str">
        <f t="shared" si="1707"/>
        <v>0.907190977202753-0.0320916258205647i</v>
      </c>
      <c r="AD3210" t="str">
        <f t="shared" si="1708"/>
        <v>0.1363565937005-0.415244665024407i</v>
      </c>
      <c r="AE3210" t="str">
        <f t="shared" si="1709"/>
        <v>-0.000351797272414056+0.000689963433026881i</v>
      </c>
      <c r="AF3210" t="str">
        <f t="shared" si="1710"/>
        <v>-15.0809118551235-0.278839910038286i</v>
      </c>
      <c r="AG3210" t="str">
        <f t="shared" si="1711"/>
        <v>0.973848117107662-0.00891466328249153i</v>
      </c>
      <c r="AH3210" t="str">
        <f t="shared" si="1712"/>
        <v>0.00574185737234525-0.0105314121285308i</v>
      </c>
      <c r="AI3210">
        <f t="shared" si="1713"/>
        <v>-38.42000876318739</v>
      </c>
      <c r="AJ3210">
        <f t="shared" si="1714"/>
        <v>-61.400230321708861</v>
      </c>
      <c r="AK3210"/>
      <c r="AL3210"/>
      <c r="AM3210"/>
      <c r="AN3210"/>
    </row>
    <row r="3211" spans="1:40" x14ac:dyDescent="0.25">
      <c r="A3211"/>
      <c r="B3211">
        <f t="shared" si="1680"/>
        <v>1277000</v>
      </c>
      <c r="C3211" s="186" t="str">
        <f t="shared" si="1683"/>
        <v>-4.68663296742223E-08+0.00191779368796024i</v>
      </c>
      <c r="D3211" s="158" t="str">
        <f t="shared" si="1684"/>
        <v>-5.95700631631449+0.0147030849410285i</v>
      </c>
      <c r="E3211" t="str">
        <f t="shared" si="1685"/>
        <v>2870</v>
      </c>
      <c r="F3211" t="str">
        <f t="shared" si="1686"/>
        <v>0.777000777000777</v>
      </c>
      <c r="G3211" t="str">
        <f t="shared" si="1681"/>
        <v>0.777000777000777</v>
      </c>
      <c r="H3211" t="str">
        <f t="shared" si="1687"/>
        <v>9.12392144131575+0.293325190092844i</v>
      </c>
      <c r="I3211" t="str">
        <f t="shared" si="1688"/>
        <v>5014.76727329271i</v>
      </c>
      <c r="J3211" t="str">
        <f t="shared" si="1682"/>
        <v>-21509.4998792108+1084.57781861247i</v>
      </c>
      <c r="K3211" t="str">
        <f t="shared" si="1689"/>
        <v>0.0117259512367848-0.232550714557232i</v>
      </c>
      <c r="L3211" t="str">
        <f t="shared" si="1690"/>
        <v>0.000869428286947497-0.0144512426326838i</v>
      </c>
      <c r="M3211" t="str">
        <f t="shared" si="1691"/>
        <v>0.0125953795237323-0.247001957189916i</v>
      </c>
      <c r="N3211" t="str">
        <f t="shared" si="1692"/>
        <v>-5.66337971144262i</v>
      </c>
      <c r="O3211" t="str">
        <f t="shared" si="1693"/>
        <v>0.813991396994542+0.580876928117199i</v>
      </c>
      <c r="P3211" t="str">
        <f t="shared" si="1694"/>
        <v>0.186008603005458-0.580876928117199i</v>
      </c>
      <c r="Q3211" t="str">
        <f t="shared" si="1695"/>
        <v>-0.186008603005458+6.24425663955982i</v>
      </c>
      <c r="R3211" t="str">
        <f t="shared" si="1696"/>
        <v>-0.0938299012529899-0.0269936749693125i</v>
      </c>
      <c r="S3211" t="str">
        <f t="shared" si="1697"/>
        <v>0.584589738719597i</v>
      </c>
      <c r="T3211" t="str">
        <f t="shared" si="1698"/>
        <v>0.0157802253973921-0.0548519974575709i</v>
      </c>
      <c r="U3211" t="str">
        <f t="shared" si="1699"/>
        <v>0.00005-0.000188836220179748i</v>
      </c>
      <c r="V3211" t="str">
        <f t="shared" si="1700"/>
        <v>3.33333333333333E-06-0.000207719842197723i</v>
      </c>
      <c r="W3211" t="str">
        <f t="shared" si="1701"/>
        <v>0.0000142730341770946-0.000100413523981956i</v>
      </c>
      <c r="X3211" t="str">
        <f t="shared" si="1702"/>
        <v>0.0000144594868581377-0.000100359041700774i</v>
      </c>
      <c r="Y3211" t="str">
        <f t="shared" si="1703"/>
        <v>0.009+0.802362763726833i</v>
      </c>
      <c r="Z3211" t="str">
        <f t="shared" si="1704"/>
        <v>-0.00174827450335607-0.000271971569927889i</v>
      </c>
      <c r="AA3211" t="str">
        <f t="shared" si="1705"/>
        <v>0.196055945445509-17.4484465180898i</v>
      </c>
      <c r="AB3211" t="str">
        <f t="shared" si="1706"/>
        <v>0.109007629984935-0.378910065744538i</v>
      </c>
      <c r="AC3211" t="str">
        <f t="shared" si="1707"/>
        <v>0.907781464632782-0.0316976140383279i</v>
      </c>
      <c r="AD3211" t="str">
        <f t="shared" si="1708"/>
        <v>0.134492093950158-0.412706143334676i</v>
      </c>
      <c r="AE3211" t="str">
        <f t="shared" si="1709"/>
        <v>-0.000347373436477646+0.000684945601835916i</v>
      </c>
      <c r="AF3211" t="str">
        <f t="shared" si="1710"/>
        <v>-15.0809277576302-0.278622105151816i</v>
      </c>
      <c r="AG3211" t="str">
        <f t="shared" si="1711"/>
        <v>0.974027538595999-0.00878788159749476i</v>
      </c>
      <c r="AH3211" t="str">
        <f t="shared" si="1712"/>
        <v>0.0056686569545069-0.0104545439747976i</v>
      </c>
      <c r="AI3211">
        <f t="shared" si="1713"/>
        <v>-38.494548923196092</v>
      </c>
      <c r="AJ3211">
        <f t="shared" si="1714"/>
        <v>-61.532590130723314</v>
      </c>
      <c r="AK3211"/>
      <c r="AL3211"/>
      <c r="AM3211"/>
      <c r="AN3211"/>
    </row>
    <row r="3212" spans="1:40" x14ac:dyDescent="0.25">
      <c r="A3212"/>
      <c r="B3212">
        <f t="shared" si="1680"/>
        <v>1278000</v>
      </c>
      <c r="C3212" s="186" t="str">
        <f t="shared" si="1683"/>
        <v>-4.67930151298771E-08+0.00191629306692293i</v>
      </c>
      <c r="D3212" s="158" t="str">
        <f t="shared" si="1684"/>
        <v>-5.95700631575241+0.0146915801797425i</v>
      </c>
      <c r="E3212" t="str">
        <f t="shared" si="1685"/>
        <v>2870</v>
      </c>
      <c r="F3212" t="str">
        <f t="shared" si="1686"/>
        <v>0.777000777000777</v>
      </c>
      <c r="G3212" t="str">
        <f t="shared" si="1681"/>
        <v>0.777000777000777</v>
      </c>
      <c r="H3212" t="str">
        <f t="shared" si="1687"/>
        <v>9.12393730712882+0.293096220008978i</v>
      </c>
      <c r="I3212" t="str">
        <f t="shared" si="1688"/>
        <v>5018.6942641097i</v>
      </c>
      <c r="J3212" t="str">
        <f t="shared" si="1682"/>
        <v>-21543.2021848614+1085.42713562i</v>
      </c>
      <c r="K3212" t="str">
        <f t="shared" si="1689"/>
        <v>0.0117076526930511-0.232369655041348i</v>
      </c>
      <c r="L3212" t="str">
        <f t="shared" si="1690"/>
        <v>0.000868073109108415-0.0144400163986905i</v>
      </c>
      <c r="M3212" t="str">
        <f t="shared" si="1691"/>
        <v>0.0125757258021595-0.246809671440038i</v>
      </c>
      <c r="N3212" t="str">
        <f t="shared" si="1692"/>
        <v>-5.66781462116184i</v>
      </c>
      <c r="O3212" t="str">
        <f t="shared" si="1693"/>
        <v>0.816559520333037+0.577261249135502i</v>
      </c>
      <c r="P3212" t="str">
        <f t="shared" si="1694"/>
        <v>0.183440479666963-0.577261249135502i</v>
      </c>
      <c r="Q3212" t="str">
        <f t="shared" si="1695"/>
        <v>-0.183440479666963+6.24507587029734i</v>
      </c>
      <c r="R3212" t="str">
        <f t="shared" si="1696"/>
        <v>-0.0932170064539627-0.0266354982300655i</v>
      </c>
      <c r="S3212" t="str">
        <f t="shared" si="1697"/>
        <v>0.585047522383432i</v>
      </c>
      <c r="T3212" t="str">
        <f t="shared" si="1698"/>
        <v>0.0155830322469481-0.0545363786698913i</v>
      </c>
      <c r="U3212" t="str">
        <f t="shared" si="1699"/>
        <v>0.00005-0.000188688461009028i</v>
      </c>
      <c r="V3212" t="str">
        <f t="shared" si="1700"/>
        <v>3.33333333333333E-06-0.000207557307109931i</v>
      </c>
      <c r="W3212" t="str">
        <f t="shared" si="1701"/>
        <v>0.0000142727238652855-0.000100337258644565i</v>
      </c>
      <c r="X3212" t="str">
        <f t="shared" si="1702"/>
        <v>0.0000144588877577236-0.000100282819466151i</v>
      </c>
      <c r="Y3212" t="str">
        <f t="shared" si="1703"/>
        <v>0.009+0.802991082257551i</v>
      </c>
      <c r="Z3212" t="str">
        <f t="shared" si="1704"/>
        <v>-0.00174557995023741-0.000271718006306116i</v>
      </c>
      <c r="AA3212" t="str">
        <f t="shared" si="1705"/>
        <v>0.195749198839006-17.4347936689418i</v>
      </c>
      <c r="AB3212" t="str">
        <f t="shared" si="1706"/>
        <v>0.107645446781727-0.376729814502414i</v>
      </c>
      <c r="AC3212" t="str">
        <f t="shared" si="1707"/>
        <v>0.908373157883571-0.0313055882008949i</v>
      </c>
      <c r="AD3212" t="str">
        <f t="shared" si="1708"/>
        <v>0.132639010827943-0.410159050844405i</v>
      </c>
      <c r="AE3212" t="str">
        <f t="shared" si="1709"/>
        <v>-0.00034297959748443+0.000679925007981814i</v>
      </c>
      <c r="AF3212" t="str">
        <f t="shared" si="1710"/>
        <v>-15.0809436228812-0.278404639829236i</v>
      </c>
      <c r="AG3212" t="str">
        <f t="shared" si="1711"/>
        <v>0.974207230517003-0.00866201597245024i</v>
      </c>
      <c r="AH3212" t="str">
        <f t="shared" si="1712"/>
        <v>0.00559597709651058-0.0103776186853979i</v>
      </c>
      <c r="AI3212">
        <f t="shared" si="1713"/>
        <v>-38.569541777174827</v>
      </c>
      <c r="AJ3212">
        <f t="shared" si="1714"/>
        <v>-61.664892137577908</v>
      </c>
      <c r="AK3212"/>
      <c r="AL3212"/>
      <c r="AM3212"/>
      <c r="AN3212"/>
    </row>
    <row r="3213" spans="1:40" x14ac:dyDescent="0.25">
      <c r="A3213"/>
      <c r="B3213">
        <f t="shared" si="1680"/>
        <v>1279000</v>
      </c>
      <c r="C3213" s="186" t="str">
        <f t="shared" si="1683"/>
        <v>-4.67198724836077E-08+0.00191479479243924i</v>
      </c>
      <c r="D3213" s="158" t="str">
        <f t="shared" si="1684"/>
        <v>-5.95700631519165+0.0146800934087008i</v>
      </c>
      <c r="E3213" t="str">
        <f t="shared" si="1685"/>
        <v>2870</v>
      </c>
      <c r="F3213" t="str">
        <f t="shared" si="1686"/>
        <v>0.777000777000777</v>
      </c>
      <c r="G3213" t="str">
        <f t="shared" si="1681"/>
        <v>0.777000777000777</v>
      </c>
      <c r="H3213" t="str">
        <f t="shared" si="1687"/>
        <v>9.12395313580108+0.292867606686786i</v>
      </c>
      <c r="I3213" t="str">
        <f t="shared" si="1688"/>
        <v>5022.62125492668i</v>
      </c>
      <c r="J3213" t="str">
        <f t="shared" si="1682"/>
        <v>-21576.9308719647+1086.27645262753i</v>
      </c>
      <c r="K3213" t="str">
        <f t="shared" si="1689"/>
        <v>0.0116893969138909-0.232188876538655i</v>
      </c>
      <c r="L3213" t="str">
        <f t="shared" si="1690"/>
        <v>0.00086672109347024-0.0144288075294529i</v>
      </c>
      <c r="M3213" t="str">
        <f t="shared" si="1691"/>
        <v>0.0125561180073611-0.246617684068108i</v>
      </c>
      <c r="N3213" t="str">
        <f t="shared" si="1692"/>
        <v>-5.67224953088106i</v>
      </c>
      <c r="O3213" t="str">
        <f t="shared" si="1693"/>
        <v>0.819111583258811+0.573634216353282i</v>
      </c>
      <c r="P3213" t="str">
        <f t="shared" si="1694"/>
        <v>0.180888416741189-0.573634216353282i</v>
      </c>
      <c r="Q3213" t="str">
        <f t="shared" si="1695"/>
        <v>-0.180888416741189+6.24588374723434i</v>
      </c>
      <c r="R3213" t="str">
        <f t="shared" si="1696"/>
        <v>-0.0926030430540469-0.0262793233976546i</v>
      </c>
      <c r="S3213" t="str">
        <f t="shared" si="1697"/>
        <v>0.585505306047269i</v>
      </c>
      <c r="T3213" t="str">
        <f t="shared" si="1698"/>
        <v>0.0153866832886589-0.0542195730642682i</v>
      </c>
      <c r="U3213" t="str">
        <f t="shared" si="1699"/>
        <v>0.00005-0.000188540932892524i</v>
      </c>
      <c r="V3213" t="str">
        <f t="shared" si="1700"/>
        <v>3.33333333333333E-06-0.000207395026181777i</v>
      </c>
      <c r="W3213" t="str">
        <f t="shared" si="1701"/>
        <v>0.0000142724133278663-0.00010026111423982i</v>
      </c>
      <c r="X3213" t="str">
        <f t="shared" si="1702"/>
        <v>0.0000144582891090337-0.000100206718095515i</v>
      </c>
      <c r="Y3213" t="str">
        <f t="shared" si="1703"/>
        <v>0.009+0.803619400788269i</v>
      </c>
      <c r="Z3213" t="str">
        <f t="shared" si="1704"/>
        <v>-0.00174289171247125-0.000271464918051389i</v>
      </c>
      <c r="AA3213" t="str">
        <f t="shared" si="1705"/>
        <v>0.195443171585528-17.4211621688521i</v>
      </c>
      <c r="AB3213" t="str">
        <f t="shared" si="1706"/>
        <v>0.106289095141993-0.374541364884918i</v>
      </c>
      <c r="AC3213" t="str">
        <f t="shared" si="1707"/>
        <v>0.908966054425872-0.0309155560617462i</v>
      </c>
      <c r="AD3213" t="str">
        <f t="shared" si="1708"/>
        <v>0.130797384101284-0.407603440436532i</v>
      </c>
      <c r="AE3213" t="str">
        <f t="shared" si="1709"/>
        <v>-0.000338615711318613+0.000674901757155206i</v>
      </c>
      <c r="AF3213" t="str">
        <f t="shared" si="1710"/>
        <v>-15.0809594509927-0.278187513278085i</v>
      </c>
      <c r="AG3213" t="str">
        <f t="shared" si="1711"/>
        <v>0.974387188905348-0.00853706681079426i</v>
      </c>
      <c r="AH3213" t="str">
        <f t="shared" si="1712"/>
        <v>0.00552381676773088-0.0103006384852532i</v>
      </c>
      <c r="AI3213">
        <f t="shared" si="1713"/>
        <v>-38.644993727345465</v>
      </c>
      <c r="AJ3213">
        <f t="shared" si="1714"/>
        <v>-61.797136301596744</v>
      </c>
      <c r="AK3213"/>
      <c r="AL3213"/>
      <c r="AM3213"/>
      <c r="AN3213"/>
    </row>
    <row r="3214" spans="1:40" x14ac:dyDescent="0.25">
      <c r="A3214"/>
      <c r="B3214">
        <f t="shared" si="1680"/>
        <v>1280000</v>
      </c>
      <c r="C3214" s="186" t="str">
        <f t="shared" si="1683"/>
        <v>-4.66469011984427E-08+0.00191329885900943i</v>
      </c>
      <c r="D3214" s="158" t="str">
        <f t="shared" si="1684"/>
        <v>-5.9570063146322+0.014668624585739i</v>
      </c>
      <c r="E3214" t="str">
        <f t="shared" si="1685"/>
        <v>2870</v>
      </c>
      <c r="F3214" t="str">
        <f t="shared" si="1686"/>
        <v>0.777000777000777</v>
      </c>
      <c r="G3214" t="str">
        <f t="shared" si="1681"/>
        <v>0.777000777000777</v>
      </c>
      <c r="H3214" t="str">
        <f t="shared" si="1687"/>
        <v>9.12396892744831+0.292639349294111i</v>
      </c>
      <c r="I3214" t="str">
        <f t="shared" si="1688"/>
        <v>5026.54824574367i</v>
      </c>
      <c r="J3214" t="str">
        <f t="shared" si="1682"/>
        <v>-21610.6859405204+1087.12576963505i</v>
      </c>
      <c r="K3214" t="str">
        <f t="shared" si="1689"/>
        <v>0.0116711837662594-0.232008378397104i</v>
      </c>
      <c r="L3214" t="str">
        <f t="shared" si="1690"/>
        <v>0.00086537223021412-0.0144176159848616i</v>
      </c>
      <c r="M3214" t="str">
        <f t="shared" si="1691"/>
        <v>0.0125365559964735-0.246425994381966i</v>
      </c>
      <c r="N3214" t="str">
        <f t="shared" si="1692"/>
        <v>-5.67668444060028i</v>
      </c>
      <c r="O3214" t="str">
        <f t="shared" si="1693"/>
        <v>0.82164753557689+0.569995901108441i</v>
      </c>
      <c r="P3214" t="str">
        <f t="shared" si="1694"/>
        <v>0.17835246442311-0.569995901108441i</v>
      </c>
      <c r="Q3214" t="str">
        <f t="shared" si="1695"/>
        <v>-0.17835246442311+6.24668034170872i</v>
      </c>
      <c r="R3214" t="str">
        <f t="shared" si="1696"/>
        <v>-0.0919880137150644-0.0259251581033107i</v>
      </c>
      <c r="S3214" t="str">
        <f t="shared" si="1697"/>
        <v>0.585963089711106i</v>
      </c>
      <c r="T3214" t="str">
        <f t="shared" si="1698"/>
        <v>0.0151911857434649-0.0539015807328667i</v>
      </c>
      <c r="U3214" t="str">
        <f t="shared" si="1699"/>
        <v>0.0000500000000000001-0.000188393635288702i</v>
      </c>
      <c r="V3214" t="str">
        <f t="shared" si="1700"/>
        <v>3.33333333333333E-06-0.000207232998817572i</v>
      </c>
      <c r="W3214" t="str">
        <f t="shared" si="1701"/>
        <v>0.0000142721025648757-0.000100185090483994i</v>
      </c>
      <c r="X3214" t="str">
        <f t="shared" si="1702"/>
        <v>0.0000144576909099912-0.000100130737305305i</v>
      </c>
      <c r="Y3214" t="str">
        <f t="shared" si="1703"/>
        <v>0.009+0.804247719318987i</v>
      </c>
      <c r="Z3214" t="str">
        <f t="shared" si="1704"/>
        <v>-0.00174020977032917-0.000271212303791748i</v>
      </c>
      <c r="AA3214" t="str">
        <f t="shared" si="1705"/>
        <v>0.195137861437448-17.4075519677844i</v>
      </c>
      <c r="AB3214" t="str">
        <f t="shared" si="1706"/>
        <v>0.104938624946999-0.372344717528716i</v>
      </c>
      <c r="AC3214" t="str">
        <f t="shared" si="1707"/>
        <v>0.909560151677955-0.0305275254029303i</v>
      </c>
      <c r="AD3214" t="str">
        <f t="shared" si="1708"/>
        <v>0.128967253282034-0.405039365179273i</v>
      </c>
      <c r="AE3214" t="str">
        <f t="shared" si="1709"/>
        <v>-0.00033428173357053+0.00066987595477658i</v>
      </c>
      <c r="AF3214" t="str">
        <f t="shared" si="1710"/>
        <v>-15.0809752420805-0.277970724708372i</v>
      </c>
      <c r="AG3214" t="str">
        <f t="shared" si="1711"/>
        <v>0.974567409796232-0.00841303449858992i</v>
      </c>
      <c r="AH3214" t="str">
        <f t="shared" si="1712"/>
        <v>0.00545217492969813-0.0102236055890897i</v>
      </c>
      <c r="AI3214">
        <f t="shared" si="1713"/>
        <v>-38.720911316573485</v>
      </c>
      <c r="AJ3214">
        <f t="shared" si="1714"/>
        <v>-61.929322583486929</v>
      </c>
      <c r="AK3214"/>
      <c r="AL3214"/>
      <c r="AM3214"/>
      <c r="AN3214"/>
    </row>
    <row r="3215" spans="1:40" x14ac:dyDescent="0.25">
      <c r="A3215"/>
      <c r="B3215">
        <f t="shared" si="1680"/>
        <v>1281000</v>
      </c>
      <c r="C3215" s="186" t="str">
        <f t="shared" si="1683"/>
        <v>-4.65741007395053E-08+0.00191180526115093i</v>
      </c>
      <c r="D3215" s="158" t="str">
        <f t="shared" si="1684"/>
        <v>-5.95700631407407+0.0146571736688238i</v>
      </c>
      <c r="E3215" t="str">
        <f t="shared" si="1685"/>
        <v>2870</v>
      </c>
      <c r="F3215" t="str">
        <f t="shared" si="1686"/>
        <v>0.777000777000777</v>
      </c>
      <c r="G3215" t="str">
        <f t="shared" si="1681"/>
        <v>0.777000777000777</v>
      </c>
      <c r="H3215" t="str">
        <f t="shared" si="1687"/>
        <v>9.12398468218588+0.292411447001372i</v>
      </c>
      <c r="I3215" t="str">
        <f t="shared" si="1688"/>
        <v>5030.47523656066i</v>
      </c>
      <c r="J3215" t="str">
        <f t="shared" si="1682"/>
        <v>-21644.4673905288+1087.97508664258i</v>
      </c>
      <c r="K3215" t="str">
        <f t="shared" si="1689"/>
        <v>0.0116530131176279-0.231828159966646i</v>
      </c>
      <c r="L3215" t="str">
        <f t="shared" si="1690"/>
        <v>0.000864026509559244-0.0144064417249302i</v>
      </c>
      <c r="M3215" t="str">
        <f t="shared" si="1691"/>
        <v>0.0125170396271871-0.246234601691576i</v>
      </c>
      <c r="N3215" t="str">
        <f t="shared" si="1692"/>
        <v>-5.6811193503195i</v>
      </c>
      <c r="O3215" t="str">
        <f t="shared" si="1693"/>
        <v>0.824167327409169+0.56634637496079i</v>
      </c>
      <c r="P3215" t="str">
        <f t="shared" si="1694"/>
        <v>0.175832672590831-0.56634637496079i</v>
      </c>
      <c r="Q3215" t="str">
        <f t="shared" si="1695"/>
        <v>-0.175832672590831+6.24746572528029i</v>
      </c>
      <c r="R3215" t="str">
        <f t="shared" si="1696"/>
        <v>-0.091371921152948-0.0255730100044017i</v>
      </c>
      <c r="S3215" t="str">
        <f t="shared" si="1697"/>
        <v>0.586420873374943i</v>
      </c>
      <c r="T3215" t="str">
        <f t="shared" si="1698"/>
        <v>0.0149965468616074-0.0535824018044582i</v>
      </c>
      <c r="U3215" t="str">
        <f t="shared" si="1699"/>
        <v>0.0000500000000000001-0.000188246567657719i</v>
      </c>
      <c r="V3215" t="str">
        <f t="shared" si="1700"/>
        <v>3.33333333333333E-06-0.000207071224423491i</v>
      </c>
      <c r="W3215" t="str">
        <f t="shared" si="1701"/>
        <v>0.0000142717915763531-0.000100109187094246i</v>
      </c>
      <c r="X3215" t="str">
        <f t="shared" si="1702"/>
        <v>0.0000144570931585278-0.000100054876812843i</v>
      </c>
      <c r="Y3215" t="str">
        <f t="shared" si="1703"/>
        <v>0.009+0.804876037849705i</v>
      </c>
      <c r="Z3215" t="str">
        <f t="shared" si="1704"/>
        <v>-0.0017375341041597-0.000270960162160533i</v>
      </c>
      <c r="AA3215" t="str">
        <f t="shared" si="1705"/>
        <v>0.194833266155915-17.3939630158588i</v>
      </c>
      <c r="AB3215" t="str">
        <f t="shared" si="1706"/>
        <v>0.103594086280415-0.370139873323341i</v>
      </c>
      <c r="AC3215" t="str">
        <f t="shared" si="1707"/>
        <v>0.910155447005171-0.030141504034851i</v>
      </c>
      <c r="AD3215" t="str">
        <f t="shared" si="1708"/>
        <v>0.127148657625601-0.40246687832481i</v>
      </c>
      <c r="AE3215" t="str">
        <f t="shared" si="1709"/>
        <v>-0.000329977619537741+0.000664847705995324i</v>
      </c>
      <c r="AF3215" t="str">
        <f t="shared" si="1710"/>
        <v>-15.0809909962599-0.277754273332548i</v>
      </c>
      <c r="AG3215" t="str">
        <f t="shared" si="1711"/>
        <v>0.974747889225457-0.00828991940453941i</v>
      </c>
      <c r="AH3215" t="str">
        <f t="shared" si="1712"/>
        <v>0.00538105053618067-0.0101465222014187i</v>
      </c>
      <c r="AI3215">
        <f t="shared" si="1713"/>
        <v>-38.797301232497702</v>
      </c>
      <c r="AJ3215">
        <f t="shared" si="1714"/>
        <v>-62.06145094533386</v>
      </c>
      <c r="AK3215"/>
      <c r="AL3215"/>
      <c r="AM3215"/>
      <c r="AN3215"/>
    </row>
    <row r="3216" spans="1:40" x14ac:dyDescent="0.25">
      <c r="A3216"/>
      <c r="B3216">
        <f t="shared" si="1680"/>
        <v>1282000</v>
      </c>
      <c r="C3216" s="186" t="str">
        <f t="shared" si="1683"/>
        <v>-4.65014705740045E-08+0.00191031399339829i</v>
      </c>
      <c r="D3216" s="158" t="str">
        <f t="shared" si="1684"/>
        <v>-5.95700631351724+0.0146457406160536i</v>
      </c>
      <c r="E3216" t="str">
        <f t="shared" si="1685"/>
        <v>2870</v>
      </c>
      <c r="F3216" t="str">
        <f t="shared" si="1686"/>
        <v>0.777000777000777</v>
      </c>
      <c r="G3216" t="str">
        <f t="shared" si="1681"/>
        <v>0.777000777000777</v>
      </c>
      <c r="H3216" t="str">
        <f t="shared" si="1687"/>
        <v>9.12400040012866+0.292183898981565i</v>
      </c>
      <c r="I3216" t="str">
        <f t="shared" si="1688"/>
        <v>5034.40222737764i</v>
      </c>
      <c r="J3216" t="str">
        <f t="shared" si="1682"/>
        <v>-21678.2752219897+1088.82440365011i</v>
      </c>
      <c r="K3216" t="str">
        <f t="shared" si="1689"/>
        <v>0.0116348848359823-0.231648220599243i</v>
      </c>
      <c r="L3216" t="str">
        <f t="shared" si="1690"/>
        <v>0.000862683921762662-0.0143952847097951i</v>
      </c>
      <c r="M3216" t="str">
        <f t="shared" si="1691"/>
        <v>0.012497568757745-0.246043505309038i</v>
      </c>
      <c r="N3216" t="str">
        <f t="shared" si="1692"/>
        <v>-5.68555426003872i</v>
      </c>
      <c r="O3216" t="str">
        <f t="shared" si="1693"/>
        <v>0.826670909195395+0.562685709690639i</v>
      </c>
      <c r="P3216" t="str">
        <f t="shared" si="1694"/>
        <v>0.173329090804605-0.562685709690639i</v>
      </c>
      <c r="Q3216" t="str">
        <f t="shared" si="1695"/>
        <v>-0.173329090804605+6.24823996972936i</v>
      </c>
      <c r="R3216" t="str">
        <f t="shared" si="1696"/>
        <v>-0.0907547681381666-0.0252228867842059i</v>
      </c>
      <c r="S3216" t="str">
        <f t="shared" si="1697"/>
        <v>0.58687865703878i</v>
      </c>
      <c r="T3216" t="str">
        <f t="shared" si="1698"/>
        <v>0.014802773922556-0.0532620364447931i</v>
      </c>
      <c r="U3216" t="str">
        <f t="shared" si="1699"/>
        <v>0.0000500000000000001-0.000188099729461418i</v>
      </c>
      <c r="V3216" t="str">
        <f t="shared" si="1700"/>
        <v>3.33333333333333E-06-0.00020690970240756i</v>
      </c>
      <c r="W3216" t="str">
        <f t="shared" si="1701"/>
        <v>0.0000142714803623378-0.000100033403788619i</v>
      </c>
      <c r="X3216" t="str">
        <f t="shared" si="1702"/>
        <v>0.0000144564958525837-0.0000999791363363372i</v>
      </c>
      <c r="Y3216" t="str">
        <f t="shared" si="1703"/>
        <v>0.009+0.805504356380423i</v>
      </c>
      <c r="Z3216" t="str">
        <f t="shared" si="1704"/>
        <v>-0.00173486469438806-0.000270708491796348i</v>
      </c>
      <c r="AA3216" t="str">
        <f t="shared" si="1705"/>
        <v>0.194529383510808-17.3803952633509i</v>
      </c>
      <c r="AB3216" t="str">
        <f t="shared" si="1706"/>
        <v>0.102255529427818-0.367926833413776i</v>
      </c>
      <c r="AC3216" t="str">
        <f t="shared" si="1707"/>
        <v>0.910751937719504-0.0297574997960599i</v>
      </c>
      <c r="AD3216" t="str">
        <f t="shared" si="1708"/>
        <v>0.125341636130106-0.399886033307967i</v>
      </c>
      <c r="AE3216" t="str">
        <f t="shared" si="1709"/>
        <v>-0.00032570332422618+0.000659817115688812i</v>
      </c>
      <c r="AF3216" t="str">
        <f t="shared" si="1710"/>
        <v>-15.0810067136459-0.277538158365511i</v>
      </c>
      <c r="AG3216" t="str">
        <f t="shared" si="1711"/>
        <v>0.974928623229507-0.00816772187999778i</v>
      </c>
      <c r="AH3216" t="str">
        <f t="shared" si="1712"/>
        <v>0.00531044253326775-0.0100693905165196i</v>
      </c>
      <c r="AI3216">
        <f t="shared" si="1713"/>
        <v>-38.874170311810879</v>
      </c>
      <c r="AJ3216">
        <f t="shared" si="1714"/>
        <v>-62.193521350597429</v>
      </c>
      <c r="AK3216"/>
      <c r="AL3216"/>
      <c r="AM3216"/>
      <c r="AN3216"/>
    </row>
    <row r="3217" spans="1:40" x14ac:dyDescent="0.25">
      <c r="A3217"/>
      <c r="B3217">
        <f t="shared" si="1680"/>
        <v>1283000</v>
      </c>
      <c r="C3217" s="186" t="str">
        <f t="shared" si="1683"/>
        <v>-4.64290101712244E-08+0.00190882505030309i</v>
      </c>
      <c r="D3217" s="158" t="str">
        <f t="shared" si="1684"/>
        <v>-5.9570063129617+0.014634325385657i</v>
      </c>
      <c r="E3217" t="str">
        <f t="shared" si="1685"/>
        <v>2870</v>
      </c>
      <c r="F3217" t="str">
        <f t="shared" si="1686"/>
        <v>0.777000777000777</v>
      </c>
      <c r="G3217" t="str">
        <f t="shared" si="1681"/>
        <v>0.777000777000777</v>
      </c>
      <c r="H3217" t="str">
        <f t="shared" si="1687"/>
        <v>9.12401608139107+0.291956704410247i</v>
      </c>
      <c r="I3217" t="str">
        <f t="shared" si="1688"/>
        <v>5038.32921819463i</v>
      </c>
      <c r="J3217" t="str">
        <f t="shared" si="1682"/>
        <v>-21712.1094349032+1089.67372065764i</v>
      </c>
      <c r="K3217" t="str">
        <f t="shared" si="1689"/>
        <v>0.0116167987898201-0.231468559648847i</v>
      </c>
      <c r="L3217" t="str">
        <f t="shared" si="1690"/>
        <v>0.000861344457119096-0.0143841448997141i</v>
      </c>
      <c r="M3217" t="str">
        <f t="shared" si="1691"/>
        <v>0.0124781432469392-0.245852704548561i</v>
      </c>
      <c r="N3217" t="str">
        <f t="shared" si="1692"/>
        <v>-5.68998916975794i</v>
      </c>
      <c r="O3217" t="str">
        <f t="shared" si="1693"/>
        <v>0.829158231694141+0.559013977297389i</v>
      </c>
      <c r="P3217" t="str">
        <f t="shared" si="1694"/>
        <v>0.170841768305859-0.559013977297389i</v>
      </c>
      <c r="Q3217" t="str">
        <f t="shared" si="1695"/>
        <v>-0.170841768305859+6.24900314705533i</v>
      </c>
      <c r="R3217" t="str">
        <f t="shared" si="1696"/>
        <v>-0.0901365574961524-0.0248747961516809i</v>
      </c>
      <c r="S3217" t="str">
        <f t="shared" si="1697"/>
        <v>0.587336440702617i</v>
      </c>
      <c r="T3217" t="str">
        <f t="shared" si="1698"/>
        <v>0.0146098742349314-0.0529404848569769i</v>
      </c>
      <c r="U3217" t="str">
        <f t="shared" si="1699"/>
        <v>0.0000500000000000001-0.000187953120163319i</v>
      </c>
      <c r="V3217" t="str">
        <f t="shared" si="1700"/>
        <v>3.33333333333333E-06-0.000206748432179651i</v>
      </c>
      <c r="W3217" t="str">
        <f t="shared" si="1701"/>
        <v>0.0000142711689228692-0.0000999577402860333i</v>
      </c>
      <c r="X3217" t="str">
        <f t="shared" si="1702"/>
        <v>0.0000144558989901072-0.0000999035155948707i</v>
      </c>
      <c r="Y3217" t="str">
        <f t="shared" si="1703"/>
        <v>0.009+0.806132674911141i</v>
      </c>
      <c r="Z3217" t="str">
        <f t="shared" si="1704"/>
        <v>-0.00173220152151563-0.000270457291343044i</v>
      </c>
      <c r="AA3217" t="str">
        <f t="shared" si="1705"/>
        <v>0.194226211280696-17.3668486606912i</v>
      </c>
      <c r="AB3217" t="str">
        <f t="shared" si="1706"/>
        <v>0.100923004876155-0.365705599203045i</v>
      </c>
      <c r="AC3217" t="str">
        <f t="shared" si="1707"/>
        <v>0.911349621079136-0.0293755205530336i</v>
      </c>
      <c r="AD3217" t="str">
        <f t="shared" si="1708"/>
        <v>0.123546227535527-0.397296883744888i</v>
      </c>
      <c r="AE3217" t="str">
        <f t="shared" si="1709"/>
        <v>-0.000321458802351229+0.000654784288461398i</v>
      </c>
      <c r="AF3217" t="str">
        <f t="shared" si="1710"/>
        <v>-15.0810223943528-0.27732237902459i</v>
      </c>
      <c r="AG3217" t="str">
        <f t="shared" si="1711"/>
        <v>0.975109607845637-0.00804644225898582i</v>
      </c>
      <c r="AH3217" t="str">
        <f t="shared" si="1712"/>
        <v>0.00524034985945082-0.00999221271842062i</v>
      </c>
      <c r="AI3217">
        <f t="shared" si="1713"/>
        <v>-38.951525544702442</v>
      </c>
      <c r="AJ3217">
        <f t="shared" si="1714"/>
        <v>-62.325533764107952</v>
      </c>
      <c r="AK3217"/>
      <c r="AL3217"/>
      <c r="AM3217"/>
      <c r="AN3217"/>
    </row>
    <row r="3218" spans="1:40" x14ac:dyDescent="0.25">
      <c r="A3218"/>
      <c r="B3218">
        <f t="shared" si="1680"/>
        <v>1284000</v>
      </c>
      <c r="C3218" s="186" t="str">
        <f t="shared" si="1683"/>
        <v>-4.63567190025155E-08+0.0019073384264339i</v>
      </c>
      <c r="D3218" s="158" t="str">
        <f t="shared" si="1684"/>
        <v>-5.95700631240747+0.0146229279359932i</v>
      </c>
      <c r="E3218" t="str">
        <f t="shared" si="1685"/>
        <v>2870</v>
      </c>
      <c r="F3218" t="str">
        <f t="shared" si="1686"/>
        <v>0.777000777000777</v>
      </c>
      <c r="G3218" t="str">
        <f t="shared" si="1681"/>
        <v>0.777000777000777</v>
      </c>
      <c r="H3218" t="str">
        <f t="shared" si="1687"/>
        <v>9.12403172608713+0.291729862465531i</v>
      </c>
      <c r="I3218" t="str">
        <f t="shared" si="1688"/>
        <v>5042.25620901162i</v>
      </c>
      <c r="J3218" t="str">
        <f t="shared" si="1682"/>
        <v>-21745.9700292692+1090.52303766516i</v>
      </c>
      <c r="K3218" t="str">
        <f t="shared" si="1689"/>
        <v>0.011598754848148-0.231289176471403i</v>
      </c>
      <c r="L3218" t="str">
        <f t="shared" si="1690"/>
        <v>0.000860008105960806-0.0143730222550674i</v>
      </c>
      <c r="M3218" t="str">
        <f t="shared" si="1691"/>
        <v>0.0124587629541088-0.24566219872647i</v>
      </c>
      <c r="N3218" t="str">
        <f t="shared" si="1692"/>
        <v>-5.69442407947716i</v>
      </c>
      <c r="O3218" t="str">
        <f t="shared" si="1693"/>
        <v>0.831629245983771+0.555331249998111i</v>
      </c>
      <c r="P3218" t="str">
        <f t="shared" si="1694"/>
        <v>0.168370754016229-0.555331249998111i</v>
      </c>
      <c r="Q3218" t="str">
        <f t="shared" si="1695"/>
        <v>-0.168370754016229+6.24975532947527i</v>
      </c>
      <c r="R3218" t="str">
        <f t="shared" si="1696"/>
        <v>-0.0895172921077285-0.0245287458412281i</v>
      </c>
      <c r="S3218" t="str">
        <f t="shared" si="1697"/>
        <v>0.587794224366454i</v>
      </c>
      <c r="T3218" t="str">
        <f t="shared" si="1698"/>
        <v>0.0144178551364266-0.0526177472818476i</v>
      </c>
      <c r="U3218" t="str">
        <f t="shared" si="1699"/>
        <v>0.0000499999999999999-0.000187806739228612i</v>
      </c>
      <c r="V3218" t="str">
        <f t="shared" si="1700"/>
        <v>3.33333333333333E-06-0.000206587413151474i</v>
      </c>
      <c r="W3218" t="str">
        <f t="shared" si="1701"/>
        <v>0.0000142708572579861-0.0000998821963062841i</v>
      </c>
      <c r="X3218" t="str">
        <f t="shared" si="1702"/>
        <v>0.0000144553025690543-0.0000998280143084019i</v>
      </c>
      <c r="Y3218" t="str">
        <f t="shared" si="1703"/>
        <v>0.009+0.806760993441859i</v>
      </c>
      <c r="Z3218" t="str">
        <f t="shared" si="1704"/>
        <v>-0.00172954456611971-0.00027020655944968i</v>
      </c>
      <c r="AA3218" t="str">
        <f t="shared" si="1705"/>
        <v>0.193923747252797-17.353323158465i</v>
      </c>
      <c r="AB3218" t="str">
        <f t="shared" si="1706"/>
        <v>0.0995965633132034-0.363476172354824i</v>
      </c>
      <c r="AC3218" t="str">
        <f t="shared" si="1707"/>
        <v>0.911948494287996-0.0289955741999572i</v>
      </c>
      <c r="AD3218" t="str">
        <f t="shared" si="1708"/>
        <v>0.121762470322875-0.39469948343172i</v>
      </c>
      <c r="AE3218" t="str">
        <f t="shared" si="1709"/>
        <v>-0.000317244008338891+0.000649749328643547i</v>
      </c>
      <c r="AF3218" t="str">
        <f t="shared" si="1710"/>
        <v>-15.0810380384946-0.277106934529538i</v>
      </c>
      <c r="AG3218" t="str">
        <f t="shared" si="1711"/>
        <v>0.975290839111941-0.00792608085820507i</v>
      </c>
      <c r="AH3218" t="str">
        <f t="shared" si="1712"/>
        <v>0.00517077144570655-0.00991499098088334i</v>
      </c>
      <c r="AI3218">
        <f t="shared" si="1713"/>
        <v>-39.029374079464887</v>
      </c>
      <c r="AJ3218">
        <f t="shared" si="1714"/>
        <v>-62.457488152060968</v>
      </c>
      <c r="AK3218"/>
      <c r="AL3218"/>
      <c r="AM3218"/>
      <c r="AN3218"/>
    </row>
    <row r="3219" spans="1:40" x14ac:dyDescent="0.25">
      <c r="A3219"/>
      <c r="B3219">
        <f t="shared" si="1680"/>
        <v>1285000</v>
      </c>
      <c r="C3219" s="186" t="str">
        <f t="shared" si="1683"/>
        <v>-4.62845965412838E-08+0.00190585411637617i</v>
      </c>
      <c r="D3219" s="158" t="str">
        <f t="shared" si="1684"/>
        <v>-5.95700631185453+0.0146115482255506i</v>
      </c>
      <c r="E3219" t="str">
        <f t="shared" si="1685"/>
        <v>2870</v>
      </c>
      <c r="F3219" t="str">
        <f t="shared" si="1686"/>
        <v>0.777000777000777</v>
      </c>
      <c r="G3219" t="str">
        <f t="shared" si="1681"/>
        <v>0.777000777000777</v>
      </c>
      <c r="H3219" t="str">
        <f t="shared" si="1687"/>
        <v>9.12404733433041+0.291503372328067i</v>
      </c>
      <c r="I3219" t="str">
        <f t="shared" si="1688"/>
        <v>5046.18319982861i</v>
      </c>
      <c r="J3219" t="str">
        <f t="shared" si="1682"/>
        <v>-21779.8570050878+1091.37235467269i</v>
      </c>
      <c r="K3219" t="str">
        <f t="shared" si="1689"/>
        <v>0.0115807528804802-0.23111007042483i</v>
      </c>
      <c r="L3219" t="str">
        <f t="shared" si="1690"/>
        <v>0.000858674858657358-0.0143619167363555i</v>
      </c>
      <c r="M3219" t="str">
        <f t="shared" si="1691"/>
        <v>0.0124394277391376-0.245471987161186i</v>
      </c>
      <c r="N3219" t="str">
        <f t="shared" si="1692"/>
        <v>-5.69885898919638i</v>
      </c>
      <c r="O3219" t="str">
        <f t="shared" si="1693"/>
        <v>0.83408390346341+0.551637600226128i</v>
      </c>
      <c r="P3219" t="str">
        <f t="shared" si="1694"/>
        <v>0.16591609653659-0.551637600226128i</v>
      </c>
      <c r="Q3219" t="str">
        <f t="shared" si="1695"/>
        <v>-0.16591609653659+6.25049658942251i</v>
      </c>
      <c r="R3219" t="str">
        <f t="shared" si="1696"/>
        <v>-0.0888969749095378-0.0241847436124519i</v>
      </c>
      <c r="S3219" t="str">
        <f t="shared" si="1697"/>
        <v>0.588252008030291i</v>
      </c>
      <c r="T3219" t="str">
        <f t="shared" si="1698"/>
        <v>0.0142267239937226-0.052293823998354i</v>
      </c>
      <c r="U3219" t="str">
        <f t="shared" si="1699"/>
        <v>0.0000499999999999999-0.000187660586124154i</v>
      </c>
      <c r="V3219" t="str">
        <f t="shared" si="1700"/>
        <v>3.33333333333333E-06-0.00020642664473657i</v>
      </c>
      <c r="W3219" t="str">
        <f t="shared" si="1701"/>
        <v>0.0000142705453677278-0.0000998067715700405i</v>
      </c>
      <c r="X3219" t="str">
        <f t="shared" si="1702"/>
        <v>0.0000144547065873893-0.000099752632197762i</v>
      </c>
      <c r="Y3219" t="str">
        <f t="shared" si="1703"/>
        <v>0.009+0.807389311972577i</v>
      </c>
      <c r="Z3219" t="str">
        <f t="shared" si="1704"/>
        <v>-0.00172689380885316-0.000269956294770506i</v>
      </c>
      <c r="AA3219" t="str">
        <f t="shared" si="1705"/>
        <v>0.193621989222939-17.3398187074111i</v>
      </c>
      <c r="AB3219" t="str">
        <f t="shared" si="1706"/>
        <v>0.0982762556269825-0.361238554796052i</v>
      </c>
      <c r="AC3219" t="str">
        <f t="shared" si="1707"/>
        <v>0.912548554495323-0.0286176686584921i</v>
      </c>
      <c r="AD3219" t="str">
        <f t="shared" si="1708"/>
        <v>0.119990402713345-0.392093886343268i</v>
      </c>
      <c r="AE3219" t="str">
        <f t="shared" si="1709"/>
        <v>-0.000313058896326871+0.000644712340290852i</v>
      </c>
      <c r="AF3219" t="str">
        <f t="shared" si="1710"/>
        <v>-15.0810536461849-0.276891824102516i</v>
      </c>
      <c r="AG3219" t="str">
        <f t="shared" si="1711"/>
        <v>0.975472313067444-0.00780663797705081i</v>
      </c>
      <c r="AH3219" t="str">
        <f t="shared" si="1712"/>
        <v>0.00510170621557785-0.00983772746738585i</v>
      </c>
      <c r="AI3219">
        <f t="shared" si="1713"/>
        <v>-39.107723227276473</v>
      </c>
      <c r="AJ3219">
        <f t="shared" si="1714"/>
        <v>-62.589384482015433</v>
      </c>
      <c r="AK3219"/>
      <c r="AL3219"/>
      <c r="AM3219"/>
      <c r="AN3219"/>
    </row>
    <row r="3220" spans="1:40" x14ac:dyDescent="0.25">
      <c r="A3220"/>
      <c r="B3220">
        <f t="shared" si="1680"/>
        <v>1286000</v>
      </c>
      <c r="C3220" s="186" t="str">
        <f t="shared" si="1683"/>
        <v>-4.62126422629825E-08+0.00190437211473221i</v>
      </c>
      <c r="D3220" s="158" t="str">
        <f t="shared" si="1684"/>
        <v>-5.95700631130288+0.0146001862129469i</v>
      </c>
      <c r="E3220" t="str">
        <f t="shared" si="1685"/>
        <v>2870</v>
      </c>
      <c r="F3220" t="str">
        <f t="shared" si="1686"/>
        <v>0.777000777000777</v>
      </c>
      <c r="G3220" t="str">
        <f t="shared" si="1681"/>
        <v>0.777000777000777</v>
      </c>
      <c r="H3220" t="str">
        <f t="shared" si="1687"/>
        <v>9.12406290623401+0.291277233181047i</v>
      </c>
      <c r="I3220" t="str">
        <f t="shared" si="1688"/>
        <v>5050.11019064559i</v>
      </c>
      <c r="J3220" t="str">
        <f t="shared" si="1682"/>
        <v>-21813.770362359+1092.22167168022i</v>
      </c>
      <c r="K3220" t="str">
        <f t="shared" si="1689"/>
        <v>0.0115627927568351-0.230931240869021i</v>
      </c>
      <c r="L3220" t="str">
        <f t="shared" si="1690"/>
        <v>0.000857344705615486-0.0143508283042001i</v>
      </c>
      <c r="M3220" t="str">
        <f t="shared" si="1691"/>
        <v>0.0124201374624506-0.245282069173221i</v>
      </c>
      <c r="N3220" t="str">
        <f t="shared" si="1692"/>
        <v>-5.70329389891559i</v>
      </c>
      <c r="O3220" t="str">
        <f t="shared" si="1693"/>
        <v>0.836522155853885+0.547933100629601i</v>
      </c>
      <c r="P3220" t="str">
        <f t="shared" si="1694"/>
        <v>0.163477844146115-0.547933100629601i</v>
      </c>
      <c r="Q3220" t="str">
        <f t="shared" si="1695"/>
        <v>-0.163477844146115+6.25122699954519i</v>
      </c>
      <c r="R3220" t="str">
        <f t="shared" si="1696"/>
        <v>-0.0882756088944745-0.0238427972499166i</v>
      </c>
      <c r="S3220" t="str">
        <f t="shared" si="1697"/>
        <v>0.588709791694128i</v>
      </c>
      <c r="T3220" t="str">
        <f t="shared" si="1698"/>
        <v>0.0140364882024037-0.0519687153239384i</v>
      </c>
      <c r="U3220" t="str">
        <f t="shared" si="1699"/>
        <v>0.0000499999999999999-0.000187514660318459i</v>
      </c>
      <c r="V3220" t="str">
        <f t="shared" si="1700"/>
        <v>3.33333333333333E-06-0.000206266126350305i</v>
      </c>
      <c r="W3220" t="str">
        <f t="shared" si="1701"/>
        <v>0.0000142702332521339-0.0000997314657988385i</v>
      </c>
      <c r="X3220" t="str">
        <f t="shared" si="1702"/>
        <v>0.0000144541110430852-0.0000996773689846488i</v>
      </c>
      <c r="Y3220" t="str">
        <f t="shared" si="1703"/>
        <v>0.009+0.808017630503295i</v>
      </c>
      <c r="Z3220" t="str">
        <f t="shared" si="1704"/>
        <v>-0.00172424923044403-0.000269706495964954i</v>
      </c>
      <c r="AA3220" t="str">
        <f t="shared" si="1705"/>
        <v>0.193320934995517-17.3263352584216i</v>
      </c>
      <c r="AB3220" t="str">
        <f t="shared" si="1706"/>
        <v>0.0969621329051734-0.358992748719578i</v>
      </c>
      <c r="AC3220" t="str">
        <f t="shared" si="1707"/>
        <v>0.913149798795214-0.0282418118775499i</v>
      </c>
      <c r="AD3220" t="str">
        <f t="shared" si="1708"/>
        <v>0.118230062667514-0.389480146631682i</v>
      </c>
      <c r="AE3220" t="str">
        <f t="shared" si="1709"/>
        <v>-0.000308903420165759+0.000639673427183138i</v>
      </c>
      <c r="AF3220" t="str">
        <f t="shared" si="1710"/>
        <v>-15.0810692175369-0.2766770469681i</v>
      </c>
      <c r="AG3220" t="str">
        <f t="shared" si="1711"/>
        <v>0.975654025752175-0.00768811389762827i</v>
      </c>
      <c r="AH3220" t="str">
        <f t="shared" si="1712"/>
        <v>0.00503315308525644-0.00976042433110749i</v>
      </c>
      <c r="AI3220">
        <f t="shared" si="1713"/>
        <v>-39.186580467164795</v>
      </c>
      <c r="AJ3220">
        <f t="shared" si="1714"/>
        <v>-62.721222722886431</v>
      </c>
      <c r="AK3220"/>
      <c r="AL3220"/>
      <c r="AM3220"/>
      <c r="AN3220"/>
    </row>
    <row r="3221" spans="1:40" x14ac:dyDescent="0.25">
      <c r="A3221"/>
      <c r="B3221">
        <f t="shared" si="1680"/>
        <v>1287000</v>
      </c>
      <c r="C3221" s="186" t="str">
        <f t="shared" si="1683"/>
        <v>-4.61408556451016E-08+0.0019028924161211i</v>
      </c>
      <c r="D3221" s="158" t="str">
        <f t="shared" si="1684"/>
        <v>-5.95700631075252+0.0145888418569284i</v>
      </c>
      <c r="E3221" t="str">
        <f t="shared" si="1685"/>
        <v>2870</v>
      </c>
      <c r="F3221" t="str">
        <f t="shared" si="1686"/>
        <v>0.777000777000777</v>
      </c>
      <c r="G3221" t="str">
        <f t="shared" si="1681"/>
        <v>0.777000777000777</v>
      </c>
      <c r="H3221" t="str">
        <f t="shared" si="1687"/>
        <v>9.12407844191062+0.291051444210181i</v>
      </c>
      <c r="I3221" t="str">
        <f t="shared" si="1688"/>
        <v>5054.03718146258i</v>
      </c>
      <c r="J3221" t="str">
        <f t="shared" si="1682"/>
        <v>-21847.7101010827+1093.07098868775i</v>
      </c>
      <c r="K3221" t="str">
        <f t="shared" si="1689"/>
        <v>0.0115448743477339-0.230752687165837i</v>
      </c>
      <c r="L3221" t="str">
        <f t="shared" si="1690"/>
        <v>0.000856017637278919-0.0143397569193427i</v>
      </c>
      <c r="M3221" t="str">
        <f t="shared" si="1691"/>
        <v>0.0124008919850128-0.24509244408518i</v>
      </c>
      <c r="N3221" t="str">
        <f t="shared" si="1692"/>
        <v>-5.70772880863481i</v>
      </c>
      <c r="O3221" t="str">
        <f t="shared" si="1693"/>
        <v>0.838943955198704+0.544217824070064i</v>
      </c>
      <c r="P3221" t="str">
        <f t="shared" si="1694"/>
        <v>0.161056044801296-0.544217824070064i</v>
      </c>
      <c r="Q3221" t="str">
        <f t="shared" si="1695"/>
        <v>-0.161056044801296+6.25194663270487i</v>
      </c>
      <c r="R3221" t="str">
        <f t="shared" si="1696"/>
        <v>-0.087653197112109-0.0235029145628934i</v>
      </c>
      <c r="S3221" t="str">
        <f t="shared" si="1697"/>
        <v>0.589167575357965i</v>
      </c>
      <c r="T3221" t="str">
        <f t="shared" si="1698"/>
        <v>0.0138471551868653-0.051642421614915i</v>
      </c>
      <c r="U3221" t="str">
        <f t="shared" si="1699"/>
        <v>0.00005-0.000187368961281693i</v>
      </c>
      <c r="V3221" t="str">
        <f t="shared" si="1700"/>
        <v>3.33333333333333E-06-0.000206105857409862i</v>
      </c>
      <c r="W3221" t="str">
        <f t="shared" si="1701"/>
        <v>0.0000142699209112436-0.000099656278715081i</v>
      </c>
      <c r="X3221" t="str">
        <f t="shared" si="1702"/>
        <v>0.0000144535159341223-0.0000996022243916268i</v>
      </c>
      <c r="Y3221" t="str">
        <f t="shared" si="1703"/>
        <v>0.009+0.808645949034013i</v>
      </c>
      <c r="Z3221" t="str">
        <f t="shared" si="1704"/>
        <v>-0.00172161081169522-0.000269457161697581i</v>
      </c>
      <c r="AA3221" t="str">
        <f t="shared" si="1705"/>
        <v>0.193020582383457-17.3128727625412i</v>
      </c>
      <c r="AB3221" t="str">
        <f t="shared" si="1706"/>
        <v>0.09565424643448-0.356738756586772i</v>
      </c>
      <c r="AC3221" t="str">
        <f t="shared" si="1707"/>
        <v>0.913752224226182-0.0278680118330532i</v>
      </c>
      <c r="AD3221" t="str">
        <f t="shared" si="1708"/>
        <v>0.116481487884502-0.386858318625088i</v>
      </c>
      <c r="AE3221" t="str">
        <f t="shared" si="1709"/>
        <v>-0.000304777533420119+0.000634632692823517i</v>
      </c>
      <c r="AF3221" t="str">
        <f t="shared" si="1710"/>
        <v>-15.0810847526631-0.276462602353253i</v>
      </c>
      <c r="AG3221" t="str">
        <f t="shared" si="1711"/>
        <v>0.975835973207252-0.0075705088847663i</v>
      </c>
      <c r="AH3221" t="str">
        <f t="shared" si="1712"/>
        <v>0.00496511096366349-0.00968308371491347i</v>
      </c>
      <c r="AI3221">
        <f t="shared" si="1713"/>
        <v>-39.265953451162048</v>
      </c>
      <c r="AJ3221">
        <f t="shared" si="1714"/>
        <v>-62.853002844943923</v>
      </c>
      <c r="AK3221"/>
      <c r="AL3221"/>
      <c r="AM3221"/>
      <c r="AN3221"/>
    </row>
    <row r="3222" spans="1:40" x14ac:dyDescent="0.25">
      <c r="A3222"/>
      <c r="B3222">
        <f t="shared" si="1680"/>
        <v>1288000</v>
      </c>
      <c r="C3222" s="186" t="str">
        <f t="shared" si="1683"/>
        <v>-4.60692361671588E-08+0.00190141501517865i</v>
      </c>
      <c r="D3222" s="158" t="str">
        <f t="shared" si="1684"/>
        <v>-5.95700631020344+0.0145775151163697i</v>
      </c>
      <c r="E3222" t="str">
        <f t="shared" si="1685"/>
        <v>2870</v>
      </c>
      <c r="F3222" t="str">
        <f t="shared" si="1686"/>
        <v>0.777000777000777</v>
      </c>
      <c r="G3222" t="str">
        <f t="shared" si="1681"/>
        <v>0.777000777000777</v>
      </c>
      <c r="H3222" t="str">
        <f t="shared" si="1687"/>
        <v>9.12409394147248+0.290826004603692i</v>
      </c>
      <c r="I3222" t="str">
        <f t="shared" si="1688"/>
        <v>5057.96417227957i</v>
      </c>
      <c r="J3222" t="str">
        <f t="shared" si="1682"/>
        <v>-21881.676221259+1093.92030569527i</v>
      </c>
      <c r="K3222" t="str">
        <f t="shared" si="1689"/>
        <v>0.0115269975241973-0.230574408679092i</v>
      </c>
      <c r="L3222" t="str">
        <f t="shared" si="1690"/>
        <v>0.000854693644128192-0.0143287025426446i</v>
      </c>
      <c r="M3222" t="str">
        <f t="shared" si="1691"/>
        <v>0.0123816911683255-0.244903111221737i</v>
      </c>
      <c r="N3222" t="str">
        <f t="shared" si="1692"/>
        <v>-5.71216371835403i</v>
      </c>
      <c r="O3222" t="str">
        <f t="shared" si="1693"/>
        <v>0.841349253864962+0.540491843621041i</v>
      </c>
      <c r="P3222" t="str">
        <f t="shared" si="1694"/>
        <v>0.158650746135038-0.540491843621041i</v>
      </c>
      <c r="Q3222" t="str">
        <f t="shared" si="1695"/>
        <v>-0.158650746135038+6.25265556197507i</v>
      </c>
      <c r="R3222" t="str">
        <f t="shared" si="1696"/>
        <v>-0.0870297426691283-0.0231651033851108i</v>
      </c>
      <c r="S3222" t="str">
        <f t="shared" si="1697"/>
        <v>0.5896253590218i</v>
      </c>
      <c r="T3222" t="str">
        <f t="shared" si="1698"/>
        <v>0.0136587324002231-0.0513149432668596i</v>
      </c>
      <c r="U3222" t="str">
        <f t="shared" si="1699"/>
        <v>0.00005-0.000187223488485667i</v>
      </c>
      <c r="V3222" t="str">
        <f t="shared" si="1700"/>
        <v>3.33333333333333E-06-0.000205945837334233i</v>
      </c>
      <c r="W3222" t="str">
        <f t="shared" si="1701"/>
        <v>0.0000142696083450964-0.0000995812100420314i</v>
      </c>
      <c r="X3222" t="str">
        <f t="shared" si="1702"/>
        <v>0.0000144529212584896-0.0000995271981421197i</v>
      </c>
      <c r="Y3222" t="str">
        <f t="shared" si="1703"/>
        <v>0.009+0.809274267564731i</v>
      </c>
      <c r="Z3222" t="str">
        <f t="shared" si="1704"/>
        <v>-0.00171897853348406-0.000269208290638078i</v>
      </c>
      <c r="AA3222" t="str">
        <f t="shared" si="1705"/>
        <v>0.192720929208174-17.2994311709668i</v>
      </c>
      <c r="AB3222" t="str">
        <f t="shared" si="1706"/>
        <v>0.094352647700002-0.354476581130216i</v>
      </c>
      <c r="AC3222" t="str">
        <f t="shared" si="1707"/>
        <v>0.914355827770701-0.0274962765276972i</v>
      </c>
      <c r="AD3222" t="str">
        <f t="shared" si="1708"/>
        <v>0.114744715801187-0.384228456826282i</v>
      </c>
      <c r="AE3222" t="str">
        <f t="shared" si="1709"/>
        <v>-0.000300681189369681+0.000629590240437498i</v>
      </c>
      <c r="AF3222" t="str">
        <f t="shared" si="1710"/>
        <v>-15.0811002516759-0.276248489487322i</v>
      </c>
      <c r="AG3222" t="str">
        <f t="shared" si="1711"/>
        <v>0.976018151474958-0.00745382318603448i</v>
      </c>
      <c r="AH3222" t="str">
        <f t="shared" si="1712"/>
        <v>0.00489757875253203-0.00960570775134146i</v>
      </c>
      <c r="AI3222">
        <f t="shared" si="1713"/>
        <v>-39.345850009658008</v>
      </c>
      <c r="AJ3222">
        <f t="shared" si="1714"/>
        <v>-62.984724819805791</v>
      </c>
      <c r="AK3222"/>
      <c r="AL3222"/>
      <c r="AM3222"/>
      <c r="AN3222"/>
    </row>
    <row r="3223" spans="1:40" x14ac:dyDescent="0.25">
      <c r="A3223"/>
      <c r="B3223">
        <f t="shared" si="1680"/>
        <v>1289000</v>
      </c>
      <c r="C3223" s="186" t="str">
        <f t="shared" si="1683"/>
        <v>-4.59977833106898E-08+0.00189993990655727i</v>
      </c>
      <c r="D3223" s="158" t="str">
        <f t="shared" si="1684"/>
        <v>-5.95700630965563+0.0145662059502724i</v>
      </c>
      <c r="E3223" t="str">
        <f t="shared" si="1685"/>
        <v>2870</v>
      </c>
      <c r="F3223" t="str">
        <f t="shared" si="1686"/>
        <v>0.777000777000777</v>
      </c>
      <c r="G3223" t="str">
        <f t="shared" si="1681"/>
        <v>0.777000777000777</v>
      </c>
      <c r="H3223" t="str">
        <f t="shared" si="1687"/>
        <v>9.12410940503136+0.29060091355231i</v>
      </c>
      <c r="I3223" t="str">
        <f t="shared" si="1688"/>
        <v>5061.89116309655i</v>
      </c>
      <c r="J3223" t="str">
        <f t="shared" si="1682"/>
        <v>-21915.6687228878+1094.7696227028i</v>
      </c>
      <c r="K3223" t="str">
        <f t="shared" si="1689"/>
        <v>0.0115091621577443-0.230396404774554i</v>
      </c>
      <c r="L3223" t="str">
        <f t="shared" si="1690"/>
        <v>0.000853372716680519-0.0143176651350868i</v>
      </c>
      <c r="M3223" t="str">
        <f t="shared" si="1691"/>
        <v>0.0123625348744248-0.244714069909641i</v>
      </c>
      <c r="N3223" t="str">
        <f t="shared" si="1692"/>
        <v>-5.71659862807325i</v>
      </c>
      <c r="O3223" t="str">
        <f t="shared" si="1693"/>
        <v>0.843738004544303+0.536755232566575i</v>
      </c>
      <c r="P3223" t="str">
        <f t="shared" si="1694"/>
        <v>0.156261995455697-0.536755232566575i</v>
      </c>
      <c r="Q3223" t="str">
        <f t="shared" si="1695"/>
        <v>-0.156261995455697+6.25335386063982i</v>
      </c>
      <c r="R3223" t="str">
        <f t="shared" si="1696"/>
        <v>-0.0864052487297626-0.0228293715744933i</v>
      </c>
      <c r="S3223" t="str">
        <f t="shared" si="1697"/>
        <v>0.590083142685637i</v>
      </c>
      <c r="T3223" t="str">
        <f t="shared" si="1698"/>
        <v>0.0134712273242152-0.0509862807149925i</v>
      </c>
      <c r="U3223" t="str">
        <f t="shared" si="1699"/>
        <v>0.00005-0.000187078241403831i</v>
      </c>
      <c r="V3223" t="str">
        <f t="shared" si="1700"/>
        <v>3.33333333333333E-06-0.000205786065544214i</v>
      </c>
      <c r="W3223" t="str">
        <f t="shared" si="1701"/>
        <v>0.0000142692955537315-0.000099506259503812i</v>
      </c>
      <c r="X3223" t="str">
        <f t="shared" si="1702"/>
        <v>0.0000144523270141832-0.0000994522899604108i</v>
      </c>
      <c r="Y3223" t="str">
        <f t="shared" si="1703"/>
        <v>0.009+0.809902586095449i</v>
      </c>
      <c r="Z3223" t="str">
        <f t="shared" si="1704"/>
        <v>-0.00171635237676209-0.000268959881461214i</v>
      </c>
      <c r="AA3223" t="str">
        <f t="shared" si="1705"/>
        <v>0.192421973299531-17.2860104350465i</v>
      </c>
      <c r="AB3223" t="str">
        <f t="shared" si="1706"/>
        <v>0.0930573883845587-0.352206225356353i</v>
      </c>
      <c r="AC3223" t="str">
        <f t="shared" si="1707"/>
        <v>0.914960606354762-0.0271266139907049i</v>
      </c>
      <c r="AD3223" t="str">
        <f t="shared" si="1708"/>
        <v>0.11301978359139-0.381590615911372i</v>
      </c>
      <c r="AE3223" t="str">
        <f t="shared" si="1709"/>
        <v>-0.000296614341010454+0.000624546172972082i</v>
      </c>
      <c r="AF3223" t="str">
        <f t="shared" si="1710"/>
        <v>-15.081115714687-0.276034707602038i</v>
      </c>
      <c r="AG3223" t="str">
        <f t="shared" si="1711"/>
        <v>0.976200556598819-0.00733805703175805i</v>
      </c>
      <c r="AH3223" t="str">
        <f t="shared" si="1712"/>
        <v>0.0048305553464875-0.00952829856258777i</v>
      </c>
      <c r="AI3223">
        <f t="shared" si="1713"/>
        <v>-39.426278156963122</v>
      </c>
      <c r="AJ3223">
        <f t="shared" si="1714"/>
        <v>-63.116388620436069</v>
      </c>
      <c r="AK3223"/>
      <c r="AL3223"/>
      <c r="AM3223"/>
      <c r="AN3223"/>
    </row>
    <row r="3224" spans="1:40" x14ac:dyDescent="0.25">
      <c r="A3224"/>
      <c r="B3224">
        <f t="shared" si="1680"/>
        <v>1290000</v>
      </c>
      <c r="C3224" s="186" t="str">
        <f t="shared" si="1683"/>
        <v>-4.59264965592393E-08+0.00189846708492601i</v>
      </c>
      <c r="D3224" s="158" t="str">
        <f t="shared" si="1684"/>
        <v>-5.9570063091091+0.0145549143177661i</v>
      </c>
      <c r="E3224" t="str">
        <f t="shared" si="1685"/>
        <v>2870</v>
      </c>
      <c r="F3224" t="str">
        <f t="shared" si="1686"/>
        <v>0.777000777000777</v>
      </c>
      <c r="G3224" t="str">
        <f t="shared" si="1681"/>
        <v>0.777000777000777</v>
      </c>
      <c r="H3224" t="str">
        <f t="shared" si="1687"/>
        <v>9.12412483269869+0.290376170249259i</v>
      </c>
      <c r="I3224" t="str">
        <f t="shared" si="1688"/>
        <v>5065.81815391354i</v>
      </c>
      <c r="J3224" t="str">
        <f t="shared" si="1682"/>
        <v>-21949.6876059693+1095.61893971033i</v>
      </c>
      <c r="K3224" t="str">
        <f t="shared" si="1689"/>
        <v>0.0114913681203887-0.230218674819928i</v>
      </c>
      <c r="L3224" t="str">
        <f t="shared" si="1690"/>
        <v>0.000852054845489568-0.0143066446577685i</v>
      </c>
      <c r="M3224" t="str">
        <f t="shared" si="1691"/>
        <v>0.0123434229658783-0.244525319477697i</v>
      </c>
      <c r="N3224" t="str">
        <f t="shared" si="1692"/>
        <v>-5.72103353779247i</v>
      </c>
      <c r="O3224" t="str">
        <f t="shared" si="1693"/>
        <v>0.846110160253842+0.533008064399796i</v>
      </c>
      <c r="P3224" t="str">
        <f t="shared" si="1694"/>
        <v>0.153889839746158-0.533008064399796i</v>
      </c>
      <c r="Q3224" t="str">
        <f t="shared" si="1695"/>
        <v>-0.153889839746158+6.25404160219227i</v>
      </c>
      <c r="R3224" t="str">
        <f t="shared" si="1696"/>
        <v>-0.0857797185162203-0.0224957270128983i</v>
      </c>
      <c r="S3224" t="str">
        <f t="shared" si="1697"/>
        <v>0.590540926349474i</v>
      </c>
      <c r="T3224" t="str">
        <f t="shared" si="1698"/>
        <v>0.0132846474691018-0.0506564344345659i</v>
      </c>
      <c r="U3224" t="str">
        <f t="shared" si="1699"/>
        <v>0.00005-0.00018693321951127i</v>
      </c>
      <c r="V3224" t="str">
        <f t="shared" si="1700"/>
        <v>3.33333333333333E-06-0.000205626541462397i</v>
      </c>
      <c r="W3224" t="str">
        <f t="shared" si="1701"/>
        <v>0.0000142689825371882-0.0000994314268254015i</v>
      </c>
      <c r="X3224" t="str">
        <f t="shared" si="1702"/>
        <v>0.0000144517331992078-0.0000993774995716379i</v>
      </c>
      <c r="Y3224" t="str">
        <f t="shared" si="1703"/>
        <v>0.009+0.810530904626167i</v>
      </c>
      <c r="Z3224" t="str">
        <f t="shared" si="1704"/>
        <v>-0.00171373232255462-0.000268711932846837i</v>
      </c>
      <c r="AA3224" t="str">
        <f t="shared" si="1705"/>
        <v>0.192123712495804-17.2726105062794i</v>
      </c>
      <c r="AB3224" t="str">
        <f t="shared" si="1706"/>
        <v>0.0917685203679963-0.349927692548159i</v>
      </c>
      <c r="AC3224" t="str">
        <f t="shared" si="1707"/>
        <v>0.915566556847423-0.0267590322775756i</v>
      </c>
      <c r="AD3224" t="str">
        <f t="shared" si="1708"/>
        <v>0.111306728165085-0.378944850728418i</v>
      </c>
      <c r="AE3224" t="str">
        <f t="shared" si="1709"/>
        <v>-0.000292576941055896+0.000619500593094828i</v>
      </c>
      <c r="AF3224" t="str">
        <f t="shared" si="1710"/>
        <v>-15.0811311418078-0.275821255931493i</v>
      </c>
      <c r="AG3224" t="str">
        <f t="shared" si="1711"/>
        <v>0.976383184623692-0.00722321063503454i</v>
      </c>
      <c r="AH3224" t="str">
        <f t="shared" si="1712"/>
        <v>0.00476403963312909-0.00945085826049418i</v>
      </c>
      <c r="AI3224">
        <f t="shared" si="1713"/>
        <v>-39.50724609708972</v>
      </c>
      <c r="AJ3224">
        <f t="shared" si="1714"/>
        <v>-63.247994221138477</v>
      </c>
      <c r="AK3224"/>
      <c r="AL3224"/>
      <c r="AM3224"/>
      <c r="AN3224"/>
    </row>
    <row r="3225" spans="1:40" x14ac:dyDescent="0.25">
      <c r="A3225"/>
      <c r="B3225">
        <f t="shared" ref="B3225:B3288" si="1715">B3224+1000</f>
        <v>1291000</v>
      </c>
      <c r="C3225" s="186" t="str">
        <f t="shared" si="1683"/>
        <v>-4.58553753983512E-08+0.00189699654497039i</v>
      </c>
      <c r="D3225" s="158" t="str">
        <f t="shared" si="1684"/>
        <v>-5.95700630856383+0.0145436401781063i</v>
      </c>
      <c r="E3225" t="str">
        <f t="shared" si="1685"/>
        <v>2870</v>
      </c>
      <c r="F3225" t="str">
        <f t="shared" si="1686"/>
        <v>0.777000777000777</v>
      </c>
      <c r="G3225" t="str">
        <f t="shared" si="1681"/>
        <v>0.777000777000777</v>
      </c>
      <c r="H3225" t="str">
        <f t="shared" si="1687"/>
        <v>9.12414022458538+0.290151773890249i</v>
      </c>
      <c r="I3225" t="str">
        <f t="shared" si="1688"/>
        <v>5069.74514473053i</v>
      </c>
      <c r="J3225" t="str">
        <f t="shared" si="1682"/>
        <v>-21983.7328705033+1096.46825671786i</v>
      </c>
      <c r="K3225" t="str">
        <f t="shared" si="1689"/>
        <v>0.011473615284638-0.23004121818486i</v>
      </c>
      <c r="L3225" t="str">
        <f t="shared" si="1690"/>
        <v>0.000850740021145325-0.0142956410719077i</v>
      </c>
      <c r="M3225" t="str">
        <f t="shared" si="1691"/>
        <v>0.0123243553057833-0.244336859256768i</v>
      </c>
      <c r="N3225" t="str">
        <f t="shared" si="1692"/>
        <v>-5.72546844751169i</v>
      </c>
      <c r="O3225" t="str">
        <f t="shared" si="1693"/>
        <v>0.84846567433709+0.529250412821479i</v>
      </c>
      <c r="P3225" t="str">
        <f t="shared" si="1694"/>
        <v>0.15153432566291-0.529250412821479i</v>
      </c>
      <c r="Q3225" t="str">
        <f t="shared" si="1695"/>
        <v>-0.15153432566291+6.25471886033317i</v>
      </c>
      <c r="R3225" t="str">
        <f t="shared" si="1696"/>
        <v>-0.0851531553091235-0.0221641776058482i</v>
      </c>
      <c r="S3225" t="str">
        <f t="shared" si="1697"/>
        <v>0.590998710013311i</v>
      </c>
      <c r="T3225" t="str">
        <f t="shared" si="1698"/>
        <v>0.0130990003735622-0.0503254049412551i</v>
      </c>
      <c r="U3225" t="str">
        <f t="shared" si="1699"/>
        <v>0.00005-0.000186788422284693i</v>
      </c>
      <c r="V3225" t="str">
        <f t="shared" si="1700"/>
        <v>3.33333333333333E-06-0.000205467264513162i</v>
      </c>
      <c r="W3225" t="str">
        <f t="shared" si="1701"/>
        <v>0.0000142686692955061-0.0000993567117326288i</v>
      </c>
      <c r="X3225" t="str">
        <f t="shared" si="1702"/>
        <v>0.0000144511398115759-0.0000993028267017895i</v>
      </c>
      <c r="Y3225" t="str">
        <f t="shared" si="1703"/>
        <v>0.009+0.811159223156885i</v>
      </c>
      <c r="Z3225" t="str">
        <f t="shared" si="1704"/>
        <v>-0.00171111835196042-0.000268464443479838i</v>
      </c>
      <c r="AA3225" t="str">
        <f t="shared" si="1705"/>
        <v>0.191826144643639-17.2592313363149i</v>
      </c>
      <c r="AB3225" t="str">
        <f t="shared" si="1706"/>
        <v>0.0904860957264761-0.347640986267849i</v>
      </c>
      <c r="AC3225" t="str">
        <f t="shared" si="1707"/>
        <v>0.916173676060355-0.0263935394698323i</v>
      </c>
      <c r="AD3225" t="str">
        <f t="shared" si="1708"/>
        <v>0.10960558616762-0.3762912162961i</v>
      </c>
      <c r="AE3225" t="str">
        <f t="shared" si="1709"/>
        <v>-0.000288568941938077+0.00061445360319299i</v>
      </c>
      <c r="AF3225" t="str">
        <f t="shared" si="1710"/>
        <v>-15.0811465331492-0.275608133712143i</v>
      </c>
      <c r="AG3225" t="str">
        <f t="shared" si="1711"/>
        <v>0.976566031595837-0.007109284191751i</v>
      </c>
      <c r="AH3225" t="str">
        <f t="shared" si="1712"/>
        <v>0.00469803049311078-0.00937338894653617i</v>
      </c>
      <c r="AI3225">
        <f t="shared" si="1713"/>
        <v>-39.588762229761649</v>
      </c>
      <c r="AJ3225">
        <f t="shared" si="1714"/>
        <v>-63.379541597552581</v>
      </c>
      <c r="AK3225"/>
      <c r="AL3225"/>
      <c r="AM3225"/>
      <c r="AN3225"/>
    </row>
    <row r="3226" spans="1:40" x14ac:dyDescent="0.25">
      <c r="A3226"/>
      <c r="B3226">
        <f t="shared" si="1715"/>
        <v>1292000</v>
      </c>
      <c r="C3226" s="186" t="str">
        <f t="shared" si="1683"/>
        <v>-4.57844193155596E-08+0.0018955282813924i</v>
      </c>
      <c r="D3226" s="158" t="str">
        <f t="shared" si="1684"/>
        <v>-5.95700630801984+0.0145323834906751i</v>
      </c>
      <c r="E3226" t="str">
        <f t="shared" si="1685"/>
        <v>2870</v>
      </c>
      <c r="F3226" t="str">
        <f t="shared" si="1686"/>
        <v>0.777000777000777</v>
      </c>
      <c r="G3226" t="str">
        <f t="shared" si="1681"/>
        <v>0.777000777000777</v>
      </c>
      <c r="H3226" t="str">
        <f t="shared" si="1687"/>
        <v>9.12415558080197+0.289927723673461i</v>
      </c>
      <c r="I3226" t="str">
        <f t="shared" si="1688"/>
        <v>5073.67213554752i</v>
      </c>
      <c r="J3226" t="str">
        <f t="shared" si="1682"/>
        <v>-22017.8045164898+1097.31757372538i</v>
      </c>
      <c r="K3226" t="str">
        <f t="shared" si="1689"/>
        <v>0.0114559035234902-0.22986403424092i</v>
      </c>
      <c r="L3226" t="str">
        <f t="shared" si="1690"/>
        <v>0.000849428234273915-0.0142846543388399i</v>
      </c>
      <c r="M3226" t="str">
        <f t="shared" si="1691"/>
        <v>0.0123053317577641-0.24414868857976i</v>
      </c>
      <c r="N3226" t="str">
        <f t="shared" si="1692"/>
        <v>-5.72990335723091i</v>
      </c>
      <c r="O3226" t="str">
        <f t="shared" si="1693"/>
        <v>0.850804500464874+0.525482351738587i</v>
      </c>
      <c r="P3226" t="str">
        <f t="shared" si="1694"/>
        <v>0.149195499535126-0.525482351738587i</v>
      </c>
      <c r="Q3226" t="str">
        <f t="shared" si="1695"/>
        <v>-0.149195499535126+6.2553857089695i</v>
      </c>
      <c r="R3226" t="str">
        <f t="shared" si="1696"/>
        <v>-0.0845255624479409-0.0218347312822567i</v>
      </c>
      <c r="S3226" t="str">
        <f t="shared" si="1697"/>
        <v>0.591456493677148i</v>
      </c>
      <c r="T3226" t="str">
        <f t="shared" si="1698"/>
        <v>0.0129142936045863-0.0499931927915479i</v>
      </c>
      <c r="U3226" t="str">
        <f t="shared" si="1699"/>
        <v>0.00005-0.000186643849202429i</v>
      </c>
      <c r="V3226" t="str">
        <f t="shared" si="1700"/>
        <v>3.33333333333333E-06-0.000205308234122672i</v>
      </c>
      <c r="W3226" t="str">
        <f t="shared" si="1701"/>
        <v>0.0000142683558287247-0.000099282113952173i</v>
      </c>
      <c r="X3226" t="str">
        <f t="shared" si="1702"/>
        <v>0.0000144505468493078-0.0000992282710777037i</v>
      </c>
      <c r="Y3226" t="str">
        <f t="shared" si="1703"/>
        <v>0.009+0.811787541687603i</v>
      </c>
      <c r="Z3226" t="str">
        <f t="shared" si="1704"/>
        <v>-0.00170851044615138-0.000268217412050132i</v>
      </c>
      <c r="AA3226" t="str">
        <f t="shared" si="1705"/>
        <v>0.191529267598013-17.245872876952i</v>
      </c>
      <c r="AB3226" t="str">
        <f t="shared" si="1706"/>
        <v>0.0892101667317252-0.345346110359564i</v>
      </c>
      <c r="AC3226" t="str">
        <f t="shared" si="1707"/>
        <v>0.916781960747391-0.0260301436747603i</v>
      </c>
      <c r="AD3226" t="str">
        <f t="shared" si="1708"/>
        <v>0.107916393978926-0.37362976780235i</v>
      </c>
      <c r="AE3226" t="str">
        <f t="shared" si="1709"/>
        <v>-0.00028459029580882+0.000609405305372617i</v>
      </c>
      <c r="AF3226" t="str">
        <f t="shared" si="1710"/>
        <v>-15.0811618888218-0.275395340182786i</v>
      </c>
      <c r="AG3226" t="str">
        <f t="shared" si="1711"/>
        <v>0.976749093562997-0.00699627788060025i</v>
      </c>
      <c r="AH3226" t="str">
        <f t="shared" si="1712"/>
        <v>0.00463252680022173-0.0092958927118114i</v>
      </c>
      <c r="AI3226">
        <f t="shared" si="1713"/>
        <v>-39.670835156664268</v>
      </c>
      <c r="AJ3226">
        <f t="shared" si="1714"/>
        <v>-63.511030726650837</v>
      </c>
      <c r="AK3226"/>
      <c r="AL3226"/>
      <c r="AM3226"/>
      <c r="AN3226"/>
    </row>
    <row r="3227" spans="1:40" x14ac:dyDescent="0.25">
      <c r="A3227"/>
      <c r="B3227">
        <f t="shared" si="1715"/>
        <v>1293000</v>
      </c>
      <c r="C3227" s="186" t="str">
        <f t="shared" si="1683"/>
        <v>-4.57136278003799E-08+0.00189406228891044i</v>
      </c>
      <c r="D3227" s="158" t="str">
        <f t="shared" si="1684"/>
        <v>-5.95700630747711+0.01452114421498i</v>
      </c>
      <c r="E3227" t="str">
        <f t="shared" si="1685"/>
        <v>2870</v>
      </c>
      <c r="F3227" t="str">
        <f t="shared" si="1686"/>
        <v>0.777000777000777</v>
      </c>
      <c r="G3227" t="str">
        <f t="shared" si="1681"/>
        <v>0.777000777000777</v>
      </c>
      <c r="H3227" t="str">
        <f t="shared" si="1687"/>
        <v>9.12417090145854+0.289704018799548i</v>
      </c>
      <c r="I3227" t="str">
        <f t="shared" si="1688"/>
        <v>5077.5991263645i</v>
      </c>
      <c r="J3227" t="str">
        <f t="shared" si="1682"/>
        <v>-22051.9025439289+1098.16689073291i</v>
      </c>
      <c r="K3227" t="str">
        <f t="shared" si="1689"/>
        <v>0.0114382327104319-0.229687122361597i</v>
      </c>
      <c r="L3227" t="str">
        <f t="shared" si="1690"/>
        <v>0.000848119475537469-0.0142736844200186i</v>
      </c>
      <c r="M3227" t="str">
        <f t="shared" si="1691"/>
        <v>0.0122863521859694-0.243960806781616i</v>
      </c>
      <c r="N3227" t="str">
        <f t="shared" si="1692"/>
        <v>-5.73433826695013i</v>
      </c>
      <c r="O3227" t="str">
        <f t="shared" si="1693"/>
        <v>0.853126592636243+0.521703955262822i</v>
      </c>
      <c r="P3227" t="str">
        <f t="shared" si="1694"/>
        <v>0.146873407363757-0.521703955262822i</v>
      </c>
      <c r="Q3227" t="str">
        <f t="shared" si="1695"/>
        <v>-0.146873407363757+6.25604222221295i</v>
      </c>
      <c r="R3227" t="str">
        <f t="shared" si="1696"/>
        <v>-0.0838969433314254-0.0215073959941517i</v>
      </c>
      <c r="S3227" t="str">
        <f t="shared" si="1697"/>
        <v>0.591914277340985i</v>
      </c>
      <c r="T3227" t="str">
        <f t="shared" si="1698"/>
        <v>0.0127305347573647-0.0496597985831382i</v>
      </c>
      <c r="U3227" t="str">
        <f t="shared" si="1699"/>
        <v>0.00005-0.000186499499744422i</v>
      </c>
      <c r="V3227" t="str">
        <f t="shared" si="1700"/>
        <v>3.33333333333333E-06-0.000205149449718865i</v>
      </c>
      <c r="W3227" t="str">
        <f t="shared" si="1701"/>
        <v>0.0000142680421368833-0.0000992076332115574i</v>
      </c>
      <c r="X3227" t="str">
        <f t="shared" si="1702"/>
        <v>0.0000144499543104316-0.0000991538324270615i</v>
      </c>
      <c r="Y3227" t="str">
        <f t="shared" si="1703"/>
        <v>0.009+0.81241586021832i</v>
      </c>
      <c r="Z3227" t="str">
        <f t="shared" si="1704"/>
        <v>-0.00170590858637214-0.000267970837252625i</v>
      </c>
      <c r="AA3227" t="str">
        <f t="shared" si="1705"/>
        <v>0.1912330792222-17.2325350801388i</v>
      </c>
      <c r="AB3227" t="str">
        <f t="shared" si="1706"/>
        <v>0.0879407858502772-0.343043068952091i</v>
      </c>
      <c r="AC3227" t="str">
        <f t="shared" si="1707"/>
        <v>0.917391407604074-0.0256688530251441i</v>
      </c>
      <c r="AD3227" t="str">
        <f t="shared" si="1708"/>
        <v>0.106239187712758-0.370960560602999i</v>
      </c>
      <c r="AE3227" t="str">
        <f t="shared" si="1709"/>
        <v>-0.000280640954540884+0.000604355801457651i</v>
      </c>
      <c r="AF3227" t="str">
        <f t="shared" si="1710"/>
        <v>-15.0811772089356-0.275182874584568i</v>
      </c>
      <c r="AG3227" t="str">
        <f t="shared" si="1711"/>
        <v>0.976932366574482-0.00688419186309916i</v>
      </c>
      <c r="AH3227" t="str">
        <f t="shared" si="1712"/>
        <v>0.00456752742146694-0.00921837163702823i</v>
      </c>
      <c r="AI3227">
        <f t="shared" si="1713"/>
        <v>-39.753473687946155</v>
      </c>
      <c r="AJ3227">
        <f t="shared" si="1714"/>
        <v>-63.642461586732161</v>
      </c>
      <c r="AK3227"/>
      <c r="AL3227"/>
      <c r="AM3227"/>
      <c r="AN3227"/>
    </row>
    <row r="3228" spans="1:40" x14ac:dyDescent="0.25">
      <c r="A3228"/>
      <c r="B3228">
        <f t="shared" si="1715"/>
        <v>1294000</v>
      </c>
      <c r="C3228" s="186" t="str">
        <f t="shared" si="1683"/>
        <v>-4.56430003442988E-08+0.00189259856225919i</v>
      </c>
      <c r="D3228" s="158" t="str">
        <f t="shared" si="1684"/>
        <v>-5.95700630693563+0.0145099223106538i</v>
      </c>
      <c r="E3228" t="str">
        <f t="shared" si="1685"/>
        <v>2870</v>
      </c>
      <c r="F3228" t="str">
        <f t="shared" si="1686"/>
        <v>0.777000777000777</v>
      </c>
      <c r="G3228" t="str">
        <f t="shared" si="1681"/>
        <v>0.777000777000777</v>
      </c>
      <c r="H3228" t="str">
        <f t="shared" si="1687"/>
        <v>9.12418618666474+0.289480658471613i</v>
      </c>
      <c r="I3228" t="str">
        <f t="shared" si="1688"/>
        <v>5081.52611718149i</v>
      </c>
      <c r="J3228" t="str">
        <f t="shared" si="1682"/>
        <v>-22086.0269528206+1099.01620774044i</v>
      </c>
      <c r="K3228" t="str">
        <f t="shared" si="1689"/>
        <v>0.0114206027194361-0.229510481922296i</v>
      </c>
      <c r="L3228" t="str">
        <f t="shared" si="1690"/>
        <v>0.000846813735633902-0.0142627312770141i</v>
      </c>
      <c r="M3228" t="str">
        <f t="shared" si="1691"/>
        <v>0.01226741645507-0.24377321319931i</v>
      </c>
      <c r="N3228" t="str">
        <f t="shared" si="1692"/>
        <v>-5.73877317666935i</v>
      </c>
      <c r="O3228" t="str">
        <f t="shared" si="1693"/>
        <v>0.855431905179381+0.517915297709167i</v>
      </c>
      <c r="P3228" t="str">
        <f t="shared" si="1694"/>
        <v>0.144568094820619-0.517915297709167i</v>
      </c>
      <c r="Q3228" t="str">
        <f t="shared" si="1695"/>
        <v>-0.144568094820619+6.25668847437852i</v>
      </c>
      <c r="R3228" t="str">
        <f t="shared" si="1696"/>
        <v>-0.0832673014180497-0.0211821797163909i</v>
      </c>
      <c r="S3228" t="str">
        <f t="shared" si="1697"/>
        <v>0.592372061004822i</v>
      </c>
      <c r="T3228" t="str">
        <f t="shared" si="1698"/>
        <v>0.012547731455173-0.0493252229553198i</v>
      </c>
      <c r="U3228" t="str">
        <f t="shared" si="1699"/>
        <v>0.0000500000000000001-0.000186355373392225i</v>
      </c>
      <c r="V3228" t="str">
        <f t="shared" si="1700"/>
        <v>3.33333333333333E-06-0.000204990910731447i</v>
      </c>
      <c r="W3228" t="str">
        <f t="shared" si="1701"/>
        <v>0.0000142677282200216-0.0000991332692391484i</v>
      </c>
      <c r="X3228" t="str">
        <f t="shared" si="1702"/>
        <v>0.0000144493621929832-0.0000990795104783875i</v>
      </c>
      <c r="Y3228" t="str">
        <f t="shared" si="1703"/>
        <v>0.009+0.813044178749038i</v>
      </c>
      <c r="Z3228" t="str">
        <f t="shared" si="1704"/>
        <v>-0.00170331275393983-0.000267724717787202i</v>
      </c>
      <c r="AA3228" t="str">
        <f t="shared" si="1705"/>
        <v>0.190937577387727-17.2192178979721i</v>
      </c>
      <c r="AB3228" t="str">
        <f t="shared" si="1706"/>
        <v>0.086678005742673-0.340731866461585i</v>
      </c>
      <c r="AC3228" t="str">
        <f t="shared" si="1707"/>
        <v>0.918002013267202-0.0253096756789972i</v>
      </c>
      <c r="AD3228" t="str">
        <f t="shared" si="1708"/>
        <v>0.104574003215924-0.368283650220416i</v>
      </c>
      <c r="AE3228" t="str">
        <f t="shared" si="1709"/>
        <v>-0.000276720869729131+0.000599305192989092i</v>
      </c>
      <c r="AF3228" t="str">
        <f t="shared" si="1710"/>
        <v>-15.0811924936004-0.274970736160959i</v>
      </c>
      <c r="AG3228" t="str">
        <f t="shared" si="1711"/>
        <v>0.977115846681242-0.00677302628360623i</v>
      </c>
      <c r="AH3228" t="str">
        <f t="shared" si="1712"/>
        <v>0.0045030312171477-0.00914082779249652i</v>
      </c>
      <c r="AI3228">
        <f t="shared" si="1713"/>
        <v>-39.836686848983277</v>
      </c>
      <c r="AJ3228">
        <f t="shared" si="1714"/>
        <v>-63.773834157419373</v>
      </c>
      <c r="AK3228"/>
      <c r="AL3228"/>
      <c r="AM3228"/>
      <c r="AN3228"/>
    </row>
    <row r="3229" spans="1:40" x14ac:dyDescent="0.25">
      <c r="A3229"/>
      <c r="B3229">
        <f t="shared" si="1715"/>
        <v>1295000</v>
      </c>
      <c r="C3229" s="186" t="str">
        <f t="shared" si="1683"/>
        <v>-4.55725364407655E-08+0.00189113709618965i</v>
      </c>
      <c r="D3229" s="158" t="str">
        <f t="shared" si="1684"/>
        <v>-5.9570063063954+0.014498717737454i</v>
      </c>
      <c r="E3229" t="str">
        <f t="shared" si="1685"/>
        <v>2870</v>
      </c>
      <c r="F3229" t="str">
        <f t="shared" si="1686"/>
        <v>0.777000777000777</v>
      </c>
      <c r="G3229" t="str">
        <f t="shared" si="1681"/>
        <v>0.777000777000777</v>
      </c>
      <c r="H3229" t="str">
        <f t="shared" si="1687"/>
        <v>9.12420143652983+0.289257641895212i</v>
      </c>
      <c r="I3229" t="str">
        <f t="shared" si="1688"/>
        <v>5085.45310799848i</v>
      </c>
      <c r="J3229" t="str">
        <f t="shared" si="1682"/>
        <v>-22120.1777431648+1099.86552474797i</v>
      </c>
      <c r="K3229" t="str">
        <f t="shared" si="1689"/>
        <v>0.0114030134249599-0.229334112300326i</v>
      </c>
      <c r="L3229" t="str">
        <f t="shared" si="1690"/>
        <v>0.00084551100529679-0.014251794871513i</v>
      </c>
      <c r="M3229" t="str">
        <f t="shared" si="1691"/>
        <v>0.0122485244302567-0.243585907171839i</v>
      </c>
      <c r="N3229" t="str">
        <f t="shared" si="1692"/>
        <v>-5.74320808638856i</v>
      </c>
      <c r="O3229" t="str">
        <f t="shared" si="1693"/>
        <v>0.857720392752489+0.514116453594433i</v>
      </c>
      <c r="P3229" t="str">
        <f t="shared" si="1694"/>
        <v>0.142279607247511-0.514116453594433i</v>
      </c>
      <c r="Q3229" t="str">
        <f t="shared" si="1695"/>
        <v>-0.142279607247511+6.25732453998299i</v>
      </c>
      <c r="R3229" t="str">
        <f t="shared" si="1696"/>
        <v>-0.0826366402264456-0.0208590904463768i</v>
      </c>
      <c r="S3229" t="str">
        <f t="shared" si="1697"/>
        <v>0.592829844668659i</v>
      </c>
      <c r="T3229" t="str">
        <f t="shared" si="1698"/>
        <v>0.0123658913492551-0.0489894665893836i</v>
      </c>
      <c r="U3229" t="str">
        <f t="shared" si="1699"/>
        <v>0.0000500000000000001-0.000186211469628987i</v>
      </c>
      <c r="V3229" t="str">
        <f t="shared" si="1700"/>
        <v>3.33333333333333E-06-0.000204832616591886i</v>
      </c>
      <c r="W3229" t="str">
        <f t="shared" si="1701"/>
        <v>0.0000142674140781789-0.0000990590217641498i</v>
      </c>
      <c r="X3229" t="str">
        <f t="shared" si="1702"/>
        <v>0.0000144487704950062-0.0000990053049610423i</v>
      </c>
      <c r="Y3229" t="str">
        <f t="shared" si="1703"/>
        <v>0.009+0.813672497279756i</v>
      </c>
      <c r="Z3229" t="str">
        <f t="shared" si="1704"/>
        <v>-0.00170072293024364-0.000267479052358697i</v>
      </c>
      <c r="AA3229" t="str">
        <f t="shared" si="1705"/>
        <v>0.19064275997434-17.2059212826964i</v>
      </c>
      <c r="AB3229" t="str">
        <f t="shared" si="1706"/>
        <v>0.0854218792626548-0.338412507594309i</v>
      </c>
      <c r="AC3229" t="str">
        <f t="shared" si="1707"/>
        <v>0.91861377431437-0.0249526198192904i</v>
      </c>
      <c r="AD3229" t="str">
        <f t="shared" si="1708"/>
        <v>0.102920876067542-0.365599092342147i</v>
      </c>
      <c r="AE3229" t="str">
        <f t="shared" si="1709"/>
        <v>-0.00027282999269171+0.000594253581224079i</v>
      </c>
      <c r="AF3229" t="str">
        <f t="shared" si="1710"/>
        <v>-15.0812077429252-0.274758924157758i</v>
      </c>
      <c r="AG3229" t="str">
        <f t="shared" si="1711"/>
        <v>0.97729952993595-0.00666278126934045i</v>
      </c>
      <c r="AH3229" t="str">
        <f t="shared" si="1712"/>
        <v>0.0044390370409416-0.00906326323811685i</v>
      </c>
      <c r="AI3229">
        <f t="shared" si="1713"/>
        <v>-39.920483887421597</v>
      </c>
      <c r="AJ3229">
        <f t="shared" si="1714"/>
        <v>-63.905148419652484</v>
      </c>
      <c r="AK3229"/>
      <c r="AL3229"/>
      <c r="AM3229"/>
      <c r="AN3229"/>
    </row>
    <row r="3230" spans="1:40" x14ac:dyDescent="0.25">
      <c r="A3230"/>
      <c r="B3230">
        <f t="shared" si="1715"/>
        <v>1296000</v>
      </c>
      <c r="C3230" s="186" t="str">
        <f t="shared" si="1683"/>
        <v>-4.55022355851833E-08+0.00188967788546897i</v>
      </c>
      <c r="D3230" s="158" t="str">
        <f t="shared" si="1684"/>
        <v>-5.95700630585644+0.0144875304552621i</v>
      </c>
      <c r="E3230" t="str">
        <f t="shared" si="1685"/>
        <v>2870</v>
      </c>
      <c r="F3230" t="str">
        <f t="shared" si="1686"/>
        <v>0.777000777000777</v>
      </c>
      <c r="G3230" t="str">
        <f t="shared" si="1681"/>
        <v>0.777000777000777</v>
      </c>
      <c r="H3230" t="str">
        <f t="shared" si="1687"/>
        <v>9.12421665116266+0.289034968278337i</v>
      </c>
      <c r="I3230" t="str">
        <f t="shared" si="1688"/>
        <v>5089.38009881547i</v>
      </c>
      <c r="J3230" t="str">
        <f t="shared" si="1682"/>
        <v>-22154.3549149616+1100.71484175549i</v>
      </c>
      <c r="K3230" t="str">
        <f t="shared" si="1689"/>
        <v>0.0113854647019421-0.229158012874895i</v>
      </c>
      <c r="L3230" t="str">
        <f t="shared" si="1690"/>
        <v>0.000844211275295193-0.0142408751653185i</v>
      </c>
      <c r="M3230" t="str">
        <f t="shared" si="1691"/>
        <v>0.0122296759772373-0.243398888040214i</v>
      </c>
      <c r="N3230" t="str">
        <f t="shared" si="1692"/>
        <v>-5.74764299610778i</v>
      </c>
      <c r="O3230" t="str">
        <f t="shared" si="1693"/>
        <v>0.859992010344708+0.510307497635757i</v>
      </c>
      <c r="P3230" t="str">
        <f t="shared" si="1694"/>
        <v>0.140007989655292-0.510307497635757i</v>
      </c>
      <c r="Q3230" t="str">
        <f t="shared" si="1695"/>
        <v>-0.140007989655292+6.25795049374354i</v>
      </c>
      <c r="R3230" t="str">
        <f t="shared" si="1696"/>
        <v>-0.0820049633358354-0.020538136203759i</v>
      </c>
      <c r="S3230" t="str">
        <f t="shared" si="1697"/>
        <v>0.593287628332496i</v>
      </c>
      <c r="T3230" t="str">
        <f t="shared" si="1698"/>
        <v>0.012185022118698-0.0486525302090111i</v>
      </c>
      <c r="U3230" t="str">
        <f t="shared" si="1699"/>
        <v>0.0000500000000000001-0.000186067787939459i</v>
      </c>
      <c r="V3230" t="str">
        <f t="shared" si="1700"/>
        <v>3.33333333333333E-06-0.000204674566733404i</v>
      </c>
      <c r="W3230" t="str">
        <f t="shared" si="1701"/>
        <v>0.0000142670997113948-0.0000989848905166023i</v>
      </c>
      <c r="X3230" t="str">
        <f t="shared" si="1702"/>
        <v>0.0000144481792145521-0.0000989312156052238i</v>
      </c>
      <c r="Y3230" t="str">
        <f t="shared" si="1703"/>
        <v>0.009+0.814300815810474i</v>
      </c>
      <c r="Z3230" t="str">
        <f t="shared" si="1704"/>
        <v>-0.00169813909674454-0.000267233839676871i</v>
      </c>
      <c r="AA3230" t="str">
        <f t="shared" si="1705"/>
        <v>0.190348624869961-17.1926451867038i</v>
      </c>
      <c r="AB3230" t="str">
        <f t="shared" si="1706"/>
        <v>0.084172459456301-0.336084997349355i</v>
      </c>
      <c r="AC3230" t="str">
        <f t="shared" si="1707"/>
        <v>0.919226687263526-0.0245976936536669i</v>
      </c>
      <c r="AD3230" t="str">
        <f t="shared" si="1708"/>
        <v>0.101279841578266-0.36290694281952i</v>
      </c>
      <c r="AE3230" t="str">
        <f t="shared" si="1709"/>
        <v>-0.000268968274471202+0.000589201067135038i</v>
      </c>
      <c r="AF3230" t="str">
        <f t="shared" si="1710"/>
        <v>-15.0812229570191-0.274547437823075i</v>
      </c>
      <c r="AG3230" t="str">
        <f t="shared" si="1711"/>
        <v>0.97748341239308-0.0065534569303986i</v>
      </c>
      <c r="AH3230" t="str">
        <f t="shared" si="1712"/>
        <v>0.00437554373998218-0.00898568002337229i</v>
      </c>
      <c r="AI3230">
        <f t="shared" si="1713"/>
        <v>-40.00487428050856</v>
      </c>
      <c r="AJ3230">
        <f t="shared" si="1714"/>
        <v>-64.036404355687324</v>
      </c>
      <c r="AK3230"/>
      <c r="AL3230"/>
      <c r="AM3230"/>
      <c r="AN3230"/>
    </row>
    <row r="3231" spans="1:40" x14ac:dyDescent="0.25">
      <c r="A3231"/>
      <c r="B3231">
        <f t="shared" si="1715"/>
        <v>1297000</v>
      </c>
      <c r="C3231" s="186" t="str">
        <f t="shared" si="1683"/>
        <v>-4.54320972748996E-08+0.00188822092488048i</v>
      </c>
      <c r="D3231" s="158" t="str">
        <f t="shared" si="1684"/>
        <v>-5.9570063053187+0.0144763604240837i</v>
      </c>
      <c r="E3231" t="str">
        <f t="shared" si="1685"/>
        <v>2870</v>
      </c>
      <c r="F3231" t="str">
        <f t="shared" si="1686"/>
        <v>0.777000777000777</v>
      </c>
      <c r="G3231" t="str">
        <f t="shared" si="1681"/>
        <v>0.777000777000777</v>
      </c>
      <c r="H3231" t="str">
        <f t="shared" si="1687"/>
        <v>9.12423183067157+0.288812636831405i</v>
      </c>
      <c r="I3231" t="str">
        <f t="shared" si="1688"/>
        <v>5093.30708963245i</v>
      </c>
      <c r="J3231" t="str">
        <f t="shared" si="1682"/>
        <v>-22188.558468211+1101.56415876302i</v>
      </c>
      <c r="K3231" t="str">
        <f t="shared" si="1689"/>
        <v>0.0113679564258013-0.2289821830271i</v>
      </c>
      <c r="L3231" t="str">
        <f t="shared" si="1690"/>
        <v>0.000842914536433482-0.0142299721203491i</v>
      </c>
      <c r="M3231" t="str">
        <f t="shared" si="1691"/>
        <v>0.0122108709622348-0.243212155147449i</v>
      </c>
      <c r="N3231" t="str">
        <f t="shared" si="1692"/>
        <v>-5.752077905827i</v>
      </c>
      <c r="O3231" t="str">
        <f t="shared" si="1693"/>
        <v>0.862246713276967+0.506488504749187i</v>
      </c>
      <c r="P3231" t="str">
        <f t="shared" si="1694"/>
        <v>0.137753286723033-0.506488504749187i</v>
      </c>
      <c r="Q3231" t="str">
        <f t="shared" si="1695"/>
        <v>-0.137753286723033+6.25856641057619i</v>
      </c>
      <c r="R3231" t="str">
        <f t="shared" si="1696"/>
        <v>-0.0813722743864796-0.0202193250301417i</v>
      </c>
      <c r="S3231" t="str">
        <f t="shared" si="1697"/>
        <v>0.593745411996331i</v>
      </c>
      <c r="T3231" t="str">
        <f t="shared" si="1698"/>
        <v>0.0120051314703092-0.0483144145806788i</v>
      </c>
      <c r="U3231" t="str">
        <f t="shared" si="1699"/>
        <v>0.0000500000000000001-0.000185924327809976i</v>
      </c>
      <c r="V3231" t="str">
        <f t="shared" si="1700"/>
        <v>3.33333333333333E-06-0.000204516760590973i</v>
      </c>
      <c r="W3231" t="str">
        <f t="shared" si="1701"/>
        <v>0.0000142667851197093-0.0000989108752273789i</v>
      </c>
      <c r="X3231" t="str">
        <f t="shared" si="1702"/>
        <v>0.0000144475883496802-0.0000988572421419613i</v>
      </c>
      <c r="Y3231" t="str">
        <f t="shared" si="1703"/>
        <v>0.009+0.814929134341192i</v>
      </c>
      <c r="Z3231" t="str">
        <f t="shared" si="1704"/>
        <v>-0.00169556123497495-0.000266989078456393i</v>
      </c>
      <c r="AA3231" t="str">
        <f t="shared" si="1705"/>
        <v>0.190055169970656-17.1793895625331i</v>
      </c>
      <c r="AB3231" t="str">
        <f t="shared" si="1706"/>
        <v>0.0829297995611796-0.333749341021438i</v>
      </c>
      <c r="AC3231" t="str">
        <f t="shared" si="1707"/>
        <v>0.919840748572501-0.0242449054141641i</v>
      </c>
      <c r="AD3231" t="str">
        <f t="shared" si="1708"/>
        <v>0.099650934789578-0.360207257666316i</v>
      </c>
      <c r="AE3231" t="str">
        <f t="shared" si="1709"/>
        <v>-0.000265135665835859+0.000584147751408852i</v>
      </c>
      <c r="AF3231" t="str">
        <f t="shared" si="1710"/>
        <v>-15.0812381359903-0.274336276407321i</v>
      </c>
      <c r="AG3231" t="str">
        <f t="shared" si="1711"/>
        <v>0.977667490108985-0.00644505335977627i</v>
      </c>
      <c r="AH3231" t="str">
        <f t="shared" si="1712"/>
        <v>0.00431255015493927-0.00890808018731996i</v>
      </c>
      <c r="AI3231">
        <f t="shared" si="1713"/>
        <v>-40.089867742729751</v>
      </c>
      <c r="AJ3231">
        <f t="shared" si="1714"/>
        <v>-64.167601949087668</v>
      </c>
      <c r="AK3231"/>
      <c r="AL3231"/>
      <c r="AM3231"/>
      <c r="AN3231"/>
    </row>
    <row r="3232" spans="1:40" x14ac:dyDescent="0.25">
      <c r="A3232"/>
      <c r="B3232">
        <f t="shared" si="1715"/>
        <v>1298000</v>
      </c>
      <c r="C3232" s="186" t="str">
        <f t="shared" si="1683"/>
        <v>-4.53621210091973E-08+0.00188676620922354i</v>
      </c>
      <c r="D3232" s="158" t="str">
        <f t="shared" si="1684"/>
        <v>-5.95700630478222+0.0144652076040471i</v>
      </c>
      <c r="E3232" t="str">
        <f t="shared" si="1685"/>
        <v>2870</v>
      </c>
      <c r="F3232" t="str">
        <f t="shared" si="1686"/>
        <v>0.777000777000777</v>
      </c>
      <c r="G3232" t="str">
        <f t="shared" si="1681"/>
        <v>0.777000777000777</v>
      </c>
      <c r="H3232" t="str">
        <f t="shared" si="1687"/>
        <v>9.12424697516462+0.288590646767255i</v>
      </c>
      <c r="I3232" t="str">
        <f t="shared" si="1688"/>
        <v>5097.23408044944i</v>
      </c>
      <c r="J3232" t="str">
        <f t="shared" si="1682"/>
        <v>-22222.788402913+1102.41347577055i</v>
      </c>
      <c r="K3232" t="str">
        <f t="shared" si="1689"/>
        <v>0.0113504884724336-0.228806622139926i</v>
      </c>
      <c r="L3232" t="str">
        <f t="shared" si="1690"/>
        <v>0.000841620779551222-0.014219085698639i</v>
      </c>
      <c r="M3232" t="str">
        <f t="shared" si="1691"/>
        <v>0.0121921092519848-0.243025707838565i</v>
      </c>
      <c r="N3232" t="str">
        <f t="shared" si="1692"/>
        <v>-5.75651281554622i</v>
      </c>
      <c r="O3232" t="str">
        <f t="shared" si="1693"/>
        <v>0.864484457202886+0.502659550048173i</v>
      </c>
      <c r="P3232" t="str">
        <f t="shared" si="1694"/>
        <v>0.135515542797114-0.502659550048173i</v>
      </c>
      <c r="Q3232" t="str">
        <f t="shared" si="1695"/>
        <v>-0.135515542797114+6.25917236559439i</v>
      </c>
      <c r="R3232" t="str">
        <f t="shared" si="1696"/>
        <v>-0.0807385770801099-0.0199026649887771i</v>
      </c>
      <c r="S3232" t="str">
        <f t="shared" si="1697"/>
        <v>0.594203195660168i</v>
      </c>
      <c r="T3232" t="str">
        <f t="shared" si="1698"/>
        <v>0.0118262271384851-0.0479751205140561i</v>
      </c>
      <c r="U3232" t="str">
        <f t="shared" si="1699"/>
        <v>0.0000499999999999999-0.000185781088728458i</v>
      </c>
      <c r="V3232" t="str">
        <f t="shared" si="1700"/>
        <v>3.33333333333333E-06-0.000204359197601304i</v>
      </c>
      <c r="W3232" t="str">
        <f t="shared" si="1701"/>
        <v>0.0000142664703031613-0.0000988369756281811i</v>
      </c>
      <c r="X3232" t="str">
        <f t="shared" si="1702"/>
        <v>0.0000144469978984567-0.0000987833843031115i</v>
      </c>
      <c r="Y3232" t="str">
        <f t="shared" si="1703"/>
        <v>0.009+0.81555745287191i</v>
      </c>
      <c r="Z3232" t="str">
        <f t="shared" si="1704"/>
        <v>-0.00169298932653838-0.000266744767416796i</v>
      </c>
      <c r="AA3232" t="str">
        <f t="shared" si="1705"/>
        <v>0.189762393180593-17.1661543628695i</v>
      </c>
      <c r="AB3232" t="str">
        <f t="shared" si="1706"/>
        <v>0.0816939530054386-0.331405544203643i</v>
      </c>
      <c r="AC3232" t="str">
        <f t="shared" si="1707"/>
        <v>0.920455954638554-0.0238942633569215i</v>
      </c>
      <c r="AD3232" t="str">
        <f t="shared" si="1708"/>
        <v>0.0980341904730352-0.357500093057375i</v>
      </c>
      <c r="AE3232" t="str">
        <f t="shared" si="1709"/>
        <v>-0.000261332117280752+0.000579093734445992i</v>
      </c>
      <c r="AF3232" t="str">
        <f t="shared" si="1710"/>
        <v>-15.0812532799468-0.274125439163208i</v>
      </c>
      <c r="AG3232" t="str">
        <f t="shared" si="1711"/>
        <v>0.977851759141973-0.00633757063338613i</v>
      </c>
      <c r="AH3232" t="str">
        <f t="shared" si="1712"/>
        <v>0.00425005512009799-0.00883046575858348i</v>
      </c>
      <c r="AI3232">
        <f t="shared" si="1713"/>
        <v>-40.175474233765883</v>
      </c>
      <c r="AJ3232">
        <f t="shared" si="1714"/>
        <v>-64.298741184723511</v>
      </c>
      <c r="AK3232"/>
      <c r="AL3232"/>
      <c r="AM3232"/>
      <c r="AN3232"/>
    </row>
    <row r="3233" spans="1:40" x14ac:dyDescent="0.25">
      <c r="A3233"/>
      <c r="B3233">
        <f t="shared" si="1715"/>
        <v>1299000</v>
      </c>
      <c r="C3233" s="186" t="str">
        <f t="shared" si="1683"/>
        <v>-4.52923062892861E-08+0.00188531373331358i</v>
      </c>
      <c r="D3233" s="158" t="str">
        <f t="shared" si="1684"/>
        <v>-5.95700630424697+0.0144540719554041i</v>
      </c>
      <c r="E3233" t="str">
        <f t="shared" si="1685"/>
        <v>2870</v>
      </c>
      <c r="F3233" t="str">
        <f t="shared" si="1686"/>
        <v>0.777000777000777</v>
      </c>
      <c r="G3233" t="str">
        <f t="shared" si="1681"/>
        <v>0.777000777000777</v>
      </c>
      <c r="H3233" t="str">
        <f t="shared" si="1687"/>
        <v>9.12426208474934+0.288368997301137i</v>
      </c>
      <c r="I3233" t="str">
        <f t="shared" si="1688"/>
        <v>5101.16107126643i</v>
      </c>
      <c r="J3233" t="str">
        <f t="shared" si="1682"/>
        <v>-22257.0447190675+1103.26279277808i</v>
      </c>
      <c r="K3233" t="str">
        <f t="shared" si="1689"/>
        <v>0.0113330607182102-0.228631329598233i</v>
      </c>
      <c r="L3233" t="str">
        <f t="shared" si="1690"/>
        <v>0.000840329995522944-0.0142082158623369i</v>
      </c>
      <c r="M3233" t="str">
        <f t="shared" si="1691"/>
        <v>0.0121733907137331-0.24283954546057i</v>
      </c>
      <c r="N3233" t="str">
        <f t="shared" si="1692"/>
        <v>-5.76094772526544i</v>
      </c>
      <c r="O3233" t="str">
        <f t="shared" si="1693"/>
        <v>0.86670519810964+0.498820708842094i</v>
      </c>
      <c r="P3233" t="str">
        <f t="shared" si="1694"/>
        <v>0.13329480189036-0.498820708842094i</v>
      </c>
      <c r="Q3233" t="str">
        <f t="shared" si="1695"/>
        <v>-0.13329480189036+6.25976843410753i</v>
      </c>
      <c r="R3233" t="str">
        <f t="shared" si="1696"/>
        <v>-0.0801038751803692-0.0195881641642586i</v>
      </c>
      <c r="S3233" t="str">
        <f t="shared" si="1697"/>
        <v>0.594660979324005i</v>
      </c>
      <c r="T3233" t="str">
        <f t="shared" si="1698"/>
        <v>0.0116483168850774-0.0476346488624062i</v>
      </c>
      <c r="U3233" t="str">
        <f t="shared" si="1699"/>
        <v>0.0000499999999999999-0.000185638070184402i</v>
      </c>
      <c r="V3233" t="str">
        <f t="shared" si="1700"/>
        <v>3.33333333333333E-06-0.000204201877202842i</v>
      </c>
      <c r="W3233" t="str">
        <f t="shared" si="1701"/>
        <v>0.0000142661552617908-0.0000987631914515367i</v>
      </c>
      <c r="X3233" t="str">
        <f t="shared" si="1702"/>
        <v>0.0000144464078589564-0.000098709641821358i</v>
      </c>
      <c r="Y3233" t="str">
        <f t="shared" si="1703"/>
        <v>0.009+0.816185771402628i</v>
      </c>
      <c r="Z3233" t="str">
        <f t="shared" si="1704"/>
        <v>-0.00169042335310915-0.000266500905282493i</v>
      </c>
      <c r="AA3233" t="str">
        <f t="shared" si="1705"/>
        <v>0.189470292412009-17.1529395405438i</v>
      </c>
      <c r="AB3233" t="str">
        <f t="shared" si="1706"/>
        <v>0.0804649734068837-0.329053612790196i</v>
      </c>
      <c r="AC3233" t="str">
        <f t="shared" si="1707"/>
        <v>0.921072301797923-0.023545775761885i</v>
      </c>
      <c r="AD3233" t="str">
        <f t="shared" si="1708"/>
        <v>0.0964296431295481-0.354785505327206i</v>
      </c>
      <c r="AE3233" t="str">
        <f t="shared" si="1709"/>
        <v>-0.000257557579028977+0.000574039116359647i</v>
      </c>
      <c r="AF3233" t="str">
        <f t="shared" si="1710"/>
        <v>-15.0812683889963-0.273914925345733i</v>
      </c>
      <c r="AG3233" t="str">
        <f t="shared" si="1711"/>
        <v>0.97803621555239-0.00623100881007797i</v>
      </c>
      <c r="AH3233" t="str">
        <f t="shared" si="1712"/>
        <v>0.00418805746343822-0.00875283875534546i</v>
      </c>
      <c r="AI3233">
        <f t="shared" si="1713"/>
        <v>-40.261703966786364</v>
      </c>
      <c r="AJ3233">
        <f t="shared" si="1714"/>
        <v>-64.429822048764606</v>
      </c>
      <c r="AK3233"/>
      <c r="AL3233"/>
      <c r="AM3233"/>
      <c r="AN3233"/>
    </row>
    <row r="3234" spans="1:40" x14ac:dyDescent="0.25">
      <c r="A3234"/>
      <c r="B3234">
        <f t="shared" si="1715"/>
        <v>1300000</v>
      </c>
      <c r="C3234" s="186" t="str">
        <f t="shared" si="1683"/>
        <v>-4.52226526182932E-08+0.00188386349198193i</v>
      </c>
      <c r="D3234" s="158" t="str">
        <f t="shared" si="1684"/>
        <v>-5.95700630371297+0.0144429534385281i</v>
      </c>
      <c r="E3234" t="str">
        <f t="shared" si="1685"/>
        <v>2870</v>
      </c>
      <c r="F3234" t="str">
        <f t="shared" si="1686"/>
        <v>0.777000777000777</v>
      </c>
      <c r="G3234" t="str">
        <f t="shared" si="1681"/>
        <v>0.777000777000777</v>
      </c>
      <c r="H3234" t="str">
        <f t="shared" si="1687"/>
        <v>9.12427715953292+0.288147687650697i</v>
      </c>
      <c r="I3234" t="str">
        <f t="shared" si="1688"/>
        <v>5105.08806208341i</v>
      </c>
      <c r="J3234" t="str">
        <f t="shared" si="1682"/>
        <v>-22291.3274166745+1104.1121097856i</v>
      </c>
      <c r="K3234" t="str">
        <f t="shared" si="1689"/>
        <v>0.0113156730399754-0.22845630478875i</v>
      </c>
      <c r="L3234" t="str">
        <f t="shared" si="1690"/>
        <v>0.000839042175258032-0.0141973625737061i</v>
      </c>
      <c r="M3234" t="str">
        <f t="shared" si="1691"/>
        <v>0.0121547152152334-0.242653667362456i</v>
      </c>
      <c r="N3234" t="str">
        <f t="shared" si="1692"/>
        <v>-5.76538263498466i</v>
      </c>
      <c r="O3234" t="str">
        <f t="shared" si="1693"/>
        <v>0.868908892318826+0.494972056634787i</v>
      </c>
      <c r="P3234" t="str">
        <f t="shared" si="1694"/>
        <v>0.131091107681174-0.494972056634787i</v>
      </c>
      <c r="Q3234" t="str">
        <f t="shared" si="1695"/>
        <v>-0.131091107681174+6.26035469161945i</v>
      </c>
      <c r="R3234" t="str">
        <f t="shared" si="1696"/>
        <v>-0.0794681725132535-0.0192758306622075i</v>
      </c>
      <c r="S3234" t="str">
        <f t="shared" si="1697"/>
        <v>0.595118762987842i</v>
      </c>
      <c r="T3234" t="str">
        <f t="shared" si="1698"/>
        <v>0.011471408499256-0.0472930005229919i</v>
      </c>
      <c r="U3234" t="str">
        <f t="shared" si="1699"/>
        <v>0.0000499999999999999-0.000185495271668876i</v>
      </c>
      <c r="V3234" t="str">
        <f t="shared" si="1700"/>
        <v>3.33333333333333E-06-0.000204044798835763i</v>
      </c>
      <c r="W3234" t="str">
        <f t="shared" si="1701"/>
        <v>0.0000142658399956376-0.0000986895224307965i</v>
      </c>
      <c r="X3234" t="str">
        <f t="shared" si="1702"/>
        <v>0.0000144458182292612-0.0000986360144302063i</v>
      </c>
      <c r="Y3234" t="str">
        <f t="shared" si="1703"/>
        <v>0.009+0.816814089933346i</v>
      </c>
      <c r="Z3234" t="str">
        <f t="shared" si="1704"/>
        <v>-0.00168786329643198-0.00026625749078272i</v>
      </c>
      <c r="AA3234" t="str">
        <f t="shared" si="1705"/>
        <v>0.189178865585166-17.1397450485319i</v>
      </c>
      <c r="AB3234" t="str">
        <f t="shared" si="1706"/>
        <v>0.0792429145720309-0.326693552979263i</v>
      </c>
      <c r="AC3234" t="str">
        <f t="shared" si="1707"/>
        <v>0.921689786325359-0.0231994509325088i</v>
      </c>
      <c r="AD3234" t="str">
        <f t="shared" si="1708"/>
        <v>0.0948373269886666-0.352063550968625i</v>
      </c>
      <c r="AE3234" t="str">
        <f t="shared" si="1709"/>
        <v>-0.00025381200103285+0.000568983996974912i</v>
      </c>
      <c r="AF3234" t="str">
        <f t="shared" si="1710"/>
        <v>-15.0812834632459-0.273704734212169i</v>
      </c>
      <c r="AG3234" t="str">
        <f t="shared" si="1711"/>
        <v>0.978220855402696-0.00612536793165919i</v>
      </c>
      <c r="AH3234" t="str">
        <f t="shared" si="1712"/>
        <v>0.00412655600671354-0.00867520118534127i</v>
      </c>
      <c r="AI3234">
        <f t="shared" si="1713"/>
        <v>-40.348567417096078</v>
      </c>
      <c r="AJ3234">
        <f t="shared" si="1714"/>
        <v>-64.56084452867691</v>
      </c>
      <c r="AK3234"/>
      <c r="AL3234"/>
      <c r="AM3234"/>
      <c r="AN3234"/>
    </row>
    <row r="3235" spans="1:40" x14ac:dyDescent="0.25">
      <c r="A3235"/>
      <c r="B3235">
        <f t="shared" si="1715"/>
        <v>1301000</v>
      </c>
      <c r="C3235" s="186" t="str">
        <f t="shared" si="1683"/>
        <v>-4.51531595012548E-08+0.00188241548007585i</v>
      </c>
      <c r="D3235" s="158" t="str">
        <f t="shared" si="1684"/>
        <v>-5.95700630318019+0.0144318520139149i</v>
      </c>
      <c r="E3235" t="str">
        <f t="shared" si="1685"/>
        <v>2870</v>
      </c>
      <c r="F3235" t="str">
        <f t="shared" si="1686"/>
        <v>0.777000777000777</v>
      </c>
      <c r="G3235" t="str">
        <f t="shared" si="1681"/>
        <v>0.777000777000777</v>
      </c>
      <c r="H3235" t="str">
        <f t="shared" si="1687"/>
        <v>9.12429219962209+0.287926717035978i</v>
      </c>
      <c r="I3235" t="str">
        <f t="shared" si="1688"/>
        <v>5109.0150529004i</v>
      </c>
      <c r="J3235" t="str">
        <f t="shared" si="1682"/>
        <v>-22325.6364957341+1104.96142679313i</v>
      </c>
      <c r="K3235" t="str">
        <f t="shared" si="1689"/>
        <v>0.0112983253150445-0.228281547100068i</v>
      </c>
      <c r="L3235" t="str">
        <f t="shared" si="1690"/>
        <v>0.000837757309700549-0.0141865257951238i</v>
      </c>
      <c r="M3235" t="str">
        <f t="shared" si="1691"/>
        <v>0.0121360826247451-0.242468072895192i</v>
      </c>
      <c r="N3235" t="str">
        <f t="shared" si="1692"/>
        <v>-5.76981754470388i</v>
      </c>
      <c r="O3235" t="str">
        <f t="shared" si="1693"/>
        <v>0.871095496487322+0.491113669123051i</v>
      </c>
      <c r="P3235" t="str">
        <f t="shared" si="1694"/>
        <v>0.128904503512678-0.491113669123051i</v>
      </c>
      <c r="Q3235" t="str">
        <f t="shared" si="1695"/>
        <v>-0.128904503512678+6.26093121382693i</v>
      </c>
      <c r="R3235" t="str">
        <f t="shared" si="1696"/>
        <v>-0.0788314729675507-0.018965672608954i</v>
      </c>
      <c r="S3235" t="str">
        <f t="shared" si="1697"/>
        <v>0.595576546651679i</v>
      </c>
      <c r="T3235" t="str">
        <f t="shared" si="1698"/>
        <v>0.0112955097973672-0.046950176437479i</v>
      </c>
      <c r="U3235" t="str">
        <f t="shared" si="1699"/>
        <v>0.00005-0.000185352692674511i</v>
      </c>
      <c r="V3235" t="str">
        <f t="shared" si="1700"/>
        <v>3.33333333333333E-06-0.000203887961941962i</v>
      </c>
      <c r="W3235" t="str">
        <f t="shared" si="1701"/>
        <v>0.0000142655245047411-0.0000986159683001311i</v>
      </c>
      <c r="X3235" t="str">
        <f t="shared" si="1702"/>
        <v>0.0000144452290074603-0.000098562501863981i</v>
      </c>
      <c r="Y3235" t="str">
        <f t="shared" si="1703"/>
        <v>0.009+0.817442408464064i</v>
      </c>
      <c r="Z3235" t="str">
        <f t="shared" si="1704"/>
        <v>-0.00168530913832179-0.00026601452265152i</v>
      </c>
      <c r="AA3235" t="str">
        <f t="shared" si="1705"/>
        <v>0.18888811062832-17.1265708399543i</v>
      </c>
      <c r="AB3235" t="str">
        <f t="shared" si="1706"/>
        <v>0.0780278304951271-0.324325371275744i</v>
      </c>
      <c r="AC3235" t="str">
        <f t="shared" si="1707"/>
        <v>0.922308404433671-0.0228552971954497i</v>
      </c>
      <c r="AD3235" t="str">
        <f t="shared" si="1708"/>
        <v>0.0932572760078681-0.349334286631362i</v>
      </c>
      <c r="AE3235" t="str">
        <f t="shared" si="1709"/>
        <v>-0.000250095332975108+0.000563928475827942i</v>
      </c>
      <c r="AF3235" t="str">
        <f t="shared" si="1710"/>
        <v>-15.0812985028023-0.273494865022063i</v>
      </c>
      <c r="AG3235" t="str">
        <f t="shared" si="1711"/>
        <v>0.978405674757539-0.00602064802291528i</v>
      </c>
      <c r="AH3235" t="str">
        <f t="shared" si="1712"/>
        <v>0.00406554956553013-0.00859755504585319i</v>
      </c>
      <c r="AI3235">
        <f t="shared" si="1713"/>
        <v>-40.436075331154164</v>
      </c>
      <c r="AJ3235">
        <f t="shared" si="1714"/>
        <v>-64.691808613217731</v>
      </c>
      <c r="AK3235"/>
      <c r="AL3235"/>
      <c r="AM3235"/>
      <c r="AN3235"/>
    </row>
    <row r="3236" spans="1:40" x14ac:dyDescent="0.25">
      <c r="A3236"/>
      <c r="B3236">
        <f t="shared" si="1715"/>
        <v>1302000</v>
      </c>
      <c r="C3236" s="186" t="str">
        <f t="shared" si="1683"/>
        <v>-4.50838264451067E-08+0.00188096969245841i</v>
      </c>
      <c r="D3236" s="158" t="str">
        <f t="shared" si="1684"/>
        <v>-5.95700630264863+0.0144207676421811i</v>
      </c>
      <c r="E3236" t="str">
        <f t="shared" si="1685"/>
        <v>2870</v>
      </c>
      <c r="F3236" t="str">
        <f t="shared" si="1686"/>
        <v>0.777000777000777</v>
      </c>
      <c r="G3236" t="str">
        <f t="shared" si="1681"/>
        <v>0.777000777000777</v>
      </c>
      <c r="H3236" t="str">
        <f t="shared" si="1687"/>
        <v>9.12430720512318+0.287706084679401i</v>
      </c>
      <c r="I3236" t="str">
        <f t="shared" si="1688"/>
        <v>5112.94204371739i</v>
      </c>
      <c r="J3236" t="str">
        <f t="shared" si="1682"/>
        <v>-22359.9719562463+1105.81074380066i</v>
      </c>
      <c r="K3236" t="str">
        <f t="shared" si="1689"/>
        <v>0.0112810174212013-0.228107055922635i</v>
      </c>
      <c r="L3236" t="str">
        <f t="shared" si="1690"/>
        <v>0.000836475389829068-0.0141757054890805i</v>
      </c>
      <c r="M3236" t="str">
        <f t="shared" si="1691"/>
        <v>0.0121174928110304-0.242282761411716i</v>
      </c>
      <c r="N3236" t="str">
        <f t="shared" si="1692"/>
        <v>-5.7742524544231i</v>
      </c>
      <c r="O3236" t="str">
        <f t="shared" si="1693"/>
        <v>0.873264967608141+0.487245622195163i</v>
      </c>
      <c r="P3236" t="str">
        <f t="shared" si="1694"/>
        <v>0.126735032391859-0.487245622195163i</v>
      </c>
      <c r="Q3236" t="str">
        <f t="shared" si="1695"/>
        <v>-0.126735032391859+6.26149807661826i</v>
      </c>
      <c r="R3236" t="str">
        <f t="shared" si="1696"/>
        <v>-0.0781937804952813-0.0186576981512135i</v>
      </c>
      <c r="S3236" t="str">
        <f t="shared" si="1697"/>
        <v>0.596034330315516i</v>
      </c>
      <c r="T3236" t="str">
        <f t="shared" si="1698"/>
        <v>0.0111206286227876-0.0466061775923435i</v>
      </c>
      <c r="U3236" t="str">
        <f t="shared" si="1699"/>
        <v>0.00005-0.000185210332695498i</v>
      </c>
      <c r="V3236" t="str">
        <f t="shared" si="1700"/>
        <v>3.33333333333333E-06-0.000203731365965048i</v>
      </c>
      <c r="W3236" t="str">
        <f t="shared" si="1701"/>
        <v>0.0000142652087891414-0.0000985425287945267i</v>
      </c>
      <c r="X3236" t="str">
        <f t="shared" si="1702"/>
        <v>0.0000144446401916513-0.0000984891038578224i</v>
      </c>
      <c r="Y3236" t="str">
        <f t="shared" si="1703"/>
        <v>0.009+0.818070726994782i</v>
      </c>
      <c r="Z3236" t="str">
        <f t="shared" si="1704"/>
        <v>-0.00168276086066323-0.00026577199962774i</v>
      </c>
      <c r="AA3236" t="str">
        <f t="shared" si="1705"/>
        <v>0.188598025477682-17.1134168680756i</v>
      </c>
      <c r="AB3236" t="str">
        <f t="shared" si="1706"/>
        <v>0.0768197753571406-0.321949074494079i</v>
      </c>
      <c r="AC3236" t="str">
        <f t="shared" si="1707"/>
        <v>0.922928152273263-0.0225133229002556i</v>
      </c>
      <c r="AD3236" t="str">
        <f t="shared" si="1708"/>
        <v>0.091689523871851-0.346597769120677i</v>
      </c>
      <c r="AE3236" t="str">
        <f t="shared" si="1709"/>
        <v>-0.000246407524270113+0.000558872652165128i</v>
      </c>
      <c r="AF3236" t="str">
        <f t="shared" si="1710"/>
        <v>-15.0813135077718-0.27328531703722i</v>
      </c>
      <c r="AG3236" t="str">
        <f t="shared" si="1711"/>
        <v>0.97859066968384-0.00591684909163065i</v>
      </c>
      <c r="AH3236" t="str">
        <f t="shared" si="1712"/>
        <v>0.00400503694942531-0.00851990232370515i</v>
      </c>
      <c r="AI3236">
        <f t="shared" si="1713"/>
        <v>-40.524238735984056</v>
      </c>
      <c r="AJ3236">
        <f t="shared" si="1714"/>
        <v>-64.822714292431272</v>
      </c>
      <c r="AK3236"/>
      <c r="AL3236"/>
      <c r="AM3236"/>
      <c r="AN3236"/>
    </row>
    <row r="3237" spans="1:40" x14ac:dyDescent="0.25">
      <c r="A3237"/>
      <c r="B3237">
        <f t="shared" si="1715"/>
        <v>1303000</v>
      </c>
      <c r="C3237" s="186" t="str">
        <f t="shared" si="1683"/>
        <v>-4.50146529586768E-08+0.00187952612400845i</v>
      </c>
      <c r="D3237" s="158" t="str">
        <f t="shared" si="1684"/>
        <v>-5.9570063021183+0.0144097002840648i</v>
      </c>
      <c r="E3237" t="str">
        <f t="shared" si="1685"/>
        <v>2870</v>
      </c>
      <c r="F3237" t="str">
        <f t="shared" si="1686"/>
        <v>0.777000777000777</v>
      </c>
      <c r="G3237" t="str">
        <f t="shared" si="1681"/>
        <v>0.777000777000777</v>
      </c>
      <c r="H3237" t="str">
        <f t="shared" si="1687"/>
        <v>9.12432217614215+0.287485789805762i</v>
      </c>
      <c r="I3237" t="str">
        <f t="shared" si="1688"/>
        <v>5116.86903453438i</v>
      </c>
      <c r="J3237" t="str">
        <f t="shared" si="1682"/>
        <v>-22394.3337982111+1106.66006080819i</v>
      </c>
      <c r="K3237" t="str">
        <f t="shared" si="1689"/>
        <v>0.0112637492366964-0.227932830648747i</v>
      </c>
      <c r="L3237" t="str">
        <f t="shared" si="1690"/>
        <v>0.00083519640665656-0.0141649016181804i</v>
      </c>
      <c r="M3237" t="str">
        <f t="shared" si="1691"/>
        <v>0.012098945643353-0.242097732266927i</v>
      </c>
      <c r="N3237" t="str">
        <f t="shared" si="1692"/>
        <v>-5.77868736414232i</v>
      </c>
      <c r="O3237" t="str">
        <f t="shared" si="1693"/>
        <v>0.875417263011275+0.483367991929387i</v>
      </c>
      <c r="P3237" t="str">
        <f t="shared" si="1694"/>
        <v>0.124582736988725-0.483367991929387i</v>
      </c>
      <c r="Q3237" t="str">
        <f t="shared" si="1695"/>
        <v>-0.124582736988725+6.26205535607171i</v>
      </c>
      <c r="R3237" t="str">
        <f t="shared" si="1696"/>
        <v>-0.0775550991121404-0.0183519154557577i</v>
      </c>
      <c r="S3237" t="str">
        <f t="shared" si="1697"/>
        <v>0.596492113979353i</v>
      </c>
      <c r="T3237" t="str">
        <f t="shared" si="1698"/>
        <v>0.0109467728457753-0.0462610050192789i</v>
      </c>
      <c r="U3237" t="str">
        <f t="shared" si="1699"/>
        <v>0.00005-0.000185068191227581i</v>
      </c>
      <c r="V3237" t="str">
        <f t="shared" si="1700"/>
        <v>3.33333333333333E-06-0.000203575010350339i</v>
      </c>
      <c r="W3237" t="str">
        <f t="shared" si="1701"/>
        <v>0.0000142648928488777-0.0000984692036497838i</v>
      </c>
      <c r="X3237" t="str">
        <f t="shared" si="1702"/>
        <v>0.0000144440517799379-0.0000984158201476838i</v>
      </c>
      <c r="Y3237" t="str">
        <f t="shared" si="1703"/>
        <v>0.009+0.8186990455255i</v>
      </c>
      <c r="Z3237" t="str">
        <f t="shared" si="1704"/>
        <v>-0.00168021844541047-0.000265529920454971i</v>
      </c>
      <c r="AA3237" t="str">
        <f t="shared" si="1705"/>
        <v>0.188308608077383-17.1002830863037i</v>
      </c>
      <c r="AB3237" t="str">
        <f t="shared" si="1706"/>
        <v>0.0756188035247337-0.319564669761064i</v>
      </c>
      <c r="AC3237" t="str">
        <f t="shared" si="1707"/>
        <v>0.923549025931678-0.0221735364190515i</v>
      </c>
      <c r="AD3237" t="str">
        <f t="shared" si="1708"/>
        <v>0.0901341039918468-0.343854055395967i</v>
      </c>
      <c r="AE3237" t="str">
        <f t="shared" si="1709"/>
        <v>-0.000242748524065057+0.000553816624942261i</v>
      </c>
      <c r="AF3237" t="str">
        <f t="shared" si="1710"/>
        <v>-15.0813284782604-0.273076089521697i</v>
      </c>
      <c r="AG3237" t="str">
        <f t="shared" si="1711"/>
        <v>0.978775836250867-0.00581397112861035i</v>
      </c>
      <c r="AH3237" t="str">
        <f t="shared" si="1712"/>
        <v>0.00394501696194589-0.00844224499525795i</v>
      </c>
      <c r="AI3237">
        <f t="shared" si="1713"/>
        <v>-40.613068948995306</v>
      </c>
      <c r="AJ3237">
        <f t="shared" si="1714"/>
        <v>-64.953561557643667</v>
      </c>
      <c r="AK3237"/>
      <c r="AL3237"/>
      <c r="AM3237"/>
      <c r="AN3237"/>
    </row>
    <row r="3238" spans="1:40" x14ac:dyDescent="0.25">
      <c r="A3238"/>
      <c r="B3238">
        <f t="shared" si="1715"/>
        <v>1304000</v>
      </c>
      <c r="C3238" s="186" t="str">
        <f t="shared" si="1683"/>
        <v>-4.4945638552675E-08+0.00187808476962052i</v>
      </c>
      <c r="D3238" s="158" t="str">
        <f t="shared" si="1684"/>
        <v>-5.95700630158919+0.014398649900424i</v>
      </c>
      <c r="E3238" t="str">
        <f t="shared" si="1685"/>
        <v>2870</v>
      </c>
      <c r="F3238" t="str">
        <f t="shared" si="1686"/>
        <v>0.777000777000777</v>
      </c>
      <c r="G3238" t="str">
        <f t="shared" si="1681"/>
        <v>0.777000777000777</v>
      </c>
      <c r="H3238" t="str">
        <f t="shared" si="1687"/>
        <v>9.12433711278454+0.287265831642222i</v>
      </c>
      <c r="I3238" t="str">
        <f t="shared" si="1688"/>
        <v>5120.79602535136i</v>
      </c>
      <c r="J3238" t="str">
        <f t="shared" si="1682"/>
        <v>-22428.7220216284+1107.50937781571i</v>
      </c>
      <c r="K3238" t="str">
        <f t="shared" si="1689"/>
        <v>0.0112465206402448-0.227758870672543i</v>
      </c>
      <c r="L3238" t="str">
        <f t="shared" si="1690"/>
        <v>0.00083392035123017-0.0141541141451399i</v>
      </c>
      <c r="M3238" t="str">
        <f t="shared" si="1691"/>
        <v>0.012080440991475-0.241912984817683i</v>
      </c>
      <c r="N3238" t="str">
        <f t="shared" si="1692"/>
        <v>-5.78312227386153i</v>
      </c>
      <c r="O3238" t="str">
        <f t="shared" si="1693"/>
        <v>0.877552340364529+0.479480854592484i</v>
      </c>
      <c r="P3238" t="str">
        <f t="shared" si="1694"/>
        <v>0.122447659635471-0.479480854592484i</v>
      </c>
      <c r="Q3238" t="str">
        <f t="shared" si="1695"/>
        <v>-0.122447659635471+6.26260312845401i</v>
      </c>
      <c r="R3238" t="str">
        <f t="shared" si="1696"/>
        <v>-0.07691543289794-0.0180483327090809i</v>
      </c>
      <c r="S3238" t="str">
        <f t="shared" si="1697"/>
        <v>0.59694989764319i</v>
      </c>
      <c r="T3238" t="str">
        <f t="shared" si="1698"/>
        <v>0.0107739503633161-0.0459146597956069i</v>
      </c>
      <c r="U3238" t="str">
        <f t="shared" si="1699"/>
        <v>0.00005-0.000184926267768051i</v>
      </c>
      <c r="V3238" t="str">
        <f t="shared" si="1700"/>
        <v>3.33333333333333E-06-0.000203418894544856i</v>
      </c>
      <c r="W3238" t="str">
        <f t="shared" si="1701"/>
        <v>0.00001426457668399-0.0000983959926025128i</v>
      </c>
      <c r="X3238" t="str">
        <f t="shared" si="1702"/>
        <v>0.0000144434637704323-0.0000983426504703291i</v>
      </c>
      <c r="Y3238" t="str">
        <f t="shared" si="1703"/>
        <v>0.009+0.819327364056218i</v>
      </c>
      <c r="Z3238" t="str">
        <f t="shared" si="1704"/>
        <v>-0.00167768187458686-0.000265288283881569i</v>
      </c>
      <c r="AA3238" t="str">
        <f t="shared" si="1705"/>
        <v>0.188019856379431-17.0871694481896i</v>
      </c>
      <c r="AB3238" t="str">
        <f t="shared" si="1706"/>
        <v>0.0744249695491998-0.317172164518692i</v>
      </c>
      <c r="AC3238" t="str">
        <f t="shared" si="1707"/>
        <v>0.924171021433129-0.0218359461462186i</v>
      </c>
      <c r="AD3238" t="str">
        <f t="shared" si="1708"/>
        <v>0.088591049504934-0.341103202569391i</v>
      </c>
      <c r="AE3238" t="str">
        <f t="shared" si="1709"/>
        <v>-0.000239118281241195+0.000548760492823766i</v>
      </c>
      <c r="AF3238" t="str">
        <f t="shared" si="1710"/>
        <v>-15.0813434143737-0.272867181741798i</v>
      </c>
      <c r="AG3238" t="str">
        <f t="shared" si="1711"/>
        <v>0.978961170530308-0.00571201410770194i</v>
      </c>
      <c r="AH3238" t="str">
        <f t="shared" si="1712"/>
        <v>0.00388548840072658-0.00836458502640597i</v>
      </c>
      <c r="AI3238">
        <f t="shared" si="1713"/>
        <v>-40.702577588238228</v>
      </c>
      <c r="AJ3238">
        <f t="shared" si="1714"/>
        <v>-65.084350401458636</v>
      </c>
      <c r="AK3238"/>
      <c r="AL3238"/>
      <c r="AM3238"/>
      <c r="AN3238"/>
    </row>
    <row r="3239" spans="1:40" x14ac:dyDescent="0.25">
      <c r="A3239"/>
      <c r="B3239">
        <f t="shared" si="1715"/>
        <v>1305000</v>
      </c>
      <c r="C3239" s="186" t="str">
        <f t="shared" si="1683"/>
        <v>-4.48767827396852E-08+0.00187664562420483i</v>
      </c>
      <c r="D3239" s="158" t="str">
        <f t="shared" si="1684"/>
        <v>-5.9570063010613+0.014387616452237i</v>
      </c>
      <c r="E3239" t="str">
        <f t="shared" si="1685"/>
        <v>2870</v>
      </c>
      <c r="F3239" t="str">
        <f t="shared" si="1686"/>
        <v>0.777000777000777</v>
      </c>
      <c r="G3239" t="str">
        <f t="shared" si="1681"/>
        <v>0.777000777000777</v>
      </c>
      <c r="H3239" t="str">
        <f t="shared" si="1687"/>
        <v>9.12435201515547+0.287046209418296i</v>
      </c>
      <c r="I3239" t="str">
        <f t="shared" si="1688"/>
        <v>5124.72301616835i</v>
      </c>
      <c r="J3239" t="str">
        <f t="shared" si="1682"/>
        <v>-22463.1366264983+1108.35869482324i</v>
      </c>
      <c r="K3239" t="str">
        <f t="shared" si="1689"/>
        <v>0.011229331511024-0.227585175389996i</v>
      </c>
      <c r="L3239" t="str">
        <f t="shared" si="1690"/>
        <v>0.000832647214631105-0.0141433430327879i</v>
      </c>
      <c r="M3239" t="str">
        <f t="shared" si="1691"/>
        <v>0.0120619787256551-0.241728518422784i</v>
      </c>
      <c r="N3239" t="str">
        <f t="shared" si="1692"/>
        <v>-5.78755718358075i</v>
      </c>
      <c r="O3239" t="str">
        <f t="shared" si="1693"/>
        <v>0.879670157674373+0.475584286638177i</v>
      </c>
      <c r="P3239" t="str">
        <f t="shared" si="1694"/>
        <v>0.120329842325627-0.475584286638177i</v>
      </c>
      <c r="Q3239" t="str">
        <f t="shared" si="1695"/>
        <v>-0.120329842325627+6.26314147021893i</v>
      </c>
      <c r="R3239" t="str">
        <f t="shared" si="1696"/>
        <v>-0.0762747859970443-0.0177469581170576i</v>
      </c>
      <c r="S3239" t="str">
        <f t="shared" si="1697"/>
        <v>0.597407681307027i</v>
      </c>
      <c r="T3239" t="str">
        <f t="shared" si="1698"/>
        <v>0.0106021690989643-0.0455671430446839i</v>
      </c>
      <c r="U3239" t="str">
        <f t="shared" si="1699"/>
        <v>0.00005-0.000184784561815738i</v>
      </c>
      <c r="V3239" t="str">
        <f t="shared" si="1700"/>
        <v>3.33333333333333E-06-0.000203263017997312i</v>
      </c>
      <c r="W3239" t="str">
        <f t="shared" si="1701"/>
        <v>0.000014264260294518-0.0000983228953901311i</v>
      </c>
      <c r="X3239" t="str">
        <f t="shared" si="1702"/>
        <v>0.000014442876161254-0.0000982695945633277i</v>
      </c>
      <c r="Y3239" t="str">
        <f t="shared" si="1703"/>
        <v>0.009+0.819955682586936i</v>
      </c>
      <c r="Z3239" t="str">
        <f t="shared" si="1704"/>
        <v>-0.00167515113028458-0.000265047088660605i</v>
      </c>
      <c r="AA3239" t="str">
        <f t="shared" si="1705"/>
        <v>0.187731768343687-17.0740759074267i</v>
      </c>
      <c r="AB3239" t="str">
        <f t="shared" si="1706"/>
        <v>0.0732383281653638-0.314771566526952i</v>
      </c>
      <c r="AC3239" t="str">
        <f t="shared" si="1707"/>
        <v>0.924794134738054-0.0215005604980643i</v>
      </c>
      <c r="AD3239" t="str">
        <f t="shared" si="1708"/>
        <v>0.0870603932733439-0.338345267904431i</v>
      </c>
      <c r="AE3239" t="str">
        <f t="shared" si="1709"/>
        <v>-0.000235516744415024+0.0005437043541818i</v>
      </c>
      <c r="AF3239" t="str">
        <f t="shared" si="1710"/>
        <v>-15.0813583162168-0.272658592966059i</v>
      </c>
      <c r="AG3239" t="str">
        <f t="shared" si="1711"/>
        <v>0.979146668596356-0.00561097798581676i</v>
      </c>
      <c r="AH3239" t="str">
        <f t="shared" si="1712"/>
        <v>0.00382645005756713-0.00828692437257218i</v>
      </c>
      <c r="AI3239">
        <f t="shared" si="1713"/>
        <v>-40.792776583117572</v>
      </c>
      <c r="AJ3239">
        <f t="shared" si="1714"/>
        <v>-65.215080817752821</v>
      </c>
      <c r="AK3239"/>
      <c r="AL3239"/>
      <c r="AM3239"/>
      <c r="AN3239"/>
    </row>
    <row r="3240" spans="1:40" x14ac:dyDescent="0.25">
      <c r="A3240"/>
      <c r="B3240">
        <f t="shared" si="1715"/>
        <v>1306000</v>
      </c>
      <c r="C3240" s="186" t="str">
        <f t="shared" si="1683"/>
        <v>-4.48080850341569E-08+0.00187520868268718i</v>
      </c>
      <c r="D3240" s="158" t="str">
        <f t="shared" si="1684"/>
        <v>-5.95700630053461+0.0143765999006017i</v>
      </c>
      <c r="E3240" t="str">
        <f t="shared" si="1685"/>
        <v>2870</v>
      </c>
      <c r="F3240" t="str">
        <f t="shared" si="1686"/>
        <v>0.777000777000777</v>
      </c>
      <c r="G3240" t="str">
        <f t="shared" si="1681"/>
        <v>0.777000777000777</v>
      </c>
      <c r="H3240" t="str">
        <f t="shared" si="1687"/>
        <v>9.12436688335963+0.286826922365844i</v>
      </c>
      <c r="I3240" t="str">
        <f t="shared" si="1688"/>
        <v>5128.65000698534i</v>
      </c>
      <c r="J3240" t="str">
        <f t="shared" si="1682"/>
        <v>-22497.5776128207+1109.20801183077i</v>
      </c>
      <c r="K3240" t="str">
        <f t="shared" si="1689"/>
        <v>0.0112121817286714-0.227411744198905i</v>
      </c>
      <c r="L3240" t="str">
        <f t="shared" si="1690"/>
        <v>0.00083137698797447-0.014132588244065i</v>
      </c>
      <c r="M3240" t="str">
        <f t="shared" si="1691"/>
        <v>0.0120435587166459-0.24154433244297i</v>
      </c>
      <c r="N3240" t="str">
        <f t="shared" si="1692"/>
        <v>-5.79199209329997i</v>
      </c>
      <c r="O3240" t="str">
        <f t="shared" si="1693"/>
        <v>0.881770673286743+0.471678364705701i</v>
      </c>
      <c r="P3240" t="str">
        <f t="shared" si="1694"/>
        <v>0.118229326713257-0.471678364705701i</v>
      </c>
      <c r="Q3240" t="str">
        <f t="shared" si="1695"/>
        <v>-0.118229326713257+6.26367045800567i</v>
      </c>
      <c r="R3240" t="str">
        <f t="shared" si="1696"/>
        <v>-0.0756331626188213-0.0174477999046004i</v>
      </c>
      <c r="S3240" t="str">
        <f t="shared" si="1697"/>
        <v>0.597865464970864i</v>
      </c>
      <c r="T3240" t="str">
        <f t="shared" si="1698"/>
        <v>0.0104314370026825-0.0452184559363186i</v>
      </c>
      <c r="U3240" t="str">
        <f t="shared" si="1699"/>
        <v>0.00005-0.000184643072871009i</v>
      </c>
      <c r="V3240" t="str">
        <f t="shared" si="1700"/>
        <v>3.33333333333333E-06-0.000203107380158111i</v>
      </c>
      <c r="W3240" t="str">
        <f t="shared" si="1701"/>
        <v>0.0000142639436805017-0.0000982499117508604i</v>
      </c>
      <c r="X3240" t="str">
        <f t="shared" si="1702"/>
        <v>0.0000144422889505295-0.0000981966521650533i</v>
      </c>
      <c r="Y3240" t="str">
        <f t="shared" si="1703"/>
        <v>0.009+0.820584001117654i</v>
      </c>
      <c r="Z3240" t="str">
        <f t="shared" si="1704"/>
        <v>-0.00167262619466433-0.000264806333549845i</v>
      </c>
      <c r="AA3240" t="str">
        <f t="shared" si="1705"/>
        <v>0.187444341937816-17.0610024178499i</v>
      </c>
      <c r="AB3240" t="str">
        <f t="shared" si="1706"/>
        <v>0.0720589342904756-0.312362883866723i</v>
      </c>
      <c r="AC3240" t="str">
        <f t="shared" si="1707"/>
        <v>0.925418361742638-0.0211673879124945i</v>
      </c>
      <c r="AD3240" t="str">
        <f t="shared" si="1708"/>
        <v>0.0855421678838086-0.335580308814551i</v>
      </c>
      <c r="AE3240" t="str">
        <f t="shared" si="1709"/>
        <v>-0.000231943861939538+0.000538648307095547i</v>
      </c>
      <c r="AF3240" t="str">
        <f t="shared" si="1710"/>
        <v>-15.0813731838942-0.272450322465242i</v>
      </c>
      <c r="AG3240" t="str">
        <f t="shared" si="1711"/>
        <v>0.979332326525783-0.00551086270295346i</v>
      </c>
      <c r="AH3240" t="str">
        <f t="shared" si="1712"/>
        <v>0.00376790071851061-0.00820926497870669i</v>
      </c>
      <c r="AI3240">
        <f t="shared" si="1713"/>
        <v>-40.883678185584529</v>
      </c>
      <c r="AJ3240">
        <f t="shared" si="1714"/>
        <v>-65.345752801671026</v>
      </c>
      <c r="AK3240"/>
      <c r="AL3240"/>
      <c r="AM3240"/>
      <c r="AN3240"/>
    </row>
    <row r="3241" spans="1:40" x14ac:dyDescent="0.25">
      <c r="A3241"/>
      <c r="B3241">
        <f t="shared" si="1715"/>
        <v>1307000</v>
      </c>
      <c r="C3241" s="186" t="str">
        <f t="shared" si="1683"/>
        <v>-4.47395449523963E-08+0.00187377394000887i</v>
      </c>
      <c r="D3241" s="158" t="str">
        <f t="shared" si="1684"/>
        <v>-5.95700630000914+0.0143656002067347i</v>
      </c>
      <c r="E3241" t="str">
        <f t="shared" si="1685"/>
        <v>2870</v>
      </c>
      <c r="F3241" t="str">
        <f t="shared" si="1686"/>
        <v>0.777000777000777</v>
      </c>
      <c r="G3241" t="str">
        <f t="shared" si="1681"/>
        <v>0.777000777000777</v>
      </c>
      <c r="H3241" t="str">
        <f t="shared" si="1687"/>
        <v>9.12438171750139+0.286607969719066i</v>
      </c>
      <c r="I3241" t="str">
        <f t="shared" si="1688"/>
        <v>5132.57699780233i</v>
      </c>
      <c r="J3241" t="str">
        <f t="shared" si="1682"/>
        <v>-22532.0449805958+1110.0573288383i</v>
      </c>
      <c r="K3241" t="str">
        <f t="shared" si="1689"/>
        <v>0.0111950711732827-0.227238576498891i</v>
      </c>
      <c r="L3241" t="str">
        <f t="shared" si="1690"/>
        <v>0.000830109662409102-0.0141218497420233i</v>
      </c>
      <c r="M3241" t="str">
        <f t="shared" si="1691"/>
        <v>0.0120251808356918-0.241360426240914i</v>
      </c>
      <c r="N3241" t="str">
        <f t="shared" si="1692"/>
        <v>-5.79642700301919i</v>
      </c>
      <c r="O3241" t="str">
        <f t="shared" si="1693"/>
        <v>0.883853845887874+0.467763165618259i</v>
      </c>
      <c r="P3241" t="str">
        <f t="shared" si="1694"/>
        <v>0.116146154112126-0.467763165618259i</v>
      </c>
      <c r="Q3241" t="str">
        <f t="shared" si="1695"/>
        <v>-0.116146154112126+6.26419016863745i</v>
      </c>
      <c r="R3241" t="str">
        <f t="shared" si="1696"/>
        <v>-0.0749905670380776-0.0171508663153077i</v>
      </c>
      <c r="S3241" t="str">
        <f t="shared" si="1697"/>
        <v>0.598323248634699i</v>
      </c>
      <c r="T3241" t="str">
        <f t="shared" si="1698"/>
        <v>0.0102617620506743-0.0448685996871808i</v>
      </c>
      <c r="U3241" t="str">
        <f t="shared" si="1699"/>
        <v>0.0000500000000000001-0.00018450180043576i</v>
      </c>
      <c r="V3241" t="str">
        <f t="shared" si="1700"/>
        <v>3.33333333333333E-06-0.000202951980479336i</v>
      </c>
      <c r="W3241" t="str">
        <f t="shared" si="1701"/>
        <v>0.0000142636268419807-0.0000981770414237234i</v>
      </c>
      <c r="X3241" t="str">
        <f t="shared" si="1702"/>
        <v>0.0000144417021363929-0.0000981238230146798i</v>
      </c>
      <c r="Y3241" t="str">
        <f t="shared" si="1703"/>
        <v>0.009+0.821212319648372i</v>
      </c>
      <c r="Z3241" t="str">
        <f t="shared" si="1704"/>
        <v>-0.00167010704995504-0.00026456601731174i</v>
      </c>
      <c r="AA3241" t="str">
        <f t="shared" si="1705"/>
        <v>0.187157575137259-17.0479489334357i</v>
      </c>
      <c r="AB3241" t="str">
        <f t="shared" si="1706"/>
        <v>0.0708868430230544-0.309946124942593i</v>
      </c>
      <c r="AC3241" t="str">
        <f t="shared" si="1707"/>
        <v>0.92604369827836-0.0208364368486738i</v>
      </c>
      <c r="AD3241" t="str">
        <f t="shared" si="1708"/>
        <v>0.0840364056468859-0.332808382861757i</v>
      </c>
      <c r="AE3241" t="str">
        <f t="shared" si="1709"/>
        <v>-0.000228399581905442+0.000533592449350367i</v>
      </c>
      <c r="AF3241" t="str">
        <f t="shared" si="1710"/>
        <v>-15.0813880175105-0.272242369512331i</v>
      </c>
      <c r="AG3241" t="str">
        <f t="shared" si="1711"/>
        <v>0.979518140398012-0.00541166818222047i</v>
      </c>
      <c r="AH3241" t="str">
        <f t="shared" si="1712"/>
        <v>0.00370983916392067-0.00813160877928419i</v>
      </c>
      <c r="AI3241">
        <f t="shared" si="1713"/>
        <v>-40.97529498183809</v>
      </c>
      <c r="AJ3241">
        <f t="shared" si="1714"/>
        <v>-65.476366349621344</v>
      </c>
      <c r="AK3241"/>
      <c r="AL3241"/>
      <c r="AM3241"/>
      <c r="AN3241"/>
    </row>
    <row r="3242" spans="1:40" x14ac:dyDescent="0.25">
      <c r="A3242"/>
      <c r="B3242">
        <f t="shared" si="1715"/>
        <v>1308000</v>
      </c>
      <c r="C3242" s="186" t="str">
        <f t="shared" si="1683"/>
        <v>-4.46711620125577E-08+0.0018723413911267i</v>
      </c>
      <c r="D3242" s="158" t="str">
        <f t="shared" si="1684"/>
        <v>-5.95700629948487+0.0143546173319714i</v>
      </c>
      <c r="E3242" t="str">
        <f t="shared" si="1685"/>
        <v>2870</v>
      </c>
      <c r="F3242" t="str">
        <f t="shared" si="1686"/>
        <v>0.777000777000777</v>
      </c>
      <c r="G3242" t="str">
        <f t="shared" si="1681"/>
        <v>0.777000777000777</v>
      </c>
      <c r="H3242" t="str">
        <f t="shared" si="1687"/>
        <v>9.12439651768466+0.286389350714488i</v>
      </c>
      <c r="I3242" t="str">
        <f t="shared" si="1688"/>
        <v>5136.50398861931i</v>
      </c>
      <c r="J3242" t="str">
        <f t="shared" si="1682"/>
        <v>-22566.5387298233+1110.90664584582i</v>
      </c>
      <c r="K3242" t="str">
        <f t="shared" si="1689"/>
        <v>0.0111779997254096-0.22706567169139i</v>
      </c>
      <c r="L3242" t="str">
        <f t="shared" si="1690"/>
        <v>0.000828845229117454-0.0141111274898261i</v>
      </c>
      <c r="M3242" t="str">
        <f t="shared" si="1691"/>
        <v>0.0120068449545271-0.241176799181216i</v>
      </c>
      <c r="N3242" t="str">
        <f t="shared" si="1692"/>
        <v>-5.80086191273841i</v>
      </c>
      <c r="O3242" t="str">
        <f t="shared" si="1693"/>
        <v>0.88591963450511+0.463838766381521i</v>
      </c>
      <c r="P3242" t="str">
        <f t="shared" si="1694"/>
        <v>0.11408036549489-0.463838766381521i</v>
      </c>
      <c r="Q3242" t="str">
        <f t="shared" si="1695"/>
        <v>-0.11408036549489+6.26470067911993i</v>
      </c>
      <c r="R3242" t="str">
        <f t="shared" si="1696"/>
        <v>-0.0743470035955029-0.0168561656111078i</v>
      </c>
      <c r="S3242" t="str">
        <f t="shared" si="1697"/>
        <v>0.598781032298536i</v>
      </c>
      <c r="T3242" t="str">
        <f t="shared" si="1698"/>
        <v>0.0100931522452142-0.0445175755612182i</v>
      </c>
      <c r="U3242" t="str">
        <f t="shared" si="1699"/>
        <v>0.0000500000000000001-0.000184360744013409i</v>
      </c>
      <c r="V3242" t="str">
        <f t="shared" si="1700"/>
        <v>3.33333333333333E-06-0.000202796818414749i</v>
      </c>
      <c r="W3242" t="str">
        <f t="shared" si="1701"/>
        <v>0.0000142633097789948-0.0000981042841485408i</v>
      </c>
      <c r="X3242" t="str">
        <f t="shared" si="1702"/>
        <v>0.0000144411157169854-0.0000980511068521789i</v>
      </c>
      <c r="Y3242" t="str">
        <f t="shared" si="1703"/>
        <v>0.009+0.82184063817909i</v>
      </c>
      <c r="Z3242" t="str">
        <f t="shared" si="1704"/>
        <v>-0.00166759367845354-0.000264326138713391i</v>
      </c>
      <c r="AA3242" t="str">
        <f t="shared" si="1705"/>
        <v>0.186871465925195-17.0349154083013i</v>
      </c>
      <c r="AB3242" t="str">
        <f t="shared" si="1706"/>
        <v>0.0697221096417135-0.307521298485739i</v>
      </c>
      <c r="AC3242" t="str">
        <f t="shared" si="1707"/>
        <v>0.926670140111529-0.0205077157866834i</v>
      </c>
      <c r="AD3242" t="str">
        <f t="shared" si="1708"/>
        <v>0.0825431385963068-0.33002954775521i</v>
      </c>
      <c r="AE3242" t="str">
        <f t="shared" si="1709"/>
        <v>-0.000224883852142378+0.000528536878437026i</v>
      </c>
      <c r="AF3242" t="str">
        <f t="shared" si="1710"/>
        <v>-15.0814028171695-0.272034733382517i</v>
      </c>
      <c r="AG3242" t="str">
        <f t="shared" si="1711"/>
        <v>0.979704106295203-0.00531339432985935i</v>
      </c>
      <c r="AH3242" t="str">
        <f t="shared" si="1712"/>
        <v>0.00365226416855841-0.00805395769830185i</v>
      </c>
      <c r="AI3242">
        <f t="shared" si="1713"/>
        <v>-41.067639904562</v>
      </c>
      <c r="AJ3242">
        <f t="shared" si="1714"/>
        <v>-65.606921459270609</v>
      </c>
      <c r="AK3242"/>
      <c r="AL3242"/>
      <c r="AM3242"/>
      <c r="AN3242"/>
    </row>
    <row r="3243" spans="1:40" x14ac:dyDescent="0.25">
      <c r="A3243"/>
      <c r="B3243">
        <f t="shared" si="1715"/>
        <v>1309000</v>
      </c>
      <c r="C3243" s="186" t="str">
        <f t="shared" si="1683"/>
        <v>-4.46029357346356E-08+0.00187091103101288i</v>
      </c>
      <c r="D3243" s="158" t="str">
        <f t="shared" si="1684"/>
        <v>-5.9570062989618+0.0143436512377654i</v>
      </c>
      <c r="E3243" t="str">
        <f t="shared" si="1685"/>
        <v>2870</v>
      </c>
      <c r="F3243" t="str">
        <f t="shared" si="1686"/>
        <v>0.777000777000777</v>
      </c>
      <c r="G3243" t="str">
        <f t="shared" si="1681"/>
        <v>0.777000777000777</v>
      </c>
      <c r="H3243" t="str">
        <f t="shared" si="1687"/>
        <v>9.12441128401297+0.286171064590959i</v>
      </c>
      <c r="I3243" t="str">
        <f t="shared" si="1688"/>
        <v>5140.4309794363i</v>
      </c>
      <c r="J3243" t="str">
        <f t="shared" si="1682"/>
        <v>-22601.0588605035+1111.75596285335i</v>
      </c>
      <c r="K3243" t="str">
        <f t="shared" si="1689"/>
        <v>0.0111609672660579-0.226893029179643i</v>
      </c>
      <c r="L3243" t="str">
        <f t="shared" si="1690"/>
        <v>0.000827583679315387-0.0141004214507472i</v>
      </c>
      <c r="M3243" t="str">
        <f t="shared" si="1691"/>
        <v>0.0119885509453733-0.24099345063039i</v>
      </c>
      <c r="N3243" t="str">
        <f t="shared" si="1692"/>
        <v>-5.80529682245763i</v>
      </c>
      <c r="O3243" t="str">
        <f t="shared" si="1693"/>
        <v>0.887967998507713+0.45990524418211i</v>
      </c>
      <c r="P3243" t="str">
        <f t="shared" si="1694"/>
        <v>0.112032001492287-0.45990524418211i</v>
      </c>
      <c r="Q3243" t="str">
        <f t="shared" si="1695"/>
        <v>-0.112032001492287+6.26520206663974i</v>
      </c>
      <c r="R3243" t="str">
        <f t="shared" si="1696"/>
        <v>-0.0737024766981113-0.0165637060718965i</v>
      </c>
      <c r="S3243" t="str">
        <f t="shared" si="1697"/>
        <v>0.599238815962373i</v>
      </c>
      <c r="T3243" t="str">
        <f t="shared" si="1698"/>
        <v>0.00992561561447203-0.0441653848700706i</v>
      </c>
      <c r="U3243" t="str">
        <f t="shared" si="1699"/>
        <v>0.0000500000000000001-0.000184219903108891i</v>
      </c>
      <c r="V3243" t="str">
        <f t="shared" si="1700"/>
        <v>3.33333333333333E-06-0.00020264189341978i</v>
      </c>
      <c r="W3243" t="str">
        <f t="shared" si="1701"/>
        <v>0.0000142629924915841-0.0000980316396659271i</v>
      </c>
      <c r="X3243" t="str">
        <f t="shared" si="1702"/>
        <v>0.0000144405296904558-0.0000979785034183154i</v>
      </c>
      <c r="Y3243" t="str">
        <f t="shared" si="1703"/>
        <v>0.009+0.822468956709808i</v>
      </c>
      <c r="Z3243" t="str">
        <f t="shared" si="1704"/>
        <v>-0.00166508606252425-0.000264086696526537i</v>
      </c>
      <c r="AA3243" t="str">
        <f t="shared" si="1705"/>
        <v>0.186586012292507-17.0219017967039i</v>
      </c>
      <c r="AB3243" t="str">
        <f t="shared" si="1706"/>
        <v>0.0685647896039475-0.305088413556788i</v>
      </c>
      <c r="AC3243" t="str">
        <f t="shared" si="1707"/>
        <v>0.927297682942824-0.0201812332271707i</v>
      </c>
      <c r="AD3243" t="str">
        <f t="shared" si="1708"/>
        <v>0.081062398488321-0.32724386134981i</v>
      </c>
      <c r="AE3243" t="str">
        <f t="shared" si="1709"/>
        <v>-0.000221396620220149+0.000523481691550888i</v>
      </c>
      <c r="AF3243" t="str">
        <f t="shared" si="1710"/>
        <v>-15.0814175829748-0.271827413353194i</v>
      </c>
      <c r="AG3243" t="str">
        <f t="shared" si="1711"/>
        <v>0.979890220302321-0.00521604103526799i</v>
      </c>
      <c r="AH3243" t="str">
        <f t="shared" si="1712"/>
        <v>0.00359517450165926-0.00797631364927834i</v>
      </c>
      <c r="AI3243">
        <f t="shared" si="1713"/>
        <v>-41.160726245726302</v>
      </c>
      <c r="AJ3243">
        <f t="shared" si="1714"/>
        <v>-65.737418129539805</v>
      </c>
      <c r="AK3243"/>
      <c r="AL3243"/>
      <c r="AM3243"/>
      <c r="AN3243"/>
    </row>
    <row r="3244" spans="1:40" x14ac:dyDescent="0.25">
      <c r="A3244"/>
      <c r="B3244">
        <f t="shared" si="1715"/>
        <v>1310000</v>
      </c>
      <c r="C3244" s="186" t="str">
        <f t="shared" si="1683"/>
        <v>-4.45348656404553E-08+0.00186948285465495i</v>
      </c>
      <c r="D3244" s="158" t="str">
        <f t="shared" si="1684"/>
        <v>-5.95700629843993+0.014332701885688i</v>
      </c>
      <c r="E3244" t="str">
        <f t="shared" si="1685"/>
        <v>2870</v>
      </c>
      <c r="F3244" t="str">
        <f t="shared" si="1686"/>
        <v>0.777000777000777</v>
      </c>
      <c r="G3244" t="str">
        <f t="shared" si="1681"/>
        <v>0.777000777000777</v>
      </c>
      <c r="H3244" t="str">
        <f t="shared" si="1687"/>
        <v>9.12442601658946+0.285953110589635i</v>
      </c>
      <c r="I3244" t="str">
        <f t="shared" si="1688"/>
        <v>5144.35797025329i</v>
      </c>
      <c r="J3244" t="str">
        <f t="shared" si="1682"/>
        <v>-22635.6053726362+1112.60527986088i</v>
      </c>
      <c r="K3244" t="str">
        <f t="shared" si="1689"/>
        <v>0.0111439736766852-0.226720648368694i</v>
      </c>
      <c r="L3244" t="str">
        <f t="shared" si="1690"/>
        <v>0.000826325004252055-0.0140897315881703i</v>
      </c>
      <c r="M3244" t="str">
        <f t="shared" si="1691"/>
        <v>0.0119702986809373-0.240810379956864i</v>
      </c>
      <c r="N3244" t="str">
        <f t="shared" si="1692"/>
        <v>-5.80973173217685i</v>
      </c>
      <c r="O3244" t="str">
        <f t="shared" si="1693"/>
        <v>0.889998897607654+0.455962676386084i</v>
      </c>
      <c r="P3244" t="str">
        <f t="shared" si="1694"/>
        <v>0.110001102392346-0.455962676386084i</v>
      </c>
      <c r="Q3244" t="str">
        <f t="shared" si="1695"/>
        <v>-0.110001102392346+6.26569440856293i</v>
      </c>
      <c r="R3244" t="str">
        <f t="shared" si="1696"/>
        <v>-0.0730569908196845-0.0162734959951708i</v>
      </c>
      <c r="S3244" t="str">
        <f t="shared" si="1697"/>
        <v>0.59969659962621i</v>
      </c>
      <c r="T3244" t="str">
        <f t="shared" si="1698"/>
        <v>0.00975916021233468-0.043812028973488i</v>
      </c>
      <c r="U3244" t="str">
        <f t="shared" si="1699"/>
        <v>0.0000499999999999999-0.000184079277228655i</v>
      </c>
      <c r="V3244" t="str">
        <f t="shared" si="1700"/>
        <v>3.33333333333333E-06-0.000202487204951521i</v>
      </c>
      <c r="W3244" t="str">
        <f t="shared" si="1701"/>
        <v>0.0000142626749797885-0.0000979591077172903i</v>
      </c>
      <c r="X3244" t="str">
        <f t="shared" si="1702"/>
        <v>0.00001443994405496-0.0000979060124546475i</v>
      </c>
      <c r="Y3244" t="str">
        <f t="shared" si="1703"/>
        <v>0.009+0.823097275240526i</v>
      </c>
      <c r="Z3244" t="str">
        <f t="shared" si="1704"/>
        <v>-0.00166258418459888-0.000263847689527531i</v>
      </c>
      <c r="AA3244" t="str">
        <f t="shared" si="1705"/>
        <v>0.186301212237744-17.0089080530407i</v>
      </c>
      <c r="AB3244" t="str">
        <f t="shared" si="1706"/>
        <v>0.0674149385449012-0.302647479548708i</v>
      </c>
      <c r="AC3244" t="str">
        <f t="shared" si="1707"/>
        <v>0.927926322406828-0.0198569976909972i</v>
      </c>
      <c r="AD3244" t="str">
        <f t="shared" si="1708"/>
        <v>0.0795942168010637-0.324451381644799i</v>
      </c>
      <c r="AE3244" t="str">
        <f t="shared" si="1709"/>
        <v>-0.000217937833449978+0.000518426985591182i</v>
      </c>
      <c r="AF3244" t="str">
        <f t="shared" si="1710"/>
        <v>-15.0814323150294-0.271620408703947i</v>
      </c>
      <c r="AG3244" t="str">
        <f t="shared" si="1711"/>
        <v>0.980076478507215-0.00511960817102529i</v>
      </c>
      <c r="AH3244" t="str">
        <f t="shared" si="1712"/>
        <v>0.0035385689270098-0.00789867853525367i</v>
      </c>
      <c r="AI3244">
        <f t="shared" si="1713"/>
        <v>-41.25456766998532</v>
      </c>
      <c r="AJ3244">
        <f t="shared" si="1714"/>
        <v>-65.867856360598836</v>
      </c>
      <c r="AK3244"/>
      <c r="AL3244"/>
      <c r="AM3244"/>
      <c r="AN3244"/>
    </row>
    <row r="3245" spans="1:40" x14ac:dyDescent="0.25">
      <c r="A3245"/>
      <c r="B3245">
        <f t="shared" si="1715"/>
        <v>1311000</v>
      </c>
      <c r="C3245" s="186" t="str">
        <f t="shared" si="1683"/>
        <v>-4.44669512536656E-08+0.00186805685705576i</v>
      </c>
      <c r="D3245" s="158" t="str">
        <f t="shared" si="1684"/>
        <v>-5.95700629791925+0.0143217692374275i</v>
      </c>
      <c r="E3245" t="str">
        <f t="shared" si="1685"/>
        <v>2870</v>
      </c>
      <c r="F3245" t="str">
        <f t="shared" si="1686"/>
        <v>0.777000777000777</v>
      </c>
      <c r="G3245" t="str">
        <f t="shared" si="1681"/>
        <v>0.777000777000777</v>
      </c>
      <c r="H3245" t="str">
        <f t="shared" si="1687"/>
        <v>9.12444071551687+0.285735487953976i</v>
      </c>
      <c r="I3245" t="str">
        <f t="shared" si="1688"/>
        <v>5148.28496107027i</v>
      </c>
      <c r="J3245" t="str">
        <f t="shared" si="1682"/>
        <v>-22670.1782662214+1113.4545968684i</v>
      </c>
      <c r="K3245" t="str">
        <f t="shared" si="1689"/>
        <v>0.0111270188391987-0.22654852866538i</v>
      </c>
      <c r="L3245" t="str">
        <f t="shared" si="1690"/>
        <v>0.000825069195209747-0.0140790578655892i</v>
      </c>
      <c r="M3245" t="str">
        <f t="shared" si="1691"/>
        <v>0.0119520880344084-0.240627586530969i</v>
      </c>
      <c r="N3245" t="str">
        <f t="shared" si="1692"/>
        <v>-5.81416664189607i</v>
      </c>
      <c r="O3245" t="str">
        <f t="shared" si="1693"/>
        <v>0.892012291860415+0.45201114053741i</v>
      </c>
      <c r="P3245" t="str">
        <f t="shared" si="1694"/>
        <v>0.107987708139585-0.45201114053741i</v>
      </c>
      <c r="Q3245" t="str">
        <f t="shared" si="1695"/>
        <v>-0.107987708139585+6.26617778243348i</v>
      </c>
      <c r="R3245" t="str">
        <f t="shared" si="1696"/>
        <v>-0.0724105505012115-0.0159855436956551i</v>
      </c>
      <c r="S3245" t="str">
        <f t="shared" si="1697"/>
        <v>0.600154383290047i</v>
      </c>
      <c r="T3245" t="str">
        <f t="shared" si="1698"/>
        <v>0.00959379411822199-0.0434575092797474i</v>
      </c>
      <c r="U3245" t="str">
        <f t="shared" si="1699"/>
        <v>0.0000499999999999999-0.000183938865880655i</v>
      </c>
      <c r="V3245" t="str">
        <f t="shared" si="1700"/>
        <v>3.33333333333333E-06-0.00020233275246872i</v>
      </c>
      <c r="W3245" t="str">
        <f t="shared" si="1701"/>
        <v>0.0000142623572436478-0.0000978866880448265i</v>
      </c>
      <c r="X3245" t="str">
        <f t="shared" si="1702"/>
        <v>0.0000144393588086609-0.000097833633703521i</v>
      </c>
      <c r="Y3245" t="str">
        <f t="shared" si="1703"/>
        <v>0.009+0.823725593771244i</v>
      </c>
      <c r="Z3245" t="str">
        <f t="shared" si="1704"/>
        <v>-0.0016600880271761-0.000263609116497311i</v>
      </c>
      <c r="AA3245" t="str">
        <f t="shared" si="1705"/>
        <v>0.186017063767088-16.9959341318478i</v>
      </c>
      <c r="AB3245" t="str">
        <f t="shared" si="1706"/>
        <v>0.0662726122760971-0.300198506189681i</v>
      </c>
      <c r="AC3245" t="str">
        <f t="shared" si="1707"/>
        <v>0.928556054071569-0.0195350177188769i</v>
      </c>
      <c r="AD3245" t="str">
        <f t="shared" si="1708"/>
        <v>0.0781386247339171-0.321652166782335i</v>
      </c>
      <c r="AE3245" t="str">
        <f t="shared" si="1709"/>
        <v>-0.000214507438885719+0.000513372857160182i</v>
      </c>
      <c r="AF3245" t="str">
        <f t="shared" si="1710"/>
        <v>-15.0814470134361-0.271413718716549i</v>
      </c>
      <c r="AG3245" t="str">
        <f t="shared" si="1711"/>
        <v>0.980262877000699-0.005024095592915i</v>
      </c>
      <c r="AH3245" t="str">
        <f t="shared" si="1712"/>
        <v>0.00348244620302365-0.00782105424878862i</v>
      </c>
      <c r="AI3245">
        <f t="shared" si="1713"/>
        <v>-41.349178228707231</v>
      </c>
      <c r="AJ3245">
        <f t="shared" si="1714"/>
        <v>-65.998236153862706</v>
      </c>
      <c r="AK3245"/>
      <c r="AL3245"/>
      <c r="AM3245"/>
      <c r="AN3245"/>
    </row>
    <row r="3246" spans="1:40" x14ac:dyDescent="0.25">
      <c r="A3246"/>
      <c r="B3246">
        <f t="shared" si="1715"/>
        <v>1312000</v>
      </c>
      <c r="C3246" s="186" t="str">
        <f t="shared" si="1683"/>
        <v>-4.43991920997299E-08+0.00186663303323339i</v>
      </c>
      <c r="D3246" s="158" t="str">
        <f t="shared" si="1684"/>
        <v>-5.95700629739976+0.0143108532547893i</v>
      </c>
      <c r="E3246" t="str">
        <f t="shared" si="1685"/>
        <v>2870</v>
      </c>
      <c r="F3246" t="str">
        <f t="shared" si="1686"/>
        <v>0.777000777000777</v>
      </c>
      <c r="G3246" t="str">
        <f t="shared" si="1681"/>
        <v>0.777000777000777</v>
      </c>
      <c r="H3246" t="str">
        <f t="shared" si="1687"/>
        <v>9.12445538089758+0.285518195929736i</v>
      </c>
      <c r="I3246" t="str">
        <f t="shared" si="1688"/>
        <v>5152.21195188726i</v>
      </c>
      <c r="J3246" t="str">
        <f t="shared" si="1682"/>
        <v>-22704.7775412593+1114.30391387593i</v>
      </c>
      <c r="K3246" t="str">
        <f t="shared" si="1689"/>
        <v>0.0111101026359538-0.226376669478321i</v>
      </c>
      <c r="L3246" t="str">
        <f t="shared" si="1690"/>
        <v>0.000823816243503724-0.0140684002466069i</v>
      </c>
      <c r="M3246" t="str">
        <f t="shared" si="1691"/>
        <v>0.0119339188794575-0.240445069724928i</v>
      </c>
      <c r="N3246" t="str">
        <f t="shared" si="1692"/>
        <v>-5.81860155161529i</v>
      </c>
      <c r="O3246" t="str">
        <f t="shared" si="1693"/>
        <v>0.894008141665768+0.448050714356444i</v>
      </c>
      <c r="P3246" t="str">
        <f t="shared" si="1694"/>
        <v>0.105991858334232-0.448050714356444i</v>
      </c>
      <c r="Q3246" t="str">
        <f t="shared" si="1695"/>
        <v>-0.105991858334232+6.26665226597173i</v>
      </c>
      <c r="R3246" t="str">
        <f t="shared" si="1696"/>
        <v>-0.071763160351333-0.0156998575049226i</v>
      </c>
      <c r="S3246" t="str">
        <f t="shared" si="1697"/>
        <v>0.600612166953884i</v>
      </c>
      <c r="T3246" t="str">
        <f t="shared" si="1698"/>
        <v>0.00942952543689876-0.0431018272460732i</v>
      </c>
      <c r="U3246" t="str">
        <f t="shared" si="1699"/>
        <v>0.0000499999999999999-0.000183798668574343i</v>
      </c>
      <c r="V3246" t="str">
        <f t="shared" si="1700"/>
        <v>3.33333333333333E-06-0.000202178535431778i</v>
      </c>
      <c r="W3246" t="str">
        <f t="shared" si="1701"/>
        <v>0.000014262039283202-0.0000978143803915171i</v>
      </c>
      <c r="X3246" t="str">
        <f t="shared" si="1702"/>
        <v>0.0000144387739497288-0.0000977613669080656i</v>
      </c>
      <c r="Y3246" t="str">
        <f t="shared" si="1703"/>
        <v>0.009+0.824353912301962i</v>
      </c>
      <c r="Z3246" t="str">
        <f t="shared" si="1704"/>
        <v>-0.00165759757282126-0.000263370976221387i</v>
      </c>
      <c r="AA3246" t="str">
        <f t="shared" si="1705"/>
        <v>0.185733564894317-16.9829799877999i</v>
      </c>
      <c r="AB3246" t="str">
        <f t="shared" si="1706"/>
        <v>0.0651378667841376-0.297741503546015i</v>
      </c>
      <c r="AC3246" t="str">
        <f t="shared" si="1707"/>
        <v>0.929186873438056-0.0192153018710109i</v>
      </c>
      <c r="AD3246" t="str">
        <f t="shared" si="1708"/>
        <v>0.0766956532068858-0.318846275046094i</v>
      </c>
      <c r="AE3246" t="str">
        <f t="shared" si="1709"/>
        <v>-0.000211105383325117+0.000508319402562469i</v>
      </c>
      <c r="AF3246" t="str">
        <f t="shared" si="1710"/>
        <v>-15.0814616782973-0.271207342674947i</v>
      </c>
      <c r="AG3246" t="str">
        <f t="shared" si="1711"/>
        <v>0.980449411876619-0.00492950313995055i</v>
      </c>
      <c r="AH3246" t="str">
        <f t="shared" si="1712"/>
        <v>0.00342680508281786-0.00774344267196574i</v>
      </c>
      <c r="AI3246">
        <f t="shared" si="1713"/>
        <v>-41.444572374668816</v>
      </c>
      <c r="AJ3246">
        <f t="shared" si="1714"/>
        <v>-66.128557511985491</v>
      </c>
      <c r="AK3246"/>
      <c r="AL3246"/>
      <c r="AM3246"/>
      <c r="AN3246"/>
    </row>
    <row r="3247" spans="1:40" x14ac:dyDescent="0.25">
      <c r="A3247"/>
      <c r="B3247">
        <f t="shared" si="1715"/>
        <v>1313000</v>
      </c>
      <c r="C3247" s="186" t="str">
        <f t="shared" si="1683"/>
        <v>-4.43315877059178E-08+0.00186521137822111i</v>
      </c>
      <c r="D3247" s="158" t="str">
        <f t="shared" si="1684"/>
        <v>-5.95700629688147+0.0142999538996952i</v>
      </c>
      <c r="E3247" t="str">
        <f t="shared" si="1685"/>
        <v>2870</v>
      </c>
      <c r="F3247" t="str">
        <f t="shared" si="1686"/>
        <v>0.777000777000777</v>
      </c>
      <c r="G3247" t="str">
        <f t="shared" si="1681"/>
        <v>0.777000777000777</v>
      </c>
      <c r="H3247" t="str">
        <f t="shared" si="1687"/>
        <v>9.12447001283356+0.285301233764951i</v>
      </c>
      <c r="I3247" t="str">
        <f t="shared" si="1688"/>
        <v>5156.13894270425i</v>
      </c>
      <c r="J3247" t="str">
        <f t="shared" si="1682"/>
        <v>-22739.4031977497+1115.15323088346i</v>
      </c>
      <c r="K3247" t="str">
        <f t="shared" si="1689"/>
        <v>0.0110932249497515-0.226205070217922i</v>
      </c>
      <c r="L3247" t="str">
        <f t="shared" si="1690"/>
        <v>0.000822566140482108-0.0140577586949357i</v>
      </c>
      <c r="M3247" t="str">
        <f t="shared" si="1691"/>
        <v>0.0119157910902336-0.240262828912858i</v>
      </c>
      <c r="N3247" t="str">
        <f t="shared" si="1692"/>
        <v>-5.82303646133451i</v>
      </c>
      <c r="O3247" t="str">
        <f t="shared" si="1693"/>
        <v>0.895986407768558+0.4440814757384i</v>
      </c>
      <c r="P3247" t="str">
        <f t="shared" si="1694"/>
        <v>0.104013592231442-0.4440814757384i</v>
      </c>
      <c r="Q3247" t="str">
        <f t="shared" si="1695"/>
        <v>-0.104013592231442+6.26711793707291i</v>
      </c>
      <c r="R3247" t="str">
        <f t="shared" si="1696"/>
        <v>-0.0711148250467812-0.0154164457710111i</v>
      </c>
      <c r="S3247" t="str">
        <f t="shared" si="1697"/>
        <v>0.601069950617721i</v>
      </c>
      <c r="T3247" t="str">
        <f t="shared" si="1698"/>
        <v>0.00926636229828241-0.0427449843790566i</v>
      </c>
      <c r="U3247" t="str">
        <f t="shared" si="1699"/>
        <v>0.0000499999999999999-0.000183658684820669i</v>
      </c>
      <c r="V3247" t="str">
        <f t="shared" si="1700"/>
        <v>3.33333333333333E-06-0.000202024553302736i</v>
      </c>
      <c r="W3247" t="str">
        <f t="shared" si="1701"/>
        <v>0.0000142617210984911-0.0000977421845011268i</v>
      </c>
      <c r="X3247" t="str">
        <f t="shared" si="1702"/>
        <v>0.0000144381894763412-0.0000976892118121952i</v>
      </c>
      <c r="Y3247" t="str">
        <f t="shared" si="1703"/>
        <v>0.009+0.82498223083268i</v>
      </c>
      <c r="Z3247" t="str">
        <f t="shared" si="1704"/>
        <v>-0.00165511280416607-0.000263133267489821i</v>
      </c>
      <c r="AA3247" t="str">
        <f t="shared" si="1705"/>
        <v>0.185450713640775-16.9700455757099i</v>
      </c>
      <c r="AB3247" t="str">
        <f t="shared" si="1706"/>
        <v>0.0640107582293757-0.295276482025033i</v>
      </c>
      <c r="AC3247" t="str">
        <f t="shared" si="1707"/>
        <v>0.929818775939818-0.0188978587267162i</v>
      </c>
      <c r="AD3247" t="str">
        <f t="shared" si="1708"/>
        <v>0.0752653328599795-0.316033764859837i</v>
      </c>
      <c r="AE3247" t="str">
        <f t="shared" si="1709"/>
        <v>-0.000207731613311052+0.000503266717804167i</v>
      </c>
      <c r="AF3247" t="str">
        <f t="shared" si="1710"/>
        <v>-15.081476309715-0.271001279865256i</v>
      </c>
      <c r="AG3247" t="str">
        <f t="shared" si="1711"/>
        <v>0.980636079231935-0.00483583063440025i</v>
      </c>
      <c r="AH3247" t="str">
        <f t="shared" si="1712"/>
        <v>0.00337164431428847-0.0076658456763903i</v>
      </c>
      <c r="AI3247">
        <f t="shared" si="1713"/>
        <v>-41.540764977455723</v>
      </c>
      <c r="AJ3247">
        <f t="shared" si="1714"/>
        <v>-66.258820438856333</v>
      </c>
      <c r="AK3247"/>
      <c r="AL3247"/>
      <c r="AM3247"/>
      <c r="AN3247"/>
    </row>
    <row r="3248" spans="1:40" x14ac:dyDescent="0.25">
      <c r="A3248"/>
      <c r="B3248">
        <f t="shared" si="1715"/>
        <v>1314000</v>
      </c>
      <c r="C3248" s="186" t="str">
        <f t="shared" si="1683"/>
        <v>-4.42641376012971E-08+0.0018637918870673i</v>
      </c>
      <c r="D3248" s="158" t="str">
        <f t="shared" si="1684"/>
        <v>-5.95700629636435+0.0142890711341826i</v>
      </c>
      <c r="E3248" t="str">
        <f t="shared" si="1685"/>
        <v>2870</v>
      </c>
      <c r="F3248" t="str">
        <f t="shared" si="1686"/>
        <v>0.777000777000777</v>
      </c>
      <c r="G3248" t="str">
        <f t="shared" si="1681"/>
        <v>0.777000777000777</v>
      </c>
      <c r="H3248" t="str">
        <f t="shared" si="1687"/>
        <v>9.12448461142634+0.285084600709938i</v>
      </c>
      <c r="I3248" t="str">
        <f t="shared" si="1688"/>
        <v>5160.06593352124i</v>
      </c>
      <c r="J3248" t="str">
        <f t="shared" si="1682"/>
        <v>-22774.0552356926+1116.00254789099i</v>
      </c>
      <c r="K3248" t="str">
        <f t="shared" si="1689"/>
        <v>0.0110763856638364-0.226033730296361i</v>
      </c>
      <c r="L3248" t="str">
        <f t="shared" si="1690"/>
        <v>0.000821318877525678-0.014047133174396i</v>
      </c>
      <c r="M3248" t="str">
        <f t="shared" si="1691"/>
        <v>0.0118977045413621-0.240080863470757i</v>
      </c>
      <c r="N3248" t="str">
        <f t="shared" si="1692"/>
        <v>-5.82747137105372i</v>
      </c>
      <c r="O3248" t="str">
        <f t="shared" si="1693"/>
        <v>0.897947051259466+0.44010350275183i</v>
      </c>
      <c r="P3248" t="str">
        <f t="shared" si="1694"/>
        <v>0.102052948740534-0.44010350275183i</v>
      </c>
      <c r="Q3248" t="str">
        <f t="shared" si="1695"/>
        <v>-0.102052948740534+6.26757487380555i</v>
      </c>
      <c r="R3248" t="str">
        <f t="shared" si="1696"/>
        <v>-0.0704655493328242-0.0151353168580337i</v>
      </c>
      <c r="S3248" t="str">
        <f t="shared" si="1697"/>
        <v>0.601527734281558i</v>
      </c>
      <c r="T3248" t="str">
        <f t="shared" si="1698"/>
        <v>0.00910431285724648-0.0423869822350791i</v>
      </c>
      <c r="U3248" t="str">
        <f t="shared" si="1699"/>
        <v>0.00005-0.000183518914132069i</v>
      </c>
      <c r="V3248" t="str">
        <f t="shared" si="1700"/>
        <v>3.33333333333333E-06-0.000201870805545276i</v>
      </c>
      <c r="W3248" t="str">
        <f t="shared" si="1701"/>
        <v>0.0000142614026895552-0.0000976701001182001i</v>
      </c>
      <c r="X3248" t="str">
        <f t="shared" si="1702"/>
        <v>0.0000144376053866825-0.0000976171681606019i</v>
      </c>
      <c r="Y3248" t="str">
        <f t="shared" si="1703"/>
        <v>0.009+0.825610549363398i</v>
      </c>
      <c r="Z3248" t="str">
        <f t="shared" si="1704"/>
        <v>-0.00165263370390828-0.000262895989097199i</v>
      </c>
      <c r="AA3248" t="str">
        <f t="shared" si="1705"/>
        <v>0.185168508035332-16.9571308505282i</v>
      </c>
      <c r="AB3248" t="str">
        <f t="shared" si="1706"/>
        <v>0.0628913429445579-0.292803452378007i</v>
      </c>
      <c r="AC3248" t="str">
        <f t="shared" si="1707"/>
        <v>0.930451756942433-0.0185826968840493i</v>
      </c>
      <c r="AD3248" t="str">
        <f t="shared" si="1708"/>
        <v>0.0738476940526082-0.313214694786021i</v>
      </c>
      <c r="AE3248" t="str">
        <f t="shared" si="1709"/>
        <v>-0.000204386075132796+0.000498214898592218i</v>
      </c>
      <c r="AF3248" t="str">
        <f t="shared" si="1710"/>
        <v>-15.0814909077907-0.270795529575755i</v>
      </c>
      <c r="AG3248" t="str">
        <f t="shared" si="1711"/>
        <v>0.980822875166796-0.00474307788181299i</v>
      </c>
      <c r="AH3248" t="str">
        <f t="shared" si="1712"/>
        <v>0.00331696264018617-0.00758826512319234i</v>
      </c>
      <c r="AI3248">
        <f t="shared" si="1713"/>
        <v>-41.637771339607795</v>
      </c>
      <c r="AJ3248">
        <f t="shared" si="1714"/>
        <v>-66.389024939594222</v>
      </c>
      <c r="AK3248"/>
      <c r="AL3248"/>
      <c r="AM3248"/>
      <c r="AN3248"/>
    </row>
    <row r="3249" spans="1:40" x14ac:dyDescent="0.25">
      <c r="A3249"/>
      <c r="B3249">
        <f t="shared" si="1715"/>
        <v>1315000</v>
      </c>
      <c r="C3249" s="186" t="str">
        <f t="shared" si="1683"/>
        <v>-4.41968413167254E-08+0.00186237455483538i</v>
      </c>
      <c r="D3249" s="158" t="str">
        <f t="shared" si="1684"/>
        <v>-5.95700629584841+0.0142782049204046i</v>
      </c>
      <c r="E3249" t="str">
        <f t="shared" si="1685"/>
        <v>2870</v>
      </c>
      <c r="F3249" t="str">
        <f t="shared" si="1686"/>
        <v>0.777000777000777</v>
      </c>
      <c r="G3249" t="str">
        <f t="shared" si="1681"/>
        <v>0.777000777000777</v>
      </c>
      <c r="H3249" t="str">
        <f t="shared" si="1687"/>
        <v>9.12449917677715+0.284868296017275i</v>
      </c>
      <c r="I3249" t="str">
        <f t="shared" si="1688"/>
        <v>5163.99292433822i</v>
      </c>
      <c r="J3249" t="str">
        <f t="shared" si="1682"/>
        <v>-22808.7336550882+1116.85186489851i</v>
      </c>
      <c r="K3249" t="str">
        <f t="shared" si="1689"/>
        <v>0.0110595846618947-0.225862649127579i</v>
      </c>
      <c r="L3249" t="str">
        <f t="shared" si="1690"/>
        <v>0.00082007444604776-0.0140365236489166i</v>
      </c>
      <c r="M3249" t="str">
        <f t="shared" si="1691"/>
        <v>0.0118796591079425-0.239899172776496i</v>
      </c>
      <c r="N3249" t="str">
        <f t="shared" si="1692"/>
        <v>-5.83190628077294i</v>
      </c>
      <c r="O3249" t="str">
        <f t="shared" si="1693"/>
        <v>0.899890033575797+0.436116873637047i</v>
      </c>
      <c r="P3249" t="str">
        <f t="shared" si="1694"/>
        <v>0.100109966424203-0.436116873637047i</v>
      </c>
      <c r="Q3249" t="str">
        <f t="shared" si="1695"/>
        <v>-0.100109966424203+6.26802315440999i</v>
      </c>
      <c r="R3249" t="str">
        <f t="shared" si="1696"/>
        <v>-0.0698153380237002-0.0148564791457796i</v>
      </c>
      <c r="S3249" t="str">
        <f t="shared" si="1697"/>
        <v>0.601985517945395i</v>
      </c>
      <c r="T3249" t="str">
        <f t="shared" si="1698"/>
        <v>0.00894338529341709-0.04202782242073i</v>
      </c>
      <c r="U3249" t="str">
        <f t="shared" si="1699"/>
        <v>0.00005-0.000183379356022463i</v>
      </c>
      <c r="V3249" t="str">
        <f t="shared" si="1700"/>
        <v>3.33333333333333E-06-0.000201717291624709i</v>
      </c>
      <c r="W3249" t="str">
        <f t="shared" si="1701"/>
        <v>0.0000142610840564338-0.0000975981269880584i</v>
      </c>
      <c r="X3249" t="str">
        <f t="shared" si="1702"/>
        <v>0.0000144370216789438-0.0000975452356987554i</v>
      </c>
      <c r="Y3249" t="str">
        <f t="shared" si="1703"/>
        <v>0.009+0.826238867894116i</v>
      </c>
      <c r="Z3249" t="str">
        <f t="shared" si="1704"/>
        <v>-0.00165016025481147-0.000262659139842602i</v>
      </c>
      <c r="AA3249" t="str">
        <f t="shared" si="1705"/>
        <v>0.184886946114351-16.9442357673422i</v>
      </c>
      <c r="AB3249" t="str">
        <f t="shared" si="1706"/>
        <v>0.0617796774334182-0.290322425703033i</v>
      </c>
      <c r="AC3249" t="str">
        <f t="shared" si="1707"/>
        <v>0.931085811743084-0.0182698249594188i</v>
      </c>
      <c r="AD3249" t="str">
        <f t="shared" si="1708"/>
        <v>0.072442766862961-0.310389123524325i</v>
      </c>
      <c r="AE3249" t="str">
        <f t="shared" si="1709"/>
        <v>-0.00020106871482723+0.000493164040333565i</v>
      </c>
      <c r="AF3249" t="str">
        <f t="shared" si="1710"/>
        <v>-15.0815054726256-0.27059009109687i</v>
      </c>
      <c r="AG3249" t="str">
        <f t="shared" si="1711"/>
        <v>0.981009795784613-0.0046512446710429i</v>
      </c>
      <c r="AH3249" t="str">
        <f t="shared" si="1712"/>
        <v>0.00326275879819087-0.00751070286302799i</v>
      </c>
      <c r="AI3249">
        <f t="shared" si="1713"/>
        <v>-41.73560721355539</v>
      </c>
      <c r="AJ3249">
        <f t="shared" si="1714"/>
        <v>-66.519171020544661</v>
      </c>
      <c r="AK3249"/>
      <c r="AL3249"/>
      <c r="AM3249"/>
      <c r="AN3249"/>
    </row>
    <row r="3250" spans="1:40" x14ac:dyDescent="0.25">
      <c r="A3250"/>
      <c r="B3250">
        <f t="shared" si="1715"/>
        <v>1316000</v>
      </c>
      <c r="C3250" s="186" t="str">
        <f t="shared" si="1683"/>
        <v>-4.41296983848426E-08+0.00186095937660382i</v>
      </c>
      <c r="D3250" s="158" t="str">
        <f t="shared" si="1684"/>
        <v>-5.95700629533364+0.0142673552206293i</v>
      </c>
      <c r="E3250" t="str">
        <f t="shared" si="1685"/>
        <v>2870</v>
      </c>
      <c r="F3250" t="str">
        <f t="shared" si="1686"/>
        <v>0.777000777000777</v>
      </c>
      <c r="G3250" t="str">
        <f t="shared" si="1681"/>
        <v>0.777000777000777</v>
      </c>
      <c r="H3250" t="str">
        <f t="shared" si="1687"/>
        <v>9.12451370898679+0.284652318941804i</v>
      </c>
      <c r="I3250" t="str">
        <f t="shared" si="1688"/>
        <v>5167.91991515521i</v>
      </c>
      <c r="J3250" t="str">
        <f t="shared" si="1682"/>
        <v>-22843.4384559363+1117.70118190604i</v>
      </c>
      <c r="K3250" t="str">
        <f t="shared" si="1689"/>
        <v>0.0110428218280528-0.225691826127281i</v>
      </c>
      <c r="L3250" t="str">
        <f t="shared" si="1690"/>
        <v>0.000818832837494067-0.014025930082534i</v>
      </c>
      <c r="M3250" t="str">
        <f t="shared" si="1691"/>
        <v>0.0118616546655469-0.239717756209815i</v>
      </c>
      <c r="N3250" t="str">
        <f t="shared" si="1692"/>
        <v>-5.83634119049216i</v>
      </c>
      <c r="O3250" t="str">
        <f t="shared" si="1693"/>
        <v>0.901815316502207+0.432121666804644i</v>
      </c>
      <c r="P3250" t="str">
        <f t="shared" si="1694"/>
        <v>0.098184683497793-0.432121666804644i</v>
      </c>
      <c r="Q3250" t="str">
        <f t="shared" si="1695"/>
        <v>-0.098184683497793+6.2684628572968i</v>
      </c>
      <c r="R3250" t="str">
        <f t="shared" si="1696"/>
        <v>-0.0691641960030674-0.0145799410293172i</v>
      </c>
      <c r="S3250" t="str">
        <f t="shared" si="1697"/>
        <v>0.602443301609232i</v>
      </c>
      <c r="T3250" t="str">
        <f t="shared" si="1698"/>
        <v>0.00878358781096976-0.041667506593236i</v>
      </c>
      <c r="U3250" t="str">
        <f t="shared" si="1699"/>
        <v>0.00005-0.000183240010007248i</v>
      </c>
      <c r="V3250" t="str">
        <f t="shared" si="1700"/>
        <v>3.33333333333333E-06-0.000201564011007973i</v>
      </c>
      <c r="W3250" t="str">
        <f t="shared" si="1701"/>
        <v>0.0000142607651991675-0.0000975262648567969i</v>
      </c>
      <c r="X3250" t="str">
        <f t="shared" si="1702"/>
        <v>0.0000144364383513244-0.0000974734141728973i</v>
      </c>
      <c r="Y3250" t="str">
        <f t="shared" si="1703"/>
        <v>0.009+0.826867186424834i</v>
      </c>
      <c r="Z3250" t="str">
        <f t="shared" si="1704"/>
        <v>-0.00164769243970458-0.000262422718529619i</v>
      </c>
      <c r="AA3250" t="str">
        <f t="shared" si="1705"/>
        <v>0.184606025921659-16.9313602813758i</v>
      </c>
      <c r="AB3250" t="str">
        <f t="shared" si="1706"/>
        <v>0.0606758183692745-0.287833413448007i</v>
      </c>
      <c r="AC3250" t="str">
        <f t="shared" si="1707"/>
        <v>0.931720935570078-0.0179592515872026i</v>
      </c>
      <c r="AD3250" t="str">
        <f t="shared" si="1708"/>
        <v>0.0710505810874389-0.307557109910286i</v>
      </c>
      <c r="AE3250" t="str">
        <f t="shared" si="1709"/>
        <v>-0.000197779478180161+0.000488114238134496i</v>
      </c>
      <c r="AF3250" t="str">
        <f t="shared" si="1710"/>
        <v>-15.0815200043204-0.270384963721175i</v>
      </c>
      <c r="AG3250" t="str">
        <f t="shared" si="1711"/>
        <v>0.981196837192136-0.00456033077427722i</v>
      </c>
      <c r="AH3250" t="str">
        <f t="shared" si="1712"/>
        <v>0.00320903152098754-0.00743316073608329i</v>
      </c>
      <c r="AI3250">
        <f t="shared" si="1713"/>
        <v>-41.834288819389428</v>
      </c>
      <c r="AJ3250">
        <f t="shared" si="1714"/>
        <v>-66.649258689271534</v>
      </c>
      <c r="AK3250"/>
      <c r="AL3250"/>
      <c r="AM3250"/>
      <c r="AN3250"/>
    </row>
    <row r="3251" spans="1:40" x14ac:dyDescent="0.25">
      <c r="A3251"/>
      <c r="B3251">
        <f t="shared" si="1715"/>
        <v>1317000</v>
      </c>
      <c r="C3251" s="186" t="str">
        <f t="shared" si="1683"/>
        <v>-4.40627083400616E-08+0.00185954634746599i</v>
      </c>
      <c r="D3251" s="158" t="str">
        <f t="shared" si="1684"/>
        <v>-5.95700629482005+0.0142565219972393i</v>
      </c>
      <c r="E3251" t="str">
        <f t="shared" si="1685"/>
        <v>2870</v>
      </c>
      <c r="F3251" t="str">
        <f t="shared" si="1686"/>
        <v>0.777000777000777</v>
      </c>
      <c r="G3251" t="str">
        <f t="shared" si="1681"/>
        <v>0.777000777000777</v>
      </c>
      <c r="H3251" t="str">
        <f t="shared" si="1687"/>
        <v>9.12452820815571+0.284436668740615i</v>
      </c>
      <c r="I3251" t="str">
        <f t="shared" si="1688"/>
        <v>5171.8469059722i</v>
      </c>
      <c r="J3251" t="str">
        <f t="shared" si="1682"/>
        <v>-22878.1696382369+1118.55049891357i</v>
      </c>
      <c r="K3251" t="str">
        <f t="shared" si="1689"/>
        <v>0.0110260970468746-0.225521260712925i</v>
      </c>
      <c r="L3251" t="str">
        <f t="shared" si="1690"/>
        <v>0.000817594043342549-0.0140153524393919i</v>
      </c>
      <c r="M3251" t="str">
        <f t="shared" si="1691"/>
        <v>0.0118436910902171-0.239536613152317i</v>
      </c>
      <c r="N3251" t="str">
        <f t="shared" si="1692"/>
        <v>-5.84077610021138i</v>
      </c>
      <c r="O3251" t="str">
        <f t="shared" si="1693"/>
        <v>0.903722862171479+0.428117960833915i</v>
      </c>
      <c r="P3251" t="str">
        <f t="shared" si="1694"/>
        <v>0.096277137828521-0.428117960833915i</v>
      </c>
      <c r="Q3251" t="str">
        <f t="shared" si="1695"/>
        <v>-0.096277137828521+6.26889406104529i</v>
      </c>
      <c r="R3251" t="str">
        <f t="shared" si="1696"/>
        <v>-0.0685121282244389-0.0143057109185823i</v>
      </c>
      <c r="S3251" t="str">
        <f t="shared" si="1697"/>
        <v>0.602901085273067i</v>
      </c>
      <c r="T3251" t="str">
        <f t="shared" si="1698"/>
        <v>0.00862492863841603-0.0413060364608817i</v>
      </c>
      <c r="U3251" t="str">
        <f t="shared" si="1699"/>
        <v>0.00005-0.000183100875603294i</v>
      </c>
      <c r="V3251" t="str">
        <f t="shared" si="1700"/>
        <v>3.33333333333333E-06-0.000201410963163624i</v>
      </c>
      <c r="W3251" t="str">
        <f t="shared" si="1701"/>
        <v>0.0000142604461177965-0.0000974545134712824i</v>
      </c>
      <c r="X3251" t="str">
        <f t="shared" si="1702"/>
        <v>0.0000144358554020299-0.0000974017033300417i</v>
      </c>
      <c r="Y3251" t="str">
        <f t="shared" si="1703"/>
        <v>0.009+0.827495504955552i</v>
      </c>
      <c r="Z3251" t="str">
        <f t="shared" si="1704"/>
        <v>-0.00164523024148182-0.000262186723966292i</v>
      </c>
      <c r="AA3251" t="str">
        <f t="shared" si="1705"/>
        <v>0.184325745508504-16.9185043479891i</v>
      </c>
      <c r="AB3251" t="str">
        <f t="shared" si="1706"/>
        <v>0.0595798225935544-0.285336427413524i</v>
      </c>
      <c r="AC3251" t="str">
        <f t="shared" si="1707"/>
        <v>0.932357123582391-0.0176509854193478i</v>
      </c>
      <c r="AD3251" t="str">
        <f t="shared" si="1708"/>
        <v>0.069671166240045-0.304718712913835i</v>
      </c>
      <c r="AE3251" t="str">
        <f t="shared" si="1709"/>
        <v>-0.000194518310727533+0.000483065586799871i</v>
      </c>
      <c r="AF3251" t="str">
        <f t="shared" si="1710"/>
        <v>-15.0815345029758-0.270180146743376i</v>
      </c>
      <c r="AG3251" t="str">
        <f t="shared" si="1711"/>
        <v>0.981383995499527-0.00447033594706146i</v>
      </c>
      <c r="AH3251" t="str">
        <f t="shared" si="1712"/>
        <v>0.00315577953634015-0.00735564057207722i</v>
      </c>
      <c r="AI3251">
        <f t="shared" si="1713"/>
        <v>-41.933832863519683</v>
      </c>
      <c r="AJ3251">
        <f t="shared" si="1714"/>
        <v>-66.779287954555713</v>
      </c>
      <c r="AK3251"/>
      <c r="AL3251"/>
      <c r="AM3251"/>
      <c r="AN3251"/>
    </row>
    <row r="3252" spans="1:40" x14ac:dyDescent="0.25">
      <c r="A3252"/>
      <c r="B3252">
        <f t="shared" si="1715"/>
        <v>1318000</v>
      </c>
      <c r="C3252" s="186" t="str">
        <f t="shared" si="1683"/>
        <v>-4.39958707185614E-08+0.0018581354625302i</v>
      </c>
      <c r="D3252" s="158" t="str">
        <f t="shared" si="1684"/>
        <v>-5.95700629430764+0.0142457052127315i</v>
      </c>
      <c r="E3252" t="str">
        <f t="shared" si="1685"/>
        <v>2870</v>
      </c>
      <c r="F3252" t="str">
        <f t="shared" si="1686"/>
        <v>0.777000777000777</v>
      </c>
      <c r="G3252" t="str">
        <f t="shared" si="1681"/>
        <v>0.777000777000777</v>
      </c>
      <c r="H3252" t="str">
        <f t="shared" si="1687"/>
        <v>9.12454267438396+0.284221344673042i</v>
      </c>
      <c r="I3252" t="str">
        <f t="shared" si="1688"/>
        <v>5175.77389678918i</v>
      </c>
      <c r="J3252" t="str">
        <f t="shared" si="1682"/>
        <v>-22912.9272019901+1119.3998159211i</v>
      </c>
      <c r="K3252" t="str">
        <f t="shared" si="1689"/>
        <v>0.0110094102033594-0.225350952303714i</v>
      </c>
      <c r="L3252" t="str">
        <f t="shared" si="1690"/>
        <v>0.000816358055103281-0.0140047906837414i</v>
      </c>
      <c r="M3252" t="str">
        <f t="shared" si="1691"/>
        <v>0.0118257682584627-0.239355742987455i</v>
      </c>
      <c r="N3252" t="str">
        <f t="shared" si="1692"/>
        <v>-5.8452110099306i</v>
      </c>
      <c r="O3252" t="str">
        <f t="shared" si="1693"/>
        <v>0.905612633065257+0.424105834471318i</v>
      </c>
      <c r="P3252" t="str">
        <f t="shared" si="1694"/>
        <v>0.094387366934743-0.424105834471318i</v>
      </c>
      <c r="Q3252" t="str">
        <f t="shared" si="1695"/>
        <v>-0.094387366934743+6.26931684440192i</v>
      </c>
      <c r="R3252" t="str">
        <f t="shared" si="1696"/>
        <v>-0.0678591397116237-0.0140337972379667i</v>
      </c>
      <c r="S3252" t="str">
        <f t="shared" si="1697"/>
        <v>0.603358868936904i</v>
      </c>
      <c r="T3252" t="str">
        <f t="shared" si="1698"/>
        <v>0.00846741602838944-0.0409434137834366i</v>
      </c>
      <c r="U3252" t="str">
        <f t="shared" si="1699"/>
        <v>0.00005-0.000182961952328937i</v>
      </c>
      <c r="V3252" t="str">
        <f t="shared" si="1700"/>
        <v>3.33333333333333E-06-0.00020125814756183i</v>
      </c>
      <c r="W3252" t="str">
        <f t="shared" si="1701"/>
        <v>0.0000142601268123602-0.0000973828725791484i</v>
      </c>
      <c r="X3252" t="str">
        <f t="shared" si="1702"/>
        <v>0.0000144352728292722-0.0000973301029179679i</v>
      </c>
      <c r="Y3252" t="str">
        <f t="shared" si="1703"/>
        <v>0.009+0.828123823486269i</v>
      </c>
      <c r="Z3252" t="str">
        <f t="shared" si="1704"/>
        <v>-0.00164277364310216-0.000261951154965094i</v>
      </c>
      <c r="AA3252" t="str">
        <f t="shared" si="1705"/>
        <v>0.184046102933528-16.9056679226773i</v>
      </c>
      <c r="AB3252" t="str">
        <f t="shared" si="1706"/>
        <v>0.0584917471143171-0.28283147975583i</v>
      </c>
      <c r="AC3252" t="str">
        <f t="shared" si="1707"/>
        <v>0.932994370869209-0.0173450351249722i</v>
      </c>
      <c r="AD3252" t="str">
        <f t="shared" si="1708"/>
        <v>0.0683045515518179-0.301873991637888i</v>
      </c>
      <c r="AE3252" t="str">
        <f t="shared" si="1709"/>
        <v>-0.000191285157756707+0.000478018180832393i</v>
      </c>
      <c r="AF3252" t="str">
        <f t="shared" si="1710"/>
        <v>-15.0815489686916-0.269975639460311i</v>
      </c>
      <c r="AG3252" t="str">
        <f t="shared" si="1711"/>
        <v>0.981571266820437-0.00438125992832693i</v>
      </c>
      <c r="AH3252" t="str">
        <f t="shared" si="1712"/>
        <v>0.00310300156716601-0.007278144190265i</v>
      </c>
      <c r="AI3252">
        <f t="shared" si="1713"/>
        <v>-42.034256558272915</v>
      </c>
      <c r="AJ3252">
        <f t="shared" si="1714"/>
        <v>-66.909258826388424</v>
      </c>
      <c r="AK3252"/>
      <c r="AL3252"/>
      <c r="AM3252"/>
      <c r="AN3252"/>
    </row>
    <row r="3253" spans="1:40" x14ac:dyDescent="0.25">
      <c r="A3253"/>
      <c r="B3253">
        <f t="shared" si="1715"/>
        <v>1319000</v>
      </c>
      <c r="C3253" s="186" t="str">
        <f t="shared" si="1683"/>
        <v>-4.39291850582783E-08+0.00185672671691955i</v>
      </c>
      <c r="D3253" s="158" t="str">
        <f t="shared" si="1684"/>
        <v>-5.95700629379638+0.0142349048297166i</v>
      </c>
      <c r="E3253" t="str">
        <f t="shared" si="1685"/>
        <v>2870</v>
      </c>
      <c r="F3253" t="str">
        <f t="shared" si="1686"/>
        <v>0.777000777000777</v>
      </c>
      <c r="G3253" t="str">
        <f t="shared" si="1681"/>
        <v>0.777000777000777</v>
      </c>
      <c r="H3253" t="str">
        <f t="shared" si="1687"/>
        <v>9.12455710777117+0.284006346000649i</v>
      </c>
      <c r="I3253" t="str">
        <f t="shared" si="1688"/>
        <v>5179.70088760617i</v>
      </c>
      <c r="J3253" t="str">
        <f t="shared" si="1682"/>
        <v>-22947.7111471959+1120.24913292862i</v>
      </c>
      <c r="K3253" t="str">
        <f t="shared" si="1689"/>
        <v>0.0109927611829407-0.225180900320593i</v>
      </c>
      <c r="L3253" t="str">
        <f t="shared" si="1690"/>
        <v>0.000815124864318261-0.0139942447799396i</v>
      </c>
      <c r="M3253" t="str">
        <f t="shared" si="1691"/>
        <v>0.011807886047259-0.239175145100533i</v>
      </c>
      <c r="N3253" t="str">
        <f t="shared" si="1692"/>
        <v>-5.84964591964982i</v>
      </c>
      <c r="O3253" t="str">
        <f t="shared" si="1693"/>
        <v>0.907484592014784+0.420085366628928i</v>
      </c>
      <c r="P3253" t="str">
        <f t="shared" si="1694"/>
        <v>0.092515407985216-0.420085366628928i</v>
      </c>
      <c r="Q3253" t="str">
        <f t="shared" si="1695"/>
        <v>-0.092515407985216+6.26973128627875i</v>
      </c>
      <c r="R3253" t="str">
        <f t="shared" si="1696"/>
        <v>-0.0672052355591672-0.0137642084258985i</v>
      </c>
      <c r="S3253" t="str">
        <f t="shared" si="1697"/>
        <v>0.603816652600741i</v>
      </c>
      <c r="T3253" t="str">
        <f t="shared" si="1698"/>
        <v>0.00831105825742495-0.0405796403725806i</v>
      </c>
      <c r="U3253" t="str">
        <f t="shared" si="1699"/>
        <v>0.00005-0.000182823239703971i</v>
      </c>
      <c r="V3253" t="str">
        <f t="shared" si="1700"/>
        <v>3.33333333333333E-06-0.000201105563674369i</v>
      </c>
      <c r="W3253" t="str">
        <f t="shared" si="1701"/>
        <v>0.0000142598072828994-0.0000973113419287948i</v>
      </c>
      <c r="X3253" t="str">
        <f t="shared" si="1702"/>
        <v>0.0000144346906312716-0.0000972586126852219i</v>
      </c>
      <c r="Y3253" t="str">
        <f t="shared" si="1703"/>
        <v>0.009+0.828752142016987i</v>
      </c>
      <c r="Z3253" t="str">
        <f t="shared" si="1704"/>
        <v>-0.00164032262758921-0.000261716010342942i</v>
      </c>
      <c r="AA3253" t="str">
        <f t="shared" si="1705"/>
        <v>0.183767096262732-16.8928509610709i</v>
      </c>
      <c r="AB3253" t="str">
        <f t="shared" si="1706"/>
        <v>0.0574116491047295-0.280318582989761i</v>
      </c>
      <c r="AC3253" t="str">
        <f t="shared" si="1707"/>
        <v>0.933632672449462-0.0170414093899568i</v>
      </c>
      <c r="AD3253" t="str">
        <f t="shared" si="1708"/>
        <v>0.0669507659702576-0.299023005316904i</v>
      </c>
      <c r="AE3253" t="str">
        <f t="shared" si="1709"/>
        <v>-0.00018807996430774+0.000472972114431907i</v>
      </c>
      <c r="AF3253" t="str">
        <f t="shared" si="1710"/>
        <v>-15.0815634015675-0.269771441170932i</v>
      </c>
      <c r="AG3253" t="str">
        <f t="shared" si="1711"/>
        <v>0.98175864727208-0.00429310244041795i</v>
      </c>
      <c r="AH3253" t="str">
        <f t="shared" si="1712"/>
        <v>0.00305069633161016-0.00720067339944315i</v>
      </c>
      <c r="AI3253">
        <f t="shared" si="1713"/>
        <v>-42.135577642486922</v>
      </c>
      <c r="AJ3253">
        <f t="shared" si="1714"/>
        <v>-67.039171315965717</v>
      </c>
      <c r="AK3253"/>
      <c r="AL3253"/>
      <c r="AM3253"/>
      <c r="AN3253"/>
    </row>
    <row r="3254" spans="1:40" x14ac:dyDescent="0.25">
      <c r="A3254"/>
      <c r="B3254">
        <f t="shared" si="1715"/>
        <v>1320000</v>
      </c>
      <c r="C3254" s="186" t="str">
        <f t="shared" si="1683"/>
        <v>-4.3862650898898E-08+0.00185532010577194i</v>
      </c>
      <c r="D3254" s="158" t="str">
        <f t="shared" si="1684"/>
        <v>-5.95700629328628+0.0142241208109182i</v>
      </c>
      <c r="E3254" t="str">
        <f t="shared" si="1685"/>
        <v>2870</v>
      </c>
      <c r="F3254" t="str">
        <f t="shared" si="1686"/>
        <v>0.777000777000777</v>
      </c>
      <c r="G3254" t="str">
        <f t="shared" si="1681"/>
        <v>0.777000777000777</v>
      </c>
      <c r="H3254" t="str">
        <f t="shared" si="1687"/>
        <v>9.12457150841666+0.283791671987228i</v>
      </c>
      <c r="I3254" t="str">
        <f t="shared" si="1688"/>
        <v>5183.62787842316i</v>
      </c>
      <c r="J3254" t="str">
        <f t="shared" si="1682"/>
        <v>-22982.5214738542+1121.09844993615i</v>
      </c>
      <c r="K3254" t="str">
        <f t="shared" si="1689"/>
        <v>0.0109761498714838-0.225011104186243i</v>
      </c>
      <c r="L3254" t="str">
        <f t="shared" si="1690"/>
        <v>0.000813894462561309-0.01398371469245i</v>
      </c>
      <c r="M3254" t="str">
        <f t="shared" si="1691"/>
        <v>0.0117900443340451-0.238994818878693i</v>
      </c>
      <c r="N3254" t="str">
        <f t="shared" si="1692"/>
        <v>-5.85408082936904i</v>
      </c>
      <c r="O3254" t="str">
        <f t="shared" si="1693"/>
        <v>0.90933870220164+0.416056636382881i</v>
      </c>
      <c r="P3254" t="str">
        <f t="shared" si="1694"/>
        <v>0.09066129779836-0.416056636382881i</v>
      </c>
      <c r="Q3254" t="str">
        <f t="shared" si="1695"/>
        <v>-0.09066129779836+6.27013746575192i</v>
      </c>
      <c r="R3254" t="str">
        <f t="shared" si="1696"/>
        <v>-0.0665504209327886-0.0134969529344151i</v>
      </c>
      <c r="S3254" t="str">
        <f t="shared" si="1697"/>
        <v>0.604274436264578i</v>
      </c>
      <c r="T3254" t="str">
        <f t="shared" si="1698"/>
        <v>0.00815586362573323-0.0402147180923312i</v>
      </c>
      <c r="U3254" t="str">
        <f t="shared" si="1699"/>
        <v>0.00005-0.00018268473724965i</v>
      </c>
      <c r="V3254" t="str">
        <f t="shared" si="1700"/>
        <v>3.33333333333333E-06-0.000200953210974615i</v>
      </c>
      <c r="W3254" t="str">
        <f t="shared" si="1701"/>
        <v>0.0000142594875294537-0.0000972399212693833i</v>
      </c>
      <c r="X3254" t="str">
        <f t="shared" si="1702"/>
        <v>0.000014434108806254-0.0000971872323811106i</v>
      </c>
      <c r="Y3254" t="str">
        <f t="shared" si="1703"/>
        <v>0.009+0.829380460547705i</v>
      </c>
      <c r="Z3254" t="str">
        <f t="shared" si="1704"/>
        <v>-0.00163787717803084-0.000261481288921139i</v>
      </c>
      <c r="AA3254" t="str">
        <f t="shared" si="1705"/>
        <v>0.183488723569441-16.8800534189347i</v>
      </c>
      <c r="AB3254" t="str">
        <f t="shared" si="1706"/>
        <v>0.0563395859015072-0.277797749991694i</v>
      </c>
      <c r="AC3254" t="str">
        <f t="shared" si="1707"/>
        <v>0.934272023271367-0.0167401169165313i</v>
      </c>
      <c r="AD3254" t="str">
        <f t="shared" si="1708"/>
        <v>0.0656098381587556-0.296165813315457i</v>
      </c>
      <c r="AE3254" t="str">
        <f t="shared" si="1709"/>
        <v>-0.000184902675174626+0.000467927481494672i</v>
      </c>
      <c r="AF3254" t="str">
        <f t="shared" si="1710"/>
        <v>-15.0815778017029-0.26956755117631i</v>
      </c>
      <c r="AG3254" t="str">
        <f t="shared" si="1711"/>
        <v>0.981946132975305-0.00420586318911896i</v>
      </c>
      <c r="AH3254" t="str">
        <f t="shared" si="1712"/>
        <v>0.00299886254311856-0.00712322999795407i</v>
      </c>
      <c r="AI3254">
        <f t="shared" si="1713"/>
        <v>-42.237814403164755</v>
      </c>
      <c r="AJ3254">
        <f t="shared" si="1714"/>
        <v>-67.169025435686066</v>
      </c>
      <c r="AK3254"/>
      <c r="AL3254"/>
      <c r="AM3254"/>
      <c r="AN3254"/>
    </row>
    <row r="3255" spans="1:40" x14ac:dyDescent="0.25">
      <c r="A3255"/>
      <c r="B3255">
        <f t="shared" si="1715"/>
        <v>1321000</v>
      </c>
      <c r="C3255" s="186" t="str">
        <f t="shared" si="1683"/>
        <v>-4.37962677818484E-08+0.00185391562423999i</v>
      </c>
      <c r="D3255" s="158" t="str">
        <f t="shared" si="1684"/>
        <v>-5.95700629277735+0.0142133531191733i</v>
      </c>
      <c r="E3255" t="str">
        <f t="shared" si="1685"/>
        <v>2870</v>
      </c>
      <c r="F3255" t="str">
        <f t="shared" si="1686"/>
        <v>0.777000777000777</v>
      </c>
      <c r="G3255" t="str">
        <f t="shared" si="1681"/>
        <v>0.777000777000777</v>
      </c>
      <c r="H3255" t="str">
        <f t="shared" si="1687"/>
        <v>9.12458587641937+0.283577321898788i</v>
      </c>
      <c r="I3255" t="str">
        <f t="shared" si="1688"/>
        <v>5187.55486924015i</v>
      </c>
      <c r="J3255" t="str">
        <f t="shared" si="1682"/>
        <v>-23017.3581819652+1121.94776694368i</v>
      </c>
      <c r="K3255" t="str">
        <f t="shared" si="1689"/>
        <v>0.0109595761552835-0.224841563325067i</v>
      </c>
      <c r="L3255" t="str">
        <f t="shared" si="1690"/>
        <v>0.000812666841437906-0.013973200385842i</v>
      </c>
      <c r="M3255" t="str">
        <f t="shared" si="1691"/>
        <v>0.0117722429967214-0.238814763710909i</v>
      </c>
      <c r="N3255" t="str">
        <f t="shared" si="1692"/>
        <v>-5.85851573908826i</v>
      </c>
      <c r="O3255" t="str">
        <f t="shared" si="1693"/>
        <v>0.911174927158458+0.412019722971825i</v>
      </c>
      <c r="P3255" t="str">
        <f t="shared" si="1694"/>
        <v>0.088825072841542-0.412019722971825i</v>
      </c>
      <c r="Q3255" t="str">
        <f t="shared" si="1695"/>
        <v>-0.088825072841542+6.27053546206009i</v>
      </c>
      <c r="R3255" t="str">
        <f t="shared" si="1696"/>
        <v>-0.0658947010698206-0.0132320392287335i</v>
      </c>
      <c r="S3255" t="str">
        <f t="shared" si="1697"/>
        <v>0.604732219928415i</v>
      </c>
      <c r="T3255" t="str">
        <f t="shared" si="1698"/>
        <v>0.00800184045697188-0.0398486488594719i</v>
      </c>
      <c r="U3255" t="str">
        <f t="shared" si="1699"/>
        <v>0.0000500000000000001-0.000182546444488674i</v>
      </c>
      <c r="V3255" t="str">
        <f t="shared" si="1700"/>
        <v>3.33333333333333E-06-0.000200801088937541i</v>
      </c>
      <c r="W3255" t="str">
        <f t="shared" si="1701"/>
        <v>0.0000142591675520637-0.0000971686103508347i</v>
      </c>
      <c r="X3255" t="str">
        <f t="shared" si="1702"/>
        <v>0.0000144335273524533-0.0000971159617556999i</v>
      </c>
      <c r="Y3255" t="str">
        <f t="shared" si="1703"/>
        <v>0.009+0.830008779078423i</v>
      </c>
      <c r="Z3255" t="str">
        <f t="shared" si="1704"/>
        <v>-0.0016354372775789-0.000261246989525386i</v>
      </c>
      <c r="AA3255" t="str">
        <f t="shared" si="1705"/>
        <v>0.183210982934271-16.8672752521674i</v>
      </c>
      <c r="AB3255" t="str">
        <f t="shared" si="1706"/>
        <v>0.0552756150033336-0.275268994002505i</v>
      </c>
      <c r="AC3255" t="str">
        <f t="shared" si="1707"/>
        <v>0.934912418211965-0.0164411664228568i</v>
      </c>
      <c r="AD3255" t="str">
        <f t="shared" si="1708"/>
        <v>0.0642817964960475-0.293302475126802i</v>
      </c>
      <c r="AE3255" t="str">
        <f t="shared" si="1709"/>
        <v>-0.000181753234906598+0.000462884375612654i</v>
      </c>
      <c r="AF3255" t="str">
        <f t="shared" si="1710"/>
        <v>-15.0815921691967-0.269363968779615i</v>
      </c>
      <c r="AG3255" t="str">
        <f t="shared" si="1711"/>
        <v>0.982133720054675-0.004119541863683i</v>
      </c>
      <c r="AH3255" t="str">
        <f t="shared" si="1712"/>
        <v>0.00294749891051187-0.00704581577369127i</v>
      </c>
      <c r="AI3255">
        <f t="shared" si="1713"/>
        <v>-42.340985698253249</v>
      </c>
      <c r="AJ3255">
        <f t="shared" si="1714"/>
        <v>-67.298821199142395</v>
      </c>
      <c r="AK3255"/>
      <c r="AL3255"/>
      <c r="AM3255"/>
      <c r="AN3255"/>
    </row>
    <row r="3256" spans="1:40" x14ac:dyDescent="0.25">
      <c r="A3256"/>
      <c r="B3256">
        <f t="shared" si="1715"/>
        <v>1322000</v>
      </c>
      <c r="C3256" s="186" t="str">
        <f t="shared" si="1683"/>
        <v>-4.37300352502908E-08+0.00185251326749099i</v>
      </c>
      <c r="D3256" s="158" t="str">
        <f t="shared" si="1684"/>
        <v>-5.95700629226956+0.0142026017174309i</v>
      </c>
      <c r="E3256" t="str">
        <f t="shared" si="1685"/>
        <v>2870</v>
      </c>
      <c r="F3256" t="str">
        <f t="shared" si="1686"/>
        <v>0.777000777000777</v>
      </c>
      <c r="G3256" t="str">
        <f t="shared" si="1681"/>
        <v>0.777000777000777</v>
      </c>
      <c r="H3256" t="str">
        <f t="shared" si="1687"/>
        <v>9.1246002118778+0.283363295003543i</v>
      </c>
      <c r="I3256" t="str">
        <f t="shared" si="1688"/>
        <v>5191.48186005713i</v>
      </c>
      <c r="J3256" t="str">
        <f t="shared" si="1682"/>
        <v>-23052.2212715286+1122.79708395121i</v>
      </c>
      <c r="K3256" t="str">
        <f t="shared" si="1689"/>
        <v>0.010943039921063-0.224672277163196i</v>
      </c>
      <c r="L3256" t="str">
        <f t="shared" si="1690"/>
        <v>0.000811441992585051-0.01396270182479i</v>
      </c>
      <c r="M3256" t="str">
        <f t="shared" si="1691"/>
        <v>0.0117544819136481-0.238634978987986i</v>
      </c>
      <c r="N3256" t="str">
        <f t="shared" si="1692"/>
        <v>-5.86295064880748i</v>
      </c>
      <c r="O3256" t="str">
        <f t="shared" si="1693"/>
        <v>0.912993230769646+0.407974705795352i</v>
      </c>
      <c r="P3256" t="str">
        <f t="shared" si="1694"/>
        <v>0.087006769230354-0.407974705795352i</v>
      </c>
      <c r="Q3256" t="str">
        <f t="shared" si="1695"/>
        <v>-0.087006769230354+6.27092535460283i</v>
      </c>
      <c r="R3256" t="str">
        <f t="shared" si="1696"/>
        <v>-0.0652380812796462-0.0129694757868117i</v>
      </c>
      <c r="S3256" t="str">
        <f t="shared" si="1697"/>
        <v>0.605190003592252i</v>
      </c>
      <c r="T3256" t="str">
        <f t="shared" si="1698"/>
        <v>0.0078489970980102-0.0394814346439807i</v>
      </c>
      <c r="U3256" t="str">
        <f t="shared" si="1699"/>
        <v>0.0000500000000000001-0.000182408360945188i</v>
      </c>
      <c r="V3256" t="str">
        <f t="shared" si="1700"/>
        <v>3.33333333333333E-06-0.000200649197039707i</v>
      </c>
      <c r="W3256" t="str">
        <f t="shared" si="1701"/>
        <v>0.0000142588473507697-0.0000970974089238275i</v>
      </c>
      <c r="X3256" t="str">
        <f t="shared" si="1702"/>
        <v>0.0000144329462681096-0.0000970448005598127i</v>
      </c>
      <c r="Y3256" t="str">
        <f t="shared" si="1703"/>
        <v>0.009+0.830637097609141i</v>
      </c>
      <c r="Z3256" t="str">
        <f t="shared" si="1704"/>
        <v>-0.00163300290944896-0.000261013110985733i</v>
      </c>
      <c r="AA3256" t="str">
        <f t="shared" si="1705"/>
        <v>0.182933872445098-16.8545164168013i</v>
      </c>
      <c r="AB3256" t="str">
        <f t="shared" si="1706"/>
        <v>0.0542197940692357-0.272732328630534i</v>
      </c>
      <c r="AC3256" t="str">
        <f t="shared" si="1707"/>
        <v>0.935553852076657-0.0161445666425997i</v>
      </c>
      <c r="AD3256" t="str">
        <f t="shared" si="1708"/>
        <v>0.0629666690756613-0.290433050371445i</v>
      </c>
      <c r="AE3256" t="str">
        <f t="shared" si="1709"/>
        <v>-0.000178631587809391+0.000457842890072857i</v>
      </c>
      <c r="AF3256" t="str">
        <f t="shared" si="1710"/>
        <v>-15.0816065041474-0.269160693286112i</v>
      </c>
      <c r="AG3256" t="str">
        <f t="shared" si="1711"/>
        <v>0.982321404638533-0.00403413813685982i</v>
      </c>
      <c r="AH3256" t="str">
        <f t="shared" si="1712"/>
        <v>0.00289660413805845-0.00696843250410593i</v>
      </c>
      <c r="AI3256">
        <f t="shared" si="1713"/>
        <v>-42.445110980616569</v>
      </c>
      <c r="AJ3256">
        <f t="shared" si="1714"/>
        <v>-67.428558621119478</v>
      </c>
      <c r="AK3256"/>
      <c r="AL3256"/>
      <c r="AM3256"/>
      <c r="AN3256"/>
    </row>
    <row r="3257" spans="1:40" x14ac:dyDescent="0.25">
      <c r="A3257"/>
      <c r="B3257">
        <f t="shared" si="1715"/>
        <v>1323000</v>
      </c>
      <c r="C3257" s="186" t="str">
        <f t="shared" si="1683"/>
        <v>-4.36639528491121E-08+0.00185111303070685i</v>
      </c>
      <c r="D3257" s="158" t="str">
        <f t="shared" si="1684"/>
        <v>-5.95700629176293+0.0141918665687525i</v>
      </c>
      <c r="E3257" t="str">
        <f t="shared" si="1685"/>
        <v>2870</v>
      </c>
      <c r="F3257" t="str">
        <f t="shared" si="1686"/>
        <v>0.777000777000777</v>
      </c>
      <c r="G3257" t="str">
        <f t="shared" si="1681"/>
        <v>0.777000777000777</v>
      </c>
      <c r="H3257" t="str">
        <f t="shared" si="1687"/>
        <v>9.12461451489018+0.28314959057191i</v>
      </c>
      <c r="I3257" t="str">
        <f t="shared" si="1688"/>
        <v>5195.40885087412i</v>
      </c>
      <c r="J3257" t="str">
        <f t="shared" si="1682"/>
        <v>-23087.1107425447+1123.64640095873i</v>
      </c>
      <c r="K3257" t="str">
        <f t="shared" si="1689"/>
        <v>0.0109265410559709-0.22450324512847i</v>
      </c>
      <c r="L3257" t="str">
        <f t="shared" si="1690"/>
        <v>0.000810219907671149-0.0139522189740739i</v>
      </c>
      <c r="M3257" t="str">
        <f t="shared" si="1691"/>
        <v>0.011736760963642-0.238455464102544i</v>
      </c>
      <c r="N3257" t="str">
        <f t="shared" si="1692"/>
        <v>-5.8673855585267i</v>
      </c>
      <c r="O3257" t="str">
        <f t="shared" si="1693"/>
        <v>0.914793577272095+0.403921664412449i</v>
      </c>
      <c r="P3257" t="str">
        <f t="shared" si="1694"/>
        <v>0.085206422727905-0.403921664412449i</v>
      </c>
      <c r="Q3257" t="str">
        <f t="shared" si="1695"/>
        <v>-0.085206422727905+6.27130722293915i</v>
      </c>
      <c r="R3257" t="str">
        <f t="shared" si="1696"/>
        <v>-0.0645805669441361-0.0127092710989051i</v>
      </c>
      <c r="S3257" t="str">
        <f t="shared" si="1697"/>
        <v>0.605647787256089i</v>
      </c>
      <c r="T3257" t="str">
        <f t="shared" si="1698"/>
        <v>0.00769734191868964-0.0391130774694598i</v>
      </c>
      <c r="U3257" t="str">
        <f t="shared" si="1699"/>
        <v>0.0000500000000000001-0.000182270486144776i</v>
      </c>
      <c r="V3257" t="str">
        <f t="shared" si="1700"/>
        <v>3.33333333333333E-06-0.000200497534759254i</v>
      </c>
      <c r="W3257" t="str">
        <f t="shared" si="1701"/>
        <v>0.0000142585269256114-0.0000970263167397917i</v>
      </c>
      <c r="X3257" t="str">
        <f t="shared" si="1702"/>
        <v>0.0000144323655514695-0.0000969737485450227i</v>
      </c>
      <c r="Y3257" t="str">
        <f t="shared" si="1703"/>
        <v>0.009+0.831265416139859i</v>
      </c>
      <c r="Z3257" t="str">
        <f t="shared" si="1704"/>
        <v>-0.00163057405691992-0.000260779652136569i</v>
      </c>
      <c r="AA3257" t="str">
        <f t="shared" si="1705"/>
        <v>0.182657390197024-16.8417768690015i</v>
      </c>
      <c r="AB3257" t="str">
        <f t="shared" si="1706"/>
        <v>0.0531721809169289-0.270187767854545i</v>
      </c>
      <c r="AC3257" t="str">
        <f t="shared" si="1707"/>
        <v>0.936196319598752-0.0158503263244995i</v>
      </c>
      <c r="AD3257" t="str">
        <f t="shared" si="1708"/>
        <v>0.0616644837053759-0.287557598795694i</v>
      </c>
      <c r="AE3257" t="str">
        <f t="shared" si="1709"/>
        <v>-0.000175537677946516+0.000452803117856579i</v>
      </c>
      <c r="AF3257" t="str">
        <f t="shared" si="1710"/>
        <v>-15.0816208066531-0.268957724003158i</v>
      </c>
      <c r="AG3257" t="str">
        <f t="shared" si="1711"/>
        <v>0.982509182859086-0.00394965166492438i</v>
      </c>
      <c r="AH3257" t="str">
        <f t="shared" si="1712"/>
        <v>0.0028461769255469-0.00689108195621239i</v>
      </c>
      <c r="AI3257">
        <f t="shared" si="1713"/>
        <v>-42.55021032328321</v>
      </c>
      <c r="AJ3257">
        <f t="shared" si="1714"/>
        <v>-67.558237717587957</v>
      </c>
      <c r="AK3257"/>
      <c r="AL3257"/>
      <c r="AM3257"/>
      <c r="AN3257"/>
    </row>
    <row r="3258" spans="1:40" x14ac:dyDescent="0.25">
      <c r="A3258"/>
      <c r="B3258">
        <f t="shared" si="1715"/>
        <v>1324000</v>
      </c>
      <c r="C3258" s="186" t="str">
        <f t="shared" si="1683"/>
        <v>-4.35980201249177E-08+0.001849714909084i</v>
      </c>
      <c r="D3258" s="158" t="str">
        <f t="shared" si="1684"/>
        <v>-5.95700629125745+0.0141811476363107i</v>
      </c>
      <c r="E3258" t="str">
        <f t="shared" si="1685"/>
        <v>2870</v>
      </c>
      <c r="F3258" t="str">
        <f t="shared" si="1686"/>
        <v>0.777000777000777</v>
      </c>
      <c r="G3258" t="str">
        <f t="shared" si="1681"/>
        <v>0.777000777000777</v>
      </c>
      <c r="H3258" t="str">
        <f t="shared" si="1687"/>
        <v>9.12462878555428+0.282936207876497i</v>
      </c>
      <c r="I3258" t="str">
        <f t="shared" si="1688"/>
        <v>5199.33584169111i</v>
      </c>
      <c r="J3258" t="str">
        <f t="shared" si="1682"/>
        <v>-23122.0265950133+1124.49571796626i</v>
      </c>
      <c r="K3258" t="str">
        <f t="shared" si="1689"/>
        <v>0.0109100794475806-0.224334466650442i</v>
      </c>
      <c r="L3258" t="str">
        <f t="shared" si="1690"/>
        <v>0.000809000578395819-0.0139417517985778i</v>
      </c>
      <c r="M3258" t="str">
        <f t="shared" si="1691"/>
        <v>0.0117190800259764-0.23827621844902i</v>
      </c>
      <c r="N3258" t="str">
        <f t="shared" si="1692"/>
        <v>-5.87182046824591i</v>
      </c>
      <c r="O3258" t="str">
        <f t="shared" si="1693"/>
        <v>0.916575931255882+0.39986067853993i</v>
      </c>
      <c r="P3258" t="str">
        <f t="shared" si="1694"/>
        <v>0.083424068744118-0.39986067853993i</v>
      </c>
      <c r="Q3258" t="str">
        <f t="shared" si="1695"/>
        <v>-0.083424068744118+6.27168114678584i</v>
      </c>
      <c r="R3258" t="str">
        <f t="shared" si="1696"/>
        <v>-0.0639221635180855-0.0124514336671171i</v>
      </c>
      <c r="S3258" t="str">
        <f t="shared" si="1697"/>
        <v>0.606105570919926i</v>
      </c>
      <c r="T3258" t="str">
        <f t="shared" si="1698"/>
        <v>0.0075468833115796-0.0387435794135661i</v>
      </c>
      <c r="U3258" t="str">
        <f t="shared" si="1699"/>
        <v>0.0000499999999999999-0.000182132819614455i</v>
      </c>
      <c r="V3258" t="str">
        <f t="shared" si="1700"/>
        <v>3.33333333333333E-06-0.000200346101575901i</v>
      </c>
      <c r="W3258" t="str">
        <f t="shared" si="1701"/>
        <v>0.0000142582062766293-0.0000969553335509098i</v>
      </c>
      <c r="X3258" t="str">
        <f t="shared" si="1702"/>
        <v>0.0000144317852007871-0.0000969028054636562i</v>
      </c>
      <c r="Y3258" t="str">
        <f t="shared" si="1703"/>
        <v>0.009+0.831893734670577i</v>
      </c>
      <c r="Z3258" t="str">
        <f t="shared" si="1704"/>
        <v>-0.00162815070333391-0.000260546611816614i</v>
      </c>
      <c r="AA3258" t="str">
        <f t="shared" si="1705"/>
        <v>0.182381534292342-16.8290565650655i</v>
      </c>
      <c r="AB3258" t="str">
        <f t="shared" si="1706"/>
        <v>0.0521328335211299-0.267635326026707i</v>
      </c>
      <c r="AC3258" t="str">
        <f t="shared" si="1707"/>
        <v>0.936839815439001-0.0155584542319324i</v>
      </c>
      <c r="AD3258" t="str">
        <f t="shared" si="1708"/>
        <v>0.060375267906692-0.284676180270228i</v>
      </c>
      <c r="AE3258" t="str">
        <f t="shared" si="1709"/>
        <v>-0.000172471449140558+0.000447765151638774i</v>
      </c>
      <c r="AF3258" t="str">
        <f t="shared" si="1710"/>
        <v>-15.0816350768117-0.268755060240186i</v>
      </c>
      <c r="AG3258" t="str">
        <f t="shared" si="1711"/>
        <v>0.982697050852469-0.00386608208770607i</v>
      </c>
      <c r="AH3258" t="str">
        <f t="shared" si="1712"/>
        <v>0.00279621596835894-0.00681376588659608i</v>
      </c>
      <c r="AI3258">
        <f t="shared" si="1713"/>
        <v>-42.656304446044324</v>
      </c>
      <c r="AJ3258">
        <f t="shared" si="1714"/>
        <v>-67.687858505699296</v>
      </c>
      <c r="AK3258"/>
      <c r="AL3258"/>
      <c r="AM3258"/>
      <c r="AN3258"/>
    </row>
    <row r="3259" spans="1:40" x14ac:dyDescent="0.25">
      <c r="A3259"/>
      <c r="B3259">
        <f t="shared" si="1715"/>
        <v>1325000</v>
      </c>
      <c r="C3259" s="186" t="str">
        <f t="shared" si="1683"/>
        <v>-4.35322366260231E-08+0.00184831889783341i</v>
      </c>
      <c r="D3259" s="158" t="str">
        <f t="shared" si="1684"/>
        <v>-5.95700629075311+0.0141704448833895i</v>
      </c>
      <c r="E3259" t="str">
        <f t="shared" si="1685"/>
        <v>2870</v>
      </c>
      <c r="F3259" t="str">
        <f t="shared" si="1686"/>
        <v>0.777000777000777</v>
      </c>
      <c r="G3259" t="str">
        <f t="shared" si="1681"/>
        <v>0.777000777000777</v>
      </c>
      <c r="H3259" t="str">
        <f t="shared" si="1687"/>
        <v>9.12464302396755+0.282723146192097i</v>
      </c>
      <c r="I3259" t="str">
        <f t="shared" si="1688"/>
        <v>5203.2628325081i</v>
      </c>
      <c r="J3259" t="str">
        <f t="shared" si="1682"/>
        <v>-23156.9688289344+1125.34503497379i</v>
      </c>
      <c r="K3259" t="str">
        <f t="shared" si="1689"/>
        <v>0.0108936549838872-0.224165941160363i</v>
      </c>
      <c r="L3259" t="str">
        <f t="shared" si="1690"/>
        <v>0.00080778399648979-0.0139313002632901i</v>
      </c>
      <c r="M3259" t="str">
        <f t="shared" si="1691"/>
        <v>0.011701438980377-0.238097241423653i</v>
      </c>
      <c r="N3259" t="str">
        <f t="shared" si="1692"/>
        <v>-5.87625537796513i</v>
      </c>
      <c r="O3259" t="str">
        <f t="shared" si="1693"/>
        <v>0.918340257664977+0.395791828050838i</v>
      </c>
      <c r="P3259" t="str">
        <f t="shared" si="1694"/>
        <v>0.081659742335023-0.395791828050838i</v>
      </c>
      <c r="Q3259" t="str">
        <f t="shared" si="1695"/>
        <v>-0.081659742335023+6.27204720601597i</v>
      </c>
      <c r="R3259" t="str">
        <f t="shared" si="1696"/>
        <v>-0.0632628765296439-0.0121959720049411i</v>
      </c>
      <c r="S3259" t="str">
        <f t="shared" si="1697"/>
        <v>0.606563354583763i</v>
      </c>
      <c r="T3259" t="str">
        <f t="shared" si="1698"/>
        <v>0.00739762969172674-0.0383729426084392i</v>
      </c>
      <c r="U3259" t="str">
        <f t="shared" si="1699"/>
        <v>0.0000499999999999999-0.00018199536088267i</v>
      </c>
      <c r="V3259" t="str">
        <f t="shared" si="1700"/>
        <v>3.33333333333333E-06-0.000200194896970938i</v>
      </c>
      <c r="W3259" t="str">
        <f t="shared" si="1701"/>
        <v>0.0000142578854038636-0.0000968844591101114i</v>
      </c>
      <c r="X3259" t="str">
        <f t="shared" si="1702"/>
        <v>0.000014431205214323-0.0000968319710687854i</v>
      </c>
      <c r="Y3259" t="str">
        <f t="shared" si="1703"/>
        <v>0.009+0.832522053201295i</v>
      </c>
      <c r="Z3259" t="str">
        <f t="shared" si="1704"/>
        <v>-0.00162573283209579-0.000260313988868889i</v>
      </c>
      <c r="AA3259" t="str">
        <f t="shared" si="1705"/>
        <v>0.182106302840505-16.8163554614228i</v>
      </c>
      <c r="AB3259" t="str">
        <f t="shared" si="1706"/>
        <v>0.0511018100118256-0.265075017875548i</v>
      </c>
      <c r="AC3259" t="str">
        <f t="shared" si="1707"/>
        <v>0.937484334185147-0.0152689591424644i</v>
      </c>
      <c r="AD3259" t="str">
        <f t="shared" si="1708"/>
        <v>0.0590990489142969-0.281788854788633i</v>
      </c>
      <c r="AE3259" t="str">
        <f t="shared" si="1709"/>
        <v>-0.000169432844974433+0.000442729083787316i</v>
      </c>
      <c r="AF3259" t="str">
        <f t="shared" si="1710"/>
        <v>-15.0816493147207-0.268552701308708i</v>
      </c>
      <c r="AG3259" t="str">
        <f t="shared" si="1711"/>
        <v>0.982885004758825-0.00378342902861741i</v>
      </c>
      <c r="AH3259" t="str">
        <f t="shared" si="1712"/>
        <v>0.00274671995754099-0.00673648604141989i</v>
      </c>
      <c r="AI3259">
        <f t="shared" si="1713"/>
        <v>-42.763414743496291</v>
      </c>
      <c r="AJ3259">
        <f t="shared" si="1714"/>
        <v>-67.817421003781703</v>
      </c>
      <c r="AK3259"/>
      <c r="AL3259"/>
      <c r="AM3259"/>
      <c r="AN3259"/>
    </row>
    <row r="3260" spans="1:40" x14ac:dyDescent="0.25">
      <c r="A3260"/>
      <c r="B3260">
        <f t="shared" si="1715"/>
        <v>1326000</v>
      </c>
      <c r="C3260" s="186" t="str">
        <f t="shared" si="1683"/>
        <v>-4.34666019024464E-08+0.00184692499218048i</v>
      </c>
      <c r="D3260" s="158" t="str">
        <f t="shared" si="1684"/>
        <v>-5.95700629024991+0.0141597582733837i</v>
      </c>
      <c r="E3260" t="str">
        <f t="shared" si="1685"/>
        <v>2870</v>
      </c>
      <c r="F3260" t="str">
        <f t="shared" si="1686"/>
        <v>0.777000777000777</v>
      </c>
      <c r="G3260" t="str">
        <f t="shared" si="1681"/>
        <v>0.777000777000777</v>
      </c>
      <c r="H3260" t="str">
        <f t="shared" si="1687"/>
        <v>9.12465723022704+0.282510404795676i</v>
      </c>
      <c r="I3260" t="str">
        <f t="shared" si="1688"/>
        <v>5207.18982332508i</v>
      </c>
      <c r="J3260" t="str">
        <f t="shared" si="1682"/>
        <v>-23191.9374443082+1126.19435198132i</v>
      </c>
      <c r="K3260" t="str">
        <f t="shared" si="1689"/>
        <v>0.0108772675533059-0.22399766809118i</v>
      </c>
      <c r="L3260" t="str">
        <f t="shared" si="1690"/>
        <v>0.00080657015371475-0.013920864333303i</v>
      </c>
      <c r="M3260" t="str">
        <f t="shared" si="1691"/>
        <v>0.0116838377070207-0.237918532424483i</v>
      </c>
      <c r="N3260" t="str">
        <f t="shared" si="1692"/>
        <v>-5.88069028768435i</v>
      </c>
      <c r="O3260" t="str">
        <f t="shared" si="1693"/>
        <v>0.920086521797912+0.39171519297293i</v>
      </c>
      <c r="P3260" t="str">
        <f t="shared" si="1694"/>
        <v>0.0799134782020881-0.39171519297293i</v>
      </c>
      <c r="Q3260" t="str">
        <f t="shared" si="1695"/>
        <v>-0.0799134782020881+6.27240548065728i</v>
      </c>
      <c r="R3260" t="str">
        <f t="shared" si="1696"/>
        <v>-0.0626027115807587-0.0119428946368017i</v>
      </c>
      <c r="S3260" t="str">
        <f t="shared" si="1697"/>
        <v>0.607021138247598i</v>
      </c>
      <c r="T3260" t="str">
        <f t="shared" si="1698"/>
        <v>0.0072495894964025-0.0380011692411382i</v>
      </c>
      <c r="U3260" t="str">
        <f t="shared" si="1699"/>
        <v>0.0000499999999999999-0.00018185810947929i</v>
      </c>
      <c r="V3260" t="str">
        <f t="shared" si="1700"/>
        <v>3.33333333333333E-06-0.000200043920427219i</v>
      </c>
      <c r="W3260" t="str">
        <f t="shared" si="1701"/>
        <v>0.0000142575643073547-0.0000968136931710724i</v>
      </c>
      <c r="X3260" t="str">
        <f t="shared" si="1702"/>
        <v>0.0000144306255903445-0.0000967612451142296i</v>
      </c>
      <c r="Y3260" t="str">
        <f t="shared" si="1703"/>
        <v>0.009+0.833150371732013i</v>
      </c>
      <c r="Z3260" t="str">
        <f t="shared" si="1704"/>
        <v>-0.00162332042667306-0.000260081782140692i</v>
      </c>
      <c r="AA3260" t="str">
        <f t="shared" si="1705"/>
        <v>0.181831693958097-16.8036735146344i</v>
      </c>
      <c r="AB3260" t="str">
        <f t="shared" si="1706"/>
        <v>0.0500791686725283-0.262506858508971i</v>
      </c>
      <c r="AC3260" t="str">
        <f t="shared" si="1707"/>
        <v>0.938129870351457-0.0149818498474047i</v>
      </c>
      <c r="AD3260" t="str">
        <f t="shared" si="1708"/>
        <v>0.0578358536755647-0.278895682465997i</v>
      </c>
      <c r="AE3260" t="str">
        <f t="shared" si="1709"/>
        <v>-0.000166421808792719+0.000437695006362407i</v>
      </c>
      <c r="AF3260" t="str">
        <f t="shared" si="1710"/>
        <v>-15.081663520477-0.268350646522292i</v>
      </c>
      <c r="AG3260" t="str">
        <f t="shared" si="1711"/>
        <v>0.983073040722373-0.00370169209468479i</v>
      </c>
      <c r="AH3260" t="str">
        <f t="shared" si="1712"/>
        <v>0.00269768757987666-0.00665924415643329i</v>
      </c>
      <c r="AI3260">
        <f t="shared" si="1713"/>
        <v>-42.871563314616779</v>
      </c>
      <c r="AJ3260">
        <f t="shared" si="1714"/>
        <v>-67.946925231333964</v>
      </c>
      <c r="AK3260"/>
      <c r="AL3260"/>
      <c r="AM3260"/>
      <c r="AN3260"/>
    </row>
    <row r="3261" spans="1:40" x14ac:dyDescent="0.25">
      <c r="A3261"/>
      <c r="B3261">
        <f t="shared" si="1715"/>
        <v>1327000</v>
      </c>
      <c r="C3261" s="186" t="str">
        <f t="shared" si="1683"/>
        <v>-4.34011155059002E-08+0.001845533187365i</v>
      </c>
      <c r="D3261" s="158" t="str">
        <f t="shared" si="1684"/>
        <v>-5.95700628974784+0.0141490877697983i</v>
      </c>
      <c r="E3261" t="str">
        <f t="shared" si="1685"/>
        <v>2870</v>
      </c>
      <c r="F3261" t="str">
        <f t="shared" si="1686"/>
        <v>0.777000777000777</v>
      </c>
      <c r="G3261" t="str">
        <f t="shared" si="1681"/>
        <v>0.777000777000777</v>
      </c>
      <c r="H3261" t="str">
        <f t="shared" si="1687"/>
        <v>9.12467140442946+0.282297982966368i</v>
      </c>
      <c r="I3261" t="str">
        <f t="shared" si="1688"/>
        <v>5211.11681414207i</v>
      </c>
      <c r="J3261" t="str">
        <f t="shared" si="1682"/>
        <v>-23226.9324411345+1127.04366898884i</v>
      </c>
      <c r="K3261" t="str">
        <f t="shared" si="1689"/>
        <v>0.0108609170446707-0.223829646877533i</v>
      </c>
      <c r="L3261" t="str">
        <f t="shared" si="1690"/>
        <v>0.0008053590418632-0.0139104439738122i</v>
      </c>
      <c r="M3261" t="str">
        <f t="shared" si="1691"/>
        <v>0.0116662760865339-0.237740090851345i</v>
      </c>
      <c r="N3261" t="str">
        <f t="shared" si="1692"/>
        <v>-5.88512519740357i</v>
      </c>
      <c r="O3261" t="str">
        <f t="shared" si="1693"/>
        <v>0.921814689308482+0.387630853487061i</v>
      </c>
      <c r="P3261" t="str">
        <f t="shared" si="1694"/>
        <v>0.078185310691518-0.387630853487061i</v>
      </c>
      <c r="Q3261" t="str">
        <f t="shared" si="1695"/>
        <v>-0.078185310691518+6.27275605089063i</v>
      </c>
      <c r="R3261" t="str">
        <f t="shared" si="1696"/>
        <v>-0.061941674347601-0.011692210097583i</v>
      </c>
      <c r="S3261" t="str">
        <f t="shared" si="1697"/>
        <v>0.607478921911435i</v>
      </c>
      <c r="T3261" t="str">
        <f t="shared" si="1698"/>
        <v>0.00710277118484172-0.0376282615540698i</v>
      </c>
      <c r="U3261" t="str">
        <f t="shared" si="1699"/>
        <v>0.00005-0.000181721064935598i</v>
      </c>
      <c r="V3261" t="str">
        <f t="shared" si="1700"/>
        <v>3.33333333333333E-06-0.000199893171429158i</v>
      </c>
      <c r="W3261" t="str">
        <f t="shared" si="1701"/>
        <v>0.0000142572429871432-0.0000967430354882097i</v>
      </c>
      <c r="X3261" t="str">
        <f t="shared" si="1702"/>
        <v>0.000014430046327126-0.0000966906273545479i</v>
      </c>
      <c r="Y3261" t="str">
        <f t="shared" si="1703"/>
        <v>0.009+0.833778690262731i</v>
      </c>
      <c r="Z3261" t="str">
        <f t="shared" si="1704"/>
        <v>-0.00162091347059543-0.000259849990483594i</v>
      </c>
      <c r="AA3261" t="str">
        <f t="shared" si="1705"/>
        <v>0.181557705768796-16.7910106813922i</v>
      </c>
      <c r="AB3261" t="str">
        <f t="shared" si="1706"/>
        <v>0.0490649679384706-0.259930863417215i</v>
      </c>
      <c r="AC3261" t="str">
        <f t="shared" si="1707"/>
        <v>0.93877641837827-0.0146971351513467i</v>
      </c>
      <c r="AD3261" t="str">
        <f t="shared" si="1708"/>
        <v>0.0565857088500326-0.275996723537436i</v>
      </c>
      <c r="AE3261" t="str">
        <f t="shared" si="1709"/>
        <v>-0.000163438283702915+0.000432663011115846i</v>
      </c>
      <c r="AF3261" t="str">
        <f t="shared" si="1710"/>
        <v>-15.0816776941773-0.26814889519657i</v>
      </c>
      <c r="AG3261" t="str">
        <f t="shared" si="1711"/>
        <v>0.983261154891485-0.00362087087657755i</v>
      </c>
      <c r="AH3261" t="str">
        <f t="shared" si="1712"/>
        <v>0.0026491175179578-0.00658204195697991i</v>
      </c>
      <c r="AI3261">
        <f t="shared" si="1713"/>
        <v>-42.980772993982029</v>
      </c>
      <c r="AJ3261">
        <f t="shared" si="1714"/>
        <v>-68.076371209021104</v>
      </c>
      <c r="AK3261"/>
      <c r="AL3261"/>
      <c r="AM3261"/>
      <c r="AN3261"/>
    </row>
    <row r="3262" spans="1:40" x14ac:dyDescent="0.25">
      <c r="A3262"/>
      <c r="B3262">
        <f t="shared" si="1715"/>
        <v>1328000</v>
      </c>
      <c r="C3262" s="186" t="str">
        <f t="shared" si="1683"/>
        <v>-4.33357769897851E-08+0.00184414347864111i</v>
      </c>
      <c r="D3262" s="158" t="str">
        <f t="shared" si="1684"/>
        <v>-5.95700628924692+0.0141384333362485i</v>
      </c>
      <c r="E3262" t="str">
        <f t="shared" si="1685"/>
        <v>2870</v>
      </c>
      <c r="F3262" t="str">
        <f t="shared" si="1686"/>
        <v>0.777000777000777</v>
      </c>
      <c r="G3262" t="str">
        <f t="shared" si="1681"/>
        <v>0.777000777000777</v>
      </c>
      <c r="H3262" t="str">
        <f t="shared" si="1687"/>
        <v>9.12468554667121+0.282085879985468i</v>
      </c>
      <c r="I3262" t="str">
        <f t="shared" si="1688"/>
        <v>5215.04380495906i</v>
      </c>
      <c r="J3262" t="str">
        <f t="shared" si="1682"/>
        <v>-23261.9538194133+1127.89298599637i</v>
      </c>
      <c r="K3262" t="str">
        <f t="shared" si="1689"/>
        <v>0.010844603347232-0.223661876955743i</v>
      </c>
      <c r="L3262" t="str">
        <f t="shared" si="1690"/>
        <v>0.000804150652758351-0.0139000391501165i</v>
      </c>
      <c r="M3262" t="str">
        <f t="shared" si="1691"/>
        <v>0.0116487539999904-0.237561916105859i</v>
      </c>
      <c r="N3262" t="str">
        <f t="shared" si="1692"/>
        <v>-5.88956010712279i</v>
      </c>
      <c r="O3262" t="str">
        <f t="shared" si="1693"/>
        <v>0.923524726206408+0.383538889925623i</v>
      </c>
      <c r="P3262" t="str">
        <f t="shared" si="1694"/>
        <v>0.076475273793592-0.383538889925623i</v>
      </c>
      <c r="Q3262" t="str">
        <f t="shared" si="1695"/>
        <v>-0.076475273793592+6.27309899704841i</v>
      </c>
      <c r="R3262" t="str">
        <f t="shared" si="1696"/>
        <v>-0.0612797705810009-0.0114439269321557i</v>
      </c>
      <c r="S3262" t="str">
        <f t="shared" si="1697"/>
        <v>0.607936705575272i</v>
      </c>
      <c r="T3262" t="str">
        <f t="shared" si="1698"/>
        <v>0.00695718323797887-0.0372542218454222i</v>
      </c>
      <c r="U3262" t="str">
        <f t="shared" si="1699"/>
        <v>0.00005-0.000181584226784291i</v>
      </c>
      <c r="V3262" t="str">
        <f t="shared" si="1700"/>
        <v>3.33333333333333E-06-0.00019974264946272i</v>
      </c>
      <c r="W3262" t="str">
        <f t="shared" si="1701"/>
        <v>0.0000142569214432687-0.0000966724858166798i</v>
      </c>
      <c r="X3262" t="str">
        <f t="shared" si="1702"/>
        <v>0.0000144294674229474-0.0000966201175450376i</v>
      </c>
      <c r="Y3262" t="str">
        <f t="shared" si="1703"/>
        <v>0.009+0.834407008793449i</v>
      </c>
      <c r="Z3262" t="str">
        <f t="shared" si="1704"/>
        <v>-0.00161851194745458-0.000259618612753384i</v>
      </c>
      <c r="AA3262" t="str">
        <f t="shared" si="1705"/>
        <v>0.181284336403342-16.7783669185183i</v>
      </c>
      <c r="AB3262" t="str">
        <f t="shared" si="1706"/>
        <v>0.0480592663947833-0.257347048475847i</v>
      </c>
      <c r="AC3262" t="str">
        <f t="shared" si="1707"/>
        <v>0.939423972631543-0.0144148238717054i</v>
      </c>
      <c r="AD3262" t="str">
        <f t="shared" si="1708"/>
        <v>0.0553486408089066-0.273092038356648i</v>
      </c>
      <c r="AE3262" t="str">
        <f t="shared" si="1709"/>
        <v>-0.000160482212576734+0.000427633189490367i</v>
      </c>
      <c r="AF3262" t="str">
        <f t="shared" si="1710"/>
        <v>-15.0816918359181-0.26794744664922i</v>
      </c>
      <c r="AG3262" t="str">
        <f t="shared" si="1711"/>
        <v>0.983449343418756-0.00354096494863875i</v>
      </c>
      <c r="AH3262" t="str">
        <f t="shared" si="1712"/>
        <v>0.00260100845025567-0.00650488115800643i</v>
      </c>
      <c r="AI3262">
        <f t="shared" si="1713"/>
        <v>-43.091067384731865</v>
      </c>
      <c r="AJ3262">
        <f t="shared" si="1714"/>
        <v>-68.205758958669421</v>
      </c>
      <c r="AK3262"/>
      <c r="AL3262"/>
      <c r="AM3262"/>
      <c r="AN3262"/>
    </row>
    <row r="3263" spans="1:40" x14ac:dyDescent="0.25">
      <c r="A3263"/>
      <c r="B3263">
        <f t="shared" si="1715"/>
        <v>1329000</v>
      </c>
      <c r="C3263" s="186" t="str">
        <f t="shared" si="1683"/>
        <v>-4.32705859091804E-08+0.00184275586127723i</v>
      </c>
      <c r="D3263" s="158" t="str">
        <f t="shared" si="1684"/>
        <v>-5.95700628874712+0.0141277949364588i</v>
      </c>
      <c r="E3263" t="str">
        <f t="shared" si="1685"/>
        <v>2870</v>
      </c>
      <c r="F3263" t="str">
        <f t="shared" si="1686"/>
        <v>0.777000777000777</v>
      </c>
      <c r="G3263" t="str">
        <f t="shared" si="1681"/>
        <v>0.777000777000777</v>
      </c>
      <c r="H3263" t="str">
        <f t="shared" si="1687"/>
        <v>9.12469965704819+0.28187409513642i</v>
      </c>
      <c r="I3263" t="str">
        <f t="shared" si="1688"/>
        <v>5218.97079577604i</v>
      </c>
      <c r="J3263" t="str">
        <f t="shared" si="1682"/>
        <v>-23297.0015791447+1128.7423030039i</v>
      </c>
      <c r="K3263" t="str">
        <f t="shared" si="1689"/>
        <v>0.0108283263506547-0.223494357763806i</v>
      </c>
      <c r="L3263" t="str">
        <f t="shared" si="1690"/>
        <v>0.000802944978253934-0.0138896498276172i</v>
      </c>
      <c r="M3263" t="str">
        <f t="shared" si="1691"/>
        <v>0.0116312713289086-0.237384007591423i</v>
      </c>
      <c r="N3263" t="str">
        <f t="shared" si="1692"/>
        <v>-5.89399501684201i</v>
      </c>
      <c r="O3263" t="str">
        <f t="shared" si="1693"/>
        <v>0.925216598858016+0.379439382770958i</v>
      </c>
      <c r="P3263" t="str">
        <f t="shared" si="1694"/>
        <v>0.074783401141984-0.379439382770958i</v>
      </c>
      <c r="Q3263" t="str">
        <f t="shared" si="1695"/>
        <v>-0.074783401141984+6.27343439961297i</v>
      </c>
      <c r="R3263" t="str">
        <f t="shared" si="1696"/>
        <v>-0.0606170061068772-0.011198053694895i</v>
      </c>
      <c r="S3263" t="str">
        <f t="shared" si="1697"/>
        <v>0.608394489239109i</v>
      </c>
      <c r="T3263" t="str">
        <f t="shared" si="1698"/>
        <v>0.00681283415817776-0.0368790524695975i</v>
      </c>
      <c r="U3263" t="str">
        <f t="shared" si="1699"/>
        <v>0.00005-0.000181447594559472i</v>
      </c>
      <c r="V3263" t="str">
        <f t="shared" si="1700"/>
        <v>3.33333333333333E-06-0.000199592354015419i</v>
      </c>
      <c r="W3263" t="str">
        <f t="shared" si="1701"/>
        <v>0.0000142565996757723-0.0000966020439123772i</v>
      </c>
      <c r="X3263" t="str">
        <f t="shared" si="1702"/>
        <v>0.0000144288888760968-0.0000965497154417354i</v>
      </c>
      <c r="Y3263" t="str">
        <f t="shared" si="1703"/>
        <v>0.009+0.835035327324167i</v>
      </c>
      <c r="Z3263" t="str">
        <f t="shared" si="1704"/>
        <v>-0.00161611584090397-0.000259387647810103i</v>
      </c>
      <c r="AA3263" t="str">
        <f t="shared" si="1705"/>
        <v>0.18101158399951-16.7657421829652i</v>
      </c>
      <c r="AB3263" t="str">
        <f t="shared" si="1706"/>
        <v>0.0470621227746278-0.254755429948755i</v>
      </c>
      <c r="AC3263" t="str">
        <f t="shared" si="1707"/>
        <v>0.940072527402395-0.0141349248382475i</v>
      </c>
      <c r="AD3263" t="str">
        <f t="shared" si="1708"/>
        <v>0.0541246756345642-0.270181687394473i</v>
      </c>
      <c r="AE3263" t="str">
        <f t="shared" si="1709"/>
        <v>-0.000157553538051426+0.000422605632619039i</v>
      </c>
      <c r="AF3263" t="str">
        <f t="shared" si="1710"/>
        <v>-15.0817059457953-0.267746300199961i</v>
      </c>
      <c r="AG3263" t="str">
        <f t="shared" si="1711"/>
        <v>0.983637602461078-0.00346197386891573i</v>
      </c>
      <c r="AH3263" t="str">
        <f t="shared" si="1712"/>
        <v>0.00255335905119209-0.00642776346407259i</v>
      </c>
      <c r="AI3263">
        <f t="shared" si="1713"/>
        <v>-43.202470893401433</v>
      </c>
      <c r="AJ3263">
        <f t="shared" si="1714"/>
        <v>-68.335088503261176</v>
      </c>
      <c r="AK3263"/>
      <c r="AL3263"/>
      <c r="AM3263"/>
      <c r="AN3263"/>
    </row>
    <row r="3264" spans="1:40" x14ac:dyDescent="0.25">
      <c r="A3264"/>
      <c r="B3264">
        <f t="shared" si="1715"/>
        <v>1330000</v>
      </c>
      <c r="C3264" s="186" t="str">
        <f t="shared" si="1683"/>
        <v>-4.32055418208377E-08+0.00184137033055599i</v>
      </c>
      <c r="D3264" s="158" t="str">
        <f t="shared" si="1684"/>
        <v>-5.95700628824845+0.0141171725342626i</v>
      </c>
      <c r="E3264" t="str">
        <f t="shared" si="1685"/>
        <v>2870</v>
      </c>
      <c r="F3264" t="str">
        <f t="shared" si="1686"/>
        <v>0.777000777000777</v>
      </c>
      <c r="G3264" t="str">
        <f t="shared" si="1681"/>
        <v>0.777000777000777</v>
      </c>
      <c r="H3264" t="str">
        <f t="shared" si="1687"/>
        <v>9.12471373565606+0.281662627704811i</v>
      </c>
      <c r="I3264" t="str">
        <f t="shared" si="1688"/>
        <v>5222.89778659303i</v>
      </c>
      <c r="J3264" t="str">
        <f t="shared" si="1682"/>
        <v>-23332.0757203287+1129.59162001143i</v>
      </c>
      <c r="K3264" t="str">
        <f t="shared" si="1689"/>
        <v>0.0108120859450164-0.223327088741391i</v>
      </c>
      <c r="L3264" t="str">
        <f t="shared" si="1690"/>
        <v>0.000801742010234099-0.0138792759718182i</v>
      </c>
      <c r="M3264" t="str">
        <f t="shared" si="1691"/>
        <v>0.0116138279552505-0.237206364713209i</v>
      </c>
      <c r="N3264" t="str">
        <f t="shared" si="1692"/>
        <v>-5.89842992656123i</v>
      </c>
      <c r="O3264" t="str">
        <f t="shared" si="1693"/>
        <v>0.926890273986891+0.37533241265378i</v>
      </c>
      <c r="P3264" t="str">
        <f t="shared" si="1694"/>
        <v>0.0731097260131091-0.37533241265378i</v>
      </c>
      <c r="Q3264" t="str">
        <f t="shared" si="1695"/>
        <v>-0.0731097260131091+6.27376233921501i</v>
      </c>
      <c r="R3264" t="str">
        <f t="shared" si="1696"/>
        <v>-0.059953386826668-0.0109545989491933i</v>
      </c>
      <c r="S3264" t="str">
        <f t="shared" si="1697"/>
        <v>0.608852272902946i</v>
      </c>
      <c r="T3264" t="str">
        <f t="shared" si="1698"/>
        <v>0.00666973246895656-0.0365027558376464i</v>
      </c>
      <c r="U3264" t="str">
        <f t="shared" si="1699"/>
        <v>0.00005-0.000181311167796645i</v>
      </c>
      <c r="V3264" t="str">
        <f t="shared" si="1700"/>
        <v>3.33333333333333E-06-0.00019944228457631i</v>
      </c>
      <c r="W3264" t="str">
        <f t="shared" si="1701"/>
        <v>0.0000142562776846939-0.000096531709531929i</v>
      </c>
      <c r="X3264" t="str">
        <f t="shared" si="1702"/>
        <v>0.0000144283106848677-0.0000964794208014091i</v>
      </c>
      <c r="Y3264" t="str">
        <f t="shared" si="1703"/>
        <v>0.009+0.835663645854885i</v>
      </c>
      <c r="Z3264" t="str">
        <f t="shared" si="1704"/>
        <v>-0.00161372513465841-0.000259157094517978i</v>
      </c>
      <c r="AA3264" t="str">
        <f t="shared" si="1705"/>
        <v>0.180739446702071-16.7531364318144i</v>
      </c>
      <c r="AB3264" t="str">
        <f t="shared" si="1706"/>
        <v>0.0460735959572972-0.252156024491144i</v>
      </c>
      <c r="AC3264" t="str">
        <f t="shared" si="1707"/>
        <v>0.940722076906649-0.0138574468926157i</v>
      </c>
      <c r="AD3264" t="str">
        <f t="shared" si="1708"/>
        <v>0.0529138391200695-0.267265731237434i</v>
      </c>
      <c r="AE3264" t="str">
        <f t="shared" si="1709"/>
        <v>-0.000154652202531044+0.000417580431324558i</v>
      </c>
      <c r="AF3264" t="str">
        <f t="shared" si="1710"/>
        <v>-15.0817200239045-0.267545455170548i</v>
      </c>
      <c r="AG3264" t="str">
        <f t="shared" si="1711"/>
        <v>0.983825928179711-0.00338389717919109i</v>
      </c>
      <c r="AH3264" t="str">
        <f t="shared" si="1712"/>
        <v>0.00250616799120953-0.0063506905693602i</v>
      </c>
      <c r="AI3264">
        <f t="shared" si="1713"/>
        <v>-43.315008766751014</v>
      </c>
      <c r="AJ3264">
        <f t="shared" si="1714"/>
        <v>-68.464359866930124</v>
      </c>
      <c r="AK3264"/>
      <c r="AL3264"/>
      <c r="AM3264"/>
      <c r="AN3264"/>
    </row>
    <row r="3265" spans="1:40" x14ac:dyDescent="0.25">
      <c r="A3265"/>
      <c r="B3265">
        <f t="shared" si="1715"/>
        <v>1331000</v>
      </c>
      <c r="C3265" s="186" t="str">
        <f t="shared" si="1683"/>
        <v>-4.31406442831735E-08+0.00183998688177422i</v>
      </c>
      <c r="D3265" s="158" t="str">
        <f t="shared" si="1684"/>
        <v>-5.9570062877509+0.0141065660936024i</v>
      </c>
      <c r="E3265" t="str">
        <f t="shared" si="1685"/>
        <v>2870</v>
      </c>
      <c r="F3265" t="str">
        <f t="shared" si="1686"/>
        <v>0.777000777000777</v>
      </c>
      <c r="G3265" t="str">
        <f t="shared" si="1681"/>
        <v>0.777000777000777</v>
      </c>
      <c r="H3265" t="str">
        <f t="shared" si="1687"/>
        <v>9.12472778259009+0.281451476978365i</v>
      </c>
      <c r="I3265" t="str">
        <f t="shared" si="1688"/>
        <v>5226.82477741002i</v>
      </c>
      <c r="J3265" t="str">
        <f t="shared" si="1682"/>
        <v>-23367.1762429653+1130.44093701895i</v>
      </c>
      <c r="K3265" t="str">
        <f t="shared" si="1689"/>
        <v>0.0107958820208057-0.223160069329829i</v>
      </c>
      <c r="L3265" t="str">
        <f t="shared" si="1690"/>
        <v>0.000800541740613258-0.0138689175483248i</v>
      </c>
      <c r="M3265" t="str">
        <f t="shared" si="1691"/>
        <v>0.011596423761419-0.237028986878154i</v>
      </c>
      <c r="N3265" t="str">
        <f t="shared" si="1692"/>
        <v>-5.90286483628045i</v>
      </c>
      <c r="O3265" t="str">
        <f t="shared" si="1693"/>
        <v>0.928545718674534+0.371218060351585i</v>
      </c>
      <c r="P3265" t="str">
        <f t="shared" si="1694"/>
        <v>0.0714542813254661-0.371218060351585i</v>
      </c>
      <c r="Q3265" t="str">
        <f t="shared" si="1695"/>
        <v>-0.0714542813254661+6.27408289663204i</v>
      </c>
      <c r="R3265" t="str">
        <f t="shared" si="1696"/>
        <v>-0.0592889187177584-0.0107135712669668i</v>
      </c>
      <c r="S3265" t="str">
        <f t="shared" si="1697"/>
        <v>0.609310056566783i</v>
      </c>
      <c r="T3265" t="str">
        <f t="shared" si="1698"/>
        <v>0.0065278867147078-0.0361253344177008i</v>
      </c>
      <c r="U3265" t="str">
        <f t="shared" si="1699"/>
        <v>0.00005-0.000181174946032711i</v>
      </c>
      <c r="V3265" t="str">
        <f t="shared" si="1700"/>
        <v>3.33333333333333E-06-0.000199292440635982i</v>
      </c>
      <c r="W3265" t="str">
        <f t="shared" si="1701"/>
        <v>0.0000142559554700743-0.0000964614824326943i</v>
      </c>
      <c r="X3265" t="str">
        <f t="shared" si="1702"/>
        <v>0.000014427732847561-0.0000964092333815582i</v>
      </c>
      <c r="Y3265" t="str">
        <f t="shared" si="1703"/>
        <v>0.009+0.836291964385603i</v>
      </c>
      <c r="Z3265" t="str">
        <f t="shared" si="1704"/>
        <v>-0.00161133981249391-0.000258926951745428i</v>
      </c>
      <c r="AA3265" t="str">
        <f t="shared" si="1705"/>
        <v>0.18046792266277-16.7405496222768i</v>
      </c>
      <c r="AB3265" t="str">
        <f t="shared" si="1706"/>
        <v>0.0450937449662816-0.249548849152532i</v>
      </c>
      <c r="AC3265" t="str">
        <f t="shared" si="1707"/>
        <v>0.941372615284384-0.0135823988878468i</v>
      </c>
      <c r="AD3265" t="str">
        <f t="shared" si="1708"/>
        <v>0.051716156768697-0.264344230586289i</v>
      </c>
      <c r="AE3265" t="str">
        <f t="shared" si="1709"/>
        <v>-0.000151778148187776+0.00041255767611865i</v>
      </c>
      <c r="AF3265" t="str">
        <f t="shared" si="1710"/>
        <v>-15.081734070341-0.267344910884763i</v>
      </c>
      <c r="AG3265" t="str">
        <f t="shared" si="1711"/>
        <v>0.984014316740354-0.00330673440501424i</v>
      </c>
      <c r="AH3265" t="str">
        <f t="shared" si="1712"/>
        <v>0.0024594339368417-0.00627366415768415i</v>
      </c>
      <c r="AI3265">
        <f t="shared" si="1713"/>
        <v>-43.428707130728689</v>
      </c>
      <c r="AJ3265">
        <f t="shared" si="1714"/>
        <v>-68.593573074955529</v>
      </c>
      <c r="AK3265"/>
      <c r="AL3265"/>
      <c r="AM3265"/>
      <c r="AN3265"/>
    </row>
    <row r="3266" spans="1:40" x14ac:dyDescent="0.25">
      <c r="A3266"/>
      <c r="B3266">
        <f t="shared" si="1715"/>
        <v>1332000</v>
      </c>
      <c r="C3266" s="186" t="str">
        <f t="shared" si="1683"/>
        <v>-4.30758928562607E-08+0.00183860551024287i</v>
      </c>
      <c r="D3266" s="158" t="str">
        <f t="shared" si="1684"/>
        <v>-5.95700628725447+0.0140959755785287i</v>
      </c>
      <c r="E3266" t="str">
        <f t="shared" si="1685"/>
        <v>2870</v>
      </c>
      <c r="F3266" t="str">
        <f t="shared" si="1686"/>
        <v>0.777000777000777</v>
      </c>
      <c r="G3266" t="str">
        <f t="shared" si="1681"/>
        <v>0.777000777000777</v>
      </c>
      <c r="H3266" t="str">
        <f t="shared" si="1687"/>
        <v>9.12474179794517+0.281240642246933i</v>
      </c>
      <c r="I3266" t="str">
        <f t="shared" si="1688"/>
        <v>5230.75176822701i</v>
      </c>
      <c r="J3266" t="str">
        <f t="shared" si="1682"/>
        <v>-23402.3031470544+1131.29025402648i</v>
      </c>
      <c r="K3266" t="str">
        <f t="shared" si="1689"/>
        <v>0.0107797144689205-0.222993298972113i</v>
      </c>
      <c r="L3266" t="str">
        <f t="shared" si="1690"/>
        <v>0.00079934416133599-0.0138585745228445i</v>
      </c>
      <c r="M3266" t="str">
        <f t="shared" si="1691"/>
        <v>0.0115790586302565-0.236851873494958i</v>
      </c>
      <c r="N3266" t="str">
        <f t="shared" si="1692"/>
        <v>-5.90729974599967i</v>
      </c>
      <c r="O3266" t="str">
        <f t="shared" si="1693"/>
        <v>0.93018290036101+0.367096406787071i</v>
      </c>
      <c r="P3266" t="str">
        <f t="shared" si="1694"/>
        <v>0.06981709963899-0.367096406787071i</v>
      </c>
      <c r="Q3266" t="str">
        <f t="shared" si="1695"/>
        <v>-0.06981709963899+6.27439615278674i</v>
      </c>
      <c r="R3266" t="str">
        <f t="shared" si="1696"/>
        <v>-0.0586236078339093-0.0104749792281544i</v>
      </c>
      <c r="S3266" t="str">
        <f t="shared" si="1697"/>
        <v>0.60976784023062i</v>
      </c>
      <c r="T3266" t="str">
        <f t="shared" si="1698"/>
        <v>0.00638730546041232-0.0357467907354097i</v>
      </c>
      <c r="U3266" t="str">
        <f t="shared" si="1699"/>
        <v>0.00005-0.00018103892880596i</v>
      </c>
      <c r="V3266" t="str">
        <f t="shared" si="1700"/>
        <v>3.33333333333333E-06-0.000199142821686556i</v>
      </c>
      <c r="W3266" t="str">
        <f t="shared" si="1701"/>
        <v>0.0000142556330319538-0.0000963913623727606i</v>
      </c>
      <c r="X3266" t="str">
        <f t="shared" si="1702"/>
        <v>0.0000144271553624835-0.0000963391529404102i</v>
      </c>
      <c r="Y3266" t="str">
        <f t="shared" si="1703"/>
        <v>0.009+0.836920282916321i</v>
      </c>
      <c r="Z3266" t="str">
        <f t="shared" si="1704"/>
        <v>-0.00160895985824732-0.000258697218365032i</v>
      </c>
      <c r="AA3266" t="str">
        <f t="shared" si="1705"/>
        <v>0.180197010040282-16.7279817116915i</v>
      </c>
      <c r="AB3266" t="str">
        <f t="shared" si="1706"/>
        <v>0.0441226289672927-0.246933921379755i</v>
      </c>
      <c r="AC3266" t="str">
        <f t="shared" si="1707"/>
        <v>0.942024136599482-0.0133097896878815i</v>
      </c>
      <c r="AD3266" t="str">
        <f t="shared" si="1708"/>
        <v>0.0505316537934581-0.261417246254578i</v>
      </c>
      <c r="AE3266" t="str">
        <f t="shared" si="1709"/>
        <v>-0.000148931316963231+0.00040753745720142i</v>
      </c>
      <c r="AF3266" t="str">
        <f t="shared" si="1710"/>
        <v>-15.0817480851996-0.267144666668404i</v>
      </c>
      <c r="AG3266" t="str">
        <f t="shared" si="1711"/>
        <v>0.98420276431322-0.00323048505573285i</v>
      </c>
      <c r="AH3266" t="str">
        <f t="shared" si="1712"/>
        <v>0.00241315555078312-0.00619668590250282i</v>
      </c>
      <c r="AI3266">
        <f t="shared" si="1713"/>
        <v>-43.543593031719652</v>
      </c>
      <c r="AJ3266">
        <f t="shared" si="1714"/>
        <v>-68.722728153758041</v>
      </c>
      <c r="AK3266"/>
      <c r="AL3266"/>
      <c r="AM3266"/>
      <c r="AN3266"/>
    </row>
    <row r="3267" spans="1:40" x14ac:dyDescent="0.25">
      <c r="A3267"/>
      <c r="B3267">
        <f t="shared" si="1715"/>
        <v>1333000</v>
      </c>
      <c r="C3267" s="186" t="str">
        <f t="shared" si="1683"/>
        <v>-4.30112871018218E-08+0.00183722621128696i</v>
      </c>
      <c r="D3267" s="158" t="str">
        <f t="shared" si="1684"/>
        <v>-5.95700628675916+0.0140854009532i</v>
      </c>
      <c r="E3267" t="str">
        <f t="shared" si="1685"/>
        <v>2870</v>
      </c>
      <c r="F3267" t="str">
        <f t="shared" si="1686"/>
        <v>0.777000777000777</v>
      </c>
      <c r="G3267" t="str">
        <f t="shared" si="1681"/>
        <v>0.777000777000777</v>
      </c>
      <c r="H3267" t="str">
        <f t="shared" si="1687"/>
        <v>9.12475578181587+0.281030122802482i</v>
      </c>
      <c r="I3267" t="str">
        <f t="shared" si="1688"/>
        <v>5234.67875904399i</v>
      </c>
      <c r="J3267" t="str">
        <f t="shared" si="1682"/>
        <v>-23437.4564325961+1132.13957103401i</v>
      </c>
      <c r="K3267" t="str">
        <f t="shared" si="1689"/>
        <v>0.0107635831806655-0.222826777112885i</v>
      </c>
      <c r="L3267" t="str">
        <f t="shared" si="1690"/>
        <v>0.00079814926437685-0.0138482468611856i</v>
      </c>
      <c r="M3267" t="str">
        <f t="shared" si="1691"/>
        <v>0.0115617324450424-0.236675023974071i</v>
      </c>
      <c r="N3267" t="str">
        <f t="shared" si="1692"/>
        <v>-5.91173465571889i</v>
      </c>
      <c r="O3267" t="str">
        <f t="shared" si="1693"/>
        <v>0.931801786845589+0.362967533026533i</v>
      </c>
      <c r="P3267" t="str">
        <f t="shared" si="1694"/>
        <v>0.068198213154411-0.362967533026533i</v>
      </c>
      <c r="Q3267" t="str">
        <f t="shared" si="1695"/>
        <v>-0.068198213154411+6.27470218874542i</v>
      </c>
      <c r="R3267" t="str">
        <f t="shared" si="1696"/>
        <v>-0.0579574603056807-0.0102388314202114i</v>
      </c>
      <c r="S3267" t="str">
        <f t="shared" si="1697"/>
        <v>0.610225623894457i</v>
      </c>
      <c r="T3267" t="str">
        <f t="shared" si="1698"/>
        <v>0.00624799729134867-0.0353671273743722i</v>
      </c>
      <c r="U3267" t="str">
        <f t="shared" si="1699"/>
        <v>0.00005-0.000180903115656068i</v>
      </c>
      <c r="V3267" t="str">
        <f t="shared" si="1700"/>
        <v>3.33333333333333E-06-0.000198993427221675i</v>
      </c>
      <c r="W3267" t="str">
        <f t="shared" si="1701"/>
        <v>0.0000142553103703727-0.0000963213491109409i</v>
      </c>
      <c r="X3267" t="str">
        <f t="shared" si="1702"/>
        <v>0.0000144265782279489-0.000096269179236918i</v>
      </c>
      <c r="Y3267" t="str">
        <f t="shared" si="1703"/>
        <v>0.009+0.837548601447039i</v>
      </c>
      <c r="Z3267" t="str">
        <f t="shared" si="1704"/>
        <v>-0.00160658525581614-0.000258467893253517i</v>
      </c>
      <c r="AA3267" t="str">
        <f t="shared" si="1705"/>
        <v>0.179926707000195-16.7154326575257i</v>
      </c>
      <c r="AB3267" t="str">
        <f t="shared" si="1706"/>
        <v>0.0431603072662554-0.244311259019961i</v>
      </c>
      <c r="AC3267" t="str">
        <f t="shared" si="1707"/>
        <v>0.942676634839174-0.0130396281670695i</v>
      </c>
      <c r="AD3267" t="str">
        <f t="shared" si="1708"/>
        <v>0.0493603551166391-0.258484839167162i</v>
      </c>
      <c r="AE3267" t="str">
        <f t="shared" si="1709"/>
        <v>-0.000146111650569751+0.000402519864460725i</v>
      </c>
      <c r="AF3267" t="str">
        <f t="shared" si="1710"/>
        <v>-15.081762068575-0.266944721849282i</v>
      </c>
      <c r="AG3267" t="str">
        <f t="shared" si="1711"/>
        <v>0.984391267073106-0.0031551486245249i</v>
      </c>
      <c r="AH3267" t="str">
        <f t="shared" si="1712"/>
        <v>0.00236733149195865-0.00611975746692945i</v>
      </c>
      <c r="AI3267">
        <f t="shared" si="1713"/>
        <v>-43.659694480242841</v>
      </c>
      <c r="AJ3267">
        <f t="shared" si="1714"/>
        <v>-68.851825130894895</v>
      </c>
      <c r="AK3267"/>
      <c r="AL3267"/>
      <c r="AM3267"/>
      <c r="AN3267"/>
    </row>
    <row r="3268" spans="1:40" x14ac:dyDescent="0.25">
      <c r="A3268"/>
      <c r="B3268">
        <f t="shared" si="1715"/>
        <v>1334000</v>
      </c>
      <c r="C3268" s="186" t="str">
        <f t="shared" si="1683"/>
        <v>-4.29468265832218E-08+0.00183584898024553i</v>
      </c>
      <c r="D3268" s="158" t="str">
        <f t="shared" si="1684"/>
        <v>-5.95700628626497+0.0140748421818824i</v>
      </c>
      <c r="E3268" t="str">
        <f t="shared" si="1685"/>
        <v>2870</v>
      </c>
      <c r="F3268" t="str">
        <f t="shared" si="1686"/>
        <v>0.777000777000777</v>
      </c>
      <c r="G3268" t="str">
        <f t="shared" si="1681"/>
        <v>0.777000777000777</v>
      </c>
      <c r="H3268" t="str">
        <f t="shared" si="1687"/>
        <v>9.12476973429636+0.280819917939094i</v>
      </c>
      <c r="I3268" t="str">
        <f t="shared" si="1688"/>
        <v>5238.60574986098i</v>
      </c>
      <c r="J3268" t="str">
        <f t="shared" si="1682"/>
        <v>-23472.6360995903+1132.98888804154i</v>
      </c>
      <c r="K3268" t="str">
        <f t="shared" si="1689"/>
        <v>0.0107474880477514-0.222660503198435i</v>
      </c>
      <c r="L3268" t="str">
        <f t="shared" si="1690"/>
        <v>0.000796957041740272-0.0138379345292572i</v>
      </c>
      <c r="M3268" t="str">
        <f t="shared" si="1691"/>
        <v>0.0115444450894917-0.236498437727692i</v>
      </c>
      <c r="N3268" t="str">
        <f t="shared" si="1692"/>
        <v>-5.9161695654381i</v>
      </c>
      <c r="O3268" t="str">
        <f t="shared" si="1693"/>
        <v>0.933402346287372+0.358831520278289i</v>
      </c>
      <c r="P3268" t="str">
        <f t="shared" si="1694"/>
        <v>0.066597653712628-0.358831520278289i</v>
      </c>
      <c r="Q3268" t="str">
        <f t="shared" si="1695"/>
        <v>-0.066597653712628+6.27500108571639i</v>
      </c>
      <c r="R3268" t="str">
        <f t="shared" si="1696"/>
        <v>-0.0572904823408593-0.010005136437597i</v>
      </c>
      <c r="S3268" t="str">
        <f t="shared" si="1697"/>
        <v>0.610683407558294i</v>
      </c>
      <c r="T3268" t="str">
        <f t="shared" si="1698"/>
        <v>0.00610997081279739-0.0349863469765742i</v>
      </c>
      <c r="U3268" t="str">
        <f t="shared" si="1699"/>
        <v>0.0000500000000000001-0.000180767506124092i</v>
      </c>
      <c r="V3268" t="str">
        <f t="shared" si="1700"/>
        <v>3.33333333333333E-06-0.000198844256736501i</v>
      </c>
      <c r="W3268" t="str">
        <f t="shared" si="1701"/>
        <v>0.0000142549874853715-0.0000962514424067708i</v>
      </c>
      <c r="X3268" t="str">
        <f t="shared" si="1702"/>
        <v>0.0000144260014422771-0.0000961993120307559i</v>
      </c>
      <c r="Y3268" t="str">
        <f t="shared" si="1703"/>
        <v>0.009+0.838176919977757i</v>
      </c>
      <c r="Z3268" t="str">
        <f t="shared" si="1704"/>
        <v>-0.00160421598915813-0.000258238975291735i</v>
      </c>
      <c r="AA3268" t="str">
        <f t="shared" si="1705"/>
        <v>0.179657011714968-16.7029024173742i</v>
      </c>
      <c r="AB3268" t="str">
        <f t="shared" si="1706"/>
        <v>0.0422068393072662-0.241680880323625i</v>
      </c>
      <c r="AC3268" t="str">
        <f t="shared" si="1707"/>
        <v>0.943330103913593-0.0127719232096683i</v>
      </c>
      <c r="AD3268" t="str">
        <f t="shared" si="1708"/>
        <v>0.0482022853693527-0.255547070358775i</v>
      </c>
      <c r="AE3268" t="str">
        <f t="shared" si="1709"/>
        <v>-0.000143319090491734+0.000397504987471564i</v>
      </c>
      <c r="AF3268" t="str">
        <f t="shared" si="1710"/>
        <v>-15.0817760205613-0.266745075757212i</v>
      </c>
      <c r="AG3268" t="str">
        <f t="shared" si="1711"/>
        <v>0.984579821199462-0.00308072458843146i</v>
      </c>
      <c r="AH3268" t="str">
        <f t="shared" si="1712"/>
        <v>0.00232196041559291-0.00604288050374381i</v>
      </c>
      <c r="AI3268">
        <f t="shared" si="1713"/>
        <v>-43.777040497271912</v>
      </c>
      <c r="AJ3268">
        <f t="shared" si="1714"/>
        <v>-68.980864035052647</v>
      </c>
      <c r="AK3268"/>
      <c r="AL3268"/>
      <c r="AM3268"/>
      <c r="AN3268"/>
    </row>
    <row r="3269" spans="1:40" x14ac:dyDescent="0.25">
      <c r="A3269"/>
      <c r="B3269">
        <f t="shared" si="1715"/>
        <v>1335000</v>
      </c>
      <c r="C3269" s="186" t="str">
        <f t="shared" si="1683"/>
        <v>-4.28825108654601E-08+0.00183447381247157i</v>
      </c>
      <c r="D3269" s="158" t="str">
        <f t="shared" si="1684"/>
        <v>-5.95700628577188+0.0140642992289487i</v>
      </c>
      <c r="E3269" t="str">
        <f t="shared" si="1685"/>
        <v>2870</v>
      </c>
      <c r="F3269" t="str">
        <f t="shared" si="1686"/>
        <v>0.777000777000777</v>
      </c>
      <c r="G3269" t="str">
        <f t="shared" ref="G3269:G3332" si="1716">IF($C$11=$C$7,$C$24,F3269)</f>
        <v>0.777000777000777</v>
      </c>
      <c r="H3269" t="str">
        <f t="shared" si="1687"/>
        <v>9.12478365548051+0.280610026952953i</v>
      </c>
      <c r="I3269" t="str">
        <f t="shared" si="1688"/>
        <v>5242.53274067797i</v>
      </c>
      <c r="J3269" t="str">
        <f t="shared" ref="J3269:J3332" si="1717">IMSUM(COMPLEX(0,2*PI()*B3269*$C$113*$C$112),COMPLEX(0,2*PI()*B3269*$C$113*$C$111),COMPLEX(0,2*PI()*B3269*$C$28*10^-12*$C$111),COMPLEX(-1*2*PI()*B3269*2*PI()*B3269*$C$113*$C$112*$C$28*10^-12*$C$111,0),COMPLEX(1,0))</f>
        <v>-23507.8421480371+1133.83820504906i</v>
      </c>
      <c r="K3269" t="str">
        <f t="shared" si="1689"/>
        <v>0.0107314289622918-0.22249447667669i</v>
      </c>
      <c r="L3269" t="str">
        <f t="shared" si="1690"/>
        <v>0.000795767485460427-0.0138276374930688i</v>
      </c>
      <c r="M3269" t="str">
        <f t="shared" si="1691"/>
        <v>0.0115271964477522-0.236322114169759i</v>
      </c>
      <c r="N3269" t="str">
        <f t="shared" si="1692"/>
        <v>-5.92060447515732i</v>
      </c>
      <c r="O3269" t="str">
        <f t="shared" si="1693"/>
        <v>0.934984547205937+0.35468844989104i</v>
      </c>
      <c r="P3269" t="str">
        <f t="shared" si="1694"/>
        <v>0.065015452794063-0.35468844989104i</v>
      </c>
      <c r="Q3269" t="str">
        <f t="shared" si="1695"/>
        <v>-0.065015452794063+6.27529292504836i</v>
      </c>
      <c r="R3269" t="str">
        <f t="shared" si="1696"/>
        <v>-0.0566226802248744-0.00977390288125182i</v>
      </c>
      <c r="S3269" t="str">
        <f t="shared" si="1697"/>
        <v>0.611141191222131i</v>
      </c>
      <c r="T3269" t="str">
        <f t="shared" si="1698"/>
        <v>0.00597323464973766-0.0346044522428195i</v>
      </c>
      <c r="U3269" t="str">
        <f t="shared" si="1699"/>
        <v>0.0000500000000000001-0.000180632099752463i</v>
      </c>
      <c r="V3269" t="str">
        <f t="shared" si="1700"/>
        <v>3.33333333333333E-06-0.000198695309727709i</v>
      </c>
      <c r="W3269" t="str">
        <f t="shared" si="1701"/>
        <v>0.0000142546643769909-0.0000961816420205072i</v>
      </c>
      <c r="X3269" t="str">
        <f t="shared" si="1702"/>
        <v>0.000014425425003795-0.0000961295510823197i</v>
      </c>
      <c r="Y3269" t="str">
        <f t="shared" si="1703"/>
        <v>0.009+0.838805238508475i</v>
      </c>
      <c r="Z3269" t="str">
        <f t="shared" si="1704"/>
        <v>-0.00160185204229117-0.000258010463364655i</v>
      </c>
      <c r="AA3269" t="str">
        <f t="shared" si="1705"/>
        <v>0.179387922363902-16.6903909489587i</v>
      </c>
      <c r="AB3269" t="str">
        <f t="shared" si="1706"/>
        <v>0.0412622846704967-0.239042803947529i</v>
      </c>
      <c r="AC3269" t="str">
        <f t="shared" si="1707"/>
        <v>0.943984537655333-0.0125066837093309i</v>
      </c>
      <c r="AD3269" t="str">
        <f t="shared" si="1708"/>
        <v>0.0470574688910751-0.252604000972536i</v>
      </c>
      <c r="AE3269" t="str">
        <f t="shared" si="1709"/>
        <v>-0.000140553577986911+0.000392492915495422i</v>
      </c>
      <c r="AF3269" t="str">
        <f t="shared" si="1710"/>
        <v>-15.0817899412524-0.266545727724004i</v>
      </c>
      <c r="AG3269" t="str">
        <f t="shared" si="1711"/>
        <v>0.984768422876465-0.00300721240838832i</v>
      </c>
      <c r="AH3269" t="str">
        <f t="shared" si="1712"/>
        <v>0.00227704097327849-0.00596605665540386i</v>
      </c>
      <c r="AI3269">
        <f t="shared" si="1713"/>
        <v>-43.89566116337307</v>
      </c>
      <c r="AJ3269">
        <f t="shared" si="1714"/>
        <v>-69.109844896045601</v>
      </c>
      <c r="AK3269"/>
      <c r="AL3269"/>
      <c r="AM3269"/>
      <c r="AN3269"/>
    </row>
    <row r="3270" spans="1:40" x14ac:dyDescent="0.25">
      <c r="A3270"/>
      <c r="B3270">
        <f t="shared" si="1715"/>
        <v>1336000</v>
      </c>
      <c r="C3270" s="186" t="str">
        <f t="shared" ref="C3270:C3333" si="1718">IMPRODUCT(COMPLEX(-1,0),IMDIV(IMPRODUCT(G3270,COMPLEX($C$100+$C$101,0)),COMPLEX($C$100,2*PI()*B3270*$C$103*$C$102*(2*$C$100+$C$101))))</f>
        <v>-4.28183395151633E-08+0.00183310070333199i</v>
      </c>
      <c r="D3270" s="158" t="str">
        <f t="shared" ref="D3270:D3333" si="1719">IMPRODUCT(COMPLEX($C$106,0),IMSUB(C3270,G3270))</f>
        <v>-5.9570062852799+0.0140537720588786i</v>
      </c>
      <c r="E3270" t="str">
        <f t="shared" ref="E3270:E3333" si="1720">IMDIV(COMPLEX($C$20*10^3,0),COMPLEX(1,2*PI()*B3270*$C$20*1000*$C$29*10^-12))</f>
        <v>2870</v>
      </c>
      <c r="F3270" t="str">
        <f t="shared" ref="F3270:F3333" si="1721">IMDIV(COMPLEX($C$22*1000,0),IMSUM(COMPLEX($C$22*1000,0),E3270))</f>
        <v>0.777000777000777</v>
      </c>
      <c r="G3270" t="str">
        <f t="shared" si="1716"/>
        <v>0.777000777000777</v>
      </c>
      <c r="H3270" t="str">
        <f t="shared" ref="H3270:H3333" si="1722">IMPRODUCT(COMPLEX($C$108,0),IMPRODUCT(COMPLEX(-1,0),D3270),IMDIV(COMPLEX(0,2*PI()*B3270*$C$109*$C$110),COMPLEX(1,2*PI()*B3270*$C$109*$C$110)))</f>
        <v>9.1247975454618+0.280400449142338i</v>
      </c>
      <c r="I3270" t="str">
        <f t="shared" ref="I3270:I3333" si="1723">COMPLEX(0,2*PI()*B3270*$C$113*$C$112*$C$114)</f>
        <v>5246.45973149496i</v>
      </c>
      <c r="J3270" t="str">
        <f t="shared" si="1717"/>
        <v>-23543.0745779365+1134.68752205659i</v>
      </c>
      <c r="K3270" t="str">
        <f t="shared" ref="K3270:K3333" si="1724">IMDIV(I3270,J3270)</f>
        <v>0.0107154058168027-0.222328696997214i</v>
      </c>
      <c r="L3270" t="str">
        <f t="shared" ref="L3270:L3333" si="1725">IMDIV(COMPLEX($C$117,0),COMPLEX(1,2*PI()*B3270*$C$115*$C$116))</f>
        <v>0.00079458058760108-0.0138173557187302i</v>
      </c>
      <c r="M3270" t="str">
        <f t="shared" ref="M3270:M3333" si="1726">IMSUM(K3270,L3270)</f>
        <v>0.0115099864044038-0.236146052715944i</v>
      </c>
      <c r="N3270" t="str">
        <f t="shared" ref="N3270:N3333" si="1727">COMPLEX(0,-2*PI()*B3270*$C$43)</f>
        <v>-5.92503938487654i</v>
      </c>
      <c r="O3270" t="str">
        <f t="shared" ref="O3270:O3333" si="1728">IMEXP(N3270)</f>
        <v>0.936548358481932+0.350538403352326i</v>
      </c>
      <c r="P3270" t="str">
        <f t="shared" ref="P3270:P3333" si="1729">IMSUB(COMPLEX(1,0),O3270)</f>
        <v>0.063451641518068-0.350538403352326i</v>
      </c>
      <c r="Q3270" t="str">
        <f t="shared" ref="Q3270:Q3333" si="1730">IMSUM(COMPLEX(0,2*PI()*B3270*$C$43),O3270,COMPLEX(-1,0))</f>
        <v>-0.063451641518068+6.27557778822887i</v>
      </c>
      <c r="R3270" t="str">
        <f t="shared" ref="R3270:R3333" si="1731">IMDIV(P3270,Q3270)</f>
        <v>-0.0559540603212276-0.00954513935807507i</v>
      </c>
      <c r="S3270" t="str">
        <f t="shared" ref="S3270:S3333" si="1732">IMDIV(COMPLEX(0,2*PI()*B3270*$C$123),COMPLEX($C$124,0))</f>
        <v>0.611598974885966i</v>
      </c>
      <c r="T3270" t="str">
        <f t="shared" ref="T3270:T3333" si="1733">IMPRODUCT(R3270,S3270)</f>
        <v>0.0058377974465424-0.0342214459331703i</v>
      </c>
      <c r="U3270" t="str">
        <f t="shared" ref="U3270:U3333" si="1734">IMDIV(COMPLEX(1,2*PI()*B3270*$C$16*10^-3*$C$15*10^-6),COMPLEX(0,2*PI()*B3270*$C$15*10^-6))</f>
        <v>0.0000500000000000001-0.000180496896084984i</v>
      </c>
      <c r="V3270" t="str">
        <f t="shared" ref="V3270:V3333" si="1735">IMSUM(COMPLEX($C$18*10^-3,0),IMDIV(COMPLEX(1,0),COMPLEX(0,2*PI()*B3270*($C$17*1*10^-6))))</f>
        <v>3.33333333333333E-06-0.000198546585693482i</v>
      </c>
      <c r="W3270" t="str">
        <f t="shared" ref="W3270:W3333" si="1736">IMDIV(IMPRODUCT(U3270,V3270),IMSUM(U3270,V3270))</f>
        <v>0.0000142543410452715-0.0000961119477131245i</v>
      </c>
      <c r="X3270" t="str">
        <f t="shared" ref="X3270:X3333" si="1737">IMDIV(IMPRODUCT(COMPLEX($C$19,0),W3270),IMSUM(COMPLEX($C$19,0),W3270))</f>
        <v>0.0000144248489108357-0.0000960598961527223i</v>
      </c>
      <c r="Y3270" t="str">
        <f t="shared" ref="Y3270:Y3333" si="1738">COMPLEX($C$13*10^-3,2*PI()*B3270*$C$12*0.000001)</f>
        <v>0.009+0.839433557039193i</v>
      </c>
      <c r="Z3270" t="str">
        <f t="shared" ref="Z3270:Z3333" si="1739">IMPRODUCT(COMPLEX($C$6,0),IMDIV(X3270,IMSUM(X3270,Y3270)))</f>
        <v>-0.00159949339929291-0.000257782356361331i</v>
      </c>
      <c r="AA3270" t="str">
        <f t="shared" ref="AA3270:AA3333" si="1740">IMDIV(COMPLEX($C$6,0),IMSUM(X3270,Y3270))</f>
        <v>0.179119437133117-16.6778982101277i</v>
      </c>
      <c r="AB3270" t="str">
        <f t="shared" ref="AB3270:AB3333" si="1741">IMPRODUCT(COMPLEX($C$119,0),T3270)</f>
        <v>0.0403267030700879-0.236397048957804i</v>
      </c>
      <c r="AC3270" t="str">
        <f t="shared" ref="AC3270:AC3333" si="1742">IMSUM(COMPLEX(1,0),IMPRODUCT(AB3270,M3270))</f>
        <v>0.944639929818988-0.0122439185685947i</v>
      </c>
      <c r="AD3270" t="str">
        <f t="shared" ref="AD3270:AD3333" si="1743">IMDIV(AB3270,AC3270)</f>
        <v>0.0459259297292257-0.249655692258534i</v>
      </c>
      <c r="AE3270" t="str">
        <f t="shared" ref="AE3270:AE3333" si="1744">IMPRODUCT(AD3270,AA3270,X3270)</f>
        <v>-0.00013781505408771+0.00038748373747974i</v>
      </c>
      <c r="AF3270" t="str">
        <f t="shared" ref="AF3270:AF3333" si="1745">IMSUB(D3270,H3270)</f>
        <v>-15.0818038307417-0.266346677083459i</v>
      </c>
      <c r="AG3270" t="str">
        <f t="shared" ref="AG3270:AG3333" si="1746">IMSUM(COMPLEX(1,0),IMPRODUCT(AD3270,AA3270,COMPLEX($C$127,0)))</f>
        <v>0.98495706829309-0.00293461152926023i</v>
      </c>
      <c r="AH3270" t="str">
        <f t="shared" ref="AH3270:AH3333" si="1747">IMDIV(IMPRODUCT(AE3270,AF3270),AG3270)</f>
        <v>0.00223257181304519-0.00588928755405933i</v>
      </c>
      <c r="AI3270">
        <f t="shared" ref="AI3270:AI3333" si="1748">20*LOG10(IMABS(AH3270))</f>
        <v>-44.015587670864235</v>
      </c>
      <c r="AJ3270">
        <f t="shared" ref="AJ3270:AJ3333" si="1749">IMARGUMENT(AH3270)*180/PI()</f>
        <v>-69.238767744807575</v>
      </c>
      <c r="AK3270"/>
      <c r="AL3270"/>
      <c r="AM3270"/>
      <c r="AN3270"/>
    </row>
    <row r="3271" spans="1:40" x14ac:dyDescent="0.25">
      <c r="A3271"/>
      <c r="B3271">
        <f t="shared" si="1715"/>
        <v>1337000</v>
      </c>
      <c r="C3271" s="186" t="str">
        <f t="shared" si="1718"/>
        <v>-4.27543121005787E-08+0.00183172964820759i</v>
      </c>
      <c r="D3271" s="158" t="str">
        <f t="shared" si="1719"/>
        <v>-5.95700628478902+0.0140432606362582i</v>
      </c>
      <c r="E3271" t="str">
        <f t="shared" si="1720"/>
        <v>2870</v>
      </c>
      <c r="F3271" t="str">
        <f t="shared" si="1721"/>
        <v>0.777000777000777</v>
      </c>
      <c r="G3271" t="str">
        <f t="shared" si="1716"/>
        <v>0.777000777000777</v>
      </c>
      <c r="H3271" t="str">
        <f t="shared" si="1722"/>
        <v>9.12481140433339+0.280191183807617i</v>
      </c>
      <c r="I3271" t="str">
        <f t="shared" si="1723"/>
        <v>5250.38672231194i</v>
      </c>
      <c r="J3271" t="str">
        <f t="shared" si="1717"/>
        <v>-23578.3333892884+1135.53683906412i</v>
      </c>
      <c r="K3271" t="str">
        <f t="shared" si="1724"/>
        <v>0.0106994185041998-0.222163163611198i</v>
      </c>
      <c r="L3271" t="str">
        <f t="shared" si="1725"/>
        <v>0.000793396340255497-0.0138070891724507i</v>
      </c>
      <c r="M3271" t="str">
        <f t="shared" si="1726"/>
        <v>0.0114928148444553-0.235970252783649i</v>
      </c>
      <c r="N3271" t="str">
        <f t="shared" si="1727"/>
        <v>-5.92947429459576i</v>
      </c>
      <c r="O3271" t="str">
        <f t="shared" si="1728"/>
        <v>0.938093749357704+0.346381462286892i</v>
      </c>
      <c r="P3271" t="str">
        <f t="shared" si="1729"/>
        <v>0.061906250642296-0.346381462286892i</v>
      </c>
      <c r="Q3271" t="str">
        <f t="shared" si="1730"/>
        <v>-0.061906250642296+6.27585575688265i</v>
      </c>
      <c r="R3271" t="str">
        <f t="shared" si="1731"/>
        <v>-0.0552846290719077-0.0093188544803895i</v>
      </c>
      <c r="S3271" t="str">
        <f t="shared" si="1732"/>
        <v>0.612056758549803i</v>
      </c>
      <c r="T3271" t="str">
        <f t="shared" si="1733"/>
        <v>0.00570366786666451-0.03383733086738i</v>
      </c>
      <c r="U3271" t="str">
        <f t="shared" si="1734"/>
        <v>0.0000500000000000001-0.00018036189466682i</v>
      </c>
      <c r="V3271" t="str">
        <f t="shared" si="1735"/>
        <v>3.33333333333333E-06-0.000198398084133502i</v>
      </c>
      <c r="W3271" t="str">
        <f t="shared" si="1736"/>
        <v>0.0000142540174902537-0.0000960423592463113i</v>
      </c>
      <c r="X3271" t="str">
        <f t="shared" si="1737"/>
        <v>0.0000144242731617383-0.00009599034700379i</v>
      </c>
      <c r="Y3271" t="str">
        <f t="shared" si="1738"/>
        <v>0.009+0.840061875569911i</v>
      </c>
      <c r="Z3271" t="str">
        <f t="shared" si="1739"/>
        <v>-0.00159714004430049-0.000257554653174881i</v>
      </c>
      <c r="AA3271" t="str">
        <f t="shared" si="1740"/>
        <v>0.178851554215511-16.6654241588556i</v>
      </c>
      <c r="AB3271" t="str">
        <f t="shared" si="1741"/>
        <v>0.0394001543519828-0.233743634832919i</v>
      </c>
      <c r="AC3271" t="str">
        <f t="shared" si="1742"/>
        <v>0.945296274080717-0.0119836366983569i</v>
      </c>
      <c r="AD3271" t="str">
        <f t="shared" si="1743"/>
        <v>0.0448076916387257-0.24670220557234i</v>
      </c>
      <c r="AE3271" t="str">
        <f t="shared" si="1744"/>
        <v>-0.000135103459602539+0.000382477542057256i</v>
      </c>
      <c r="AF3271" t="str">
        <f t="shared" si="1745"/>
        <v>-15.0818176891224-0.266147923171359i</v>
      </c>
      <c r="AG3271" t="str">
        <f t="shared" si="1746"/>
        <v>0.985145753643178-0.00286292137987356i</v>
      </c>
      <c r="AH3271" t="str">
        <f t="shared" si="1747"/>
        <v>0.00218855157942763-0.00581257482156397i</v>
      </c>
      <c r="AI3271">
        <f t="shared" si="1748"/>
        <v>-44.136852379226632</v>
      </c>
      <c r="AJ3271">
        <f t="shared" si="1749"/>
        <v>-69.367632613388579</v>
      </c>
      <c r="AK3271"/>
      <c r="AL3271"/>
      <c r="AM3271"/>
      <c r="AN3271"/>
    </row>
    <row r="3272" spans="1:40" x14ac:dyDescent="0.25">
      <c r="A3272"/>
      <c r="B3272">
        <f t="shared" si="1715"/>
        <v>1338000</v>
      </c>
      <c r="C3272" s="186" t="str">
        <f t="shared" si="1718"/>
        <v>-4.26904281915659E-08+0.00183036064249293i</v>
      </c>
      <c r="D3272" s="158" t="str">
        <f t="shared" si="1719"/>
        <v>-5.95700628429924+0.0140327649257791i</v>
      </c>
      <c r="E3272" t="str">
        <f t="shared" si="1720"/>
        <v>2870</v>
      </c>
      <c r="F3272" t="str">
        <f t="shared" si="1721"/>
        <v>0.777000777000777</v>
      </c>
      <c r="G3272" t="str">
        <f t="shared" si="1716"/>
        <v>0.777000777000777</v>
      </c>
      <c r="H3272" t="str">
        <f t="shared" si="1722"/>
        <v>9.12482523218807+0.279982230251238i</v>
      </c>
      <c r="I3272" t="str">
        <f t="shared" si="1723"/>
        <v>5254.31371312893i</v>
      </c>
      <c r="J3272" t="str">
        <f t="shared" si="1717"/>
        <v>-23613.6185820929+1136.38615607165i</v>
      </c>
      <c r="K3272" t="str">
        <f t="shared" si="1724"/>
        <v>0.0106834669177973-0.221997875971455i</v>
      </c>
      <c r="L3272" t="str">
        <f t="shared" si="1725"/>
        <v>0.000792214735546257-0.013796837820539i</v>
      </c>
      <c r="M3272" t="str">
        <f t="shared" si="1726"/>
        <v>0.0114756816533436-0.235794713791994i</v>
      </c>
      <c r="N3272" t="str">
        <f t="shared" si="1727"/>
        <v>-5.93390920431498i</v>
      </c>
      <c r="O3272" t="str">
        <f t="shared" si="1728"/>
        <v>0.939620689437898+0.342217708455083i</v>
      </c>
      <c r="P3272" t="str">
        <f t="shared" si="1729"/>
        <v>0.060379310562102-0.342217708455083i</v>
      </c>
      <c r="Q3272" t="str">
        <f t="shared" si="1730"/>
        <v>-0.060379310562102+6.27612691277006i</v>
      </c>
      <c r="R3272" t="str">
        <f t="shared" si="1731"/>
        <v>-0.0546143929978073-0.0090950568654025i</v>
      </c>
      <c r="S3272" t="str">
        <f t="shared" si="1732"/>
        <v>0.61251454221364i</v>
      </c>
      <c r="T3272" t="str">
        <f t="shared" si="1733"/>
        <v>0.00557085459231904-0.0334521099253278i</v>
      </c>
      <c r="U3272" t="str">
        <f t="shared" si="1734"/>
        <v>0.0000499999999999999-0.000180227095044498i</v>
      </c>
      <c r="V3272" t="str">
        <f t="shared" si="1735"/>
        <v>3.33333333333333E-06-0.000198249804548948i</v>
      </c>
      <c r="W3272" t="str">
        <f t="shared" si="1736"/>
        <v>0.0000142536937119779-0.0000959728763824688i</v>
      </c>
      <c r="X3272" t="str">
        <f t="shared" si="1737"/>
        <v>0.0000144236977548485-0.0000959209033980614i</v>
      </c>
      <c r="Y3272" t="str">
        <f t="shared" si="1738"/>
        <v>0.009+0.840690194100629i</v>
      </c>
      <c r="Z3272" t="str">
        <f t="shared" si="1739"/>
        <v>-0.00159479196151034-0.000257327352702477i</v>
      </c>
      <c r="AA3272" t="str">
        <f t="shared" si="1740"/>
        <v>0.178584271810734-16.6529687532426i</v>
      </c>
      <c r="AB3272" t="str">
        <f t="shared" si="1741"/>
        <v>0.0384826984917305-0.231082581466684i</v>
      </c>
      <c r="AC3272" t="str">
        <f t="shared" si="1742"/>
        <v>0.945953564037801-0.0117258470173457i</v>
      </c>
      <c r="AD3272" t="str">
        <f t="shared" si="1743"/>
        <v>0.0437027780815755-0.243743602373544i</v>
      </c>
      <c r="AE3272" t="str">
        <f t="shared" si="1744"/>
        <v>-0.000132418735117117+0.000377474417545428i</v>
      </c>
      <c r="AF3272" t="str">
        <f t="shared" si="1745"/>
        <v>-15.0818315164873-0.265949465325459i</v>
      </c>
      <c r="AG3272" t="str">
        <f t="shared" si="1746"/>
        <v>0.985334475125507-0.00279214137305001i</v>
      </c>
      <c r="AH3272" t="str">
        <f t="shared" si="1747"/>
        <v>0.00214497891353317-0.00573592006948925i</v>
      </c>
      <c r="AI3272">
        <f t="shared" si="1748"/>
        <v>-44.259488874010955</v>
      </c>
      <c r="AJ3272">
        <f t="shared" si="1749"/>
        <v>-69.496439534949275</v>
      </c>
      <c r="AK3272"/>
      <c r="AL3272"/>
      <c r="AM3272"/>
      <c r="AN3272"/>
    </row>
    <row r="3273" spans="1:40" x14ac:dyDescent="0.25">
      <c r="A3273"/>
      <c r="B3273">
        <f t="shared" si="1715"/>
        <v>1339000</v>
      </c>
      <c r="C3273" s="186" t="str">
        <f t="shared" si="1718"/>
        <v>-4.26266873595901E-08+0.00182899368159636i</v>
      </c>
      <c r="D3273" s="158" t="str">
        <f t="shared" si="1719"/>
        <v>-5.95700628381056+0.0140222848922388i</v>
      </c>
      <c r="E3273" t="str">
        <f t="shared" si="1720"/>
        <v>2870</v>
      </c>
      <c r="F3273" t="str">
        <f t="shared" si="1721"/>
        <v>0.777000777000777</v>
      </c>
      <c r="G3273" t="str">
        <f t="shared" si="1716"/>
        <v>0.777000777000777</v>
      </c>
      <c r="H3273" t="str">
        <f t="shared" si="1722"/>
        <v>9.1248390291183+0.27977358777772i</v>
      </c>
      <c r="I3273" t="str">
        <f t="shared" si="1723"/>
        <v>5258.24070394592i</v>
      </c>
      <c r="J3273" t="str">
        <f t="shared" si="1717"/>
        <v>-23648.93015635+1137.23547307917i</v>
      </c>
      <c r="K3273" t="str">
        <f t="shared" si="1724"/>
        <v>0.0106675509513053-0.221832833532412i</v>
      </c>
      <c r="L3273" t="str">
        <f t="shared" si="1725"/>
        <v>0.000791035765625159-0.0137866016294028i</v>
      </c>
      <c r="M3273" t="str">
        <f t="shared" si="1726"/>
        <v>0.0114585867169305-0.235619435161815i</v>
      </c>
      <c r="N3273" t="str">
        <f t="shared" si="1727"/>
        <v>-5.9383441140342i</v>
      </c>
      <c r="O3273" t="str">
        <f t="shared" si="1728"/>
        <v>0.94112914869006+0.338047223751242i</v>
      </c>
      <c r="P3273" t="str">
        <f t="shared" si="1729"/>
        <v>0.05887085130994-0.338047223751242i</v>
      </c>
      <c r="Q3273" t="str">
        <f t="shared" si="1730"/>
        <v>-0.05887085130994+6.27639133778544i</v>
      </c>
      <c r="R3273" t="str">
        <f t="shared" si="1731"/>
        <v>-0.05394335869914-0.00887375513465921i</v>
      </c>
      <c r="S3273" t="str">
        <f t="shared" si="1732"/>
        <v>0.612972325877477i</v>
      </c>
      <c r="T3273" t="str">
        <f t="shared" si="1733"/>
        <v>0.00543936632415926-0.0330657860474549i</v>
      </c>
      <c r="U3273" t="str">
        <f t="shared" si="1734"/>
        <v>0.0000499999999999999-0.000180092496765899i</v>
      </c>
      <c r="V3273" t="str">
        <f t="shared" si="1735"/>
        <v>3.33333333333333E-06-0.000198101746442489i</v>
      </c>
      <c r="W3273" t="str">
        <f t="shared" si="1736"/>
        <v>0.0000142533697104852-0.0000959034988847083i</v>
      </c>
      <c r="X3273" t="str">
        <f t="shared" si="1737"/>
        <v>0.0000144231226885189-0.0000958515650987849i</v>
      </c>
      <c r="Y3273" t="str">
        <f t="shared" si="1738"/>
        <v>0.009+0.841318512631347i</v>
      </c>
      <c r="Z3273" t="str">
        <f t="shared" si="1739"/>
        <v>-0.00159244913517789-0.00025710045384534i</v>
      </c>
      <c r="AA3273" t="str">
        <f t="shared" si="1740"/>
        <v>0.178317588125162-16.6405319515139i</v>
      </c>
      <c r="AB3273" t="str">
        <f t="shared" si="1741"/>
        <v>0.0375743955922491-0.228413909171264i</v>
      </c>
      <c r="AC3273" t="str">
        <f t="shared" si="1742"/>
        <v>0.946611793208195-0.0114705584515843i</v>
      </c>
      <c r="AD3273" t="str">
        <f t="shared" si="1743"/>
        <v>0.0426112122264376-0.240779944224294i</v>
      </c>
      <c r="AE3273" t="str">
        <f t="shared" si="1744"/>
        <v>-0.000129760820995794+0.000372474451945841i</v>
      </c>
      <c r="AF3273" t="str">
        <f t="shared" si="1745"/>
        <v>-15.0818453129289-0.265751302885481i</v>
      </c>
      <c r="AG3273" t="str">
        <f t="shared" si="1746"/>
        <v>0.985523228943864-0.00272227090564054i</v>
      </c>
      <c r="AH3273" t="str">
        <f t="shared" si="1747"/>
        <v>0.00210185245310931-0.00565932489913808i</v>
      </c>
      <c r="AI3273">
        <f t="shared" si="1748"/>
        <v>-44.383532029507876</v>
      </c>
      <c r="AJ3273">
        <f t="shared" si="1749"/>
        <v>-69.625188543755613</v>
      </c>
      <c r="AK3273"/>
      <c r="AL3273"/>
      <c r="AM3273"/>
      <c r="AN3273"/>
    </row>
    <row r="3274" spans="1:40" x14ac:dyDescent="0.25">
      <c r="A3274"/>
      <c r="B3274">
        <f t="shared" si="1715"/>
        <v>1340000</v>
      </c>
      <c r="C3274" s="186" t="str">
        <f t="shared" si="1718"/>
        <v>-4.25630891777153E-08+0.00182762876093993i</v>
      </c>
      <c r="D3274" s="158" t="str">
        <f t="shared" si="1719"/>
        <v>-5.95700628332298+0.0140118205005395i</v>
      </c>
      <c r="E3274" t="str">
        <f t="shared" si="1720"/>
        <v>2870</v>
      </c>
      <c r="F3274" t="str">
        <f t="shared" si="1721"/>
        <v>0.777000777000777</v>
      </c>
      <c r="G3274" t="str">
        <f t="shared" si="1716"/>
        <v>0.777000777000777</v>
      </c>
      <c r="H3274" t="str">
        <f t="shared" si="1722"/>
        <v>9.12485279521619+0.27956525569365i</v>
      </c>
      <c r="I3274" t="str">
        <f t="shared" si="1723"/>
        <v>5262.1676947629i</v>
      </c>
      <c r="J3274" t="str">
        <f t="shared" si="1717"/>
        <v>-23684.2681120596+1138.0847900867i</v>
      </c>
      <c r="K3274" t="str">
        <f t="shared" si="1724"/>
        <v>0.0106516704988295-0.221668035750108i</v>
      </c>
      <c r="L3274" t="str">
        <f t="shared" si="1725"/>
        <v>0.000789859422673083-0.0137763805655484i</v>
      </c>
      <c r="M3274" t="str">
        <f t="shared" si="1726"/>
        <v>0.0114415299215026-0.235444416315656i</v>
      </c>
      <c r="N3274" t="str">
        <f t="shared" si="1727"/>
        <v>-5.94277902375342i</v>
      </c>
      <c r="O3274" t="str">
        <f t="shared" si="1728"/>
        <v>0.942619097445222+0.333870090202095i</v>
      </c>
      <c r="P3274" t="str">
        <f t="shared" si="1729"/>
        <v>0.057380902554778-0.333870090202095i</v>
      </c>
      <c r="Q3274" t="str">
        <f t="shared" si="1730"/>
        <v>-0.057380902554778+6.27664911395552i</v>
      </c>
      <c r="R3274" t="str">
        <f t="shared" si="1731"/>
        <v>-0.0532715328558534-0.00865495791349053i</v>
      </c>
      <c r="S3274" t="str">
        <f t="shared" si="1732"/>
        <v>0.613430109541314i</v>
      </c>
      <c r="T3274" t="str">
        <f t="shared" si="1733"/>
        <v>0.00530921178094796-0.0326783622351999i</v>
      </c>
      <c r="U3274" t="str">
        <f t="shared" si="1734"/>
        <v>0.0000499999999999999-0.000179958099380252i</v>
      </c>
      <c r="V3274" t="str">
        <f t="shared" si="1735"/>
        <v>3.33333333333333E-06-0.000197953909318278i</v>
      </c>
      <c r="W3274" t="str">
        <f t="shared" si="1736"/>
        <v>0.000014253045485816-0.000095834226516847i</v>
      </c>
      <c r="X3274" t="str">
        <f t="shared" si="1737"/>
        <v>0.0000144225479611077-0.0000957823318699145i</v>
      </c>
      <c r="Y3274" t="str">
        <f t="shared" si="1738"/>
        <v>0.009+0.841946831162064i</v>
      </c>
      <c r="Z3274" t="str">
        <f t="shared" si="1739"/>
        <v>-0.00159011154961725-0.000256873955508689i</v>
      </c>
      <c r="AA3274" t="str">
        <f t="shared" si="1740"/>
        <v>0.178051501371858-16.6281137120195i</v>
      </c>
      <c r="AB3274" t="str">
        <f t="shared" si="1741"/>
        <v>0.0366753058815546-0.225737638680183i</v>
      </c>
      <c r="AC3274" t="str">
        <f t="shared" si="1742"/>
        <v>0.947270955030094-0.0112177799338494i</v>
      </c>
      <c r="AD3274" t="str">
        <f t="shared" si="1743"/>
        <v>0.0415330169482319-0.23781129278783i</v>
      </c>
      <c r="AE3274" t="str">
        <f t="shared" si="1744"/>
        <v>-0.000127129657382877+0.000367477732943635i</v>
      </c>
      <c r="AF3274" t="str">
        <f t="shared" si="1745"/>
        <v>-15.0818590785392-0.26555343519311i</v>
      </c>
      <c r="AG3274" t="str">
        <f t="shared" si="1746"/>
        <v>0.985712011307116-0.00265330935855981i</v>
      </c>
      <c r="AH3274" t="str">
        <f t="shared" si="1747"/>
        <v>0.00205917083261073-0.00558279090155919i</v>
      </c>
      <c r="AI3274">
        <f t="shared" si="1748"/>
        <v>-44.509018075474636</v>
      </c>
      <c r="AJ3274">
        <f t="shared" si="1749"/>
        <v>-69.753879675174062</v>
      </c>
      <c r="AK3274"/>
      <c r="AL3274"/>
      <c r="AM3274"/>
      <c r="AN3274"/>
    </row>
    <row r="3275" spans="1:40" x14ac:dyDescent="0.25">
      <c r="A3275"/>
      <c r="B3275">
        <f t="shared" si="1715"/>
        <v>1341000</v>
      </c>
      <c r="C3275" s="186" t="str">
        <f t="shared" si="1718"/>
        <v>-4.24996332205965E-08+0.00182626587595935i</v>
      </c>
      <c r="D3275" s="158" t="str">
        <f t="shared" si="1719"/>
        <v>-5.95700628283648+0.0140013717156884i</v>
      </c>
      <c r="E3275" t="str">
        <f t="shared" si="1720"/>
        <v>2870</v>
      </c>
      <c r="F3275" t="str">
        <f t="shared" si="1721"/>
        <v>0.777000777000777</v>
      </c>
      <c r="G3275" t="str">
        <f t="shared" si="1716"/>
        <v>0.777000777000777</v>
      </c>
      <c r="H3275" t="str">
        <f t="shared" si="1722"/>
        <v>9.1248665305735+0.279357233307666i</v>
      </c>
      <c r="I3275" t="str">
        <f t="shared" si="1723"/>
        <v>5266.09468557989i</v>
      </c>
      <c r="J3275" t="str">
        <f t="shared" si="1717"/>
        <v>-23719.6324492218+1138.93410709423i</v>
      </c>
      <c r="K3275" t="str">
        <f t="shared" si="1724"/>
        <v>0.0106358254548676-0.221503482082186i</v>
      </c>
      <c r="L3275" t="str">
        <f t="shared" si="1725"/>
        <v>0.000788685698899852-0.0137661745955801i</v>
      </c>
      <c r="M3275" t="str">
        <f t="shared" si="1726"/>
        <v>0.0114245111537675-0.235269656677766i</v>
      </c>
      <c r="N3275" t="str">
        <f t="shared" si="1727"/>
        <v>-5.94721393347264i</v>
      </c>
      <c r="O3275" t="str">
        <f t="shared" si="1728"/>
        <v>0.944090506398487+0.329686389965144i</v>
      </c>
      <c r="P3275" t="str">
        <f t="shared" si="1729"/>
        <v>0.055909493601513-0.329686389965144i</v>
      </c>
      <c r="Q3275" t="str">
        <f t="shared" si="1730"/>
        <v>-0.055909493601513+6.27690032343778i</v>
      </c>
      <c r="R3275" t="str">
        <f t="shared" si="1731"/>
        <v>-0.0525989222280416-0.00843867383045323i</v>
      </c>
      <c r="S3275" t="str">
        <f t="shared" si="1732"/>
        <v>0.613887893205151i</v>
      </c>
      <c r="T3275" t="str">
        <f t="shared" si="1733"/>
        <v>0.00518039969922237-0.032289841551434i</v>
      </c>
      <c r="U3275" t="str">
        <f t="shared" si="1734"/>
        <v>0.00005-0.000179823902438135i</v>
      </c>
      <c r="V3275" t="str">
        <f t="shared" si="1735"/>
        <v>3.33333333333333E-06-0.000197806292681948i</v>
      </c>
      <c r="W3275" t="str">
        <f t="shared" si="1736"/>
        <v>0.0000142527210380107-0.0000957650590434077i</v>
      </c>
      <c r="X3275" t="str">
        <f t="shared" si="1737"/>
        <v>0.0000144219735709796-0.000095713203476109i</v>
      </c>
      <c r="Y3275" t="str">
        <f t="shared" si="1738"/>
        <v>0.009+0.842575149692783i</v>
      </c>
      <c r="Z3275" t="str">
        <f t="shared" si="1739"/>
        <v>-0.001587779189201-0.000256647856601745i</v>
      </c>
      <c r="AA3275" t="str">
        <f t="shared" si="1740"/>
        <v>0.17778600977055-16.6157139932336i</v>
      </c>
      <c r="AB3275" t="str">
        <f t="shared" si="1741"/>
        <v>0.0357854897104464-0.223053791151335i</v>
      </c>
      <c r="AC3275" t="str">
        <f t="shared" si="1742"/>
        <v>0.947931042861491-0.010967520403121i</v>
      </c>
      <c r="AD3275" t="str">
        <f t="shared" si="1743"/>
        <v>0.0404682148277337-0.234837709827023i</v>
      </c>
      <c r="AE3275" t="str">
        <f t="shared" si="1744"/>
        <v>-0.000124525184203959+0.000362484347906933i</v>
      </c>
      <c r="AF3275" t="str">
        <f t="shared" si="1745"/>
        <v>-15.08187281341-0.265355861591978i</v>
      </c>
      <c r="AG3275" t="str">
        <f t="shared" si="1746"/>
        <v>0.985900818429272-0.00258525609682074i</v>
      </c>
      <c r="AH3275" t="str">
        <f t="shared" si="1747"/>
        <v>0.00201693268326607-0.00550631965756203i</v>
      </c>
      <c r="AI3275">
        <f t="shared" si="1748"/>
        <v>-44.635984668236873</v>
      </c>
      <c r="AJ3275">
        <f t="shared" si="1749"/>
        <v>-69.882512965666578</v>
      </c>
      <c r="AK3275"/>
      <c r="AL3275"/>
      <c r="AM3275"/>
      <c r="AN3275"/>
    </row>
    <row r="3276" spans="1:40" x14ac:dyDescent="0.25">
      <c r="A3276"/>
      <c r="B3276">
        <f t="shared" si="1715"/>
        <v>1342000</v>
      </c>
      <c r="C3276" s="186" t="str">
        <f t="shared" si="1718"/>
        <v>-4.24363190644728E-08+0.00182490502210393i</v>
      </c>
      <c r="D3276" s="158" t="str">
        <f t="shared" si="1719"/>
        <v>-5.95700628235107+0.0139909385027968i</v>
      </c>
      <c r="E3276" t="str">
        <f t="shared" si="1720"/>
        <v>2870</v>
      </c>
      <c r="F3276" t="str">
        <f t="shared" si="1721"/>
        <v>0.777000777000777</v>
      </c>
      <c r="G3276" t="str">
        <f t="shared" si="1716"/>
        <v>0.777000777000777</v>
      </c>
      <c r="H3276" t="str">
        <f t="shared" si="1722"/>
        <v>9.12488023528166+0.279149519930464i</v>
      </c>
      <c r="I3276" t="str">
        <f t="shared" si="1723"/>
        <v>5270.02167639688i</v>
      </c>
      <c r="J3276" t="str">
        <f t="shared" si="1717"/>
        <v>-23755.0231678366+1139.78342410176i</v>
      </c>
      <c r="K3276" t="str">
        <f t="shared" si="1724"/>
        <v>0.0106200157143091-0.221339171987886i</v>
      </c>
      <c r="L3276" t="str">
        <f t="shared" si="1725"/>
        <v>0.000787514586544141-0.0137559836862005i</v>
      </c>
      <c r="M3276" t="str">
        <f t="shared" si="1726"/>
        <v>0.0114075303008532-0.235095155674087i</v>
      </c>
      <c r="N3276" t="str">
        <f t="shared" si="1727"/>
        <v>-5.95164884319186i</v>
      </c>
      <c r="O3276" t="str">
        <f t="shared" si="1728"/>
        <v>0.945543346609606+0.325496205327045i</v>
      </c>
      <c r="P3276" t="str">
        <f t="shared" si="1729"/>
        <v>0.054456653390394-0.325496205327045i</v>
      </c>
      <c r="Q3276" t="str">
        <f t="shared" si="1730"/>
        <v>-0.054456653390394+6.27714504851891i</v>
      </c>
      <c r="R3276" t="str">
        <f t="shared" si="1731"/>
        <v>-0.0519255336563533-0.00822491151676359i</v>
      </c>
      <c r="S3276" t="str">
        <f t="shared" si="1732"/>
        <v>0.614345676868988i</v>
      </c>
      <c r="T3276" t="str">
        <f t="shared" si="1733"/>
        <v>0.00505293883295366-0.0319002271208958i</v>
      </c>
      <c r="U3276" t="str">
        <f t="shared" si="1734"/>
        <v>0.00005-0.000179689905491459i</v>
      </c>
      <c r="V3276" t="str">
        <f t="shared" si="1735"/>
        <v>3.33333333333333E-06-0.000197658896040605i</v>
      </c>
      <c r="W3276" t="str">
        <f t="shared" si="1736"/>
        <v>0.0000142523963671103-0.0000956959962296138i</v>
      </c>
      <c r="X3276" t="str">
        <f t="shared" si="1737"/>
        <v>0.0000144213995165057-0.0000956441796827276i</v>
      </c>
      <c r="Y3276" t="str">
        <f t="shared" si="1738"/>
        <v>0.009+0.8432034682235i</v>
      </c>
      <c r="Z3276" t="str">
        <f t="shared" si="1739"/>
        <v>-0.00158545203835995-0.000256422156037711i</v>
      </c>
      <c r="AA3276" t="str">
        <f t="shared" si="1740"/>
        <v>0.177521111547599-16.6033327537543i</v>
      </c>
      <c r="AB3276" t="str">
        <f t="shared" si="1741"/>
        <v>0.0349050075501551-0.220362388169986i</v>
      </c>
      <c r="AC3276" t="str">
        <f t="shared" si="1742"/>
        <v>0.948592049979744-0.0107197888040264i</v>
      </c>
      <c r="AD3276" t="str">
        <f t="shared" si="1743"/>
        <v>0.0394168281511816-0.231859257202901i</v>
      </c>
      <c r="AE3276" t="str">
        <f t="shared" si="1744"/>
        <v>-0.000121947341167245+0.00035749438388627i</v>
      </c>
      <c r="AF3276" t="str">
        <f t="shared" si="1745"/>
        <v>-15.0818865176327-0.265158581427667i</v>
      </c>
      <c r="AG3276" t="str">
        <f t="shared" si="1746"/>
        <v>0.986089646529564-0.00251811046956942i</v>
      </c>
      <c r="AH3276" t="str">
        <f t="shared" si="1747"/>
        <v>0.00197513663314424-0.00542991273773168i</v>
      </c>
      <c r="AI3276">
        <f t="shared" si="1748"/>
        <v>-44.764470966515489</v>
      </c>
      <c r="AJ3276">
        <f t="shared" si="1749"/>
        <v>-70.011088452784975</v>
      </c>
      <c r="AK3276"/>
      <c r="AL3276"/>
      <c r="AM3276"/>
      <c r="AN3276"/>
    </row>
    <row r="3277" spans="1:40" x14ac:dyDescent="0.25">
      <c r="A3277"/>
      <c r="B3277">
        <f t="shared" si="1715"/>
        <v>1343000</v>
      </c>
      <c r="C3277" s="186" t="str">
        <f t="shared" si="1718"/>
        <v>-4.23731462871604E-08+0.00182354619483651i</v>
      </c>
      <c r="D3277" s="158" t="str">
        <f t="shared" si="1719"/>
        <v>-5.95700628186674+0.0139805208270799i</v>
      </c>
      <c r="E3277" t="str">
        <f t="shared" si="1720"/>
        <v>2870</v>
      </c>
      <c r="F3277" t="str">
        <f t="shared" si="1721"/>
        <v>0.777000777000777</v>
      </c>
      <c r="G3277" t="str">
        <f t="shared" si="1716"/>
        <v>0.777000777000777</v>
      </c>
      <c r="H3277" t="str">
        <f t="shared" si="1722"/>
        <v>9.12489390943176+0.278942114874773i</v>
      </c>
      <c r="I3277" t="str">
        <f t="shared" si="1723"/>
        <v>5273.94866721386i</v>
      </c>
      <c r="J3277" t="str">
        <f t="shared" si="1717"/>
        <v>-23790.4402679039+1140.63274110928i</v>
      </c>
      <c r="K3277" t="str">
        <f t="shared" si="1724"/>
        <v>0.0106042411724326-0.221175104928042i</v>
      </c>
      <c r="L3277" t="str">
        <f t="shared" si="1725"/>
        <v>0.000786346077873293-0.0137458078042095i</v>
      </c>
      <c r="M3277" t="str">
        <f t="shared" si="1726"/>
        <v>0.0113905872503059-0.234920912732251i</v>
      </c>
      <c r="N3277" t="str">
        <f t="shared" si="1727"/>
        <v>-5.95608375291108i</v>
      </c>
      <c r="O3277" t="str">
        <f t="shared" si="1728"/>
        <v>0.94697758950355+0.321299618701991i</v>
      </c>
      <c r="P3277" t="str">
        <f t="shared" si="1729"/>
        <v>0.05302241049645-0.321299618701991i</v>
      </c>
      <c r="Q3277" t="str">
        <f t="shared" si="1730"/>
        <v>-0.05302241049645+6.27738337161307i</v>
      </c>
      <c r="R3277" t="str">
        <f t="shared" si="1731"/>
        <v>-0.0512513740624002-0.00801367960572395i</v>
      </c>
      <c r="S3277" t="str">
        <f t="shared" si="1732"/>
        <v>0.614803460532825i</v>
      </c>
      <c r="T3277" t="str">
        <f t="shared" si="1733"/>
        <v>0.00492683795320041-0.0315095221306259i</v>
      </c>
      <c r="U3277" t="str">
        <f t="shared" si="1734"/>
        <v>0.00005-0.000179556108093476i</v>
      </c>
      <c r="V3277" t="str">
        <f t="shared" si="1735"/>
        <v>3.33333333333333E-06-0.000197511718902824i</v>
      </c>
      <c r="W3277" t="str">
        <f t="shared" si="1736"/>
        <v>0.0000142520714731556-0.0000956270378413885i</v>
      </c>
      <c r="X3277" t="str">
        <f t="shared" si="1737"/>
        <v>0.0000144208257960634-0.0000955752602558287i</v>
      </c>
      <c r="Y3277" t="str">
        <f t="shared" si="1738"/>
        <v>0.009+0.843831786754218i</v>
      </c>
      <c r="Z3277" t="str">
        <f t="shared" si="1739"/>
        <v>-0.00158313008158283-0.000256196852733752i</v>
      </c>
      <c r="AA3277" t="str">
        <f t="shared" si="1740"/>
        <v>0.177256804935964-16.5909699523027i</v>
      </c>
      <c r="AB3277" t="str">
        <f t="shared" si="1741"/>
        <v>0.034033919989949-0.217663451751775i</v>
      </c>
      <c r="AC3277" t="str">
        <f t="shared" si="1742"/>
        <v>0.949253969581136-0.0104745940862766i</v>
      </c>
      <c r="AD3277" t="str">
        <f t="shared" si="1743"/>
        <v>0.0383788789098907-0.228875996873182i</v>
      </c>
      <c r="AE3277" t="str">
        <f t="shared" si="1744"/>
        <v>-0.000119396067764881+0.000352507927614025i</v>
      </c>
      <c r="AF3277" t="str">
        <f t="shared" si="1745"/>
        <v>-15.0819001912985-0.264961594047693i</v>
      </c>
      <c r="AG3277" t="str">
        <f t="shared" si="1746"/>
        <v>0.986278491832505-0.00245187181012019i</v>
      </c>
      <c r="AH3277" t="str">
        <f t="shared" si="1747"/>
        <v>0.00193378130722036-0.00535357170244444i</v>
      </c>
      <c r="AI3277">
        <f t="shared" si="1748"/>
        <v>-44.894517712359239</v>
      </c>
      <c r="AJ3277">
        <f t="shared" si="1749"/>
        <v>-70.139606175166477</v>
      </c>
      <c r="AK3277"/>
      <c r="AL3277"/>
      <c r="AM3277"/>
      <c r="AN3277"/>
    </row>
    <row r="3278" spans="1:40" x14ac:dyDescent="0.25">
      <c r="A3278"/>
      <c r="B3278">
        <f t="shared" si="1715"/>
        <v>1344000</v>
      </c>
      <c r="C3278" s="186" t="str">
        <f t="shared" si="1718"/>
        <v>-4.23101144680458E-08+0.00182218938963349i</v>
      </c>
      <c r="D3278" s="158" t="str">
        <f t="shared" si="1719"/>
        <v>-5.9570062813835+0.0139701186538568i</v>
      </c>
      <c r="E3278" t="str">
        <f t="shared" si="1720"/>
        <v>2870</v>
      </c>
      <c r="F3278" t="str">
        <f t="shared" si="1721"/>
        <v>0.777000777000777</v>
      </c>
      <c r="G3278" t="str">
        <f t="shared" si="1716"/>
        <v>0.777000777000777</v>
      </c>
      <c r="H3278" t="str">
        <f t="shared" si="1722"/>
        <v>9.12490755311456+0.278735017455363i</v>
      </c>
      <c r="I3278" t="str">
        <f t="shared" si="1723"/>
        <v>5277.87565803085i</v>
      </c>
      <c r="J3278" t="str">
        <f t="shared" si="1717"/>
        <v>-23825.8837494238+1141.48205811681i</v>
      </c>
      <c r="K3278" t="str">
        <f t="shared" si="1724"/>
        <v>0.0105885017249048-0.221011280365073i</v>
      </c>
      <c r="L3278" t="str">
        <f t="shared" si="1725"/>
        <v>0.000785180165183227-0.0137356469165043i</v>
      </c>
      <c r="M3278" t="str">
        <f t="shared" si="1726"/>
        <v>0.011373681890088-0.234746927281577i</v>
      </c>
      <c r="N3278" t="str">
        <f t="shared" si="1727"/>
        <v>-5.96051866263029i</v>
      </c>
      <c r="O3278" t="str">
        <f t="shared" si="1728"/>
        <v>0.948393206871064+0.317096712630103i</v>
      </c>
      <c r="P3278" t="str">
        <f t="shared" si="1729"/>
        <v>0.051606793128936-0.317096712630103i</v>
      </c>
      <c r="Q3278" t="str">
        <f t="shared" si="1730"/>
        <v>-0.051606793128936+6.27761537526039i</v>
      </c>
      <c r="R3278" t="str">
        <f t="shared" si="1731"/>
        <v>-0.0505764504491633-0.00780498673214394i</v>
      </c>
      <c r="S3278" t="str">
        <f t="shared" si="1732"/>
        <v>0.615261244196662i</v>
      </c>
      <c r="T3278" t="str">
        <f t="shared" si="1733"/>
        <v>0.00480210584775732-0.031117729830403i</v>
      </c>
      <c r="U3278" t="str">
        <f t="shared" si="1734"/>
        <v>0.00005-0.000179422509798764i</v>
      </c>
      <c r="V3278" t="str">
        <f t="shared" si="1735"/>
        <v>3.33333333333333E-06-0.00019736476077864i</v>
      </c>
      <c r="W3278" t="str">
        <f t="shared" si="1736"/>
        <v>0.0000142517463561868-0.0000955581836453513i</v>
      </c>
      <c r="X3278" t="str">
        <f t="shared" si="1737"/>
        <v>0.0000144202524080358-0.0000955064449621673i</v>
      </c>
      <c r="Y3278" t="str">
        <f t="shared" si="1738"/>
        <v>0.009+0.844460105284936i</v>
      </c>
      <c r="Z3278" t="str">
        <f t="shared" si="1739"/>
        <v>-0.00158081330341605-0.000255971945610966i</v>
      </c>
      <c r="AA3278" t="str">
        <f t="shared" si="1740"/>
        <v>0.176993088175181-16.5786255477232i</v>
      </c>
      <c r="AB3278" t="str">
        <f t="shared" si="1741"/>
        <v>0.033172287734707-0.214957004345725i</v>
      </c>
      <c r="AC3278" t="str">
        <f t="shared" si="1742"/>
        <v>0.94991679478045-0.0102319452040974i</v>
      </c>
      <c r="AD3278" t="str">
        <f t="shared" si="1743"/>
        <v>0.0373543887998807-0.225887990890808i</v>
      </c>
      <c r="AE3278" t="str">
        <f t="shared" si="1744"/>
        <v>-0.000116871303274299+0.000347525065503897i</v>
      </c>
      <c r="AF3278" t="str">
        <f t="shared" si="1745"/>
        <v>-15.0819138344981-0.264764898801506i</v>
      </c>
      <c r="AG3278" t="str">
        <f t="shared" si="1746"/>
        <v>0.986467350567966-0.00238653943599159i</v>
      </c>
      <c r="AH3278" t="str">
        <f t="shared" si="1747"/>
        <v>0.00189286532744155-0.00527729810188403i</v>
      </c>
      <c r="AI3278">
        <f t="shared" si="1748"/>
        <v>-45.026167317601278</v>
      </c>
      <c r="AJ3278">
        <f t="shared" si="1749"/>
        <v>-70.268066172527867</v>
      </c>
      <c r="AK3278"/>
      <c r="AL3278"/>
      <c r="AM3278"/>
      <c r="AN3278"/>
    </row>
    <row r="3279" spans="1:40" x14ac:dyDescent="0.25">
      <c r="A3279"/>
      <c r="B3279">
        <f t="shared" si="1715"/>
        <v>1345000</v>
      </c>
      <c r="C3279" s="186" t="str">
        <f t="shared" si="1718"/>
        <v>-4.22472231880782E-08+0.00182083460198466i</v>
      </c>
      <c r="D3279" s="158" t="str">
        <f t="shared" si="1719"/>
        <v>-5.95700628090134+0.0139597319485491i</v>
      </c>
      <c r="E3279" t="str">
        <f t="shared" si="1720"/>
        <v>2870</v>
      </c>
      <c r="F3279" t="str">
        <f t="shared" si="1721"/>
        <v>0.777000777000777</v>
      </c>
      <c r="G3279" t="str">
        <f t="shared" si="1716"/>
        <v>0.777000777000777</v>
      </c>
      <c r="H3279" t="str">
        <f t="shared" si="1722"/>
        <v>9.12492116642047+0.278528226989027i</v>
      </c>
      <c r="I3279" t="str">
        <f t="shared" si="1723"/>
        <v>5281.80264884784i</v>
      </c>
      <c r="J3279" t="str">
        <f t="shared" si="1717"/>
        <v>-23861.3536123962+1142.33137512434i</v>
      </c>
      <c r="K3279" t="str">
        <f t="shared" si="1724"/>
        <v>0.010572797267778-0.220847697762978i</v>
      </c>
      <c r="L3279" t="str">
        <f t="shared" si="1725"/>
        <v>0.000784016840798307-0.0137255009900787i</v>
      </c>
      <c r="M3279" t="str">
        <f t="shared" si="1726"/>
        <v>0.0113568141085763-0.234573198753057i</v>
      </c>
      <c r="N3279" t="str">
        <f t="shared" si="1727"/>
        <v>-5.96495357234951i</v>
      </c>
      <c r="O3279" t="str">
        <f t="shared" si="1728"/>
        <v>0.949790170869238+0.312887569775765i</v>
      </c>
      <c r="P3279" t="str">
        <f t="shared" si="1729"/>
        <v>0.050209829130762-0.312887569775765i</v>
      </c>
      <c r="Q3279" t="str">
        <f t="shared" si="1730"/>
        <v>-0.050209829130762+6.27784114212528i</v>
      </c>
      <c r="R3279" t="str">
        <f t="shared" si="1731"/>
        <v>-0.0499007699013889-0.00759884153175149i</v>
      </c>
      <c r="S3279" t="str">
        <f t="shared" si="1732"/>
        <v>0.615719027860499i</v>
      </c>
      <c r="T3279" t="str">
        <f t="shared" si="1733"/>
        <v>0.00467875132079601-0.0307248535331736i</v>
      </c>
      <c r="U3279" t="str">
        <f t="shared" si="1734"/>
        <v>0.00005-0.000179289110163226i</v>
      </c>
      <c r="V3279" t="str">
        <f t="shared" si="1735"/>
        <v>3.33333333333333E-06-0.000197218021179548i</v>
      </c>
      <c r="W3279" t="str">
        <f t="shared" si="1736"/>
        <v>0.0000142514210162455-0.0000954894334088153i</v>
      </c>
      <c r="X3279" t="str">
        <f t="shared" si="1737"/>
        <v>0.0000144196793508132-0.0000954377335691906i</v>
      </c>
      <c r="Y3279" t="str">
        <f t="shared" si="1738"/>
        <v>0.009+0.845088423815654i</v>
      </c>
      <c r="Z3279" t="str">
        <f t="shared" si="1739"/>
        <v>-0.00157850168846343-0.000255747433594395i</v>
      </c>
      <c r="AA3279" t="str">
        <f t="shared" si="1740"/>
        <v>0.176729959511329-16.5662994989821i</v>
      </c>
      <c r="AB3279" t="str">
        <f t="shared" si="1741"/>
        <v>0.0323201716024376-0.212243068837218i</v>
      </c>
      <c r="AC3279" t="str">
        <f t="shared" si="1742"/>
        <v>0.950580518610535-0.00999185111564955i</v>
      </c>
      <c r="AD3279" t="str">
        <f t="shared" si="1743"/>
        <v>0.0363433792214957-0.222895301402455i</v>
      </c>
      <c r="AE3279" t="str">
        <f t="shared" si="1744"/>
        <v>-0.000114372986759525+0.000342545883650296i</v>
      </c>
      <c r="AF3279" t="str">
        <f t="shared" si="1745"/>
        <v>-15.0819274473218-0.264568495040478i</v>
      </c>
      <c r="AG3279" t="str">
        <f t="shared" si="1746"/>
        <v>0.986656218971241-0.00232211264894142i</v>
      </c>
      <c r="AH3279" t="str">
        <f t="shared" si="1747"/>
        <v>0.00185238731279174-0.00520109347605709i</v>
      </c>
      <c r="AI3279">
        <f t="shared" si="1748"/>
        <v>-45.159463956300911</v>
      </c>
      <c r="AJ3279">
        <f t="shared" si="1749"/>
        <v>-70.396468485661856</v>
      </c>
      <c r="AK3279"/>
      <c r="AL3279"/>
      <c r="AM3279"/>
      <c r="AN3279"/>
    </row>
    <row r="3280" spans="1:40" x14ac:dyDescent="0.25">
      <c r="A3280"/>
      <c r="B3280">
        <f t="shared" si="1715"/>
        <v>1346000</v>
      </c>
      <c r="C3280" s="186" t="str">
        <f t="shared" si="1718"/>
        <v>-4.21844720297631E-08+0.00181948182739326i</v>
      </c>
      <c r="D3280" s="158" t="str">
        <f t="shared" si="1719"/>
        <v>-5.95700628042024+0.0139493606766817i</v>
      </c>
      <c r="E3280" t="str">
        <f t="shared" si="1720"/>
        <v>2870</v>
      </c>
      <c r="F3280" t="str">
        <f t="shared" si="1721"/>
        <v>0.777000777000777</v>
      </c>
      <c r="G3280" t="str">
        <f t="shared" si="1716"/>
        <v>0.777000777000777</v>
      </c>
      <c r="H3280" t="str">
        <f t="shared" si="1722"/>
        <v>9.12493474943952+0.27832174279458i</v>
      </c>
      <c r="I3280" t="str">
        <f t="shared" si="1723"/>
        <v>5285.72963966483i</v>
      </c>
      <c r="J3280" t="str">
        <f t="shared" si="1717"/>
        <v>-23896.8498568212+1143.18069213187i</v>
      </c>
      <c r="K3280" t="str">
        <f t="shared" si="1724"/>
        <v>0.010557127697489-0.220684356587333i</v>
      </c>
      <c r="L3280" t="str">
        <f t="shared" si="1725"/>
        <v>0.000782856097071204-0.0137153699920231i</v>
      </c>
      <c r="M3280" t="str">
        <f t="shared" si="1726"/>
        <v>0.0113399837945602-0.234399726579356i</v>
      </c>
      <c r="N3280" t="str">
        <f t="shared" si="1727"/>
        <v>-5.96938848206873i</v>
      </c>
      <c r="O3280" t="str">
        <f t="shared" si="1728"/>
        <v>0.951168454022031+0.30867227292606i</v>
      </c>
      <c r="P3280" t="str">
        <f t="shared" si="1729"/>
        <v>0.048831545977969-0.30867227292606i</v>
      </c>
      <c r="Q3280" t="str">
        <f t="shared" si="1730"/>
        <v>-0.048831545977969+6.27806075499479i</v>
      </c>
      <c r="R3280" t="str">
        <f t="shared" si="1731"/>
        <v>-0.0492243395859992-0.00739525264060281i</v>
      </c>
      <c r="S3280" t="str">
        <f t="shared" si="1732"/>
        <v>0.616176811524334i</v>
      </c>
      <c r="T3280" t="str">
        <f t="shared" si="1733"/>
        <v>0.00455678319250355-0.030330896615492i</v>
      </c>
      <c r="U3280" t="str">
        <f t="shared" si="1734"/>
        <v>0.00005-0.000179155908744085i</v>
      </c>
      <c r="V3280" t="str">
        <f t="shared" si="1735"/>
        <v>3.33333333333333E-06-0.000197071499618494i</v>
      </c>
      <c r="W3280" t="str">
        <f t="shared" si="1736"/>
        <v>0.0000142510954533718-0.000095420786899785i</v>
      </c>
      <c r="X3280" t="str">
        <f t="shared" si="1737"/>
        <v>0.0000144191066227909-0.0000953691258450372i</v>
      </c>
      <c r="Y3280" t="str">
        <f t="shared" si="1738"/>
        <v>0.009+0.845716742346372i</v>
      </c>
      <c r="Z3280" t="str">
        <f t="shared" si="1739"/>
        <v>-0.00157619522138602-0.000255523315612971i</v>
      </c>
      <c r="AA3280" t="str">
        <f t="shared" si="1740"/>
        <v>0.176467417197001-16.5539917651681i</v>
      </c>
      <c r="AB3280" t="str">
        <f t="shared" si="1741"/>
        <v>0.0314776325217818-0.209521668551026i</v>
      </c>
      <c r="AC3280" t="str">
        <f t="shared" si="1742"/>
        <v>0.951245134021877-0.00975432078244895i</v>
      </c>
      <c r="AD3280" t="str">
        <f t="shared" si="1743"/>
        <v>0.0353458712790601-0.219897990647092i</v>
      </c>
      <c r="AE3280" t="str">
        <f t="shared" si="1744"/>
        <v>-0.000111901057072555+0.000337570467827878i</v>
      </c>
      <c r="AF3280" t="str">
        <f t="shared" si="1745"/>
        <v>-15.0819410298598-0.264372382117898i</v>
      </c>
      <c r="AG3280" t="str">
        <f t="shared" si="1746"/>
        <v>0.986845093283117-0.00225859073500405i</v>
      </c>
      <c r="AH3280" t="str">
        <f t="shared" si="1747"/>
        <v>0.00181234587935728-0.00512495935481108i</v>
      </c>
      <c r="AI3280">
        <f t="shared" si="1748"/>
        <v>-45.29445366366879</v>
      </c>
      <c r="AJ3280">
        <f t="shared" si="1749"/>
        <v>-70.524813156428962</v>
      </c>
      <c r="AK3280"/>
      <c r="AL3280"/>
      <c r="AM3280"/>
      <c r="AN3280"/>
    </row>
    <row r="3281" spans="1:40" x14ac:dyDescent="0.25">
      <c r="A3281"/>
      <c r="B3281">
        <f t="shared" si="1715"/>
        <v>1347000</v>
      </c>
      <c r="C3281" s="186" t="str">
        <f t="shared" si="1718"/>
        <v>-4.2121860577155E-08+0.00181813106137586i</v>
      </c>
      <c r="D3281" s="158" t="str">
        <f t="shared" si="1719"/>
        <v>-5.95700627994023+0.0139390048038816i</v>
      </c>
      <c r="E3281" t="str">
        <f t="shared" si="1720"/>
        <v>2870</v>
      </c>
      <c r="F3281" t="str">
        <f t="shared" si="1721"/>
        <v>0.777000777000777</v>
      </c>
      <c r="G3281" t="str">
        <f t="shared" si="1716"/>
        <v>0.777000777000777</v>
      </c>
      <c r="H3281" t="str">
        <f t="shared" si="1722"/>
        <v>9.12494830226153+0.278115564192845i</v>
      </c>
      <c r="I3281" t="str">
        <f t="shared" si="1723"/>
        <v>5289.65663048181i</v>
      </c>
      <c r="J3281" t="str">
        <f t="shared" si="1717"/>
        <v>-23932.3724826988+1144.03000913939i</v>
      </c>
      <c r="K3281" t="str">
        <f t="shared" si="1724"/>
        <v>0.010541492910857-0.22052125630528i</v>
      </c>
      <c r="L3281" t="str">
        <f t="shared" si="1725"/>
        <v>0.000781697926382806-0.0137052538895241i</v>
      </c>
      <c r="M3281" t="str">
        <f t="shared" si="1726"/>
        <v>0.0113231908372398-0.234226510194804i</v>
      </c>
      <c r="N3281" t="str">
        <f t="shared" si="1727"/>
        <v>-5.97382339178795i</v>
      </c>
      <c r="O3281" t="str">
        <f t="shared" si="1728"/>
        <v>0.952528029220831+0.304450904989097i</v>
      </c>
      <c r="P3281" t="str">
        <f t="shared" si="1729"/>
        <v>0.047471970779169-0.304450904989097i</v>
      </c>
      <c r="Q3281" t="str">
        <f t="shared" si="1730"/>
        <v>-0.047471970779169+6.27827429677705i</v>
      </c>
      <c r="R3281" t="str">
        <f t="shared" si="1731"/>
        <v>-0.0485471667524825-0.00719422869447905i</v>
      </c>
      <c r="S3281" t="str">
        <f t="shared" si="1732"/>
        <v>0.616634595188171i</v>
      </c>
      <c r="T3281" t="str">
        <f t="shared" si="1733"/>
        <v>0.00443621029871121-0.0299358625179497i</v>
      </c>
      <c r="U3281" t="str">
        <f t="shared" si="1734"/>
        <v>0.00005-0.00017902290509988i</v>
      </c>
      <c r="V3281" t="str">
        <f t="shared" si="1735"/>
        <v>3.33333333333333E-06-0.000196925195609868i</v>
      </c>
      <c r="W3281" t="str">
        <f t="shared" si="1736"/>
        <v>0.0000142507696676066-0.0000953522438869539i</v>
      </c>
      <c r="X3281" t="str">
        <f t="shared" si="1737"/>
        <v>0.0000144185342223708-0.0000953006215585345i</v>
      </c>
      <c r="Y3281" t="str">
        <f t="shared" si="1738"/>
        <v>0.009+0.84634506087709i</v>
      </c>
      <c r="Z3281" t="str">
        <f t="shared" si="1739"/>
        <v>-0.00157389388690169-0.000255299590599518i</v>
      </c>
      <c r="AA3281" t="str">
        <f t="shared" si="1740"/>
        <v>0.176205459491274-16.541702305491i</v>
      </c>
      <c r="AB3281" t="str">
        <f t="shared" si="1741"/>
        <v>0.0306447315294487-0.206792827254282i</v>
      </c>
      <c r="AC3281" t="str">
        <f t="shared" si="1742"/>
        <v>0.951910633882176-0.00951936316877205i</v>
      </c>
      <c r="AD3281" t="str">
        <f t="shared" si="1743"/>
        <v>0.0343618857805102-0.21689612095449i</v>
      </c>
      <c r="AE3281" t="str">
        <f t="shared" si="1744"/>
        <v>-0.000109455452854664+0.00033259890349097i</v>
      </c>
      <c r="AF3281" t="str">
        <f t="shared" si="1745"/>
        <v>-15.0819545822018-0.264176559388963i</v>
      </c>
      <c r="AG3281" t="str">
        <f t="shared" si="1746"/>
        <v>0.987033969749937-0.00219597296452594i</v>
      </c>
      <c r="AH3281" t="str">
        <f t="shared" si="1747"/>
        <v>0.00177273964039086-0.00504889725785073i</v>
      </c>
      <c r="AI3281">
        <f t="shared" si="1748"/>
        <v>-45.431184442036596</v>
      </c>
      <c r="AJ3281">
        <f t="shared" si="1749"/>
        <v>-70.653100227755999</v>
      </c>
      <c r="AK3281"/>
      <c r="AL3281"/>
      <c r="AM3281"/>
      <c r="AN3281"/>
    </row>
    <row r="3282" spans="1:40" x14ac:dyDescent="0.25">
      <c r="A3282"/>
      <c r="B3282">
        <f t="shared" si="1715"/>
        <v>1348000</v>
      </c>
      <c r="C3282" s="186" t="str">
        <f t="shared" si="1718"/>
        <v>-4.20593884158508E-08+0.00181678229946234i</v>
      </c>
      <c r="D3282" s="158" t="str">
        <f t="shared" si="1719"/>
        <v>-5.95700627946127+0.0139286642958779i</v>
      </c>
      <c r="E3282" t="str">
        <f t="shared" si="1720"/>
        <v>2870</v>
      </c>
      <c r="F3282" t="str">
        <f t="shared" si="1721"/>
        <v>0.777000777000777</v>
      </c>
      <c r="G3282" t="str">
        <f t="shared" si="1716"/>
        <v>0.777000777000777</v>
      </c>
      <c r="H3282" t="str">
        <f t="shared" si="1722"/>
        <v>9.12496182497584+0.277909690506654i</v>
      </c>
      <c r="I3282" t="str">
        <f t="shared" si="1723"/>
        <v>5293.5836212988i</v>
      </c>
      <c r="J3282" t="str">
        <f t="shared" si="1717"/>
        <v>-23967.9214900289+1144.87932614692i</v>
      </c>
      <c r="K3282" t="str">
        <f t="shared" si="1724"/>
        <v>0.0105258928050826-0.220358396385529i</v>
      </c>
      <c r="L3282" t="str">
        <f t="shared" si="1725"/>
        <v>0.000780542321142044-0.013695152649864i</v>
      </c>
      <c r="M3282" t="str">
        <f t="shared" si="1726"/>
        <v>0.0113064351262246-0.234053549035393i</v>
      </c>
      <c r="N3282" t="str">
        <f t="shared" si="1727"/>
        <v>-5.97825830150717i</v>
      </c>
      <c r="O3282" t="str">
        <f t="shared" si="1728"/>
        <v>0.95386886972498+0.300223548992397i</v>
      </c>
      <c r="P3282" t="str">
        <f t="shared" si="1729"/>
        <v>0.04613113027502-0.300223548992397i</v>
      </c>
      <c r="Q3282" t="str">
        <f t="shared" si="1730"/>
        <v>-0.04613113027502+6.27848185049957i</v>
      </c>
      <c r="R3282" t="str">
        <f t="shared" si="1731"/>
        <v>-0.0478692587332908-0.00699577832828027i</v>
      </c>
      <c r="S3282" t="str">
        <f t="shared" si="1732"/>
        <v>0.617092378852008i</v>
      </c>
      <c r="T3282" t="str">
        <f t="shared" si="1733"/>
        <v>0.0043170414905198-0.0295397547456087i</v>
      </c>
      <c r="U3282" t="str">
        <f t="shared" si="1734"/>
        <v>0.0000500000000000001-0.000178890098790459i</v>
      </c>
      <c r="V3282" t="str">
        <f t="shared" si="1735"/>
        <v>3.33333333333333E-06-0.000196779108669505i</v>
      </c>
      <c r="W3282" t="str">
        <f t="shared" si="1736"/>
        <v>0.000014250443658991-0.0000952838041397022i</v>
      </c>
      <c r="X3282" t="str">
        <f t="shared" si="1737"/>
        <v>0.0000144179621479613-0.000095232220479196i</v>
      </c>
      <c r="Y3282" t="str">
        <f t="shared" si="1738"/>
        <v>0.009+0.846973379407808i</v>
      </c>
      <c r="Z3282" t="str">
        <f t="shared" si="1739"/>
        <v>-0.00157159766978507-0.000255076257490743i</v>
      </c>
      <c r="AA3282" t="str">
        <f t="shared" si="1740"/>
        <v>0.175944084659686-16.5294310792819i</v>
      </c>
      <c r="AB3282" t="str">
        <f t="shared" si="1741"/>
        <v>0.0298215297676271-0.204056569159474i</v>
      </c>
      <c r="AC3282" t="str">
        <f t="shared" si="1742"/>
        <v>0.952577010975921-0.0092869872410593i</v>
      </c>
      <c r="AD3282" t="str">
        <f t="shared" si="1743"/>
        <v>0.0333914432370546-0.213889754743747i</v>
      </c>
      <c r="AE3282" t="str">
        <f t="shared" si="1744"/>
        <v>-0.000107036112537763+0.00032763127577305i</v>
      </c>
      <c r="AF3282" t="str">
        <f t="shared" si="1745"/>
        <v>-15.0819681044371-0.263981026210776i</v>
      </c>
      <c r="AG3282" t="str">
        <f t="shared" si="1746"/>
        <v>0.987222844623679-0.00213425859220286i</v>
      </c>
      <c r="AH3282" t="str">
        <f t="shared" si="1747"/>
        <v>0.00173356720637598-0.00497290869475562i</v>
      </c>
      <c r="AI3282">
        <f t="shared" si="1748"/>
        <v>-45.56970637447634</v>
      </c>
      <c r="AJ3282">
        <f t="shared" si="1749"/>
        <v>-70.781329743628092</v>
      </c>
      <c r="AK3282"/>
      <c r="AL3282"/>
      <c r="AM3282"/>
      <c r="AN3282"/>
    </row>
    <row r="3283" spans="1:40" x14ac:dyDescent="0.25">
      <c r="A3283"/>
      <c r="B3283">
        <f t="shared" si="1715"/>
        <v>1349000</v>
      </c>
      <c r="C3283" s="186" t="str">
        <f t="shared" si="1718"/>
        <v>-4.19970551329826E-08+0.00181543553719583i</v>
      </c>
      <c r="D3283" s="158" t="str">
        <f t="shared" si="1719"/>
        <v>-5.95700627898338+0.0139183391185014i</v>
      </c>
      <c r="E3283" t="str">
        <f t="shared" si="1720"/>
        <v>2870</v>
      </c>
      <c r="F3283" t="str">
        <f t="shared" si="1721"/>
        <v>0.777000777000777</v>
      </c>
      <c r="G3283" t="str">
        <f t="shared" si="1716"/>
        <v>0.777000777000777</v>
      </c>
      <c r="H3283" t="str">
        <f t="shared" si="1722"/>
        <v>9.12497531767158+0.277704121060834i</v>
      </c>
      <c r="I3283" t="str">
        <f t="shared" si="1723"/>
        <v>5297.51061211579i</v>
      </c>
      <c r="J3283" t="str">
        <f t="shared" si="1717"/>
        <v>-24003.4968788117+1145.72864315445i</v>
      </c>
      <c r="K3283" t="str">
        <f t="shared" si="1724"/>
        <v>0.0105103272777449-0.220195776298341i</v>
      </c>
      <c r="L3283" t="str">
        <f t="shared" si="1725"/>
        <v>0.000779389273785797-0.0136850662404206i</v>
      </c>
      <c r="M3283" t="str">
        <f t="shared" si="1726"/>
        <v>0.0112897165515307-0.233880842538762i</v>
      </c>
      <c r="N3283" t="str">
        <f t="shared" si="1727"/>
        <v>-5.98269321122639i</v>
      </c>
      <c r="O3283" t="str">
        <f t="shared" si="1728"/>
        <v>0.955190949162301+0.295990288081251i</v>
      </c>
      <c r="P3283" t="str">
        <f t="shared" si="1729"/>
        <v>0.044809050837699-0.295990288081251i</v>
      </c>
      <c r="Q3283" t="str">
        <f t="shared" si="1730"/>
        <v>-0.044809050837699+6.27868349930764i</v>
      </c>
      <c r="R3283" t="str">
        <f t="shared" si="1731"/>
        <v>-0.0471906229442312-0.00679991017541117i</v>
      </c>
      <c r="S3283" t="str">
        <f t="shared" si="1732"/>
        <v>0.617550162515845i</v>
      </c>
      <c r="T3283" t="str">
        <f t="shared" si="1733"/>
        <v>0.00419928563391832-0.0291425768684339i</v>
      </c>
      <c r="U3283" t="str">
        <f t="shared" si="1734"/>
        <v>0.0000500000000000001-0.000178757489376974i</v>
      </c>
      <c r="V3283" t="str">
        <f t="shared" si="1735"/>
        <v>3.33333333333333E-06-0.000196633238314672i</v>
      </c>
      <c r="W3283" t="str">
        <f t="shared" si="1736"/>
        <v>0.0000142501174275657-0.0000952154674280924i</v>
      </c>
      <c r="X3283" t="str">
        <f t="shared" si="1737"/>
        <v>0.0000144173903979763-0.0000951639223772169i</v>
      </c>
      <c r="Y3283" t="str">
        <f t="shared" si="1738"/>
        <v>0.009+0.847601697938526i</v>
      </c>
      <c r="Z3283" t="str">
        <f t="shared" si="1739"/>
        <v>-0.00156930655486711-0.000254853315227199i</v>
      </c>
      <c r="AA3283" t="str">
        <f t="shared" si="1740"/>
        <v>0.175683290974198-16.5171780459924i</v>
      </c>
      <c r="AB3283" t="str">
        <f t="shared" si="1741"/>
        <v>0.0290080884813515-0.20131291892743i</v>
      </c>
      <c r="AC3283" t="str">
        <f t="shared" si="1742"/>
        <v>0.953244258003971-0.00905720196730941i</v>
      </c>
      <c r="AD3283" t="str">
        <f t="shared" si="1743"/>
        <v>0.0324345638628351-0.210878954521817i</v>
      </c>
      <c r="AE3283" t="str">
        <f t="shared" si="1744"/>
        <v>-0.000104642974345734+0.00032266766948622i</v>
      </c>
      <c r="AF3283" t="str">
        <f t="shared" si="1745"/>
        <v>-15.081981596655-0.263785781942333i</v>
      </c>
      <c r="AG3283" t="str">
        <f t="shared" si="1746"/>
        <v>0.987411714162011-0.00207344685711682i</v>
      </c>
      <c r="AH3283" t="str">
        <f t="shared" si="1747"/>
        <v>0.00169482718509063-0.00489699516499813i</v>
      </c>
      <c r="AI3283">
        <f t="shared" si="1748"/>
        <v>-45.710071746743814</v>
      </c>
      <c r="AJ3283">
        <f t="shared" si="1749"/>
        <v>-70.909501749084839</v>
      </c>
      <c r="AK3283"/>
      <c r="AL3283"/>
      <c r="AM3283"/>
      <c r="AN3283"/>
    </row>
    <row r="3284" spans="1:40" x14ac:dyDescent="0.25">
      <c r="A3284"/>
      <c r="B3284">
        <f t="shared" si="1715"/>
        <v>1350000</v>
      </c>
      <c r="C3284" s="186" t="str">
        <f t="shared" si="1718"/>
        <v>-4.19348603172112E-08+0.00181409077013268i</v>
      </c>
      <c r="D3284" s="158" t="str">
        <f t="shared" si="1719"/>
        <v>-5.95700627850655+0.0139080292376839i</v>
      </c>
      <c r="E3284" t="str">
        <f t="shared" si="1720"/>
        <v>2870</v>
      </c>
      <c r="F3284" t="str">
        <f t="shared" si="1721"/>
        <v>0.777000777000777</v>
      </c>
      <c r="G3284" t="str">
        <f t="shared" si="1716"/>
        <v>0.777000777000777</v>
      </c>
      <c r="H3284" t="str">
        <f t="shared" si="1722"/>
        <v>9.12498878043748+0.277498855182199i</v>
      </c>
      <c r="I3284" t="str">
        <f t="shared" si="1723"/>
        <v>5301.43760293278i</v>
      </c>
      <c r="J3284" t="str">
        <f t="shared" si="1717"/>
        <v>-24039.0986490469+1146.57796016198i</v>
      </c>
      <c r="K3284" t="str">
        <f t="shared" si="1724"/>
        <v>0.0104947962268012-0.220033395515537i</v>
      </c>
      <c r="L3284" t="str">
        <f t="shared" si="1725"/>
        <v>0.000778238776778768-0.0136749946286665i</v>
      </c>
      <c r="M3284" t="str">
        <f t="shared" si="1726"/>
        <v>0.01127303500358-0.233708390144203i</v>
      </c>
      <c r="N3284" t="str">
        <f t="shared" si="1727"/>
        <v>-5.98712812094561i</v>
      </c>
      <c r="O3284" t="str">
        <f t="shared" si="1728"/>
        <v>0.956494241529618+0.291751205517099i</v>
      </c>
      <c r="P3284" t="str">
        <f t="shared" si="1729"/>
        <v>0.043505758470382-0.291751205517099i</v>
      </c>
      <c r="Q3284" t="str">
        <f t="shared" si="1730"/>
        <v>-0.043505758470382+6.27887932646271i</v>
      </c>
      <c r="R3284" t="str">
        <f t="shared" si="1731"/>
        <v>-0.0465112668848573-0.00660663286715967i</v>
      </c>
      <c r="S3284" t="str">
        <f t="shared" si="1732"/>
        <v>0.618007946179682i</v>
      </c>
      <c r="T3284" t="str">
        <f t="shared" si="1733"/>
        <v>0.00408295160939653-0.0287443325217257i</v>
      </c>
      <c r="U3284" t="str">
        <f t="shared" si="1734"/>
        <v>0.0000500000000000001-0.00017862507642188i</v>
      </c>
      <c r="V3284" t="str">
        <f t="shared" si="1735"/>
        <v>3.33333333333333E-06-0.000196487584064069i</v>
      </c>
      <c r="W3284" t="str">
        <f t="shared" si="1736"/>
        <v>0.0000142497909733714-0.0000951472335228692i</v>
      </c>
      <c r="X3284" t="str">
        <f t="shared" si="1737"/>
        <v>0.0000144168189708358-0.0000950957270234747i</v>
      </c>
      <c r="Y3284" t="str">
        <f t="shared" si="1738"/>
        <v>0.009+0.848230016469244i</v>
      </c>
      <c r="Z3284" t="str">
        <f t="shared" si="1739"/>
        <v>-0.00156702052703498-0.000254630762753272i</v>
      </c>
      <c r="AA3284" t="str">
        <f t="shared" si="1740"/>
        <v>0.175423076713174-16.5049431651942i</v>
      </c>
      <c r="AB3284" t="str">
        <f t="shared" si="1741"/>
        <v>0.0282044690158257-0.198561901670304i</v>
      </c>
      <c r="AC3284" t="str">
        <f t="shared" si="1742"/>
        <v>0.953912367583134-0.00883001631646742i</v>
      </c>
      <c r="AD3284" t="str">
        <f t="shared" si="1743"/>
        <v>0.0314912675745959-0.207863782882041i</v>
      </c>
      <c r="AE3284" t="str">
        <f t="shared" si="1744"/>
        <v>-0.000102275976295778+0.000317708169120716i</v>
      </c>
      <c r="AF3284" t="str">
        <f t="shared" si="1745"/>
        <v>-15.081995058944-0.263590825944515i</v>
      </c>
      <c r="AG3284" t="str">
        <f t="shared" si="1746"/>
        <v>0.987600574628367-0.00201353698277351i</v>
      </c>
      <c r="AH3284" t="str">
        <f t="shared" si="1747"/>
        <v>0.00165651818167069-0.00482115815796175i</v>
      </c>
      <c r="AI3284">
        <f t="shared" si="1748"/>
        <v>-45.852335178288435</v>
      </c>
      <c r="AJ3284">
        <f t="shared" si="1749"/>
        <v>-71.037616290215453</v>
      </c>
      <c r="AK3284"/>
      <c r="AL3284"/>
      <c r="AM3284"/>
      <c r="AN3284"/>
    </row>
    <row r="3285" spans="1:40" x14ac:dyDescent="0.25">
      <c r="A3285"/>
      <c r="B3285">
        <f t="shared" si="1715"/>
        <v>1351000</v>
      </c>
      <c r="C3285" s="186" t="str">
        <f t="shared" si="1718"/>
        <v>-4.18728035587192E-08+0.00181274799384238i</v>
      </c>
      <c r="D3285" s="158" t="str">
        <f t="shared" si="1719"/>
        <v>-5.95700627803079+0.0138977346194583i</v>
      </c>
      <c r="E3285" t="str">
        <f t="shared" si="1720"/>
        <v>2870</v>
      </c>
      <c r="F3285" t="str">
        <f t="shared" si="1721"/>
        <v>0.777000777000777</v>
      </c>
      <c r="G3285" t="str">
        <f t="shared" si="1716"/>
        <v>0.777000777000777</v>
      </c>
      <c r="H3285" t="str">
        <f t="shared" si="1722"/>
        <v>9.12500221336198+0.277293892199553i</v>
      </c>
      <c r="I3285" t="str">
        <f t="shared" si="1723"/>
        <v>5305.36459374976i</v>
      </c>
      <c r="J3285" t="str">
        <f t="shared" si="1717"/>
        <v>-24074.7268007348+1147.4272771695i</v>
      </c>
      <c r="K3285" t="str">
        <f t="shared" si="1724"/>
        <v>0.0104792995505839-0.219871253510475i</v>
      </c>
      <c r="L3285" t="str">
        <f t="shared" si="1725"/>
        <v>0.000777090822613345-0.0136649377821692i</v>
      </c>
      <c r="M3285" t="str">
        <f t="shared" si="1726"/>
        <v>0.0112563903731972-0.233536191292644i</v>
      </c>
      <c r="N3285" t="str">
        <f t="shared" si="1727"/>
        <v>-5.99156303066483i</v>
      </c>
      <c r="O3285" t="str">
        <f t="shared" si="1728"/>
        <v>0.957778721193266+0.287506384675876i</v>
      </c>
      <c r="P3285" t="str">
        <f t="shared" si="1729"/>
        <v>0.042221278806734-0.287506384675876i</v>
      </c>
      <c r="Q3285" t="str">
        <f t="shared" si="1730"/>
        <v>-0.042221278806734+6.27906941534071i</v>
      </c>
      <c r="R3285" t="str">
        <f t="shared" si="1731"/>
        <v>-0.0458311981388537-0.00641595503206916i</v>
      </c>
      <c r="S3285" t="str">
        <f t="shared" si="1732"/>
        <v>0.618465729843519i</v>
      </c>
      <c r="T3285" t="str">
        <f t="shared" si="1733"/>
        <v>0.00396804831155185-0.0283450254065491i</v>
      </c>
      <c r="U3285" t="str">
        <f t="shared" si="1734"/>
        <v>0.0000500000000000001-0.000178492859488926i</v>
      </c>
      <c r="V3285" t="str">
        <f t="shared" si="1735"/>
        <v>3.33333333333333E-06-0.000196342145437818i</v>
      </c>
      <c r="W3285" t="str">
        <f t="shared" si="1736"/>
        <v>0.0000142494642964492-0.0000950791021954558i</v>
      </c>
      <c r="X3285" t="str">
        <f t="shared" si="1737"/>
        <v>0.0000144162478649663-0.0000950276341895247i</v>
      </c>
      <c r="Y3285" t="str">
        <f t="shared" si="1738"/>
        <v>0.009+0.848858334999962i</v>
      </c>
      <c r="Z3285" t="str">
        <f t="shared" si="1739"/>
        <v>-0.00156473957123176-0.000254408599017184i</v>
      </c>
      <c r="AA3285" t="str">
        <f t="shared" si="1740"/>
        <v>0.175163440161347-16.4927263965788i</v>
      </c>
      <c r="AB3285" t="str">
        <f t="shared" si="1741"/>
        <v>0.0274107328137071-0.195803542954546i</v>
      </c>
      <c r="AC3285" t="str">
        <f t="shared" si="1742"/>
        <v>0.954581332245756-0.00860543925780491i</v>
      </c>
      <c r="AD3285" t="str">
        <f t="shared" si="1743"/>
        <v>0.0305615739913615-0.204844302502659i</v>
      </c>
      <c r="AE3285" t="str">
        <f t="shared" si="1744"/>
        <v>-0.0000999350561997644+0.000312752858844378i</v>
      </c>
      <c r="AF3285" t="str">
        <f t="shared" si="1745"/>
        <v>-15.0820084913928-0.263396157580095i</v>
      </c>
      <c r="AG3285" t="str">
        <f t="shared" si="1746"/>
        <v>0.987789422292013-0.00195452817713995i</v>
      </c>
      <c r="AH3285" t="str">
        <f t="shared" si="1747"/>
        <v>0.00161863879867306-0.00474539915295972i</v>
      </c>
      <c r="AI3285">
        <f t="shared" si="1748"/>
        <v>-45.996553763150835</v>
      </c>
      <c r="AJ3285">
        <f t="shared" si="1749"/>
        <v>-71.165673414152792</v>
      </c>
      <c r="AK3285"/>
      <c r="AL3285"/>
      <c r="AM3285"/>
      <c r="AN3285"/>
    </row>
    <row r="3286" spans="1:40" x14ac:dyDescent="0.25">
      <c r="A3286"/>
      <c r="B3286">
        <f t="shared" si="1715"/>
        <v>1352000</v>
      </c>
      <c r="C3286" s="186" t="str">
        <f t="shared" si="1718"/>
        <v>-4.18108844492042E-08+0.00181140720390753i</v>
      </c>
      <c r="D3286" s="158" t="str">
        <f t="shared" si="1719"/>
        <v>-5.95700627755607+0.0138874552299577i</v>
      </c>
      <c r="E3286" t="str">
        <f t="shared" si="1720"/>
        <v>2870</v>
      </c>
      <c r="F3286" t="str">
        <f t="shared" si="1721"/>
        <v>0.777000777000777</v>
      </c>
      <c r="G3286" t="str">
        <f t="shared" si="1716"/>
        <v>0.777000777000777</v>
      </c>
      <c r="H3286" t="str">
        <f t="shared" si="1722"/>
        <v>9.12501561653315+0.277089231443665i</v>
      </c>
      <c r="I3286" t="str">
        <f t="shared" si="1723"/>
        <v>5309.29158456675i</v>
      </c>
      <c r="J3286" t="str">
        <f t="shared" si="1717"/>
        <v>-24110.3813338751+1148.27659417703i</v>
      </c>
      <c r="K3286" t="str">
        <f t="shared" si="1724"/>
        <v>0.0104638371478005-0.219709349758064i</v>
      </c>
      <c r="L3286" t="str">
        <f t="shared" si="1725"/>
        <v>0.000775945403809521-0.0136548956685909i</v>
      </c>
      <c r="M3286" t="str">
        <f t="shared" si="1726"/>
        <v>0.01123978255161-0.233364245426655i</v>
      </c>
      <c r="N3286" t="str">
        <f t="shared" si="1727"/>
        <v>-5.99599794038405i</v>
      </c>
      <c r="O3286" t="str">
        <f t="shared" si="1728"/>
        <v>0.959044362889594+0.283255909046382i</v>
      </c>
      <c r="P3286" t="str">
        <f t="shared" si="1729"/>
        <v>0.040955637110406-0.283255909046382i</v>
      </c>
      <c r="Q3286" t="str">
        <f t="shared" si="1730"/>
        <v>-0.040955637110406+6.27925384943043i</v>
      </c>
      <c r="R3286" t="str">
        <f t="shared" si="1731"/>
        <v>-0.0451504243744212-0.00622788529530361i</v>
      </c>
      <c r="S3286" t="str">
        <f t="shared" si="1732"/>
        <v>0.618923513507356i</v>
      </c>
      <c r="T3286" t="str">
        <f t="shared" si="1733"/>
        <v>0.00385458464869011-0.0279446592901649i</v>
      </c>
      <c r="U3286" t="str">
        <f t="shared" si="1734"/>
        <v>0.0000499999999999999-0.00017836083814315i</v>
      </c>
      <c r="V3286" t="str">
        <f t="shared" si="1735"/>
        <v>3.33333333333333E-06-0.000196196921957465i</v>
      </c>
      <c r="W3286" t="str">
        <f t="shared" si="1736"/>
        <v>0.0000142491373968403-0.0000950110732179507i</v>
      </c>
      <c r="X3286" t="str">
        <f t="shared" si="1737"/>
        <v>0.0000144156770788001-0.0000949596436475968i</v>
      </c>
      <c r="Y3286" t="str">
        <f t="shared" si="1738"/>
        <v>0.009+0.84948665353068i</v>
      </c>
      <c r="Z3286" t="str">
        <f t="shared" si="1739"/>
        <v>-0.00156246367245612-0.000254186822970947i</v>
      </c>
      <c r="AA3286" t="str">
        <f t="shared" si="1740"/>
        <v>0.174904379609792-16.4805276999568i</v>
      </c>
      <c r="AB3286" t="str">
        <f t="shared" si="1741"/>
        <v>0.026626941412349-0.193037868803876i</v>
      </c>
      <c r="AC3286" t="str">
        <f t="shared" si="1742"/>
        <v>0.955251144439303-0.00838347976029436i</v>
      </c>
      <c r="AD3286" t="str">
        <f t="shared" si="1743"/>
        <v>0.0296455024341233-0.20182057614534i</v>
      </c>
      <c r="AE3286" t="str">
        <f t="shared" si="1744"/>
        <v>-0.0000976201516655773+0.000307801822502151i</v>
      </c>
      <c r="AF3286" t="str">
        <f t="shared" si="1745"/>
        <v>-15.0820218940892-0.263201776213707i</v>
      </c>
      <c r="AG3286" t="str">
        <f t="shared" si="1746"/>
        <v>0.98797825342811-0.00189641963268259i</v>
      </c>
      <c r="AH3286" t="str">
        <f t="shared" si="1747"/>
        <v>0.00158118763613827-0.00466971961925369i</v>
      </c>
      <c r="AI3286">
        <f t="shared" si="1748"/>
        <v>-46.142787221657954</v>
      </c>
      <c r="AJ3286">
        <f t="shared" si="1749"/>
        <v>-71.293673169067475</v>
      </c>
      <c r="AK3286"/>
      <c r="AL3286"/>
      <c r="AM3286"/>
      <c r="AN3286"/>
    </row>
    <row r="3287" spans="1:40" x14ac:dyDescent="0.25">
      <c r="A3287"/>
      <c r="B3287">
        <f t="shared" si="1715"/>
        <v>1353000</v>
      </c>
      <c r="C3287" s="186" t="str">
        <f t="shared" si="1718"/>
        <v>-4.17491025818721E-08+0.00181006839592381i</v>
      </c>
      <c r="D3287" s="158" t="str">
        <f t="shared" si="1719"/>
        <v>-5.95700627708242+0.0138771910354159i</v>
      </c>
      <c r="E3287" t="str">
        <f t="shared" si="1720"/>
        <v>2870</v>
      </c>
      <c r="F3287" t="str">
        <f t="shared" si="1721"/>
        <v>0.777000777000777</v>
      </c>
      <c r="G3287" t="str">
        <f t="shared" si="1716"/>
        <v>0.777000777000777</v>
      </c>
      <c r="H3287" t="str">
        <f t="shared" si="1722"/>
        <v>9.12502899003881+0.276884872247281i</v>
      </c>
      <c r="I3287" t="str">
        <f t="shared" si="1723"/>
        <v>5313.21857538374i</v>
      </c>
      <c r="J3287" t="str">
        <f t="shared" si="1717"/>
        <v>-24146.0622484681+1149.12591118456i</v>
      </c>
      <c r="K3287" t="str">
        <f t="shared" si="1724"/>
        <v>0.0104484089175305-0.219547683734737i</v>
      </c>
      <c r="L3287" t="str">
        <f t="shared" si="1725"/>
        <v>0.000774802512914716-0.0136448682556874i</v>
      </c>
      <c r="M3287" t="str">
        <f t="shared" si="1726"/>
        <v>0.0112232114304452-0.233192551990424i</v>
      </c>
      <c r="N3287" t="str">
        <f t="shared" si="1727"/>
        <v>-6.00043285010327i</v>
      </c>
      <c r="O3287" t="str">
        <f t="shared" si="1728"/>
        <v>0.960291141725467+0.278999862228637i</v>
      </c>
      <c r="P3287" t="str">
        <f t="shared" si="1729"/>
        <v>0.039708858274533-0.278999862228637i</v>
      </c>
      <c r="Q3287" t="str">
        <f t="shared" si="1730"/>
        <v>-0.039708858274533+6.27943271233191i</v>
      </c>
      <c r="R3287" t="str">
        <f t="shared" si="1731"/>
        <v>-0.0444689533446565-0.00604243227800474i</v>
      </c>
      <c r="S3287" t="str">
        <f t="shared" si="1732"/>
        <v>0.619381297171193i</v>
      </c>
      <c r="T3287" t="str">
        <f t="shared" si="1733"/>
        <v>0.00374256954241966-0.0275432380064586i</v>
      </c>
      <c r="U3287" t="str">
        <f t="shared" si="1734"/>
        <v>0.0000499999999999999-0.000178229011950878i</v>
      </c>
      <c r="V3287" t="str">
        <f t="shared" si="1735"/>
        <v>3.33333333333333E-06-0.000196051913145966i</v>
      </c>
      <c r="W3287" t="str">
        <f t="shared" si="1736"/>
        <v>0.0000142488102745851-0.0000949431463631266i</v>
      </c>
      <c r="X3287" t="str">
        <f t="shared" si="1737"/>
        <v>0.0000144151066107748-0.0000948917551705953i</v>
      </c>
      <c r="Y3287" t="str">
        <f t="shared" si="1738"/>
        <v>0.009+0.850114972061398i</v>
      </c>
      <c r="Z3287" t="str">
        <f t="shared" si="1739"/>
        <v>-0.00156019281576222-0.000253965433570356i</v>
      </c>
      <c r="AA3287" t="str">
        <f t="shared" si="1740"/>
        <v>0.174645893355902-16.4683470352578i</v>
      </c>
      <c r="AB3287" t="str">
        <f t="shared" si="1741"/>
        <v>0.0258531564409968-0.190264905702248i</v>
      </c>
      <c r="AC3287" t="str">
        <f t="shared" si="1742"/>
        <v>0.955921796525957-0.00816414679197376i</v>
      </c>
      <c r="AD3287" t="str">
        <f t="shared" si="1743"/>
        <v>0.028743071925528-0.198792666653705i</v>
      </c>
      <c r="AE3287" t="str">
        <f t="shared" si="1744"/>
        <v>-0.0000953312000984612+0.000302855143615614i</v>
      </c>
      <c r="AF3287" t="str">
        <f t="shared" si="1745"/>
        <v>-15.0820352671212-0.263007681211865i</v>
      </c>
      <c r="AG3287" t="str">
        <f t="shared" si="1746"/>
        <v>0.988167064317783-0.0018392105264053i</v>
      </c>
      <c r="AH3287" t="str">
        <f t="shared" si="1747"/>
        <v>0.00154416329165272-0.00459412101607374i</v>
      </c>
      <c r="AI3287">
        <f t="shared" si="1748"/>
        <v>-46.291098063921766</v>
      </c>
      <c r="AJ3287">
        <f t="shared" si="1749"/>
        <v>-71.421615604165851</v>
      </c>
      <c r="AK3287"/>
      <c r="AL3287"/>
      <c r="AM3287"/>
      <c r="AN3287"/>
    </row>
    <row r="3288" spans="1:40" x14ac:dyDescent="0.25">
      <c r="A3288"/>
      <c r="B3288">
        <f t="shared" si="1715"/>
        <v>1354000</v>
      </c>
      <c r="C3288" s="186" t="str">
        <f t="shared" si="1718"/>
        <v>-4.16874575514305E-08+0.00180873156549988i</v>
      </c>
      <c r="D3288" s="158" t="str">
        <f t="shared" si="1719"/>
        <v>-5.9570062766098+0.0138669420021658i</v>
      </c>
      <c r="E3288" t="str">
        <f t="shared" si="1720"/>
        <v>2870</v>
      </c>
      <c r="F3288" t="str">
        <f t="shared" si="1721"/>
        <v>0.777000777000777</v>
      </c>
      <c r="G3288" t="str">
        <f t="shared" si="1716"/>
        <v>0.777000777000777</v>
      </c>
      <c r="H3288" t="str">
        <f t="shared" si="1722"/>
        <v>9.12504233396636+0.276680813945101i</v>
      </c>
      <c r="I3288" t="str">
        <f t="shared" si="1723"/>
        <v>5317.14556620072i</v>
      </c>
      <c r="J3288" t="str">
        <f t="shared" si="1717"/>
        <v>-24181.7695445136+1149.97522819208i</v>
      </c>
      <c r="K3288" t="str">
        <f t="shared" si="1724"/>
        <v>0.0104330147592242-0.219386254918466i</v>
      </c>
      <c r="L3288" t="str">
        <f t="shared" si="1725"/>
        <v>0.000773662142503689-0.0136348555113083i</v>
      </c>
      <c r="M3288" t="str">
        <f t="shared" si="1726"/>
        <v>0.0112066769017279-0.233021110429774i</v>
      </c>
      <c r="N3288" t="str">
        <f t="shared" si="1727"/>
        <v>-6.00486775982248i</v>
      </c>
      <c r="O3288" t="str">
        <f t="shared" si="1728"/>
        <v>0.961519033178746+0.27473832793225i</v>
      </c>
      <c r="P3288" t="str">
        <f t="shared" si="1729"/>
        <v>0.038480966821254-0.27473832793225i</v>
      </c>
      <c r="Q3288" t="str">
        <f t="shared" si="1730"/>
        <v>-0.038480966821254+6.27960608775473i</v>
      </c>
      <c r="R3288" t="str">
        <f t="shared" si="1731"/>
        <v>-0.0437867928879329-0.00585960459664449i</v>
      </c>
      <c r="S3288" t="str">
        <f t="shared" si="1732"/>
        <v>0.61983908083503i</v>
      </c>
      <c r="T3288" t="str">
        <f t="shared" si="1733"/>
        <v>0.00363201192724084-0.0271407654563702i</v>
      </c>
      <c r="U3288" t="str">
        <f t="shared" si="1734"/>
        <v>0.00005-0.000178097380479718i</v>
      </c>
      <c r="V3288" t="str">
        <f t="shared" si="1735"/>
        <v>3.33333333333333E-06-0.00019590711852769i</v>
      </c>
      <c r="W3288" t="str">
        <f t="shared" si="1736"/>
        <v>0.000014248482929725-0.0000948753214044278i</v>
      </c>
      <c r="X3288" t="str">
        <f t="shared" si="1737"/>
        <v>0.000014414536459335-0.0000948239685320953i</v>
      </c>
      <c r="Y3288" t="str">
        <f t="shared" si="1738"/>
        <v>0.009+0.850743290592116i</v>
      </c>
      <c r="Z3288" t="str">
        <f t="shared" si="1739"/>
        <v>-0.00155792698625936-0.000253744429774987i</v>
      </c>
      <c r="AA3288" t="str">
        <f t="shared" si="1740"/>
        <v>0.174387979703352-16.4561843625296i</v>
      </c>
      <c r="AB3288" t="str">
        <f t="shared" si="1741"/>
        <v>0.0250894396179519-0.187484680596821i</v>
      </c>
      <c r="AC3288" t="str">
        <f t="shared" si="1742"/>
        <v>0.956593280782201-0.00794744931930814i</v>
      </c>
      <c r="AD3288" t="str">
        <f t="shared" si="1743"/>
        <v>0.0278543011895867-0.195760636951859i</v>
      </c>
      <c r="AE3288" t="str">
        <f t="shared" si="1744"/>
        <v>-0.0000930681387023912+0.00029791290538249i</v>
      </c>
      <c r="AF3288" t="str">
        <f t="shared" si="1745"/>
        <v>-15.0820486105762-0.262813871942935i</v>
      </c>
      <c r="AG3288" t="str">
        <f t="shared" si="1746"/>
        <v>0.98835585124819-0.00178290001988845i</v>
      </c>
      <c r="AH3288" t="str">
        <f t="shared" si="1747"/>
        <v>0.00150756436041086-0.00451860479263776i</v>
      </c>
      <c r="AI3288">
        <f t="shared" si="1748"/>
        <v>-46.441551766264595</v>
      </c>
      <c r="AJ3288">
        <f t="shared" si="1749"/>
        <v>-71.549500769680535</v>
      </c>
      <c r="AK3288"/>
      <c r="AL3288"/>
      <c r="AM3288"/>
      <c r="AN3288"/>
    </row>
    <row r="3289" spans="1:40" x14ac:dyDescent="0.25">
      <c r="A3289"/>
      <c r="B3289">
        <f t="shared" ref="B3289:B3352" si="1750">B3288+1000</f>
        <v>1355000</v>
      </c>
      <c r="C3289" s="186" t="str">
        <f t="shared" si="1718"/>
        <v>-4.16259489540819E-08+0.00180739670825738i</v>
      </c>
      <c r="D3289" s="158" t="str">
        <f t="shared" si="1719"/>
        <v>-5.95700627613823+0.0138567080966399i</v>
      </c>
      <c r="E3289" t="str">
        <f t="shared" si="1720"/>
        <v>2870</v>
      </c>
      <c r="F3289" t="str">
        <f t="shared" si="1721"/>
        <v>0.777000777000777</v>
      </c>
      <c r="G3289" t="str">
        <f t="shared" si="1716"/>
        <v>0.777000777000777</v>
      </c>
      <c r="H3289" t="str">
        <f t="shared" si="1722"/>
        <v>9.12505564840295+0.276477055873785i</v>
      </c>
      <c r="I3289" t="str">
        <f t="shared" si="1723"/>
        <v>5321.07255701771i</v>
      </c>
      <c r="J3289" t="str">
        <f t="shared" si="1717"/>
        <v>-24217.5032220117+1150.82454519961i</v>
      </c>
      <c r="K3289" t="str">
        <f t="shared" si="1724"/>
        <v>0.0104176545727017-0.21922506278874i</v>
      </c>
      <c r="L3289" t="str">
        <f t="shared" si="1725"/>
        <v>0.000772524285178417-0.0136248574033967i</v>
      </c>
      <c r="M3289" t="str">
        <f t="shared" si="1726"/>
        <v>0.0111901788578801-0.232849920192137i</v>
      </c>
      <c r="N3289" t="str">
        <f t="shared" si="1727"/>
        <v>-6.0093026695417i</v>
      </c>
      <c r="O3289" t="str">
        <f t="shared" si="1728"/>
        <v>0.962728013098788+0.270471389974727i</v>
      </c>
      <c r="P3289" t="str">
        <f t="shared" si="1729"/>
        <v>0.037271986901212-0.270471389974727i</v>
      </c>
      <c r="Q3289" t="str">
        <f t="shared" si="1730"/>
        <v>-0.037271986901212+6.27977405951643i</v>
      </c>
      <c r="R3289" t="str">
        <f t="shared" si="1731"/>
        <v>-0.0431039509282663-0.00567941086236621i</v>
      </c>
      <c r="S3289" t="str">
        <f t="shared" si="1732"/>
        <v>0.620296864498867i</v>
      </c>
      <c r="T3289" t="str">
        <f t="shared" si="1733"/>
        <v>0.00352292075012657-0.0267372456083166i</v>
      </c>
      <c r="U3289" t="str">
        <f t="shared" si="1734"/>
        <v>0.00005-0.000177965943298552i</v>
      </c>
      <c r="V3289" t="str">
        <f t="shared" si="1735"/>
        <v>3.33333333333333E-06-0.000195762537628408i</v>
      </c>
      <c r="W3289" t="str">
        <f t="shared" si="1736"/>
        <v>0.0000142481553623009-0.0000948075981159666i</v>
      </c>
      <c r="X3289" t="str">
        <f t="shared" si="1737"/>
        <v>0.0000144139666229305-0.0000947562835063393i</v>
      </c>
      <c r="Y3289" t="str">
        <f t="shared" si="1738"/>
        <v>0.009+0.851371609122834i</v>
      </c>
      <c r="Z3289" t="str">
        <f t="shared" si="1739"/>
        <v>-0.00155566616911175-0.000253523810548159i</v>
      </c>
      <c r="AA3289" t="str">
        <f t="shared" si="1740"/>
        <v>0.17413063696208-16.444039641938i</v>
      </c>
      <c r="AB3289" t="str">
        <f t="shared" si="1741"/>
        <v>0.0243358527476744-0.184697220900873i</v>
      </c>
      <c r="AC3289" t="str">
        <f t="shared" si="1742"/>
        <v>0.957265589398428-0.00773339630653774i</v>
      </c>
      <c r="AD3289" t="str">
        <f t="shared" si="1743"/>
        <v>0.0269792086513681-0.19272455004287i</v>
      </c>
      <c r="AE3289" t="str">
        <f t="shared" si="1744"/>
        <v>-0.0000908309044813883+0.00029297519067611i</v>
      </c>
      <c r="AF3289" t="str">
        <f t="shared" si="1745"/>
        <v>-15.0820619245412-0.262620347777145i</v>
      </c>
      <c r="AG3289" t="str">
        <f t="shared" si="1746"/>
        <v>0.988544610512585-0.00172748725932684i</v>
      </c>
      <c r="AH3289" t="str">
        <f t="shared" si="1747"/>
        <v>0.00147138943527613-0.00444317238817082i</v>
      </c>
      <c r="AI3289">
        <f t="shared" si="1748"/>
        <v>-46.594216961816521</v>
      </c>
      <c r="AJ3289">
        <f t="shared" si="1749"/>
        <v>-71.677328716869383</v>
      </c>
      <c r="AK3289"/>
      <c r="AL3289"/>
      <c r="AM3289"/>
      <c r="AN3289"/>
    </row>
    <row r="3290" spans="1:40" x14ac:dyDescent="0.25">
      <c r="A3290"/>
      <c r="B3290">
        <f t="shared" si="1750"/>
        <v>1356000</v>
      </c>
      <c r="C3290" s="186" t="str">
        <f t="shared" si="1718"/>
        <v>-4.15645763875173E-08+0.00180606381983088i</v>
      </c>
      <c r="D3290" s="158" t="str">
        <f t="shared" si="1719"/>
        <v>-5.95700627566771+0.0138464892853701i</v>
      </c>
      <c r="E3290" t="str">
        <f t="shared" si="1720"/>
        <v>2870</v>
      </c>
      <c r="F3290" t="str">
        <f t="shared" si="1721"/>
        <v>0.777000777000777</v>
      </c>
      <c r="G3290" t="str">
        <f t="shared" si="1716"/>
        <v>0.777000777000777</v>
      </c>
      <c r="H3290" t="str">
        <f t="shared" si="1722"/>
        <v>9.12506893343541+0.276273597371932i</v>
      </c>
      <c r="I3290" t="str">
        <f t="shared" si="1723"/>
        <v>5324.9995478347i</v>
      </c>
      <c r="J3290" t="str">
        <f t="shared" si="1717"/>
        <v>-24253.2632809624+1151.67386220714i</v>
      </c>
      <c r="K3290" t="str">
        <f t="shared" si="1724"/>
        <v>0.0104023282581503-0.219064106826571i</v>
      </c>
      <c r="L3290" t="str">
        <f t="shared" si="1725"/>
        <v>0.000771388933567959-0.0136148738999885i</v>
      </c>
      <c r="M3290" t="str">
        <f t="shared" si="1726"/>
        <v>0.0111737171917183-0.232678980726559i</v>
      </c>
      <c r="N3290" t="str">
        <f t="shared" si="1727"/>
        <v>-6.01373757926092i</v>
      </c>
      <c r="O3290" t="str">
        <f t="shared" si="1728"/>
        <v>0.963918057706896+0.266199132279887i</v>
      </c>
      <c r="P3290" t="str">
        <f t="shared" si="1729"/>
        <v>0.036081942293104-0.266199132279887i</v>
      </c>
      <c r="Q3290" t="str">
        <f t="shared" si="1730"/>
        <v>-0.036081942293104+6.27993671154081i</v>
      </c>
      <c r="R3290" t="str">
        <f t="shared" si="1731"/>
        <v>-0.0424204354756969-0.00550185968032538i</v>
      </c>
      <c r="S3290" t="str">
        <f t="shared" si="1732"/>
        <v>0.620754648162703i</v>
      </c>
      <c r="T3290" t="str">
        <f t="shared" si="1733"/>
        <v>0.00341530497010094-0.0263326824986249i</v>
      </c>
      <c r="U3290" t="str">
        <f t="shared" si="1734"/>
        <v>0.00005-0.000177834699977536i</v>
      </c>
      <c r="V3290" t="str">
        <f t="shared" si="1735"/>
        <v>3.33333333333333E-06-0.000195618169975289i</v>
      </c>
      <c r="W3290" t="str">
        <f t="shared" si="1736"/>
        <v>0.0000142478275723535-0.0000947399762725215i</v>
      </c>
      <c r="X3290" t="str">
        <f t="shared" si="1737"/>
        <v>0.0000144133971000169-0.0000946886998682363i</v>
      </c>
      <c r="Y3290" t="str">
        <f t="shared" si="1738"/>
        <v>0.009+0.851999927653552i</v>
      </c>
      <c r="Z3290" t="str">
        <f t="shared" si="1739"/>
        <v>-0.00155341034953833-0.000253303574856923i</v>
      </c>
      <c r="AA3290" t="str">
        <f t="shared" si="1740"/>
        <v>0.173873863448253-16.4319128337665i</v>
      </c>
      <c r="AB3290" t="str">
        <f t="shared" si="1741"/>
        <v>0.0235924577178726-0.181902554496798i</v>
      </c>
      <c r="AC3290" t="str">
        <f t="shared" si="1742"/>
        <v>0.957938714478525-0.00752199671502738i</v>
      </c>
      <c r="AD3290" t="str">
        <f t="shared" si="1743"/>
        <v>0.0261178124367355-0.189684469007353i</v>
      </c>
      <c r="AE3290" t="str">
        <f t="shared" si="1744"/>
        <v>-0.0000886194342409259+0.000288042082045039i</v>
      </c>
      <c r="AF3290" t="str">
        <f t="shared" si="1745"/>
        <v>-15.0820752091031-0.262427108086562i</v>
      </c>
      <c r="AG3290" t="str">
        <f t="shared" si="1746"/>
        <v>0.988733338410384-0.00167297137557017i</v>
      </c>
      <c r="AH3290" t="str">
        <f t="shared" si="1747"/>
        <v>0.00143563710684292-0.00436782523192706i</v>
      </c>
      <c r="AI3290">
        <f t="shared" si="1748"/>
        <v>-46.749165646667507</v>
      </c>
      <c r="AJ3290">
        <f t="shared" si="1749"/>
        <v>-71.805099498006811</v>
      </c>
      <c r="AK3290"/>
      <c r="AL3290"/>
      <c r="AM3290"/>
      <c r="AN3290"/>
    </row>
    <row r="3291" spans="1:40" x14ac:dyDescent="0.25">
      <c r="A3291"/>
      <c r="B3291">
        <f t="shared" si="1750"/>
        <v>1357000</v>
      </c>
      <c r="C3291" s="186" t="str">
        <f t="shared" si="1718"/>
        <v>-4.15033394509094E-08+0.00180473289586778i</v>
      </c>
      <c r="D3291" s="158" t="str">
        <f t="shared" si="1719"/>
        <v>-5.95700627519822+0.0138362855349863i</v>
      </c>
      <c r="E3291" t="str">
        <f t="shared" si="1720"/>
        <v>2870</v>
      </c>
      <c r="F3291" t="str">
        <f t="shared" si="1721"/>
        <v>0.777000777000777</v>
      </c>
      <c r="G3291" t="str">
        <f t="shared" si="1716"/>
        <v>0.777000777000777</v>
      </c>
      <c r="H3291" t="str">
        <f t="shared" si="1722"/>
        <v>9.12508218915018+0.276070437780086i</v>
      </c>
      <c r="I3291" t="str">
        <f t="shared" si="1723"/>
        <v>5328.92653865169i</v>
      </c>
      <c r="J3291" t="str">
        <f t="shared" si="1717"/>
        <v>-24289.0497213656+1152.52317921467i</v>
      </c>
      <c r="K3291" t="str">
        <f t="shared" si="1724"/>
        <v>0.0103870357161236-0.21890338651448i</v>
      </c>
      <c r="L3291" t="str">
        <f t="shared" si="1725"/>
        <v>0.000770256080328376-0.0136049049692127i</v>
      </c>
      <c r="M3291" t="str">
        <f t="shared" si="1726"/>
        <v>0.011157291796452-0.232508291483693i</v>
      </c>
      <c r="N3291" t="str">
        <f t="shared" si="1727"/>
        <v>-6.01817248898014i</v>
      </c>
      <c r="O3291" t="str">
        <f t="shared" si="1728"/>
        <v>0.965089143596809+0.261921638876168i</v>
      </c>
      <c r="P3291" t="str">
        <f t="shared" si="1729"/>
        <v>0.034910856403191-0.261921638876168i</v>
      </c>
      <c r="Q3291" t="str">
        <f t="shared" si="1730"/>
        <v>-0.034910856403191+6.28009412785631i</v>
      </c>
      <c r="R3291" t="str">
        <f t="shared" si="1731"/>
        <v>-0.04173625462665-0.00532695964901602i</v>
      </c>
      <c r="S3291" t="str">
        <f t="shared" si="1732"/>
        <v>0.62121243182654i</v>
      </c>
      <c r="T3291" t="str">
        <f t="shared" si="1733"/>
        <v>0.00330917355780709-0.0259270802319529i</v>
      </c>
      <c r="U3291" t="str">
        <f t="shared" si="1734"/>
        <v>0.00005-0.00017770365008809i</v>
      </c>
      <c r="V3291" t="str">
        <f t="shared" si="1735"/>
        <v>3.33333333333333E-06-0.000195474015096899i</v>
      </c>
      <c r="W3291" t="str">
        <f t="shared" si="1736"/>
        <v>0.0000142474995599245-0.0000946724556495344i</v>
      </c>
      <c r="X3291" t="str">
        <f t="shared" si="1737"/>
        <v>0.0000144128278890566-0.0000946212173933581i</v>
      </c>
      <c r="Y3291" t="str">
        <f t="shared" si="1738"/>
        <v>0.009+0.85262824618427i</v>
      </c>
      <c r="Z3291" t="str">
        <f t="shared" si="1739"/>
        <v>-0.00155115951281243-0.000253083721672062i</v>
      </c>
      <c r="AA3291" t="str">
        <f t="shared" si="1740"/>
        <v>0.173617657484241-16.4198038984153i</v>
      </c>
      <c r="AB3291" t="str">
        <f t="shared" si="1741"/>
        <v>0.0228593164965172-0.179100709739008i</v>
      </c>
      <c r="AC3291" t="str">
        <f t="shared" si="1742"/>
        <v>0.958612648039486-0.00731325950259998i</v>
      </c>
      <c r="AD3291" t="str">
        <f t="shared" si="1743"/>
        <v>0.0252701303720525-0.186640457001943i</v>
      </c>
      <c r="AE3291" t="str">
        <f t="shared" si="1744"/>
        <v>-0.0000864336645892461+0.000283113661712528i</v>
      </c>
      <c r="AF3291" t="str">
        <f t="shared" si="1745"/>
        <v>-15.0820884643484-0.2622341522451i</v>
      </c>
      <c r="AG3291" t="str">
        <f t="shared" si="1746"/>
        <v>0.988922031247232-0.0016193514841613i</v>
      </c>
      <c r="AH3291" t="str">
        <f t="shared" si="1747"/>
        <v>0.00140030596349673-0.0042925647432092i</v>
      </c>
      <c r="AI3291">
        <f t="shared" si="1748"/>
        <v>-46.906473403133894</v>
      </c>
      <c r="AJ3291">
        <f t="shared" si="1749"/>
        <v>-71.932813166380868</v>
      </c>
      <c r="AK3291"/>
      <c r="AL3291"/>
      <c r="AM3291"/>
      <c r="AN3291"/>
    </row>
    <row r="3292" spans="1:40" x14ac:dyDescent="0.25">
      <c r="A3292"/>
      <c r="B3292">
        <f t="shared" si="1750"/>
        <v>1358000</v>
      </c>
      <c r="C3292" s="186" t="str">
        <f t="shared" si="1718"/>
        <v>-4.14422377449061E-08+0.00180340393202834i</v>
      </c>
      <c r="D3292" s="158" t="str">
        <f t="shared" si="1719"/>
        <v>-5.95700627472978+0.0138260968122173i</v>
      </c>
      <c r="E3292" t="str">
        <f t="shared" si="1720"/>
        <v>2870</v>
      </c>
      <c r="F3292" t="str">
        <f t="shared" si="1721"/>
        <v>0.777000777000777</v>
      </c>
      <c r="G3292" t="str">
        <f t="shared" si="1716"/>
        <v>0.777000777000777</v>
      </c>
      <c r="H3292" t="str">
        <f t="shared" si="1722"/>
        <v>9.12509541563348+0.27586757644072i</v>
      </c>
      <c r="I3292" t="str">
        <f t="shared" si="1723"/>
        <v>5332.85352946867i</v>
      </c>
      <c r="J3292" t="str">
        <f t="shared" si="1717"/>
        <v>-24324.8625432214+1153.37249622219i</v>
      </c>
      <c r="K3292" t="str">
        <f t="shared" si="1724"/>
        <v>0.0103717768475394-0.218742901336498i</v>
      </c>
      <c r="L3292" t="str">
        <f t="shared" si="1725"/>
        <v>0.00076912571814256-0.0135949505792903i</v>
      </c>
      <c r="M3292" t="str">
        <f t="shared" si="1726"/>
        <v>0.011140902565682-0.232337851915788i</v>
      </c>
      <c r="N3292" t="str">
        <f t="shared" si="1727"/>
        <v>-6.02260739869936i</v>
      </c>
      <c r="O3292" t="str">
        <f t="shared" si="1728"/>
        <v>0.966241247735149+0.257638993894988i</v>
      </c>
      <c r="P3292" t="str">
        <f t="shared" si="1729"/>
        <v>0.033758752264851-0.257638993894988i</v>
      </c>
      <c r="Q3292" t="str">
        <f t="shared" si="1730"/>
        <v>-0.033758752264851+6.28024639259435i</v>
      </c>
      <c r="R3292" t="str">
        <f t="shared" si="1731"/>
        <v>-0.0410514165643017-0.00515471935959544i</v>
      </c>
      <c r="S3292" t="str">
        <f t="shared" si="1732"/>
        <v>0.621670215490376i</v>
      </c>
      <c r="T3292" t="str">
        <f t="shared" si="1733"/>
        <v>0.00320453549507211-0.0255204429817146i</v>
      </c>
      <c r="U3292" t="str">
        <f t="shared" si="1734"/>
        <v>0.00005-0.0001775727932029i</v>
      </c>
      <c r="V3292" t="str">
        <f t="shared" si="1735"/>
        <v>3.33333333333333E-06-0.00019533007252319i</v>
      </c>
      <c r="W3292" t="str">
        <f t="shared" si="1736"/>
        <v>0.0000142471713250543-0.0000946050360231093i</v>
      </c>
      <c r="X3292" t="str">
        <f t="shared" si="1737"/>
        <v>0.0000144122589885166-0.0000945538358579372i</v>
      </c>
      <c r="Y3292" t="str">
        <f t="shared" si="1738"/>
        <v>0.009+0.853256564714988i</v>
      </c>
      <c r="Z3292" t="str">
        <f t="shared" si="1739"/>
        <v>-0.00154891364426161-0.000252864249968043i</v>
      </c>
      <c r="AA3292" t="str">
        <f t="shared" si="1740"/>
        <v>0.173362017398591-16.4077127964015i</v>
      </c>
      <c r="AB3292" t="str">
        <f t="shared" si="1741"/>
        <v>0.0221364911288365-0.176291715456873i</v>
      </c>
      <c r="AC3292" t="str">
        <f t="shared" si="1742"/>
        <v>0.959287382011013-0.00710719362286873i</v>
      </c>
      <c r="AD3292" t="str">
        <f t="shared" si="1743"/>
        <v>0.0244361799839251-0.183592577257836i</v>
      </c>
      <c r="AE3292" t="str">
        <f t="shared" si="1744"/>
        <v>-0.0000842735319387367+0.000278190011576095i</v>
      </c>
      <c r="AF3292" t="str">
        <f t="shared" si="1745"/>
        <v>-15.0821016903633-0.262041479628503i</v>
      </c>
      <c r="AG3292" t="str">
        <f t="shared" si="1746"/>
        <v>0.989110685335068-0.00156662668537668i</v>
      </c>
      <c r="AH3292" t="str">
        <f t="shared" si="1747"/>
        <v>0.0013653945914748-0.00421739233139017i</v>
      </c>
      <c r="AI3292">
        <f t="shared" si="1748"/>
        <v>-47.066219641862659</v>
      </c>
      <c r="AJ3292">
        <f t="shared" si="1749"/>
        <v>-72.060469776287505</v>
      </c>
      <c r="AK3292"/>
      <c r="AL3292"/>
      <c r="AM3292"/>
      <c r="AN3292"/>
    </row>
    <row r="3293" spans="1:40" x14ac:dyDescent="0.25">
      <c r="A3293"/>
      <c r="B3293">
        <f t="shared" si="1750"/>
        <v>1359000</v>
      </c>
      <c r="C3293" s="186" t="str">
        <f t="shared" si="1718"/>
        <v>-4.13812708716244E-08+0.00180207692398557i</v>
      </c>
      <c r="D3293" s="158" t="str">
        <f t="shared" si="1719"/>
        <v>-5.95700627426237+0.0138159230838894i</v>
      </c>
      <c r="E3293" t="str">
        <f t="shared" si="1720"/>
        <v>2870</v>
      </c>
      <c r="F3293" t="str">
        <f t="shared" si="1721"/>
        <v>0.777000777000777</v>
      </c>
      <c r="G3293" t="str">
        <f t="shared" si="1716"/>
        <v>0.777000777000777</v>
      </c>
      <c r="H3293" t="str">
        <f t="shared" si="1722"/>
        <v>9.12510861297114+0.275665012698233i</v>
      </c>
      <c r="I3293" t="str">
        <f t="shared" si="1723"/>
        <v>5336.78052028566i</v>
      </c>
      <c r="J3293" t="str">
        <f t="shared" si="1717"/>
        <v>-24360.7017465297+1154.22181322972i</v>
      </c>
      <c r="K3293" t="str">
        <f t="shared" si="1724"/>
        <v>0.0103565515536786-0.218582650778158i</v>
      </c>
      <c r="L3293" t="str">
        <f t="shared" si="1725"/>
        <v>0.000767997839720151-0.0135850106985344i</v>
      </c>
      <c r="M3293" t="str">
        <f t="shared" si="1726"/>
        <v>0.0111245493933988-0.232167661476692i</v>
      </c>
      <c r="N3293" t="str">
        <f t="shared" si="1727"/>
        <v>-6.02704230841858i</v>
      </c>
      <c r="O3293" t="str">
        <f t="shared" si="1728"/>
        <v>0.967374347461882+0.253351281569086i</v>
      </c>
      <c r="P3293" t="str">
        <f t="shared" si="1729"/>
        <v>0.032625652538118-0.253351281569086i</v>
      </c>
      <c r="Q3293" t="str">
        <f t="shared" si="1730"/>
        <v>-0.032625652538118+6.28039358998767i</v>
      </c>
      <c r="R3293" t="str">
        <f t="shared" si="1731"/>
        <v>-0.0403659295589388-0.00498514739519874i</v>
      </c>
      <c r="S3293" t="str">
        <f t="shared" si="1732"/>
        <v>0.622127999154213i</v>
      </c>
      <c r="T3293" t="str">
        <f t="shared" si="1733"/>
        <v>0.00310139977446383-0.0251127749905025i</v>
      </c>
      <c r="U3293" t="str">
        <f t="shared" si="1734"/>
        <v>0.00005-0.000177442128895908i</v>
      </c>
      <c r="V3293" t="str">
        <f t="shared" si="1735"/>
        <v>3.33333333333333E-06-0.000195186341785499i</v>
      </c>
      <c r="W3293" t="str">
        <f t="shared" si="1736"/>
        <v>0.0000142468428677845-0.0000945377171700088i</v>
      </c>
      <c r="X3293" t="str">
        <f t="shared" si="1737"/>
        <v>0.0000144116903968706-0.000094486555038866i</v>
      </c>
      <c r="Y3293" t="str">
        <f t="shared" si="1738"/>
        <v>0.009+0.853884883245706i</v>
      </c>
      <c r="Z3293" t="str">
        <f t="shared" si="1739"/>
        <v>-0.00154667272926736-0.000252645158723033i</v>
      </c>
      <c r="AA3293" t="str">
        <f t="shared" si="1740"/>
        <v>0.173106941525998-16.3956394883583i</v>
      </c>
      <c r="AB3293" t="str">
        <f t="shared" si="1741"/>
        <v>0.021424043734254-0.173475600957641i</v>
      </c>
      <c r="AC3293" t="str">
        <f t="shared" si="1742"/>
        <v>0.959962908235129-0.00690380802455894i</v>
      </c>
      <c r="AD3293" t="str">
        <f t="shared" si="1743"/>
        <v>0.023615978498935-0.1805408930793i</v>
      </c>
      <c r="AE3293" t="str">
        <f t="shared" si="1744"/>
        <v>-0.0000821389725072845+0.000273271213207062i</v>
      </c>
      <c r="AF3293" t="str">
        <f t="shared" si="1745"/>
        <v>-15.0821148872335-0.261849089614344i</v>
      </c>
      <c r="AG3293" t="str">
        <f t="shared" si="1746"/>
        <v>0.989299296992188-0.00151479606426597i</v>
      </c>
      <c r="AH3293" t="str">
        <f t="shared" si="1747"/>
        <v>0.00133090157492611-0.00414230939593444i</v>
      </c>
      <c r="AI3293">
        <f t="shared" si="1748"/>
        <v>-47.228487864719199</v>
      </c>
      <c r="AJ3293">
        <f t="shared" si="1749"/>
        <v>-72.188069383025095</v>
      </c>
      <c r="AK3293"/>
      <c r="AL3293"/>
      <c r="AM3293"/>
      <c r="AN3293"/>
    </row>
    <row r="3294" spans="1:40" x14ac:dyDescent="0.25">
      <c r="A3294"/>
      <c r="B3294">
        <f t="shared" si="1750"/>
        <v>1360000</v>
      </c>
      <c r="C3294" s="186" t="str">
        <f t="shared" si="1718"/>
        <v>-4.13204384346431E-08+0.00180075186742521i</v>
      </c>
      <c r="D3294" s="158" t="str">
        <f t="shared" si="1719"/>
        <v>-5.95700627379598+0.0138057643169266i</v>
      </c>
      <c r="E3294" t="str">
        <f t="shared" si="1720"/>
        <v>2870</v>
      </c>
      <c r="F3294" t="str">
        <f t="shared" si="1721"/>
        <v>0.777000777000777</v>
      </c>
      <c r="G3294" t="str">
        <f t="shared" si="1716"/>
        <v>0.777000777000777</v>
      </c>
      <c r="H3294" t="str">
        <f t="shared" si="1722"/>
        <v>9.1251217812487+0.275462745898942i</v>
      </c>
      <c r="I3294" t="str">
        <f t="shared" si="1723"/>
        <v>5340.70751110265i</v>
      </c>
      <c r="J3294" t="str">
        <f t="shared" si="1717"/>
        <v>-24396.5673312906+1155.07113023725i</v>
      </c>
      <c r="K3294" t="str">
        <f t="shared" si="1724"/>
        <v>0.0103413597361832-0.218422634326486i</v>
      </c>
      <c r="L3294" t="str">
        <f t="shared" si="1725"/>
        <v>0.00076687243779741-0.0135750852953498i</v>
      </c>
      <c r="M3294" t="str">
        <f t="shared" si="1726"/>
        <v>0.0111082321739806-0.231997719621836i</v>
      </c>
      <c r="N3294" t="str">
        <f t="shared" si="1727"/>
        <v>-6.0314772181378i</v>
      </c>
      <c r="O3294" t="str">
        <f t="shared" si="1728"/>
        <v>0.968488420490757+0.24905858623087i</v>
      </c>
      <c r="P3294" t="str">
        <f t="shared" si="1729"/>
        <v>0.031511579509243-0.24905858623087i</v>
      </c>
      <c r="Q3294" t="str">
        <f t="shared" si="1730"/>
        <v>-0.031511579509243+6.28053580436867i</v>
      </c>
      <c r="R3294" t="str">
        <f t="shared" si="1731"/>
        <v>-0.0396798019683165-0.00481825233024832i</v>
      </c>
      <c r="S3294" t="str">
        <f t="shared" si="1732"/>
        <v>0.62258578281805i</v>
      </c>
      <c r="T3294" t="str">
        <f t="shared" si="1733"/>
        <v>0.00299977539884254-0.0247040805705095i</v>
      </c>
      <c r="U3294" t="str">
        <f t="shared" si="1734"/>
        <v>0.00005-0.000177311656742308i</v>
      </c>
      <c r="V3294" t="str">
        <f t="shared" si="1735"/>
        <v>3.33333333333333E-06-0.000195042822416538i</v>
      </c>
      <c r="W3294" t="str">
        <f t="shared" si="1736"/>
        <v>0.0000142465141881559-0.0000944704988676509i</v>
      </c>
      <c r="X3294" t="str">
        <f t="shared" si="1737"/>
        <v>0.0000144111221125977-0.0000944193747136907i</v>
      </c>
      <c r="Y3294" t="str">
        <f t="shared" si="1738"/>
        <v>0.009+0.854513201776424i</v>
      </c>
      <c r="Z3294" t="str">
        <f t="shared" si="1739"/>
        <v>-0.0015444367532649-0.000252426446918856i</v>
      </c>
      <c r="AA3294" t="str">
        <f t="shared" si="1740"/>
        <v>0.17285242820728-16.3835839350348i</v>
      </c>
      <c r="AB3294" t="str">
        <f t="shared" si="1741"/>
        <v>0.0207220365032922-0.170652396029347i</v>
      </c>
      <c r="AC3294" t="str">
        <f t="shared" si="1742"/>
        <v>0.960639218465785-0.00670311165082431i</v>
      </c>
      <c r="AD3294" t="str">
        <f t="shared" si="1743"/>
        <v>0.0228095428433913-0.177485467842198i</v>
      </c>
      <c r="AE3294" t="str">
        <f t="shared" si="1744"/>
        <v>-0.0000800299223196406+0.000268357347850105i</v>
      </c>
      <c r="AF3294" t="str">
        <f t="shared" si="1745"/>
        <v>-15.0821280550447-0.261656981582015i</v>
      </c>
      <c r="AG3294" t="str">
        <f t="shared" si="1746"/>
        <v>0.989487862543315-0.00146385869069266i</v>
      </c>
      <c r="AH3294" t="str">
        <f t="shared" si="1747"/>
        <v>0.00129682549597097-0.00406731732641975i</v>
      </c>
      <c r="AI3294">
        <f t="shared" si="1748"/>
        <v>-47.39336595063557</v>
      </c>
      <c r="AJ3294">
        <f t="shared" si="1749"/>
        <v>-72.315612042889668</v>
      </c>
      <c r="AK3294"/>
      <c r="AL3294"/>
      <c r="AM3294"/>
      <c r="AN3294"/>
    </row>
    <row r="3295" spans="1:40" x14ac:dyDescent="0.25">
      <c r="A3295"/>
      <c r="B3295">
        <f t="shared" si="1750"/>
        <v>1361000</v>
      </c>
      <c r="C3295" s="186" t="str">
        <f t="shared" si="1718"/>
        <v>-4.12597400389969E-08+0.00179942875804569i</v>
      </c>
      <c r="D3295" s="158" t="str">
        <f t="shared" si="1719"/>
        <v>-5.95700627333063+0.0137956204783503i</v>
      </c>
      <c r="E3295" t="str">
        <f t="shared" si="1720"/>
        <v>2870</v>
      </c>
      <c r="F3295" t="str">
        <f t="shared" si="1721"/>
        <v>0.777000777000777</v>
      </c>
      <c r="G3295" t="str">
        <f t="shared" si="1716"/>
        <v>0.777000777000777</v>
      </c>
      <c r="H3295" t="str">
        <f t="shared" si="1722"/>
        <v>9.12513492055139+0.275260775391075i</v>
      </c>
      <c r="I3295" t="str">
        <f t="shared" si="1723"/>
        <v>5344.63450191964i</v>
      </c>
      <c r="J3295" t="str">
        <f t="shared" si="1717"/>
        <v>-24432.4592975041+1155.92044724478i</v>
      </c>
      <c r="K3295" t="str">
        <f t="shared" si="1724"/>
        <v>0.0103262012970548-0.218262851470002i</v>
      </c>
      <c r="L3295" t="str">
        <f t="shared" si="1725"/>
        <v>0.000765749505137096-0.0135651743382327i</v>
      </c>
      <c r="M3295" t="str">
        <f t="shared" si="1726"/>
        <v>0.0110919508021919-0.231828025808235i</v>
      </c>
      <c r="N3295" t="str">
        <f t="shared" si="1727"/>
        <v>-6.03591212785702i</v>
      </c>
      <c r="O3295" t="str">
        <f t="shared" si="1728"/>
        <v>0.969583444909749+0.244760992310753i</v>
      </c>
      <c r="P3295" t="str">
        <f t="shared" si="1729"/>
        <v>0.030416555090251-0.244760992310753i</v>
      </c>
      <c r="Q3295" t="str">
        <f t="shared" si="1730"/>
        <v>-0.030416555090251+6.28067312016777i</v>
      </c>
      <c r="R3295" t="str">
        <f t="shared" si="1731"/>
        <v>-0.0389930422380098-0.00465404272975462i</v>
      </c>
      <c r="S3295" t="str">
        <f t="shared" si="1732"/>
        <v>0.623043566481887i</v>
      </c>
      <c r="T3295" t="str">
        <f t="shared" si="1733"/>
        <v>0.00289967138090542-0.0242943641039485i</v>
      </c>
      <c r="U3295" t="str">
        <f t="shared" si="1734"/>
        <v>0.00005-0.000177181376318544i</v>
      </c>
      <c r="V3295" t="str">
        <f t="shared" si="1735"/>
        <v>3.33333333333333E-06-0.000194899513950398i</v>
      </c>
      <c r="W3295" t="str">
        <f t="shared" si="1736"/>
        <v>0.0000142461852862099-0.0000944033808941086i</v>
      </c>
      <c r="X3295" t="str">
        <f t="shared" si="1737"/>
        <v>0.0000144105541341829-0.0000943522946606125i</v>
      </c>
      <c r="Y3295" t="str">
        <f t="shared" si="1738"/>
        <v>0.009+0.855141520307142i</v>
      </c>
      <c r="Z3295" t="str">
        <f t="shared" si="1739"/>
        <v>-0.00154220570174297-0.000252208113540995i</v>
      </c>
      <c r="AA3295" t="str">
        <f t="shared" si="1740"/>
        <v>0.172598475789349-16.3715460972954i</v>
      </c>
      <c r="AB3295" t="str">
        <f t="shared" si="1741"/>
        <v>0.0200305316944257-0.167822130943717i</v>
      </c>
      <c r="AC3295" t="str">
        <f t="shared" si="1742"/>
        <v>0.961316304368483-0.00650511343855471i</v>
      </c>
      <c r="AD3295" t="str">
        <f t="shared" si="1743"/>
        <v>0.0220168896430824-0.174426364992507i</v>
      </c>
      <c r="AE3295" t="str">
        <f t="shared" si="1744"/>
        <v>-0.0000779463172087809+0.000263448496422824i</v>
      </c>
      <c r="AF3295" t="str">
        <f t="shared" si="1745"/>
        <v>-15.082141193882-0.261465154912725i</v>
      </c>
      <c r="AG3295" t="str">
        <f t="shared" si="1746"/>
        <v>0.989676378319659-0.00141381361937442i</v>
      </c>
      <c r="AH3295" t="str">
        <f t="shared" si="1747"/>
        <v>0.00126316493476036-0.00399241750255919i</v>
      </c>
      <c r="AI3295">
        <f t="shared" si="1748"/>
        <v>-47.560946466868288</v>
      </c>
      <c r="AJ3295">
        <f t="shared" si="1749"/>
        <v>-72.443097813168521</v>
      </c>
      <c r="AK3295"/>
      <c r="AL3295"/>
      <c r="AM3295"/>
      <c r="AN3295"/>
    </row>
    <row r="3296" spans="1:40" x14ac:dyDescent="0.25">
      <c r="A3296"/>
      <c r="B3296">
        <f t="shared" si="1750"/>
        <v>1362000</v>
      </c>
      <c r="C3296" s="186" t="str">
        <f t="shared" si="1718"/>
        <v>-4.11991752911704E-08+0.00179810759155806i</v>
      </c>
      <c r="D3296" s="158" t="str">
        <f t="shared" si="1719"/>
        <v>-5.9570062728663+0.0137854915352785i</v>
      </c>
      <c r="E3296" t="str">
        <f t="shared" si="1720"/>
        <v>2870</v>
      </c>
      <c r="F3296" t="str">
        <f t="shared" si="1721"/>
        <v>0.777000777000777</v>
      </c>
      <c r="G3296" t="str">
        <f t="shared" si="1716"/>
        <v>0.777000777000777</v>
      </c>
      <c r="H3296" t="str">
        <f t="shared" si="1722"/>
        <v>9.12514803096413+0.275059100524765i</v>
      </c>
      <c r="I3296" t="str">
        <f t="shared" si="1723"/>
        <v>5348.56149273662i</v>
      </c>
      <c r="J3296" t="str">
        <f t="shared" si="1717"/>
        <v>-24468.3776451702+1156.7697642523i</v>
      </c>
      <c r="K3296" t="str">
        <f t="shared" si="1724"/>
        <v>0.010311076138653-0.21810330169871i</v>
      </c>
      <c r="L3296" t="str">
        <f t="shared" si="1725"/>
        <v>0.000764629034528383-0.0135552777957704i</v>
      </c>
      <c r="M3296" t="str">
        <f t="shared" si="1726"/>
        <v>0.0110757051731814-0.23165857949448i</v>
      </c>
      <c r="N3296" t="str">
        <f t="shared" si="1727"/>
        <v>-6.04034703757624i</v>
      </c>
      <c r="O3296" t="str">
        <f t="shared" si="1728"/>
        <v>0.970659399181488+0.240458584335499i</v>
      </c>
      <c r="P3296" t="str">
        <f t="shared" si="1729"/>
        <v>0.029340600818512-0.240458584335499i</v>
      </c>
      <c r="Q3296" t="str">
        <f t="shared" si="1730"/>
        <v>-0.029340600818512+6.28080562191174i</v>
      </c>
      <c r="R3296" t="str">
        <f t="shared" si="1731"/>
        <v>-0.038305658901764-0.00449252714861071i</v>
      </c>
      <c r="S3296" t="str">
        <f t="shared" si="1732"/>
        <v>0.623501350145724i</v>
      </c>
      <c r="T3296" t="str">
        <f t="shared" si="1733"/>
        <v>0.0028010967427251-0.0238836300434714i</v>
      </c>
      <c r="U3296" t="str">
        <f t="shared" si="1734"/>
        <v>0.0000500000000000001-0.000177051287202304i</v>
      </c>
      <c r="V3296" t="str">
        <f t="shared" si="1735"/>
        <v>3.33333333333333E-06-0.000194756415922535i</v>
      </c>
      <c r="W3296" t="str">
        <f t="shared" si="1736"/>
        <v>0.0000142458561619876-0.0000943363630281069i</v>
      </c>
      <c r="X3296" t="str">
        <f t="shared" si="1737"/>
        <v>0.0000144099864601169-0.0000942853146584839i</v>
      </c>
      <c r="Y3296" t="str">
        <f t="shared" si="1738"/>
        <v>0.009+0.85576983883786i</v>
      </c>
      <c r="Z3296" t="str">
        <f t="shared" si="1739"/>
        <v>-0.00153997956024354-0.000251990157578569i</v>
      </c>
      <c r="AA3296" t="str">
        <f t="shared" si="1740"/>
        <v>0.172345082625185-16.3595259361193i</v>
      </c>
      <c r="AB3296" t="str">
        <f t="shared" si="1741"/>
        <v>0.019349591630893-0.164984836459058i</v>
      </c>
      <c r="AC3296" t="str">
        <f t="shared" si="1742"/>
        <v>0.961994157519891-0.00630982231767703i</v>
      </c>
      <c r="AD3296" t="str">
        <f t="shared" si="1743"/>
        <v>0.0212380352230387-0.171363648044833i</v>
      </c>
      <c r="AE3296" t="str">
        <f t="shared" si="1744"/>
        <v>-0.0000758880928172677+0.000258544739515298i</v>
      </c>
      <c r="AF3296" t="str">
        <f t="shared" si="1745"/>
        <v>-15.0821543038304-0.261273608989486i</v>
      </c>
      <c r="AG3296" t="str">
        <f t="shared" si="1746"/>
        <v>0.989864840658981-0.00136465988992402i</v>
      </c>
      <c r="AH3296" t="str">
        <f t="shared" si="1747"/>
        <v>0.00122991846953458-0.00391761129422354i</v>
      </c>
      <c r="AI3296">
        <f t="shared" si="1748"/>
        <v>-47.731327008425836</v>
      </c>
      <c r="AJ3296">
        <f t="shared" si="1749"/>
        <v>-72.570526752137468</v>
      </c>
      <c r="AK3296"/>
      <c r="AL3296"/>
      <c r="AM3296"/>
      <c r="AN3296"/>
    </row>
    <row r="3297" spans="1:40" x14ac:dyDescent="0.25">
      <c r="A3297"/>
      <c r="B3297">
        <f t="shared" si="1750"/>
        <v>1363000</v>
      </c>
      <c r="C3297" s="186" t="str">
        <f t="shared" si="1718"/>
        <v>-4.11387437990906E-08+0.00179678836368596i</v>
      </c>
      <c r="D3297" s="158" t="str">
        <f t="shared" si="1719"/>
        <v>-5.957006272403+0.0137753774549257i</v>
      </c>
      <c r="E3297" t="str">
        <f t="shared" si="1720"/>
        <v>2870</v>
      </c>
      <c r="F3297" t="str">
        <f t="shared" si="1721"/>
        <v>0.777000777000777</v>
      </c>
      <c r="G3297" t="str">
        <f t="shared" si="1716"/>
        <v>0.777000777000777</v>
      </c>
      <c r="H3297" t="str">
        <f t="shared" si="1722"/>
        <v>9.12516111257153+0.274857720652039i</v>
      </c>
      <c r="I3297" t="str">
        <f t="shared" si="1723"/>
        <v>5352.48848355361i</v>
      </c>
      <c r="J3297" t="str">
        <f t="shared" si="1717"/>
        <v>-24504.3223742888+1157.61908125983i</v>
      </c>
      <c r="K3297" t="str">
        <f t="shared" si="1724"/>
        <v>0.0102959841636943-0.217943984504096i</v>
      </c>
      <c r="L3297" t="str">
        <f t="shared" si="1725"/>
        <v>0.000763511018786693-0.0135453956366408i</v>
      </c>
      <c r="M3297" t="str">
        <f t="shared" si="1726"/>
        <v>0.011059495182481-0.231489380140737i</v>
      </c>
      <c r="N3297" t="str">
        <f t="shared" si="1727"/>
        <v>-6.04478194729545i</v>
      </c>
      <c r="O3297" t="str">
        <f t="shared" si="1728"/>
        <v>0.971716262143683+0.236151446926562i</v>
      </c>
      <c r="P3297" t="str">
        <f t="shared" si="1729"/>
        <v>0.028283737856317-0.236151446926562i</v>
      </c>
      <c r="Q3297" t="str">
        <f t="shared" si="1730"/>
        <v>-0.028283737856317+6.28093339422201i</v>
      </c>
      <c r="R3297" t="str">
        <f t="shared" si="1731"/>
        <v>-0.0376176605818394-0.00433371413087942i</v>
      </c>
      <c r="S3297" t="str">
        <f t="shared" si="1732"/>
        <v>0.623959133809561i</v>
      </c>
      <c r="T3297" t="str">
        <f t="shared" si="1733"/>
        <v>0.00270406051528178-0.0234718829125866i</v>
      </c>
      <c r="U3297" t="str">
        <f t="shared" si="1734"/>
        <v>0.0000500000000000001-0.000176921388972515i</v>
      </c>
      <c r="V3297" t="str">
        <f t="shared" si="1735"/>
        <v>3.33333333333333E-06-0.000194613527869767i</v>
      </c>
      <c r="W3297" t="str">
        <f t="shared" si="1736"/>
        <v>0.0000142455268155299-0.0000942694450490191i</v>
      </c>
      <c r="X3297" t="str">
        <f t="shared" si="1737"/>
        <v>0.0000144094190888958-0.0000942184344868061i</v>
      </c>
      <c r="Y3297" t="str">
        <f t="shared" si="1738"/>
        <v>0.009+0.856398157368578i</v>
      </c>
      <c r="Z3297" t="str">
        <f t="shared" si="1739"/>
        <v>-0.00153775831436158-0.000251772578024307i</v>
      </c>
      <c r="AA3297" t="str">
        <f t="shared" si="1740"/>
        <v>0.172092247073809-16.3475234126004i</v>
      </c>
      <c r="AB3297" t="str">
        <f t="shared" si="1741"/>
        <v>0.0186792786974654-0.162140543823145i</v>
      </c>
      <c r="AC3297" t="str">
        <f t="shared" si="1742"/>
        <v>0.962672769407465-0.00611724721044926i</v>
      </c>
      <c r="AD3297" t="str">
        <f t="shared" si="1743"/>
        <v>0.0204729956073039-0.168297380580941i</v>
      </c>
      <c r="AE3297" t="str">
        <f t="shared" si="1744"/>
        <v>-0.0000738551845986211+0.000253646157389687i</v>
      </c>
      <c r="AF3297" t="str">
        <f t="shared" si="1745"/>
        <v>-15.0821673849745-0.261082343197113i</v>
      </c>
      <c r="AG3297" t="str">
        <f t="shared" si="1746"/>
        <v>0.990053245905662-0.00131639652689054i</v>
      </c>
      <c r="AH3297" t="str">
        <f t="shared" si="1747"/>
        <v>0.00119708467668199-0.0038429000614643i</v>
      </c>
      <c r="AI3297">
        <f t="shared" si="1748"/>
        <v>-47.904610568780342</v>
      </c>
      <c r="AJ3297">
        <f t="shared" si="1749"/>
        <v>-72.697898919053529</v>
      </c>
      <c r="AK3297"/>
      <c r="AL3297"/>
      <c r="AM3297"/>
      <c r="AN3297"/>
    </row>
    <row r="3298" spans="1:40" x14ac:dyDescent="0.25">
      <c r="A3298"/>
      <c r="B3298">
        <f t="shared" si="1750"/>
        <v>1364000</v>
      </c>
      <c r="C3298" s="186" t="str">
        <f t="shared" si="1718"/>
        <v>-4.10784451721216E-08+0.00179547107016557i</v>
      </c>
      <c r="D3298" s="158" t="str">
        <f t="shared" si="1719"/>
        <v>-5.9570062719407+0.0137652782046027i</v>
      </c>
      <c r="E3298" t="str">
        <f t="shared" si="1720"/>
        <v>2870</v>
      </c>
      <c r="F3298" t="str">
        <f t="shared" si="1721"/>
        <v>0.777000777000777</v>
      </c>
      <c r="G3298" t="str">
        <f t="shared" si="1716"/>
        <v>0.777000777000777</v>
      </c>
      <c r="H3298" t="str">
        <f t="shared" si="1722"/>
        <v>9.12517416545784+0.274656635126818i</v>
      </c>
      <c r="I3298" t="str">
        <f t="shared" si="1723"/>
        <v>5356.4154743706i</v>
      </c>
      <c r="J3298" t="str">
        <f t="shared" si="1717"/>
        <v>-24540.2934848599+1158.46839826736i</v>
      </c>
      <c r="K3298" t="str">
        <f t="shared" si="1724"/>
        <v>0.0102809252752499-0.21778489937912i</v>
      </c>
      <c r="L3298" t="str">
        <f t="shared" si="1725"/>
        <v>0.00076239545075362-0.0135355278296121i</v>
      </c>
      <c r="M3298" t="str">
        <f t="shared" si="1726"/>
        <v>0.0110433207260035-0.231320427208732i</v>
      </c>
      <c r="N3298" t="str">
        <f t="shared" si="1727"/>
        <v>-6.04921685701467i</v>
      </c>
      <c r="O3298" t="str">
        <f t="shared" si="1728"/>
        <v>0.972754013009543+0.23183966479839i</v>
      </c>
      <c r="P3298" t="str">
        <f t="shared" si="1729"/>
        <v>0.027245986990457-0.23183966479839i</v>
      </c>
      <c r="Q3298" t="str">
        <f t="shared" si="1730"/>
        <v>-0.027245986990457+6.28105652181306i</v>
      </c>
      <c r="R3298" t="str">
        <f t="shared" si="1731"/>
        <v>-0.0369290559893473-0.00417761220907261i</v>
      </c>
      <c r="S3298" t="str">
        <f t="shared" si="1732"/>
        <v>0.624416917473398i</v>
      </c>
      <c r="T3298" t="str">
        <f t="shared" si="1733"/>
        <v>0.00260857173798835-0.0230591273060708i</v>
      </c>
      <c r="U3298" t="str">
        <f t="shared" si="1734"/>
        <v>0.0000500000000000001-0.000176791681209339i</v>
      </c>
      <c r="V3298" t="str">
        <f t="shared" si="1735"/>
        <v>3.33333333333333E-06-0.000194470849330273i</v>
      </c>
      <c r="W3298" t="str">
        <f t="shared" si="1736"/>
        <v>0.0000142451972468783-0.0000942026267368656i</v>
      </c>
      <c r="X3298" t="str">
        <f t="shared" si="1737"/>
        <v>0.000014408852019022-0.0000941516539257259i</v>
      </c>
      <c r="Y3298" t="str">
        <f t="shared" si="1738"/>
        <v>0.009+0.857026475899295i</v>
      </c>
      <c r="Z3298" t="str">
        <f t="shared" si="1739"/>
        <v>-0.00153554194974487-0.000251555373874554i</v>
      </c>
      <c r="AA3298" t="str">
        <f t="shared" si="1740"/>
        <v>0.171839967500257-16.3355384879467i</v>
      </c>
      <c r="AB3298" t="str">
        <f t="shared" si="1741"/>
        <v>0.0180196553371656-0.159289284776064i</v>
      </c>
      <c r="AC3298" t="str">
        <f t="shared" si="1742"/>
        <v>0.963352131429088-0.00592739703074504i</v>
      </c>
      <c r="AD3298" t="str">
        <f t="shared" si="1743"/>
        <v>0.0197217865187077-0.165227626248241i</v>
      </c>
      <c r="AE3298" t="str">
        <f t="shared" si="1744"/>
        <v>-0.0000718475278186699+0.000248752829979753i</v>
      </c>
      <c r="AF3298" t="str">
        <f t="shared" si="1745"/>
        <v>-15.0821804373985-0.260891356922215i</v>
      </c>
      <c r="AG3298" t="str">
        <f t="shared" si="1746"/>
        <v>0.990241590410761-0.00126902253980046i</v>
      </c>
      <c r="AH3298" t="str">
        <f t="shared" si="1747"/>
        <v>0.00116466213079674-0.00376828515453581i</v>
      </c>
      <c r="AI3298">
        <f t="shared" si="1748"/>
        <v>-48.080905945392509</v>
      </c>
      <c r="AJ3298">
        <f t="shared" si="1749"/>
        <v>-72.825214374150775</v>
      </c>
      <c r="AK3298"/>
      <c r="AL3298"/>
      <c r="AM3298"/>
      <c r="AN3298"/>
    </row>
    <row r="3299" spans="1:40" x14ac:dyDescent="0.25">
      <c r="A3299"/>
      <c r="B3299">
        <f t="shared" si="1750"/>
        <v>1365000</v>
      </c>
      <c r="C3299" s="186" t="str">
        <f t="shared" si="1718"/>
        <v>-4.10182790210576E-08+0.00179415570674558i</v>
      </c>
      <c r="D3299" s="158" t="str">
        <f t="shared" si="1719"/>
        <v>-5.95700627147943+0.0137551937517161i</v>
      </c>
      <c r="E3299" t="str">
        <f t="shared" si="1720"/>
        <v>2870</v>
      </c>
      <c r="F3299" t="str">
        <f t="shared" si="1721"/>
        <v>0.777000777000777</v>
      </c>
      <c r="G3299" t="str">
        <f t="shared" si="1716"/>
        <v>0.777000777000777</v>
      </c>
      <c r="H3299" t="str">
        <f t="shared" si="1722"/>
        <v>9.1251871897071+0.274455843304904i</v>
      </c>
      <c r="I3299" t="str">
        <f t="shared" si="1723"/>
        <v>5360.34246518758i</v>
      </c>
      <c r="J3299" t="str">
        <f t="shared" si="1717"/>
        <v>-24576.2909768837+1159.31771527489i</v>
      </c>
      <c r="K3299" t="str">
        <f t="shared" si="1724"/>
        <v>0.0102658993767441-0.217626045818207i</v>
      </c>
      <c r="L3299" t="str">
        <f t="shared" si="1725"/>
        <v>0.00076128232329679-0.0135256743435427i</v>
      </c>
      <c r="M3299" t="str">
        <f t="shared" si="1726"/>
        <v>0.0110271817000409-0.23115172016175i</v>
      </c>
      <c r="N3299" t="str">
        <f t="shared" si="1727"/>
        <v>-6.05365176673389i</v>
      </c>
      <c r="O3299" t="str">
        <f t="shared" si="1728"/>
        <v>0.973772631368174+0.227523322756815i</v>
      </c>
      <c r="P3299" t="str">
        <f t="shared" si="1729"/>
        <v>0.026227368631826-0.227523322756815i</v>
      </c>
      <c r="Q3299" t="str">
        <f t="shared" si="1730"/>
        <v>-0.026227368631826+6.2811750894907i</v>
      </c>
      <c r="R3299" t="str">
        <f t="shared" si="1731"/>
        <v>-0.0362398539245955-0.00402422990342586i</v>
      </c>
      <c r="S3299" t="str">
        <f t="shared" si="1732"/>
        <v>0.624874701137234i</v>
      </c>
      <c r="T3299" t="str">
        <f t="shared" si="1733"/>
        <v>0.00251463945821075-0.0226453678903886i</v>
      </c>
      <c r="U3299" t="str">
        <f t="shared" si="1734"/>
        <v>0.0000500000000000001-0.000176662163494167i</v>
      </c>
      <c r="V3299" t="str">
        <f t="shared" si="1735"/>
        <v>3.33333333333333E-06-0.000194328379843584i</v>
      </c>
      <c r="W3299" t="str">
        <f t="shared" si="1736"/>
        <v>0.0000142448674560741-0.0000941359078723111i</v>
      </c>
      <c r="X3299" t="str">
        <f t="shared" si="1737"/>
        <v>0.0000144082852490031-0.000094084972756035i</v>
      </c>
      <c r="Y3299" t="str">
        <f t="shared" si="1738"/>
        <v>0.009+0.857654794430014i</v>
      </c>
      <c r="Z3299" t="str">
        <f t="shared" si="1739"/>
        <v>-0.00153333045209369-0.000251338544129235i</v>
      </c>
      <c r="AA3299" t="str">
        <f t="shared" si="1740"/>
        <v>0.171588242275552-16.3235711234796i</v>
      </c>
      <c r="AB3299" t="str">
        <f t="shared" si="1741"/>
        <v>0.0173707840479551-0.156431091553113i</v>
      </c>
      <c r="AC3299" t="str">
        <f t="shared" si="1742"/>
        <v>0.964032234892687-0.00574028068333502i</v>
      </c>
      <c r="AD3299" t="str">
        <f t="shared" si="1743"/>
        <v>0.018984423378661-0.162154448758355i</v>
      </c>
      <c r="AE3299" t="str">
        <f t="shared" si="1744"/>
        <v>-0.000069865057556944+0.000243864836890527i</v>
      </c>
      <c r="AF3299" t="str">
        <f t="shared" si="1745"/>
        <v>-15.0821934611865-0.260700649553188i</v>
      </c>
      <c r="AG3299" t="str">
        <f t="shared" si="1746"/>
        <v>0.990429870532084-0.00122253692319993i</v>
      </c>
      <c r="AH3299" t="str">
        <f t="shared" si="1747"/>
        <v>0.00113264940473689-0.00369376791391977i</v>
      </c>
      <c r="AI3299">
        <f t="shared" si="1748"/>
        <v>-48.260328184040091</v>
      </c>
      <c r="AJ3299">
        <f t="shared" si="1749"/>
        <v>-72.952473178634364</v>
      </c>
      <c r="AK3299"/>
      <c r="AL3299"/>
      <c r="AM3299"/>
      <c r="AN3299"/>
    </row>
    <row r="3300" spans="1:40" x14ac:dyDescent="0.25">
      <c r="A3300"/>
      <c r="B3300">
        <f t="shared" si="1750"/>
        <v>1366000</v>
      </c>
      <c r="C3300" s="186" t="str">
        <f t="shared" si="1718"/>
        <v>-4.09582449581172E-08+0.00179284226918711i</v>
      </c>
      <c r="D3300" s="158" t="str">
        <f t="shared" si="1719"/>
        <v>-5.95700627101917+0.0137451240637678i</v>
      </c>
      <c r="E3300" t="str">
        <f t="shared" si="1720"/>
        <v>2870</v>
      </c>
      <c r="F3300" t="str">
        <f t="shared" si="1721"/>
        <v>0.777000777000777</v>
      </c>
      <c r="G3300" t="str">
        <f t="shared" si="1716"/>
        <v>0.777000777000777</v>
      </c>
      <c r="H3300" t="str">
        <f t="shared" si="1722"/>
        <v>9.12520018540297+0.274255344543975i</v>
      </c>
      <c r="I3300" t="str">
        <f t="shared" si="1723"/>
        <v>5364.26945600457i</v>
      </c>
      <c r="J3300" t="str">
        <f t="shared" si="1717"/>
        <v>-24612.31485036+1160.16703228241i</v>
      </c>
      <c r="K3300" t="str">
        <f t="shared" si="1724"/>
        <v>0.0102509063719536-0.217467423317256i</v>
      </c>
      <c r="L3300" t="str">
        <f t="shared" si="1725"/>
        <v>0.000760171629309791-0.0135158351473808i</v>
      </c>
      <c r="M3300" t="str">
        <f t="shared" si="1726"/>
        <v>0.0110110780012634-0.230983258464637i</v>
      </c>
      <c r="N3300" t="str">
        <f t="shared" si="1727"/>
        <v>-6.05808667645311i</v>
      </c>
      <c r="O3300" t="str">
        <f t="shared" si="1728"/>
        <v>0.974772097184992+0.223202505697343i</v>
      </c>
      <c r="P3300" t="str">
        <f t="shared" si="1729"/>
        <v>0.025227902815008-0.223202505697343i</v>
      </c>
      <c r="Q3300" t="str">
        <f t="shared" si="1730"/>
        <v>-0.025227902815008+6.28128918215045i</v>
      </c>
      <c r="R3300" t="str">
        <f t="shared" si="1731"/>
        <v>-0.0355500632774138-0.0038735757211624i</v>
      </c>
      <c r="S3300" t="str">
        <f t="shared" si="1732"/>
        <v>0.625332484801071i</v>
      </c>
      <c r="T3300" t="str">
        <f t="shared" si="1733"/>
        <v>0.00242227273077958-0.0222306094041005i</v>
      </c>
      <c r="U3300" t="str">
        <f t="shared" si="1734"/>
        <v>0.0000499999999999999-0.000176532835409618i</v>
      </c>
      <c r="V3300" t="str">
        <f t="shared" si="1735"/>
        <v>3.33333333333333E-06-0.00019418611895058i</v>
      </c>
      <c r="W3300" t="str">
        <f t="shared" si="1736"/>
        <v>0.0000142445374431584-0.0000940692882366628i</v>
      </c>
      <c r="X3300" t="str">
        <f t="shared" si="1737"/>
        <v>0.0000144077187773525-0.0000940183907591669i</v>
      </c>
      <c r="Y3300" t="str">
        <f t="shared" si="1738"/>
        <v>0.009+0.858283112960731i</v>
      </c>
      <c r="Z3300" t="str">
        <f t="shared" si="1739"/>
        <v>-0.00153112380716072-0.000251122087791849i</v>
      </c>
      <c r="AA3300" t="str">
        <f t="shared" si="1740"/>
        <v>0.17133706977668-16.3116212806341i</v>
      </c>
      <c r="AB3300" t="str">
        <f t="shared" si="1741"/>
        <v>0.0167327273793602-0.153565996887616i</v>
      </c>
      <c r="AC3300" t="str">
        <f t="shared" si="1742"/>
        <v>0.964713071015876-0.00555590706315638i</v>
      </c>
      <c r="AD3300" t="str">
        <f t="shared" si="1743"/>
        <v>0.0182609213069402-0.159077911885597i</v>
      </c>
      <c r="AE3300" t="str">
        <f t="shared" si="1744"/>
        <v>-0.0000679077087080235+0.000238982257397852i</v>
      </c>
      <c r="AF3300" t="str">
        <f t="shared" si="1745"/>
        <v>-15.0822064564221-0.260510220480207i</v>
      </c>
      <c r="AG3300" t="str">
        <f t="shared" si="1746"/>
        <v>0.990618082634241-0.00117693865669625i</v>
      </c>
      <c r="AH3300" t="str">
        <f t="shared" si="1747"/>
        <v>0.00110104506968142-0.0036193496703481i</v>
      </c>
      <c r="AI3300">
        <f t="shared" si="1748"/>
        <v>-48.442999066502907</v>
      </c>
      <c r="AJ3300">
        <f t="shared" si="1749"/>
        <v>-73.079675394676329</v>
      </c>
      <c r="AK3300"/>
      <c r="AL3300"/>
      <c r="AM3300"/>
      <c r="AN3300"/>
    </row>
    <row r="3301" spans="1:40" x14ac:dyDescent="0.25">
      <c r="A3301"/>
      <c r="B3301">
        <f t="shared" si="1750"/>
        <v>1367000</v>
      </c>
      <c r="C3301" s="186" t="str">
        <f t="shared" si="1718"/>
        <v>-4.08983425969366E-08+0.00179153075326369i</v>
      </c>
      <c r="D3301" s="158" t="str">
        <f t="shared" si="1719"/>
        <v>-5.95700627055992+0.013735069108355i</v>
      </c>
      <c r="E3301" t="str">
        <f t="shared" si="1720"/>
        <v>2870</v>
      </c>
      <c r="F3301" t="str">
        <f t="shared" si="1721"/>
        <v>0.777000777000777</v>
      </c>
      <c r="G3301" t="str">
        <f t="shared" si="1716"/>
        <v>0.777000777000777</v>
      </c>
      <c r="H3301" t="str">
        <f t="shared" si="1722"/>
        <v>9.12521315262882+0.274055138203581i</v>
      </c>
      <c r="I3301" t="str">
        <f t="shared" si="1723"/>
        <v>5368.19644682156i</v>
      </c>
      <c r="J3301" t="str">
        <f t="shared" si="1717"/>
        <v>-24648.3651052888+1161.01634928993i</v>
      </c>
      <c r="K3301" t="str">
        <f t="shared" si="1724"/>
        <v>0.0102359461650051-0.217309031373616i</v>
      </c>
      <c r="L3301" t="str">
        <f t="shared" si="1725"/>
        <v>0.000759063361712001-0.0135060102101638i</v>
      </c>
      <c r="M3301" t="str">
        <f t="shared" si="1726"/>
        <v>0.0109950095267171-0.23081504158378i</v>
      </c>
      <c r="N3301" t="str">
        <f t="shared" si="1727"/>
        <v>-6.06252158617233i</v>
      </c>
      <c r="O3301" t="str">
        <f t="shared" si="1728"/>
        <v>0.975752390802111+0.218877298603499i</v>
      </c>
      <c r="P3301" t="str">
        <f t="shared" si="1729"/>
        <v>0.024247609197889-0.218877298603499i</v>
      </c>
      <c r="Q3301" t="str">
        <f t="shared" si="1730"/>
        <v>-0.024247609197889+6.28139888477583i</v>
      </c>
      <c r="R3301" t="str">
        <f t="shared" si="1731"/>
        <v>-0.0348596930274838-0.00372565815575257i</v>
      </c>
      <c r="S3301" t="str">
        <f t="shared" si="1732"/>
        <v>0.625790268464908i</v>
      </c>
      <c r="T3301" t="str">
        <f t="shared" si="1733"/>
        <v>0.00233148061749687-0.0218148566582734i</v>
      </c>
      <c r="U3301" t="str">
        <f t="shared" si="1734"/>
        <v>0.0000499999999999999-0.000176403696539531i</v>
      </c>
      <c r="V3301" t="str">
        <f t="shared" si="1735"/>
        <v>3.33333333333333E-06-0.000194044066193484i</v>
      </c>
      <c r="W3301" t="str">
        <f t="shared" si="1736"/>
        <v>0.0000142442072081725-0.0000940027676118677i</v>
      </c>
      <c r="X3301" t="str">
        <f t="shared" si="1737"/>
        <v>0.0000144071526025891-0.0000939519077171943i</v>
      </c>
      <c r="Y3301" t="str">
        <f t="shared" si="1738"/>
        <v>0.009+0.858911431491449i</v>
      </c>
      <c r="Z3301" t="str">
        <f t="shared" si="1739"/>
        <v>-0.00152892200075068-0.000250906003869448i</v>
      </c>
      <c r="AA3301" t="str">
        <f t="shared" si="1740"/>
        <v>0.171086448386563-16.2996889209579i</v>
      </c>
      <c r="AB3301" t="str">
        <f t="shared" si="1741"/>
        <v>0.0161055479290649-0.150694034013763i</v>
      </c>
      <c r="AC3301" t="str">
        <f t="shared" si="1742"/>
        <v>0.965394630925599-0.00537428505457743i</v>
      </c>
      <c r="AD3301" t="str">
        <f t="shared" si="1743"/>
        <v>0.0175512951214921-0.155998079465505i</v>
      </c>
      <c r="AE3301" t="str">
        <f t="shared" si="1744"/>
        <v>-0.0000659754159829157+0.000234105170447995i</v>
      </c>
      <c r="AF3301" t="str">
        <f t="shared" si="1745"/>
        <v>-15.0822194231887-0.260320069095226i</v>
      </c>
      <c r="AG3301" t="str">
        <f t="shared" si="1746"/>
        <v>0.990806223088716-0.00113222670500027i</v>
      </c>
      <c r="AH3301" t="str">
        <f t="shared" si="1747"/>
        <v>0.00106984769518723-0.00354503174482697i</v>
      </c>
      <c r="AI3301">
        <f t="shared" si="1748"/>
        <v>-48.629047646774708</v>
      </c>
      <c r="AJ3301">
        <f t="shared" si="1749"/>
        <v>-73.2068210854097</v>
      </c>
      <c r="AK3301"/>
      <c r="AL3301"/>
      <c r="AM3301"/>
      <c r="AN3301"/>
    </row>
    <row r="3302" spans="1:40" x14ac:dyDescent="0.25">
      <c r="A3302"/>
      <c r="B3302">
        <f t="shared" si="1750"/>
        <v>1368000</v>
      </c>
      <c r="C3302" s="186" t="str">
        <f t="shared" si="1718"/>
        <v>-4.08385715525637E-08+0.0017902211547612i</v>
      </c>
      <c r="D3302" s="158" t="str">
        <f t="shared" si="1719"/>
        <v>-5.95700627010167+0.0137250288531692i</v>
      </c>
      <c r="E3302" t="str">
        <f t="shared" si="1720"/>
        <v>2870</v>
      </c>
      <c r="F3302" t="str">
        <f t="shared" si="1721"/>
        <v>0.777000777000777</v>
      </c>
      <c r="G3302" t="str">
        <f t="shared" si="1716"/>
        <v>0.777000777000777</v>
      </c>
      <c r="H3302" t="str">
        <f t="shared" si="1722"/>
        <v>9.12522609146771+0.273855223645134i</v>
      </c>
      <c r="I3302" t="str">
        <f t="shared" si="1723"/>
        <v>5372.12343763855i</v>
      </c>
      <c r="J3302" t="str">
        <f t="shared" si="1717"/>
        <v>-24684.4417416702+1161.86566629746i</v>
      </c>
      <c r="K3302" t="str">
        <f t="shared" si="1724"/>
        <v>0.0102210186603742-0.217150869486092i</v>
      </c>
      <c r="L3302" t="str">
        <f t="shared" si="1725"/>
        <v>0.000757957513448518-0.0134961995010184i</v>
      </c>
      <c r="M3302" t="str">
        <f t="shared" si="1726"/>
        <v>0.0109789761738227-0.23064706898711i</v>
      </c>
      <c r="N3302" t="str">
        <f t="shared" si="1727"/>
        <v>-6.06695649589155i</v>
      </c>
      <c r="O3302" t="str">
        <f t="shared" si="1728"/>
        <v>0.976713492938731+0.214547786545148i</v>
      </c>
      <c r="P3302" t="str">
        <f t="shared" si="1729"/>
        <v>0.023286507061269-0.214547786545148i</v>
      </c>
      <c r="Q3302" t="str">
        <f t="shared" si="1730"/>
        <v>-0.023286507061269+6.2815042824367i</v>
      </c>
      <c r="R3302" t="str">
        <f t="shared" si="1731"/>
        <v>-0.0341687522446618-0.00358048568616503i</v>
      </c>
      <c r="S3302" t="str">
        <f t="shared" si="1732"/>
        <v>0.626248052128745i</v>
      </c>
      <c r="T3302" t="str">
        <f t="shared" si="1733"/>
        <v>0.0022422721866357-0.0213981145368891i</v>
      </c>
      <c r="U3302" t="str">
        <f t="shared" si="1734"/>
        <v>0.00005-0.000176274746468961i</v>
      </c>
      <c r="V3302" t="str">
        <f t="shared" si="1735"/>
        <v>3.33333333333333E-06-0.000193902221115857i</v>
      </c>
      <c r="W3302" t="str">
        <f t="shared" si="1736"/>
        <v>0.000014243876751158-0.0000939363457805092i</v>
      </c>
      <c r="X3302" t="str">
        <f t="shared" si="1737"/>
        <v>0.0000144065867232378-0.0000938855234128261i</v>
      </c>
      <c r="Y3302" t="str">
        <f t="shared" si="1738"/>
        <v>0.009+0.859539750022167i</v>
      </c>
      <c r="Z3302" t="str">
        <f t="shared" si="1739"/>
        <v>-0.00152672501872012-0.00025069029137263i</v>
      </c>
      <c r="AA3302" t="str">
        <f t="shared" si="1740"/>
        <v>0.170836376494031-16.2877740061111i</v>
      </c>
      <c r="AB3302" t="str">
        <f t="shared" si="1741"/>
        <v>0.0154893083394544-0.14781523666943i</v>
      </c>
      <c r="AC3302" t="str">
        <f t="shared" si="1742"/>
        <v>0.966076905657768-0.00519542353065439i</v>
      </c>
      <c r="AD3302" t="str">
        <f t="shared" si="1743"/>
        <v>0.0168555593382417-0.152915015393354i</v>
      </c>
      <c r="AE3302" t="str">
        <f t="shared" si="1744"/>
        <v>-0.0000640681139104254+0.000229233654657253i</v>
      </c>
      <c r="AF3302" t="str">
        <f t="shared" si="1745"/>
        <v>-15.0822323615694-0.260130194791965i</v>
      </c>
      <c r="AG3302" t="str">
        <f t="shared" si="1746"/>
        <v>0.990994288273924-0.00108840001796893i</v>
      </c>
      <c r="AH3302" t="str">
        <f t="shared" si="1747"/>
        <v>0.00103905584924569-0.00347081544866103i</v>
      </c>
      <c r="AI3302">
        <f t="shared" si="1748"/>
        <v>-48.818610841717003</v>
      </c>
      <c r="AJ3302">
        <f t="shared" si="1749"/>
        <v>-73.333910314923088</v>
      </c>
      <c r="AK3302"/>
      <c r="AL3302"/>
      <c r="AM3302"/>
      <c r="AN3302"/>
    </row>
    <row r="3303" spans="1:40" x14ac:dyDescent="0.25">
      <c r="A3303"/>
      <c r="B3303">
        <f t="shared" si="1750"/>
        <v>1369000</v>
      </c>
      <c r="C3303" s="186" t="str">
        <f t="shared" si="1718"/>
        <v>-4.0778931441452E-08+0.00178891346947786i</v>
      </c>
      <c r="D3303" s="158" t="str">
        <f t="shared" si="1719"/>
        <v>-5.95700626964443+0.0137150032659969i</v>
      </c>
      <c r="E3303" t="str">
        <f t="shared" si="1720"/>
        <v>2870</v>
      </c>
      <c r="F3303" t="str">
        <f t="shared" si="1721"/>
        <v>0.777000777000777</v>
      </c>
      <c r="G3303" t="str">
        <f t="shared" si="1716"/>
        <v>0.777000777000777</v>
      </c>
      <c r="H3303" t="str">
        <f t="shared" si="1722"/>
        <v>9.12523900200244+0.273655600231899i</v>
      </c>
      <c r="I3303" t="str">
        <f t="shared" si="1723"/>
        <v>5376.05042845553i</v>
      </c>
      <c r="J3303" t="str">
        <f t="shared" si="1717"/>
        <v>-24720.5447595042+1162.71498330499i</v>
      </c>
      <c r="K3303" t="str">
        <f t="shared" si="1724"/>
        <v>0.0102061237628837-0.216992937154939i</v>
      </c>
      <c r="L3303" t="str">
        <f t="shared" si="1725"/>
        <v>0.00075685407749003-0.0134864029891598i</v>
      </c>
      <c r="M3303" t="str">
        <f t="shared" si="1726"/>
        <v>0.0109629778403737-0.230479340144099i</v>
      </c>
      <c r="N3303" t="str">
        <f t="shared" si="1727"/>
        <v>-6.07139140561077i</v>
      </c>
      <c r="O3303" t="str">
        <f t="shared" si="1728"/>
        <v>0.97765538469152+0.210214054676835i</v>
      </c>
      <c r="P3303" t="str">
        <f t="shared" si="1729"/>
        <v>0.02234461530848-0.210214054676835i</v>
      </c>
      <c r="Q3303" t="str">
        <f t="shared" si="1730"/>
        <v>-0.02234461530848+6.28160546028761i</v>
      </c>
      <c r="R3303" t="str">
        <f t="shared" si="1731"/>
        <v>-0.0334772500892986-0.00343806677611045i</v>
      </c>
      <c r="S3303" t="str">
        <f t="shared" si="1732"/>
        <v>0.626705835792582i</v>
      </c>
      <c r="T3303" t="str">
        <f t="shared" si="1733"/>
        <v>0.00215465651243301-0.0209803879972512i</v>
      </c>
      <c r="U3303" t="str">
        <f t="shared" si="1734"/>
        <v>0.00005-0.000176145984784177i</v>
      </c>
      <c r="V3303" t="str">
        <f t="shared" si="1735"/>
        <v>3.33333333333333E-06-0.000193760583262595i</v>
      </c>
      <c r="W3303" t="str">
        <f t="shared" si="1736"/>
        <v>0.000014243546072156-0.0000938700225258076i</v>
      </c>
      <c r="X3303" t="str">
        <f t="shared" si="1737"/>
        <v>0.0000144060211378284-0.0000938192376294077i</v>
      </c>
      <c r="Y3303" t="str">
        <f t="shared" si="1738"/>
        <v>0.009+0.860168068552885i</v>
      </c>
      <c r="Z3303" t="str">
        <f t="shared" si="1739"/>
        <v>-0.00152453284697731-0.000250474949315508i</v>
      </c>
      <c r="AA3303" t="str">
        <f t="shared" si="1740"/>
        <v>0.1705868524938-16.2758764978658i</v>
      </c>
      <c r="AB3303" t="str">
        <f t="shared" si="1741"/>
        <v>0.0148840712941112-0.144929639098988i</v>
      </c>
      <c r="AC3303" t="str">
        <f t="shared" si="1742"/>
        <v>0.966759886156915-0.00501933135238004i</v>
      </c>
      <c r="AD3303" t="str">
        <f t="shared" si="1743"/>
        <v>0.0161737281709055-0.149828783622684i</v>
      </c>
      <c r="AE3303" t="str">
        <f t="shared" si="1744"/>
        <v>-0.0000621857368385235+0.000224367788311586i</v>
      </c>
      <c r="AF3303" t="str">
        <f t="shared" si="1745"/>
        <v>-15.0822452716469-0.259940596965902i</v>
      </c>
      <c r="AG3303" t="str">
        <f t="shared" si="1746"/>
        <v>0.991182274575275-0.00104545753064778i</v>
      </c>
      <c r="AH3303" t="str">
        <f t="shared" si="1747"/>
        <v>0.0010086680983387-0.00339670208347809i</v>
      </c>
      <c r="AI3303">
        <f t="shared" si="1748"/>
        <v>-49.011834082924906</v>
      </c>
      <c r="AJ3303">
        <f t="shared" si="1749"/>
        <v>-73.460943148257599</v>
      </c>
      <c r="AK3303"/>
      <c r="AL3303"/>
      <c r="AM3303"/>
      <c r="AN3303"/>
    </row>
    <row r="3304" spans="1:40" x14ac:dyDescent="0.25">
      <c r="A3304"/>
      <c r="B3304">
        <f t="shared" si="1750"/>
        <v>1370000</v>
      </c>
      <c r="C3304" s="186" t="str">
        <f t="shared" si="1718"/>
        <v>-4.07194218814541E-08+0.00178760769322412i</v>
      </c>
      <c r="D3304" s="158" t="str">
        <f t="shared" si="1719"/>
        <v>-5.9570062691882+0.0137049923147183i</v>
      </c>
      <c r="E3304" t="str">
        <f t="shared" si="1720"/>
        <v>2870</v>
      </c>
      <c r="F3304" t="str">
        <f t="shared" si="1721"/>
        <v>0.777000777000777</v>
      </c>
      <c r="G3304" t="str">
        <f t="shared" si="1716"/>
        <v>0.777000777000777</v>
      </c>
      <c r="H3304" t="str">
        <f t="shared" si="1722"/>
        <v>9.12525188431546+0.273456267328997i</v>
      </c>
      <c r="I3304" t="str">
        <f t="shared" si="1723"/>
        <v>5379.97741927252i</v>
      </c>
      <c r="J3304" t="str">
        <f t="shared" si="1717"/>
        <v>-24756.6741587908+1163.56430031251i</v>
      </c>
      <c r="K3304" t="str">
        <f t="shared" si="1724"/>
        <v>0.0101912613777021-0.216835233881855i</v>
      </c>
      <c r="L3304" t="str">
        <f t="shared" si="1725"/>
        <v>0.000755753046832705-0.0134766206438919i</v>
      </c>
      <c r="M3304" t="str">
        <f t="shared" si="1726"/>
        <v>0.0109470144245348-0.230311854525747i</v>
      </c>
      <c r="N3304" t="str">
        <f t="shared" si="1727"/>
        <v>-6.07582631532999i</v>
      </c>
      <c r="O3304" t="str">
        <f t="shared" si="1728"/>
        <v>0.978578047534981+0.205876188236094i</v>
      </c>
      <c r="P3304" t="str">
        <f t="shared" si="1729"/>
        <v>0.021421952465019-0.205876188236094i</v>
      </c>
      <c r="Q3304" t="str">
        <f t="shared" si="1730"/>
        <v>-0.021421952465019+6.28170250356608i</v>
      </c>
      <c r="R3304" t="str">
        <f t="shared" si="1731"/>
        <v>-0.0327851958125516-0.00329840987327938i</v>
      </c>
      <c r="S3304" t="str">
        <f t="shared" si="1732"/>
        <v>0.627163619456419i</v>
      </c>
      <c r="T3304" t="str">
        <f t="shared" si="1733"/>
        <v>0.00206864267457668-0.0205616820703873i</v>
      </c>
      <c r="U3304" t="str">
        <f t="shared" si="1734"/>
        <v>0.00005-0.000176017411072656i</v>
      </c>
      <c r="V3304" t="str">
        <f t="shared" si="1735"/>
        <v>3.33333333333333E-06-0.000193619152179921i</v>
      </c>
      <c r="W3304" t="str">
        <f t="shared" si="1736"/>
        <v>0.0000142432151712077-0.000093803797631614i</v>
      </c>
      <c r="X3304" t="str">
        <f t="shared" si="1737"/>
        <v>0.0000144054558448965-0.000093753050150915i</v>
      </c>
      <c r="Y3304" t="str">
        <f t="shared" si="1738"/>
        <v>0.009+0.860796387083603i</v>
      </c>
      <c r="Z3304" t="str">
        <f t="shared" si="1739"/>
        <v>-0.00152234547148184-0.000250259976715706i</v>
      </c>
      <c r="AA3304" t="str">
        <f t="shared" si="1740"/>
        <v>0.170337874786442-16.2639963581059i</v>
      </c>
      <c r="AB3304" t="str">
        <f t="shared" si="1741"/>
        <v>0.0142898995142723-0.142037276056086i</v>
      </c>
      <c r="AC3304" t="str">
        <f t="shared" si="1742"/>
        <v>0.967443563275845-0.00484601736792623i</v>
      </c>
      <c r="AD3304" t="str">
        <f t="shared" si="1743"/>
        <v>0.0155058155308195-0.146739448163802i</v>
      </c>
      <c r="AE3304" t="str">
        <f t="shared" si="1744"/>
        <v>-0.0000603282189357246+0.000219507649366209i</v>
      </c>
      <c r="AF3304" t="str">
        <f t="shared" si="1745"/>
        <v>-15.0822581535037-0.259751275014279i</v>
      </c>
      <c r="AG3304" t="str">
        <f t="shared" si="1746"/>
        <v>0.991370178385239-0.00100339816331437i</v>
      </c>
      <c r="AH3304" t="str">
        <f t="shared" si="1747"/>
        <v>0.000978683007494536-0.0033226929412535i</v>
      </c>
      <c r="AI3304">
        <f t="shared" si="1748"/>
        <v>-49.208872037580548</v>
      </c>
      <c r="AJ3304">
        <f t="shared" si="1749"/>
        <v>-73.58791965139838</v>
      </c>
      <c r="AK3304"/>
      <c r="AL3304"/>
      <c r="AM3304"/>
      <c r="AN3304"/>
    </row>
    <row r="3305" spans="1:40" x14ac:dyDescent="0.25">
      <c r="A3305"/>
      <c r="B3305">
        <f t="shared" si="1750"/>
        <v>1371000</v>
      </c>
      <c r="C3305" s="186" t="str">
        <f t="shared" si="1718"/>
        <v>-4.06600424918156E-08+0.00178630382182268i</v>
      </c>
      <c r="D3305" s="158" t="str">
        <f t="shared" si="1719"/>
        <v>-5.95700626873295+0.0136949959673072i</v>
      </c>
      <c r="E3305" t="str">
        <f t="shared" si="1720"/>
        <v>2870</v>
      </c>
      <c r="F3305" t="str">
        <f t="shared" si="1721"/>
        <v>0.777000777000777</v>
      </c>
      <c r="G3305" t="str">
        <f t="shared" si="1716"/>
        <v>0.777000777000777</v>
      </c>
      <c r="H3305" t="str">
        <f t="shared" si="1722"/>
        <v>9.12526473848892+0.273257224303383i</v>
      </c>
      <c r="I3305" t="str">
        <f t="shared" si="1723"/>
        <v>5383.90441008951i</v>
      </c>
      <c r="J3305" t="str">
        <f t="shared" si="1717"/>
        <v>-24792.8299395299+1164.41361732004i</v>
      </c>
      <c r="K3305" t="str">
        <f t="shared" si="1724"/>
        <v>0.0101764314103424-0.216677759169974i</v>
      </c>
      <c r="L3305" t="str">
        <f t="shared" si="1725"/>
        <v>0.000754654414498107-0.0134668524346067i</v>
      </c>
      <c r="M3305" t="str">
        <f t="shared" si="1726"/>
        <v>0.0109310858248405-0.230144611604581i</v>
      </c>
      <c r="N3305" t="str">
        <f t="shared" si="1727"/>
        <v>-6.08026122504921i</v>
      </c>
      <c r="O3305" t="str">
        <f t="shared" si="1728"/>
        <v>0.97948146332182+0.201534272541784i</v>
      </c>
      <c r="P3305" t="str">
        <f t="shared" si="1729"/>
        <v>0.02051853667818-0.201534272541784i</v>
      </c>
      <c r="Q3305" t="str">
        <f t="shared" si="1730"/>
        <v>-0.02051853667818+6.28179549759099i</v>
      </c>
      <c r="R3305" t="str">
        <f t="shared" si="1731"/>
        <v>-0.0320925987566951-0.00316152340857145i</v>
      </c>
      <c r="S3305" t="str">
        <f t="shared" si="1732"/>
        <v>0.627621403120255i</v>
      </c>
      <c r="T3305" t="str">
        <f t="shared" si="1733"/>
        <v>0.00198423975768514-0.0201420018614523i</v>
      </c>
      <c r="U3305" t="str">
        <f t="shared" si="1734"/>
        <v>0.00005-0.000175889024923077i</v>
      </c>
      <c r="V3305" t="str">
        <f t="shared" si="1735"/>
        <v>3.33333333333333E-06-0.000193477927415384i</v>
      </c>
      <c r="W3305" t="str">
        <f t="shared" si="1736"/>
        <v>0.0000142428840483547-0.0000937376708824115i</v>
      </c>
      <c r="X3305" t="str">
        <f t="shared" si="1737"/>
        <v>0.0000144048908429834-0.0000936869607619552i</v>
      </c>
      <c r="Y3305" t="str">
        <f t="shared" si="1738"/>
        <v>0.009+0.861424705614321i</v>
      </c>
      <c r="Z3305" t="str">
        <f t="shared" si="1739"/>
        <v>-0.00152016287824457-0.000250045372594342i</v>
      </c>
      <c r="AA3305" t="str">
        <f t="shared" si="1740"/>
        <v>0.170089441778362-16.2521335488262i</v>
      </c>
      <c r="AB3305" t="str">
        <f t="shared" si="1741"/>
        <v>0.0137068557552343-0.139138182806433i</v>
      </c>
      <c r="AC3305" t="str">
        <f t="shared" si="1742"/>
        <v>0.968127927775296-0.00467549041187788i</v>
      </c>
      <c r="AD3305" t="str">
        <f t="shared" si="1743"/>
        <v>0.0148518350267675-0.143647073082313i</v>
      </c>
      <c r="AE3305" t="str">
        <f t="shared" si="1744"/>
        <v>-0.0000584954941924581+0.00021465331544524i</v>
      </c>
      <c r="AF3305" t="str">
        <f t="shared" si="1745"/>
        <v>-15.0822710072219-0.259562228336076i</v>
      </c>
      <c r="AG3305" t="str">
        <f t="shared" si="1746"/>
        <v>0.991557996103404-0.000962220821521251i</v>
      </c>
      <c r="AH3305" t="str">
        <f t="shared" si="1747"/>
        <v>0.000949099140343121-0.00324878930433548i</v>
      </c>
      <c r="AI3305">
        <f t="shared" si="1748"/>
        <v>-49.409889407242062</v>
      </c>
      <c r="AJ3305">
        <f t="shared" si="1749"/>
        <v>-73.714839891271993</v>
      </c>
      <c r="AK3305"/>
      <c r="AL3305"/>
      <c r="AM3305"/>
      <c r="AN3305"/>
    </row>
    <row r="3306" spans="1:40" x14ac:dyDescent="0.25">
      <c r="A3306"/>
      <c r="B3306">
        <f t="shared" si="1750"/>
        <v>1372000</v>
      </c>
      <c r="C3306" s="186" t="str">
        <f t="shared" si="1718"/>
        <v>-4.06007928931699E-08+0.00178500185110842i</v>
      </c>
      <c r="D3306" s="158" t="str">
        <f t="shared" si="1719"/>
        <v>-5.95700626827871+0.0136850141918312i</v>
      </c>
      <c r="E3306" t="str">
        <f t="shared" si="1720"/>
        <v>2870</v>
      </c>
      <c r="F3306" t="str">
        <f t="shared" si="1721"/>
        <v>0.777000777000777</v>
      </c>
      <c r="G3306" t="str">
        <f t="shared" si="1716"/>
        <v>0.777000777000777</v>
      </c>
      <c r="H3306" t="str">
        <f t="shared" si="1722"/>
        <v>9.12527756460472+0.273058470523857i</v>
      </c>
      <c r="I3306" t="str">
        <f t="shared" si="1723"/>
        <v>5387.83140090649i</v>
      </c>
      <c r="J3306" t="str">
        <f t="shared" si="1717"/>
        <v>-24829.0121017216+1165.26293432757i</v>
      </c>
      <c r="K3306" t="str">
        <f t="shared" si="1724"/>
        <v>0.0101616337666601-0.216520512523864i</v>
      </c>
      <c r="L3306" t="str">
        <f t="shared" si="1725"/>
        <v>0.000753558173533038-0.0134570983307839i</v>
      </c>
      <c r="M3306" t="str">
        <f t="shared" si="1726"/>
        <v>0.0109151919401931-0.229977610854648i</v>
      </c>
      <c r="N3306" t="str">
        <f t="shared" si="1727"/>
        <v>-6.08469613476842i</v>
      </c>
      <c r="O3306" t="str">
        <f t="shared" si="1728"/>
        <v>0.980365614283299+0.197188392992413i</v>
      </c>
      <c r="P3306" t="str">
        <f t="shared" si="1729"/>
        <v>0.019634385716701-0.197188392992413i</v>
      </c>
      <c r="Q3306" t="str">
        <f t="shared" si="1730"/>
        <v>-0.019634385716701+6.28188452776083i</v>
      </c>
      <c r="R3306" t="str">
        <f t="shared" si="1731"/>
        <v>-0.0313994683554255-0.00302741579531869i</v>
      </c>
      <c r="S3306" t="str">
        <f t="shared" si="1732"/>
        <v>0.628079186784093i</v>
      </c>
      <c r="T3306" t="str">
        <f t="shared" si="1733"/>
        <v>0.00190145685078108-0.0197213525501285i</v>
      </c>
      <c r="U3306" t="str">
        <f t="shared" si="1734"/>
        <v>0.00005-0.000175760825925319i</v>
      </c>
      <c r="V3306" t="str">
        <f t="shared" si="1735"/>
        <v>3.33333333333333E-06-0.000193336908517852i</v>
      </c>
      <c r="W3306" t="str">
        <f t="shared" si="1736"/>
        <v>0.0000142425527036386-0.0000936716420633105i</v>
      </c>
      <c r="X3306" t="str">
        <f t="shared" si="1737"/>
        <v>0.000014404326130636-0.0000936209692477632i</v>
      </c>
      <c r="Y3306" t="str">
        <f t="shared" si="1738"/>
        <v>0.009+0.862053024145039i</v>
      </c>
      <c r="Z3306" t="str">
        <f t="shared" si="1739"/>
        <v>-0.00151798505332726-0.000249831135976019i</v>
      </c>
      <c r="AA3306" t="str">
        <f t="shared" si="1740"/>
        <v>0.169841551881773-16.2402880321326i</v>
      </c>
      <c r="AB3306" t="str">
        <f t="shared" si="1741"/>
        <v>0.0131350028027178-0.136232395130563i</v>
      </c>
      <c r="AC3306" t="str">
        <f t="shared" si="1742"/>
        <v>0.968812970323593-0.00450775930446047i</v>
      </c>
      <c r="AD3306" t="str">
        <f t="shared" si="1743"/>
        <v>0.0142117999648226-0.140551722497643i</v>
      </c>
      <c r="AE3306" t="str">
        <f t="shared" si="1744"/>
        <v>-0.0000566874964224499+0.000209804863841348i</v>
      </c>
      <c r="AF3306" t="str">
        <f t="shared" si="1745"/>
        <v>-15.0822838328834-0.259373456332026i</v>
      </c>
      <c r="AG3306" t="str">
        <f t="shared" si="1746"/>
        <v>0.991745724136541-0.000921924396139785i</v>
      </c>
      <c r="AH3306" t="str">
        <f t="shared" si="1747"/>
        <v>0.00091991505917114-0.00317499244547066i</v>
      </c>
      <c r="AI3306">
        <f t="shared" si="1748"/>
        <v>-49.615061814905069</v>
      </c>
      <c r="AJ3306">
        <f t="shared" si="1749"/>
        <v>-73.841703935739901</v>
      </c>
      <c r="AK3306"/>
      <c r="AL3306"/>
      <c r="AM3306"/>
      <c r="AN3306"/>
    </row>
    <row r="3307" spans="1:40" x14ac:dyDescent="0.25">
      <c r="A3307"/>
      <c r="B3307">
        <f t="shared" si="1750"/>
        <v>1373000</v>
      </c>
      <c r="C3307" s="186" t="str">
        <f t="shared" si="1718"/>
        <v>-4.05416727075305E-08+0.00178370177692833i</v>
      </c>
      <c r="D3307" s="158" t="str">
        <f t="shared" si="1719"/>
        <v>-5.95700626782545+0.0136750469564505i</v>
      </c>
      <c r="E3307" t="str">
        <f t="shared" si="1720"/>
        <v>2870</v>
      </c>
      <c r="F3307" t="str">
        <f t="shared" si="1721"/>
        <v>0.777000777000777</v>
      </c>
      <c r="G3307" t="str">
        <f t="shared" si="1716"/>
        <v>0.777000777000777</v>
      </c>
      <c r="H3307" t="str">
        <f t="shared" si="1722"/>
        <v>9.12529036274439+0.272860005361039i</v>
      </c>
      <c r="I3307" t="str">
        <f t="shared" si="1723"/>
        <v>5391.75839172348i</v>
      </c>
      <c r="J3307" t="str">
        <f t="shared" si="1717"/>
        <v>-24865.2206453658+1166.1122513351i</v>
      </c>
      <c r="K3307" t="str">
        <f t="shared" si="1724"/>
        <v>0.0101468683528522-0.216363493449522i</v>
      </c>
      <c r="L3307" t="str">
        <f t="shared" si="1725"/>
        <v>0.000752464317009462-0.0134473583019909i</v>
      </c>
      <c r="M3307" t="str">
        <f t="shared" si="1726"/>
        <v>0.0108993326698617-0.229810851751513i</v>
      </c>
      <c r="N3307" t="str">
        <f t="shared" si="1727"/>
        <v>-6.08913104448764i</v>
      </c>
      <c r="O3307" t="str">
        <f t="shared" si="1728"/>
        <v>0.981230483029594+0.192838635064424i</v>
      </c>
      <c r="P3307" t="str">
        <f t="shared" si="1729"/>
        <v>0.018769516970406-0.192838635064424i</v>
      </c>
      <c r="Q3307" t="str">
        <f t="shared" si="1730"/>
        <v>-0.018769516970406+6.28196967955206i</v>
      </c>
      <c r="R3307" t="str">
        <f t="shared" si="1731"/>
        <v>-0.0307058141341541-0.00289609542849977i</v>
      </c>
      <c r="S3307" t="str">
        <f t="shared" si="1732"/>
        <v>0.62853697044793i</v>
      </c>
      <c r="T3307" t="str">
        <f t="shared" si="1733"/>
        <v>0.00182030304675735-0.0192997393910184i</v>
      </c>
      <c r="U3307" t="str">
        <f t="shared" si="1734"/>
        <v>0.00005-0.000175632813670458i</v>
      </c>
      <c r="V3307" t="str">
        <f t="shared" si="1735"/>
        <v>3.33333333333333E-06-0.000193196095037504i</v>
      </c>
      <c r="W3307" t="str">
        <f t="shared" si="1736"/>
        <v>0.0000142422211371004-0.000093605710960048i</v>
      </c>
      <c r="X3307" t="str">
        <f t="shared" si="1737"/>
        <v>0.000014403761706406-0.0000935550753941991i</v>
      </c>
      <c r="Y3307" t="str">
        <f t="shared" si="1738"/>
        <v>0.009+0.862681342675757i</v>
      </c>
      <c r="Z3307" t="str">
        <f t="shared" si="1739"/>
        <v>-0.00151581198284243-0.000249617265888785i</v>
      </c>
      <c r="AA3307" t="str">
        <f t="shared" si="1740"/>
        <v>0.169594203514669-16.2284597702412i</v>
      </c>
      <c r="AB3307" t="str">
        <f t="shared" si="1741"/>
        <v>0.0125744034691778-0.133319949326547i</v>
      </c>
      <c r="AC3307" t="str">
        <f t="shared" si="1742"/>
        <v>0.969498681496333-0.00434283285075807i</v>
      </c>
      <c r="AD3307" t="str">
        <f t="shared" si="1743"/>
        <v>0.0135857233481874-0.137453460581517i</v>
      </c>
      <c r="AE3307" t="str">
        <f t="shared" si="1744"/>
        <v>-0.0000549041592640747+0.000204962371515327i</v>
      </c>
      <c r="AF3307" t="str">
        <f t="shared" si="1745"/>
        <v>-15.0822966305698-0.259184958404588i</v>
      </c>
      <c r="AG3307" t="str">
        <f t="shared" si="1746"/>
        <v>0.991933358898662-0.000882507763403502i</v>
      </c>
      <c r="AH3307" t="str">
        <f t="shared" si="1747"/>
        <v>0.000891129324976218-0.00310130362782859i</v>
      </c>
      <c r="AI3307">
        <f t="shared" si="1748"/>
        <v>-49.824576792311213</v>
      </c>
      <c r="AJ3307">
        <f t="shared" si="1749"/>
        <v>-73.968511853594563</v>
      </c>
      <c r="AK3307"/>
      <c r="AL3307"/>
      <c r="AM3307"/>
      <c r="AN3307"/>
    </row>
    <row r="3308" spans="1:40" x14ac:dyDescent="0.25">
      <c r="A3308"/>
      <c r="B3308">
        <f t="shared" si="1750"/>
        <v>1374000</v>
      </c>
      <c r="C3308" s="186" t="str">
        <f t="shared" si="1718"/>
        <v>-4.04826815582865E-08+0.00178240359514151i</v>
      </c>
      <c r="D3308" s="158" t="str">
        <f t="shared" si="1719"/>
        <v>-5.95700626737319+0.0136650942294182i</v>
      </c>
      <c r="E3308" t="str">
        <f t="shared" si="1720"/>
        <v>2870</v>
      </c>
      <c r="F3308" t="str">
        <f t="shared" si="1721"/>
        <v>0.777000777000777</v>
      </c>
      <c r="G3308" t="str">
        <f t="shared" si="1716"/>
        <v>0.777000777000777</v>
      </c>
      <c r="H3308" t="str">
        <f t="shared" si="1722"/>
        <v>9.12530313298925+0.27266182818738i</v>
      </c>
      <c r="I3308" t="str">
        <f t="shared" si="1723"/>
        <v>5395.68538254047i</v>
      </c>
      <c r="J3308" t="str">
        <f t="shared" si="1717"/>
        <v>-24901.4555704626+1166.96156834262i</v>
      </c>
      <c r="K3308" t="str">
        <f t="shared" si="1724"/>
        <v>0.0101321350754551-0.216206701454366i</v>
      </c>
      <c r="L3308" t="str">
        <f t="shared" si="1725"/>
        <v>0.000751372838024388-0.013437632317882i</v>
      </c>
      <c r="M3308" t="str">
        <f t="shared" si="1726"/>
        <v>0.0108835079134795-0.229644333772248i</v>
      </c>
      <c r="N3308" t="str">
        <f t="shared" si="1727"/>
        <v>-6.09356595420686i</v>
      </c>
      <c r="O3308" t="str">
        <f t="shared" si="1728"/>
        <v>0.982076052550125+0.188485084310573i</v>
      </c>
      <c r="P3308" t="str">
        <f t="shared" si="1729"/>
        <v>0.017923947449875-0.188485084310573i</v>
      </c>
      <c r="Q3308" t="str">
        <f t="shared" si="1730"/>
        <v>-0.017923947449875+6.28205103851743i</v>
      </c>
      <c r="R3308" t="str">
        <f t="shared" si="1731"/>
        <v>-0.0300116457103109-0.0027675706839501i</v>
      </c>
      <c r="S3308" t="str">
        <f t="shared" si="1732"/>
        <v>0.628994754111767i</v>
      </c>
      <c r="T3308" t="str">
        <f t="shared" si="1733"/>
        <v>0.00174078744183813-0.0188771677140465i</v>
      </c>
      <c r="U3308" t="str">
        <f t="shared" si="1734"/>
        <v>0.0000500000000000001-0.000175504987750756i</v>
      </c>
      <c r="V3308" t="str">
        <f t="shared" si="1735"/>
        <v>3.33333333333333E-06-0.000193055486525831i</v>
      </c>
      <c r="W3308" t="str">
        <f t="shared" si="1736"/>
        <v>0.0000142418893487817-0.0000935398773589829i</v>
      </c>
      <c r="X3308" t="str">
        <f t="shared" si="1737"/>
        <v>0.0000144031975688511-0.0000934892789877453i</v>
      </c>
      <c r="Y3308" t="str">
        <f t="shared" si="1738"/>
        <v>0.009+0.863309661206475i</v>
      </c>
      <c r="Z3308" t="str">
        <f t="shared" si="1739"/>
        <v>-0.0015136436529531-0.000249403761364148i</v>
      </c>
      <c r="AA3308" t="str">
        <f t="shared" si="1740"/>
        <v>0.169347395100797-16.2166487254783i</v>
      </c>
      <c r="AB3308" t="str">
        <f t="shared" si="1741"/>
        <v>0.0120251205900818-0.130400882212773i</v>
      </c>
      <c r="AC3308" t="str">
        <f t="shared" si="1742"/>
        <v>0.970185051776037-0.0041807198399277i</v>
      </c>
      <c r="AD3308" t="str">
        <f t="shared" si="1743"/>
        <v>0.0129736178770571-0.134352351556545i</v>
      </c>
      <c r="AE3308" t="str">
        <f t="shared" si="1744"/>
        <v>-0.000053145416181767+0.000200125915095848i</v>
      </c>
      <c r="AF3308" t="str">
        <f t="shared" si="1745"/>
        <v>-15.0823094003624-0.258996733957962i</v>
      </c>
      <c r="AG3308" t="str">
        <f t="shared" si="1746"/>
        <v>0.992120896811084-0.000843969784952768i</v>
      </c>
      <c r="AH3308" t="str">
        <f t="shared" si="1747"/>
        <v>0.000862740497521657-0.00302772410502925i</v>
      </c>
      <c r="AI3308">
        <f t="shared" si="1748"/>
        <v>-50.0386348814013</v>
      </c>
      <c r="AJ3308">
        <f t="shared" si="1749"/>
        <v>-74.095263714553056</v>
      </c>
      <c r="AK3308"/>
      <c r="AL3308"/>
      <c r="AM3308"/>
      <c r="AN3308"/>
    </row>
    <row r="3309" spans="1:40" x14ac:dyDescent="0.25">
      <c r="A3309"/>
      <c r="B3309">
        <f t="shared" si="1750"/>
        <v>1375000</v>
      </c>
      <c r="C3309" s="186" t="str">
        <f t="shared" si="1718"/>
        <v>-4.04238190701958E-08+0.00178110730161911i</v>
      </c>
      <c r="D3309" s="158" t="str">
        <f t="shared" si="1719"/>
        <v>-5.9570062669219+0.0136551559790798i</v>
      </c>
      <c r="E3309" t="str">
        <f t="shared" si="1720"/>
        <v>2870</v>
      </c>
      <c r="F3309" t="str">
        <f t="shared" si="1721"/>
        <v>0.777000777000777</v>
      </c>
      <c r="G3309" t="str">
        <f t="shared" si="1716"/>
        <v>0.777000777000777</v>
      </c>
      <c r="H3309" t="str">
        <f t="shared" si="1722"/>
        <v>9.12531587542023+0.272463938377142i</v>
      </c>
      <c r="I3309" t="str">
        <f t="shared" si="1723"/>
        <v>5399.61237335746i</v>
      </c>
      <c r="J3309" t="str">
        <f t="shared" si="1717"/>
        <v>-24937.716877012+1167.81088535015i</v>
      </c>
      <c r="K3309" t="str">
        <f t="shared" si="1724"/>
        <v>0.0101174338413439-0.216050136047229i</v>
      </c>
      <c r="L3309" t="str">
        <f t="shared" si="1725"/>
        <v>0.000750283729699753-0.0134279203481986i</v>
      </c>
      <c r="M3309" t="str">
        <f t="shared" si="1726"/>
        <v>0.0108677175710437-0.229478056395428i</v>
      </c>
      <c r="N3309" t="str">
        <f t="shared" si="1727"/>
        <v>-6.09800086392608i</v>
      </c>
      <c r="O3309" t="str">
        <f t="shared" si="1728"/>
        <v>0.9829023062139+0.184127826358202i</v>
      </c>
      <c r="P3309" t="str">
        <f t="shared" si="1729"/>
        <v>0.0170976937861-0.184127826358202i</v>
      </c>
      <c r="Q3309" t="str">
        <f t="shared" si="1730"/>
        <v>-0.0170976937861+6.28212869028428i</v>
      </c>
      <c r="R3309" t="str">
        <f t="shared" si="1731"/>
        <v>-0.029316972793626-0.00264184991756164i</v>
      </c>
      <c r="S3309" t="str">
        <f t="shared" si="1732"/>
        <v>0.629452537775602i</v>
      </c>
      <c r="T3309" t="str">
        <f t="shared" si="1733"/>
        <v>0.00166291913503144-0.0184536429248462i</v>
      </c>
      <c r="U3309" t="str">
        <f t="shared" si="1734"/>
        <v>0.0000500000000000001-0.000175377347759664i</v>
      </c>
      <c r="V3309" t="str">
        <f t="shared" si="1735"/>
        <v>3.33333333333333E-06-0.000192915082535631i</v>
      </c>
      <c r="W3309" t="str">
        <f t="shared" si="1736"/>
        <v>0.0000142415573387241-0.0000934741410470981i</v>
      </c>
      <c r="X3309" t="str">
        <f t="shared" si="1737"/>
        <v>0.0000144026337165344-0.0000934235798155076i</v>
      </c>
      <c r="Y3309" t="str">
        <f t="shared" si="1738"/>
        <v>0.009+0.863937979737193i</v>
      </c>
      <c r="Z3309" t="str">
        <f t="shared" si="1739"/>
        <v>-0.0015114800498726-0.000249190621437043i</v>
      </c>
      <c r="AA3309" t="str">
        <f t="shared" si="1740"/>
        <v>0.169101125069641-16.2048548602794i</v>
      </c>
      <c r="AB3309" t="str">
        <f t="shared" si="1741"/>
        <v>0.0114872170201278-0.127475231130614i</v>
      </c>
      <c r="AC3309" t="str">
        <f t="shared" si="1742"/>
        <v>0.970872071551841-0.00402142904440244i</v>
      </c>
      <c r="AD3309" t="str">
        <f t="shared" si="1743"/>
        <v>0.0123754959484747-0.131248459694686i</v>
      </c>
      <c r="AE3309" t="str">
        <f t="shared" si="1744"/>
        <v>-0.000051411200467372+0.000195295570879034i</v>
      </c>
      <c r="AF3309" t="str">
        <f t="shared" si="1745"/>
        <v>-15.0823221423421-0.258808782398062i</v>
      </c>
      <c r="AG3309" t="str">
        <f t="shared" si="1746"/>
        <v>0.992308334302488-0.000806309307878674i</v>
      </c>
      <c r="AH3309" t="str">
        <f t="shared" si="1747"/>
        <v>0.00083474713538979-0.00295425512116781i</v>
      </c>
      <c r="AI3309">
        <f t="shared" si="1748"/>
        <v>-50.257450866142449</v>
      </c>
      <c r="AJ3309">
        <f t="shared" si="1749"/>
        <v>-74.221959589252577</v>
      </c>
      <c r="AK3309"/>
      <c r="AL3309"/>
      <c r="AM3309"/>
      <c r="AN3309"/>
    </row>
    <row r="3310" spans="1:40" x14ac:dyDescent="0.25">
      <c r="A3310"/>
      <c r="B3310">
        <f t="shared" si="1750"/>
        <v>1376000</v>
      </c>
      <c r="C3310" s="186" t="str">
        <f t="shared" si="1718"/>
        <v>-4.03650848693795E-08+0.00177981289224426i</v>
      </c>
      <c r="D3310" s="158" t="str">
        <f t="shared" si="1719"/>
        <v>-5.95700626647161+0.0136452321738727i</v>
      </c>
      <c r="E3310" t="str">
        <f t="shared" si="1720"/>
        <v>2870</v>
      </c>
      <c r="F3310" t="str">
        <f t="shared" si="1721"/>
        <v>0.777000777000777</v>
      </c>
      <c r="G3310" t="str">
        <f t="shared" si="1716"/>
        <v>0.777000777000777</v>
      </c>
      <c r="H3310" t="str">
        <f t="shared" si="1722"/>
        <v>9.12532859011806+0.272266335306402i</v>
      </c>
      <c r="I3310" t="str">
        <f t="shared" si="1723"/>
        <v>5403.53936417444i</v>
      </c>
      <c r="J3310" t="str">
        <f t="shared" si="1717"/>
        <v>-24974.0045650139+1168.66020235768i</v>
      </c>
      <c r="K3310" t="str">
        <f t="shared" si="1724"/>
        <v>0.0101027645577305-0.215893796738362i</v>
      </c>
      <c r="L3310" t="str">
        <f t="shared" si="1725"/>
        <v>0.000749196985182347-0.0134182223627688i</v>
      </c>
      <c r="M3310" t="str">
        <f t="shared" si="1726"/>
        <v>0.0108519615429128-0.229312019101131i</v>
      </c>
      <c r="N3310" t="str">
        <f t="shared" si="1727"/>
        <v>-6.1024357736453i</v>
      </c>
      <c r="O3310" t="str">
        <f t="shared" si="1728"/>
        <v>0.983709227769839+0.179766946907567i</v>
      </c>
      <c r="P3310" t="str">
        <f t="shared" si="1729"/>
        <v>0.016290772230161-0.179766946907567i</v>
      </c>
      <c r="Q3310" t="str">
        <f t="shared" si="1730"/>
        <v>-0.016290772230161+6.28220272055287i</v>
      </c>
      <c r="R3310" t="str">
        <f t="shared" si="1731"/>
        <v>-0.0286218051864143-0.00251894146447736i</v>
      </c>
      <c r="S3310" t="str">
        <f t="shared" si="1732"/>
        <v>0.629910321439439i</v>
      </c>
      <c r="T3310" t="str">
        <f t="shared" si="1733"/>
        <v>0.00158670722757607-0.0180291705051512i</v>
      </c>
      <c r="U3310" t="str">
        <f t="shared" si="1734"/>
        <v>0.0000500000000000001-0.000175249893291816i</v>
      </c>
      <c r="V3310" t="str">
        <f t="shared" si="1735"/>
        <v>3.33333333333333E-06-0.000192774882620997i</v>
      </c>
      <c r="W3310" t="str">
        <f t="shared" si="1736"/>
        <v>0.0000142412251069692-0.0000934085018119933i</v>
      </c>
      <c r="X3310" t="str">
        <f t="shared" si="1737"/>
        <v>0.0000144020701480244-0.000093357977665208i</v>
      </c>
      <c r="Y3310" t="str">
        <f t="shared" si="1738"/>
        <v>0.009+0.864566298267911i</v>
      </c>
      <c r="Z3310" t="str">
        <f t="shared" si="1739"/>
        <v>-0.00150932115986434-0.000248977845145826i</v>
      </c>
      <c r="AA3310" t="str">
        <f t="shared" si="1740"/>
        <v>0.168855391856386-16.1930781371897i</v>
      </c>
      <c r="AB3310" t="str">
        <f t="shared" si="1741"/>
        <v>0.0109607556294233-0.124543033947134i</v>
      </c>
      <c r="AC3310" t="str">
        <f t="shared" si="1742"/>
        <v>0.971559731119174-0.00386496921908913i</v>
      </c>
      <c r="AD3310" t="str">
        <f t="shared" si="1743"/>
        <v>0.0117913696562016-0.128141849315789i</v>
      </c>
      <c r="AE3310" t="str">
        <f t="shared" si="1744"/>
        <v>-0.0000497014452415335+0.000190471414828149i</v>
      </c>
      <c r="AF3310" t="str">
        <f t="shared" si="1745"/>
        <v>-15.0823348565897-0.258621103132529i</v>
      </c>
      <c r="AG3310" t="str">
        <f t="shared" si="1746"/>
        <v>0.99249566780898-0.000769525164767742i</v>
      </c>
      <c r="AH3310" t="str">
        <f t="shared" si="1747"/>
        <v>0.000807147796035554-0.00288089791084153i</v>
      </c>
      <c r="AI3310">
        <f t="shared" si="1748"/>
        <v>-50.48125515368136</v>
      </c>
      <c r="AJ3310">
        <f t="shared" si="1749"/>
        <v>-74.348599549244838</v>
      </c>
      <c r="AK3310"/>
      <c r="AL3310"/>
      <c r="AM3310"/>
      <c r="AN3310"/>
    </row>
    <row r="3311" spans="1:40" x14ac:dyDescent="0.25">
      <c r="A3311"/>
      <c r="B3311">
        <f t="shared" si="1750"/>
        <v>1377000</v>
      </c>
      <c r="C3311" s="186" t="str">
        <f t="shared" si="1718"/>
        <v>-4.03064785833154E-08+0.00177852036291208i</v>
      </c>
      <c r="D3311" s="158" t="str">
        <f t="shared" si="1719"/>
        <v>-5.9570062660223+0.013635322782326i</v>
      </c>
      <c r="E3311" t="str">
        <f t="shared" si="1720"/>
        <v>2870</v>
      </c>
      <c r="F3311" t="str">
        <f t="shared" si="1721"/>
        <v>0.777000777000777</v>
      </c>
      <c r="G3311" t="str">
        <f t="shared" si="1716"/>
        <v>0.777000777000777</v>
      </c>
      <c r="H3311" t="str">
        <f t="shared" si="1722"/>
        <v>9.12534127716311+0.272069018353032i</v>
      </c>
      <c r="I3311" t="str">
        <f t="shared" si="1723"/>
        <v>5407.46635499143i</v>
      </c>
      <c r="J3311" t="str">
        <f t="shared" si="1717"/>
        <v>-25010.3186344684+1169.50951936521i</v>
      </c>
      <c r="K3311" t="str">
        <f t="shared" si="1724"/>
        <v>0.0100881271321619-0.215737683039418i</v>
      </c>
      <c r="L3311" t="str">
        <f t="shared" si="1725"/>
        <v>0.000748112597643655-0.0134085383315067i</v>
      </c>
      <c r="M3311" t="str">
        <f t="shared" si="1726"/>
        <v>0.0108362397298056-0.229146221370925i</v>
      </c>
      <c r="N3311" t="str">
        <f t="shared" si="1727"/>
        <v>-6.10687068336452i</v>
      </c>
      <c r="O3311" t="str">
        <f t="shared" si="1728"/>
        <v>0.98449680134709+0.175402531730154i</v>
      </c>
      <c r="P3311" t="str">
        <f t="shared" si="1729"/>
        <v>0.0155031986529101-0.175402531730154i</v>
      </c>
      <c r="Q3311" t="str">
        <f t="shared" si="1730"/>
        <v>-0.0155031986529101+6.28227321509467i</v>
      </c>
      <c r="R3311" t="str">
        <f t="shared" si="1731"/>
        <v>-0.027926152783854-0.00239885363827867i</v>
      </c>
      <c r="S3311" t="str">
        <f t="shared" si="1732"/>
        <v>0.630368105103276i</v>
      </c>
      <c r="T3311" t="str">
        <f t="shared" si="1733"/>
        <v>0.00151216082238182-0.0176037560131826i</v>
      </c>
      <c r="U3311" t="str">
        <f t="shared" si="1734"/>
        <v>0.0000500000000000001-0.00017512262394302i</v>
      </c>
      <c r="V3311" t="str">
        <f t="shared" si="1735"/>
        <v>3.33333333333333E-06-0.000192634886337322i</v>
      </c>
      <c r="W3311" t="str">
        <f t="shared" si="1736"/>
        <v>0.0000142408926535584-0.0000933429594418863i</v>
      </c>
      <c r="X3311" t="str">
        <f t="shared" si="1737"/>
        <v>0.0000144015068618946-0.0000932924723251867i</v>
      </c>
      <c r="Y3311" t="str">
        <f t="shared" si="1738"/>
        <v>0.009+0.865194616798629i</v>
      </c>
      <c r="Z3311" t="str">
        <f t="shared" si="1739"/>
        <v>-0.00150716696924158-0.000248765431532243i</v>
      </c>
      <c r="AA3311" t="str">
        <f t="shared" si="1740"/>
        <v>0.168610193901901-16.1813185188629i</v>
      </c>
      <c r="AB3311" t="str">
        <f t="shared" si="1741"/>
        <v>0.0104457992996192-0.121604329057759i</v>
      </c>
      <c r="AC3311" t="str">
        <f t="shared" si="1742"/>
        <v>0.972248020679448-0.00371134910055884i</v>
      </c>
      <c r="AD3311" t="str">
        <f t="shared" si="1743"/>
        <v>0.011221250790597-0.125032584786109i</v>
      </c>
      <c r="AE3311" t="str">
        <f t="shared" si="1744"/>
        <v>-0.0000480160834550721+0.000185653522573267i</v>
      </c>
      <c r="AF3311" t="str">
        <f t="shared" si="1745"/>
        <v>-15.0823475431854-0.258433695570706i</v>
      </c>
      <c r="AG3311" t="str">
        <f t="shared" si="1746"/>
        <v>0.992682893774151-0.000733616173746873i</v>
      </c>
      <c r="AH3311" t="str">
        <f t="shared" si="1747"/>
        <v>0.000779941035839453-0.00280765369917631i</v>
      </c>
      <c r="AI3311">
        <f t="shared" si="1748"/>
        <v>-50.710295327095153</v>
      </c>
      <c r="AJ3311">
        <f t="shared" si="1749"/>
        <v>-74.475183666991214</v>
      </c>
      <c r="AK3311"/>
      <c r="AL3311"/>
      <c r="AM3311"/>
      <c r="AN3311"/>
    </row>
    <row r="3312" spans="1:40" x14ac:dyDescent="0.25">
      <c r="A3312"/>
      <c r="B3312">
        <f t="shared" si="1750"/>
        <v>1378000</v>
      </c>
      <c r="C3312" s="186" t="str">
        <f t="shared" si="1718"/>
        <v>-4.02479998408329E-08+0.00177722970952958i</v>
      </c>
      <c r="D3312" s="158" t="str">
        <f t="shared" si="1719"/>
        <v>-5.95700626557396+0.0136254277730601i</v>
      </c>
      <c r="E3312" t="str">
        <f t="shared" si="1720"/>
        <v>2870</v>
      </c>
      <c r="F3312" t="str">
        <f t="shared" si="1721"/>
        <v>0.777000777000777</v>
      </c>
      <c r="G3312" t="str">
        <f t="shared" si="1716"/>
        <v>0.777000777000777</v>
      </c>
      <c r="H3312" t="str">
        <f t="shared" si="1722"/>
        <v>9.12535393663549+0.271871986896705i</v>
      </c>
      <c r="I3312" t="str">
        <f t="shared" si="1723"/>
        <v>5411.39334580842i</v>
      </c>
      <c r="J3312" t="str">
        <f t="shared" si="1717"/>
        <v>-25046.6590853755+1170.35883637273i</v>
      </c>
      <c r="K3312" t="str">
        <f t="shared" si="1724"/>
        <v>0.0100735214725191-0.215581794463456i</v>
      </c>
      <c r="L3312" t="str">
        <f t="shared" si="1725"/>
        <v>0.000747030560279784-0.0133988682244125i</v>
      </c>
      <c r="M3312" t="str">
        <f t="shared" si="1726"/>
        <v>0.0108205520327989-0.228980662687868i</v>
      </c>
      <c r="N3312" t="str">
        <f t="shared" si="1727"/>
        <v>-6.11130559308374i</v>
      </c>
      <c r="O3312" t="str">
        <f t="shared" si="1728"/>
        <v>0.98526501145535+0.171034666666994i</v>
      </c>
      <c r="P3312" t="str">
        <f t="shared" si="1729"/>
        <v>0.0147349885446501-0.171034666666994i</v>
      </c>
      <c r="Q3312" t="str">
        <f t="shared" si="1730"/>
        <v>-0.0147349885446501+6.28234025975073i</v>
      </c>
      <c r="R3312" t="str">
        <f t="shared" si="1731"/>
        <v>-0.0272300255742586-0.00228159473016376i</v>
      </c>
      <c r="S3312" t="str">
        <f t="shared" si="1732"/>
        <v>0.630825888767113i</v>
      </c>
      <c r="T3312" t="str">
        <f t="shared" si="1733"/>
        <v>0.00143928902346192-0.0171774050840329i</v>
      </c>
      <c r="U3312" t="str">
        <f t="shared" si="1734"/>
        <v>0.0000499999999999999-0.00017499553931026i</v>
      </c>
      <c r="V3312" t="str">
        <f t="shared" si="1735"/>
        <v>3.33333333333333E-06-0.000192495093241286i</v>
      </c>
      <c r="W3312" t="str">
        <f t="shared" si="1736"/>
        <v>0.0000142405599785331-0.0000932775137256086i</v>
      </c>
      <c r="X3312" t="str">
        <f t="shared" si="1737"/>
        <v>0.0000144009438567242-0.000093227063584397i</v>
      </c>
      <c r="Y3312" t="str">
        <f t="shared" si="1738"/>
        <v>0.009+0.865822935329347i</v>
      </c>
      <c r="Z3312" t="str">
        <f t="shared" si="1739"/>
        <v>-0.00150501746436723-0.000248553379641438i</v>
      </c>
      <c r="AA3312" t="str">
        <f t="shared" si="1740"/>
        <v>0.168365529652711-16.1695759680611i</v>
      </c>
      <c r="AB3312" t="str">
        <f t="shared" si="1741"/>
        <v>0.00994241091998876-0.118659155388937i</v>
      </c>
      <c r="AC3312" t="str">
        <f t="shared" si="1742"/>
        <v>0.97293693033975-0.00356057740622808i</v>
      </c>
      <c r="AD3312" t="str">
        <f t="shared" si="1743"/>
        <v>0.0106651508384971-0.121920730516833i</v>
      </c>
      <c r="AE3312" t="str">
        <f t="shared" si="1744"/>
        <v>-0.0000463550478903609+0.000180841969410951i</v>
      </c>
      <c r="AF3312" t="str">
        <f t="shared" si="1745"/>
        <v>-15.0823602022095-0.258246559123645i</v>
      </c>
      <c r="AG3312" t="str">
        <f t="shared" si="1746"/>
        <v>0.992870008649139-0.000698581138528138i</v>
      </c>
      <c r="AH3312" t="str">
        <f t="shared" si="1747"/>
        <v>0.000753125410160145-0.00273452370185368i</v>
      </c>
      <c r="AI3312">
        <f t="shared" si="1748"/>
        <v>-50.944837895974011</v>
      </c>
      <c r="AJ3312">
        <f t="shared" si="1749"/>
        <v>-74.601712015858595</v>
      </c>
      <c r="AK3312"/>
      <c r="AL3312"/>
      <c r="AM3312"/>
      <c r="AN3312"/>
    </row>
    <row r="3313" spans="1:40" x14ac:dyDescent="0.25">
      <c r="A3313"/>
      <c r="B3313">
        <f t="shared" si="1750"/>
        <v>1379000</v>
      </c>
      <c r="C3313" s="186" t="str">
        <f t="shared" si="1718"/>
        <v>-4.01896482721066E-08+0.00177594092801565i</v>
      </c>
      <c r="D3313" s="158" t="str">
        <f t="shared" si="1719"/>
        <v>-5.95700626512659+0.0136155471147867i</v>
      </c>
      <c r="E3313" t="str">
        <f t="shared" si="1720"/>
        <v>2870</v>
      </c>
      <c r="F3313" t="str">
        <f t="shared" si="1721"/>
        <v>0.777000777000777</v>
      </c>
      <c r="G3313" t="str">
        <f t="shared" si="1716"/>
        <v>0.777000777000777</v>
      </c>
      <c r="H3313" t="str">
        <f t="shared" si="1722"/>
        <v>9.125366568615+0.271675240318886i</v>
      </c>
      <c r="I3313" t="str">
        <f t="shared" si="1723"/>
        <v>5415.32033662541i</v>
      </c>
      <c r="J3313" t="str">
        <f t="shared" si="1717"/>
        <v>-25083.0259177351+1171.20815338026i</v>
      </c>
      <c r="K3313" t="str">
        <f t="shared" si="1724"/>
        <v>0.010058947487016-0.21542613052493i</v>
      </c>
      <c r="L3313" t="str">
        <f t="shared" si="1725"/>
        <v>0.000745950866311352-0.0133892120115719i</v>
      </c>
      <c r="M3313" t="str">
        <f t="shared" si="1726"/>
        <v>0.0108048983533274-0.228815342536502i</v>
      </c>
      <c r="N3313" t="str">
        <f t="shared" si="1727"/>
        <v>-6.11574050280296i</v>
      </c>
      <c r="O3313" t="str">
        <f t="shared" si="1728"/>
        <v>0.986013842985159+0.166663437626967i</v>
      </c>
      <c r="P3313" t="str">
        <f t="shared" si="1729"/>
        <v>0.013986157014841-0.166663437626967i</v>
      </c>
      <c r="Q3313" t="str">
        <f t="shared" si="1730"/>
        <v>-0.013986157014841+6.28240394042993i</v>
      </c>
      <c r="R3313" t="str">
        <f t="shared" si="1731"/>
        <v>-0.0265334336393418-0.00216717300812188i</v>
      </c>
      <c r="S3313" t="str">
        <f t="shared" si="1732"/>
        <v>0.63128367243095i</v>
      </c>
      <c r="T3313" t="str">
        <f t="shared" si="1733"/>
        <v>0.00136810093536041-0.0167501234300466i</v>
      </c>
      <c r="U3313" t="str">
        <f t="shared" si="1734"/>
        <v>0.0000499999999999999-0.000174868638991688i</v>
      </c>
      <c r="V3313" t="str">
        <f t="shared" si="1735"/>
        <v>3.33333333333333E-06-0.000192355502890857i</v>
      </c>
      <c r="W3313" t="str">
        <f t="shared" si="1736"/>
        <v>0.0000142402270819353-0.0000932121644526047i</v>
      </c>
      <c r="X3313" t="str">
        <f t="shared" si="1737"/>
        <v>0.0000144003811310979-0.0000931617512324044i</v>
      </c>
      <c r="Y3313" t="str">
        <f t="shared" si="1738"/>
        <v>0.009+0.866451253860065i</v>
      </c>
      <c r="Z3313" t="str">
        <f t="shared" si="1739"/>
        <v>-0.00150287263165361-0.000248341688521924i</v>
      </c>
      <c r="AA3313" t="str">
        <f t="shared" si="1740"/>
        <v>0.168121397560973-16.1578504476544i</v>
      </c>
      <c r="AB3313" t="str">
        <f t="shared" si="1741"/>
        <v>0.00945065338347177-0.115707552400757i</v>
      </c>
      <c r="AC3313" t="str">
        <f t="shared" si="1742"/>
        <v>0.973626450112541-0.00341266283353533i</v>
      </c>
      <c r="AD3313" t="str">
        <f t="shared" si="1743"/>
        <v>0.0101230809831126-0.118806350962584i</v>
      </c>
      <c r="AE3313" t="str">
        <f t="shared" si="1744"/>
        <v>-0.0000447182711627094+0.00017603683030391i</v>
      </c>
      <c r="AF3313" t="str">
        <f t="shared" si="1745"/>
        <v>-15.0823728337416-0.258059693204099i</v>
      </c>
      <c r="AG3313" t="str">
        <f t="shared" si="1746"/>
        <v>0.993057008892684-0.000664418848454428i</v>
      </c>
      <c r="AH3313" t="str">
        <f t="shared" si="1747"/>
        <v>0.000726699473386678-0.0026615091251374i</v>
      </c>
      <c r="AI3313">
        <f t="shared" si="1748"/>
        <v>-51.185170275877219</v>
      </c>
      <c r="AJ3313">
        <f t="shared" si="1749"/>
        <v>-74.728184670111233</v>
      </c>
      <c r="AK3313"/>
      <c r="AL3313"/>
      <c r="AM3313"/>
      <c r="AN3313"/>
    </row>
    <row r="3314" spans="1:40" x14ac:dyDescent="0.25">
      <c r="A3314"/>
      <c r="B3314">
        <f t="shared" si="1750"/>
        <v>1380000</v>
      </c>
      <c r="C3314" s="186" t="str">
        <f t="shared" si="1718"/>
        <v>-4.01314235086503E-08+0.00177465401430101i</v>
      </c>
      <c r="D3314" s="158" t="str">
        <f t="shared" si="1719"/>
        <v>-5.9570062646802+0.0136056807763077i</v>
      </c>
      <c r="E3314" t="str">
        <f t="shared" si="1720"/>
        <v>2870</v>
      </c>
      <c r="F3314" t="str">
        <f t="shared" si="1721"/>
        <v>0.777000777000777</v>
      </c>
      <c r="G3314" t="str">
        <f t="shared" si="1716"/>
        <v>0.777000777000777</v>
      </c>
      <c r="H3314" t="str">
        <f t="shared" si="1722"/>
        <v>9.12537917318117+0.271478778002821i</v>
      </c>
      <c r="I3314" t="str">
        <f t="shared" si="1723"/>
        <v>5419.24732744239i</v>
      </c>
      <c r="J3314" t="str">
        <f t="shared" si="1717"/>
        <v>-25119.4191315473+1172.05747038779i</v>
      </c>
      <c r="K3314" t="str">
        <f t="shared" si="1724"/>
        <v>0.010044405084197-0.215270690739685i</v>
      </c>
      <c r="L3314" t="str">
        <f t="shared" si="1725"/>
        <v>0.000744873508983367-0.0133795696631561i</v>
      </c>
      <c r="M3314" t="str">
        <f t="shared" si="1726"/>
        <v>0.0107892785931804-0.228650260402841i</v>
      </c>
      <c r="N3314" t="str">
        <f t="shared" si="1727"/>
        <v>-6.12017541252218i</v>
      </c>
      <c r="O3314" t="str">
        <f t="shared" si="1728"/>
        <v>0.986743281208207+0.16228893058512i</v>
      </c>
      <c r="P3314" t="str">
        <f t="shared" si="1729"/>
        <v>0.013256718791793-0.16228893058512i</v>
      </c>
      <c r="Q3314" t="str">
        <f t="shared" si="1730"/>
        <v>-0.013256718791793+6.2824643431073i</v>
      </c>
      <c r="R3314" t="str">
        <f t="shared" si="1731"/>
        <v>-0.0258363871544798-0.00205559671609737i</v>
      </c>
      <c r="S3314" t="str">
        <f t="shared" si="1732"/>
        <v>0.631741456094787i</v>
      </c>
      <c r="T3314" t="str">
        <f t="shared" si="1733"/>
        <v>0.00129860566257102-0.0163219168411997i</v>
      </c>
      <c r="U3314" t="str">
        <f t="shared" si="1734"/>
        <v>0.0000499999999999999-0.000174741922586622i</v>
      </c>
      <c r="V3314" t="str">
        <f t="shared" si="1735"/>
        <v>3.33333333333333E-06-0.000192216114845284i</v>
      </c>
      <c r="W3314" t="str">
        <f t="shared" si="1736"/>
        <v>0.000014239893963806-0.0000931469114129294i</v>
      </c>
      <c r="X3314" t="str">
        <f t="shared" si="1737"/>
        <v>0.0000143998186836047-0.0000930965350593852i</v>
      </c>
      <c r="Y3314" t="str">
        <f t="shared" si="1738"/>
        <v>0.009+0.867079572390783i</v>
      </c>
      <c r="Z3314" t="str">
        <f t="shared" si="1739"/>
        <v>-0.00150073245756227-0.000248130357225558i</v>
      </c>
      <c r="AA3314" t="str">
        <f t="shared" si="1740"/>
        <v>0.167877796084451-16.1461419206208i</v>
      </c>
      <c r="AB3314" t="str">
        <f t="shared" si="1741"/>
        <v>0.00897058958266067-0.11274956008958i</v>
      </c>
      <c r="AC3314" t="str">
        <f t="shared" si="1742"/>
        <v>0.974316569915364-0.00326761405910739i</v>
      </c>
      <c r="AD3314" t="str">
        <f t="shared" si="1743"/>
        <v>0.00959505210392326-0.115689510619961i</v>
      </c>
      <c r="AE3314" t="str">
        <f t="shared" si="1744"/>
        <v>-0.0000431056857217395+0.000171238179880725i</v>
      </c>
      <c r="AF3314" t="str">
        <f t="shared" si="1745"/>
        <v>-15.0823854378614-0.257873097226513i</v>
      </c>
      <c r="AG3314" t="str">
        <f t="shared" si="1746"/>
        <v>0.993243890971193-0.000631128078544763i</v>
      </c>
      <c r="AH3314" t="str">
        <f t="shared" si="1747"/>
        <v>0.000700661778990278-0.00258861116590153i</v>
      </c>
      <c r="AI3314">
        <f t="shared" si="1748"/>
        <v>-51.431603033530507</v>
      </c>
      <c r="AJ3314">
        <f t="shared" si="1749"/>
        <v>-74.854601704910053</v>
      </c>
      <c r="AK3314"/>
      <c r="AL3314"/>
      <c r="AM3314"/>
      <c r="AN3314"/>
    </row>
    <row r="3315" spans="1:40" x14ac:dyDescent="0.25">
      <c r="A3315"/>
      <c r="B3315">
        <f t="shared" si="1750"/>
        <v>1381000</v>
      </c>
      <c r="C3315" s="186" t="str">
        <f t="shared" si="1718"/>
        <v>-4.00733251833119E-08+0.00177336896432817i</v>
      </c>
      <c r="D3315" s="158" t="str">
        <f t="shared" si="1719"/>
        <v>-5.95700626423478+0.013595828726516i</v>
      </c>
      <c r="E3315" t="str">
        <f t="shared" si="1720"/>
        <v>2870</v>
      </c>
      <c r="F3315" t="str">
        <f t="shared" si="1721"/>
        <v>0.777000777000777</v>
      </c>
      <c r="G3315" t="str">
        <f t="shared" si="1716"/>
        <v>0.777000777000777</v>
      </c>
      <c r="H3315" t="str">
        <f t="shared" si="1722"/>
        <v>9.12539175041327+0.271282599333534i</v>
      </c>
      <c r="I3315" t="str">
        <f t="shared" si="1723"/>
        <v>5423.17431825938i</v>
      </c>
      <c r="J3315" t="str">
        <f t="shared" si="1717"/>
        <v>-25155.8387268121+1172.90678739532i</v>
      </c>
      <c r="K3315" t="str">
        <f t="shared" si="1724"/>
        <v>0.0100298941729363-0.215115474624958i</v>
      </c>
      <c r="L3315" t="str">
        <f t="shared" si="1725"/>
        <v>0.000743798481565159-0.0133699411494215i</v>
      </c>
      <c r="M3315" t="str">
        <f t="shared" si="1726"/>
        <v>0.0107736926545015-0.22848541577438i</v>
      </c>
      <c r="N3315" t="str">
        <f t="shared" si="1727"/>
        <v>-6.1246103222414i</v>
      </c>
      <c r="O3315" t="str">
        <f t="shared" si="1728"/>
        <v>0.987453311777615+0.157911231580972i</v>
      </c>
      <c r="P3315" t="str">
        <f t="shared" si="1729"/>
        <v>0.012546688222385-0.157911231580972i</v>
      </c>
      <c r="Q3315" t="str">
        <f t="shared" si="1730"/>
        <v>-0.012546688222385+6.28252155382237i</v>
      </c>
      <c r="R3315" t="str">
        <f t="shared" si="1731"/>
        <v>-0.0251388963889644-0.0019468740731492i</v>
      </c>
      <c r="S3315" t="str">
        <f t="shared" si="1732"/>
        <v>0.632199239758624i</v>
      </c>
      <c r="T3315" t="str">
        <f t="shared" si="1733"/>
        <v>0.0012308123089507-0.0158927911854741i</v>
      </c>
      <c r="U3315" t="str">
        <f t="shared" si="1734"/>
        <v>0.0000499999999999999-0.000174615389695538i</v>
      </c>
      <c r="V3315" t="str">
        <f t="shared" si="1735"/>
        <v>3.33333333333333E-06-0.000192076928665092i</v>
      </c>
      <c r="W3315" t="str">
        <f t="shared" si="1736"/>
        <v>0.0000142395606241874-0.0000930817543972446i</v>
      </c>
      <c r="X3315" t="str">
        <f t="shared" si="1737"/>
        <v>0.0000143992565128404-0.0000930314148561219i</v>
      </c>
      <c r="Y3315" t="str">
        <f t="shared" si="1738"/>
        <v>0.009+0.867707890921501i</v>
      </c>
      <c r="Z3315" t="str">
        <f t="shared" si="1739"/>
        <v>-0.00149859692860374-0.000247919384807559i</v>
      </c>
      <c r="AA3315" t="str">
        <f t="shared" si="1740"/>
        <v>0.167634723686492-16.1344503500452i</v>
      </c>
      <c r="AB3315" t="str">
        <f t="shared" si="1741"/>
        <v>0.00850228240574905-0.109785218990617i</v>
      </c>
      <c r="AC3315" t="str">
        <f t="shared" si="1742"/>
        <v>0.975007279570549-0.00312543973792082i</v>
      </c>
      <c r="AD3315" t="str">
        <f t="shared" si="1743"/>
        <v>0.00908107477658892-0.112570274026047i</v>
      </c>
      <c r="AE3315" t="str">
        <f t="shared" si="1744"/>
        <v>-0.0000415172238527728+0.000166446092435512i</v>
      </c>
      <c r="AF3315" t="str">
        <f t="shared" si="1745"/>
        <v>-15.082398014648-0.257686770607018i</v>
      </c>
      <c r="AG3315" t="str">
        <f t="shared" si="1746"/>
        <v>0.993430651358794-0.000598707589540319i</v>
      </c>
      <c r="AH3315" t="str">
        <f t="shared" si="1747"/>
        <v>0.000675010879575842-0.0025158310116574i</v>
      </c>
      <c r="AI3315">
        <f t="shared" si="1748"/>
        <v>-51.684472441768456</v>
      </c>
      <c r="AJ3315">
        <f t="shared" si="1749"/>
        <v>-74.980963196302881</v>
      </c>
      <c r="AK3315"/>
      <c r="AL3315"/>
      <c r="AM3315"/>
      <c r="AN3315"/>
    </row>
    <row r="3316" spans="1:40" x14ac:dyDescent="0.25">
      <c r="A3316"/>
      <c r="B3316">
        <f t="shared" si="1750"/>
        <v>1382000</v>
      </c>
      <c r="C3316" s="186" t="str">
        <f t="shared" si="1718"/>
        <v>-4.00153529302668E-08+0.00177208577405139i</v>
      </c>
      <c r="D3316" s="158" t="str">
        <f t="shared" si="1719"/>
        <v>-5.95700626379033+0.013585990934394i</v>
      </c>
      <c r="E3316" t="str">
        <f t="shared" si="1720"/>
        <v>2870</v>
      </c>
      <c r="F3316" t="str">
        <f t="shared" si="1721"/>
        <v>0.777000777000777</v>
      </c>
      <c r="G3316" t="str">
        <f t="shared" si="1716"/>
        <v>0.777000777000777</v>
      </c>
      <c r="H3316" t="str">
        <f t="shared" si="1722"/>
        <v>9.12540430039021+0.271086703697818i</v>
      </c>
      <c r="I3316" t="str">
        <f t="shared" si="1723"/>
        <v>5427.10130907637i</v>
      </c>
      <c r="J3316" t="str">
        <f t="shared" si="1717"/>
        <v>-25192.2847035294+1173.75610440284i</v>
      </c>
      <c r="K3316" t="str">
        <f t="shared" si="1724"/>
        <v>0.0100154146624365-0.214960481699364i</v>
      </c>
      <c r="L3316" t="str">
        <f t="shared" si="1725"/>
        <v>0.000742725777350229-0.0133603264407089i</v>
      </c>
      <c r="M3316" t="str">
        <f t="shared" si="1726"/>
        <v>0.0107581404397867-0.228320808140073i</v>
      </c>
      <c r="N3316" t="str">
        <f t="shared" si="1727"/>
        <v>-6.12904523196061i</v>
      </c>
      <c r="O3316" t="str">
        <f t="shared" si="1728"/>
        <v>0.988143920728224+0.153530426716833i</v>
      </c>
      <c r="P3316" t="str">
        <f t="shared" si="1729"/>
        <v>0.011856079271776-0.153530426716833i</v>
      </c>
      <c r="Q3316" t="str">
        <f t="shared" si="1730"/>
        <v>-0.011856079271776+6.28257565867744i</v>
      </c>
      <c r="R3316" t="str">
        <f t="shared" si="1731"/>
        <v>-0.0244409717062537-0.00184101327260136i</v>
      </c>
      <c r="S3316" t="str">
        <f t="shared" si="1732"/>
        <v>0.632657023422461i</v>
      </c>
      <c r="T3316" t="str">
        <f t="shared" si="1733"/>
        <v>0.00116472997712522-0.0154627524092311i</v>
      </c>
      <c r="U3316" t="str">
        <f t="shared" si="1734"/>
        <v>0.00005-0.000174489039920071i</v>
      </c>
      <c r="V3316" t="str">
        <f t="shared" si="1735"/>
        <v>3.33333333333333E-06-0.000191937943912078i</v>
      </c>
      <c r="W3316" t="str">
        <f t="shared" si="1736"/>
        <v>0.0000142392270631208-0.0000930166931968189i</v>
      </c>
      <c r="X3316" t="str">
        <f t="shared" si="1737"/>
        <v>0.0000143986946174049-0.0000929663904140033i</v>
      </c>
      <c r="Y3316" t="str">
        <f t="shared" si="1738"/>
        <v>0.009+0.868336209452219i</v>
      </c>
      <c r="Z3316" t="str">
        <f t="shared" si="1739"/>
        <v>-0.00149646603133735-0.000247708770326458i</v>
      </c>
      <c r="AA3316" t="str">
        <f t="shared" si="1740"/>
        <v>0.167392178836002-16.1227756991195i</v>
      </c>
      <c r="AB3316" t="str">
        <f t="shared" si="1741"/>
        <v>0.0080457947324257-0.106814570180518i</v>
      </c>
      <c r="AC3316" t="str">
        <f t="shared" si="1742"/>
        <v>0.975698568804931-0.00298614850245404i</v>
      </c>
      <c r="AD3316" t="str">
        <f t="shared" si="1743"/>
        <v>0.0085811592728607-0.109448705756948i</v>
      </c>
      <c r="AE3316" t="str">
        <f t="shared" si="1744"/>
        <v>-0.0000399528176782073+0.000161660641927653i</v>
      </c>
      <c r="AF3316" t="str">
        <f t="shared" si="1745"/>
        <v>-15.0824105641805-0.257500712763424i</v>
      </c>
      <c r="AG3316" t="str">
        <f t="shared" si="1746"/>
        <v>0.993617286537399-0.000567156127950322i</v>
      </c>
      <c r="AH3316" t="str">
        <f t="shared" si="1747"/>
        <v>0.000649745326932921-0.00244316984058192i</v>
      </c>
      <c r="AI3316">
        <f t="shared" si="1748"/>
        <v>-51.944143396950324</v>
      </c>
      <c r="AJ3316">
        <f t="shared" si="1749"/>
        <v>-75.107269221223063</v>
      </c>
      <c r="AK3316"/>
      <c r="AL3316"/>
      <c r="AM3316"/>
      <c r="AN3316"/>
    </row>
    <row r="3317" spans="1:40" x14ac:dyDescent="0.25">
      <c r="A3317"/>
      <c r="B3317">
        <f t="shared" si="1750"/>
        <v>1383000</v>
      </c>
      <c r="C3317" s="186" t="str">
        <f t="shared" si="1718"/>
        <v>-3.99575063850124E-08+0.0017708044394366i</v>
      </c>
      <c r="D3317" s="158" t="str">
        <f t="shared" si="1719"/>
        <v>-5.95700626334684+0.0135761673690139i</v>
      </c>
      <c r="E3317" t="str">
        <f t="shared" si="1720"/>
        <v>2870</v>
      </c>
      <c r="F3317" t="str">
        <f t="shared" si="1721"/>
        <v>0.777000777000777</v>
      </c>
      <c r="G3317" t="str">
        <f t="shared" si="1716"/>
        <v>0.777000777000777</v>
      </c>
      <c r="H3317" t="str">
        <f t="shared" si="1722"/>
        <v>9.12541682319067+0.270891090484235i</v>
      </c>
      <c r="I3317" t="str">
        <f t="shared" si="1723"/>
        <v>5431.02829989336i</v>
      </c>
      <c r="J3317" t="str">
        <f t="shared" si="1717"/>
        <v>-25228.7570616993+1174.60542141037i</v>
      </c>
      <c r="K3317" t="str">
        <f t="shared" si="1724"/>
        <v>0.0100009664622268-0.214805711482897i</v>
      </c>
      <c r="L3317" t="str">
        <f t="shared" si="1725"/>
        <v>0.00074165538965617-0.0133507255074437i</v>
      </c>
      <c r="M3317" t="str">
        <f t="shared" si="1726"/>
        <v>0.010742621851883-0.228156436990341i</v>
      </c>
      <c r="N3317" t="str">
        <f t="shared" si="1727"/>
        <v>-6.13348014167983i</v>
      </c>
      <c r="O3317" t="str">
        <f t="shared" si="1728"/>
        <v>0.988815094476869+0.149146602156071i</v>
      </c>
      <c r="P3317" t="str">
        <f t="shared" si="1729"/>
        <v>0.011184905523131-0.149146602156071i</v>
      </c>
      <c r="Q3317" t="str">
        <f t="shared" si="1730"/>
        <v>-0.011184905523131+6.2826267438359i</v>
      </c>
      <c r="R3317" t="str">
        <f t="shared" si="1731"/>
        <v>-0.0237426235642078-0.0017380224811871i</v>
      </c>
      <c r="S3317" t="str">
        <f t="shared" si="1732"/>
        <v>0.633114807086298i</v>
      </c>
      <c r="T3317" t="str">
        <f t="shared" si="1733"/>
        <v>0.00110036776788842-0.015031806537576i</v>
      </c>
      <c r="U3317" t="str">
        <f t="shared" si="1734"/>
        <v>0.00005-0.000174362872863007i</v>
      </c>
      <c r="V3317" t="str">
        <f t="shared" si="1735"/>
        <v>3.33333333333333E-06-0.000191799160149308i</v>
      </c>
      <c r="W3317" t="str">
        <f t="shared" si="1736"/>
        <v>0.000014238893280648-0.0000929517276035237i</v>
      </c>
      <c r="X3317" t="str">
        <f t="shared" si="1737"/>
        <v>0.0000143981329959036-0.0000929014615250207i</v>
      </c>
      <c r="Y3317" t="str">
        <f t="shared" si="1738"/>
        <v>0.009+0.868964527982937i</v>
      </c>
      <c r="Z3317" t="str">
        <f t="shared" si="1739"/>
        <v>-0.00149433975237099-0.000247498512844101i</v>
      </c>
      <c r="AA3317" t="str">
        <f t="shared" si="1740"/>
        <v>0.167150160007423-16.1111179311421i</v>
      </c>
      <c r="AB3317" t="str">
        <f t="shared" si="1741"/>
        <v>0.00760118942972467-0.10383765527988i</v>
      </c>
      <c r="AC3317" t="str">
        <f t="shared" si="1742"/>
        <v>0.976390427249579-0.00284974896183256i</v>
      </c>
      <c r="AD3317" t="str">
        <f t="shared" si="1743"/>
        <v>0.00809531556050222-0.106324870426274i</v>
      </c>
      <c r="AE3317" t="str">
        <f t="shared" si="1744"/>
        <v>-0.0000384123991588906+0.000156881901981448i</v>
      </c>
      <c r="AF3317" t="str">
        <f t="shared" si="1745"/>
        <v>-15.0824230865375-0.257314923115221i</v>
      </c>
      <c r="AG3317" t="str">
        <f t="shared" si="1746"/>
        <v>0.993803792996761-0.000536472426098284i</v>
      </c>
      <c r="AH3317" t="str">
        <f t="shared" si="1747"/>
        <v>0.000624863672086194-0.00237062882154465i</v>
      </c>
      <c r="AI3317">
        <f t="shared" si="1748"/>
        <v>-52.211012762374907</v>
      </c>
      <c r="AJ3317">
        <f t="shared" si="1749"/>
        <v>-75.233519857482548</v>
      </c>
      <c r="AK3317"/>
      <c r="AL3317"/>
      <c r="AM3317"/>
      <c r="AN3317"/>
    </row>
    <row r="3318" spans="1:40" x14ac:dyDescent="0.25">
      <c r="A3318"/>
      <c r="B3318">
        <f t="shared" si="1750"/>
        <v>1384000</v>
      </c>
      <c r="C3318" s="186" t="str">
        <f t="shared" si="1718"/>
        <v>-3.9899785184363E-08+0.00176952495646143i</v>
      </c>
      <c r="D3318" s="158" t="str">
        <f t="shared" si="1719"/>
        <v>-5.95700626290431+0.0135663579995376i</v>
      </c>
      <c r="E3318" t="str">
        <f t="shared" si="1720"/>
        <v>2870</v>
      </c>
      <c r="F3318" t="str">
        <f t="shared" si="1721"/>
        <v>0.777000777000777</v>
      </c>
      <c r="G3318" t="str">
        <f t="shared" si="1716"/>
        <v>0.777000777000777</v>
      </c>
      <c r="H3318" t="str">
        <f t="shared" si="1722"/>
        <v>9.12542931889303+0.270695759083097i</v>
      </c>
      <c r="I3318" t="str">
        <f t="shared" si="1723"/>
        <v>5434.95529071034i</v>
      </c>
      <c r="J3318" t="str">
        <f t="shared" si="1717"/>
        <v>-25265.2558013217+1175.4547384179i</v>
      </c>
      <c r="K3318" t="str">
        <f t="shared" si="1724"/>
        <v>0.00998654948216176-0.214651163496923i</v>
      </c>
      <c r="L3318" t="str">
        <f t="shared" si="1725"/>
        <v>0.00074058731182456-0.0133411383201354i</v>
      </c>
      <c r="M3318" t="str">
        <f t="shared" si="1726"/>
        <v>0.0107271367939863-0.227992301817058i</v>
      </c>
      <c r="N3318" t="str">
        <f t="shared" si="1727"/>
        <v>-6.13791505139905i</v>
      </c>
      <c r="O3318" t="str">
        <f t="shared" si="1728"/>
        <v>0.989466819822639+0.144759844121476i</v>
      </c>
      <c r="P3318" t="str">
        <f t="shared" si="1729"/>
        <v>0.010533180177361-0.144759844121476i</v>
      </c>
      <c r="Q3318" t="str">
        <f t="shared" si="1730"/>
        <v>-0.010533180177361+6.28267489552053i</v>
      </c>
      <c r="R3318" t="str">
        <f t="shared" si="1731"/>
        <v>-0.0230438625153341-0.00163790983818717i</v>
      </c>
      <c r="S3318" t="str">
        <f t="shared" si="1732"/>
        <v>0.633572590750135i</v>
      </c>
      <c r="T3318" t="str">
        <f t="shared" si="1733"/>
        <v>0.00103773477959538-0.0145999596747301i</v>
      </c>
      <c r="U3318" t="str">
        <f t="shared" si="1734"/>
        <v>0.00005-0.000174236888128279i</v>
      </c>
      <c r="V3318" t="str">
        <f t="shared" si="1735"/>
        <v>3.33333333333333E-06-0.000191660576941107i</v>
      </c>
      <c r="W3318" t="str">
        <f t="shared" si="1736"/>
        <v>0.0000142385592768107-0.0000928868574098318i</v>
      </c>
      <c r="X3318" t="str">
        <f t="shared" si="1737"/>
        <v>0.0000143975716469474-0.000092836627981767i</v>
      </c>
      <c r="Y3318" t="str">
        <f t="shared" si="1738"/>
        <v>0.009+0.869592846513655i</v>
      </c>
      <c r="Z3318" t="str">
        <f t="shared" si="1739"/>
        <v>-0.00149221807836093-0.000247288611425639i</v>
      </c>
      <c r="AA3318" t="str">
        <f t="shared" si="1740"/>
        <v>0.166908665680706-16.0994770095172i</v>
      </c>
      <c r="AB3318" t="str">
        <f t="shared" si="1741"/>
        <v>0.00716852934783339-0.100854516455827i</v>
      </c>
      <c r="AC3318" t="str">
        <f t="shared" si="1742"/>
        <v>0.977082844439516-0.00271624970096867i</v>
      </c>
      <c r="AD3318" t="str">
        <f t="shared" si="1743"/>
        <v>0.0076235533032245-0.10319883268372i</v>
      </c>
      <c r="AE3318" t="str">
        <f t="shared" si="1744"/>
        <v>-0.0000368959000955237+0.000152109945885908i</v>
      </c>
      <c r="AF3318" t="str">
        <f t="shared" si="1745"/>
        <v>-15.0824355817973-0.257129401083559i</v>
      </c>
      <c r="AG3318" t="str">
        <f t="shared" si="1746"/>
        <v>0.993990167234531-0.000506655202168879i</v>
      </c>
      <c r="AH3318" t="str">
        <f t="shared" si="1747"/>
        <v>0.000600364465346071-0.00229820911413736i</v>
      </c>
      <c r="AI3318">
        <f t="shared" si="1748"/>
        <v>-52.485513214576081</v>
      </c>
      <c r="AJ3318">
        <f t="shared" si="1749"/>
        <v>-75.359715183766511</v>
      </c>
      <c r="AK3318"/>
      <c r="AL3318"/>
      <c r="AM3318"/>
      <c r="AN3318"/>
    </row>
    <row r="3319" spans="1:40" x14ac:dyDescent="0.25">
      <c r="A3319"/>
      <c r="B3319">
        <f t="shared" si="1750"/>
        <v>1385000</v>
      </c>
      <c r="C3319" s="186" t="str">
        <f t="shared" si="1718"/>
        <v>-3.98421889664432E-08+0.00176824732111511i</v>
      </c>
      <c r="D3319" s="158" t="str">
        <f t="shared" si="1719"/>
        <v>-5.95700626246274+0.0135565627952158i</v>
      </c>
      <c r="E3319" t="str">
        <f t="shared" si="1720"/>
        <v>2870</v>
      </c>
      <c r="F3319" t="str">
        <f t="shared" si="1721"/>
        <v>0.777000777000777</v>
      </c>
      <c r="G3319" t="str">
        <f t="shared" si="1716"/>
        <v>0.777000777000777</v>
      </c>
      <c r="H3319" t="str">
        <f t="shared" si="1722"/>
        <v>9.12544178757539+0.270500708886479i</v>
      </c>
      <c r="I3319" t="str">
        <f t="shared" si="1723"/>
        <v>5438.88228152733i</v>
      </c>
      <c r="J3319" t="str">
        <f t="shared" si="1717"/>
        <v>-25301.7809223967+1176.30405542543i</v>
      </c>
      <c r="K3319" t="str">
        <f t="shared" si="1724"/>
        <v>0.00997216363241983-0.214496837264176i</v>
      </c>
      <c r="L3319" t="str">
        <f t="shared" si="1725"/>
        <v>0.000739521537220852-0.0133315648493775i</v>
      </c>
      <c r="M3319" t="str">
        <f t="shared" si="1726"/>
        <v>0.0107116851696407-0.227828402113554i</v>
      </c>
      <c r="N3319" t="str">
        <f t="shared" si="1727"/>
        <v>-6.14234996111827i</v>
      </c>
      <c r="O3319" t="str">
        <f t="shared" si="1728"/>
        <v>0.990099083947145+0.140370238893523i</v>
      </c>
      <c r="P3319" t="str">
        <f t="shared" si="1729"/>
        <v>0.00990091605285504-0.140370238893523i</v>
      </c>
      <c r="Q3319" t="str">
        <f t="shared" si="1730"/>
        <v>-0.00990091605285504+6.28272020001179i</v>
      </c>
      <c r="R3319" t="str">
        <f t="shared" si="1731"/>
        <v>-0.0223446992070102-0.00154068345455874i</v>
      </c>
      <c r="S3319" t="str">
        <f t="shared" si="1732"/>
        <v>0.63403037441397i</v>
      </c>
      <c r="T3319" t="str">
        <f t="shared" si="1733"/>
        <v>0.000976840107547287-0.0141672180043882i</v>
      </c>
      <c r="U3319" t="str">
        <f t="shared" si="1734"/>
        <v>0.00005-0.000174111085320966i</v>
      </c>
      <c r="V3319" t="str">
        <f t="shared" si="1735"/>
        <v>3.33333333333333E-06-0.000191522193853063i</v>
      </c>
      <c r="W3319" t="str">
        <f t="shared" si="1736"/>
        <v>0.0000142382250516508-0.0000928220824088159i</v>
      </c>
      <c r="X3319" t="str">
        <f t="shared" si="1737"/>
        <v>0.0000143970105691523-0.0000927718895774336i</v>
      </c>
      <c r="Y3319" t="str">
        <f t="shared" si="1738"/>
        <v>0.009+0.870221165044373i</v>
      </c>
      <c r="Z3319" t="str">
        <f t="shared" si="1739"/>
        <v>-0.00149010099601156-0.000247079065139502i</v>
      </c>
      <c r="AA3319" t="str">
        <f t="shared" si="1740"/>
        <v>0.166667694341288-16.0878528977551i</v>
      </c>
      <c r="AB3319" t="str">
        <f t="shared" si="1741"/>
        <v>0.00674787731584344-0.0978651964244743i</v>
      </c>
      <c r="AC3319" t="str">
        <f t="shared" si="1742"/>
        <v>0.977775809813454-0.00258565927969092i</v>
      </c>
      <c r="AD3319" t="str">
        <f t="shared" si="1743"/>
        <v>0.0071658818606171-0.100070657213551i</v>
      </c>
      <c r="AE3319" t="str">
        <f t="shared" si="1744"/>
        <v>-0.0000354032521300266+0.000147344846594423i</v>
      </c>
      <c r="AF3319" t="str">
        <f t="shared" si="1745"/>
        <v>-15.0824480500381-0.256944146091263i</v>
      </c>
      <c r="AG3319" t="str">
        <f t="shared" si="1746"/>
        <v>0.994176405756315-0.000477703160254384i</v>
      </c>
      <c r="AH3319" t="str">
        <f t="shared" si="1747"/>
        <v>0.000576246256358279-0.00222591186870158i</v>
      </c>
      <c r="AI3319">
        <f t="shared" si="1748"/>
        <v>-52.768117686105889</v>
      </c>
      <c r="AJ3319">
        <f t="shared" si="1749"/>
        <v>-75.485855279628581</v>
      </c>
      <c r="AK3319"/>
      <c r="AL3319"/>
      <c r="AM3319"/>
      <c r="AN3319"/>
    </row>
    <row r="3320" spans="1:40" x14ac:dyDescent="0.25">
      <c r="A3320"/>
      <c r="B3320">
        <f t="shared" si="1750"/>
        <v>1386000</v>
      </c>
      <c r="C3320" s="186" t="str">
        <f t="shared" si="1718"/>
        <v>-3.97847173706824E-08+0.00176697152939843i</v>
      </c>
      <c r="D3320" s="158" t="str">
        <f t="shared" si="1719"/>
        <v>-5.95700626202212+0.013546781725388i</v>
      </c>
      <c r="E3320" t="str">
        <f t="shared" si="1720"/>
        <v>2870</v>
      </c>
      <c r="F3320" t="str">
        <f t="shared" si="1721"/>
        <v>0.777000777000777</v>
      </c>
      <c r="G3320" t="str">
        <f t="shared" si="1716"/>
        <v>0.777000777000777</v>
      </c>
      <c r="H3320" t="str">
        <f t="shared" si="1722"/>
        <v>9.12545422931556+0.27030593928819i</v>
      </c>
      <c r="I3320" t="str">
        <f t="shared" si="1723"/>
        <v>5442.80927234432i</v>
      </c>
      <c r="J3320" t="str">
        <f t="shared" si="1717"/>
        <v>-25338.3324249243+1177.15337243295i</v>
      </c>
      <c r="K3320" t="str">
        <f t="shared" si="1724"/>
        <v>0.00995780882350204-0.214342732308751i</v>
      </c>
      <c r="L3320" t="str">
        <f t="shared" si="1725"/>
        <v>0.0007384580592343-0.0133220050658469i</v>
      </c>
      <c r="M3320" t="str">
        <f t="shared" si="1726"/>
        <v>0.0106962668827363-0.227664737374598i</v>
      </c>
      <c r="N3320" t="str">
        <f t="shared" si="1727"/>
        <v>-6.14678487083749i</v>
      </c>
      <c r="O3320" t="str">
        <f t="shared" si="1728"/>
        <v>0.990711874414769+0.135977872808688i</v>
      </c>
      <c r="P3320" t="str">
        <f t="shared" si="1729"/>
        <v>0.00928812558523096-0.135977872808688i</v>
      </c>
      <c r="Q3320" t="str">
        <f t="shared" si="1730"/>
        <v>-0.00928812558523096+6.28276274364618i</v>
      </c>
      <c r="R3320" t="str">
        <f t="shared" si="1731"/>
        <v>-0.021645144381709-0.00144635141205882i</v>
      </c>
      <c r="S3320" t="str">
        <f t="shared" si="1732"/>
        <v>0.634488158077807i</v>
      </c>
      <c r="T3320" t="str">
        <f t="shared" si="1733"/>
        <v>0.000917692843370436-0.0137335877900787i</v>
      </c>
      <c r="U3320" t="str">
        <f t="shared" si="1734"/>
        <v>0.00005-0.000173985464047286i</v>
      </c>
      <c r="V3320" t="str">
        <f t="shared" si="1735"/>
        <v>3.33333333333333E-06-0.000191384010452015i</v>
      </c>
      <c r="W3320" t="str">
        <f t="shared" si="1736"/>
        <v>0.0000142378906052095-0.000092757402394145i</v>
      </c>
      <c r="X3320" t="str">
        <f t="shared" si="1737"/>
        <v>0.0000143964497611389-0.000092707246105809i</v>
      </c>
      <c r="Y3320" t="str">
        <f t="shared" si="1738"/>
        <v>0.009+0.870849483575091i</v>
      </c>
      <c r="Z3320" t="str">
        <f t="shared" si="1739"/>
        <v>-0.00148798849207526-0.000246869873057384i</v>
      </c>
      <c r="AA3320" t="str">
        <f t="shared" si="1740"/>
        <v>0.166427244480073-16.0762455594711i</v>
      </c>
      <c r="AB3320" t="str">
        <f t="shared" si="1741"/>
        <v>0.00633929613746072-0.0948697384534145i</v>
      </c>
      <c r="AC3320" t="str">
        <f t="shared" si="1742"/>
        <v>0.978469312713542-0.00245798623186791i</v>
      </c>
      <c r="AD3320" t="str">
        <f t="shared" si="1743"/>
        <v>0.0067223102880939-0.0969404087331346i</v>
      </c>
      <c r="AE3320" t="str">
        <f t="shared" si="1744"/>
        <v>-0.0000339343867469227+0.000142586676724503i</v>
      </c>
      <c r="AF3320" t="str">
        <f t="shared" si="1745"/>
        <v>-15.0824604913377-0.256759157562802i</v>
      </c>
      <c r="AG3320" t="str">
        <f t="shared" si="1746"/>
        <v>0.994362505075737-0.000449614990401754i</v>
      </c>
      <c r="AH3320" t="str">
        <f t="shared" si="1747"/>
        <v>0.000552507594153326-0.00215373822635755i</v>
      </c>
      <c r="AI3320">
        <f t="shared" si="1748"/>
        <v>-53.059344519357658</v>
      </c>
      <c r="AJ3320">
        <f t="shared" si="1749"/>
        <v>-75.611940225487501</v>
      </c>
      <c r="AK3320"/>
      <c r="AL3320"/>
      <c r="AM3320"/>
      <c r="AN3320"/>
    </row>
    <row r="3321" spans="1:40" x14ac:dyDescent="0.25">
      <c r="A3321"/>
      <c r="B3321">
        <f t="shared" si="1750"/>
        <v>1387000</v>
      </c>
      <c r="C3321" s="186" t="str">
        <f t="shared" si="1718"/>
        <v>-3.97273700378097E-08+0.00176569757732372i</v>
      </c>
      <c r="D3321" s="158" t="str">
        <f t="shared" si="1719"/>
        <v>-5.95700626158246+0.0135370147594819i</v>
      </c>
      <c r="E3321" t="str">
        <f t="shared" si="1720"/>
        <v>2870</v>
      </c>
      <c r="F3321" t="str">
        <f t="shared" si="1721"/>
        <v>0.777000777000777</v>
      </c>
      <c r="G3321" t="str">
        <f t="shared" si="1716"/>
        <v>0.777000777000777</v>
      </c>
      <c r="H3321" t="str">
        <f t="shared" si="1722"/>
        <v>9.12546664419112+0.270111449683789i</v>
      </c>
      <c r="I3321" t="str">
        <f t="shared" si="1723"/>
        <v>5446.73626316131i</v>
      </c>
      <c r="J3321" t="str">
        <f t="shared" si="1717"/>
        <v>-25374.9103089044+1178.00268944048i</v>
      </c>
      <c r="K3321" t="str">
        <f t="shared" si="1724"/>
        <v>0.00994348496623092-0.214188848156104i</v>
      </c>
      <c r="L3321" t="str">
        <f t="shared" si="1725"/>
        <v>0.000737396871277812-0.0133124589403038i</v>
      </c>
      <c r="M3321" t="str">
        <f t="shared" si="1726"/>
        <v>0.0106808818375087-0.227501307096408i</v>
      </c>
      <c r="N3321" t="str">
        <f t="shared" si="1727"/>
        <v>-6.15121978055671i</v>
      </c>
      <c r="O3321" t="str">
        <f t="shared" si="1728"/>
        <v>0.991305179172907+0.131582832257751i</v>
      </c>
      <c r="P3321" t="str">
        <f t="shared" si="1729"/>
        <v>0.00869482082709305-0.131582832257751i</v>
      </c>
      <c r="Q3321" t="str">
        <f t="shared" si="1730"/>
        <v>-0.00869482082709305+6.28280261281446i</v>
      </c>
      <c r="R3321" t="str">
        <f t="shared" si="1731"/>
        <v>-0.0209452088772148-0.0013549217623608i</v>
      </c>
      <c r="S3321" t="str">
        <f t="shared" si="1732"/>
        <v>0.634945941741644i</v>
      </c>
      <c r="T3321" t="str">
        <f t="shared" si="1733"/>
        <v>0.000860302074388426-0.0132990753755186i</v>
      </c>
      <c r="U3321" t="str">
        <f t="shared" si="1734"/>
        <v>0.00005-0.000173860023914591i</v>
      </c>
      <c r="V3321" t="str">
        <f t="shared" si="1735"/>
        <v>3.33333333333333E-06-0.000191246026306051i</v>
      </c>
      <c r="W3321" t="str">
        <f t="shared" si="1736"/>
        <v>0.0000142375559375293-0.0000926928171600832i</v>
      </c>
      <c r="X3321" t="str">
        <f t="shared" si="1737"/>
        <v>0.0000143958892215341-0.0000926426973612755i</v>
      </c>
      <c r="Y3321" t="str">
        <f t="shared" si="1738"/>
        <v>0.009+0.871477802105809i</v>
      </c>
      <c r="Z3321" t="str">
        <f t="shared" si="1739"/>
        <v>-0.00148588055335212-0.000246661034254246i</v>
      </c>
      <c r="AA3321" t="str">
        <f t="shared" si="1740"/>
        <v>0.166187314593401-16.0646549583855i</v>
      </c>
      <c r="AB3321" t="str">
        <f t="shared" si="1741"/>
        <v>0.00594284858666872-0.091868186364174i</v>
      </c>
      <c r="AC3321" t="str">
        <f t="shared" si="1742"/>
        <v>0.979163342385106-0.00233323906452515i</v>
      </c>
      <c r="AD3321" t="str">
        <f t="shared" si="1743"/>
        <v>0.00629284733684681-0.0938081519914728i</v>
      </c>
      <c r="AE3321" t="str">
        <f t="shared" si="1744"/>
        <v>-0.0000324892352747305+0.000137835508557518i</v>
      </c>
      <c r="AF3321" t="str">
        <f t="shared" si="1745"/>
        <v>-15.0824729057736-0.256574434924307i</v>
      </c>
      <c r="AG3321" t="str">
        <f t="shared" si="1746"/>
        <v>0.994548461714491-0.000422389368659991i</v>
      </c>
      <c r="AH3321" t="str">
        <f t="shared" si="1747"/>
        <v>0.000529147027195709-0.00208168931903305i</v>
      </c>
      <c r="AI3321">
        <f t="shared" si="1748"/>
        <v>-53.359763472521557</v>
      </c>
      <c r="AJ3321">
        <f t="shared" si="1749"/>
        <v>-75.737970102618149</v>
      </c>
      <c r="AK3321"/>
      <c r="AL3321"/>
      <c r="AM3321"/>
      <c r="AN3321"/>
    </row>
    <row r="3322" spans="1:40" x14ac:dyDescent="0.25">
      <c r="A3322"/>
      <c r="B3322">
        <f t="shared" si="1750"/>
        <v>1388000</v>
      </c>
      <c r="C3322" s="186" t="str">
        <f t="shared" si="1718"/>
        <v>-3.9670146609848E-08+0.00176442546091484i</v>
      </c>
      <c r="D3322" s="158" t="str">
        <f t="shared" si="1719"/>
        <v>-5.95700626114375+0.0135272618670138i</v>
      </c>
      <c r="E3322" t="str">
        <f t="shared" si="1720"/>
        <v>2870</v>
      </c>
      <c r="F3322" t="str">
        <f t="shared" si="1721"/>
        <v>0.777000777000777</v>
      </c>
      <c r="G3322" t="str">
        <f t="shared" si="1716"/>
        <v>0.777000777000777</v>
      </c>
      <c r="H3322" t="str">
        <f t="shared" si="1722"/>
        <v>9.1254790322793+0.269917239470557i</v>
      </c>
      <c r="I3322" t="str">
        <f t="shared" si="1723"/>
        <v>5450.66325397829i</v>
      </c>
      <c r="J3322" t="str">
        <f t="shared" si="1717"/>
        <v>-25411.5145743372+1178.85200644801i</v>
      </c>
      <c r="K3322" t="str">
        <f t="shared" si="1724"/>
        <v>0.00992919197174829-0.21403518433304i</v>
      </c>
      <c r="L3322" t="str">
        <f t="shared" si="1725"/>
        <v>0.000736337966787877-0.0133029264435913i</v>
      </c>
      <c r="M3322" t="str">
        <f t="shared" si="1726"/>
        <v>0.0106655299385362-0.227338110776631i</v>
      </c>
      <c r="N3322" t="str">
        <f t="shared" si="1727"/>
        <v>-6.15565469027593i</v>
      </c>
      <c r="O3322" t="str">
        <f t="shared" si="1728"/>
        <v>0.991878986552208+0.127185203684092i</v>
      </c>
      <c r="P3322" t="str">
        <f t="shared" si="1729"/>
        <v>0.00812101344779204-0.127185203684092i</v>
      </c>
      <c r="Q3322" t="str">
        <f t="shared" si="1730"/>
        <v>-0.00812101344779204+6.28283989396002i</v>
      </c>
      <c r="R3322" t="str">
        <f t="shared" si="1731"/>
        <v>-0.0202449036268322-0.0012664025261631i</v>
      </c>
      <c r="S3322" t="str">
        <f t="shared" si="1732"/>
        <v>0.635403725405481i</v>
      </c>
      <c r="T3322" t="str">
        <f t="shared" si="1733"/>
        <v>0.000804676882986946-0.0128636871849641i</v>
      </c>
      <c r="U3322" t="str">
        <f t="shared" si="1734"/>
        <v>0.0000500000000000001-0.000173734764531368i</v>
      </c>
      <c r="V3322" t="str">
        <f t="shared" si="1735"/>
        <v>3.33333333333333E-06-0.000191108240984504i</v>
      </c>
      <c r="W3322" t="str">
        <f t="shared" si="1736"/>
        <v>0.0000142372210486512-0.0000926283265014874i</v>
      </c>
      <c r="X3322" t="str">
        <f t="shared" si="1737"/>
        <v>0.0000143953289489683-0.0000925782431388081i</v>
      </c>
      <c r="Y3322" t="str">
        <f t="shared" si="1738"/>
        <v>0.009+0.872106120636526i</v>
      </c>
      <c r="Z3322" t="str">
        <f t="shared" si="1739"/>
        <v>-0.00148377716668973-0.00024645254780827i</v>
      </c>
      <c r="AA3322" t="str">
        <f t="shared" si="1740"/>
        <v>0.16594790318303-16.0530810583233i</v>
      </c>
      <c r="AB3322" t="str">
        <f t="shared" si="1741"/>
        <v>0.00555859740334051-0.0888605845346325i</v>
      </c>
      <c r="AC3322" t="str">
        <f t="shared" si="1742"/>
        <v>0.979857887976411-0.00221142625695327i</v>
      </c>
      <c r="AD3322" t="str">
        <f t="shared" si="1743"/>
        <v>0.00587750145380266-0.0906739517677192i</v>
      </c>
      <c r="AE3322" t="str">
        <f t="shared" si="1744"/>
        <v>-0.0000310677288873367+0.000133091414038432i</v>
      </c>
      <c r="AF3322" t="str">
        <f t="shared" si="1745"/>
        <v>-15.082485293423-0.256389977603543i</v>
      </c>
      <c r="AG3322" t="str">
        <f t="shared" si="1746"/>
        <v>0.9947342722024-0.000396024957127475i</v>
      </c>
      <c r="AH3322" t="str">
        <f t="shared" si="1747"/>
        <v>0.000506163103432422-0.00200976626949251i</v>
      </c>
      <c r="AI3322">
        <f t="shared" si="1748"/>
        <v>-53.670002752539901</v>
      </c>
      <c r="AJ3322">
        <f t="shared" si="1749"/>
        <v>-75.863944993150568</v>
      </c>
      <c r="AK3322"/>
      <c r="AL3322"/>
      <c r="AM3322"/>
      <c r="AN3322"/>
    </row>
    <row r="3323" spans="1:40" x14ac:dyDescent="0.25">
      <c r="A3323"/>
      <c r="B3323">
        <f t="shared" si="1750"/>
        <v>1389000</v>
      </c>
      <c r="C3323" s="186" t="str">
        <f t="shared" si="1718"/>
        <v>-3.9613046730108E-08+0.00176315517620704i</v>
      </c>
      <c r="D3323" s="158" t="str">
        <f t="shared" si="1719"/>
        <v>-5.95700626070599+0.0135175230175873i</v>
      </c>
      <c r="E3323" t="str">
        <f t="shared" si="1720"/>
        <v>2870</v>
      </c>
      <c r="F3323" t="str">
        <f t="shared" si="1721"/>
        <v>0.777000777000777</v>
      </c>
      <c r="G3323" t="str">
        <f t="shared" si="1716"/>
        <v>0.777000777000777</v>
      </c>
      <c r="H3323" t="str">
        <f t="shared" si="1722"/>
        <v>9.12549139365708+0.269723308047514i</v>
      </c>
      <c r="I3323" t="str">
        <f t="shared" si="1723"/>
        <v>5454.59024479528i</v>
      </c>
      <c r="J3323" t="str">
        <f t="shared" si="1717"/>
        <v>-25448.1452212224+1179.70132345554i</v>
      </c>
      <c r="K3323" t="str">
        <f t="shared" si="1724"/>
        <v>0.00991492975151491-0.213881740367717i</v>
      </c>
      <c r="L3323" t="str">
        <f t="shared" si="1725"/>
        <v>0.000735281339224459-0.0132934075466354i</v>
      </c>
      <c r="M3323" t="str">
        <f t="shared" si="1726"/>
        <v>0.0106502110907394-0.227175147914352i</v>
      </c>
      <c r="N3323" t="str">
        <f t="shared" si="1727"/>
        <v>-6.16008959999515i</v>
      </c>
      <c r="O3323" t="str">
        <f t="shared" si="1728"/>
        <v>0.992433285266806+0.122785073581992i</v>
      </c>
      <c r="P3323" t="str">
        <f t="shared" si="1729"/>
        <v>0.00756671473319404-0.122785073581992i</v>
      </c>
      <c r="Q3323" t="str">
        <f t="shared" si="1730"/>
        <v>-0.00756671473319404+6.28287467357714i</v>
      </c>
      <c r="R3323" t="str">
        <f t="shared" si="1731"/>
        <v>-0.0195442396595891-0.0011808016922911i</v>
      </c>
      <c r="S3323" t="str">
        <f t="shared" si="1732"/>
        <v>0.635861509069318i</v>
      </c>
      <c r="T3323" t="str">
        <f t="shared" si="1733"/>
        <v>0.000750826345971823-0.0124274297235587i</v>
      </c>
      <c r="U3323" t="str">
        <f t="shared" si="1734"/>
        <v>0.0000500000000000001-0.000173609685507227i</v>
      </c>
      <c r="V3323" t="str">
        <f t="shared" si="1735"/>
        <v>3.33333333333333E-06-0.00019097065405795i</v>
      </c>
      <c r="W3323" t="str">
        <f t="shared" si="1736"/>
        <v>0.0000142368859386179-0.0000925639302138052i</v>
      </c>
      <c r="X3323" t="str">
        <f t="shared" si="1737"/>
        <v>0.0000143947689420789-0.0000925138832339726i</v>
      </c>
      <c r="Y3323" t="str">
        <f t="shared" si="1738"/>
        <v>0.009+0.872734439167245i</v>
      </c>
      <c r="Z3323" t="str">
        <f t="shared" si="1739"/>
        <v>-0.00148167831898309-0.000246244412800891i</v>
      </c>
      <c r="AA3323" t="str">
        <f t="shared" si="1740"/>
        <v>0.165709008756108-16.0415238232134i</v>
      </c>
      <c r="AB3323" t="str">
        <f t="shared" si="1741"/>
        <v>0.00518660528880426-0.0858469779014277i</v>
      </c>
      <c r="AC3323" t="str">
        <f t="shared" si="1742"/>
        <v>0.980552938538413-0.00209255625980971i</v>
      </c>
      <c r="AD3323" t="str">
        <f t="shared" si="1743"/>
        <v>0.00547628078158866-0.0875378728697116i</v>
      </c>
      <c r="AE3323" t="str">
        <f t="shared" si="1744"/>
        <v>-0.0000296697986053849+0.000128354464775555i</v>
      </c>
      <c r="AF3323" t="str">
        <f t="shared" si="1745"/>
        <v>-15.0824976543631-0.256205785029927i</v>
      </c>
      <c r="AG3323" t="str">
        <f t="shared" si="1746"/>
        <v>0.994919933077473-0.000370520403999592i</v>
      </c>
      <c r="AH3323" t="str">
        <f t="shared" si="1747"/>
        <v>0.000483554370341319-0.00193797019136632i</v>
      </c>
      <c r="AI3323">
        <f t="shared" si="1748"/>
        <v>-53.990757293283522</v>
      </c>
      <c r="AJ3323">
        <f t="shared" si="1749"/>
        <v>-75.989864980063047</v>
      </c>
      <c r="AK3323"/>
      <c r="AL3323"/>
      <c r="AM3323"/>
      <c r="AN3323"/>
    </row>
    <row r="3324" spans="1:40" x14ac:dyDescent="0.25">
      <c r="A3324"/>
      <c r="B3324">
        <f t="shared" si="1750"/>
        <v>1390000</v>
      </c>
      <c r="C3324" s="186" t="str">
        <f t="shared" si="1718"/>
        <v>-3.95560700431831E-08+0.00176188671924701i</v>
      </c>
      <c r="D3324" s="158" t="str">
        <f t="shared" si="1719"/>
        <v>-5.95700626026916+0.0135077981808937i</v>
      </c>
      <c r="E3324" t="str">
        <f t="shared" si="1720"/>
        <v>2870</v>
      </c>
      <c r="F3324" t="str">
        <f t="shared" si="1721"/>
        <v>0.777000777000777</v>
      </c>
      <c r="G3324" t="str">
        <f t="shared" si="1716"/>
        <v>0.777000777000777</v>
      </c>
      <c r="H3324" t="str">
        <f t="shared" si="1722"/>
        <v>9.12550372840115+0.269529654815389i</v>
      </c>
      <c r="I3324" t="str">
        <f t="shared" si="1723"/>
        <v>5458.51723561227i</v>
      </c>
      <c r="J3324" t="str">
        <f t="shared" si="1717"/>
        <v>-25484.8022495602+1180.55064046306i</v>
      </c>
      <c r="K3324" t="str">
        <f t="shared" si="1724"/>
        <v>0.0099006982173081-0.213728515789633i</v>
      </c>
      <c r="L3324" t="str">
        <f t="shared" si="1725"/>
        <v>0.000734226982070887-0.013283902220444i</v>
      </c>
      <c r="M3324" t="str">
        <f t="shared" si="1726"/>
        <v>0.010634925199379-0.227012418010077i</v>
      </c>
      <c r="N3324" t="str">
        <f t="shared" si="1727"/>
        <v>-6.16452450971437i</v>
      </c>
      <c r="O3324" t="str">
        <f t="shared" si="1728"/>
        <v>0.992968064414534+0.118382528494935i</v>
      </c>
      <c r="P3324" t="str">
        <f t="shared" si="1729"/>
        <v>0.007031935585466-0.118382528494935i</v>
      </c>
      <c r="Q3324" t="str">
        <f t="shared" si="1730"/>
        <v>-0.007031935585466+6.28290703820931i</v>
      </c>
      <c r="R3324" t="str">
        <f t="shared" si="1731"/>
        <v>-0.0188432281004321-0.00109812721679357i</v>
      </c>
      <c r="S3324" t="str">
        <f t="shared" si="1732"/>
        <v>0.636319292733155i</v>
      </c>
      <c r="T3324" t="str">
        <f t="shared" si="1733"/>
        <v>0.000698759533921112-0.0119903095776765i</v>
      </c>
      <c r="U3324" t="str">
        <f t="shared" si="1734"/>
        <v>0.0000500000000000001-0.000173484786452905i</v>
      </c>
      <c r="V3324" t="str">
        <f t="shared" si="1735"/>
        <v>3.33333333333333E-06-0.000190833265098196i</v>
      </c>
      <c r="W3324" t="str">
        <f t="shared" si="1736"/>
        <v>0.0000142365506074705-0.0000924996280930723i</v>
      </c>
      <c r="X3324" t="str">
        <f t="shared" si="1737"/>
        <v>0.0000143942091995067-0.000092449617442922i</v>
      </c>
      <c r="Y3324" t="str">
        <f t="shared" si="1738"/>
        <v>0.009+0.873362757697962i</v>
      </c>
      <c r="Z3324" t="str">
        <f t="shared" si="1739"/>
        <v>-0.00147958399717425-0.000246036628316732i</v>
      </c>
      <c r="AA3324" t="str">
        <f t="shared" si="1740"/>
        <v>0.165470629825155-16.0299832170888i</v>
      </c>
      <c r="AB3324" t="str">
        <f t="shared" si="1741"/>
        <v>0.00482693490136752-0.0828274119623276i</v>
      </c>
      <c r="AC3324" t="str">
        <f t="shared" si="1742"/>
        <v>0.981248483024534-0.00197663749421418i</v>
      </c>
      <c r="AD3324" t="str">
        <f t="shared" si="1743"/>
        <v>0.0050891931585116-0.0843999801324987i</v>
      </c>
      <c r="AE3324" t="str">
        <f t="shared" si="1744"/>
        <v>-0.0000282953752976616+0.000123624732040296i</v>
      </c>
      <c r="AF3324" t="str">
        <f t="shared" si="1745"/>
        <v>-15.0825099886703-0.256021856634495i</v>
      </c>
      <c r="AG3324" t="str">
        <f t="shared" si="1746"/>
        <v>0.995105440885961-0.000345874343616974i</v>
      </c>
      <c r="AH3324" t="str">
        <f t="shared" si="1747"/>
        <v>0.000461319374979014-0.00186630218918016i</v>
      </c>
      <c r="AI3324">
        <f t="shared" si="1748"/>
        <v>-54.322798553261045</v>
      </c>
      <c r="AJ3324">
        <f t="shared" si="1749"/>
        <v>-76.115730147175526</v>
      </c>
      <c r="AK3324"/>
      <c r="AL3324"/>
      <c r="AM3324"/>
      <c r="AN3324"/>
    </row>
    <row r="3325" spans="1:40" x14ac:dyDescent="0.25">
      <c r="A3325"/>
      <c r="B3325">
        <f t="shared" si="1750"/>
        <v>1391000</v>
      </c>
      <c r="C3325" s="186" t="str">
        <f t="shared" si="1718"/>
        <v>-3.9499216194944E-08+0.00176062008609283i</v>
      </c>
      <c r="D3325" s="158" t="str">
        <f t="shared" si="1719"/>
        <v>-5.95700625983328+0.0134980873267117i</v>
      </c>
      <c r="E3325" t="str">
        <f t="shared" si="1720"/>
        <v>2870</v>
      </c>
      <c r="F3325" t="str">
        <f t="shared" si="1721"/>
        <v>0.777000777000777</v>
      </c>
      <c r="G3325" t="str">
        <f t="shared" si="1716"/>
        <v>0.777000777000777</v>
      </c>
      <c r="H3325" t="str">
        <f t="shared" si="1722"/>
        <v>9.125516036588+0.269336279176633i</v>
      </c>
      <c r="I3325" t="str">
        <f t="shared" si="1723"/>
        <v>5462.44422642925i</v>
      </c>
      <c r="J3325" t="str">
        <f t="shared" si="1717"/>
        <v>-25521.4856593507+1181.39995747059i</v>
      </c>
      <c r="K3325" t="str">
        <f t="shared" si="1724"/>
        <v>0.00988649728122118-0.213575510129623i</v>
      </c>
      <c r="L3325" t="str">
        <f t="shared" si="1725"/>
        <v>0.000733174888833787-0.0132744104361076i</v>
      </c>
      <c r="M3325" t="str">
        <f t="shared" si="1726"/>
        <v>0.010619672170055-0.226849920565731i</v>
      </c>
      <c r="N3325" t="str">
        <f t="shared" si="1727"/>
        <v>-6.16895941943359i</v>
      </c>
      <c r="O3325" t="str">
        <f t="shared" si="1728"/>
        <v>0.993483313477147+0.113977655013904i</v>
      </c>
      <c r="P3325" t="str">
        <f t="shared" si="1729"/>
        <v>0.00651668652285298-0.113977655013904i</v>
      </c>
      <c r="Q3325" t="str">
        <f t="shared" si="1730"/>
        <v>-0.00651668652285298+6.28293707444749i</v>
      </c>
      <c r="R3325" t="str">
        <f t="shared" si="1731"/>
        <v>-0.0181418801704152-0.0010183870220298i</v>
      </c>
      <c r="S3325" t="str">
        <f t="shared" si="1732"/>
        <v>0.636777076396992i</v>
      </c>
      <c r="T3325" t="str">
        <f t="shared" si="1733"/>
        <v>0.000648485510528775-0.0115523334152616i</v>
      </c>
      <c r="U3325" t="str">
        <f t="shared" si="1734"/>
        <v>0.0000500000000000001-0.000173360066980258i</v>
      </c>
      <c r="V3325" t="str">
        <f t="shared" si="1735"/>
        <v>3.33333333333333E-06-0.000190696073678284i</v>
      </c>
      <c r="W3325" t="str">
        <f t="shared" si="1736"/>
        <v>0.0000142362150552512-0.0000924354199359116i</v>
      </c>
      <c r="X3325" t="str">
        <f t="shared" si="1737"/>
        <v>0.0000143936497198985-0.0000923854455623963i</v>
      </c>
      <c r="Y3325" t="str">
        <f t="shared" si="1738"/>
        <v>0.009+0.873991076228681i</v>
      </c>
      <c r="Z3325" t="str">
        <f t="shared" si="1739"/>
        <v>-0.00147749418825219-0.00024582919344363i</v>
      </c>
      <c r="AA3325" t="str">
        <f t="shared" si="1740"/>
        <v>0.165232764908036-16.0184592040857i</v>
      </c>
      <c r="AB3325" t="str">
        <f t="shared" si="1741"/>
        <v>0.0044796488517835-0.0798019327785743i</v>
      </c>
      <c r="AC3325" t="str">
        <f t="shared" si="1742"/>
        <v>0.981944510290432-0.00186367835083468i</v>
      </c>
      <c r="AD3325" t="str">
        <f t="shared" si="1743"/>
        <v>0.00471624611853349-0.0812603384168678i</v>
      </c>
      <c r="AE3325" t="str">
        <f t="shared" si="1744"/>
        <v>-0.0000269443896824752+0.000118902286766928i</v>
      </c>
      <c r="AF3325" t="str">
        <f t="shared" si="1745"/>
        <v>-15.0825222964213-0.255838191849921i</v>
      </c>
      <c r="AG3325" t="str">
        <f t="shared" si="1746"/>
        <v>0.995290792182414-0.0003220853965133i</v>
      </c>
      <c r="AH3325" t="str">
        <f t="shared" si="1747"/>
        <v>0.000439456664028333-0.00179476335838495i</v>
      </c>
      <c r="AI3325">
        <f t="shared" si="1748"/>
        <v>-54.666986180364752</v>
      </c>
      <c r="AJ3325">
        <f t="shared" si="1749"/>
        <v>-76.241540579147639</v>
      </c>
      <c r="AK3325"/>
      <c r="AL3325"/>
      <c r="AM3325"/>
      <c r="AN3325"/>
    </row>
    <row r="3326" spans="1:40" x14ac:dyDescent="0.25">
      <c r="A3326"/>
      <c r="B3326">
        <f t="shared" si="1750"/>
        <v>1392000</v>
      </c>
      <c r="C3326" s="186" t="str">
        <f t="shared" si="1718"/>
        <v>-3.94424848325327E-08+0.00175935527281386i</v>
      </c>
      <c r="D3326" s="158" t="str">
        <f t="shared" si="1719"/>
        <v>-5.95700625939834+0.0134883904249063i</v>
      </c>
      <c r="E3326" t="str">
        <f t="shared" si="1720"/>
        <v>2870</v>
      </c>
      <c r="F3326" t="str">
        <f t="shared" si="1721"/>
        <v>0.777000777000777</v>
      </c>
      <c r="G3326" t="str">
        <f t="shared" si="1716"/>
        <v>0.777000777000777</v>
      </c>
      <c r="H3326" t="str">
        <f t="shared" si="1722"/>
        <v>9.12552831829374+0.269143180535403i</v>
      </c>
      <c r="I3326" t="str">
        <f t="shared" si="1723"/>
        <v>5466.37121724624i</v>
      </c>
      <c r="J3326" t="str">
        <f t="shared" si="1717"/>
        <v>-25558.1954505936+1182.24927447812i</v>
      </c>
      <c r="K3326" t="str">
        <f t="shared" si="1724"/>
        <v>0.00987232685566194-0.213422722919862i</v>
      </c>
      <c r="L3326" t="str">
        <f t="shared" si="1725"/>
        <v>0.000732125053042935-0.0132649321647983i</v>
      </c>
      <c r="M3326" t="str">
        <f t="shared" si="1726"/>
        <v>0.0106044519087049-0.22668765508466i</v>
      </c>
      <c r="N3326" t="str">
        <f t="shared" si="1727"/>
        <v>-6.1733943291528i</v>
      </c>
      <c r="O3326" t="str">
        <f t="shared" si="1728"/>
        <v>0.993979022320524+0.109570539775688i</v>
      </c>
      <c r="P3326" t="str">
        <f t="shared" si="1729"/>
        <v>0.00602097767947596-0.109570539775688i</v>
      </c>
      <c r="Q3326" t="str">
        <f t="shared" si="1730"/>
        <v>-0.00602097767947596+6.28296486892849i</v>
      </c>
      <c r="R3326" t="str">
        <f t="shared" si="1731"/>
        <v>-0.0174402071868821-0.000941588995751814i</v>
      </c>
      <c r="S3326" t="str">
        <f t="shared" si="1732"/>
        <v>0.637234860060829i</v>
      </c>
      <c r="T3326" t="str">
        <f t="shared" si="1733"/>
        <v>0.000600013331942724-0.0111135079861647i</v>
      </c>
      <c r="U3326" t="str">
        <f t="shared" si="1734"/>
        <v>0.0000499999999999999-0.000173235526702255i</v>
      </c>
      <c r="V3326" t="str">
        <f t="shared" si="1735"/>
        <v>3.33333333333333E-06-0.00019055907937248i</v>
      </c>
      <c r="W3326" t="str">
        <f t="shared" si="1736"/>
        <v>0.0000142358792820019-0.0000923713055395286i</v>
      </c>
      <c r="X3326" t="str">
        <f t="shared" si="1737"/>
        <v>0.0000143930905019061-0.0000923213673897183i</v>
      </c>
      <c r="Y3326" t="str">
        <f t="shared" si="1738"/>
        <v>0.009+0.874619394759398i</v>
      </c>
      <c r="Z3326" t="str">
        <f t="shared" si="1739"/>
        <v>-0.00147540887925263-0.000245622107272601i</v>
      </c>
      <c r="AA3326" t="str">
        <f t="shared" si="1740"/>
        <v>0.16499541252794-16.0069517484435i</v>
      </c>
      <c r="AB3326" t="str">
        <f t="shared" si="1741"/>
        <v>0.0041448096986783-0.0767705869772095i</v>
      </c>
      <c r="AC3326" t="str">
        <f t="shared" si="1742"/>
        <v>0.982641009093784-0.0017536871889684i</v>
      </c>
      <c r="AD3326" t="str">
        <f t="shared" si="1743"/>
        <v>0.00435744689126336-0.0781190126078825i</v>
      </c>
      <c r="AE3326" t="str">
        <f t="shared" si="1744"/>
        <v>-0.0000256167723290448+0.000114187199552358i</v>
      </c>
      <c r="AF3326" t="str">
        <f t="shared" si="1745"/>
        <v>-15.0825345776921-0.255654790110497i</v>
      </c>
      <c r="AG3326" t="str">
        <f t="shared" si="1746"/>
        <v>0.995475983529735-0.000299152169463862i</v>
      </c>
      <c r="AH3326" t="str">
        <f t="shared" si="1747"/>
        <v>0.00041796478384546-0.00172335478538653i</v>
      </c>
      <c r="AI3326">
        <f t="shared" si="1748"/>
        <v>-55.024281987566823</v>
      </c>
      <c r="AJ3326">
        <f t="shared" si="1749"/>
        <v>-76.367296361471006</v>
      </c>
      <c r="AK3326"/>
      <c r="AL3326"/>
      <c r="AM3326"/>
      <c r="AN3326"/>
    </row>
    <row r="3327" spans="1:40" x14ac:dyDescent="0.25">
      <c r="A3327"/>
      <c r="B3327">
        <f t="shared" si="1750"/>
        <v>1393000</v>
      </c>
      <c r="C3327" s="186" t="str">
        <f t="shared" si="1718"/>
        <v>-3.93858756043574E-08+0.00175809227549078i</v>
      </c>
      <c r="D3327" s="158" t="str">
        <f t="shared" si="1719"/>
        <v>-5.95700625896434+0.0134787074454293i</v>
      </c>
      <c r="E3327" t="str">
        <f t="shared" si="1720"/>
        <v>2870</v>
      </c>
      <c r="F3327" t="str">
        <f t="shared" si="1721"/>
        <v>0.777000777000777</v>
      </c>
      <c r="G3327" t="str">
        <f t="shared" si="1716"/>
        <v>0.777000777000777</v>
      </c>
      <c r="H3327" t="str">
        <f t="shared" si="1722"/>
        <v>9.12554057359428+0.268950358297557i</v>
      </c>
      <c r="I3327" t="str">
        <f t="shared" si="1723"/>
        <v>5470.29820806323i</v>
      </c>
      <c r="J3327" t="str">
        <f t="shared" si="1717"/>
        <v>-25594.9316232891+1183.09859148565i</v>
      </c>
      <c r="K3327" t="str">
        <f t="shared" si="1724"/>
        <v>0.00985818685335079-0.213270153693849i</v>
      </c>
      <c r="L3327" t="str">
        <f t="shared" si="1725"/>
        <v>0.000731077468251189-0.0132554673777696i</v>
      </c>
      <c r="M3327" t="str">
        <f t="shared" si="1726"/>
        <v>0.010589264321602-0.226525621071619i</v>
      </c>
      <c r="N3327" t="str">
        <f t="shared" si="1727"/>
        <v>-6.17782923887202i</v>
      </c>
      <c r="O3327" t="str">
        <f t="shared" si="1728"/>
        <v>0.99445518119487+0.105161269461136i</v>
      </c>
      <c r="P3327" t="str">
        <f t="shared" si="1729"/>
        <v>0.00554481880513003-0.105161269461136i</v>
      </c>
      <c r="Q3327" t="str">
        <f t="shared" si="1730"/>
        <v>-0.00554481880513003+6.28299050833316i</v>
      </c>
      <c r="R3327" t="str">
        <f t="shared" si="1731"/>
        <v>-0.0167382205636335-0.000867740990178698i</v>
      </c>
      <c r="S3327" t="str">
        <f t="shared" si="1732"/>
        <v>0.637692643724666i</v>
      </c>
      <c r="T3327" t="str">
        <f t="shared" si="1733"/>
        <v>0.000553352046095313-0.01067384012247i</v>
      </c>
      <c r="U3327" t="str">
        <f t="shared" si="1734"/>
        <v>0.0000499999999999999-0.000173111165232978i</v>
      </c>
      <c r="V3327" t="str">
        <f t="shared" si="1735"/>
        <v>3.33333333333333E-06-0.000190422281756276i</v>
      </c>
      <c r="W3327" t="str">
        <f t="shared" si="1736"/>
        <v>0.0000142355432877642-0.0000923072847017129i</v>
      </c>
      <c r="X3327" t="str">
        <f t="shared" si="1737"/>
        <v>0.0000143925315441855-0.0000922573827227936i</v>
      </c>
      <c r="Y3327" t="str">
        <f t="shared" si="1738"/>
        <v>0.009+0.875247713290116i</v>
      </c>
      <c r="Z3327" t="str">
        <f t="shared" si="1739"/>
        <v>-0.00147332805725778-0.000245415368897824i</v>
      </c>
      <c r="AA3327" t="str">
        <f t="shared" si="1740"/>
        <v>0.164758571213354-15.9954608145041i</v>
      </c>
      <c r="AB3327" t="str">
        <f t="shared" si="1741"/>
        <v>0.00382247994392609-0.0737334217533325i</v>
      </c>
      <c r="AC3327" t="str">
        <f t="shared" si="1742"/>
        <v>0.983337968094081-0.00164667233561386i</v>
      </c>
      <c r="AD3327" t="str">
        <f t="shared" si="1743"/>
        <v>0.00401280240195163-0.0749760676133835i</v>
      </c>
      <c r="AE3327" t="str">
        <f t="shared" si="1744"/>
        <v>-0.0000243124536588735+0.000109479540655866i</v>
      </c>
      <c r="AF3327" t="str">
        <f t="shared" si="1745"/>
        <v>-15.0825468325586-0.255471650852128i</v>
      </c>
      <c r="AG3327" t="str">
        <f t="shared" si="1746"/>
        <v>0.995661011499238-0.00027707325553403i</v>
      </c>
      <c r="AH3327" t="str">
        <f t="shared" si="1747"/>
        <v>0.000396842280506492-0.0016520775475753i</v>
      </c>
      <c r="AI3327">
        <f t="shared" si="1748"/>
        <v>-55.395766811710658</v>
      </c>
      <c r="AJ3327">
        <f t="shared" si="1749"/>
        <v>-76.492997580466053</v>
      </c>
      <c r="AK3327"/>
      <c r="AL3327"/>
      <c r="AM3327"/>
      <c r="AN3327"/>
    </row>
    <row r="3328" spans="1:40" x14ac:dyDescent="0.25">
      <c r="A3328"/>
      <c r="B3328">
        <f t="shared" si="1750"/>
        <v>1394000</v>
      </c>
      <c r="C3328" s="186" t="str">
        <f t="shared" si="1718"/>
        <v>-3.9329388160087E-08+0.00175683109021551i</v>
      </c>
      <c r="D3328" s="158" t="str">
        <f t="shared" si="1719"/>
        <v>-5.95700625853127+0.0134690383583189i</v>
      </c>
      <c r="E3328" t="str">
        <f t="shared" si="1720"/>
        <v>2870</v>
      </c>
      <c r="F3328" t="str">
        <f t="shared" si="1721"/>
        <v>0.777000777000777</v>
      </c>
      <c r="G3328" t="str">
        <f t="shared" si="1716"/>
        <v>0.777000777000777</v>
      </c>
      <c r="H3328" t="str">
        <f t="shared" si="1722"/>
        <v>9.1255528025652+0.268757811870654i</v>
      </c>
      <c r="I3328" t="str">
        <f t="shared" si="1723"/>
        <v>5474.22519888021i</v>
      </c>
      <c r="J3328" t="str">
        <f t="shared" si="1717"/>
        <v>-25631.6941774372+1183.94790849317i</v>
      </c>
      <c r="K3328" t="str">
        <f t="shared" si="1724"/>
        <v>0.0098440771873199-0.213117801986408i</v>
      </c>
      <c r="L3328" t="str">
        <f t="shared" si="1725"/>
        <v>0.000730032128034385-0.0132460160463562i</v>
      </c>
      <c r="M3328" t="str">
        <f t="shared" si="1726"/>
        <v>0.0105741093153543-0.226363818032764i</v>
      </c>
      <c r="N3328" t="str">
        <f t="shared" si="1727"/>
        <v>-6.18226414859124i</v>
      </c>
      <c r="O3328" t="str">
        <f t="shared" si="1728"/>
        <v>0.994911780734906+0.100749930793515i</v>
      </c>
      <c r="P3328" t="str">
        <f t="shared" si="1729"/>
        <v>0.00508821926509395-0.100749930793515i</v>
      </c>
      <c r="Q3328" t="str">
        <f t="shared" si="1730"/>
        <v>-0.00508821926509395+6.28301407938475i</v>
      </c>
      <c r="R3328" t="str">
        <f t="shared" si="1731"/>
        <v>-0.016035931811103-0.000796850821064725i</v>
      </c>
      <c r="S3328" t="str">
        <f t="shared" si="1732"/>
        <v>0.638150427388501i</v>
      </c>
      <c r="T3328" t="str">
        <f t="shared" si="1733"/>
        <v>0.000508510692027332-0.0102333367388282i</v>
      </c>
      <c r="U3328" t="str">
        <f t="shared" si="1734"/>
        <v>0.0000499999999999999-0.000172986982187617i</v>
      </c>
      <c r="V3328" t="str">
        <f t="shared" si="1735"/>
        <v>3.33333333333333E-06-0.000190285680406379i</v>
      </c>
      <c r="W3328" t="str">
        <f t="shared" si="1736"/>
        <v>0.0000142352070725807-0.0000922433572208332i</v>
      </c>
      <c r="X3328" t="str">
        <f t="shared" si="1737"/>
        <v>0.0000143919728453991-0.0000921934913601074i</v>
      </c>
      <c r="Y3328" t="str">
        <f t="shared" si="1738"/>
        <v>0.009+0.875876031820834i</v>
      </c>
      <c r="Z3328" t="str">
        <f t="shared" si="1739"/>
        <v>-0.00147125170939621-0.000245208977416655i</v>
      </c>
      <c r="AA3328" t="str">
        <f t="shared" si="1740"/>
        <v>0.164522239498044-15.9839863667119i</v>
      </c>
      <c r="AB3328" t="str">
        <f t="shared" si="1741"/>
        <v>0.00351272202797936-0.070690484872401i</v>
      </c>
      <c r="AC3328" t="str">
        <f t="shared" si="1742"/>
        <v>0.984035375852414-0.00154264208453737i</v>
      </c>
      <c r="AD3328" t="str">
        <f t="shared" si="1743"/>
        <v>0.0036823192714946-0.071831568362564i</v>
      </c>
      <c r="AE3328" t="str">
        <f t="shared" si="1744"/>
        <v>-0.0000230313639471479+0.000104779379998948i</v>
      </c>
      <c r="AF3328" t="str">
        <f t="shared" si="1745"/>
        <v>-15.0825590610965-0.255288773512335i</v>
      </c>
      <c r="AG3328" t="str">
        <f t="shared" si="1746"/>
        <v>0.995845872670703-0.00025584723412816i</v>
      </c>
      <c r="AH3328" t="str">
        <f t="shared" si="1747"/>
        <v>0.000376087699854012-0.00158093271335736i</v>
      </c>
      <c r="AI3328">
        <f t="shared" si="1748"/>
        <v>-55.782660999933604</v>
      </c>
      <c r="AJ3328">
        <f t="shared" si="1749"/>
        <v>-76.618644323276101</v>
      </c>
      <c r="AK3328"/>
      <c r="AL3328"/>
      <c r="AM3328"/>
      <c r="AN3328"/>
    </row>
    <row r="3329" spans="1:40" x14ac:dyDescent="0.25">
      <c r="A3329"/>
      <c r="B3329">
        <f t="shared" si="1750"/>
        <v>1395000</v>
      </c>
      <c r="C3329" s="186" t="str">
        <f t="shared" si="1718"/>
        <v>-3.92730221506454E-08+0.00175557171309117i</v>
      </c>
      <c r="D3329" s="158" t="str">
        <f t="shared" si="1719"/>
        <v>-5.95700625809913+0.013459383133699i</v>
      </c>
      <c r="E3329" t="str">
        <f t="shared" si="1720"/>
        <v>2870</v>
      </c>
      <c r="F3329" t="str">
        <f t="shared" si="1721"/>
        <v>0.777000777000777</v>
      </c>
      <c r="G3329" t="str">
        <f t="shared" si="1716"/>
        <v>0.777000777000777</v>
      </c>
      <c r="H3329" t="str">
        <f t="shared" si="1722"/>
        <v>9.12556500528188+0.268565540663938i</v>
      </c>
      <c r="I3329" t="str">
        <f t="shared" si="1723"/>
        <v>5478.1521896972i</v>
      </c>
      <c r="J3329" t="str">
        <f t="shared" si="1717"/>
        <v>-25668.4831130379+1184.7972255007i</v>
      </c>
      <c r="K3329" t="str">
        <f t="shared" si="1724"/>
        <v>0.00982999777091202-0.212965667333685i</v>
      </c>
      <c r="L3329" t="str">
        <f t="shared" si="1725"/>
        <v>0.000728989025991225-0.013236578141974i</v>
      </c>
      <c r="M3329" t="str">
        <f t="shared" si="1726"/>
        <v>0.0105589867969032-0.226202245475659i</v>
      </c>
      <c r="N3329" t="str">
        <f t="shared" si="1727"/>
        <v>-6.18669905831046i</v>
      </c>
      <c r="O3329" t="str">
        <f t="shared" si="1728"/>
        <v>0.995348811960053+0.0963366105367622i</v>
      </c>
      <c r="P3329" t="str">
        <f t="shared" si="1729"/>
        <v>0.00465118803994702-0.0963366105367622i</v>
      </c>
      <c r="Q3329" t="str">
        <f t="shared" si="1730"/>
        <v>-0.00465118803994702+6.28303566884722i</v>
      </c>
      <c r="R3329" t="str">
        <f t="shared" si="1731"/>
        <v>-0.0153333525365092-0.000728926266760667i</v>
      </c>
      <c r="S3329" t="str">
        <f t="shared" si="1732"/>
        <v>0.638608211052338i</v>
      </c>
      <c r="T3329" t="str">
        <f t="shared" si="1733"/>
        <v>0.000465498299205089-0.00979200483277497i</v>
      </c>
      <c r="U3329" t="str">
        <f t="shared" si="1734"/>
        <v>0.00005-0.000172862977182465i</v>
      </c>
      <c r="V3329" t="str">
        <f t="shared" si="1735"/>
        <v>3.33333333333333E-06-0.000190149274900711i</v>
      </c>
      <c r="W3329" t="str">
        <f t="shared" si="1736"/>
        <v>0.0000142348706364926-0.0000921795228958361i</v>
      </c>
      <c r="X3329" t="str">
        <f t="shared" si="1737"/>
        <v>0.0000143914144042128-0.0000921296931007216i</v>
      </c>
      <c r="Y3329" t="str">
        <f t="shared" si="1738"/>
        <v>0.009+0.876504350351552i</v>
      </c>
      <c r="Z3329" t="str">
        <f t="shared" si="1739"/>
        <v>-0.00146917982284254-0.000245002931929571i</v>
      </c>
      <c r="AA3329" t="str">
        <f t="shared" si="1740"/>
        <v>0.164286415921031-15.9725283696132i</v>
      </c>
      <c r="AB3329" t="str">
        <f t="shared" si="1741"/>
        <v>0.00321559832515135-0.0676418246724303i</v>
      </c>
      <c r="AC3329" t="str">
        <f t="shared" si="1742"/>
        <v>0.984733220831285-0.00144160469533164i</v>
      </c>
      <c r="AD3329" t="str">
        <f t="shared" si="1743"/>
        <v>0.00336600381644579-0.0686855798044741i</v>
      </c>
      <c r="AE3329" t="str">
        <f t="shared" si="1744"/>
        <v>-0.0000217734333241118+0.000100086787165058i</v>
      </c>
      <c r="AF3329" t="str">
        <f t="shared" si="1745"/>
        <v>-15.082571263381-0.255106157530239i</v>
      </c>
      <c r="AG3329" t="str">
        <f t="shared" si="1746"/>
        <v>0.996030563632427-0.000235472671038629i</v>
      </c>
      <c r="AH3329" t="str">
        <f t="shared" si="1747"/>
        <v>0.000355699587542842-0.00150992134218415i</v>
      </c>
      <c r="AI3329">
        <f t="shared" si="1748"/>
        <v>-56.186349502730053</v>
      </c>
      <c r="AJ3329">
        <f t="shared" si="1749"/>
        <v>-76.744236677861892</v>
      </c>
      <c r="AK3329"/>
      <c r="AL3329"/>
      <c r="AM3329"/>
      <c r="AN3329"/>
    </row>
    <row r="3330" spans="1:40" x14ac:dyDescent="0.25">
      <c r="A3330"/>
      <c r="B3330">
        <f t="shared" si="1750"/>
        <v>1396000</v>
      </c>
      <c r="C3330" s="186" t="str">
        <f t="shared" si="1718"/>
        <v>-3.92167772282065E-08+0.00175431414023205i</v>
      </c>
      <c r="D3330" s="158" t="str">
        <f t="shared" si="1719"/>
        <v>-5.95700625766792+0.0134497417417791i</v>
      </c>
      <c r="E3330" t="str">
        <f t="shared" si="1720"/>
        <v>2870</v>
      </c>
      <c r="F3330" t="str">
        <f t="shared" si="1721"/>
        <v>0.777000777000777</v>
      </c>
      <c r="G3330" t="str">
        <f t="shared" si="1716"/>
        <v>0.777000777000777</v>
      </c>
      <c r="H3330" t="str">
        <f t="shared" si="1722"/>
        <v>9.12557718181939+0.268373544088339i</v>
      </c>
      <c r="I3330" t="str">
        <f t="shared" si="1723"/>
        <v>5482.07918051419i</v>
      </c>
      <c r="J3330" t="str">
        <f t="shared" si="1717"/>
        <v>-25705.2984300911+1185.64654250823i</v>
      </c>
      <c r="K3330" t="str">
        <f t="shared" si="1724"/>
        <v>0.00981594851777869-0.21281374927314i</v>
      </c>
      <c r="L3330" t="str">
        <f t="shared" si="1725"/>
        <v>0.000727948155743219-0.0132271536361193i</v>
      </c>
      <c r="M3330" t="str">
        <f t="shared" si="1726"/>
        <v>0.0105438966735219-0.226040902909259i</v>
      </c>
      <c r="N3330" t="str">
        <f t="shared" si="1727"/>
        <v>-6.19113396802968i</v>
      </c>
      <c r="O3330" t="str">
        <f t="shared" si="1728"/>
        <v>0.995766266274608+0.0919213954937923i</v>
      </c>
      <c r="P3330" t="str">
        <f t="shared" si="1729"/>
        <v>0.00423373372539204-0.0919213954937923i</v>
      </c>
      <c r="Q3330" t="str">
        <f t="shared" si="1730"/>
        <v>-0.00423373372539204+6.28305536352347i</v>
      </c>
      <c r="R3330" t="str">
        <f t="shared" si="1731"/>
        <v>-0.0146304944440084-0.000663975067268194i</v>
      </c>
      <c r="S3330" t="str">
        <f t="shared" si="1732"/>
        <v>0.639065994716175i</v>
      </c>
      <c r="T3330" t="str">
        <f t="shared" si="1733"/>
        <v>0.000424323886830488-0.0093498514850497i</v>
      </c>
      <c r="U3330" t="str">
        <f t="shared" si="1734"/>
        <v>0.00005-0.000172739149834913i</v>
      </c>
      <c r="V3330" t="str">
        <f t="shared" si="1735"/>
        <v>3.33333333333333E-06-0.000190013064818404i</v>
      </c>
      <c r="W3330" t="str">
        <f t="shared" si="1736"/>
        <v>0.0000142345339795424-0.0000921157815262445i</v>
      </c>
      <c r="X3330" t="str">
        <f t="shared" si="1737"/>
        <v>0.0000143908562192984-0.0000920659877442752i</v>
      </c>
      <c r="Y3330" t="str">
        <f t="shared" si="1738"/>
        <v>0.009+0.87713266888227i</v>
      </c>
      <c r="Z3330" t="str">
        <f t="shared" si="1739"/>
        <v>-0.00146711238481734-0.000244797231540193i</v>
      </c>
      <c r="AA3330" t="str">
        <f t="shared" si="1740"/>
        <v>0.164051099026568-15.9610867878559i</v>
      </c>
      <c r="AB3330" t="str">
        <f t="shared" si="1741"/>
        <v>0.00293117113885023-0.0645874900661957i</v>
      </c>
      <c r="AC3330" t="str">
        <f t="shared" si="1742"/>
        <v>0.985431491394415-0.00134356839246736i</v>
      </c>
      <c r="AD3330" t="str">
        <f t="shared" si="1743"/>
        <v>0.00306386204903381-0.0655381669065602i</v>
      </c>
      <c r="AE3330" t="str">
        <f t="shared" si="1744"/>
        <v>-0.0000205385917764543+0.0000954018313994162i</v>
      </c>
      <c r="AF3330" t="str">
        <f t="shared" si="1745"/>
        <v>-15.0825834394873-0.25492380234656i</v>
      </c>
      <c r="AG3330" t="str">
        <f t="shared" si="1746"/>
        <v>0.996215080981286-0.000215948118495073i</v>
      </c>
      <c r="AH3330" t="str">
        <f t="shared" si="1747"/>
        <v>0.000335676489085656-0.00143904448458333i</v>
      </c>
      <c r="AI3330">
        <f t="shared" si="1748"/>
        <v>-56.608412875446767</v>
      </c>
      <c r="AJ3330">
        <f t="shared" si="1749"/>
        <v>-76.86977473299666</v>
      </c>
      <c r="AK3330"/>
      <c r="AL3330"/>
      <c r="AM3330"/>
      <c r="AN3330"/>
    </row>
    <row r="3331" spans="1:40" x14ac:dyDescent="0.25">
      <c r="A3331"/>
      <c r="B3331">
        <f t="shared" si="1750"/>
        <v>1397000</v>
      </c>
      <c r="C3331" s="186" t="str">
        <f t="shared" si="1718"/>
        <v>-3.91606530461886E-08+0.00175305836776356i</v>
      </c>
      <c r="D3331" s="158" t="str">
        <f t="shared" si="1719"/>
        <v>-5.95700625723763+0.013440114152854i</v>
      </c>
      <c r="E3331" t="str">
        <f t="shared" si="1720"/>
        <v>2870</v>
      </c>
      <c r="F3331" t="str">
        <f t="shared" si="1721"/>
        <v>0.777000777000777</v>
      </c>
      <c r="G3331" t="str">
        <f t="shared" si="1716"/>
        <v>0.777000777000777</v>
      </c>
      <c r="H3331" t="str">
        <f t="shared" si="1722"/>
        <v>9.12558933225252+0.268181821556465i</v>
      </c>
      <c r="I3331" t="str">
        <f t="shared" si="1723"/>
        <v>5486.00617133118i</v>
      </c>
      <c r="J3331" t="str">
        <f t="shared" si="1717"/>
        <v>-25742.1401285969+1186.49585951576i</v>
      </c>
      <c r="K3331" t="str">
        <f t="shared" si="1724"/>
        <v>0.0098019293418791-0.212662047343542i</v>
      </c>
      <c r="L3331" t="str">
        <f t="shared" si="1725"/>
        <v>0.000726909510934535-0.013217742500369i</v>
      </c>
      <c r="M3331" t="str">
        <f t="shared" si="1726"/>
        <v>0.0105288388528136-0.225879789843911i</v>
      </c>
      <c r="N3331" t="str">
        <f t="shared" si="1727"/>
        <v>-6.1955688777489i</v>
      </c>
      <c r="O3331" t="str">
        <f t="shared" si="1728"/>
        <v>0.996164135467918+0.0875043725047844i</v>
      </c>
      <c r="P3331" t="str">
        <f t="shared" si="1729"/>
        <v>0.00383586453208196-0.0875043725047844i</v>
      </c>
      <c r="Q3331" t="str">
        <f t="shared" si="1730"/>
        <v>-0.00383586453208196+6.28307325025368i</v>
      </c>
      <c r="R3331" t="str">
        <f t="shared" si="1731"/>
        <v>-0.013927369334837-0.00060200492328695i</v>
      </c>
      <c r="S3331" t="str">
        <f t="shared" si="1732"/>
        <v>0.639523778380012i</v>
      </c>
      <c r="T3331" t="str">
        <f t="shared" si="1733"/>
        <v>0.000384996463143839-0.00890688385990887i</v>
      </c>
      <c r="U3331" t="str">
        <f t="shared" si="1734"/>
        <v>0.00005-0.000172615499763449i</v>
      </c>
      <c r="V3331" t="str">
        <f t="shared" si="1735"/>
        <v>3.33333333333333E-06-0.000189877049739794i</v>
      </c>
      <c r="W3331" t="str">
        <f t="shared" si="1736"/>
        <v>0.0000142341971017719-0.0000920521329121545i</v>
      </c>
      <c r="X3331" t="str">
        <f t="shared" si="1737"/>
        <v>0.0000143902982893323-0.0000920023750909788i</v>
      </c>
      <c r="Y3331" t="str">
        <f t="shared" si="1738"/>
        <v>0.009+0.877760987412988i</v>
      </c>
      <c r="Z3331" t="str">
        <f t="shared" si="1739"/>
        <v>-0.00146504938258692-0.00024459187535525i</v>
      </c>
      <c r="AA3331" t="str">
        <f t="shared" si="1740"/>
        <v>0.163816287364117-15.9496615861891i</v>
      </c>
      <c r="AB3331" t="str">
        <f t="shared" si="1741"/>
        <v>0.002659502696763-0.0615275305433972i</v>
      </c>
      <c r="AC3331" t="str">
        <f t="shared" si="1742"/>
        <v>0.986130175806565-0.00124854136433714i</v>
      </c>
      <c r="AD3331" t="str">
        <f t="shared" si="1743"/>
        <v>0.00277589967718464-0.0623893946532017i</v>
      </c>
      <c r="AE3331" t="str">
        <f t="shared" si="1744"/>
        <v>-0.0000193267691486881+0.0000907245816088045i</v>
      </c>
      <c r="AF3331" t="str">
        <f t="shared" si="1745"/>
        <v>-15.0825955894902-0.254741707403611i</v>
      </c>
      <c r="AG3331" t="str">
        <f t="shared" si="1746"/>
        <v>0.996399421322782-0.000197272115213665i</v>
      </c>
      <c r="AH3331" t="str">
        <f t="shared" si="1747"/>
        <v>0.00031601694989805-0.00136830318218938i</v>
      </c>
      <c r="AI3331">
        <f t="shared" si="1748"/>
        <v>-57.050665940525178</v>
      </c>
      <c r="AJ3331">
        <f t="shared" si="1749"/>
        <v>-76.995258578262835</v>
      </c>
      <c r="AK3331"/>
      <c r="AL3331"/>
      <c r="AM3331"/>
      <c r="AN3331"/>
    </row>
    <row r="3332" spans="1:40" x14ac:dyDescent="0.25">
      <c r="A3332"/>
      <c r="B3332">
        <f t="shared" si="1750"/>
        <v>1398000</v>
      </c>
      <c r="C3332" s="186" t="str">
        <f t="shared" si="1718"/>
        <v>-3.91046492592492E-08+0.0017518043918222i</v>
      </c>
      <c r="D3332" s="158" t="str">
        <f t="shared" si="1719"/>
        <v>-5.95700625680827+0.0134305003373035i</v>
      </c>
      <c r="E3332" t="str">
        <f t="shared" si="1720"/>
        <v>2870</v>
      </c>
      <c r="F3332" t="str">
        <f t="shared" si="1721"/>
        <v>0.777000777000777</v>
      </c>
      <c r="G3332" t="str">
        <f t="shared" si="1716"/>
        <v>0.777000777000777</v>
      </c>
      <c r="H3332" t="str">
        <f t="shared" si="1722"/>
        <v>9.12560145665582+0.267990372482598i</v>
      </c>
      <c r="I3332" t="str">
        <f t="shared" si="1723"/>
        <v>5489.93316214816i</v>
      </c>
      <c r="J3332" t="str">
        <f t="shared" si="1717"/>
        <v>-25779.0082085552+1187.34517652328i</v>
      </c>
      <c r="K3332" t="str">
        <f t="shared" si="1724"/>
        <v>0.00978794015747881-0.212510561084969i</v>
      </c>
      <c r="L3332" t="str">
        <f t="shared" si="1725"/>
        <v>0.000725873085231934-0.0132083447063797i</v>
      </c>
      <c r="M3332" t="str">
        <f t="shared" si="1726"/>
        <v>0.0105138132427107-0.225718905791349i</v>
      </c>
      <c r="N3332" t="str">
        <f t="shared" si="1727"/>
        <v>-6.20000378746812i</v>
      </c>
      <c r="O3332" t="str">
        <f t="shared" si="1728"/>
        <v>0.996542411714534+0.0830856284454782i</v>
      </c>
      <c r="P3332" t="str">
        <f t="shared" si="1729"/>
        <v>0.00345758828546605-0.0830856284454782i</v>
      </c>
      <c r="Q3332" t="str">
        <f t="shared" si="1730"/>
        <v>-0.00345758828546605+6.2830894159136i</v>
      </c>
      <c r="R3332" t="str">
        <f t="shared" si="1731"/>
        <v>-0.0132239891074465-0.000543023495256896i</v>
      </c>
      <c r="S3332" t="str">
        <f t="shared" si="1732"/>
        <v>0.639981562043849i</v>
      </c>
      <c r="T3332" t="str">
        <f t="shared" si="1733"/>
        <v>0.000347525024721019-0.00846310920543446i</v>
      </c>
      <c r="U3332" t="str">
        <f t="shared" si="1734"/>
        <v>0.00005-0.000172492026587653i</v>
      </c>
      <c r="V3332" t="str">
        <f t="shared" si="1735"/>
        <v>3.33333333333333E-06-0.000189741229246418i</v>
      </c>
      <c r="W3332" t="str">
        <f t="shared" si="1736"/>
        <v>0.000014233860003223-0.0000919885768542352i</v>
      </c>
      <c r="X3332" t="str">
        <f t="shared" si="1737"/>
        <v>0.0000143897406129957-0.0000919388549416168i</v>
      </c>
      <c r="Y3332" t="str">
        <f t="shared" si="1738"/>
        <v>0.009+0.878389305943706i</v>
      </c>
      <c r="Z3332" t="str">
        <f t="shared" si="1739"/>
        <v>-0.0014629908034631-0.000244386862484577i</v>
      </c>
      <c r="AA3332" t="str">
        <f t="shared" si="1740"/>
        <v>0.163581979488326-15.9382527294626i</v>
      </c>
      <c r="AB3332" t="str">
        <f t="shared" si="1741"/>
        <v>0.00240065514600031-0.0584619961727897i</v>
      </c>
      <c r="AC3332" t="str">
        <f t="shared" si="1742"/>
        <v>0.986829262233365-0.00115653176229434i</v>
      </c>
      <c r="AD3332" t="str">
        <f t="shared" si="1743"/>
        <v>0.00250212210455971-0.0592393280442451i</v>
      </c>
      <c r="AE3332" t="str">
        <f t="shared" si="1744"/>
        <v>-0.0000181378951445403+0.0000860551063613772i</v>
      </c>
      <c r="AF3332" t="str">
        <f t="shared" si="1745"/>
        <v>-15.0826077134641-0.254559872145295i</v>
      </c>
      <c r="AG3332" t="str">
        <f t="shared" si="1746"/>
        <v>0.996583581271102-0.00017944318644709i</v>
      </c>
      <c r="AH3332" t="str">
        <f t="shared" si="1747"/>
        <v>0.000296719515343402-0.00129769846777455i</v>
      </c>
      <c r="AI3332">
        <f t="shared" si="1748"/>
        <v>-57.515206500773992</v>
      </c>
      <c r="AJ3332">
        <f t="shared" si="1749"/>
        <v>-77.12068830404381</v>
      </c>
      <c r="AK3332"/>
      <c r="AL3332"/>
      <c r="AM3332"/>
      <c r="AN3332"/>
    </row>
    <row r="3333" spans="1:40" x14ac:dyDescent="0.25">
      <c r="A3333"/>
      <c r="B3333">
        <f t="shared" si="1750"/>
        <v>1399000</v>
      </c>
      <c r="C3333" s="186" t="str">
        <f t="shared" si="1718"/>
        <v>-3.90487655232794E-08+0.00175055220855553i</v>
      </c>
      <c r="D3333" s="158" t="str">
        <f t="shared" si="1719"/>
        <v>-5.95700625637983+0.0134209002655924i</v>
      </c>
      <c r="E3333" t="str">
        <f t="shared" si="1720"/>
        <v>2870</v>
      </c>
      <c r="F3333" t="str">
        <f t="shared" si="1721"/>
        <v>0.777000777000777</v>
      </c>
      <c r="G3333" t="str">
        <f t="shared" ref="G3333:G3396" si="1751">IF($C$11=$C$7,$C$24,F3333)</f>
        <v>0.777000777000777</v>
      </c>
      <c r="H3333" t="str">
        <f t="shared" si="1722"/>
        <v>9.12561355510357+0.267799196282683i</v>
      </c>
      <c r="I3333" t="str">
        <f t="shared" si="1723"/>
        <v>5493.86015296515i</v>
      </c>
      <c r="J3333" t="str">
        <f t="shared" ref="J3333:J3396" si="1752">IMSUM(COMPLEX(0,2*PI()*B3333*$C$113*$C$112),COMPLEX(0,2*PI()*B3333*$C$113*$C$111),COMPLEX(0,2*PI()*B3333*$C$28*10^-12*$C$111),COMPLEX(-1*2*PI()*B3333*2*PI()*B3333*$C$113*$C$112*$C$28*10^-12*$C$111,0),COMPLEX(1,0))</f>
        <v>-25815.9026699661+1188.19449353081i</v>
      </c>
      <c r="K3333" t="str">
        <f t="shared" si="1724"/>
        <v>0.0097739808791486-0.212359290038796i</v>
      </c>
      <c r="L3333" t="str">
        <f t="shared" si="1725"/>
        <v>0.000724838872324662-0.0131989602258881i</v>
      </c>
      <c r="M3333" t="str">
        <f t="shared" si="1726"/>
        <v>0.0104988197514733-0.225558250264684i</v>
      </c>
      <c r="N3333" t="str">
        <f t="shared" si="1727"/>
        <v>-6.20443869718734i</v>
      </c>
      <c r="O3333" t="str">
        <f t="shared" si="1728"/>
        <v>0.996901087574372+0.0786652502254628i</v>
      </c>
      <c r="P3333" t="str">
        <f t="shared" si="1729"/>
        <v>0.00309891242562799-0.0786652502254628i</v>
      </c>
      <c r="Q3333" t="str">
        <f t="shared" si="1730"/>
        <v>-0.00309891242562799+6.2831039474128i</v>
      </c>
      <c r="R3333" t="str">
        <f t="shared" si="1731"/>
        <v>-0.0125203657576304-0.000487038402391596i</v>
      </c>
      <c r="S3333" t="str">
        <f t="shared" si="1732"/>
        <v>0.640439345707686i</v>
      </c>
      <c r="T3333" t="str">
        <f t="shared" si="1733"/>
        <v>0.00031191855576219-0.00801853485383773i</v>
      </c>
      <c r="U3333" t="str">
        <f t="shared" si="1734"/>
        <v>0.00005-0.00017236872992819i</v>
      </c>
      <c r="V3333" t="str">
        <f t="shared" si="1735"/>
        <v>3.33333333333333E-06-0.00018960560292101i</v>
      </c>
      <c r="W3333" t="str">
        <f t="shared" si="1736"/>
        <v>0.0000142335226839384-0.0000919251131537242i</v>
      </c>
      <c r="X3333" t="str">
        <f t="shared" si="1737"/>
        <v>0.0000143891831889754-0.000091875427097541i</v>
      </c>
      <c r="Y3333" t="str">
        <f t="shared" si="1738"/>
        <v>0.009+0.879017624474424i</v>
      </c>
      <c r="Z3333" t="str">
        <f t="shared" si="1739"/>
        <v>-0.001460936634803-0.000244182192041108i</v>
      </c>
      <c r="AA3333" t="str">
        <f t="shared" si="1740"/>
        <v>0.163348173959012-15.9268601826271i</v>
      </c>
      <c r="AB3333" t="str">
        <f t="shared" si="1741"/>
        <v>0.00215469054818313-0.0553909376042817i</v>
      </c>
      <c r="AC3333" t="str">
        <f t="shared" si="1742"/>
        <v>0.987528738741144-0.0010675476996825i</v>
      </c>
      <c r="AD3333" t="str">
        <f t="shared" si="1743"/>
        <v>0.00224253443059018-0.0560880320935425i</v>
      </c>
      <c r="AE3333" t="str">
        <f t="shared" si="1744"/>
        <v>-0.0000169718993283295+0.0000813934738864737i</v>
      </c>
      <c r="AF3333" t="str">
        <f t="shared" si="1745"/>
        <v>-15.0826198114834-0.254378296017091i</v>
      </c>
      <c r="AG3333" t="str">
        <f t="shared" si="1746"/>
        <v>0.996767557449171-0.000162459844034102i</v>
      </c>
      <c r="AH3333" t="str">
        <f t="shared" si="1747"/>
        <v>0.000277782730777164-0.00122723136528i</v>
      </c>
      <c r="AI3333">
        <f t="shared" si="1748"/>
        <v>-58.004477412033708</v>
      </c>
      <c r="AJ3333">
        <f t="shared" si="1749"/>
        <v>-77.246064001522754</v>
      </c>
      <c r="AK3333"/>
      <c r="AL3333"/>
      <c r="AM3333"/>
      <c r="AN3333"/>
    </row>
    <row r="3334" spans="1:40" x14ac:dyDescent="0.25">
      <c r="A3334"/>
      <c r="B3334">
        <f t="shared" si="1750"/>
        <v>1400000</v>
      </c>
      <c r="C3334" s="186" t="str">
        <f t="shared" ref="C3334:C3397" si="1753">IMPRODUCT(COMPLEX(-1,0),IMDIV(IMPRODUCT(G3334,COMPLEX($C$100+$C$101,0)),COMPLEX($C$100,2*PI()*B3334*$C$103*$C$102*(2*$C$100+$C$101))))</f>
        <v>-3.89930014953992E-08+0.00174930181412209i</v>
      </c>
      <c r="D3334" s="158" t="str">
        <f t="shared" ref="D3334:D3397" si="1754">IMPRODUCT(COMPLEX($C$106,0),IMSUB(C3334,G3334))</f>
        <v>-5.9570062559523+0.0134113139082694i</v>
      </c>
      <c r="E3334" t="str">
        <f t="shared" ref="E3334:E3397" si="1755">IMDIV(COMPLEX($C$20*10^3,0),COMPLEX(1,2*PI()*B3334*$C$20*1000*$C$29*10^-12))</f>
        <v>2870</v>
      </c>
      <c r="F3334" t="str">
        <f t="shared" ref="F3334:F3397" si="1756">IMDIV(COMPLEX($C$22*1000,0),IMSUM(COMPLEX($C$22*1000,0),E3334))</f>
        <v>0.777000777000777</v>
      </c>
      <c r="G3334" t="str">
        <f t="shared" si="1751"/>
        <v>0.777000777000777</v>
      </c>
      <c r="H3334" t="str">
        <f t="shared" ref="H3334:H3397" si="1757">IMPRODUCT(COMPLEX($C$108,0),IMPRODUCT(COMPLEX(-1,0),D3334),IMDIV(COMPLEX(0,2*PI()*B3334*$C$109*$C$110),COMPLEX(1,2*PI()*B3334*$C$109*$C$110)))</f>
        <v>9.12562562766975+0.267608292374329i</v>
      </c>
      <c r="I3334" t="str">
        <f t="shared" ref="I3334:I3397" si="1758">COMPLEX(0,2*PI()*B3334*$C$113*$C$112*$C$114)</f>
        <v>5497.78714378214i</v>
      </c>
      <c r="J3334" t="str">
        <f t="shared" si="1752"/>
        <v>-25852.8235128296+1189.04381053834i</v>
      </c>
      <c r="K3334" t="str">
        <f t="shared" ref="K3334:K3397" si="1759">IMDIV(I3334,J3334)</f>
        <v>0.00976005142176279-0.212208233747699i</v>
      </c>
      <c r="L3334" t="str">
        <f t="shared" ref="L3334:L3397" si="1760">IMDIV(COMPLEX($C$117,0),COMPLEX(1,2*PI()*B3334*$C$115*$C$116))</f>
        <v>0.000723806865924382-0.0131895890307106i</v>
      </c>
      <c r="M3334" t="str">
        <f t="shared" ref="M3334:M3397" si="1761">IMSUM(K3334,L3334)</f>
        <v>0.0104838582876872-0.22539782277841i</v>
      </c>
      <c r="N3334" t="str">
        <f t="shared" ref="N3334:N3397" si="1762">COMPLEX(0,-2*PI()*B3334*$C$43)</f>
        <v>-6.20887360690656i</v>
      </c>
      <c r="O3334" t="str">
        <f t="shared" ref="O3334:O3397" si="1763">IMEXP(N3334)</f>
        <v>0.997240155992853+0.0742433247864717i</v>
      </c>
      <c r="P3334" t="str">
        <f t="shared" ref="P3334:P3397" si="1764">IMSUB(COMPLEX(1,0),O3334)</f>
        <v>0.00275984400714702-0.0742433247864717i</v>
      </c>
      <c r="Q3334" t="str">
        <f t="shared" ref="Q3334:Q3397" si="1765">IMSUM(COMPLEX(0,2*PI()*B3334*$C$43),O3334,COMPLEX(-1,0))</f>
        <v>-0.00275984400714702+6.28311693169303i</v>
      </c>
      <c r="R3334" t="str">
        <f t="shared" ref="R3334:R3397" si="1766">IMDIV(P3334,Q3334)</f>
        <v>-0.0118165113786428-0.000434057221707382i</v>
      </c>
      <c r="S3334" t="str">
        <f t="shared" ref="S3334:S3397" si="1767">IMDIV(COMPLEX(0,2*PI()*B3334*$C$123),COMPLEX($C$124,0))</f>
        <v>0.640897129371523i</v>
      </c>
      <c r="T3334" t="str">
        <f t="shared" ref="T3334:T3397" si="1768">IMPRODUCT(R3334,S3334)</f>
        <v>0.00027818602737524-0.00757316822175811i</v>
      </c>
      <c r="U3334" t="str">
        <f t="shared" ref="U3334:U3397" si="1769">IMDIV(COMPLEX(1,2*PI()*B3334*$C$16*10^-3*$C$15*10^-6),COMPLEX(0,2*PI()*B3334*$C$15*10^-6))</f>
        <v>0.00005-0.000172245609406813i</v>
      </c>
      <c r="V3334" t="str">
        <f t="shared" ref="V3334:V3397" si="1770">IMSUM(COMPLEX($C$18*10^-3,0),IMDIV(COMPLEX(1,0),COMPLEX(0,2*PI()*B3334*($C$17*1*10^-6))))</f>
        <v>3.33333333333333E-06-0.000189470170347495i</v>
      </c>
      <c r="W3334" t="str">
        <f t="shared" ref="W3334:W3397" si="1771">IMDIV(IMPRODUCT(U3334,V3334),IMSUM(U3334,V3334))</f>
        <v>0.0000142331851439592-0.0000918617416124279i</v>
      </c>
      <c r="X3334" t="str">
        <f t="shared" ref="X3334:X3397" si="1772">IMDIV(IMPRODUCT(COMPLEX($C$19,0),W3334),IMSUM(COMPLEX($C$19,0),W3334))</f>
        <v>0.0000143886260159615-0.0000918120913606717i</v>
      </c>
      <c r="Y3334" t="str">
        <f t="shared" ref="Y3334:Y3397" si="1773">COMPLEX($C$13*10^-3,2*PI()*B3334*$C$12*0.000001)</f>
        <v>0.009+0.879645943005142i</v>
      </c>
      <c r="Z3334" t="str">
        <f t="shared" ref="Z3334:Z3397" si="1774">IMPRODUCT(COMPLEX($C$6,0),IMDIV(X3334,IMSUM(X3334,Y3334)))</f>
        <v>-0.00145888686400894-0.000243977863140822i</v>
      </c>
      <c r="AA3334" t="str">
        <f t="shared" ref="AA3334:AA3397" si="1775">IMDIV(COMPLEX($C$6,0),IMSUM(X3334,Y3334))</f>
        <v>0.163114869341129-15.9154839107331i</v>
      </c>
      <c r="AB3334" t="str">
        <f t="shared" ref="AB3334:AB3397" si="1776">IMPRODUCT(COMPLEX($C$119,0),T3334)</f>
        <v>0.00192167087449275-0.0523144060709998i</v>
      </c>
      <c r="AC3334" t="str">
        <f t="shared" ref="AC3334:AC3397" si="1777">IMSUM(COMPLEX(1,0),IMPRODUCT(AB3334,M3334))</f>
        <v>0.988228593296775-0.000981597250860234i</v>
      </c>
      <c r="AD3334" t="str">
        <f t="shared" ref="AD3334:AD3397" si="1778">IMDIV(AB3334,AC3334)</f>
        <v>0.00199714145052938-0.0529355718274916i</v>
      </c>
      <c r="AE3334" t="str">
        <f t="shared" ref="AE3334:AE3397" si="1779">IMPRODUCT(AD3334,AA3334,X3334)</f>
        <v>-0.000015828711126354+0.0000767397520744389i</v>
      </c>
      <c r="AF3334" t="str">
        <f t="shared" ref="AF3334:AF3397" si="1780">IMSUB(D3334,H3334)</f>
        <v>-15.082631883622-0.25419697846606i</v>
      </c>
      <c r="AG3334" t="str">
        <f t="shared" ref="AG3334:AG3397" si="1781">IMSUM(COMPLEX(1,0),IMPRODUCT(AD3334,AA3334,COMPLEX($C$127,0)))</f>
        <v>0.996951346488702-0.000146320586449902i</v>
      </c>
      <c r="AH3334" t="str">
        <f t="shared" ref="AH3334:AH3397" si="1782">IMDIV(IMPRODUCT(AE3334,AF3334),AG3334)</f>
        <v>0.000259205141590912-0.00115690288984688i</v>
      </c>
      <c r="AI3334">
        <f t="shared" ref="AI3334:AI3397" si="1783">20*LOG10(IMABS(AH3334))</f>
        <v>-58.521346668173905</v>
      </c>
      <c r="AJ3334">
        <f t="shared" ref="AJ3334:AJ3397" si="1784">IMARGUMENT(AH3334)*180/PI()</f>
        <v>-77.371385762673725</v>
      </c>
      <c r="AK3334"/>
      <c r="AL3334"/>
      <c r="AM3334"/>
      <c r="AN3334"/>
    </row>
    <row r="3335" spans="1:40" x14ac:dyDescent="0.25">
      <c r="A3335"/>
      <c r="B3335">
        <f t="shared" si="1750"/>
        <v>1401000</v>
      </c>
      <c r="C3335" s="186" t="str">
        <f t="shared" si="1753"/>
        <v>-3.89373568339514E-08+0.00174805320469141i</v>
      </c>
      <c r="D3335" s="158" t="str">
        <f t="shared" si="1754"/>
        <v>-5.9570062555257+0.0134017412359675i</v>
      </c>
      <c r="E3335" t="str">
        <f t="shared" si="1755"/>
        <v>2870</v>
      </c>
      <c r="F3335" t="str">
        <f t="shared" si="1756"/>
        <v>0.777000777000777</v>
      </c>
      <c r="G3335" t="str">
        <f t="shared" si="1751"/>
        <v>0.777000777000777</v>
      </c>
      <c r="H3335" t="str">
        <f t="shared" si="1757"/>
        <v>9.12563767442815+0.267417660176796i</v>
      </c>
      <c r="I3335" t="str">
        <f t="shared" si="1758"/>
        <v>5501.71413459912i</v>
      </c>
      <c r="J3335" t="str">
        <f t="shared" si="1752"/>
        <v>-25889.7707371457+1189.89312754587i</v>
      </c>
      <c r="K3335" t="str">
        <f t="shared" si="1759"/>
        <v>0.00974615170049821-0.212057391755643i</v>
      </c>
      <c r="L3335" t="str">
        <f t="shared" si="1760"/>
        <v>0.000722777059765033-0.0131802310927423i</v>
      </c>
      <c r="M3335" t="str">
        <f t="shared" si="1761"/>
        <v>0.0104689287602632-0.225237622848385i</v>
      </c>
      <c r="N3335" t="str">
        <f t="shared" si="1762"/>
        <v>-6.21330851662578i</v>
      </c>
      <c r="O3335" t="str">
        <f t="shared" si="1763"/>
        <v>0.997559610301048+0.0698199391006667i</v>
      </c>
      <c r="P3335" t="str">
        <f t="shared" si="1764"/>
        <v>0.00244038969895199-0.0698199391006667i</v>
      </c>
      <c r="Q3335" t="str">
        <f t="shared" si="1765"/>
        <v>-0.00244038969895199+6.28312845572645i</v>
      </c>
      <c r="R3335" t="str">
        <f t="shared" si="1766"/>
        <v>-0.0111124381613078-0.000384087487043725i</v>
      </c>
      <c r="S3335" t="str">
        <f t="shared" si="1767"/>
        <v>0.64135491303536i</v>
      </c>
      <c r="T3335" t="str">
        <f t="shared" si="1768"/>
        <v>0.000246336396850898-0.00712701681055638i</v>
      </c>
      <c r="U3335" t="str">
        <f t="shared" si="1769"/>
        <v>0.00005-0.000172122664646351i</v>
      </c>
      <c r="V3335" t="str">
        <f t="shared" si="1770"/>
        <v>3.33333333333333E-06-0.000189334931110987i</v>
      </c>
      <c r="W3335" t="str">
        <f t="shared" si="1771"/>
        <v>0.0000142328473833283-0.0000917984620327171i</v>
      </c>
      <c r="X3335" t="str">
        <f t="shared" si="1772"/>
        <v>0.0000143880690926509-0.0000917488475334942i</v>
      </c>
      <c r="Y3335" t="str">
        <f t="shared" si="1773"/>
        <v>0.009+0.88027426153586i</v>
      </c>
      <c r="Z3335" t="str">
        <f t="shared" si="1774"/>
        <v>-0.0014568414785281-0.000243773874902799i</v>
      </c>
      <c r="AA3335" t="str">
        <f t="shared" si="1775"/>
        <v>0.162882064204759-15.9041238789309i</v>
      </c>
      <c r="AB3335" t="str">
        <f t="shared" si="1776"/>
        <v>0.00170165800066344-0.0492324533913143i</v>
      </c>
      <c r="AC3335" t="str">
        <f t="shared" si="1777"/>
        <v>0.98892881376753-0.000898688450217017i</v>
      </c>
      <c r="AD3335" t="str">
        <f t="shared" si="1778"/>
        <v>0.0017659476555021-0.0497820122835711i</v>
      </c>
      <c r="AE3335" t="str">
        <f t="shared" si="1779"/>
        <v>-0.0000147082598282698+0.0000720940084764447i</v>
      </c>
      <c r="AF3335" t="str">
        <f t="shared" si="1780"/>
        <v>-15.0826439299538-0.254015918940829i</v>
      </c>
      <c r="AG3335" t="str">
        <f t="shared" si="1781"/>
        <v>0.997134945030254-0.000131023898856136i</v>
      </c>
      <c r="AH3335" t="str">
        <f t="shared" si="1782"/>
        <v>0.000240985293255878-0.00108671404784778i</v>
      </c>
      <c r="AI3335">
        <f t="shared" si="1783"/>
        <v>-59.069212159171265</v>
      </c>
      <c r="AJ3335">
        <f t="shared" si="1784"/>
        <v>-77.496653680260366</v>
      </c>
      <c r="AK3335"/>
      <c r="AL3335"/>
      <c r="AM3335"/>
      <c r="AN3335"/>
    </row>
    <row r="3336" spans="1:40" x14ac:dyDescent="0.25">
      <c r="A3336"/>
      <c r="B3336">
        <f t="shared" si="1750"/>
        <v>1402000</v>
      </c>
      <c r="C3336" s="186" t="str">
        <f t="shared" si="1753"/>
        <v>-3.88818311984971E-08+0.00174680637644393i</v>
      </c>
      <c r="D3336" s="158" t="str">
        <f t="shared" si="1754"/>
        <v>-5.9570062551+0.0133921822194035i</v>
      </c>
      <c r="E3336" t="str">
        <f t="shared" si="1755"/>
        <v>2870</v>
      </c>
      <c r="F3336" t="str">
        <f t="shared" si="1756"/>
        <v>0.777000777000777</v>
      </c>
      <c r="G3336" t="str">
        <f t="shared" si="1751"/>
        <v>0.777000777000777</v>
      </c>
      <c r="H3336" t="str">
        <f t="shared" si="1757"/>
        <v>9.12564969545221+0.267227299110996i</v>
      </c>
      <c r="I3336" t="str">
        <f t="shared" si="1758"/>
        <v>5505.64112541611i</v>
      </c>
      <c r="J3336" t="str">
        <f t="shared" si="1752"/>
        <v>-25926.7443429143+1190.74244455339i</v>
      </c>
      <c r="K3336" t="str">
        <f t="shared" si="1759"/>
        <v>0.00973228163083294-0.211906763607882i</v>
      </c>
      <c r="L3336" t="str">
        <f t="shared" si="1760"/>
        <v>0.000721749447602767-0.0131708863839578i</v>
      </c>
      <c r="M3336" t="str">
        <f t="shared" si="1761"/>
        <v>0.0104540310784357-0.22507764999184i</v>
      </c>
      <c r="N3336" t="str">
        <f t="shared" si="1762"/>
        <v>-6.21774342634499i</v>
      </c>
      <c r="O3336" t="str">
        <f t="shared" si="1763"/>
        <v>0.997859444215803+0.0653951801689412i</v>
      </c>
      <c r="P3336" t="str">
        <f t="shared" si="1764"/>
        <v>0.00214055578419703-0.0653951801689412i</v>
      </c>
      <c r="Q3336" t="str">
        <f t="shared" si="1765"/>
        <v>-0.00214055578419703+6.28313860651393i</v>
      </c>
      <c r="R3336" t="str">
        <f t="shared" si="1766"/>
        <v>-0.0104081583941234-0.000337136688079357i</v>
      </c>
      <c r="S3336" t="str">
        <f t="shared" si="1767"/>
        <v>0.641812696699197i</v>
      </c>
      <c r="T3336" t="str">
        <f t="shared" si="1768"/>
        <v>0.000216378606932448-0.00668008820660472i</v>
      </c>
      <c r="U3336" t="str">
        <f t="shared" si="1769"/>
        <v>0.0000500000000000001-0.000171999895270712i</v>
      </c>
      <c r="V3336" t="str">
        <f t="shared" si="1770"/>
        <v>3.33333333333333E-06-0.000189199884797783i</v>
      </c>
      <c r="W3336" t="str">
        <f t="shared" si="1771"/>
        <v>0.0000142325094020874-0.0000917352742175278i</v>
      </c>
      <c r="X3336" t="str">
        <f t="shared" si="1772"/>
        <v>0.0000143875124177437-0.0000916856954190571i</v>
      </c>
      <c r="Y3336" t="str">
        <f t="shared" si="1773"/>
        <v>0.009+0.880902580066578i</v>
      </c>
      <c r="Z3336" t="str">
        <f t="shared" si="1774"/>
        <v>-0.00145480046585248-0.000243570226449138i</v>
      </c>
      <c r="AA3336" t="str">
        <f t="shared" si="1775"/>
        <v>0.162649757125076-15.8927800524703i</v>
      </c>
      <c r="AB3336" t="str">
        <f t="shared" si="1776"/>
        <v>0.00149471370193774-0.0461451319708422i</v>
      </c>
      <c r="AC3336" t="str">
        <f t="shared" si="1777"/>
        <v>0.989629387920933-0.000818829291184451i</v>
      </c>
      <c r="AD3336" t="str">
        <f t="shared" si="1778"/>
        <v>0.0015489572325712-0.0466274185088934i</v>
      </c>
      <c r="AE3336" t="str">
        <f t="shared" si="1779"/>
        <v>-0.0000136104745884801+0.0000674563103043392i</v>
      </c>
      <c r="AF3336" t="str">
        <f t="shared" si="1780"/>
        <v>-15.0826559505522-0.253835116891592i</v>
      </c>
      <c r="AG3336" t="str">
        <f t="shared" si="1781"/>
        <v>0.997318349723284-0.000116568253151676i</v>
      </c>
      <c r="AH3336" t="str">
        <f t="shared" si="1782"/>
        <v>0.000223121731366264-0.00101666583691835i</v>
      </c>
      <c r="AI3336">
        <f t="shared" si="1783"/>
        <v>-59.65214082642558</v>
      </c>
      <c r="AJ3336">
        <f t="shared" si="1784"/>
        <v>-77.621867847827261</v>
      </c>
      <c r="AK3336"/>
      <c r="AL3336"/>
      <c r="AM3336"/>
      <c r="AN3336"/>
    </row>
    <row r="3337" spans="1:40" x14ac:dyDescent="0.25">
      <c r="A3337"/>
      <c r="B3337">
        <f t="shared" si="1750"/>
        <v>1403000</v>
      </c>
      <c r="C3337" s="186" t="str">
        <f t="shared" si="1753"/>
        <v>-3.88264242498102E-08+0.00174556132557101i</v>
      </c>
      <c r="D3337" s="158" t="str">
        <f t="shared" si="1754"/>
        <v>-5.95700625467521+0.0133826368293777i</v>
      </c>
      <c r="E3337" t="str">
        <f t="shared" si="1755"/>
        <v>2870</v>
      </c>
      <c r="F3337" t="str">
        <f t="shared" si="1756"/>
        <v>0.777000777000777</v>
      </c>
      <c r="G3337" t="str">
        <f t="shared" si="1751"/>
        <v>0.777000777000777</v>
      </c>
      <c r="H3337" t="str">
        <f t="shared" si="1757"/>
        <v>9.12566169081518+0.267037208599479i</v>
      </c>
      <c r="I3337" t="str">
        <f t="shared" si="1758"/>
        <v>5509.5681162331i</v>
      </c>
      <c r="J3337" t="str">
        <f t="shared" si="1752"/>
        <v>-25963.7443301354+1191.59176156092i</v>
      </c>
      <c r="K3337" t="str">
        <f t="shared" si="1759"/>
        <v>0.00971844112854505-0.211756348850953i</v>
      </c>
      <c r="L3337" t="str">
        <f t="shared" si="1760"/>
        <v>0.000720724023215845-0.01316155487641i</v>
      </c>
      <c r="M3337" t="str">
        <f t="shared" si="1761"/>
        <v>0.0104391651517609-0.224917903727363i</v>
      </c>
      <c r="N3337" t="str">
        <f t="shared" si="1762"/>
        <v>-6.22217833606421i</v>
      </c>
      <c r="O3337" t="str">
        <f t="shared" si="1763"/>
        <v>0.998139651839869+0.0609691350191687i</v>
      </c>
      <c r="P3337" t="str">
        <f t="shared" si="1764"/>
        <v>0.00186034816013103-0.0609691350191687i</v>
      </c>
      <c r="Q3337" t="str">
        <f t="shared" si="1765"/>
        <v>-0.00186034816013103+6.28314747108338i</v>
      </c>
      <c r="R3337" t="str">
        <f t="shared" si="1766"/>
        <v>-0.00970368446334775-0.000293212269339826i</v>
      </c>
      <c r="S3337" t="str">
        <f t="shared" si="1767"/>
        <v>0.642270480363034i</v>
      </c>
      <c r="T3337" t="str">
        <f t="shared" si="1768"/>
        <v>0.000188321585077225-0.00623239008156567i</v>
      </c>
      <c r="U3337" t="str">
        <f t="shared" si="1769"/>
        <v>0.0000500000000000001-0.000171877300904874i</v>
      </c>
      <c r="V3337" t="str">
        <f t="shared" si="1770"/>
        <v>3.33333333333333E-06-0.000189065030995361i</v>
      </c>
      <c r="W3337" t="str">
        <f t="shared" si="1771"/>
        <v>0.0000142321712002786-0.0000916721779703565i</v>
      </c>
      <c r="X3337" t="str">
        <f t="shared" si="1772"/>
        <v>0.0000143869559899455-0.0000916226348209704i</v>
      </c>
      <c r="Y3337" t="str">
        <f t="shared" si="1773"/>
        <v>0.009+0.881530898597296i</v>
      </c>
      <c r="Z3337" t="str">
        <f t="shared" si="1774"/>
        <v>-0.0014527638135186-0.000243366916904989i</v>
      </c>
      <c r="AA3337" t="str">
        <f t="shared" si="1775"/>
        <v>0.162417946682336-15.8814523967003i</v>
      </c>
      <c r="AB3337" t="str">
        <f t="shared" si="1776"/>
        <v>0.00130089964796493-0.0430524948043749i</v>
      </c>
      <c r="AC3337" t="str">
        <f t="shared" si="1777"/>
        <v>0.990330303424638-0.000742027725238134i</v>
      </c>
      <c r="AD3337" t="str">
        <f t="shared" si="1778"/>
        <v>0.0013461740648013-0.0434718555587166i</v>
      </c>
      <c r="AE3337" t="str">
        <f t="shared" si="1779"/>
        <v>-0.0000125352844275044+0.0000628267244304428i</v>
      </c>
      <c r="AF3337" t="str">
        <f t="shared" si="1780"/>
        <v>-15.0826679454904-0.253654571770101i</v>
      </c>
      <c r="AG3337" t="str">
        <f t="shared" si="1781"/>
        <v>0.997501557226195-0.000102952108022999i</v>
      </c>
      <c r="AH3337" t="str">
        <f t="shared" si="1782"/>
        <v>0.000205613001681865-0.000946759245988436i</v>
      </c>
      <c r="AI3337">
        <f t="shared" si="1783"/>
        <v>-60.27505672701178</v>
      </c>
      <c r="AJ3337">
        <f t="shared" si="1784"/>
        <v>-77.747028359699343</v>
      </c>
      <c r="AK3337"/>
      <c r="AL3337"/>
      <c r="AM3337"/>
      <c r="AN3337"/>
    </row>
    <row r="3338" spans="1:40" x14ac:dyDescent="0.25">
      <c r="A3338"/>
      <c r="B3338">
        <f t="shared" si="1750"/>
        <v>1404000</v>
      </c>
      <c r="C3338" s="186" t="str">
        <f t="shared" si="1753"/>
        <v>-3.87711356498722E-08+0.00174431804827482i</v>
      </c>
      <c r="D3338" s="158" t="str">
        <f t="shared" si="1754"/>
        <v>-5.95700625425134+0.0133731050367736i</v>
      </c>
      <c r="E3338" t="str">
        <f t="shared" si="1755"/>
        <v>2870</v>
      </c>
      <c r="F3338" t="str">
        <f t="shared" si="1756"/>
        <v>0.777000777000777</v>
      </c>
      <c r="G3338" t="str">
        <f t="shared" si="1751"/>
        <v>0.777000777000777</v>
      </c>
      <c r="H3338" t="str">
        <f t="shared" si="1757"/>
        <v>9.12567366059002+0.26684738806644i</v>
      </c>
      <c r="I3338" t="str">
        <f t="shared" si="1758"/>
        <v>5513.49510705009i</v>
      </c>
      <c r="J3338" t="str">
        <f t="shared" si="1752"/>
        <v>-26000.7706988092+1192.44107856845i</v>
      </c>
      <c r="K3338" t="str">
        <f t="shared" si="1759"/>
        <v>0.00970463010971084-0.21160614703267i</v>
      </c>
      <c r="L3338" t="str">
        <f t="shared" si="1760"/>
        <v>0.00071970078040454-0.0131522365422304i</v>
      </c>
      <c r="M3338" t="str">
        <f t="shared" si="1761"/>
        <v>0.0104243308901154-0.2247583835749i</v>
      </c>
      <c r="N3338" t="str">
        <f t="shared" si="1762"/>
        <v>-6.22661324578343i</v>
      </c>
      <c r="O3338" t="str">
        <f t="shared" si="1763"/>
        <v>0.998400227662011+0.05654189070455i</v>
      </c>
      <c r="P3338" t="str">
        <f t="shared" si="1764"/>
        <v>0.00159977233798902-0.05654189070455i</v>
      </c>
      <c r="Q3338" t="str">
        <f t="shared" si="1765"/>
        <v>-0.00159977233798902+6.28315513648798i</v>
      </c>
      <c r="R3338" t="str">
        <f t="shared" si="1766"/>
        <v>-0.00899902885309266-0.000252321629200968i</v>
      </c>
      <c r="S3338" t="str">
        <f t="shared" si="1767"/>
        <v>0.642728264026869i</v>
      </c>
      <c r="T3338" t="str">
        <f t="shared" si="1768"/>
        <v>0.000162174242712769-0.00578393019267595i</v>
      </c>
      <c r="U3338" t="str">
        <f t="shared" si="1769"/>
        <v>0.0000500000000000001-0.000171754881174885i</v>
      </c>
      <c r="V3338" t="str">
        <f t="shared" si="1770"/>
        <v>3.33333333333333E-06-0.000188930369292374i</v>
      </c>
      <c r="W3338" t="str">
        <f t="shared" si="1771"/>
        <v>0.0000142318327779447-0.0000916091730952607i</v>
      </c>
      <c r="X3338" t="str">
        <f t="shared" si="1772"/>
        <v>0.0000143863998079674-0.0000915596655434047i</v>
      </c>
      <c r="Y3338" t="str">
        <f t="shared" si="1773"/>
        <v>0.009+0.882159217128014i</v>
      </c>
      <c r="Z3338" t="str">
        <f t="shared" si="1774"/>
        <v>-0.00145073150910738-0.000243163945398531i</v>
      </c>
      <c r="AA3338" t="str">
        <f t="shared" si="1775"/>
        <v>0.162186631461849-15.8701408770684i</v>
      </c>
      <c r="AB3338" t="str">
        <f t="shared" si="1776"/>
        <v>0.00112027739766265-0.0399545954778384i</v>
      </c>
      <c r="AC3338" t="str">
        <f t="shared" si="1777"/>
        <v>0.991031547846294-0.000668291660895849i</v>
      </c>
      <c r="AD3338" t="str">
        <f t="shared" si="1778"/>
        <v>0.00115760173134023-0.0403153884950305i</v>
      </c>
      <c r="AE3338" t="str">
        <f t="shared" si="1779"/>
        <v>-0.0000114826182333787+0.0000582053173874531i</v>
      </c>
      <c r="AF3338" t="str">
        <f t="shared" si="1780"/>
        <v>-15.0826799148414-0.253474283029666i</v>
      </c>
      <c r="AG3338" t="str">
        <f t="shared" si="1781"/>
        <v>0.997684564206396-0.0000901739089954129i</v>
      </c>
      <c r="AH3338" t="str">
        <f t="shared" si="1782"/>
        <v>0.000188457650170797-0.000876995255314679i</v>
      </c>
      <c r="AI3338">
        <f t="shared" si="1783"/>
        <v>-60.944000205033291</v>
      </c>
      <c r="AJ3338">
        <f t="shared" si="1784"/>
        <v>-77.872135310970975</v>
      </c>
      <c r="AK3338"/>
      <c r="AL3338"/>
      <c r="AM3338"/>
      <c r="AN3338"/>
    </row>
    <row r="3339" spans="1:40" x14ac:dyDescent="0.25">
      <c r="A3339"/>
      <c r="B3339">
        <f t="shared" si="1750"/>
        <v>1405000</v>
      </c>
      <c r="C3339" s="186" t="str">
        <f t="shared" si="1753"/>
        <v>-3.8715965061867E-08+0.00174307654076837i</v>
      </c>
      <c r="D3339" s="158" t="str">
        <f t="shared" si="1754"/>
        <v>-5.95700625382836+0.0133635868125575i</v>
      </c>
      <c r="E3339" t="str">
        <f t="shared" si="1755"/>
        <v>2870</v>
      </c>
      <c r="F3339" t="str">
        <f t="shared" si="1756"/>
        <v>0.777000777000777</v>
      </c>
      <c r="G3339" t="str">
        <f t="shared" si="1751"/>
        <v>0.777000777000777</v>
      </c>
      <c r="H3339" t="str">
        <f t="shared" si="1757"/>
        <v>9.1256856048494+0.266657836937696i</v>
      </c>
      <c r="I3339" t="str">
        <f t="shared" si="1758"/>
        <v>5517.42209786707i</v>
      </c>
      <c r="J3339" t="str">
        <f t="shared" si="1752"/>
        <v>-26037.8234489355+1193.29039557597i</v>
      </c>
      <c r="K3339" t="str">
        <f t="shared" si="1759"/>
        <v>0.00969084849070426-0.211456157702123i</v>
      </c>
      <c r="L3339" t="str">
        <f t="shared" si="1760"/>
        <v>0.00071867971299107-0.0131429313536287i</v>
      </c>
      <c r="M3339" t="str">
        <f t="shared" si="1761"/>
        <v>0.0104095282036953-0.224599089055752i</v>
      </c>
      <c r="N3339" t="str">
        <f t="shared" si="1762"/>
        <v>-6.23104815550265i</v>
      </c>
      <c r="O3339" t="str">
        <f t="shared" si="1763"/>
        <v>0.998641166557122+0.0521135343018607i</v>
      </c>
      <c r="P3339" t="str">
        <f t="shared" si="1764"/>
        <v>0.00135883344287802-0.0521135343018607i</v>
      </c>
      <c r="Q3339" t="str">
        <f t="shared" si="1765"/>
        <v>-0.00135883344287802+6.28316168980451i</v>
      </c>
      <c r="R3339" t="str">
        <f t="shared" si="1766"/>
        <v>-0.00829420414539258-0.000214472118884009i</v>
      </c>
      <c r="S3339" t="str">
        <f t="shared" si="1767"/>
        <v>0.643186047690706i</v>
      </c>
      <c r="T3339" t="str">
        <f t="shared" si="1768"/>
        <v>0.000137945474484857-0.00533471638301492i</v>
      </c>
      <c r="U3339" t="str">
        <f t="shared" si="1769"/>
        <v>0.0000500000000000001-0.000171632635707857i</v>
      </c>
      <c r="V3339" t="str">
        <f t="shared" si="1770"/>
        <v>3.33333333333333E-06-0.000188795899278642i</v>
      </c>
      <c r="W3339" t="str">
        <f t="shared" si="1771"/>
        <v>0.0000142314941351271-0.0000915462593968535i</v>
      </c>
      <c r="X3339" t="str">
        <f t="shared" si="1772"/>
        <v>0.0000143858438705235-0.0000914967873910848i</v>
      </c>
      <c r="Y3339" t="str">
        <f t="shared" si="1773"/>
        <v>0.009+0.882787535658732i</v>
      </c>
      <c r="Z3339" t="str">
        <f t="shared" si="1774"/>
        <v>-0.00144870354024386-0.000242961311060927i</v>
      </c>
      <c r="AA3339" t="str">
        <f t="shared" si="1775"/>
        <v>0.161955810053957-15.8588454591206i</v>
      </c>
      <c r="AB3339" t="str">
        <f t="shared" si="1776"/>
        <v>0.000952908394022474-0.0368514881701478i</v>
      </c>
      <c r="AC3339" t="str">
        <f t="shared" si="1777"/>
        <v>0.991733108653439-0.000597628962706324i</v>
      </c>
      <c r="AD3339" t="str">
        <f t="shared" si="1778"/>
        <v>0.000983243507498121-0.0371580823850743i</v>
      </c>
      <c r="AE3339" t="str">
        <f t="shared" si="1779"/>
        <v>-0.0000104524047630219+0.0000535921553682565i</v>
      </c>
      <c r="AF3339" t="str">
        <f t="shared" si="1780"/>
        <v>-15.0826918586778-0.253294250125139i</v>
      </c>
      <c r="AG3339" t="str">
        <f t="shared" si="1781"/>
        <v>0.997867367340346-0.0000782320884838984i</v>
      </c>
      <c r="AH3339" t="str">
        <f t="shared" si="1782"/>
        <v>0.000171654223051324-0.000807374836511906i</v>
      </c>
      <c r="AI3339">
        <f t="shared" si="1783"/>
        <v>-61.666493091414985</v>
      </c>
      <c r="AJ3339">
        <f t="shared" si="1784"/>
        <v>-77.997188797507121</v>
      </c>
      <c r="AK3339"/>
      <c r="AL3339"/>
      <c r="AM3339"/>
      <c r="AN3339"/>
    </row>
    <row r="3340" spans="1:40" x14ac:dyDescent="0.25">
      <c r="A3340"/>
      <c r="B3340">
        <f t="shared" si="1750"/>
        <v>1406000</v>
      </c>
      <c r="C3340" s="186" t="str">
        <f t="shared" si="1753"/>
        <v>-3.86609121501762E-08+0.00174183679927545i</v>
      </c>
      <c r="D3340" s="158" t="str">
        <f t="shared" si="1754"/>
        <v>-5.95700625340628+0.0133540821277785i</v>
      </c>
      <c r="E3340" t="str">
        <f t="shared" si="1755"/>
        <v>2870</v>
      </c>
      <c r="F3340" t="str">
        <f t="shared" si="1756"/>
        <v>0.777000777000777</v>
      </c>
      <c r="G3340" t="str">
        <f t="shared" si="1751"/>
        <v>0.777000777000777</v>
      </c>
      <c r="H3340" t="str">
        <f t="shared" si="1757"/>
        <v>9.12569752366581+0.266468554640694i</v>
      </c>
      <c r="I3340" t="str">
        <f t="shared" si="1758"/>
        <v>5521.34908868406i</v>
      </c>
      <c r="J3340" t="str">
        <f t="shared" si="1752"/>
        <v>-26074.9025805143+1194.1397125835i</v>
      </c>
      <c r="K3340" t="str">
        <f t="shared" si="1759"/>
        <v>0.00967709618819548-0.21130638040967i</v>
      </c>
      <c r="L3340" t="str">
        <f t="shared" si="1760"/>
        <v>0.000717660814819459-0.0131336392828924i</v>
      </c>
      <c r="M3340" t="str">
        <f t="shared" si="1761"/>
        <v>0.0103947570030149-0.224440019692562i</v>
      </c>
      <c r="N3340" t="str">
        <f t="shared" si="1762"/>
        <v>-6.23548306522187i</v>
      </c>
      <c r="O3340" t="str">
        <f t="shared" si="1763"/>
        <v>0.998862463786321+0.0476841529097522i</v>
      </c>
      <c r="P3340" t="str">
        <f t="shared" si="1764"/>
        <v>0.00113753621367896-0.0476841529097522i</v>
      </c>
      <c r="Q3340" t="str">
        <f t="shared" si="1765"/>
        <v>-0.00113753621367896+6.28316721813162i</v>
      </c>
      <c r="R3340" t="str">
        <f t="shared" si="1766"/>
        <v>-0.00758922302027288-0.000179671041445783i</v>
      </c>
      <c r="S3340" t="str">
        <f t="shared" si="1767"/>
        <v>0.643643831354543i</v>
      </c>
      <c r="T3340" t="str">
        <f t="shared" si="1768"/>
        <v>0.000115644157499625-0.00488475658177253i</v>
      </c>
      <c r="U3340" t="str">
        <f t="shared" si="1769"/>
        <v>0.0000499999999999999-0.000171510564131962i</v>
      </c>
      <c r="V3340" t="str">
        <f t="shared" si="1770"/>
        <v>3.33333333333333E-06-0.000188661620545158i</v>
      </c>
      <c r="W3340" t="str">
        <f t="shared" si="1771"/>
        <v>0.0000142311552718685-0.0000914834366803052i</v>
      </c>
      <c r="X3340" t="str">
        <f t="shared" si="1772"/>
        <v>0.0000143852881763343-0.0000914340001692938i</v>
      </c>
      <c r="Y3340" t="str">
        <f t="shared" si="1773"/>
        <v>0.009+0.88341585418945i</v>
      </c>
      <c r="Z3340" t="str">
        <f t="shared" si="1774"/>
        <v>-0.00144667989459715-0.000242759013026366i</v>
      </c>
      <c r="AA3340" t="str">
        <f t="shared" si="1775"/>
        <v>0.161725481054017-15.8475661085009i</v>
      </c>
      <c r="AB3340" t="str">
        <f t="shared" si="1776"/>
        <v>0.000798853958874503-0.0337432276550583i</v>
      </c>
      <c r="AC3340" t="str">
        <f t="shared" si="1777"/>
        <v>0.992434973213391-0.000530047450233018i</v>
      </c>
      <c r="AD3340" t="str">
        <f t="shared" si="1778"/>
        <v>0.00082310236483961-0.034000002299892i</v>
      </c>
      <c r="AE3340" t="str">
        <f t="shared" si="1779"/>
        <v>-9.44457264362479E-06+0.0000489873042258024i</v>
      </c>
      <c r="AF3340" t="str">
        <f t="shared" si="1780"/>
        <v>-15.0827037770721-0.253114472512916i</v>
      </c>
      <c r="AG3340" t="str">
        <f t="shared" si="1781"/>
        <v>0.998049963313611-0.0000671250658445016i</v>
      </c>
      <c r="AH3340" t="str">
        <f t="shared" si="1782"/>
        <v>0.000155201266833654-0.000737898952585423i</v>
      </c>
      <c r="AI3340">
        <f t="shared" si="1783"/>
        <v>-62.452066659926935</v>
      </c>
      <c r="AJ3340">
        <f t="shared" si="1784"/>
        <v>-78.122188915933975</v>
      </c>
      <c r="AK3340"/>
      <c r="AL3340"/>
      <c r="AM3340"/>
      <c r="AN3340"/>
    </row>
    <row r="3341" spans="1:40" x14ac:dyDescent="0.25">
      <c r="A3341"/>
      <c r="B3341">
        <f t="shared" si="1750"/>
        <v>1407000</v>
      </c>
      <c r="C3341" s="186" t="str">
        <f t="shared" si="1753"/>
        <v>-3.86059765803732E-08+0.00174059882003056i</v>
      </c>
      <c r="D3341" s="158" t="str">
        <f t="shared" si="1754"/>
        <v>-5.95700625298511+0.0133445909535676i</v>
      </c>
      <c r="E3341" t="str">
        <f t="shared" si="1755"/>
        <v>2870</v>
      </c>
      <c r="F3341" t="str">
        <f t="shared" si="1756"/>
        <v>0.777000777000777</v>
      </c>
      <c r="G3341" t="str">
        <f t="shared" si="1751"/>
        <v>0.777000777000777</v>
      </c>
      <c r="H3341" t="str">
        <f t="shared" si="1757"/>
        <v>9.12570941711141+0.266279540604502i</v>
      </c>
      <c r="I3341" t="str">
        <f t="shared" si="1758"/>
        <v>5525.27607950105i</v>
      </c>
      <c r="J3341" t="str">
        <f t="shared" si="1752"/>
        <v>-26112.0080935457+1194.98902959103i</v>
      </c>
      <c r="K3341" t="str">
        <f t="shared" si="1759"/>
        <v>0.0096633731191491-0.211156814706935i</v>
      </c>
      <c r="L3341" t="str">
        <f t="shared" si="1760"/>
        <v>0.000716644079755479-0.0131243603023866i</v>
      </c>
      <c r="M3341" t="str">
        <f t="shared" si="1761"/>
        <v>0.0103800171989046-0.224281175009322i</v>
      </c>
      <c r="N3341" t="str">
        <f t="shared" si="1762"/>
        <v>-6.23991797494109i</v>
      </c>
      <c r="O3341" t="str">
        <f t="shared" si="1763"/>
        <v>0.999064114997048+0.043253833647033i</v>
      </c>
      <c r="P3341" t="str">
        <f t="shared" si="1764"/>
        <v>0.000935885002952053-0.043253833647033i</v>
      </c>
      <c r="Q3341" t="str">
        <f t="shared" si="1765"/>
        <v>-0.000935885002952053+6.28317180858812i</v>
      </c>
      <c r="R3341" t="str">
        <f t="shared" si="1766"/>
        <v>-0.00688409825580603-0.000147925650762119i</v>
      </c>
      <c r="S3341" t="str">
        <f t="shared" si="1767"/>
        <v>0.64410161501838i</v>
      </c>
      <c r="T3341" t="str">
        <f t="shared" si="1768"/>
        <v>0.0000952791505585257-0.00443405880450988i</v>
      </c>
      <c r="U3341" t="str">
        <f t="shared" si="1769"/>
        <v>0.0000499999999999999-0.000171388666076431i</v>
      </c>
      <c r="V3341" t="str">
        <f t="shared" si="1770"/>
        <v>3.33333333333333E-06-0.000188527532684074i</v>
      </c>
      <c r="W3341" t="str">
        <f t="shared" si="1771"/>
        <v>0.0000142308161882109-0.00009142070475134i</v>
      </c>
      <c r="X3341" t="str">
        <f t="shared" si="1772"/>
        <v>0.000014384732724124-0.0000913713036838674i</v>
      </c>
      <c r="Y3341" t="str">
        <f t="shared" si="1773"/>
        <v>0.009+0.884044172720168i</v>
      </c>
      <c r="Z3341" t="str">
        <f t="shared" si="1774"/>
        <v>-0.00144466055988009-0.000242557050432003i</v>
      </c>
      <c r="AA3341" t="str">
        <f t="shared" si="1775"/>
        <v>0.161495643062377-15.8363027909509i</v>
      </c>
      <c r="AB3341" t="str">
        <f t="shared" si="1776"/>
        <v>0.000658175287602617-0.0306298693029654i</v>
      </c>
      <c r="AC3341" t="str">
        <f t="shared" si="1777"/>
        <v>0.993137128793154-0.000465554897030594i</v>
      </c>
      <c r="AD3341" t="str">
        <f t="shared" si="1778"/>
        <v>0.000677180971280416-0.0308412133128772i</v>
      </c>
      <c r="AE3341" t="str">
        <f t="shared" si="1779"/>
        <v>-8.45905037402578E-06+0.00004439082947296i</v>
      </c>
      <c r="AF3341" t="str">
        <f t="shared" si="1780"/>
        <v>-15.0827156700965-0.252934949650934i</v>
      </c>
      <c r="AG3341" t="str">
        <f t="shared" si="1781"/>
        <v>0.998232348820914-0.0000568512474257593i</v>
      </c>
      <c r="AH3341" t="str">
        <f t="shared" si="1782"/>
        <v>0.000139097328361156-0.000668568557963098i</v>
      </c>
      <c r="AI3341">
        <f t="shared" si="1783"/>
        <v>-63.313047973671452</v>
      </c>
      <c r="AJ3341">
        <f t="shared" si="1784"/>
        <v>-78.247135763637246</v>
      </c>
      <c r="AK3341"/>
      <c r="AL3341"/>
      <c r="AM3341"/>
      <c r="AN3341"/>
    </row>
    <row r="3342" spans="1:40" x14ac:dyDescent="0.25">
      <c r="A3342"/>
      <c r="B3342">
        <f t="shared" si="1750"/>
        <v>1408000</v>
      </c>
      <c r="C3342" s="186" t="str">
        <f t="shared" si="1753"/>
        <v>-3.85511580192189E-08+0.00173936259927891i</v>
      </c>
      <c r="D3342" s="158" t="str">
        <f t="shared" si="1754"/>
        <v>-5.95700625256484+0.0133351132611383i</v>
      </c>
      <c r="E3342" t="str">
        <f t="shared" si="1755"/>
        <v>2870</v>
      </c>
      <c r="F3342" t="str">
        <f t="shared" si="1756"/>
        <v>0.777000777000777</v>
      </c>
      <c r="G3342" t="str">
        <f t="shared" si="1751"/>
        <v>0.777000777000777</v>
      </c>
      <c r="H3342" t="str">
        <f t="shared" si="1757"/>
        <v>9.12572128525816+0.2660907942598i</v>
      </c>
      <c r="I3342" t="str">
        <f t="shared" si="1758"/>
        <v>5529.20307031804i</v>
      </c>
      <c r="J3342" t="str">
        <f t="shared" si="1752"/>
        <v>-26149.1399880297+1195.83834659856i</v>
      </c>
      <c r="K3342" t="str">
        <f t="shared" si="1759"/>
        <v>0.00964967920082353-0.211007460146802i</v>
      </c>
      <c r="L3342" t="str">
        <f t="shared" si="1760"/>
        <v>0.000715629501686547-0.0131150943845537i</v>
      </c>
      <c r="M3342" t="str">
        <f t="shared" si="1761"/>
        <v>0.0103653087025101-0.224122554531356i</v>
      </c>
      <c r="N3342" t="str">
        <f t="shared" si="1762"/>
        <v>-6.24435288466031i</v>
      </c>
      <c r="O3342" t="str">
        <f t="shared" si="1763"/>
        <v>0.999246116223148+0.0388226636509589i</v>
      </c>
      <c r="P3342" t="str">
        <f t="shared" si="1764"/>
        <v>0.000753883776852038-0.0388226636509589i</v>
      </c>
      <c r="Q3342" t="str">
        <f t="shared" si="1765"/>
        <v>-0.000753883776852038+6.28317554831127i</v>
      </c>
      <c r="R3342" t="str">
        <f t="shared" si="1766"/>
        <v>-0.00617884272815996-0.000119243150505468i</v>
      </c>
      <c r="S3342" t="str">
        <f t="shared" si="1767"/>
        <v>0.644559398682217i</v>
      </c>
      <c r="T3342" t="str">
        <f t="shared" si="1768"/>
        <v>0.0000768592933867776-0.00398263115341477i</v>
      </c>
      <c r="U3342" t="str">
        <f t="shared" si="1769"/>
        <v>0.00005-0.000171266941171547i</v>
      </c>
      <c r="V3342" t="str">
        <f t="shared" si="1770"/>
        <v>3.33333333333333E-06-0.000188393635288702i</v>
      </c>
      <c r="W3342" t="str">
        <f t="shared" si="1771"/>
        <v>0.0000142304768841968-0.0000913580634162333i</v>
      </c>
      <c r="X3342" t="str">
        <f t="shared" si="1772"/>
        <v>0.0000143841775126221-0.0000913086977411927i</v>
      </c>
      <c r="Y3342" t="str">
        <f t="shared" si="1773"/>
        <v>0.009+0.884672491250886i</v>
      </c>
      <c r="Z3342" t="str">
        <f t="shared" si="1774"/>
        <v>-0.00144264552384919-0.00024235542241797i</v>
      </c>
      <c r="AA3342" t="str">
        <f t="shared" si="1775"/>
        <v>0.161266294684352-15.8250554723097i</v>
      </c>
      <c r="AB3342" t="str">
        <f t="shared" si="1776"/>
        <v>0.000530933443814689-0.0275114690826697i</v>
      </c>
      <c r="AC3342" t="str">
        <f t="shared" si="1777"/>
        <v>0.993839562559327-0.000404159029615312i</v>
      </c>
      <c r="AD3342" t="str">
        <f t="shared" si="1778"/>
        <v>0.00054548169119254-0.0276817804983251i</v>
      </c>
      <c r="AE3342" t="str">
        <f t="shared" si="1779"/>
        <v>-7.49576632609371E-06+0.0000398027962823943i</v>
      </c>
      <c r="AF3342" t="str">
        <f t="shared" si="1780"/>
        <v>-15.082727537823-0.252755680998662i</v>
      </c>
      <c r="AG3342" t="str">
        <f t="shared" si="1781"/>
        <v>0.998414520566187-0.0000474090266204038i</v>
      </c>
      <c r="AH3342" t="str">
        <f t="shared" si="1782"/>
        <v>0.000123340954851319-0.000599384598527767i</v>
      </c>
      <c r="AI3342">
        <f t="shared" si="1783"/>
        <v>-64.265773003330906</v>
      </c>
      <c r="AJ3342">
        <f t="shared" si="1784"/>
        <v>-78.372029438755234</v>
      </c>
      <c r="AK3342"/>
      <c r="AL3342"/>
      <c r="AM3342"/>
      <c r="AN3342"/>
    </row>
    <row r="3343" spans="1:40" x14ac:dyDescent="0.25">
      <c r="A3343"/>
      <c r="B3343">
        <f t="shared" si="1750"/>
        <v>1409000</v>
      </c>
      <c r="C3343" s="186" t="str">
        <f t="shared" si="1753"/>
        <v>-3.8496456134656E-08+0.00173812813327638i</v>
      </c>
      <c r="D3343" s="158" t="str">
        <f t="shared" si="1754"/>
        <v>-5.95700625214546+0.0133256490217856i</v>
      </c>
      <c r="E3343" t="str">
        <f t="shared" si="1755"/>
        <v>2870</v>
      </c>
      <c r="F3343" t="str">
        <f t="shared" si="1756"/>
        <v>0.777000777000777</v>
      </c>
      <c r="G3343" t="str">
        <f t="shared" si="1751"/>
        <v>0.777000777000777</v>
      </c>
      <c r="H3343" t="str">
        <f t="shared" si="1757"/>
        <v>9.12573312817771+0.265902315038874i</v>
      </c>
      <c r="I3343" t="str">
        <f t="shared" si="1758"/>
        <v>5533.13006113502i</v>
      </c>
      <c r="J3343" t="str">
        <f t="shared" si="1752"/>
        <v>-26186.2982639663+1196.68766360608i</v>
      </c>
      <c r="K3343" t="str">
        <f t="shared" si="1759"/>
        <v>0.00963601435076936-0.21085831628341i</v>
      </c>
      <c r="L3343" t="str">
        <f t="shared" si="1760"/>
        <v>0.000714617074521627-0.013105841501913i</v>
      </c>
      <c r="M3343" t="str">
        <f t="shared" si="1761"/>
        <v>0.010350631425291-0.223964157785323i</v>
      </c>
      <c r="N3343" t="str">
        <f t="shared" si="1762"/>
        <v>-6.24878779437953i</v>
      </c>
      <c r="O3343" t="str">
        <f t="shared" si="1763"/>
        <v>0.999408463884949+0.0343907300755176i</v>
      </c>
      <c r="P3343" t="str">
        <f t="shared" si="1764"/>
        <v>0.000591536115051028-0.0343907300755176i</v>
      </c>
      <c r="Q3343" t="str">
        <f t="shared" si="1765"/>
        <v>-0.000591536115051028+6.28317852445505i</v>
      </c>
      <c r="R3343" t="str">
        <f t="shared" si="1766"/>
        <v>-0.00547346941163618-0.0000936306931164975i</v>
      </c>
      <c r="S3343" t="str">
        <f t="shared" si="1767"/>
        <v>0.645017182346054i</v>
      </c>
      <c r="T3343" t="str">
        <f t="shared" si="1768"/>
        <v>0.0000603934058551113-0.00353048181755088i</v>
      </c>
      <c r="U3343" t="str">
        <f t="shared" si="1769"/>
        <v>0.00005-0.000171145389048643i</v>
      </c>
      <c r="V3343" t="str">
        <f t="shared" si="1770"/>
        <v>3.33333333333333E-06-0.000188259927953508i</v>
      </c>
      <c r="W3343" t="str">
        <f t="shared" si="1771"/>
        <v>0.0000142301373598684-0.0000912955124818106i</v>
      </c>
      <c r="X3343" t="str">
        <f t="shared" si="1772"/>
        <v>0.0000143836225405625-0.0000912461821482058i</v>
      </c>
      <c r="Y3343" t="str">
        <f t="shared" si="1773"/>
        <v>0.009+0.885300809781604i</v>
      </c>
      <c r="Z3343" t="str">
        <f t="shared" si="1774"/>
        <v>-0.00144063477430436-0.000242154128127359i</v>
      </c>
      <c r="AA3343" t="str">
        <f t="shared" si="1775"/>
        <v>0.161037434530208-15.8138241185131i</v>
      </c>
      <c r="AB3343" t="str">
        <f t="shared" si="1776"/>
        <v>0.000417189353966513-0.0243880835630984i</v>
      </c>
      <c r="AC3343" t="str">
        <f t="shared" si="1777"/>
        <v>0.99454226157803-0.000345867526428942i</v>
      </c>
      <c r="AD3343" t="str">
        <f t="shared" si="1778"/>
        <v>0.000428006585516619-0.0245217689299832i</v>
      </c>
      <c r="AE3343" t="str">
        <f t="shared" si="1779"/>
        <v>-6.55464874610716E-06+0.0000352232694864413i</v>
      </c>
      <c r="AF3343" t="str">
        <f t="shared" si="1780"/>
        <v>-15.0827393803232-0.252576666017088i</v>
      </c>
      <c r="AG3343" t="str">
        <f t="shared" si="1781"/>
        <v>0.998596475262619-0.000038796783917259i</v>
      </c>
      <c r="AH3343" t="str">
        <f t="shared" si="1782"/>
        <v>0.000107930693936274-0.00053034801164964i</v>
      </c>
      <c r="AI3343">
        <f t="shared" si="1783"/>
        <v>-65.332538684265046</v>
      </c>
      <c r="AJ3343">
        <f t="shared" si="1784"/>
        <v>-78.496870040173164</v>
      </c>
      <c r="AK3343"/>
      <c r="AL3343"/>
      <c r="AM3343"/>
      <c r="AN3343"/>
    </row>
    <row r="3344" spans="1:40" x14ac:dyDescent="0.25">
      <c r="A3344"/>
      <c r="B3344">
        <f t="shared" si="1750"/>
        <v>1410000</v>
      </c>
      <c r="C3344" s="186" t="str">
        <f t="shared" si="1753"/>
        <v>-3.84418705958046E-08+0.00173689541828945i</v>
      </c>
      <c r="D3344" s="158" t="str">
        <f t="shared" si="1754"/>
        <v>-5.95700625172697+0.0133161982068858i</v>
      </c>
      <c r="E3344" t="str">
        <f t="shared" si="1755"/>
        <v>2870</v>
      </c>
      <c r="F3344" t="str">
        <f t="shared" si="1756"/>
        <v>0.777000777000777</v>
      </c>
      <c r="G3344" t="str">
        <f t="shared" si="1751"/>
        <v>0.777000777000777</v>
      </c>
      <c r="H3344" t="str">
        <f t="shared" si="1757"/>
        <v>9.12574494594148+0.265714102375617i</v>
      </c>
      <c r="I3344" t="str">
        <f t="shared" si="1758"/>
        <v>5537.05705195201i</v>
      </c>
      <c r="J3344" t="str">
        <f t="shared" si="1752"/>
        <v>-26223.4829213554+1197.53698061361i</v>
      </c>
      <c r="K3344" t="str">
        <f t="shared" si="1759"/>
        <v>0.00962237848682867-0.210709382672154i</v>
      </c>
      <c r="L3344" t="str">
        <f t="shared" si="1760"/>
        <v>0.00071360679219117-0.0130966016270611i</v>
      </c>
      <c r="M3344" t="str">
        <f t="shared" si="1761"/>
        <v>0.0103359852790198-0.223805984299215i</v>
      </c>
      <c r="N3344" t="str">
        <f t="shared" si="1762"/>
        <v>-6.25322270409875i</v>
      </c>
      <c r="O3344" t="str">
        <f t="shared" si="1763"/>
        <v>0.999551154789333+0.0299581200897175i</v>
      </c>
      <c r="P3344" t="str">
        <f t="shared" si="1764"/>
        <v>0.000448845210667015-0.0299581200897175i</v>
      </c>
      <c r="Q3344" t="str">
        <f t="shared" si="1765"/>
        <v>-0.000448845210667015+6.28318082418847i</v>
      </c>
      <c r="R3344" t="str">
        <f t="shared" si="1766"/>
        <v>-0.00476799137869904-0.00007109537876938i</v>
      </c>
      <c r="S3344" t="str">
        <f t="shared" si="1767"/>
        <v>0.645474966009891i</v>
      </c>
      <c r="T3344" t="str">
        <f t="shared" si="1768"/>
        <v>0.0000458902871946259-0.00307761907310122i</v>
      </c>
      <c r="U3344" t="str">
        <f t="shared" si="1769"/>
        <v>0.00005-0.000171024009340098i</v>
      </c>
      <c r="V3344" t="str">
        <f t="shared" si="1770"/>
        <v>3.33333333333333E-06-0.000188126410274108i</v>
      </c>
      <c r="W3344" t="str">
        <f t="shared" si="1771"/>
        <v>0.0000142297976152679-0.0000912330517554445i</v>
      </c>
      <c r="X3344" t="str">
        <f t="shared" si="1772"/>
        <v>0.0000143830678066836-0.0000911837567123907i</v>
      </c>
      <c r="Y3344" t="str">
        <f t="shared" si="1773"/>
        <v>0.009+0.885929128312322i</v>
      </c>
      <c r="Z3344" t="str">
        <f t="shared" si="1774"/>
        <v>-0.00143862829908875-0.000241953166706203i</v>
      </c>
      <c r="AA3344" t="str">
        <f t="shared" si="1775"/>
        <v>0.160809061215138-15.8026086955938i</v>
      </c>
      <c r="AB3344" t="str">
        <f t="shared" si="1776"/>
        <v>0.000317003801938145-0.0212597699149874i</v>
      </c>
      <c r="AC3344" t="str">
        <f t="shared" si="1777"/>
        <v>0.995245212814832-0.000290688016796018i</v>
      </c>
      <c r="AD3344" t="str">
        <f t="shared" si="1778"/>
        <v>0.000324757411879961-0.0213612436796064i</v>
      </c>
      <c r="AE3344" t="str">
        <f t="shared" si="1779"/>
        <v>-5.63562575613296E-06+0.0000306523135769968i</v>
      </c>
      <c r="AF3344" t="str">
        <f t="shared" si="1780"/>
        <v>-15.0827511976685-0.252397904168731i</v>
      </c>
      <c r="AG3344" t="str">
        <f t="shared" si="1781"/>
        <v>0.998778209632708-0.000031012886953246i</v>
      </c>
      <c r="AH3344" t="str">
        <f t="shared" si="1782"/>
        <v>0.0000928650937029492-0.000461459726218967i</v>
      </c>
      <c r="AI3344">
        <f t="shared" si="1783"/>
        <v>-66.54490993466014</v>
      </c>
      <c r="AJ3344">
        <f t="shared" si="1784"/>
        <v>-78.621657667519145</v>
      </c>
      <c r="AK3344"/>
      <c r="AL3344"/>
      <c r="AM3344"/>
      <c r="AN3344"/>
    </row>
    <row r="3345" spans="1:40" x14ac:dyDescent="0.25">
      <c r="A3345"/>
      <c r="B3345">
        <f t="shared" si="1750"/>
        <v>1411000</v>
      </c>
      <c r="C3345" s="186" t="str">
        <f t="shared" si="1753"/>
        <v>-3.83874010729568E-08+0.0017356644505952i</v>
      </c>
      <c r="D3345" s="158" t="str">
        <f t="shared" si="1754"/>
        <v>-5.95700625130937+0.0133067607878965i</v>
      </c>
      <c r="E3345" t="str">
        <f t="shared" si="1755"/>
        <v>2870</v>
      </c>
      <c r="F3345" t="str">
        <f t="shared" si="1756"/>
        <v>0.777000777000777</v>
      </c>
      <c r="G3345" t="str">
        <f t="shared" si="1751"/>
        <v>0.777000777000777</v>
      </c>
      <c r="H3345" t="str">
        <f t="shared" si="1757"/>
        <v>9.12575673862066+0.265526155705518i</v>
      </c>
      <c r="I3345" t="str">
        <f t="shared" si="1758"/>
        <v>5540.984042769i</v>
      </c>
      <c r="J3345" t="str">
        <f t="shared" si="1752"/>
        <v>-26260.6939601971+1198.38629762114i</v>
      </c>
      <c r="K3345" t="str">
        <f t="shared" si="1759"/>
        <v>0.00960877152713294-0.210560658869672i</v>
      </c>
      <c r="L3345" t="str">
        <f t="shared" si="1760"/>
        <v>0.000712598648646978-0.0130873747326705i</v>
      </c>
      <c r="M3345" t="str">
        <f t="shared" si="1761"/>
        <v>0.0103213701757799-0.223648033602343i</v>
      </c>
      <c r="N3345" t="str">
        <f t="shared" si="1762"/>
        <v>-6.25765761381797i</v>
      </c>
      <c r="O3345" t="str">
        <f t="shared" si="1763"/>
        <v>0.999674186129801+0.0255249208758686i</v>
      </c>
      <c r="P3345" t="str">
        <f t="shared" si="1764"/>
        <v>0.000325813870199032-0.0255249208758686i</v>
      </c>
      <c r="Q3345" t="str">
        <f t="shared" si="1765"/>
        <v>-0.000325813870199032+6.28318253469384i</v>
      </c>
      <c r="R3345" t="str">
        <f t="shared" si="1766"/>
        <v>-0.00406242179999418-0.0000516442543310269i</v>
      </c>
      <c r="S3345" t="str">
        <f t="shared" si="1767"/>
        <v>0.645932749673728i</v>
      </c>
      <c r="T3345" t="str">
        <f t="shared" si="1768"/>
        <v>0.0000333587152048895-0.00262405128360474i</v>
      </c>
      <c r="U3345" t="str">
        <f t="shared" si="1769"/>
        <v>0.00005-0.000170902801679333i</v>
      </c>
      <c r="V3345" t="str">
        <f t="shared" si="1770"/>
        <v>3.33333333333333E-06-0.000187993081847266i</v>
      </c>
      <c r="W3345" t="str">
        <f t="shared" si="1771"/>
        <v>0.0000142294576504377-0.0000911706810450547i</v>
      </c>
      <c r="X3345" t="str">
        <f t="shared" si="1772"/>
        <v>0.0000143825133097289-0.0000911214212417777i</v>
      </c>
      <c r="Y3345" t="str">
        <f t="shared" si="1773"/>
        <v>0.009+0.88655744684304i</v>
      </c>
      <c r="Z3345" t="str">
        <f t="shared" si="1774"/>
        <v>-0.00143662608608861-0.000241752537303473i</v>
      </c>
      <c r="AA3345" t="str">
        <f t="shared" si="1775"/>
        <v>0.160581173359242-15.7914091696807i</v>
      </c>
      <c r="AB3345" t="str">
        <f t="shared" si="1776"/>
        <v>0.000230437423563568-0.018126585912515i</v>
      </c>
      <c r="AC3345" t="str">
        <f t="shared" si="1777"/>
        <v>0.995948403134693-0.000238628079874527i</v>
      </c>
      <c r="AD3345" t="str">
        <f t="shared" si="1778"/>
        <v>0.000235735624721002-0.0182002698155078i</v>
      </c>
      <c r="AE3345" t="str">
        <f t="shared" si="1779"/>
        <v>-4.73862535540143E-06+0.0000260899927054006i</v>
      </c>
      <c r="AF3345" t="str">
        <f t="shared" si="1780"/>
        <v>-15.08276298993-0.252219394917622i</v>
      </c>
      <c r="AG3345" t="str">
        <f t="shared" si="1781"/>
        <v>0.998959720408314-0.0000240556905655326i</v>
      </c>
      <c r="AH3345" t="str">
        <f t="shared" si="1782"/>
        <v>0.0000781427027327861-0.00039272066267862i</v>
      </c>
      <c r="AI3345">
        <f t="shared" si="1783"/>
        <v>-67.949694945461758</v>
      </c>
      <c r="AJ3345">
        <f t="shared" si="1784"/>
        <v>-78.746392421163463</v>
      </c>
      <c r="AK3345"/>
      <c r="AL3345"/>
      <c r="AM3345"/>
      <c r="AN3345"/>
    </row>
    <row r="3346" spans="1:40" x14ac:dyDescent="0.25">
      <c r="A3346"/>
      <c r="B3346">
        <f t="shared" si="1750"/>
        <v>1412000</v>
      </c>
      <c r="C3346" s="186" t="str">
        <f t="shared" si="1753"/>
        <v>-3.83330472375717E-08+0.00173443522648124i</v>
      </c>
      <c r="D3346" s="158" t="str">
        <f t="shared" si="1754"/>
        <v>-5.95700625089265+0.0132973367363562i</v>
      </c>
      <c r="E3346" t="str">
        <f t="shared" si="1755"/>
        <v>2870</v>
      </c>
      <c r="F3346" t="str">
        <f t="shared" si="1756"/>
        <v>0.777000777000777</v>
      </c>
      <c r="G3346" t="str">
        <f t="shared" si="1751"/>
        <v>0.777000777000777</v>
      </c>
      <c r="H3346" t="str">
        <f t="shared" si="1757"/>
        <v>9.12576850628615+0.265338474465653i</v>
      </c>
      <c r="I3346" t="str">
        <f t="shared" si="1758"/>
        <v>5544.91103358599i</v>
      </c>
      <c r="J3346" t="str">
        <f t="shared" si="1752"/>
        <v>-26297.9313804913+1199.23561462867i</v>
      </c>
      <c r="K3346" t="str">
        <f t="shared" si="1759"/>
        <v>0.00959519339010256-0.210412144433847i</v>
      </c>
      <c r="L3346" t="str">
        <f t="shared" si="1760"/>
        <v>0.000711592637862142-0.0130781607914905i</v>
      </c>
      <c r="M3346" t="str">
        <f t="shared" si="1761"/>
        <v>0.0103067860279647-0.223490305225337i</v>
      </c>
      <c r="N3346" t="str">
        <f t="shared" si="1762"/>
        <v>-6.26209252353718i</v>
      </c>
      <c r="O3346" t="str">
        <f t="shared" si="1763"/>
        <v>0.999777555486523+0.0210912196278803i</v>
      </c>
      <c r="P3346" t="str">
        <f t="shared" si="1764"/>
        <v>0.000222444513476971-0.0210912196278803i</v>
      </c>
      <c r="Q3346" t="str">
        <f t="shared" si="1765"/>
        <v>-0.000222444513476971+6.28318374316506i</v>
      </c>
      <c r="R3346" t="str">
        <f t="shared" si="1766"/>
        <v>-0.00335677394435987-0.0000352843123155887i</v>
      </c>
      <c r="S3346" t="str">
        <f t="shared" si="1767"/>
        <v>0.646390533337565i</v>
      </c>
      <c r="T3346" t="str">
        <f t="shared" si="1768"/>
        <v>0.0000228074454561226-0.00216978690018842i</v>
      </c>
      <c r="U3346" t="str">
        <f t="shared" si="1769"/>
        <v>0.00005-0.000170781765700806i</v>
      </c>
      <c r="V3346" t="str">
        <f t="shared" si="1770"/>
        <v>3.33333333333333E-06-0.000187859942270887i</v>
      </c>
      <c r="W3346" t="str">
        <f t="shared" si="1771"/>
        <v>0.0000142291174654203-0.0000911084001591034i</v>
      </c>
      <c r="X3346" t="str">
        <f t="shared" si="1772"/>
        <v>0.0000143819590484463-0.0000910591755449387i</v>
      </c>
      <c r="Y3346" t="str">
        <f t="shared" si="1773"/>
        <v>0.009+0.887185765373758i</v>
      </c>
      <c r="Z3346" t="str">
        <f t="shared" si="1774"/>
        <v>-0.00143462812323302-0.000241552239071062i</v>
      </c>
      <c r="AA3346" t="str">
        <f t="shared" si="1775"/>
        <v>0.160353769587504-15.7802255069985i</v>
      </c>
      <c r="AB3346" t="str">
        <f t="shared" si="1776"/>
        <v>0.000157550701119483-0.0149885899349059i</v>
      </c>
      <c r="AC3346" t="str">
        <f t="shared" si="1777"/>
        <v>0.996651819301915-0.00018969524360164i</v>
      </c>
      <c r="AD3346" t="str">
        <f t="shared" si="1778"/>
        <v>0.000160942375425823-0.0150389124011244i</v>
      </c>
      <c r="AE3346" t="str">
        <f t="shared" si="1779"/>
        <v>-3.86357542169096E-06+0.0000215363706823454i</v>
      </c>
      <c r="AF3346" t="str">
        <f t="shared" si="1780"/>
        <v>-15.0827747571788-0.252041137729297i</v>
      </c>
      <c r="AG3346" t="str">
        <f t="shared" si="1781"/>
        <v>0.999141004330702-0.0000179235368441624i</v>
      </c>
      <c r="AH3346" t="str">
        <f t="shared" si="1782"/>
        <v>0.0000637620701412517-0.000324131733057104i</v>
      </c>
      <c r="AI3346">
        <f t="shared" si="1783"/>
        <v>-69.620678555621339</v>
      </c>
      <c r="AJ3346">
        <f t="shared" si="1784"/>
        <v>-78.871074402204741</v>
      </c>
      <c r="AK3346"/>
      <c r="AL3346"/>
      <c r="AM3346"/>
      <c r="AN3346"/>
    </row>
    <row r="3347" spans="1:40" x14ac:dyDescent="0.25">
      <c r="A3347"/>
      <c r="B3347">
        <f t="shared" si="1750"/>
        <v>1413000</v>
      </c>
      <c r="C3347" s="186" t="str">
        <f t="shared" si="1753"/>
        <v>-3.82788087622706E-08+0.00173320774224573i</v>
      </c>
      <c r="D3347" s="158" t="str">
        <f t="shared" si="1754"/>
        <v>-5.95700625047683+0.0132879260238839i</v>
      </c>
      <c r="E3347" t="str">
        <f t="shared" si="1755"/>
        <v>2870</v>
      </c>
      <c r="F3347" t="str">
        <f t="shared" si="1756"/>
        <v>0.777000777000777</v>
      </c>
      <c r="G3347" t="str">
        <f t="shared" si="1751"/>
        <v>0.777000777000777</v>
      </c>
      <c r="H3347" t="str">
        <f t="shared" si="1757"/>
        <v>9.12578024900866+0.26515105809469i</v>
      </c>
      <c r="I3347" t="str">
        <f t="shared" si="1758"/>
        <v>5548.83802440297i</v>
      </c>
      <c r="J3347" t="str">
        <f t="shared" si="1752"/>
        <v>-26335.1951822381+1200.08493163619i</v>
      </c>
      <c r="K3347" t="str">
        <f t="shared" si="1759"/>
        <v>0.00958164399444509-0.2102638389238i</v>
      </c>
      <c r="L3347" t="str">
        <f t="shared" si="1760"/>
        <v>0.000710588753830945-0.0130689597763459i</v>
      </c>
      <c r="M3347" t="str">
        <f t="shared" si="1761"/>
        <v>0.010292232748276-0.223332798700146i</v>
      </c>
      <c r="N3347" t="str">
        <f t="shared" si="1762"/>
        <v>-6.2665274332564i</v>
      </c>
      <c r="O3347" t="str">
        <f t="shared" si="1763"/>
        <v>0.999861260826391+0.0166571035495072i</v>
      </c>
      <c r="P3347" t="str">
        <f t="shared" si="1764"/>
        <v>0.000138739173608959-0.0166571035495072i</v>
      </c>
      <c r="Q3347" t="str">
        <f t="shared" si="1765"/>
        <v>-0.000138739173608959+6.28318453680591i</v>
      </c>
      <c r="R3347" t="str">
        <f t="shared" si="1766"/>
        <v>-0.00265106117882015-0.0000220224898315918i</v>
      </c>
      <c r="S3347" t="str">
        <f t="shared" si="1767"/>
        <v>0.646848317001402i</v>
      </c>
      <c r="T3347" t="str">
        <f t="shared" si="1768"/>
        <v>0.0000142452104837456-0.00171483446178757i</v>
      </c>
      <c r="U3347" t="str">
        <f t="shared" si="1769"/>
        <v>0.00005-0.000170660901040013i</v>
      </c>
      <c r="V3347" t="str">
        <f t="shared" si="1770"/>
        <v>3.33333333333333E-06-0.000187726991144014i</v>
      </c>
      <c r="W3347" t="str">
        <f t="shared" si="1771"/>
        <v>0.0000142287770602579-0.0000910462089065966i</v>
      </c>
      <c r="X3347" t="str">
        <f t="shared" si="1772"/>
        <v>0.0000143814050215881-0.0000909970194309897i</v>
      </c>
      <c r="Y3347" t="str">
        <f t="shared" si="1773"/>
        <v>0.009+0.887814083904475i</v>
      </c>
      <c r="Z3347" t="str">
        <f t="shared" si="1774"/>
        <v>-0.0014326343984938-0.000241352271163762i</v>
      </c>
      <c r="AA3347" t="str">
        <f t="shared" si="1775"/>
        <v>0.160126848529776-15.7690576738677i</v>
      </c>
      <c r="AB3347" t="str">
        <f t="shared" si="1776"/>
        <v>0.0000984039577613564-0.0118458409679527i</v>
      </c>
      <c r="AC3347" t="str">
        <f t="shared" si="1777"/>
        <v>0.997355447980107-0.000143896983631247i</v>
      </c>
      <c r="AD3347" t="str">
        <f t="shared" si="1778"/>
        <v>0.000100378512464545-0.0118772364935473i</v>
      </c>
      <c r="AE3347" t="str">
        <f t="shared" si="1779"/>
        <v>-3.01040371269309E-06+0.0000169915109777424i</v>
      </c>
      <c r="AF3347" t="str">
        <f t="shared" si="1780"/>
        <v>-15.0827864994855-0.251863132070806i</v>
      </c>
      <c r="AG3347" t="str">
        <f t="shared" si="1781"/>
        <v>0.999322058150599-0.0000126147551844346i</v>
      </c>
      <c r="AH3347" t="str">
        <f t="shared" si="1782"/>
        <v>0.0000497217456166633-0.000255693841000876i</v>
      </c>
      <c r="AI3347">
        <f t="shared" si="1783"/>
        <v>-71.684399560423714</v>
      </c>
      <c r="AJ3347">
        <f t="shared" si="1784"/>
        <v>-78.995703712474125</v>
      </c>
      <c r="AK3347"/>
      <c r="AL3347"/>
      <c r="AM3347"/>
      <c r="AN3347"/>
    </row>
    <row r="3348" spans="1:40" x14ac:dyDescent="0.25">
      <c r="A3348"/>
      <c r="B3348">
        <f t="shared" si="1750"/>
        <v>1414000</v>
      </c>
      <c r="C3348" s="186" t="str">
        <f t="shared" si="1753"/>
        <v>-3.82246853208322E-08+0.00173198199419724i</v>
      </c>
      <c r="D3348" s="158" t="str">
        <f t="shared" si="1754"/>
        <v>-5.95700625006188+0.0132785286221788i</v>
      </c>
      <c r="E3348" t="str">
        <f t="shared" si="1755"/>
        <v>2870</v>
      </c>
      <c r="F3348" t="str">
        <f t="shared" si="1756"/>
        <v>0.777000777000777</v>
      </c>
      <c r="G3348" t="str">
        <f t="shared" si="1751"/>
        <v>0.777000777000777</v>
      </c>
      <c r="H3348" t="str">
        <f t="shared" si="1757"/>
        <v>9.12579196685856+0.264963906032872i</v>
      </c>
      <c r="I3348" t="str">
        <f t="shared" si="1758"/>
        <v>5552.76501521996i</v>
      </c>
      <c r="J3348" t="str">
        <f t="shared" si="1752"/>
        <v>-26372.4853654375+1200.93424864372i</v>
      </c>
      <c r="K3348" t="str">
        <f t="shared" si="1759"/>
        <v>0.00956812325915464-0.210115741899886i</v>
      </c>
      <c r="L3348" t="str">
        <f t="shared" si="1760"/>
        <v>0.000709586990568769-0.0130597716601375i</v>
      </c>
      <c r="M3348" t="str">
        <f t="shared" si="1761"/>
        <v>0.0102777102497234-0.223175513560023i</v>
      </c>
      <c r="N3348" t="str">
        <f t="shared" si="1762"/>
        <v>-6.27096234297562i</v>
      </c>
      <c r="O3348" t="str">
        <f t="shared" si="1763"/>
        <v>0.999925300503055+0.0122226598526915i</v>
      </c>
      <c r="P3348" t="str">
        <f t="shared" si="1764"/>
        <v>0.0000746994969450521-0.0122226598526915i</v>
      </c>
      <c r="Q3348" t="str">
        <f t="shared" si="1765"/>
        <v>-0.0000746994969450521+6.28318500282831i</v>
      </c>
      <c r="R3348" t="str">
        <f t="shared" si="1766"/>
        <v>-0.00194529696858345-0.0000118656675247554i</v>
      </c>
      <c r="S3348" t="str">
        <f t="shared" si="1767"/>
        <v>0.647306100665237i</v>
      </c>
      <c r="T3348" t="str">
        <f t="shared" si="1768"/>
        <v>7.68071897723955E-06-0.00125920259536966i</v>
      </c>
      <c r="U3348" t="str">
        <f t="shared" si="1769"/>
        <v>0.00005-0.000170540207333478i</v>
      </c>
      <c r="V3348" t="str">
        <f t="shared" si="1770"/>
        <v>3.33333333333333E-06-0.000187594228066826i</v>
      </c>
      <c r="W3348" t="str">
        <f t="shared" si="1771"/>
        <v>0.000014228436434993-0.0000909841070970791i</v>
      </c>
      <c r="X3348" t="str">
        <f t="shared" si="1772"/>
        <v>0.0000143808512279114-0.0000909349527095852i</v>
      </c>
      <c r="Y3348" t="str">
        <f t="shared" si="1773"/>
        <v>0.009+0.888442402435194i</v>
      </c>
      <c r="Z3348" t="str">
        <f t="shared" si="1774"/>
        <v>-0.00143064489988526-0.000241152632739267i</v>
      </c>
      <c r="AA3348" t="str">
        <f t="shared" si="1775"/>
        <v>0.15990040882075-15.7579056367041i</v>
      </c>
      <c r="AB3348" t="str">
        <f t="shared" si="1776"/>
        <v>0.0000530573519201801-0.00869839860556175i</v>
      </c>
      <c r="AC3348" t="str">
        <f t="shared" si="1777"/>
        <v>0.998059275732144-0.000101240722267483i</v>
      </c>
      <c r="AD3348" t="str">
        <f t="shared" si="1778"/>
        <v>0.0000540445815409742-0.00871530714212181i</v>
      </c>
      <c r="AE3348" t="str">
        <f t="shared" si="1779"/>
        <v>-2.17903786740203E-06+0.0000124554767206862i</v>
      </c>
      <c r="AF3348" t="str">
        <f t="shared" si="1780"/>
        <v>-15.0827982169204-0.251685377410693i</v>
      </c>
      <c r="AG3348" t="str">
        <f t="shared" si="1781"/>
        <v>0.999502878628241-8.12766233985987E-06i</v>
      </c>
      <c r="AH3348" t="str">
        <f t="shared" si="1782"/>
        <v>0.0000360202794590484-0.000187407881808224i</v>
      </c>
      <c r="AI3348">
        <f t="shared" si="1783"/>
        <v>-74.386699000833204</v>
      </c>
      <c r="AJ3348">
        <f t="shared" si="1784"/>
        <v>-79.120280454523211</v>
      </c>
      <c r="AK3348"/>
      <c r="AL3348"/>
      <c r="AM3348"/>
      <c r="AN3348"/>
    </row>
    <row r="3349" spans="1:40" x14ac:dyDescent="0.25">
      <c r="A3349"/>
      <c r="B3349">
        <f t="shared" si="1750"/>
        <v>1415000</v>
      </c>
      <c r="C3349" s="186" t="str">
        <f t="shared" si="1753"/>
        <v>-3.81706765881872E-08+0.00173075797865483i</v>
      </c>
      <c r="D3349" s="158" t="str">
        <f t="shared" si="1754"/>
        <v>-5.95700624964782+0.0132691445030204i</v>
      </c>
      <c r="E3349" t="str">
        <f t="shared" si="1755"/>
        <v>2870</v>
      </c>
      <c r="F3349" t="str">
        <f t="shared" si="1756"/>
        <v>0.777000777000777</v>
      </c>
      <c r="G3349" t="str">
        <f t="shared" si="1751"/>
        <v>0.777000777000777</v>
      </c>
      <c r="H3349" t="str">
        <f t="shared" si="1757"/>
        <v>9.12580365990607+0.26477701772202i</v>
      </c>
      <c r="I3349" t="str">
        <f t="shared" si="1758"/>
        <v>5556.69200603695i</v>
      </c>
      <c r="J3349" t="str">
        <f t="shared" si="1752"/>
        <v>-26409.8019300894+1201.78356565125i</v>
      </c>
      <c r="K3349" t="str">
        <f t="shared" si="1759"/>
        <v>0.00955463110351012-0.209967852923694i</v>
      </c>
      <c r="L3349" t="str">
        <f t="shared" si="1760"/>
        <v>0.000708587342112033-0.0130505964158416i</v>
      </c>
      <c r="M3349" t="str">
        <f t="shared" si="1761"/>
        <v>0.0102632184456222-0.223018449339536i</v>
      </c>
      <c r="N3349" t="str">
        <f t="shared" si="1762"/>
        <v>-6.27539725269484i</v>
      </c>
      <c r="O3349" t="str">
        <f t="shared" si="1763"/>
        <v>0.999969673256958+0.00778797575581153i</v>
      </c>
      <c r="P3349" t="str">
        <f t="shared" si="1764"/>
        <v>0.0000303267430420417-0.00778797575581153i</v>
      </c>
      <c r="Q3349" t="str">
        <f t="shared" si="1765"/>
        <v>-0.0000303267430420417+6.28318522845065i</v>
      </c>
      <c r="R3349" t="str">
        <f t="shared" si="1766"/>
        <v>-0.00123949487701592-4.82066851415638E-06i</v>
      </c>
      <c r="S3349" t="str">
        <f t="shared" si="1767"/>
        <v>0.647763884329074i</v>
      </c>
      <c r="T3349" t="str">
        <f t="shared" si="1768"/>
        <v>0.0000031226549617928-0.00080290001614182i</v>
      </c>
      <c r="U3349" t="str">
        <f t="shared" si="1769"/>
        <v>0.0000500000000000001-0.000170419684218755i</v>
      </c>
      <c r="V3349" t="str">
        <f t="shared" si="1770"/>
        <v>3.33333333333333E-06-0.00018746165264063i</v>
      </c>
      <c r="W3349" t="str">
        <f t="shared" si="1771"/>
        <v>0.000014228095589668-0.0000909220945406346i</v>
      </c>
      <c r="X3349" t="str">
        <f t="shared" si="1772"/>
        <v>0.0000143802976661778-0.000090872975190918i</v>
      </c>
      <c r="Y3349" t="str">
        <f t="shared" si="1773"/>
        <v>0.009+0.889070720965911i</v>
      </c>
      <c r="Z3349" t="str">
        <f t="shared" si="1774"/>
        <v>-0.00142865961546406-0.000240953322958155i</v>
      </c>
      <c r="AA3349" t="str">
        <f t="shared" si="1775"/>
        <v>0.159674449099946-15.7467693620183i</v>
      </c>
      <c r="AB3349" t="str">
        <f t="shared" si="1776"/>
        <v>0.0000215708716493989-0.00554632305118721i</v>
      </c>
      <c r="AC3349" t="str">
        <f t="shared" si="1777"/>
        <v>0.998763289020156-0.0000617338273904753i</v>
      </c>
      <c r="AD3349" t="str">
        <f t="shared" si="1778"/>
        <v>0.0000219408257445868-0.0055531893869841i</v>
      </c>
      <c r="AE3349" t="str">
        <f t="shared" si="1779"/>
        <v>-0.000001369405407481+7.92833069933618E-06i</v>
      </c>
      <c r="AF3349" t="str">
        <f t="shared" si="1780"/>
        <v>-15.0828099095539-0.251507873219i</v>
      </c>
      <c r="AG3349" t="str">
        <f t="shared" si="1781"/>
        <v>0.999683462533418-4.46056247499027E-06i</v>
      </c>
      <c r="AH3349" t="str">
        <f t="shared" si="1782"/>
        <v>0.0000226562226182684-0.000119274742461868i</v>
      </c>
      <c r="AI3349">
        <f t="shared" si="1783"/>
        <v>-78.315093340500908</v>
      </c>
      <c r="AJ3349">
        <f t="shared" si="1784"/>
        <v>-79.244804731627838</v>
      </c>
      <c r="AK3349"/>
      <c r="AL3349"/>
      <c r="AM3349"/>
      <c r="AN3349"/>
    </row>
    <row r="3350" spans="1:40" x14ac:dyDescent="0.25">
      <c r="A3350"/>
      <c r="B3350">
        <f t="shared" si="1750"/>
        <v>1416000</v>
      </c>
      <c r="C3350" s="186" t="str">
        <f t="shared" si="1753"/>
        <v>-3.81167822404141E-08+0.00172953569194793i</v>
      </c>
      <c r="D3350" s="158" t="str">
        <f t="shared" si="1754"/>
        <v>-5.95700624923462+0.0132597736382675i</v>
      </c>
      <c r="E3350" t="str">
        <f t="shared" si="1755"/>
        <v>2870</v>
      </c>
      <c r="F3350" t="str">
        <f t="shared" si="1756"/>
        <v>0.777000777000777</v>
      </c>
      <c r="G3350" t="str">
        <f t="shared" si="1751"/>
        <v>0.777000777000777</v>
      </c>
      <c r="H3350" t="str">
        <f t="shared" si="1757"/>
        <v>9.12581532822106+0.264590392605521i</v>
      </c>
      <c r="I3350" t="str">
        <f t="shared" si="1758"/>
        <v>5560.61899685394i</v>
      </c>
      <c r="J3350" t="str">
        <f t="shared" si="1752"/>
        <v>-26447.1448761939+1202.63288265878i</v>
      </c>
      <c r="K3350" t="str">
        <f t="shared" si="1759"/>
        <v>0.00954116744707418-0.209820171558032i</v>
      </c>
      <c r="L3350" t="str">
        <f t="shared" si="1760"/>
        <v>0.000707589802518059-0.0130414340165097i</v>
      </c>
      <c r="M3350" t="str">
        <f t="shared" si="1761"/>
        <v>0.0102487572495922-0.222861605574542i</v>
      </c>
      <c r="N3350" t="str">
        <f t="shared" si="1762"/>
        <v>-6.27983216241406i</v>
      </c>
      <c r="O3350" t="str">
        <f t="shared" si="1763"/>
        <v>0.999994378215358+0.0033531384819717i</v>
      </c>
      <c r="P3350" t="str">
        <f t="shared" si="1764"/>
        <v>5.62178464202923E-06-0.0033531384819717i</v>
      </c>
      <c r="Q3350" t="str">
        <f t="shared" si="1765"/>
        <v>-5.62178464202923E-06+6.28318530089603i</v>
      </c>
      <c r="R3350" t="str">
        <f t="shared" si="1766"/>
        <v>-0.000533668565611273-8.94257323826159E-07i</v>
      </c>
      <c r="S3350" t="str">
        <f t="shared" si="1767"/>
        <v>0.648221667992911i</v>
      </c>
      <c r="T3350" t="str">
        <f t="shared" si="1768"/>
        <v>5.7967697406547E-07-0.000345935527755924i</v>
      </c>
      <c r="U3350" t="str">
        <f t="shared" si="1769"/>
        <v>0.0000500000000000001-0.00017029933133442i</v>
      </c>
      <c r="V3350" t="str">
        <f t="shared" si="1770"/>
        <v>3.33333333333333E-06-0.000187329264467862i</v>
      </c>
      <c r="W3350" t="str">
        <f t="shared" si="1771"/>
        <v>0.0000142277545243254-0.0000908601710478834i</v>
      </c>
      <c r="X3350" t="str">
        <f t="shared" si="1772"/>
        <v>0.0000143797443351536-0.0000908110866857175i</v>
      </c>
      <c r="Y3350" t="str">
        <f t="shared" si="1773"/>
        <v>0.009+0.889699039496629i</v>
      </c>
      <c r="Z3350" t="str">
        <f t="shared" si="1774"/>
        <v>-0.00142667853332901-0.000240754340983876i</v>
      </c>
      <c r="AA3350" t="str">
        <f t="shared" si="1775"/>
        <v>0.159448968011684-15.7356488164156i</v>
      </c>
      <c r="AB3350" t="str">
        <f t="shared" si="1776"/>
        <v>4.00432893120515E-06-0.00238967511924722i</v>
      </c>
      <c r="AC3350" t="str">
        <f t="shared" si="1777"/>
        <v>0.999467474205518-0.000025383611377412i</v>
      </c>
      <c r="AD3350" t="str">
        <f t="shared" si="1778"/>
        <v>4.06718571390388E-06-0.00239094825762782i</v>
      </c>
      <c r="AE3350" t="str">
        <f t="shared" si="1779"/>
        <v>-5.81433738640821E-07+3.41013536084181E-06i</v>
      </c>
      <c r="AF3350" t="str">
        <f t="shared" si="1780"/>
        <v>-15.0828215774557-0.251330618967253i</v>
      </c>
      <c r="AG3350" t="str">
        <f t="shared" si="1781"/>
        <v>0.999863806645526-1.61174721869387E-06i</v>
      </c>
      <c r="AH3350" t="str">
        <f t="shared" si="1782"/>
        <v>9.62812673197172E-06-0.0000512953016622242i</v>
      </c>
      <c r="AI3350">
        <f t="shared" si="1783"/>
        <v>-85.648074377390714</v>
      </c>
      <c r="AJ3350">
        <f t="shared" si="1784"/>
        <v>-79.369276647763087</v>
      </c>
      <c r="AK3350"/>
      <c r="AL3350"/>
      <c r="AM3350"/>
      <c r="AN3350"/>
    </row>
    <row r="3351" spans="1:40" x14ac:dyDescent="0.25">
      <c r="A3351"/>
      <c r="B3351">
        <f t="shared" si="1750"/>
        <v>1417000</v>
      </c>
      <c r="C3351" s="186" t="str">
        <f t="shared" si="1753"/>
        <v>-3.80630019547336E-08+0.00172831513041633i</v>
      </c>
      <c r="D3351" s="158" t="str">
        <f t="shared" si="1754"/>
        <v>-5.95700624882231+0.0132504159998585i</v>
      </c>
      <c r="E3351" t="str">
        <f t="shared" si="1755"/>
        <v>2870</v>
      </c>
      <c r="F3351" t="str">
        <f t="shared" si="1756"/>
        <v>0.777000777000777</v>
      </c>
      <c r="G3351" t="str">
        <f t="shared" si="1751"/>
        <v>0.777000777000777</v>
      </c>
      <c r="H3351" t="str">
        <f t="shared" si="1757"/>
        <v>9.12582697187326+0.264404030128331i</v>
      </c>
      <c r="I3351" t="str">
        <f t="shared" si="1758"/>
        <v>5564.54598767092i</v>
      </c>
      <c r="J3351" t="str">
        <f t="shared" si="1752"/>
        <v>-26484.514203751+1203.4821996663i</v>
      </c>
      <c r="K3351" t="str">
        <f t="shared" si="1759"/>
        <v>0.00952773220969205-0.209672697366935i</v>
      </c>
      <c r="L3351" t="str">
        <f t="shared" si="1760"/>
        <v>0.000706594365865016-0.0130322844352681i</v>
      </c>
      <c r="M3351" t="str">
        <f t="shared" si="1761"/>
        <v>0.0102343265755571-0.222704981802203i</v>
      </c>
      <c r="N3351" t="str">
        <f t="shared" si="1762"/>
        <v>-6.28426707213328i</v>
      </c>
      <c r="O3351" t="str">
        <f t="shared" si="1763"/>
        <v>0.99999941489235-0.00108176474271015i</v>
      </c>
      <c r="P3351" t="str">
        <f t="shared" si="1764"/>
        <v>5.85107649997418E-07+0.00108176474271015i</v>
      </c>
      <c r="Q3351" t="str">
        <f t="shared" si="1765"/>
        <v>-5.85107649997418E-07+6.28318530739057i</v>
      </c>
      <c r="R3351" t="str">
        <f t="shared" si="1766"/>
        <v>0.000172168206050398-9.31388075159132E-08i</v>
      </c>
      <c r="S3351" t="str">
        <f t="shared" si="1767"/>
        <v>0.648679451656748i</v>
      </c>
      <c r="T3351" t="str">
        <f t="shared" si="1768"/>
        <v>6.0417230587386E-08+0.000111681977493498i</v>
      </c>
      <c r="U3351" t="str">
        <f t="shared" si="1769"/>
        <v>0.0000500000000000001-0.00017017914832007i</v>
      </c>
      <c r="V3351" t="str">
        <f t="shared" si="1770"/>
        <v>3.33333333333333E-06-0.000187197063152077i</v>
      </c>
      <c r="W3351" t="str">
        <f t="shared" si="1771"/>
        <v>0.0000142274132390077-0.0000907983364299789i</v>
      </c>
      <c r="X3351" t="str">
        <f t="shared" si="1772"/>
        <v>0.0000143791912336094-0.0000907492870052456i</v>
      </c>
      <c r="Y3351" t="str">
        <f t="shared" si="1773"/>
        <v>0.009+0.890327358027347i</v>
      </c>
      <c r="Z3351" t="str">
        <f t="shared" si="1774"/>
        <v>-0.00142470164162089-0.000240555685982734i</v>
      </c>
      <c r="AA3351" t="str">
        <f t="shared" si="1775"/>
        <v>0.159223964205071-15.7245439665954i</v>
      </c>
      <c r="AB3351" t="str">
        <f t="shared" si="1776"/>
        <v>4.17353931945274E-07+0.00077148376350879i</v>
      </c>
      <c r="AC3351" t="str">
        <f t="shared" si="1777"/>
        <v>1.00017181754885+7.80266998366987E-06i</v>
      </c>
      <c r="AD3351" t="str">
        <f t="shared" si="1778"/>
        <v>4.23299800688797E-07+0.000771351228528533i</v>
      </c>
      <c r="AE3351" t="str">
        <f t="shared" si="1779"/>
        <v>1.84949847991366E-07-1.09904718872482E-06i</v>
      </c>
      <c r="AF3351" t="str">
        <f t="shared" si="1780"/>
        <v>-15.0828332206956-0.251153614128473i</v>
      </c>
      <c r="AG3351" t="str">
        <f t="shared" si="1781"/>
        <v>1.00004390775362+4.20504282747093E-07i</v>
      </c>
      <c r="AH3351" t="str">
        <f t="shared" si="1782"/>
        <v>-3.06545583695809E-06+0.0000165295701391995i</v>
      </c>
      <c r="AI3351">
        <f t="shared" si="1783"/>
        <v>-95.487914092673293</v>
      </c>
      <c r="AJ3351">
        <f t="shared" si="1784"/>
        <v>100.50630369238711</v>
      </c>
      <c r="AK3351"/>
      <c r="AL3351"/>
      <c r="AM3351"/>
      <c r="AN3351"/>
    </row>
    <row r="3352" spans="1:40" x14ac:dyDescent="0.25">
      <c r="A3352"/>
      <c r="B3352">
        <f t="shared" si="1750"/>
        <v>1418000</v>
      </c>
      <c r="C3352" s="186" t="str">
        <f t="shared" si="1753"/>
        <v>-3.80093354095044E-08+0.00172709629041017i</v>
      </c>
      <c r="D3352" s="158" t="str">
        <f t="shared" si="1754"/>
        <v>-5.95700624841086+0.0132410715598113i</v>
      </c>
      <c r="E3352" t="str">
        <f t="shared" si="1755"/>
        <v>2870</v>
      </c>
      <c r="F3352" t="str">
        <f t="shared" si="1756"/>
        <v>0.777000777000777</v>
      </c>
      <c r="G3352" t="str">
        <f t="shared" si="1751"/>
        <v>0.777000777000777</v>
      </c>
      <c r="H3352" t="str">
        <f t="shared" si="1757"/>
        <v>9.12583859093206+0.264217929736955i</v>
      </c>
      <c r="I3352" t="str">
        <f t="shared" si="1758"/>
        <v>5568.47297848791i</v>
      </c>
      <c r="J3352" t="str">
        <f t="shared" si="1752"/>
        <v>-26521.9099127606+1204.33151667383i</v>
      </c>
      <c r="K3352" t="str">
        <f t="shared" si="1759"/>
        <v>0.00951432531149073-0.209525429915653i</v>
      </c>
      <c r="L3352" t="str">
        <f t="shared" si="1760"/>
        <v>0.000705601026251823-0.0130231476453178i</v>
      </c>
      <c r="M3352" t="str">
        <f t="shared" si="1761"/>
        <v>0.0102199263377426-0.222548577560971i</v>
      </c>
      <c r="N3352" t="str">
        <f t="shared" si="1762"/>
        <v>-6.2887019818525i</v>
      </c>
      <c r="O3352" t="str">
        <f t="shared" si="1763"/>
        <v>0.999984783188869-0.0055166466908199i</v>
      </c>
      <c r="P3352" t="str">
        <f t="shared" si="1764"/>
        <v>0.0000152168111310358+0.0055166466908199i</v>
      </c>
      <c r="Q3352" t="str">
        <f t="shared" si="1765"/>
        <v>-0.0000152168111310358+6.28318533516168i</v>
      </c>
      <c r="R3352" t="str">
        <f t="shared" si="1766"/>
        <v>0.00087800158035495-2.42395706999544E-06i</v>
      </c>
      <c r="S3352" t="str">
        <f t="shared" si="1767"/>
        <v>0.649137235320585i</v>
      </c>
      <c r="T3352" t="str">
        <f t="shared" si="1768"/>
        <v>1.57348079095263E-06+0.000569943518478717i</v>
      </c>
      <c r="U3352" t="str">
        <f t="shared" si="1769"/>
        <v>0.0000500000000000001-0.000170059134816318i</v>
      </c>
      <c r="V3352" t="str">
        <f t="shared" si="1770"/>
        <v>3.33333333333333E-06-0.000187065048297949i</v>
      </c>
      <c r="W3352" t="str">
        <f t="shared" si="1771"/>
        <v>0.0000142270717337572-0.0000907365904986076i</v>
      </c>
      <c r="X3352" t="str">
        <f t="shared" si="1772"/>
        <v>0.0000143786383603202-0.0000906875759612968i</v>
      </c>
      <c r="Y3352" t="str">
        <f t="shared" si="1773"/>
        <v>0.009+0.890955676558065i</v>
      </c>
      <c r="Z3352" t="str">
        <f t="shared" si="1774"/>
        <v>-0.00142272892852229-0.000240357357123878i</v>
      </c>
      <c r="AA3352" t="str">
        <f t="shared" si="1775"/>
        <v>0.158999436333973-15.7134547793513i</v>
      </c>
      <c r="AB3352" t="str">
        <f t="shared" si="1776"/>
        <v>0.0000108693892215832+0.00393709155668381i</v>
      </c>
      <c r="AC3352" t="str">
        <f t="shared" si="1777"/>
        <v>1.00087630521002+0.000037817818584037i</v>
      </c>
      <c r="AD3352" t="str">
        <f t="shared" si="1778"/>
        <v>0.0000110085042496764+0.00393364406757541i</v>
      </c>
      <c r="AE3352" t="str">
        <f t="shared" si="1779"/>
        <v>9.29818174492672E-07-5.59915518443693E-06i</v>
      </c>
      <c r="AF3352" t="str">
        <f t="shared" si="1780"/>
        <v>-15.0828448393429-0.250976858177144i</v>
      </c>
      <c r="AG3352" t="str">
        <f t="shared" si="1781"/>
        <v>1.00022376265644+1.63792531187792E-06i</v>
      </c>
      <c r="AH3352" t="str">
        <f t="shared" si="1782"/>
        <v>-0.0000154259719631548+0.000084199010706439i</v>
      </c>
      <c r="AI3352">
        <f t="shared" si="1783"/>
        <v>-81.35048083782965</v>
      </c>
      <c r="AJ3352">
        <f t="shared" si="1784"/>
        <v>100.38193618336273</v>
      </c>
      <c r="AK3352"/>
      <c r="AL3352"/>
      <c r="AM3352"/>
      <c r="AN3352"/>
    </row>
    <row r="3353" spans="1:40" x14ac:dyDescent="0.25">
      <c r="A3353"/>
      <c r="B3353">
        <f t="shared" ref="B3353:B3416" si="1785">B3352+1000</f>
        <v>1419000</v>
      </c>
      <c r="C3353" s="186" t="str">
        <f t="shared" si="1753"/>
        <v>-3.79557822842181E-08+0.00172587916828985i</v>
      </c>
      <c r="D3353" s="158" t="str">
        <f t="shared" si="1754"/>
        <v>-5.95700624800029+0.0132317402902222i</v>
      </c>
      <c r="E3353" t="str">
        <f t="shared" si="1755"/>
        <v>2870</v>
      </c>
      <c r="F3353" t="str">
        <f t="shared" si="1756"/>
        <v>0.777000777000777</v>
      </c>
      <c r="G3353" t="str">
        <f t="shared" si="1751"/>
        <v>0.777000777000777</v>
      </c>
      <c r="H3353" t="str">
        <f t="shared" si="1757"/>
        <v>9.1258501854667+0.264032090879461i</v>
      </c>
      <c r="I3353" t="str">
        <f t="shared" si="1758"/>
        <v>5572.3999693049i</v>
      </c>
      <c r="J3353" t="str">
        <f t="shared" si="1752"/>
        <v>-26559.3320032228+1205.18083368136i</v>
      </c>
      <c r="K3353" t="str">
        <f t="shared" si="1759"/>
        <v>0.00950094667287701-0.20937836877065i</v>
      </c>
      <c r="L3353" t="str">
        <f t="shared" si="1760"/>
        <v>0.000704609777798056-0.0130140236199342i</v>
      </c>
      <c r="M3353" t="str">
        <f t="shared" si="1761"/>
        <v>0.0102055564506751-0.222392392390584i</v>
      </c>
      <c r="N3353" t="str">
        <f t="shared" si="1762"/>
        <v>-6.29313689157172i</v>
      </c>
      <c r="O3353" t="str">
        <f t="shared" si="1763"/>
        <v>0.999950483392698-0.00995142013535923i</v>
      </c>
      <c r="P3353" t="str">
        <f t="shared" si="1764"/>
        <v>0.0000495166073020137+0.00995142013535923i</v>
      </c>
      <c r="Q3353" t="str">
        <f t="shared" si="1765"/>
        <v>-0.0000495166073020137+6.28318547143636i</v>
      </c>
      <c r="R3353" t="str">
        <f t="shared" si="1766"/>
        <v>0.00158381760171647-7.89329438096283E-06i</v>
      </c>
      <c r="S3353" t="str">
        <f t="shared" si="1767"/>
        <v>0.649595018984422i</v>
      </c>
      <c r="T3353" t="str">
        <f t="shared" si="1768"/>
        <v>5.12744471325118E-06+0.00102884002505487i</v>
      </c>
      <c r="U3353" t="str">
        <f t="shared" si="1769"/>
        <v>0.0000499999999999999-0.000169939290464791i</v>
      </c>
      <c r="V3353" t="str">
        <f t="shared" si="1770"/>
        <v>3.33333333333333E-06-0.00018693321951127i</v>
      </c>
      <c r="W3353" t="str">
        <f t="shared" si="1771"/>
        <v>0.0000142267300086166-0.0000906749330659881i</v>
      </c>
      <c r="X3353" t="str">
        <f t="shared" si="1772"/>
        <v>0.000014378085714066-0.0000906259533661982i</v>
      </c>
      <c r="Y3353" t="str">
        <f t="shared" si="1773"/>
        <v>0.009+0.891583995088783i</v>
      </c>
      <c r="Z3353" t="str">
        <f t="shared" si="1774"/>
        <v>-0.00142076038225743-0.000240159353579302i</v>
      </c>
      <c r="AA3353" t="str">
        <f t="shared" si="1775"/>
        <v>0.158775383057-15.7023812215703i</v>
      </c>
      <c r="AB3353" t="str">
        <f t="shared" si="1776"/>
        <v>0.0000354196839395378+0.00710708560496271i</v>
      </c>
      <c r="AC3353" t="str">
        <f t="shared" si="1777"/>
        <v>1.0015809232482+0.0000646546950921952i</v>
      </c>
      <c r="AD3353" t="str">
        <f t="shared" si="1778"/>
        <v>0.0000358218333758429+0.0070958652705407i</v>
      </c>
      <c r="AE3353" t="str">
        <f t="shared" si="1779"/>
        <v>1.65324417477865E-06-0.0000100901272025681i</v>
      </c>
      <c r="AF3353" t="str">
        <f t="shared" si="1780"/>
        <v>-15.082856433467-0.250800350589239i</v>
      </c>
      <c r="AG3353" t="str">
        <f t="shared" si="1781"/>
        <v>1.0004033681625+2.04226152667502E-06i</v>
      </c>
      <c r="AH3353" t="str">
        <f t="shared" si="1782"/>
        <v>-0.0000274548677220816+0.000151712165985509i</v>
      </c>
      <c r="AI3353">
        <f t="shared" si="1783"/>
        <v>-76.239644040317458</v>
      </c>
      <c r="AJ3353">
        <f t="shared" si="1784"/>
        <v>100.25762071912925</v>
      </c>
      <c r="AK3353"/>
      <c r="AL3353"/>
      <c r="AM3353"/>
      <c r="AN3353"/>
    </row>
    <row r="3354" spans="1:40" x14ac:dyDescent="0.25">
      <c r="A3354"/>
      <c r="B3354">
        <f t="shared" si="1785"/>
        <v>1420000</v>
      </c>
      <c r="C3354" s="186" t="str">
        <f t="shared" si="1753"/>
        <v>-3.79023422594945E-08+0.00172466376042603i</v>
      </c>
      <c r="D3354" s="158" t="str">
        <f t="shared" si="1754"/>
        <v>-5.95700624759058+0.0132224221632662i</v>
      </c>
      <c r="E3354" t="str">
        <f t="shared" si="1755"/>
        <v>2870</v>
      </c>
      <c r="F3354" t="str">
        <f t="shared" si="1756"/>
        <v>0.777000777000777</v>
      </c>
      <c r="G3354" t="str">
        <f t="shared" si="1751"/>
        <v>0.777000777000777</v>
      </c>
      <c r="H3354" t="str">
        <f t="shared" si="1757"/>
        <v>9.12586175554607+0.263846513005456i</v>
      </c>
      <c r="I3354" t="str">
        <f t="shared" si="1758"/>
        <v>5576.32696012188i</v>
      </c>
      <c r="J3354" t="str">
        <f t="shared" si="1752"/>
        <v>-26596.7804751376+1206.03015068889i</v>
      </c>
      <c r="K3354" t="str">
        <f t="shared" si="1759"/>
        <v>0.00948759621453689-0.209231513499598i</v>
      </c>
      <c r="L3354" t="str">
        <f t="shared" si="1760"/>
        <v>0.000703620614643892-0.0130049123324672i</v>
      </c>
      <c r="M3354" t="str">
        <f t="shared" si="1761"/>
        <v>0.0101912168291808-0.222236425832065i</v>
      </c>
      <c r="N3354" t="str">
        <f t="shared" si="1762"/>
        <v>-6.29757180129094i</v>
      </c>
      <c r="O3354" t="str">
        <f t="shared" si="1763"/>
        <v>0.999896516178458-0.0143859978514666i</v>
      </c>
      <c r="P3354" t="str">
        <f t="shared" si="1764"/>
        <v>0.000103483821542016+0.0143859978514666i</v>
      </c>
      <c r="Q3354" t="str">
        <f t="shared" si="1765"/>
        <v>-0.000103483821542016+6.28318580343947i</v>
      </c>
      <c r="R3354" t="str">
        <f t="shared" si="1766"/>
        <v>0.00228960221665175-0.0000165076700855207i</v>
      </c>
      <c r="S3354" t="str">
        <f t="shared" si="1767"/>
        <v>0.650052802648259i</v>
      </c>
      <c r="T3354" t="str">
        <f t="shared" si="1768"/>
        <v>0.0000107308572042856+0.00148836233788414i</v>
      </c>
      <c r="U3354" t="str">
        <f t="shared" si="1769"/>
        <v>0.0000499999999999999-0.000169819614908126i</v>
      </c>
      <c r="V3354" t="str">
        <f t="shared" si="1770"/>
        <v>3.33333333333333E-06-0.000186801576398938i</v>
      </c>
      <c r="W3354" t="str">
        <f t="shared" si="1771"/>
        <v>0.0000142263880636285-0.0000906133639448662i</v>
      </c>
      <c r="X3354" t="str">
        <f t="shared" si="1772"/>
        <v>0.0000143775332936309-0.000090564419032803i</v>
      </c>
      <c r="Y3354" t="str">
        <f t="shared" si="1773"/>
        <v>0.009+0.892212313619501i</v>
      </c>
      <c r="Z3354" t="str">
        <f t="shared" si="1774"/>
        <v>-0.00141879599109195-0.000239961674523815i</v>
      </c>
      <c r="AA3354" t="str">
        <f t="shared" si="1775"/>
        <v>0.158551803037486-15.6913232602328i</v>
      </c>
      <c r="AB3354" t="str">
        <f t="shared" si="1776"/>
        <v>0.0000741272879244965+0.0102814026368977i</v>
      </c>
      <c r="AC3354" t="str">
        <f t="shared" si="1777"/>
        <v>1.00228565762183+0.0000883062200557712i</v>
      </c>
      <c r="AD3354" t="str">
        <f t="shared" si="1778"/>
        <v>0.0000748620197565385+0.0102579498648228i</v>
      </c>
      <c r="AE3354" t="str">
        <f t="shared" si="1779"/>
        <v>0.0000023553008932286-0.0000145719021606519i</v>
      </c>
      <c r="AF3354" t="str">
        <f t="shared" si="1780"/>
        <v>-15.0828680031366-0.25062409084219i</v>
      </c>
      <c r="AG3354" t="str">
        <f t="shared" si="1781"/>
        <v>1.0005827210901+1.63527090653168E-06i</v>
      </c>
      <c r="AH3354" t="str">
        <f t="shared" si="1782"/>
        <v>-0.0000391535883535669+0.000219068190070908i</v>
      </c>
      <c r="AI3354">
        <f t="shared" si="1783"/>
        <v>-73.051853778990349</v>
      </c>
      <c r="AJ3354">
        <f t="shared" si="1784"/>
        <v>100.13335719287139</v>
      </c>
      <c r="AK3354"/>
      <c r="AL3354"/>
      <c r="AM3354"/>
      <c r="AN3354"/>
    </row>
    <row r="3355" spans="1:40" x14ac:dyDescent="0.25">
      <c r="A3355"/>
      <c r="B3355">
        <f t="shared" si="1785"/>
        <v>1421000</v>
      </c>
      <c r="C3355" s="186" t="str">
        <f t="shared" si="1753"/>
        <v>-3.78490150170764E-08+0.00172345006319959i</v>
      </c>
      <c r="D3355" s="158" t="str">
        <f t="shared" si="1754"/>
        <v>-5.95700624718174+0.0132131171511969i</v>
      </c>
      <c r="E3355" t="str">
        <f t="shared" si="1755"/>
        <v>2870</v>
      </c>
      <c r="F3355" t="str">
        <f t="shared" si="1756"/>
        <v>0.777000777000777</v>
      </c>
      <c r="G3355" t="str">
        <f t="shared" si="1751"/>
        <v>0.777000777000777</v>
      </c>
      <c r="H3355" t="str">
        <f t="shared" si="1757"/>
        <v>9.12587330123892+0.263661195566094i</v>
      </c>
      <c r="I3355" t="str">
        <f t="shared" si="1758"/>
        <v>5580.25395093887i</v>
      </c>
      <c r="J3355" t="str">
        <f t="shared" si="1752"/>
        <v>-26634.2553285049+1206.87946769641i</v>
      </c>
      <c r="K3355" t="str">
        <f t="shared" si="1759"/>
        <v>0.00947427385743428-0.209084863671373i</v>
      </c>
      <c r="L3355" t="str">
        <f t="shared" si="1760"/>
        <v>0.000702633530949975-0.0129958137563403i</v>
      </c>
      <c r="M3355" t="str">
        <f t="shared" si="1761"/>
        <v>0.0101769073883843-0.222080677427713i</v>
      </c>
      <c r="N3355" t="str">
        <f t="shared" si="1762"/>
        <v>-6.30200671101015i</v>
      </c>
      <c r="O3355" t="str">
        <f t="shared" si="1763"/>
        <v>0.999822882607599-0.0188202926181194i</v>
      </c>
      <c r="P3355" t="str">
        <f t="shared" si="1764"/>
        <v>0.000177117392401005+0.0188202926181194i</v>
      </c>
      <c r="Q3355" t="str">
        <f t="shared" si="1765"/>
        <v>-0.000177117392401005+6.28318641839203i</v>
      </c>
      <c r="R3355" t="str">
        <f t="shared" si="1766"/>
        <v>0.0029953412738628-0.0000282735395080392i</v>
      </c>
      <c r="S3355" t="str">
        <f t="shared" si="1767"/>
        <v>0.650510586312096i</v>
      </c>
      <c r="T3355" t="str">
        <f t="shared" si="1768"/>
        <v>0.0000183922367624928+0.00194850120826531i</v>
      </c>
      <c r="U3355" t="str">
        <f t="shared" si="1769"/>
        <v>0.0000499999999999999-0.000169700107789964i</v>
      </c>
      <c r="V3355" t="str">
        <f t="shared" si="1770"/>
        <v>3.33333333333333E-06-0.00018667011856896i</v>
      </c>
      <c r="W3355" t="str">
        <f t="shared" si="1771"/>
        <v>0.0000142260458988354-0.000090551882948515i</v>
      </c>
      <c r="X3355" t="str">
        <f t="shared" si="1772"/>
        <v>0.0000143769810978033-0.0000905029727744914i</v>
      </c>
      <c r="Y3355" t="str">
        <f t="shared" si="1773"/>
        <v>0.009+0.892840632150219i</v>
      </c>
      <c r="Z3355" t="str">
        <f t="shared" si="1774"/>
        <v>-0.0014168357433328-0.000239764319135032i</v>
      </c>
      <c r="AA3355" t="str">
        <f t="shared" si="1775"/>
        <v>0.158328694943465-15.6802808624119i</v>
      </c>
      <c r="AB3355" t="str">
        <f t="shared" si="1776"/>
        <v>0.000127051045793837+0.0134599787637308i</v>
      </c>
      <c r="AC3355" t="str">
        <f t="shared" si="1777"/>
        <v>1.00299049418874+0.000108765375010313i</v>
      </c>
      <c r="AD3355" t="str">
        <f t="shared" si="1778"/>
        <v>0.000128127494423811+0.0134198328956076i</v>
      </c>
      <c r="AE3355" t="str">
        <f t="shared" si="1779"/>
        <v>3.03606148331793E-06-0.0000190444193175132i</v>
      </c>
      <c r="AF3355" t="str">
        <f t="shared" si="1780"/>
        <v>-15.0828795484207-0.250448078414897i</v>
      </c>
      <c r="AG3355" t="str">
        <f t="shared" si="1781"/>
        <v>1.00076181826738+4.1872369844963E-07i</v>
      </c>
      <c r="AH3355" t="str">
        <f t="shared" si="1782"/>
        <v>-0.0000505235782257958+0.000286266245171734i</v>
      </c>
      <c r="AI3355">
        <f t="shared" si="1783"/>
        <v>-70.731381767799746</v>
      </c>
      <c r="AJ3355">
        <f t="shared" si="1784"/>
        <v>100.00914549711274</v>
      </c>
      <c r="AK3355"/>
      <c r="AL3355"/>
      <c r="AM3355"/>
      <c r="AN3355"/>
    </row>
    <row r="3356" spans="1:40" x14ac:dyDescent="0.25">
      <c r="A3356"/>
      <c r="B3356">
        <f t="shared" si="1785"/>
        <v>1422000</v>
      </c>
      <c r="C3356" s="186" t="str">
        <f t="shared" si="1753"/>
        <v>-3.7795800239826E-08+0.00172223807300161i</v>
      </c>
      <c r="D3356" s="158" t="str">
        <f t="shared" si="1754"/>
        <v>-5.95700624677376+0.0132038252263457i</v>
      </c>
      <c r="E3356" t="str">
        <f t="shared" si="1755"/>
        <v>2870</v>
      </c>
      <c r="F3356" t="str">
        <f t="shared" si="1756"/>
        <v>0.777000777000777</v>
      </c>
      <c r="G3356" t="str">
        <f t="shared" si="1751"/>
        <v>0.777000777000777</v>
      </c>
      <c r="H3356" t="str">
        <f t="shared" si="1757"/>
        <v>9.12588482261369+0.263476138014063i</v>
      </c>
      <c r="I3356" t="str">
        <f t="shared" si="1758"/>
        <v>5584.18094175586i</v>
      </c>
      <c r="J3356" t="str">
        <f t="shared" si="1752"/>
        <v>-26671.7565633248+1207.72878470394i</v>
      </c>
      <c r="K3356" t="str">
        <f t="shared" si="1759"/>
        <v>0.00946097952280984-0.208938418856054i</v>
      </c>
      <c r="L3356" t="str">
        <f t="shared" si="1760"/>
        <v>0.000701648520897363-0.0129867278650505i</v>
      </c>
      <c r="M3356" t="str">
        <f t="shared" si="1761"/>
        <v>0.0101626280437072-0.221925146721104i</v>
      </c>
      <c r="N3356" t="str">
        <f t="shared" si="1762"/>
        <v>-6.30644162072937i</v>
      </c>
      <c r="O3356" t="str">
        <f t="shared" si="1763"/>
        <v>0.999729584128373-0.0232542172198896i</v>
      </c>
      <c r="P3356" t="str">
        <f t="shared" si="1764"/>
        <v>0.000270415871627017+0.0232542172198896i</v>
      </c>
      <c r="Q3356" t="str">
        <f t="shared" si="1765"/>
        <v>-0.000270415871627017+6.28318740350948i</v>
      </c>
      <c r="R3356" t="str">
        <f t="shared" si="1766"/>
        <v>0.00370102052433886-0.0000431972928527352i</v>
      </c>
      <c r="S3356" t="str">
        <f t="shared" si="1767"/>
        <v>0.650968369975933i</v>
      </c>
      <c r="T3356" t="str">
        <f t="shared" si="1768"/>
        <v>0.0000281200713157181+0.00240924729797634i</v>
      </c>
      <c r="U3356" t="str">
        <f t="shared" si="1769"/>
        <v>0.00005-0.00016958076875495i</v>
      </c>
      <c r="V3356" t="str">
        <f t="shared" si="1770"/>
        <v>3.33333333333333E-06-0.000186538845630445i</v>
      </c>
      <c r="W3356" t="str">
        <f t="shared" si="1771"/>
        <v>0.0000142257035142799-0.0000904904898907331i</v>
      </c>
      <c r="X3356" t="str">
        <f t="shared" si="1772"/>
        <v>0.0000143764291253765-0.0000904416144051694i</v>
      </c>
      <c r="Y3356" t="str">
        <f t="shared" si="1773"/>
        <v>0.009+0.893468950680937i</v>
      </c>
      <c r="Z3356" t="str">
        <f t="shared" si="1774"/>
        <v>-0.00141487962732802-0.000239567286593377i</v>
      </c>
      <c r="AA3356" t="str">
        <f t="shared" si="1775"/>
        <v>0.158106057447656-15.6692539952737i</v>
      </c>
      <c r="AB3356" t="str">
        <f t="shared" si="1776"/>
        <v>0.000194249590987488+0.0166427494783067i</v>
      </c>
      <c r="AC3356" t="str">
        <f t="shared" si="1777"/>
        <v>1.00369541870616+0.00012602520359222i</v>
      </c>
      <c r="AD3356" t="str">
        <f t="shared" si="1778"/>
        <v>0.000195616387071405+0.0165814494273227i</v>
      </c>
      <c r="AE3356" t="str">
        <f t="shared" si="1779"/>
        <v>3.69559920625017E-06-0.0000235076182733526i</v>
      </c>
      <c r="AF3356" t="str">
        <f t="shared" si="1780"/>
        <v>-15.0828910693875-0.250272312787717i</v>
      </c>
      <c r="AG3356" t="str">
        <f t="shared" si="1781"/>
        <v>1.00094065653238-1.60559763735532E-06i</v>
      </c>
      <c r="AH3356" t="str">
        <f t="shared" si="1782"/>
        <v>-0.0000615662807996591+0.000353305501578575i</v>
      </c>
      <c r="AI3356">
        <f t="shared" si="1783"/>
        <v>-68.907077553469819</v>
      </c>
      <c r="AJ3356">
        <f t="shared" si="1784"/>
        <v>99.884985523678822</v>
      </c>
      <c r="AK3356"/>
      <c r="AL3356"/>
      <c r="AM3356"/>
      <c r="AN3356"/>
    </row>
    <row r="3357" spans="1:40" x14ac:dyDescent="0.25">
      <c r="A3357"/>
      <c r="B3357">
        <f t="shared" si="1785"/>
        <v>1423000</v>
      </c>
      <c r="C3357" s="186" t="str">
        <f t="shared" si="1753"/>
        <v>-3.77426976117188E-08+0.00172102778623327i</v>
      </c>
      <c r="D3357" s="158" t="str">
        <f t="shared" si="1754"/>
        <v>-5.95700624636664+0.0131945463611217i</v>
      </c>
      <c r="E3357" t="str">
        <f t="shared" si="1755"/>
        <v>2870</v>
      </c>
      <c r="F3357" t="str">
        <f t="shared" si="1756"/>
        <v>0.777000777000777</v>
      </c>
      <c r="G3357" t="str">
        <f t="shared" si="1751"/>
        <v>0.777000777000777</v>
      </c>
      <c r="H3357" t="str">
        <f t="shared" si="1757"/>
        <v>9.12589631973862+0.26329133980358i</v>
      </c>
      <c r="I3357" t="str">
        <f t="shared" si="1758"/>
        <v>5588.10793257284i</v>
      </c>
      <c r="J3357" t="str">
        <f t="shared" si="1752"/>
        <v>-26709.2841795972+1208.57810171147i</v>
      </c>
      <c r="K3357" t="str">
        <f t="shared" si="1759"/>
        <v>0.00944771313217971-0.208792178624914i</v>
      </c>
      <c r="L3357" t="str">
        <f t="shared" si="1760"/>
        <v>0.000700665578687433-0.0129776546321687i</v>
      </c>
      <c r="M3357" t="str">
        <f t="shared" si="1761"/>
        <v>0.0101483787108671-0.221769833257083i</v>
      </c>
      <c r="N3357" t="str">
        <f t="shared" si="1762"/>
        <v>-6.31087653044859i</v>
      </c>
      <c r="O3357" t="str">
        <f t="shared" si="1763"/>
        <v>0.999616622575813-0.0276876844486011i</v>
      </c>
      <c r="P3357" t="str">
        <f t="shared" si="1764"/>
        <v>0.000383377424187037+0.0276876844486011i</v>
      </c>
      <c r="Q3357" t="str">
        <f t="shared" si="1765"/>
        <v>-0.000383377424187037+6.28318884599999i</v>
      </c>
      <c r="R3357" t="str">
        <f t="shared" si="1766"/>
        <v>0.00440662562145411-0.0000612852540970957i</v>
      </c>
      <c r="S3357" t="str">
        <f t="shared" si="1767"/>
        <v>0.65142615363977i</v>
      </c>
      <c r="T3357" t="str">
        <f t="shared" si="1768"/>
        <v>0.000039922817351307+0.00287059117911431i</v>
      </c>
      <c r="U3357" t="str">
        <f t="shared" si="1769"/>
        <v>0.00005-0.000169461597448727i</v>
      </c>
      <c r="V3357" t="str">
        <f t="shared" si="1770"/>
        <v>3.33333333333333E-06-0.0001864077571936i</v>
      </c>
      <c r="W3357" t="str">
        <f t="shared" si="1771"/>
        <v>0.0000142253609100046-0.000090429184585842i</v>
      </c>
      <c r="X3357" t="str">
        <f t="shared" si="1772"/>
        <v>0.0000143758773751477-0.0000903803437392652i</v>
      </c>
      <c r="Y3357" t="str">
        <f t="shared" si="1773"/>
        <v>0.009+0.894097269211655i</v>
      </c>
      <c r="Z3357" t="str">
        <f t="shared" si="1774"/>
        <v>-0.00141292763146655-0.000239370576082053i</v>
      </c>
      <c r="AA3357" t="str">
        <f t="shared" si="1775"/>
        <v>0.15788388922744-15.6582426260764i</v>
      </c>
      <c r="AB3357" t="str">
        <f t="shared" si="1776"/>
        <v>0.000275781339758722+0.0198296496539666i</v>
      </c>
      <c r="AC3357" t="str">
        <f t="shared" si="1777"/>
        <v>1.00440041683078+0.000140078812658561i</v>
      </c>
      <c r="AD3357" t="str">
        <f t="shared" si="1778"/>
        <v>0.000277326526258651+0.0197427345450186i</v>
      </c>
      <c r="AE3357" t="str">
        <f t="shared" si="1779"/>
        <v>4.33398742958667E-06-0.0000279614389697194i</v>
      </c>
      <c r="AF3357" t="str">
        <f t="shared" si="1780"/>
        <v>-15.0829025661053-0.250096793442458i</v>
      </c>
      <c r="AG3357" t="str">
        <f t="shared" si="1781"/>
        <v>1.00111923273306-4.43589848148581E-06i</v>
      </c>
      <c r="AH3357" t="str">
        <f t="shared" si="1782"/>
        <v>-0.0000722831385933966+0.000420185137628774i</v>
      </c>
      <c r="AI3357">
        <f t="shared" si="1783"/>
        <v>-67.404529404656913</v>
      </c>
      <c r="AJ3357">
        <f t="shared" si="1784"/>
        <v>99.760877163726903</v>
      </c>
      <c r="AK3357"/>
      <c r="AL3357"/>
      <c r="AM3357"/>
      <c r="AN3357"/>
    </row>
    <row r="3358" spans="1:40" x14ac:dyDescent="0.25">
      <c r="A3358"/>
      <c r="B3358">
        <f t="shared" si="1785"/>
        <v>1424000</v>
      </c>
      <c r="C3358" s="186" t="str">
        <f t="shared" si="1753"/>
        <v>-3.76897068178396E-08+0.00171981919930589i</v>
      </c>
      <c r="D3358" s="158" t="str">
        <f t="shared" si="1754"/>
        <v>-5.95700624596038+0.0131852805280118i</v>
      </c>
      <c r="E3358" t="str">
        <f t="shared" si="1755"/>
        <v>2870</v>
      </c>
      <c r="F3358" t="str">
        <f t="shared" si="1756"/>
        <v>0.777000777000777</v>
      </c>
      <c r="G3358" t="str">
        <f t="shared" si="1751"/>
        <v>0.777000777000777</v>
      </c>
      <c r="H3358" t="str">
        <f t="shared" si="1757"/>
        <v>9.12590779268168+0.263106800390393i</v>
      </c>
      <c r="I3358" t="str">
        <f t="shared" si="1758"/>
        <v>5592.03492338983i</v>
      </c>
      <c r="J3358" t="str">
        <f t="shared" si="1752"/>
        <v>-26746.8381773222+1209.427418719i</v>
      </c>
      <c r="K3358" t="str">
        <f t="shared" si="1759"/>
        <v>0.00943447460733437-0.208646142550417i</v>
      </c>
      <c r="L3358" t="str">
        <f t="shared" si="1760"/>
        <v>0.000699684698541788-0.0129685940313384i</v>
      </c>
      <c r="M3358" t="str">
        <f t="shared" si="1761"/>
        <v>0.0101341593058762-0.221614736581755i</v>
      </c>
      <c r="N3358" t="str">
        <f t="shared" si="1762"/>
        <v>-6.31531144016781i</v>
      </c>
      <c r="O3358" t="str">
        <f t="shared" si="1763"/>
        <v>0.999484000171689-0.0321206071050811i</v>
      </c>
      <c r="P3358" t="str">
        <f t="shared" si="1764"/>
        <v>0.000515999828310965+0.0321206071050811i</v>
      </c>
      <c r="Q3358" t="str">
        <f t="shared" si="1765"/>
        <v>-0.000515999828310965+6.28319083306273i</v>
      </c>
      <c r="R3358" t="str">
        <f t="shared" si="1766"/>
        <v>0.00511214212109158-0.0000825436798829394i</v>
      </c>
      <c r="S3358" t="str">
        <f t="shared" si="1767"/>
        <v>0.651883937303605i</v>
      </c>
      <c r="T3358" t="str">
        <f t="shared" si="1768"/>
        <v>0.0000538088990416189+0.00333252333395278i</v>
      </c>
      <c r="U3358" t="str">
        <f t="shared" si="1769"/>
        <v>0.00005-0.000169342593517934i</v>
      </c>
      <c r="V3358" t="str">
        <f t="shared" si="1770"/>
        <v>3.33333333333333E-06-0.000186276852869728i</v>
      </c>
      <c r="W3358" t="str">
        <f t="shared" si="1771"/>
        <v>0.0000142250180860521-0.0000903679668486846i</v>
      </c>
      <c r="X3358" t="str">
        <f t="shared" si="1772"/>
        <v>0.0000143753258459188-0.0000903191605917278i</v>
      </c>
      <c r="Y3358" t="str">
        <f t="shared" si="1773"/>
        <v>0.009+0.894725587742373i</v>
      </c>
      <c r="Z3358" t="str">
        <f t="shared" si="1774"/>
        <v>-0.00141097974417812-0.000239174186787038i</v>
      </c>
      <c r="AA3358" t="str">
        <f t="shared" si="1775"/>
        <v>0.157662188964842-15.64724672217i</v>
      </c>
      <c r="AB3358" t="str">
        <f t="shared" si="1776"/>
        <v>0.000371704485133329+0.0230206135435633i</v>
      </c>
      <c r="AC3358" t="str">
        <f t="shared" si="1777"/>
        <v>1.00510547411887+0.000150919373410402i</v>
      </c>
      <c r="AD3358" t="str">
        <f t="shared" si="1778"/>
        <v>0.000373255439632247+0.0229036233558148i</v>
      </c>
      <c r="AE3358" t="str">
        <f t="shared" si="1779"/>
        <v>4.95129962587821E-06-0.0000324058216895772i</v>
      </c>
      <c r="AF3358" t="str">
        <f t="shared" si="1780"/>
        <v>-15.0829140386421-0.249921519862381i</v>
      </c>
      <c r="AG3358" t="str">
        <f t="shared" si="1781"/>
        <v>1.00129754372737-0.0000080703721101458i</v>
      </c>
      <c r="AH3358" t="str">
        <f t="shared" si="1782"/>
        <v>-0.0000826755931476382+0.00048690433967309i</v>
      </c>
      <c r="AI3358">
        <f t="shared" si="1783"/>
        <v>-66.127684535453511</v>
      </c>
      <c r="AJ3358">
        <f t="shared" si="1784"/>
        <v>99.636820307729181</v>
      </c>
      <c r="AK3358"/>
      <c r="AL3358"/>
      <c r="AM3358"/>
      <c r="AN3358"/>
    </row>
    <row r="3359" spans="1:40" x14ac:dyDescent="0.25">
      <c r="A3359"/>
      <c r="B3359">
        <f t="shared" si="1785"/>
        <v>1425000</v>
      </c>
      <c r="C3359" s="186" t="str">
        <f t="shared" si="1753"/>
        <v>-3.76368275443783E-08+0.00171861230864087i</v>
      </c>
      <c r="D3359" s="158" t="str">
        <f t="shared" si="1754"/>
        <v>-5.95700624555497+0.01317602769958i</v>
      </c>
      <c r="E3359" t="str">
        <f t="shared" si="1755"/>
        <v>2870</v>
      </c>
      <c r="F3359" t="str">
        <f t="shared" si="1756"/>
        <v>0.777000777000777</v>
      </c>
      <c r="G3359" t="str">
        <f t="shared" si="1751"/>
        <v>0.777000777000777</v>
      </c>
      <c r="H3359" t="str">
        <f t="shared" si="1757"/>
        <v>9.1259192415106+0.262922519231766i</v>
      </c>
      <c r="I3359" t="str">
        <f t="shared" si="1758"/>
        <v>5595.96191420682i</v>
      </c>
      <c r="J3359" t="str">
        <f t="shared" si="1752"/>
        <v>-26784.4185564998+1210.27673572652i</v>
      </c>
      <c r="K3359" t="str">
        <f t="shared" si="1759"/>
        <v>0.00942126387033751-0.208500310206219i</v>
      </c>
      <c r="L3359" t="str">
        <f t="shared" si="1760"/>
        <v>0.000698705874702206-0.0129595460362764i</v>
      </c>
      <c r="M3359" t="str">
        <f t="shared" si="1761"/>
        <v>0.0101199697450397-0.221459856242495i</v>
      </c>
      <c r="N3359" t="str">
        <f t="shared" si="1762"/>
        <v>-6.31974634988703i</v>
      </c>
      <c r="O3359" t="str">
        <f t="shared" si="1763"/>
        <v>0.999331719524472-0.0365528980008698i</v>
      </c>
      <c r="P3359" t="str">
        <f t="shared" si="1764"/>
        <v>0.000668280475528027+0.0365528980008698i</v>
      </c>
      <c r="Q3359" t="str">
        <f t="shared" si="1765"/>
        <v>-0.000668280475528027+6.28319345188616i</v>
      </c>
      <c r="R3359" t="str">
        <f t="shared" si="1766"/>
        <v>0.005817555481772-0.000106978758400319i</v>
      </c>
      <c r="S3359" t="str">
        <f t="shared" si="1767"/>
        <v>0.652341720967442i</v>
      </c>
      <c r="T3359" t="str">
        <f t="shared" si="1768"/>
        <v>0.0000697867073618243+0.00379503415480272i</v>
      </c>
      <c r="U3359" t="str">
        <f t="shared" si="1769"/>
        <v>0.00005-0.000169223756610202i</v>
      </c>
      <c r="V3359" t="str">
        <f t="shared" si="1770"/>
        <v>3.33333333333333E-06-0.000186146132271223i</v>
      </c>
      <c r="W3359" t="str">
        <f t="shared" si="1771"/>
        <v>0.0000142246750424652-0.0000903068364946234i</v>
      </c>
      <c r="X3359" t="str">
        <f t="shared" si="1772"/>
        <v>0.0000143747745364962-0.0000902580647780261i</v>
      </c>
      <c r="Y3359" t="str">
        <f t="shared" si="1773"/>
        <v>0.009+0.895353906273091i</v>
      </c>
      <c r="Z3359" t="str">
        <f t="shared" si="1774"/>
        <v>-0.00140903595393299-0.000238978117897079i</v>
      </c>
      <c r="AA3359" t="str">
        <f t="shared" si="1775"/>
        <v>0.157440955346511-15.6362662509965i</v>
      </c>
      <c r="AB3359" t="str">
        <f t="shared" si="1776"/>
        <v>0.000482076990815472+0.0262155747785005i</v>
      </c>
      <c r="AC3359" t="str">
        <f t="shared" si="1777"/>
        <v>1.00581057602632+0.000158540122523442i</v>
      </c>
      <c r="AD3359" t="str">
        <f t="shared" si="1778"/>
        <v>0.00048340035414403+0.026064050990316i</v>
      </c>
      <c r="AE3359" t="str">
        <f t="shared" si="1779"/>
        <v>5.54760937130634E-06-0.0000368407070573221i</v>
      </c>
      <c r="AF3359" t="str">
        <f t="shared" si="1780"/>
        <v>-15.0829254870656-0.249746491532186i</v>
      </c>
      <c r="AG3359" t="str">
        <f t="shared" si="1781"/>
        <v>1.00147558638332-0.0000125071997494856i</v>
      </c>
      <c r="AH3359" t="str">
        <f t="shared" si="1782"/>
        <v>-0.0000927450849909246+0.000553462302041649i</v>
      </c>
      <c r="AI3359">
        <f t="shared" si="1783"/>
        <v>-65.01796763886145</v>
      </c>
      <c r="AJ3359">
        <f t="shared" si="1784"/>
        <v>99.512814845494702</v>
      </c>
      <c r="AK3359"/>
      <c r="AL3359"/>
      <c r="AM3359"/>
      <c r="AN3359"/>
    </row>
    <row r="3360" spans="1:40" x14ac:dyDescent="0.25">
      <c r="A3360"/>
      <c r="B3360">
        <f t="shared" si="1785"/>
        <v>1426000</v>
      </c>
      <c r="C3360" s="186" t="str">
        <f t="shared" si="1753"/>
        <v>-3.75840594786241E-08+0.00171740711066963i</v>
      </c>
      <c r="D3360" s="158" t="str">
        <f t="shared" si="1754"/>
        <v>-5.95700624515041+0.0131667878484672i</v>
      </c>
      <c r="E3360" t="str">
        <f t="shared" si="1755"/>
        <v>2870</v>
      </c>
      <c r="F3360" t="str">
        <f t="shared" si="1756"/>
        <v>0.777000777000777</v>
      </c>
      <c r="G3360" t="str">
        <f t="shared" si="1751"/>
        <v>0.777000777000777</v>
      </c>
      <c r="H3360" t="str">
        <f t="shared" si="1757"/>
        <v>9.12593066629291+0.262738495786478i</v>
      </c>
      <c r="I3360" t="str">
        <f t="shared" si="1758"/>
        <v>5599.88890502381i</v>
      </c>
      <c r="J3360" t="str">
        <f t="shared" si="1752"/>
        <v>-26822.02531713+1211.12605273405i</v>
      </c>
      <c r="K3360" t="str">
        <f t="shared" si="1759"/>
        <v>0.00940808084352519-0.208354681167155i</v>
      </c>
      <c r="L3360" t="str">
        <f t="shared" si="1760"/>
        <v>0.000697729101430507-0.012950510620772i</v>
      </c>
      <c r="M3360" t="str">
        <f t="shared" si="1761"/>
        <v>0.0101058099449557-0.221305191787927i</v>
      </c>
      <c r="N3360" t="str">
        <f t="shared" si="1762"/>
        <v>-6.32418125960625i</v>
      </c>
      <c r="O3360" t="str">
        <f t="shared" si="1763"/>
        <v>0.999159783629277-0.0409844699599327i</v>
      </c>
      <c r="P3360" t="str">
        <f t="shared" si="1764"/>
        <v>0.000840216370722957+0.0409844699599327i</v>
      </c>
      <c r="Q3360" t="str">
        <f t="shared" si="1765"/>
        <v>-0.000840216370722957+6.28319678964632i</v>
      </c>
      <c r="R3360" t="str">
        <f t="shared" si="1766"/>
        <v>0.00652285106479468-0.000134596608268733i</v>
      </c>
      <c r="S3360" t="str">
        <f t="shared" si="1767"/>
        <v>0.652799504631279i</v>
      </c>
      <c r="T3360" t="str">
        <f t="shared" si="1768"/>
        <v>0.0000878645992028792+0.00425811394388158i</v>
      </c>
      <c r="U3360" t="str">
        <f t="shared" si="1769"/>
        <v>0.00005-0.00016910508637415i</v>
      </c>
      <c r="V3360" t="str">
        <f t="shared" si="1770"/>
        <v>3.33333333333333E-06-0.000186015595011566i</v>
      </c>
      <c r="W3360" t="str">
        <f t="shared" si="1771"/>
        <v>0.0000142243317792865-0.0000902457933395393i</v>
      </c>
      <c r="X3360" t="str">
        <f t="shared" si="1772"/>
        <v>0.0000143742234456902-0.0000901970561141469i</v>
      </c>
      <c r="Y3360" t="str">
        <f t="shared" si="1773"/>
        <v>0.009+0.895982224803809i</v>
      </c>
      <c r="Z3360" t="str">
        <f t="shared" si="1774"/>
        <v>-0.0014070962492419-0.000238782368603666i</v>
      </c>
      <c r="AA3360" t="str">
        <f t="shared" si="1775"/>
        <v>0.157220187063699-15.6253011800889i</v>
      </c>
      <c r="AB3360" t="str">
        <f t="shared" si="1776"/>
        <v>0.000606956585060245+0.029414466367828i</v>
      </c>
      <c r="AC3360" t="str">
        <f t="shared" si="1777"/>
        <v>1.00651570790877+0.000162934363281858i</v>
      </c>
      <c r="AD3360" t="str">
        <f t="shared" si="1778"/>
        <v>0.000607758196284212+0.0292239526040257i</v>
      </c>
      <c r="AE3360" t="str">
        <f t="shared" si="1779"/>
        <v>6.12299034431299E-06-0.0000412660360387946i</v>
      </c>
      <c r="AF3360" t="str">
        <f t="shared" si="1780"/>
        <v>-15.0829369114433-0.249571707938011i</v>
      </c>
      <c r="AG3360" t="str">
        <f t="shared" si="1781"/>
        <v>1.00165335757894-0.0000177445506305954i</v>
      </c>
      <c r="AH3360" t="str">
        <f t="shared" si="1782"/>
        <v>-0.000102493053605409+0.000619858227009892i</v>
      </c>
      <c r="AI3360">
        <f t="shared" si="1783"/>
        <v>-64.037009132272445</v>
      </c>
      <c r="AJ3360">
        <f t="shared" si="1784"/>
        <v>99.388860666162941</v>
      </c>
      <c r="AK3360"/>
      <c r="AL3360"/>
      <c r="AM3360"/>
      <c r="AN3360"/>
    </row>
    <row r="3361" spans="1:40" x14ac:dyDescent="0.25">
      <c r="A3361"/>
      <c r="B3361">
        <f t="shared" si="1785"/>
        <v>1427000</v>
      </c>
      <c r="C3361" s="186" t="str">
        <f t="shared" si="1753"/>
        <v>-3.75314023089617E-08+0.00171620360183359i</v>
      </c>
      <c r="D3361" s="158" t="str">
        <f t="shared" si="1754"/>
        <v>-5.95700624474671+0.0131575609473909i</v>
      </c>
      <c r="E3361" t="str">
        <f t="shared" si="1755"/>
        <v>2870</v>
      </c>
      <c r="F3361" t="str">
        <f t="shared" si="1756"/>
        <v>0.777000777000777</v>
      </c>
      <c r="G3361" t="str">
        <f t="shared" si="1751"/>
        <v>0.777000777000777</v>
      </c>
      <c r="H3361" t="str">
        <f t="shared" si="1757"/>
        <v>9.1259420670959+0.262554729514822i</v>
      </c>
      <c r="I3361" t="str">
        <f t="shared" si="1758"/>
        <v>5603.81589584079i</v>
      </c>
      <c r="J3361" t="str">
        <f t="shared" si="1752"/>
        <v>-26859.6584592127+1211.97536974158i</v>
      </c>
      <c r="K3361" t="str">
        <f t="shared" si="1759"/>
        <v>0.0093949254495042-0.208209255009245i</v>
      </c>
      <c r="L3361" t="str">
        <f t="shared" si="1760"/>
        <v>0.000696754373008502-0.0129414877586869i</v>
      </c>
      <c r="M3361" t="str">
        <f t="shared" si="1761"/>
        <v>0.0100916798225127-0.221150742767932i</v>
      </c>
      <c r="N3361" t="str">
        <f t="shared" si="1762"/>
        <v>-6.32861616932547i</v>
      </c>
      <c r="O3361" t="str">
        <f t="shared" si="1763"/>
        <v>0.998968195867806-0.0454152358203761i</v>
      </c>
      <c r="P3361" t="str">
        <f t="shared" si="1764"/>
        <v>0.00103180413219395+0.0454152358203761i</v>
      </c>
      <c r="Q3361" t="str">
        <f t="shared" si="1765"/>
        <v>-0.00103180413219395+6.28320093350509i</v>
      </c>
      <c r="R3361" t="str">
        <f t="shared" si="1766"/>
        <v>0.0072280141343906-0.000165403277412874i</v>
      </c>
      <c r="S3361" t="str">
        <f t="shared" si="1767"/>
        <v>0.653257288295116i</v>
      </c>
      <c r="T3361" t="str">
        <f t="shared" si="1768"/>
        <v>0.000108050896477859+0.00472175291319077i</v>
      </c>
      <c r="U3361" t="str">
        <f t="shared" si="1769"/>
        <v>0.00005-0.000168986582459382i</v>
      </c>
      <c r="V3361" t="str">
        <f t="shared" si="1770"/>
        <v>3.33333333333333E-06-0.00018588524070532i</v>
      </c>
      <c r="W3361" t="str">
        <f t="shared" si="1771"/>
        <v>0.0000142239882965586-0.000090184837199828i</v>
      </c>
      <c r="X3361" t="str">
        <f t="shared" si="1772"/>
        <v>0.0000143736725723158-0.0000901361344165913i</v>
      </c>
      <c r="Y3361" t="str">
        <f t="shared" si="1773"/>
        <v>0.009+0.896610543334527i</v>
      </c>
      <c r="Z3361" t="str">
        <f t="shared" si="1774"/>
        <v>-0.00140516061865578-0.000238586938101035i</v>
      </c>
      <c r="AA3361" t="str">
        <f t="shared" si="1775"/>
        <v>0.156999882812245-15.6143514770715i</v>
      </c>
      <c r="AB3361" t="str">
        <f t="shared" si="1776"/>
        <v>0.000746400754500344+0.0326172206973957i</v>
      </c>
      <c r="AC3361" t="str">
        <f t="shared" si="1777"/>
        <v>1.00722085502169+0.000164095466718056i</v>
      </c>
      <c r="AD3361" t="str">
        <f t="shared" si="1778"/>
        <v>0.000746325592317236+0.0323832633787621i</v>
      </c>
      <c r="AE3361" t="str">
        <f t="shared" si="1779"/>
        <v>6.67751632423909E-06-0.0000456817499412919i</v>
      </c>
      <c r="AF3361" t="str">
        <f t="shared" si="1780"/>
        <v>-15.0829483118426-0.249397168567431i</v>
      </c>
      <c r="AG3361" t="str">
        <f t="shared" si="1781"/>
        <v>1.00183085420243-0.0000237805820444169i</v>
      </c>
      <c r="AH3361" t="str">
        <f t="shared" si="1782"/>
        <v>-0.00011192093739302+0.000686091324764466i</v>
      </c>
      <c r="AI3361">
        <f t="shared" si="1783"/>
        <v>-63.158302922465722</v>
      </c>
      <c r="AJ3361">
        <f t="shared" si="1784"/>
        <v>99.264957658211813</v>
      </c>
      <c r="AK3361"/>
      <c r="AL3361"/>
      <c r="AM3361"/>
      <c r="AN3361"/>
    </row>
    <row r="3362" spans="1:40" x14ac:dyDescent="0.25">
      <c r="A3362"/>
      <c r="B3362">
        <f t="shared" si="1785"/>
        <v>1428000</v>
      </c>
      <c r="C3362" s="186" t="str">
        <f t="shared" si="1753"/>
        <v>-3.74788557248669E-08+0.00171500177858416i</v>
      </c>
      <c r="D3362" s="158" t="str">
        <f t="shared" si="1754"/>
        <v>-5.95700624434386+0.0131483469691452i</v>
      </c>
      <c r="E3362" t="str">
        <f t="shared" si="1755"/>
        <v>2870</v>
      </c>
      <c r="F3362" t="str">
        <f t="shared" si="1756"/>
        <v>0.777000777000777</v>
      </c>
      <c r="G3362" t="str">
        <f t="shared" si="1751"/>
        <v>0.777000777000777</v>
      </c>
      <c r="H3362" t="str">
        <f t="shared" si="1757"/>
        <v>9.1259534439866+0.262371219878592i</v>
      </c>
      <c r="I3362" t="str">
        <f t="shared" si="1758"/>
        <v>5607.74288665778i</v>
      </c>
      <c r="J3362" t="str">
        <f t="shared" si="1752"/>
        <v>-26897.3179827479+1212.82468674911i</v>
      </c>
      <c r="K3362" t="str">
        <f t="shared" si="1759"/>
        <v>0.00938179761115127-0.208064031309681i</v>
      </c>
      <c r="L3362" t="str">
        <f t="shared" si="1760"/>
        <v>0.0006957816837379-0.012932477423955i</v>
      </c>
      <c r="M3362" t="str">
        <f t="shared" si="1761"/>
        <v>0.0100775792948892-0.220996508733636i</v>
      </c>
      <c r="N3362" t="str">
        <f t="shared" si="1762"/>
        <v>-6.33305107904469i</v>
      </c>
      <c r="O3362" t="str">
        <f t="shared" si="1763"/>
        <v>0.998756960008283-0.0498451084361587i</v>
      </c>
      <c r="P3362" t="str">
        <f t="shared" si="1764"/>
        <v>0.00124303999171704+0.0498451084361587i</v>
      </c>
      <c r="Q3362" t="str">
        <f t="shared" si="1765"/>
        <v>-0.00124303999171704+6.28320597060853i</v>
      </c>
      <c r="R3362" t="str">
        <f t="shared" si="1766"/>
        <v>0.00793302985788678-0.000199404741933764i</v>
      </c>
      <c r="S3362" t="str">
        <f t="shared" si="1767"/>
        <v>0.653715071958953i</v>
      </c>
      <c r="T3362" t="str">
        <f t="shared" si="1768"/>
        <v>0.000130353885222187+0.00518594118440098i</v>
      </c>
      <c r="U3362" t="str">
        <f t="shared" si="1769"/>
        <v>0.00005-0.000168868244516483i</v>
      </c>
      <c r="V3362" t="str">
        <f t="shared" si="1770"/>
        <v>3.33333333333333E-06-0.000185755068968132i</v>
      </c>
      <c r="W3362" t="str">
        <f t="shared" si="1771"/>
        <v>0.0000142236445943245-0.0000901239678924001i</v>
      </c>
      <c r="X3362" t="str">
        <f t="shared" si="1772"/>
        <v>0.0000143731219151924-0.0000900752995023753i</v>
      </c>
      <c r="Y3362" t="str">
        <f t="shared" si="1773"/>
        <v>0.009+0.897238861865245i</v>
      </c>
      <c r="Z3362" t="str">
        <f t="shared" si="1774"/>
        <v>-0.00140322905076565-0.000238391825586149i</v>
      </c>
      <c r="AA3362" t="str">
        <f t="shared" si="1775"/>
        <v>0.156780041292554-15.603417109659i</v>
      </c>
      <c r="AB3362" t="str">
        <f t="shared" si="1776"/>
        <v>0.000900466737930572+0.0358237695290615i</v>
      </c>
      <c r="AC3362" t="str">
        <f t="shared" si="1777"/>
        <v>1.00792600252055+0.00016201687275753i</v>
      </c>
      <c r="AD3362" t="str">
        <f t="shared" si="1778"/>
        <v>0.000899098868523503+0.0355419185240676i</v>
      </c>
      <c r="AE3362" t="str">
        <f t="shared" si="1779"/>
        <v>7.21126118996395E-06-0.0000500877904135674i</v>
      </c>
      <c r="AF3362" t="str">
        <f t="shared" si="1780"/>
        <v>-15.0829596883305-0.249222872909447i</v>
      </c>
      <c r="AG3362" t="str">
        <f t="shared" si="1781"/>
        <v>1.00200807315213-0.0000306134393967607i</v>
      </c>
      <c r="AH3362" t="str">
        <f t="shared" si="1782"/>
        <v>-0.000121030173641993+0.000752160813369025i</v>
      </c>
      <c r="AI3362">
        <f t="shared" si="1783"/>
        <v>-62.362769421192851</v>
      </c>
      <c r="AJ3362">
        <f t="shared" si="1784"/>
        <v>99.141105709465037</v>
      </c>
      <c r="AK3362"/>
      <c r="AL3362"/>
      <c r="AM3362"/>
      <c r="AN3362"/>
    </row>
    <row r="3363" spans="1:40" x14ac:dyDescent="0.25">
      <c r="A3363"/>
      <c r="B3363">
        <f t="shared" si="1785"/>
        <v>1429000</v>
      </c>
      <c r="C3363" s="186" t="str">
        <f t="shared" si="1753"/>
        <v>-3.74264194169011E-08+0.00171380163738265i</v>
      </c>
      <c r="D3363" s="158" t="str">
        <f t="shared" si="1754"/>
        <v>-5.95700624394184+0.0131391458866003i</v>
      </c>
      <c r="E3363" t="str">
        <f t="shared" si="1755"/>
        <v>2870</v>
      </c>
      <c r="F3363" t="str">
        <f t="shared" si="1756"/>
        <v>0.777000777000777</v>
      </c>
      <c r="G3363" t="str">
        <f t="shared" si="1751"/>
        <v>0.777000777000777</v>
      </c>
      <c r="H3363" t="str">
        <f t="shared" si="1757"/>
        <v>9.12596479703177+0.262187966341081i</v>
      </c>
      <c r="I3363" t="str">
        <f t="shared" si="1758"/>
        <v>5611.66987747477i</v>
      </c>
      <c r="J3363" t="str">
        <f t="shared" si="1752"/>
        <v>-26935.0038877358+1213.67400375663i</v>
      </c>
      <c r="K3363" t="str">
        <f t="shared" si="1759"/>
        <v>0.00936869725161153-0.207919009646826i</v>
      </c>
      <c r="L3363" t="str">
        <f t="shared" si="1760"/>
        <v>0.000694811027940218-0.0129234795905818i</v>
      </c>
      <c r="M3363" t="str">
        <f t="shared" si="1761"/>
        <v>0.0100635082795517-0.220842489237408i</v>
      </c>
      <c r="N3363" t="str">
        <f t="shared" si="1762"/>
        <v>-6.33748598876391i</v>
      </c>
      <c r="O3363" t="str">
        <f t="shared" si="1763"/>
        <v>0.998526080205378-0.0542740006788102i</v>
      </c>
      <c r="P3363" t="str">
        <f t="shared" si="1764"/>
        <v>0.00147391979462197+0.0542740006788102i</v>
      </c>
      <c r="Q3363" t="str">
        <f t="shared" si="1765"/>
        <v>-0.00147391979462197+6.2832119880851i</v>
      </c>
      <c r="R3363" t="str">
        <f t="shared" si="1766"/>
        <v>0.00863788330588383-0.000236606904976196i</v>
      </c>
      <c r="S3363" t="str">
        <f t="shared" si="1767"/>
        <v>0.65417285562279i</v>
      </c>
      <c r="T3363" t="str">
        <f t="shared" si="1768"/>
        <v>0.000154781814688348+0.00565066878874645i</v>
      </c>
      <c r="U3363" t="str">
        <f t="shared" si="1769"/>
        <v>0.0000500000000000001-0.000168750072197018i</v>
      </c>
      <c r="V3363" t="str">
        <f t="shared" si="1770"/>
        <v>3.33333333333333E-06-0.000185625079416719i</v>
      </c>
      <c r="W3363" t="str">
        <f t="shared" si="1771"/>
        <v>0.0000142233006726266-0.0000900631852346786i</v>
      </c>
      <c r="X3363" t="str">
        <f t="shared" si="1772"/>
        <v>0.0000143725714731432-0.0000900145511890263i</v>
      </c>
      <c r="Y3363" t="str">
        <f t="shared" si="1773"/>
        <v>0.009+0.897867180395963i</v>
      </c>
      <c r="Z3363" t="str">
        <f t="shared" si="1774"/>
        <v>-0.00140130153420244-0.000238197030258683i</v>
      </c>
      <c r="AA3363" t="str">
        <f t="shared" si="1775"/>
        <v>0.156560661209575-15.5924980456567i</v>
      </c>
      <c r="AB3363" t="str">
        <f t="shared" si="1776"/>
        <v>0.00106921152005424+0.0390340439999602i</v>
      </c>
      <c r="AC3363" t="str">
        <f t="shared" si="1777"/>
        <v>1.00863113546094+0.000156692091367894i</v>
      </c>
      <c r="AD3363" t="str">
        <f t="shared" si="1778"/>
        <v>0.00106607405145063+0.0386998532786212i</v>
      </c>
      <c r="AE3363" t="str">
        <f t="shared" si="1779"/>
        <v>7.72429891854317E-06-0.0000544840994458326i</v>
      </c>
      <c r="AF3363" t="str">
        <f t="shared" si="1780"/>
        <v>-15.0829710409736-0.249048820454481i</v>
      </c>
      <c r="AG3363" t="str">
        <f t="shared" si="1781"/>
        <v>1.00218501133658-0.0000382412562636324i</v>
      </c>
      <c r="AH3363" t="str">
        <f t="shared" si="1782"/>
        <v>-0.00012982219849371+0.000818065918730062i</v>
      </c>
      <c r="AI3363">
        <f t="shared" si="1783"/>
        <v>-61.636216637902265</v>
      </c>
      <c r="AJ3363">
        <f t="shared" si="1784"/>
        <v>99.017304707093714</v>
      </c>
      <c r="AK3363"/>
      <c r="AL3363"/>
      <c r="AM3363"/>
      <c r="AN3363"/>
    </row>
    <row r="3364" spans="1:40" x14ac:dyDescent="0.25">
      <c r="A3364"/>
      <c r="B3364">
        <f t="shared" si="1785"/>
        <v>1430000</v>
      </c>
      <c r="C3364" s="186" t="str">
        <f t="shared" si="1753"/>
        <v>-3.73740930767074E-08+0.00171260317470031i</v>
      </c>
      <c r="D3364" s="158" t="str">
        <f t="shared" si="1754"/>
        <v>-5.95700624354067+0.0131299576727024i</v>
      </c>
      <c r="E3364" t="str">
        <f t="shared" si="1755"/>
        <v>2870</v>
      </c>
      <c r="F3364" t="str">
        <f t="shared" si="1756"/>
        <v>0.777000777000777</v>
      </c>
      <c r="G3364" t="str">
        <f t="shared" si="1751"/>
        <v>0.777000777000777</v>
      </c>
      <c r="H3364" t="str">
        <f t="shared" si="1757"/>
        <v>9.12597612629803+0.262004968367077i</v>
      </c>
      <c r="I3364" t="str">
        <f t="shared" si="1758"/>
        <v>5615.59686829176i</v>
      </c>
      <c r="J3364" t="str">
        <f t="shared" si="1752"/>
        <v>-26972.7161741762+1214.52332076416i</v>
      </c>
      <c r="K3364" t="str">
        <f t="shared" si="1759"/>
        <v>0.00935562429429822-0.207774189600213i</v>
      </c>
      <c r="L3364" t="str">
        <f t="shared" si="1760"/>
        <v>0.000693842399956729-0.012914494232645i</v>
      </c>
      <c r="M3364" t="str">
        <f t="shared" si="1761"/>
        <v>0.0100494666942549-0.220688683832858i</v>
      </c>
      <c r="N3364" t="str">
        <f t="shared" si="1762"/>
        <v>-6.34192089848313i</v>
      </c>
      <c r="O3364" t="str">
        <f t="shared" si="1763"/>
        <v>0.998275561000124-0.058701825439142i</v>
      </c>
      <c r="P3364" t="str">
        <f t="shared" si="1764"/>
        <v>0.00172443899987595+0.058701825439142i</v>
      </c>
      <c r="Q3364" t="str">
        <f t="shared" si="1765"/>
        <v>-0.00172443899987595+6.28321907304399i</v>
      </c>
      <c r="R3364" t="str">
        <f t="shared" si="1766"/>
        <v>0.00934255945244429-0.000277015595592017i</v>
      </c>
      <c r="S3364" t="str">
        <f t="shared" si="1767"/>
        <v>0.654630639286627i</v>
      </c>
      <c r="T3364" t="str">
        <f t="shared" si="1768"/>
        <v>0.000181342896434768+0.00611592566692693i</v>
      </c>
      <c r="U3364" t="str">
        <f t="shared" si="1769"/>
        <v>0.0000500000000000001-0.000168632065153523i</v>
      </c>
      <c r="V3364" t="str">
        <f t="shared" si="1770"/>
        <v>3.33333333333333E-06-0.000185495271668876i</v>
      </c>
      <c r="W3364" t="str">
        <f t="shared" si="1771"/>
        <v>0.0000142229565315082-0.0000900024890445966i</v>
      </c>
      <c r="X3364" t="str">
        <f t="shared" si="1772"/>
        <v>0.0000143720212449964-0.0000899538892945824i</v>
      </c>
      <c r="Y3364" t="str">
        <f t="shared" si="1773"/>
        <v>0.009+0.898495498926681i</v>
      </c>
      <c r="Z3364" t="str">
        <f t="shared" si="1774"/>
        <v>-0.00139937805763679-0.000238002551321025i</v>
      </c>
      <c r="AA3364" t="str">
        <f t="shared" si="1775"/>
        <v>0.156341741272787-15.5815942529598i</v>
      </c>
      <c r="AB3364" t="str">
        <f t="shared" si="1776"/>
        <v>0.00125269182518929+0.0422479746218273i</v>
      </c>
      <c r="AC3364" t="str">
        <f t="shared" si="1777"/>
        <v>1.00933623879867+0.000148114703712575i</v>
      </c>
      <c r="AD3364" t="str">
        <f t="shared" si="1778"/>
        <v>0.0012472468681717+0.0418570029116472i</v>
      </c>
      <c r="AE3364" t="str">
        <f t="shared" si="1779"/>
        <v>8.21670358384798E-06-0.0000588706193697505i</v>
      </c>
      <c r="AF3364" t="str">
        <f t="shared" si="1780"/>
        <v>-15.0829823698387-0.248875010694375i</v>
      </c>
      <c r="AG3364" t="str">
        <f t="shared" si="1781"/>
        <v>1.0023616656746-0.0000466621544467224i</v>
      </c>
      <c r="AH3364" t="str">
        <f t="shared" si="1782"/>
        <v>-0.000138298446909903+0.000883805874562675i</v>
      </c>
      <c r="AI3364">
        <f t="shared" si="1783"/>
        <v>-60.967801326013401</v>
      </c>
      <c r="AJ3364">
        <f t="shared" si="1784"/>
        <v>98.893554537619877</v>
      </c>
      <c r="AK3364"/>
      <c r="AL3364"/>
      <c r="AM3364"/>
      <c r="AN3364"/>
    </row>
    <row r="3365" spans="1:40" x14ac:dyDescent="0.25">
      <c r="A3365"/>
      <c r="B3365">
        <f t="shared" si="1785"/>
        <v>1431000</v>
      </c>
      <c r="C3365" s="186" t="str">
        <f t="shared" si="1753"/>
        <v>-3.73218763970062E-08+0.00171140638701822i</v>
      </c>
      <c r="D3365" s="158" t="str">
        <f t="shared" si="1754"/>
        <v>-5.95700624314034+0.013120782300473i</v>
      </c>
      <c r="E3365" t="str">
        <f t="shared" si="1755"/>
        <v>2870</v>
      </c>
      <c r="F3365" t="str">
        <f t="shared" si="1756"/>
        <v>0.777000777000777</v>
      </c>
      <c r="G3365" t="str">
        <f t="shared" si="1751"/>
        <v>0.777000777000777</v>
      </c>
      <c r="H3365" t="str">
        <f t="shared" si="1757"/>
        <v>9.1259874318517+0.261822225422858i</v>
      </c>
      <c r="I3365" t="str">
        <f t="shared" si="1758"/>
        <v>5619.52385910874i</v>
      </c>
      <c r="J3365" t="str">
        <f t="shared" si="1752"/>
        <v>-27010.4548420691+1215.37263777169i</v>
      </c>
      <c r="K3365" t="str">
        <f t="shared" si="1759"/>
        <v>0.00934257866289067-0.207629570750539i</v>
      </c>
      <c r="L3365" t="str">
        <f t="shared" si="1760"/>
        <v>0.000692875794148337-0.0129055213242932i</v>
      </c>
      <c r="M3365" t="str">
        <f t="shared" si="1761"/>
        <v>0.010035454457039-0.220535092074832i</v>
      </c>
      <c r="N3365" t="str">
        <f t="shared" si="1762"/>
        <v>-6.34635580820234i</v>
      </c>
      <c r="O3365" t="str">
        <f t="shared" si="1763"/>
        <v>0.998005407319833-0.0631284956289514i</v>
      </c>
      <c r="P3365" t="str">
        <f t="shared" si="1764"/>
        <v>0.001994592680167+0.0631284956289514i</v>
      </c>
      <c r="Q3365" t="str">
        <f t="shared" si="1765"/>
        <v>-0.001994592680167+6.28322731257339i</v>
      </c>
      <c r="R3365" t="str">
        <f t="shared" si="1766"/>
        <v>0.0100470431752923-0.000320636567598035i</v>
      </c>
      <c r="S3365" t="str">
        <f t="shared" si="1767"/>
        <v>0.655088422950464i</v>
      </c>
      <c r="T3365" t="str">
        <f t="shared" si="1768"/>
        <v>0.000210045303408047+0.00658170166901745i</v>
      </c>
      <c r="U3365" t="str">
        <f t="shared" si="1769"/>
        <v>0.0000500000000000001-0.00016851422303951i</v>
      </c>
      <c r="V3365" t="str">
        <f t="shared" si="1770"/>
        <v>3.33333333333333E-06-0.000185365645343461i</v>
      </c>
      <c r="W3365" t="str">
        <f t="shared" si="1771"/>
        <v>0.0000142226121710116-0.0000899418791405963i</v>
      </c>
      <c r="X3365" t="str">
        <f t="shared" si="1772"/>
        <v>0.0000143714712295838-0.0000898933136375899i</v>
      </c>
      <c r="Y3365" t="str">
        <f t="shared" si="1773"/>
        <v>0.009+0.899123817457399i</v>
      </c>
      <c r="Z3365" t="str">
        <f t="shared" si="1774"/>
        <v>-0.00139745860977894-0.000237808387978251i</v>
      </c>
      <c r="AA3365" t="str">
        <f t="shared" si="1775"/>
        <v>0.156123280196177-15.5707056995533i</v>
      </c>
      <c r="AB3365" t="str">
        <f t="shared" si="1776"/>
        <v>0.00145096411092846+0.045465491280375i</v>
      </c>
      <c r="AC3365" t="str">
        <f t="shared" si="1777"/>
        <v>1.01004129739+0.000136278363310222i</v>
      </c>
      <c r="AD3365" t="str">
        <f t="shared" si="1778"/>
        <v>0.00144261274654426+0.0450133027243101i</v>
      </c>
      <c r="AE3365" t="str">
        <f t="shared" si="1779"/>
        <v>8.68854935521007E-06-0.0000632472928584058i</v>
      </c>
      <c r="AF3365" t="str">
        <f t="shared" si="1780"/>
        <v>-15.082993674992-0.248701443122385i</v>
      </c>
      <c r="AG3365" t="str">
        <f t="shared" si="1781"/>
        <v>1.00253803309528-0.0000558742440287174i</v>
      </c>
      <c r="AH3365" t="str">
        <f t="shared" si="1782"/>
        <v>-0.000146460352640269+0.000949379922356003i</v>
      </c>
      <c r="AI3365">
        <f t="shared" si="1783"/>
        <v>-60.349051815665518</v>
      </c>
      <c r="AJ3365">
        <f t="shared" si="1784"/>
        <v>98.769855086926455</v>
      </c>
      <c r="AK3365"/>
      <c r="AL3365"/>
      <c r="AM3365"/>
      <c r="AN3365"/>
    </row>
    <row r="3366" spans="1:40" x14ac:dyDescent="0.25">
      <c r="A3366"/>
      <c r="B3366">
        <f t="shared" si="1785"/>
        <v>1432000</v>
      </c>
      <c r="C3366" s="186" t="str">
        <f t="shared" si="1753"/>
        <v>-3.72697690715902E-08+0.0017102112708273i</v>
      </c>
      <c r="D3366" s="158" t="str">
        <f t="shared" si="1754"/>
        <v>-5.95700624274085+0.0131116197430093i</v>
      </c>
      <c r="E3366" t="str">
        <f t="shared" si="1755"/>
        <v>2870</v>
      </c>
      <c r="F3366" t="str">
        <f t="shared" si="1756"/>
        <v>0.777000777000777</v>
      </c>
      <c r="G3366" t="str">
        <f t="shared" si="1751"/>
        <v>0.777000777000777</v>
      </c>
      <c r="H3366" t="str">
        <f t="shared" si="1757"/>
        <v>9.12599871375891+0.261639736976185i</v>
      </c>
      <c r="I3366" t="str">
        <f t="shared" si="1758"/>
        <v>5623.45084992573i</v>
      </c>
      <c r="J3366" t="str">
        <f t="shared" si="1752"/>
        <v>-27048.2198914147+1216.22195477922i</v>
      </c>
      <c r="K3366" t="str">
        <f t="shared" si="1759"/>
        <v>0.00932956028133354-0.207485152679658i</v>
      </c>
      <c r="L3366" t="str">
        <f t="shared" si="1760"/>
        <v>0.000691911204895519-0.0128965608397464i</v>
      </c>
      <c r="M3366" t="str">
        <f t="shared" si="1761"/>
        <v>0.0100214714862291-0.220381713519404i</v>
      </c>
      <c r="N3366" t="str">
        <f t="shared" si="1762"/>
        <v>-6.35079071792156i</v>
      </c>
      <c r="O3366" t="str">
        <f t="shared" si="1763"/>
        <v>0.997715624477991-0.0675539241827743i</v>
      </c>
      <c r="P3366" t="str">
        <f t="shared" si="1764"/>
        <v>0.002284375522009+0.0675539241827743i</v>
      </c>
      <c r="Q3366" t="str">
        <f t="shared" si="1765"/>
        <v>-0.002284375522009+6.28323679373879i</v>
      </c>
      <c r="R3366" t="str">
        <f t="shared" si="1766"/>
        <v>0.0107513192560333-0.000367475498432214i</v>
      </c>
      <c r="S3366" t="str">
        <f t="shared" si="1767"/>
        <v>0.655546206614301i</v>
      </c>
      <c r="T3366" t="str">
        <f t="shared" si="1768"/>
        <v>0.000240897169020937+0.00704798655439192i</v>
      </c>
      <c r="U3366" t="str">
        <f t="shared" si="1769"/>
        <v>0.0000500000000000001-0.000168396545509454i</v>
      </c>
      <c r="V3366" t="str">
        <f t="shared" si="1770"/>
        <v>3.33333333333333E-06-0.0001852362000604i</v>
      </c>
      <c r="W3366" t="str">
        <f t="shared" si="1771"/>
        <v>0.0000142222675911799-0.0000898813553416266i</v>
      </c>
      <c r="X3366" t="str">
        <f t="shared" si="1772"/>
        <v>0.0000143709214257418-0.0000898328240371021i</v>
      </c>
      <c r="Y3366" t="str">
        <f t="shared" si="1773"/>
        <v>0.009+0.899752135988117i</v>
      </c>
      <c r="Z3366" t="str">
        <f t="shared" si="1774"/>
        <v>-0.00139554317937853-0.000237614539438118i</v>
      </c>
      <c r="AA3366" t="str">
        <f t="shared" si="1775"/>
        <v>0.155905276698221-15.5598323535116i</v>
      </c>
      <c r="AB3366" t="str">
        <f t="shared" si="1776"/>
        <v>0.0016640845617701+0.0486865232347644i</v>
      </c>
      <c r="AC3366" t="str">
        <f t="shared" si="1777"/>
        <v>1.01074629599177+0.000121176797196741i</v>
      </c>
      <c r="AD3366" t="str">
        <f t="shared" si="1778"/>
        <v>0.00165216681548631+0.0481686880511484i</v>
      </c>
      <c r="AE3366" t="str">
        <f t="shared" si="1779"/>
        <v>9.13991049606451E-06-0.0000676140629263288i</v>
      </c>
      <c r="AF3366" t="str">
        <f t="shared" si="1780"/>
        <v>-15.0830049564998-0.248528117233176i</v>
      </c>
      <c r="AG3366" t="str">
        <f t="shared" si="1781"/>
        <v>1.00271411053809-0.0000658756234293151i</v>
      </c>
      <c r="AH3366" t="str">
        <f t="shared" si="1782"/>
        <v>-0.000154309348190405+0.0010147873113395i</v>
      </c>
      <c r="AI3366">
        <f t="shared" si="1783"/>
        <v>-59.773223162914242</v>
      </c>
      <c r="AJ3366">
        <f t="shared" si="1784"/>
        <v>98.646206240255438</v>
      </c>
      <c r="AK3366"/>
      <c r="AL3366"/>
      <c r="AM3366"/>
      <c r="AN3366"/>
    </row>
    <row r="3367" spans="1:40" x14ac:dyDescent="0.25">
      <c r="A3367"/>
      <c r="B3367">
        <f t="shared" si="1785"/>
        <v>1433000</v>
      </c>
      <c r="C3367" s="186" t="str">
        <f t="shared" si="1753"/>
        <v>-3.72177707953202E-08+0.00170901782262828i</v>
      </c>
      <c r="D3367" s="158" t="str">
        <f t="shared" si="1754"/>
        <v>-5.9570062423422+0.0131024699734835i</v>
      </c>
      <c r="E3367" t="str">
        <f t="shared" si="1755"/>
        <v>2870</v>
      </c>
      <c r="F3367" t="str">
        <f t="shared" si="1756"/>
        <v>0.777000777000777</v>
      </c>
      <c r="G3367" t="str">
        <f t="shared" si="1751"/>
        <v>0.777000777000777</v>
      </c>
      <c r="H3367" t="str">
        <f t="shared" si="1757"/>
        <v>9.12600997208551+0.261457502496295i</v>
      </c>
      <c r="I3367" t="str">
        <f t="shared" si="1758"/>
        <v>5627.37784074272i</v>
      </c>
      <c r="J3367" t="str">
        <f t="shared" si="1752"/>
        <v>-27086.0113222127+1217.07127178674i</v>
      </c>
      <c r="K3367" t="str">
        <f t="shared" si="1759"/>
        <v>0.00931656907383595-0.207340934970582i</v>
      </c>
      <c r="L3367" t="str">
        <f t="shared" si="1760"/>
        <v>0.000690948626598243-0.0128876127532956i</v>
      </c>
      <c r="M3367" t="str">
        <f t="shared" si="1761"/>
        <v>0.0100075177004342-0.220228547723878i</v>
      </c>
      <c r="N3367" t="str">
        <f t="shared" si="1762"/>
        <v>-6.35522562764078i</v>
      </c>
      <c r="O3367" t="str">
        <f t="shared" si="1763"/>
        <v>0.997406218174162-0.0719780240595356i</v>
      </c>
      <c r="P3367" t="str">
        <f t="shared" si="1764"/>
        <v>0.00259378182583803+0.0719780240595356i</v>
      </c>
      <c r="Q3367" t="str">
        <f t="shared" si="1765"/>
        <v>-0.00259378182583803+6.28324760358124i</v>
      </c>
      <c r="R3367" t="str">
        <f t="shared" si="1766"/>
        <v>0.01145537238037-0.000417537988003391i</v>
      </c>
      <c r="S3367" t="str">
        <f t="shared" si="1767"/>
        <v>0.656003990278136i</v>
      </c>
      <c r="T3367" t="str">
        <f t="shared" si="1768"/>
        <v>0.000273906586222929+0.00751476999164467i</v>
      </c>
      <c r="U3367" t="str">
        <f t="shared" si="1769"/>
        <v>0.0000499999999999999-0.000168279032218799i</v>
      </c>
      <c r="V3367" t="str">
        <f t="shared" si="1770"/>
        <v>3.33333333333333E-06-0.000185106935440678i</v>
      </c>
      <c r="W3367" t="str">
        <f t="shared" si="1771"/>
        <v>0.0000142219227920558-0.0000898209174671418i</v>
      </c>
      <c r="X3367" t="str">
        <f t="shared" si="1772"/>
        <v>0.000014370371832311-0.0000897724203126765i</v>
      </c>
      <c r="Y3367" t="str">
        <f t="shared" si="1773"/>
        <v>0.009+0.900380454518835i</v>
      </c>
      <c r="Z3367" t="str">
        <f t="shared" si="1774"/>
        <v>-0.00139363175522442-0.000237421004911059i</v>
      </c>
      <c r="AA3367" t="str">
        <f t="shared" si="1775"/>
        <v>0.155687729501867-15.5489741829984i</v>
      </c>
      <c r="AB3367" t="str">
        <f t="shared" si="1776"/>
        <v>0.0018921090826979+0.0519109991170641i</v>
      </c>
      <c r="AC3367" t="str">
        <f t="shared" si="1777"/>
        <v>1.01145121926158+0.000102803807093526i</v>
      </c>
      <c r="AD3367" t="str">
        <f t="shared" si="1778"/>
        <v>0.00187590390524716+0.0513230942614305i</v>
      </c>
      <c r="AE3367" t="str">
        <f t="shared" si="1779"/>
        <v>0.0000095708613625919-0.000071970872929406i</v>
      </c>
      <c r="AF3367" t="str">
        <f t="shared" si="1780"/>
        <v>-15.0830162144277-0.248355032522812i</v>
      </c>
      <c r="AG3367" t="str">
        <f t="shared" si="1781"/>
        <v>1.00288989495283-0.0000766643794607636i</v>
      </c>
      <c r="AH3367" t="str">
        <f t="shared" si="1782"/>
        <v>-0.000161846864790039+0.00108002729844761i</v>
      </c>
      <c r="AI3367">
        <f t="shared" si="1783"/>
        <v>-59.234857592233361</v>
      </c>
      <c r="AJ3367">
        <f t="shared" si="1784"/>
        <v>98.52260788221831</v>
      </c>
      <c r="AK3367"/>
      <c r="AL3367"/>
      <c r="AM3367"/>
      <c r="AN3367"/>
    </row>
    <row r="3368" spans="1:40" x14ac:dyDescent="0.25">
      <c r="A3368"/>
      <c r="B3368">
        <f t="shared" si="1785"/>
        <v>1434000</v>
      </c>
      <c r="C3368" s="186" t="str">
        <f t="shared" si="1753"/>
        <v>-3.71658812641205E-08+0.00170782603893162i</v>
      </c>
      <c r="D3368" s="158" t="str">
        <f t="shared" si="1754"/>
        <v>-5.95700624194438+0.0130933329651424i</v>
      </c>
      <c r="E3368" t="str">
        <f t="shared" si="1755"/>
        <v>2870</v>
      </c>
      <c r="F3368" t="str">
        <f t="shared" si="1756"/>
        <v>0.777000777000777</v>
      </c>
      <c r="G3368" t="str">
        <f t="shared" si="1751"/>
        <v>0.777000777000777</v>
      </c>
      <c r="H3368" t="str">
        <f t="shared" si="1757"/>
        <v>9.12602120689716+0.261275521453903i</v>
      </c>
      <c r="I3368" t="str">
        <f t="shared" si="1758"/>
        <v>5631.30483155971i</v>
      </c>
      <c r="J3368" t="str">
        <f t="shared" si="1752"/>
        <v>-27123.8291344634+1217.92058879427i</v>
      </c>
      <c r="K3368" t="str">
        <f t="shared" si="1759"/>
        <v>0.00930360496487002-0.20719691720747i</v>
      </c>
      <c r="L3368" t="str">
        <f t="shared" si="1760"/>
        <v>0.000689988053675876-0.0128786770393021i</v>
      </c>
      <c r="M3368" t="str">
        <f t="shared" si="1761"/>
        <v>0.0099935930185459-0.220075594246772i</v>
      </c>
      <c r="N3368" t="str">
        <f t="shared" si="1762"/>
        <v>-6.35966053736i</v>
      </c>
      <c r="O3368" t="str">
        <f t="shared" si="1763"/>
        <v>0.997077194493871-0.0764007082443058i</v>
      </c>
      <c r="P3368" t="str">
        <f t="shared" si="1764"/>
        <v>0.002922805506129+0.0764007082443058i</v>
      </c>
      <c r="Q3368" t="str">
        <f t="shared" si="1765"/>
        <v>-0.002922805506129+6.28325982911569i</v>
      </c>
      <c r="R3368" t="str">
        <f t="shared" si="1766"/>
        <v>0.0121591871383481-0.000470829557539303i</v>
      </c>
      <c r="S3368" t="str">
        <f t="shared" si="1767"/>
        <v>0.656461773941973i</v>
      </c>
      <c r="T3368" t="str">
        <f t="shared" si="1768"/>
        <v>0.000309081606566565+0.00798204155853242i</v>
      </c>
      <c r="U3368" t="str">
        <f t="shared" si="1769"/>
        <v>0.0000499999999999999-0.000168161682823946i</v>
      </c>
      <c r="V3368" t="str">
        <f t="shared" si="1770"/>
        <v>3.33333333333333E-06-0.00018497785110634i</v>
      </c>
      <c r="W3368" t="str">
        <f t="shared" si="1771"/>
        <v>0.0000142215777736823-0.0000897605653371001i</v>
      </c>
      <c r="X3368" t="str">
        <f t="shared" si="1772"/>
        <v>0.0000143698224481361-0.0000897121022843751i</v>
      </c>
      <c r="Y3368" t="str">
        <f t="shared" si="1773"/>
        <v>0.009+0.901008773049553i</v>
      </c>
      <c r="Z3368" t="str">
        <f t="shared" si="1774"/>
        <v>-0.00139172432614456-0.000237227783610163i</v>
      </c>
      <c r="AA3368" t="str">
        <f t="shared" si="1775"/>
        <v>0.155470637334514-15.5381311562659i</v>
      </c>
      <c r="AB3368" t="str">
        <f t="shared" si="1776"/>
        <v>0.00213509329273113+0.0551388469318487i</v>
      </c>
      <c r="AC3368" t="str">
        <f t="shared" si="1777"/>
        <v>1.01215605175803+0.0000811532705786937i</v>
      </c>
      <c r="AD3368" t="str">
        <f t="shared" si="1778"/>
        <v>0.00211381854769394+0.0544764567605844i</v>
      </c>
      <c r="AE3368" t="str">
        <f t="shared" si="1779"/>
        <v>9.98147640236711E-06-0.0000763176665648914i</v>
      </c>
      <c r="AF3368" t="str">
        <f t="shared" si="1780"/>
        <v>-15.0830274488415-0.248182188488761i</v>
      </c>
      <c r="AG3368" t="str">
        <f t="shared" si="1781"/>
        <v>1.00306538329978-0.0000882385873840049i</v>
      </c>
      <c r="AH3368" t="str">
        <f t="shared" si="1782"/>
        <v>-0.000169074332361713+0.0011450991482859i</v>
      </c>
      <c r="AI3368">
        <f t="shared" si="1783"/>
        <v>-58.729476477180221</v>
      </c>
      <c r="AJ3368">
        <f t="shared" si="1784"/>
        <v>98.399059896797667</v>
      </c>
      <c r="AK3368"/>
      <c r="AL3368"/>
      <c r="AM3368"/>
      <c r="AN3368"/>
    </row>
    <row r="3369" spans="1:40" x14ac:dyDescent="0.25">
      <c r="A3369"/>
      <c r="B3369">
        <f t="shared" si="1785"/>
        <v>1435000</v>
      </c>
      <c r="C3369" s="186" t="str">
        <f t="shared" si="1753"/>
        <v>-3.71141001749747E-08+0.00170663591625753i</v>
      </c>
      <c r="D3369" s="158" t="str">
        <f t="shared" si="1754"/>
        <v>-5.95700624154739+0.0130842086913077i</v>
      </c>
      <c r="E3369" t="str">
        <f t="shared" si="1755"/>
        <v>2870</v>
      </c>
      <c r="F3369" t="str">
        <f t="shared" si="1756"/>
        <v>0.777000777000777</v>
      </c>
      <c r="G3369" t="str">
        <f t="shared" si="1751"/>
        <v>0.777000777000777</v>
      </c>
      <c r="H3369" t="str">
        <f t="shared" si="1757"/>
        <v>9.12603241825927+0.261093793321189i</v>
      </c>
      <c r="I3369" t="str">
        <f t="shared" si="1758"/>
        <v>5635.23182237669i</v>
      </c>
      <c r="J3369" t="str">
        <f t="shared" si="1752"/>
        <v>-27161.6733281666+1218.7699058018i</v>
      </c>
      <c r="K3369" t="str">
        <f t="shared" si="1759"/>
        <v>0.00929066787917001-0.207053098975636i</v>
      </c>
      <c r="L3369" t="str">
        <f t="shared" si="1760"/>
        <v>0.000689029480567133-0.0128697536721982i</v>
      </c>
      <c r="M3369" t="str">
        <f t="shared" si="1761"/>
        <v>0.00997969735973714-0.219922852647834i</v>
      </c>
      <c r="N3369" t="str">
        <f t="shared" si="1762"/>
        <v>-6.36409544707922i</v>
      </c>
      <c r="O3369" t="str">
        <f t="shared" si="1763"/>
        <v>0.996728559908483-0.0808218897499986i</v>
      </c>
      <c r="P3369" t="str">
        <f t="shared" si="1764"/>
        <v>0.00327144009151703+0.0808218897499986i</v>
      </c>
      <c r="Q3369" t="str">
        <f t="shared" si="1765"/>
        <v>-0.00327144009151703+6.28327355732922i</v>
      </c>
      <c r="R3369" t="str">
        <f t="shared" si="1766"/>
        <v>0.0128627480246048-0.000527355648430538i</v>
      </c>
      <c r="S3369" t="str">
        <f t="shared" si="1767"/>
        <v>0.65691955760581i</v>
      </c>
      <c r="T3369" t="str">
        <f t="shared" si="1768"/>
        <v>0.000346430239267914+0.00844979074191839i</v>
      </c>
      <c r="U3369" t="str">
        <f t="shared" si="1769"/>
        <v>0.0000499999999999999-0.000168044496982257i</v>
      </c>
      <c r="V3369" t="str">
        <f t="shared" si="1770"/>
        <v>3.33333333333333E-06-0.000184848946680483i</v>
      </c>
      <c r="W3369" t="str">
        <f t="shared" si="1771"/>
        <v>0.0000142212325361023-0.0000897002987719608i</v>
      </c>
      <c r="X3369" t="str">
        <f t="shared" si="1772"/>
        <v>0.0000143692732720663-0.0000896518697727601i</v>
      </c>
      <c r="Y3369" t="str">
        <f t="shared" si="1773"/>
        <v>0.009+0.901637091580271i</v>
      </c>
      <c r="Z3369" t="str">
        <f t="shared" si="1774"/>
        <v>-0.00138982088100583-0.000237034874751174i</v>
      </c>
      <c r="AA3369" t="str">
        <f t="shared" si="1775"/>
        <v>0.155253998927997-15.5273032416549i</v>
      </c>
      <c r="AB3369" t="str">
        <f t="shared" si="1776"/>
        <v>0.00239309251843451+0.0583699940558131i</v>
      </c>
      <c r="AC3369" t="str">
        <f t="shared" si="1777"/>
        <v>1.01286077794088+0.0000562191422623637i</v>
      </c>
      <c r="AD3369" t="str">
        <f t="shared" si="1778"/>
        <v>0.00236590497660283+0.0576287109915827i</v>
      </c>
      <c r="AE3369" t="str">
        <f t="shared" si="1779"/>
        <v>0.0000103718301530032-0.0000806543878713537i</v>
      </c>
      <c r="AF3369" t="str">
        <f t="shared" si="1780"/>
        <v>-15.0830386598067-0.248009584629881i</v>
      </c>
      <c r="AG3369" t="str">
        <f t="shared" si="1781"/>
        <v>1.00324057254967-0.00010059631096488i</v>
      </c>
      <c r="AH3369" t="str">
        <f t="shared" si="1782"/>
        <v>-0.000175993179489714+0.0012100021330964i</v>
      </c>
      <c r="AI3369">
        <f t="shared" si="1783"/>
        <v>-58.253359279363927</v>
      </c>
      <c r="AJ3369">
        <f t="shared" si="1784"/>
        <v>98.275562167350671</v>
      </c>
      <c r="AK3369"/>
      <c r="AL3369"/>
      <c r="AM3369"/>
      <c r="AN3369"/>
    </row>
    <row r="3370" spans="1:40" x14ac:dyDescent="0.25">
      <c r="A3370"/>
      <c r="B3370">
        <f t="shared" si="1785"/>
        <v>1436000</v>
      </c>
      <c r="C3370" s="186" t="str">
        <f t="shared" si="1753"/>
        <v>-3.70624272259209E-08+0.00170544745113591i</v>
      </c>
      <c r="D3370" s="158" t="str">
        <f t="shared" si="1754"/>
        <v>-5.95700624115123+0.0130750971253753i</v>
      </c>
      <c r="E3370" t="str">
        <f t="shared" si="1755"/>
        <v>2870</v>
      </c>
      <c r="F3370" t="str">
        <f t="shared" si="1756"/>
        <v>0.777000777000777</v>
      </c>
      <c r="G3370" t="str">
        <f t="shared" si="1751"/>
        <v>0.777000777000777</v>
      </c>
      <c r="H3370" t="str">
        <f t="shared" si="1757"/>
        <v>9.12604360623706+0.260912317571797i</v>
      </c>
      <c r="I3370" t="str">
        <f t="shared" si="1758"/>
        <v>5639.15881319368i</v>
      </c>
      <c r="J3370" t="str">
        <f t="shared" si="1752"/>
        <v>-27199.5439033224+1219.61922280933i</v>
      </c>
      <c r="K3370" t="str">
        <f t="shared" si="1759"/>
        <v>0.00927775774173103-0.20690947986153i</v>
      </c>
      <c r="L3370" t="str">
        <f t="shared" si="1760"/>
        <v>0.000688072901729954-0.0128608426264858i</v>
      </c>
      <c r="M3370" t="str">
        <f t="shared" si="1761"/>
        <v>0.00996583064346098-0.219770322488016i</v>
      </c>
      <c r="N3370" t="str">
        <f t="shared" si="1762"/>
        <v>-6.36853035679844i</v>
      </c>
      <c r="O3370" t="str">
        <f t="shared" si="1763"/>
        <v>0.996360321275081-0.0852414816190841i</v>
      </c>
      <c r="P3370" t="str">
        <f t="shared" si="1764"/>
        <v>0.00363967872491899+0.0852414816190841i</v>
      </c>
      <c r="Q3370" t="str">
        <f t="shared" si="1765"/>
        <v>-0.00363967872491899+6.28328887517936i</v>
      </c>
      <c r="R3370" t="str">
        <f t="shared" si="1766"/>
        <v>0.0135660394386336-0.000587121621069808i</v>
      </c>
      <c r="S3370" t="str">
        <f t="shared" si="1767"/>
        <v>0.657377341269647i</v>
      </c>
      <c r="T3370" t="str">
        <f t="shared" si="1768"/>
        <v>0.000385960450260796+0.00891800693772813i</v>
      </c>
      <c r="U3370" t="str">
        <f t="shared" si="1769"/>
        <v>0.0000499999999999999-0.000167927474352046i</v>
      </c>
      <c r="V3370" t="str">
        <f t="shared" si="1770"/>
        <v>3.33333333333333E-06-0.000184720221787251i</v>
      </c>
      <c r="W3370" t="str">
        <f t="shared" si="1771"/>
        <v>0.0000142208870793587-0.000089640117592683i</v>
      </c>
      <c r="X3370" t="str">
        <f t="shared" si="1772"/>
        <v>0.0000143687243029545-0.0000895917225988936i</v>
      </c>
      <c r="Y3370" t="str">
        <f t="shared" si="1773"/>
        <v>0.009+0.902265410110989i</v>
      </c>
      <c r="Z3370" t="str">
        <f t="shared" si="1774"/>
        <v>-0.00138792140871381-0.000236842277552462i</v>
      </c>
      <c r="AA3370" t="str">
        <f t="shared" si="1775"/>
        <v>0.155037813018562-15.5164904075946i</v>
      </c>
      <c r="AB3370" t="str">
        <f t="shared" si="1776"/>
        <v>0.00266616178738491+0.0616043672374672i</v>
      </c>
      <c r="AC3370" t="str">
        <f t="shared" si="1777"/>
        <v>1.01356538217129+0.0000279954549673674i</v>
      </c>
      <c r="AD3370" t="str">
        <f t="shared" si="1778"/>
        <v>0.00263215712795144+0.0607797924363402i</v>
      </c>
      <c r="AE3370" t="str">
        <f t="shared" si="1779"/>
        <v>0.0000107419972408063-0.0000849809812286384i</v>
      </c>
      <c r="AF3370" t="str">
        <f t="shared" si="1780"/>
        <v>-15.0830498473883-0.247837220446422i</v>
      </c>
      <c r="AG3370" t="str">
        <f t="shared" si="1781"/>
        <v>1.00341545968372-0.000113735602530158i</v>
      </c>
      <c r="AH3370" t="str">
        <f t="shared" si="1782"/>
        <v>-0.000182604833389491+0.00127473553272315i</v>
      </c>
      <c r="AI3370">
        <f t="shared" si="1783"/>
        <v>-57.803381554100106</v>
      </c>
      <c r="AJ3370">
        <f t="shared" si="1784"/>
        <v>98.152114576617151</v>
      </c>
      <c r="AK3370"/>
      <c r="AL3370"/>
      <c r="AM3370"/>
      <c r="AN3370"/>
    </row>
    <row r="3371" spans="1:40" x14ac:dyDescent="0.25">
      <c r="A3371"/>
      <c r="B3371">
        <f t="shared" si="1785"/>
        <v>1437000</v>
      </c>
      <c r="C3371" s="186" t="str">
        <f t="shared" si="1753"/>
        <v>-3.70108621160476E-08+0.00170426064010632i</v>
      </c>
      <c r="D3371" s="158" t="str">
        <f t="shared" si="1754"/>
        <v>-5.9570062407559+0.0130659982408151i</v>
      </c>
      <c r="E3371" t="str">
        <f t="shared" si="1755"/>
        <v>2870</v>
      </c>
      <c r="F3371" t="str">
        <f t="shared" si="1756"/>
        <v>0.777000777000777</v>
      </c>
      <c r="G3371" t="str">
        <f t="shared" si="1751"/>
        <v>0.777000777000777</v>
      </c>
      <c r="H3371" t="str">
        <f t="shared" si="1757"/>
        <v>9.12605477089547+0.260731093680829i</v>
      </c>
      <c r="I3371" t="str">
        <f t="shared" si="1758"/>
        <v>5643.08580401067i</v>
      </c>
      <c r="J3371" t="str">
        <f t="shared" si="1752"/>
        <v>-27237.4408599307+1220.46853981685i</v>
      </c>
      <c r="K3371" t="str">
        <f t="shared" si="1759"/>
        <v>0.00926487447780812-0.206766059452749i</v>
      </c>
      <c r="L3371" t="str">
        <f t="shared" si="1760"/>
        <v>0.000687118311641453-0.0128519438767371i</v>
      </c>
      <c r="M3371" t="str">
        <f t="shared" si="1761"/>
        <v>0.00995199278944957-0.219618003329486i</v>
      </c>
      <c r="N3371" t="str">
        <f t="shared" si="1762"/>
        <v>-6.37296526651766i</v>
      </c>
      <c r="O3371" t="str">
        <f t="shared" si="1763"/>
        <v>0.995972485836327-0.0896593969252952i</v>
      </c>
      <c r="P3371" t="str">
        <f t="shared" si="1764"/>
        <v>0.00402751416367297+0.0896593969252952i</v>
      </c>
      <c r="Q3371" t="str">
        <f t="shared" si="1765"/>
        <v>-0.00402751416367297+6.28330586959236i</v>
      </c>
      <c r="R3371" t="str">
        <f t="shared" si="1766"/>
        <v>0.0142690456850604-0.000650132753689527i</v>
      </c>
      <c r="S3371" t="str">
        <f t="shared" si="1767"/>
        <v>0.657835124933484i</v>
      </c>
      <c r="T3371" t="str">
        <f t="shared" si="1768"/>
        <v>0.0004276801612467+0.0093866794509133i</v>
      </c>
      <c r="U3371" t="str">
        <f t="shared" si="1769"/>
        <v>0.00005-0.000167810614592581i</v>
      </c>
      <c r="V3371" t="str">
        <f t="shared" si="1770"/>
        <v>3.33333333333333E-06-0.000184591676051839i</v>
      </c>
      <c r="W3371" t="str">
        <f t="shared" si="1771"/>
        <v>0.0000142205414034944-0.0000895800216207247i</v>
      </c>
      <c r="X3371" t="str">
        <f t="shared" si="1772"/>
        <v>0.0000143681755396582-0.0000895316605843359i</v>
      </c>
      <c r="Y3371" t="str">
        <f t="shared" si="1773"/>
        <v>0.009+0.902893728641706i</v>
      </c>
      <c r="Z3371" t="str">
        <f t="shared" si="1774"/>
        <v>-0.00138602589821272-0.000236649991235038i</v>
      </c>
      <c r="AA3371" t="str">
        <f t="shared" si="1775"/>
        <v>0.154822078346856-15.5056926226017i</v>
      </c>
      <c r="AB3371" t="str">
        <f t="shared" si="1776"/>
        <v>0.00295435582160837+0.0648418925968858i</v>
      </c>
      <c r="AC3371" t="str">
        <f t="shared" si="1777"/>
        <v>1.01426984871207-3.52367908800248E-06i</v>
      </c>
      <c r="AD3371" t="str">
        <f t="shared" si="1778"/>
        <v>0.00291256864022519+0.0639296366170994i</v>
      </c>
      <c r="AE3371" t="str">
        <f t="shared" si="1779"/>
        <v>0.0000110920523794213-0.0000892973913578084i</v>
      </c>
      <c r="AF3371" t="str">
        <f t="shared" si="1780"/>
        <v>-15.0830610116514-0.247665095440014i</v>
      </c>
      <c r="AG3371" t="str">
        <f t="shared" si="1781"/>
        <v>1.00359004169374-0.000127654503024123i</v>
      </c>
      <c r="AH3371" t="str">
        <f t="shared" si="1782"/>
        <v>-0.000188910719877264+0.0013392986345774i</v>
      </c>
      <c r="AI3371">
        <f t="shared" si="1783"/>
        <v>-57.376894040789146</v>
      </c>
      <c r="AJ3371">
        <f t="shared" si="1784"/>
        <v>98.02871700672226</v>
      </c>
      <c r="AK3371"/>
      <c r="AL3371"/>
      <c r="AM3371"/>
      <c r="AN3371"/>
    </row>
    <row r="3372" spans="1:40" x14ac:dyDescent="0.25">
      <c r="A3372"/>
      <c r="B3372">
        <f t="shared" si="1785"/>
        <v>1438000</v>
      </c>
      <c r="C3372" s="186" t="str">
        <f t="shared" si="1753"/>
        <v>-3.69594045454893E-08+0.00170307547971793i</v>
      </c>
      <c r="D3372" s="158" t="str">
        <f t="shared" si="1754"/>
        <v>-5.9570062403614+0.0130569120111708i</v>
      </c>
      <c r="E3372" t="str">
        <f t="shared" si="1755"/>
        <v>2870</v>
      </c>
      <c r="F3372" t="str">
        <f t="shared" si="1756"/>
        <v>0.777000777000777</v>
      </c>
      <c r="G3372" t="str">
        <f t="shared" si="1751"/>
        <v>0.777000777000777</v>
      </c>
      <c r="H3372" t="str">
        <f t="shared" si="1757"/>
        <v>9.12606591229926+0.260550121124842i</v>
      </c>
      <c r="I3372" t="str">
        <f t="shared" si="1758"/>
        <v>5647.01279482765i</v>
      </c>
      <c r="J3372" t="str">
        <f t="shared" si="1752"/>
        <v>-27275.3641979917+1221.31785682438i</v>
      </c>
      <c r="K3372" t="str">
        <f t="shared" si="1759"/>
        <v>0.00925201801291513-0.206622837338017i</v>
      </c>
      <c r="L3372" t="str">
        <f t="shared" si="1760"/>
        <v>0.000686165704797824-0.0128430573975939i</v>
      </c>
      <c r="M3372" t="str">
        <f t="shared" si="1761"/>
        <v>0.00993818371771295-0.219465894735611i</v>
      </c>
      <c r="N3372" t="str">
        <f t="shared" si="1762"/>
        <v>-6.37740017623688i</v>
      </c>
      <c r="O3372" t="str">
        <f t="shared" si="1763"/>
        <v>0.995565061220319-0.0940755487753429i</v>
      </c>
      <c r="P3372" t="str">
        <f t="shared" si="1764"/>
        <v>0.00443493877968104+0.0940755487753429i</v>
      </c>
      <c r="Q3372" t="str">
        <f t="shared" si="1765"/>
        <v>-0.00443493877968104+6.28332462746154i</v>
      </c>
      <c r="R3372" t="str">
        <f t="shared" si="1766"/>
        <v>0.014971750973934-0.000716394241195462i</v>
      </c>
      <c r="S3372" t="str">
        <f t="shared" si="1767"/>
        <v>0.658292908597321i</v>
      </c>
      <c r="T3372" t="str">
        <f t="shared" si="1768"/>
        <v>0.000471597248738931+0.00985579749542579i</v>
      </c>
      <c r="U3372" t="str">
        <f t="shared" si="1769"/>
        <v>0.00005-0.000167693917364074i</v>
      </c>
      <c r="V3372" t="str">
        <f t="shared" si="1770"/>
        <v>3.33333333333333E-06-0.000184463309100481i</v>
      </c>
      <c r="W3372" t="str">
        <f t="shared" si="1771"/>
        <v>0.0000142201955085523-0.0000895200106780397i</v>
      </c>
      <c r="X3372" t="str">
        <f t="shared" si="1772"/>
        <v>0.0000143676269810386-0.0000894716835511434i</v>
      </c>
      <c r="Y3372" t="str">
        <f t="shared" si="1773"/>
        <v>0.009+0.903522047172425i</v>
      </c>
      <c r="Z3372" t="str">
        <f t="shared" si="1774"/>
        <v>-0.00138413433848517-0.00023645801502251i</v>
      </c>
      <c r="AA3372" t="str">
        <f t="shared" si="1775"/>
        <v>0.1546067936579-15.4949098552809i</v>
      </c>
      <c r="AB3372" t="str">
        <f t="shared" si="1776"/>
        <v>0.00325772903097712+0.0680824956255298i</v>
      </c>
      <c r="AC3372" t="str">
        <f t="shared" si="1777"/>
        <v>1.0149741617279-0.0000383440671026653i</v>
      </c>
      <c r="AD3372" t="str">
        <f t="shared" si="1778"/>
        <v>0.00320713285472712+0.0670781790978233i</v>
      </c>
      <c r="AE3372" t="str">
        <f t="shared" si="1779"/>
        <v>0.000011422070368484-0.000093603563321098i</v>
      </c>
      <c r="AF3372" t="str">
        <f t="shared" si="1780"/>
        <v>-15.0830721526607-0.247493209113671i</v>
      </c>
      <c r="AG3372" t="str">
        <f t="shared" si="1781"/>
        <v>1.00376431558211-0.000142351042065117i</v>
      </c>
      <c r="AH3372" t="str">
        <f t="shared" si="1782"/>
        <v>-0.000194912263340055+0.00140369073360329i</v>
      </c>
      <c r="AI3372">
        <f t="shared" si="1783"/>
        <v>-56.971630935535515</v>
      </c>
      <c r="AJ3372">
        <f t="shared" si="1784"/>
        <v>97.905369339179543</v>
      </c>
      <c r="AK3372"/>
      <c r="AL3372"/>
      <c r="AM3372"/>
      <c r="AN3372"/>
    </row>
    <row r="3373" spans="1:40" x14ac:dyDescent="0.25">
      <c r="A3373"/>
      <c r="B3373">
        <f t="shared" si="1785"/>
        <v>1439000</v>
      </c>
      <c r="C3373" s="186" t="str">
        <f t="shared" si="1753"/>
        <v>-3.6908054215422E-08+0.00170189196652953i</v>
      </c>
      <c r="D3373" s="158" t="str">
        <f t="shared" si="1754"/>
        <v>-5.95700623996771+0.0130478384100597i</v>
      </c>
      <c r="E3373" t="str">
        <f t="shared" si="1755"/>
        <v>2870</v>
      </c>
      <c r="F3373" t="str">
        <f t="shared" si="1756"/>
        <v>0.777000777000777</v>
      </c>
      <c r="G3373" t="str">
        <f t="shared" si="1751"/>
        <v>0.777000777000777</v>
      </c>
      <c r="H3373" t="str">
        <f t="shared" si="1757"/>
        <v>9.12607703051292+0.260369399381839i</v>
      </c>
      <c r="I3373" t="str">
        <f t="shared" si="1758"/>
        <v>5650.93978564464i</v>
      </c>
      <c r="J3373" t="str">
        <f t="shared" si="1752"/>
        <v>-27313.3139175051+1222.16717383191i</v>
      </c>
      <c r="K3373" t="str">
        <f t="shared" si="1759"/>
        <v>0.00923918827282379-0.2064798131072i</v>
      </c>
      <c r="L3373" t="str">
        <f t="shared" si="1760"/>
        <v>0.00068521507571429-0.0128341831637677i</v>
      </c>
      <c r="M3373" t="str">
        <f t="shared" si="1761"/>
        <v>0.00992440334853808-0.219313996270968i</v>
      </c>
      <c r="N3373" t="str">
        <f t="shared" si="1762"/>
        <v>-6.3818350859561i</v>
      </c>
      <c r="O3373" t="str">
        <f t="shared" si="1763"/>
        <v>0.995138055440446-0.0984898503106215i</v>
      </c>
      <c r="P3373" t="str">
        <f t="shared" si="1764"/>
        <v>0.00486194455955402+0.0984898503106215i</v>
      </c>
      <c r="Q3373" t="str">
        <f t="shared" si="1765"/>
        <v>-0.00486194455955402+6.28334523564548i</v>
      </c>
      <c r="R3373" t="str">
        <f t="shared" si="1766"/>
        <v>0.0156741394210293-0.000785911193996409i</v>
      </c>
      <c r="S3373" t="str">
        <f t="shared" si="1767"/>
        <v>0.658750692261158i</v>
      </c>
      <c r="T3373" t="str">
        <f t="shared" si="1768"/>
        <v>0.000517719543100928+0.010325350194201i</v>
      </c>
      <c r="U3373" t="str">
        <f t="shared" si="1769"/>
        <v>0.00005-0.000167577382327685i</v>
      </c>
      <c r="V3373" t="str">
        <f t="shared" si="1770"/>
        <v>3.33333333333333E-06-0.000184335120560453i</v>
      </c>
      <c r="W3373" t="str">
        <f t="shared" si="1771"/>
        <v>0.0000142198493945756-0.0000894600845870776i</v>
      </c>
      <c r="X3373" t="str">
        <f t="shared" si="1772"/>
        <v>0.0000143670786259616-0.0000894117913218671i</v>
      </c>
      <c r="Y3373" t="str">
        <f t="shared" si="1773"/>
        <v>0.009+0.904150365703142i</v>
      </c>
      <c r="Z3373" t="str">
        <f t="shared" si="1774"/>
        <v>-0.00138224671855207-0.000236266348141113i</v>
      </c>
      <c r="AA3373" t="str">
        <f t="shared" si="1775"/>
        <v>0.15439195770108-15.4841420743238i</v>
      </c>
      <c r="AB3373" t="str">
        <f t="shared" si="1776"/>
        <v>0.00357633550656648+0.0713261011861307i</v>
      </c>
      <c r="AC3373" t="str">
        <f t="shared" si="1777"/>
        <v>1.01567830528563-0.0000764714345010501i</v>
      </c>
      <c r="AD3373" t="str">
        <f t="shared" si="1778"/>
        <v>0.00351584281589033+0.0702253554855795i</v>
      </c>
      <c r="AE3373" t="str">
        <f t="shared" si="1779"/>
        <v>0.0000117321260922801-0.0000978994425218438i</v>
      </c>
      <c r="AF3373" t="str">
        <f t="shared" si="1780"/>
        <v>-15.0830832704806-0.247321560971779i</v>
      </c>
      <c r="AG3373" t="str">
        <f t="shared" si="1781"/>
        <v>1.00393827836188-0.000157823238002i</v>
      </c>
      <c r="AH3373" t="str">
        <f t="shared" si="1782"/>
        <v>-0.000200610886706125+0.00146791113224295i</v>
      </c>
      <c r="AI3373">
        <f t="shared" si="1783"/>
        <v>-56.585639281831945</v>
      </c>
      <c r="AJ3373">
        <f t="shared" si="1784"/>
        <v>97.782071454899921</v>
      </c>
      <c r="AK3373"/>
      <c r="AL3373"/>
      <c r="AM3373"/>
      <c r="AN3373"/>
    </row>
    <row r="3374" spans="1:40" x14ac:dyDescent="0.25">
      <c r="A3374"/>
      <c r="B3374">
        <f t="shared" si="1785"/>
        <v>1440000</v>
      </c>
      <c r="C3374" s="186" t="str">
        <f t="shared" si="1753"/>
        <v>-3.68568108280588E-08+0.00170071009710943i</v>
      </c>
      <c r="D3374" s="158" t="str">
        <f t="shared" si="1754"/>
        <v>-5.95700623957484+0.0130387774111723i</v>
      </c>
      <c r="E3374" t="str">
        <f t="shared" si="1755"/>
        <v>2870</v>
      </c>
      <c r="F3374" t="str">
        <f t="shared" si="1756"/>
        <v>0.777000777000777</v>
      </c>
      <c r="G3374" t="str">
        <f t="shared" si="1751"/>
        <v>0.777000777000777</v>
      </c>
      <c r="H3374" t="str">
        <f t="shared" si="1757"/>
        <v>9.12608812560076+0.260188927931266i</v>
      </c>
      <c r="I3374" t="str">
        <f t="shared" si="1758"/>
        <v>5654.86677646163i</v>
      </c>
      <c r="J3374" t="str">
        <f t="shared" si="1752"/>
        <v>-27351.2900184712+1223.01649083944i</v>
      </c>
      <c r="K3374" t="str">
        <f t="shared" si="1759"/>
        <v>0.0092263851835621-0.206336986351284i</v>
      </c>
      <c r="L3374" t="str">
        <f t="shared" si="1760"/>
        <v>0.000684266418924982-0.0128253211500388i</v>
      </c>
      <c r="M3374" t="str">
        <f t="shared" si="1761"/>
        <v>0.00991065160248708-0.219162307501323i</v>
      </c>
      <c r="N3374" t="str">
        <f t="shared" si="1762"/>
        <v>-6.38626999567532i</v>
      </c>
      <c r="O3374" t="str">
        <f t="shared" si="1763"/>
        <v>0.994691476895223-0.102902214708919i</v>
      </c>
      <c r="P3374" t="str">
        <f t="shared" si="1764"/>
        <v>0.00530852310477703+0.102902214708919i</v>
      </c>
      <c r="Q3374" t="str">
        <f t="shared" si="1765"/>
        <v>-0.00530852310477703+6.2833677809664i</v>
      </c>
      <c r="R3374" t="str">
        <f t="shared" si="1766"/>
        <v>0.0163761950481633-0.000858688636833017i</v>
      </c>
      <c r="S3374" t="str">
        <f t="shared" si="1767"/>
        <v>0.659208475924995i</v>
      </c>
      <c r="T3374" t="str">
        <f t="shared" si="1768"/>
        <v>0.000566054827580805+0.0107953265791502i</v>
      </c>
      <c r="U3374" t="str">
        <f t="shared" si="1769"/>
        <v>0.00005-0.000167461009145513i</v>
      </c>
      <c r="V3374" t="str">
        <f t="shared" si="1770"/>
        <v>3.33333333333333E-06-0.000184207110060064i</v>
      </c>
      <c r="W3374" t="str">
        <f t="shared" si="1771"/>
        <v>0.0000142195030616072-0.0000894002431707795i</v>
      </c>
      <c r="X3374" t="str">
        <f t="shared" si="1772"/>
        <v>0.0000143665304732967-0.0000893519837195505i</v>
      </c>
      <c r="Y3374" t="str">
        <f t="shared" si="1773"/>
        <v>0.009+0.904778684233861i</v>
      </c>
      <c r="Z3374" t="str">
        <f t="shared" si="1774"/>
        <v>-0.00138036302747241-0.000236074989819656i</v>
      </c>
      <c r="AA3374" t="str">
        <f t="shared" si="1775"/>
        <v>0.154177569230118-15.4733892485091i</v>
      </c>
      <c r="AB3374" t="str">
        <f t="shared" si="1776"/>
        <v>0.00391022901398556+0.0745726335126376i</v>
      </c>
      <c r="AC3374" t="str">
        <f t="shared" si="1777"/>
        <v>1.01638226335452-0.000117911423739995i</v>
      </c>
      <c r="AD3374" t="str">
        <f t="shared" si="1778"/>
        <v>0.0038386912716062+0.0733711014319218i</v>
      </c>
      <c r="AE3374" t="str">
        <f t="shared" si="1779"/>
        <v>0.0000120222945183917-0.000102184974704418i</v>
      </c>
      <c r="AF3374" t="str">
        <f t="shared" si="1780"/>
        <v>-15.0830943651756-0.247150150520094i</v>
      </c>
      <c r="AG3374" t="str">
        <f t="shared" si="1781"/>
        <v>1.00411192705674-0.000174069097971263i</v>
      </c>
      <c r="AH3374" t="str">
        <f t="shared" si="1782"/>
        <v>-0.000206008011415578+0.00153195914040204i</v>
      </c>
      <c r="AI3374">
        <f t="shared" si="1783"/>
        <v>-56.217223900902667</v>
      </c>
      <c r="AJ3374">
        <f t="shared" si="1784"/>
        <v>97.658823234190592</v>
      </c>
      <c r="AK3374"/>
      <c r="AL3374"/>
      <c r="AM3374"/>
      <c r="AN3374"/>
    </row>
    <row r="3375" spans="1:40" x14ac:dyDescent="0.25">
      <c r="A3375"/>
      <c r="B3375">
        <f t="shared" si="1785"/>
        <v>1441000</v>
      </c>
      <c r="C3375" s="186" t="str">
        <f t="shared" si="1753"/>
        <v>-3.68056740866459E-08+0.00169952986803552i</v>
      </c>
      <c r="D3375" s="158" t="str">
        <f t="shared" si="1754"/>
        <v>-5.95700623918279+0.0130297289882723i</v>
      </c>
      <c r="E3375" t="str">
        <f t="shared" si="1755"/>
        <v>2870</v>
      </c>
      <c r="F3375" t="str">
        <f t="shared" si="1756"/>
        <v>0.777000777000777</v>
      </c>
      <c r="G3375" t="str">
        <f t="shared" si="1751"/>
        <v>0.777000777000777</v>
      </c>
      <c r="H3375" t="str">
        <f t="shared" si="1757"/>
        <v>9.12609919762686+0.26000870625401i</v>
      </c>
      <c r="I3375" t="str">
        <f t="shared" si="1758"/>
        <v>5658.79376727862i</v>
      </c>
      <c r="J3375" t="str">
        <f t="shared" si="1752"/>
        <v>-27389.2925008898+1223.86580784696i</v>
      </c>
      <c r="K3375" t="str">
        <f t="shared" si="1759"/>
        <v>0.00921360867141395-0.206194356662383i</v>
      </c>
      <c r="L3375" t="str">
        <f t="shared" si="1760"/>
        <v>0.00068331972898289-0.0128164713312569i</v>
      </c>
      <c r="M3375" t="str">
        <f t="shared" si="1761"/>
        <v>0.00989692840039684-0.21901082799364i</v>
      </c>
      <c r="N3375" t="str">
        <f t="shared" si="1762"/>
        <v>-6.39070490539453i</v>
      </c>
      <c r="O3375" t="str">
        <f t="shared" si="1763"/>
        <v>0.994225334368134-0.107312555186111i</v>
      </c>
      <c r="P3375" t="str">
        <f t="shared" si="1764"/>
        <v>0.00577466563186602+0.107312555186111i</v>
      </c>
      <c r="Q3375" t="str">
        <f t="shared" si="1765"/>
        <v>-0.00577466563186602+6.28339235020842i</v>
      </c>
      <c r="R3375" t="str">
        <f t="shared" si="1766"/>
        <v>0.017077901783523-0.000934731507601128i</v>
      </c>
      <c r="S3375" t="str">
        <f t="shared" si="1767"/>
        <v>0.659666259588832i</v>
      </c>
      <c r="T3375" t="str">
        <f t="shared" si="1768"/>
        <v>0.000616610837339066+0.0112657155911621i</v>
      </c>
      <c r="U3375" t="str">
        <f t="shared" si="1769"/>
        <v>0.00005-0.000167344797480596i</v>
      </c>
      <c r="V3375" t="str">
        <f t="shared" si="1770"/>
        <v>3.33333333333333E-06-0.000184079277228655i</v>
      </c>
      <c r="W3375" t="str">
        <f t="shared" si="1771"/>
        <v>0.00001421915650969-0.0000893404862525793i</v>
      </c>
      <c r="X3375" t="str">
        <f t="shared" si="1772"/>
        <v>0.0000143659825219177-0.0000892922605677281i</v>
      </c>
      <c r="Y3375" t="str">
        <f t="shared" si="1773"/>
        <v>0.009+0.905407002764578i</v>
      </c>
      <c r="Z3375" t="str">
        <f t="shared" si="1774"/>
        <v>-0.00137848325434313-0.000235883939289541i</v>
      </c>
      <c r="AA3375" t="str">
        <f t="shared" si="1775"/>
        <v>0.153963627003066-15.4626513467022i</v>
      </c>
      <c r="AB3375" t="str">
        <f t="shared" si="1776"/>
        <v>0.00425946298666089+0.0778220162102286i</v>
      </c>
      <c r="AC3375" t="str">
        <f t="shared" si="1777"/>
        <v>1.01708601980654-0.00016266959310971i</v>
      </c>
      <c r="AD3375" t="str">
        <f t="shared" si="1778"/>
        <v>0.00417567067354741+0.0765153526342646i</v>
      </c>
      <c r="AE3375" t="str">
        <f t="shared" si="1779"/>
        <v>0.0000122926506963619-0.000106460105954145i</v>
      </c>
      <c r="AF3375" t="str">
        <f t="shared" si="1780"/>
        <v>-15.0831054368096-0.246978977265738i</v>
      </c>
      <c r="AG3375" t="str">
        <f t="shared" si="1781"/>
        <v>1.00428525870112-0.000191086617953616i</v>
      </c>
      <c r="AH3375" t="str">
        <f t="shared" si="1782"/>
        <v>-0.000211105057391503+0.00159583407541476i</v>
      </c>
      <c r="AI3375">
        <f t="shared" si="1783"/>
        <v>-55.864903930202523</v>
      </c>
      <c r="AJ3375">
        <f t="shared" si="1784"/>
        <v>97.535624556764716</v>
      </c>
      <c r="AK3375"/>
      <c r="AL3375"/>
      <c r="AM3375"/>
      <c r="AN3375"/>
    </row>
    <row r="3376" spans="1:40" x14ac:dyDescent="0.25">
      <c r="A3376"/>
      <c r="B3376">
        <f t="shared" si="1785"/>
        <v>1442000</v>
      </c>
      <c r="C3376" s="186" t="str">
        <f t="shared" si="1753"/>
        <v>-3.6754643695458E-08+0.00169835127589513i</v>
      </c>
      <c r="D3376" s="158" t="str">
        <f t="shared" si="1754"/>
        <v>-5.95700623879156+0.013020693115196i</v>
      </c>
      <c r="E3376" t="str">
        <f t="shared" si="1755"/>
        <v>2870</v>
      </c>
      <c r="F3376" t="str">
        <f t="shared" si="1756"/>
        <v>0.777000777000777</v>
      </c>
      <c r="G3376" t="str">
        <f t="shared" si="1751"/>
        <v>0.777000777000777</v>
      </c>
      <c r="H3376" t="str">
        <f t="shared" si="1757"/>
        <v>9.12611024665506+0.259828733832387i</v>
      </c>
      <c r="I3376" t="str">
        <f t="shared" si="1758"/>
        <v>5662.7207580956i</v>
      </c>
      <c r="J3376" t="str">
        <f t="shared" si="1752"/>
        <v>-27427.3213647609+1224.71512485449i</v>
      </c>
      <c r="K3376" t="str">
        <f t="shared" si="1759"/>
        <v>0.00920085866291781-0.20605192363373i</v>
      </c>
      <c r="L3376" t="str">
        <f t="shared" si="1760"/>
        <v>0.000682375000459778-0.0128076336823402i</v>
      </c>
      <c r="M3376" t="str">
        <f t="shared" si="1761"/>
        <v>0.00988323366337759-0.21885955731607i</v>
      </c>
      <c r="N3376" t="str">
        <f t="shared" si="1762"/>
        <v>-6.39513981511375i</v>
      </c>
      <c r="O3376" t="str">
        <f t="shared" si="1763"/>
        <v>0.993739637027451-0.111720784997914i</v>
      </c>
      <c r="P3376" t="str">
        <f t="shared" si="1764"/>
        <v>0.00626036297254895+0.111720784997914i</v>
      </c>
      <c r="Q3376" t="str">
        <f t="shared" si="1765"/>
        <v>-0.00626036297254895+6.28341903011584i</v>
      </c>
      <c r="R3376" t="str">
        <f t="shared" si="1766"/>
        <v>0.0177792434620163-0.00101404465617519i</v>
      </c>
      <c r="S3376" t="str">
        <f t="shared" si="1767"/>
        <v>0.660124043252669i</v>
      </c>
      <c r="T3376" t="str">
        <f t="shared" si="1768"/>
        <v>0.000669395258473129+0.0117365060801198i</v>
      </c>
      <c r="U3376" t="str">
        <f t="shared" si="1769"/>
        <v>0.00005-0.000167228746996906i</v>
      </c>
      <c r="V3376" t="str">
        <f t="shared" si="1770"/>
        <v>3.33333333333333E-06-0.000183951621696596i</v>
      </c>
      <c r="W3376" t="str">
        <f t="shared" si="1771"/>
        <v>0.0000142188097388673-0.0000892808136563993i</v>
      </c>
      <c r="X3376" t="str">
        <f t="shared" si="1772"/>
        <v>0.0000143654347707025-0.0000892326216904238i</v>
      </c>
      <c r="Y3376" t="str">
        <f t="shared" si="1773"/>
        <v>0.009+0.906035321295296i</v>
      </c>
      <c r="Z3376" t="str">
        <f t="shared" si="1774"/>
        <v>-0.00137660738829897-0.00023569319578474i</v>
      </c>
      <c r="AA3376" t="str">
        <f t="shared" si="1775"/>
        <v>0.153750129782277-15.4519283378549i</v>
      </c>
      <c r="AB3376" t="str">
        <f t="shared" si="1776"/>
        <v>0.0046240905190979+0.0810741722554274i</v>
      </c>
      <c r="AC3376" t="str">
        <f t="shared" si="1777"/>
        <v>1.01778955841667-0.000210751415533889i</v>
      </c>
      <c r="AD3376" t="str">
        <f t="shared" si="1778"/>
        <v>0.00452677317750946+0.0796580448372916i</v>
      </c>
      <c r="AE3376" t="str">
        <f t="shared" si="1779"/>
        <v>0.0000125432697563522-0.000110724782697266i</v>
      </c>
      <c r="AF3376" t="str">
        <f t="shared" si="1780"/>
        <v>-15.0831164854466-0.246808040717191i</v>
      </c>
      <c r="AG3376" t="str">
        <f t="shared" si="1781"/>
        <v>1.00445827034021-0.000208873782831363i</v>
      </c>
      <c r="AH3376" t="str">
        <f t="shared" si="1782"/>
        <v>-0.00021590344301138+0.00165953526200985i</v>
      </c>
      <c r="AI3376">
        <f t="shared" si="1783"/>
        <v>-55.527378152196448</v>
      </c>
      <c r="AJ3376">
        <f t="shared" si="1784"/>
        <v>97.412475301742845</v>
      </c>
      <c r="AK3376"/>
      <c r="AL3376"/>
      <c r="AM3376"/>
      <c r="AN3376"/>
    </row>
    <row r="3377" spans="1:40" x14ac:dyDescent="0.25">
      <c r="A3377"/>
      <c r="B3377">
        <f t="shared" si="1785"/>
        <v>1443000</v>
      </c>
      <c r="C3377" s="186" t="str">
        <f t="shared" si="1753"/>
        <v>-3.67037193597941E-08+0.00169717431728508i</v>
      </c>
      <c r="D3377" s="158" t="str">
        <f t="shared" si="1754"/>
        <v>-5.95700623840114+0.0130116697658523i</v>
      </c>
      <c r="E3377" t="str">
        <f t="shared" si="1755"/>
        <v>2870</v>
      </c>
      <c r="F3377" t="str">
        <f t="shared" si="1756"/>
        <v>0.777000777000777</v>
      </c>
      <c r="G3377" t="str">
        <f t="shared" si="1751"/>
        <v>0.777000777000777</v>
      </c>
      <c r="H3377" t="str">
        <f t="shared" si="1757"/>
        <v>9.126121272749+0.259649010150145i</v>
      </c>
      <c r="I3377" t="str">
        <f t="shared" si="1758"/>
        <v>5666.64774891259i</v>
      </c>
      <c r="J3377" t="str">
        <f t="shared" si="1752"/>
        <v>-27465.3766100847+1225.56444186202i</v>
      </c>
      <c r="K3377" t="str">
        <f t="shared" si="1759"/>
        <v>0.00918813508486536-0.205909686859674i</v>
      </c>
      <c r="L3377" t="str">
        <f t="shared" si="1760"/>
        <v>0.000681432227946096-0.0127988081782756i</v>
      </c>
      <c r="M3377" t="str">
        <f t="shared" si="1761"/>
        <v>0.00986956731281145-0.21870849503795i</v>
      </c>
      <c r="N3377" t="str">
        <f t="shared" si="1762"/>
        <v>-6.39957472483297i</v>
      </c>
      <c r="O3377" t="str">
        <f t="shared" si="1763"/>
        <v>0.99323439442606-0.116126817441524i</v>
      </c>
      <c r="P3377" t="str">
        <f t="shared" si="1764"/>
        <v>0.00676560557394001+0.116126817441524i</v>
      </c>
      <c r="Q3377" t="str">
        <f t="shared" si="1765"/>
        <v>-0.00676560557394001+6.28344790739145i</v>
      </c>
      <c r="R3377" t="str">
        <f t="shared" si="1766"/>
        <v>0.0184802038256181-0.0010966328432268i</v>
      </c>
      <c r="S3377" t="str">
        <f t="shared" si="1767"/>
        <v>0.660581826916504i</v>
      </c>
      <c r="T3377" t="str">
        <f t="shared" si="1768"/>
        <v>0.0007244157270354+0.0122076868049162i</v>
      </c>
      <c r="U3377" t="str">
        <f t="shared" si="1769"/>
        <v>0.0000500000000000001-0.000167112857359348i</v>
      </c>
      <c r="V3377" t="str">
        <f t="shared" si="1770"/>
        <v>3.33333333333333E-06-0.000183824143095282i</v>
      </c>
      <c r="W3377" t="str">
        <f t="shared" si="1771"/>
        <v>0.0000142184627491821-0.0000892212252066515i</v>
      </c>
      <c r="X3377" t="str">
        <f t="shared" si="1772"/>
        <v>0.0000143648872185331-0.0000891730669121502i</v>
      </c>
      <c r="Y3377" t="str">
        <f t="shared" si="1773"/>
        <v>0.009+0.906663639826014i</v>
      </c>
      <c r="Z3377" t="str">
        <f t="shared" si="1774"/>
        <v>-0.00137473541851232-0.000235502758541785i</v>
      </c>
      <c r="AA3377" t="str">
        <f t="shared" si="1775"/>
        <v>0.153537076334394-15.441220191005i</v>
      </c>
      <c r="AB3377" t="str">
        <f t="shared" si="1776"/>
        <v>0.00500416436009798+0.0843290239962097i</v>
      </c>
      <c r="AC3377" t="str">
        <f t="shared" si="1777"/>
        <v>1.01849286286323-0.000262162277365292i</v>
      </c>
      <c r="AD3377" t="str">
        <f t="shared" si="1778"/>
        <v>0.00489199064374831+0.0827991138342833i</v>
      </c>
      <c r="AE3377" t="str">
        <f t="shared" si="1779"/>
        <v>0.0000127742269077973-0.000114978951700787i</v>
      </c>
      <c r="AF3377" t="str">
        <f t="shared" si="1780"/>
        <v>-15.0831275111501-0.246637340384293i</v>
      </c>
      <c r="AG3377" t="str">
        <f t="shared" si="1781"/>
        <v>1.00463095903-0.000227428566445359i</v>
      </c>
      <c r="AH3377" t="str">
        <f t="shared" si="1782"/>
        <v>-0.000220404585078701+0.00172306203227489i</v>
      </c>
      <c r="AI3377">
        <f t="shared" si="1783"/>
        <v>-55.203497062671758</v>
      </c>
      <c r="AJ3377">
        <f t="shared" si="1784"/>
        <v>97.289375347657995</v>
      </c>
      <c r="AK3377"/>
      <c r="AL3377"/>
      <c r="AM3377"/>
      <c r="AN3377"/>
    </row>
    <row r="3378" spans="1:40" x14ac:dyDescent="0.25">
      <c r="A3378"/>
      <c r="B3378">
        <f t="shared" si="1785"/>
        <v>1444000</v>
      </c>
      <c r="C3378" s="186" t="str">
        <f t="shared" si="1753"/>
        <v>-3.66529007859733E-08+0.0016959989888116i</v>
      </c>
      <c r="D3378" s="158" t="str">
        <f t="shared" si="1754"/>
        <v>-5.95700623801153+0.0130026589142223i</v>
      </c>
      <c r="E3378" t="str">
        <f t="shared" si="1755"/>
        <v>2870</v>
      </c>
      <c r="F3378" t="str">
        <f t="shared" si="1756"/>
        <v>0.777000777000777</v>
      </c>
      <c r="G3378" t="str">
        <f t="shared" si="1751"/>
        <v>0.777000777000777</v>
      </c>
      <c r="H3378" t="str">
        <f t="shared" si="1757"/>
        <v>9.12613227597207+0.259469534692452i</v>
      </c>
      <c r="I3378" t="str">
        <f t="shared" si="1758"/>
        <v>5670.57473972958i</v>
      </c>
      <c r="J3378" t="str">
        <f t="shared" si="1752"/>
        <v>-27503.458236861+1226.41375886955i</v>
      </c>
      <c r="K3378" t="str">
        <f t="shared" si="1759"/>
        <v>0.00917543786430097-0.205767645935679i</v>
      </c>
      <c r="L3378" t="str">
        <f t="shared" si="1760"/>
        <v>0.000680491406050937-0.0127899947941182i</v>
      </c>
      <c r="M3378" t="str">
        <f t="shared" si="1761"/>
        <v>0.00985592927035191-0.218557640729797i</v>
      </c>
      <c r="N3378" t="str">
        <f t="shared" si="1762"/>
        <v>-6.40400963455219i</v>
      </c>
      <c r="O3378" t="str">
        <f t="shared" si="1763"/>
        <v>0.992709616501272-0.12053056585737i</v>
      </c>
      <c r="P3378" t="str">
        <f t="shared" si="1764"/>
        <v>0.00729038349872801+0.12053056585737i</v>
      </c>
      <c r="Q3378" t="str">
        <f t="shared" si="1765"/>
        <v>-0.00729038349872801+6.28347906869482i</v>
      </c>
      <c r="R3378" t="str">
        <f t="shared" si="1766"/>
        <v>0.0191807665237483-0.00118250073904186i</v>
      </c>
      <c r="S3378" t="str">
        <f t="shared" si="1767"/>
        <v>0.661039610580341i</v>
      </c>
      <c r="T3378" t="str">
        <f t="shared" si="1768"/>
        <v>0.000781679828047197+0.012679246433491i</v>
      </c>
      <c r="U3378" t="str">
        <f t="shared" si="1769"/>
        <v>0.0000500000000000001-0.000166997128233752i</v>
      </c>
      <c r="V3378" t="str">
        <f t="shared" si="1770"/>
        <v>3.33333333333333E-06-0.000183696841057128i</v>
      </c>
      <c r="W3378" t="str">
        <f t="shared" si="1771"/>
        <v>0.0000142181155406776-0.0000891617207282317i</v>
      </c>
      <c r="X3378" t="str">
        <f t="shared" si="1772"/>
        <v>0.0000143643398642955-0.0000891135960579038i</v>
      </c>
      <c r="Y3378" t="str">
        <f t="shared" si="1773"/>
        <v>0.009+0.907291958356732i</v>
      </c>
      <c r="Z3378" t="str">
        <f t="shared" si="1774"/>
        <v>-0.00137286733419302-0.000235312626799762i</v>
      </c>
      <c r="AA3378" t="str">
        <f t="shared" si="1775"/>
        <v>0.15332446543033-15.430526875276i</v>
      </c>
      <c r="AB3378" t="str">
        <f t="shared" si="1776"/>
        <v>0.00539973690594675+0.0875864931522593i</v>
      </c>
      <c r="AC3378" t="str">
        <f t="shared" si="1777"/>
        <v>1.01919591672818-0.000316907477178506i</v>
      </c>
      <c r="AD3378" t="str">
        <f t="shared" si="1778"/>
        <v>0.0052713146373291+0.0859384954685236i</v>
      </c>
      <c r="AE3378" t="str">
        <f t="shared" si="1779"/>
        <v>0.0000129855974380751-0.000119222560072429i</v>
      </c>
      <c r="AF3378" t="str">
        <f t="shared" si="1780"/>
        <v>-15.0831385139836-0.24646687577823i</v>
      </c>
      <c r="AG3378" t="str">
        <f t="shared" si="1781"/>
        <v>1.00480332183732-0.000246748931652314i</v>
      </c>
      <c r="AH3378" t="str">
        <f t="shared" si="1782"/>
        <v>-0.000224609898795176+0.00178641372562216i</v>
      </c>
      <c r="AI3378">
        <f t="shared" si="1783"/>
        <v>-54.892240165153424</v>
      </c>
      <c r="AJ3378">
        <f t="shared" si="1784"/>
        <v>97.166324572462216</v>
      </c>
      <c r="AK3378"/>
      <c r="AL3378"/>
      <c r="AM3378"/>
      <c r="AN3378"/>
    </row>
    <row r="3379" spans="1:40" x14ac:dyDescent="0.25">
      <c r="A3379"/>
      <c r="B3379">
        <f t="shared" si="1785"/>
        <v>1445000</v>
      </c>
      <c r="C3379" s="186" t="str">
        <f t="shared" si="1753"/>
        <v>-3.66021876813308E-08+0.00169482528709033i</v>
      </c>
      <c r="D3379" s="158" t="str">
        <f t="shared" si="1754"/>
        <v>-5.95700623762273+0.0129936605343592i</v>
      </c>
      <c r="E3379" t="str">
        <f t="shared" si="1755"/>
        <v>2870</v>
      </c>
      <c r="F3379" t="str">
        <f t="shared" si="1756"/>
        <v>0.777000777000777</v>
      </c>
      <c r="G3379" t="str">
        <f t="shared" si="1751"/>
        <v>0.777000777000777</v>
      </c>
      <c r="H3379" t="str">
        <f t="shared" si="1757"/>
        <v>9.12614325638747+0.259290306945899i</v>
      </c>
      <c r="I3379" t="str">
        <f t="shared" si="1758"/>
        <v>5674.50173054656i</v>
      </c>
      <c r="J3379" t="str">
        <f t="shared" si="1752"/>
        <v>-27541.5662450898+1227.26307587707i</v>
      </c>
      <c r="K3379" t="str">
        <f t="shared" si="1759"/>
        <v>0.0091627669285202-0.205625800458316i</v>
      </c>
      <c r="L3379" t="str">
        <f t="shared" si="1760"/>
        <v>0.000679552529401914-0.0127811935049913i</v>
      </c>
      <c r="M3379" t="str">
        <f t="shared" si="1761"/>
        <v>0.00984231945792211-0.218406993963307i</v>
      </c>
      <c r="N3379" t="str">
        <f t="shared" si="1762"/>
        <v>-6.40844454427141i</v>
      </c>
      <c r="O3379" t="str">
        <f t="shared" si="1763"/>
        <v>0.992165313574623-0.124931943630801i</v>
      </c>
      <c r="P3379" t="str">
        <f t="shared" si="1764"/>
        <v>0.00783468642537699+0.124931943630801i</v>
      </c>
      <c r="Q3379" t="str">
        <f t="shared" si="1765"/>
        <v>-0.00783468642537699+6.28351260064061i</v>
      </c>
      <c r="R3379" t="str">
        <f t="shared" si="1766"/>
        <v>0.0198809151136542-0.00127165292233637i</v>
      </c>
      <c r="S3379" t="str">
        <f t="shared" si="1767"/>
        <v>0.661497394244178i</v>
      </c>
      <c r="T3379" t="str">
        <f t="shared" si="1768"/>
        <v>0.000841195094508503+0.0131511735428719i</v>
      </c>
      <c r="U3379" t="str">
        <f t="shared" si="1769"/>
        <v>0.0000500000000000001-0.000166881559286878i</v>
      </c>
      <c r="V3379" t="str">
        <f t="shared" si="1770"/>
        <v>3.33333333333333E-06-0.000183569715215566i</v>
      </c>
      <c r="W3379" t="str">
        <f t="shared" si="1771"/>
        <v>0.0000142177681133966-0.0000891023000465223i</v>
      </c>
      <c r="X3379" t="str">
        <f t="shared" si="1772"/>
        <v>0.0000143637927068793-0.0000890542089531669i</v>
      </c>
      <c r="Y3379" t="str">
        <f t="shared" si="1773"/>
        <v>0.009+0.90792027688745i</v>
      </c>
      <c r="Z3379" t="str">
        <f t="shared" si="1774"/>
        <v>-0.00137100312458823-0.000235122799800287i</v>
      </c>
      <c r="AA3379" t="str">
        <f t="shared" si="1775"/>
        <v>0.15311229584525-15.419848359877i</v>
      </c>
      <c r="AB3379" t="str">
        <f t="shared" si="1776"/>
        <v>0.00581086019357362+0.0908465008152522i</v>
      </c>
      <c r="AC3379" t="str">
        <f t="shared" si="1777"/>
        <v>1.01989870349749-0.000374992224561361i</v>
      </c>
      <c r="AD3379" t="str">
        <f t="shared" si="1778"/>
        <v>0.00566473642848473+0.0890761256346578i</v>
      </c>
      <c r="AE3379" t="str">
        <f t="shared" si="1779"/>
        <v>0.0000131774567111616-0.000123455555260526i</v>
      </c>
      <c r="AF3379" t="str">
        <f t="shared" si="1780"/>
        <v>-15.0831494940102-0.24629664641154i</v>
      </c>
      <c r="AG3379" t="str">
        <f t="shared" si="1781"/>
        <v>1.00497535583987-0.00026683283038244i</v>
      </c>
      <c r="AH3379" t="str">
        <f t="shared" si="1782"/>
        <v>-0.000228520797733005+0.0018495896887538i</v>
      </c>
      <c r="AI3379">
        <f t="shared" si="1783"/>
        <v>-54.592697360251002</v>
      </c>
      <c r="AJ3379">
        <f t="shared" si="1784"/>
        <v>97.043322853527073</v>
      </c>
      <c r="AK3379"/>
      <c r="AL3379"/>
      <c r="AM3379"/>
      <c r="AN3379"/>
    </row>
    <row r="3380" spans="1:40" x14ac:dyDescent="0.25">
      <c r="A3380"/>
      <c r="B3380">
        <f t="shared" si="1785"/>
        <v>1446000</v>
      </c>
      <c r="C3380" s="186" t="str">
        <f t="shared" si="1753"/>
        <v>-3.6551579754213E-08+0.00169365320874627i</v>
      </c>
      <c r="D3380" s="158" t="str">
        <f t="shared" si="1754"/>
        <v>-5.95700623723474+0.0129846746003881i</v>
      </c>
      <c r="E3380" t="str">
        <f t="shared" si="1755"/>
        <v>2870</v>
      </c>
      <c r="F3380" t="str">
        <f t="shared" si="1756"/>
        <v>0.777000777000777</v>
      </c>
      <c r="G3380" t="str">
        <f t="shared" si="1751"/>
        <v>0.777000777000777</v>
      </c>
      <c r="H3380" t="str">
        <f t="shared" si="1757"/>
        <v>9.12615421405817+0.259111326398486i</v>
      </c>
      <c r="I3380" t="str">
        <f t="shared" si="1758"/>
        <v>5678.42872136355i</v>
      </c>
      <c r="J3380" t="str">
        <f t="shared" si="1752"/>
        <v>-27579.7006347713+1228.1123928846i</v>
      </c>
      <c r="K3380" t="str">
        <f t="shared" si="1759"/>
        <v>0.00915012220506912-0.20548415002526i</v>
      </c>
      <c r="L3380" t="str">
        <f t="shared" si="1760"/>
        <v>0.00067861559264511-0.0127724042860858i</v>
      </c>
      <c r="M3380" t="str">
        <f t="shared" si="1761"/>
        <v>0.00982873779771423-0.218256554311346i</v>
      </c>
      <c r="N3380" t="str">
        <f t="shared" si="1762"/>
        <v>-6.41287945399063i</v>
      </c>
      <c r="O3380" t="str">
        <f t="shared" si="1763"/>
        <v>0.991601496351678-0.129330864193794i</v>
      </c>
      <c r="P3380" t="str">
        <f t="shared" si="1764"/>
        <v>0.00839850364832195+0.129330864193794i</v>
      </c>
      <c r="Q3380" t="str">
        <f t="shared" si="1765"/>
        <v>-0.00839850364832195+6.28354858979684i</v>
      </c>
      <c r="R3380" t="str">
        <f t="shared" si="1766"/>
        <v>0.0205806330608092-0.00136409387906795i</v>
      </c>
      <c r="S3380" t="str">
        <f t="shared" si="1767"/>
        <v>0.661955177908015i</v>
      </c>
      <c r="T3380" t="str">
        <f t="shared" si="1768"/>
        <v>0.000902969006401659+0.0136234566192275i</v>
      </c>
      <c r="U3380" t="str">
        <f t="shared" si="1769"/>
        <v>0.0000500000000000001-0.000166766150186403i</v>
      </c>
      <c r="V3380" t="str">
        <f t="shared" si="1770"/>
        <v>3.33333333333333E-06-0.000183442765205043i</v>
      </c>
      <c r="W3380" t="str">
        <f t="shared" si="1771"/>
        <v>0.0000142174204673825-0.0000890429629873876i</v>
      </c>
      <c r="X3380" t="str">
        <f t="shared" si="1772"/>
        <v>0.0000143632457451789-0.0000889949054239039i</v>
      </c>
      <c r="Y3380" t="str">
        <f t="shared" si="1773"/>
        <v>0.009+0.908548595418168i</v>
      </c>
      <c r="Z3380" t="str">
        <f t="shared" si="1774"/>
        <v>-0.00136914277898231-0.00023493327678752i</v>
      </c>
      <c r="AA3380" t="str">
        <f t="shared" si="1775"/>
        <v>0.152900566358554-15.4091846141022i</v>
      </c>
      <c r="AB3380" t="str">
        <f t="shared" si="1776"/>
        <v>0.00623758589366938+0.0941089674492222i</v>
      </c>
      <c r="AC3380" t="str">
        <f t="shared" si="1777"/>
        <v>1.02060120656151-0.000436421638901308i</v>
      </c>
      <c r="AD3380" t="str">
        <f t="shared" si="1778"/>
        <v>0.00607224699297138+0.0922119402800596i</v>
      </c>
      <c r="AE3380" t="str">
        <f t="shared" si="1779"/>
        <v>0.0000133498801663057-0.000127677885053914i</v>
      </c>
      <c r="AF3380" t="str">
        <f t="shared" si="1780"/>
        <v>-15.0831604512929-0.246126651798098i</v>
      </c>
      <c r="AG3380" t="str">
        <f t="shared" si="1781"/>
        <v>1.00514705812628-0.000287678203696676i</v>
      </c>
      <c r="AH3380" t="str">
        <f t="shared" si="1782"/>
        <v>-0.000232138693807739+0.00191258927562689i</v>
      </c>
      <c r="AI3380">
        <f t="shared" si="1783"/>
        <v>-54.304053574480889</v>
      </c>
      <c r="AJ3380">
        <f t="shared" si="1784"/>
        <v>96.920370067652726</v>
      </c>
      <c r="AK3380"/>
      <c r="AL3380"/>
      <c r="AM3380"/>
      <c r="AN3380"/>
    </row>
    <row r="3381" spans="1:40" x14ac:dyDescent="0.25">
      <c r="A3381"/>
      <c r="B3381">
        <f t="shared" si="1785"/>
        <v>1447000</v>
      </c>
      <c r="C3381" s="186" t="str">
        <f t="shared" si="1753"/>
        <v>-3.6501076713974E-08+0.00169248275041374i</v>
      </c>
      <c r="D3381" s="158" t="str">
        <f t="shared" si="1754"/>
        <v>-5.95700623684755+0.0129757010865053i</v>
      </c>
      <c r="E3381" t="str">
        <f t="shared" si="1755"/>
        <v>2870</v>
      </c>
      <c r="F3381" t="str">
        <f t="shared" si="1756"/>
        <v>0.777000777000777</v>
      </c>
      <c r="G3381" t="str">
        <f t="shared" si="1751"/>
        <v>0.777000777000777</v>
      </c>
      <c r="H3381" t="str">
        <f t="shared" si="1757"/>
        <v>9.12616514904692+0.258932592539624i</v>
      </c>
      <c r="I3381" t="str">
        <f t="shared" si="1758"/>
        <v>5682.35571218054i</v>
      </c>
      <c r="J3381" t="str">
        <f t="shared" si="1752"/>
        <v>-27617.8614059052+1228.96170989213i</v>
      </c>
      <c r="K3381" t="str">
        <f t="shared" si="1759"/>
        <v>0.00913750362174315-0.20534269423529i</v>
      </c>
      <c r="L3381" t="str">
        <f t="shared" si="1760"/>
        <v>0.000677680590445-0.0127636271126604i</v>
      </c>
      <c r="M3381" t="str">
        <f t="shared" si="1761"/>
        <v>0.00981518421218815-0.21810632134795i</v>
      </c>
      <c r="N3381" t="str">
        <f t="shared" si="1762"/>
        <v>-6.41731436370985i</v>
      </c>
      <c r="O3381" t="str">
        <f t="shared" si="1763"/>
        <v>0.991018175921814-0.133727241026654i</v>
      </c>
      <c r="P3381" t="str">
        <f t="shared" si="1764"/>
        <v>0.00898182407818604+0.133727241026654i</v>
      </c>
      <c r="Q3381" t="str">
        <f t="shared" si="1765"/>
        <v>-0.00898182407818604+6.2835871226832i</v>
      </c>
      <c r="R3381" t="str">
        <f t="shared" si="1766"/>
        <v>0.0212799037393253-0.00145982800124786i</v>
      </c>
      <c r="S3381" t="str">
        <f t="shared" si="1767"/>
        <v>0.662412961571852i</v>
      </c>
      <c r="T3381" t="str">
        <f t="shared" si="1768"/>
        <v>0.000967008989692112+0.0140960840579304i</v>
      </c>
      <c r="U3381" t="str">
        <f t="shared" si="1769"/>
        <v>0.0000499999999999999-0.000166650900600925i</v>
      </c>
      <c r="V3381" t="str">
        <f t="shared" si="1770"/>
        <v>3.33333333333333E-06-0.000183315990661017i</v>
      </c>
      <c r="W3381" t="str">
        <f t="shared" si="1771"/>
        <v>0.0000142170726026784-0.0000889837093771733i</v>
      </c>
      <c r="X3381" t="str">
        <f t="shared" si="1772"/>
        <v>0.0000143626989780921-0.0000889356852965604i</v>
      </c>
      <c r="Y3381" t="str">
        <f t="shared" si="1773"/>
        <v>0.009+0.909176913948886i</v>
      </c>
      <c r="Z3381" t="str">
        <f t="shared" si="1774"/>
        <v>-0.0013672862866966-0.000234744057008128i</v>
      </c>
      <c r="AA3381" t="str">
        <f t="shared" si="1775"/>
        <v>0.152689275753859-15.3985356073307i</v>
      </c>
      <c r="AB3381" t="str">
        <f t="shared" si="1776"/>
        <v>0.00667996530378356+0.0973738128909969i</v>
      </c>
      <c r="AC3381" t="str">
        <f t="shared" si="1777"/>
        <v>1.02130340921527-0.000501200748171898i</v>
      </c>
      <c r="AD3381" t="str">
        <f t="shared" si="1778"/>
        <v>0.00649383701244156+0.0953458754061996i</v>
      </c>
      <c r="AE3381" t="str">
        <f t="shared" si="1779"/>
        <v>0.0000135029433166886-0.00013188949758183i</v>
      </c>
      <c r="AF3381" t="str">
        <f t="shared" si="1780"/>
        <v>-15.0831713858945-0.245956891453119i</v>
      </c>
      <c r="AG3381" t="str">
        <f t="shared" si="1781"/>
        <v>1.00531842579614-0.000309282981844663i</v>
      </c>
      <c r="AH3381" t="str">
        <f t="shared" si="1782"/>
        <v>-0.000235464997251245+0.00197541184741884i</v>
      </c>
      <c r="AI3381">
        <f t="shared" si="1783"/>
        <v>-54.02557597460742</v>
      </c>
      <c r="AJ3381">
        <f t="shared" si="1784"/>
        <v>96.797466091068401</v>
      </c>
      <c r="AK3381"/>
      <c r="AL3381"/>
      <c r="AM3381"/>
      <c r="AN3381"/>
    </row>
    <row r="3382" spans="1:40" x14ac:dyDescent="0.25">
      <c r="A3382"/>
      <c r="B3382">
        <f t="shared" si="1785"/>
        <v>1448000</v>
      </c>
      <c r="C3382" s="186" t="str">
        <f t="shared" si="1753"/>
        <v>-3.64506782709712E-08+0.00169131390873637i</v>
      </c>
      <c r="D3382" s="158" t="str">
        <f t="shared" si="1754"/>
        <v>-5.95700623646116+0.0129667399669788i</v>
      </c>
      <c r="E3382" t="str">
        <f t="shared" si="1755"/>
        <v>2870</v>
      </c>
      <c r="F3382" t="str">
        <f t="shared" si="1756"/>
        <v>0.777000777000777</v>
      </c>
      <c r="G3382" t="str">
        <f t="shared" si="1751"/>
        <v>0.777000777000777</v>
      </c>
      <c r="H3382" t="str">
        <f t="shared" si="1757"/>
        <v>9.12617606141626+0.258754104860125i</v>
      </c>
      <c r="I3382" t="str">
        <f t="shared" si="1758"/>
        <v>5686.28270299753i</v>
      </c>
      <c r="J3382" t="str">
        <f t="shared" si="1752"/>
        <v>-27656.0485584918+1229.81102689966i</v>
      </c>
      <c r="K3382" t="str">
        <f t="shared" si="1759"/>
        <v>0.00912491110658572-0.20520143268828i</v>
      </c>
      <c r="L3382" t="str">
        <f t="shared" si="1760"/>
        <v>0.000676747517484366-0.0127548619600411i</v>
      </c>
      <c r="M3382" t="str">
        <f t="shared" si="1761"/>
        <v>0.00980165862407009-0.217956294648321i</v>
      </c>
      <c r="N3382" t="str">
        <f t="shared" si="1762"/>
        <v>-6.42174927342907i</v>
      </c>
      <c r="O3382" t="str">
        <f t="shared" si="1763"/>
        <v>0.990415363758006-0.13812098765972i</v>
      </c>
      <c r="P3382" t="str">
        <f t="shared" si="1764"/>
        <v>0.00958463624199402+0.13812098765972i</v>
      </c>
      <c r="Q3382" t="str">
        <f t="shared" si="1765"/>
        <v>-0.00958463624199402+6.28362828576935i</v>
      </c>
      <c r="R3382" t="str">
        <f t="shared" si="1766"/>
        <v>0.0219787104323802-0.00155885958574922i</v>
      </c>
      <c r="S3382" t="str">
        <f t="shared" si="1767"/>
        <v>0.662870745235689i</v>
      </c>
      <c r="T3382" t="str">
        <f t="shared" si="1768"/>
        <v>0.00103332241532338+0.0145690441636313i</v>
      </c>
      <c r="U3382" t="str">
        <f t="shared" si="1769"/>
        <v>0.0000499999999999999-0.000166535810199957i</v>
      </c>
      <c r="V3382" t="str">
        <f t="shared" si="1770"/>
        <v>3.33333333333333E-06-0.000183189391219953i</v>
      </c>
      <c r="W3382" t="str">
        <f t="shared" si="1771"/>
        <v>0.0000142167245193277-0.0000889245390427048i</v>
      </c>
      <c r="X3382" t="str">
        <f t="shared" si="1772"/>
        <v>0.000014362152404521-0.0000888765483980607i</v>
      </c>
      <c r="Y3382" t="str">
        <f t="shared" si="1773"/>
        <v>0.009+0.909805232479604i</v>
      </c>
      <c r="Z3382" t="str">
        <f t="shared" si="1774"/>
        <v>-0.00136543363708931-0.000234555139711292i</v>
      </c>
      <c r="AA3382" t="str">
        <f t="shared" si="1775"/>
        <v>0.152478422818981-15.3879013090261i</v>
      </c>
      <c r="AB3382" t="str">
        <f t="shared" si="1776"/>
        <v>0.00713804934138175+0.100640956350709i</v>
      </c>
      <c r="AC3382" t="str">
        <f t="shared" si="1777"/>
        <v>1.02200529465895-0.000569334487714866i</v>
      </c>
      <c r="AD3382" t="str">
        <f t="shared" si="1778"/>
        <v>0.00692949687481365+0.098477867070002i</v>
      </c>
      <c r="AE3382" t="str">
        <f t="shared" si="1779"/>
        <v>0.0000136367217480986-0.000136090341313792i</v>
      </c>
      <c r="AF3382" t="str">
        <f t="shared" si="1780"/>
        <v>-15.0831822978774-0.245787364893146i</v>
      </c>
      <c r="AG3382" t="str">
        <f t="shared" si="1781"/>
        <v>1.00548945596003-0.000331645084322282i</v>
      </c>
      <c r="AH3382" t="str">
        <f t="shared" si="1782"/>
        <v>-0.000238501116585181+0.00203805677249247i</v>
      </c>
      <c r="AI3382">
        <f t="shared" si="1783"/>
        <v>-53.756603262567154</v>
      </c>
      <c r="AJ3382">
        <f t="shared" si="1784"/>
        <v>96.674610799439819</v>
      </c>
      <c r="AK3382"/>
      <c r="AL3382"/>
      <c r="AM3382"/>
      <c r="AN3382"/>
    </row>
    <row r="3383" spans="1:40" x14ac:dyDescent="0.25">
      <c r="A3383"/>
      <c r="B3383">
        <f t="shared" si="1785"/>
        <v>1449000</v>
      </c>
      <c r="C3383" s="186" t="str">
        <f t="shared" si="1753"/>
        <v>-3.64003841365609E-08+0.00169014668036703i</v>
      </c>
      <c r="D3383" s="158" t="str">
        <f t="shared" si="1754"/>
        <v>-5.95700623607557+0.0129577912161472i</v>
      </c>
      <c r="E3383" t="str">
        <f t="shared" si="1755"/>
        <v>2870</v>
      </c>
      <c r="F3383" t="str">
        <f t="shared" si="1756"/>
        <v>0.777000777000777</v>
      </c>
      <c r="G3383" t="str">
        <f t="shared" si="1751"/>
        <v>0.777000777000777</v>
      </c>
      <c r="H3383" t="str">
        <f t="shared" si="1757"/>
        <v>9.12618695122852+0.258575862852206i</v>
      </c>
      <c r="I3383" t="str">
        <f t="shared" si="1758"/>
        <v>5690.20969381451i</v>
      </c>
      <c r="J3383" t="str">
        <f t="shared" si="1752"/>
        <v>-27694.2620925309+1230.66034390718i</v>
      </c>
      <c r="K3383" t="str">
        <f t="shared" si="1759"/>
        <v>0.00911234458788773-0.2050603649852i</v>
      </c>
      <c r="L3383" t="str">
        <f t="shared" si="1760"/>
        <v>0.000675816368464248-0.0127461088036211i</v>
      </c>
      <c r="M3383" t="str">
        <f t="shared" si="1761"/>
        <v>0.00978816095635198-0.217806473788821i</v>
      </c>
      <c r="N3383" t="str">
        <f t="shared" si="1762"/>
        <v>-6.42618418314829i</v>
      </c>
      <c r="O3383" t="str">
        <f t="shared" si="1763"/>
        <v>0.9897930717166-0.14251201767506i</v>
      </c>
      <c r="P3383" t="str">
        <f t="shared" si="1764"/>
        <v>0.0102069282834+0.14251201767506i</v>
      </c>
      <c r="Q3383" t="str">
        <f t="shared" si="1765"/>
        <v>-0.0102069282834+6.28367216547323i</v>
      </c>
      <c r="R3383" t="str">
        <f t="shared" si="1766"/>
        <v>0.0226770363326579-0.00166119283311487i</v>
      </c>
      <c r="S3383" t="str">
        <f t="shared" si="1767"/>
        <v>0.663328528899526i</v>
      </c>
      <c r="T3383" t="str">
        <f t="shared" si="1768"/>
        <v>0.00110191659820852+0.0150423251503431i</v>
      </c>
      <c r="U3383" t="str">
        <f t="shared" si="1769"/>
        <v>0.00005-0.000166420878653926i</v>
      </c>
      <c r="V3383" t="str">
        <f t="shared" si="1770"/>
        <v>3.33333333333333E-06-0.000183062966519318i</v>
      </c>
      <c r="W3383" t="str">
        <f t="shared" si="1771"/>
        <v>0.0000142163762173733-0.0000888654518112857i</v>
      </c>
      <c r="X3383" t="str">
        <f t="shared" si="1772"/>
        <v>0.0000143616060233714-0.0000888174945558079i</v>
      </c>
      <c r="Y3383" t="str">
        <f t="shared" si="1773"/>
        <v>0.009+0.910433551010322i</v>
      </c>
      <c r="Z3383" t="str">
        <f t="shared" si="1774"/>
        <v>-0.00136358481955538-0.00023436652414869i</v>
      </c>
      <c r="AA3383" t="str">
        <f t="shared" si="1775"/>
        <v>0.15226800634592-15.3772816887366i</v>
      </c>
      <c r="AB3383" t="str">
        <f t="shared" si="1776"/>
        <v>0.00761188853687879+0.103910316412379i</v>
      </c>
      <c r="AC3383" t="str">
        <f t="shared" si="1777"/>
        <v>1.02270684599824-0.000640827699021289i</v>
      </c>
      <c r="AD3383" t="str">
        <f t="shared" si="1778"/>
        <v>0.0073792166746541+0.101607851385205i</v>
      </c>
      <c r="AE3383" t="str">
        <f t="shared" si="1779"/>
        <v>0.0000137512911175989-0.000140280365059484i</v>
      </c>
      <c r="AF3383" t="str">
        <f t="shared" si="1780"/>
        <v>-15.0831931873041-0.245618071636059i</v>
      </c>
      <c r="AG3383" t="str">
        <f t="shared" si="1781"/>
        <v>1.00566014573956-0.000354762419929675i</v>
      </c>
      <c r="AH3383" t="str">
        <f t="shared" si="1782"/>
        <v>-0.000241248458594681+0.00210052342636139i</v>
      </c>
      <c r="AI3383">
        <f t="shared" si="1783"/>
        <v>-53.496536657465022</v>
      </c>
      <c r="AJ3383">
        <f t="shared" si="1784"/>
        <v>96.551804067871672</v>
      </c>
      <c r="AK3383"/>
      <c r="AL3383"/>
      <c r="AM3383"/>
      <c r="AN3383"/>
    </row>
    <row r="3384" spans="1:40" x14ac:dyDescent="0.25">
      <c r="A3384"/>
      <c r="B3384">
        <f t="shared" si="1785"/>
        <v>1450000</v>
      </c>
      <c r="C3384" s="186" t="str">
        <f t="shared" si="1753"/>
        <v>-3.63501940230945E-08+0.00168898106196786i</v>
      </c>
      <c r="D3384" s="158" t="str">
        <f t="shared" si="1754"/>
        <v>-5.95700623569078+0.0129488548084203i</v>
      </c>
      <c r="E3384" t="str">
        <f t="shared" si="1755"/>
        <v>2870</v>
      </c>
      <c r="F3384" t="str">
        <f t="shared" si="1756"/>
        <v>0.777000777000777</v>
      </c>
      <c r="G3384" t="str">
        <f t="shared" si="1751"/>
        <v>0.777000777000777</v>
      </c>
      <c r="H3384" t="str">
        <f t="shared" si="1757"/>
        <v>9.1261978185458+0.258397866009472i</v>
      </c>
      <c r="I3384" t="str">
        <f t="shared" si="1758"/>
        <v>5694.1366846315i</v>
      </c>
      <c r="J3384" t="str">
        <f t="shared" si="1752"/>
        <v>-27732.5020080226+1231.50966091471i</v>
      </c>
      <c r="K3384" t="str">
        <f t="shared" si="1759"/>
        <v>0.00909980399418644-0.204919490728108i</v>
      </c>
      <c r="L3384" t="str">
        <f t="shared" si="1760"/>
        <v>0.00067488713810383-0.0127373676188605i</v>
      </c>
      <c r="M3384" t="str">
        <f t="shared" si="1761"/>
        <v>0.00977469113229027-0.217656858346968i</v>
      </c>
      <c r="N3384" t="str">
        <f t="shared" si="1762"/>
        <v>-6.4306190928675i</v>
      </c>
      <c r="O3384" t="str">
        <f t="shared" si="1763"/>
        <v>0.989151312037082-0.146900244708165i</v>
      </c>
      <c r="P3384" t="str">
        <f t="shared" si="1764"/>
        <v>0.010848687962918+0.146900244708165i</v>
      </c>
      <c r="Q3384" t="str">
        <f t="shared" si="1765"/>
        <v>-0.010848687962918+6.28371884815934i</v>
      </c>
      <c r="R3384" t="str">
        <f t="shared" si="1766"/>
        <v>0.0233748645428027-0.00176683184636284i</v>
      </c>
      <c r="S3384" t="str">
        <f t="shared" si="1767"/>
        <v>0.663786312563363i</v>
      </c>
      <c r="T3384" t="str">
        <f t="shared" si="1768"/>
        <v>0.00117279879621671+0.0155159151415351i</v>
      </c>
      <c r="U3384" t="str">
        <f t="shared" si="1769"/>
        <v>0.00005-0.000166306105634165i</v>
      </c>
      <c r="V3384" t="str">
        <f t="shared" si="1770"/>
        <v>3.33333333333333E-06-0.000182936716197581i</v>
      </c>
      <c r="W3384" t="str">
        <f t="shared" si="1771"/>
        <v>0.0000142160276968587-0.000088806447510695i</v>
      </c>
      <c r="X3384" t="str">
        <f t="shared" si="1772"/>
        <v>0.0000143610598335533-0.0000887585235976796i</v>
      </c>
      <c r="Y3384" t="str">
        <f t="shared" si="1773"/>
        <v>0.009+0.91106186954104i</v>
      </c>
      <c r="Z3384" t="str">
        <f t="shared" si="1774"/>
        <v>-0.00136173982352627-0.000234178209574488i</v>
      </c>
      <c r="AA3384" t="str">
        <f t="shared" si="1775"/>
        <v>0.152058025130839-15.366676716094i</v>
      </c>
      <c r="AB3384" t="str">
        <f t="shared" si="1776"/>
        <v>0.00810153302663827+0.107181811034564i</v>
      </c>
      <c r="AC3384" t="str">
        <f t="shared" si="1777"/>
        <v>1.02340804624476-0.000715685128509925i</v>
      </c>
      <c r="AD3384" t="str">
        <f t="shared" si="1778"/>
        <v>0.00784298621356147+0.104735764523709i</v>
      </c>
      <c r="AE3384" t="str">
        <f t="shared" si="1779"/>
        <v>0.0000138467271522033-0.000144459517968613i</v>
      </c>
      <c r="AF3384" t="str">
        <f t="shared" si="1780"/>
        <v>-15.0832040542366-0.245449011201052i</v>
      </c>
      <c r="AG3384" t="str">
        <f t="shared" si="1781"/>
        <v>1.00583049226742-0.000378632886829106i</v>
      </c>
      <c r="AH3384" t="str">
        <f t="shared" si="1782"/>
        <v>-0.000243708428302438+0.00216281119165478i</v>
      </c>
      <c r="AI3384">
        <f t="shared" si="1783"/>
        <v>-53.244832255320496</v>
      </c>
      <c r="AJ3384">
        <f t="shared" si="1784"/>
        <v>96.429045770914186</v>
      </c>
      <c r="AK3384"/>
      <c r="AL3384"/>
      <c r="AM3384"/>
      <c r="AN3384"/>
    </row>
    <row r="3385" spans="1:40" x14ac:dyDescent="0.25">
      <c r="A3385"/>
      <c r="B3385">
        <f t="shared" si="1785"/>
        <v>1451000</v>
      </c>
      <c r="C3385" s="186" t="str">
        <f t="shared" si="1753"/>
        <v>-3.63001076439144E-08+0.00168781705021017i</v>
      </c>
      <c r="D3385" s="158" t="str">
        <f t="shared" si="1754"/>
        <v>-5.95700623530679+0.012939930718278i</v>
      </c>
      <c r="E3385" t="str">
        <f t="shared" si="1755"/>
        <v>2870</v>
      </c>
      <c r="F3385" t="str">
        <f t="shared" si="1756"/>
        <v>0.777000777000777</v>
      </c>
      <c r="G3385" t="str">
        <f t="shared" si="1751"/>
        <v>0.777000777000777</v>
      </c>
      <c r="H3385" t="str">
        <f t="shared" si="1757"/>
        <v>9.12620866343002+0.258220113826921i</v>
      </c>
      <c r="I3385" t="str">
        <f t="shared" si="1758"/>
        <v>5698.06367544849i</v>
      </c>
      <c r="J3385" t="str">
        <f t="shared" si="1752"/>
        <v>-27770.7683049668+1232.35897792224i</v>
      </c>
      <c r="K3385" t="str">
        <f t="shared" si="1759"/>
        <v>0.00908728925426419-0.20477880952015i</v>
      </c>
      <c r="L3385" t="str">
        <f t="shared" si="1760"/>
        <v>0.000673959821140391-0.012728638381286i</v>
      </c>
      <c r="M3385" t="str">
        <f t="shared" si="1761"/>
        <v>0.00976124907540458-0.217507447901436i</v>
      </c>
      <c r="N3385" t="str">
        <f t="shared" si="1762"/>
        <v>-6.43505400258672i</v>
      </c>
      <c r="O3385" t="str">
        <f t="shared" si="1763"/>
        <v>0.98849009734183-0.151285582449683i</v>
      </c>
      <c r="P3385" t="str">
        <f t="shared" si="1764"/>
        <v>0.01150990265817+0.151285582449683i</v>
      </c>
      <c r="Q3385" t="str">
        <f t="shared" si="1765"/>
        <v>-0.01150990265817+6.28376842013704i</v>
      </c>
      <c r="R3385" t="str">
        <f t="shared" si="1766"/>
        <v>0.0240721780758953-0.00187578062979231i</v>
      </c>
      <c r="S3385" t="str">
        <f t="shared" si="1767"/>
        <v>0.6642440962272i</v>
      </c>
      <c r="T3385" t="str">
        <f t="shared" si="1768"/>
        <v>0.00124597620915688+0.0159898021702433i</v>
      </c>
      <c r="U3385" t="str">
        <f t="shared" si="1769"/>
        <v>0.00005-0.000166191490812914i</v>
      </c>
      <c r="V3385" t="str">
        <f t="shared" si="1770"/>
        <v>3.33333333333333E-06-0.000182810639894205i</v>
      </c>
      <c r="W3385" t="str">
        <f t="shared" si="1771"/>
        <v>0.0000142156789578271-0.0000887475259691865i</v>
      </c>
      <c r="X3385" t="str">
        <f t="shared" si="1772"/>
        <v>0.0000143605138339804-0.0000886996353520284i</v>
      </c>
      <c r="Y3385" t="str">
        <f t="shared" si="1773"/>
        <v>0.009+0.911690188071758i</v>
      </c>
      <c r="Z3385" t="str">
        <f t="shared" si="1774"/>
        <v>-0.00135989863846985-0.000233990195245327i</v>
      </c>
      <c r="AA3385" t="str">
        <f t="shared" si="1775"/>
        <v>0.15184847797405-15.356086360814i</v>
      </c>
      <c r="AB3385" t="str">
        <f t="shared" si="1776"/>
        <v>0.00860703254595154+0.110455357551119i</v>
      </c>
      <c r="AC3385" t="str">
        <f t="shared" si="1777"/>
        <v>1.02410887831647-0.000793911426305176i</v>
      </c>
      <c r="AD3385" t="str">
        <f t="shared" si="1778"/>
        <v>0.00832079500056474+0.107861542716956i</v>
      </c>
      <c r="AE3385" t="str">
        <f t="shared" si="1779"/>
        <v>0.0000139231056475479-0.000148627749530824i</v>
      </c>
      <c r="AF3385" t="str">
        <f t="shared" si="1780"/>
        <v>-15.0832148987368-0.245280183108643i</v>
      </c>
      <c r="AG3385" t="str">
        <f t="shared" si="1781"/>
        <v>1.0060004926874-0.000403254372603392i</v>
      </c>
      <c r="AH3385" t="str">
        <f t="shared" si="1782"/>
        <v>-0.000245882428943057+0.00222491945808347i</v>
      </c>
      <c r="AI3385">
        <f t="shared" si="1783"/>
        <v>-53.00099452144071</v>
      </c>
      <c r="AJ3385">
        <f t="shared" si="1784"/>
        <v>96.30633578256419</v>
      </c>
      <c r="AK3385"/>
      <c r="AL3385"/>
      <c r="AM3385"/>
      <c r="AN3385"/>
    </row>
    <row r="3386" spans="1:40" x14ac:dyDescent="0.25">
      <c r="A3386"/>
      <c r="B3386">
        <f t="shared" si="1785"/>
        <v>1452000</v>
      </c>
      <c r="C3386" s="186" t="str">
        <f t="shared" si="1753"/>
        <v>-3.62501247133494E-08+0.00168665464177446i</v>
      </c>
      <c r="D3386" s="158" t="str">
        <f t="shared" si="1754"/>
        <v>-5.95700623492358+0.0129310189202709i</v>
      </c>
      <c r="E3386" t="str">
        <f t="shared" si="1755"/>
        <v>2870</v>
      </c>
      <c r="F3386" t="str">
        <f t="shared" si="1756"/>
        <v>0.777000777000777</v>
      </c>
      <c r="G3386" t="str">
        <f t="shared" si="1751"/>
        <v>0.777000777000777</v>
      </c>
      <c r="H3386" t="str">
        <f t="shared" si="1757"/>
        <v>9.12621948594281+0.258042605800936i</v>
      </c>
      <c r="I3386" t="str">
        <f t="shared" si="1758"/>
        <v>5701.99066626547i</v>
      </c>
      <c r="J3386" t="str">
        <f t="shared" si="1752"/>
        <v>-27809.0609833636+1233.20829492977i</v>
      </c>
      <c r="K3386" t="str">
        <f t="shared" si="1759"/>
        <v>0.00907480029714749-0.204638320965553i</v>
      </c>
      <c r="L3386" t="str">
        <f t="shared" si="1760"/>
        <v>0.000673034412329223-0.0127199210664909i</v>
      </c>
      <c r="M3386" t="str">
        <f t="shared" si="1761"/>
        <v>0.00974783470947671-0.217358242032044i</v>
      </c>
      <c r="N3386" t="str">
        <f t="shared" si="1762"/>
        <v>-6.43948891230594i</v>
      </c>
      <c r="O3386" t="str">
        <f t="shared" si="1763"/>
        <v>0.987809440635874-0.155667944647066i</v>
      </c>
      <c r="P3386" t="str">
        <f t="shared" si="1764"/>
        <v>0.0121905593641261+0.155667944647066i</v>
      </c>
      <c r="Q3386" t="str">
        <f t="shared" si="1765"/>
        <v>-0.0121905593641261+6.28382096765887i</v>
      </c>
      <c r="R3386" t="str">
        <f t="shared" si="1766"/>
        <v>0.0247689598559287-0.00198804308778576i</v>
      </c>
      <c r="S3386" t="str">
        <f t="shared" si="1767"/>
        <v>0.664701879891037i</v>
      </c>
      <c r="T3386" t="str">
        <f t="shared" si="1768"/>
        <v>0.00132145597775558+0.0164639741791814i</v>
      </c>
      <c r="U3386" t="str">
        <f t="shared" si="1769"/>
        <v>0.00005-0.000166077033863318i</v>
      </c>
      <c r="V3386" t="str">
        <f t="shared" si="1770"/>
        <v>3.33333333333333E-06-0.00018268473724965i</v>
      </c>
      <c r="W3386" t="str">
        <f t="shared" si="1771"/>
        <v>0.0000142153300003218-0.000088688687015488i</v>
      </c>
      <c r="X3386" t="str">
        <f t="shared" si="1772"/>
        <v>0.0000143599680235705-0.00008864082964768i</v>
      </c>
      <c r="Y3386" t="str">
        <f t="shared" si="1773"/>
        <v>0.009+0.912318506602476i</v>
      </c>
      <c r="Z3386" t="str">
        <f t="shared" si="1774"/>
        <v>-0.00135806125389026-0.000233802480420316i</v>
      </c>
      <c r="AA3386" t="str">
        <f t="shared" si="1775"/>
        <v>0.151639363679995-15.3455105926959i</v>
      </c>
      <c r="AB3386" t="str">
        <f t="shared" si="1776"/>
        <v>0.009128436421977+0.113730872671966i</v>
      </c>
      <c r="AC3386" t="str">
        <f t="shared" si="1777"/>
        <v>1.02480932503815-0.000875511145011337i</v>
      </c>
      <c r="AD3386" t="str">
        <f t="shared" si="1778"/>
        <v>0.00881263225251599+0.110985122257241i</v>
      </c>
      <c r="AE3386" t="str">
        <f t="shared" si="1779"/>
        <v>0.0000139805024665694-0.000152785009575504i</v>
      </c>
      <c r="AF3386" t="str">
        <f t="shared" si="1780"/>
        <v>-15.0832257208664-0.245111586880665i</v>
      </c>
      <c r="AG3386" t="str">
        <f t="shared" si="1781"/>
        <v>1.00617014415446-0.000428624754313809i</v>
      </c>
      <c r="AH3386" t="str">
        <f t="shared" si="1782"/>
        <v>-0.000247771861937756+0.00228684762240412i</v>
      </c>
      <c r="AI3386">
        <f t="shared" si="1783"/>
        <v>-52.764570719733072</v>
      </c>
      <c r="AJ3386">
        <f t="shared" si="1784"/>
        <v>96.183673976272559</v>
      </c>
      <c r="AK3386"/>
      <c r="AL3386"/>
      <c r="AM3386"/>
      <c r="AN3386"/>
    </row>
    <row r="3387" spans="1:40" x14ac:dyDescent="0.25">
      <c r="A3387"/>
      <c r="B3387">
        <f t="shared" si="1785"/>
        <v>1453000</v>
      </c>
      <c r="C3387" s="186" t="str">
        <f t="shared" si="1753"/>
        <v>-3.62002449467116E-08+0.00168549383335036i</v>
      </c>
      <c r="D3387" s="158" t="str">
        <f t="shared" si="1754"/>
        <v>-5.95700623454117+0.0129221193890194i</v>
      </c>
      <c r="E3387" t="str">
        <f t="shared" si="1755"/>
        <v>2870</v>
      </c>
      <c r="F3387" t="str">
        <f t="shared" si="1756"/>
        <v>0.777000777000777</v>
      </c>
      <c r="G3387" t="str">
        <f t="shared" si="1751"/>
        <v>0.777000777000777</v>
      </c>
      <c r="H3387" t="str">
        <f t="shared" si="1757"/>
        <v>9.12623028614569+0.257865341429276i</v>
      </c>
      <c r="I3387" t="str">
        <f t="shared" si="1758"/>
        <v>5705.91765708246i</v>
      </c>
      <c r="J3387" t="str">
        <f t="shared" si="1752"/>
        <v>-27847.380043213+1234.05761193729i</v>
      </c>
      <c r="K3387" t="str">
        <f t="shared" si="1759"/>
        <v>0.0090623370521061-0.204498024669624i</v>
      </c>
      <c r="L3387" t="str">
        <f t="shared" si="1760"/>
        <v>0.000672110906443556-0.0127112156501346i</v>
      </c>
      <c r="M3387" t="str">
        <f t="shared" si="1761"/>
        <v>0.00973444795854966-0.217209240319759i</v>
      </c>
      <c r="N3387" t="str">
        <f t="shared" si="1762"/>
        <v>-6.44392382202516i</v>
      </c>
      <c r="O3387" t="str">
        <f t="shared" si="1763"/>
        <v>0.987109355306638-0.160047245106294i</v>
      </c>
      <c r="P3387" t="str">
        <f t="shared" si="1764"/>
        <v>0.012890644693362+0.160047245106294i</v>
      </c>
      <c r="Q3387" t="str">
        <f t="shared" si="1765"/>
        <v>-0.012890644693362+6.28387657691887i</v>
      </c>
      <c r="R3387" t="str">
        <f t="shared" si="1766"/>
        <v>0.0254651927183123-0.00210362302361185i</v>
      </c>
      <c r="S3387" t="str">
        <f t="shared" si="1767"/>
        <v>0.665159663554872i</v>
      </c>
      <c r="T3387" t="str">
        <f t="shared" si="1768"/>
        <v>0.00139924518263194+0.0169384190208726i</v>
      </c>
      <c r="U3387" t="str">
        <f t="shared" si="1769"/>
        <v>0.00005-0.000165962734459421i</v>
      </c>
      <c r="V3387" t="str">
        <f t="shared" si="1770"/>
        <v>3.33333333333333E-06-0.000182559007905363i</v>
      </c>
      <c r="W3387" t="str">
        <f t="shared" si="1771"/>
        <v>0.000014214980824386-0.0000886299304787979i</v>
      </c>
      <c r="X3387" t="str">
        <f t="shared" si="1772"/>
        <v>0.0000143594224012451-0.000088582106313931i</v>
      </c>
      <c r="Y3387" t="str">
        <f t="shared" si="1773"/>
        <v>0.009+0.912946825133194i</v>
      </c>
      <c r="Z3387" t="str">
        <f t="shared" si="1774"/>
        <v>-0.00135622765932776-0.000233615064361022i</v>
      </c>
      <c r="AA3387" t="str">
        <f t="shared" si="1775"/>
        <v>0.151430681057231-15.3349493816218i</v>
      </c>
      <c r="AB3387" t="str">
        <f t="shared" si="1776"/>
        <v>0.00966579356665923+0.117008272484004i</v>
      </c>
      <c r="AC3387" t="str">
        <f t="shared" si="1777"/>
        <v>1.02550936914183-0.00096048873848633i</v>
      </c>
      <c r="AD3387" t="str">
        <f t="shared" si="1778"/>
        <v>0.00931848689449657+0.114106439499084i</v>
      </c>
      <c r="AE3387" t="str">
        <f t="shared" si="1779"/>
        <v>0.0000140189935381861-0.000156931248271673i</v>
      </c>
      <c r="AF3387" t="str">
        <f t="shared" si="1780"/>
        <v>-15.0832365206869-0.244943222040257i</v>
      </c>
      <c r="AG3387" t="str">
        <f t="shared" si="1781"/>
        <v>1.00633944383472-0.000454741898558457i</v>
      </c>
      <c r="AH3387" t="str">
        <f t="shared" si="1782"/>
        <v>-0.000249378126869446+0.00234859508838509i</v>
      </c>
      <c r="AI3387">
        <f t="shared" si="1783"/>
        <v>-52.53514612159006</v>
      </c>
      <c r="AJ3387">
        <f t="shared" si="1784"/>
        <v>96.061060224948022</v>
      </c>
      <c r="AK3387"/>
      <c r="AL3387"/>
      <c r="AM3387"/>
      <c r="AN3387"/>
    </row>
    <row r="3388" spans="1:40" x14ac:dyDescent="0.25">
      <c r="A3388"/>
      <c r="B3388">
        <f t="shared" si="1785"/>
        <v>1454000</v>
      </c>
      <c r="C3388" s="186" t="str">
        <f t="shared" si="1753"/>
        <v>-3.61504680602912E-08+0.00168433462163661i</v>
      </c>
      <c r="D3388" s="158" t="str">
        <f t="shared" si="1754"/>
        <v>-5.95700623415955+0.012913232099214i</v>
      </c>
      <c r="E3388" t="str">
        <f t="shared" si="1755"/>
        <v>2870</v>
      </c>
      <c r="F3388" t="str">
        <f t="shared" si="1756"/>
        <v>0.777000777000777</v>
      </c>
      <c r="G3388" t="str">
        <f t="shared" si="1751"/>
        <v>0.777000777000777</v>
      </c>
      <c r="H3388" t="str">
        <f t="shared" si="1757"/>
        <v>9.12624106409991+0.257688320211081i</v>
      </c>
      <c r="I3388" t="str">
        <f t="shared" si="1758"/>
        <v>5709.84464789945i</v>
      </c>
      <c r="J3388" t="str">
        <f t="shared" si="1752"/>
        <v>-27885.7254845149+1234.90692894482i</v>
      </c>
      <c r="K3388" t="str">
        <f t="shared" si="1759"/>
        <v>0.00904989944865227-0.204357920238746i</v>
      </c>
      <c r="L3388" t="str">
        <f t="shared" si="1760"/>
        <v>0.000671189298274504-0.0127025221079426i</v>
      </c>
      <c r="M3388" t="str">
        <f t="shared" si="1761"/>
        <v>0.00972108874692677-0.217060442346689i</v>
      </c>
      <c r="N3388" t="str">
        <f t="shared" si="1762"/>
        <v>-6.44835873174438i</v>
      </c>
      <c r="O3388" t="str">
        <f t="shared" si="1763"/>
        <v>0.986389855123674-0.16442339769357i</v>
      </c>
      <c r="P3388" t="str">
        <f t="shared" si="1764"/>
        <v>0.0136101448763259+0.16442339769357i</v>
      </c>
      <c r="Q3388" t="str">
        <f t="shared" si="1765"/>
        <v>-0.0136101448763259+6.28393533405081i</v>
      </c>
      <c r="R3388" t="str">
        <f t="shared" si="1766"/>
        <v>0.0261608594103856-0.00222252413822779i</v>
      </c>
      <c r="S3388" t="str">
        <f t="shared" si="1767"/>
        <v>0.665617447218709i</v>
      </c>
      <c r="T3388" t="str">
        <f t="shared" si="1768"/>
        <v>0.00147935084326914+0.0174131244577884i</v>
      </c>
      <c r="U3388" t="str">
        <f t="shared" si="1769"/>
        <v>0.00005-0.000165848592276161i</v>
      </c>
      <c r="V3388" t="str">
        <f t="shared" si="1770"/>
        <v>3.33333333333333E-06-0.000182433451503777i</v>
      </c>
      <c r="W3388" t="str">
        <f t="shared" si="1771"/>
        <v>0.0000142146314300631-0.0000885712561887836i</v>
      </c>
      <c r="X3388" t="str">
        <f t="shared" si="1772"/>
        <v>0.0000143588769659296-0.0000885234651805465i</v>
      </c>
      <c r="Y3388" t="str">
        <f t="shared" si="1773"/>
        <v>0.009+0.913575143663912i</v>
      </c>
      <c r="Z3388" t="str">
        <f t="shared" si="1774"/>
        <v>-0.00135439784435851-0.000233427946331454i</v>
      </c>
      <c r="AA3388" t="str">
        <f t="shared" si="1775"/>
        <v>0.15122242891841-15.3244026975568i</v>
      </c>
      <c r="AB3388" t="str">
        <f t="shared" si="1776"/>
        <v>0.0102191524696241+0.120287472452067i</v>
      </c>
      <c r="AC3388" t="str">
        <f t="shared" si="1777"/>
        <v>1.02620899326729-0.00104884856061481i</v>
      </c>
      <c r="AD3388" t="str">
        <f t="shared" si="1778"/>
        <v>0.00983834756023119+0.117225430860565i</v>
      </c>
      <c r="AE3388" t="str">
        <f t="shared" si="1779"/>
        <v>0.0000140386548559746-0.000161066416127827i</v>
      </c>
      <c r="AF3388" t="str">
        <f t="shared" si="1780"/>
        <v>-15.0832472982595-0.244775088111867i</v>
      </c>
      <c r="AG3388" t="str">
        <f t="shared" si="1781"/>
        <v>1.00650838890553-0.000481603661530875i</v>
      </c>
      <c r="AH3388" t="str">
        <f t="shared" si="1782"/>
        <v>-0.000250702621458+0.0024101612667714i</v>
      </c>
      <c r="AI3388">
        <f t="shared" si="1783"/>
        <v>-52.312339866997405</v>
      </c>
      <c r="AJ3388">
        <f t="shared" si="1784"/>
        <v>95.938494400960309</v>
      </c>
      <c r="AK3388"/>
      <c r="AL3388"/>
      <c r="AM3388"/>
      <c r="AN3388"/>
    </row>
    <row r="3389" spans="1:40" x14ac:dyDescent="0.25">
      <c r="A3389"/>
      <c r="B3389">
        <f t="shared" si="1785"/>
        <v>1455000</v>
      </c>
      <c r="C3389" s="186" t="str">
        <f t="shared" si="1753"/>
        <v>-3.61007937713532E-08+0.00168317700334102i</v>
      </c>
      <c r="D3389" s="158" t="str">
        <f t="shared" si="1754"/>
        <v>-5.95700623377871+0.0129043570256145i</v>
      </c>
      <c r="E3389" t="str">
        <f t="shared" si="1755"/>
        <v>2870</v>
      </c>
      <c r="F3389" t="str">
        <f t="shared" si="1756"/>
        <v>0.777000777000777</v>
      </c>
      <c r="G3389" t="str">
        <f t="shared" si="1751"/>
        <v>0.777000777000777</v>
      </c>
      <c r="H3389" t="str">
        <f t="shared" si="1757"/>
        <v>9.12625181986649+0.257511541646856i</v>
      </c>
      <c r="I3389" t="str">
        <f t="shared" si="1758"/>
        <v>5713.77163871644i</v>
      </c>
      <c r="J3389" t="str">
        <f t="shared" si="1752"/>
        <v>-27924.0973072694+1235.75624595235i</v>
      </c>
      <c r="K3389" t="str">
        <f t="shared" si="1759"/>
        <v>0.00903748741653912-0.204218007280371i</v>
      </c>
      <c r="L3389" t="str">
        <f t="shared" si="1760"/>
        <v>0.000670269582630958-0.0126938404157064i</v>
      </c>
      <c r="M3389" t="str">
        <f t="shared" si="1761"/>
        <v>0.00970775699917008-0.216911847696077i</v>
      </c>
      <c r="N3389" t="str">
        <f t="shared" si="1762"/>
        <v>-6.4527936414636i</v>
      </c>
      <c r="O3389" t="str">
        <f t="shared" si="1763"/>
        <v>0.985650954238394-0.168796316337011i</v>
      </c>
      <c r="P3389" t="str">
        <f t="shared" si="1764"/>
        <v>0.014349045761606+0.168796316337011i</v>
      </c>
      <c r="Q3389" t="str">
        <f t="shared" si="1765"/>
        <v>-0.014349045761606+6.28399732512659i</v>
      </c>
      <c r="R3389" t="str">
        <f t="shared" si="1766"/>
        <v>0.0268559425919464-0.00234475002907995i</v>
      </c>
      <c r="S3389" t="str">
        <f t="shared" si="1767"/>
        <v>0.666075230882546i</v>
      </c>
      <c r="T3389" t="str">
        <f t="shared" si="1768"/>
        <v>0.00156177991698128+0.0178880781624991i</v>
      </c>
      <c r="U3389" t="str">
        <f t="shared" si="1769"/>
        <v>0.00005-0.000165734606989373i</v>
      </c>
      <c r="V3389" t="str">
        <f t="shared" si="1770"/>
        <v>3.33333333333333E-06-0.000182308067688311i</v>
      </c>
      <c r="W3389" t="str">
        <f t="shared" si="1771"/>
        <v>0.0000142142818173966-0.0000885126639755823i</v>
      </c>
      <c r="X3389" t="str">
        <f t="shared" si="1772"/>
        <v>0.0000143583317165537-0.0000884649060777612i</v>
      </c>
      <c r="Y3389" t="str">
        <f t="shared" si="1773"/>
        <v>0.009+0.91420346219463i</v>
      </c>
      <c r="Z3389" t="str">
        <f t="shared" si="1774"/>
        <v>-0.00135257179859454-0.000233241125598068i</v>
      </c>
      <c r="AA3389" t="str">
        <f t="shared" si="1775"/>
        <v>0.151014606080265-15.3138705105487i</v>
      </c>
      <c r="AB3389" t="str">
        <f t="shared" si="1776"/>
        <v>0.0107885611910419+0.123568387419964i</v>
      </c>
      <c r="AC3389" t="str">
        <f t="shared" si="1777"/>
        <v>1.0269081799625-0.00114059486407877i</v>
      </c>
      <c r="AD3389" t="str">
        <f t="shared" si="1778"/>
        <v>0.0103722025925027+0.120342032824671i</v>
      </c>
      <c r="AE3389" t="str">
        <f t="shared" si="1779"/>
        <v>0.0000140395624768576-0.000165190463991795i</v>
      </c>
      <c r="AF3389" t="str">
        <f t="shared" si="1780"/>
        <v>-15.0832580536452-0.244607184621242i</v>
      </c>
      <c r="AG3389" t="str">
        <f t="shared" si="1781"/>
        <v>1.00667697655551-0.000509207889078429i</v>
      </c>
      <c r="AH3389" t="str">
        <f t="shared" si="1782"/>
        <v>-0.000251746741535999+0.00247154557525019i</v>
      </c>
      <c r="AI3389">
        <f t="shared" si="1783"/>
        <v>-52.095801374132975</v>
      </c>
      <c r="AJ3389">
        <f t="shared" si="1784"/>
        <v>95.815976376145926</v>
      </c>
      <c r="AK3389"/>
      <c r="AL3389"/>
      <c r="AM3389"/>
      <c r="AN3389"/>
    </row>
    <row r="3390" spans="1:40" x14ac:dyDescent="0.25">
      <c r="A3390"/>
      <c r="B3390">
        <f t="shared" si="1785"/>
        <v>1456000</v>
      </c>
      <c r="C3390" s="186" t="str">
        <f t="shared" si="1753"/>
        <v>-3.60512217981332E-08+0.00168202097518044i</v>
      </c>
      <c r="D3390" s="158" t="str">
        <f t="shared" si="1754"/>
        <v>-5.95700623339866+0.01289549414305i</v>
      </c>
      <c r="E3390" t="str">
        <f t="shared" si="1755"/>
        <v>2870</v>
      </c>
      <c r="F3390" t="str">
        <f t="shared" si="1756"/>
        <v>0.777000777000777</v>
      </c>
      <c r="G3390" t="str">
        <f t="shared" si="1751"/>
        <v>0.777000777000777</v>
      </c>
      <c r="H3390" t="str">
        <f t="shared" si="1757"/>
        <v>9.12626255350631+0.257335005238477i</v>
      </c>
      <c r="I3390" t="str">
        <f t="shared" si="1758"/>
        <v>5717.69862953342i</v>
      </c>
      <c r="J3390" t="str">
        <f t="shared" si="1752"/>
        <v>-27962.4955114765+1236.60556295987i</v>
      </c>
      <c r="K3390" t="str">
        <f t="shared" si="1759"/>
        <v>0.00902510088576008-0.204078285403022i</v>
      </c>
      <c r="L3390" t="str">
        <f t="shared" si="1760"/>
        <v>0.000669351754339534-0.0126851705492826i</v>
      </c>
      <c r="M3390" t="str">
        <f t="shared" si="1761"/>
        <v>0.00969445264009961-0.216763455952305i</v>
      </c>
      <c r="N3390" t="str">
        <f t="shared" si="1762"/>
        <v>-6.45722855118282i</v>
      </c>
      <c r="O3390" t="str">
        <f t="shared" si="1763"/>
        <v>0.98489266718379-0.173165915028336i</v>
      </c>
      <c r="P3390" t="str">
        <f t="shared" si="1764"/>
        <v>0.01510733281621+0.173165915028336i</v>
      </c>
      <c r="Q3390" t="str">
        <f t="shared" si="1765"/>
        <v>-0.01510733281621+6.28406263615448i</v>
      </c>
      <c r="R3390" t="str">
        <f t="shared" si="1766"/>
        <v>0.0275504248357942-0.00247030418890476i</v>
      </c>
      <c r="S3390" t="str">
        <f t="shared" si="1767"/>
        <v>0.666533014546383i</v>
      </c>
      <c r="T3390" t="str">
        <f t="shared" si="1768"/>
        <v>0.00164653929787725+0.0183632677178354i</v>
      </c>
      <c r="U3390" t="str">
        <f t="shared" si="1769"/>
        <v>0.00005-0.000165620778275782i</v>
      </c>
      <c r="V3390" t="str">
        <f t="shared" si="1770"/>
        <v>3.33333333333333E-06-0.00018218285610336i</v>
      </c>
      <c r="W3390" t="str">
        <f t="shared" si="1771"/>
        <v>0.0000142139319864296-0.000088454153669796i</v>
      </c>
      <c r="X3390" t="str">
        <f t="shared" si="1772"/>
        <v>0.0000143577866520501-0.000088406428836274i</v>
      </c>
      <c r="Y3390" t="str">
        <f t="shared" si="1773"/>
        <v>0.009+0.914831780725348i</v>
      </c>
      <c r="Z3390" t="str">
        <f t="shared" si="1774"/>
        <v>-0.00135074951168349-0.000233054601429733i</v>
      </c>
      <c r="AA3390" t="str">
        <f t="shared" si="1775"/>
        <v>0.15080721136359-15.3033527907274i</v>
      </c>
      <c r="AB3390" t="str">
        <f t="shared" si="1776"/>
        <v>0.0113740673544701+0.126850931611592i</v>
      </c>
      <c r="AC3390" t="str">
        <f t="shared" si="1777"/>
        <v>1.02760691168419-0.00123573179912814i</v>
      </c>
      <c r="AD3390" t="str">
        <f t="shared" si="1778"/>
        <v>0.0109200400435763+0.12345618194062i</v>
      </c>
      <c r="AE3390" t="str">
        <f t="shared" si="1779"/>
        <v>0.0000140217925197828-0.000169303343050553i</v>
      </c>
      <c r="AF3390" t="str">
        <f t="shared" si="1780"/>
        <v>-15.083268786905-0.244439511095427i</v>
      </c>
      <c r="AG3390" t="str">
        <f t="shared" si="1781"/>
        <v>1.00684520398454-0.000537552416761i</v>
      </c>
      <c r="AH3390" t="str">
        <f t="shared" si="1782"/>
        <v>-0.000252511881024628+0.00253274743841568i</v>
      </c>
      <c r="AI3390">
        <f t="shared" si="1783"/>
        <v>-51.885207212483166</v>
      </c>
      <c r="AJ3390">
        <f t="shared" si="1784"/>
        <v>95.693506021811146</v>
      </c>
      <c r="AK3390"/>
      <c r="AL3390"/>
      <c r="AM3390"/>
      <c r="AN3390"/>
    </row>
    <row r="3391" spans="1:40" x14ac:dyDescent="0.25">
      <c r="A3391"/>
      <c r="B3391">
        <f t="shared" si="1785"/>
        <v>1457000</v>
      </c>
      <c r="C3391" s="186" t="str">
        <f t="shared" si="1753"/>
        <v>-3.60017518598334E-08+0.00168086653388076i</v>
      </c>
      <c r="D3391" s="158" t="str">
        <f t="shared" si="1754"/>
        <v>-5.95700623301939+0.0128866434264192i</v>
      </c>
      <c r="E3391" t="str">
        <f t="shared" si="1755"/>
        <v>2870</v>
      </c>
      <c r="F3391" t="str">
        <f t="shared" si="1756"/>
        <v>0.777000777000777</v>
      </c>
      <c r="G3391" t="str">
        <f t="shared" si="1751"/>
        <v>0.777000777000777</v>
      </c>
      <c r="H3391" t="str">
        <f t="shared" si="1757"/>
        <v>9.12627326507997+0.257158710489177i</v>
      </c>
      <c r="I3391" t="str">
        <f t="shared" si="1758"/>
        <v>5721.62562035041i</v>
      </c>
      <c r="J3391" t="str">
        <f t="shared" si="1752"/>
        <v>-28000.9200971361+1237.4548799674i</v>
      </c>
      <c r="K3391" t="str">
        <f t="shared" si="1759"/>
        <v>0.00901273978654814-0.203938754216285i</v>
      </c>
      <c r="L3391" t="str">
        <f t="shared" si="1760"/>
        <v>0.000668435808244498-0.0126765124845935i</v>
      </c>
      <c r="M3391" t="str">
        <f t="shared" si="1761"/>
        <v>0.00968117559479264-0.216615266700878i</v>
      </c>
      <c r="N3391" t="str">
        <f t="shared" si="1762"/>
        <v>-6.46166346090204i</v>
      </c>
      <c r="O3391" t="str">
        <f t="shared" si="1763"/>
        <v>0.984115008874149-0.177532107824566i</v>
      </c>
      <c r="P3391" t="str">
        <f t="shared" si="1764"/>
        <v>0.015884991125851+0.177532107824566i</v>
      </c>
      <c r="Q3391" t="str">
        <f t="shared" si="1765"/>
        <v>-0.015884991125851+6.28413135307747i</v>
      </c>
      <c r="R3391" t="str">
        <f t="shared" si="1766"/>
        <v>0.0282442886282905-0.00259919000452918i</v>
      </c>
      <c r="S3391" t="str">
        <f t="shared" si="1767"/>
        <v>0.66699079821022i</v>
      </c>
      <c r="T3391" t="str">
        <f t="shared" si="1768"/>
        <v>0.00173363581582094+0.0188386806170633i</v>
      </c>
      <c r="U3391" t="str">
        <f t="shared" si="1769"/>
        <v>0.0000500000000000001-0.000165507105812998i</v>
      </c>
      <c r="V3391" t="str">
        <f t="shared" si="1770"/>
        <v>3.33333333333333E-06-0.000182057816394298i</v>
      </c>
      <c r="W3391" t="str">
        <f t="shared" si="1771"/>
        <v>0.0000142135819372058-0.0000883957251024928i</v>
      </c>
      <c r="X3391" t="str">
        <f t="shared" si="1772"/>
        <v>0.0000143572417713563-0.00008834803328725i</v>
      </c>
      <c r="Y3391" t="str">
        <f t="shared" si="1773"/>
        <v>0.009+0.915460099256066i</v>
      </c>
      <c r="Z3391" t="str">
        <f t="shared" si="1774"/>
        <v>-0.00134893097330854-0.000232868373097745i</v>
      </c>
      <c r="AA3391" t="str">
        <f t="shared" si="1775"/>
        <v>0.150600243593226-15.292849508305i</v>
      </c>
      <c r="AB3391" t="str">
        <f t="shared" si="1776"/>
        <v>0.0119757181396706+0.130135018632153i</v>
      </c>
      <c r="AC3391" t="str">
        <f t="shared" si="1777"/>
        <v>1.02830517079831-0.0013342634123498i</v>
      </c>
      <c r="AD3391" t="str">
        <f t="shared" si="1778"/>
        <v>0.0114818476756294+0.126567814825216i</v>
      </c>
      <c r="AE3391" t="str">
        <f t="shared" si="1779"/>
        <v>0.0000139854211644175-0.000173405004830094i</v>
      </c>
      <c r="AF3391" t="str">
        <f t="shared" si="1780"/>
        <v>-15.0832794980994-0.244272067062758i</v>
      </c>
      <c r="AG3391" t="str">
        <f t="shared" si="1781"/>
        <v>1.00701306840386-0.00056663506990973i</v>
      </c>
      <c r="AH3391" t="str">
        <f t="shared" si="1782"/>
        <v>-0.000252999431910075+0.00259376628773471i</v>
      </c>
      <c r="AI3391">
        <f t="shared" si="1783"/>
        <v>-51.680258369469286</v>
      </c>
      <c r="AJ3391">
        <f t="shared" si="1784"/>
        <v>95.571083208738045</v>
      </c>
      <c r="AK3391"/>
      <c r="AL3391"/>
      <c r="AM3391"/>
      <c r="AN3391"/>
    </row>
    <row r="3392" spans="1:40" x14ac:dyDescent="0.25">
      <c r="A3392"/>
      <c r="B3392">
        <f t="shared" si="1785"/>
        <v>1458000</v>
      </c>
      <c r="C3392" s="186" t="str">
        <f t="shared" si="1753"/>
        <v>-3.59523836766187E-08+0.00167971367617683i</v>
      </c>
      <c r="D3392" s="158" t="str">
        <f t="shared" si="1754"/>
        <v>-5.9570062326409+0.012877804850689i</v>
      </c>
      <c r="E3392" t="str">
        <f t="shared" si="1755"/>
        <v>2870</v>
      </c>
      <c r="F3392" t="str">
        <f t="shared" si="1756"/>
        <v>0.777000777000777</v>
      </c>
      <c r="G3392" t="str">
        <f t="shared" si="1751"/>
        <v>0.777000777000777</v>
      </c>
      <c r="H3392" t="str">
        <f t="shared" si="1757"/>
        <v>9.12628395464792+0.256982656903548i</v>
      </c>
      <c r="I3392" t="str">
        <f t="shared" si="1758"/>
        <v>5725.5526111674i</v>
      </c>
      <c r="J3392" t="str">
        <f t="shared" si="1752"/>
        <v>-28039.3710642483+1238.30419697493i</v>
      </c>
      <c r="K3392" t="str">
        <f t="shared" si="1759"/>
        <v>0.00900040404937419-0.203799413330806i</v>
      </c>
      <c r="L3392" t="str">
        <f t="shared" si="1760"/>
        <v>0.000667521739207686-0.0126678661976265i</v>
      </c>
      <c r="M3392" t="str">
        <f t="shared" si="1761"/>
        <v>0.00966792578858188-0.216467279528433i</v>
      </c>
      <c r="N3392" t="str">
        <f t="shared" si="1762"/>
        <v>-6.46609837062126i</v>
      </c>
      <c r="O3392" t="str">
        <f t="shared" si="1763"/>
        <v>0.98331799460476-0.181894808849711i</v>
      </c>
      <c r="P3392" t="str">
        <f t="shared" si="1764"/>
        <v>0.01668200539524+0.181894808849711i</v>
      </c>
      <c r="Q3392" t="str">
        <f t="shared" si="1765"/>
        <v>-0.01668200539524+6.28420356177155i</v>
      </c>
      <c r="R3392" t="str">
        <f t="shared" si="1766"/>
        <v>0.0289375163699319-0.00273141075567088i</v>
      </c>
      <c r="S3392" t="str">
        <f t="shared" si="1767"/>
        <v>0.667448581874057i</v>
      </c>
      <c r="T3392" t="str">
        <f t="shared" si="1768"/>
        <v>0.00182307623538808+0.0193143042640684i</v>
      </c>
      <c r="U3392" t="str">
        <f t="shared" si="1769"/>
        <v>0.0000500000000000001-0.000165393589279519i</v>
      </c>
      <c r="V3392" t="str">
        <f t="shared" si="1770"/>
        <v>3.33333333333333E-06-0.000181932948207471i</v>
      </c>
      <c r="W3392" t="str">
        <f t="shared" si="1771"/>
        <v>0.0000142132316697684-0.0000883373781052037i</v>
      </c>
      <c r="X3392" t="str">
        <f t="shared" si="1772"/>
        <v>0.0000143566970734128-0.0000882897192623169i</v>
      </c>
      <c r="Y3392" t="str">
        <f t="shared" si="1773"/>
        <v>0.009+0.916088417786784i</v>
      </c>
      <c r="Z3392" t="str">
        <f t="shared" si="1774"/>
        <v>-0.00134711617318823-0.000232682439875798i</v>
      </c>
      <c r="AA3392" t="str">
        <f t="shared" si="1775"/>
        <v>0.150393701598045-15.2823606335751i</v>
      </c>
      <c r="AB3392" t="str">
        <f t="shared" si="1776"/>
        <v>0.0125935602754036+0.133420561469418i</v>
      </c>
      <c r="AC3392" t="str">
        <f t="shared" si="1777"/>
        <v>1.0290029395806-0.0014361936454367i</v>
      </c>
      <c r="AD3392" t="str">
        <f t="shared" si="1778"/>
        <v>0.0120576129611865+0.129676868164165i</v>
      </c>
      <c r="AE3392" t="str">
        <f t="shared" si="1779"/>
        <v>0.0000139305246498318-0.000177495401195232i</v>
      </c>
      <c r="AF3392" t="str">
        <f t="shared" si="1780"/>
        <v>-15.0832901872888-0.244104852052859i</v>
      </c>
      <c r="AG3392" t="str">
        <f t="shared" si="1781"/>
        <v>1.00718056703607-0.000596453663685817i</v>
      </c>
      <c r="AH3392" t="str">
        <f t="shared" si="1782"/>
        <v>-0.00025321078422006+0.00265460156151185i</v>
      </c>
      <c r="AI3392">
        <f t="shared" si="1783"/>
        <v>-51.480677852616765</v>
      </c>
      <c r="AJ3392">
        <f t="shared" si="1784"/>
        <v>95.448707807187262</v>
      </c>
      <c r="AK3392"/>
      <c r="AL3392"/>
      <c r="AM3392"/>
      <c r="AN3392"/>
    </row>
    <row r="3393" spans="1:40" x14ac:dyDescent="0.25">
      <c r="A3393"/>
      <c r="B3393">
        <f t="shared" si="1785"/>
        <v>1459000</v>
      </c>
      <c r="C3393" s="186" t="str">
        <f t="shared" si="1753"/>
        <v>-3.59031169696124E-08+0.00167856239881244i</v>
      </c>
      <c r="D3393" s="158" t="str">
        <f t="shared" si="1754"/>
        <v>-5.95700623226319+0.0128689783908954i</v>
      </c>
      <c r="E3393" t="str">
        <f t="shared" si="1755"/>
        <v>2870</v>
      </c>
      <c r="F3393" t="str">
        <f t="shared" si="1756"/>
        <v>0.777000777000777</v>
      </c>
      <c r="G3393" t="str">
        <f t="shared" si="1751"/>
        <v>0.777000777000777</v>
      </c>
      <c r="H3393" t="str">
        <f t="shared" si="1757"/>
        <v>9.12629462227036+0.256806843987533i</v>
      </c>
      <c r="I3393" t="str">
        <f t="shared" si="1758"/>
        <v>5729.47960198439i</v>
      </c>
      <c r="J3393" t="str">
        <f t="shared" si="1752"/>
        <v>-28077.8484128131+1239.15351398246i</v>
      </c>
      <c r="K3393" t="str">
        <f t="shared" si="1759"/>
        <v>0.00898809360494658-0.20366026235829i</v>
      </c>
      <c r="L3393" t="str">
        <f t="shared" si="1760"/>
        <v>0.000666609542108461-0.0126592316644338i</v>
      </c>
      <c r="M3393" t="str">
        <f t="shared" si="1761"/>
        <v>0.00965470314705504-0.216319494022724i</v>
      </c>
      <c r="N3393" t="str">
        <f t="shared" si="1762"/>
        <v>-6.47053328034047i</v>
      </c>
      <c r="O3393" t="str">
        <f t="shared" si="1763"/>
        <v>0.982501640051614-0.186253932296446i</v>
      </c>
      <c r="P3393" t="str">
        <f t="shared" si="1764"/>
        <v>0.017498359948386+0.186253932296446i</v>
      </c>
      <c r="Q3393" t="str">
        <f t="shared" si="1765"/>
        <v>-0.017498359948386+6.28427934804402i</v>
      </c>
      <c r="R3393" t="str">
        <f t="shared" si="1766"/>
        <v>0.0296300903759378-0.00286696961373862i</v>
      </c>
      <c r="S3393" t="str">
        <f t="shared" si="1767"/>
        <v>0.667906365537894i</v>
      </c>
      <c r="T3393" t="str">
        <f t="shared" si="1768"/>
        <v>0.00191486725481974+0.0197901259735519i</v>
      </c>
      <c r="U3393" t="str">
        <f t="shared" si="1769"/>
        <v>0.0000500000000000001-0.000165280228354721i</v>
      </c>
      <c r="V3393" t="str">
        <f t="shared" si="1770"/>
        <v>3.33333333333333E-06-0.000181808251190193i</v>
      </c>
      <c r="W3393" t="str">
        <f t="shared" si="1771"/>
        <v>0.000014212881184161-0.0000882791125099208i</v>
      </c>
      <c r="X3393" t="str">
        <f t="shared" si="1772"/>
        <v>0.0000143561525571643-0.0000882314865935632i</v>
      </c>
      <c r="Y3393" t="str">
        <f t="shared" si="1773"/>
        <v>0.009+0.916716736317502i</v>
      </c>
      <c r="Z3393" t="str">
        <f t="shared" si="1774"/>
        <v>-0.00134530510107632-0.000232496801039989i</v>
      </c>
      <c r="AA3393" t="str">
        <f t="shared" si="1775"/>
        <v>0.150187584210931-15.2718861369128i</v>
      </c>
      <c r="AB3393" t="str">
        <f t="shared" si="1776"/>
        <v>0.0132276400321984+0.136707472495083i</v>
      </c>
      <c r="AC3393" t="str">
        <f t="shared" si="1777"/>
        <v>1.02970020021711-0.00154152633395567i</v>
      </c>
      <c r="AD3393" t="str">
        <f t="shared" si="1778"/>
        <v>0.0126473230835605+0.132783278713398i</v>
      </c>
      <c r="AE3393" t="str">
        <f t="shared" si="1779"/>
        <v>0.0000138571792731921-0.00018157448434942i</v>
      </c>
      <c r="AF3393" t="str">
        <f t="shared" si="1780"/>
        <v>-15.0833008545335-0.243937865596638i</v>
      </c>
      <c r="AG3393" t="str">
        <f t="shared" si="1781"/>
        <v>1.00734769711516-0.000627006003139433i</v>
      </c>
      <c r="AH3393" t="str">
        <f t="shared" si="1782"/>
        <v>-0.000253147326000788+0.00271525270485452i</v>
      </c>
      <c r="AI3393">
        <f t="shared" si="1783"/>
        <v>-51.286208579019252</v>
      </c>
      <c r="AJ3393">
        <f t="shared" si="1784"/>
        <v>95.326379686903309</v>
      </c>
      <c r="AK3393"/>
      <c r="AL3393"/>
      <c r="AM3393"/>
      <c r="AN3393"/>
    </row>
    <row r="3394" spans="1:40" x14ac:dyDescent="0.25">
      <c r="A3394"/>
      <c r="B3394">
        <f t="shared" si="1785"/>
        <v>1460000</v>
      </c>
      <c r="C3394" s="186" t="str">
        <f t="shared" si="1753"/>
        <v>-3.58539514608929E-08+0.00167741269854033i</v>
      </c>
      <c r="D3394" s="158" t="str">
        <f t="shared" si="1754"/>
        <v>-5.95700623188625+0.0128601640221425i</v>
      </c>
      <c r="E3394" t="str">
        <f t="shared" si="1755"/>
        <v>2870</v>
      </c>
      <c r="F3394" t="str">
        <f t="shared" si="1756"/>
        <v>0.777000777000777</v>
      </c>
      <c r="G3394" t="str">
        <f t="shared" si="1751"/>
        <v>0.777000777000777</v>
      </c>
      <c r="H3394" t="str">
        <f t="shared" si="1757"/>
        <v>9.12630526800731+0.256631271248424i</v>
      </c>
      <c r="I3394" t="str">
        <f t="shared" si="1758"/>
        <v>5733.40659280137i</v>
      </c>
      <c r="J3394" t="str">
        <f t="shared" si="1752"/>
        <v>-28116.3521428304+1240.00283098998i</v>
      </c>
      <c r="K3394" t="str">
        <f t="shared" si="1759"/>
        <v>0.00897580838420996-0.203521300911494i</v>
      </c>
      <c r="L3394" t="str">
        <f t="shared" si="1760"/>
        <v>0.000665699211843596-0.0126506088611324i</v>
      </c>
      <c r="M3394" t="str">
        <f t="shared" si="1761"/>
        <v>0.00964150759605356-0.216171909772626i</v>
      </c>
      <c r="N3394" t="str">
        <f t="shared" si="1762"/>
        <v>-6.47496819005969i</v>
      </c>
      <c r="O3394" t="str">
        <f t="shared" si="1763"/>
        <v>0.981665961271087-0.190609392427844i</v>
      </c>
      <c r="P3394" t="str">
        <f t="shared" si="1764"/>
        <v>0.018334038728913+0.190609392427844i</v>
      </c>
      <c r="Q3394" t="str">
        <f t="shared" si="1765"/>
        <v>-0.018334038728913+6.28435879763185i</v>
      </c>
      <c r="R3394" t="str">
        <f t="shared" si="1766"/>
        <v>0.0303219928768621-0.00300586964063439i</v>
      </c>
      <c r="S3394" t="str">
        <f t="shared" si="1767"/>
        <v>0.668364149201731i</v>
      </c>
      <c r="T3394" t="str">
        <f t="shared" si="1768"/>
        <v>0.00200901550497392+0.0202661329712449i</v>
      </c>
      <c r="U3394" t="str">
        <f t="shared" si="1769"/>
        <v>0.0000500000000000001-0.000165167022718862i</v>
      </c>
      <c r="V3394" t="str">
        <f t="shared" si="1770"/>
        <v>3.33333333333333E-06-0.000181683724990748i</v>
      </c>
      <c r="W3394" t="str">
        <f t="shared" si="1771"/>
        <v>0.000014212530480427-0.0000882209281490982i</v>
      </c>
      <c r="X3394" t="str">
        <f t="shared" si="1772"/>
        <v>0.0000143556082215594-0.000088173335113539i</v>
      </c>
      <c r="Y3394" t="str">
        <f t="shared" si="1773"/>
        <v>0.009+0.91734505484822i</v>
      </c>
      <c r="Z3394" t="str">
        <f t="shared" si="1774"/>
        <v>-0.00134349774676166-0.0002323114558688i</v>
      </c>
      <c r="AA3394" t="str">
        <f t="shared" si="1775"/>
        <v>0.149981890268764-15.2614259887745i</v>
      </c>
      <c r="AB3394" t="str">
        <f t="shared" si="1776"/>
        <v>0.0138780032151117+0.139995663466255i</v>
      </c>
      <c r="AC3394" t="str">
        <f t="shared" si="1777"/>
        <v>1.0303969348048-0.00165026520611688i</v>
      </c>
      <c r="AD3394" t="str">
        <f t="shared" si="1778"/>
        <v>0.0132509649373068+0.135886983300434i</v>
      </c>
      <c r="AE3394" t="str">
        <f t="shared" si="1779"/>
        <v>0.0000137654613884539-0.000185642206834625i</v>
      </c>
      <c r="AF3394" t="str">
        <f t="shared" si="1780"/>
        <v>-15.0833114998936-0.243771107226282i</v>
      </c>
      <c r="AG3394" t="str">
        <f t="shared" si="1781"/>
        <v>1.00751445588655-0.000658289883269089i</v>
      </c>
      <c r="AH3394" t="str">
        <f t="shared" si="1782"/>
        <v>-0.000252810443294191+0.00277571916963927i</v>
      </c>
      <c r="AI3394">
        <f t="shared" si="1783"/>
        <v>-51.096611511752634</v>
      </c>
      <c r="AJ3394">
        <f t="shared" si="1784"/>
        <v>95.204098717117191</v>
      </c>
      <c r="AK3394"/>
      <c r="AL3394"/>
      <c r="AM3394"/>
      <c r="AN3394"/>
    </row>
    <row r="3395" spans="1:40" x14ac:dyDescent="0.25">
      <c r="A3395"/>
      <c r="B3395">
        <f t="shared" si="1785"/>
        <v>1461000</v>
      </c>
      <c r="C3395" s="186" t="str">
        <f t="shared" si="1753"/>
        <v>-3.58048868734893E-08+0.00167626457212212i</v>
      </c>
      <c r="D3395" s="158" t="str">
        <f t="shared" si="1754"/>
        <v>-5.95700623151009+0.0128513617196029i</v>
      </c>
      <c r="E3395" t="str">
        <f t="shared" si="1755"/>
        <v>2870</v>
      </c>
      <c r="F3395" t="str">
        <f t="shared" si="1756"/>
        <v>0.777000777000777</v>
      </c>
      <c r="G3395" t="str">
        <f t="shared" si="1751"/>
        <v>0.777000777000777</v>
      </c>
      <c r="H3395" t="str">
        <f t="shared" si="1757"/>
        <v>9.12631589191859+0.256455938194853i</v>
      </c>
      <c r="I3395" t="str">
        <f t="shared" si="1758"/>
        <v>5737.33358361836i</v>
      </c>
      <c r="J3395" t="str">
        <f t="shared" si="1752"/>
        <v>-28154.8822543003+1240.85214799751i</v>
      </c>
      <c r="K3395" t="str">
        <f t="shared" si="1759"/>
        <v>0.00896354831834445-0.203382528604227i</v>
      </c>
      <c r="L3395" t="str">
        <f t="shared" si="1760"/>
        <v>0.000664790743327234-0.0126419977639037i</v>
      </c>
      <c r="M3395" t="str">
        <f t="shared" si="1761"/>
        <v>0.00962833906167168-0.216024526368131i</v>
      </c>
      <c r="N3395" t="str">
        <f t="shared" si="1762"/>
        <v>-6.47940309977891i</v>
      </c>
      <c r="O3395" t="str">
        <f t="shared" si="1763"/>
        <v>0.980810974699641-0.194961103578995i</v>
      </c>
      <c r="P3395" t="str">
        <f t="shared" si="1764"/>
        <v>0.019189025300359+0.194961103578995i</v>
      </c>
      <c r="Q3395" t="str">
        <f t="shared" si="1765"/>
        <v>-0.019189025300359+6.28444199619991i</v>
      </c>
      <c r="R3395" t="str">
        <f t="shared" si="1766"/>
        <v>0.0310132060192027-0.00314811378755184i</v>
      </c>
      <c r="S3395" t="str">
        <f t="shared" si="1767"/>
        <v>0.668821932865568i</v>
      </c>
      <c r="T3395" t="str">
        <f t="shared" si="1768"/>
        <v>0.00210552754827117+0.0207423123941212i</v>
      </c>
      <c r="U3395" t="str">
        <f t="shared" si="1769"/>
        <v>0.0000499999999999999-0.000165053972053072i</v>
      </c>
      <c r="V3395" t="str">
        <f t="shared" si="1770"/>
        <v>3.33333333333333E-06-0.00018155936925838i</v>
      </c>
      <c r="W3395" t="str">
        <f t="shared" si="1771"/>
        <v>0.0000142121795586099-0.0000881628248556464i</v>
      </c>
      <c r="X3395" t="str">
        <f t="shared" si="1772"/>
        <v>0.0000143550640655501-0.0000881152646552506i</v>
      </c>
      <c r="Y3395" t="str">
        <f t="shared" si="1773"/>
        <v>0.009+0.917973373378938i</v>
      </c>
      <c r="Z3395" t="str">
        <f t="shared" si="1774"/>
        <v>-0.001341694100068-0.000232126403643088i</v>
      </c>
      <c r="AA3395" t="str">
        <f t="shared" si="1775"/>
        <v>0.149776618612403-15.2509801596973i</v>
      </c>
      <c r="AB3395" t="str">
        <f t="shared" si="1776"/>
        <v>0.0145446951564432+0.143285045526914i</v>
      </c>
      <c r="AC3395" t="str">
        <f t="shared" si="1777"/>
        <v>1.0310931253521-0.0017624138815393i</v>
      </c>
      <c r="AD3395" t="str">
        <f t="shared" si="1778"/>
        <v>0.0138685251286643+0.138987918825644i</v>
      </c>
      <c r="AE3395" t="str">
        <f t="shared" si="1779"/>
        <v>0.0000136554474050606-0.000189698521531048i</v>
      </c>
      <c r="AF3395" t="str">
        <f t="shared" si="1780"/>
        <v>-15.0833221234287-0.24360457647525i</v>
      </c>
      <c r="AG3395" t="str">
        <f t="shared" si="1781"/>
        <v>1.00768084060715-0.00069030308908007i</v>
      </c>
      <c r="AH3395" t="str">
        <f t="shared" si="1782"/>
        <v>-0.000252201520115477+0.00283600041447548i</v>
      </c>
      <c r="AI3395">
        <f t="shared" si="1783"/>
        <v>-50.911664009366866</v>
      </c>
      <c r="AJ3395">
        <f t="shared" si="1784"/>
        <v>95.08186476655392</v>
      </c>
      <c r="AK3395"/>
      <c r="AL3395"/>
      <c r="AM3395"/>
      <c r="AN3395"/>
    </row>
    <row r="3396" spans="1:40" x14ac:dyDescent="0.25">
      <c r="A3396"/>
      <c r="B3396">
        <f t="shared" si="1785"/>
        <v>1462000</v>
      </c>
      <c r="C3396" s="186" t="str">
        <f t="shared" si="1753"/>
        <v>-3.57559229313773E-08+0.00167511801632828i</v>
      </c>
      <c r="D3396" s="158" t="str">
        <f t="shared" si="1754"/>
        <v>-5.9570062311347+0.0128425714585168i</v>
      </c>
      <c r="E3396" t="str">
        <f t="shared" si="1755"/>
        <v>2870</v>
      </c>
      <c r="F3396" t="str">
        <f t="shared" si="1756"/>
        <v>0.777000777000777</v>
      </c>
      <c r="G3396" t="str">
        <f t="shared" si="1751"/>
        <v>0.777000777000777</v>
      </c>
      <c r="H3396" t="str">
        <f t="shared" si="1757"/>
        <v>9.12632649406377+0.25628084433679i</v>
      </c>
      <c r="I3396" t="str">
        <f t="shared" si="1758"/>
        <v>5741.26057443535i</v>
      </c>
      <c r="J3396" t="str">
        <f t="shared" si="1752"/>
        <v>-28193.4387472227+1241.70146500504i</v>
      </c>
      <c r="K3396" t="str">
        <f t="shared" si="1759"/>
        <v>0.0089513133387645-0.203243945051341i</v>
      </c>
      <c r="L3396" t="str">
        <f t="shared" si="1760"/>
        <v>0.000663884131490812-0.0126333983489933i</v>
      </c>
      <c r="M3396" t="str">
        <f t="shared" si="1761"/>
        <v>0.00961519747025531-0.215877343400334i</v>
      </c>
      <c r="N3396" t="str">
        <f t="shared" si="1762"/>
        <v>-6.48383800949813i</v>
      </c>
      <c r="O3396" t="str">
        <f t="shared" si="1763"/>
        <v>0.979936697153486-0.199308980158741i</v>
      </c>
      <c r="P3396" t="str">
        <f t="shared" si="1764"/>
        <v>0.020063302846514+0.199308980158741i</v>
      </c>
      <c r="Q3396" t="str">
        <f t="shared" si="1765"/>
        <v>-0.020063302846514+6.28452902933939i</v>
      </c>
      <c r="R3396" t="str">
        <f t="shared" si="1766"/>
        <v>0.0317037118660448-0.00329370489378055i</v>
      </c>
      <c r="S3396" t="str">
        <f t="shared" si="1767"/>
        <v>0.669279716529403i</v>
      </c>
      <c r="T3396" t="str">
        <f t="shared" si="1768"/>
        <v>0.00220440987764095+0.0212186512906363i</v>
      </c>
      <c r="U3396" t="str">
        <f t="shared" si="1769"/>
        <v>0.0000499999999999999-0.000164941076039356i</v>
      </c>
      <c r="V3396" t="str">
        <f t="shared" si="1770"/>
        <v>3.33333333333333E-06-0.000181435183643292i</v>
      </c>
      <c r="W3396" t="str">
        <f t="shared" si="1771"/>
        <v>0.0000142118284187532-0.0000881048024629339i</v>
      </c>
      <c r="X3396" t="str">
        <f t="shared" si="1772"/>
        <v>0.0000143545200880924-0.0000880572750521618i</v>
      </c>
      <c r="Y3396" t="str">
        <f t="shared" si="1773"/>
        <v>0.009+0.918601691909656i</v>
      </c>
      <c r="Z3396" t="str">
        <f t="shared" si="1774"/>
        <v>-0.00133989415085391-0.000231941643646077i</v>
      </c>
      <c r="AA3396" t="str">
        <f t="shared" si="1775"/>
        <v>0.149571768086674-15.240548620299i</v>
      </c>
      <c r="AB3396" t="str">
        <f t="shared" si="1776"/>
        <v>0.0152277607084581+0.14657552920957i</v>
      </c>
      <c r="AC3396" t="str">
        <f t="shared" si="1777"/>
        <v>1.0317887537795-0.00187797587002073i</v>
      </c>
      <c r="AD3396" t="str">
        <f t="shared" si="1778"/>
        <v>0.0144999899760267+0.142086022263614i</v>
      </c>
      <c r="AE3396" t="str">
        <f t="shared" si="1779"/>
        <v>0.0000135272137866374-0.000193743381657005i</v>
      </c>
      <c r="AF3396" t="str">
        <f t="shared" si="1780"/>
        <v>-15.0833327251985-0.243438272878273i</v>
      </c>
      <c r="AG3396" t="str">
        <f t="shared" si="1781"/>
        <v>1.00784684854536-0.000723043395644265i</v>
      </c>
      <c r="AH3396" t="str">
        <f t="shared" si="1782"/>
        <v>-0.000251321938430954+0.00289609590467209i</v>
      </c>
      <c r="AI3396">
        <f t="shared" si="1783"/>
        <v>-50.731158359857183</v>
      </c>
      <c r="AJ3396">
        <f t="shared" si="1784"/>
        <v>94.959677703433655</v>
      </c>
      <c r="AK3396"/>
      <c r="AL3396"/>
      <c r="AM3396"/>
      <c r="AN3396"/>
    </row>
    <row r="3397" spans="1:40" x14ac:dyDescent="0.25">
      <c r="A3397"/>
      <c r="B3397">
        <f t="shared" si="1785"/>
        <v>1463000</v>
      </c>
      <c r="C3397" s="186" t="str">
        <f t="shared" si="1753"/>
        <v>-3.57070593594761E-08+0.00167397302793812i</v>
      </c>
      <c r="D3397" s="158" t="str">
        <f t="shared" si="1754"/>
        <v>-5.95700623076008+0.0128337932141923i</v>
      </c>
      <c r="E3397" t="str">
        <f t="shared" si="1755"/>
        <v>2870</v>
      </c>
      <c r="F3397" t="str">
        <f t="shared" si="1756"/>
        <v>0.777000777000777</v>
      </c>
      <c r="G3397" t="str">
        <f t="shared" ref="G3397:G3460" si="1786">IF($C$11=$C$7,$C$24,F3397)</f>
        <v>0.777000777000777</v>
      </c>
      <c r="H3397" t="str">
        <f t="shared" si="1757"/>
        <v>9.12633707450228+0.256105989185544i</v>
      </c>
      <c r="I3397" t="str">
        <f t="shared" si="1758"/>
        <v>5745.18756525233i</v>
      </c>
      <c r="J3397" t="str">
        <f t="shared" ref="J3397:J3460" si="1787">IMSUM(COMPLEX(0,2*PI()*B3397*$C$113*$C$112),COMPLEX(0,2*PI()*B3397*$C$113*$C$111),COMPLEX(0,2*PI()*B3397*$C$28*10^-12*$C$111),COMPLEX(-1*2*PI()*B3397*2*PI()*B3397*$C$113*$C$112*$C$28*10^-12*$C$111,0),COMPLEX(1,0))</f>
        <v>-28232.0216215978+1242.55078201257i</v>
      </c>
      <c r="K3397" t="str">
        <f t="shared" si="1759"/>
        <v>0.00893910337711782-0.203105549868734i</v>
      </c>
      <c r="L3397" t="str">
        <f t="shared" si="1760"/>
        <v>0.000662979371282978-0.012624810592711i</v>
      </c>
      <c r="M3397" t="str">
        <f t="shared" si="1761"/>
        <v>0.0096020827484008-0.215730360461445i</v>
      </c>
      <c r="N3397" t="str">
        <f t="shared" si="1762"/>
        <v>-6.48827291921735i</v>
      </c>
      <c r="O3397" t="str">
        <f t="shared" si="1763"/>
        <v>0.979043145828255-0.203652936651339i</v>
      </c>
      <c r="P3397" t="str">
        <f t="shared" si="1764"/>
        <v>0.020956854171745+0.203652936651339i</v>
      </c>
      <c r="Q3397" t="str">
        <f t="shared" si="1765"/>
        <v>-0.020956854171745+6.28461998256601i</v>
      </c>
      <c r="R3397" t="str">
        <f t="shared" si="1766"/>
        <v>0.0323934923977091-0.00344264568550785i</v>
      </c>
      <c r="S3397" t="str">
        <f t="shared" si="1767"/>
        <v>0.66973750019324i</v>
      </c>
      <c r="T3397" t="str">
        <f t="shared" si="1768"/>
        <v>0.00230566891546307+0.0216951366209704i</v>
      </c>
      <c r="U3397" t="str">
        <f t="shared" si="1769"/>
        <v>0.00005-0.000164828334360587i</v>
      </c>
      <c r="V3397" t="str">
        <f t="shared" si="1770"/>
        <v>3.33333333333333E-06-0.000181311167796645i</v>
      </c>
      <c r="W3397" t="str">
        <f t="shared" si="1771"/>
        <v>0.0000142114770609005-0.0000880468608047845i</v>
      </c>
      <c r="X3397" t="str">
        <f t="shared" si="1772"/>
        <v>0.000014353976288146-0.000087999366138192i</v>
      </c>
      <c r="Y3397" t="str">
        <f t="shared" si="1773"/>
        <v>0.009+0.919230010440373i</v>
      </c>
      <c r="Z3397" t="str">
        <f t="shared" si="1774"/>
        <v>-0.00133809788901259-0.000231757175163353i</v>
      </c>
      <c r="AA3397" t="str">
        <f t="shared" si="1775"/>
        <v>0.149367337540348-15.2301313412779i</v>
      </c>
      <c r="AB3397" t="str">
        <f t="shared" si="1776"/>
        <v>0.0159272442360742+0.149867024436938i</v>
      </c>
      <c r="AC3397" t="str">
        <f t="shared" si="1777"/>
        <v>1.03248380192017-0.00199695457030568i</v>
      </c>
      <c r="AD3397" t="str">
        <f t="shared" si="1778"/>
        <v>0.0151453455104037+0.145181230664444i</v>
      </c>
      <c r="AE3397" t="str">
        <f t="shared" si="1779"/>
        <v>0.0000133808370496931-0.000197776740768706i</v>
      </c>
      <c r="AF3397" t="str">
        <f t="shared" si="1780"/>
        <v>-15.0833433052624-0.243272195971352i</v>
      </c>
      <c r="AG3397" t="str">
        <f t="shared" si="1781"/>
        <v>1.0080124769811-0.000756508568159236i</v>
      </c>
      <c r="AH3397" t="str">
        <f t="shared" si="1782"/>
        <v>-0.000250173078136201+0.00295600511220259i</v>
      </c>
      <c r="AI3397">
        <f t="shared" si="1783"/>
        <v>-50.554900474924025</v>
      </c>
      <c r="AJ3397">
        <f t="shared" si="1784"/>
        <v>94.837537395477099</v>
      </c>
      <c r="AK3397"/>
      <c r="AL3397"/>
      <c r="AM3397"/>
      <c r="AN3397"/>
    </row>
    <row r="3398" spans="1:40" x14ac:dyDescent="0.25">
      <c r="A3398"/>
      <c r="B3398">
        <f t="shared" si="1785"/>
        <v>1464000</v>
      </c>
      <c r="C3398" s="186" t="str">
        <f t="shared" ref="C3398:C3461" si="1788">IMPRODUCT(COMPLEX(-1,0),IMDIV(IMPRODUCT(G3398,COMPLEX($C$100+$C$101,0)),COMPLEX($C$100,2*PI()*B3398*$C$103*$C$102*(2*$C$100+$C$101))))</f>
        <v>-3.56582958836437E-08+0.00167282960373975i</v>
      </c>
      <c r="D3398" s="158" t="str">
        <f t="shared" ref="D3398:D3461" si="1789">IMPRODUCT(COMPLEX($C$106,0),IMSUB(C3398,G3398))</f>
        <v>-5.95700623038623+0.0128250269620048i</v>
      </c>
      <c r="E3398" t="str">
        <f t="shared" ref="E3398:E3461" si="1790">IMDIV(COMPLEX($C$20*10^3,0),COMPLEX(1,2*PI()*B3398*$C$20*1000*$C$29*10^-12))</f>
        <v>2870</v>
      </c>
      <c r="F3398" t="str">
        <f t="shared" ref="F3398:F3461" si="1791">IMDIV(COMPLEX($C$22*1000,0),IMSUM(COMPLEX($C$22*1000,0),E3398))</f>
        <v>0.777000777000777</v>
      </c>
      <c r="G3398" t="str">
        <f t="shared" si="1786"/>
        <v>0.777000777000777</v>
      </c>
      <c r="H3398" t="str">
        <f t="shared" ref="H3398:H3461" si="1792">IMPRODUCT(COMPLEX($C$108,0),IMPRODUCT(COMPLEX(-1,0),D3398),IMDIV(COMPLEX(0,2*PI()*B3398*$C$109*$C$110),COMPLEX(1,2*PI()*B3398*$C$109*$C$110)))</f>
        <v>9.12634763329331+0.255931372253746i</v>
      </c>
      <c r="I3398" t="str">
        <f t="shared" ref="I3398:I3461" si="1793">COMPLEX(0,2*PI()*B3398*$C$113*$C$112*$C$114)</f>
        <v>5749.11455606932i</v>
      </c>
      <c r="J3398" t="str">
        <f t="shared" si="1787"/>
        <v>-28270.6308774253+1243.40009902009i</v>
      </c>
      <c r="K3398" t="str">
        <f t="shared" ref="K3398:K3461" si="1794">IMDIV(I3398,J3398)</f>
        <v>0.00892691836528495-0.202967342673343i</v>
      </c>
      <c r="L3398" t="str">
        <f t="shared" ref="L3398:L3461" si="1795">IMDIV(COMPLEX($C$117,0),COMPLEX(1,2*PI()*B3398*$C$115*$C$116))</f>
        <v>0.000662076457669553-0.0126162344714305i</v>
      </c>
      <c r="M3398" t="str">
        <f t="shared" ref="M3398:M3461" si="1796">IMSUM(K3398,L3398)</f>
        <v>0.0095889948229545-0.215583577144773i</v>
      </c>
      <c r="N3398" t="str">
        <f t="shared" ref="N3398:N3461" si="1797">COMPLEX(0,-2*PI()*B3398*$C$43)</f>
        <v>-6.49270782893657i</v>
      </c>
      <c r="O3398" t="str">
        <f t="shared" ref="O3398:O3461" si="1798">IMEXP(N3398)</f>
        <v>0.978130338298666-0.207992887618152i</v>
      </c>
      <c r="P3398" t="str">
        <f t="shared" ref="P3398:P3461" si="1799">IMSUB(COMPLEX(1,0),O3398)</f>
        <v>0.021869661701334+0.207992887618152i</v>
      </c>
      <c r="Q3398" t="str">
        <f t="shared" ref="Q3398:Q3461" si="1800">IMSUM(COMPLEX(0,2*PI()*B3398*$C$43),O3398,COMPLEX(-1,0))</f>
        <v>-0.021869661701334+6.28471494131842i</v>
      </c>
      <c r="R3398" t="str">
        <f t="shared" ref="R3398:R3461" si="1801">IMDIV(P3398,Q3398)</f>
        <v>0.0330825295124201-0.00359493877462251i</v>
      </c>
      <c r="S3398" t="str">
        <f t="shared" ref="S3398:S3461" si="1802">IMDIV(COMPLEX(0,2*PI()*B3398*$C$123),COMPLEX($C$124,0))</f>
        <v>0.670195283857077i</v>
      </c>
      <c r="T3398" t="str">
        <f t="shared" ref="T3398:T3461" si="1803">IMPRODUCT(R3398,S3398)</f>
        <v>0.00240931101250695+0.0221717552572865i</v>
      </c>
      <c r="U3398" t="str">
        <f t="shared" ref="U3398:U3461" si="1804">IMDIV(COMPLEX(1,2*PI()*B3398*$C$16*10^-3*$C$15*10^-6),COMPLEX(0,2*PI()*B3398*$C$15*10^-6))</f>
        <v>0.00005-0.000164715746700504i</v>
      </c>
      <c r="V3398" t="str">
        <f t="shared" ref="V3398:V3461" si="1805">IMSUM(COMPLEX($C$18*10^-3,0),IMDIV(COMPLEX(1,0),COMPLEX(0,2*PI()*B3398*($C$17*1*10^-6))))</f>
        <v>3.33333333333333E-06-0.000181187321370555i</v>
      </c>
      <c r="W3398" t="str">
        <f t="shared" ref="W3398:W3461" si="1806">IMDIV(IMPRODUCT(U3398,V3398),IMSUM(U3398,V3398))</f>
        <v>0.0000142111254850955-0.0000879889997154767i</v>
      </c>
      <c r="X3398" t="str">
        <f t="shared" ref="X3398:X3461" si="1807">IMDIV(IMPRODUCT(COMPLEX($C$19,0),W3398),IMSUM(COMPLEX($C$19,0),W3398))</f>
        <v>0.0000143534326646745-0.0000879415377477147i</v>
      </c>
      <c r="Y3398" t="str">
        <f t="shared" ref="Y3398:Y3461" si="1808">COMPLEX($C$13*10^-3,2*PI()*B3398*$C$12*0.000001)</f>
        <v>0.009+0.919858328971092i</v>
      </c>
      <c r="Z3398" t="str">
        <f t="shared" ref="Z3398:Z3461" si="1809">IMPRODUCT(COMPLEX($C$6,0),IMDIV(X3398,IMSUM(X3398,Y3398)))</f>
        <v>-0.00133630530447177-0.000231572997482844i</v>
      </c>
      <c r="AA3398" t="str">
        <f t="shared" ref="AA3398:AA3461" si="1810">IMDIV(COMPLEX($C$6,0),IMSUM(X3398,Y3398))</f>
        <v>0.149163325826126-15.219728293412i</v>
      </c>
      <c r="AB3398" t="str">
        <f t="shared" ref="AB3398:AB3461" si="1811">IMPRODUCT(COMPLEX($C$119,0),T3398)</f>
        <v>0.0166431896095344+0.153159440523723i</v>
      </c>
      <c r="AC3398" t="str">
        <f t="shared" ref="AC3398:AC3461" si="1812">IMSUM(COMPLEX(1,0),IMPRODUCT(AB3398,M3398))</f>
        <v>1.0331782515206-0.00211935326885356i</v>
      </c>
      <c r="AD3398" t="str">
        <f t="shared" ref="AD3398:AD3461" si="1813">IMDIV(AB3398,AC3398)</f>
        <v>0.0158045774758922+0.148273481155062i</v>
      </c>
      <c r="AE3398" t="str">
        <f t="shared" ref="AE3398:AE3461" si="1814">IMPRODUCT(AD3398,AA3398,X3398)</f>
        <v>0.0000132163937623238-0.000201798552760046i</v>
      </c>
      <c r="AF3398" t="str">
        <f t="shared" ref="AF3398:AF3461" si="1815">IMSUB(D3398,H3398)</f>
        <v>-15.0833538636795-0.243106345291741i</v>
      </c>
      <c r="AG3398" t="str">
        <f t="shared" ref="AG3398:AG3461" si="1816">IMSUM(COMPLEX(1,0),IMPRODUCT(AD3398,AA3398,COMPLEX($C$127,0)))</f>
        <v>1.00817772320589-0.000790696362007555i</v>
      </c>
      <c r="AH3398" t="str">
        <f t="shared" ref="AH3398:AH3461" si="1817">IMDIV(IMPRODUCT(AE3398,AF3398),AG3398)</f>
        <v>-0.000248756317034535+0.00301572751567024i</v>
      </c>
      <c r="AI3398">
        <f t="shared" ref="AI3398:AI3461" si="1818">20*LOG10(IMABS(AH3398))</f>
        <v>-50.382708723935785</v>
      </c>
      <c r="AJ3398">
        <f t="shared" ref="AJ3398:AJ3461" si="1819">IMARGUMENT(AH3398)*180/PI()</f>
        <v>94.715443709910133</v>
      </c>
      <c r="AK3398"/>
      <c r="AL3398"/>
      <c r="AM3398"/>
      <c r="AN3398"/>
    </row>
    <row r="3399" spans="1:40" x14ac:dyDescent="0.25">
      <c r="A3399"/>
      <c r="B3399">
        <f t="shared" si="1785"/>
        <v>1465000</v>
      </c>
      <c r="C3399" s="186" t="str">
        <f t="shared" si="1788"/>
        <v>-3.56096322306735E-08+0.00167168774053004i</v>
      </c>
      <c r="D3399" s="158" t="str">
        <f t="shared" si="1789"/>
        <v>-5.95700623001314+0.012816272677397i</v>
      </c>
      <c r="E3399" t="str">
        <f t="shared" si="1790"/>
        <v>2870</v>
      </c>
      <c r="F3399" t="str">
        <f t="shared" si="1791"/>
        <v>0.777000777000777</v>
      </c>
      <c r="G3399" t="str">
        <f t="shared" si="1786"/>
        <v>0.777000777000777</v>
      </c>
      <c r="H3399" t="str">
        <f t="shared" si="1792"/>
        <v>9.12635817049584+0.255756993055356i</v>
      </c>
      <c r="I3399" t="str">
        <f t="shared" si="1793"/>
        <v>5753.04154688631i</v>
      </c>
      <c r="J3399" t="str">
        <f t="shared" si="1787"/>
        <v>-28309.2665147055+1244.24941602762i</v>
      </c>
      <c r="K3399" t="str">
        <f t="shared" si="1794"/>
        <v>0.00891475823537774-0.20282932308314i</v>
      </c>
      <c r="L3399" t="str">
        <f t="shared" si="1795"/>
        <v>0.000661175385633419-0.0126076699615887i</v>
      </c>
      <c r="M3399" t="str">
        <f t="shared" si="1796"/>
        <v>0.00957593362101116-0.215436993044729i</v>
      </c>
      <c r="N3399" t="str">
        <f t="shared" si="1797"/>
        <v>-6.49714273865579i</v>
      </c>
      <c r="O3399" t="str">
        <f t="shared" si="1798"/>
        <v>0.977198292518176-0.212328747699322i</v>
      </c>
      <c r="P3399" t="str">
        <f t="shared" si="1799"/>
        <v>0.022801707481824+0.212328747699322i</v>
      </c>
      <c r="Q3399" t="str">
        <f t="shared" si="1800"/>
        <v>-0.022801707481824+6.28481399095647i</v>
      </c>
      <c r="R3399" t="str">
        <f t="shared" si="1801"/>
        <v>0.0337708050269872-0.0037505866575198i</v>
      </c>
      <c r="S3399" t="str">
        <f t="shared" si="1802"/>
        <v>0.670653067520914i</v>
      </c>
      <c r="T3399" t="str">
        <f t="shared" si="1803"/>
        <v>0.00251534244686867+0.0226484939839997i</v>
      </c>
      <c r="U3399" t="str">
        <f t="shared" si="1804"/>
        <v>0.00005-0.000164603312743712i</v>
      </c>
      <c r="V3399" t="str">
        <f t="shared" si="1805"/>
        <v>3.33333333333333E-06-0.000181063644018083i</v>
      </c>
      <c r="W3399" t="str">
        <f t="shared" si="1806"/>
        <v>0.0000142107736913814-0.0000879312190297398i</v>
      </c>
      <c r="X3399" t="str">
        <f t="shared" si="1807"/>
        <v>0.0000143528892166445-0.0000878837897155537i</v>
      </c>
      <c r="Y3399" t="str">
        <f t="shared" si="1808"/>
        <v>0.009+0.920486647501809i</v>
      </c>
      <c r="Z3399" t="str">
        <f t="shared" si="1809"/>
        <v>-0.00133451638719351-0.000231389109894813i</v>
      </c>
      <c r="AA3399" t="str">
        <f t="shared" si="1810"/>
        <v>0.148959731800629-15.2093394475594i</v>
      </c>
      <c r="AB3399" t="str">
        <f t="shared" si="1811"/>
        <v>0.0173756401970643+0.15645268617848i</v>
      </c>
      <c r="AC3399" t="str">
        <f t="shared" si="1812"/>
        <v>1.03387208424121-0.00224517513860864i</v>
      </c>
      <c r="AD3399" t="str">
        <f t="shared" si="1813"/>
        <v>0.0164776713301542+0.151362710940537i</v>
      </c>
      <c r="AE3399" t="str">
        <f t="shared" si="1814"/>
        <v>0.0000130339605429172-0.000205808771862405i</v>
      </c>
      <c r="AF3399" t="str">
        <f t="shared" si="1815"/>
        <v>-15.083364400509-0.242940720377959i</v>
      </c>
      <c r="AG3399" t="str">
        <f t="shared" si="1816"/>
        <v>1.00834258452284-0.000825604522816318i</v>
      </c>
      <c r="AH3399" t="str">
        <f t="shared" si="1817"/>
        <v>-0.000247073030815771+0.00307526260027378i</v>
      </c>
      <c r="AI3399">
        <f t="shared" si="1818"/>
        <v>-50.214412890032193</v>
      </c>
      <c r="AJ3399">
        <f t="shared" si="1819"/>
        <v>94.593396513467653</v>
      </c>
      <c r="AK3399"/>
      <c r="AL3399"/>
      <c r="AM3399"/>
      <c r="AN3399"/>
    </row>
    <row r="3400" spans="1:40" x14ac:dyDescent="0.25">
      <c r="A3400"/>
      <c r="B3400">
        <f t="shared" si="1785"/>
        <v>1466000</v>
      </c>
      <c r="C3400" s="186" t="str">
        <f t="shared" si="1788"/>
        <v>-3.55610681282906E-08+0.00167054743511461i</v>
      </c>
      <c r="D3400" s="158" t="str">
        <f t="shared" si="1789"/>
        <v>-5.95700622964081+0.0128075303358787i</v>
      </c>
      <c r="E3400" t="str">
        <f t="shared" si="1790"/>
        <v>2870</v>
      </c>
      <c r="F3400" t="str">
        <f t="shared" si="1791"/>
        <v>0.777000777000777</v>
      </c>
      <c r="G3400" t="str">
        <f t="shared" si="1786"/>
        <v>0.777000777000777</v>
      </c>
      <c r="H3400" t="str">
        <f t="shared" si="1792"/>
        <v>9.12636868616868+0.255582851105653i</v>
      </c>
      <c r="I3400" t="str">
        <f t="shared" si="1793"/>
        <v>5756.9685377033i</v>
      </c>
      <c r="J3400" t="str">
        <f t="shared" si="1787"/>
        <v>-28347.9285334382+1245.09873303515i</v>
      </c>
      <c r="K3400" t="str">
        <f t="shared" si="1794"/>
        <v>0.00890262291973878-0.20269149071713i</v>
      </c>
      <c r="L3400" t="str">
        <f t="shared" si="1795"/>
        <v>0.000660276150174476-0.0125991170396864i</v>
      </c>
      <c r="M3400" t="str">
        <f t="shared" si="1796"/>
        <v>0.00956289906991326-0.215290607756816i</v>
      </c>
      <c r="N3400" t="str">
        <f t="shared" si="1797"/>
        <v>-6.50157764837501i</v>
      </c>
      <c r="O3400" t="str">
        <f t="shared" si="1798"/>
        <v>0.976247026818625-0.216660431615452i</v>
      </c>
      <c r="P3400" t="str">
        <f t="shared" si="1799"/>
        <v>0.023752973181375+0.216660431615452i</v>
      </c>
      <c r="Q3400" t="str">
        <f t="shared" si="1800"/>
        <v>-0.023752973181375+6.28491721675956i</v>
      </c>
      <c r="R3400" t="str">
        <f t="shared" si="1801"/>
        <v>0.0344583006775038-0.00390959171390841i</v>
      </c>
      <c r="S3400" t="str">
        <f t="shared" si="1802"/>
        <v>0.671110851184751i</v>
      </c>
      <c r="T3400" t="str">
        <f t="shared" si="1803"/>
        <v>0.00262376942290592+0.0231253394980597i</v>
      </c>
      <c r="U3400" t="str">
        <f t="shared" si="1804"/>
        <v>0.00005-0.000164491032175674i</v>
      </c>
      <c r="V3400" t="str">
        <f t="shared" si="1805"/>
        <v>3.33333333333333E-06-0.000180940135393242i</v>
      </c>
      <c r="W3400" t="str">
        <f t="shared" si="1806"/>
        <v>0.0000142104216798023-0.0000878735185827554i</v>
      </c>
      <c r="X3400" t="str">
        <f t="shared" si="1807"/>
        <v>0.0000143523459430275-0.0000878261218769851i</v>
      </c>
      <c r="Y3400" t="str">
        <f t="shared" si="1808"/>
        <v>0.009+0.921114966032527i</v>
      </c>
      <c r="Z3400" t="str">
        <f t="shared" si="1809"/>
        <v>-0.00133273112717412-0.000231205511691867i</v>
      </c>
      <c r="AA3400" t="str">
        <f t="shared" si="1810"/>
        <v>0.148756554324372-15.1989647746575i</v>
      </c>
      <c r="AB3400" t="str">
        <f t="shared" si="1811"/>
        <v>0.0181246388575148+0.159746669505563i</v>
      </c>
      <c r="AC3400" t="str">
        <f t="shared" si="1812"/>
        <v>1.03456528165705-0.00237442323777068i</v>
      </c>
      <c r="AD3400" t="str">
        <f t="shared" si="1813"/>
        <v>0.0171646122449027+0.154448857305375i</v>
      </c>
      <c r="AE3400" t="str">
        <f t="shared" si="1814"/>
        <v>0.0000128336140588574-0.000209807352644422i</v>
      </c>
      <c r="AF3400" t="str">
        <f t="shared" si="1815"/>
        <v>-15.0833749158095-0.242775320769774i</v>
      </c>
      <c r="AG3400" t="str">
        <f t="shared" si="1816"/>
        <v>1.00850705824668-0.000861230786516825i</v>
      </c>
      <c r="AH3400" t="str">
        <f t="shared" si="1817"/>
        <v>-0.000245124593035245+0.00313460985777276i</v>
      </c>
      <c r="AI3400">
        <f t="shared" si="1818"/>
        <v>-50.049853233332357</v>
      </c>
      <c r="AJ3400">
        <f t="shared" si="1819"/>
        <v>94.471395672397392</v>
      </c>
      <c r="AK3400"/>
      <c r="AL3400"/>
      <c r="AM3400"/>
      <c r="AN3400"/>
    </row>
    <row r="3401" spans="1:40" x14ac:dyDescent="0.25">
      <c r="A3401"/>
      <c r="B3401">
        <f t="shared" si="1785"/>
        <v>1467000</v>
      </c>
      <c r="C3401" s="186" t="str">
        <f t="shared" si="1788"/>
        <v>-3.55126033051476E-08+0.0016694086843078i</v>
      </c>
      <c r="D3401" s="158" t="str">
        <f t="shared" si="1789"/>
        <v>-5.95700622926925+0.0127987999130265i</v>
      </c>
      <c r="E3401" t="str">
        <f t="shared" si="1790"/>
        <v>2870</v>
      </c>
      <c r="F3401" t="str">
        <f t="shared" si="1791"/>
        <v>0.777000777000777</v>
      </c>
      <c r="G3401" t="str">
        <f t="shared" si="1786"/>
        <v>0.777000777000777</v>
      </c>
      <c r="H3401" t="str">
        <f t="shared" si="1792"/>
        <v>9.12637918037044+0.255408945921232i</v>
      </c>
      <c r="I3401" t="str">
        <f t="shared" si="1793"/>
        <v>5760.89552852028i</v>
      </c>
      <c r="J3401" t="str">
        <f t="shared" si="1787"/>
        <v>-28386.6169336235+1245.94805004268i</v>
      </c>
      <c r="K3401" t="str">
        <f t="shared" si="1794"/>
        <v>0.00889051235094018-0.202553845195345i</v>
      </c>
      <c r="L3401" t="str">
        <f t="shared" si="1795"/>
        <v>0.000659378746309568-0.0125905756822872i</v>
      </c>
      <c r="M3401" t="str">
        <f t="shared" si="1796"/>
        <v>0.00954989109724975-0.215144420877632i</v>
      </c>
      <c r="N3401" t="str">
        <f t="shared" si="1797"/>
        <v>-6.50601255809423i</v>
      </c>
      <c r="O3401" t="str">
        <f t="shared" si="1798"/>
        <v>0.975276559909882-0.220987854169288i</v>
      </c>
      <c r="P3401" t="str">
        <f t="shared" si="1799"/>
        <v>0.024723440090118+0.220987854169288i</v>
      </c>
      <c r="Q3401" t="str">
        <f t="shared" si="1800"/>
        <v>-0.024723440090118+6.28502470392494i</v>
      </c>
      <c r="R3401" t="str">
        <f t="shared" si="1801"/>
        <v>0.0351449981200626-0.00407195620561754i</v>
      </c>
      <c r="S3401" t="str">
        <f t="shared" si="1802"/>
        <v>0.671568634848588i</v>
      </c>
      <c r="T3401" t="str">
        <f t="shared" si="1803"/>
        <v>0.00273459807016981+0.0236022784092466i</v>
      </c>
      <c r="U3401" t="str">
        <f t="shared" si="1804"/>
        <v>0.00005-0.000164378904682712i</v>
      </c>
      <c r="V3401" t="str">
        <f t="shared" si="1805"/>
        <v>3.33333333333333E-06-0.000180816795150983i</v>
      </c>
      <c r="W3401" t="str">
        <f t="shared" si="1806"/>
        <v>0.0000142100694504014-0.000087815898210153i</v>
      </c>
      <c r="X3401" t="str">
        <f t="shared" si="1807"/>
        <v>0.0000143518028427974-0.000087768534067733i</v>
      </c>
      <c r="Y3401" t="str">
        <f t="shared" si="1808"/>
        <v>0.009+0.921743284563245i</v>
      </c>
      <c r="Z3401" t="str">
        <f t="shared" si="1809"/>
        <v>-0.00133094951444397-0.000231022202168911i</v>
      </c>
      <c r="AA3401" t="str">
        <f t="shared" si="1810"/>
        <v>0.148553792261756-15.1886042457231i</v>
      </c>
      <c r="AB3401" t="str">
        <f t="shared" si="1811"/>
        <v>0.0188902279329832+0.163041298007173i</v>
      </c>
      <c r="AC3401" t="str">
        <f t="shared" si="1812"/>
        <v>1.03525782525845-0.00250710050856539i</v>
      </c>
      <c r="AD3401" t="str">
        <f t="shared" si="1813"/>
        <v>0.0178653851063859+0.157531857614836i</v>
      </c>
      <c r="AE3401" t="str">
        <f t="shared" si="1814"/>
        <v>0.0000126154310252398-0.000213794250011796i</v>
      </c>
      <c r="AF3401" t="str">
        <f t="shared" si="1815"/>
        <v>-15.0833854096397-0.242610146008205i</v>
      </c>
      <c r="AG3401" t="str">
        <f t="shared" si="1816"/>
        <v>1.00867114170385-0.000897572879403942i</v>
      </c>
      <c r="AH3401" t="str">
        <f t="shared" si="1817"/>
        <v>-0.00024291237509325+0.00319376878645318i</v>
      </c>
      <c r="AI3401">
        <f t="shared" si="1818"/>
        <v>-49.888879648323588</v>
      </c>
      <c r="AJ3401">
        <f t="shared" si="1819"/>
        <v>94.349441052465181</v>
      </c>
      <c r="AK3401"/>
      <c r="AL3401"/>
      <c r="AM3401"/>
      <c r="AN3401"/>
    </row>
    <row r="3402" spans="1:40" x14ac:dyDescent="0.25">
      <c r="A3402"/>
      <c r="B3402">
        <f t="shared" si="1785"/>
        <v>1468000</v>
      </c>
      <c r="C3402" s="186" t="str">
        <f t="shared" si="1788"/>
        <v>-3.5464237490821E-08+0.00166827148493259i</v>
      </c>
      <c r="D3402" s="158" t="str">
        <f t="shared" si="1789"/>
        <v>-5.95700622889844+0.0127900813844832i</v>
      </c>
      <c r="E3402" t="str">
        <f t="shared" si="1790"/>
        <v>2870</v>
      </c>
      <c r="F3402" t="str">
        <f t="shared" si="1791"/>
        <v>0.777000777000777</v>
      </c>
      <c r="G3402" t="str">
        <f t="shared" si="1786"/>
        <v>0.777000777000777</v>
      </c>
      <c r="H3402" t="str">
        <f t="shared" si="1792"/>
        <v>9.12638965315948+0.25523527702i</v>
      </c>
      <c r="I3402" t="str">
        <f t="shared" si="1793"/>
        <v>5764.82251933727i</v>
      </c>
      <c r="J3402" t="str">
        <f t="shared" si="1787"/>
        <v>-28425.3317152613+1246.7973670502i</v>
      </c>
      <c r="K3402" t="str">
        <f t="shared" si="1794"/>
        <v>0.00887842646178288-0.202416386138848i</v>
      </c>
      <c r="L3402" t="str">
        <f t="shared" si="1795"/>
        <v>0.000658483169072404-0.0125820458660178i</v>
      </c>
      <c r="M3402" t="str">
        <f t="shared" si="1796"/>
        <v>0.00953690963085528-0.214998432004866i</v>
      </c>
      <c r="N3402" t="str">
        <f t="shared" si="1797"/>
        <v>-6.51044746781345i</v>
      </c>
      <c r="O3402" t="str">
        <f t="shared" si="1798"/>
        <v>0.974286910879469-0.225310930247385i</v>
      </c>
      <c r="P3402" t="str">
        <f t="shared" si="1799"/>
        <v>0.0257130891205311+0.225310930247385i</v>
      </c>
      <c r="Q3402" t="str">
        <f t="shared" si="1800"/>
        <v>-0.0257130891205311+6.28513653756607i</v>
      </c>
      <c r="R3402" t="str">
        <f t="shared" si="1801"/>
        <v>0.0358308789314834-0.00423768227540806i</v>
      </c>
      <c r="S3402" t="str">
        <f t="shared" si="1802"/>
        <v>0.672026418512425i</v>
      </c>
      <c r="T3402" t="str">
        <f t="shared" si="1803"/>
        <v>0.00284783444233606+0.0240792972404771i</v>
      </c>
      <c r="U3402" t="str">
        <f t="shared" si="1804"/>
        <v>0.00005-0.000164266929952002i</v>
      </c>
      <c r="V3402" t="str">
        <f t="shared" si="1805"/>
        <v>3.33333333333333E-06-0.000180693622947202i</v>
      </c>
      <c r="W3402" t="str">
        <f t="shared" si="1806"/>
        <v>0.0000142097170032225-0.000087758357748011i</v>
      </c>
      <c r="X3402" t="str">
        <f t="shared" si="1807"/>
        <v>0.0000143512599149325-0.0000877110261239693i</v>
      </c>
      <c r="Y3402" t="str">
        <f t="shared" si="1808"/>
        <v>0.009+0.922371603093963i</v>
      </c>
      <c r="Z3402" t="str">
        <f t="shared" si="1809"/>
        <v>-0.0013291715390674-0.000230839180623173i</v>
      </c>
      <c r="AA3402" t="str">
        <f t="shared" si="1810"/>
        <v>0.148351444481049-15.1782578318519i</v>
      </c>
      <c r="AB3402" t="str">
        <f t="shared" si="1811"/>
        <v>0.0196724492414301+0.166336478585469i</v>
      </c>
      <c r="AC3402" t="str">
        <f t="shared" si="1812"/>
        <v>1.03594969645172-0.00264320977601847i</v>
      </c>
      <c r="AD3402" t="str">
        <f t="shared" si="1813"/>
        <v>0.0185799745158881+0.160611649316219i</v>
      </c>
      <c r="AE3402" t="str">
        <f t="shared" si="1814"/>
        <v>0.0000123794882035762-0.000217769419207039i</v>
      </c>
      <c r="AF3402" t="str">
        <f t="shared" si="1815"/>
        <v>-15.0833958820579-0.242445195635517i</v>
      </c>
      <c r="AG3402" t="str">
        <f t="shared" si="1816"/>
        <v>1.00883483223245-0.00093462851819613i</v>
      </c>
      <c r="AH3402" t="str">
        <f t="shared" si="1817"/>
        <v>-0.000240437746214596+0.00325273889109298i</v>
      </c>
      <c r="AI3402">
        <f t="shared" si="1818"/>
        <v>-49.731350904293521</v>
      </c>
      <c r="AJ3402">
        <f t="shared" si="1819"/>
        <v>94.227532518957688</v>
      </c>
      <c r="AK3402"/>
      <c r="AL3402"/>
      <c r="AM3402"/>
      <c r="AN3402"/>
    </row>
    <row r="3403" spans="1:40" x14ac:dyDescent="0.25">
      <c r="A3403"/>
      <c r="B3403">
        <f t="shared" si="1785"/>
        <v>1469000</v>
      </c>
      <c r="C3403" s="186" t="str">
        <f t="shared" si="1788"/>
        <v>-3.54159704158073E-08+0.00166713583382066i</v>
      </c>
      <c r="D3403" s="158" t="str">
        <f t="shared" si="1789"/>
        <v>-5.9570062285284+0.0127813747259584i</v>
      </c>
      <c r="E3403" t="str">
        <f t="shared" si="1790"/>
        <v>2870</v>
      </c>
      <c r="F3403" t="str">
        <f t="shared" si="1791"/>
        <v>0.777000777000777</v>
      </c>
      <c r="G3403" t="str">
        <f t="shared" si="1786"/>
        <v>0.777000777000777</v>
      </c>
      <c r="H3403" t="str">
        <f t="shared" si="1792"/>
        <v>9.12640010459403+0.255061843921168i</v>
      </c>
      <c r="I3403" t="str">
        <f t="shared" si="1793"/>
        <v>5768.74951015426i</v>
      </c>
      <c r="J3403" t="str">
        <f t="shared" si="1787"/>
        <v>-28464.0728783517+1247.64668405773i</v>
      </c>
      <c r="K3403" t="str">
        <f t="shared" si="1794"/>
        <v>0.00886636518529566-0.202279113169717i</v>
      </c>
      <c r="L3403" t="str">
        <f t="shared" si="1795"/>
        <v>0.000657589413513521-0.0125735275675678i</v>
      </c>
      <c r="M3403" t="str">
        <f t="shared" si="1796"/>
        <v>0.00952395459880918-0.214852640737285i</v>
      </c>
      <c r="N3403" t="str">
        <f t="shared" si="1797"/>
        <v>-6.51488237753266i</v>
      </c>
      <c r="O3403" t="str">
        <f t="shared" si="1798"/>
        <v>0.973278099192193-0.229629574821779i</v>
      </c>
      <c r="P3403" t="str">
        <f t="shared" si="1799"/>
        <v>0.026721900807807+0.229629574821779i</v>
      </c>
      <c r="Q3403" t="str">
        <f t="shared" si="1800"/>
        <v>-0.026721900807807+6.28525280271088i</v>
      </c>
      <c r="R3403" t="str">
        <f t="shared" si="1801"/>
        <v>0.0365159246100604-0.00440677194578334i</v>
      </c>
      <c r="S3403" t="str">
        <f t="shared" si="1802"/>
        <v>0.672484202176262i</v>
      </c>
      <c r="T3403" t="str">
        <f t="shared" si="1803"/>
        <v>0.00296348451613284+0.024556382428125i</v>
      </c>
      <c r="U3403" t="str">
        <f t="shared" si="1804"/>
        <v>0.0000500000000000001-0.000164155107671572i</v>
      </c>
      <c r="V3403" t="str">
        <f t="shared" si="1805"/>
        <v>3.33333333333333E-06-0.000180570618438728i</v>
      </c>
      <c r="W3403" t="str">
        <f t="shared" si="1806"/>
        <v>0.0000142093643383093-0.0000877008970328531i</v>
      </c>
      <c r="X3403" t="str">
        <f t="shared" si="1807"/>
        <v>0.0000143507171584147-0.0000876535978823115i</v>
      </c>
      <c r="Y3403" t="str">
        <f t="shared" si="1808"/>
        <v>0.009+0.922999921624681i</v>
      </c>
      <c r="Z3403" t="str">
        <f t="shared" si="1809"/>
        <v>-0.00132739719114253-0.000230656446354177i</v>
      </c>
      <c r="AA3403" t="str">
        <f t="shared" si="1810"/>
        <v>0.14814950985437-15.1679255042183i</v>
      </c>
      <c r="AB3403" t="str">
        <f t="shared" si="1811"/>
        <v>0.0204713440692729+0.169632117544784i</v>
      </c>
      <c r="AC3403" t="str">
        <f t="shared" si="1812"/>
        <v>1.03664087655985-0.00278275374672846i</v>
      </c>
      <c r="AD3403" t="str">
        <f t="shared" si="1813"/>
        <v>0.0193083647902256+0.163688169940162i</v>
      </c>
      <c r="AE3403" t="str">
        <f t="shared" si="1814"/>
        <v>0.0000121258624005158-0.000221732815809256i</v>
      </c>
      <c r="AF3403" t="str">
        <f t="shared" si="1815"/>
        <v>-15.0834063331224-0.24228046919521i</v>
      </c>
      <c r="AG3403" t="str">
        <f t="shared" si="1816"/>
        <v>1.00899812718232-0.000972395410094967i</v>
      </c>
      <c r="AH3403" t="str">
        <f t="shared" si="1817"/>
        <v>-0.000237702073428658+0.00331151968292769i</v>
      </c>
      <c r="AI3403">
        <f t="shared" si="1818"/>
        <v>-49.57713395917316</v>
      </c>
      <c r="AJ3403">
        <f t="shared" si="1819"/>
        <v>94.105669936688116</v>
      </c>
      <c r="AK3403"/>
      <c r="AL3403"/>
      <c r="AM3403"/>
      <c r="AN3403"/>
    </row>
    <row r="3404" spans="1:40" x14ac:dyDescent="0.25">
      <c r="A3404"/>
      <c r="B3404">
        <f t="shared" si="1785"/>
        <v>1470000</v>
      </c>
      <c r="C3404" s="186" t="str">
        <f t="shared" si="1788"/>
        <v>-3.53678018115197E-08+0.00166600172781228i</v>
      </c>
      <c r="D3404" s="158" t="str">
        <f t="shared" si="1789"/>
        <v>-5.95700622815911+0.0127726799132275i</v>
      </c>
      <c r="E3404" t="str">
        <f t="shared" si="1790"/>
        <v>2870</v>
      </c>
      <c r="F3404" t="str">
        <f t="shared" si="1791"/>
        <v>0.777000777000777</v>
      </c>
      <c r="G3404" t="str">
        <f t="shared" si="1786"/>
        <v>0.777000777000777</v>
      </c>
      <c r="H3404" t="str">
        <f t="shared" si="1792"/>
        <v>9.12641053473208+0.25488864614525i</v>
      </c>
      <c r="I3404" t="str">
        <f t="shared" si="1793"/>
        <v>5772.67650097125i</v>
      </c>
      <c r="J3404" t="str">
        <f t="shared" si="1787"/>
        <v>-28502.8404228947+1248.49600106526i</v>
      </c>
      <c r="K3404" t="str">
        <f t="shared" si="1794"/>
        <v>0.00885432845473404-0.202142025911053i</v>
      </c>
      <c r="L3404" t="str">
        <f t="shared" si="1795"/>
        <v>0.000656697474700171-0.0125650207636893i</v>
      </c>
      <c r="M3404" t="str">
        <f t="shared" si="1796"/>
        <v>0.00951102592943421-0.214707046674742i</v>
      </c>
      <c r="N3404" t="str">
        <f t="shared" si="1797"/>
        <v>-6.51931728725188i</v>
      </c>
      <c r="O3404" t="str">
        <f t="shared" si="1798"/>
        <v>0.972250144689755-0.233943702951694i</v>
      </c>
      <c r="P3404" t="str">
        <f t="shared" si="1799"/>
        <v>0.027749855310245+0.233943702951694i</v>
      </c>
      <c r="Q3404" t="str">
        <f t="shared" si="1800"/>
        <v>-0.027749855310245+6.28537358430019i</v>
      </c>
      <c r="R3404" t="str">
        <f t="shared" si="1801"/>
        <v>0.0372001165763284-0.00457922711780495i</v>
      </c>
      <c r="S3404" t="str">
        <f t="shared" si="1802"/>
        <v>0.672941985840099i</v>
      </c>
      <c r="T3404" t="str">
        <f t="shared" si="1803"/>
        <v>0.0030815541902685+0.0250335203223576i</v>
      </c>
      <c r="U3404" t="str">
        <f t="shared" si="1804"/>
        <v>0.0000500000000000001-0.000164043437530298i</v>
      </c>
      <c r="V3404" t="str">
        <f t="shared" si="1805"/>
        <v>3.33333333333333E-06-0.000180447781283328i</v>
      </c>
      <c r="W3404" t="str">
        <f t="shared" si="1806"/>
        <v>0.0000142090114557057-0.0000876435159016479i</v>
      </c>
      <c r="X3404" t="str">
        <f t="shared" si="1807"/>
        <v>0.0000143501745722296-0.0000875962491798217i</v>
      </c>
      <c r="Y3404" t="str">
        <f t="shared" si="1808"/>
        <v>0.009+0.923628240155399i</v>
      </c>
      <c r="Z3404" t="str">
        <f t="shared" si="1809"/>
        <v>-0.00132562646080115-0.000230473998663744i</v>
      </c>
      <c r="AA3404" t="str">
        <f t="shared" si="1810"/>
        <v>0.147947987257674-15.1576072340751i</v>
      </c>
      <c r="AB3404" t="str">
        <f t="shared" si="1811"/>
        <v>0.0212869531639788+0.172928120593948i</v>
      </c>
      <c r="AC3404" t="str">
        <f t="shared" si="1812"/>
        <v>1.03733134682324-0.00292573500764408i</v>
      </c>
      <c r="AD3404" t="str">
        <f t="shared" si="1813"/>
        <v>0.0200505399622591+0.166761357101951i</v>
      </c>
      <c r="AE3404" t="str">
        <f t="shared" si="1814"/>
        <v>0.0000118546304665576-0.000225684395733926i</v>
      </c>
      <c r="AF3404" t="str">
        <f t="shared" si="1815"/>
        <v>-15.0834167628912-0.242115966232022i</v>
      </c>
      <c r="AG3404" t="str">
        <f t="shared" si="1816"/>
        <v>1.00916102391509-0.00101087125284532i</v>
      </c>
      <c r="AH3404" t="str">
        <f t="shared" si="1817"/>
        <v>-0.000234706721549548+0.00337011067961621i</v>
      </c>
      <c r="AI3404">
        <f t="shared" si="1818"/>
        <v>-49.426103338438054</v>
      </c>
      <c r="AJ3404">
        <f t="shared" si="1819"/>
        <v>93.983853169999051</v>
      </c>
      <c r="AK3404"/>
      <c r="AL3404"/>
      <c r="AM3404"/>
      <c r="AN3404"/>
    </row>
    <row r="3405" spans="1:40" x14ac:dyDescent="0.25">
      <c r="A3405"/>
      <c r="B3405">
        <f t="shared" si="1785"/>
        <v>1471000</v>
      </c>
      <c r="C3405" s="186" t="str">
        <f t="shared" si="1788"/>
        <v>-3.53197314102836E-08+0.00166486916375632i</v>
      </c>
      <c r="D3405" s="158" t="str">
        <f t="shared" si="1789"/>
        <v>-5.95700622779056+0.0127639969221318i</v>
      </c>
      <c r="E3405" t="str">
        <f t="shared" si="1790"/>
        <v>2870</v>
      </c>
      <c r="F3405" t="str">
        <f t="shared" si="1791"/>
        <v>0.777000777000777</v>
      </c>
      <c r="G3405" t="str">
        <f t="shared" si="1786"/>
        <v>0.777000777000777</v>
      </c>
      <c r="H3405" t="str">
        <f t="shared" si="1792"/>
        <v>9.12642094363141+0.254715683214062i</v>
      </c>
      <c r="I3405" t="str">
        <f t="shared" si="1793"/>
        <v>5776.60349178823i</v>
      </c>
      <c r="J3405" t="str">
        <f t="shared" si="1787"/>
        <v>-28541.6343488902+1249.34531807279i</v>
      </c>
      <c r="K3405" t="str">
        <f t="shared" si="1794"/>
        <v>0.00884231620357961-0.202005123986971i</v>
      </c>
      <c r="L3405" t="str">
        <f t="shared" si="1795"/>
        <v>0.000655807347716285-0.0125565254311966i</v>
      </c>
      <c r="M3405" t="str">
        <f t="shared" si="1796"/>
        <v>0.0094981235512959-0.214561649418168i</v>
      </c>
      <c r="N3405" t="str">
        <f t="shared" si="1797"/>
        <v>-6.5237521969711i</v>
      </c>
      <c r="O3405" t="str">
        <f t="shared" si="1798"/>
        <v>0.971203067590368-0.238253229785158i</v>
      </c>
      <c r="P3405" t="str">
        <f t="shared" si="1799"/>
        <v>0.028796932409632+0.238253229785158i</v>
      </c>
      <c r="Q3405" t="str">
        <f t="shared" si="1800"/>
        <v>-0.028796932409632+6.28549896718594i</v>
      </c>
      <c r="R3405" t="str">
        <f t="shared" si="1801"/>
        <v>0.0378834361738341-0.00475504956990797i</v>
      </c>
      <c r="S3405" t="str">
        <f t="shared" si="1802"/>
        <v>0.673399769503936i</v>
      </c>
      <c r="T3405" t="str">
        <f t="shared" si="1803"/>
        <v>0.00320204928435582+0.025510697187477i</v>
      </c>
      <c r="U3405" t="str">
        <f t="shared" si="1804"/>
        <v>0.0000500000000000001-0.000163931919217905i</v>
      </c>
      <c r="V3405" t="str">
        <f t="shared" si="1805"/>
        <v>3.33333333333333E-06-0.000180325111139696i</v>
      </c>
      <c r="W3405" t="str">
        <f t="shared" si="1806"/>
        <v>0.0000142086583554552-0.0000875862141918082i</v>
      </c>
      <c r="X3405" t="str">
        <f t="shared" si="1807"/>
        <v>0.0000143496321553659-0.0000875389798540057i</v>
      </c>
      <c r="Y3405" t="str">
        <f t="shared" si="1808"/>
        <v>0.009+0.924256558686117i</v>
      </c>
      <c r="Z3405" t="str">
        <f t="shared" si="1809"/>
        <v>-0.00132385933820861-0.000230291836855962i</v>
      </c>
      <c r="AA3405" t="str">
        <f t="shared" si="1810"/>
        <v>0.147746875570737-15.1473029927533i</v>
      </c>
      <c r="AB3405" t="str">
        <f t="shared" si="1811"/>
        <v>0.0221193167266337+0.176224392848646i</v>
      </c>
      <c r="AC3405" t="str">
        <f t="shared" si="1812"/>
        <v>1.03802108840046-0.00307215602484085i</v>
      </c>
      <c r="AD3405" t="str">
        <f t="shared" si="1813"/>
        <v>0.0208064837813999+0.169831148502775i</v>
      </c>
      <c r="AE3405" t="str">
        <f t="shared" si="1814"/>
        <v>0.0000115658692947695-0.000229624115232624i</v>
      </c>
      <c r="AF3405" t="str">
        <f t="shared" si="1815"/>
        <v>-15.083427171422-0.24195168629193i</v>
      </c>
      <c r="AG3405" t="str">
        <f t="shared" si="1816"/>
        <v>1.00932351980416-0.00105005373479496i</v>
      </c>
      <c r="AH3405" t="str">
        <f t="shared" si="1817"/>
        <v>-0.000231453053156652+0.00342851140520608i</v>
      </c>
      <c r="AI3405">
        <f t="shared" si="1818"/>
        <v>-49.278140571804599</v>
      </c>
      <c r="AJ3405">
        <f t="shared" si="1819"/>
        <v>93.86208208276706</v>
      </c>
      <c r="AK3405"/>
      <c r="AL3405"/>
      <c r="AM3405"/>
      <c r="AN3405"/>
    </row>
    <row r="3406" spans="1:40" x14ac:dyDescent="0.25">
      <c r="A3406"/>
      <c r="B3406">
        <f t="shared" si="1785"/>
        <v>1472000</v>
      </c>
      <c r="C3406" s="186" t="str">
        <f t="shared" si="1788"/>
        <v>-3.52717589453339E-08+0.00166373813851022i</v>
      </c>
      <c r="D3406" s="158" t="str">
        <f t="shared" si="1789"/>
        <v>-5.95700622742278+0.0127553257285784i</v>
      </c>
      <c r="E3406" t="str">
        <f t="shared" si="1790"/>
        <v>2870</v>
      </c>
      <c r="F3406" t="str">
        <f t="shared" si="1791"/>
        <v>0.777000777000777</v>
      </c>
      <c r="G3406" t="str">
        <f t="shared" si="1786"/>
        <v>0.777000777000777</v>
      </c>
      <c r="H3406" t="str">
        <f t="shared" si="1792"/>
        <v>9.12643133134967+0.254542954650707i</v>
      </c>
      <c r="I3406" t="str">
        <f t="shared" si="1793"/>
        <v>5780.53048260522i</v>
      </c>
      <c r="J3406" t="str">
        <f t="shared" si="1787"/>
        <v>-28580.4546563383+1250.19463508031i</v>
      </c>
      <c r="K3406" t="str">
        <f t="shared" si="1794"/>
        <v>0.00883032836553886-0.201868407022599i</v>
      </c>
      <c r="L3406" t="str">
        <f t="shared" si="1795"/>
        <v>0.000654919027662386-0.0125480415469661i</v>
      </c>
      <c r="M3406" t="str">
        <f t="shared" si="1796"/>
        <v>0.00948524739320125-0.214416448569565i</v>
      </c>
      <c r="N3406" t="str">
        <f t="shared" si="1797"/>
        <v>-6.52818710669032i</v>
      </c>
      <c r="O3406" t="str">
        <f t="shared" si="1798"/>
        <v>0.970136888488355-0.242558070560708i</v>
      </c>
      <c r="P3406" t="str">
        <f t="shared" si="1799"/>
        <v>0.029863111511645+0.242558070560708i</v>
      </c>
      <c r="Q3406" t="str">
        <f t="shared" si="1800"/>
        <v>-0.029863111511645+6.28562903612961i</v>
      </c>
      <c r="R3406" t="str">
        <f t="shared" si="1801"/>
        <v>0.0385658646699356-0.00493424095672113i</v>
      </c>
      <c r="S3406" t="str">
        <f t="shared" si="1802"/>
        <v>0.673857553167771i</v>
      </c>
      <c r="T3406" t="str">
        <f t="shared" si="1803"/>
        <v>0.0033249755378363+0.0259878992022822i</v>
      </c>
      <c r="U3406" t="str">
        <f t="shared" si="1804"/>
        <v>0.0000500000000000001-0.000163820552424958i</v>
      </c>
      <c r="V3406" t="str">
        <f t="shared" si="1805"/>
        <v>3.33333333333333E-06-0.000180202607667454i</v>
      </c>
      <c r="W3406" t="str">
        <f t="shared" si="1806"/>
        <v>0.0000142083050376015-0.0000875289917411867i</v>
      </c>
      <c r="X3406" t="str">
        <f t="shared" si="1807"/>
        <v>0.0000143490899068164-0.0000874817897428095i</v>
      </c>
      <c r="Y3406" t="str">
        <f t="shared" si="1808"/>
        <v>0.009+0.924884877216835i</v>
      </c>
      <c r="Z3406" t="str">
        <f t="shared" si="1809"/>
        <v>-0.00132209581356361-0.000230109960237202i</v>
      </c>
      <c r="AA3406" t="str">
        <f t="shared" si="1810"/>
        <v>0.147546173677139-15.1370127516619i</v>
      </c>
      <c r="AB3406" t="str">
        <f t="shared" si="1811"/>
        <v>0.0229684744045113+0.17952083883392i</v>
      </c>
      <c r="AC3406" t="str">
        <f t="shared" si="1812"/>
        <v>1.03871008236897-0.00322201914230153i</v>
      </c>
      <c r="AD3406" t="str">
        <f t="shared" si="1813"/>
        <v>0.021576179714132+0.172897481931039i</v>
      </c>
      <c r="AE3406" t="str">
        <f t="shared" si="1814"/>
        <v>0.0000112596558195137-0.000233551930892807i</v>
      </c>
      <c r="AF3406" t="str">
        <f t="shared" si="1815"/>
        <v>-15.0834375587724-0.241787628922129i</v>
      </c>
      <c r="AG3406" t="str">
        <f t="shared" si="1816"/>
        <v>1.00948561223476-0.00108994053495481i</v>
      </c>
      <c r="AH3406" t="str">
        <f t="shared" si="1817"/>
        <v>-0.000227942428575507+0.00348672139009963i</v>
      </c>
      <c r="AI3406">
        <f t="shared" si="1818"/>
        <v>-49.133133681382198</v>
      </c>
      <c r="AJ3406">
        <f t="shared" si="1819"/>
        <v>93.740356538407326</v>
      </c>
      <c r="AK3406"/>
      <c r="AL3406"/>
      <c r="AM3406"/>
      <c r="AN3406"/>
    </row>
    <row r="3407" spans="1:40" x14ac:dyDescent="0.25">
      <c r="A3407"/>
      <c r="B3407">
        <f t="shared" si="1785"/>
        <v>1473000</v>
      </c>
      <c r="C3407" s="186" t="str">
        <f t="shared" si="1788"/>
        <v>-3.52238841508101E-08+0.00166260864893995i</v>
      </c>
      <c r="D3407" s="158" t="str">
        <f t="shared" si="1789"/>
        <v>-5.95700622705574+0.0127466663085396i</v>
      </c>
      <c r="E3407" t="str">
        <f t="shared" si="1790"/>
        <v>2870</v>
      </c>
      <c r="F3407" t="str">
        <f t="shared" si="1791"/>
        <v>0.777000777000777</v>
      </c>
      <c r="G3407" t="str">
        <f t="shared" si="1786"/>
        <v>0.777000777000777</v>
      </c>
      <c r="H3407" t="str">
        <f t="shared" si="1792"/>
        <v>9.12644169794425+0.254370459979583i</v>
      </c>
      <c r="I3407" t="str">
        <f t="shared" si="1793"/>
        <v>5784.45747342221i</v>
      </c>
      <c r="J3407" t="str">
        <f t="shared" si="1787"/>
        <v>-28619.3013452389+1251.04395208784i</v>
      </c>
      <c r="K3407" t="str">
        <f t="shared" si="1794"/>
        <v>0.00881836487454267-0.20173187464407i</v>
      </c>
      <c r="L3407" t="str">
        <f t="shared" si="1795"/>
        <v>0.000654032509655555-0.0125395690879366i</v>
      </c>
      <c r="M3407" t="str">
        <f t="shared" si="1796"/>
        <v>0.00947239738419822-0.214271443732007i</v>
      </c>
      <c r="N3407" t="str">
        <f t="shared" si="1797"/>
        <v>-6.53262201640954i</v>
      </c>
      <c r="O3407" t="str">
        <f t="shared" si="1798"/>
        <v>0.969051628353744-0.246858140609049i</v>
      </c>
      <c r="P3407" t="str">
        <f t="shared" si="1799"/>
        <v>0.030948371646256+0.246858140609049i</v>
      </c>
      <c r="Q3407" t="str">
        <f t="shared" si="1800"/>
        <v>-0.030948371646256+6.28576387580049i</v>
      </c>
      <c r="R3407" t="str">
        <f t="shared" si="1801"/>
        <v>0.0392473832566122-0.00511680280788924i</v>
      </c>
      <c r="S3407" t="str">
        <f t="shared" si="1802"/>
        <v>0.674315336831608i</v>
      </c>
      <c r="T3407" t="str">
        <f t="shared" si="1803"/>
        <v>0.00345033860890275+0.0264651124604417i</v>
      </c>
      <c r="U3407" t="str">
        <f t="shared" si="1804"/>
        <v>0.0000499999999999999-0.000163709336842864i</v>
      </c>
      <c r="V3407" t="str">
        <f t="shared" si="1805"/>
        <v>3.33333333333333E-06-0.00018008027052715i</v>
      </c>
      <c r="W3407" t="str">
        <f t="shared" si="1806"/>
        <v>0.0000142079515021884-0.0000874718483880778i</v>
      </c>
      <c r="X3407" t="str">
        <f t="shared" si="1807"/>
        <v>0.0000143485478255772-0.0000874246786846198i</v>
      </c>
      <c r="Y3407" t="str">
        <f t="shared" si="1808"/>
        <v>0.009+0.925513195747553i</v>
      </c>
      <c r="Z3407" t="str">
        <f t="shared" si="1809"/>
        <v>-0.00132033587709815-0.000229928368116094i</v>
      </c>
      <c r="AA3407" t="str">
        <f t="shared" si="1810"/>
        <v>0.147345880464248-15.1267364822874i</v>
      </c>
      <c r="AB3407" t="str">
        <f t="shared" si="1811"/>
        <v>0.0238344652836305+0.182817362486742i</v>
      </c>
      <c r="AC3407" t="str">
        <f t="shared" si="1812"/>
        <v>1.03939830972592-0.00337532658069847i</v>
      </c>
      <c r="AD3407" t="str">
        <f t="shared" si="1813"/>
        <v>0.0223596109445357+0.175960295263636i</v>
      </c>
      <c r="AE3407" t="str">
        <f t="shared" si="1814"/>
        <v>0.0000109360670151669-0.00023746779963755i</v>
      </c>
      <c r="AF3407" t="str">
        <f t="shared" si="1815"/>
        <v>-15.083447925-0.241623793671043i</v>
      </c>
      <c r="AG3407" t="str">
        <f t="shared" si="1816"/>
        <v>1.00964729860398-0.00113052932305897i</v>
      </c>
      <c r="AH3407" t="str">
        <f t="shared" si="1817"/>
        <v>-0.000224176205858855+0.00354474017101967i</v>
      </c>
      <c r="AI3407">
        <f t="shared" si="1818"/>
        <v>-48.990976715745063</v>
      </c>
      <c r="AJ3407">
        <f t="shared" si="1819"/>
        <v>93.618676399876776</v>
      </c>
      <c r="AK3407"/>
      <c r="AL3407"/>
      <c r="AM3407"/>
      <c r="AN3407"/>
    </row>
    <row r="3408" spans="1:40" x14ac:dyDescent="0.25">
      <c r="A3408"/>
      <c r="B3408">
        <f t="shared" si="1785"/>
        <v>1474000</v>
      </c>
      <c r="C3408" s="186" t="str">
        <f t="shared" si="1788"/>
        <v>-3.51761067617535E-08+0.00166148069191997i</v>
      </c>
      <c r="D3408" s="158" t="str">
        <f t="shared" si="1789"/>
        <v>-5.95700622668945+0.0127380186380531i</v>
      </c>
      <c r="E3408" t="str">
        <f t="shared" si="1790"/>
        <v>2870</v>
      </c>
      <c r="F3408" t="str">
        <f t="shared" si="1791"/>
        <v>0.777000777000777</v>
      </c>
      <c r="G3408" t="str">
        <f t="shared" si="1786"/>
        <v>0.777000777000777</v>
      </c>
      <c r="H3408" t="str">
        <f t="shared" si="1792"/>
        <v>9.12645204347236+0.254198198726369i</v>
      </c>
      <c r="I3408" t="str">
        <f t="shared" si="1793"/>
        <v>5788.38446423919i</v>
      </c>
      <c r="J3408" t="str">
        <f t="shared" si="1787"/>
        <v>-28658.1744155921+1251.89326909537i</v>
      </c>
      <c r="K3408" t="str">
        <f t="shared" si="1794"/>
        <v>0.00880642566474483-0.201595526478526i</v>
      </c>
      <c r="L3408" t="str">
        <f t="shared" si="1795"/>
        <v>0.000653147788829319-0.0125311080311081i</v>
      </c>
      <c r="M3408" t="str">
        <f t="shared" si="1796"/>
        <v>0.00945957345357415-0.214126634509634i</v>
      </c>
      <c r="N3408" t="str">
        <f t="shared" si="1797"/>
        <v>-6.53705692612876i</v>
      </c>
      <c r="O3408" t="str">
        <f t="shared" si="1798"/>
        <v>0.967947308531858-0.251153355354717i</v>
      </c>
      <c r="P3408" t="str">
        <f t="shared" si="1799"/>
        <v>0.032052691468142+0.251153355354717i</v>
      </c>
      <c r="Q3408" t="str">
        <f t="shared" si="1800"/>
        <v>-0.032052691468142+6.28590357077404i</v>
      </c>
      <c r="R3408" t="str">
        <f t="shared" si="1801"/>
        <v>0.0399279730512916-0.0053027365268982i</v>
      </c>
      <c r="S3408" t="str">
        <f t="shared" si="1802"/>
        <v>0.674773120495445i</v>
      </c>
      <c r="T3408" t="str">
        <f t="shared" si="1803"/>
        <v>0.00357814407342028+0.0269423229708781i</v>
      </c>
      <c r="U3408" t="str">
        <f t="shared" si="1804"/>
        <v>0.0000499999999999999-0.000163598272163866i</v>
      </c>
      <c r="V3408" t="str">
        <f t="shared" si="1805"/>
        <v>3.33333333333333E-06-0.000179958099380252i</v>
      </c>
      <c r="W3408" t="str">
        <f t="shared" si="1806"/>
        <v>0.0000142075977492599-0.0000874147839712134i</v>
      </c>
      <c r="X3408" t="str">
        <f t="shared" si="1807"/>
        <v>0.0000143480059106485-0.0000873676465182608i</v>
      </c>
      <c r="Y3408" t="str">
        <f t="shared" si="1808"/>
        <v>0.009+0.926141514278271i</v>
      </c>
      <c r="Z3408" t="str">
        <f t="shared" si="1809"/>
        <v>-0.00131857951907731-0.000229747059803526i</v>
      </c>
      <c r="AA3408" t="str">
        <f t="shared" si="1810"/>
        <v>0.147145994823207-15.1164741561938i</v>
      </c>
      <c r="AB3408" t="str">
        <f t="shared" si="1811"/>
        <v>0.0247173278813017+0.186113867158669i</v>
      </c>
      <c r="AC3408" t="str">
        <f t="shared" si="1812"/>
        <v>1.04008575138893-0.0035320804361781i</v>
      </c>
      <c r="AD3408" t="str">
        <f t="shared" si="1813"/>
        <v>0.0231567603748151+0.179019526467225i</v>
      </c>
      <c r="AE3408" t="str">
        <f t="shared" si="1814"/>
        <v>0.0000105951798948521-0.00024137167872529i</v>
      </c>
      <c r="AF3408" t="str">
        <f t="shared" si="1815"/>
        <v>-15.0834582701618-0.241460180088316i</v>
      </c>
      <c r="AG3408" t="str">
        <f t="shared" si="1816"/>
        <v>1.00980857632081-0.0011718177596248i</v>
      </c>
      <c r="AH3408" t="str">
        <f t="shared" si="1817"/>
        <v>-0.000220155740768107+0.00360256729097503i</v>
      </c>
      <c r="AI3408">
        <f t="shared" si="1818"/>
        <v>-48.851569325066507</v>
      </c>
      <c r="AJ3408">
        <f t="shared" si="1819"/>
        <v>93.497041529679606</v>
      </c>
      <c r="AK3408"/>
      <c r="AL3408"/>
      <c r="AM3408"/>
      <c r="AN3408"/>
    </row>
    <row r="3409" spans="1:40" x14ac:dyDescent="0.25">
      <c r="A3409"/>
      <c r="B3409">
        <f t="shared" si="1785"/>
        <v>1475000</v>
      </c>
      <c r="C3409" s="186" t="str">
        <f t="shared" si="1788"/>
        <v>-3.51284265141033E-08+0.00166035426433324i</v>
      </c>
      <c r="D3409" s="158" t="str">
        <f t="shared" si="1789"/>
        <v>-5.95700622632389+0.0127293826932215i</v>
      </c>
      <c r="E3409" t="str">
        <f t="shared" si="1790"/>
        <v>2870</v>
      </c>
      <c r="F3409" t="str">
        <f t="shared" si="1791"/>
        <v>0.777000777000777</v>
      </c>
      <c r="G3409" t="str">
        <f t="shared" si="1786"/>
        <v>0.777000777000777</v>
      </c>
      <c r="H3409" t="str">
        <f t="shared" si="1792"/>
        <v>9.12646236799102+0.254026170418027i</v>
      </c>
      <c r="I3409" t="str">
        <f t="shared" si="1793"/>
        <v>5792.31145505618i</v>
      </c>
      <c r="J3409" t="str">
        <f t="shared" si="1787"/>
        <v>-28697.0738673979+1252.7425861029i</v>
      </c>
      <c r="K3409" t="str">
        <f t="shared" si="1794"/>
        <v>0.00879451067052159-0.201459362154107i</v>
      </c>
      <c r="L3409" t="str">
        <f t="shared" si="1795"/>
        <v>0.000652264860333613-0.0125226583535423i</v>
      </c>
      <c r="M3409" t="str">
        <f t="shared" si="1796"/>
        <v>0.0094467755308552-0.213982020507649i</v>
      </c>
      <c r="N3409" t="str">
        <f t="shared" si="1797"/>
        <v>-6.54149183584798i</v>
      </c>
      <c r="O3409" t="str">
        <f t="shared" si="1798"/>
        <v>0.966823950742891-0.255443630317744i</v>
      </c>
      <c r="P3409" t="str">
        <f t="shared" si="1799"/>
        <v>0.033176049257109+0.255443630317744i</v>
      </c>
      <c r="Q3409" t="str">
        <f t="shared" si="1800"/>
        <v>-0.033176049257109+6.28604820553024i</v>
      </c>
      <c r="R3409" t="str">
        <f t="shared" si="1801"/>
        <v>0.0406076150976934-0.00549204338990456i</v>
      </c>
      <c r="S3409" t="str">
        <f t="shared" si="1802"/>
        <v>0.675230904159282i</v>
      </c>
      <c r="T3409" t="str">
        <f t="shared" si="1803"/>
        <v>0.00370839742384726+0.0274195166581676i</v>
      </c>
      <c r="U3409" t="str">
        <f t="shared" si="1804"/>
        <v>0.0000499999999999999-0.000163487358081043i</v>
      </c>
      <c r="V3409" t="str">
        <f t="shared" si="1805"/>
        <v>3.33333333333333E-06-0.000179836093889147i</v>
      </c>
      <c r="W3409" t="str">
        <f t="shared" si="1806"/>
        <v>0.0000142072437788596-0.0000873577983297639i</v>
      </c>
      <c r="X3409" t="str">
        <f t="shared" si="1807"/>
        <v>0.0000143474641610333-0.0000873106930829956i</v>
      </c>
      <c r="Y3409" t="str">
        <f t="shared" si="1808"/>
        <v>0.009+0.926769832808989i</v>
      </c>
      <c r="Z3409" t="str">
        <f t="shared" si="1809"/>
        <v>-0.00131682672979921-0.000229566034612621i</v>
      </c>
      <c r="AA3409" t="str">
        <f t="shared" si="1810"/>
        <v>0.146946515648918-15.1062257450221i</v>
      </c>
      <c r="AB3409" t="str">
        <f t="shared" si="1811"/>
        <v>0.0256171001386732+0.189410255618608i</v>
      </c>
      <c r="AC3409" t="str">
        <f t="shared" si="1812"/>
        <v>1.0407723881969-0.00369228267914917i</v>
      </c>
      <c r="AD3409" t="str">
        <f t="shared" si="1813"/>
        <v>0.0239676106258369+0.182075113599509i</v>
      </c>
      <c r="AE3409" t="str">
        <f t="shared" si="1814"/>
        <v>0.0000102370715091603-0.000245263525749574i</v>
      </c>
      <c r="AF3409" t="str">
        <f t="shared" si="1815"/>
        <v>-15.0834685943149-0.241296787724806i</v>
      </c>
      <c r="AG3409" t="str">
        <f t="shared" si="1816"/>
        <v>1.00996944280615-0.00121380349601333i</v>
      </c>
      <c r="AH3409" t="str">
        <f t="shared" si="1817"/>
        <v>-0.000215882386754917+0.00366020229922692i</v>
      </c>
      <c r="AI3409">
        <f t="shared" si="1818"/>
        <v>-48.714816373046006</v>
      </c>
      <c r="AJ3409">
        <f t="shared" si="1819"/>
        <v>93.375451789869203</v>
      </c>
      <c r="AK3409"/>
      <c r="AL3409"/>
      <c r="AM3409"/>
      <c r="AN3409"/>
    </row>
    <row r="3410" spans="1:40" x14ac:dyDescent="0.25">
      <c r="A3410"/>
      <c r="B3410">
        <f t="shared" si="1785"/>
        <v>1476000</v>
      </c>
      <c r="C3410" s="186" t="str">
        <f t="shared" si="1788"/>
        <v>-3.50808431446928E-08+0.00165922936307114i</v>
      </c>
      <c r="D3410" s="158" t="str">
        <f t="shared" si="1789"/>
        <v>-5.95700622595909+0.0127207584502121i</v>
      </c>
      <c r="E3410" t="str">
        <f t="shared" si="1790"/>
        <v>2870</v>
      </c>
      <c r="F3410" t="str">
        <f t="shared" si="1791"/>
        <v>0.777000777000777</v>
      </c>
      <c r="G3410" t="str">
        <f t="shared" si="1786"/>
        <v>0.777000777000777</v>
      </c>
      <c r="H3410" t="str">
        <f t="shared" si="1792"/>
        <v>9.12647267155709+0.253854374582794i</v>
      </c>
      <c r="I3410" t="str">
        <f t="shared" si="1793"/>
        <v>5796.23844587317i</v>
      </c>
      <c r="J3410" t="str">
        <f t="shared" si="1787"/>
        <v>-28735.9997006563+1253.59190311042i</v>
      </c>
      <c r="K3410" t="str">
        <f t="shared" si="1794"/>
        <v>0.00878261982647052-0.201323381299955i</v>
      </c>
      <c r="L3410" t="str">
        <f t="shared" si="1795"/>
        <v>0.00065138371933471-0.0125142200323622i</v>
      </c>
      <c r="M3410" t="str">
        <f t="shared" si="1796"/>
        <v>0.00943400354580523-0.213837601332317i</v>
      </c>
      <c r="N3410" t="str">
        <f t="shared" si="1797"/>
        <v>-6.5459267455672i</v>
      </c>
      <c r="O3410" t="str">
        <f t="shared" si="1798"/>
        <v>0.965681577081485-0.259728881115321i</v>
      </c>
      <c r="P3410" t="str">
        <f t="shared" si="1799"/>
        <v>0.0343184229185149+0.259728881115321i</v>
      </c>
      <c r="Q3410" t="str">
        <f t="shared" si="1800"/>
        <v>-0.0343184229185149+6.28619786445188i</v>
      </c>
      <c r="R3410" t="str">
        <f t="shared" si="1801"/>
        <v>0.0412862903666897-0.00568472454456721i</v>
      </c>
      <c r="S3410" t="str">
        <f t="shared" si="1802"/>
        <v>0.675688687823119i</v>
      </c>
      <c r="T3410" t="str">
        <f t="shared" si="1803"/>
        <v>0.0038411040681545+0.0278966793629528i</v>
      </c>
      <c r="U3410" t="str">
        <f t="shared" si="1804"/>
        <v>0.0000499999999999999-0.000163376594288305i</v>
      </c>
      <c r="V3410" t="str">
        <f t="shared" si="1805"/>
        <v>3.33333333333333E-06-0.000179714253717136i</v>
      </c>
      <c r="W3410" t="str">
        <f t="shared" si="1806"/>
        <v>0.0000142068895910314-0.0000873008913033342i</v>
      </c>
      <c r="X3410" t="str">
        <f t="shared" si="1807"/>
        <v>0.0000143469225757387-0.0000872538182185202i</v>
      </c>
      <c r="Y3410" t="str">
        <f t="shared" si="1808"/>
        <v>0.009+0.927398151339707i</v>
      </c>
      <c r="Z3410" t="str">
        <f t="shared" si="1809"/>
        <v>-0.00131507749959476-0.000229385291858745i</v>
      </c>
      <c r="AA3410" t="str">
        <f t="shared" si="1810"/>
        <v>0.146747441840025-15.0959912204902i</v>
      </c>
      <c r="AB3410" t="str">
        <f t="shared" si="1811"/>
        <v>0.0265338194132646+0.192706430055662i</v>
      </c>
      <c r="AC3410" t="str">
        <f t="shared" si="1812"/>
        <v>1.04145820091085-0.00385593515307279i</v>
      </c>
      <c r="AD3410" t="str">
        <f t="shared" si="1813"/>
        <v>0.0247921440376677+0.185126994810501i</v>
      </c>
      <c r="AE3410" t="str">
        <f t="shared" si="1814"/>
        <v>9.86181894489018E-06-0.000249143298638771i</v>
      </c>
      <c r="AF3410" t="str">
        <f t="shared" si="1815"/>
        <v>-15.0834788975162-0.241133616132582i</v>
      </c>
      <c r="AG3410" t="str">
        <f t="shared" si="1816"/>
        <v>1.01012989549282-0.00125648417448935i</v>
      </c>
      <c r="AH3410" t="str">
        <f t="shared" si="1817"/>
        <v>-0.000211357494943268+0.00371764475125446i</v>
      </c>
      <c r="AI3410">
        <f t="shared" si="1818"/>
        <v>-48.580627581874182</v>
      </c>
      <c r="AJ3410">
        <f t="shared" si="1819"/>
        <v>93.253907042054493</v>
      </c>
      <c r="AK3410"/>
      <c r="AL3410"/>
      <c r="AM3410"/>
      <c r="AN3410"/>
    </row>
    <row r="3411" spans="1:40" x14ac:dyDescent="0.25">
      <c r="A3411"/>
      <c r="B3411">
        <f t="shared" si="1785"/>
        <v>1477000</v>
      </c>
      <c r="C3411" s="186" t="str">
        <f t="shared" si="1788"/>
        <v>-3.50333563912461E-08+0.00165810598503351i</v>
      </c>
      <c r="D3411" s="158" t="str">
        <f t="shared" si="1789"/>
        <v>-5.95700622559502+0.0127121458852569i</v>
      </c>
      <c r="E3411" t="str">
        <f t="shared" si="1790"/>
        <v>2870</v>
      </c>
      <c r="F3411" t="str">
        <f t="shared" si="1791"/>
        <v>0.777000777000777</v>
      </c>
      <c r="G3411" t="str">
        <f t="shared" si="1786"/>
        <v>0.777000777000777</v>
      </c>
      <c r="H3411" t="str">
        <f t="shared" si="1792"/>
        <v>9.12648295422719+0.253682810750178i</v>
      </c>
      <c r="I3411" t="str">
        <f t="shared" si="1793"/>
        <v>5800.16543669015i</v>
      </c>
      <c r="J3411" t="str">
        <f t="shared" si="1787"/>
        <v>-28774.9519153672+1254.44122011795i</v>
      </c>
      <c r="K3411" t="str">
        <f t="shared" si="1794"/>
        <v>0.00877075306740996-0.201187583546203i</v>
      </c>
      <c r="L3411" t="str">
        <f t="shared" si="1795"/>
        <v>0.000650504361015142-0.0125057930447519i</v>
      </c>
      <c r="M3411" t="str">
        <f t="shared" si="1796"/>
        <v>0.0094212574284251-0.213693376590955i</v>
      </c>
      <c r="N3411" t="str">
        <f t="shared" si="1797"/>
        <v>-6.55036165528642i</v>
      </c>
      <c r="O3411" t="str">
        <f t="shared" si="1798"/>
        <v>0.964520210016292-0.264009023463456i</v>
      </c>
      <c r="P3411" t="str">
        <f t="shared" si="1799"/>
        <v>0.035479789983708+0.264009023463456i</v>
      </c>
      <c r="Q3411" t="str">
        <f t="shared" si="1800"/>
        <v>-0.035479789983708+6.28635263182296i</v>
      </c>
      <c r="R3411" t="str">
        <f t="shared" si="1801"/>
        <v>0.0419639797571811-0.00588078100888415i</v>
      </c>
      <c r="S3411" t="str">
        <f t="shared" si="1802"/>
        <v>0.676146471486956i</v>
      </c>
      <c r="T3411" t="str">
        <f t="shared" si="1803"/>
        <v>0.00397626932874452+0.028373796842368i</v>
      </c>
      <c r="U3411" t="str">
        <f t="shared" si="1804"/>
        <v>0.00005-0.000163265980480392i</v>
      </c>
      <c r="V3411" t="str">
        <f t="shared" si="1805"/>
        <v>3.33333333333333E-06-0.000179592578528431i</v>
      </c>
      <c r="W3411" t="str">
        <f t="shared" si="1806"/>
        <v>0.0000142065351858192-0.0000872440627319637i</v>
      </c>
      <c r="X3411" t="str">
        <f t="shared" si="1807"/>
        <v>0.0000143463811537751-0.0000871970217649663i</v>
      </c>
      <c r="Y3411" t="str">
        <f t="shared" si="1808"/>
        <v>0.009+0.928026469870425i</v>
      </c>
      <c r="Z3411" t="str">
        <f t="shared" si="1809"/>
        <v>-0.00131333181882764-0.00022920483085949i</v>
      </c>
      <c r="AA3411" t="str">
        <f t="shared" si="1810"/>
        <v>0.1465487722989-15.0857705543926i</v>
      </c>
      <c r="AB3411" t="str">
        <f t="shared" si="1811"/>
        <v>0.0274675224715016+0.196002292082071i</v>
      </c>
      <c r="AC3411" t="str">
        <f t="shared" si="1812"/>
        <v>1.04214317021471-0.00402303957325655i</v>
      </c>
      <c r="AD3411" t="str">
        <f t="shared" si="1813"/>
        <v>0.0256303426701242+0.188175108343805i</v>
      </c>
      <c r="AE3411" t="str">
        <f t="shared" si="1814"/>
        <v>9.46949932377802E-06-0.000253010955655834i</v>
      </c>
      <c r="AF3411" t="str">
        <f t="shared" si="1815"/>
        <v>-15.0834891798222-0.240970664864921i</v>
      </c>
      <c r="AG3411" t="str">
        <f t="shared" si="1816"/>
        <v>1.01028993182566-0.00129985742828198i</v>
      </c>
      <c r="AH3411" t="str">
        <f t="shared" si="1817"/>
        <v>-0.000206582414111631+0.00377489420872091i</v>
      </c>
      <c r="AI3411">
        <f t="shared" si="1818"/>
        <v>-48.448917206913762</v>
      </c>
      <c r="AJ3411">
        <f t="shared" si="1819"/>
        <v>93.13240714740239</v>
      </c>
      <c r="AK3411"/>
      <c r="AL3411"/>
      <c r="AM3411"/>
      <c r="AN3411"/>
    </row>
    <row r="3412" spans="1:40" x14ac:dyDescent="0.25">
      <c r="A3412"/>
      <c r="B3412">
        <f t="shared" si="1785"/>
        <v>1478000</v>
      </c>
      <c r="C3412" s="186" t="str">
        <f t="shared" si="1788"/>
        <v>-3.49859659923738E-08+0.00165698412712853i</v>
      </c>
      <c r="D3412" s="158" t="str">
        <f t="shared" si="1789"/>
        <v>-5.9570062252317+0.0127035449746521i</v>
      </c>
      <c r="E3412" t="str">
        <f t="shared" si="1790"/>
        <v>2870</v>
      </c>
      <c r="F3412" t="str">
        <f t="shared" si="1791"/>
        <v>0.777000777000777</v>
      </c>
      <c r="G3412" t="str">
        <f t="shared" si="1786"/>
        <v>0.777000777000777</v>
      </c>
      <c r="H3412" t="str">
        <f t="shared" si="1792"/>
        <v>9.12649321605777+0.253511478450956i</v>
      </c>
      <c r="I3412" t="str">
        <f t="shared" si="1793"/>
        <v>5804.09242750714i</v>
      </c>
      <c r="J3412" t="str">
        <f t="shared" si="1787"/>
        <v>-28813.9305115307+1255.29053712548i</v>
      </c>
      <c r="K3412" t="str">
        <f t="shared" si="1794"/>
        <v>0.00875891032837761-0.201051968523979i</v>
      </c>
      <c r="L3412" t="str">
        <f t="shared" si="1795"/>
        <v>0.000649626780573667-0.0124973773679566i</v>
      </c>
      <c r="M3412" t="str">
        <f t="shared" si="1796"/>
        <v>0.00940853710895128-0.213549345891936i</v>
      </c>
      <c r="N3412" t="str">
        <f t="shared" si="1797"/>
        <v>-6.55479656500564i</v>
      </c>
      <c r="O3412" t="str">
        <f t="shared" si="1798"/>
        <v>0.963339872389536-0.268283973178631i</v>
      </c>
      <c r="P3412" t="str">
        <f t="shared" si="1799"/>
        <v>0.036660127610464+0.268283973178631i</v>
      </c>
      <c r="Q3412" t="str">
        <f t="shared" si="1800"/>
        <v>-0.036660127610464+6.28651259182701i</v>
      </c>
      <c r="R3412" t="str">
        <f t="shared" si="1801"/>
        <v>0.0426406640969892-0.00608021367003195i</v>
      </c>
      <c r="S3412" t="str">
        <f t="shared" si="1802"/>
        <v>0.676604255150793i</v>
      </c>
      <c r="T3412" t="str">
        <f t="shared" si="1803"/>
        <v>0.00411389844136964+0.0288508547704785i</v>
      </c>
      <c r="U3412" t="str">
        <f t="shared" si="1804"/>
        <v>0.00005-0.000163155516352868i</v>
      </c>
      <c r="V3412" t="str">
        <f t="shared" si="1805"/>
        <v>3.33333333333333E-06-0.000179471067988154i</v>
      </c>
      <c r="W3412" t="str">
        <f t="shared" si="1806"/>
        <v>0.0000142061805632668-0.0000871873124561249i</v>
      </c>
      <c r="X3412" t="str">
        <f t="shared" si="1807"/>
        <v>0.0000143458398941564-0.0000871403035628972i</v>
      </c>
      <c r="Y3412" t="str">
        <f t="shared" si="1808"/>
        <v>0.009+0.928654788401143i</v>
      </c>
      <c r="Z3412" t="str">
        <f t="shared" si="1809"/>
        <v>-0.00131158967789409-0.000229024650934656i</v>
      </c>
      <c r="AA3412" t="str">
        <f t="shared" si="1810"/>
        <v>0.146350505931627-15.0755637186001i</v>
      </c>
      <c r="AB3412" t="str">
        <f t="shared" si="1811"/>
        <v>0.0284182454812422+0.199297742736245i</v>
      </c>
      <c r="AC3412" t="str">
        <f t="shared" si="1812"/>
        <v>1.04282727671625-0.00419359752565155i</v>
      </c>
      <c r="AD3412" t="str">
        <f t="shared" si="1813"/>
        <v>0.0264821883033207+0.191219392537856i</v>
      </c>
      <c r="AE3412" t="str">
        <f t="shared" si="1814"/>
        <v>9.06018980123639E-06-0.000256866455397984i</v>
      </c>
      <c r="AF3412" t="str">
        <f t="shared" si="1815"/>
        <v>-15.0834994412895-0.240807933476304i</v>
      </c>
      <c r="AG3412" t="str">
        <f t="shared" si="1816"/>
        <v>1.0104495492615-0.00134392088164482i</v>
      </c>
      <c r="AH3412" t="str">
        <f t="shared" si="1817"/>
        <v>-0.000201558490675517+0.00383195023943944i</v>
      </c>
      <c r="AI3412">
        <f t="shared" si="1818"/>
        <v>-48.31960373816338</v>
      </c>
      <c r="AJ3412">
        <f t="shared" si="1819"/>
        <v>93.010951966642608</v>
      </c>
      <c r="AK3412"/>
      <c r="AL3412"/>
      <c r="AM3412"/>
      <c r="AN3412"/>
    </row>
    <row r="3413" spans="1:40" x14ac:dyDescent="0.25">
      <c r="A3413"/>
      <c r="B3413">
        <f t="shared" si="1785"/>
        <v>1479000</v>
      </c>
      <c r="C3413" s="186" t="str">
        <f t="shared" si="1788"/>
        <v>-3.49386716875704E-08+0.00165586378627278i</v>
      </c>
      <c r="D3413" s="158" t="str">
        <f t="shared" si="1789"/>
        <v>-5.95700622486911+0.012694955694758i</v>
      </c>
      <c r="E3413" t="str">
        <f t="shared" si="1790"/>
        <v>2870</v>
      </c>
      <c r="F3413" t="str">
        <f t="shared" si="1791"/>
        <v>0.777000777000777</v>
      </c>
      <c r="G3413" t="str">
        <f t="shared" si="1786"/>
        <v>0.777000777000777</v>
      </c>
      <c r="H3413" t="str">
        <f t="shared" si="1792"/>
        <v>9.12650345710511+0.253340377217168i</v>
      </c>
      <c r="I3413" t="str">
        <f t="shared" si="1793"/>
        <v>5808.01941832413i</v>
      </c>
      <c r="J3413" t="str">
        <f t="shared" si="1787"/>
        <v>-28852.9354891467+1256.13985413301i</v>
      </c>
      <c r="K3413" t="str">
        <f t="shared" si="1794"/>
        <v>0.00874709154463004-0.200916535865398i</v>
      </c>
      <c r="L3413" t="str">
        <f t="shared" si="1795"/>
        <v>0.000648750973225161-0.0124889729792819i</v>
      </c>
      <c r="M3413" t="str">
        <f t="shared" si="1796"/>
        <v>0.0093958425178552-0.21340550884468i</v>
      </c>
      <c r="N3413" t="str">
        <f t="shared" si="1797"/>
        <v>-6.55923147472485i</v>
      </c>
      <c r="O3413" t="str">
        <f t="shared" si="1798"/>
        <v>0.962140587416562-0.27255364617945i</v>
      </c>
      <c r="P3413" t="str">
        <f t="shared" si="1799"/>
        <v>0.0378594125834379+0.27255364617945i</v>
      </c>
      <c r="Q3413" t="str">
        <f t="shared" si="1800"/>
        <v>-0.0378594125834379+6.2866778285454i</v>
      </c>
      <c r="R3413" t="str">
        <f t="shared" si="1801"/>
        <v>0.043316324143766-0.00628302328321061i</v>
      </c>
      <c r="S3413" t="str">
        <f t="shared" si="1802"/>
        <v>0.67706203881463i</v>
      </c>
      <c r="T3413" t="str">
        <f t="shared" si="1803"/>
        <v>0.00425399655405037+0.0293278387387336i</v>
      </c>
      <c r="U3413" t="str">
        <f t="shared" si="1804"/>
        <v>0.00005-0.000163045201602122i</v>
      </c>
      <c r="V3413" t="str">
        <f t="shared" si="1805"/>
        <v>3.33333333333333E-06-0.000179349721762334i</v>
      </c>
      <c r="W3413" t="str">
        <f t="shared" si="1806"/>
        <v>0.0000142058257234183-0.0000871306403167217i</v>
      </c>
      <c r="X3413" t="str">
        <f t="shared" si="1807"/>
        <v>0.0000143452987959004-0.0000870836634533085i</v>
      </c>
      <c r="Y3413" t="str">
        <f t="shared" si="1808"/>
        <v>0.009+0.929283106931861i</v>
      </c>
      <c r="Z3413" t="str">
        <f t="shared" si="1809"/>
        <v>-0.00130985106722282-0.000228844751406264i</v>
      </c>
      <c r="AA3413" t="str">
        <f t="shared" si="1810"/>
        <v>0.14615264164799-15.0653706850596i</v>
      </c>
      <c r="AB3413" t="str">
        <f t="shared" si="1811"/>
        <v>0.0293860240043052+0.202592682485895i</v>
      </c>
      <c r="AC3413" t="str">
        <f t="shared" si="1812"/>
        <v>1.04351050094788-0.00436761046565342i</v>
      </c>
      <c r="AD3413" t="str">
        <f t="shared" si="1813"/>
        <v>0.0273476624382298+0.194259785827202i</v>
      </c>
      <c r="AE3413" t="str">
        <f t="shared" si="1814"/>
        <v>8.63396756509546E-06-0.000260709756796456i</v>
      </c>
      <c r="AF3413" t="str">
        <f t="shared" si="1815"/>
        <v>-15.0835096819742-0.24064542152241i</v>
      </c>
      <c r="AG3413" t="str">
        <f t="shared" si="1816"/>
        <v>1.01060874526918-0.00138867214991664i</v>
      </c>
      <c r="AH3413" t="str">
        <f t="shared" si="1817"/>
        <v>-0.000196287068670309+0.00388881241733954i</v>
      </c>
      <c r="AI3413">
        <f t="shared" si="1818"/>
        <v>-48.19260962589874</v>
      </c>
      <c r="AJ3413">
        <f t="shared" si="1819"/>
        <v>92.889541360071789</v>
      </c>
      <c r="AK3413"/>
      <c r="AL3413"/>
      <c r="AM3413"/>
      <c r="AN3413"/>
    </row>
    <row r="3414" spans="1:40" x14ac:dyDescent="0.25">
      <c r="A3414"/>
      <c r="B3414">
        <f t="shared" si="1785"/>
        <v>1480000</v>
      </c>
      <c r="C3414" s="186" t="str">
        <f t="shared" si="1788"/>
        <v>-3.48914732172099E-08+0.00165474495939116i</v>
      </c>
      <c r="D3414" s="158" t="str">
        <f t="shared" si="1789"/>
        <v>-5.95700622450725+0.0126863780219989i</v>
      </c>
      <c r="E3414" t="str">
        <f t="shared" si="1790"/>
        <v>2870</v>
      </c>
      <c r="F3414" t="str">
        <f t="shared" si="1791"/>
        <v>0.777000777000777</v>
      </c>
      <c r="G3414" t="str">
        <f t="shared" si="1786"/>
        <v>0.777000777000777</v>
      </c>
      <c r="H3414" t="str">
        <f t="shared" si="1792"/>
        <v>9.12651367742523+0.253169506582113i</v>
      </c>
      <c r="I3414" t="str">
        <f t="shared" si="1793"/>
        <v>5811.94640914112i</v>
      </c>
      <c r="J3414" t="str">
        <f t="shared" si="1787"/>
        <v>-28891.9668482153+1256.98917114053i</v>
      </c>
      <c r="K3414" t="str">
        <f t="shared" si="1794"/>
        <v>0.00873529665164152-0.20078128520356i</v>
      </c>
      <c r="L3414" t="str">
        <f t="shared" si="1795"/>
        <v>0.000647876934200579-0.0124805798560941i</v>
      </c>
      <c r="M3414" t="str">
        <f t="shared" si="1796"/>
        <v>0.0093831735858421-0.213261865059654i</v>
      </c>
      <c r="N3414" t="str">
        <f t="shared" si="1797"/>
        <v>-6.56366638444407i</v>
      </c>
      <c r="O3414" t="str">
        <f t="shared" si="1798"/>
        <v>0.960922378685372-0.276817958488329i</v>
      </c>
      <c r="P3414" t="str">
        <f t="shared" si="1799"/>
        <v>0.039077621314628+0.276817958488329i</v>
      </c>
      <c r="Q3414" t="str">
        <f t="shared" si="1800"/>
        <v>-0.039077621314628+6.28684842595574i</v>
      </c>
      <c r="R3414" t="str">
        <f t="shared" si="1801"/>
        <v>0.0439909405859245-0.00648921047049374i</v>
      </c>
      <c r="S3414" t="str">
        <f t="shared" si="1802"/>
        <v>0.677519822478467i</v>
      </c>
      <c r="T3414" t="str">
        <f t="shared" si="1803"/>
        <v>0.00439656872599433+0.0298047342564364i</v>
      </c>
      <c r="U3414" t="str">
        <f t="shared" si="1804"/>
        <v>0.00005-0.000162935035925364i</v>
      </c>
      <c r="V3414" t="str">
        <f t="shared" si="1805"/>
        <v>3.33333333333333E-06-0.0001792285395179i</v>
      </c>
      <c r="W3414" t="str">
        <f t="shared" si="1806"/>
        <v>0.0000142054706663174-0.0000870740461550874i</v>
      </c>
      <c r="X3414" t="str">
        <f t="shared" si="1807"/>
        <v>0.0000143447578580276-0.0000870271012776238i</v>
      </c>
      <c r="Y3414" t="str">
        <f t="shared" si="1808"/>
        <v>0.009+0.929911425462579i</v>
      </c>
      <c r="Z3414" t="str">
        <f t="shared" si="1809"/>
        <v>-0.00130811597727486-0.000228665131598523i</v>
      </c>
      <c r="AA3414" t="str">
        <f t="shared" si="1810"/>
        <v>0.145955178361453-15.0551914257939i</v>
      </c>
      <c r="AB3414" t="str">
        <f t="shared" si="1811"/>
        <v>0.030370892989002+0.205887011231276i</v>
      </c>
      <c r="AC3414" t="str">
        <f t="shared" si="1812"/>
        <v>1.04419282336761-0.00454507971690845i</v>
      </c>
      <c r="AD3414" t="str">
        <f t="shared" si="1813"/>
        <v>0.0282267462972497+0.197296226743763i</v>
      </c>
      <c r="AE3414" t="str">
        <f t="shared" si="1814"/>
        <v>8.19090983433823E-06-0.000264540819116218i</v>
      </c>
      <c r="AF3414" t="str">
        <f t="shared" si="1815"/>
        <v>-15.0835199019325-0.240483128560114i</v>
      </c>
      <c r="AG3414" t="str">
        <f t="shared" si="1816"/>
        <v>1.01076751732964-0.00143410883958211i</v>
      </c>
      <c r="AH3414" t="str">
        <f t="shared" si="1817"/>
        <v>-0.000190769489734218+0.00394548032243318i</v>
      </c>
      <c r="AI3414">
        <f t="shared" si="1818"/>
        <v>-48.067861028180744</v>
      </c>
      <c r="AJ3414">
        <f t="shared" si="1819"/>
        <v>92.768175187555826</v>
      </c>
      <c r="AK3414"/>
      <c r="AL3414"/>
      <c r="AM3414"/>
      <c r="AN3414"/>
    </row>
    <row r="3415" spans="1:40" x14ac:dyDescent="0.25">
      <c r="A3415"/>
      <c r="B3415">
        <f t="shared" si="1785"/>
        <v>1481000</v>
      </c>
      <c r="C3415" s="186" t="str">
        <f t="shared" si="1788"/>
        <v>-3.48443703225427E-08+0.00165362764341687i</v>
      </c>
      <c r="D3415" s="158" t="str">
        <f t="shared" si="1789"/>
        <v>-5.95700622414613+0.0126778119328627i</v>
      </c>
      <c r="E3415" t="str">
        <f t="shared" si="1790"/>
        <v>2870</v>
      </c>
      <c r="F3415" t="str">
        <f t="shared" si="1791"/>
        <v>0.777000777000777</v>
      </c>
      <c r="G3415" t="str">
        <f t="shared" si="1786"/>
        <v>0.777000777000777</v>
      </c>
      <c r="H3415" t="str">
        <f t="shared" si="1792"/>
        <v>9.12652387707406+0.252998866080344i</v>
      </c>
      <c r="I3415" t="str">
        <f t="shared" si="1793"/>
        <v>5815.8733999581i</v>
      </c>
      <c r="J3415" t="str">
        <f t="shared" si="1787"/>
        <v>-28931.0245887365+1257.83848814806i</v>
      </c>
      <c r="K3415" t="str">
        <f t="shared" si="1794"/>
        <v>0.00872352558510351-0.200646216172544i</v>
      </c>
      <c r="L3415" t="str">
        <f t="shared" si="1795"/>
        <v>0.000647004658746887-0.0124721979758197i</v>
      </c>
      <c r="M3415" t="str">
        <f t="shared" si="1796"/>
        <v>0.0093705302438504-0.213118414148364i</v>
      </c>
      <c r="N3415" t="str">
        <f t="shared" si="1797"/>
        <v>-6.56810129416329i</v>
      </c>
      <c r="O3415" t="str">
        <f t="shared" si="1798"/>
        <v>0.959685270156175-0.281076826233094i</v>
      </c>
      <c r="P3415" t="str">
        <f t="shared" si="1799"/>
        <v>0.040314729843825+0.281076826233094i</v>
      </c>
      <c r="Q3415" t="str">
        <f t="shared" si="1800"/>
        <v>-0.040314729843825+6.2870244679302i</v>
      </c>
      <c r="R3415" t="str">
        <f t="shared" si="1801"/>
        <v>0.0446644940435737-0.00669877571967967i</v>
      </c>
      <c r="S3415" t="str">
        <f t="shared" si="1802"/>
        <v>0.677977606142304i</v>
      </c>
      <c r="T3415" t="str">
        <f t="shared" si="1803"/>
        <v>0.00454161992651261+0.0302815267512193i</v>
      </c>
      <c r="U3415" t="str">
        <f t="shared" si="1804"/>
        <v>0.00005-0.00016282501902062i</v>
      </c>
      <c r="V3415" t="str">
        <f t="shared" si="1805"/>
        <v>3.33333333333333E-06-0.000179107520922682i</v>
      </c>
      <c r="W3415" t="str">
        <f t="shared" si="1806"/>
        <v>0.0000142051153920081-0.0000870175298129837i</v>
      </c>
      <c r="X3415" t="str">
        <f t="shared" si="1807"/>
        <v>0.0000143442170795627-0.0000869706168776959i</v>
      </c>
      <c r="Y3415" t="str">
        <f t="shared" si="1808"/>
        <v>0.009+0.930539743993297i</v>
      </c>
      <c r="Z3415" t="str">
        <f t="shared" si="1809"/>
        <v>-0.00130638439854343-0.000228485790837837i</v>
      </c>
      <c r="AA3415" t="str">
        <f t="shared" si="1810"/>
        <v>0.14575811498915-15.0450259129012i</v>
      </c>
      <c r="AB3415" t="str">
        <f t="shared" si="1811"/>
        <v>0.0313728867626511+0.209180628308474i</v>
      </c>
      <c r="AC3415" t="str">
        <f t="shared" si="1812"/>
        <v>1.04487422435991-0.00472600647012022i</v>
      </c>
      <c r="AD3415" t="str">
        <f t="shared" si="1813"/>
        <v>0.0291194208247628+0.20032865391806i</v>
      </c>
      <c r="AE3415" t="str">
        <f t="shared" si="1814"/>
        <v>7.73109385785673E-06-0.000268359601955644i</v>
      </c>
      <c r="AF3415" t="str">
        <f t="shared" si="1815"/>
        <v>-15.0835301012202-0.240321054147481i</v>
      </c>
      <c r="AG3415" t="str">
        <f t="shared" si="1816"/>
        <v>1.01092586293588-0.00148022854833183i</v>
      </c>
      <c r="AH3415" t="str">
        <f t="shared" si="1817"/>
        <v>-0.000185007093091794+0.00400195354078062i</v>
      </c>
      <c r="AI3415">
        <f t="shared" si="1818"/>
        <v>-47.945287578172227</v>
      </c>
      <c r="AJ3415">
        <f t="shared" si="1819"/>
        <v>92.646853308536635</v>
      </c>
      <c r="AK3415"/>
      <c r="AL3415"/>
      <c r="AM3415"/>
      <c r="AN3415"/>
    </row>
    <row r="3416" spans="1:40" x14ac:dyDescent="0.25">
      <c r="A3416"/>
      <c r="B3416">
        <f t="shared" si="1785"/>
        <v>1482000</v>
      </c>
      <c r="C3416" s="186" t="str">
        <f t="shared" si="1788"/>
        <v>-3.47973627456916E-08+0.0016525118352914i</v>
      </c>
      <c r="D3416" s="158" t="str">
        <f t="shared" si="1789"/>
        <v>-5.95700622378574+0.0126692574039007i</v>
      </c>
      <c r="E3416" t="str">
        <f t="shared" si="1790"/>
        <v>2870</v>
      </c>
      <c r="F3416" t="str">
        <f t="shared" si="1791"/>
        <v>0.777000777000777</v>
      </c>
      <c r="G3416" t="str">
        <f t="shared" si="1786"/>
        <v>0.777000777000777</v>
      </c>
      <c r="H3416" t="str">
        <f t="shared" si="1792"/>
        <v>9.12653405610727+0.252828455247667i</v>
      </c>
      <c r="I3416" t="str">
        <f t="shared" si="1793"/>
        <v>5819.80039077509i</v>
      </c>
      <c r="J3416" t="str">
        <f t="shared" si="1787"/>
        <v>-28970.1087107102+1258.68780515559i</v>
      </c>
      <c r="K3416" t="str">
        <f t="shared" si="1794"/>
        <v>0.00871177828092352-0.200511328407413i</v>
      </c>
      <c r="L3416" t="str">
        <f t="shared" si="1795"/>
        <v>0.000646134142126986-0.0124638273159453i</v>
      </c>
      <c r="M3416" t="str">
        <f t="shared" si="1796"/>
        <v>0.00935791242305051-0.212975155723358i</v>
      </c>
      <c r="N3416" t="str">
        <f t="shared" si="1797"/>
        <v>-6.57253620388251i</v>
      </c>
      <c r="O3416" t="str">
        <f t="shared" si="1798"/>
        <v>0.958429286160907-0.285330165648664i</v>
      </c>
      <c r="P3416" t="str">
        <f t="shared" si="1799"/>
        <v>0.0415707138390931+0.285330165648664i</v>
      </c>
      <c r="Q3416" t="str">
        <f t="shared" si="1800"/>
        <v>-0.0415707138390931+6.28720603823385i</v>
      </c>
      <c r="R3416" t="str">
        <f t="shared" si="1801"/>
        <v>0.045336965069483-0.00691171938315174i</v>
      </c>
      <c r="S3416" t="str">
        <f t="shared" si="1802"/>
        <v>0.678435389806139i</v>
      </c>
      <c r="T3416" t="str">
        <f t="shared" si="1803"/>
        <v>0.0046891550339392+0.030758201569542i</v>
      </c>
      <c r="U3416" t="str">
        <f t="shared" si="1804"/>
        <v>0.00005-0.000162715150586733i</v>
      </c>
      <c r="V3416" t="str">
        <f t="shared" si="1805"/>
        <v>3.33333333333333E-06-0.000178986665645406i</v>
      </c>
      <c r="W3416" t="str">
        <f t="shared" si="1806"/>
        <v>0.0000142047599005345-0.0000869610911326i</v>
      </c>
      <c r="X3416" t="str">
        <f t="shared" si="1807"/>
        <v>0.0000143436764595337-0.0000869142100958043i</v>
      </c>
      <c r="Y3416" t="str">
        <f t="shared" si="1808"/>
        <v>0.009+0.931168062524015i</v>
      </c>
      <c r="Z3416" t="str">
        <f t="shared" si="1809"/>
        <v>-0.00130465632155381-0.000228306728452796i</v>
      </c>
      <c r="AA3416" t="str">
        <f t="shared" si="1810"/>
        <v>0.145561450451866-15.0348741185552i</v>
      </c>
      <c r="AB3416" t="str">
        <f t="shared" si="1811"/>
        <v>0.0323920390241139+0.212473432492846i</v>
      </c>
      <c r="AC3416" t="str">
        <f t="shared" si="1812"/>
        <v>1.04555468423663-0.00491039178186476i</v>
      </c>
      <c r="AD3416" t="str">
        <f t="shared" si="1813"/>
        <v>0.0300256666877183+0.203357006080491i</v>
      </c>
      <c r="AE3416" t="str">
        <f t="shared" si="1814"/>
        <v>7.25459691319281E-06-0.000272166065246257i</v>
      </c>
      <c r="AF3416" t="str">
        <f t="shared" si="1815"/>
        <v>-15.083540279893-0.240159197843766i</v>
      </c>
      <c r="AG3416" t="str">
        <f t="shared" si="1816"/>
        <v>1.01108377959305-0.00152702886512351i</v>
      </c>
      <c r="AH3416" t="str">
        <f t="shared" si="1817"/>
        <v>-0.000179001215537445+0.00405823166445715i</v>
      </c>
      <c r="AI3416">
        <f t="shared" si="1818"/>
        <v>-47.824822169424564</v>
      </c>
      <c r="AJ3416">
        <f t="shared" si="1819"/>
        <v>92.525575582034122</v>
      </c>
      <c r="AK3416"/>
      <c r="AL3416"/>
      <c r="AM3416"/>
      <c r="AN3416"/>
    </row>
    <row r="3417" spans="1:40" x14ac:dyDescent="0.25">
      <c r="A3417"/>
      <c r="B3417">
        <f t="shared" ref="B3417:B3480" si="1820">B3416+1000</f>
        <v>1483000</v>
      </c>
      <c r="C3417" s="186" t="str">
        <f t="shared" si="1788"/>
        <v>-3.47504502296488E-08+0.00165139753196448i</v>
      </c>
      <c r="D3417" s="158" t="str">
        <f t="shared" si="1789"/>
        <v>-5.95700622342608+0.0126607144117277i</v>
      </c>
      <c r="E3417" t="str">
        <f t="shared" si="1790"/>
        <v>2870</v>
      </c>
      <c r="F3417" t="str">
        <f t="shared" si="1791"/>
        <v>0.777000777000777</v>
      </c>
      <c r="G3417" t="str">
        <f t="shared" si="1786"/>
        <v>0.777000777000777</v>
      </c>
      <c r="H3417" t="str">
        <f t="shared" si="1792"/>
        <v>9.12654421458037+0.252658273621131i</v>
      </c>
      <c r="I3417" t="str">
        <f t="shared" si="1793"/>
        <v>5823.72738159208i</v>
      </c>
      <c r="J3417" t="str">
        <f t="shared" si="1787"/>
        <v>-29009.2192141365+1259.53712216312i</v>
      </c>
      <c r="K3417" t="str">
        <f t="shared" si="1794"/>
        <v>0.00870005467522418-0.200376621544201i</v>
      </c>
      <c r="L3417" t="str">
        <f t="shared" si="1795"/>
        <v>0.00064526537961968-0.0124554678540176i</v>
      </c>
      <c r="M3417" t="str">
        <f t="shared" si="1796"/>
        <v>0.00934532005484386-0.212832089398219i</v>
      </c>
      <c r="N3417" t="str">
        <f t="shared" si="1797"/>
        <v>-6.57697111360173i</v>
      </c>
      <c r="O3417" t="str">
        <f t="shared" si="1798"/>
        <v>0.957154451402753-0.289577893078692i</v>
      </c>
      <c r="P3417" t="str">
        <f t="shared" si="1799"/>
        <v>0.042845548597247+0.289577893078692i</v>
      </c>
      <c r="Q3417" t="str">
        <f t="shared" si="1800"/>
        <v>-0.042845548597247+6.28739322052304i</v>
      </c>
      <c r="R3417" t="str">
        <f t="shared" si="1801"/>
        <v>0.0460083341500571-0.00712804167674173i</v>
      </c>
      <c r="S3417" t="str">
        <f t="shared" si="1802"/>
        <v>0.678893173469976i</v>
      </c>
      <c r="T3417" t="str">
        <f t="shared" si="1803"/>
        <v>0.00483917883454944+0.0312347439771993i</v>
      </c>
      <c r="U3417" t="str">
        <f t="shared" si="1804"/>
        <v>0.00005-0.000162605430323357i</v>
      </c>
      <c r="V3417" t="str">
        <f t="shared" si="1805"/>
        <v>3.33333333333333E-06-0.000178865973355693i</v>
      </c>
      <c r="W3417" t="str">
        <f t="shared" si="1806"/>
        <v>0.0000142044041919405-0.0000869047299565504i</v>
      </c>
      <c r="X3417" t="str">
        <f t="shared" si="1807"/>
        <v>0.0000143431359969717-0.0000868578807746533i</v>
      </c>
      <c r="Y3417" t="str">
        <f t="shared" si="1808"/>
        <v>0.009+0.931796381054733i</v>
      </c>
      <c r="Z3417" t="str">
        <f t="shared" si="1809"/>
        <v>-0.00130293173686323-0.00022812794377415i</v>
      </c>
      <c r="AA3417" t="str">
        <f t="shared" si="1810"/>
        <v>0.145365183674026-15.0247360150044i</v>
      </c>
      <c r="AB3417" t="str">
        <f t="shared" si="1811"/>
        <v>0.0334283828363232+0.215765322002524i</v>
      </c>
      <c r="AC3417" t="str">
        <f t="shared" si="1812"/>
        <v>1.046234183238-0.0050982365734082i</v>
      </c>
      <c r="AD3417" t="str">
        <f t="shared" si="1813"/>
        <v>0.030945464276208+0.206381222062555i</v>
      </c>
      <c r="AE3417" t="str">
        <f t="shared" si="1814"/>
        <v>6.76149630528835E-06-0.000275960169252389i</v>
      </c>
      <c r="AF3417" t="str">
        <f t="shared" si="1815"/>
        <v>-15.0835504380065-0.239997559209403i</v>
      </c>
      <c r="AG3417" t="str">
        <f t="shared" si="1816"/>
        <v>1.01124126481841-0.00157450737024241i</v>
      </c>
      <c r="AH3417" t="str">
        <f t="shared" si="1817"/>
        <v>-0.000172753191419319+0.00411431429151909i</v>
      </c>
      <c r="AI3417">
        <f t="shared" si="1818"/>
        <v>-47.70640075749747</v>
      </c>
      <c r="AJ3417">
        <f t="shared" si="1819"/>
        <v>92.404341866650469</v>
      </c>
      <c r="AK3417"/>
      <c r="AL3417"/>
      <c r="AM3417"/>
      <c r="AN3417"/>
    </row>
    <row r="3418" spans="1:40" x14ac:dyDescent="0.25">
      <c r="A3418"/>
      <c r="B3418">
        <f t="shared" si="1820"/>
        <v>1484000</v>
      </c>
      <c r="C3418" s="186" t="str">
        <f t="shared" si="1788"/>
        <v>-3.4703632518272E-08+0.00165028473039406i</v>
      </c>
      <c r="D3418" s="158" t="str">
        <f t="shared" si="1789"/>
        <v>-5.95700622306714+0.0126521829330211i</v>
      </c>
      <c r="E3418" t="str">
        <f t="shared" si="1790"/>
        <v>2870</v>
      </c>
      <c r="F3418" t="str">
        <f t="shared" si="1791"/>
        <v>0.777000777000777</v>
      </c>
      <c r="G3418" t="str">
        <f t="shared" si="1786"/>
        <v>0.777000777000777</v>
      </c>
      <c r="H3418" t="str">
        <f t="shared" si="1792"/>
        <v>9.12655435254866+0.252488320739031i</v>
      </c>
      <c r="I3418" t="str">
        <f t="shared" si="1793"/>
        <v>5827.65437240907i</v>
      </c>
      <c r="J3418" t="str">
        <f t="shared" si="1787"/>
        <v>-29048.3560990154+1260.38643917064i</v>
      </c>
      <c r="K3418" t="str">
        <f t="shared" si="1794"/>
        <v>0.00868835470434247-0.200242095219914i</v>
      </c>
      <c r="L3418" t="str">
        <f t="shared" si="1795"/>
        <v>0.000644398366519567-0.0124471195676427i</v>
      </c>
      <c r="M3418" t="str">
        <f t="shared" si="1796"/>
        <v>0.00933275307086204-0.212689214787557i</v>
      </c>
      <c r="N3418" t="str">
        <f t="shared" si="1797"/>
        <v>-6.58140602332095i</v>
      </c>
      <c r="O3418" t="str">
        <f t="shared" si="1798"/>
        <v>0.955860790955663-0.29381992497721i</v>
      </c>
      <c r="P3418" t="str">
        <f t="shared" si="1799"/>
        <v>0.044139209044337+0.29381992497721i</v>
      </c>
      <c r="Q3418" t="str">
        <f t="shared" si="1800"/>
        <v>-0.044139209044337+6.28758609834374i</v>
      </c>
      <c r="R3418" t="str">
        <f t="shared" si="1801"/>
        <v>0.0466785817063288-0.00734774267859896i</v>
      </c>
      <c r="S3418" t="str">
        <f t="shared" si="1802"/>
        <v>0.679350957133814i</v>
      </c>
      <c r="T3418" t="str">
        <f t="shared" si="1803"/>
        <v>0.00499169602147918+0.0317111391598434i</v>
      </c>
      <c r="U3418" t="str">
        <f t="shared" si="1804"/>
        <v>0.0000500000000000001-0.000162495857930956i</v>
      </c>
      <c r="V3418" t="str">
        <f t="shared" si="1805"/>
        <v>3.33333333333333E-06-0.000178745443724051i</v>
      </c>
      <c r="W3418" t="str">
        <f t="shared" si="1806"/>
        <v>0.00001420404826627-0.000086848446127873i</v>
      </c>
      <c r="X3418" t="str">
        <f t="shared" si="1807"/>
        <v>0.0000143425956909114-0.0000868016287573706i</v>
      </c>
      <c r="Y3418" t="str">
        <f t="shared" si="1808"/>
        <v>0.009+0.932424699585451i</v>
      </c>
      <c r="Z3418" t="str">
        <f t="shared" si="1809"/>
        <v>-0.00130121063506069-0.000227949436134822i</v>
      </c>
      <c r="AA3418" t="str">
        <f t="shared" si="1810"/>
        <v>0.145169313583676-15.0146115745723i</v>
      </c>
      <c r="AB3418" t="str">
        <f t="shared" si="1811"/>
        <v>0.0344819506188168+0.219056194502029i</v>
      </c>
      <c r="AC3418" t="str">
        <f t="shared" si="1812"/>
        <v>1.04691270153351-0.0052895416295293i</v>
      </c>
      <c r="AD3418" t="str">
        <f t="shared" si="1813"/>
        <v>0.0318787937040535+0.209401240798117i</v>
      </c>
      <c r="AE3418" t="str">
        <f t="shared" si="1814"/>
        <v>6.25186936524272E-06-0.000279741874570911i</v>
      </c>
      <c r="AF3418" t="str">
        <f t="shared" si="1815"/>
        <v>-15.0835605756158-0.23983613780601i</v>
      </c>
      <c r="AG3418" t="str">
        <f t="shared" si="1816"/>
        <v>1.01139831614143-0.00162266163536223i</v>
      </c>
      <c r="AH3418" t="str">
        <f t="shared" si="1817"/>
        <v>-0.000166264352623513+0.00417020102597037i</v>
      </c>
      <c r="AI3418">
        <f t="shared" si="1818"/>
        <v>-47.589962176440764</v>
      </c>
      <c r="AJ3418">
        <f t="shared" si="1819"/>
        <v>92.283152020574633</v>
      </c>
      <c r="AK3418"/>
      <c r="AL3418"/>
      <c r="AM3418"/>
      <c r="AN3418"/>
    </row>
    <row r="3419" spans="1:40" x14ac:dyDescent="0.25">
      <c r="A3419"/>
      <c r="B3419">
        <f t="shared" si="1820"/>
        <v>1485000</v>
      </c>
      <c r="C3419" s="186" t="str">
        <f t="shared" si="1788"/>
        <v>-3.46569093562812E-08+0.00164917342754629i</v>
      </c>
      <c r="D3419" s="158" t="str">
        <f t="shared" si="1789"/>
        <v>-5.95700622270893+0.0126436629445216i</v>
      </c>
      <c r="E3419" t="str">
        <f t="shared" si="1790"/>
        <v>2870</v>
      </c>
      <c r="F3419" t="str">
        <f t="shared" si="1791"/>
        <v>0.777000777000777</v>
      </c>
      <c r="G3419" t="str">
        <f t="shared" si="1786"/>
        <v>0.777000777000777</v>
      </c>
      <c r="H3419" t="str">
        <f t="shared" si="1792"/>
        <v>9.12656447006729+0.252318596140898i</v>
      </c>
      <c r="I3419" t="str">
        <f t="shared" si="1793"/>
        <v>5831.58136322605i</v>
      </c>
      <c r="J3419" t="str">
        <f t="shared" si="1787"/>
        <v>-29087.5193653468+1261.23575617817i</v>
      </c>
      <c r="K3419" t="str">
        <f t="shared" si="1794"/>
        <v>0.00867667830482916-0.200107749072529i</v>
      </c>
      <c r="L3419" t="str">
        <f t="shared" si="1795"/>
        <v>0.000643533098137006-0.0124387824344864i</v>
      </c>
      <c r="M3419" t="str">
        <f t="shared" si="1796"/>
        <v>0.00932021140296617-0.212546531507015i</v>
      </c>
      <c r="N3419" t="str">
        <f t="shared" si="1797"/>
        <v>-6.58584093304017i</v>
      </c>
      <c r="O3419" t="str">
        <f t="shared" si="1798"/>
        <v>0.954548330263858-0.298056177910272i</v>
      </c>
      <c r="P3419" t="str">
        <f t="shared" si="1799"/>
        <v>0.045451669736142+0.298056177910272i</v>
      </c>
      <c r="Q3419" t="str">
        <f t="shared" si="1800"/>
        <v>-0.045451669736142+6.2877847551299i</v>
      </c>
      <c r="R3419" t="str">
        <f t="shared" si="1801"/>
        <v>0.0473476880949681-0.00757082232806503i</v>
      </c>
      <c r="S3419" t="str">
        <f t="shared" si="1802"/>
        <v>0.679808740797651i</v>
      </c>
      <c r="T3419" t="str">
        <f t="shared" si="1803"/>
        <v>0.00514671119364463+0.0321873722235202i</v>
      </c>
      <c r="U3419" t="str">
        <f t="shared" si="1804"/>
        <v>0.0000500000000000001-0.0001623864331108i</v>
      </c>
      <c r="V3419" t="str">
        <f t="shared" si="1805"/>
        <v>3.33333333333333E-06-0.00017862507642188i</v>
      </c>
      <c r="W3419" t="str">
        <f t="shared" si="1806"/>
        <v>0.0000142036921235673-0.0000867922394900293i</v>
      </c>
      <c r="X3419" t="str">
        <f t="shared" si="1807"/>
        <v>0.0000143420555403914-0.0000867454538875076i</v>
      </c>
      <c r="Y3419" t="str">
        <f t="shared" si="1808"/>
        <v>0.009+0.933053018116168i</v>
      </c>
      <c r="Z3419" t="str">
        <f t="shared" si="1809"/>
        <v>-0.00129949300676689-0.000227771204869891i</v>
      </c>
      <c r="AA3419" t="str">
        <f t="shared" si="1810"/>
        <v>0.144973839112475-15.0045007696569i</v>
      </c>
      <c r="AB3419" t="str">
        <f t="shared" si="1811"/>
        <v>0.0355527741402765+0.222345947105972i</v>
      </c>
      <c r="AC3419" t="str">
        <f t="shared" si="1812"/>
        <v>1.04759021922297-0.00548430759734767i</v>
      </c>
      <c r="AD3419" t="str">
        <f t="shared" si="1813"/>
        <v>0.0328256348093939+0.21241700132462i</v>
      </c>
      <c r="AE3419" t="str">
        <f t="shared" si="1814"/>
        <v>5.72579344906675E-06-0.000283511142130892i</v>
      </c>
      <c r="AF3419" t="str">
        <f t="shared" si="1815"/>
        <v>-15.0835706927762-0.239674933196376i</v>
      </c>
      <c r="AG3419" t="str">
        <f t="shared" si="1816"/>
        <v>1.01155493110375-0.0016714892236058i</v>
      </c>
      <c r="AH3419" t="str">
        <f t="shared" si="1817"/>
        <v>-0.000159536028558476+0.00422589147772903i</v>
      </c>
      <c r="AI3419">
        <f t="shared" si="1818"/>
        <v>-47.475447968822962</v>
      </c>
      <c r="AJ3419">
        <f t="shared" si="1819"/>
        <v>92.162005901585928</v>
      </c>
      <c r="AK3419"/>
      <c r="AL3419"/>
      <c r="AM3419"/>
      <c r="AN3419"/>
    </row>
    <row r="3420" spans="1:40" x14ac:dyDescent="0.25">
      <c r="A3420"/>
      <c r="B3420">
        <f t="shared" si="1820"/>
        <v>1486000</v>
      </c>
      <c r="C3420" s="186" t="str">
        <f t="shared" si="1788"/>
        <v>-3.46102804892549E-08+0.00164806362039549i</v>
      </c>
      <c r="D3420" s="158" t="str">
        <f t="shared" si="1789"/>
        <v>-5.95700622235144+0.0126351544230321i</v>
      </c>
      <c r="E3420" t="str">
        <f t="shared" si="1790"/>
        <v>2870</v>
      </c>
      <c r="F3420" t="str">
        <f t="shared" si="1791"/>
        <v>0.777000777000777</v>
      </c>
      <c r="G3420" t="str">
        <f t="shared" si="1786"/>
        <v>0.777000777000777</v>
      </c>
      <c r="H3420" t="str">
        <f t="shared" si="1792"/>
        <v>9.1265745671912+0.252149099367497i</v>
      </c>
      <c r="I3420" t="str">
        <f t="shared" si="1793"/>
        <v>5835.50835404304i</v>
      </c>
      <c r="J3420" t="str">
        <f t="shared" si="1787"/>
        <v>-29126.7090131308+1262.0850731857i</v>
      </c>
      <c r="K3420" t="str">
        <f t="shared" si="1794"/>
        <v>0.00866502541344736-0.199973582740987i</v>
      </c>
      <c r="L3420" t="str">
        <f t="shared" si="1795"/>
        <v>0.000642669569798046-0.0124304564322738i</v>
      </c>
      <c r="M3420" t="str">
        <f t="shared" si="1796"/>
        <v>0.00930769498324541-0.212404039173261i</v>
      </c>
      <c r="N3420" t="str">
        <f t="shared" si="1797"/>
        <v>-6.59027584275939i</v>
      </c>
      <c r="O3420" t="str">
        <f t="shared" si="1798"/>
        <v>0.953217095141329-0.302286568557596i</v>
      </c>
      <c r="P3420" t="str">
        <f t="shared" si="1799"/>
        <v>0.046782904858671+0.302286568557596i</v>
      </c>
      <c r="Q3420" t="str">
        <f t="shared" si="1800"/>
        <v>-0.046782904858671+6.28798927420179i</v>
      </c>
      <c r="R3420" t="str">
        <f t="shared" si="1801"/>
        <v>0.048015633609309-0.00779728042455479i</v>
      </c>
      <c r="S3420" t="str">
        <f t="shared" si="1802"/>
        <v>0.680266524461487i</v>
      </c>
      <c r="T3420" t="str">
        <f t="shared" si="1803"/>
        <v>0.00530422885466347+0.0326634281952208i</v>
      </c>
      <c r="U3420" t="str">
        <f t="shared" si="1804"/>
        <v>0.0000500000000000001-0.000162277155564965i</v>
      </c>
      <c r="V3420" t="str">
        <f t="shared" si="1805"/>
        <v>3.33333333333333E-06-0.000178504871121462i</v>
      </c>
      <c r="W3420" t="str">
        <f t="shared" si="1806"/>
        <v>0.0000142033357638763-0.0000867361098869013i</v>
      </c>
      <c r="X3420" t="str">
        <f t="shared" si="1807"/>
        <v>0.0000143415155444531-0.0000866893560090358i</v>
      </c>
      <c r="Y3420" t="str">
        <f t="shared" si="1808"/>
        <v>0.009+0.933681336646886i</v>
      </c>
      <c r="Z3420" t="str">
        <f t="shared" si="1809"/>
        <v>-0.00129777884263408-0.000227593249316577i</v>
      </c>
      <c r="AA3420" t="str">
        <f t="shared" si="1810"/>
        <v>0.14477875919567-14.9944035727305i</v>
      </c>
      <c r="AB3420" t="str">
        <f t="shared" si="1811"/>
        <v>0.0366408845110746+0.225634476382863i</v>
      </c>
      <c r="AC3420" t="str">
        <f t="shared" si="1812"/>
        <v>1.04826671633741-0.00568253498515724i</v>
      </c>
      <c r="AD3420" t="str">
        <f t="shared" si="1813"/>
        <v>0.0337859671552854+0.215428442784348i</v>
      </c>
      <c r="AE3420" t="str">
        <f t="shared" si="1814"/>
        <v>5.18334593644078E-06-0.000287267933193308i</v>
      </c>
      <c r="AF3420" t="str">
        <f t="shared" si="1815"/>
        <v>-15.0835807895426-0.239513944944465i</v>
      </c>
      <c r="AG3420" t="str">
        <f t="shared" si="1816"/>
        <v>1.01171110725925-0.00172098768960613i</v>
      </c>
      <c r="AH3420" t="str">
        <f t="shared" si="1817"/>
        <v>-0.000152569546139672+0.00428138526259382i</v>
      </c>
      <c r="AI3420">
        <f t="shared" si="1818"/>
        <v>-47.362802228123812</v>
      </c>
      <c r="AJ3420">
        <f t="shared" si="1819"/>
        <v>92.040903367057723</v>
      </c>
      <c r="AK3420"/>
      <c r="AL3420"/>
      <c r="AM3420"/>
      <c r="AN3420"/>
    </row>
    <row r="3421" spans="1:40" x14ac:dyDescent="0.25">
      <c r="A3421"/>
      <c r="B3421">
        <f t="shared" si="1820"/>
        <v>1487000</v>
      </c>
      <c r="C3421" s="186" t="str">
        <f t="shared" si="1788"/>
        <v>-3.45637456636268E-08+0.00164695530592411i</v>
      </c>
      <c r="D3421" s="158" t="str">
        <f t="shared" si="1789"/>
        <v>-5.95700622199468+0.0126266573454182i</v>
      </c>
      <c r="E3421" t="str">
        <f t="shared" si="1790"/>
        <v>2870</v>
      </c>
      <c r="F3421" t="str">
        <f t="shared" si="1791"/>
        <v>0.777000777000777</v>
      </c>
      <c r="G3421" t="str">
        <f t="shared" si="1786"/>
        <v>0.777000777000777</v>
      </c>
      <c r="H3421" t="str">
        <f t="shared" si="1792"/>
        <v>9.12658464397515+0.251979829960822i</v>
      </c>
      <c r="I3421" t="str">
        <f t="shared" si="1793"/>
        <v>5839.43534486003i</v>
      </c>
      <c r="J3421" t="str">
        <f t="shared" si="1787"/>
        <v>-29165.9250423673+1262.93439019323i</v>
      </c>
      <c r="K3421" t="str">
        <f t="shared" si="1794"/>
        <v>0.00865339596717214-0.199839595865191i</v>
      </c>
      <c r="L3421" t="str">
        <f t="shared" si="1795"/>
        <v>0.000641807776844356-0.0124221415387889i</v>
      </c>
      <c r="M3421" t="str">
        <f t="shared" si="1796"/>
        <v>0.0092952037440165-0.21226173740398i</v>
      </c>
      <c r="N3421" t="str">
        <f t="shared" si="1797"/>
        <v>-6.59471075247861i</v>
      </c>
      <c r="O3421" t="str">
        <f t="shared" si="1798"/>
        <v>0.951867111771331-0.306511013714197i</v>
      </c>
      <c r="P3421" t="str">
        <f t="shared" si="1799"/>
        <v>0.048132888228669+0.306511013714197i</v>
      </c>
      <c r="Q3421" t="str">
        <f t="shared" si="1800"/>
        <v>-0.048132888228669+6.28819973876441i</v>
      </c>
      <c r="R3421" t="str">
        <f t="shared" si="1801"/>
        <v>0.0486823984803907-0.00802711662644282i</v>
      </c>
      <c r="S3421" t="str">
        <f t="shared" si="1802"/>
        <v>0.680724308125324i</v>
      </c>
      <c r="T3421" t="str">
        <f t="shared" si="1803"/>
        <v>0.00546425341177657+0.0331392920234453i</v>
      </c>
      <c r="U3421" t="str">
        <f t="shared" si="1804"/>
        <v>0.00005-0.000162168024996327i</v>
      </c>
      <c r="V3421" t="str">
        <f t="shared" si="1805"/>
        <v>3.33333333333333E-06-0.00017838482749596i</v>
      </c>
      <c r="W3421" t="str">
        <f t="shared" si="1806"/>
        <v>0.0000142029791872411-0.0000866800571627917i</v>
      </c>
      <c r="X3421" t="str">
        <f t="shared" si="1807"/>
        <v>0.0000143409757021414-0.000086633334966347i</v>
      </c>
      <c r="Y3421" t="str">
        <f t="shared" si="1808"/>
        <v>0.009+0.934309655177604i</v>
      </c>
      <c r="Z3421" t="str">
        <f t="shared" si="1809"/>
        <v>-0.00129606813334593-0.000227415568814239i</v>
      </c>
      <c r="AA3421" t="str">
        <f t="shared" si="1810"/>
        <v>0.144584072772094-14.9843199563394i</v>
      </c>
      <c r="AB3421" t="str">
        <f t="shared" si="1811"/>
        <v>0.0377463121758259+0.228921678359007i</v>
      </c>
      <c r="AC3421" t="str">
        <f t="shared" si="1812"/>
        <v>1.04894217284018-0.00588422416126463i</v>
      </c>
      <c r="AD3421" t="str">
        <f t="shared" si="1813"/>
        <v>0.0347597700302988+0.218435504425628i</v>
      </c>
      <c r="AE3421" t="str">
        <f t="shared" si="1814"/>
        <v>4.62460422947638E-06-0.000291012209350692i</v>
      </c>
      <c r="AF3421" t="str">
        <f t="shared" si="1815"/>
        <v>-15.0835908659698-0.239353172615404i</v>
      </c>
      <c r="AG3421" t="str">
        <f t="shared" si="1816"/>
        <v>1.01186684217407-0.0017711545795671i</v>
      </c>
      <c r="AH3421" t="str">
        <f t="shared" si="1817"/>
        <v>-0.000145366229774529+0.00433668200221043i</v>
      </c>
      <c r="AI3421">
        <f t="shared" si="1818"/>
        <v>-47.251971452427924</v>
      </c>
      <c r="AJ3421">
        <f t="shared" si="1819"/>
        <v>91.919844273961417</v>
      </c>
      <c r="AK3421"/>
      <c r="AL3421"/>
      <c r="AM3421"/>
      <c r="AN3421"/>
    </row>
    <row r="3422" spans="1:40" x14ac:dyDescent="0.25">
      <c r="A3422"/>
      <c r="B3422">
        <f t="shared" si="1820"/>
        <v>1488000</v>
      </c>
      <c r="C3422" s="186" t="str">
        <f t="shared" si="1788"/>
        <v>-3.45173046266824E-08+0.00164584848112271i</v>
      </c>
      <c r="D3422" s="158" t="str">
        <f t="shared" si="1789"/>
        <v>-5.95700622163863+0.0126181716886074i</v>
      </c>
      <c r="E3422" t="str">
        <f t="shared" si="1790"/>
        <v>2870</v>
      </c>
      <c r="F3422" t="str">
        <f t="shared" si="1791"/>
        <v>0.777000777000777</v>
      </c>
      <c r="G3422" t="str">
        <f t="shared" si="1786"/>
        <v>0.777000777000777</v>
      </c>
      <c r="H3422" t="str">
        <f t="shared" si="1792"/>
        <v>9.12659470047372+0.251810787464097i</v>
      </c>
      <c r="I3422" t="str">
        <f t="shared" si="1793"/>
        <v>5843.36233567702i</v>
      </c>
      <c r="J3422" t="str">
        <f t="shared" si="1787"/>
        <v>-29205.1674530564+1263.78370720075i</v>
      </c>
      <c r="K3422" t="str">
        <f t="shared" si="1794"/>
        <v>0.00864178990318933-0.199705788086003i</v>
      </c>
      <c r="L3422" t="str">
        <f t="shared" si="1795"/>
        <v>0.000640947714633189-0.0124138377318749i</v>
      </c>
      <c r="M3422" t="str">
        <f t="shared" si="1796"/>
        <v>0.00928273761782252-0.212119625817878i</v>
      </c>
      <c r="N3422" t="str">
        <f t="shared" si="1797"/>
        <v>-6.59914566219783i</v>
      </c>
      <c r="O3422" t="str">
        <f t="shared" si="1798"/>
        <v>0.950498406705865-0.310729430292035i</v>
      </c>
      <c r="P3422" t="str">
        <f t="shared" si="1799"/>
        <v>0.0495015932941349+0.310729430292035i</v>
      </c>
      <c r="Q3422" t="str">
        <f t="shared" si="1800"/>
        <v>-0.0495015932941349+6.28841623190579i</v>
      </c>
      <c r="R3422" t="str">
        <f t="shared" si="1801"/>
        <v>0.0493479628780201-0.00826033044995723i</v>
      </c>
      <c r="S3422" t="str">
        <f t="shared" si="1802"/>
        <v>0.681182091789161i</v>
      </c>
      <c r="T3422" t="str">
        <f t="shared" si="1803"/>
        <v>0.00562678917477157+0.0336149485787836i</v>
      </c>
      <c r="U3422" t="str">
        <f t="shared" si="1804"/>
        <v>0.0000499999999999999-0.000162059041108561i</v>
      </c>
      <c r="V3422" t="str">
        <f t="shared" si="1805"/>
        <v>3.33333333333333E-06-0.000178264945219417i</v>
      </c>
      <c r="W3422" t="str">
        <f t="shared" si="1806"/>
        <v>0.0000142026223937058-0.0000866240811624203i</v>
      </c>
      <c r="X3422" t="str">
        <f t="shared" si="1807"/>
        <v>0.0000143404360125048-0.0000865773906042494i</v>
      </c>
      <c r="Y3422" t="str">
        <f t="shared" si="1808"/>
        <v>0.009+0.934937973708322i</v>
      </c>
      <c r="Z3422" t="str">
        <f t="shared" si="1809"/>
        <v>-0.00129436086961738-0.000227238162704368i</v>
      </c>
      <c r="AA3422" t="str">
        <f t="shared" si="1810"/>
        <v>0.144389778784142-14.9742498931038i</v>
      </c>
      <c r="AB3422" t="str">
        <f t="shared" si="1811"/>
        <v>0.0388690869059515+0.232207448522518i</v>
      </c>
      <c r="AC3422" t="str">
        <f t="shared" si="1812"/>
        <v>1.04961656862791-0.00608937535283445i</v>
      </c>
      <c r="AD3422" t="str">
        <f t="shared" si="1813"/>
        <v>0.0357470224491294+0.221438125604086i</v>
      </c>
      <c r="AE3422" t="str">
        <f t="shared" si="1814"/>
        <v>4.04964575148459E-06-0.000294743932526838i</v>
      </c>
      <c r="AF3422" t="str">
        <f t="shared" si="1815"/>
        <v>-15.0836009221123-0.23919261577549i</v>
      </c>
      <c r="AG3422" t="str">
        <f t="shared" si="1816"/>
        <v>1.01202213342662-0.00182198743132465i</v>
      </c>
      <c r="AH3422" t="str">
        <f t="shared" si="1817"/>
        <v>-0.000137927401347706+0.00439178132403874i</v>
      </c>
      <c r="AI3422">
        <f t="shared" si="1818"/>
        <v>-47.142904408458179</v>
      </c>
      <c r="AJ3422">
        <f t="shared" si="1819"/>
        <v>91.798828478870902</v>
      </c>
      <c r="AK3422"/>
      <c r="AL3422"/>
      <c r="AM3422"/>
      <c r="AN3422"/>
    </row>
    <row r="3423" spans="1:40" x14ac:dyDescent="0.25">
      <c r="A3423"/>
      <c r="B3423">
        <f t="shared" si="1820"/>
        <v>1489000</v>
      </c>
      <c r="C3423" s="186" t="str">
        <f t="shared" si="1788"/>
        <v>-3.44709571265557E-08+0.00164474314298995i</v>
      </c>
      <c r="D3423" s="158" t="str">
        <f t="shared" si="1789"/>
        <v>-5.9570062212833+0.0126096974295896i</v>
      </c>
      <c r="E3423" t="str">
        <f t="shared" si="1790"/>
        <v>2870</v>
      </c>
      <c r="F3423" t="str">
        <f t="shared" si="1791"/>
        <v>0.777000777000777</v>
      </c>
      <c r="G3423" t="str">
        <f t="shared" si="1786"/>
        <v>0.777000777000777</v>
      </c>
      <c r="H3423" t="str">
        <f t="shared" si="1792"/>
        <v>9.12660473674131+0.251641971421761i</v>
      </c>
      <c r="I3423" t="str">
        <f t="shared" si="1793"/>
        <v>5847.289326494i</v>
      </c>
      <c r="J3423" t="str">
        <f t="shared" si="1787"/>
        <v>-29244.4362451981+1264.63302420828i</v>
      </c>
      <c r="K3423" t="str">
        <f t="shared" si="1794"/>
        <v>0.00863020715889509-0.199572159045242i</v>
      </c>
      <c r="L3423" t="str">
        <f t="shared" si="1795"/>
        <v>0.000640089378537279-0.0124055449894337i</v>
      </c>
      <c r="M3423" t="str">
        <f t="shared" si="1796"/>
        <v>0.00927029653743237-0.211977704034676i</v>
      </c>
      <c r="N3423" t="str">
        <f t="shared" si="1797"/>
        <v>-6.60358057191704i</v>
      </c>
      <c r="O3423" t="str">
        <f t="shared" si="1798"/>
        <v>0.949111006865162-0.314941735321629i</v>
      </c>
      <c r="P3423" t="str">
        <f t="shared" si="1799"/>
        <v>0.050888993134838+0.314941735321629i</v>
      </c>
      <c r="Q3423" t="str">
        <f t="shared" si="1800"/>
        <v>-0.050888993134838+6.28863883659541i</v>
      </c>
      <c r="R3423" t="str">
        <f t="shared" si="1801"/>
        <v>0.0500123069118439-0.00849692126807854i</v>
      </c>
      <c r="S3423" t="str">
        <f t="shared" si="1802"/>
        <v>0.681639875452998i</v>
      </c>
      <c r="T3423" t="str">
        <f t="shared" si="1803"/>
        <v>0.00579184035490699+0.0340903826545064i</v>
      </c>
      <c r="U3423" t="str">
        <f t="shared" si="1804"/>
        <v>0.0000499999999999999-0.000161950203606137i</v>
      </c>
      <c r="V3423" t="str">
        <f t="shared" si="1805"/>
        <v>3.33333333333333E-06-0.000178145223966751i</v>
      </c>
      <c r="W3423" t="str">
        <f t="shared" si="1806"/>
        <v>0.0000142022653833146-0.0000865681817309246i</v>
      </c>
      <c r="X3423" t="str">
        <f t="shared" si="1807"/>
        <v>0.0000143398964745949-0.0000865215227679697i</v>
      </c>
      <c r="Y3423" t="str">
        <f t="shared" si="1808"/>
        <v>0.009+0.93556629223904i</v>
      </c>
      <c r="Z3423" t="str">
        <f t="shared" si="1809"/>
        <v>-0.00129265704219455-0.000227061030330569i</v>
      </c>
      <c r="AA3423" t="str">
        <f t="shared" si="1810"/>
        <v>0.14419587617776-14.9641933557174i</v>
      </c>
      <c r="AB3423" t="str">
        <f t="shared" si="1811"/>
        <v>0.0400092377922469+0.235491681827397i</v>
      </c>
      <c r="AC3423" t="str">
        <f t="shared" si="1812"/>
        <v>1.05028988353161-0.00629798864473924i</v>
      </c>
      <c r="AD3423" t="str">
        <f t="shared" si="1813"/>
        <v>0.0367477031532036+0.224436245783835i</v>
      </c>
      <c r="AE3423" t="str">
        <f t="shared" si="1814"/>
        <v>3.45854794573901E-06-0.00029846306497643i</v>
      </c>
      <c r="AF3423" t="str">
        <f t="shared" si="1815"/>
        <v>-15.0836109580246-0.239032273992171i</v>
      </c>
      <c r="AG3423" t="str">
        <f t="shared" si="1816"/>
        <v>1.0121769786076-0.00187348377440743i</v>
      </c>
      <c r="AH3423" t="str">
        <f t="shared" si="1817"/>
        <v>-0.000130254380206488+0.00444668286131898i</v>
      </c>
      <c r="AI3423">
        <f t="shared" si="1818"/>
        <v>-47.035552005088164</v>
      </c>
      <c r="AJ3423">
        <f t="shared" si="1819"/>
        <v>91.677855837965652</v>
      </c>
      <c r="AK3423"/>
      <c r="AL3423"/>
      <c r="AM3423"/>
      <c r="AN3423"/>
    </row>
    <row r="3424" spans="1:40" x14ac:dyDescent="0.25">
      <c r="A3424"/>
      <c r="B3424">
        <f t="shared" si="1820"/>
        <v>1490000</v>
      </c>
      <c r="C3424" s="186" t="str">
        <f t="shared" si="1788"/>
        <v>-3.44247029122252E-08+0.00164363928853254i</v>
      </c>
      <c r="D3424" s="158" t="str">
        <f t="shared" si="1789"/>
        <v>-5.95700622092868+0.0126012345454161i</v>
      </c>
      <c r="E3424" t="str">
        <f t="shared" si="1790"/>
        <v>2870</v>
      </c>
      <c r="F3424" t="str">
        <f t="shared" si="1791"/>
        <v>0.777000777000777</v>
      </c>
      <c r="G3424" t="str">
        <f t="shared" si="1786"/>
        <v>0.777000777000777</v>
      </c>
      <c r="H3424" t="str">
        <f t="shared" si="1792"/>
        <v>9.12661475283213+0.251473381379477i</v>
      </c>
      <c r="I3424" t="str">
        <f t="shared" si="1793"/>
        <v>5851.21631731099i</v>
      </c>
      <c r="J3424" t="str">
        <f t="shared" si="1787"/>
        <v>-29283.7314187924+1265.48234121581i</v>
      </c>
      <c r="K3424" t="str">
        <f t="shared" si="1794"/>
        <v>0.0086186476718947-0.199438708385678i</v>
      </c>
      <c r="L3424" t="str">
        <f t="shared" si="1795"/>
        <v>0.00063923276394481-0.0123972632894255i</v>
      </c>
      <c r="M3424" t="str">
        <f t="shared" si="1796"/>
        <v>0.00925788043583951-0.211835971675104i</v>
      </c>
      <c r="N3424" t="str">
        <f t="shared" si="1797"/>
        <v>-6.60801548163626i</v>
      </c>
      <c r="O3424" t="str">
        <f t="shared" si="1798"/>
        <v>0.94770493953714-0.31914784595373i</v>
      </c>
      <c r="P3424" t="str">
        <f t="shared" si="1799"/>
        <v>0.05229506046286+0.31914784595373i</v>
      </c>
      <c r="Q3424" t="str">
        <f t="shared" si="1800"/>
        <v>-0.05229506046286+6.28886763568253i</v>
      </c>
      <c r="R3424" t="str">
        <f t="shared" si="1801"/>
        <v>0.0506754106324489-0.00873688830944857i</v>
      </c>
      <c r="S3424" t="str">
        <f t="shared" si="1802"/>
        <v>0.682097659116835i</v>
      </c>
      <c r="T3424" t="str">
        <f t="shared" si="1803"/>
        <v>0.00595941106384011+0.0345655789671778i</v>
      </c>
      <c r="U3424" t="str">
        <f t="shared" si="1804"/>
        <v>0.0000499999999999999-0.000161841512194321i</v>
      </c>
      <c r="V3424" t="str">
        <f t="shared" si="1805"/>
        <v>3.33333333333333E-06-0.000178025663413753i</v>
      </c>
      <c r="W3424" t="str">
        <f t="shared" si="1806"/>
        <v>0.0000142019081561117-0.0000865123587138583i</v>
      </c>
      <c r="X3424" t="str">
        <f t="shared" si="1807"/>
        <v>0.0000143393570874671-0.0000864657313031496i</v>
      </c>
      <c r="Y3424" t="str">
        <f t="shared" si="1808"/>
        <v>0.009+0.936194610769758i</v>
      </c>
      <c r="Z3424" t="str">
        <f t="shared" si="1809"/>
        <v>-0.00129095664185462-0.00022688417103857i</v>
      </c>
      <c r="AA3424" t="str">
        <f t="shared" si="1810"/>
        <v>0.144002363902432-14.9541503169471i</v>
      </c>
      <c r="AB3424" t="str">
        <f t="shared" si="1811"/>
        <v>0.0411667932374761+0.238774272697769i</v>
      </c>
      <c r="AC3424" t="str">
        <f t="shared" si="1812"/>
        <v>1.05096209731767-0.00651006397841837i</v>
      </c>
      <c r="AD3424" t="str">
        <f t="shared" si="1813"/>
        <v>0.0377617906113068+0.227429804538746i</v>
      </c>
      <c r="AE3424" t="str">
        <f t="shared" si="1814"/>
        <v>2.85138827424737E-06-0.000302169569284771i</v>
      </c>
      <c r="AF3424" t="str">
        <f t="shared" si="1815"/>
        <v>-15.0836209737608-0.238872146834061i</v>
      </c>
      <c r="AG3424" t="str">
        <f t="shared" si="1816"/>
        <v>1.01233137532008-0.00192564113009848i</v>
      </c>
      <c r="AH3424" t="str">
        <f t="shared" si="1817"/>
        <v>-0.00012234848314654+0.00450138625303928i</v>
      </c>
      <c r="AI3424">
        <f t="shared" si="1818"/>
        <v>-46.929867175546967</v>
      </c>
      <c r="AJ3424">
        <f t="shared" si="1819"/>
        <v>91.556926207034692</v>
      </c>
      <c r="AK3424"/>
      <c r="AL3424"/>
      <c r="AM3424"/>
      <c r="AN3424"/>
    </row>
    <row r="3425" spans="1:40" x14ac:dyDescent="0.25">
      <c r="A3425"/>
      <c r="B3425">
        <f t="shared" si="1820"/>
        <v>1491000</v>
      </c>
      <c r="C3425" s="186" t="str">
        <f t="shared" si="1788"/>
        <v>-3.43785417335114E-08+0.00164253691476521i</v>
      </c>
      <c r="D3425" s="158" t="str">
        <f t="shared" si="1789"/>
        <v>-5.95700622057478+0.0125927830131999i</v>
      </c>
      <c r="E3425" t="str">
        <f t="shared" si="1790"/>
        <v>2870</v>
      </c>
      <c r="F3425" t="str">
        <f t="shared" si="1791"/>
        <v>0.777000777000777</v>
      </c>
      <c r="G3425" t="str">
        <f t="shared" si="1786"/>
        <v>0.777000777000777</v>
      </c>
      <c r="H3425" t="str">
        <f t="shared" si="1792"/>
        <v>9.12662474880022+0.251305016884117i</v>
      </c>
      <c r="I3425" t="str">
        <f t="shared" si="1793"/>
        <v>5855.14330812798i</v>
      </c>
      <c r="J3425" t="str">
        <f t="shared" si="1787"/>
        <v>-29323.0529738392+1266.33165822334i</v>
      </c>
      <c r="K3425" t="str">
        <f t="shared" si="1794"/>
        <v>0.00860711138000191-0.199305435751032i</v>
      </c>
      <c r="L3425" t="str">
        <f t="shared" si="1795"/>
        <v>0.000638377866259341-0.0123889926098691i</v>
      </c>
      <c r="M3425" t="str">
        <f t="shared" si="1796"/>
        <v>0.00924548924626125-0.211694428360901i</v>
      </c>
      <c r="N3425" t="str">
        <f t="shared" si="1797"/>
        <v>-6.61245039135548i</v>
      </c>
      <c r="O3425" t="str">
        <f t="shared" si="1798"/>
        <v>0.946280232376885-0.323347679460899i</v>
      </c>
      <c r="P3425" t="str">
        <f t="shared" si="1799"/>
        <v>0.053719767623115+0.323347679460899i</v>
      </c>
      <c r="Q3425" t="str">
        <f t="shared" si="1800"/>
        <v>-0.053719767623115+6.28910271189458i</v>
      </c>
      <c r="R3425" t="str">
        <f t="shared" si="1801"/>
        <v>0.0513372540324636-0.00898023065728147i</v>
      </c>
      <c r="S3425" t="str">
        <f t="shared" si="1802"/>
        <v>0.682555442780671i</v>
      </c>
      <c r="T3425" t="str">
        <f t="shared" si="1803"/>
        <v>0.00612950531255331+0.035040522157272i</v>
      </c>
      <c r="U3425" t="str">
        <f t="shared" si="1804"/>
        <v>0.00005-0.000161732966579167i</v>
      </c>
      <c r="V3425" t="str">
        <f t="shared" si="1805"/>
        <v>3.33333333333333E-06-0.000177906263237084i</v>
      </c>
      <c r="W3425" t="str">
        <f t="shared" si="1806"/>
        <v>0.0000142015507121411-0.0000864566119571884i</v>
      </c>
      <c r="X3425" t="str">
        <f t="shared" si="1807"/>
        <v>0.0000143388178501795-0.0000864100160558446i</v>
      </c>
      <c r="Y3425" t="str">
        <f t="shared" si="1808"/>
        <v>0.009+0.936822929300476i</v>
      </c>
      <c r="Z3425" t="str">
        <f t="shared" si="1809"/>
        <v>-0.00128925965940567-0.000226707584176188i</v>
      </c>
      <c r="AA3425" t="str">
        <f t="shared" si="1810"/>
        <v>0.143809240911163-14.944120749633i</v>
      </c>
      <c r="AB3425" t="str">
        <f t="shared" si="1811"/>
        <v>0.0423417809489544+0.242055115032138i</v>
      </c>
      <c r="AC3425" t="str">
        <f t="shared" si="1812"/>
        <v>1.05163318968899-0.00672560115073923i</v>
      </c>
      <c r="AD3425" t="str">
        <f t="shared" si="1813"/>
        <v>0.0387892630201919+0.230418741553607i</v>
      </c>
      <c r="AE3425" t="str">
        <f t="shared" si="1814"/>
        <v>2.22824421652609E-06-0.000305863408367369i</v>
      </c>
      <c r="AF3425" t="str">
        <f t="shared" si="1815"/>
        <v>-15.083630969375-0.238712233870917i</v>
      </c>
      <c r="AG3425" t="str">
        <f t="shared" si="1816"/>
        <v>1.01248532117944-0.00197845701149554i</v>
      </c>
      <c r="AH3425" t="str">
        <f t="shared" si="1817"/>
        <v>-0.000114211024397894+0.00455589114390191i</v>
      </c>
      <c r="AI3425">
        <f t="shared" si="1818"/>
        <v>-46.825804767614123</v>
      </c>
      <c r="AJ3425">
        <f t="shared" si="1819"/>
        <v>91.43603944148083</v>
      </c>
      <c r="AK3425"/>
      <c r="AL3425"/>
      <c r="AM3425"/>
      <c r="AN3425"/>
    </row>
    <row r="3426" spans="1:40" x14ac:dyDescent="0.25">
      <c r="A3426"/>
      <c r="B3426">
        <f t="shared" si="1820"/>
        <v>1492000</v>
      </c>
      <c r="C3426" s="186" t="str">
        <f t="shared" si="1788"/>
        <v>-3.43324733410725E-08+0.0016414360187107i</v>
      </c>
      <c r="D3426" s="158" t="str">
        <f t="shared" si="1789"/>
        <v>-5.95700622022159+0.0125843428101154i</v>
      </c>
      <c r="E3426" t="str">
        <f t="shared" si="1790"/>
        <v>2870</v>
      </c>
      <c r="F3426" t="str">
        <f t="shared" si="1791"/>
        <v>0.777000777000777</v>
      </c>
      <c r="G3426" t="str">
        <f t="shared" si="1786"/>
        <v>0.777000777000777</v>
      </c>
      <c r="H3426" t="str">
        <f t="shared" si="1792"/>
        <v>9.12663472469941+0.251136877483763i</v>
      </c>
      <c r="I3426" t="str">
        <f t="shared" si="1793"/>
        <v>5859.07029894496i</v>
      </c>
      <c r="J3426" t="str">
        <f t="shared" si="1787"/>
        <v>-29362.4009103385+1267.18097523086i</v>
      </c>
      <c r="K3426" t="str">
        <f t="shared" si="1794"/>
        <v>0.00859559822123796-0.199172340785972i</v>
      </c>
      <c r="L3426" t="str">
        <f t="shared" si="1795"/>
        <v>0.000637524680899743-0.0123807329288411i</v>
      </c>
      <c r="M3426" t="str">
        <f t="shared" si="1796"/>
        <v>0.0092331229021377-0.211553073714813i</v>
      </c>
      <c r="N3426" t="str">
        <f t="shared" si="1797"/>
        <v>-6.6168853010747i</v>
      </c>
      <c r="O3426" t="str">
        <f t="shared" si="1798"/>
        <v>0.944836913406097-0.327541153239161i</v>
      </c>
      <c r="P3426" t="str">
        <f t="shared" si="1799"/>
        <v>0.055163086593903+0.327541153239161i</v>
      </c>
      <c r="Q3426" t="str">
        <f t="shared" si="1800"/>
        <v>-0.055163086593903+6.28934414783554i</v>
      </c>
      <c r="R3426" t="str">
        <f t="shared" si="1801"/>
        <v>0.0519978170476891-0.00922694724828661i</v>
      </c>
      <c r="S3426" t="str">
        <f t="shared" si="1802"/>
        <v>0.683013226444508i</v>
      </c>
      <c r="T3426" t="str">
        <f t="shared" si="1803"/>
        <v>0.00630212701028551+0.0355151967898134i</v>
      </c>
      <c r="U3426" t="str">
        <f t="shared" si="1804"/>
        <v>0.00005-0.000161624566467519i</v>
      </c>
      <c r="V3426" t="str">
        <f t="shared" si="1805"/>
        <v>3.33333333333333E-06-0.000177787023114271i</v>
      </c>
      <c r="W3426" t="str">
        <f t="shared" si="1806"/>
        <v>0.0000142011930514471-0.0000864009413072953i</v>
      </c>
      <c r="X3426" t="str">
        <f t="shared" si="1807"/>
        <v>0.000014338278761794-0.0000863543768725227i</v>
      </c>
      <c r="Y3426" t="str">
        <f t="shared" si="1808"/>
        <v>0.009+0.937451247831194i</v>
      </c>
      <c r="Z3426" t="str">
        <f t="shared" si="1809"/>
        <v>-0.00128756608568657-0.000226531269093346i</v>
      </c>
      <c r="AA3426" t="str">
        <f t="shared" si="1810"/>
        <v>0.143616506160466-14.934104626688i</v>
      </c>
      <c r="AB3426" t="str">
        <f t="shared" si="1811"/>
        <v>0.0435342279311675+0.245334102207813i</v>
      </c>
      <c r="AC3426" t="str">
        <f t="shared" si="1812"/>
        <v>1.05230314028607-0.0069445998128694i</v>
      </c>
      <c r="AD3426" t="str">
        <f t="shared" si="1813"/>
        <v>0.0398300983052143+0.233402996625364i</v>
      </c>
      <c r="AE3426" t="str">
        <f t="shared" si="1814"/>
        <v>1.58919326837732E-06-0.00030954454546963i</v>
      </c>
      <c r="AF3426" t="str">
        <f t="shared" si="1815"/>
        <v>-15.083640944921-0.238552534673648i</v>
      </c>
      <c r="AG3426" t="str">
        <f t="shared" si="1816"/>
        <v>1.01263881381347-0.00203192892357261i</v>
      </c>
      <c r="AH3426" t="str">
        <f t="shared" si="1817"/>
        <v>-0.000105843315611194+0.00461019718429042i</v>
      </c>
      <c r="AI3426">
        <f t="shared" si="1818"/>
        <v>-46.723321441159165</v>
      </c>
      <c r="AJ3426">
        <f t="shared" si="1819"/>
        <v>91.315195396324555</v>
      </c>
      <c r="AK3426"/>
      <c r="AL3426"/>
      <c r="AM3426"/>
      <c r="AN3426"/>
    </row>
    <row r="3427" spans="1:40" x14ac:dyDescent="0.25">
      <c r="A3427"/>
      <c r="B3427">
        <f t="shared" si="1820"/>
        <v>1493000</v>
      </c>
      <c r="C3427" s="186" t="str">
        <f t="shared" si="1788"/>
        <v>-3.42864974864016E-08+0.00164033659739973i</v>
      </c>
      <c r="D3427" s="158" t="str">
        <f t="shared" si="1789"/>
        <v>-5.9570062198691+0.0125759139133979i</v>
      </c>
      <c r="E3427" t="str">
        <f t="shared" si="1790"/>
        <v>2870</v>
      </c>
      <c r="F3427" t="str">
        <f t="shared" si="1791"/>
        <v>0.777000777000777</v>
      </c>
      <c r="G3427" t="str">
        <f t="shared" si="1786"/>
        <v>0.777000777000777</v>
      </c>
      <c r="H3427" t="str">
        <f t="shared" si="1792"/>
        <v>9.12664468058338+0.250968962727707i</v>
      </c>
      <c r="I3427" t="str">
        <f t="shared" si="1793"/>
        <v>5862.99728976195i</v>
      </c>
      <c r="J3427" t="str">
        <f t="shared" si="1787"/>
        <v>-29401.7752282905+1268.03029223839i</v>
      </c>
      <c r="K3427" t="str">
        <f t="shared" si="1794"/>
        <v>0.00858410813383094-0.199039423136106i</v>
      </c>
      <c r="L3427" t="str">
        <f t="shared" si="1795"/>
        <v>0.000636673203300161-0.0123724842244764i</v>
      </c>
      <c r="M3427" t="str">
        <f t="shared" si="1796"/>
        <v>0.0092207813371311-0.211411907360582i</v>
      </c>
      <c r="N3427" t="str">
        <f t="shared" si="1797"/>
        <v>-6.62132021079392i</v>
      </c>
      <c r="O3427" t="str">
        <f t="shared" si="1798"/>
        <v>0.943375011012539-0.331728184809631i</v>
      </c>
      <c r="P3427" t="str">
        <f t="shared" si="1799"/>
        <v>0.056624988987461+0.331728184809631i</v>
      </c>
      <c r="Q3427" t="str">
        <f t="shared" si="1800"/>
        <v>-0.056624988987461+6.28959202598429i</v>
      </c>
      <c r="R3427" t="str">
        <f t="shared" si="1801"/>
        <v>0.0526570795582426-0.00947703687159744i</v>
      </c>
      <c r="S3427" t="str">
        <f t="shared" si="1802"/>
        <v>0.683471010108345i</v>
      </c>
      <c r="T3427" t="str">
        <f t="shared" si="1803"/>
        <v>0.00647727996346473+0.0359895873550276i</v>
      </c>
      <c r="U3427" t="str">
        <f t="shared" si="1804"/>
        <v>0.00005-0.000161516311567005i</v>
      </c>
      <c r="V3427" t="str">
        <f t="shared" si="1805"/>
        <v>3.33333333333333E-06-0.000177667942723706i</v>
      </c>
      <c r="W3427" t="str">
        <f t="shared" si="1806"/>
        <v>0.000014200835174074-0.0000863453466109699i</v>
      </c>
      <c r="X3427" t="str">
        <f t="shared" si="1807"/>
        <v>0.0000143377398213757-0.0000862988136000626i</v>
      </c>
      <c r="Y3427" t="str">
        <f t="shared" si="1808"/>
        <v>0.009+0.938079566361912i</v>
      </c>
      <c r="Z3427" t="str">
        <f t="shared" si="1809"/>
        <v>-0.00128587591156687-0.000226355225142049i</v>
      </c>
      <c r="AA3427" t="str">
        <f t="shared" si="1810"/>
        <v>0.14342415861035-14.9241019210974i</v>
      </c>
      <c r="AB3427" t="str">
        <f t="shared" si="1811"/>
        <v>0.0447441604783975+0.248611127085402i</v>
      </c>
      <c r="AC3427" t="str">
        <f t="shared" si="1812"/>
        <v>1.05297192868807-0.00716705946915378i</v>
      </c>
      <c r="AD3427" t="str">
        <f t="shared" si="1813"/>
        <v>0.0408842741209661+0.236382509664334i</v>
      </c>
      <c r="AE3427" t="str">
        <f t="shared" si="1814"/>
        <v>9.34312940665787E-07-0.000313212944166509i</v>
      </c>
      <c r="AF3427" t="str">
        <f t="shared" si="1815"/>
        <v>-15.0836509004525-0.238393048814309i</v>
      </c>
      <c r="AG3427" t="str">
        <f t="shared" si="1816"/>
        <v>1.01279185086235-0.00208605436324111i</v>
      </c>
      <c r="AH3427" t="str">
        <f t="shared" si="1817"/>
        <v>-0.0000972466658441578+0.00466430403023702i</v>
      </c>
      <c r="AI3427">
        <f t="shared" si="1818"/>
        <v>-46.622375572445023</v>
      </c>
      <c r="AJ3427">
        <f t="shared" si="1819"/>
        <v>91.194393926207368</v>
      </c>
      <c r="AK3427"/>
      <c r="AL3427"/>
      <c r="AM3427"/>
      <c r="AN3427"/>
    </row>
    <row r="3428" spans="1:40" x14ac:dyDescent="0.25">
      <c r="A3428"/>
      <c r="B3428">
        <f t="shared" si="1820"/>
        <v>1494000</v>
      </c>
      <c r="C3428" s="186" t="str">
        <f t="shared" si="1788"/>
        <v>-3.42406139218232E-08+0.00163923864787097i</v>
      </c>
      <c r="D3428" s="158" t="str">
        <f t="shared" si="1789"/>
        <v>-5.95700621951733+0.0125674963003441i</v>
      </c>
      <c r="E3428" t="str">
        <f t="shared" si="1790"/>
        <v>2870</v>
      </c>
      <c r="F3428" t="str">
        <f t="shared" si="1791"/>
        <v>0.777000777000777</v>
      </c>
      <c r="G3428" t="str">
        <f t="shared" si="1786"/>
        <v>0.777000777000777</v>
      </c>
      <c r="H3428" t="str">
        <f t="shared" si="1792"/>
        <v>9.12665461650564+0.250801272166436i</v>
      </c>
      <c r="I3428" t="str">
        <f t="shared" si="1793"/>
        <v>5866.92428057894i</v>
      </c>
      <c r="J3428" t="str">
        <f t="shared" si="1787"/>
        <v>-29441.175927695+1268.87960924592i</v>
      </c>
      <c r="K3428" t="str">
        <f t="shared" si="1794"/>
        <v>0.00857264105621487-0.198906682447986i</v>
      </c>
      <c r="L3428" t="str">
        <f t="shared" si="1795"/>
        <v>0.000635823428909917-0.0123642464749675i</v>
      </c>
      <c r="M3428" t="str">
        <f t="shared" si="1796"/>
        <v>0.00920846448512479-0.211270928922954i</v>
      </c>
      <c r="N3428" t="str">
        <f t="shared" si="1797"/>
        <v>-6.62575512051314i</v>
      </c>
      <c r="O3428" t="str">
        <f t="shared" si="1798"/>
        <v>0.941894553949479-0.335908691820132i</v>
      </c>
      <c r="P3428" t="str">
        <f t="shared" si="1799"/>
        <v>0.058105446050521+0.335908691820132i</v>
      </c>
      <c r="Q3428" t="str">
        <f t="shared" si="1800"/>
        <v>-0.058105446050521+6.28984642869301i</v>
      </c>
      <c r="R3428" t="str">
        <f t="shared" si="1801"/>
        <v>0.0533150213897171-0.00973049816770825i</v>
      </c>
      <c r="S3428" t="str">
        <f t="shared" si="1802"/>
        <v>0.683928793772182i</v>
      </c>
      <c r="T3428" t="str">
        <f t="shared" si="1803"/>
        <v>0.00665496787464313+0.0364636782690073i</v>
      </c>
      <c r="U3428" t="str">
        <f t="shared" si="1804"/>
        <v>0.00005-0.000161408201586036i</v>
      </c>
      <c r="V3428" t="str">
        <f t="shared" si="1805"/>
        <v>3.33333333333333E-06-0.00017754902174464i</v>
      </c>
      <c r="W3428" t="str">
        <f t="shared" si="1806"/>
        <v>0.0000142004770800659-0.0000862898277154142i</v>
      </c>
      <c r="X3428" t="str">
        <f t="shared" si="1807"/>
        <v>0.0000143372010279928-0.0000862433260857539i</v>
      </c>
      <c r="Y3428" t="str">
        <f t="shared" si="1808"/>
        <v>0.009+0.93870788489263i</v>
      </c>
      <c r="Z3428" t="str">
        <f t="shared" si="1809"/>
        <v>-0.00128418912794666-0.00022617945167638i</v>
      </c>
      <c r="AA3428" t="str">
        <f t="shared" si="1810"/>
        <v>0.143232197224303-14.9141126059192i</v>
      </c>
      <c r="AB3428" t="str">
        <f t="shared" si="1811"/>
        <v>0.0459716041673661+0.251886082013414i</v>
      </c>
      <c r="AC3428" t="str">
        <f t="shared" si="1812"/>
        <v>1.05363953441404-0.00739297947600003i</v>
      </c>
      <c r="AD3428" t="str">
        <f t="shared" si="1813"/>
        <v>0.0419517678519103+0.239357220695386i</v>
      </c>
      <c r="AE3428" t="str">
        <f t="shared" si="1814"/>
        <v>2.6368075809934E-07-0.000316868568362143i</v>
      </c>
      <c r="AF3428" t="str">
        <f t="shared" si="1815"/>
        <v>-15.083660836023-0.238233775866092i</v>
      </c>
      <c r="AG3428" t="str">
        <f t="shared" si="1816"/>
        <v>1.01294442997869-0.00214083081941103i</v>
      </c>
      <c r="AH3428" t="str">
        <f t="shared" si="1817"/>
        <v>-0.0000884223815482742+0.0047182113433894i</v>
      </c>
      <c r="AI3428">
        <f t="shared" si="1818"/>
        <v>-46.522927164667969</v>
      </c>
      <c r="AJ3428">
        <f t="shared" si="1819"/>
        <v>91.073634885395293</v>
      </c>
      <c r="AK3428"/>
      <c r="AL3428"/>
      <c r="AM3428"/>
      <c r="AN3428"/>
    </row>
    <row r="3429" spans="1:40" x14ac:dyDescent="0.25">
      <c r="A3429"/>
      <c r="B3429">
        <f t="shared" si="1820"/>
        <v>1495000</v>
      </c>
      <c r="C3429" s="186" t="str">
        <f t="shared" si="1788"/>
        <v>-3.419482240049E-08+0.00163814216717101i</v>
      </c>
      <c r="D3429" s="158" t="str">
        <f t="shared" si="1789"/>
        <v>-5.95700621916626+0.0125590899483111i</v>
      </c>
      <c r="E3429" t="str">
        <f t="shared" si="1790"/>
        <v>2870</v>
      </c>
      <c r="F3429" t="str">
        <f t="shared" si="1791"/>
        <v>0.777000777000777</v>
      </c>
      <c r="G3429" t="str">
        <f t="shared" si="1786"/>
        <v>0.777000777000777</v>
      </c>
      <c r="H3429" t="str">
        <f t="shared" si="1792"/>
        <v>9.12666453251949+0.250633805351639i</v>
      </c>
      <c r="I3429" t="str">
        <f t="shared" si="1793"/>
        <v>5870.85127139593i</v>
      </c>
      <c r="J3429" t="str">
        <f t="shared" si="1787"/>
        <v>-29480.603008552+1269.72892625345i</v>
      </c>
      <c r="K3429" t="str">
        <f t="shared" si="1794"/>
        <v>0.00856119692702883-0.198774118369099i</v>
      </c>
      <c r="L3429" t="str">
        <f t="shared" si="1795"/>
        <v>0.000634975353193472-0.0123560196585646i</v>
      </c>
      <c r="M3429" t="str">
        <f t="shared" si="1796"/>
        <v>0.0091961722802223-0.211130138027664i</v>
      </c>
      <c r="N3429" t="str">
        <f t="shared" si="1797"/>
        <v>-6.63019003023236i</v>
      </c>
      <c r="O3429" t="str">
        <f t="shared" si="1798"/>
        <v>0.940395571335128-0.340082592046813i</v>
      </c>
      <c r="P3429" t="str">
        <f t="shared" si="1799"/>
        <v>0.059604428664872+0.340082592046813i</v>
      </c>
      <c r="Q3429" t="str">
        <f t="shared" si="1800"/>
        <v>-0.059604428664872+6.29010743818555i</v>
      </c>
      <c r="R3429" t="str">
        <f t="shared" si="1801"/>
        <v>0.0539716223143578-0.00998732962741842i</v>
      </c>
      <c r="S3429" t="str">
        <f t="shared" si="1802"/>
        <v>0.684386577436018i</v>
      </c>
      <c r="T3429" t="str">
        <f t="shared" si="1803"/>
        <v>0.00683519434143423+0.0369374538743928i</v>
      </c>
      <c r="U3429" t="str">
        <f t="shared" si="1804"/>
        <v>0.00005-0.000161300236233805i</v>
      </c>
      <c r="V3429" t="str">
        <f t="shared" si="1805"/>
        <v>3.33333333333333E-06-0.000177430259857185i</v>
      </c>
      <c r="W3429" t="str">
        <f t="shared" si="1806"/>
        <v>0.000014200118769467-0.0000862343844682386i</v>
      </c>
      <c r="X3429" t="str">
        <f t="shared" si="1807"/>
        <v>0.000014336662380717-0.0000861879141772939i</v>
      </c>
      <c r="Y3429" t="str">
        <f t="shared" si="1808"/>
        <v>0.009+0.939336203423348i</v>
      </c>
      <c r="Z3429" t="str">
        <f t="shared" si="1809"/>
        <v>-0.00128250572575645-0.000226003948052492i</v>
      </c>
      <c r="AA3429" t="str">
        <f t="shared" si="1810"/>
        <v>0.143040620969278-14.9041366542831i</v>
      </c>
      <c r="AB3429" t="str">
        <f t="shared" si="1811"/>
        <v>0.0472165838498935+0.255158858832957i</v>
      </c>
      <c r="AC3429" t="str">
        <f t="shared" si="1812"/>
        <v>1.05430593692395-0.00762235904076999i</v>
      </c>
      <c r="AD3429" t="str">
        <f t="shared" si="1813"/>
        <v>0.0430325566130259+0.242327069859166i</v>
      </c>
      <c r="AE3429" t="str">
        <f t="shared" si="1814"/>
        <v>-4.22625741980438E-07-0.000320511382289499i</v>
      </c>
      <c r="AF3429" t="str">
        <f t="shared" si="1815"/>
        <v>-15.0836707516857-0.238074715403328i</v>
      </c>
      <c r="AG3429" t="str">
        <f t="shared" si="1816"/>
        <v>1.01309654882755-0.00219625577305208i</v>
      </c>
      <c r="AH3429" t="str">
        <f t="shared" si="1817"/>
        <v>-0.0000793717665558732+0.00477191879097805i</v>
      </c>
      <c r="AI3429">
        <f t="shared" si="1818"/>
        <v>-46.42493776425087</v>
      </c>
      <c r="AJ3429">
        <f t="shared" si="1819"/>
        <v>90.952918127783704</v>
      </c>
      <c r="AK3429"/>
      <c r="AL3429"/>
      <c r="AM3429"/>
      <c r="AN3429"/>
    </row>
    <row r="3430" spans="1:40" x14ac:dyDescent="0.25">
      <c r="A3430"/>
      <c r="B3430">
        <f t="shared" si="1820"/>
        <v>1496000</v>
      </c>
      <c r="C3430" s="186" t="str">
        <f t="shared" si="1788"/>
        <v>-3.41491226763793E-08+0.00163704715235434i</v>
      </c>
      <c r="D3430" s="158" t="str">
        <f t="shared" si="1789"/>
        <v>-5.9570062188159+0.0125506948347166i</v>
      </c>
      <c r="E3430" t="str">
        <f t="shared" si="1790"/>
        <v>2870</v>
      </c>
      <c r="F3430" t="str">
        <f t="shared" si="1791"/>
        <v>0.777000777000777</v>
      </c>
      <c r="G3430" t="str">
        <f t="shared" si="1786"/>
        <v>0.777000777000777</v>
      </c>
      <c r="H3430" t="str">
        <f t="shared" si="1792"/>
        <v>9.12667442867808+0.250466561836195i</v>
      </c>
      <c r="I3430" t="str">
        <f t="shared" si="1793"/>
        <v>5874.77826221291i</v>
      </c>
      <c r="J3430" t="str">
        <f t="shared" si="1787"/>
        <v>-29520.0564708617+1270.57824326097i</v>
      </c>
      <c r="K3430" t="str">
        <f t="shared" si="1794"/>
        <v>0.00854977568511598-0.198641730547864i</v>
      </c>
      <c r="L3430" t="str">
        <f t="shared" si="1795"/>
        <v>0.000634128971630362-0.012347803753575i</v>
      </c>
      <c r="M3430" t="str">
        <f t="shared" si="1796"/>
        <v>0.00918390465674634-0.210989534301439i</v>
      </c>
      <c r="N3430" t="str">
        <f t="shared" si="1797"/>
        <v>-6.63462493995158i</v>
      </c>
      <c r="O3430" t="str">
        <f t="shared" si="1798"/>
        <v>0.938878092652063-0.344249803395767i</v>
      </c>
      <c r="P3430" t="str">
        <f t="shared" si="1799"/>
        <v>0.061121907347937+0.344249803395767i</v>
      </c>
      <c r="Q3430" t="str">
        <f t="shared" si="1800"/>
        <v>-0.061121907347937+6.29037513655581i</v>
      </c>
      <c r="R3430" t="str">
        <f t="shared" si="1801"/>
        <v>0.0546268620522557-0.0102475295907865i</v>
      </c>
      <c r="S3430" t="str">
        <f t="shared" si="1802"/>
        <v>0.684844361099855i</v>
      </c>
      <c r="T3430" t="str">
        <f t="shared" si="1803"/>
        <v>0.00701796285545404+0.037410898441067i</v>
      </c>
      <c r="U3430" t="str">
        <f t="shared" si="1804"/>
        <v>0.00005-0.00016119241522028i</v>
      </c>
      <c r="V3430" t="str">
        <f t="shared" si="1805"/>
        <v>3.33333333333333E-06-0.000177311656742308i</v>
      </c>
      <c r="W3430" t="str">
        <f t="shared" si="1806"/>
        <v>0.0000141997602423219-0.0000861790167174606i</v>
      </c>
      <c r="X3430" t="str">
        <f t="shared" si="1807"/>
        <v>0.0000143361238786234-0.0000861325777227873i</v>
      </c>
      <c r="Y3430" t="str">
        <f t="shared" si="1808"/>
        <v>0.009+0.939964521954066i</v>
      </c>
      <c r="Z3430" t="str">
        <f t="shared" si="1809"/>
        <v>-0.00128082569595705-0.000225828713628606i</v>
      </c>
      <c r="AA3430" t="str">
        <f t="shared" si="1810"/>
        <v>0.142849428815684-14.8941740393908i</v>
      </c>
      <c r="AB3430" t="str">
        <f t="shared" si="1811"/>
        <v>0.0484791236455836+0.258429348882543i</v>
      </c>
      <c r="AC3430" t="str">
        <f t="shared" si="1812"/>
        <v>1.05497111561996-0.00785519722068125i</v>
      </c>
      <c r="AD3430" t="str">
        <f t="shared" si="1813"/>
        <v>0.044126617250455+0.245291997413271i</v>
      </c>
      <c r="AE3430" t="str">
        <f t="shared" si="1814"/>
        <v>-1.12452901081438E-06-0.000324141350510002i</v>
      </c>
      <c r="AF3430" t="str">
        <f t="shared" si="1815"/>
        <v>-15.083680647494-0.237915867001478i</v>
      </c>
      <c r="AG3430" t="str">
        <f t="shared" si="1816"/>
        <v>1.01324820508649-0.00225232669725503i</v>
      </c>
      <c r="AH3430" t="str">
        <f t="shared" si="1817"/>
        <v>-0.0000700961220672837+0.00482542604578352i</v>
      </c>
      <c r="AI3430">
        <f t="shared" si="1818"/>
        <v>-46.328370382452135</v>
      </c>
      <c r="AJ3430">
        <f t="shared" si="1819"/>
        <v>90.832243506900241</v>
      </c>
      <c r="AK3430"/>
      <c r="AL3430"/>
      <c r="AM3430"/>
      <c r="AN3430"/>
    </row>
    <row r="3431" spans="1:40" x14ac:dyDescent="0.25">
      <c r="A3431"/>
      <c r="B3431">
        <f t="shared" si="1820"/>
        <v>1497000</v>
      </c>
      <c r="C3431" s="186" t="str">
        <f t="shared" si="1788"/>
        <v>-3.41035145042898E-08+0.0016359536004833i</v>
      </c>
      <c r="D3431" s="158" t="str">
        <f t="shared" si="1789"/>
        <v>-5.95700621846623+0.0125423109370386i</v>
      </c>
      <c r="E3431" t="str">
        <f t="shared" si="1790"/>
        <v>2870</v>
      </c>
      <c r="F3431" t="str">
        <f t="shared" si="1791"/>
        <v>0.777000777000777</v>
      </c>
      <c r="G3431" t="str">
        <f t="shared" si="1786"/>
        <v>0.777000777000777</v>
      </c>
      <c r="H3431" t="str">
        <f t="shared" si="1792"/>
        <v>9.12668430503432+0.250299541174177i</v>
      </c>
      <c r="I3431" t="str">
        <f t="shared" si="1793"/>
        <v>5878.7052530299i</v>
      </c>
      <c r="J3431" t="str">
        <f t="shared" si="1787"/>
        <v>-29559.5363146239+1271.4275602685i</v>
      </c>
      <c r="K3431" t="str">
        <f t="shared" si="1794"/>
        <v>0.00853837726952344-0.198509518633635i</v>
      </c>
      <c r="L3431" t="str">
        <f t="shared" si="1795"/>
        <v>0.00063328427971513-0.0123395987383634i</v>
      </c>
      <c r="M3431" t="str">
        <f t="shared" si="1796"/>
        <v>0.00917166154923857-0.210849117371998i</v>
      </c>
      <c r="N3431" t="str">
        <f t="shared" si="1797"/>
        <v>-6.6390598496708i</v>
      </c>
      <c r="O3431" t="str">
        <f t="shared" si="1798"/>
        <v>0.93734214774665-0.348410243904649i</v>
      </c>
      <c r="P3431" t="str">
        <f t="shared" si="1799"/>
        <v>0.06265785225335+0.348410243904649i</v>
      </c>
      <c r="Q3431" t="str">
        <f t="shared" si="1800"/>
        <v>-0.06265785225335+6.29064960576615i</v>
      </c>
      <c r="R3431" t="str">
        <f t="shared" si="1801"/>
        <v>0.0552807202725588-0.0105110962460917i</v>
      </c>
      <c r="S3431" t="str">
        <f t="shared" si="1802"/>
        <v>0.685302144763693i</v>
      </c>
      <c r="T3431" t="str">
        <f t="shared" si="1803"/>
        <v>0.00720327680126424+0.0378839961668663i</v>
      </c>
      <c r="U3431" t="str">
        <f t="shared" si="1804"/>
        <v>0.0000500000000000001-0.000161084738256205i</v>
      </c>
      <c r="V3431" t="str">
        <f t="shared" si="1805"/>
        <v>3.33333333333333E-06-0.000177193212081825i</v>
      </c>
      <c r="W3431" t="str">
        <f t="shared" si="1806"/>
        <v>0.0000141994014986747-0.0000861237243115035i</v>
      </c>
      <c r="X3431" t="str">
        <f t="shared" si="1807"/>
        <v>0.0000143355855207901-0.0000860773165707438i</v>
      </c>
      <c r="Y3431" t="str">
        <f t="shared" si="1808"/>
        <v>0.009+0.940592840484784i</v>
      </c>
      <c r="Z3431" t="str">
        <f t="shared" si="1809"/>
        <v>-0.00127914902953947-0.000225653747764985i</v>
      </c>
      <c r="AA3431" t="str">
        <f t="shared" si="1810"/>
        <v>0.142658619737364-14.8842247345156i</v>
      </c>
      <c r="AB3431" t="str">
        <f t="shared" si="1811"/>
        <v>0.0497592469345238+0.261697443002996i</v>
      </c>
      <c r="AC3431" t="str">
        <f t="shared" si="1812"/>
        <v>1.05563504984752-0.00809149292171501i</v>
      </c>
      <c r="AD3431" t="str">
        <f t="shared" si="1813"/>
        <v>0.0452339263421575+0.24825194373346i</v>
      </c>
      <c r="AE3431" t="str">
        <f t="shared" si="1814"/>
        <v>-0.000001841951489433-0.000327758437913176i</v>
      </c>
      <c r="AF3431" t="str">
        <f t="shared" si="1815"/>
        <v>-15.0836905235006-0.237757230237138i</v>
      </c>
      <c r="AG3431" t="str">
        <f t="shared" si="1816"/>
        <v>1.01339939644552-0.00230904105729305i</v>
      </c>
      <c r="AH3431" t="str">
        <f t="shared" si="1817"/>
        <v>-0.0000605967466383393+0.004878732786104i</v>
      </c>
      <c r="AI3431">
        <f t="shared" si="1818"/>
        <v>-46.233189421889904</v>
      </c>
      <c r="AJ3431">
        <f t="shared" si="1819"/>
        <v>90.711610875908903</v>
      </c>
      <c r="AK3431"/>
      <c r="AL3431"/>
      <c r="AM3431"/>
      <c r="AN3431"/>
    </row>
    <row r="3432" spans="1:40" x14ac:dyDescent="0.25">
      <c r="A3432"/>
      <c r="B3432">
        <f t="shared" si="1820"/>
        <v>1498000</v>
      </c>
      <c r="C3432" s="186" t="str">
        <f t="shared" si="1788"/>
        <v>-3.40579976398386E-08+0.00163486150862812i</v>
      </c>
      <c r="D3432" s="158" t="str">
        <f t="shared" si="1789"/>
        <v>-5.95700621811728+0.0125339382328156i</v>
      </c>
      <c r="E3432" t="str">
        <f t="shared" si="1790"/>
        <v>2870</v>
      </c>
      <c r="F3432" t="str">
        <f t="shared" si="1791"/>
        <v>0.777000777000777</v>
      </c>
      <c r="G3432" t="str">
        <f t="shared" si="1786"/>
        <v>0.777000777000777</v>
      </c>
      <c r="H3432" t="str">
        <f t="shared" si="1792"/>
        <v>9.12669416164107+0.250132742920838i</v>
      </c>
      <c r="I3432" t="str">
        <f t="shared" si="1793"/>
        <v>5882.63224384689i</v>
      </c>
      <c r="J3432" t="str">
        <f t="shared" si="1787"/>
        <v>-29599.0425398386+1272.27687727603i</v>
      </c>
      <c r="K3432" t="str">
        <f t="shared" si="1794"/>
        <v>0.00852700161950062-0.198377482276693i</v>
      </c>
      <c r="L3432" t="str">
        <f t="shared" si="1795"/>
        <v>0.000632441272957293-0.0123314045913516i</v>
      </c>
      <c r="M3432" t="str">
        <f t="shared" si="1796"/>
        <v>0.00915944289245791-0.210708886868045i</v>
      </c>
      <c r="N3432" t="str">
        <f t="shared" si="1797"/>
        <v>-6.64349475939002i</v>
      </c>
      <c r="O3432" t="str">
        <f t="shared" si="1798"/>
        <v>0.935787766828456-0.352563831744284i</v>
      </c>
      <c r="P3432" t="str">
        <f t="shared" si="1799"/>
        <v>0.064212233171544+0.352563831744284i</v>
      </c>
      <c r="Q3432" t="str">
        <f t="shared" si="1800"/>
        <v>-0.064212233171544+6.29093092764574i</v>
      </c>
      <c r="R3432" t="str">
        <f t="shared" si="1801"/>
        <v>0.0559331765946976-0.0107780276288047i</v>
      </c>
      <c r="S3432" t="str">
        <f t="shared" si="1802"/>
        <v>0.68575992842753i</v>
      </c>
      <c r="T3432" t="str">
        <f t="shared" si="1803"/>
        <v>0.00739113945531905+0.0383567311783042i</v>
      </c>
      <c r="U3432" t="str">
        <f t="shared" si="1804"/>
        <v>0.0000500000000000001-0.000160977205053096i</v>
      </c>
      <c r="V3432" t="str">
        <f t="shared" si="1805"/>
        <v>3.33333333333333E-06-0.000177074925558406i</v>
      </c>
      <c r="W3432" t="str">
        <f t="shared" si="1806"/>
        <v>0.0000141990425385698-0.0000860685070991958i</v>
      </c>
      <c r="X3432" t="str">
        <f t="shared" si="1807"/>
        <v>0.0000143350473062984-0.0000860221305700789i</v>
      </c>
      <c r="Y3432" t="str">
        <f t="shared" si="1808"/>
        <v>0.009+0.941221159015502i</v>
      </c>
      <c r="Z3432" t="str">
        <f t="shared" si="1809"/>
        <v>-0.00127747571752476-0.000225479049823945i</v>
      </c>
      <c r="AA3432" t="str">
        <f t="shared" si="1810"/>
        <v>0.142468192711587-14.8742887130022i</v>
      </c>
      <c r="AB3432" t="str">
        <f t="shared" si="1811"/>
        <v>0.0510569763500098+0.264963031542452i</v>
      </c>
      <c r="AC3432" t="str">
        <f t="shared" si="1812"/>
        <v>1.05629771889663-0.00833124489753305i</v>
      </c>
      <c r="AD3432" t="str">
        <f t="shared" si="1813"/>
        <v>0.0463544601985664+0.251206849314825i</v>
      </c>
      <c r="AE3432" t="str">
        <f t="shared" si="1814"/>
        <v>-2.57481560986269E-06-0.000331362609716266i</v>
      </c>
      <c r="AF3432" t="str">
        <f t="shared" si="1815"/>
        <v>-15.0837003797584-0.237598804688022i</v>
      </c>
      <c r="AG3432" t="str">
        <f t="shared" si="1816"/>
        <v>1.01355012060721-0.00236639631068289i</v>
      </c>
      <c r="AH3432" t="str">
        <f t="shared" si="1817"/>
        <v>-0.0000508749361680741+0.00493183869572257i</v>
      </c>
      <c r="AI3432">
        <f t="shared" si="1818"/>
        <v>-46.139360607617263</v>
      </c>
      <c r="AJ3432">
        <f t="shared" si="1819"/>
        <v>90.591020087613614</v>
      </c>
      <c r="AK3432"/>
      <c r="AL3432"/>
      <c r="AM3432"/>
      <c r="AN3432"/>
    </row>
    <row r="3433" spans="1:40" x14ac:dyDescent="0.25">
      <c r="A3433"/>
      <c r="B3433">
        <f t="shared" si="1820"/>
        <v>1499000</v>
      </c>
      <c r="C3433" s="186" t="str">
        <f t="shared" si="1788"/>
        <v>-3.40125718394574E-08+0.00163377087386681i</v>
      </c>
      <c r="D3433" s="158" t="str">
        <f t="shared" si="1789"/>
        <v>-5.95700621776901+0.0125255766996455i</v>
      </c>
      <c r="E3433" t="str">
        <f t="shared" si="1790"/>
        <v>2870</v>
      </c>
      <c r="F3433" t="str">
        <f t="shared" si="1791"/>
        <v>0.777000777000777</v>
      </c>
      <c r="G3433" t="str">
        <f t="shared" si="1786"/>
        <v>0.777000777000777</v>
      </c>
      <c r="H3433" t="str">
        <f t="shared" si="1792"/>
        <v>9.12670399855087+0.249966166632617i</v>
      </c>
      <c r="I3433" t="str">
        <f t="shared" si="1793"/>
        <v>5886.55923466387i</v>
      </c>
      <c r="J3433" t="str">
        <f t="shared" si="1787"/>
        <v>-29638.5751465059+1273.12619428355i</v>
      </c>
      <c r="K3433" t="str">
        <f t="shared" si="1794"/>
        <v>0.00851564867449871-0.198245621128239i</v>
      </c>
      <c r="L3433" t="str">
        <f t="shared" si="1795"/>
        <v>0.000631599946881242-0.012323221291018i</v>
      </c>
      <c r="M3433" t="str">
        <f t="shared" si="1796"/>
        <v>0.00914724862137995-0.210568842419257i</v>
      </c>
      <c r="N3433" t="str">
        <f t="shared" si="1797"/>
        <v>-6.64792966910923i</v>
      </c>
      <c r="O3433" t="str">
        <f t="shared" si="1798"/>
        <v>0.934214980469656-0.356710485220269i</v>
      </c>
      <c r="P3433" t="str">
        <f t="shared" si="1799"/>
        <v>0.065785019530344+0.356710485220269i</v>
      </c>
      <c r="Q3433" t="str">
        <f t="shared" si="1800"/>
        <v>-0.065785019530344+6.29121918388896i</v>
      </c>
      <c r="R3433" t="str">
        <f t="shared" si="1801"/>
        <v>0.0565842105896283-0.0110483216205679i</v>
      </c>
      <c r="S3433" t="str">
        <f t="shared" si="1802"/>
        <v>0.686217712091367i</v>
      </c>
      <c r="T3433" t="str">
        <f t="shared" si="1803"/>
        <v>0.00758155398491569+0.0388290875313108i</v>
      </c>
      <c r="U3433" t="str">
        <f t="shared" si="1804"/>
        <v>0.0000500000000000001-0.000160869815323241i</v>
      </c>
      <c r="V3433" t="str">
        <f t="shared" si="1805"/>
        <v>3.33333333333333E-06-0.000176956796855565i</v>
      </c>
      <c r="W3433" t="str">
        <f t="shared" si="1806"/>
        <v>0.0000141986833620514-0.0000860133649297686i</v>
      </c>
      <c r="X3433" t="str">
        <f t="shared" si="1807"/>
        <v>0.0000143345092342331-0.0000859670195701093i</v>
      </c>
      <c r="Y3433" t="str">
        <f t="shared" si="1808"/>
        <v>0.009+0.94184947754622i</v>
      </c>
      <c r="Z3433" t="str">
        <f t="shared" si="1809"/>
        <v>-0.00127580575096391-0.000225304619169839i</v>
      </c>
      <c r="AA3433" t="str">
        <f t="shared" si="1810"/>
        <v>0.142278146719034-14.8643659482664i</v>
      </c>
      <c r="AB3433" t="str">
        <f t="shared" si="1811"/>
        <v>0.0523723337712958+0.268226004361464i</v>
      </c>
      <c r="AC3433" t="str">
        <f t="shared" si="1812"/>
        <v>1.05695910200302-0.00857445174840306i</v>
      </c>
      <c r="AD3433" t="str">
        <f t="shared" si="1813"/>
        <v>0.047488194863254+0.254156654772977i</v>
      </c>
      <c r="AE3433" t="str">
        <f t="shared" si="1814"/>
        <v>-0.0000033230437963285-0.000334953831463842i</v>
      </c>
      <c r="AF3433" t="str">
        <f t="shared" si="1815"/>
        <v>-15.0837102163199-0.237440589932972i</v>
      </c>
      <c r="AG3433" t="str">
        <f t="shared" si="1816"/>
        <v>1.01370037528666-0.00242438990724635i</v>
      </c>
      <c r="AH3433" t="str">
        <f t="shared" si="1817"/>
        <v>-0.00004093198388668+0.00498474346387459i</v>
      </c>
      <c r="AI3433">
        <f t="shared" si="1818"/>
        <v>-46.046850922413505</v>
      </c>
      <c r="AJ3433">
        <f t="shared" si="1819"/>
        <v>90.470470994462019</v>
      </c>
      <c r="AK3433"/>
      <c r="AL3433"/>
      <c r="AM3433"/>
      <c r="AN3433"/>
    </row>
    <row r="3434" spans="1:40" x14ac:dyDescent="0.25">
      <c r="A3434"/>
      <c r="B3434">
        <f t="shared" si="1820"/>
        <v>1500000</v>
      </c>
      <c r="C3434" s="186" t="str">
        <f t="shared" si="1788"/>
        <v>-3.39672368603897E-08+0.00163268169328517i</v>
      </c>
      <c r="D3434" s="158" t="str">
        <f t="shared" si="1789"/>
        <v>-5.95700621742144+0.0125172263151863i</v>
      </c>
      <c r="E3434" t="str">
        <f t="shared" si="1790"/>
        <v>2870</v>
      </c>
      <c r="F3434" t="str">
        <f t="shared" si="1791"/>
        <v>0.777000777000777</v>
      </c>
      <c r="G3434" t="str">
        <f t="shared" si="1786"/>
        <v>0.777000777000777</v>
      </c>
      <c r="H3434" t="str">
        <f t="shared" si="1792"/>
        <v>9.12671381581617+0.249799811867128i</v>
      </c>
      <c r="I3434" t="str">
        <f t="shared" si="1793"/>
        <v>5890.48622548086i</v>
      </c>
      <c r="J3434" t="str">
        <f t="shared" si="1787"/>
        <v>-29678.1341346258+1273.97551129108i</v>
      </c>
      <c r="K3434" t="str">
        <f t="shared" si="1794"/>
        <v>0.00850431837417026-0.198113934840401i</v>
      </c>
      <c r="L3434" t="str">
        <f t="shared" si="1795"/>
        <v>0.000630760297026212-0.0123150488158977i</v>
      </c>
      <c r="M3434" t="str">
        <f t="shared" si="1796"/>
        <v>0.00913507867119647-0.210428983656299i</v>
      </c>
      <c r="N3434" t="str">
        <f t="shared" si="1797"/>
        <v>-6.65236457882845i</v>
      </c>
      <c r="O3434" t="str">
        <f t="shared" si="1798"/>
        <v>0.932623819604424-0.360850122774616i</v>
      </c>
      <c r="P3434" t="str">
        <f t="shared" si="1799"/>
        <v>0.067376180395576+0.360850122774616i</v>
      </c>
      <c r="Q3434" t="str">
        <f t="shared" si="1800"/>
        <v>-0.067376180395576+6.29151445605383i</v>
      </c>
      <c r="R3434" t="str">
        <f t="shared" si="1801"/>
        <v>0.0572338017810979-0.0113219759481857i</v>
      </c>
      <c r="S3434" t="str">
        <f t="shared" si="1802"/>
        <v>0.686675495755203i</v>
      </c>
      <c r="T3434" t="str">
        <f t="shared" si="1803"/>
        <v>0.0077745234471489+0.0393010492119904i</v>
      </c>
      <c r="U3434" t="str">
        <f t="shared" si="1804"/>
        <v>0.0000500000000000001-0.000160762568779692i</v>
      </c>
      <c r="V3434" t="str">
        <f t="shared" si="1805"/>
        <v>3.33333333333333E-06-0.000176838825657661i</v>
      </c>
      <c r="W3434" t="str">
        <f t="shared" si="1806"/>
        <v>0.000014198323969164-0.0000859582976528556i</v>
      </c>
      <c r="X3434" t="str">
        <f t="shared" si="1807"/>
        <v>0.0000143339713036819-0.0000859119834205554i</v>
      </c>
      <c r="Y3434" t="str">
        <f t="shared" si="1808"/>
        <v>0.009+0.942477796076938i</v>
      </c>
      <c r="Z3434" t="str">
        <f t="shared" si="1809"/>
        <v>-0.00127413912093774-0.00022513045516904i</v>
      </c>
      <c r="AA3434" t="str">
        <f t="shared" si="1810"/>
        <v>0.142088480743784-14.8544564137948i</v>
      </c>
      <c r="AB3434" t="str">
        <f t="shared" si="1811"/>
        <v>0.0537053403163725+0.271486250838241i</v>
      </c>
      <c r="AC3434" t="str">
        <f t="shared" si="1812"/>
        <v>1.0576191783494-0.00882111192013442i</v>
      </c>
      <c r="AD3434" t="str">
        <f t="shared" si="1813"/>
        <v>0.0486351061136027+0.257101300845251i</v>
      </c>
      <c r="AE3434" t="str">
        <f t="shared" si="1814"/>
        <v>-0.0000040865584664556-0.000338532069027467i</v>
      </c>
      <c r="AF3434" t="str">
        <f t="shared" si="1815"/>
        <v>-15.0837200332376-0.237282585551942i</v>
      </c>
      <c r="AG3434" t="str">
        <f t="shared" si="1816"/>
        <v>1.01385015821154-0.00248301928917181i</v>
      </c>
      <c r="AH3434" t="str">
        <f t="shared" si="1817"/>
        <v>-0.0000307691803436816+0.00503744678521615i</v>
      </c>
      <c r="AI3434">
        <f t="shared" si="1818"/>
        <v>-45.955628545984297</v>
      </c>
      <c r="AJ3434">
        <f t="shared" si="1819"/>
        <v>90.349963448548806</v>
      </c>
      <c r="AK3434"/>
      <c r="AL3434"/>
      <c r="AM3434"/>
      <c r="AN3434"/>
    </row>
    <row r="3435" spans="1:40" x14ac:dyDescent="0.25">
      <c r="A3435"/>
      <c r="B3435">
        <f t="shared" si="1820"/>
        <v>1501000</v>
      </c>
      <c r="C3435" s="186" t="str">
        <f t="shared" si="1788"/>
        <v>-3.39219924606873E-08+0.0016315939639768i</v>
      </c>
      <c r="D3435" s="158" t="str">
        <f t="shared" si="1789"/>
        <v>-5.95700621707456+0.0125088870571555i</v>
      </c>
      <c r="E3435" t="str">
        <f t="shared" si="1790"/>
        <v>2870</v>
      </c>
      <c r="F3435" t="str">
        <f t="shared" si="1791"/>
        <v>0.777000777000777</v>
      </c>
      <c r="G3435" t="str">
        <f t="shared" si="1786"/>
        <v>0.777000777000777</v>
      </c>
      <c r="H3435" t="str">
        <f t="shared" si="1792"/>
        <v>9.12672361348923+0.249633678183162i</v>
      </c>
      <c r="I3435" t="str">
        <f t="shared" si="1793"/>
        <v>5894.41321629785i</v>
      </c>
      <c r="J3435" t="str">
        <f t="shared" si="1787"/>
        <v>-29717.7195041983+1274.82482829861i</v>
      </c>
      <c r="K3435" t="str">
        <f t="shared" si="1794"/>
        <v>0.00849301065836783-0.197982423066224i</v>
      </c>
      <c r="L3435" t="str">
        <f t="shared" si="1795"/>
        <v>0.000629922318946214-0.0123068871445823i</v>
      </c>
      <c r="M3435" t="str">
        <f t="shared" si="1796"/>
        <v>0.00912293297731404-0.210289310210806i</v>
      </c>
      <c r="N3435" t="str">
        <f t="shared" si="1797"/>
        <v>-6.65679948854767i</v>
      </c>
      <c r="O3435" t="str">
        <f t="shared" si="1798"/>
        <v>0.931014315528336-0.364982662987303i</v>
      </c>
      <c r="P3435" t="str">
        <f t="shared" si="1799"/>
        <v>0.068985684471664+0.364982662987303i</v>
      </c>
      <c r="Q3435" t="str">
        <f t="shared" si="1800"/>
        <v>-0.068985684471664+6.29181682556037i</v>
      </c>
      <c r="R3435" t="str">
        <f t="shared" si="1801"/>
        <v>0.0578819296469126-0.011598988182622i</v>
      </c>
      <c r="S3435" t="str">
        <f t="shared" si="1802"/>
        <v>0.687133279419039i</v>
      </c>
      <c r="T3435" t="str">
        <f t="shared" si="1803"/>
        <v>0.00797005078786773+0.0397726001373852i</v>
      </c>
      <c r="U3435" t="str">
        <f t="shared" si="1804"/>
        <v>0.0000499999999999999-0.000160655465136268i</v>
      </c>
      <c r="V3435" t="str">
        <f t="shared" si="1805"/>
        <v>3.33333333333333E-06-0.000176721011649895i</v>
      </c>
      <c r="W3435" t="str">
        <f t="shared" si="1806"/>
        <v>0.0000141979643599521-0.0000859033051184906i</v>
      </c>
      <c r="X3435" t="str">
        <f t="shared" si="1807"/>
        <v>0.0000143334335137361-0.000085857021971536i</v>
      </c>
      <c r="Y3435" t="str">
        <f t="shared" si="1808"/>
        <v>0.009+0.943106114607656i</v>
      </c>
      <c r="Z3435" t="str">
        <f t="shared" si="1809"/>
        <v>-0.00127247581855675-0.000224956557189953i</v>
      </c>
      <c r="AA3435" t="str">
        <f t="shared" si="1810"/>
        <v>0.141899193773297-14.8445600831448i</v>
      </c>
      <c r="AB3435" t="str">
        <f t="shared" si="1811"/>
        <v>0.0550560163347606+0.274743659873918i</v>
      </c>
      <c r="AC3435" t="str">
        <f t="shared" si="1812"/>
        <v>1.0582779270667-0.00907122370301995i</v>
      </c>
      <c r="AD3435" t="str">
        <f t="shared" si="1813"/>
        <v>0.0497951694614723+0.260040728391842i</v>
      </c>
      <c r="AE3435" t="str">
        <f t="shared" si="1814"/>
        <v>-4.86528203246219E-06-0.000342097288605245i</v>
      </c>
      <c r="AF3435" t="str">
        <f t="shared" si="1815"/>
        <v>-15.0837298305638-0.237124791126007i</v>
      </c>
      <c r="AG3435" t="str">
        <f t="shared" si="1816"/>
        <v>1.0139994671221-0.00254228189107533i</v>
      </c>
      <c r="AH3435" t="str">
        <f t="shared" si="1817"/>
        <v>-0.0000203878133964062+0.00508994835979077i</v>
      </c>
      <c r="AI3435">
        <f t="shared" si="1818"/>
        <v>-45.865662797795245</v>
      </c>
      <c r="AJ3435">
        <f t="shared" si="1819"/>
        <v>90.229497301620114</v>
      </c>
      <c r="AK3435"/>
      <c r="AL3435"/>
      <c r="AM3435"/>
      <c r="AN3435"/>
    </row>
    <row r="3436" spans="1:40" x14ac:dyDescent="0.25">
      <c r="A3436"/>
      <c r="B3436">
        <f t="shared" si="1820"/>
        <v>1502000</v>
      </c>
      <c r="C3436" s="186" t="str">
        <f t="shared" si="1788"/>
        <v>-3.38768383992071E-08+0.001630507683043i</v>
      </c>
      <c r="D3436" s="158" t="str">
        <f t="shared" si="1789"/>
        <v>-5.95700621672838+0.0125005589033297i</v>
      </c>
      <c r="E3436" t="str">
        <f t="shared" si="1790"/>
        <v>2870</v>
      </c>
      <c r="F3436" t="str">
        <f t="shared" si="1791"/>
        <v>0.777000777000777</v>
      </c>
      <c r="G3436" t="str">
        <f t="shared" si="1786"/>
        <v>0.777000777000777</v>
      </c>
      <c r="H3436" t="str">
        <f t="shared" si="1792"/>
        <v>9.12673339162216+0.249467765140676i</v>
      </c>
      <c r="I3436" t="str">
        <f t="shared" si="1793"/>
        <v>5898.34020711484i</v>
      </c>
      <c r="J3436" t="str">
        <f t="shared" si="1787"/>
        <v>-29757.3312552233+1275.67414530614i</v>
      </c>
      <c r="K3436" t="str">
        <f t="shared" si="1794"/>
        <v>0.00848172546714352-0.197851085459668i</v>
      </c>
      <c r="L3436" t="str">
        <f t="shared" si="1795"/>
        <v>0.000629086008209969-0.0122987362557195i</v>
      </c>
      <c r="M3436" t="str">
        <f t="shared" si="1796"/>
        <v>0.00911081147535349-0.210149821715388i</v>
      </c>
      <c r="N3436" t="str">
        <f t="shared" si="1797"/>
        <v>-6.66123439826689i</v>
      </c>
      <c r="O3436" t="str">
        <f t="shared" si="1798"/>
        <v>0.929386499897752-0.369108024577907i</v>
      </c>
      <c r="P3436" t="str">
        <f t="shared" si="1799"/>
        <v>0.070613500102248+0.369108024577907i</v>
      </c>
      <c r="Q3436" t="str">
        <f t="shared" si="1800"/>
        <v>-0.070613500102248+6.29212637368898i</v>
      </c>
      <c r="R3436" t="str">
        <f t="shared" si="1801"/>
        <v>0.0585285736202364-0.0118793557380098i</v>
      </c>
      <c r="S3436" t="str">
        <f t="shared" si="1802"/>
        <v>0.687591063082876i</v>
      </c>
      <c r="T3436" t="str">
        <f t="shared" si="1803"/>
        <v>0.00816813884063782+0.0402437241562627i</v>
      </c>
      <c r="U3436" t="str">
        <f t="shared" si="1804"/>
        <v>0.0000499999999999999-0.000160548504107549i</v>
      </c>
      <c r="V3436" t="str">
        <f t="shared" si="1805"/>
        <v>3.33333333333333E-06-0.000176603354518304i</v>
      </c>
      <c r="W3436" t="str">
        <f t="shared" si="1806"/>
        <v>0.0000141976045344599-0.0000858483871771068i</v>
      </c>
      <c r="X3436" t="str">
        <f t="shared" si="1807"/>
        <v>0.0000143328958634898-0.0000858021350735705i</v>
      </c>
      <c r="Y3436" t="str">
        <f t="shared" si="1808"/>
        <v>0.009+0.943734433138374i</v>
      </c>
      <c r="Z3436" t="str">
        <f t="shared" si="1809"/>
        <v>-0.00127081583496105-0.000224782924602992i</v>
      </c>
      <c r="AA3436" t="str">
        <f t="shared" si="1810"/>
        <v>0.141710284798405-14.8346769299442i</v>
      </c>
      <c r="AB3436" t="str">
        <f t="shared" si="1811"/>
        <v>0.0564243814003424+0.277998119898i</v>
      </c>
      <c r="AC3436" t="str">
        <f t="shared" si="1812"/>
        <v>1.05893532723533-0.00932478523078962i</v>
      </c>
      <c r="AD3436" t="str">
        <f t="shared" si="1813"/>
        <v>0.0509683601538803+0.262974878397002i</v>
      </c>
      <c r="AE3436" t="str">
        <f t="shared" si="1814"/>
        <v>-5.65913690235476E-06-0.000345649456721475i</v>
      </c>
      <c r="AF3436" t="str">
        <f t="shared" si="1815"/>
        <v>-15.0837396083505-0.236967206237346i</v>
      </c>
      <c r="AG3436" t="str">
        <f t="shared" si="1816"/>
        <v>1.01414829977121-0.00260217514006219i</v>
      </c>
      <c r="AH3436" t="str">
        <f t="shared" si="1817"/>
        <v>-9.78916819862916E-06+0.00514224789299788i</v>
      </c>
      <c r="AI3436">
        <f t="shared" si="1818"/>
        <v>-45.77692408327583</v>
      </c>
      <c r="AJ3436">
        <f t="shared" si="1819"/>
        <v>90.109072405076731</v>
      </c>
      <c r="AK3436"/>
      <c r="AL3436"/>
      <c r="AM3436"/>
      <c r="AN3436"/>
    </row>
    <row r="3437" spans="1:40" x14ac:dyDescent="0.25">
      <c r="A3437"/>
      <c r="B3437">
        <f t="shared" si="1820"/>
        <v>1503000</v>
      </c>
      <c r="C3437" s="186" t="str">
        <f t="shared" si="1788"/>
        <v>-3.38317744356081E-08+0.00162942284759281i</v>
      </c>
      <c r="D3437" s="158" t="str">
        <f t="shared" si="1789"/>
        <v>-5.95700621638289+0.0124922418315449i</v>
      </c>
      <c r="E3437" t="str">
        <f t="shared" si="1790"/>
        <v>2870</v>
      </c>
      <c r="F3437" t="str">
        <f t="shared" si="1791"/>
        <v>0.777000777000777</v>
      </c>
      <c r="G3437" t="str">
        <f t="shared" si="1786"/>
        <v>0.777000777000777</v>
      </c>
      <c r="H3437" t="str">
        <f t="shared" si="1792"/>
        <v>9.12674315026683+0.249302072300795i</v>
      </c>
      <c r="I3437" t="str">
        <f t="shared" si="1793"/>
        <v>5902.26719793182i</v>
      </c>
      <c r="J3437" t="str">
        <f t="shared" si="1787"/>
        <v>-29796.9693877009+1276.52346231366i</v>
      </c>
      <c r="K3437" t="str">
        <f t="shared" si="1794"/>
        <v>0.00847046274074796-0.197719921675604i</v>
      </c>
      <c r="L3437" t="str">
        <f t="shared" si="1795"/>
        <v>0.000628251360400877-0.0122905961280134i</v>
      </c>
      <c r="M3437" t="str">
        <f t="shared" si="1796"/>
        <v>0.00909871410114884-0.210010517803617i</v>
      </c>
      <c r="N3437" t="str">
        <f t="shared" si="1797"/>
        <v>-6.66566930798611i</v>
      </c>
      <c r="O3437" t="str">
        <f t="shared" si="1798"/>
        <v>0.927740404729187-0.373226126407201i</v>
      </c>
      <c r="P3437" t="str">
        <f t="shared" si="1799"/>
        <v>0.072259595270813+0.373226126407201i</v>
      </c>
      <c r="Q3437" t="str">
        <f t="shared" si="1800"/>
        <v>-0.072259595270813+6.29244318157891i</v>
      </c>
      <c r="R3437" t="str">
        <f t="shared" si="1801"/>
        <v>0.0591737130908996-0.0121630758706713i</v>
      </c>
      <c r="S3437" t="str">
        <f t="shared" si="1802"/>
        <v>0.688048846746713i</v>
      </c>
      <c r="T3437" t="str">
        <f t="shared" si="1803"/>
        <v>0.00836879032570816+0.0407144050499143i</v>
      </c>
      <c r="U3437" t="str">
        <f t="shared" si="1804"/>
        <v>0.0000499999999999999-0.000160441685408874i</v>
      </c>
      <c r="V3437" t="str">
        <f t="shared" si="1805"/>
        <v>3.33333333333333E-06-0.000176485853949762i</v>
      </c>
      <c r="W3437" t="str">
        <f t="shared" si="1806"/>
        <v>0.0000141972444927321-0.0000857935436795345i</v>
      </c>
      <c r="X3437" t="str">
        <f t="shared" si="1807"/>
        <v>0.0000143323583520408-0.0000857473225775744i</v>
      </c>
      <c r="Y3437" t="str">
        <f t="shared" si="1808"/>
        <v>0.009+0.944362751669092i</v>
      </c>
      <c r="Z3437" t="str">
        <f t="shared" si="1809"/>
        <v>-0.00126915916132019-0.000224609556780574i</v>
      </c>
      <c r="AA3437" t="str">
        <f t="shared" si="1810"/>
        <v>0.141521752813297-14.8248069278908i</v>
      </c>
      <c r="AB3437" t="str">
        <f t="shared" si="1811"/>
        <v>0.0578104543042244+0.281249518873874i</v>
      </c>
      <c r="AC3437" t="str">
        <f t="shared" si="1812"/>
        <v>1.05959135788649-0.00958179447957346i</v>
      </c>
      <c r="AD3437" t="str">
        <f t="shared" si="1813"/>
        <v>0.0521546531736872+0.265903691970202i</v>
      </c>
      <c r="AE3437" t="str">
        <f t="shared" si="1814"/>
        <v>-6.46804548111663E-06-0.000349188540226228i</v>
      </c>
      <c r="AF3437" t="str">
        <f t="shared" si="1815"/>
        <v>-15.0837493666497-0.23680983046925i</v>
      </c>
      <c r="AG3437" t="str">
        <f t="shared" si="1816"/>
        <v>1.01429665392436-0.00266269645578841i</v>
      </c>
      <c r="AH3437" t="str">
        <f t="shared" si="1817"/>
        <v>1.02547281050517E-06+0.00519434509556044i</v>
      </c>
      <c r="AI3437">
        <f t="shared" si="1818"/>
        <v>-45.689383843162112</v>
      </c>
      <c r="AJ3437">
        <f t="shared" si="1819"/>
        <v>89.988688609978155</v>
      </c>
      <c r="AK3437"/>
      <c r="AL3437"/>
      <c r="AM3437"/>
      <c r="AN3437"/>
    </row>
    <row r="3438" spans="1:40" x14ac:dyDescent="0.25">
      <c r="A3438"/>
      <c r="B3438">
        <f t="shared" si="1820"/>
        <v>1504000</v>
      </c>
      <c r="C3438" s="186" t="str">
        <f t="shared" si="1788"/>
        <v>-3.3786800330348E-08+0.00162833945474295i</v>
      </c>
      <c r="D3438" s="158" t="str">
        <f t="shared" si="1789"/>
        <v>-5.95700621603809+0.012483935819696i</v>
      </c>
      <c r="E3438" t="str">
        <f t="shared" si="1790"/>
        <v>2870</v>
      </c>
      <c r="F3438" t="str">
        <f t="shared" si="1791"/>
        <v>0.777000777000777</v>
      </c>
      <c r="G3438" t="str">
        <f t="shared" si="1786"/>
        <v>0.777000777000777</v>
      </c>
      <c r="H3438" t="str">
        <f t="shared" si="1792"/>
        <v>9.12675288947501+0.249136599225806i</v>
      </c>
      <c r="I3438" t="str">
        <f t="shared" si="1793"/>
        <v>5906.19418874881i</v>
      </c>
      <c r="J3438" t="str">
        <f t="shared" si="1787"/>
        <v>-29836.633901631+1277.37277932119i</v>
      </c>
      <c r="K3438" t="str">
        <f t="shared" si="1794"/>
        <v>0.00845922241962996-0.197588931369818i</v>
      </c>
      <c r="L3438" t="str">
        <f t="shared" si="1795"/>
        <v>0.000627418371116923-0.0122824667402237i</v>
      </c>
      <c r="M3438" t="str">
        <f t="shared" si="1796"/>
        <v>0.00908664079074688-0.209871398110042i</v>
      </c>
      <c r="N3438" t="str">
        <f t="shared" si="1797"/>
        <v>-6.67010421770533i</v>
      </c>
      <c r="O3438" t="str">
        <f t="shared" si="1798"/>
        <v>0.926076062398685-0.377336887478744i</v>
      </c>
      <c r="P3438" t="str">
        <f t="shared" si="1799"/>
        <v>0.073923937601315+0.377336887478744i</v>
      </c>
      <c r="Q3438" t="str">
        <f t="shared" si="1800"/>
        <v>-0.073923937601315+6.29276733022659i</v>
      </c>
      <c r="R3438" t="str">
        <f t="shared" si="1801"/>
        <v>0.0598173274067248-0.0124501456781473i</v>
      </c>
      <c r="S3438" t="str">
        <f t="shared" si="1802"/>
        <v>0.68850663041055i</v>
      </c>
      <c r="T3438" t="str">
        <f t="shared" si="1803"/>
        <v>0.00857200784898167+0.0411846265329687i</v>
      </c>
      <c r="U3438" t="str">
        <f t="shared" si="1804"/>
        <v>0.00005-0.000160335008756342i</v>
      </c>
      <c r="V3438" t="str">
        <f t="shared" si="1805"/>
        <v>3.33333333333333E-06-0.000176368509631976i</v>
      </c>
      <c r="W3438" t="str">
        <f t="shared" si="1806"/>
        <v>0.0000141968842348129-0.0000857387744770024i</v>
      </c>
      <c r="X3438" t="str">
        <f t="shared" si="1807"/>
        <v>0.0000143318209784892-0.0000856925843348612i</v>
      </c>
      <c r="Y3438" t="str">
        <f t="shared" si="1808"/>
        <v>0.009+0.94499107019981i</v>
      </c>
      <c r="Z3438" t="str">
        <f t="shared" si="1809"/>
        <v>-0.00126750578883307-0.000224436453097108i</v>
      </c>
      <c r="AA3438" t="str">
        <f t="shared" si="1810"/>
        <v>0.141333596815504-14.8149500507527i</v>
      </c>
      <c r="AB3438" t="str">
        <f t="shared" si="1811"/>
        <v>0.059214253047626+0.284497744304433i</v>
      </c>
      <c r="AC3438" t="str">
        <f t="shared" si="1812"/>
        <v>1.06024599800346-0.00984224926687495i</v>
      </c>
      <c r="AD3438" t="str">
        <f t="shared" si="1813"/>
        <v>0.0533540232402835+0.268827110347295i</v>
      </c>
      <c r="AE3438" t="str">
        <f t="shared" si="1814"/>
        <v>-7.29193017190178E-06-0.000352714506294974i</v>
      </c>
      <c r="AF3438" t="str">
        <f t="shared" si="1815"/>
        <v>-15.0837591055131-0.23665266340611i</v>
      </c>
      <c r="AG3438" t="str">
        <f t="shared" si="1816"/>
        <v>1.01444452735969-0.00272384325052224i</v>
      </c>
      <c r="AH3438" t="str">
        <f t="shared" si="1817"/>
        <v>0.0000120548299174482+0.00524623968349332i</v>
      </c>
      <c r="AI3438">
        <f t="shared" si="1818"/>
        <v>-45.60301450575848</v>
      </c>
      <c r="AJ3438">
        <f t="shared" si="1819"/>
        <v>89.868345767045042</v>
      </c>
      <c r="AK3438"/>
      <c r="AL3438"/>
      <c r="AM3438"/>
      <c r="AN3438"/>
    </row>
    <row r="3439" spans="1:40" x14ac:dyDescent="0.25">
      <c r="A3439"/>
      <c r="B3439">
        <f t="shared" si="1820"/>
        <v>1505000</v>
      </c>
      <c r="C3439" s="186" t="str">
        <f t="shared" si="1788"/>
        <v>-3.374191584468E-08+0.0016272575016178i</v>
      </c>
      <c r="D3439" s="158" t="str">
        <f t="shared" si="1789"/>
        <v>-5.95700621569398+0.0124756408457365i</v>
      </c>
      <c r="E3439" t="str">
        <f t="shared" si="1790"/>
        <v>2870</v>
      </c>
      <c r="F3439" t="str">
        <f t="shared" si="1791"/>
        <v>0.777000777000777</v>
      </c>
      <c r="G3439" t="str">
        <f t="shared" si="1786"/>
        <v>0.777000777000777</v>
      </c>
      <c r="H3439" t="str">
        <f t="shared" si="1792"/>
        <v>9.12676260929825+0.248971345479155i</v>
      </c>
      <c r="I3439" t="str">
        <f t="shared" si="1793"/>
        <v>5910.1211795658i</v>
      </c>
      <c r="J3439" t="str">
        <f t="shared" si="1787"/>
        <v>-29876.3247970137+1278.22209632872i</v>
      </c>
      <c r="K3439" t="str">
        <f t="shared" si="1794"/>
        <v>0.00844800444443506-0.197458114198996i</v>
      </c>
      <c r="L3439" t="str">
        <f t="shared" si="1795"/>
        <v>0.000626587035970639-0.0122743480711659i</v>
      </c>
      <c r="M3439" t="str">
        <f t="shared" si="1796"/>
        <v>0.0090745914804057-0.209732462270162i</v>
      </c>
      <c r="N3439" t="str">
        <f t="shared" si="1797"/>
        <v>-6.67453912742455i</v>
      </c>
      <c r="O3439" t="str">
        <f t="shared" si="1798"/>
        <v>0.924393505641184-0.381440226940476i</v>
      </c>
      <c r="P3439" t="str">
        <f t="shared" si="1799"/>
        <v>0.0756064943588159+0.381440226940476i</v>
      </c>
      <c r="Q3439" t="str">
        <f t="shared" si="1800"/>
        <v>-0.0756064943588159+6.29309890048407i</v>
      </c>
      <c r="R3439" t="str">
        <f t="shared" si="1801"/>
        <v>0.0604593958748687-0.0127405620982374i</v>
      </c>
      <c r="S3439" t="str">
        <f t="shared" si="1802"/>
        <v>0.688964414074387i</v>
      </c>
      <c r="T3439" t="str">
        <f t="shared" si="1803"/>
        <v>0.00877779390099047+0.0416543722542203i</v>
      </c>
      <c r="U3439" t="str">
        <f t="shared" si="1804"/>
        <v>0.00005-0.000160228473866803i</v>
      </c>
      <c r="V3439" t="str">
        <f t="shared" si="1805"/>
        <v>3.33333333333333E-06-0.000176251321253483i</v>
      </c>
      <c r="W3439" t="str">
        <f t="shared" si="1806"/>
        <v>0.000014196523760747-0.0000856840794211326i</v>
      </c>
      <c r="X3439" t="str">
        <f t="shared" si="1807"/>
        <v>0.0000143312837419392-0.000085637920197138i</v>
      </c>
      <c r="Y3439" t="str">
        <f t="shared" si="1808"/>
        <v>0.009+0.945619388730528i</v>
      </c>
      <c r="Z3439" t="str">
        <f t="shared" si="1809"/>
        <v>-0.00126585570872784-0.000224263612929005i</v>
      </c>
      <c r="AA3439" t="str">
        <f t="shared" si="1810"/>
        <v>0.141145815805887-14.8051062723673i</v>
      </c>
      <c r="AB3439" t="str">
        <f t="shared" si="1811"/>
        <v>0.0606357948348012+0.287742683237794i</v>
      </c>
      <c r="AC3439" t="str">
        <f t="shared" si="1812"/>
        <v>1.0608992265229-0.0101061472505525i</v>
      </c>
      <c r="AD3439" t="str">
        <f t="shared" si="1813"/>
        <v>0.0545664448102828+0.271745074891675i</v>
      </c>
      <c r="AE3439" t="str">
        <f t="shared" si="1814"/>
        <v>-8.13071337720908E-06-0.000356227322428145i</v>
      </c>
      <c r="AF3439" t="str">
        <f t="shared" si="1815"/>
        <v>-15.0837688249922-0.236495704633419i</v>
      </c>
      <c r="AG3439" t="str">
        <f t="shared" si="1816"/>
        <v>1.01459191786804-0.00278561292920556i</v>
      </c>
      <c r="AH3439" t="str">
        <f t="shared" si="1817"/>
        <v>0.000023297626144751+0.0052979313780707i</v>
      </c>
      <c r="AI3439">
        <f t="shared" si="1818"/>
        <v>-45.51778944192165</v>
      </c>
      <c r="AJ3439">
        <f t="shared" si="1819"/>
        <v>89.748043726664605</v>
      </c>
      <c r="AK3439"/>
      <c r="AL3439"/>
      <c r="AM3439"/>
      <c r="AN3439"/>
    </row>
    <row r="3440" spans="1:40" x14ac:dyDescent="0.25">
      <c r="A3440"/>
      <c r="B3440">
        <f t="shared" si="1820"/>
        <v>1506000</v>
      </c>
      <c r="C3440" s="186" t="str">
        <f t="shared" si="1788"/>
        <v>-3.36971207406495E-08+0.0016261769853494i</v>
      </c>
      <c r="D3440" s="158" t="str">
        <f t="shared" si="1789"/>
        <v>-5.95700621535055+0.0124673568876787i</v>
      </c>
      <c r="E3440" t="str">
        <f t="shared" si="1790"/>
        <v>2870</v>
      </c>
      <c r="F3440" t="str">
        <f t="shared" si="1791"/>
        <v>0.777000777000777</v>
      </c>
      <c r="G3440" t="str">
        <f t="shared" si="1786"/>
        <v>0.777000777000777</v>
      </c>
      <c r="H3440" t="str">
        <f t="shared" si="1792"/>
        <v>9.12677230978795+0.248806310625441i</v>
      </c>
      <c r="I3440" t="str">
        <f t="shared" si="1793"/>
        <v>5914.04817038279i</v>
      </c>
      <c r="J3440" t="str">
        <f t="shared" si="1787"/>
        <v>-29916.042073849+1279.07141333625i</v>
      </c>
      <c r="K3440" t="str">
        <f t="shared" si="1794"/>
        <v>0.00843680875600524-0.197327469820732i</v>
      </c>
      <c r="L3440" t="str">
        <f t="shared" si="1795"/>
        <v>0.000625757350589038-0.0122662400997109i</v>
      </c>
      <c r="M3440" t="str">
        <f t="shared" si="1796"/>
        <v>0.00906256610659428-0.209593709920443i</v>
      </c>
      <c r="N3440" t="str">
        <f t="shared" si="1797"/>
        <v>-6.67897403714377i</v>
      </c>
      <c r="O3440" t="str">
        <f t="shared" si="1798"/>
        <v>0.922692767549871-0.385536064086306i</v>
      </c>
      <c r="P3440" t="str">
        <f t="shared" si="1799"/>
        <v>0.077307232450129+0.385536064086306i</v>
      </c>
      <c r="Q3440" t="str">
        <f t="shared" si="1800"/>
        <v>-0.077307232450129+6.29343797305746i</v>
      </c>
      <c r="R3440" t="str">
        <f t="shared" si="1801"/>
        <v>0.0610998977631808-0.0130343219080515i</v>
      </c>
      <c r="S3440" t="str">
        <f t="shared" si="1802"/>
        <v>0.689422197738224i</v>
      </c>
      <c r="T3440" t="str">
        <f t="shared" si="1803"/>
        <v>0.00898615085587635+0.0421236257974729i</v>
      </c>
      <c r="U3440" t="str">
        <f t="shared" si="1804"/>
        <v>0.00005-0.000160122080457861i</v>
      </c>
      <c r="V3440" t="str">
        <f t="shared" si="1805"/>
        <v>3.33333333333333E-06-0.000176134288503647i</v>
      </c>
      <c r="W3440" t="str">
        <f t="shared" si="1806"/>
        <v>0.0000141961630705788-0.0000856294583639425i</v>
      </c>
      <c r="X3440" t="str">
        <f t="shared" si="1807"/>
        <v>0.0000143307466414975-0.0000855833300165065i</v>
      </c>
      <c r="Y3440" t="str">
        <f t="shared" si="1808"/>
        <v>0.009+0.946247707261246i</v>
      </c>
      <c r="Z3440" t="str">
        <f t="shared" si="1809"/>
        <v>-0.00126420891226172-0.000224091035654641i</v>
      </c>
      <c r="AA3440" t="str">
        <f t="shared" si="1810"/>
        <v>0.140958408788627-14.7952755666418i</v>
      </c>
      <c r="AB3440" t="str">
        <f t="shared" si="1811"/>
        <v>0.0620750960659954+0.290984222273127i</v>
      </c>
      <c r="AC3440" t="str">
        <f t="shared" si="1812"/>
        <v>1.06155102233621-0.0103734859278137i</v>
      </c>
      <c r="AD3440" t="str">
        <f t="shared" si="1813"/>
        <v>0.0557918920782171+0.274657527095428i</v>
      </c>
      <c r="AE3440" t="str">
        <f t="shared" si="1814"/>
        <v>-8.98431750006924E-06-0.000359726956450745i</v>
      </c>
      <c r="AF3440" t="str">
        <f t="shared" si="1815"/>
        <v>-15.0837785251385-0.236338953737762i</v>
      </c>
      <c r="AG3440" t="str">
        <f t="shared" si="1816"/>
        <v>1.0147388232529-0.00284800288951534i</v>
      </c>
      <c r="AH3440" t="str">
        <f t="shared" si="1817"/>
        <v>0.0000347525872615674+0.00534941990579507i</v>
      </c>
      <c r="AI3440">
        <f t="shared" si="1818"/>
        <v>-45.433682922578726</v>
      </c>
      <c r="AJ3440">
        <f t="shared" si="1819"/>
        <v>89.627782338892899</v>
      </c>
      <c r="AK3440"/>
      <c r="AL3440"/>
      <c r="AM3440"/>
      <c r="AN3440"/>
    </row>
    <row r="3441" spans="1:40" x14ac:dyDescent="0.25">
      <c r="A3441"/>
      <c r="B3441">
        <f t="shared" si="1820"/>
        <v>1507000</v>
      </c>
      <c r="C3441" s="186" t="str">
        <f t="shared" si="1788"/>
        <v>-3.36524147810916E-08+0.00162509790307736i</v>
      </c>
      <c r="D3441" s="158" t="str">
        <f t="shared" si="1789"/>
        <v>-5.95700621500781+0.0124590839235931i</v>
      </c>
      <c r="E3441" t="str">
        <f t="shared" si="1790"/>
        <v>2870</v>
      </c>
      <c r="F3441" t="str">
        <f t="shared" si="1791"/>
        <v>0.777000777000777</v>
      </c>
      <c r="G3441" t="str">
        <f t="shared" si="1786"/>
        <v>0.777000777000777</v>
      </c>
      <c r="H3441" t="str">
        <f t="shared" si="1792"/>
        <v>9.12678199099534+0.248641494230414i</v>
      </c>
      <c r="I3441" t="str">
        <f t="shared" si="1793"/>
        <v>5917.97516119977i</v>
      </c>
      <c r="J3441" t="str">
        <f t="shared" si="1787"/>
        <v>-29955.7857321368+1279.92073034377i</v>
      </c>
      <c r="K3441" t="str">
        <f t="shared" si="1794"/>
        <v>0.00842563529537799-0.197196997893519i</v>
      </c>
      <c r="L3441" t="str">
        <f t="shared" si="1795"/>
        <v>0.00062492931061358-0.0122581428047853i</v>
      </c>
      <c r="M3441" t="str">
        <f t="shared" si="1796"/>
        <v>0.00905056460599157-0.209455140698304i</v>
      </c>
      <c r="N3441" t="str">
        <f t="shared" si="1797"/>
        <v>-6.68340894686299i</v>
      </c>
      <c r="O3441" t="str">
        <f t="shared" si="1798"/>
        <v>0.920973881575527-0.389624318357705i</v>
      </c>
      <c r="P3441" t="str">
        <f t="shared" si="1799"/>
        <v>0.079026118424473+0.389624318357705i</v>
      </c>
      <c r="Q3441" t="str">
        <f t="shared" si="1800"/>
        <v>-0.079026118424473+6.29378462850528i</v>
      </c>
      <c r="R3441" t="str">
        <f t="shared" si="1801"/>
        <v>0.061738812301579-0.0133314217230739i</v>
      </c>
      <c r="S3441" t="str">
        <f t="shared" si="1802"/>
        <v>0.689879981402061i</v>
      </c>
      <c r="T3441" t="str">
        <f t="shared" si="1803"/>
        <v>0.00919708097037725+0.0425923706823987i</v>
      </c>
      <c r="U3441" t="str">
        <f t="shared" si="1804"/>
        <v>0.00005-0.000160015828247869i</v>
      </c>
      <c r="V3441" t="str">
        <f t="shared" si="1805"/>
        <v>3.33333333333333E-06-0.000176017411072656i</v>
      </c>
      <c r="W3441" t="str">
        <f t="shared" si="1806"/>
        <v>0.0000141958021643529-0.0000855749111578411i</v>
      </c>
      <c r="X3441" t="str">
        <f t="shared" si="1807"/>
        <v>0.0000143302096762744-0.0000855288136454606i</v>
      </c>
      <c r="Y3441" t="str">
        <f t="shared" si="1808"/>
        <v>0.009+0.946876025791964i</v>
      </c>
      <c r="Z3441" t="str">
        <f t="shared" si="1809"/>
        <v>-0.00126256539072098-0.00022391872065438i</v>
      </c>
      <c r="AA3441" t="str">
        <f t="shared" si="1810"/>
        <v>0.140771374771203-14.7854579075526i</v>
      </c>
      <c r="AB3441" t="str">
        <f t="shared" si="1811"/>
        <v>0.0635321723304443+0.294222247566591i</v>
      </c>
      <c r="AC3441" t="str">
        <f t="shared" si="1812"/>
        <v>1.06220136429087-0.0106442626342206i</v>
      </c>
      <c r="AD3441" t="str">
        <f t="shared" si="1813"/>
        <v>0.057030338977246+0.277564408580489i</v>
      </c>
      <c r="AE3441" t="str">
        <f t="shared" si="1814"/>
        <v>-0.0000098526649452239-0.000363213376511933i</v>
      </c>
      <c r="AF3441" t="str">
        <f t="shared" si="1815"/>
        <v>-15.0837882060031-0.236182410306821i</v>
      </c>
      <c r="AG3441" t="str">
        <f t="shared" si="1816"/>
        <v>1.0148852413305-0.00291101052192551i</v>
      </c>
      <c r="AH3441" t="str">
        <f t="shared" si="1817"/>
        <v>0.0000464184417938578+0.00540070499836494i</v>
      </c>
      <c r="AI3441">
        <f t="shared" si="1818"/>
        <v>-45.35067007861435</v>
      </c>
      <c r="AJ3441">
        <f t="shared" si="1819"/>
        <v>89.507561453458521</v>
      </c>
      <c r="AK3441"/>
      <c r="AL3441"/>
      <c r="AM3441"/>
      <c r="AN3441"/>
    </row>
    <row r="3442" spans="1:40" x14ac:dyDescent="0.25">
      <c r="A3442"/>
      <c r="B3442">
        <f t="shared" si="1820"/>
        <v>1508000</v>
      </c>
      <c r="C3442" s="186" t="str">
        <f t="shared" si="1788"/>
        <v>-3.36077977296272E-08+0.00162402025194892i</v>
      </c>
      <c r="D3442" s="158" t="str">
        <f t="shared" si="1789"/>
        <v>-5.95700621466574+0.0124508219316084i</v>
      </c>
      <c r="E3442" t="str">
        <f t="shared" si="1790"/>
        <v>2870</v>
      </c>
      <c r="F3442" t="str">
        <f t="shared" si="1791"/>
        <v>0.777000777000777</v>
      </c>
      <c r="G3442" t="str">
        <f t="shared" si="1786"/>
        <v>0.777000777000777</v>
      </c>
      <c r="H3442" t="str">
        <f t="shared" si="1792"/>
        <v>9.12679165297146+0.248476895860971i</v>
      </c>
      <c r="I3442" t="str">
        <f t="shared" si="1793"/>
        <v>5921.90215201676i</v>
      </c>
      <c r="J3442" t="str">
        <f t="shared" si="1787"/>
        <v>-29995.5557718772+1280.7700473513i</v>
      </c>
      <c r="K3442" t="str">
        <f t="shared" si="1794"/>
        <v>0.00841448400378567-0.197066698076748i</v>
      </c>
      <c r="L3442" t="str">
        <f t="shared" si="1795"/>
        <v>0.000624102911700079-0.0122500561653706i</v>
      </c>
      <c r="M3442" t="str">
        <f t="shared" si="1796"/>
        <v>0.00903858691548575-0.209316754242119i</v>
      </c>
      <c r="N3442" t="str">
        <f t="shared" si="1797"/>
        <v>-6.68784385658221i</v>
      </c>
      <c r="O3442" t="str">
        <f t="shared" si="1798"/>
        <v>0.919236881525878-0.393704909345286i</v>
      </c>
      <c r="P3442" t="str">
        <f t="shared" si="1799"/>
        <v>0.080763118474122+0.393704909345286i</v>
      </c>
      <c r="Q3442" t="str">
        <f t="shared" si="1800"/>
        <v>-0.080763118474122+6.29413894723692i</v>
      </c>
      <c r="R3442" t="str">
        <f t="shared" si="1801"/>
        <v>0.0623761186834402-0.0136318579962354i</v>
      </c>
      <c r="S3442" t="str">
        <f t="shared" si="1802"/>
        <v>0.690337765065898i</v>
      </c>
      <c r="T3442" t="str">
        <f t="shared" si="1803"/>
        <v>0.00941058638281684+0.0430605903654113i</v>
      </c>
      <c r="U3442" t="str">
        <f t="shared" si="1804"/>
        <v>0.00005-0.000159909716955927i</v>
      </c>
      <c r="V3442" t="str">
        <f t="shared" si="1805"/>
        <v>3.33333333333333E-06-0.00017590068865152i</v>
      </c>
      <c r="W3442" t="str">
        <f t="shared" si="1806"/>
        <v>0.0000141954410421139-0.0000855204376556292i</v>
      </c>
      <c r="X3442" t="str">
        <f t="shared" si="1807"/>
        <v>0.000014329672845383-0.0000854743709368852i</v>
      </c>
      <c r="Y3442" t="str">
        <f t="shared" si="1808"/>
        <v>0.009+0.947504344322682i</v>
      </c>
      <c r="Z3442" t="str">
        <f t="shared" si="1809"/>
        <v>-0.00126092513542073-0.000223746667310541i</v>
      </c>
      <c r="AA3442" t="str">
        <f t="shared" si="1810"/>
        <v>0.14058471276439-14.775653269145i</v>
      </c>
      <c r="AB3442" t="str">
        <f t="shared" si="1811"/>
        <v>0.0650070383993942+0.297456644837364i</v>
      </c>
      <c r="AC3442" t="str">
        <f t="shared" si="1812"/>
        <v>1.0628502311918-0.0109184745427027i</v>
      </c>
      <c r="AD3442" t="str">
        <f t="shared" si="1813"/>
        <v>0.0582817591798552+0.28046566109979i</v>
      </c>
      <c r="AE3442" t="str">
        <f t="shared" si="1814"/>
        <v>-0.0000107356781202914-0.000366686551084604i</v>
      </c>
      <c r="AF3442" t="str">
        <f t="shared" si="1815"/>
        <v>-15.0837978676372-0.236026073929363i</v>
      </c>
      <c r="AG3442" t="str">
        <f t="shared" si="1816"/>
        <v>1.0150311699298-0.00297463320976792i</v>
      </c>
      <c r="AH3442" t="str">
        <f t="shared" si="1817"/>
        <v>0.0000582939210342347+0.00545178639264353i</v>
      </c>
      <c r="AI3442">
        <f t="shared" si="1818"/>
        <v>-45.26872686296695</v>
      </c>
      <c r="AJ3442">
        <f t="shared" si="1819"/>
        <v>89.387380919767295</v>
      </c>
      <c r="AK3442"/>
      <c r="AL3442"/>
      <c r="AM3442"/>
      <c r="AN3442"/>
    </row>
    <row r="3443" spans="1:40" x14ac:dyDescent="0.25">
      <c r="A3443"/>
      <c r="B3443">
        <f t="shared" si="1820"/>
        <v>1509000</v>
      </c>
      <c r="C3443" s="186" t="str">
        <f t="shared" si="1788"/>
        <v>-3.356326935066E-08+0.00162294402911886i</v>
      </c>
      <c r="D3443" s="158" t="str">
        <f t="shared" si="1789"/>
        <v>-5.95700621432436+0.0124425708899113i</v>
      </c>
      <c r="E3443" t="str">
        <f t="shared" si="1790"/>
        <v>2870</v>
      </c>
      <c r="F3443" t="str">
        <f t="shared" si="1791"/>
        <v>0.777000777000777</v>
      </c>
      <c r="G3443" t="str">
        <f t="shared" si="1786"/>
        <v>0.777000777000777</v>
      </c>
      <c r="H3443" t="str">
        <f t="shared" si="1792"/>
        <v>9.12680129576722+0.248312515085155i</v>
      </c>
      <c r="I3443" t="str">
        <f t="shared" si="1793"/>
        <v>5925.82914283375i</v>
      </c>
      <c r="J3443" t="str">
        <f t="shared" si="1787"/>
        <v>-30035.3521930702+1281.61936435883i</v>
      </c>
      <c r="K3443" t="str">
        <f t="shared" si="1794"/>
        <v>0.00840335482265441-0.196936570030705i</v>
      </c>
      <c r="L3443" t="str">
        <f t="shared" si="1795"/>
        <v>0.000623278149518668-0.0122419801605032i</v>
      </c>
      <c r="M3443" t="str">
        <f t="shared" si="1796"/>
        <v>0.00902663297217308-0.209178550191208i</v>
      </c>
      <c r="N3443" t="str">
        <f t="shared" si="1797"/>
        <v>-6.69227876630142i</v>
      </c>
      <c r="O3443" t="str">
        <f t="shared" si="1798"/>
        <v>0.917481801564923-0.397777756790376i</v>
      </c>
      <c r="P3443" t="str">
        <f t="shared" si="1799"/>
        <v>0.082518198435077+0.397777756790376i</v>
      </c>
      <c r="Q3443" t="str">
        <f t="shared" si="1800"/>
        <v>-0.082518198435077+6.29450100951104i</v>
      </c>
      <c r="R3443" t="str">
        <f t="shared" si="1801"/>
        <v>0.0630117960670055-0.0139356270170014i</v>
      </c>
      <c r="S3443" t="str">
        <f t="shared" si="1802"/>
        <v>0.690795548729735i</v>
      </c>
      <c r="T3443" t="str">
        <f t="shared" si="1803"/>
        <v>0.0096266691121024+0.0435282682405532i</v>
      </c>
      <c r="U3443" t="str">
        <f t="shared" si="1804"/>
        <v>0.00005-0.000159803746301881i</v>
      </c>
      <c r="V3443" t="str">
        <f t="shared" si="1805"/>
        <v>3.33333333333333E-06-0.000175784120932069i</v>
      </c>
      <c r="W3443" t="str">
        <f t="shared" si="1806"/>
        <v>0.0000141950797039061-0.0000854660377104986i</v>
      </c>
      <c r="X3443" t="str">
        <f t="shared" si="1807"/>
        <v>0.0000143291361479393-0.0000854200017440558i</v>
      </c>
      <c r="Y3443" t="str">
        <f t="shared" si="1808"/>
        <v>0.009+0.948132662853399i</v>
      </c>
      <c r="Z3443" t="str">
        <f t="shared" si="1809"/>
        <v>-0.00125928813770486-0.0002235748750074i</v>
      </c>
      <c r="AA3443" t="str">
        <f t="shared" si="1810"/>
        <v>0.140398421782237-14.7658616255333i</v>
      </c>
      <c r="AB3443" t="str">
        <f t="shared" si="1811"/>
        <v>0.0664997082191794+0.30068729937377i</v>
      </c>
      <c r="AC3443" t="str">
        <f t="shared" si="1812"/>
        <v>1.06349760180277-0.0111961186625854i</v>
      </c>
      <c r="AD3443" t="str">
        <f t="shared" si="1813"/>
        <v>0.059546126098575+0.283361226538388i</v>
      </c>
      <c r="AE3443" t="str">
        <f t="shared" si="1814"/>
        <v>-0.00001163327943695-0.000370146448964958i</v>
      </c>
      <c r="AF3443" t="str">
        <f t="shared" si="1815"/>
        <v>-15.0838075100916-0.235869944195244i</v>
      </c>
      <c r="AG3443" t="str">
        <f t="shared" si="1816"/>
        <v>1.01517660689251-0.00303886832929441i</v>
      </c>
      <c r="AH3443" t="str">
        <f t="shared" si="1817"/>
        <v>0.0000703777590518759+0.00550266383062698i</v>
      </c>
      <c r="AI3443">
        <f t="shared" si="1818"/>
        <v>-45.187830014791651</v>
      </c>
      <c r="AJ3443">
        <f t="shared" si="1819"/>
        <v>89.267240586904052</v>
      </c>
      <c r="AK3443"/>
      <c r="AL3443"/>
      <c r="AM3443"/>
      <c r="AN3443"/>
    </row>
    <row r="3444" spans="1:40" x14ac:dyDescent="0.25">
      <c r="A3444"/>
      <c r="B3444">
        <f t="shared" si="1820"/>
        <v>1510000</v>
      </c>
      <c r="C3444" s="186" t="str">
        <f t="shared" si="1788"/>
        <v>-3.35188294093739E-08+0.00162186923174951i</v>
      </c>
      <c r="D3444" s="158" t="str">
        <f t="shared" si="1789"/>
        <v>-5.95700621398365+0.0124343307767462i</v>
      </c>
      <c r="E3444" t="str">
        <f t="shared" si="1790"/>
        <v>2870</v>
      </c>
      <c r="F3444" t="str">
        <f t="shared" si="1791"/>
        <v>0.777000777000777</v>
      </c>
      <c r="G3444" t="str">
        <f t="shared" si="1786"/>
        <v>0.777000777000777</v>
      </c>
      <c r="H3444" t="str">
        <f t="shared" si="1792"/>
        <v>9.12681091943331+0.248148351472142i</v>
      </c>
      <c r="I3444" t="str">
        <f t="shared" si="1793"/>
        <v>5929.75613365073i</v>
      </c>
      <c r="J3444" t="str">
        <f t="shared" si="1787"/>
        <v>-30075.1749957157+1282.46868136636i</v>
      </c>
      <c r="K3444" t="str">
        <f t="shared" si="1794"/>
        <v>0.00839224769360372-0.196806613416567i</v>
      </c>
      <c r="L3444" t="str">
        <f t="shared" si="1795"/>
        <v>0.000622455019753741-0.0122339147692746i</v>
      </c>
      <c r="M3444" t="str">
        <f t="shared" si="1796"/>
        <v>0.00901470271335746-0.209040528185842i</v>
      </c>
      <c r="N3444" t="str">
        <f t="shared" si="1797"/>
        <v>-6.69671367602064i</v>
      </c>
      <c r="O3444" t="str">
        <f t="shared" si="1798"/>
        <v>0.915708676212256-0.401842780586634i</v>
      </c>
      <c r="P3444" t="str">
        <f t="shared" si="1799"/>
        <v>0.084291323787744+0.401842780586634i</v>
      </c>
      <c r="Q3444" t="str">
        <f t="shared" si="1800"/>
        <v>-0.084291323787744+6.29487089543401i</v>
      </c>
      <c r="R3444" t="str">
        <f t="shared" si="1801"/>
        <v>0.0636458235768095-0.0142427249104706i</v>
      </c>
      <c r="S3444" t="str">
        <f t="shared" si="1802"/>
        <v>0.691253332393572i</v>
      </c>
      <c r="T3444" t="str">
        <f t="shared" si="1803"/>
        <v>0.00984533105672774+0.0439953876404029i</v>
      </c>
      <c r="U3444" t="str">
        <f t="shared" si="1804"/>
        <v>0.00005-0.000159697916006317i</v>
      </c>
      <c r="V3444" t="str">
        <f t="shared" si="1805"/>
        <v>3.33333333333333E-06-0.000175667707606949i</v>
      </c>
      <c r="W3444" t="str">
        <f t="shared" si="1806"/>
        <v>0.0000141947181497745-0.0000854117111760279i</v>
      </c>
      <c r="X3444" t="str">
        <f t="shared" si="1807"/>
        <v>0.0000143285995830631-0.0000853657059206346i</v>
      </c>
      <c r="Y3444" t="str">
        <f t="shared" si="1808"/>
        <v>0.009+0.948760981384118i</v>
      </c>
      <c r="Z3444" t="str">
        <f t="shared" si="1809"/>
        <v>-0.00125765438894592-0.000223403343131191i</v>
      </c>
      <c r="AA3444" t="str">
        <f t="shared" si="1810"/>
        <v>0.140212500842057-14.7560829509i</v>
      </c>
      <c r="AB3444" t="str">
        <f t="shared" si="1811"/>
        <v>0.0680101949043344+0.303914096039553i</v>
      </c>
      <c r="AC3444" t="str">
        <f t="shared" si="1812"/>
        <v>1.06414345484777-0.0114771918386288i</v>
      </c>
      <c r="AD3444" t="str">
        <f t="shared" si="1813"/>
        <v>0.0608234128867014+0.286251046914638i</v>
      </c>
      <c r="AE3444" t="str">
        <f t="shared" si="1814"/>
        <v>-0.0000125453913120962-0.000373593039272095i</v>
      </c>
      <c r="AF3444" t="str">
        <f t="shared" si="1815"/>
        <v>-15.083817133417-0.235714020695396i</v>
      </c>
      <c r="AG3444" t="str">
        <f t="shared" si="1816"/>
        <v>1.0153215500731-0.00310371324973834i</v>
      </c>
      <c r="AH3444" t="str">
        <f t="shared" si="1817"/>
        <v>0.0000826686927019047+0.0055533370594134i</v>
      </c>
      <c r="AI3444">
        <f t="shared" si="1818"/>
        <v>-45.107957025554271</v>
      </c>
      <c r="AJ3444">
        <f t="shared" si="1819"/>
        <v>89.14714030363767</v>
      </c>
      <c r="AK3444"/>
      <c r="AL3444"/>
      <c r="AM3444"/>
      <c r="AN3444"/>
    </row>
    <row r="3445" spans="1:40" x14ac:dyDescent="0.25">
      <c r="A3445"/>
      <c r="B3445">
        <f t="shared" si="1820"/>
        <v>1511000</v>
      </c>
      <c r="C3445" s="186" t="str">
        <f t="shared" si="1788"/>
        <v>-3.34744776717295E-08+0.00162079585701068i</v>
      </c>
      <c r="D3445" s="158" t="str">
        <f t="shared" si="1789"/>
        <v>-5.95700621364362+0.0124261015704152i</v>
      </c>
      <c r="E3445" t="str">
        <f t="shared" si="1790"/>
        <v>2870</v>
      </c>
      <c r="F3445" t="str">
        <f t="shared" si="1791"/>
        <v>0.777000777000777</v>
      </c>
      <c r="G3445" t="str">
        <f t="shared" si="1786"/>
        <v>0.777000777000777</v>
      </c>
      <c r="H3445" t="str">
        <f t="shared" si="1792"/>
        <v>9.12682052402032+0.24798440459225i</v>
      </c>
      <c r="I3445" t="str">
        <f t="shared" si="1793"/>
        <v>5933.68312446772i</v>
      </c>
      <c r="J3445" t="str">
        <f t="shared" si="1787"/>
        <v>-30115.0241798138+1283.31799837388i</v>
      </c>
      <c r="K3445" t="str">
        <f t="shared" si="1794"/>
        <v>0.00838116255844537-0.1966768278964i</v>
      </c>
      <c r="L3445" t="str">
        <f t="shared" si="1795"/>
        <v>0.000621633518103886-0.0122258599708306i</v>
      </c>
      <c r="M3445" t="str">
        <f t="shared" si="1796"/>
        <v>0.00900279607654926-0.208902687867231i</v>
      </c>
      <c r="N3445" t="str">
        <f t="shared" si="1797"/>
        <v>-6.70114858573986i</v>
      </c>
      <c r="O3445" t="str">
        <f t="shared" si="1798"/>
        <v>0.913917540342406-0.405899900781569i</v>
      </c>
      <c r="P3445" t="str">
        <f t="shared" si="1799"/>
        <v>0.086082459657594+0.405899900781569i</v>
      </c>
      <c r="Q3445" t="str">
        <f t="shared" si="1800"/>
        <v>-0.086082459657594+6.29524868495829i</v>
      </c>
      <c r="R3445" t="str">
        <f t="shared" si="1801"/>
        <v>0.0642781803051108-0.0145531476364828i</v>
      </c>
      <c r="S3445" t="str">
        <f t="shared" si="1802"/>
        <v>0.691711116057407i</v>
      </c>
      <c r="T3445" t="str">
        <f t="shared" si="1803"/>
        <v>0.0100665739937797+0.0444619318369874i</v>
      </c>
      <c r="U3445" t="str">
        <f t="shared" si="1804"/>
        <v>0.0000500000000000001-0.000159592225790562i</v>
      </c>
      <c r="V3445" t="str">
        <f t="shared" si="1805"/>
        <v>3.33333333333333E-06-0.000175551448369618i</v>
      </c>
      <c r="W3445" t="str">
        <f t="shared" si="1806"/>
        <v>0.0000141943563797635-0.0000853574579061847i</v>
      </c>
      <c r="X3445" t="str">
        <f t="shared" si="1807"/>
        <v>0.0000143280631498767-0.0000853114833206731i</v>
      </c>
      <c r="Y3445" t="str">
        <f t="shared" si="1808"/>
        <v>0.009+0.949389299914835i</v>
      </c>
      <c r="Z3445" t="str">
        <f t="shared" si="1809"/>
        <v>-0.00125602388054498-0.000223232071070082i</v>
      </c>
      <c r="AA3445" t="str">
        <f t="shared" si="1810"/>
        <v>0.140026948964418-14.7463172194965i</v>
      </c>
      <c r="AB3445" t="str">
        <f t="shared" si="1811"/>
        <v>0.0695385107307311+0.307136919280171i</v>
      </c>
      <c r="AC3445" t="str">
        <f t="shared" si="1812"/>
        <v>1.06478776901246-0.0117616907500751i</v>
      </c>
      <c r="AD3445" t="str">
        <f t="shared" si="1813"/>
        <v>0.0621135924390032+0.289135064381278i</v>
      </c>
      <c r="AE3445" t="str">
        <f t="shared" si="1814"/>
        <v>-0.0000134719361690119-0.000377026291447558i</v>
      </c>
      <c r="AF3445" t="str">
        <f t="shared" si="1815"/>
        <v>-15.0838267376639-0.235558303021835i</v>
      </c>
      <c r="AG3445" t="str">
        <f t="shared" si="1816"/>
        <v>1.01546599733885-0.00316916533337571i</v>
      </c>
      <c r="AH3445" t="str">
        <f t="shared" si="1817"/>
        <v>0.0000951654616347322+0.00560380583117095i</v>
      </c>
      <c r="AI3445">
        <f t="shared" si="1818"/>
        <v>-45.029086106935416</v>
      </c>
      <c r="AJ3445">
        <f t="shared" si="1819"/>
        <v>89.027079918424164</v>
      </c>
      <c r="AK3445"/>
      <c r="AL3445"/>
      <c r="AM3445"/>
      <c r="AN3445"/>
    </row>
    <row r="3446" spans="1:40" x14ac:dyDescent="0.25">
      <c r="A3446"/>
      <c r="B3446">
        <f t="shared" si="1820"/>
        <v>1512000</v>
      </c>
      <c r="C3446" s="186" t="str">
        <f t="shared" si="1788"/>
        <v>-3.34302139044608E-08+0.00161972390207971i</v>
      </c>
      <c r="D3446" s="158" t="str">
        <f t="shared" si="1789"/>
        <v>-5.95700621330427+0.0124178832492778i</v>
      </c>
      <c r="E3446" t="str">
        <f t="shared" si="1790"/>
        <v>2870</v>
      </c>
      <c r="F3446" t="str">
        <f t="shared" si="1791"/>
        <v>0.777000777000777</v>
      </c>
      <c r="G3446" t="str">
        <f t="shared" si="1786"/>
        <v>0.777000777000777</v>
      </c>
      <c r="H3446" t="str">
        <f t="shared" si="1792"/>
        <v>9.12683010957862+0.247820674016926i</v>
      </c>
      <c r="I3446" t="str">
        <f t="shared" si="1793"/>
        <v>5937.61011528471i</v>
      </c>
      <c r="J3446" t="str">
        <f t="shared" si="1787"/>
        <v>-30154.8997453645+1284.16731538141i</v>
      </c>
      <c r="K3446" t="str">
        <f t="shared" si="1794"/>
        <v>0.00837009935918306-0.196547213133157i</v>
      </c>
      <c r="L3446" t="str">
        <f t="shared" si="1795"/>
        <v>0.000620813640281857-0.0122178157443717i</v>
      </c>
      <c r="M3446" t="str">
        <f t="shared" si="1796"/>
        <v>0.00899091299946492-0.208765028877529i</v>
      </c>
      <c r="N3446" t="str">
        <f t="shared" si="1797"/>
        <v>-6.70558349545908i</v>
      </c>
      <c r="O3446" t="str">
        <f t="shared" si="1798"/>
        <v>0.912108429184134-0.40994903757815i</v>
      </c>
      <c r="P3446" t="str">
        <f t="shared" si="1799"/>
        <v>0.087891570815866+0.40994903757815i</v>
      </c>
      <c r="Q3446" t="str">
        <f t="shared" si="1800"/>
        <v>-0.087891570815866+6.29563445788093i</v>
      </c>
      <c r="R3446" t="str">
        <f t="shared" si="1801"/>
        <v>0.0649088453133518-0.0148668909887447i</v>
      </c>
      <c r="S3446" t="str">
        <f t="shared" si="1802"/>
        <v>0.692168899721244i</v>
      </c>
      <c r="T3446" t="str">
        <f t="shared" si="1803"/>
        <v>0.0102903995779551+0.0449278840427191i</v>
      </c>
      <c r="U3446" t="str">
        <f t="shared" si="1804"/>
        <v>0.0000500000000000001-0.000159486675376679i</v>
      </c>
      <c r="V3446" t="str">
        <f t="shared" si="1805"/>
        <v>3.33333333333333E-06-0.000175435342914347i</v>
      </c>
      <c r="W3446" t="str">
        <f t="shared" si="1806"/>
        <v>0.0000141939943939177-0.0000853032777553222i</v>
      </c>
      <c r="X3446" t="str">
        <f t="shared" si="1807"/>
        <v>0.0000143275268475056-0.0000852573337986073i</v>
      </c>
      <c r="Y3446" t="str">
        <f t="shared" si="1808"/>
        <v>0.009+0.950017618445553i</v>
      </c>
      <c r="Z3446" t="str">
        <f t="shared" si="1809"/>
        <v>-0.00125439660393156-0.00022306105821418i</v>
      </c>
      <c r="AA3446" t="str">
        <f t="shared" si="1810"/>
        <v>0.139841765173121-14.7365644056419i</v>
      </c>
      <c r="AB3446" t="str">
        <f t="shared" si="1811"/>
        <v>0.0710846671287877+0.310355653129274i</v>
      </c>
      <c r="AC3446" t="str">
        <f t="shared" si="1812"/>
        <v>1.06543052294559-0.0120496119097135i</v>
      </c>
      <c r="AD3446" t="str">
        <f t="shared" si="1813"/>
        <v>0.0634166373924623+0.29201322122659i</v>
      </c>
      <c r="AE3446" t="str">
        <f t="shared" si="1814"/>
        <v>-0.0000144128364385294-0.000380446175254899i</v>
      </c>
      <c r="AF3446" t="str">
        <f t="shared" si="1815"/>
        <v>-15.0838363228829-0.235402790767648i</v>
      </c>
      <c r="AG3446" t="str">
        <f t="shared" si="1816"/>
        <v>1.01560994656984-0.00323522193558722i</v>
      </c>
      <c r="AH3446" t="str">
        <f t="shared" si="1817"/>
        <v>0.000107866808305201+0.00565406990310694i</v>
      </c>
      <c r="AI3446">
        <f t="shared" si="1818"/>
        <v>-44.95119616042718</v>
      </c>
      <c r="AJ3446">
        <f t="shared" si="1819"/>
        <v>88.907059279409552</v>
      </c>
      <c r="AK3446"/>
      <c r="AL3446"/>
      <c r="AM3446"/>
      <c r="AN3446"/>
    </row>
    <row r="3447" spans="1:40" x14ac:dyDescent="0.25">
      <c r="A3447"/>
      <c r="B3447">
        <f t="shared" si="1820"/>
        <v>1513000</v>
      </c>
      <c r="C3447" s="186" t="str">
        <f t="shared" si="1788"/>
        <v>-3.33860378750729E-08+0.00161865336414137i</v>
      </c>
      <c r="D3447" s="158" t="str">
        <f t="shared" si="1789"/>
        <v>-5.95700621296558+0.0124096757917505i</v>
      </c>
      <c r="E3447" t="str">
        <f t="shared" si="1790"/>
        <v>2870</v>
      </c>
      <c r="F3447" t="str">
        <f t="shared" si="1791"/>
        <v>0.777000777000777</v>
      </c>
      <c r="G3447" t="str">
        <f t="shared" si="1786"/>
        <v>0.777000777000777</v>
      </c>
      <c r="H3447" t="str">
        <f t="shared" si="1792"/>
        <v>9.12683967615841+0.247657159318744i</v>
      </c>
      <c r="I3447" t="str">
        <f t="shared" si="1793"/>
        <v>5941.5371061017i</v>
      </c>
      <c r="J3447" t="str">
        <f t="shared" si="1787"/>
        <v>-30194.8016923677+1285.01663238894i</v>
      </c>
      <c r="K3447" t="str">
        <f t="shared" si="1794"/>
        <v>0.00835905803801126-0.196417768790675i</v>
      </c>
      <c r="L3447" t="str">
        <f t="shared" si="1795"/>
        <v>0.000619995382014479-0.0122097820691526i</v>
      </c>
      <c r="M3447" t="str">
        <f t="shared" si="1796"/>
        <v>0.00897905342002574-0.208627550859828i</v>
      </c>
      <c r="N3447" t="str">
        <f t="shared" si="1797"/>
        <v>-6.7100184051783i</v>
      </c>
      <c r="O3447" t="str">
        <f t="shared" si="1798"/>
        <v>0.910281378319749-0.413990111336368i</v>
      </c>
      <c r="P3447" t="str">
        <f t="shared" si="1799"/>
        <v>0.089718621680251+0.413990111336368i</v>
      </c>
      <c r="Q3447" t="str">
        <f t="shared" si="1800"/>
        <v>-0.089718621680251+6.29602829384193i</v>
      </c>
      <c r="R3447" t="str">
        <f t="shared" si="1801"/>
        <v>0.0655377976336293-0.0151839505939647i</v>
      </c>
      <c r="S3447" t="str">
        <f t="shared" si="1802"/>
        <v>0.692626683385081i</v>
      </c>
      <c r="T3447" t="str">
        <f t="shared" si="1803"/>
        <v>0.0105168093405807+0.0453932274113433i</v>
      </c>
      <c r="U3447" t="str">
        <f t="shared" si="1804"/>
        <v>0.0000500000000000001-0.000159381264487468i</v>
      </c>
      <c r="V3447" t="str">
        <f t="shared" si="1805"/>
        <v>3.33333333333333E-06-0.000175319390936214i</v>
      </c>
      <c r="W3447" t="str">
        <f t="shared" si="1806"/>
        <v>0.0000141936321922819-0.0000852491705781785i</v>
      </c>
      <c r="X3447" t="str">
        <f t="shared" si="1807"/>
        <v>0.0000143269906750785-0.0000852032572092585i</v>
      </c>
      <c r="Y3447" t="str">
        <f t="shared" si="1808"/>
        <v>0.009+0.950645936976271i</v>
      </c>
      <c r="Z3447" t="str">
        <f t="shared" si="1809"/>
        <v>-0.00125277255056347-0.000222890303955516i</v>
      </c>
      <c r="AA3447" t="str">
        <f t="shared" si="1810"/>
        <v>0.139656948495198-14.7268244837232i</v>
      </c>
      <c r="AB3447" t="str">
        <f t="shared" si="1811"/>
        <v>0.0726486746766994+0.313570181215249i</v>
      </c>
      <c r="AC3447" t="str">
        <f t="shared" si="1812"/>
        <v>1.06607169526043-0.0123409516629533i</v>
      </c>
      <c r="AD3447" t="str">
        <f t="shared" si="1813"/>
        <v>0.0647325201269971+0.29488545987553i</v>
      </c>
      <c r="AE3447" t="str">
        <f t="shared" si="1814"/>
        <v>-0.0000153680145601803-0.000383852660779263i</v>
      </c>
      <c r="AF3447" t="str">
        <f t="shared" si="1815"/>
        <v>-15.083845889124-0.235247483526993i</v>
      </c>
      <c r="AG3447" t="str">
        <f t="shared" si="1816"/>
        <v>1.01575339565896-0.00330188040491952i</v>
      </c>
      <c r="AH3447" t="str">
        <f t="shared" si="1817"/>
        <v>0.000120771477981309+0.0057041290374368i</v>
      </c>
      <c r="AI3447">
        <f t="shared" si="1818"/>
        <v>-44.874266748517968</v>
      </c>
      <c r="AJ3447">
        <f t="shared" si="1819"/>
        <v>88.787078234434944</v>
      </c>
      <c r="AK3447"/>
      <c r="AL3447"/>
      <c r="AM3447"/>
      <c r="AN3447"/>
    </row>
    <row r="3448" spans="1:40" x14ac:dyDescent="0.25">
      <c r="A3448"/>
      <c r="B3448">
        <f t="shared" si="1820"/>
        <v>1514000</v>
      </c>
      <c r="C3448" s="186" t="str">
        <f t="shared" si="1788"/>
        <v>-3.3341949351838E-08+0.0016175842403879i</v>
      </c>
      <c r="D3448" s="158" t="str">
        <f t="shared" si="1789"/>
        <v>-5.95700621262757+0.0124014791763072i</v>
      </c>
      <c r="E3448" t="str">
        <f t="shared" si="1790"/>
        <v>2870</v>
      </c>
      <c r="F3448" t="str">
        <f t="shared" si="1791"/>
        <v>0.777000777000777</v>
      </c>
      <c r="G3448" t="str">
        <f t="shared" si="1786"/>
        <v>0.777000777000777</v>
      </c>
      <c r="H3448" t="str">
        <f t="shared" si="1792"/>
        <v>9.12684922380977+0.247493860071405i</v>
      </c>
      <c r="I3448" t="str">
        <f t="shared" si="1793"/>
        <v>5945.46409691868i</v>
      </c>
      <c r="J3448" t="str">
        <f t="shared" si="1787"/>
        <v>-30234.7300208235+1285.86594939647i</v>
      </c>
      <c r="K3448" t="str">
        <f t="shared" si="1794"/>
        <v>0.00834803853731459-0.196288494533667i</v>
      </c>
      <c r="L3448" t="str">
        <f t="shared" si="1795"/>
        <v>0.000619178739042619-0.0122017589244821i</v>
      </c>
      <c r="M3448" t="str">
        <f t="shared" si="1796"/>
        <v>0.00896721727635721-0.208490253458149i</v>
      </c>
      <c r="N3448" t="str">
        <f t="shared" si="1797"/>
        <v>-6.71445331489752i</v>
      </c>
      <c r="O3448" t="str">
        <f t="shared" si="1798"/>
        <v>0.908436423684402-0.418023042574801i</v>
      </c>
      <c r="P3448" t="str">
        <f t="shared" si="1799"/>
        <v>0.091563576315598+0.418023042574801i</v>
      </c>
      <c r="Q3448" t="str">
        <f t="shared" si="1800"/>
        <v>-0.091563576315598+6.29643027232272i</v>
      </c>
      <c r="R3448" t="str">
        <f t="shared" si="1801"/>
        <v>0.0661650162701791-0.0155043219110029i</v>
      </c>
      <c r="S3448" t="str">
        <f t="shared" si="1802"/>
        <v>0.693084467048918i</v>
      </c>
      <c r="T3448" t="str">
        <f t="shared" si="1803"/>
        <v>0.0107458046886423+0.0458579450389001i</v>
      </c>
      <c r="U3448" t="str">
        <f t="shared" si="1804"/>
        <v>0.0000500000000000001-0.000159275992846459i</v>
      </c>
      <c r="V3448" t="str">
        <f t="shared" si="1805"/>
        <v>3.33333333333333E-06-0.000175203592131104i</v>
      </c>
      <c r="W3448" t="str">
        <f t="shared" si="1806"/>
        <v>0.0000141932697749007-0.0000851951362298755i</v>
      </c>
      <c r="X3448" t="str">
        <f t="shared" si="1807"/>
        <v>0.0000143264546317269-0.0000851492534078317i</v>
      </c>
      <c r="Y3448" t="str">
        <f t="shared" si="1808"/>
        <v>0.009+0.951274255506989i</v>
      </c>
      <c r="Z3448" t="str">
        <f t="shared" si="1809"/>
        <v>-0.00125115171192674-0.000222719807688039i</v>
      </c>
      <c r="AA3448" t="str">
        <f t="shared" si="1810"/>
        <v>0.13947249796089-14.7170974281953i</v>
      </c>
      <c r="AB3448" t="str">
        <f t="shared" si="1811"/>
        <v>0.0742305430937307+0.316780386767862i</v>
      </c>
      <c r="AC3448" t="str">
        <f t="shared" si="1812"/>
        <v>1.06671126453627-0.0126357061869121i</v>
      </c>
      <c r="AD3448" t="str">
        <f t="shared" si="1813"/>
        <v>0.0660612127662024+0.297751722890827i</v>
      </c>
      <c r="AE3448" t="str">
        <f t="shared" si="1814"/>
        <v>-0.0000163373929833632-0.000387245718426922i</v>
      </c>
      <c r="AF3448" t="str">
        <f t="shared" si="1815"/>
        <v>-15.0838554364373-0.235092380895098i</v>
      </c>
      <c r="AG3448" t="str">
        <f t="shared" si="1816"/>
        <v>1.01589634251197-0.00336913808314714i</v>
      </c>
      <c r="AH3448" t="str">
        <f t="shared" si="1817"/>
        <v>0.000133878218753068+0.00575398300135282i</v>
      </c>
      <c r="AI3448">
        <f t="shared" si="1818"/>
        <v>-44.79827806736715</v>
      </c>
      <c r="AJ3448">
        <f t="shared" si="1819"/>
        <v>88.667136631037863</v>
      </c>
      <c r="AK3448"/>
      <c r="AL3448"/>
      <c r="AM3448"/>
      <c r="AN3448"/>
    </row>
    <row r="3449" spans="1:40" x14ac:dyDescent="0.25">
      <c r="A3449"/>
      <c r="B3449">
        <f t="shared" si="1820"/>
        <v>1515000</v>
      </c>
      <c r="C3449" s="186" t="str">
        <f t="shared" si="1788"/>
        <v>-3.32979481037931E-08+0.00161651652801891i</v>
      </c>
      <c r="D3449" s="158" t="str">
        <f t="shared" si="1789"/>
        <v>-5.95700621229023+0.0123932933814783i</v>
      </c>
      <c r="E3449" t="str">
        <f t="shared" si="1790"/>
        <v>2870</v>
      </c>
      <c r="F3449" t="str">
        <f t="shared" si="1791"/>
        <v>0.777000777000777</v>
      </c>
      <c r="G3449" t="str">
        <f t="shared" si="1786"/>
        <v>0.777000777000777</v>
      </c>
      <c r="H3449" t="str">
        <f t="shared" si="1792"/>
        <v>9.12685875258258+0.247330775849729i</v>
      </c>
      <c r="I3449" t="str">
        <f t="shared" si="1793"/>
        <v>5949.39108773567i</v>
      </c>
      <c r="J3449" t="str">
        <f t="shared" si="1787"/>
        <v>-30274.6847307318+1286.71526640399i</v>
      </c>
      <c r="K3449" t="str">
        <f t="shared" si="1794"/>
        <v>0.00833704079966717-0.196159390027728i</v>
      </c>
      <c r="L3449" t="str">
        <f t="shared" si="1795"/>
        <v>0.000618363707121122-0.0121937462897228i</v>
      </c>
      <c r="M3449" t="str">
        <f t="shared" si="1796"/>
        <v>0.00895540450678829-0.208353136317451i</v>
      </c>
      <c r="N3449" t="str">
        <f t="shared" si="1797"/>
        <v>-6.71888822461674i</v>
      </c>
      <c r="O3449" t="str">
        <f t="shared" si="1798"/>
        <v>0.906573601565385-0.422047751972175i</v>
      </c>
      <c r="P3449" t="str">
        <f t="shared" si="1799"/>
        <v>0.093426398434615+0.422047751972175i</v>
      </c>
      <c r="Q3449" t="str">
        <f t="shared" si="1800"/>
        <v>-0.093426398434615+6.29684047264456i</v>
      </c>
      <c r="R3449" t="str">
        <f t="shared" si="1801"/>
        <v>0.0667904802008791-0.0158280002300334i</v>
      </c>
      <c r="S3449" t="str">
        <f t="shared" si="1802"/>
        <v>0.693542250712755i</v>
      </c>
      <c r="T3449" t="str">
        <f t="shared" si="1803"/>
        <v>0.0109773869038194+0.0463220199647034i</v>
      </c>
      <c r="U3449" t="str">
        <f t="shared" si="1804"/>
        <v>0.0000499999999999999-0.000159170860177913i</v>
      </c>
      <c r="V3449" t="str">
        <f t="shared" si="1805"/>
        <v>3.33333333333333E-06-0.000175087946195705i</v>
      </c>
      <c r="W3449" t="str">
        <f t="shared" si="1806"/>
        <v>0.0000141929071418189-0.000085141174565918i</v>
      </c>
      <c r="X3449" t="str">
        <f t="shared" si="1807"/>
        <v>0.0000143259187165857-0.0000850953222499138i</v>
      </c>
      <c r="Y3449" t="str">
        <f t="shared" si="1808"/>
        <v>0.009+0.951902574037707i</v>
      </c>
      <c r="Z3449" t="str">
        <f t="shared" si="1809"/>
        <v>-0.00124953407953547-0.000222549568807615i</v>
      </c>
      <c r="AA3449" t="str">
        <f t="shared" si="1810"/>
        <v>0.13928841260364-14.7073832135804i</v>
      </c>
      <c r="AB3449" t="str">
        <f t="shared" si="1811"/>
        <v>0.0758302812335477+0.319986152625022i</v>
      </c>
      <c r="AC3449" t="str">
        <f t="shared" si="1812"/>
        <v>1.06734920931989-0.012933871489516i</v>
      </c>
      <c r="AD3449" t="str">
        <f t="shared" si="1813"/>
        <v>0.0674026871780879+0.300611952974117i</v>
      </c>
      <c r="AE3449" t="str">
        <f t="shared" si="1814"/>
        <v>-0.0000173208941684847-0.000390625318924833i</v>
      </c>
      <c r="AF3449" t="str">
        <f t="shared" si="1815"/>
        <v>-15.0838649648728-0.234937482468251i</v>
      </c>
      <c r="AG3449" t="str">
        <f t="shared" si="1816"/>
        <v>1.01603878504748-0.00343699230533387i</v>
      </c>
      <c r="AH3449" t="str">
        <f t="shared" si="1817"/>
        <v>0.000147185781540791+0.00580363156699343i</v>
      </c>
      <c r="AI3449">
        <f t="shared" si="1818"/>
        <v>-44.723210920876973</v>
      </c>
      <c r="AJ3449">
        <f t="shared" si="1819"/>
        <v>88.54723431645742</v>
      </c>
      <c r="AK3449"/>
      <c r="AL3449"/>
      <c r="AM3449"/>
      <c r="AN3449"/>
    </row>
    <row r="3450" spans="1:40" x14ac:dyDescent="0.25">
      <c r="A3450"/>
      <c r="B3450">
        <f t="shared" si="1820"/>
        <v>1516000</v>
      </c>
      <c r="C3450" s="186" t="str">
        <f t="shared" si="1788"/>
        <v>-3.32540339007366E-08+0.00161545022424144i</v>
      </c>
      <c r="D3450" s="158" t="str">
        <f t="shared" si="1789"/>
        <v>-5.95700621195355+0.012385118385851i</v>
      </c>
      <c r="E3450" t="str">
        <f t="shared" si="1790"/>
        <v>2870</v>
      </c>
      <c r="F3450" t="str">
        <f t="shared" si="1791"/>
        <v>0.777000777000777</v>
      </c>
      <c r="G3450" t="str">
        <f t="shared" si="1786"/>
        <v>0.777000777000777</v>
      </c>
      <c r="H3450" t="str">
        <f t="shared" si="1792"/>
        <v>9.12686826252655+0.247167906229653i</v>
      </c>
      <c r="I3450" t="str">
        <f t="shared" si="1793"/>
        <v>5953.31807855266i</v>
      </c>
      <c r="J3450" t="str">
        <f t="shared" si="1787"/>
        <v>-30314.6658220927+1287.56458341152i</v>
      </c>
      <c r="K3450" t="str">
        <f t="shared" si="1794"/>
        <v>0.00832606476783182-0.196030454939324i</v>
      </c>
      <c r="L3450" t="str">
        <f t="shared" si="1795"/>
        <v>0.000617550282018752-0.0121857441442912i</v>
      </c>
      <c r="M3450" t="str">
        <f t="shared" si="1796"/>
        <v>0.00894361504985057-0.208216199083615i</v>
      </c>
      <c r="N3450" t="str">
        <f t="shared" si="1797"/>
        <v>-6.72332313433596i</v>
      </c>
      <c r="O3450" t="str">
        <f t="shared" si="1798"/>
        <v>0.904692948601414-0.426064160368928i</v>
      </c>
      <c r="P3450" t="str">
        <f t="shared" si="1799"/>
        <v>0.095307051398586+0.426064160368928i</v>
      </c>
      <c r="Q3450" t="str">
        <f t="shared" si="1800"/>
        <v>-0.095307051398586+6.29725897396703i</v>
      </c>
      <c r="R3450" t="str">
        <f t="shared" si="1801"/>
        <v>0.0674141683787655-0.0161549806717202i</v>
      </c>
      <c r="S3450" t="str">
        <f t="shared" si="1802"/>
        <v>0.694000034376592i</v>
      </c>
      <c r="T3450" t="str">
        <f t="shared" si="1803"/>
        <v>0.011211557141527+0.0467854351723326i</v>
      </c>
      <c r="U3450" t="str">
        <f t="shared" si="1804"/>
        <v>0.0000499999999999999-0.000159065866206819i</v>
      </c>
      <c r="V3450" t="str">
        <f t="shared" si="1805"/>
        <v>3.33333333333333E-06-0.000174972452827502i</v>
      </c>
      <c r="W3450" t="str">
        <f t="shared" si="1806"/>
        <v>0.0000141925442930812-0.0000850872854421903i</v>
      </c>
      <c r="X3450" t="str">
        <f t="shared" si="1807"/>
        <v>0.0000143253829287924-0.0000850414635914717i</v>
      </c>
      <c r="Y3450" t="str">
        <f t="shared" si="1808"/>
        <v>0.009+0.952530892568425i</v>
      </c>
      <c r="Z3450" t="str">
        <f t="shared" si="1809"/>
        <v>-0.00124791964493175-0.000222379586712006i</v>
      </c>
      <c r="AA3450" t="str">
        <f t="shared" si="1810"/>
        <v>0.139104691460077-14.6976818144679i</v>
      </c>
      <c r="AB3450" t="str">
        <f t="shared" si="1811"/>
        <v>0.0774478970775985+0.323187361239633i</v>
      </c>
      <c r="AC3450" t="str">
        <f t="shared" si="1812"/>
        <v>1.06798550812706-0.0132354434086123i</v>
      </c>
      <c r="AD3450" t="str">
        <f t="shared" si="1813"/>
        <v>0.0687569149758203+0.303466092967048i</v>
      </c>
      <c r="AE3450" t="str">
        <f t="shared" si="1814"/>
        <v>-0.0000183184405881089-0.00039399143332018i</v>
      </c>
      <c r="AF3450" t="str">
        <f t="shared" si="1815"/>
        <v>-15.0838744744801-0.234782787843802i</v>
      </c>
      <c r="AG3450" t="str">
        <f t="shared" si="1816"/>
        <v>1.01618072119698-0.00350544039989428i</v>
      </c>
      <c r="AH3450" t="str">
        <f t="shared" si="1817"/>
        <v>0.000160692920103353+0.00585307451141212i</v>
      </c>
      <c r="AI3450">
        <f t="shared" si="1818"/>
        <v>-44.649046696078074</v>
      </c>
      <c r="AJ3450">
        <f t="shared" si="1819"/>
        <v>88.427371137637365</v>
      </c>
      <c r="AK3450"/>
      <c r="AL3450"/>
      <c r="AM3450"/>
      <c r="AN3450"/>
    </row>
    <row r="3451" spans="1:40" x14ac:dyDescent="0.25">
      <c r="A3451"/>
      <c r="B3451">
        <f t="shared" si="1820"/>
        <v>1517000</v>
      </c>
      <c r="C3451" s="186" t="str">
        <f t="shared" si="1788"/>
        <v>-3.32102065132255E-08+0.00161438532626987i</v>
      </c>
      <c r="D3451" s="158" t="str">
        <f t="shared" si="1789"/>
        <v>-5.95700621161754+0.012376954168069i</v>
      </c>
      <c r="E3451" t="str">
        <f t="shared" si="1790"/>
        <v>2870</v>
      </c>
      <c r="F3451" t="str">
        <f t="shared" si="1791"/>
        <v>0.777000777000777</v>
      </c>
      <c r="G3451" t="str">
        <f t="shared" si="1786"/>
        <v>0.777000777000777</v>
      </c>
      <c r="H3451" t="str">
        <f t="shared" si="1792"/>
        <v>9.12687775369126+0.247005250788229i</v>
      </c>
      <c r="I3451" t="str">
        <f t="shared" si="1793"/>
        <v>5957.24506936964i</v>
      </c>
      <c r="J3451" t="str">
        <f t="shared" si="1787"/>
        <v>-30354.6732949062+1288.41390041905i</v>
      </c>
      <c r="K3451" t="str">
        <f t="shared" si="1794"/>
        <v>0.00831511038475919-0.195901688935795i</v>
      </c>
      <c r="L3451" t="str">
        <f t="shared" si="1795"/>
        <v>0.000616738459518164-0.0121777524676575i</v>
      </c>
      <c r="M3451" t="str">
        <f t="shared" si="1796"/>
        <v>0.00893184884427735-0.208079441403452i</v>
      </c>
      <c r="N3451" t="str">
        <f t="shared" si="1797"/>
        <v>-6.72775804405518i</v>
      </c>
      <c r="O3451" t="str">
        <f t="shared" si="1798"/>
        <v>0.902794501781907-0.430072188768767i</v>
      </c>
      <c r="P3451" t="str">
        <f t="shared" si="1799"/>
        <v>0.097205498218093+0.430072188768767i</v>
      </c>
      <c r="Q3451" t="str">
        <f t="shared" si="1800"/>
        <v>-0.097205498218093+6.29768585528641i</v>
      </c>
      <c r="R3451" t="str">
        <f t="shared" si="1801"/>
        <v>0.0680360597335665-0.0164852581864087i</v>
      </c>
      <c r="S3451" t="str">
        <f t="shared" si="1802"/>
        <v>0.694457818040429i</v>
      </c>
      <c r="T3451" t="str">
        <f t="shared" si="1803"/>
        <v>0.0114483164299665+0.0472481735906409i</v>
      </c>
      <c r="U3451" t="str">
        <f t="shared" si="1804"/>
        <v>0.00005-0.000158961010658892i</v>
      </c>
      <c r="V3451" t="str">
        <f t="shared" si="1805"/>
        <v>3.33333333333333E-06-0.000174857111724781i</v>
      </c>
      <c r="W3451" t="str">
        <f t="shared" si="1806"/>
        <v>0.0000141921812287323-0.0000850334687149588i</v>
      </c>
      <c r="X3451" t="str">
        <f t="shared" si="1807"/>
        <v>0.0000143248472674877-0.0000849876772888539i</v>
      </c>
      <c r="Y3451" t="str">
        <f t="shared" si="1808"/>
        <v>0.009+0.953159211099143i</v>
      </c>
      <c r="Z3451" t="str">
        <f t="shared" si="1809"/>
        <v>-0.00124630839968554-0.000222209860800875i</v>
      </c>
      <c r="AA3451" t="str">
        <f t="shared" si="1810"/>
        <v>0.138921333570008-14.6879932055143i</v>
      </c>
      <c r="AB3451" t="str">
        <f t="shared" si="1811"/>
        <v>0.0790833977285572+0.326383894686557i</v>
      </c>
      <c r="AC3451" t="str">
        <f t="shared" si="1812"/>
        <v>1.06862013944407-0.0135404176110983i</v>
      </c>
      <c r="AD3451" t="str">
        <f t="shared" si="1813"/>
        <v>0.0701238675184786+0.306314085852389i</v>
      </c>
      <c r="AE3451" t="str">
        <f t="shared" si="1814"/>
        <v>-0.0000193299547281095-0.000397344032979931i</v>
      </c>
      <c r="AF3451" t="str">
        <f t="shared" si="1815"/>
        <v>-15.0838839653088-0.23462829662016i</v>
      </c>
      <c r="AG3451" t="str">
        <f t="shared" si="1816"/>
        <v>1.01632214890486-0.00357447968865562i</v>
      </c>
      <c r="AH3451" t="str">
        <f t="shared" si="1817"/>
        <v>0.00017439839104632+0.00590231161654707i</v>
      </c>
      <c r="AI3451">
        <f t="shared" si="1818"/>
        <v>-44.575767339748076</v>
      </c>
      <c r="AJ3451">
        <f t="shared" si="1819"/>
        <v>88.307546941228651</v>
      </c>
      <c r="AK3451"/>
      <c r="AL3451"/>
      <c r="AM3451"/>
      <c r="AN3451"/>
    </row>
    <row r="3452" spans="1:40" x14ac:dyDescent="0.25">
      <c r="A3452"/>
      <c r="B3452">
        <f t="shared" si="1820"/>
        <v>1518000</v>
      </c>
      <c r="C3452" s="186" t="str">
        <f t="shared" si="1788"/>
        <v>-3.3166465712572E-08+0.00161332183132592i</v>
      </c>
      <c r="D3452" s="158" t="str">
        <f t="shared" si="1789"/>
        <v>-5.9570062112822+0.0123688007068321i</v>
      </c>
      <c r="E3452" t="str">
        <f t="shared" si="1790"/>
        <v>2870</v>
      </c>
      <c r="F3452" t="str">
        <f t="shared" si="1791"/>
        <v>0.777000777000777</v>
      </c>
      <c r="G3452" t="str">
        <f t="shared" si="1786"/>
        <v>0.777000777000777</v>
      </c>
      <c r="H3452" t="str">
        <f t="shared" si="1792"/>
        <v>9.12688722612611+0.246842809103617i</v>
      </c>
      <c r="I3452" t="str">
        <f t="shared" si="1793"/>
        <v>5961.17206018663i</v>
      </c>
      <c r="J3452" t="str">
        <f t="shared" si="1787"/>
        <v>-30394.7071491722+1289.26321742658i</v>
      </c>
      <c r="K3452" t="str">
        <f t="shared" si="1794"/>
        <v>0.00830417759358727-0.19577309168535i</v>
      </c>
      <c r="L3452" t="str">
        <f t="shared" si="1795"/>
        <v>0.000615928235415807-0.0121697712393449i</v>
      </c>
      <c r="M3452" t="str">
        <f t="shared" si="1796"/>
        <v>0.00892010582900308-0.207942862924695i</v>
      </c>
      <c r="N3452" t="str">
        <f t="shared" si="1797"/>
        <v>-6.73219295377439i</v>
      </c>
      <c r="O3452" t="str">
        <f t="shared" si="1798"/>
        <v>0.900878298446266-0.434071758340208i</v>
      </c>
      <c r="P3452" t="str">
        <f t="shared" si="1799"/>
        <v>0.099121701553734+0.434071758340208i</v>
      </c>
      <c r="Q3452" t="str">
        <f t="shared" si="1800"/>
        <v>-0.099121701553734+6.29812119543418i</v>
      </c>
      <c r="R3452" t="str">
        <f t="shared" si="1801"/>
        <v>0.0686561331732477-0.0168188275533278i</v>
      </c>
      <c r="S3452" t="str">
        <f t="shared" si="1802"/>
        <v>0.694915601704266i</v>
      </c>
      <c r="T3452" t="str">
        <f t="shared" si="1803"/>
        <v>0.0116876656691811+0.0477102180947756i</v>
      </c>
      <c r="U3452" t="str">
        <f t="shared" si="1804"/>
        <v>0.00005-0.000158856293260566i</v>
      </c>
      <c r="V3452" t="str">
        <f t="shared" si="1805"/>
        <v>3.33333333333333E-06-0.000174741922586622i</v>
      </c>
      <c r="W3452" t="str">
        <f t="shared" si="1806"/>
        <v>0.000014191817948817-0.0000849797242408666i</v>
      </c>
      <c r="X3452" t="str">
        <f t="shared" si="1807"/>
        <v>0.0000143243117318155-0.0000849339631987854i</v>
      </c>
      <c r="Y3452" t="str">
        <f t="shared" si="1808"/>
        <v>0.009+0.953787529629861i</v>
      </c>
      <c r="Z3452" t="str">
        <f t="shared" si="1809"/>
        <v>-0.00124470033539455-0.000222040390475774i</v>
      </c>
      <c r="AA3452" t="str">
        <f t="shared" si="1810"/>
        <v>0.138738337976397-14.6783173614428i</v>
      </c>
      <c r="AB3452" t="str">
        <f t="shared" si="1811"/>
        <v>0.0807367894037985+0.329575634669663i</v>
      </c>
      <c r="AC3452" t="str">
        <f t="shared" si="1812"/>
        <v>1.06925308172921-0.0138487895920598i</v>
      </c>
      <c r="AD3452" t="str">
        <f t="shared" si="1813"/>
        <v>0.0715035159117997+0.309155874755135i</v>
      </c>
      <c r="AE3452" t="str">
        <f t="shared" si="1814"/>
        <v>-0.0000203553590887967-0.000400683089590358i</v>
      </c>
      <c r="AF3452" t="str">
        <f t="shared" si="1815"/>
        <v>-15.0838934374083-0.234474008396785i</v>
      </c>
      <c r="AG3452" t="str">
        <f t="shared" si="1816"/>
        <v>1.01646306612842-0.003644107486919i</v>
      </c>
      <c r="AH3452" t="str">
        <f t="shared" si="1817"/>
        <v>0.000188300953829573+0.00595134266919027i</v>
      </c>
      <c r="AI3452">
        <f t="shared" si="1818"/>
        <v>-44.503355336191611</v>
      </c>
      <c r="AJ3452">
        <f t="shared" si="1819"/>
        <v>88.187761573594685</v>
      </c>
      <c r="AK3452"/>
      <c r="AL3452"/>
      <c r="AM3452"/>
      <c r="AN3452"/>
    </row>
    <row r="3453" spans="1:40" x14ac:dyDescent="0.25">
      <c r="A3453"/>
      <c r="B3453">
        <f t="shared" si="1820"/>
        <v>1519000</v>
      </c>
      <c r="C3453" s="186" t="str">
        <f t="shared" si="1788"/>
        <v>-3.31228112708411E-08+0.00161225973663865i</v>
      </c>
      <c r="D3453" s="158" t="str">
        <f t="shared" si="1789"/>
        <v>-5.95700621094751+0.0123606579808963i</v>
      </c>
      <c r="E3453" t="str">
        <f t="shared" si="1790"/>
        <v>2870</v>
      </c>
      <c r="F3453" t="str">
        <f t="shared" si="1791"/>
        <v>0.777000777000777</v>
      </c>
      <c r="G3453" t="str">
        <f t="shared" si="1786"/>
        <v>0.777000777000777</v>
      </c>
      <c r="H3453" t="str">
        <f t="shared" si="1792"/>
        <v>9.12689667988031+0.246680580755084i</v>
      </c>
      <c r="I3453" t="str">
        <f t="shared" si="1793"/>
        <v>5965.09905100362i</v>
      </c>
      <c r="J3453" t="str">
        <f t="shared" si="1787"/>
        <v>-30434.7673848908+1290.1125344341i</v>
      </c>
      <c r="K3453" t="str">
        <f t="shared" si="1794"/>
        <v>0.0082932663376403-0.195644662857061i</v>
      </c>
      <c r="L3453" t="str">
        <f t="shared" si="1795"/>
        <v>0.000615119605521898-0.0121618004389301i</v>
      </c>
      <c r="M3453" t="str">
        <f t="shared" si="1796"/>
        <v>0.0089083859431622-0.207806463295991i</v>
      </c>
      <c r="N3453" t="str">
        <f t="shared" si="1797"/>
        <v>-6.73662786349361i</v>
      </c>
      <c r="O3453" t="str">
        <f t="shared" si="1798"/>
        <v>0.89894437628312-0.438062790418169i</v>
      </c>
      <c r="P3453" t="str">
        <f t="shared" si="1799"/>
        <v>0.10105562371688+0.438062790418169i</v>
      </c>
      <c r="Q3453" t="str">
        <f t="shared" si="1800"/>
        <v>-0.10105562371688+6.29856507307544i</v>
      </c>
      <c r="R3453" t="str">
        <f t="shared" si="1801"/>
        <v>0.0692743675855814-0.0171556833798134i</v>
      </c>
      <c r="S3453" t="str">
        <f t="shared" si="1802"/>
        <v>0.695373385368103i</v>
      </c>
      <c r="T3453" t="str">
        <f t="shared" si="1803"/>
        <v>0.0119296056301241+0.0481715515072201i</v>
      </c>
      <c r="U3453" t="str">
        <f t="shared" si="1804"/>
        <v>0.00005-0.000158751713738998i</v>
      </c>
      <c r="V3453" t="str">
        <f t="shared" si="1805"/>
        <v>3.33333333333333E-06-0.000174626885112898i</v>
      </c>
      <c r="W3453" t="str">
        <f t="shared" si="1806"/>
        <v>0.0000141914544533801-0.0000849260518769348i</v>
      </c>
      <c r="X3453" t="str">
        <f t="shared" si="1807"/>
        <v>0.0000143237763209222-0.0000848803211783689i</v>
      </c>
      <c r="Y3453" t="str">
        <f t="shared" si="1808"/>
        <v>0.009+0.954415848160579i</v>
      </c>
      <c r="Z3453" t="str">
        <f t="shared" si="1809"/>
        <v>-0.00124309544368412-0.000221871175140133i</v>
      </c>
      <c r="AA3453" t="str">
        <f t="shared" si="1810"/>
        <v>0.138555703725363-14.6686542570432i</v>
      </c>
      <c r="AB3453" t="str">
        <f t="shared" si="1811"/>
        <v>0.0824080774289622+0.332762462529026i</v>
      </c>
      <c r="AC3453" t="str">
        <f t="shared" si="1812"/>
        <v>1.06988431341439-0.0141605546739292i</v>
      </c>
      <c r="AD3453" t="str">
        <f t="shared" si="1813"/>
        <v>0.0728958310089512+0.311991402943622i</v>
      </c>
      <c r="AE3453" t="str">
        <f t="shared" si="1814"/>
        <v>-0.0000213945761860748-0.000404008575156607i</v>
      </c>
      <c r="AF3453" t="str">
        <f t="shared" si="1815"/>
        <v>-15.0839028908278-0.234319922774188i</v>
      </c>
      <c r="AG3453" t="str">
        <f t="shared" si="1816"/>
        <v>1.01660347083789-0.00371432110352171i</v>
      </c>
      <c r="AH3453" t="str">
        <f t="shared" si="1817"/>
        <v>0.000202399370775191+0.00600016746095742i</v>
      </c>
      <c r="AI3453">
        <f t="shared" si="1818"/>
        <v>-44.431793686111277</v>
      </c>
      <c r="AJ3453">
        <f t="shared" si="1819"/>
        <v>88.068014880812299</v>
      </c>
      <c r="AK3453"/>
      <c r="AL3453"/>
      <c r="AM3453"/>
      <c r="AN3453"/>
    </row>
    <row r="3454" spans="1:40" x14ac:dyDescent="0.25">
      <c r="A3454"/>
      <c r="B3454">
        <f t="shared" si="1820"/>
        <v>1520000</v>
      </c>
      <c r="C3454" s="186" t="str">
        <f t="shared" si="1788"/>
        <v>-3.30792429608473E-08+0.00161119903944439i</v>
      </c>
      <c r="D3454" s="158" t="str">
        <f t="shared" si="1789"/>
        <v>-5.95700621061349+0.0123525259690737i</v>
      </c>
      <c r="E3454" t="str">
        <f t="shared" si="1790"/>
        <v>2870</v>
      </c>
      <c r="F3454" t="str">
        <f t="shared" si="1791"/>
        <v>0.777000777000777</v>
      </c>
      <c r="G3454" t="str">
        <f t="shared" si="1786"/>
        <v>0.777000777000777</v>
      </c>
      <c r="H3454" t="str">
        <f t="shared" si="1792"/>
        <v>9.12690611500297+0.246518565322999i</v>
      </c>
      <c r="I3454" t="str">
        <f t="shared" si="1793"/>
        <v>5969.02604182061i</v>
      </c>
      <c r="J3454" t="str">
        <f t="shared" si="1787"/>
        <v>-30474.854002062+1290.96185144163i</v>
      </c>
      <c r="K3454" t="str">
        <f t="shared" si="1794"/>
        <v>0.00828237656042849-0.195516402120866i</v>
      </c>
      <c r="L3454" t="str">
        <f t="shared" si="1795"/>
        <v>0.000614312565660362-0.0121538400460429i</v>
      </c>
      <c r="M3454" t="str">
        <f t="shared" si="1796"/>
        <v>0.00889668912608885-0.207670242166909i</v>
      </c>
      <c r="N3454" t="str">
        <f t="shared" si="1797"/>
        <v>-6.74106277321283i</v>
      </c>
      <c r="O3454" t="str">
        <f t="shared" si="1798"/>
        <v>0.896992773329613-0.442045206505454i</v>
      </c>
      <c r="P3454" t="str">
        <f t="shared" si="1799"/>
        <v>0.103007226670387+0.442045206505454i</v>
      </c>
      <c r="Q3454" t="str">
        <f t="shared" si="1800"/>
        <v>-0.103007226670387+6.29901756670738i</v>
      </c>
      <c r="R3454" t="str">
        <f t="shared" si="1801"/>
        <v>0.0698907418397148-0.0174958201005366i</v>
      </c>
      <c r="S3454" t="str">
        <f t="shared" si="1802"/>
        <v>0.69583116903194i</v>
      </c>
      <c r="T3454" t="str">
        <f t="shared" si="1803"/>
        <v>0.0121741369537289+0.0486321565988383i</v>
      </c>
      <c r="U3454" t="str">
        <f t="shared" si="1804"/>
        <v>0.00005-0.000158647271822065i</v>
      </c>
      <c r="V3454" t="str">
        <f t="shared" si="1805"/>
        <v>3.33333333333333E-06-0.000174511999004271i</v>
      </c>
      <c r="W3454" t="str">
        <f t="shared" si="1806"/>
        <v>0.0000141910907424664-0.0000848724514805615i</v>
      </c>
      <c r="X3454" t="str">
        <f t="shared" si="1807"/>
        <v>0.0000143232410339577-0.0000848267510850842i</v>
      </c>
      <c r="Y3454" t="str">
        <f t="shared" si="1808"/>
        <v>0.009+0.955044166691297i</v>
      </c>
      <c r="Z3454" t="str">
        <f t="shared" si="1809"/>
        <v>-0.00124149371620718-0.000221702214199263i</v>
      </c>
      <c r="AA3454" t="str">
        <f t="shared" si="1810"/>
        <v>0.13837342986616-14.6590038671716i</v>
      </c>
      <c r="AB3454" t="str">
        <f t="shared" si="1811"/>
        <v>0.0840972662315279+0.33594425924814i</v>
      </c>
      <c r="AC3454" t="str">
        <f t="shared" si="1812"/>
        <v>1.07051381290666-0.0144757080056515i</v>
      </c>
      <c r="AD3454" t="str">
        <f t="shared" si="1813"/>
        <v>0.0743007834112755+0.314820613830583i</v>
      </c>
      <c r="AE3454" t="str">
        <f t="shared" si="1814"/>
        <v>-0.0000224475285525581-0.000407320462002177i</v>
      </c>
      <c r="AF3454" t="str">
        <f t="shared" si="1815"/>
        <v>-15.0839123256165-0.234166039353925i</v>
      </c>
      <c r="AG3454" t="str">
        <f t="shared" si="1816"/>
        <v>1.01674336101646-0.00378511784089788i</v>
      </c>
      <c r="AH3454" t="str">
        <f t="shared" si="1817"/>
        <v>0.000216692407074622+0.00604878578825687i</v>
      </c>
      <c r="AI3454">
        <f t="shared" si="1818"/>
        <v>-44.361065886508541</v>
      </c>
      <c r="AJ3454">
        <f t="shared" si="1819"/>
        <v>87.948306708677265</v>
      </c>
      <c r="AK3454"/>
      <c r="AL3454"/>
      <c r="AM3454"/>
      <c r="AN3454"/>
    </row>
    <row r="3455" spans="1:40" x14ac:dyDescent="0.25">
      <c r="A3455"/>
      <c r="B3455">
        <f t="shared" si="1820"/>
        <v>1521000</v>
      </c>
      <c r="C3455" s="186" t="str">
        <f t="shared" si="1788"/>
        <v>-3.30357605561517E-08+0.00161013973698674i</v>
      </c>
      <c r="D3455" s="158" t="str">
        <f t="shared" si="1789"/>
        <v>-5.95700621028013+0.0123444046502317i</v>
      </c>
      <c r="E3455" t="str">
        <f t="shared" si="1790"/>
        <v>2870</v>
      </c>
      <c r="F3455" t="str">
        <f t="shared" si="1791"/>
        <v>0.777000777000777</v>
      </c>
      <c r="G3455" t="str">
        <f t="shared" si="1786"/>
        <v>0.777000777000777</v>
      </c>
      <c r="H3455" t="str">
        <f t="shared" si="1792"/>
        <v>9.12691553154298+0.246356762388832i</v>
      </c>
      <c r="I3455" t="str">
        <f t="shared" si="1793"/>
        <v>5972.9530326376i</v>
      </c>
      <c r="J3455" t="str">
        <f t="shared" si="1787"/>
        <v>-30514.9670006857+1291.81116844916i</v>
      </c>
      <c r="K3455" t="str">
        <f t="shared" si="1794"/>
        <v>0.00827150820564695-0.195388309147562i</v>
      </c>
      <c r="L3455" t="str">
        <f t="shared" si="1795"/>
        <v>0.000613507111668771-0.0121458900403657i</v>
      </c>
      <c r="M3455" t="str">
        <f t="shared" si="1796"/>
        <v>0.00888501531731572-0.207534199187928i</v>
      </c>
      <c r="N3455" t="str">
        <f t="shared" si="1797"/>
        <v>-6.74549768293205i</v>
      </c>
      <c r="O3455" t="str">
        <f t="shared" si="1798"/>
        <v>0.895023527970636-0.446018928274345i</v>
      </c>
      <c r="P3455" t="str">
        <f t="shared" si="1799"/>
        <v>0.104976472029364+0.446018928274345i</v>
      </c>
      <c r="Q3455" t="str">
        <f t="shared" si="1800"/>
        <v>-0.104976472029364+6.2994787546577i</v>
      </c>
      <c r="R3455" t="str">
        <f t="shared" si="1801"/>
        <v>0.0705052347877703-0.0178392319767562i</v>
      </c>
      <c r="S3455" t="str">
        <f t="shared" si="1802"/>
        <v>0.696288952695775i</v>
      </c>
      <c r="T3455" t="str">
        <f t="shared" si="1803"/>
        <v>0.0124212601499926+0.0490920160899463i</v>
      </c>
      <c r="U3455" t="str">
        <f t="shared" si="1804"/>
        <v>0.00005-0.000158542967238355i</v>
      </c>
      <c r="V3455" t="str">
        <f t="shared" si="1805"/>
        <v>3.33333333333333E-06-0.000174397263962191i</v>
      </c>
      <c r="W3455" t="str">
        <f t="shared" si="1806"/>
        <v>0.000014190726816121-0.0000848189229095178i</v>
      </c>
      <c r="X3455" t="str">
        <f t="shared" si="1807"/>
        <v>0.0000143227058700749-0.0000847732527767836i</v>
      </c>
      <c r="Y3455" t="str">
        <f t="shared" si="1808"/>
        <v>0.009+0.955672485222015i</v>
      </c>
      <c r="Z3455" t="str">
        <f t="shared" si="1809"/>
        <v>-0.00123989514464404-0.00022153350706034i</v>
      </c>
      <c r="AA3455" t="str">
        <f t="shared" si="1810"/>
        <v>0.138191515451167-14.6493661667503i</v>
      </c>
      <c r="AB3455" t="str">
        <f t="shared" si="1811"/>
        <v>0.0858043593344857+0.33912090546132i</v>
      </c>
      <c r="AC3455" t="str">
        <f t="shared" si="1812"/>
        <v>1.07114155858978-0.0147942445618699i</v>
      </c>
      <c r="AD3455" t="str">
        <f t="shared" si="1813"/>
        <v>0.07571834346907+0.317643450974275i</v>
      </c>
      <c r="AE3455" t="str">
        <f t="shared" si="1814"/>
        <v>-0.0000235141387387092-0.000410618722768482i</v>
      </c>
      <c r="AF3455" t="str">
        <f t="shared" si="1815"/>
        <v>-15.0839217418231-0.2340123577386i</v>
      </c>
      <c r="AG3455" t="str">
        <f t="shared" si="1816"/>
        <v>1.01688273466025-0.00385649499514073i</v>
      </c>
      <c r="AH3455" t="str">
        <f t="shared" si="1817"/>
        <v>0.000231178830795975+0.00609719745225987i</v>
      </c>
      <c r="AI3455">
        <f t="shared" si="1818"/>
        <v>-44.291155911551513</v>
      </c>
      <c r="AJ3455">
        <f t="shared" si="1819"/>
        <v>87.828636902707004</v>
      </c>
      <c r="AK3455"/>
      <c r="AL3455"/>
      <c r="AM3455"/>
      <c r="AN3455"/>
    </row>
    <row r="3456" spans="1:40" x14ac:dyDescent="0.25">
      <c r="A3456"/>
      <c r="B3456">
        <f t="shared" si="1820"/>
        <v>1522000</v>
      </c>
      <c r="C3456" s="186" t="str">
        <f t="shared" si="1788"/>
        <v>-3.29923638310587E-08+0.00160908182651655i</v>
      </c>
      <c r="D3456" s="158" t="str">
        <f t="shared" si="1789"/>
        <v>-5.95700620994742+0.0123362940032936i</v>
      </c>
      <c r="E3456" t="str">
        <f t="shared" si="1790"/>
        <v>2870</v>
      </c>
      <c r="F3456" t="str">
        <f t="shared" si="1791"/>
        <v>0.777000777000777</v>
      </c>
      <c r="G3456" t="str">
        <f t="shared" si="1786"/>
        <v>0.777000777000777</v>
      </c>
      <c r="H3456" t="str">
        <f t="shared" si="1792"/>
        <v>9.12692492954909+0.246195171535143i</v>
      </c>
      <c r="I3456" t="str">
        <f t="shared" si="1793"/>
        <v>5976.88002345458i</v>
      </c>
      <c r="J3456" t="str">
        <f t="shared" si="1787"/>
        <v>-30555.106380762+1292.66048545669i</v>
      </c>
      <c r="K3456" t="str">
        <f t="shared" si="1794"/>
        <v>0.00826066121717495-0.195260383608804i</v>
      </c>
      <c r="L3456" t="str">
        <f t="shared" si="1795"/>
        <v>0.000612703239398315-0.0121379504016339i</v>
      </c>
      <c r="M3456" t="str">
        <f t="shared" si="1796"/>
        <v>0.00887336445657327-0.207398334010438i</v>
      </c>
      <c r="N3456" t="str">
        <f t="shared" si="1797"/>
        <v>-6.74993259265127i</v>
      </c>
      <c r="O3456" t="str">
        <f t="shared" si="1798"/>
        <v>0.89303667893808-0.449983877568124i</v>
      </c>
      <c r="P3456" t="str">
        <f t="shared" si="1799"/>
        <v>0.10696332106192+0.449983877568124i</v>
      </c>
      <c r="Q3456" t="str">
        <f t="shared" si="1800"/>
        <v>-0.10696332106192+6.29994871508315i</v>
      </c>
      <c r="R3456" t="str">
        <f t="shared" si="1801"/>
        <v>0.0711178252664496-0.0181859130955812i</v>
      </c>
      <c r="S3456" t="str">
        <f t="shared" si="1802"/>
        <v>0.696746736359612i</v>
      </c>
      <c r="T3456" t="str">
        <f t="shared" si="1803"/>
        <v>0.0126709755970657+0.0495511126513919i</v>
      </c>
      <c r="U3456" t="str">
        <f t="shared" si="1804"/>
        <v>0.00005-0.000158438799717174i</v>
      </c>
      <c r="V3456" t="str">
        <f t="shared" si="1805"/>
        <v>3.33333333333333E-06-0.000174282679688891i</v>
      </c>
      <c r="W3456" t="str">
        <f t="shared" si="1806"/>
        <v>0.0000141903626743884-0.0000847654660219506i</v>
      </c>
      <c r="X3456" t="str">
        <f t="shared" si="1807"/>
        <v>0.0000143221708284288-0.0000847198261116947i</v>
      </c>
      <c r="Y3456" t="str">
        <f t="shared" si="1808"/>
        <v>0.009+0.956300803752733i</v>
      </c>
      <c r="Z3456" t="str">
        <f t="shared" si="1809"/>
        <v>-0.00123829972070235-0.000221365053132388i</v>
      </c>
      <c r="AA3456" t="str">
        <f t="shared" si="1810"/>
        <v>0.138009959535875-14.6397411307675i</v>
      </c>
      <c r="AB3456" t="str">
        <f t="shared" si="1811"/>
        <v>0.0875293593500473+0.342292281461164i</v>
      </c>
      <c r="AC3456" t="str">
        <f t="shared" si="1812"/>
        <v>1.07176752882584-0.0151161591421239i</v>
      </c>
      <c r="AD3456" t="str">
        <f t="shared" si="1813"/>
        <v>0.0771484812823533+0.320459858079552i</v>
      </c>
      <c r="AE3456" t="str">
        <f t="shared" si="1814"/>
        <v>-0.0000245943293139707-0.000413903330414375i</v>
      </c>
      <c r="AF3456" t="str">
        <f t="shared" si="1815"/>
        <v>-15.0839311394965-0.233858877531849i</v>
      </c>
      <c r="AG3456" t="str">
        <f t="shared" si="1816"/>
        <v>1.0170215897784-0.00392844985606388i</v>
      </c>
      <c r="AH3456" t="str">
        <f t="shared" si="1817"/>
        <v>0.000245857412891109+0.00614540225887025i</v>
      </c>
      <c r="AI3456">
        <f t="shared" si="1818"/>
        <v>-44.222048194357157</v>
      </c>
      <c r="AJ3456">
        <f t="shared" si="1819"/>
        <v>87.709005308143304</v>
      </c>
      <c r="AK3456"/>
      <c r="AL3456"/>
      <c r="AM3456"/>
      <c r="AN3456"/>
    </row>
    <row r="3457" spans="1:40" x14ac:dyDescent="0.25">
      <c r="A3457"/>
      <c r="B3457">
        <f t="shared" si="1820"/>
        <v>1523000</v>
      </c>
      <c r="C3457" s="186" t="str">
        <f t="shared" si="1788"/>
        <v>-3.2949052560614E-08+0.00160802530529188i</v>
      </c>
      <c r="D3457" s="158" t="str">
        <f t="shared" si="1789"/>
        <v>-5.95700620961537+0.0123281940072378i</v>
      </c>
      <c r="E3457" t="str">
        <f t="shared" si="1790"/>
        <v>2870</v>
      </c>
      <c r="F3457" t="str">
        <f t="shared" si="1791"/>
        <v>0.777000777000777</v>
      </c>
      <c r="G3457" t="str">
        <f t="shared" si="1786"/>
        <v>0.777000777000777</v>
      </c>
      <c r="H3457" t="str">
        <f t="shared" si="1792"/>
        <v>9.1269343090699+0.24603379234559i</v>
      </c>
      <c r="I3457" t="str">
        <f t="shared" si="1793"/>
        <v>5980.80701427157i</v>
      </c>
      <c r="J3457" t="str">
        <f t="shared" si="1787"/>
        <v>-30595.2721422909+1293.50980246421i</v>
      </c>
      <c r="K3457" t="str">
        <f t="shared" si="1794"/>
        <v>0.0082498355390754-0.195132625177101i</v>
      </c>
      <c r="L3457" t="str">
        <f t="shared" si="1795"/>
        <v>0.000611900944713715-0.0121300211096354i</v>
      </c>
      <c r="M3457" t="str">
        <f t="shared" si="1796"/>
        <v>0.00886173648378911-0.207262646286736i</v>
      </c>
      <c r="N3457" t="str">
        <f t="shared" si="1797"/>
        <v>-6.75436750237049i</v>
      </c>
      <c r="O3457" t="str">
        <f t="shared" si="1798"/>
        <v>0.891032265310069-0.453939976402615i</v>
      </c>
      <c r="P3457" t="str">
        <f t="shared" si="1799"/>
        <v>0.108967734689931+0.453939976402615i</v>
      </c>
      <c r="Q3457" t="str">
        <f t="shared" si="1800"/>
        <v>-0.108967734689931+6.30042752596788i</v>
      </c>
      <c r="R3457" t="str">
        <f t="shared" si="1801"/>
        <v>0.0717284920986576-0.0185358573692514i</v>
      </c>
      <c r="S3457" t="str">
        <f t="shared" si="1802"/>
        <v>0.697204520023449i</v>
      </c>
      <c r="T3457" t="str">
        <f t="shared" si="1803"/>
        <v>0.012923283540352+0.0500094289056503i</v>
      </c>
      <c r="U3457" t="str">
        <f t="shared" si="1804"/>
        <v>0.00005-0.000158334768988535i</v>
      </c>
      <c r="V3457" t="str">
        <f t="shared" si="1805"/>
        <v>3.33333333333333E-06-0.000174168245887388i</v>
      </c>
      <c r="W3457" t="str">
        <f t="shared" si="1806"/>
        <v>0.0000141899983173136-0.0000847120806763778i</v>
      </c>
      <c r="X3457" t="str">
        <f t="shared" si="1807"/>
        <v>0.0000143216359081782-0.0000846664709484167i</v>
      </c>
      <c r="Y3457" t="str">
        <f t="shared" si="1808"/>
        <v>0.009+0.956929122283451i</v>
      </c>
      <c r="Z3457" t="str">
        <f t="shared" si="1809"/>
        <v>-0.00123670743611697-0.000221196851826297i</v>
      </c>
      <c r="AA3457" t="str">
        <f t="shared" si="1810"/>
        <v>0.137828761178877-14.6301287342769i</v>
      </c>
      <c r="AB3457" t="str">
        <f t="shared" si="1811"/>
        <v>0.0892722679734285+0.345458267206117i</v>
      </c>
      <c r="AC3457" t="str">
        <f t="shared" si="1812"/>
        <v>1.07239170195686-0.0154414463700644i</v>
      </c>
      <c r="AD3457" t="str">
        <f t="shared" si="1813"/>
        <v>0.0785911667016462+0.323269778998949i</v>
      </c>
      <c r="AE3457" t="str">
        <f t="shared" si="1814"/>
        <v>-0.000025688022867884-0.00041717425821565i</v>
      </c>
      <c r="AF3457" t="str">
        <f t="shared" si="1815"/>
        <v>-15.0839405186853-0.233705598338352i</v>
      </c>
      <c r="AG3457" t="str">
        <f t="shared" si="1816"/>
        <v>1.017159924393-0.0040009797072631i</v>
      </c>
      <c r="AH3457" t="str">
        <f t="shared" si="1817"/>
        <v>0.000260726927202372+0.00619340001869446i</v>
      </c>
      <c r="AI3457">
        <f t="shared" si="1818"/>
        <v>-44.153727609634515</v>
      </c>
      <c r="AJ3457">
        <f t="shared" si="1819"/>
        <v>87.589411769956371</v>
      </c>
      <c r="AK3457"/>
      <c r="AL3457"/>
      <c r="AM3457"/>
      <c r="AN3457"/>
    </row>
    <row r="3458" spans="1:40" x14ac:dyDescent="0.25">
      <c r="A3458"/>
      <c r="B3458">
        <f t="shared" si="1820"/>
        <v>1524000</v>
      </c>
      <c r="C3458" s="186" t="str">
        <f t="shared" si="1788"/>
        <v>-3.29058265206006E-08+0.00160697017057801i</v>
      </c>
      <c r="D3458" s="158" t="str">
        <f t="shared" si="1789"/>
        <v>-5.95700620928396+0.0123201046410981i</v>
      </c>
      <c r="E3458" t="str">
        <f t="shared" si="1790"/>
        <v>2870</v>
      </c>
      <c r="F3458" t="str">
        <f t="shared" si="1791"/>
        <v>0.777000777000777</v>
      </c>
      <c r="G3458" t="str">
        <f t="shared" si="1786"/>
        <v>0.777000777000777</v>
      </c>
      <c r="H3458" t="str">
        <f t="shared" si="1792"/>
        <v>9.12694367015383+0.245872624404915i</v>
      </c>
      <c r="I3458" t="str">
        <f t="shared" si="1793"/>
        <v>5984.73400508856i</v>
      </c>
      <c r="J3458" t="str">
        <f t="shared" si="1787"/>
        <v>-30635.4642852723+1294.35911947174i</v>
      </c>
      <c r="K3458" t="str">
        <f t="shared" si="1794"/>
        <v>0.00823903111559419-0.195005033525816i</v>
      </c>
      <c r="L3458" t="str">
        <f t="shared" si="1795"/>
        <v>0.000611100223493188-0.0121221021442103i</v>
      </c>
      <c r="M3458" t="str">
        <f t="shared" si="1796"/>
        <v>0.00885013133908738-0.207127135670026i</v>
      </c>
      <c r="N3458" t="str">
        <f t="shared" si="1797"/>
        <v>-6.75880241208971i</v>
      </c>
      <c r="O3458" t="str">
        <f t="shared" si="1798"/>
        <v>0.889010326510197-0.457887146967714i</v>
      </c>
      <c r="P3458" t="str">
        <f t="shared" si="1799"/>
        <v>0.110989673489803+0.457887146967714i</v>
      </c>
      <c r="Q3458" t="str">
        <f t="shared" si="1800"/>
        <v>-0.110989673489803+6.300915265122i</v>
      </c>
      <c r="R3458" t="str">
        <f t="shared" si="1801"/>
        <v>0.0723372140951371-0.0188890585344318i</v>
      </c>
      <c r="S3458" t="str">
        <f t="shared" si="1802"/>
        <v>0.697662303687286i</v>
      </c>
      <c r="T3458" t="str">
        <f t="shared" si="1803"/>
        <v>0.0131781840916157+0.0504669474279338i</v>
      </c>
      <c r="U3458" t="str">
        <f t="shared" si="1804"/>
        <v>0.0000500000000000001-0.000158230874783162i</v>
      </c>
      <c r="V3458" t="str">
        <f t="shared" si="1805"/>
        <v>3.33333333333333E-06-0.000174053962261478i</v>
      </c>
      <c r="W3458" t="str">
        <f t="shared" si="1806"/>
        <v>0.0000141896337449416-0.0000846587667316888i</v>
      </c>
      <c r="X3458" t="str">
        <f t="shared" si="1807"/>
        <v>0.0000143211011084847-0.0000846131871459194i</v>
      </c>
      <c r="Y3458" t="str">
        <f t="shared" si="1808"/>
        <v>0.009+0.957557440814169i</v>
      </c>
      <c r="Z3458" t="str">
        <f t="shared" si="1809"/>
        <v>-0.00123511828264988-0.000221028902554799i</v>
      </c>
      <c r="AA3458" t="str">
        <f t="shared" si="1810"/>
        <v>0.137647919441854-14.620528952398i</v>
      </c>
      <c r="AB3458" t="str">
        <f t="shared" si="1811"/>
        <v>0.0910330859766809+0.348618742328137i</v>
      </c>
      <c r="AC3458" t="str">
        <f t="shared" si="1812"/>
        <v>1.07301405630641-0.0157701006926817i</v>
      </c>
      <c r="AD3458" t="str">
        <f t="shared" si="1813"/>
        <v>0.0800463693287462+0.326073157733754i</v>
      </c>
      <c r="AE3458" t="str">
        <f t="shared" si="1814"/>
        <v>-0.0000267951420112097-0.000420431479764568i</v>
      </c>
      <c r="AF3458" t="str">
        <f t="shared" si="1815"/>
        <v>-15.0839498794378-0.233552519763817i</v>
      </c>
      <c r="AG3458" t="str">
        <f t="shared" si="1816"/>
        <v>1.01729773653918-0.00407408182617775i</v>
      </c>
      <c r="AH3458" t="str">
        <f t="shared" si="1817"/>
        <v>0.000275786150469198+0.00624119054701128i</v>
      </c>
      <c r="AI3458">
        <f t="shared" si="1818"/>
        <v>-44.08617945714159</v>
      </c>
      <c r="AJ3458">
        <f t="shared" si="1819"/>
        <v>87.469856132848236</v>
      </c>
      <c r="AK3458"/>
      <c r="AL3458"/>
      <c r="AM3458"/>
      <c r="AN3458"/>
    </row>
    <row r="3459" spans="1:40" x14ac:dyDescent="0.25">
      <c r="A3459"/>
      <c r="B3459">
        <f t="shared" si="1820"/>
        <v>1525000</v>
      </c>
      <c r="C3459" s="186" t="str">
        <f t="shared" si="1788"/>
        <v>-3.28626854875367E-08+0.00160591641964736i</v>
      </c>
      <c r="D3459" s="158" t="str">
        <f t="shared" si="1789"/>
        <v>-5.95700620895321+0.0123120258839631i</v>
      </c>
      <c r="E3459" t="str">
        <f t="shared" si="1790"/>
        <v>2870</v>
      </c>
      <c r="F3459" t="str">
        <f t="shared" si="1791"/>
        <v>0.777000777000777</v>
      </c>
      <c r="G3459" t="str">
        <f t="shared" si="1786"/>
        <v>0.777000777000777</v>
      </c>
      <c r="H3459" t="str">
        <f t="shared" si="1792"/>
        <v>9.12695301284919+0.245711667298946i</v>
      </c>
      <c r="I3459" t="str">
        <f t="shared" si="1793"/>
        <v>5988.66099590554i</v>
      </c>
      <c r="J3459" t="str">
        <f t="shared" si="1787"/>
        <v>-30675.6828097063+1295.20843647927i</v>
      </c>
      <c r="K3459" t="str">
        <f t="shared" si="1794"/>
        <v>0.00822824789115906-0.194877608329159i</v>
      </c>
      <c r="L3459" t="str">
        <f t="shared" si="1795"/>
        <v>0.000610301071628395-0.0121141934852511i</v>
      </c>
      <c r="M3459" t="str">
        <f t="shared" si="1796"/>
        <v>0.00883854896278746-0.20699180181441i</v>
      </c>
      <c r="N3459" t="str">
        <f t="shared" si="1797"/>
        <v>-6.76323732180893i</v>
      </c>
      <c r="O3459" t="str">
        <f t="shared" si="1798"/>
        <v>0.886970902306749-0.461825311628923i</v>
      </c>
      <c r="P3459" t="str">
        <f t="shared" si="1799"/>
        <v>0.113029097693251+0.461825311628923i</v>
      </c>
      <c r="Q3459" t="str">
        <f t="shared" si="1800"/>
        <v>-0.113029097693251+6.30141201018001i</v>
      </c>
      <c r="R3459" t="str">
        <f t="shared" si="1801"/>
        <v>0.0729439700561207-0.0192455101515245i</v>
      </c>
      <c r="S3459" t="str">
        <f t="shared" si="1802"/>
        <v>0.698120087351123i</v>
      </c>
      <c r="T3459" t="str">
        <f t="shared" si="1803"/>
        <v>0.0134356772280992+0.0509236507473167i</v>
      </c>
      <c r="U3459" t="str">
        <f t="shared" si="1804"/>
        <v>0.0000500000000000001-0.000158127116832484i</v>
      </c>
      <c r="V3459" t="str">
        <f t="shared" si="1805"/>
        <v>3.33333333333333E-06-0.000173939828515733i</v>
      </c>
      <c r="W3459" t="str">
        <f t="shared" si="1806"/>
        <v>0.0000141892689573174-0.0000846055240471428i</v>
      </c>
      <c r="X3459" t="str">
        <f t="shared" si="1807"/>
        <v>0.0000143205664285126-0.0000845599745635422i</v>
      </c>
      <c r="Y3459" t="str">
        <f t="shared" si="1808"/>
        <v>0.009+0.958185759344887i</v>
      </c>
      <c r="Z3459" t="str">
        <f t="shared" si="1809"/>
        <v>-0.00123353225209004-0.000220861204732461i</v>
      </c>
      <c r="AA3459" t="str">
        <f t="shared" si="1810"/>
        <v>0.137467433389562-14.6109417603153i</v>
      </c>
      <c r="AB3459" t="str">
        <f t="shared" si="1811"/>
        <v>0.0928118132025983+0.35177358614047i</v>
      </c>
      <c r="AC3459" t="str">
        <f t="shared" si="1812"/>
        <v>1.07363457018125-0.0161021163795504i</v>
      </c>
      <c r="AD3459" t="str">
        <f t="shared" si="1813"/>
        <v>0.0815140585175145+0.328869938435087i</v>
      </c>
      <c r="AE3459" t="str">
        <f t="shared" si="1814"/>
        <v>-0.0000279156093770459-0.000423674968969358i</v>
      </c>
      <c r="AF3459" t="str">
        <f t="shared" si="1815"/>
        <v>-15.0839592218024-0.233399641414983i</v>
      </c>
      <c r="AG3459" t="str">
        <f t="shared" si="1816"/>
        <v>1.01743502426508-0.00414775348415227i</v>
      </c>
      <c r="AH3459" t="str">
        <f t="shared" si="1817"/>
        <v>0.000291033862334578+0.00628877366374224i</v>
      </c>
      <c r="AI3459">
        <f t="shared" si="1818"/>
        <v>-44.019389445909127</v>
      </c>
      <c r="AJ3459">
        <f t="shared" si="1819"/>
        <v>87.350338241255727</v>
      </c>
      <c r="AK3459"/>
      <c r="AL3459"/>
      <c r="AM3459"/>
      <c r="AN3459"/>
    </row>
    <row r="3460" spans="1:40" x14ac:dyDescent="0.25">
      <c r="A3460"/>
      <c r="B3460">
        <f t="shared" si="1820"/>
        <v>1526000</v>
      </c>
      <c r="C3460" s="186" t="str">
        <f t="shared" si="1788"/>
        <v>-3.28196292386723E-08+0.00160486404977954i</v>
      </c>
      <c r="D3460" s="158" t="str">
        <f t="shared" si="1789"/>
        <v>-5.95700620862312+0.0123039577149765i</v>
      </c>
      <c r="E3460" t="str">
        <f t="shared" si="1790"/>
        <v>2870</v>
      </c>
      <c r="F3460" t="str">
        <f t="shared" si="1791"/>
        <v>0.777000777000777</v>
      </c>
      <c r="G3460" t="str">
        <f t="shared" si="1786"/>
        <v>0.777000777000777</v>
      </c>
      <c r="H3460" t="str">
        <f t="shared" si="1792"/>
        <v>9.12696233720408+0.245550920614593i</v>
      </c>
      <c r="I3460" t="str">
        <f t="shared" si="1793"/>
        <v>5992.58798672253i</v>
      </c>
      <c r="J3460" t="str">
        <f t="shared" si="1787"/>
        <v>-30715.9277155929+1296.0577534868i</v>
      </c>
      <c r="K3460" t="str">
        <f t="shared" si="1794"/>
        <v>0.00821748581037928-0.194750349262187i</v>
      </c>
      <c r="L3460" t="str">
        <f t="shared" si="1795"/>
        <v>0.000609503485024378-0.0121062951127021i</v>
      </c>
      <c r="M3460" t="str">
        <f t="shared" si="1796"/>
        <v>0.00882698929540366-0.206856644374889i</v>
      </c>
      <c r="N3460" t="str">
        <f t="shared" si="1797"/>
        <v>-6.76767223152815i</v>
      </c>
      <c r="O3460" t="str">
        <f t="shared" si="1798"/>
        <v>0.884914032811919-0.465754392928877i</v>
      </c>
      <c r="P3460" t="str">
        <f t="shared" si="1799"/>
        <v>0.115085967188081+0.465754392928877i</v>
      </c>
      <c r="Q3460" t="str">
        <f t="shared" si="1800"/>
        <v>-0.115085967188081+6.30191783859927i</v>
      </c>
      <c r="R3460" t="str">
        <f t="shared" si="1801"/>
        <v>0.0735487387729958-0.0196052056039969i</v>
      </c>
      <c r="S3460" t="str">
        <f t="shared" si="1802"/>
        <v>0.69857787101496i</v>
      </c>
      <c r="T3460" t="str">
        <f t="shared" si="1803"/>
        <v>0.0136957627916507+0.0513795213478748i</v>
      </c>
      <c r="U3460" t="str">
        <f t="shared" si="1804"/>
        <v>0.0000500000000000001-0.000158023494868636i</v>
      </c>
      <c r="V3460" t="str">
        <f t="shared" si="1805"/>
        <v>3.33333333333333E-06-0.000173825844355499i</v>
      </c>
      <c r="W3460" t="str">
        <f t="shared" si="1806"/>
        <v>0.0000141889039544856-0.0000845523524823682i</v>
      </c>
      <c r="X3460" t="str">
        <f t="shared" si="1807"/>
        <v>0.0000143200318674289-0.0000845068330609939i</v>
      </c>
      <c r="Y3460" t="str">
        <f t="shared" si="1808"/>
        <v>0.009+0.958814077875605i</v>
      </c>
      <c r="Z3460" t="str">
        <f t="shared" si="1809"/>
        <v>-0.00123194933625332-0.000220693757775673i</v>
      </c>
      <c r="AA3460" t="str">
        <f t="shared" si="1810"/>
        <v>0.13728730208982-14.6013671332783i</v>
      </c>
      <c r="AB3460" t="str">
        <f t="shared" si="1811"/>
        <v>0.0946084485586896+0.354922677645517i</v>
      </c>
      <c r="AC3460" t="str">
        <f t="shared" si="1812"/>
        <v>1.07425322187298-0.0164374875220918i</v>
      </c>
      <c r="AD3460" t="str">
        <f t="shared" si="1813"/>
        <v>0.0829942033746687+0.331660065404972i</v>
      </c>
      <c r="AE3460" t="str">
        <f t="shared" si="1814"/>
        <v>-0.0000290493476219468-0.00042690470005374i</v>
      </c>
      <c r="AF3460" t="str">
        <f t="shared" si="1815"/>
        <v>-15.0839685458272-0.233246962899616i</v>
      </c>
      <c r="AG3460" t="str">
        <f t="shared" si="1816"/>
        <v>1.01757178563188-0.00422199194649798i</v>
      </c>
      <c r="AH3460" t="str">
        <f t="shared" si="1817"/>
        <v>0.000306468845351338+0.00633614919342195i</v>
      </c>
      <c r="AI3460">
        <f t="shared" si="1818"/>
        <v>-43.953343679190127</v>
      </c>
      <c r="AJ3460">
        <f t="shared" si="1819"/>
        <v>87.230857939353541</v>
      </c>
      <c r="AK3460"/>
      <c r="AL3460"/>
      <c r="AM3460"/>
      <c r="AN3460"/>
    </row>
    <row r="3461" spans="1:40" x14ac:dyDescent="0.25">
      <c r="A3461"/>
      <c r="B3461">
        <f t="shared" si="1820"/>
        <v>1527000</v>
      </c>
      <c r="C3461" s="186" t="str">
        <f t="shared" si="1788"/>
        <v>-3.27766575519867E-08+0.00160381305826124i</v>
      </c>
      <c r="D3461" s="158" t="str">
        <f t="shared" si="1789"/>
        <v>-5.95700620829366+0.0122959001133362i</v>
      </c>
      <c r="E3461" t="str">
        <f t="shared" si="1790"/>
        <v>2870</v>
      </c>
      <c r="F3461" t="str">
        <f t="shared" si="1791"/>
        <v>0.777000777000777</v>
      </c>
      <c r="G3461" t="str">
        <f t="shared" ref="G3461:G3524" si="1821">IF($C$11=$C$7,$C$24,F3461)</f>
        <v>0.777000777000777</v>
      </c>
      <c r="H3461" t="str">
        <f t="shared" si="1792"/>
        <v>9.12697164326643+0.245390383939842i</v>
      </c>
      <c r="I3461" t="str">
        <f t="shared" si="1793"/>
        <v>5996.51497753952i</v>
      </c>
      <c r="J3461" t="str">
        <f t="shared" ref="J3461:J3524" si="1822">IMSUM(COMPLEX(0,2*PI()*B3461*$C$113*$C$112),COMPLEX(0,2*PI()*B3461*$C$113*$C$111),COMPLEX(0,2*PI()*B3461*$C$28*10^-12*$C$111),COMPLEX(-1*2*PI()*B3461*2*PI()*B3461*$C$113*$C$112*$C$28*10^-12*$C$111,0),COMPLEX(1,0))</f>
        <v>-30756.199002932+1296.90707049432i</v>
      </c>
      <c r="K3461" t="str">
        <f t="shared" si="1794"/>
        <v>0.00820674481804479-0.194623256000802i</v>
      </c>
      <c r="L3461" t="str">
        <f t="shared" si="1795"/>
        <v>0.000608707459599535-0.0120984070065597i</v>
      </c>
      <c r="M3461" t="str">
        <f t="shared" si="1796"/>
        <v>0.00881545227764433-0.206721663007362i</v>
      </c>
      <c r="N3461" t="str">
        <f t="shared" si="1797"/>
        <v>-6.77210714124737i</v>
      </c>
      <c r="O3461" t="str">
        <f t="shared" si="1798"/>
        <v>0.882839758481022-0.469674313588865i</v>
      </c>
      <c r="P3461" t="str">
        <f t="shared" si="1799"/>
        <v>0.117160241518978+0.469674313588865i</v>
      </c>
      <c r="Q3461" t="str">
        <f t="shared" si="1800"/>
        <v>-0.117160241518978+6.3024328276585i</v>
      </c>
      <c r="R3461" t="str">
        <f t="shared" si="1801"/>
        <v>0.0741514990299828-0.0199681380977257i</v>
      </c>
      <c r="S3461" t="str">
        <f t="shared" si="1802"/>
        <v>0.699035654678797i</v>
      </c>
      <c r="T3461" t="str">
        <f t="shared" si="1803"/>
        <v>0.0139584404878603+0.0518345416698382i</v>
      </c>
      <c r="U3461" t="str">
        <f t="shared" si="1804"/>
        <v>0.0000500000000000001-0.000157920008624452i</v>
      </c>
      <c r="V3461" t="str">
        <f t="shared" si="1805"/>
        <v>3.33333333333333E-06-0.000173712009486897i</v>
      </c>
      <c r="W3461" t="str">
        <f t="shared" si="1806"/>
        <v>0.0000141885387364916-0.0000844992518973615i</v>
      </c>
      <c r="X3461" t="str">
        <f t="shared" si="1807"/>
        <v>0.0000143194974244041-0.0000844537624983509i</v>
      </c>
      <c r="Y3461" t="str">
        <f t="shared" si="1808"/>
        <v>0.009+0.959442396406323i</v>
      </c>
      <c r="Z3461" t="str">
        <f t="shared" si="1809"/>
        <v>-0.00123036952698237-0.000220526561102666i</v>
      </c>
      <c r="AA3461" t="str">
        <f t="shared" si="1810"/>
        <v>0.137107524613503-14.5918050466017i</v>
      </c>
      <c r="AB3461" t="str">
        <f t="shared" si="1811"/>
        <v>0.0964229900112118+0.358065895542798i</v>
      </c>
      <c r="AC3461" t="str">
        <f t="shared" si="1812"/>
        <v>1.07486998965974-0.0167762080328504i</v>
      </c>
      <c r="AD3461" t="str">
        <f t="shared" si="1813"/>
        <v>0.0844867727605703+0.334443483097385i</v>
      </c>
      <c r="AE3461" t="str">
        <f t="shared" si="1814"/>
        <v>-0.000030196279427026-0.000430120647556416i</v>
      </c>
      <c r="AF3461" t="str">
        <f t="shared" si="1815"/>
        <v>-15.0839778515601-0.233094483826506i</v>
      </c>
      <c r="AG3461" t="str">
        <f t="shared" si="1816"/>
        <v>1.0177080187138-0.00429679447255441i</v>
      </c>
      <c r="AH3461" t="str">
        <f t="shared" si="1817"/>
        <v>0.000322089884988102+0.00638331696516835i</v>
      </c>
      <c r="AI3461">
        <f t="shared" si="1818"/>
        <v>-43.888028640095371</v>
      </c>
      <c r="AJ3461">
        <f t="shared" si="1819"/>
        <v>87.111415071058019</v>
      </c>
      <c r="AK3461"/>
      <c r="AL3461"/>
      <c r="AM3461"/>
      <c r="AN3461"/>
    </row>
    <row r="3462" spans="1:40" x14ac:dyDescent="0.25">
      <c r="A3462"/>
      <c r="B3462">
        <f t="shared" si="1820"/>
        <v>1528000</v>
      </c>
      <c r="C3462" s="186" t="str">
        <f t="shared" ref="C3462:C3525" si="1823">IMPRODUCT(COMPLEX(-1,0),IMDIV(IMPRODUCT(G3462,COMPLEX($C$100+$C$101,0)),COMPLEX($C$100,2*PI()*B3462*$C$103*$C$102*(2*$C$100+$C$101))))</f>
        <v>-3.27337702061852E-08+0.00160276344238629i</v>
      </c>
      <c r="D3462" s="158" t="str">
        <f t="shared" ref="D3462:D3525" si="1824">IMPRODUCT(COMPLEX($C$106,0),IMSUB(C3462,G3462))</f>
        <v>-5.95700620796486+0.0122878530582949i</v>
      </c>
      <c r="E3462" t="str">
        <f t="shared" ref="E3462:E3525" si="1825">IMDIV(COMPLEX($C$20*10^3,0),COMPLEX(1,2*PI()*B3462*$C$20*1000*$C$29*10^-12))</f>
        <v>2870</v>
      </c>
      <c r="F3462" t="str">
        <f t="shared" ref="F3462:F3525" si="1826">IMDIV(COMPLEX($C$22*1000,0),IMSUM(COMPLEX($C$22*1000,0),E3462))</f>
        <v>0.777000777000777</v>
      </c>
      <c r="G3462" t="str">
        <f t="shared" si="1821"/>
        <v>0.777000777000777</v>
      </c>
      <c r="H3462" t="str">
        <f t="shared" ref="H3462:H3525" si="1827">IMPRODUCT(COMPLEX($C$108,0),IMPRODUCT(COMPLEX(-1,0),D3462),IMDIV(COMPLEX(0,2*PI()*B3462*$C$109*$C$110),COMPLEX(1,2*PI()*B3462*$C$109*$C$110)))</f>
        <v>9.12698093108409+0.245230056863753i</v>
      </c>
      <c r="I3462" t="str">
        <f t="shared" ref="I3462:I3525" si="1828">COMPLEX(0,2*PI()*B3462*$C$113*$C$112*$C$114)</f>
        <v>6000.4419683565i</v>
      </c>
      <c r="J3462" t="str">
        <f t="shared" si="1822"/>
        <v>-30796.4966717237+1297.75638750185i</v>
      </c>
      <c r="K3462" t="str">
        <f t="shared" ref="K3462:K3525" si="1829">IMDIV(I3462,J3462)</f>
        <v>0.00819602485912558-0.194496328221745i</v>
      </c>
      <c r="L3462" t="str">
        <f t="shared" ref="L3462:L3525" si="1830">IMDIV(COMPLEX($C$117,0),COMPLEX(1,2*PI()*B3462*$C$115*$C$116))</f>
        <v>0.000607912991285528-0.0120905291468719i</v>
      </c>
      <c r="M3462" t="str">
        <f t="shared" ref="M3462:M3525" si="1831">IMSUM(K3462,L3462)</f>
        <v>0.00880393785041111-0.206586857368617i</v>
      </c>
      <c r="N3462" t="str">
        <f t="shared" ref="N3462:N3525" si="1832">COMPLEX(0,-2*PI()*B3462*$C$43)</f>
        <v>-6.77654205096658i</v>
      </c>
      <c r="O3462" t="str">
        <f t="shared" ref="O3462:O3525" si="1833">IMEXP(N3462)</f>
        <v>0.880748120111704-0.47358499651034i</v>
      </c>
      <c r="P3462" t="str">
        <f t="shared" ref="P3462:P3525" si="1834">IMSUB(COMPLEX(1,0),O3462)</f>
        <v>0.119251879888296+0.47358499651034i</v>
      </c>
      <c r="Q3462" t="str">
        <f t="shared" ref="Q3462:Q3525" si="1835">IMSUM(COMPLEX(0,2*PI()*B3462*$C$43),O3462,COMPLEX(-1,0))</f>
        <v>-0.119251879888296+6.30295705445624i</v>
      </c>
      <c r="R3462" t="str">
        <f t="shared" ref="R3462:R3525" si="1836">IMDIV(P3462,Q3462)</f>
        <v>0.0747522296058268-0.0203343006603572i</v>
      </c>
      <c r="S3462" t="str">
        <f t="shared" ref="S3462:S3525" si="1837">IMDIV(COMPLEX(0,2*PI()*B3462*$C$123),COMPLEX($C$124,0))</f>
        <v>0.699493438342634i</v>
      </c>
      <c r="T3462" t="str">
        <f t="shared" ref="T3462:T3525" si="1838">IMPRODUCT(R3462,S3462)</f>
        <v>0.0142237098852062+0.0522886941107578i</v>
      </c>
      <c r="U3462" t="str">
        <f t="shared" ref="U3462:U3525" si="1839">IMDIV(COMPLEX(1,2*PI()*B3462*$C$16*10^-3*$C$15*10^-6),COMPLEX(0,2*PI()*B3462*$C$15*10^-6))</f>
        <v>0.0000500000000000001-0.000157816657833468i</v>
      </c>
      <c r="V3462" t="str">
        <f t="shared" ref="V3462:V3525" si="1840">IMSUM(COMPLEX($C$18*10^-3,0),IMDIV(COMPLEX(1,0),COMPLEX(0,2*PI()*B3462*($C$17*1*10^-6))))</f>
        <v>3.33333333333333E-06-0.000173598323616814i</v>
      </c>
      <c r="W3462" t="str">
        <f t="shared" ref="W3462:W3525" si="1841">IMDIV(IMPRODUCT(U3462,V3462),IMSUM(U3462,V3462))</f>
        <v>0.0000141881733033801-0.0000844462221524843i</v>
      </c>
      <c r="X3462" t="str">
        <f t="shared" ref="X3462:X3525" si="1842">IMDIV(IMPRODUCT(COMPLEX($C$19,0),W3462),IMSUM(COMPLEX($C$19,0),W3462))</f>
        <v>0.0000143189630986112-0.0000844007627360546i</v>
      </c>
      <c r="Y3462" t="str">
        <f t="shared" ref="Y3462:Y3525" si="1843">COMPLEX($C$13*10^-3,2*PI()*B3462*$C$12*0.000001)</f>
        <v>0.009+0.960070714937041i</v>
      </c>
      <c r="Z3462" t="str">
        <f t="shared" ref="Z3462:Z3525" si="1844">IMPRODUCT(COMPLEX($C$6,0),IMDIV(X3462,IMSUM(X3462,Y3462)))</f>
        <v>-0.00122879281614654-0.000220359614133474i</v>
      </c>
      <c r="AA3462" t="str">
        <f t="shared" ref="AA3462:AA3525" si="1845">IMDIV(COMPLEX($C$6,0),IMSUM(X3462,Y3462))</f>
        <v>0.136928100034522-14.5822554756645i</v>
      </c>
      <c r="AB3462" t="str">
        <f t="shared" ref="AB3462:AB3525" si="1846">IMPRODUCT(COMPLEX($C$119,0),T3462)</f>
        <v>0.0982554345792715+0.361203118237013i</v>
      </c>
      <c r="AC3462" t="str">
        <f t="shared" ref="AC3462:AC3525" si="1847">IMSUM(COMPLEX(1,0),IMPRODUCT(AB3462,M3462))</f>
        <v>1.07548485180783-0.0171182716447861i</v>
      </c>
      <c r="AD3462" t="str">
        <f t="shared" ref="AD3462:AD3525" si="1848">IMDIV(AB3462,AC3462)</f>
        <v>0.0859917352900235+0.33722013611933i</v>
      </c>
      <c r="AE3462" t="str">
        <f t="shared" ref="AE3462:AE3525" si="1849">IMPRODUCT(AD3462,AA3462,X3462)</f>
        <v>-0.0000313563274990624-0.000433322786330567i</v>
      </c>
      <c r="AF3462" t="str">
        <f t="shared" ref="AF3462:AF3525" si="1850">IMSUB(D3462,H3462)</f>
        <v>-15.083987139049-0.232942203805458i</v>
      </c>
      <c r="AG3462" t="str">
        <f t="shared" ref="AG3462:AG3525" si="1851">IMSUM(COMPLEX(1,0),IMPRODUCT(AD3462,AA3462,COMPLEX($C$127,0)))</f>
        <v>1.01784372159813-0.00437215831575074i</v>
      </c>
      <c r="AH3462" t="str">
        <f t="shared" ref="AH3462:AH3525" si="1852">IMDIV(IMPRODUCT(AE3462,AF3462),AG3462)</f>
        <v>0.000337895769635126+0.0064302768126532i</v>
      </c>
      <c r="AI3462">
        <f t="shared" ref="AI3462:AI3525" si="1853">20*LOG10(IMABS(AH3462))</f>
        <v>-43.823431177877232</v>
      </c>
      <c r="AJ3462">
        <f t="shared" ref="AJ3462:AJ3525" si="1854">IMARGUMENT(AH3462)*180/PI()</f>
        <v>86.992009480030745</v>
      </c>
      <c r="AK3462"/>
      <c r="AL3462"/>
      <c r="AM3462"/>
      <c r="AN3462"/>
    </row>
    <row r="3463" spans="1:40" x14ac:dyDescent="0.25">
      <c r="A3463"/>
      <c r="B3463">
        <f t="shared" si="1820"/>
        <v>1529000</v>
      </c>
      <c r="C3463" s="186" t="str">
        <f t="shared" si="1823"/>
        <v>-3.2690966980697E-08+0.00160171519945558i</v>
      </c>
      <c r="D3463" s="158" t="str">
        <f t="shared" si="1824"/>
        <v>-5.95700620763671+0.0122798165291595i</v>
      </c>
      <c r="E3463" t="str">
        <f t="shared" si="1825"/>
        <v>2870</v>
      </c>
      <c r="F3463" t="str">
        <f t="shared" si="1826"/>
        <v>0.777000777000777</v>
      </c>
      <c r="G3463" t="str">
        <f t="shared" si="1821"/>
        <v>0.777000777000777</v>
      </c>
      <c r="H3463" t="str">
        <f t="shared" si="1827"/>
        <v>9.12699020070471+0.245069938976458i</v>
      </c>
      <c r="I3463" t="str">
        <f t="shared" si="1828"/>
        <v>6004.36895917349i</v>
      </c>
      <c r="J3463" t="str">
        <f t="shared" si="1822"/>
        <v>-30836.8207219679+1298.60570450938i</v>
      </c>
      <c r="K3463" t="str">
        <f t="shared" si="1829"/>
        <v>0.00818532587877089-0.194369565602597i</v>
      </c>
      <c r="L3463" t="str">
        <f t="shared" si="1830"/>
        <v>0.000607120076027258-0.0120826615137382i</v>
      </c>
      <c r="M3463" t="str">
        <f t="shared" si="1831"/>
        <v>0.00879244595479815-0.206452227116335i</v>
      </c>
      <c r="N3463" t="str">
        <f t="shared" si="1832"/>
        <v>-6.7809769606858i</v>
      </c>
      <c r="O3463" t="str">
        <f t="shared" si="1833"/>
        <v>0.87863915884312-0.477486364776477i</v>
      </c>
      <c r="P3463" t="str">
        <f t="shared" si="1834"/>
        <v>0.12136084115688+0.477486364776477i</v>
      </c>
      <c r="Q3463" t="str">
        <f t="shared" si="1835"/>
        <v>-0.12136084115688+6.30349059590932i</v>
      </c>
      <c r="R3463" t="str">
        <f t="shared" si="1836"/>
        <v>0.0753509092755102-0.0207036861406891i</v>
      </c>
      <c r="S3463" t="str">
        <f t="shared" si="1837"/>
        <v>0.699951222006471i</v>
      </c>
      <c r="T3463" t="str">
        <f t="shared" si="1838"/>
        <v>0.0144915704142138+0.0527419610266921i</v>
      </c>
      <c r="U3463" t="str">
        <f t="shared" si="1839"/>
        <v>0.0000499999999999999-0.000157713442229914i</v>
      </c>
      <c r="V3463" t="str">
        <f t="shared" si="1840"/>
        <v>3.33333333333333E-06-0.000173484786452905i</v>
      </c>
      <c r="W3463" t="str">
        <f t="shared" si="1841"/>
        <v>0.0000141878076551963-0.0000843932631084638i</v>
      </c>
      <c r="X3463" t="str">
        <f t="shared" si="1842"/>
        <v>0.000014318428889226-0.0000843478336349115i</v>
      </c>
      <c r="Y3463" t="str">
        <f t="shared" si="1843"/>
        <v>0.009+0.960699033467759i</v>
      </c>
      <c r="Z3463" t="str">
        <f t="shared" si="1844"/>
        <v>-0.00122721919564172-0.000220192916289942i</v>
      </c>
      <c r="AA3463" t="str">
        <f t="shared" si="1845"/>
        <v>0.136749027429818-14.5727183959102i</v>
      </c>
      <c r="AB3463" t="str">
        <f t="shared" si="1846"/>
        <v>0.100105778329016+0.364334223846236i</v>
      </c>
      <c r="AC3463" t="str">
        <f t="shared" si="1847"/>
        <v>1.07609778657348-0.0174636719105881i</v>
      </c>
      <c r="AD3463" t="str">
        <f t="shared" si="1848"/>
        <v>0.0875090593330841+0.3399899692319i</v>
      </c>
      <c r="AE3463" t="str">
        <f t="shared" si="1849"/>
        <v>-0.0000325294145716116-0.000436511091543368i</v>
      </c>
      <c r="AF3463" t="str">
        <f t="shared" si="1850"/>
        <v>-15.0839964083414-0.232790122447299i</v>
      </c>
      <c r="AG3463" t="str">
        <f t="shared" si="1851"/>
        <v>1.01797889238526-0.00444808072366771i</v>
      </c>
      <c r="AH3463" t="str">
        <f t="shared" si="1852"/>
        <v>0.000353885290610071+0.00647702857407265i</v>
      </c>
      <c r="AI3463">
        <f t="shared" si="1853"/>
        <v>-43.759538494827439</v>
      </c>
      <c r="AJ3463">
        <f t="shared" si="1854"/>
        <v>86.872641009680734</v>
      </c>
      <c r="AK3463"/>
      <c r="AL3463"/>
      <c r="AM3463"/>
      <c r="AN3463"/>
    </row>
    <row r="3464" spans="1:40" x14ac:dyDescent="0.25">
      <c r="A3464"/>
      <c r="B3464">
        <f t="shared" si="1820"/>
        <v>1530000</v>
      </c>
      <c r="C3464" s="186" t="str">
        <f t="shared" si="1823"/>
        <v>-3.26482476556715E-08+0.00160066832677707i</v>
      </c>
      <c r="D3464" s="158" t="str">
        <f t="shared" si="1824"/>
        <v>-5.95700620730919+0.0122717905052909i</v>
      </c>
      <c r="E3464" t="str">
        <f t="shared" si="1825"/>
        <v>2870</v>
      </c>
      <c r="F3464" t="str">
        <f t="shared" si="1826"/>
        <v>0.777000777000777</v>
      </c>
      <c r="G3464" t="str">
        <f t="shared" si="1821"/>
        <v>0.777000777000777</v>
      </c>
      <c r="H3464" t="str">
        <f t="shared" si="1827"/>
        <v>9.12699945217573+0.244910029869154i</v>
      </c>
      <c r="I3464" t="str">
        <f t="shared" si="1828"/>
        <v>6008.29594999048i</v>
      </c>
      <c r="J3464" t="str">
        <f t="shared" si="1822"/>
        <v>-30877.1711536647+1299.4550215169i</v>
      </c>
      <c r="K3464" t="str">
        <f t="shared" si="1829"/>
        <v>0.00817464782230836-0.194242967821772i</v>
      </c>
      <c r="L3464" t="str">
        <f t="shared" si="1830"/>
        <v>0.000606328709782809-0.0120748040873095i</v>
      </c>
      <c r="M3464" t="str">
        <f t="shared" si="1831"/>
        <v>0.00878097653209117-0.206317771909081i</v>
      </c>
      <c r="N3464" t="str">
        <f t="shared" si="1832"/>
        <v>-6.78541187040502i</v>
      </c>
      <c r="O3464" t="str">
        <f t="shared" si="1833"/>
        <v>0.87651291615515-0.481378341653626i</v>
      </c>
      <c r="P3464" t="str">
        <f t="shared" si="1834"/>
        <v>0.12348708384485+0.481378341653626i</v>
      </c>
      <c r="Q3464" t="str">
        <f t="shared" si="1835"/>
        <v>-0.12348708384485+6.30403352875139i</v>
      </c>
      <c r="R3464" t="str">
        <f t="shared" si="1836"/>
        <v>0.0759475168119632-0.021076287208062i</v>
      </c>
      <c r="S3464" t="str">
        <f t="shared" si="1837"/>
        <v>0.700409005670306i</v>
      </c>
      <c r="T3464" t="str">
        <f t="shared" si="1838"/>
        <v>0.0147620213666205+0.053194324733396i</v>
      </c>
      <c r="U3464" t="str">
        <f t="shared" si="1839"/>
        <v>0.0000499999999999999-0.000157610361548718i</v>
      </c>
      <c r="V3464" t="str">
        <f t="shared" si="1840"/>
        <v>3.33333333333333E-06-0.00017337139770359i</v>
      </c>
      <c r="W3464" t="str">
        <f t="shared" si="1841"/>
        <v>0.0000141874417919852-0.0000843403746263919i</v>
      </c>
      <c r="X3464" t="str">
        <f t="shared" si="1842"/>
        <v>0.0000143178947954275-0.0000842949750560931i</v>
      </c>
      <c r="Y3464" t="str">
        <f t="shared" si="1843"/>
        <v>0.009+0.961327351998477i</v>
      </c>
      <c r="Z3464" t="str">
        <f t="shared" si="1844"/>
        <v>-0.00122564865739033-0.000220026466995721i</v>
      </c>
      <c r="AA3464" t="str">
        <f t="shared" si="1845"/>
        <v>0.136570305879346-14.5631937828465i</v>
      </c>
      <c r="AB3464" t="str">
        <f t="shared" si="1846"/>
        <v>0.101974016367866+0.367459090210131i</v>
      </c>
      <c r="AC3464" t="str">
        <f t="shared" si="1847"/>
        <v>1.0767087722045-0.0178124022019995i</v>
      </c>
      <c r="AD3464" t="str">
        <f t="shared" si="1848"/>
        <v>0.0890387130158567+0.342752927351301i</v>
      </c>
      <c r="AE3464" t="str">
        <f t="shared" si="1849"/>
        <v>-0.0000337154634060999-0.000439685538675454i</v>
      </c>
      <c r="AF3464" t="str">
        <f t="shared" si="1850"/>
        <v>-15.0840056594849-0.232638239363863i</v>
      </c>
      <c r="AG3464" t="str">
        <f t="shared" si="1851"/>
        <v>1.01811352918863-0.00452455893809869i</v>
      </c>
      <c r="AH3464" t="str">
        <f t="shared" si="1852"/>
        <v>0.000370057242163442+0.00652357209211827i</v>
      </c>
      <c r="AI3464">
        <f t="shared" si="1853"/>
        <v>-43.696338133755347</v>
      </c>
      <c r="AJ3464">
        <f t="shared" si="1854"/>
        <v>86.753309503168296</v>
      </c>
      <c r="AK3464"/>
      <c r="AL3464"/>
      <c r="AM3464"/>
      <c r="AN3464"/>
    </row>
    <row r="3465" spans="1:40" x14ac:dyDescent="0.25">
      <c r="A3465"/>
      <c r="B3465">
        <f t="shared" si="1820"/>
        <v>1531000</v>
      </c>
      <c r="C3465" s="186" t="str">
        <f t="shared" si="1823"/>
        <v>-3.26056120119758E-08+0.00159962282166574i</v>
      </c>
      <c r="D3465" s="158" t="str">
        <f t="shared" si="1824"/>
        <v>-5.95700620698232+0.012263774966104i</v>
      </c>
      <c r="E3465" t="str">
        <f t="shared" si="1825"/>
        <v>2870</v>
      </c>
      <c r="F3465" t="str">
        <f t="shared" si="1826"/>
        <v>0.777000777000777</v>
      </c>
      <c r="G3465" t="str">
        <f t="shared" si="1821"/>
        <v>0.777000777000777</v>
      </c>
      <c r="H3465" t="str">
        <f t="shared" si="1827"/>
        <v>9.12700868554454+0.244750329134105i</v>
      </c>
      <c r="I3465" t="str">
        <f t="shared" si="1828"/>
        <v>6012.22294080747i</v>
      </c>
      <c r="J3465" t="str">
        <f t="shared" si="1822"/>
        <v>-30917.5479668141+1300.30433852443i</v>
      </c>
      <c r="K3465" t="str">
        <f t="shared" si="1829"/>
        <v>0.00816399063524382-0.194116534558521i</v>
      </c>
      <c r="L3465" t="str">
        <f t="shared" si="1830"/>
        <v>0.000605538888523385-0.0120669568477878i</v>
      </c>
      <c r="M3465" t="str">
        <f t="shared" si="1831"/>
        <v>0.0087695295237672-0.206183491406309i</v>
      </c>
      <c r="N3465" t="str">
        <f t="shared" si="1832"/>
        <v>-6.78984678012424i</v>
      </c>
      <c r="O3465" t="str">
        <f t="shared" si="1833"/>
        <v>0.874369433867569-0.485260850592861i</v>
      </c>
      <c r="P3465" t="str">
        <f t="shared" si="1834"/>
        <v>0.125630566132431+0.485260850592861i</v>
      </c>
      <c r="Q3465" t="str">
        <f t="shared" si="1835"/>
        <v>-0.125630566132431+6.30458592953138i</v>
      </c>
      <c r="R3465" t="str">
        <f t="shared" si="1836"/>
        <v>0.0765420309878034-0.0214520963517754i</v>
      </c>
      <c r="S3465" t="str">
        <f t="shared" si="1837"/>
        <v>0.700866789334143i</v>
      </c>
      <c r="T3465" t="str">
        <f t="shared" si="1838"/>
        <v>0.0150350618945555+0.0536457675075363i</v>
      </c>
      <c r="U3465" t="str">
        <f t="shared" si="1839"/>
        <v>0.0000499999999999999-0.000157507415525498i</v>
      </c>
      <c r="V3465" t="str">
        <f t="shared" si="1840"/>
        <v>3.33333333333333E-06-0.000173258157078048i</v>
      </c>
      <c r="W3465" t="str">
        <f t="shared" si="1841"/>
        <v>0.0000141870757137918-0.0000842875565677219i</v>
      </c>
      <c r="X3465" t="str">
        <f t="shared" si="1842"/>
        <v>0.0000143173608163972-0.0000842421868611317i</v>
      </c>
      <c r="Y3465" t="str">
        <f t="shared" si="1843"/>
        <v>0.009+0.961955670529195i</v>
      </c>
      <c r="Z3465" t="str">
        <f t="shared" si="1844"/>
        <v>-0.00122408119334111-0.000219860265676255i</v>
      </c>
      <c r="AA3465" t="str">
        <f t="shared" si="1845"/>
        <v>0.136391934466069-14.553681612045i</v>
      </c>
      <c r="AB3465" t="str">
        <f t="shared" si="1846"/>
        <v>0.103860142838844+0.370577594898346i</v>
      </c>
      <c r="AC3465" t="str">
        <f t="shared" si="1847"/>
        <v>1.07731778694206-0.0181644557091631i</v>
      </c>
      <c r="AD3465" t="str">
        <f t="shared" si="1848"/>
        <v>0.0905806642213051+0.345508955549918i</v>
      </c>
      <c r="AE3465" t="str">
        <f t="shared" si="1849"/>
        <v>-0.0000349143967929155-0.000442846103520413i</v>
      </c>
      <c r="AF3465" t="str">
        <f t="shared" si="1850"/>
        <v>-15.0840148925269-0.232486554168001i</v>
      </c>
      <c r="AG3465" t="str">
        <f t="shared" si="1851"/>
        <v>1.01824763013483-0.00460159019511109i</v>
      </c>
      <c r="AH3465" t="str">
        <f t="shared" si="1852"/>
        <v>0.000386410421483775+0.00656990721394719i</v>
      </c>
      <c r="AI3465">
        <f t="shared" si="1853"/>
        <v>-43.633817966018015</v>
      </c>
      <c r="AJ3465">
        <f t="shared" si="1854"/>
        <v>86.634014803408874</v>
      </c>
      <c r="AK3465"/>
      <c r="AL3465"/>
      <c r="AM3465"/>
      <c r="AN3465"/>
    </row>
    <row r="3466" spans="1:40" x14ac:dyDescent="0.25">
      <c r="A3466"/>
      <c r="B3466">
        <f t="shared" si="1820"/>
        <v>1532000</v>
      </c>
      <c r="C3466" s="186" t="str">
        <f t="shared" si="1823"/>
        <v>-3.25630598311923E-08+0.00159857868144359i</v>
      </c>
      <c r="D3466" s="158" t="str">
        <f t="shared" si="1824"/>
        <v>-5.95700620665609+0.0122557698910675i</v>
      </c>
      <c r="E3466" t="str">
        <f t="shared" si="1825"/>
        <v>2870</v>
      </c>
      <c r="F3466" t="str">
        <f t="shared" si="1826"/>
        <v>0.777000777000777</v>
      </c>
      <c r="G3466" t="str">
        <f t="shared" si="1821"/>
        <v>0.777000777000777</v>
      </c>
      <c r="H3466" t="str">
        <f t="shared" si="1827"/>
        <v>9.12701790085829+0.244590836364631i</v>
      </c>
      <c r="I3466" t="str">
        <f t="shared" si="1828"/>
        <v>6016.14993162445i</v>
      </c>
      <c r="J3466" t="str">
        <f t="shared" si="1822"/>
        <v>-30957.951161416+1301.15365553195i</v>
      </c>
      <c r="K3466" t="str">
        <f t="shared" si="1829"/>
        <v>0.00815335426326004-0.193990265492921i</v>
      </c>
      <c r="L3466" t="str">
        <f t="shared" si="1830"/>
        <v>0.00060475060823329-0.0120591197754265i</v>
      </c>
      <c r="M3466" t="str">
        <f t="shared" si="1831"/>
        <v>0.00875810487149333-0.206049385268348i</v>
      </c>
      <c r="N3466" t="str">
        <f t="shared" si="1832"/>
        <v>-6.79428168984346i</v>
      </c>
      <c r="O3466" t="str">
        <f t="shared" si="1833"/>
        <v>0.872208754139227-0.489133815231474i</v>
      </c>
      <c r="P3466" t="str">
        <f t="shared" si="1834"/>
        <v>0.127791245860773+0.489133815231474i</v>
      </c>
      <c r="Q3466" t="str">
        <f t="shared" si="1835"/>
        <v>-0.127791245860773+6.30514787461199i</v>
      </c>
      <c r="R3466" t="str">
        <f t="shared" si="1836"/>
        <v>0.0771344305770803-0.0218311058805183i</v>
      </c>
      <c r="S3466" t="str">
        <f t="shared" si="1837"/>
        <v>0.70132457299798i</v>
      </c>
      <c r="T3466" t="str">
        <f t="shared" si="1838"/>
        <v>0.0153106910097282+0.0540962715879132i</v>
      </c>
      <c r="U3466" t="str">
        <f t="shared" si="1839"/>
        <v>0.00005-0.000157404603896566i</v>
      </c>
      <c r="V3466" t="str">
        <f t="shared" si="1840"/>
        <v>3.33333333333333E-06-0.000173145064286222i</v>
      </c>
      <c r="W3466" t="str">
        <f t="shared" si="1841"/>
        <v>0.0000141867094206612-0.000084234808794271i</v>
      </c>
      <c r="X3466" t="str">
        <f t="shared" si="1842"/>
        <v>0.0000143168269513196-0.0000841894689119234i</v>
      </c>
      <c r="Y3466" t="str">
        <f t="shared" si="1843"/>
        <v>0.009+0.962583989059913i</v>
      </c>
      <c r="Z3466" t="str">
        <f t="shared" si="1844"/>
        <v>-0.00122251679546911-0.000219694311758774i</v>
      </c>
      <c r="AA3466" t="str">
        <f t="shared" si="1845"/>
        <v>0.136213912275938-14.5441818591412i</v>
      </c>
      <c r="AB3466" t="str">
        <f t="shared" si="1846"/>
        <v>0.105764150914976+0.373689615218952i</v>
      </c>
      <c r="AC3466" t="str">
        <f t="shared" si="1847"/>
        <v>1.07792480902239-0.018519825439984i</v>
      </c>
      <c r="AD3466" t="str">
        <f t="shared" si="1848"/>
        <v>0.0921348805900736+0.34825799905735i</v>
      </c>
      <c r="AE3466" t="str">
        <f t="shared" si="1849"/>
        <v>-0.0000361261375525141-0.000445992762184289i</v>
      </c>
      <c r="AF3466" t="str">
        <f t="shared" si="1850"/>
        <v>-15.0840241075144-0.232335066473564i</v>
      </c>
      <c r="AG3466" t="str">
        <f t="shared" si="1851"/>
        <v>1.01838119336353-0.00467917172510826i</v>
      </c>
      <c r="AH3466" t="str">
        <f t="shared" si="1852"/>
        <v>0.000402943628702969+0.00661603379115384i</v>
      </c>
      <c r="AI3466">
        <f t="shared" si="1853"/>
        <v>-43.571966180070028</v>
      </c>
      <c r="AJ3466">
        <f t="shared" si="1854"/>
        <v>86.514756753074735</v>
      </c>
      <c r="AK3466"/>
      <c r="AL3466"/>
      <c r="AM3466"/>
      <c r="AN3466"/>
    </row>
    <row r="3467" spans="1:40" x14ac:dyDescent="0.25">
      <c r="A3467"/>
      <c r="B3467">
        <f t="shared" si="1820"/>
        <v>1533000</v>
      </c>
      <c r="C3467" s="186" t="str">
        <f t="shared" si="1823"/>
        <v>-3.25205908956153E-08+0.0015975359034396i</v>
      </c>
      <c r="D3467" s="158" t="str">
        <f t="shared" si="1824"/>
        <v>-5.95700620633049+0.0122477752597036i</v>
      </c>
      <c r="E3467" t="str">
        <f t="shared" si="1825"/>
        <v>2870</v>
      </c>
      <c r="F3467" t="str">
        <f t="shared" si="1826"/>
        <v>0.777000777000777</v>
      </c>
      <c r="G3467" t="str">
        <f t="shared" si="1821"/>
        <v>0.777000777000777</v>
      </c>
      <c r="H3467" t="str">
        <f t="shared" si="1827"/>
        <v>9.12702709816401+0.244431551155111i</v>
      </c>
      <c r="I3467" t="str">
        <f t="shared" si="1828"/>
        <v>6020.07692244144i</v>
      </c>
      <c r="J3467" t="str">
        <f t="shared" si="1822"/>
        <v>-30998.3807374705+1302.00297253948i</v>
      </c>
      <c r="K3467" t="str">
        <f t="shared" si="1829"/>
        <v>0.00814273865221649-0.193864160305879i</v>
      </c>
      <c r="L3467" t="str">
        <f t="shared" si="1830"/>
        <v>0.000603963864909835-0.0120512928505293i</v>
      </c>
      <c r="M3467" t="str">
        <f t="shared" si="1831"/>
        <v>0.00874670251712632-0.205915453156408i</v>
      </c>
      <c r="N3467" t="str">
        <f t="shared" si="1832"/>
        <v>-6.79871659956268i</v>
      </c>
      <c r="O3467" t="str">
        <f t="shared" si="1833"/>
        <v>0.87003091946722-0.492997159394477i</v>
      </c>
      <c r="P3467" t="str">
        <f t="shared" si="1834"/>
        <v>0.12996908053278+0.492997159394477i</v>
      </c>
      <c r="Q3467" t="str">
        <f t="shared" si="1835"/>
        <v>-0.12996908053278+6.3057194401682i</v>
      </c>
      <c r="R3467" t="str">
        <f t="shared" si="1836"/>
        <v>0.0777246943570349-0.0222133079218188i</v>
      </c>
      <c r="S3467" t="str">
        <f t="shared" si="1837"/>
        <v>0.701782356661817i</v>
      </c>
      <c r="T3467" t="str">
        <f t="shared" si="1838"/>
        <v>0.0155889075826286+0.0545458191766994i</v>
      </c>
      <c r="U3467" t="str">
        <f t="shared" si="1839"/>
        <v>0.00005-0.000157301926398916i</v>
      </c>
      <c r="V3467" t="str">
        <f t="shared" si="1840"/>
        <v>3.33333333333333E-06-0.000173032119038808i</v>
      </c>
      <c r="W3467" t="str">
        <f t="shared" si="1841"/>
        <v>0.0000141863429126387-0.0000841821311682136i</v>
      </c>
      <c r="X3467" t="str">
        <f t="shared" si="1842"/>
        <v>0.0000143162931993821-0.0000841368210707213i</v>
      </c>
      <c r="Y3467" t="str">
        <f t="shared" si="1843"/>
        <v>0.009+0.963212307590631i</v>
      </c>
      <c r="Z3467" t="str">
        <f t="shared" si="1844"/>
        <v>-0.00122095545577551-0.00021952860467229i</v>
      </c>
      <c r="AA3467" t="str">
        <f t="shared" si="1845"/>
        <v>0.13603623839789-14.5346944998342i</v>
      </c>
      <c r="AB3467" t="str">
        <f t="shared" si="1846"/>
        <v>0.107686032793762+0.376795028227002i</v>
      </c>
      <c r="AC3467" t="str">
        <f t="shared" si="1847"/>
        <v>1.07852981667854-0.0188785042195095i</v>
      </c>
      <c r="AD3467" t="str">
        <f t="shared" si="1848"/>
        <v>0.0937013295212997+0.351000003261455i</v>
      </c>
      <c r="AE3467" t="str">
        <f t="shared" si="1849"/>
        <v>-0.0000373506085364925-0.000449125491085042i</v>
      </c>
      <c r="AF3467" t="str">
        <f t="shared" si="1850"/>
        <v>-15.0840333044945-0.232183775895407i</v>
      </c>
      <c r="AG3467" t="str">
        <f t="shared" si="1851"/>
        <v>1.01851421702755-0.00475730075289057i</v>
      </c>
      <c r="AH3467" t="str">
        <f t="shared" si="1852"/>
        <v>0.000419655666900988+0.00666195167974055i</v>
      </c>
      <c r="AI3467">
        <f t="shared" si="1853"/>
        <v>-43.51077127050948</v>
      </c>
      <c r="AJ3467">
        <f t="shared" si="1854"/>
        <v>86.395535194600001</v>
      </c>
      <c r="AK3467"/>
      <c r="AL3467"/>
      <c r="AM3467"/>
      <c r="AN3467"/>
    </row>
    <row r="3468" spans="1:40" x14ac:dyDescent="0.25">
      <c r="A3468"/>
      <c r="B3468">
        <f t="shared" si="1820"/>
        <v>1534000</v>
      </c>
      <c r="C3468" s="186" t="str">
        <f t="shared" si="1823"/>
        <v>-3.24782049882485E-08+0.00159649448498972i</v>
      </c>
      <c r="D3468" s="158" t="str">
        <f t="shared" si="1824"/>
        <v>-5.95700620600553+0.0122397910515879i</v>
      </c>
      <c r="E3468" t="str">
        <f t="shared" si="1825"/>
        <v>2870</v>
      </c>
      <c r="F3468" t="str">
        <f t="shared" si="1826"/>
        <v>0.777000777000777</v>
      </c>
      <c r="G3468" t="str">
        <f t="shared" si="1821"/>
        <v>0.777000777000777</v>
      </c>
      <c r="H3468" t="str">
        <f t="shared" si="1827"/>
        <v>9.1270362775086+0.244272473100978i</v>
      </c>
      <c r="I3468" t="str">
        <f t="shared" si="1828"/>
        <v>6024.00391325843i</v>
      </c>
      <c r="J3468" t="str">
        <f t="shared" si="1822"/>
        <v>-31038.8366949776+1302.85228954701i</v>
      </c>
      <c r="K3468" t="str">
        <f t="shared" si="1829"/>
        <v>0.00813214374814829-0.193738218679125i</v>
      </c>
      <c r="L3468" t="str">
        <f t="shared" si="1830"/>
        <v>0.000603178654563314-0.0120434760534511i</v>
      </c>
      <c r="M3468" t="str">
        <f t="shared" si="1831"/>
        <v>0.0087353224027116-0.205781694732576i</v>
      </c>
      <c r="N3468" t="str">
        <f t="shared" si="1832"/>
        <v>-6.8031515092819i</v>
      </c>
      <c r="O3468" t="str">
        <f t="shared" si="1833"/>
        <v>0.867835972686054-0.496850807096105i</v>
      </c>
      <c r="P3468" t="str">
        <f t="shared" si="1834"/>
        <v>0.132164027313946+0.496850807096105i</v>
      </c>
      <c r="Q3468" t="str">
        <f t="shared" si="1835"/>
        <v>-0.132164027313946+6.3063007021858i</v>
      </c>
      <c r="R3468" t="str">
        <f t="shared" si="1836"/>
        <v>0.0783128011098717-0.0225986944215119i</v>
      </c>
      <c r="S3468" t="str">
        <f t="shared" si="1837"/>
        <v>0.702240140325654i</v>
      </c>
      <c r="T3468" t="str">
        <f t="shared" si="1838"/>
        <v>0.0158697103417391+0.0549943924406913i</v>
      </c>
      <c r="U3468" t="str">
        <f t="shared" si="1839"/>
        <v>0.00005-0.000157199382770234i</v>
      </c>
      <c r="V3468" t="str">
        <f t="shared" si="1840"/>
        <v>3.33333333333333E-06-0.000172919321047257i</v>
      </c>
      <c r="W3468" t="str">
        <f t="shared" si="1841"/>
        <v>0.0000141859761897691-0.0000841295235520862i</v>
      </c>
      <c r="X3468" t="str">
        <f t="shared" si="1842"/>
        <v>0.0000143157595597746-0.0000840842432001402i</v>
      </c>
      <c r="Y3468" t="str">
        <f t="shared" si="1843"/>
        <v>0.009+0.963840626121349i</v>
      </c>
      <c r="Z3468" t="str">
        <f t="shared" si="1844"/>
        <v>-0.00121939716628756-0.00021936314384759i</v>
      </c>
      <c r="AA3468" t="str">
        <f t="shared" si="1845"/>
        <v>0.135858911923826-14.5252195098864i</v>
      </c>
      <c r="AB3468" t="str">
        <f t="shared" si="1846"/>
        <v>0.109625779691733+0.379893710733175i</v>
      </c>
      <c r="AC3468" t="str">
        <f t="shared" si="1847"/>
        <v>1.07913278814218-0.0192404846893281i</v>
      </c>
      <c r="AD3468" t="str">
        <f t="shared" si="1848"/>
        <v>0.095279978173437+0.353734913709365i</v>
      </c>
      <c r="AE3468" t="str">
        <f t="shared" si="1849"/>
        <v>-0.0000385877326286868-0.000452244266952028i</v>
      </c>
      <c r="AF3468" t="str">
        <f t="shared" si="1850"/>
        <v>-15.0840424835141-0.23203268204939i</v>
      </c>
      <c r="AG3468" t="str">
        <f t="shared" si="1851"/>
        <v>1.01864669929285-0.00483597449771681i</v>
      </c>
      <c r="AH3468" t="str">
        <f t="shared" si="1852"/>
        <v>0.000436545342110815+0.00670766074008877i</v>
      </c>
      <c r="AI3468">
        <f t="shared" si="1853"/>
        <v>-43.450222027592524</v>
      </c>
      <c r="AJ3468">
        <f t="shared" si="1854"/>
        <v>86.276349970182153</v>
      </c>
      <c r="AK3468"/>
      <c r="AL3468"/>
      <c r="AM3468"/>
      <c r="AN3468"/>
    </row>
    <row r="3469" spans="1:40" x14ac:dyDescent="0.25">
      <c r="A3469"/>
      <c r="B3469">
        <f t="shared" si="1820"/>
        <v>1535000</v>
      </c>
      <c r="C3469" s="186" t="str">
        <f t="shared" si="1823"/>
        <v>-3.24359018928023E-08+0.00159545442343684i</v>
      </c>
      <c r="D3469" s="158" t="str">
        <f t="shared" si="1824"/>
        <v>-5.95700620568121+0.0122318172463491i</v>
      </c>
      <c r="E3469" t="str">
        <f t="shared" si="1825"/>
        <v>2870</v>
      </c>
      <c r="F3469" t="str">
        <f t="shared" si="1826"/>
        <v>0.777000777000777</v>
      </c>
      <c r="G3469" t="str">
        <f t="shared" si="1821"/>
        <v>0.777000777000777</v>
      </c>
      <c r="H3469" t="str">
        <f t="shared" si="1827"/>
        <v>9.12704543893878+0.244113601798711i</v>
      </c>
      <c r="I3469" t="str">
        <f t="shared" si="1828"/>
        <v>6027.93090407542i</v>
      </c>
      <c r="J3469" t="str">
        <f t="shared" si="1822"/>
        <v>-31079.3190339372+1303.70160655453i</v>
      </c>
      <c r="K3469" t="str">
        <f t="shared" si="1829"/>
        <v>0.00812156949726572-0.193612440295215i</v>
      </c>
      <c r="L3469" t="str">
        <f t="shared" si="1830"/>
        <v>0.00060239497321695-0.0120356693645971i</v>
      </c>
      <c r="M3469" t="str">
        <f t="shared" si="1831"/>
        <v>0.00872396447048267-0.205648109659812i</v>
      </c>
      <c r="N3469" t="str">
        <f t="shared" si="1832"/>
        <v>-6.80758641900112i</v>
      </c>
      <c r="O3469" t="str">
        <f t="shared" si="1833"/>
        <v>0.865623956966802-0.500694682541302i</v>
      </c>
      <c r="P3469" t="str">
        <f t="shared" si="1834"/>
        <v>0.134376043033198+0.500694682541302i</v>
      </c>
      <c r="Q3469" t="str">
        <f t="shared" si="1835"/>
        <v>-0.134376043033198+6.30689173645982i</v>
      </c>
      <c r="R3469" t="str">
        <f t="shared" si="1836"/>
        <v>0.0788987296245431-0.0229872571432262i</v>
      </c>
      <c r="S3469" t="str">
        <f t="shared" si="1837"/>
        <v>0.702697923989491i</v>
      </c>
      <c r="T3469" t="str">
        <f t="shared" si="1838"/>
        <v>0.0161530978727576+0.0554419735125746i</v>
      </c>
      <c r="U3469" t="str">
        <f t="shared" si="1839"/>
        <v>0.00005-0.000157096972748885i</v>
      </c>
      <c r="V3469" t="str">
        <f t="shared" si="1840"/>
        <v>3.33333333333333E-06-0.000172806670023773i</v>
      </c>
      <c r="W3469" t="str">
        <f t="shared" si="1841"/>
        <v>0.0000141856092520978-0.0000840769858087817i</v>
      </c>
      <c r="X3469" t="str">
        <f t="shared" si="1842"/>
        <v>0.0000143152260316903-0.0000840317351631515i</v>
      </c>
      <c r="Y3469" t="str">
        <f t="shared" si="1843"/>
        <v>0.009+0.964468944652067i</v>
      </c>
      <c r="Z3469" t="str">
        <f t="shared" si="1844"/>
        <v>-0.00121784191905848-0.000219197928717232i</v>
      </c>
      <c r="AA3469" t="str">
        <f t="shared" si="1845"/>
        <v>0.135681931948608-14.5157568651234i</v>
      </c>
      <c r="AB3469" t="str">
        <f t="shared" si="1846"/>
        <v>0.111583381839083+0.382985539312517i</v>
      </c>
      <c r="AC3469" t="str">
        <f t="shared" si="1847"/>
        <v>1.07973370164532-0.0196057593069854i</v>
      </c>
      <c r="AD3469" t="str">
        <f t="shared" si="1848"/>
        <v>0.0968707934650846+0.35646267610854i</v>
      </c>
      <c r="AE3469" t="str">
        <f t="shared" si="1849"/>
        <v>-0.0000398374327462435-0.00045534906682549i</v>
      </c>
      <c r="AF3469" t="str">
        <f t="shared" si="1850"/>
        <v>-15.08405164462-0.231881784552362i</v>
      </c>
      <c r="AG3469" t="str">
        <f t="shared" si="1851"/>
        <v>1.01877863833853-0.00491519017336577i</v>
      </c>
      <c r="AH3469" t="str">
        <f t="shared" si="1852"/>
        <v>0.000453611463322874+0.0067531608369308i</v>
      </c>
      <c r="AI3469">
        <f t="shared" si="1853"/>
        <v>-43.390307527192753</v>
      </c>
      <c r="AJ3469">
        <f t="shared" si="1854"/>
        <v>86.157200921786725</v>
      </c>
      <c r="AK3469"/>
      <c r="AL3469"/>
      <c r="AM3469"/>
      <c r="AN3469"/>
    </row>
    <row r="3470" spans="1:40" x14ac:dyDescent="0.25">
      <c r="A3470"/>
      <c r="B3470">
        <f t="shared" si="1820"/>
        <v>1536000</v>
      </c>
      <c r="C3470" s="186" t="str">
        <f t="shared" si="1823"/>
        <v>-3.23936813936909E-08+0.00159441571613077i</v>
      </c>
      <c r="D3470" s="158" t="str">
        <f t="shared" si="1824"/>
        <v>-5.95700620535751+0.0122238538236692i</v>
      </c>
      <c r="E3470" t="str">
        <f t="shared" si="1825"/>
        <v>2870</v>
      </c>
      <c r="F3470" t="str">
        <f t="shared" si="1826"/>
        <v>0.777000777000777</v>
      </c>
      <c r="G3470" t="str">
        <f t="shared" si="1821"/>
        <v>0.777000777000777</v>
      </c>
      <c r="H3470" t="str">
        <f t="shared" si="1827"/>
        <v>9.1270545825011+0.243954936845842i</v>
      </c>
      <c r="I3470" t="str">
        <f t="shared" si="1828"/>
        <v>6031.8578948924i</v>
      </c>
      <c r="J3470" t="str">
        <f t="shared" si="1822"/>
        <v>-31119.8277543494+1304.55092356206i</v>
      </c>
      <c r="K3470" t="str">
        <f t="shared" si="1829"/>
        <v>0.0081110158459536-0.193486824837518i</v>
      </c>
      <c r="L3470" t="str">
        <f t="shared" si="1830"/>
        <v>0.000601612816906833-0.0120278727644229i</v>
      </c>
      <c r="M3470" t="str">
        <f t="shared" si="1831"/>
        <v>0.00871262866286043-0.205514697601941i</v>
      </c>
      <c r="N3470" t="str">
        <f t="shared" si="1832"/>
        <v>-6.81202132872034i</v>
      </c>
      <c r="O3470" t="str">
        <f t="shared" si="1833"/>
        <v>0.863394915816257-0.504528710127222i</v>
      </c>
      <c r="P3470" t="str">
        <f t="shared" si="1834"/>
        <v>0.136605084183743+0.504528710127222i</v>
      </c>
      <c r="Q3470" t="str">
        <f t="shared" si="1835"/>
        <v>-0.136605084183743+6.30749261859312i</v>
      </c>
      <c r="R3470" t="str">
        <f t="shared" si="1836"/>
        <v>0.0794824586985473-0.0233789876678889i</v>
      </c>
      <c r="S3470" t="str">
        <f t="shared" si="1837"/>
        <v>0.703155707653328i</v>
      </c>
      <c r="T3470" t="str">
        <f t="shared" si="1838"/>
        <v>0.0164390686178328+0.0558885444922034i</v>
      </c>
      <c r="U3470" t="str">
        <f t="shared" si="1839"/>
        <v>0.00005-0.000156994696073918i</v>
      </c>
      <c r="V3470" t="str">
        <f t="shared" si="1840"/>
        <v>3.33333333333333E-06-0.00017269416568131i</v>
      </c>
      <c r="W3470" t="str">
        <f t="shared" si="1841"/>
        <v>0.00001418524209967-0.0000840245178015507i</v>
      </c>
      <c r="X3470" t="str">
        <f t="shared" si="1842"/>
        <v>0.000014314692614325-0.0000839792968230836i</v>
      </c>
      <c r="Y3470" t="str">
        <f t="shared" si="1843"/>
        <v>0.009+0.965097263182784i</v>
      </c>
      <c r="Z3470" t="str">
        <f t="shared" si="1844"/>
        <v>-0.00121628970616736-0.000219032958715528i</v>
      </c>
      <c r="AA3470" t="str">
        <f t="shared" si="1845"/>
        <v>0.135505297570043-14.5063065414336i</v>
      </c>
      <c r="AB3470" t="str">
        <f t="shared" si="1846"/>
        <v>0.113558828474391+0.386070390313278i</v>
      </c>
      <c r="AC3470" t="str">
        <f t="shared" si="1847"/>
        <v>1.08033253542218-0.01997432034542i</v>
      </c>
      <c r="AD3470" t="str">
        <f t="shared" si="1848"/>
        <v>0.0984737420758156+0.35918323632776i</v>
      </c>
      <c r="AE3470" t="str">
        <f t="shared" si="1849"/>
        <v>-0.0000410996318407062-0.00045843986805599i</v>
      </c>
      <c r="AF3470" t="str">
        <f t="shared" si="1850"/>
        <v>-15.0840607878586-0.231731083022173i</v>
      </c>
      <c r="AG3470" t="str">
        <f t="shared" si="1851"/>
        <v>1.01891003235686-0.00499494498819737i</v>
      </c>
      <c r="AH3470" t="str">
        <f t="shared" si="1852"/>
        <v>0.000470852842489553+0.00679845183932036i</v>
      </c>
      <c r="AI3470">
        <f t="shared" si="1853"/>
        <v>-43.331017121184928</v>
      </c>
      <c r="AJ3470">
        <f t="shared" si="1854"/>
        <v>86.038087891149118</v>
      </c>
      <c r="AK3470"/>
      <c r="AL3470"/>
      <c r="AM3470"/>
      <c r="AN3470"/>
    </row>
    <row r="3471" spans="1:40" x14ac:dyDescent="0.25">
      <c r="A3471"/>
      <c r="B3471">
        <f t="shared" si="1820"/>
        <v>1537000</v>
      </c>
      <c r="C3471" s="186" t="str">
        <f t="shared" si="1823"/>
        <v>-3.23515432760294E-08+0.00159337836042822i</v>
      </c>
      <c r="D3471" s="158" t="str">
        <f t="shared" si="1824"/>
        <v>-5.95700620503445+0.012215900763283i</v>
      </c>
      <c r="E3471" t="str">
        <f t="shared" si="1825"/>
        <v>2870</v>
      </c>
      <c r="F3471" t="str">
        <f t="shared" si="1826"/>
        <v>0.777000777000777</v>
      </c>
      <c r="G3471" t="str">
        <f t="shared" si="1821"/>
        <v>0.777000777000777</v>
      </c>
      <c r="H3471" t="str">
        <f t="shared" si="1827"/>
        <v>9.127063708242+0.243796477840939i</v>
      </c>
      <c r="I3471" t="str">
        <f t="shared" si="1828"/>
        <v>6035.78488570939i</v>
      </c>
      <c r="J3471" t="str">
        <f t="shared" si="1822"/>
        <v>-31160.3628562142+1305.40024056959i</v>
      </c>
      <c r="K3471" t="str">
        <f t="shared" si="1829"/>
        <v>0.00810048274077043-0.193361371990226i</v>
      </c>
      <c r="L3471" t="str">
        <f t="shared" si="1830"/>
        <v>0.0006008321816819-0.0120200862334344i</v>
      </c>
      <c r="M3471" t="str">
        <f t="shared" si="1831"/>
        <v>0.00870131492245233-0.20538145822366i</v>
      </c>
      <c r="N3471" t="str">
        <f t="shared" si="1832"/>
        <v>-6.81645623843956i</v>
      </c>
      <c r="O3471" t="str">
        <f t="shared" si="1833"/>
        <v>0.861148893076074-0.508352814444704i</v>
      </c>
      <c r="P3471" t="str">
        <f t="shared" si="1834"/>
        <v>0.138851106923926+0.508352814444704i</v>
      </c>
      <c r="Q3471" t="str">
        <f t="shared" si="1835"/>
        <v>-0.138851106923926+6.30810342399486i</v>
      </c>
      <c r="R3471" t="str">
        <f t="shared" si="1836"/>
        <v>0.0800639671397355-0.0237738773932508i</v>
      </c>
      <c r="S3471" t="str">
        <f t="shared" si="1837"/>
        <v>0.703613491317165i</v>
      </c>
      <c r="T3471" t="str">
        <f t="shared" si="1838"/>
        <v>0.0167276208748114+0.0563340874478921i</v>
      </c>
      <c r="U3471" t="str">
        <f t="shared" si="1839"/>
        <v>0.00005-0.000156892552485061i</v>
      </c>
      <c r="V3471" t="str">
        <f t="shared" si="1840"/>
        <v>3.33333333333333E-06-0.000172581807733567i</v>
      </c>
      <c r="W3471" t="str">
        <f t="shared" si="1841"/>
        <v>0.0000141848747325306-0.0000839721193939998i</v>
      </c>
      <c r="X3471" t="str">
        <f t="shared" si="1842"/>
        <v>0.0000143141593068767-0.0000839269280436215i</v>
      </c>
      <c r="Y3471" t="str">
        <f t="shared" si="1843"/>
        <v>0.009+0.965725581713503i</v>
      </c>
      <c r="Z3471" t="str">
        <f t="shared" si="1844"/>
        <v>-0.00121474051971903-0.000218868233278541i</v>
      </c>
      <c r="AA3471" t="str">
        <f t="shared" si="1845"/>
        <v>0.135329007888873-14.4968685147682i</v>
      </c>
      <c r="AB3471" t="str">
        <f t="shared" si="1846"/>
        <v>0.115552107839414+0.389148139865838i</v>
      </c>
      <c r="AC3471" t="str">
        <f t="shared" si="1847"/>
        <v>1.08092926771093-0.0203461598924173i</v>
      </c>
      <c r="AD3471" t="str">
        <f t="shared" si="1848"/>
        <v>0.100088790447011+0.361896540398169i</v>
      </c>
      <c r="AE3471" t="str">
        <f t="shared" si="1849"/>
        <v>-0.0000423742528990878-0.000461516648303914i</v>
      </c>
      <c r="AF3471" t="str">
        <f t="shared" si="1850"/>
        <v>-15.0840699132764-0.231580577077656i</v>
      </c>
      <c r="AG3471" t="str">
        <f t="shared" si="1851"/>
        <v>1.01904087955331-0.00507523614521406i</v>
      </c>
      <c r="AH3471" t="str">
        <f t="shared" si="1852"/>
        <v>0.000488268294529413+0.00684353362060483i</v>
      </c>
      <c r="AI3471">
        <f t="shared" si="1853"/>
        <v>-43.272340428228304</v>
      </c>
      <c r="AJ3471">
        <f t="shared" si="1854"/>
        <v>85.919010719778242</v>
      </c>
      <c r="AK3471"/>
      <c r="AL3471"/>
      <c r="AM3471"/>
      <c r="AN3471"/>
    </row>
    <row r="3472" spans="1:40" x14ac:dyDescent="0.25">
      <c r="A3472"/>
      <c r="B3472">
        <f t="shared" si="1820"/>
        <v>1538000</v>
      </c>
      <c r="C3472" s="186" t="str">
        <f t="shared" si="1823"/>
        <v>-3.23094873256315E-08+0.00159234235369278i</v>
      </c>
      <c r="D3472" s="158" t="str">
        <f t="shared" si="1824"/>
        <v>-5.95700620471203+0.012207958044978i</v>
      </c>
      <c r="E3472" t="str">
        <f t="shared" si="1825"/>
        <v>2870</v>
      </c>
      <c r="F3472" t="str">
        <f t="shared" si="1826"/>
        <v>0.777000777000777</v>
      </c>
      <c r="G3472" t="str">
        <f t="shared" si="1821"/>
        <v>0.777000777000777</v>
      </c>
      <c r="H3472" t="str">
        <f t="shared" si="1827"/>
        <v>9.12707281620776+0.243638224383615i</v>
      </c>
      <c r="I3472" t="str">
        <f t="shared" si="1828"/>
        <v>6039.71187652638i</v>
      </c>
      <c r="J3472" t="str">
        <f t="shared" si="1822"/>
        <v>-31200.9243395315+1306.24955757712i</v>
      </c>
      <c r="K3472" t="str">
        <f t="shared" si="1829"/>
        <v>0.00808997012844786-0.193236081438343i</v>
      </c>
      <c r="L3472" t="str">
        <f t="shared" si="1830"/>
        <v>0.000600053063603844-0.0120123097521876i</v>
      </c>
      <c r="M3472" t="str">
        <f t="shared" si="1831"/>
        <v>0.0086900231920517-0.205248391190531i</v>
      </c>
      <c r="N3472" t="str">
        <f t="shared" si="1832"/>
        <v>-6.82089114815877i</v>
      </c>
      <c r="O3472" t="str">
        <f t="shared" si="1833"/>
        <v>0.858885932921914-0.51216692027976i</v>
      </c>
      <c r="P3472" t="str">
        <f t="shared" si="1834"/>
        <v>0.141114067078086+0.51216692027976i</v>
      </c>
      <c r="Q3472" t="str">
        <f t="shared" si="1835"/>
        <v>-0.141114067078086+6.30872422787901i</v>
      </c>
      <c r="R3472" t="str">
        <f t="shared" si="1836"/>
        <v>0.0806432337681346-0.0241719175334289i</v>
      </c>
      <c r="S3472" t="str">
        <f t="shared" si="1837"/>
        <v>0.704071274981002i</v>
      </c>
      <c r="T3472" t="str">
        <f t="shared" si="1838"/>
        <v>0.0170187527964969+0.0567785844177215i</v>
      </c>
      <c r="U3472" t="str">
        <f t="shared" si="1839"/>
        <v>0.0000500000000000001-0.000156790541722717i</v>
      </c>
      <c r="V3472" t="str">
        <f t="shared" si="1840"/>
        <v>3.33333333333333E-06-0.000172469595894989i</v>
      </c>
      <c r="W3472" t="str">
        <f t="shared" si="1841"/>
        <v>0.0000141845071507252-0.0000839197904500891i</v>
      </c>
      <c r="X3472" t="str">
        <f t="shared" si="1842"/>
        <v>0.0000143136261085472-0.0000838746286888023i</v>
      </c>
      <c r="Y3472" t="str">
        <f t="shared" si="1843"/>
        <v>0.009+0.96635390024422i</v>
      </c>
      <c r="Z3472" t="str">
        <f t="shared" si="1844"/>
        <v>-0.00121319435184398-0.000218703751844095i</v>
      </c>
      <c r="AA3472" t="str">
        <f t="shared" si="1845"/>
        <v>0.135153062008762-14.4874427611413i</v>
      </c>
      <c r="AB3472" t="str">
        <f t="shared" si="1846"/>
        <v>0.117563207173974+0.392218663891724i</v>
      </c>
      <c r="AC3472" t="str">
        <f t="shared" si="1847"/>
        <v>1.08152387675555-0.0207212698500826i</v>
      </c>
      <c r="AD3472" t="str">
        <f t="shared" si="1848"/>
        <v>0.101715904782696+0.364602534514269i</v>
      </c>
      <c r="AE3472" t="str">
        <f t="shared" si="1849"/>
        <v>-0.0000436612189449306-0.000464579385538905i</v>
      </c>
      <c r="AF3472" t="str">
        <f t="shared" si="1850"/>
        <v>-15.0840790209198-0.231430266338637i</v>
      </c>
      <c r="AG3472" t="str">
        <f t="shared" si="1851"/>
        <v>1.01917117814649-0.00515606084212212i</v>
      </c>
      <c r="AH3472" t="str">
        <f t="shared" si="1852"/>
        <v>0.000505856637331109+0.00688840605839688i</v>
      </c>
      <c r="AI3472">
        <f t="shared" si="1853"/>
        <v>-43.21426732493255</v>
      </c>
      <c r="AJ3472">
        <f t="shared" si="1854"/>
        <v>85.799969248960736</v>
      </c>
      <c r="AK3472"/>
      <c r="AL3472"/>
      <c r="AM3472"/>
      <c r="AN3472"/>
    </row>
    <row r="3473" spans="1:40" x14ac:dyDescent="0.25">
      <c r="A3473"/>
      <c r="B3473">
        <f t="shared" si="1820"/>
        <v>1539000</v>
      </c>
      <c r="C3473" s="186" t="str">
        <f t="shared" si="1823"/>
        <v>-3.22675133290066E-08+0.00159130769329487i</v>
      </c>
      <c r="D3473" s="158" t="str">
        <f t="shared" si="1824"/>
        <v>-5.95700620439023+0.012200025648594i</v>
      </c>
      <c r="E3473" t="str">
        <f t="shared" si="1825"/>
        <v>2870</v>
      </c>
      <c r="F3473" t="str">
        <f t="shared" si="1826"/>
        <v>0.777000777000777</v>
      </c>
      <c r="G3473" t="str">
        <f t="shared" si="1821"/>
        <v>0.777000777000777</v>
      </c>
      <c r="H3473" t="str">
        <f t="shared" si="1827"/>
        <v>9.12708190644447+0.243480176074516i</v>
      </c>
      <c r="I3473" t="str">
        <f t="shared" si="1828"/>
        <v>6043.63886734336i</v>
      </c>
      <c r="J3473" t="str">
        <f t="shared" si="1822"/>
        <v>-31241.5122043014+1307.09887458464i</v>
      </c>
      <c r="K3473" t="str">
        <f t="shared" si="1829"/>
        <v>0.00807947795588981-0.193110952867683i</v>
      </c>
      <c r="L3473" t="str">
        <f t="shared" si="1830"/>
        <v>0.000599275458747094-0.0120045433012882i</v>
      </c>
      <c r="M3473" t="str">
        <f t="shared" si="1831"/>
        <v>0.0086787534146369-0.205115496168971i</v>
      </c>
      <c r="N3473" t="str">
        <f t="shared" si="1832"/>
        <v>-6.82532605787799i</v>
      </c>
      <c r="O3473" t="str">
        <f t="shared" si="1833"/>
        <v>0.856606079862553-0.515970952615076i</v>
      </c>
      <c r="P3473" t="str">
        <f t="shared" si="1834"/>
        <v>0.143393920137447+0.515970952615076i</v>
      </c>
      <c r="Q3473" t="str">
        <f t="shared" si="1835"/>
        <v>-0.143393920137447+6.30935510526291i</v>
      </c>
      <c r="R3473" t="str">
        <f t="shared" si="1836"/>
        <v>0.0812202374177825-0.0245730991184742i</v>
      </c>
      <c r="S3473" t="str">
        <f t="shared" si="1837"/>
        <v>0.704529058644839i</v>
      </c>
      <c r="T3473" t="str">
        <f t="shared" si="1838"/>
        <v>0.017312462389925+0.0572220174108606i</v>
      </c>
      <c r="U3473" t="str">
        <f t="shared" si="1839"/>
        <v>0.0000500000000000001-0.000156688663527965i</v>
      </c>
      <c r="V3473" t="str">
        <f t="shared" si="1840"/>
        <v>3.33333333333333E-06-0.000172357529880762i</v>
      </c>
      <c r="W3473" t="str">
        <f t="shared" si="1841"/>
        <v>0.0000141841393542987-0.0000838675308341329i</v>
      </c>
      <c r="X3473" t="str">
        <f t="shared" si="1842"/>
        <v>0.0000143130930185402-0.000083822398623018i</v>
      </c>
      <c r="Y3473" t="str">
        <f t="shared" si="1843"/>
        <v>0.009+0.966982218774938i</v>
      </c>
      <c r="Z3473" t="str">
        <f t="shared" si="1844"/>
        <v>-0.00121165119469826-0.000218539513851736i</v>
      </c>
      <c r="AA3473" t="str">
        <f t="shared" si="1845"/>
        <v>0.134977459036286-14.4780292566288i</v>
      </c>
      <c r="AB3473" t="str">
        <f t="shared" si="1846"/>
        <v>0.119592112710946+0.395281838112746i</v>
      </c>
      <c r="AC3473" t="str">
        <f t="shared" si="1847"/>
        <v>1.08211634080763-0.0210996419343362i</v>
      </c>
      <c r="AD3473" t="str">
        <f t="shared" si="1848"/>
        <v>0.103355051050399+0.367301165034964i</v>
      </c>
      <c r="AE3473" t="str">
        <f t="shared" si="1849"/>
        <v>-0.0000449604530393986-0.000467628058039354i</v>
      </c>
      <c r="AF3473" t="str">
        <f t="shared" si="1850"/>
        <v>-15.0840881108347-0.231280150425922i</v>
      </c>
      <c r="AG3473" t="str">
        <f t="shared" si="1851"/>
        <v>1.01930092636825-0.0052374162713934i</v>
      </c>
      <c r="AH3473" t="str">
        <f t="shared" si="1852"/>
        <v>0.000523616691757587+0.00693306903454593i</v>
      </c>
      <c r="AI3473">
        <f t="shared" si="1853"/>
        <v>-43.156787937386909</v>
      </c>
      <c r="AJ3473">
        <f t="shared" si="1854"/>
        <v>85.680963319761545</v>
      </c>
      <c r="AK3473"/>
      <c r="AL3473"/>
      <c r="AM3473"/>
      <c r="AN3473"/>
    </row>
    <row r="3474" spans="1:40" x14ac:dyDescent="0.25">
      <c r="A3474"/>
      <c r="B3474">
        <f t="shared" si="1820"/>
        <v>1540000</v>
      </c>
      <c r="C3474" s="186" t="str">
        <f t="shared" si="1823"/>
        <v>-3.22256210733568E-08+0.00159027437661176i</v>
      </c>
      <c r="D3474" s="158" t="str">
        <f t="shared" si="1824"/>
        <v>-5.95700620406905+0.0121921035540235i</v>
      </c>
      <c r="E3474" t="str">
        <f t="shared" si="1825"/>
        <v>2870</v>
      </c>
      <c r="F3474" t="str">
        <f t="shared" si="1826"/>
        <v>0.777000777000777</v>
      </c>
      <c r="G3474" t="str">
        <f t="shared" si="1821"/>
        <v>0.777000777000777</v>
      </c>
      <c r="H3474" t="str">
        <f t="shared" si="1827"/>
        <v>9.12709097899813+0.243322332515324i</v>
      </c>
      <c r="I3474" t="str">
        <f t="shared" si="1828"/>
        <v>6047.56585816035i</v>
      </c>
      <c r="J3474" t="str">
        <f t="shared" si="1822"/>
        <v>-31282.1264505238+1307.94819159217i</v>
      </c>
      <c r="K3474" t="str">
        <f t="shared" si="1829"/>
        <v>0.00806900617017227-0.192985985964872i</v>
      </c>
      <c r="L3474" t="str">
        <f t="shared" si="1830"/>
        <v>0.000598499363198754-0.0119967868613919i</v>
      </c>
      <c r="M3474" t="str">
        <f t="shared" si="1831"/>
        <v>0.00866750553337103-0.204982772826264i</v>
      </c>
      <c r="N3474" t="str">
        <f t="shared" si="1832"/>
        <v>-6.82976096759721i</v>
      </c>
      <c r="O3474" t="str">
        <f t="shared" si="1833"/>
        <v>0.854309378739041-0.519764836631446i</v>
      </c>
      <c r="P3474" t="str">
        <f t="shared" si="1834"/>
        <v>0.145690621260959+0.519764836631446i</v>
      </c>
      <c r="Q3474" t="str">
        <f t="shared" si="1835"/>
        <v>-0.145690621260959+6.30999613096576i</v>
      </c>
      <c r="R3474" t="str">
        <f t="shared" si="1836"/>
        <v>0.0817949569385666-0.024977412993949i</v>
      </c>
      <c r="S3474" t="str">
        <f t="shared" si="1837"/>
        <v>0.704986842308674i</v>
      </c>
      <c r="T3474" t="str">
        <f t="shared" si="1838"/>
        <v>0.0176087475156438+0.057664368408894i</v>
      </c>
      <c r="U3474" t="str">
        <f t="shared" si="1839"/>
        <v>0.0000500000000000001-0.000156586917642557i</v>
      </c>
      <c r="V3474" t="str">
        <f t="shared" si="1840"/>
        <v>3.33333333333333E-06-0.000172245609406813i</v>
      </c>
      <c r="W3474" t="str">
        <f t="shared" si="1841"/>
        <v>0.0000141837713432965-0.0000838153404107978i</v>
      </c>
      <c r="X3474" t="str">
        <f t="shared" si="1842"/>
        <v>0.0000143125600360627-0.0000837702377110124i</v>
      </c>
      <c r="Y3474" t="str">
        <f t="shared" si="1843"/>
        <v>0.009+0.967610537305656i</v>
      </c>
      <c r="Z3474" t="str">
        <f t="shared" si="1844"/>
        <v>-0.00121011104046339-0.000218375518742758i</v>
      </c>
      <c r="AA3474" t="str">
        <f t="shared" si="1845"/>
        <v>0.134802198080922-14.4686279773691i</v>
      </c>
      <c r="AB3474" t="str">
        <f t="shared" si="1846"/>
        <v>0.12163880967129+0.398337538060167i</v>
      </c>
      <c r="AC3474" t="str">
        <f t="shared" si="1847"/>
        <v>1.08270663812826-0.0214812676744213i</v>
      </c>
      <c r="AD3474" t="str">
        <f t="shared" si="1848"/>
        <v>0.105006194981969+0.369992378484514i</v>
      </c>
      <c r="AE3474" t="str">
        <f t="shared" si="1849"/>
        <v>-0.0000462718782823095-0.000470662644391809i</v>
      </c>
      <c r="AF3474" t="str">
        <f t="shared" si="1850"/>
        <v>-15.0840971830672-0.231130228961301i</v>
      </c>
      <c r="AG3474" t="str">
        <f t="shared" si="1851"/>
        <v>1.01943012246363-0.00531929962032545i</v>
      </c>
      <c r="AH3474" t="str">
        <f t="shared" si="1852"/>
        <v>0.000541547281649416+0.00697752243511006i</v>
      </c>
      <c r="AI3474">
        <f t="shared" si="1853"/>
        <v>-43.099892633033924</v>
      </c>
      <c r="AJ3474">
        <f t="shared" si="1854"/>
        <v>85.561992773030028</v>
      </c>
      <c r="AK3474"/>
      <c r="AL3474"/>
      <c r="AM3474"/>
      <c r="AN3474"/>
    </row>
    <row r="3475" spans="1:40" x14ac:dyDescent="0.25">
      <c r="A3475"/>
      <c r="B3475">
        <f t="shared" si="1820"/>
        <v>1541000</v>
      </c>
      <c r="C3475" s="186" t="str">
        <f t="shared" si="1823"/>
        <v>-3.21838103465744E-08+0.00158924240102752i</v>
      </c>
      <c r="D3475" s="158" t="str">
        <f t="shared" si="1824"/>
        <v>-5.9570062037485+0.012184191741211i</v>
      </c>
      <c r="E3475" t="str">
        <f t="shared" si="1825"/>
        <v>2870</v>
      </c>
      <c r="F3475" t="str">
        <f t="shared" si="1826"/>
        <v>0.777000777000777</v>
      </c>
      <c r="G3475" t="str">
        <f t="shared" si="1821"/>
        <v>0.777000777000777</v>
      </c>
      <c r="H3475" t="str">
        <f t="shared" si="1827"/>
        <v>9.12710003391454+0.243164693308747i</v>
      </c>
      <c r="I3475" t="str">
        <f t="shared" si="1828"/>
        <v>6051.49284897734i</v>
      </c>
      <c r="J3475" t="str">
        <f t="shared" si="1822"/>
        <v>-31322.7670781989+1308.7975085997i</v>
      </c>
      <c r="K3475" t="str">
        <f t="shared" si="1829"/>
        <v>0.00805855471854195-0.192861180417339i</v>
      </c>
      <c r="L3475" t="str">
        <f t="shared" si="1830"/>
        <v>0.000597724773058554-0.0119890404132037i</v>
      </c>
      <c r="M3475" t="str">
        <f t="shared" si="1831"/>
        <v>0.0086562794916005-0.204850220830543i</v>
      </c>
      <c r="N3475" t="str">
        <f t="shared" si="1832"/>
        <v>-6.83419587731643i</v>
      </c>
      <c r="O3475" t="str">
        <f t="shared" si="1833"/>
        <v>0.851995874723795-0.523548497709272i</v>
      </c>
      <c r="P3475" t="str">
        <f t="shared" si="1834"/>
        <v>0.148004125276205+0.523548497709272i</v>
      </c>
      <c r="Q3475" t="str">
        <f t="shared" si="1835"/>
        <v>-0.148004125276205+6.31064737960716i</v>
      </c>
      <c r="R3475" t="str">
        <f t="shared" si="1836"/>
        <v>0.0823673711980835-0.0253848498205346i</v>
      </c>
      <c r="S3475" t="str">
        <f t="shared" si="1837"/>
        <v>0.705444625972511i</v>
      </c>
      <c r="T3475" t="str">
        <f t="shared" si="1838"/>
        <v>0.0179076058870154+0.058105619367171i</v>
      </c>
      <c r="U3475" t="str">
        <f t="shared" si="1839"/>
        <v>0.0000499999999999999-0.000156485303808915i</v>
      </c>
      <c r="V3475" t="str">
        <f t="shared" si="1840"/>
        <v>3.33333333333333E-06-0.000172133834189807i</v>
      </c>
      <c r="W3475" t="str">
        <f t="shared" si="1841"/>
        <v>0.0000141834031177639-0.0000837632190451017i</v>
      </c>
      <c r="X3475" t="str">
        <f t="shared" si="1842"/>
        <v>0.0000143120271603242-0.0000837181458178804i</v>
      </c>
      <c r="Y3475" t="str">
        <f t="shared" si="1843"/>
        <v>0.009+0.968238855836374i</v>
      </c>
      <c r="Z3475" t="str">
        <f t="shared" si="1844"/>
        <v>-0.00120857388134622-0.000218211765960173i</v>
      </c>
      <c r="AA3475" t="str">
        <f t="shared" si="1845"/>
        <v>0.134627278255036-14.4592388995624i</v>
      </c>
      <c r="AB3475" t="str">
        <f t="shared" si="1846"/>
        <v>0.123703282259227+0.401385639084015i</v>
      </c>
      <c r="AC3475" t="str">
        <f t="shared" si="1847"/>
        <v>1.08329474698983-0.0218661384124397i</v>
      </c>
      <c r="AD3475" t="str">
        <f t="shared" si="1848"/>
        <v>0.106669302074452+0.372676121553577i</v>
      </c>
      <c r="AE3475" t="str">
        <f t="shared" si="1849"/>
        <v>-0.0000475954178132195-0.00047368312349047i</v>
      </c>
      <c r="AF3475" t="str">
        <f t="shared" si="1850"/>
        <v>-15.084106237663-0.230980501567536i</v>
      </c>
      <c r="AG3475" t="str">
        <f t="shared" si="1851"/>
        <v>1.01955876469089-0.00540170807110385i</v>
      </c>
      <c r="AH3475" t="str">
        <f t="shared" si="1852"/>
        <v>0.00055964723382866+0.00702176615032832i</v>
      </c>
      <c r="AI3475">
        <f t="shared" si="1853"/>
        <v>-43.043572012871238</v>
      </c>
      <c r="AJ3475">
        <f t="shared" si="1854"/>
        <v>85.443057449400712</v>
      </c>
      <c r="AK3475"/>
      <c r="AL3475"/>
      <c r="AM3475"/>
      <c r="AN3475"/>
    </row>
    <row r="3476" spans="1:40" x14ac:dyDescent="0.25">
      <c r="A3476"/>
      <c r="B3476">
        <f t="shared" si="1820"/>
        <v>1542000</v>
      </c>
      <c r="C3476" s="186" t="str">
        <f t="shared" si="1823"/>
        <v>-3.21420809372395E-08+0.00158821176393302i</v>
      </c>
      <c r="D3476" s="158" t="str">
        <f t="shared" si="1824"/>
        <v>-5.95700620342858+0.0121762901901532i</v>
      </c>
      <c r="E3476" t="str">
        <f t="shared" si="1825"/>
        <v>2870</v>
      </c>
      <c r="F3476" t="str">
        <f t="shared" si="1826"/>
        <v>0.777000777000777</v>
      </c>
      <c r="G3476" t="str">
        <f t="shared" si="1821"/>
        <v>0.777000777000777</v>
      </c>
      <c r="H3476" t="str">
        <f t="shared" si="1827"/>
        <v>9.12710907123941+0.243007258058523i</v>
      </c>
      <c r="I3476" t="str">
        <f t="shared" si="1828"/>
        <v>6055.41983979433i</v>
      </c>
      <c r="J3476" t="str">
        <f t="shared" si="1822"/>
        <v>-31363.4340873264+1309.64682560723i</v>
      </c>
      <c r="K3476" t="str">
        <f t="shared" si="1829"/>
        <v>0.00804812354841631-0.192736535913321i</v>
      </c>
      <c r="L3476" t="str">
        <f t="shared" si="1830"/>
        <v>0.00059695168443882-0.0119813039374783i</v>
      </c>
      <c r="M3476" t="str">
        <f t="shared" si="1831"/>
        <v>0.00864507523285513-0.204717839850799i</v>
      </c>
      <c r="N3476" t="str">
        <f t="shared" si="1832"/>
        <v>-6.83863078703565i</v>
      </c>
      <c r="O3476" t="str">
        <f t="shared" si="1833"/>
        <v>0.849665613319719-0.527321861430024i</v>
      </c>
      <c r="P3476" t="str">
        <f t="shared" si="1834"/>
        <v>0.150334386680281+0.527321861430024i</v>
      </c>
      <c r="Q3476" t="str">
        <f t="shared" si="1835"/>
        <v>-0.150334386680281+6.31130892560563i</v>
      </c>
      <c r="R3476" t="str">
        <f t="shared" si="1836"/>
        <v>0.0829374590835053-0.025795400073654i</v>
      </c>
      <c r="S3476" t="str">
        <f t="shared" si="1837"/>
        <v>0.705902409636348i</v>
      </c>
      <c r="T3476" t="str">
        <f t="shared" si="1838"/>
        <v>0.018209035069526+0.0585457522161624i</v>
      </c>
      <c r="U3476" t="str">
        <f t="shared" si="1839"/>
        <v>0.0000499999999999999-0.000156383821770129i</v>
      </c>
      <c r="V3476" t="str">
        <f t="shared" si="1840"/>
        <v>3.33333333333333E-06-0.000172022203947142i</v>
      </c>
      <c r="W3476" t="str">
        <f t="shared" si="1841"/>
        <v>0.0000141830346777463-0.000083711166602412i</v>
      </c>
      <c r="X3476" t="str">
        <f t="shared" si="1842"/>
        <v>0.0000143114943905371-0.0000836661228090665i</v>
      </c>
      <c r="Y3476" t="str">
        <f t="shared" si="1843"/>
        <v>0.009+0.968867174367092i</v>
      </c>
      <c r="Z3476" t="str">
        <f t="shared" si="1844"/>
        <v>-0.00120703970957891-0.000218048254948717i</v>
      </c>
      <c r="AA3476" t="str">
        <f t="shared" si="1845"/>
        <v>0.134452698673872-14.4498619994706i</v>
      </c>
      <c r="AB3476" t="str">
        <f t="shared" si="1846"/>
        <v>0.125785513657468+0.404426016362467i</v>
      </c>
      <c r="AC3476" t="str">
        <f t="shared" si="1847"/>
        <v>1.08388064567796-0.0222542453029026i</v>
      </c>
      <c r="AD3476" t="str">
        <f t="shared" si="1848"/>
        <v>0.108344337590928+0.375352341100179i</v>
      </c>
      <c r="AE3476" t="str">
        <f t="shared" si="1849"/>
        <v>-0.000048930994812463-0.000476689474536599i</v>
      </c>
      <c r="AF3476" t="str">
        <f t="shared" si="1850"/>
        <v>-15.084115274668-0.23083096786837i</v>
      </c>
      <c r="AG3476" t="str">
        <f t="shared" si="1851"/>
        <v>1.01968685132152-0.00548463880086253i</v>
      </c>
      <c r="AH3476" t="str">
        <f t="shared" si="1852"/>
        <v>0.000577915378102063+0.00706580007459256i</v>
      </c>
      <c r="AI3476">
        <f t="shared" si="1853"/>
        <v>-42.987816903966696</v>
      </c>
      <c r="AJ3476">
        <f t="shared" si="1854"/>
        <v>85.324157189297793</v>
      </c>
      <c r="AK3476"/>
      <c r="AL3476"/>
      <c r="AM3476"/>
      <c r="AN3476"/>
    </row>
    <row r="3477" spans="1:40" x14ac:dyDescent="0.25">
      <c r="A3477"/>
      <c r="B3477">
        <f t="shared" si="1820"/>
        <v>1543000</v>
      </c>
      <c r="C3477" s="186" t="str">
        <f t="shared" si="1823"/>
        <v>-3.21004326346169E-08+0.00158718246272587i</v>
      </c>
      <c r="D3477" s="158" t="str">
        <f t="shared" si="1824"/>
        <v>-5.95700620310928+0.0121683988808983i</v>
      </c>
      <c r="E3477" t="str">
        <f t="shared" si="1825"/>
        <v>2870</v>
      </c>
      <c r="F3477" t="str">
        <f t="shared" si="1826"/>
        <v>0.777000777000777</v>
      </c>
      <c r="G3477" t="str">
        <f t="shared" si="1821"/>
        <v>0.777000777000777</v>
      </c>
      <c r="H3477" t="str">
        <f t="shared" si="1827"/>
        <v>9.12711809101823+0.242850026369411i</v>
      </c>
      <c r="I3477" t="str">
        <f t="shared" si="1828"/>
        <v>6059.34683061131i</v>
      </c>
      <c r="J3477" t="str">
        <f t="shared" si="1822"/>
        <v>-31404.1274779066+1310.49614261475i</v>
      </c>
      <c r="K3477" t="str">
        <f t="shared" si="1829"/>
        <v>0.00803771260738218-0.192612052141851i</v>
      </c>
      <c r="L3477" t="str">
        <f t="shared" si="1830"/>
        <v>0.000596180093464389-0.0119735774150195i</v>
      </c>
      <c r="M3477" t="str">
        <f t="shared" si="1831"/>
        <v>0.00863389270084657-0.204585629556871i</v>
      </c>
      <c r="N3477" t="str">
        <f t="shared" si="1832"/>
        <v>-6.84306569675487i</v>
      </c>
      <c r="O3477" t="str">
        <f t="shared" si="1833"/>
        <v>0.847318640359309-0.531084853577705i</v>
      </c>
      <c r="P3477" t="str">
        <f t="shared" si="1834"/>
        <v>0.152681359640691+0.531084853577705i</v>
      </c>
      <c r="Q3477" t="str">
        <f t="shared" si="1835"/>
        <v>-0.152681359640691+6.31198084317716i</v>
      </c>
      <c r="R3477" t="str">
        <f t="shared" si="1836"/>
        <v>0.0835051995034567-0.0262090540431164i</v>
      </c>
      <c r="S3477" t="str">
        <f t="shared" si="1837"/>
        <v>0.706360193300185i</v>
      </c>
      <c r="T3477" t="str">
        <f t="shared" si="1838"/>
        <v>0.0185130324801107+0.0589847488628322i</v>
      </c>
      <c r="U3477" t="str">
        <f t="shared" si="1839"/>
        <v>0.0000499999999999999-0.000156282471269954i</v>
      </c>
      <c r="V3477" t="str">
        <f t="shared" si="1840"/>
        <v>3.33333333333333E-06-0.000171910718396949i</v>
      </c>
      <c r="W3477" t="str">
        <f t="shared" si="1841"/>
        <v>0.0000141826660232888-0.0000836591829484449i</v>
      </c>
      <c r="X3477" t="str">
        <f t="shared" si="1842"/>
        <v>0.000014310961725916-0.0000836141685503632i</v>
      </c>
      <c r="Y3477" t="str">
        <f t="shared" si="1843"/>
        <v>0.009+0.96949549289781i</v>
      </c>
      <c r="Z3477" t="str">
        <f t="shared" si="1844"/>
        <v>-0.00120550851741872-0.000217884985154836i</v>
      </c>
      <c r="AA3477" t="str">
        <f t="shared" si="1845"/>
        <v>0.134278458455539-14.4404972534173i</v>
      </c>
      <c r="AB3477" t="str">
        <f t="shared" si="1846"/>
        <v>0.127885486022557+0.407458544911312i</v>
      </c>
      <c r="AC3477" t="str">
        <f t="shared" si="1847"/>
        <v>1.08446431249332-0.0226455793123039i</v>
      </c>
      <c r="AD3477" t="str">
        <f t="shared" si="1848"/>
        <v>0.11003126656138+0.378020984150722i</v>
      </c>
      <c r="AE3477" t="str">
        <f t="shared" si="1849"/>
        <v>-0.0000502785325022171-0.000479681677037996i</v>
      </c>
      <c r="AF3477" t="str">
        <f t="shared" si="1850"/>
        <v>-15.0841242941275-0.230681627488513i</v>
      </c>
      <c r="AG3477" t="str">
        <f t="shared" si="1851"/>
        <v>1.01981438064023-0.00556808898174559i</v>
      </c>
      <c r="AH3477" t="str">
        <f t="shared" si="1852"/>
        <v>0.000596350547264412+0.00710962410641992i</v>
      </c>
      <c r="AI3477">
        <f t="shared" si="1853"/>
        <v>-42.932618352270431</v>
      </c>
      <c r="AJ3477">
        <f t="shared" si="1854"/>
        <v>85.20529183293732</v>
      </c>
      <c r="AK3477"/>
      <c r="AL3477"/>
      <c r="AM3477"/>
      <c r="AN3477"/>
    </row>
    <row r="3478" spans="1:40" x14ac:dyDescent="0.25">
      <c r="A3478"/>
      <c r="B3478">
        <f t="shared" si="1820"/>
        <v>1544000</v>
      </c>
      <c r="C3478" s="186" t="str">
        <f t="shared" si="1823"/>
        <v>-3.20588652286535E-08+0.00158615449481044i</v>
      </c>
      <c r="D3478" s="158" t="str">
        <f t="shared" si="1824"/>
        <v>-5.95700620279059+0.0121605177935467i</v>
      </c>
      <c r="E3478" t="str">
        <f t="shared" si="1825"/>
        <v>2870</v>
      </c>
      <c r="F3478" t="str">
        <f t="shared" si="1826"/>
        <v>0.777000777000777</v>
      </c>
      <c r="G3478" t="str">
        <f t="shared" si="1821"/>
        <v>0.777000777000777</v>
      </c>
      <c r="H3478" t="str">
        <f t="shared" si="1827"/>
        <v>9.12712709329638+0.242692997847189i</v>
      </c>
      <c r="I3478" t="str">
        <f t="shared" si="1828"/>
        <v>6063.2738214283i</v>
      </c>
      <c r="J3478" t="str">
        <f t="shared" si="1822"/>
        <v>-31444.8472499393+1311.34545962228i</v>
      </c>
      <c r="K3478" t="str">
        <f t="shared" si="1829"/>
        <v>0.00802732184319601-0.192487728792767i</v>
      </c>
      <c r="L3478" t="str">
        <f t="shared" si="1830"/>
        <v>0.000595409996272593-0.0119658608266803i</v>
      </c>
      <c r="M3478" t="str">
        <f t="shared" si="1831"/>
        <v>0.0086227318394686-0.204453589619447i</v>
      </c>
      <c r="N3478" t="str">
        <f t="shared" si="1832"/>
        <v>-6.84750060647409i</v>
      </c>
      <c r="O3478" t="str">
        <f t="shared" si="1833"/>
        <v>0.844955002003747-0.534837400140311i</v>
      </c>
      <c r="P3478" t="str">
        <f t="shared" si="1834"/>
        <v>0.155044997996253+0.534837400140311i</v>
      </c>
      <c r="Q3478" t="str">
        <f t="shared" si="1835"/>
        <v>-0.155044997996253+6.31266320633378i</v>
      </c>
      <c r="R3478" t="str">
        <f t="shared" si="1836"/>
        <v>0.0840705713899031-0.0266258018327831i</v>
      </c>
      <c r="S3478" t="str">
        <f t="shared" si="1837"/>
        <v>0.706817976964022i</v>
      </c>
      <c r="T3478" t="str">
        <f t="shared" si="1838"/>
        <v>0.0188195953864927+0.0594225911920207i</v>
      </c>
      <c r="U3478" t="str">
        <f t="shared" si="1839"/>
        <v>0.0000499999999999999-0.00015618125205281i</v>
      </c>
      <c r="V3478" t="str">
        <f t="shared" si="1840"/>
        <v>3.33333333333333E-06-0.000171799377258091i</v>
      </c>
      <c r="W3478" t="str">
        <f t="shared" si="1841"/>
        <v>0.000014182297154437-0.0000836072679492648i</v>
      </c>
      <c r="X3478" t="str">
        <f t="shared" si="1842"/>
        <v>0.0000143104291656791-0.0000835622829079115i</v>
      </c>
      <c r="Y3478" t="str">
        <f t="shared" si="1843"/>
        <v>0.009+0.970123811428528i</v>
      </c>
      <c r="Z3478" t="str">
        <f t="shared" si="1844"/>
        <v>-0.00120398029714803-0.000217721956026687i</v>
      </c>
      <c r="AA3478" t="str">
        <f t="shared" si="1845"/>
        <v>0.134104556721004-14.4311446377874i</v>
      </c>
      <c r="AB3478" t="str">
        <f t="shared" si="1846"/>
        <v>0.1300031804803+0.410483099593517i</v>
      </c>
      <c r="AC3478" t="str">
        <f t="shared" si="1847"/>
        <v>1.08504572575357-0.0230401312187134i</v>
      </c>
      <c r="AD3478" t="str">
        <f t="shared" si="1848"/>
        <v>0.111730053783552+0.380681997900958i</v>
      </c>
      <c r="AE3478" t="str">
        <f t="shared" si="1849"/>
        <v>-0.0000516379541475426-0.000482659710808423i</v>
      </c>
      <c r="AF3478" t="str">
        <f t="shared" si="1850"/>
        <v>-15.084133296087-0.230532480053642i</v>
      </c>
      <c r="AG3478" t="str">
        <f t="shared" si="1851"/>
        <v>1.01994135094501-0.00565205578096807i</v>
      </c>
      <c r="AH3478" t="str">
        <f t="shared" si="1852"/>
        <v>0.000614951577101507+0.00715323814842498i</v>
      </c>
      <c r="AI3478">
        <f t="shared" si="1853"/>
        <v>-42.877967615711057</v>
      </c>
      <c r="AJ3478">
        <f t="shared" si="1854"/>
        <v>85.086461220330705</v>
      </c>
      <c r="AK3478"/>
      <c r="AL3478"/>
      <c r="AM3478"/>
      <c r="AN3478"/>
    </row>
    <row r="3479" spans="1:40" x14ac:dyDescent="0.25">
      <c r="A3479"/>
      <c r="B3479">
        <f t="shared" si="1820"/>
        <v>1545000</v>
      </c>
      <c r="C3479" s="186" t="str">
        <f t="shared" si="1823"/>
        <v>-3.20173785099761E-08+0.00158512785759781i</v>
      </c>
      <c r="D3479" s="158" t="str">
        <f t="shared" si="1824"/>
        <v>-5.95700620247252+0.0121526469082499i</v>
      </c>
      <c r="E3479" t="str">
        <f t="shared" si="1825"/>
        <v>2870</v>
      </c>
      <c r="F3479" t="str">
        <f t="shared" si="1826"/>
        <v>0.777000777000777</v>
      </c>
      <c r="G3479" t="str">
        <f t="shared" si="1821"/>
        <v>0.777000777000777</v>
      </c>
      <c r="H3479" t="str">
        <f t="shared" si="1827"/>
        <v>9.1271360781191+0.242536172098654i</v>
      </c>
      <c r="I3479" t="str">
        <f t="shared" si="1828"/>
        <v>6067.20081224529i</v>
      </c>
      <c r="J3479" t="str">
        <f t="shared" si="1822"/>
        <v>-31485.5934034246+1312.19477662981i</v>
      </c>
      <c r="K3479" t="str">
        <f t="shared" si="1829"/>
        <v>0.00801695120378229-0.192363565556698i</v>
      </c>
      <c r="L3479" t="str">
        <f t="shared" si="1830"/>
        <v>0.000594641389013186-0.0119581541533625i</v>
      </c>
      <c r="M3479" t="str">
        <f t="shared" si="1831"/>
        <v>0.00861159259279548-0.20432171971006i</v>
      </c>
      <c r="N3479" t="str">
        <f t="shared" si="1832"/>
        <v>-6.85193551619331i</v>
      </c>
      <c r="O3479" t="str">
        <f t="shared" si="1833"/>
        <v>0.842574744742-0.538579427311286i</v>
      </c>
      <c r="P3479" t="str">
        <f t="shared" si="1834"/>
        <v>0.157425255258+0.538579427311286i</v>
      </c>
      <c r="Q3479" t="str">
        <f t="shared" si="1835"/>
        <v>-0.157425255258+6.31335608888202i</v>
      </c>
      <c r="R3479" t="str">
        <f t="shared" si="1836"/>
        <v>0.08463355370005-0.0270456333602527i</v>
      </c>
      <c r="S3479" t="str">
        <f t="shared" si="1837"/>
        <v>0.707275760627859i</v>
      </c>
      <c r="T3479" t="str">
        <f t="shared" si="1838"/>
        <v>0.0191287209065349+0.0598592610678416i</v>
      </c>
      <c r="U3479" t="str">
        <f t="shared" si="1839"/>
        <v>0.00005-0.000156080163863779i</v>
      </c>
      <c r="V3479" t="str">
        <f t="shared" si="1840"/>
        <v>3.33333333333333E-06-0.000171688180250157i</v>
      </c>
      <c r="W3479" t="str">
        <f t="shared" si="1841"/>
        <v>0.0000141819280712361-0.0000835554214712831i</v>
      </c>
      <c r="X3479" t="str">
        <f t="shared" si="1842"/>
        <v>0.0000143098967090465-0.0000835104657481987i</v>
      </c>
      <c r="Y3479" t="str">
        <f t="shared" si="1843"/>
        <v>0.009+0.970752129959246i</v>
      </c>
      <c r="Z3479" t="str">
        <f t="shared" si="1844"/>
        <v>-0.00120245504107415-0.000217559167014122i</v>
      </c>
      <c r="AA3479" t="str">
        <f t="shared" si="1845"/>
        <v>0.133930992594075-14.4218041290267i</v>
      </c>
      <c r="AB3479" t="str">
        <f t="shared" si="1846"/>
        <v>0.132138577121291+0.413499555128868i</v>
      </c>
      <c r="AC3479" t="str">
        <f t="shared" si="1847"/>
        <v>1.08562486379524-0.0234378916113906i</v>
      </c>
      <c r="AD3479" t="str">
        <f t="shared" si="1848"/>
        <v>0.113440663823812+0.383335329716975i</v>
      </c>
      <c r="AE3479" t="str">
        <f t="shared" si="1849"/>
        <v>-0.0000530091830574321-0.000485623555967037i</v>
      </c>
      <c r="AF3479" t="str">
        <f t="shared" si="1850"/>
        <v>-15.0841422805916-0.230383525190404i</v>
      </c>
      <c r="AG3479" t="str">
        <f t="shared" si="1851"/>
        <v>1.02006776054707-0.00573653636087684i</v>
      </c>
      <c r="AH3479" t="str">
        <f t="shared" si="1852"/>
        <v>0.000633717306393115+0.0071966421072924i</v>
      </c>
      <c r="AI3479">
        <f t="shared" si="1853"/>
        <v>-42.823856157561629</v>
      </c>
      <c r="AJ3479">
        <f t="shared" si="1854"/>
        <v>84.967665191287509</v>
      </c>
      <c r="AK3479"/>
      <c r="AL3479"/>
      <c r="AM3479"/>
      <c r="AN3479"/>
    </row>
    <row r="3480" spans="1:40" x14ac:dyDescent="0.25">
      <c r="A3480"/>
      <c r="B3480">
        <f t="shared" si="1820"/>
        <v>1546000</v>
      </c>
      <c r="C3480" s="186" t="str">
        <f t="shared" si="1823"/>
        <v>-3.19759722698882E-08+0.00158410254850576i</v>
      </c>
      <c r="D3480" s="158" t="str">
        <f t="shared" si="1824"/>
        <v>-5.95700620215508+0.0121447862052108i</v>
      </c>
      <c r="E3480" t="str">
        <f t="shared" si="1825"/>
        <v>2870</v>
      </c>
      <c r="F3480" t="str">
        <f t="shared" si="1826"/>
        <v>0.777000777000777</v>
      </c>
      <c r="G3480" t="str">
        <f t="shared" si="1821"/>
        <v>0.777000777000777</v>
      </c>
      <c r="H3480" t="str">
        <f t="shared" si="1827"/>
        <v>9.1271450455315+0.242379548731614i</v>
      </c>
      <c r="I3480" t="str">
        <f t="shared" si="1828"/>
        <v>6071.12780306227i</v>
      </c>
      <c r="J3480" t="str">
        <f t="shared" si="1822"/>
        <v>-31526.3659383624+1313.04409363733i</v>
      </c>
      <c r="K3480" t="str">
        <f t="shared" si="1829"/>
        <v>0.00800660063723343-0.192239562125068i</v>
      </c>
      <c r="L3480" t="str">
        <f t="shared" si="1830"/>
        <v>0.000593874267848332-0.0119504573760169i</v>
      </c>
      <c r="M3480" t="str">
        <f t="shared" si="1831"/>
        <v>0.00860047490508176-0.204190019501085i</v>
      </c>
      <c r="N3480" t="str">
        <f t="shared" si="1832"/>
        <v>-6.85637042591253i</v>
      </c>
      <c r="O3480" t="str">
        <f t="shared" si="1833"/>
        <v>0.840177915389901-0.542310861490972i</v>
      </c>
      <c r="P3480" t="str">
        <f t="shared" si="1834"/>
        <v>0.159822084610099+0.542310861490972i</v>
      </c>
      <c r="Q3480" t="str">
        <f t="shared" si="1835"/>
        <v>-0.159822084610099+6.31405956442156i</v>
      </c>
      <c r="R3480" t="str">
        <f t="shared" si="1836"/>
        <v>0.0851941254182502-0.0274685383565695i</v>
      </c>
      <c r="S3480" t="str">
        <f t="shared" si="1837"/>
        <v>0.707733544291696i</v>
      </c>
      <c r="T3480" t="str">
        <f t="shared" si="1838"/>
        <v>0.0194404060076073+0.0602947403350895i</v>
      </c>
      <c r="U3480" t="str">
        <f t="shared" si="1839"/>
        <v>0.00005-0.000155979206448602i</v>
      </c>
      <c r="V3480" t="str">
        <f t="shared" si="1840"/>
        <v>3.33333333333333E-06-0.000171577127093462i</v>
      </c>
      <c r="W3480" t="str">
        <f t="shared" si="1841"/>
        <v>0.0000141815587737316-0.0000835036433812558i</v>
      </c>
      <c r="X3480" t="str">
        <f t="shared" si="1842"/>
        <v>0.0000143093643552414-0.0000834587169380574i</v>
      </c>
      <c r="Y3480" t="str">
        <f t="shared" si="1843"/>
        <v>0.009+0.971380448489964i</v>
      </c>
      <c r="Z3480" t="str">
        <f t="shared" si="1844"/>
        <v>-0.0012009327415293-0.000217396617568691i</v>
      </c>
      <c r="AA3480" t="str">
        <f t="shared" si="1845"/>
        <v>0.133757765201398-14.4124757036422i</v>
      </c>
      <c r="AB3480" t="str">
        <f t="shared" si="1846"/>
        <v>0.134291654996536+0.4165077861037i</v>
      </c>
      <c r="AC3480" t="str">
        <f t="shared" si="1847"/>
        <v>1.08620170497563-0.0238388508904196i</v>
      </c>
      <c r="AD3480" t="str">
        <f t="shared" si="1848"/>
        <v>0.115163061018024+0.38598092713618i</v>
      </c>
      <c r="AE3480" t="str">
        <f t="shared" si="1849"/>
        <v>-0.0000543921425858481-0.000488573192937847i</v>
      </c>
      <c r="AF3480" t="str">
        <f t="shared" si="1850"/>
        <v>-15.0841512476866-0.230234762526403i</v>
      </c>
      <c r="AG3480" t="str">
        <f t="shared" si="1851"/>
        <v>1.0201936077709-0.00582152787901195i</v>
      </c>
      <c r="AH3480" t="str">
        <f t="shared" si="1852"/>
        <v>0.000652646576915665+0.0072398358937498i</v>
      </c>
      <c r="AI3480">
        <f t="shared" si="1853"/>
        <v>-42.770275640063176</v>
      </c>
      <c r="AJ3480">
        <f t="shared" si="1854"/>
        <v>84.848903585419023</v>
      </c>
      <c r="AK3480"/>
      <c r="AL3480"/>
      <c r="AM3480"/>
      <c r="AN3480"/>
    </row>
    <row r="3481" spans="1:40" x14ac:dyDescent="0.25">
      <c r="A3481"/>
      <c r="B3481">
        <f t="shared" ref="B3481:B3544" si="1855">B3480+1000</f>
        <v>1547000</v>
      </c>
      <c r="C3481" s="186" t="str">
        <f t="shared" si="1823"/>
        <v>-3.19346463003675E-08+0.00158307856495875i</v>
      </c>
      <c r="D3481" s="158" t="str">
        <f t="shared" si="1824"/>
        <v>-5.95700620183825+0.0121369356646838i</v>
      </c>
      <c r="E3481" t="str">
        <f t="shared" si="1825"/>
        <v>2870</v>
      </c>
      <c r="F3481" t="str">
        <f t="shared" si="1826"/>
        <v>0.777000777000777</v>
      </c>
      <c r="G3481" t="str">
        <f t="shared" si="1821"/>
        <v>0.777000777000777</v>
      </c>
      <c r="H3481" t="str">
        <f t="shared" si="1827"/>
        <v>9.1271539955785+0.242223127354886i</v>
      </c>
      <c r="I3481" t="str">
        <f t="shared" si="1828"/>
        <v>6075.05479387926i</v>
      </c>
      <c r="J3481" t="str">
        <f t="shared" si="1822"/>
        <v>-31567.1648547528+1313.89341064486i</v>
      </c>
      <c r="K3481" t="str">
        <f t="shared" si="1829"/>
        <v>0.00799627009180913-0.192115718190093i</v>
      </c>
      <c r="L3481" t="str">
        <f t="shared" si="1830"/>
        <v>0.000593108628952513-0.0119427704756428i</v>
      </c>
      <c r="M3481" t="str">
        <f t="shared" si="1831"/>
        <v>0.00858937872076164-0.204058488665736i</v>
      </c>
      <c r="N3481" t="str">
        <f t="shared" si="1832"/>
        <v>-6.86080533563175i</v>
      </c>
      <c r="O3481" t="str">
        <f t="shared" si="1833"/>
        <v>0.837764561089229-0.546031629288058i</v>
      </c>
      <c r="P3481" t="str">
        <f t="shared" si="1834"/>
        <v>0.162235438910771+0.546031629288058i</v>
      </c>
      <c r="Q3481" t="str">
        <f t="shared" si="1835"/>
        <v>-0.162235438910771+6.31477370634369i</v>
      </c>
      <c r="R3481" t="str">
        <f t="shared" si="1836"/>
        <v>0.0857522655579237-0.0278945063659525i</v>
      </c>
      <c r="S3481" t="str">
        <f t="shared" si="1837"/>
        <v>0.708191327955533i</v>
      </c>
      <c r="T3481" t="str">
        <f t="shared" si="1838"/>
        <v>0.019754647505968+0.0607290108206615i</v>
      </c>
      <c r="U3481" t="str">
        <f t="shared" si="1839"/>
        <v>0.00005-0.000155878379553677i</v>
      </c>
      <c r="V3481" t="str">
        <f t="shared" si="1840"/>
        <v>3.33333333333333E-06-0.000171466217509045i</v>
      </c>
      <c r="W3481" t="str">
        <f t="shared" si="1841"/>
        <v>0.0000141811892619688-0.0000834519335462836i</v>
      </c>
      <c r="X3481" t="str">
        <f t="shared" si="1842"/>
        <v>0.0000143088321034894-0.0000834070363446634i</v>
      </c>
      <c r="Y3481" t="str">
        <f t="shared" si="1843"/>
        <v>0.009+0.972008767020682i</v>
      </c>
      <c r="Z3481" t="str">
        <f t="shared" si="1844"/>
        <v>-0.00119941339087042-0.000217234307143627i</v>
      </c>
      <c r="AA3481" t="str">
        <f t="shared" si="1845"/>
        <v>0.133584873672437-14.4031593382017i</v>
      </c>
      <c r="AB3481" t="str">
        <f t="shared" si="1846"/>
        <v>0.136462392113186+0.419507666980714i</v>
      </c>
      <c r="AC3481" t="str">
        <f t="shared" si="1847"/>
        <v>1.08677622767477-0.0242429992663673i</v>
      </c>
      <c r="AD3481" t="str">
        <f t="shared" si="1848"/>
        <v>0.116897209472425+0.388618737868257i</v>
      </c>
      <c r="AE3481" t="str">
        <f t="shared" si="1849"/>
        <v>-0.0000557867561327694-0.000491508602449116i</v>
      </c>
      <c r="AF3481" t="str">
        <f t="shared" si="1850"/>
        <v>-15.0841601974168-0.230086191690202i</v>
      </c>
      <c r="AG3481" t="str">
        <f t="shared" si="1851"/>
        <v>1.02031889095428-0.00590702748816773i</v>
      </c>
      <c r="AH3481" t="str">
        <f t="shared" si="1852"/>
        <v>0.000671738233444934+0.00728281942253976i</v>
      </c>
      <c r="AI3481">
        <f t="shared" si="1853"/>
        <v>-42.71721791829507</v>
      </c>
      <c r="AJ3481">
        <f t="shared" si="1854"/>
        <v>84.73017624213999</v>
      </c>
      <c r="AK3481"/>
      <c r="AL3481"/>
      <c r="AM3481"/>
      <c r="AN3481"/>
    </row>
    <row r="3482" spans="1:40" x14ac:dyDescent="0.25">
      <c r="A3482"/>
      <c r="B3482">
        <f t="shared" si="1855"/>
        <v>1548000</v>
      </c>
      <c r="C3482" s="186" t="str">
        <f t="shared" si="1823"/>
        <v>-3.18934003940637E-08+0.00158205590438791i</v>
      </c>
      <c r="D3482" s="158" t="str">
        <f t="shared" si="1824"/>
        <v>-5.95700620152203+0.012129095266974i</v>
      </c>
      <c r="E3482" t="str">
        <f t="shared" si="1825"/>
        <v>2870</v>
      </c>
      <c r="F3482" t="str">
        <f t="shared" si="1826"/>
        <v>0.777000777000777</v>
      </c>
      <c r="G3482" t="str">
        <f t="shared" si="1821"/>
        <v>0.777000777000777</v>
      </c>
      <c r="H3482" t="str">
        <f t="shared" si="1827"/>
        <v>9.12716292830489+0.242066907578299i</v>
      </c>
      <c r="I3482" t="str">
        <f t="shared" si="1828"/>
        <v>6078.98178469625i</v>
      </c>
      <c r="J3482" t="str">
        <f t="shared" si="1822"/>
        <v>-31607.9901525958+1314.74272765239i</v>
      </c>
      <c r="K3482" t="str">
        <f t="shared" si="1829"/>
        <v>0.00798595951593539-0.191992033444777i</v>
      </c>
      <c r="L3482" t="str">
        <f t="shared" si="1830"/>
        <v>0.00059234446851251-0.0119350934332881i</v>
      </c>
      <c r="M3482" t="str">
        <f t="shared" si="1831"/>
        <v>0.0085783039844479-0.203927126878065i</v>
      </c>
      <c r="N3482" t="str">
        <f t="shared" si="1832"/>
        <v>-6.86524024535096i</v>
      </c>
      <c r="O3482" t="str">
        <f t="shared" si="1833"/>
        <v>0.835334729306787-0.549741657521018i</v>
      </c>
      <c r="P3482" t="str">
        <f t="shared" si="1834"/>
        <v>0.164665270693213+0.549741657521018i</v>
      </c>
      <c r="Q3482" t="str">
        <f t="shared" si="1835"/>
        <v>-0.164665270693213+6.31549858782994i</v>
      </c>
      <c r="R3482" t="str">
        <f t="shared" si="1836"/>
        <v>0.0863079531634841-0.0283235267455454i</v>
      </c>
      <c r="S3482" t="str">
        <f t="shared" si="1837"/>
        <v>0.70864911161937i</v>
      </c>
      <c r="T3482" t="str">
        <f t="shared" si="1838"/>
        <v>0.0200714420661582+0.0611620543349892i</v>
      </c>
      <c r="U3482" t="str">
        <f t="shared" si="1839"/>
        <v>0.00005-0.000155777682926058i</v>
      </c>
      <c r="V3482" t="str">
        <f t="shared" si="1840"/>
        <v>3.33333333333333E-06-0.000171355451218664i</v>
      </c>
      <c r="W3482" t="str">
        <f t="shared" si="1841"/>
        <v>0.0000141808195359932-0.0000834002918338107i</v>
      </c>
      <c r="X3482" t="str">
        <f t="shared" si="1842"/>
        <v>0.0000143082999530191-0.0000833554238355371i</v>
      </c>
      <c r="Y3482" t="str">
        <f t="shared" si="1843"/>
        <v>0.009+0.9726370855514i</v>
      </c>
      <c r="Z3482" t="str">
        <f t="shared" si="1844"/>
        <v>-0.00119789698147918-0.000217072235193846i</v>
      </c>
      <c r="AA3482" t="str">
        <f t="shared" si="1845"/>
        <v>0.133412317139469-14.3938550093332i</v>
      </c>
      <c r="AB3482" t="str">
        <f t="shared" si="1846"/>
        <v>0.138650765430348+0.42249907210887i</v>
      </c>
      <c r="AC3482" t="str">
        <f t="shared" si="1847"/>
        <v>1.08734841029735-0.0246503267599583i</v>
      </c>
      <c r="AD3482" t="str">
        <f t="shared" si="1848"/>
        <v>0.118643073064486+0.391248709796134i</v>
      </c>
      <c r="AE3482" t="str">
        <f t="shared" si="1849"/>
        <v>-0.0000571929471452057-0.000494429765532787i</v>
      </c>
      <c r="AF3482" t="str">
        <f t="shared" si="1850"/>
        <v>-15.0841691298269-0.229937812311325i</v>
      </c>
      <c r="AG3482" t="str">
        <f t="shared" si="1851"/>
        <v>1.02044360844824-0.00599303233645275i</v>
      </c>
      <c r="AH3482" t="str">
        <f t="shared" si="1852"/>
        <v>0.000690991123758248+0.00732559261239322i</v>
      </c>
      <c r="AI3482">
        <f t="shared" si="1853"/>
        <v>-42.66467503427846</v>
      </c>
      <c r="AJ3482">
        <f t="shared" si="1854"/>
        <v>84.611483000673687</v>
      </c>
      <c r="AK3482"/>
      <c r="AL3482"/>
      <c r="AM3482"/>
      <c r="AN3482"/>
    </row>
    <row r="3483" spans="1:40" x14ac:dyDescent="0.25">
      <c r="A3483"/>
      <c r="B3483">
        <f t="shared" si="1855"/>
        <v>1549000</v>
      </c>
      <c r="C3483" s="186" t="str">
        <f t="shared" si="1823"/>
        <v>-3.18522343442953E-08+0.00158103456423096i</v>
      </c>
      <c r="D3483" s="158" t="str">
        <f t="shared" si="1824"/>
        <v>-5.95700620120642+0.0121212649924374i</v>
      </c>
      <c r="E3483" t="str">
        <f t="shared" si="1825"/>
        <v>2870</v>
      </c>
      <c r="F3483" t="str">
        <f t="shared" si="1826"/>
        <v>0.777000777000777</v>
      </c>
      <c r="G3483" t="str">
        <f t="shared" si="1821"/>
        <v>0.777000777000777</v>
      </c>
      <c r="H3483" t="str">
        <f t="shared" si="1827"/>
        <v>9.12717184375533+0.241910889012677i</v>
      </c>
      <c r="I3483" t="str">
        <f t="shared" si="1828"/>
        <v>6082.90877551324i</v>
      </c>
      <c r="J3483" t="str">
        <f t="shared" si="1822"/>
        <v>-31648.8418318913+1315.59204465992i</v>
      </c>
      <c r="K3483" t="str">
        <f t="shared" si="1829"/>
        <v>0.00797566885820425-0.19186850758291i</v>
      </c>
      <c r="L3483" t="str">
        <f t="shared" si="1830"/>
        <v>0.000591581782727346-0.0119274262300489i</v>
      </c>
      <c r="M3483" t="str">
        <f t="shared" si="1831"/>
        <v>0.0085672506409316-0.203795933812959i</v>
      </c>
      <c r="N3483" t="str">
        <f t="shared" si="1832"/>
        <v>-6.86967515507018i</v>
      </c>
      <c r="O3483" t="str">
        <f t="shared" si="1833"/>
        <v>0.832888467833449-0.553440873219578i</v>
      </c>
      <c r="P3483" t="str">
        <f t="shared" si="1834"/>
        <v>0.167111532166551+0.553440873219578i</v>
      </c>
      <c r="Q3483" t="str">
        <f t="shared" si="1835"/>
        <v>-0.167111532166551+6.3162342818506i</v>
      </c>
      <c r="R3483" t="str">
        <f t="shared" si="1836"/>
        <v>0.0868611673122805-0.0287555886651922i</v>
      </c>
      <c r="S3483" t="str">
        <f t="shared" si="1837"/>
        <v>0.709106895283207i</v>
      </c>
      <c r="T3483" t="str">
        <f t="shared" si="1838"/>
        <v>0.0203907862004154+0.0615938526734864i</v>
      </c>
      <c r="U3483" t="str">
        <f t="shared" si="1839"/>
        <v>0.00005-0.000155677116313453i</v>
      </c>
      <c r="V3483" t="str">
        <f t="shared" si="1840"/>
        <v>3.33333333333333E-06-0.000171244827944798i</v>
      </c>
      <c r="W3483" t="str">
        <f t="shared" si="1841"/>
        <v>0.0000141804495958502-0.0000833487181116237i</v>
      </c>
      <c r="X3483" t="str">
        <f t="shared" si="1842"/>
        <v>0.0000143077679030616-0.0000833038792785403i</v>
      </c>
      <c r="Y3483" t="str">
        <f t="shared" si="1843"/>
        <v>0.009+0.973265404082118i</v>
      </c>
      <c r="Z3483" t="str">
        <f t="shared" si="1844"/>
        <v>-0.0011963835057618-0.00021691040117594i</v>
      </c>
      <c r="AA3483" t="str">
        <f t="shared" si="1845"/>
        <v>0.133240094737573-14.3845626937253i</v>
      </c>
      <c r="AB3483" t="str">
        <f t="shared" si="1846"/>
        <v>0.140856750855038+0.425481875733385i</v>
      </c>
      <c r="AC3483" t="str">
        <f t="shared" si="1847"/>
        <v>1.08791823127462-0.0250608232017802i</v>
      </c>
      <c r="AD3483" t="str">
        <f t="shared" si="1848"/>
        <v>0.120400615443822+0.393870790976977i</v>
      </c>
      <c r="AE3483" t="str">
        <f t="shared" si="1849"/>
        <v>-0.0000586106391182571-0.000497336663523958i</v>
      </c>
      <c r="AF3483" t="str">
        <f t="shared" si="1850"/>
        <v>-15.0841780449617-0.22978962402024i</v>
      </c>
      <c r="AG3483" t="str">
        <f t="shared" si="1851"/>
        <v>1.02056775861711-0.00607953956735249i</v>
      </c>
      <c r="AH3483" t="str">
        <f t="shared" si="1852"/>
        <v>0.000710404098637155+0.00736815538600297i</v>
      </c>
      <c r="AI3483">
        <f t="shared" si="1853"/>
        <v>-42.612639211303289</v>
      </c>
      <c r="AJ3483">
        <f t="shared" si="1854"/>
        <v>84.492823700052242</v>
      </c>
      <c r="AK3483"/>
      <c r="AL3483"/>
      <c r="AM3483"/>
      <c r="AN3483"/>
    </row>
    <row r="3484" spans="1:40" x14ac:dyDescent="0.25">
      <c r="A3484"/>
      <c r="B3484">
        <f t="shared" si="1855"/>
        <v>1550000</v>
      </c>
      <c r="C3484" s="186" t="str">
        <f t="shared" si="1823"/>
        <v>-3.18111479450474E-08+0.00158001454193229i</v>
      </c>
      <c r="D3484" s="158" t="str">
        <f t="shared" si="1824"/>
        <v>-5.95700620089143+0.0121134448214809i</v>
      </c>
      <c r="E3484" t="str">
        <f t="shared" si="1825"/>
        <v>2870</v>
      </c>
      <c r="F3484" t="str">
        <f t="shared" si="1826"/>
        <v>0.777000777000777</v>
      </c>
      <c r="G3484" t="str">
        <f t="shared" si="1821"/>
        <v>0.777000777000777</v>
      </c>
      <c r="H3484" t="str">
        <f t="shared" si="1827"/>
        <v>9.12718074197434+0.241755071269853i</v>
      </c>
      <c r="I3484" t="str">
        <f t="shared" si="1828"/>
        <v>6086.83576633022i</v>
      </c>
      <c r="J3484" t="str">
        <f t="shared" si="1822"/>
        <v>-31689.7198926394+1316.44136166744i</v>
      </c>
      <c r="K3484" t="str">
        <f t="shared" si="1829"/>
        <v>0.00796539806737277-0.191745140299064i</v>
      </c>
      <c r="L3484" t="str">
        <f t="shared" si="1830"/>
        <v>0.000590820567808239-0.0119197688470696i</v>
      </c>
      <c r="M3484" t="str">
        <f t="shared" si="1831"/>
        <v>0.00855621863518101-0.203664909146134i</v>
      </c>
      <c r="N3484" t="str">
        <f t="shared" si="1832"/>
        <v>-6.8741100647894i</v>
      </c>
      <c r="O3484" t="str">
        <f t="shared" si="1833"/>
        <v>0.83042582478325-0.557129203626105i</v>
      </c>
      <c r="P3484" t="str">
        <f t="shared" si="1834"/>
        <v>0.16957417521675+0.557129203626105i</v>
      </c>
      <c r="Q3484" t="str">
        <f t="shared" si="1835"/>
        <v>-0.16957417521675+6.31698086116329i</v>
      </c>
      <c r="R3484" t="str">
        <f t="shared" si="1836"/>
        <v>0.0874118871165372-0.0291906811072274i</v>
      </c>
      <c r="S3484" t="str">
        <f t="shared" si="1837"/>
        <v>0.709564678947042i</v>
      </c>
      <c r="T3484" t="str">
        <f t="shared" si="1838"/>
        <v>0.0207126762680953+0.0620243876180008i</v>
      </c>
      <c r="U3484" t="str">
        <f t="shared" si="1839"/>
        <v>0.00005-0.000155576679464218i</v>
      </c>
      <c r="V3484" t="str">
        <f t="shared" si="1840"/>
        <v>3.33333333333333E-06-0.00017113434741064i</v>
      </c>
      <c r="W3484" t="str">
        <f t="shared" si="1841"/>
        <v>0.0000141800794415854-0.0000832972122478492i</v>
      </c>
      <c r="X3484" t="str">
        <f t="shared" si="1842"/>
        <v>0.0000143072359528505-0.0000832524025418748i</v>
      </c>
      <c r="Y3484" t="str">
        <f t="shared" si="1843"/>
        <v>0.009+0.973893722612836i</v>
      </c>
      <c r="Z3484" t="str">
        <f t="shared" si="1844"/>
        <v>-0.001194872956149-0.000216748804548163i</v>
      </c>
      <c r="AA3484" t="str">
        <f t="shared" si="1845"/>
        <v>0.133068205604616-14.3752823681268i</v>
      </c>
      <c r="AB3484" t="str">
        <f t="shared" si="1846"/>
        <v>0.143080323238185+0.428455952005766i</v>
      </c>
      <c r="AC3484" t="str">
        <f t="shared" si="1847"/>
        <v>1.08848566906639-0.0254744782319985i</v>
      </c>
      <c r="AD3484" t="str">
        <f t="shared" si="1848"/>
        <v>0.122169800033045+0.396484929643105i</v>
      </c>
      <c r="AE3484" t="str">
        <f t="shared" si="1849"/>
        <v>-0.0000600397555961115-0.000500229278060236i</v>
      </c>
      <c r="AF3484" t="str">
        <f t="shared" si="1850"/>
        <v>-15.0841869428658-0.229641626448372i</v>
      </c>
      <c r="AG3484" t="str">
        <f t="shared" si="1851"/>
        <v>1.02069133983851-0.00616654631978854i</v>
      </c>
      <c r="AH3484" t="str">
        <f t="shared" si="1852"/>
        <v>0.00072997601186915+0.00741050766999581i</v>
      </c>
      <c r="AI3484">
        <f t="shared" si="1853"/>
        <v>-42.561102848471002</v>
      </c>
      <c r="AJ3484">
        <f t="shared" si="1854"/>
        <v>84.374198179121976</v>
      </c>
      <c r="AK3484"/>
      <c r="AL3484"/>
      <c r="AM3484"/>
      <c r="AN3484"/>
    </row>
    <row r="3485" spans="1:40" x14ac:dyDescent="0.25">
      <c r="A3485"/>
      <c r="B3485">
        <f t="shared" si="1855"/>
        <v>1551000</v>
      </c>
      <c r="C3485" s="186" t="str">
        <f t="shared" si="1823"/>
        <v>-3.17701409909692E-08+0.00157899583494283i</v>
      </c>
      <c r="D3485" s="158" t="str">
        <f t="shared" si="1824"/>
        <v>-5.95700620057704+0.0121056347345617i</v>
      </c>
      <c r="E3485" t="str">
        <f t="shared" si="1825"/>
        <v>2870</v>
      </c>
      <c r="F3485" t="str">
        <f t="shared" si="1826"/>
        <v>0.777000777000777</v>
      </c>
      <c r="G3485" t="str">
        <f t="shared" si="1821"/>
        <v>0.777000777000777</v>
      </c>
      <c r="H3485" t="str">
        <f t="shared" si="1827"/>
        <v>9.12718962300626+0.241599453962651i</v>
      </c>
      <c r="I3485" t="str">
        <f t="shared" si="1828"/>
        <v>6090.76275714721i</v>
      </c>
      <c r="J3485" t="str">
        <f t="shared" si="1822"/>
        <v>-31730.62433484+1317.29067867497i</v>
      </c>
      <c r="K3485" t="str">
        <f t="shared" si="1829"/>
        <v>0.00795514709236293-0.191621931288596i</v>
      </c>
      <c r="L3485" t="str">
        <f t="shared" si="1830"/>
        <v>0.000590060819978571-0.0119121212655425i</v>
      </c>
      <c r="M3485" t="str">
        <f t="shared" si="1831"/>
        <v>0.0085452079123415-0.203534052554139i</v>
      </c>
      <c r="N3485" t="str">
        <f t="shared" si="1832"/>
        <v>-6.87854497450862i</v>
      </c>
      <c r="O3485" t="str">
        <f t="shared" si="1833"/>
        <v>0.827946848592418-0.560806576197073i</v>
      </c>
      <c r="P3485" t="str">
        <f t="shared" si="1834"/>
        <v>0.172053151407582+0.560806576197073i</v>
      </c>
      <c r="Q3485" t="str">
        <f t="shared" si="1835"/>
        <v>-0.172053151407582+6.31773839831155i</v>
      </c>
      <c r="R3485" t="str">
        <f t="shared" si="1836"/>
        <v>0.0879600917253143-0.0296287928662968i</v>
      </c>
      <c r="S3485" t="str">
        <f t="shared" si="1837"/>
        <v>0.710022462610879i</v>
      </c>
      <c r="T3485" t="str">
        <f t="shared" si="1838"/>
        <v>0.0210371084751157+0.0624536409382865i</v>
      </c>
      <c r="U3485" t="str">
        <f t="shared" si="1839"/>
        <v>0.00005-0.000155476372127362i</v>
      </c>
      <c r="V3485" t="str">
        <f t="shared" si="1840"/>
        <v>3.33333333333333E-06-0.000171024009340098i</v>
      </c>
      <c r="W3485" t="str">
        <f t="shared" si="1841"/>
        <v>0.0000141797090732442-0.000083245774110955i</v>
      </c>
      <c r="X3485" t="str">
        <f t="shared" si="1842"/>
        <v>0.0000143067041016224-0.0000832009934940834i</v>
      </c>
      <c r="Y3485" t="str">
        <f t="shared" si="1843"/>
        <v>0.009+0.974522041143554i</v>
      </c>
      <c r="Z3485" t="str">
        <f t="shared" si="1844"/>
        <v>-0.0011933653250959-0.000216587444770435i</v>
      </c>
      <c r="AA3485" t="str">
        <f t="shared" si="1845"/>
        <v>0.132896648881244-14.3660140093464i</v>
      </c>
      <c r="AB3485" t="str">
        <f t="shared" si="1846"/>
        <v>0.14532145637079+0.431421174993978i</v>
      </c>
      <c r="AC3485" t="str">
        <f t="shared" si="1847"/>
        <v>1.08905070216301-0.0258912813001062i</v>
      </c>
      <c r="AD3485" t="str">
        <f t="shared" si="1848"/>
        <v>0.123950590028667+0.399091074202961i</v>
      </c>
      <c r="AE3485" t="str">
        <f t="shared" si="1849"/>
        <v>-0.0000614802201730814-0.000503107591081185i</v>
      </c>
      <c r="AF3485" t="str">
        <f t="shared" si="1850"/>
        <v>-15.0841958235833-0.229493819228089i</v>
      </c>
      <c r="AG3485" t="str">
        <f t="shared" si="1851"/>
        <v>1.02081435050339-0.00625404972818011i</v>
      </c>
      <c r="AH3485" t="str">
        <f t="shared" si="1852"/>
        <v>0.000749705720249802+0.00745264939490586i</v>
      </c>
      <c r="AI3485">
        <f t="shared" si="1853"/>
        <v>-42.510058515439795</v>
      </c>
      <c r="AJ3485">
        <f t="shared" si="1854"/>
        <v>84.255606276545265</v>
      </c>
      <c r="AK3485"/>
      <c r="AL3485"/>
      <c r="AM3485"/>
      <c r="AN3485"/>
    </row>
    <row r="3486" spans="1:40" x14ac:dyDescent="0.25">
      <c r="A3486"/>
      <c r="B3486">
        <f t="shared" si="1855"/>
        <v>1552000</v>
      </c>
      <c r="C3486" s="186" t="str">
        <f t="shared" si="1823"/>
        <v>-3.17292132773709E-08+0.00157797844072011i</v>
      </c>
      <c r="D3486" s="158" t="str">
        <f t="shared" si="1824"/>
        <v>-5.95700620026326+0.0120978347121875i</v>
      </c>
      <c r="E3486" t="str">
        <f t="shared" si="1825"/>
        <v>2870</v>
      </c>
      <c r="F3486" t="str">
        <f t="shared" si="1826"/>
        <v>0.777000777000777</v>
      </c>
      <c r="G3486" t="str">
        <f t="shared" si="1821"/>
        <v>0.777000777000777</v>
      </c>
      <c r="H3486" t="str">
        <f t="shared" si="1827"/>
        <v>9.12719848689533+0.24144403670489i</v>
      </c>
      <c r="I3486" t="str">
        <f t="shared" si="1828"/>
        <v>6094.6897479642i</v>
      </c>
      <c r="J3486" t="str">
        <f t="shared" si="1822"/>
        <v>-31771.5551584932+1318.1399956825i</v>
      </c>
      <c r="K3486" t="str">
        <f t="shared" si="1829"/>
        <v>0.00794491588226033-0.191498880247636i</v>
      </c>
      <c r="L3486" t="str">
        <f t="shared" si="1830"/>
        <v>0.000589302535473813-0.0119044834667079i</v>
      </c>
      <c r="M3486" t="str">
        <f t="shared" si="1831"/>
        <v>0.00853421841773414-0.203403363714344i</v>
      </c>
      <c r="N3486" t="str">
        <f t="shared" si="1832"/>
        <v>-6.88297988422784i</v>
      </c>
      <c r="O3486" t="str">
        <f t="shared" si="1833"/>
        <v>0.82545158801843-0.564472918604474i</v>
      </c>
      <c r="P3486" t="str">
        <f t="shared" si="1834"/>
        <v>0.17454841198157+0.564472918604474i</v>
      </c>
      <c r="Q3486" t="str">
        <f t="shared" si="1835"/>
        <v>-0.17454841198157+6.31850696562337i</v>
      </c>
      <c r="R3486" t="str">
        <f t="shared" si="1836"/>
        <v>0.0885057603264691-0.0300699125491954i</v>
      </c>
      <c r="S3486" t="str">
        <f t="shared" si="1837"/>
        <v>0.710480246274716i</v>
      </c>
      <c r="T3486" t="str">
        <f t="shared" si="1838"/>
        <v>0.0213640788734115+0.0628815943934808i</v>
      </c>
      <c r="U3486" t="str">
        <f t="shared" si="1839"/>
        <v>0.0000500000000000001-0.000155376194052538i</v>
      </c>
      <c r="V3486" t="str">
        <f t="shared" si="1840"/>
        <v>3.33333333333333E-06-0.000170913813457791i</v>
      </c>
      <c r="W3486" t="str">
        <f t="shared" si="1841"/>
        <v>0.0000141793384908722-0.0000831944035697472i</v>
      </c>
      <c r="X3486" t="str">
        <f t="shared" si="1842"/>
        <v>0.0000143061723486162-0.0000831496520040469i</v>
      </c>
      <c r="Y3486" t="str">
        <f t="shared" si="1843"/>
        <v>0.009+0.975150359674272i</v>
      </c>
      <c r="Z3486" t="str">
        <f t="shared" si="1844"/>
        <v>-0.0011918606050819-0.00021642632130433i</v>
      </c>
      <c r="AA3486" t="str">
        <f t="shared" si="1845"/>
        <v>0.132725423710872-14.3567575942525i</v>
      </c>
      <c r="AB3486" t="str">
        <f t="shared" si="1846"/>
        <v>0.147580122980162+0.434377418692646i</v>
      </c>
      <c r="AC3486" t="str">
        <f t="shared" si="1847"/>
        <v>1.08961330908727-0.0263112216646869i</v>
      </c>
      <c r="AD3486" t="str">
        <f t="shared" si="1848"/>
        <v>0.125742948401993+0.40168917324207i</v>
      </c>
      <c r="AE3486" t="str">
        <f t="shared" si="1849"/>
        <v>-0.0000629319564946231-0.000505971584827746i</v>
      </c>
      <c r="AF3486" t="str">
        <f t="shared" si="1850"/>
        <v>-15.0842046871586-0.229346201992703i</v>
      </c>
      <c r="AG3486" t="str">
        <f t="shared" si="1851"/>
        <v>1.02093678901597-0.00634204692250491i</v>
      </c>
      <c r="AH3486" t="str">
        <f t="shared" si="1852"/>
        <v>0.000769592083584685+0.00749458049514891i</v>
      </c>
      <c r="AI3486">
        <f t="shared" si="1853"/>
        <v>-42.459498947364011</v>
      </c>
      <c r="AJ3486">
        <f t="shared" si="1854"/>
        <v>84.137047830803311</v>
      </c>
      <c r="AK3486"/>
      <c r="AL3486"/>
      <c r="AM3486"/>
      <c r="AN3486"/>
    </row>
    <row r="3487" spans="1:40" x14ac:dyDescent="0.25">
      <c r="A3487"/>
      <c r="B3487">
        <f t="shared" si="1855"/>
        <v>1553000</v>
      </c>
      <c r="C3487" s="186" t="str">
        <f t="shared" si="1823"/>
        <v>-3.16883646002217E-08+0.00157696235672819i</v>
      </c>
      <c r="D3487" s="158" t="str">
        <f t="shared" si="1824"/>
        <v>-5.95700619995009+0.0120900447349161i</v>
      </c>
      <c r="E3487" t="str">
        <f t="shared" si="1825"/>
        <v>2870</v>
      </c>
      <c r="F3487" t="str">
        <f t="shared" si="1826"/>
        <v>0.777000777000777</v>
      </c>
      <c r="G3487" t="str">
        <f t="shared" si="1821"/>
        <v>0.777000777000777</v>
      </c>
      <c r="H3487" t="str">
        <f t="shared" si="1827"/>
        <v>9.12720733368564+0.241288819111382i</v>
      </c>
      <c r="I3487" t="str">
        <f t="shared" si="1828"/>
        <v>6098.61673878119i</v>
      </c>
      <c r="J3487" t="str">
        <f t="shared" si="1822"/>
        <v>-31812.512363599+1318.98931269003i</v>
      </c>
      <c r="K3487" t="str">
        <f t="shared" si="1829"/>
        <v>0.00793470438631407-0.191375986873095i</v>
      </c>
      <c r="L3487" t="str">
        <f t="shared" si="1830"/>
        <v>0.000588545710541495-0.0118968554318538i</v>
      </c>
      <c r="M3487" t="str">
        <f t="shared" si="1831"/>
        <v>0.00852325009685556-0.203272842304949i</v>
      </c>
      <c r="N3487" t="str">
        <f t="shared" si="1832"/>
        <v>-6.88741479394706i</v>
      </c>
      <c r="O3487" t="str">
        <f t="shared" si="1833"/>
        <v>0.822940092139047-0.568128158737249i</v>
      </c>
      <c r="P3487" t="str">
        <f t="shared" si="1834"/>
        <v>0.177059907860953+0.568128158737249i</v>
      </c>
      <c r="Q3487" t="str">
        <f t="shared" si="1835"/>
        <v>-0.177059907860953+6.31928663520981i</v>
      </c>
      <c r="R3487" t="str">
        <f t="shared" si="1836"/>
        <v>0.0890488721486293-0.0305140285747315i</v>
      </c>
      <c r="S3487" t="str">
        <f t="shared" si="1837"/>
        <v>0.710938029938553i</v>
      </c>
      <c r="T3487" t="str">
        <f t="shared" si="1838"/>
        <v>0.0216935833604083+0.0633082297335966i</v>
      </c>
      <c r="U3487" t="str">
        <f t="shared" si="1839"/>
        <v>0.0000500000000000001-0.000155276144990044i</v>
      </c>
      <c r="V3487" t="str">
        <f t="shared" si="1840"/>
        <v>3.33333333333333E-06-0.000170803759489048i</v>
      </c>
      <c r="W3487" t="str">
        <f t="shared" si="1841"/>
        <v>0.0000141789676945148-0.0000831431004933696i</v>
      </c>
      <c r="X3487" t="str">
        <f t="shared" si="1842"/>
        <v>0.0000143056406930734-0.0000830983779409841i</v>
      </c>
      <c r="Y3487" t="str">
        <f t="shared" si="1843"/>
        <v>0.009+0.97577867820499i</v>
      </c>
      <c r="Z3487" t="str">
        <f t="shared" si="1844"/>
        <v>-0.00119035878861063-0.000216265433613067i</v>
      </c>
      <c r="AA3487" t="str">
        <f t="shared" si="1845"/>
        <v>0.132554529239672-14.3475130997732i</v>
      </c>
      <c r="AB3487" t="str">
        <f t="shared" si="1846"/>
        <v>0.149856294726281+0.437324557033364i</v>
      </c>
      <c r="AC3487" t="str">
        <f t="shared" si="1847"/>
        <v>1.09017346839646-0.0267342883932073i</v>
      </c>
      <c r="AD3487" t="str">
        <f t="shared" si="1848"/>
        <v>0.12754683790001+0.404279175523967i</v>
      </c>
      <c r="AE3487" t="str">
        <f t="shared" si="1849"/>
        <v>-0.0000643948882583487-0.000508821241841635i</v>
      </c>
      <c r="AF3487" t="str">
        <f t="shared" si="1850"/>
        <v>-15.0842135336357-0.229198774376466i</v>
      </c>
      <c r="AG3487" t="str">
        <f t="shared" si="1851"/>
        <v>1.02105865379382-0.00643053502835966i</v>
      </c>
      <c r="AH3487" t="str">
        <f t="shared" si="1852"/>
        <v>0.000789633964690911+0.00753630090899479i</v>
      </c>
      <c r="AI3487">
        <f t="shared" si="1853"/>
        <v>-42.409417040022241</v>
      </c>
      <c r="AJ3487">
        <f t="shared" si="1854"/>
        <v>84.018522680199368</v>
      </c>
      <c r="AK3487"/>
      <c r="AL3487"/>
      <c r="AM3487"/>
      <c r="AN3487"/>
    </row>
    <row r="3488" spans="1:40" x14ac:dyDescent="0.25">
      <c r="A3488"/>
      <c r="B3488">
        <f t="shared" si="1855"/>
        <v>1554000</v>
      </c>
      <c r="C3488" s="186" t="str">
        <f t="shared" si="1823"/>
        <v>-3.16475947561471E-08+0.00157594758043768i</v>
      </c>
      <c r="D3488" s="158" t="str">
        <f t="shared" si="1824"/>
        <v>-5.95700619963752+0.0120822647833556i</v>
      </c>
      <c r="E3488" t="str">
        <f t="shared" si="1825"/>
        <v>2870</v>
      </c>
      <c r="F3488" t="str">
        <f t="shared" si="1826"/>
        <v>0.777000777000777</v>
      </c>
      <c r="G3488" t="str">
        <f t="shared" si="1821"/>
        <v>0.777000777000777</v>
      </c>
      <c r="H3488" t="str">
        <f t="shared" si="1827"/>
        <v>9.12721616342109+0.241133800797924i</v>
      </c>
      <c r="I3488" t="str">
        <f t="shared" si="1828"/>
        <v>6102.54372959817i</v>
      </c>
      <c r="J3488" t="str">
        <f t="shared" si="1822"/>
        <v>-31853.4959501574+1319.83862969755i</v>
      </c>
      <c r="K3488" t="str">
        <f t="shared" si="1829"/>
        <v>0.00792451255393582-0.191253250862653i</v>
      </c>
      <c r="L3488" t="str">
        <f t="shared" si="1830"/>
        <v>0.000587790341441162-0.0118892371423156i</v>
      </c>
      <c r="M3488" t="str">
        <f t="shared" si="1831"/>
        <v>0.00851230289537698-0.203142488004969i</v>
      </c>
      <c r="N3488" t="str">
        <f t="shared" si="1832"/>
        <v>-6.89184970366628i</v>
      </c>
      <c r="O3488" t="str">
        <f t="shared" si="1833"/>
        <v>0.820412410351356-0.571772224702704i</v>
      </c>
      <c r="P3488" t="str">
        <f t="shared" si="1834"/>
        <v>0.179587589648644+0.571772224702704i</v>
      </c>
      <c r="Q3488" t="str">
        <f t="shared" si="1835"/>
        <v>-0.179587589648644+6.32007747896358i</v>
      </c>
      <c r="R3488" t="str">
        <f t="shared" si="1836"/>
        <v>0.0895894064631732-0.0309611291736105i</v>
      </c>
      <c r="S3488" t="str">
        <f t="shared" si="1837"/>
        <v>0.71139581360239i</v>
      </c>
      <c r="T3488" t="str">
        <f t="shared" si="1838"/>
        <v>0.0220256176785093+0.0637335287010243i</v>
      </c>
      <c r="U3488" t="str">
        <f t="shared" si="1839"/>
        <v>0.0000500000000000001-0.000155176224690823i</v>
      </c>
      <c r="V3488" t="str">
        <f t="shared" si="1840"/>
        <v>3.33333333333333E-06-0.000170693847159905i</v>
      </c>
      <c r="W3488" t="str">
        <f t="shared" si="1841"/>
        <v>0.0000141785966842177-0.000083091864751303i</v>
      </c>
      <c r="X3488" t="str">
        <f t="shared" si="1842"/>
        <v>0.0000143051091342383-0.0000830471711744499i</v>
      </c>
      <c r="Y3488" t="str">
        <f t="shared" si="1843"/>
        <v>0.009+0.976406996735708i</v>
      </c>
      <c r="Z3488" t="str">
        <f t="shared" si="1844"/>
        <v>-0.0011888598682098-0.00021610478116151i</v>
      </c>
      <c r="AA3488" t="str">
        <f t="shared" si="1845"/>
        <v>0.132383964616563-14.3382805028958i</v>
      </c>
      <c r="AB3488" t="str">
        <f t="shared" si="1846"/>
        <v>0.152149942198251+0.440262463895075i</v>
      </c>
      <c r="AC3488" t="str">
        <f t="shared" si="1847"/>
        <v>1.09073115868435-0.0271604703618251i</v>
      </c>
      <c r="AD3488" t="str">
        <f t="shared" si="1848"/>
        <v>0.129362221046285+0.406861029991138i</v>
      </c>
      <c r="AE3488" t="str">
        <f t="shared" si="1849"/>
        <v>-0.0000658689392150324-0.000511656544964743i</v>
      </c>
      <c r="AF3488" t="str">
        <f t="shared" si="1850"/>
        <v>-15.0842223630586-0.229051536014568i</v>
      </c>
      <c r="AG3488" t="str">
        <f t="shared" si="1851"/>
        <v>1.0211799432678-0.00651951116702056i</v>
      </c>
      <c r="AH3488" t="str">
        <f t="shared" si="1852"/>
        <v>0.000809830229398676+0.00757781057854164i</v>
      </c>
      <c r="AI3488">
        <f t="shared" si="1853"/>
        <v>-42.359805845121599</v>
      </c>
      <c r="AJ3488">
        <f t="shared" si="1854"/>
        <v>83.900030662862079</v>
      </c>
      <c r="AK3488"/>
      <c r="AL3488"/>
      <c r="AM3488"/>
      <c r="AN3488"/>
    </row>
    <row r="3489" spans="1:40" x14ac:dyDescent="0.25">
      <c r="A3489"/>
      <c r="B3489">
        <f t="shared" si="1855"/>
        <v>1555000</v>
      </c>
      <c r="C3489" s="186" t="str">
        <f t="shared" si="1823"/>
        <v>-3.16069035424264E-08+0.00157493410932567i</v>
      </c>
      <c r="D3489" s="158" t="str">
        <f t="shared" si="1824"/>
        <v>-5.95700619932556+0.0120744948381635i</v>
      </c>
      <c r="E3489" t="str">
        <f t="shared" si="1825"/>
        <v>2870</v>
      </c>
      <c r="F3489" t="str">
        <f t="shared" si="1826"/>
        <v>0.777000777000777</v>
      </c>
      <c r="G3489" t="str">
        <f t="shared" si="1821"/>
        <v>0.777000777000777</v>
      </c>
      <c r="H3489" t="str">
        <f t="shared" si="1827"/>
        <v>9.12722497614553+0.240978981381298i</v>
      </c>
      <c r="I3489" t="str">
        <f t="shared" si="1828"/>
        <v>6106.47072041516i</v>
      </c>
      <c r="J3489" t="str">
        <f t="shared" si="1822"/>
        <v>-31894.5059181683+1320.68794670508i</v>
      </c>
      <c r="K3489" t="str">
        <f t="shared" si="1829"/>
        <v>0.00791434033469962-0.191130671914766i</v>
      </c>
      <c r="L3489" t="str">
        <f t="shared" si="1830"/>
        <v>0.000587036424444315-0.0118816285794764i</v>
      </c>
      <c r="M3489" t="str">
        <f t="shared" si="1831"/>
        <v>0.00850137675914393-0.203012300494242i</v>
      </c>
      <c r="N3489" t="str">
        <f t="shared" si="1832"/>
        <v>-6.8962846133855i</v>
      </c>
      <c r="O3489" t="str">
        <f t="shared" si="1833"/>
        <v>0.817868592370791-0.57540504482792i</v>
      </c>
      <c r="P3489" t="str">
        <f t="shared" si="1834"/>
        <v>0.182131407629209+0.57540504482792i</v>
      </c>
      <c r="Q3489" t="str">
        <f t="shared" si="1835"/>
        <v>-0.182131407629209+6.32087956855758i</v>
      </c>
      <c r="R3489" t="str">
        <f t="shared" si="1836"/>
        <v>0.0901273425862164-0.0314112023883449i</v>
      </c>
      <c r="S3489" t="str">
        <f t="shared" si="1837"/>
        <v>0.711853597266227i</v>
      </c>
      <c r="T3489" t="str">
        <f t="shared" si="1838"/>
        <v>0.0223601774146008+0.0641574730320437i</v>
      </c>
      <c r="U3489" t="str">
        <f t="shared" si="1839"/>
        <v>0.0000500000000000001-0.000155076432906456i</v>
      </c>
      <c r="V3489" t="str">
        <f t="shared" si="1840"/>
        <v>3.33333333333333E-06-0.000170584076197101i</v>
      </c>
      <c r="W3489" t="str">
        <f t="shared" si="1841"/>
        <v>0.0000141782254600265-0.0000830406962133628i</v>
      </c>
      <c r="X3489" t="str">
        <f t="shared" si="1842"/>
        <v>0.0000143045776713579-0.0000829960315743342i</v>
      </c>
      <c r="Y3489" t="str">
        <f t="shared" si="1843"/>
        <v>0.009+0.977035315266426i</v>
      </c>
      <c r="Z3489" t="str">
        <f t="shared" si="1844"/>
        <v>-0.00118736383643116-0.000215944363416162i</v>
      </c>
      <c r="AA3489" t="str">
        <f t="shared" si="1845"/>
        <v>0.132213728993198-14.329059780667i</v>
      </c>
      <c r="AB3489" t="str">
        <f t="shared" si="1846"/>
        <v>0.15446103491089+0.443191013114505i</v>
      </c>
      <c r="AC3489" t="str">
        <f t="shared" si="1847"/>
        <v>1.09128635858313-0.0275897562552281i</v>
      </c>
      <c r="AD3489" t="str">
        <f t="shared" si="1848"/>
        <v>0.131189060141876+0.409434685765968i</v>
      </c>
      <c r="AE3489" t="str">
        <f t="shared" si="1849"/>
        <v>-0.0000673540331696276-0.000514477477338567i</v>
      </c>
      <c r="AF3489" t="str">
        <f t="shared" si="1850"/>
        <v>-15.0842311754711-0.228904486543134i</v>
      </c>
      <c r="AG3489" t="str">
        <f t="shared" si="1851"/>
        <v>1.02130065588214-0.00660897245550462i</v>
      </c>
      <c r="AH3489" t="str">
        <f t="shared" si="1852"/>
        <v>0.000830179746552707+0.00761910944968933i</v>
      </c>
      <c r="AI3489">
        <f t="shared" si="1853"/>
        <v>-42.310658565773529</v>
      </c>
      <c r="AJ3489">
        <f t="shared" si="1854"/>
        <v>83.78157161674757</v>
      </c>
      <c r="AK3489"/>
      <c r="AL3489"/>
      <c r="AM3489"/>
      <c r="AN3489"/>
    </row>
    <row r="3490" spans="1:40" x14ac:dyDescent="0.25">
      <c r="A3490"/>
      <c r="B3490">
        <f t="shared" si="1855"/>
        <v>1556000</v>
      </c>
      <c r="C3490" s="186" t="str">
        <f t="shared" si="1823"/>
        <v>-3.15662907569897E-08+0.00157392194087576i</v>
      </c>
      <c r="D3490" s="158" t="str">
        <f t="shared" si="1824"/>
        <v>-5.95700619901419+0.0120667348800475i</v>
      </c>
      <c r="E3490" t="str">
        <f t="shared" si="1825"/>
        <v>2870</v>
      </c>
      <c r="F3490" t="str">
        <f t="shared" si="1826"/>
        <v>0.777000777000777</v>
      </c>
      <c r="G3490" t="str">
        <f t="shared" si="1821"/>
        <v>0.777000777000777</v>
      </c>
      <c r="H3490" t="str">
        <f t="shared" si="1827"/>
        <v>9.12723377190257+0.240824360479267i</v>
      </c>
      <c r="I3490" t="str">
        <f t="shared" si="1828"/>
        <v>6110.39771123215i</v>
      </c>
      <c r="J3490" t="str">
        <f t="shared" si="1822"/>
        <v>-31935.5422676318+1321.53726371261i</v>
      </c>
      <c r="K3490" t="str">
        <f t="shared" si="1829"/>
        <v>0.00790418767834064-0.191008249728655i</v>
      </c>
      <c r="L3490" t="str">
        <f t="shared" si="1830"/>
        <v>0.000586283955834391-0.0118740297247664i</v>
      </c>
      <c r="M3490" t="str">
        <f t="shared" si="1831"/>
        <v>0.00849047163417503-0.202882279453421i</v>
      </c>
      <c r="N3490" t="str">
        <f t="shared" si="1832"/>
        <v>-6.90071952310472i</v>
      </c>
      <c r="O3490" t="str">
        <f t="shared" si="1833"/>
        <v>0.815308688230165-0.579026547661166i</v>
      </c>
      <c r="P3490" t="str">
        <f t="shared" si="1834"/>
        <v>0.184691311769835+0.579026547661166i</v>
      </c>
      <c r="Q3490" t="str">
        <f t="shared" si="1835"/>
        <v>-0.184691311769835+6.32169297544355i</v>
      </c>
      <c r="R3490" t="str">
        <f t="shared" si="1836"/>
        <v>0.0906626598806078-0.0318642360731847i</v>
      </c>
      <c r="S3490" t="str">
        <f t="shared" si="1837"/>
        <v>0.712311380930064i</v>
      </c>
      <c r="T3490" t="str">
        <f t="shared" si="1838"/>
        <v>0.0226972579995718+0.0645800444583484i</v>
      </c>
      <c r="U3490" t="str">
        <f t="shared" si="1839"/>
        <v>0.0000499999999999999-0.000154976769389163i</v>
      </c>
      <c r="V3490" t="str">
        <f t="shared" si="1840"/>
        <v>3.33333333333333E-06-0.00017047444632808i</v>
      </c>
      <c r="W3490" t="str">
        <f t="shared" si="1841"/>
        <v>0.0000141778540219867-0.0000829895947497005i</v>
      </c>
      <c r="X3490" t="str">
        <f t="shared" si="1842"/>
        <v>0.0000143040463036814-0.000082944959010862i</v>
      </c>
      <c r="Y3490" t="str">
        <f t="shared" si="1843"/>
        <v>0.009+0.977663633797143i</v>
      </c>
      <c r="Z3490" t="str">
        <f t="shared" si="1844"/>
        <v>-0.00118587068585038-0.00021578417984515i</v>
      </c>
      <c r="AA3490" t="str">
        <f t="shared" si="1845"/>
        <v>0.132043821523962-14.3198509101925i</v>
      </c>
      <c r="AB3490" t="str">
        <f t="shared" si="1846"/>
        <v>0.156789541301407+0.446110078496705i</v>
      </c>
      <c r="AC3490" t="str">
        <f t="shared" si="1847"/>
        <v>1.09183904676551-0.0280221345664899i</v>
      </c>
      <c r="AD3490" t="str">
        <f t="shared" si="1848"/>
        <v>0.133027317266224+0.412000092151649i</v>
      </c>
      <c r="AE3490" t="str">
        <f t="shared" si="1849"/>
        <v>-0.000068850093982263-0.000517284022403588i</v>
      </c>
      <c r="AF3490" t="str">
        <f t="shared" si="1850"/>
        <v>-15.0842399709168-0.228757625599219i</v>
      </c>
      <c r="AG3490" t="str">
        <f t="shared" si="1851"/>
        <v>1.02142079009437-0.00669891600662938i</v>
      </c>
      <c r="AH3490" t="str">
        <f t="shared" si="1852"/>
        <v>0.000850681388013465+0.00766019747211363i</v>
      </c>
      <c r="AI3490">
        <f t="shared" si="1853"/>
        <v>-42.261968552131961</v>
      </c>
      <c r="AJ3490">
        <f t="shared" si="1854"/>
        <v>83.663145379642856</v>
      </c>
      <c r="AK3490"/>
      <c r="AL3490"/>
      <c r="AM3490"/>
      <c r="AN3490"/>
    </row>
    <row r="3491" spans="1:40" x14ac:dyDescent="0.25">
      <c r="A3491"/>
      <c r="B3491">
        <f t="shared" si="1855"/>
        <v>1557000</v>
      </c>
      <c r="C3491" s="186" t="str">
        <f t="shared" si="1823"/>
        <v>-3.15257561984163E-08+0.001572911072578i</v>
      </c>
      <c r="D3491" s="158" t="str">
        <f t="shared" si="1824"/>
        <v>-5.95700619870342+0.0120589848897647i</v>
      </c>
      <c r="E3491" t="str">
        <f t="shared" si="1825"/>
        <v>2870</v>
      </c>
      <c r="F3491" t="str">
        <f t="shared" si="1826"/>
        <v>0.777000777000777</v>
      </c>
      <c r="G3491" t="str">
        <f t="shared" si="1821"/>
        <v>0.777000777000777</v>
      </c>
      <c r="H3491" t="str">
        <f t="shared" si="1827"/>
        <v>9.12724255073575+0.240669937710573i</v>
      </c>
      <c r="I3491" t="str">
        <f t="shared" si="1828"/>
        <v>6114.32470204913i</v>
      </c>
      <c r="J3491" t="str">
        <f t="shared" si="1822"/>
        <v>-31976.6049985478+1322.38658072014i</v>
      </c>
      <c r="K3491" t="str">
        <f t="shared" si="1829"/>
        <v>0.00789405453475505-0.190885984004309i</v>
      </c>
      <c r="L3491" t="str">
        <f t="shared" si="1830"/>
        <v>0.000585532931906686-0.011866440559663i</v>
      </c>
      <c r="M3491" t="str">
        <f t="shared" si="1831"/>
        <v>0.00847958746666174-0.202752424563972i</v>
      </c>
      <c r="N3491" t="str">
        <f t="shared" si="1832"/>
        <v>-6.90515443282393i</v>
      </c>
      <c r="O3491" t="str">
        <f t="shared" si="1833"/>
        <v>0.812732748278678-0.582636661973298i</v>
      </c>
      <c r="P3491" t="str">
        <f t="shared" si="1834"/>
        <v>0.187267251721322+0.582636661973298i</v>
      </c>
      <c r="Q3491" t="str">
        <f t="shared" si="1835"/>
        <v>-0.187267251721322+6.32251777085063i</v>
      </c>
      <c r="R3491" t="str">
        <f t="shared" si="1836"/>
        <v>0.0911953377579304-0.032320217894074i</v>
      </c>
      <c r="S3491" t="str">
        <f t="shared" si="1837"/>
        <v>0.712769164593901i</v>
      </c>
      <c r="T3491" t="str">
        <f t="shared" si="1838"/>
        <v>0.023036854707852+0.0650012247085787i</v>
      </c>
      <c r="U3491" t="str">
        <f t="shared" si="1839"/>
        <v>0.0000499999999999999-0.000154877233891804i</v>
      </c>
      <c r="V3491" t="str">
        <f t="shared" si="1840"/>
        <v>3.33333333333333E-06-0.000170364957280984i</v>
      </c>
      <c r="W3491" t="str">
        <f t="shared" si="1841"/>
        <v>0.0000141774823701439-0.0000829385602308006i</v>
      </c>
      <c r="X3491" t="str">
        <f t="shared" si="1842"/>
        <v>0.0000143035150304608-0.0000828939533545924i</v>
      </c>
      <c r="Y3491" t="str">
        <f t="shared" si="1843"/>
        <v>0.009+0.978291952327862i</v>
      </c>
      <c r="Z3491" t="str">
        <f t="shared" si="1844"/>
        <v>-0.00118438040906697-0.000215624229918227i</v>
      </c>
      <c r="AA3491" t="str">
        <f t="shared" si="1845"/>
        <v>0.131874241365947-14.3106538686366i</v>
      </c>
      <c r="AB3491" t="str">
        <f t="shared" si="1846"/>
        <v>0.159135428726211+0.449019533825629i</v>
      </c>
      <c r="AC3491" t="str">
        <f t="shared" si="1847"/>
        <v>1.09238920194666-0.0284575935969523i</v>
      </c>
      <c r="AD3491" t="str">
        <f t="shared" si="1848"/>
        <v>0.134876954278072+0.414557198633113i</v>
      </c>
      <c r="AE3491" t="str">
        <f t="shared" si="1849"/>
        <v>-0.0000703570455692477-0.000520076163898669i</v>
      </c>
      <c r="AF3491" t="str">
        <f t="shared" si="1850"/>
        <v>-15.0842487494392-0.228610952820808i</v>
      </c>
      <c r="AG3491" t="str">
        <f t="shared" si="1851"/>
        <v>1.02154034437538-0.0067893389290739i</v>
      </c>
      <c r="AH3491" t="str">
        <f t="shared" si="1852"/>
        <v>0.000871334028658288+0.00770107459923976i</v>
      </c>
      <c r="AI3491">
        <f t="shared" si="1853"/>
        <v>-42.213729297188351</v>
      </c>
      <c r="AJ3491">
        <f t="shared" si="1854"/>
        <v>83.544751789168274</v>
      </c>
      <c r="AK3491"/>
      <c r="AL3491"/>
      <c r="AM3491"/>
      <c r="AN3491"/>
    </row>
    <row r="3492" spans="1:40" x14ac:dyDescent="0.25">
      <c r="A3492"/>
      <c r="B3492">
        <f t="shared" si="1855"/>
        <v>1558000</v>
      </c>
      <c r="C3492" s="186" t="str">
        <f t="shared" si="1823"/>
        <v>-3.14852996659314E-08+0.00157190150192889i</v>
      </c>
      <c r="D3492" s="158" t="str">
        <f t="shared" si="1824"/>
        <v>-5.95700619839326+0.0120512448481215i</v>
      </c>
      <c r="E3492" t="str">
        <f t="shared" si="1825"/>
        <v>2870</v>
      </c>
      <c r="F3492" t="str">
        <f t="shared" si="1826"/>
        <v>0.777000777000777</v>
      </c>
      <c r="G3492" t="str">
        <f t="shared" si="1821"/>
        <v>0.777000777000777</v>
      </c>
      <c r="H3492" t="str">
        <f t="shared" si="1827"/>
        <v>9.12725131268846+0.240515712694933i</v>
      </c>
      <c r="I3492" t="str">
        <f t="shared" si="1828"/>
        <v>6118.25169286612i</v>
      </c>
      <c r="J3492" t="str">
        <f t="shared" si="1822"/>
        <v>-32017.6941109164+1323.23589772766i</v>
      </c>
      <c r="K3492" t="str">
        <f t="shared" si="1829"/>
        <v>0.00788394085399909-0.190763874442479i</v>
      </c>
      <c r="L3492" t="str">
        <f t="shared" si="1830"/>
        <v>0.000584783348968325-0.0118588610656904i</v>
      </c>
      <c r="M3492" t="str">
        <f t="shared" si="1831"/>
        <v>0.00846872420296741-0.202622735508169i</v>
      </c>
      <c r="N3492" t="str">
        <f t="shared" si="1832"/>
        <v>-6.90958934254315i</v>
      </c>
      <c r="O3492" t="str">
        <f t="shared" si="1833"/>
        <v>0.810140823180918-0.586235316759187i</v>
      </c>
      <c r="P3492" t="str">
        <f t="shared" si="1834"/>
        <v>0.189859176819082+0.586235316759187i</v>
      </c>
      <c r="Q3492" t="str">
        <f t="shared" si="1835"/>
        <v>-0.189859176819082+6.32335402578396i</v>
      </c>
      <c r="R3492" t="str">
        <f t="shared" si="1836"/>
        <v>0.0917253556805152-0.032779135328632i</v>
      </c>
      <c r="S3492" t="str">
        <f t="shared" si="1837"/>
        <v>0.713226948257738i</v>
      </c>
      <c r="T3492" t="str">
        <f t="shared" si="1838"/>
        <v>0.0233789626569676+0.0654209955098694i</v>
      </c>
      <c r="U3492" t="str">
        <f t="shared" si="1839"/>
        <v>0.00005-0.000154777826167868i</v>
      </c>
      <c r="V3492" t="str">
        <f t="shared" si="1840"/>
        <v>3.33333333333333E-06-0.000170255608784655i</v>
      </c>
      <c r="W3492" t="str">
        <f t="shared" si="1841"/>
        <v>0.000014177110504544-0.0000828875925274789i</v>
      </c>
      <c r="X3492" t="str">
        <f t="shared" si="1842"/>
        <v>0.0000143029838509509-0.0000828430144764144i</v>
      </c>
      <c r="Y3492" t="str">
        <f t="shared" si="1843"/>
        <v>0.009+0.978920270858579i</v>
      </c>
      <c r="Z3492" t="str">
        <f t="shared" si="1844"/>
        <v>-0.00118289299870417-0.000215464513106765i</v>
      </c>
      <c r="AA3492" t="str">
        <f t="shared" si="1845"/>
        <v>0.131704987678955-14.3014686332224i</v>
      </c>
      <c r="AB3492" t="str">
        <f t="shared" si="1846"/>
        <v>0.161498663457843+0.451919252874835i</v>
      </c>
      <c r="AC3492" t="str">
        <f t="shared" si="1847"/>
        <v>1.09293680288628-0.0288961214561333i</v>
      </c>
      <c r="AD3492" t="str">
        <f t="shared" si="1848"/>
        <v>0.136737932816379+0.41710595487797i</v>
      </c>
      <c r="AE3492" t="str">
        <f t="shared" si="1849"/>
        <v>-0.0000718748119040618-0.000522853885860474i</v>
      </c>
      <c r="AF3492" t="str">
        <f t="shared" si="1850"/>
        <v>-15.0842575110817-0.228464467846811i</v>
      </c>
      <c r="AG3492" t="str">
        <f t="shared" si="1851"/>
        <v>1.02165931720939-0.00688023832743948i</v>
      </c>
      <c r="AH3492" t="str">
        <f t="shared" si="1852"/>
        <v>0.0008921365463823+0.00774174078821722i</v>
      </c>
      <c r="AI3492">
        <f t="shared" si="1853"/>
        <v>-42.165934432714863</v>
      </c>
      <c r="AJ3492">
        <f t="shared" si="1854"/>
        <v>83.42639068278099</v>
      </c>
      <c r="AK3492"/>
      <c r="AL3492"/>
      <c r="AM3492"/>
      <c r="AN3492"/>
    </row>
    <row r="3493" spans="1:40" x14ac:dyDescent="0.25">
      <c r="A3493"/>
      <c r="B3493">
        <f t="shared" si="1855"/>
        <v>1559000</v>
      </c>
      <c r="C3493" s="186" t="str">
        <f t="shared" si="1823"/>
        <v>-3.1444920959404E-08+0.00157089322643135i</v>
      </c>
      <c r="D3493" s="158" t="str">
        <f t="shared" si="1824"/>
        <v>-5.95700619808369+0.0120435147359737i</v>
      </c>
      <c r="E3493" t="str">
        <f t="shared" si="1825"/>
        <v>2870</v>
      </c>
      <c r="F3493" t="str">
        <f t="shared" si="1826"/>
        <v>0.777000777000777</v>
      </c>
      <c r="G3493" t="str">
        <f t="shared" si="1821"/>
        <v>0.777000777000777</v>
      </c>
      <c r="H3493" t="str">
        <f t="shared" si="1827"/>
        <v>9.12726005780391+0.240361685053032i</v>
      </c>
      <c r="I3493" t="str">
        <f t="shared" si="1828"/>
        <v>6122.17868368311i</v>
      </c>
      <c r="J3493" t="str">
        <f t="shared" si="1822"/>
        <v>-32058.8096047376+1324.08521473519i</v>
      </c>
      <c r="K3493" t="str">
        <f t="shared" si="1829"/>
        <v>0.00787384658628881-0.190641920744678i</v>
      </c>
      <c r="L3493" t="str">
        <f t="shared" si="1830"/>
        <v>0.00058403520333822-0.0118512912244199i</v>
      </c>
      <c r="M3493" t="str">
        <f t="shared" si="1831"/>
        <v>0.00845788178962703-0.202493211969098i</v>
      </c>
      <c r="N3493" t="str">
        <f t="shared" si="1832"/>
        <v>-6.91402425226237i</v>
      </c>
      <c r="O3493" t="str">
        <f t="shared" si="1833"/>
        <v>0.807532963915888-0.589822441239075i</v>
      </c>
      <c r="P3493" t="str">
        <f t="shared" si="1834"/>
        <v>0.192467036084112+0.589822441239075i</v>
      </c>
      <c r="Q3493" t="str">
        <f t="shared" si="1835"/>
        <v>-0.192467036084112+6.32420181102329i</v>
      </c>
      <c r="R3493" t="str">
        <f t="shared" si="1836"/>
        <v>0.09225269316345-0.0332409756661518i</v>
      </c>
      <c r="S3493" t="str">
        <f t="shared" si="1837"/>
        <v>0.713684731921575i</v>
      </c>
      <c r="T3493" t="str">
        <f t="shared" si="1838"/>
        <v>0.0237235768071091+0.0658393385894001i</v>
      </c>
      <c r="U3493" t="str">
        <f t="shared" si="1839"/>
        <v>0.00005-0.000154678545971481i</v>
      </c>
      <c r="V3493" t="str">
        <f t="shared" si="1840"/>
        <v>3.33333333333333E-06-0.000170146400568629i</v>
      </c>
      <c r="W3493" t="str">
        <f t="shared" si="1841"/>
        <v>0.0000141767384252325-0.0000828366915108837i</v>
      </c>
      <c r="X3493" t="str">
        <f t="shared" si="1842"/>
        <v>0.0000143024527644086-0.0000827921422475497i</v>
      </c>
      <c r="Y3493" t="str">
        <f t="shared" si="1843"/>
        <v>0.009+0.979548589389298i</v>
      </c>
      <c r="Z3493" t="str">
        <f t="shared" si="1844"/>
        <v>-0.00118140844740888-0.000215305028883743i</v>
      </c>
      <c r="AA3493" t="str">
        <f t="shared" si="1845"/>
        <v>0.131536059625482-14.2922951812315i</v>
      </c>
      <c r="AB3493" t="str">
        <f t="shared" si="1846"/>
        <v>0.163879210681991+0.454809109418188i</v>
      </c>
      <c r="AC3493" t="str">
        <f t="shared" si="1847"/>
        <v>1.09348182839062-0.0293377060616523i</v>
      </c>
      <c r="AD3493" t="str">
        <f t="shared" si="1848"/>
        <v>0.138610214301226+0.419646310737391i</v>
      </c>
      <c r="AE3493" t="str">
        <f t="shared" si="1849"/>
        <v>-0.000073403317018353-0.000525617172622832i</v>
      </c>
      <c r="AF3493" t="str">
        <f t="shared" si="1850"/>
        <v>-15.0842662558876-0.228318170317058i</v>
      </c>
      <c r="AG3493" t="str">
        <f t="shared" si="1851"/>
        <v>1.021777707094-0.00697161130230952i</v>
      </c>
      <c r="AH3493" t="str">
        <f t="shared" si="1852"/>
        <v>0.000913087822099272+0.00778219599989324i</v>
      </c>
      <c r="AI3493">
        <f t="shared" si="1853"/>
        <v>-42.118577725352289</v>
      </c>
      <c r="AJ3493">
        <f t="shared" si="1854"/>
        <v>83.308061897777151</v>
      </c>
      <c r="AK3493"/>
      <c r="AL3493"/>
      <c r="AM3493"/>
      <c r="AN3493"/>
    </row>
    <row r="3494" spans="1:40" x14ac:dyDescent="0.25">
      <c r="A3494"/>
      <c r="B3494">
        <f t="shared" si="1855"/>
        <v>1560000</v>
      </c>
      <c r="C3494" s="186" t="str">
        <f t="shared" si="1823"/>
        <v>-3.14046198793444E-08+0.0015698862435947i</v>
      </c>
      <c r="D3494" s="158" t="str">
        <f t="shared" si="1824"/>
        <v>-5.95700619777471+0.012035794534226i</v>
      </c>
      <c r="E3494" t="str">
        <f t="shared" si="1825"/>
        <v>2870</v>
      </c>
      <c r="F3494" t="str">
        <f t="shared" si="1826"/>
        <v>0.777000777000777</v>
      </c>
      <c r="G3494" t="str">
        <f t="shared" si="1821"/>
        <v>0.777000777000777</v>
      </c>
      <c r="H3494" t="str">
        <f t="shared" si="1827"/>
        <v>9.12726878612521+0.240207854406528i</v>
      </c>
      <c r="I3494" t="str">
        <f t="shared" si="1828"/>
        <v>6126.1056745001i</v>
      </c>
      <c r="J3494" t="str">
        <f t="shared" si="1822"/>
        <v>-32099.9514800113+1324.93453174272i</v>
      </c>
      <c r="K3494" t="str">
        <f t="shared" si="1829"/>
        <v>0.00786377168199914-0.19052012261318i</v>
      </c>
      <c r="L3494" t="str">
        <f t="shared" si="1830"/>
        <v>0.000583288491347011-0.0118437310174691i</v>
      </c>
      <c r="M3494" t="str">
        <f t="shared" si="1831"/>
        <v>0.00844706017334615-0.202363853630649i</v>
      </c>
      <c r="N3494" t="str">
        <f t="shared" si="1832"/>
        <v>-6.91845916198159i</v>
      </c>
      <c r="O3494" t="str">
        <f t="shared" si="1833"/>
        <v>0.804909221775986-0.593397964859989i</v>
      </c>
      <c r="P3494" t="str">
        <f t="shared" si="1834"/>
        <v>0.195090778224014+0.593397964859989i</v>
      </c>
      <c r="Q3494" t="str">
        <f t="shared" si="1835"/>
        <v>-0.195090778224014+6.3250611971216i</v>
      </c>
      <c r="R3494" t="str">
        <f t="shared" si="1836"/>
        <v>0.0927773297766044-0.0337057260076308i</v>
      </c>
      <c r="S3494" t="str">
        <f t="shared" si="1837"/>
        <v>0.71414251558541i</v>
      </c>
      <c r="T3494" t="str">
        <f t="shared" si="1838"/>
        <v>0.024070691960722+0.0662562356759614i</v>
      </c>
      <c r="U3494" t="str">
        <f t="shared" si="1839"/>
        <v>0.00005-0.000154579393057396i</v>
      </c>
      <c r="V3494" t="str">
        <f t="shared" si="1840"/>
        <v>3.33333333333333E-06-0.000170037332363136i</v>
      </c>
      <c r="W3494" t="str">
        <f t="shared" si="1841"/>
        <v>0.000014176366132255-0.000082785857052493i</v>
      </c>
      <c r="X3494" t="str">
        <f t="shared" si="1842"/>
        <v>0.0000143019217700935-0.0000827413365395496i</v>
      </c>
      <c r="Y3494" t="str">
        <f t="shared" si="1843"/>
        <v>0.009+0.980176907920015i</v>
      </c>
      <c r="Z3494" t="str">
        <f t="shared" si="1844"/>
        <v>-0.00117992674785155-0.000215145776723746i</v>
      </c>
      <c r="AA3494" t="str">
        <f t="shared" si="1845"/>
        <v>0.131367456370706-14.2831334900036i</v>
      </c>
      <c r="AB3494" t="str">
        <f t="shared" si="1846"/>
        <v>0.166277034494663+0.457688977240683i</v>
      </c>
      <c r="AC3494" t="str">
        <f t="shared" si="1847"/>
        <v>1.09402425731452-0.0297823351391871i</v>
      </c>
      <c r="AD3494" t="str">
        <f t="shared" si="1848"/>
        <v>0.140493759934741+0.422178216247028i</v>
      </c>
      <c r="AE3494" t="str">
        <f t="shared" si="1849"/>
        <v>-0.0000749424850029223-0.000528366008816123i</v>
      </c>
      <c r="AF3494" t="str">
        <f t="shared" si="1850"/>
        <v>-15.0842749838999-0.228172059872302i</v>
      </c>
      <c r="AG3494" t="str">
        <f t="shared" si="1851"/>
        <v>1.02189551254013-0.00706345495031009i</v>
      </c>
      <c r="AH3494" t="str">
        <f t="shared" si="1852"/>
        <v>0.000934186739742309+0.00782244019878752i</v>
      </c>
      <c r="AI3494">
        <f t="shared" si="1853"/>
        <v>-42.071653072833726</v>
      </c>
      <c r="AJ3494">
        <f t="shared" si="1854"/>
        <v>83.189765271294931</v>
      </c>
      <c r="AK3494"/>
      <c r="AL3494"/>
      <c r="AM3494"/>
      <c r="AN3494"/>
    </row>
    <row r="3495" spans="1:40" x14ac:dyDescent="0.25">
      <c r="A3495"/>
      <c r="B3495">
        <f t="shared" si="1855"/>
        <v>1561000</v>
      </c>
      <c r="C3495" s="186" t="str">
        <f t="shared" si="1823"/>
        <v>-3.13643962269014E-08+0.00156888055093465i</v>
      </c>
      <c r="D3495" s="158" t="str">
        <f t="shared" si="1824"/>
        <v>-5.95700619746633+0.0120280842238323i</v>
      </c>
      <c r="E3495" t="str">
        <f t="shared" si="1825"/>
        <v>2870</v>
      </c>
      <c r="F3495" t="str">
        <f t="shared" si="1826"/>
        <v>0.777000777000777</v>
      </c>
      <c r="G3495" t="str">
        <f t="shared" si="1821"/>
        <v>0.777000777000777</v>
      </c>
      <c r="H3495" t="str">
        <f t="shared" si="1827"/>
        <v>9.12727749769534+0.240054220378045i</v>
      </c>
      <c r="I3495" t="str">
        <f t="shared" si="1828"/>
        <v>6130.03266531709i</v>
      </c>
      <c r="J3495" t="str">
        <f t="shared" si="1822"/>
        <v>-32141.1197367376+1325.78384875025i</v>
      </c>
      <c r="K3495" t="str">
        <f t="shared" si="1829"/>
        <v>0.00785371609166331-0.190398479751012i</v>
      </c>
      <c r="L3495" t="str">
        <f t="shared" si="1830"/>
        <v>0.000582543209337048-0.0118361804265026i</v>
      </c>
      <c r="M3495" t="str">
        <f t="shared" si="1831"/>
        <v>0.00843625930100036-0.202234660177515i</v>
      </c>
      <c r="N3495" t="str">
        <f t="shared" si="1832"/>
        <v>-6.92289407170081i</v>
      </c>
      <c r="O3495" t="str">
        <f t="shared" si="1833"/>
        <v>0.802269648366002-0.59696181729713i</v>
      </c>
      <c r="P3495" t="str">
        <f t="shared" si="1834"/>
        <v>0.197730351633998+0.59696181729713i</v>
      </c>
      <c r="Q3495" t="str">
        <f t="shared" si="1835"/>
        <v>-0.197730351633998+6.32593225440368i</v>
      </c>
      <c r="R3495" t="str">
        <f t="shared" si="1836"/>
        <v>0.0932992451466579-0.034173373265821i</v>
      </c>
      <c r="S3495" t="str">
        <f t="shared" si="1837"/>
        <v>0.714600299249247i</v>
      </c>
      <c r="T3495" t="str">
        <f t="shared" si="1838"/>
        <v>0.0244203027621119+0.0666716685015306i</v>
      </c>
      <c r="U3495" t="str">
        <f t="shared" si="1839"/>
        <v>0.00005-0.000154480367180998i</v>
      </c>
      <c r="V3495" t="str">
        <f t="shared" si="1840"/>
        <v>3.33333333333333E-06-0.000169928403899098i</v>
      </c>
      <c r="W3495" t="str">
        <f t="shared" si="1841"/>
        <v>0.0000141759936256574-0.0000827350890241144i</v>
      </c>
      <c r="X3495" t="str">
        <f t="shared" si="1842"/>
        <v>0.0000143013908672681-0.0000826905972242952i</v>
      </c>
      <c r="Y3495" t="str">
        <f t="shared" si="1843"/>
        <v>0.009+0.980805226450733i</v>
      </c>
      <c r="Z3495" t="str">
        <f t="shared" si="1844"/>
        <v>-0.00117844789272611-0.000214986756102964i</v>
      </c>
      <c r="AA3495" t="str">
        <f t="shared" si="1845"/>
        <v>0.131199177082479-14.2739835369364i</v>
      </c>
      <c r="AB3495" t="str">
        <f t="shared" si="1846"/>
        <v>0.168692097899458+0.460558730149328i</v>
      </c>
      <c r="AC3495" t="str">
        <f t="shared" si="1847"/>
        <v>1.09456406856345-0.0302299962224498i</v>
      </c>
      <c r="AD3495" t="str">
        <f t="shared" si="1848"/>
        <v>0.142388530702022+0.424701621627938i</v>
      </c>
      <c r="AE3495" t="str">
        <f t="shared" si="1849"/>
        <v>-0.0000764922400087059-0.000531100379366699i</v>
      </c>
      <c r="AF3495" t="str">
        <f t="shared" si="1850"/>
        <v>-15.0842836951617-0.228026136154213i</v>
      </c>
      <c r="AG3495" t="str">
        <f t="shared" si="1851"/>
        <v>1.02201273207208-0.00715576636417029i</v>
      </c>
      <c r="AH3495" t="str">
        <f t="shared" si="1852"/>
        <v>0.000955432186264349+0.00786247335306704i</v>
      </c>
      <c r="AI3495">
        <f t="shared" si="1853"/>
        <v>-42.025154500339681</v>
      </c>
      <c r="AJ3495">
        <f t="shared" si="1854"/>
        <v>83.071500640318021</v>
      </c>
      <c r="AK3495"/>
      <c r="AL3495"/>
      <c r="AM3495"/>
      <c r="AN3495"/>
    </row>
    <row r="3496" spans="1:40" x14ac:dyDescent="0.25">
      <c r="A3496"/>
      <c r="B3496">
        <f t="shared" si="1855"/>
        <v>1562000</v>
      </c>
      <c r="C3496" s="186" t="str">
        <f t="shared" si="1823"/>
        <v>-3.13242498038607E-08+0.00156787614597327i</v>
      </c>
      <c r="D3496" s="158" t="str">
        <f t="shared" si="1824"/>
        <v>-5.95700619715854+0.0120203837857951i</v>
      </c>
      <c r="E3496" t="str">
        <f t="shared" si="1825"/>
        <v>2870</v>
      </c>
      <c r="F3496" t="str">
        <f t="shared" si="1826"/>
        <v>0.777000777000777</v>
      </c>
      <c r="G3496" t="str">
        <f t="shared" si="1821"/>
        <v>0.777000777000777</v>
      </c>
      <c r="H3496" t="str">
        <f t="shared" si="1827"/>
        <v>9.12728619255711+0.239900782591164i</v>
      </c>
      <c r="I3496" t="str">
        <f t="shared" si="1828"/>
        <v>6133.95965613407i</v>
      </c>
      <c r="J3496" t="str">
        <f t="shared" si="1822"/>
        <v>-32182.3143749165+1326.63316575777i</v>
      </c>
      <c r="K3496" t="str">
        <f t="shared" si="1829"/>
        <v>0.00784367976597237-0.190276991861958i</v>
      </c>
      <c r="L3496" t="str">
        <f t="shared" si="1830"/>
        <v>0.000581799353662316-0.011828639433231i</v>
      </c>
      <c r="M3496" t="str">
        <f t="shared" si="1831"/>
        <v>0.00842547911963469-0.202105631295189i</v>
      </c>
      <c r="N3496" t="str">
        <f t="shared" si="1832"/>
        <v>-6.92732898142003i</v>
      </c>
      <c r="O3496" t="str">
        <f t="shared" si="1833"/>
        <v>0.7996142956021-0.600513928455251i</v>
      </c>
      <c r="P3496" t="str">
        <f t="shared" si="1834"/>
        <v>0.2003857043979+0.600513928455251i</v>
      </c>
      <c r="Q3496" t="str">
        <f t="shared" si="1835"/>
        <v>-0.2003857043979+6.32681505296478i</v>
      </c>
      <c r="R3496" t="str">
        <f t="shared" si="1836"/>
        <v>0.0938184189591321-0.0346439041653053i</v>
      </c>
      <c r="S3496" t="str">
        <f t="shared" si="1837"/>
        <v>0.715058082913084i</v>
      </c>
      <c r="T3496" t="str">
        <f t="shared" si="1838"/>
        <v>0.0247724036970678+0.0670856188028535i</v>
      </c>
      <c r="U3496" t="str">
        <f t="shared" si="1839"/>
        <v>0.00005-0.000154381468098296i</v>
      </c>
      <c r="V3496" t="str">
        <f t="shared" si="1840"/>
        <v>3.33333333333333E-06-0.000169819614908126i</v>
      </c>
      <c r="W3496" t="str">
        <f t="shared" si="1841"/>
        <v>0.0000141756209054854-0.0000826843872978836i</v>
      </c>
      <c r="X3496" t="str">
        <f t="shared" si="1842"/>
        <v>0.0000143008600551969-0.0000826399241739946i</v>
      </c>
      <c r="Y3496" t="str">
        <f t="shared" si="1843"/>
        <v>0.009+0.981433544981451i</v>
      </c>
      <c r="Z3496" t="str">
        <f t="shared" si="1844"/>
        <v>-0.00117697187474987-0.00021482796649917i</v>
      </c>
      <c r="AA3496" t="str">
        <f t="shared" si="1845"/>
        <v>0.131031220931319-14.2648452994858i</v>
      </c>
      <c r="AB3496" t="str">
        <f t="shared" si="1846"/>
        <v>0.171124362804962+0.463418241984071i</v>
      </c>
      <c r="AC3496" t="str">
        <f t="shared" si="1847"/>
        <v>1.09510124109557-0.0306806766531892i</v>
      </c>
      <c r="AD3496" t="str">
        <f t="shared" si="1848"/>
        <v>0.144294487372059+0.427216477287456i</v>
      </c>
      <c r="AE3496" t="str">
        <f t="shared" si="1849"/>
        <v>-0.0000780525062477606-0.000533820269496232i</v>
      </c>
      <c r="AF3496" t="str">
        <f t="shared" si="1850"/>
        <v>-15.0842923897156-0.227880398805369i</v>
      </c>
      <c r="AG3496" t="str">
        <f t="shared" si="1851"/>
        <v>1.02212936422752-0.00724854263278248i</v>
      </c>
      <c r="AH3496" t="str">
        <f t="shared" si="1852"/>
        <v>0.000976823051638621+0.00790229543451997i</v>
      </c>
      <c r="AI3496">
        <f t="shared" si="1853"/>
        <v>-41.979076156980184</v>
      </c>
      <c r="AJ3496">
        <f t="shared" si="1854"/>
        <v>82.953267841677444</v>
      </c>
      <c r="AK3496"/>
      <c r="AL3496"/>
      <c r="AM3496"/>
      <c r="AN3496"/>
    </row>
    <row r="3497" spans="1:40" x14ac:dyDescent="0.25">
      <c r="A3497"/>
      <c r="B3497">
        <f t="shared" si="1855"/>
        <v>1563000</v>
      </c>
      <c r="C3497" s="186" t="str">
        <f t="shared" si="1823"/>
        <v>-3.12841804126414E-08+0.00156687302623896i</v>
      </c>
      <c r="D3497" s="158" t="str">
        <f t="shared" si="1824"/>
        <v>-5.95700619685134+0.0120126932011654i</v>
      </c>
      <c r="E3497" t="str">
        <f t="shared" si="1825"/>
        <v>2870</v>
      </c>
      <c r="F3497" t="str">
        <f t="shared" si="1826"/>
        <v>0.777000777000777</v>
      </c>
      <c r="G3497" t="str">
        <f t="shared" si="1821"/>
        <v>0.777000777000777</v>
      </c>
      <c r="H3497" t="str">
        <f t="shared" si="1827"/>
        <v>9.12729487075322+0.239747540670433i</v>
      </c>
      <c r="I3497" t="str">
        <f t="shared" si="1828"/>
        <v>6137.88664695106i</v>
      </c>
      <c r="J3497" t="str">
        <f t="shared" si="1822"/>
        <v>-32223.5353945479+1327.4824827653i</v>
      </c>
      <c r="K3497" t="str">
        <f t="shared" si="1829"/>
        <v>0.00783366265577474-0.190155658650552i</v>
      </c>
      <c r="L3497" t="str">
        <f t="shared" si="1830"/>
        <v>0.000581056920688403-0.0118211080194112i</v>
      </c>
      <c r="M3497" t="str">
        <f t="shared" si="1831"/>
        <v>0.00841471957646314-0.201976766669963i</v>
      </c>
      <c r="N3497" t="str">
        <f t="shared" si="1832"/>
        <v>-6.93176389113925i</v>
      </c>
      <c r="O3497" t="str">
        <f t="shared" si="1833"/>
        <v>0.796943215710799-0.604054228470037i</v>
      </c>
      <c r="P3497" t="str">
        <f t="shared" si="1834"/>
        <v>0.203056784289201+0.604054228470037i</v>
      </c>
      <c r="Q3497" t="str">
        <f t="shared" si="1835"/>
        <v>-0.203056784289201+6.32770966266921i</v>
      </c>
      <c r="R3497" t="str">
        <f t="shared" si="1836"/>
        <v>0.0943348309604289-0.0351173052425979i</v>
      </c>
      <c r="S3497" t="str">
        <f t="shared" si="1837"/>
        <v>0.715515866576921i</v>
      </c>
      <c r="T3497" t="str">
        <f t="shared" si="1838"/>
        <v>0.0251269890925037+0.0674980683230386i</v>
      </c>
      <c r="U3497" t="str">
        <f t="shared" si="1839"/>
        <v>0.00005-0.000154282695565923i</v>
      </c>
      <c r="V3497" t="str">
        <f t="shared" si="1840"/>
        <v>3.33333333333333E-06-0.000169710965122516i</v>
      </c>
      <c r="W3497" t="str">
        <f t="shared" si="1841"/>
        <v>0.0000141752479717847-0.0000826337517462624i</v>
      </c>
      <c r="X3497" t="str">
        <f t="shared" si="1842"/>
        <v>0.0000143003293331473-0.0000825893172611823i</v>
      </c>
      <c r="Y3497" t="str">
        <f t="shared" si="1843"/>
        <v>0.009+0.982061863512169i</v>
      </c>
      <c r="Z3497" t="str">
        <f t="shared" si="1844"/>
        <v>-0.00117549868666341-0.00021466940739173i</v>
      </c>
      <c r="AA3497" t="str">
        <f t="shared" si="1845"/>
        <v>0.130863587090393-14.2557187551651i</v>
      </c>
      <c r="AB3497" t="str">
        <f t="shared" si="1846"/>
        <v>0.173573790022277+0.466267386628813i</v>
      </c>
      <c r="AC3497" t="str">
        <f t="shared" si="1847"/>
        <v>1.0956357539238-0.0311343635812188i</v>
      </c>
      <c r="AD3497" t="str">
        <f t="shared" si="1848"/>
        <v>0.146211590498668+0.429722733820105i</v>
      </c>
      <c r="AE3497" t="str">
        <f t="shared" si="1849"/>
        <v>-0.0000796232079942359-0.000536525664721094i</v>
      </c>
      <c r="AF3497" t="str">
        <f t="shared" si="1850"/>
        <v>-15.0843010676046-0.227734847469268i</v>
      </c>
      <c r="AG3497" t="str">
        <f t="shared" si="1851"/>
        <v>1.02224540755747-0.00734178084126246i</v>
      </c>
      <c r="AH3497" t="str">
        <f t="shared" si="1852"/>
        <v>0.000998358228858958+0.00794190641853109i</v>
      </c>
      <c r="AI3497">
        <f t="shared" si="1853"/>
        <v>-41.93341231239615</v>
      </c>
      <c r="AJ3497">
        <f t="shared" si="1854"/>
        <v>82.835066712054825</v>
      </c>
      <c r="AK3497"/>
      <c r="AL3497"/>
      <c r="AM3497"/>
      <c r="AN3497"/>
    </row>
    <row r="3498" spans="1:40" x14ac:dyDescent="0.25">
      <c r="A3498"/>
      <c r="B3498">
        <f t="shared" si="1855"/>
        <v>1564000</v>
      </c>
      <c r="C3498" s="186" t="str">
        <f t="shared" si="1823"/>
        <v>-3.12441878562941E-08+0.00156587118926646i</v>
      </c>
      <c r="D3498" s="158" t="str">
        <f t="shared" si="1824"/>
        <v>-5.95700619654473+0.0120050124510429i</v>
      </c>
      <c r="E3498" t="str">
        <f t="shared" si="1825"/>
        <v>2870</v>
      </c>
      <c r="F3498" t="str">
        <f t="shared" si="1826"/>
        <v>0.777000777000777</v>
      </c>
      <c r="G3498" t="str">
        <f t="shared" si="1821"/>
        <v>0.777000777000777</v>
      </c>
      <c r="H3498" t="str">
        <f t="shared" si="1827"/>
        <v>9.1273035323262+0.23959449424135i</v>
      </c>
      <c r="I3498" t="str">
        <f t="shared" si="1828"/>
        <v>6141.81363776805i</v>
      </c>
      <c r="J3498" t="str">
        <f t="shared" si="1822"/>
        <v>-32264.7827956319+1328.33179977283i</v>
      </c>
      <c r="K3498" t="str">
        <f t="shared" si="1829"/>
        <v>0.00782366471207514-0.190034479822078i</v>
      </c>
      <c r="L3498" t="str">
        <f t="shared" si="1830"/>
        <v>0.00058031590679246-0.0118135861668465i</v>
      </c>
      <c r="M3498" t="str">
        <f t="shared" si="1831"/>
        <v>0.0084039806188676-0.201848065988924i</v>
      </c>
      <c r="N3498" t="str">
        <f t="shared" si="1832"/>
        <v>-6.93619880085847i</v>
      </c>
      <c r="O3498" t="str">
        <f t="shared" si="1833"/>
        <v>0.794256461227944-0.607582647709481i</v>
      </c>
      <c r="P3498" t="str">
        <f t="shared" si="1834"/>
        <v>0.205743538772056+0.607582647709481i</v>
      </c>
      <c r="Q3498" t="str">
        <f t="shared" si="1835"/>
        <v>-0.205743538772056+6.32861615314899i</v>
      </c>
      <c r="R3498" t="str">
        <f t="shared" si="1836"/>
        <v>0.0948484609598746-0.0355935628462693i</v>
      </c>
      <c r="S3498" t="str">
        <f t="shared" si="1837"/>
        <v>0.715973650240758i</v>
      </c>
      <c r="T3498" t="str">
        <f t="shared" si="1838"/>
        <v>0.0254840531161173+0.0679089988131595i</v>
      </c>
      <c r="U3498" t="str">
        <f t="shared" si="1839"/>
        <v>0.00005-0.000154184049341137i</v>
      </c>
      <c r="V3498" t="str">
        <f t="shared" si="1840"/>
        <v>3.33333333333333E-06-0.000169602454275251i</v>
      </c>
      <c r="W3498" t="str">
        <f t="shared" si="1841"/>
        <v>0.000014174874824601-0.0000825831822420406i</v>
      </c>
      <c r="X3498" t="str">
        <f t="shared" si="1842"/>
        <v>0.0000142997987003888-0.000082538776358721i</v>
      </c>
      <c r="Y3498" t="str">
        <f t="shared" si="1843"/>
        <v>0.009+0.982690182042887i</v>
      </c>
      <c r="Z3498" t="str">
        <f t="shared" si="1844"/>
        <v>-0.00117402832123054-0.000214511078261588i</v>
      </c>
      <c r="AA3498" t="str">
        <f t="shared" si="1845"/>
        <v>0.130696274735514-14.2466038815453i</v>
      </c>
      <c r="AB3498" t="str">
        <f t="shared" si="1846"/>
        <v>0.176040339262659+0.469106038022477i</v>
      </c>
      <c r="AC3498" t="str">
        <f t="shared" si="1847"/>
        <v>1.09616758611787-0.0315910439644671i</v>
      </c>
      <c r="AD3498" t="str">
        <f t="shared" si="1848"/>
        <v>0.148139800421421+0.432220342008482i</v>
      </c>
      <c r="AE3498" t="str">
        <f t="shared" si="1849"/>
        <v>-0.0000812042695853572-0.000539216550851766i</v>
      </c>
      <c r="AF3498" t="str">
        <f t="shared" si="1850"/>
        <v>-15.0843097288709-0.227589481790307i</v>
      </c>
      <c r="AG3498" t="str">
        <f t="shared" si="1851"/>
        <v>1.02236086062635-0.00743547807100967i</v>
      </c>
      <c r="AH3498" t="str">
        <f t="shared" si="1852"/>
        <v>0.00102003661393995+0.00798130628405619i</v>
      </c>
      <c r="AI3498">
        <f t="shared" si="1853"/>
        <v>-41.888157353477666</v>
      </c>
      <c r="AJ3498">
        <f t="shared" si="1854"/>
        <v>82.716897087984734</v>
      </c>
      <c r="AK3498"/>
      <c r="AL3498"/>
      <c r="AM3498"/>
      <c r="AN3498"/>
    </row>
    <row r="3499" spans="1:40" x14ac:dyDescent="0.25">
      <c r="A3499"/>
      <c r="B3499">
        <f t="shared" si="1855"/>
        <v>1565000</v>
      </c>
      <c r="C3499" s="186" t="str">
        <f t="shared" si="1823"/>
        <v>-3.12042719384978E-08+0.00156487063259679i</v>
      </c>
      <c r="D3499" s="158" t="str">
        <f t="shared" si="1824"/>
        <v>-5.95700619623871+0.0119973415165754i</v>
      </c>
      <c r="E3499" t="str">
        <f t="shared" si="1825"/>
        <v>2870</v>
      </c>
      <c r="F3499" t="str">
        <f t="shared" si="1826"/>
        <v>0.777000777000777</v>
      </c>
      <c r="G3499" t="str">
        <f t="shared" si="1821"/>
        <v>0.777000777000777</v>
      </c>
      <c r="H3499" t="str">
        <f t="shared" si="1827"/>
        <v>9.1273121773185+0.239441642930369i</v>
      </c>
      <c r="I3499" t="str">
        <f t="shared" si="1828"/>
        <v>6145.74062858503i</v>
      </c>
      <c r="J3499" t="str">
        <f t="shared" si="1822"/>
        <v>-32306.0565781684+1329.18111678036i</v>
      </c>
      <c r="K3499" t="str">
        <f t="shared" si="1829"/>
        <v>0.00781368588603441-0.189913455082567i</v>
      </c>
      <c r="L3499" t="str">
        <f t="shared" si="1830"/>
        <v>0.000579576308363148-0.0118060738573856i</v>
      </c>
      <c r="M3499" t="str">
        <f t="shared" si="1831"/>
        <v>0.00839326219439756-0.201719528939953i</v>
      </c>
      <c r="N3499" t="str">
        <f t="shared" si="1832"/>
        <v>-6.94063371057769i</v>
      </c>
      <c r="O3499" t="str">
        <f t="shared" si="1833"/>
        <v>0.791554084997678-0.611099116775249i</v>
      </c>
      <c r="P3499" t="str">
        <f t="shared" si="1834"/>
        <v>0.208445915002322+0.611099116775249i</v>
      </c>
      <c r="Q3499" t="str">
        <f t="shared" si="1835"/>
        <v>-0.208445915002322+6.32953459380244i</v>
      </c>
      <c r="R3499" t="str">
        <f t="shared" si="1836"/>
        <v>0.0953592888317668-0.0360726631370959i</v>
      </c>
      <c r="S3499" t="str">
        <f t="shared" si="1837"/>
        <v>0.716431433904595i</v>
      </c>
      <c r="T3499" t="str">
        <f t="shared" si="1838"/>
        <v>0.025843589776067+0.0683183920338651i</v>
      </c>
      <c r="U3499" t="str">
        <f t="shared" si="1839"/>
        <v>0.0000500000000000001-0.000154085529181814i</v>
      </c>
      <c r="V3499" t="str">
        <f t="shared" si="1840"/>
        <v>3.33333333333333E-06-0.000169494082099995i</v>
      </c>
      <c r="W3499" t="str">
        <f t="shared" si="1841"/>
        <v>0.0000141745014639802-0.0000825326786583309i</v>
      </c>
      <c r="X3499" t="str">
        <f t="shared" si="1842"/>
        <v>0.0000142992681561939-0.0000824883013397951i</v>
      </c>
      <c r="Y3499" t="str">
        <f t="shared" si="1843"/>
        <v>0.009+0.983318500573605i</v>
      </c>
      <c r="Z3499" t="str">
        <f t="shared" si="1844"/>
        <v>-0.00117256077123815-0.000214352978591262i</v>
      </c>
      <c r="AA3499" t="str">
        <f t="shared" si="1845"/>
        <v>0.130529283045126-14.2375006562544i</v>
      </c>
      <c r="AB3499" t="str">
        <f t="shared" si="1846"/>
        <v>0.178523969135291+0.471934070170128i</v>
      </c>
      <c r="AC3499" t="str">
        <f t="shared" si="1847"/>
        <v>1.09669671680637-0.0320507045690545i</v>
      </c>
      <c r="AD3499" t="str">
        <f t="shared" si="1848"/>
        <v>0.150079077266582+0.43470925282415i</v>
      </c>
      <c r="AE3499" t="str">
        <f t="shared" si="1849"/>
        <v>-0.0000827956154223741-0.000541892913992163i</v>
      </c>
      <c r="AF3499" t="str">
        <f t="shared" si="1850"/>
        <v>-15.0843183735572-0.227444301413794i</v>
      </c>
      <c r="AG3499" t="str">
        <f t="shared" si="1851"/>
        <v>1.02247572201192-0.00752963139976705i</v>
      </c>
      <c r="AH3499" t="str">
        <f t="shared" si="1852"/>
        <v>0.00104185710591687+0.00802049501359747i</v>
      </c>
      <c r="AI3499">
        <f t="shared" si="1853"/>
        <v>-41.843305781192541</v>
      </c>
      <c r="AJ3499">
        <f t="shared" si="1854"/>
        <v>82.598758805858466</v>
      </c>
      <c r="AK3499"/>
      <c r="AL3499"/>
      <c r="AM3499"/>
      <c r="AN3499"/>
    </row>
    <row r="3500" spans="1:40" x14ac:dyDescent="0.25">
      <c r="A3500"/>
      <c r="B3500">
        <f t="shared" si="1855"/>
        <v>1566000</v>
      </c>
      <c r="C3500" s="186" t="str">
        <f t="shared" si="1823"/>
        <v>-3.11644324635601E-08+0.00156387135377728i</v>
      </c>
      <c r="D3500" s="158" t="str">
        <f t="shared" si="1824"/>
        <v>-5.95700619593327+0.0119896803789592i</v>
      </c>
      <c r="E3500" t="str">
        <f t="shared" si="1825"/>
        <v>2870</v>
      </c>
      <c r="F3500" t="str">
        <f t="shared" si="1826"/>
        <v>0.777000777000777</v>
      </c>
      <c r="G3500" t="str">
        <f t="shared" si="1821"/>
        <v>0.777000777000777</v>
      </c>
      <c r="H3500" t="str">
        <f t="shared" si="1827"/>
        <v>9.12732080577238+0.239288986364895i</v>
      </c>
      <c r="I3500" t="str">
        <f t="shared" si="1828"/>
        <v>6149.66761940202i</v>
      </c>
      <c r="J3500" t="str">
        <f t="shared" si="1822"/>
        <v>-32347.3567421575+1330.03043378788i</v>
      </c>
      <c r="K3500" t="str">
        <f t="shared" si="1829"/>
        <v>0.00780372612896864-0.189792584138795i</v>
      </c>
      <c r="L3500" t="str">
        <f t="shared" si="1830"/>
        <v>0.000578838121800614-0.0117985710729235i</v>
      </c>
      <c r="M3500" t="str">
        <f t="shared" si="1831"/>
        <v>0.00838256425076925-0.201591155211718i</v>
      </c>
      <c r="N3500" t="str">
        <f t="shared" si="1832"/>
        <v>-6.9450686202969i</v>
      </c>
      <c r="O3500" t="str">
        <f t="shared" si="1833"/>
        <v>0.7888361401714-0.614603566504041i</v>
      </c>
      <c r="P3500" t="str">
        <f t="shared" si="1834"/>
        <v>0.2111638598286+0.614603566504041i</v>
      </c>
      <c r="Q3500" t="str">
        <f t="shared" si="1835"/>
        <v>-0.2111638598286+6.33046505379286i</v>
      </c>
      <c r="R3500" t="str">
        <f t="shared" si="1836"/>
        <v>0.0958672945174254-0.036554592088235i</v>
      </c>
      <c r="S3500" t="str">
        <f t="shared" si="1837"/>
        <v>0.716889217568432i</v>
      </c>
      <c r="T3500" t="str">
        <f t="shared" si="1838"/>
        <v>0.026205592920668+0.0687262297569995i</v>
      </c>
      <c r="U3500" t="str">
        <f t="shared" si="1839"/>
        <v>0.0000500000000000001-0.000153987134846449i</v>
      </c>
      <c r="V3500" t="str">
        <f t="shared" si="1840"/>
        <v>3.33333333333333E-06-0.000169385848331093i</v>
      </c>
      <c r="W3500" t="str">
        <f t="shared" si="1841"/>
        <v>0.0000141741278899682-0.0000824822408685713i</v>
      </c>
      <c r="X3500" t="str">
        <f t="shared" si="1842"/>
        <v>0.0000142987376998373-0.0000824378920779155i</v>
      </c>
      <c r="Y3500" t="str">
        <f t="shared" si="1843"/>
        <v>0.009+0.983946819104323i</v>
      </c>
      <c r="Z3500" t="str">
        <f t="shared" si="1844"/>
        <v>-0.00117109602949617-0.000214195107864844i</v>
      </c>
      <c r="AA3500" t="str">
        <f t="shared" si="1845"/>
        <v>0.130362611200299-14.2284090569781i</v>
      </c>
      <c r="AB3500" t="str">
        <f t="shared" si="1846"/>
        <v>0.181024637145177+0.474751357154171i</v>
      </c>
      <c r="AC3500" t="str">
        <f t="shared" si="1847"/>
        <v>1.09722312517888-0.0325133319693936i</v>
      </c>
      <c r="AD3500" t="str">
        <f t="shared" si="1848"/>
        <v>0.152029380948039+0.437189417428503i</v>
      </c>
      <c r="AE3500" t="str">
        <f t="shared" si="1849"/>
        <v>-0.0000843971699715434-0.000544554740539057i</v>
      </c>
      <c r="AF3500" t="str">
        <f t="shared" si="1850"/>
        <v>-15.0843270017056-0.227299305985936i</v>
      </c>
      <c r="AG3500" t="str">
        <f t="shared" si="1851"/>
        <v>1.02258999030536-0.0076242379016811i</v>
      </c>
      <c r="AH3500" t="str">
        <f t="shared" si="1852"/>
        <v>0.00106381860684563+0.0080594725931784i</v>
      </c>
      <c r="AI3500">
        <f t="shared" si="1853"/>
        <v>-41.79885220752206</v>
      </c>
      <c r="AJ3500">
        <f t="shared" si="1854"/>
        <v>82.480651701926163</v>
      </c>
      <c r="AK3500"/>
      <c r="AL3500"/>
      <c r="AM3500"/>
      <c r="AN3500"/>
    </row>
    <row r="3501" spans="1:40" x14ac:dyDescent="0.25">
      <c r="A3501"/>
      <c r="B3501">
        <f t="shared" si="1855"/>
        <v>1567000</v>
      </c>
      <c r="C3501" s="186" t="str">
        <f t="shared" si="1823"/>
        <v>-3.11246692364109E-08+0.0015628733503615i</v>
      </c>
      <c r="D3501" s="158" t="str">
        <f t="shared" si="1824"/>
        <v>-5.95700619562842+0.0119820290194382i</v>
      </c>
      <c r="E3501" t="str">
        <f t="shared" si="1825"/>
        <v>2870</v>
      </c>
      <c r="F3501" t="str">
        <f t="shared" si="1826"/>
        <v>0.777000777000777</v>
      </c>
      <c r="G3501" t="str">
        <f t="shared" si="1821"/>
        <v>0.777000777000777</v>
      </c>
      <c r="H3501" t="str">
        <f t="shared" si="1827"/>
        <v>9.12732941772999+0.239136524173279i</v>
      </c>
      <c r="I3501" t="str">
        <f t="shared" si="1828"/>
        <v>6153.59461021901i</v>
      </c>
      <c r="J3501" t="str">
        <f t="shared" si="1822"/>
        <v>-32388.6832875992+1330.87975079541i</v>
      </c>
      <c r="K3501" t="str">
        <f t="shared" si="1829"/>
        <v>0.0077937853923489-0.189671866698279i</v>
      </c>
      <c r="L3501" t="str">
        <f t="shared" si="1830"/>
        <v>0.000578101343516416-0.0117910777954006i</v>
      </c>
      <c r="M3501" t="str">
        <f t="shared" si="1831"/>
        <v>0.00837188673586532-0.20146294449368i</v>
      </c>
      <c r="N3501" t="str">
        <f t="shared" si="1832"/>
        <v>-6.94950353001612i</v>
      </c>
      <c r="O3501" t="str">
        <f t="shared" si="1833"/>
        <v>0.786102680206703-0.618095927968982i</v>
      </c>
      <c r="P3501" t="str">
        <f t="shared" si="1834"/>
        <v>0.213897319793297+0.618095927968982i</v>
      </c>
      <c r="Q3501" t="str">
        <f t="shared" si="1835"/>
        <v>-0.213897319793297+6.33140760204714i</v>
      </c>
      <c r="R3501" t="str">
        <f t="shared" si="1836"/>
        <v>0.0963724580272539-0.0370393354854288i</v>
      </c>
      <c r="S3501" t="str">
        <f t="shared" si="1837"/>
        <v>0.717347001232269i</v>
      </c>
      <c r="T3501" t="str">
        <f t="shared" si="1838"/>
        <v>0.0265700562381083+0.0691324937672333i</v>
      </c>
      <c r="U3501" t="str">
        <f t="shared" si="1839"/>
        <v>0.0000500000000000001-0.000153888866094153i</v>
      </c>
      <c r="V3501" t="str">
        <f t="shared" si="1840"/>
        <v>3.33333333333333E-06-0.000169277752703569i</v>
      </c>
      <c r="W3501" t="str">
        <f t="shared" si="1841"/>
        <v>0.0000141737541026109-0.0000824318687465224i</v>
      </c>
      <c r="X3501" t="str">
        <f t="shared" si="1842"/>
        <v>0.0000142982073305963-0.0000823875484469142i</v>
      </c>
      <c r="Y3501" t="str">
        <f t="shared" si="1843"/>
        <v>0.009+0.984575137635041i</v>
      </c>
      <c r="Z3501" t="str">
        <f t="shared" si="1844"/>
        <v>-0.00116963408883747-0.000214037465567983i</v>
      </c>
      <c r="AA3501" t="str">
        <f t="shared" si="1845"/>
        <v>0.130196258384711-14.2193290614584i</v>
      </c>
      <c r="AB3501" t="str">
        <f t="shared" si="1846"/>
        <v>0.183542299691187+0.477557773145611i</v>
      </c>
      <c r="AC3501" t="str">
        <f t="shared" si="1847"/>
        <v>1.09774679048801-0.0329789125483209i</v>
      </c>
      <c r="AD3501" t="str">
        <f t="shared" si="1848"/>
        <v>0.153990671168268+0.439660787173668i</v>
      </c>
      <c r="AE3501" t="str">
        <f t="shared" si="1849"/>
        <v>-0.0000860088577650908-0.000547202017181405i</v>
      </c>
      <c r="AF3501" t="str">
        <f t="shared" si="1850"/>
        <v>-15.0843356133584-0.227154495153841i</v>
      </c>
      <c r="AG3501" t="str">
        <f t="shared" si="1851"/>
        <v>1.02270366411119-0.00771929464736237i</v>
      </c>
      <c r="AH3501" t="str">
        <f t="shared" si="1852"/>
        <v>0.00108592002180275+0.00809823901231934i</v>
      </c>
      <c r="AI3501">
        <f t="shared" si="1853"/>
        <v>-41.754791352498458</v>
      </c>
      <c r="AJ3501">
        <f t="shared" si="1854"/>
        <v>82.362575612298457</v>
      </c>
      <c r="AK3501"/>
      <c r="AL3501"/>
      <c r="AM3501"/>
      <c r="AN3501"/>
    </row>
    <row r="3502" spans="1:40" x14ac:dyDescent="0.25">
      <c r="A3502"/>
      <c r="B3502">
        <f t="shared" si="1855"/>
        <v>1568000</v>
      </c>
      <c r="C3502" s="186" t="str">
        <f t="shared" si="1823"/>
        <v>-3.10849820626027E-08+0.00156187661990926i</v>
      </c>
      <c r="D3502" s="158" t="str">
        <f t="shared" si="1824"/>
        <v>-5.95700619532415+0.0119743874193043i</v>
      </c>
      <c r="E3502" t="str">
        <f t="shared" si="1825"/>
        <v>2870</v>
      </c>
      <c r="F3502" t="str">
        <f t="shared" si="1826"/>
        <v>0.777000777000777</v>
      </c>
      <c r="G3502" t="str">
        <f t="shared" si="1821"/>
        <v>0.777000777000777</v>
      </c>
      <c r="H3502" t="str">
        <f t="shared" si="1827"/>
        <v>9.12733801323335+0.238984255984817i</v>
      </c>
      <c r="I3502" t="str">
        <f t="shared" si="1828"/>
        <v>6157.52160103599i</v>
      </c>
      <c r="J3502" t="str">
        <f t="shared" si="1822"/>
        <v>-32430.0362144935+1331.72906780294i</v>
      </c>
      <c r="K3502" t="str">
        <f t="shared" si="1829"/>
        <v>0.00778386362780029-0.189551302469276i</v>
      </c>
      <c r="L3502" t="str">
        <f t="shared" si="1830"/>
        <v>0.000577365969933504-0.0117835940068029i</v>
      </c>
      <c r="M3502" t="str">
        <f t="shared" si="1831"/>
        <v>0.00836122959773379-0.201334896476079i</v>
      </c>
      <c r="N3502" t="str">
        <f t="shared" si="1832"/>
        <v>-6.95393843973534i</v>
      </c>
      <c r="O3502" t="str">
        <f t="shared" si="1833"/>
        <v>0.783353758866355-0.621576132480931i</v>
      </c>
      <c r="P3502" t="str">
        <f t="shared" si="1834"/>
        <v>0.216646241133645+0.621576132480931i</v>
      </c>
      <c r="Q3502" t="str">
        <f t="shared" si="1835"/>
        <v>-0.216646241133645+6.33236230725441i</v>
      </c>
      <c r="R3502" t="str">
        <f t="shared" si="1836"/>
        <v>0.0968747594427914-0.0375268789272238i</v>
      </c>
      <c r="S3502" t="str">
        <f t="shared" si="1837"/>
        <v>0.717804784896106i</v>
      </c>
      <c r="T3502" t="str">
        <f t="shared" si="1838"/>
        <v>0.0269369732561781+0.0695371658636949i</v>
      </c>
      <c r="U3502" t="str">
        <f t="shared" si="1839"/>
        <v>0.0000500000000000001-0.000153790722684655i</v>
      </c>
      <c r="V3502" t="str">
        <f t="shared" si="1840"/>
        <v>3.33333333333333E-06-0.00016916979495312i</v>
      </c>
      <c r="W3502" t="str">
        <f t="shared" si="1841"/>
        <v>0.0000141733801019538-0.000082381562166267i</v>
      </c>
      <c r="X3502" t="str">
        <f t="shared" si="1842"/>
        <v>0.0000142976770477504-0.0000823372703209457i</v>
      </c>
      <c r="Y3502" t="str">
        <f t="shared" si="1843"/>
        <v>0.009+0.985203456165759i</v>
      </c>
      <c r="Z3502" t="str">
        <f t="shared" si="1844"/>
        <v>-0.00116817494211775-0.000213880051187886i</v>
      </c>
      <c r="AA3502" t="str">
        <f t="shared" si="1845"/>
        <v>0.130030223784646-14.2102606474947i</v>
      </c>
      <c r="AB3502" t="str">
        <f t="shared" si="1846"/>
        <v>0.186076912064185+0.480353192415326i</v>
      </c>
      <c r="AC3502" t="str">
        <f t="shared" si="1847"/>
        <v>1.0982676920515-0.0334474324972422i</v>
      </c>
      <c r="AD3502" t="str">
        <f t="shared" si="1848"/>
        <v>0.155962907419249+0.442123313603343i</v>
      </c>
      <c r="AE3502" t="str">
        <f t="shared" si="1849"/>
        <v>-0.0000876306034021565-0.000549834730899733i</v>
      </c>
      <c r="AF3502" t="str">
        <f t="shared" si="1850"/>
        <v>-15.0843442085575-0.227009868565513i</v>
      </c>
      <c r="AG3502" t="str">
        <f t="shared" si="1851"/>
        <v>1.02281674204734-0.00781479870394451i</v>
      </c>
      <c r="AH3502" t="str">
        <f t="shared" si="1852"/>
        <v>0.00110816025888467+0.00813679426401245i</v>
      </c>
      <c r="AI3502">
        <f t="shared" si="1853"/>
        <v>-41.7111180413415</v>
      </c>
      <c r="AJ3502">
        <f t="shared" si="1854"/>
        <v>82.244530372951132</v>
      </c>
      <c r="AK3502"/>
      <c r="AL3502"/>
      <c r="AM3502"/>
      <c r="AN3502"/>
    </row>
    <row r="3503" spans="1:40" x14ac:dyDescent="0.25">
      <c r="A3503"/>
      <c r="B3503">
        <f t="shared" si="1855"/>
        <v>1569000</v>
      </c>
      <c r="C3503" s="186" t="str">
        <f t="shared" si="1823"/>
        <v>-3.10453707483065E-08+0.00156088115998657i</v>
      </c>
      <c r="D3503" s="158" t="str">
        <f t="shared" si="1824"/>
        <v>-5.95700619502047+0.011966755559897i</v>
      </c>
      <c r="E3503" t="str">
        <f t="shared" si="1825"/>
        <v>2870</v>
      </c>
      <c r="F3503" t="str">
        <f t="shared" si="1826"/>
        <v>0.777000777000777</v>
      </c>
      <c r="G3503" t="str">
        <f t="shared" si="1821"/>
        <v>0.777000777000777</v>
      </c>
      <c r="H3503" t="str">
        <f t="shared" si="1827"/>
        <v>9.12734659232434+0.238832181429747i</v>
      </c>
      <c r="I3503" t="str">
        <f t="shared" si="1828"/>
        <v>6161.44859185298i</v>
      </c>
      <c r="J3503" t="str">
        <f t="shared" si="1822"/>
        <v>-32471.4155228403+1332.57838481047i</v>
      </c>
      <c r="K3503" t="str">
        <f t="shared" si="1829"/>
        <v>0.00777396078710165-0.189430891160783i</v>
      </c>
      <c r="L3503" t="str">
        <f t="shared" si="1830"/>
        <v>0.000576631997486166-0.0117761196891617i</v>
      </c>
      <c r="M3503" t="str">
        <f t="shared" si="1831"/>
        <v>0.00835059278458782-0.201207010849945i</v>
      </c>
      <c r="N3503" t="str">
        <f t="shared" si="1832"/>
        <v>-6.95837334945456i</v>
      </c>
      <c r="O3503" t="str">
        <f t="shared" si="1833"/>
        <v>0.780589430217218-0.625044111589861i</v>
      </c>
      <c r="P3503" t="str">
        <f t="shared" si="1834"/>
        <v>0.219410569782782+0.625044111589861i</v>
      </c>
      <c r="Q3503" t="str">
        <f t="shared" si="1835"/>
        <v>-0.219410569782782+6.3333292378647i</v>
      </c>
      <c r="R3503" t="str">
        <f t="shared" si="1836"/>
        <v>0.09737417891878-0.0380172078252259i</v>
      </c>
      <c r="S3503" t="str">
        <f t="shared" si="1837"/>
        <v>0.718262568559941i</v>
      </c>
      <c r="T3503" t="str">
        <f t="shared" si="1838"/>
        <v>0.0273063373420238+0.0699402278616182i</v>
      </c>
      <c r="U3503" t="str">
        <f t="shared" si="1839"/>
        <v>0.0000500000000000001-0.000153692704378291i</v>
      </c>
      <c r="V3503" t="str">
        <f t="shared" si="1840"/>
        <v>3.33333333333333E-06-0.00016906197481612i</v>
      </c>
      <c r="W3503" t="str">
        <f t="shared" si="1841"/>
        <v>0.0000141730058880433-0.0000823313210022077i</v>
      </c>
      <c r="X3503" t="str">
        <f t="shared" si="1842"/>
        <v>0.0000142971468505821-0.0000822870575744846i</v>
      </c>
      <c r="Y3503" t="str">
        <f t="shared" si="1843"/>
        <v>0.009+0.985831774696477i</v>
      </c>
      <c r="Z3503" t="str">
        <f t="shared" si="1844"/>
        <v>-0.00116671858221547-0.000213722864213313i</v>
      </c>
      <c r="AA3503" t="str">
        <f t="shared" si="1845"/>
        <v>0.12986450658898-14.2012037929426i</v>
      </c>
      <c r="AB3503" t="str">
        <f t="shared" si="1846"/>
        <v>0.188628428445329+0.483137489345449i</v>
      </c>
      <c r="AC3503" t="str">
        <f t="shared" si="1847"/>
        <v>1.09878580925429-0.0339188778163154i</v>
      </c>
      <c r="AD3503" t="str">
        <f t="shared" si="1848"/>
        <v>0.157946048983432+0.444576948453688i</v>
      </c>
      <c r="AE3503" t="str">
        <f t="shared" si="1849"/>
        <v>-0.0000892623315497491-0.000552452868965485i</v>
      </c>
      <c r="AF3503" t="str">
        <f t="shared" si="1850"/>
        <v>-15.0843527873448-0.22686542586985i</v>
      </c>
      <c r="AG3503" t="str">
        <f t="shared" si="1851"/>
        <v>1.02292922274512-0.00791074713514438i</v>
      </c>
      <c r="AH3503" t="str">
        <f t="shared" si="1852"/>
        <v>0.00113053822920739+0.00817513834469744i</v>
      </c>
      <c r="AI3503">
        <f t="shared" si="1853"/>
        <v>-41.667827201688716</v>
      </c>
      <c r="AJ3503">
        <f t="shared" si="1854"/>
        <v>82.126515819727189</v>
      </c>
      <c r="AK3503"/>
      <c r="AL3503"/>
      <c r="AM3503"/>
      <c r="AN3503"/>
    </row>
    <row r="3504" spans="1:40" x14ac:dyDescent="0.25">
      <c r="A3504"/>
      <c r="B3504">
        <f t="shared" si="1855"/>
        <v>1570000</v>
      </c>
      <c r="C3504" s="186" t="str">
        <f t="shared" si="1823"/>
        <v>-3.10058351003127E-08+0.00155988696816572i</v>
      </c>
      <c r="D3504" s="158" t="str">
        <f t="shared" si="1824"/>
        <v>-5.95700619471736+0.0119591334226039i</v>
      </c>
      <c r="E3504" t="str">
        <f t="shared" si="1825"/>
        <v>2870</v>
      </c>
      <c r="F3504" t="str">
        <f t="shared" si="1826"/>
        <v>0.777000777000777</v>
      </c>
      <c r="G3504" t="str">
        <f t="shared" si="1821"/>
        <v>0.777000777000777</v>
      </c>
      <c r="H3504" t="str">
        <f t="shared" si="1827"/>
        <v>9.12735515504469+0.238680300139243i</v>
      </c>
      <c r="I3504" t="str">
        <f t="shared" si="1828"/>
        <v>6165.37558266997i</v>
      </c>
      <c r="J3504" t="str">
        <f t="shared" si="1822"/>
        <v>-32512.8212126397+1333.42770181799i</v>
      </c>
      <c r="K3504" t="str">
        <f t="shared" si="1829"/>
        <v>0.00776407682218466-0.18931063248253i</v>
      </c>
      <c r="L3504" t="str">
        <f t="shared" si="1830"/>
        <v>0.000575899422619985-0.0117686548245535i</v>
      </c>
      <c r="M3504" t="str">
        <f t="shared" si="1831"/>
        <v>0.00833997624480464-0.201079287307083i</v>
      </c>
      <c r="N3504" t="str">
        <f t="shared" si="1832"/>
        <v>-6.96280825917378i</v>
      </c>
      <c r="O3504" t="str">
        <f t="shared" si="1833"/>
        <v>0.777809748629192-0.628499797086199i</v>
      </c>
      <c r="P3504" t="str">
        <f t="shared" si="1834"/>
        <v>0.222190251370808+0.628499797086199i</v>
      </c>
      <c r="Q3504" t="str">
        <f t="shared" si="1835"/>
        <v>-0.222190251370808+6.33430846208758i</v>
      </c>
      <c r="R3504" t="str">
        <f t="shared" si="1836"/>
        <v>0.0978706966852291-0.0385103074043764i</v>
      </c>
      <c r="S3504" t="str">
        <f t="shared" si="1837"/>
        <v>0.718720352223778i</v>
      </c>
      <c r="T3504" t="str">
        <f t="shared" si="1838"/>
        <v>0.0276781417019194+0.0703416615939944i</v>
      </c>
      <c r="U3504" t="str">
        <f t="shared" si="1839"/>
        <v>0.0000499999999999999-0.000153594810936012i</v>
      </c>
      <c r="V3504" t="str">
        <f t="shared" si="1840"/>
        <v>3.33333333333333E-06-0.000168954292029613i</v>
      </c>
      <c r="W3504" t="str">
        <f t="shared" si="1841"/>
        <v>0.0000141726314609248-0.0000822811451290686i</v>
      </c>
      <c r="X3504" t="str">
        <f t="shared" si="1842"/>
        <v>0.0000142966167383756-0.000082236910082326i</v>
      </c>
      <c r="Y3504" t="str">
        <f t="shared" si="1843"/>
        <v>0.009+0.986460093227195i</v>
      </c>
      <c r="Z3504" t="str">
        <f t="shared" si="1844"/>
        <v>-0.00116526500203179-0.000213565904134563i</v>
      </c>
      <c r="AA3504" t="str">
        <f t="shared" si="1845"/>
        <v>0.129699105989172-14.1921584757142i</v>
      </c>
      <c r="AB3504" t="str">
        <f t="shared" si="1846"/>
        <v>0.191196801904493+0.485910538440779i</v>
      </c>
      <c r="AC3504" t="str">
        <f t="shared" si="1847"/>
        <v>1.09930112155064-0.0343932343146526i</v>
      </c>
      <c r="AD3504" t="str">
        <f t="shared" si="1848"/>
        <v>0.159940054934688+0.447021643654176i</v>
      </c>
      <c r="AE3504" t="str">
        <f t="shared" si="1849"/>
        <v>-0.000090903966943711-0.000555056418940397i</v>
      </c>
      <c r="AF3504" t="str">
        <f t="shared" si="1850"/>
        <v>-15.084361349762-0.226721166716639i</v>
      </c>
      <c r="AG3504" t="str">
        <f t="shared" si="1851"/>
        <v>1.02304110484924-0.00800713700132213i</v>
      </c>
      <c r="AH3504" t="str">
        <f t="shared" si="1852"/>
        <v>0.00115305284690605+0.00821327125423729i</v>
      </c>
      <c r="AI3504">
        <f t="shared" si="1853"/>
        <v>-41.624913860916344</v>
      </c>
      <c r="AJ3504">
        <f t="shared" si="1854"/>
        <v>82.008531788338431</v>
      </c>
      <c r="AK3504"/>
      <c r="AL3504"/>
      <c r="AM3504"/>
      <c r="AN3504"/>
    </row>
    <row r="3505" spans="1:40" x14ac:dyDescent="0.25">
      <c r="A3505"/>
      <c r="B3505">
        <f t="shared" si="1855"/>
        <v>1571000</v>
      </c>
      <c r="C3505" s="186" t="str">
        <f t="shared" si="1823"/>
        <v>-3.09663749260241E-08+0.00155889404202509i</v>
      </c>
      <c r="D3505" s="158" t="str">
        <f t="shared" si="1824"/>
        <v>-5.95700619441483+0.011951520988859i</v>
      </c>
      <c r="E3505" t="str">
        <f t="shared" si="1825"/>
        <v>2870</v>
      </c>
      <c r="F3505" t="str">
        <f t="shared" si="1826"/>
        <v>0.777000777000777</v>
      </c>
      <c r="G3505" t="str">
        <f t="shared" si="1821"/>
        <v>0.777000777000777</v>
      </c>
      <c r="H3505" t="str">
        <f t="shared" si="1827"/>
        <v>9.12736370143603+0.238528611745416i</v>
      </c>
      <c r="I3505" t="str">
        <f t="shared" si="1828"/>
        <v>6169.30257348696i</v>
      </c>
      <c r="J3505" t="str">
        <f t="shared" si="1822"/>
        <v>-32554.2532838916+1334.27701882552i</v>
      </c>
      <c r="K3505" t="str">
        <f t="shared" si="1829"/>
        <v>0.00775421168513371-0.189190526144979i</v>
      </c>
      <c r="L3505" t="str">
        <f t="shared" si="1830"/>
        <v>0.000575168241791813-0.0117611993951001i</v>
      </c>
      <c r="M3505" t="str">
        <f t="shared" si="1831"/>
        <v>0.00832937992692552-0.200951725540079i</v>
      </c>
      <c r="N3505" t="str">
        <f t="shared" si="1832"/>
        <v>-6.967243168893i</v>
      </c>
      <c r="O3505" t="str">
        <f t="shared" si="1833"/>
        <v>0.775014768774144-0.631943121002168i</v>
      </c>
      <c r="P3505" t="str">
        <f t="shared" si="1834"/>
        <v>0.224985231225856+0.631943121002168i</v>
      </c>
      <c r="Q3505" t="str">
        <f t="shared" si="1835"/>
        <v>-0.224985231225856+6.33530004789083i</v>
      </c>
      <c r="R3505" t="str">
        <f t="shared" si="1836"/>
        <v>0.0983642930494839-0.0390061627032539i</v>
      </c>
      <c r="S3505" t="str">
        <f t="shared" si="1837"/>
        <v>0.719178135887615i</v>
      </c>
      <c r="T3505" t="str">
        <f t="shared" si="1838"/>
        <v>0.0280523793810552+0.0707414489132309i</v>
      </c>
      <c r="U3505" t="str">
        <f t="shared" si="1839"/>
        <v>0.0000499999999999999-0.000153497042119375i</v>
      </c>
      <c r="V3505" t="str">
        <f t="shared" si="1840"/>
        <v>3.33333333333333E-06-0.000168846746331313i</v>
      </c>
      <c r="W3505" t="str">
        <f t="shared" si="1841"/>
        <v>0.0000141722568206446-0.0000822310344218912i</v>
      </c>
      <c r="X3505" t="str">
        <f t="shared" si="1842"/>
        <v>0.0000142960867104183-0.0000821868277195828i</v>
      </c>
      <c r="Y3505" t="str">
        <f t="shared" si="1843"/>
        <v>0.009+0.987088411757913i</v>
      </c>
      <c r="Z3505" t="str">
        <f t="shared" si="1844"/>
        <v>-0.00116381419449042-0.000213409170443486i</v>
      </c>
      <c r="AA3505" t="str">
        <f t="shared" si="1845"/>
        <v>0.129534021179253-14.1831246737779i</v>
      </c>
      <c r="AB3505" t="str">
        <f t="shared" si="1846"/>
        <v>0.193781984398806+0.488672214340237i</v>
      </c>
      <c r="AC3505" t="str">
        <f t="shared" si="1847"/>
        <v>1.09981360846621-0.0348704876105489i</v>
      </c>
      <c r="AD3505" t="str">
        <f t="shared" si="1848"/>
        <v>0.161944884139256+0.449457351328449i</v>
      </c>
      <c r="AE3505" t="str">
        <f t="shared" si="1849"/>
        <v>-0.0000925554343896419-0.000557645368675842i</v>
      </c>
      <c r="AF3505" t="str">
        <f t="shared" si="1850"/>
        <v>-15.0843698958509-0.226577090756557i</v>
      </c>
      <c r="AG3505" t="str">
        <f t="shared" si="1851"/>
        <v>1.02315238701779-0.0081039653595404i</v>
      </c>
      <c r="AH3505" t="str">
        <f t="shared" si="1852"/>
        <v>0.00117570302913397+0.00825119299589405i</v>
      </c>
      <c r="AI3505">
        <f t="shared" si="1853"/>
        <v>-41.582373143547649</v>
      </c>
      <c r="AJ3505">
        <f t="shared" si="1854"/>
        <v>81.890578114369731</v>
      </c>
      <c r="AK3505"/>
      <c r="AL3505"/>
      <c r="AM3505"/>
      <c r="AN3505"/>
    </row>
    <row r="3506" spans="1:40" x14ac:dyDescent="0.25">
      <c r="A3506"/>
      <c r="B3506">
        <f t="shared" si="1855"/>
        <v>1572000</v>
      </c>
      <c r="C3506" s="186" t="str">
        <f t="shared" si="1823"/>
        <v>-3.09269900334569E-08+0.00155790237914927i</v>
      </c>
      <c r="D3506" s="158" t="str">
        <f t="shared" si="1824"/>
        <v>-5.95700619411288+0.0119439182401444i</v>
      </c>
      <c r="E3506" t="str">
        <f t="shared" si="1825"/>
        <v>2870</v>
      </c>
      <c r="F3506" t="str">
        <f t="shared" si="1826"/>
        <v>0.777000777000777</v>
      </c>
      <c r="G3506" t="str">
        <f t="shared" si="1821"/>
        <v>0.777000777000777</v>
      </c>
      <c r="H3506" t="str">
        <f t="shared" si="1827"/>
        <v>9.12737223153984+0.238377115881311i</v>
      </c>
      <c r="I3506" t="str">
        <f t="shared" si="1828"/>
        <v>6173.22956430394i</v>
      </c>
      <c r="J3506" t="str">
        <f t="shared" si="1822"/>
        <v>-32595.7117365961+1335.12633583305i</v>
      </c>
      <c r="K3506" t="str">
        <f t="shared" si="1829"/>
        <v>0.0077443653281848-0.189070571859326i</v>
      </c>
      <c r="L3506" t="str">
        <f t="shared" si="1830"/>
        <v>0.000574438451469699-0.0117537533829681i</v>
      </c>
      <c r="M3506" t="str">
        <f t="shared" si="1831"/>
        <v>0.0083188037796545-0.200824325242294i</v>
      </c>
      <c r="N3506" t="str">
        <f t="shared" si="1832"/>
        <v>-6.97167807861222i</v>
      </c>
      <c r="O3506" t="str">
        <f t="shared" si="1833"/>
        <v>0.772204545624833-0.635374015613123i</v>
      </c>
      <c r="P3506" t="str">
        <f t="shared" si="1834"/>
        <v>0.227795454375167+0.635374015613123i</v>
      </c>
      <c r="Q3506" t="str">
        <f t="shared" si="1835"/>
        <v>-0.227795454375167+6.3363040629991i</v>
      </c>
      <c r="R3506" t="str">
        <f t="shared" si="1836"/>
        <v>0.0988549483982954-0.0395047585744033i</v>
      </c>
      <c r="S3506" t="str">
        <f t="shared" si="1837"/>
        <v>0.719635919551452i</v>
      </c>
      <c r="T3506" t="str">
        <f t="shared" si="1838"/>
        <v>0.0284290432633488+0.0711395716928186i</v>
      </c>
      <c r="U3506" t="str">
        <f t="shared" si="1839"/>
        <v>0.00005-0.000153399397690546i</v>
      </c>
      <c r="V3506" t="str">
        <f t="shared" si="1840"/>
        <v>3.33333333333333E-06-0.000168739337459601i</v>
      </c>
      <c r="W3506" t="str">
        <f t="shared" si="1841"/>
        <v>0.0000141718819672486-0.0000821809887560358i</v>
      </c>
      <c r="X3506" t="str">
        <f t="shared" si="1842"/>
        <v>0.0000142955567659997-0.0000821368103616861i</v>
      </c>
      <c r="Y3506" t="str">
        <f t="shared" si="1843"/>
        <v>0.009+0.987716730288631i</v>
      </c>
      <c r="Z3506" t="str">
        <f t="shared" si="1844"/>
        <v>-0.00116236615253759-0.000213252662633455i</v>
      </c>
      <c r="AA3506" t="str">
        <f t="shared" si="1845"/>
        <v>0.129369251355818-14.1741023651581i</v>
      </c>
      <c r="AB3506" t="str">
        <f t="shared" si="1846"/>
        <v>0.196383926771349+0.491422391828389i</v>
      </c>
      <c r="AC3506" t="str">
        <f t="shared" si="1847"/>
        <v>1.10032324960018-0.0353506231317394i</v>
      </c>
      <c r="AD3506" t="str">
        <f t="shared" si="1848"/>
        <v>0.163960495256705+0.451884023795166i</v>
      </c>
      <c r="AE3506" t="str">
        <f t="shared" si="1849"/>
        <v>-0.0000942166587638548-0.000560219706312182i</v>
      </c>
      <c r="AF3506" t="str">
        <f t="shared" si="1850"/>
        <v>-15.0843784256527-0.226433197641167i</v>
      </c>
      <c r="AG3506" t="str">
        <f t="shared" si="1851"/>
        <v>1.02326306792225-0.00820122926362413i</v>
      </c>
      <c r="AH3506" t="str">
        <f t="shared" si="1852"/>
        <v>0.00119848769606189+0.00828890357630442i</v>
      </c>
      <c r="AI3506">
        <f t="shared" si="1853"/>
        <v>-41.540200268745167</v>
      </c>
      <c r="AJ3506">
        <f t="shared" si="1854"/>
        <v>81.772654633280894</v>
      </c>
      <c r="AK3506"/>
      <c r="AL3506"/>
      <c r="AM3506"/>
      <c r="AN3506"/>
    </row>
    <row r="3507" spans="1:40" x14ac:dyDescent="0.25">
      <c r="A3507"/>
      <c r="B3507">
        <f t="shared" si="1855"/>
        <v>1573000</v>
      </c>
      <c r="C3507" s="186" t="str">
        <f t="shared" si="1823"/>
        <v>-3.08876802312365E-08+0.00155691197712896i</v>
      </c>
      <c r="D3507" s="158" t="str">
        <f t="shared" si="1824"/>
        <v>-5.95700619381151+0.0119363251579887i</v>
      </c>
      <c r="E3507" t="str">
        <f t="shared" si="1825"/>
        <v>2870</v>
      </c>
      <c r="F3507" t="str">
        <f t="shared" si="1826"/>
        <v>0.777000777000777</v>
      </c>
      <c r="G3507" t="str">
        <f t="shared" si="1821"/>
        <v>0.777000777000777</v>
      </c>
      <c r="H3507" t="str">
        <f t="shared" si="1827"/>
        <v>9.12738074539747+0.238225812180897i</v>
      </c>
      <c r="I3507" t="str">
        <f t="shared" si="1828"/>
        <v>6177.15655512093i</v>
      </c>
      <c r="J3507" t="str">
        <f t="shared" si="1822"/>
        <v>-32637.1965707532+1335.97565284058i</v>
      </c>
      <c r="K3507" t="str">
        <f t="shared" si="1829"/>
        <v>0.00773453770372533-0.188950769337492i</v>
      </c>
      <c r="L3507" t="str">
        <f t="shared" si="1830"/>
        <v>0.000573710048132868-0.0117463167703687i</v>
      </c>
      <c r="M3507" t="str">
        <f t="shared" si="1831"/>
        <v>0.0083082477518582-0.200697086107861i</v>
      </c>
      <c r="N3507" t="str">
        <f t="shared" si="1832"/>
        <v>-6.97611298833144i</v>
      </c>
      <c r="O3507" t="str">
        <f t="shared" si="1833"/>
        <v>0.769379134453829-0.638792413438886i</v>
      </c>
      <c r="P3507" t="str">
        <f t="shared" si="1834"/>
        <v>0.230620865546171+0.638792413438886i</v>
      </c>
      <c r="Q3507" t="str">
        <f t="shared" si="1835"/>
        <v>-0.230620865546171+6.33732057489255i</v>
      </c>
      <c r="R3507" t="str">
        <f t="shared" si="1836"/>
        <v>0.0993426431998934-0.0400060796846897i</v>
      </c>
      <c r="S3507" t="str">
        <f t="shared" si="1837"/>
        <v>0.720093703215289i</v>
      </c>
      <c r="T3507" t="str">
        <f t="shared" si="1838"/>
        <v>0.0288081260712741+0.0715360118290064i</v>
      </c>
      <c r="U3507" t="str">
        <f t="shared" si="1839"/>
        <v>0.00005-0.000153301877412294i</v>
      </c>
      <c r="V3507" t="str">
        <f t="shared" si="1840"/>
        <v>3.33333333333333E-06-0.000168632065153523i</v>
      </c>
      <c r="W3507" t="str">
        <f t="shared" si="1841"/>
        <v>0.0000141715069007825-0.0000821310080071788i</v>
      </c>
      <c r="X3507" t="str">
        <f t="shared" si="1842"/>
        <v>0.0000142950269044114-0.0000820868578843832i</v>
      </c>
      <c r="Y3507" t="str">
        <f t="shared" si="1843"/>
        <v>0.009+0.988345048819349i</v>
      </c>
      <c r="Z3507" t="str">
        <f t="shared" si="1844"/>
        <v>-0.00116092086914193-0.00021309638019937i</v>
      </c>
      <c r="AA3507" t="str">
        <f t="shared" si="1845"/>
        <v>0.129204795718016-14.1650915279352i</v>
      </c>
      <c r="AB3507" t="str">
        <f t="shared" si="1846"/>
        <v>0.19900257874997+0.494160945847008i</v>
      </c>
      <c r="AC3507" t="str">
        <f t="shared" si="1847"/>
        <v>1.10083002462731-0.0358336261156796i</v>
      </c>
      <c r="AD3507" t="str">
        <f t="shared" si="1848"/>
        <v>0.165986846740899+0.454301613568867i</v>
      </c>
      <c r="AE3507" t="str">
        <f t="shared" si="1849"/>
        <v>-0.0000958875650143145-0.000562779420278143i</v>
      </c>
      <c r="AF3507" t="str">
        <f t="shared" si="1850"/>
        <v>-15.084386939209-0.226289487022908i</v>
      </c>
      <c r="AG3507" t="str">
        <f t="shared" si="1851"/>
        <v>1.0233731462475-0.00829892576422041i</v>
      </c>
      <c r="AH3507" t="str">
        <f t="shared" si="1852"/>
        <v>0.00122140577087717+0.00832640300545654i</v>
      </c>
      <c r="AI3507">
        <f t="shared" si="1853"/>
        <v>-41.498390547882408</v>
      </c>
      <c r="AJ3507">
        <f t="shared" si="1854"/>
        <v>81.65476118040911</v>
      </c>
      <c r="AK3507"/>
      <c r="AL3507"/>
      <c r="AM3507"/>
      <c r="AN3507"/>
    </row>
    <row r="3508" spans="1:40" x14ac:dyDescent="0.25">
      <c r="A3508"/>
      <c r="B3508">
        <f t="shared" si="1855"/>
        <v>1574000</v>
      </c>
      <c r="C3508" s="186" t="str">
        <f t="shared" si="1823"/>
        <v>-3.08484453285981E-08+0.00155592283356104i</v>
      </c>
      <c r="D3508" s="158" t="str">
        <f t="shared" si="1824"/>
        <v>-5.9570061935107+0.011928741723968i</v>
      </c>
      <c r="E3508" t="str">
        <f t="shared" si="1825"/>
        <v>2870</v>
      </c>
      <c r="F3508" t="str">
        <f t="shared" si="1826"/>
        <v>0.777000777000777</v>
      </c>
      <c r="G3508" t="str">
        <f t="shared" si="1821"/>
        <v>0.777000777000777</v>
      </c>
      <c r="H3508" t="str">
        <f t="shared" si="1827"/>
        <v>9.12738924305012+0.238074700279076i</v>
      </c>
      <c r="I3508" t="str">
        <f t="shared" si="1828"/>
        <v>6181.08354593792i</v>
      </c>
      <c r="J3508" t="str">
        <f t="shared" si="1822"/>
        <v>-32678.7077863628+1336.8249698481i</v>
      </c>
      <c r="K3508" t="str">
        <f t="shared" si="1829"/>
        <v>0.00772472876429339-0.188831118292126i</v>
      </c>
      <c r="L3508" t="str">
        <f t="shared" si="1830"/>
        <v>0.00057298302827167-0.0117388895395581i</v>
      </c>
      <c r="M3508" t="str">
        <f t="shared" si="1831"/>
        <v>0.00829771179256506-0.200570007831684i</v>
      </c>
      <c r="N3508" t="str">
        <f t="shared" si="1832"/>
        <v>-6.98054789805066i</v>
      </c>
      <c r="O3508" t="str">
        <f t="shared" si="1833"/>
        <v>0.766538590832427-0.642198247245067i</v>
      </c>
      <c r="P3508" t="str">
        <f t="shared" si="1834"/>
        <v>0.233461409167573+0.642198247245067i</v>
      </c>
      <c r="Q3508" t="str">
        <f t="shared" si="1835"/>
        <v>-0.233461409167573+6.33834965080559i</v>
      </c>
      <c r="R3508" t="str">
        <f t="shared" si="1836"/>
        <v>0.0998273580060581-0.0405101105156779i</v>
      </c>
      <c r="S3508" t="str">
        <f t="shared" si="1837"/>
        <v>0.720551486879126i</v>
      </c>
      <c r="T3508" t="str">
        <f t="shared" si="1838"/>
        <v>0.0291896203657094+0.07193075124248i</v>
      </c>
      <c r="U3508" t="str">
        <f t="shared" si="1839"/>
        <v>0.00005-0.000153204481047991i</v>
      </c>
      <c r="V3508" t="str">
        <f t="shared" si="1840"/>
        <v>3.33333333333333E-06-0.000168524929152791i</v>
      </c>
      <c r="W3508" t="str">
        <f t="shared" si="1841"/>
        <v>0.0000141711316212927-0.0000820810920513131i</v>
      </c>
      <c r="X3508" t="str">
        <f t="shared" si="1842"/>
        <v>0.0000142944971249481-0.0000820369701637377i</v>
      </c>
      <c r="Y3508" t="str">
        <f t="shared" si="1843"/>
        <v>0.009+0.988973367350067i</v>
      </c>
      <c r="Z3508" t="str">
        <f t="shared" si="1844"/>
        <v>-0.00115947833729442-0.000212940322637661i</v>
      </c>
      <c r="AA3508" t="str">
        <f t="shared" si="1845"/>
        <v>0.129040653467538-14.1560921402452i</v>
      </c>
      <c r="AB3508" t="str">
        <f t="shared" si="1846"/>
        <v>0.201637888946239+0.496887751506673i</v>
      </c>
      <c r="AC3508" t="str">
        <f t="shared" si="1847"/>
        <v>1.1013339133001-0.0363194816098533i</v>
      </c>
      <c r="AD3508" t="str">
        <f t="shared" si="1848"/>
        <v>0.168023896840951+0.45671007336078i</v>
      </c>
      <c r="AE3508" t="str">
        <f t="shared" si="1849"/>
        <v>-0.0000975680781615614-0.000565324499290121i</v>
      </c>
      <c r="AF3508" t="str">
        <f t="shared" si="1850"/>
        <v>-15.0843954365608-0.226145958555108i</v>
      </c>
      <c r="AG3508" t="str">
        <f t="shared" si="1851"/>
        <v>1.02348262069182-0.00839705190885739i</v>
      </c>
      <c r="AH3508" t="str">
        <f t="shared" si="1852"/>
        <v>0.00124445617978243+0.00836369129666502i</v>
      </c>
      <c r="AI3508">
        <f t="shared" si="1853"/>
        <v>-41.456939382194975</v>
      </c>
      <c r="AJ3508">
        <f t="shared" si="1854"/>
        <v>81.536897590972202</v>
      </c>
      <c r="AK3508"/>
      <c r="AL3508"/>
      <c r="AM3508"/>
      <c r="AN3508"/>
    </row>
    <row r="3509" spans="1:40" x14ac:dyDescent="0.25">
      <c r="A3509"/>
      <c r="B3509">
        <f t="shared" si="1855"/>
        <v>1575000</v>
      </c>
      <c r="C3509" s="186" t="str">
        <f t="shared" si="1823"/>
        <v>-3.08092851353801E-08+0.00155493494604845i</v>
      </c>
      <c r="D3509" s="158" t="str">
        <f t="shared" si="1824"/>
        <v>-5.95700619321048+0.0119211679197048i</v>
      </c>
      <c r="E3509" t="str">
        <f t="shared" si="1825"/>
        <v>2870</v>
      </c>
      <c r="F3509" t="str">
        <f t="shared" si="1826"/>
        <v>0.777000777000777</v>
      </c>
      <c r="G3509" t="str">
        <f t="shared" si="1821"/>
        <v>0.777000777000777</v>
      </c>
      <c r="H3509" t="str">
        <f t="shared" si="1827"/>
        <v>9.12739772453892+0.23792377981167i</v>
      </c>
      <c r="I3509" t="str">
        <f t="shared" si="1828"/>
        <v>6185.01053675491i</v>
      </c>
      <c r="J3509" t="str">
        <f t="shared" si="1822"/>
        <v>-32720.245383425+1337.67428685563i</v>
      </c>
      <c r="K3509" t="str">
        <f t="shared" si="1829"/>
        <v>0.00771493846257726-0.188711618436601i</v>
      </c>
      <c r="L3509" t="str">
        <f t="shared" si="1830"/>
        <v>0.000572257388387536-0.0117314716728369i</v>
      </c>
      <c r="M3509" t="str">
        <f t="shared" si="1831"/>
        <v>0.0082871958509648-0.200443090109438i</v>
      </c>
      <c r="N3509" t="str">
        <f t="shared" si="1832"/>
        <v>-6.98498280776988i</v>
      </c>
      <c r="O3509" t="str">
        <f t="shared" si="1833"/>
        <v>0.763682970629553-0.645591450044392i</v>
      </c>
      <c r="P3509" t="str">
        <f t="shared" si="1834"/>
        <v>0.236317029370447+0.645591450044392i</v>
      </c>
      <c r="Q3509" t="str">
        <f t="shared" si="1835"/>
        <v>-0.236317029370447+6.33939135772549i</v>
      </c>
      <c r="R3509" t="str">
        <f t="shared" si="1836"/>
        <v>0.100309073454197-0.04101683536404i</v>
      </c>
      <c r="S3509" t="str">
        <f t="shared" si="1837"/>
        <v>0.721009270542963i</v>
      </c>
      <c r="T3509" t="str">
        <f t="shared" si="1838"/>
        <v>0.0295735185458073+0.0723237718800511i</v>
      </c>
      <c r="U3509" t="str">
        <f t="shared" si="1839"/>
        <v>0.00005-0.000153107208361612i</v>
      </c>
      <c r="V3509" t="str">
        <f t="shared" si="1840"/>
        <v>3.33333333333333E-06-0.000168417929197773i</v>
      </c>
      <c r="W3509" t="str">
        <f t="shared" si="1841"/>
        <v>0.0000141707561288248-0.000082031240764746i</v>
      </c>
      <c r="X3509" t="str">
        <f t="shared" si="1842"/>
        <v>0.0000142939674269062-0.0000819871470761275i</v>
      </c>
      <c r="Y3509" t="str">
        <f t="shared" si="1843"/>
        <v>0.009+0.989601685880785i</v>
      </c>
      <c r="Z3509" t="str">
        <f t="shared" si="1844"/>
        <v>-0.00115803855000827-0.000212784489446264i</v>
      </c>
      <c r="AA3509" t="str">
        <f t="shared" si="1845"/>
        <v>0.128876823808611-14.1471041802795i</v>
      </c>
      <c r="AB3509" t="str">
        <f t="shared" si="1846"/>
        <v>0.204289804854545+0.499602684098439i</v>
      </c>
      <c r="AC3509" t="str">
        <f t="shared" si="1847"/>
        <v>1.10183489545085-0.0368081744721076i</v>
      </c>
      <c r="AD3509" t="str">
        <f t="shared" si="1848"/>
        <v>0.170071603602198+0.459109356079697i</v>
      </c>
      <c r="AE3509" t="str">
        <f t="shared" si="1849"/>
        <v>-0.0000992581232996491-0.000567854932351564i</v>
      </c>
      <c r="AF3509" t="str">
        <f t="shared" si="1850"/>
        <v>-15.0844039177494-0.226002611891965i</v>
      </c>
      <c r="AG3509" t="str">
        <f t="shared" si="1851"/>
        <v>1.02359148996687-0.00849560474200396i</v>
      </c>
      <c r="AH3509" t="str">
        <f t="shared" si="1852"/>
        <v>0.00126763785199465+0.00840076846654844i</v>
      </c>
      <c r="AI3509">
        <f t="shared" si="1853"/>
        <v>-41.415842260503709</v>
      </c>
      <c r="AJ3509">
        <f t="shared" si="1854"/>
        <v>81.419063700070723</v>
      </c>
      <c r="AK3509"/>
      <c r="AL3509"/>
      <c r="AM3509"/>
      <c r="AN3509"/>
    </row>
    <row r="3510" spans="1:40" x14ac:dyDescent="0.25">
      <c r="A3510"/>
      <c r="B3510">
        <f t="shared" si="1855"/>
        <v>1576000</v>
      </c>
      <c r="C3510" s="186" t="str">
        <f t="shared" si="1823"/>
        <v>-3.07701994620251E-08+0.00155394831220021i</v>
      </c>
      <c r="D3510" s="158" t="str">
        <f t="shared" si="1824"/>
        <v>-5.95700619291082+0.0119136037268683i</v>
      </c>
      <c r="E3510" t="str">
        <f t="shared" si="1825"/>
        <v>2870</v>
      </c>
      <c r="F3510" t="str">
        <f t="shared" si="1826"/>
        <v>0.777000777000777</v>
      </c>
      <c r="G3510" t="str">
        <f t="shared" si="1821"/>
        <v>0.777000777000777</v>
      </c>
      <c r="H3510" t="str">
        <f t="shared" si="1827"/>
        <v>9.12740618990479+0.237773050415423i</v>
      </c>
      <c r="I3510" t="str">
        <f t="shared" si="1828"/>
        <v>6188.93752757189i</v>
      </c>
      <c r="J3510" t="str">
        <f t="shared" si="1822"/>
        <v>-32761.8093619397+1338.52360386316i</v>
      </c>
      <c r="K3510" t="str">
        <f t="shared" si="1829"/>
        <v>0.00770516675141475-0.188592269485009i</v>
      </c>
      <c r="L3510" t="str">
        <f t="shared" si="1830"/>
        <v>0.000571533124992959-0.01172406315255i</v>
      </c>
      <c r="M3510" t="str">
        <f t="shared" si="1831"/>
        <v>0.00827669987640771-0.200316332637559i</v>
      </c>
      <c r="N3510" t="str">
        <f t="shared" si="1832"/>
        <v>-6.98941771748909i</v>
      </c>
      <c r="O3510" t="str">
        <f t="shared" si="1833"/>
        <v>0.760812330010671-0.648971955098011i</v>
      </c>
      <c r="P3510" t="str">
        <f t="shared" si="1834"/>
        <v>0.239187669989329+0.648971955098011i</v>
      </c>
      <c r="Q3510" t="str">
        <f t="shared" si="1835"/>
        <v>-0.239187669989329+6.34044576239108i</v>
      </c>
      <c r="R3510" t="str">
        <f t="shared" si="1836"/>
        <v>0.100787770269417-0.0415262383419866i</v>
      </c>
      <c r="S3510" t="str">
        <f t="shared" si="1837"/>
        <v>0.7214670542068i</v>
      </c>
      <c r="T3510" t="str">
        <f t="shared" si="1838"/>
        <v>0.0299598128488825+0.072715055716348i</v>
      </c>
      <c r="U3510" t="str">
        <f t="shared" si="1839"/>
        <v>0.00005-0.000153010059117727i</v>
      </c>
      <c r="V3510" t="str">
        <f t="shared" si="1840"/>
        <v>3.33333333333333E-06-0.0001683110650295i</v>
      </c>
      <c r="W3510" t="str">
        <f t="shared" si="1841"/>
        <v>0.0000141703804234253-0.000081981454024098i</v>
      </c>
      <c r="X3510" t="str">
        <f t="shared" si="1842"/>
        <v>0.0000142934378095852-0.000081937388498243i</v>
      </c>
      <c r="Y3510" t="str">
        <f t="shared" si="1843"/>
        <v>0.009+0.990230004411503i</v>
      </c>
      <c r="Z3510" t="str">
        <f t="shared" si="1844"/>
        <v>-0.00115660150031884-0.000212628880124639i</v>
      </c>
      <c r="AA3510" t="str">
        <f t="shared" si="1845"/>
        <v>0.128713305947984-14.1381276262852i</v>
      </c>
      <c r="AB3510" t="str">
        <f t="shared" si="1846"/>
        <v>0.206958272851325+0.502305619105513i</v>
      </c>
      <c r="AC3510" t="str">
        <f t="shared" si="1847"/>
        <v>1.10233295099378-0.0372996893710112i</v>
      </c>
      <c r="AD3510" t="str">
        <f t="shared" si="1848"/>
        <v>0.172129924867165+0.461499414832773i</v>
      </c>
      <c r="AE3510" t="str">
        <f t="shared" si="1849"/>
        <v>-0.000100957625597063-0.000570370708752295i</v>
      </c>
      <c r="AF3510" t="str">
        <f t="shared" si="1850"/>
        <v>-15.0844123828156-0.225859446688555i</v>
      </c>
      <c r="AG3510" t="str">
        <f t="shared" si="1851"/>
        <v>1.02369975279772-0.00859458130512921i</v>
      </c>
      <c r="AH3510" t="str">
        <f t="shared" si="1852"/>
        <v>0.00129094971974358+0.00843763453500482i</v>
      </c>
      <c r="AI3510">
        <f t="shared" si="1853"/>
        <v>-41.375094757011794</v>
      </c>
      <c r="AJ3510">
        <f t="shared" si="1854"/>
        <v>81.301259342691424</v>
      </c>
      <c r="AK3510"/>
      <c r="AL3510"/>
      <c r="AM3510"/>
      <c r="AN3510"/>
    </row>
    <row r="3511" spans="1:40" x14ac:dyDescent="0.25">
      <c r="A3511"/>
      <c r="B3511">
        <f t="shared" si="1855"/>
        <v>1577000</v>
      </c>
      <c r="C3511" s="186" t="str">
        <f t="shared" si="1823"/>
        <v>-3.07311881195754E-08+0.00155296292963141i</v>
      </c>
      <c r="D3511" s="158" t="str">
        <f t="shared" si="1824"/>
        <v>-5.95700619261173+0.0119060491271741i</v>
      </c>
      <c r="E3511" t="str">
        <f t="shared" si="1825"/>
        <v>2870</v>
      </c>
      <c r="F3511" t="str">
        <f t="shared" si="1826"/>
        <v>0.777000777000777</v>
      </c>
      <c r="G3511" t="str">
        <f t="shared" si="1821"/>
        <v>0.777000777000777</v>
      </c>
      <c r="H3511" t="str">
        <f t="shared" si="1827"/>
        <v>9.12741463918856+0.237622511727995i</v>
      </c>
      <c r="I3511" t="str">
        <f t="shared" si="1828"/>
        <v>6192.86451838888i</v>
      </c>
      <c r="J3511" t="str">
        <f t="shared" si="1822"/>
        <v>-32803.3997219071+1339.37292087069i</v>
      </c>
      <c r="K3511" t="str">
        <f t="shared" si="1829"/>
        <v>0.0076954135837926-0.188473071152163i</v>
      </c>
      <c r="L3511" t="str">
        <f t="shared" si="1830"/>
        <v>0.000570810234611412-0.0117166639610867i</v>
      </c>
      <c r="M3511" t="str">
        <f t="shared" si="1831"/>
        <v>0.00826622381840401-0.20018973511325i</v>
      </c>
      <c r="N3511" t="str">
        <f t="shared" si="1832"/>
        <v>-6.99385262720831i</v>
      </c>
      <c r="O3511" t="str">
        <f t="shared" si="1833"/>
        <v>0.757926725436651-0.65233969591684i</v>
      </c>
      <c r="P3511" t="str">
        <f t="shared" si="1834"/>
        <v>0.242073274563349+0.65233969591684i</v>
      </c>
      <c r="Q3511" t="str">
        <f t="shared" si="1835"/>
        <v>-0.242073274563349+6.34151293129147i</v>
      </c>
      <c r="R3511" t="str">
        <f t="shared" si="1836"/>
        <v>0.101263429266607-0.0420383033777303i</v>
      </c>
      <c r="S3511" t="str">
        <f t="shared" si="1837"/>
        <v>0.721924837870637i</v>
      </c>
      <c r="T3511" t="str">
        <f t="shared" si="1838"/>
        <v>0.0303484953503246+0.07310458475552i</v>
      </c>
      <c r="U3511" t="str">
        <f t="shared" si="1839"/>
        <v>0.00005-0.000152913033081508i</v>
      </c>
      <c r="V3511" t="str">
        <f t="shared" si="1840"/>
        <v>3.33333333333333E-06-0.000168204336389659i</v>
      </c>
      <c r="W3511" t="str">
        <f t="shared" si="1841"/>
        <v>0.0000141700045051398-0.0000819317317063043i</v>
      </c>
      <c r="X3511" t="str">
        <f t="shared" si="1842"/>
        <v>0.0000142929082722864-0.0000818876943070899i</v>
      </c>
      <c r="Y3511" t="str">
        <f t="shared" si="1843"/>
        <v>0.009+0.990858322942221i</v>
      </c>
      <c r="Z3511" t="str">
        <f t="shared" si="1844"/>
        <v>-0.00115516718128359-0.000212473494173737i</v>
      </c>
      <c r="AA3511" t="str">
        <f t="shared" si="1845"/>
        <v>0.128550099094923-14.1291624565642i</v>
      </c>
      <c r="AB3511" t="str">
        <f t="shared" si="1846"/>
        <v>0.209643238194457+0.504996432215031i</v>
      </c>
      <c r="AC3511" t="str">
        <f t="shared" si="1847"/>
        <v>1.10282805992719-0.0377940107862474i</v>
      </c>
      <c r="AD3511" t="str">
        <f t="shared" si="1848"/>
        <v>0.174198818276545+0.463880202926376i</v>
      </c>
      <c r="AE3511" t="str">
        <f t="shared" si="1849"/>
        <v>-0.000102666510297659-0.000572871818067872i</v>
      </c>
      <c r="AF3511" t="str">
        <f t="shared" si="1850"/>
        <v>-15.0844208318003-0.225716462600821i</v>
      </c>
      <c r="AG3511" t="str">
        <f t="shared" si="1851"/>
        <v>1.02380740792283-0.00869397863676155i</v>
      </c>
      <c r="AH3511" t="str">
        <f t="shared" si="1852"/>
        <v>0.00131439071827069+0.00847428952518895i</v>
      </c>
      <c r="AI3511">
        <f t="shared" si="1853"/>
        <v>-41.334692529168954</v>
      </c>
      <c r="AJ3511">
        <f t="shared" si="1854"/>
        <v>81.183484353708366</v>
      </c>
      <c r="AK3511"/>
      <c r="AL3511"/>
      <c r="AM3511"/>
      <c r="AN3511"/>
    </row>
    <row r="3512" spans="1:40" x14ac:dyDescent="0.25">
      <c r="A3512"/>
      <c r="B3512">
        <f t="shared" si="1855"/>
        <v>1578000</v>
      </c>
      <c r="C3512" s="186" t="str">
        <f t="shared" si="1823"/>
        <v>-3.06922509196741E-08+0.00155197879596322i</v>
      </c>
      <c r="D3512" s="158" t="str">
        <f t="shared" si="1824"/>
        <v>-5.95700619231322+0.0118985041023847i</v>
      </c>
      <c r="E3512" t="str">
        <f t="shared" si="1825"/>
        <v>2870</v>
      </c>
      <c r="F3512" t="str">
        <f t="shared" si="1826"/>
        <v>0.777000777000777</v>
      </c>
      <c r="G3512" t="str">
        <f t="shared" si="1821"/>
        <v>0.777000777000777</v>
      </c>
      <c r="H3512" t="str">
        <f t="shared" si="1827"/>
        <v>9.12742307243096+0.237472163387962i</v>
      </c>
      <c r="I3512" t="str">
        <f t="shared" si="1828"/>
        <v>6196.79150920587i</v>
      </c>
      <c r="J3512" t="str">
        <f t="shared" si="1822"/>
        <v>-32845.016463327+1340.22223787821i</v>
      </c>
      <c r="K3512" t="str">
        <f t="shared" si="1829"/>
        <v>0.00768567891284607-0.188354023153594i</v>
      </c>
      <c r="L3512" t="str">
        <f t="shared" si="1830"/>
        <v>0.000570088713777339-0.0117092740808803i</v>
      </c>
      <c r="M3512" t="str">
        <f t="shared" si="1831"/>
        <v>0.00825576762662341-0.200063297234474i</v>
      </c>
      <c r="N3512" t="str">
        <f t="shared" si="1832"/>
        <v>-6.99828753692753i</v>
      </c>
      <c r="O3512" t="str">
        <f t="shared" si="1833"/>
        <v>0.755026213662703-0.655694606262826i</v>
      </c>
      <c r="P3512" t="str">
        <f t="shared" si="1834"/>
        <v>0.244973786337297+0.655694606262826i</v>
      </c>
      <c r="Q3512" t="str">
        <f t="shared" si="1835"/>
        <v>-0.244973786337297+6.3425929306647i</v>
      </c>
      <c r="R3512" t="str">
        <f t="shared" si="1836"/>
        <v>0.101736031352504-0.0425530142159643i</v>
      </c>
      <c r="S3512" t="str">
        <f t="shared" si="1837"/>
        <v>0.722382621534474i</v>
      </c>
      <c r="T3512" t="str">
        <f t="shared" si="1838"/>
        <v>0.030739557963522+0.0734923410329353i</v>
      </c>
      <c r="U3512" t="str">
        <f t="shared" si="1839"/>
        <v>0.00005-0.000152816130018719i</v>
      </c>
      <c r="V3512" t="str">
        <f t="shared" si="1840"/>
        <v>3.33333333333333E-06-0.000168097743020591i</v>
      </c>
      <c r="W3512" t="str">
        <f t="shared" si="1841"/>
        <v>0.0000141696283740147-0.0000818820736886099i</v>
      </c>
      <c r="X3512" t="str">
        <f t="shared" si="1842"/>
        <v>0.0000142923788143138-0.0000818380643799828i</v>
      </c>
      <c r="Y3512" t="str">
        <f t="shared" si="1843"/>
        <v>0.009+0.991486641472939i</v>
      </c>
      <c r="Z3512" t="str">
        <f t="shared" si="1844"/>
        <v>-0.00115373558598193-0.000212318331096014i</v>
      </c>
      <c r="AA3512" t="str">
        <f t="shared" si="1845"/>
        <v>0.128387202461198-14.1202086494737i</v>
      </c>
      <c r="AB3512" t="str">
        <f t="shared" si="1846"/>
        <v>0.212344645022741+0.507674999329783i</v>
      </c>
      <c r="AC3512" t="str">
        <f t="shared" si="1847"/>
        <v>1.10332020233549-0.0382911230090206i</v>
      </c>
      <c r="AD3512" t="str">
        <f t="shared" si="1848"/>
        <v>0.176278241270165+0.466251673866885i</v>
      </c>
      <c r="AE3512" t="str">
        <f t="shared" si="1849"/>
        <v>-0.000104384702721558-0.00057535825015889i</v>
      </c>
      <c r="AF3512" t="str">
        <f t="shared" si="1850"/>
        <v>-15.0844292647442-0.225573659285577i</v>
      </c>
      <c r="AG3512" t="str">
        <f t="shared" si="1851"/>
        <v>1.02391445409407-0.00879379377254788i</v>
      </c>
      <c r="AH3512" t="str">
        <f t="shared" si="1852"/>
        <v>0.00133795978582729+0.00851073346348818i</v>
      </c>
      <c r="AI3512">
        <f t="shared" si="1853"/>
        <v>-41.294631315603922</v>
      </c>
      <c r="AJ3512">
        <f t="shared" si="1854"/>
        <v>81.065738567886854</v>
      </c>
      <c r="AK3512"/>
      <c r="AL3512"/>
      <c r="AM3512"/>
      <c r="AN3512"/>
    </row>
    <row r="3513" spans="1:40" x14ac:dyDescent="0.25">
      <c r="A3513"/>
      <c r="B3513">
        <f t="shared" si="1855"/>
        <v>1579000</v>
      </c>
      <c r="C3513" s="186" t="str">
        <f t="shared" si="1823"/>
        <v>-3.06533876745586E-08+0.00155099590882278i</v>
      </c>
      <c r="D3513" s="158" t="str">
        <f t="shared" si="1824"/>
        <v>-5.95700619201527+0.011890968634308i</v>
      </c>
      <c r="E3513" t="str">
        <f t="shared" si="1825"/>
        <v>2870</v>
      </c>
      <c r="F3513" t="str">
        <f t="shared" si="1826"/>
        <v>0.777000777000777</v>
      </c>
      <c r="G3513" t="str">
        <f t="shared" si="1821"/>
        <v>0.777000777000777</v>
      </c>
      <c r="H3513" t="str">
        <f t="shared" si="1827"/>
        <v>9.12743148967254+0.237322005034812i</v>
      </c>
      <c r="I3513" t="str">
        <f t="shared" si="1828"/>
        <v>6200.71850002285i</v>
      </c>
      <c r="J3513" t="str">
        <f t="shared" si="1822"/>
        <v>-32886.6595861994+1341.07155488574i</v>
      </c>
      <c r="K3513" t="str">
        <f t="shared" si="1829"/>
        <v>0.00767596269185841-0.188235125205547i</v>
      </c>
      <c r="L3513" t="str">
        <f t="shared" si="1830"/>
        <v>0.000569368559036092-0.011701893494408i</v>
      </c>
      <c r="M3513" t="str">
        <f t="shared" si="1831"/>
        <v>0.0082453312508945-0.199937018699955i</v>
      </c>
      <c r="N3513" t="str">
        <f t="shared" si="1832"/>
        <v>-7.00272244664675i</v>
      </c>
      <c r="O3513" t="str">
        <f t="shared" si="1833"/>
        <v>0.75211085173723-0.659036620150276i</v>
      </c>
      <c r="P3513" t="str">
        <f t="shared" si="1834"/>
        <v>0.24788914826277+0.659036620150276i</v>
      </c>
      <c r="Q3513" t="str">
        <f t="shared" si="1835"/>
        <v>-0.24788914826277+6.34368582649647i</v>
      </c>
      <c r="R3513" t="str">
        <f t="shared" si="1836"/>
        <v>0.102205557527777-0.0430703544183793i</v>
      </c>
      <c r="S3513" t="str">
        <f t="shared" si="1837"/>
        <v>0.722840405198309i</v>
      </c>
      <c r="T3513" t="str">
        <f t="shared" si="1838"/>
        <v>0.0311329924398161+0.0738783066168974i</v>
      </c>
      <c r="U3513" t="str">
        <f t="shared" si="1839"/>
        <v>0.0000500000000000001-0.000152719349695718i</v>
      </c>
      <c r="V3513" t="str">
        <f t="shared" si="1840"/>
        <v>3.33333333333333E-06-0.00016799128466529i</v>
      </c>
      <c r="W3513" t="str">
        <f t="shared" si="1841"/>
        <v>0.000014169252030096-0.0000818324798485717i</v>
      </c>
      <c r="X3513" t="str">
        <f t="shared" si="1842"/>
        <v>0.0000142918494349736-0.0000817884985945486i</v>
      </c>
      <c r="Y3513" t="str">
        <f t="shared" si="1843"/>
        <v>0.009+0.992114960003657i</v>
      </c>
      <c r="Z3513" t="str">
        <f t="shared" si="1844"/>
        <v>-0.00115230670751523-0.000212163390395419i</v>
      </c>
      <c r="AA3513" t="str">
        <f t="shared" si="1845"/>
        <v>0.128224615261074-14.1112661834255i</v>
      </c>
      <c r="AB3513" t="str">
        <f t="shared" si="1846"/>
        <v>0.215062436355574+0.510341196580071i</v>
      </c>
      <c r="AC3513" t="str">
        <f t="shared" si="1847"/>
        <v>1.10380935839136-0.0387910101425017i</v>
      </c>
      <c r="AD3513" t="str">
        <f t="shared" si="1848"/>
        <v>0.178368151087968+0.468613781361534i</v>
      </c>
      <c r="AE3513" t="str">
        <f t="shared" si="1849"/>
        <v>-0.000106112128266075-0.000577829995170356i</v>
      </c>
      <c r="AF3513" t="str">
        <f t="shared" si="1850"/>
        <v>-15.0844376816878-0.225431036400504i</v>
      </c>
      <c r="AG3513" t="str">
        <f t="shared" si="1851"/>
        <v>1.0240208900767-0.00889402374531248i</v>
      </c>
      <c r="AH3513" t="str">
        <f t="shared" si="1852"/>
        <v>0.00136165586367307+0.00854696637950011i</v>
      </c>
      <c r="AI3513">
        <f t="shared" si="1853"/>
        <v>-41.2549069341189</v>
      </c>
      <c r="AJ3513">
        <f t="shared" si="1854"/>
        <v>80.948021819885867</v>
      </c>
      <c r="AK3513"/>
      <c r="AL3513"/>
      <c r="AM3513"/>
      <c r="AN3513"/>
    </row>
    <row r="3514" spans="1:40" x14ac:dyDescent="0.25">
      <c r="A3514"/>
      <c r="B3514">
        <f t="shared" si="1855"/>
        <v>1580000</v>
      </c>
      <c r="C3514" s="186" t="str">
        <f t="shared" si="1823"/>
        <v>-3.06145981970606E-08+0.00155001426584329i</v>
      </c>
      <c r="D3514" s="158" t="str">
        <f t="shared" si="1824"/>
        <v>-5.95700619171788+0.0118834427047986i</v>
      </c>
      <c r="E3514" t="str">
        <f t="shared" si="1825"/>
        <v>2870</v>
      </c>
      <c r="F3514" t="str">
        <f t="shared" si="1826"/>
        <v>0.777000777000777</v>
      </c>
      <c r="G3514" t="str">
        <f t="shared" si="1821"/>
        <v>0.777000777000777</v>
      </c>
      <c r="H3514" t="str">
        <f t="shared" si="1827"/>
        <v>9.12743989095373+0.237172036308943i</v>
      </c>
      <c r="I3514" t="str">
        <f t="shared" si="1828"/>
        <v>6204.64549083984i</v>
      </c>
      <c r="J3514" t="str">
        <f t="shared" si="1822"/>
        <v>-32928.3290905244+1341.92087189327i</v>
      </c>
      <c r="K3514" t="str">
        <f t="shared" si="1829"/>
        <v>0.00766626487425998-0.188116377024977i</v>
      </c>
      <c r="L3514" t="str">
        <f t="shared" si="1830"/>
        <v>0.00056864976694392-0.011694522184191i</v>
      </c>
      <c r="M3514" t="str">
        <f t="shared" si="1831"/>
        <v>0.0082349146412039-0.199810899209168i</v>
      </c>
      <c r="N3514" t="str">
        <f t="shared" si="1832"/>
        <v>-7.00715735636597i</v>
      </c>
      <c r="O3514" t="str">
        <f t="shared" si="1833"/>
        <v>0.749180697000711-0.662365671847151i</v>
      </c>
      <c r="P3514" t="str">
        <f t="shared" si="1834"/>
        <v>0.250819302999289+0.662365671847151i</v>
      </c>
      <c r="Q3514" t="str">
        <f t="shared" si="1835"/>
        <v>-0.250819302999289+6.34479168451882i</v>
      </c>
      <c r="R3514" t="str">
        <f t="shared" si="1836"/>
        <v>0.102671988889095-0.0435903073642011i</v>
      </c>
      <c r="S3514" t="str">
        <f t="shared" si="1837"/>
        <v>0.723298188862146i</v>
      </c>
      <c r="T3514" t="str">
        <f t="shared" si="1838"/>
        <v>0.0315287903684709+0.0742624636103568i</v>
      </c>
      <c r="U3514" t="str">
        <f t="shared" si="1839"/>
        <v>0.0000500000000000001-0.000152622691879455i</v>
      </c>
      <c r="V3514" t="str">
        <f t="shared" si="1840"/>
        <v>3.33333333333333E-06-0.0001678849610674i</v>
      </c>
      <c r="W3514" t="str">
        <f t="shared" si="1841"/>
        <v>0.0000141688754734298-0.0000817829500640556i</v>
      </c>
      <c r="X3514" t="str">
        <f t="shared" si="1842"/>
        <v>0.0000142913201335746-0.0000817389968287225i</v>
      </c>
      <c r="Y3514" t="str">
        <f t="shared" si="1843"/>
        <v>0.009+0.992743278534375i</v>
      </c>
      <c r="Z3514" t="str">
        <f t="shared" si="1844"/>
        <v>-0.00115088053900663-0.000212008671577391i</v>
      </c>
      <c r="AA3514" t="str">
        <f t="shared" si="1845"/>
        <v>0.128062336711304-14.1023350368862i</v>
      </c>
      <c r="AB3514" t="str">
        <f t="shared" si="1846"/>
        <v>0.217796554092747+0.512994900335537i</v>
      </c>
      <c r="AC3514" t="str">
        <f t="shared" si="1847"/>
        <v>1.10429550835786-0.0392936561022939i</v>
      </c>
      <c r="AD3514" t="str">
        <f t="shared" si="1848"/>
        <v>0.180468504770996+0.470966479319196i</v>
      </c>
      <c r="AE3514" t="str">
        <f t="shared" si="1849"/>
        <v>-0.000107848712406621-0.000580287043530987i</v>
      </c>
      <c r="AF3514" t="str">
        <f t="shared" si="1850"/>
        <v>-15.0844460826716-0.225288593604144i</v>
      </c>
      <c r="AG3514" t="str">
        <f t="shared" si="1851"/>
        <v>1.02412671464935-0.00899466558511645i</v>
      </c>
      <c r="AH3514" t="str">
        <f t="shared" si="1852"/>
        <v>0.00138547789607434+0.00858298830600916i</v>
      </c>
      <c r="AI3514">
        <f t="shared" si="1853"/>
        <v>-41.215515279746953</v>
      </c>
      <c r="AJ3514">
        <f t="shared" si="1854"/>
        <v>80.830333944260346</v>
      </c>
      <c r="AK3514"/>
      <c r="AL3514"/>
      <c r="AM3514"/>
      <c r="AN3514"/>
    </row>
    <row r="3515" spans="1:40" x14ac:dyDescent="0.25">
      <c r="A3515"/>
      <c r="B3515">
        <f t="shared" si="1855"/>
        <v>1581000</v>
      </c>
      <c r="C3515" s="186" t="str">
        <f t="shared" si="1823"/>
        <v>-3.05758823006041E-08+0.00154903386466389i</v>
      </c>
      <c r="D3515" s="158" t="str">
        <f t="shared" si="1824"/>
        <v>-5.95700619142105+0.0118759262957565i</v>
      </c>
      <c r="E3515" t="str">
        <f t="shared" si="1825"/>
        <v>2870</v>
      </c>
      <c r="F3515" t="str">
        <f t="shared" si="1826"/>
        <v>0.777000777000777</v>
      </c>
      <c r="G3515" t="str">
        <f t="shared" si="1821"/>
        <v>0.777000777000777</v>
      </c>
      <c r="H3515" t="str">
        <f t="shared" si="1827"/>
        <v>9.12744827631486+0.237022256851656i</v>
      </c>
      <c r="I3515" t="str">
        <f t="shared" si="1828"/>
        <v>6208.57248165683i</v>
      </c>
      <c r="J3515" t="str">
        <f t="shared" si="1822"/>
        <v>-32970.024976302+1342.7701889008i</v>
      </c>
      <c r="K3515" t="str">
        <f t="shared" si="1829"/>
        <v>0.00765658541362798-0.187997778329553i</v>
      </c>
      <c r="L3515" t="str">
        <f t="shared" si="1830"/>
        <v>0.000567932334067891-0.0116871601327941i</v>
      </c>
      <c r="M3515" t="str">
        <f t="shared" si="1831"/>
        <v>0.00822451774769587-0.199684938462347i</v>
      </c>
      <c r="N3515" t="str">
        <f t="shared" si="1832"/>
        <v>-7.01159226608519i</v>
      </c>
      <c r="O3515" t="str">
        <f t="shared" si="1833"/>
        <v>0.746235807084581-0.665681695876359i</v>
      </c>
      <c r="P3515" t="str">
        <f t="shared" si="1834"/>
        <v>0.253764192915419+0.665681695876359i</v>
      </c>
      <c r="Q3515" t="str">
        <f t="shared" si="1835"/>
        <v>-0.253764192915419+6.34591057020883i</v>
      </c>
      <c r="R3515" t="str">
        <f t="shared" si="1836"/>
        <v>0.103135306631205-0.0441128562507553i</v>
      </c>
      <c r="S3515" t="str">
        <f t="shared" si="1837"/>
        <v>0.723755972525983i</v>
      </c>
      <c r="T3515" t="str">
        <f t="shared" si="1838"/>
        <v>0.0319269431766643+0.0746447941526332i</v>
      </c>
      <c r="U3515" t="str">
        <f t="shared" si="1839"/>
        <v>0.0000500000000000001-0.000152526156337469i</v>
      </c>
      <c r="V3515" t="str">
        <f t="shared" si="1840"/>
        <v>3.33333333333333E-06-0.000167778771971216i</v>
      </c>
      <c r="W3515" t="str">
        <f t="shared" si="1841"/>
        <v>0.0000141684987040622-0.0000817334842132381i</v>
      </c>
      <c r="X3515" t="str">
        <f t="shared" si="1842"/>
        <v>0.0000142907909094275-0.0000816895589607504i</v>
      </c>
      <c r="Y3515" t="str">
        <f t="shared" si="1843"/>
        <v>0.009+0.993371597065093i</v>
      </c>
      <c r="Z3515" t="str">
        <f t="shared" si="1844"/>
        <v>-0.00114945707360105-0.000211854174148844i</v>
      </c>
      <c r="AA3515" t="str">
        <f t="shared" si="1845"/>
        <v>0.127900366031117-14.0934151883768i</v>
      </c>
      <c r="AB3515" t="str">
        <f t="shared" si="1846"/>
        <v>0.220546939014384+0.515635987217052i</v>
      </c>
      <c r="AC3515" t="str">
        <f t="shared" si="1847"/>
        <v>1.10477863259053-0.0397990446169289i</v>
      </c>
      <c r="AD3515" t="str">
        <f t="shared" si="1848"/>
        <v>0.182579259162376+0.473309721851208i</v>
      </c>
      <c r="AE3515" t="str">
        <f t="shared" si="1849"/>
        <v>-0.000109594380697626-0.00058272938595257i</v>
      </c>
      <c r="AF3515" t="str">
        <f t="shared" si="1850"/>
        <v>-15.0844544677359-0.225146330555899i</v>
      </c>
      <c r="AG3515" t="str">
        <f t="shared" si="1851"/>
        <v>1.02423192660409-0.00909571631931655i</v>
      </c>
      <c r="AH3515" t="str">
        <f t="shared" si="1852"/>
        <v>0.00140942483030229+0.00861879927896347i</v>
      </c>
      <c r="AI3515">
        <f t="shared" si="1853"/>
        <v>-41.176452322868528</v>
      </c>
      <c r="AJ3515">
        <f t="shared" si="1854"/>
        <v>80.712674775462844</v>
      </c>
      <c r="AK3515"/>
      <c r="AL3515"/>
      <c r="AM3515"/>
      <c r="AN3515"/>
    </row>
    <row r="3516" spans="1:40" x14ac:dyDescent="0.25">
      <c r="A3516"/>
      <c r="B3516">
        <f t="shared" si="1855"/>
        <v>1582000</v>
      </c>
      <c r="C3516" s="186" t="str">
        <f t="shared" si="1823"/>
        <v>-3.05372397992015E-08+0.0015480547029297i</v>
      </c>
      <c r="D3516" s="158" t="str">
        <f t="shared" si="1824"/>
        <v>-5.9570061911248+0.0118684193891277i</v>
      </c>
      <c r="E3516" t="str">
        <f t="shared" si="1825"/>
        <v>2870</v>
      </c>
      <c r="F3516" t="str">
        <f t="shared" si="1826"/>
        <v>0.777000777000777</v>
      </c>
      <c r="G3516" t="str">
        <f t="shared" si="1821"/>
        <v>0.777000777000777</v>
      </c>
      <c r="H3516" t="str">
        <f t="shared" si="1827"/>
        <v>9.12745664579613+0.236872666305161i</v>
      </c>
      <c r="I3516" t="str">
        <f t="shared" si="1828"/>
        <v>6212.49947247382i</v>
      </c>
      <c r="J3516" t="str">
        <f t="shared" si="1822"/>
        <v>-33011.7472435321+1343.61950590832i</v>
      </c>
      <c r="K3516" t="str">
        <f t="shared" si="1829"/>
        <v>0.00764692426368582-0.187879328837649i</v>
      </c>
      <c r="L3516" t="str">
        <f t="shared" si="1830"/>
        <v>0.000567216256985873-0.0116798073228258i</v>
      </c>
      <c r="M3516" t="str">
        <f t="shared" si="1831"/>
        <v>0.00821414052067169-0.199559136160475i</v>
      </c>
      <c r="N3516" t="str">
        <f t="shared" si="1832"/>
        <v>-7.01602717580441i</v>
      </c>
      <c r="O3516" t="str">
        <f t="shared" si="1833"/>
        <v>0.743276239910086-0.668984627017038i</v>
      </c>
      <c r="P3516" t="str">
        <f t="shared" si="1834"/>
        <v>0.256723760089914+0.668984627017038i</v>
      </c>
      <c r="Q3516" t="str">
        <f t="shared" si="1835"/>
        <v>-0.256723760089914+6.34704254878737i</v>
      </c>
      <c r="R3516" t="str">
        <f t="shared" si="1836"/>
        <v>0.103595492049002-0.0446379840940609i</v>
      </c>
      <c r="S3516" t="str">
        <f t="shared" si="1837"/>
        <v>0.72421375618982i</v>
      </c>
      <c r="T3516" t="str">
        <f t="shared" si="1838"/>
        <v>0.0323274421295013+0.0750252804211404i</v>
      </c>
      <c r="U3516" t="str">
        <f t="shared" si="1839"/>
        <v>0.0000499999999999999-0.000152429742837888i</v>
      </c>
      <c r="V3516" t="str">
        <f t="shared" si="1840"/>
        <v>3.33333333333333E-06-0.000167672717121677i</v>
      </c>
      <c r="W3516" t="str">
        <f t="shared" si="1841"/>
        <v>0.0000141681217220394-0.0000816840821746017i</v>
      </c>
      <c r="X3516" t="str">
        <f t="shared" si="1842"/>
        <v>0.000014290261761846-0.0000816401848691844i</v>
      </c>
      <c r="Y3516" t="str">
        <f t="shared" si="1843"/>
        <v>0.009+0.99399991559581i</v>
      </c>
      <c r="Z3516" t="str">
        <f t="shared" si="1844"/>
        <v>-0.00114803630446506-0.000211699897618178i</v>
      </c>
      <c r="AA3516" t="str">
        <f t="shared" si="1845"/>
        <v>0.127738702442207-14.0845066164727i</v>
      </c>
      <c r="AB3516" t="str">
        <f t="shared" si="1846"/>
        <v>0.223313530781027+0.518264334108639i</v>
      </c>
      <c r="AC3516" t="str">
        <f t="shared" si="1847"/>
        <v>1.10525871153951-0.0403071592283867i</v>
      </c>
      <c r="AD3516" t="str">
        <f t="shared" si="1848"/>
        <v>0.184700370908298+0.475643463272164i</v>
      </c>
      <c r="AE3516" t="str">
        <f t="shared" si="1849"/>
        <v>-0.000111349058773416-0.000585157013429266i</v>
      </c>
      <c r="AF3516" t="str">
        <f t="shared" si="1850"/>
        <v>-15.0844628369209-0.225004246916033i</v>
      </c>
      <c r="AG3516" t="str">
        <f t="shared" si="1851"/>
        <v>1.02433652474636-0.00919717297262376i</v>
      </c>
      <c r="AH3516" t="str">
        <f t="shared" si="1852"/>
        <v>0.00143349561663079+0.00865439933745237i</v>
      </c>
      <c r="AI3516">
        <f t="shared" si="1853"/>
        <v>-41.137714107384646</v>
      </c>
      <c r="AJ3516">
        <f t="shared" si="1854"/>
        <v>80.5950441478481</v>
      </c>
      <c r="AK3516"/>
      <c r="AL3516"/>
      <c r="AM3516"/>
      <c r="AN3516"/>
    </row>
    <row r="3517" spans="1:40" x14ac:dyDescent="0.25">
      <c r="A3517"/>
      <c r="B3517">
        <f t="shared" si="1855"/>
        <v>1583000</v>
      </c>
      <c r="C3517" s="186" t="str">
        <f t="shared" si="1823"/>
        <v>-3.04986705074545E-08+0.00154707677829185i</v>
      </c>
      <c r="D3517" s="158" t="str">
        <f t="shared" si="1824"/>
        <v>-5.9570061908291+0.0118609219669042i</v>
      </c>
      <c r="E3517" t="str">
        <f t="shared" si="1825"/>
        <v>2870</v>
      </c>
      <c r="F3517" t="str">
        <f t="shared" si="1826"/>
        <v>0.777000777000777</v>
      </c>
      <c r="G3517" t="str">
        <f t="shared" si="1821"/>
        <v>0.777000777000777</v>
      </c>
      <c r="H3517" t="str">
        <f t="shared" si="1827"/>
        <v>9.12746499943758+0.236723264312563i</v>
      </c>
      <c r="I3517" t="str">
        <f t="shared" si="1828"/>
        <v>6216.4264632908i</v>
      </c>
      <c r="J3517" t="str">
        <f t="shared" si="1822"/>
        <v>-33053.4958922148+1344.46882291585i</v>
      </c>
      <c r="K3517" t="str">
        <f t="shared" si="1829"/>
        <v>0.00763728137830262-0.187761028268347i</v>
      </c>
      <c r="L3517" t="str">
        <f t="shared" si="1830"/>
        <v>0.00056650153228649-0.0116724637369377i</v>
      </c>
      <c r="M3517" t="str">
        <f t="shared" si="1831"/>
        <v>0.00820378291058911-0.199433492005285i</v>
      </c>
      <c r="N3517" t="str">
        <f t="shared" si="1832"/>
        <v>-7.02046208552363i</v>
      </c>
      <c r="O3517" t="str">
        <f t="shared" si="1833"/>
        <v>0.740302053687155-0.672274400305843i</v>
      </c>
      <c r="P3517" t="str">
        <f t="shared" si="1834"/>
        <v>0.259697946312845+0.672274400305843i</v>
      </c>
      <c r="Q3517" t="str">
        <f t="shared" si="1835"/>
        <v>-0.259697946312845+6.34818768521779i</v>
      </c>
      <c r="R3517" t="str">
        <f t="shared" si="1836"/>
        <v>0.104052526539597-0.0451656737294472i</v>
      </c>
      <c r="S3517" t="str">
        <f t="shared" si="1837"/>
        <v>0.724671539853657i</v>
      </c>
      <c r="T3517" t="str">
        <f t="shared" si="1838"/>
        <v>0.0327302783300464+0.0754039046331133i</v>
      </c>
      <c r="U3517" t="str">
        <f t="shared" si="1839"/>
        <v>0.0000499999999999999-0.000152333451149424i</v>
      </c>
      <c r="V3517" t="str">
        <f t="shared" si="1840"/>
        <v>3.33333333333333E-06-0.000167566796264367i</v>
      </c>
      <c r="W3517" t="str">
        <f t="shared" si="1841"/>
        <v>0.0000141677445274077-0.0000816347438269368i</v>
      </c>
      <c r="X3517" t="str">
        <f t="shared" si="1842"/>
        <v>0.0000142897326901455-0.0000815908744328832i</v>
      </c>
      <c r="Y3517" t="str">
        <f t="shared" si="1843"/>
        <v>0.009+0.994628234126529i</v>
      </c>
      <c r="Z3517" t="str">
        <f t="shared" si="1844"/>
        <v>-0.00114661822478679-0.000211545841495257i</v>
      </c>
      <c r="AA3517" t="str">
        <f t="shared" si="1845"/>
        <v>0.12757734516873-14.0756092998033i</v>
      </c>
      <c r="AB3517" t="str">
        <f t="shared" si="1846"/>
        <v>0.22609626793387+0.520879818169399i</v>
      </c>
      <c r="AC3517" t="str">
        <f t="shared" si="1847"/>
        <v>1.10573572575162-0.0408179832926454i</v>
      </c>
      <c r="AD3517" t="str">
        <f t="shared" si="1848"/>
        <v>0.186831796459017+0.477967658100717i</v>
      </c>
      <c r="AE3517" t="str">
        <f t="shared" si="1849"/>
        <v>-0.000113112672349132-0.000587569917236939i</v>
      </c>
      <c r="AF3517" t="str">
        <f t="shared" si="1850"/>
        <v>-15.0844711902667-0.224862342345659i</v>
      </c>
      <c r="AG3517" t="str">
        <f t="shared" si="1851"/>
        <v>1.02444050789499-0.00929903256716258i</v>
      </c>
      <c r="AH3517" t="str">
        <f t="shared" si="1852"/>
        <v>0.00145768920833459+0.00868978852368362i</v>
      </c>
      <c r="AI3517">
        <f t="shared" si="1853"/>
        <v>-41.099296748945626</v>
      </c>
      <c r="AJ3517">
        <f t="shared" si="1854"/>
        <v>80.477441895673664</v>
      </c>
      <c r="AK3517"/>
      <c r="AL3517"/>
      <c r="AM3517"/>
      <c r="AN3517"/>
    </row>
    <row r="3518" spans="1:40" x14ac:dyDescent="0.25">
      <c r="A3518"/>
      <c r="B3518">
        <f t="shared" si="1855"/>
        <v>1584000</v>
      </c>
      <c r="C3518" s="186" t="str">
        <f t="shared" si="1823"/>
        <v>-3.0460174240548E-08+0.00154610008840733i</v>
      </c>
      <c r="D3518" s="158" t="str">
        <f t="shared" si="1824"/>
        <v>-5.95700619053396+0.0118534340111229i</v>
      </c>
      <c r="E3518" t="str">
        <f t="shared" si="1825"/>
        <v>2870</v>
      </c>
      <c r="F3518" t="str">
        <f t="shared" si="1826"/>
        <v>0.777000777000777</v>
      </c>
      <c r="G3518" t="str">
        <f t="shared" si="1821"/>
        <v>0.777000777000777</v>
      </c>
      <c r="H3518" t="str">
        <f t="shared" si="1827"/>
        <v>9.12747333727916+0.236574050517866i</v>
      </c>
      <c r="I3518" t="str">
        <f t="shared" si="1828"/>
        <v>6220.35345410779i</v>
      </c>
      <c r="J3518" t="str">
        <f t="shared" si="1822"/>
        <v>-33095.2709223501+1345.31813992338i</v>
      </c>
      <c r="K3518" t="str">
        <f t="shared" si="1829"/>
        <v>0.00762765671149253-0.187642876341431i</v>
      </c>
      <c r="L3518" t="str">
        <f t="shared" si="1830"/>
        <v>0.000565788156569074-0.0116651293578249i</v>
      </c>
      <c r="M3518" t="str">
        <f t="shared" si="1831"/>
        <v>0.0081934448680616-0.199308005699256i</v>
      </c>
      <c r="N3518" t="str">
        <f t="shared" si="1832"/>
        <v>-7.02489699524285i</v>
      </c>
      <c r="O3518" t="str">
        <f t="shared" si="1833"/>
        <v>0.737313306913248-0.675550951038225i</v>
      </c>
      <c r="P3518" t="str">
        <f t="shared" si="1834"/>
        <v>0.262686693086752+0.675550951038225i</v>
      </c>
      <c r="Q3518" t="str">
        <f t="shared" si="1835"/>
        <v>-0.262686693086752+6.34934604420462i</v>
      </c>
      <c r="R3518" t="str">
        <f t="shared" si="1836"/>
        <v>0.104506391604391-0.0456959078122012i</v>
      </c>
      <c r="S3518" t="str">
        <f t="shared" si="1837"/>
        <v>0.725129323517494i</v>
      </c>
      <c r="T3518" t="str">
        <f t="shared" si="1838"/>
        <v>0.0331354427193792+0.0757806490473464i</v>
      </c>
      <c r="U3518" t="str">
        <f t="shared" si="1839"/>
        <v>0.0000499999999999999-0.000152237281041375i</v>
      </c>
      <c r="V3518" t="str">
        <f t="shared" si="1840"/>
        <v>3.33333333333333E-06-0.000167461009145513i</v>
      </c>
      <c r="W3518" t="str">
        <f t="shared" si="1841"/>
        <v>0.0000141673671202133-0.0000815854690493396i</v>
      </c>
      <c r="X3518" t="str">
        <f t="shared" si="1842"/>
        <v>0.0000142892036936443-0.0000815416275310124i</v>
      </c>
      <c r="Y3518" t="str">
        <f t="shared" si="1843"/>
        <v>0.009+0.995256552657246i</v>
      </c>
      <c r="Z3518" t="str">
        <f t="shared" si="1844"/>
        <v>-0.00114520282777589-0.000211392005291418i</v>
      </c>
      <c r="AA3518" t="str">
        <f t="shared" si="1845"/>
        <v>0.127416293437288-14.066723217052i</v>
      </c>
      <c r="AB3518" t="str">
        <f t="shared" si="1846"/>
        <v>0.228895087895134+0.52348231684552i</v>
      </c>
      <c r="AC3518" t="str">
        <f t="shared" si="1847"/>
        <v>1.10620965587255-0.0413314999802561i</v>
      </c>
      <c r="AD3518" t="str">
        <f t="shared" si="1848"/>
        <v>0.18897349206983+0.480282261060362i</v>
      </c>
      <c r="AE3518" t="str">
        <f t="shared" si="1849"/>
        <v>-0.000114885147221607-0.000589968088932485i</v>
      </c>
      <c r="AF3518" t="str">
        <f t="shared" si="1850"/>
        <v>-15.0844795278131-0.224720616506743i</v>
      </c>
      <c r="AG3518" t="str">
        <f t="shared" si="1851"/>
        <v>1.02454387488221-0.00940129212252904i</v>
      </c>
      <c r="AH3518" t="str">
        <f t="shared" si="1852"/>
        <v>0.0014820045616869+0.00872496688296073i</v>
      </c>
      <c r="AI3518">
        <f t="shared" si="1853"/>
        <v>-41.061196433232929</v>
      </c>
      <c r="AJ3518">
        <f t="shared" si="1854"/>
        <v>80.359867853104092</v>
      </c>
      <c r="AK3518"/>
      <c r="AL3518"/>
      <c r="AM3518"/>
      <c r="AN3518"/>
    </row>
    <row r="3519" spans="1:40" x14ac:dyDescent="0.25">
      <c r="A3519"/>
      <c r="B3519">
        <f t="shared" si="1855"/>
        <v>1585000</v>
      </c>
      <c r="C3519" s="186" t="str">
        <f t="shared" si="1823"/>
        <v>-3.04217508142504E-08+0.00154512463093906i</v>
      </c>
      <c r="D3519" s="158" t="str">
        <f t="shared" si="1824"/>
        <v>-5.95700619023938+0.0118459555038661i</v>
      </c>
      <c r="E3519" t="str">
        <f t="shared" si="1825"/>
        <v>2870</v>
      </c>
      <c r="F3519" t="str">
        <f t="shared" si="1826"/>
        <v>0.777000777000777</v>
      </c>
      <c r="G3519" t="str">
        <f t="shared" si="1821"/>
        <v>0.777000777000777</v>
      </c>
      <c r="H3519" t="str">
        <f t="shared" si="1827"/>
        <v>9.12748165936067+0.236425024565973i</v>
      </c>
      <c r="I3519" t="str">
        <f t="shared" si="1828"/>
        <v>6224.28044492478i</v>
      </c>
      <c r="J3519" t="str">
        <f t="shared" si="1822"/>
        <v>-33137.0723339379+1346.16745693091i</v>
      </c>
      <c r="K3519" t="str">
        <f t="shared" si="1829"/>
        <v>0.00761805021741432-0.187524872777389i</v>
      </c>
      <c r="L3519" t="str">
        <f t="shared" si="1830"/>
        <v>0.000565076126443648-0.0116578041682258i</v>
      </c>
      <c r="M3519" t="str">
        <f t="shared" si="1831"/>
        <v>0.00818312634385797-0.199182676945615i</v>
      </c>
      <c r="N3519" t="str">
        <f t="shared" si="1832"/>
        <v>-7.02933190496207i</v>
      </c>
      <c r="O3519" t="str">
        <f t="shared" si="1833"/>
        <v>0.734310058372209-0.678814214769699i</v>
      </c>
      <c r="P3519" t="str">
        <f t="shared" si="1834"/>
        <v>0.265689941627791+0.678814214769699i</v>
      </c>
      <c r="Q3519" t="str">
        <f t="shared" si="1835"/>
        <v>-0.265689941627791+6.35051769019237i</v>
      </c>
      <c r="R3519" t="str">
        <f t="shared" si="1836"/>
        <v>0.104957068851132-0.0462286688182392i</v>
      </c>
      <c r="S3519" t="str">
        <f t="shared" si="1837"/>
        <v>0.725587107181331i</v>
      </c>
      <c r="T3519" t="str">
        <f t="shared" si="1838"/>
        <v>0.03354292607667+0.0761554959659246i</v>
      </c>
      <c r="U3519" t="str">
        <f t="shared" si="1839"/>
        <v>0.0000499999999999999-0.00015214123228362i</v>
      </c>
      <c r="V3519" t="str">
        <f t="shared" si="1840"/>
        <v>3.33333333333333E-06-0.000167355355511982i</v>
      </c>
      <c r="W3519" t="str">
        <f t="shared" si="1841"/>
        <v>0.0000141669895005022-0.000081536257721211i</v>
      </c>
      <c r="X3519" t="str">
        <f t="shared" si="1842"/>
        <v>0.0000142886747716623-0.0000814924440430413i</v>
      </c>
      <c r="Y3519" t="str">
        <f t="shared" si="1843"/>
        <v>0.009+0.995884871187964i</v>
      </c>
      <c r="Z3519" t="str">
        <f t="shared" si="1844"/>
        <v>-0.00114379010666339-0.000211238388519445i</v>
      </c>
      <c r="AA3519" t="str">
        <f t="shared" si="1845"/>
        <v>0.127255546476923-14.0578483469562i</v>
      </c>
      <c r="AB3519" t="str">
        <f t="shared" si="1846"/>
        <v>0.231709926968593+0.526071707882237i</v>
      </c>
      <c r="AC3519" t="str">
        <f t="shared" si="1847"/>
        <v>1.10668048264885-0.0418476922769478i</v>
      </c>
      <c r="AD3519" t="str">
        <f t="shared" si="1848"/>
        <v>0.191125413802086+0.482587227080241i</v>
      </c>
      <c r="AE3519" t="str">
        <f t="shared" si="1849"/>
        <v>-0.000116666409270275-0.000592351520353163i</v>
      </c>
      <c r="AF3519" t="str">
        <f t="shared" si="1850"/>
        <v>-15.0844878496001-0.224579069062107i</v>
      </c>
      <c r="AG3519" t="str">
        <f t="shared" si="1851"/>
        <v>1.02464662455365-0.00950394865585023i</v>
      </c>
      <c r="AH3519" t="str">
        <f t="shared" si="1852"/>
        <v>0.00150644063595745+0.00875993446366096i</v>
      </c>
      <c r="AI3519">
        <f t="shared" si="1853"/>
        <v>-41.023409414291635</v>
      </c>
      <c r="AJ3519">
        <f t="shared" si="1854"/>
        <v>80.242321854211781</v>
      </c>
      <c r="AK3519"/>
      <c r="AL3519"/>
      <c r="AM3519"/>
      <c r="AN3519"/>
    </row>
    <row r="3520" spans="1:40" x14ac:dyDescent="0.25">
      <c r="A3520"/>
      <c r="B3520">
        <f t="shared" si="1855"/>
        <v>1586000</v>
      </c>
      <c r="C3520" s="186" t="str">
        <f t="shared" si="1823"/>
        <v>-3.038340004491E-08+0.00154415040355586i</v>
      </c>
      <c r="D3520" s="158" t="str">
        <f t="shared" si="1824"/>
        <v>-5.95700618994536+0.0118384864272616i</v>
      </c>
      <c r="E3520" t="str">
        <f t="shared" si="1825"/>
        <v>2870</v>
      </c>
      <c r="F3520" t="str">
        <f t="shared" si="1826"/>
        <v>0.777000777000777</v>
      </c>
      <c r="G3520" t="str">
        <f t="shared" si="1821"/>
        <v>0.777000777000777</v>
      </c>
      <c r="H3520" t="str">
        <f t="shared" si="1827"/>
        <v>9.1274899657218+0.236276186102673i</v>
      </c>
      <c r="I3520" t="str">
        <f t="shared" si="1828"/>
        <v>6228.20743574176i</v>
      </c>
      <c r="J3520" t="str">
        <f t="shared" si="1822"/>
        <v>-33178.9001269783+1347.01677393843i</v>
      </c>
      <c r="K3520" t="str">
        <f t="shared" si="1829"/>
        <v>0.00760846185037064-0.187407017297403i</v>
      </c>
      <c r="L3520" t="str">
        <f t="shared" si="1830"/>
        <v>0.00056436543853085-0.0116504881509216i</v>
      </c>
      <c r="M3520" t="str">
        <f t="shared" si="1831"/>
        <v>0.00817282728890149-0.199057505448325i</v>
      </c>
      <c r="N3520" t="str">
        <f t="shared" si="1832"/>
        <v>-7.03376681468128i</v>
      </c>
      <c r="O3520" t="str">
        <f t="shared" si="1833"/>
        <v>0.731292367133113-0.682064127317108i</v>
      </c>
      <c r="P3520" t="str">
        <f t="shared" si="1834"/>
        <v>0.268707632866887+0.682064127317108i</v>
      </c>
      <c r="Q3520" t="str">
        <f t="shared" si="1835"/>
        <v>-0.268707632866887+6.35170268736417i</v>
      </c>
      <c r="R3520" t="str">
        <f t="shared" si="1836"/>
        <v>0.105404539995979-0.0467639390448062i</v>
      </c>
      <c r="S3520" t="str">
        <f t="shared" si="1837"/>
        <v>0.726044890845168i</v>
      </c>
      <c r="T3520" t="str">
        <f t="shared" si="1838"/>
        <v>0.0339527190192764+0.0765284277359657i</v>
      </c>
      <c r="U3520" t="str">
        <f t="shared" si="1839"/>
        <v>0.00005-0.000152045304646619i</v>
      </c>
      <c r="V3520" t="str">
        <f t="shared" si="1840"/>
        <v>3.33333333333333E-06-0.000167249835111281i</v>
      </c>
      <c r="W3520" t="str">
        <f t="shared" si="1841"/>
        <v>0.0000141666116683209-0.0000814871097222566i</v>
      </c>
      <c r="X3520" t="str">
        <f t="shared" si="1842"/>
        <v>0.0000142881459235225-0.0000814433238487442i</v>
      </c>
      <c r="Y3520" t="str">
        <f t="shared" si="1843"/>
        <v>0.009+0.996513189718682i</v>
      </c>
      <c r="Z3520" t="str">
        <f t="shared" si="1844"/>
        <v>-0.00114238005470169-0.000211084990693591i</v>
      </c>
      <c r="AA3520" t="str">
        <f t="shared" si="1845"/>
        <v>0.127095103519108-14.0489846683066i</v>
      </c>
      <c r="AB3520" t="str">
        <f t="shared" si="1846"/>
        <v>0.234540720340243+0.528647869335861i</v>
      </c>
      <c r="AC3520" t="str">
        <f t="shared" si="1847"/>
        <v>1.10714818693012-0.0423665429842542i</v>
      </c>
      <c r="AD3520" t="str">
        <f t="shared" si="1848"/>
        <v>0.193287517524174+0.484882511295891i</v>
      </c>
      <c r="AE3520" t="str">
        <f t="shared" si="1849"/>
        <v>-0.000118456384458041-0.000594720203615871i</v>
      </c>
      <c r="AF3520" t="str">
        <f t="shared" si="1850"/>
        <v>-15.0844961556672-0.224437699675411i</v>
      </c>
      <c r="AG3520" t="str">
        <f t="shared" si="1851"/>
        <v>1.02474875576831-0.00960699918184196i</v>
      </c>
      <c r="AH3520" t="str">
        <f t="shared" si="1852"/>
        <v>0.00153099639340984+0.00879469131721238i</v>
      </c>
      <c r="AI3520">
        <f t="shared" si="1853"/>
        <v>-40.985932012913473</v>
      </c>
      <c r="AJ3520">
        <f t="shared" si="1854"/>
        <v>80.124803732980638</v>
      </c>
      <c r="AK3520"/>
      <c r="AL3520"/>
      <c r="AM3520"/>
      <c r="AN3520"/>
    </row>
    <row r="3521" spans="1:40" x14ac:dyDescent="0.25">
      <c r="A3521"/>
      <c r="B3521">
        <f t="shared" si="1855"/>
        <v>1587000</v>
      </c>
      <c r="C3521" s="186" t="str">
        <f t="shared" si="1823"/>
        <v>-3.03451217494553E-08+0.00154317740393245i</v>
      </c>
      <c r="D3521" s="158" t="str">
        <f t="shared" si="1824"/>
        <v>-5.95700618965189+0.0118310267634821i</v>
      </c>
      <c r="E3521" t="str">
        <f t="shared" si="1825"/>
        <v>2870</v>
      </c>
      <c r="F3521" t="str">
        <f t="shared" si="1826"/>
        <v>0.777000777000777</v>
      </c>
      <c r="G3521" t="str">
        <f t="shared" si="1821"/>
        <v>0.777000777000777</v>
      </c>
      <c r="H3521" t="str">
        <f t="shared" si="1827"/>
        <v>9.1274982564021+0.236127534774649i</v>
      </c>
      <c r="I3521" t="str">
        <f t="shared" si="1828"/>
        <v>6232.13442655875i</v>
      </c>
      <c r="J3521" t="str">
        <f t="shared" si="1822"/>
        <v>-33220.7543014713+1347.86609094596i</v>
      </c>
      <c r="K3521" t="str">
        <f t="shared" si="1829"/>
        <v>0.00759889156480782-0.187289309623358i</v>
      </c>
      <c r="L3521" t="str">
        <f t="shared" si="1830"/>
        <v>0.000563656089461921-0.0116431812887365i</v>
      </c>
      <c r="M3521" t="str">
        <f t="shared" si="1831"/>
        <v>0.00816254765426974-0.198932490912095i</v>
      </c>
      <c r="N3521" t="str">
        <f t="shared" si="1832"/>
        <v>-7.0382017244005i</v>
      </c>
      <c r="O3521" t="str">
        <f t="shared" si="1833"/>
        <v>0.728260292549081-0.685300624759913i</v>
      </c>
      <c r="P3521" t="str">
        <f t="shared" si="1834"/>
        <v>0.271739707450919+0.685300624759913i</v>
      </c>
      <c r="Q3521" t="str">
        <f t="shared" si="1835"/>
        <v>-0.271739707450919+6.35290109964059i</v>
      </c>
      <c r="R3521" t="str">
        <f t="shared" si="1836"/>
        <v>0.105848786865569-0.0473017006112064i</v>
      </c>
      <c r="S3521" t="str">
        <f t="shared" si="1837"/>
        <v>0.726502674509005i</v>
      </c>
      <c r="T3521" t="str">
        <f t="shared" si="1838"/>
        <v>0.0343648120028657+0.0768994267513695i</v>
      </c>
      <c r="U3521" t="str">
        <f t="shared" si="1839"/>
        <v>0.00005-0.000151949497901411i</v>
      </c>
      <c r="V3521" t="str">
        <f t="shared" si="1840"/>
        <v>3.33333333333333E-06-0.000167144447691552i</v>
      </c>
      <c r="W3521" t="str">
        <f t="shared" si="1841"/>
        <v>0.0000141662336237156-0.0000814380249324852i</v>
      </c>
      <c r="X3521" t="str">
        <f t="shared" si="1842"/>
        <v>0.0000142876171485497-0.000081394266828198i</v>
      </c>
      <c r="Y3521" t="str">
        <f t="shared" si="1843"/>
        <v>0.009+0.9971415082494i</v>
      </c>
      <c r="Z3521" t="str">
        <f t="shared" si="1844"/>
        <v>-0.00114097266516443-0.000210931811329551i</v>
      </c>
      <c r="AA3521" t="str">
        <f t="shared" si="1845"/>
        <v>0.126934963797736-14.0401321599475i</v>
      </c>
      <c r="AB3521" t="str">
        <f t="shared" si="1846"/>
        <v>0.237387402079144+0.531210679585872i</v>
      </c>
      <c r="AC3521" t="str">
        <f t="shared" si="1847"/>
        <v>1.10761274967112-0.0428880347201785i</v>
      </c>
      <c r="AD3521" t="str">
        <f t="shared" si="1848"/>
        <v>0.195459758912531+0.487168069050063i</v>
      </c>
      <c r="AE3521" t="str">
        <f t="shared" si="1849"/>
        <v>-0.000120254998832177-0.000597074131116514i</v>
      </c>
      <c r="AF3521" t="str">
        <f t="shared" si="1850"/>
        <v>-15.084504446054-0.224296508011167i</v>
      </c>
      <c r="AG3521" t="str">
        <f t="shared" si="1851"/>
        <v>1.02485026739859-0.00971044071286797i</v>
      </c>
      <c r="AH3521" t="str">
        <f t="shared" si="1852"/>
        <v>0.00155567079929933+0.00882923749807241i</v>
      </c>
      <c r="AI3521">
        <f t="shared" si="1853"/>
        <v>-40.94876061506605</v>
      </c>
      <c r="AJ3521">
        <f t="shared" si="1854"/>
        <v>80.00731332330777</v>
      </c>
      <c r="AK3521"/>
      <c r="AL3521"/>
      <c r="AM3521"/>
      <c r="AN3521"/>
    </row>
    <row r="3522" spans="1:40" x14ac:dyDescent="0.25">
      <c r="A3522"/>
      <c r="B3522">
        <f t="shared" si="1855"/>
        <v>1588000</v>
      </c>
      <c r="C3522" s="186" t="str">
        <f t="shared" si="1823"/>
        <v>-3.03069157453895E-08+0.00154220562974936i</v>
      </c>
      <c r="D3522" s="158" t="str">
        <f t="shared" si="1824"/>
        <v>-5.95700618935898+0.0118235764947451i</v>
      </c>
      <c r="E3522" t="str">
        <f t="shared" si="1825"/>
        <v>2870</v>
      </c>
      <c r="F3522" t="str">
        <f t="shared" si="1826"/>
        <v>0.777000777000777</v>
      </c>
      <c r="G3522" t="str">
        <f t="shared" si="1821"/>
        <v>0.777000777000777</v>
      </c>
      <c r="H3522" t="str">
        <f t="shared" si="1827"/>
        <v>9.12750653144102+0.235979070229468i</v>
      </c>
      <c r="I3522" t="str">
        <f t="shared" si="1828"/>
        <v>6236.06141737574i</v>
      </c>
      <c r="J3522" t="str">
        <f t="shared" si="1822"/>
        <v>-33262.6348574168+1348.71540795349i</v>
      </c>
      <c r="K3522" t="str">
        <f t="shared" si="1829"/>
        <v>0.00758933931531503-0.187171749477831i</v>
      </c>
      <c r="L3522" t="str">
        <f t="shared" si="1830"/>
        <v>0.000562948075878653-0.0116358835645373i</v>
      </c>
      <c r="M3522" t="str">
        <f t="shared" si="1831"/>
        <v>0.00815228739119368-0.198807633042368i</v>
      </c>
      <c r="N3522" t="str">
        <f t="shared" si="1832"/>
        <v>-7.04263663411972i</v>
      </c>
      <c r="O3522" t="str">
        <f t="shared" si="1833"/>
        <v>0.725213894256152-0.688523643441405i</v>
      </c>
      <c r="P3522" t="str">
        <f t="shared" si="1834"/>
        <v>0.274786105743848+0.688523643441405i</v>
      </c>
      <c r="Q3522" t="str">
        <f t="shared" si="1835"/>
        <v>-0.274786105743848+6.35411299067832i</v>
      </c>
      <c r="R3522" t="str">
        <f t="shared" si="1836"/>
        <v>0.106289791399055-0.04784193545955i</v>
      </c>
      <c r="S3522" t="str">
        <f t="shared" si="1837"/>
        <v>0.726960458172842i</v>
      </c>
      <c r="T3522" t="str">
        <f t="shared" si="1838"/>
        <v>0.03477919532155+0.0772684754545528i</v>
      </c>
      <c r="U3522" t="str">
        <f t="shared" si="1839"/>
        <v>0.00005-0.000151853811819609i</v>
      </c>
      <c r="V3522" t="str">
        <f t="shared" si="1840"/>
        <v>3.33333333333333E-06-0.000167039193001569i</v>
      </c>
      <c r="W3522" t="str">
        <f t="shared" si="1841"/>
        <v>0.0000141658553667324-0.0000813890032322056i</v>
      </c>
      <c r="X3522" t="str">
        <f t="shared" si="1842"/>
        <v>0.0000142870884460709-0.0000813452728617797i</v>
      </c>
      <c r="Y3522" t="str">
        <f t="shared" si="1843"/>
        <v>0.009+0.997769826780118i</v>
      </c>
      <c r="Z3522" t="str">
        <f t="shared" si="1844"/>
        <v>-0.00113956793134639-0.000210778849944461i</v>
      </c>
      <c r="AA3522" t="str">
        <f t="shared" si="1845"/>
        <v>0.126775126549112-14.0312908007767i</v>
      </c>
      <c r="AB3522" t="str">
        <f t="shared" si="1846"/>
        <v>0.240249905138354+0.533760017346894i</v>
      </c>
      <c r="AC3522" t="str">
        <f t="shared" si="1847"/>
        <v>1.10807415193378-0.0434121499198692i</v>
      </c>
      <c r="AD3522" t="str">
        <f t="shared" si="1848"/>
        <v>0.197642093452638+0.489443855893453i</v>
      </c>
      <c r="AE3522" t="str">
        <f t="shared" si="1849"/>
        <v>-0.000122062178525188-0.000599413295529266i</v>
      </c>
      <c r="AF3522" t="str">
        <f t="shared" si="1850"/>
        <v>-15.0845127208-0.224155493734723i</v>
      </c>
      <c r="AG3522" t="str">
        <f t="shared" si="1851"/>
        <v>1.02495115833025-0.00981427025899799i</v>
      </c>
      <c r="AH3522" t="str">
        <f t="shared" si="1852"/>
        <v>0.00158046282187011+0.00886357306370539i</v>
      </c>
      <c r="AI3522">
        <f t="shared" si="1853"/>
        <v>-40.911891670369286</v>
      </c>
      <c r="AJ3522">
        <f t="shared" si="1854"/>
        <v>79.889850459006666</v>
      </c>
      <c r="AK3522"/>
      <c r="AL3522"/>
      <c r="AM3522"/>
      <c r="AN3522"/>
    </row>
    <row r="3523" spans="1:40" x14ac:dyDescent="0.25">
      <c r="A3523"/>
      <c r="B3523">
        <f t="shared" si="1855"/>
        <v>1589000</v>
      </c>
      <c r="C3523" s="186" t="str">
        <f t="shared" si="1823"/>
        <v>-3.02687818507902E-08+0.00154123507869301i</v>
      </c>
      <c r="D3523" s="158" t="str">
        <f t="shared" si="1824"/>
        <v>-5.95700618906662+0.0118161356033131i</v>
      </c>
      <c r="E3523" t="str">
        <f t="shared" si="1825"/>
        <v>2870</v>
      </c>
      <c r="F3523" t="str">
        <f t="shared" si="1826"/>
        <v>0.777000777000777</v>
      </c>
      <c r="G3523" t="str">
        <f t="shared" si="1821"/>
        <v>0.777000777000777</v>
      </c>
      <c r="H3523" t="str">
        <f t="shared" si="1827"/>
        <v>9.12751479087786+0.235830792115581i</v>
      </c>
      <c r="I3523" t="str">
        <f t="shared" si="1828"/>
        <v>6239.98840819273i</v>
      </c>
      <c r="J3523" t="str">
        <f t="shared" si="1822"/>
        <v>-33304.5417948149+1349.56472496102i</v>
      </c>
      <c r="K3523" t="str">
        <f t="shared" si="1829"/>
        <v>0.00757980505662374-0.187054336584091i</v>
      </c>
      <c r="L3523" t="str">
        <f t="shared" si="1830"/>
        <v>0.000562241394433348-0.0116285949612335i</v>
      </c>
      <c r="M3523" t="str">
        <f t="shared" si="1831"/>
        <v>0.00814204645105709-0.198682931545325i</v>
      </c>
      <c r="N3523" t="str">
        <f t="shared" si="1832"/>
        <v>-7.04707154383894i</v>
      </c>
      <c r="O3523" t="str">
        <f t="shared" si="1833"/>
        <v>0.722153232172081-0.69173311996999i</v>
      </c>
      <c r="P3523" t="str">
        <f t="shared" si="1834"/>
        <v>0.277846767827919+0.69173311996999i</v>
      </c>
      <c r="Q3523" t="str">
        <f t="shared" si="1835"/>
        <v>-0.277846767827919+6.35533842386895i</v>
      </c>
      <c r="R3523" t="str">
        <f t="shared" si="1836"/>
        <v>0.106727535650173-0.0483846253555386i</v>
      </c>
      <c r="S3523" t="str">
        <f t="shared" si="1837"/>
        <v>0.727418241836677i</v>
      </c>
      <c r="T3523" t="str">
        <f t="shared" si="1838"/>
        <v>0.0351958591080522+0.0776355563382101i</v>
      </c>
      <c r="U3523" t="str">
        <f t="shared" si="1839"/>
        <v>0.00005-0.000151758246173404i</v>
      </c>
      <c r="V3523" t="str">
        <f t="shared" si="1840"/>
        <v>3.33333333333333E-06-0.000166934070790744i</v>
      </c>
      <c r="W3523" t="str">
        <f t="shared" si="1841"/>
        <v>0.0000141654768974179-0.0000813400445020309i</v>
      </c>
      <c r="X3523" t="str">
        <f t="shared" si="1842"/>
        <v>0.000014286559815416-0.0000812963418301704i</v>
      </c>
      <c r="Y3523" t="str">
        <f t="shared" si="1843"/>
        <v>0.009+0.998398145310836i</v>
      </c>
      <c r="Z3523" t="str">
        <f t="shared" si="1844"/>
        <v>-0.0011381658465635-0.000210626106056906i</v>
      </c>
      <c r="AA3523" t="str">
        <f t="shared" si="1845"/>
        <v>0.126615591011943-14.0224605697447i</v>
      </c>
      <c r="AB3523" t="str">
        <f t="shared" si="1846"/>
        <v>0.24312816135608+0.536295761680868i</v>
      </c>
      <c r="AC3523" t="str">
        <f t="shared" si="1847"/>
        <v>1.10853237488941-0.0439388708363401i</v>
      </c>
      <c r="AD3523" t="str">
        <f t="shared" si="1848"/>
        <v>0.199834476440024+0.491709827585497i</v>
      </c>
      <c r="AE3523" t="str">
        <f t="shared" si="1849"/>
        <v>-0.000123877849755687-0.00060173768980592i</v>
      </c>
      <c r="AF3523" t="str">
        <f t="shared" si="1850"/>
        <v>-15.0845209799445-0.224014656512268i</v>
      </c>
      <c r="AG3523" t="str">
        <f t="shared" si="1851"/>
        <v>1.02505142746247-0.00991848482806549i</v>
      </c>
      <c r="AH3523" t="str">
        <f t="shared" si="1852"/>
        <v>0.00160537143235257+0.00889769807456061i</v>
      </c>
      <c r="AI3523">
        <f t="shared" si="1853"/>
        <v>-40.875321690615706</v>
      </c>
      <c r="AJ3523">
        <f t="shared" si="1854"/>
        <v>79.772414973810001</v>
      </c>
      <c r="AK3523"/>
      <c r="AL3523"/>
      <c r="AM3523"/>
      <c r="AN3523"/>
    </row>
    <row r="3524" spans="1:40" x14ac:dyDescent="0.25">
      <c r="A3524"/>
      <c r="B3524">
        <f t="shared" si="1855"/>
        <v>1590000</v>
      </c>
      <c r="C3524" s="186" t="str">
        <f t="shared" si="1823"/>
        <v>-3.02307198843064E-08+0.00154026574845557i</v>
      </c>
      <c r="D3524" s="158" t="str">
        <f t="shared" si="1824"/>
        <v>-5.95700618877481+0.0118087040714927i</v>
      </c>
      <c r="E3524" t="str">
        <f t="shared" si="1825"/>
        <v>2870</v>
      </c>
      <c r="F3524" t="str">
        <f t="shared" si="1826"/>
        <v>0.777000777000777</v>
      </c>
      <c r="G3524" t="str">
        <f t="shared" si="1821"/>
        <v>0.777000777000777</v>
      </c>
      <c r="H3524" t="str">
        <f t="shared" si="1827"/>
        <v>9.1275230347518+0.235682700082322i</v>
      </c>
      <c r="I3524" t="str">
        <f t="shared" si="1828"/>
        <v>6243.91539900971i</v>
      </c>
      <c r="J3524" t="str">
        <f t="shared" si="1822"/>
        <v>-33346.4751136656+1350.41404196854i</v>
      </c>
      <c r="K3524" t="str">
        <f t="shared" si="1829"/>
        <v>0.00757028874360731-0.186937070666098i</v>
      </c>
      <c r="L3524" t="str">
        <f t="shared" si="1830"/>
        <v>0.000561536041788799-0.0116213154617773i</v>
      </c>
      <c r="M3524" t="str">
        <f t="shared" si="1831"/>
        <v>0.00813182478539611-0.198558386127875i</v>
      </c>
      <c r="N3524" t="str">
        <f t="shared" si="1832"/>
        <v>-7.05150645355816i</v>
      </c>
      <c r="O3524" t="str">
        <f t="shared" si="1833"/>
        <v>0.71907836649517-0.694928991220426i</v>
      </c>
      <c r="P3524" t="str">
        <f t="shared" si="1834"/>
        <v>0.28092163350483+0.694928991220426i</v>
      </c>
      <c r="Q3524" t="str">
        <f t="shared" si="1835"/>
        <v>-0.28092163350483+6.35657746233773i</v>
      </c>
      <c r="R3524" t="str">
        <f t="shared" si="1836"/>
        <v>0.107162001789276-0.0489297518892716i</v>
      </c>
      <c r="S3524" t="str">
        <f t="shared" si="1837"/>
        <v>0.727876025500514i</v>
      </c>
      <c r="T3524" t="str">
        <f t="shared" si="1838"/>
        <v>0.0356147933338893+0.0780006519470572i</v>
      </c>
      <c r="U3524" t="str">
        <f t="shared" si="1839"/>
        <v>0.00005-0.000151662800735559i</v>
      </c>
      <c r="V3524" t="str">
        <f t="shared" si="1840"/>
        <v>3.33333333333333E-06-0.000166829080809115i</v>
      </c>
      <c r="W3524" t="str">
        <f t="shared" si="1841"/>
        <v>0.0000141650982158184-0.000081291148622872i</v>
      </c>
      <c r="X3524" t="str">
        <f t="shared" si="1842"/>
        <v>0.0000142860312559166-0.0000812474736143487i</v>
      </c>
      <c r="Y3524" t="str">
        <f t="shared" si="1843"/>
        <v>0.009+0.999026463841554i</v>
      </c>
      <c r="Z3524" t="str">
        <f t="shared" si="1844"/>
        <v>-0.00113676640415264-0.000210473579186893i</v>
      </c>
      <c r="AA3524" t="str">
        <f t="shared" si="1845"/>
        <v>0.126456356427332-14.0136414458553i</v>
      </c>
      <c r="AB3524" t="str">
        <f t="shared" si="1846"/>
        <v>0.246022101456937+0.538817792009085i</v>
      </c>
      <c r="AC3524" t="str">
        <f t="shared" si="1847"/>
        <v>1.10898739982069-0.0444681795412059i</v>
      </c>
      <c r="AD3524" t="str">
        <f t="shared" si="1848"/>
        <v>0.202036862981287+0.493965940095128i</v>
      </c>
      <c r="AE3524" t="str">
        <f t="shared" si="1849"/>
        <v>-0.000125701938829277-0.000604047307175181i</v>
      </c>
      <c r="AF3524" t="str">
        <f t="shared" si="1850"/>
        <v>-15.0845292235266-0.223873996010829i</v>
      </c>
      <c r="AG3524" t="str">
        <f t="shared" si="1851"/>
        <v>1.02515107370778-0.0100230814257271i</v>
      </c>
      <c r="AH3524" t="str">
        <f t="shared" si="1852"/>
        <v>0.00163039560496086+0.00893161259405095i</v>
      </c>
      <c r="AI3524">
        <f t="shared" si="1853"/>
        <v>-40.839047248333237</v>
      </c>
      <c r="AJ3524">
        <f t="shared" si="1854"/>
        <v>79.655006701370667</v>
      </c>
      <c r="AK3524"/>
      <c r="AL3524"/>
      <c r="AM3524"/>
      <c r="AN3524"/>
    </row>
    <row r="3525" spans="1:40" x14ac:dyDescent="0.25">
      <c r="A3525"/>
      <c r="B3525">
        <f t="shared" si="1855"/>
        <v>1591000</v>
      </c>
      <c r="C3525" s="186" t="str">
        <f t="shared" si="1823"/>
        <v>-3.01927296651586E-08+0.0015392976367351i</v>
      </c>
      <c r="D3525" s="158" t="str">
        <f t="shared" si="1824"/>
        <v>-5.95700618848356+0.0118012818816358i</v>
      </c>
      <c r="E3525" t="str">
        <f t="shared" si="1825"/>
        <v>2870</v>
      </c>
      <c r="F3525" t="str">
        <f t="shared" si="1826"/>
        <v>0.777000777000777</v>
      </c>
      <c r="G3525" t="str">
        <f t="shared" ref="G3525:G3588" si="1856">IF($C$11=$C$7,$C$24,F3525)</f>
        <v>0.777000777000777</v>
      </c>
      <c r="H3525" t="str">
        <f t="shared" si="1827"/>
        <v>9.12753126310193+0.2355347937799i</v>
      </c>
      <c r="I3525" t="str">
        <f t="shared" si="1828"/>
        <v>6247.8423898267i</v>
      </c>
      <c r="J3525" t="str">
        <f t="shared" ref="J3525:J3588" si="1857">IMSUM(COMPLEX(0,2*PI()*B3525*$C$113*$C$112),COMPLEX(0,2*PI()*B3525*$C$113*$C$111),COMPLEX(0,2*PI()*B3525*$C$28*10^-12*$C$111),COMPLEX(-1*2*PI()*B3525*2*PI()*B3525*$C$113*$C$112*$C$28*10^-12*$C$111,0),COMPLEX(1,0))</f>
        <v>-33388.4348139688+1351.26335897607i</v>
      </c>
      <c r="K3525" t="str">
        <f t="shared" si="1829"/>
        <v>0.00756079033128066-0.186819951448502i</v>
      </c>
      <c r="L3525" t="str">
        <f t="shared" si="1830"/>
        <v>0.000560832014618219-0.0116140450491629i</v>
      </c>
      <c r="M3525" t="str">
        <f t="shared" si="1831"/>
        <v>0.00812162234589888-0.198433996497665i</v>
      </c>
      <c r="N3525" t="str">
        <f t="shared" si="1832"/>
        <v>-7.05594136327738i</v>
      </c>
      <c r="O3525" t="str">
        <f t="shared" si="1833"/>
        <v>0.715989357703081-0.698111194335064i</v>
      </c>
      <c r="P3525" t="str">
        <f t="shared" si="1834"/>
        <v>0.284010642296919+0.698111194335064i</v>
      </c>
      <c r="Q3525" t="str">
        <f t="shared" si="1835"/>
        <v>-0.284010642296919+6.35783016894232i</v>
      </c>
      <c r="R3525" t="str">
        <f t="shared" si="1836"/>
        <v>0.107593172105378-0.0494772964760809i</v>
      </c>
      <c r="S3525" t="str">
        <f t="shared" si="1837"/>
        <v>0.728333809164351i</v>
      </c>
      <c r="T3525" t="str">
        <f t="shared" si="1838"/>
        <v>0.0360359878095779+0.0783637448795856i</v>
      </c>
      <c r="U3525" t="str">
        <f t="shared" si="1839"/>
        <v>0.00005-0.000151567475279408i</v>
      </c>
      <c r="V3525" t="str">
        <f t="shared" si="1840"/>
        <v>3.33333333333333E-06-0.000166724222807349i</v>
      </c>
      <c r="W3525" t="str">
        <f t="shared" si="1841"/>
        <v>0.0000141647193219801-0.00008124231547594i</v>
      </c>
      <c r="X3525" t="str">
        <f t="shared" si="1842"/>
        <v>0.0000142855027669066-0.0000811986680955933i</v>
      </c>
      <c r="Y3525" t="str">
        <f t="shared" si="1843"/>
        <v>0.009+0.999654782372272i</v>
      </c>
      <c r="Z3525" t="str">
        <f t="shared" si="1844"/>
        <v>-0.00113536959747168-0.000210321268855862i</v>
      </c>
      <c r="AA3525" t="str">
        <f t="shared" si="1845"/>
        <v>0.126297422038766-14.004833408165i</v>
      </c>
      <c r="AB3525" t="str">
        <f t="shared" si="1846"/>
        <v>0.248931655053373+0.541325988124316i</v>
      </c>
      <c r="AC3525" t="str">
        <f t="shared" si="1847"/>
        <v>1.10943920812384-0.0450000579254527i</v>
      </c>
      <c r="AD3525" t="str">
        <f t="shared" si="1848"/>
        <v>0.204249207995088+0.496212149601506i</v>
      </c>
      <c r="AE3525" t="str">
        <f t="shared" si="1849"/>
        <v>-0.000127534372139409-0.00060634214114195i</v>
      </c>
      <c r="AF3525" t="str">
        <f t="shared" si="1850"/>
        <v>-15.0845374515855-0.223733511898264i</v>
      </c>
      <c r="AG3525" t="str">
        <f t="shared" si="1851"/>
        <v>1.02525009599209-0.0101280570555196i</v>
      </c>
      <c r="AH3525" t="str">
        <f t="shared" si="1852"/>
        <v>0.00165553431688985+0.00896531668853072i</v>
      </c>
      <c r="AI3525">
        <f t="shared" si="1853"/>
        <v>-40.803064975390186</v>
      </c>
      <c r="AJ3525">
        <f t="shared" si="1854"/>
        <v>79.537625475264917</v>
      </c>
      <c r="AK3525"/>
      <c r="AL3525"/>
      <c r="AM3525"/>
      <c r="AN3525"/>
    </row>
    <row r="3526" spans="1:40" x14ac:dyDescent="0.25">
      <c r="A3526"/>
      <c r="B3526">
        <f t="shared" si="1855"/>
        <v>1592000</v>
      </c>
      <c r="C3526" s="186" t="str">
        <f t="shared" ref="C3526:C3589" si="1858">IMPRODUCT(COMPLEX(-1,0),IMDIV(IMPRODUCT(G3526,COMPLEX($C$100+$C$101,0)),COMPLEX($C$100,2*PI()*B3526*$C$103*$C$102*(2*$C$100+$C$101))))</f>
        <v>-3.01548110131332E-08+0.00153833074123539i</v>
      </c>
      <c r="D3526" s="158" t="str">
        <f t="shared" ref="D3526:D3589" si="1859">IMPRODUCT(COMPLEX($C$106,0),IMSUB(C3526,G3526))</f>
        <v>-5.95700618819284+0.011793869016138i</v>
      </c>
      <c r="E3526" t="str">
        <f t="shared" ref="E3526:E3589" si="1860">IMDIV(COMPLEX($C$20*10^3,0),COMPLEX(1,2*PI()*B3526*$C$20*1000*$C$29*10^-12))</f>
        <v>2870</v>
      </c>
      <c r="F3526" t="str">
        <f t="shared" ref="F3526:F3589" si="1861">IMDIV(COMPLEX($C$22*1000,0),IMSUM(COMPLEX($C$22*1000,0),E3526))</f>
        <v>0.777000777000777</v>
      </c>
      <c r="G3526" t="str">
        <f t="shared" si="1856"/>
        <v>0.777000777000777</v>
      </c>
      <c r="H3526" t="str">
        <f t="shared" ref="H3526:H3589" si="1862">IMPRODUCT(COMPLEX($C$108,0),IMPRODUCT(COMPLEX(-1,0),D3526),IMDIV(COMPLEX(0,2*PI()*B3526*$C$109*$C$110),COMPLEX(1,2*PI()*B3526*$C$109*$C$110)))</f>
        <v>9.12753947596716+0.235387072859402i</v>
      </c>
      <c r="I3526" t="str">
        <f t="shared" ref="I3526:I3589" si="1863">COMPLEX(0,2*PI()*B3526*$C$113*$C$112*$C$114)</f>
        <v>6251.76938064369i</v>
      </c>
      <c r="J3526" t="str">
        <f t="shared" si="1857"/>
        <v>-33430.4208957246+1352.1126759836i</v>
      </c>
      <c r="K3526" t="str">
        <f t="shared" ref="K3526:K3589" si="1864">IMDIV(I3526,J3526)</f>
        <v>0.00755130977479919-0.186702978656638i</v>
      </c>
      <c r="L3526" t="str">
        <f t="shared" ref="L3526:L3589" si="1865">IMDIV(COMPLEX($C$117,0),COMPLEX(1,2*PI()*B3526*$C$115*$C$116))</f>
        <v>0.000560129309605221-0.011606783706427i</v>
      </c>
      <c r="M3526" t="str">
        <f t="shared" ref="M3526:M3589" si="1866">IMSUM(K3526,L3526)</f>
        <v>0.00811143908440441-0.198309762363065i</v>
      </c>
      <c r="N3526" t="str">
        <f t="shared" ref="N3526:N3589" si="1867">COMPLEX(0,-2*PI()*B3526*$C$43)</f>
        <v>-7.0603762729966i</v>
      </c>
      <c r="O3526" t="str">
        <f t="shared" ref="O3526:O3589" si="1868">IMEXP(N3526)</f>
        <v>0.712886266551652-0.701279666725086i</v>
      </c>
      <c r="P3526" t="str">
        <f t="shared" ref="P3526:P3589" si="1869">IMSUB(COMPLEX(1,0),O3526)</f>
        <v>0.287113733448348+0.701279666725086i</v>
      </c>
      <c r="Q3526" t="str">
        <f t="shared" ref="Q3526:Q3589" si="1870">IMSUM(COMPLEX(0,2*PI()*B3526*$C$43),O3526,COMPLEX(-1,0))</f>
        <v>-0.287113733448348+6.35909660627151i</v>
      </c>
      <c r="R3526" t="str">
        <f t="shared" ref="R3526:R3589" si="1871">IMDIV(P3526,Q3526)</f>
        <v>0.108021029008193-0.0500272403573923i</v>
      </c>
      <c r="S3526" t="str">
        <f t="shared" ref="S3526:S3589" si="1872">IMDIV(COMPLEX(0,2*PI()*B3526*$C$123),COMPLEX($C$124,0))</f>
        <v>0.728791592828188i</v>
      </c>
      <c r="T3526" t="str">
        <f t="shared" ref="T3526:T3589" si="1873">IMPRODUCT(R3526,S3526)</f>
        <v>0.0364594321848625+0.0787248177898209i</v>
      </c>
      <c r="U3526" t="str">
        <f t="shared" ref="U3526:U3589" si="1874">IMDIV(COMPLEX(1,2*PI()*B3526*$C$16*10^-3*$C$15*10^-6),COMPLEX(0,2*PI()*B3526*$C$15*10^-6))</f>
        <v>0.0000500000000000001-0.000151472269578856i</v>
      </c>
      <c r="V3526" t="str">
        <f t="shared" ref="V3526:V3589" si="1875">IMSUM(COMPLEX($C$18*10^-3,0),IMDIV(COMPLEX(1,0),COMPLEX(0,2*PI()*B3526*($C$17*1*10^-6))))</f>
        <v>3.33333333333333E-06-0.000166619496536741i</v>
      </c>
      <c r="W3526" t="str">
        <f t="shared" ref="W3526:W3589" si="1876">IMDIV(IMPRODUCT(U3526,V3526),IMSUM(U3526,V3526))</f>
        <v>0.0000141643402159494-0.0000811935449427447i</v>
      </c>
      <c r="X3526" t="str">
        <f t="shared" ref="X3526:X3589" si="1877">IMDIV(IMPRODUCT(COMPLEX($C$19,0),W3526),IMSUM(COMPLEX($C$19,0),W3526))</f>
        <v>0.0000142849743477225-0.0000811499251554816i</v>
      </c>
      <c r="Y3526" t="str">
        <f t="shared" ref="Y3526:Y3589" si="1878">COMPLEX($C$13*10^-3,2*PI()*B3526*$C$12*0.000001)</f>
        <v>0.009+1.00028310090299i</v>
      </c>
      <c r="Z3526" t="str">
        <f t="shared" ref="Z3526:Z3589" si="1879">IMPRODUCT(COMPLEX($C$6,0),IMDIV(X3526,IMSUM(X3526,Y3526)))</f>
        <v>-0.00113397541989931-0.000210169174586675i</v>
      </c>
      <c r="AA3526" t="str">
        <f t="shared" ref="AA3526:AA3589" si="1880">IMDIV(COMPLEX($C$6,0),IMSUM(X3526,Y3526))</f>
        <v>0.126138787092105-13.9960364357829i</v>
      </c>
      <c r="AB3526" t="str">
        <f t="shared" ref="AB3526:AB3589" si="1881">IMPRODUCT(COMPLEX($C$119,0),T3526)</f>
        <v>0.251856750647246+0.54382023020295i</v>
      </c>
      <c r="AC3526" t="str">
        <f t="shared" ref="AC3526:AC3589" si="1882">IMSUM(COMPLEX(1,0),IMPRODUCT(AB3526,M3526))</f>
        <v>1.10988778131064-0.0455344877002311i</v>
      </c>
      <c r="AD3526" t="str">
        <f t="shared" ref="AD3526:AD3589" si="1883">IMDIV(AB3526,AC3526)</f>
        <v>0.20647146621318+0.498448412494817i</v>
      </c>
      <c r="AE3526" t="str">
        <f t="shared" ref="AE3526:AE3589" si="1884">IMPRODUCT(AD3526,AA3526,X3526)</f>
        <v>-0.000129375076168243-0.00060862218548668i</v>
      </c>
      <c r="AF3526" t="str">
        <f t="shared" ref="AF3526:AF3589" si="1885">IMSUB(D3526,H3526)</f>
        <v>-15.08454566416-0.223593203843264i</v>
      </c>
      <c r="AG3526" t="str">
        <f t="shared" ref="AG3526:AG3589" si="1886">IMSUM(COMPLEX(1,0),IMPRODUCT(AD3526,AA3526,COMPLEX($C$127,0)))</f>
        <v>1.02534849325469-0.0102334087189186i</v>
      </c>
      <c r="AH3526" t="str">
        <f t="shared" ref="AH3526:AH3589" si="1887">IMDIV(IMPRODUCT(AE3526,AF3526),AG3526)</f>
        <v>0.00168078654831215+0.00899881042727474i</v>
      </c>
      <c r="AI3526">
        <f t="shared" ref="AI3526:AI3589" si="1888">20*LOG10(IMABS(AH3526))</f>
        <v>-40.767371561639123</v>
      </c>
      <c r="AJ3526">
        <f t="shared" ref="AJ3526:AJ3589" si="1889">IMARGUMENT(AH3526)*180/PI()</f>
        <v>79.420271128995736</v>
      </c>
      <c r="AK3526"/>
      <c r="AL3526"/>
      <c r="AM3526"/>
      <c r="AN3526"/>
    </row>
    <row r="3527" spans="1:40" x14ac:dyDescent="0.25">
      <c r="A3527"/>
      <c r="B3527">
        <f t="shared" si="1855"/>
        <v>1593000</v>
      </c>
      <c r="C3527" s="186" t="str">
        <f t="shared" si="1858"/>
        <v>-3.01169637485826E-08+0.00153736505966599i</v>
      </c>
      <c r="D3527" s="158" t="str">
        <f t="shared" si="1859"/>
        <v>-5.95700618790268+0.0117864654574393i</v>
      </c>
      <c r="E3527" t="str">
        <f t="shared" si="1860"/>
        <v>2870</v>
      </c>
      <c r="F3527" t="str">
        <f t="shared" si="1861"/>
        <v>0.777000777000777</v>
      </c>
      <c r="G3527" t="str">
        <f t="shared" si="1856"/>
        <v>0.777000777000777</v>
      </c>
      <c r="H3527" t="str">
        <f t="shared" si="1862"/>
        <v>9.12754767338633+0.235239536972787i</v>
      </c>
      <c r="I3527" t="str">
        <f t="shared" si="1863"/>
        <v>6255.69637146068i</v>
      </c>
      <c r="J3527" t="str">
        <f t="shared" si="1857"/>
        <v>-33472.4333589329+1352.96199299113i</v>
      </c>
      <c r="K3527" t="str">
        <f t="shared" si="1864"/>
        <v>0.00754184702945875-0.186586152016525i</v>
      </c>
      <c r="L3527" t="str">
        <f t="shared" si="1865"/>
        <v>0.000559427923443779-0.0115995314166483i</v>
      </c>
      <c r="M3527" t="str">
        <f t="shared" si="1866"/>
        <v>0.00810127495290253-0.198185683433173i</v>
      </c>
      <c r="N3527" t="str">
        <f t="shared" si="1867"/>
        <v>-7.06481118271582i</v>
      </c>
      <c r="O3527" t="str">
        <f t="shared" si="1868"/>
        <v>0.709769154073694-0.704434346071735i</v>
      </c>
      <c r="P3527" t="str">
        <f t="shared" si="1869"/>
        <v>0.290230845926306+0.704434346071735i</v>
      </c>
      <c r="Q3527" t="str">
        <f t="shared" si="1870"/>
        <v>-0.290230845926306+6.36037683664409i</v>
      </c>
      <c r="R3527" t="str">
        <f t="shared" si="1871"/>
        <v>0.108445555030157-0.0505795646016151i</v>
      </c>
      <c r="S3527" t="str">
        <f t="shared" si="1872"/>
        <v>0.729249376492025i</v>
      </c>
      <c r="T3527" t="str">
        <f t="shared" si="1873"/>
        <v>0.0368851159489659+0.0790838533890736i</v>
      </c>
      <c r="U3527" t="str">
        <f t="shared" si="1874"/>
        <v>0.0000500000000000001-0.000151377183408373i</v>
      </c>
      <c r="V3527" t="str">
        <f t="shared" si="1875"/>
        <v>3.33333333333333E-06-0.00016651490174921i</v>
      </c>
      <c r="W3527" t="str">
        <f t="shared" si="1876"/>
        <v>0.0000141639608977728-0.0000811448369050927i</v>
      </c>
      <c r="X3527" t="str">
        <f t="shared" si="1877"/>
        <v>0.0000142844459977027-0.0000811012446758872i</v>
      </c>
      <c r="Y3527" t="str">
        <f t="shared" si="1878"/>
        <v>0.009+1.00091141943371i</v>
      </c>
      <c r="Z3527" t="str">
        <f t="shared" si="1879"/>
        <v>-0.00113258386483499-0.000210017295903608i</v>
      </c>
      <c r="AA3527" t="str">
        <f t="shared" si="1880"/>
        <v>0.125980450835578-13.9872505078703i</v>
      </c>
      <c r="AB3527" t="str">
        <f t="shared" si="1881"/>
        <v>0.254797315631549+0.546300398817096i</v>
      </c>
      <c r="AC3527" t="str">
        <f t="shared" si="1882"/>
        <v>1.11033310101057-0.0460714503976788i</v>
      </c>
      <c r="AD3527" t="str">
        <f t="shared" si="1883"/>
        <v>0.20870359218141+0.500674685376967i</v>
      </c>
      <c r="AE3527" t="str">
        <f t="shared" si="1884"/>
        <v>-0.000131223977487507-0.000610887434264597i</v>
      </c>
      <c r="AF3527" t="str">
        <f t="shared" si="1885"/>
        <v>-15.084553861289-0.223453071515348i</v>
      </c>
      <c r="AG3527" t="str">
        <f t="shared" si="1886"/>
        <v>1.02544626444822-0.0103391334153959i</v>
      </c>
      <c r="AH3527" t="str">
        <f t="shared" si="1887"/>
        <v>0.00170615128237523+0.00903209388245619i</v>
      </c>
      <c r="AI3527">
        <f t="shared" si="1888"/>
        <v>-40.73196375360056</v>
      </c>
      <c r="AJ3527">
        <f t="shared" si="1889"/>
        <v>79.302943495993546</v>
      </c>
      <c r="AK3527"/>
      <c r="AL3527"/>
      <c r="AM3527"/>
      <c r="AN3527"/>
    </row>
    <row r="3528" spans="1:40" x14ac:dyDescent="0.25">
      <c r="A3528"/>
      <c r="B3528">
        <f t="shared" si="1855"/>
        <v>1594000</v>
      </c>
      <c r="C3528" s="186" t="str">
        <f t="shared" si="1858"/>
        <v>-3.00791876924225E-08+0.00153640058974222i</v>
      </c>
      <c r="D3528" s="158" t="str">
        <f t="shared" si="1859"/>
        <v>-5.95700618761307+0.0117790711880237i</v>
      </c>
      <c r="E3528" t="str">
        <f t="shared" si="1860"/>
        <v>2870</v>
      </c>
      <c r="F3528" t="str">
        <f t="shared" si="1861"/>
        <v>0.777000777000777</v>
      </c>
      <c r="G3528" t="str">
        <f t="shared" si="1856"/>
        <v>0.777000777000777</v>
      </c>
      <c r="H3528" t="str">
        <f t="shared" si="1862"/>
        <v>9.12755585539815+0.235092185772883i</v>
      </c>
      <c r="I3528" t="str">
        <f t="shared" si="1863"/>
        <v>6259.62336227766i</v>
      </c>
      <c r="J3528" t="str">
        <f t="shared" si="1857"/>
        <v>-33514.4722035938+1353.81130999865i</v>
      </c>
      <c r="K3528" t="str">
        <f t="shared" si="1864"/>
        <v>0.00753240205069477-0.186469471254864i</v>
      </c>
      <c r="L3528" t="str">
        <f t="shared" si="1865"/>
        <v>0.000558727852838177-0.0115922881629473i</v>
      </c>
      <c r="M3528" t="str">
        <f t="shared" si="1866"/>
        <v>0.00809112990353295-0.198061759417811i</v>
      </c>
      <c r="N3528" t="str">
        <f t="shared" si="1867"/>
        <v>-7.06924609243504i</v>
      </c>
      <c r="O3528" t="str">
        <f t="shared" si="1868"/>
        <v>0.706638081577799-0.70757517032754i</v>
      </c>
      <c r="P3528" t="str">
        <f t="shared" si="1869"/>
        <v>0.293361918422201+0.70757517032754i</v>
      </c>
      <c r="Q3528" t="str">
        <f t="shared" si="1870"/>
        <v>-0.293361918422201+6.3616709221075i</v>
      </c>
      <c r="R3528" t="str">
        <f t="shared" si="1871"/>
        <v>0.108866732828457-0.0511342501050571i</v>
      </c>
      <c r="S3528" t="str">
        <f t="shared" si="1872"/>
        <v>0.729707160155862i</v>
      </c>
      <c r="T3528" t="str">
        <f t="shared" si="1873"/>
        <v>0.0373130284308608+0.0794408344477003i</v>
      </c>
      <c r="U3528" t="str">
        <f t="shared" si="1874"/>
        <v>0.0000500000000000001-0.000151282216542998i</v>
      </c>
      <c r="V3528" t="str">
        <f t="shared" si="1875"/>
        <v>3.33333333333333E-06-0.000166410438197297i</v>
      </c>
      <c r="W3528" t="str">
        <f t="shared" si="1876"/>
        <v>0.0000141635813674967-0.0000810961912450874i</v>
      </c>
      <c r="X3528" t="str">
        <f t="shared" si="1877"/>
        <v>0.0000142839177161882-0.0000810526265389808i</v>
      </c>
      <c r="Y3528" t="str">
        <f t="shared" si="1878"/>
        <v>0.009+1.00153973796443i</v>
      </c>
      <c r="Z3528" t="str">
        <f t="shared" si="1879"/>
        <v>-0.0011311949256989-0.000209865632332355i</v>
      </c>
      <c r="AA3528" t="str">
        <f t="shared" si="1880"/>
        <v>0.125822412519771-13.9784756036413i</v>
      </c>
      <c r="AB3528" t="str">
        <f t="shared" si="1881"/>
        <v>0.257753276292291+0.548766374946742i</v>
      </c>
      <c r="AC3528" t="str">
        <f t="shared" si="1882"/>
        <v>1.11077514897283-0.0466109273717714i</v>
      </c>
      <c r="AD3528" t="str">
        <f t="shared" si="1883"/>
        <v>0.210945540260748+0.502890925062367i</v>
      </c>
      <c r="AE3528" t="str">
        <f t="shared" si="1884"/>
        <v>-0.000133081002759356-0.000613137881805091i</v>
      </c>
      <c r="AF3528" t="str">
        <f t="shared" si="1885"/>
        <v>-15.0845620430112-0.223313114584859i</v>
      </c>
      <c r="AG3528" t="str">
        <f t="shared" si="1886"/>
        <v>1.02554340853871-0.0104452281424783i</v>
      </c>
      <c r="AH3528" t="str">
        <f t="shared" si="1887"/>
        <v>0.00173162750519823+0.00906516712912626i</v>
      </c>
      <c r="AI3528">
        <f t="shared" si="1888"/>
        <v>-40.696838353182358</v>
      </c>
      <c r="AJ3528">
        <f t="shared" si="1889"/>
        <v>79.185642409620115</v>
      </c>
      <c r="AK3528"/>
      <c r="AL3528"/>
      <c r="AM3528"/>
      <c r="AN3528"/>
    </row>
    <row r="3529" spans="1:40" x14ac:dyDescent="0.25">
      <c r="A3529"/>
      <c r="B3529">
        <f t="shared" si="1855"/>
        <v>1595000</v>
      </c>
      <c r="C3529" s="186" t="str">
        <f t="shared" si="1858"/>
        <v>-3.00414826661293E-08+0.00153543732918512i</v>
      </c>
      <c r="D3529" s="158" t="str">
        <f t="shared" si="1859"/>
        <v>-5.957006187324+0.0117716861904193i</v>
      </c>
      <c r="E3529" t="str">
        <f t="shared" si="1860"/>
        <v>2870</v>
      </c>
      <c r="F3529" t="str">
        <f t="shared" si="1861"/>
        <v>0.777000777000777</v>
      </c>
      <c r="G3529" t="str">
        <f t="shared" si="1856"/>
        <v>0.777000777000777</v>
      </c>
      <c r="H3529" t="str">
        <f t="shared" si="1862"/>
        <v>9.12756402204118+0.234945018913387i</v>
      </c>
      <c r="I3529" t="str">
        <f t="shared" si="1863"/>
        <v>6263.55035309465i</v>
      </c>
      <c r="J3529" t="str">
        <f t="shared" si="1857"/>
        <v>-33556.5374297073+1354.66062700618i</v>
      </c>
      <c r="K3529" t="str">
        <f t="shared" si="1864"/>
        <v>0.00752297479408216-0.186352936099036i</v>
      </c>
      <c r="L3529" t="str">
        <f t="shared" si="1865"/>
        <v>0.000558029094502997-0.0115850539284868i</v>
      </c>
      <c r="M3529" t="str">
        <f t="shared" si="1866"/>
        <v>0.00808100388858516-0.197937990027523i</v>
      </c>
      <c r="N3529" t="str">
        <f t="shared" si="1867"/>
        <v>-7.07368100215426i</v>
      </c>
      <c r="O3529" t="str">
        <f t="shared" si="1868"/>
        <v>0.703493110647126-0.710702077717541i</v>
      </c>
      <c r="P3529" t="str">
        <f t="shared" si="1869"/>
        <v>0.296506889352874+0.710702077717541i</v>
      </c>
      <c r="Q3529" t="str">
        <f t="shared" si="1870"/>
        <v>-0.296506889352874+6.36297892443672i</v>
      </c>
      <c r="R3529" t="str">
        <f t="shared" si="1871"/>
        <v>0.109284545187042-0.0516912775928681i</v>
      </c>
      <c r="S3529" t="str">
        <f t="shared" si="1872"/>
        <v>0.730164943819699i</v>
      </c>
      <c r="T3529" t="str">
        <f t="shared" si="1873"/>
        <v>0.037743158799565+0.0797957437968579i</v>
      </c>
      <c r="U3529" t="str">
        <f t="shared" si="1874"/>
        <v>0.0000500000000000001-0.000151187368758331i</v>
      </c>
      <c r="V3529" t="str">
        <f t="shared" si="1875"/>
        <v>3.33333333333333E-06-0.000166306105634165i</v>
      </c>
      <c r="W3529" t="str">
        <f t="shared" si="1876"/>
        <v>0.0000141632016251676-0.0000810476078451276i</v>
      </c>
      <c r="X3529" t="str">
        <f t="shared" si="1877"/>
        <v>0.0000142833895025219-0.0000810040706272281i</v>
      </c>
      <c r="Y3529" t="str">
        <f t="shared" si="1878"/>
        <v>0.009+1.00216805649514i</v>
      </c>
      <c r="Z3529" t="str">
        <f t="shared" si="1879"/>
        <v>-0.00112980859593186-0.000209714183400014i</v>
      </c>
      <c r="AA3529" t="str">
        <f t="shared" si="1880"/>
        <v>0.125664671397624-13.9697117023619i</v>
      </c>
      <c r="AB3529" t="str">
        <f t="shared" si="1881"/>
        <v>0.260724557810534+0.551218039991879i</v>
      </c>
      <c r="AC3529" t="str">
        <f t="shared" si="1882"/>
        <v>1.11121390706842-0.0471528997991992i</v>
      </c>
      <c r="AD3529" t="str">
        <f t="shared" si="1883"/>
        <v>0.213197264628304+0.505097088578646i</v>
      </c>
      <c r="AE3529" t="str">
        <f t="shared" si="1884"/>
        <v>-0.000134946078737222-0.000615373522710952i</v>
      </c>
      <c r="AF3529" t="str">
        <f t="shared" si="1885"/>
        <v>-15.0845702093652-0.223173332722968i</v>
      </c>
      <c r="AG3529" t="str">
        <f t="shared" si="1886"/>
        <v>1.02563992450552-0.0105516898958045i</v>
      </c>
      <c r="AH3529" t="str">
        <f t="shared" si="1887"/>
        <v>0.00175721420586884+0.00909803024519258i</v>
      </c>
      <c r="AI3529">
        <f t="shared" si="1888"/>
        <v>-40.661992216436389</v>
      </c>
      <c r="AJ3529">
        <f t="shared" si="1889"/>
        <v>79.068367703170011</v>
      </c>
      <c r="AK3529"/>
      <c r="AL3529"/>
      <c r="AM3529"/>
      <c r="AN3529"/>
    </row>
    <row r="3530" spans="1:40" x14ac:dyDescent="0.25">
      <c r="A3530"/>
      <c r="B3530">
        <f t="shared" si="1855"/>
        <v>1596000</v>
      </c>
      <c r="C3530" s="186" t="str">
        <f t="shared" si="1858"/>
        <v>-3.00038484917402E-08+0.00153447527572146i</v>
      </c>
      <c r="D3530" s="158" t="str">
        <f t="shared" si="1859"/>
        <v>-5.95700618703546+0.0117643104471979i</v>
      </c>
      <c r="E3530" t="str">
        <f t="shared" si="1860"/>
        <v>2870</v>
      </c>
      <c r="F3530" t="str">
        <f t="shared" si="1861"/>
        <v>0.777000777000777</v>
      </c>
      <c r="G3530" t="str">
        <f t="shared" si="1856"/>
        <v>0.777000777000777</v>
      </c>
      <c r="H3530" t="str">
        <f t="shared" si="1862"/>
        <v>9.12757217335385+0.234798036048858i</v>
      </c>
      <c r="I3530" t="str">
        <f t="shared" si="1863"/>
        <v>6267.47734391164i</v>
      </c>
      <c r="J3530" t="str">
        <f t="shared" si="1857"/>
        <v>-33598.6290372734+1355.50994401371i</v>
      </c>
      <c r="K3530" t="str">
        <f t="shared" si="1864"/>
        <v>0.00751356521533428-0.186236546277099i</v>
      </c>
      <c r="L3530" t="str">
        <f t="shared" si="1865"/>
        <v>0.000557331645163046-0.0115778286964707i</v>
      </c>
      <c r="M3530" t="str">
        <f t="shared" si="1866"/>
        <v>0.00807089686049733-0.19781437497357i</v>
      </c>
      <c r="N3530" t="str">
        <f t="shared" si="1867"/>
        <v>-7.07811591187347i</v>
      </c>
      <c r="O3530" t="str">
        <f t="shared" si="1868"/>
        <v>0.700334303138206-0.713815006740488i</v>
      </c>
      <c r="P3530" t="str">
        <f t="shared" si="1869"/>
        <v>0.299665696861794+0.713815006740488i</v>
      </c>
      <c r="Q3530" t="str">
        <f t="shared" si="1870"/>
        <v>-0.299665696861794+6.36430090513298i</v>
      </c>
      <c r="R3530" t="str">
        <f t="shared" si="1871"/>
        <v>0.109698975018637-0.0522506276200072i</v>
      </c>
      <c r="S3530" t="str">
        <f t="shared" si="1872"/>
        <v>0.730622727483536i</v>
      </c>
      <c r="T3530" t="str">
        <f t="shared" si="1873"/>
        <v>0.0381754960644562+0.0801485643302648i</v>
      </c>
      <c r="U3530" t="str">
        <f t="shared" si="1874"/>
        <v>0.0000499999999999999-0.000151092639830538i</v>
      </c>
      <c r="V3530" t="str">
        <f t="shared" si="1875"/>
        <v>3.33333333333333E-06-0.000166201903813592i</v>
      </c>
      <c r="W3530" t="str">
        <f t="shared" si="1876"/>
        <v>0.0000141628216708316-0.0000809990865879064i</v>
      </c>
      <c r="X3530" t="str">
        <f t="shared" si="1877"/>
        <v>0.0000142828613560488-0.0000809555768233891i</v>
      </c>
      <c r="Y3530" t="str">
        <f t="shared" si="1878"/>
        <v>0.009+1.00279637502586i</v>
      </c>
      <c r="Z3530" t="str">
        <f t="shared" si="1879"/>
        <v>-0.00112842486899514-0.000209562948635072i</v>
      </c>
      <c r="AA3530" t="str">
        <f t="shared" si="1880"/>
        <v>0.125507226724404-13.9609587833496i</v>
      </c>
      <c r="AB3530" t="str">
        <f t="shared" si="1881"/>
        <v>0.26371108426457+0.553655275784662i</v>
      </c>
      <c r="AC3530" t="str">
        <f t="shared" si="1882"/>
        <v>1.11164935729223-0.0476973486802702i</v>
      </c>
      <c r="AD3530" t="str">
        <f t="shared" si="1883"/>
        <v>0.215458719278344+0.507293133167385i</v>
      </c>
      <c r="AE3530" t="str">
        <f t="shared" si="1884"/>
        <v>-0.000136819132266645-0.000617594351857647i</v>
      </c>
      <c r="AF3530" t="str">
        <f t="shared" si="1885"/>
        <v>-15.0845783603893-0.22303372560166i</v>
      </c>
      <c r="AG3530" t="str">
        <f t="shared" si="1886"/>
        <v>1.02573581134139-0.0106585156691827i</v>
      </c>
      <c r="AH3530" t="str">
        <f t="shared" si="1887"/>
        <v>0.00178291037643978+0.00913068331139746i</v>
      </c>
      <c r="AI3530">
        <f t="shared" si="1888"/>
        <v>-40.627422252350279</v>
      </c>
      <c r="AJ3530">
        <f t="shared" si="1889"/>
        <v>78.951119209873482</v>
      </c>
      <c r="AK3530"/>
      <c r="AL3530"/>
      <c r="AM3530"/>
      <c r="AN3530"/>
    </row>
    <row r="3531" spans="1:40" x14ac:dyDescent="0.25">
      <c r="A3531"/>
      <c r="B3531">
        <f t="shared" si="1855"/>
        <v>1597000</v>
      </c>
      <c r="C3531" s="186" t="str">
        <f t="shared" si="1858"/>
        <v>-2.99662849918478E-08+0.00153351442708367i</v>
      </c>
      <c r="D3531" s="158" t="str">
        <f t="shared" si="1859"/>
        <v>-5.95700618674748+0.0117569439409748i</v>
      </c>
      <c r="E3531" t="str">
        <f t="shared" si="1860"/>
        <v>2870</v>
      </c>
      <c r="F3531" t="str">
        <f t="shared" si="1861"/>
        <v>0.777000777000777</v>
      </c>
      <c r="G3531" t="str">
        <f t="shared" si="1856"/>
        <v>0.777000777000777</v>
      </c>
      <c r="H3531" t="str">
        <f t="shared" si="1862"/>
        <v>9.12758030937456+0.234651236834722i</v>
      </c>
      <c r="I3531" t="str">
        <f t="shared" si="1863"/>
        <v>6271.40433472862i</v>
      </c>
      <c r="J3531" t="str">
        <f t="shared" si="1857"/>
        <v>-33640.747026292+1356.35926102123i</v>
      </c>
      <c r="K3531" t="str">
        <f t="shared" si="1864"/>
        <v>0.00750417327030274-0.186120301517789i</v>
      </c>
      <c r="L3531" t="str">
        <f t="shared" si="1865"/>
        <v>0.000556635501553342-0.0115706124501449i</v>
      </c>
      <c r="M3531" t="str">
        <f t="shared" si="1866"/>
        <v>0.00806080877185608-0.197690913967934i</v>
      </c>
      <c r="N3531" t="str">
        <f t="shared" si="1867"/>
        <v>-7.08255082159269i</v>
      </c>
      <c r="O3531" t="str">
        <f t="shared" si="1868"/>
        <v>0.697161721179687-0.716913896170089i</v>
      </c>
      <c r="P3531" t="str">
        <f t="shared" si="1869"/>
        <v>0.302838278820313+0.716913896170089i</v>
      </c>
      <c r="Q3531" t="str">
        <f t="shared" si="1870"/>
        <v>-0.302838278820313+6.3656369254226i</v>
      </c>
      <c r="R3531" t="str">
        <f t="shared" si="1871"/>
        <v>0.110110005366742-0.0528122805722468i</v>
      </c>
      <c r="S3531" t="str">
        <f t="shared" si="1872"/>
        <v>0.731080511147373i</v>
      </c>
      <c r="T3531" t="str">
        <f t="shared" si="1873"/>
        <v>0.0386100290756167+0.0804992790059577i</v>
      </c>
      <c r="U3531" t="str">
        <f t="shared" si="1874"/>
        <v>0.0000499999999999999-0.000150998029536342i</v>
      </c>
      <c r="V3531" t="str">
        <f t="shared" si="1875"/>
        <v>3.33333333333333E-06-0.000166097832489976i</v>
      </c>
      <c r="W3531" t="str">
        <f t="shared" si="1876"/>
        <v>0.0000141624415045356-0.0000809506273564108i</v>
      </c>
      <c r="X3531" t="str">
        <f t="shared" si="1877"/>
        <v>0.0000142823332761167-0.000080907145010517i</v>
      </c>
      <c r="Y3531" t="str">
        <f t="shared" si="1878"/>
        <v>0.009+1.00342469355658i</v>
      </c>
      <c r="Z3531" t="str">
        <f t="shared" si="1879"/>
        <v>-0.00112704373837058-0.000209411927567437i</v>
      </c>
      <c r="AA3531" t="str">
        <f t="shared" si="1880"/>
        <v>0.125350077757725-13.9522168259746i</v>
      </c>
      <c r="AB3531" t="str">
        <f t="shared" si="1881"/>
        <v>0.266712778632298+0.556077964601549i</v>
      </c>
      <c r="AC3531" t="str">
        <f t="shared" si="1882"/>
        <v>1.11208148176507-0.0482442548398502i</v>
      </c>
      <c r="AD3531" t="str">
        <f t="shared" si="1883"/>
        <v>0.217729858023341+0.509479016284855i</v>
      </c>
      <c r="AE3531" t="str">
        <f t="shared" si="1884"/>
        <v>-0.000138700090286149-0.0006198003643927i</v>
      </c>
      <c r="AF3531" t="str">
        <f t="shared" si="1885"/>
        <v>-15.084586496122-0.222894292893747i</v>
      </c>
      <c r="AG3531" t="str">
        <f t="shared" si="1886"/>
        <v>1.02583106805241-0.0107657024546496i</v>
      </c>
      <c r="AH3531" t="str">
        <f t="shared" si="1887"/>
        <v>0.00180871501192589+0.00916312641129881i</v>
      </c>
      <c r="AI3531">
        <f t="shared" si="1888"/>
        <v>-40.593125421670379</v>
      </c>
      <c r="AJ3531">
        <f t="shared" si="1889"/>
        <v>78.833896762898078</v>
      </c>
      <c r="AK3531"/>
      <c r="AL3531"/>
      <c r="AM3531"/>
      <c r="AN3531"/>
    </row>
    <row r="3532" spans="1:40" x14ac:dyDescent="0.25">
      <c r="A3532"/>
      <c r="B3532">
        <f t="shared" si="1855"/>
        <v>1598000</v>
      </c>
      <c r="C3532" s="186" t="str">
        <f t="shared" si="1858"/>
        <v>-2.99287919895999E-08+0.00153255478100989i</v>
      </c>
      <c r="D3532" s="158" t="str">
        <f t="shared" si="1859"/>
        <v>-5.95700618646003+0.0117495866544092i</v>
      </c>
      <c r="E3532" t="str">
        <f t="shared" si="1860"/>
        <v>2870</v>
      </c>
      <c r="F3532" t="str">
        <f t="shared" si="1861"/>
        <v>0.777000777000777</v>
      </c>
      <c r="G3532" t="str">
        <f t="shared" si="1856"/>
        <v>0.777000777000777</v>
      </c>
      <c r="H3532" t="str">
        <f t="shared" si="1862"/>
        <v>9.12758843014148+0.234504620927259i</v>
      </c>
      <c r="I3532" t="str">
        <f t="shared" si="1863"/>
        <v>6275.33132554561i</v>
      </c>
      <c r="J3532" t="str">
        <f t="shared" si="1857"/>
        <v>-33682.8913967631+1357.20857802876i</v>
      </c>
      <c r="K3532" t="str">
        <f t="shared" si="1864"/>
        <v>0.007494798914977-0.186004201550514i</v>
      </c>
      <c r="L3532" t="str">
        <f t="shared" si="1865"/>
        <v>0.000555940660419065-0.0115634051727967i</v>
      </c>
      <c r="M3532" t="str">
        <f t="shared" si="1866"/>
        <v>0.00805073957539607-0.197567606723311i</v>
      </c>
      <c r="N3532" t="str">
        <f t="shared" si="1867"/>
        <v>-7.08698573131191i</v>
      </c>
      <c r="O3532" t="str">
        <f t="shared" si="1868"/>
        <v>0.693975427171162-0.719998685056163i</v>
      </c>
      <c r="P3532" t="str">
        <f t="shared" si="1869"/>
        <v>0.306024572828838+0.719998685056163i</v>
      </c>
      <c r="Q3532" t="str">
        <f t="shared" si="1870"/>
        <v>-0.306024572828838+6.36698704625575i</v>
      </c>
      <c r="R3532" t="str">
        <f t="shared" si="1871"/>
        <v>0.110517619407624-0.0533762166671864i</v>
      </c>
      <c r="S3532" t="str">
        <f t="shared" si="1872"/>
        <v>0.731538294811208i</v>
      </c>
      <c r="T3532" t="str">
        <f t="shared" si="1873"/>
        <v>0.0390467465241871+0.0808478708480473i</v>
      </c>
      <c r="U3532" t="str">
        <f t="shared" si="1874"/>
        <v>0.0000499999999999999-0.000150903537653028i</v>
      </c>
      <c r="V3532" t="str">
        <f t="shared" si="1875"/>
        <v>3.33333333333333E-06-0.000165993891418331i</v>
      </c>
      <c r="W3532" t="str">
        <f t="shared" si="1876"/>
        <v>0.000014162061126326-0.0000809022300339217i</v>
      </c>
      <c r="X3532" t="str">
        <f t="shared" si="1877"/>
        <v>0.0000142818052620752-0.0000808587750719592i</v>
      </c>
      <c r="Y3532" t="str">
        <f t="shared" si="1878"/>
        <v>0.009+1.0040530120873i</v>
      </c>
      <c r="Z3532" t="str">
        <f t="shared" si="1879"/>
        <v>-0.00112566519756036-0.000209261119728388i</v>
      </c>
      <c r="AA3532" t="str">
        <f t="shared" si="1880"/>
        <v>0.125193223757513-13.9434858096581i</v>
      </c>
      <c r="AB3532" t="str">
        <f t="shared" si="1881"/>
        <v>0.269729562793669+0.558485989175428i</v>
      </c>
      <c r="AC3532" t="str">
        <f t="shared" si="1882"/>
        <v>1.11251026273573-0.0487935989283114i</v>
      </c>
      <c r="AD3532" t="str">
        <f t="shared" si="1883"/>
        <v>0.220010634494961+0.511654695602708i</v>
      </c>
      <c r="AE3532" t="str">
        <f t="shared" si="1884"/>
        <v>-0.000140588879828041-0.000621991555734878i</v>
      </c>
      <c r="AF3532" t="str">
        <f t="shared" si="1885"/>
        <v>-15.0845946166015-0.22275503427285i</v>
      </c>
      <c r="AG3532" t="str">
        <f t="shared" si="1886"/>
        <v>1.02592569365799-0.0108732472425255i</v>
      </c>
      <c r="AH3532" t="str">
        <f t="shared" si="1887"/>
        <v>0.00183462711030018+0.00919535963124777i</v>
      </c>
      <c r="AI3532">
        <f t="shared" si="1888"/>
        <v>-40.559098735760479</v>
      </c>
      <c r="AJ3532">
        <f t="shared" si="1889"/>
        <v>78.716700195352246</v>
      </c>
      <c r="AK3532"/>
      <c r="AL3532"/>
      <c r="AM3532"/>
      <c r="AN3532"/>
    </row>
    <row r="3533" spans="1:40" x14ac:dyDescent="0.25">
      <c r="A3533"/>
      <c r="B3533">
        <f t="shared" si="1855"/>
        <v>1599000</v>
      </c>
      <c r="C3533" s="186" t="str">
        <f t="shared" si="1858"/>
        <v>-2.98913693086969E-08+0.00153159633524387i</v>
      </c>
      <c r="D3533" s="158" t="str">
        <f t="shared" si="1859"/>
        <v>-5.95700618617312+0.011742238570203i</v>
      </c>
      <c r="E3533" t="str">
        <f t="shared" si="1860"/>
        <v>2870</v>
      </c>
      <c r="F3533" t="str">
        <f t="shared" si="1861"/>
        <v>0.777000777000777</v>
      </c>
      <c r="G3533" t="str">
        <f t="shared" si="1856"/>
        <v>0.777000777000777</v>
      </c>
      <c r="H3533" t="str">
        <f t="shared" si="1862"/>
        <v>9.12759653569272+0.234358187983606i</v>
      </c>
      <c r="I3533" t="str">
        <f t="shared" si="1863"/>
        <v>6279.2583163626i</v>
      </c>
      <c r="J3533" t="str">
        <f t="shared" si="1857"/>
        <v>-33725.0621486869+1358.05789503629i</v>
      </c>
      <c r="K3533" t="str">
        <f t="shared" si="1864"/>
        <v>0.00748544210548332-0.185888246105352i</v>
      </c>
      <c r="L3533" t="str">
        <f t="shared" si="1865"/>
        <v>0.00055524711851552-0.0115562068477544i</v>
      </c>
      <c r="M3533" t="str">
        <f t="shared" si="1866"/>
        <v>0.00804068922399884-0.197444452953106i</v>
      </c>
      <c r="N3533" t="str">
        <f t="shared" si="1867"/>
        <v>-7.09142064103113i</v>
      </c>
      <c r="O3533" t="str">
        <f t="shared" si="1868"/>
        <v>0.69077548378191-0.723069312725874i</v>
      </c>
      <c r="P3533" t="str">
        <f t="shared" si="1869"/>
        <v>0.30922451621809+0.723069312725874i</v>
      </c>
      <c r="Q3533" t="str">
        <f t="shared" si="1870"/>
        <v>-0.30922451621809+6.36835132830526i</v>
      </c>
      <c r="R3533" t="str">
        <f t="shared" si="1871"/>
        <v>0.110921800452307-0.0539424159553101i</v>
      </c>
      <c r="S3533" t="str">
        <f t="shared" si="1872"/>
        <v>0.731996078475045i</v>
      </c>
      <c r="T3533" t="str">
        <f t="shared" si="1873"/>
        <v>0.0394856369427567+0.0811943229484802i</v>
      </c>
      <c r="U3533" t="str">
        <f t="shared" si="1874"/>
        <v>0.00005-0.000150809163958436i</v>
      </c>
      <c r="V3533" t="str">
        <f t="shared" si="1875"/>
        <v>3.33333333333333E-06-0.000165890080354279i</v>
      </c>
      <c r="W3533" t="str">
        <f t="shared" si="1876"/>
        <v>0.0000141616805362493-0.0000808538945040097i</v>
      </c>
      <c r="X3533" t="str">
        <f t="shared" si="1877"/>
        <v>0.0000142812773132761-0.0000808104668913526i</v>
      </c>
      <c r="Y3533" t="str">
        <f t="shared" si="1878"/>
        <v>0.009+1.00468133061802i</v>
      </c>
      <c r="Z3533" t="str">
        <f t="shared" si="1879"/>
        <v>-0.00112428924008697-0.000209110524650598i</v>
      </c>
      <c r="AA3533" t="str">
        <f t="shared" si="1880"/>
        <v>0.125036663986014-13.9347657138729i</v>
      </c>
      <c r="AB3533" t="str">
        <f t="shared" si="1881"/>
        <v>0.272761357533387+0.560879232707788i</v>
      </c>
      <c r="AC3533" t="str">
        <f t="shared" si="1882"/>
        <v>1.11293568258299-0.0493453614225279i</v>
      </c>
      <c r="AD3533" t="str">
        <f t="shared" si="1883"/>
        <v>0.222301002145137+0.513820129008747i</v>
      </c>
      <c r="AE3533" t="str">
        <f t="shared" si="1884"/>
        <v>-0.000142485428019271-0.000624167921573556i</v>
      </c>
      <c r="AF3533" t="str">
        <f t="shared" si="1885"/>
        <v>-15.0846027218658-0.222615949413403i</v>
      </c>
      <c r="AG3533" t="str">
        <f t="shared" si="1886"/>
        <v>1.02601968719091-0.0109811470214741i</v>
      </c>
      <c r="AH3533" t="str">
        <f t="shared" si="1887"/>
        <v>0.00186064567249053+0.00922738306036886i</v>
      </c>
      <c r="AI3533">
        <f t="shared" si="1888"/>
        <v>-40.525339255489726</v>
      </c>
      <c r="AJ3533">
        <f t="shared" si="1889"/>
        <v>78.599529340286978</v>
      </c>
      <c r="AK3533"/>
      <c r="AL3533"/>
      <c r="AM3533"/>
      <c r="AN3533"/>
    </row>
    <row r="3534" spans="1:40" x14ac:dyDescent="0.25">
      <c r="A3534"/>
      <c r="B3534">
        <f t="shared" si="1855"/>
        <v>1600000</v>
      </c>
      <c r="C3534" s="186" t="str">
        <f t="shared" si="1858"/>
        <v>-2.98540167733915E-08+0.00153063908753507i</v>
      </c>
      <c r="D3534" s="158" t="str">
        <f t="shared" si="1859"/>
        <v>-5.95700618588676+0.0117348996711022i</v>
      </c>
      <c r="E3534" t="str">
        <f t="shared" si="1860"/>
        <v>2870</v>
      </c>
      <c r="F3534" t="str">
        <f t="shared" si="1861"/>
        <v>0.777000777000777</v>
      </c>
      <c r="G3534" t="str">
        <f t="shared" si="1856"/>
        <v>0.777000777000777</v>
      </c>
      <c r="H3534" t="str">
        <f t="shared" si="1862"/>
        <v>9.12760462606627+0.234211937661758i</v>
      </c>
      <c r="I3534" t="str">
        <f t="shared" si="1863"/>
        <v>6283.18530717958i</v>
      </c>
      <c r="J3534" t="str">
        <f t="shared" si="1857"/>
        <v>-33767.2592820632+1358.90721204382i</v>
      </c>
      <c r="K3534" t="str">
        <f t="shared" si="1864"/>
        <v>0.00747610279808485-0.185772434913053i</v>
      </c>
      <c r="L3534" t="str">
        <f t="shared" si="1865"/>
        <v>0.000554554872608117-0.0115490174583881i</v>
      </c>
      <c r="M3534" t="str">
        <f t="shared" si="1866"/>
        <v>0.00803065767069297-0.197321452371441i</v>
      </c>
      <c r="N3534" t="str">
        <f t="shared" si="1867"/>
        <v>-7.09585555075035i</v>
      </c>
      <c r="O3534" t="str">
        <f t="shared" si="1868"/>
        <v>0.687561953949674-0.726125718784913i</v>
      </c>
      <c r="P3534" t="str">
        <f t="shared" si="1869"/>
        <v>0.312438046050326+0.726125718784913i</v>
      </c>
      <c r="Q3534" t="str">
        <f t="shared" si="1870"/>
        <v>-0.312438046050326+6.36972983196544i</v>
      </c>
      <c r="R3534" t="str">
        <f t="shared" si="1871"/>
        <v>0.111322531948542-0.054510858321061i</v>
      </c>
      <c r="S3534" t="str">
        <f t="shared" si="1872"/>
        <v>0.732453862138882i</v>
      </c>
      <c r="T3534" t="str">
        <f t="shared" si="1873"/>
        <v>0.0399266887057665+0.0815386184687887i</v>
      </c>
      <c r="U3534" t="str">
        <f t="shared" si="1874"/>
        <v>0.00005-0.000150714908230962i</v>
      </c>
      <c r="V3534" t="str">
        <f t="shared" si="1875"/>
        <v>3.33333333333333E-06-0.000165786399054058i</v>
      </c>
      <c r="W3534" t="str">
        <f t="shared" si="1876"/>
        <v>0.000014161299734352-0.0000808056206505382i</v>
      </c>
      <c r="X3534" t="str">
        <f t="shared" si="1877"/>
        <v>0.0000142807494290736-0.0000807622203526269i</v>
      </c>
      <c r="Y3534" t="str">
        <f t="shared" si="1878"/>
        <v>0.009+1.00530964914873i</v>
      </c>
      <c r="Z3534" t="str">
        <f t="shared" si="1879"/>
        <v>-0.00112291585949316-0.000208960141868121i</v>
      </c>
      <c r="AA3534" t="str">
        <f t="shared" si="1880"/>
        <v>0.124880397707776-13.9260565181434i</v>
      </c>
      <c r="AB3534" t="str">
        <f t="shared" si="1881"/>
        <v>0.275808082543685+0.563257578880807i</v>
      </c>
      <c r="AC3534" t="str">
        <f t="shared" si="1882"/>
        <v>1.1133577238177-0.0498995226268871i</v>
      </c>
      <c r="AD3534" t="str">
        <f t="shared" si="1883"/>
        <v>0.224600914247068+0.515975274607571i</v>
      </c>
      <c r="AE3534" t="str">
        <f t="shared" si="1884"/>
        <v>-0.000144389662082256-0.00062632945786796i</v>
      </c>
      <c r="AF3534" t="str">
        <f t="shared" si="1885"/>
        <v>-15.084610811953-0.222477037990656i</v>
      </c>
      <c r="AG3534" t="str">
        <f t="shared" si="1886"/>
        <v>1.02611304769728-0.0110893987785581i</v>
      </c>
      <c r="AH3534" t="str">
        <f t="shared" si="1887"/>
        <v>0.00188676970237611+0.00925919679053932i</v>
      </c>
      <c r="AI3534">
        <f t="shared" si="1888"/>
        <v>-40.491844090151744</v>
      </c>
      <c r="AJ3534">
        <f t="shared" si="1889"/>
        <v>78.482384030697816</v>
      </c>
      <c r="AK3534"/>
      <c r="AL3534"/>
      <c r="AM3534"/>
      <c r="AN3534"/>
    </row>
    <row r="3535" spans="1:40" x14ac:dyDescent="0.25">
      <c r="A3535"/>
      <c r="B3535">
        <f t="shared" si="1855"/>
        <v>1601000</v>
      </c>
      <c r="C3535" s="186" t="str">
        <f t="shared" si="1858"/>
        <v>-2.98167342084835E-08+0.00152968303563853i</v>
      </c>
      <c r="D3535" s="158" t="str">
        <f t="shared" si="1859"/>
        <v>-5.95700618560092+0.0117275699398954i</v>
      </c>
      <c r="E3535" t="str">
        <f t="shared" si="1860"/>
        <v>2870</v>
      </c>
      <c r="F3535" t="str">
        <f t="shared" si="1861"/>
        <v>0.777000777000777</v>
      </c>
      <c r="G3535" t="str">
        <f t="shared" si="1856"/>
        <v>0.777000777000777</v>
      </c>
      <c r="H3535" t="str">
        <f t="shared" si="1862"/>
        <v>9.12761270129997+0.234065869620556i</v>
      </c>
      <c r="I3535" t="str">
        <f t="shared" si="1863"/>
        <v>6287.11229799657i</v>
      </c>
      <c r="J3535" t="str">
        <f t="shared" si="1857"/>
        <v>-33809.482796892+1359.75652905134i</v>
      </c>
      <c r="K3535" t="str">
        <f t="shared" si="1864"/>
        <v>0.00746678094918077-0.185656767705034i</v>
      </c>
      <c r="L3535" t="str">
        <f t="shared" si="1865"/>
        <v>0.000553863919472301-0.0115418369881083i</v>
      </c>
      <c r="M3535" t="str">
        <f t="shared" si="1866"/>
        <v>0.00802064486865307-0.197198604693142i</v>
      </c>
      <c r="N3535" t="str">
        <f t="shared" si="1867"/>
        <v>-7.10029046046957i</v>
      </c>
      <c r="O3535" t="str">
        <f t="shared" si="1868"/>
        <v>0.684334900879415-0.729167843118689i</v>
      </c>
      <c r="P3535" t="str">
        <f t="shared" si="1869"/>
        <v>0.315665099120585+0.729167843118689i</v>
      </c>
      <c r="Q3535" t="str">
        <f t="shared" si="1870"/>
        <v>-0.315665099120585+6.37112261735088i</v>
      </c>
      <c r="R3535" t="str">
        <f t="shared" si="1871"/>
        <v>0.111719797482783-0.0550815234839471i</v>
      </c>
      <c r="S3535" t="str">
        <f t="shared" si="1872"/>
        <v>0.732911645802719i</v>
      </c>
      <c r="T3535" t="str">
        <f t="shared" si="1873"/>
        <v>0.0403698900299408+0.081880740641853i</v>
      </c>
      <c r="U3535" t="str">
        <f t="shared" si="1874"/>
        <v>0.00005-0.000150620770249556i</v>
      </c>
      <c r="V3535" t="str">
        <f t="shared" si="1875"/>
        <v>3.33333333333333E-06-0.000165682847274511i</v>
      </c>
      <c r="W3535" t="str">
        <f t="shared" si="1876"/>
        <v>0.0000141609187206807-0.0000807574083576594i</v>
      </c>
      <c r="X3535" t="str">
        <f t="shared" si="1877"/>
        <v>0.0000142802216088237-0.0000807140353399999i</v>
      </c>
      <c r="Y3535" t="str">
        <f t="shared" si="1878"/>
        <v>0.009+1.00593796767945i</v>
      </c>
      <c r="Z3535" t="str">
        <f t="shared" si="1879"/>
        <v>-0.0011215450493418-0.00020880997091638i</v>
      </c>
      <c r="AA3535" t="str">
        <f t="shared" si="1880"/>
        <v>0.124724424189641-13.9173582020446i</v>
      </c>
      <c r="AB3535" t="str">
        <f t="shared" si="1881"/>
        <v>0.278869656427313+0.565620911869523i</v>
      </c>
      <c r="AC3535" t="str">
        <f t="shared" si="1882"/>
        <v>1.11377636908478-0.0504560626743329i</v>
      </c>
      <c r="AD3535" t="str">
        <f t="shared" si="1883"/>
        <v>0.226910323896276+0.518120090721336i</v>
      </c>
      <c r="AE3535" t="str">
        <f t="shared" si="1884"/>
        <v>-0.000146301509335699-0.000628476160846449i</v>
      </c>
      <c r="AF3535" t="str">
        <f t="shared" si="1885"/>
        <v>-15.0846188869009-0.222338299680661i</v>
      </c>
      <c r="AG3535" t="str">
        <f t="shared" si="1886"/>
        <v>1.02620577423652-0.0111979994992971i</v>
      </c>
      <c r="AH3535" t="str">
        <f t="shared" si="1887"/>
        <v>0.00191299820678356+0.00929080091636864i</v>
      </c>
      <c r="AI3535">
        <f t="shared" si="1888"/>
        <v>-40.458610396413228</v>
      </c>
      <c r="AJ3535">
        <f t="shared" si="1889"/>
        <v>78.365264099527664</v>
      </c>
      <c r="AK3535"/>
      <c r="AL3535"/>
      <c r="AM3535"/>
      <c r="AN3535"/>
    </row>
    <row r="3536" spans="1:40" x14ac:dyDescent="0.25">
      <c r="A3536"/>
      <c r="B3536">
        <f t="shared" si="1855"/>
        <v>1602000</v>
      </c>
      <c r="C3536" s="186" t="str">
        <f t="shared" si="1858"/>
        <v>-2.97795214393196E-08+0.00152872817731489i</v>
      </c>
      <c r="D3536" s="158" t="str">
        <f t="shared" si="1859"/>
        <v>-5.95700618531562+0.0117202493594142i</v>
      </c>
      <c r="E3536" t="str">
        <f t="shared" si="1860"/>
        <v>2870</v>
      </c>
      <c r="F3536" t="str">
        <f t="shared" si="1861"/>
        <v>0.777000777000777</v>
      </c>
      <c r="G3536" t="str">
        <f t="shared" si="1856"/>
        <v>0.777000777000777</v>
      </c>
      <c r="H3536" t="str">
        <f t="shared" si="1862"/>
        <v>9.12762076143158+0.233919983519693i</v>
      </c>
      <c r="I3536" t="str">
        <f t="shared" si="1863"/>
        <v>6291.03928881356i</v>
      </c>
      <c r="J3536" t="str">
        <f t="shared" si="1857"/>
        <v>-33851.7326931735+1360.60584605887i</v>
      </c>
      <c r="K3536" t="str">
        <f t="shared" si="1864"/>
        <v>0.0074574765153059-0.185541244213375i</v>
      </c>
      <c r="L3536" t="str">
        <f t="shared" si="1865"/>
        <v>0.000553174255893539-0.011534665420367i</v>
      </c>
      <c r="M3536" t="str">
        <f t="shared" si="1866"/>
        <v>0.00801065077119944-0.197075909633742i</v>
      </c>
      <c r="N3536" t="str">
        <f t="shared" si="1867"/>
        <v>-7.10472537018879i</v>
      </c>
      <c r="O3536" t="str">
        <f t="shared" si="1868"/>
        <v>0.681094388042081-0.732195625893506i</v>
      </c>
      <c r="P3536" t="str">
        <f t="shared" si="1869"/>
        <v>0.318905611957919+0.732195625893506i</v>
      </c>
      <c r="Q3536" t="str">
        <f t="shared" si="1870"/>
        <v>-0.318905611957919+6.37252974429528i</v>
      </c>
      <c r="R3536" t="str">
        <f t="shared" si="1871"/>
        <v>0.112113580782136-0.0556543909996705i</v>
      </c>
      <c r="S3536" t="str">
        <f t="shared" si="1872"/>
        <v>0.733369429466556i</v>
      </c>
      <c r="T3536" t="str">
        <f t="shared" si="1873"/>
        <v>0.040815228974737+0.0822206727736477i</v>
      </c>
      <c r="U3536" t="str">
        <f t="shared" si="1874"/>
        <v>0.00005-0.000150526749793719i</v>
      </c>
      <c r="V3536" t="str">
        <f t="shared" si="1875"/>
        <v>3.33333333333333E-06-0.000165579424773091i</v>
      </c>
      <c r="W3536" t="str">
        <f t="shared" si="1876"/>
        <v>0.000014160537495282-0.0000807092575098154i</v>
      </c>
      <c r="X3536" t="str">
        <f t="shared" si="1877"/>
        <v>0.000014279693851885-0.0000806659117379796i</v>
      </c>
      <c r="Y3536" t="str">
        <f t="shared" si="1878"/>
        <v>0.009+1.00656628621017i</v>
      </c>
      <c r="Z3536" t="str">
        <f t="shared" si="1879"/>
        <v>-0.00112017680321588-0.000208660011332177i</v>
      </c>
      <c r="AA3536" t="str">
        <f t="shared" si="1880"/>
        <v>0.124568742700745-13.9086707452029i</v>
      </c>
      <c r="AB3536" t="str">
        <f t="shared" si="1881"/>
        <v>0.281945996700643+0.567969116353902i</v>
      </c>
      <c r="AC3536" t="str">
        <f t="shared" si="1882"/>
        <v>1.11419160116522-0.0510149615274334i</v>
      </c>
      <c r="AD3536" t="str">
        <f t="shared" si="1883"/>
        <v>0.229229184011635+0.520254535890424i</v>
      </c>
      <c r="AE3536" t="str">
        <f t="shared" si="1884"/>
        <v>-0.000148220897195425-0.000630608027005827i</v>
      </c>
      <c r="AF3536" t="str">
        <f t="shared" si="1885"/>
        <v>-15.0846269467472-0.222199734160279i</v>
      </c>
      <c r="AG3536" t="str">
        <f t="shared" si="1886"/>
        <v>1.0262978658814-0.0113069461677247i</v>
      </c>
      <c r="AH3536" t="str">
        <f t="shared" si="1887"/>
        <v>0.00193933019548328+0.00932219553517847i</v>
      </c>
      <c r="AI3536">
        <f t="shared" si="1888"/>
        <v>-40.425635377290675</v>
      </c>
      <c r="AJ3536">
        <f t="shared" si="1889"/>
        <v>78.248169379668951</v>
      </c>
      <c r="AK3536"/>
      <c r="AL3536"/>
      <c r="AM3536"/>
      <c r="AN3536"/>
    </row>
    <row r="3537" spans="1:40" x14ac:dyDescent="0.25">
      <c r="A3537"/>
      <c r="B3537">
        <f t="shared" si="1855"/>
        <v>1603000</v>
      </c>
      <c r="C3537" s="186" t="str">
        <f t="shared" si="1858"/>
        <v>-2.97423782917909E-08+0.00152777451033038i</v>
      </c>
      <c r="D3537" s="158" t="str">
        <f t="shared" si="1859"/>
        <v>-5.95700618503086+0.0117129379125329i</v>
      </c>
      <c r="E3537" t="str">
        <f t="shared" si="1860"/>
        <v>2870</v>
      </c>
      <c r="F3537" t="str">
        <f t="shared" si="1861"/>
        <v>0.777000777000777</v>
      </c>
      <c r="G3537" t="str">
        <f t="shared" si="1856"/>
        <v>0.777000777000777</v>
      </c>
      <c r="H3537" t="str">
        <f t="shared" si="1862"/>
        <v>9.12762880649872+0.233774279019707i</v>
      </c>
      <c r="I3537" t="str">
        <f t="shared" si="1863"/>
        <v>6294.96627963055i</v>
      </c>
      <c r="J3537" t="str">
        <f t="shared" si="1857"/>
        <v>-33894.0089709075+1361.4551630664i</v>
      </c>
      <c r="K3537" t="str">
        <f t="shared" si="1864"/>
        <v>0.0074481894531302-0.185425864170821i</v>
      </c>
      <c r="L3537" t="str">
        <f t="shared" si="1865"/>
        <v>0.000552485878667274-0.0115275027386565i</v>
      </c>
      <c r="M3537" t="str">
        <f t="shared" si="1866"/>
        <v>0.00800067533179747-0.196953366909477i</v>
      </c>
      <c r="N3537" t="str">
        <f t="shared" si="1867"/>
        <v>-7.10916027990801i</v>
      </c>
      <c r="O3537" t="str">
        <f t="shared" si="1868"/>
        <v>0.677840479173347-0.735209007557747i</v>
      </c>
      <c r="P3537" t="str">
        <f t="shared" si="1869"/>
        <v>0.322159520826653+0.735209007557747i</v>
      </c>
      <c r="Q3537" t="str">
        <f t="shared" si="1870"/>
        <v>-0.322159520826653+6.37395127235026i</v>
      </c>
      <c r="R3537" t="str">
        <f t="shared" si="1871"/>
        <v>0.112503865716314-0.056229440261286i</v>
      </c>
      <c r="S3537" t="str">
        <f t="shared" si="1872"/>
        <v>0.733827213130393i</v>
      </c>
      <c r="T3537" t="str">
        <f t="shared" si="1873"/>
        <v>0.0412626934428214+0.0825583982449987i</v>
      </c>
      <c r="U3537" t="str">
        <f t="shared" si="1874"/>
        <v>0.00005-0.000150432846643505i</v>
      </c>
      <c r="V3537" t="str">
        <f t="shared" si="1875"/>
        <v>3.33333333333333E-06-0.000165476131307855i</v>
      </c>
      <c r="W3537" t="str">
        <f t="shared" si="1876"/>
        <v>0.0000141601560582024-0.0000806611679917368i</v>
      </c>
      <c r="X3537" t="str">
        <f t="shared" si="1877"/>
        <v>0.000014279166157618-0.0000806178494313622i</v>
      </c>
      <c r="Y3537" t="str">
        <f t="shared" si="1878"/>
        <v>0.009+1.00719460474089i</v>
      </c>
      <c r="Z3537" t="str">
        <f t="shared" si="1879"/>
        <v>-0.00111881111471838-0.000208510262653671i</v>
      </c>
      <c r="AA3537" t="str">
        <f t="shared" si="1880"/>
        <v>0.124413352512497-13.8999941272955i</v>
      </c>
      <c r="AB3537" t="str">
        <f t="shared" si="1881"/>
        <v>0.285037019796956+0.570302077530971i</v>
      </c>
      <c r="AC3537" t="str">
        <f t="shared" si="1882"/>
        <v>1.11460340297813-0.0515761989794788i</v>
      </c>
      <c r="AD3537" t="str">
        <f t="shared" si="1883"/>
        <v>0.231557447336406+0.52237856887415i</v>
      </c>
      <c r="AE3537" t="str">
        <f t="shared" si="1884"/>
        <v>-0.000150147753175188-0.000632725053110605i</v>
      </c>
      <c r="AF3537" t="str">
        <f t="shared" si="1885"/>
        <v>-15.0846349915296-0.222061341107174i</v>
      </c>
      <c r="AG3537" t="str">
        <f t="shared" si="1886"/>
        <v>1.02638932171799-0.0114162357664452i</v>
      </c>
      <c r="AH3537" t="str">
        <f t="shared" si="1887"/>
        <v>0.00196576468118559+0.00935338074698275i</v>
      </c>
      <c r="AI3537">
        <f t="shared" si="1888"/>
        <v>-40.392916281154612</v>
      </c>
      <c r="AJ3537">
        <f t="shared" si="1889"/>
        <v>78.131099703966001</v>
      </c>
      <c r="AK3537"/>
      <c r="AL3537"/>
      <c r="AM3537"/>
      <c r="AN3537"/>
    </row>
    <row r="3538" spans="1:40" x14ac:dyDescent="0.25">
      <c r="A3538"/>
      <c r="B3538">
        <f t="shared" si="1855"/>
        <v>1604000</v>
      </c>
      <c r="C3538" s="186" t="str">
        <f t="shared" si="1858"/>
        <v>-2.97053045923327E-08+0.00152682203245683i</v>
      </c>
      <c r="D3538" s="158" t="str">
        <f t="shared" si="1859"/>
        <v>-5.95700618474663+0.011705635582169i</v>
      </c>
      <c r="E3538" t="str">
        <f t="shared" si="1860"/>
        <v>2870</v>
      </c>
      <c r="F3538" t="str">
        <f t="shared" si="1861"/>
        <v>0.777000777000777</v>
      </c>
      <c r="G3538" t="str">
        <f t="shared" si="1856"/>
        <v>0.777000777000777</v>
      </c>
      <c r="H3538" t="str">
        <f t="shared" si="1862"/>
        <v>9.1276368365389+0.23362875578198i</v>
      </c>
      <c r="I3538" t="str">
        <f t="shared" si="1863"/>
        <v>6298.89327044753i</v>
      </c>
      <c r="J3538" t="str">
        <f t="shared" si="1857"/>
        <v>-33936.311630094+1362.30448007393i</v>
      </c>
      <c r="K3538" t="str">
        <f t="shared" si="1864"/>
        <v>0.00743891971945819-0.185310627310779i</v>
      </c>
      <c r="L3538" t="str">
        <f t="shared" si="1865"/>
        <v>0.000551798784598885-0.0115203489265103i</v>
      </c>
      <c r="M3538" t="str">
        <f t="shared" si="1866"/>
        <v>0.00799071850405707-0.196830976237289i</v>
      </c>
      <c r="N3538" t="str">
        <f t="shared" si="1867"/>
        <v>-7.11359518962723i</v>
      </c>
      <c r="O3538" t="str">
        <f t="shared" si="1868"/>
        <v>0.674573238272368-0.73820792884304i</v>
      </c>
      <c r="P3538" t="str">
        <f t="shared" si="1869"/>
        <v>0.325426761727632+0.73820792884304i</v>
      </c>
      <c r="Q3538" t="str">
        <f t="shared" si="1870"/>
        <v>-0.325426761727632+6.37538726078419i</v>
      </c>
      <c r="R3538" t="str">
        <f t="shared" si="1871"/>
        <v>0.112890636299571-0.0568066505003848i</v>
      </c>
      <c r="S3538" t="str">
        <f t="shared" si="1872"/>
        <v>0.73428499679423i</v>
      </c>
      <c r="T3538" t="str">
        <f t="shared" si="1873"/>
        <v>0.041712271180566+0.0828939005133291i</v>
      </c>
      <c r="U3538" t="str">
        <f t="shared" si="1874"/>
        <v>0.00005-0.000150339060579513i</v>
      </c>
      <c r="V3538" t="str">
        <f t="shared" si="1875"/>
        <v>3.33333333333333E-06-0.000165372966637464i</v>
      </c>
      <c r="W3538" t="str">
        <f t="shared" si="1876"/>
        <v>0.0000141597744094887-0.0000806131396884404i</v>
      </c>
      <c r="X3538" t="str">
        <f t="shared" si="1877"/>
        <v>0.0000142786385253855-0.0000805698483052296i</v>
      </c>
      <c r="Y3538" t="str">
        <f t="shared" si="1878"/>
        <v>0.009+1.00782292327161i</v>
      </c>
      <c r="Z3538" t="str">
        <f t="shared" si="1879"/>
        <v>-0.00111744797747222-0.000208360724420391i</v>
      </c>
      <c r="AA3538" t="str">
        <f t="shared" si="1880"/>
        <v>0.124258252898584-13.8913283280504i</v>
      </c>
      <c r="AB3538" t="str">
        <f t="shared" si="1881"/>
        <v>0.28814264106987+0.572619681126881i</v>
      </c>
      <c r="AC3538" t="str">
        <f t="shared" si="1882"/>
        <v>1.11501175758269-0.0521397546556054i</v>
      </c>
      <c r="AD3538" t="str">
        <f t="shared" si="1883"/>
        <v>0.233895066439289+0.524492148651456i</v>
      </c>
      <c r="AE3538" t="str">
        <f t="shared" si="1884"/>
        <v>-0.00015208200488749-0.000634827236192277i</v>
      </c>
      <c r="AF3538" t="str">
        <f t="shared" si="1885"/>
        <v>-15.0846430212855-0.221923120199811i</v>
      </c>
      <c r="AG3538" t="str">
        <f t="shared" si="1886"/>
        <v>1.02648014084568-0.0115258652766913i</v>
      </c>
      <c r="AH3538" t="str">
        <f t="shared" si="1887"/>
        <v>0.00199230067953668+0.00938435665446728i</v>
      </c>
      <c r="AI3538">
        <f t="shared" si="1888"/>
        <v>-40.360450400761096</v>
      </c>
      <c r="AJ3538">
        <f t="shared" si="1889"/>
        <v>78.014054905217563</v>
      </c>
      <c r="AK3538"/>
      <c r="AL3538"/>
      <c r="AM3538"/>
      <c r="AN3538"/>
    </row>
    <row r="3539" spans="1:40" x14ac:dyDescent="0.25">
      <c r="A3539"/>
      <c r="B3539">
        <f t="shared" si="1855"/>
        <v>1605000</v>
      </c>
      <c r="C3539" s="186" t="str">
        <f t="shared" si="1858"/>
        <v>-2.9668300167919E-08+0.0015258707414716i</v>
      </c>
      <c r="D3539" s="158" t="str">
        <f t="shared" si="1859"/>
        <v>-5.95700618446293+0.0116983423512823i</v>
      </c>
      <c r="E3539" t="str">
        <f t="shared" si="1860"/>
        <v>2870</v>
      </c>
      <c r="F3539" t="str">
        <f t="shared" si="1861"/>
        <v>0.777000777000777</v>
      </c>
      <c r="G3539" t="str">
        <f t="shared" si="1856"/>
        <v>0.777000777000777</v>
      </c>
      <c r="H3539" t="str">
        <f t="shared" si="1862"/>
        <v>9.1276448515895+0.233483413468732i</v>
      </c>
      <c r="I3539" t="str">
        <f t="shared" si="1863"/>
        <v>6302.82026126452i</v>
      </c>
      <c r="J3539" t="str">
        <f t="shared" si="1857"/>
        <v>-33978.6406707331+1363.15379708145i</v>
      </c>
      <c r="K3539" t="str">
        <f t="shared" si="1864"/>
        <v>0.00742966727122844-0.185195533367313i</v>
      </c>
      <c r="L3539" t="str">
        <f t="shared" si="1865"/>
        <v>0.00055111297050367-0.0115132039675021i</v>
      </c>
      <c r="M3539" t="str">
        <f t="shared" si="1866"/>
        <v>0.00798078024173211-0.196708737334815i</v>
      </c>
      <c r="N3539" t="str">
        <f t="shared" si="1867"/>
        <v>-7.11803009934644i</v>
      </c>
      <c r="O3539" t="str">
        <f t="shared" si="1868"/>
        <v>0.671292729600527-0.741192330765419i</v>
      </c>
      <c r="P3539" t="str">
        <f t="shared" si="1869"/>
        <v>0.328707270399473+0.741192330765419i</v>
      </c>
      <c r="Q3539" t="str">
        <f t="shared" si="1870"/>
        <v>-0.328707270399473+6.37683776858102i</v>
      </c>
      <c r="R3539" t="str">
        <f t="shared" si="1871"/>
        <v>0.11327387669263-0.0573860007883035i</v>
      </c>
      <c r="S3539" t="str">
        <f t="shared" si="1872"/>
        <v>0.734742780458067i</v>
      </c>
      <c r="T3539" t="str">
        <f t="shared" si="1873"/>
        <v>0.0421639497785669+0.0832271631144072i</v>
      </c>
      <c r="U3539" t="str">
        <f t="shared" si="1874"/>
        <v>0.00005-0.00015024539138289i</v>
      </c>
      <c r="V3539" t="str">
        <f t="shared" si="1875"/>
        <v>3.33333333333333E-06-0.000165269930521179i</v>
      </c>
      <c r="W3539" t="str">
        <f t="shared" si="1876"/>
        <v>0.0000141593925491875-0.0000805651724852302i</v>
      </c>
      <c r="X3539" t="str">
        <f t="shared" si="1877"/>
        <v>0.0000142781109545524-0.0000805219082449514i</v>
      </c>
      <c r="Y3539" t="str">
        <f t="shared" si="1878"/>
        <v>0.009+1.00845124180232i</v>
      </c>
      <c r="Z3539" t="str">
        <f t="shared" si="1879"/>
        <v>-0.00111608738512019-0.000208211396173214i</v>
      </c>
      <c r="AA3539" t="str">
        <f t="shared" si="1880"/>
        <v>0.12410344313495-13.8826733272457i</v>
      </c>
      <c r="AB3539" t="str">
        <f t="shared" si="1881"/>
        <v>0.291262774796929+0.574921813408981i</v>
      </c>
      <c r="AC3539" t="str">
        <f t="shared" si="1882"/>
        <v>1.11541664818017-0.0527056080139433i</v>
      </c>
      <c r="AD3539" t="str">
        <f t="shared" si="1883"/>
        <v>0.236241993715455+0.52659523442159i</v>
      </c>
      <c r="AE3539" t="str">
        <f t="shared" si="1884"/>
        <v>-0.000154023580044382-0.000636914573548584i</v>
      </c>
      <c r="AF3539" t="str">
        <f t="shared" si="1885"/>
        <v>-15.0846510360524-0.22178507111745i</v>
      </c>
      <c r="AG3539" t="str">
        <f t="shared" si="1886"/>
        <v>1.02657032237717-0.0116358316783794i</v>
      </c>
      <c r="AH3539" t="str">
        <f t="shared" si="1887"/>
        <v>0.00201893720911463+0.00941512336296997i</v>
      </c>
      <c r="AI3539">
        <f t="shared" si="1888"/>
        <v>-40.328235072308509</v>
      </c>
      <c r="AJ3539">
        <f t="shared" si="1889"/>
        <v>77.89703481617893</v>
      </c>
      <c r="AK3539"/>
      <c r="AL3539"/>
      <c r="AM3539"/>
      <c r="AN3539"/>
    </row>
    <row r="3540" spans="1:40" x14ac:dyDescent="0.25">
      <c r="A3540"/>
      <c r="B3540">
        <f t="shared" si="1855"/>
        <v>1606000</v>
      </c>
      <c r="C3540" s="186" t="str">
        <f t="shared" si="1858"/>
        <v>-2.96313648460628E-08+0.00152492063515758i</v>
      </c>
      <c r="D3540" s="158" t="str">
        <f t="shared" si="1859"/>
        <v>-5.95700618417976+0.0116910582028748i</v>
      </c>
      <c r="E3540" t="str">
        <f t="shared" si="1860"/>
        <v>2870</v>
      </c>
      <c r="F3540" t="str">
        <f t="shared" si="1861"/>
        <v>0.777000777000777</v>
      </c>
      <c r="G3540" t="str">
        <f t="shared" si="1856"/>
        <v>0.777000777000777</v>
      </c>
      <c r="H3540" t="str">
        <f t="shared" si="1862"/>
        <v>9.12765285168781+0.233338251743026i</v>
      </c>
      <c r="I3540" t="str">
        <f t="shared" si="1863"/>
        <v>6306.74725208151i</v>
      </c>
      <c r="J3540" t="str">
        <f t="shared" si="1857"/>
        <v>-34020.9960928248+1364.00311408898i</v>
      </c>
      <c r="K3540" t="str">
        <f t="shared" si="1864"/>
        <v>0.00742043206551329-0.185080582075145i</v>
      </c>
      <c r="L3540" t="str">
        <f t="shared" si="1865"/>
        <v>0.000550428433206776-0.0115060678452462i</v>
      </c>
      <c r="M3540" t="str">
        <f t="shared" si="1866"/>
        <v>0.00797086049872007-0.196586649920391i</v>
      </c>
      <c r="N3540" t="str">
        <f t="shared" si="1867"/>
        <v>-7.12246500906566i</v>
      </c>
      <c r="O3540" t="str">
        <f t="shared" si="1868"/>
        <v>0.667999017680139-0.74416215462651i</v>
      </c>
      <c r="P3540" t="str">
        <f t="shared" si="1869"/>
        <v>0.332000982319861+0.74416215462651i</v>
      </c>
      <c r="Q3540" t="str">
        <f t="shared" si="1870"/>
        <v>-0.332000982319861+6.37830285443915i</v>
      </c>
      <c r="R3540" t="str">
        <f t="shared" si="1871"/>
        <v>0.113653571204601-0.0579674700373662i</v>
      </c>
      <c r="S3540" t="str">
        <f t="shared" si="1872"/>
        <v>0.735200564121904i</v>
      </c>
      <c r="T3540" t="str">
        <f t="shared" si="1873"/>
        <v>0.0426177166721912+0.0835581696640916i</v>
      </c>
      <c r="U3540" t="str">
        <f t="shared" si="1874"/>
        <v>0.0000500000000000001-0.000150151838835329i</v>
      </c>
      <c r="V3540" t="str">
        <f t="shared" si="1875"/>
        <v>3.33333333333333E-06-0.000165167022718862i</v>
      </c>
      <c r="W3540" t="str">
        <f t="shared" si="1876"/>
        <v>0.0000141590104773455-0.0000805172662676956i</v>
      </c>
      <c r="X3540" t="str">
        <f t="shared" si="1877"/>
        <v>0.0000142775834444857-0.0000804740291361819i</v>
      </c>
      <c r="Y3540" t="str">
        <f t="shared" si="1878"/>
        <v>0.009+1.00907956033304i</v>
      </c>
      <c r="Z3540" t="str">
        <f t="shared" si="1879"/>
        <v>-0.00111472933132485-0.000208062277454371i</v>
      </c>
      <c r="AA3540" t="str">
        <f t="shared" si="1880"/>
        <v>0.123948922499795-13.8740291047103i</v>
      </c>
      <c r="AB3540" t="str">
        <f t="shared" si="1881"/>
        <v>0.294397334183374+0.57720836119787i</v>
      </c>
      <c r="AC3540" t="str">
        <f t="shared" si="1882"/>
        <v>1.1158180581159-0.0532737383468002i</v>
      </c>
      <c r="AD3540" t="str">
        <f t="shared" si="1883"/>
        <v>0.238598181387616+0.528687785604794i</v>
      </c>
      <c r="AE3540" t="str">
        <f t="shared" si="1884"/>
        <v>-0.0001559724064583-0.000638987062742825i</v>
      </c>
      <c r="AF3540" t="str">
        <f t="shared" si="1885"/>
        <v>-15.0846590358676-0.221647193540151i</v>
      </c>
      <c r="AG3540" t="str">
        <f t="shared" si="1886"/>
        <v>1.02665986543845-0.0117461319501683i</v>
      </c>
      <c r="AH3540" t="str">
        <f t="shared" si="1887"/>
        <v>0.00204567329142566+0.00944568098046163i</v>
      </c>
      <c r="AI3540">
        <f t="shared" si="1888"/>
        <v>-40.296267674518937</v>
      </c>
      <c r="AJ3540">
        <f t="shared" si="1889"/>
        <v>77.780039269562863</v>
      </c>
      <c r="AK3540"/>
      <c r="AL3540"/>
      <c r="AM3540"/>
      <c r="AN3540"/>
    </row>
    <row r="3541" spans="1:40" x14ac:dyDescent="0.25">
      <c r="A3541"/>
      <c r="B3541">
        <f t="shared" si="1855"/>
        <v>1607000</v>
      </c>
      <c r="C3541" s="186" t="str">
        <f t="shared" si="1858"/>
        <v>-2.9594498454814E-08+0.00152397171130319i</v>
      </c>
      <c r="D3541" s="158" t="str">
        <f t="shared" si="1859"/>
        <v>-5.95700618389711+0.0116837831199911i</v>
      </c>
      <c r="E3541" t="str">
        <f t="shared" si="1860"/>
        <v>2870</v>
      </c>
      <c r="F3541" t="str">
        <f t="shared" si="1861"/>
        <v>0.777000777000777</v>
      </c>
      <c r="G3541" t="str">
        <f t="shared" si="1856"/>
        <v>0.777000777000777</v>
      </c>
      <c r="H3541" t="str">
        <f t="shared" si="1862"/>
        <v>9.12766083687096+0.233193270268756i</v>
      </c>
      <c r="I3541" t="str">
        <f t="shared" si="1863"/>
        <v>6310.6742428985i</v>
      </c>
      <c r="J3541" t="str">
        <f t="shared" si="1857"/>
        <v>-34063.377896369+1364.85243109651i</v>
      </c>
      <c r="K3541" t="str">
        <f t="shared" si="1864"/>
        <v>0.00741121405951809-0.184965773169654i</v>
      </c>
      <c r="L3541" t="str">
        <f t="shared" si="1865"/>
        <v>0.000549745169543189-0.0114989405433972i</v>
      </c>
      <c r="M3541" t="str">
        <f t="shared" si="1866"/>
        <v>0.00796095922906128-0.196464713713051i</v>
      </c>
      <c r="N3541" t="str">
        <f t="shared" si="1867"/>
        <v>-7.12689991878488i</v>
      </c>
      <c r="O3541" t="str">
        <f t="shared" si="1868"/>
        <v>0.664692167293229-0.747117342014647i</v>
      </c>
      <c r="P3541" t="str">
        <f t="shared" si="1869"/>
        <v>0.335307832706771+0.747117342014647i</v>
      </c>
      <c r="Q3541" t="str">
        <f t="shared" si="1870"/>
        <v>-0.335307832706771+6.37978257677023i</v>
      </c>
      <c r="R3541" t="str">
        <f t="shared" si="1871"/>
        <v>0.114029704294878-0.0585510370021398i</v>
      </c>
      <c r="S3541" t="str">
        <f t="shared" si="1872"/>
        <v>0.735658347785741i</v>
      </c>
      <c r="T3541" t="str">
        <f t="shared" si="1873"/>
        <v>0.043073559142136+0.0838869038600666i</v>
      </c>
      <c r="U3541" t="str">
        <f t="shared" si="1874"/>
        <v>0.0000500000000000001-0.000150058402719066i</v>
      </c>
      <c r="V3541" t="str">
        <f t="shared" si="1875"/>
        <v>3.33333333333333E-06-0.000165064242990972i</v>
      </c>
      <c r="W3541" t="str">
        <f t="shared" si="1876"/>
        <v>0.0000141586281940092-0.0000804694209217109i</v>
      </c>
      <c r="X3541" t="str">
        <f t="shared" si="1877"/>
        <v>0.0000142770559945545-0.0000804262108648602i</v>
      </c>
      <c r="Y3541" t="str">
        <f t="shared" si="1878"/>
        <v>0.009+1.00970787886376i</v>
      </c>
      <c r="Z3541" t="str">
        <f t="shared" si="1879"/>
        <v>-0.00111337380976847-0.000207913367807435i</v>
      </c>
      <c r="AA3541" t="str">
        <f t="shared" si="1880"/>
        <v>0.123794690273563-13.865395640323i</v>
      </c>
      <c r="AB3541" t="str">
        <f t="shared" si="1881"/>
        <v>0.297546231366007+0.579479211879392i</v>
      </c>
      <c r="AC3541" t="str">
        <f t="shared" si="1882"/>
        <v>1.11621597088121-0.0538441247818594i</v>
      </c>
      <c r="AD3541" t="str">
        <f t="shared" si="1883"/>
        <v>0.240963581507042+0.530769761842971i</v>
      </c>
      <c r="AE3541" t="str">
        <f t="shared" si="1884"/>
        <v>-0.000157928412042828-0.000641044701603081i</v>
      </c>
      <c r="AF3541" t="str">
        <f t="shared" si="1885"/>
        <v>-15.0846670207681-0.221509487148765i</v>
      </c>
      <c r="AG3541" t="str">
        <f t="shared" si="1886"/>
        <v>1.0267487691688-0.0118567630695142i</v>
      </c>
      <c r="AH3541" t="str">
        <f t="shared" si="1887"/>
        <v>0.00207250795089938+0.00947602961752555i</v>
      </c>
      <c r="AI3541">
        <f t="shared" si="1888"/>
        <v>-40.264545627745022</v>
      </c>
      <c r="AJ3541">
        <f t="shared" si="1889"/>
        <v>77.663068098044391</v>
      </c>
      <c r="AK3541"/>
      <c r="AL3541"/>
      <c r="AM3541"/>
      <c r="AN3541"/>
    </row>
    <row r="3542" spans="1:40" x14ac:dyDescent="0.25">
      <c r="A3542"/>
      <c r="B3542">
        <f t="shared" si="1855"/>
        <v>1608000</v>
      </c>
      <c r="C3542" s="186" t="str">
        <f t="shared" si="1858"/>
        <v>-2.9557700822756E-08+0.00152302396770234i</v>
      </c>
      <c r="D3542" s="158" t="str">
        <f t="shared" si="1859"/>
        <v>-5.957006183615+0.0116765170857179i</v>
      </c>
      <c r="E3542" t="str">
        <f t="shared" si="1860"/>
        <v>2870</v>
      </c>
      <c r="F3542" t="str">
        <f t="shared" si="1861"/>
        <v>0.777000777000777</v>
      </c>
      <c r="G3542" t="str">
        <f t="shared" si="1856"/>
        <v>0.777000777000777</v>
      </c>
      <c r="H3542" t="str">
        <f t="shared" si="1862"/>
        <v>9.12766880717604+0.233048468710649i</v>
      </c>
      <c r="I3542" t="str">
        <f t="shared" si="1863"/>
        <v>6314.60123371548i</v>
      </c>
      <c r="J3542" t="str">
        <f t="shared" si="1857"/>
        <v>-34105.7860813659+1365.70174810404i</v>
      </c>
      <c r="K3542" t="str">
        <f t="shared" si="1864"/>
        <v>0.00740201321058072-0.184851106386867i</v>
      </c>
      <c r="L3542" t="str">
        <f t="shared" si="1865"/>
        <v>0.000549063176357684-0.0114918220456497i</v>
      </c>
      <c r="M3542" t="str">
        <f t="shared" si="1866"/>
        <v>0.0079510763869384-0.196342928432517i</v>
      </c>
      <c r="N3542" t="str">
        <f t="shared" si="1867"/>
        <v>-7.1313348285041i</v>
      </c>
      <c r="O3542" t="str">
        <f t="shared" si="1868"/>
        <v>0.661372243480226-0.750057834806045i</v>
      </c>
      <c r="P3542" t="str">
        <f t="shared" si="1869"/>
        <v>0.338627756519774+0.750057834806045i</v>
      </c>
      <c r="Q3542" t="str">
        <f t="shared" si="1870"/>
        <v>-0.338627756519774+6.38127699369806i</v>
      </c>
      <c r="R3542" t="str">
        <f t="shared" si="1871"/>
        <v>0.11440226057504-0.0591366802807285i</v>
      </c>
      <c r="S3542" t="str">
        <f t="shared" si="1872"/>
        <v>0.736116131449576i</v>
      </c>
      <c r="T3542" t="str">
        <f t="shared" si="1873"/>
        <v>0.0435314643150203+0.0842133494835848i</v>
      </c>
      <c r="U3542" t="str">
        <f t="shared" si="1874"/>
        <v>0.0000500000000000001-0.000149965082816877i</v>
      </c>
      <c r="V3542" t="str">
        <f t="shared" si="1875"/>
        <v>3.33333333333333E-06-0.000164961591098565i</v>
      </c>
      <c r="W3542" t="str">
        <f t="shared" si="1876"/>
        <v>0.0000141582456992256-0.0000804216363334334i</v>
      </c>
      <c r="X3542" t="str">
        <f t="shared" si="1877"/>
        <v>0.0000142765286041303-0.0000803784533172086i</v>
      </c>
      <c r="Y3542" t="str">
        <f t="shared" si="1878"/>
        <v>0.009+1.01033619739448i</v>
      </c>
      <c r="Z3542" t="str">
        <f t="shared" si="1879"/>
        <v>-0.00111202081415296-0.000207764666777324i</v>
      </c>
      <c r="AA3542" t="str">
        <f t="shared" si="1880"/>
        <v>0.123640745738935-13.8567729140128i</v>
      </c>
      <c r="AB3542" t="str">
        <f t="shared" si="1881"/>
        <v>0.30070937741728+0.581734253416667i</v>
      </c>
      <c r="AC3542" t="str">
        <f t="shared" si="1882"/>
        <v>1.11661037011545-0.0544167462834132i</v>
      </c>
      <c r="AD3542" t="str">
        <f t="shared" si="1883"/>
        <v>0.243338145954625+0.532841123000353i</v>
      </c>
      <c r="AE3542" t="str">
        <f t="shared" si="1884"/>
        <v>-0.000159891524813511-0.000643087488221505i</v>
      </c>
      <c r="AF3542" t="str">
        <f t="shared" si="1885"/>
        <v>-15.084674990791-0.221371951624931i</v>
      </c>
      <c r="AG3542" t="str">
        <f t="shared" si="1886"/>
        <v>1.0268370327208-0.0119677220127273i</v>
      </c>
      <c r="AH3542" t="str">
        <f t="shared" si="1887"/>
        <v>0.00209944021488485+0.0095061693873384i</v>
      </c>
      <c r="AI3542">
        <f t="shared" si="1888"/>
        <v>-40.233066393099115</v>
      </c>
      <c r="AJ3542">
        <f t="shared" si="1889"/>
        <v>77.546121134261668</v>
      </c>
      <c r="AK3542"/>
      <c r="AL3542"/>
      <c r="AM3542"/>
      <c r="AN3542"/>
    </row>
    <row r="3543" spans="1:40" x14ac:dyDescent="0.25">
      <c r="A3543"/>
      <c r="B3543">
        <f t="shared" si="1855"/>
        <v>1609000</v>
      </c>
      <c r="C3543" s="186" t="str">
        <f t="shared" si="1858"/>
        <v>-2.95209717790068E-08+0.00152207740215445i</v>
      </c>
      <c r="D3543" s="158" t="str">
        <f t="shared" si="1859"/>
        <v>-5.95700618333341+0.0116692600831841i</v>
      </c>
      <c r="E3543" t="str">
        <f t="shared" si="1860"/>
        <v>2870</v>
      </c>
      <c r="F3543" t="str">
        <f t="shared" si="1861"/>
        <v>0.777000777000777</v>
      </c>
      <c r="G3543" t="str">
        <f t="shared" si="1856"/>
        <v>0.777000777000777</v>
      </c>
      <c r="H3543" t="str">
        <f t="shared" si="1862"/>
        <v>9.12767676263995+0.232903846734267i</v>
      </c>
      <c r="I3543" t="str">
        <f t="shared" si="1863"/>
        <v>6318.52822453247i</v>
      </c>
      <c r="J3543" t="str">
        <f t="shared" si="1857"/>
        <v>-34148.2206478152+1366.55106511156i</v>
      </c>
      <c r="K3543" t="str">
        <f t="shared" si="1864"/>
        <v>0.00739282947617136-0.184736581463469i</v>
      </c>
      <c r="L3543" t="str">
        <f t="shared" si="1865"/>
        <v>0.000548382450504792-0.0114847123357387i</v>
      </c>
      <c r="M3543" t="str">
        <f t="shared" si="1866"/>
        <v>0.00794121192667615-0.196221293799208i</v>
      </c>
      <c r="N3543" t="str">
        <f t="shared" si="1867"/>
        <v>-7.13576973822332i</v>
      </c>
      <c r="O3543" t="str">
        <f t="shared" si="1868"/>
        <v>0.658039311538694-0.752983575165941i</v>
      </c>
      <c r="P3543" t="str">
        <f t="shared" si="1869"/>
        <v>0.341960688461306+0.752983575165941i</v>
      </c>
      <c r="Q3543" t="str">
        <f t="shared" si="1870"/>
        <v>-0.341960688461306+6.38278616305738i</v>
      </c>
      <c r="R3543" t="str">
        <f t="shared" si="1871"/>
        <v>0.114771224810726-0.0597243783160877i</v>
      </c>
      <c r="S3543" t="str">
        <f t="shared" si="1872"/>
        <v>0.736573915113413i</v>
      </c>
      <c r="T3543" t="str">
        <f t="shared" si="1873"/>
        <v>0.0439914191639953+0.0845374904011981i</v>
      </c>
      <c r="U3543" t="str">
        <f t="shared" si="1874"/>
        <v>0.0000500000000000001-0.000149871878912081i</v>
      </c>
      <c r="V3543" t="str">
        <f t="shared" si="1875"/>
        <v>3.33333333333333E-06-0.000164859066803289i</v>
      </c>
      <c r="W3543" t="str">
        <f t="shared" si="1876"/>
        <v>0.0000141578629930412-0.0000803739123893043i</v>
      </c>
      <c r="X3543" t="str">
        <f t="shared" si="1877"/>
        <v>0.0000142760012725862-0.0000803307563797326i</v>
      </c>
      <c r="Y3543" t="str">
        <f t="shared" si="1878"/>
        <v>0.009+1.0109645159252i</v>
      </c>
      <c r="Z3543" t="str">
        <f t="shared" si="1879"/>
        <v>-0.00111067033819982-0.000207616173910285i</v>
      </c>
      <c r="AA3543" t="str">
        <f t="shared" si="1880"/>
        <v>0.123487088180823-13.8481609057587i</v>
      </c>
      <c r="AB3543" t="str">
        <f t="shared" si="1881"/>
        <v>0.30388668234951+0.58397337436205i</v>
      </c>
      <c r="AC3543" t="str">
        <f t="shared" si="1882"/>
        <v>1.11700123960784-0.0549915816536246i</v>
      </c>
      <c r="AD3543" t="str">
        <f t="shared" si="1883"/>
        <v>0.245721826441944+0.534901829164198i</v>
      </c>
      <c r="AE3543" t="str">
        <f t="shared" si="1884"/>
        <v>-0.000161861672888668-0.000645115420953627i</v>
      </c>
      <c r="AF3543" t="str">
        <f t="shared" si="1885"/>
        <v>-15.0846829459734-0.221234586651083i</v>
      </c>
      <c r="AG3543" t="str">
        <f t="shared" si="1886"/>
        <v>1.02692465526028-0.0120790057550295i</v>
      </c>
      <c r="AH3543" t="str">
        <f t="shared" si="1887"/>
        <v>0.00212646911364653+0.00953610040565185i</v>
      </c>
      <c r="AI3543">
        <f t="shared" si="1888"/>
        <v>-40.201827471604574</v>
      </c>
      <c r="AJ3543">
        <f t="shared" si="1889"/>
        <v>77.429198210818058</v>
      </c>
      <c r="AK3543"/>
      <c r="AL3543"/>
      <c r="AM3543"/>
      <c r="AN3543"/>
    </row>
    <row r="3544" spans="1:40" x14ac:dyDescent="0.25">
      <c r="A3544"/>
      <c r="B3544">
        <f t="shared" si="1855"/>
        <v>1610000</v>
      </c>
      <c r="C3544" s="186" t="str">
        <f t="shared" si="1858"/>
        <v>-2.94843111532128E-08+0.00152113201246439i</v>
      </c>
      <c r="D3544" s="158" t="str">
        <f t="shared" si="1859"/>
        <v>-5.95700618305234+0.0116620120955603i</v>
      </c>
      <c r="E3544" t="str">
        <f t="shared" si="1860"/>
        <v>2870</v>
      </c>
      <c r="F3544" t="str">
        <f t="shared" si="1861"/>
        <v>0.777000777000777</v>
      </c>
      <c r="G3544" t="str">
        <f t="shared" si="1856"/>
        <v>0.777000777000777</v>
      </c>
      <c r="H3544" t="str">
        <f t="shared" si="1862"/>
        <v>9.12768470329951+0.232759404005993i</v>
      </c>
      <c r="I3544" t="str">
        <f t="shared" si="1863"/>
        <v>6322.45521534946i</v>
      </c>
      <c r="J3544" t="str">
        <f t="shared" si="1857"/>
        <v>-34190.6815957172+1367.40038211909i</v>
      </c>
      <c r="K3544" t="str">
        <f t="shared" si="1864"/>
        <v>0.00738366281389172-0.184622198136787i</v>
      </c>
      <c r="L3544" t="str">
        <f t="shared" si="1865"/>
        <v>0.00054770298884878-0.0114776113974391i</v>
      </c>
      <c r="M3544" t="str">
        <f t="shared" si="1866"/>
        <v>0.0079313658027405-0.196099809534226i</v>
      </c>
      <c r="N3544" t="str">
        <f t="shared" si="1867"/>
        <v>-7.14020464794254i</v>
      </c>
      <c r="O3544" t="str">
        <f t="shared" si="1868"/>
        <v>0.654693437022043-0.755894505549726i</v>
      </c>
      <c r="P3544" t="str">
        <f t="shared" si="1869"/>
        <v>0.345306562977957+0.755894505549726i</v>
      </c>
      <c r="Q3544" t="str">
        <f t="shared" si="1870"/>
        <v>-0.345306562977957+6.38431014239281i</v>
      </c>
      <c r="R3544" t="str">
        <f t="shared" si="1871"/>
        <v>0.115136581923501-0.0603141093973656i</v>
      </c>
      <c r="S3544" t="str">
        <f t="shared" si="1872"/>
        <v>0.73703169877725i</v>
      </c>
      <c r="T3544" t="str">
        <f t="shared" si="1873"/>
        <v>0.0444534105093773+0.084859310566484i</v>
      </c>
      <c r="U3544" t="str">
        <f t="shared" si="1874"/>
        <v>0.0000499999999999999-0.000149778790788533i</v>
      </c>
      <c r="V3544" t="str">
        <f t="shared" si="1875"/>
        <v>3.33333333333333E-06-0.000164756669867386i</v>
      </c>
      <c r="W3544" t="str">
        <f t="shared" si="1876"/>
        <v>0.0000141574800755028-0.0000803262489760461i</v>
      </c>
      <c r="X3544" t="str">
        <f t="shared" si="1877"/>
        <v>0.000014275473999298-0.0000802831199392192i</v>
      </c>
      <c r="Y3544" t="str">
        <f t="shared" si="1878"/>
        <v>0.009+1.01159283445591i</v>
      </c>
      <c r="Z3544" t="str">
        <f t="shared" si="1879"/>
        <v>-0.00110932237565002-0.000207467888753908i</v>
      </c>
      <c r="AA3544" t="str">
        <f t="shared" si="1880"/>
        <v>0.123333716886362-13.8395595955893i</v>
      </c>
      <c r="AB3544" t="str">
        <f t="shared" si="1881"/>
        <v>0.307078055119254+0.586196463869059i</v>
      </c>
      <c r="AC3544" t="str">
        <f t="shared" si="1882"/>
        <v>1.1173885632995-0.0555686095338078i</v>
      </c>
      <c r="AD3544" t="str">
        <f t="shared" si="1883"/>
        <v>0.248114574512305+0.536951840645395i</v>
      </c>
      <c r="AE3544" t="str">
        <f t="shared" si="1884"/>
        <v>-0.000163838784490159-0.000647128498417542i</v>
      </c>
      <c r="AF3544" t="str">
        <f t="shared" si="1885"/>
        <v>-15.0846908863519-0.221097391910433i</v>
      </c>
      <c r="AG3544" t="str">
        <f t="shared" si="1886"/>
        <v>1.02701163596637-0.0121906112706096i</v>
      </c>
      <c r="AH3544" t="str">
        <f t="shared" si="1887"/>
        <v>0.00215359368035947+0.00956582279077123i</v>
      </c>
      <c r="AI3544">
        <f t="shared" si="1888"/>
        <v>-40.170826403371848</v>
      </c>
      <c r="AJ3544">
        <f t="shared" si="1889"/>
        <v>77.312299160284169</v>
      </c>
      <c r="AK3544"/>
      <c r="AL3544"/>
      <c r="AM3544"/>
      <c r="AN3544"/>
    </row>
    <row r="3545" spans="1:40" x14ac:dyDescent="0.25">
      <c r="A3545"/>
      <c r="B3545">
        <f t="shared" ref="B3545:B3608" si="1890">B3544+1000</f>
        <v>1611000</v>
      </c>
      <c r="C3545" s="186" t="str">
        <f t="shared" si="1858"/>
        <v>-2.94477187755499E-08+0.00152018779644246i</v>
      </c>
      <c r="D3545" s="158" t="str">
        <f t="shared" si="1859"/>
        <v>-5.9570061827718+0.0116547731060589i</v>
      </c>
      <c r="E3545" t="str">
        <f t="shared" si="1860"/>
        <v>2870</v>
      </c>
      <c r="F3545" t="str">
        <f t="shared" si="1861"/>
        <v>0.777000777000777</v>
      </c>
      <c r="G3545" t="str">
        <f t="shared" si="1856"/>
        <v>0.777000777000777</v>
      </c>
      <c r="H3545" t="str">
        <f t="shared" si="1862"/>
        <v>9.12769262919143+0.232615140193041i</v>
      </c>
      <c r="I3545" t="str">
        <f t="shared" si="1863"/>
        <v>6326.38220616645i</v>
      </c>
      <c r="J3545" t="str">
        <f t="shared" si="1857"/>
        <v>-34233.1689250717+1368.24969912662i</v>
      </c>
      <c r="K3545" t="str">
        <f t="shared" si="1864"/>
        <v>0.0073745131814747-0.184507956144801i</v>
      </c>
      <c r="L3545" t="str">
        <f t="shared" si="1865"/>
        <v>0.00054702478826358-0.0114705192145652i</v>
      </c>
      <c r="M3545" t="str">
        <f t="shared" si="1866"/>
        <v>0.00792153796973828-0.195978475359366i</v>
      </c>
      <c r="N3545" t="str">
        <f t="shared" si="1867"/>
        <v>-7.14463955766176i</v>
      </c>
      <c r="O3545" t="str">
        <f t="shared" si="1868"/>
        <v>0.651334685738246-0.758790568704079i</v>
      </c>
      <c r="P3545" t="str">
        <f t="shared" si="1869"/>
        <v>0.348665314261754+0.758790568704079i</v>
      </c>
      <c r="Q3545" t="str">
        <f t="shared" si="1870"/>
        <v>-0.348665314261754+6.38584898895768i</v>
      </c>
      <c r="R3545" t="str">
        <f t="shared" si="1871"/>
        <v>0.115498316992712-0.0609058516612691i</v>
      </c>
      <c r="S3545" t="str">
        <f t="shared" si="1872"/>
        <v>0.737489482441087i</v>
      </c>
      <c r="T3545" t="str">
        <f t="shared" si="1873"/>
        <v>0.044917425019303+0.0851787940217718i</v>
      </c>
      <c r="U3545" t="str">
        <f t="shared" si="1874"/>
        <v>0.0000499999999999999-0.000149685818230626i</v>
      </c>
      <c r="V3545" t="str">
        <f t="shared" si="1875"/>
        <v>3.33333333333333E-06-0.000164654400053688i</v>
      </c>
      <c r="W3545" t="str">
        <f t="shared" si="1876"/>
        <v>0.0000141570969466572-0.0000802786459806633i</v>
      </c>
      <c r="X3545" t="str">
        <f t="shared" si="1877"/>
        <v>0.0000142749467836431-0.0000802355438827372i</v>
      </c>
      <c r="Y3545" t="str">
        <f t="shared" si="1878"/>
        <v>0.009+1.01222115298663i</v>
      </c>
      <c r="Z3545" t="str">
        <f t="shared" si="1879"/>
        <v>-0.00110797692026394-0.00020731981085709i</v>
      </c>
      <c r="AA3545" t="str">
        <f t="shared" si="1880"/>
        <v>0.123180631144889-13.8309689635826i</v>
      </c>
      <c r="AB3545" t="str">
        <f t="shared" si="1881"/>
        <v>0.310283403631828+0.588403411704295i</v>
      </c>
      <c r="AC3545" t="str">
        <f t="shared" si="1882"/>
        <v>1.11777232528531-0.0561478084057413i</v>
      </c>
      <c r="AD3545" t="str">
        <f t="shared" si="1883"/>
        <v>0.250516341541792+0.538991117979157i</v>
      </c>
      <c r="AE3545" t="str">
        <f t="shared" si="1884"/>
        <v>-0.000165822787944173-0.000649126719493218i</v>
      </c>
      <c r="AF3545" t="str">
        <f t="shared" si="1885"/>
        <v>-15.0846988119632-0.220960367086982i</v>
      </c>
      <c r="AG3545" t="str">
        <f t="shared" si="1886"/>
        <v>1.02709797403144-0.0123025355326791i</v>
      </c>
      <c r="AH3545" t="str">
        <f t="shared" si="1887"/>
        <v>0.00218081295110503+0.00959533666353807i</v>
      </c>
      <c r="AI3545">
        <f t="shared" si="1888"/>
        <v>-40.140060766792558</v>
      </c>
      <c r="AJ3545">
        <f t="shared" si="1889"/>
        <v>77.195423815201167</v>
      </c>
      <c r="AK3545"/>
      <c r="AL3545"/>
      <c r="AM3545"/>
      <c r="AN3545"/>
    </row>
    <row r="3546" spans="1:40" x14ac:dyDescent="0.25">
      <c r="A3546"/>
      <c r="B3546">
        <f t="shared" si="1890"/>
        <v>1612000</v>
      </c>
      <c r="C3546" s="186" t="str">
        <f t="shared" si="1858"/>
        <v>-2.94111944767198E-08+0.00151924475190442i</v>
      </c>
      <c r="D3546" s="158" t="str">
        <f t="shared" si="1859"/>
        <v>-5.95700618249178+0.0116475430979339i</v>
      </c>
      <c r="E3546" t="str">
        <f t="shared" si="1860"/>
        <v>2870</v>
      </c>
      <c r="F3546" t="str">
        <f t="shared" si="1861"/>
        <v>0.777000777000777</v>
      </c>
      <c r="G3546" t="str">
        <f t="shared" si="1856"/>
        <v>0.777000777000777</v>
      </c>
      <c r="H3546" t="str">
        <f t="shared" si="1862"/>
        <v>9.12770054035228+0.232471054963446i</v>
      </c>
      <c r="I3546" t="str">
        <f t="shared" si="1863"/>
        <v>6330.30919698343i</v>
      </c>
      <c r="J3546" t="str">
        <f t="shared" si="1857"/>
        <v>-34275.6826358787+1369.09901613415i</v>
      </c>
      <c r="K3546" t="str">
        <f t="shared" si="1864"/>
        <v>0.00736538053678382-0.184393855226132i</v>
      </c>
      <c r="L3546" t="str">
        <f t="shared" si="1865"/>
        <v>0.000546347845632785-0.0114634357709716i</v>
      </c>
      <c r="M3546" t="str">
        <f t="shared" si="1866"/>
        <v>0.00791172838241661-0.195857290997104i</v>
      </c>
      <c r="N3546" t="str">
        <f t="shared" si="1867"/>
        <v>-7.14907446738098i</v>
      </c>
      <c r="O3546" t="str">
        <f t="shared" si="1868"/>
        <v>0.64796312374854-0.761671707668096i</v>
      </c>
      <c r="P3546" t="str">
        <f t="shared" si="1869"/>
        <v>0.35203687625146+0.761671707668096i</v>
      </c>
      <c r="Q3546" t="str">
        <f t="shared" si="1870"/>
        <v>-0.35203687625146+6.38740275971288i</v>
      </c>
      <c r="R3546" t="str">
        <f t="shared" si="1871"/>
        <v>0.11585641525733-0.0614995830934576i</v>
      </c>
      <c r="S3546" t="str">
        <f t="shared" si="1872"/>
        <v>0.737947266104924i</v>
      </c>
      <c r="T3546" t="str">
        <f t="shared" si="1873"/>
        <v>0.0453834492104096+0.0854959248998635i</v>
      </c>
      <c r="U3546" t="str">
        <f t="shared" si="1874"/>
        <v>0.00005-0.000149592961023287i</v>
      </c>
      <c r="V3546" t="str">
        <f t="shared" si="1875"/>
        <v>3.33333333333333E-06-0.000164552257125616i</v>
      </c>
      <c r="W3546" t="str">
        <f t="shared" si="1876"/>
        <v>0.0000141567136065515-0.0000802311032904394i</v>
      </c>
      <c r="X3546" t="str">
        <f t="shared" si="1877"/>
        <v>0.0000142744196250018-0.0000801880280976344i</v>
      </c>
      <c r="Y3546" t="str">
        <f t="shared" si="1878"/>
        <v>0.009+1.01284947151735i</v>
      </c>
      <c r="Z3546" t="str">
        <f t="shared" si="1879"/>
        <v>-0.00110663396582134-0.000207171939770075i</v>
      </c>
      <c r="AA3546" t="str">
        <f t="shared" si="1880"/>
        <v>0.123027830247957-13.8223889898666i</v>
      </c>
      <c r="AB3546" t="str">
        <f t="shared" si="1881"/>
        <v>0.313502634746016+0.590594108259335i</v>
      </c>
      <c r="AC3546" t="str">
        <f t="shared" si="1882"/>
        <v>1.11815250981581-0.0567291565930058i</v>
      </c>
      <c r="AD3546" t="str">
        <f t="shared" si="1883"/>
        <v>0.252927078740351+0.541019621925687i</v>
      </c>
      <c r="AE3546" t="str">
        <f t="shared" si="1884"/>
        <v>-0.000167813611682025-0.000651110083321803i</v>
      </c>
      <c r="AF3546" t="str">
        <f t="shared" si="1885"/>
        <v>-15.0847067228441-0.220823511865512i</v>
      </c>
      <c r="AG3546" t="str">
        <f t="shared" si="1886"/>
        <v>1.02718366866112-0.0124147755135298i</v>
      </c>
      <c r="AH3546" t="str">
        <f t="shared" si="1887"/>
        <v>0.00220812596486654+0.00962464214731149i</v>
      </c>
      <c r="AI3546">
        <f t="shared" si="1888"/>
        <v>-40.109528177755287</v>
      </c>
      <c r="AJ3546">
        <f t="shared" si="1889"/>
        <v>77.078572008082475</v>
      </c>
      <c r="AK3546"/>
      <c r="AL3546"/>
      <c r="AM3546"/>
      <c r="AN3546"/>
    </row>
    <row r="3547" spans="1:40" x14ac:dyDescent="0.25">
      <c r="A3547"/>
      <c r="B3547">
        <f t="shared" si="1890"/>
        <v>1613000</v>
      </c>
      <c r="C3547" s="186" t="str">
        <f t="shared" si="1858"/>
        <v>-2.93747380879506E-08+0.00151830287667147i</v>
      </c>
      <c r="D3547" s="158" t="str">
        <f t="shared" si="1859"/>
        <v>-5.95700618221228+0.0116403220544813i</v>
      </c>
      <c r="E3547" t="str">
        <f t="shared" si="1860"/>
        <v>2870</v>
      </c>
      <c r="F3547" t="str">
        <f t="shared" si="1861"/>
        <v>0.777000777000777</v>
      </c>
      <c r="G3547" t="str">
        <f t="shared" si="1856"/>
        <v>0.777000777000777</v>
      </c>
      <c r="H3547" t="str">
        <f t="shared" si="1862"/>
        <v>9.12770843681853+0.232327147986061i</v>
      </c>
      <c r="I3547" t="str">
        <f t="shared" si="1863"/>
        <v>6334.23618780042i</v>
      </c>
      <c r="J3547" t="str">
        <f t="shared" si="1857"/>
        <v>-34318.2227281384+1369.94833314167i</v>
      </c>
      <c r="K3547" t="str">
        <f t="shared" si="1864"/>
        <v>0.00735626483781268-0.184279895120046i</v>
      </c>
      <c r="L3547" t="str">
        <f t="shared" si="1865"/>
        <v>0.000545672157849592-0.0114563610505519i</v>
      </c>
      <c r="M3547" t="str">
        <f t="shared" si="1866"/>
        <v>0.00790193699566227-0.195736256170598i</v>
      </c>
      <c r="N3547" t="str">
        <f t="shared" si="1867"/>
        <v>-7.1535093771002i</v>
      </c>
      <c r="O3547" t="str">
        <f t="shared" si="1868"/>
        <v>0.644578817366127-0.764537865774407i</v>
      </c>
      <c r="P3547" t="str">
        <f t="shared" si="1869"/>
        <v>0.355421182633873+0.764537865774407i</v>
      </c>
      <c r="Q3547" t="str">
        <f t="shared" si="1870"/>
        <v>-0.355421182633873+6.38897151132579i</v>
      </c>
      <c r="R3547" t="str">
        <f t="shared" si="1871"/>
        <v>0.11621086211777-0.0620952815299606i</v>
      </c>
      <c r="S3547" t="str">
        <f t="shared" si="1872"/>
        <v>0.738405049768761i</v>
      </c>
      <c r="T3547" t="str">
        <f t="shared" si="1873"/>
        <v>0.0458514694485358+0.0858106874257426i</v>
      </c>
      <c r="U3547" t="str">
        <f t="shared" si="1874"/>
        <v>0.00005-0.000149500218951977i</v>
      </c>
      <c r="V3547" t="str">
        <f t="shared" si="1875"/>
        <v>3.33333333333333E-06-0.000164450240847174i</v>
      </c>
      <c r="W3547" t="str">
        <f t="shared" si="1876"/>
        <v>0.000014156330055232-0.0000801836207929377i</v>
      </c>
      <c r="X3547" t="str">
        <f t="shared" si="1877"/>
        <v>0.0000142738925227552-0.0000801405724715376i</v>
      </c>
      <c r="Y3547" t="str">
        <f t="shared" si="1878"/>
        <v>0.009+1.01347779004807i</v>
      </c>
      <c r="Z3547" t="str">
        <f t="shared" si="1879"/>
        <v>-0.00110529350612121-0.000207024275044391i</v>
      </c>
      <c r="AA3547" t="str">
        <f t="shared" si="1880"/>
        <v>0.122875313489305-13.8138196546179i</v>
      </c>
      <c r="AB3547" t="str">
        <f t="shared" si="1881"/>
        <v>0.316735654278902+0.59276844456253i</v>
      </c>
      <c r="AC3547" t="str">
        <f t="shared" si="1882"/>
        <v>1.11852910129913-0.0573126322623473i</v>
      </c>
      <c r="AD3547" t="str">
        <f t="shared" si="1883"/>
        <v>0.255346737152829+0.543037313470775i</v>
      </c>
      <c r="AE3547" t="str">
        <f t="shared" si="1884"/>
        <v>-0.00016981118424092-0.000653078589304771i</v>
      </c>
      <c r="AF3547" t="str">
        <f t="shared" si="1885"/>
        <v>-15.0847146190308-0.22068682593158i</v>
      </c>
      <c r="AG3547" t="str">
        <f t="shared" si="1886"/>
        <v>1.02726871907429-0.0125273281845886i</v>
      </c>
      <c r="AH3547" t="str">
        <f t="shared" si="1887"/>
        <v>0.00223553176352443+0.00965373936794728i</v>
      </c>
      <c r="AI3547">
        <f t="shared" si="1888"/>
        <v>-40.079226288883604</v>
      </c>
      <c r="AJ3547">
        <f t="shared" si="1889"/>
        <v>76.961743571414999</v>
      </c>
      <c r="AK3547"/>
      <c r="AL3547"/>
      <c r="AM3547"/>
      <c r="AN3547"/>
    </row>
    <row r="3548" spans="1:40" x14ac:dyDescent="0.25">
      <c r="A3548"/>
      <c r="B3548">
        <f t="shared" si="1890"/>
        <v>1614000</v>
      </c>
      <c r="C3548" s="186" t="str">
        <f t="shared" si="1858"/>
        <v>-2.93383494409914E-08+0.00151736216857015i</v>
      </c>
      <c r="D3548" s="158" t="str">
        <f t="shared" si="1859"/>
        <v>-5.9570061819333+0.0116331099590378i</v>
      </c>
      <c r="E3548" t="str">
        <f t="shared" si="1860"/>
        <v>2870</v>
      </c>
      <c r="F3548" t="str">
        <f t="shared" si="1861"/>
        <v>0.777000777000777</v>
      </c>
      <c r="G3548" t="str">
        <f t="shared" si="1856"/>
        <v>0.777000777000777</v>
      </c>
      <c r="H3548" t="str">
        <f t="shared" si="1862"/>
        <v>9.12771631862657+0.232183418930559i</v>
      </c>
      <c r="I3548" t="str">
        <f t="shared" si="1863"/>
        <v>6338.16317861741i</v>
      </c>
      <c r="J3548" t="str">
        <f t="shared" si="1857"/>
        <v>-34360.7892018506+1370.7976501492i</v>
      </c>
      <c r="K3548" t="str">
        <f t="shared" si="1864"/>
        <v>0.00734716604268483-0.184166075566449i</v>
      </c>
      <c r="L3548" t="str">
        <f t="shared" si="1865"/>
        <v>0.000544997721816792-0.0114492950372398i</v>
      </c>
      <c r="M3548" t="str">
        <f t="shared" si="1866"/>
        <v>0.00789216376450162-0.195615370603689i</v>
      </c>
      <c r="N3548" t="str">
        <f t="shared" si="1867"/>
        <v>-7.15794428681941i</v>
      </c>
      <c r="O3548" t="str">
        <f t="shared" si="1868"/>
        <v>0.64118183315488-0.767388986650283i</v>
      </c>
      <c r="P3548" t="str">
        <f t="shared" si="1869"/>
        <v>0.35881816684512+0.767388986650283i</v>
      </c>
      <c r="Q3548" t="str">
        <f t="shared" si="1870"/>
        <v>-0.35881816684512+6.39055530016913i</v>
      </c>
      <c r="R3548" t="str">
        <f t="shared" si="1871"/>
        <v>0.11656164313771-0.0626929246586201i</v>
      </c>
      <c r="S3548" t="str">
        <f t="shared" si="1872"/>
        <v>0.738862833432599i</v>
      </c>
      <c r="T3548" t="str">
        <f t="shared" si="1873"/>
        <v>0.0463214719494445+0.0861230659182879i</v>
      </c>
      <c r="U3548" t="str">
        <f t="shared" si="1874"/>
        <v>0.00005-0.000149407591802688i</v>
      </c>
      <c r="V3548" t="str">
        <f t="shared" si="1875"/>
        <v>3.33333333333333E-06-0.000164348350982957i</v>
      </c>
      <c r="W3548" t="str">
        <f t="shared" si="1876"/>
        <v>0.0000141559462927458-0.000080136198376001i</v>
      </c>
      <c r="X3548" t="str">
        <f t="shared" si="1877"/>
        <v>0.0000142733654762875-0.0000800931768923536i</v>
      </c>
      <c r="Y3548" t="str">
        <f t="shared" si="1878"/>
        <v>0.009+1.01410610857879i</v>
      </c>
      <c r="Z3548" t="str">
        <f t="shared" si="1879"/>
        <v>-0.00110395553498178-0.000206876816232902i</v>
      </c>
      <c r="AA3548" t="str">
        <f t="shared" si="1880"/>
        <v>0.122723080164867-13.8052609380626i</v>
      </c>
      <c r="AB3548" t="str">
        <f t="shared" si="1881"/>
        <v>0.319982367010871+0.594926312290849i</v>
      </c>
      <c r="AC3548" t="str">
        <f t="shared" si="1882"/>
        <v>1.11890208430286-0.0578982134250667i</v>
      </c>
      <c r="AD3548" t="str">
        <f t="shared" si="1883"/>
        <v>0.257775267660035+0.545044153826477i</v>
      </c>
      <c r="AE3548" t="str">
        <f t="shared" si="1884"/>
        <v>-0.000171815434264727-0.000655032237103291i</v>
      </c>
      <c r="AF3548" t="str">
        <f t="shared" si="1885"/>
        <v>-15.0847225005599-0.220550308971521i</v>
      </c>
      <c r="AG3548" t="str">
        <f t="shared" si="1886"/>
        <v>1.02735312450306-0.012640190516473i</v>
      </c>
      <c r="AH3548" t="str">
        <f t="shared" si="1887"/>
        <v>0.00226302939185173+0.00968262845378149i</v>
      </c>
      <c r="AI3548">
        <f t="shared" si="1888"/>
        <v>-40.049152788789627</v>
      </c>
      <c r="AJ3548">
        <f t="shared" si="1889"/>
        <v>76.844938337663407</v>
      </c>
      <c r="AK3548"/>
      <c r="AL3548"/>
      <c r="AM3548"/>
      <c r="AN3548"/>
    </row>
    <row r="3549" spans="1:40" x14ac:dyDescent="0.25">
      <c r="A3549"/>
      <c r="B3549">
        <f t="shared" si="1890"/>
        <v>1615000</v>
      </c>
      <c r="C3549" s="186" t="str">
        <f t="shared" si="1858"/>
        <v>-2.93020283681126E-08+0.00151642262543242i</v>
      </c>
      <c r="D3549" s="158" t="str">
        <f t="shared" si="1859"/>
        <v>-5.95700618165484+0.0116259067949819i</v>
      </c>
      <c r="E3549" t="str">
        <f t="shared" si="1860"/>
        <v>2870</v>
      </c>
      <c r="F3549" t="str">
        <f t="shared" si="1861"/>
        <v>0.777000777000777</v>
      </c>
      <c r="G3549" t="str">
        <f t="shared" si="1856"/>
        <v>0.777000777000777</v>
      </c>
      <c r="H3549" t="str">
        <f t="shared" si="1862"/>
        <v>9.12772418581263+0.232039867467427i</v>
      </c>
      <c r="I3549" t="str">
        <f t="shared" si="1863"/>
        <v>6342.09016943439i</v>
      </c>
      <c r="J3549" t="str">
        <f t="shared" si="1857"/>
        <v>-34403.3820570153+1371.64696715673i</v>
      </c>
      <c r="K3549" t="str">
        <f t="shared" si="1864"/>
        <v>0.00733808410965283-0.184052396305888i</v>
      </c>
      <c r="L3549" t="str">
        <f t="shared" si="1865"/>
        <v>0.000544324534446704-0.0114422377150077i</v>
      </c>
      <c r="M3549" t="str">
        <f t="shared" si="1866"/>
        <v>0.00788240864409953-0.195494634020896i</v>
      </c>
      <c r="N3549" t="str">
        <f t="shared" si="1867"/>
        <v>-7.16237919653863i</v>
      </c>
      <c r="O3549" t="str">
        <f t="shared" si="1868"/>
        <v>0.637772237927999-0.770225014218775i</v>
      </c>
      <c r="P3549" t="str">
        <f t="shared" si="1869"/>
        <v>0.362227762072001+0.770225014218775i</v>
      </c>
      <c r="Q3549" t="str">
        <f t="shared" si="1870"/>
        <v>-0.362227762072001+6.39215418231985i</v>
      </c>
      <c r="R3549" t="str">
        <f t="shared" si="1871"/>
        <v>0.116908744045884-0.0632924900205647i</v>
      </c>
      <c r="S3549" t="str">
        <f t="shared" si="1872"/>
        <v>0.739320617096435i</v>
      </c>
      <c r="T3549" t="str">
        <f t="shared" si="1873"/>
        <v>0.0467934427795738+0.0864330447919721i</v>
      </c>
      <c r="U3549" t="str">
        <f t="shared" si="1874"/>
        <v>0.00005-0.000149315079361943i</v>
      </c>
      <c r="V3549" t="str">
        <f t="shared" si="1875"/>
        <v>3.33333333333333E-06-0.000164246587298138i</v>
      </c>
      <c r="W3549" t="str">
        <f t="shared" si="1876"/>
        <v>0.0000141555623191399-0.0000800888359277484i</v>
      </c>
      <c r="X3549" t="str">
        <f t="shared" si="1877"/>
        <v>0.0000142728384849847-0.0000800458412482651i</v>
      </c>
      <c r="Y3549" t="str">
        <f t="shared" si="1878"/>
        <v>0.009+1.0147344271095i</v>
      </c>
      <c r="Z3549" t="str">
        <f t="shared" si="1879"/>
        <v>-0.00110262004624042-0.000206729562889774i</v>
      </c>
      <c r="AA3549" t="str">
        <f t="shared" si="1880"/>
        <v>0.122571129572756-13.7967128204761i</v>
      </c>
      <c r="AB3549" t="str">
        <f t="shared" si="1881"/>
        <v>0.32324267669079+0.597067603781609i</v>
      </c>
      <c r="AC3549" t="str">
        <f t="shared" si="1882"/>
        <v>1.11927144355591-0.0584858779384409i</v>
      </c>
      <c r="AD3549" t="str">
        <f t="shared" si="1883"/>
        <v>0.260212620979832+0.547040104431729i</v>
      </c>
      <c r="AE3549" t="str">
        <f t="shared" si="1884"/>
        <v>-0.000173826290504775-0.00065697102663744i</v>
      </c>
      <c r="AF3549" t="str">
        <f t="shared" si="1885"/>
        <v>-15.0847303674675-0.220413960672445i</v>
      </c>
      <c r="AG3549" t="str">
        <f t="shared" si="1886"/>
        <v>1.02743688419278-0.0127533594790492i</v>
      </c>
      <c r="AH3549" t="str">
        <f t="shared" si="1887"/>
        <v>0.00229061789750957+0.00971130953561055i</v>
      </c>
      <c r="AI3549">
        <f t="shared" si="1888"/>
        <v>-40.019305401349499</v>
      </c>
      <c r="AJ3549">
        <f t="shared" si="1889"/>
        <v>76.728156139269544</v>
      </c>
      <c r="AK3549"/>
      <c r="AL3549"/>
      <c r="AM3549"/>
      <c r="AN3549"/>
    </row>
    <row r="3550" spans="1:40" x14ac:dyDescent="0.25">
      <c r="A3550"/>
      <c r="B3550">
        <f t="shared" si="1890"/>
        <v>1616000</v>
      </c>
      <c r="C3550" s="186" t="str">
        <f t="shared" si="1858"/>
        <v>-2.92657747021029E-08+0.00151548424509559i</v>
      </c>
      <c r="D3550" s="158" t="str">
        <f t="shared" si="1859"/>
        <v>-5.9570061813769+0.0116187125457329i</v>
      </c>
      <c r="E3550" t="str">
        <f t="shared" si="1860"/>
        <v>2870</v>
      </c>
      <c r="F3550" t="str">
        <f t="shared" si="1861"/>
        <v>0.777000777000777</v>
      </c>
      <c r="G3550" t="str">
        <f t="shared" si="1856"/>
        <v>0.777000777000777</v>
      </c>
      <c r="H3550" t="str">
        <f t="shared" si="1862"/>
        <v>9.12773203841285+0.231896493267965i</v>
      </c>
      <c r="I3550" t="str">
        <f t="shared" si="1863"/>
        <v>6346.01716025138i</v>
      </c>
      <c r="J3550" t="str">
        <f t="shared" si="1857"/>
        <v>-34446.0012936326+1372.49628416426i</v>
      </c>
      <c r="K3550" t="str">
        <f t="shared" si="1864"/>
        <v>0.00732901899709801-0.183938857079545i</v>
      </c>
      <c r="L3550" t="str">
        <f t="shared" si="1865"/>
        <v>0.00054365259266116-0.0114351890678676i</v>
      </c>
      <c r="M3550" t="str">
        <f t="shared" si="1866"/>
        <v>0.00787267158975917-0.195374046147413i</v>
      </c>
      <c r="N3550" t="str">
        <f t="shared" si="1867"/>
        <v>-7.16681410625785i</v>
      </c>
      <c r="O3550" t="str">
        <f t="shared" si="1868"/>
        <v>0.634350098746749-0.773045892699774i</v>
      </c>
      <c r="P3550" t="str">
        <f t="shared" si="1869"/>
        <v>0.365649901253251+0.773045892699774i</v>
      </c>
      <c r="Q3550" t="str">
        <f t="shared" si="1870"/>
        <v>-0.365649901253251+6.39376821355808i</v>
      </c>
      <c r="R3550" t="str">
        <f t="shared" si="1871"/>
        <v>0.117252150737863-0.0638939550116944i</v>
      </c>
      <c r="S3550" t="str">
        <f t="shared" si="1872"/>
        <v>0.739778400760272i</v>
      </c>
      <c r="T3550" t="str">
        <f t="shared" si="1873"/>
        <v>0.0472673678568001+0.0867406085585586i</v>
      </c>
      <c r="U3550" t="str">
        <f t="shared" si="1874"/>
        <v>0.00005-0.000149222681416794i</v>
      </c>
      <c r="V3550" t="str">
        <f t="shared" si="1875"/>
        <v>3.33333333333333E-06-0.000164144949558473i</v>
      </c>
      <c r="W3550" t="str">
        <f t="shared" si="1876"/>
        <v>0.0000141551781344607-0.000080041533336577i</v>
      </c>
      <c r="X3550" t="str">
        <f t="shared" si="1877"/>
        <v>0.0000142723115482346-0.0000799985654277324i</v>
      </c>
      <c r="Y3550" t="str">
        <f t="shared" si="1878"/>
        <v>0.009+1.01536274564022i</v>
      </c>
      <c r="Z3550" t="str">
        <f t="shared" si="1879"/>
        <v>-0.00110128703375351-0.000206582514570461i</v>
      </c>
      <c r="AA3550" t="str">
        <f t="shared" si="1880"/>
        <v>0.122419461013247-13.7881752821817i</v>
      </c>
      <c r="AB3550" t="str">
        <f t="shared" si="1881"/>
        <v>0.326516486041282+0.599192212044199i</v>
      </c>
      <c r="AC3550" t="str">
        <f t="shared" si="1882"/>
        <v>1.11963716395034-0.0590756035071552i</v>
      </c>
      <c r="AD3550" t="str">
        <f t="shared" si="1883"/>
        <v>0.262658747668173+0.549025126952998i</v>
      </c>
      <c r="AE3550" t="str">
        <f t="shared" si="1884"/>
        <v>-0.000175843681820576-0.000658894958085429i</v>
      </c>
      <c r="AF3550" t="str">
        <f t="shared" si="1885"/>
        <v>-15.0847382197897-0.220277780722232i</v>
      </c>
      <c r="AG3550" t="str">
        <f t="shared" si="1886"/>
        <v>1.02751999740199-0.0128668320414845i</v>
      </c>
      <c r="AH3550" t="str">
        <f t="shared" si="1887"/>
        <v>0.00231829633104195+0.00973978274667299i</v>
      </c>
      <c r="AI3550">
        <f t="shared" si="1888"/>
        <v>-39.989681884995953</v>
      </c>
      <c r="AJ3550">
        <f t="shared" si="1889"/>
        <v>76.611396808657304</v>
      </c>
      <c r="AK3550"/>
      <c r="AL3550"/>
      <c r="AM3550"/>
      <c r="AN3550"/>
    </row>
    <row r="3551" spans="1:40" x14ac:dyDescent="0.25">
      <c r="A3551"/>
      <c r="B3551">
        <f t="shared" si="1890"/>
        <v>1617000</v>
      </c>
      <c r="C3551" s="186" t="str">
        <f t="shared" si="1858"/>
        <v>-2.92295882762693E-08+0.00151454702540235i</v>
      </c>
      <c r="D3551" s="158" t="str">
        <f t="shared" si="1859"/>
        <v>-5.95700618109947+0.0116115271947514i</v>
      </c>
      <c r="E3551" t="str">
        <f t="shared" si="1860"/>
        <v>2870</v>
      </c>
      <c r="F3551" t="str">
        <f t="shared" si="1861"/>
        <v>0.777000777000777</v>
      </c>
      <c r="G3551" t="str">
        <f t="shared" si="1856"/>
        <v>0.777000777000777</v>
      </c>
      <c r="H3551" t="str">
        <f t="shared" si="1862"/>
        <v>9.12773987646325+0.231753296004283i</v>
      </c>
      <c r="I3551" t="str">
        <f t="shared" si="1863"/>
        <v>6349.94415106837i</v>
      </c>
      <c r="J3551" t="str">
        <f t="shared" si="1857"/>
        <v>-34488.6469117025+1373.34560117178i</v>
      </c>
      <c r="K3551" t="str">
        <f t="shared" si="1864"/>
        <v>0.00731997066352989-0.183825457629238i</v>
      </c>
      <c r="L3551" t="str">
        <f t="shared" si="1865"/>
        <v>0.000542981893391462-0.0114281490798706i</v>
      </c>
      <c r="M3551" t="str">
        <f t="shared" si="1866"/>
        <v>0.00786295255692135-0.195253606709109i</v>
      </c>
      <c r="N3551" t="str">
        <f t="shared" si="1867"/>
        <v>-7.17124901597707i</v>
      </c>
      <c r="O3551" t="str">
        <f t="shared" si="1868"/>
        <v>0.630915482919104-0.775851566611136i</v>
      </c>
      <c r="P3551" t="str">
        <f t="shared" si="1869"/>
        <v>0.369084517080896+0.775851566611136i</v>
      </c>
      <c r="Q3551" t="str">
        <f t="shared" si="1870"/>
        <v>-0.369084517080896+6.39539744936593i</v>
      </c>
      <c r="R3551" t="str">
        <f t="shared" si="1871"/>
        <v>0.117591849277822-0.0644972968842063i</v>
      </c>
      <c r="S3551" t="str">
        <f t="shared" si="1872"/>
        <v>0.740236184424109i</v>
      </c>
      <c r="T3551" t="str">
        <f t="shared" si="1873"/>
        <v>0.0477432329512338+0.0870457418287899i</v>
      </c>
      <c r="U3551" t="str">
        <f t="shared" si="1874"/>
        <v>0.00005-0.000149130397754817i</v>
      </c>
      <c r="V3551" t="str">
        <f t="shared" si="1875"/>
        <v>3.33333333333333E-06-0.000164043437530298i</v>
      </c>
      <c r="W3551" t="str">
        <f t="shared" si="1876"/>
        <v>0.0000141547937387556-0.0000799942904911586i</v>
      </c>
      <c r="X3551" t="str">
        <f t="shared" si="1877"/>
        <v>0.0000142717846654276-0.0000799513493194909i</v>
      </c>
      <c r="Y3551" t="str">
        <f t="shared" si="1878"/>
        <v>0.009+1.01599106417094i</v>
      </c>
      <c r="Z3551" t="str">
        <f t="shared" si="1879"/>
        <v>-0.00109995649139646-0.00020643567083173i</v>
      </c>
      <c r="AA3551" t="str">
        <f t="shared" si="1880"/>
        <v>0.122268073788788-13.7796483035522i</v>
      </c>
      <c r="AB3551" t="str">
        <f t="shared" si="1881"/>
        <v>0.329803696764226+0.601300030771742i</v>
      </c>
      <c r="AC3551" t="str">
        <f t="shared" si="1882"/>
        <v>1.11999923054323-0.0596673676847789i</v>
      </c>
      <c r="AD3551" t="str">
        <f t="shared" si="1883"/>
        <v>0.265113598120185+0.55099918328488i</v>
      </c>
      <c r="AE3551" t="str">
        <f t="shared" si="1884"/>
        <v>-0.000177867537180621-0.000660804031882907i</v>
      </c>
      <c r="AF3551" t="str">
        <f t="shared" si="1885"/>
        <v>-15.0847460575627-0.220141768809532i</v>
      </c>
      <c r="AG3551" t="str">
        <f t="shared" si="1886"/>
        <v>1.02760246340248-0.0129806051723053i</v>
      </c>
      <c r="AH3551" t="str">
        <f t="shared" si="1887"/>
        <v>0.00234606374587128+0.00976804822263137i</v>
      </c>
      <c r="AI3551">
        <f t="shared" si="1888"/>
        <v>-39.960280032028372</v>
      </c>
      <c r="AJ3551">
        <f t="shared" si="1889"/>
        <v>76.494660178233161</v>
      </c>
      <c r="AK3551"/>
      <c r="AL3551"/>
      <c r="AM3551"/>
      <c r="AN3551"/>
    </row>
    <row r="3552" spans="1:40" x14ac:dyDescent="0.25">
      <c r="A3552"/>
      <c r="B3552">
        <f t="shared" si="1890"/>
        <v>1618000</v>
      </c>
      <c r="C3552" s="186" t="str">
        <f t="shared" si="1858"/>
        <v>-2.91934689244324E-08+0.0015136109642007i</v>
      </c>
      <c r="D3552" s="158" t="str">
        <f t="shared" si="1859"/>
        <v>-5.95700618082255+0.0116043507255387i</v>
      </c>
      <c r="E3552" t="str">
        <f t="shared" si="1860"/>
        <v>2870</v>
      </c>
      <c r="F3552" t="str">
        <f t="shared" si="1861"/>
        <v>0.777000777000777</v>
      </c>
      <c r="G3552" t="str">
        <f t="shared" si="1856"/>
        <v>0.777000777000777</v>
      </c>
      <c r="H3552" t="str">
        <f t="shared" si="1862"/>
        <v>9.12774769999974+0.231610275349297i</v>
      </c>
      <c r="I3552" t="str">
        <f t="shared" si="1863"/>
        <v>6353.87114188536i</v>
      </c>
      <c r="J3552" t="str">
        <f t="shared" si="1857"/>
        <v>-34531.318911225+1374.19491817931i</v>
      </c>
      <c r="K3552" t="str">
        <f t="shared" si="1864"/>
        <v>0.00731093906758597-0.183712197697418i</v>
      </c>
      <c r="L3552" t="str">
        <f t="shared" si="1865"/>
        <v>0.000542312433578352-0.0114211177351067i</v>
      </c>
      <c r="M3552" t="str">
        <f t="shared" si="1866"/>
        <v>0.00785325150116432-0.195133315432525i</v>
      </c>
      <c r="N3552" t="str">
        <f t="shared" si="1867"/>
        <v>-7.17568392569629i</v>
      </c>
      <c r="O3552" t="str">
        <f t="shared" si="1868"/>
        <v>0.627468457998434-0.778641980769768i</v>
      </c>
      <c r="P3552" t="str">
        <f t="shared" si="1869"/>
        <v>0.372531542001566+0.778641980769768i</v>
      </c>
      <c r="Q3552" t="str">
        <f t="shared" si="1870"/>
        <v>-0.372531542001566+6.39704194492652i</v>
      </c>
      <c r="R3552" t="str">
        <f t="shared" si="1871"/>
        <v>0.117927825900292-0.065102492748135i</v>
      </c>
      <c r="S3552" t="str">
        <f t="shared" si="1872"/>
        <v>0.740693968087945i</v>
      </c>
      <c r="T3552" t="str">
        <f t="shared" si="1873"/>
        <v>0.0482210236860328+0.0873484293140716i</v>
      </c>
      <c r="U3552" t="str">
        <f t="shared" si="1874"/>
        <v>0.00005-0.000149038228164115i</v>
      </c>
      <c r="V3552" t="str">
        <f t="shared" si="1875"/>
        <v>3.33333333333333E-06-0.000163942050980527i</v>
      </c>
      <c r="W3552" t="str">
        <f t="shared" si="1876"/>
        <v>0.0000141544091320714-0.0000799471072804416i</v>
      </c>
      <c r="X3552" t="str">
        <f t="shared" si="1877"/>
        <v>0.0000142712578359558-0.0000799041928125522i</v>
      </c>
      <c r="Y3552" t="str">
        <f t="shared" si="1878"/>
        <v>0.009+1.01661938270166i</v>
      </c>
      <c r="Z3552" t="str">
        <f t="shared" si="1879"/>
        <v>-0.00109862841306362-0.000206289031231636i</v>
      </c>
      <c r="AA3552" t="str">
        <f t="shared" si="1880"/>
        <v>0.12211696720398-13.7711318650086i</v>
      </c>
      <c r="AB3552" t="str">
        <f t="shared" si="1881"/>
        <v>0.33310420954637+0.603390954352726i</v>
      </c>
      <c r="AC3552" t="str">
        <f t="shared" si="1882"/>
        <v>1.12035762855851-0.0602611478752542i</v>
      </c>
      <c r="AD3552" t="str">
        <f t="shared" si="1883"/>
        <v>0.267577122571233+0.552962235550728i</v>
      </c>
      <c r="AE3552" t="str">
        <f t="shared" si="1884"/>
        <v>-0.000179897785663123-0.000662698248722174i</v>
      </c>
      <c r="AF3552" t="str">
        <f t="shared" si="1885"/>
        <v>-15.0847538808223-0.220005924623758i</v>
      </c>
      <c r="AG3552" t="str">
        <f t="shared" si="1886"/>
        <v>1.0276842814792-0.0130946758394513i</v>
      </c>
      <c r="AH3552" t="str">
        <f t="shared" si="1887"/>
        <v>0.00237391919829332+0.00979610610155368i</v>
      </c>
      <c r="AI3552">
        <f t="shared" si="1888"/>
        <v>-39.931097667940712</v>
      </c>
      <c r="AJ3552">
        <f t="shared" si="1889"/>
        <v>76.377946080388639</v>
      </c>
      <c r="AK3552"/>
      <c r="AL3552"/>
      <c r="AM3552"/>
      <c r="AN3552"/>
    </row>
    <row r="3553" spans="1:40" x14ac:dyDescent="0.25">
      <c r="A3553"/>
      <c r="B3553">
        <f t="shared" si="1890"/>
        <v>1619000</v>
      </c>
      <c r="C3553" s="186" t="str">
        <f t="shared" si="1858"/>
        <v>-2.91574164809263E-08+0.00151267605934396i</v>
      </c>
      <c r="D3553" s="158" t="str">
        <f t="shared" si="1859"/>
        <v>-5.95700618054615+0.011597183121637i</v>
      </c>
      <c r="E3553" t="str">
        <f t="shared" si="1860"/>
        <v>2870</v>
      </c>
      <c r="F3553" t="str">
        <f t="shared" si="1861"/>
        <v>0.777000777000777</v>
      </c>
      <c r="G3553" t="str">
        <f t="shared" si="1856"/>
        <v>0.777000777000777</v>
      </c>
      <c r="H3553" t="str">
        <f t="shared" si="1862"/>
        <v>9.12775550905814+0.231467430976732i</v>
      </c>
      <c r="I3553" t="str">
        <f t="shared" si="1863"/>
        <v>6357.79813270234i</v>
      </c>
      <c r="J3553" t="str">
        <f t="shared" si="1857"/>
        <v>-34574.0172922+1375.04423518684i</v>
      </c>
      <c r="K3553" t="str">
        <f t="shared" si="1864"/>
        <v>0.00730192416803092-0.18359907702717i</v>
      </c>
      <c r="L3553" t="str">
        <f t="shared" si="1865"/>
        <v>0.000541644210171968-0.0114140950177045i</v>
      </c>
      <c r="M3553" t="str">
        <f t="shared" si="1866"/>
        <v>0.00784356837820289-0.195013172044874i</v>
      </c>
      <c r="N3553" t="str">
        <f t="shared" si="1867"/>
        <v>-7.18011883541551i</v>
      </c>
      <c r="O3553" t="str">
        <f t="shared" si="1868"/>
        <v>0.624009091782177-0.78141708029271i</v>
      </c>
      <c r="P3553" t="str">
        <f t="shared" si="1869"/>
        <v>0.375990908217823+0.78141708029271i</v>
      </c>
      <c r="Q3553" t="str">
        <f t="shared" si="1870"/>
        <v>-0.375990908217823+6.3987017551228i</v>
      </c>
      <c r="R3553" t="str">
        <f t="shared" si="1871"/>
        <v>0.118260067011892-0.0657095195729209i</v>
      </c>
      <c r="S3553" t="str">
        <f t="shared" si="1872"/>
        <v>0.741151751751782i</v>
      </c>
      <c r="T3553" t="str">
        <f t="shared" si="1873"/>
        <v>0.0487007255382383+0.0876486558281469i</v>
      </c>
      <c r="U3553" t="str">
        <f t="shared" si="1874"/>
        <v>0.0000500000000000001-0.000148946172433316i</v>
      </c>
      <c r="V3553" t="str">
        <f t="shared" si="1875"/>
        <v>3.33333333333333E-06-0.000163840789676647i</v>
      </c>
      <c r="W3553" t="str">
        <f t="shared" si="1876"/>
        <v>0.0000141540243144549-0.0000798999835936473i</v>
      </c>
      <c r="X3553" t="str">
        <f t="shared" si="1877"/>
        <v>0.0000142707310592132-0.0000798570957962001i</v>
      </c>
      <c r="Y3553" t="str">
        <f t="shared" si="1878"/>
        <v>0.009+1.01724770123238i</v>
      </c>
      <c r="Z3553" t="str">
        <f t="shared" si="1879"/>
        <v>-0.00109730279266814-0.000206142595329516i</v>
      </c>
      <c r="AA3553" t="str">
        <f t="shared" si="1880"/>
        <v>0.121966140565572-13.7626259470204i</v>
      </c>
      <c r="AB3553" t="str">
        <f t="shared" si="1881"/>
        <v>0.336417924065108+0.605464877882577i</v>
      </c>
      <c r="AC3553" t="str">
        <f t="shared" si="1882"/>
        <v>1.1207123433887-0.060856921334416i</v>
      </c>
      <c r="AD3553" t="str">
        <f t="shared" si="1883"/>
        <v>0.270049271098002+0.554914246103301i</v>
      </c>
      <c r="AE3553" t="str">
        <f t="shared" si="1884"/>
        <v>-0.000181934356456776-0.000664577609551471i</v>
      </c>
      <c r="AF3553" t="str">
        <f t="shared" si="1885"/>
        <v>-15.0847616896043-0.219870247855095i</v>
      </c>
      <c r="AG3553" t="str">
        <f t="shared" si="1886"/>
        <v>1.02776545093033-0.0132090410103318i</v>
      </c>
      <c r="AH3553" t="str">
        <f t="shared" si="1887"/>
        <v>0.00240186174747223+0.00982395652389588i</v>
      </c>
      <c r="AI3553">
        <f t="shared" si="1888"/>
        <v>-39.902132650765104</v>
      </c>
      <c r="AJ3553">
        <f t="shared" si="1889"/>
        <v>76.261254347503325</v>
      </c>
      <c r="AK3553"/>
      <c r="AL3553"/>
      <c r="AM3553"/>
      <c r="AN3553"/>
    </row>
    <row r="3554" spans="1:40" x14ac:dyDescent="0.25">
      <c r="A3554"/>
      <c r="B3554">
        <f t="shared" si="1890"/>
        <v>1620000</v>
      </c>
      <c r="C3554" s="186" t="str">
        <f t="shared" si="1858"/>
        <v>-2.91214307805962E-08+0.00151174230869074i</v>
      </c>
      <c r="D3554" s="158" t="str">
        <f t="shared" si="1859"/>
        <v>-5.95700618027026+0.011590024366629i</v>
      </c>
      <c r="E3554" t="str">
        <f t="shared" si="1860"/>
        <v>2870</v>
      </c>
      <c r="F3554" t="str">
        <f t="shared" si="1861"/>
        <v>0.777000777000777</v>
      </c>
      <c r="G3554" t="str">
        <f t="shared" si="1856"/>
        <v>0.777000777000777</v>
      </c>
      <c r="H3554" t="str">
        <f t="shared" si="1862"/>
        <v>9.12776330367412+0.231324762561112i</v>
      </c>
      <c r="I3554" t="str">
        <f t="shared" si="1863"/>
        <v>6361.72512351933i</v>
      </c>
      <c r="J3554" t="str">
        <f t="shared" si="1857"/>
        <v>-34616.7420546276+1375.89355219437i</v>
      </c>
      <c r="K3554" t="str">
        <f t="shared" si="1864"/>
        <v>0.00729292592375626-0.183486095362204i</v>
      </c>
      <c r="L3554" t="str">
        <f t="shared" si="1865"/>
        <v>0.000540977220131831-0.0114070809118319i</v>
      </c>
      <c r="M3554" t="str">
        <f t="shared" si="1866"/>
        <v>0.00783390314388809-0.194893176274036i</v>
      </c>
      <c r="N3554" t="str">
        <f t="shared" si="1867"/>
        <v>-7.18455374513473i</v>
      </c>
      <c r="O3554" t="str">
        <f t="shared" si="1868"/>
        <v>0.620537452310504-0.784176810598216i</v>
      </c>
      <c r="P3554" t="str">
        <f t="shared" si="1869"/>
        <v>0.379462547689496+0.784176810598216i</v>
      </c>
      <c r="Q3554" t="str">
        <f t="shared" si="1870"/>
        <v>-0.379462547689496+6.40037693453651i</v>
      </c>
      <c r="R3554" t="str">
        <f t="shared" si="1871"/>
        <v>0.118588559193045-0.0663183541890027i</v>
      </c>
      <c r="S3554" t="str">
        <f t="shared" si="1872"/>
        <v>0.741609535415619i</v>
      </c>
      <c r="T3554" t="str">
        <f t="shared" si="1873"/>
        <v>0.0491823238396348+0.0879464062887617i</v>
      </c>
      <c r="U3554" t="str">
        <f t="shared" si="1874"/>
        <v>0.0000500000000000001-0.000148854230351567i</v>
      </c>
      <c r="V3554" t="str">
        <f t="shared" si="1875"/>
        <v>3.33333333333333E-06-0.000163739653386724i</v>
      </c>
      <c r="W3554" t="str">
        <f t="shared" si="1876"/>
        <v>0.0000141536392859532-0.0000798529193202713i</v>
      </c>
      <c r="X3554" t="str">
        <f t="shared" si="1877"/>
        <v>0.0000142702043345961-0.0000798100581599935i</v>
      </c>
      <c r="Y3554" t="str">
        <f t="shared" si="1878"/>
        <v>0.009+1.01787601976309i</v>
      </c>
      <c r="Z3554" t="str">
        <f t="shared" si="1879"/>
        <v>-0.00109597962414199-0.000205996362685994i</v>
      </c>
      <c r="AA3554" t="str">
        <f t="shared" si="1880"/>
        <v>0.121815593182451-13.7541305301052i</v>
      </c>
      <c r="AB3554" t="str">
        <f t="shared" si="1881"/>
        <v>0.339744738994423+0.607521697175152i</v>
      </c>
      <c r="AC3554" t="str">
        <f t="shared" si="1882"/>
        <v>1.12106336059679-0.0614546651715358i</v>
      </c>
      <c r="AD3554" t="str">
        <f t="shared" si="1883"/>
        <v>0.272529993619563+0.556855177525307i</v>
      </c>
      <c r="AE3554" t="str">
        <f t="shared" si="1884"/>
        <v>-0.00018397717886151-0.000666442115574171i</v>
      </c>
      <c r="AF3554" t="str">
        <f t="shared" si="1885"/>
        <v>-15.0847694839444-0.219734738194483i</v>
      </c>
      <c r="AG3554" t="str">
        <f t="shared" si="1886"/>
        <v>1.02784597106719-0.0133236976518798i</v>
      </c>
      <c r="AH3554" t="str">
        <f t="shared" si="1887"/>
        <v>0.00242989045543574+0.00985159963248325i</v>
      </c>
      <c r="AI3554">
        <f t="shared" si="1888"/>
        <v>-39.873382870432806</v>
      </c>
      <c r="AJ3554">
        <f t="shared" si="1889"/>
        <v>76.144584811944966</v>
      </c>
      <c r="AK3554"/>
      <c r="AL3554"/>
      <c r="AM3554"/>
      <c r="AN3554"/>
    </row>
    <row r="3555" spans="1:40" x14ac:dyDescent="0.25">
      <c r="A3555"/>
      <c r="B3555">
        <f t="shared" si="1890"/>
        <v>1621000</v>
      </c>
      <c r="C3555" s="186" t="str">
        <f t="shared" si="1858"/>
        <v>-2.90855116587961E-08+0.00151080971010493i</v>
      </c>
      <c r="D3555" s="158" t="str">
        <f t="shared" si="1859"/>
        <v>-5.95700617999488+0.0115828744441378i</v>
      </c>
      <c r="E3555" t="str">
        <f t="shared" si="1860"/>
        <v>2870</v>
      </c>
      <c r="F3555" t="str">
        <f t="shared" si="1861"/>
        <v>0.777000777000777</v>
      </c>
      <c r="G3555" t="str">
        <f t="shared" si="1856"/>
        <v>0.777000777000777</v>
      </c>
      <c r="H3555" t="str">
        <f t="shared" si="1862"/>
        <v>9.1277710838833+0.231182269777761i</v>
      </c>
      <c r="I3555" t="str">
        <f t="shared" si="1863"/>
        <v>6365.65211433632i</v>
      </c>
      <c r="J3555" t="str">
        <f t="shared" si="1857"/>
        <v>-34659.4931985077+1376.74286920189i</v>
      </c>
      <c r="K3555" t="str">
        <f t="shared" si="1864"/>
        <v>0.00728394429377989-0.18337325244686i</v>
      </c>
      <c r="L3555" t="str">
        <f t="shared" si="1865"/>
        <v>0.000540311460426781-0.011400075401695i</v>
      </c>
      <c r="M3555" t="str">
        <f t="shared" si="1866"/>
        <v>0.00782425575420667-0.194773327848555i</v>
      </c>
      <c r="N3555" t="str">
        <f t="shared" si="1867"/>
        <v>-7.18898865485395i</v>
      </c>
      <c r="O3555" t="str">
        <f t="shared" si="1868"/>
        <v>0.61705360786498-0.786921117406829i</v>
      </c>
      <c r="P3555" t="str">
        <f t="shared" si="1869"/>
        <v>0.38294639213502+0.786921117406829i</v>
      </c>
      <c r="Q3555" t="str">
        <f t="shared" si="1870"/>
        <v>-0.38294639213502+6.40206753744712i</v>
      </c>
      <c r="R3555" t="str">
        <f t="shared" si="1871"/>
        <v>0.118913289199681-0.0669289732894333i</v>
      </c>
      <c r="S3555" t="str">
        <f t="shared" si="1872"/>
        <v>0.742067319079456i</v>
      </c>
      <c r="T3555" t="str">
        <f t="shared" si="1873"/>
        <v>0.0496658037776303+0.0882416657193273i</v>
      </c>
      <c r="U3555" t="str">
        <f t="shared" si="1874"/>
        <v>0.0000500000000000001-0.000148762401708537i</v>
      </c>
      <c r="V3555" t="str">
        <f t="shared" si="1875"/>
        <v>3.33333333333333E-06-0.000163638641879391i</v>
      </c>
      <c r="W3555" t="str">
        <f t="shared" si="1876"/>
        <v>0.0000141532540466132-0.0000798059143500809i</v>
      </c>
      <c r="X3555" t="str">
        <f t="shared" si="1877"/>
        <v>0.0000142696776615028-0.000079763079793762i</v>
      </c>
      <c r="Y3555" t="str">
        <f t="shared" si="1878"/>
        <v>0.009+1.01850433829381i</v>
      </c>
      <c r="Z3555" t="str">
        <f t="shared" si="1879"/>
        <v>-0.0010946589014358-0.000205850332862969i</v>
      </c>
      <c r="AA3555" t="str">
        <f t="shared" si="1880"/>
        <v>0.121665324365632-13.7456455948286i</v>
      </c>
      <c r="AB3555" t="str">
        <f t="shared" si="1881"/>
        <v>0.343084552010964+0.609561308774234i</v>
      </c>
      <c r="AC3555" t="str">
        <f t="shared" si="1882"/>
        <v>1.12141066591793-0.0620543563508876i</v>
      </c>
      <c r="AD3555" t="str">
        <f t="shared" si="1883"/>
        <v>0.275019239898455+0.558784992630079i</v>
      </c>
      <c r="AE3555" t="str">
        <f t="shared" si="1884"/>
        <v>-0.000186026182289219-0.000668291768248076i</v>
      </c>
      <c r="AF3555" t="str">
        <f t="shared" si="1885"/>
        <v>-15.0847772638782-0.219599395333623i</v>
      </c>
      <c r="AG3555" t="str">
        <f t="shared" si="1886"/>
        <v>1.0279258412143-0.013438642730608i</v>
      </c>
      <c r="AH3555" t="str">
        <f t="shared" si="1887"/>
        <v>0.0024580043870697+0.00987903557249274i</v>
      </c>
      <c r="AI3555">
        <f t="shared" si="1888"/>
        <v>-39.844846248150183</v>
      </c>
      <c r="AJ3555">
        <f t="shared" si="1889"/>
        <v>76.02793730607408</v>
      </c>
      <c r="AK3555"/>
      <c r="AL3555"/>
      <c r="AM3555"/>
      <c r="AN3555"/>
    </row>
    <row r="3556" spans="1:40" x14ac:dyDescent="0.25">
      <c r="A3556"/>
      <c r="B3556">
        <f t="shared" si="1890"/>
        <v>1622000</v>
      </c>
      <c r="C3556" s="186" t="str">
        <f t="shared" si="1858"/>
        <v>-2.90496589513889E-08+0.00150987826145575i</v>
      </c>
      <c r="D3556" s="158" t="str">
        <f t="shared" si="1859"/>
        <v>-5.95700617972001+0.0115757333378274i</v>
      </c>
      <c r="E3556" t="str">
        <f t="shared" si="1860"/>
        <v>2870</v>
      </c>
      <c r="F3556" t="str">
        <f t="shared" si="1861"/>
        <v>0.777000777000777</v>
      </c>
      <c r="G3556" t="str">
        <f t="shared" si="1856"/>
        <v>0.777000777000777</v>
      </c>
      <c r="H3556" t="str">
        <f t="shared" si="1862"/>
        <v>9.12777884972111+0.231039952302804i</v>
      </c>
      <c r="I3556" t="str">
        <f t="shared" si="1863"/>
        <v>6369.57910515331i</v>
      </c>
      <c r="J3556" t="str">
        <f t="shared" si="1857"/>
        <v>-34702.2707238404+1377.59218620942i</v>
      </c>
      <c r="K3556" t="str">
        <f t="shared" si="1864"/>
        <v>0.0072749792372457-0.183260548026105i</v>
      </c>
      <c r="L3556" t="str">
        <f t="shared" si="1865"/>
        <v>0.000539646928034961-0.0113930784715385i</v>
      </c>
      <c r="M3556" t="str">
        <f t="shared" si="1866"/>
        <v>0.00781462616528066-0.194653626497644i</v>
      </c>
      <c r="N3556" t="str">
        <f t="shared" si="1867"/>
        <v>-7.19342356457317i</v>
      </c>
      <c r="O3556" t="str">
        <f t="shared" si="1868"/>
        <v>0.613557626967223-0.789649946742447i</v>
      </c>
      <c r="P3556" t="str">
        <f t="shared" si="1869"/>
        <v>0.386442373032777+0.789649946742447i</v>
      </c>
      <c r="Q3556" t="str">
        <f t="shared" si="1870"/>
        <v>-0.386442373032777+6.40377361783072i</v>
      </c>
      <c r="R3556" t="str">
        <f t="shared" si="1871"/>
        <v>0.119234243964917-0.0675413534315201i</v>
      </c>
      <c r="S3556" t="str">
        <f t="shared" si="1872"/>
        <v>0.742525102743293i</v>
      </c>
      <c r="T3556" t="str">
        <f t="shared" si="1873"/>
        <v>0.0501511503961605+0.0885344192505689i</v>
      </c>
      <c r="U3556" t="str">
        <f t="shared" si="1874"/>
        <v>0.0000500000000000001-0.000148670686294413i</v>
      </c>
      <c r="V3556" t="str">
        <f t="shared" si="1875"/>
        <v>3.33333333333333E-06-0.000163537754923855i</v>
      </c>
      <c r="W3556" t="str">
        <f t="shared" si="1876"/>
        <v>0.000014152868596482-0.0000797589685731162i</v>
      </c>
      <c r="X3556" t="str">
        <f t="shared" si="1877"/>
        <v>0.0000142691510393335-0.0000797161605876082i</v>
      </c>
      <c r="Y3556" t="str">
        <f t="shared" si="1878"/>
        <v>0.009+1.01913265682453i</v>
      </c>
      <c r="Z3556" t="str">
        <f t="shared" si="1879"/>
        <v>-0.00109334061851893-0.000205704505423621i</v>
      </c>
      <c r="AA3556" t="str">
        <f t="shared" si="1880"/>
        <v>0.121515333428262-13.7371711218044i</v>
      </c>
      <c r="AB3556" t="str">
        <f t="shared" si="1881"/>
        <v>0.346437259800291+0.611583609964916i</v>
      </c>
      <c r="AC3556" t="str">
        <f t="shared" si="1882"/>
        <v>1.12175424526126-0.0626559716933445i</v>
      </c>
      <c r="AD3556" t="str">
        <f t="shared" si="1883"/>
        <v>0.277516959541752+0.560703654462121i</v>
      </c>
      <c r="AE3556" t="str">
        <f t="shared" si="1884"/>
        <v>-0.000188081296264524-0.000670126569284643i</v>
      </c>
      <c r="AF3556" t="str">
        <f t="shared" si="1885"/>
        <v>-15.0847850294411-0.219464218964977i</v>
      </c>
      <c r="AG3556" t="str">
        <f t="shared" si="1886"/>
        <v>1.02800506070933-0.0135538732126635i</v>
      </c>
      <c r="AH3556" t="str">
        <f t="shared" si="1887"/>
        <v>0.00248620261011329+0.00990626449143544i</v>
      </c>
      <c r="AI3556">
        <f t="shared" si="1888"/>
        <v>-39.81652073578973</v>
      </c>
      <c r="AJ3556">
        <f t="shared" si="1889"/>
        <v>75.911311662244259</v>
      </c>
      <c r="AK3556"/>
      <c r="AL3556"/>
      <c r="AM3556"/>
      <c r="AN3556"/>
    </row>
    <row r="3557" spans="1:40" x14ac:dyDescent="0.25">
      <c r="A3557"/>
      <c r="B3557">
        <f t="shared" si="1890"/>
        <v>1623000</v>
      </c>
      <c r="C3557" s="186" t="str">
        <f t="shared" si="1858"/>
        <v>-2.90138724947415E-08+0.00150894796061759i</v>
      </c>
      <c r="D3557" s="158" t="str">
        <f t="shared" si="1859"/>
        <v>-5.95700617944564+0.0115686010314015i</v>
      </c>
      <c r="E3557" t="str">
        <f t="shared" si="1860"/>
        <v>2870</v>
      </c>
      <c r="F3557" t="str">
        <f t="shared" si="1861"/>
        <v>0.777000777000777</v>
      </c>
      <c r="G3557" t="str">
        <f t="shared" si="1856"/>
        <v>0.777000777000777</v>
      </c>
      <c r="H3557" t="str">
        <f t="shared" si="1862"/>
        <v>9.12778660122293+0.230897809813157i</v>
      </c>
      <c r="I3557" t="str">
        <f t="shared" si="1863"/>
        <v>6373.50609597029i</v>
      </c>
      <c r="J3557" t="str">
        <f t="shared" si="1857"/>
        <v>-34745.0746306257+1378.44150321695i</v>
      </c>
      <c r="K3557" t="str">
        <f t="shared" si="1864"/>
        <v>0.00726603071342288-0.183147981845525i</v>
      </c>
      <c r="L3557" t="str">
        <f t="shared" si="1865"/>
        <v>0.000538983619943776-0.0113860901056455i</v>
      </c>
      <c r="M3557" t="str">
        <f t="shared" si="1866"/>
        <v>0.00780501433336666-0.194534071951171i</v>
      </c>
      <c r="N3557" t="str">
        <f t="shared" si="1867"/>
        <v>-7.19785847429239i</v>
      </c>
      <c r="O3557" t="str">
        <f t="shared" si="1868"/>
        <v>0.610049578377556-0.792363244933386i</v>
      </c>
      <c r="P3557" t="str">
        <f t="shared" si="1869"/>
        <v>0.389950421622444+0.792363244933386i</v>
      </c>
      <c r="Q3557" t="str">
        <f t="shared" si="1870"/>
        <v>-0.389950421622444+6.405495229359i</v>
      </c>
      <c r="R3557" t="str">
        <f t="shared" si="1871"/>
        <v>0.11955141060072-0.0681554710384884i</v>
      </c>
      <c r="S3557" t="str">
        <f t="shared" si="1872"/>
        <v>0.74298288640713i</v>
      </c>
      <c r="T3557" t="str">
        <f t="shared" si="1873"/>
        <v>0.0506383485966137+0.0888246521221669i</v>
      </c>
      <c r="U3557" t="str">
        <f t="shared" si="1874"/>
        <v>0.0000499999999999999-0.0001485790838999i</v>
      </c>
      <c r="V3557" t="str">
        <f t="shared" si="1875"/>
        <v>3.33333333333333E-06-0.000163436992289891i</v>
      </c>
      <c r="W3557" t="str">
        <f t="shared" si="1876"/>
        <v>0.0000141524829356064-0.0000797120818796874i</v>
      </c>
      <c r="X3557" t="str">
        <f t="shared" si="1877"/>
        <v>0.0000142686244674904-0.000079669300431905i</v>
      </c>
      <c r="Y3557" t="str">
        <f t="shared" si="1878"/>
        <v>0.009+1.01976097535525i</v>
      </c>
      <c r="Z3557" t="str">
        <f t="shared" si="1879"/>
        <v>-0.00109202476937922-0.000205558879932386i</v>
      </c>
      <c r="AA3557" t="str">
        <f t="shared" si="1880"/>
        <v>0.121365619685594-13.7287070916938i</v>
      </c>
      <c r="AB3557" t="str">
        <f t="shared" si="1881"/>
        <v>0.34980275806327+0.613588498784935i</v>
      </c>
      <c r="AC3557" t="str">
        <f t="shared" si="1882"/>
        <v>1.12209408471158-0.0632594878779929i</v>
      </c>
      <c r="AD3557" t="str">
        <f t="shared" si="1883"/>
        <v>0.280023102002163+0.562611126297727i</v>
      </c>
      <c r="AE3557" t="str">
        <f t="shared" si="1884"/>
        <v>-0.000190142450425506-0.000671946520648216i</v>
      </c>
      <c r="AF3557" t="str">
        <f t="shared" si="1885"/>
        <v>-15.0847927806686-0.219329208781755i</v>
      </c>
      <c r="AG3557" t="str">
        <f t="shared" si="1886"/>
        <v>1.02808362890311-0.0136693860638824i</v>
      </c>
      <c r="AH3557" t="str">
        <f t="shared" si="1887"/>
        <v>0.00251448419515379+0.00993328653913885i</v>
      </c>
      <c r="AI3557">
        <f t="shared" si="1888"/>
        <v>-39.788404315296333</v>
      </c>
      <c r="AJ3557">
        <f t="shared" si="1889"/>
        <v>75.794707712804509</v>
      </c>
      <c r="AK3557"/>
      <c r="AL3557"/>
      <c r="AM3557"/>
      <c r="AN3557"/>
    </row>
    <row r="3558" spans="1:40" x14ac:dyDescent="0.25">
      <c r="A3558"/>
      <c r="B3558">
        <f t="shared" si="1890"/>
        <v>1624000</v>
      </c>
      <c r="C3558" s="186" t="str">
        <f t="shared" si="1858"/>
        <v>-2.8978152125725E-08+0.00150801880547011i</v>
      </c>
      <c r="D3558" s="158" t="str">
        <f t="shared" si="1859"/>
        <v>-5.95700617917179+0.0115614775086042i</v>
      </c>
      <c r="E3558" t="str">
        <f t="shared" si="1860"/>
        <v>2870</v>
      </c>
      <c r="F3558" t="str">
        <f t="shared" si="1861"/>
        <v>0.777000777000777</v>
      </c>
      <c r="G3558" t="str">
        <f t="shared" si="1856"/>
        <v>0.777000777000777</v>
      </c>
      <c r="H3558" t="str">
        <f t="shared" si="1862"/>
        <v>9.12779433842404+0.230755841986534i</v>
      </c>
      <c r="I3558" t="str">
        <f t="shared" si="1863"/>
        <v>6377.43308678728i</v>
      </c>
      <c r="J3558" t="str">
        <f t="shared" si="1857"/>
        <v>-34787.9049188635+1379.29082022448i</v>
      </c>
      <c r="K3558" t="str">
        <f t="shared" si="1864"/>
        <v>0.00725709868170577-0.183035553651334i</v>
      </c>
      <c r="L3558" t="str">
        <f t="shared" si="1865"/>
        <v>0.000538321533149874-0.0113791102883375i</v>
      </c>
      <c r="M3558" t="str">
        <f t="shared" si="1866"/>
        <v>0.00779542021485564-0.194414663939671i</v>
      </c>
      <c r="N3558" t="str">
        <f t="shared" si="1867"/>
        <v>-7.2022933840116i</v>
      </c>
      <c r="O3558" t="str">
        <f t="shared" si="1868"/>
        <v>0.606529531093663-0.795060958613427i</v>
      </c>
      <c r="P3558" t="str">
        <f t="shared" si="1869"/>
        <v>0.393470468906337+0.795060958613427i</v>
      </c>
      <c r="Q3558" t="str">
        <f t="shared" si="1870"/>
        <v>-0.393470468906337+6.40723242539817i</v>
      </c>
      <c r="R3558" t="str">
        <f t="shared" si="1871"/>
        <v>0.119864776399557-0.0687713024011676i</v>
      </c>
      <c r="S3558" t="str">
        <f t="shared" si="1872"/>
        <v>0.743440670070966i</v>
      </c>
      <c r="T3558" t="str">
        <f t="shared" si="1873"/>
        <v>0.0511273831387771+0.0891123496843932i</v>
      </c>
      <c r="U3558" t="str">
        <f t="shared" si="1874"/>
        <v>0.0000499999999999999-0.000148487594316218i</v>
      </c>
      <c r="V3558" t="str">
        <f t="shared" si="1875"/>
        <v>3.33333333333333E-06-0.00016333635374784i</v>
      </c>
      <c r="W3558" t="str">
        <f t="shared" si="1876"/>
        <v>0.0000141520970640336-0.0000796652541603748i</v>
      </c>
      <c r="X3558" t="str">
        <f t="shared" si="1877"/>
        <v>0.0000142680979453778-0.0000796224992172944i</v>
      </c>
      <c r="Y3558" t="str">
        <f t="shared" si="1878"/>
        <v>0.009+1.02038929388596i</v>
      </c>
      <c r="Z3558" t="str">
        <f t="shared" si="1879"/>
        <v>-0.00109071134802308-0.00020541345595498i</v>
      </c>
      <c r="AA3558" t="str">
        <f t="shared" si="1880"/>
        <v>0.121216182455002-13.7202534852062i</v>
      </c>
      <c r="AB3558" t="str">
        <f t="shared" si="1881"/>
        <v>0.353180941522602+0.615575874035983i</v>
      </c>
      <c r="AC3558" t="str">
        <f t="shared" si="1882"/>
        <v>1.12243017053112-0.0638648814437757i</v>
      </c>
      <c r="AD3558" t="str">
        <f t="shared" si="1883"/>
        <v>0.282537616579086+0.564507371645572i</v>
      </c>
      <c r="AE3558" t="str">
        <f t="shared" si="1884"/>
        <v>-0.000192209574524423-0.0006737516245553i</v>
      </c>
      <c r="AF3558" t="str">
        <f t="shared" si="1885"/>
        <v>-15.0848005175958-0.21919436447793i</v>
      </c>
      <c r="AG3558" t="str">
        <f t="shared" si="1886"/>
        <v>1.02816154515959-0.0137851782498452i</v>
      </c>
      <c r="AH3558" t="str">
        <f t="shared" si="1887"/>
        <v>0.00254284821562104+0.00996010186772975i</v>
      </c>
      <c r="AI3558">
        <f t="shared" si="1888"/>
        <v>-39.760494998107461</v>
      </c>
      <c r="AJ3558">
        <f t="shared" si="1889"/>
        <v>75.678125290103324</v>
      </c>
      <c r="AK3558"/>
      <c r="AL3558"/>
      <c r="AM3558"/>
      <c r="AN3558"/>
    </row>
    <row r="3559" spans="1:40" x14ac:dyDescent="0.25">
      <c r="A3559"/>
      <c r="B3559">
        <f t="shared" si="1890"/>
        <v>1625000</v>
      </c>
      <c r="C3559" s="186" t="str">
        <f t="shared" si="1858"/>
        <v>-2.89424976817116E-08+0.00150709079389819i</v>
      </c>
      <c r="D3559" s="158" t="str">
        <f t="shared" si="1859"/>
        <v>-5.95700617889844+0.0115543627532195i</v>
      </c>
      <c r="E3559" t="str">
        <f t="shared" si="1860"/>
        <v>2870</v>
      </c>
      <c r="F3559" t="str">
        <f t="shared" si="1861"/>
        <v>0.777000777000777</v>
      </c>
      <c r="G3559" t="str">
        <f t="shared" si="1856"/>
        <v>0.777000777000777</v>
      </c>
      <c r="H3559" t="str">
        <f t="shared" si="1862"/>
        <v>9.12780206135957+0.230614048501434i</v>
      </c>
      <c r="I3559" t="str">
        <f t="shared" si="1863"/>
        <v>6381.36007760427i</v>
      </c>
      <c r="J3559" t="str">
        <f t="shared" si="1857"/>
        <v>-34830.7615885539+1380.140137232i</v>
      </c>
      <c r="K3559" t="str">
        <f t="shared" si="1864"/>
        <v>0.00724818310161303-0.18292326319036i</v>
      </c>
      <c r="L3559" t="str">
        <f t="shared" si="1865"/>
        <v>0.000537660664659088-0.0113721390039741i</v>
      </c>
      <c r="M3559" t="str">
        <f t="shared" si="1866"/>
        <v>0.00778584376627212-0.194295402194334i</v>
      </c>
      <c r="N3559" t="str">
        <f t="shared" si="1867"/>
        <v>-7.20672829373082i</v>
      </c>
      <c r="O3559" t="str">
        <f t="shared" si="1868"/>
        <v>0.602997554349197-0.797743034722891i</v>
      </c>
      <c r="P3559" t="str">
        <f t="shared" si="1869"/>
        <v>0.397002445650803+0.797743034722891i</v>
      </c>
      <c r="Q3559" t="str">
        <f t="shared" si="1870"/>
        <v>-0.397002445650803+6.40898525900793i</v>
      </c>
      <c r="R3559" t="str">
        <f t="shared" si="1871"/>
        <v>0.120174328836019-0.0693888236797076i</v>
      </c>
      <c r="S3559" t="str">
        <f t="shared" si="1872"/>
        <v>0.743898453734803i</v>
      </c>
      <c r="T3559" t="str">
        <f t="shared" si="1873"/>
        <v>0.0516182386418114+0.0893974973997323i</v>
      </c>
      <c r="U3559" t="str">
        <f t="shared" si="1874"/>
        <v>0.0000499999999999999-0.0001483962173351i</v>
      </c>
      <c r="V3559" t="str">
        <f t="shared" si="1875"/>
        <v>3.33333333333333E-06-0.000163235839068611i</v>
      </c>
      <c r="W3559" t="str">
        <f t="shared" si="1876"/>
        <v>0.0000141517109818109-0.0000796184853060282i</v>
      </c>
      <c r="X3559" t="str">
        <f t="shared" si="1877"/>
        <v>0.0000142675714724023-0.0000795757568346885i</v>
      </c>
      <c r="Y3559" t="str">
        <f t="shared" si="1878"/>
        <v>0.009+1.02101761241668i</v>
      </c>
      <c r="Z3559" t="str">
        <f t="shared" si="1879"/>
        <v>-0.0010894003484753-0.000205268233058365i</v>
      </c>
      <c r="AA3559" t="str">
        <f t="shared" si="1880"/>
        <v>0.121067021055941-13.7118102830977i</v>
      </c>
      <c r="AB3559" t="str">
        <f t="shared" si="1881"/>
        <v>0.356571703929562+0.617545635294898i</v>
      </c>
      <c r="AC3559" t="str">
        <f t="shared" si="1882"/>
        <v>1.12276248916125-0.0644721287911639i</v>
      </c>
      <c r="AD3559" t="str">
        <f t="shared" si="1883"/>
        <v>0.285060452419724+0.566392354247274i</v>
      </c>
      <c r="AE3559" t="str">
        <f t="shared" si="1884"/>
        <v>-0.000194282598428468-0.000675541883473739i</v>
      </c>
      <c r="AF3559" t="str">
        <f t="shared" si="1885"/>
        <v>-15.084808240258-0.219059685748214i</v>
      </c>
      <c r="AG3559" t="str">
        <f t="shared" si="1886"/>
        <v>1.02823880885585-0.0139012467359307i</v>
      </c>
      <c r="AH3559" t="str">
        <f t="shared" si="1887"/>
        <v>0.00257129374778267+0.0099867106316158i</v>
      </c>
      <c r="AI3559">
        <f t="shared" si="1888"/>
        <v>-39.732790824588356</v>
      </c>
      <c r="AJ3559">
        <f t="shared" si="1889"/>
        <v>75.561564226486524</v>
      </c>
      <c r="AK3559"/>
      <c r="AL3559"/>
      <c r="AM3559"/>
      <c r="AN3559"/>
    </row>
    <row r="3560" spans="1:40" x14ac:dyDescent="0.25">
      <c r="A3560"/>
      <c r="B3560">
        <f t="shared" si="1890"/>
        <v>1626000</v>
      </c>
      <c r="C3560" s="186" t="str">
        <f t="shared" si="1858"/>
        <v>-2.89069090005752E-08+0.00150616392379193i</v>
      </c>
      <c r="D3560" s="158" t="str">
        <f t="shared" si="1859"/>
        <v>-5.9570061786256+0.0115472567490715i</v>
      </c>
      <c r="E3560" t="str">
        <f t="shared" si="1860"/>
        <v>2870</v>
      </c>
      <c r="F3560" t="str">
        <f t="shared" si="1861"/>
        <v>0.777000777000777</v>
      </c>
      <c r="G3560" t="str">
        <f t="shared" si="1856"/>
        <v>0.777000777000777</v>
      </c>
      <c r="H3560" t="str">
        <f t="shared" si="1862"/>
        <v>9.12780977006456+0.230472429037147i</v>
      </c>
      <c r="I3560" t="str">
        <f t="shared" si="1863"/>
        <v>6385.28706842125i</v>
      </c>
      <c r="J3560" t="str">
        <f t="shared" si="1857"/>
        <v>-34873.6446396969+1380.98945423953i</v>
      </c>
      <c r="K3560" t="str">
        <f t="shared" si="1864"/>
        <v>0.00723928393278761-0.182811110210052i</v>
      </c>
      <c r="L3560" t="str">
        <f t="shared" si="1865"/>
        <v>0.000537001011486416-0.0113651762369527i</v>
      </c>
      <c r="M3560" t="str">
        <f t="shared" si="1866"/>
        <v>0.00777628494427403-0.194176286447005i</v>
      </c>
      <c r="N3560" t="str">
        <f t="shared" si="1867"/>
        <v>-7.21116320345004i</v>
      </c>
      <c r="O3560" t="str">
        <f t="shared" si="1868"/>
        <v>0.599453717612468-0.800409420509648i</v>
      </c>
      <c r="P3560" t="str">
        <f t="shared" si="1869"/>
        <v>0.400546282387532+0.800409420509648i</v>
      </c>
      <c r="Q3560" t="str">
        <f t="shared" si="1870"/>
        <v>-0.400546282387532+6.41075378294039i</v>
      </c>
      <c r="R3560" t="str">
        <f t="shared" si="1871"/>
        <v>0.12048005556843-0.070008010905304i</v>
      </c>
      <c r="S3560" t="str">
        <f t="shared" si="1872"/>
        <v>0.74435623739864i</v>
      </c>
      <c r="T3560" t="str">
        <f t="shared" si="1873"/>
        <v>0.052110899585235+0.0896800808444956i</v>
      </c>
      <c r="U3560" t="str">
        <f t="shared" si="1874"/>
        <v>0.00005-0.000148304952748794i</v>
      </c>
      <c r="V3560" t="str">
        <f t="shared" si="1875"/>
        <v>3.33333333333333E-06-0.000163135448023673i</v>
      </c>
      <c r="W3560" t="str">
        <f t="shared" si="1876"/>
        <v>0.0000141513246889849-0.0000795717752077662i</v>
      </c>
      <c r="X3560" t="str">
        <f t="shared" si="1877"/>
        <v>0.0000142670450479717-0.0000795290731752678i</v>
      </c>
      <c r="Y3560" t="str">
        <f t="shared" si="1878"/>
        <v>0.009+1.0216459309474i</v>
      </c>
      <c r="Z3560" t="str">
        <f t="shared" si="1879"/>
        <v>-0.00108809176477911-0.000205123210810764i</v>
      </c>
      <c r="AA3560" t="str">
        <f t="shared" si="1880"/>
        <v>0.12091813480998-13.7033774661726i</v>
      </c>
      <c r="AB3560" t="str">
        <f t="shared" si="1881"/>
        <v>0.359974938070794+0.619497682924821i</v>
      </c>
      <c r="AC3560" t="str">
        <f t="shared" si="1882"/>
        <v>1.1230910272241-0.0650812061838364i</v>
      </c>
      <c r="AD3560" t="str">
        <f t="shared" si="1883"/>
        <v>0.287591558520143+0.56826603807801i</v>
      </c>
      <c r="AE3560" t="str">
        <f t="shared" si="1884"/>
        <v>-0.000196361452120482-0.000677317300122056i</v>
      </c>
      <c r="AF3560" t="str">
        <f t="shared" si="1885"/>
        <v>-15.0848159486902-0.218925172288075i</v>
      </c>
      <c r="AG3560" t="str">
        <f t="shared" si="1886"/>
        <v>1.02831541938211-0.0140175884873718i</v>
      </c>
      <c r="AH3560" t="str">
        <f t="shared" si="1887"/>
        <v>0.00259981987073829+0.0100131129874698i</v>
      </c>
      <c r="AI3560">
        <f t="shared" si="1888"/>
        <v>-39.705289863478804</v>
      </c>
      <c r="AJ3560">
        <f t="shared" si="1889"/>
        <v>75.445024354303897</v>
      </c>
      <c r="AK3560"/>
      <c r="AL3560"/>
      <c r="AM3560"/>
      <c r="AN3560"/>
    </row>
    <row r="3561" spans="1:40" x14ac:dyDescent="0.25">
      <c r="A3561"/>
      <c r="B3561">
        <f t="shared" si="1890"/>
        <v>1627000</v>
      </c>
      <c r="C3561" s="186" t="str">
        <f t="shared" si="1858"/>
        <v>-2.8871385920686E-08+0.00150523819304658i</v>
      </c>
      <c r="D3561" s="158" t="str">
        <f t="shared" si="1859"/>
        <v>-5.95700617835325+0.0115401594800238i</v>
      </c>
      <c r="E3561" t="str">
        <f t="shared" si="1860"/>
        <v>2870</v>
      </c>
      <c r="F3561" t="str">
        <f t="shared" si="1861"/>
        <v>0.777000777000777</v>
      </c>
      <c r="G3561" t="str">
        <f t="shared" si="1856"/>
        <v>0.777000777000777</v>
      </c>
      <c r="H3561" t="str">
        <f t="shared" si="1862"/>
        <v>9.12781746457392+0.230330983273748i</v>
      </c>
      <c r="I3561" t="str">
        <f t="shared" si="1863"/>
        <v>6389.21405923824i</v>
      </c>
      <c r="J3561" t="str">
        <f t="shared" si="1857"/>
        <v>-34916.5540722924+1381.83877124706i</v>
      </c>
      <c r="K3561" t="str">
        <f t="shared" si="1864"/>
        <v>0.00723040113499597-0.182699094458476i</v>
      </c>
      <c r="L3561" t="str">
        <f t="shared" si="1865"/>
        <v>0.00053634257065599-0.0113582219717091i</v>
      </c>
      <c r="M3561" t="str">
        <f t="shared" si="1866"/>
        <v>0.00776674370565196-0.194057316430185i</v>
      </c>
      <c r="N3561" t="str">
        <f t="shared" si="1867"/>
        <v>-7.21559811316926i</v>
      </c>
      <c r="O3561" t="str">
        <f t="shared" si="1868"/>
        <v>0.595898090585048-0.803060063530178i</v>
      </c>
      <c r="P3561" t="str">
        <f t="shared" si="1869"/>
        <v>0.404101909414952+0.803060063530178i</v>
      </c>
      <c r="Q3561" t="str">
        <f t="shared" si="1870"/>
        <v>-0.404101909414952+6.41253804963908i</v>
      </c>
      <c r="R3561" t="str">
        <f t="shared" si="1871"/>
        <v>0.120781944440438-0.0706288399819593i</v>
      </c>
      <c r="S3561" t="str">
        <f t="shared" si="1872"/>
        <v>0.744814021062478i</v>
      </c>
      <c r="T3561" t="str">
        <f t="shared" si="1873"/>
        <v>0.0526053503099414+0.0899600857104274i</v>
      </c>
      <c r="U3561" t="str">
        <f t="shared" si="1874"/>
        <v>0.00005-0.000148213800350054i</v>
      </c>
      <c r="V3561" t="str">
        <f t="shared" si="1875"/>
        <v>3.33333333333333E-06-0.00016303518038506i</v>
      </c>
      <c r="W3561" t="str">
        <f t="shared" si="1876"/>
        <v>0.0000141509381856032-0.0000795251237569737i</v>
      </c>
      <c r="X3561" t="str">
        <f t="shared" si="1877"/>
        <v>0.0000142665186714966-0.0000794824481304786i</v>
      </c>
      <c r="Y3561" t="str">
        <f t="shared" si="1878"/>
        <v>0.009+1.02227424947812i</v>
      </c>
      <c r="Z3561" t="str">
        <f t="shared" si="1879"/>
        <v>-0.00108678559099595-0.00020497838878165i</v>
      </c>
      <c r="AA3561" t="str">
        <f t="shared" si="1880"/>
        <v>0.120769523040753-13.6949550152816i</v>
      </c>
      <c r="AB3561" t="str">
        <f t="shared" si="1881"/>
        <v>0.363390535775342+0.621431918086286i</v>
      </c>
      <c r="AC3561" t="str">
        <f t="shared" si="1882"/>
        <v>1.12341577152431-0.0656920897504021i</v>
      </c>
      <c r="AD3561" t="str">
        <f t="shared" si="1883"/>
        <v>0.290130883726368+0.570128387347055i</v>
      </c>
      <c r="AE3561" t="str">
        <f t="shared" si="1884"/>
        <v>-0.000198446065699658-0.000679077877468564i</v>
      </c>
      <c r="AF3561" t="str">
        <f t="shared" si="1885"/>
        <v>-15.0848236429272-0.218790823793724i</v>
      </c>
      <c r="AG3561" t="str">
        <f t="shared" si="1886"/>
        <v>1.02839137614168-0.0141342004693079i</v>
      </c>
      <c r="AH3561" t="str">
        <f t="shared" si="1887"/>
        <v>0.00262842566641411+0.0100393090942111i</v>
      </c>
      <c r="AI3561">
        <f t="shared" si="1888"/>
        <v>-39.677990211355485</v>
      </c>
      <c r="AJ3561">
        <f t="shared" si="1889"/>
        <v>75.328505505909035</v>
      </c>
      <c r="AK3561"/>
      <c r="AL3561"/>
      <c r="AM3561"/>
      <c r="AN3561"/>
    </row>
    <row r="3562" spans="1:40" x14ac:dyDescent="0.25">
      <c r="A3562"/>
      <c r="B3562">
        <f t="shared" si="1890"/>
        <v>1628000</v>
      </c>
      <c r="C3562" s="186" t="str">
        <f t="shared" si="1858"/>
        <v>-2.88359282809112E-08+0.00150431359956259i</v>
      </c>
      <c r="D3562" s="158" t="str">
        <f t="shared" si="1859"/>
        <v>-5.95700617808141+0.0115330709299799i</v>
      </c>
      <c r="E3562" t="str">
        <f t="shared" si="1860"/>
        <v>2870</v>
      </c>
      <c r="F3562" t="str">
        <f t="shared" si="1861"/>
        <v>0.777000777000777</v>
      </c>
      <c r="G3562" t="str">
        <f t="shared" si="1856"/>
        <v>0.777000777000777</v>
      </c>
      <c r="H3562" t="str">
        <f t="shared" si="1862"/>
        <v>9.1278251449225+0.230189710892095i</v>
      </c>
      <c r="I3562" t="str">
        <f t="shared" si="1863"/>
        <v>6393.14105005523i</v>
      </c>
      <c r="J3562" t="str">
        <f t="shared" si="1857"/>
        <v>-34959.4898863405+1382.68808825459i</v>
      </c>
      <c r="K3562" t="str">
        <f t="shared" si="1864"/>
        <v>0.00722153466812767-0.18258721568431i</v>
      </c>
      <c r="L3562" t="str">
        <f t="shared" si="1865"/>
        <v>0.000535685339201029-0.0113512761927163i</v>
      </c>
      <c r="M3562" t="str">
        <f t="shared" si="1866"/>
        <v>0.0077572200073287-0.193938491877026i</v>
      </c>
      <c r="N3562" t="str">
        <f t="shared" si="1867"/>
        <v>-7.22003302288848i</v>
      </c>
      <c r="O3562" t="str">
        <f t="shared" si="1868"/>
        <v>0.592330743200401-0.805694911650596i</v>
      </c>
      <c r="P3562" t="str">
        <f t="shared" si="1869"/>
        <v>0.407669256799599+0.805694911650596i</v>
      </c>
      <c r="Q3562" t="str">
        <f t="shared" si="1870"/>
        <v>-0.407669256799599+6.41433811123788i</v>
      </c>
      <c r="R3562" t="str">
        <f t="shared" si="1871"/>
        <v>0.121079983482582-0.0712512866882613i</v>
      </c>
      <c r="S3562" t="str">
        <f t="shared" si="1872"/>
        <v>0.745271804726313i</v>
      </c>
      <c r="T3562" t="str">
        <f t="shared" si="1873"/>
        <v>0.0531015750192324+0.0902374978062961i</v>
      </c>
      <c r="U3562" t="str">
        <f t="shared" si="1874"/>
        <v>0.00005-0.000148122759932149i</v>
      </c>
      <c r="V3562" t="str">
        <f t="shared" si="1875"/>
        <v>3.33333333333333E-06-0.000162935035925364i</v>
      </c>
      <c r="W3562" t="str">
        <f t="shared" si="1876"/>
        <v>0.0000141505514717125-0.0000794785308453034i</v>
      </c>
      <c r="X3562" t="str">
        <f t="shared" si="1877"/>
        <v>0.000014265992342389-0.0000794358815920355i</v>
      </c>
      <c r="Y3562" t="str">
        <f t="shared" si="1878"/>
        <v>0.009+1.02290256800884i</v>
      </c>
      <c r="Z3562" t="str">
        <f t="shared" si="1879"/>
        <v>-0.00108548182120557-0.000204833766541741i</v>
      </c>
      <c r="AA3562" t="str">
        <f t="shared" si="1880"/>
        <v>0.120621185073985-13.686542911323i</v>
      </c>
      <c r="AB3562" t="str">
        <f t="shared" si="1881"/>
        <v>0.366818387921783+0.623348242748214i</v>
      </c>
      <c r="AC3562" t="str">
        <f t="shared" si="1882"/>
        <v>1.12373670905063-0.0663047554861328i</v>
      </c>
      <c r="AD3562" t="str">
        <f t="shared" si="1883"/>
        <v>0.292678376735468+0.571979366498365i</v>
      </c>
      <c r="AE3562" t="str">
        <f t="shared" si="1884"/>
        <v>-0.000200536369382287-0.000680823618730703i</v>
      </c>
      <c r="AF3562" t="str">
        <f t="shared" si="1885"/>
        <v>-15.0848313230039-0.218656639962115i</v>
      </c>
      <c r="AG3562" t="str">
        <f t="shared" si="1886"/>
        <v>1.02846667855096-0.0142510796468408i</v>
      </c>
      <c r="AH3562" t="str">
        <f t="shared" si="1887"/>
        <v>0.00265711021955779+0.0100652991129897i</v>
      </c>
      <c r="AI3562">
        <f t="shared" si="1888"/>
        <v>-39.650889992104879</v>
      </c>
      <c r="AJ3562">
        <f t="shared" si="1889"/>
        <v>75.212007513661362</v>
      </c>
      <c r="AK3562"/>
      <c r="AL3562"/>
      <c r="AM3562"/>
      <c r="AN3562"/>
    </row>
    <row r="3563" spans="1:40" x14ac:dyDescent="0.25">
      <c r="A3563"/>
      <c r="B3563">
        <f t="shared" si="1890"/>
        <v>1629000</v>
      </c>
      <c r="C3563" s="186" t="str">
        <f t="shared" si="1858"/>
        <v>-2.88005359206117E-08+0.00150339014124554i</v>
      </c>
      <c r="D3563" s="158" t="str">
        <f t="shared" si="1859"/>
        <v>-5.95700617781007+0.0115259910828825i</v>
      </c>
      <c r="E3563" t="str">
        <f t="shared" si="1860"/>
        <v>2870</v>
      </c>
      <c r="F3563" t="str">
        <f t="shared" si="1861"/>
        <v>0.777000777000777</v>
      </c>
      <c r="G3563" t="str">
        <f t="shared" si="1856"/>
        <v>0.777000777000777</v>
      </c>
      <c r="H3563" t="str">
        <f t="shared" si="1862"/>
        <v>9.12783281114502+0.230048611573827i</v>
      </c>
      <c r="I3563" t="str">
        <f t="shared" si="1863"/>
        <v>6397.06804087222i</v>
      </c>
      <c r="J3563" t="str">
        <f t="shared" si="1857"/>
        <v>-35002.4520818412+1383.53740526211i</v>
      </c>
      <c r="K3563" t="str">
        <f t="shared" si="1864"/>
        <v>0.00721268449219498-0.182475473636844i</v>
      </c>
      <c r="L3563" t="str">
        <f t="shared" si="1865"/>
        <v>0.00053502931416383-0.0113443388844856i</v>
      </c>
      <c r="M3563" t="str">
        <f t="shared" si="1866"/>
        <v>0.00774771380635881-0.19381981252133i</v>
      </c>
      <c r="N3563" t="str">
        <f t="shared" si="1867"/>
        <v>-7.2244679326077i</v>
      </c>
      <c r="O3563" t="str">
        <f t="shared" si="1868"/>
        <v>0.588751745622515-0.808313913047673i</v>
      </c>
      <c r="P3563" t="str">
        <f t="shared" si="1869"/>
        <v>0.411248254377485+0.808313913047673i</v>
      </c>
      <c r="Q3563" t="str">
        <f t="shared" si="1870"/>
        <v>-0.411248254377485+6.41615401956003i</v>
      </c>
      <c r="R3563" t="str">
        <f t="shared" si="1871"/>
        <v>0.121374160913838-0.0718753266791834i</v>
      </c>
      <c r="S3563" t="str">
        <f t="shared" si="1872"/>
        <v>0.74572958839015i</v>
      </c>
      <c r="T3563" t="str">
        <f t="shared" si="1873"/>
        <v>0.053599557779875+0.0905123030594762i</v>
      </c>
      <c r="U3563" t="str">
        <f t="shared" si="1874"/>
        <v>0.00005-0.000148031831288851i</v>
      </c>
      <c r="V3563" t="str">
        <f t="shared" si="1875"/>
        <v>3.33333333333333E-06-0.000162835014417736i</v>
      </c>
      <c r="W3563" t="str">
        <f t="shared" si="1876"/>
        <v>0.0000141501645473602-0.0000794319963646736i</v>
      </c>
      <c r="X3563" t="str">
        <f t="shared" si="1877"/>
        <v>0.0000142654660600631-0.0000793893734519181i</v>
      </c>
      <c r="Y3563" t="str">
        <f t="shared" si="1878"/>
        <v>0.009+1.02353088653955i</v>
      </c>
      <c r="Z3563" t="str">
        <f t="shared" si="1879"/>
        <v>-0.00108418044950587-0.000204689343662999i</v>
      </c>
      <c r="AA3563" t="str">
        <f t="shared" si="1880"/>
        <v>0.120473120237467-13.678141135242i</v>
      </c>
      <c r="AB3563" t="str">
        <f t="shared" si="1881"/>
        <v>0.370258384445532+0.62524655969884i</v>
      </c>
      <c r="AC3563" t="str">
        <f t="shared" si="1882"/>
        <v>1.12405382697752-0.0669191792547265i</v>
      </c>
      <c r="AD3563" t="str">
        <f t="shared" si="1883"/>
        <v>0.295233986096665+0.573818940211152i</v>
      </c>
      <c r="AE3563" t="str">
        <f t="shared" si="1884"/>
        <v>-0.000202632293502475-0.000682554527374247i</v>
      </c>
      <c r="AF3563" t="str">
        <f t="shared" si="1885"/>
        <v>-15.0848389889551-0.218522620490945i</v>
      </c>
      <c r="AG3563" t="str">
        <f t="shared" si="1886"/>
        <v>1.02854132603943-0.0143682229850894i</v>
      </c>
      <c r="AH3563" t="str">
        <f t="shared" si="1887"/>
        <v>0.00268587261773295+0.0100910832071694i</v>
      </c>
      <c r="AI3563">
        <f t="shared" si="1888"/>
        <v>-39.623987356409621</v>
      </c>
      <c r="AJ3563">
        <f t="shared" si="1889"/>
        <v>75.0955302099281</v>
      </c>
      <c r="AK3563"/>
      <c r="AL3563"/>
      <c r="AM3563"/>
      <c r="AN3563"/>
    </row>
    <row r="3564" spans="1:40" x14ac:dyDescent="0.25">
      <c r="A3564"/>
      <c r="B3564">
        <f t="shared" si="1890"/>
        <v>1630000</v>
      </c>
      <c r="C3564" s="186" t="str">
        <f t="shared" si="1858"/>
        <v>-2.87652086796427E-08+0.00150246781600619i</v>
      </c>
      <c r="D3564" s="158" t="str">
        <f t="shared" si="1859"/>
        <v>-5.95700617753923+0.0115189199227141i</v>
      </c>
      <c r="E3564" t="str">
        <f t="shared" si="1860"/>
        <v>2870</v>
      </c>
      <c r="F3564" t="str">
        <f t="shared" si="1861"/>
        <v>0.777000777000777</v>
      </c>
      <c r="G3564" t="str">
        <f t="shared" si="1856"/>
        <v>0.777000777000777</v>
      </c>
      <c r="H3564" t="str">
        <f t="shared" si="1862"/>
        <v>9.12784046327609+0.229907685001363i</v>
      </c>
      <c r="I3564" t="str">
        <f t="shared" si="1863"/>
        <v>6400.9950316892i</v>
      </c>
      <c r="J3564" t="str">
        <f t="shared" si="1857"/>
        <v>-35045.4406587944+1384.38672226964i</v>
      </c>
      <c r="K3564" t="str">
        <f t="shared" si="1864"/>
        <v>0.00720385056733261-0.182363868065982i</v>
      </c>
      <c r="L3564" t="str">
        <f t="shared" si="1865"/>
        <v>0.000534374492595709-0.0113374100315655i</v>
      </c>
      <c r="M3564" t="str">
        <f t="shared" si="1866"/>
        <v>0.00773822505992832-0.193701278097548i</v>
      </c>
      <c r="N3564" t="str">
        <f t="shared" si="1867"/>
        <v>-7.22890284232692i</v>
      </c>
      <c r="O3564" t="str">
        <f t="shared" si="1868"/>
        <v>0.585161168244517-0.810917016209866i</v>
      </c>
      <c r="P3564" t="str">
        <f t="shared" si="1869"/>
        <v>0.414838831755483+0.810917016209866i</v>
      </c>
      <c r="Q3564" t="str">
        <f t="shared" si="1870"/>
        <v>-0.414838831755483+6.41798582611705i</v>
      </c>
      <c r="R3564" t="str">
        <f t="shared" si="1871"/>
        <v>0.121664465143155-0.0725009354879088i</v>
      </c>
      <c r="S3564" t="str">
        <f t="shared" si="1872"/>
        <v>0.746187372053987i</v>
      </c>
      <c r="T3564" t="str">
        <f t="shared" si="1873"/>
        <v>0.0540992825231783+0.0907844875175247i</v>
      </c>
      <c r="U3564" t="str">
        <f t="shared" si="1874"/>
        <v>0.00005-0.000147941014214441i</v>
      </c>
      <c r="V3564" t="str">
        <f t="shared" si="1875"/>
        <v>3.33333333333333E-06-0.000162735115635885i</v>
      </c>
      <c r="W3564" t="str">
        <f t="shared" si="1876"/>
        <v>0.0000141497774125935-0.0000793855202072678i</v>
      </c>
      <c r="X3564" t="str">
        <f t="shared" si="1877"/>
        <v>0.0000142649398239353-0.000079342923602371i</v>
      </c>
      <c r="Y3564" t="str">
        <f t="shared" si="1878"/>
        <v>0.009+1.02415920507027i</v>
      </c>
      <c r="Z3564" t="str">
        <f t="shared" si="1879"/>
        <v>-0.00108288147001281-0.000204545119718617i</v>
      </c>
      <c r="AA3564" t="str">
        <f t="shared" si="1880"/>
        <v>0.120325327861046-13.66974966803i</v>
      </c>
      <c r="AB3564" t="str">
        <f t="shared" si="1881"/>
        <v>0.373710414346279+0.627126772556604i</v>
      </c>
      <c r="AC3564" t="str">
        <f t="shared" si="1882"/>
        <v>1.12436711266686-0.067535336790089i</v>
      </c>
      <c r="AD3564" t="str">
        <f t="shared" si="1883"/>
        <v>0.297797660212391+0.575647073400411i</v>
      </c>
      <c r="AE3564" t="str">
        <f t="shared" si="1884"/>
        <v>-0.00020473376851281-0.000684270607112475i</v>
      </c>
      <c r="AF3564" t="str">
        <f t="shared" si="1885"/>
        <v>-15.0848466408153-0.218388765078649i</v>
      </c>
      <c r="AG3564" t="str">
        <f t="shared" si="1886"/>
        <v>1.02861531804966-0.0144856274492412i</v>
      </c>
      <c r="AH3564" t="str">
        <f t="shared" si="1887"/>
        <v>0.00271471195131301+0.0101166615423095i</v>
      </c>
      <c r="AI3564">
        <f t="shared" si="1888"/>
        <v>-39.597280481248177</v>
      </c>
      <c r="AJ3564">
        <f t="shared" si="1889"/>
        <v>74.9790734270874</v>
      </c>
      <c r="AK3564"/>
      <c r="AL3564"/>
      <c r="AM3564"/>
      <c r="AN3564"/>
    </row>
    <row r="3565" spans="1:40" x14ac:dyDescent="0.25">
      <c r="A3565"/>
      <c r="B3565">
        <f t="shared" si="1890"/>
        <v>1631000</v>
      </c>
      <c r="C3565" s="186" t="str">
        <f t="shared" si="1858"/>
        <v>-2.87299463983486E-08+0.00150154662176039i</v>
      </c>
      <c r="D3565" s="158" t="str">
        <f t="shared" si="1859"/>
        <v>-5.95700617726888+0.0115118574334963i</v>
      </c>
      <c r="E3565" t="str">
        <f t="shared" si="1860"/>
        <v>2870</v>
      </c>
      <c r="F3565" t="str">
        <f t="shared" si="1861"/>
        <v>0.777000777000777</v>
      </c>
      <c r="G3565" t="str">
        <f t="shared" si="1856"/>
        <v>0.777000777000777</v>
      </c>
      <c r="H3565" t="str">
        <f t="shared" si="1862"/>
        <v>9.12784810135019+0.229766930857891i</v>
      </c>
      <c r="I3565" t="str">
        <f t="shared" si="1863"/>
        <v>6404.92202250619i</v>
      </c>
      <c r="J3565" t="str">
        <f t="shared" si="1857"/>
        <v>-35088.4556172002+1385.23603927717i</v>
      </c>
      <c r="K3565" t="str">
        <f t="shared" si="1864"/>
        <v>0.00719503285379687-0.182252398722232i</v>
      </c>
      <c r="L3565" t="str">
        <f t="shared" si="1865"/>
        <v>0.000533720871556979-0.0113304896185422i</v>
      </c>
      <c r="M3565" t="str">
        <f t="shared" si="1866"/>
        <v>0.00772875372535385-0.193582888340774i</v>
      </c>
      <c r="N3565" t="str">
        <f t="shared" si="1867"/>
        <v>-7.23333775204614i</v>
      </c>
      <c r="O3565" t="str">
        <f t="shared" si="1868"/>
        <v>0.58155908168729-0.813504169938321i</v>
      </c>
      <c r="P3565" t="str">
        <f t="shared" si="1869"/>
        <v>0.41844091831271+0.813504169938321i</v>
      </c>
      <c r="Q3565" t="str">
        <f t="shared" si="1870"/>
        <v>-0.41844091831271+6.41983358210782i</v>
      </c>
      <c r="R3565" t="str">
        <f t="shared" si="1871"/>
        <v>0.121950884770957-0.0731280885276742i</v>
      </c>
      <c r="S3565" t="str">
        <f t="shared" si="1872"/>
        <v>0.746645155717824i</v>
      </c>
      <c r="T3565" t="str">
        <f t="shared" si="1873"/>
        <v>0.0546007330460921+0.0910540373497376i</v>
      </c>
      <c r="U3565" t="str">
        <f t="shared" si="1874"/>
        <v>0.00005-0.000147850308503702i</v>
      </c>
      <c r="V3565" t="str">
        <f t="shared" si="1875"/>
        <v>3.33333333333333E-06-0.000162635339354073i</v>
      </c>
      <c r="W3565" t="str">
        <f t="shared" si="1876"/>
        <v>0.0000141493900674595-0.0000793391022655336i</v>
      </c>
      <c r="X3565" t="str">
        <f t="shared" si="1877"/>
        <v>0.0000142644136334236-0.0000792965319359031i</v>
      </c>
      <c r="Y3565" t="str">
        <f t="shared" si="1878"/>
        <v>0.009+1.02478752360099i</v>
      </c>
      <c r="Z3565" t="str">
        <f t="shared" si="1879"/>
        <v>-0.00108158487686042-0.00020440109428303i</v>
      </c>
      <c r="AA3565" t="str">
        <f t="shared" si="1880"/>
        <v>0.12017780727663-13.6613684907257i</v>
      </c>
      <c r="AB3565" t="str">
        <f t="shared" si="1881"/>
        <v>0.377174365695578+0.628988785780904i</v>
      </c>
      <c r="AC3565" t="str">
        <f t="shared" si="1882"/>
        <v>1.1246765536694-0.0681532036981394i</v>
      </c>
      <c r="AD3565" t="str">
        <f t="shared" si="1883"/>
        <v>0.300369347339417+0.57746373121753i</v>
      </c>
      <c r="AE3565" t="str">
        <f t="shared" si="1884"/>
        <v>-0.000206840724985123-0.000685971861905526i</v>
      </c>
      <c r="AF3565" t="str">
        <f t="shared" si="1885"/>
        <v>-15.0848542786191-0.218255073424395i</v>
      </c>
      <c r="AG3565" t="str">
        <f t="shared" si="1886"/>
        <v>1.02868865403726-0.0146032900046094i</v>
      </c>
      <c r="AH3565" t="str">
        <f t="shared" si="1887"/>
        <v>0.0027436273134764+0.0101420342861506i</v>
      </c>
      <c r="AI3565">
        <f t="shared" si="1888"/>
        <v>-39.570767569402896</v>
      </c>
      <c r="AJ3565">
        <f t="shared" si="1889"/>
        <v>74.862636997529449</v>
      </c>
      <c r="AK3565"/>
      <c r="AL3565"/>
      <c r="AM3565"/>
      <c r="AN3565"/>
    </row>
    <row r="3566" spans="1:40" x14ac:dyDescent="0.25">
      <c r="A3566"/>
      <c r="B3566">
        <f t="shared" si="1890"/>
        <v>1632000</v>
      </c>
      <c r="C3566" s="186" t="str">
        <f t="shared" si="1858"/>
        <v>-2.86947489175632E-08+0.00150062655642911i</v>
      </c>
      <c r="D3566" s="158" t="str">
        <f t="shared" si="1859"/>
        <v>-5.95700617699903+0.0115048035992898i</v>
      </c>
      <c r="E3566" t="str">
        <f t="shared" si="1860"/>
        <v>2870</v>
      </c>
      <c r="F3566" t="str">
        <f t="shared" si="1861"/>
        <v>0.777000777000777</v>
      </c>
      <c r="G3566" t="str">
        <f t="shared" si="1856"/>
        <v>0.777000777000777</v>
      </c>
      <c r="H3566" t="str">
        <f t="shared" si="1862"/>
        <v>9.12785572540176+0.229626348827384i</v>
      </c>
      <c r="I3566" t="str">
        <f t="shared" si="1863"/>
        <v>6408.84901332318i</v>
      </c>
      <c r="J3566" t="str">
        <f t="shared" si="1857"/>
        <v>-35131.4969570585+1386.0853562847i</v>
      </c>
      <c r="K3566" t="str">
        <f t="shared" si="1864"/>
        <v>0.00718623131196553-0.182141065356714i</v>
      </c>
      <c r="L3566" t="str">
        <f t="shared" si="1865"/>
        <v>0.000533068448116919-0.0113235776300391i</v>
      </c>
      <c r="M3566" t="str">
        <f t="shared" si="1866"/>
        <v>0.00771929976008245-0.193464642986753i</v>
      </c>
      <c r="N3566" t="str">
        <f t="shared" si="1867"/>
        <v>-7.23777266176536i</v>
      </c>
      <c r="O3566" t="str">
        <f t="shared" si="1868"/>
        <v>0.577945556798084-0.816075323347883i</v>
      </c>
      <c r="P3566" t="str">
        <f t="shared" si="1869"/>
        <v>0.422054443201916+0.816075323347883i</v>
      </c>
      <c r="Q3566" t="str">
        <f t="shared" si="1870"/>
        <v>-0.422054443201916+6.42169733841748i</v>
      </c>
      <c r="R3566" t="str">
        <f t="shared" si="1871"/>
        <v>0.122233408590628-0.0737567610936375i</v>
      </c>
      <c r="S3566" t="str">
        <f t="shared" si="1872"/>
        <v>0.747102939381661i</v>
      </c>
      <c r="T3566" t="str">
        <f t="shared" si="1873"/>
        <v>0.0551038930123275+0.0913209388486978i</v>
      </c>
      <c r="U3566" t="str">
        <f t="shared" si="1874"/>
        <v>0.00005-0.000147759713951923i</v>
      </c>
      <c r="V3566" t="str">
        <f t="shared" si="1875"/>
        <v>3.33333333333333E-06-0.000162535685347115i</v>
      </c>
      <c r="W3566" t="str">
        <f t="shared" si="1876"/>
        <v>0.0000141490025120053-0.0000792927424321822i</v>
      </c>
      <c r="X3566" t="str">
        <f t="shared" si="1877"/>
        <v>0.0000142638874879479-0.0000792501983452864i</v>
      </c>
      <c r="Y3566" t="str">
        <f t="shared" si="1878"/>
        <v>0.009+1.02541584213171i</v>
      </c>
      <c r="Z3566" t="str">
        <f t="shared" si="1879"/>
        <v>-0.00108029066420068-0.000204257266931889i</v>
      </c>
      <c r="AA3566" t="str">
        <f t="shared" si="1880"/>
        <v>0.120030557818169-13.6529975844138i</v>
      </c>
      <c r="AB3566" t="str">
        <f t="shared" si="1881"/>
        <v>0.380650125644589+0.630832504682782i</v>
      </c>
      <c r="AC3566" t="str">
        <f t="shared" si="1882"/>
        <v>1.12498213772646-0.0687727554586431i</v>
      </c>
      <c r="AD3566" t="str">
        <f t="shared" si="1883"/>
        <v>0.302948995589917+0.579268879050755i</v>
      </c>
      <c r="AE3566" t="str">
        <f t="shared" si="1884"/>
        <v>-0.000208953093611153-0.000687658295959478i</v>
      </c>
      <c r="AF3566" t="str">
        <f t="shared" si="1885"/>
        <v>-15.0848619024008-0.218121545228094i</v>
      </c>
      <c r="AG3566" t="str">
        <f t="shared" si="1886"/>
        <v>1.02876133347088-0.0147212076166842i</v>
      </c>
      <c r="AH3566" t="str">
        <f t="shared" si="1887"/>
        <v>0.00277261780020039+0.0101672016085956i</v>
      </c>
      <c r="AI3566">
        <f t="shared" si="1888"/>
        <v>-39.544446848983654</v>
      </c>
      <c r="AJ3566">
        <f t="shared" si="1889"/>
        <v>74.746220753657795</v>
      </c>
      <c r="AK3566"/>
      <c r="AL3566"/>
      <c r="AM3566"/>
      <c r="AN3566"/>
    </row>
    <row r="3567" spans="1:40" x14ac:dyDescent="0.25">
      <c r="A3567"/>
      <c r="B3567">
        <f t="shared" si="1890"/>
        <v>1633000</v>
      </c>
      <c r="C3567" s="186" t="str">
        <f t="shared" si="1858"/>
        <v>-2.86596160786072E-08+0.00149970761793839i</v>
      </c>
      <c r="D3567" s="158" t="str">
        <f t="shared" si="1859"/>
        <v>-5.95700617672968+0.0114977584041943i</v>
      </c>
      <c r="E3567" t="str">
        <f t="shared" si="1860"/>
        <v>2870</v>
      </c>
      <c r="F3567" t="str">
        <f t="shared" si="1861"/>
        <v>0.777000777000777</v>
      </c>
      <c r="G3567" t="str">
        <f t="shared" si="1856"/>
        <v>0.777000777000777</v>
      </c>
      <c r="H3567" t="str">
        <f t="shared" si="1862"/>
        <v>9.12786333546508+0.229485938594575i</v>
      </c>
      <c r="I3567" t="str">
        <f t="shared" si="1863"/>
        <v>6412.77600414017i</v>
      </c>
      <c r="J3567" t="str">
        <f t="shared" si="1857"/>
        <v>-35174.5646783694+1386.93467329222i</v>
      </c>
      <c r="K3567" t="str">
        <f t="shared" si="1864"/>
        <v>0.00717744590233717-0.182029867721148i</v>
      </c>
      <c r="L3567" t="str">
        <f t="shared" si="1865"/>
        <v>0.000532417219353733-0.0113166740507168i</v>
      </c>
      <c r="M3567" t="str">
        <f t="shared" si="1866"/>
        <v>0.0077098631216909-0.193346541771865i</v>
      </c>
      <c r="N3567" t="str">
        <f t="shared" si="1867"/>
        <v>-7.24220757148458i</v>
      </c>
      <c r="O3567" t="str">
        <f t="shared" si="1868"/>
        <v>0.574320664649125-0.818630425868101i</v>
      </c>
      <c r="P3567" t="str">
        <f t="shared" si="1869"/>
        <v>0.425679335350875+0.818630425868101i</v>
      </c>
      <c r="Q3567" t="str">
        <f t="shared" si="1870"/>
        <v>-0.425679335350875+6.42357714561648i</v>
      </c>
      <c r="R3567" t="str">
        <f t="shared" si="1871"/>
        <v>0.122512025589983-0.074386928364764i</v>
      </c>
      <c r="S3567" t="str">
        <f t="shared" si="1872"/>
        <v>0.747560723045498i</v>
      </c>
      <c r="T3567" t="str">
        <f t="shared" si="1873"/>
        <v>0.0556087459534966+0.0915851784318163i</v>
      </c>
      <c r="U3567" t="str">
        <f t="shared" si="1874"/>
        <v>0.0000500000000000001-0.000147669230354892i</v>
      </c>
      <c r="V3567" t="str">
        <f t="shared" si="1875"/>
        <v>3.33333333333333E-06-0.000162436153390381i</v>
      </c>
      <c r="W3567" t="str">
        <f t="shared" si="1876"/>
        <v>0.0000141486147462784-0.000079246440600188i</v>
      </c>
      <c r="X3567" t="str">
        <f t="shared" si="1877"/>
        <v>0.0000142633613869304-0.0000792039227235562i</v>
      </c>
      <c r="Y3567" t="str">
        <f t="shared" si="1878"/>
        <v>0.009+1.02604416066243i</v>
      </c>
      <c r="Z3567" t="str">
        <f t="shared" si="1879"/>
        <v>-0.00107899882620346-0.000204113637242075i</v>
      </c>
      <c r="AA3567" t="str">
        <f t="shared" si="1880"/>
        <v>0.119883578821652-13.6446369302254i</v>
      </c>
      <c r="AB3567" t="str">
        <f t="shared" si="1881"/>
        <v>0.38413758043195+0.632657835435581i</v>
      </c>
      <c r="AC3567" t="str">
        <f t="shared" si="1882"/>
        <v>1.12528385277137-0.0693939674270556i</v>
      </c>
      <c r="AD3567" t="str">
        <f t="shared" si="1883"/>
        <v>0.30553655293259+0.581062482525827i</v>
      </c>
      <c r="AE3567" t="str">
        <f t="shared" si="1884"/>
        <v>-0.00021107080520326-0.000689329913725714i</v>
      </c>
      <c r="AF3567" t="str">
        <f t="shared" si="1885"/>
        <v>-15.0848695121948-0.217988180190381i</v>
      </c>
      <c r="AG3567" t="str">
        <f t="shared" si="1886"/>
        <v>1.02883335583223-0.014839377251188i</v>
      </c>
      <c r="AH3567" t="str">
        <f t="shared" si="1887"/>
        <v>0.00280168251025553+0.0101921636816956i</v>
      </c>
      <c r="AI3567">
        <f t="shared" si="1888"/>
        <v>-39.518316572958533</v>
      </c>
      <c r="AJ3567">
        <f t="shared" si="1889"/>
        <v>74.629824527893845</v>
      </c>
      <c r="AK3567"/>
      <c r="AL3567"/>
      <c r="AM3567"/>
      <c r="AN3567"/>
    </row>
    <row r="3568" spans="1:40" x14ac:dyDescent="0.25">
      <c r="A3568"/>
      <c r="B3568">
        <f t="shared" si="1890"/>
        <v>1634000</v>
      </c>
      <c r="C3568" s="186" t="str">
        <f t="shared" si="1858"/>
        <v>-2.86245477232881E-08+0.00149878980421939i</v>
      </c>
      <c r="D3568" s="158" t="str">
        <f t="shared" si="1859"/>
        <v>-5.95700617646083+0.0114907218323487i</v>
      </c>
      <c r="E3568" t="str">
        <f t="shared" si="1860"/>
        <v>2870</v>
      </c>
      <c r="F3568" t="str">
        <f t="shared" si="1861"/>
        <v>0.777000777000777</v>
      </c>
      <c r="G3568" t="str">
        <f t="shared" si="1856"/>
        <v>0.777000777000777</v>
      </c>
      <c r="H3568" t="str">
        <f t="shared" si="1862"/>
        <v>9.12787093157434+0.229345699844975i</v>
      </c>
      <c r="I3568" t="str">
        <f t="shared" si="1863"/>
        <v>6416.70299495715i</v>
      </c>
      <c r="J3568" t="str">
        <f t="shared" si="1857"/>
        <v>-35217.6587811329+1387.78399029975i</v>
      </c>
      <c r="K3568" t="str">
        <f t="shared" si="1864"/>
        <v>0.007168676585531-0.181918805567859i</v>
      </c>
      <c r="L3568" t="str">
        <f t="shared" si="1865"/>
        <v>0.000531767182354539-0.0113097788652733i</v>
      </c>
      <c r="M3568" t="str">
        <f t="shared" si="1866"/>
        <v>0.00770044376788554-0.193228584433132i</v>
      </c>
      <c r="N3568" t="str">
        <f t="shared" si="1867"/>
        <v>-7.2466424812038i</v>
      </c>
      <c r="O3568" t="str">
        <f t="shared" si="1868"/>
        <v>0.57068447653621-0.821169427244215i</v>
      </c>
      <c r="P3568" t="str">
        <f t="shared" si="1869"/>
        <v>0.42931552346379+0.821169427244215i</v>
      </c>
      <c r="Q3568" t="str">
        <f t="shared" si="1870"/>
        <v>-0.42931552346379+6.42547305395958i</v>
      </c>
      <c r="R3568" t="str">
        <f t="shared" si="1871"/>
        <v>0.122786724952704-0.0750185654057366i</v>
      </c>
      <c r="S3568" t="str">
        <f t="shared" si="1872"/>
        <v>0.748018506709335i</v>
      </c>
      <c r="T3568" t="str">
        <f t="shared" si="1873"/>
        <v>0.0561152752702757+0.0918467426428515i</v>
      </c>
      <c r="U3568" t="str">
        <f t="shared" si="1874"/>
        <v>0.0000500000000000001-0.000147578857508898i</v>
      </c>
      <c r="V3568" t="str">
        <f t="shared" si="1875"/>
        <v>3.33333333333333E-06-0.000162336743259787i</v>
      </c>
      <c r="W3568" t="str">
        <f t="shared" si="1876"/>
        <v>0.0000141482267703257-0.0000792001966627862i</v>
      </c>
      <c r="X3568" t="str">
        <f t="shared" si="1877"/>
        <v>0.0000142628353297947-0.0000791577049640082i</v>
      </c>
      <c r="Y3568" t="str">
        <f t="shared" si="1878"/>
        <v>0.009+1.02667247919314i</v>
      </c>
      <c r="Z3568" t="str">
        <f t="shared" si="1879"/>
        <v>-0.00107770935705652-0.000203970204791692i</v>
      </c>
      <c r="AA3568" t="str">
        <f t="shared" si="1880"/>
        <v>0.119736869625109-13.6362865093384i</v>
      </c>
      <c r="AB3568" t="str">
        <f t="shared" si="1881"/>
        <v>0.387636615391812+0.634464685085431i</v>
      </c>
      <c r="AC3568" t="str">
        <f t="shared" si="1882"/>
        <v>1.12558168693107-0.0700168148364007i</v>
      </c>
      <c r="AD3568" t="str">
        <f t="shared" si="1883"/>
        <v>0.308131967193741+0.582844507506443i</v>
      </c>
      <c r="AE3568" t="str">
        <f t="shared" si="1884"/>
        <v>-0.000213193790695127-0.000690986719900071i</v>
      </c>
      <c r="AF3568" t="str">
        <f t="shared" si="1885"/>
        <v>-15.0848771080352-0.217854978012626i</v>
      </c>
      <c r="AG3568" t="str">
        <f t="shared" si="1886"/>
        <v>1.02890472061601-0.0149577958741291i</v>
      </c>
      <c r="AH3568" t="str">
        <f t="shared" si="1887"/>
        <v>0.00283082054520015+0.0102169206796319i</v>
      </c>
      <c r="AI3568">
        <f t="shared" si="1888"/>
        <v>-39.492375018698624</v>
      </c>
      <c r="AJ3568">
        <f t="shared" si="1889"/>
        <v>74.513448152675238</v>
      </c>
      <c r="AK3568"/>
      <c r="AL3568"/>
      <c r="AM3568"/>
      <c r="AN3568"/>
    </row>
    <row r="3569" spans="1:40" x14ac:dyDescent="0.25">
      <c r="A3569"/>
      <c r="B3569">
        <f t="shared" si="1890"/>
        <v>1635000</v>
      </c>
      <c r="C3569" s="186" t="str">
        <f t="shared" si="1858"/>
        <v>-2.85895436938955E-08+0.00149787311320831i</v>
      </c>
      <c r="D3569" s="158" t="str">
        <f t="shared" si="1859"/>
        <v>-5.95700617619246+0.0114836938679304i</v>
      </c>
      <c r="E3569" t="str">
        <f t="shared" si="1860"/>
        <v>2870</v>
      </c>
      <c r="F3569" t="str">
        <f t="shared" si="1861"/>
        <v>0.777000777000777</v>
      </c>
      <c r="G3569" t="str">
        <f t="shared" si="1856"/>
        <v>0.777000777000777</v>
      </c>
      <c r="H3569" t="str">
        <f t="shared" si="1862"/>
        <v>9.12787851376361+0.229205632264856i</v>
      </c>
      <c r="I3569" t="str">
        <f t="shared" si="1863"/>
        <v>6420.62998577414i</v>
      </c>
      <c r="J3569" t="str">
        <f t="shared" si="1857"/>
        <v>-35260.779265349+1388.63330730728i</v>
      </c>
      <c r="K3569" t="str">
        <f t="shared" si="1864"/>
        <v>0.00715992332228616-0.181807878649774i</v>
      </c>
      <c r="L3569" t="str">
        <f t="shared" si="1865"/>
        <v>0.000531118334215306-0.0113028920584433i</v>
      </c>
      <c r="M3569" t="str">
        <f t="shared" si="1866"/>
        <v>0.00769104165650147-0.193110770708217i</v>
      </c>
      <c r="N3569" t="str">
        <f t="shared" si="1867"/>
        <v>-7.25107739092301i</v>
      </c>
      <c r="O3569" t="str">
        <f t="shared" si="1868"/>
        <v>0.567037063977322-0.823692277538146i</v>
      </c>
      <c r="P3569" t="str">
        <f t="shared" si="1869"/>
        <v>0.432962936022678+0.823692277538146i</v>
      </c>
      <c r="Q3569" t="str">
        <f t="shared" si="1870"/>
        <v>-0.432962936022678+6.42738511338486i</v>
      </c>
      <c r="R3569" t="str">
        <f t="shared" si="1871"/>
        <v>0.123057496059766-0.0756516471688816i</v>
      </c>
      <c r="S3569" t="str">
        <f t="shared" si="1872"/>
        <v>0.748476290373172i</v>
      </c>
      <c r="T3569" t="str">
        <f t="shared" si="1873"/>
        <v>0.0566234642335846+0.0921056181534249i</v>
      </c>
      <c r="U3569" t="str">
        <f t="shared" si="1874"/>
        <v>0.0000500000000000001-0.000147488595210727i</v>
      </c>
      <c r="V3569" t="str">
        <f t="shared" si="1875"/>
        <v>3.33333333333333E-06-0.0001622374547318i</v>
      </c>
      <c r="W3569" t="str">
        <f t="shared" si="1876"/>
        <v>0.0000141478385841949-0.0000791540105134737i</v>
      </c>
      <c r="X3569" t="str">
        <f t="shared" si="1877"/>
        <v>0.0000142623093159672-0.0000791115449601999i</v>
      </c>
      <c r="Y3569" t="str">
        <f t="shared" si="1878"/>
        <v>0.009+1.02730079772386i</v>
      </c>
      <c r="Z3569" t="str">
        <f t="shared" si="1879"/>
        <v>-0.00107642225096531-0.000203826969160055i</v>
      </c>
      <c r="AA3569" t="str">
        <f t="shared" si="1880"/>
        <v>0.11959042956858-13.6279463029757i</v>
      </c>
      <c r="AB3569" t="str">
        <f t="shared" si="1881"/>
        <v>0.391147114961986+0.636252961561723i</v>
      </c>
      <c r="AC3569" t="str">
        <f t="shared" si="1882"/>
        <v>1.12587562852756-0.070641272799161i</v>
      </c>
      <c r="AD3569" t="str">
        <f t="shared" si="1883"/>
        <v>0.31073518605838+0.584614920094843i</v>
      </c>
      <c r="AE3569" t="str">
        <f t="shared" si="1884"/>
        <v>-0.000215321981142408-0.000692628719422064i</v>
      </c>
      <c r="AF3569" t="str">
        <f t="shared" si="1885"/>
        <v>-15.0848846899561-0.217721938396926i</v>
      </c>
      <c r="AG3569" t="str">
        <f t="shared" si="1886"/>
        <v>1.02897542732994-0.0150764604518532i</v>
      </c>
      <c r="AH3569" t="str">
        <f t="shared" si="1887"/>
        <v>0.00286003100937387+0.0102414727787007i</v>
      </c>
      <c r="AI3569">
        <f t="shared" si="1888"/>
        <v>-39.466620487531337</v>
      </c>
      <c r="AJ3569">
        <f t="shared" si="1889"/>
        <v>74.397091460462704</v>
      </c>
      <c r="AK3569"/>
      <c r="AL3569"/>
      <c r="AM3569"/>
      <c r="AN3569"/>
    </row>
    <row r="3570" spans="1:40" x14ac:dyDescent="0.25">
      <c r="A3570"/>
      <c r="B3570">
        <f t="shared" si="1890"/>
        <v>1636000</v>
      </c>
      <c r="C3570" s="186" t="str">
        <f t="shared" si="1858"/>
        <v>-2.85546038332014E-08+0.00149695754284638i</v>
      </c>
      <c r="D3570" s="158" t="str">
        <f t="shared" si="1859"/>
        <v>-5.95700617592459+0.0114766744951556i</v>
      </c>
      <c r="E3570" t="str">
        <f t="shared" si="1860"/>
        <v>2870</v>
      </c>
      <c r="F3570" t="str">
        <f t="shared" si="1861"/>
        <v>0.777000777000777</v>
      </c>
      <c r="G3570" t="str">
        <f t="shared" si="1856"/>
        <v>0.777000777000777</v>
      </c>
      <c r="H3570" t="str">
        <f t="shared" si="1862"/>
        <v>9.12788608206691+0.229065735541254i</v>
      </c>
      <c r="I3570" t="str">
        <f t="shared" si="1863"/>
        <v>6424.55697659113i</v>
      </c>
      <c r="J3570" t="str">
        <f t="shared" si="1857"/>
        <v>-35303.9261310176+1389.48262431481i</v>
      </c>
      <c r="K3570" t="str">
        <f t="shared" si="1864"/>
        <v>0.00715118607346145-0.18169708672042i</v>
      </c>
      <c r="L3570" t="str">
        <f t="shared" si="1865"/>
        <v>0.00053047067204084-0.0112960136149987i</v>
      </c>
      <c r="M3570" t="str">
        <f t="shared" si="1866"/>
        <v>0.00768165674550229-0.192993100335419i</v>
      </c>
      <c r="N3570" t="str">
        <f t="shared" si="1867"/>
        <v>-7.25551230064223i</v>
      </c>
      <c r="O3570" t="str">
        <f t="shared" si="1868"/>
        <v>0.563378498711185-0.826198927129497i</v>
      </c>
      <c r="P3570" t="str">
        <f t="shared" si="1869"/>
        <v>0.436621501288815+0.826198927129497i</v>
      </c>
      <c r="Q3570" t="str">
        <f t="shared" si="1870"/>
        <v>-0.436621501288815+6.42931337351273i</v>
      </c>
      <c r="R3570" t="str">
        <f t="shared" si="1871"/>
        <v>0.123324328490831-0.0762861484961253i</v>
      </c>
      <c r="S3570" t="str">
        <f t="shared" si="1872"/>
        <v>0.748934074037009i</v>
      </c>
      <c r="T3570" t="str">
        <f t="shared" si="1873"/>
        <v>0.0571332959857954+0.0923617917645164i</v>
      </c>
      <c r="U3570" t="str">
        <f t="shared" si="1874"/>
        <v>0.0000500000000000001-0.000147398443257664i</v>
      </c>
      <c r="V3570" t="str">
        <f t="shared" si="1875"/>
        <v>3.33333333333333E-06-0.000162138287583431i</v>
      </c>
      <c r="W3570" t="str">
        <f t="shared" si="1876"/>
        <v>0.000014147450187933-0.000079107882046008i</v>
      </c>
      <c r="X3570" t="str">
        <f t="shared" si="1877"/>
        <v>0.0000142617833448754-0.0000790654426059493i</v>
      </c>
      <c r="Y3570" t="str">
        <f t="shared" si="1878"/>
        <v>0.009+1.02792911625458i</v>
      </c>
      <c r="Z3570" t="str">
        <f t="shared" si="1879"/>
        <v>-0.00107513750215304-0.000203683929927687i</v>
      </c>
      <c r="AA3570" t="str">
        <f t="shared" si="1880"/>
        <v>0.11944425799413-13.6196162924069i</v>
      </c>
      <c r="AB3570" t="str">
        <f t="shared" si="1881"/>
        <v>0.394668962692295+0.63802257368744i</v>
      </c>
      <c r="AC3570" t="str">
        <f t="shared" si="1882"/>
        <v>1.12616566607943-0.071267316309201i</v>
      </c>
      <c r="AD3570" t="str">
        <f t="shared" si="1883"/>
        <v>0.313346157071343+0.586373686632301i</v>
      </c>
      <c r="AE3570" t="str">
        <f t="shared" si="1884"/>
        <v>-0.000217455307723487-0.000694255917474156i</v>
      </c>
      <c r="AF3570" t="str">
        <f t="shared" si="1885"/>
        <v>-15.0848922579915-0.217589061046098i</v>
      </c>
      <c r="AG3570" t="str">
        <f t="shared" si="1886"/>
        <v>1.02904547549474-0.0151953679510997i</v>
      </c>
      <c r="AH3570" t="str">
        <f t="shared" si="1887"/>
        <v>0.00288931300989287+0.0102658201572968i</v>
      </c>
      <c r="AI3570">
        <f t="shared" si="1888"/>
        <v>-39.441051304304423</v>
      </c>
      <c r="AJ3570">
        <f t="shared" si="1889"/>
        <v>74.280754283735931</v>
      </c>
      <c r="AK3570"/>
      <c r="AL3570"/>
      <c r="AM3570"/>
      <c r="AN3570"/>
    </row>
    <row r="3571" spans="1:40" x14ac:dyDescent="0.25">
      <c r="A3571"/>
      <c r="B3571">
        <f t="shared" si="1890"/>
        <v>1637000</v>
      </c>
      <c r="C3571" s="186" t="str">
        <f t="shared" si="1858"/>
        <v>-2.85197279844578E-08+0.00149604309107988i</v>
      </c>
      <c r="D3571" s="158" t="str">
        <f t="shared" si="1859"/>
        <v>-5.95700617565721+0.0114696636982791i</v>
      </c>
      <c r="E3571" t="str">
        <f t="shared" si="1860"/>
        <v>2870</v>
      </c>
      <c r="F3571" t="str">
        <f t="shared" si="1861"/>
        <v>0.777000777000777</v>
      </c>
      <c r="G3571" t="str">
        <f t="shared" si="1856"/>
        <v>0.777000777000777</v>
      </c>
      <c r="H3571" t="str">
        <f t="shared" si="1862"/>
        <v>9.12789363651808+0.228926009361971i</v>
      </c>
      <c r="I3571" t="str">
        <f t="shared" si="1863"/>
        <v>6428.48396740811i</v>
      </c>
      <c r="J3571" t="str">
        <f t="shared" si="1857"/>
        <v>-35347.0993781387+1390.33194132233i</v>
      </c>
      <c r="K3571" t="str">
        <f t="shared" si="1864"/>
        <v>0.00714246480003474-0.18158642953392i</v>
      </c>
      <c r="L3571" t="str">
        <f t="shared" si="1865"/>
        <v>0.000529824192944752-0.0112891435197479i</v>
      </c>
      <c r="M3571" t="str">
        <f t="shared" si="1866"/>
        <v>0.00767228899297949-0.192875573053668i</v>
      </c>
      <c r="N3571" t="str">
        <f t="shared" si="1867"/>
        <v>-7.25994721036145i</v>
      </c>
      <c r="O3571" t="str">
        <f t="shared" si="1868"/>
        <v>0.5597088526959-0.828689326716496i</v>
      </c>
      <c r="P3571" t="str">
        <f t="shared" si="1869"/>
        <v>0.4402911473041+0.828689326716496i</v>
      </c>
      <c r="Q3571" t="str">
        <f t="shared" si="1870"/>
        <v>-0.4402911473041+6.43125788364495i</v>
      </c>
      <c r="R3571" t="str">
        <f t="shared" si="1871"/>
        <v>0.123587212025626-0.0769220441209552i</v>
      </c>
      <c r="S3571" t="str">
        <f t="shared" si="1872"/>
        <v>0.749391857700844i</v>
      </c>
      <c r="T3571" t="str">
        <f t="shared" si="1873"/>
        <v>0.0576447535419489+0.092615250407952i</v>
      </c>
      <c r="U3571" t="str">
        <f t="shared" si="1874"/>
        <v>0.0000499999999999999-0.000147308401447488i</v>
      </c>
      <c r="V3571" t="str">
        <f t="shared" si="1875"/>
        <v>3.33333333333333E-06-0.000162039241592237i</v>
      </c>
      <c r="W3571" t="str">
        <f t="shared" si="1876"/>
        <v>0.0000141470615815872-0.0000790618111544052i</v>
      </c>
      <c r="X3571" t="str">
        <f t="shared" si="1877"/>
        <v>0.0000142612574159486-0.0000790193977953321i</v>
      </c>
      <c r="Y3571" t="str">
        <f t="shared" si="1878"/>
        <v>0.009+1.0285574347853i</v>
      </c>
      <c r="Z3571" t="str">
        <f t="shared" si="1879"/>
        <v>-0.00107385510486053-0.000203541086676312i</v>
      </c>
      <c r="AA3571" t="str">
        <f t="shared" si="1880"/>
        <v>0.119298354245831-13.6112964589469i</v>
      </c>
      <c r="AB3571" t="str">
        <f t="shared" si="1881"/>
        <v>0.398202041252972+0.639773431189429i</v>
      </c>
      <c r="AC3571" t="str">
        <f t="shared" si="1882"/>
        <v>1.12645178830326-0.0718949202436919i</v>
      </c>
      <c r="AD3571" t="str">
        <f t="shared" si="1883"/>
        <v>0.315964827638372+0.58812077369968i</v>
      </c>
      <c r="AE3571" t="str">
        <f t="shared" si="1884"/>
        <v>-0.000219593701740095-0.000695868319480928i</v>
      </c>
      <c r="AF3571" t="str">
        <f t="shared" si="1885"/>
        <v>-15.0848998121753-0.217456345663692i</v>
      </c>
      <c r="AG3571" t="str">
        <f t="shared" si="1886"/>
        <v>1.02911486464411-0.0153145153390525i</v>
      </c>
      <c r="AH3571" t="str">
        <f t="shared" si="1887"/>
        <v>0.00291866565664305+0.0102899629958976i</v>
      </c>
      <c r="AI3571">
        <f t="shared" si="1888"/>
        <v>-39.415665816960299</v>
      </c>
      <c r="AJ3571">
        <f t="shared" si="1889"/>
        <v>74.164436455000526</v>
      </c>
      <c r="AK3571"/>
      <c r="AL3571"/>
      <c r="AM3571"/>
      <c r="AN3571"/>
    </row>
    <row r="3572" spans="1:40" x14ac:dyDescent="0.25">
      <c r="A3572"/>
      <c r="B3572">
        <f t="shared" si="1890"/>
        <v>1638000</v>
      </c>
      <c r="C3572" s="186" t="str">
        <f t="shared" si="1858"/>
        <v>-2.84849159913946E-08+0.0014951297558601i</v>
      </c>
      <c r="D3572" s="158" t="str">
        <f t="shared" si="1859"/>
        <v>-5.95700617539031+0.0114626614615941i</v>
      </c>
      <c r="E3572" t="str">
        <f t="shared" si="1860"/>
        <v>2870</v>
      </c>
      <c r="F3572" t="str">
        <f t="shared" si="1861"/>
        <v>0.777000777000777</v>
      </c>
      <c r="G3572" t="str">
        <f t="shared" si="1856"/>
        <v>0.777000777000777</v>
      </c>
      <c r="H3572" t="str">
        <f t="shared" si="1862"/>
        <v>9.1279011771509+0.228786453415567i</v>
      </c>
      <c r="I3572" t="str">
        <f t="shared" si="1863"/>
        <v>6432.4109582251i</v>
      </c>
      <c r="J3572" t="str">
        <f t="shared" si="1857"/>
        <v>-35390.2990067125+1391.18125832986i</v>
      </c>
      <c r="K3572" t="str">
        <f t="shared" si="1864"/>
        <v>0.0071337594631027-0.181475906844993i</v>
      </c>
      <c r="L3572" t="str">
        <f t="shared" si="1865"/>
        <v>0.000529178894049412-0.0112822817575362i</v>
      </c>
      <c r="M3572" t="str">
        <f t="shared" si="1866"/>
        <v>0.00766293835715211-0.192758188602529i</v>
      </c>
      <c r="N3572" t="str">
        <f t="shared" si="1867"/>
        <v>-7.26438212008067i</v>
      </c>
      <c r="O3572" t="str">
        <f t="shared" si="1868"/>
        <v>0.556028198107507-0.831163427316986i</v>
      </c>
      <c r="P3572" t="str">
        <f t="shared" si="1869"/>
        <v>0.443971801892493+0.831163427316986i</v>
      </c>
      <c r="Q3572" t="str">
        <f t="shared" si="1870"/>
        <v>-0.443971801892493+6.43321869276368i</v>
      </c>
      <c r="R3572" t="str">
        <f t="shared" si="1871"/>
        <v>0.12384613664529-0.0775593086704126i</v>
      </c>
      <c r="S3572" t="str">
        <f t="shared" si="1872"/>
        <v>0.749849641364681i</v>
      </c>
      <c r="T3572" t="str">
        <f t="shared" si="1873"/>
        <v>0.0581578197910015+0.092865981147872i</v>
      </c>
      <c r="U3572" t="str">
        <f t="shared" si="1874"/>
        <v>0.0000499999999999999-0.000147218469578473i</v>
      </c>
      <c r="V3572" t="str">
        <f t="shared" si="1875"/>
        <v>3.33333333333333E-06-0.00016194031653632i</v>
      </c>
      <c r="W3572" t="str">
        <f t="shared" si="1876"/>
        <v>0.0000141466727652052-0.0000790157977329411i</v>
      </c>
      <c r="X3572" t="str">
        <f t="shared" si="1877"/>
        <v>0.0000142607315286191-0.0000789734104226849i</v>
      </c>
      <c r="Y3572" t="str">
        <f t="shared" si="1878"/>
        <v>0.009+1.02918575331602i</v>
      </c>
      <c r="Z3572" t="str">
        <f t="shared" si="1879"/>
        <v>-0.00107257505334617-0.000203398438988871i</v>
      </c>
      <c r="AA3572" t="str">
        <f t="shared" si="1880"/>
        <v>0.119152717669755-13.6029867839566i</v>
      </c>
      <c r="AB3572" t="str">
        <f t="shared" si="1881"/>
        <v>0.401746232443278+0.64150544470855i</v>
      </c>
      <c r="AC3572" t="str">
        <f t="shared" si="1882"/>
        <v>1.12673398411511-0.0725240593650778i</v>
      </c>
      <c r="AD3572" t="str">
        <f t="shared" si="1883"/>
        <v>0.318591145027223+0.589856148117916i</v>
      </c>
      <c r="AE3572" t="str">
        <f t="shared" si="1884"/>
        <v>-0.000221737094618019-0.000697465931108354i</v>
      </c>
      <c r="AF3572" t="str">
        <f t="shared" si="1885"/>
        <v>-15.0849073525412-0.217323791953973i</v>
      </c>
      <c r="AG3572" t="str">
        <f t="shared" si="1886"/>
        <v>1.0291835943247-0.0154338995833946i</v>
      </c>
      <c r="AH3572" t="str">
        <f t="shared" si="1887"/>
        <v>0.00294808806227461+0.0103139014770477i</v>
      </c>
      <c r="AI3572">
        <f t="shared" si="1888"/>
        <v>-39.390462396119233</v>
      </c>
      <c r="AJ3572">
        <f t="shared" si="1889"/>
        <v>74.048137806788034</v>
      </c>
      <c r="AK3572"/>
      <c r="AL3572"/>
      <c r="AM3572"/>
      <c r="AN3572"/>
    </row>
    <row r="3573" spans="1:40" x14ac:dyDescent="0.25">
      <c r="A3573"/>
      <c r="B3573">
        <f t="shared" si="1890"/>
        <v>1639000</v>
      </c>
      <c r="C3573" s="186" t="str">
        <f t="shared" si="1858"/>
        <v>-2.84501676982198E-08+0.00149421753514334i</v>
      </c>
      <c r="D3573" s="158" t="str">
        <f t="shared" si="1859"/>
        <v>-5.95700617512391+0.0114556677694323i</v>
      </c>
      <c r="E3573" t="str">
        <f t="shared" si="1860"/>
        <v>2870</v>
      </c>
      <c r="F3573" t="str">
        <f t="shared" si="1861"/>
        <v>0.777000777000777</v>
      </c>
      <c r="G3573" t="str">
        <f t="shared" si="1856"/>
        <v>0.777000777000777</v>
      </c>
      <c r="H3573" t="str">
        <f t="shared" si="1862"/>
        <v>9.12790870399907+0.228647067391357i</v>
      </c>
      <c r="I3573" t="str">
        <f t="shared" si="1863"/>
        <v>6436.33794904209i</v>
      </c>
      <c r="J3573" t="str">
        <f t="shared" si="1857"/>
        <v>-35433.5250167388+1392.03057533739i</v>
      </c>
      <c r="K3573" t="str">
        <f t="shared" si="1864"/>
        <v>0.00712507002388031-0.181365518408953i</v>
      </c>
      <c r="L3573" t="str">
        <f t="shared" si="1865"/>
        <v>0.000528534772485948-0.0112754283132454i</v>
      </c>
      <c r="M3573" t="str">
        <f t="shared" si="1866"/>
        <v>0.00765360479636626-0.192640946722198i</v>
      </c>
      <c r="N3573" t="str">
        <f t="shared" si="1867"/>
        <v>-7.26881702979989i</v>
      </c>
      <c r="O3573" t="str">
        <f t="shared" si="1868"/>
        <v>0.552336607338561-0.833621180269388i</v>
      </c>
      <c r="P3573" t="str">
        <f t="shared" si="1869"/>
        <v>0.447663392661439+0.833621180269388i</v>
      </c>
      <c r="Q3573" t="str">
        <f t="shared" si="1870"/>
        <v>-0.447663392661439+6.4351958495305i</v>
      </c>
      <c r="R3573" t="str">
        <f t="shared" si="1871"/>
        <v>0.124101092533711-0.0781979166671027i</v>
      </c>
      <c r="S3573" t="str">
        <f t="shared" si="1872"/>
        <v>0.750307425028518i</v>
      </c>
      <c r="T3573" t="str">
        <f t="shared" si="1873"/>
        <v>0.0586724774970885+0.0931139711821945i</v>
      </c>
      <c r="U3573" t="str">
        <f t="shared" si="1874"/>
        <v>0.00005-0.000147128647449383i</v>
      </c>
      <c r="V3573" t="str">
        <f t="shared" si="1875"/>
        <v>3.33333333333333E-06-0.000161841512194321i</v>
      </c>
      <c r="W3573" t="str">
        <f t="shared" si="1876"/>
        <v>0.0000141462837388342-0.0000789698416761489i</v>
      </c>
      <c r="X3573" t="str">
        <f t="shared" si="1877"/>
        <v>0.00001426020568232-0.0000789274803826002i</v>
      </c>
      <c r="Y3573" t="str">
        <f t="shared" si="1878"/>
        <v>0.009+1.02981407184673i</v>
      </c>
      <c r="Z3573" t="str">
        <f t="shared" si="1879"/>
        <v>-0.00107129734188592-0.000203255986449495i</v>
      </c>
      <c r="AA3573" t="str">
        <f t="shared" si="1880"/>
        <v>0.11900734761398-13.5946872488425i</v>
      </c>
      <c r="AB3573" t="str">
        <f t="shared" si="1881"/>
        <v>0.405301417200227+0.643218525809777i</v>
      </c>
      <c r="AC3573" t="str">
        <f t="shared" si="1882"/>
        <v>1.12701224263191-0.0731547083230509i</v>
      </c>
      <c r="AD3573" t="str">
        <f t="shared" si="1883"/>
        <v>0.321225056368779+0.591579776948568i</v>
      </c>
      <c r="AE3573" t="str">
        <f t="shared" si="1884"/>
        <v>-0.000223885417907774-0.000699048758262997i</v>
      </c>
      <c r="AF3573" t="str">
        <f t="shared" si="1885"/>
        <v>-15.084914879123-0.217191399621925i</v>
      </c>
      <c r="AG3573" t="str">
        <f t="shared" si="1886"/>
        <v>1.02925166409613-0.0155535176523605i</v>
      </c>
      <c r="AH3573" t="str">
        <f t="shared" si="1887"/>
        <v>0.00297757934219603+0.0103376357853435i</v>
      </c>
      <c r="AI3573">
        <f t="shared" si="1888"/>
        <v>-39.365439434672155</v>
      </c>
      <c r="AJ3573">
        <f t="shared" si="1889"/>
        <v>73.931858171658646</v>
      </c>
      <c r="AK3573"/>
      <c r="AL3573"/>
      <c r="AM3573"/>
      <c r="AN3573"/>
    </row>
    <row r="3574" spans="1:40" x14ac:dyDescent="0.25">
      <c r="A3574"/>
      <c r="B3574">
        <f t="shared" si="1890"/>
        <v>1640000</v>
      </c>
      <c r="C3574" s="186" t="str">
        <f t="shared" si="1858"/>
        <v>-2.84154829496147E-08+0.00149330642689086i</v>
      </c>
      <c r="D3574" s="158" t="str">
        <f t="shared" si="1859"/>
        <v>-5.957006174858+0.0114486826061633i</v>
      </c>
      <c r="E3574" t="str">
        <f t="shared" si="1860"/>
        <v>2870</v>
      </c>
      <c r="F3574" t="str">
        <f t="shared" si="1861"/>
        <v>0.777000777000777</v>
      </c>
      <c r="G3574" t="str">
        <f t="shared" si="1856"/>
        <v>0.777000777000777</v>
      </c>
      <c r="H3574" t="str">
        <f t="shared" si="1862"/>
        <v>9.12791621709616+0.228507850979412i</v>
      </c>
      <c r="I3574" t="str">
        <f t="shared" si="1863"/>
        <v>6440.26493985908i</v>
      </c>
      <c r="J3574" t="str">
        <f t="shared" si="1857"/>
        <v>-35476.7774082176+1392.87989234492i</v>
      </c>
      <c r="K3574" t="str">
        <f t="shared" si="1864"/>
        <v>0.00711639644370034-0.181255263981706i</v>
      </c>
      <c r="L3574" t="str">
        <f t="shared" si="1865"/>
        <v>0.000527891825394174-0.0112685831717938i</v>
      </c>
      <c r="M3574" t="str">
        <f t="shared" si="1866"/>
        <v>0.00764428826909451-0.1925238471535i</v>
      </c>
      <c r="N3574" t="str">
        <f t="shared" si="1867"/>
        <v>-7.27325193951911i</v>
      </c>
      <c r="O3574" t="str">
        <f t="shared" si="1868"/>
        <v>0.548634152996717-0.836062537233654i</v>
      </c>
      <c r="P3574" t="str">
        <f t="shared" si="1869"/>
        <v>0.451365847003283+0.836062537233654i</v>
      </c>
      <c r="Q3574" t="str">
        <f t="shared" si="1870"/>
        <v>-0.451365847003283+6.43718940228546i</v>
      </c>
      <c r="R3574" t="str">
        <f t="shared" si="1871"/>
        <v>0.12435207007882-0.0788378425312203i</v>
      </c>
      <c r="S3574" t="str">
        <f t="shared" si="1872"/>
        <v>0.750765208692355i</v>
      </c>
      <c r="T3574" t="str">
        <f t="shared" si="1873"/>
        <v>0.0591887093008066+0.0933592078440516i</v>
      </c>
      <c r="U3574" t="str">
        <f t="shared" si="1874"/>
        <v>0.00005-0.000147038934859475i</v>
      </c>
      <c r="V3574" t="str">
        <f t="shared" si="1875"/>
        <v>3.33333333333333E-06-0.000161742828345422i</v>
      </c>
      <c r="W3574" t="str">
        <f t="shared" si="1876"/>
        <v>0.0000141458945025214-0.0000789239428788188i</v>
      </c>
      <c r="X3574" t="str">
        <f t="shared" si="1877"/>
        <v>0.0000142596798764867-0.0000788816075699282i</v>
      </c>
      <c r="Y3574" t="str">
        <f t="shared" si="1878"/>
        <v>0.009+1.03044239037745i</v>
      </c>
      <c r="Z3574" t="str">
        <f t="shared" si="1879"/>
        <v>-0.0010700219647731-0.0002031137286435i</v>
      </c>
      <c r="AA3574" t="str">
        <f t="shared" si="1880"/>
        <v>0.118862243428554-13.5863978350558i</v>
      </c>
      <c r="AB3574" t="str">
        <f t="shared" si="1881"/>
        <v>0.408867475607445+0.644912586992127i</v>
      </c>
      <c r="AC3574" t="str">
        <f t="shared" si="1882"/>
        <v>1.12728655317284-0.0737868416565498i</v>
      </c>
      <c r="AD3574" t="str">
        <f t="shared" si="1883"/>
        <v>0.323866508658149+0.593291627494292i</v>
      </c>
      <c r="AE3574" t="str">
        <f t="shared" si="1884"/>
        <v>-0.000226038603285261-0.000700616807091182i</v>
      </c>
      <c r="AF3574" t="str">
        <f t="shared" si="1885"/>
        <v>-15.0849223919542-0.217059168373249i</v>
      </c>
      <c r="AG3574" t="str">
        <f t="shared" si="1886"/>
        <v>1.02931907353095-0.0156733665147883i</v>
      </c>
      <c r="AH3574" t="str">
        <f t="shared" si="1887"/>
        <v>0.00300713861456794+0.0103611661074158i</v>
      </c>
      <c r="AI3574">
        <f t="shared" si="1888"/>
        <v>-39.340595347384337</v>
      </c>
      <c r="AJ3574">
        <f t="shared" si="1889"/>
        <v>73.815597382201176</v>
      </c>
      <c r="AK3574"/>
      <c r="AL3574"/>
      <c r="AM3574"/>
      <c r="AN3574"/>
    </row>
    <row r="3575" spans="1:40" x14ac:dyDescent="0.25">
      <c r="A3575"/>
      <c r="B3575">
        <f t="shared" si="1890"/>
        <v>1641000</v>
      </c>
      <c r="C3575" s="186" t="str">
        <f t="shared" si="1858"/>
        <v>-2.83808615907341E-08+0.00149239642906892i</v>
      </c>
      <c r="D3575" s="158" t="str">
        <f t="shared" si="1859"/>
        <v>-5.95700617459257+0.0114417059561951i</v>
      </c>
      <c r="E3575" t="str">
        <f t="shared" si="1860"/>
        <v>2870</v>
      </c>
      <c r="F3575" t="str">
        <f t="shared" si="1861"/>
        <v>0.777000777000777</v>
      </c>
      <c r="G3575" t="str">
        <f t="shared" si="1856"/>
        <v>0.777000777000777</v>
      </c>
      <c r="H3575" t="str">
        <f t="shared" si="1862"/>
        <v>9.12792371647561+0.228368803870559i</v>
      </c>
      <c r="I3575" t="str">
        <f t="shared" si="1863"/>
        <v>6444.19193067606i</v>
      </c>
      <c r="J3575" t="str">
        <f t="shared" si="1857"/>
        <v>-35520.056181149+1393.72920935244i</v>
      </c>
      <c r="K3575" t="str">
        <f t="shared" si="1864"/>
        <v>0.00710773868401294-0.181145143319747i</v>
      </c>
      <c r="L3575" t="str">
        <f t="shared" si="1865"/>
        <v>0.000527250049922586-0.0112617463181361i</v>
      </c>
      <c r="M3575" t="str">
        <f t="shared" si="1866"/>
        <v>0.00763498873393553-0.192406889637883i</v>
      </c>
      <c r="N3575" t="str">
        <f t="shared" si="1867"/>
        <v>-7.27768684923833i</v>
      </c>
      <c r="O3575" t="str">
        <f t="shared" si="1868"/>
        <v>0.544920907903297-0.838487450192217i</v>
      </c>
      <c r="P3575" t="str">
        <f t="shared" si="1869"/>
        <v>0.455079092096703+0.838487450192217i</v>
      </c>
      <c r="Q3575" t="str">
        <f t="shared" si="1870"/>
        <v>-0.455079092096703+6.43919939904611i</v>
      </c>
      <c r="R3575" t="str">
        <f t="shared" si="1871"/>
        <v>0.124599059873879-0.0794790605825974i</v>
      </c>
      <c r="S3575" t="str">
        <f t="shared" si="1872"/>
        <v>0.751222992356192i</v>
      </c>
      <c r="T3575" t="str">
        <f t="shared" si="1873"/>
        <v>0.0597064977205179+0.0936016786032237i</v>
      </c>
      <c r="U3575" t="str">
        <f t="shared" si="1874"/>
        <v>0.00005-0.000146949331608494i</v>
      </c>
      <c r="V3575" t="str">
        <f t="shared" si="1875"/>
        <v>3.33333333333333E-06-0.000161644264769343i</v>
      </c>
      <c r="W3575" t="str">
        <f t="shared" si="1876"/>
        <v>0.0000141455050563145-0.0000788781012359972i</v>
      </c>
      <c r="X3575" t="str">
        <f t="shared" si="1877"/>
        <v>0.0000142591541105566-0.0000788357918797749i</v>
      </c>
      <c r="Y3575" t="str">
        <f t="shared" si="1878"/>
        <v>0.009+1.03107070890817i</v>
      </c>
      <c r="Z3575" t="str">
        <f t="shared" si="1879"/>
        <v>-0.00106874891631846-0.000202971665157401i</v>
      </c>
      <c r="AA3575" t="str">
        <f t="shared" si="1880"/>
        <v>0.118717404465517-13.5781185240934i</v>
      </c>
      <c r="AB3575" t="str">
        <f t="shared" si="1881"/>
        <v>0.412444286904177+0.646587541698564i</v>
      </c>
      <c r="AC3575" t="str">
        <f t="shared" si="1882"/>
        <v>1.12755690526072-0.0744204337957757i</v>
      </c>
      <c r="AD3575" t="str">
        <f t="shared" si="1883"/>
        <v>0.326515448755783+0.594991667299368i</v>
      </c>
      <c r="AE3575" t="str">
        <f t="shared" si="1884"/>
        <v>-0.000228196582552449-0.000702170083978294i</v>
      </c>
      <c r="AF3575" t="str">
        <f t="shared" si="1885"/>
        <v>-15.0849298910682-0.216927097914364i</v>
      </c>
      <c r="AG3575" t="str">
        <f t="shared" si="1886"/>
        <v>1.02938582221464-0.0157934431401741i</v>
      </c>
      <c r="AH3575" t="str">
        <f t="shared" si="1887"/>
        <v>0.00303676500029724+0.0103844926319166i</v>
      </c>
      <c r="AI3575">
        <f t="shared" si="1888"/>
        <v>-39.315928570504596</v>
      </c>
      <c r="AJ3575">
        <f t="shared" si="1889"/>
        <v>73.699355271037518</v>
      </c>
      <c r="AK3575"/>
      <c r="AL3575"/>
      <c r="AM3575"/>
      <c r="AN3575"/>
    </row>
    <row r="3576" spans="1:40" x14ac:dyDescent="0.25">
      <c r="A3576"/>
      <c r="B3576">
        <f t="shared" si="1890"/>
        <v>1642000</v>
      </c>
      <c r="C3576" s="186" t="str">
        <f t="shared" si="1858"/>
        <v>-2.83463034672039E-08+0.0014914875396487i</v>
      </c>
      <c r="D3576" s="158" t="str">
        <f t="shared" si="1859"/>
        <v>-5.95700617432762+0.0114347378039734i</v>
      </c>
      <c r="E3576" t="str">
        <f t="shared" si="1860"/>
        <v>2870</v>
      </c>
      <c r="F3576" t="str">
        <f t="shared" si="1861"/>
        <v>0.777000777000777</v>
      </c>
      <c r="G3576" t="str">
        <f t="shared" si="1856"/>
        <v>0.777000777000777</v>
      </c>
      <c r="H3576" t="str">
        <f t="shared" si="1862"/>
        <v>9.12793120217078+0.228229925756371i</v>
      </c>
      <c r="I3576" t="str">
        <f t="shared" si="1863"/>
        <v>6448.11892149305i</v>
      </c>
      <c r="J3576" t="str">
        <f t="shared" si="1857"/>
        <v>-35563.361335533+1394.57852635997i</v>
      </c>
      <c r="K3576" t="str">
        <f t="shared" si="1864"/>
        <v>0.00709909670638545-0.181035156180163i</v>
      </c>
      <c r="L3576" t="str">
        <f t="shared" si="1865"/>
        <v>0.000526609443228319-0.0112549177372631i</v>
      </c>
      <c r="M3576" t="str">
        <f t="shared" si="1866"/>
        <v>0.00762570614961377-0.192290073917426i</v>
      </c>
      <c r="N3576" t="str">
        <f t="shared" si="1867"/>
        <v>-7.28212175895755i</v>
      </c>
      <c r="O3576" t="str">
        <f t="shared" si="1868"/>
        <v>0.541196945091863-0.84089587145094i</v>
      </c>
      <c r="P3576" t="str">
        <f t="shared" si="1869"/>
        <v>0.458803054908137+0.84089587145094i</v>
      </c>
      <c r="Q3576" t="str">
        <f t="shared" si="1870"/>
        <v>-0.458803054908137+6.44122588750661i</v>
      </c>
      <c r="R3576" t="str">
        <f t="shared" si="1871"/>
        <v>0.124842052718732-0.0801215450427664i</v>
      </c>
      <c r="S3576" t="str">
        <f t="shared" si="1872"/>
        <v>0.751680776020029i</v>
      </c>
      <c r="T3576" t="str">
        <f t="shared" si="1873"/>
        <v>0.0602258251536704+0.0938413710675498i</v>
      </c>
      <c r="U3576" t="str">
        <f t="shared" si="1874"/>
        <v>0.00005-0.000146859837496674i</v>
      </c>
      <c r="V3576" t="str">
        <f t="shared" si="1875"/>
        <v>3.33333333333333E-06-0.000161545821246341i</v>
      </c>
      <c r="W3576" t="str">
        <f t="shared" si="1876"/>
        <v>0.0000141451154002606-0.0000788323166429867i</v>
      </c>
      <c r="X3576" t="str">
        <f t="shared" si="1877"/>
        <v>0.0000142586283839685-0.0000787900332075022i</v>
      </c>
      <c r="Y3576" t="str">
        <f t="shared" si="1878"/>
        <v>0.009+1.03169902743889i</v>
      </c>
      <c r="Z3576" t="str">
        <f t="shared" si="1879"/>
        <v>-0.00106747819085008-0.000202829795578892i</v>
      </c>
      <c r="AA3576" t="str">
        <f t="shared" si="1880"/>
        <v>0.118572830078877-13.5698492974972i</v>
      </c>
      <c r="AB3576" t="str">
        <f t="shared" si="1881"/>
        <v>0.416031729494412+0.648243304325741i</v>
      </c>
      <c r="AC3576" t="str">
        <f t="shared" si="1882"/>
        <v>1.12782328862331-0.0750554590642323i</v>
      </c>
      <c r="AD3576" t="str">
        <f t="shared" si="1883"/>
        <v>0.329171823388576+0.596679864150193i</v>
      </c>
      <c r="AE3576" t="str">
        <f t="shared" si="1884"/>
        <v>-0.000230359287638033-0.000703708595547952i</v>
      </c>
      <c r="AF3576" t="str">
        <f t="shared" si="1885"/>
        <v>-15.0849373764984-0.216795187952398i</v>
      </c>
      <c r="AG3576" t="str">
        <f t="shared" si="1886"/>
        <v>1.02945190974558-0.0159137444987235i</v>
      </c>
      <c r="AH3576" t="str">
        <f t="shared" si="1887"/>
        <v>0.00306645762303108+0.010407615549503i</v>
      </c>
      <c r="AI3576">
        <f t="shared" si="1888"/>
        <v>-39.291437561385614</v>
      </c>
      <c r="AJ3576">
        <f t="shared" si="1889"/>
        <v>73.583131670823349</v>
      </c>
      <c r="AK3576"/>
      <c r="AL3576"/>
      <c r="AM3576"/>
      <c r="AN3576"/>
    </row>
    <row r="3577" spans="1:40" x14ac:dyDescent="0.25">
      <c r="A3577"/>
      <c r="B3577">
        <f t="shared" si="1890"/>
        <v>1643000</v>
      </c>
      <c r="C3577" s="186" t="str">
        <f t="shared" si="1858"/>
        <v>-2.83118084251209E-08+0.00149057975660636i</v>
      </c>
      <c r="D3577" s="158" t="str">
        <f t="shared" si="1859"/>
        <v>-5.95700617406315+0.0114277781339821i</v>
      </c>
      <c r="E3577" t="str">
        <f t="shared" si="1860"/>
        <v>2870</v>
      </c>
      <c r="F3577" t="str">
        <f t="shared" si="1861"/>
        <v>0.777000777000777</v>
      </c>
      <c r="G3577" t="str">
        <f t="shared" si="1856"/>
        <v>0.777000777000777</v>
      </c>
      <c r="H3577" t="str">
        <f t="shared" si="1862"/>
        <v>9.12793867421496+0.228091216329171i</v>
      </c>
      <c r="I3577" t="str">
        <f t="shared" si="1863"/>
        <v>6452.04591231004i</v>
      </c>
      <c r="J3577" t="str">
        <f t="shared" si="1857"/>
        <v>-35606.6928713696+1395.4278433675i</v>
      </c>
      <c r="K3577" t="str">
        <f t="shared" si="1864"/>
        <v>0.00709047047250164-0.180925302320624i</v>
      </c>
      <c r="L3577" t="str">
        <f t="shared" si="1865"/>
        <v>0.000525970002477119-0.0112480974142017i</v>
      </c>
      <c r="M3577" t="str">
        <f t="shared" si="1866"/>
        <v>0.00761644047497876-0.192173399734826i</v>
      </c>
      <c r="N3577" t="str">
        <f t="shared" si="1867"/>
        <v>-7.28655666867677i</v>
      </c>
      <c r="O3577" t="str">
        <f t="shared" si="1868"/>
        <v>0.537462337806774-0.843287753640047i</v>
      </c>
      <c r="P3577" t="str">
        <f t="shared" si="1869"/>
        <v>0.462537662193226+0.843287753640047i</v>
      </c>
      <c r="Q3577" t="str">
        <f t="shared" si="1870"/>
        <v>-0.462537662193226+6.44326891503672i</v>
      </c>
      <c r="R3577" t="str">
        <f t="shared" si="1871"/>
        <v>0.125081039621038-0.0807652700370451i</v>
      </c>
      <c r="S3577" t="str">
        <f t="shared" si="1872"/>
        <v>0.752138559683866i</v>
      </c>
      <c r="T3577" t="str">
        <f t="shared" si="1873"/>
        <v>0.0607466738781416+0.0940782729843281i</v>
      </c>
      <c r="U3577" t="str">
        <f t="shared" si="1874"/>
        <v>0.00005-0.000146770452324734i</v>
      </c>
      <c r="V3577" t="str">
        <f t="shared" si="1875"/>
        <v>3.33333333333333E-06-0.000161447497557208i</v>
      </c>
      <c r="W3577" t="str">
        <f t="shared" si="1876"/>
        <v>0.0000141447255344075-0.0000787865889953442i</v>
      </c>
      <c r="X3577" t="str">
        <f t="shared" si="1877"/>
        <v>0.000014258102696164-0.0000787443314487264i</v>
      </c>
      <c r="Y3577" t="str">
        <f t="shared" si="1878"/>
        <v>0.009+1.03232734596961i</v>
      </c>
      <c r="Z3577" t="str">
        <f t="shared" si="1879"/>
        <v>-0.00106620978271325-0.00020268811949685i</v>
      </c>
      <c r="AA3577" t="str">
        <f t="shared" si="1880"/>
        <v>0.118428519624609-13.561590136854i</v>
      </c>
      <c r="AB3577" t="str">
        <f t="shared" si="1881"/>
        <v>0.419629680956162+0.649879790233678i</v>
      </c>
      <c r="AC3577" t="str">
        <f t="shared" si="1882"/>
        <v>1.1280856931947-0.0756918916807795i</v>
      </c>
      <c r="AD3577" t="str">
        <f t="shared" si="1883"/>
        <v>0.331835579150974+0.598356186075753i</v>
      </c>
      <c r="AE3577" t="str">
        <f t="shared" si="1884"/>
        <v>-0.000232526650598082-0.000705232348661216i</v>
      </c>
      <c r="AF3577" t="str">
        <f t="shared" si="1885"/>
        <v>-15.0849448482781-0.216663438195189i</v>
      </c>
      <c r="AG3577" t="str">
        <f t="shared" si="1886"/>
        <v>1.02951733573507-0.0160342675614042i</v>
      </c>
      <c r="AH3577" t="str">
        <f t="shared" si="1887"/>
        <v>0.00309621560915049+0.0104305350528211i</v>
      </c>
      <c r="AI3577">
        <f t="shared" si="1888"/>
        <v>-39.267120798112828</v>
      </c>
      <c r="AJ3577">
        <f t="shared" si="1889"/>
        <v>73.466926414249926</v>
      </c>
      <c r="AK3577"/>
      <c r="AL3577"/>
      <c r="AM3577"/>
      <c r="AN3577"/>
    </row>
    <row r="3578" spans="1:40" x14ac:dyDescent="0.25">
      <c r="A3578"/>
      <c r="B3578">
        <f t="shared" si="1890"/>
        <v>1644000</v>
      </c>
      <c r="C3578" s="186" t="str">
        <f t="shared" si="1858"/>
        <v>-2.82773763110485E-08+0.00148967307792295i</v>
      </c>
      <c r="D3578" s="158" t="str">
        <f t="shared" si="1859"/>
        <v>-5.95700617379917+0.0114208269307426i</v>
      </c>
      <c r="E3578" t="str">
        <f t="shared" si="1860"/>
        <v>2870</v>
      </c>
      <c r="F3578" t="str">
        <f t="shared" si="1861"/>
        <v>0.777000777000777</v>
      </c>
      <c r="G3578" t="str">
        <f t="shared" si="1856"/>
        <v>0.777000777000777</v>
      </c>
      <c r="H3578" t="str">
        <f t="shared" si="1862"/>
        <v>9.12794613264131+0.227952675282028i</v>
      </c>
      <c r="I3578" t="str">
        <f t="shared" si="1863"/>
        <v>6455.97290312703i</v>
      </c>
      <c r="J3578" t="str">
        <f t="shared" si="1857"/>
        <v>-35650.0507886587+1396.27716037503i</v>
      </c>
      <c r="K3578" t="str">
        <f t="shared" si="1864"/>
        <v>0.00708185994416149-0.180815581499388i</v>
      </c>
      <c r="L3578" t="str">
        <f t="shared" si="1865"/>
        <v>0.000525331724843322-0.0112412853340152i</v>
      </c>
      <c r="M3578" t="str">
        <f t="shared" si="1866"/>
        <v>0.00760719166900481-0.192056866833403i</v>
      </c>
      <c r="N3578" t="str">
        <f t="shared" si="1867"/>
        <v>-7.29099157839599i</v>
      </c>
      <c r="O3578" t="str">
        <f t="shared" si="1868"/>
        <v>0.533717159501751-0.845663049715064i</v>
      </c>
      <c r="P3578" t="str">
        <f t="shared" si="1869"/>
        <v>0.466282840498249+0.845663049715064i</v>
      </c>
      <c r="Q3578" t="str">
        <f t="shared" si="1870"/>
        <v>-0.466282840498249+6.44532852868093i</v>
      </c>
      <c r="R3578" t="str">
        <f t="shared" si="1871"/>
        <v>0.125316011797476-0.0814102095966354i</v>
      </c>
      <c r="S3578" t="str">
        <f t="shared" si="1872"/>
        <v>0.752596343347703i</v>
      </c>
      <c r="T3578" t="str">
        <f t="shared" si="1873"/>
        <v>0.0612690260535979+0.0943123722416981i</v>
      </c>
      <c r="U3578" t="str">
        <f t="shared" si="1874"/>
        <v>0.00005-0.00014668117589388i</v>
      </c>
      <c r="V3578" t="str">
        <f t="shared" si="1875"/>
        <v>3.33333333333333E-06-0.000161349293483268i</v>
      </c>
      <c r="W3578" t="str">
        <f t="shared" si="1876"/>
        <v>0.0000141443354588022-0.0000787409181888809i</v>
      </c>
      <c r="X3578" t="str">
        <f t="shared" si="1877"/>
        <v>0.0000142575770465854-0.0000786986864993178i</v>
      </c>
      <c r="Y3578" t="str">
        <f t="shared" si="1878"/>
        <v>0.009+1.03295566450032i</v>
      </c>
      <c r="Z3578" t="str">
        <f t="shared" si="1879"/>
        <v>-0.0010649436862705-0.000202546636501329i</v>
      </c>
      <c r="AA3578" t="str">
        <f t="shared" si="1880"/>
        <v>0.11828447246065-13.5533410237955i</v>
      </c>
      <c r="AB3578" t="str">
        <f t="shared" si="1881"/>
        <v>0.423238018050851+0.651496915755304i</v>
      </c>
      <c r="AC3578" t="str">
        <f t="shared" si="1882"/>
        <v>1.12834410911651-0.0763297057617096i</v>
      </c>
      <c r="AD3578" t="str">
        <f t="shared" si="1883"/>
        <v>0.3345066625061+0.600020601348146i</v>
      </c>
      <c r="AE3578" t="str">
        <f t="shared" si="1884"/>
        <v>-0.000234698603616717-0.000706741350415834i</v>
      </c>
      <c r="AF3578" t="str">
        <f t="shared" si="1885"/>
        <v>-15.0849523064405-0.216531848351285i</v>
      </c>
      <c r="AG3578" t="str">
        <f t="shared" si="1886"/>
        <v>1.02958209980725-0.0161550092999987i</v>
      </c>
      <c r="AH3578" t="str">
        <f t="shared" si="1887"/>
        <v>0.00312603808776476+0.0104532513364924i</v>
      </c>
      <c r="AI3578">
        <f t="shared" si="1888"/>
        <v>-39.242976779139454</v>
      </c>
      <c r="AJ3578">
        <f t="shared" si="1889"/>
        <v>73.350739334045727</v>
      </c>
      <c r="AK3578"/>
      <c r="AL3578"/>
      <c r="AM3578"/>
      <c r="AN3578"/>
    </row>
    <row r="3579" spans="1:40" x14ac:dyDescent="0.25">
      <c r="A3579"/>
      <c r="B3579">
        <f t="shared" si="1890"/>
        <v>1645000</v>
      </c>
      <c r="C3579" s="186" t="str">
        <f t="shared" si="1858"/>
        <v>-2.82430069720168E-08+0.00148876750158444i</v>
      </c>
      <c r="D3579" s="158" t="str">
        <f t="shared" si="1859"/>
        <v>-5.95700617353568+0.011413884178814i</v>
      </c>
      <c r="E3579" t="str">
        <f t="shared" si="1860"/>
        <v>2870</v>
      </c>
      <c r="F3579" t="str">
        <f t="shared" si="1861"/>
        <v>0.777000777000777</v>
      </c>
      <c r="G3579" t="str">
        <f t="shared" si="1856"/>
        <v>0.777000777000777</v>
      </c>
      <c r="H3579" t="str">
        <f t="shared" si="1862"/>
        <v>9.12795357748291+0.227814302308756i</v>
      </c>
      <c r="I3579" t="str">
        <f t="shared" si="1863"/>
        <v>6459.89989394401i</v>
      </c>
      <c r="J3579" t="str">
        <f t="shared" si="1857"/>
        <v>-35693.4350874004+1397.12647738255i</v>
      </c>
      <c r="K3579" t="str">
        <f t="shared" si="1864"/>
        <v>0.0070732650832806-0.180705993475294i</v>
      </c>
      <c r="L3579" t="str">
        <f t="shared" si="1865"/>
        <v>0.000524694607509799-0.0112344814818025i</v>
      </c>
      <c r="M3579" t="str">
        <f t="shared" si="1866"/>
        <v>0.0075979596907904-0.191940474957097i</v>
      </c>
      <c r="N3579" t="str">
        <f t="shared" si="1867"/>
        <v>-7.2954264881152i</v>
      </c>
      <c r="O3579" t="str">
        <f t="shared" si="1868"/>
        <v>0.529961483838436-0.84802171295773i</v>
      </c>
      <c r="P3579" t="str">
        <f t="shared" si="1869"/>
        <v>0.470038516161564+0.84802171295773i</v>
      </c>
      <c r="Q3579" t="str">
        <f t="shared" si="1870"/>
        <v>-0.470038516161564+6.44740477515747i</v>
      </c>
      <c r="R3579" t="str">
        <f t="shared" si="1871"/>
        <v>0.125546960674926-0.0820563376607418i</v>
      </c>
      <c r="S3579" t="str">
        <f t="shared" si="1872"/>
        <v>0.75305412701154i</v>
      </c>
      <c r="T3579" t="str">
        <f t="shared" si="1873"/>
        <v>0.0617928637228741+0.0945436568700085i</v>
      </c>
      <c r="U3579" t="str">
        <f t="shared" si="1874"/>
        <v>0.00005-0.000146592008005798i</v>
      </c>
      <c r="V3579" t="str">
        <f t="shared" si="1875"/>
        <v>3.33333333333333E-06-0.000161251208806378i</v>
      </c>
      <c r="W3579" t="str">
        <f t="shared" si="1876"/>
        <v>0.0000141439451734926-0.0000786953041196605i</v>
      </c>
      <c r="X3579" t="str">
        <f t="shared" si="1877"/>
        <v>0.0000142570514346778-0.0000786530982553991i</v>
      </c>
      <c r="Y3579" t="str">
        <f t="shared" si="1878"/>
        <v>0.009+1.03358398303104i</v>
      </c>
      <c r="Z3579" t="str">
        <f t="shared" si="1879"/>
        <v>-0.00106367989590146-0.00020240534618355i</v>
      </c>
      <c r="AA3579" t="str">
        <f t="shared" si="1880"/>
        <v>0.118140687946881-13.5451019399978i</v>
      </c>
      <c r="AB3579" t="str">
        <f t="shared" si="1881"/>
        <v>0.426856616732849+0.653094598205913i</v>
      </c>
      <c r="AC3579" t="str">
        <f t="shared" si="1882"/>
        <v>1.12859852673924-0.0769688753228411i</v>
      </c>
      <c r="AD3579" t="str">
        <f t="shared" si="1883"/>
        <v>0.337185019786848+0.601673078483035i</v>
      </c>
      <c r="AE3579" t="str">
        <f t="shared" si="1884"/>
        <v>-0.000236875079006725-0.000708235608145408i</v>
      </c>
      <c r="AF3579" t="str">
        <f t="shared" si="1885"/>
        <v>-15.0849597510186-0.216400418129942i</v>
      </c>
      <c r="AG3579" t="str">
        <f t="shared" si="1886"/>
        <v>1.02964620159916-0.0162759666871558i</v>
      </c>
      <c r="AH3579" t="str">
        <f t="shared" si="1887"/>
        <v>0.00315592419070448+0.0104757645970975i</v>
      </c>
      <c r="AI3579">
        <f t="shared" si="1888"/>
        <v>-39.219004022931991</v>
      </c>
      <c r="AJ3579">
        <f t="shared" si="1889"/>
        <v>73.234570262980341</v>
      </c>
      <c r="AK3579"/>
      <c r="AL3579"/>
      <c r="AM3579"/>
      <c r="AN3579"/>
    </row>
    <row r="3580" spans="1:40" x14ac:dyDescent="0.25">
      <c r="A3580"/>
      <c r="B3580">
        <f t="shared" si="1890"/>
        <v>1646000</v>
      </c>
      <c r="C3580" s="186" t="str">
        <f t="shared" si="1858"/>
        <v>-2.82087002555199E-08+0.00148786302558169i</v>
      </c>
      <c r="D3580" s="158" t="str">
        <f t="shared" si="1859"/>
        <v>-5.95700617327266+0.011406949862793i</v>
      </c>
      <c r="E3580" t="str">
        <f t="shared" si="1860"/>
        <v>2870</v>
      </c>
      <c r="F3580" t="str">
        <f t="shared" si="1861"/>
        <v>0.777000777000777</v>
      </c>
      <c r="G3580" t="str">
        <f t="shared" si="1856"/>
        <v>0.777000777000777</v>
      </c>
      <c r="H3580" t="str">
        <f t="shared" si="1862"/>
        <v>9.12796100877269+0.227676097103906i</v>
      </c>
      <c r="I3580" t="str">
        <f t="shared" si="1863"/>
        <v>6463.826884761i</v>
      </c>
      <c r="J3580" t="str">
        <f t="shared" si="1857"/>
        <v>-35736.8457675946+1397.97579439008i</v>
      </c>
      <c r="K3580" t="str">
        <f t="shared" si="1864"/>
        <v>0.00706468585189014-0.180596538007767i</v>
      </c>
      <c r="L3580" t="str">
        <f t="shared" si="1865"/>
        <v>0.000524058647667946-0.0112276858426983i</v>
      </c>
      <c r="M3580" t="str">
        <f t="shared" si="1866"/>
        <v>0.00758874449955809-0.191824223850465i</v>
      </c>
      <c r="N3580" t="str">
        <f t="shared" si="1867"/>
        <v>-7.29986139783442i</v>
      </c>
      <c r="O3580" t="str">
        <f t="shared" si="1868"/>
        <v>0.526195384684914-0.850363696976944i</v>
      </c>
      <c r="P3580" t="str">
        <f t="shared" si="1869"/>
        <v>0.473804615315086+0.850363696976944i</v>
      </c>
      <c r="Q3580" t="str">
        <f t="shared" si="1870"/>
        <v>-0.473804615315086+6.44949770085748i</v>
      </c>
      <c r="R3580" t="str">
        <f t="shared" si="1871"/>
        <v>0.125773877891623-0.0827036280787101i</v>
      </c>
      <c r="S3580" t="str">
        <f t="shared" si="1872"/>
        <v>0.753511910675377i</v>
      </c>
      <c r="T3580" t="str">
        <f t="shared" si="1873"/>
        <v>0.0623181688133746+0.0947721150431684i</v>
      </c>
      <c r="U3580" t="str">
        <f t="shared" si="1874"/>
        <v>0.00005-0.00014650294846266i</v>
      </c>
      <c r="V3580" t="str">
        <f t="shared" si="1875"/>
        <v>3.33333333333333E-06-0.000161153243308926i</v>
      </c>
      <c r="W3580" t="str">
        <f t="shared" si="1876"/>
        <v>0.0000141435546785259-0.0000786497466840003i</v>
      </c>
      <c r="X3580" t="str">
        <f t="shared" si="1877"/>
        <v>0.0000142565258598876-0.0000786075666133467i</v>
      </c>
      <c r="Y3580" t="str">
        <f t="shared" si="1878"/>
        <v>0.009+1.03421230156176i</v>
      </c>
      <c r="Z3580" t="str">
        <f t="shared" si="1879"/>
        <v>-0.00106241840600283-0.000202264248135901i</v>
      </c>
      <c r="AA3580" t="str">
        <f t="shared" si="1880"/>
        <v>0.117997165445129-13.5368728671817i</v>
      </c>
      <c r="AB3580" t="str">
        <f t="shared" si="1881"/>
        <v>0.430485352159146+0.654672755892492i</v>
      </c>
      <c r="AC3580" t="str">
        <f t="shared" si="1882"/>
        <v>1.12884893662346-0.0776093742816326i</v>
      </c>
      <c r="AD3580" t="str">
        <f t="shared" si="1883"/>
        <v>0.339870597197024+0.603313586240148i</v>
      </c>
      <c r="AE3580" t="str">
        <f t="shared" si="1884"/>
        <v>-0.000239056009210254-0.000709715129418664i</v>
      </c>
      <c r="AF3580" t="str">
        <f t="shared" si="1885"/>
        <v>-15.0849671820454-0.216269147241113i</v>
      </c>
      <c r="AG3580" t="str">
        <f t="shared" si="1886"/>
        <v>1.02970964076069-0.0163971366964441i</v>
      </c>
      <c r="AH3580" t="str">
        <f t="shared" si="1887"/>
        <v>0.00318587305251623+0.010498075033162i</v>
      </c>
      <c r="AI3580">
        <f t="shared" si="1888"/>
        <v>-39.195201067621525</v>
      </c>
      <c r="AJ3580">
        <f t="shared" si="1889"/>
        <v>73.118419033862992</v>
      </c>
      <c r="AK3580"/>
      <c r="AL3580"/>
      <c r="AM3580"/>
      <c r="AN3580"/>
    </row>
    <row r="3581" spans="1:40" x14ac:dyDescent="0.25">
      <c r="A3581"/>
      <c r="B3581">
        <f t="shared" si="1890"/>
        <v>1647000</v>
      </c>
      <c r="C3581" s="186" t="str">
        <f t="shared" si="1858"/>
        <v>-2.81744560095162E-08+0.00148695964791046i</v>
      </c>
      <c r="D3581" s="158" t="str">
        <f t="shared" si="1859"/>
        <v>-5.95700617301012+0.0114000239673135i</v>
      </c>
      <c r="E3581" t="str">
        <f t="shared" si="1860"/>
        <v>2870</v>
      </c>
      <c r="F3581" t="str">
        <f t="shared" si="1861"/>
        <v>0.777000777000777</v>
      </c>
      <c r="G3581" t="str">
        <f t="shared" si="1856"/>
        <v>0.777000777000777</v>
      </c>
      <c r="H3581" t="str">
        <f t="shared" si="1862"/>
        <v>9.12796842654353+0.227538059362774i</v>
      </c>
      <c r="I3581" t="str">
        <f t="shared" si="1863"/>
        <v>6467.75387557799i</v>
      </c>
      <c r="J3581" t="str">
        <f t="shared" si="1857"/>
        <v>-35780.2828292414+1398.82511139761i</v>
      </c>
      <c r="K3581" t="str">
        <f t="shared" si="1864"/>
        <v>0.00705612221213591-0.180487214856806i</v>
      </c>
      <c r="L3581" t="str">
        <f t="shared" si="1865"/>
        <v>0.000523423842517643-0.0112208984018731i</v>
      </c>
      <c r="M3581" t="str">
        <f t="shared" si="1866"/>
        <v>0.00757954605465355-0.191708113258679i</v>
      </c>
      <c r="N3581" t="str">
        <f t="shared" si="1867"/>
        <v>-7.30429630755364i</v>
      </c>
      <c r="O3581" t="str">
        <f t="shared" si="1868"/>
        <v>0.522418936114307-0.85268895570964i</v>
      </c>
      <c r="P3581" t="str">
        <f t="shared" si="1869"/>
        <v>0.477581063885693+0.85268895570964i</v>
      </c>
      <c r="Q3581" t="str">
        <f t="shared" si="1870"/>
        <v>-0.477581063885693+6.451607351844i</v>
      </c>
      <c r="R3581" t="str">
        <f t="shared" si="1871"/>
        <v>0.125996755298284-0.0833520546121722i</v>
      </c>
      <c r="S3581" t="str">
        <f t="shared" si="1872"/>
        <v>0.753969694339212i</v>
      </c>
      <c r="T3581" t="str">
        <f t="shared" si="1873"/>
        <v>0.0628449231384848+0.0949977350799797i</v>
      </c>
      <c r="U3581" t="str">
        <f t="shared" si="1874"/>
        <v>0.0000500000000000001-0.000146413997067115i</v>
      </c>
      <c r="V3581" t="str">
        <f t="shared" si="1875"/>
        <v>3.33333333333333E-06-0.000161055396773826i</v>
      </c>
      <c r="W3581" t="str">
        <f t="shared" si="1876"/>
        <v>0.0000141431639739498-0.0000786042457784682i</v>
      </c>
      <c r="X3581" t="str">
        <f t="shared" si="1877"/>
        <v>0.0000142560003216634-0.0000785620914697869i</v>
      </c>
      <c r="Y3581" t="str">
        <f t="shared" si="1878"/>
        <v>0.009+1.03484062009248i</v>
      </c>
      <c r="Z3581" t="str">
        <f t="shared" si="1879"/>
        <v>-0.00106115921098834-0.000202123341951944i</v>
      </c>
      <c r="AA3581" t="str">
        <f t="shared" si="1880"/>
        <v>0.117853904319166-13.5286537871126i</v>
      </c>
      <c r="AB3581" t="str">
        <f t="shared" si="1881"/>
        <v>0.434124098699108+0.65623130812293i</v>
      </c>
      <c r="AC3581" t="str">
        <f t="shared" si="1882"/>
        <v>1.12909532954105-0.0782511764593073i</v>
      </c>
      <c r="AD3581" t="str">
        <f t="shared" si="1883"/>
        <v>0.342563340812431+0.604942093623726i</v>
      </c>
      <c r="AE3581" t="str">
        <f t="shared" si="1884"/>
        <v>-0.000241241326799414-0.000711179922038616i</v>
      </c>
      <c r="AF3581" t="str">
        <f t="shared" si="1885"/>
        <v>-15.0849745995537-0.216138035395461i</v>
      </c>
      <c r="AG3581" t="str">
        <f t="shared" si="1886"/>
        <v>1.02977241695454-0.0165185163024026i</v>
      </c>
      <c r="AH3581" t="str">
        <f t="shared" si="1887"/>
        <v>0.0032158838104557+0.0105201828451418i</v>
      </c>
      <c r="AI3581">
        <f t="shared" si="1888"/>
        <v>-39.171566470663478</v>
      </c>
      <c r="AJ3581">
        <f t="shared" si="1889"/>
        <v>73.002285479547737</v>
      </c>
      <c r="AK3581"/>
      <c r="AL3581"/>
      <c r="AM3581"/>
      <c r="AN3581"/>
    </row>
    <row r="3582" spans="1:40" x14ac:dyDescent="0.25">
      <c r="A3582"/>
      <c r="B3582">
        <f t="shared" si="1890"/>
        <v>1648000</v>
      </c>
      <c r="C3582" s="186" t="str">
        <f t="shared" si="1858"/>
        <v>-2.81402740824239E-08+0.00148605736657136i</v>
      </c>
      <c r="D3582" s="158" t="str">
        <f t="shared" si="1859"/>
        <v>-5.95700617274806+0.0113931064770471i</v>
      </c>
      <c r="E3582" t="str">
        <f t="shared" si="1860"/>
        <v>2870</v>
      </c>
      <c r="F3582" t="str">
        <f t="shared" si="1861"/>
        <v>0.777000777000777</v>
      </c>
      <c r="G3582" t="str">
        <f t="shared" si="1856"/>
        <v>0.777000777000777</v>
      </c>
      <c r="H3582" t="str">
        <f t="shared" si="1862"/>
        <v>9.12797583082819+0.227400188781387i</v>
      </c>
      <c r="I3582" t="str">
        <f t="shared" si="1863"/>
        <v>6471.68086639497i</v>
      </c>
      <c r="J3582" t="str">
        <f t="shared" si="1857"/>
        <v>-35823.7462723408+1399.67442840513i</v>
      </c>
      <c r="K3582" t="str">
        <f t="shared" si="1864"/>
        <v>0.00704757412627822-0.180378023782991i</v>
      </c>
      <c r="L3582" t="str">
        <f t="shared" si="1865"/>
        <v>0.000522790189267221-0.011214119144533i</v>
      </c>
      <c r="M3582" t="str">
        <f t="shared" si="1866"/>
        <v>0.00757036431554544-0.191592142927524i</v>
      </c>
      <c r="N3582" t="str">
        <f t="shared" si="1867"/>
        <v>-7.30873121727286i</v>
      </c>
      <c r="O3582" t="str">
        <f t="shared" si="1868"/>
        <v>0.518632212403287-0.854997443421717i</v>
      </c>
      <c r="P3582" t="str">
        <f t="shared" si="1869"/>
        <v>0.481367787596713+0.854997443421717i</v>
      </c>
      <c r="Q3582" t="str">
        <f t="shared" si="1870"/>
        <v>-0.481367787596713+6.45373377385114i</v>
      </c>
      <c r="R3582" t="str">
        <f t="shared" si="1871"/>
        <v>0.126215584959215-0.0840015909372186i</v>
      </c>
      <c r="S3582" t="str">
        <f t="shared" si="1872"/>
        <v>0.754427478003049i</v>
      </c>
      <c r="T3582" t="str">
        <f t="shared" si="1873"/>
        <v>0.0633731083990096+0.0952205054454601i</v>
      </c>
      <c r="U3582" t="str">
        <f t="shared" si="1874"/>
        <v>0.0000500000000000001-0.000146325153622293i</v>
      </c>
      <c r="V3582" t="str">
        <f t="shared" si="1875"/>
        <v>3.33333333333333E-06-0.000160957668984522i</v>
      </c>
      <c r="W3582" t="str">
        <f t="shared" si="1876"/>
        <v>0.0000141427730598118-0.0000785588012998842i</v>
      </c>
      <c r="X3582" t="str">
        <f t="shared" si="1877"/>
        <v>0.0000142554748194553-0.0000785166727215982i</v>
      </c>
      <c r="Y3582" t="str">
        <f t="shared" si="1878"/>
        <v>0.009+1.0354689386232i</v>
      </c>
      <c r="Z3582" t="str">
        <f t="shared" si="1879"/>
        <v>-0.00105990230528863-0.000201982627226387i</v>
      </c>
      <c r="AA3582" t="str">
        <f t="shared" si="1880"/>
        <v>0.117710903934684-13.5204446815998i</v>
      </c>
      <c r="AB3582" t="str">
        <f t="shared" si="1881"/>
        <v>0.437772729944407+0.657770175215152i</v>
      </c>
      <c r="AC3582" t="str">
        <f t="shared" si="1882"/>
        <v>1.12933769647637-0.0788942555830023i</v>
      </c>
      <c r="AD3582" t="str">
        <f t="shared" si="1883"/>
        <v>0.34526319658201+0.606558569883026i</v>
      </c>
      <c r="AE3582" t="str">
        <f t="shared" si="1884"/>
        <v>-0.000243430964476939-0.000712629994041808i</v>
      </c>
      <c r="AF3582" t="str">
        <f t="shared" si="1885"/>
        <v>-15.0849820035763-0.21600708230434i</v>
      </c>
      <c r="AG3582" t="str">
        <f t="shared" si="1886"/>
        <v>1.02983452985625-0.0166401024805934i</v>
      </c>
      <c r="AH3582" t="str">
        <f t="shared" si="1887"/>
        <v>0.0032459556044817+0.0105420882354081i</v>
      </c>
      <c r="AI3582">
        <f t="shared" si="1888"/>
        <v>-39.148098808504841</v>
      </c>
      <c r="AJ3582">
        <f t="shared" si="1889"/>
        <v>72.886169432933386</v>
      </c>
      <c r="AK3582"/>
      <c r="AL3582"/>
      <c r="AM3582"/>
      <c r="AN3582"/>
    </row>
    <row r="3583" spans="1:40" x14ac:dyDescent="0.25">
      <c r="A3583"/>
      <c r="B3583">
        <f t="shared" si="1890"/>
        <v>1649000</v>
      </c>
      <c r="C3583" s="186" t="str">
        <f t="shared" si="1858"/>
        <v>-2.8106154323121E-08+0.00148515617956984i</v>
      </c>
      <c r="D3583" s="158" t="str">
        <f t="shared" si="1859"/>
        <v>-5.95700617248647+0.0113861973767021i</v>
      </c>
      <c r="E3583" t="str">
        <f t="shared" si="1860"/>
        <v>2870</v>
      </c>
      <c r="F3583" t="str">
        <f t="shared" si="1861"/>
        <v>0.777000777000777</v>
      </c>
      <c r="G3583" t="str">
        <f t="shared" si="1856"/>
        <v>0.777000777000777</v>
      </c>
      <c r="H3583" t="str">
        <f t="shared" si="1862"/>
        <v>9.12798322165933+0.227262485056513i</v>
      </c>
      <c r="I3583" t="str">
        <f t="shared" si="1863"/>
        <v>6475.60785721196i</v>
      </c>
      <c r="J3583" t="str">
        <f t="shared" si="1857"/>
        <v>-35867.2360968928+1400.52374541266i</v>
      </c>
      <c r="K3583" t="str">
        <f t="shared" si="1864"/>
        <v>0.00703904155669164-0.18026896454748i</v>
      </c>
      <c r="L3583" t="str">
        <f t="shared" si="1865"/>
        <v>0.000522157685133453-0.0112073480559197i</v>
      </c>
      <c r="M3583" t="str">
        <f t="shared" si="1866"/>
        <v>0.00756119924182509-0.1914763126034i</v>
      </c>
      <c r="N3583" t="str">
        <f t="shared" si="1867"/>
        <v>-7.31316612699208i</v>
      </c>
      <c r="O3583" t="str">
        <f t="shared" si="1868"/>
        <v>0.514835288030621-0.857289114708934i</v>
      </c>
      <c r="P3583" t="str">
        <f t="shared" si="1869"/>
        <v>0.485164711969379+0.857289114708934i</v>
      </c>
      <c r="Q3583" t="str">
        <f t="shared" si="1870"/>
        <v>-0.485164711969379+6.45587701228315i</v>
      </c>
      <c r="R3583" t="str">
        <f t="shared" si="1871"/>
        <v>0.126430359153381-0.0846522106465812i</v>
      </c>
      <c r="S3583" t="str">
        <f t="shared" si="1872"/>
        <v>0.754885261666886i</v>
      </c>
      <c r="T3583" t="str">
        <f t="shared" si="1873"/>
        <v>0.0639027061846248+0.0954404147521384i</v>
      </c>
      <c r="U3583" t="str">
        <f t="shared" si="1874"/>
        <v>0.0000500000000000001-0.0001462364179318i</v>
      </c>
      <c r="V3583" t="str">
        <f t="shared" si="1875"/>
        <v>3.33333333333333E-06-0.00016086005972498i</v>
      </c>
      <c r="W3583" t="str">
        <f t="shared" si="1876"/>
        <v>0.0000141423819361595-0.0000785134131453168i</v>
      </c>
      <c r="X3583" t="str">
        <f t="shared" si="1877"/>
        <v>0.0000142549493527156-0.0000784713102659079i</v>
      </c>
      <c r="Y3583" t="str">
        <f t="shared" si="1878"/>
        <v>0.009+1.03609725715391i</v>
      </c>
      <c r="Z3583" t="str">
        <f t="shared" si="1879"/>
        <v>-0.00105864768335126-0.000201842103555107i</v>
      </c>
      <c r="AA3583" t="str">
        <f t="shared" si="1880"/>
        <v>0.117568163659307-13.5122455324972i</v>
      </c>
      <c r="AB3583" t="str">
        <f t="shared" si="1881"/>
        <v>0.441431118719052+0.659289278506071i</v>
      </c>
      <c r="AC3583" t="str">
        <f t="shared" si="1882"/>
        <v>1.12957602862747-0.0795385852879343i</v>
      </c>
      <c r="AD3583" t="str">
        <f t="shared" si="1883"/>
        <v>0.347970110328935+0.608162984512732i</v>
      </c>
      <c r="AE3583" t="str">
        <f t="shared" si="1884"/>
        <v>-0.000245624855076807-0.000714065353697487i</v>
      </c>
      <c r="AF3583" t="str">
        <f t="shared" si="1885"/>
        <v>-15.0849893941458-0.215876287679811i</v>
      </c>
      <c r="AG3583" t="str">
        <f t="shared" si="1886"/>
        <v>1.02989597915416-0.0167618922076527i</v>
      </c>
      <c r="AH3583" t="str">
        <f t="shared" si="1887"/>
        <v>0.00327608757724967+0.0105637914082327i</v>
      </c>
      <c r="AI3583">
        <f t="shared" si="1888"/>
        <v>-39.124796676258576</v>
      </c>
      <c r="AJ3583">
        <f t="shared" si="1889"/>
        <v>72.770070726966011</v>
      </c>
      <c r="AK3583"/>
      <c r="AL3583"/>
      <c r="AM3583"/>
      <c r="AN3583"/>
    </row>
    <row r="3584" spans="1:40" x14ac:dyDescent="0.25">
      <c r="A3584"/>
      <c r="B3584">
        <f t="shared" si="1890"/>
        <v>1650000</v>
      </c>
      <c r="C3584" s="186" t="str">
        <f t="shared" si="1858"/>
        <v>-2.80720965809434E-08+0.00148425608491621i</v>
      </c>
      <c r="D3584" s="158" t="str">
        <f t="shared" si="1859"/>
        <v>-5.95700617222537+0.0113792966510243i</v>
      </c>
      <c r="E3584" t="str">
        <f t="shared" si="1860"/>
        <v>2870</v>
      </c>
      <c r="F3584" t="str">
        <f t="shared" si="1861"/>
        <v>0.777000777000777</v>
      </c>
      <c r="G3584" t="str">
        <f t="shared" si="1856"/>
        <v>0.777000777000777</v>
      </c>
      <c r="H3584" t="str">
        <f t="shared" si="1862"/>
        <v>9.12799059906954+0.227124947885647i</v>
      </c>
      <c r="I3584" t="str">
        <f t="shared" si="1863"/>
        <v>6479.53484802895i</v>
      </c>
      <c r="J3584" t="str">
        <f t="shared" si="1857"/>
        <v>-35910.7523028973+1401.37306242019i</v>
      </c>
      <c r="K3584" t="str">
        <f t="shared" si="1864"/>
        <v>0.00703052446586422-0.180160036912004i</v>
      </c>
      <c r="L3584" t="str">
        <f t="shared" si="1865"/>
        <v>0.000521526327341492-0.0112005851213101i</v>
      </c>
      <c r="M3584" t="str">
        <f t="shared" si="1866"/>
        <v>0.00755205079320571-0.191360622033314i</v>
      </c>
      <c r="N3584" t="str">
        <f t="shared" si="1867"/>
        <v>-7.3176010367113i</v>
      </c>
      <c r="O3584" t="str">
        <f t="shared" si="1868"/>
        <v>0.511028237675703-0.859563924497803i</v>
      </c>
      <c r="P3584" t="str">
        <f t="shared" si="1869"/>
        <v>0.488971762324297+0.859563924497803i</v>
      </c>
      <c r="Q3584" t="str">
        <f t="shared" si="1870"/>
        <v>-0.488971762324297+6.4580371122135i</v>
      </c>
      <c r="R3584" t="str">
        <f t="shared" si="1871"/>
        <v>0.12664107037546-0.0853038872518341i</v>
      </c>
      <c r="S3584" t="str">
        <f t="shared" si="1872"/>
        <v>0.755343045330723i</v>
      </c>
      <c r="T3584" t="str">
        <f t="shared" si="1873"/>
        <v>0.064433697975349+0.0956574517613424i</v>
      </c>
      <c r="U3584" t="str">
        <f t="shared" si="1874"/>
        <v>0.0000499999999999999-0.00014614778979972i</v>
      </c>
      <c r="V3584" t="str">
        <f t="shared" si="1875"/>
        <v>3.33333333333333E-06-0.000160762568779692i</v>
      </c>
      <c r="W3584" t="str">
        <f t="shared" si="1876"/>
        <v>0.0000141419906030403-0.0000784680812120856i</v>
      </c>
      <c r="X3584" t="str">
        <f t="shared" si="1877"/>
        <v>0.000014254423920898-0.0000784260040000936i</v>
      </c>
      <c r="Y3584" t="str">
        <f t="shared" si="1878"/>
        <v>0.009+1.03672557568463i</v>
      </c>
      <c r="Z3584" t="str">
        <f t="shared" si="1879"/>
        <v>-0.00105739533964054-0.000201701770535112i</v>
      </c>
      <c r="AA3584" t="str">
        <f t="shared" si="1880"/>
        <v>0.117425682862562-13.5040563217017i</v>
      </c>
      <c r="AB3584" t="str">
        <f t="shared" si="1881"/>
        <v>0.445099137089554+0.660788540360484i</v>
      </c>
      <c r="AC3584" t="str">
        <f t="shared" si="1882"/>
        <v>1.12981031740718-0.0801841391195777i</v>
      </c>
      <c r="AD3584" t="str">
        <f t="shared" si="1883"/>
        <v>0.350684027751758+0.60975530725346i</v>
      </c>
      <c r="AE3584" t="str">
        <f t="shared" si="1884"/>
        <v>-0.00024782293156488-0.00071548600950681i</v>
      </c>
      <c r="AF3584" t="str">
        <f t="shared" si="1885"/>
        <v>-15.0849967712949-0.215745651234623i</v>
      </c>
      <c r="AG3584" t="str">
        <f t="shared" si="1886"/>
        <v>1.02995676454939-0.0168838824613424i</v>
      </c>
      <c r="AH3584" t="str">
        <f t="shared" si="1887"/>
        <v>0.00330627887410555+0.0105852925697739i</v>
      </c>
      <c r="AI3584">
        <f t="shared" si="1888"/>
        <v>-39.101658687384521</v>
      </c>
      <c r="AJ3584">
        <f t="shared" si="1889"/>
        <v>72.653989194640346</v>
      </c>
      <c r="AK3584"/>
      <c r="AL3584"/>
      <c r="AM3584"/>
      <c r="AN3584"/>
    </row>
    <row r="3585" spans="1:40" x14ac:dyDescent="0.25">
      <c r="A3585"/>
      <c r="B3585">
        <f t="shared" si="1890"/>
        <v>1651000</v>
      </c>
      <c r="C3585" s="186" t="str">
        <f t="shared" si="1858"/>
        <v>-2.80381007056827E-08+0.00148335708062555i</v>
      </c>
      <c r="D3585" s="158" t="str">
        <f t="shared" si="1859"/>
        <v>-5.95700617196473+0.0113724042847959i</v>
      </c>
      <c r="E3585" t="str">
        <f t="shared" si="1860"/>
        <v>2870</v>
      </c>
      <c r="F3585" t="str">
        <f t="shared" si="1861"/>
        <v>0.777000777000777</v>
      </c>
      <c r="G3585" t="str">
        <f t="shared" si="1856"/>
        <v>0.777000777000777</v>
      </c>
      <c r="H3585" t="str">
        <f t="shared" si="1862"/>
        <v>9.12799796309125+0.226987576967015i</v>
      </c>
      <c r="I3585" t="str">
        <f t="shared" si="1863"/>
        <v>6483.46183884594i</v>
      </c>
      <c r="J3585" t="str">
        <f t="shared" si="1857"/>
        <v>-35954.2948903543+1402.22237942772i</v>
      </c>
      <c r="K3585" t="str">
        <f t="shared" si="1864"/>
        <v>0.00702202281639727-0.180051240638866i</v>
      </c>
      <c r="L3585" t="str">
        <f t="shared" si="1865"/>
        <v>0.000520896113124859-0.0111938303260165i</v>
      </c>
      <c r="M3585" t="str">
        <f t="shared" si="1866"/>
        <v>0.00754291892952213-0.191245070964882i</v>
      </c>
      <c r="N3585" t="str">
        <f t="shared" si="1867"/>
        <v>-7.32203594643052i</v>
      </c>
      <c r="O3585" t="str">
        <f t="shared" si="1868"/>
        <v>0.507211136217094-0.861821828046473i</v>
      </c>
      <c r="P3585" t="str">
        <f t="shared" si="1869"/>
        <v>0.492788863782906+0.861821828046473i</v>
      </c>
      <c r="Q3585" t="str">
        <f t="shared" si="1870"/>
        <v>-0.492788863782906+6.46021411838405i</v>
      </c>
      <c r="R3585" t="str">
        <f t="shared" si="1871"/>
        <v>0.126847711336862-0.085956594185606i</v>
      </c>
      <c r="S3585" t="str">
        <f t="shared" si="1872"/>
        <v>0.75580082899456i</v>
      </c>
      <c r="T3585" t="str">
        <f t="shared" si="1873"/>
        <v>0.06496606514303+0.095871605384463i</v>
      </c>
      <c r="U3585" t="str">
        <f t="shared" si="1874"/>
        <v>0.0000499999999999999-0.000146059269030611i</v>
      </c>
      <c r="V3585" t="str">
        <f t="shared" si="1875"/>
        <v>3.33333333333333E-06-0.000160665195933672i</v>
      </c>
      <c r="W3585" t="str">
        <f t="shared" si="1876"/>
        <v>0.0000141415990605019-0.0000784228053977583i</v>
      </c>
      <c r="X3585" t="str">
        <f t="shared" si="1877"/>
        <v>0.0000142538985234583-0.0000783807538217812i</v>
      </c>
      <c r="Y3585" t="str">
        <f t="shared" si="1878"/>
        <v>0.009+1.03735389421535i</v>
      </c>
      <c r="Z3585" t="str">
        <f t="shared" si="1879"/>
        <v>-0.00105614526863763-0.000201561627764574i</v>
      </c>
      <c r="AA3585" t="str">
        <f t="shared" si="1880"/>
        <v>0.117283460915899-13.4958770311552i</v>
      </c>
      <c r="AB3585" t="str">
        <f t="shared" si="1881"/>
        <v>0.448776656375197+0.662267884179801i</v>
      </c>
      <c r="AC3585" t="str">
        <f t="shared" si="1882"/>
        <v>1.13004055444423-0.0808308905358626i</v>
      </c>
      <c r="AD3585" t="str">
        <f t="shared" si="1883"/>
        <v>0.353404894425513+0.611335508092194i</v>
      </c>
      <c r="AE3585" t="str">
        <f t="shared" si="1884"/>
        <v>-0.000250025127039542-0.000716891970202127i</v>
      </c>
      <c r="AF3585" t="str">
        <f t="shared" si="1885"/>
        <v>-15.085004135056-0.215615172682219i</v>
      </c>
      <c r="AG3585" t="str">
        <f t="shared" si="1886"/>
        <v>1.03001688575583-0.0170060702206031i</v>
      </c>
      <c r="AH3585" t="str">
        <f t="shared" si="1887"/>
        <v>0.00333652864307947+0.010606591928063i</v>
      </c>
      <c r="AI3585">
        <f t="shared" si="1888"/>
        <v>-39.078683473376813</v>
      </c>
      <c r="AJ3585">
        <f t="shared" si="1889"/>
        <v>72.537924669002535</v>
      </c>
      <c r="AK3585"/>
      <c r="AL3585"/>
      <c r="AM3585"/>
      <c r="AN3585"/>
    </row>
    <row r="3586" spans="1:40" x14ac:dyDescent="0.25">
      <c r="A3586"/>
      <c r="B3586">
        <f t="shared" si="1890"/>
        <v>1652000</v>
      </c>
      <c r="C3586" s="186" t="str">
        <f t="shared" si="1858"/>
        <v>-2.80041665475863E-08+0.00148245916471783i</v>
      </c>
      <c r="D3586" s="158" t="str">
        <f t="shared" si="1859"/>
        <v>-5.95700617170457+0.0113655202628367i</v>
      </c>
      <c r="E3586" t="str">
        <f t="shared" si="1860"/>
        <v>2870</v>
      </c>
      <c r="F3586" t="str">
        <f t="shared" si="1861"/>
        <v>0.777000777000777</v>
      </c>
      <c r="G3586" t="str">
        <f t="shared" si="1856"/>
        <v>0.777000777000777</v>
      </c>
      <c r="H3586" t="str">
        <f t="shared" si="1862"/>
        <v>9.12800531375686+0.226850371999575i</v>
      </c>
      <c r="I3586" t="str">
        <f t="shared" si="1863"/>
        <v>6487.38882966292i</v>
      </c>
      <c r="J3586" t="str">
        <f t="shared" si="1857"/>
        <v>-35997.863859264+1403.07169643524i</v>
      </c>
      <c r="K3586" t="str">
        <f t="shared" si="1864"/>
        <v>0.00701353657100482-0.179942575490941i</v>
      </c>
      <c r="L3586" t="str">
        <f t="shared" si="1865"/>
        <v>0.00052026703972541-0.0111870836553862i</v>
      </c>
      <c r="M3586" t="str">
        <f t="shared" si="1866"/>
        <v>0.00753380361073023-0.191129659146327i</v>
      </c>
      <c r="N3586" t="str">
        <f t="shared" si="1867"/>
        <v>-7.32647085614974i</v>
      </c>
      <c r="O3586" t="str">
        <f t="shared" si="1868"/>
        <v>0.503384058731041-0.864062780945612i</v>
      </c>
      <c r="P3586" t="str">
        <f t="shared" si="1869"/>
        <v>0.496615941268959+0.864062780945612i</v>
      </c>
      <c r="Q3586" t="str">
        <f t="shared" si="1870"/>
        <v>-0.496615941268959+6.46240807520413i</v>
      </c>
      <c r="R3586" t="str">
        <f t="shared" si="1871"/>
        <v>0.127050274966726-0.0866103048038111i</v>
      </c>
      <c r="S3586" t="str">
        <f t="shared" si="1872"/>
        <v>0.756258612658397i</v>
      </c>
      <c r="T3586" t="str">
        <f t="shared" si="1873"/>
        <v>0.0654997889528511+0.0960828646842041i</v>
      </c>
      <c r="U3586" t="str">
        <f t="shared" si="1874"/>
        <v>0.0000499999999999999-0.000145970855429503i</v>
      </c>
      <c r="V3586" t="str">
        <f t="shared" si="1875"/>
        <v>3.33333333333333E-06-0.000160567940972453i</v>
      </c>
      <c r="W3586" t="str">
        <f t="shared" si="1876"/>
        <v>0.0000141412073085921-0.0000783775856001495i</v>
      </c>
      <c r="X3586" t="str">
        <f t="shared" si="1877"/>
        <v>0.0000142533731598543-0.0000783355596288433i</v>
      </c>
      <c r="Y3586" t="str">
        <f t="shared" si="1878"/>
        <v>0.009+1.03798221274607i</v>
      </c>
      <c r="Z3586" t="str">
        <f t="shared" si="1879"/>
        <v>-0.00105489746484033-0.000201421674842807i</v>
      </c>
      <c r="AA3586" t="str">
        <f t="shared" si="1880"/>
        <v>0.117141497192664-13.4877076428429i</v>
      </c>
      <c r="AB3586" t="str">
        <f t="shared" si="1881"/>
        <v>0.452463547158439+0.663727234410683i</v>
      </c>
      <c r="AC3586" t="str">
        <f t="shared" si="1882"/>
        <v>1.13026673158435-0.0814788129093873i</v>
      </c>
      <c r="AD3586" t="str">
        <f t="shared" si="1883"/>
        <v>0.356132655802841+0.612903557262729i</v>
      </c>
      <c r="AE3586" t="str">
        <f t="shared" si="1884"/>
        <v>-0.000252231374732299-0.000718283244746101i</v>
      </c>
      <c r="AF3586" t="str">
        <f t="shared" si="1885"/>
        <v>-15.0850114854614-0.215484851736738i</v>
      </c>
      <c r="AG3586" t="str">
        <f t="shared" si="1886"/>
        <v>1.03007634250015-0.0171284524656037i</v>
      </c>
      <c r="AH3586" t="str">
        <f t="shared" si="1887"/>
        <v>0.00336683603487895+0.0106276896929883i</v>
      </c>
      <c r="AI3586">
        <f t="shared" si="1888"/>
        <v>-39.055869683460045</v>
      </c>
      <c r="AJ3586">
        <f t="shared" si="1889"/>
        <v>72.421876983151208</v>
      </c>
      <c r="AK3586"/>
      <c r="AL3586"/>
      <c r="AM3586"/>
      <c r="AN3586"/>
    </row>
    <row r="3587" spans="1:40" x14ac:dyDescent="0.25">
      <c r="A3587"/>
      <c r="B3587">
        <f t="shared" si="1890"/>
        <v>1653000</v>
      </c>
      <c r="C3587" s="186" t="str">
        <f t="shared" si="1858"/>
        <v>-2.79702939573531E-08+0.00148156233521773i</v>
      </c>
      <c r="D3587" s="158" t="str">
        <f t="shared" si="1859"/>
        <v>-5.95700617144488+0.0113586445700026i</v>
      </c>
      <c r="E3587" t="str">
        <f t="shared" si="1860"/>
        <v>2870</v>
      </c>
      <c r="F3587" t="str">
        <f t="shared" si="1861"/>
        <v>0.777000777000777</v>
      </c>
      <c r="G3587" t="str">
        <f t="shared" si="1856"/>
        <v>0.777000777000777</v>
      </c>
      <c r="H3587" t="str">
        <f t="shared" si="1862"/>
        <v>9.12801265109862+0.226713332683007i</v>
      </c>
      <c r="I3587" t="str">
        <f t="shared" si="1863"/>
        <v>6491.31582047991i</v>
      </c>
      <c r="J3587" t="str">
        <f t="shared" si="1857"/>
        <v>-36041.4592096262+1403.92101344277i</v>
      </c>
      <c r="K3587" t="str">
        <f t="shared" si="1864"/>
        <v>0.00700506569251362-0.179834041231675i</v>
      </c>
      <c r="L3587" t="str">
        <f t="shared" si="1865"/>
        <v>0.000519639104393301-0.0111803450948017i</v>
      </c>
      <c r="M3587" t="str">
        <f t="shared" si="1866"/>
        <v>0.00752470479690692-0.191014386326477i</v>
      </c>
      <c r="N3587" t="str">
        <f t="shared" si="1867"/>
        <v>-7.33090576586896i</v>
      </c>
      <c r="O3587" t="str">
        <f t="shared" si="1868"/>
        <v>0.499547080490005-0.866286739119279i</v>
      </c>
      <c r="P3587" t="str">
        <f t="shared" si="1869"/>
        <v>0.500452919509995+0.866286739119279i</v>
      </c>
      <c r="Q3587" t="str">
        <f t="shared" si="1870"/>
        <v>-0.500452919509995+6.46461902674968i</v>
      </c>
      <c r="R3587" t="str">
        <f t="shared" si="1871"/>
        <v>0.127248754412886-0.0872649923878923i</v>
      </c>
      <c r="S3587" t="str">
        <f t="shared" si="1872"/>
        <v>0.756716396322234i</v>
      </c>
      <c r="T3587" t="str">
        <f t="shared" si="1873"/>
        <v>0.066034850564853+0.0962912188758121i</v>
      </c>
      <c r="U3587" t="str">
        <f t="shared" si="1874"/>
        <v>0.00005-0.000145882548801899i</v>
      </c>
      <c r="V3587" t="str">
        <f t="shared" si="1875"/>
        <v>3.33333333333333E-06-0.000160470803682089i</v>
      </c>
      <c r="W3587" t="str">
        <f t="shared" si="1876"/>
        <v>0.0000141408153473583-0.0000783324217173228i</v>
      </c>
      <c r="X3587" t="str">
        <f t="shared" si="1877"/>
        <v>0.000014252847829545-0.0000782904213194011i</v>
      </c>
      <c r="Y3587" t="str">
        <f t="shared" si="1878"/>
        <v>0.009+1.03861053127679i</v>
      </c>
      <c r="Z3587" t="str">
        <f t="shared" si="1879"/>
        <v>-0.00105365192276309-0.00020128191137025i</v>
      </c>
      <c r="AA3587" t="str">
        <f t="shared" si="1880"/>
        <v>0.116999791068097-13.4795481387933i</v>
      </c>
      <c r="AB3587" t="str">
        <f t="shared" si="1881"/>
        <v>0.456159679295429+0.665166516553533i</v>
      </c>
      <c r="AC3587" t="str">
        <f t="shared" si="1882"/>
        <v>1.13048884089134-0.0821278795296467i</v>
      </c>
      <c r="AD3587" t="str">
        <f t="shared" si="1883"/>
        <v>0.358867257215107+0.614459425246107i</v>
      </c>
      <c r="AE3587" t="str">
        <f t="shared" si="1884"/>
        <v>-0.000254441608008413-0.000719659842330923i</v>
      </c>
      <c r="AF3587" t="str">
        <f t="shared" si="1885"/>
        <v>-15.0850188225435-0.215354688113004i</v>
      </c>
      <c r="AG3587" t="str">
        <f t="shared" si="1886"/>
        <v>1.03013513452172-0.0172510261777928i</v>
      </c>
      <c r="AH3587" t="str">
        <f t="shared" si="1887"/>
        <v>0.003397200202883+0.0106485860762825i</v>
      </c>
      <c r="AI3587">
        <f t="shared" si="1888"/>
        <v>-39.033215984289122</v>
      </c>
      <c r="AJ3587">
        <f t="shared" si="1889"/>
        <v>72.305845970239062</v>
      </c>
      <c r="AK3587"/>
      <c r="AL3587"/>
      <c r="AM3587"/>
      <c r="AN3587"/>
    </row>
    <row r="3588" spans="1:40" x14ac:dyDescent="0.25">
      <c r="A3588"/>
      <c r="B3588">
        <f t="shared" si="1890"/>
        <v>1654000</v>
      </c>
      <c r="C3588" s="186" t="str">
        <f t="shared" si="1858"/>
        <v>-2.79364827861337E-08+0.00148066659015476i</v>
      </c>
      <c r="D3588" s="158" t="str">
        <f t="shared" si="1859"/>
        <v>-5.95700617118566+0.0113517771911865i</v>
      </c>
      <c r="E3588" t="str">
        <f t="shared" si="1860"/>
        <v>2870</v>
      </c>
      <c r="F3588" t="str">
        <f t="shared" si="1861"/>
        <v>0.777000777000777</v>
      </c>
      <c r="G3588" t="str">
        <f t="shared" si="1856"/>
        <v>0.777000777000777</v>
      </c>
      <c r="H3588" t="str">
        <f t="shared" si="1862"/>
        <v>9.12801997514871+0.226576458717716i</v>
      </c>
      <c r="I3588" t="str">
        <f t="shared" si="1863"/>
        <v>6495.2428112969i</v>
      </c>
      <c r="J3588" t="str">
        <f t="shared" si="1857"/>
        <v>-36085.0809414409+1404.7703304503i</v>
      </c>
      <c r="K3588" t="str">
        <f t="shared" si="1864"/>
        <v>0.0069966101438622-0.17972563762508i</v>
      </c>
      <c r="L3588" t="str">
        <f t="shared" si="1865"/>
        <v>0.000519012304386977-0.0111736146296806i</v>
      </c>
      <c r="M3588" t="str">
        <f t="shared" si="1866"/>
        <v>0.00751562244824918-0.190899252254761i</v>
      </c>
      <c r="N3588" t="str">
        <f t="shared" si="1867"/>
        <v>-7.33534067558818i</v>
      </c>
      <c r="O3588" t="str">
        <f t="shared" si="1868"/>
        <v>0.495700276961176-0.868493658825793i</v>
      </c>
      <c r="P3588" t="str">
        <f t="shared" si="1869"/>
        <v>0.504299723038824+0.868493658825793i</v>
      </c>
      <c r="Q3588" t="str">
        <f t="shared" si="1870"/>
        <v>-0.504299723038824+6.46684701676239i</v>
      </c>
      <c r="R3588" t="str">
        <f t="shared" si="1871"/>
        <v>0.127443143042811-0.0879206301470795i</v>
      </c>
      <c r="S3588" t="str">
        <f t="shared" si="1872"/>
        <v>0.757174179986071i</v>
      </c>
      <c r="T3588" t="str">
        <f t="shared" si="1873"/>
        <v>0.0665712310354735+0.096496657328288i</v>
      </c>
      <c r="U3588" t="str">
        <f t="shared" si="1874"/>
        <v>0.00005-0.000145794348953772i</v>
      </c>
      <c r="V3588" t="str">
        <f t="shared" si="1875"/>
        <v>3.33333333333333E-06-0.000160373783849149i</v>
      </c>
      <c r="W3588" t="str">
        <f t="shared" si="1876"/>
        <v>0.0000141404231768481-0.0000782873136475866i</v>
      </c>
      <c r="X3588" t="str">
        <f t="shared" si="1877"/>
        <v>0.0000142523225319917-0.0000782453387918212i</v>
      </c>
      <c r="Y3588" t="str">
        <f t="shared" si="1878"/>
        <v>0.009+1.0392388498075i</v>
      </c>
      <c r="Z3588" t="str">
        <f t="shared" si="1879"/>
        <v>-0.00105240863693696-0.000201142336948494i</v>
      </c>
      <c r="AA3588" t="str">
        <f t="shared" si="1880"/>
        <v>0.116858341919332-13.4713985010788i</v>
      </c>
      <c r="AB3588" t="str">
        <f t="shared" si="1881"/>
        <v>0.45986492192664+0.66658565717087i</v>
      </c>
      <c r="AC3588" t="str">
        <f t="shared" si="1882"/>
        <v>1.13070687464806-0.0827780636052753i</v>
      </c>
      <c r="AD3588" t="str">
        <f t="shared" si="1883"/>
        <v>0.361608643873537+0.616003082771074i</v>
      </c>
      <c r="AE3588" t="str">
        <f t="shared" si="1884"/>
        <v>-0.00025665576036752-0.000721021772377567i</v>
      </c>
      <c r="AF3588" t="str">
        <f t="shared" si="1885"/>
        <v>-15.0850261463344-0.21522468152653i</v>
      </c>
      <c r="AG3588" t="str">
        <f t="shared" si="1886"/>
        <v>1.03019326157266-0.0173737883399507i</v>
      </c>
      <c r="AH3588" t="str">
        <f t="shared" si="1887"/>
        <v>0.00342762030313533+0.0106692812915086i</v>
      </c>
      <c r="AI3588">
        <f t="shared" si="1888"/>
        <v>-39.010721059656973</v>
      </c>
      <c r="AJ3588">
        <f t="shared" si="1889"/>
        <v>72.189831463476168</v>
      </c>
      <c r="AK3588"/>
      <c r="AL3588"/>
      <c r="AM3588"/>
      <c r="AN3588"/>
    </row>
    <row r="3589" spans="1:40" x14ac:dyDescent="0.25">
      <c r="A3589"/>
      <c r="B3589">
        <f t="shared" si="1890"/>
        <v>1655000</v>
      </c>
      <c r="C3589" s="186" t="str">
        <f t="shared" si="1858"/>
        <v>-2.79027328855276E-08+0.00147977192756315i</v>
      </c>
      <c r="D3589" s="158" t="str">
        <f t="shared" si="1859"/>
        <v>-5.95700617092691+0.0113449181113175i</v>
      </c>
      <c r="E3589" t="str">
        <f t="shared" si="1860"/>
        <v>2870</v>
      </c>
      <c r="F3589" t="str">
        <f t="shared" si="1861"/>
        <v>0.777000777000777</v>
      </c>
      <c r="G3589" t="str">
        <f t="shared" ref="G3589:G3652" si="1891">IF($C$11=$C$7,$C$24,F3589)</f>
        <v>0.777000777000777</v>
      </c>
      <c r="H3589" t="str">
        <f t="shared" si="1862"/>
        <v>9.12802728593921+0.226439749804829i</v>
      </c>
      <c r="I3589" t="str">
        <f t="shared" si="1863"/>
        <v>6499.16980211388i</v>
      </c>
      <c r="J3589" t="str">
        <f t="shared" ref="J3589:J3652" si="1892">IMSUM(COMPLEX(0,2*PI()*B3589*$C$113*$C$112),COMPLEX(0,2*PI()*B3589*$C$113*$C$111),COMPLEX(0,2*PI()*B3589*$C$28*10^-12*$C$111),COMPLEX(-1*2*PI()*B3589*2*PI()*B3589*$C$113*$C$112*$C$28*10^-12*$C$111,0),COMPLEX(1,0))</f>
        <v>-36128.7290547082+1405.61964745783i</v>
      </c>
      <c r="K3589" t="str">
        <f t="shared" si="1864"/>
        <v>0.00698816988810068-0.179617364435733i</v>
      </c>
      <c r="L3589" t="str">
        <f t="shared" si="1865"/>
        <v>0.000518386636973113-0.0111668922454752i</v>
      </c>
      <c r="M3589" t="str">
        <f t="shared" si="1866"/>
        <v>0.00750655652507379-0.190784256681208i</v>
      </c>
      <c r="N3589" t="str">
        <f t="shared" si="1867"/>
        <v>-7.33977558530739i</v>
      </c>
      <c r="O3589" t="str">
        <f t="shared" si="1868"/>
        <v>0.491843723805004-0.870683496658589i</v>
      </c>
      <c r="P3589" t="str">
        <f t="shared" si="1869"/>
        <v>0.508156276194996+0.870683496658589i</v>
      </c>
      <c r="Q3589" t="str">
        <f t="shared" si="1870"/>
        <v>-0.508156276194996+6.4690920886488i</v>
      </c>
      <c r="R3589" t="str">
        <f t="shared" si="1871"/>
        <v>0.127633434444515-0.0885771912206593i</v>
      </c>
      <c r="S3589" t="str">
        <f t="shared" si="1872"/>
        <v>0.757631963649908i</v>
      </c>
      <c r="T3589" t="str">
        <f t="shared" si="1873"/>
        <v>0.0671089113191015+0.0966991695655797i</v>
      </c>
      <c r="U3589" t="str">
        <f t="shared" si="1874"/>
        <v>0.00005-0.000145706255691564i</v>
      </c>
      <c r="V3589" t="str">
        <f t="shared" si="1875"/>
        <v>3.33333333333333E-06-0.00016027688126072i</v>
      </c>
      <c r="W3589" t="str">
        <f t="shared" si="1876"/>
        <v>0.0000141400307971095-0.0000782422612894953i</v>
      </c>
      <c r="X3589" t="str">
        <f t="shared" si="1877"/>
        <v>0.0000142517972666575-0.0000782003119447152i</v>
      </c>
      <c r="Y3589" t="str">
        <f t="shared" si="1878"/>
        <v>0.009+1.03986716833822i</v>
      </c>
      <c r="Z3589" t="str">
        <f t="shared" si="1879"/>
        <v>-0.00105116760190944-0.000201002951180247i</v>
      </c>
      <c r="AA3589" t="str">
        <f t="shared" si="1880"/>
        <v>0.116717149125374-13.4632587118148i</v>
      </c>
      <c r="AB3589" t="str">
        <f t="shared" si="1881"/>
        <v>0.463579143487608+0.667984583895565i</v>
      </c>
      <c r="AC3589" t="str">
        <f t="shared" si="1882"/>
        <v>1.13092082535746-0.0834293382663044i</v>
      </c>
      <c r="AD3589" t="str">
        <f t="shared" si="1883"/>
        <v>0.364356760870328+0.617534500814491i</v>
      </c>
      <c r="AE3589" t="str">
        <f t="shared" si="1884"/>
        <v>-0.000258873765444222-0.000722369044534926i</v>
      </c>
      <c r="AF3589" t="str">
        <f t="shared" si="1885"/>
        <v>-15.0850334568661-0.215094831693512i</v>
      </c>
      <c r="AG3589" t="str">
        <f t="shared" si="1886"/>
        <v>1.0302507234178-0.0174967359362395i</v>
      </c>
      <c r="AH3589" t="str">
        <f t="shared" si="1887"/>
        <v>0.00345809549433781+0.0106897755540448i</v>
      </c>
      <c r="AI3589">
        <f t="shared" si="1888"/>
        <v>-38.988383610209056</v>
      </c>
      <c r="AJ3589">
        <f t="shared" si="1889"/>
        <v>72.07383329613009</v>
      </c>
      <c r="AK3589"/>
      <c r="AL3589"/>
      <c r="AM3589"/>
      <c r="AN3589"/>
    </row>
    <row r="3590" spans="1:40" x14ac:dyDescent="0.25">
      <c r="A3590"/>
      <c r="B3590">
        <f t="shared" si="1890"/>
        <v>1656000</v>
      </c>
      <c r="C3590" s="186" t="str">
        <f t="shared" ref="C3590:C3653" si="1893">IMPRODUCT(COMPLEX(-1,0),IMDIV(IMPRODUCT(G3590,COMPLEX($C$100+$C$101,0)),COMPLEX($C$100,2*PI()*B3590*$C$103*$C$102*(2*$C$100+$C$101))))</f>
        <v>-2.7869044107584E-08+0.00147887834548192i</v>
      </c>
      <c r="D3590" s="158" t="str">
        <f t="shared" ref="D3590:D3653" si="1894">IMPRODUCT(COMPLEX($C$106,0),IMSUB(C3590,G3590))</f>
        <v>-5.95700617066863+0.0113380673153614i</v>
      </c>
      <c r="E3590" t="str">
        <f t="shared" ref="E3590:E3653" si="1895">IMDIV(COMPLEX($C$20*10^3,0),COMPLEX(1,2*PI()*B3590*$C$20*1000*$C$29*10^-12))</f>
        <v>2870</v>
      </c>
      <c r="F3590" t="str">
        <f t="shared" ref="F3590:F3653" si="1896">IMDIV(COMPLEX($C$22*1000,0),IMSUM(COMPLEX($C$22*1000,0),E3590))</f>
        <v>0.777000777000777</v>
      </c>
      <c r="G3590" t="str">
        <f t="shared" si="1891"/>
        <v>0.777000777000777</v>
      </c>
      <c r="H3590" t="str">
        <f t="shared" ref="H3590:H3653" si="1897">IMPRODUCT(COMPLEX($C$108,0),IMPRODUCT(COMPLEX(-1,0),D3590),IMDIV(COMPLEX(0,2*PI()*B3590*$C$109*$C$110),COMPLEX(1,2*PI()*B3590*$C$109*$C$110)))</f>
        <v>9.12803458350211+0.226303205646192i</v>
      </c>
      <c r="I3590" t="str">
        <f t="shared" ref="I3590:I3653" si="1898">COMPLEX(0,2*PI()*B3590*$C$113*$C$112*$C$114)</f>
        <v>6503.09679293087i</v>
      </c>
      <c r="J3590" t="str">
        <f t="shared" si="1892"/>
        <v>-36172.4035494281+1406.46896446535i</v>
      </c>
      <c r="K3590" t="str">
        <f t="shared" ref="K3590:K3653" si="1899">IMDIV(I3590,J3590)</f>
        <v>0.00697974488839044-0.17950922142878i</v>
      </c>
      <c r="L3590" t="str">
        <f t="shared" ref="L3590:L3653" si="1900">IMDIV(COMPLEX($C$117,0),COMPLEX(1,2*PI()*B3590*$C$115*$C$116))</f>
        <v>0.000517762099426601-0.0111601779276726i</v>
      </c>
      <c r="M3590" t="str">
        <f t="shared" ref="M3590:M3653" si="1901">IMSUM(K3590,L3590)</f>
        <v>0.00749750698781704-0.190669399356453i</v>
      </c>
      <c r="N3590" t="str">
        <f t="shared" ref="N3590:N3653" si="1902">COMPLEX(0,-2*PI()*B3590*$C$43)</f>
        <v>-7.34421049502661i</v>
      </c>
      <c r="O3590" t="str">
        <f t="shared" ref="O3590:O3653" si="1903">IMEXP(N3590)</f>
        <v>0.48797749687367-0.872856209547086i</v>
      </c>
      <c r="P3590" t="str">
        <f t="shared" ref="P3590:P3653" si="1904">IMSUB(COMPLEX(1,0),O3590)</f>
        <v>0.51202250312633+0.872856209547086i</v>
      </c>
      <c r="Q3590" t="str">
        <f t="shared" ref="Q3590:Q3653" si="1905">IMSUM(COMPLEX(0,2*PI()*B3590*$C$43),O3590,COMPLEX(-1,0))</f>
        <v>-0.51202250312633+6.47135428547952i</v>
      </c>
      <c r="R3590" t="str">
        <f t="shared" ref="R3590:R3653" si="1906">IMDIV(P3590,Q3590)</f>
        <v>0.127819622427445-0.089234648680265i</v>
      </c>
      <c r="S3590" t="str">
        <f t="shared" ref="S3590:S3653" si="1907">IMDIV(COMPLEX(0,2*PI()*B3590*$C$123),COMPLEX($C$124,0))</f>
        <v>0.758089747313745i</v>
      </c>
      <c r="T3590" t="str">
        <f t="shared" ref="T3590:T3653" si="1908">IMPRODUCT(R3590,S3590)</f>
        <v>0.0676478722696529+0.0968987452677601i</v>
      </c>
      <c r="U3590" t="str">
        <f t="shared" ref="U3590:U3653" si="1909">IMDIV(COMPLEX(1,2*PI()*B3590*$C$16*10^-3*$C$15*10^-6),COMPLEX(0,2*PI()*B3590*$C$15*10^-6))</f>
        <v>0.00005-0.000145618268822185i</v>
      </c>
      <c r="V3590" t="str">
        <f t="shared" ref="V3590:V3653" si="1910">IMSUM(COMPLEX($C$18*10^-3,0),IMDIV(COMPLEX(1,0),COMPLEX(0,2*PI()*B3590*($C$17*1*10^-6))))</f>
        <v>3.33333333333333E-06-0.000160180095704403i</v>
      </c>
      <c r="W3590" t="str">
        <f t="shared" ref="W3590:W3653" si="1911">IMDIV(IMPRODUCT(U3590,V3590),IMSUM(U3590,V3590))</f>
        <v>0.0000141396382081899-0.0000781972645418495i</v>
      </c>
      <c r="X3590" t="str">
        <f t="shared" ref="X3590:X3653" si="1912">IMDIV(IMPRODUCT(COMPLEX($C$19,0),W3590),IMSUM(COMPLEX($C$19,0),W3590))</f>
        <v>0.0000142512720330068-0.0000781553406769412i</v>
      </c>
      <c r="Y3590" t="str">
        <f t="shared" ref="Y3590:Y3653" si="1913">COMPLEX($C$13*10^-3,2*PI()*B3590*$C$12*0.000001)</f>
        <v>0.009+1.04049548686894i</v>
      </c>
      <c r="Z3590" t="str">
        <f t="shared" ref="Z3590:Z3653" si="1914">IMPRODUCT(COMPLEX($C$6,0),IMDIV(X3590,IMSUM(X3590,Y3590)))</f>
        <v>-0.00104992881224459-0.000200863753669351i</v>
      </c>
      <c r="AA3590" t="str">
        <f t="shared" ref="AA3590:AA3653" si="1915">IMDIV(COMPLEX($C$6,0),IMSUM(X3590,Y3590))</f>
        <v>0.116576212067117-13.4551287531602i</v>
      </c>
      <c r="AB3590" t="str">
        <f t="shared" ref="AB3590:AB3653" si="1916">IMPRODUCT(COMPLEX($C$119,0),T3590)</f>
        <v>0.467302211719811+0.669363225438978i</v>
      </c>
      <c r="AC3590" t="str">
        <f t="shared" ref="AC3590:AC3653" si="1917">IMSUM(COMPLEX(1,0),IMPRODUCT(AB3590,M3590))</f>
        <v>1.13113068574354-0.0840816765664419i</v>
      </c>
      <c r="AD3590" t="str">
        <f t="shared" ref="AD3590:AD3653" si="1918">IMDIV(AB3590,AC3590)</f>
        <v>0.367111553179794+0.619053650601791i</v>
      </c>
      <c r="AE3590" t="str">
        <f t="shared" ref="AE3590:AE3653" si="1919">IMPRODUCT(AD3590,AA3590,X3590)</f>
        <v>-0.00026109555700874-0.000723701668679099i</v>
      </c>
      <c r="AF3590" t="str">
        <f t="shared" ref="AF3590:AF3653" si="1920">IMSUB(D3590,H3590)</f>
        <v>-15.0850407541707-0.214965138330831i</v>
      </c>
      <c r="AG3590" t="str">
        <f t="shared" ref="AG3590:AG3653" si="1921">IMSUM(COMPLEX(1,0),IMPRODUCT(AD3590,AA3590,COMPLEX($C$127,0)))</f>
        <v>1.03030751983462-0.0176198659522548i</v>
      </c>
      <c r="AH3590" t="str">
        <f t="shared" ref="AH3590:AH3653" si="1922">IMDIV(IMPRODUCT(AE3590,AF3590),AG3590)</f>
        <v>0.00348862493784471+0.0107100690810732i</v>
      </c>
      <c r="AI3590">
        <f t="shared" ref="AI3590:AI3653" si="1923">20*LOG10(IMABS(AH3590))</f>
        <v>-38.966202353161016</v>
      </c>
      <c r="AJ3590">
        <f t="shared" ref="AJ3590:AJ3653" si="1924">IMARGUMENT(AH3590)*180/PI()</f>
        <v>71.957851301528024</v>
      </c>
      <c r="AK3590"/>
      <c r="AL3590"/>
      <c r="AM3590"/>
      <c r="AN3590"/>
    </row>
    <row r="3591" spans="1:40" x14ac:dyDescent="0.25">
      <c r="A3591"/>
      <c r="B3591">
        <f t="shared" si="1890"/>
        <v>1657000</v>
      </c>
      <c r="C3591" s="186" t="str">
        <f t="shared" si="1893"/>
        <v>-2.78354163047966E-08+0.00147798584195481i</v>
      </c>
      <c r="D3591" s="158" t="str">
        <f t="shared" si="1894"/>
        <v>-5.95700617041082+0.0113312247883202i</v>
      </c>
      <c r="E3591" t="str">
        <f t="shared" si="1895"/>
        <v>2870</v>
      </c>
      <c r="F3591" t="str">
        <f t="shared" si="1896"/>
        <v>0.777000777000777</v>
      </c>
      <c r="G3591" t="str">
        <f t="shared" si="1891"/>
        <v>0.777000777000777</v>
      </c>
      <c r="H3591" t="str">
        <f t="shared" si="1897"/>
        <v>9.12804186786929+0.226166825944366i</v>
      </c>
      <c r="I3591" t="str">
        <f t="shared" si="1898"/>
        <v>6507.02378374786i</v>
      </c>
      <c r="J3591" t="str">
        <f t="shared" si="1892"/>
        <v>-36216.1044256006+1407.31828147288i</v>
      </c>
      <c r="K3591" t="str">
        <f t="shared" si="1899"/>
        <v>0.00697133510800374-0.179401208369924i</v>
      </c>
      <c r="L3591" t="str">
        <f t="shared" si="1900"/>
        <v>0.000517138689030518-0.0111534716617944i</v>
      </c>
      <c r="M3591" t="str">
        <f t="shared" si="1901"/>
        <v>0.00748847379703426-0.190554680031718i</v>
      </c>
      <c r="N3591" t="str">
        <f t="shared" si="1902"/>
        <v>-7.34864540474583i</v>
      </c>
      <c r="O3591" t="str">
        <f t="shared" si="1903"/>
        <v>0.484101672209651-0.875011754757512i</v>
      </c>
      <c r="P3591" t="str">
        <f t="shared" si="1904"/>
        <v>0.515898327790349+0.875011754757512i</v>
      </c>
      <c r="Q3591" t="str">
        <f t="shared" si="1905"/>
        <v>-0.515898327790349+6.47363364998832i</v>
      </c>
      <c r="R3591" t="str">
        <f t="shared" si="1906"/>
        <v>0.128001701023329-0.0898929755321657i</v>
      </c>
      <c r="S3591" t="str">
        <f t="shared" si="1907"/>
        <v>0.75854753097758i</v>
      </c>
      <c r="T3591" t="str">
        <f t="shared" si="1908"/>
        <v>0.0681880946421523+0.0970953742721766i</v>
      </c>
      <c r="U3591" t="str">
        <f t="shared" si="1909"/>
        <v>0.00005-0.00014553038815301i</v>
      </c>
      <c r="V3591" t="str">
        <f t="shared" si="1910"/>
        <v>3.33333333333333E-06-0.000160083426968312i</v>
      </c>
      <c r="W3591" t="str">
        <f t="shared" si="1911"/>
        <v>0.0000141392454101373-0.0000781523233036925i</v>
      </c>
      <c r="X3591" t="str">
        <f t="shared" si="1912"/>
        <v>0.0000142507468305066-0.0000781104248876001i</v>
      </c>
      <c r="Y3591" t="str">
        <f t="shared" si="1913"/>
        <v>0.009+1.04112380539966i</v>
      </c>
      <c r="Z3591" t="str">
        <f t="shared" si="1914"/>
        <v>-0.00104869226252279-0.000200724744020769i</v>
      </c>
      <c r="AA3591" t="str">
        <f t="shared" si="1915"/>
        <v>0.116435530127309-13.4470086073166i</v>
      </c>
      <c r="AB3591" t="str">
        <f t="shared" si="1916"/>
        <v>0.471033993681603+0.6707215115989i</v>
      </c>
      <c r="AC3591" t="str">
        <f t="shared" si="1917"/>
        <v>1.13133644875232-0.0847350514853446i</v>
      </c>
      <c r="AD3591" t="str">
        <f t="shared" si="1918"/>
        <v>0.36987296565946+0.620560503607351i</v>
      </c>
      <c r="AE3591" t="str">
        <f t="shared" si="1919"/>
        <v>-0.00026332106896745-0.000725019654912476i</v>
      </c>
      <c r="AF3591" t="str">
        <f t="shared" si="1920"/>
        <v>-15.0850480382801-0.214835601156046i</v>
      </c>
      <c r="AG3591" t="str">
        <f t="shared" si="1921"/>
        <v>1.0303636506133-0.0177431753750748i</v>
      </c>
      <c r="AH3591" t="str">
        <f t="shared" si="1922"/>
        <v>0.00351920779765499+0.0107301620915634i</v>
      </c>
      <c r="AI3591">
        <f t="shared" si="1923"/>
        <v>-38.944176022026433</v>
      </c>
      <c r="AJ3591">
        <f t="shared" si="1924"/>
        <v>71.841885313059947</v>
      </c>
      <c r="AK3591"/>
      <c r="AL3591"/>
      <c r="AM3591"/>
      <c r="AN3591"/>
    </row>
    <row r="3592" spans="1:40" x14ac:dyDescent="0.25">
      <c r="A3592"/>
      <c r="B3592">
        <f t="shared" si="1890"/>
        <v>1658000</v>
      </c>
      <c r="C3592" s="186" t="str">
        <f t="shared" si="1893"/>
        <v>-2.78018493301045E-08+0.00147709441503026i</v>
      </c>
      <c r="D3592" s="158" t="str">
        <f t="shared" si="1894"/>
        <v>-5.95700617015347+0.011324390515232i</v>
      </c>
      <c r="E3592" t="str">
        <f t="shared" si="1895"/>
        <v>2870</v>
      </c>
      <c r="F3592" t="str">
        <f t="shared" si="1896"/>
        <v>0.777000777000777</v>
      </c>
      <c r="G3592" t="str">
        <f t="shared" si="1891"/>
        <v>0.777000777000777</v>
      </c>
      <c r="H3592" t="str">
        <f t="shared" si="1897"/>
        <v>9.12804913907251+0.226030610402631i</v>
      </c>
      <c r="I3592" t="str">
        <f t="shared" si="1898"/>
        <v>6510.95077456485i</v>
      </c>
      <c r="J3592" t="str">
        <f t="shared" si="1892"/>
        <v>-36259.8316832256+1408.16759848041i</v>
      </c>
      <c r="K3592" t="str">
        <f t="shared" si="1899"/>
        <v>0.00696294051032319-0.179293325025433i</v>
      </c>
      <c r="L3592" t="str">
        <f t="shared" si="1900"/>
        <v>0.000516516403076108-0.0111467734333971i</v>
      </c>
      <c r="M3592" t="str">
        <f t="shared" si="1901"/>
        <v>0.0074794569133993-0.19044009845883i</v>
      </c>
      <c r="N3592" t="str">
        <f t="shared" si="1902"/>
        <v>-7.35308031446505i</v>
      </c>
      <c r="O3592" t="str">
        <f t="shared" si="1903"/>
        <v>0.480216326044184-0.877150089893757i</v>
      </c>
      <c r="P3592" t="str">
        <f t="shared" si="1904"/>
        <v>0.519783673955816+0.877150089893757i</v>
      </c>
      <c r="Q3592" t="str">
        <f t="shared" si="1905"/>
        <v>-0.519783673955816+6.47593022457129i</v>
      </c>
      <c r="R3592" t="str">
        <f t="shared" si="1906"/>
        <v>0.12817966448701-0.0905521447195825i</v>
      </c>
      <c r="S3592" t="str">
        <f t="shared" si="1907"/>
        <v>0.759005314641417i</v>
      </c>
      <c r="T3592" t="str">
        <f t="shared" si="1908"/>
        <v>0.0687295590943418+0.0972890465745943i</v>
      </c>
      <c r="U3592" t="str">
        <f t="shared" si="1909"/>
        <v>0.00005-0.000145442613491881i</v>
      </c>
      <c r="V3592" t="str">
        <f t="shared" si="1910"/>
        <v>3.33333333333333E-06-0.000159986874841069i</v>
      </c>
      <c r="W3592" t="str">
        <f t="shared" si="1911"/>
        <v>0.0000141388524029991-0.0000781074374743115i</v>
      </c>
      <c r="X3592" t="str">
        <f t="shared" si="1912"/>
        <v>0.0000142502216586246-0.0000780655644760356i</v>
      </c>
      <c r="Y3592" t="str">
        <f t="shared" si="1913"/>
        <v>0.009+1.04175212393038i</v>
      </c>
      <c r="Z3592" t="str">
        <f t="shared" si="1914"/>
        <v>-0.00104745794734078-0.000200585921840577i</v>
      </c>
      <c r="AA3592" t="str">
        <f t="shared" si="1915"/>
        <v>0.116295102690567-13.4388982565288i</v>
      </c>
      <c r="AB3592" t="str">
        <f t="shared" si="1916"/>
        <v>0.474774355759322+0.672059373267452i</v>
      </c>
      <c r="AC3592" t="str">
        <f t="shared" si="1917"/>
        <v>1.13153810755272-0.0853894359309328i</v>
      </c>
      <c r="AD3592" t="str">
        <f t="shared" si="1918"/>
        <v>0.372640943051225+0.622055031554978i</v>
      </c>
      <c r="AE3592" t="str">
        <f t="shared" si="1919"/>
        <v>-0.000265550235363544-0.000726323013563052i</v>
      </c>
      <c r="AF3592" t="str">
        <f t="shared" si="1920"/>
        <v>-15.085055309226-0.214706219887399i</v>
      </c>
      <c r="AG3592" t="str">
        <f t="shared" si="1921"/>
        <v>1.03041911555668-0.0178666611933127i</v>
      </c>
      <c r="AH3592" t="str">
        <f t="shared" si="1922"/>
        <v>0.00354984324040666+0.0107500548062609i</v>
      </c>
      <c r="AI3592">
        <f t="shared" si="1923"/>
        <v>-38.922303366346398</v>
      </c>
      <c r="AJ3592">
        <f t="shared" si="1924"/>
        <v>71.725935164179063</v>
      </c>
      <c r="AK3592"/>
      <c r="AL3592"/>
      <c r="AM3592"/>
      <c r="AN3592"/>
    </row>
    <row r="3593" spans="1:40" x14ac:dyDescent="0.25">
      <c r="A3593"/>
      <c r="B3593">
        <f t="shared" si="1890"/>
        <v>1659000</v>
      </c>
      <c r="C3593" s="186" t="str">
        <f t="shared" si="1893"/>
        <v>-2.77683430368894E-08+0.00147620406276142i</v>
      </c>
      <c r="D3593" s="158" t="str">
        <f t="shared" si="1894"/>
        <v>-5.95700616989659+0.0113175644811709i</v>
      </c>
      <c r="E3593" t="str">
        <f t="shared" si="1895"/>
        <v>2870</v>
      </c>
      <c r="F3593" t="str">
        <f t="shared" si="1896"/>
        <v>0.777000777000777</v>
      </c>
      <c r="G3593" t="str">
        <f t="shared" si="1891"/>
        <v>0.777000777000777</v>
      </c>
      <c r="H3593" t="str">
        <f t="shared" si="1897"/>
        <v>9.1280563971435+0.225894558724977i</v>
      </c>
      <c r="I3593" t="str">
        <f t="shared" si="1898"/>
        <v>6514.87776538183i</v>
      </c>
      <c r="J3593" t="str">
        <f t="shared" si="1892"/>
        <v>-36303.5853223032+1409.01691548794i</v>
      </c>
      <c r="K3593" t="str">
        <f t="shared" si="1899"/>
        <v>0.00695456105884133-0.179185571162133i</v>
      </c>
      <c r="L3593" t="str">
        <f t="shared" si="1900"/>
        <v>0.000515895238862727-0.0111400832280713i</v>
      </c>
      <c r="M3593" t="str">
        <f t="shared" si="1901"/>
        <v>0.00747045629770406-0.190325654390204i</v>
      </c>
      <c r="N3593" t="str">
        <f t="shared" si="1902"/>
        <v>-7.35751522418427i</v>
      </c>
      <c r="O3593" t="str">
        <f t="shared" si="1903"/>
        <v>0.476321534795781-0.879271172898209i</v>
      </c>
      <c r="P3593" t="str">
        <f t="shared" si="1904"/>
        <v>0.523678465204219+0.879271172898209i</v>
      </c>
      <c r="Q3593" t="str">
        <f t="shared" si="1905"/>
        <v>-0.523678465204219+6.47824405128606i</v>
      </c>
      <c r="R3593" t="str">
        <f t="shared" si="1906"/>
        <v>0.128353507297235-0.0912121291250072i</v>
      </c>
      <c r="S3593" t="str">
        <f t="shared" si="1907"/>
        <v>0.759463098305254i</v>
      </c>
      <c r="T3593" t="str">
        <f t="shared" si="1908"/>
        <v>0.0692722461882969+0.0974797523303041i</v>
      </c>
      <c r="U3593" t="str">
        <f t="shared" si="1909"/>
        <v>0.00005-0.0001453549446471i</v>
      </c>
      <c r="V3593" t="str">
        <f t="shared" si="1910"/>
        <v>3.33333333333333E-06-0.00015989043911181i</v>
      </c>
      <c r="W3593" t="str">
        <f t="shared" si="1911"/>
        <v>0.0000141384591868233-0.0000780626069532363i</v>
      </c>
      <c r="X3593" t="str">
        <f t="shared" si="1912"/>
        <v>0.0000142496965168312-0.0000780207593418349i</v>
      </c>
      <c r="Y3593" t="str">
        <f t="shared" si="1913"/>
        <v>0.009+1.04238044246109i</v>
      </c>
      <c r="Z3593" t="str">
        <f t="shared" si="1914"/>
        <v>-0.00104622586131158-0.000200447286735976i</v>
      </c>
      <c r="AA3593" t="str">
        <f t="shared" si="1915"/>
        <v>0.116154929143364-13.4307976830845i</v>
      </c>
      <c r="AB3593" t="str">
        <f t="shared" si="1916"/>
        <v>0.478523163678456+0.673376742438735i</v>
      </c>
      <c r="AC3593" t="str">
        <f t="shared" si="1917"/>
        <v>1.13173565553749-0.0860448027416939i</v>
      </c>
      <c r="AD3593" t="str">
        <f t="shared" si="1918"/>
        <v>0.375415429982463+0.623537206418242i</v>
      </c>
      <c r="AE3593" t="str">
        <f t="shared" si="1919"/>
        <v>-0.000267782990377594-0.000727611755183548i</v>
      </c>
      <c r="AF3593" t="str">
        <f t="shared" si="1920"/>
        <v>-15.0850625670401-0.214576994243806i</v>
      </c>
      <c r="AG3593" t="str">
        <f t="shared" si="1921"/>
        <v>1.03047391448021-0.0179903203971658i</v>
      </c>
      <c r="AH3593" t="str">
        <f t="shared" si="1922"/>
        <v>0.00358053043536992+0.0107697474476728i</v>
      </c>
      <c r="AI3593">
        <f t="shared" si="1923"/>
        <v>-38.9005831514269</v>
      </c>
      <c r="AJ3593">
        <f t="shared" si="1924"/>
        <v>71.610000688403503</v>
      </c>
      <c r="AK3593"/>
      <c r="AL3593"/>
      <c r="AM3593"/>
      <c r="AN3593"/>
    </row>
    <row r="3594" spans="1:40" x14ac:dyDescent="0.25">
      <c r="A3594"/>
      <c r="B3594">
        <f t="shared" si="1890"/>
        <v>1660000</v>
      </c>
      <c r="C3594" s="186" t="str">
        <f t="shared" si="1893"/>
        <v>-2.77348972789759E-08+0.00147531478320617i</v>
      </c>
      <c r="D3594" s="158" t="str">
        <f t="shared" si="1894"/>
        <v>-5.95700616964017+0.0113107466712473i</v>
      </c>
      <c r="E3594" t="str">
        <f t="shared" si="1895"/>
        <v>2870</v>
      </c>
      <c r="F3594" t="str">
        <f t="shared" si="1896"/>
        <v>0.777000777000777</v>
      </c>
      <c r="G3594" t="str">
        <f t="shared" si="1891"/>
        <v>0.777000777000777</v>
      </c>
      <c r="H3594" t="str">
        <f t="shared" si="1897"/>
        <v>9.12806364211384+0.225758670616107i</v>
      </c>
      <c r="I3594" t="str">
        <f t="shared" si="1898"/>
        <v>6518.80475619882i</v>
      </c>
      <c r="J3594" t="str">
        <f t="shared" si="1892"/>
        <v>-36347.3653428333+1409.86623249546i</v>
      </c>
      <c r="K3594" t="str">
        <f t="shared" si="1899"/>
        <v>0.00694619671716039-0.179077946547408i</v>
      </c>
      <c r="L3594" t="str">
        <f t="shared" si="1900"/>
        <v>0.000515275193697834-0.0111334010314421i</v>
      </c>
      <c r="M3594" t="str">
        <f t="shared" si="1901"/>
        <v>0.00746147191085822-0.19021134757885i</v>
      </c>
      <c r="N3594" t="str">
        <f t="shared" si="1902"/>
        <v>-7.36195013390349i</v>
      </c>
      <c r="O3594" t="str">
        <f t="shared" si="1903"/>
        <v>0.472417375068723-0.881374962052575i</v>
      </c>
      <c r="P3594" t="str">
        <f t="shared" si="1904"/>
        <v>0.527582624931277+0.881374962052575i</v>
      </c>
      <c r="Q3594" t="str">
        <f t="shared" si="1905"/>
        <v>-0.527582624931277+6.48057517185092i</v>
      </c>
      <c r="R3594" t="str">
        <f t="shared" si="1906"/>
        <v>0.128523224157432-0.0918729015725369i</v>
      </c>
      <c r="S3594" t="str">
        <f t="shared" si="1907"/>
        <v>0.759920881969091i</v>
      </c>
      <c r="T3594" t="str">
        <f t="shared" si="1908"/>
        <v>0.0698161363920617+0.0976674818552269i</v>
      </c>
      <c r="U3594" t="str">
        <f t="shared" si="1909"/>
        <v>0.0000500000000000001-0.000145267381427433i</v>
      </c>
      <c r="V3594" t="str">
        <f t="shared" si="1910"/>
        <v>3.33333333333333E-06-0.000159794119570176i</v>
      </c>
      <c r="W3594" t="str">
        <f t="shared" si="1911"/>
        <v>0.0000141380657616577-0.0000780178316402387i</v>
      </c>
      <c r="X3594" t="str">
        <f t="shared" si="1912"/>
        <v>0.0000142491714045983-0.0000779760093848266i</v>
      </c>
      <c r="Y3594" t="str">
        <f t="shared" si="1913"/>
        <v>0.009+1.04300876099181i</v>
      </c>
      <c r="Z3594" t="str">
        <f t="shared" si="1914"/>
        <v>-0.00104499599906443-0.000200308838315271i</v>
      </c>
      <c r="AA3594" t="str">
        <f t="shared" si="1915"/>
        <v>0.116015008874013-13.4227068693137i</v>
      </c>
      <c r="AB3594" t="str">
        <f t="shared" si="1916"/>
        <v>0.482280282514934+0.674673552216459i</v>
      </c>
      <c r="AC3594" t="str">
        <f t="shared" si="1917"/>
        <v>1.13192908632405-0.086701124689012i</v>
      </c>
      <c r="AD3594" t="str">
        <f t="shared" si="1918"/>
        <v>0.378196370967163+0.625007000420944i</v>
      </c>
      <c r="AE3594" t="str">
        <f t="shared" si="1919"/>
        <v>-0.000270019268328141-0.00072888589055063i</v>
      </c>
      <c r="AF3594" t="str">
        <f t="shared" si="1920"/>
        <v>-15.085069811754-0.21444792394486i</v>
      </c>
      <c r="AG3594" t="str">
        <f t="shared" si="1921"/>
        <v>1.03052804721198-0.0181141499784657i</v>
      </c>
      <c r="AH3594" t="str">
        <f t="shared" si="1922"/>
        <v>0.00361126855444032+0.0107892402400547i</v>
      </c>
      <c r="AI3594">
        <f t="shared" si="1923"/>
        <v>-38.879014158080892</v>
      </c>
      <c r="AJ3594">
        <f t="shared" si="1924"/>
        <v>71.494081719319723</v>
      </c>
      <c r="AK3594"/>
      <c r="AL3594"/>
      <c r="AM3594"/>
      <c r="AN3594"/>
    </row>
    <row r="3595" spans="1:40" x14ac:dyDescent="0.25">
      <c r="A3595"/>
      <c r="B3595">
        <f t="shared" si="1890"/>
        <v>1661000</v>
      </c>
      <c r="C3595" s="186" t="str">
        <f t="shared" si="1893"/>
        <v>-2.77015119106269E-08+0.00147442657442703i</v>
      </c>
      <c r="D3595" s="158" t="str">
        <f t="shared" si="1894"/>
        <v>-5.95700616938422+0.0113039370706072i</v>
      </c>
      <c r="E3595" t="str">
        <f t="shared" si="1895"/>
        <v>2870</v>
      </c>
      <c r="F3595" t="str">
        <f t="shared" si="1896"/>
        <v>0.777000777000777</v>
      </c>
      <c r="G3595" t="str">
        <f t="shared" si="1891"/>
        <v>0.777000777000777</v>
      </c>
      <c r="H3595" t="str">
        <f t="shared" si="1897"/>
        <v>9.12807087401504+0.225622945781429i</v>
      </c>
      <c r="I3595" t="str">
        <f t="shared" si="1898"/>
        <v>6522.73174701581i</v>
      </c>
      <c r="J3595" t="str">
        <f t="shared" si="1892"/>
        <v>-36391.171744816+1410.71554950299i</v>
      </c>
      <c r="K3595" t="str">
        <f t="shared" si="1899"/>
        <v>0.00693784744899185-0.178970450949198i</v>
      </c>
      <c r="L3595" t="str">
        <f t="shared" si="1900"/>
        <v>0.000514656264896956-0.0111267268291689i</v>
      </c>
      <c r="M3595" t="str">
        <f t="shared" si="1901"/>
        <v>0.00745250371388881-0.190097177778367i</v>
      </c>
      <c r="N3595" t="str">
        <f t="shared" si="1902"/>
        <v>-7.36638504362271i</v>
      </c>
      <c r="O3595" t="str">
        <f t="shared" si="1903"/>
        <v>0.468503923651553-0.883461415978706i</v>
      </c>
      <c r="P3595" t="str">
        <f t="shared" si="1904"/>
        <v>0.531496076348447+0.883461415978706i</v>
      </c>
      <c r="Q3595" t="str">
        <f t="shared" si="1905"/>
        <v>-0.531496076348447+6.482923627644i</v>
      </c>
      <c r="R3595" t="str">
        <f t="shared" si="1906"/>
        <v>0.128688809996442-0.0925344348302184i</v>
      </c>
      <c r="S3595" t="str">
        <f t="shared" si="1907"/>
        <v>0.760378665632928i</v>
      </c>
      <c r="T3595" t="str">
        <f t="shared" si="1908"/>
        <v>0.0703612100812986+0.097852225626984i</v>
      </c>
      <c r="U3595" t="str">
        <f t="shared" si="1909"/>
        <v>0.0000500000000000001-0.000145179923642106i</v>
      </c>
      <c r="V3595" t="str">
        <f t="shared" si="1910"/>
        <v>3.33333333333333E-06-0.000159697916006317i</v>
      </c>
      <c r="W3595" t="str">
        <f t="shared" si="1911"/>
        <v>0.00001413767212755-0.0000779731114353324i</v>
      </c>
      <c r="X3595" t="str">
        <f t="shared" si="1912"/>
        <v>0.0000142486463213992-0.000077931314505081i</v>
      </c>
      <c r="Y3595" t="str">
        <f t="shared" si="1913"/>
        <v>0.009+1.04363707952253i</v>
      </c>
      <c r="Z3595" t="str">
        <f t="shared" si="1914"/>
        <v>-0.00104376835524475-0.000200170576187875i</v>
      </c>
      <c r="AA3595" t="str">
        <f t="shared" si="1915"/>
        <v>0.115875341272678-13.4146257975895i</v>
      </c>
      <c r="AB3595" t="str">
        <f t="shared" si="1916"/>
        <v>0.486045576706529+0.675949736821341i</v>
      </c>
      <c r="AC3595" t="str">
        <f t="shared" si="1917"/>
        <v>1.13211839375529-0.0873583744795067i</v>
      </c>
      <c r="AD3595" t="str">
        <f t="shared" si="1918"/>
        <v>0.380983710407077+0.626464386037505i</v>
      </c>
      <c r="AE3595" t="str">
        <f t="shared" si="1919"/>
        <v>-0.000272259003672328-0.000730145430664161i</v>
      </c>
      <c r="AF3595" t="str">
        <f t="shared" si="1920"/>
        <v>-15.0850770433993-0.214319008710822i</v>
      </c>
      <c r="AG3595" t="str">
        <f t="shared" si="1921"/>
        <v>1.03058151359265-0.0182381469307303i</v>
      </c>
      <c r="AH3595" t="str">
        <f t="shared" si="1922"/>
        <v>0.00364205677213301+0.0108085334093986i</v>
      </c>
      <c r="AI3595">
        <f t="shared" si="1923"/>
        <v>-38.857595182374759</v>
      </c>
      <c r="AJ3595">
        <f t="shared" si="1924"/>
        <v>71.378178090581784</v>
      </c>
      <c r="AK3595"/>
      <c r="AL3595"/>
      <c r="AM3595"/>
      <c r="AN3595"/>
    </row>
    <row r="3596" spans="1:40" x14ac:dyDescent="0.25">
      <c r="A3596"/>
      <c r="B3596">
        <f t="shared" si="1890"/>
        <v>1662000</v>
      </c>
      <c r="C3596" s="186" t="str">
        <f t="shared" si="1893"/>
        <v>-2.76681867865444E-08+0.00147353943449118i</v>
      </c>
      <c r="D3596" s="158" t="str">
        <f t="shared" si="1894"/>
        <v>-5.95700616912873+0.0112971356644324i</v>
      </c>
      <c r="E3596" t="str">
        <f t="shared" si="1895"/>
        <v>2870</v>
      </c>
      <c r="F3596" t="str">
        <f t="shared" si="1896"/>
        <v>0.777000777000777</v>
      </c>
      <c r="G3596" t="str">
        <f t="shared" si="1891"/>
        <v>0.777000777000777</v>
      </c>
      <c r="H3596" t="str">
        <f t="shared" si="1897"/>
        <v>9.12807809287849+0.225487383927061i</v>
      </c>
      <c r="I3596" t="str">
        <f t="shared" si="1898"/>
        <v>6526.6587378328i</v>
      </c>
      <c r="J3596" t="str">
        <f t="shared" si="1892"/>
        <v>-36435.0045282513+1411.56486651052i</v>
      </c>
      <c r="K3596" t="str">
        <f t="shared" si="1899"/>
        <v>0.00692951321815591-0.178863084135997i</v>
      </c>
      <c r="L3596" t="str">
        <f t="shared" si="1900"/>
        <v>0.000514038449783653-0.0111200606069451i</v>
      </c>
      <c r="M3596" t="str">
        <f t="shared" si="1901"/>
        <v>0.00744355166793956-0.189983144742942i</v>
      </c>
      <c r="N3596" t="str">
        <f t="shared" si="1902"/>
        <v>-7.37081995334193i</v>
      </c>
      <c r="O3596" t="str">
        <f t="shared" si="1903"/>
        <v>0.46458125751557-0.885530493639407i</v>
      </c>
      <c r="P3596" t="str">
        <f t="shared" si="1904"/>
        <v>0.53541874248443+0.885530493639407i</v>
      </c>
      <c r="Q3596" t="str">
        <f t="shared" si="1905"/>
        <v>-0.53541874248443+6.48528945970252i</v>
      </c>
      <c r="R3596" t="str">
        <f t="shared" si="1906"/>
        <v>0.128850259969233-0.0931967016124016i</v>
      </c>
      <c r="S3596" t="str">
        <f t="shared" si="1907"/>
        <v>0.760836449296765i</v>
      </c>
      <c r="T3596" t="str">
        <f t="shared" si="1908"/>
        <v>0.0709074475409497+0.0980339742859563i</v>
      </c>
      <c r="U3596" t="str">
        <f t="shared" si="1909"/>
        <v>0.0000500000000000001-0.000145092571100805i</v>
      </c>
      <c r="V3596" t="str">
        <f t="shared" si="1910"/>
        <v>3.33333333333333E-06-0.000159601828210886i</v>
      </c>
      <c r="W3596" t="str">
        <f t="shared" si="1911"/>
        <v>0.0000141372782845479-0.0000779284462387708i</v>
      </c>
      <c r="X3596" t="str">
        <f t="shared" si="1912"/>
        <v>0.0000142481212667093-0.0000778866746029085i</v>
      </c>
      <c r="Y3596" t="str">
        <f t="shared" si="1913"/>
        <v>0.009+1.04426539805325i</v>
      </c>
      <c r="Z3596" t="str">
        <f t="shared" si="1914"/>
        <v>-0.00104254292451403-0.000200032499964298i</v>
      </c>
      <c r="AA3596" t="str">
        <f t="shared" si="1915"/>
        <v>0.115735925731344-13.4065544503266i</v>
      </c>
      <c r="AB3596" t="str">
        <f t="shared" si="1916"/>
        <v>0.489818910064328+0.677205231598417i</v>
      </c>
      <c r="AC3596" t="str">
        <f t="shared" si="1917"/>
        <v>1.13230357190044-0.0880165247573795i</v>
      </c>
      <c r="AD3596" t="str">
        <f t="shared" si="1918"/>
        <v>0.383777392592814+0.627909335993333i</v>
      </c>
      <c r="AE3596" t="str">
        <f t="shared" si="1919"/>
        <v>-0.000274502131006412-0.000731390386746271i</v>
      </c>
      <c r="AF3596" t="str">
        <f t="shared" si="1920"/>
        <v>-15.0850842620072-0.214190248262629i</v>
      </c>
      <c r="AG3596" t="str">
        <f t="shared" si="1921"/>
        <v>1.0306343134755-0.0183623082492107i</v>
      </c>
      <c r="AH3596" t="str">
        <f t="shared" si="1922"/>
        <v>0.00367289426557476+0.010827627183417i</v>
      </c>
      <c r="AI3596">
        <f t="shared" si="1923"/>
        <v>-38.836325035383204</v>
      </c>
      <c r="AJ3596">
        <f t="shared" si="1924"/>
        <v>71.262289635915081</v>
      </c>
      <c r="AK3596"/>
      <c r="AL3596"/>
      <c r="AM3596"/>
      <c r="AN3596"/>
    </row>
    <row r="3597" spans="1:40" x14ac:dyDescent="0.25">
      <c r="A3597"/>
      <c r="B3597">
        <f t="shared" si="1890"/>
        <v>1663000</v>
      </c>
      <c r="C3597" s="186" t="str">
        <f t="shared" si="1893"/>
        <v>-2.76349217618668E-08+0.00147265336147046i</v>
      </c>
      <c r="D3597" s="158" t="str">
        <f t="shared" si="1894"/>
        <v>-5.95700616887369+0.0112903424379402i</v>
      </c>
      <c r="E3597" t="str">
        <f t="shared" si="1895"/>
        <v>2870</v>
      </c>
      <c r="F3597" t="str">
        <f t="shared" si="1896"/>
        <v>0.777000777000777</v>
      </c>
      <c r="G3597" t="str">
        <f t="shared" si="1891"/>
        <v>0.777000777000777</v>
      </c>
      <c r="H3597" t="str">
        <f t="shared" si="1897"/>
        <v>9.12808529873551+0.225351984759824i</v>
      </c>
      <c r="I3597" t="str">
        <f t="shared" si="1898"/>
        <v>6530.58572864978i</v>
      </c>
      <c r="J3597" t="str">
        <f t="shared" si="1892"/>
        <v>-36478.8636931391+1412.41418351805i</v>
      </c>
      <c r="K3597" t="str">
        <f t="shared" si="1899"/>
        <v>0.0069211939885813-0.178755845876851i</v>
      </c>
      <c r="L3597" t="str">
        <f t="shared" si="1900"/>
        <v>0.000513421745689513-0.0111134023504983i</v>
      </c>
      <c r="M3597" t="str">
        <f t="shared" si="1901"/>
        <v>0.00743461573427081-0.189869248227349i</v>
      </c>
      <c r="N3597" t="str">
        <f t="shared" si="1902"/>
        <v>-7.37525486306115i</v>
      </c>
      <c r="O3597" t="str">
        <f t="shared" si="1903"/>
        <v>0.460649453813306-0.887582154339249i</v>
      </c>
      <c r="P3597" t="str">
        <f t="shared" si="1904"/>
        <v>0.539350546186694+0.887582154339249i</v>
      </c>
      <c r="Q3597" t="str">
        <f t="shared" si="1905"/>
        <v>-0.539350546186694+6.4876727087219i</v>
      </c>
      <c r="R3597" t="str">
        <f t="shared" si="1906"/>
        <v>0.12900756945758-0.0938596745821075i</v>
      </c>
      <c r="S3597" t="str">
        <f t="shared" si="1907"/>
        <v>0.761294232960602i</v>
      </c>
      <c r="T3597" t="str">
        <f t="shared" si="1908"/>
        <v>0.0714548289669172+0.0982127186363199i</v>
      </c>
      <c r="U3597" t="str">
        <f t="shared" si="1909"/>
        <v>0.0000500000000000001-0.000145005323613673i</v>
      </c>
      <c r="V3597" t="str">
        <f t="shared" si="1910"/>
        <v>3.33333333333333E-06-0.00015950585597504i</v>
      </c>
      <c r="W3597" t="str">
        <f t="shared" si="1911"/>
        <v>0.0000141368842326995-0.0000778838359510472i</v>
      </c>
      <c r="X3597" t="str">
        <f t="shared" si="1912"/>
        <v>0.0000142475962400056-0.0000778420895788582i</v>
      </c>
      <c r="Y3597" t="str">
        <f t="shared" si="1913"/>
        <v>0.009+1.04489371658397i</v>
      </c>
      <c r="Z3597" t="str">
        <f t="shared" si="1914"/>
        <v>-0.00104131970154983-0.000199894609256161i</v>
      </c>
      <c r="AA3597" t="str">
        <f t="shared" si="1915"/>
        <v>0.11559676164384-13.398492809983i</v>
      </c>
      <c r="AB3597" t="str">
        <f t="shared" si="1916"/>
        <v>0.493600145784342+0.678439973024199i</v>
      </c>
      <c r="AC3597" t="str">
        <f t="shared" si="1917"/>
        <v>1.13248461505577-0.0886755481067789i</v>
      </c>
      <c r="AD3597" t="str">
        <f t="shared" si="1918"/>
        <v>0.386577361705011+0.629341823265268i</v>
      </c>
      <c r="AE3597" t="str">
        <f t="shared" si="1919"/>
        <v>-0.000276748585066412-0.000732620770240716i</v>
      </c>
      <c r="AF3597" t="str">
        <f t="shared" si="1920"/>
        <v>-15.0850914676092-0.214061642321884i</v>
      </c>
      <c r="AG3597" t="str">
        <f t="shared" si="1921"/>
        <v>1.03068644672635-0.0184866309309445i</v>
      </c>
      <c r="AH3597" t="str">
        <f t="shared" si="1922"/>
        <v>0.00370378021449855+0.0108465217915338i</v>
      </c>
      <c r="AI3597">
        <f t="shared" si="1923"/>
        <v>-38.815202542943823</v>
      </c>
      <c r="AJ3597">
        <f t="shared" si="1924"/>
        <v>71.146416189118327</v>
      </c>
      <c r="AK3597"/>
      <c r="AL3597"/>
      <c r="AM3597"/>
      <c r="AN3597"/>
    </row>
    <row r="3598" spans="1:40" x14ac:dyDescent="0.25">
      <c r="A3598"/>
      <c r="B3598">
        <f t="shared" si="1890"/>
        <v>1664000</v>
      </c>
      <c r="C3598" s="186" t="str">
        <f t="shared" si="1893"/>
        <v>-2.76017166921674E-08+0.00147176835344135i</v>
      </c>
      <c r="D3598" s="158" t="str">
        <f t="shared" si="1894"/>
        <v>-5.95700616861912+0.0112835573763837i</v>
      </c>
      <c r="E3598" t="str">
        <f t="shared" si="1895"/>
        <v>2870</v>
      </c>
      <c r="F3598" t="str">
        <f t="shared" si="1896"/>
        <v>0.777000777000777</v>
      </c>
      <c r="G3598" t="str">
        <f t="shared" si="1891"/>
        <v>0.777000777000777</v>
      </c>
      <c r="H3598" t="str">
        <f t="shared" si="1897"/>
        <v>9.12809249161733+0.225216747987241i</v>
      </c>
      <c r="I3598" t="str">
        <f t="shared" si="1898"/>
        <v>6534.51271946677i</v>
      </c>
      <c r="J3598" t="str">
        <f t="shared" si="1892"/>
        <v>-36522.7492394795+1413.26350052557i</v>
      </c>
      <c r="K3598" t="str">
        <f t="shared" si="1899"/>
        <v>0.00691288972430466-0.178648735941359i</v>
      </c>
      <c r="L3598" t="str">
        <f t="shared" si="1900"/>
        <v>0.000512806149954087-0.0111067520455899i</v>
      </c>
      <c r="M3598" t="str">
        <f t="shared" si="1901"/>
        <v>0.00742569587425875-0.189755487986949i</v>
      </c>
      <c r="N3598" t="str">
        <f t="shared" si="1902"/>
        <v>-7.37968977278036i</v>
      </c>
      <c r="O3598" t="str">
        <f t="shared" si="1903"/>
        <v>0.456708589877028-0.88961635772536i</v>
      </c>
      <c r="P3598" t="str">
        <f t="shared" si="1904"/>
        <v>0.543291410122972+0.88961635772536i</v>
      </c>
      <c r="Q3598" t="str">
        <f t="shared" si="1905"/>
        <v>-0.543291410122972+6.490073415055i</v>
      </c>
      <c r="R3598" t="str">
        <f t="shared" si="1906"/>
        <v>0.129160734070711-0.0945233263533996i</v>
      </c>
      <c r="S3598" t="str">
        <f t="shared" si="1907"/>
        <v>0.761752016624439i</v>
      </c>
      <c r="T3598" t="str">
        <f t="shared" si="1908"/>
        <v>0.0720033344677521+0.098388449647057i</v>
      </c>
      <c r="U3598" t="str">
        <f t="shared" si="1909"/>
        <v>0.0000499999999999999-0.000144918180991309i</v>
      </c>
      <c r="V3598" t="str">
        <f t="shared" si="1910"/>
        <v>3.33333333333333E-06-0.00015940999909044i</v>
      </c>
      <c r="W3598" t="str">
        <f t="shared" si="1911"/>
        <v>0.0000141364899720525-0.0000778392804728948i</v>
      </c>
      <c r="X3598" t="str">
        <f t="shared" si="1912"/>
        <v>0.000014247071240767-0.00007779755933372i</v>
      </c>
      <c r="Y3598" t="str">
        <f t="shared" si="1913"/>
        <v>0.009+1.04552203511468i</v>
      </c>
      <c r="Z3598" t="str">
        <f t="shared" si="1914"/>
        <v>-0.00104009868104571-0.000199756903676175i</v>
      </c>
      <c r="AA3598" t="str">
        <f t="shared" si="1915"/>
        <v>0.115457848405806-13.3904408590582i</v>
      </c>
      <c r="AB3598" t="str">
        <f t="shared" si="1916"/>
        <v>0.497389146459173+0.679653898713655i</v>
      </c>
      <c r="AC3598" t="str">
        <f t="shared" si="1917"/>
        <v>1.1326615177454-0.0893354170541706i</v>
      </c>
      <c r="AD3598" t="str">
        <f t="shared" si="1918"/>
        <v>0.389383561815429+0.630761821081898i</v>
      </c>
      <c r="AE3598" t="str">
        <f t="shared" si="1919"/>
        <v>-0.000278998300728642-0.00073383659281192i</v>
      </c>
      <c r="AF3598" t="str">
        <f t="shared" si="1920"/>
        <v>-15.0850986602365-0.213933190610857i</v>
      </c>
      <c r="AG3598" t="str">
        <f t="shared" si="1921"/>
        <v>1.03073791322355-0.0186111119748023i</v>
      </c>
      <c r="AH3598" t="str">
        <f t="shared" si="1922"/>
        <v>0.00373471380123621+0.010865217464868i</v>
      </c>
      <c r="AI3598">
        <f t="shared" si="1923"/>
        <v>-38.794226545422241</v>
      </c>
      <c r="AJ3598">
        <f t="shared" si="1924"/>
        <v>71.030557584063061</v>
      </c>
      <c r="AK3598"/>
      <c r="AL3598"/>
      <c r="AM3598"/>
      <c r="AN3598"/>
    </row>
    <row r="3599" spans="1:40" x14ac:dyDescent="0.25">
      <c r="A3599"/>
      <c r="B3599">
        <f t="shared" si="1890"/>
        <v>1665000</v>
      </c>
      <c r="C3599" s="186" t="str">
        <f t="shared" si="1893"/>
        <v>-2.75685714334544E-08+0.00147088440848495i</v>
      </c>
      <c r="D3599" s="158" t="str">
        <f t="shared" si="1894"/>
        <v>-5.957006168365+0.0112767804650513i</v>
      </c>
      <c r="E3599" t="str">
        <f t="shared" si="1895"/>
        <v>2870</v>
      </c>
      <c r="F3599" t="str">
        <f t="shared" si="1896"/>
        <v>0.777000777000777</v>
      </c>
      <c r="G3599" t="str">
        <f t="shared" si="1891"/>
        <v>0.777000777000777</v>
      </c>
      <c r="H3599" t="str">
        <f t="shared" si="1897"/>
        <v>9.12809967155506+0.225081673317535i</v>
      </c>
      <c r="I3599" t="str">
        <f t="shared" si="1898"/>
        <v>6538.43971028376i</v>
      </c>
      <c r="J3599" t="str">
        <f t="shared" si="1892"/>
        <v>-36566.6611672725+1414.1128175331i</v>
      </c>
      <c r="K3599" t="str">
        <f t="shared" si="1899"/>
        <v>0.00690460038947046-0.178541754099669i</v>
      </c>
      <c r="L3599" t="str">
        <f t="shared" si="1900"/>
        <v>0.000512191659924886-0.0111001096780152i</v>
      </c>
      <c r="M3599" t="str">
        <f t="shared" si="1901"/>
        <v>0.00741679204939535-0.189641863777684i</v>
      </c>
      <c r="N3599" t="str">
        <f t="shared" si="1902"/>
        <v>-7.38412468249958i</v>
      </c>
      <c r="O3599" t="str">
        <f t="shared" si="1903"/>
        <v>0.452758743217174-0.891633063788241i</v>
      </c>
      <c r="P3599" t="str">
        <f t="shared" si="1904"/>
        <v>0.547241256782826+0.891633063788241i</v>
      </c>
      <c r="Q3599" t="str">
        <f t="shared" si="1905"/>
        <v>-0.547241256782826+6.49249161871134i</v>
      </c>
      <c r="R3599" t="str">
        <f t="shared" si="1906"/>
        <v>0.129309749645934-0.0951876294937758i</v>
      </c>
      <c r="S3599" t="str">
        <f t="shared" si="1907"/>
        <v>0.762209800288276i</v>
      </c>
      <c r="T3599" t="str">
        <f t="shared" si="1908"/>
        <v>0.0725529440663653+0.0985611584529543i</v>
      </c>
      <c r="U3599" t="str">
        <f t="shared" si="1909"/>
        <v>0.0000499999999999999-0.000144831143044768i</v>
      </c>
      <c r="V3599" t="str">
        <f t="shared" si="1910"/>
        <v>3.33333333333333E-06-0.000159314257349245i</v>
      </c>
      <c r="W3599" t="str">
        <f t="shared" si="1911"/>
        <v>0.0000141360955026549-0.0000777947797052843i</v>
      </c>
      <c r="X3599" t="str">
        <f t="shared" si="1912"/>
        <v>0.0000142465462684741-0.0000777530837685209i</v>
      </c>
      <c r="Y3599" t="str">
        <f t="shared" si="1913"/>
        <v>0.009+1.0461503536454i</v>
      </c>
      <c r="Z3599" t="str">
        <f t="shared" si="1914"/>
        <v>-0.00103887985771113-0.000199619382838137i</v>
      </c>
      <c r="AA3599" t="str">
        <f t="shared" si="1915"/>
        <v>0.115319185414696-13.382398580094i</v>
      </c>
      <c r="AB3599" t="str">
        <f t="shared" si="1916"/>
        <v>0.501185774089834+0.680846947427111i</v>
      </c>
      <c r="AC3599" t="str">
        <f t="shared" si="1917"/>
        <v>1.13283427472196-0.0899961040707249i</v>
      </c>
      <c r="AD3599" t="str">
        <f t="shared" si="1918"/>
        <v>0.392195936888132+0.632169302924013i</v>
      </c>
      <c r="AE3599" t="str">
        <f t="shared" si="1919"/>
        <v>-0.000281251213010319-0.000735037866344277i</v>
      </c>
      <c r="AF3599" t="str">
        <f t="shared" si="1920"/>
        <v>-15.0851058399201-0.213804892852484i</v>
      </c>
      <c r="AG3599" t="str">
        <f t="shared" si="1921"/>
        <v>1.03078871285802-0.0187357483815403i</v>
      </c>
      <c r="AH3599" t="str">
        <f t="shared" si="1922"/>
        <v>0.00376569421071199+0.010883714436223i</v>
      </c>
      <c r="AI3599">
        <f t="shared" si="1923"/>
        <v>-38.773395897477926</v>
      </c>
      <c r="AJ3599">
        <f t="shared" si="1924"/>
        <v>70.914713654697508</v>
      </c>
      <c r="AK3599"/>
      <c r="AL3599"/>
      <c r="AM3599"/>
      <c r="AN3599"/>
    </row>
    <row r="3600" spans="1:40" x14ac:dyDescent="0.25">
      <c r="A3600"/>
      <c r="B3600">
        <f t="shared" si="1890"/>
        <v>1666000</v>
      </c>
      <c r="C3600" s="186" t="str">
        <f t="shared" si="1893"/>
        <v>-2.75354858421667E-08+0.00147000152468696i</v>
      </c>
      <c r="D3600" s="158" t="str">
        <f t="shared" si="1894"/>
        <v>-5.95700616811135+0.0112700116892667i</v>
      </c>
      <c r="E3600" t="str">
        <f t="shared" si="1895"/>
        <v>2870</v>
      </c>
      <c r="F3600" t="str">
        <f t="shared" si="1896"/>
        <v>0.777000777000777</v>
      </c>
      <c r="G3600" t="str">
        <f t="shared" si="1891"/>
        <v>0.777000777000777</v>
      </c>
      <c r="H3600" t="str">
        <f t="shared" si="1897"/>
        <v>9.12810683857977+0.224946760459629i</v>
      </c>
      <c r="I3600" t="str">
        <f t="shared" si="1898"/>
        <v>6542.36670110074i</v>
      </c>
      <c r="J3600" t="str">
        <f t="shared" si="1892"/>
        <v>-36610.599476518+1414.96213454063i</v>
      </c>
      <c r="K3600" t="str">
        <f t="shared" si="1899"/>
        <v>0.00689632594833035-0.178434900122474i</v>
      </c>
      <c r="L3600" t="str">
        <f t="shared" si="1900"/>
        <v>0.000511578272957345-0.0110934752336033i</v>
      </c>
      <c r="M3600" t="str">
        <f t="shared" si="1901"/>
        <v>0.00740790422128769-0.189528375356077i</v>
      </c>
      <c r="N3600" t="str">
        <f t="shared" si="1902"/>
        <v>-7.3885595922188i</v>
      </c>
      <c r="O3600" t="str">
        <f t="shared" si="1903"/>
        <v>0.448799991520887-0.893632232862519i</v>
      </c>
      <c r="P3600" t="str">
        <f t="shared" si="1904"/>
        <v>0.551200008479113+0.893632232862519i</v>
      </c>
      <c r="Q3600" t="str">
        <f t="shared" si="1905"/>
        <v>-0.551200008479113+6.49492735935628i</v>
      </c>
      <c r="R3600" t="str">
        <f t="shared" si="1906"/>
        <v>0.129454612249223-0.0958525565265517i</v>
      </c>
      <c r="S3600" t="str">
        <f t="shared" si="1907"/>
        <v>0.762667583952111i</v>
      </c>
      <c r="T3600" t="str">
        <f t="shared" si="1908"/>
        <v>0.0731036377017383+0.0987308363555723i</v>
      </c>
      <c r="U3600" t="str">
        <f t="shared" si="1909"/>
        <v>0.0000499999999999999-0.000144744209585557i</v>
      </c>
      <c r="V3600" t="str">
        <f t="shared" si="1910"/>
        <v>3.33333333333333E-06-0.000159218630544113i</v>
      </c>
      <c r="W3600" t="str">
        <f t="shared" si="1911"/>
        <v>0.0000141357008245545-0.0000777503335494238i</v>
      </c>
      <c r="X3600" t="str">
        <f t="shared" si="1912"/>
        <v>0.0000142460213226089-0.0000777086627845247i</v>
      </c>
      <c r="Y3600" t="str">
        <f t="shared" si="1913"/>
        <v>0.009+1.04677867217612i</v>
      </c>
      <c r="Z3600" t="str">
        <f t="shared" si="1914"/>
        <v>-0.00103766322627141-0.000199482046356933i</v>
      </c>
      <c r="AA3600" t="str">
        <f t="shared" si="1915"/>
        <v>0.115180772069775-13.3743659556737i</v>
      </c>
      <c r="AB3600" t="str">
        <f t="shared" si="1916"/>
        <v>0.504989890097564+0.682019059076939i</v>
      </c>
      <c r="AC3600" t="str">
        <f t="shared" si="1917"/>
        <v>1.13300288096729-0.0906575815747005i</v>
      </c>
      <c r="AD3600" t="str">
        <f t="shared" si="1918"/>
        <v>0.395014430780575+0.633564242524937i</v>
      </c>
      <c r="AE3600" t="str">
        <f t="shared" si="1919"/>
        <v>-0.000283507257070083-0.000736224602941259i</v>
      </c>
      <c r="AF3600" t="str">
        <f t="shared" si="1920"/>
        <v>-15.0851130066911-0.213676748770362i</v>
      </c>
      <c r="AG3600" t="str">
        <f t="shared" si="1921"/>
        <v>1.03083884553313-0.0188605371538466i</v>
      </c>
      <c r="AH3600" t="str">
        <f t="shared" si="1922"/>
        <v>0.00379672063043558+0.0109020129400727i</v>
      </c>
      <c r="AI3600">
        <f t="shared" si="1923"/>
        <v>-38.752709467837121</v>
      </c>
      <c r="AJ3600">
        <f t="shared" si="1924"/>
        <v>70.798884235047424</v>
      </c>
      <c r="AK3600"/>
      <c r="AL3600"/>
      <c r="AM3600"/>
      <c r="AN3600"/>
    </row>
    <row r="3601" spans="1:40" x14ac:dyDescent="0.25">
      <c r="A3601"/>
      <c r="B3601">
        <f t="shared" si="1890"/>
        <v>1667000</v>
      </c>
      <c r="C3601" s="186" t="str">
        <f t="shared" si="1893"/>
        <v>-2.75024597751739E-08+0.00146911970013768i</v>
      </c>
      <c r="D3601" s="158" t="str">
        <f t="shared" si="1894"/>
        <v>-5.95700616785815+0.0112632510343889i</v>
      </c>
      <c r="E3601" t="str">
        <f t="shared" si="1895"/>
        <v>2870</v>
      </c>
      <c r="F3601" t="str">
        <f t="shared" si="1896"/>
        <v>0.777000777000777</v>
      </c>
      <c r="G3601" t="str">
        <f t="shared" si="1891"/>
        <v>0.777000777000777</v>
      </c>
      <c r="H3601" t="str">
        <f t="shared" si="1897"/>
        <v>9.12811399272235+0.224812009123139i</v>
      </c>
      <c r="I3601" t="str">
        <f t="shared" si="1898"/>
        <v>6546.29369191773i</v>
      </c>
      <c r="J3601" t="str">
        <f t="shared" si="1892"/>
        <v>-36654.5641672161+1415.81145154816i</v>
      </c>
      <c r="K3601" t="str">
        <f t="shared" si="1899"/>
        <v>0.00688806636524282-0.178328173781018i</v>
      </c>
      <c r="L3601" t="str">
        <f t="shared" si="1900"/>
        <v>0.00051096598641479-0.0110868486982167i</v>
      </c>
      <c r="M3601" t="str">
        <f t="shared" si="1901"/>
        <v>0.00739903235165761-0.189415022479235i</v>
      </c>
      <c r="N3601" t="str">
        <f t="shared" si="1902"/>
        <v>-7.39299450193802i</v>
      </c>
      <c r="O3601" t="str">
        <f t="shared" si="1903"/>
        <v>0.444832412650446-0.895613825627755i</v>
      </c>
      <c r="P3601" t="str">
        <f t="shared" si="1904"/>
        <v>0.555167587349554+0.895613825627755i</v>
      </c>
      <c r="Q3601" t="str">
        <f t="shared" si="1905"/>
        <v>-0.555167587349554+6.49738067631026i</v>
      </c>
      <c r="R3601" t="str">
        <f t="shared" si="1906"/>
        <v>0.12959531817578-0.0965180799332703i</v>
      </c>
      <c r="S3601" t="str">
        <f t="shared" si="1907"/>
        <v>0.763125367615948i</v>
      </c>
      <c r="T3601" t="str">
        <f t="shared" si="1908"/>
        <v>0.0736553952306623+0.0988974748241978i</v>
      </c>
      <c r="U3601" t="str">
        <f t="shared" si="1909"/>
        <v>0.00005-0.000144657380425638i</v>
      </c>
      <c r="V3601" t="str">
        <f t="shared" si="1910"/>
        <v>3.33333333333333E-06-0.000159123118468202i</v>
      </c>
      <c r="W3601" t="str">
        <f t="shared" si="1911"/>
        <v>0.0000141353059377992-0.0000777059419067596i</v>
      </c>
      <c r="X3601" t="str">
        <f t="shared" si="1912"/>
        <v>0.0000142454964026554-0.0000776642962832337i</v>
      </c>
      <c r="Y3601" t="str">
        <f t="shared" si="1913"/>
        <v>0.009+1.04740699070684i</v>
      </c>
      <c r="Z3601" t="str">
        <f t="shared" si="1914"/>
        <v>-0.00103644878146775-0.000199344893848537i</v>
      </c>
      <c r="AA3601" t="str">
        <f t="shared" si="1915"/>
        <v>0.115042607772112-13.366342968423i</v>
      </c>
      <c r="AB3601" t="str">
        <f t="shared" si="1916"/>
        <v>0.508801355335842+0.683170174734146i</v>
      </c>
      <c r="AC3601" t="str">
        <f t="shared" si="1917"/>
        <v>1.13316733169311-0.0913198219338582i</v>
      </c>
      <c r="AD3601" t="str">
        <f t="shared" si="1918"/>
        <v>0.397838987244768+0.634946613870919i</v>
      </c>
      <c r="AE3601" t="str">
        <f t="shared" si="1919"/>
        <v>-0.000285766368208618-0.000737396814924707i</v>
      </c>
      <c r="AF3601" t="str">
        <f t="shared" si="1920"/>
        <v>-15.0851201605805-0.21354875808875i</v>
      </c>
      <c r="AG3601" t="str">
        <f t="shared" si="1921"/>
        <v>1.03088831116478-0.0189854752963936i</v>
      </c>
      <c r="AH3601" t="str">
        <f t="shared" si="1922"/>
        <v>0.00382779225049577+0.0109201132125506i</v>
      </c>
      <c r="AI3601">
        <f t="shared" si="1923"/>
        <v>-38.732166139068134</v>
      </c>
      <c r="AJ3601">
        <f t="shared" si="1924"/>
        <v>70.683069159218817</v>
      </c>
      <c r="AK3601"/>
      <c r="AL3601"/>
      <c r="AM3601"/>
      <c r="AN3601"/>
    </row>
    <row r="3602" spans="1:40" x14ac:dyDescent="0.25">
      <c r="A3602"/>
      <c r="B3602">
        <f t="shared" si="1890"/>
        <v>1668000</v>
      </c>
      <c r="C3602" s="186" t="str">
        <f t="shared" si="1893"/>
        <v>-2.74694930897743E-08+0.00146823893293197i</v>
      </c>
      <c r="D3602" s="158" t="str">
        <f t="shared" si="1894"/>
        <v>-5.95700616760541+0.0112564984858118i</v>
      </c>
      <c r="E3602" t="str">
        <f t="shared" si="1895"/>
        <v>2870</v>
      </c>
      <c r="F3602" t="str">
        <f t="shared" si="1896"/>
        <v>0.777000777000777</v>
      </c>
      <c r="G3602" t="str">
        <f t="shared" si="1891"/>
        <v>0.777000777000777</v>
      </c>
      <c r="H3602" t="str">
        <f t="shared" si="1897"/>
        <v>9.12812113401368+0.224677419018377i</v>
      </c>
      <c r="I3602" t="str">
        <f t="shared" si="1898"/>
        <v>6550.22068273472i</v>
      </c>
      <c r="J3602" t="str">
        <f t="shared" si="1892"/>
        <v>-36698.5552393668+1416.66076855568i</v>
      </c>
      <c r="K3602" t="str">
        <f t="shared" si="1899"/>
        <v>0.00687982160467286-0.178221574847086i</v>
      </c>
      <c r="L3602" t="str">
        <f t="shared" si="1900"/>
        <v>0.000510354797668431-0.0110802300577519i</v>
      </c>
      <c r="M3602" t="str">
        <f t="shared" si="1901"/>
        <v>0.00739017640234129-0.189301804904838i</v>
      </c>
      <c r="N3602" t="str">
        <f t="shared" si="1902"/>
        <v>-7.39742941165724i</v>
      </c>
      <c r="O3602" t="str">
        <f t="shared" si="1903"/>
        <v>0.440856084641747-0.897577803109206i</v>
      </c>
      <c r="P3602" t="str">
        <f t="shared" si="1904"/>
        <v>0.559143915358253+0.897577803109206i</v>
      </c>
      <c r="Q3602" t="str">
        <f t="shared" si="1905"/>
        <v>-0.559143915358253+6.49985160854803i</v>
      </c>
      <c r="R3602" t="str">
        <f t="shared" si="1906"/>
        <v>0.129731863950561-0.097184172156109i</v>
      </c>
      <c r="S3602" t="str">
        <f t="shared" si="1907"/>
        <v>0.763583151279785i</v>
      </c>
      <c r="T3602" t="str">
        <f t="shared" si="1908"/>
        <v>0.0742081964294788+0.0990610654967697i</v>
      </c>
      <c r="U3602" t="str">
        <f t="shared" si="1909"/>
        <v>0.00005-0.000144570655377421i</v>
      </c>
      <c r="V3602" t="str">
        <f t="shared" si="1910"/>
        <v>3.33333333333333E-06-0.000159027720915163i</v>
      </c>
      <c r="W3602" t="str">
        <f t="shared" si="1911"/>
        <v>0.000014134910842437-0.000077661604678973i</v>
      </c>
      <c r="X3602" t="str">
        <f t="shared" si="1912"/>
        <v>0.0000142449715080993-0.0000776199841663853i</v>
      </c>
      <c r="Y3602" t="str">
        <f t="shared" si="1913"/>
        <v>0.009+1.04803530923756i</v>
      </c>
      <c r="Z3602" t="str">
        <f t="shared" si="1914"/>
        <v>-0.00103523651805707-0.000199207924930001i</v>
      </c>
      <c r="AA3602" t="str">
        <f t="shared" si="1915"/>
        <v>0.114904691924569-13.3583296010091i</v>
      </c>
      <c r="AB3602" t="str">
        <f t="shared" si="1916"/>
        <v>0.512620030102412+0.68430023663476i</v>
      </c>
      <c r="AC3602" t="str">
        <f t="shared" si="1917"/>
        <v>1.1333276223416-0.0919827974678642i</v>
      </c>
      <c r="AD3602" t="str">
        <f t="shared" si="1918"/>
        <v>0.40066954992841+0.636316391201484i</v>
      </c>
      <c r="AE3602" t="str">
        <f t="shared" si="1919"/>
        <v>-0.000288028481869185-0.000738554514833941i</v>
      </c>
      <c r="AF3602" t="str">
        <f t="shared" si="1920"/>
        <v>-15.0851273016191-0.213420920532565i</v>
      </c>
      <c r="AG3602" t="str">
        <f t="shared" si="1921"/>
        <v>1.03093710968132-0.0191105598158855i</v>
      </c>
      <c r="AH3602" t="str">
        <f t="shared" si="1922"/>
        <v>0.00385890826355353+0.0109380154914357i</v>
      </c>
      <c r="AI3602">
        <f t="shared" si="1923"/>
        <v>-38.711764807363636</v>
      </c>
      <c r="AJ3602">
        <f t="shared" si="1924"/>
        <v>70.567268261397658</v>
      </c>
      <c r="AK3602"/>
      <c r="AL3602"/>
      <c r="AM3602"/>
      <c r="AN3602"/>
    </row>
    <row r="3603" spans="1:40" x14ac:dyDescent="0.25">
      <c r="A3603"/>
      <c r="B3603">
        <f t="shared" si="1890"/>
        <v>1669000</v>
      </c>
      <c r="C3603" s="186" t="str">
        <f t="shared" si="1893"/>
        <v>-2.7436585643695E-08+0.0014673592211693i</v>
      </c>
      <c r="D3603" s="158" t="str">
        <f t="shared" si="1894"/>
        <v>-5.95700616735312+0.0112497540289646i</v>
      </c>
      <c r="E3603" t="str">
        <f t="shared" si="1895"/>
        <v>2870</v>
      </c>
      <c r="F3603" t="str">
        <f t="shared" si="1896"/>
        <v>0.777000777000777</v>
      </c>
      <c r="G3603" t="str">
        <f t="shared" si="1891"/>
        <v>0.777000777000777</v>
      </c>
      <c r="H3603" t="str">
        <f t="shared" si="1897"/>
        <v>9.12812826248449+0.224542989856347i</v>
      </c>
      <c r="I3603" t="str">
        <f t="shared" si="1898"/>
        <v>6554.14767355171i</v>
      </c>
      <c r="J3603" t="str">
        <f t="shared" si="1892"/>
        <v>-36742.57269297+1417.51008556321i</v>
      </c>
      <c r="K3603" t="str">
        <f t="shared" si="1899"/>
        <v>0.00687159163119175-0.178115103093006i</v>
      </c>
      <c r="L3603" t="str">
        <f t="shared" si="1900"/>
        <v>0.000509744704097299-0.0110736192981383i</v>
      </c>
      <c r="M3603" t="str">
        <f t="shared" si="1901"/>
        <v>0.00738133633528905-0.189188722391144i</v>
      </c>
      <c r="N3603" t="str">
        <f t="shared" si="1902"/>
        <v>-7.40186432137646i</v>
      </c>
      <c r="O3603" t="str">
        <f t="shared" si="1903"/>
        <v>0.436871085702768-0.899524126678593i</v>
      </c>
      <c r="P3603" t="str">
        <f t="shared" si="1904"/>
        <v>0.563128914297232+0.899524126678593i</v>
      </c>
      <c r="Q3603" t="str">
        <f t="shared" si="1905"/>
        <v>-0.563128914297232+6.50234019469787i</v>
      </c>
      <c r="R3603" t="str">
        <f t="shared" si="1906"/>
        <v>0.129864246328782-0.0978508056002984i</v>
      </c>
      <c r="S3603" t="str">
        <f t="shared" si="1907"/>
        <v>0.764040934943622i</v>
      </c>
      <c r="T3603" t="str">
        <f t="shared" si="1908"/>
        <v>0.0747620209958386+0.0992216001807914i</v>
      </c>
      <c r="U3603" t="str">
        <f t="shared" si="1909"/>
        <v>0.00005-0.000144484034253768i</v>
      </c>
      <c r="V3603" t="str">
        <f t="shared" si="1910"/>
        <v>3.33333333333333E-06-0.000158932437679145i</v>
      </c>
      <c r="W3603" t="str">
        <f t="shared" si="1911"/>
        <v>0.000014134515538516-0.0000776173217679816i</v>
      </c>
      <c r="X3603" t="str">
        <f t="shared" si="1912"/>
        <v>0.0000142444466384281-0.000077575726335952i</v>
      </c>
      <c r="Y3603" t="str">
        <f t="shared" si="1913"/>
        <v>0.009+1.04866362776827i</v>
      </c>
      <c r="Z3603" t="str">
        <f t="shared" si="1914"/>
        <v>-0.00103402643081197-0.000199071139219455i</v>
      </c>
      <c r="AA3603" t="str">
        <f t="shared" si="1915"/>
        <v>0.114767023931795-13.3503258361404i</v>
      </c>
      <c r="AB3603" t="str">
        <f t="shared" si="1916"/>
        <v>0.516445774151435+0.685409188186142i</v>
      </c>
      <c r="AC3603" t="str">
        <f t="shared" si="1917"/>
        <v>1.13348374858604-0.092646480450716i</v>
      </c>
      <c r="AD3603" t="str">
        <f t="shared" si="1918"/>
        <v>0.403506062376016+0.637673549009813i</v>
      </c>
      <c r="AE3603" t="str">
        <f t="shared" si="1919"/>
        <v>-0.000290293533638168-0.000739697715424968i</v>
      </c>
      <c r="AF3603" t="str">
        <f t="shared" si="1920"/>
        <v>-15.0851344298376-0.213293235827382i</v>
      </c>
      <c r="AG3603" t="str">
        <f t="shared" si="1921"/>
        <v>1.03098524102356-0.0192357877211069i</v>
      </c>
      <c r="AH3603" t="str">
        <f t="shared" si="1922"/>
        <v>0.00389006786483495+0.0109557200161407i</v>
      </c>
      <c r="AI3603">
        <f t="shared" si="1923"/>
        <v>-38.691504382325654</v>
      </c>
      <c r="AJ3603">
        <f t="shared" si="1924"/>
        <v>70.451481375854001</v>
      </c>
      <c r="AK3603"/>
      <c r="AL3603"/>
      <c r="AM3603"/>
      <c r="AN3603"/>
    </row>
    <row r="3604" spans="1:40" x14ac:dyDescent="0.25">
      <c r="A3604"/>
      <c r="B3604">
        <f t="shared" si="1890"/>
        <v>1670000</v>
      </c>
      <c r="C3604" s="186" t="str">
        <f t="shared" si="1893"/>
        <v>-2.74037372950873E-08+0.00146648056295365i</v>
      </c>
      <c r="D3604" s="158" t="str">
        <f t="shared" si="1894"/>
        <v>-5.95700616710128+0.0112430176493113i</v>
      </c>
      <c r="E3604" t="str">
        <f t="shared" si="1895"/>
        <v>2870</v>
      </c>
      <c r="F3604" t="str">
        <f t="shared" si="1896"/>
        <v>0.777000777000777</v>
      </c>
      <c r="G3604" t="str">
        <f t="shared" si="1891"/>
        <v>0.777000777000777</v>
      </c>
      <c r="H3604" t="str">
        <f t="shared" si="1897"/>
        <v>9.12813537816545+0.224408721348741i</v>
      </c>
      <c r="I3604" t="str">
        <f t="shared" si="1898"/>
        <v>6558.07466436869i</v>
      </c>
      <c r="J3604" t="str">
        <f t="shared" si="1892"/>
        <v>-36786.6165280258+1418.35940257074i</v>
      </c>
      <c r="K3604" t="str">
        <f t="shared" si="1899"/>
        <v>0.00686337640947628-0.178008758291649i</v>
      </c>
      <c r="L3604" t="str">
        <f t="shared" si="1900"/>
        <v>0.000509135703088247-0.011067016405339i</v>
      </c>
      <c r="M3604" t="str">
        <f t="shared" si="1901"/>
        <v>0.00737251211256453-0.189075774696988i</v>
      </c>
      <c r="N3604" t="str">
        <f t="shared" si="1902"/>
        <v>-7.40629923109568i</v>
      </c>
      <c r="O3604" t="str">
        <f t="shared" si="1903"/>
        <v>0.432877494212031-0.90145275805486i</v>
      </c>
      <c r="P3604" t="str">
        <f t="shared" si="1904"/>
        <v>0.567122505787969+0.90145275805486i</v>
      </c>
      <c r="Q3604" t="str">
        <f t="shared" si="1905"/>
        <v>-0.567122505787969+6.50484647304082i</v>
      </c>
      <c r="R3604" t="str">
        <f t="shared" si="1906"/>
        <v>0.129992462296383-0.0985179526365465i</v>
      </c>
      <c r="S3604" t="str">
        <f t="shared" si="1907"/>
        <v>0.764498718607459i</v>
      </c>
      <c r="T3604" t="str">
        <f t="shared" si="1908"/>
        <v>0.0753168485504701+0.0993790708542132i</v>
      </c>
      <c r="U3604" t="str">
        <f t="shared" si="1909"/>
        <v>0.00005-0.000144397516867987i</v>
      </c>
      <c r="V3604" t="str">
        <f t="shared" si="1910"/>
        <v>3.33333333333333E-06-0.000158837268554786i</v>
      </c>
      <c r="W3604" t="str">
        <f t="shared" si="1911"/>
        <v>0.000014134120026084-0.0000775730930759368i</v>
      </c>
      <c r="X3604" t="str">
        <f t="shared" si="1912"/>
        <v>0.0000142439217931308-0.0000775315226941411i</v>
      </c>
      <c r="Y3604" t="str">
        <f t="shared" si="1913"/>
        <v>0.009+1.04929194629899i</v>
      </c>
      <c r="Z3604" t="str">
        <f t="shared" si="1914"/>
        <v>-0.00103281851452071-0.000198934536336089i</v>
      </c>
      <c r="AA3604" t="str">
        <f t="shared" si="1915"/>
        <v>0.114629603200218-13.3423316565669i</v>
      </c>
      <c r="AB3604" t="str">
        <f t="shared" si="1916"/>
        <v>0.520278446705701+0.686496973973072i</v>
      </c>
      <c r="AC3604" t="str">
        <f t="shared" si="1917"/>
        <v>1.13363570633134-0.0933108431131706i</v>
      </c>
      <c r="AD3604" t="str">
        <f t="shared" si="1918"/>
        <v>0.406348468030061+0.63901806204309i</v>
      </c>
      <c r="AE3604" t="str">
        <f t="shared" si="1919"/>
        <v>-0.000292561459245646-0.000740826429669689i</v>
      </c>
      <c r="AF3604" t="str">
        <f t="shared" si="1920"/>
        <v>-15.0851415452667-0.21316570369943i</v>
      </c>
      <c r="AG3604" t="str">
        <f t="shared" si="1921"/>
        <v>1.03103270514472-0.0193611560229727i</v>
      </c>
      <c r="AH3604" t="str">
        <f t="shared" si="1922"/>
        <v>0.00392127025212491+0.0109732270277002i</v>
      </c>
      <c r="AI3604">
        <f t="shared" si="1923"/>
        <v>-38.671383786754809</v>
      </c>
      <c r="AJ3604">
        <f t="shared" si="1924"/>
        <v>70.335708336942119</v>
      </c>
      <c r="AK3604"/>
      <c r="AL3604"/>
      <c r="AM3604"/>
      <c r="AN3604"/>
    </row>
    <row r="3605" spans="1:40" x14ac:dyDescent="0.25">
      <c r="A3605"/>
      <c r="B3605">
        <f t="shared" si="1890"/>
        <v>1671000</v>
      </c>
      <c r="C3605" s="186" t="str">
        <f t="shared" si="1893"/>
        <v>-2.73709479025275E-08+0.00146560295639355i</v>
      </c>
      <c r="D3605" s="158" t="str">
        <f t="shared" si="1894"/>
        <v>-5.95700616684989+0.0112362893323506i</v>
      </c>
      <c r="E3605" t="str">
        <f t="shared" si="1895"/>
        <v>2870</v>
      </c>
      <c r="F3605" t="str">
        <f t="shared" si="1896"/>
        <v>0.777000777000777</v>
      </c>
      <c r="G3605" t="str">
        <f t="shared" si="1891"/>
        <v>0.777000777000777</v>
      </c>
      <c r="H3605" t="str">
        <f t="shared" si="1897"/>
        <v>9.12814248108715+0.22427461320794i</v>
      </c>
      <c r="I3605" t="str">
        <f t="shared" si="1898"/>
        <v>6562.00165518568i</v>
      </c>
      <c r="J3605" t="str">
        <f t="shared" si="1892"/>
        <v>-36830.6867445341+1419.20871957827i</v>
      </c>
      <c r="K3605" t="str">
        <f t="shared" si="1899"/>
        <v>0.00685517590430877-0.177902540216425i</v>
      </c>
      <c r="L3605" t="str">
        <f t="shared" si="1900"/>
        <v>0.000508527792035907-0.0110604213653503i</v>
      </c>
      <c r="M3605" t="str">
        <f t="shared" si="1901"/>
        <v>0.00736370369634468-0.188962961581775i</v>
      </c>
      <c r="N3605" t="str">
        <f t="shared" si="1902"/>
        <v>-7.4107341408149i</v>
      </c>
      <c r="O3605" t="str">
        <f t="shared" si="1903"/>
        <v>0.428875388717058-0.903363659304929i</v>
      </c>
      <c r="P3605" t="str">
        <f t="shared" si="1904"/>
        <v>0.571124611282942+0.903363659304929i</v>
      </c>
      <c r="Q3605" t="str">
        <f t="shared" si="1905"/>
        <v>-0.571124611282942+6.50737048150997i</v>
      </c>
      <c r="R3605" t="str">
        <f t="shared" si="1906"/>
        <v>0.130116509070466-0.0991855856034707i</v>
      </c>
      <c r="S3605" t="str">
        <f t="shared" si="1907"/>
        <v>0.764956502271296i</v>
      </c>
      <c r="T3605" t="str">
        <f t="shared" si="1908"/>
        <v>0.0758726586389612+0.099533469666295i</v>
      </c>
      <c r="U3605" t="str">
        <f t="shared" si="1909"/>
        <v>0.00005-0.000144311103033835i</v>
      </c>
      <c r="V3605" t="str">
        <f t="shared" si="1910"/>
        <v>3.33333333333333E-06-0.000158742213337219i</v>
      </c>
      <c r="W3605" t="str">
        <f t="shared" si="1911"/>
        <v>0.000014133724305189-0.0000775289185052259i</v>
      </c>
      <c r="X3605" t="str">
        <f t="shared" si="1912"/>
        <v>0.000014243396971698-0.0000774873731433956i</v>
      </c>
      <c r="Y3605" t="str">
        <f t="shared" si="1913"/>
        <v>0.009+1.04992026482971i</v>
      </c>
      <c r="Z3605" t="str">
        <f t="shared" si="1914"/>
        <v>-0.00103161276398718-0.000198798115900177i</v>
      </c>
      <c r="AA3605" t="str">
        <f t="shared" si="1915"/>
        <v>0.114492429138052-13.33434704508i</v>
      </c>
      <c r="AB3605" t="str">
        <f t="shared" si="1916"/>
        <v>0.524117906468941+0.687563539763717i</v>
      </c>
      <c r="AC3605" t="str">
        <f t="shared" si="1917"/>
        <v>1.13378349171459-0.0939758576451809i</v>
      </c>
      <c r="AD3605" t="str">
        <f t="shared" si="1918"/>
        <v>0.409196710232119+0.640349905302845i</v>
      </c>
      <c r="AE3605" t="str">
        <f t="shared" si="1919"/>
        <v>-0.000294832194565956-0.000741940670755093i</v>
      </c>
      <c r="AF3605" t="str">
        <f t="shared" si="1920"/>
        <v>-15.085148647937-0.213038323875589i</v>
      </c>
      <c r="AG3605" t="str">
        <f t="shared" si="1921"/>
        <v>1.03107950201045-0.0194866617345769i</v>
      </c>
      <c r="AH3605" t="str">
        <f t="shared" si="1922"/>
        <v>0.00395251462576026+0.0109905367687582i</v>
      </c>
      <c r="AI3605">
        <f t="shared" si="1923"/>
        <v>-38.651401956444367</v>
      </c>
      <c r="AJ3605">
        <f t="shared" si="1924"/>
        <v>70.219948979101886</v>
      </c>
      <c r="AK3605"/>
      <c r="AL3605"/>
      <c r="AM3605"/>
      <c r="AN3605"/>
    </row>
    <row r="3606" spans="1:40" x14ac:dyDescent="0.25">
      <c r="A3606"/>
      <c r="B3606">
        <f t="shared" si="1890"/>
        <v>1672000</v>
      </c>
      <c r="C3606" s="186" t="str">
        <f t="shared" si="1893"/>
        <v>-2.7338217325014E-08+0.00146472639960205i</v>
      </c>
      <c r="D3606" s="158" t="str">
        <f t="shared" si="1894"/>
        <v>-5.95700616659896+0.0112295690636157i</v>
      </c>
      <c r="E3606" t="str">
        <f t="shared" si="1895"/>
        <v>2870</v>
      </c>
      <c r="F3606" t="str">
        <f t="shared" si="1896"/>
        <v>0.777000777000777</v>
      </c>
      <c r="G3606" t="str">
        <f t="shared" si="1891"/>
        <v>0.777000777000777</v>
      </c>
      <c r="H3606" t="str">
        <f t="shared" si="1897"/>
        <v>9.12814957128006+0.224140665147011i</v>
      </c>
      <c r="I3606" t="str">
        <f t="shared" si="1898"/>
        <v>6565.92864600267i</v>
      </c>
      <c r="J3606" t="str">
        <f t="shared" si="1892"/>
        <v>-36874.783342495+1420.05803658579i</v>
      </c>
      <c r="K3606" t="str">
        <f t="shared" si="1899"/>
        <v>0.00684699008057636-0.177796448641282i</v>
      </c>
      <c r="L3606" t="str">
        <f t="shared" si="1900"/>
        <v>0.000507920968342665-0.0110538341642015i</v>
      </c>
      <c r="M3606" t="str">
        <f t="shared" si="1901"/>
        <v>0.00735491104891902-0.188850282805483i</v>
      </c>
      <c r="N3606" t="str">
        <f t="shared" si="1902"/>
        <v>-7.41516905053412i</v>
      </c>
      <c r="O3606" t="str">
        <f t="shared" si="1903"/>
        <v>0.424864847932829-0.905256792844447i</v>
      </c>
      <c r="P3606" t="str">
        <f t="shared" si="1904"/>
        <v>0.575135152067171+0.905256792844447i</v>
      </c>
      <c r="Q3606" t="str">
        <f t="shared" si="1905"/>
        <v>-0.575135152067171+6.50991225768967i</v>
      </c>
      <c r="R3606" t="str">
        <f t="shared" si="1906"/>
        <v>0.130236384099704-0.0998536768100355i</v>
      </c>
      <c r="S3606" t="str">
        <f t="shared" si="1907"/>
        <v>0.765414285935133i</v>
      </c>
      <c r="T3606" t="str">
        <f t="shared" si="1908"/>
        <v>0.0764294307335509+0.0996847889384487i</v>
      </c>
      <c r="U3606" t="str">
        <f t="shared" si="1909"/>
        <v>0.00005-0.000144224792565513i</v>
      </c>
      <c r="V3606" t="str">
        <f t="shared" si="1910"/>
        <v>3.33333333333333E-06-0.000158647271822065i</v>
      </c>
      <c r="W3606" t="str">
        <f t="shared" si="1911"/>
        <v>0.0000141333283758791-0.0000774847979584674i</v>
      </c>
      <c r="X3606" t="str">
        <f t="shared" si="1912"/>
        <v>0.0000142428721736222-0.0000774432775863886i</v>
      </c>
      <c r="Y3606" t="str">
        <f t="shared" si="1913"/>
        <v>0.009+1.05054858336043i</v>
      </c>
      <c r="Z3606" t="str">
        <f t="shared" si="1914"/>
        <v>-0.00103040917403077-0.000198661877533049i</v>
      </c>
      <c r="AA3606" t="str">
        <f t="shared" si="1915"/>
        <v>0.114355501155274-13.3263719845125i</v>
      </c>
      <c r="AB3606" t="str">
        <f t="shared" si="1916"/>
        <v>0.527964011638199+0.688608832515445i</v>
      </c>
      <c r="AC3606" t="str">
        <f t="shared" si="1917"/>
        <v>1.13392710110552-0.0946414961983401i</v>
      </c>
      <c r="AD3606" t="str">
        <f t="shared" si="1918"/>
        <v>0.412050732224007+0.641669054045334i</v>
      </c>
      <c r="AE3606" t="str">
        <f t="shared" si="1919"/>
        <v>-0.00029710567561821-0.000743040452082447i</v>
      </c>
      <c r="AF3606" t="str">
        <f t="shared" si="1920"/>
        <v>-15.085155737879-0.212911096083395i</v>
      </c>
      <c r="AG3606" t="str">
        <f t="shared" si="1921"/>
        <v>1.03112563159878-0.0196123018712412i</v>
      </c>
      <c r="AH3606" t="str">
        <f t="shared" si="1922"/>
        <v>0.00398380018862274+0.0110076494835565i</v>
      </c>
      <c r="AI3606">
        <f t="shared" si="1923"/>
        <v>-38.631557839977773</v>
      </c>
      <c r="AJ3606">
        <f t="shared" si="1924"/>
        <v>70.104203136862395</v>
      </c>
      <c r="AK3606"/>
      <c r="AL3606"/>
      <c r="AM3606"/>
      <c r="AN3606"/>
    </row>
    <row r="3607" spans="1:40" x14ac:dyDescent="0.25">
      <c r="A3607"/>
      <c r="B3607">
        <f t="shared" si="1890"/>
        <v>1673000</v>
      </c>
      <c r="C3607" s="186" t="str">
        <f t="shared" si="1893"/>
        <v>-2.73055454219682E-08+0.00146385089069674i</v>
      </c>
      <c r="D3607" s="158" t="str">
        <f t="shared" si="1894"/>
        <v>-5.95700616634847+0.011222856828675i</v>
      </c>
      <c r="E3607" t="str">
        <f t="shared" si="1895"/>
        <v>2870</v>
      </c>
      <c r="F3607" t="str">
        <f t="shared" si="1896"/>
        <v>0.777000777000777</v>
      </c>
      <c r="G3607" t="str">
        <f t="shared" si="1891"/>
        <v>0.777000777000777</v>
      </c>
      <c r="H3607" t="str">
        <f t="shared" si="1897"/>
        <v>9.12815664877455+0.224006876879703i</v>
      </c>
      <c r="I3607" t="str">
        <f t="shared" si="1898"/>
        <v>6569.85563681966i</v>
      </c>
      <c r="J3607" t="str">
        <f t="shared" si="1892"/>
        <v>-36918.9063219085+1420.90735359332i</v>
      </c>
      <c r="K3607" t="str">
        <f t="shared" si="1899"/>
        <v>0.00683881890327098-0.177690483340704i</v>
      </c>
      <c r="L3607" t="str">
        <f t="shared" si="1900"/>
        <v>0.000507315229418648-0.011047254787955i</v>
      </c>
      <c r="M3607" t="str">
        <f t="shared" si="1901"/>
        <v>0.00734613413268963-0.188737738128659i</v>
      </c>
      <c r="N3607" t="str">
        <f t="shared" si="1902"/>
        <v>-7.41960396025333i</v>
      </c>
      <c r="O3607" t="str">
        <f t="shared" si="1903"/>
        <v>0.420845950740242-0.907132121438516i</v>
      </c>
      <c r="P3607" t="str">
        <f t="shared" si="1904"/>
        <v>0.579154049259758+0.907132121438516i</v>
      </c>
      <c r="Q3607" t="str">
        <f t="shared" si="1905"/>
        <v>-0.579154049259758+6.51247183881481i</v>
      </c>
      <c r="R3607" t="str">
        <f t="shared" si="1906"/>
        <v>0.130352085064714-0.100522198537994i</v>
      </c>
      <c r="S3607" t="str">
        <f t="shared" si="1907"/>
        <v>0.76587206959897i</v>
      </c>
      <c r="T3607" t="str">
        <f t="shared" si="1908"/>
        <v>0.076987144234932+0.0998330211650535i</v>
      </c>
      <c r="U3607" t="str">
        <f t="shared" si="1909"/>
        <v>0.0000500000000000001-0.000144138585277668i</v>
      </c>
      <c r="V3607" t="str">
        <f t="shared" si="1910"/>
        <v>3.33333333333333E-06-0.000158552443805435i</v>
      </c>
      <c r="W3607" t="str">
        <f t="shared" si="1911"/>
        <v>0.0000141329322382023-0.0000774407313385148i</v>
      </c>
      <c r="X3607" t="str">
        <f t="shared" si="1912"/>
        <v>0.0000142423473983976-0.0000773992359260288i</v>
      </c>
      <c r="Y3607" t="str">
        <f t="shared" si="1913"/>
        <v>0.009+1.05117690189114i</v>
      </c>
      <c r="Z3607" t="str">
        <f t="shared" si="1914"/>
        <v>-0.00102920773948634-0.000198525820857099i</v>
      </c>
      <c r="AA3607" t="str">
        <f t="shared" si="1915"/>
        <v>0.114218818663626-13.3184064577376i</v>
      </c>
      <c r="AB3607" t="str">
        <f t="shared" si="1916"/>
        <v>0.531816619916291+0.689632800380457i</v>
      </c>
      <c r="AC3607" t="str">
        <f t="shared" si="1917"/>
        <v>1.13406653110704-0.0953077308883323i</v>
      </c>
      <c r="AD3607" t="str">
        <f t="shared" si="1918"/>
        <v>0.414910477148899+0.642975483781815i</v>
      </c>
      <c r="AE3607" t="str">
        <f t="shared" si="1919"/>
        <v>-0.00029938183856684-0.000744125787266411i</v>
      </c>
      <c r="AF3607" t="str">
        <f t="shared" si="1920"/>
        <v>-15.085162815123-0.212784020051028i</v>
      </c>
      <c r="AG3607" t="str">
        <f t="shared" si="1921"/>
        <v>1.0311710939001-0.0197380734505615i</v>
      </c>
      <c r="AH3607" t="str">
        <f t="shared" si="1922"/>
        <v>0.00401512614613218+0.0110245654179217i</v>
      </c>
      <c r="AI3607">
        <f t="shared" si="1923"/>
        <v>-38.611850398531203</v>
      </c>
      <c r="AJ3607">
        <f t="shared" si="1924"/>
        <v>69.988470644841769</v>
      </c>
      <c r="AK3607"/>
      <c r="AL3607"/>
      <c r="AM3607"/>
      <c r="AN3607"/>
    </row>
    <row r="3608" spans="1:40" x14ac:dyDescent="0.25">
      <c r="A3608"/>
      <c r="B3608">
        <f t="shared" si="1890"/>
        <v>1674000</v>
      </c>
      <c r="C3608" s="186" t="str">
        <f t="shared" si="1893"/>
        <v>-2.72729320532297E-08+0.00146297642779968i</v>
      </c>
      <c r="D3608" s="158" t="str">
        <f t="shared" si="1894"/>
        <v>-5.95700616609844+0.0112161526131309i</v>
      </c>
      <c r="E3608" t="str">
        <f t="shared" si="1895"/>
        <v>2870</v>
      </c>
      <c r="F3608" t="str">
        <f t="shared" si="1896"/>
        <v>0.777000777000777</v>
      </c>
      <c r="G3608" t="str">
        <f t="shared" si="1891"/>
        <v>0.777000777000777</v>
      </c>
      <c r="H3608" t="str">
        <f t="shared" si="1897"/>
        <v>9.12816371360095+0.22387324812045i</v>
      </c>
      <c r="I3608" t="str">
        <f t="shared" si="1898"/>
        <v>6573.78262763664i</v>
      </c>
      <c r="J3608" t="str">
        <f t="shared" si="1892"/>
        <v>-36963.0556827746+1421.75667060085i</v>
      </c>
      <c r="K3608" t="str">
        <f t="shared" si="1899"/>
        <v>0.00683066233748865-0.177584644089711i</v>
      </c>
      <c r="L3608" t="str">
        <f t="shared" si="1900"/>
        <v>0.000506710572681671-0.0110406832227064i</v>
      </c>
      <c r="M3608" t="str">
        <f t="shared" si="1901"/>
        <v>0.00733737291017032-0.188625327312417i</v>
      </c>
      <c r="N3608" t="str">
        <f t="shared" si="1902"/>
        <v>-7.42403886997255i</v>
      </c>
      <c r="O3608" t="str">
        <f t="shared" si="1903"/>
        <v>0.416818776184522-0.908989608202447i</v>
      </c>
      <c r="P3608" t="str">
        <f t="shared" si="1904"/>
        <v>0.583181223815478+0.908989608202447i</v>
      </c>
      <c r="Q3608" t="str">
        <f t="shared" si="1905"/>
        <v>-0.583181223815478+6.5150492617701i</v>
      </c>
      <c r="R3608" t="str">
        <f t="shared" si="1906"/>
        <v>0.130463609878408-0.101191123044346i</v>
      </c>
      <c r="S3608" t="str">
        <f t="shared" si="1907"/>
        <v>0.766329853262807i</v>
      </c>
      <c r="T3608" t="str">
        <f t="shared" si="1908"/>
        <v>0.0775457784740723+0.0999781590142565i</v>
      </c>
      <c r="U3608" t="str">
        <f t="shared" si="1909"/>
        <v>0.0000500000000000001-0.000144052480985387i</v>
      </c>
      <c r="V3608" t="str">
        <f t="shared" si="1910"/>
        <v>3.33333333333333E-06-0.000158457729083926i</v>
      </c>
      <c r="W3608" t="str">
        <f t="shared" si="1911"/>
        <v>0.0000141325358922066-0.0000773967185484515i</v>
      </c>
      <c r="X3608" t="str">
        <f t="shared" si="1912"/>
        <v>0.0000142418226455199-0.0000773552480654549i</v>
      </c>
      <c r="Y3608" t="str">
        <f t="shared" si="1913"/>
        <v>0.009+1.05180522042186i</v>
      </c>
      <c r="Z3608" t="str">
        <f t="shared" si="1914"/>
        <v>-0.00102800845520417-0.000198389945495773i</v>
      </c>
      <c r="AA3608" t="str">
        <f t="shared" si="1915"/>
        <v>0.114082381076601-13.3104504476698i</v>
      </c>
      <c r="AB3608" t="str">
        <f t="shared" si="1916"/>
        <v>0.535675588524381+0.690635392711321i</v>
      </c>
      <c r="AC3608" t="str">
        <f t="shared" si="1917"/>
        <v>1.13420177855559-0.0959745337973981i</v>
      </c>
      <c r="AD3608" t="str">
        <f t="shared" si="1918"/>
        <v>0.417775888052529+0.644269170278983i</v>
      </c>
      <c r="AE3608" t="str">
        <f t="shared" si="1919"/>
        <v>-0.000301660619722177-0.00074519669013436i</v>
      </c>
      <c r="AF3608" t="str">
        <f t="shared" si="1920"/>
        <v>-15.0851698796994-0.212657095507319i</v>
      </c>
      <c r="AG3608" t="str">
        <f t="shared" si="1921"/>
        <v>1.03121588891717-0.0198639734924602i</v>
      </c>
      <c r="AH3608" t="str">
        <f t="shared" si="1922"/>
        <v>0.00404649170624017+0.0110412848192551i</v>
      </c>
      <c r="AI3608">
        <f t="shared" si="1923"/>
        <v>-38.592278605677862</v>
      </c>
      <c r="AJ3608">
        <f t="shared" si="1924"/>
        <v>69.872751337749307</v>
      </c>
      <c r="AK3608"/>
      <c r="AL3608"/>
      <c r="AM3608"/>
      <c r="AN3608"/>
    </row>
    <row r="3609" spans="1:40" x14ac:dyDescent="0.25">
      <c r="A3609"/>
      <c r="B3609">
        <f t="shared" ref="B3609:B3672" si="1925">B3608+1000</f>
        <v>1675000</v>
      </c>
      <c r="C3609" s="186" t="str">
        <f t="shared" si="1893"/>
        <v>-2.72403770790566E-08+0.00146210300903743i</v>
      </c>
      <c r="D3609" s="158" t="str">
        <f t="shared" si="1894"/>
        <v>-5.95700616584885+0.0112094564026203i</v>
      </c>
      <c r="E3609" t="str">
        <f t="shared" si="1895"/>
        <v>2870</v>
      </c>
      <c r="F3609" t="str">
        <f t="shared" si="1896"/>
        <v>0.777000777000777</v>
      </c>
      <c r="G3609" t="str">
        <f t="shared" si="1891"/>
        <v>0.777000777000777</v>
      </c>
      <c r="H3609" t="str">
        <f t="shared" si="1897"/>
        <v>9.12817076578945+0.223739778584361i</v>
      </c>
      <c r="I3609" t="str">
        <f t="shared" si="1898"/>
        <v>6577.70961845363i</v>
      </c>
      <c r="J3609" t="str">
        <f t="shared" si="1892"/>
        <v>-37007.2314250932+1422.60598760838i</v>
      </c>
      <c r="K3609" t="str">
        <f t="shared" si="1899"/>
        <v>0.00682252034842938-0.177478930663856i</v>
      </c>
      <c r="L3609" t="str">
        <f t="shared" si="1900"/>
        <v>0.000506106995557225-0.0110341194545837i</v>
      </c>
      <c r="M3609" t="str">
        <f t="shared" si="1901"/>
        <v>0.00732862734398661-0.18851305011844i</v>
      </c>
      <c r="N3609" t="str">
        <f t="shared" si="1902"/>
        <v>-7.42847377969177i</v>
      </c>
      <c r="O3609" t="str">
        <f t="shared" si="1903"/>
        <v>0.412783403473728-0.910829216602457i</v>
      </c>
      <c r="P3609" t="str">
        <f t="shared" si="1904"/>
        <v>0.587216596526272+0.910829216602457i</v>
      </c>
      <c r="Q3609" t="str">
        <f t="shared" si="1905"/>
        <v>-0.587216596526272+6.51764456308931i</v>
      </c>
      <c r="R3609" t="str">
        <f t="shared" si="1906"/>
        <v>0.130570956686299-0.101860422563777i</v>
      </c>
      <c r="S3609" t="str">
        <f t="shared" si="1907"/>
        <v>0.766787636926644i</v>
      </c>
      <c r="T3609" t="str">
        <f t="shared" si="1908"/>
        <v>0.078105312714028+0.100120195328738i</v>
      </c>
      <c r="U3609" t="str">
        <f t="shared" si="1909"/>
        <v>0.0000500000000000001-0.000143966479504202i</v>
      </c>
      <c r="V3609" t="str">
        <f t="shared" si="1910"/>
        <v>3.33333333333333E-06-0.000158363127454622i</v>
      </c>
      <c r="W3609" t="str">
        <f t="shared" si="1911"/>
        <v>0.0000141321393379402-0.0000773527594915937i</v>
      </c>
      <c r="X3609" t="str">
        <f t="shared" si="1912"/>
        <v>0.0000142412979144867-0.0000773113139080376i</v>
      </c>
      <c r="Y3609" t="str">
        <f t="shared" si="1913"/>
        <v>0.009+1.05243353895258i</v>
      </c>
      <c r="Z3609" t="str">
        <f t="shared" si="1914"/>
        <v>-0.00102681131604994-0.000198254251073575i</v>
      </c>
      <c r="AA3609" t="str">
        <f t="shared" si="1915"/>
        <v>0.113946187809449-13.3025039372644i</v>
      </c>
      <c r="AB3609" t="str">
        <f t="shared" si="1916"/>
        <v>0.539540774214509+0.691616560066255i</v>
      </c>
      <c r="AC3609" t="str">
        <f t="shared" si="1917"/>
        <v>1.13433284052162-0.0966418769767861i</v>
      </c>
      <c r="AD3609" t="str">
        <f t="shared" si="1918"/>
        <v>0.420646907884248+0.645550089559197i</v>
      </c>
      <c r="AE3609" t="str">
        <f t="shared" si="1919"/>
        <v>-0.000303941955540924-0.000746253174725442i</v>
      </c>
      <c r="AF3609" t="str">
        <f t="shared" si="1920"/>
        <v>-15.0851769316383-0.212530322181741i</v>
      </c>
      <c r="AG3609" t="str">
        <f t="shared" si="1921"/>
        <v>1.03126001666506-0.0199899990192304i</v>
      </c>
      <c r="AH3609" t="str">
        <f t="shared" si="1922"/>
        <v>0.00407789607942245+0.0110578079365193i</v>
      </c>
      <c r="AI3609">
        <f t="shared" si="1923"/>
        <v>-38.572841447198734</v>
      </c>
      <c r="AJ3609">
        <f t="shared" si="1924"/>
        <v>69.757045050388029</v>
      </c>
      <c r="AK3609"/>
      <c r="AL3609"/>
      <c r="AM3609"/>
      <c r="AN3609"/>
    </row>
    <row r="3610" spans="1:40" x14ac:dyDescent="0.25">
      <c r="A3610"/>
      <c r="B3610">
        <f t="shared" si="1925"/>
        <v>1676000</v>
      </c>
      <c r="C3610" s="186" t="str">
        <f t="shared" si="1893"/>
        <v>-2.72078803601242E-08+0.001461230632541i</v>
      </c>
      <c r="D3610" s="158" t="str">
        <f t="shared" si="1894"/>
        <v>-5.95700616559971+0.0112027681828143i</v>
      </c>
      <c r="E3610" t="str">
        <f t="shared" si="1895"/>
        <v>2870</v>
      </c>
      <c r="F3610" t="str">
        <f t="shared" si="1896"/>
        <v>0.777000777000777</v>
      </c>
      <c r="G3610" t="str">
        <f t="shared" si="1891"/>
        <v>0.777000777000777</v>
      </c>
      <c r="H3610" t="str">
        <f t="shared" si="1897"/>
        <v>9.12817780537017+0.223606467987224i</v>
      </c>
      <c r="I3610" t="str">
        <f t="shared" si="1898"/>
        <v>6581.63660927062i</v>
      </c>
      <c r="J3610" t="str">
        <f t="shared" si="1892"/>
        <v>-37051.4335488643+1423.4553046159i</v>
      </c>
      <c r="K3610" t="str">
        <f t="shared" si="1899"/>
        <v>0.00681439290139654-0.177373342839223i</v>
      </c>
      <c r="L3610" t="str">
        <f t="shared" si="1900"/>
        <v>0.00050550449547845-0.011027563469748i</v>
      </c>
      <c r="M3610" t="str">
        <f t="shared" si="1901"/>
        <v>0.00731989739687499-0.188400906308971i</v>
      </c>
      <c r="N3610" t="str">
        <f t="shared" si="1902"/>
        <v>-7.43290868941099i</v>
      </c>
      <c r="O3610" t="str">
        <f t="shared" si="1903"/>
        <v>0.408739911977151-0.912650910456408i</v>
      </c>
      <c r="P3610" t="str">
        <f t="shared" si="1904"/>
        <v>0.591260088022849+0.912650910456408i</v>
      </c>
      <c r="Q3610" t="str">
        <f t="shared" si="1905"/>
        <v>-0.591260088022849+6.52025777895458i</v>
      </c>
      <c r="R3610" t="str">
        <f t="shared" si="1906"/>
        <v>0.130674123866791-0.102530069311128i</v>
      </c>
      <c r="S3610" t="str">
        <f t="shared" si="1907"/>
        <v>0.767245420590479i</v>
      </c>
      <c r="T3610" t="str">
        <f t="shared" si="1908"/>
        <v>0.0786657261517874+0.100259123126468i</v>
      </c>
      <c r="U3610" t="str">
        <f t="shared" si="1909"/>
        <v>0.0000500000000000001-0.000143880580650083i</v>
      </c>
      <c r="V3610" t="str">
        <f t="shared" si="1910"/>
        <v>3.33333333333333E-06-0.000158268638715091i</v>
      </c>
      <c r="W3610" t="str">
        <f t="shared" si="1911"/>
        <v>0.0000141317425754511-0.0000773088540714878i</v>
      </c>
      <c r="X3610" t="str">
        <f t="shared" si="1912"/>
        <v>0.0000142407732047969-0.0000772674333573779i</v>
      </c>
      <c r="Y3610" t="str">
        <f t="shared" si="1913"/>
        <v>0.009+1.0530618574833i</v>
      </c>
      <c r="Z3610" t="str">
        <f t="shared" si="1914"/>
        <v>-0.00102561631690462-0.000198118737216058i</v>
      </c>
      <c r="AA3610" t="str">
        <f t="shared" si="1915"/>
        <v>0.113810238279164-13.2945669095174i</v>
      </c>
      <c r="AB3610" t="str">
        <f t="shared" si="1916"/>
        <v>0.543412033282327+0.692576254214355i</v>
      </c>
      <c r="AC3610" t="str">
        <f t="shared" si="1917"/>
        <v>1.13445971430991-0.09730973244923i</v>
      </c>
      <c r="AD3610" t="str">
        <f t="shared" si="1918"/>
        <v>0.423523479498232+0.646818217900895i</v>
      </c>
      <c r="AE3610" t="str">
        <f t="shared" si="1919"/>
        <v>-0.00030622578262674-0.000747295255289866i</v>
      </c>
      <c r="AF3610" t="str">
        <f t="shared" si="1920"/>
        <v>-15.0851839709699-0.21240369980441i</v>
      </c>
      <c r="AG3610" t="str">
        <f t="shared" si="1921"/>
        <v>1.03130347717115-0.0201161470555865i</v>
      </c>
      <c r="AH3610" t="str">
        <f t="shared" si="1922"/>
        <v>0.00410933847867277+0.0110741350202282i</v>
      </c>
      <c r="AI3610">
        <f t="shared" si="1923"/>
        <v>-38.553537920894357</v>
      </c>
      <c r="AJ3610">
        <f t="shared" si="1924"/>
        <v>69.641351617655602</v>
      </c>
      <c r="AK3610"/>
      <c r="AL3610"/>
      <c r="AM3610"/>
      <c r="AN3610"/>
    </row>
    <row r="3611" spans="1:40" x14ac:dyDescent="0.25">
      <c r="A3611"/>
      <c r="B3611">
        <f t="shared" si="1925"/>
        <v>1677000</v>
      </c>
      <c r="C3611" s="186" t="str">
        <f t="shared" si="1893"/>
        <v>-2.71754417575222E-08+0.00146035929644586i</v>
      </c>
      <c r="D3611" s="158" t="str">
        <f t="shared" si="1894"/>
        <v>-5.95700616535101+0.0111960879394183i</v>
      </c>
      <c r="E3611" t="str">
        <f t="shared" si="1895"/>
        <v>2870</v>
      </c>
      <c r="F3611" t="str">
        <f t="shared" si="1896"/>
        <v>0.777000777000777</v>
      </c>
      <c r="G3611" t="str">
        <f t="shared" si="1891"/>
        <v>0.777000777000777</v>
      </c>
      <c r="H3611" t="str">
        <f t="shared" si="1897"/>
        <v>9.12818483237312+0.223473316045507i</v>
      </c>
      <c r="I3611" t="str">
        <f t="shared" si="1898"/>
        <v>6585.5636000876i</v>
      </c>
      <c r="J3611" t="str">
        <f t="shared" si="1892"/>
        <v>-37095.6620540881+1424.30462162343i</v>
      </c>
      <c r="K3611" t="str">
        <f t="shared" si="1899"/>
        <v>0.0068062799617967-0.177267880392426i</v>
      </c>
      <c r="L3611" t="str">
        <f t="shared" si="1900"/>
        <v>0.000504903069886096-0.0110210152543929i</v>
      </c>
      <c r="M3611" t="str">
        <f t="shared" si="1901"/>
        <v>0.0073111830316828-0.188288895646819i</v>
      </c>
      <c r="N3611" t="str">
        <f t="shared" si="1902"/>
        <v>-7.43734359913021i</v>
      </c>
      <c r="O3611" t="str">
        <f t="shared" si="1903"/>
        <v>0.404688381223768-0.914454653934511i</v>
      </c>
      <c r="P3611" t="str">
        <f t="shared" si="1904"/>
        <v>0.595311618776232+0.914454653934511i</v>
      </c>
      <c r="Q3611" t="str">
        <f t="shared" si="1905"/>
        <v>-0.595311618776232+6.5228889451957i</v>
      </c>
      <c r="R3611" t="str">
        <f t="shared" si="1906"/>
        <v>0.130773110031426-0.103200035483855i</v>
      </c>
      <c r="S3611" t="str">
        <f t="shared" si="1907"/>
        <v>0.767703204254316i</v>
      </c>
      <c r="T3611" t="str">
        <f t="shared" si="1908"/>
        <v>0.0792269979201146+0.100394935601428i</v>
      </c>
      <c r="U3611" t="str">
        <f t="shared" si="1909"/>
        <v>0.0000500000000000001-0.000143794784239439i</v>
      </c>
      <c r="V3611" t="str">
        <f t="shared" si="1910"/>
        <v>3.33333333333333E-06-0.000158174262663382i</v>
      </c>
      <c r="W3611" t="str">
        <f t="shared" si="1911"/>
        <v>0.0000141313456047875-0.0000772650021919098i</v>
      </c>
      <c r="X3611" t="str">
        <f t="shared" si="1912"/>
        <v>0.0000142402485159516-0.0000772236063173067i</v>
      </c>
      <c r="Y3611" t="str">
        <f t="shared" si="1913"/>
        <v>0.009+1.05369017601402i</v>
      </c>
      <c r="Z3611" t="str">
        <f t="shared" si="1914"/>
        <v>-0.00102442345266445-0.000197983403549823i</v>
      </c>
      <c r="AA3611" t="str">
        <f t="shared" si="1915"/>
        <v>0.113674531904476-13.2866393474653i</v>
      </c>
      <c r="AB3611" t="str">
        <f t="shared" si="1916"/>
        <v>0.547289221579834+0.693514428140579i</v>
      </c>
      <c r="AC3611" t="str">
        <f t="shared" si="1917"/>
        <v>1.13458239745996-0.0979780722114256i</v>
      </c>
      <c r="AD3611" t="str">
        <f t="shared" si="1918"/>
        <v>0.426405545654595+0.64807353183886i</v>
      </c>
      <c r="AE3611" t="str">
        <f t="shared" si="1919"/>
        <v>-0.000308512037730734-0.00074832294628802i</v>
      </c>
      <c r="AF3611" t="str">
        <f t="shared" si="1920"/>
        <v>-15.0851909977241-0.212277228106089i</v>
      </c>
      <c r="AG3611" t="str">
        <f t="shared" si="1921"/>
        <v>1.03134627047512-0.0202424146287111i</v>
      </c>
      <c r="AH3611" t="str">
        <f t="shared" si="1922"/>
        <v>0.00414081811949546+0.0110902663224341i</v>
      </c>
      <c r="AI3611">
        <f t="shared" si="1923"/>
        <v>-38.534367036402621</v>
      </c>
      <c r="AJ3611">
        <f t="shared" si="1924"/>
        <v>69.525670874546449</v>
      </c>
      <c r="AK3611"/>
      <c r="AL3611"/>
      <c r="AM3611"/>
      <c r="AN3611"/>
    </row>
    <row r="3612" spans="1:40" x14ac:dyDescent="0.25">
      <c r="A3612"/>
      <c r="B3612">
        <f t="shared" si="1925"/>
        <v>1678000</v>
      </c>
      <c r="C3612" s="186" t="str">
        <f t="shared" si="1893"/>
        <v>-2.71430611327559E-08+0.00145948899889197i</v>
      </c>
      <c r="D3612" s="158" t="str">
        <f t="shared" si="1894"/>
        <v>-5.95700616510276+0.0111894156581718i</v>
      </c>
      <c r="E3612" t="str">
        <f t="shared" si="1895"/>
        <v>2870</v>
      </c>
      <c r="F3612" t="str">
        <f t="shared" si="1896"/>
        <v>0.777000777000777</v>
      </c>
      <c r="G3612" t="str">
        <f t="shared" si="1891"/>
        <v>0.777000777000777</v>
      </c>
      <c r="H3612" t="str">
        <f t="shared" si="1897"/>
        <v>9.12819184682828+0.223340322476344i</v>
      </c>
      <c r="I3612" t="str">
        <f t="shared" si="1898"/>
        <v>6589.49059090459i</v>
      </c>
      <c r="J3612" t="str">
        <f t="shared" si="1892"/>
        <v>-37139.9169407644+1425.15393863096i</v>
      </c>
      <c r="K3612" t="str">
        <f t="shared" si="1899"/>
        <v>0.00679818149513922-0.17716254310061i</v>
      </c>
      <c r="L3612" t="str">
        <f t="shared" si="1900"/>
        <v>0.000504302716228522-0.0110144747947447i</v>
      </c>
      <c r="M3612" t="str">
        <f t="shared" si="1901"/>
        <v>0.00730248421136774-0.188177017895355i</v>
      </c>
      <c r="N3612" t="str">
        <f t="shared" si="1902"/>
        <v>-7.44177850884943i</v>
      </c>
      <c r="O3612" t="str">
        <f t="shared" si="1903"/>
        <v>0.400628890900672-0.916240411560032i</v>
      </c>
      <c r="P3612" t="str">
        <f t="shared" si="1904"/>
        <v>0.599371109099328+0.916240411560032i</v>
      </c>
      <c r="Q3612" t="str">
        <f t="shared" si="1905"/>
        <v>-0.599371109099328+6.5255380972894i</v>
      </c>
      <c r="R3612" t="str">
        <f t="shared" si="1906"/>
        <v>0.130867914025106-0.103870293264493i</v>
      </c>
      <c r="S3612" t="str">
        <f t="shared" si="1907"/>
        <v>0.768160987918153i</v>
      </c>
      <c r="T3612" t="str">
        <f t="shared" si="1908"/>
        <v>0.0797891070894012+0.100527626124313i</v>
      </c>
      <c r="U3612" t="str">
        <f t="shared" si="1909"/>
        <v>0.0000499999999999999-0.000143709090089117i</v>
      </c>
      <c r="V3612" t="str">
        <f t="shared" si="1910"/>
        <v>3.33333333333333E-06-0.000158079999098029i</v>
      </c>
      <c r="W3612" t="str">
        <f t="shared" si="1911"/>
        <v>0.0000141309484259976-0.0000772212037568652i</v>
      </c>
      <c r="X3612" t="str">
        <f t="shared" si="1912"/>
        <v>0.000014239723847453-0.0000771798326918837i</v>
      </c>
      <c r="Y3612" t="str">
        <f t="shared" si="1913"/>
        <v>0.009+1.05431849454473i</v>
      </c>
      <c r="Z3612" t="str">
        <f t="shared" si="1914"/>
        <v>-0.00102323271824085-0.000197848249702509i</v>
      </c>
      <c r="AA3612" t="str">
        <f t="shared" si="1915"/>
        <v>0.113539068105848-13.2787212341852i</v>
      </c>
      <c r="AB3612" t="str">
        <f t="shared" si="1916"/>
        <v>0.551172194528171+0.6944310360506i</v>
      </c>
      <c r="AC3612" t="str">
        <f t="shared" si="1917"/>
        <v>1.13470088774627-0.0986468682365065i</v>
      </c>
      <c r="AD3612" t="str">
        <f t="shared" si="1918"/>
        <v>0.429293049020539+0.649316008164548i</v>
      </c>
      <c r="AE3612" t="str">
        <f t="shared" si="1919"/>
        <v>-0.000310800657752014-0.000749336262389677i</v>
      </c>
      <c r="AF3612" t="str">
        <f t="shared" si="1920"/>
        <v>-15.085198011931-0.212150906818172i</v>
      </c>
      <c r="AG3612" t="str">
        <f t="shared" si="1921"/>
        <v>1.03138839662891-0.020368798768303i</v>
      </c>
      <c r="AH3612" t="str">
        <f t="shared" si="1922"/>
        <v>0.00417233421989912+0.0111062020967169i</v>
      </c>
      <c r="AI3612">
        <f t="shared" si="1923"/>
        <v>-38.515327815018416</v>
      </c>
      <c r="AJ3612">
        <f t="shared" si="1924"/>
        <v>69.410002656151633</v>
      </c>
      <c r="AK3612"/>
      <c r="AL3612"/>
      <c r="AM3612"/>
      <c r="AN3612"/>
    </row>
    <row r="3613" spans="1:40" x14ac:dyDescent="0.25">
      <c r="A3613"/>
      <c r="B3613">
        <f t="shared" si="1925"/>
        <v>1679000</v>
      </c>
      <c r="C3613" s="186" t="str">
        <f t="shared" si="1893"/>
        <v>-2.71107383477411E-08+0.00145861973802367i</v>
      </c>
      <c r="D3613" s="158" t="str">
        <f t="shared" si="1894"/>
        <v>-5.95700616485495+0.0111827513248481i</v>
      </c>
      <c r="E3613" t="str">
        <f t="shared" si="1895"/>
        <v>2870</v>
      </c>
      <c r="F3613" t="str">
        <f t="shared" si="1896"/>
        <v>0.777000777000777</v>
      </c>
      <c r="G3613" t="str">
        <f t="shared" si="1891"/>
        <v>0.777000777000777</v>
      </c>
      <c r="H3613" t="str">
        <f t="shared" si="1897"/>
        <v>9.12819884876546+0.223207486997547i</v>
      </c>
      <c r="I3613" t="str">
        <f t="shared" si="1898"/>
        <v>6593.41758172158i</v>
      </c>
      <c r="J3613" t="str">
        <f t="shared" si="1892"/>
        <v>-37184.1982088932+1426.00325563849i</v>
      </c>
      <c r="K3613" t="str">
        <f t="shared" si="1899"/>
        <v>0.0067900974670358-0.177057330741446i</v>
      </c>
      <c r="L3613" t="str">
        <f t="shared" si="1900"/>
        <v>0.000503703431961637-0.0110079420770621i</v>
      </c>
      <c r="M3613" t="str">
        <f t="shared" si="1901"/>
        <v>0.00729380089899744-0.188065272818508i</v>
      </c>
      <c r="N3613" t="str">
        <f t="shared" si="1902"/>
        <v>-7.44621341856865i</v>
      </c>
      <c r="O3613" t="str">
        <f t="shared" si="1903"/>
        <v>0.396561520851512-0.91800814820999i</v>
      </c>
      <c r="P3613" t="str">
        <f t="shared" si="1904"/>
        <v>0.603438479148488+0.91800814820999i</v>
      </c>
      <c r="Q3613" t="str">
        <f t="shared" si="1905"/>
        <v>-0.603438479148488+6.52820527035866i</v>
      </c>
      <c r="R3613" t="str">
        <f t="shared" si="1906"/>
        <v>0.130958534926278-0.104540814823125i</v>
      </c>
      <c r="S3613" t="str">
        <f t="shared" si="1907"/>
        <v>0.76861877158199i</v>
      </c>
      <c r="T3613" t="str">
        <f t="shared" si="1908"/>
        <v>0.0803520326695306+0.100657188243213i</v>
      </c>
      <c r="U3613" t="str">
        <f t="shared" si="1909"/>
        <v>0.0000499999999999999-0.000143623498016402i</v>
      </c>
      <c r="V3613" t="str">
        <f t="shared" si="1910"/>
        <v>3.33333333333333E-06-0.000157985847818042i</v>
      </c>
      <c r="W3613" t="str">
        <f t="shared" si="1911"/>
        <v>0.0000141305510391294-0.0000771774586705886i</v>
      </c>
      <c r="X3613" t="str">
        <f t="shared" si="1912"/>
        <v>0.0000142391991988052-0.0000771361123853979i</v>
      </c>
      <c r="Y3613" t="str">
        <f t="shared" si="1913"/>
        <v>0.009+1.05494681307545i</v>
      </c>
      <c r="Z3613" t="str">
        <f t="shared" si="1914"/>
        <v>-0.00102204410856042-0.000197713275302795i</v>
      </c>
      <c r="AA3613" t="str">
        <f t="shared" si="1915"/>
        <v>0.113403846305467-13.2708125527942i</v>
      </c>
      <c r="AB3613" t="str">
        <f t="shared" si="1916"/>
        <v>0.555060807130495+0.695326033375508i</v>
      </c>
      <c r="AC3613" t="str">
        <f t="shared" si="1917"/>
        <v>1.13481518317862-0.0993160924765272i</v>
      </c>
      <c r="AD3613" t="str">
        <f t="shared" si="1918"/>
        <v>0.432185932171496+0.650545623926417i</v>
      </c>
      <c r="AE3613" t="str">
        <f t="shared" si="1919"/>
        <v>-0.000313091579738181-0.000750335218473181i</v>
      </c>
      <c r="AF3613" t="str">
        <f t="shared" si="1920"/>
        <v>-15.0852050136204-0.212024735672699i</v>
      </c>
      <c r="AG3613" t="str">
        <f t="shared" si="1921"/>
        <v>1.03142985569669-0.0204952965066246i</v>
      </c>
      <c r="AH3613" t="str">
        <f t="shared" si="1922"/>
        <v>0.00420388600038926+0.0111219425981735i</v>
      </c>
      <c r="AI3613">
        <f t="shared" si="1923"/>
        <v>-38.496419289516837</v>
      </c>
      <c r="AJ3613">
        <f t="shared" si="1924"/>
        <v>69.29434679766409</v>
      </c>
      <c r="AK3613"/>
      <c r="AL3613"/>
      <c r="AM3613"/>
      <c r="AN3613"/>
    </row>
    <row r="3614" spans="1:40" x14ac:dyDescent="0.25">
      <c r="A3614"/>
      <c r="B3614">
        <f t="shared" si="1925"/>
        <v>1680000</v>
      </c>
      <c r="C3614" s="186" t="str">
        <f t="shared" si="1893"/>
        <v>-2.70784732648052E-08+0.00145775151198973i</v>
      </c>
      <c r="D3614" s="158" t="str">
        <f t="shared" si="1894"/>
        <v>-5.95700616460759+0.0111760949252546i</v>
      </c>
      <c r="E3614" t="str">
        <f t="shared" si="1895"/>
        <v>2870</v>
      </c>
      <c r="F3614" t="str">
        <f t="shared" si="1896"/>
        <v>0.777000777000777</v>
      </c>
      <c r="G3614" t="str">
        <f t="shared" si="1891"/>
        <v>0.777000777000777</v>
      </c>
      <c r="H3614" t="str">
        <f t="shared" si="1897"/>
        <v>9.12820583821446+0.223074809327594i</v>
      </c>
      <c r="I3614" t="str">
        <f t="shared" si="1898"/>
        <v>6597.34457253857i</v>
      </c>
      <c r="J3614" t="str">
        <f t="shared" si="1892"/>
        <v>-37228.5058584747+1426.85257264601i</v>
      </c>
      <c r="K3614" t="str">
        <f t="shared" si="1899"/>
        <v>0.00678202784320004-0.176952243093128i</v>
      </c>
      <c r="L3614" t="str">
        <f t="shared" si="1900"/>
        <v>0.000503105214548891-0.011001417087636i</v>
      </c>
      <c r="M3614" t="str">
        <f t="shared" si="1901"/>
        <v>0.00728513305774893-0.187953660180764i</v>
      </c>
      <c r="N3614" t="str">
        <f t="shared" si="1902"/>
        <v>-7.45064832828787i</v>
      </c>
      <c r="O3614" t="str">
        <f t="shared" si="1903"/>
        <v>0.392486351074916-0.919757829115848i</v>
      </c>
      <c r="P3614" t="str">
        <f t="shared" si="1904"/>
        <v>0.607513648925084+0.919757829115848i</v>
      </c>
      <c r="Q3614" t="str">
        <f t="shared" si="1905"/>
        <v>-0.607513648925084+6.53089049917202i</v>
      </c>
      <c r="R3614" t="str">
        <f t="shared" si="1906"/>
        <v>0.1310449720471-0.105211572319857i</v>
      </c>
      <c r="S3614" t="str">
        <f t="shared" si="1907"/>
        <v>0.769076555245827i</v>
      </c>
      <c r="T3614" t="str">
        <f t="shared" si="1908"/>
        <v>0.0809157536117528+0.100783615684269i</v>
      </c>
      <c r="U3614" t="str">
        <f t="shared" si="1909"/>
        <v>0.0000499999999999999-0.000143538007839011i</v>
      </c>
      <c r="V3614" t="str">
        <f t="shared" si="1910"/>
        <v>3.33333333333333E-06-0.000157891808622912i</v>
      </c>
      <c r="W3614" t="str">
        <f t="shared" si="1911"/>
        <v>0.0000141301534442312-0.0000771337668375413i</v>
      </c>
      <c r="X3614" t="str">
        <f t="shared" si="1912"/>
        <v>0.0000142386745695139-0.0000770924453023645i</v>
      </c>
      <c r="Y3614" t="str">
        <f t="shared" si="1913"/>
        <v>0.009+1.05557513160617i</v>
      </c>
      <c r="Z3614" t="str">
        <f t="shared" si="1914"/>
        <v>-0.00102085761856482-0.000197578479980393i</v>
      </c>
      <c r="AA3614" t="str">
        <f t="shared" si="1915"/>
        <v>0.113268865927238-13.2629132864495i</v>
      </c>
      <c r="AB3614" t="str">
        <f t="shared" si="1916"/>
        <v>0.55895491398493+0.696199376776347i</v>
      </c>
      <c r="AC3614" t="str">
        <f t="shared" si="1917"/>
        <v>1.13492528200234-0.0999857168649541i</v>
      </c>
      <c r="AD3614" t="str">
        <f t="shared" si="1918"/>
        <v>0.435084137592279+0.651762356430224i</v>
      </c>
      <c r="AE3614" t="str">
        <f t="shared" si="1919"/>
        <v>-0.000315384740885858-0.000751319829624614i</v>
      </c>
      <c r="AF3614" t="str">
        <f t="shared" si="1920"/>
        <v>-15.0852120028221-0.211898714402339i</v>
      </c>
      <c r="AG3614" t="str">
        <f t="shared" si="1921"/>
        <v>1.03147064775487-0.0206219048785495i</v>
      </c>
      <c r="AH3614" t="str">
        <f t="shared" si="1922"/>
        <v>0.00423547268396156+0.0111374880834048i</v>
      </c>
      <c r="AI3614">
        <f t="shared" si="1923"/>
        <v>-38.477640503981419</v>
      </c>
      <c r="AJ3614">
        <f t="shared" si="1924"/>
        <v>69.178703134376377</v>
      </c>
      <c r="AK3614"/>
      <c r="AL3614"/>
      <c r="AM3614"/>
      <c r="AN3614"/>
    </row>
    <row r="3615" spans="1:40" x14ac:dyDescent="0.25">
      <c r="A3615"/>
      <c r="B3615">
        <f t="shared" si="1925"/>
        <v>1681000</v>
      </c>
      <c r="C3615" s="186" t="str">
        <f t="shared" si="1893"/>
        <v>-2.70462657466843E-08+0.00145688431894333i</v>
      </c>
      <c r="D3615" s="158" t="str">
        <f t="shared" si="1894"/>
        <v>-5.95700616436067+0.0111694464452322i</v>
      </c>
      <c r="E3615" t="str">
        <f t="shared" si="1895"/>
        <v>2870</v>
      </c>
      <c r="F3615" t="str">
        <f t="shared" si="1896"/>
        <v>0.777000777000777</v>
      </c>
      <c r="G3615" t="str">
        <f t="shared" si="1891"/>
        <v>0.777000777000777</v>
      </c>
      <c r="H3615" t="str">
        <f t="shared" si="1897"/>
        <v>9.12821281520493+0.222942289185632i</v>
      </c>
      <c r="I3615" t="str">
        <f t="shared" si="1898"/>
        <v>6601.27156335555i</v>
      </c>
      <c r="J3615" t="str">
        <f t="shared" si="1892"/>
        <v>-37272.8398895086+1427.70188965354i</v>
      </c>
      <c r="K3615" t="str">
        <f t="shared" si="1899"/>
        <v>0.00677397258944755-0.176847279934377i</v>
      </c>
      <c r="L3615" t="str">
        <f t="shared" si="1900"/>
        <v>0.000502508061461247-0.01099489981279i</v>
      </c>
      <c r="M3615" t="str">
        <f t="shared" si="1901"/>
        <v>0.0072764806509088-0.187842179747167i</v>
      </c>
      <c r="N3615" t="str">
        <f t="shared" si="1902"/>
        <v>-7.45508323800709i</v>
      </c>
      <c r="O3615" t="str">
        <f t="shared" si="1903"/>
        <v>0.38840346172292-0.921489419864196i</v>
      </c>
      <c r="P3615" t="str">
        <f t="shared" si="1904"/>
        <v>0.61159653827708+0.921489419864196i</v>
      </c>
      <c r="Q3615" t="str">
        <f t="shared" si="1905"/>
        <v>-0.61159653827708+6.53359381814289i</v>
      </c>
      <c r="R3615" t="str">
        <f t="shared" si="1906"/>
        <v>0.131127224933555-0.105882537907286i</v>
      </c>
      <c r="S3615" t="str">
        <f t="shared" si="1907"/>
        <v>0.769534338909664i</v>
      </c>
      <c r="T3615" t="str">
        <f t="shared" si="1908"/>
        <v>0.0814802488105608+0.100906902352302i</v>
      </c>
      <c r="U3615" t="str">
        <f t="shared" si="1909"/>
        <v>0.00005-0.000143452619375097i</v>
      </c>
      <c r="V3615" t="str">
        <f t="shared" si="1910"/>
        <v>3.33333333333333E-06-0.000157797881312607i</v>
      </c>
      <c r="W3615" t="str">
        <f t="shared" si="1911"/>
        <v>0.0000141297556413513-0.0000770901281624132i</v>
      </c>
      <c r="X3615" t="str">
        <f t="shared" si="1912"/>
        <v>0.0000142381499590867-0.0000770488313475277i</v>
      </c>
      <c r="Y3615" t="str">
        <f t="shared" si="1913"/>
        <v>0.009+1.05620345013689i</v>
      </c>
      <c r="Z3615" t="str">
        <f t="shared" si="1914"/>
        <v>-0.00101967324321079-0.000197443863366057i</v>
      </c>
      <c r="AA3615" t="str">
        <f t="shared" si="1915"/>
        <v>0.113134126396787-13.2550234183492i</v>
      </c>
      <c r="AB3615" t="str">
        <f t="shared" si="1916"/>
        <v>0.562854369297533+0.697051024148459i</v>
      </c>
      <c r="AC3615" t="str">
        <f t="shared" si="1917"/>
        <v>1.13503118269852-0.100655713319153i</v>
      </c>
      <c r="AD3615" t="str">
        <f t="shared" si="1918"/>
        <v>0.437987607678211+0.652966183239315i</v>
      </c>
      <c r="AE3615" t="str">
        <f t="shared" si="1919"/>
        <v>-0.000317680078541217-0.000752290111137046i</v>
      </c>
      <c r="AF3615" t="str">
        <f t="shared" si="1920"/>
        <v>-15.0852189795656-0.2117728427404i</v>
      </c>
      <c r="AG3615" t="str">
        <f t="shared" si="1921"/>
        <v>1.03151077289205-0.0207486209216107i</v>
      </c>
      <c r="AH3615" t="str">
        <f t="shared" si="1922"/>
        <v>0.00426709349609524+0.0111528388105067i</v>
      </c>
      <c r="AI3615">
        <f t="shared" si="1923"/>
        <v>-38.458990513632855</v>
      </c>
      <c r="AJ3615">
        <f t="shared" si="1924"/>
        <v>69.063071501684774</v>
      </c>
      <c r="AK3615"/>
      <c r="AL3615"/>
      <c r="AM3615"/>
      <c r="AN3615"/>
    </row>
    <row r="3616" spans="1:40" x14ac:dyDescent="0.25">
      <c r="A3616"/>
      <c r="B3616">
        <f t="shared" si="1925"/>
        <v>1682000</v>
      </c>
      <c r="C3616" s="186" t="str">
        <f t="shared" si="1893"/>
        <v>-2.70141156565241E-08+0.00145601815704206i</v>
      </c>
      <c r="D3616" s="158" t="str">
        <f t="shared" si="1894"/>
        <v>-5.95700616411418+0.0111628058706558i</v>
      </c>
      <c r="E3616" t="str">
        <f t="shared" si="1895"/>
        <v>2870</v>
      </c>
      <c r="F3616" t="str">
        <f t="shared" si="1896"/>
        <v>0.777000777000777</v>
      </c>
      <c r="G3616" t="str">
        <f t="shared" si="1891"/>
        <v>0.777000777000777</v>
      </c>
      <c r="H3616" t="str">
        <f t="shared" si="1897"/>
        <v>9.12821977976644+0.222809926291471i</v>
      </c>
      <c r="I3616" t="str">
        <f t="shared" si="1898"/>
        <v>6605.19855417254i</v>
      </c>
      <c r="J3616" t="str">
        <f t="shared" si="1892"/>
        <v>-37317.2003019952+1428.55120666107i</v>
      </c>
      <c r="K3616" t="str">
        <f t="shared" si="1899"/>
        <v>0.00676593167169486-0.176742441044435i</v>
      </c>
      <c r="L3616" t="str">
        <f t="shared" si="1900"/>
        <v>0.000501911970177146-0.0109883902388793i</v>
      </c>
      <c r="M3616" t="str">
        <f t="shared" si="1901"/>
        <v>0.00726784364187201-0.187730831283314i</v>
      </c>
      <c r="N3616" t="str">
        <f t="shared" si="1902"/>
        <v>-7.45951814772631i</v>
      </c>
      <c r="O3616" t="str">
        <f t="shared" si="1903"/>
        <v>0.384312933099391-0.923202886397429i</v>
      </c>
      <c r="P3616" t="str">
        <f t="shared" si="1904"/>
        <v>0.615687066900609+0.923202886397429i</v>
      </c>
      <c r="Q3616" t="str">
        <f t="shared" si="1905"/>
        <v>-0.615687066900609+6.53631526132888i</v>
      </c>
      <c r="R3616" t="str">
        <f t="shared" si="1906"/>
        <v>0.131205293365556-0.106553683732979i</v>
      </c>
      <c r="S3616" t="str">
        <f t="shared" si="1907"/>
        <v>0.769992122573501i</v>
      </c>
      <c r="T3616" t="str">
        <f t="shared" si="1908"/>
        <v>0.082045497105582+0.101027042331423i</v>
      </c>
      <c r="U3616" t="str">
        <f t="shared" si="1909"/>
        <v>0.00005-0.000143367332443245i</v>
      </c>
      <c r="V3616" t="str">
        <f t="shared" si="1910"/>
        <v>3.33333333333333E-06-0.00015770406568757i</v>
      </c>
      <c r="W3616" t="str">
        <f t="shared" si="1911"/>
        <v>0.0000141293576305377-0.0000770465425501196i</v>
      </c>
      <c r="X3616" t="str">
        <f t="shared" si="1912"/>
        <v>0.0000142376253670322-0.0000770052704258563i</v>
      </c>
      <c r="Y3616" t="str">
        <f t="shared" si="1913"/>
        <v>0.009+1.05683176866761i</v>
      </c>
      <c r="Z3616" t="str">
        <f t="shared" si="1914"/>
        <v>-0.00101849097747002-0.000197309425091554i</v>
      </c>
      <c r="AA3616" t="str">
        <f t="shared" si="1915"/>
        <v>0.112999627141437-13.2471429317304i</v>
      </c>
      <c r="AB3616" t="str">
        <f t="shared" si="1916"/>
        <v>0.566759026895356+0.697880934625694i</v>
      </c>
      <c r="AC3616" t="str">
        <f t="shared" si="1917"/>
        <v>1.13513288398415-0.101326053742884i</v>
      </c>
      <c r="AD3616" t="str">
        <f t="shared" si="1918"/>
        <v>0.440896284736295+0.654157082174962i</v>
      </c>
      <c r="AE3616" t="str">
        <f t="shared" si="1919"/>
        <v>-0.000319977530200458-0.000753246078509631i</v>
      </c>
      <c r="AF3616" t="str">
        <f t="shared" si="1920"/>
        <v>-15.0852259438806-0.211647120420815i</v>
      </c>
      <c r="AG3616" t="str">
        <f t="shared" si="1921"/>
        <v>1.03155023120903-0.0208754416760463i</v>
      </c>
      <c r="AH3616" t="str">
        <f t="shared" si="1922"/>
        <v>0.00429874766474572+0.011167995039058i</v>
      </c>
      <c r="AI3616">
        <f t="shared" si="1923"/>
        <v>-38.440468384663355</v>
      </c>
      <c r="AJ3616">
        <f t="shared" si="1924"/>
        <v>68.947451735091065</v>
      </c>
      <c r="AK3616"/>
      <c r="AL3616"/>
      <c r="AM3616"/>
      <c r="AN3616"/>
    </row>
    <row r="3617" spans="1:40" x14ac:dyDescent="0.25">
      <c r="A3617"/>
      <c r="B3617">
        <f t="shared" si="1925"/>
        <v>1683000</v>
      </c>
      <c r="C3617" s="186" t="str">
        <f t="shared" si="1893"/>
        <v>-2.6982022857875E-08+0.00145515302444786i</v>
      </c>
      <c r="D3617" s="158" t="str">
        <f t="shared" si="1894"/>
        <v>-5.95700616386814+0.0111561731874336i</v>
      </c>
      <c r="E3617" t="str">
        <f t="shared" si="1895"/>
        <v>2870</v>
      </c>
      <c r="F3617" t="str">
        <f t="shared" si="1896"/>
        <v>0.777000777000777</v>
      </c>
      <c r="G3617" t="str">
        <f t="shared" si="1891"/>
        <v>0.777000777000777</v>
      </c>
      <c r="H3617" t="str">
        <f t="shared" si="1897"/>
        <v>9.12822673192852+0.222677720365589i</v>
      </c>
      <c r="I3617" t="str">
        <f t="shared" si="1898"/>
        <v>6609.12554498953i</v>
      </c>
      <c r="J3617" t="str">
        <f t="shared" si="1892"/>
        <v>-37361.5870959343+1429.4005236686i</v>
      </c>
      <c r="K3617" t="str">
        <f t="shared" si="1899"/>
        <v>0.0067579050559597-0.176637726203066i</v>
      </c>
      <c r="L3617" t="str">
        <f t="shared" si="1900"/>
        <v>0.000501316938182502-0.0109818883522918i</v>
      </c>
      <c r="M3617" t="str">
        <f t="shared" si="1901"/>
        <v>0.0072592219941422-0.187619614555358i</v>
      </c>
      <c r="N3617" t="str">
        <f t="shared" si="1902"/>
        <v>-7.46395305744552i</v>
      </c>
      <c r="O3617" t="str">
        <f t="shared" si="1903"/>
        <v>0.38021484565846-0.92489819501441i</v>
      </c>
      <c r="P3617" t="str">
        <f t="shared" si="1904"/>
        <v>0.61978515434154+0.92489819501441i</v>
      </c>
      <c r="Q3617" t="str">
        <f t="shared" si="1905"/>
        <v>-0.61978515434154+6.53905486243111i</v>
      </c>
      <c r="R3617" t="str">
        <f t="shared" si="1906"/>
        <v>0.131279177357001-0.107224981941947i</v>
      </c>
      <c r="S3617" t="str">
        <f t="shared" si="1907"/>
        <v>0.770449906237338i</v>
      </c>
      <c r="T3617" t="str">
        <f t="shared" si="1908"/>
        <v>0.0826114772834733+0.101144029885616i</v>
      </c>
      <c r="U3617" t="str">
        <f t="shared" si="1909"/>
        <v>0.00005-0.000143282146862471i</v>
      </c>
      <c r="V3617" t="str">
        <f t="shared" si="1910"/>
        <v>3.33333333333333E-06-0.000157610361548718i</v>
      </c>
      <c r="W3617" t="str">
        <f t="shared" si="1911"/>
        <v>0.0000141289594118386-0.0000770030099058028i</v>
      </c>
      <c r="X3617" t="str">
        <f t="shared" si="1912"/>
        <v>0.0000142371007928611-0.000076961762442547i</v>
      </c>
      <c r="Y3617" t="str">
        <f t="shared" si="1913"/>
        <v>0.009+1.05746008719832i</v>
      </c>
      <c r="Z3617" t="str">
        <f t="shared" si="1914"/>
        <v>-0.00101731081632916-0.000197175164789681i</v>
      </c>
      <c r="AA3617" t="str">
        <f t="shared" si="1915"/>
        <v>0.11286536759022-13.2392718098706i</v>
      </c>
      <c r="AB3617" t="str">
        <f t="shared" si="1916"/>
        <v>0.570668740239538+0.698689068584441i</v>
      </c>
      <c r="AC3617" t="str">
        <f t="shared" si="1917"/>
        <v>1.13523038481237-0.101996710028799i</v>
      </c>
      <c r="AD3617" t="str">
        <f t="shared" si="1918"/>
        <v>0.443810110986324+0.655335031316593i</v>
      </c>
      <c r="AE3617" t="str">
        <f t="shared" si="1919"/>
        <v>-0.000322277033510334-0.000754187747446838i</v>
      </c>
      <c r="AF3617" t="str">
        <f t="shared" si="1920"/>
        <v>-15.0852328957967-0.211521547178155i</v>
      </c>
      <c r="AG3617" t="str">
        <f t="shared" si="1921"/>
        <v>1.03158902281876-0.0210023641848472i</v>
      </c>
      <c r="AH3617" t="str">
        <f t="shared" si="1922"/>
        <v>0.00433043442033805+0.0111829570301091i</v>
      </c>
      <c r="AI3617">
        <f t="shared" si="1923"/>
        <v>-38.422073194073391</v>
      </c>
      <c r="AJ3617">
        <f t="shared" si="1924"/>
        <v>68.831843670201792</v>
      </c>
      <c r="AK3617"/>
      <c r="AL3617"/>
      <c r="AM3617"/>
      <c r="AN3617"/>
    </row>
    <row r="3618" spans="1:40" x14ac:dyDescent="0.25">
      <c r="A3618"/>
      <c r="B3618">
        <f t="shared" si="1925"/>
        <v>1684000</v>
      </c>
      <c r="C3618" s="186" t="str">
        <f t="shared" si="1893"/>
        <v>-2.69499872146933E-08+0.00145428891932705i</v>
      </c>
      <c r="D3618" s="158" t="str">
        <f t="shared" si="1894"/>
        <v>-5.95700616362253+0.0111495483815074i</v>
      </c>
      <c r="E3618" t="str">
        <f t="shared" si="1895"/>
        <v>2870</v>
      </c>
      <c r="F3618" t="str">
        <f t="shared" si="1896"/>
        <v>0.777000777000777</v>
      </c>
      <c r="G3618" t="str">
        <f t="shared" si="1891"/>
        <v>0.777000777000777</v>
      </c>
      <c r="H3618" t="str">
        <f t="shared" si="1897"/>
        <v>9.12823367172055+0.222545671129123i</v>
      </c>
      <c r="I3618" t="str">
        <f t="shared" si="1898"/>
        <v>6613.05253580652i</v>
      </c>
      <c r="J3618" t="str">
        <f t="shared" si="1892"/>
        <v>-37406.000271326+1430.24984067612i</v>
      </c>
      <c r="K3618" t="str">
        <f t="shared" si="1899"/>
        <v>0.00674989270836019-0.176533135190552i</v>
      </c>
      <c r="L3618" t="str">
        <f t="shared" si="1900"/>
        <v>0.000500722962970645-0.0109753941394469i</v>
      </c>
      <c r="M3618" t="str">
        <f t="shared" si="1901"/>
        <v>0.00725061567133083-0.187508529329999i</v>
      </c>
      <c r="N3618" t="str">
        <f t="shared" si="1902"/>
        <v>-7.46838796716474i</v>
      </c>
      <c r="O3618" t="str">
        <f t="shared" si="1903"/>
        <v>0.3761092800029-0.926575312371153i</v>
      </c>
      <c r="P3618" t="str">
        <f t="shared" si="1904"/>
        <v>0.6238907199971+0.926575312371153i</v>
      </c>
      <c r="Q3618" t="str">
        <f t="shared" si="1905"/>
        <v>-0.6238907199971+6.54181265479359i</v>
      </c>
      <c r="R3618" t="str">
        <f t="shared" si="1906"/>
        <v>0.131348877155808-0.107896404679128i</v>
      </c>
      <c r="S3618" t="str">
        <f t="shared" si="1907"/>
        <v>0.770907689901175i</v>
      </c>
      <c r="T3618" t="str">
        <f t="shared" si="1908"/>
        <v>0.0831781680798289+0.101257859459297i</v>
      </c>
      <c r="U3618" t="str">
        <f t="shared" si="1909"/>
        <v>0.00005-0.00014319706245222i</v>
      </c>
      <c r="V3618" t="str">
        <f t="shared" si="1910"/>
        <v>3.33333333333333E-06-0.000157516768697442i</v>
      </c>
      <c r="W3618" t="str">
        <f t="shared" si="1911"/>
        <v>0.0000141285609853025-0.0000769595301348289i</v>
      </c>
      <c r="X3618" t="str">
        <f t="shared" si="1912"/>
        <v>0.0000142365762360858-0.0000769183073030189i</v>
      </c>
      <c r="Y3618" t="str">
        <f t="shared" si="1913"/>
        <v>0.009+1.05808840572904i</v>
      </c>
      <c r="Z3618" t="str">
        <f t="shared" si="1914"/>
        <v>-0.00101613275478973-0.000197041082094261i</v>
      </c>
      <c r="AA3618" t="str">
        <f t="shared" si="1915"/>
        <v>0.112731347173858-13.2314100360867i</v>
      </c>
      <c r="AB3618" t="str">
        <f t="shared" si="1916"/>
        <v>0.574583362438484+0.699475387647488i</v>
      </c>
      <c r="AC3618" t="str">
        <f t="shared" si="1917"/>
        <v>1.13532368437249-0.102667654060939i</v>
      </c>
      <c r="AD3618" t="str">
        <f t="shared" si="1918"/>
        <v>0.446729028562084+0.656500009002137i</v>
      </c>
      <c r="AE3618" t="str">
        <f t="shared" si="1919"/>
        <v>-0.000324578526268656-0.000755115133857614i</v>
      </c>
      <c r="AF3618" t="str">
        <f t="shared" si="1920"/>
        <v>-15.0852398353431-0.211396122747616i</v>
      </c>
      <c r="AG3618" t="str">
        <f t="shared" si="1921"/>
        <v>1.03162714784631-0.0211293854938052i</v>
      </c>
      <c r="AH3618" t="str">
        <f t="shared" si="1922"/>
        <v>0.00436215299576+0.0111977250461723i</v>
      </c>
      <c r="AI3618">
        <f t="shared" si="1923"/>
        <v>-38.403804029510638</v>
      </c>
      <c r="AJ3618">
        <f t="shared" si="1924"/>
        <v>68.716247142731874</v>
      </c>
      <c r="AK3618"/>
      <c r="AL3618"/>
      <c r="AM3618"/>
      <c r="AN3618"/>
    </row>
    <row r="3619" spans="1:40" x14ac:dyDescent="0.25">
      <c r="A3619"/>
      <c r="B3619">
        <f t="shared" si="1925"/>
        <v>1685000</v>
      </c>
      <c r="C3619" s="186" t="str">
        <f t="shared" si="1893"/>
        <v>-2.69180085913378E-08+0.00145342583985029i</v>
      </c>
      <c r="D3619" s="158" t="str">
        <f t="shared" si="1894"/>
        <v>-5.95700616337736+0.0111429314388522i</v>
      </c>
      <c r="E3619" t="str">
        <f t="shared" si="1895"/>
        <v>2870</v>
      </c>
      <c r="F3619" t="str">
        <f t="shared" si="1896"/>
        <v>0.777000777000777</v>
      </c>
      <c r="G3619" t="str">
        <f t="shared" si="1891"/>
        <v>0.777000777000777</v>
      </c>
      <c r="H3619" t="str">
        <f t="shared" si="1897"/>
        <v>9.12824059917188+0.22241377830387i</v>
      </c>
      <c r="I3619" t="str">
        <f t="shared" si="1898"/>
        <v>6616.9795266235i</v>
      </c>
      <c r="J3619" t="str">
        <f t="shared" si="1892"/>
        <v>-37450.4398281702+1431.09915768365i</v>
      </c>
      <c r="K3619" t="str">
        <f t="shared" si="1899"/>
        <v>0.0067418945951149-0.176428667787693i</v>
      </c>
      <c r="L3619" t="str">
        <f t="shared" si="1900"/>
        <v>0.000500130042042316-0.0109689075867963i</v>
      </c>
      <c r="M3619" t="str">
        <f t="shared" si="1901"/>
        <v>0.00724202463715722-0.187397575374489i</v>
      </c>
      <c r="N3619" t="str">
        <f t="shared" si="1902"/>
        <v>-7.47282287688396i</v>
      </c>
      <c r="O3619" t="str">
        <f t="shared" si="1903"/>
        <v>0.371996316882593-0.928234205481454i</v>
      </c>
      <c r="P3619" t="str">
        <f t="shared" si="1904"/>
        <v>0.628003683117407+0.928234205481454i</v>
      </c>
      <c r="Q3619" t="str">
        <f t="shared" si="1905"/>
        <v>-0.628003683117407+6.54458867140251i</v>
      </c>
      <c r="R3619" t="str">
        <f t="shared" si="1906"/>
        <v>0.131414393243915-0.108567924091852i</v>
      </c>
      <c r="S3619" t="str">
        <f t="shared" si="1907"/>
        <v>0.77136547356501i</v>
      </c>
      <c r="T3619" t="str">
        <f t="shared" si="1908"/>
        <v>0.0837455481810815+0.101368525677851i</v>
      </c>
      <c r="U3619" t="str">
        <f t="shared" si="1909"/>
        <v>0.00005-0.000143112079032367i</v>
      </c>
      <c r="V3619" t="str">
        <f t="shared" si="1910"/>
        <v>3.33333333333333E-06-0.000157423286935604i</v>
      </c>
      <c r="W3619" t="str">
        <f t="shared" si="1911"/>
        <v>0.0000141281623509776-0.0000769161031427901i</v>
      </c>
      <c r="X3619" t="str">
        <f t="shared" si="1912"/>
        <v>0.00001423605169622-0.0000768749049129178i</v>
      </c>
      <c r="Y3619" t="str">
        <f t="shared" si="1913"/>
        <v>0.009+1.05871672425976i</v>
      </c>
      <c r="Z3619" t="str">
        <f t="shared" si="1914"/>
        <v>-0.00101495678786808-0.000196907176640128i</v>
      </c>
      <c r="AA3619" t="str">
        <f t="shared" si="1915"/>
        <v>0.112597565324765-13.2235575937355i</v>
      </c>
      <c r="AB3619" t="str">
        <f t="shared" si="1916"/>
        <v>0.578502746260997+0.700239854687735i</v>
      </c>
      <c r="AC3619" t="str">
        <f t="shared" si="1917"/>
        <v>1.13541278209015-0.103338857717226i</v>
      </c>
      <c r="AD3619" t="str">
        <f t="shared" si="1918"/>
        <v>0.449652979512424+0.657651993828275i</v>
      </c>
      <c r="AE3619" t="str">
        <f t="shared" si="1919"/>
        <v>-0.000326881946424763-0.000756028253854595i</v>
      </c>
      <c r="AF3619" t="str">
        <f t="shared" si="1920"/>
        <v>-15.0852467625492-0.211270846865018i</v>
      </c>
      <c r="AG3619" t="str">
        <f t="shared" si="1921"/>
        <v>1.03166460642888-0.0212565026515574i</v>
      </c>
      <c r="AH3619" t="str">
        <f t="shared" si="1922"/>
        <v>0.00439390262635479+0.0112122993512107i</v>
      </c>
      <c r="AI3619">
        <f t="shared" si="1923"/>
        <v>-38.38565998911298</v>
      </c>
      <c r="AJ3619">
        <f t="shared" si="1924"/>
        <v>68.600661988507099</v>
      </c>
      <c r="AK3619"/>
      <c r="AL3619"/>
      <c r="AM3619"/>
      <c r="AN3619"/>
    </row>
    <row r="3620" spans="1:40" x14ac:dyDescent="0.25">
      <c r="A3620"/>
      <c r="B3620">
        <f t="shared" si="1925"/>
        <v>1686000</v>
      </c>
      <c r="C3620" s="186" t="str">
        <f t="shared" si="1893"/>
        <v>-2.68860868525716E-08+0.00145256378419261i</v>
      </c>
      <c r="D3620" s="158" t="str">
        <f t="shared" si="1894"/>
        <v>-5.95700616313263+0.0111363223454767i</v>
      </c>
      <c r="E3620" t="str">
        <f t="shared" si="1895"/>
        <v>2870</v>
      </c>
      <c r="F3620" t="str">
        <f t="shared" si="1896"/>
        <v>0.777000777000777</v>
      </c>
      <c r="G3620" t="str">
        <f t="shared" si="1891"/>
        <v>0.777000777000777</v>
      </c>
      <c r="H3620" t="str">
        <f t="shared" si="1897"/>
        <v>9.12824751431172+0.222282041612285i</v>
      </c>
      <c r="I3620" t="str">
        <f t="shared" si="1898"/>
        <v>6620.90651744049i</v>
      </c>
      <c r="J3620" t="str">
        <f t="shared" si="1892"/>
        <v>-37494.9057664671+1431.94847469118i</v>
      </c>
      <c r="K3620" t="str">
        <f t="shared" si="1899"/>
        <v>0.00673391068254206-0.176324323775807i</v>
      </c>
      <c r="L3620" t="str">
        <f t="shared" si="1900"/>
        <v>0.000499538172905635-0.0109624286808231i</v>
      </c>
      <c r="M3620" t="str">
        <f t="shared" si="1901"/>
        <v>0.0072334488554477-0.18728675245663i</v>
      </c>
      <c r="N3620" t="str">
        <f t="shared" si="1902"/>
        <v>-7.47725778660318i</v>
      </c>
      <c r="O3620" t="str">
        <f t="shared" si="1903"/>
        <v>0.36787603719291-0.929874841717551i</v>
      </c>
      <c r="P3620" t="str">
        <f t="shared" si="1904"/>
        <v>0.63212396280709+0.929874841717551i</v>
      </c>
      <c r="Q3620" t="str">
        <f t="shared" si="1905"/>
        <v>-0.63212396280709+6.54738294488563i</v>
      </c>
      <c r="R3620" t="str">
        <f t="shared" si="1906"/>
        <v>0.131475726337244-0.109239512332331i</v>
      </c>
      <c r="S3620" t="str">
        <f t="shared" si="1907"/>
        <v>0.771823257228847i</v>
      </c>
      <c r="T3620" t="str">
        <f t="shared" si="1908"/>
        <v>0.0843135962264305+0.10147602334814i</v>
      </c>
      <c r="U3620" t="str">
        <f t="shared" si="1909"/>
        <v>0.00005-0.000143027196423214i</v>
      </c>
      <c r="V3620" t="str">
        <f t="shared" si="1910"/>
        <v>3.33333333333333E-06-0.000157329916065535i</v>
      </c>
      <c r="W3620" t="str">
        <f t="shared" si="1911"/>
        <v>0.000014127763508912-0.0000768727288355011i</v>
      </c>
      <c r="X3620" t="str">
        <f t="shared" si="1912"/>
        <v>0.0000142355271727789-0.0000768315551781123i</v>
      </c>
      <c r="Y3620" t="str">
        <f t="shared" si="1913"/>
        <v>0.009+1.05934504279048i</v>
      </c>
      <c r="Z3620" t="str">
        <f t="shared" si="1914"/>
        <v>-0.00101378291059534-0.00019677344806313i</v>
      </c>
      <c r="AA3620" t="str">
        <f t="shared" si="1915"/>
        <v>0.112464021477037-13.2157144662131i</v>
      </c>
      <c r="AB3620" t="str">
        <f t="shared" si="1916"/>
        <v>0.582426744149602+0.700982433831696i</v>
      </c>
      <c r="AC3620" t="str">
        <f t="shared" si="1917"/>
        <v>1.13549767762733-0.104010292871979i</v>
      </c>
      <c r="AD3620" t="str">
        <f t="shared" si="1918"/>
        <v>0.452581905802479+0.658790964650728i</v>
      </c>
      <c r="AE3620" t="str">
        <f t="shared" si="1919"/>
        <v>-0.000329187232080061-0.000756927123753258i</v>
      </c>
      <c r="AF3620" t="str">
        <f t="shared" si="1920"/>
        <v>-15.0852536774443-0.211145719266808i</v>
      </c>
      <c r="AG3620" t="str">
        <f t="shared" si="1921"/>
        <v>1.03170139871577-0.0213837127096352i</v>
      </c>
      <c r="AH3620" t="str">
        <f t="shared" si="1922"/>
        <v>0.00442568254991474+0.0112266802106271i</v>
      </c>
      <c r="AI3620">
        <f t="shared" si="1923"/>
        <v>-38.367640181354282</v>
      </c>
      <c r="AJ3620">
        <f t="shared" si="1924"/>
        <v>68.48508804346227</v>
      </c>
      <c r="AK3620"/>
      <c r="AL3620"/>
      <c r="AM3620"/>
      <c r="AN3620"/>
    </row>
    <row r="3621" spans="1:40" x14ac:dyDescent="0.25">
      <c r="A3621"/>
      <c r="B3621">
        <f t="shared" si="1925"/>
        <v>1687000</v>
      </c>
      <c r="C3621" s="186" t="str">
        <f t="shared" si="1893"/>
        <v>-2.68542218635565E-08+0.00145170275053333i</v>
      </c>
      <c r="D3621" s="158" t="str">
        <f t="shared" si="1894"/>
        <v>-5.95700616288833+0.0111297210874222i</v>
      </c>
      <c r="E3621" t="str">
        <f t="shared" si="1895"/>
        <v>2870</v>
      </c>
      <c r="F3621" t="str">
        <f t="shared" si="1896"/>
        <v>0.777000777000777</v>
      </c>
      <c r="G3621" t="str">
        <f t="shared" si="1891"/>
        <v>0.777000777000777</v>
      </c>
      <c r="H3621" t="str">
        <f t="shared" si="1897"/>
        <v>9.12825441716924+0.222150460777477i</v>
      </c>
      <c r="I3621" t="str">
        <f t="shared" si="1898"/>
        <v>6624.83350825748i</v>
      </c>
      <c r="J3621" t="str">
        <f t="shared" si="1892"/>
        <v>-37539.3980862164+1432.79779169871i</v>
      </c>
      <c r="K3621" t="str">
        <f t="shared" si="1899"/>
        <v>0.00672594093705959-0.176220102936725i</v>
      </c>
      <c r="L3621" t="str">
        <f t="shared" si="1900"/>
        <v>0.000498947353076069-0.0109559574080424i</v>
      </c>
      <c r="M3621" t="str">
        <f t="shared" si="1901"/>
        <v>0.00722488829013566-0.187176060344767i</v>
      </c>
      <c r="N3621" t="str">
        <f t="shared" si="1902"/>
        <v>-7.4816926963224i</v>
      </c>
      <c r="O3621" t="str">
        <f t="shared" si="1903"/>
        <v>0.363748521973127-0.931497188810769i</v>
      </c>
      <c r="P3621" t="str">
        <f t="shared" si="1904"/>
        <v>0.636251478026873+0.931497188810769i</v>
      </c>
      <c r="Q3621" t="str">
        <f t="shared" si="1905"/>
        <v>-0.636251478026873+6.55019550751163i</v>
      </c>
      <c r="R3621" t="str">
        <f t="shared" si="1906"/>
        <v>0.131532877385643-0.109911141560127i</v>
      </c>
      <c r="S3621" t="str">
        <f t="shared" si="1907"/>
        <v>0.772281040892684i</v>
      </c>
      <c r="T3621" t="str">
        <f t="shared" si="1908"/>
        <v>0.084882290809758+0.101580347458994i</v>
      </c>
      <c r="U3621" t="str">
        <f t="shared" si="1909"/>
        <v>0.0000500000000000001-0.000142942414445488i</v>
      </c>
      <c r="V3621" t="str">
        <f t="shared" si="1910"/>
        <v>3.33333333333333E-06-0.000157236655890037i</v>
      </c>
      <c r="W3621" t="str">
        <f t="shared" si="1911"/>
        <v>0.0000141273644591545-0.0000768294071190006i</v>
      </c>
      <c r="X3621" t="str">
        <f t="shared" si="1912"/>
        <v>0.0000142350026652801-0.0000767882580046938i</v>
      </c>
      <c r="Y3621" t="str">
        <f t="shared" si="1913"/>
        <v>0.009+1.0599733613212i</v>
      </c>
      <c r="Z3621" t="str">
        <f t="shared" si="1914"/>
        <v>-0.00101261111801734-0.000196639896000129i</v>
      </c>
      <c r="AA3621" t="str">
        <f t="shared" si="1915"/>
        <v>0.112330715066446-13.207880636955i</v>
      </c>
      <c r="AB3621" t="str">
        <f t="shared" si="1916"/>
        <v>0.586355208233774+0.701703090462897i</v>
      </c>
      <c r="AC3621" t="str">
        <f t="shared" si="1917"/>
        <v>1.13557837088242-0.104681931398396i</v>
      </c>
      <c r="AD3621" t="str">
        <f t="shared" si="1918"/>
        <v>0.455515749314762+0.659916900584528i</v>
      </c>
      <c r="AE3621" t="str">
        <f t="shared" si="1919"/>
        <v>-0.000331494321488456-0.00075781176007111i</v>
      </c>
      <c r="AF3621" t="str">
        <f t="shared" si="1920"/>
        <v>-15.0852605800576-0.211020739690055i</v>
      </c>
      <c r="AG3621" t="str">
        <f t="shared" si="1921"/>
        <v>1.03173752486833-0.0215110127225089i</v>
      </c>
      <c r="AH3621" t="str">
        <f t="shared" si="1922"/>
        <v>0.00445749200667372+0.0112408678912541i</v>
      </c>
      <c r="AI3621">
        <f t="shared" si="1923"/>
        <v>-38.349743724892591</v>
      </c>
      <c r="AJ3621">
        <f t="shared" si="1924"/>
        <v>68.369525143646669</v>
      </c>
      <c r="AK3621"/>
      <c r="AL3621"/>
      <c r="AM3621"/>
      <c r="AN3621"/>
    </row>
    <row r="3622" spans="1:40" x14ac:dyDescent="0.25">
      <c r="A3622"/>
      <c r="B3622">
        <f t="shared" si="1925"/>
        <v>1688000</v>
      </c>
      <c r="C3622" s="186" t="str">
        <f t="shared" si="1893"/>
        <v>-2.68224134898542E-08+0.00145084273705612i</v>
      </c>
      <c r="D3622" s="158" t="str">
        <f t="shared" si="1894"/>
        <v>-5.95700616264446+0.0111231276507636i</v>
      </c>
      <c r="E3622" t="str">
        <f t="shared" si="1895"/>
        <v>2870</v>
      </c>
      <c r="F3622" t="str">
        <f t="shared" si="1896"/>
        <v>0.777000777000777</v>
      </c>
      <c r="G3622" t="str">
        <f t="shared" si="1891"/>
        <v>0.777000777000777</v>
      </c>
      <c r="H3622" t="str">
        <f t="shared" si="1897"/>
        <v>9.12826130777349+0.222019035523213i</v>
      </c>
      <c r="I3622" t="str">
        <f t="shared" si="1898"/>
        <v>6628.76049907446i</v>
      </c>
      <c r="J3622" t="str">
        <f t="shared" si="1892"/>
        <v>-37583.9167874184+1433.64710870623i</v>
      </c>
      <c r="K3622" t="str">
        <f t="shared" si="1899"/>
        <v>0.00671798532518435-0.176116005052792i</v>
      </c>
      <c r="L3622" t="str">
        <f t="shared" si="1900"/>
        <v>0.000498357580076427-0.010949493755001i</v>
      </c>
      <c r="M3622" t="str">
        <f t="shared" si="1901"/>
        <v>0.00721634290526078-0.187065498807793i</v>
      </c>
      <c r="N3622" t="str">
        <f t="shared" si="1902"/>
        <v>-7.48612760604162i</v>
      </c>
      <c r="O3622" t="str">
        <f t="shared" si="1903"/>
        <v>0.359613852404832-0.933101214852149i</v>
      </c>
      <c r="P3622" t="str">
        <f t="shared" si="1904"/>
        <v>0.640386147595168+0.933101214852149i</v>
      </c>
      <c r="Q3622" t="str">
        <f t="shared" si="1905"/>
        <v>-0.640386147595168+6.55302639118947i</v>
      </c>
      <c r="R3622" t="str">
        <f t="shared" si="1906"/>
        <v>0.131585847572786-0.110582783944628i</v>
      </c>
      <c r="S3622" t="str">
        <f t="shared" si="1907"/>
        <v>0.772738824556521i</v>
      </c>
      <c r="T3622" t="str">
        <f t="shared" si="1908"/>
        <v>0.0854516104815596+0.101681493181668i</v>
      </c>
      <c r="U3622" t="str">
        <f t="shared" si="1909"/>
        <v>0.0000500000000000001-0.000142857732920343i</v>
      </c>
      <c r="V3622" t="str">
        <f t="shared" si="1910"/>
        <v>3.33333333333333E-06-0.000157143506212377i</v>
      </c>
      <c r="W3622" t="str">
        <f t="shared" si="1911"/>
        <v>0.0000141269652017529-0.0000767861378995496i</v>
      </c>
      <c r="X3622" t="str">
        <f t="shared" si="1912"/>
        <v>0.0000142344781732416-0.0000767450132989765i</v>
      </c>
      <c r="Y3622" t="str">
        <f t="shared" si="1913"/>
        <v>0.009+1.06060167985191i</v>
      </c>
      <c r="Z3622" t="str">
        <f t="shared" si="1914"/>
        <v>-0.00101144140519462-0.000196506520088991i</v>
      </c>
      <c r="AA3622" t="str">
        <f t="shared" si="1915"/>
        <v>0.112197645530441-13.2000560894362i</v>
      </c>
      <c r="AB3622" t="str">
        <f t="shared" si="1916"/>
        <v>0.590287990343284+0.702401791225031i</v>
      </c>
      <c r="AC3622" t="str">
        <f t="shared" si="1917"/>
        <v>1.13565486199017-0.105353745171067i</v>
      </c>
      <c r="AD3622" t="str">
        <f t="shared" si="1918"/>
        <v>0.458454451850336+0.661029781004284i</v>
      </c>
      <c r="AE3622" t="str">
        <f t="shared" si="1919"/>
        <v>-0.000333803153056895-0.000758682179526884i</v>
      </c>
      <c r="AF3622" t="str">
        <f t="shared" si="1920"/>
        <v>-15.0852674704179-0.210895907872449i</v>
      </c>
      <c r="AG3622" t="str">
        <f t="shared" si="1921"/>
        <v>1.03177298505997-0.0216383997476356i</v>
      </c>
      <c r="AH3622" t="str">
        <f t="shared" si="1922"/>
        <v>0.00448933023930067+0.0112548626613436i</v>
      </c>
      <c r="AI3622">
        <f t="shared" si="1923"/>
        <v>-38.331969748421301</v>
      </c>
      <c r="AJ3622">
        <f t="shared" si="1924"/>
        <v>68.253973125223524</v>
      </c>
      <c r="AK3622"/>
      <c r="AL3622"/>
      <c r="AM3622"/>
      <c r="AN3622"/>
    </row>
    <row r="3623" spans="1:40" x14ac:dyDescent="0.25">
      <c r="A3623"/>
      <c r="B3623">
        <f t="shared" si="1925"/>
        <v>1689000</v>
      </c>
      <c r="C3623" s="186" t="str">
        <f t="shared" si="1893"/>
        <v>-2.67906615974245E-08+0.00144998374194892i</v>
      </c>
      <c r="D3623" s="158" t="str">
        <f t="shared" si="1894"/>
        <v>-5.95700616240103+0.0111165420216084i</v>
      </c>
      <c r="E3623" t="str">
        <f t="shared" si="1895"/>
        <v>2870</v>
      </c>
      <c r="F3623" t="str">
        <f t="shared" si="1896"/>
        <v>0.777000777000777</v>
      </c>
      <c r="G3623" t="str">
        <f t="shared" si="1891"/>
        <v>0.777000777000777</v>
      </c>
      <c r="H3623" t="str">
        <f t="shared" si="1897"/>
        <v>9.12826818615345+0.221887765573908i</v>
      </c>
      <c r="I3623" t="str">
        <f t="shared" si="1898"/>
        <v>6632.68748989145i</v>
      </c>
      <c r="J3623" t="str">
        <f t="shared" si="1892"/>
        <v>-37628.4618700729+1434.49642571376i</v>
      </c>
      <c r="K3623" t="str">
        <f t="shared" si="1899"/>
        <v>0.00671004381353232-0.176012029906864i</v>
      </c>
      <c r="L3623" t="str">
        <f t="shared" si="1900"/>
        <v>0.000497768851436804-0.0109430377082768i</v>
      </c>
      <c r="M3623" t="str">
        <f t="shared" si="1901"/>
        <v>0.00720781266496912-0.186955067615141i</v>
      </c>
      <c r="N3623" t="str">
        <f t="shared" si="1902"/>
        <v>-7.49056251576084i</v>
      </c>
      <c r="O3623" t="str">
        <f t="shared" si="1903"/>
        <v>0.355472109810326-0.934686888293077i</v>
      </c>
      <c r="P3623" t="str">
        <f t="shared" si="1904"/>
        <v>0.644527890189674+0.934686888293077i</v>
      </c>
      <c r="Q3623" t="str">
        <f t="shared" si="1905"/>
        <v>-0.644527890189674+6.55587562746776i</v>
      </c>
      <c r="R3623" t="str">
        <f t="shared" si="1906"/>
        <v>0.131634638316048-0.111254411667526i</v>
      </c>
      <c r="S3623" t="str">
        <f t="shared" si="1907"/>
        <v>0.773196608220358i</v>
      </c>
      <c r="T3623" t="str">
        <f t="shared" si="1908"/>
        <v>0.0860215337508825+0.101779455870282i</v>
      </c>
      <c r="U3623" t="str">
        <f t="shared" si="1909"/>
        <v>0.0000500000000000001-0.000142773151669354i</v>
      </c>
      <c r="V3623" t="str">
        <f t="shared" si="1910"/>
        <v>3.33333333333333E-06-0.000157050466836289i</v>
      </c>
      <c r="W3623" t="str">
        <f t="shared" si="1911"/>
        <v>0.0000141265657367558-0.0000767429210836313i</v>
      </c>
      <c r="X3623" t="str">
        <f t="shared" si="1912"/>
        <v>0.0000142339536961838-0.0000767018209674967i</v>
      </c>
      <c r="Y3623" t="str">
        <f t="shared" si="1913"/>
        <v>0.009+1.06122999838263i</v>
      </c>
      <c r="Z3623" t="str">
        <f t="shared" si="1914"/>
        <v>-0.00101027376720231-0.000196373319968581i</v>
      </c>
      <c r="AA3623" t="str">
        <f t="shared" si="1915"/>
        <v>0.112064812308124-13.1922408071702i</v>
      </c>
      <c r="AB3623" t="str">
        <f t="shared" si="1916"/>
        <v>0.59422494202158+0.703078504024997i</v>
      </c>
      <c r="AC3623" t="str">
        <f t="shared" si="1917"/>
        <v>1.13572715132169-0.106025706068469i</v>
      </c>
      <c r="AD3623" t="str">
        <f t="shared" si="1918"/>
        <v>0.461397955129965+0.662129585544441i</v>
      </c>
      <c r="AE3623" t="str">
        <f t="shared" si="1919"/>
        <v>-0.000336113665345809-0.000759538399039671i</v>
      </c>
      <c r="AF3623" t="str">
        <f t="shared" si="1920"/>
        <v>-15.0852743485545-0.2107712235523i</v>
      </c>
      <c r="AG3623" t="str">
        <f t="shared" si="1921"/>
        <v>1.03180777947613-0.0217658708455034i</v>
      </c>
      <c r="AH3623" t="str">
        <f t="shared" si="1922"/>
        <v>0.00452119649289253+0.0112686647905559i</v>
      </c>
      <c r="AI3623">
        <f t="shared" si="1923"/>
        <v>-38.314317390523598</v>
      </c>
      <c r="AJ3623">
        <f t="shared" si="1924"/>
        <v>68.138431824471084</v>
      </c>
      <c r="AK3623"/>
      <c r="AL3623"/>
      <c r="AM3623"/>
      <c r="AN3623"/>
    </row>
    <row r="3624" spans="1:40" x14ac:dyDescent="0.25">
      <c r="A3624"/>
      <c r="B3624">
        <f t="shared" si="1925"/>
        <v>1690000</v>
      </c>
      <c r="C3624" s="186" t="str">
        <f t="shared" si="1893"/>
        <v>-2.67589660526229E-08+0.00144912576340397i</v>
      </c>
      <c r="D3624" s="158" t="str">
        <f t="shared" si="1894"/>
        <v>-5.95700616215803+0.0111099641860971i</v>
      </c>
      <c r="E3624" t="str">
        <f t="shared" si="1895"/>
        <v>2870</v>
      </c>
      <c r="F3624" t="str">
        <f t="shared" si="1896"/>
        <v>0.777000777000777</v>
      </c>
      <c r="G3624" t="str">
        <f t="shared" si="1891"/>
        <v>0.777000777000777</v>
      </c>
      <c r="H3624" t="str">
        <f t="shared" si="1897"/>
        <v>9.12827505233802+0.221756650654629i</v>
      </c>
      <c r="I3624" t="str">
        <f t="shared" si="1898"/>
        <v>6636.61448070844i</v>
      </c>
      <c r="J3624" t="str">
        <f t="shared" si="1892"/>
        <v>-37673.0333341799+1435.34574272129i</v>
      </c>
      <c r="K3624" t="str">
        <f t="shared" si="1899"/>
        <v>0.00670211636881774-0.175908177282309i</v>
      </c>
      <c r="L3624" t="str">
        <f t="shared" si="1900"/>
        <v>0.000497181164694574-0.0109365892544797i</v>
      </c>
      <c r="M3624" t="str">
        <f t="shared" si="1901"/>
        <v>0.00719929753351231-0.186844766536789i</v>
      </c>
      <c r="N3624" t="str">
        <f t="shared" si="1902"/>
        <v>-7.49499742548006i</v>
      </c>
      <c r="O3624" t="str">
        <f t="shared" si="1903"/>
        <v>0.351323375651026-0.936254177945908i</v>
      </c>
      <c r="P3624" t="str">
        <f t="shared" si="1904"/>
        <v>0.648676624348974+0.936254177945908i</v>
      </c>
      <c r="Q3624" t="str">
        <f t="shared" si="1905"/>
        <v>-0.648676624348974+6.55874324753415i</v>
      </c>
      <c r="R3624" t="str">
        <f t="shared" si="1906"/>
        <v>0.131679251266349-0.111925996925283i</v>
      </c>
      <c r="S3624" t="str">
        <f t="shared" si="1907"/>
        <v>0.773654391884195i</v>
      </c>
      <c r="T3624" t="str">
        <f t="shared" si="1908"/>
        <v>0.0865920390872621+0.101874231062233i</v>
      </c>
      <c r="U3624" t="str">
        <f t="shared" si="1909"/>
        <v>0.0000500000000000001-0.00014268867051452i</v>
      </c>
      <c r="V3624" t="str">
        <f t="shared" si="1910"/>
        <v>3.33333333333333E-06-0.000156957537565972i</v>
      </c>
      <c r="W3624" t="str">
        <f t="shared" si="1911"/>
        <v>0.0000141261660642117-0.0000766997565779495i</v>
      </c>
      <c r="X3624" t="str">
        <f t="shared" si="1912"/>
        <v>0.0000142334292336288-0.0000766586809170111i</v>
      </c>
      <c r="Y3624" t="str">
        <f t="shared" si="1913"/>
        <v>0.009+1.06185831691335i</v>
      </c>
      <c r="Z3624" t="str">
        <f t="shared" si="1914"/>
        <v>-0.00100910819913009-0.000196240295278772i</v>
      </c>
      <c r="AA3624" t="str">
        <f t="shared" si="1915"/>
        <v>0.111932214840267-13.1844347737101i</v>
      </c>
      <c r="AB3624" t="str">
        <f t="shared" si="1916"/>
        <v>0.59816591453917+0.703733198035747i</v>
      </c>
      <c r="AC3624" t="str">
        <f t="shared" si="1917"/>
        <v>1.13579523948435-0.106697785975467i</v>
      </c>
      <c r="AD3624" t="str">
        <f t="shared" si="1918"/>
        <v>0.464346200795254+0.663216294099549i</v>
      </c>
      <c r="AE3624" t="str">
        <f t="shared" si="1919"/>
        <v>-0.000338425797069612-0.000760380435728168i</v>
      </c>
      <c r="AF3624" t="str">
        <f t="shared" si="1920"/>
        <v>-15.085281214496-0.210646686468532i</v>
      </c>
      <c r="AG3624" t="str">
        <f t="shared" si="1921"/>
        <v>1.03184190831423-0.02189342307968i</v>
      </c>
      <c r="AH3624" t="str">
        <f t="shared" si="1922"/>
        <v>0.00455309001496722+0.0112822745499506i</v>
      </c>
      <c r="AI3624">
        <f t="shared" si="1923"/>
        <v>-38.296785799528365</v>
      </c>
      <c r="AJ3624">
        <f t="shared" si="1924"/>
        <v>68.02290107778667</v>
      </c>
      <c r="AK3624"/>
      <c r="AL3624"/>
      <c r="AM3624"/>
      <c r="AN3624"/>
    </row>
    <row r="3625" spans="1:40" x14ac:dyDescent="0.25">
      <c r="A3625"/>
      <c r="B3625">
        <f t="shared" si="1925"/>
        <v>1691000</v>
      </c>
      <c r="C3625" s="186" t="str">
        <f t="shared" si="1893"/>
        <v>-2.67273267222015E-08+0.0014482687996178i</v>
      </c>
      <c r="D3625" s="158" t="str">
        <f t="shared" si="1894"/>
        <v>-5.95700616191547+0.0111033941304031i</v>
      </c>
      <c r="E3625" t="str">
        <f t="shared" si="1895"/>
        <v>2870</v>
      </c>
      <c r="F3625" t="str">
        <f t="shared" si="1896"/>
        <v>0.777000777000777</v>
      </c>
      <c r="G3625" t="str">
        <f t="shared" si="1891"/>
        <v>0.777000777000777</v>
      </c>
      <c r="H3625" t="str">
        <f t="shared" si="1897"/>
        <v>9.12828190635601+0.221625690491091i</v>
      </c>
      <c r="I3625" t="str">
        <f t="shared" si="1898"/>
        <v>6640.54147152543i</v>
      </c>
      <c r="J3625" t="str">
        <f t="shared" si="1892"/>
        <v>-37717.6311797396+1436.19505972882i</v>
      </c>
      <c r="K3625" t="str">
        <f t="shared" si="1899"/>
        <v>0.00669420295785292-0.175804446963i</v>
      </c>
      <c r="L3625" t="str">
        <f t="shared" si="1900"/>
        <v>0.000496594517394356-0.0109301483802504i</v>
      </c>
      <c r="M3625" t="str">
        <f t="shared" si="1901"/>
        <v>0.00719079747524728-0.18673459534325i</v>
      </c>
      <c r="N3625" t="str">
        <f t="shared" si="1902"/>
        <v>-7.49943233519928i</v>
      </c>
      <c r="O3625" t="str">
        <f t="shared" si="1903"/>
        <v>0.347167731525862-0.937803052984574i</v>
      </c>
      <c r="P3625" t="str">
        <f t="shared" si="1904"/>
        <v>0.652832268474138+0.937803052984574i</v>
      </c>
      <c r="Q3625" t="str">
        <f t="shared" si="1905"/>
        <v>-0.652832268474138+6.56162928221471i</v>
      </c>
      <c r="R3625" t="str">
        <f t="shared" si="1906"/>
        <v>0.131719688307962-0.112597511931604i</v>
      </c>
      <c r="S3625" t="str">
        <f t="shared" si="1907"/>
        <v>0.774112175548032i</v>
      </c>
      <c r="T3625" t="str">
        <f t="shared" si="1908"/>
        <v>0.0871631049226695+0.101965814478585i</v>
      </c>
      <c r="U3625" t="str">
        <f t="shared" si="1909"/>
        <v>0.0000499999999999999-0.00014260428927826i</v>
      </c>
      <c r="V3625" t="str">
        <f t="shared" si="1910"/>
        <v>3.33333333333333E-06-0.000156864718206086i</v>
      </c>
      <c r="W3625" t="str">
        <f t="shared" si="1911"/>
        <v>0.0000141257661841688-0.0000766566442894288i</v>
      </c>
      <c r="X3625" t="str">
        <f t="shared" si="1912"/>
        <v>0.0000142329047850995-0.0000766155930544969i</v>
      </c>
      <c r="Y3625" t="str">
        <f t="shared" si="1913"/>
        <v>0.009+1.06248663544407i</v>
      </c>
      <c r="Z3625" t="str">
        <f t="shared" si="1914"/>
        <v>-0.00100794469608219-0.000196107445660421i</v>
      </c>
      <c r="AA3625" t="str">
        <f t="shared" si="1915"/>
        <v>0.11179985256929-13.1766379726476i</v>
      </c>
      <c r="AB3625" t="str">
        <f t="shared" si="1916"/>
        <v>0.602110758907072+0.704365843698977i</v>
      </c>
      <c r="AC3625" t="str">
        <f t="shared" si="1917"/>
        <v>1.1358591273217-0.107369956785808i</v>
      </c>
      <c r="AD3625" t="str">
        <f t="shared" si="1918"/>
        <v>0.467299130409809+0.664289886824514i</v>
      </c>
      <c r="AE3625" t="str">
        <f t="shared" si="1919"/>
        <v>-0.000340739487097182-0.000761208306909813i</v>
      </c>
      <c r="AF3625" t="str">
        <f t="shared" si="1920"/>
        <v>-15.0852880682715-0.210522296360688i</v>
      </c>
      <c r="AG3625" t="str">
        <f t="shared" si="1921"/>
        <v>1.0318753717837-0.0220210535168569i</v>
      </c>
      <c r="AH3625" t="str">
        <f t="shared" si="1922"/>
        <v>0.00458501005545702+0.0112956922119758i</v>
      </c>
      <c r="AI3625">
        <f t="shared" si="1923"/>
        <v>-38.279374133369856</v>
      </c>
      <c r="AJ3625">
        <f t="shared" si="1924"/>
        <v>67.907380721685584</v>
      </c>
      <c r="AK3625"/>
      <c r="AL3625"/>
      <c r="AM3625"/>
      <c r="AN3625"/>
    </row>
    <row r="3626" spans="1:40" x14ac:dyDescent="0.25">
      <c r="A3626"/>
      <c r="B3626">
        <f t="shared" si="1925"/>
        <v>1692000</v>
      </c>
      <c r="C3626" s="186" t="str">
        <f t="shared" si="1893"/>
        <v>-2.66957434733045E-08+0.00144741284879119i</v>
      </c>
      <c r="D3626" s="158" t="str">
        <f t="shared" si="1894"/>
        <v>-5.95700616167332+0.0110968318407325i</v>
      </c>
      <c r="E3626" t="str">
        <f t="shared" si="1895"/>
        <v>2870</v>
      </c>
      <c r="F3626" t="str">
        <f t="shared" si="1896"/>
        <v>0.777000777000777</v>
      </c>
      <c r="G3626" t="str">
        <f t="shared" si="1891"/>
        <v>0.777000777000777</v>
      </c>
      <c r="H3626" t="str">
        <f t="shared" si="1897"/>
        <v>9.12828874823611+0.221494884809653i</v>
      </c>
      <c r="I3626" t="str">
        <f t="shared" si="1898"/>
        <v>6644.46846234241i</v>
      </c>
      <c r="J3626" t="str">
        <f t="shared" si="1892"/>
        <v>-37762.2554067518+1437.04437673633i</v>
      </c>
      <c r="K3626" t="str">
        <f t="shared" si="1899"/>
        <v>0.00668630354754801-0.175700838733323i</v>
      </c>
      <c r="L3626" t="str">
        <f t="shared" si="1900"/>
        <v>0.000496008907088009-0.0109237150722613i</v>
      </c>
      <c r="M3626" t="str">
        <f t="shared" si="1901"/>
        <v>0.00718231245463602-0.186624553805584i</v>
      </c>
      <c r="N3626" t="str">
        <f t="shared" si="1902"/>
        <v>-7.5038672449185i</v>
      </c>
      <c r="O3626" t="str">
        <f t="shared" si="1903"/>
        <v>0.343005259169671-0.939333482945193i</v>
      </c>
      <c r="P3626" t="str">
        <f t="shared" si="1904"/>
        <v>0.656994740830329+0.939333482945193i</v>
      </c>
      <c r="Q3626" t="str">
        <f t="shared" si="1905"/>
        <v>-0.656994740830329+6.56453376197331i</v>
      </c>
      <c r="R3626" t="str">
        <f t="shared" si="1906"/>
        <v>0.131755951558293-0.113268928919898i</v>
      </c>
      <c r="S3626" t="str">
        <f t="shared" si="1907"/>
        <v>0.774569959211869i</v>
      </c>
      <c r="T3626" t="str">
        <f t="shared" si="1908"/>
        <v>0.0877347096534575+0.102054202024428i</v>
      </c>
      <c r="U3626" t="str">
        <f t="shared" si="1909"/>
        <v>0.0000499999999999999-0.000142520007783415i</v>
      </c>
      <c r="V3626" t="str">
        <f t="shared" si="1910"/>
        <v>3.33333333333333E-06-0.000156772008561757i</v>
      </c>
      <c r="W3626" t="str">
        <f t="shared" si="1911"/>
        <v>0.0000141253660966757-0.0000766135841252144i</v>
      </c>
      <c r="X3626" t="str">
        <f t="shared" si="1912"/>
        <v>0.0000142323803501213-0.0000765725572871519i</v>
      </c>
      <c r="Y3626" t="str">
        <f t="shared" si="1913"/>
        <v>0.009+1.06311495397479i</v>
      </c>
      <c r="Z3626" t="str">
        <f t="shared" si="1914"/>
        <v>-0.00100678325317731-0.000195974770755397i</v>
      </c>
      <c r="AA3626" t="str">
        <f t="shared" si="1915"/>
        <v>0.111667724939267-13.1688503876136i</v>
      </c>
      <c r="AB3626" t="str">
        <f t="shared" si="1916"/>
        <v>0.606059325890258+0.704976412727612i</v>
      </c>
      <c r="AC3626" t="str">
        <f t="shared" si="1917"/>
        <v>1.13591881591334-0.108042190404624i</v>
      </c>
      <c r="AD3626" t="str">
        <f t="shared" si="1918"/>
        <v>0.470256685460357+0.665350344134828i</v>
      </c>
      <c r="AE3626" t="str">
        <f t="shared" si="1919"/>
        <v>-0.000343054674452308-0.000762022030099989i</v>
      </c>
      <c r="AF3626" t="str">
        <f t="shared" si="1920"/>
        <v>-15.0852949099094-0.21039805296892i</v>
      </c>
      <c r="AG3626" t="str">
        <f t="shared" si="1921"/>
        <v>1.03190817010589-0.0221487592268952i</v>
      </c>
      <c r="AH3626" t="str">
        <f t="shared" si="1922"/>
        <v>0.0046169558667012+0.011308918050458i</v>
      </c>
      <c r="AI3626">
        <f t="shared" si="1923"/>
        <v>-38.262081559449655</v>
      </c>
      <c r="AJ3626">
        <f t="shared" si="1924"/>
        <v>67.791870592804486</v>
      </c>
      <c r="AK3626"/>
      <c r="AL3626"/>
      <c r="AM3626"/>
      <c r="AN3626"/>
    </row>
    <row r="3627" spans="1:40" x14ac:dyDescent="0.25">
      <c r="A3627"/>
      <c r="B3627">
        <f t="shared" si="1925"/>
        <v>1693000</v>
      </c>
      <c r="C3627" s="186" t="str">
        <f t="shared" si="1893"/>
        <v>-2.66642161734691E-08+0.00144655790912916i</v>
      </c>
      <c r="D3627" s="158" t="str">
        <f t="shared" si="1894"/>
        <v>-5.95700616143162+0.0110902773033236i</v>
      </c>
      <c r="E3627" t="str">
        <f t="shared" si="1895"/>
        <v>2870</v>
      </c>
      <c r="F3627" t="str">
        <f t="shared" si="1896"/>
        <v>0.777000777000777</v>
      </c>
      <c r="G3627" t="str">
        <f t="shared" si="1891"/>
        <v>0.777000777000777</v>
      </c>
      <c r="H3627" t="str">
        <f t="shared" si="1897"/>
        <v>9.12829557800701+0.221364233337324i</v>
      </c>
      <c r="I3627" t="str">
        <f t="shared" si="1898"/>
        <v>6648.3954531594i</v>
      </c>
      <c r="J3627" t="str">
        <f t="shared" si="1892"/>
        <v>-37806.9060152165+1437.89369374386i</v>
      </c>
      <c r="K3627" t="str">
        <f t="shared" si="1899"/>
        <v>0.0066784181049108-0.175597352378166i</v>
      </c>
      <c r="L3627" t="str">
        <f t="shared" si="1900"/>
        <v>0.000495424331334574-0.0109172893172157i</v>
      </c>
      <c r="M3627" t="str">
        <f t="shared" si="1901"/>
        <v>0.00717384243624537-0.186514641695382i</v>
      </c>
      <c r="N3627" t="str">
        <f t="shared" si="1902"/>
        <v>-7.50830215463771i</v>
      </c>
      <c r="O3627" t="str">
        <f t="shared" si="1903"/>
        <v>0.338836040451602-0.940845437726665i</v>
      </c>
      <c r="P3627" t="str">
        <f t="shared" si="1904"/>
        <v>0.661163959548398+0.940845437726665i</v>
      </c>
      <c r="Q3627" t="str">
        <f t="shared" si="1905"/>
        <v>-0.661163959548398+6.56745671691105i</v>
      </c>
      <c r="R3627" t="str">
        <f t="shared" si="1906"/>
        <v>0.131788043367628-0.113940220145742i</v>
      </c>
      <c r="S3627" t="str">
        <f t="shared" si="1907"/>
        <v>0.775027742875706i</v>
      </c>
      <c r="T3627" t="str">
        <f t="shared" si="1908"/>
        <v>0.0883068316423155+0.102139389789218i</v>
      </c>
      <c r="U3627" t="str">
        <f t="shared" si="1909"/>
        <v>0.00005-0.000142435825853242i</v>
      </c>
      <c r="V3627" t="str">
        <f t="shared" si="1910"/>
        <v>3.33333333333333E-06-0.000156679408438566i</v>
      </c>
      <c r="W3627" t="str">
        <f t="shared" si="1911"/>
        <v>0.0000141249658017806-0.0000765705759926701i</v>
      </c>
      <c r="X3627" t="str">
        <f t="shared" si="1912"/>
        <v>0.0000142318559282202-0.0000765295735223924i</v>
      </c>
      <c r="Y3627" t="str">
        <f t="shared" si="1913"/>
        <v>0.009+1.0637432725055i</v>
      </c>
      <c r="Z3627" t="str">
        <f t="shared" si="1914"/>
        <v>-0.00100562386554852-0.000195842270206537i</v>
      </c>
      <c r="AA3627" t="str">
        <f t="shared" si="1915"/>
        <v>0.111535831395905-13.1610720022773i</v>
      </c>
      <c r="AB3627" t="str">
        <f t="shared" si="1916"/>
        <v>0.610011466021158+0.705564878108151i</v>
      </c>
      <c r="AC3627" t="str">
        <f t="shared" si="1917"/>
        <v>1.13597430657473-0.108714458750914i</v>
      </c>
      <c r="AD3627" t="str">
        <f t="shared" si="1918"/>
        <v>0.473218807357927+0.666397646706828i</v>
      </c>
      <c r="AE3627" t="str">
        <f t="shared" si="1919"/>
        <v>-0.00034537129831418-0.000762821623011164i</v>
      </c>
      <c r="AF3627" t="str">
        <f t="shared" si="1920"/>
        <v>-15.0853017394386-0.210273956034i</v>
      </c>
      <c r="AG3627" t="str">
        <f t="shared" si="1921"/>
        <v>1.03194030351411-0.0222765372828716i</v>
      </c>
      <c r="AH3627" t="str">
        <f t="shared" si="1922"/>
        <v>0.00464892670343942+0.0113219523405925i</v>
      </c>
      <c r="AI3627">
        <f t="shared" si="1923"/>
        <v>-38.244907254500767</v>
      </c>
      <c r="AJ3627">
        <f t="shared" si="1924"/>
        <v>67.676370527902137</v>
      </c>
      <c r="AK3627"/>
      <c r="AL3627"/>
      <c r="AM3627"/>
      <c r="AN3627"/>
    </row>
    <row r="3628" spans="1:40" x14ac:dyDescent="0.25">
      <c r="A3628"/>
      <c r="B3628">
        <f t="shared" si="1925"/>
        <v>1694000</v>
      </c>
      <c r="C3628" s="186" t="str">
        <f t="shared" si="1893"/>
        <v>-2.66327446906225E-08+0.00144570397884099i</v>
      </c>
      <c r="D3628" s="158" t="str">
        <f t="shared" si="1894"/>
        <v>-5.95700616119034+0.0110837305044476i</v>
      </c>
      <c r="E3628" t="str">
        <f t="shared" si="1895"/>
        <v>2870</v>
      </c>
      <c r="F3628" t="str">
        <f t="shared" si="1896"/>
        <v>0.777000777000777</v>
      </c>
      <c r="G3628" t="str">
        <f t="shared" si="1891"/>
        <v>0.777000777000777</v>
      </c>
      <c r="H3628" t="str">
        <f t="shared" si="1897"/>
        <v>9.12830239569721+0.221233735801747i</v>
      </c>
      <c r="I3628" t="str">
        <f t="shared" si="1898"/>
        <v>6652.32244397639i</v>
      </c>
      <c r="J3628" t="str">
        <f t="shared" si="1892"/>
        <v>-37851.5830051338+1438.74301075139i</v>
      </c>
      <c r="K3628" t="str">
        <f t="shared" si="1899"/>
        <v>0.00667054659704582-0.175493987682921i</v>
      </c>
      <c r="L3628" t="str">
        <f t="shared" si="1900"/>
        <v>0.00049484078770027-0.0109108711018481i</v>
      </c>
      <c r="M3628" t="str">
        <f t="shared" si="1901"/>
        <v>0.00716538738474609-0.186404858784769i</v>
      </c>
      <c r="N3628" t="str">
        <f t="shared" si="1902"/>
        <v>-7.51273706435693i</v>
      </c>
      <c r="O3628" t="str">
        <f t="shared" si="1903"/>
        <v>0.334660157373462-0.942338887591279i</v>
      </c>
      <c r="P3628" t="str">
        <f t="shared" si="1904"/>
        <v>0.665339842626538+0.942338887591279i</v>
      </c>
      <c r="Q3628" t="str">
        <f t="shared" si="1905"/>
        <v>-0.665339842626538+6.57039817676565i</v>
      </c>
      <c r="R3628" t="str">
        <f t="shared" si="1906"/>
        <v>0.131815966318849-0.114611357889345i</v>
      </c>
      <c r="S3628" t="str">
        <f t="shared" si="1907"/>
        <v>0.775485526539543i</v>
      </c>
      <c r="T3628" t="str">
        <f t="shared" si="1908"/>
        <v>0.0888794492202307+0.102221374047091i</v>
      </c>
      <c r="U3628" t="str">
        <f t="shared" si="1909"/>
        <v>0.00005-0.000142351743311416i</v>
      </c>
      <c r="V3628" t="str">
        <f t="shared" si="1910"/>
        <v>3.33333333333333E-06-0.000156586917642557i</v>
      </c>
      <c r="W3628" t="str">
        <f t="shared" si="1911"/>
        <v>0.0000141245652995321-0.0000765276197993779i</v>
      </c>
      <c r="X3628" t="str">
        <f t="shared" si="1912"/>
        <v>0.0000142313315189245-0.0000764866416678531i</v>
      </c>
      <c r="Y3628" t="str">
        <f t="shared" si="1913"/>
        <v>0.009+1.06437159103622i</v>
      </c>
      <c r="Z3628" t="str">
        <f t="shared" si="1914"/>
        <v>-0.00100446652834327-0.000195709943657675i</v>
      </c>
      <c r="AA3628" t="str">
        <f t="shared" si="1915"/>
        <v>0.111404171386552-13.1533028003464i</v>
      </c>
      <c r="AB3628" t="str">
        <f t="shared" si="1916"/>
        <v>0.613967029613207+0.706131214102838i</v>
      </c>
      <c r="AC3628" t="str">
        <f t="shared" si="1917"/>
        <v>1.136025600857-0.109386733760046i</v>
      </c>
      <c r="AD3628" t="str">
        <f t="shared" si="1918"/>
        <v>0.476185437439011+0.667431775477948i</v>
      </c>
      <c r="AE3628" t="str">
        <f t="shared" si="1919"/>
        <v>-0.000347689298017854-0.000763607103552114i</v>
      </c>
      <c r="AF3628" t="str">
        <f t="shared" si="1920"/>
        <v>-15.0853085568876-0.210150005297299i</v>
      </c>
      <c r="AG3628" t="str">
        <f t="shared" si="1921"/>
        <v>1.03197177225358-0.0224043847611245i</v>
      </c>
      <c r="AH3628" t="str">
        <f t="shared" si="1922"/>
        <v>0.00468092182280477+0.0113347953589332i</v>
      </c>
      <c r="AI3628">
        <f t="shared" si="1923"/>
        <v>-38.227850404454614</v>
      </c>
      <c r="AJ3628">
        <f t="shared" si="1924"/>
        <v>67.560880363860278</v>
      </c>
      <c r="AK3628"/>
      <c r="AL3628"/>
      <c r="AM3628"/>
      <c r="AN3628"/>
    </row>
    <row r="3629" spans="1:40" x14ac:dyDescent="0.25">
      <c r="A3629"/>
      <c r="B3629">
        <f t="shared" si="1925"/>
        <v>1695000</v>
      </c>
      <c r="C3629" s="186" t="str">
        <f t="shared" si="1893"/>
        <v>-2.66013288930831E-08+0.00144485105614019i</v>
      </c>
      <c r="D3629" s="158" t="str">
        <f t="shared" si="1894"/>
        <v>-5.95700616094948+0.0110771914304081i</v>
      </c>
      <c r="E3629" t="str">
        <f t="shared" si="1895"/>
        <v>2870</v>
      </c>
      <c r="F3629" t="str">
        <f t="shared" si="1896"/>
        <v>0.777000777000777</v>
      </c>
      <c r="G3629" t="str">
        <f t="shared" si="1891"/>
        <v>0.777000777000777</v>
      </c>
      <c r="H3629" t="str">
        <f t="shared" si="1897"/>
        <v>9.1283092013352+0.221103391931213i</v>
      </c>
      <c r="I3629" t="str">
        <f t="shared" si="1898"/>
        <v>6656.24943479337i</v>
      </c>
      <c r="J3629" t="str">
        <f t="shared" si="1892"/>
        <v>-37896.2863765037+1439.59232775891i</v>
      </c>
      <c r="K3629" t="str">
        <f t="shared" si="1899"/>
        <v>0.00666268899115442-0.175390744433483i</v>
      </c>
      <c r="L3629" t="str">
        <f t="shared" si="1900"/>
        <v>0.000494258273758465-0.0109044604129238i</v>
      </c>
      <c r="M3629" t="str">
        <f t="shared" si="1901"/>
        <v>0.00715694726491288-0.186295204846407i</v>
      </c>
      <c r="N3629" t="str">
        <f t="shared" si="1902"/>
        <v>-7.51717197407615i</v>
      </c>
      <c r="O3629" t="str">
        <f t="shared" si="1903"/>
        <v>0.330477692068167-0.943813803165274i</v>
      </c>
      <c r="P3629" t="str">
        <f t="shared" si="1904"/>
        <v>0.669522307931833+0.943813803165274i</v>
      </c>
      <c r="Q3629" t="str">
        <f t="shared" si="1905"/>
        <v>-0.669522307931833+6.57335817091088i</v>
      </c>
      <c r="R3629" t="str">
        <f t="shared" si="1906"/>
        <v>0.131839723227123-0.115282314457991i</v>
      </c>
      <c r="S3629" t="str">
        <f t="shared" si="1907"/>
        <v>0.775943310203378i</v>
      </c>
      <c r="T3629" t="str">
        <f t="shared" si="1908"/>
        <v>0.0894525406884403+0.102300151257151i</v>
      </c>
      <c r="U3629" t="str">
        <f t="shared" si="1909"/>
        <v>0.00005-0.000142267759982029i</v>
      </c>
      <c r="V3629" t="str">
        <f t="shared" si="1910"/>
        <v>3.33333333333333E-06-0.000156494535980231i</v>
      </c>
      <c r="W3629" t="str">
        <f t="shared" si="1911"/>
        <v>0.0000141241645899787-0.0000764847154531391i</v>
      </c>
      <c r="X3629" t="str">
        <f t="shared" si="1912"/>
        <v>0.0000142308071217638-0.0000764437616313867i</v>
      </c>
      <c r="Y3629" t="str">
        <f t="shared" si="1913"/>
        <v>0.009+1.06499990956694i</v>
      </c>
      <c r="Z3629" t="str">
        <f t="shared" si="1914"/>
        <v>-0.00100331123672332-0.000195577790753625i</v>
      </c>
      <c r="AA3629" t="str">
        <f t="shared" si="1915"/>
        <v>0.111272744360182-13.1455427655673i</v>
      </c>
      <c r="AB3629" t="str">
        <f t="shared" si="1916"/>
        <v>0.617925866774331+0.706675396251648i</v>
      </c>
      <c r="AC3629" t="str">
        <f t="shared" si="1917"/>
        <v>1.13607270054675-0.110058987386233i</v>
      </c>
      <c r="AD3629" t="str">
        <f t="shared" si="1918"/>
        <v>0.479156516966661+0.668452711646919i</v>
      </c>
      <c r="AE3629" t="str">
        <f t="shared" si="1919"/>
        <v>-0.000350008613054688-0.000764378489827074i</v>
      </c>
      <c r="AF3629" t="str">
        <f t="shared" si="1920"/>
        <v>-15.0853153622847-0.210026200500805i</v>
      </c>
      <c r="AG3629" t="str">
        <f t="shared" si="1921"/>
        <v>1.03200257658137-0.0225322987412977i</v>
      </c>
      <c r="AH3629" t="str">
        <f t="shared" si="1922"/>
        <v>0.00471294048431658+0.0113474473833836i</v>
      </c>
      <c r="AI3629">
        <f t="shared" si="1923"/>
        <v>-38.210910204309812</v>
      </c>
      <c r="AJ3629">
        <f t="shared" si="1924"/>
        <v>67.445399937687796</v>
      </c>
      <c r="AK3629"/>
      <c r="AL3629"/>
      <c r="AM3629"/>
      <c r="AN3629"/>
    </row>
    <row r="3630" spans="1:40" x14ac:dyDescent="0.25">
      <c r="A3630"/>
      <c r="B3630">
        <f t="shared" si="1925"/>
        <v>1696000</v>
      </c>
      <c r="C3630" s="186" t="str">
        <f t="shared" si="1893"/>
        <v>-2.65699686495559E-08+0.00144399913924446i</v>
      </c>
      <c r="D3630" s="158" t="str">
        <f t="shared" si="1894"/>
        <v>-5.95700616070905+0.0110706600675409i</v>
      </c>
      <c r="E3630" t="str">
        <f t="shared" si="1895"/>
        <v>2870</v>
      </c>
      <c r="F3630" t="str">
        <f t="shared" si="1896"/>
        <v>0.777000777000777</v>
      </c>
      <c r="G3630" t="str">
        <f t="shared" si="1891"/>
        <v>0.777000777000777</v>
      </c>
      <c r="H3630" t="str">
        <f t="shared" si="1897"/>
        <v>9.12831599494936+0.220973201454647i</v>
      </c>
      <c r="I3630" t="str">
        <f t="shared" si="1898"/>
        <v>6660.17642561036i</v>
      </c>
      <c r="J3630" t="str">
        <f t="shared" si="1892"/>
        <v>-37941.0161293262+1440.44164476644i</v>
      </c>
      <c r="K3630" t="str">
        <f t="shared" si="1899"/>
        <v>0.00665484525453453-0.175287622416252i</v>
      </c>
      <c r="L3630" t="str">
        <f t="shared" si="1900"/>
        <v>0.000493676787089642-0.0108980572372392i</v>
      </c>
      <c r="M3630" t="str">
        <f t="shared" si="1901"/>
        <v>0.00714852204162417-0.186185679653491i</v>
      </c>
      <c r="N3630" t="str">
        <f t="shared" si="1902"/>
        <v>-7.52160688379537i</v>
      </c>
      <c r="O3630" t="str">
        <f t="shared" si="1903"/>
        <v>0.326288726798083-0.945270155439431i</v>
      </c>
      <c r="P3630" t="str">
        <f t="shared" si="1904"/>
        <v>0.673711273201917+0.945270155439431i</v>
      </c>
      <c r="Q3630" t="str">
        <f t="shared" si="1905"/>
        <v>-0.673711273201917+6.57633672835594i</v>
      </c>
      <c r="R3630" t="str">
        <f t="shared" si="1906"/>
        <v>0.13185931713955-0.115953062188495i</v>
      </c>
      <c r="S3630" t="str">
        <f t="shared" si="1907"/>
        <v>0.776401093867215i</v>
      </c>
      <c r="T3630" t="str">
        <f t="shared" si="1908"/>
        <v>0.0900260843204007+0.102375718063731i</v>
      </c>
      <c r="U3630" t="str">
        <f t="shared" si="1909"/>
        <v>0.00005-0.000142183875689586i</v>
      </c>
      <c r="V3630" t="str">
        <f t="shared" si="1910"/>
        <v>3.33333333333333E-06-0.000156402263258545i</v>
      </c>
      <c r="W3630" t="str">
        <f t="shared" si="1911"/>
        <v>0.000014123763673169-0.0000764418628619713i</v>
      </c>
      <c r="X3630" t="str">
        <f t="shared" si="1912"/>
        <v>0.0000142302827362695-0.0000764009333210636i</v>
      </c>
      <c r="Y3630" t="str">
        <f t="shared" si="1913"/>
        <v>0.009+1.06562822809766i</v>
      </c>
      <c r="Z3630" t="str">
        <f t="shared" si="1914"/>
        <v>-0.00100215798586471-0.000195445811140185i</v>
      </c>
      <c r="AA3630" t="str">
        <f t="shared" si="1915"/>
        <v>0.111141549767399-13.1377918817245i</v>
      </c>
      <c r="AB3630" t="str">
        <f t="shared" si="1916"/>
        <v>0.621887827420552+0.707197401374096i</v>
      </c>
      <c r="AC3630" t="str">
        <f t="shared" si="1917"/>
        <v>1.13611560766575-0.110731191605026i</v>
      </c>
      <c r="AD3630" t="str">
        <f t="shared" si="1918"/>
        <v>0.482131987131691+0.669460436674024i</v>
      </c>
      <c r="AE3630" t="str">
        <f t="shared" si="1919"/>
        <v>-0.000352329183072827-0.000765135800134929i</v>
      </c>
      <c r="AF3630" t="str">
        <f t="shared" si="1920"/>
        <v>-15.0853221556584-0.209902541387106i</v>
      </c>
      <c r="AG3630" t="str">
        <f t="shared" si="1921"/>
        <v>1.03203271676646-0.022660276306387i</v>
      </c>
      <c r="AH3630" t="str">
        <f t="shared" si="1922"/>
        <v>0.00474498194987377+0.011359908693186i</v>
      </c>
      <c r="AI3630">
        <f t="shared" si="1923"/>
        <v>-38.194085858004421</v>
      </c>
      <c r="AJ3630">
        <f t="shared" si="1924"/>
        <v>67.329929086518931</v>
      </c>
      <c r="AK3630"/>
      <c r="AL3630"/>
      <c r="AM3630"/>
      <c r="AN3630"/>
    </row>
    <row r="3631" spans="1:40" x14ac:dyDescent="0.25">
      <c r="A3631"/>
      <c r="B3631">
        <f t="shared" si="1925"/>
        <v>1697000</v>
      </c>
      <c r="C3631" s="186" t="str">
        <f t="shared" si="1893"/>
        <v>-2.6538663829133E-08+0.00144314822637572i</v>
      </c>
      <c r="D3631" s="158" t="str">
        <f t="shared" si="1894"/>
        <v>-5.95700616046905+0.0110641364022139i</v>
      </c>
      <c r="E3631" t="str">
        <f t="shared" si="1895"/>
        <v>2870</v>
      </c>
      <c r="F3631" t="str">
        <f t="shared" si="1896"/>
        <v>0.777000777000777</v>
      </c>
      <c r="G3631" t="str">
        <f t="shared" si="1891"/>
        <v>0.777000777000777</v>
      </c>
      <c r="H3631" t="str">
        <f t="shared" si="1897"/>
        <v>9.128322776568+0.220843164101614i</v>
      </c>
      <c r="I3631" t="str">
        <f t="shared" si="1898"/>
        <v>6664.10341642735i</v>
      </c>
      <c r="J3631" t="str">
        <f t="shared" si="1892"/>
        <v>-37985.7722636012+1441.29096177397i</v>
      </c>
      <c r="K3631" t="str">
        <f t="shared" si="1899"/>
        <v>0.00664701535457998-0.175184621418123i</v>
      </c>
      <c r="L3631" t="str">
        <f t="shared" si="1900"/>
        <v>0.000493096325281399-0.0108916615616215i</v>
      </c>
      <c r="M3631" t="str">
        <f t="shared" si="1901"/>
        <v>0.00714011167986138-0.186076282979744i</v>
      </c>
      <c r="N3631" t="str">
        <f t="shared" si="1902"/>
        <v>-7.52604179351459i</v>
      </c>
      <c r="O3631" t="str">
        <f t="shared" si="1903"/>
        <v>0.322093343953422-0.946707915769644i</v>
      </c>
      <c r="P3631" t="str">
        <f t="shared" si="1904"/>
        <v>0.677906656046578+0.946707915769644i</v>
      </c>
      <c r="Q3631" t="str">
        <f t="shared" si="1905"/>
        <v>-0.677906656046578+6.57933387774495i</v>
      </c>
      <c r="R3631" t="str">
        <f t="shared" si="1906"/>
        <v>0.131874751334793-0.116623573449644i</v>
      </c>
      <c r="S3631" t="str">
        <f t="shared" si="1907"/>
        <v>0.776858877531052i</v>
      </c>
      <c r="T3631" t="str">
        <f t="shared" si="1908"/>
        <v>0.0906000583637506+0.102448071296634i</v>
      </c>
      <c r="U3631" t="str">
        <f t="shared" si="1909"/>
        <v>0.00005-0.000142100090259009i</v>
      </c>
      <c r="V3631" t="str">
        <f t="shared" si="1910"/>
        <v>3.33333333333333E-06-0.00015631009928491i</v>
      </c>
      <c r="W3631" t="str">
        <f t="shared" si="1911"/>
        <v>0.0000141233625491513-0.0000763990619341091i</v>
      </c>
      <c r="X3631" t="str">
        <f t="shared" si="1912"/>
        <v>0.000014229758361974-0.0000763581566451704i</v>
      </c>
      <c r="Y3631" t="str">
        <f t="shared" si="1913"/>
        <v>0.009+1.06625654662838i</v>
      </c>
      <c r="Z3631" t="str">
        <f t="shared" si="1914"/>
        <v>-0.00100100677095766-0.000195314004464121i</v>
      </c>
      <c r="AA3631" t="str">
        <f t="shared" si="1915"/>
        <v>0.111010587060422-13.1300501326412i</v>
      </c>
      <c r="AB3631" t="str">
        <f t="shared" si="1916"/>
        <v>0.625852761289543+0.707697207570895i</v>
      </c>
      <c r="AC3631" t="str">
        <f t="shared" si="1917"/>
        <v>1.13615432447069-0.111403318415785i</v>
      </c>
      <c r="AD3631" t="str">
        <f t="shared" si="1918"/>
        <v>0.485111789053789+0.670454932281302i</v>
      </c>
      <c r="AE3631" t="str">
        <f t="shared" si="1919"/>
        <v>-0.000354650947877648-0.000765879052968397i</v>
      </c>
      <c r="AF3631" t="str">
        <f t="shared" si="1920"/>
        <v>-15.0853289370371-0.2097790276994i</v>
      </c>
      <c r="AG3631" t="str">
        <f t="shared" si="1921"/>
        <v>1.03206219308962-0.0227883145427847i</v>
      </c>
      <c r="AH3631" t="str">
        <f t="shared" si="1922"/>
        <v>0.00477704548374801+0.0113721795689137i</v>
      </c>
      <c r="AI3631">
        <f t="shared" si="1923"/>
        <v>-38.177376578288573</v>
      </c>
      <c r="AJ3631">
        <f t="shared" si="1924"/>
        <v>67.214467647617482</v>
      </c>
      <c r="AK3631"/>
      <c r="AL3631"/>
      <c r="AM3631"/>
      <c r="AN3631"/>
    </row>
    <row r="3632" spans="1:40" x14ac:dyDescent="0.25">
      <c r="A3632"/>
      <c r="B3632">
        <f t="shared" si="1925"/>
        <v>1698000</v>
      </c>
      <c r="C3632" s="186" t="str">
        <f t="shared" si="1893"/>
        <v>-2.65074143012916E-08+0.00144229831576004i</v>
      </c>
      <c r="D3632" s="158" t="str">
        <f t="shared" si="1894"/>
        <v>-5.95700616022947+0.011057620420827i</v>
      </c>
      <c r="E3632" t="str">
        <f t="shared" si="1895"/>
        <v>2870</v>
      </c>
      <c r="F3632" t="str">
        <f t="shared" si="1896"/>
        <v>0.777000777000777</v>
      </c>
      <c r="G3632" t="str">
        <f t="shared" si="1891"/>
        <v>0.777000777000777</v>
      </c>
      <c r="H3632" t="str">
        <f t="shared" si="1897"/>
        <v>9.12832954621934+0.220713279602311i</v>
      </c>
      <c r="I3632" t="str">
        <f t="shared" si="1898"/>
        <v>6668.03040724434i</v>
      </c>
      <c r="J3632" t="str">
        <f t="shared" si="1892"/>
        <v>-38030.5547793288+1442.1402787815i</v>
      </c>
      <c r="K3632" t="str">
        <f t="shared" si="1899"/>
        <v>0.00663919925878033-0.175081741226493i</v>
      </c>
      <c r="L3632" t="str">
        <f t="shared" si="1900"/>
        <v>0.000492516885928389-0.0108852733729284i</v>
      </c>
      <c r="M3632" t="str">
        <f t="shared" si="1901"/>
        <v>0.00713171614470872-0.185967014599421i</v>
      </c>
      <c r="N3632" t="str">
        <f t="shared" si="1902"/>
        <v>-7.53047670323381i</v>
      </c>
      <c r="O3632" t="str">
        <f t="shared" si="1903"/>
        <v>0.317891626050617-0.948127055877478i</v>
      </c>
      <c r="P3632" t="str">
        <f t="shared" si="1904"/>
        <v>0.682108373949383+0.948127055877478i</v>
      </c>
      <c r="Q3632" t="str">
        <f t="shared" si="1905"/>
        <v>-0.682108373949383+6.58234964735633i</v>
      </c>
      <c r="R3632" t="str">
        <f t="shared" si="1906"/>
        <v>0.131886029322662-0.117293820644637i</v>
      </c>
      <c r="S3632" t="str">
        <f t="shared" si="1907"/>
        <v>0.777316661194889i</v>
      </c>
      <c r="T3632" t="str">
        <f t="shared" si="1908"/>
        <v>0.0911744410422814+0.102517207971343i</v>
      </c>
      <c r="U3632" t="str">
        <f t="shared" si="1909"/>
        <v>0.00005-0.000142016403515629i</v>
      </c>
      <c r="V3632" t="str">
        <f t="shared" si="1910"/>
        <v>3.33333333333333E-06-0.000156218043867192i</v>
      </c>
      <c r="W3632" t="str">
        <f t="shared" si="1911"/>
        <v>0.0000141229612179742-0.0000763563125780029i</v>
      </c>
      <c r="X3632" t="str">
        <f t="shared" si="1912"/>
        <v>0.0000142292339984115-0.0000763154315122089i</v>
      </c>
      <c r="Y3632" t="str">
        <f t="shared" si="1913"/>
        <v>0.009+1.06688486515909i</v>
      </c>
      <c r="Z3632" t="str">
        <f t="shared" si="1914"/>
        <v>-0.000999857587206558-0.000195182370373171i</v>
      </c>
      <c r="AA3632" t="str">
        <f t="shared" si="1915"/>
        <v>0.110879855693084-13.122317502178i</v>
      </c>
      <c r="AB3632" t="str">
        <f t="shared" si="1916"/>
        <v>0.629820517954248+0.708174794225412i</v>
      </c>
      <c r="AC3632" t="str">
        <f t="shared" si="1917"/>
        <v>1.13618885345282-0.112075339844159i</v>
      </c>
      <c r="AD3632" t="str">
        <f t="shared" si="1918"/>
        <v>0.488095863782708+0.671436180452782i</v>
      </c>
      <c r="AE3632" t="str">
        <f t="shared" si="1919"/>
        <v>-0.000356973847432198-0.000766608267013155i</v>
      </c>
      <c r="AF3632" t="str">
        <f t="shared" si="1920"/>
        <v>-15.0853357064488-0.209655659181484i</v>
      </c>
      <c r="AG3632" t="str">
        <f t="shared" si="1921"/>
        <v>1.03209100584348-0.0229164105403241i</v>
      </c>
      <c r="AH3632" t="str">
        <f t="shared" si="1922"/>
        <v>0.00480913035257625+0.0113842602924589i</v>
      </c>
      <c r="AI3632">
        <f t="shared" si="1923"/>
        <v>-38.160781586602432</v>
      </c>
      <c r="AJ3632">
        <f t="shared" si="1924"/>
        <v>67.099015458376101</v>
      </c>
      <c r="AK3632"/>
      <c r="AL3632"/>
      <c r="AM3632"/>
      <c r="AN3632"/>
    </row>
    <row r="3633" spans="1:40" x14ac:dyDescent="0.25">
      <c r="A3633"/>
      <c r="B3633">
        <f t="shared" si="1925"/>
        <v>1699000</v>
      </c>
      <c r="C3633" s="186" t="str">
        <f t="shared" si="1893"/>
        <v>-2.64762199358941E-08+0.00144144940562774i</v>
      </c>
      <c r="D3633" s="158" t="str">
        <f t="shared" si="1894"/>
        <v>-5.95700615999031+0.0110511121098127i</v>
      </c>
      <c r="E3633" t="str">
        <f t="shared" si="1895"/>
        <v>2870</v>
      </c>
      <c r="F3633" t="str">
        <f t="shared" si="1896"/>
        <v>0.777000777000777</v>
      </c>
      <c r="G3633" t="str">
        <f t="shared" si="1891"/>
        <v>0.777000777000777</v>
      </c>
      <c r="H3633" t="str">
        <f t="shared" si="1897"/>
        <v>9.12833630393149+0.220583547687572i</v>
      </c>
      <c r="I3633" t="str">
        <f t="shared" si="1898"/>
        <v>6671.95739806132i</v>
      </c>
      <c r="J3633" t="str">
        <f t="shared" si="1892"/>
        <v>-38075.3636765089+1442.98959578902i</v>
      </c>
      <c r="K3633" t="str">
        <f t="shared" si="1899"/>
        <v>0.00663139693472051-0.174978981629253i</v>
      </c>
      <c r="L3633" t="str">
        <f t="shared" si="1900"/>
        <v>0.000491938466632321-0.0108788926580484i</v>
      </c>
      <c r="M3633" t="str">
        <f t="shared" si="1901"/>
        <v>0.00712333540135283-0.185857874287301i</v>
      </c>
      <c r="N3633" t="str">
        <f t="shared" si="1902"/>
        <v>-7.53491161295303i</v>
      </c>
      <c r="O3633" t="str">
        <f t="shared" si="1903"/>
        <v>0.313683655730705-0.94952754785073i</v>
      </c>
      <c r="P3633" t="str">
        <f t="shared" si="1904"/>
        <v>0.686316344269295+0.94952754785073i</v>
      </c>
      <c r="Q3633" t="str">
        <f t="shared" si="1905"/>
        <v>-0.686316344269295+6.5853840651023i</v>
      </c>
      <c r="R3633" t="str">
        <f t="shared" si="1906"/>
        <v>0.131893154843685-0.117963776213512i</v>
      </c>
      <c r="S3633" t="str">
        <f t="shared" si="1907"/>
        <v>0.777774444858726i</v>
      </c>
      <c r="T3633" t="str">
        <f t="shared" si="1908"/>
        <v>0.0917492105579033+0.102583125289213i</v>
      </c>
      <c r="U3633" t="str">
        <f t="shared" si="1909"/>
        <v>0.00005-0.00014193281528519i</v>
      </c>
      <c r="V3633" t="str">
        <f t="shared" si="1910"/>
        <v>3.33333333333333E-06-0.000156126096813709i</v>
      </c>
      <c r="W3633" t="str">
        <f t="shared" si="1911"/>
        <v>0.0000141225596796863-0.0000763136147023192i</v>
      </c>
      <c r="X3633" t="str">
        <f t="shared" si="1912"/>
        <v>0.0000142287096451179-0.0000762727578308974i</v>
      </c>
      <c r="Y3633" t="str">
        <f t="shared" si="1913"/>
        <v>0.009+1.06751318368981i</v>
      </c>
      <c r="Z3633" t="str">
        <f t="shared" si="1914"/>
        <v>-0.000998710429829897-0.000195050908516047i</v>
      </c>
      <c r="AA3633" t="str">
        <f t="shared" si="1915"/>
        <v>0.110749355120822-13.114593974234i</v>
      </c>
      <c r="AB3633" t="str">
        <f t="shared" si="1916"/>
        <v>0.633790946836454+0.708630142004992i</v>
      </c>
      <c r="AC3633" t="str">
        <f t="shared" si="1917"/>
        <v>1.13621919733761-0.112747227944549i</v>
      </c>
      <c r="AD3633" t="str">
        <f t="shared" si="1918"/>
        <v>0.491084152299376+0.672404163434703i</v>
      </c>
      <c r="AE3633" t="str">
        <f t="shared" si="1919"/>
        <v>-0.00035929782185765-0.000767323461147111i</v>
      </c>
      <c r="AF3633" t="str">
        <f t="shared" si="1920"/>
        <v>-15.0853424639218-0.209532435577759i</v>
      </c>
      <c r="AG3633" t="str">
        <f t="shared" si="1921"/>
        <v>1.03211915533241-0.0230445613923247i</v>
      </c>
      <c r="AH3633" t="str">
        <f t="shared" si="1922"/>
        <v>0.00484123582535445+0.0113961511470267i</v>
      </c>
      <c r="AI3633">
        <f t="shared" si="1923"/>
        <v>-38.144300112952109</v>
      </c>
      <c r="AJ3633">
        <f t="shared" si="1924"/>
        <v>66.983572356321062</v>
      </c>
      <c r="AK3633"/>
      <c r="AL3633"/>
      <c r="AM3633"/>
      <c r="AN3633"/>
    </row>
    <row r="3634" spans="1:40" x14ac:dyDescent="0.25">
      <c r="A3634"/>
      <c r="B3634">
        <f t="shared" si="1925"/>
        <v>1700000</v>
      </c>
      <c r="C3634" s="186" t="str">
        <f t="shared" si="1893"/>
        <v>-2.64450806031842E-08+0.00144060149421324i</v>
      </c>
      <c r="D3634" s="158" t="str">
        <f t="shared" si="1894"/>
        <v>-5.95700615975158+0.0110446114556348i</v>
      </c>
      <c r="E3634" t="str">
        <f t="shared" si="1895"/>
        <v>2870</v>
      </c>
      <c r="F3634" t="str">
        <f t="shared" si="1896"/>
        <v>0.777000777000777</v>
      </c>
      <c r="G3634" t="str">
        <f t="shared" si="1891"/>
        <v>0.777000777000777</v>
      </c>
      <c r="H3634" t="str">
        <f t="shared" si="1897"/>
        <v>9.12834304973254+0.220453968088857i</v>
      </c>
      <c r="I3634" t="str">
        <f t="shared" si="1898"/>
        <v>6675.88438887831i</v>
      </c>
      <c r="J3634" t="str">
        <f t="shared" si="1892"/>
        <v>-38120.1989551416+1443.83891279655i</v>
      </c>
      <c r="K3634" t="str">
        <f t="shared" si="1899"/>
        <v>0.00662360835008062-0.174876342414792i</v>
      </c>
      <c r="L3634" t="str">
        <f t="shared" si="1900"/>
        <v>0.000491361065001924-0.0108725194039005i</v>
      </c>
      <c r="M3634" t="str">
        <f t="shared" si="1901"/>
        <v>0.00711496941508254-0.185748861818692i</v>
      </c>
      <c r="N3634" t="str">
        <f t="shared" si="1902"/>
        <v>-7.53934652267225i</v>
      </c>
      <c r="O3634" t="str">
        <f t="shared" si="1903"/>
        <v>0.309469515757694-0.950909364143975i</v>
      </c>
      <c r="P3634" t="str">
        <f t="shared" si="1904"/>
        <v>0.690530484242306+0.950909364143975i</v>
      </c>
      <c r="Q3634" t="str">
        <f t="shared" si="1905"/>
        <v>-0.690530484242306+6.58843715852827i</v>
      </c>
      <c r="R3634" t="str">
        <f t="shared" si="1906"/>
        <v>0.131896131868628-0.118633412635575i</v>
      </c>
      <c r="S3634" t="str">
        <f t="shared" si="1907"/>
        <v>0.778232228522563i</v>
      </c>
      <c r="T3634" t="str">
        <f t="shared" si="1908"/>
        <v>0.0923243450926203+0.102645820637628i</v>
      </c>
      <c r="U3634" t="str">
        <f t="shared" si="1909"/>
        <v>0.00005-0.000141849325393846i</v>
      </c>
      <c r="V3634" t="str">
        <f t="shared" si="1910"/>
        <v>3.33333333333333E-06-0.000156034257933231i</v>
      </c>
      <c r="W3634" t="str">
        <f t="shared" si="1911"/>
        <v>0.0000141221579343362-0.0000762709682159387i</v>
      </c>
      <c r="X3634" t="str">
        <f t="shared" si="1912"/>
        <v>0.0000142281853016306-0.0000762301355101687i</v>
      </c>
      <c r="Y3634" t="str">
        <f t="shared" si="1913"/>
        <v>0.009+1.06814150222053i</v>
      </c>
      <c r="Z3634" t="str">
        <f t="shared" si="1914"/>
        <v>-0.000997565294060246-0.000194919618542426i</v>
      </c>
      <c r="AA3634" t="str">
        <f t="shared" si="1915"/>
        <v>0.110619084800678-13.106879532746i</v>
      </c>
      <c r="AB3634" t="str">
        <f t="shared" si="1916"/>
        <v>0.637763897220442+0.709063232862042i</v>
      </c>
      <c r="AC3634" t="str">
        <f t="shared" si="1917"/>
        <v>1.13624535908437-0.113418954802577i</v>
      </c>
      <c r="AD3634" t="str">
        <f t="shared" si="1918"/>
        <v>0.494076595517081+0.673358863735692i</v>
      </c>
      <c r="AE3634" t="str">
        <f t="shared" si="1919"/>
        <v>-0.000361622811433758-0.000768024654439497i</v>
      </c>
      <c r="AF3634" t="str">
        <f t="shared" si="1920"/>
        <v>-15.0853492094841-0.209409356633222i</v>
      </c>
      <c r="AG3634" t="str">
        <f t="shared" si="1921"/>
        <v>1.03214664187259-0.0231727641956369i</v>
      </c>
      <c r="AH3634" t="str">
        <f t="shared" si="1922"/>
        <v>0.00487336117343036+0.0114078524171229i</v>
      </c>
      <c r="AI3634">
        <f t="shared" si="1923"/>
        <v>-38.127931395792068</v>
      </c>
      <c r="AJ3634">
        <f t="shared" si="1924"/>
        <v>66.868138179109721</v>
      </c>
      <c r="AK3634"/>
      <c r="AL3634"/>
      <c r="AM3634"/>
      <c r="AN3634"/>
    </row>
    <row r="3635" spans="1:40" x14ac:dyDescent="0.25">
      <c r="A3635"/>
      <c r="B3635">
        <f t="shared" si="1925"/>
        <v>1701000</v>
      </c>
      <c r="C3635" s="186" t="str">
        <f t="shared" si="1893"/>
        <v>-2.64139961737875E-08+0.00143975457975513i</v>
      </c>
      <c r="D3635" s="158" t="str">
        <f t="shared" si="1894"/>
        <v>-5.95700615951326+0.0110381184447893i</v>
      </c>
      <c r="E3635" t="str">
        <f t="shared" si="1895"/>
        <v>2870</v>
      </c>
      <c r="F3635" t="str">
        <f t="shared" si="1896"/>
        <v>0.777000777000777</v>
      </c>
      <c r="G3635" t="str">
        <f t="shared" si="1891"/>
        <v>0.777000777000777</v>
      </c>
      <c r="H3635" t="str">
        <f t="shared" si="1897"/>
        <v>9.12834978365042+0.220324540538259i</v>
      </c>
      <c r="I3635" t="str">
        <f t="shared" si="1898"/>
        <v>6679.8113796953i</v>
      </c>
      <c r="J3635" t="str">
        <f t="shared" si="1892"/>
        <v>-38165.0606152269+1444.68822980408i</v>
      </c>
      <c r="K3635" t="str">
        <f t="shared" si="1899"/>
        <v>0.00661583347263532-0.174773823371992i</v>
      </c>
      <c r="L3635" t="str">
        <f t="shared" si="1900"/>
        <v>0.000490784678652923-0.0108661535974341i</v>
      </c>
      <c r="M3635" t="str">
        <f t="shared" si="1901"/>
        <v>0.00710661815128824-0.185639976969426i</v>
      </c>
      <c r="N3635" t="str">
        <f t="shared" si="1902"/>
        <v>-7.54378143239147i</v>
      </c>
      <c r="O3635" t="str">
        <f t="shared" si="1903"/>
        <v>0.305249289016939-0.952272477579108i</v>
      </c>
      <c r="P3635" t="str">
        <f t="shared" si="1904"/>
        <v>0.694750710983061+0.952272477579108i</v>
      </c>
      <c r="Q3635" t="str">
        <f t="shared" si="1905"/>
        <v>-0.694750710983061+6.59150895481236i</v>
      </c>
      <c r="R3635" t="str">
        <f t="shared" si="1906"/>
        <v>0.131894964598004-0.119302702431813i</v>
      </c>
      <c r="S3635" t="str">
        <f t="shared" si="1907"/>
        <v>0.7786900121864i</v>
      </c>
      <c r="T3635" t="str">
        <f t="shared" si="1908"/>
        <v>0.0928998228104989+0.102705291590145i</v>
      </c>
      <c r="U3635" t="str">
        <f t="shared" si="1909"/>
        <v>0.0000500000000000001-0.000141765933668159i</v>
      </c>
      <c r="V3635" t="str">
        <f t="shared" si="1910"/>
        <v>3.33333333333333E-06-0.000155942527034975i</v>
      </c>
      <c r="W3635" t="str">
        <f t="shared" si="1911"/>
        <v>0.0000141217559819724-0.0000762283730279565i</v>
      </c>
      <c r="X3635" t="str">
        <f t="shared" si="1912"/>
        <v>0.0000142276609674882-0.0000761875644591688i</v>
      </c>
      <c r="Y3635" t="str">
        <f t="shared" si="1913"/>
        <v>0.009+1.06876982075125i</v>
      </c>
      <c r="Z3635" t="str">
        <f t="shared" si="1914"/>
        <v>-0.000996422175144161-0.000194788500102944i</v>
      </c>
      <c r="AA3635" t="str">
        <f t="shared" si="1915"/>
        <v>0.110489044191289-13.0991741616887i</v>
      </c>
      <c r="AB3635" t="str">
        <f t="shared" si="1916"/>
        <v>0.641739218266582+0.709474050035027i</v>
      </c>
      <c r="AC3635" t="str">
        <f t="shared" si="1917"/>
        <v>1.13626734188583-0.114090492537539i</v>
      </c>
      <c r="AD3635" t="str">
        <f t="shared" si="1918"/>
        <v>0.497073134282592+0.674300264127006i</v>
      </c>
      <c r="AE3635" t="str">
        <f t="shared" si="1919"/>
        <v>-0.000363948756599267-0.000768711866150089i</v>
      </c>
      <c r="AF3635" t="str">
        <f t="shared" si="1920"/>
        <v>-15.0853559431637-0.20928642209347i</v>
      </c>
      <c r="AG3635" t="str">
        <f t="shared" si="1921"/>
        <v>1.03217346579191-0.0233010160506858i</v>
      </c>
      <c r="AH3635" t="str">
        <f t="shared" si="1922"/>
        <v>0.00490550567049656+0.0114193643885464i</v>
      </c>
      <c r="AI3635">
        <f t="shared" si="1923"/>
        <v>-38.111674681906663</v>
      </c>
      <c r="AJ3635">
        <f t="shared" si="1924"/>
        <v>66.752712764535204</v>
      </c>
      <c r="AK3635"/>
      <c r="AL3635"/>
      <c r="AM3635"/>
      <c r="AN3635"/>
    </row>
    <row r="3636" spans="1:40" x14ac:dyDescent="0.25">
      <c r="A3636"/>
      <c r="B3636">
        <f t="shared" si="1925"/>
        <v>1702000</v>
      </c>
      <c r="C3636" s="186" t="str">
        <f t="shared" si="1893"/>
        <v>-2.63829665187094E-08+0.00143890866049615i</v>
      </c>
      <c r="D3636" s="158" t="str">
        <f t="shared" si="1894"/>
        <v>-5.95700615927537+0.0110316330638038i</v>
      </c>
      <c r="E3636" t="str">
        <f t="shared" si="1895"/>
        <v>2870</v>
      </c>
      <c r="F3636" t="str">
        <f t="shared" si="1896"/>
        <v>0.777000777000777</v>
      </c>
      <c r="G3636" t="str">
        <f t="shared" si="1891"/>
        <v>0.777000777000777</v>
      </c>
      <c r="H3636" t="str">
        <f t="shared" si="1897"/>
        <v>9.12835650571305+0.220195264768497i</v>
      </c>
      <c r="I3636" t="str">
        <f t="shared" si="1898"/>
        <v>6683.73837051228i</v>
      </c>
      <c r="J3636" t="str">
        <f t="shared" si="1892"/>
        <v>-38209.9486567647+1445.53754681161i</v>
      </c>
      <c r="K3636" t="str">
        <f t="shared" si="1899"/>
        <v>0.00660807227025375-0.174671424290228i</v>
      </c>
      <c r="L3636" t="str">
        <f t="shared" si="1900"/>
        <v>0.000490209305208028-0.010859795225629i</v>
      </c>
      <c r="M3636" t="str">
        <f t="shared" si="1901"/>
        <v>0.00709828157546178-0.185531219515857i</v>
      </c>
      <c r="N3636" t="str">
        <f t="shared" si="1902"/>
        <v>-7.54821634211068i</v>
      </c>
      <c r="O3636" t="str">
        <f t="shared" si="1903"/>
        <v>0.301023058513527-0.953616861345877i</v>
      </c>
      <c r="P3636" t="str">
        <f t="shared" si="1904"/>
        <v>0.698976941486473+0.953616861345877i</v>
      </c>
      <c r="Q3636" t="str">
        <f t="shared" si="1905"/>
        <v>-0.698976941486473+6.5945994807648i</v>
      </c>
      <c r="R3636" t="str">
        <f t="shared" si="1906"/>
        <v>0.131889657461539-0.119971618167307i</v>
      </c>
      <c r="S3636" t="str">
        <f t="shared" si="1907"/>
        <v>0.779147795850237i</v>
      </c>
      <c r="T3636" t="str">
        <f t="shared" si="1908"/>
        <v>0.0934756218596435+0.102761535906601i</v>
      </c>
      <c r="U3636" t="str">
        <f t="shared" si="1909"/>
        <v>0.0000500000000000001-0.000141682639935099i</v>
      </c>
      <c r="V3636" t="str">
        <f t="shared" si="1910"/>
        <v>3.33333333333333E-06-0.000155850903928609i</v>
      </c>
      <c r="W3636" t="str">
        <f t="shared" si="1911"/>
        <v>0.0000141213538226436-0.0000761858290476808i</v>
      </c>
      <c r="X3636" t="str">
        <f t="shared" si="1912"/>
        <v>0.0000142271366422312-0.0000761450445872576i</v>
      </c>
      <c r="Y3636" t="str">
        <f t="shared" si="1913"/>
        <v>0.009+1.06939813928197i</v>
      </c>
      <c r="Z3636" t="str">
        <f t="shared" si="1914"/>
        <v>-0.000995281068342172-0.000194657552849199i</v>
      </c>
      <c r="AA3636" t="str">
        <f t="shared" si="1915"/>
        <v>0.110359232752882-13.0914778450743i</v>
      </c>
      <c r="AB3636" t="str">
        <f t="shared" si="1916"/>
        <v>0.64571675902498+0.709862578049209i</v>
      </c>
      <c r="AC3636" t="str">
        <f t="shared" si="1917"/>
        <v>1.13628514916769-0.114761813304855i</v>
      </c>
      <c r="AD3636" t="str">
        <f t="shared" si="1918"/>
        <v>0.500073709377333+0.675228347642699i</v>
      </c>
      <c r="AE3636" t="str">
        <f t="shared" si="1919"/>
        <v>-0.000366275597952369-0.000769385115728357i</v>
      </c>
      <c r="AF3636" t="str">
        <f t="shared" si="1920"/>
        <v>-15.0853626649884-0.209163631704693i</v>
      </c>
      <c r="AG3636" t="str">
        <f t="shared" si="1921"/>
        <v>1.03219962742999-0.0234293140615159i</v>
      </c>
      <c r="AH3636" t="str">
        <f t="shared" si="1922"/>
        <v>0.00493766859258355+0.0114306873483797i</v>
      </c>
      <c r="AI3636">
        <f t="shared" si="1923"/>
        <v>-38.095529226294978</v>
      </c>
      <c r="AJ3636">
        <f t="shared" si="1924"/>
        <v>66.637295950527147</v>
      </c>
      <c r="AK3636"/>
      <c r="AL3636"/>
      <c r="AM3636"/>
      <c r="AN3636"/>
    </row>
    <row r="3637" spans="1:40" x14ac:dyDescent="0.25">
      <c r="A3637"/>
      <c r="B3637">
        <f t="shared" si="1925"/>
        <v>1703000</v>
      </c>
      <c r="C3637" s="186" t="str">
        <f t="shared" si="1893"/>
        <v>-2.63519915093335E-08+0.00143806373468315i</v>
      </c>
      <c r="D3637" s="158" t="str">
        <f t="shared" si="1894"/>
        <v>-5.95700615903789+0.0110251552992375i</v>
      </c>
      <c r="E3637" t="str">
        <f t="shared" si="1895"/>
        <v>2870</v>
      </c>
      <c r="F3637" t="str">
        <f t="shared" si="1896"/>
        <v>0.777000777000777</v>
      </c>
      <c r="G3637" t="str">
        <f t="shared" si="1891"/>
        <v>0.777000777000777</v>
      </c>
      <c r="H3637" t="str">
        <f t="shared" si="1897"/>
        <v>9.12836321594822+0.220066140512916i</v>
      </c>
      <c r="I3637" t="str">
        <f t="shared" si="1898"/>
        <v>6687.66536132927i</v>
      </c>
      <c r="J3637" t="str">
        <f t="shared" si="1892"/>
        <v>-38254.8630797551+1446.38686381913i</v>
      </c>
      <c r="K3637" t="str">
        <f t="shared" si="1899"/>
        <v>0.00660032471089899-0.174569144959366i</v>
      </c>
      <c r="L3637" t="str">
        <f t="shared" si="1900"/>
        <v>0.000489634942296887-0.0108534442754953i</v>
      </c>
      <c r="M3637" t="str">
        <f t="shared" si="1901"/>
        <v>0.00708995965319588-0.185422589234861i</v>
      </c>
      <c r="N3637" t="str">
        <f t="shared" si="1902"/>
        <v>-7.5526512518299i</v>
      </c>
      <c r="O3637" t="str">
        <f t="shared" si="1903"/>
        <v>0.296790907370596-0.954942489002421i</v>
      </c>
      <c r="P3637" t="str">
        <f t="shared" si="1904"/>
        <v>0.703209092629404+0.954942489002421i</v>
      </c>
      <c r="Q3637" t="str">
        <f t="shared" si="1905"/>
        <v>-0.703209092629404+6.59770876282748i</v>
      </c>
      <c r="R3637" t="str">
        <f t="shared" si="1906"/>
        <v>0.131880215117607-0.120640132453637i</v>
      </c>
      <c r="S3637" t="str">
        <f t="shared" si="1907"/>
        <v>0.779605579514074i</v>
      </c>
      <c r="T3637" t="str">
        <f t="shared" si="1908"/>
        <v>0.0940517203741723+0.102814551533203i</v>
      </c>
      <c r="U3637" t="str">
        <f t="shared" si="1909"/>
        <v>0.0000500000000000001-0.000141599444022043i</v>
      </c>
      <c r="V3637" t="str">
        <f t="shared" si="1910"/>
        <v>3.33333333333333E-06-0.000155759388424247i</v>
      </c>
      <c r="W3637" t="str">
        <f t="shared" si="1911"/>
        <v>0.0000141209514563984-0.0000761433361846337i</v>
      </c>
      <c r="X3637" t="str">
        <f t="shared" si="1912"/>
        <v>0.0000142266123254014-0.0000761025758040084i</v>
      </c>
      <c r="Y3637" t="str">
        <f t="shared" si="1913"/>
        <v>0.009+1.07002645781268i</v>
      </c>
      <c r="Z3637" t="str">
        <f t="shared" si="1914"/>
        <v>-0.000994141968928723-0.000194526776433741i</v>
      </c>
      <c r="AA3637" t="str">
        <f t="shared" si="1915"/>
        <v>0.110229649947269-13.0837905669527i</v>
      </c>
      <c r="AB3637" t="str">
        <f t="shared" si="1916"/>
        <v>0.649696368449127+0.710228802717268i</v>
      </c>
      <c r="AC3637" t="str">
        <f t="shared" si="1917"/>
        <v>1.13629878458814-0.11543288929852i</v>
      </c>
      <c r="AD3637" t="str">
        <f t="shared" si="1918"/>
        <v>0.503078261518543+0.676143097579838i</v>
      </c>
      <c r="AE3637" t="str">
        <f t="shared" si="1919"/>
        <v>-0.000368603276251153-0.000770044422812679i</v>
      </c>
      <c r="AF3637" t="str">
        <f t="shared" si="1920"/>
        <v>-15.0853693749861-0.209040985213679i</v>
      </c>
      <c r="AG3637" t="str">
        <f t="shared" si="1921"/>
        <v>1.03222512713813-0.0235576553358359i</v>
      </c>
      <c r="AH3637" t="str">
        <f t="shared" si="1922"/>
        <v>0.00496984921805343+0.01144182158498i</v>
      </c>
      <c r="AI3637">
        <f t="shared" si="1923"/>
        <v>-38.079494292057248</v>
      </c>
      <c r="AJ3637">
        <f t="shared" si="1924"/>
        <v>66.521887575150956</v>
      </c>
      <c r="AK3637"/>
      <c r="AL3637"/>
      <c r="AM3637"/>
      <c r="AN3637"/>
    </row>
    <row r="3638" spans="1:40" x14ac:dyDescent="0.25">
      <c r="A3638"/>
      <c r="B3638">
        <f t="shared" si="1925"/>
        <v>1704000</v>
      </c>
      <c r="C3638" s="186" t="str">
        <f t="shared" si="1893"/>
        <v>-2.63210710174221E-08+0.00143721980056712i</v>
      </c>
      <c r="D3638" s="158" t="str">
        <f t="shared" si="1894"/>
        <v>-5.95700615880084+0.0110186851376813i</v>
      </c>
      <c r="E3638" t="str">
        <f t="shared" si="1895"/>
        <v>2870</v>
      </c>
      <c r="F3638" t="str">
        <f t="shared" si="1896"/>
        <v>0.777000777000777</v>
      </c>
      <c r="G3638" t="str">
        <f t="shared" si="1891"/>
        <v>0.777000777000777</v>
      </c>
      <c r="H3638" t="str">
        <f t="shared" si="1897"/>
        <v>9.12836991438366+0.219937167505487i</v>
      </c>
      <c r="I3638" t="str">
        <f t="shared" si="1898"/>
        <v>6691.59235214626i</v>
      </c>
      <c r="J3638" t="str">
        <f t="shared" si="1892"/>
        <v>-38299.8038841981+1447.23618082666i</v>
      </c>
      <c r="K3638" t="str">
        <f t="shared" si="1899"/>
        <v>0.006592590762628-0.174466985169762i</v>
      </c>
      <c r="L3638" t="str">
        <f t="shared" si="1900"/>
        <v>0.000489061587556076-0.0108471007340732i</v>
      </c>
      <c r="M3638" t="str">
        <f t="shared" si="1901"/>
        <v>0.00708165235018408-0.185314085903835i</v>
      </c>
      <c r="N3638" t="str">
        <f t="shared" si="1902"/>
        <v>-7.55708616154912i</v>
      </c>
      <c r="O3638" t="str">
        <f t="shared" si="1903"/>
        <v>0.292552918827762-0.956249334475772i</v>
      </c>
      <c r="P3638" t="str">
        <f t="shared" si="1904"/>
        <v>0.707447081172238+0.956249334475772i</v>
      </c>
      <c r="Q3638" t="str">
        <f t="shared" si="1905"/>
        <v>-0.707447081172238+6.60083682707335i</v>
      </c>
      <c r="R3638" t="str">
        <f t="shared" si="1906"/>
        <v>0.131866642452647-0.121308217951264i</v>
      </c>
      <c r="S3638" t="str">
        <f t="shared" si="1907"/>
        <v>0.780063363177911i</v>
      </c>
      <c r="T3638" t="str">
        <f t="shared" si="1908"/>
        <v>0.094628096476182+0.102864336602591i</v>
      </c>
      <c r="U3638" t="str">
        <f t="shared" si="1909"/>
        <v>0.0000500000000000001-0.000141516345756771i</v>
      </c>
      <c r="V3638" t="str">
        <f t="shared" si="1910"/>
        <v>3.33333333333333E-06-0.000155667980332448i</v>
      </c>
      <c r="W3638" t="str">
        <f t="shared" si="1911"/>
        <v>0.0000141205488832855-0.0000761008943485484i</v>
      </c>
      <c r="X3638" t="str">
        <f t="shared" si="1912"/>
        <v>0.0000142260880165422-0.0000760601580192052i</v>
      </c>
      <c r="Y3638" t="str">
        <f t="shared" si="1913"/>
        <v>0.009+1.0706547763434i</v>
      </c>
      <c r="Z3638" t="str">
        <f t="shared" si="1914"/>
        <v>-0.000993004872192105-0.000194396170510077i</v>
      </c>
      <c r="AA3638" t="str">
        <f t="shared" si="1915"/>
        <v>0.110100295237839-13.0761123114111i</v>
      </c>
      <c r="AB3638" t="str">
        <f t="shared" si="1916"/>
        <v>0.653677895409472+0.710572711139737i</v>
      </c>
      <c r="AC3638" t="str">
        <f t="shared" si="1917"/>
        <v>1.13630825203736-0.11610369275353i</v>
      </c>
      <c r="AD3638" t="str">
        <f t="shared" si="1918"/>
        <v>0.506086731360382+0.677044497498683i</v>
      </c>
      <c r="AE3638" t="str">
        <f t="shared" si="1919"/>
        <v>-0.000370931732413972-0.000770689807229466i</v>
      </c>
      <c r="AF3638" t="str">
        <f t="shared" si="1920"/>
        <v>-15.0853760731845-0.208918482367806i</v>
      </c>
      <c r="AG3638" t="str">
        <f t="shared" si="1921"/>
        <v>1.03224996527931-0.0236860369850607i</v>
      </c>
      <c r="AH3638" t="str">
        <f t="shared" si="1922"/>
        <v>0.00500204682759182+0.0114527673879698i</v>
      </c>
      <c r="AI3638">
        <f t="shared" si="1923"/>
        <v>-38.063569150284088</v>
      </c>
      <c r="AJ3638">
        <f t="shared" si="1924"/>
        <v>66.406487476613435</v>
      </c>
      <c r="AK3638"/>
      <c r="AL3638"/>
      <c r="AM3638"/>
      <c r="AN3638"/>
    </row>
    <row r="3639" spans="1:40" x14ac:dyDescent="0.25">
      <c r="A3639"/>
      <c r="B3639">
        <f t="shared" si="1925"/>
        <v>1705000</v>
      </c>
      <c r="C3639" s="186" t="str">
        <f t="shared" si="1893"/>
        <v>-2.6290204915112E-08+0.00143637685640313i</v>
      </c>
      <c r="D3639" s="158" t="str">
        <f t="shared" si="1894"/>
        <v>-5.9570061585642+0.0110122225657573i</v>
      </c>
      <c r="E3639" t="str">
        <f t="shared" si="1895"/>
        <v>2870</v>
      </c>
      <c r="F3639" t="str">
        <f t="shared" si="1896"/>
        <v>0.777000777000777</v>
      </c>
      <c r="G3639" t="str">
        <f t="shared" si="1891"/>
        <v>0.777000777000777</v>
      </c>
      <c r="H3639" t="str">
        <f t="shared" si="1897"/>
        <v>9.12837660104702+0.219808345480799i</v>
      </c>
      <c r="I3639" t="str">
        <f t="shared" si="1898"/>
        <v>6695.51934296325i</v>
      </c>
      <c r="J3639" t="str">
        <f t="shared" si="1892"/>
        <v>-38344.7710700936+1448.08549783419i</v>
      </c>
      <c r="K3639" t="str">
        <f t="shared" si="1899"/>
        <v>0.00658487039359104-0.174364944712261i</v>
      </c>
      <c r="L3639" t="str">
        <f t="shared" si="1900"/>
        <v>0.000488489238629071-0.010840764588433i</v>
      </c>
      <c r="M3639" t="str">
        <f t="shared" si="1901"/>
        <v>0.00707335963222011-0.185205709300694i</v>
      </c>
      <c r="N3639" t="str">
        <f t="shared" si="1902"/>
        <v>-7.56152107126834i</v>
      </c>
      <c r="O3639" t="str">
        <f t="shared" si="1903"/>
        <v>0.288309176239446-0.957537372062382i</v>
      </c>
      <c r="P3639" t="str">
        <f t="shared" si="1904"/>
        <v>0.711690823760554+0.957537372062382i</v>
      </c>
      <c r="Q3639" t="str">
        <f t="shared" si="1905"/>
        <v>-0.711690823760554+6.60398369920596i</v>
      </c>
      <c r="R3639" t="str">
        <f t="shared" si="1906"/>
        <v>0.131848944580535-0.121975847371926i</v>
      </c>
      <c r="S3639" t="str">
        <f t="shared" si="1907"/>
        <v>0.780521146841746i</v>
      </c>
      <c r="T3639" t="str">
        <f t="shared" si="1908"/>
        <v>0.0952047282777295+0.102910889433873i</v>
      </c>
      <c r="U3639" t="str">
        <f t="shared" si="1909"/>
        <v>0.0000499999999999999-0.000141433344967471i</v>
      </c>
      <c r="V3639" t="str">
        <f t="shared" si="1910"/>
        <v>3.33333333333333E-06-0.000155576679464218i</v>
      </c>
      <c r="W3639" t="str">
        <f t="shared" si="1911"/>
        <v>0.0000141201461033535-0.0000760585034493705i</v>
      </c>
      <c r="X3639" t="str">
        <f t="shared" si="1912"/>
        <v>0.0000142255637151984-0.0000760177911428448i</v>
      </c>
      <c r="Y3639" t="str">
        <f t="shared" si="1913"/>
        <v>0.009+1.07128309487412i</v>
      </c>
      <c r="Z3639" t="str">
        <f t="shared" si="1914"/>
        <v>-0.000991869773434424-0.000194265734732657i</v>
      </c>
      <c r="AA3639" t="str">
        <f t="shared" si="1915"/>
        <v>0.109971168089554-13.0684430625741i</v>
      </c>
      <c r="AB3639" t="str">
        <f t="shared" si="1916"/>
        <v>0.657661188707109+0.710894291705245i</v>
      </c>
      <c r="AC3639" t="str">
        <f t="shared" si="1917"/>
        <v>1.13631355563696-0.116774195948314i</v>
      </c>
      <c r="AD3639" t="str">
        <f t="shared" si="1918"/>
        <v>0.509099059495138+0.677932531222878i</v>
      </c>
      <c r="AE3639" t="str">
        <f t="shared" si="1919"/>
        <v>-0.000373260907519939-0.000771321288992389i</v>
      </c>
      <c r="AF3639" t="str">
        <f t="shared" si="1920"/>
        <v>-15.0853827596112-0.208796122915042i</v>
      </c>
      <c r="AG3639" t="str">
        <f t="shared" si="1921"/>
        <v>1.03227414222813-0.0238144561243574i</v>
      </c>
      <c r="AH3639" t="str">
        <f t="shared" si="1922"/>
        <v>0.00503426070420223+0.0114635250482293i</v>
      </c>
      <c r="AI3639">
        <f t="shared" si="1923"/>
        <v>-38.047753079945863</v>
      </c>
      <c r="AJ3639">
        <f t="shared" si="1924"/>
        <v>66.291095493261253</v>
      </c>
      <c r="AK3639"/>
      <c r="AL3639"/>
      <c r="AM3639"/>
      <c r="AN3639"/>
    </row>
    <row r="3640" spans="1:40" x14ac:dyDescent="0.25">
      <c r="A3640"/>
      <c r="B3640">
        <f t="shared" si="1925"/>
        <v>1706000</v>
      </c>
      <c r="C3640" s="186" t="str">
        <f t="shared" si="1893"/>
        <v>-2.62593930749152E-08+0.00143553490045036i</v>
      </c>
      <c r="D3640" s="158" t="str">
        <f t="shared" si="1894"/>
        <v>-5.95700615832797+0.0110057675701194i</v>
      </c>
      <c r="E3640" t="str">
        <f t="shared" si="1895"/>
        <v>2870</v>
      </c>
      <c r="F3640" t="str">
        <f t="shared" si="1896"/>
        <v>0.777000777000777</v>
      </c>
      <c r="G3640" t="str">
        <f t="shared" si="1891"/>
        <v>0.777000777000777</v>
      </c>
      <c r="H3640" t="str">
        <f t="shared" si="1897"/>
        <v>9.12838327596583+0.219679674174064i</v>
      </c>
      <c r="I3640" t="str">
        <f t="shared" si="1898"/>
        <v>6699.44633378023i</v>
      </c>
      <c r="J3640" t="str">
        <f t="shared" si="1892"/>
        <v>-38389.7646374417+1448.93481484172i</v>
      </c>
      <c r="K3640" t="str">
        <f t="shared" si="1899"/>
        <v>0.00657716357203136-0.174263023378192i</v>
      </c>
      <c r="L3640" t="str">
        <f t="shared" si="1900"/>
        <v>0.000487917893166222-0.0108344358256751i</v>
      </c>
      <c r="M3640" t="str">
        <f t="shared" si="1901"/>
        <v>0.00706508146519758-0.185097459203867i</v>
      </c>
      <c r="N3640" t="str">
        <f t="shared" si="1902"/>
        <v>-7.56595598098756i</v>
      </c>
      <c r="O3640" t="str">
        <f t="shared" si="1903"/>
        <v>0.284059763073239-0.958806576428622i</v>
      </c>
      <c r="P3640" t="str">
        <f t="shared" si="1904"/>
        <v>0.715940236926761+0.958806576428622i</v>
      </c>
      <c r="Q3640" t="str">
        <f t="shared" si="1905"/>
        <v>-0.715940236926761+6.60714940455894i</v>
      </c>
      <c r="R3640" t="str">
        <f t="shared" si="1906"/>
        <v>0.131827126841938-0.122642993481006i</v>
      </c>
      <c r="S3640" t="str">
        <f t="shared" si="1907"/>
        <v>0.780978930505583i</v>
      </c>
      <c r="T3640" t="str">
        <f t="shared" si="1908"/>
        <v>0.0957815938827992+0.102954208532641i</v>
      </c>
      <c r="U3640" t="str">
        <f t="shared" si="1909"/>
        <v>0.0000499999999999999-0.000141350441482731i</v>
      </c>
      <c r="V3640" t="str">
        <f t="shared" si="1910"/>
        <v>3.33333333333333E-06-0.000155485485631004i</v>
      </c>
      <c r="W3640" t="str">
        <f t="shared" si="1911"/>
        <v>0.0000141197431166511-0.0000760161633972571i</v>
      </c>
      <c r="X3640" t="str">
        <f t="shared" si="1912"/>
        <v>0.0000142250394209164-0.0000759754750851355i</v>
      </c>
      <c r="Y3640" t="str">
        <f t="shared" si="1913"/>
        <v>0.009+1.07191141340484i</v>
      </c>
      <c r="Z3640" t="str">
        <f t="shared" si="1914"/>
        <v>-0.000990736667971589-0.000194135468756884i</v>
      </c>
      <c r="AA3640" t="str">
        <f t="shared" si="1915"/>
        <v>0.10984226796895-13.0607828046036i</v>
      </c>
      <c r="AB3640" t="str">
        <f t="shared" si="1916"/>
        <v>0.66164609708737+0.711193534090627i</v>
      </c>
      <c r="AC3640" t="str">
        <f t="shared" si="1917"/>
        <v>1.13631469973945-0.117444371207155i</v>
      </c>
      <c r="AD3640" t="str">
        <f t="shared" si="1918"/>
        <v>0.512115186454335+0.678807182839626i</v>
      </c>
      <c r="AE3640" t="str">
        <f t="shared" si="1919"/>
        <v>-0.000375590742809305-0.000771938888301541i</v>
      </c>
      <c r="AF3640" t="str">
        <f t="shared" si="1920"/>
        <v>-15.0853894342938-0.208673906603945i</v>
      </c>
      <c r="AG3640" t="str">
        <f t="shared" si="1921"/>
        <v>1.03229765837083-0.0239429098726876i</v>
      </c>
      <c r="AH3640" t="str">
        <f t="shared" si="1922"/>
        <v>0.00506649013319839+0.0114740948578864i</v>
      </c>
      <c r="AI3640">
        <f t="shared" si="1923"/>
        <v>-38.032045367786196</v>
      </c>
      <c r="AJ3640">
        <f t="shared" si="1924"/>
        <v>66.175711463583369</v>
      </c>
      <c r="AK3640"/>
      <c r="AL3640"/>
      <c r="AM3640"/>
      <c r="AN3640"/>
    </row>
    <row r="3641" spans="1:40" x14ac:dyDescent="0.25">
      <c r="A3641"/>
      <c r="B3641">
        <f t="shared" si="1925"/>
        <v>1707000</v>
      </c>
      <c r="C3641" s="186" t="str">
        <f t="shared" si="1893"/>
        <v>-2.62286353697164E-08+0.00143469393097203i</v>
      </c>
      <c r="D3641" s="158" t="str">
        <f t="shared" si="1894"/>
        <v>-5.95700615809216+0.0109993201374522i</v>
      </c>
      <c r="E3641" t="str">
        <f t="shared" si="1895"/>
        <v>2870</v>
      </c>
      <c r="F3641" t="str">
        <f t="shared" si="1896"/>
        <v>0.777000777000777</v>
      </c>
      <c r="G3641" t="str">
        <f t="shared" si="1891"/>
        <v>0.777000777000777</v>
      </c>
      <c r="H3641" t="str">
        <f t="shared" si="1897"/>
        <v>9.12838993916762+0.219551153321111i</v>
      </c>
      <c r="I3641" t="str">
        <f t="shared" si="1898"/>
        <v>6703.37332459722i</v>
      </c>
      <c r="J3641" t="str">
        <f t="shared" si="1892"/>
        <v>-38434.7845862424+1449.78413184924i</v>
      </c>
      <c r="K3641" t="str">
        <f t="shared" si="1899"/>
        <v>0.00656947026628503-0.174161220959374i</v>
      </c>
      <c r="L3641" t="str">
        <f t="shared" si="1900"/>
        <v>0.000487347548824745-0.0108281144329297i</v>
      </c>
      <c r="M3641" t="str">
        <f t="shared" si="1901"/>
        <v>0.00705681781510977-0.184989335392304i</v>
      </c>
      <c r="N3641" t="str">
        <f t="shared" si="1902"/>
        <v>-7.57039089070678i</v>
      </c>
      <c r="O3641" t="str">
        <f t="shared" si="1903"/>
        <v>0.279804762908267-0.960056922611284i</v>
      </c>
      <c r="P3641" t="str">
        <f t="shared" si="1904"/>
        <v>0.720195237091733+0.960056922611284i</v>
      </c>
      <c r="Q3641" t="str">
        <f t="shared" si="1905"/>
        <v>-0.720195237091733+6.6103339680955i</v>
      </c>
      <c r="R3641" t="str">
        <f t="shared" si="1906"/>
        <v>0.131801194803627-0.123309629099897i</v>
      </c>
      <c r="S3641" t="str">
        <f t="shared" si="1907"/>
        <v>0.78143671416942i</v>
      </c>
      <c r="T3641" t="str">
        <f t="shared" si="1908"/>
        <v>0.0963586713892734+0.10299429259095i</v>
      </c>
      <c r="U3641" t="str">
        <f t="shared" si="1909"/>
        <v>0.00005-0.00014126763513154i</v>
      </c>
      <c r="V3641" t="str">
        <f t="shared" si="1910"/>
        <v>3.33333333333333E-06-0.000155394398644694i</v>
      </c>
      <c r="W3641" t="str">
        <f t="shared" si="1911"/>
        <v>0.0000141193399232272-0.0000759738741025739i</v>
      </c>
      <c r="X3641" t="str">
        <f t="shared" si="1912"/>
        <v>0.0000142245151332441-0.0000759332097564934i</v>
      </c>
      <c r="Y3641" t="str">
        <f t="shared" si="1913"/>
        <v>0.009+1.07253973193556i</v>
      </c>
      <c r="Z3641" t="str">
        <f t="shared" si="1914"/>
        <v>-0.000989605551133156-0.000194005372239097i</v>
      </c>
      <c r="AA3641" t="str">
        <f t="shared" si="1915"/>
        <v>0.109713594344117-13.0531315216985i</v>
      </c>
      <c r="AB3641" t="str">
        <f t="shared" si="1916"/>
        <v>0.665632469253433+0.711470429260778i</v>
      </c>
      <c r="AC3641" t="str">
        <f t="shared" si="1917"/>
        <v>1.13631168892757-0.1181141909026i</v>
      </c>
      <c r="AD3641" t="str">
        <f t="shared" si="1918"/>
        <v>0.515135052709913+0.679668436699859i</v>
      </c>
      <c r="AE3641" t="str">
        <f t="shared" si="1919"/>
        <v>-0.000377921179683881-0.000772542625542569i</v>
      </c>
      <c r="AF3641" t="str">
        <f t="shared" si="1920"/>
        <v>-15.0853960972598-0.208551833183659i</v>
      </c>
      <c r="AG3641" t="str">
        <f t="shared" si="1921"/>
        <v>1.03232051410522-0.0240713953528513i</v>
      </c>
      <c r="AH3641" t="str">
        <f t="shared" si="1922"/>
        <v>0.00509873440219762+0.0114844771103084i</v>
      </c>
      <c r="AI3641">
        <f t="shared" si="1923"/>
        <v>-38.016445308215935</v>
      </c>
      <c r="AJ3641">
        <f t="shared" si="1924"/>
        <v>66.060335226212175</v>
      </c>
      <c r="AK3641"/>
      <c r="AL3641"/>
      <c r="AM3641"/>
      <c r="AN3641"/>
    </row>
    <row r="3642" spans="1:40" x14ac:dyDescent="0.25">
      <c r="A3642"/>
      <c r="B3642">
        <f t="shared" si="1925"/>
        <v>1708000</v>
      </c>
      <c r="C3642" s="186" t="str">
        <f t="shared" si="1893"/>
        <v>-2.61979316727738E-08+0.00143385394623549i</v>
      </c>
      <c r="D3642" s="158" t="str">
        <f t="shared" si="1894"/>
        <v>-5.95700615785677+0.0109928802544721i</v>
      </c>
      <c r="E3642" t="str">
        <f t="shared" si="1895"/>
        <v>2870</v>
      </c>
      <c r="F3642" t="str">
        <f t="shared" si="1896"/>
        <v>0.777000777000777</v>
      </c>
      <c r="G3642" t="str">
        <f t="shared" si="1891"/>
        <v>0.777000777000777</v>
      </c>
      <c r="H3642" t="str">
        <f t="shared" si="1897"/>
        <v>9.12839659067976+0.219422782658386i</v>
      </c>
      <c r="I3642" t="str">
        <f t="shared" si="1898"/>
        <v>6707.30031541421i</v>
      </c>
      <c r="J3642" t="str">
        <f t="shared" si="1892"/>
        <v>-38479.8309164956+1450.63344885677i</v>
      </c>
      <c r="K3642" t="str">
        <f t="shared" si="1899"/>
        <v>0.00656179044478062-0.174059537248107i</v>
      </c>
      <c r="L3642" t="str">
        <f t="shared" si="1900"/>
        <v>0.000486778203268669-0.0108218003973569i</v>
      </c>
      <c r="M3642" t="str">
        <f t="shared" si="1901"/>
        <v>0.00704856864804929-0.184881337645464i</v>
      </c>
      <c r="N3642" t="str">
        <f t="shared" si="1902"/>
        <v>-7.574825800426i</v>
      </c>
      <c r="O3642" t="str">
        <f t="shared" si="1903"/>
        <v>0.27554425943354-0.961288386018068i</v>
      </c>
      <c r="P3642" t="str">
        <f t="shared" si="1904"/>
        <v>0.72445574056646+0.961288386018068i</v>
      </c>
      <c r="Q3642" t="str">
        <f t="shared" si="1905"/>
        <v>-0.72445574056646+6.61353741440793i</v>
      </c>
      <c r="R3642" t="str">
        <f t="shared" si="1906"/>
        <v>0.131771154257775-0.123975727108361i</v>
      </c>
      <c r="S3642" t="str">
        <f t="shared" si="1907"/>
        <v>0.781894497833257i</v>
      </c>
      <c r="T3642" t="str">
        <f t="shared" si="1908"/>
        <v>0.0969359388909048+0.103031140487292i</v>
      </c>
      <c r="U3642" t="str">
        <f t="shared" si="1909"/>
        <v>0.00005-0.00014118492574329i</v>
      </c>
      <c r="V3642" t="str">
        <f t="shared" si="1910"/>
        <v>3.33333333333333E-06-0.000155303418317618i</v>
      </c>
      <c r="W3642" t="str">
        <f t="shared" si="1911"/>
        <v>0.0000141189365231302-0.0000759316354758983i</v>
      </c>
      <c r="X3642" t="str">
        <f t="shared" si="1912"/>
        <v>0.0000142239908517306-0.0000758909950675464i</v>
      </c>
      <c r="Y3642" t="str">
        <f t="shared" si="1913"/>
        <v>0.009+1.07316805046627i</v>
      </c>
      <c r="Z3642" t="str">
        <f t="shared" si="1914"/>
        <v>-0.00098847641826241-0.000193875444836576i</v>
      </c>
      <c r="AA3642" t="str">
        <f t="shared" si="1915"/>
        <v>0.109585146684709-13.0454891980948i</v>
      </c>
      <c r="AB3642" t="str">
        <f t="shared" si="1916"/>
        <v>0.669620153879951+0.711724969468476i</v>
      </c>
      <c r="AC3642" t="str">
        <f t="shared" si="1917"/>
        <v>1.13630452801375-0.118783627457857i</v>
      </c>
      <c r="AD3642" t="str">
        <f t="shared" si="1918"/>
        <v>0.518158598675362+0.680516277418423i</v>
      </c>
      <c r="AE3642" t="str">
        <f t="shared" si="1919"/>
        <v>-0.000380252159707465-0.000773132521285916i</v>
      </c>
      <c r="AF3642" t="str">
        <f t="shared" si="1920"/>
        <v>-15.0854027485365-0.208429902403914i</v>
      </c>
      <c r="AG3642" t="str">
        <f t="shared" si="1921"/>
        <v>1.03234270984068-0.0241999096915305i</v>
      </c>
      <c r="AH3642" t="str">
        <f t="shared" si="1922"/>
        <v>0.00513099280111394+0.011494672100094i</v>
      </c>
      <c r="AI3642">
        <f t="shared" si="1923"/>
        <v>-38.000952203208918</v>
      </c>
      <c r="AJ3642">
        <f t="shared" si="1924"/>
        <v>65.944966619926149</v>
      </c>
      <c r="AK3642"/>
      <c r="AL3642"/>
      <c r="AM3642"/>
      <c r="AN3642"/>
    </row>
    <row r="3643" spans="1:40" x14ac:dyDescent="0.25">
      <c r="A3643"/>
      <c r="B3643">
        <f t="shared" si="1925"/>
        <v>1709000</v>
      </c>
      <c r="C3643" s="186" t="str">
        <f t="shared" si="1893"/>
        <v>-2.61672818577151E-08+0.0014330149445121i</v>
      </c>
      <c r="D3643" s="158" t="str">
        <f t="shared" si="1894"/>
        <v>-5.95700615762179+0.0109864479079261i</v>
      </c>
      <c r="E3643" t="str">
        <f t="shared" si="1895"/>
        <v>2870</v>
      </c>
      <c r="F3643" t="str">
        <f t="shared" si="1896"/>
        <v>0.777000777000777</v>
      </c>
      <c r="G3643" t="str">
        <f t="shared" si="1891"/>
        <v>0.777000777000777</v>
      </c>
      <c r="H3643" t="str">
        <f t="shared" si="1897"/>
        <v>9.12840323052958+0.219294561922951i</v>
      </c>
      <c r="I3643" t="str">
        <f t="shared" si="1898"/>
        <v>6711.2273062312i</v>
      </c>
      <c r="J3643" t="str">
        <f t="shared" si="1892"/>
        <v>-38524.9036282014+1451.4827658643i</v>
      </c>
      <c r="K3643" t="str">
        <f t="shared" si="1899"/>
        <v>0.00655412407603862-0.173957972037174i</v>
      </c>
      <c r="L3643" t="str">
        <f t="shared" si="1900"/>
        <v>0.000486209854168834-0.0108154937061466i</v>
      </c>
      <c r="M3643" t="str">
        <f t="shared" si="1901"/>
        <v>0.00704033393020745-0.184773465743321i</v>
      </c>
      <c r="N3643" t="str">
        <f t="shared" si="1902"/>
        <v>-7.57926071014522i</v>
      </c>
      <c r="O3643" t="str">
        <f t="shared" si="1903"/>
        <v>0.271278336446311-0.96250094242807i</v>
      </c>
      <c r="P3643" t="str">
        <f t="shared" si="1904"/>
        <v>0.728721663553689+0.96250094242807i</v>
      </c>
      <c r="Q3643" t="str">
        <f t="shared" si="1905"/>
        <v>-0.728721663553689+6.61675976771715i</v>
      </c>
      <c r="R3643" t="str">
        <f t="shared" si="1906"/>
        <v>0.131737011221209-0.124641260446869i</v>
      </c>
      <c r="S3643" t="str">
        <f t="shared" si="1907"/>
        <v>0.782352281497094i</v>
      </c>
      <c r="T3643" t="str">
        <f t="shared" si="1908"/>
        <v>0.0975133744792815+0.103064751286521i</v>
      </c>
      <c r="U3643" t="str">
        <f t="shared" si="1909"/>
        <v>0.00005-0.00014110231314777i</v>
      </c>
      <c r="V3643" t="str">
        <f t="shared" si="1910"/>
        <v>3.33333333333333E-06-0.000155212544462547i</v>
      </c>
      <c r="W3643" t="str">
        <f t="shared" si="1911"/>
        <v>0.0000141185329164093-0.0000758894474280163i</v>
      </c>
      <c r="X3643" t="str">
        <f t="shared" si="1912"/>
        <v>0.0000142234665759271-0.0000758488309291311i</v>
      </c>
      <c r="Y3643" t="str">
        <f t="shared" si="1913"/>
        <v>0.009+1.07379636899699i</v>
      </c>
      <c r="Z3643" t="str">
        <f t="shared" si="1914"/>
        <v>-0.000987349264716219-0.000193745686207541i</v>
      </c>
      <c r="AA3643" t="str">
        <f t="shared" si="1915"/>
        <v>0.109456924461926-13.0378558180651i</v>
      </c>
      <c r="AB3643" t="str">
        <f t="shared" si="1916"/>
        <v>0.673608999626622+0.71195714825386i</v>
      </c>
      <c r="AC3643" t="str">
        <f t="shared" si="1917"/>
        <v>1.13629322203936-0.119452653349197i</v>
      </c>
      <c r="AD3643" t="str">
        <f t="shared" si="1918"/>
        <v>0.52118576470689+0.681350689874229i</v>
      </c>
      <c r="AE3643" t="str">
        <f t="shared" si="1919"/>
        <v>-0.000382583624606245-0.000773708596285948i</v>
      </c>
      <c r="AF3643" t="str">
        <f t="shared" si="1920"/>
        <v>-15.0854093881514-0.208308114015025i</v>
      </c>
      <c r="AG3643" t="str">
        <f t="shared" si="1921"/>
        <v>1.03236424599813-0.0243284500193317i</v>
      </c>
      <c r="AH3643" t="str">
        <f t="shared" si="1922"/>
        <v>0.00516326462215139+0.0115046801230641i</v>
      </c>
      <c r="AI3643">
        <f t="shared" si="1923"/>
        <v>-37.985565362200248</v>
      </c>
      <c r="AJ3643">
        <f t="shared" si="1924"/>
        <v>65.829605483649246</v>
      </c>
      <c r="AK3643"/>
      <c r="AL3643"/>
      <c r="AM3643"/>
      <c r="AN3643"/>
    </row>
    <row r="3644" spans="1:40" x14ac:dyDescent="0.25">
      <c r="A3644"/>
      <c r="B3644">
        <f t="shared" si="1925"/>
        <v>1710000</v>
      </c>
      <c r="C3644" s="186" t="str">
        <f t="shared" si="1893"/>
        <v>-2.61366857985374E-08+0.00143217692407727i</v>
      </c>
      <c r="D3644" s="158" t="str">
        <f t="shared" si="1894"/>
        <v>-5.95700615738722+0.0109800230845924i</v>
      </c>
      <c r="E3644" t="str">
        <f t="shared" si="1895"/>
        <v>2870</v>
      </c>
      <c r="F3644" t="str">
        <f t="shared" si="1896"/>
        <v>0.777000777000777</v>
      </c>
      <c r="G3644" t="str">
        <f t="shared" si="1891"/>
        <v>0.777000777000777</v>
      </c>
      <c r="H3644" t="str">
        <f t="shared" si="1897"/>
        <v>9.12840985874433+0.21916649085248i</v>
      </c>
      <c r="I3644" t="str">
        <f t="shared" si="1898"/>
        <v>6715.15429704818i</v>
      </c>
      <c r="J3644" t="str">
        <f t="shared" si="1892"/>
        <v>-38570.0027213597+1452.33208287183i</v>
      </c>
      <c r="K3644" t="str">
        <f t="shared" si="1899"/>
        <v>0.00654647112867137-0.173856525119841i</v>
      </c>
      <c r="L3644" t="str">
        <f t="shared" si="1900"/>
        <v>0.000485642499202859-0.0108091943465182i</v>
      </c>
      <c r="M3644" t="str">
        <f t="shared" si="1901"/>
        <v>0.00703211362787423-0.184665719466359i</v>
      </c>
      <c r="N3644" t="str">
        <f t="shared" si="1902"/>
        <v>-7.58369561986444i</v>
      </c>
      <c r="O3644" t="str">
        <f t="shared" si="1903"/>
        <v>0.267007077850423-0.963694567992254i</v>
      </c>
      <c r="P3644" t="str">
        <f t="shared" si="1904"/>
        <v>0.732992922149577+0.963694567992254i</v>
      </c>
      <c r="Q3644" t="str">
        <f t="shared" si="1905"/>
        <v>-0.732992922149577+6.62000105187219i</v>
      </c>
      <c r="R3644" t="str">
        <f t="shared" si="1906"/>
        <v>0.131698771934646-0.125306202118936i</v>
      </c>
      <c r="S3644" t="str">
        <f t="shared" si="1907"/>
        <v>0.782810065160931i</v>
      </c>
      <c r="T3644" t="str">
        <f t="shared" si="1908"/>
        <v>0.0980909562457931+0.103095124239775i</v>
      </c>
      <c r="U3644" t="str">
        <f t="shared" si="1909"/>
        <v>0.00005-0.000141019797175169i</v>
      </c>
      <c r="V3644" t="str">
        <f t="shared" si="1910"/>
        <v>3.33333333333333E-06-0.000155121776892686i</v>
      </c>
      <c r="W3644" t="str">
        <f t="shared" si="1911"/>
        <v>0.0000141181291031128-0.000075847309869922i</v>
      </c>
      <c r="X3644" t="str">
        <f t="shared" si="1912"/>
        <v>0.0000142229423053854-0.0000758067172522921i</v>
      </c>
      <c r="Y3644" t="str">
        <f t="shared" si="1913"/>
        <v>0.009+1.07442468752771i</v>
      </c>
      <c r="Z3644" t="str">
        <f t="shared" si="1914"/>
        <v>-0.000986224085865042-0.000193616096011136i</v>
      </c>
      <c r="AA3644" t="str">
        <f t="shared" si="1915"/>
        <v>0.109328927148516-13.0302313659192i</v>
      </c>
      <c r="AB3644" t="str">
        <f t="shared" si="1916"/>
        <v>0.677598855151775+0.712166960443895i</v>
      </c>
      <c r="AC3644" t="str">
        <f t="shared" si="1917"/>
        <v>1.13627777627409-0.120121241108324i</v>
      </c>
      <c r="AD3644" t="str">
        <f t="shared" si="1918"/>
        <v>0.524216491104559+0.682171659210423i</v>
      </c>
      <c r="AE3644" t="str">
        <f t="shared" si="1919"/>
        <v>-0.000384915516269212-0.000774270871480159i</v>
      </c>
      <c r="AF3644" t="str">
        <f t="shared" si="1920"/>
        <v>-15.0854160161315-0.208186467767888i</v>
      </c>
      <c r="AG3644" t="str">
        <f t="shared" si="1921"/>
        <v>1.03238512301001-0.0244570134708303i</v>
      </c>
      <c r="AH3644" t="str">
        <f t="shared" si="1922"/>
        <v>0.00519554915979686+0.0115145014762541i</v>
      </c>
      <c r="AI3644">
        <f t="shared" si="1923"/>
        <v>-37.970284101985612</v>
      </c>
      <c r="AJ3644">
        <f t="shared" si="1924"/>
        <v>65.714251656454948</v>
      </c>
      <c r="AK3644"/>
      <c r="AL3644"/>
      <c r="AM3644"/>
      <c r="AN3644"/>
    </row>
    <row r="3645" spans="1:40" x14ac:dyDescent="0.25">
      <c r="A3645"/>
      <c r="B3645">
        <f t="shared" si="1925"/>
        <v>1711000</v>
      </c>
      <c r="C3645" s="186" t="str">
        <f t="shared" si="1893"/>
        <v>-2.61061433696058E-08+0.00143133988321044i</v>
      </c>
      <c r="D3645" s="158" t="str">
        <f t="shared" si="1894"/>
        <v>-5.95700615715306+0.01097360577128i</v>
      </c>
      <c r="E3645" t="str">
        <f t="shared" si="1895"/>
        <v>2870</v>
      </c>
      <c r="F3645" t="str">
        <f t="shared" si="1896"/>
        <v>0.777000777000777</v>
      </c>
      <c r="G3645" t="str">
        <f t="shared" si="1891"/>
        <v>0.777000777000777</v>
      </c>
      <c r="H3645" t="str">
        <f t="shared" si="1897"/>
        <v>9.12841647535115+0.219038569185257i</v>
      </c>
      <c r="I3645" t="str">
        <f t="shared" si="1898"/>
        <v>6719.08128786517i</v>
      </c>
      <c r="J3645" t="str">
        <f t="shared" si="1892"/>
        <v>-38615.1281959707+1453.18139987935i</v>
      </c>
      <c r="K3645" t="str">
        <f t="shared" si="1899"/>
        <v>0.00653883157138257-0.173755196289852i</v>
      </c>
      <c r="L3645" t="str">
        <f t="shared" si="1900"/>
        <v>0.00048507613605512-0.0108029023057207i</v>
      </c>
      <c r="M3645" t="str">
        <f t="shared" si="1901"/>
        <v>0.00702390770743769-0.184558098595573i</v>
      </c>
      <c r="N3645" t="str">
        <f t="shared" si="1902"/>
        <v>-7.58813052958365i</v>
      </c>
      <c r="O3645" t="str">
        <f t="shared" si="1903"/>
        <v>0.262730567654678-0.964869239233924i</v>
      </c>
      <c r="P3645" t="str">
        <f t="shared" si="1904"/>
        <v>0.737269432345322+0.964869239233924i</v>
      </c>
      <c r="Q3645" t="str">
        <f t="shared" si="1905"/>
        <v>-0.737269432345322+6.62326129034973i</v>
      </c>
      <c r="R3645" t="str">
        <f t="shared" si="1906"/>
        <v>0.131656442861893-0.125970525193437i</v>
      </c>
      <c r="S3645" t="str">
        <f t="shared" si="1907"/>
        <v>0.783267848824768i</v>
      </c>
      <c r="T3645" t="str">
        <f t="shared" si="1908"/>
        <v>0.0986686622835896+0.103122258784356i</v>
      </c>
      <c r="U3645" t="str">
        <f t="shared" si="1909"/>
        <v>0.00005-0.000140937377656072i</v>
      </c>
      <c r="V3645" t="str">
        <f t="shared" si="1910"/>
        <v>3.33333333333333E-06-0.000155031115421679i</v>
      </c>
      <c r="W3645" t="str">
        <f t="shared" si="1911"/>
        <v>0.0000141177250832897-0.000075805222712818i</v>
      </c>
      <c r="X3645" t="str">
        <f t="shared" si="1912"/>
        <v>0.0000142224180396596-0.0000757646539482822i</v>
      </c>
      <c r="Y3645" t="str">
        <f t="shared" si="1913"/>
        <v>0.009+1.07505300605843i</v>
      </c>
      <c r="Z3645" t="str">
        <f t="shared" si="1914"/>
        <v>-0.000985100877092865-0.000193486673907447i</v>
      </c>
      <c r="AA3645" t="str">
        <f t="shared" si="1915"/>
        <v>0.10920115421877-13.0226158260035i</v>
      </c>
      <c r="AB3645" t="str">
        <f t="shared" si="1916"/>
        <v>0.681589569125898+0.712354402151539i</v>
      </c>
      <c r="AC3645" t="str">
        <f t="shared" si="1917"/>
        <v>1.13625819621517-0.120789363324752i</v>
      </c>
      <c r="AD3645" t="str">
        <f t="shared" si="1918"/>
        <v>0.527250718113438+0.682979170834533i</v>
      </c>
      <c r="AE3645" t="str">
        <f t="shared" si="1919"/>
        <v>-0.000387247776748551-0.000774819367988339i</v>
      </c>
      <c r="AF3645" t="str">
        <f t="shared" si="1920"/>
        <v>-15.0854226325042-0.208064963413977i</v>
      </c>
      <c r="AG3645" t="str">
        <f t="shared" si="1921"/>
        <v>1.03240534132023-0.024585597184612i</v>
      </c>
      <c r="AH3645" t="str">
        <f t="shared" si="1922"/>
        <v>0.00522784571081361+0.0115241364579052i</v>
      </c>
      <c r="AI3645">
        <f t="shared" si="1923"/>
        <v>-37.955107746622751</v>
      </c>
      <c r="AJ3645">
        <f t="shared" si="1924"/>
        <v>65.598904977565567</v>
      </c>
      <c r="AK3645"/>
      <c r="AL3645"/>
      <c r="AM3645"/>
      <c r="AN3645"/>
    </row>
    <row r="3646" spans="1:40" x14ac:dyDescent="0.25">
      <c r="A3646"/>
      <c r="B3646">
        <f t="shared" si="1925"/>
        <v>1712000</v>
      </c>
      <c r="C3646" s="186" t="str">
        <f t="shared" si="1893"/>
        <v>-2.60756544456537E-08+0.00143050382019511i</v>
      </c>
      <c r="D3646" s="158" t="str">
        <f t="shared" si="1894"/>
        <v>-5.95700615691931+0.0109671959548292i</v>
      </c>
      <c r="E3646" t="str">
        <f t="shared" si="1895"/>
        <v>2870</v>
      </c>
      <c r="F3646" t="str">
        <f t="shared" si="1896"/>
        <v>0.777000777000777</v>
      </c>
      <c r="G3646" t="str">
        <f t="shared" si="1891"/>
        <v>0.777000777000777</v>
      </c>
      <c r="H3646" t="str">
        <f t="shared" si="1897"/>
        <v>9.12842308037714+0.218910796660177i</v>
      </c>
      <c r="I3646" t="str">
        <f t="shared" si="1898"/>
        <v>6723.00827868216i</v>
      </c>
      <c r="J3646" t="str">
        <f t="shared" si="1892"/>
        <v>-38660.2800520341+1454.03071688688i</v>
      </c>
      <c r="K3646" t="str">
        <f t="shared" si="1899"/>
        <v>0.0065312053729673-0.173653985341432i</v>
      </c>
      <c r="L3646" t="str">
        <f t="shared" si="1900"/>
        <v>0.000484510762416734-0.0107966175710329i</v>
      </c>
      <c r="M3646" t="str">
        <f t="shared" si="1901"/>
        <v>0.00701571613538403-0.184450602912465i</v>
      </c>
      <c r="N3646" t="str">
        <f t="shared" si="1902"/>
        <v>-7.59256543930287i</v>
      </c>
      <c r="O3646" t="str">
        <f t="shared" si="1903"/>
        <v>0.258448889971133-0.966024933049189i</v>
      </c>
      <c r="P3646" t="str">
        <f t="shared" si="1904"/>
        <v>0.741551110028867+0.966024933049189i</v>
      </c>
      <c r="Q3646" t="str">
        <f t="shared" si="1905"/>
        <v>-0.741551110028867+6.62654050625368i</v>
      </c>
      <c r="R3646" t="str">
        <f t="shared" si="1906"/>
        <v>0.131610030689022-0.126634202806927i</v>
      </c>
      <c r="S3646" t="str">
        <f t="shared" si="1907"/>
        <v>0.783725632488605i</v>
      </c>
      <c r="T3646" t="str">
        <f t="shared" si="1908"/>
        <v>0.0992464706895491+0.103146154543598i</v>
      </c>
      <c r="U3646" t="str">
        <f t="shared" si="1909"/>
        <v>0.00005-0.000140855054421459i</v>
      </c>
      <c r="V3646" t="str">
        <f t="shared" si="1910"/>
        <v>3.33333333333333E-06-0.000154940559863605i</v>
      </c>
      <c r="W3646" t="str">
        <f t="shared" si="1911"/>
        <v>0.000014117320856989-0.0000757631858681135i</v>
      </c>
      <c r="X3646" t="str">
        <f t="shared" si="1912"/>
        <v>0.0000142218937783049-0.0000757226409285608i</v>
      </c>
      <c r="Y3646" t="str">
        <f t="shared" si="1913"/>
        <v>0.009+1.07568132458915i</v>
      </c>
      <c r="Z3646" t="str">
        <f t="shared" si="1914"/>
        <v>-0.000983979633797131-0.000193357419557477i</v>
      </c>
      <c r="AA3646" t="str">
        <f t="shared" si="1915"/>
        <v>0.109073605148511-13.0150091827007i</v>
      </c>
      <c r="AB3646" t="str">
        <f t="shared" si="1916"/>
        <v>0.685580990245233+0.712519470774835i</v>
      </c>
      <c r="AC3646" t="str">
        <f t="shared" si="1917"/>
        <v>1.13623448758667-0.121456992648168i</v>
      </c>
      <c r="AD3646" t="str">
        <f t="shared" si="1918"/>
        <v>0.530288385924778+0.683773210418635i</v>
      </c>
      <c r="AE3646" t="str">
        <f t="shared" si="1919"/>
        <v>-0.000389580348260054-0.000775354107111729i</v>
      </c>
      <c r="AF3646" t="str">
        <f t="shared" si="1920"/>
        <v>-15.0854292372964-0.207943600705348i</v>
      </c>
      <c r="AG3646" t="str">
        <f t="shared" si="1921"/>
        <v>1.03242490138419-0.0247141983033168i</v>
      </c>
      <c r="AH3646" t="str">
        <f t="shared" si="1922"/>
        <v>0.00526015357423406+0.011533585367456i</v>
      </c>
      <c r="AI3646">
        <f t="shared" si="1923"/>
        <v>-37.94003562733473</v>
      </c>
      <c r="AJ3646">
        <f t="shared" si="1924"/>
        <v>65.483565286354917</v>
      </c>
      <c r="AK3646"/>
      <c r="AL3646"/>
      <c r="AM3646"/>
      <c r="AN3646"/>
    </row>
    <row r="3647" spans="1:40" x14ac:dyDescent="0.25">
      <c r="A3647"/>
      <c r="B3647">
        <f t="shared" si="1925"/>
        <v>1713000</v>
      </c>
      <c r="C3647" s="186" t="str">
        <f t="shared" si="1893"/>
        <v>-2.60452189017782E-08+0.00142966873331873i</v>
      </c>
      <c r="D3647" s="158" t="str">
        <f t="shared" si="1894"/>
        <v>-5.95700615668597+0.0109607936221103i</v>
      </c>
      <c r="E3647" t="str">
        <f t="shared" si="1895"/>
        <v>2870</v>
      </c>
      <c r="F3647" t="str">
        <f t="shared" si="1896"/>
        <v>0.777000777000777</v>
      </c>
      <c r="G3647" t="str">
        <f t="shared" si="1891"/>
        <v>0.777000777000777</v>
      </c>
      <c r="H3647" t="str">
        <f t="shared" si="1897"/>
        <v>9.1284296738493+0.218783173016742i</v>
      </c>
      <c r="I3647" t="str">
        <f t="shared" si="1898"/>
        <v>6726.93526949914i</v>
      </c>
      <c r="J3647" t="str">
        <f t="shared" si="1892"/>
        <v>-38705.4582895502+1454.88003389441i</v>
      </c>
      <c r="K3647" t="str">
        <f t="shared" si="1899"/>
        <v>0.0065235925023111-0.173552892069278i</v>
      </c>
      <c r="L3647" t="str">
        <f t="shared" si="1900"/>
        <v>0.00048394637598552-0.0107903401297626i</v>
      </c>
      <c r="M3647" t="str">
        <f t="shared" si="1901"/>
        <v>0.00700753887829662-0.184343232199041i</v>
      </c>
      <c r="N3647" t="str">
        <f t="shared" si="1902"/>
        <v>-7.59700034902209i</v>
      </c>
      <c r="O3647" t="str">
        <f t="shared" si="1903"/>
        <v>0.254162129013513-0.967161626707407i</v>
      </c>
      <c r="P3647" t="str">
        <f t="shared" si="1904"/>
        <v>0.745837870986487+0.967161626707407i</v>
      </c>
      <c r="Q3647" t="str">
        <f t="shared" si="1905"/>
        <v>-0.745837870986487+6.62983872231468i</v>
      </c>
      <c r="R3647" t="str">
        <f t="shared" si="1906"/>
        <v>0.131559542323511-0.127297208165926i</v>
      </c>
      <c r="S3647" t="str">
        <f t="shared" si="1907"/>
        <v>0.784183416152442i</v>
      </c>
      <c r="T3647" t="str">
        <f t="shared" si="1908"/>
        <v>0.0998243595662244+0.103166811326703i</v>
      </c>
      <c r="U3647" t="str">
        <f t="shared" si="1909"/>
        <v>0.00005-0.000140772827302708i</v>
      </c>
      <c r="V3647" t="str">
        <f t="shared" si="1910"/>
        <v>3.33333333333333E-06-0.000154850110032979i</v>
      </c>
      <c r="W3647" t="str">
        <f t="shared" si="1911"/>
        <v>0.0000141169164242592-0.0000757211992474265i</v>
      </c>
      <c r="X3647" t="str">
        <f t="shared" si="1912"/>
        <v>0.0000142213695208779-0.0000756806781047959i</v>
      </c>
      <c r="Y3647" t="str">
        <f t="shared" si="1913"/>
        <v>0.009+1.07630964311986i</v>
      </c>
      <c r="Z3647" t="str">
        <f t="shared" si="1914"/>
        <v>-0.000982860351388749-0.000193228332623157i</v>
      </c>
      <c r="AA3647" t="str">
        <f t="shared" si="1915"/>
        <v>0.108946279415094-13.0074114204304i</v>
      </c>
      <c r="AB3647" t="str">
        <f t="shared" si="1916"/>
        <v>0.689572967245222+0.712662164995779i</v>
      </c>
      <c r="AC3647" t="str">
        <f t="shared" si="1917"/>
        <v>1.13620665633868-0.122124101790769i</v>
      </c>
      <c r="AD3647" t="str">
        <f t="shared" si="1918"/>
        <v>0.533329434677135+0.684553763899494i</v>
      </c>
      <c r="AE3647" t="str">
        <f t="shared" si="1919"/>
        <v>-0.000391913173183528-0.000775875110332263i</v>
      </c>
      <c r="AF3647" t="str">
        <f t="shared" si="1920"/>
        <v>-15.0854358305353-0.207822379394632i</v>
      </c>
      <c r="AG3647" t="str">
        <f t="shared" si="1921"/>
        <v>1.03244380366868-0.0248428139736813i</v>
      </c>
      <c r="AH3647" t="str">
        <f t="shared" si="1922"/>
        <v>0.00529247205135375+0.0115428485055357i</v>
      </c>
      <c r="AI3647">
        <f t="shared" si="1923"/>
        <v>-37.925067082413477</v>
      </c>
      <c r="AJ3647">
        <f t="shared" si="1924"/>
        <v>65.368232422349095</v>
      </c>
      <c r="AK3647"/>
      <c r="AL3647"/>
      <c r="AM3647"/>
      <c r="AN3647"/>
    </row>
    <row r="3648" spans="1:40" x14ac:dyDescent="0.25">
      <c r="A3648"/>
      <c r="B3648">
        <f t="shared" si="1925"/>
        <v>1714000</v>
      </c>
      <c r="C3648" s="186" t="str">
        <f t="shared" si="1893"/>
        <v>-2.60148366134414E-08+0.00142883462087277i</v>
      </c>
      <c r="D3648" s="158" t="str">
        <f t="shared" si="1894"/>
        <v>-5.95700615645304+0.0109543987600246i</v>
      </c>
      <c r="E3648" t="str">
        <f t="shared" si="1895"/>
        <v>2870</v>
      </c>
      <c r="F3648" t="str">
        <f t="shared" si="1896"/>
        <v>0.777000777000777</v>
      </c>
      <c r="G3648" t="str">
        <f t="shared" si="1891"/>
        <v>0.777000777000777</v>
      </c>
      <c r="H3648" t="str">
        <f t="shared" si="1897"/>
        <v>9.12843625579456+0.218655697995062i</v>
      </c>
      <c r="I3648" t="str">
        <f t="shared" si="1898"/>
        <v>6730.86226031613i</v>
      </c>
      <c r="J3648" t="str">
        <f t="shared" si="1892"/>
        <v>-38750.6629085188+1455.72935090194i</v>
      </c>
      <c r="K3648" t="str">
        <f t="shared" si="1899"/>
        <v>0.00651599292839027-0.17345191626857i</v>
      </c>
      <c r="L3648" t="str">
        <f t="shared" si="1900"/>
        <v>0.000483382974465987-0.0107840699692472i</v>
      </c>
      <c r="M3648" t="str">
        <f t="shared" si="1901"/>
        <v>0.00699937590285626-0.184235986237817i</v>
      </c>
      <c r="N3648" t="str">
        <f t="shared" si="1902"/>
        <v>-7.60143525874131i</v>
      </c>
      <c r="O3648" t="str">
        <f t="shared" si="1903"/>
        <v>0.249870369095513-0.968279297851644i</v>
      </c>
      <c r="P3648" t="str">
        <f t="shared" si="1904"/>
        <v>0.750129630904487+0.968279297851644i</v>
      </c>
      <c r="Q3648" t="str">
        <f t="shared" si="1905"/>
        <v>-0.750129630904487+6.63315596088967i</v>
      </c>
      <c r="R3648" t="str">
        <f t="shared" si="1906"/>
        <v>0.131504984893365-0.127959514549211i</v>
      </c>
      <c r="S3648" t="str">
        <f t="shared" si="1907"/>
        <v>0.784641199816279i</v>
      </c>
      <c r="T3648" t="str">
        <f t="shared" si="1908"/>
        <v>0.100402307023802+0.103184229128552i</v>
      </c>
      <c r="U3648" t="str">
        <f t="shared" si="1909"/>
        <v>0.00005-0.000140690696131586i</v>
      </c>
      <c r="V3648" t="str">
        <f t="shared" si="1910"/>
        <v>3.33333333333333E-06-0.000154759765744745i</v>
      </c>
      <c r="W3648" t="str">
        <f t="shared" si="1911"/>
        <v>0.0000141165117851493-0.0000756792627625784i</v>
      </c>
      <c r="X3648" t="str">
        <f t="shared" si="1912"/>
        <v>0.0000142208452669366-0.0000756387653888587i</v>
      </c>
      <c r="Y3648" t="str">
        <f t="shared" si="1913"/>
        <v>0.009+1.07693796165058i</v>
      </c>
      <c r="Z3648" t="str">
        <f t="shared" si="1914"/>
        <v>-0.00098174302529197-0.000193099412767331i</v>
      </c>
      <c r="AA3648" t="str">
        <f t="shared" si="1915"/>
        <v>0.108819176497396-12.9998225236481i</v>
      </c>
      <c r="AB3648" t="str">
        <f t="shared" si="1916"/>
        <v>0.693565348914039+0.712782484779007i</v>
      </c>
      <c r="AC3648" t="str">
        <f t="shared" si="1917"/>
        <v>1.13617470864655-0.122790663529613i</v>
      </c>
      <c r="AD3648" t="str">
        <f t="shared" si="1918"/>
        <v>0.53637380445753+0.685320817478676i</v>
      </c>
      <c r="AE3648" t="str">
        <f t="shared" si="1919"/>
        <v>-0.000394246194063141-0.000776382399311614i</v>
      </c>
      <c r="AF3648" t="str">
        <f t="shared" si="1920"/>
        <v>-15.0854424122476-0.207701299235037i</v>
      </c>
      <c r="AG3648" t="str">
        <f t="shared" si="1921"/>
        <v>1.03246204865194-0.0249714413465799i</v>
      </c>
      <c r="AH3648" t="str">
        <f t="shared" si="1922"/>
        <v>0.00532480044572323+0.0115519261739535i</v>
      </c>
      <c r="AI3648">
        <f t="shared" si="1923"/>
        <v>-37.910201457128082</v>
      </c>
      <c r="AJ3648">
        <f t="shared" si="1924"/>
        <v>65.252906225228472</v>
      </c>
      <c r="AK3648"/>
      <c r="AL3648"/>
      <c r="AM3648"/>
      <c r="AN3648"/>
    </row>
    <row r="3649" spans="1:40" x14ac:dyDescent="0.25">
      <c r="A3649"/>
      <c r="B3649">
        <f t="shared" si="1925"/>
        <v>1715000</v>
      </c>
      <c r="C3649" s="186" t="str">
        <f t="shared" si="1893"/>
        <v>-2.59845074564681E-08+0.00142800148115269i</v>
      </c>
      <c r="D3649" s="158" t="str">
        <f t="shared" si="1894"/>
        <v>-5.95700615622051+0.010948011355504i</v>
      </c>
      <c r="E3649" t="str">
        <f t="shared" si="1895"/>
        <v>2870</v>
      </c>
      <c r="F3649" t="str">
        <f t="shared" si="1896"/>
        <v>0.777000777000777</v>
      </c>
      <c r="G3649" t="str">
        <f t="shared" si="1891"/>
        <v>0.777000777000777</v>
      </c>
      <c r="H3649" t="str">
        <f t="shared" si="1897"/>
        <v>9.12844282623976+0.218528371335847i</v>
      </c>
      <c r="I3649" t="str">
        <f t="shared" si="1898"/>
        <v>6734.78925113312i</v>
      </c>
      <c r="J3649" t="str">
        <f t="shared" si="1892"/>
        <v>-38795.8939089399+1456.57866790946i</v>
      </c>
      <c r="K3649" t="str">
        <f t="shared" si="1899"/>
        <v>0.00650840662027114-0.173351057734958i</v>
      </c>
      <c r="L3649" t="str">
        <f t="shared" si="1900"/>
        <v>0.000482820555569305-0.010777807076853i</v>
      </c>
      <c r="M3649" t="str">
        <f t="shared" si="1901"/>
        <v>0.00699122717584044-0.184128864811811i</v>
      </c>
      <c r="N3649" t="str">
        <f t="shared" si="1902"/>
        <v>-7.60587016846053i</v>
      </c>
      <c r="O3649" t="str">
        <f t="shared" si="1903"/>
        <v>0.245573694629149-0.969377924499104i</v>
      </c>
      <c r="P3649" t="str">
        <f t="shared" si="1904"/>
        <v>0.754426305370851+0.969377924499104i</v>
      </c>
      <c r="Q3649" t="str">
        <f t="shared" si="1905"/>
        <v>-0.754426305370851+6.63649224396143i</v>
      </c>
      <c r="R3649" t="str">
        <f t="shared" si="1906"/>
        <v>0.131446365746199-0.128621095310082i</v>
      </c>
      <c r="S3649" t="str">
        <f t="shared" si="1907"/>
        <v>0.785098983480114i</v>
      </c>
      <c r="T3649" t="str">
        <f t="shared" si="1908"/>
        <v>0.100980291182044+0.103198408129496i</v>
      </c>
      <c r="U3649" t="str">
        <f t="shared" si="1909"/>
        <v>0.0000500000000000001-0.000140608660740256i</v>
      </c>
      <c r="V3649" t="str">
        <f t="shared" si="1910"/>
        <v>3.33333333333333E-06-0.000154669526814281i</v>
      </c>
      <c r="W3649" t="str">
        <f t="shared" si="1911"/>
        <v>0.0000141161069397081-0.0000756373763255977i</v>
      </c>
      <c r="X3649" t="str">
        <f t="shared" si="1912"/>
        <v>0.0000142203210160408-0.0000755969026928277i</v>
      </c>
      <c r="Y3649" t="str">
        <f t="shared" si="1913"/>
        <v>0.009+1.0775662801813i</v>
      </c>
      <c r="Z3649" t="str">
        <f t="shared" si="1914"/>
        <v>-0.000980627650944397-0.000192970659653769i</v>
      </c>
      <c r="AA3649" t="str">
        <f t="shared" si="1915"/>
        <v>0.108692295875812-12.9922424768456i</v>
      </c>
      <c r="AB3649" t="str">
        <f t="shared" si="1916"/>
        <v>0.697557984106006+0.71288043137036i</v>
      </c>
      <c r="AC3649" t="str">
        <f t="shared" si="1917"/>
        <v>1.13613865090998-0.123456650708933i</v>
      </c>
      <c r="AD3649" t="str">
        <f t="shared" si="1918"/>
        <v>0.5394214353026+0.686074357622734i</v>
      </c>
      <c r="AE3649" t="str">
        <f t="shared" si="1919"/>
        <v>-0.000396579353607848-0.000776875995890492i</v>
      </c>
      <c r="AF3649" t="str">
        <f t="shared" si="1920"/>
        <v>-15.0854489824603-0.207580359980343i</v>
      </c>
      <c r="AG3649" t="str">
        <f t="shared" si="1921"/>
        <v>1.03247963682357-0.0251000775770683i</v>
      </c>
      <c r="AH3649" t="str">
        <f t="shared" si="1922"/>
        <v>0.00535713806314234+0.011560818675693i</v>
      </c>
      <c r="AI3649">
        <f t="shared" si="1923"/>
        <v>-37.895438103630809</v>
      </c>
      <c r="AJ3649">
        <f t="shared" si="1924"/>
        <v>65.137586534829225</v>
      </c>
      <c r="AK3649"/>
      <c r="AL3649"/>
      <c r="AM3649"/>
      <c r="AN3649"/>
    </row>
    <row r="3650" spans="1:40" x14ac:dyDescent="0.25">
      <c r="A3650"/>
      <c r="B3650">
        <f t="shared" si="1925"/>
        <v>1716000</v>
      </c>
      <c r="C3650" s="186" t="str">
        <f t="shared" si="1893"/>
        <v>-2.59542313070457E-08+0.00142716931245793i</v>
      </c>
      <c r="D3650" s="158" t="str">
        <f t="shared" si="1894"/>
        <v>-5.9570061559884+0.0109416313955108i</v>
      </c>
      <c r="E3650" t="str">
        <f t="shared" si="1895"/>
        <v>2870</v>
      </c>
      <c r="F3650" t="str">
        <f t="shared" si="1896"/>
        <v>0.777000777000777</v>
      </c>
      <c r="G3650" t="str">
        <f t="shared" si="1891"/>
        <v>0.777000777000777</v>
      </c>
      <c r="H3650" t="str">
        <f t="shared" si="1897"/>
        <v>9.12844938521169+0.218401192780415i</v>
      </c>
      <c r="I3650" t="str">
        <f t="shared" si="1898"/>
        <v>6738.71624195011i</v>
      </c>
      <c r="J3650" t="str">
        <f t="shared" si="1892"/>
        <v>-38841.1512908137+1457.42798491699i</v>
      </c>
      <c r="K3650" t="str">
        <f t="shared" si="1899"/>
        <v>0.00650083354710997-0.173250316264564i</v>
      </c>
      <c r="L3650" t="str">
        <f t="shared" si="1900"/>
        <v>0.000482259117013284-0.0107715514399758i</v>
      </c>
      <c r="M3650" t="str">
        <f t="shared" si="1901"/>
        <v>0.00698309266412325-0.18402186770454i</v>
      </c>
      <c r="N3650" t="str">
        <f t="shared" si="1902"/>
        <v>-7.61030507817975i</v>
      </c>
      <c r="O3650" t="str">
        <f t="shared" si="1903"/>
        <v>0.241272190123099-0.970457485041567i</v>
      </c>
      <c r="P3650" t="str">
        <f t="shared" si="1904"/>
        <v>0.758727809876901+0.970457485041567i</v>
      </c>
      <c r="Q3650" t="str">
        <f t="shared" si="1905"/>
        <v>-0.758727809876901+6.63984759313818i</v>
      </c>
      <c r="R3650" t="str">
        <f t="shared" si="1906"/>
        <v>0.131383692448302-0.129281923878622i</v>
      </c>
      <c r="S3650" t="str">
        <f t="shared" si="1907"/>
        <v>0.785556767143951i</v>
      </c>
      <c r="T3650" t="str">
        <f t="shared" si="1908"/>
        <v>0.101558290172241+0.103209348695123i</v>
      </c>
      <c r="U3650" t="str">
        <f t="shared" si="1909"/>
        <v>0.0000500000000000001-0.00014052672096127i</v>
      </c>
      <c r="V3650" t="str">
        <f t="shared" si="1910"/>
        <v>3.33333333333333E-06-0.000154579393057396i</v>
      </c>
      <c r="W3650" t="str">
        <f t="shared" si="1911"/>
        <v>0.0000141157018879846-0.0000755955398487179i</v>
      </c>
      <c r="X3650" t="str">
        <f t="shared" si="1912"/>
        <v>0.0000142197967677514-0.0000755550899289859i</v>
      </c>
      <c r="Y3650" t="str">
        <f t="shared" si="1913"/>
        <v>0.009+1.07819459871202i</v>
      </c>
      <c r="Z3650" t="str">
        <f t="shared" si="1914"/>
        <v>-0.000979514223796942-0.000192842072947153i</v>
      </c>
      <c r="AA3650" t="str">
        <f t="shared" si="1915"/>
        <v>0.108565637032258-12.9846712645514i</v>
      </c>
      <c r="AB3650" t="str">
        <f t="shared" si="1916"/>
        <v>0.701550721755081+0.71295600729527i</v>
      </c>
      <c r="AC3650" t="str">
        <f t="shared" si="1917"/>
        <v>1.13609848975225-0.124122036242452i</v>
      </c>
      <c r="AD3650" t="str">
        <f t="shared" si="1918"/>
        <v>0.542472267199758+0.686814371063306i</v>
      </c>
      <c r="AE3650" t="str">
        <f t="shared" si="1919"/>
        <v>-0.000398912594691795-0.000777355922087801i</v>
      </c>
      <c r="AF3650" t="str">
        <f t="shared" si="1920"/>
        <v>-15.0854555412001-0.207459561384904i</v>
      </c>
      <c r="AG3650" t="str">
        <f t="shared" si="1921"/>
        <v>1.03249656868454-0.0252287198244266i</v>
      </c>
      <c r="AH3650" t="str">
        <f t="shared" si="1922"/>
        <v>0.00538948421165328+0.0115695263149039i</v>
      </c>
      <c r="AI3650">
        <f t="shared" si="1923"/>
        <v>-37.880776380866791</v>
      </c>
      <c r="AJ3650">
        <f t="shared" si="1924"/>
        <v>65.022273191144521</v>
      </c>
      <c r="AK3650"/>
      <c r="AL3650"/>
      <c r="AM3650"/>
      <c r="AN3650"/>
    </row>
    <row r="3651" spans="1:40" x14ac:dyDescent="0.25">
      <c r="A3651"/>
      <c r="B3651">
        <f t="shared" si="1925"/>
        <v>1717000</v>
      </c>
      <c r="C3651" s="186" t="str">
        <f t="shared" si="1893"/>
        <v>-2.59240080417212E-08+0.00142633811309188i</v>
      </c>
      <c r="D3651" s="158" t="str">
        <f t="shared" si="1894"/>
        <v>-5.95700615575669+0.0109352588670378i</v>
      </c>
      <c r="E3651" t="str">
        <f t="shared" si="1895"/>
        <v>2870</v>
      </c>
      <c r="F3651" t="str">
        <f t="shared" si="1896"/>
        <v>0.777000777000777</v>
      </c>
      <c r="G3651" t="str">
        <f t="shared" si="1891"/>
        <v>0.777000777000777</v>
      </c>
      <c r="H3651" t="str">
        <f t="shared" si="1897"/>
        <v>9.12845593273702+0.218274162070677i</v>
      </c>
      <c r="I3651" t="str">
        <f t="shared" si="1898"/>
        <v>6742.64323276709i</v>
      </c>
      <c r="J3651" t="str">
        <f t="shared" si="1892"/>
        <v>-38886.43505414+1458.27730192452i</v>
      </c>
      <c r="K3651" t="str">
        <f t="shared" si="1899"/>
        <v>0.00649327367815255-0.173149691653985i</v>
      </c>
      <c r="L3651" t="str">
        <f t="shared" si="1900"/>
        <v>0.000481698656522361-0.0107653030460405i</v>
      </c>
      <c r="M3651" t="str">
        <f t="shared" si="1901"/>
        <v>0.00697497233467491-0.183914994700026i</v>
      </c>
      <c r="N3651" t="str">
        <f t="shared" si="1902"/>
        <v>-7.61473998789897i</v>
      </c>
      <c r="O3651" t="str">
        <f t="shared" si="1903"/>
        <v>0.23696594018104-0.971517958245814i</v>
      </c>
      <c r="P3651" t="str">
        <f t="shared" si="1904"/>
        <v>0.76303405981896+0.971517958245814i</v>
      </c>
      <c r="Q3651" t="str">
        <f t="shared" si="1905"/>
        <v>-0.76303405981896+6.64322202965316i</v>
      </c>
      <c r="R3651" t="str">
        <f t="shared" si="1906"/>
        <v>0.131316972783668-0.12994197376394i</v>
      </c>
      <c r="S3651" t="str">
        <f t="shared" si="1907"/>
        <v>0.786014550807788i</v>
      </c>
      <c r="T3651" t="str">
        <f t="shared" si="1908"/>
        <v>0.102136282139141+0.103217051375993i</v>
      </c>
      <c r="U3651" t="str">
        <f t="shared" si="1909"/>
        <v>0.0000500000000000001-0.00014044487662757i</v>
      </c>
      <c r="V3651" t="str">
        <f t="shared" si="1910"/>
        <v>3.33333333333333E-06-0.000154489364290327i</v>
      </c>
      <c r="W3651" t="str">
        <f t="shared" si="1911"/>
        <v>0.0000141152966300278-0.000075553753244376i</v>
      </c>
      <c r="X3651" t="str">
        <f t="shared" si="1912"/>
        <v>0.0000142192725216311-0.00007551332700982i</v>
      </c>
      <c r="Y3651" t="str">
        <f t="shared" si="1913"/>
        <v>0.009+1.07882291724273i</v>
      </c>
      <c r="Z3651" t="str">
        <f t="shared" si="1914"/>
        <v>-0.000978402739313735-0.000192713652313074i</v>
      </c>
      <c r="AA3651" t="str">
        <f t="shared" si="1915"/>
        <v>0.108439199450152-12.9771088713296i</v>
      </c>
      <c r="AB3651" t="str">
        <f t="shared" si="1916"/>
        <v>0.705543410888185+0.713009216356929i</v>
      </c>
      <c r="AC3651" t="str">
        <f t="shared" si="1917"/>
        <v>1.13605423201921-0.124786793115681i</v>
      </c>
      <c r="AD3651" t="str">
        <f t="shared" si="1918"/>
        <v>0.54552624008834+0.687540844797276i</v>
      </c>
      <c r="AE3651" t="str">
        <f t="shared" si="1919"/>
        <v>-0.000401245860354656-0.00077782220009978i</v>
      </c>
      <c r="AF3651" t="str">
        <f t="shared" si="1920"/>
        <v>-15.0854620884937-0.207338903203639i</v>
      </c>
      <c r="AG3651" t="str">
        <f t="shared" si="1921"/>
        <v>1.03251284474713-0.0253573652521997i</v>
      </c>
      <c r="AH3651" t="str">
        <f t="shared" si="1922"/>
        <v>0.00542183820153351+0.0115780493968937i</v>
      </c>
      <c r="AI3651">
        <f t="shared" si="1923"/>
        <v>-37.866215654485359</v>
      </c>
      <c r="AJ3651">
        <f t="shared" si="1924"/>
        <v>64.906966034326445</v>
      </c>
      <c r="AK3651"/>
      <c r="AL3651"/>
      <c r="AM3651"/>
      <c r="AN3651"/>
    </row>
    <row r="3652" spans="1:40" x14ac:dyDescent="0.25">
      <c r="A3652"/>
      <c r="B3652">
        <f t="shared" si="1925"/>
        <v>1718000</v>
      </c>
      <c r="C3652" s="186" t="str">
        <f t="shared" si="1893"/>
        <v>-2.58938375374009E-08+0.00142550788136188i</v>
      </c>
      <c r="D3652" s="158" t="str">
        <f t="shared" si="1894"/>
        <v>-5.95700615552538+0.0109288937571078i</v>
      </c>
      <c r="E3652" t="str">
        <f t="shared" si="1895"/>
        <v>2870</v>
      </c>
      <c r="F3652" t="str">
        <f t="shared" si="1896"/>
        <v>0.777000777000777</v>
      </c>
      <c r="G3652" t="str">
        <f t="shared" si="1891"/>
        <v>0.777000777000777</v>
      </c>
      <c r="H3652" t="str">
        <f t="shared" si="1897"/>
        <v>9.12846246884236+0.21814727894915i</v>
      </c>
      <c r="I3652" t="str">
        <f t="shared" si="1898"/>
        <v>6746.57022358408i</v>
      </c>
      <c r="J3652" t="str">
        <f t="shared" si="1892"/>
        <v>-38931.7451989188+1459.12661893205i</v>
      </c>
      <c r="K3652" t="str">
        <f t="shared" si="1899"/>
        <v>0.00648572698273394-0.173049183700287i</v>
      </c>
      <c r="L3652" t="str">
        <f t="shared" si="1900"/>
        <v>0.000481139171827557-0.0107590618825006i</v>
      </c>
      <c r="M3652" t="str">
        <f t="shared" si="1901"/>
        <v>0.0069668661545615-0.183808245582788i</v>
      </c>
      <c r="N3652" t="str">
        <f t="shared" si="1902"/>
        <v>-7.61917489761819i</v>
      </c>
      <c r="O3652" t="str">
        <f t="shared" si="1903"/>
        <v>0.232655029499984-0.972559323254043i</v>
      </c>
      <c r="P3652" t="str">
        <f t="shared" si="1904"/>
        <v>0.767344970500016+0.972559323254043i</v>
      </c>
      <c r="Q3652" t="str">
        <f t="shared" si="1905"/>
        <v>-0.767344970500016+6.64661557436415i</v>
      </c>
      <c r="R3652" t="str">
        <f t="shared" si="1906"/>
        <v>0.131246214752998-0.130601218556398i</v>
      </c>
      <c r="S3652" t="str">
        <f t="shared" si="1907"/>
        <v>0.786472334471625i</v>
      </c>
      <c r="T3652" t="str">
        <f t="shared" si="1908"/>
        <v>0.102714245242889+0.103221516907355i</v>
      </c>
      <c r="U3652" t="str">
        <f t="shared" si="1909"/>
        <v>0.0000499999999999999-0.00014036312757249i</v>
      </c>
      <c r="V3652" t="str">
        <f t="shared" si="1910"/>
        <v>3.33333333333333E-06-0.000154399440329739i</v>
      </c>
      <c r="W3652" t="str">
        <f t="shared" si="1911"/>
        <v>0.0000141148911658864-0.0000755120164252142i</v>
      </c>
      <c r="X3652" t="str">
        <f t="shared" si="1912"/>
        <v>0.0000142187482772435-0.0000754716138480213i</v>
      </c>
      <c r="Y3652" t="str">
        <f t="shared" si="1913"/>
        <v>0.009+1.07945123577345i</v>
      </c>
      <c r="Z3652" t="str">
        <f t="shared" si="1914"/>
        <v>-0.000977293192972111-0.000192585397418026i</v>
      </c>
      <c r="AA3652" t="str">
        <f t="shared" si="1915"/>
        <v>0.108312982614415-12.96955528178i</v>
      </c>
      <c r="AB3652" t="str">
        <f t="shared" si="1916"/>
        <v>0.709535900638599+0.713040063634337i</v>
      </c>
      <c r="AC3652" t="str">
        <f t="shared" si="1917"/>
        <v>1.13600588477847-0.125450894388204i</v>
      </c>
      <c r="AD3652" t="str">
        <f t="shared" si="1918"/>
        <v>0.548583293860738+0.688253766086839i</v>
      </c>
      <c r="AE3652" t="str">
        <f t="shared" si="1919"/>
        <v>-0.000403579093802033-0.000778274852299149i</v>
      </c>
      <c r="AF3652" t="str">
        <f t="shared" si="1920"/>
        <v>-15.0854686243677-0.207218385192042i</v>
      </c>
      <c r="AG3652" t="str">
        <f t="shared" si="1921"/>
        <v>1.03252846553494-0.0254860110282382i</v>
      </c>
      <c r="AH3652" t="str">
        <f t="shared" si="1922"/>
        <v>0.00545419934528908+0.0115863882281195i</v>
      </c>
      <c r="AI3652">
        <f t="shared" si="1923"/>
        <v>-37.851755296752636</v>
      </c>
      <c r="AJ3652">
        <f t="shared" si="1924"/>
        <v>64.791664904686129</v>
      </c>
      <c r="AK3652"/>
      <c r="AL3652"/>
      <c r="AM3652"/>
      <c r="AN3652"/>
    </row>
    <row r="3653" spans="1:40" x14ac:dyDescent="0.25">
      <c r="A3653"/>
      <c r="B3653">
        <f t="shared" si="1925"/>
        <v>1719000</v>
      </c>
      <c r="C3653" s="186" t="str">
        <f t="shared" si="1893"/>
        <v>-2.5863719671349E-08+0.00142467861557921i</v>
      </c>
      <c r="D3653" s="158" t="str">
        <f t="shared" si="1894"/>
        <v>-5.95700615529448+0.0109225360527739i</v>
      </c>
      <c r="E3653" t="str">
        <f t="shared" si="1895"/>
        <v>2870</v>
      </c>
      <c r="F3653" t="str">
        <f t="shared" si="1896"/>
        <v>0.777000777000777</v>
      </c>
      <c r="G3653" t="str">
        <f t="shared" ref="G3653:G3716" si="1926">IF($C$11=$C$7,$C$24,F3653)</f>
        <v>0.777000777000777</v>
      </c>
      <c r="H3653" t="str">
        <f t="shared" si="1897"/>
        <v>9.12846899355427+0.218020543158945i</v>
      </c>
      <c r="I3653" t="str">
        <f t="shared" si="1898"/>
        <v>6750.49721440107i</v>
      </c>
      <c r="J3653" t="str">
        <f t="shared" ref="J3653:J3716" si="1927">IMSUM(COMPLEX(0,2*PI()*B3653*$C$113*$C$112),COMPLEX(0,2*PI()*B3653*$C$113*$C$111),COMPLEX(0,2*PI()*B3653*$C$28*10^-12*$C$111),COMPLEX(-1*2*PI()*B3653*2*PI()*B3653*$C$113*$C$112*$C$28*10^-12*$C$111,0),COMPLEX(1,0))</f>
        <v>-38977.0817251503+1459.97593593957i</v>
      </c>
      <c r="K3653" t="str">
        <f t="shared" si="1899"/>
        <v>0.00647819343027798-0.172948792201002i</v>
      </c>
      <c r="L3653" t="str">
        <f t="shared" si="1900"/>
        <v>0.000480580660666467-0.0107528279368387i</v>
      </c>
      <c r="M3653" t="str">
        <f t="shared" si="1901"/>
        <v>0.00695877409094445-0.183701620137841i</v>
      </c>
      <c r="N3653" t="str">
        <f t="shared" si="1902"/>
        <v>-7.62360980733741i</v>
      </c>
      <c r="O3653" t="str">
        <f t="shared" si="1903"/>
        <v>0.22833954286861-0.973581559584278i</v>
      </c>
      <c r="P3653" t="str">
        <f t="shared" si="1904"/>
        <v>0.77166045713139+0.973581559584278i</v>
      </c>
      <c r="Q3653" t="str">
        <f t="shared" si="1905"/>
        <v>-0.77166045713139+6.65002824775313i</v>
      </c>
      <c r="R3653" t="str">
        <f t="shared" si="1906"/>
        <v>0.131171426572682-0.131259631929829i</v>
      </c>
      <c r="S3653" t="str">
        <f t="shared" si="1907"/>
        <v>0.786930118135462i</v>
      </c>
      <c r="T3653" t="str">
        <f t="shared" si="1908"/>
        <v>0.103292157660958+0.103222746208838i</v>
      </c>
      <c r="U3653" t="str">
        <f t="shared" si="1909"/>
        <v>0.0000499999999999999-0.000140281473629749i</v>
      </c>
      <c r="V3653" t="str">
        <f t="shared" si="1910"/>
        <v>3.33333333333333E-06-0.000154309620992724i</v>
      </c>
      <c r="W3653" t="str">
        <f t="shared" si="1911"/>
        <v>0.0000141144854956094-0.0000754703293040769i</v>
      </c>
      <c r="X3653" t="str">
        <f t="shared" si="1912"/>
        <v>0.000014218224034154-0.0000754299503564839i</v>
      </c>
      <c r="Y3653" t="str">
        <f t="shared" si="1913"/>
        <v>0.009+1.08007955430417i</v>
      </c>
      <c r="Z3653" t="str">
        <f t="shared" si="1914"/>
        <v>-0.000976185580262567-0.000192457307929414i</v>
      </c>
      <c r="AA3653" t="str">
        <f t="shared" si="1915"/>
        <v>0.108186986011468-12.9620104805387i</v>
      </c>
      <c r="AB3653" t="str">
        <f t="shared" si="1916"/>
        <v>0.713528040259303+0.713048555480165i</v>
      </c>
      <c r="AC3653" t="str">
        <f t="shared" si="1917"/>
        <v>1.13595345531837-0.126114313195952i</v>
      </c>
      <c r="AD3653" t="str">
        <f t="shared" si="1918"/>
        <v>0.551643368363599+0.68895312245967i</v>
      </c>
      <c r="AE3653" t="str">
        <f t="shared" si="1919"/>
        <v>-0.000405912238405865-0.000778713901234373i</v>
      </c>
      <c r="AF3653" t="str">
        <f t="shared" si="1920"/>
        <v>-15.0854751488488-0.207098007106171i</v>
      </c>
      <c r="AG3653" t="str">
        <f t="shared" si="1921"/>
        <v>1.03254343158282-0.0256146543247441i</v>
      </c>
      <c r="AH3653" t="str">
        <f t="shared" si="1922"/>
        <v>0.00548656695764861+0.0115945431161823i</v>
      </c>
      <c r="AI3653">
        <f t="shared" si="1923"/>
        <v>-37.837394686464044</v>
      </c>
      <c r="AJ3653">
        <f t="shared" si="1924"/>
        <v>64.676369642695875</v>
      </c>
      <c r="AK3653"/>
      <c r="AL3653"/>
      <c r="AM3653"/>
      <c r="AN3653"/>
    </row>
    <row r="3654" spans="1:40" x14ac:dyDescent="0.25">
      <c r="A3654"/>
      <c r="B3654">
        <f t="shared" si="1925"/>
        <v>1720000</v>
      </c>
      <c r="C3654" s="186" t="str">
        <f t="shared" ref="C3654:C3717" si="1928">IMPRODUCT(COMPLEX(-1,0),IMDIV(IMPRODUCT(G3654,COMPLEX($C$100+$C$101,0)),COMPLEX($C$100,2*PI()*B3654*$C$103*$C$102*(2*$C$100+$C$101))))</f>
        <v>-2.58336543211862E-08+0.00142385031405906i</v>
      </c>
      <c r="D3654" s="158" t="str">
        <f t="shared" ref="D3654:D3717" si="1929">IMPRODUCT(COMPLEX($C$106,0),IMSUB(C3654,G3654))</f>
        <v>-5.95700615506397+0.0109161857411195i</v>
      </c>
      <c r="E3654" t="str">
        <f t="shared" ref="E3654:E3717" si="1930">IMDIV(COMPLEX($C$20*10^3,0),COMPLEX(1,2*PI()*B3654*$C$20*1000*$C$29*10^-12))</f>
        <v>2870</v>
      </c>
      <c r="F3654" t="str">
        <f t="shared" ref="F3654:F3717" si="1931">IMDIV(COMPLEX($C$22*1000,0),IMSUM(COMPLEX($C$22*1000,0),E3654))</f>
        <v>0.777000777000777</v>
      </c>
      <c r="G3654" t="str">
        <f t="shared" si="1926"/>
        <v>0.777000777000777</v>
      </c>
      <c r="H3654" t="str">
        <f t="shared" ref="H3654:H3717" si="1932">IMPRODUCT(COMPLEX($C$108,0),IMPRODUCT(COMPLEX(-1,0),D3654),IMDIV(COMPLEX(0,2*PI()*B3654*$C$109*$C$110),COMPLEX(1,2*PI()*B3654*$C$109*$C$110)))</f>
        <v>9.12847550689917+0.217893954443769i</v>
      </c>
      <c r="I3654" t="str">
        <f t="shared" ref="I3654:I3717" si="1933">COMPLEX(0,2*PI()*B3654*$C$113*$C$112*$C$114)</f>
        <v>6754.42420521806i</v>
      </c>
      <c r="J3654" t="str">
        <f t="shared" si="1927"/>
        <v>-39022.4446328343+1460.8252529471i</v>
      </c>
      <c r="K3654" t="str">
        <f t="shared" ref="K3654:K3717" si="1934">IMDIV(I3654,J3654)</f>
        <v>0.00647067299029738-0.172848516954135i</v>
      </c>
      <c r="L3654" t="str">
        <f t="shared" ref="L3654:L3717" si="1935">IMDIV(COMPLEX($C$117,0),COMPLEX(1,2*PI()*B3654*$C$115*$C$116))</f>
        <v>0.000480023120783235-0.0107466011965665i</v>
      </c>
      <c r="M3654" t="str">
        <f t="shared" ref="M3654:M3717" si="1936">IMSUM(K3654,L3654)</f>
        <v>0.00695069611108062-0.183595118150702i</v>
      </c>
      <c r="N3654" t="str">
        <f t="shared" ref="N3654:N3717" si="1937">COMPLEX(0,-2*PI()*B3654*$C$43)</f>
        <v>-7.62804471705663i</v>
      </c>
      <c r="O3654" t="str">
        <f t="shared" ref="O3654:O3717" si="1938">IMEXP(N3654)</f>
        <v>0.224019565165604-0.974584647130773i</v>
      </c>
      <c r="P3654" t="str">
        <f t="shared" ref="P3654:P3717" si="1939">IMSUB(COMPLEX(1,0),O3654)</f>
        <v>0.775980434834396+0.974584647130773i</v>
      </c>
      <c r="Q3654" t="str">
        <f t="shared" ref="Q3654:Q3717" si="1940">IMSUM(COMPLEX(0,2*PI()*B3654*$C$43),O3654,COMPLEX(-1,0))</f>
        <v>-0.775980434834396+6.65346006992586i</v>
      </c>
      <c r="R3654" t="str">
        <f t="shared" ref="R3654:R3717" si="1941">IMDIV(P3654,Q3654)</f>
        <v>0.131092616673745-0.131917187643729i</v>
      </c>
      <c r="S3654" t="str">
        <f t="shared" ref="S3654:S3717" si="1942">IMDIV(COMPLEX(0,2*PI()*B3654*$C$123),COMPLEX($C$124,0))</f>
        <v>0.787387901799299i</v>
      </c>
      <c r="T3654" t="str">
        <f t="shared" ref="T3654:T3717" si="1943">IMPRODUCT(R3654,S3654)</f>
        <v>0.10386999759006+0.10322074038412i</v>
      </c>
      <c r="U3654" t="str">
        <f t="shared" ref="U3654:U3717" si="1944">IMDIV(COMPLEX(1,2*PI()*B3654*$C$16*10^-3*$C$15*10^-6),COMPLEX(0,2*PI()*B3654*$C$15*10^-6))</f>
        <v>0.0000499999999999999-0.000140199914633453i</v>
      </c>
      <c r="V3654" t="str">
        <f t="shared" ref="V3654:V3717" si="1945">IMSUM(COMPLEX($C$18*10^-3,0),IMDIV(COMPLEX(1,0),COMPLEX(0,2*PI()*B3654*($C$17*1*10^-6))))</f>
        <v>3.33333333333333E-06-0.000154219906096798i</v>
      </c>
      <c r="W3654" t="str">
        <f t="shared" ref="W3654:W3717" si="1946">IMDIV(IMPRODUCT(U3654,V3654),IMSUM(U3654,V3654))</f>
        <v>0.0000141140796192458-0.0000754286917940109i</v>
      </c>
      <c r="X3654" t="str">
        <f t="shared" ref="X3654:X3717" si="1947">IMDIV(IMPRODUCT(COMPLEX($C$19,0),W3654),IMSUM(COMPLEX($C$19,0),W3654))</f>
        <v>0.0000142176997919294-0.0000753883364483037i</v>
      </c>
      <c r="Y3654" t="str">
        <f t="shared" ref="Y3654:Y3717" si="1948">COMPLEX($C$13*10^-3,2*PI()*B3654*$C$12*0.000001)</f>
        <v>0.009+1.08070787283489i</v>
      </c>
      <c r="Z3654" t="str">
        <f t="shared" ref="Z3654:Z3717" si="1949">IMPRODUCT(COMPLEX($C$6,0),IMDIV(X3654,IMSUM(X3654,Y3654)))</f>
        <v>-0.000975079896688685-0.000192329383515542i</v>
      </c>
      <c r="AA3654" t="str">
        <f t="shared" ref="AA3654:AA3717" si="1950">IMDIV(COMPLEX($C$6,0),IMSUM(X3654,Y3654))</f>
        <v>0.108061209129226-12.9544744522773i</v>
      </c>
      <c r="AB3654" t="str">
        <f t="shared" ref="AB3654:AB3717" si="1951">IMPRODUCT(COMPLEX($C$119,0),T3654)</f>
        <v>0.717519679136177+0.713034699518468i</v>
      </c>
      <c r="AC3654" t="str">
        <f t="shared" ref="AC3654:AC3717" si="1952">IMSUM(COMPLEX(1,0),IMPRODUCT(AB3654,M3654))</f>
        <v>1.13589695114704-0.126777022753452i</v>
      </c>
      <c r="AD3654" t="str">
        <f t="shared" ref="AD3654:AD3717" si="1953">IMDIV(AB3654,AC3654)</f>
        <v>0.554706403398898+0.689638901709008i</v>
      </c>
      <c r="AE3654" t="str">
        <f t="shared" ref="AE3654:AE3717" si="1954">IMPRODUCT(AD3654,AA3654,X3654)</f>
        <v>-0.000408245237704719-0.000779139369628751i</v>
      </c>
      <c r="AF3654" t="str">
        <f t="shared" ref="AF3654:AF3717" si="1955">IMSUB(D3654,H3654)</f>
        <v>-15.0854816619631-0.20697776870265i</v>
      </c>
      <c r="AG3654" t="str">
        <f t="shared" ref="AG3654:AG3717" si="1956">IMSUM(COMPLEX(1,0),IMPRODUCT(AD3654,AA3654,COMPLEX($C$127,0)))</f>
        <v>1.0325577434369-0.0257432923183072i</v>
      </c>
      <c r="AH3654" t="str">
        <f t="shared" ref="AH3654:AH3717" si="1957">IMDIV(IMPRODUCT(AE3654,AF3654),AG3654)</f>
        <v>0.0055189403555549+0.0116025143698165i</v>
      </c>
      <c r="AI3654">
        <f t="shared" ref="AI3654:AI3717" si="1958">20*LOG10(IMABS(AH3654))</f>
        <v>-37.823133208861769</v>
      </c>
      <c r="AJ3654">
        <f t="shared" ref="AJ3654:AJ3717" si="1959">IMARGUMENT(AH3654)*180/PI()</f>
        <v>64.561080088991829</v>
      </c>
      <c r="AK3654"/>
      <c r="AL3654"/>
      <c r="AM3654"/>
      <c r="AN3654"/>
    </row>
    <row r="3655" spans="1:40" x14ac:dyDescent="0.25">
      <c r="A3655"/>
      <c r="B3655">
        <f t="shared" si="1925"/>
        <v>1721000</v>
      </c>
      <c r="C3655" s="186" t="str">
        <f t="shared" si="1928"/>
        <v>-2.58036413648899E-08+0.00142302297512058i</v>
      </c>
      <c r="D3655" s="158" t="str">
        <f t="shared" si="1929"/>
        <v>-5.95700615483387+0.0109098428092578i</v>
      </c>
      <c r="E3655" t="str">
        <f t="shared" si="1930"/>
        <v>2870</v>
      </c>
      <c r="F3655" t="str">
        <f t="shared" si="1931"/>
        <v>0.777000777000777</v>
      </c>
      <c r="G3655" t="str">
        <f t="shared" si="1926"/>
        <v>0.777000777000777</v>
      </c>
      <c r="H3655" t="str">
        <f t="shared" si="1932"/>
        <v>9.12848200890348+0.217767512547921i</v>
      </c>
      <c r="I3655" t="str">
        <f t="shared" si="1933"/>
        <v>6758.35119603504i</v>
      </c>
      <c r="J3655" t="str">
        <f t="shared" si="1927"/>
        <v>-39067.8339219708+1461.67456995463i</v>
      </c>
      <c r="K3655" t="str">
        <f t="shared" si="1934"/>
        <v>0.00646316563239299-0.172748357758154i</v>
      </c>
      <c r="L3655" t="str">
        <f t="shared" si="1935"/>
        <v>0.000479466549928528-0.0107403816492238i</v>
      </c>
      <c r="M3655" t="str">
        <f t="shared" si="1936"/>
        <v>0.00694263218232152-0.183488739407378i</v>
      </c>
      <c r="N3655" t="str">
        <f t="shared" si="1937"/>
        <v>-7.63247962677584i</v>
      </c>
      <c r="O3655" t="str">
        <f t="shared" si="1938"/>
        <v>0.219695181357988-0.975568566164409i</v>
      </c>
      <c r="P3655" t="str">
        <f t="shared" si="1939"/>
        <v>0.780304818642012+0.975568566164409i</v>
      </c>
      <c r="Q3655" t="str">
        <f t="shared" si="1940"/>
        <v>-0.780304818642012+6.65691106061143i</v>
      </c>
      <c r="R3655" t="str">
        <f t="shared" si="1941"/>
        <v>0.131009793700778-0.132573859545446i</v>
      </c>
      <c r="S3655" t="str">
        <f t="shared" si="1942"/>
        <v>0.787845685463136i</v>
      </c>
      <c r="T3655" t="str">
        <f t="shared" si="1943"/>
        <v>0.104447743248075+0.103215500720573i</v>
      </c>
      <c r="U3655" t="str">
        <f t="shared" si="1944"/>
        <v>0.00005-0.000140118450418093i</v>
      </c>
      <c r="V3655" t="str">
        <f t="shared" si="1945"/>
        <v>3.33333333333333E-06-0.000154130295459903i</v>
      </c>
      <c r="W3655" t="str">
        <f t="shared" si="1946"/>
        <v>0.0000141136735368447-0.0000753871038082647i</v>
      </c>
      <c r="X3655" t="str">
        <f t="shared" si="1947"/>
        <v>0.000014217175550138-0.0000753467720367782i</v>
      </c>
      <c r="Y3655" t="str">
        <f t="shared" si="1948"/>
        <v>0.009+1.08133619136561i</v>
      </c>
      <c r="Z3655" t="str">
        <f t="shared" si="1949"/>
        <v>-0.000973976137767118-0.000192201623845617i</v>
      </c>
      <c r="AA3655" t="str">
        <f t="shared" si="1950"/>
        <v>0.107935651457089-12.9469471817032i</v>
      </c>
      <c r="AB3655" t="str">
        <f t="shared" si="1951"/>
        <v>0.721510666801329+0.712998504642236i</v>
      </c>
      <c r="AC3655" t="str">
        <f t="shared" si="1952"/>
        <v>1.13583637999137-0.127438996356076i</v>
      </c>
      <c r="AD3655" t="str">
        <f t="shared" si="1953"/>
        <v>0.557772338725168+0.690311091893808i</v>
      </c>
      <c r="AE3655" t="str">
        <f t="shared" si="1954"/>
        <v>-0.000410578035404239-0.000779551280379676i</v>
      </c>
      <c r="AF3655" t="str">
        <f t="shared" si="1955"/>
        <v>-15.0854881637374-0.206857669738663i</v>
      </c>
      <c r="AG3655" t="str">
        <f t="shared" si="1956"/>
        <v>1.03257140165451-0.0258719221899511i</v>
      </c>
      <c r="AH3655" t="str">
        <f t="shared" si="1957"/>
        <v>0.00555131885816009+0.0116103022988861i</v>
      </c>
      <c r="AI3655">
        <f t="shared" si="1958"/>
        <v>-37.80897025554868</v>
      </c>
      <c r="AJ3655">
        <f t="shared" si="1959"/>
        <v>64.445796084374621</v>
      </c>
      <c r="AK3655"/>
      <c r="AL3655"/>
      <c r="AM3655"/>
      <c r="AN3655"/>
    </row>
    <row r="3656" spans="1:40" x14ac:dyDescent="0.25">
      <c r="A3656"/>
      <c r="B3656">
        <f t="shared" si="1925"/>
        <v>1722000</v>
      </c>
      <c r="C3656" s="186" t="str">
        <f t="shared" si="1928"/>
        <v>-2.57736806807902E-08+0.00142219659708679i</v>
      </c>
      <c r="D3656" s="158" t="str">
        <f t="shared" si="1929"/>
        <v>-5.95700615460418+0.0109035072443321i</v>
      </c>
      <c r="E3656" t="str">
        <f t="shared" si="1930"/>
        <v>2870</v>
      </c>
      <c r="F3656" t="str">
        <f t="shared" si="1931"/>
        <v>0.777000777000777</v>
      </c>
      <c r="G3656" t="str">
        <f t="shared" si="1926"/>
        <v>0.777000777000777</v>
      </c>
      <c r="H3656" t="str">
        <f t="shared" si="1932"/>
        <v>9.12848849959352+0.217641217216296i</v>
      </c>
      <c r="I3656" t="str">
        <f t="shared" si="1933"/>
        <v>6762.27818685203i</v>
      </c>
      <c r="J3656" t="str">
        <f t="shared" si="1927"/>
        <v>-39113.2495925599+1462.52388696216i</v>
      </c>
      <c r="K3656" t="str">
        <f t="shared" si="1934"/>
        <v>0.00645567132625367-0.172648314411992i</v>
      </c>
      <c r="L3656" t="str">
        <f t="shared" si="1935"/>
        <v>0.000478910945859526-0.0107341692823798i</v>
      </c>
      <c r="M3656" t="str">
        <f t="shared" si="1936"/>
        <v>0.0069345822721132-0.183382483694372i</v>
      </c>
      <c r="N3656" t="str">
        <f t="shared" si="1937"/>
        <v>-7.63691453649506i</v>
      </c>
      <c r="O3656" t="str">
        <f t="shared" si="1938"/>
        <v>0.215366476499419-0.976533297333084i</v>
      </c>
      <c r="P3656" t="str">
        <f t="shared" si="1939"/>
        <v>0.784633523500581+0.976533297333084i</v>
      </c>
      <c r="Q3656" t="str">
        <f t="shared" si="1940"/>
        <v>-0.784633523500581+6.66038123916198i</v>
      </c>
      <c r="R3656" t="str">
        <f t="shared" si="1941"/>
        <v>0.130922966510824-0.133229621572348i</v>
      </c>
      <c r="S3656" t="str">
        <f t="shared" si="1942"/>
        <v>0.788303469126973i</v>
      </c>
      <c r="T3656" t="str">
        <f t="shared" si="1943"/>
        <v>0.105025372875956+0.103207028688877i</v>
      </c>
      <c r="U3656" t="str">
        <f t="shared" si="1944"/>
        <v>0.00005-0.000140037080818547i</v>
      </c>
      <c r="V3656" t="str">
        <f t="shared" si="1945"/>
        <v>3.33333333333333E-06-0.000154040788900402i</v>
      </c>
      <c r="W3656" t="str">
        <f t="shared" si="1946"/>
        <v>0.0000141132672484549-0.0000753455652602894i</v>
      </c>
      <c r="X3656" t="str">
        <f t="shared" si="1947"/>
        <v>0.0000142166513083492-0.0000753052570354074i</v>
      </c>
      <c r="Y3656" t="str">
        <f t="shared" si="1948"/>
        <v>0.009+1.08196450989632i</v>
      </c>
      <c r="Z3656" t="str">
        <f t="shared" si="1949"/>
        <v>-0.000972874299027544-0.000192074028589737i</v>
      </c>
      <c r="AA3656" t="str">
        <f t="shared" si="1950"/>
        <v>0.107810312485945-12.9394286535593i</v>
      </c>
      <c r="AB3656" t="str">
        <f t="shared" si="1951"/>
        <v>0.725500852946249+0.712939981010723i</v>
      </c>
      <c r="AC3656" t="str">
        <f t="shared" si="1952"/>
        <v>1.13577174979601-0.128100207382271i</v>
      </c>
      <c r="AD3656" t="str">
        <f t="shared" si="1953"/>
        <v>0.560841114058609+0.690969681338777i</v>
      </c>
      <c r="AE3656" t="str">
        <f t="shared" si="1954"/>
        <v>-0.000412910575377489-0.00077994965655774i</v>
      </c>
      <c r="AF3656" t="str">
        <f t="shared" si="1955"/>
        <v>-15.0854946541977-0.206737709971964i</v>
      </c>
      <c r="AG3656" t="str">
        <f t="shared" si="1956"/>
        <v>1.03258440680417-0.0260005411251719i</v>
      </c>
      <c r="AH3656" t="str">
        <f t="shared" si="1957"/>
        <v>0.00558370178681802+0.0116179072143745i</v>
      </c>
      <c r="AI3656">
        <f t="shared" si="1958"/>
        <v>-37.794905224408296</v>
      </c>
      <c r="AJ3656">
        <f t="shared" si="1959"/>
        <v>64.330517469809394</v>
      </c>
      <c r="AK3656"/>
      <c r="AL3656"/>
      <c r="AM3656"/>
      <c r="AN3656"/>
    </row>
    <row r="3657" spans="1:40" x14ac:dyDescent="0.25">
      <c r="A3657"/>
      <c r="B3657">
        <f t="shared" si="1925"/>
        <v>1723000</v>
      </c>
      <c r="C3657" s="186" t="str">
        <f t="shared" si="1928"/>
        <v>-2.57437721475709E-08+0.00142137117828462i</v>
      </c>
      <c r="D3657" s="158" t="str">
        <f t="shared" si="1929"/>
        <v>-5.95700615437488+0.0108971790335154i</v>
      </c>
      <c r="E3657" t="str">
        <f t="shared" si="1930"/>
        <v>2870</v>
      </c>
      <c r="F3657" t="str">
        <f t="shared" si="1931"/>
        <v>0.777000777000777</v>
      </c>
      <c r="G3657" t="str">
        <f t="shared" si="1926"/>
        <v>0.777000777000777</v>
      </c>
      <c r="H3657" t="str">
        <f t="shared" si="1932"/>
        <v>9.12849497899547+0.217515068194376i</v>
      </c>
      <c r="I3657" t="str">
        <f t="shared" si="1933"/>
        <v>6766.20517766902i</v>
      </c>
      <c r="J3657" t="str">
        <f t="shared" si="1927"/>
        <v>-39158.6916446016+1463.37320396968i</v>
      </c>
      <c r="K3657" t="str">
        <f t="shared" si="1934"/>
        <v>0.00644819004165595-0.172548386715046i</v>
      </c>
      <c r="L3657" t="str">
        <f t="shared" si="1935"/>
        <v>0.00047835630633988-0.0107279640836317i</v>
      </c>
      <c r="M3657" t="str">
        <f t="shared" si="1936"/>
        <v>0.00692654634799583-0.183276350798678i</v>
      </c>
      <c r="N3657" t="str">
        <f t="shared" si="1937"/>
        <v>-7.64134944621428i</v>
      </c>
      <c r="O3657" t="str">
        <f t="shared" si="1938"/>
        <v>0.211033535728571-0.977478821662085i</v>
      </c>
      <c r="P3657" t="str">
        <f t="shared" si="1939"/>
        <v>0.788966464271429+0.977478821662085i</v>
      </c>
      <c r="Q3657" t="str">
        <f t="shared" si="1940"/>
        <v>-0.788966464271429+6.6638706245522i</v>
      </c>
      <c r="R3657" t="str">
        <f t="shared" si="1941"/>
        <v>0.13083214417226-0.133884447753969i</v>
      </c>
      <c r="S3657" t="str">
        <f t="shared" si="1942"/>
        <v>0.78876125279081i</v>
      </c>
      <c r="T3657" t="str">
        <f t="shared" si="1943"/>
        <v>0.105602864739626+0.10319532594262i</v>
      </c>
      <c r="U3657" t="str">
        <f t="shared" si="1944"/>
        <v>0.00005-0.000139955805670075i</v>
      </c>
      <c r="V3657" t="str">
        <f t="shared" si="1945"/>
        <v>3.33333333333333E-06-0.000153951386237082i</v>
      </c>
      <c r="W3657" t="str">
        <f t="shared" si="1946"/>
        <v>0.0000141128607541255-0.0000753040760637363i</v>
      </c>
      <c r="X3657" t="str">
        <f t="shared" si="1947"/>
        <v>0.0000142161270661341-0.0000752637913578918i</v>
      </c>
      <c r="Y3657" t="str">
        <f t="shared" si="1948"/>
        <v>0.009+1.08259282842704i</v>
      </c>
      <c r="Z3657" t="str">
        <f t="shared" si="1949"/>
        <v>-0.00097177437601258-0.000191946597418888i</v>
      </c>
      <c r="AA3657" t="str">
        <f t="shared" si="1950"/>
        <v>0.107685191708147-12.9319188526235i</v>
      </c>
      <c r="AB3657" t="str">
        <f t="shared" si="1951"/>
        <v>0.729490087434918+0.71285914004669i</v>
      </c>
      <c r="AC3657" t="str">
        <f t="shared" si="1952"/>
        <v>1.13570306872226-0.128760629295754i</v>
      </c>
      <c r="AD3657" t="str">
        <f t="shared" si="1953"/>
        <v>0.563912669074234+0.691614658634532i</v>
      </c>
      <c r="AE3657" t="str">
        <f t="shared" si="1954"/>
        <v>-0.000415242801665278-0.000780334521405927i</v>
      </c>
      <c r="AF3657" t="str">
        <f t="shared" si="1955"/>
        <v>-15.0855011333704-0.206617889160861i</v>
      </c>
      <c r="AG3657" t="str">
        <f t="shared" si="1956"/>
        <v>1.03259675946557-0.0261291463139786i</v>
      </c>
      <c r="AH3657" t="str">
        <f t="shared" si="1957"/>
        <v>0.00561608846507743+0.0116253294283779i</v>
      </c>
      <c r="AI3657">
        <f t="shared" si="1958"/>
        <v>-37.780937519523789</v>
      </c>
      <c r="AJ3657">
        <f t="shared" si="1959"/>
        <v>64.215244086428939</v>
      </c>
      <c r="AK3657"/>
      <c r="AL3657"/>
      <c r="AM3657"/>
      <c r="AN3657"/>
    </row>
    <row r="3658" spans="1:40" x14ac:dyDescent="0.25">
      <c r="A3658"/>
      <c r="B3658">
        <f t="shared" si="1925"/>
        <v>1724000</v>
      </c>
      <c r="C3658" s="186" t="str">
        <f t="shared" si="1928"/>
        <v>-2.57139156442667E-08+0.00142054671704484i</v>
      </c>
      <c r="D3658" s="158" t="str">
        <f t="shared" si="1929"/>
        <v>-5.95700615414598+0.0108908581640104i</v>
      </c>
      <c r="E3658" t="str">
        <f t="shared" si="1930"/>
        <v>2870</v>
      </c>
      <c r="F3658" t="str">
        <f t="shared" si="1931"/>
        <v>0.777000777000777</v>
      </c>
      <c r="G3658" t="str">
        <f t="shared" si="1926"/>
        <v>0.777000777000777</v>
      </c>
      <c r="H3658" t="str">
        <f t="shared" si="1932"/>
        <v>9.12850144713551+0.217389065228231i</v>
      </c>
      <c r="I3658" t="str">
        <f t="shared" si="1933"/>
        <v>6770.132168486i</v>
      </c>
      <c r="J3658" t="str">
        <f t="shared" si="1927"/>
        <v>-39204.1600780959+1464.22252097721i</v>
      </c>
      <c r="K3658" t="str">
        <f t="shared" si="1934"/>
        <v>0.0064407217484639-0.172448574467175i</v>
      </c>
      <c r="L3658" t="str">
        <f t="shared" si="1935"/>
        <v>0.000477802629139702-0.0107217660406054i</v>
      </c>
      <c r="M3658" t="str">
        <f t="shared" si="1936"/>
        <v>0.0069185243776036-0.18317034050778i</v>
      </c>
      <c r="N3658" t="str">
        <f t="shared" si="1937"/>
        <v>-7.6457843559335i</v>
      </c>
      <c r="O3658" t="str">
        <f t="shared" si="1938"/>
        <v>0.206696444267421-0.978405120554469i</v>
      </c>
      <c r="P3658" t="str">
        <f t="shared" si="1939"/>
        <v>0.793303555732579+0.978405120554469i</v>
      </c>
      <c r="Q3658" t="str">
        <f t="shared" si="1940"/>
        <v>-0.793303555732579+6.66737923537903i</v>
      </c>
      <c r="R3658" t="str">
        <f t="shared" si="1941"/>
        <v>0.130737335963637-0.134538312214146i</v>
      </c>
      <c r="S3658" t="str">
        <f t="shared" si="1942"/>
        <v>0.789219036454647i</v>
      </c>
      <c r="T3658" t="str">
        <f t="shared" si="1943"/>
        <v>0.106180197131883+0.103180394317869i</v>
      </c>
      <c r="U3658" t="str">
        <f t="shared" si="1944"/>
        <v>0.00005-0.000139874624808317i</v>
      </c>
      <c r="V3658" t="str">
        <f t="shared" si="1945"/>
        <v>3.33333333333333E-06-0.000153862087289149i</v>
      </c>
      <c r="W3658" t="str">
        <f t="shared" si="1946"/>
        <v>0.0000141124540539056-0.0000752626361324571i</v>
      </c>
      <c r="X3658" t="str">
        <f t="shared" si="1947"/>
        <v>0.000014215602823065-0.0000752223749181315i</v>
      </c>
      <c r="Y3658" t="str">
        <f t="shared" si="1948"/>
        <v>0.009+1.08322114695776i</v>
      </c>
      <c r="Z3658" t="str">
        <f t="shared" si="1949"/>
        <v>-0.000970676364277799-0.000191819330004952i</v>
      </c>
      <c r="AA3658" t="str">
        <f t="shared" si="1950"/>
        <v>0.107560288617533-12.9244177637096i</v>
      </c>
      <c r="AB3658" t="str">
        <f t="shared" si="1951"/>
        <v>0.733478220316966+0.712755994433434i</v>
      </c>
      <c r="AC3658" t="str">
        <f t="shared" si="1952"/>
        <v>1.13563034514704-0.129420235647728i</v>
      </c>
      <c r="AD3658" t="str">
        <f t="shared" si="1953"/>
        <v>0.566986943407039+0.692246012637651i</v>
      </c>
      <c r="AE3658" t="str">
        <f t="shared" si="1954"/>
        <v>-0.000417574658476574-0.000780705898338814i</v>
      </c>
      <c r="AF3658" t="str">
        <f t="shared" si="1955"/>
        <v>-15.0855076012815-0.206498207064221i</v>
      </c>
      <c r="AG3658" t="str">
        <f t="shared" si="1956"/>
        <v>1.03260846022956-0.0262577349509367i</v>
      </c>
      <c r="AH3658" t="str">
        <f t="shared" si="1957"/>
        <v>0.0056484782186757+0.0116325692540986i</v>
      </c>
      <c r="AI3658">
        <f t="shared" si="1958"/>
        <v>-37.767066551098175</v>
      </c>
      <c r="AJ3658">
        <f t="shared" si="1959"/>
        <v>64.099975775534475</v>
      </c>
      <c r="AK3658"/>
      <c r="AL3658"/>
      <c r="AM3658"/>
      <c r="AN3658"/>
    </row>
    <row r="3659" spans="1:40" x14ac:dyDescent="0.25">
      <c r="A3659"/>
      <c r="B3659">
        <f t="shared" si="1925"/>
        <v>1725000</v>
      </c>
      <c r="C3659" s="186" t="str">
        <f t="shared" si="1928"/>
        <v>-2.56841110502645E-08+0.00141972321170217i</v>
      </c>
      <c r="D3659" s="158" t="str">
        <f t="shared" si="1929"/>
        <v>-5.95700615391748+0.01088454462305i</v>
      </c>
      <c r="E3659" t="str">
        <f t="shared" si="1930"/>
        <v>2870</v>
      </c>
      <c r="F3659" t="str">
        <f t="shared" si="1931"/>
        <v>0.777000777000777</v>
      </c>
      <c r="G3659" t="str">
        <f t="shared" si="1926"/>
        <v>0.777000777000777</v>
      </c>
      <c r="H3659" t="str">
        <f t="shared" si="1932"/>
        <v>9.12850790403972+0.217263208064521i</v>
      </c>
      <c r="I3659" t="str">
        <f t="shared" si="1933"/>
        <v>6774.05915930299i</v>
      </c>
      <c r="J3659" t="str">
        <f t="shared" si="1927"/>
        <v>-39249.6548930427+1465.07183798474i</v>
      </c>
      <c r="K3659" t="str">
        <f t="shared" si="1934"/>
        <v>0.00643326641662858-0.172348877468699i</v>
      </c>
      <c r="L3659" t="str">
        <f t="shared" si="1935"/>
        <v>0.000477249912035541-0.0107155751409553i</v>
      </c>
      <c r="M3659" t="str">
        <f t="shared" si="1936"/>
        <v>0.00691051632866412-0.183064452609654i</v>
      </c>
      <c r="N3659" t="str">
        <f t="shared" si="1937"/>
        <v>-7.65021926565272i</v>
      </c>
      <c r="O3659" t="str">
        <f t="shared" si="1938"/>
        <v>0.202355287419584-0.979312175791426i</v>
      </c>
      <c r="P3659" t="str">
        <f t="shared" si="1939"/>
        <v>0.797644712580416+0.979312175791426i</v>
      </c>
      <c r="Q3659" t="str">
        <f t="shared" si="1940"/>
        <v>-0.797644712580416+6.67090708986129i</v>
      </c>
      <c r="R3659" t="str">
        <f t="shared" si="1941"/>
        <v>0.130638551372499-0.135191189173137i</v>
      </c>
      <c r="S3659" t="str">
        <f t="shared" si="1942"/>
        <v>0.789676820118482i</v>
      </c>
      <c r="T3659" t="str">
        <f t="shared" si="1943"/>
        <v>0.106757348374279+0.10316223583272i</v>
      </c>
      <c r="U3659" t="str">
        <f t="shared" si="1944"/>
        <v>0.00005-0.000139793538069298i</v>
      </c>
      <c r="V3659" t="str">
        <f t="shared" si="1945"/>
        <v>3.33333333333333E-06-0.000153772891876227i</v>
      </c>
      <c r="W3659" t="str">
        <f t="shared" si="1946"/>
        <v>0.0000141120471478442-0.0000752212453805024i</v>
      </c>
      <c r="X3659" t="str">
        <f t="shared" si="1947"/>
        <v>0.0000142150785787159-0.0000751810076302259i</v>
      </c>
      <c r="Y3659" t="str">
        <f t="shared" si="1948"/>
        <v>0.009+1.08384946548848i</v>
      </c>
      <c r="Z3659" t="str">
        <f t="shared" si="1949"/>
        <v>-0.000969580259391629-0.000191692226020698i</v>
      </c>
      <c r="AA3659" t="str">
        <f t="shared" si="1950"/>
        <v>0.107435602709401-12.9169253716662i</v>
      </c>
      <c r="AB3659" t="str">
        <f t="shared" si="1951"/>
        <v>0.737465101840651+0.712630558111686i</v>
      </c>
      <c r="AC3659" t="str">
        <f t="shared" si="1952"/>
        <v>1.13555358766172-0.130079000079046i</v>
      </c>
      <c r="AD3659" t="str">
        <f t="shared" si="1953"/>
        <v>0.570063876653133+0.692863732470803i</v>
      </c>
      <c r="AE3659" t="str">
        <f t="shared" si="1954"/>
        <v>-0.000419906090188805-0.000781063810941721i</v>
      </c>
      <c r="AF3659" t="str">
        <f t="shared" si="1955"/>
        <v>-15.0855140579572-0.206378663441471i</v>
      </c>
      <c r="AG3659" t="str">
        <f t="shared" si="1956"/>
        <v>1.03261950969805-0.0263863042352063i</v>
      </c>
      <c r="AH3659" t="str">
        <f t="shared" si="1957"/>
        <v>0.00568087037553201+0.011639627005838i</v>
      </c>
      <c r="AI3659">
        <f t="shared" si="1958"/>
        <v>-37.753291735376273</v>
      </c>
      <c r="AJ3659">
        <f t="shared" si="1959"/>
        <v>63.984712378598161</v>
      </c>
      <c r="AK3659"/>
      <c r="AL3659"/>
      <c r="AM3659"/>
      <c r="AN3659"/>
    </row>
    <row r="3660" spans="1:40" x14ac:dyDescent="0.25">
      <c r="A3660"/>
      <c r="B3660">
        <f t="shared" si="1925"/>
        <v>1726000</v>
      </c>
      <c r="C3660" s="186" t="str">
        <f t="shared" si="1928"/>
        <v>-2.56543582452991E-08+0.00141890066059512i</v>
      </c>
      <c r="D3660" s="158" t="str">
        <f t="shared" si="1929"/>
        <v>-5.95700615368937+0.0108782383978959i</v>
      </c>
      <c r="E3660" t="str">
        <f t="shared" si="1930"/>
        <v>2870</v>
      </c>
      <c r="F3660" t="str">
        <f t="shared" si="1931"/>
        <v>0.777000777000777</v>
      </c>
      <c r="G3660" t="str">
        <f t="shared" si="1926"/>
        <v>0.777000777000777</v>
      </c>
      <c r="H3660" t="str">
        <f t="shared" si="1932"/>
        <v>9.12851434973409+0.217137496450489i</v>
      </c>
      <c r="I3660" t="str">
        <f t="shared" si="1933"/>
        <v>6777.98615011998i</v>
      </c>
      <c r="J3660" t="str">
        <f t="shared" si="1927"/>
        <v>-39295.176089442+1465.92115499227i</v>
      </c>
      <c r="K3660" t="str">
        <f t="shared" si="1934"/>
        <v>0.00642582401618786-0.172249295520398i</v>
      </c>
      <c r="L3660" t="str">
        <f t="shared" si="1935"/>
        <v>0.000476698152810354-0.0107093913723638i</v>
      </c>
      <c r="M3660" t="str">
        <f t="shared" si="1936"/>
        <v>0.00690252216899821-0.182958686892762i</v>
      </c>
      <c r="N3660" t="str">
        <f t="shared" si="1937"/>
        <v>-7.65465417537194i</v>
      </c>
      <c r="O3660" t="str">
        <f t="shared" si="1938"/>
        <v>0.198010150568636-0.980199969532639i</v>
      </c>
      <c r="P3660" t="str">
        <f t="shared" si="1939"/>
        <v>0.801989849431364+0.980199969532639i</v>
      </c>
      <c r="Q3660" t="str">
        <f t="shared" si="1940"/>
        <v>-0.801989849431364+6.6744542058393i</v>
      </c>
      <c r="R3660" t="str">
        <f t="shared" si="1941"/>
        <v>0.13053580009418-0.135843052949718i</v>
      </c>
      <c r="S3660" t="str">
        <f t="shared" si="1942"/>
        <v>0.790134603782319i</v>
      </c>
      <c r="T3660" t="str">
        <f t="shared" si="1943"/>
        <v>0.107334296819006+0.103140852686823i</v>
      </c>
      <c r="U3660" t="str">
        <f t="shared" si="1944"/>
        <v>0.00005-0.00013971254528942i</v>
      </c>
      <c r="V3660" t="str">
        <f t="shared" si="1945"/>
        <v>3.33333333333333E-06-0.000153683799818362i</v>
      </c>
      <c r="W3660" t="str">
        <f t="shared" si="1946"/>
        <v>0.0000141116400359905-0.0000751799037221232i</v>
      </c>
      <c r="X3660" t="str">
        <f t="shared" si="1947"/>
        <v>0.0000142145543326619-0.0000751396894084742i</v>
      </c>
      <c r="Y3660" t="str">
        <f t="shared" si="1948"/>
        <v>0.009+1.0844777840192i</v>
      </c>
      <c r="Z3660" t="str">
        <f t="shared" si="1949"/>
        <v>-0.000968486056935352-0.000191565285139774i</v>
      </c>
      <c r="AA3660" t="str">
        <f t="shared" si="1950"/>
        <v>0.107311133480514-12.9094416613773i</v>
      </c>
      <c r="AB3660" t="str">
        <f t="shared" si="1951"/>
        <v>0.741450582465888+0.712482846276325i</v>
      </c>
      <c r="AC3660" t="str">
        <f t="shared" si="1952"/>
        <v>1.13547280507102-0.130736896322379i</v>
      </c>
      <c r="AD3660" t="str">
        <f t="shared" si="1953"/>
        <v>0.573143408370901+0.693467807522802i</v>
      </c>
      <c r="AE3660" t="str">
        <f t="shared" si="1954"/>
        <v>-0.000422237041348261-0.000781408282969914i</v>
      </c>
      <c r="AF3660" t="str">
        <f t="shared" si="1955"/>
        <v>-15.0855205034235-0.206259258052593i</v>
      </c>
      <c r="AG3660" t="str">
        <f t="shared" si="1956"/>
        <v>1.03262990848409-0.0265148513705847i</v>
      </c>
      <c r="AH3660" t="str">
        <f t="shared" si="1957"/>
        <v>0.00571326426574074+0.0116465029989887i</v>
      </c>
      <c r="AI3660">
        <f t="shared" si="1958"/>
        <v>-37.739612494568419</v>
      </c>
      <c r="AJ3660">
        <f t="shared" si="1959"/>
        <v>63.869453737262681</v>
      </c>
      <c r="AK3660"/>
      <c r="AL3660"/>
      <c r="AM3660"/>
      <c r="AN3660"/>
    </row>
    <row r="3661" spans="1:40" x14ac:dyDescent="0.25">
      <c r="A3661"/>
      <c r="B3661">
        <f t="shared" si="1925"/>
        <v>1727000</v>
      </c>
      <c r="C3661" s="186" t="str">
        <f t="shared" si="1928"/>
        <v>-2.56246571094537E-08+0.00141807906206608i</v>
      </c>
      <c r="D3661" s="158" t="str">
        <f t="shared" si="1929"/>
        <v>-5.95700615346166+0.01087193947584i</v>
      </c>
      <c r="E3661" t="str">
        <f t="shared" si="1930"/>
        <v>2870</v>
      </c>
      <c r="F3661" t="str">
        <f t="shared" si="1931"/>
        <v>0.777000777000777</v>
      </c>
      <c r="G3661" t="str">
        <f t="shared" si="1926"/>
        <v>0.777000777000777</v>
      </c>
      <c r="H3661" t="str">
        <f t="shared" si="1932"/>
        <v>9.12852078424456+0.217011930133961i</v>
      </c>
      <c r="I3661" t="str">
        <f t="shared" si="1933"/>
        <v>6781.91314093697i</v>
      </c>
      <c r="J3661" t="str">
        <f t="shared" si="1927"/>
        <v>-39340.723667294+1466.77047199979i</v>
      </c>
      <c r="K3661" t="str">
        <f t="shared" si="1934"/>
        <v>0.00641839451726597-0.17214982842351i</v>
      </c>
      <c r="L3661" t="str">
        <f t="shared" si="1935"/>
        <v>0.000476147349253503-0.010703214722542i</v>
      </c>
      <c r="M3661" t="str">
        <f t="shared" si="1936"/>
        <v>0.00689454186651947-0.182853043146052i</v>
      </c>
      <c r="N3661" t="str">
        <f t="shared" si="1937"/>
        <v>-7.65908908509116i</v>
      </c>
      <c r="O3661" t="str">
        <f t="shared" si="1938"/>
        <v>0.193661119176429-0.981068484316632i</v>
      </c>
      <c r="P3661" t="str">
        <f t="shared" si="1939"/>
        <v>0.806338880823571+0.981068484316632i</v>
      </c>
      <c r="Q3661" t="str">
        <f t="shared" si="1940"/>
        <v>-0.806338880823571+6.67802060077453i</v>
      </c>
      <c r="R3661" t="str">
        <f t="shared" si="1941"/>
        <v>0.130429092030569-0.136493877963272i</v>
      </c>
      <c r="S3661" t="str">
        <f t="shared" si="1942"/>
        <v>0.790592387446156i</v>
      </c>
      <c r="T3661" t="str">
        <f t="shared" si="1943"/>
        <v>0.107911020850767+0.103116247260882i</v>
      </c>
      <c r="U3661" t="str">
        <f t="shared" si="1944"/>
        <v>0.00005-0.000139631646305465i</v>
      </c>
      <c r="V3661" t="str">
        <f t="shared" si="1945"/>
        <v>3.33333333333333E-06-0.000153594810936012i</v>
      </c>
      <c r="W3661" t="str">
        <f t="shared" si="1946"/>
        <v>0.0000141112327183935-0.0000751386110717676i</v>
      </c>
      <c r="X3661" t="str">
        <f t="shared" si="1947"/>
        <v>0.0000142140300844795-0.0000750984201673734i</v>
      </c>
      <c r="Y3661" t="str">
        <f t="shared" si="1948"/>
        <v>0.009+1.08510610254991i</v>
      </c>
      <c r="Z3661" t="str">
        <f t="shared" si="1949"/>
        <v>-0.00096739375250303-0.000191438507036713i</v>
      </c>
      <c r="AA3661" t="str">
        <f t="shared" si="1950"/>
        <v>0.107186880429091-12.9019666177619i</v>
      </c>
      <c r="AB3661" t="str">
        <f t="shared" si="1951"/>
        <v>0.745434512877175+0.712312875372928i</v>
      </c>
      <c r="AC3661" t="str">
        <f t="shared" si="1952"/>
        <v>1.13538800639183-0.131393898204367i</v>
      </c>
      <c r="AD3661" t="str">
        <f t="shared" si="1953"/>
        <v>0.576225478082156+0.694058227448692i</v>
      </c>
      <c r="AE3661" t="str">
        <f t="shared" si="1954"/>
        <v>-0.000424567456670424-0.000781739338347754i</v>
      </c>
      <c r="AF3661" t="str">
        <f t="shared" si="1955"/>
        <v>-15.0855269377062-0.206139990658121i</v>
      </c>
      <c r="AG3661" t="str">
        <f t="shared" si="1956"/>
        <v>1.03263965721174-0.0266433735655463i</v>
      </c>
      <c r="AH3661" t="str">
        <f t="shared" si="1957"/>
        <v>0.00574565922156513+0.0116531975500283i</v>
      </c>
      <c r="AI3661">
        <f t="shared" si="1958"/>
        <v>-37.72602825677437</v>
      </c>
      <c r="AJ3661">
        <f t="shared" si="1959"/>
        <v>63.754199693343125</v>
      </c>
      <c r="AK3661"/>
      <c r="AL3661"/>
      <c r="AM3661"/>
      <c r="AN3661"/>
    </row>
    <row r="3662" spans="1:40" x14ac:dyDescent="0.25">
      <c r="A3662"/>
      <c r="B3662">
        <f t="shared" si="1925"/>
        <v>1728000</v>
      </c>
      <c r="C3662" s="186" t="str">
        <f t="shared" si="1928"/>
        <v>-2.55950075231581E-08+0.00141725841446124i</v>
      </c>
      <c r="D3662" s="158" t="str">
        <f t="shared" si="1929"/>
        <v>-5.95700615323435+0.0108656478442028i</v>
      </c>
      <c r="E3662" t="str">
        <f t="shared" si="1930"/>
        <v>2870</v>
      </c>
      <c r="F3662" t="str">
        <f t="shared" si="1931"/>
        <v>0.777000777000777</v>
      </c>
      <c r="G3662" t="str">
        <f t="shared" si="1926"/>
        <v>0.777000777000777</v>
      </c>
      <c r="H3662" t="str">
        <f t="shared" si="1932"/>
        <v>9.12852720759699+0.216886508863348i</v>
      </c>
      <c r="I3662" t="str">
        <f t="shared" si="1933"/>
        <v>6785.84013175395i</v>
      </c>
      <c r="J3662" t="str">
        <f t="shared" si="1927"/>
        <v>-39386.2976265985+1467.61978900732i</v>
      </c>
      <c r="K3662" t="str">
        <f t="shared" si="1934"/>
        <v>0.00641097789007358-0.17205047597973i</v>
      </c>
      <c r="L3662" t="str">
        <f t="shared" si="1935"/>
        <v>0.000475597499160707-0.0106970451792288i</v>
      </c>
      <c r="M3662" t="str">
        <f t="shared" si="1936"/>
        <v>0.00688657538923429-0.182747521158959i</v>
      </c>
      <c r="N3662" t="str">
        <f t="shared" si="1937"/>
        <v>-7.66352399481038i</v>
      </c>
      <c r="O3662" t="str">
        <f t="shared" si="1938"/>
        <v>0.189308278781419-0.981917703061115i</v>
      </c>
      <c r="P3662" t="str">
        <f t="shared" si="1939"/>
        <v>0.810691721218581+0.981917703061115i</v>
      </c>
      <c r="Q3662" t="str">
        <f t="shared" si="1940"/>
        <v>-0.810691721218581+6.68160629174927i</v>
      </c>
      <c r="R3662" t="str">
        <f t="shared" si="1941"/>
        <v>0.130318437288859-0.137143638735844i</v>
      </c>
      <c r="S3662" t="str">
        <f t="shared" si="1942"/>
        <v>0.791050171109993i</v>
      </c>
      <c r="T3662" t="str">
        <f t="shared" si="1943"/>
        <v>0.108487498888636+0.103088422116139i</v>
      </c>
      <c r="U3662" t="str">
        <f t="shared" si="1944"/>
        <v>0.0000500000000000001-0.000139550840954594i</v>
      </c>
      <c r="V3662" t="str">
        <f t="shared" si="1945"/>
        <v>3.33333333333333E-06-0.000153505925050053i</v>
      </c>
      <c r="W3662" t="str">
        <f t="shared" si="1946"/>
        <v>0.0000141108251951023-0.0000750973673440828i</v>
      </c>
      <c r="X3662" t="str">
        <f t="shared" si="1947"/>
        <v>0.0000142135058337468-0.0000750571998216186i</v>
      </c>
      <c r="Y3662" t="str">
        <f t="shared" si="1948"/>
        <v>0.009+1.08573442108063i</v>
      </c>
      <c r="Z3662" t="str">
        <f t="shared" si="1949"/>
        <v>-0.000966303341701446-0.000191311891386914i</v>
      </c>
      <c r="AA3662" t="str">
        <f t="shared" si="1950"/>
        <v>0.107062843054798-12.8945002257734i</v>
      </c>
      <c r="AB3662" t="str">
        <f t="shared" si="1951"/>
        <v>0.749416743996437+0.712120663094204i</v>
      </c>
      <c r="AC3662" t="str">
        <f t="shared" si="1952"/>
        <v>1.13529920085203-0.132049979647737i</v>
      </c>
      <c r="AD3662" t="str">
        <f t="shared" si="1953"/>
        <v>0.579310025273263+0.694634982169827i</v>
      </c>
      <c r="AE3662" t="str">
        <f t="shared" si="1954"/>
        <v>-0.000426897281040277-0.000782057001167855i</v>
      </c>
      <c r="AF3662" t="str">
        <f t="shared" si="1955"/>
        <v>-15.0855333608313-0.206020861019145i</v>
      </c>
      <c r="AG3662" t="str">
        <f t="shared" si="1956"/>
        <v>1.0326487565161-0.0267718680332809i</v>
      </c>
      <c r="AH3662" t="str">
        <f t="shared" si="1957"/>
        <v>0.00577805457743+0.0116597109765118i</v>
      </c>
      <c r="AI3662">
        <f t="shared" si="1958"/>
        <v>-37.712538455909581</v>
      </c>
      <c r="AJ3662">
        <f t="shared" si="1959"/>
        <v>63.638950088829667</v>
      </c>
      <c r="AK3662"/>
      <c r="AL3662"/>
      <c r="AM3662"/>
      <c r="AN3662"/>
    </row>
    <row r="3663" spans="1:40" x14ac:dyDescent="0.25">
      <c r="A3663"/>
      <c r="B3663">
        <f t="shared" si="1925"/>
        <v>1729000</v>
      </c>
      <c r="C3663" s="186" t="str">
        <f t="shared" si="1928"/>
        <v>-2.5565409367189E-08+0.00141643871613068i</v>
      </c>
      <c r="D3663" s="158" t="str">
        <f t="shared" si="1929"/>
        <v>-5.95700615300743+0.0108593634903352i</v>
      </c>
      <c r="E3663" t="str">
        <f t="shared" si="1930"/>
        <v>2870</v>
      </c>
      <c r="F3663" t="str">
        <f t="shared" si="1931"/>
        <v>0.777000777000777</v>
      </c>
      <c r="G3663" t="str">
        <f t="shared" si="1926"/>
        <v>0.777000777000777</v>
      </c>
      <c r="H3663" t="str">
        <f t="shared" si="1932"/>
        <v>9.12853361981715+0.216761232387638i</v>
      </c>
      <c r="I3663" t="str">
        <f t="shared" si="1933"/>
        <v>6789.76712257094i</v>
      </c>
      <c r="J3663" t="str">
        <f t="shared" si="1927"/>
        <v>-39431.8979673556+1468.46910601485i</v>
      </c>
      <c r="K3663" t="str">
        <f t="shared" si="1934"/>
        <v>0.00640357410490708-0.171951237991208i</v>
      </c>
      <c r="L3663" t="str">
        <f t="shared" si="1935"/>
        <v>0.000475048600334036-0.0106908827301914i</v>
      </c>
      <c r="M3663" t="str">
        <f t="shared" si="1936"/>
        <v>0.00687862270524112-0.182642120721399i</v>
      </c>
      <c r="N3663" t="str">
        <f t="shared" si="1937"/>
        <v>-7.6679589045296i</v>
      </c>
      <c r="O3663" t="str">
        <f t="shared" si="1938"/>
        <v>0.184951714996977-0.982747609063322i</v>
      </c>
      <c r="P3663" t="str">
        <f t="shared" si="1939"/>
        <v>0.815048285003023+0.982747609063322i</v>
      </c>
      <c r="Q3663" t="str">
        <f t="shared" si="1940"/>
        <v>-0.815048285003023+6.68521129546628i</v>
      </c>
      <c r="R3663" t="str">
        <f t="shared" si="1941"/>
        <v>0.130203846180264-0.137792309894192i</v>
      </c>
      <c r="S3663" t="str">
        <f t="shared" si="1942"/>
        <v>0.79150795477383i</v>
      </c>
      <c r="T3663" t="str">
        <f t="shared" si="1943"/>
        <v>0.109063709387914+0.103057379993827i</v>
      </c>
      <c r="U3663" t="str">
        <f t="shared" si="1944"/>
        <v>0.0000500000000000001-0.000139470129074343i</v>
      </c>
      <c r="V3663" t="str">
        <f t="shared" si="1945"/>
        <v>3.33333333333333E-06-0.000153417141981777i</v>
      </c>
      <c r="W3663" t="str">
        <f t="shared" si="1946"/>
        <v>0.000014110417466166-0.0000750561724539131i</v>
      </c>
      <c r="X3663" t="str">
        <f t="shared" si="1947"/>
        <v>0.0000142129815800431-0.0000750160282861024i</v>
      </c>
      <c r="Y3663" t="str">
        <f t="shared" si="1948"/>
        <v>0.009+1.08636273961135i</v>
      </c>
      <c r="Z3663" t="str">
        <f t="shared" si="1949"/>
        <v>-0.000965214820150139-0.000191185437866669i</v>
      </c>
      <c r="AA3663" t="str">
        <f t="shared" si="1950"/>
        <v>0.106939020858757-12.8870424704008i</v>
      </c>
      <c r="AB3663" t="str">
        <f t="shared" si="1951"/>
        <v>0.753397126995853+0.711906228376212i</v>
      </c>
      <c r="AC3663" t="str">
        <f t="shared" si="1952"/>
        <v>1.13520639788922-0.132705114673421i</v>
      </c>
      <c r="AD3663" t="str">
        <f t="shared" si="1953"/>
        <v>0.582396989396326+0.695198061873961i</v>
      </c>
      <c r="AE3663" t="str">
        <f t="shared" si="1954"/>
        <v>-0.000429226459512723-0.000782361295690364i</v>
      </c>
      <c r="AF3663" t="str">
        <f t="shared" si="1955"/>
        <v>-15.0855397728246-0.205901868897303i</v>
      </c>
      <c r="AG3663" t="str">
        <f t="shared" si="1956"/>
        <v>1.03265720704328-0.0269003319917384i</v>
      </c>
      <c r="AH3663" t="str">
        <f t="shared" si="1957"/>
        <v>0.00581044966991613+0.0116660435970661i</v>
      </c>
      <c r="AI3663">
        <f t="shared" si="1958"/>
        <v>-37.699142531631068</v>
      </c>
      <c r="AJ3663">
        <f t="shared" si="1959"/>
        <v>63.523704765887842</v>
      </c>
      <c r="AK3663"/>
      <c r="AL3663"/>
      <c r="AM3663"/>
      <c r="AN3663"/>
    </row>
    <row r="3664" spans="1:40" x14ac:dyDescent="0.25">
      <c r="A3664"/>
      <c r="B3664">
        <f t="shared" si="1925"/>
        <v>1730000</v>
      </c>
      <c r="C3664" s="186" t="str">
        <f t="shared" si="1928"/>
        <v>-2.55358625226663E-08+0.00141561996542825i</v>
      </c>
      <c r="D3664" s="158" t="str">
        <f t="shared" si="1929"/>
        <v>-5.95700615278091+0.0108530864016166i</v>
      </c>
      <c r="E3664" t="str">
        <f t="shared" si="1930"/>
        <v>2870</v>
      </c>
      <c r="F3664" t="str">
        <f t="shared" si="1931"/>
        <v>0.777000777000777</v>
      </c>
      <c r="G3664" t="str">
        <f t="shared" si="1926"/>
        <v>0.777000777000777</v>
      </c>
      <c r="H3664" t="str">
        <f t="shared" si="1932"/>
        <v>9.12854002093074+0.216636100456398i</v>
      </c>
      <c r="I3664" t="str">
        <f t="shared" si="1933"/>
        <v>6793.69411338793i</v>
      </c>
      <c r="J3664" t="str">
        <f t="shared" si="1927"/>
        <v>-39477.5246895652+1469.31842302238i</v>
      </c>
      <c r="K3664" t="str">
        <f t="shared" si="1934"/>
        <v>0.0063961831321485-0.17185211426055i</v>
      </c>
      <c r="L3664" t="str">
        <f t="shared" si="1935"/>
        <v>0.000474500650581883-0.0106847273632248i</v>
      </c>
      <c r="M3664" t="str">
        <f t="shared" si="1936"/>
        <v>0.00687068378273038-0.182536841623775i</v>
      </c>
      <c r="N3664" t="str">
        <f t="shared" si="1937"/>
        <v>-7.67239381424882i</v>
      </c>
      <c r="O3664" t="str">
        <f t="shared" si="1938"/>
        <v>0.180591513509708-0.983558186000337i</v>
      </c>
      <c r="P3664" t="str">
        <f t="shared" si="1939"/>
        <v>0.819408486490292+0.983558186000337i</v>
      </c>
      <c r="Q3664" t="str">
        <f t="shared" si="1940"/>
        <v>-0.819408486490292+6.68883562824848i</v>
      </c>
      <c r="R3664" t="str">
        <f t="shared" si="1941"/>
        <v>0.130085329218715-0.138439866171815i</v>
      </c>
      <c r="S3664" t="str">
        <f t="shared" si="1942"/>
        <v>0.791965738437667i</v>
      </c>
      <c r="T3664" t="str">
        <f t="shared" si="1943"/>
        <v>0.109639630841973+0.103023123814607i</v>
      </c>
      <c r="U3664" t="str">
        <f t="shared" si="1944"/>
        <v>0.0000500000000000001-0.000139389510502623i</v>
      </c>
      <c r="V3664" t="str">
        <f t="shared" si="1945"/>
        <v>3.33333333333333E-06-0.000153328461552886i</v>
      </c>
      <c r="W3664" t="str">
        <f t="shared" si="1946"/>
        <v>0.000014110009531634-0.0000750150263162985i</v>
      </c>
      <c r="X3664" t="str">
        <f t="shared" si="1947"/>
        <v>0.0000142124573229493-0.0000749749054759131i</v>
      </c>
      <c r="Y3664" t="str">
        <f t="shared" si="1948"/>
        <v>0.009+1.08699105814207i</v>
      </c>
      <c r="Z3664" t="str">
        <f t="shared" si="1949"/>
        <v>-0.000964128183481246-0.000191059146153126i</v>
      </c>
      <c r="AA3664" t="str">
        <f t="shared" si="1950"/>
        <v>0.106815413343523-12.8795933366672i</v>
      </c>
      <c r="AB3664" t="str">
        <f t="shared" si="1951"/>
        <v>0.757375513310589+0.711669591394479i</v>
      </c>
      <c r="AC3664" t="str">
        <f t="shared" si="1952"/>
        <v>1.13510960714957-0.133359277402644i</v>
      </c>
      <c r="AD3664" t="str">
        <f t="shared" si="1953"/>
        <v>0.58548630987028+0.695747457015274i</v>
      </c>
      <c r="AE3664" t="str">
        <f t="shared" si="1954"/>
        <v>-0.000431554937312824-0.000782652246341992i</v>
      </c>
      <c r="AF3664" t="str">
        <f t="shared" si="1955"/>
        <v>-15.0855461737117-0.205783014054781i</v>
      </c>
      <c r="AG3664" t="str">
        <f t="shared" si="1956"/>
        <v>1.03266500945033-0.027028762663663i</v>
      </c>
      <c r="AH3664" t="str">
        <f t="shared" si="1957"/>
        <v>0.00584284383775254+0.0116721957313816i</v>
      </c>
      <c r="AI3664">
        <f t="shared" si="1958"/>
        <v>-37.685839929266699</v>
      </c>
      <c r="AJ3664">
        <f t="shared" si="1959"/>
        <v>63.408463566861187</v>
      </c>
      <c r="AK3664"/>
      <c r="AL3664"/>
      <c r="AM3664"/>
      <c r="AN3664"/>
    </row>
    <row r="3665" spans="1:40" x14ac:dyDescent="0.25">
      <c r="A3665"/>
      <c r="B3665">
        <f t="shared" si="1925"/>
        <v>1731000</v>
      </c>
      <c r="C3665" s="186" t="str">
        <f t="shared" si="1928"/>
        <v>-2.55063668710535E-08+0.00141480216071161i</v>
      </c>
      <c r="D3665" s="158" t="str">
        <f t="shared" si="1929"/>
        <v>-5.95700615255477+0.0108468165654557i</v>
      </c>
      <c r="E3665" t="str">
        <f t="shared" si="1930"/>
        <v>2870</v>
      </c>
      <c r="F3665" t="str">
        <f t="shared" si="1931"/>
        <v>0.777000777000777</v>
      </c>
      <c r="G3665" t="str">
        <f t="shared" si="1926"/>
        <v>0.777000777000777</v>
      </c>
      <c r="H3665" t="str">
        <f t="shared" si="1932"/>
        <v>9.12854641096338+0.216511112819772i</v>
      </c>
      <c r="I3665" t="str">
        <f t="shared" si="1933"/>
        <v>6797.62110420491i</v>
      </c>
      <c r="J3665" t="str">
        <f t="shared" si="1927"/>
        <v>-39523.1777932274+1470.1677400299i</v>
      </c>
      <c r="K3665" t="str">
        <f t="shared" si="1934"/>
        <v>0.0063888049422651-0.171753104590812i</v>
      </c>
      <c r="L3665" t="str">
        <f t="shared" si="1935"/>
        <v>0.000473953647718954-0.0106785790661521i</v>
      </c>
      <c r="M3665" t="str">
        <f t="shared" si="1936"/>
        <v>0.00686275858998405-0.182431683656964i</v>
      </c>
      <c r="N3665" t="str">
        <f t="shared" si="1937"/>
        <v>-7.67682872396803i</v>
      </c>
      <c r="O3665" t="str">
        <f t="shared" si="1938"/>
        <v>0.176227760077771-0.984349417929412i</v>
      </c>
      <c r="P3665" t="str">
        <f t="shared" si="1939"/>
        <v>0.823772239922229+0.984349417929412i</v>
      </c>
      <c r="Q3665" t="str">
        <f t="shared" si="1940"/>
        <v>-0.823772239922229+6.69247930603862i</v>
      </c>
      <c r="R3665" t="str">
        <f t="shared" si="1941"/>
        <v>0.12996289711953-0.139086282410956i</v>
      </c>
      <c r="S3665" t="str">
        <f t="shared" si="1942"/>
        <v>0.792423522101504i</v>
      </c>
      <c r="T3665" t="str">
        <f t="shared" si="1943"/>
        <v>0.110215241784094+0.102985656677973i</v>
      </c>
      <c r="U3665" t="str">
        <f t="shared" si="1944"/>
        <v>0.0000500000000000001-0.000139308985077723i</v>
      </c>
      <c r="V3665" t="str">
        <f t="shared" si="1945"/>
        <v>3.33333333333333E-06-0.000153239883585495i</v>
      </c>
      <c r="W3665" t="str">
        <f t="shared" si="1946"/>
        <v>0.0000141096013915551-0.0000749739288464767i</v>
      </c>
      <c r="X3665" t="str">
        <f t="shared" si="1947"/>
        <v>0.0000142119330620471-0.0000749338313063357i</v>
      </c>
      <c r="Y3665" t="str">
        <f t="shared" si="1948"/>
        <v>0.009+1.08761937667279i</v>
      </c>
      <c r="Z3665" t="str">
        <f t="shared" si="1949"/>
        <v>-0.000963043427339549-0.000190933015924304i</v>
      </c>
      <c r="AA3665" t="str">
        <f t="shared" si="1950"/>
        <v>0.106692020013092-12.8721528096305i</v>
      </c>
      <c r="AB3665" t="str">
        <f t="shared" si="1951"/>
        <v>0.761351754651501+0.711410773559882i</v>
      </c>
      <c r="AC3665" t="str">
        <f t="shared" si="1952"/>
        <v>1.13500883848647-0.134012442059002i</v>
      </c>
      <c r="AD3665" t="str">
        <f t="shared" si="1953"/>
        <v>0.588577926082107+0.696283158314444i</v>
      </c>
      <c r="AE3665" t="str">
        <f t="shared" si="1954"/>
        <v>-0.000433882659836238-0.000782929877715274i</v>
      </c>
      <c r="AF3665" t="str">
        <f t="shared" si="1955"/>
        <v>-15.0855525635182-0.205664296254316i</v>
      </c>
      <c r="AG3665" t="str">
        <f t="shared" si="1956"/>
        <v>1.03267216440528-0.0271571572766383i</v>
      </c>
      <c r="AH3665" t="str">
        <f t="shared" si="1957"/>
        <v>0.00587523642181112+0.0116781677002058i</v>
      </c>
      <c r="AI3665">
        <f t="shared" si="1958"/>
        <v>-37.672630099743913</v>
      </c>
      <c r="AJ3665">
        <f t="shared" si="1959"/>
        <v>63.29322633426866</v>
      </c>
      <c r="AK3665"/>
      <c r="AL3665"/>
      <c r="AM3665"/>
      <c r="AN3665"/>
    </row>
    <row r="3666" spans="1:40" x14ac:dyDescent="0.25">
      <c r="A3666"/>
      <c r="B3666">
        <f t="shared" si="1925"/>
        <v>1732000</v>
      </c>
      <c r="C3666" s="186" t="str">
        <f t="shared" si="1928"/>
        <v>-2.54769222941565E-08+0.00141398530034222i</v>
      </c>
      <c r="D3666" s="158" t="str">
        <f t="shared" si="1929"/>
        <v>-5.95700615232903+0.0108405539692904i</v>
      </c>
      <c r="E3666" t="str">
        <f t="shared" si="1930"/>
        <v>2870</v>
      </c>
      <c r="F3666" t="str">
        <f t="shared" si="1931"/>
        <v>0.777000777000777</v>
      </c>
      <c r="G3666" t="str">
        <f t="shared" si="1926"/>
        <v>0.777000777000777</v>
      </c>
      <c r="H3666" t="str">
        <f t="shared" si="1932"/>
        <v>9.12855278994065+0.216386269228478i</v>
      </c>
      <c r="I3666" t="str">
        <f t="shared" si="1933"/>
        <v>6801.5480950219i</v>
      </c>
      <c r="J3666" t="str">
        <f t="shared" si="1927"/>
        <v>-39568.8572783421+1471.01705703743i</v>
      </c>
      <c r="K3666" t="str">
        <f t="shared" si="1934"/>
        <v>0.00638143950580932-0.171654208785505i</v>
      </c>
      <c r="L3666" t="str">
        <f t="shared" si="1935"/>
        <v>0.000473407589566227-0.0106724378268242i</v>
      </c>
      <c r="M3666" t="str">
        <f t="shared" si="1936"/>
        <v>0.00685484709537555-0.182326646612329i</v>
      </c>
      <c r="N3666" t="str">
        <f t="shared" si="1937"/>
        <v>-7.68126363368725i</v>
      </c>
      <c r="O3666" t="str">
        <f t="shared" si="1938"/>
        <v>0.171860540529163-0.985121289288291i</v>
      </c>
      <c r="P3666" t="str">
        <f t="shared" si="1939"/>
        <v>0.828139459470837+0.985121289288291i</v>
      </c>
      <c r="Q3666" t="str">
        <f t="shared" si="1940"/>
        <v>-0.828139459470837+6.69614234439896i</v>
      </c>
      <c r="R3666" t="str">
        <f t="shared" si="1941"/>
        <v>0.129836560798068-0.139731533564597i</v>
      </c>
      <c r="S3666" t="str">
        <f t="shared" si="1942"/>
        <v>0.792881305765341i</v>
      </c>
      <c r="T3666" t="str">
        <f t="shared" si="1943"/>
        <v>0.110790520789291+0.102944981861653i</v>
      </c>
      <c r="U3666" t="str">
        <f t="shared" si="1944"/>
        <v>0.0000499999999999999-0.000139228552638302i</v>
      </c>
      <c r="V3666" t="str">
        <f t="shared" si="1945"/>
        <v>3.33333333333333E-06-0.000153151407902132i</v>
      </c>
      <c r="W3666" t="str">
        <f t="shared" si="1946"/>
        <v>0.0000141091930459788-0.0000749328799598805i</v>
      </c>
      <c r="X3666" t="str">
        <f t="shared" si="1947"/>
        <v>0.0000142114087969203-0.0000748928056928515i</v>
      </c>
      <c r="Y3666" t="str">
        <f t="shared" si="1948"/>
        <v>0.009+1.0882476952035i</v>
      </c>
      <c r="Z3666" t="str">
        <f t="shared" si="1949"/>
        <v>-0.000961960547382407-0.000190807046859094i</v>
      </c>
      <c r="AA3666" t="str">
        <f t="shared" si="1950"/>
        <v>0.106568840372891-12.8647208743833i</v>
      </c>
      <c r="AB3666" t="str">
        <f t="shared" si="1951"/>
        <v>0.765325703017725+0.711129797514518i</v>
      </c>
      <c r="AC3666" t="str">
        <f t="shared" si="1952"/>
        <v>1.13490410195927-0.134664582970518i</v>
      </c>
      <c r="AD3666" t="str">
        <f t="shared" si="1953"/>
        <v>0.591671777387936+0.696805156758761i</v>
      </c>
      <c r="AE3666" t="str">
        <f t="shared" si="1954"/>
        <v>-0.000436209572649493-0.000783194214567805i</v>
      </c>
      <c r="AF3666" t="str">
        <f t="shared" si="1955"/>
        <v>-15.0855589422697-0.205545715259188i</v>
      </c>
      <c r="AG3666" t="str">
        <f t="shared" si="1956"/>
        <v>1.03267867258704-0.0272855130631244i</v>
      </c>
      <c r="AH3666" t="str">
        <f t="shared" si="1957"/>
        <v>0.00590762676509957+0.0116839598253392i</v>
      </c>
      <c r="AI3666">
        <f t="shared" si="1958"/>
        <v>-37.659512499518698</v>
      </c>
      <c r="AJ3666">
        <f t="shared" si="1959"/>
        <v>63.177992910812875</v>
      </c>
      <c r="AK3666"/>
      <c r="AL3666"/>
      <c r="AM3666"/>
      <c r="AN3666"/>
    </row>
    <row r="3667" spans="1:40" x14ac:dyDescent="0.25">
      <c r="A3667"/>
      <c r="B3667">
        <f t="shared" si="1925"/>
        <v>1733000</v>
      </c>
      <c r="C3667" s="186" t="str">
        <f t="shared" si="1928"/>
        <v>-2.54475286741214E-08+0.0014131693826853i</v>
      </c>
      <c r="D3667" s="158" t="str">
        <f t="shared" si="1929"/>
        <v>-5.95700615210368+0.0108342986005873i</v>
      </c>
      <c r="E3667" t="str">
        <f t="shared" si="1930"/>
        <v>2870</v>
      </c>
      <c r="F3667" t="str">
        <f t="shared" si="1931"/>
        <v>0.777000777000777</v>
      </c>
      <c r="G3667" t="str">
        <f t="shared" si="1926"/>
        <v>0.777000777000777</v>
      </c>
      <c r="H3667" t="str">
        <f t="shared" si="1932"/>
        <v>9.12855915788802+0.216261569433813i</v>
      </c>
      <c r="I3667" t="str">
        <f t="shared" si="1933"/>
        <v>6805.47508583889i</v>
      </c>
      <c r="J3667" t="str">
        <f t="shared" si="1927"/>
        <v>-39614.5631449095+1471.86637404496i</v>
      </c>
      <c r="K3667" t="str">
        <f t="shared" si="1934"/>
        <v>0.00637408679341809-0.171555426648589i</v>
      </c>
      <c r="L3667" t="str">
        <f t="shared" si="1935"/>
        <v>0.000472862473950944-0.0106663036331197i</v>
      </c>
      <c r="M3667" t="str">
        <f t="shared" si="1936"/>
        <v>0.00684694926736903-0.182221730281709i</v>
      </c>
      <c r="N3667" t="str">
        <f t="shared" si="1937"/>
        <v>-7.68569854340647i</v>
      </c>
      <c r="O3667" t="str">
        <f t="shared" si="1938"/>
        <v>0.167489940760076-0.985873784895504i</v>
      </c>
      <c r="P3667" t="str">
        <f t="shared" si="1939"/>
        <v>0.832510059239924+0.985873784895504i</v>
      </c>
      <c r="Q3667" t="str">
        <f t="shared" si="1940"/>
        <v>-0.832510059239924+6.69982475851097i</v>
      </c>
      <c r="R3667" t="str">
        <f t="shared" si="1941"/>
        <v>0.129706331368347-0.140375594698421i</v>
      </c>
      <c r="S3667" t="str">
        <f t="shared" si="1942"/>
        <v>0.793339089429178i</v>
      </c>
      <c r="T3667" t="str">
        <f t="shared" si="1943"/>
        <v>0.111365446476125+0.102901102820964i</v>
      </c>
      <c r="U3667" t="str">
        <f t="shared" si="1944"/>
        <v>0.0000499999999999999-0.000139148213023392i</v>
      </c>
      <c r="V3667" t="str">
        <f t="shared" si="1945"/>
        <v>3.33333333333333E-06-0.000153063034325731i</v>
      </c>
      <c r="W3667" t="str">
        <f t="shared" si="1946"/>
        <v>0.0000141087844949542-0.000074891879572137i</v>
      </c>
      <c r="X3667" t="str">
        <f t="shared" si="1947"/>
        <v>0.0000142108845271537-0.0000748518285511347i</v>
      </c>
      <c r="Y3667" t="str">
        <f t="shared" si="1948"/>
        <v>0.009+1.08887601373422i</v>
      </c>
      <c r="Z3667" t="str">
        <f t="shared" si="1949"/>
        <v>-0.000960879539279667-0.000190681238637246i</v>
      </c>
      <c r="AA3667" t="str">
        <f t="shared" si="1950"/>
        <v>0.106445873929774-12.8572975160523i</v>
      </c>
      <c r="AB3667" t="str">
        <f t="shared" si="1951"/>
        <v>0.769297210709218+0.710826687127241i</v>
      </c>
      <c r="AC3667" t="str">
        <f t="shared" si="1952"/>
        <v>1.134795407832-0.135315674571674i</v>
      </c>
      <c r="AD3667" t="str">
        <f t="shared" si="1953"/>
        <v>0.594767803114187+0.697313443602072i</v>
      </c>
      <c r="AE3667" t="str">
        <f t="shared" si="1954"/>
        <v>-0.000438535621490294-0.000783445281821245i</v>
      </c>
      <c r="AF3667" t="str">
        <f t="shared" si="1955"/>
        <v>-15.0855653099917-0.205427270833226i</v>
      </c>
      <c r="AG3667" t="str">
        <f t="shared" si="1956"/>
        <v>1.03268453468542-0.0274138272604966i</v>
      </c>
      <c r="AH3667" t="str">
        <f t="shared" si="1957"/>
        <v>0.00594001421275447+0.0116895724296247i</v>
      </c>
      <c r="AI3667">
        <f t="shared" si="1958"/>
        <v>-37.646486590509582</v>
      </c>
      <c r="AJ3667">
        <f t="shared" si="1959"/>
        <v>63.062763139375285</v>
      </c>
      <c r="AK3667"/>
      <c r="AL3667"/>
      <c r="AM3667"/>
      <c r="AN3667"/>
    </row>
    <row r="3668" spans="1:40" x14ac:dyDescent="0.25">
      <c r="A3668"/>
      <c r="B3668">
        <f t="shared" si="1925"/>
        <v>1734000</v>
      </c>
      <c r="C3668" s="186" t="str">
        <f t="shared" si="1928"/>
        <v>-2.54181858934354E-08+0.00141235440610989i</v>
      </c>
      <c r="D3668" s="158" t="str">
        <f t="shared" si="1929"/>
        <v>-5.95700615187872+0.0108280504468425i</v>
      </c>
      <c r="E3668" t="str">
        <f t="shared" si="1930"/>
        <v>2870</v>
      </c>
      <c r="F3668" t="str">
        <f t="shared" si="1931"/>
        <v>0.777000777000777</v>
      </c>
      <c r="G3668" t="str">
        <f t="shared" si="1926"/>
        <v>0.777000777000777</v>
      </c>
      <c r="H3668" t="str">
        <f t="shared" si="1932"/>
        <v>9.12856551483091+0.216137013187639i</v>
      </c>
      <c r="I3668" t="str">
        <f t="shared" si="1933"/>
        <v>6809.40207665588i</v>
      </c>
      <c r="J3668" t="str">
        <f t="shared" si="1927"/>
        <v>-39660.2953929294+1472.71569105249i</v>
      </c>
      <c r="K3668" t="str">
        <f t="shared" si="1934"/>
        <v>0.00636674677581293-0.171456757984472i</v>
      </c>
      <c r="L3668" t="str">
        <f t="shared" si="1935"/>
        <v>0.000472318298706586-0.010660176472945i</v>
      </c>
      <c r="M3668" t="str">
        <f t="shared" si="1936"/>
        <v>0.00683906507451952-0.182116934457417i</v>
      </c>
      <c r="N3668" t="str">
        <f t="shared" si="1937"/>
        <v>-7.69013345312569i</v>
      </c>
      <c r="O3668" t="str">
        <f t="shared" si="1938"/>
        <v>0.163116046733182-0.986606889950672i</v>
      </c>
      <c r="P3668" t="str">
        <f t="shared" si="1939"/>
        <v>0.836883953266818+0.986606889950672i</v>
      </c>
      <c r="Q3668" t="str">
        <f t="shared" si="1940"/>
        <v>-0.836883953266818+6.70352656317502i</v>
      </c>
      <c r="R3668" t="str">
        <f t="shared" si="1941"/>
        <v>0.129572220141652-0.141018440992764i</v>
      </c>
      <c r="S3668" t="str">
        <f t="shared" si="1942"/>
        <v>0.793796873093013i</v>
      </c>
      <c r="T3668" t="str">
        <f t="shared" si="1943"/>
        <v>0.111939997508508+0.102854023188163i</v>
      </c>
      <c r="U3668" t="str">
        <f t="shared" si="1944"/>
        <v>0.0000499999999999999-0.000139067966072398i</v>
      </c>
      <c r="V3668" t="str">
        <f t="shared" si="1945"/>
        <v>3.33333333333333E-06-0.000152974762679638i</v>
      </c>
      <c r="W3668" t="str">
        <f t="shared" si="1946"/>
        <v>0.0000141083757385306-0.0000748509275990696i</v>
      </c>
      <c r="X3668" t="str">
        <f t="shared" si="1947"/>
        <v>0.0000142103602523336-0.000074810899797057i</v>
      </c>
      <c r="Y3668" t="str">
        <f t="shared" si="1948"/>
        <v>0.009+1.08950433226494i</v>
      </c>
      <c r="Z3668" t="str">
        <f t="shared" si="1949"/>
        <v>-0.00095980039871371-0.000190555590939371i</v>
      </c>
      <c r="AA3668" t="str">
        <f t="shared" si="1950"/>
        <v>0.106323120192016-12.8498827197987i</v>
      </c>
      <c r="AB3668" t="str">
        <f t="shared" si="1951"/>
        <v>0.773266130339214+0.710501467489184i</v>
      </c>
      <c r="AC3668" t="str">
        <f t="shared" si="1952"/>
        <v>1.13468276657194-0.135965691405427i</v>
      </c>
      <c r="AD3668" t="str">
        <f t="shared" si="1953"/>
        <v>0.597865942558748+0.697808010364932i</v>
      </c>
      <c r="AE3668" t="str">
        <f t="shared" si="1954"/>
        <v>-0.00044086075226792-0.000783683104560692i</v>
      </c>
      <c r="AF3668" t="str">
        <f t="shared" si="1955"/>
        <v>-15.0855716667096-0.205308962740797i</v>
      </c>
      <c r="AG3668" t="str">
        <f t="shared" si="1956"/>
        <v>1.03268975140107-0.0275420971110871i</v>
      </c>
      <c r="AH3668" t="str">
        <f t="shared" si="1957"/>
        <v>0.00597239811203583+0.011695005836945i</v>
      </c>
      <c r="AI3668">
        <f t="shared" si="1958"/>
        <v>-37.633551840027508</v>
      </c>
      <c r="AJ3668">
        <f t="shared" si="1959"/>
        <v>62.947536863020986</v>
      </c>
      <c r="AK3668"/>
      <c r="AL3668"/>
      <c r="AM3668"/>
      <c r="AN3668"/>
    </row>
    <row r="3669" spans="1:40" x14ac:dyDescent="0.25">
      <c r="A3669"/>
      <c r="B3669">
        <f t="shared" si="1925"/>
        <v>1735000</v>
      </c>
      <c r="C3669" s="186" t="str">
        <f t="shared" si="1928"/>
        <v>-2.5388893834923E-08+0.00141154036898874i</v>
      </c>
      <c r="D3669" s="158" t="str">
        <f t="shared" si="1929"/>
        <v>-5.95700615165415+0.0108218094955803i</v>
      </c>
      <c r="E3669" t="str">
        <f t="shared" si="1930"/>
        <v>2870</v>
      </c>
      <c r="F3669" t="str">
        <f t="shared" si="1931"/>
        <v>0.777000777000777</v>
      </c>
      <c r="G3669" t="str">
        <f t="shared" si="1926"/>
        <v>0.777000777000777</v>
      </c>
      <c r="H3669" t="str">
        <f t="shared" si="1932"/>
        <v>9.12857186079464+0.216012600242392i</v>
      </c>
      <c r="I3669" t="str">
        <f t="shared" si="1933"/>
        <v>6813.32906747286i</v>
      </c>
      <c r="J3669" t="str">
        <f t="shared" si="1927"/>
        <v>-39706.0540224018+1473.56500806001i</v>
      </c>
      <c r="K3669" t="str">
        <f t="shared" si="1934"/>
        <v>0.00635941942379939-0.171358202598013i</v>
      </c>
      <c r="L3669" t="str">
        <f t="shared" si="1935"/>
        <v>0.000471775061672847-0.010654056334234i</v>
      </c>
      <c r="M3669" t="str">
        <f t="shared" si="1936"/>
        <v>0.00683119448547224-0.182012258932247i</v>
      </c>
      <c r="N3669" t="str">
        <f t="shared" si="1937"/>
        <v>-7.69456836284491i</v>
      </c>
      <c r="O3669" t="str">
        <f t="shared" si="1938"/>
        <v>0.158738944475943-0.987320590034799i</v>
      </c>
      <c r="P3669" t="str">
        <f t="shared" si="1939"/>
        <v>0.841261055524057+0.987320590034799i</v>
      </c>
      <c r="Q3669" t="str">
        <f t="shared" si="1940"/>
        <v>-0.841261055524057+6.70724777281011i</v>
      </c>
      <c r="R3669" t="str">
        <f t="shared" si="1941"/>
        <v>0.129434238625109-0.141660047744544i</v>
      </c>
      <c r="S3669" t="str">
        <f t="shared" si="1942"/>
        <v>0.79425465675685i</v>
      </c>
      <c r="T3669" t="str">
        <f t="shared" si="1943"/>
        <v>0.112514152597502+0.10280374677177i</v>
      </c>
      <c r="U3669" t="str">
        <f t="shared" si="1944"/>
        <v>0.00005-0.000138987811625094i</v>
      </c>
      <c r="V3669" t="str">
        <f t="shared" si="1945"/>
        <v>3.33333333333333E-06-0.000152886592787604i</v>
      </c>
      <c r="W3669" t="str">
        <f t="shared" si="1946"/>
        <v>0.0000141079667767573-0.0000748100239566939i</v>
      </c>
      <c r="X3669" t="str">
        <f t="shared" si="1947"/>
        <v>0.0000142098359720474-0.0000747700193466809i</v>
      </c>
      <c r="Y3669" t="str">
        <f t="shared" si="1948"/>
        <v>0.009+1.09013265079566i</v>
      </c>
      <c r="Z3669" t="str">
        <f t="shared" si="1949"/>
        <v>-0.000958723121379307-0.00019043010344693i</v>
      </c>
      <c r="AA3669" t="str">
        <f t="shared" si="1950"/>
        <v>0.106200578669309-12.8424764708177i</v>
      </c>
      <c r="AB3669" t="str">
        <f t="shared" si="1951"/>
        <v>0.777232314846652+0.71015416490908i</v>
      </c>
      <c r="AC3669" t="str">
        <f t="shared" si="1952"/>
        <v>1.13456618884836-0.136614608125217i</v>
      </c>
      <c r="AD3669" t="str">
        <f t="shared" si="1953"/>
        <v>0.600966134992093+0.698288848834574i</v>
      </c>
      <c r="AE3669" t="str">
        <f t="shared" si="1954"/>
        <v>-0.000443184911063471-0.000783907708033692i</v>
      </c>
      <c r="AF3669" t="str">
        <f t="shared" si="1955"/>
        <v>-15.0855780124488-0.205190790746812i</v>
      </c>
      <c r="AG3669" t="str">
        <f t="shared" si="1956"/>
        <v>1.03269432344549-0.0276703198622221i</v>
      </c>
      <c r="AH3669" t="str">
        <f t="shared" si="1957"/>
        <v>0.00600477781231952+0.0117002603722133i</v>
      </c>
      <c r="AI3669">
        <f t="shared" si="1958"/>
        <v>-37.620707720711493</v>
      </c>
      <c r="AJ3669">
        <f t="shared" si="1959"/>
        <v>62.832313924998665</v>
      </c>
      <c r="AK3669"/>
      <c r="AL3669"/>
      <c r="AM3669"/>
      <c r="AN3669"/>
    </row>
    <row r="3670" spans="1:40" x14ac:dyDescent="0.25">
      <c r="A3670"/>
      <c r="B3670">
        <f t="shared" si="1925"/>
        <v>1736000</v>
      </c>
      <c r="C3670" s="186" t="str">
        <f t="shared" si="1928"/>
        <v>-2.53596523817465E-08+0.00141072726969838i</v>
      </c>
      <c r="D3670" s="158" t="str">
        <f t="shared" si="1929"/>
        <v>-5.95700615142996+0.0108155757343543i</v>
      </c>
      <c r="E3670" t="str">
        <f t="shared" si="1930"/>
        <v>2870</v>
      </c>
      <c r="F3670" t="str">
        <f t="shared" si="1931"/>
        <v>0.777000777000777</v>
      </c>
      <c r="G3670" t="str">
        <f t="shared" si="1926"/>
        <v>0.777000777000777</v>
      </c>
      <c r="H3670" t="str">
        <f t="shared" si="1932"/>
        <v>9.12857819580446+0.215888330351073i</v>
      </c>
      <c r="I3670" t="str">
        <f t="shared" si="1933"/>
        <v>6817.25605828985i</v>
      </c>
      <c r="J3670" t="str">
        <f t="shared" si="1927"/>
        <v>-39751.8390333268+1474.41432506754i</v>
      </c>
      <c r="K3670" t="str">
        <f t="shared" si="1934"/>
        <v>0.00635210470826694-0.171259760294514i</v>
      </c>
      <c r="L3670" t="str">
        <f t="shared" si="1935"/>
        <v>0.000471232760695628-0.0106479432049481i</v>
      </c>
      <c r="M3670" t="str">
        <f t="shared" si="1936"/>
        <v>0.00682333746896257-0.181907703499462i</v>
      </c>
      <c r="N3670" t="str">
        <f t="shared" si="1937"/>
        <v>-7.69900327256413i</v>
      </c>
      <c r="O3670" t="str">
        <f t="shared" si="1938"/>
        <v>0.154358720078922-0.98801487111055i</v>
      </c>
      <c r="P3670" t="str">
        <f t="shared" si="1939"/>
        <v>0.845641279921078+0.98801487111055i</v>
      </c>
      <c r="Q3670" t="str">
        <f t="shared" si="1940"/>
        <v>-0.845641279921078+6.71098840145358i</v>
      </c>
      <c r="R3670" t="str">
        <f t="shared" si="1941"/>
        <v>0.129292398520248-0.142300390369168i</v>
      </c>
      <c r="S3670" t="str">
        <f t="shared" si="1942"/>
        <v>0.794712440420687i</v>
      </c>
      <c r="T3670" t="str">
        <f t="shared" si="1943"/>
        <v>0.113087890503098+0.10275027755587i</v>
      </c>
      <c r="U3670" t="str">
        <f t="shared" si="1944"/>
        <v>0.00005-0.000138907749521624i</v>
      </c>
      <c r="V3670" t="str">
        <f t="shared" si="1945"/>
        <v>3.33333333333333E-06-0.000152798524473786i</v>
      </c>
      <c r="W3670" t="str">
        <f t="shared" si="1946"/>
        <v>0.0000141075576096834-0.0000747691685612197i</v>
      </c>
      <c r="X3670" t="str">
        <f t="shared" si="1947"/>
        <v>0.000014209311685884-0.000074729187116264i</v>
      </c>
      <c r="Y3670" t="str">
        <f t="shared" si="1948"/>
        <v>0.009+1.09076096932638i</v>
      </c>
      <c r="Z3670" t="str">
        <f t="shared" si="1949"/>
        <v>-0.000957647702983654-0.000190304775842248i</v>
      </c>
      <c r="AA3670" t="str">
        <f t="shared" si="1950"/>
        <v>0.106078248872757-12.8350787543389i</v>
      </c>
      <c r="AB3670" t="str">
        <f t="shared" si="1951"/>
        <v>0.781195617508468+0.709784806908441i</v>
      </c>
      <c r="AC3670" t="str">
        <f t="shared" si="1952"/>
        <v>1.13444568553106-0.137262399496931i</v>
      </c>
      <c r="AD3670" t="str">
        <f t="shared" si="1953"/>
        <v>0.60406831965845+0.698755951064998i</v>
      </c>
      <c r="AE3670" t="str">
        <f t="shared" si="1954"/>
        <v>-0.000445508044130247-0.000784119117649556i</v>
      </c>
      <c r="AF3670" t="str">
        <f t="shared" si="1955"/>
        <v>-15.0855843472344-0.205072754616719i</v>
      </c>
      <c r="AG3670" t="str">
        <f t="shared" si="1956"/>
        <v>1.03269825154094-0.0277984927662631i</v>
      </c>
      <c r="AH3670" t="str">
        <f t="shared" si="1957"/>
        <v>0.00603715266509182+0.0117053363613691i</v>
      </c>
      <c r="AI3670">
        <f t="shared" si="1958"/>
        <v>-37.6079537104617</v>
      </c>
      <c r="AJ3670">
        <f t="shared" si="1959"/>
        <v>62.717094168742278</v>
      </c>
      <c r="AK3670"/>
      <c r="AL3670"/>
      <c r="AM3670"/>
      <c r="AN3670"/>
    </row>
    <row r="3671" spans="1:40" x14ac:dyDescent="0.25">
      <c r="A3671"/>
      <c r="B3671">
        <f t="shared" si="1925"/>
        <v>1737000</v>
      </c>
      <c r="C3671" s="186" t="str">
        <f t="shared" si="1928"/>
        <v>-2.5330461417404E-08+0.00140991510661904i</v>
      </c>
      <c r="D3671" s="158" t="str">
        <f t="shared" si="1929"/>
        <v>-5.95700615120616+0.010809349150746i</v>
      </c>
      <c r="E3671" t="str">
        <f t="shared" si="1930"/>
        <v>2870</v>
      </c>
      <c r="F3671" t="str">
        <f t="shared" si="1931"/>
        <v>0.777000777000777</v>
      </c>
      <c r="G3671" t="str">
        <f t="shared" si="1926"/>
        <v>0.777000777000777</v>
      </c>
      <c r="H3671" t="str">
        <f t="shared" si="1932"/>
        <v>9.12858451988559+0.215764203267255i</v>
      </c>
      <c r="I3671" t="str">
        <f t="shared" si="1933"/>
        <v>6821.18304910684i</v>
      </c>
      <c r="J3671" t="str">
        <f t="shared" si="1927"/>
        <v>-39797.6504257044+1475.26364207507i</v>
      </c>
      <c r="K3671" t="str">
        <f t="shared" si="1934"/>
        <v>0.00634480260018851-0.171161430879724i</v>
      </c>
      <c r="L3671" t="str">
        <f t="shared" si="1935"/>
        <v>0.000470691393626995-0.0106418370730763i</v>
      </c>
      <c r="M3671" t="str">
        <f t="shared" si="1936"/>
        <v>0.00681549399381551-0.1818032679528i</v>
      </c>
      <c r="N3671" t="str">
        <f t="shared" si="1937"/>
        <v>-7.70343818228335i</v>
      </c>
      <c r="O3671" t="str">
        <f t="shared" si="1938"/>
        <v>0.149975459694087-0.988689719522534i</v>
      </c>
      <c r="P3671" t="str">
        <f t="shared" si="1939"/>
        <v>0.850024540305913+0.988689719522534i</v>
      </c>
      <c r="Q3671" t="str">
        <f t="shared" si="1940"/>
        <v>-0.850024540305913+6.71474846276082i</v>
      </c>
      <c r="R3671" t="str">
        <f t="shared" si="1941"/>
        <v>0.129146711721534-0.142939444402419i</v>
      </c>
      <c r="S3671" t="str">
        <f t="shared" si="1942"/>
        <v>0.795170224084525i</v>
      </c>
      <c r="T3671" t="str">
        <f t="shared" si="1943"/>
        <v>0.113661190035989+0.102693619699392i</v>
      </c>
      <c r="U3671" t="str">
        <f t="shared" si="1944"/>
        <v>0.00005-0.000138827779602498i</v>
      </c>
      <c r="V3671" t="str">
        <f t="shared" si="1945"/>
        <v>3.33333333333333E-06-0.000152710557562748i</v>
      </c>
      <c r="W3671" t="str">
        <f t="shared" si="1946"/>
        <v>0.0000141071482373583-0.0000747283613290499i</v>
      </c>
      <c r="X3671" t="str">
        <f t="shared" si="1947"/>
        <v>0.0000142087873934336-0.0000746884030222562i</v>
      </c>
      <c r="Y3671" t="str">
        <f t="shared" si="1948"/>
        <v>0.009+1.09138928785709i</v>
      </c>
      <c r="Z3671" t="str">
        <f t="shared" si="1949"/>
        <v>-0.000956574139246299-0.000190179607808492i</v>
      </c>
      <c r="AA3671" t="str">
        <f t="shared" si="1950"/>
        <v>0.105956130314872-12.8276895556259i</v>
      </c>
      <c r="AB3671" t="str">
        <f t="shared" si="1951"/>
        <v>0.785155891951839+0.709393422216578i</v>
      </c>
      <c r="AC3671" t="str">
        <f t="shared" si="1952"/>
        <v>1.134321267689-0.137909040400871i</v>
      </c>
      <c r="AD3671" t="str">
        <f t="shared" si="1953"/>
        <v>0.60717243577693+0.699209309376969i</v>
      </c>
      <c r="AE3671" t="str">
        <f t="shared" si="1954"/>
        <v>-0.000447830097894036-0.000784317358978457i</v>
      </c>
      <c r="AF3671" t="str">
        <f t="shared" si="1955"/>
        <v>-15.0855906710918-0.204954854116509i</v>
      </c>
      <c r="AG3671" t="str">
        <f t="shared" si="1956"/>
        <v>1.03270153642049-0.0279266130806442i</v>
      </c>
      <c r="AH3671" t="str">
        <f t="shared" si="1957"/>
        <v>0.00606952202394244+0.0117102341313712i</v>
      </c>
      <c r="AI3671">
        <f t="shared" si="1958"/>
        <v>-37.595289292375682</v>
      </c>
      <c r="AJ3671">
        <f t="shared" si="1959"/>
        <v>62.601877437872986</v>
      </c>
      <c r="AK3671"/>
      <c r="AL3671"/>
      <c r="AM3671"/>
      <c r="AN3671"/>
    </row>
    <row r="3672" spans="1:40" x14ac:dyDescent="0.25">
      <c r="A3672"/>
      <c r="B3672">
        <f t="shared" si="1925"/>
        <v>1738000</v>
      </c>
      <c r="C3672" s="186" t="str">
        <f t="shared" si="1928"/>
        <v>-2.53013208257299E-08+0.00140910387813475i</v>
      </c>
      <c r="D3672" s="158" t="str">
        <f t="shared" si="1929"/>
        <v>-5.95700615098275+0.0108031297323664i</v>
      </c>
      <c r="E3672" t="str">
        <f t="shared" si="1930"/>
        <v>2870</v>
      </c>
      <c r="F3672" t="str">
        <f t="shared" si="1931"/>
        <v>0.777000777000777</v>
      </c>
      <c r="G3672" t="str">
        <f t="shared" si="1926"/>
        <v>0.777000777000777</v>
      </c>
      <c r="H3672" t="str">
        <f t="shared" si="1932"/>
        <v>9.12859083306314+0.215640218745074i</v>
      </c>
      <c r="I3672" t="str">
        <f t="shared" si="1933"/>
        <v>6825.11003992383i</v>
      </c>
      <c r="J3672" t="str">
        <f t="shared" si="1927"/>
        <v>-39843.4881995345+1476.1129590826i</v>
      </c>
      <c r="K3672" t="str">
        <f t="shared" si="1934"/>
        <v>0.00633751307062037-0.171063214159838i</v>
      </c>
      <c r="L3672" t="str">
        <f t="shared" si="1935"/>
        <v>0.000470150958325168-0.0106357379266349i</v>
      </c>
      <c r="M3672" t="str">
        <f t="shared" si="1936"/>
        <v>0.00680766402894554-0.181698952086473i</v>
      </c>
      <c r="N3672" t="str">
        <f t="shared" si="1937"/>
        <v>-7.70787309200257i</v>
      </c>
      <c r="O3672" t="str">
        <f t="shared" si="1938"/>
        <v>0.145589249533125-0.989345121997567i</v>
      </c>
      <c r="P3672" t="str">
        <f t="shared" si="1939"/>
        <v>0.854410750466875+0.989345121997567i</v>
      </c>
      <c r="Q3672" t="str">
        <f t="shared" si="1940"/>
        <v>-0.854410750466875+6.718527970005i</v>
      </c>
      <c r="R3672" t="str">
        <f t="shared" si="1941"/>
        <v>0.128997190314884-0.14357718550232i</v>
      </c>
      <c r="S3672" t="str">
        <f t="shared" si="1942"/>
        <v>0.795628007748362i</v>
      </c>
      <c r="T3672" t="str">
        <f t="shared" si="1943"/>
        <v>0.114234030059328+0.102633777535367i</v>
      </c>
      <c r="U3672" t="str">
        <f t="shared" si="1944"/>
        <v>0.00005-0.000138747901708595i</v>
      </c>
      <c r="V3672" t="str">
        <f t="shared" si="1945"/>
        <v>3.33333333333333E-06-0.000152622691879455i</v>
      </c>
      <c r="W3672" t="str">
        <f t="shared" si="1946"/>
        <v>0.0000141067386598313-0.0000746876021767786i</v>
      </c>
      <c r="X3672" t="str">
        <f t="shared" si="1947"/>
        <v>0.0000142082630942879-0.0000746476669812988i</v>
      </c>
      <c r="Y3672" t="str">
        <f t="shared" si="1948"/>
        <v>0.009+1.09201760638781i</v>
      </c>
      <c r="Z3672" t="str">
        <f t="shared" si="1949"/>
        <v>-0.000955502425899078-0.000190054599029687i</v>
      </c>
      <c r="AA3672" t="str">
        <f t="shared" si="1950"/>
        <v>0.105834222509567-12.8203088599759i</v>
      </c>
      <c r="AB3672" t="str">
        <f t="shared" si="1951"/>
        <v>0.789112992166327+0.708980040765473i</v>
      </c>
      <c r="AC3672" t="str">
        <f t="shared" si="1952"/>
        <v>1.13419294658886-0.138554505833683i</v>
      </c>
      <c r="AD3672" t="str">
        <f t="shared" si="1953"/>
        <v>0.610278422542665+0.699648916358043i</v>
      </c>
      <c r="AE3672" t="str">
        <f t="shared" si="1954"/>
        <v>-0.000450151018953398-0.000784502457750588i</v>
      </c>
      <c r="AF3672" t="str">
        <f t="shared" si="1955"/>
        <v>-15.0855969840459-0.204837089012708i</v>
      </c>
      <c r="AG3672" t="str">
        <f t="shared" si="1956"/>
        <v>1.03270417882791-0.02805467806791i</v>
      </c>
      <c r="AH3672" t="str">
        <f t="shared" si="1957"/>
        <v>0.00610188524455795+0.0117149540101908i</v>
      </c>
      <c r="AI3672">
        <f t="shared" si="1958"/>
        <v>-37.582713954685516</v>
      </c>
      <c r="AJ3672">
        <f t="shared" si="1959"/>
        <v>62.48666357619971</v>
      </c>
      <c r="AK3672"/>
      <c r="AL3672"/>
      <c r="AM3672"/>
      <c r="AN3672"/>
    </row>
    <row r="3673" spans="1:40" x14ac:dyDescent="0.25">
      <c r="A3673"/>
      <c r="B3673">
        <f t="shared" ref="B3673:B3736" si="1960">B3672+1000</f>
        <v>1739000</v>
      </c>
      <c r="C3673" s="186" t="str">
        <f t="shared" si="1928"/>
        <v>-2.52722304908913E-08+0.00140829358263318i</v>
      </c>
      <c r="D3673" s="158" t="str">
        <f t="shared" si="1929"/>
        <v>-5.95700615075972+0.0107969174668544i</v>
      </c>
      <c r="E3673" t="str">
        <f t="shared" si="1930"/>
        <v>2870</v>
      </c>
      <c r="F3673" t="str">
        <f t="shared" si="1931"/>
        <v>0.777000777000777</v>
      </c>
      <c r="G3673" t="str">
        <f t="shared" si="1926"/>
        <v>0.777000777000777</v>
      </c>
      <c r="H3673" t="str">
        <f t="shared" si="1932"/>
        <v>9.12859713536215+0.215516376539227i</v>
      </c>
      <c r="I3673" t="str">
        <f t="shared" si="1933"/>
        <v>6829.03703074081i</v>
      </c>
      <c r="J3673" t="str">
        <f t="shared" si="1927"/>
        <v>-39889.3523548173+1476.96227609012i</v>
      </c>
      <c r="K3673" t="str">
        <f t="shared" si="1934"/>
        <v>0.00633023609070161-0.170965109941488i</v>
      </c>
      <c r="L3673" t="str">
        <f t="shared" si="1935"/>
        <v>0.000469611452654503-0.0106296457536675i</v>
      </c>
      <c r="M3673" t="str">
        <f t="shared" si="1936"/>
        <v>0.00679984754335611-0.181594755695156i</v>
      </c>
      <c r="N3673" t="str">
        <f t="shared" si="1937"/>
        <v>-7.71230800172179i</v>
      </c>
      <c r="O3673" t="str">
        <f t="shared" si="1938"/>
        <v>0.141200175865735-0.989981065644937i</v>
      </c>
      <c r="P3673" t="str">
        <f t="shared" si="1939"/>
        <v>0.858799824134265+0.989981065644937i</v>
      </c>
      <c r="Q3673" t="str">
        <f t="shared" si="1940"/>
        <v>-0.858799824134265+6.72232693607685i</v>
      </c>
      <c r="R3673" t="str">
        <f t="shared" si="1941"/>
        <v>0.128843846576159-0.14421358945098i</v>
      </c>
      <c r="S3673" t="str">
        <f t="shared" si="1942"/>
        <v>0.796085791412198i</v>
      </c>
      <c r="T3673" t="str">
        <f t="shared" si="1943"/>
        <v>0.114806389490477+0.102570755570173i</v>
      </c>
      <c r="U3673" t="str">
        <f t="shared" si="1944"/>
        <v>0.00005-0.000138668115681161i</v>
      </c>
      <c r="V3673" t="str">
        <f t="shared" si="1945"/>
        <v>3.33333333333333E-06-0.000152534927249277i</v>
      </c>
      <c r="W3673" t="str">
        <f t="shared" si="1946"/>
        <v>0.0000141063288771517-0.0000746468910211936i</v>
      </c>
      <c r="X3673" t="str">
        <f t="shared" si="1947"/>
        <v>0.0000142077387880397-0.0000746069789102268i</v>
      </c>
      <c r="Y3673" t="str">
        <f t="shared" si="1948"/>
        <v>0.009+1.09264592491853i</v>
      </c>
      <c r="Z3673" t="str">
        <f t="shared" si="1949"/>
        <v>-0.000954432558686135-0.000189929749190692i</v>
      </c>
      <c r="AA3673" t="str">
        <f t="shared" si="1950"/>
        <v>0.105712524972154-12.8129366527201i</v>
      </c>
      <c r="AB3673" t="str">
        <f t="shared" si="1951"/>
        <v>0.793066772515966+0.708544693684567i</v>
      </c>
      <c r="AC3673" t="str">
        <f t="shared" si="1952"/>
        <v>1.13406073369356-0.139198770910274i</v>
      </c>
      <c r="AD3673" t="str">
        <f t="shared" si="1953"/>
        <v>0.613386219127972+0.700074764862648i</v>
      </c>
      <c r="AE3673" t="str">
        <f t="shared" si="1954"/>
        <v>-0.000452470754080028-0.000784674439855451i</v>
      </c>
      <c r="AF3673" t="str">
        <f t="shared" si="1955"/>
        <v>-15.0856032861219-0.204719459072373i</v>
      </c>
      <c r="AG3673" t="str">
        <f t="shared" si="1956"/>
        <v>1.0327061795177-0.0281826849957565i</v>
      </c>
      <c r="AH3673" t="str">
        <f t="shared" si="1957"/>
        <v>0.00613424168471599+0.0117194963268072i</v>
      </c>
      <c r="AI3673">
        <f t="shared" si="1958"/>
        <v>-37.570227190694204</v>
      </c>
      <c r="AJ3673">
        <f t="shared" si="1959"/>
        <v>62.371452427721771</v>
      </c>
      <c r="AK3673"/>
      <c r="AL3673"/>
      <c r="AM3673"/>
      <c r="AN3673"/>
    </row>
    <row r="3674" spans="1:40" x14ac:dyDescent="0.25">
      <c r="A3674"/>
      <c r="B3674">
        <f t="shared" si="1960"/>
        <v>1740000</v>
      </c>
      <c r="C3674" s="186" t="str">
        <f t="shared" si="1928"/>
        <v>-2.52431902973885E-08+0.00140748421850576i</v>
      </c>
      <c r="D3674" s="158" t="str">
        <f t="shared" si="1929"/>
        <v>-5.95700615053708+0.0107907123418775i</v>
      </c>
      <c r="E3674" t="str">
        <f t="shared" si="1930"/>
        <v>2870</v>
      </c>
      <c r="F3674" t="str">
        <f t="shared" si="1931"/>
        <v>0.777000777000777</v>
      </c>
      <c r="G3674" t="str">
        <f t="shared" si="1926"/>
        <v>0.777000777000777</v>
      </c>
      <c r="H3674" t="str">
        <f t="shared" si="1932"/>
        <v>9.1286034268076+0.215392676404978i</v>
      </c>
      <c r="I3674" t="str">
        <f t="shared" si="1933"/>
        <v>6832.9640215578i</v>
      </c>
      <c r="J3674" t="str">
        <f t="shared" si="1927"/>
        <v>-39935.2428915525+1477.81159309765i</v>
      </c>
      <c r="K3674" t="str">
        <f t="shared" si="1934"/>
        <v>0.00632297163165435-0.170867118031755i</v>
      </c>
      <c r="L3674" t="str">
        <f t="shared" si="1935"/>
        <v>0.000469072874485459-0.0106235605422447i</v>
      </c>
      <c r="M3674" t="str">
        <f t="shared" si="1936"/>
        <v>0.00679204450613981-0.181490678574i</v>
      </c>
      <c r="N3674" t="str">
        <f t="shared" si="1937"/>
        <v>-7.71674291144101i</v>
      </c>
      <c r="O3674" t="str">
        <f t="shared" si="1938"/>
        <v>0.136808325017938-0.990597537956655i</v>
      </c>
      <c r="P3674" t="str">
        <f t="shared" si="1939"/>
        <v>0.863191674982062+0.990597537956655i</v>
      </c>
      <c r="Q3674" t="str">
        <f t="shared" si="1940"/>
        <v>-0.863191674982062+6.72614537348436i</v>
      </c>
      <c r="R3674" t="str">
        <f t="shared" si="1941"/>
        <v>0.128686692969633-0.144848632156417i</v>
      </c>
      <c r="S3674" t="str">
        <f t="shared" si="1942"/>
        <v>0.796543575076035i</v>
      </c>
      <c r="T3674" t="str">
        <f t="shared" si="1943"/>
        <v>0.115378247302746+0.102504558482744i</v>
      </c>
      <c r="U3674" t="str">
        <f t="shared" si="1944"/>
        <v>0.00005-0.000138588421361804i</v>
      </c>
      <c r="V3674" t="str">
        <f t="shared" si="1945"/>
        <v>3.33333333333333E-06-0.000152447263497984i</v>
      </c>
      <c r="W3674" t="str">
        <f t="shared" si="1946"/>
        <v>0.0000141059188893688-0.0000746062277792713i</v>
      </c>
      <c r="X3674" t="str">
        <f t="shared" si="1947"/>
        <v>0.0000142072144742832-0.0000745663387260633i</v>
      </c>
      <c r="Y3674" t="str">
        <f t="shared" si="1948"/>
        <v>0.009+1.09327424344925i</v>
      </c>
      <c r="Z3674" t="str">
        <f t="shared" si="1949"/>
        <v>-0.000953364533363796-0.000189805057977217i</v>
      </c>
      <c r="AA3674" t="str">
        <f t="shared" si="1950"/>
        <v>0.105591037219335-12.8055729192237i</v>
      </c>
      <c r="AB3674" t="str">
        <f t="shared" si="1951"/>
        <v>0.797017087751268+0.708087413295294i</v>
      </c>
      <c r="AC3674" t="str">
        <f t="shared" si="1952"/>
        <v>1.13392464066083-0.139841810865712i</v>
      </c>
      <c r="AD3674" t="str">
        <f t="shared" si="1953"/>
        <v>0.616495764683491+0.700486848012027i</v>
      </c>
      <c r="AE3674" t="str">
        <f t="shared" si="1954"/>
        <v>-0.000454789250219035-0.000784833331340925i</v>
      </c>
      <c r="AF3674" t="str">
        <f t="shared" si="1955"/>
        <v>-15.0856095773447-0.2046019640631i</v>
      </c>
      <c r="AG3674" t="str">
        <f t="shared" si="1956"/>
        <v>1.03270753925504-0.0283106311370691i</v>
      </c>
      <c r="AH3674" t="str">
        <f t="shared" si="1957"/>
        <v>0.00616659070427859+0.0117238614112002i</v>
      </c>
      <c r="AI3674">
        <f t="shared" si="1958"/>
        <v>-37.55782849871531</v>
      </c>
      <c r="AJ3674">
        <f t="shared" si="1959"/>
        <v>62.256243836628265</v>
      </c>
      <c r="AK3674"/>
      <c r="AL3674"/>
      <c r="AM3674"/>
      <c r="AN3674"/>
    </row>
    <row r="3675" spans="1:40" x14ac:dyDescent="0.25">
      <c r="A3675"/>
      <c r="B3675">
        <f t="shared" si="1960"/>
        <v>1741000</v>
      </c>
      <c r="C3675" s="186" t="str">
        <f t="shared" si="1928"/>
        <v>-2.52142001300528E-08+0.00140667578414756i</v>
      </c>
      <c r="D3675" s="158" t="str">
        <f t="shared" si="1929"/>
        <v>-5.95700615031483+0.0107845143451313i</v>
      </c>
      <c r="E3675" t="str">
        <f t="shared" si="1930"/>
        <v>2870</v>
      </c>
      <c r="F3675" t="str">
        <f t="shared" si="1931"/>
        <v>0.777000777000777</v>
      </c>
      <c r="G3675" t="str">
        <f t="shared" si="1926"/>
        <v>0.777000777000777</v>
      </c>
      <c r="H3675" t="str">
        <f t="shared" si="1932"/>
        <v>9.12860970742439+0.215269118098148i</v>
      </c>
      <c r="I3675" t="str">
        <f t="shared" si="1933"/>
        <v>6836.89101237479i</v>
      </c>
      <c r="J3675" t="str">
        <f t="shared" si="1927"/>
        <v>-39981.1598097404+1478.66091010518i</v>
      </c>
      <c r="K3675" t="str">
        <f t="shared" si="1934"/>
        <v>0.00631571966478272-0.170769238238155i</v>
      </c>
      <c r="L3675" t="str">
        <f t="shared" si="1935"/>
        <v>0.000468535221694602-0.0106174822804646i</v>
      </c>
      <c r="M3675" t="str">
        <f t="shared" si="1936"/>
        <v>0.00678425488647732-0.18138672051862i</v>
      </c>
      <c r="N3675" t="str">
        <f t="shared" si="1937"/>
        <v>-7.72117782116023i</v>
      </c>
      <c r="O3675" t="str">
        <f t="shared" si="1938"/>
        <v>0.132413783370378-0.991194526807701i</v>
      </c>
      <c r="P3675" t="str">
        <f t="shared" si="1939"/>
        <v>0.867586216629622+0.991194526807701i</v>
      </c>
      <c r="Q3675" t="str">
        <f t="shared" si="1940"/>
        <v>-0.867586216629622+6.72998329435253i</v>
      </c>
      <c r="R3675" t="str">
        <f t="shared" si="1941"/>
        <v>0.128525742146449-0.145482289654356i</v>
      </c>
      <c r="S3675" t="str">
        <f t="shared" si="1942"/>
        <v>0.797001358739872i</v>
      </c>
      <c r="T3675" t="str">
        <f t="shared" si="1943"/>
        <v>0.115949582527109+0.10243519112377i</v>
      </c>
      <c r="U3675" t="str">
        <f t="shared" si="1944"/>
        <v>0.00005-0.000138508818592498i</v>
      </c>
      <c r="V3675" t="str">
        <f t="shared" si="1945"/>
        <v>3.33333333333333E-06-0.000152359700451747i</v>
      </c>
      <c r="W3675" t="str">
        <f t="shared" si="1946"/>
        <v>0.0000141055086965321-0.0000745656123681811i</v>
      </c>
      <c r="X3675" t="str">
        <f t="shared" si="1947"/>
        <v>0.0000142066901526141-0.0000745257463460249i</v>
      </c>
      <c r="Y3675" t="str">
        <f t="shared" si="1948"/>
        <v>0.009+1.09390256197997i</v>
      </c>
      <c r="Z3675" t="str">
        <f t="shared" si="1949"/>
        <v>-0.000952298345700605-0.000189680525075808i</v>
      </c>
      <c r="AA3675" t="str">
        <f t="shared" si="1950"/>
        <v>0.105469758769203-12.7982176448849i</v>
      </c>
      <c r="AB3675" t="str">
        <f t="shared" si="1951"/>
        <v>0.800963793021081+0.707608233105553i</v>
      </c>
      <c r="AC3675" t="str">
        <f t="shared" si="1952"/>
        <v>1.13378467934169-0.140483601057091i</v>
      </c>
      <c r="AD3675" t="str">
        <f t="shared" si="1953"/>
        <v>0.619606998339305+0.700885159194278i</v>
      </c>
      <c r="AE3675" t="str">
        <f t="shared" si="1954"/>
        <v>-0.000457106454489227-0.000784979158412463i</v>
      </c>
      <c r="AF3675" t="str">
        <f t="shared" si="1955"/>
        <v>-15.0856158577392-0.204484603753017i</v>
      </c>
      <c r="AG3675" t="str">
        <f t="shared" si="1956"/>
        <v>1.03270825881575-0.028438513769958i</v>
      </c>
      <c r="AH3675" t="str">
        <f t="shared" si="1957"/>
        <v>0.00619893166518572+0.0117280495943446i</v>
      </c>
      <c r="AI3675">
        <f t="shared" si="1958"/>
        <v>-37.54551738201225</v>
      </c>
      <c r="AJ3675">
        <f t="shared" si="1959"/>
        <v>62.141037647300799</v>
      </c>
      <c r="AK3675"/>
      <c r="AL3675"/>
      <c r="AM3675"/>
      <c r="AN3675"/>
    </row>
    <row r="3676" spans="1:40" x14ac:dyDescent="0.25">
      <c r="A3676"/>
      <c r="B3676">
        <f t="shared" si="1960"/>
        <v>1742000</v>
      </c>
      <c r="C3676" s="186" t="str">
        <f t="shared" si="1928"/>
        <v>-2.51852598740475E-08+0.00140586827795741i</v>
      </c>
      <c r="D3676" s="158" t="str">
        <f t="shared" si="1929"/>
        <v>-5.95700615009295+0.0107783234643401i</v>
      </c>
      <c r="E3676" t="str">
        <f t="shared" si="1930"/>
        <v>2870</v>
      </c>
      <c r="F3676" t="str">
        <f t="shared" si="1931"/>
        <v>0.777000777000777</v>
      </c>
      <c r="G3676" t="str">
        <f t="shared" si="1926"/>
        <v>0.777000777000777</v>
      </c>
      <c r="H3676" t="str">
        <f t="shared" si="1932"/>
        <v>9.12861597723735+0.215145701375117i</v>
      </c>
      <c r="I3676" t="str">
        <f t="shared" si="1933"/>
        <v>6840.81800319177i</v>
      </c>
      <c r="J3676" t="str">
        <f t="shared" si="1927"/>
        <v>-40027.1031093808+1479.5102271127i</v>
      </c>
      <c r="K3676" t="str">
        <f t="shared" si="1934"/>
        <v>0.00630848016147319-0.170671470368644i</v>
      </c>
      <c r="L3676" t="str">
        <f t="shared" si="1935"/>
        <v>0.000467998492164553-0.0106114109564523i</v>
      </c>
      <c r="M3676" t="str">
        <f t="shared" si="1936"/>
        <v>0.00677647865363774-0.181282881325096i</v>
      </c>
      <c r="N3676" t="str">
        <f t="shared" si="1937"/>
        <v>-7.72561273087944i</v>
      </c>
      <c r="O3676" t="str">
        <f t="shared" si="1938"/>
        <v>0.128016637356634-0.991772020456264i</v>
      </c>
      <c r="P3676" t="str">
        <f t="shared" si="1939"/>
        <v>0.871983362643366+0.991772020456264i</v>
      </c>
      <c r="Q3676" t="str">
        <f t="shared" si="1940"/>
        <v>-0.871983362643366+6.73384071042318i</v>
      </c>
      <c r="R3676" t="str">
        <f t="shared" si="1941"/>
        <v>0.128361006943049-0.146114538110008i</v>
      </c>
      <c r="S3676" t="str">
        <f t="shared" si="1942"/>
        <v>0.797459142403709i</v>
      </c>
      <c r="T3676" t="str">
        <f t="shared" si="1943"/>
        <v>0.116520374253921+0.10236265851488i</v>
      </c>
      <c r="U3676" t="str">
        <f t="shared" si="1944"/>
        <v>0.0000500000000000001-0.000138429307215579i</v>
      </c>
      <c r="V3676" t="str">
        <f t="shared" si="1945"/>
        <v>3.33333333333333E-06-0.000152272237937137i</v>
      </c>
      <c r="W3676" t="str">
        <f t="shared" si="1946"/>
        <v>0.0000141050982986911-0.0000745250447052814i</v>
      </c>
      <c r="X3676" t="str">
        <f t="shared" si="1947"/>
        <v>0.0000142061658226295-0.0000744852016875163i</v>
      </c>
      <c r="Y3676" t="str">
        <f t="shared" si="1948"/>
        <v>0.009+1.09453088051068i</v>
      </c>
      <c r="Z3676" t="str">
        <f t="shared" si="1949"/>
        <v>-0.000951233991477239-0.000189556150173855i</v>
      </c>
      <c r="AA3676" t="str">
        <f t="shared" si="1950"/>
        <v>0.105348689141232-12.7908708151361i</v>
      </c>
      <c r="AB3676" t="str">
        <f t="shared" si="1951"/>
        <v>0.804906743884448+0.707107187804069i</v>
      </c>
      <c r="AC3676" t="str">
        <f t="shared" si="1952"/>
        <v>1.13364086177891-0.141124116965386i</v>
      </c>
      <c r="AD3676" t="str">
        <f t="shared" si="1953"/>
        <v>0.622719859206121+0.701269692064422i</v>
      </c>
      <c r="AE3676" t="str">
        <f t="shared" si="1954"/>
        <v>-0.000459422314183447-0.000785111947432374i</v>
      </c>
      <c r="AF3676" t="str">
        <f t="shared" si="1955"/>
        <v>-15.0856221273303-0.204367377910777i</v>
      </c>
      <c r="AG3676" t="str">
        <f t="shared" si="1956"/>
        <v>1.03270833898626-0.028566330177801i</v>
      </c>
      <c r="AH3676" t="str">
        <f t="shared" si="1957"/>
        <v>0.00623126393144944+0.0117320612082059i</v>
      </c>
      <c r="AI3676">
        <f t="shared" si="1958"/>
        <v>-37.53329334873775</v>
      </c>
      <c r="AJ3676">
        <f t="shared" si="1959"/>
        <v>62.025833704316135</v>
      </c>
      <c r="AK3676"/>
      <c r="AL3676"/>
      <c r="AM3676"/>
      <c r="AN3676"/>
    </row>
    <row r="3677" spans="1:40" x14ac:dyDescent="0.25">
      <c r="A3677"/>
      <c r="B3677">
        <f t="shared" si="1960"/>
        <v>1743000</v>
      </c>
      <c r="C3677" s="186" t="str">
        <f t="shared" si="1928"/>
        <v>-2.51563694148638E-08+0.00140506169833776i</v>
      </c>
      <c r="D3677" s="158" t="str">
        <f t="shared" si="1929"/>
        <v>-5.95700614987145+0.0107721396872562i</v>
      </c>
      <c r="E3677" t="str">
        <f t="shared" si="1930"/>
        <v>2870</v>
      </c>
      <c r="F3677" t="str">
        <f t="shared" si="1931"/>
        <v>0.777000777000777</v>
      </c>
      <c r="G3677" t="str">
        <f t="shared" si="1926"/>
        <v>0.777000777000777</v>
      </c>
      <c r="H3677" t="str">
        <f t="shared" si="1932"/>
        <v>9.12862223627122+0.215022425992825i</v>
      </c>
      <c r="I3677" t="str">
        <f t="shared" si="1933"/>
        <v>6844.74499400876i</v>
      </c>
      <c r="J3677" t="str">
        <f t="shared" si="1927"/>
        <v>-40073.0727904737+1480.35954412023i</v>
      </c>
      <c r="K3677" t="str">
        <f t="shared" si="1934"/>
        <v>0.00630125309319412-0.170573814231617i</v>
      </c>
      <c r="L3677" t="str">
        <f t="shared" si="1935"/>
        <v>0.000467462683783984-0.0106053465583595i</v>
      </c>
      <c r="M3677" t="str">
        <f t="shared" si="1936"/>
        <v>0.0067687157769781-0.181179160789977i</v>
      </c>
      <c r="N3677" t="str">
        <f t="shared" si="1937"/>
        <v>-7.73004764059866i</v>
      </c>
      <c r="O3677" t="str">
        <f t="shared" si="1938"/>
        <v>0.123616973461475-0.992330007543975i</v>
      </c>
      <c r="P3677" t="str">
        <f t="shared" si="1939"/>
        <v>0.876383026538525+0.992330007543975i</v>
      </c>
      <c r="Q3677" t="str">
        <f t="shared" si="1940"/>
        <v>-0.876383026538525+6.73771763305469i</v>
      </c>
      <c r="R3677" t="str">
        <f t="shared" si="1941"/>
        <v>0.128192500379583-0.146745353819831i</v>
      </c>
      <c r="S3677" t="str">
        <f t="shared" si="1942"/>
        <v>0.797916926067546i</v>
      </c>
      <c r="T3677" t="str">
        <f t="shared" si="1943"/>
        <v>0.117090601634614+0.10228696584779i</v>
      </c>
      <c r="U3677" t="str">
        <f t="shared" si="1944"/>
        <v>0.0000500000000000001-0.000138349887073746i</v>
      </c>
      <c r="V3677" t="str">
        <f t="shared" si="1945"/>
        <v>3.33333333333333E-06-0.00015218487578112i</v>
      </c>
      <c r="W3677" t="str">
        <f t="shared" si="1946"/>
        <v>0.0000141046876958949-0.0000744845247081199i</v>
      </c>
      <c r="X3677" t="str">
        <f t="shared" si="1947"/>
        <v>0.0000142056414839272-0.000074444704668132i</v>
      </c>
      <c r="Y3677" t="str">
        <f t="shared" si="1948"/>
        <v>0.009+1.0951591990414i</v>
      </c>
      <c r="Z3677" t="str">
        <f t="shared" si="1949"/>
        <v>-0.000950171466486452-0.000189431932959567i</v>
      </c>
      <c r="AA3677" t="str">
        <f t="shared" si="1950"/>
        <v>0.105227827856273-12.7835324154425i</v>
      </c>
      <c r="AB3677" t="str">
        <f t="shared" si="1951"/>
        <v>0.808845796322326+0.706584313254503i</v>
      </c>
      <c r="AC3677" t="str">
        <f t="shared" si="1952"/>
        <v>1.13349320020552-0.141763334197289i</v>
      </c>
      <c r="AD3677" t="str">
        <f t="shared" si="1953"/>
        <v>0.625834286376386+0.701640440544327i</v>
      </c>
      <c r="AE3677" t="str">
        <f t="shared" si="1954"/>
        <v>-0.000461736776768838-0.000785231724918852i</v>
      </c>
      <c r="AF3677" t="str">
        <f t="shared" si="1955"/>
        <v>-15.0856283861427-0.204250286305569i</v>
      </c>
      <c r="AG3677" t="str">
        <f t="shared" si="1956"/>
        <v>1.03270778056362-0.0286940776492776i</v>
      </c>
      <c r="AH3677" t="str">
        <f t="shared" si="1957"/>
        <v>0.00626358686914703+0.0117358965857314i</v>
      </c>
      <c r="AI3677">
        <f t="shared" si="1958"/>
        <v>-37.521155911877187</v>
      </c>
      <c r="AJ3677">
        <f t="shared" si="1959"/>
        <v>61.91063185244353</v>
      </c>
      <c r="AK3677"/>
      <c r="AL3677"/>
      <c r="AM3677"/>
      <c r="AN3677"/>
    </row>
    <row r="3678" spans="1:40" x14ac:dyDescent="0.25">
      <c r="A3678"/>
      <c r="B3678">
        <f t="shared" si="1960"/>
        <v>1744000</v>
      </c>
      <c r="C3678" s="186" t="str">
        <f t="shared" si="1928"/>
        <v>-2.51275286383215E-08+0.00140425604369474i</v>
      </c>
      <c r="D3678" s="158" t="str">
        <f t="shared" si="1929"/>
        <v>-5.95700614965035+0.0107659630016597i</v>
      </c>
      <c r="E3678" t="str">
        <f t="shared" si="1930"/>
        <v>2870</v>
      </c>
      <c r="F3678" t="str">
        <f t="shared" si="1931"/>
        <v>0.777000777000777</v>
      </c>
      <c r="G3678" t="str">
        <f t="shared" si="1926"/>
        <v>0.777000777000777</v>
      </c>
      <c r="H3678" t="str">
        <f t="shared" si="1932"/>
        <v>9.12862848455075+0.214899291708766i</v>
      </c>
      <c r="I3678" t="str">
        <f t="shared" si="1933"/>
        <v>6848.67198482575i</v>
      </c>
      <c r="J3678" t="str">
        <f t="shared" si="1927"/>
        <v>-40119.0688530193+1481.20886112776i</v>
      </c>
      <c r="K3678" t="str">
        <f t="shared" si="1934"/>
        <v>0.00629403843149524-0.170476269635905i</v>
      </c>
      <c r="L3678" t="str">
        <f t="shared" si="1935"/>
        <v>0.000466927794447598-0.0105992890743654i</v>
      </c>
      <c r="M3678" t="str">
        <f t="shared" si="1936"/>
        <v>0.00676096622594284-0.18107555871027i</v>
      </c>
      <c r="N3678" t="str">
        <f t="shared" si="1937"/>
        <v>-7.73448255031788i</v>
      </c>
      <c r="O3678" t="str">
        <f t="shared" si="1938"/>
        <v>0.119214878219227-0.992868477096123i</v>
      </c>
      <c r="P3678" t="str">
        <f t="shared" si="1939"/>
        <v>0.880785121780773+0.992868477096123i</v>
      </c>
      <c r="Q3678" t="str">
        <f t="shared" si="1940"/>
        <v>-0.880785121780773+6.74161407322176i</v>
      </c>
      <c r="R3678" t="str">
        <f t="shared" si="1941"/>
        <v>0.128020235658303-0.147374713213251i</v>
      </c>
      <c r="S3678" t="str">
        <f t="shared" si="1942"/>
        <v>0.798374709731382i</v>
      </c>
      <c r="T3678" t="str">
        <f t="shared" si="1943"/>
        <v>0.117660243883375+0.102208118483441i</v>
      </c>
      <c r="U3678" t="str">
        <f t="shared" si="1944"/>
        <v>0.0000500000000000001-0.000138270558010056i</v>
      </c>
      <c r="V3678" t="str">
        <f t="shared" si="1945"/>
        <v>3.33333333333333E-06-0.000152097613811062i</v>
      </c>
      <c r="W3678" t="str">
        <f t="shared" si="1946"/>
        <v>0.0000141042768881931-0.0000744440522944341i</v>
      </c>
      <c r="X3678" t="str">
        <f t="shared" si="1947"/>
        <v>0.0000142051171361069-0.0000744042552056561i</v>
      </c>
      <c r="Y3678" t="str">
        <f t="shared" si="1948"/>
        <v>0.009+1.09578751757212i</v>
      </c>
      <c r="Z3678" t="str">
        <f t="shared" si="1949"/>
        <v>-0.000949110766533094-0.000189307873121998i</v>
      </c>
      <c r="AA3678" t="str">
        <f t="shared" si="1950"/>
        <v>0.105107174436554-12.7762024313032i</v>
      </c>
      <c r="AB3678" t="str">
        <f t="shared" si="1951"/>
        <v>0.812780806749173+0.706039646489498i</v>
      </c>
      <c r="AC3678" t="str">
        <f t="shared" si="1952"/>
        <v>1.13334170704321-0.142401228486998i</v>
      </c>
      <c r="AD3678" t="str">
        <f t="shared" si="1953"/>
        <v>0.628950218925423+0.701997398822729i</v>
      </c>
      <c r="AE3678" t="str">
        <f t="shared" si="1954"/>
        <v>-0.000464049789887157-0.000785338517545263i</v>
      </c>
      <c r="AF3678" t="str">
        <f t="shared" si="1955"/>
        <v>-15.0856346342011-0.204133328707106i</v>
      </c>
      <c r="AG3678" t="str">
        <f t="shared" si="1956"/>
        <v>1.03270658435541-0.0288217534784088i</v>
      </c>
      <c r="AH3678" t="str">
        <f t="shared" si="1957"/>
        <v>0.00629589984641532+0.0117395560608475i</v>
      </c>
      <c r="AI3678">
        <f t="shared" si="1958"/>
        <v>-37.509104589188958</v>
      </c>
      <c r="AJ3678">
        <f t="shared" si="1959"/>
        <v>61.795431936649955</v>
      </c>
      <c r="AK3678"/>
      <c r="AL3678"/>
      <c r="AM3678"/>
      <c r="AN3678"/>
    </row>
    <row r="3679" spans="1:40" x14ac:dyDescent="0.25">
      <c r="A3679"/>
      <c r="B3679">
        <f t="shared" si="1960"/>
        <v>1745000</v>
      </c>
      <c r="C3679" s="186" t="str">
        <f t="shared" si="1928"/>
        <v>-2.50987374305676E-08+0.00140345131243813i</v>
      </c>
      <c r="D3679" s="158" t="str">
        <f t="shared" si="1929"/>
        <v>-5.95700614942961+0.010759793395359i</v>
      </c>
      <c r="E3679" t="str">
        <f t="shared" si="1930"/>
        <v>2870</v>
      </c>
      <c r="F3679" t="str">
        <f t="shared" si="1931"/>
        <v>0.777000777000777</v>
      </c>
      <c r="G3679" t="str">
        <f t="shared" si="1926"/>
        <v>0.777000777000777</v>
      </c>
      <c r="H3679" t="str">
        <f t="shared" si="1932"/>
        <v>9.12863472210049+0.214776298280985i</v>
      </c>
      <c r="I3679" t="str">
        <f t="shared" si="1933"/>
        <v>6852.59897564274i</v>
      </c>
      <c r="J3679" t="str">
        <f t="shared" si="1927"/>
        <v>-40165.0912970173+1482.05817813529i</v>
      </c>
      <c r="K3679" t="str">
        <f t="shared" si="1934"/>
        <v>0.00628683614800776-0.170378836390773i</v>
      </c>
      <c r="L3679" t="str">
        <f t="shared" si="1935"/>
        <v>0.000466393822056099-0.0105932384926754i</v>
      </c>
      <c r="M3679" t="str">
        <f t="shared" si="1936"/>
        <v>0.00675322997006386-0.180972074883448i</v>
      </c>
      <c r="N3679" t="str">
        <f t="shared" si="1937"/>
        <v>-7.7389174600371i</v>
      </c>
      <c r="O3679" t="str">
        <f t="shared" si="1938"/>
        <v>0.114810438212025-0.993387418521879i</v>
      </c>
      <c r="P3679" t="str">
        <f t="shared" si="1939"/>
        <v>0.885189561787975+0.993387418521879i</v>
      </c>
      <c r="Q3679" t="str">
        <f t="shared" si="1940"/>
        <v>-0.885189561787975+6.74553004151522i</v>
      </c>
      <c r="R3679" t="str">
        <f t="shared" si="1941"/>
        <v>0.127844226161939-0.148002592854383i</v>
      </c>
      <c r="S3679" t="str">
        <f t="shared" si="1942"/>
        <v>0.798832493395219i</v>
      </c>
      <c r="T3679" t="str">
        <f t="shared" si="1943"/>
        <v>0.118229280278824+0.102126121951124i</v>
      </c>
      <c r="U3679" t="str">
        <f t="shared" si="1944"/>
        <v>0.0000500000000000001-0.00013819131986793i</v>
      </c>
      <c r="V3679" t="str">
        <f t="shared" si="1945"/>
        <v>3.33333333333333E-06-0.000152010451854723i</v>
      </c>
      <c r="W3679" t="str">
        <f t="shared" si="1946"/>
        <v>0.0000141038658756351-0.0000744036273821491i</v>
      </c>
      <c r="X3679" t="str">
        <f t="shared" si="1947"/>
        <v>0.0000142045927787694-0.00007436385321806i</v>
      </c>
      <c r="Y3679" t="str">
        <f t="shared" si="1948"/>
        <v>0.009+1.09641583610284i</v>
      </c>
      <c r="Z3679" t="str">
        <f t="shared" si="1949"/>
        <v>-0.000948051887434-0.000189183970351026i</v>
      </c>
      <c r="AA3679" t="str">
        <f t="shared" si="1950"/>
        <v>0.104986728405669-12.7688808482502i</v>
      </c>
      <c r="AB3679" t="str">
        <f t="shared" si="1951"/>
        <v>0.81671163202454+0.705473225704638i</v>
      </c>
      <c r="AC3679" t="str">
        <f t="shared" si="1952"/>
        <v>1.13318639490077-0.143037775698022i</v>
      </c>
      <c r="AD3679" t="str">
        <f t="shared" si="1953"/>
        <v>0.632067595912587+0.702340561355278i</v>
      </c>
      <c r="AE3679" t="str">
        <f t="shared" si="1954"/>
        <v>-0.000466361301355038-0.000785432352139295i</v>
      </c>
      <c r="AF3679" t="str">
        <f t="shared" si="1955"/>
        <v>-15.0856408715301-0.204016504885626i</v>
      </c>
      <c r="AG3679" t="str">
        <f t="shared" si="1956"/>
        <v>1.03270475117975-0.0289493549645938i</v>
      </c>
      <c r="AH3679" t="str">
        <f t="shared" si="1957"/>
        <v>0.0063282022334439+0.0117430399684525i</v>
      </c>
      <c r="AI3679">
        <f t="shared" si="1958"/>
        <v>-37.497138903148709</v>
      </c>
      <c r="AJ3679">
        <f t="shared" si="1959"/>
        <v>61.680233802100332</v>
      </c>
      <c r="AK3679"/>
      <c r="AL3679"/>
      <c r="AM3679"/>
      <c r="AN3679"/>
    </row>
    <row r="3680" spans="1:40" x14ac:dyDescent="0.25">
      <c r="A3680"/>
      <c r="B3680">
        <f t="shared" si="1960"/>
        <v>1746000</v>
      </c>
      <c r="C3680" s="186" t="str">
        <f t="shared" si="1928"/>
        <v>-2.50699956780746E-08+0.00140264750298133i</v>
      </c>
      <c r="D3680" s="158" t="str">
        <f t="shared" si="1929"/>
        <v>-5.95700614920926+0.0107536308561902i</v>
      </c>
      <c r="E3680" t="str">
        <f t="shared" si="1930"/>
        <v>2870</v>
      </c>
      <c r="F3680" t="str">
        <f t="shared" si="1931"/>
        <v>0.777000777000777</v>
      </c>
      <c r="G3680" t="str">
        <f t="shared" si="1926"/>
        <v>0.777000777000777</v>
      </c>
      <c r="H3680" t="str">
        <f t="shared" si="1932"/>
        <v>9.12864094894502+0.214653445468086i</v>
      </c>
      <c r="I3680" t="str">
        <f t="shared" si="1933"/>
        <v>6856.52596645972i</v>
      </c>
      <c r="J3680" t="str">
        <f t="shared" si="1927"/>
        <v>-40211.140122468+1482.90749514281i</v>
      </c>
      <c r="K3680" t="str">
        <f t="shared" si="1934"/>
        <v>0.00627964621444366-0.170281514305922i</v>
      </c>
      <c r="L3680" t="str">
        <f t="shared" si="1935"/>
        <v>0.000465860764516191-0.0105871948015223i</v>
      </c>
      <c r="M3680" t="str">
        <f t="shared" si="1936"/>
        <v>0.00674550697895985-0.180868709107444i</v>
      </c>
      <c r="N3680" t="str">
        <f t="shared" si="1937"/>
        <v>-7.74335236975632i</v>
      </c>
      <c r="O3680" t="str">
        <f t="shared" si="1938"/>
        <v>0.110403740068121-0.993886821614499i</v>
      </c>
      <c r="P3680" t="str">
        <f t="shared" si="1939"/>
        <v>0.889596259931879+0.993886821614499i</v>
      </c>
      <c r="Q3680" t="str">
        <f t="shared" si="1940"/>
        <v>-0.889596259931879+6.74946554814182i</v>
      </c>
      <c r="R3680" t="str">
        <f t="shared" si="1941"/>
        <v>0.127664485452047-0.148628969443711i</v>
      </c>
      <c r="S3680" t="str">
        <f t="shared" si="1942"/>
        <v>0.799290277059056i</v>
      </c>
      <c r="T3680" t="str">
        <f t="shared" si="1943"/>
        <v>0.118797690165666+0.102040981947568i</v>
      </c>
      <c r="U3680" t="str">
        <f t="shared" si="1944"/>
        <v>0.0000499999999999999-0.000138112172491145i</v>
      </c>
      <c r="V3680" t="str">
        <f t="shared" si="1945"/>
        <v>3.33333333333333E-06-0.000151923389740259i</v>
      </c>
      <c r="W3680" t="str">
        <f t="shared" si="1946"/>
        <v>0.0000141034546582703-0.0000743632498893792i</v>
      </c>
      <c r="X3680" t="str">
        <f t="shared" si="1947"/>
        <v>0.0000142040684115167-0.0000743234986235042i</v>
      </c>
      <c r="Y3680" t="str">
        <f t="shared" si="1948"/>
        <v>0.009+1.09704415463356i</v>
      </c>
      <c r="Z3680" t="str">
        <f t="shared" si="1949"/>
        <v>-0.000946994825018004-0.000189060224337349i</v>
      </c>
      <c r="AA3680" t="str">
        <f t="shared" si="1950"/>
        <v>0.104866489288576-12.7615676518487i</v>
      </c>
      <c r="AB3680" t="str">
        <f t="shared" si="1951"/>
        <v>0.820638129464488+0.704885090252144i</v>
      </c>
      <c r="AC3680" t="str">
        <f t="shared" si="1952"/>
        <v>1.13302727657249-0.143672951824929i</v>
      </c>
      <c r="AD3680" t="str">
        <f t="shared" si="1953"/>
        <v>0.635186356382402+0.702669922864464i</v>
      </c>
      <c r="AE3680" t="str">
        <f t="shared" si="1954"/>
        <v>-0.000468671259164312-0.000785513255682126i</v>
      </c>
      <c r="AF3680" t="str">
        <f t="shared" si="1955"/>
        <v>-15.0856470981543-0.203899814611896i</v>
      </c>
      <c r="AG3680" t="str">
        <f t="shared" si="1956"/>
        <v>1.03270228186527-0.0290768794126483i</v>
      </c>
      <c r="AH3680" t="str">
        <f t="shared" si="1957"/>
        <v>0.00636049340246942+0.0117463486444116i</v>
      </c>
      <c r="AI3680">
        <f t="shared" si="1958"/>
        <v>-37.485258380892844</v>
      </c>
      <c r="AJ3680">
        <f t="shared" si="1959"/>
        <v>61.56503729415811</v>
      </c>
      <c r="AK3680"/>
      <c r="AL3680"/>
      <c r="AM3680"/>
      <c r="AN3680"/>
    </row>
    <row r="3681" spans="1:40" x14ac:dyDescent="0.25">
      <c r="A3681"/>
      <c r="B3681">
        <f t="shared" si="1960"/>
        <v>1747000</v>
      </c>
      <c r="C3681" s="186" t="str">
        <f t="shared" si="1928"/>
        <v>-2.50413032676409E-08+0.00140184461374145i</v>
      </c>
      <c r="D3681" s="158" t="str">
        <f t="shared" si="1929"/>
        <v>-5.95700614898928+0.0107474753720178i</v>
      </c>
      <c r="E3681" t="str">
        <f t="shared" si="1930"/>
        <v>2870</v>
      </c>
      <c r="F3681" t="str">
        <f t="shared" si="1931"/>
        <v>0.777000777000777</v>
      </c>
      <c r="G3681" t="str">
        <f t="shared" si="1926"/>
        <v>0.777000777000777</v>
      </c>
      <c r="H3681" t="str">
        <f t="shared" si="1932"/>
        <v>9.12864716510881+0.214530733029217i</v>
      </c>
      <c r="I3681" t="str">
        <f t="shared" si="1933"/>
        <v>6860.45295727671i</v>
      </c>
      <c r="J3681" t="str">
        <f t="shared" si="1927"/>
        <v>-40257.2153293712+1483.75681215034i</v>
      </c>
      <c r="K3681" t="str">
        <f t="shared" si="1934"/>
        <v>0.00627246860259594-0.170184303191485i</v>
      </c>
      <c r="L3681" t="str">
        <f t="shared" si="1935"/>
        <v>0.000465328619740532-0.0105811579891651i</v>
      </c>
      <c r="M3681" t="str">
        <f t="shared" si="1936"/>
        <v>0.00673779722233647-0.18076546118065i</v>
      </c>
      <c r="N3681" t="str">
        <f t="shared" si="1937"/>
        <v>-7.74778727947554i</v>
      </c>
      <c r="O3681" t="str">
        <f t="shared" si="1938"/>
        <v>0.10599487046018-0.994366676551527i</v>
      </c>
      <c r="P3681" t="str">
        <f t="shared" si="1939"/>
        <v>0.89400512953982+0.994366676551527i</v>
      </c>
      <c r="Q3681" t="str">
        <f t="shared" si="1940"/>
        <v>-0.89400512953982+6.75342060292401i</v>
      </c>
      <c r="R3681" t="str">
        <f t="shared" si="1941"/>
        <v>0.127481027267352-0.149253819819755i</v>
      </c>
      <c r="S3681" t="str">
        <f t="shared" si="1942"/>
        <v>0.799748060722893i</v>
      </c>
      <c r="T3681" t="str">
        <f t="shared" si="1943"/>
        <v>0.119365452956333+0.101952704336027i</v>
      </c>
      <c r="U3681" t="str">
        <f t="shared" si="1944"/>
        <v>0.0000499999999999999-0.000138033115723834i</v>
      </c>
      <c r="V3681" t="str">
        <f t="shared" si="1945"/>
        <v>3.33333333333333E-06-0.000151836427296218i</v>
      </c>
      <c r="W3681" t="str">
        <f t="shared" si="1946"/>
        <v>0.0000141030432361484-0.0000743229197344244i</v>
      </c>
      <c r="X3681" t="str">
        <f t="shared" si="1947"/>
        <v>0.0000142035440339526-0.0000742831913403352i</v>
      </c>
      <c r="Y3681" t="str">
        <f t="shared" si="1948"/>
        <v>0.009+1.09767247316427i</v>
      </c>
      <c r="Z3681" t="str">
        <f t="shared" si="1949"/>
        <v>-0.000945939575125879-0.000188936634772505i</v>
      </c>
      <c r="AA3681" t="str">
        <f t="shared" si="1950"/>
        <v>0.104746456611599-12.7542628276973i</v>
      </c>
      <c r="AB3681" t="str">
        <f t="shared" si="1951"/>
        <v>0.824560156852922+0.70427528063457i</v>
      </c>
      <c r="AC3681" t="str">
        <f t="shared" si="1952"/>
        <v>1.13286436503653-0.144306732995088i</v>
      </c>
      <c r="AD3681" t="str">
        <f t="shared" si="1953"/>
        <v>0.638306439365686+0.702985478339659i</v>
      </c>
      <c r="AE3681" t="str">
        <f t="shared" si="1954"/>
        <v>-0.000470979611482255-0.000785581255307653i</v>
      </c>
      <c r="AF3681" t="str">
        <f t="shared" si="1955"/>
        <v>-15.0856533140981-0.203783257657199i</v>
      </c>
      <c r="AG3681" t="str">
        <f t="shared" si="1956"/>
        <v>1.03269917725105-0.0292043241328415i</v>
      </c>
      <c r="AH3681" t="str">
        <f t="shared" si="1957"/>
        <v>0.00639277272776897+0.0117494824255514i</v>
      </c>
      <c r="AI3681">
        <f t="shared" si="1958"/>
        <v>-37.473462554163589</v>
      </c>
      <c r="AJ3681">
        <f t="shared" si="1959"/>
        <v>61.44984225838828</v>
      </c>
      <c r="AK3681"/>
      <c r="AL3681"/>
      <c r="AM3681"/>
      <c r="AN3681"/>
    </row>
    <row r="3682" spans="1:40" x14ac:dyDescent="0.25">
      <c r="A3682"/>
      <c r="B3682">
        <f t="shared" si="1960"/>
        <v>1748000</v>
      </c>
      <c r="C3682" s="186" t="str">
        <f t="shared" si="1928"/>
        <v>-2.50126600863876E-08+0.00140104264313914i</v>
      </c>
      <c r="D3682" s="158" t="str">
        <f t="shared" si="1929"/>
        <v>-5.95700614876969+0.0107413269307334i</v>
      </c>
      <c r="E3682" t="str">
        <f t="shared" si="1930"/>
        <v>2870</v>
      </c>
      <c r="F3682" t="str">
        <f t="shared" si="1931"/>
        <v>0.777000777000777</v>
      </c>
      <c r="G3682" t="str">
        <f t="shared" si="1926"/>
        <v>0.777000777000777</v>
      </c>
      <c r="H3682" t="str">
        <f t="shared" si="1932"/>
        <v>9.12865337061628+0.214408160724083i</v>
      </c>
      <c r="I3682" t="str">
        <f t="shared" si="1933"/>
        <v>6864.3799480937i</v>
      </c>
      <c r="J3682" t="str">
        <f t="shared" si="1927"/>
        <v>-40303.316917727+1484.60612915787i</v>
      </c>
      <c r="K3682" t="str">
        <f t="shared" si="1934"/>
        <v>0.00626530328433782-0.170087202858026i</v>
      </c>
      <c r="L3682" t="str">
        <f t="shared" si="1935"/>
        <v>0.000464797385647729-0.0105751280438895i</v>
      </c>
      <c r="M3682" t="str">
        <f t="shared" si="1936"/>
        <v>0.00673010066998555-0.180662330901915i</v>
      </c>
      <c r="N3682" t="str">
        <f t="shared" si="1937"/>
        <v>-7.75222218919476i</v>
      </c>
      <c r="O3682" t="str">
        <f t="shared" si="1938"/>
        <v>0.10158391610358-0.994826973894989i</v>
      </c>
      <c r="P3682" t="str">
        <f t="shared" si="1939"/>
        <v>0.89841608389642+0.994826973894989i</v>
      </c>
      <c r="Q3682" t="str">
        <f t="shared" si="1940"/>
        <v>-0.89841608389642+6.75739521529977i</v>
      </c>
      <c r="R3682" t="str">
        <f t="shared" si="1941"/>
        <v>0.127293865522063-0.149877120960707i</v>
      </c>
      <c r="S3682" t="str">
        <f t="shared" si="1942"/>
        <v>0.800205844386729i</v>
      </c>
      <c r="T3682" t="str">
        <f t="shared" si="1943"/>
        <v>0.119932548132614+0.101861295145333i</v>
      </c>
      <c r="U3682" t="str">
        <f t="shared" si="1944"/>
        <v>0.00005-0.000137954149410491i</v>
      </c>
      <c r="V3682" t="str">
        <f t="shared" si="1945"/>
        <v>3.33333333333333E-06-0.00015174956435154i</v>
      </c>
      <c r="W3682" t="str">
        <f t="shared" si="1946"/>
        <v>0.0000141026316093187-0.0000742826368357727i</v>
      </c>
      <c r="X3682" t="str">
        <f t="shared" si="1947"/>
        <v>0.0000142030196456815-0.0000742429312870867i</v>
      </c>
      <c r="Y3682" t="str">
        <f t="shared" si="1948"/>
        <v>0.009+1.09830079169499i</v>
      </c>
      <c r="Z3682" t="str">
        <f t="shared" si="1949"/>
        <v>-0.000944886133610255-0.000188813201348831i</v>
      </c>
      <c r="AA3682" t="str">
        <f t="shared" si="1950"/>
        <v>0.104626629902406-12.7469663614269i</v>
      </c>
      <c r="AB3682" t="str">
        <f t="shared" si="1951"/>
        <v>0.82847757245286+0.70364383849826i</v>
      </c>
      <c r="AC3682" t="str">
        <f t="shared" si="1952"/>
        <v>1.1326976734533-0.144939095470385i</v>
      </c>
      <c r="AD3682" t="str">
        <f t="shared" si="1953"/>
        <v>0.641427783880714+0.703287223037055i</v>
      </c>
      <c r="AE3682" t="str">
        <f t="shared" si="1954"/>
        <v>-0.000473286306651888-0.000785636378301582i</v>
      </c>
      <c r="AF3682" t="str">
        <f t="shared" si="1955"/>
        <v>-15.085659519386-0.20366683379335i</v>
      </c>
      <c r="AG3682" t="str">
        <f t="shared" si="1956"/>
        <v>1.03269543818662-0.0293316864409324i</v>
      </c>
      <c r="AH3682" t="str">
        <f t="shared" si="1957"/>
        <v>0.0064250395856542+0.0117524416496536i</v>
      </c>
      <c r="AI3682">
        <f t="shared" si="1958"/>
        <v>-37.461750959255042</v>
      </c>
      <c r="AJ3682">
        <f t="shared" si="1959"/>
        <v>61.334648540555825</v>
      </c>
      <c r="AK3682"/>
      <c r="AL3682"/>
      <c r="AM3682"/>
      <c r="AN3682"/>
    </row>
    <row r="3683" spans="1:40" x14ac:dyDescent="0.25">
      <c r="A3683"/>
      <c r="B3683">
        <f t="shared" si="1960"/>
        <v>1749000</v>
      </c>
      <c r="C3683" s="186" t="str">
        <f t="shared" si="1928"/>
        <v>-2.49840660217587E-08+0.00140024158959869i</v>
      </c>
      <c r="D3683" s="158" t="str">
        <f t="shared" si="1929"/>
        <v>-5.95700614855047+0.0107351855202566i</v>
      </c>
      <c r="E3683" t="str">
        <f t="shared" si="1930"/>
        <v>2870</v>
      </c>
      <c r="F3683" t="str">
        <f t="shared" si="1931"/>
        <v>0.777000777000777</v>
      </c>
      <c r="G3683" t="str">
        <f t="shared" si="1926"/>
        <v>0.777000777000777</v>
      </c>
      <c r="H3683" t="str">
        <f t="shared" si="1932"/>
        <v>9.12865956549177+0.214285728312929i</v>
      </c>
      <c r="I3683" t="str">
        <f t="shared" si="1933"/>
        <v>6868.30693891069i</v>
      </c>
      <c r="J3683" t="str">
        <f t="shared" si="1927"/>
        <v>-40349.4448875354+1485.4554461654i</v>
      </c>
      <c r="K3683" t="str">
        <f t="shared" si="1934"/>
        <v>0.00625815023162278-0.169990213116539i</v>
      </c>
      <c r="L3683" t="str">
        <f t="shared" si="1935"/>
        <v>0.000464267060162317-0.010569104954008i</v>
      </c>
      <c r="M3683" t="str">
        <f t="shared" si="1936"/>
        <v>0.0067224172917851-0.180559318070547i</v>
      </c>
      <c r="N3683" t="str">
        <f t="shared" si="1937"/>
        <v>-7.75665709891398i</v>
      </c>
      <c r="O3683" t="str">
        <f t="shared" si="1938"/>
        <v>0.0971709637546985-0.995267704591575i</v>
      </c>
      <c r="P3683" t="str">
        <f t="shared" si="1939"/>
        <v>0.902829036245302+0.995267704591575i</v>
      </c>
      <c r="Q3683" t="str">
        <f t="shared" si="1940"/>
        <v>-0.902829036245302+6.76138939432241i</v>
      </c>
      <c r="R3683" t="str">
        <f t="shared" si="1941"/>
        <v>0.127103014304172-0.150498849986052i</v>
      </c>
      <c r="S3683" t="str">
        <f t="shared" si="1942"/>
        <v>0.800663628050567i</v>
      </c>
      <c r="T3683" t="str">
        <f t="shared" si="1943"/>
        <v>0.12049895524727+0.101766760568941i</v>
      </c>
      <c r="U3683" t="str">
        <f t="shared" si="1944"/>
        <v>0.00005-0.000137875273395963i</v>
      </c>
      <c r="V3683" t="str">
        <f t="shared" si="1945"/>
        <v>3.33333333333333E-06-0.000151662800735559i</v>
      </c>
      <c r="W3683" t="str">
        <f t="shared" si="1946"/>
        <v>0.0000141022197778307-0.0000742424011120985i</v>
      </c>
      <c r="X3683" t="str">
        <f t="shared" si="1947"/>
        <v>0.0000142024952463094-0.0000742027183824792i</v>
      </c>
      <c r="Y3683" t="str">
        <f t="shared" si="1948"/>
        <v>0.009+1.09892911022571i</v>
      </c>
      <c r="Z3683" t="str">
        <f t="shared" si="1949"/>
        <v>-0.000943834496335641-0.000188689923759491i</v>
      </c>
      <c r="AA3683" t="str">
        <f t="shared" si="1950"/>
        <v>0.104507008690019-12.7396782387015i</v>
      </c>
      <c r="AB3683" t="str">
        <f t="shared" si="1951"/>
        <v>0.832390235017582+0.702990806626749i</v>
      </c>
      <c r="AC3683" t="str">
        <f t="shared" si="1952"/>
        <v>1.13252721516379-0.145570015648923i</v>
      </c>
      <c r="AD3683" t="str">
        <f t="shared" si="1953"/>
        <v>0.644550328934349+0.703575152479671i</v>
      </c>
      <c r="AE3683" t="str">
        <f t="shared" si="1954"/>
        <v>-0.000475591293192262-0.000785678652100698i</v>
      </c>
      <c r="AF3683" t="str">
        <f t="shared" si="1955"/>
        <v>-15.0856657140422-0.203550542792672i</v>
      </c>
      <c r="AG3683" t="str">
        <f t="shared" si="1956"/>
        <v>1.03269106553191-0.0294589636582087i</v>
      </c>
      <c r="AH3683" t="str">
        <f t="shared" si="1957"/>
        <v>0.00645729335446527+0.0117552266554509i</v>
      </c>
      <c r="AI3683">
        <f t="shared" si="1958"/>
        <v>-37.450123136959014</v>
      </c>
      <c r="AJ3683">
        <f t="shared" si="1959"/>
        <v>61.219455986629384</v>
      </c>
      <c r="AK3683"/>
      <c r="AL3683"/>
      <c r="AM3683"/>
      <c r="AN3683"/>
    </row>
    <row r="3684" spans="1:40" x14ac:dyDescent="0.25">
      <c r="A3684"/>
      <c r="B3684">
        <f t="shared" si="1960"/>
        <v>1750000</v>
      </c>
      <c r="C3684" s="186" t="str">
        <f t="shared" si="1928"/>
        <v>-2.49555209615192E-08+0.00139944145154799i</v>
      </c>
      <c r="D3684" s="158" t="str">
        <f t="shared" si="1929"/>
        <v>-5.95700614833162+0.0107290511285346i</v>
      </c>
      <c r="E3684" t="str">
        <f t="shared" si="1930"/>
        <v>2870</v>
      </c>
      <c r="F3684" t="str">
        <f t="shared" si="1931"/>
        <v>0.777000777000777</v>
      </c>
      <c r="G3684" t="str">
        <f t="shared" si="1926"/>
        <v>0.777000777000777</v>
      </c>
      <c r="H3684" t="str">
        <f t="shared" si="1932"/>
        <v>9.12866574975952+0.21416343555655i</v>
      </c>
      <c r="I3684" t="str">
        <f t="shared" si="1933"/>
        <v>6872.23392972767i</v>
      </c>
      <c r="J3684" t="str">
        <f t="shared" si="1927"/>
        <v>-40395.5992387963+1486.30476317292i</v>
      </c>
      <c r="K3684" t="str">
        <f t="shared" si="1934"/>
        <v>0.00625100941648418-0.16989333377845i</v>
      </c>
      <c r="L3684" t="str">
        <f t="shared" si="1935"/>
        <v>0.000463737641214728-0.0105630887078591i</v>
      </c>
      <c r="M3684" t="str">
        <f t="shared" si="1936"/>
        <v>0.00671474705769891-0.180456422486309i</v>
      </c>
      <c r="N3684" t="str">
        <f t="shared" si="1937"/>
        <v>-7.7610920086332i</v>
      </c>
      <c r="O3684" t="str">
        <f t="shared" si="1938"/>
        <v>0.0927561002092132-0.995688859972822i</v>
      </c>
      <c r="P3684" t="str">
        <f t="shared" si="1939"/>
        <v>0.907243899790787+0.995688859972822i</v>
      </c>
      <c r="Q3684" t="str">
        <f t="shared" si="1940"/>
        <v>-0.907243899790787+6.76540314866038i</v>
      </c>
      <c r="R3684" t="str">
        <f t="shared" si="1941"/>
        <v>0.126908487873744-0.151118984158151i</v>
      </c>
      <c r="S3684" t="str">
        <f t="shared" si="1942"/>
        <v>0.801121411714404i</v>
      </c>
      <c r="T3684" t="str">
        <f t="shared" si="1943"/>
        <v>0.121064653925625+0.101669106963954i</v>
      </c>
      <c r="U3684" t="str">
        <f t="shared" si="1944"/>
        <v>0.00005-0.000137796487525451i</v>
      </c>
      <c r="V3684" t="str">
        <f t="shared" si="1945"/>
        <v>3.33333333333333E-06-0.000151576136277996i</v>
      </c>
      <c r="W3684" t="str">
        <f t="shared" si="1946"/>
        <v>0.0000141018077417342-0.0000742022124822611i</v>
      </c>
      <c r="X3684" t="str">
        <f t="shared" si="1947"/>
        <v>0.0000142019708354439-0.000074162552545418i</v>
      </c>
      <c r="Y3684" t="str">
        <f t="shared" si="1948"/>
        <v>0.009+1.09955742875643i</v>
      </c>
      <c r="Z3684" t="str">
        <f t="shared" si="1949"/>
        <v>-0.000942784659178372-0.000188566801698471i</v>
      </c>
      <c r="AA3684" t="str">
        <f t="shared" si="1950"/>
        <v>0.104387592504811-12.7323984452184i</v>
      </c>
      <c r="AB3684" t="str">
        <f t="shared" si="1951"/>
        <v>0.836298003801625+0.702316228934032i</v>
      </c>
      <c r="AC3684" t="str">
        <f t="shared" si="1952"/>
        <v>1.1323530036879-0.146199470066674i</v>
      </c>
      <c r="AD3684" t="str">
        <f t="shared" si="1953"/>
        <v>0.647674013523156+0.703849262457332i</v>
      </c>
      <c r="AE3684" t="str">
        <f t="shared" si="1954"/>
        <v>-0.000477894519798711-0.000785708104292058i</v>
      </c>
      <c r="AF3684" t="str">
        <f t="shared" si="1955"/>
        <v>-15.0856718980911-0.203434384428015i</v>
      </c>
      <c r="AG3684" t="str">
        <f t="shared" si="1956"/>
        <v>1.03268606015725-0.0295861531115229i</v>
      </c>
      <c r="AH3684" t="str">
        <f t="shared" si="1957"/>
        <v>0.00648953341456437+0.0117578377826216i</v>
      </c>
      <c r="AI3684">
        <f t="shared" si="1958"/>
        <v>-37.438578632512481</v>
      </c>
      <c r="AJ3684">
        <f t="shared" si="1959"/>
        <v>61.104264442783709</v>
      </c>
      <c r="AK3684"/>
      <c r="AL3684"/>
      <c r="AM3684"/>
      <c r="AN3684"/>
    </row>
    <row r="3685" spans="1:40" x14ac:dyDescent="0.25">
      <c r="A3685"/>
      <c r="B3685">
        <f t="shared" si="1960"/>
        <v>1751000</v>
      </c>
      <c r="C3685" s="186" t="str">
        <f t="shared" si="1928"/>
        <v>-2.4927024793756E-08+0.00139864222741855i</v>
      </c>
      <c r="D3685" s="158" t="str">
        <f t="shared" si="1929"/>
        <v>-5.95700614811315+0.0107229237435422i</v>
      </c>
      <c r="E3685" t="str">
        <f t="shared" si="1930"/>
        <v>2870</v>
      </c>
      <c r="F3685" t="str">
        <f t="shared" si="1931"/>
        <v>0.777000777000777</v>
      </c>
      <c r="G3685" t="str">
        <f t="shared" si="1926"/>
        <v>0.777000777000777</v>
      </c>
      <c r="H3685" t="str">
        <f t="shared" si="1932"/>
        <v>9.12867192344376+0.214041282216288i</v>
      </c>
      <c r="I3685" t="str">
        <f t="shared" si="1933"/>
        <v>6876.16092054466i</v>
      </c>
      <c r="J3685" t="str">
        <f t="shared" si="1927"/>
        <v>-40441.7799715098+1487.15408018045i</v>
      </c>
      <c r="K3685" t="str">
        <f t="shared" si="1934"/>
        <v>0.00624388081103506-0.169796564655609i</v>
      </c>
      <c r="L3685" t="str">
        <f t="shared" si="1935"/>
        <v>0.000463209126741296-0.0105570792938081i</v>
      </c>
      <c r="M3685" t="str">
        <f t="shared" si="1936"/>
        <v>0.00670708993777636-0.180353643949417i</v>
      </c>
      <c r="N3685" t="str">
        <f t="shared" si="1937"/>
        <v>-7.76552691835241i</v>
      </c>
      <c r="O3685" t="str">
        <f t="shared" si="1938"/>
        <v>0.0883394123004001-0.99609043175528i</v>
      </c>
      <c r="P3685" t="str">
        <f t="shared" si="1939"/>
        <v>0.9116605876996+0.99609043175528i</v>
      </c>
      <c r="Q3685" t="str">
        <f t="shared" si="1940"/>
        <v>-0.9116605876996+6.76943648659713i</v>
      </c>
      <c r="R3685" t="str">
        <f t="shared" si="1941"/>
        <v>0.126710300661178-0.151737500883815i</v>
      </c>
      <c r="S3685" t="str">
        <f t="shared" si="1942"/>
        <v>0.801579195378241i</v>
      </c>
      <c r="T3685" t="str">
        <f t="shared" si="1943"/>
        <v>0.121629623867154+0.101568340850122i</v>
      </c>
      <c r="U3685" t="str">
        <f t="shared" si="1944"/>
        <v>0.00005-0.000137717791644511i</v>
      </c>
      <c r="V3685" t="str">
        <f t="shared" si="1945"/>
        <v>3.33333333333333E-06-0.000151489570808962i</v>
      </c>
      <c r="W3685" t="str">
        <f t="shared" si="1946"/>
        <v>0.0000141013955010785-0.0000741620708653056i</v>
      </c>
      <c r="X3685" t="str">
        <f t="shared" si="1947"/>
        <v>0.0000142014464126933-0.0000741224336949935i</v>
      </c>
      <c r="Y3685" t="str">
        <f t="shared" si="1948"/>
        <v>0.009+1.10018574728715i</v>
      </c>
      <c r="Z3685" t="str">
        <f t="shared" si="1949"/>
        <v>-0.000941736618026515-0.000188443834860555i</v>
      </c>
      <c r="AA3685" t="str">
        <f t="shared" si="1950"/>
        <v>0.10426838087849-12.7251269667068i</v>
      </c>
      <c r="AB3685" t="str">
        <f t="shared" si="1951"/>
        <v>0.84020073857175+0.701620150457648i</v>
      </c>
      <c r="AC3685" t="str">
        <f t="shared" si="1952"/>
        <v>1.13217505272276-0.146827435399131i</v>
      </c>
      <c r="AD3685" t="str">
        <f t="shared" si="1953"/>
        <v>0.650798776634555+0.704109549026602i</v>
      </c>
      <c r="AE3685" t="str">
        <f t="shared" si="1954"/>
        <v>-0.00048019593534311-0.00078572476261206i</v>
      </c>
      <c r="AF3685" t="str">
        <f t="shared" si="1955"/>
        <v>-15.0856780715569-0.203318358472746i</v>
      </c>
      <c r="AG3685" t="str">
        <f t="shared" si="1956"/>
        <v>1.03268042294328-0.029713252133327i</v>
      </c>
      <c r="AH3685" t="str">
        <f t="shared" si="1957"/>
        <v>0.00652175914832987+0.0117602753717831i</v>
      </c>
      <c r="AI3685">
        <f t="shared" si="1958"/>
        <v>-37.427116995546385</v>
      </c>
      <c r="AJ3685">
        <f t="shared" si="1959"/>
        <v>60.989073755397534</v>
      </c>
      <c r="AK3685"/>
      <c r="AL3685"/>
      <c r="AM3685"/>
      <c r="AN3685"/>
    </row>
    <row r="3686" spans="1:40" x14ac:dyDescent="0.25">
      <c r="A3686"/>
      <c r="B3686">
        <f t="shared" si="1960"/>
        <v>1752000</v>
      </c>
      <c r="C3686" s="186" t="str">
        <f t="shared" si="1928"/>
        <v>-2.48985774068737E-08+0.00139784391564541i</v>
      </c>
      <c r="D3686" s="158" t="str">
        <f t="shared" si="1929"/>
        <v>-5.95700614789505+0.0107168033532815i</v>
      </c>
      <c r="E3686" t="str">
        <f t="shared" si="1930"/>
        <v>2870</v>
      </c>
      <c r="F3686" t="str">
        <f t="shared" si="1931"/>
        <v>0.777000777000777</v>
      </c>
      <c r="G3686" t="str">
        <f t="shared" si="1926"/>
        <v>0.777000777000777</v>
      </c>
      <c r="H3686" t="str">
        <f t="shared" si="1932"/>
        <v>9.12867808656859+0.213919268054023i</v>
      </c>
      <c r="I3686" t="str">
        <f t="shared" si="1933"/>
        <v>6880.08791136165i</v>
      </c>
      <c r="J3686" t="str">
        <f t="shared" si="1927"/>
        <v>-40487.9870856758+1488.00339718798i</v>
      </c>
      <c r="K3686" t="str">
        <f t="shared" si="1934"/>
        <v>0.00623676438746779-0.169699905560295i</v>
      </c>
      <c r="L3686" t="str">
        <f t="shared" si="1935"/>
        <v>0.000462681514684206-0.0105510767002465i</v>
      </c>
      <c r="M3686" t="str">
        <f t="shared" si="1936"/>
        <v>0.006699445902152-0.180250982260541i</v>
      </c>
      <c r="N3686" t="str">
        <f t="shared" si="1937"/>
        <v>-7.76996182807163i</v>
      </c>
      <c r="O3686" t="str">
        <f t="shared" si="1938"/>
        <v>0.0839209868973879-0.996472412040679i</v>
      </c>
      <c r="P3686" t="str">
        <f t="shared" si="1939"/>
        <v>0.916079013102612+0.996472412040679i</v>
      </c>
      <c r="Q3686" t="str">
        <f t="shared" si="1940"/>
        <v>-0.916079013102612+6.77348941603095i</v>
      </c>
      <c r="R3686" t="str">
        <f t="shared" si="1941"/>
        <v>0.126508467265459-0.152354377715848i</v>
      </c>
      <c r="S3686" t="str">
        <f t="shared" si="1942"/>
        <v>0.802036979042077i</v>
      </c>
      <c r="T3686" t="str">
        <f t="shared" si="1943"/>
        <v>0.122193844847054+0.101464468908832i</v>
      </c>
      <c r="U3686" t="str">
        <f t="shared" si="1944"/>
        <v>0.00005-0.000137639185599052i</v>
      </c>
      <c r="V3686" t="str">
        <f t="shared" si="1945"/>
        <v>3.33333333333333E-06-0.000151403104158957i</v>
      </c>
      <c r="W3686" t="str">
        <f t="shared" si="1946"/>
        <v>0.0000141009830559133-0.0000741219761804619i</v>
      </c>
      <c r="X3686" t="str">
        <f t="shared" si="1947"/>
        <v>0.0000142009219776676-0.0000740823617504819i</v>
      </c>
      <c r="Y3686" t="str">
        <f t="shared" si="1948"/>
        <v>0.009+1.10081406581786i</v>
      </c>
      <c r="Z3686" t="str">
        <f t="shared" si="1949"/>
        <v>-0.000940690368779911-0.000188321022941349i</v>
      </c>
      <c r="AA3686" t="str">
        <f t="shared" si="1950"/>
        <v>0.104149373344101-12.717863788929i</v>
      </c>
      <c r="AB3686" t="str">
        <f t="shared" si="1951"/>
        <v>0.844098299617794+0.700902617351699i</v>
      </c>
      <c r="AC3686" t="str">
        <f t="shared" si="1952"/>
        <v>1.13199337614102-0.147453888462935i</v>
      </c>
      <c r="AD3686" t="str">
        <f t="shared" si="1953"/>
        <v>0.653924557247968+0.704356008510766i</v>
      </c>
      <c r="AE3686" t="str">
        <f t="shared" si="1954"/>
        <v>-0.000482495488874198-0.000785728654945744i</v>
      </c>
      <c r="AF3686" t="str">
        <f t="shared" si="1955"/>
        <v>-15.0856842344636-0.203202464700741i</v>
      </c>
      <c r="AG3686" t="str">
        <f t="shared" si="1956"/>
        <v>1.03267415478098-0.0298402580617125i</v>
      </c>
      <c r="AH3686" t="str">
        <f t="shared" si="1957"/>
        <v>0.00655396994015048+0.011762539764488i</v>
      </c>
      <c r="AI3686">
        <f t="shared" si="1958"/>
        <v>-37.415737780033744</v>
      </c>
      <c r="AJ3686">
        <f t="shared" si="1959"/>
        <v>60.873883771056683</v>
      </c>
      <c r="AK3686"/>
      <c r="AL3686"/>
      <c r="AM3686"/>
      <c r="AN3686"/>
    </row>
    <row r="3687" spans="1:40" x14ac:dyDescent="0.25">
      <c r="A3687"/>
      <c r="B3687">
        <f t="shared" si="1960"/>
        <v>1753000</v>
      </c>
      <c r="C3687" s="186" t="str">
        <f t="shared" si="1928"/>
        <v>-2.4870178689596E-08+0.00139704651466723i</v>
      </c>
      <c r="D3687" s="158" t="str">
        <f t="shared" si="1929"/>
        <v>-5.95700614767733+0.0107106899457821i</v>
      </c>
      <c r="E3687" t="str">
        <f t="shared" si="1930"/>
        <v>2870</v>
      </c>
      <c r="F3687" t="str">
        <f t="shared" si="1931"/>
        <v>0.777000777000777</v>
      </c>
      <c r="G3687" t="str">
        <f t="shared" si="1926"/>
        <v>0.777000777000777</v>
      </c>
      <c r="H3687" t="str">
        <f t="shared" si="1932"/>
        <v>9.12868423915812+0.213797392832183i</v>
      </c>
      <c r="I3687" t="str">
        <f t="shared" si="1933"/>
        <v>6884.01490217863i</v>
      </c>
      <c r="J3687" t="str">
        <f t="shared" si="1927"/>
        <v>-40534.2205812944+1488.85271419551i</v>
      </c>
      <c r="K3687" t="str">
        <f t="shared" si="1934"/>
        <v>0.00622966011805376-0.169603356305212i</v>
      </c>
      <c r="L3687" t="str">
        <f t="shared" si="1935"/>
        <v>0.000462154802991491-0.0105450809155918i</v>
      </c>
      <c r="M3687" t="str">
        <f t="shared" si="1936"/>
        <v>0.00669181492104525-0.180148437220804i</v>
      </c>
      <c r="N3687" t="str">
        <f t="shared" si="1937"/>
        <v>-7.77439673779085i</v>
      </c>
      <c r="O3687" t="str">
        <f t="shared" si="1938"/>
        <v>0.079500910903511-0.99683479331608i</v>
      </c>
      <c r="P3687" t="str">
        <f t="shared" si="1939"/>
        <v>0.920499089096489+0.99683479331608i</v>
      </c>
      <c r="Q3687" t="str">
        <f t="shared" si="1940"/>
        <v>-0.920499089096489+6.77756194447477i</v>
      </c>
      <c r="R3687" t="str">
        <f t="shared" si="1941"/>
        <v>0.126303002452394-0.152969592354558i</v>
      </c>
      <c r="S3687" t="str">
        <f t="shared" si="1942"/>
        <v>0.802494762705914i</v>
      </c>
      <c r="T3687" t="str">
        <f t="shared" si="1943"/>
        <v>0.122757296717791+0.101357497982078i</v>
      </c>
      <c r="U3687" t="str">
        <f t="shared" si="1944"/>
        <v>0.00005-0.000137560669235333i</v>
      </c>
      <c r="V3687" t="str">
        <f t="shared" si="1945"/>
        <v>3.33333333333333E-06-0.000151316736158866i</v>
      </c>
      <c r="W3687" t="str">
        <f t="shared" si="1946"/>
        <v>0.0000141005704062881-0.0000740819283471443i</v>
      </c>
      <c r="X3687" t="str">
        <f t="shared" si="1947"/>
        <v>0.0000142003975299778-0.0000740423366313426i</v>
      </c>
      <c r="Y3687" t="str">
        <f t="shared" si="1948"/>
        <v>0.009+1.10144238434858i</v>
      </c>
      <c r="Z3687" t="str">
        <f t="shared" si="1949"/>
        <v>-0.000939645907350064-0.000188198365637254i</v>
      </c>
      <c r="AA3687" t="str">
        <f t="shared" si="1950"/>
        <v>0.104030569436022-12.7106088976795i</v>
      </c>
      <c r="AB3687" t="str">
        <f t="shared" si="1951"/>
        <v>0.84799054776336+0.700163676879742i</v>
      </c>
      <c r="AC3687" t="str">
        <f t="shared" si="1952"/>
        <v>1.13180798798909-0.148078806217465i</v>
      </c>
      <c r="AD3687" t="str">
        <f t="shared" si="1953"/>
        <v>0.657051294335947+0.704588637499823i</v>
      </c>
      <c r="AE3687" t="str">
        <f t="shared" si="1954"/>
        <v>-0.000484793129617788-0.000785719809325933i</v>
      </c>
      <c r="AF3687" t="str">
        <f t="shared" si="1955"/>
        <v>-15.0856903868355-0.203086702886401i</v>
      </c>
      <c r="AG3687" t="str">
        <f t="shared" si="1956"/>
        <v>1.03266725657161-0.0299671682404446i</v>
      </c>
      <c r="AH3687" t="str">
        <f t="shared" si="1957"/>
        <v>0.00658616517641898+0.011764631303219i</v>
      </c>
      <c r="AI3687">
        <f t="shared" si="1958"/>
        <v>-37.404440544239378</v>
      </c>
      <c r="AJ3687">
        <f t="shared" si="1959"/>
        <v>60.758694336556275</v>
      </c>
      <c r="AK3687"/>
      <c r="AL3687"/>
      <c r="AM3687"/>
      <c r="AN3687"/>
    </row>
    <row r="3688" spans="1:40" x14ac:dyDescent="0.25">
      <c r="A3688"/>
      <c r="B3688">
        <f t="shared" si="1960"/>
        <v>1754000</v>
      </c>
      <c r="C3688" s="186" t="str">
        <f t="shared" si="1928"/>
        <v>-2.48418285309627E-08+0.00139625002292618i</v>
      </c>
      <c r="D3688" s="158" t="str">
        <f t="shared" si="1929"/>
        <v>-5.95700614745997+0.0107045835091007i</v>
      </c>
      <c r="E3688" t="str">
        <f t="shared" si="1930"/>
        <v>2870</v>
      </c>
      <c r="F3688" t="str">
        <f t="shared" si="1931"/>
        <v>0.777000777000777</v>
      </c>
      <c r="G3688" t="str">
        <f t="shared" si="1926"/>
        <v>0.777000777000777</v>
      </c>
      <c r="H3688" t="str">
        <f t="shared" si="1932"/>
        <v>9.12869038123628+0.213675656313727i</v>
      </c>
      <c r="I3688" t="str">
        <f t="shared" si="1933"/>
        <v>6887.94189299562i</v>
      </c>
      <c r="J3688" t="str">
        <f t="shared" si="1927"/>
        <v>-40580.4804583656+1489.70203120303i</v>
      </c>
      <c r="K3688" t="str">
        <f t="shared" si="1934"/>
        <v>0.00622256797514321-0.169506916703489i</v>
      </c>
      <c r="L3688" t="str">
        <f t="shared" si="1935"/>
        <v>0.000461628989617012-0.0105390919282879i</v>
      </c>
      <c r="M3688" t="str">
        <f t="shared" si="1936"/>
        <v>0.00668419696476022-0.180046008631777i</v>
      </c>
      <c r="N3688" t="str">
        <f t="shared" si="1937"/>
        <v>-7.77883164751007i</v>
      </c>
      <c r="O3688" t="str">
        <f t="shared" si="1938"/>
        <v>0.0750792712545556-0.997177568454027i</v>
      </c>
      <c r="P3688" t="str">
        <f t="shared" si="1939"/>
        <v>0.924920728745444+0.997177568454027i</v>
      </c>
      <c r="Q3688" t="str">
        <f t="shared" si="1940"/>
        <v>-0.924920728745444+6.78165407905604i</v>
      </c>
      <c r="R3688" t="str">
        <f t="shared" si="1941"/>
        <v>0.126093921152832-0.153583122649256i</v>
      </c>
      <c r="S3688" t="str">
        <f t="shared" si="1942"/>
        <v>0.80295254636975i</v>
      </c>
      <c r="T3688" t="str">
        <f t="shared" si="1943"/>
        <v>0.123319959410638+0.101247435071413i</v>
      </c>
      <c r="U3688" t="str">
        <f t="shared" si="1944"/>
        <v>0.00005-0.000137482242399965i</v>
      </c>
      <c r="V3688" t="str">
        <f t="shared" si="1945"/>
        <v>3.33333333333333E-06-0.000151230466639961i</v>
      </c>
      <c r="W3688" t="str">
        <f t="shared" si="1946"/>
        <v>0.0000141001575522526-0.0000740419272849499i</v>
      </c>
      <c r="X3688" t="str">
        <f t="shared" si="1947"/>
        <v>0.0000141998730692364-0.0000740023582572181i</v>
      </c>
      <c r="Y3688" t="str">
        <f t="shared" si="1948"/>
        <v>0.009+1.1020707028793i</v>
      </c>
      <c r="Z3688" t="str">
        <f t="shared" si="1949"/>
        <v>-0.000938603229660141-0.000188075862645486i</v>
      </c>
      <c r="AA3688" t="str">
        <f t="shared" si="1950"/>
        <v>0.103911968689959-12.7033622787855i</v>
      </c>
      <c r="AB3688" t="str">
        <f t="shared" si="1951"/>
        <v>0.851877344376438+0.699403377407542i</v>
      </c>
      <c r="AC3688" t="str">
        <f t="shared" si="1952"/>
        <v>1.13161890248544-0.148702165766405i</v>
      </c>
      <c r="AD3688" t="str">
        <f t="shared" si="1953"/>
        <v>0.660178926865297+0.704807432850402i</v>
      </c>
      <c r="AE3688" t="str">
        <f t="shared" si="1954"/>
        <v>-0.000487088806977045-0.000785698253932424i</v>
      </c>
      <c r="AF3688" t="str">
        <f t="shared" si="1955"/>
        <v>-15.0856965286962-0.202971072804626i</v>
      </c>
      <c r="AG3688" t="str">
        <f t="shared" si="1956"/>
        <v>1.03265972922669-0.0300939800189996i</v>
      </c>
      <c r="AH3688" t="str">
        <f t="shared" si="1957"/>
        <v>0.00661834424552591+0.0117665503313828i</v>
      </c>
      <c r="AI3688">
        <f t="shared" si="1958"/>
        <v>-37.393224850671011</v>
      </c>
      <c r="AJ3688">
        <f t="shared" si="1959"/>
        <v>60.643505298900976</v>
      </c>
      <c r="AK3688"/>
      <c r="AL3688"/>
      <c r="AM3688"/>
      <c r="AN3688"/>
    </row>
    <row r="3689" spans="1:40" x14ac:dyDescent="0.25">
      <c r="A3689"/>
      <c r="B3689">
        <f t="shared" si="1960"/>
        <v>1755000</v>
      </c>
      <c r="C3689" s="186" t="str">
        <f t="shared" si="1928"/>
        <v>-2.48135268203313E-08+0.00139545443886804i</v>
      </c>
      <c r="D3689" s="158" t="str">
        <f t="shared" si="1929"/>
        <v>-5.957006147243+0.0106984840313216i</v>
      </c>
      <c r="E3689" t="str">
        <f t="shared" si="1930"/>
        <v>2870</v>
      </c>
      <c r="F3689" t="str">
        <f t="shared" si="1931"/>
        <v>0.777000777000777</v>
      </c>
      <c r="G3689" t="str">
        <f t="shared" si="1926"/>
        <v>0.777000777000777</v>
      </c>
      <c r="H3689" t="str">
        <f t="shared" si="1932"/>
        <v>9.12869651282706+0.213554058262162i</v>
      </c>
      <c r="I3689" t="str">
        <f t="shared" si="1933"/>
        <v>6891.86888381261i</v>
      </c>
      <c r="J3689" t="str">
        <f t="shared" si="1927"/>
        <v>-40626.7667168893+1490.55134821056i</v>
      </c>
      <c r="K3689" t="str">
        <f t="shared" si="1934"/>
        <v>0.00621548793116505-0.169410586568677i</v>
      </c>
      <c r="L3689" t="str">
        <f t="shared" si="1935"/>
        <v>0.000461104072520429-0.0105331097268047i</v>
      </c>
      <c r="M3689" t="str">
        <f t="shared" si="1936"/>
        <v>0.00667659200368548-0.179943696295482i</v>
      </c>
      <c r="N3689" t="str">
        <f t="shared" si="1937"/>
        <v>-7.78326655722929i</v>
      </c>
      <c r="O3689" t="str">
        <f t="shared" si="1938"/>
        <v>0.0706561549170635-0.997500730712683i</v>
      </c>
      <c r="P3689" t="str">
        <f t="shared" si="1939"/>
        <v>0.929343845082937+0.997500730712683i</v>
      </c>
      <c r="Q3689" t="str">
        <f t="shared" si="1940"/>
        <v>-0.929343845082937+6.78576582651661i</v>
      </c>
      <c r="R3689" t="str">
        <f t="shared" si="1941"/>
        <v>0.125881238460867-0.154194946599724i</v>
      </c>
      <c r="S3689" t="str">
        <f t="shared" si="1942"/>
        <v>0.803410330033587i</v>
      </c>
      <c r="T3689" t="str">
        <f t="shared" si="1943"/>
        <v>0.123881812937196+0.101134287336882i</v>
      </c>
      <c r="U3689" t="str">
        <f t="shared" si="1944"/>
        <v>0.0000500000000000001-0.000137403904939908i</v>
      </c>
      <c r="V3689" t="str">
        <f t="shared" si="1945"/>
        <v>3.33333333333333E-06-0.000151144295433899i</v>
      </c>
      <c r="W3689" t="str">
        <f t="shared" si="1946"/>
        <v>0.0000140997444938564-0.0000740019729136603i</v>
      </c>
      <c r="X3689" t="str">
        <f t="shared" si="1947"/>
        <v>0.0000141993485950571-0.0000739624265479357i</v>
      </c>
      <c r="Y3689" t="str">
        <f t="shared" si="1948"/>
        <v>0.009+1.10269902141002i</v>
      </c>
      <c r="Z3689" t="str">
        <f t="shared" si="1949"/>
        <v>-0.000937562331644924-0.000187953513664056i</v>
      </c>
      <c r="AA3689" t="str">
        <f t="shared" si="1950"/>
        <v>0.103793570642937-12.696123918106i</v>
      </c>
      <c r="AB3689" t="str">
        <f t="shared" si="1951"/>
        <v>0.855758551379913+0.698621768395707i</v>
      </c>
      <c r="AC3689" t="str">
        <f t="shared" si="1952"/>
        <v>1.13142613401884-0.149323944359297i</v>
      </c>
      <c r="AD3689" t="str">
        <f t="shared" si="1953"/>
        <v>0.66330739379821+0.705012391685712i</v>
      </c>
      <c r="AE3689" t="str">
        <f t="shared" si="1954"/>
        <v>-0.000489382470532736-0.000785664017091139i</v>
      </c>
      <c r="AF3689" t="str">
        <f t="shared" si="1955"/>
        <v>-15.0857026600701-0.20285557423084i</v>
      </c>
      <c r="AG3689" t="str">
        <f t="shared" si="1956"/>
        <v>1.03265157366795-0.0302206907525983i</v>
      </c>
      <c r="AH3689" t="str">
        <f t="shared" si="1957"/>
        <v>0.00665050653785432+0.0117682971933066i</v>
      </c>
      <c r="AI3689">
        <f t="shared" si="1958"/>
        <v>-37.382090266029394</v>
      </c>
      <c r="AJ3689">
        <f t="shared" si="1959"/>
        <v>60.528316505306684</v>
      </c>
      <c r="AK3689"/>
      <c r="AL3689"/>
      <c r="AM3689"/>
      <c r="AN3689"/>
    </row>
    <row r="3690" spans="1:40" x14ac:dyDescent="0.25">
      <c r="A3690"/>
      <c r="B3690">
        <f t="shared" si="1960"/>
        <v>1756000</v>
      </c>
      <c r="C3690" s="186" t="str">
        <f t="shared" si="1928"/>
        <v>-2.4785273447373E-08+0.00139465976094209i</v>
      </c>
      <c r="D3690" s="158" t="str">
        <f t="shared" si="1929"/>
        <v>-5.95700614702639+0.010692391500556i</v>
      </c>
      <c r="E3690" t="str">
        <f t="shared" si="1930"/>
        <v>2870</v>
      </c>
      <c r="F3690" t="str">
        <f t="shared" si="1931"/>
        <v>0.777000777000777</v>
      </c>
      <c r="G3690" t="str">
        <f t="shared" si="1926"/>
        <v>0.777000777000777</v>
      </c>
      <c r="H3690" t="str">
        <f t="shared" si="1932"/>
        <v>9.12870263395428+0.213432598441528i</v>
      </c>
      <c r="I3690" t="str">
        <f t="shared" si="1933"/>
        <v>6895.7958746296i</v>
      </c>
      <c r="J3690" t="str">
        <f t="shared" si="1927"/>
        <v>-40673.0793568656+1491.40066521809i</v>
      </c>
      <c r="K3690" t="str">
        <f t="shared" si="1934"/>
        <v>0.0062084199586263-0.169314365714749i</v>
      </c>
      <c r="L3690" t="str">
        <f t="shared" si="1935"/>
        <v>0.000460580049667201-0.0105271342996383i</v>
      </c>
      <c r="M3690" t="str">
        <f t="shared" si="1936"/>
        <v>0.0066690000082935-0.179841500014387i</v>
      </c>
      <c r="N3690" t="str">
        <f t="shared" si="1937"/>
        <v>-7.78770146694851i</v>
      </c>
      <c r="O3690" t="str">
        <f t="shared" si="1938"/>
        <v>0.0662316488866199-0.997804273735966i</v>
      </c>
      <c r="P3690" t="str">
        <f t="shared" si="1939"/>
        <v>0.93376835111338+0.997804273735966i</v>
      </c>
      <c r="Q3690" t="str">
        <f t="shared" si="1940"/>
        <v>-0.93376835111338+6.78989719321254i</v>
      </c>
      <c r="R3690" t="str">
        <f t="shared" si="1941"/>
        <v>0.125664969632024-0.154805042357655i</v>
      </c>
      <c r="S3690" t="str">
        <f t="shared" si="1942"/>
        <v>0.803868113697424i</v>
      </c>
      <c r="T3690" t="str">
        <f t="shared" si="1943"/>
        <v>0.124442837390898+0.101018062095939i</v>
      </c>
      <c r="U3690" t="str">
        <f t="shared" si="1944"/>
        <v>0.0000500000000000001-0.000137325656702471i</v>
      </c>
      <c r="V3690" t="str">
        <f t="shared" si="1945"/>
        <v>3.33333333333333E-06-0.000151058222372718i</v>
      </c>
      <c r="W3690" t="str">
        <f t="shared" si="1946"/>
        <v>0.0000140993312311492-0.0000739620651532381i</v>
      </c>
      <c r="X3690" t="str">
        <f t="shared" si="1947"/>
        <v>0.0000141988241070547-0.0000739225414235029i</v>
      </c>
      <c r="Y3690" t="str">
        <f t="shared" si="1948"/>
        <v>0.009+1.10332733994074i</v>
      </c>
      <c r="Z3690" t="str">
        <f t="shared" si="1949"/>
        <v>-0.000936523209250745-0.000187831318391773i</v>
      </c>
      <c r="AA3690" t="str">
        <f t="shared" si="1950"/>
        <v>0.103675374833302-12.6888938015328i</v>
      </c>
      <c r="AB3690" t="str">
        <f t="shared" si="1951"/>
        <v>0.859634031261953+0.697818900392204i</v>
      </c>
      <c r="AC3690" t="str">
        <f t="shared" si="1952"/>
        <v>1.13122969714654-0.149944119393061i</v>
      </c>
      <c r="AD3690" t="str">
        <f t="shared" si="1953"/>
        <v>0.66643663409342+0.705203511395508i</v>
      </c>
      <c r="AE3690" t="str">
        <f t="shared" si="1954"/>
        <v>-0.00049167407004351-0.000785617127273359i</v>
      </c>
      <c r="AF3690" t="str">
        <f t="shared" si="1955"/>
        <v>-15.0857087809807-0.202740206940972i</v>
      </c>
      <c r="AG3690" t="str">
        <f t="shared" si="1956"/>
        <v>1.03264279082732-0.0303472978022466i</v>
      </c>
      <c r="AH3690" t="str">
        <f t="shared" si="1957"/>
        <v>0.00668265144577324+0.0117698722342319i</v>
      </c>
      <c r="AI3690">
        <f t="shared" si="1958"/>
        <v>-37.371036361161039</v>
      </c>
      <c r="AJ3690">
        <f t="shared" si="1959"/>
        <v>60.413127803201256</v>
      </c>
      <c r="AK3690"/>
      <c r="AL3690"/>
      <c r="AM3690"/>
      <c r="AN3690"/>
    </row>
    <row r="3691" spans="1:40" x14ac:dyDescent="0.25">
      <c r="A3691"/>
      <c r="B3691">
        <f t="shared" si="1960"/>
        <v>1757000</v>
      </c>
      <c r="C3691" s="186" t="str">
        <f t="shared" si="1928"/>
        <v>-2.47570683020732E-08+0.00139386598760113i</v>
      </c>
      <c r="D3691" s="158" t="str">
        <f t="shared" si="1929"/>
        <v>-5.95700614681015+0.010686305904942i</v>
      </c>
      <c r="E3691" t="str">
        <f t="shared" si="1930"/>
        <v>2870</v>
      </c>
      <c r="F3691" t="str">
        <f t="shared" si="1931"/>
        <v>0.777000777000777</v>
      </c>
      <c r="G3691" t="str">
        <f t="shared" si="1926"/>
        <v>0.777000777000777</v>
      </c>
      <c r="H3691" t="str">
        <f t="shared" si="1932"/>
        <v>9.12870874464174+0.213311276616397i</v>
      </c>
      <c r="I3691" t="str">
        <f t="shared" si="1933"/>
        <v>6899.72286544658i</v>
      </c>
      <c r="J3691" t="str">
        <f t="shared" si="1927"/>
        <v>-40719.4183782945+1492.24998222562i</v>
      </c>
      <c r="K3691" t="str">
        <f t="shared" si="1934"/>
        <v>0.00620136403011204-0.169218253956099i</v>
      </c>
      <c r="L3691" t="str">
        <f t="shared" si="1935"/>
        <v>0.000460056919028541-0.0105211656353103i</v>
      </c>
      <c r="M3691" t="str">
        <f t="shared" si="1936"/>
        <v>0.00666142094914058-0.179739419591409i</v>
      </c>
      <c r="N3691" t="str">
        <f t="shared" si="1937"/>
        <v>-7.79213637666773i</v>
      </c>
      <c r="O3691" t="str">
        <f t="shared" si="1938"/>
        <v>0.0618058401861453-0.998088191553675i</v>
      </c>
      <c r="P3691" t="str">
        <f t="shared" si="1939"/>
        <v>0.938194159813855+0.998088191553675i</v>
      </c>
      <c r="Q3691" t="str">
        <f t="shared" si="1940"/>
        <v>-0.938194159813855+6.79404818511405i</v>
      </c>
      <c r="R3691" t="str">
        <f t="shared" si="1941"/>
        <v>0.125445130081442-0.155413388228071i</v>
      </c>
      <c r="S3691" t="str">
        <f t="shared" si="1942"/>
        <v>0.804325897361261i</v>
      </c>
      <c r="T3691" t="str">
        <f t="shared" si="1943"/>
        <v>0.125003012948497+0.100898766822356i</v>
      </c>
      <c r="U3691" t="str">
        <f t="shared" si="1944"/>
        <v>0.0000500000000000001-0.000137247497535309i</v>
      </c>
      <c r="V3691" t="str">
        <f t="shared" si="1945"/>
        <v>3.33333333333333E-06-0.00015097224728884i</v>
      </c>
      <c r="W3691" t="str">
        <f t="shared" si="1946"/>
        <v>0.0000140989177641806-0.0000739222039238293i</v>
      </c>
      <c r="X3691" t="str">
        <f t="shared" si="1947"/>
        <v>0.0000141982996048454-0.0000738827028041109i</v>
      </c>
      <c r="Y3691" t="str">
        <f t="shared" si="1948"/>
        <v>0.009+1.10395565847145i</v>
      </c>
      <c r="Z3691" t="str">
        <f t="shared" si="1949"/>
        <v>-0.00093548585843551-0.000187709276528246i</v>
      </c>
      <c r="AA3691" t="str">
        <f t="shared" si="1950"/>
        <v>0.103557380800717-12.6816719149895i</v>
      </c>
      <c r="AB3691" t="str">
        <f t="shared" si="1951"/>
        <v>0.86350364708629+0.696994825024825i</v>
      </c>
      <c r="AC3691" t="str">
        <f t="shared" si="1952"/>
        <v>1.13102960659254-0.150562668413492i</v>
      </c>
      <c r="AD3691" t="str">
        <f t="shared" si="1953"/>
        <v>0.669566586707303+0.705380789636044i</v>
      </c>
      <c r="AE3691" t="str">
        <f t="shared" si="1954"/>
        <v>-0.000493963555446109-0.000785557613094906i</v>
      </c>
      <c r="AF3691" t="str">
        <f t="shared" si="1955"/>
        <v>-15.0857148914519-0.202624970711455i</v>
      </c>
      <c r="AG3691" t="str">
        <f t="shared" si="1956"/>
        <v>1.03263338164688-0.0304737985347667i</v>
      </c>
      <c r="AH3691" t="str">
        <f t="shared" si="1957"/>
        <v>0.00671477836363192+0.0117712758003107i</v>
      </c>
      <c r="AI3691">
        <f t="shared" si="1958"/>
        <v>-37.36006271101018</v>
      </c>
      <c r="AJ3691">
        <f t="shared" si="1959"/>
        <v>60.29793904022744</v>
      </c>
      <c r="AK3691"/>
      <c r="AL3691"/>
      <c r="AM3691"/>
      <c r="AN3691"/>
    </row>
    <row r="3692" spans="1:40" x14ac:dyDescent="0.25">
      <c r="A3692"/>
      <c r="B3692">
        <f t="shared" si="1960"/>
        <v>1758000</v>
      </c>
      <c r="C3692" s="186" t="str">
        <f t="shared" si="1928"/>
        <v>-2.47289112747299E-08+0.00139307311730152i</v>
      </c>
      <c r="D3692" s="158" t="str">
        <f t="shared" si="1929"/>
        <v>-5.95700614659428+0.010680227232645i</v>
      </c>
      <c r="E3692" t="str">
        <f t="shared" si="1930"/>
        <v>2870</v>
      </c>
      <c r="F3692" t="str">
        <f t="shared" si="1931"/>
        <v>0.777000777000777</v>
      </c>
      <c r="G3692" t="str">
        <f t="shared" si="1926"/>
        <v>0.777000777000777</v>
      </c>
      <c r="H3692" t="str">
        <f t="shared" si="1932"/>
        <v>9.12871484491316+0.213190092551881i</v>
      </c>
      <c r="I3692" t="str">
        <f t="shared" si="1933"/>
        <v>6903.64985626357i</v>
      </c>
      <c r="J3692" t="str">
        <f t="shared" si="1927"/>
        <v>-40765.7837811759+1493.09929923314i</v>
      </c>
      <c r="K3692" t="str">
        <f t="shared" si="1934"/>
        <v>0.00619432011828514-0.169122251107541i</v>
      </c>
      <c r="L3692" t="str">
        <f t="shared" si="1935"/>
        <v>0.000459534678581412-0.0105152037223686i</v>
      </c>
      <c r="M3692" t="str">
        <f t="shared" si="1936"/>
        <v>0.00665385479686655-0.17963745482991i</v>
      </c>
      <c r="N3692" t="str">
        <f t="shared" si="1937"/>
        <v>-7.79657128638695i</v>
      </c>
      <c r="O3692" t="str">
        <f t="shared" si="1938"/>
        <v>0.0573788158641793-0.9983524785816i</v>
      </c>
      <c r="P3692" t="str">
        <f t="shared" si="1939"/>
        <v>0.942621184135821+0.9983524785816i</v>
      </c>
      <c r="Q3692" t="str">
        <f t="shared" si="1940"/>
        <v>-0.942621184135821+6.79821880780535i</v>
      </c>
      <c r="R3692" t="str">
        <f t="shared" si="1941"/>
        <v>0.125221735382024-0.156019962670718i</v>
      </c>
      <c r="S3692" t="str">
        <f t="shared" si="1942"/>
        <v>0.804783681025098i</v>
      </c>
      <c r="T3692" t="str">
        <f t="shared" si="1943"/>
        <v>0.125562319871539+0.100776409145096i</v>
      </c>
      <c r="U3692" t="str">
        <f t="shared" si="1944"/>
        <v>0.0000500000000000001-0.000137169427286427i</v>
      </c>
      <c r="V3692" t="str">
        <f t="shared" si="1945"/>
        <v>3.33333333333333E-06-0.000150886370015069i</v>
      </c>
      <c r="W3692" t="str">
        <f t="shared" si="1946"/>
        <v>0.0000140985040930003-0.0000738823891457613i</v>
      </c>
      <c r="X3692" t="str">
        <f t="shared" si="1947"/>
        <v>0.0000141977750880467-0.0000738429106101323i</v>
      </c>
      <c r="Y3692" t="str">
        <f t="shared" si="1948"/>
        <v>0.009+1.10458397700217i</v>
      </c>
      <c r="Z3692" t="str">
        <f t="shared" si="1949"/>
        <v>-0.000934450275168582-0.000187587387773876i</v>
      </c>
      <c r="AA3692" t="str">
        <f t="shared" si="1950"/>
        <v>0.103439588086145-12.6744582444318i</v>
      </c>
      <c r="AB3692" t="str">
        <f t="shared" si="1951"/>
        <v>0.867367262502395+0.696149594993397i</v>
      </c>
      <c r="AC3692" t="str">
        <f t="shared" si="1952"/>
        <v>1.13082587724573-0.151179569116733i</v>
      </c>
      <c r="AD3692" t="str">
        <f t="shared" si="1953"/>
        <v>0.672697190595055+0.705544224329968i</v>
      </c>
      <c r="AE3692" t="str">
        <f t="shared" si="1954"/>
        <v>-0.000496250876855679-0.000785485503315296i</v>
      </c>
      <c r="AF3692" t="str">
        <f t="shared" si="1955"/>
        <v>-15.0857209915074-0.202509865319236i</v>
      </c>
      <c r="AG3692" t="str">
        <f t="shared" si="1956"/>
        <v>1.03262334707884-0.0306001903228365i</v>
      </c>
      <c r="AH3692" t="str">
        <f t="shared" si="1957"/>
        <v>0.00674688668775452+0.0117725082386004i</v>
      </c>
      <c r="AI3692">
        <f t="shared" si="1958"/>
        <v>-37.349168894572067</v>
      </c>
      <c r="AJ3692">
        <f t="shared" si="1959"/>
        <v>60.18275006424129</v>
      </c>
      <c r="AK3692"/>
      <c r="AL3692"/>
      <c r="AM3692"/>
      <c r="AN3692"/>
    </row>
    <row r="3693" spans="1:40" x14ac:dyDescent="0.25">
      <c r="A3693"/>
      <c r="B3693">
        <f t="shared" si="1960"/>
        <v>1759000</v>
      </c>
      <c r="C3693" s="186" t="str">
        <f t="shared" si="1928"/>
        <v>-2.47008022559528E-08+0.00139228114850309i</v>
      </c>
      <c r="D3693" s="158" t="str">
        <f t="shared" si="1929"/>
        <v>-5.95700614637877+0.010674155471857i</v>
      </c>
      <c r="E3693" t="str">
        <f t="shared" si="1930"/>
        <v>2870</v>
      </c>
      <c r="F3693" t="str">
        <f t="shared" si="1931"/>
        <v>0.777000777000777</v>
      </c>
      <c r="G3693" t="str">
        <f t="shared" si="1926"/>
        <v>0.777000777000777</v>
      </c>
      <c r="H3693" t="str">
        <f t="shared" si="1932"/>
        <v>9.12872093479217+0.213069046013622i</v>
      </c>
      <c r="I3693" t="str">
        <f t="shared" si="1933"/>
        <v>6907.57684708056i</v>
      </c>
      <c r="J3693" t="str">
        <f t="shared" si="1927"/>
        <v>-40812.1755655099+1493.94861624067i</v>
      </c>
      <c r="K3693" t="str">
        <f t="shared" si="1934"/>
        <v>0.00618728819588596-0.169026356984306i</v>
      </c>
      <c r="L3693" t="str">
        <f t="shared" si="1935"/>
        <v>0.000459013326308501-0.0105092485493866i</v>
      </c>
      <c r="M3693" t="str">
        <f t="shared" si="1936"/>
        <v>0.00664630152219446-0.179535605533693i</v>
      </c>
      <c r="N3693" t="str">
        <f t="shared" si="1937"/>
        <v>-7.80100619610617i</v>
      </c>
      <c r="O3693" t="str">
        <f t="shared" si="1938"/>
        <v>0.0529506629931715-0.998597129621643i</v>
      </c>
      <c r="P3693" t="str">
        <f t="shared" si="1939"/>
        <v>0.947049337006828+0.998597129621643i</v>
      </c>
      <c r="Q3693" t="str">
        <f t="shared" si="1940"/>
        <v>-0.947049337006828+6.80240906648453i</v>
      </c>
      <c r="R3693" t="str">
        <f t="shared" si="1941"/>
        <v>0.124994801262595-0.15662474430143i</v>
      </c>
      <c r="S3693" t="str">
        <f t="shared" si="1942"/>
        <v>0.805241464688935i</v>
      </c>
      <c r="T3693" t="str">
        <f t="shared" si="1943"/>
        <v>0.126120738507813+0.100650996847194i</v>
      </c>
      <c r="U3693" t="str">
        <f t="shared" si="1944"/>
        <v>0.0000500000000000001-0.000137091445804172i</v>
      </c>
      <c r="V3693" t="str">
        <f t="shared" si="1945"/>
        <v>3.33333333333333E-06-0.000150800590384589i</v>
      </c>
      <c r="W3693" t="str">
        <f t="shared" si="1946"/>
        <v>0.0000140980902176582-0.000073842620739542i</v>
      </c>
      <c r="X3693" t="str">
        <f t="shared" si="1947"/>
        <v>0.0000141972505562774-0.0000738031647621196i</v>
      </c>
      <c r="Y3693" t="str">
        <f t="shared" si="1948"/>
        <v>0.009+1.10521229553289i</v>
      </c>
      <c r="Z3693" t="str">
        <f t="shared" si="1949"/>
        <v>-0.00093341645543078-0.000187465651829852i</v>
      </c>
      <c r="AA3693" t="str">
        <f t="shared" si="1950"/>
        <v>0.103321996231859-12.6672527758471i</v>
      </c>
      <c r="AB3693" t="str">
        <f t="shared" si="1951"/>
        <v>0.871224741755493+0.695283264062058i</v>
      </c>
      <c r="AC3693" t="str">
        <f t="shared" si="1952"/>
        <v>1.13061852415813-0.151794799350716i</v>
      </c>
      <c r="AD3693" t="str">
        <f t="shared" si="1953"/>
        <v>0.675828384711755+0.705693813666285i</v>
      </c>
      <c r="AE3693" t="str">
        <f t="shared" si="1954"/>
        <v>-0.000498535984565912-0.00078540082683692i</v>
      </c>
      <c r="AF3693" t="str">
        <f t="shared" si="1955"/>
        <v>-15.0857270811709-0.202394890541765i</v>
      </c>
      <c r="AG3693" t="str">
        <f t="shared" si="1956"/>
        <v>1.03261268808553-0.0307264705450207i</v>
      </c>
      <c r="AH3693" t="str">
        <f t="shared" si="1957"/>
        <v>0.00677897581643274+0.0117735698970582i</v>
      </c>
      <c r="AI3693">
        <f t="shared" si="1958"/>
        <v>-37.338354494847842</v>
      </c>
      <c r="AJ3693">
        <f t="shared" si="1959"/>
        <v>60.067560723317264</v>
      </c>
      <c r="AK3693"/>
      <c r="AL3693"/>
      <c r="AM3693"/>
      <c r="AN3693"/>
    </row>
    <row r="3694" spans="1:40" x14ac:dyDescent="0.25">
      <c r="A3694"/>
      <c r="B3694">
        <f t="shared" si="1960"/>
        <v>1760000</v>
      </c>
      <c r="C3694" s="186" t="str">
        <f t="shared" si="1928"/>
        <v>-2.46727411366633E-08+0.00139149007966921i</v>
      </c>
      <c r="D3694" s="158" t="str">
        <f t="shared" si="1929"/>
        <v>-5.95700614616364+0.0106680906107973i</v>
      </c>
      <c r="E3694" t="str">
        <f t="shared" si="1930"/>
        <v>2870</v>
      </c>
      <c r="F3694" t="str">
        <f t="shared" si="1931"/>
        <v>0.777000777000777</v>
      </c>
      <c r="G3694" t="str">
        <f t="shared" si="1926"/>
        <v>0.777000777000777</v>
      </c>
      <c r="H3694" t="str">
        <f t="shared" si="1932"/>
        <v>9.12872701430241+0.212948136767792i</v>
      </c>
      <c r="I3694" t="str">
        <f t="shared" si="1933"/>
        <v>6911.50383789754i</v>
      </c>
      <c r="J3694" t="str">
        <f t="shared" si="1927"/>
        <v>-40858.5937312964+1494.7979332482i</v>
      </c>
      <c r="K3694" t="str">
        <f t="shared" si="1934"/>
        <v>0.00618026823573205-0.168930571402043i</v>
      </c>
      <c r="L3694" t="str">
        <f t="shared" si="1935"/>
        <v>0.000458492860198212-0.0105033001049637i</v>
      </c>
      <c r="M3694" t="str">
        <f t="shared" si="1936"/>
        <v>0.00663876109593026-0.179433871507007i</v>
      </c>
      <c r="N3694" t="str">
        <f t="shared" si="1937"/>
        <v>-7.80544110582538i</v>
      </c>
      <c r="O3694" t="str">
        <f t="shared" si="1938"/>
        <v>0.048521468667778-0.998822139861908i</v>
      </c>
      <c r="P3694" t="str">
        <f t="shared" si="1939"/>
        <v>0.951478531332222+0.998822139861908i</v>
      </c>
      <c r="Q3694" t="str">
        <f t="shared" si="1940"/>
        <v>-0.951478531332222+6.80661896596347i</v>
      </c>
      <c r="R3694" t="str">
        <f t="shared" si="1941"/>
        <v>0.12476434360603-0.157227711893467i</v>
      </c>
      <c r="S3694" t="str">
        <f t="shared" si="1942"/>
        <v>0.805699248352772i</v>
      </c>
      <c r="T3694" t="str">
        <f t="shared" si="1943"/>
        <v>0.126678249292793+0.100522537864605i</v>
      </c>
      <c r="U3694" t="str">
        <f t="shared" si="1944"/>
        <v>0.0000499999999999999-0.000137013552937238i</v>
      </c>
      <c r="V3694" t="str">
        <f t="shared" si="1945"/>
        <v>3.33333333333333E-06-0.000150714908230962i</v>
      </c>
      <c r="W3694" t="str">
        <f t="shared" si="1946"/>
        <v>0.0000140976761382037-0.0000738028986258601i</v>
      </c>
      <c r="X3694" t="str">
        <f t="shared" si="1947"/>
        <v>0.0000141967260091571-0.0000737634651808065i</v>
      </c>
      <c r="Y3694" t="str">
        <f t="shared" si="1948"/>
        <v>0.009+1.10584061406361i</v>
      </c>
      <c r="Z3694" t="str">
        <f t="shared" si="1949"/>
        <v>-0.000932384395214355-0.000187344068398154i</v>
      </c>
      <c r="AA3694" t="str">
        <f t="shared" si="1950"/>
        <v>0.103204604781434-12.660055495255i</v>
      </c>
      <c r="AB3694" t="str">
        <f t="shared" si="1951"/>
        <v>0.875075949696525+0.694395887051295i</v>
      </c>
      <c r="AC3694" t="str">
        <f t="shared" si="1952"/>
        <v>1.13040756254299-0.152408337116588i</v>
      </c>
      <c r="AD3694" t="str">
        <f t="shared" si="1953"/>
        <v>0.678960108013565+0.705829556100301i</v>
      </c>
      <c r="AE3694" t="str">
        <f t="shared" si="1954"/>
        <v>-0.000500818829049408-0.000785303612704306i</v>
      </c>
      <c r="AF3694" t="str">
        <f t="shared" si="1955"/>
        <v>-15.085733160466-0.202280046156995i</v>
      </c>
      <c r="AG3694" t="str">
        <f t="shared" si="1956"/>
        <v>1.03260140563931-0.0308526365858111i</v>
      </c>
      <c r="AH3694" t="str">
        <f t="shared" si="1957"/>
        <v>0.00681104514992193+0.0117744611245382i</v>
      </c>
      <c r="AI3694">
        <f t="shared" si="1958"/>
        <v>-37.327619098797634</v>
      </c>
      <c r="AJ3694">
        <f t="shared" si="1959"/>
        <v>59.952370865745948</v>
      </c>
      <c r="AK3694"/>
      <c r="AL3694"/>
      <c r="AM3694"/>
      <c r="AN3694"/>
    </row>
    <row r="3695" spans="1:40" x14ac:dyDescent="0.25">
      <c r="A3695"/>
      <c r="B3695">
        <f t="shared" si="1960"/>
        <v>1761000</v>
      </c>
      <c r="C3695" s="186" t="str">
        <f t="shared" si="1928"/>
        <v>-2.46447278080913E-08+0.00139069990926672i</v>
      </c>
      <c r="D3695" s="158" t="str">
        <f t="shared" si="1929"/>
        <v>-5.95700614594887+0.0106620326377115i</v>
      </c>
      <c r="E3695" t="str">
        <f t="shared" si="1930"/>
        <v>2870</v>
      </c>
      <c r="F3695" t="str">
        <f t="shared" si="1931"/>
        <v>0.777000777000777</v>
      </c>
      <c r="G3695" t="str">
        <f t="shared" si="1926"/>
        <v>0.777000777000777</v>
      </c>
      <c r="H3695" t="str">
        <f t="shared" si="1932"/>
        <v>9.12873308346736+0.212827364581093i</v>
      </c>
      <c r="I3695" t="str">
        <f t="shared" si="1933"/>
        <v>6915.43082871453i</v>
      </c>
      <c r="J3695" t="str">
        <f t="shared" si="1927"/>
        <v>-40905.0382785356+1495.64725025573i</v>
      </c>
      <c r="K3695" t="str">
        <f t="shared" si="1934"/>
        <v>0.00617326021071787-0.168834894176818i</v>
      </c>
      <c r="L3695" t="str">
        <f t="shared" si="1935"/>
        <v>0.000457973278244629-0.0104973583777247i</v>
      </c>
      <c r="M3695" t="str">
        <f t="shared" si="1936"/>
        <v>0.0066312334889625-0.179332252554543i</v>
      </c>
      <c r="N3695" t="str">
        <f t="shared" si="1937"/>
        <v>-7.8098760155446i</v>
      </c>
      <c r="O3695" t="str">
        <f t="shared" si="1938"/>
        <v>0.0440913200031087-0.999027504876809i</v>
      </c>
      <c r="P3695" t="str">
        <f t="shared" si="1939"/>
        <v>0.955908679996891+0.999027504876809i</v>
      </c>
      <c r="Q3695" t="str">
        <f t="shared" si="1940"/>
        <v>-0.955908679996891+6.81084851066779i</v>
      </c>
      <c r="R3695" t="str">
        <f t="shared" si="1941"/>
        <v>0.124530378447375-0.157828844378839i</v>
      </c>
      <c r="S3695" t="str">
        <f t="shared" si="1942"/>
        <v>0.806157032016608i</v>
      </c>
      <c r="T3695" t="str">
        <f t="shared" si="1943"/>
        <v>0.127234832751056+0.100391040285041i</v>
      </c>
      <c r="U3695" t="str">
        <f t="shared" si="1944"/>
        <v>0.0000499999999999999-0.000136935748534661i</v>
      </c>
      <c r="V3695" t="str">
        <f t="shared" si="1945"/>
        <v>3.33333333333333E-06-0.000150629323388127i</v>
      </c>
      <c r="W3695" t="str">
        <f t="shared" si="1946"/>
        <v>0.0000140972618546868-0.0000737632227255843i</v>
      </c>
      <c r="X3695" t="str">
        <f t="shared" si="1947"/>
        <v>0.0000141962014463071-0.0000737238117871064i</v>
      </c>
      <c r="Y3695" t="str">
        <f t="shared" si="1948"/>
        <v>0.009+1.10646893259433i</v>
      </c>
      <c r="Z3695" t="str">
        <f t="shared" si="1949"/>
        <v>-0.000931354090522923-0.000187222637181545i</v>
      </c>
      <c r="AA3695" t="str">
        <f t="shared" si="1950"/>
        <v>0.103087413279738-12.6528663887068i</v>
      </c>
      <c r="AB3695" t="str">
        <f t="shared" si="1951"/>
        <v>0.878920751791943+0.693487519829912i</v>
      </c>
      <c r="AC3695" t="str">
        <f t="shared" si="1952"/>
        <v>1.13019300777299-0.153020160570108i</v>
      </c>
      <c r="AD3695" t="str">
        <f t="shared" si="1953"/>
        <v>0.682092299458811+0.705951450353506i</v>
      </c>
      <c r="AE3695" t="str">
        <f t="shared" si="1954"/>
        <v>-0.000503099360957833-0.000785193890103234i</v>
      </c>
      <c r="AF3695" t="str">
        <f t="shared" si="1955"/>
        <v>-15.0857392294162-0.202165331943381i</v>
      </c>
      <c r="AG3695" t="str">
        <f t="shared" si="1956"/>
        <v>1.0325895007226-0.0309786858356584i</v>
      </c>
      <c r="AH3695" t="str">
        <f t="shared" si="1957"/>
        <v>0.00684309409043387+0.0117751822707857i</v>
      </c>
      <c r="AI3695">
        <f t="shared" si="1958"/>
        <v>-37.316962297296882</v>
      </c>
      <c r="AJ3695">
        <f t="shared" si="1959"/>
        <v>59.837180340038223</v>
      </c>
      <c r="AK3695"/>
      <c r="AL3695"/>
      <c r="AM3695"/>
      <c r="AN3695"/>
    </row>
    <row r="3696" spans="1:40" x14ac:dyDescent="0.25">
      <c r="A3696"/>
      <c r="B3696">
        <f t="shared" si="1960"/>
        <v>1762000</v>
      </c>
      <c r="C3696" s="186" t="str">
        <f t="shared" si="1928"/>
        <v>-2.46167621617755E-08+0.00138991063576593i</v>
      </c>
      <c r="D3696" s="158" t="str">
        <f t="shared" si="1929"/>
        <v>-5.95700614573447+0.0106559815408721i</v>
      </c>
      <c r="E3696" t="str">
        <f t="shared" si="1930"/>
        <v>2870</v>
      </c>
      <c r="F3696" t="str">
        <f t="shared" si="1931"/>
        <v>0.777000777000777</v>
      </c>
      <c r="G3696" t="str">
        <f t="shared" si="1926"/>
        <v>0.777000777000777</v>
      </c>
      <c r="H3696" t="str">
        <f t="shared" si="1932"/>
        <v>9.1287391423105+0.212706729220755i</v>
      </c>
      <c r="I3696" t="str">
        <f t="shared" si="1933"/>
        <v>6919.35781953152i</v>
      </c>
      <c r="J3696" t="str">
        <f t="shared" si="1927"/>
        <v>-40951.5092072272+1496.49656726325i</v>
      </c>
      <c r="K3696" t="str">
        <f t="shared" si="1934"/>
        <v>0.00616626409381467-0.168739325125111i</v>
      </c>
      <c r="L3696" t="str">
        <f t="shared" si="1935"/>
        <v>0.000457454578447506-0.0104914233563201i</v>
      </c>
      <c r="M3696" t="str">
        <f t="shared" si="1936"/>
        <v>0.00662371867226218-0.179230748481431i</v>
      </c>
      <c r="N3696" t="str">
        <f t="shared" si="1937"/>
        <v>-7.81431092526382i</v>
      </c>
      <c r="O3696" t="str">
        <f t="shared" si="1938"/>
        <v>0.0396603041330756-0.999213220627145i</v>
      </c>
      <c r="P3696" t="str">
        <f t="shared" si="1939"/>
        <v>0.960339695866924+0.999213220627145i</v>
      </c>
      <c r="Q3696" t="str">
        <f t="shared" si="1940"/>
        <v>-0.960339695866924+6.81509770463667i</v>
      </c>
      <c r="R3696" t="str">
        <f t="shared" si="1941"/>
        <v>0.12429292197196-0.158428120849582i</v>
      </c>
      <c r="S3696" t="str">
        <f t="shared" si="1942"/>
        <v>0.806614815680446i</v>
      </c>
      <c r="T3696" t="str">
        <f t="shared" si="1943"/>
        <v>0.127790469497685+0.100256512346797i</v>
      </c>
      <c r="U3696" t="str">
        <f t="shared" si="1944"/>
        <v>0.00005-0.000136858032445822i</v>
      </c>
      <c r="V3696" t="str">
        <f t="shared" si="1945"/>
        <v>3.33333333333333E-06-0.000150543835690404i</v>
      </c>
      <c r="W3696" t="str">
        <f t="shared" si="1946"/>
        <v>0.0000140968473671572-0.0000737235929597637i</v>
      </c>
      <c r="X3696" t="str">
        <f t="shared" si="1947"/>
        <v>0.00001419567686735-0.0000736842045021128i</v>
      </c>
      <c r="Y3696" t="str">
        <f t="shared" si="1948"/>
        <v>0.009+1.10709725112504i</v>
      </c>
      <c r="Z3696" t="str">
        <f t="shared" si="1949"/>
        <v>-0.000930325537371448-0.000187101357883576i</v>
      </c>
      <c r="AA3696" t="str">
        <f t="shared" si="1950"/>
        <v>0.102970421272932-12.6456854422852i</v>
      </c>
      <c r="AB3696" t="str">
        <f t="shared" si="1951"/>
        <v>0.882759014133404+0.69255821930692i</v>
      </c>
      <c r="AC3696" t="str">
        <f t="shared" si="1952"/>
        <v>1.12997487537837-0.153630248023008i</v>
      </c>
      <c r="AD3696" t="str">
        <f t="shared" si="1953"/>
        <v>0.685224898009132+0.706059495413517i</v>
      </c>
      <c r="AE3696" t="str">
        <f t="shared" si="1954"/>
        <v>-0.00050537753112218-0.000785071688359937i</v>
      </c>
      <c r="AF3696" t="str">
        <f t="shared" si="1955"/>
        <v>-15.085745288045-0.202050747679883i</v>
      </c>
      <c r="AG3696" t="str">
        <f t="shared" si="1956"/>
        <v>1.03257697432781-0.0311046156910074i</v>
      </c>
      <c r="AH3696" t="str">
        <f t="shared" si="1957"/>
        <v>0.00687512204213159+0.0117757336864325i</v>
      </c>
      <c r="AI3696">
        <f t="shared" si="1958"/>
        <v>-37.306383685092193</v>
      </c>
      <c r="AJ3696">
        <f t="shared" si="1959"/>
        <v>59.721988994924082</v>
      </c>
      <c r="AK3696"/>
      <c r="AL3696"/>
      <c r="AM3696"/>
      <c r="AN3696"/>
    </row>
    <row r="3697" spans="1:40" x14ac:dyDescent="0.25">
      <c r="A3697"/>
      <c r="B3697">
        <f t="shared" si="1960"/>
        <v>1763000</v>
      </c>
      <c r="C3697" s="186" t="str">
        <f t="shared" si="1928"/>
        <v>-2.45888440895619E-08+0.00138912225764063i</v>
      </c>
      <c r="D3697" s="158" t="str">
        <f t="shared" si="1929"/>
        <v>-5.95700614552043+0.0106499373085782i</v>
      </c>
      <c r="E3697" t="str">
        <f t="shared" si="1930"/>
        <v>2870</v>
      </c>
      <c r="F3697" t="str">
        <f t="shared" si="1931"/>
        <v>0.777000777000777</v>
      </c>
      <c r="G3697" t="str">
        <f t="shared" si="1926"/>
        <v>0.777000777000777</v>
      </c>
      <c r="H3697" t="str">
        <f t="shared" si="1932"/>
        <v>9.12874519085518+0.212586230454535i</v>
      </c>
      <c r="I3697" t="str">
        <f t="shared" si="1933"/>
        <v>6923.28481034851i</v>
      </c>
      <c r="J3697" t="str">
        <f t="shared" si="1927"/>
        <v>-40998.0065173715+1497.34588427078i</v>
      </c>
      <c r="K3697" t="str">
        <f t="shared" si="1934"/>
        <v>0.0061592798580701-0.168643864063814i</v>
      </c>
      <c r="L3697" t="str">
        <f t="shared" si="1935"/>
        <v>0.000456936758812247-0.0104854950294258i</v>
      </c>
      <c r="M3697" t="str">
        <f t="shared" si="1936"/>
        <v>0.00661621661688235-0.17912935909324i</v>
      </c>
      <c r="N3697" t="str">
        <f t="shared" si="1937"/>
        <v>-7.81874583498304i</v>
      </c>
      <c r="O3697" t="str">
        <f t="shared" si="1938"/>
        <v>0.0352285082086346-0.999379283460186i</v>
      </c>
      <c r="P3697" t="str">
        <f t="shared" si="1939"/>
        <v>0.964771491791365+0.999379283460186i</v>
      </c>
      <c r="Q3697" t="str">
        <f t="shared" si="1940"/>
        <v>-0.964771491791365+6.81936655152285i</v>
      </c>
      <c r="R3697" t="str">
        <f t="shared" si="1941"/>
        <v>0.124051990513494-0.15902552055903i</v>
      </c>
      <c r="S3697" t="str">
        <f t="shared" si="1942"/>
        <v>0.807072599344283i</v>
      </c>
      <c r="T3697" t="str">
        <f t="shared" si="1943"/>
        <v>0.128345140239654+0.100118962437558i</v>
      </c>
      <c r="U3697" t="str">
        <f t="shared" si="1944"/>
        <v>0.00005-0.000136780404520442i</v>
      </c>
      <c r="V3697" t="str">
        <f t="shared" si="1945"/>
        <v>3.33333333333333E-06-0.000150458444972486i</v>
      </c>
      <c r="W3697" t="str">
        <f t="shared" si="1946"/>
        <v>0.0000140964326756646-0.0000736840092496256i</v>
      </c>
      <c r="X3697" t="str">
        <f t="shared" si="1947"/>
        <v>0.000014195152271909-0.0000736446432470978i</v>
      </c>
      <c r="Y3697" t="str">
        <f t="shared" si="1948"/>
        <v>0.009+1.10772556965576i</v>
      </c>
      <c r="Z3697" t="str">
        <f t="shared" si="1949"/>
        <v>-0.000929298731786186-0.00018698023020857i</v>
      </c>
      <c r="AA3697" t="str">
        <f t="shared" si="1950"/>
        <v>0.102853628308461-12.6385126421048i</v>
      </c>
      <c r="AB3697" t="str">
        <f t="shared" si="1951"/>
        <v>0.886590603447332+0.691608043423293i</v>
      </c>
      <c r="AC3697" t="str">
        <f t="shared" si="1952"/>
        <v>1.12975318104504-0.154238577944343i</v>
      </c>
      <c r="AD3697" t="str">
        <f t="shared" si="1953"/>
        <v>0.688357842630598+0.706153690533992i</v>
      </c>
      <c r="AE3697" t="str">
        <f t="shared" si="1954"/>
        <v>-0.000507653290553012-0.000784937036940318i</v>
      </c>
      <c r="AF3697" t="str">
        <f t="shared" si="1955"/>
        <v>-15.0857513363756-0.201936293145957i</v>
      </c>
      <c r="AG3697" t="str">
        <f t="shared" si="1956"/>
        <v>1.03256382745731-0.0312304235543336i</v>
      </c>
      <c r="AH3697" t="str">
        <f t="shared" si="1957"/>
        <v>0.00690712841112363+0.0117761157229934i</v>
      </c>
      <c r="AI3697">
        <f t="shared" si="1958"/>
        <v>-37.295882860757402</v>
      </c>
      <c r="AJ3697">
        <f t="shared" si="1959"/>
        <v>59.60679667935586</v>
      </c>
      <c r="AK3697"/>
      <c r="AL3697"/>
      <c r="AM3697"/>
      <c r="AN3697"/>
    </row>
    <row r="3698" spans="1:40" x14ac:dyDescent="0.25">
      <c r="A3698"/>
      <c r="B3698">
        <f t="shared" si="1960"/>
        <v>1764000</v>
      </c>
      <c r="C3698" s="186" t="str">
        <f t="shared" si="1928"/>
        <v>-2.45609734836041E-08+0.00138833477336808i</v>
      </c>
      <c r="D3698" s="158" t="str">
        <f t="shared" si="1929"/>
        <v>-5.95700614530675+0.0106438999291553i</v>
      </c>
      <c r="E3698" t="str">
        <f t="shared" si="1930"/>
        <v>2870</v>
      </c>
      <c r="F3698" t="str">
        <f t="shared" si="1931"/>
        <v>0.777000777000777</v>
      </c>
      <c r="G3698" t="str">
        <f t="shared" si="1926"/>
        <v>0.777000777000777</v>
      </c>
      <c r="H3698" t="str">
        <f t="shared" si="1932"/>
        <v>9.12875122912475+0.212465868050714i</v>
      </c>
      <c r="I3698" t="str">
        <f t="shared" si="1933"/>
        <v>6927.21180116549i</v>
      </c>
      <c r="J3698" t="str">
        <f t="shared" si="1927"/>
        <v>-41044.5302089683+1498.19520127831i</v>
      </c>
      <c r="K3698" t="str">
        <f t="shared" si="1934"/>
        <v>0.00615230747660796-0.168548510810233i</v>
      </c>
      <c r="L3698" t="str">
        <f t="shared" si="1935"/>
        <v>0.000456419817349885-0.0104795733857432i</v>
      </c>
      <c r="M3698" t="str">
        <f t="shared" si="1936"/>
        <v>0.00660872729395785-0.179028084195976i</v>
      </c>
      <c r="N3698" t="str">
        <f t="shared" si="1937"/>
        <v>-7.82318074470226i</v>
      </c>
      <c r="O3698" t="str">
        <f t="shared" si="1938"/>
        <v>0.0307960193960854-0.999525690109742i</v>
      </c>
      <c r="P3698" t="str">
        <f t="shared" si="1939"/>
        <v>0.969203980603915+0.999525690109742i</v>
      </c>
      <c r="Q3698" t="str">
        <f t="shared" si="1940"/>
        <v>-0.969203980603915+6.82365505459252i</v>
      </c>
      <c r="R3698" t="str">
        <f t="shared" si="1941"/>
        <v>0.123807600552151-0.159621022923047i</v>
      </c>
      <c r="S3698" t="str">
        <f t="shared" si="1942"/>
        <v>0.807530383008118i</v>
      </c>
      <c r="T3698" t="str">
        <f t="shared" si="1943"/>
        <v>0.128898825777196+0.0999783990931946i</v>
      </c>
      <c r="U3698" t="str">
        <f t="shared" si="1944"/>
        <v>0.00005-0.000136702864608582i</v>
      </c>
      <c r="V3698" t="str">
        <f t="shared" si="1945"/>
        <v>3.33333333333333E-06-0.00015037315106944i</v>
      </c>
      <c r="W3698" t="str">
        <f t="shared" si="1946"/>
        <v>0.0000140960177802589-0.000073644471516575i</v>
      </c>
      <c r="X3698" t="str">
        <f t="shared" si="1947"/>
        <v>0.0000141946276596093-0.0000736051279435106i</v>
      </c>
      <c r="Y3698" t="str">
        <f t="shared" si="1948"/>
        <v>0.009+1.10835388818648i</v>
      </c>
      <c r="Z3698" t="str">
        <f t="shared" si="1949"/>
        <v>-0.000928273669804625-0.000186859253861636i</v>
      </c>
      <c r="AA3698" t="str">
        <f t="shared" si="1950"/>
        <v>0.102737033935054-12.6313479743113i</v>
      </c>
      <c r="AB3698" t="str">
        <f t="shared" si="1951"/>
        <v>0.890415387104374+0.690637051143656i</v>
      </c>
      <c r="AC3698" t="str">
        <f t="shared" si="1952"/>
        <v>1.12952794061272-0.154845128961803i</v>
      </c>
      <c r="AD3698" t="str">
        <f t="shared" si="1953"/>
        <v>0.691491072294835+0.706234035234544i</v>
      </c>
      <c r="AE3698" t="str">
        <f t="shared" si="1954"/>
        <v>-0.000509926590440643-0.000784789965449095i</v>
      </c>
      <c r="AF3698" t="str">
        <f t="shared" si="1955"/>
        <v>-15.0857573744315-0.201821968121559i</v>
      </c>
      <c r="AG3698" t="str">
        <f t="shared" si="1956"/>
        <v>1.03255006112344-0.0313561068341751i</v>
      </c>
      <c r="AH3698" t="str">
        <f t="shared" si="1957"/>
        <v>0.00693911260545763+0.0117763287328606i</v>
      </c>
      <c r="AI3698">
        <f t="shared" si="1958"/>
        <v>-37.285459426651641</v>
      </c>
      <c r="AJ3698">
        <f t="shared" si="1959"/>
        <v>59.491603242509512</v>
      </c>
      <c r="AK3698"/>
      <c r="AL3698"/>
      <c r="AM3698"/>
      <c r="AN3698"/>
    </row>
    <row r="3699" spans="1:40" x14ac:dyDescent="0.25">
      <c r="A3699"/>
      <c r="B3699">
        <f t="shared" si="1960"/>
        <v>1765000</v>
      </c>
      <c r="C3699" s="186" t="str">
        <f t="shared" si="1928"/>
        <v>-2.453315023636E-08+0.00138754818142899i</v>
      </c>
      <c r="D3699" s="158" t="str">
        <f t="shared" si="1929"/>
        <v>-5.95700614509344+0.0106378693909556i</v>
      </c>
      <c r="E3699" t="str">
        <f t="shared" si="1930"/>
        <v>2870</v>
      </c>
      <c r="F3699" t="str">
        <f t="shared" si="1931"/>
        <v>0.777000777000777</v>
      </c>
      <c r="G3699" t="str">
        <f t="shared" si="1926"/>
        <v>0.777000777000777</v>
      </c>
      <c r="H3699" t="str">
        <f t="shared" si="1932"/>
        <v>9.12875725714246+0.212345641778098i</v>
      </c>
      <c r="I3699" t="str">
        <f t="shared" si="1933"/>
        <v>6931.13879198248i</v>
      </c>
      <c r="J3699" t="str">
        <f t="shared" si="1927"/>
        <v>-41091.0802820177+1499.04451828584i</v>
      </c>
      <c r="K3699" t="str">
        <f t="shared" si="1934"/>
        <v>0.00614534692262802-0.168453265182087i</v>
      </c>
      <c r="L3699" t="str">
        <f t="shared" si="1935"/>
        <v>0.000455903752077073-0.0104736584139992i</v>
      </c>
      <c r="M3699" t="str">
        <f t="shared" si="1936"/>
        <v>0.00660125067470509-0.178926923596086i</v>
      </c>
      <c r="N3699" t="str">
        <f t="shared" si="1937"/>
        <v>-7.82761565442148i</v>
      </c>
      <c r="O3699" t="str">
        <f t="shared" si="1938"/>
        <v>0.0263629248753543-0.999652437696231i</v>
      </c>
      <c r="P3699" t="str">
        <f t="shared" si="1939"/>
        <v>0.973637075124646+0.999652437696231i</v>
      </c>
      <c r="Q3699" t="str">
        <f t="shared" si="1940"/>
        <v>-0.973637075124646+6.82796321672525i</v>
      </c>
      <c r="R3699" t="str">
        <f t="shared" si="1941"/>
        <v>0.123559768712643-0.16021460752124i</v>
      </c>
      <c r="S3699" t="str">
        <f t="shared" si="1942"/>
        <v>0.807988166671955i</v>
      </c>
      <c r="T3699" t="str">
        <f t="shared" si="1943"/>
        <v>0.129451507005154+0.0998348309965392i</v>
      </c>
      <c r="U3699" t="str">
        <f t="shared" si="1944"/>
        <v>0.00005-0.000136625412560645i</v>
      </c>
      <c r="V3699" t="str">
        <f t="shared" si="1945"/>
        <v>3.33333333333333E-06-0.00015028795381671i</v>
      </c>
      <c r="W3699" t="str">
        <f t="shared" si="1946"/>
        <v>0.0000140956026809899-0.000073604979682197i</v>
      </c>
      <c r="X3699" t="str">
        <f t="shared" si="1947"/>
        <v>0.0000141941030300769-0.0000735656585129809i</v>
      </c>
      <c r="Y3699" t="str">
        <f t="shared" si="1948"/>
        <v>0.009+1.1089822067172i</v>
      </c>
      <c r="Z3699" t="str">
        <f t="shared" si="1949"/>
        <v>-0.000927250347475542-0.000186738428548654i</v>
      </c>
      <c r="AA3699" t="str">
        <f t="shared" si="1950"/>
        <v>0.10262063770272-12.6241914250823i</v>
      </c>
      <c r="AB3699" t="str">
        <f t="shared" si="1951"/>
        <v>0.89423323312873+0.68964530244782i</v>
      </c>
      <c r="AC3699" t="str">
        <f t="shared" si="1952"/>
        <v>1.12929917007302-0.155449879863014i</v>
      </c>
      <c r="AD3699" t="str">
        <f t="shared" si="1953"/>
        <v>0.694624525980163+0.706300529300633i</v>
      </c>
      <c r="AE3699" t="str">
        <f t="shared" si="1954"/>
        <v>-0.000512197382155457-0.00078463050362906i</v>
      </c>
      <c r="AF3699" t="str">
        <f t="shared" si="1955"/>
        <v>-15.0857634022359-0.201707772387142i</v>
      </c>
      <c r="AG3699" t="str">
        <f t="shared" si="1956"/>
        <v>1.0325356763484-0.0314816629451706i</v>
      </c>
      <c r="AH3699" t="str">
        <f t="shared" si="1957"/>
        <v>0.00697107403511622+0.0117763730693009i</v>
      </c>
      <c r="AI3699">
        <f t="shared" si="1958"/>
        <v>-37.275112988875804</v>
      </c>
      <c r="AJ3699">
        <f t="shared" si="1959"/>
        <v>59.376408533783575</v>
      </c>
      <c r="AK3699"/>
      <c r="AL3699"/>
      <c r="AM3699"/>
      <c r="AN3699"/>
    </row>
    <row r="3700" spans="1:40" x14ac:dyDescent="0.25">
      <c r="A3700"/>
      <c r="B3700">
        <f t="shared" si="1960"/>
        <v>1766000</v>
      </c>
      <c r="C3700" s="186" t="str">
        <f t="shared" si="1928"/>
        <v>-2.4505374240592E-08+0.0013867624803075i</v>
      </c>
      <c r="D3700" s="158" t="str">
        <f t="shared" si="1929"/>
        <v>-5.95700614488049+0.0106318456823575i</v>
      </c>
      <c r="E3700" t="str">
        <f t="shared" si="1930"/>
        <v>2870</v>
      </c>
      <c r="F3700" t="str">
        <f t="shared" si="1931"/>
        <v>0.777000777000777</v>
      </c>
      <c r="G3700" t="str">
        <f t="shared" si="1926"/>
        <v>0.777000777000777</v>
      </c>
      <c r="H3700" t="str">
        <f t="shared" si="1932"/>
        <v>9.12876327493152+0.212225551406014i</v>
      </c>
      <c r="I3700" t="str">
        <f t="shared" si="1933"/>
        <v>6935.06578279947i</v>
      </c>
      <c r="J3700" t="str">
        <f t="shared" si="1927"/>
        <v>-41137.6567365196+1499.89383529336i</v>
      </c>
      <c r="K3700" t="str">
        <f t="shared" si="1934"/>
        <v>0.00613839816940564-0.168358126997502i</v>
      </c>
      <c r="L3700" t="str">
        <f t="shared" si="1935"/>
        <v>0.000455388561016046-0.0104677501029458i</v>
      </c>
      <c r="M3700" t="str">
        <f t="shared" si="1936"/>
        <v>0.00659378673042169-0.178825877100448i</v>
      </c>
      <c r="N3700" t="str">
        <f t="shared" si="1937"/>
        <v>-7.8320505641407i</v>
      </c>
      <c r="O3700" t="str">
        <f t="shared" si="1938"/>
        <v>0.0219293118382839-0.999759523726731i</v>
      </c>
      <c r="P3700" t="str">
        <f t="shared" si="1939"/>
        <v>0.978070688161716+0.999759523726731i</v>
      </c>
      <c r="Q3700" t="str">
        <f t="shared" si="1940"/>
        <v>-0.978070688161716+6.83229104041397i</v>
      </c>
      <c r="R3700" t="str">
        <f t="shared" si="1941"/>
        <v>0.123308511762287-0.16080625409814i</v>
      </c>
      <c r="S3700" t="str">
        <f t="shared" si="1942"/>
        <v>0.808445950335792i</v>
      </c>
      <c r="T3700" t="str">
        <f t="shared" si="1943"/>
        <v>0.13000316491431+0.0996882669761543i</v>
      </c>
      <c r="U3700" t="str">
        <f t="shared" si="1944"/>
        <v>0.00005-0.000136548048227372i</v>
      </c>
      <c r="V3700" t="str">
        <f t="shared" si="1945"/>
        <v>3.33333333333333E-06-0.000150202853050109i</v>
      </c>
      <c r="W3700" t="str">
        <f t="shared" si="1946"/>
        <v>0.0000140951873779073-0.0000735655336682523i</v>
      </c>
      <c r="X3700" t="str">
        <f t="shared" si="1947"/>
        <v>0.0000141935783829389-0.0000735262348773131i</v>
      </c>
      <c r="Y3700" t="str">
        <f t="shared" si="1948"/>
        <v>0.009+1.10961052524791i</v>
      </c>
      <c r="Z3700" t="str">
        <f t="shared" si="1949"/>
        <v>-0.000926228760858843-0.000186617753976279i</v>
      </c>
      <c r="AA3700" t="str">
        <f t="shared" si="1950"/>
        <v>0.102504439162744-12.6170429806265i</v>
      </c>
      <c r="AB3700" t="str">
        <f t="shared" si="1951"/>
        <v>0.89804401020733+0.688632858322284i</v>
      </c>
      <c r="AC3700" t="str">
        <f t="shared" si="1952"/>
        <v>1.12906688556751-0.156052809596792i</v>
      </c>
      <c r="AD3700" t="str">
        <f t="shared" si="1953"/>
        <v>0.697758142672718+0.706353172783505i</v>
      </c>
      <c r="AE3700" t="str">
        <f t="shared" si="1954"/>
        <v>-0.000514465617248043-0.00078445868136022i</v>
      </c>
      <c r="AF3700" t="str">
        <f t="shared" si="1955"/>
        <v>-15.085769419812-0.201593705723657i</v>
      </c>
      <c r="AG3700" t="str">
        <f t="shared" si="1956"/>
        <v>1.0325206741643-0.0316070893080916i</v>
      </c>
      <c r="AH3700" t="str">
        <f t="shared" si="1957"/>
        <v>0.00700301211200965+0.0117762490864503i</v>
      </c>
      <c r="AI3700">
        <f t="shared" si="1958"/>
        <v>-37.264843157232171</v>
      </c>
      <c r="AJ3700">
        <f t="shared" si="1959"/>
        <v>59.261212402804148</v>
      </c>
      <c r="AK3700"/>
      <c r="AL3700"/>
      <c r="AM3700"/>
      <c r="AN3700"/>
    </row>
    <row r="3701" spans="1:40" x14ac:dyDescent="0.25">
      <c r="A3701"/>
      <c r="B3701">
        <f t="shared" si="1960"/>
        <v>1767000</v>
      </c>
      <c r="C3701" s="186" t="str">
        <f t="shared" si="1928"/>
        <v>-2.44776453893659E-08+0.00138597766849117i</v>
      </c>
      <c r="D3701" s="158" t="str">
        <f t="shared" si="1929"/>
        <v>-5.9570061446679+0.0106258287917656i</v>
      </c>
      <c r="E3701" t="str">
        <f t="shared" si="1930"/>
        <v>2870</v>
      </c>
      <c r="F3701" t="str">
        <f t="shared" si="1931"/>
        <v>0.777000777000777</v>
      </c>
      <c r="G3701" t="str">
        <f t="shared" si="1926"/>
        <v>0.777000777000777</v>
      </c>
      <c r="H3701" t="str">
        <f t="shared" si="1932"/>
        <v>9.12876928251501+0.212105596704307i</v>
      </c>
      <c r="I3701" t="str">
        <f t="shared" si="1933"/>
        <v>6938.99277361646i</v>
      </c>
      <c r="J3701" t="str">
        <f t="shared" si="1927"/>
        <v>-41184.2595724741+1500.74315230089i</v>
      </c>
      <c r="K3701" t="str">
        <f t="shared" si="1934"/>
        <v>0.0061314611902917-0.168263096075014i</v>
      </c>
      <c r="L3701" t="str">
        <f t="shared" si="1935"/>
        <v>0.000454874242194618-0.0104618484413602i</v>
      </c>
      <c r="M3701" t="str">
        <f t="shared" si="1936"/>
        <v>0.00658633543248632-0.178724944516374i</v>
      </c>
      <c r="N3701" t="str">
        <f t="shared" si="1937"/>
        <v>-7.83648547385992i</v>
      </c>
      <c r="O3701" t="str">
        <f t="shared" si="1938"/>
        <v>0.0174952674869125-0.999846946095032i</v>
      </c>
      <c r="P3701" t="str">
        <f t="shared" si="1939"/>
        <v>0.982504732513087+0.999846946095032i</v>
      </c>
      <c r="Q3701" t="str">
        <f t="shared" si="1940"/>
        <v>-0.982504732513087+6.83663852776489i</v>
      </c>
      <c r="R3701" t="str">
        <f t="shared" si="1941"/>
        <v>0.123053846609055-0.161395942564359i</v>
      </c>
      <c r="S3701" t="str">
        <f t="shared" si="1942"/>
        <v>0.808903733999629i</v>
      </c>
      <c r="T3701" t="str">
        <f t="shared" si="1943"/>
        <v>0.1305537805927+0.0995387160050822i</v>
      </c>
      <c r="U3701" t="str">
        <f t="shared" si="1944"/>
        <v>0.00005-0.000136470771459841i</v>
      </c>
      <c r="V3701" t="str">
        <f t="shared" si="1945"/>
        <v>3.33333333333333E-06-0.000150117848605825i</v>
      </c>
      <c r="W3701" t="str">
        <f t="shared" si="1946"/>
        <v>0.0000140947718710612-0.0000735261333966796i</v>
      </c>
      <c r="X3701" t="str">
        <f t="shared" si="1947"/>
        <v>0.000014193053717824-0.0000734868569584902i</v>
      </c>
      <c r="Y3701" t="str">
        <f t="shared" si="1948"/>
        <v>0.009+1.11023884377863i</v>
      </c>
      <c r="Z3701" t="str">
        <f t="shared" si="1949"/>
        <v>-0.000925208906025578-0.000186497229851929i</v>
      </c>
      <c r="AA3701" t="str">
        <f t="shared" si="1950"/>
        <v>0.102388437867671-12.6099026271834i</v>
      </c>
      <c r="AB3701" t="str">
        <f t="shared" si="1951"/>
        <v>0.901847587698927+0.687599780751592i</v>
      </c>
      <c r="AC3701" t="str">
        <f t="shared" si="1952"/>
        <v>1.12883110338586-0.156653897274382i</v>
      </c>
      <c r="AD3701" t="str">
        <f t="shared" si="1953"/>
        <v>0.700891861367559+0.706391966000026i</v>
      </c>
      <c r="AE3701" t="str">
        <f t="shared" si="1954"/>
        <v>-0.000516731247449446-0.000784274528658952i</v>
      </c>
      <c r="AF3701" t="str">
        <f t="shared" si="1955"/>
        <v>-15.0857754271829-0.201479767912541i</v>
      </c>
      <c r="AG3701" t="str">
        <f t="shared" si="1956"/>
        <v>1.03250505561308-0.0317323833498754i</v>
      </c>
      <c r="AH3701" t="str">
        <f t="shared" si="1957"/>
        <v>0.007034926249971+0.0117759571393096i</v>
      </c>
      <c r="AI3701">
        <f t="shared" si="1958"/>
        <v>-37.254649545183227</v>
      </c>
      <c r="AJ3701">
        <f t="shared" si="1959"/>
        <v>59.146014699422864</v>
      </c>
      <c r="AK3701"/>
      <c r="AL3701"/>
      <c r="AM3701"/>
      <c r="AN3701"/>
    </row>
    <row r="3702" spans="1:40" x14ac:dyDescent="0.25">
      <c r="A3702"/>
      <c r="B3702">
        <f t="shared" si="1960"/>
        <v>1768000</v>
      </c>
      <c r="C3702" s="186" t="str">
        <f t="shared" si="1928"/>
        <v>-2.44499635760507E-08+0.00138519374447102i</v>
      </c>
      <c r="D3702" s="158" t="str">
        <f t="shared" si="1929"/>
        <v>-5.95700614445568+0.0106198187076112i</v>
      </c>
      <c r="E3702" t="str">
        <f t="shared" si="1930"/>
        <v>2870</v>
      </c>
      <c r="F3702" t="str">
        <f t="shared" si="1931"/>
        <v>0.777000777000777</v>
      </c>
      <c r="G3702" t="str">
        <f t="shared" si="1926"/>
        <v>0.777000777000777</v>
      </c>
      <c r="H3702" t="str">
        <f t="shared" si="1932"/>
        <v>9.12877527991603+0.211985777443349i</v>
      </c>
      <c r="I3702" t="str">
        <f t="shared" si="1933"/>
        <v>6942.91976443344i</v>
      </c>
      <c r="J3702" t="str">
        <f t="shared" si="1927"/>
        <v>-41230.8887898812+1501.59246930842i</v>
      </c>
      <c r="K3702" t="str">
        <f t="shared" si="1934"/>
        <v>0.0061245359587121-0.168168172233568i</v>
      </c>
      <c r="L3702" t="str">
        <f t="shared" si="1935"/>
        <v>0.000454360793646156-0.0104559534180449i</v>
      </c>
      <c r="M3702" t="str">
        <f t="shared" si="1936"/>
        <v>0.00657889675235826-0.178624125651613i</v>
      </c>
      <c r="N3702" t="str">
        <f t="shared" si="1937"/>
        <v>-7.84092038357914i</v>
      </c>
      <c r="O3702" t="str">
        <f t="shared" si="1938"/>
        <v>0.0130608790317623-0.999914703081677i</v>
      </c>
      <c r="P3702" t="str">
        <f t="shared" si="1939"/>
        <v>0.986939120968238+0.999914703081677i</v>
      </c>
      <c r="Q3702" t="str">
        <f t="shared" si="1940"/>
        <v>-0.986939120968238+6.84100568049746i</v>
      </c>
      <c r="R3702" t="str">
        <f t="shared" si="1941"/>
        <v>0.122795790299621-0.161983652997722i</v>
      </c>
      <c r="S3702" t="str">
        <f t="shared" si="1942"/>
        <v>0.809361517663466i</v>
      </c>
      <c r="T3702" t="str">
        <f t="shared" si="1943"/>
        <v>0.131103335226909+0.099386187199586i</v>
      </c>
      <c r="U3702" t="str">
        <f t="shared" si="1944"/>
        <v>0.00005-0.000136393582109467i</v>
      </c>
      <c r="V3702" t="str">
        <f t="shared" si="1945"/>
        <v>3.33333333333333E-06-0.000150032940320414i</v>
      </c>
      <c r="W3702" t="str">
        <f t="shared" si="1946"/>
        <v>0.0000140943561605014-0.0000734867787895937i</v>
      </c>
      <c r="X3702" t="str">
        <f t="shared" si="1947"/>
        <v>0.000014192529034362-0.0000734475246786713i</v>
      </c>
      <c r="Y3702" t="str">
        <f t="shared" si="1948"/>
        <v>0.009+1.11086716230935i</v>
      </c>
      <c r="Z3702" t="str">
        <f t="shared" si="1949"/>
        <v>-0.000924190779057938-0.0001863768558838i</v>
      </c>
      <c r="AA3702" t="str">
        <f t="shared" si="1950"/>
        <v>0.10227263337132-12.6027703510243i</v>
      </c>
      <c r="AB3702" t="str">
        <f t="shared" si="1951"/>
        <v>0.905643835643032+0.686546132709637i</v>
      </c>
      <c r="AC3702" t="str">
        <f t="shared" si="1952"/>
        <v>1.12859183996386-0.157253122170682i</v>
      </c>
      <c r="AD3702" t="str">
        <f t="shared" si="1953"/>
        <v>0.704025621069797+0.706416909532631i</v>
      </c>
      <c r="AE3702" t="str">
        <f t="shared" si="1954"/>
        <v>-0.000518994224671403-0.000784078075677295i</v>
      </c>
      <c r="AF3702" t="str">
        <f t="shared" si="1955"/>
        <v>-15.0857814243717-0.201365958735738i</v>
      </c>
      <c r="AG3702" t="str">
        <f t="shared" si="1956"/>
        <v>1.03248882174647-0.031857542503662i</v>
      </c>
      <c r="AH3702" t="str">
        <f t="shared" si="1957"/>
        <v>0.00706681586475078+0.0117754975837416i</v>
      </c>
      <c r="AI3702">
        <f t="shared" si="1958"/>
        <v>-37.244531769810479</v>
      </c>
      <c r="AJ3702">
        <f t="shared" si="1959"/>
        <v>59.030815273720393</v>
      </c>
      <c r="AK3702"/>
      <c r="AL3702"/>
      <c r="AM3702"/>
      <c r="AN3702"/>
    </row>
    <row r="3703" spans="1:40" x14ac:dyDescent="0.25">
      <c r="A3703"/>
      <c r="B3703">
        <f t="shared" si="1960"/>
        <v>1769000</v>
      </c>
      <c r="C3703" s="186" t="str">
        <f t="shared" si="1928"/>
        <v>-2.44223286943157E-08+0.00138441070674145i</v>
      </c>
      <c r="D3703" s="158" t="str">
        <f t="shared" si="1929"/>
        <v>-5.95700614424381+0.0106138154183511i</v>
      </c>
      <c r="E3703" t="str">
        <f t="shared" si="1930"/>
        <v>2870</v>
      </c>
      <c r="F3703" t="str">
        <f t="shared" si="1931"/>
        <v>0.777000777000777</v>
      </c>
      <c r="G3703" t="str">
        <f t="shared" si="1926"/>
        <v>0.777000777000777</v>
      </c>
      <c r="H3703" t="str">
        <f t="shared" si="1932"/>
        <v>9.12878126715755+0.21186609339402i</v>
      </c>
      <c r="I3703" t="str">
        <f t="shared" si="1933"/>
        <v>6946.84675525043i</v>
      </c>
      <c r="J3703" t="str">
        <f t="shared" si="1927"/>
        <v>-41277.5443887408+1502.44178631595i</v>
      </c>
      <c r="K3703" t="str">
        <f t="shared" si="1934"/>
        <v>0.00611762244816776-0.168073355292515i</v>
      </c>
      <c r="L3703" t="str">
        <f t="shared" si="1935"/>
        <v>0.00045384821340956-0.0104500650218273i</v>
      </c>
      <c r="M3703" t="str">
        <f t="shared" si="1936"/>
        <v>0.00657147066157732-0.178523420314342i</v>
      </c>
      <c r="N3703" t="str">
        <f t="shared" si="1937"/>
        <v>-7.84535529329836i</v>
      </c>
      <c r="O3703" t="str">
        <f t="shared" si="1938"/>
        <v>0.00862623369012276-0.999962793353994i</v>
      </c>
      <c r="P3703" t="str">
        <f t="shared" si="1939"/>
        <v>0.991373766309877+0.999962793353994i</v>
      </c>
      <c r="Q3703" t="str">
        <f t="shared" si="1940"/>
        <v>-0.991373766309877+6.84539249994437i</v>
      </c>
      <c r="R3703" t="str">
        <f t="shared" si="1941"/>
        <v>0.12253436001739-0.16256936564437i</v>
      </c>
      <c r="S3703" t="str">
        <f t="shared" si="1942"/>
        <v>0.809819301327303i</v>
      </c>
      <c r="T3703" t="str">
        <f t="shared" si="1943"/>
        <v>0.131651810103347+0.099230689817871i</v>
      </c>
      <c r="U3703" t="str">
        <f t="shared" si="1944"/>
        <v>0.0000500000000000001-0.000136316480028004i</v>
      </c>
      <c r="V3703" t="str">
        <f t="shared" si="1945"/>
        <v>3.33333333333333E-06-0.000149948128030804i</v>
      </c>
      <c r="W3703" t="str">
        <f t="shared" si="1946"/>
        <v>0.0000140939402462778-0.000073447469769286i</v>
      </c>
      <c r="X3703" t="str">
        <f t="shared" si="1947"/>
        <v>0.0000141920043321836-0.0000734082379601911i</v>
      </c>
      <c r="Y3703" t="str">
        <f t="shared" si="1948"/>
        <v>0.009+1.11149548084007i</v>
      </c>
      <c r="Z3703" t="str">
        <f t="shared" si="1949"/>
        <v>-0.000923174376049164-0.000186256631780848i</v>
      </c>
      <c r="AA3703" t="str">
        <f t="shared" si="1950"/>
        <v>0.102157025228767-12.595646138451i</v>
      </c>
      <c r="AB3703" t="str">
        <f t="shared" si="1951"/>
        <v>0.909432624768735+0.68547197815083i</v>
      </c>
      <c r="AC3703" t="str">
        <f t="shared" si="1952"/>
        <v>1.12834911188147-0.157850463725413i</v>
      </c>
      <c r="AD3703" t="str">
        <f t="shared" si="1953"/>
        <v>0.707159360795739+0.706428004229188i</v>
      </c>
      <c r="AE3703" t="str">
        <f t="shared" si="1954"/>
        <v>-0.000521254501006537-0.000783869352702047i</v>
      </c>
      <c r="AF3703" t="str">
        <f t="shared" si="1955"/>
        <v>-15.0857874114014-0.201252277975669i</v>
      </c>
      <c r="AG3703" t="str">
        <f t="shared" si="1956"/>
        <v>1.03247197362601-0.031982564208826i</v>
      </c>
      <c r="AH3703" t="str">
        <f t="shared" si="1957"/>
        <v>0.00709868037401085+0.0117748707764652i</v>
      </c>
      <c r="AI3703">
        <f t="shared" si="1958"/>
        <v>-37.234489451775801</v>
      </c>
      <c r="AJ3703">
        <f t="shared" si="1959"/>
        <v>58.915613976005702</v>
      </c>
      <c r="AK3703"/>
      <c r="AL3703"/>
      <c r="AM3703"/>
      <c r="AN3703"/>
    </row>
    <row r="3704" spans="1:40" x14ac:dyDescent="0.25">
      <c r="A3704"/>
      <c r="B3704">
        <f t="shared" si="1960"/>
        <v>1770000</v>
      </c>
      <c r="C3704" s="186" t="str">
        <f t="shared" si="1928"/>
        <v>-2.43947406381306E-08+0.00138362855380028i</v>
      </c>
      <c r="D3704" s="158" t="str">
        <f t="shared" si="1929"/>
        <v>-5.95700614403231+0.0106078189124688i</v>
      </c>
      <c r="E3704" t="str">
        <f t="shared" si="1930"/>
        <v>2870</v>
      </c>
      <c r="F3704" t="str">
        <f t="shared" si="1931"/>
        <v>0.777000777000777</v>
      </c>
      <c r="G3704" t="str">
        <f t="shared" si="1926"/>
        <v>0.777000777000777</v>
      </c>
      <c r="H3704" t="str">
        <f t="shared" si="1932"/>
        <v>9.12878724426252+0.211746544327721i</v>
      </c>
      <c r="I3704" t="str">
        <f t="shared" si="1933"/>
        <v>6950.77374606742i</v>
      </c>
      <c r="J3704" t="str">
        <f t="shared" si="1927"/>
        <v>-41324.226369053+1503.29110332347i</v>
      </c>
      <c r="K3704" t="str">
        <f t="shared" si="1934"/>
        <v>0.0061107206322341-0.167978645071612i</v>
      </c>
      <c r="L3704" t="str">
        <f t="shared" si="1935"/>
        <v>0.00045333649952926-0.0104441832415601i</v>
      </c>
      <c r="M3704" t="str">
        <f t="shared" si="1936"/>
        <v>0.00656405713176336-0.178422828313172i</v>
      </c>
      <c r="N3704" t="str">
        <f t="shared" si="1937"/>
        <v>-7.84979020301757i</v>
      </c>
      <c r="O3704" t="str">
        <f t="shared" si="1938"/>
        <v>0.00419141868434839-0.999991215966127i</v>
      </c>
      <c r="P3704" t="str">
        <f t="shared" si="1939"/>
        <v>0.995808581315652+0.999991215966127i</v>
      </c>
      <c r="Q3704" t="str">
        <f t="shared" si="1940"/>
        <v>-0.995808581315652+6.84979898705144i</v>
      </c>
      <c r="R3704" t="str">
        <f t="shared" si="1941"/>
        <v>0.122269573080532-0.163153060919838i</v>
      </c>
      <c r="S3704" t="str">
        <f t="shared" si="1942"/>
        <v>0.81027708499114i</v>
      </c>
      <c r="T3704" t="str">
        <f t="shared" si="1943"/>
        <v>0.132199186609508+0.0990722332588046i</v>
      </c>
      <c r="U3704" t="str">
        <f t="shared" si="1944"/>
        <v>0.0000500000000000001-0.000136239465067536i</v>
      </c>
      <c r="V3704" t="str">
        <f t="shared" si="1945"/>
        <v>3.33333333333333E-06-0.000149863411574289i</v>
      </c>
      <c r="W3704" t="str">
        <f t="shared" si="1946"/>
        <v>0.0000140935241284402-0.0000734082062582225i</v>
      </c>
      <c r="X3704" t="str">
        <f t="shared" si="1947"/>
        <v>0.0000141914796109209-0.0000733689967255599i</v>
      </c>
      <c r="Y3704" t="str">
        <f t="shared" si="1948"/>
        <v>0.009+1.11212379937079i</v>
      </c>
      <c r="Z3704" t="str">
        <f t="shared" si="1949"/>
        <v>-0.000922159693103544-0.000186136557252786i</v>
      </c>
      <c r="AA3704" t="str">
        <f t="shared" si="1950"/>
        <v>0.10204161299635-12.5885299757968i</v>
      </c>
      <c r="AB3704" t="str">
        <f t="shared" si="1951"/>
        <v>0.913213826503402+0.684377382001256i</v>
      </c>
      <c r="AC3704" t="str">
        <f t="shared" si="1952"/>
        <v>1.12810293586091-0.158445901544288i</v>
      </c>
      <c r="AD3704" t="str">
        <f t="shared" si="1953"/>
        <v>0.710293019573972+0.706425251202897i</v>
      </c>
      <c r="AE3704" t="str">
        <f t="shared" si="1954"/>
        <v>-0.000523512028728582-0.000783648390154043i</v>
      </c>
      <c r="AF3704" t="str">
        <f t="shared" si="1955"/>
        <v>-15.0857933882948-0.201138725415252i</v>
      </c>
      <c r="AG3704" t="str">
        <f t="shared" si="1956"/>
        <v>1.03245451232296-0.0321074459110117i</v>
      </c>
      <c r="AH3704" t="str">
        <f t="shared" si="1957"/>
        <v>0.00713051919731928+0.0117740770750533i</v>
      </c>
      <c r="AI3704">
        <f t="shared" si="1958"/>
        <v>-37.22452221528097</v>
      </c>
      <c r="AJ3704">
        <f t="shared" si="1959"/>
        <v>58.800410656820141</v>
      </c>
      <c r="AK3704"/>
      <c r="AL3704"/>
      <c r="AM3704"/>
      <c r="AN3704"/>
    </row>
    <row r="3705" spans="1:40" x14ac:dyDescent="0.25">
      <c r="A3705"/>
      <c r="B3705">
        <f t="shared" si="1960"/>
        <v>1771000</v>
      </c>
      <c r="C3705" s="186" t="str">
        <f t="shared" si="1928"/>
        <v>-2.43671993017648E-08+0.00138284728414871i</v>
      </c>
      <c r="D3705" s="158" t="str">
        <f t="shared" si="1929"/>
        <v>-5.95700614382115+0.0106018291784734i</v>
      </c>
      <c r="E3705" t="str">
        <f t="shared" si="1930"/>
        <v>2870</v>
      </c>
      <c r="F3705" t="str">
        <f t="shared" si="1931"/>
        <v>0.777000777000777</v>
      </c>
      <c r="G3705" t="str">
        <f t="shared" si="1926"/>
        <v>0.777000777000777</v>
      </c>
      <c r="H3705" t="str">
        <f t="shared" si="1932"/>
        <v>9.12879321125376+0.211627130016368i</v>
      </c>
      <c r="I3705" t="str">
        <f t="shared" si="1933"/>
        <v>6954.70073688441i</v>
      </c>
      <c r="J3705" t="str">
        <f t="shared" si="1927"/>
        <v>-41370.9347308178+1504.140420331i</v>
      </c>
      <c r="K3705" t="str">
        <f t="shared" si="1934"/>
        <v>0.0061038304845611-0.167884041391018i</v>
      </c>
      <c r="L3705" t="str">
        <f t="shared" si="1935"/>
        <v>0.00045282565005517-0.0104383080661206i</v>
      </c>
      <c r="M3705" t="str">
        <f t="shared" si="1936"/>
        <v>0.00655665613461627-0.178322349457139i</v>
      </c>
      <c r="N3705" t="str">
        <f t="shared" si="1937"/>
        <v>-7.85422511273679i</v>
      </c>
      <c r="O3705" t="str">
        <f t="shared" si="1938"/>
        <v>-0.000243478759901394-0.999999970359046i</v>
      </c>
      <c r="P3705" t="str">
        <f t="shared" si="1939"/>
        <v>1.0002434787599+0.999999970359046i</v>
      </c>
      <c r="Q3705" t="str">
        <f t="shared" si="1940"/>
        <v>-1.0002434787599+6.85422514237774i</v>
      </c>
      <c r="R3705" t="str">
        <f t="shared" si="1941"/>
        <v>0.122001446939985-0.163734719410103i</v>
      </c>
      <c r="S3705" t="str">
        <f t="shared" si="1942"/>
        <v>0.810734868654977i</v>
      </c>
      <c r="T3705" t="str">
        <f t="shared" si="1943"/>
        <v>0.132745446235209+0.0989108270606059i</v>
      </c>
      <c r="U3705" t="str">
        <f t="shared" si="1944"/>
        <v>0.0000500000000000001-0.000136162537080485i</v>
      </c>
      <c r="V3705" t="str">
        <f t="shared" si="1945"/>
        <v>3.33333333333333E-06-0.000149778790788533i</v>
      </c>
      <c r="W3705" t="str">
        <f t="shared" si="1946"/>
        <v>0.0000140931078070386-0.0000733689881790456i</v>
      </c>
      <c r="X3705" t="str">
        <f t="shared" si="1947"/>
        <v>0.0000141909548702074-0.0000733298008974635i</v>
      </c>
      <c r="Y3705" t="str">
        <f t="shared" si="1948"/>
        <v>0.009+1.1127521179015i</v>
      </c>
      <c r="Z3705" t="str">
        <f t="shared" si="1949"/>
        <v>-0.000921146726336353-0.0001860166320101i</v>
      </c>
      <c r="AA3705" t="str">
        <f t="shared" si="1950"/>
        <v>0.101926396231652-12.5814218494254i</v>
      </c>
      <c r="AB3705" t="str">
        <f t="shared" si="1951"/>
        <v>0.916987312981229+0.683262410149622i</v>
      </c>
      <c r="AC3705" t="str">
        <f t="shared" si="1952"/>
        <v>1.12785332876465-0.159039415400141i</v>
      </c>
      <c r="AD3705" t="str">
        <f t="shared" si="1953"/>
        <v>0.713426536446522+0.706408651832137i</v>
      </c>
      <c r="AE3705" t="str">
        <f t="shared" si="1954"/>
        <v>-0.000525766760292589-0.000783415218587264i</v>
      </c>
      <c r="AF3705" t="str">
        <f t="shared" si="1955"/>
        <v>-15.0857993550749-0.201025300837895i</v>
      </c>
      <c r="AG3705" t="str">
        <f t="shared" si="1956"/>
        <v>1.03243643891828-0.0322321850621654i</v>
      </c>
      <c r="AH3705" t="str">
        <f t="shared" si="1957"/>
        <v>0.00716233175614504+0.0117731168379275i</v>
      </c>
      <c r="AI3705">
        <f t="shared" si="1958"/>
        <v>-37.214629688029639</v>
      </c>
      <c r="AJ3705">
        <f t="shared" si="1959"/>
        <v>58.68520516693529</v>
      </c>
      <c r="AK3705"/>
      <c r="AL3705"/>
      <c r="AM3705"/>
      <c r="AN3705"/>
    </row>
    <row r="3706" spans="1:40" x14ac:dyDescent="0.25">
      <c r="A3706"/>
      <c r="B3706">
        <f t="shared" si="1960"/>
        <v>1772000</v>
      </c>
      <c r="C3706" s="186" t="str">
        <f t="shared" si="1928"/>
        <v>-2.43397045797852E-08+0.00138206689629131i</v>
      </c>
      <c r="D3706" s="158" t="str">
        <f t="shared" si="1929"/>
        <v>-5.95700614361036+0.0105958462049i</v>
      </c>
      <c r="E3706" t="str">
        <f t="shared" si="1930"/>
        <v>2870</v>
      </c>
      <c r="F3706" t="str">
        <f t="shared" si="1931"/>
        <v>0.777000777000777</v>
      </c>
      <c r="G3706" t="str">
        <f t="shared" si="1926"/>
        <v>0.777000777000777</v>
      </c>
      <c r="H3706" t="str">
        <f t="shared" si="1932"/>
        <v>9.12879916815412+0.211507850232389i</v>
      </c>
      <c r="I3706" t="str">
        <f t="shared" si="1933"/>
        <v>6958.62772770139i</v>
      </c>
      <c r="J3706" t="str">
        <f t="shared" si="1927"/>
        <v>-41417.6694740351+1504.98973733853i</v>
      </c>
      <c r="K3706" t="str">
        <f t="shared" si="1934"/>
        <v>0.00609695197887278-0.1677895440713i</v>
      </c>
      <c r="L3706" t="str">
        <f t="shared" si="1935"/>
        <v>0.000452315663042692-0.0104324394844112i</v>
      </c>
      <c r="M3706" t="str">
        <f t="shared" si="1936"/>
        <v>0.00654926764191547-0.178221983555711i</v>
      </c>
      <c r="N3706" t="str">
        <f t="shared" si="1937"/>
        <v>-7.85866002245601i</v>
      </c>
      <c r="O3706" t="str">
        <f t="shared" si="1938"/>
        <v>-0.00467837141531548-0.999989056360569i</v>
      </c>
      <c r="P3706" t="str">
        <f t="shared" si="1939"/>
        <v>1.00467837141532+0.999989056360569i</v>
      </c>
      <c r="Q3706" t="str">
        <f t="shared" si="1940"/>
        <v>-1.00467837141532+6.85867096609544i</v>
      </c>
      <c r="R3706" t="str">
        <f t="shared" si="1941"/>
        <v>0.121729999177477-0.164314321872611i</v>
      </c>
      <c r="S3706" t="str">
        <f t="shared" si="1942"/>
        <v>0.811192652318814i</v>
      </c>
      <c r="T3706" t="str">
        <f t="shared" si="1943"/>
        <v>0.133290570573811+0.0987464808995446i</v>
      </c>
      <c r="U3706" t="str">
        <f t="shared" si="1944"/>
        <v>0.0000499999999999999-0.000136085695919604i</v>
      </c>
      <c r="V3706" t="str">
        <f t="shared" si="1945"/>
        <v>3.33333333333333E-06-0.000149694265511564i</v>
      </c>
      <c r="W3706" t="str">
        <f t="shared" si="1946"/>
        <v>0.000014092691282123-0.0000733298154545701i</v>
      </c>
      <c r="X3706" t="str">
        <f t="shared" si="1947"/>
        <v>0.0000141904301096775-0.0000732906503987604i</v>
      </c>
      <c r="Y3706" t="str">
        <f t="shared" si="1948"/>
        <v>0.009+1.11338043643222i</v>
      </c>
      <c r="Z3706" t="str">
        <f t="shared" si="1949"/>
        <v>-0.000920135471873801-0.000185896855764018i</v>
      </c>
      <c r="AA3706" t="str">
        <f t="shared" si="1950"/>
        <v>0.101811374493508-12.5743217457313i</v>
      </c>
      <c r="AB3706" t="str">
        <f t="shared" si="1951"/>
        <v>0.920752957051682+0.682127129438272i</v>
      </c>
      <c r="AC3706" t="str">
        <f t="shared" si="1952"/>
        <v>1.12760030759347-0.159630985234034i</v>
      </c>
      <c r="AD3706" t="str">
        <f t="shared" si="1953"/>
        <v>0.716559850469944+0.706378207760391i</v>
      </c>
      <c r="AE3706" t="str">
        <f t="shared" si="1954"/>
        <v>-0.000528018648335104-0.000783169868688077i</v>
      </c>
      <c r="AF3706" t="str">
        <f t="shared" si="1955"/>
        <v>-15.0858053117645-0.200912004027489i</v>
      </c>
      <c r="AG3706" t="str">
        <f t="shared" si="1956"/>
        <v>1.03241775450264-0.032356779120569i</v>
      </c>
      <c r="AH3706" t="str">
        <f t="shared" si="1957"/>
        <v>0.00719411747385161+0.0117719904243541i</v>
      </c>
      <c r="AI3706">
        <f t="shared" si="1958"/>
        <v>-37.204811501189539</v>
      </c>
      <c r="AJ3706">
        <f t="shared" si="1959"/>
        <v>58.569997357357288</v>
      </c>
      <c r="AK3706"/>
      <c r="AL3706"/>
      <c r="AM3706"/>
      <c r="AN3706"/>
    </row>
    <row r="3707" spans="1:40" x14ac:dyDescent="0.25">
      <c r="A3707"/>
      <c r="B3707">
        <f t="shared" si="1960"/>
        <v>1773000</v>
      </c>
      <c r="C3707" s="186" t="str">
        <f t="shared" si="1928"/>
        <v>-2.43122563670574E-08+0.00138128738873608i</v>
      </c>
      <c r="D3707" s="158" t="str">
        <f t="shared" si="1929"/>
        <v>-5.95700614339992+0.0105898699803099i</v>
      </c>
      <c r="E3707" t="str">
        <f t="shared" si="1930"/>
        <v>2870</v>
      </c>
      <c r="F3707" t="str">
        <f t="shared" si="1931"/>
        <v>0.777000777000777</v>
      </c>
      <c r="G3707" t="str">
        <f t="shared" si="1926"/>
        <v>0.777000777000777</v>
      </c>
      <c r="H3707" t="str">
        <f t="shared" si="1932"/>
        <v>9.12880511498631+0.211388704748724i</v>
      </c>
      <c r="I3707" t="str">
        <f t="shared" si="1933"/>
        <v>6962.55471851838i</v>
      </c>
      <c r="J3707" t="str">
        <f t="shared" si="1927"/>
        <v>-41464.430598705+1505.83905434606i</v>
      </c>
      <c r="K3707" t="str">
        <f t="shared" si="1934"/>
        <v>0.00609008508896706-0.167695152933423i</v>
      </c>
      <c r="L3707" t="str">
        <f t="shared" si="1935"/>
        <v>0.000451806536552687-0.010426577485359i</v>
      </c>
      <c r="M3707" t="str">
        <f t="shared" si="1936"/>
        <v>0.00654189162551975-0.178121730418782i</v>
      </c>
      <c r="N3707" t="str">
        <f t="shared" si="1937"/>
        <v>-7.86309493217523i</v>
      </c>
      <c r="O3707" t="str">
        <f t="shared" si="1938"/>
        <v>-0.00911317205468675-0.999958474185354i</v>
      </c>
      <c r="P3707" t="str">
        <f t="shared" si="1939"/>
        <v>1.00911317205469+0.999958474185354i</v>
      </c>
      <c r="Q3707" t="str">
        <f t="shared" si="1940"/>
        <v>-1.00911317205469+6.86313645798988i</v>
      </c>
      <c r="R3707" t="str">
        <f t="shared" si="1941"/>
        <v>0.121455247503517-0.164891849237266i</v>
      </c>
      <c r="S3707" t="str">
        <f t="shared" si="1942"/>
        <v>0.811650435982651i</v>
      </c>
      <c r="T3707" t="str">
        <f t="shared" si="1943"/>
        <v>0.133834541323412+0.0985792045886103i</v>
      </c>
      <c r="U3707" t="str">
        <f t="shared" si="1944"/>
        <v>0.0000499999999999999-0.00013600894143798i</v>
      </c>
      <c r="V3707" t="str">
        <f t="shared" si="1945"/>
        <v>3.33333333333333E-06-0.000149609835581778i</v>
      </c>
      <c r="W3707" t="str">
        <f t="shared" si="1946"/>
        <v>0.0000140922745537434-0.0000732906880077873i</v>
      </c>
      <c r="X3707" t="str">
        <f t="shared" si="1947"/>
        <v>0.000014189905328967-0.0000732515451524855i</v>
      </c>
      <c r="Y3707" t="str">
        <f t="shared" si="1948"/>
        <v>0.009+1.11400875496294i</v>
      </c>
      <c r="Z3707" t="str">
        <f t="shared" si="1949"/>
        <v>-0.000919125925853066-0.000185777228226537i</v>
      </c>
      <c r="AA3707" t="str">
        <f t="shared" si="1950"/>
        <v>0.101696547341995-12.5672296511399i</v>
      </c>
      <c r="AB3707" t="str">
        <f t="shared" si="1951"/>
        <v>0.924510632287736+0.68097160765399i</v>
      </c>
      <c r="AC3707" t="str">
        <f t="shared" si="1952"/>
        <v>1.12734388948446-0.160220591156325i</v>
      </c>
      <c r="AD3707" t="str">
        <f t="shared" si="1953"/>
        <v>0.71969290071642+0.706333920896071i</v>
      </c>
      <c r="AE3707" t="str">
        <f t="shared" si="1954"/>
        <v>-0.000530267645674403-0.000782912371274438i</v>
      </c>
      <c r="AF3707" t="str">
        <f t="shared" si="1955"/>
        <v>-15.0858112583862-0.200798834768414i</v>
      </c>
      <c r="AG3707" t="str">
        <f t="shared" si="1956"/>
        <v>1.03239846017633-0.0324812255508729i</v>
      </c>
      <c r="AH3707" t="str">
        <f t="shared" si="1957"/>
        <v>0.00722587577569239+0.0117706981944412i</v>
      </c>
      <c r="AI3707">
        <f t="shared" si="1958"/>
        <v>-37.19506728935405</v>
      </c>
      <c r="AJ3707">
        <f t="shared" si="1959"/>
        <v>58.454787079327275</v>
      </c>
      <c r="AK3707"/>
      <c r="AL3707"/>
      <c r="AM3707"/>
      <c r="AN3707"/>
    </row>
    <row r="3708" spans="1:40" x14ac:dyDescent="0.25">
      <c r="A3708"/>
      <c r="B3708">
        <f t="shared" si="1960"/>
        <v>1774000</v>
      </c>
      <c r="C3708" s="186" t="str">
        <f t="shared" si="1928"/>
        <v>-2.42848545587416E-08+0.00138050875999432i</v>
      </c>
      <c r="D3708" s="158" t="str">
        <f t="shared" si="1929"/>
        <v>-5.95700614318985+0.0105839004932898i</v>
      </c>
      <c r="E3708" t="str">
        <f t="shared" si="1930"/>
        <v>2870</v>
      </c>
      <c r="F3708" t="str">
        <f t="shared" si="1931"/>
        <v>0.777000777000777</v>
      </c>
      <c r="G3708" t="str">
        <f t="shared" si="1926"/>
        <v>0.777000777000777</v>
      </c>
      <c r="H3708" t="str">
        <f t="shared" si="1932"/>
        <v>9.12881105177303+0.211269693338825i</v>
      </c>
      <c r="I3708" t="str">
        <f t="shared" si="1933"/>
        <v>6966.48170933537i</v>
      </c>
      <c r="J3708" t="str">
        <f t="shared" si="1927"/>
        <v>-41511.2181048274+1506.68837135358i</v>
      </c>
      <c r="K3708" t="str">
        <f t="shared" si="1934"/>
        <v>0.0060832297887155-0.167600867798754i</v>
      </c>
      <c r="L3708" t="str">
        <f t="shared" si="1935"/>
        <v>0.000451298268651457-0.0104207220579157i</v>
      </c>
      <c r="M3708" t="str">
        <f t="shared" si="1936"/>
        <v>0.00653452805736696-0.17802158985667i</v>
      </c>
      <c r="N3708" t="str">
        <f t="shared" si="1937"/>
        <v>-7.86752984189445i</v>
      </c>
      <c r="O3708" t="str">
        <f t="shared" si="1938"/>
        <v>-0.0135477934526187-0.999908224434905i</v>
      </c>
      <c r="P3708" t="str">
        <f t="shared" si="1939"/>
        <v>1.01354779345262+0.999908224434905i</v>
      </c>
      <c r="Q3708" t="str">
        <f t="shared" si="1940"/>
        <v>-1.01354779345262+6.86762161745955i</v>
      </c>
      <c r="R3708" t="str">
        <f t="shared" si="1941"/>
        <v>0.121177209755392-0.165467282607411i</v>
      </c>
      <c r="S3708" t="str">
        <f t="shared" si="1942"/>
        <v>0.812108219646486i</v>
      </c>
      <c r="T3708" t="str">
        <f t="shared" si="1943"/>
        <v>0.134377340288047+0.0984090080761802i</v>
      </c>
      <c r="U3708" t="str">
        <f t="shared" si="1944"/>
        <v>0.0000499999999999999-0.000135932273489029i</v>
      </c>
      <c r="V3708" t="str">
        <f t="shared" si="1945"/>
        <v>3.33333333333333E-06-0.000149525500837933i</v>
      </c>
      <c r="W3708" t="str">
        <f t="shared" si="1946"/>
        <v>0.0000140918576219497-0.00007325160576186i</v>
      </c>
      <c r="X3708" t="str">
        <f t="shared" si="1947"/>
        <v>0.0000141893805277127-0.0000732124850818448i</v>
      </c>
      <c r="Y3708" t="str">
        <f t="shared" si="1948"/>
        <v>0.009+1.11463707349366i</v>
      </c>
      <c r="Z3708" t="str">
        <f t="shared" si="1949"/>
        <v>-0.000918118084422178-0.000185657749110397i</v>
      </c>
      <c r="AA3708" t="str">
        <f t="shared" si="1950"/>
        <v>0.101581914338435-12.5601455521074i</v>
      </c>
      <c r="AB3708" t="str">
        <f t="shared" si="1951"/>
        <v>0.928260212994164+0.679795913518799i</v>
      </c>
      <c r="AC3708" t="str">
        <f t="shared" si="1952"/>
        <v>1.12708409170903-0.16080821344774i</v>
      </c>
      <c r="AD3708" t="str">
        <f t="shared" si="1953"/>
        <v>0.722825626274962+0.706275793412427i</v>
      </c>
      <c r="AE3708" t="str">
        <f t="shared" si="1954"/>
        <v>-0.00053251370531072-0.000782642757295096i</v>
      </c>
      <c r="AF3708" t="str">
        <f t="shared" si="1955"/>
        <v>-15.0858171949629-0.200685792845535i</v>
      </c>
      <c r="AG3708" t="str">
        <f t="shared" si="1956"/>
        <v>1.03237855704927-0.0326055218241327i</v>
      </c>
      <c r="AH3708" t="str">
        <f t="shared" si="1957"/>
        <v>0.00725760608880569+0.0117692405091348i</v>
      </c>
      <c r="AI3708">
        <f t="shared" si="1958"/>
        <v>-37.18539669050503</v>
      </c>
      <c r="AJ3708">
        <f t="shared" si="1959"/>
        <v>58.339574184321087</v>
      </c>
      <c r="AK3708"/>
      <c r="AL3708"/>
      <c r="AM3708"/>
      <c r="AN3708"/>
    </row>
    <row r="3709" spans="1:40" x14ac:dyDescent="0.25">
      <c r="A3709"/>
      <c r="B3709">
        <f t="shared" si="1960"/>
        <v>1775000</v>
      </c>
      <c r="C3709" s="186" t="str">
        <f t="shared" si="1928"/>
        <v>-2.42574990502943E-08+0.00137973100858072i</v>
      </c>
      <c r="D3709" s="158" t="str">
        <f t="shared" si="1929"/>
        <v>-5.95700614298012+0.0105779377324522i</v>
      </c>
      <c r="E3709" t="str">
        <f t="shared" si="1930"/>
        <v>2870</v>
      </c>
      <c r="F3709" t="str">
        <f t="shared" si="1931"/>
        <v>0.777000777000777</v>
      </c>
      <c r="G3709" t="str">
        <f t="shared" si="1926"/>
        <v>0.777000777000777</v>
      </c>
      <c r="H3709" t="str">
        <f t="shared" si="1932"/>
        <v>9.12881697853683+0.21115081577665i</v>
      </c>
      <c r="I3709" t="str">
        <f t="shared" si="1933"/>
        <v>6970.40870015235i</v>
      </c>
      <c r="J3709" t="str">
        <f t="shared" si="1927"/>
        <v>-41558.0319924025+1507.53768836111i</v>
      </c>
      <c r="K3709" t="str">
        <f t="shared" si="1934"/>
        <v>0.00607638605206306-0.167506688489062i</v>
      </c>
      <c r="L3709" t="str">
        <f t="shared" si="1935"/>
        <v>0.000450790857410741-0.0104148731910581i</v>
      </c>
      <c r="M3709" t="str">
        <f t="shared" si="1936"/>
        <v>0.0065271769094738-0.17792156168012i</v>
      </c>
      <c r="N3709" t="str">
        <f t="shared" si="1937"/>
        <v>-7.87196475161367i</v>
      </c>
      <c r="O3709" t="str">
        <f t="shared" si="1938"/>
        <v>-0.0179821483872378-0.999838308097554i</v>
      </c>
      <c r="P3709" t="str">
        <f t="shared" si="1939"/>
        <v>1.01798214838724+0.999838308097554i</v>
      </c>
      <c r="Q3709" t="str">
        <f t="shared" si="1940"/>
        <v>-1.01798214838724+6.87212644351612i</v>
      </c>
      <c r="R3709" t="str">
        <f t="shared" si="1941"/>
        <v>0.120895903895151-0.166040603260761i</v>
      </c>
      <c r="S3709" t="str">
        <f t="shared" si="1942"/>
        <v>0.812566003310323i</v>
      </c>
      <c r="T3709" t="str">
        <f t="shared" si="1943"/>
        <v>0.134918949378832+0.0982359014446718i</v>
      </c>
      <c r="U3709" t="str">
        <f t="shared" si="1944"/>
        <v>0.0000499999999999999-0.0001358556919265i</v>
      </c>
      <c r="V3709" t="str">
        <f t="shared" si="1945"/>
        <v>3.33333333333333E-06-0.000149441261119151i</v>
      </c>
      <c r="W3709" t="str">
        <f t="shared" si="1946"/>
        <v>0.0000140914404867919-0.0000732125686401252i</v>
      </c>
      <c r="X3709" t="str">
        <f t="shared" si="1947"/>
        <v>0.0000141888557055526-0.0000731734701102184i</v>
      </c>
      <c r="Y3709" t="str">
        <f t="shared" si="1948"/>
        <v>0.009+1.11526539202438i</v>
      </c>
      <c r="Z3709" t="str">
        <f t="shared" si="1949"/>
        <v>-0.000917111943740021-0.000185538418129092i</v>
      </c>
      <c r="AA3709" t="str">
        <f t="shared" si="1950"/>
        <v>0.101467475045379-12.55306943512i</v>
      </c>
      <c r="AB3709" t="str">
        <f t="shared" si="1951"/>
        <v>0.932001574215438+0.678600116680655i</v>
      </c>
      <c r="AC3709" t="str">
        <f t="shared" si="1952"/>
        <v>1.12682093167095-0.161393832560377i</v>
      </c>
      <c r="AD3709" t="str">
        <f t="shared" si="1953"/>
        <v>0.725957966252406+0.706203827747357i</v>
      </c>
      <c r="AE3709" t="str">
        <f t="shared" si="1954"/>
        <v>-0.000534756780426344-0.000782361057828708i</v>
      </c>
      <c r="AF3709" t="str">
        <f t="shared" si="1955"/>
        <v>-15.085823121517-0.200572878044198i</v>
      </c>
      <c r="AG3709" t="str">
        <f t="shared" si="1956"/>
        <v>1.03235804624092-0.0327296654178353i</v>
      </c>
      <c r="AH3709" t="str">
        <f t="shared" si="1957"/>
        <v>0.00728930784220796+0.0117676177302139i</v>
      </c>
      <c r="AI3709">
        <f t="shared" si="1958"/>
        <v>-37.175799345977374</v>
      </c>
      <c r="AJ3709">
        <f t="shared" si="1959"/>
        <v>58.224358524053059</v>
      </c>
      <c r="AK3709"/>
      <c r="AL3709"/>
      <c r="AM3709"/>
      <c r="AN3709"/>
    </row>
    <row r="3710" spans="1:40" x14ac:dyDescent="0.25">
      <c r="A3710"/>
      <c r="B3710">
        <f t="shared" si="1960"/>
        <v>1776000</v>
      </c>
      <c r="C3710" s="186" t="str">
        <f t="shared" si="1928"/>
        <v>-2.42301897374652E-08+0.0013789541330133i</v>
      </c>
      <c r="D3710" s="158" t="str">
        <f t="shared" si="1929"/>
        <v>-5.95700614277075+0.0105719816864353i</v>
      </c>
      <c r="E3710" t="str">
        <f t="shared" si="1930"/>
        <v>2870</v>
      </c>
      <c r="F3710" t="str">
        <f t="shared" si="1931"/>
        <v>0.777000777000777</v>
      </c>
      <c r="G3710" t="str">
        <f t="shared" si="1926"/>
        <v>0.777000777000777</v>
      </c>
      <c r="H3710" t="str">
        <f t="shared" si="1932"/>
        <v>9.12882289530031+0.211032071836666i</v>
      </c>
      <c r="I3710" t="str">
        <f t="shared" si="1933"/>
        <v>6974.33569096934i</v>
      </c>
      <c r="J3710" t="str">
        <f t="shared" si="1927"/>
        <v>-41604.87226143+1508.38700536864i</v>
      </c>
      <c r="K3710" t="str">
        <f t="shared" si="1934"/>
        <v>0.00606955385302793-0.167412614826513i</v>
      </c>
      <c r="L3710" t="str">
        <f t="shared" si="1935"/>
        <v>0.00045028430090767-0.0104090308737872i</v>
      </c>
      <c r="M3710" t="str">
        <f t="shared" si="1936"/>
        <v>0.0065198381539356-0.1778216457003i</v>
      </c>
      <c r="N3710" t="str">
        <f t="shared" si="1937"/>
        <v>-7.87639966133289i</v>
      </c>
      <c r="O3710" t="str">
        <f t="shared" si="1938"/>
        <v>-0.0224161496419136-0.999748726548442i</v>
      </c>
      <c r="P3710" t="str">
        <f t="shared" si="1939"/>
        <v>1.02241614964191+0.999748726548442i</v>
      </c>
      <c r="Q3710" t="str">
        <f t="shared" si="1940"/>
        <v>-1.02241614964191+6.87665093478445i</v>
      </c>
      <c r="R3710" t="str">
        <f t="shared" si="1941"/>
        <v>0.120611348007584-0.166611792650321i</v>
      </c>
      <c r="S3710" t="str">
        <f t="shared" si="1942"/>
        <v>0.81302378697416i</v>
      </c>
      <c r="T3710" t="str">
        <f t="shared" si="1943"/>
        <v>0.135459350615117+0.0980598949091843i</v>
      </c>
      <c r="U3710" t="str">
        <f t="shared" si="1944"/>
        <v>0.00005-0.00013577919660447i</v>
      </c>
      <c r="V3710" t="str">
        <f t="shared" si="1945"/>
        <v>3.33333333333333E-06-0.000149357116264917i</v>
      </c>
      <c r="W3710" t="str">
        <f t="shared" si="1946"/>
        <v>0.0000140910231483201-0.0000731735765660921i</v>
      </c>
      <c r="X3710" t="str">
        <f t="shared" si="1947"/>
        <v>0.0000141883308621261-0.0000731345001611591i</v>
      </c>
      <c r="Y3710" t="str">
        <f t="shared" si="1948"/>
        <v>0.009+1.11589371055509i</v>
      </c>
      <c r="Z3710" t="str">
        <f t="shared" si="1949"/>
        <v>-0.000916107499976304-0.000185419234996866i</v>
      </c>
      <c r="AA3710" t="str">
        <f t="shared" si="1950"/>
        <v>0.101353229026615-12.5460012866947i</v>
      </c>
      <c r="AB3710" t="str">
        <f t="shared" si="1951"/>
        <v>0.935734591743698+0.67738428770406i</v>
      </c>
      <c r="AC3710" t="str">
        <f t="shared" si="1952"/>
        <v>1.12655442690427-0.161977429118713i</v>
      </c>
      <c r="AD3710" t="str">
        <f t="shared" si="1953"/>
        <v>0.729089859774622+0.706118026603319i</v>
      </c>
      <c r="AE3710" t="str">
        <f t="shared" si="1954"/>
        <v>-0.000536996824385918-0.000782067304083148i</v>
      </c>
      <c r="AF3710" t="str">
        <f t="shared" si="1955"/>
        <v>-15.0858290380711-0.200460090150231i</v>
      </c>
      <c r="AG3710" t="str">
        <f t="shared" si="1956"/>
        <v>1.03233692888034-0.0328536538159375i</v>
      </c>
      <c r="AH3710" t="str">
        <f t="shared" si="1957"/>
        <v>0.00732098046678962+0.0117658302202878i</v>
      </c>
      <c r="AI3710">
        <f t="shared" si="1958"/>
        <v>-37.166274900421953</v>
      </c>
      <c r="AJ3710">
        <f t="shared" si="1959"/>
        <v>58.109139950475338</v>
      </c>
      <c r="AK3710"/>
      <c r="AL3710"/>
      <c r="AM3710"/>
      <c r="AN3710"/>
    </row>
    <row r="3711" spans="1:40" x14ac:dyDescent="0.25">
      <c r="A3711"/>
      <c r="B3711">
        <f t="shared" si="1960"/>
        <v>1777000</v>
      </c>
      <c r="C3711" s="186" t="str">
        <f t="shared" si="1928"/>
        <v>-2.42029265162988E-08+0.00137817813181343i</v>
      </c>
      <c r="D3711" s="158" t="str">
        <f t="shared" si="1929"/>
        <v>-5.95700614256173+0.010566032343903i</v>
      </c>
      <c r="E3711" t="str">
        <f t="shared" si="1930"/>
        <v>2870</v>
      </c>
      <c r="F3711" t="str">
        <f t="shared" si="1931"/>
        <v>0.777000777000777</v>
      </c>
      <c r="G3711" t="str">
        <f t="shared" si="1926"/>
        <v>0.777000777000777</v>
      </c>
      <c r="H3711" t="str">
        <f t="shared" si="1932"/>
        <v>9.12882880208592+0.210913461293848i</v>
      </c>
      <c r="I3711" t="str">
        <f t="shared" si="1933"/>
        <v>6978.26268178633i</v>
      </c>
      <c r="J3711" t="str">
        <f t="shared" si="1927"/>
        <v>-41651.7389119102+1509.23632237617i</v>
      </c>
      <c r="K3711" t="str">
        <f t="shared" si="1934"/>
        <v>0.00606273316570102-0.16731864663367i</v>
      </c>
      <c r="L3711" t="str">
        <f t="shared" si="1935"/>
        <v>0.000449778597224772-0.0104031950951286i</v>
      </c>
      <c r="M3711" t="str">
        <f t="shared" si="1936"/>
        <v>0.00651251176292579-0.177721841728799i</v>
      </c>
      <c r="N3711" t="str">
        <f t="shared" si="1937"/>
        <v>-7.88083457105211i</v>
      </c>
      <c r="O3711" t="str">
        <f t="shared" si="1938"/>
        <v>-0.0268497100069717-0.999639481549494i</v>
      </c>
      <c r="P3711" t="str">
        <f t="shared" si="1939"/>
        <v>1.02684971000697+0.999639481549494i</v>
      </c>
      <c r="Q3711" t="str">
        <f t="shared" si="1940"/>
        <v>-1.02684971000697+6.88119508950262i</v>
      </c>
      <c r="R3711" t="str">
        <f t="shared" si="1941"/>
        <v>0.120323560298194-0.167180832405281i</v>
      </c>
      <c r="S3711" t="str">
        <f t="shared" si="1942"/>
        <v>0.813481570637997i</v>
      </c>
      <c r="T3711" t="str">
        <f t="shared" si="1943"/>
        <v>0.135998526125616+0.0978809988161306i</v>
      </c>
      <c r="U3711" t="str">
        <f t="shared" si="1944"/>
        <v>0.00005-0.000135702787377343i</v>
      </c>
      <c r="V3711" t="str">
        <f t="shared" si="1945"/>
        <v>3.33333333333333E-06-0.000149273066115077i</v>
      </c>
      <c r="W3711" t="str">
        <f t="shared" si="1946"/>
        <v>0.0000140906056065843-0.0000731346294634417i</v>
      </c>
      <c r="X3711" t="str">
        <f t="shared" si="1947"/>
        <v>0.0000141878059970735-0.0000730955751583908i</v>
      </c>
      <c r="Y3711" t="str">
        <f t="shared" si="1948"/>
        <v>0.009+1.11652202908581i</v>
      </c>
      <c r="Z3711" t="str">
        <f t="shared" si="1949"/>
        <v>-0.00091510474931148-0.0001853001994287i</v>
      </c>
      <c r="AA3711" t="str">
        <f t="shared" si="1950"/>
        <v>0.101239175847152-12.5389410933788i</v>
      </c>
      <c r="AB3711" t="str">
        <f t="shared" si="1951"/>
        <v>0.939459142126554+0.676148498060613i</v>
      </c>
      <c r="AC3711" t="str">
        <f t="shared" si="1952"/>
        <v>1.12628459507138-0.162558983920584i</v>
      </c>
      <c r="AD3711" t="str">
        <f t="shared" si="1953"/>
        <v>0.732221245987615+0.706018392947147i</v>
      </c>
      <c r="AE3711" t="str">
        <f t="shared" si="1954"/>
        <v>-0.000539233790736601-0.000781761527394631i</v>
      </c>
      <c r="AF3711" t="str">
        <f t="shared" si="1955"/>
        <v>-15.0858349446477-0.200347428949945i</v>
      </c>
      <c r="AG3711" t="str">
        <f t="shared" si="1956"/>
        <v>1.03231520610607-0.0329774845088977i</v>
      </c>
      <c r="AH3711" t="str">
        <f t="shared" si="1957"/>
        <v>0.00735262339530982+0.0117638783427926i</v>
      </c>
      <c r="AI3711">
        <f t="shared" si="1958"/>
        <v>-37.15682300177005</v>
      </c>
      <c r="AJ3711">
        <f t="shared" si="1959"/>
        <v>57.99391831577929</v>
      </c>
      <c r="AK3711"/>
      <c r="AL3711"/>
      <c r="AM3711"/>
      <c r="AN3711"/>
    </row>
    <row r="3712" spans="1:40" x14ac:dyDescent="0.25">
      <c r="A3712"/>
      <c r="B3712">
        <f t="shared" si="1960"/>
        <v>1778000</v>
      </c>
      <c r="C3712" s="186" t="str">
        <f t="shared" si="1928"/>
        <v>-2.41757092831307E-08+0.00137740300350581i</v>
      </c>
      <c r="D3712" s="158" t="str">
        <f t="shared" si="1929"/>
        <v>-5.95700614235306+0.0105600896935445i</v>
      </c>
      <c r="E3712" t="str">
        <f t="shared" si="1930"/>
        <v>2870</v>
      </c>
      <c r="F3712" t="str">
        <f t="shared" si="1931"/>
        <v>0.777000777000777</v>
      </c>
      <c r="G3712" t="str">
        <f t="shared" si="1926"/>
        <v>0.777000777000777</v>
      </c>
      <c r="H3712" t="str">
        <f t="shared" si="1932"/>
        <v>9.12883469891609+0.210794983923672i</v>
      </c>
      <c r="I3712" t="str">
        <f t="shared" si="1933"/>
        <v>6982.18967260332i</v>
      </c>
      <c r="J3712" t="str">
        <f t="shared" si="1927"/>
        <v>-41698.6319438429+1510.08563938369i</v>
      </c>
      <c r="K3712" t="str">
        <f t="shared" si="1934"/>
        <v>0.00605592396424603-0.167224783733494i</v>
      </c>
      <c r="L3712" t="str">
        <f t="shared" si="1935"/>
        <v>0.000449273744449944-0.0103973658441324i</v>
      </c>
      <c r="M3712" t="str">
        <f t="shared" si="1936"/>
        <v>0.00650519770869597-0.177622149577626i</v>
      </c>
      <c r="N3712" t="str">
        <f t="shared" si="1937"/>
        <v>-7.88526948077133i</v>
      </c>
      <c r="O3712" t="str">
        <f t="shared" si="1938"/>
        <v>-0.0312827422814096-0.999510575249384i</v>
      </c>
      <c r="P3712" t="str">
        <f t="shared" si="1939"/>
        <v>1.03128274228141+0.999510575249384i</v>
      </c>
      <c r="Q3712" t="str">
        <f t="shared" si="1940"/>
        <v>-1.03128274228141+6.88575890552195i</v>
      </c>
      <c r="R3712" t="str">
        <f t="shared" si="1941"/>
        <v>0.120032559091169-0.167747704331866i</v>
      </c>
      <c r="S3712" t="str">
        <f t="shared" si="1942"/>
        <v>0.813939354301834i</v>
      </c>
      <c r="T3712" t="str">
        <f t="shared" si="1943"/>
        <v>0.136536458149494+0.0976992236418628i</v>
      </c>
      <c r="U3712" t="str">
        <f t="shared" si="1944"/>
        <v>0.00005-0.000135626464099853i</v>
      </c>
      <c r="V3712" t="str">
        <f t="shared" si="1945"/>
        <v>3.33333333333333E-06-0.000149189110509838i</v>
      </c>
      <c r="W3712" t="str">
        <f t="shared" si="1946"/>
        <v>0.0000140901878616346-0.0000730957272560276i</v>
      </c>
      <c r="X3712" t="str">
        <f t="shared" si="1947"/>
        <v>0.0000141872811100365-0.0000730566950258101i</v>
      </c>
      <c r="Y3712" t="str">
        <f t="shared" si="1948"/>
        <v>0.009+1.11715034761653i</v>
      </c>
      <c r="Z3712" t="str">
        <f t="shared" si="1949"/>
        <v>-0.000914103687936771-0.000185181311140326i</v>
      </c>
      <c r="AA3712" t="str">
        <f t="shared" si="1950"/>
        <v>0.101125315073228-12.5318888417496i</v>
      </c>
      <c r="AB3712" t="str">
        <f t="shared" si="1951"/>
        <v>0.943175102674597+0.674892820119517i</v>
      </c>
      <c r="AC3712" t="str">
        <f t="shared" si="1952"/>
        <v>1.12601145396095-0.163138477938103i</v>
      </c>
      <c r="AD3712" t="str">
        <f t="shared" si="1953"/>
        <v>0.735352064058569+0.705904930009921i</v>
      </c>
      <c r="AE3712" t="str">
        <f t="shared" si="1954"/>
        <v>-0.000541467633208196-0.000781443759226925i</v>
      </c>
      <c r="AF3712" t="str">
        <f t="shared" si="1955"/>
        <v>-15.0858408412691-0.200234894230127i</v>
      </c>
      <c r="AG3712" t="str">
        <f t="shared" si="1956"/>
        <v>1.03229287906612-0.0331011549937043i</v>
      </c>
      <c r="AH3712" t="str">
        <f t="shared" si="1957"/>
        <v>0.00738423606239011+0.0117617624619868i</v>
      </c>
      <c r="AI3712">
        <f t="shared" si="1958"/>
        <v>-37.147443301199047</v>
      </c>
      <c r="AJ3712">
        <f t="shared" si="1959"/>
        <v>57.878693472398737</v>
      </c>
      <c r="AK3712"/>
      <c r="AL3712"/>
      <c r="AM3712"/>
      <c r="AN3712"/>
    </row>
    <row r="3713" spans="1:40" x14ac:dyDescent="0.25">
      <c r="A3713"/>
      <c r="B3713">
        <f t="shared" si="1960"/>
        <v>1779000</v>
      </c>
      <c r="C3713" s="186" t="str">
        <f t="shared" si="1928"/>
        <v>-2.4148537934588E-08+0.00137662874661843i</v>
      </c>
      <c r="D3713" s="158" t="str">
        <f t="shared" si="1929"/>
        <v>-5.95700614214475+0.0105541537240746i</v>
      </c>
      <c r="E3713" t="str">
        <f t="shared" si="1930"/>
        <v>2870</v>
      </c>
      <c r="F3713" t="str">
        <f t="shared" si="1931"/>
        <v>0.777000777000777</v>
      </c>
      <c r="G3713" t="str">
        <f t="shared" si="1926"/>
        <v>0.777000777000777</v>
      </c>
      <c r="H3713" t="str">
        <f t="shared" si="1932"/>
        <v>9.12884058581319+0.210676639502119i</v>
      </c>
      <c r="I3713" t="str">
        <f t="shared" si="1933"/>
        <v>6986.1166634203i</v>
      </c>
      <c r="J3713" t="str">
        <f t="shared" si="1927"/>
        <v>-41745.5513572282+1510.93495639122i</v>
      </c>
      <c r="K3713" t="str">
        <f t="shared" si="1934"/>
        <v>0.00604912622289907-0.167131025949342i</v>
      </c>
      <c r="L3713" t="str">
        <f t="shared" si="1935"/>
        <v>0.00044876974067643-0.010391543109873i</v>
      </c>
      <c r="M3713" t="str">
        <f t="shared" si="1936"/>
        <v>0.0064978959635755-0.177522569059215i</v>
      </c>
      <c r="N3713" t="str">
        <f t="shared" si="1937"/>
        <v>-7.88970439049055i</v>
      </c>
      <c r="O3713" t="str">
        <f t="shared" si="1938"/>
        <v>-0.0357151592746093-0.999362010183492i</v>
      </c>
      <c r="P3713" t="str">
        <f t="shared" si="1939"/>
        <v>1.03571515927461+0.999362010183492i</v>
      </c>
      <c r="Q3713" t="str">
        <f t="shared" si="1940"/>
        <v>-1.03571515927461+6.89034238030706i</v>
      </c>
      <c r="R3713" t="str">
        <f t="shared" si="1941"/>
        <v>0.119738362827336-0.168312390414179i</v>
      </c>
      <c r="S3713" t="str">
        <f t="shared" si="1942"/>
        <v>0.814397137965671i</v>
      </c>
      <c r="T3713" t="str">
        <f t="shared" si="1943"/>
        <v>0.137073129037468+0.0975145799912775i</v>
      </c>
      <c r="U3713" t="str">
        <f t="shared" si="1944"/>
        <v>0.00005-0.000135550226627059i</v>
      </c>
      <c r="V3713" t="str">
        <f t="shared" si="1945"/>
        <v>3.33333333333333E-06-0.000149105249289765i</v>
      </c>
      <c r="W3713" t="str">
        <f t="shared" si="1946"/>
        <v>0.000014089769913521-0.0000730568698678731i</v>
      </c>
      <c r="X3713" t="str">
        <f t="shared" si="1947"/>
        <v>0.0000141867562006577-0.0000730178596874832i</v>
      </c>
      <c r="Y3713" t="str">
        <f t="shared" si="1948"/>
        <v>0.009+1.11777866614725i</v>
      </c>
      <c r="Z3713" t="str">
        <f t="shared" si="1949"/>
        <v>-0.000913104312054078-0.000185062569848211i</v>
      </c>
      <c r="AA3713" t="str">
        <f t="shared" si="1950"/>
        <v>0.101011646272295-12.524844518415i</v>
      </c>
      <c r="AB3713" t="str">
        <f t="shared" si="1951"/>
        <v>0.946882351469005+0.67361732713794i</v>
      </c>
      <c r="AC3713" t="str">
        <f t="shared" si="1952"/>
        <v>1.12573502148592-0.163715892318604i</v>
      </c>
      <c r="AD3713" t="str">
        <f t="shared" si="1953"/>
        <v>0.738482253177033+0.705777641286794i</v>
      </c>
      <c r="AE3713" t="str">
        <f t="shared" si="1954"/>
        <v>-0.000543698305713418-0.000781114031170565i</v>
      </c>
      <c r="AF3713" t="str">
        <f t="shared" si="1955"/>
        <v>-15.0858467279579-0.200122485778044i</v>
      </c>
      <c r="AG3713" t="str">
        <f t="shared" si="1956"/>
        <v>1.03226994891797-0.0332246627739133i</v>
      </c>
      <c r="AH3713" t="str">
        <f t="shared" si="1957"/>
        <v>0.00741581790451048+0.0117594829429486i</v>
      </c>
      <c r="AI3713">
        <f t="shared" si="1958"/>
        <v>-37.138135453096957</v>
      </c>
      <c r="AJ3713">
        <f t="shared" si="1959"/>
        <v>57.76346527300867</v>
      </c>
      <c r="AK3713"/>
      <c r="AL3713"/>
      <c r="AM3713"/>
      <c r="AN3713"/>
    </row>
    <row r="3714" spans="1:40" x14ac:dyDescent="0.25">
      <c r="A3714"/>
      <c r="B3714">
        <f t="shared" si="1960"/>
        <v>1780000</v>
      </c>
      <c r="C3714" s="186" t="str">
        <f t="shared" si="1928"/>
        <v>-2.41214123675877E-08+0.00137585535968259i</v>
      </c>
      <c r="D3714" s="158" t="str">
        <f t="shared" si="1929"/>
        <v>-5.95700614193678+0.0105482244242332i</v>
      </c>
      <c r="E3714" t="str">
        <f t="shared" si="1930"/>
        <v>2870</v>
      </c>
      <c r="F3714" t="str">
        <f t="shared" si="1931"/>
        <v>0.777000777000777</v>
      </c>
      <c r="G3714" t="str">
        <f t="shared" si="1926"/>
        <v>0.777000777000777</v>
      </c>
      <c r="H3714" t="str">
        <f t="shared" si="1932"/>
        <v>9.12884646279947+0.210558427805673i</v>
      </c>
      <c r="I3714" t="str">
        <f t="shared" si="1933"/>
        <v>6990.04365423729i</v>
      </c>
      <c r="J3714" t="str">
        <f t="shared" si="1927"/>
        <v>-41792.497152066+1511.78427339875i</v>
      </c>
      <c r="K3714" t="str">
        <f t="shared" si="1934"/>
        <v>0.0060423399159684-0.167037373104964i</v>
      </c>
      <c r="L3714" t="str">
        <f t="shared" si="1935"/>
        <v>0.000448266584002822-0.0103857268814494i</v>
      </c>
      <c r="M3714" t="str">
        <f t="shared" si="1936"/>
        <v>0.00649060649997122-0.177423099986413i</v>
      </c>
      <c r="N3714" t="str">
        <f t="shared" si="1937"/>
        <v>-7.89413930020976i</v>
      </c>
      <c r="O3714" t="str">
        <f t="shared" si="1938"/>
        <v>-0.0401468738080469-0.999193789273853i</v>
      </c>
      <c r="P3714" t="str">
        <f t="shared" si="1939"/>
        <v>1.04014687380805+0.999193789273853i</v>
      </c>
      <c r="Q3714" t="str">
        <f t="shared" si="1940"/>
        <v>-1.04014687380805+6.89494551093591i</v>
      </c>
      <c r="R3714" t="str">
        <f t="shared" si="1941"/>
        <v>0.119440990062125-0.168874872815007i</v>
      </c>
      <c r="S3714" t="str">
        <f t="shared" si="1942"/>
        <v>0.814854921629508i</v>
      </c>
      <c r="T3714" t="str">
        <f t="shared" si="1943"/>
        <v>0.137608521252866+0.0973270785964237i</v>
      </c>
      <c r="U3714" t="str">
        <f t="shared" si="1944"/>
        <v>0.00005-0.000135474074814347i</v>
      </c>
      <c r="V3714" t="str">
        <f t="shared" si="1945"/>
        <v>3.33333333333333E-06-0.000149021482295782i</v>
      </c>
      <c r="W3714" t="str">
        <f t="shared" si="1946"/>
        <v>0.0000140893517622938-0.0000730180572231734i</v>
      </c>
      <c r="X3714" t="str">
        <f t="shared" si="1947"/>
        <v>0.0000141862312685813-0.0000729790690676481i</v>
      </c>
      <c r="Y3714" t="str">
        <f t="shared" si="1948"/>
        <v>0.009+1.11840698467797i</v>
      </c>
      <c r="Z3714" t="str">
        <f t="shared" si="1949"/>
        <v>-0.000912106617875991-0.000184943975269564i</v>
      </c>
      <c r="AA3714" t="str">
        <f t="shared" si="1950"/>
        <v>0.100898169013024-12.5178081100127i</v>
      </c>
      <c r="AB3714" t="str">
        <f t="shared" si="1951"/>
        <v>0.950580767368854+0.672322093251404i</v>
      </c>
      <c r="AC3714" t="str">
        <f t="shared" si="1952"/>
        <v>1.12545531568145-0.164291208385514i</v>
      </c>
      <c r="AD3714" t="str">
        <f t="shared" si="1953"/>
        <v>0.741611752556004+0.705636530536863i</v>
      </c>
      <c r="AE3714" t="str">
        <f t="shared" si="1954"/>
        <v>-0.00054592576234803-0.000780772374942059i</v>
      </c>
      <c r="AF3714" t="str">
        <f t="shared" si="1955"/>
        <v>-15.0858526047362-0.20001020338144i</v>
      </c>
      <c r="AG3714" t="str">
        <f t="shared" si="1956"/>
        <v>1.03224641682851-0.0333480053596772i</v>
      </c>
      <c r="AH3714" t="str">
        <f t="shared" si="1957"/>
        <v>0.00744736836000317+0.0117570401515719i</v>
      </c>
      <c r="AI3714">
        <f t="shared" si="1958"/>
        <v>-37.128899115029</v>
      </c>
      <c r="AJ3714">
        <f t="shared" si="1959"/>
        <v>57.648233570528781</v>
      </c>
      <c r="AK3714"/>
      <c r="AL3714"/>
      <c r="AM3714"/>
      <c r="AN3714"/>
    </row>
    <row r="3715" spans="1:40" x14ac:dyDescent="0.25">
      <c r="A3715"/>
      <c r="B3715">
        <f t="shared" si="1960"/>
        <v>1781000</v>
      </c>
      <c r="C3715" s="186" t="str">
        <f t="shared" si="1928"/>
        <v>-2.40943324793374E-08+0.00137508284123294i</v>
      </c>
      <c r="D3715" s="158" t="str">
        <f t="shared" si="1929"/>
        <v>-5.95700614172917+0.0105423017827859i</v>
      </c>
      <c r="E3715" t="str">
        <f t="shared" si="1930"/>
        <v>2870</v>
      </c>
      <c r="F3715" t="str">
        <f t="shared" si="1931"/>
        <v>0.777000777000777</v>
      </c>
      <c r="G3715" t="str">
        <f t="shared" si="1926"/>
        <v>0.777000777000777</v>
      </c>
      <c r="H3715" t="str">
        <f t="shared" si="1932"/>
        <v>9.1288523298972+0.210440348611317i</v>
      </c>
      <c r="I3715" t="str">
        <f t="shared" si="1933"/>
        <v>6993.97064505428i</v>
      </c>
      <c r="J3715" t="str">
        <f t="shared" si="1927"/>
        <v>-41839.4693283564+1512.63359040628i</v>
      </c>
      <c r="K3715" t="str">
        <f t="shared" si="1934"/>
        <v>0.00603556501783415-0.166943825024504i</v>
      </c>
      <c r="L3715" t="str">
        <f t="shared" si="1935"/>
        <v>0.000447764272533017-0.0103799171479846i</v>
      </c>
      <c r="M3715" t="str">
        <f t="shared" si="1936"/>
        <v>0.00648332929036717-0.177323742172489i</v>
      </c>
      <c r="N3715" t="str">
        <f t="shared" si="1937"/>
        <v>-7.89857420992898i</v>
      </c>
      <c r="O3715" t="str">
        <f t="shared" si="1938"/>
        <v>-0.0445777987170434-0.999005915829102i</v>
      </c>
      <c r="P3715" t="str">
        <f t="shared" si="1939"/>
        <v>1.04457779871704+0.999005915829102i</v>
      </c>
      <c r="Q3715" t="str">
        <f t="shared" si="1940"/>
        <v>-1.04457779871704+6.89956829409988i</v>
      </c>
      <c r="R3715" t="str">
        <f t="shared" si="1941"/>
        <v>0.119140459463514-0.169435133876602i</v>
      </c>
      <c r="S3715" t="str">
        <f t="shared" si="1942"/>
        <v>0.815312705293345i</v>
      </c>
      <c r="T3715" t="str">
        <f t="shared" si="1943"/>
        <v>0.138142617372672+0.0971367303150897i</v>
      </c>
      <c r="U3715" t="str">
        <f t="shared" si="1944"/>
        <v>0.00005-0.000135398008517427i</v>
      </c>
      <c r="V3715" t="str">
        <f t="shared" si="1945"/>
        <v>3.33333333333333E-06-0.00014893780936917i</v>
      </c>
      <c r="W3715" t="str">
        <f t="shared" si="1946"/>
        <v>0.0000140889334080029-0.000072979289246293i</v>
      </c>
      <c r="X3715" t="str">
        <f t="shared" si="1947"/>
        <v>0.0000141857063134521-0.000072940323090712i</v>
      </c>
      <c r="Y3715" t="str">
        <f t="shared" si="1948"/>
        <v>0.009+1.11903530320868i</v>
      </c>
      <c r="Z3715" t="str">
        <f t="shared" si="1949"/>
        <v>-0.000911110601625714-0.000184825527122328i</v>
      </c>
      <c r="AA3715" t="str">
        <f t="shared" si="1950"/>
        <v>0.100784882865296-12.5107796032107i</v>
      </c>
      <c r="AB3715" t="str">
        <f t="shared" si="1951"/>
        <v>0.954270230018343+0.671007193464019i</v>
      </c>
      <c r="AC3715" t="str">
        <f t="shared" si="1952"/>
        <v>1.1251723547029-0.164864407639222i</v>
      </c>
      <c r="AD3715" t="str">
        <f t="shared" si="1953"/>
        <v>0.744740501433034+0.705481601782966i</v>
      </c>
      <c r="AE3715" t="str">
        <f t="shared" si="1954"/>
        <v>-0.000548149957391048-0.000780418822383059i</v>
      </c>
      <c r="AF3715" t="str">
        <f t="shared" si="1955"/>
        <v>-15.0858584716264-0.199898046828531i</v>
      </c>
      <c r="AG3715" t="str">
        <f t="shared" si="1956"/>
        <v>1.03222228397399-0.0334711802677787i</v>
      </c>
      <c r="AH3715" t="str">
        <f t="shared" si="1957"/>
        <v>0.00747888686904849+0.0117544344545634i</v>
      </c>
      <c r="AI3715">
        <f t="shared" si="1958"/>
        <v>-37.119733947703331</v>
      </c>
      <c r="AJ3715">
        <f t="shared" si="1959"/>
        <v>57.532998218122508</v>
      </c>
      <c r="AK3715"/>
      <c r="AL3715"/>
      <c r="AM3715"/>
      <c r="AN3715"/>
    </row>
    <row r="3716" spans="1:40" x14ac:dyDescent="0.25">
      <c r="A3716"/>
      <c r="B3716">
        <f t="shared" si="1960"/>
        <v>1782000</v>
      </c>
      <c r="C3716" s="186" t="str">
        <f t="shared" si="1928"/>
        <v>-2.40672981673318E-08+0.00137431118980736i</v>
      </c>
      <c r="D3716" s="158" t="str">
        <f t="shared" si="1929"/>
        <v>-5.95700614152191+0.0105363857885231i</v>
      </c>
      <c r="E3716" t="str">
        <f t="shared" si="1930"/>
        <v>2870</v>
      </c>
      <c r="F3716" t="str">
        <f t="shared" si="1931"/>
        <v>0.777000777000777</v>
      </c>
      <c r="G3716" t="str">
        <f t="shared" si="1926"/>
        <v>0.777000777000777</v>
      </c>
      <c r="H3716" t="str">
        <f t="shared" si="1932"/>
        <v>9.12885818712853+0.210322401696535i</v>
      </c>
      <c r="I3716" t="str">
        <f t="shared" si="1933"/>
        <v>6997.89763587126i</v>
      </c>
      <c r="J3716" t="str">
        <f t="shared" si="1927"/>
        <v>-41886.4678860994+1513.4829074138i</v>
      </c>
      <c r="K3716" t="str">
        <f t="shared" si="1934"/>
        <v>0.00602880150294814-0.166850381532497i</v>
      </c>
      <c r="L3716" t="str">
        <f t="shared" si="1935"/>
        <v>0.000447262804376213-0.0103741138986257i</v>
      </c>
      <c r="M3716" t="str">
        <f t="shared" si="1936"/>
        <v>0.00647606430732435-0.177224495431123i</v>
      </c>
      <c r="N3716" t="str">
        <f t="shared" si="1937"/>
        <v>-7.9030091196482i</v>
      </c>
      <c r="O3716" t="str">
        <f t="shared" si="1938"/>
        <v>-0.0490078468524212-0.998798393544408i</v>
      </c>
      <c r="P3716" t="str">
        <f t="shared" si="1939"/>
        <v>1.04900784685242+0.998798393544408i</v>
      </c>
      <c r="Q3716" t="str">
        <f t="shared" si="1940"/>
        <v>-1.04900784685242+6.90421072610379i</v>
      </c>
      <c r="R3716" t="str">
        <f t="shared" si="1941"/>
        <v>0.118836789809981-0.169993156121434i</v>
      </c>
      <c r="S3716" t="str">
        <f t="shared" si="1942"/>
        <v>0.815770488957182i</v>
      </c>
      <c r="T3716" t="str">
        <f t="shared" si="1943"/>
        <v>0.138675400088557+0.0969435461293901i</v>
      </c>
      <c r="U3716" t="str">
        <f t="shared" si="1944"/>
        <v>0.0000500000000000001-0.000135322027592334i</v>
      </c>
      <c r="V3716" t="str">
        <f t="shared" si="1945"/>
        <v>3.33333333333333E-06-0.000148854230351567i</v>
      </c>
      <c r="W3716" t="str">
        <f t="shared" si="1946"/>
        <v>0.0000140885148506984-0.0000729405658617671i</v>
      </c>
      <c r="X3716" t="str">
        <f t="shared" si="1947"/>
        <v>0.0000141851813349164-0.0000729016216812526i</v>
      </c>
      <c r="Y3716" t="str">
        <f t="shared" si="1948"/>
        <v>0.009+1.1196636217394i</v>
      </c>
      <c r="Z3716" t="str">
        <f t="shared" si="1949"/>
        <v>-0.000910116259537047-0.000184707225125175i</v>
      </c>
      <c r="AA3716" t="str">
        <f t="shared" si="1950"/>
        <v>0.100671787400196-12.5037589847064i</v>
      </c>
      <c r="AB3716" t="str">
        <f t="shared" si="1951"/>
        <v>0.957950619853913+0.669672703638724i</v>
      </c>
      <c r="AC3716" t="str">
        <f t="shared" si="1952"/>
        <v>1.12488615682378-0.165435471757917i</v>
      </c>
      <c r="AD3716" t="str">
        <f t="shared" si="1953"/>
        <v>0.747868439071361+0.705312859311542i</v>
      </c>
      <c r="AE3716" t="str">
        <f t="shared" si="1954"/>
        <v>-0.000550370845304899-0.000780053405459567i</v>
      </c>
      <c r="AF3716" t="str">
        <f t="shared" si="1955"/>
        <v>-15.0858643286504-0.199786015908012i</v>
      </c>
      <c r="AG3716" t="str">
        <f t="shared" si="1956"/>
        <v>1.03219755154001-0.033594185021661i</v>
      </c>
      <c r="AH3716" t="str">
        <f t="shared" si="1957"/>
        <v>0.00751037287366884+0.0117516662194384i</v>
      </c>
      <c r="AI3716">
        <f t="shared" si="1958"/>
        <v>-37.110639614938556</v>
      </c>
      <c r="AJ3716">
        <f t="shared" si="1959"/>
        <v>57.417759069199512</v>
      </c>
      <c r="AK3716"/>
      <c r="AL3716"/>
      <c r="AM3716"/>
      <c r="AN3716"/>
    </row>
    <row r="3717" spans="1:40" x14ac:dyDescent="0.25">
      <c r="A3717"/>
      <c r="B3717">
        <f t="shared" si="1960"/>
        <v>1783000</v>
      </c>
      <c r="C3717" s="186" t="str">
        <f t="shared" si="1928"/>
        <v>-2.40403093293534E-08+0.00137354040394703i</v>
      </c>
      <c r="D3717" s="158" t="str">
        <f t="shared" si="1929"/>
        <v>-5.957006141315+0.0105304764302606i</v>
      </c>
      <c r="E3717" t="str">
        <f t="shared" si="1930"/>
        <v>2870</v>
      </c>
      <c r="F3717" t="str">
        <f t="shared" si="1931"/>
        <v>0.777000777000777</v>
      </c>
      <c r="G3717" t="str">
        <f t="shared" ref="G3717:G3780" si="1961">IF($C$11=$C$7,$C$24,F3717)</f>
        <v>0.777000777000777</v>
      </c>
      <c r="H3717" t="str">
        <f t="shared" si="1932"/>
        <v>9.12886403451559+0.210204586839304i</v>
      </c>
      <c r="I3717" t="str">
        <f t="shared" si="1933"/>
        <v>7001.82462668825i</v>
      </c>
      <c r="J3717" t="str">
        <f t="shared" ref="J3717:J3780" si="1962">IMSUM(COMPLEX(0,2*PI()*B3717*$C$113*$C$112),COMPLEX(0,2*PI()*B3717*$C$113*$C$111),COMPLEX(0,2*PI()*B3717*$C$28*10^-12*$C$111),COMPLEX(-1*2*PI()*B3717*2*PI()*B3717*$C$113*$C$112*$C$28*10^-12*$C$111,0),COMPLEX(1,0))</f>
        <v>-41933.4928252949+1514.33222442133i</v>
      </c>
      <c r="K3717" t="str">
        <f t="shared" si="1934"/>
        <v>0.00602204934583378-0.166757042453871i</v>
      </c>
      <c r="L3717" t="str">
        <f t="shared" si="1935"/>
        <v>0.000446762177646892-0.0103683171225442i</v>
      </c>
      <c r="M3717" t="str">
        <f t="shared" si="1936"/>
        <v>0.00646881152348067-0.177125359576415i</v>
      </c>
      <c r="N3717" t="str">
        <f t="shared" si="1937"/>
        <v>-7.90744402936742i</v>
      </c>
      <c r="O3717" t="str">
        <f t="shared" si="1938"/>
        <v>-0.0534369310822578-0.9985712265014i</v>
      </c>
      <c r="P3717" t="str">
        <f t="shared" si="1939"/>
        <v>1.05343693108226+0.9985712265014i</v>
      </c>
      <c r="Q3717" t="str">
        <f t="shared" si="1940"/>
        <v>-1.05343693108226+6.90887280286602i</v>
      </c>
      <c r="R3717" t="str">
        <f t="shared" si="1941"/>
        <v>0.118529999988449-0.170548922252914i</v>
      </c>
      <c r="S3717" t="str">
        <f t="shared" si="1942"/>
        <v>0.816228272621017i</v>
      </c>
      <c r="T3717" t="str">
        <f t="shared" si="1943"/>
        <v>0.139206852207872+0.0967475371443409i</v>
      </c>
      <c r="U3717" t="str">
        <f t="shared" si="1944"/>
        <v>0.0000500000000000001-0.000135246131895423i</v>
      </c>
      <c r="V3717" t="str">
        <f t="shared" si="1945"/>
        <v>3.33333333333333E-06-0.000148770745084965i</v>
      </c>
      <c r="W3717" t="str">
        <f t="shared" si="1946"/>
        <v>0.0000140880960904307-0.0000729018869942987i</v>
      </c>
      <c r="X3717" t="str">
        <f t="shared" si="1947"/>
        <v>0.0000141846563326216-0.0000728629647640158i</v>
      </c>
      <c r="Y3717" t="str">
        <f t="shared" si="1948"/>
        <v>0.009+1.12029194027012i</v>
      </c>
      <c r="Z3717" t="str">
        <f t="shared" si="1949"/>
        <v>-0.000909123587854349-0.000184589068997512i</v>
      </c>
      <c r="AA3717" t="str">
        <f t="shared" si="1950"/>
        <v>0.100558882190014-12.4967462412275i</v>
      </c>
      <c r="AB3717" t="str">
        <f t="shared" si="1951"/>
        <v>0.961621818111105+0.668318700487444i</v>
      </c>
      <c r="AC3717" t="str">
        <f t="shared" si="1952"/>
        <v>1.12459674043371-0.166004382598385i</v>
      </c>
      <c r="AD3717" t="str">
        <f t="shared" si="1953"/>
        <v>0.750995504760949+0.705130307672442i</v>
      </c>
      <c r="AE3717" t="str">
        <f t="shared" si="1954"/>
        <v>-0.000552588380735576-0.000779676156261152i</v>
      </c>
      <c r="AF3717" t="str">
        <f t="shared" si="1955"/>
        <v>-15.0858701758306-0.199674110409043i</v>
      </c>
      <c r="AG3717" t="str">
        <f t="shared" si="1956"/>
        <v>1.0321722207215-0.0337170171514595i</v>
      </c>
      <c r="AH3717" t="str">
        <f t="shared" si="1957"/>
        <v>0.00754182581772376+0.0117487358145183i</v>
      </c>
      <c r="AI3717">
        <f t="shared" si="1958"/>
        <v>-37.101615783630621</v>
      </c>
      <c r="AJ3717">
        <f t="shared" si="1959"/>
        <v>57.302515977418231</v>
      </c>
      <c r="AK3717"/>
      <c r="AL3717"/>
      <c r="AM3717"/>
      <c r="AN3717"/>
    </row>
    <row r="3718" spans="1:40" x14ac:dyDescent="0.25">
      <c r="A3718"/>
      <c r="B3718">
        <f t="shared" si="1960"/>
        <v>1784000</v>
      </c>
      <c r="C3718" s="186" t="str">
        <f t="shared" ref="C3718:C3781" si="1963">IMPRODUCT(COMPLEX(-1,0),IMDIV(IMPRODUCT(G3718,COMPLEX($C$100+$C$101,0)),COMPLEX($C$100,2*PI()*B3718*$C$103*$C$102*(2*$C$100+$C$101))))</f>
        <v>-2.4013365863471E-08+0.00137277048219641i</v>
      </c>
      <c r="D3718" s="158" t="str">
        <f t="shared" ref="D3718:D3781" si="1964">IMPRODUCT(COMPLEX($C$106,0),IMSUB(C3718,G3718))</f>
        <v>-5.95700614110843+0.0105245736968391i</v>
      </c>
      <c r="E3718" t="str">
        <f t="shared" ref="E3718:E3781" si="1965">IMDIV(COMPLEX($C$20*10^3,0),COMPLEX(1,2*PI()*B3718*$C$20*1000*$C$29*10^-12))</f>
        <v>2870</v>
      </c>
      <c r="F3718" t="str">
        <f t="shared" ref="F3718:F3781" si="1966">IMDIV(COMPLEX($C$22*1000,0),IMSUM(COMPLEX($C$22*1000,0),E3718))</f>
        <v>0.777000777000777</v>
      </c>
      <c r="G3718" t="str">
        <f t="shared" si="1961"/>
        <v>0.777000777000777</v>
      </c>
      <c r="H3718" t="str">
        <f t="shared" ref="H3718:H3781" si="1967">IMPRODUCT(COMPLEX($C$108,0),IMPRODUCT(COMPLEX(-1,0),D3718),IMDIV(COMPLEX(0,2*PI()*B3718*$C$109*$C$110),COMPLEX(1,2*PI()*B3718*$C$109*$C$110)))</f>
        <v>9.12886987208038+0.210086903818103i</v>
      </c>
      <c r="I3718" t="str">
        <f t="shared" ref="I3718:I3781" si="1968">COMPLEX(0,2*PI()*B3718*$C$113*$C$112*$C$114)</f>
        <v>7005.75161750524i</v>
      </c>
      <c r="J3718" t="str">
        <f t="shared" si="1962"/>
        <v>-41980.544145943+1515.18154142886i</v>
      </c>
      <c r="K3718" t="str">
        <f t="shared" ref="K3718:K3781" si="1969">IMDIV(I3718,J3718)</f>
        <v>0.00601530852108551-0.166663807613943i</v>
      </c>
      <c r="L3718" t="str">
        <f t="shared" ref="L3718:L3781" si="1970">IMDIV(COMPLEX($C$117,0),COMPLEX(1,2*PI()*B3718*$C$115*$C$116))</f>
        <v>0.000446262390464793-0.0103625268089354i</v>
      </c>
      <c r="M3718" t="str">
        <f t="shared" ref="M3718:M3781" si="1971">IMSUM(K3718,L3718)</f>
        <v>0.0064615709115503-0.177026334422878i</v>
      </c>
      <c r="N3718" t="str">
        <f t="shared" ref="N3718:N3781" si="1972">COMPLEX(0,-2*PI()*B3718*$C$43)</f>
        <v>-7.91187893908664i</v>
      </c>
      <c r="O3718" t="str">
        <f t="shared" ref="O3718:O3781" si="1973">IMEXP(N3718)</f>
        <v>-0.0578649642935868-0.998324419168089i</v>
      </c>
      <c r="P3718" t="str">
        <f t="shared" ref="P3718:P3781" si="1974">IMSUB(COMPLEX(1,0),O3718)</f>
        <v>1.05786496429359+0.998324419168089i</v>
      </c>
      <c r="Q3718" t="str">
        <f t="shared" ref="Q3718:Q3781" si="1975">IMSUM(COMPLEX(0,2*PI()*B3718*$C$43),O3718,COMPLEX(-1,0))</f>
        <v>-1.05786496429359+6.91355451991855i</v>
      </c>
      <c r="R3718" t="str">
        <f t="shared" ref="R3718:R3781" si="1976">IMDIV(P3718,Q3718)</f>
        <v>0.118220108992221-0.171102415156099i</v>
      </c>
      <c r="S3718" t="str">
        <f t="shared" ref="S3718:S3781" si="1977">IMDIV(COMPLEX(0,2*PI()*B3718*$C$123),COMPLEX($C$124,0))</f>
        <v>0.816686056284854i</v>
      </c>
      <c r="T3718" t="str">
        <f t="shared" ref="T3718:T3781" si="1978">IMPRODUCT(R3718,S3718)</f>
        <v>0.139736956654648+0.0965487145864226i</v>
      </c>
      <c r="U3718" t="str">
        <f t="shared" ref="U3718:U3781" si="1979">IMDIV(COMPLEX(1,2*PI()*B3718*$C$16*10^-3*$C$15*10^-6),COMPLEX(0,2*PI()*B3718*$C$15*10^-6))</f>
        <v>0.0000500000000000001-0.000135170321283374i</v>
      </c>
      <c r="V3718" t="str">
        <f t="shared" ref="V3718:V3781" si="1980">IMSUM(COMPLEX($C$18*10^-3,0),IMDIV(COMPLEX(1,0),COMPLEX(0,2*PI()*B3718*($C$17*1*10^-6))))</f>
        <v>3.33333333333333E-06-0.000148687353411711i</v>
      </c>
      <c r="W3718" t="str">
        <f t="shared" ref="W3718:W3781" si="1981">IMDIV(IMPRODUCT(U3718,V3718),IMSUM(U3718,V3718))</f>
        <v>0.0000140876771272498-0.00007286325256876i</v>
      </c>
      <c r="X3718" t="str">
        <f t="shared" ref="X3718:X3781" si="1982">IMDIV(IMPRODUCT(COMPLEX($C$19,0),W3718),IMSUM(COMPLEX($C$19,0),W3718))</f>
        <v>0.0000141841313062163-0.0000728243522639155i</v>
      </c>
      <c r="Y3718" t="str">
        <f t="shared" ref="Y3718:Y3781" si="1983">COMPLEX($C$13*10^-3,2*PI()*B3718*$C$12*0.000001)</f>
        <v>0.009+1.12092025880084i</v>
      </c>
      <c r="Z3718" t="str">
        <f t="shared" ref="Z3718:Z3781" si="1984">IMPRODUCT(COMPLEX($C$6,0),IMDIV(X3718,IMSUM(X3718,Y3718)))</f>
        <v>-0.000908132582832496-0.000184471058459477i</v>
      </c>
      <c r="AA3718" t="str">
        <f t="shared" ref="AA3718:AA3781" si="1985">IMDIV(COMPLEX($C$6,0),IMSUM(X3718,Y3718))</f>
        <v>0.100446166808237-12.4897413595314i</v>
      </c>
      <c r="AB3718" t="str">
        <f t="shared" ref="AB3718:AB3781" si="1986">IMPRODUCT(COMPLEX($C$119,0),T3718)</f>
        <v>0.96528370683147+0.666945261561167i</v>
      </c>
      <c r="AC3718" t="str">
        <f t="shared" ref="AC3718:AC3781" si="1987">IMSUM(COMPLEX(1,0),IMPRODUCT(AB3718,M3718))</f>
        <v>1.12430412403634-0.166571122196803i</v>
      </c>
      <c r="AD3718" t="str">
        <f t="shared" ref="AD3718:AD3781" si="1988">IMDIV(AB3718,AC3718)</f>
        <v>0.754121637819683+0.704933951678777i</v>
      </c>
      <c r="AE3718" t="str">
        <f t="shared" ref="AE3718:AE3781" si="1989">IMPRODUCT(AD3718,AA3718,X3718)</f>
        <v>-0.000554802518512855-0.000779287107000157i</v>
      </c>
      <c r="AF3718" t="str">
        <f t="shared" ref="AF3718:AF3781" si="1990">IMSUB(D3718,H3718)</f>
        <v>-15.0858760131888-0.199562330121264i</v>
      </c>
      <c r="AG3718" t="str">
        <f t="shared" ref="AG3718:AG3781" si="1991">IMSUM(COMPLEX(1,0),IMPRODUCT(AD3718,AA3718,COMPLEX($C$127,0)))</f>
        <v>1.03214629272264-0.0338396741940357i</v>
      </c>
      <c r="AH3718" t="str">
        <f t="shared" ref="AH3718:AH3781" si="1992">IMDIV(IMPRODUCT(AE3718,AF3718),AG3718)</f>
        <v>0.00757324514690532+0.011745643608927i</v>
      </c>
      <c r="AI3718">
        <f t="shared" ref="AI3718:AI3781" si="1993">20*LOG10(IMABS(AH3718))</f>
        <v>-37.09266212372053</v>
      </c>
      <c r="AJ3718">
        <f t="shared" ref="AJ3718:AJ3781" si="1994">IMARGUMENT(AH3718)*180/PI()</f>
        <v>57.187268796684812</v>
      </c>
      <c r="AK3718"/>
      <c r="AL3718"/>
      <c r="AM3718"/>
      <c r="AN3718"/>
    </row>
    <row r="3719" spans="1:40" x14ac:dyDescent="0.25">
      <c r="A3719"/>
      <c r="B3719">
        <f t="shared" si="1960"/>
        <v>1785000</v>
      </c>
      <c r="C3719" s="186" t="str">
        <f t="shared" si="1963"/>
        <v>-2.39864676680386E-08+0.00137200142310321i</v>
      </c>
      <c r="D3719" s="158" t="str">
        <f t="shared" si="1964"/>
        <v>-5.95700614090221+0.0105186775771246i</v>
      </c>
      <c r="E3719" t="str">
        <f t="shared" si="1965"/>
        <v>2870</v>
      </c>
      <c r="F3719" t="str">
        <f t="shared" si="1966"/>
        <v>0.777000777000777</v>
      </c>
      <c r="G3719" t="str">
        <f t="shared" si="1961"/>
        <v>0.777000777000777</v>
      </c>
      <c r="H3719" t="str">
        <f t="shared" si="1967"/>
        <v>9.12887569984491+0.209969352411902i</v>
      </c>
      <c r="I3719" t="str">
        <f t="shared" si="1968"/>
        <v>7009.67860832223i</v>
      </c>
      <c r="J3719" t="str">
        <f t="shared" si="1962"/>
        <v>-42027.6218480436+1516.03085843639i</v>
      </c>
      <c r="K3719" t="str">
        <f t="shared" si="1969"/>
        <v>0.00600857900336882-0.16657067683842i</v>
      </c>
      <c r="L3719" t="str">
        <f t="shared" si="1970"/>
        <v>0.000445763440954914-0.0103567429470189i</v>
      </c>
      <c r="M3719" t="str">
        <f t="shared" si="1971"/>
        <v>0.00645434244432373-0.176927419785439i</v>
      </c>
      <c r="N3719" t="str">
        <f t="shared" si="1972"/>
        <v>-7.91631384880586i</v>
      </c>
      <c r="O3719" t="str">
        <f t="shared" si="1973"/>
        <v>-0.0622918593941161-0.998057976398778i</v>
      </c>
      <c r="P3719" t="str">
        <f t="shared" si="1974"/>
        <v>1.06229185939412+0.998057976398778i</v>
      </c>
      <c r="Q3719" t="str">
        <f t="shared" si="1975"/>
        <v>-1.06229185939412+6.91825587240708i</v>
      </c>
      <c r="R3719" t="str">
        <f t="shared" si="1976"/>
        <v>0.117907135918924-0.171653617898363i</v>
      </c>
      <c r="S3719" t="str">
        <f t="shared" si="1977"/>
        <v>0.817143839948691i</v>
      </c>
      <c r="T3719" t="str">
        <f t="shared" si="1978"/>
        <v>0.140265696470554+0.0963470898021418i</v>
      </c>
      <c r="U3719" t="str">
        <f t="shared" si="1979"/>
        <v>0.0000500000000000001-0.000135094595613187i</v>
      </c>
      <c r="V3719" t="str">
        <f t="shared" si="1980"/>
        <v>3.33333333333333E-06-0.000148604055174505i</v>
      </c>
      <c r="W3719" t="str">
        <f t="shared" si="1981"/>
        <v>0.000014087257961206-0.0000728246625101919i</v>
      </c>
      <c r="X3719" t="str">
        <f t="shared" si="1982"/>
        <v>0.0000141836062553501-0.0000727857841060356i</v>
      </c>
      <c r="Y3719" t="str">
        <f t="shared" si="1983"/>
        <v>0.009+1.12154857733156i</v>
      </c>
      <c r="Z3719" t="str">
        <f t="shared" si="1984"/>
        <v>-0.000907143240736876-0.000184353193231928i</v>
      </c>
      <c r="AA3719" t="str">
        <f t="shared" si="1985"/>
        <v>0.100333640829551-12.4827443264052i</v>
      </c>
      <c r="AB3719" t="str">
        <f t="shared" si="1986"/>
        <v>0.968936168869186+0.665552465239999i</v>
      </c>
      <c r="AC3719" t="str">
        <f t="shared" si="1987"/>
        <v>1.12400832624732-0.167135672769491i</v>
      </c>
      <c r="AD3719" t="str">
        <f t="shared" si="1988"/>
        <v>0.757246777594419+0.704723796406717i</v>
      </c>
      <c r="AE3719" t="str">
        <f t="shared" si="1989"/>
        <v>-0.000557013213650453-0.000778886290010904i</v>
      </c>
      <c r="AF3719" t="str">
        <f t="shared" si="1990"/>
        <v>-15.0858818407471-0.199450674834777i</v>
      </c>
      <c r="AG3719" t="str">
        <f t="shared" si="1991"/>
        <v>1.03211976875688-0.0339621536930062i</v>
      </c>
      <c r="AH3719" t="str">
        <f t="shared" si="1992"/>
        <v>0.00760463030873301+0.0117423899725879i</v>
      </c>
      <c r="AI3719">
        <f t="shared" si="1993"/>
        <v>-37.083778308162422</v>
      </c>
      <c r="AJ3719">
        <f t="shared" si="1994"/>
        <v>57.072017381155348</v>
      </c>
      <c r="AK3719"/>
      <c r="AL3719"/>
      <c r="AM3719"/>
      <c r="AN3719"/>
    </row>
    <row r="3720" spans="1:40" x14ac:dyDescent="0.25">
      <c r="A3720"/>
      <c r="B3720">
        <f t="shared" si="1960"/>
        <v>1786000</v>
      </c>
      <c r="C3720" s="186" t="str">
        <f t="shared" si="1963"/>
        <v>-2.39596146416959E-08+0.0013712332252184i</v>
      </c>
      <c r="D3720" s="158" t="str">
        <f t="shared" si="1964"/>
        <v>-5.95700614069634+0.0105127880600077i</v>
      </c>
      <c r="E3720" t="str">
        <f t="shared" si="1965"/>
        <v>2870</v>
      </c>
      <c r="F3720" t="str">
        <f t="shared" si="1966"/>
        <v>0.777000777000777</v>
      </c>
      <c r="G3720" t="str">
        <f t="shared" si="1961"/>
        <v>0.777000777000777</v>
      </c>
      <c r="H3720" t="str">
        <f t="shared" si="1967"/>
        <v>9.1288815178311+0.209851932400165i</v>
      </c>
      <c r="I3720" t="str">
        <f t="shared" si="1968"/>
        <v>7013.60559913921i</v>
      </c>
      <c r="J3720" t="str">
        <f t="shared" si="1962"/>
        <v>-42074.7259315969+1516.88017544391i</v>
      </c>
      <c r="K3720" t="str">
        <f t="shared" si="1969"/>
        <v>0.00600186076741982-0.166477649953393i</v>
      </c>
      <c r="L3720" t="str">
        <f t="shared" si="1970"/>
        <v>0.00044526532724747-0.0103509655260378i</v>
      </c>
      <c r="M3720" t="str">
        <f t="shared" si="1971"/>
        <v>0.00644712609466729-0.176828615479431i</v>
      </c>
      <c r="N3720" t="str">
        <f t="shared" si="1972"/>
        <v>-7.92074875852508i</v>
      </c>
      <c r="O3720" t="str">
        <f t="shared" si="1973"/>
        <v>-0.0667175293139377-0.997771903433968i</v>
      </c>
      <c r="P3720" t="str">
        <f t="shared" si="1974"/>
        <v>1.06671752931394+0.997771903433968i</v>
      </c>
      <c r="Q3720" t="str">
        <f t="shared" si="1975"/>
        <v>-1.06671752931394+6.92297685509111i</v>
      </c>
      <c r="R3720" t="str">
        <f t="shared" si="1976"/>
        <v>0.117591099968439-0.172202513730041i</v>
      </c>
      <c r="S3720" t="str">
        <f t="shared" si="1977"/>
        <v>0.817601623612528i</v>
      </c>
      <c r="T3720" t="str">
        <f t="shared" si="1978"/>
        <v>0.14079305481584+0.0961426742565788i</v>
      </c>
      <c r="U3720" t="str">
        <f t="shared" si="1979"/>
        <v>0.0000499999999999999-0.000135018954742183i</v>
      </c>
      <c r="V3720" t="str">
        <f t="shared" si="1980"/>
        <v>3.33333333333333E-06-0.000148520850216401i</v>
      </c>
      <c r="W3720" t="str">
        <f t="shared" si="1981"/>
        <v>0.0000140868385923494-0.0000727861167438034i</v>
      </c>
      <c r="X3720" t="str">
        <f t="shared" si="1982"/>
        <v>0.0000141830811796738-0.0000727472602156269i</v>
      </c>
      <c r="Y3720" t="str">
        <f t="shared" si="1983"/>
        <v>0.009+1.12217689586227i</v>
      </c>
      <c r="Z3720" t="str">
        <f t="shared" si="1984"/>
        <v>-0.000906155557843306-0.00018423547303645i</v>
      </c>
      <c r="AA3720" t="str">
        <f t="shared" si="1985"/>
        <v>0.100221303829827-12.4757551286653i</v>
      </c>
      <c r="AB3720" t="str">
        <f t="shared" si="1986"/>
        <v>0.972579087897574+0.664140390723144i</v>
      </c>
      <c r="AC3720" t="str">
        <f t="shared" si="1987"/>
        <v>1.12370936579225-0.167698016713622i</v>
      </c>
      <c r="AD3720" t="str">
        <f t="shared" si="1988"/>
        <v>0.760370863462075+0.704499847195292i</v>
      </c>
      <c r="AE3720" t="str">
        <f t="shared" si="1989"/>
        <v>-0.000559220421346141-0.000778473737748842i</v>
      </c>
      <c r="AF3720" t="str">
        <f t="shared" si="1990"/>
        <v>-15.0858876585274-0.199339144340157i</v>
      </c>
      <c r="AG3720" t="str">
        <f t="shared" si="1991"/>
        <v>1.03209265004686-0.0340844531987728i</v>
      </c>
      <c r="AH3720" t="str">
        <f t="shared" si="1992"/>
        <v>0.00763598075254814+0.0117389752762201i</v>
      </c>
      <c r="AI3720">
        <f t="shared" si="1993"/>
        <v>-37.074964012892742</v>
      </c>
      <c r="AJ3720">
        <f t="shared" si="1994"/>
        <v>56.956761585237714</v>
      </c>
      <c r="AK3720"/>
      <c r="AL3720"/>
      <c r="AM3720"/>
      <c r="AN3720"/>
    </row>
    <row r="3721" spans="1:40" x14ac:dyDescent="0.25">
      <c r="A3721"/>
      <c r="B3721">
        <f t="shared" si="1960"/>
        <v>1787000</v>
      </c>
      <c r="C3721" s="186" t="str">
        <f t="shared" si="1963"/>
        <v>-2.39328066833646E-08+0.0013704658870962i</v>
      </c>
      <c r="D3721" s="158" t="str">
        <f t="shared" si="1964"/>
        <v>-5.95700614049081+0.0105069051344042i</v>
      </c>
      <c r="E3721" t="str">
        <f t="shared" si="1965"/>
        <v>2870</v>
      </c>
      <c r="F3721" t="str">
        <f t="shared" si="1966"/>
        <v>0.777000777000777</v>
      </c>
      <c r="G3721" t="str">
        <f t="shared" si="1961"/>
        <v>0.777000777000777</v>
      </c>
      <c r="H3721" t="str">
        <f t="shared" si="1967"/>
        <v>9.12888732606079+0.209734643562852i</v>
      </c>
      <c r="I3721" t="str">
        <f t="shared" si="1968"/>
        <v>7017.5325899562i</v>
      </c>
      <c r="J3721" t="str">
        <f t="shared" si="1962"/>
        <v>-42121.8563966027+1517.72949245144i</v>
      </c>
      <c r="K3721" t="str">
        <f t="shared" si="1969"/>
        <v>0.00599515378804533-0.166384726785346i</v>
      </c>
      <c r="L3721" t="str">
        <f t="shared" si="1970"/>
        <v>0.000444768047477888-0.0103451945352595i</v>
      </c>
      <c r="M3721" t="str">
        <f t="shared" si="1971"/>
        <v>0.00643992183552322-0.176729921320605i</v>
      </c>
      <c r="N3721" t="str">
        <f t="shared" si="1972"/>
        <v>-7.9251836682443i</v>
      </c>
      <c r="O3721" t="str">
        <f t="shared" si="1973"/>
        <v>-0.0711418870072417-0.997466205900254i</v>
      </c>
      <c r="P3721" t="str">
        <f t="shared" si="1974"/>
        <v>1.07114188700724+0.997466205900254i</v>
      </c>
      <c r="Q3721" t="str">
        <f t="shared" si="1975"/>
        <v>-1.07114188700724+6.92771746234405i</v>
      </c>
      <c r="R3721" t="str">
        <f t="shared" si="1976"/>
        <v>0.117272020440834-0.172749086085052i</v>
      </c>
      <c r="S3721" t="str">
        <f t="shared" si="1977"/>
        <v>0.818059407276365i</v>
      </c>
      <c r="T3721" t="str">
        <f t="shared" si="1978"/>
        <v>0.141319014970271+0.0959354795319304i</v>
      </c>
      <c r="U3721" t="str">
        <f t="shared" si="1979"/>
        <v>0.0000499999999999999-0.000134943398528001i</v>
      </c>
      <c r="V3721" t="str">
        <f t="shared" si="1980"/>
        <v>3.33333333333333E-06-0.000148437738380802i</v>
      </c>
      <c r="W3721" t="str">
        <f t="shared" si="1981"/>
        <v>0.0000140864190207304-0.0000727476151949697i</v>
      </c>
      <c r="X3721" t="str">
        <f t="shared" si="1982"/>
        <v>0.0000141825560788395-0.0000727087805181069i</v>
      </c>
      <c r="Y3721" t="str">
        <f t="shared" si="1983"/>
        <v>0.009+1.12280521439299i</v>
      </c>
      <c r="Z3721" t="str">
        <f t="shared" si="1984"/>
        <v>-0.000905169530438011-0.000184117897595345i</v>
      </c>
      <c r="AA3721" t="str">
        <f t="shared" si="1985"/>
        <v>0.100109155386122-12.4687737531578i</v>
      </c>
      <c r="AB3721" t="str">
        <f t="shared" si="1986"/>
        <v>0.976212348415545+0.662709118018824i</v>
      </c>
      <c r="AC3721" t="str">
        <f t="shared" si="1987"/>
        <v>1.12340726150458-0.168258136607953i</v>
      </c>
      <c r="AD3721" t="str">
        <f t="shared" si="1988"/>
        <v>0.763493834830787+0.704262109646233i</v>
      </c>
      <c r="AE3721" t="str">
        <f t="shared" si="1989"/>
        <v>-0.000561424096981975-0.000778049482789818i</v>
      </c>
      <c r="AF3721" t="str">
        <f t="shared" si="1990"/>
        <v>-15.0858934665516-0.199227738428448i</v>
      </c>
      <c r="AG3721" t="str">
        <f t="shared" si="1991"/>
        <v>1.03206493782439-0.034206570268557i</v>
      </c>
      <c r="AH3721" t="str">
        <f t="shared" si="1992"/>
        <v>0.00766729592950983+0.0117353998913363i</v>
      </c>
      <c r="AI3721">
        <f t="shared" si="1993"/>
        <v>-37.06621891679842</v>
      </c>
      <c r="AJ3721">
        <f t="shared" si="1994"/>
        <v>56.841501263591901</v>
      </c>
      <c r="AK3721"/>
      <c r="AL3721"/>
      <c r="AM3721"/>
      <c r="AN3721"/>
    </row>
    <row r="3722" spans="1:40" x14ac:dyDescent="0.25">
      <c r="A3722"/>
      <c r="B3722">
        <f t="shared" si="1960"/>
        <v>1788000</v>
      </c>
      <c r="C3722" s="186" t="str">
        <f t="shared" si="1963"/>
        <v>-2.39060436922497E-08+0.00136969940729404i</v>
      </c>
      <c r="D3722" s="158" t="str">
        <f t="shared" si="1964"/>
        <v>-5.95700614028563+0.0105010287892543i</v>
      </c>
      <c r="E3722" t="str">
        <f t="shared" si="1965"/>
        <v>2870</v>
      </c>
      <c r="F3722" t="str">
        <f t="shared" si="1966"/>
        <v>0.777000777000777</v>
      </c>
      <c r="G3722" t="str">
        <f t="shared" si="1961"/>
        <v>0.777000777000777</v>
      </c>
      <c r="H3722" t="str">
        <f t="shared" si="1967"/>
        <v>9.12889312455581+0.209617485680407i</v>
      </c>
      <c r="I3722" t="str">
        <f t="shared" si="1968"/>
        <v>7021.45958077319i</v>
      </c>
      <c r="J3722" t="str">
        <f t="shared" si="1962"/>
        <v>-42169.013243061+1518.57880945897i</v>
      </c>
      <c r="K3722" t="str">
        <f t="shared" si="1969"/>
        <v>0.00598845804012226-0.166291907161143i</v>
      </c>
      <c r="L3722" t="str">
        <f t="shared" si="1970"/>
        <v>0.000444271599786792-0.0103394299639748i</v>
      </c>
      <c r="M3722" t="str">
        <f t="shared" si="1971"/>
        <v>0.00643272963990905-0.176631337125118i</v>
      </c>
      <c r="N3722" t="str">
        <f t="shared" si="1972"/>
        <v>-7.92961857796352i</v>
      </c>
      <c r="O3722" t="str">
        <f t="shared" si="1973"/>
        <v>-0.0755648454540249-0.997140889810216i</v>
      </c>
      <c r="P3722" t="str">
        <f t="shared" si="1974"/>
        <v>1.07556484545402+0.997140889810216i</v>
      </c>
      <c r="Q3722" t="str">
        <f t="shared" si="1975"/>
        <v>-1.07556484545402+6.9324776881533i</v>
      </c>
      <c r="R3722" t="str">
        <f t="shared" si="1976"/>
        <v>0.116949916734298-0.173293318581488i</v>
      </c>
      <c r="S3722" t="str">
        <f t="shared" si="1977"/>
        <v>0.818517190940202i</v>
      </c>
      <c r="T3722" t="str">
        <f t="shared" si="1978"/>
        <v>0.141843560334025+0.0957255173260481i</v>
      </c>
      <c r="U3722" t="str">
        <f t="shared" si="1979"/>
        <v>0.0000499999999999999-0.000134867926828601i</v>
      </c>
      <c r="V3722" t="str">
        <f t="shared" si="1980"/>
        <v>3.33333333333333E-06-0.000148354719511461i</v>
      </c>
      <c r="W3722" t="str">
        <f t="shared" si="1981"/>
        <v>0.000014085999246399-0.000072709157789234i</v>
      </c>
      <c r="X3722" t="str">
        <f t="shared" si="1982"/>
        <v>0.0000141820309525-0.0000726703449390608i</v>
      </c>
      <c r="Y3722" t="str">
        <f t="shared" si="1983"/>
        <v>0.009+1.12343353292371i</v>
      </c>
      <c r="Z3722" t="str">
        <f t="shared" si="1984"/>
        <v>-0.000904185154817631-0.000184000466631636i</v>
      </c>
      <c r="AA3722" t="str">
        <f t="shared" si="1985"/>
        <v>0.0999971950766797-12.4618001867582i</v>
      </c>
      <c r="AB3722" t="str">
        <f t="shared" si="1986"/>
        <v>0.97983583575381+0.661258727934191i</v>
      </c>
      <c r="AC3722" t="str">
        <f t="shared" si="1987"/>
        <v>1.12310203232357-0.168816015213472i</v>
      </c>
      <c r="AD3722" t="str">
        <f t="shared" si="1988"/>
        <v>0.766615631140969+0.704010589623769i</v>
      </c>
      <c r="AE3722" t="str">
        <f t="shared" si="1989"/>
        <v>-0.000563624196124426-0.000777613557829263i</v>
      </c>
      <c r="AF3722" t="str">
        <f t="shared" si="1990"/>
        <v>-15.0858992648414-0.199116456891153i</v>
      </c>
      <c r="AG3722" t="str">
        <f t="shared" si="1991"/>
        <v>1.03203663333045-0.0343285024664286i</v>
      </c>
      <c r="AH3722" t="str">
        <f t="shared" si="1992"/>
        <v>0.00769857529258935+0.0117316641902386i</v>
      </c>
      <c r="AI3722">
        <f t="shared" si="1993"/>
        <v>-37.057542701687161</v>
      </c>
      <c r="AJ3722">
        <f t="shared" si="1994"/>
        <v>56.726236271131391</v>
      </c>
      <c r="AK3722"/>
      <c r="AL3722"/>
      <c r="AM3722"/>
      <c r="AN3722"/>
    </row>
    <row r="3723" spans="1:40" x14ac:dyDescent="0.25">
      <c r="A3723"/>
      <c r="B3723">
        <f t="shared" si="1960"/>
        <v>1789000</v>
      </c>
      <c r="C3723" s="186" t="str">
        <f t="shared" si="1963"/>
        <v>-2.38793255678374E-08+0.00136893378437259i</v>
      </c>
      <c r="D3723" s="158" t="str">
        <f t="shared" si="1964"/>
        <v>-5.95700614008078+0.0104951590135232i</v>
      </c>
      <c r="E3723" t="str">
        <f t="shared" si="1965"/>
        <v>2870</v>
      </c>
      <c r="F3723" t="str">
        <f t="shared" si="1966"/>
        <v>0.777000777000777</v>
      </c>
      <c r="G3723" t="str">
        <f t="shared" si="1961"/>
        <v>0.777000777000777</v>
      </c>
      <c r="H3723" t="str">
        <f t="shared" si="1967"/>
        <v>9.12889891333785+0.209500458533769i</v>
      </c>
      <c r="I3723" t="str">
        <f t="shared" si="1968"/>
        <v>7025.38657159017i</v>
      </c>
      <c r="J3723" t="str">
        <f t="shared" si="1962"/>
        <v>-42216.1964709719+1519.42812646649i</v>
      </c>
      <c r="K3723" t="str">
        <f t="shared" si="1969"/>
        <v>0.0059817734985975-0.166199190908037i</v>
      </c>
      <c r="L3723" t="str">
        <f t="shared" si="1970"/>
        <v>0.000443775982319976-0.0103336718014983i</v>
      </c>
      <c r="M3723" t="str">
        <f t="shared" si="1971"/>
        <v>0.00642554948091748-0.176532862709535i</v>
      </c>
      <c r="N3723" t="str">
        <f t="shared" si="1972"/>
        <v>-7.93405348768274i</v>
      </c>
      <c r="O3723" t="str">
        <f t="shared" si="1973"/>
        <v>-0.0799863176618077-0.996795961562297i</v>
      </c>
      <c r="P3723" t="str">
        <f t="shared" si="1974"/>
        <v>1.07998631766181+0.996795961562297i</v>
      </c>
      <c r="Q3723" t="str">
        <f t="shared" si="1975"/>
        <v>-1.07998631766181+6.93725752612044i</v>
      </c>
      <c r="R3723" t="str">
        <f t="shared" si="1976"/>
        <v>0.116624808343063-0.173835195022182i</v>
      </c>
      <c r="S3723" t="str">
        <f t="shared" si="1977"/>
        <v>0.818974974604039i</v>
      </c>
      <c r="T3723" t="str">
        <f t="shared" si="1978"/>
        <v>0.14236667442858+0.0955127994509609i</v>
      </c>
      <c r="U3723" t="str">
        <f t="shared" si="1979"/>
        <v>0.00005-0.000134792539502257i</v>
      </c>
      <c r="V3723" t="str">
        <f t="shared" si="1980"/>
        <v>3.33333333333333E-06-0.000148271793452483i</v>
      </c>
      <c r="W3723" t="str">
        <f t="shared" si="1981"/>
        <v>0.0000140855792694057-0.0000726707444523044i</v>
      </c>
      <c r="X3723" t="str">
        <f t="shared" si="1982"/>
        <v>0.0000141815058003097-0.0000726319534042387i</v>
      </c>
      <c r="Y3723" t="str">
        <f t="shared" si="1983"/>
        <v>0.009+1.12406185145443i</v>
      </c>
      <c r="Z3723" t="str">
        <f t="shared" si="1984"/>
        <v>-0.000903202427289124-0.000183883179869067i</v>
      </c>
      <c r="AA3723" t="str">
        <f t="shared" si="1985"/>
        <v>0.0998854224809212-12.4548344163715i</v>
      </c>
      <c r="AB3723" t="str">
        <f t="shared" si="1986"/>
        <v>0.983449436081+0.659789302065121i</v>
      </c>
      <c r="AC3723" t="str">
        <f t="shared" si="1987"/>
        <v>1.1227936972922-0.169371635474057i</v>
      </c>
      <c r="AD3723" t="str">
        <f t="shared" si="1988"/>
        <v>0.769736191866432+0.703745293254418i</v>
      </c>
      <c r="AE3723" t="str">
        <f t="shared" si="1989"/>
        <v>-0.000565820674524537-0.000777165995681392i</v>
      </c>
      <c r="AF3723" t="str">
        <f t="shared" si="1990"/>
        <v>-15.0859050534186-0.199005299520246i</v>
      </c>
      <c r="AG3723" t="str">
        <f t="shared" si="1991"/>
        <v>1.0320077378151-0.0344502473633377i</v>
      </c>
      <c r="AH3723" t="str">
        <f t="shared" si="1992"/>
        <v>0.00772981829656582+0.0117277685460168i</v>
      </c>
      <c r="AI3723">
        <f t="shared" si="1993"/>
        <v>-37.048935052256439</v>
      </c>
      <c r="AJ3723">
        <f t="shared" si="1994"/>
        <v>56.610966463025306</v>
      </c>
      <c r="AK3723"/>
      <c r="AL3723"/>
      <c r="AM3723"/>
      <c r="AN3723"/>
    </row>
    <row r="3724" spans="1:40" x14ac:dyDescent="0.25">
      <c r="A3724"/>
      <c r="B3724">
        <f t="shared" si="1960"/>
        <v>1790000</v>
      </c>
      <c r="C3724" s="186" t="str">
        <f t="shared" si="1963"/>
        <v>-2.38526522098957E-08+0.00136816901689576i</v>
      </c>
      <c r="D3724" s="158" t="str">
        <f t="shared" si="1964"/>
        <v>-5.95700613987629+0.0104892957962008i</v>
      </c>
      <c r="E3724" t="str">
        <f t="shared" si="1965"/>
        <v>2870</v>
      </c>
      <c r="F3724" t="str">
        <f t="shared" si="1966"/>
        <v>0.777000777000777</v>
      </c>
      <c r="G3724" t="str">
        <f t="shared" si="1961"/>
        <v>0.777000777000777</v>
      </c>
      <c r="H3724" t="str">
        <f t="shared" si="1967"/>
        <v>9.12890469242866+0.209383561904363i</v>
      </c>
      <c r="I3724" t="str">
        <f t="shared" si="1968"/>
        <v>7029.31356240716i</v>
      </c>
      <c r="J3724" t="str">
        <f t="shared" si="1962"/>
        <v>-42263.4060803354+1520.27744347402i</v>
      </c>
      <c r="K3724" t="str">
        <f t="shared" si="1969"/>
        <v>0.00597510013848789-0.166106577853661i</v>
      </c>
      <c r="L3724" t="str">
        <f t="shared" si="1970"/>
        <v>0.000443281193228405-0.0103279200371686i</v>
      </c>
      <c r="M3724" t="str">
        <f t="shared" si="1971"/>
        <v>0.00641838133171629-0.17643449789083i</v>
      </c>
      <c r="N3724" t="str">
        <f t="shared" si="1972"/>
        <v>-7.93848839740195i</v>
      </c>
      <c r="O3724" t="str">
        <f t="shared" si="1973"/>
        <v>-0.084406216667332-0.996431427940682i</v>
      </c>
      <c r="P3724" t="str">
        <f t="shared" si="1974"/>
        <v>1.08440621666733+0.996431427940682i</v>
      </c>
      <c r="Q3724" t="str">
        <f t="shared" si="1975"/>
        <v>-1.08440621666733+6.94205696946127i</v>
      </c>
      <c r="R3724" t="str">
        <f t="shared" si="1976"/>
        <v>0.116296714855343-0.174374699395242i</v>
      </c>
      <c r="S3724" t="str">
        <f t="shared" si="1977"/>
        <v>0.819432758267876i</v>
      </c>
      <c r="T3724" t="str">
        <f t="shared" si="1978"/>
        <v>0.142888340897575+0.0952973378314064i</v>
      </c>
      <c r="U3724" t="str">
        <f t="shared" si="1979"/>
        <v>0.00005-0.000134717236407563i</v>
      </c>
      <c r="V3724" t="str">
        <f t="shared" si="1980"/>
        <v>3.33333333333333E-06-0.00014818896004832i</v>
      </c>
      <c r="W3724" t="str">
        <f t="shared" si="1981"/>
        <v>0.0000140851590898007-0.000072632375110057i</v>
      </c>
      <c r="X3724" t="str">
        <f t="shared" si="1982"/>
        <v>0.000014180980621924-0.0000725936058395583i</v>
      </c>
      <c r="Y3724" t="str">
        <f t="shared" si="1983"/>
        <v>0.009+1.12469016998515i</v>
      </c>
      <c r="Z3724" t="str">
        <f t="shared" si="1984"/>
        <v>-0.000902221344169795-0.000183766037032092i</v>
      </c>
      <c r="AA3724" t="str">
        <f t="shared" si="1985"/>
        <v>0.0997738371794437-12.4478764289319i</v>
      </c>
      <c r="AB3724" t="str">
        <f t="shared" si="1986"/>
        <v>0.987053036409621+0.658300922786063i</v>
      </c>
      <c r="AC3724" t="str">
        <f t="shared" si="1987"/>
        <v>1.12248227555513-0.169924980517089i</v>
      </c>
      <c r="AD3724" t="str">
        <f t="shared" si="1988"/>
        <v>0.772855456515444+0.7034662269268i</v>
      </c>
      <c r="AE3724" t="str">
        <f t="shared" si="1989"/>
        <v>-0.000568013488118067-0.000776706829278423i</v>
      </c>
      <c r="AF3724" t="str">
        <f t="shared" si="1990"/>
        <v>-15.085910832305-0.198894266108162i</v>
      </c>
      <c r="AG3724" t="str">
        <f t="shared" si="1991"/>
        <v>1.03197825253748-0.034571802537143i</v>
      </c>
      <c r="AH3724" t="str">
        <f t="shared" si="1992"/>
        <v>0.00776102439802091+0.0117237133325446i</v>
      </c>
      <c r="AI3724">
        <f t="shared" si="1993"/>
        <v>-37.040395656064355</v>
      </c>
      <c r="AJ3724">
        <f t="shared" si="1994"/>
        <v>56.495691694699474</v>
      </c>
      <c r="AK3724"/>
      <c r="AL3724"/>
      <c r="AM3724"/>
      <c r="AN3724"/>
    </row>
    <row r="3725" spans="1:40" x14ac:dyDescent="0.25">
      <c r="A3725"/>
      <c r="B3725">
        <f t="shared" si="1960"/>
        <v>1791000</v>
      </c>
      <c r="C3725" s="186" t="str">
        <f t="shared" si="1963"/>
        <v>-2.38260235184712E-08+0.00136740510343062i</v>
      </c>
      <c r="D3725" s="158" t="str">
        <f t="shared" si="1964"/>
        <v>-5.95700613967214+0.0104834391263014i</v>
      </c>
      <c r="E3725" t="str">
        <f t="shared" si="1965"/>
        <v>2870</v>
      </c>
      <c r="F3725" t="str">
        <f t="shared" si="1966"/>
        <v>0.777000777000777</v>
      </c>
      <c r="G3725" t="str">
        <f t="shared" si="1961"/>
        <v>0.777000777000777</v>
      </c>
      <c r="H3725" t="str">
        <f t="shared" si="1967"/>
        <v>9.12891046184979+0.209266795574102i</v>
      </c>
      <c r="I3725" t="str">
        <f t="shared" si="1968"/>
        <v>7033.24055322415i</v>
      </c>
      <c r="J3725" t="str">
        <f t="shared" si="1962"/>
        <v>-42310.6420711515+1521.12676048155i</v>
      </c>
      <c r="K3725" t="str">
        <f t="shared" si="1969"/>
        <v>0.00596843793487969-0.166014067826033i</v>
      </c>
      <c r="L3725" t="str">
        <f t="shared" si="1970"/>
        <v>0.000442787230668173-0.0103221746603475i</v>
      </c>
      <c r="M3725" t="str">
        <f t="shared" si="1971"/>
        <v>0.00641122516554786-0.17633624248638i</v>
      </c>
      <c r="N3725" t="str">
        <f t="shared" si="1972"/>
        <v>-7.94292330712117i</v>
      </c>
      <c r="O3725" t="str">
        <f t="shared" si="1973"/>
        <v>-0.088824455538311-0.996047296115161i</v>
      </c>
      <c r="P3725" t="str">
        <f t="shared" si="1974"/>
        <v>1.08882445553831+0.996047296115161i</v>
      </c>
      <c r="Q3725" t="str">
        <f t="shared" si="1975"/>
        <v>-1.08882445553831+6.94687601100601i</v>
      </c>
      <c r="R3725" t="str">
        <f t="shared" si="1976"/>
        <v>0.11596565595125-0.174911815874573i</v>
      </c>
      <c r="S3725" t="str">
        <f t="shared" si="1977"/>
        <v>0.819890541931713i</v>
      </c>
      <c r="T3725" t="str">
        <f t="shared" si="1978"/>
        <v>0.143408543507664+0.0950791445033369i</v>
      </c>
      <c r="U3725" t="str">
        <f t="shared" si="1979"/>
        <v>0.00005-0.000134642017403427i</v>
      </c>
      <c r="V3725" t="str">
        <f t="shared" si="1980"/>
        <v>3.33333333333333E-06-0.00014810621914377i</v>
      </c>
      <c r="W3725" t="str">
        <f t="shared" si="1981"/>
        <v>0.0000140847387076341-0.0000725940496885311i</v>
      </c>
      <c r="X3725" t="str">
        <f t="shared" si="1982"/>
        <v>0.000014180455416999-0.0000725553021711007i</v>
      </c>
      <c r="Y3725" t="str">
        <f t="shared" si="1983"/>
        <v>0.009+1.12531848851586i</v>
      </c>
      <c r="Z3725" t="str">
        <f t="shared" si="1984"/>
        <v>-0.000901241901787186-0.000183649037845876i</v>
      </c>
      <c r="AA3725" t="str">
        <f t="shared" si="1985"/>
        <v>0.0996624387540124-12.4409262114027i</v>
      </c>
      <c r="AB3725" t="str">
        <f t="shared" si="1986"/>
        <v>0.990646524601947+0.656793673239721i</v>
      </c>
      <c r="AC3725" t="str">
        <f t="shared" si="1987"/>
        <v>1.12216778635661-0.170476033654051i</v>
      </c>
      <c r="AD3725" t="str">
        <f t="shared" si="1988"/>
        <v>0.775973364631895+0.703173397291407i</v>
      </c>
      <c r="AE3725" t="str">
        <f t="shared" si="1989"/>
        <v>-0.00057020259302567-0.000776236091669741i</v>
      </c>
      <c r="AF3725" t="str">
        <f t="shared" si="1990"/>
        <v>-15.0859166015219-0.198783356447801i</v>
      </c>
      <c r="AG3725" t="str">
        <f t="shared" si="1991"/>
        <v>1.03194817876577-0.034693165572645i</v>
      </c>
      <c r="AH3725" t="str">
        <f t="shared" si="1992"/>
        <v>0.00779219305533426+0.0117194989244762i</v>
      </c>
      <c r="AI3725">
        <f t="shared" si="1993"/>
        <v>-37.031924203500459</v>
      </c>
      <c r="AJ3725">
        <f t="shared" si="1994"/>
        <v>56.380411821835793</v>
      </c>
      <c r="AK3725"/>
      <c r="AL3725"/>
      <c r="AM3725"/>
      <c r="AN3725"/>
    </row>
    <row r="3726" spans="1:40" x14ac:dyDescent="0.25">
      <c r="A3726"/>
      <c r="B3726">
        <f t="shared" si="1960"/>
        <v>1792000</v>
      </c>
      <c r="C3726" s="186" t="str">
        <f t="shared" si="1963"/>
        <v>-2.37994393938896E-08+0.00136664204254747i</v>
      </c>
      <c r="D3726" s="158" t="str">
        <f t="shared" si="1964"/>
        <v>-5.95700613946833+0.0104775889928639i</v>
      </c>
      <c r="E3726" t="str">
        <f t="shared" si="1965"/>
        <v>2870</v>
      </c>
      <c r="F3726" t="str">
        <f t="shared" si="1966"/>
        <v>0.777000777000777</v>
      </c>
      <c r="G3726" t="str">
        <f t="shared" si="1961"/>
        <v>0.777000777000777</v>
      </c>
      <c r="H3726" t="str">
        <f t="shared" si="1967"/>
        <v>9.12891622162283+0.20915015932538i</v>
      </c>
      <c r="I3726" t="str">
        <f t="shared" si="1968"/>
        <v>7037.16754404114i</v>
      </c>
      <c r="J3726" t="str">
        <f t="shared" si="1962"/>
        <v>-42357.90444342+1521.97607748908i</v>
      </c>
      <c r="K3726" t="str">
        <f t="shared" si="1969"/>
        <v>0.00596178686292859-0.165921660653551i</v>
      </c>
      <c r="L3726" t="str">
        <f t="shared" si="1970"/>
        <v>0.000442294092800505-0.0103164356604205i</v>
      </c>
      <c r="M3726" t="str">
        <f t="shared" si="1971"/>
        <v>0.0064040809557291-0.176238096313971i</v>
      </c>
      <c r="N3726" t="str">
        <f t="shared" si="1972"/>
        <v>-7.94735821684039i</v>
      </c>
      <c r="O3726" t="str">
        <f t="shared" si="1973"/>
        <v>-0.093240947375081-0.995643573640988i</v>
      </c>
      <c r="P3726" t="str">
        <f t="shared" si="1974"/>
        <v>1.09324094737508+0.995643573640988i</v>
      </c>
      <c r="Q3726" t="str">
        <f t="shared" si="1975"/>
        <v>-1.09324094737508+6.9517146431994i</v>
      </c>
      <c r="R3726" t="str">
        <f t="shared" si="1976"/>
        <v>0.115631651400726-0.175446528820353i</v>
      </c>
      <c r="S3726" t="str">
        <f t="shared" si="1977"/>
        <v>0.82034832559555i</v>
      </c>
      <c r="T3726" t="str">
        <f t="shared" si="1978"/>
        <v>0.143927266149328+0.0948582316124339i</v>
      </c>
      <c r="U3726" t="str">
        <f t="shared" si="1979"/>
        <v>0.00005-0.000134566882349073i</v>
      </c>
      <c r="V3726" t="str">
        <f t="shared" si="1980"/>
        <v>3.33333333333333E-06-0.00014802357058398i</v>
      </c>
      <c r="W3726" t="str">
        <f t="shared" si="1981"/>
        <v>0.0000140843181229565-0.0000725557681139329i</v>
      </c>
      <c r="X3726" t="str">
        <f t="shared" si="1982"/>
        <v>0.0000141799301851926-0.0000725170423251138i</v>
      </c>
      <c r="Y3726" t="str">
        <f t="shared" si="1983"/>
        <v>0.009+1.12594680704658i</v>
      </c>
      <c r="Z3726" t="str">
        <f t="shared" si="1984"/>
        <v>-0.000900264096479112-0.000183532182036295i</v>
      </c>
      <c r="AA3726" t="str">
        <f t="shared" si="1985"/>
        <v>0.099551226787559-12.4339837507761i</v>
      </c>
      <c r="AB3726" t="str">
        <f t="shared" si="1986"/>
        <v>0.994229789375634+0.655267637326797i</v>
      </c>
      <c r="AC3726" t="str">
        <f t="shared" si="1987"/>
        <v>1.12185024903839-0.171024778381092i</v>
      </c>
      <c r="AD3726" t="str">
        <f t="shared" si="1988"/>
        <v>0.77908985579633+0.70286681126042i</v>
      </c>
      <c r="AE3726" t="str">
        <f t="shared" si="1989"/>
        <v>-0.000572387945553006-0.000775753816021158i</v>
      </c>
      <c r="AF3726" t="str">
        <f t="shared" si="1990"/>
        <v>-15.0859223610912-0.198672570332516i</v>
      </c>
      <c r="AG3726" t="str">
        <f t="shared" si="1991"/>
        <v>1.03191751777716-0.0348143340616133i</v>
      </c>
      <c r="AH3726" t="str">
        <f t="shared" si="1992"/>
        <v>0.00782332372867871+0.0117151256972447i</v>
      </c>
      <c r="AI3726">
        <f t="shared" si="1993"/>
        <v>-37.023520387756172</v>
      </c>
      <c r="AJ3726">
        <f t="shared" si="1994"/>
        <v>56.265126700376356</v>
      </c>
      <c r="AK3726"/>
      <c r="AL3726"/>
      <c r="AM3726"/>
      <c r="AN3726"/>
    </row>
    <row r="3727" spans="1:40" x14ac:dyDescent="0.25">
      <c r="A3727"/>
      <c r="B3727">
        <f t="shared" si="1960"/>
        <v>1793000</v>
      </c>
      <c r="C3727" s="186" t="str">
        <f t="shared" si="1963"/>
        <v>-2.37728997367541E-08+0.00136587983281979i</v>
      </c>
      <c r="D3727" s="158" t="str">
        <f t="shared" si="1964"/>
        <v>-5.95700613926486+0.0104717453849517i</v>
      </c>
      <c r="E3727" t="str">
        <f t="shared" si="1965"/>
        <v>2870</v>
      </c>
      <c r="F3727" t="str">
        <f t="shared" si="1966"/>
        <v>0.777000777000777</v>
      </c>
      <c r="G3727" t="str">
        <f t="shared" si="1961"/>
        <v>0.777000777000777</v>
      </c>
      <c r="H3727" t="str">
        <f t="shared" si="1967"/>
        <v>9.12892197176926+0.20903365294108i</v>
      </c>
      <c r="I3727" t="str">
        <f t="shared" si="1968"/>
        <v>7041.09453485812i</v>
      </c>
      <c r="J3727" t="str">
        <f t="shared" si="1962"/>
        <v>-42405.1931971412+1522.8253944966i</v>
      </c>
      <c r="K3727" t="str">
        <f t="shared" si="1969"/>
        <v>0.00595514689785917-0.165829356164994i</v>
      </c>
      <c r="L3727" t="str">
        <f t="shared" si="1970"/>
        <v>0.000441801777791731-0.0103107030267965i</v>
      </c>
      <c r="M3727" t="str">
        <f t="shared" si="1971"/>
        <v>0.0063969486756509-0.17614005919179i</v>
      </c>
      <c r="N3727" t="str">
        <f t="shared" si="1972"/>
        <v>-7.95179312655961i</v>
      </c>
      <c r="O3727" t="str">
        <f t="shared" si="1973"/>
        <v>-0.0976556053123504-0.995220268458736i</v>
      </c>
      <c r="P3727" t="str">
        <f t="shared" si="1974"/>
        <v>1.09765560531235+0.995220268458736i</v>
      </c>
      <c r="Q3727" t="str">
        <f t="shared" si="1975"/>
        <v>-1.09765560531235+6.95657285810087i</v>
      </c>
      <c r="R3727" t="str">
        <f t="shared" si="1976"/>
        <v>0.115294721061473-0.175978822779498i</v>
      </c>
      <c r="S3727" t="str">
        <f t="shared" si="1977"/>
        <v>0.820806109259385i</v>
      </c>
      <c r="T3727" t="str">
        <f t="shared" si="1978"/>
        <v>0.144444492837687+0.0946346114126137i</v>
      </c>
      <c r="U3727" t="str">
        <f t="shared" si="1979"/>
        <v>0.00005-0.000134491831104037i</v>
      </c>
      <c r="V3727" t="str">
        <f t="shared" si="1980"/>
        <v>3.33333333333333E-06-0.000147941014214441i</v>
      </c>
      <c r="W3727" t="str">
        <f t="shared" si="1981"/>
        <v>0.0000140838973358183-0.0000725175303126317i</v>
      </c>
      <c r="X3727" t="str">
        <f t="shared" si="1982"/>
        <v>0.0000141794049261636-0.0000724788262280085i</v>
      </c>
      <c r="Y3727" t="str">
        <f t="shared" si="1983"/>
        <v>0.009+1.1265751255773i</v>
      </c>
      <c r="Z3727" t="str">
        <f t="shared" si="1984"/>
        <v>-0.000899287924593576-0.000183415469329935i</v>
      </c>
      <c r="AA3727" t="str">
        <f t="shared" si="1985"/>
        <v>0.0994402008641781-12.4270490340737i</v>
      </c>
      <c r="AB3727" t="str">
        <f t="shared" si="1986"/>
        <v>0.997802720309326+0.653722899695662i</v>
      </c>
      <c r="AC3727" t="str">
        <f t="shared" si="1987"/>
        <v>1.12152968303767-0.171571198379563i</v>
      </c>
      <c r="AD3727" t="str">
        <f t="shared" si="1988"/>
        <v>0.782204869627081+0.702546476007488i</v>
      </c>
      <c r="AE3727" t="str">
        <f t="shared" si="1989"/>
        <v>-0.000574569502190922-0.000775260035614116i</v>
      </c>
      <c r="AF3727" t="str">
        <f t="shared" si="1990"/>
        <v>-15.0859281110341-0.198561907556128i</v>
      </c>
      <c r="AG3727" t="str">
        <f t="shared" si="1991"/>
        <v>1.0318862708578-0.03493530560282i</v>
      </c>
      <c r="AH3727" t="str">
        <f t="shared" si="1992"/>
        <v>0.00785441588001551+0.0117105940270584i</v>
      </c>
      <c r="AI3727">
        <f t="shared" si="1993"/>
        <v>-37.015183904796707</v>
      </c>
      <c r="AJ3727">
        <f t="shared" si="1994"/>
        <v>56.149836186523032</v>
      </c>
      <c r="AK3727"/>
      <c r="AL3727"/>
      <c r="AM3727"/>
      <c r="AN3727"/>
    </row>
    <row r="3728" spans="1:40" x14ac:dyDescent="0.25">
      <c r="A3728"/>
      <c r="B3728">
        <f t="shared" si="1960"/>
        <v>1794000</v>
      </c>
      <c r="C3728" s="186" t="str">
        <f t="shared" si="1963"/>
        <v>-2.37464044479462E-08+0.00136511847282426i</v>
      </c>
      <c r="D3728" s="158" t="str">
        <f t="shared" si="1964"/>
        <v>-5.95700613906172+0.0104659082916527i</v>
      </c>
      <c r="E3728" t="str">
        <f t="shared" si="1965"/>
        <v>2870</v>
      </c>
      <c r="F3728" t="str">
        <f t="shared" si="1966"/>
        <v>0.777000777000777</v>
      </c>
      <c r="G3728" t="str">
        <f t="shared" si="1961"/>
        <v>0.777000777000777</v>
      </c>
      <c r="H3728" t="str">
        <f t="shared" si="1967"/>
        <v>9.12892771231051+0.208917276204565i</v>
      </c>
      <c r="I3728" t="str">
        <f t="shared" si="1968"/>
        <v>7045.02152567511i</v>
      </c>
      <c r="J3728" t="str">
        <f t="shared" si="1962"/>
        <v>-42452.508332315+1523.67471150413i</v>
      </c>
      <c r="K3728" t="str">
        <f t="shared" si="1969"/>
        <v>0.00594851801496512-0.16573715418952i</v>
      </c>
      <c r="L3728" t="str">
        <f t="shared" si="1970"/>
        <v>0.000441310283813268-0.0103049767489077i</v>
      </c>
      <c r="M3728" t="str">
        <f t="shared" si="1971"/>
        <v>0.00638982829877839-0.176042130938428i</v>
      </c>
      <c r="N3728" t="str">
        <f t="shared" si="1972"/>
        <v>-7.95622803627883i</v>
      </c>
      <c r="O3728" t="str">
        <f t="shared" si="1973"/>
        <v>-0.102068342520894-0.994777388894137i</v>
      </c>
      <c r="P3728" t="str">
        <f t="shared" si="1974"/>
        <v>1.10206834252089+0.994777388894137i</v>
      </c>
      <c r="Q3728" t="str">
        <f t="shared" si="1975"/>
        <v>-1.10206834252089+6.96145064738469i</v>
      </c>
      <c r="R3728" t="str">
        <f t="shared" si="1976"/>
        <v>0.114954884876873-0.176508682486092i</v>
      </c>
      <c r="S3728" t="str">
        <f t="shared" si="1977"/>
        <v>0.821263892923222i</v>
      </c>
      <c r="T3728" t="str">
        <f t="shared" si="1978"/>
        <v>0.144960207713277+0.0944082962645215i</v>
      </c>
      <c r="U3728" t="str">
        <f t="shared" si="1979"/>
        <v>0.00005-0.000134416863528171i</v>
      </c>
      <c r="V3728" t="str">
        <f t="shared" si="1980"/>
        <v>3.33333333333333E-06-0.000147858549880988i</v>
      </c>
      <c r="W3728" t="str">
        <f t="shared" si="1981"/>
        <v>0.0000140834763462695-0.0000724793362111617i</v>
      </c>
      <c r="X3728" t="str">
        <f t="shared" si="1982"/>
        <v>0.0000141788796395713-0.0000724406538063606i</v>
      </c>
      <c r="Y3728" t="str">
        <f t="shared" si="1983"/>
        <v>0.009+1.12720344410802i</v>
      </c>
      <c r="Z3728" t="str">
        <f t="shared" si="1984"/>
        <v>-0.000898313382488784-0.000183298899454077i</v>
      </c>
      <c r="AA3728" t="str">
        <f t="shared" si="1985"/>
        <v>0.0993293605691269-12.4201220483459i</v>
      </c>
      <c r="AB3728" t="str">
        <f t="shared" si="1986"/>
        <v>1.00136520784802+0.652159545731953i</v>
      </c>
      <c r="AC3728" t="str">
        <f t="shared" si="1987"/>
        <v>1.12120610788501-0.172115277516531i</v>
      </c>
      <c r="AD3728" t="str">
        <f t="shared" si="1988"/>
        <v>0.785318345781332+0.702212398967485i</v>
      </c>
      <c r="AE3728" t="str">
        <f t="shared" si="1989"/>
        <v>-0.000576747219615579-0.000774754783844862i</v>
      </c>
      <c r="AF3728" t="str">
        <f t="shared" si="1990"/>
        <v>-15.0859338513722-0.198451367912912i</v>
      </c>
      <c r="AG3728" t="str">
        <f t="shared" si="1991"/>
        <v>1.03185443930277-0.0350560778020667i</v>
      </c>
      <c r="AH3728" t="str">
        <f t="shared" si="1992"/>
        <v>0.00788546897308993+0.0117059042908984i</v>
      </c>
      <c r="AI3728">
        <f t="shared" si="1993"/>
        <v>-37.006914453332591</v>
      </c>
      <c r="AJ3728">
        <f t="shared" si="1994"/>
        <v>56.034540136738471</v>
      </c>
      <c r="AK3728"/>
      <c r="AL3728"/>
      <c r="AM3728"/>
      <c r="AN3728"/>
    </row>
    <row r="3729" spans="1:40" x14ac:dyDescent="0.25">
      <c r="A3729"/>
      <c r="B3729">
        <f t="shared" si="1960"/>
        <v>1795000</v>
      </c>
      <c r="C3729" s="186" t="str">
        <f t="shared" si="1963"/>
        <v>-2.37199534286222E-08+0.00136435796114069i</v>
      </c>
      <c r="D3729" s="158" t="str">
        <f t="shared" si="1964"/>
        <v>-5.95700613885893+0.0104600777020786i</v>
      </c>
      <c r="E3729" t="str">
        <f t="shared" si="1965"/>
        <v>2870</v>
      </c>
      <c r="F3729" t="str">
        <f t="shared" si="1966"/>
        <v>0.777000777000777</v>
      </c>
      <c r="G3729" t="str">
        <f t="shared" si="1961"/>
        <v>0.777000777000777</v>
      </c>
      <c r="H3729" t="str">
        <f t="shared" si="1967"/>
        <v>9.12893344326797+0.208801028899681i</v>
      </c>
      <c r="I3729" t="str">
        <f t="shared" si="1968"/>
        <v>7048.9485164921i</v>
      </c>
      <c r="J3729" t="str">
        <f t="shared" si="1962"/>
        <v>-42499.8498489413+1524.52402851166i</v>
      </c>
      <c r="K3729" t="str">
        <f t="shared" si="1969"/>
        <v>0.00594190018960864-0.165645054556667i</v>
      </c>
      <c r="L3729" t="str">
        <f t="shared" si="1970"/>
        <v>0.000440819609041619-0.0102992568162099i</v>
      </c>
      <c r="M3729" t="str">
        <f t="shared" si="1971"/>
        <v>0.00638271979865026-0.175944311372877i</v>
      </c>
      <c r="N3729" t="str">
        <f t="shared" si="1972"/>
        <v>-7.96066294599805i</v>
      </c>
      <c r="O3729" t="str">
        <f t="shared" si="1973"/>
        <v>-0.106479072209269-0.99431494365792i</v>
      </c>
      <c r="P3729" t="str">
        <f t="shared" si="1974"/>
        <v>1.10647907220927+0.99431494365792i</v>
      </c>
      <c r="Q3729" t="str">
        <f t="shared" si="1975"/>
        <v>-1.10647907220927+6.96634800234013i</v>
      </c>
      <c r="R3729" t="str">
        <f t="shared" si="1976"/>
        <v>0.114612162873924-0.177036092861801i</v>
      </c>
      <c r="S3729" t="str">
        <f t="shared" si="1977"/>
        <v>0.821721676587059i</v>
      </c>
      <c r="T3729" t="str">
        <f t="shared" si="1978"/>
        <v>0.145474395042821+0.0941792986340299i</v>
      </c>
      <c r="U3729" t="str">
        <f t="shared" si="1979"/>
        <v>0.00005-0.000134341979481637i</v>
      </c>
      <c r="V3729" t="str">
        <f t="shared" si="1980"/>
        <v>3.33333333333333E-06-0.000147776177429801i</v>
      </c>
      <c r="W3729" t="str">
        <f t="shared" si="1981"/>
        <v>0.0000140830551543609-0.0000724411857362204i</v>
      </c>
      <c r="X3729" t="str">
        <f t="shared" si="1982"/>
        <v>0.0000141783543250771-0.0000724025249869085i</v>
      </c>
      <c r="Y3729" t="str">
        <f t="shared" si="1983"/>
        <v>0.009+1.12783176263874i</v>
      </c>
      <c r="Z3729" t="str">
        <f t="shared" si="1984"/>
        <v>-0.000897340466533055-0.00018318247213672i</v>
      </c>
      <c r="AA3729" t="str">
        <f t="shared" si="1985"/>
        <v>0.099218705488814-12.4132027806718i</v>
      </c>
      <c r="AB3729" t="str">
        <f t="shared" si="1986"/>
        <v>1.00491714330841+0.650577661548209i</v>
      </c>
      <c r="AC3729" t="str">
        <f t="shared" si="1987"/>
        <v>1.12087954320227-0.172656999845274i</v>
      </c>
      <c r="AD3729" t="str">
        <f t="shared" si="1988"/>
        <v>0.788430223956254+0.701864587836328i</v>
      </c>
      <c r="AE3729" t="str">
        <f t="shared" si="1989"/>
        <v>-0.000578921054688588-0.000774238094223696i</v>
      </c>
      <c r="AF3729" t="str">
        <f t="shared" si="1990"/>
        <v>-15.0859395821269-0.198340951197602i</v>
      </c>
      <c r="AG3729" t="str">
        <f t="shared" si="1991"/>
        <v>1.03182202441606-0.0351766482722162i</v>
      </c>
      <c r="AH3729" t="str">
        <f t="shared" si="1992"/>
        <v>0.00791648247342617+0.0117010568665159i</v>
      </c>
      <c r="AI3729">
        <f t="shared" si="1993"/>
        <v>-36.998711734792018</v>
      </c>
      <c r="AJ3729">
        <f t="shared" si="1994"/>
        <v>55.919238407748949</v>
      </c>
      <c r="AK3729"/>
      <c r="AL3729"/>
      <c r="AM3729"/>
      <c r="AN3729"/>
    </row>
    <row r="3730" spans="1:40" x14ac:dyDescent="0.25">
      <c r="A3730"/>
      <c r="B3730">
        <f t="shared" si="1960"/>
        <v>1796000</v>
      </c>
      <c r="C3730" s="186" t="str">
        <f t="shared" si="1963"/>
        <v>-2.36935465802136E-08+0.0013635982963521i</v>
      </c>
      <c r="D3730" s="158" t="str">
        <f t="shared" si="1964"/>
        <v>-5.95700613865649+0.0104542536053661i</v>
      </c>
      <c r="E3730" t="str">
        <f t="shared" si="1965"/>
        <v>2870</v>
      </c>
      <c r="F3730" t="str">
        <f t="shared" si="1966"/>
        <v>0.777000777000777</v>
      </c>
      <c r="G3730" t="str">
        <f t="shared" si="1961"/>
        <v>0.777000777000777</v>
      </c>
      <c r="H3730" t="str">
        <f t="shared" si="1967"/>
        <v>9.12893916466298+0.208684910810752i</v>
      </c>
      <c r="I3730" t="str">
        <f t="shared" si="1968"/>
        <v>7052.87550730909i</v>
      </c>
      <c r="J3730" t="str">
        <f t="shared" si="1962"/>
        <v>-42547.2177470201+1525.37334551919i</v>
      </c>
      <c r="K3730" t="str">
        <f t="shared" si="1969"/>
        <v>0.00593529339722034-0.165553057096347i</v>
      </c>
      <c r="L3730" t="str">
        <f t="shared" si="1970"/>
        <v>0.00044032975165833-0.010293543218182i</v>
      </c>
      <c r="M3730" t="str">
        <f t="shared" si="1971"/>
        <v>0.00637562314887867-0.175846600314529i</v>
      </c>
      <c r="N3730" t="str">
        <f t="shared" si="1972"/>
        <v>-7.96509785571727i</v>
      </c>
      <c r="O3730" t="str">
        <f t="shared" si="1973"/>
        <v>-0.110887707625514-0.99383294184564i</v>
      </c>
      <c r="P3730" t="str">
        <f t="shared" si="1974"/>
        <v>1.11088770762551+0.99383294184564i</v>
      </c>
      <c r="Q3730" t="str">
        <f t="shared" si="1975"/>
        <v>-1.11088770762551+6.97126491387163i</v>
      </c>
      <c r="R3730" t="str">
        <f t="shared" si="1976"/>
        <v>0.114266575161162-0.177561039016241i</v>
      </c>
      <c r="S3730" t="str">
        <f t="shared" si="1977"/>
        <v>0.822179460250896i</v>
      </c>
      <c r="T3730" t="str">
        <f t="shared" si="1978"/>
        <v>0.145987039219961+0.0939476310907226i</v>
      </c>
      <c r="U3730" t="str">
        <f t="shared" si="1979"/>
        <v>0.0000500000000000001-0.00013426717882491i</v>
      </c>
      <c r="V3730" t="str">
        <f t="shared" si="1980"/>
        <v>3.33333333333333E-06-0.000147693896707401i</v>
      </c>
      <c r="W3730" t="str">
        <f t="shared" si="1981"/>
        <v>0.0000140826337601426-0.0000724030788146686i</v>
      </c>
      <c r="X3730" t="str">
        <f t="shared" si="1982"/>
        <v>0.0000141778289823428-0.0000723644396965549i</v>
      </c>
      <c r="Y3730" t="str">
        <f t="shared" si="1983"/>
        <v>0.009+1.12846008116945i</v>
      </c>
      <c r="Z3730" t="str">
        <f t="shared" si="1984"/>
        <v>-0.00089636917310485-0.000183066187106552i</v>
      </c>
      <c r="AA3730" t="str">
        <f t="shared" si="1985"/>
        <v>0.0991082352108029-12.4062912181596i</v>
      </c>
      <c r="AB3730" t="str">
        <f t="shared" si="1986"/>
        <v>1.00845841888391+0.648977333973387i</v>
      </c>
      <c r="AC3730" t="str">
        <f t="shared" si="1987"/>
        <v>1.12055000870052-0.173196349605722i</v>
      </c>
      <c r="AD3730" t="str">
        <f t="shared" si="1988"/>
        <v>0.791540443890031+0.701503050570695i</v>
      </c>
      <c r="AE3730" t="str">
        <f t="shared" si="1989"/>
        <v>-0.00058109096445716-0.000773710000374158i</v>
      </c>
      <c r="AF3730" t="str">
        <f t="shared" si="1990"/>
        <v>-15.0859453033195-0.198230657205386i</v>
      </c>
      <c r="AG3730" t="str">
        <f t="shared" si="1991"/>
        <v>1.03178902751052-0.0352970146332206i</v>
      </c>
      <c r="AH3730" t="str">
        <f t="shared" si="1992"/>
        <v>0.00794745584832309+0.0116960521324292i</v>
      </c>
      <c r="AI3730">
        <f t="shared" si="1993"/>
        <v>-36.990575453293424</v>
      </c>
      <c r="AJ3730">
        <f t="shared" si="1994"/>
        <v>55.803930856543751</v>
      </c>
      <c r="AK3730"/>
      <c r="AL3730"/>
      <c r="AM3730"/>
      <c r="AN3730"/>
    </row>
    <row r="3731" spans="1:40" x14ac:dyDescent="0.25">
      <c r="A3731"/>
      <c r="B3731">
        <f t="shared" si="1960"/>
        <v>1797000</v>
      </c>
      <c r="C3731" s="186" t="str">
        <f t="shared" si="1963"/>
        <v>-2.36671838044261E-08+0.00136283947704462i</v>
      </c>
      <c r="D3731" s="158" t="str">
        <f t="shared" si="1964"/>
        <v>-5.95700613845437+0.0104484359906754i</v>
      </c>
      <c r="E3731" t="str">
        <f t="shared" si="1965"/>
        <v>2870</v>
      </c>
      <c r="F3731" t="str">
        <f t="shared" si="1966"/>
        <v>0.777000777000777</v>
      </c>
      <c r="G3731" t="str">
        <f t="shared" si="1961"/>
        <v>0.777000777000777</v>
      </c>
      <c r="H3731" t="str">
        <f t="shared" si="1967"/>
        <v>9.12894487651676+0.208568921722582i</v>
      </c>
      <c r="I3731" t="str">
        <f t="shared" si="1968"/>
        <v>7056.80249812607i</v>
      </c>
      <c r="J3731" t="str">
        <f t="shared" si="1962"/>
        <v>-42594.6120265515+1526.22266252671i</v>
      </c>
      <c r="K3731" t="str">
        <f t="shared" si="1969"/>
        <v>0.00592869761329892-0.165461161638851i</v>
      </c>
      <c r="L3731" t="str">
        <f t="shared" si="1970"/>
        <v>0.000439840709849993-0.0102878359443261i</v>
      </c>
      <c r="M3731" t="str">
        <f t="shared" si="1971"/>
        <v>0.00636853832314891-0.175748997583177i</v>
      </c>
      <c r="N3731" t="str">
        <f t="shared" si="1972"/>
        <v>-7.96953276543649i</v>
      </c>
      <c r="O3731" t="str">
        <f t="shared" si="1973"/>
        <v>-0.11529416205886-0.993331392937496i</v>
      </c>
      <c r="P3731" t="str">
        <f t="shared" si="1974"/>
        <v>1.11529416205886+0.993331392937496i</v>
      </c>
      <c r="Q3731" t="str">
        <f t="shared" si="1975"/>
        <v>-1.11529416205886+6.97620137249899i</v>
      </c>
      <c r="R3731" t="str">
        <f t="shared" si="1976"/>
        <v>0.113918141926596-0.178083506247349i</v>
      </c>
      <c r="S3731" t="str">
        <f t="shared" si="1977"/>
        <v>0.822637243914733i</v>
      </c>
      <c r="T3731" t="str">
        <f t="shared" si="1978"/>
        <v>0.146498124765991+0.0937133063063823i</v>
      </c>
      <c r="U3731" t="str">
        <f t="shared" si="1979"/>
        <v>0.0000500000000000001-0.000134192461418775i</v>
      </c>
      <c r="V3731" t="str">
        <f t="shared" si="1980"/>
        <v>3.33333333333333E-06-0.000147611707560652i</v>
      </c>
      <c r="W3731" t="str">
        <f t="shared" si="1981"/>
        <v>0.000014082212163665-0.00007236501537353i</v>
      </c>
      <c r="X3731" t="str">
        <f t="shared" si="1982"/>
        <v>0.0000141773036110313-0.0000723263978623639i</v>
      </c>
      <c r="Y3731" t="str">
        <f t="shared" si="1983"/>
        <v>0.009+1.12908839970017i</v>
      </c>
      <c r="Z3731" t="str">
        <f t="shared" si="1984"/>
        <v>-0.000895399498592655-0.000182950044092959i</v>
      </c>
      <c r="AA3731" t="str">
        <f t="shared" si="1985"/>
        <v>0.0989979493237973-12.3993873479458i</v>
      </c>
      <c r="AB3731" t="str">
        <f t="shared" si="1986"/>
        <v>1.01198892764974+0.647358650542421i</v>
      </c>
      <c r="AC3731" t="str">
        <f t="shared" si="1987"/>
        <v>1.12021752417797-0.173733311224915i</v>
      </c>
      <c r="AD3731" t="str">
        <f t="shared" si="1988"/>
        <v>0.79464894536301+0.701127795387839i</v>
      </c>
      <c r="AE3731" t="str">
        <f t="shared" si="1989"/>
        <v>-0.000583256906154218-0.000773170536032231i</v>
      </c>
      <c r="AF3731" t="str">
        <f t="shared" si="1990"/>
        <v>-15.0859510149711-0.198120485731907i</v>
      </c>
      <c r="AG3731" t="str">
        <f t="shared" si="1991"/>
        <v>1.03175544990784-0.0354171745121517i</v>
      </c>
      <c r="AH3731" t="str">
        <f t="shared" si="1992"/>
        <v>0.00797838856684916+0.0116908904679207i</v>
      </c>
      <c r="AI3731">
        <f t="shared" si="1993"/>
        <v>-36.982505315618816</v>
      </c>
      <c r="AJ3731">
        <f t="shared" si="1994"/>
        <v>55.688617340377164</v>
      </c>
      <c r="AK3731"/>
      <c r="AL3731"/>
      <c r="AM3731"/>
      <c r="AN3731"/>
    </row>
    <row r="3732" spans="1:40" x14ac:dyDescent="0.25">
      <c r="A3732"/>
      <c r="B3732">
        <f t="shared" si="1960"/>
        <v>1798000</v>
      </c>
      <c r="C3732" s="186" t="str">
        <f t="shared" si="1963"/>
        <v>-2.36408650032396E-08+0.00136208150180757i</v>
      </c>
      <c r="D3732" s="158" t="str">
        <f t="shared" si="1964"/>
        <v>-5.95700613825259+0.0104426248471914i</v>
      </c>
      <c r="E3732" t="str">
        <f t="shared" si="1965"/>
        <v>2870</v>
      </c>
      <c r="F3732" t="str">
        <f t="shared" si="1966"/>
        <v>0.777000777000777</v>
      </c>
      <c r="G3732" t="str">
        <f t="shared" si="1961"/>
        <v>0.777000777000777</v>
      </c>
      <c r="H3732" t="str">
        <f t="shared" si="1967"/>
        <v>9.12895057885051+0.208453061420451i</v>
      </c>
      <c r="I3732" t="str">
        <f t="shared" si="1968"/>
        <v>7060.72948894306i</v>
      </c>
      <c r="J3732" t="str">
        <f t="shared" si="1962"/>
        <v>-42642.0326875355+1527.07197953424i</v>
      </c>
      <c r="K3732" t="str">
        <f t="shared" si="1969"/>
        <v>0.00592211281341121-0.165369368014844i</v>
      </c>
      <c r="L3732" t="str">
        <f t="shared" si="1970"/>
        <v>0.000439352481808218-0.0102821349841674i</v>
      </c>
      <c r="M3732" t="str">
        <f t="shared" si="1971"/>
        <v>0.00636146529521943-0.175651502999011i</v>
      </c>
      <c r="N3732" t="str">
        <f t="shared" si="1972"/>
        <v>-7.97396767515571i</v>
      </c>
      <c r="O3732" t="str">
        <f t="shared" si="1973"/>
        <v>-0.119698348841433-0.992810306798149i</v>
      </c>
      <c r="P3732" t="str">
        <f t="shared" si="1974"/>
        <v>1.11969834884143+0.992810306798149i</v>
      </c>
      <c r="Q3732" t="str">
        <f t="shared" si="1975"/>
        <v>-1.11969834884143+6.98115736835756i</v>
      </c>
      <c r="R3732" t="str">
        <f t="shared" si="1976"/>
        <v>0.113566883435641-0.178603480041695i</v>
      </c>
      <c r="S3732" t="str">
        <f t="shared" si="1977"/>
        <v>0.82309502757857i</v>
      </c>
      <c r="T3732" t="str">
        <f t="shared" si="1978"/>
        <v>0.147007636330548+0.0934763370534712i</v>
      </c>
      <c r="U3732" t="str">
        <f t="shared" si="1979"/>
        <v>0.0000500000000000001-0.000134117827124326i</v>
      </c>
      <c r="V3732" t="str">
        <f t="shared" si="1980"/>
        <v>3.33333333333333E-06-0.000147529609836759i</v>
      </c>
      <c r="W3732" t="str">
        <f t="shared" si="1981"/>
        <v>0.0000140817903649788-0.0000723269953399901i</v>
      </c>
      <c r="X3732" t="str">
        <f t="shared" si="1982"/>
        <v>0.0000141767782108071-0.0000722883994115627i</v>
      </c>
      <c r="Y3732" t="str">
        <f t="shared" si="1983"/>
        <v>0.009+1.12971671823089i</v>
      </c>
      <c r="Z3732" t="str">
        <f t="shared" si="1984"/>
        <v>-0.000894431439395047-0.00018283404282603i</v>
      </c>
      <c r="AA3732" t="str">
        <f t="shared" si="1985"/>
        <v>0.0988878474176535-12.3924911571958i</v>
      </c>
      <c r="AB3732" t="str">
        <f t="shared" si="1986"/>
        <v>1.0155085635677+0.645721699485726i</v>
      </c>
      <c r="AC3732" t="str">
        <f t="shared" si="1987"/>
        <v>1.11988210951788-0.174267869317385i</v>
      </c>
      <c r="AD3732" t="str">
        <f t="shared" si="1988"/>
        <v>0.797755668198755+0.700738830765347i</v>
      </c>
      <c r="AE3732" t="str">
        <f t="shared" si="1989"/>
        <v>-0.000585418837198554-0.000772619735045609i</v>
      </c>
      <c r="AF3732" t="str">
        <f t="shared" si="1990"/>
        <v>-15.0859567171031-0.19801043657326i</v>
      </c>
      <c r="AG3732" t="str">
        <f t="shared" si="1991"/>
        <v>1.0317212929385-0.03553712554323i</v>
      </c>
      <c r="AH3732" t="str">
        <f t="shared" si="1992"/>
        <v>0.00800928009983861+0.0116855722530359i</v>
      </c>
      <c r="AI3732">
        <f t="shared" si="1993"/>
        <v>-36.974501031185973</v>
      </c>
      <c r="AJ3732">
        <f t="shared" si="1994"/>
        <v>55.573297716771037</v>
      </c>
      <c r="AK3732"/>
      <c r="AL3732"/>
      <c r="AM3732"/>
      <c r="AN3732"/>
    </row>
    <row r="3733" spans="1:40" x14ac:dyDescent="0.25">
      <c r="A3733"/>
      <c r="B3733">
        <f t="shared" si="1960"/>
        <v>1799000</v>
      </c>
      <c r="C3733" s="186" t="str">
        <f t="shared" si="1963"/>
        <v>-2.36145900789052E-08+0.00136132436923337i</v>
      </c>
      <c r="D3733" s="158" t="str">
        <f t="shared" si="1964"/>
        <v>-5.95700613805115+0.0104368201641225i</v>
      </c>
      <c r="E3733" t="str">
        <f t="shared" si="1965"/>
        <v>2870</v>
      </c>
      <c r="F3733" t="str">
        <f t="shared" si="1966"/>
        <v>0.777000777000777</v>
      </c>
      <c r="G3733" t="str">
        <f t="shared" si="1961"/>
        <v>0.777000777000777</v>
      </c>
      <c r="H3733" t="str">
        <f t="shared" si="1967"/>
        <v>9.1289562716854+0.208337329690117i</v>
      </c>
      <c r="I3733" t="str">
        <f t="shared" si="1968"/>
        <v>7064.65647976005i</v>
      </c>
      <c r="J3733" t="str">
        <f t="shared" si="1962"/>
        <v>-42689.4797299721+1527.92129654177i</v>
      </c>
      <c r="K3733" t="str">
        <f t="shared" si="1969"/>
        <v>0.00591553897319162-0.165277676055365i</v>
      </c>
      <c r="L3733" t="str">
        <f t="shared" si="1970"/>
        <v>0.000438865065729633-0.0102764403272543i</v>
      </c>
      <c r="M3733" t="str">
        <f t="shared" si="1971"/>
        <v>0.00635440403892125-0.175554116382619i</v>
      </c>
      <c r="N3733" t="str">
        <f t="shared" si="1972"/>
        <v>-7.97840258487493i</v>
      </c>
      <c r="O3733" t="str">
        <f t="shared" si="1973"/>
        <v>-0.124100181349961-0.992269693676526i</v>
      </c>
      <c r="P3733" t="str">
        <f t="shared" si="1974"/>
        <v>1.12410018134996+0.992269693676526i</v>
      </c>
      <c r="Q3733" t="str">
        <f t="shared" si="1975"/>
        <v>-1.12410018134996+6.9861328911984i</v>
      </c>
      <c r="R3733" t="str">
        <f t="shared" si="1976"/>
        <v>0.113212820029049-0.179120946074803i</v>
      </c>
      <c r="S3733" t="str">
        <f t="shared" si="1977"/>
        <v>0.823552811242407i</v>
      </c>
      <c r="T3733" t="str">
        <f t="shared" si="1978"/>
        <v>0.147515558692304+0.093236736203604i</v>
      </c>
      <c r="U3733" t="str">
        <f t="shared" si="1979"/>
        <v>0.0000500000000000001-0.000134043275802967i</v>
      </c>
      <c r="V3733" t="str">
        <f t="shared" si="1980"/>
        <v>3.33333333333333E-06-0.000147447603383264i</v>
      </c>
      <c r="W3733" t="str">
        <f t="shared" si="1981"/>
        <v>0.0000140813683641341-0.0000722890186413964i</v>
      </c>
      <c r="X3733" t="str">
        <f t="shared" si="1982"/>
        <v>0.0000141762527813353-0.0000722504442715396i</v>
      </c>
      <c r="Y3733" t="str">
        <f t="shared" si="1983"/>
        <v>0.009+1.13034503676161i</v>
      </c>
      <c r="Z3733" t="str">
        <f t="shared" si="1984"/>
        <v>-0.000893464991920581-0.000182718183036544i</v>
      </c>
      <c r="AA3733" t="str">
        <f t="shared" si="1985"/>
        <v>0.0987779290833619-12.3856026331036i</v>
      </c>
      <c r="AB3733" t="str">
        <f t="shared" si="1986"/>
        <v>1.01901722149096+0.64406656971865i</v>
      </c>
      <c r="AC3733" t="str">
        <f t="shared" si="1987"/>
        <v>1.11954378468652-0.174800008685563i</v>
      </c>
      <c r="AD3733" t="str">
        <f t="shared" si="1988"/>
        <v>0.800860552265166+0.700336165440878i</v>
      </c>
      <c r="AE3733" t="str">
        <f t="shared" si="1989"/>
        <v>-0.000587576715194972-0.000772057631372861i</v>
      </c>
      <c r="AF3733" t="str">
        <f t="shared" si="1990"/>
        <v>-15.0859624097365-0.197900509525995i</v>
      </c>
      <c r="AG3733" t="str">
        <f t="shared" si="1991"/>
        <v>1.03168655794172-0.0356568653678553i</v>
      </c>
      <c r="AH3733" t="str">
        <f t="shared" si="1992"/>
        <v>0.0080401299198869+0.0116800978685797i</v>
      </c>
      <c r="AI3733">
        <f t="shared" si="1993"/>
        <v>-36.966562312022695</v>
      </c>
      <c r="AJ3733">
        <f t="shared" si="1994"/>
        <v>55.45797184351359</v>
      </c>
      <c r="AK3733"/>
      <c r="AL3733"/>
      <c r="AM3733"/>
      <c r="AN3733"/>
    </row>
    <row r="3734" spans="1:40" x14ac:dyDescent="0.25">
      <c r="A3734"/>
      <c r="B3734">
        <f t="shared" si="1960"/>
        <v>1800000</v>
      </c>
      <c r="C3734" s="186" t="str">
        <f t="shared" si="1963"/>
        <v>-2.35883589339459E-08+0.00136056807791759i</v>
      </c>
      <c r="D3734" s="158" t="str">
        <f t="shared" si="1964"/>
        <v>-5.95700613785004+0.0104310219307015i</v>
      </c>
      <c r="E3734" t="str">
        <f t="shared" si="1965"/>
        <v>2870</v>
      </c>
      <c r="F3734" t="str">
        <f t="shared" si="1966"/>
        <v>0.777000777000777</v>
      </c>
      <c r="G3734" t="str">
        <f t="shared" si="1961"/>
        <v>0.777000777000777</v>
      </c>
      <c r="H3734" t="str">
        <f t="shared" si="1967"/>
        <v>9.12896195504248+0.20822172631781i</v>
      </c>
      <c r="I3734" t="str">
        <f t="shared" si="1968"/>
        <v>7068.58347057703i</v>
      </c>
      <c r="J3734" t="str">
        <f t="shared" si="1962"/>
        <v>-42736.9531538612+1528.7706135493i</v>
      </c>
      <c r="K3734" t="str">
        <f t="shared" si="1969"/>
        <v>0.0059089760683421-0.165186085591826i</v>
      </c>
      <c r="L3734" t="str">
        <f t="shared" si="1970"/>
        <v>0.000438378459815844-0.0102707519631582i</v>
      </c>
      <c r="M3734" t="str">
        <f t="shared" si="1971"/>
        <v>0.00634735452815794-0.175456837554984i</v>
      </c>
      <c r="N3734" t="str">
        <f t="shared" si="1972"/>
        <v>-7.98283749459414i</v>
      </c>
      <c r="O3734" t="str">
        <f t="shared" si="1973"/>
        <v>-0.128499573007468-0.991709564205619i</v>
      </c>
      <c r="P3734" t="str">
        <f t="shared" si="1974"/>
        <v>1.12849957300747+0.991709564205619i</v>
      </c>
      <c r="Q3734" t="str">
        <f t="shared" si="1975"/>
        <v>-1.12849957300747+6.99112793038852i</v>
      </c>
      <c r="R3734" t="str">
        <f t="shared" si="1976"/>
        <v>0.112855972120851-0.17963589021141i</v>
      </c>
      <c r="S3734" t="str">
        <f t="shared" si="1977"/>
        <v>0.824010594906244i</v>
      </c>
      <c r="T3734" t="str">
        <f t="shared" si="1978"/>
        <v>0.148021876759617+0.0929945167260249i</v>
      </c>
      <c r="U3734" t="str">
        <f t="shared" si="1979"/>
        <v>0.0000499999999999999-0.00013396880731641i</v>
      </c>
      <c r="V3734" t="str">
        <f t="shared" si="1980"/>
        <v>3.33333333333333E-06-0.000147365688048051i</v>
      </c>
      <c r="W3734" t="str">
        <f t="shared" si="1981"/>
        <v>0.0000140809461611816-0.0000722510852052579i</v>
      </c>
      <c r="X3734" t="str">
        <f t="shared" si="1982"/>
        <v>0.0000141757273222823-0.0000722125323698443i</v>
      </c>
      <c r="Y3734" t="str">
        <f t="shared" si="1983"/>
        <v>0.009+1.13097335529233i</v>
      </c>
      <c r="Z3734" t="str">
        <f t="shared" si="1984"/>
        <v>-0.000892500152587792-0.00018260246445597i</v>
      </c>
      <c r="AA3734" t="str">
        <f t="shared" si="1985"/>
        <v>0.0986681939130512-12.3787217628913i</v>
      </c>
      <c r="AB3734" t="str">
        <f t="shared" si="1986"/>
        <v>1.02251479716852+0.642393350830949i</v>
      </c>
      <c r="AC3734" t="str">
        <f t="shared" si="1987"/>
        <v>1.11920256973106-0.175329714320109i</v>
      </c>
      <c r="AD3734" t="str">
        <f t="shared" si="1988"/>
        <v>0.803963537475515+0.699919808411941i</v>
      </c>
      <c r="AE3734" t="str">
        <f t="shared" si="1989"/>
        <v>-0.000589730497934347-0.000771484259082642i</v>
      </c>
      <c r="AF3734" t="str">
        <f t="shared" si="1990"/>
        <v>-15.0859680928925-0.197790704387108i</v>
      </c>
      <c r="AG3734" t="str">
        <f t="shared" si="1991"/>
        <v>1.03165124626547-0.0357763916346321i</v>
      </c>
      <c r="AH3734" t="str">
        <f t="shared" si="1992"/>
        <v>0.00807093750134533+0.0116744676961133i</v>
      </c>
      <c r="AI3734">
        <f t="shared" si="1993"/>
        <v>-36.958688872741405</v>
      </c>
      <c r="AJ3734">
        <f t="shared" si="1994"/>
        <v>55.342639578662272</v>
      </c>
      <c r="AK3734"/>
      <c r="AL3734"/>
      <c r="AM3734"/>
      <c r="AN3734"/>
    </row>
    <row r="3735" spans="1:40" x14ac:dyDescent="0.25">
      <c r="A3735"/>
      <c r="B3735">
        <f t="shared" si="1960"/>
        <v>1801000</v>
      </c>
      <c r="C3735" s="186" t="str">
        <f t="shared" si="1963"/>
        <v>-2.35621714711552E-08+0.0013598126264589i</v>
      </c>
      <c r="D3735" s="158" t="str">
        <f t="shared" si="1964"/>
        <v>-5.95700613764927+0.0104252301361849i</v>
      </c>
      <c r="E3735" t="str">
        <f t="shared" si="1965"/>
        <v>2870</v>
      </c>
      <c r="F3735" t="str">
        <f t="shared" si="1966"/>
        <v>0.777000777000777</v>
      </c>
      <c r="G3735" t="str">
        <f t="shared" si="1961"/>
        <v>0.777000777000777</v>
      </c>
      <c r="H3735" t="str">
        <f t="shared" si="1967"/>
        <v>9.1289676289428+0.208106251090237i</v>
      </c>
      <c r="I3735" t="str">
        <f t="shared" si="1968"/>
        <v>7072.51046139402i</v>
      </c>
      <c r="J3735" t="str">
        <f t="shared" si="1962"/>
        <v>-42784.4529592029+1529.61993055682i</v>
      </c>
      <c r="K3735" t="str">
        <f t="shared" si="1969"/>
        <v>0.00590242407463184-0.165094596456013i</v>
      </c>
      <c r="L3735" t="str">
        <f t="shared" si="1970"/>
        <v>0.000437892662273435-0.0102650698814733i</v>
      </c>
      <c r="M3735" t="str">
        <f t="shared" si="1971"/>
        <v>0.00634031673690528-0.175359666337486i</v>
      </c>
      <c r="N3735" t="str">
        <f t="shared" si="1972"/>
        <v>-7.98727240431336i</v>
      </c>
      <c r="O3735" t="str">
        <f t="shared" si="1973"/>
        <v>-0.132896437285014-0.991129929402271i</v>
      </c>
      <c r="P3735" t="str">
        <f t="shared" si="1974"/>
        <v>1.13289643728501+0.991129929402271i</v>
      </c>
      <c r="Q3735" t="str">
        <f t="shared" si="1975"/>
        <v>-1.13289643728501+6.99614247491109i</v>
      </c>
      <c r="R3735" t="str">
        <f t="shared" si="1976"/>
        <v>0.112496360196291-0.180148298505733i</v>
      </c>
      <c r="S3735" t="str">
        <f t="shared" si="1977"/>
        <v>0.824468378570081i</v>
      </c>
      <c r="T3735" t="str">
        <f t="shared" si="1978"/>
        <v>0.148526575571181+0.0927496916860718i</v>
      </c>
      <c r="U3735" t="str">
        <f t="shared" si="1979"/>
        <v>0.0000499999999999999-0.000133894421526673i</v>
      </c>
      <c r="V3735" t="str">
        <f t="shared" si="1980"/>
        <v>3.33333333333333E-06-0.000147283863679341i</v>
      </c>
      <c r="W3735" t="str">
        <f t="shared" si="1981"/>
        <v>0.0000140805237561718-0.0000722131949592444i</v>
      </c>
      <c r="X3735" t="str">
        <f t="shared" si="1982"/>
        <v>0.0000141752018333157-0.0000721746636341877i</v>
      </c>
      <c r="Y3735" t="str">
        <f t="shared" si="1983"/>
        <v>0.009+1.13160167382304i</v>
      </c>
      <c r="Z3735" t="str">
        <f t="shared" si="1984"/>
        <v>-0.000891536917825159-0.000182486886816468i</v>
      </c>
      <c r="AA3735" t="str">
        <f t="shared" si="1985"/>
        <v>0.0985586414999815-12.3718485338098i</v>
      </c>
      <c r="AB3735" t="str">
        <f t="shared" si="1986"/>
        <v>1.02600118724974+0.640702133076185i</v>
      </c>
      <c r="AC3735" t="str">
        <f t="shared" si="1987"/>
        <v>1.11885848477756-0.175856971400265i</v>
      </c>
      <c r="AD3735" t="str">
        <f t="shared" si="1988"/>
        <v>0.807064563789564+0.699489768935602i</v>
      </c>
      <c r="AE3735" t="str">
        <f t="shared" si="1989"/>
        <v>-0.000591880143393827-0.000770899652352929i</v>
      </c>
      <c r="AF3735" t="str">
        <f t="shared" si="1990"/>
        <v>-15.0859737665921-0.197681020954052i</v>
      </c>
      <c r="AG3735" t="str">
        <f t="shared" si="1991"/>
        <v>1.03161535926642-0.035895701999402i</v>
      </c>
      <c r="AH3735" t="str">
        <f t="shared" si="1992"/>
        <v>0.00810170232031757+0.011668682117953i</v>
      </c>
      <c r="AI3735">
        <f t="shared" si="1993"/>
        <v>-36.950880430512534</v>
      </c>
      <c r="AJ3735">
        <f t="shared" si="1994"/>
        <v>55.227300780544851</v>
      </c>
      <c r="AK3735"/>
      <c r="AL3735"/>
      <c r="AM3735"/>
      <c r="AN3735"/>
    </row>
    <row r="3736" spans="1:40" x14ac:dyDescent="0.25">
      <c r="A3736"/>
      <c r="B3736">
        <f t="shared" si="1960"/>
        <v>1802000</v>
      </c>
      <c r="C3736" s="186" t="str">
        <f t="shared" si="1963"/>
        <v>-2.35360275935959E-08+0.00135905801345909i</v>
      </c>
      <c r="D3736" s="158" t="str">
        <f t="shared" si="1964"/>
        <v>-5.95700613744884+0.010419444769853i</v>
      </c>
      <c r="E3736" t="str">
        <f t="shared" si="1965"/>
        <v>2870</v>
      </c>
      <c r="F3736" t="str">
        <f t="shared" si="1966"/>
        <v>0.777000777000777</v>
      </c>
      <c r="G3736" t="str">
        <f t="shared" si="1961"/>
        <v>0.777000777000777</v>
      </c>
      <c r="H3736" t="str">
        <f t="shared" si="1967"/>
        <v>9.12897329340731+0.207990903794574i</v>
      </c>
      <c r="I3736" t="str">
        <f t="shared" si="1968"/>
        <v>7076.43745221101i</v>
      </c>
      <c r="J3736" t="str">
        <f t="shared" si="1962"/>
        <v>-42831.9791459971+1530.46924756435i</v>
      </c>
      <c r="K3736" t="str">
        <f t="shared" si="1969"/>
        <v>0.00589588296789719-0.16500320848008i</v>
      </c>
      <c r="L3736" t="str">
        <f t="shared" si="1970"/>
        <v>0.000437407671313946-0.0102593940718168i</v>
      </c>
      <c r="M3736" t="str">
        <f t="shared" si="1971"/>
        <v>0.00633329063921114-0.175262602551897i</v>
      </c>
      <c r="N3736" t="str">
        <f t="shared" si="1972"/>
        <v>-7.99170731403258i</v>
      </c>
      <c r="O3736" t="str">
        <f t="shared" si="1973"/>
        <v>-0.137290687703339-0.990530800666968i</v>
      </c>
      <c r="P3736" t="str">
        <f t="shared" si="1974"/>
        <v>1.13729068770334+0.990530800666968i</v>
      </c>
      <c r="Q3736" t="str">
        <f t="shared" si="1975"/>
        <v>-1.13729068770334+7.00117651336561i</v>
      </c>
      <c r="R3736" t="str">
        <f t="shared" si="1976"/>
        <v>0.112134004809777-0.18065815720169i</v>
      </c>
      <c r="S3736" t="str">
        <f t="shared" si="1977"/>
        <v>0.824926162233916i</v>
      </c>
      <c r="T3736" t="str">
        <f t="shared" si="1978"/>
        <v>0.149029640296642+0.0925022742436488i</v>
      </c>
      <c r="U3736" t="str">
        <f t="shared" si="1979"/>
        <v>0.00005-0.000133820118296081i</v>
      </c>
      <c r="V3736" t="str">
        <f t="shared" si="1980"/>
        <v>3.33333333333333E-06-0.000147202130125689i</v>
      </c>
      <c r="W3736" t="str">
        <f t="shared" si="1981"/>
        <v>0.0000140801011491551-0.0000721753478311854i</v>
      </c>
      <c r="X3736" t="str">
        <f t="shared" si="1982"/>
        <v>0.0000141746763141038-0.0000721368379924398i</v>
      </c>
      <c r="Y3736" t="str">
        <f t="shared" si="1983"/>
        <v>0.009+1.13222999235376i</v>
      </c>
      <c r="Z3736" t="str">
        <f t="shared" si="1984"/>
        <v>-0.00089057528407105-0.000182371449850883i</v>
      </c>
      <c r="AA3736" t="str">
        <f t="shared" si="1985"/>
        <v>0.0984492714385403-12.3649829331379i</v>
      </c>
      <c r="AB3736" t="str">
        <f t="shared" si="1986"/>
        <v>1.02947628928856+0.638993007361167i</v>
      </c>
      <c r="AC3736" t="str">
        <f t="shared" si="1987"/>
        <v>1.11851155002882-0.176381765294141i</v>
      </c>
      <c r="AD3736" t="str">
        <f t="shared" si="1988"/>
        <v>0.810163571214656+0.699046056528309i</v>
      </c>
      <c r="AE3736" t="str">
        <f t="shared" si="1989"/>
        <v>-0.000594025609736899-0.000770303845470233i</v>
      </c>
      <c r="AF3736" t="str">
        <f t="shared" si="1990"/>
        <v>-15.0859794308561-0.197571459024721i</v>
      </c>
      <c r="AG3736" t="str">
        <f t="shared" si="1991"/>
        <v>1.03157889830985-0.0360147941252705i</v>
      </c>
      <c r="AH3736" t="str">
        <f t="shared" si="1992"/>
        <v>0.00813242385465493+0.0116627415171672i</v>
      </c>
      <c r="AI3736">
        <f t="shared" si="1993"/>
        <v>-36.943136705039549</v>
      </c>
      <c r="AJ3736">
        <f t="shared" si="1994"/>
        <v>55.111955307760354</v>
      </c>
      <c r="AK3736"/>
      <c r="AL3736"/>
      <c r="AM3736"/>
      <c r="AN3736"/>
    </row>
    <row r="3737" spans="1:40" x14ac:dyDescent="0.25">
      <c r="A3737"/>
      <c r="B3737">
        <f t="shared" ref="B3737:B3800" si="1995">B3736+1000</f>
        <v>1803000</v>
      </c>
      <c r="C3737" s="186" t="str">
        <f t="shared" si="1963"/>
        <v>-2.35099272046007E-08+0.00135830423752307i</v>
      </c>
      <c r="D3737" s="158" t="str">
        <f t="shared" si="1964"/>
        <v>-5.95700613724873+0.0104136658210102i</v>
      </c>
      <c r="E3737" t="str">
        <f t="shared" si="1965"/>
        <v>2870</v>
      </c>
      <c r="F3737" t="str">
        <f t="shared" si="1966"/>
        <v>0.777000777000777</v>
      </c>
      <c r="G3737" t="str">
        <f t="shared" si="1961"/>
        <v>0.777000777000777</v>
      </c>
      <c r="H3737" t="str">
        <f t="shared" si="1967"/>
        <v>9.12897894845691+0.207875684218466i</v>
      </c>
      <c r="I3737" t="str">
        <f t="shared" si="1968"/>
        <v>7080.364443028i</v>
      </c>
      <c r="J3737" t="str">
        <f t="shared" si="1962"/>
        <v>-42879.5317142439+1531.31856457188i</v>
      </c>
      <c r="K3737" t="str">
        <f t="shared" si="1969"/>
        <v>0.00588935272404119-0.164911921496553i</v>
      </c>
      <c r="L3737" t="str">
        <f t="shared" si="1970"/>
        <v>0.000436923485153852-0.0102537245238288i</v>
      </c>
      <c r="M3737" t="str">
        <f t="shared" si="1971"/>
        <v>0.00632627620919504-0.175165646020382i</v>
      </c>
      <c r="N3737" t="str">
        <f t="shared" si="1972"/>
        <v>-7.9961422237518i</v>
      </c>
      <c r="O3737" t="str">
        <f t="shared" si="1973"/>
        <v>-0.141682237834602-0.989912189783609i</v>
      </c>
      <c r="P3737" t="str">
        <f t="shared" si="1974"/>
        <v>1.1416822378346+0.989912189783609i</v>
      </c>
      <c r="Q3737" t="str">
        <f t="shared" si="1975"/>
        <v>-1.1416822378346+7.00623003396819i</v>
      </c>
      <c r="R3737" t="str">
        <f t="shared" si="1976"/>
        <v>0.111768926582825-0.181165452733094i</v>
      </c>
      <c r="S3737" t="str">
        <f t="shared" si="1977"/>
        <v>0.825383945897753i</v>
      </c>
      <c r="T3737" t="str">
        <f t="shared" si="1978"/>
        <v>0.149531056237194+0.0922522776516884i</v>
      </c>
      <c r="U3737" t="str">
        <f t="shared" si="1979"/>
        <v>0.00005-0.000133745897487265i</v>
      </c>
      <c r="V3737" t="str">
        <f t="shared" si="1980"/>
        <v>3.33333333333333E-06-0.000147120487235991i</v>
      </c>
      <c r="W3737" t="str">
        <f t="shared" si="1981"/>
        <v>0.0000140796783401819-0.0000721375437490726i</v>
      </c>
      <c r="X3737" t="str">
        <f t="shared" si="1982"/>
        <v>0.0000141741507643163-0.0000720990553726332i</v>
      </c>
      <c r="Y3737" t="str">
        <f t="shared" si="1983"/>
        <v>0.009+1.13285831088448i</v>
      </c>
      <c r="Z3737" t="str">
        <f t="shared" si="1984"/>
        <v>-0.000889615247773745-0.000182256153292746i</v>
      </c>
      <c r="AA3737" t="str">
        <f t="shared" si="1985"/>
        <v>0.0983400833242409-12.3581249481829i</v>
      </c>
      <c r="AB3737" t="str">
        <f t="shared" si="1986"/>
        <v>1.03294000174765+0.637266065235332i</v>
      </c>
      <c r="AC3737" t="str">
        <f t="shared" si="1987"/>
        <v>1.1181617857624-0.176904081558996i</v>
      </c>
      <c r="AD3737" t="str">
        <f t="shared" si="1988"/>
        <v>0.81326049980674+0.698588680965563i</v>
      </c>
      <c r="AE3737" t="str">
        <f t="shared" si="1989"/>
        <v>-0.000596166855313536-0.000769696872828826i</v>
      </c>
      <c r="AF3737" t="str">
        <f t="shared" si="1990"/>
        <v>-15.0859850857056-0.197462018397456i</v>
      </c>
      <c r="AG3737" t="str">
        <f t="shared" si="1991"/>
        <v>1.03154186476971-0.036133665682635i</v>
      </c>
      <c r="AH3737" t="str">
        <f t="shared" si="1992"/>
        <v>0.00816310158395201+0.0116566462775741i</v>
      </c>
      <c r="AI3737">
        <f t="shared" si="1993"/>
        <v>-36.935457418533943</v>
      </c>
      <c r="AJ3737">
        <f t="shared" si="1994"/>
        <v>54.996603019180569</v>
      </c>
      <c r="AK3737"/>
      <c r="AL3737"/>
      <c r="AM3737"/>
      <c r="AN3737"/>
    </row>
    <row r="3738" spans="1:40" x14ac:dyDescent="0.25">
      <c r="A3738"/>
      <c r="B3738">
        <f t="shared" si="1995"/>
        <v>1804000</v>
      </c>
      <c r="C3738" s="186" t="str">
        <f t="shared" si="1963"/>
        <v>-2.34838702077689E-08+0.00135755129725882i</v>
      </c>
      <c r="D3738" s="158" t="str">
        <f t="shared" si="1964"/>
        <v>-5.95700613704896+0.0104078932789843i</v>
      </c>
      <c r="E3738" t="str">
        <f t="shared" si="1965"/>
        <v>2870</v>
      </c>
      <c r="F3738" t="str">
        <f t="shared" si="1966"/>
        <v>0.777000777000777</v>
      </c>
      <c r="G3738" t="str">
        <f t="shared" si="1961"/>
        <v>0.777000777000777</v>
      </c>
      <c r="H3738" t="str">
        <f t="shared" si="1967"/>
        <v>9.12898459411247+0.207760592150032i</v>
      </c>
      <c r="I3738" t="str">
        <f t="shared" si="1968"/>
        <v>7084.29143384498i</v>
      </c>
      <c r="J3738" t="str">
        <f t="shared" si="1962"/>
        <v>-42927.1106639433+1532.16788157941i</v>
      </c>
      <c r="K3738" t="str">
        <f t="shared" si="1969"/>
        <v>0.00588283331903353-0.164820735338327i</v>
      </c>
      <c r="L3738" t="str">
        <f t="shared" si="1970"/>
        <v>0.000436440102014567-0.010248061227172i</v>
      </c>
      <c r="M3738" t="str">
        <f t="shared" si="1971"/>
        <v>0.0063192734210481-0.175068796565499i</v>
      </c>
      <c r="N3738" t="str">
        <f t="shared" si="1972"/>
        <v>-8.00057713347102i</v>
      </c>
      <c r="O3738" t="str">
        <f t="shared" si="1973"/>
        <v>-0.146071001304076-0.989274108919274i</v>
      </c>
      <c r="P3738" t="str">
        <f t="shared" si="1974"/>
        <v>1.14607100130408+0.989274108919274i</v>
      </c>
      <c r="Q3738" t="str">
        <f t="shared" si="1975"/>
        <v>-1.14607100130408+7.01130302455175i</v>
      </c>
      <c r="R3738" t="str">
        <f t="shared" si="1976"/>
        <v>0.111401146202004-0.181670171723845i</v>
      </c>
      <c r="S3738" t="str">
        <f t="shared" si="1977"/>
        <v>0.82584172956159i</v>
      </c>
      <c r="T3738" t="str">
        <f t="shared" si="1978"/>
        <v>0.150030808826171+0.0919997152546065i</v>
      </c>
      <c r="U3738" t="str">
        <f t="shared" si="1979"/>
        <v>0.00005-0.000133671758963159i</v>
      </c>
      <c r="V3738" t="str">
        <f t="shared" si="1980"/>
        <v>3.33333333333333E-06-0.000147038934859475i</v>
      </c>
      <c r="W3738" t="str">
        <f t="shared" si="1981"/>
        <v>0.0000140792553293032-0.0000720997826410546i</v>
      </c>
      <c r="X3738" t="str">
        <f t="shared" si="1982"/>
        <v>0.0000141736251836242-0.0000720613157029567i</v>
      </c>
      <c r="Y3738" t="str">
        <f t="shared" si="1983"/>
        <v>0.009+1.1334866294152i</v>
      </c>
      <c r="Z3738" t="str">
        <f t="shared" si="1984"/>
        <v>-0.000888656805391323-0.000182140996876276i</v>
      </c>
      <c r="AA3738" t="str">
        <f t="shared" si="1985"/>
        <v>0.0982310767537177-12.3512745662801i</v>
      </c>
      <c r="AB3738" t="str">
        <f t="shared" si="1986"/>
        <v>1.03639222400249+0.635521398880075i</v>
      </c>
      <c r="AC3738" t="str">
        <f t="shared" si="1987"/>
        <v>1.11780921232848-0.177423905941507i</v>
      </c>
      <c r="AD3738" t="str">
        <f t="shared" si="1988"/>
        <v>0.816355289671561+0.698117652281699i</v>
      </c>
      <c r="AE3738" t="str">
        <f t="shared" si="1989"/>
        <v>-0.00059830383866032-0.000769078768929941i</v>
      </c>
      <c r="AF3738" t="str">
        <f t="shared" si="1990"/>
        <v>-15.0859907311614-0.197352698871048i</v>
      </c>
      <c r="AG3738" t="str">
        <f t="shared" si="1991"/>
        <v>1.0315042600285-0.0362523143492167i</v>
      </c>
      <c r="AH3738" t="str">
        <f t="shared" si="1992"/>
        <v>0.00819373498954273+0.0116503967837395i</v>
      </c>
      <c r="AI3738">
        <f t="shared" si="1993"/>
        <v>-36.927842295690354</v>
      </c>
      <c r="AJ3738">
        <f t="shared" si="1994"/>
        <v>54.881243773950473</v>
      </c>
      <c r="AK3738"/>
      <c r="AL3738"/>
      <c r="AM3738"/>
      <c r="AN3738"/>
    </row>
    <row r="3739" spans="1:40" x14ac:dyDescent="0.25">
      <c r="A3739"/>
      <c r="B3739">
        <f t="shared" si="1995"/>
        <v>1805000</v>
      </c>
      <c r="C3739" s="186" t="str">
        <f t="shared" si="1963"/>
        <v>-2.34578565069673E-08+0.00135679919127741i</v>
      </c>
      <c r="D3739" s="158" t="str">
        <f t="shared" si="1964"/>
        <v>-5.95700613684953+0.0104021271331268i</v>
      </c>
      <c r="E3739" t="str">
        <f t="shared" si="1965"/>
        <v>2870</v>
      </c>
      <c r="F3739" t="str">
        <f t="shared" si="1966"/>
        <v>0.777000777000777</v>
      </c>
      <c r="G3739" t="str">
        <f t="shared" si="1961"/>
        <v>0.777000777000777</v>
      </c>
      <c r="H3739" t="str">
        <f t="shared" si="1967"/>
        <v>9.12899023039478+0.207645627377859i</v>
      </c>
      <c r="I3739" t="str">
        <f t="shared" si="1968"/>
        <v>7088.21842466197i</v>
      </c>
      <c r="J3739" t="str">
        <f t="shared" si="1962"/>
        <v>-42974.7159950953+1533.01719858693i</v>
      </c>
      <c r="K3739" t="str">
        <f t="shared" si="1969"/>
        <v>0.00587632472891027-0.164729649838664i</v>
      </c>
      <c r="L3739" t="str">
        <f t="shared" si="1970"/>
        <v>0.000435957520122398-0.0102424041715318i</v>
      </c>
      <c r="M3739" t="str">
        <f t="shared" si="1971"/>
        <v>0.00631228224903267-0.174972054010196i</v>
      </c>
      <c r="N3739" t="str">
        <f t="shared" si="1972"/>
        <v>-8.00501204319024i</v>
      </c>
      <c r="O3739" t="str">
        <f t="shared" si="1973"/>
        <v>-0.150456891791837-0.98861657062399i</v>
      </c>
      <c r="P3739" t="str">
        <f t="shared" si="1974"/>
        <v>1.15045689179184+0.98861657062399i</v>
      </c>
      <c r="Q3739" t="str">
        <f t="shared" si="1975"/>
        <v>-1.15045689179184+7.01639547256625i</v>
      </c>
      <c r="R3739" t="str">
        <f t="shared" si="1976"/>
        <v>0.111030684416904-0.182172300988064i</v>
      </c>
      <c r="S3739" t="str">
        <f t="shared" si="1977"/>
        <v>0.826299513225427i</v>
      </c>
      <c r="T3739" t="str">
        <f t="shared" si="1978"/>
        <v>0.150528883629593+0.0917446004867738i</v>
      </c>
      <c r="U3739" t="str">
        <f t="shared" si="1979"/>
        <v>0.00005-0.000133597702587002i</v>
      </c>
      <c r="V3739" t="str">
        <f t="shared" si="1980"/>
        <v>3.33333333333333E-06-0.000146957472845702i</v>
      </c>
      <c r="W3739" t="str">
        <f t="shared" si="1981"/>
        <v>0.000014078832116569-0.0000720620644354408i</v>
      </c>
      <c r="X3739" t="str">
        <f t="shared" si="1982"/>
        <v>0.0000141730995716986-0.0000720236189117603i</v>
      </c>
      <c r="Y3739" t="str">
        <f t="shared" si="1983"/>
        <v>0.009+1.13411494794592i</v>
      </c>
      <c r="Z3739" t="str">
        <f t="shared" si="1984"/>
        <v>-0.000887699953391699-0.000182025980336358i</v>
      </c>
      <c r="AA3739" t="str">
        <f t="shared" si="1985"/>
        <v>0.0981222513247225-12.3444317747931i</v>
      </c>
      <c r="AB3739" t="str">
        <f t="shared" si="1986"/>
        <v>1.03983285634512+0.633759101098181i</v>
      </c>
      <c r="AC3739" t="str">
        <f t="shared" si="1987"/>
        <v>1.11745385014787-0.17794122437797i</v>
      </c>
      <c r="AD3739" t="str">
        <f t="shared" si="1988"/>
        <v>0.8194478809656+0.697632980769608i</v>
      </c>
      <c r="AE3739" t="str">
        <f t="shared" si="1989"/>
        <v>-0.000600436518500525-0.000768449568381008i</v>
      </c>
      <c r="AF3739" t="str">
        <f t="shared" si="1990"/>
        <v>-15.0859963672443-0.197243500244732i</v>
      </c>
      <c r="AG3739" t="str">
        <f t="shared" si="1991"/>
        <v>1.03146608547728-0.0363707378100838i</v>
      </c>
      <c r="AH3739" t="str">
        <f t="shared" si="1992"/>
        <v>0.00822432355449554+0.0116439934209747i</v>
      </c>
      <c r="AI3739">
        <f t="shared" si="1993"/>
        <v>-36.92029106366229</v>
      </c>
      <c r="AJ3739">
        <f t="shared" si="1994"/>
        <v>54.765877431491596</v>
      </c>
      <c r="AK3739"/>
      <c r="AL3739"/>
      <c r="AM3739"/>
      <c r="AN3739"/>
    </row>
    <row r="3740" spans="1:40" x14ac:dyDescent="0.25">
      <c r="A3740"/>
      <c r="B3740">
        <f t="shared" si="1995"/>
        <v>1806000</v>
      </c>
      <c r="C3740" s="186" t="str">
        <f t="shared" si="1963"/>
        <v>-2.34318860063282E-08+0.00135604791819298i</v>
      </c>
      <c r="D3740" s="158" t="str">
        <f t="shared" si="1964"/>
        <v>-5.95700613665042+0.0103963673728129i</v>
      </c>
      <c r="E3740" t="str">
        <f t="shared" si="1965"/>
        <v>2870</v>
      </c>
      <c r="F3740" t="str">
        <f t="shared" si="1966"/>
        <v>0.777000777000777</v>
      </c>
      <c r="G3740" t="str">
        <f t="shared" si="1961"/>
        <v>0.777000777000777</v>
      </c>
      <c r="H3740" t="str">
        <f t="shared" si="1967"/>
        <v>9.12899585732454+0.207530789690996i</v>
      </c>
      <c r="I3740" t="str">
        <f t="shared" si="1968"/>
        <v>7092.14541547896i</v>
      </c>
      <c r="J3740" t="str">
        <f t="shared" si="1962"/>
        <v>-43022.3477076998+1533.86651559446i</v>
      </c>
      <c r="K3740" t="str">
        <f t="shared" si="1969"/>
        <v>0.00586982692977376-0.164638664831193i</v>
      </c>
      <c r="L3740" t="str">
        <f t="shared" si="1970"/>
        <v>0.000435475737708549-0.0102367533466165i</v>
      </c>
      <c r="M3740" t="str">
        <f t="shared" si="1971"/>
        <v>0.00630530266748231-0.174875418177809i</v>
      </c>
      <c r="N3740" t="str">
        <f t="shared" si="1972"/>
        <v>-8.00944695290946i</v>
      </c>
      <c r="O3740" t="str">
        <f t="shared" si="1973"/>
        <v>-0.154839823034477-0.987939587830477i</v>
      </c>
      <c r="P3740" t="str">
        <f t="shared" si="1974"/>
        <v>1.15483982303448+0.987939587830477i</v>
      </c>
      <c r="Q3740" t="str">
        <f t="shared" si="1975"/>
        <v>-1.15483982303448+7.02150736507898i</v>
      </c>
      <c r="R3740" t="str">
        <f t="shared" si="1976"/>
        <v>0.110657562038082-0.182671827530233i</v>
      </c>
      <c r="S3740" t="str">
        <f t="shared" si="1977"/>
        <v>0.826757296889264i</v>
      </c>
      <c r="T3740" t="str">
        <f t="shared" si="1978"/>
        <v>0.151025266346717+0.0914869468709607i</v>
      </c>
      <c r="U3740" t="str">
        <f t="shared" si="1979"/>
        <v>0.00005-0.000133523728222336i</v>
      </c>
      <c r="V3740" t="str">
        <f t="shared" si="1980"/>
        <v>3.33333333333333E-06-0.000146876101044569i</v>
      </c>
      <c r="W3740" t="str">
        <f t="shared" si="1981"/>
        <v>0.0000140784087020302-0.0000720243890606984i</v>
      </c>
      <c r="X3740" t="str">
        <f t="shared" si="1982"/>
        <v>0.0000141725739282129-0.0000719859649275516i</v>
      </c>
      <c r="Y3740" t="str">
        <f t="shared" si="1983"/>
        <v>0.009+1.13474326647663i</v>
      </c>
      <c r="Z3740" t="str">
        <f t="shared" si="1984"/>
        <v>-0.000886744688252563-0.000181911103408574i</v>
      </c>
      <c r="AA3740" t="str">
        <f t="shared" si="1985"/>
        <v>0.098013606636122-12.3375965611133i</v>
      </c>
      <c r="AB3740" t="str">
        <f t="shared" si="1986"/>
        <v>1.04326179998797+0.631979265303094i</v>
      </c>
      <c r="AC3740" t="str">
        <f t="shared" si="1987"/>
        <v>1.11709571970993-0.178456022994521i</v>
      </c>
      <c r="AD3740" t="str">
        <f t="shared" si="1988"/>
        <v>0.822538213897252+0.69713467698044i</v>
      </c>
      <c r="AE3740" t="str">
        <f t="shared" si="1989"/>
        <v>-0.000602564853744246-0.000767809305894838i</v>
      </c>
      <c r="AF3740" t="str">
        <f t="shared" si="1990"/>
        <v>-15.086001993975-0.197134422318183i</v>
      </c>
      <c r="AG3740" t="str">
        <f t="shared" si="1991"/>
        <v>1.03142734251564-0.036488933757683i</v>
      </c>
      <c r="AH3740" t="str">
        <f t="shared" si="1992"/>
        <v>0.00825486676360935+0.011637436575333i</v>
      </c>
      <c r="AI3740">
        <f t="shared" si="1993"/>
        <v>-36.912803452038638</v>
      </c>
      <c r="AJ3740">
        <f t="shared" si="1994"/>
        <v>54.650503851499934</v>
      </c>
      <c r="AK3740"/>
      <c r="AL3740"/>
      <c r="AM3740"/>
      <c r="AN3740"/>
    </row>
    <row r="3741" spans="1:40" x14ac:dyDescent="0.25">
      <c r="A3741"/>
      <c r="B3741">
        <f t="shared" si="1995"/>
        <v>1807000</v>
      </c>
      <c r="C3741" s="186" t="str">
        <f t="shared" si="1963"/>
        <v>-2.34059586102505E-08+0.00135529747662277i</v>
      </c>
      <c r="D3741" s="158" t="str">
        <f t="shared" si="1964"/>
        <v>-5.95700613645165+0.0103906139874412i</v>
      </c>
      <c r="E3741" t="str">
        <f t="shared" si="1965"/>
        <v>2870</v>
      </c>
      <c r="F3741" t="str">
        <f t="shared" si="1966"/>
        <v>0.777000777000777</v>
      </c>
      <c r="G3741" t="str">
        <f t="shared" si="1961"/>
        <v>0.777000777000777</v>
      </c>
      <c r="H3741" t="str">
        <f t="shared" si="1967"/>
        <v>9.12900147492247+0.207416078878962i</v>
      </c>
      <c r="I3741" t="str">
        <f t="shared" si="1968"/>
        <v>7096.07240629595i</v>
      </c>
      <c r="J3741" t="str">
        <f t="shared" si="1962"/>
        <v>-43070.0058017568+1534.71583260199i</v>
      </c>
      <c r="K3741" t="str">
        <f t="shared" si="1969"/>
        <v>0.00586333989779216-0.164547780149911i</v>
      </c>
      <c r="L3741" t="str">
        <f t="shared" si="1970"/>
        <v>0.000434994753009098-0.0102311087421566i</v>
      </c>
      <c r="M3741" t="str">
        <f t="shared" si="1971"/>
        <v>0.00629833465080126-0.174778888892068i</v>
      </c>
      <c r="N3741" t="str">
        <f t="shared" si="1972"/>
        <v>-8.01388186262868i</v>
      </c>
      <c r="O3741" t="str">
        <f t="shared" si="1973"/>
        <v>-0.15921970882678-0.987243173853897i</v>
      </c>
      <c r="P3741" t="str">
        <f t="shared" si="1974"/>
        <v>1.15921970882678+0.987243173853897i</v>
      </c>
      <c r="Q3741" t="str">
        <f t="shared" si="1975"/>
        <v>-1.15921970882678+7.02663868877478i</v>
      </c>
      <c r="R3741" t="str">
        <f t="shared" si="1976"/>
        <v>0.110281799935039-0.183168738545285i</v>
      </c>
      <c r="S3741" t="str">
        <f t="shared" si="1977"/>
        <v>0.827215080553101i</v>
      </c>
      <c r="T3741" t="str">
        <f t="shared" si="1978"/>
        <v>0.151519942810548+0.0912267680168043i</v>
      </c>
      <c r="U3741" t="str">
        <f t="shared" si="1979"/>
        <v>0.00005-0.000133449835733004i</v>
      </c>
      <c r="V3741" t="str">
        <f t="shared" si="1980"/>
        <v>3.33333333333333E-06-0.000146794819306304i</v>
      </c>
      <c r="W3741" t="str">
        <f t="shared" si="1981"/>
        <v>0.0000140779850857374-0.000071986756445454i</v>
      </c>
      <c r="X3741" t="str">
        <f t="shared" si="1982"/>
        <v>0.0000141720482528408-0.0000719483536789972i</v>
      </c>
      <c r="Y3741" t="str">
        <f t="shared" si="1983"/>
        <v>0.009+1.13537158500735i</v>
      </c>
      <c r="Z3741" t="str">
        <f t="shared" si="1984"/>
        <v>-0.000885791006461323-0.000181796365829165i</v>
      </c>
      <c r="AA3741" t="str">
        <f t="shared" si="1985"/>
        <v>0.097905142287886-12.3307689126598i</v>
      </c>
      <c r="AB3741" t="str">
        <f t="shared" si="1986"/>
        <v>1.04667895706739+0.630181985508315i</v>
      </c>
      <c r="AC3741" t="str">
        <f t="shared" si="1987"/>
        <v>1.1167348415705-0.178968288107309i</v>
      </c>
      <c r="AD3741" t="str">
        <f t="shared" si="1988"/>
        <v>0.825626228727855+0.696622751723396i</v>
      </c>
      <c r="AE3741" t="str">
        <f t="shared" si="1989"/>
        <v>-0.000604688803488489-0.000767158016288889i</v>
      </c>
      <c r="AF3741" t="str">
        <f t="shared" si="1990"/>
        <v>-15.0860076113741-0.197025464891521i</v>
      </c>
      <c r="AG3741" t="str">
        <f t="shared" si="1991"/>
        <v>1.03138803255161-0.0366068998918648i</v>
      </c>
      <c r="AH3741" t="str">
        <f t="shared" si="1992"/>
        <v>0.00828536410340952+0.0116307266336095i</v>
      </c>
      <c r="AI3741">
        <f t="shared" si="1993"/>
        <v>-36.905379192818884</v>
      </c>
      <c r="AJ3741">
        <f t="shared" si="1994"/>
        <v>54.535122893951169</v>
      </c>
      <c r="AK3741"/>
      <c r="AL3741"/>
      <c r="AM3741"/>
      <c r="AN3741"/>
    </row>
    <row r="3742" spans="1:40" x14ac:dyDescent="0.25">
      <c r="A3742"/>
      <c r="B3742">
        <f t="shared" si="1995"/>
        <v>1808000</v>
      </c>
      <c r="C3742" s="186" t="str">
        <f t="shared" si="1963"/>
        <v>-2.33800742233961E-08+0.00135454786518703i</v>
      </c>
      <c r="D3742" s="158" t="str">
        <f t="shared" si="1964"/>
        <v>-5.95700613625319+0.0103848669664339i</v>
      </c>
      <c r="E3742" t="str">
        <f t="shared" si="1965"/>
        <v>2870</v>
      </c>
      <c r="F3742" t="str">
        <f t="shared" si="1966"/>
        <v>0.777000777000777</v>
      </c>
      <c r="G3742" t="str">
        <f t="shared" si="1961"/>
        <v>0.777000777000777</v>
      </c>
      <c r="H3742" t="str">
        <f t="shared" si="1967"/>
        <v>9.12900708320914+0.207301494731738i</v>
      </c>
      <c r="I3742" t="str">
        <f t="shared" si="1968"/>
        <v>7099.99939711293i</v>
      </c>
      <c r="J3742" t="str">
        <f t="shared" si="1962"/>
        <v>-43117.6902772665+1535.56514960952i</v>
      </c>
      <c r="K3742" t="str">
        <f t="shared" si="1969"/>
        <v>0.00585686360919932-0.164456995629177i</v>
      </c>
      <c r="L3742" t="str">
        <f t="shared" si="1970"/>
        <v>0.000434514564264979-0.0102254703479054i</v>
      </c>
      <c r="M3742" t="str">
        <f t="shared" si="1971"/>
        <v>0.0062913781734643-0.174682465977082i</v>
      </c>
      <c r="N3742" t="str">
        <f t="shared" si="1972"/>
        <v>-8.01831677234789i</v>
      </c>
      <c r="O3742" t="str">
        <f t="shared" si="1973"/>
        <v>-0.163596463023431-0.986527342391595i</v>
      </c>
      <c r="P3742" t="str">
        <f t="shared" si="1974"/>
        <v>1.16359646302343+0.986527342391595i</v>
      </c>
      <c r="Q3742" t="str">
        <f t="shared" si="1975"/>
        <v>-1.16359646302343+7.03178942995629i</v>
      </c>
      <c r="R3742" t="str">
        <f t="shared" si="1976"/>
        <v>0.109903419034181-0.183663021418691i</v>
      </c>
      <c r="S3742" t="str">
        <f t="shared" si="1977"/>
        <v>0.827672864216938i</v>
      </c>
      <c r="T3742" t="str">
        <f t="shared" si="1978"/>
        <v>0.152012898988345+0.0909640776192549i</v>
      </c>
      <c r="U3742" t="str">
        <f t="shared" si="1979"/>
        <v>0.00005-0.000133376024983152i</v>
      </c>
      <c r="V3742" t="str">
        <f t="shared" si="1980"/>
        <v>3.33333333333333E-06-0.000146713627481467i</v>
      </c>
      <c r="W3742" t="str">
        <f t="shared" si="1981"/>
        <v>0.0000140775612677412-0.0000719491665184911i</v>
      </c>
      <c r="X3742" t="str">
        <f t="shared" si="1982"/>
        <v>0.0000141715225452573-0.000071910785094921i</v>
      </c>
      <c r="Y3742" t="str">
        <f t="shared" si="1983"/>
        <v>0.009+1.13599990353807i</v>
      </c>
      <c r="Z3742" t="str">
        <f t="shared" si="1984"/>
        <v>-0.000884838904515129-0.000181681767335054i</v>
      </c>
      <c r="AA3742" t="str">
        <f t="shared" si="1985"/>
        <v>0.097796857881097-12.3239488168798i</v>
      </c>
      <c r="AB3742" t="str">
        <f t="shared" si="1986"/>
        <v>1.05008423064713+0.628367356316682i</v>
      </c>
      <c r="AC3742" t="str">
        <f t="shared" si="1987"/>
        <v>1.11637123634989-0.179478006222639i</v>
      </c>
      <c r="AD3742" t="str">
        <f t="shared" si="1988"/>
        <v>0.828711865772783+0.69609721606538i</v>
      </c>
      <c r="AE3742" t="str">
        <f t="shared" si="1989"/>
        <v>-0.00060680832701731-0.000766495734484454i</v>
      </c>
      <c r="AF3742" t="str">
        <f t="shared" si="1990"/>
        <v>-15.0860132194623-0.196916627765304i</v>
      </c>
      <c r="AG3742" t="str">
        <f t="shared" si="1991"/>
        <v>1.0313481570017-0.0367246339199138i</v>
      </c>
      <c r="AH3742" t="str">
        <f t="shared" si="1992"/>
        <v>0.00831581506214367+0.011623863983337i</v>
      </c>
      <c r="AI3742">
        <f t="shared" si="1993"/>
        <v>-36.898018020390623</v>
      </c>
      <c r="AJ3742">
        <f t="shared" si="1994"/>
        <v>54.419734419097587</v>
      </c>
      <c r="AK3742"/>
      <c r="AL3742"/>
      <c r="AM3742"/>
      <c r="AN3742"/>
    </row>
    <row r="3743" spans="1:40" x14ac:dyDescent="0.25">
      <c r="A3743"/>
      <c r="B3743">
        <f t="shared" si="1995"/>
        <v>1809000</v>
      </c>
      <c r="C3743" s="186" t="str">
        <f t="shared" si="1963"/>
        <v>-2.33542327506906E-08+0.0013537990825091i</v>
      </c>
      <c r="D3743" s="158" t="str">
        <f t="shared" si="1964"/>
        <v>-5.95700613605508+0.0103791262992364i</v>
      </c>
      <c r="E3743" t="str">
        <f t="shared" si="1965"/>
        <v>2870</v>
      </c>
      <c r="F3743" t="str">
        <f t="shared" si="1966"/>
        <v>0.777000777000777</v>
      </c>
      <c r="G3743" t="str">
        <f t="shared" si="1961"/>
        <v>0.777000777000777</v>
      </c>
      <c r="H3743" t="str">
        <f t="shared" si="1967"/>
        <v>9.12901268220517+0.20718703703977i</v>
      </c>
      <c r="I3743" t="str">
        <f t="shared" si="1968"/>
        <v>7103.92638792992i</v>
      </c>
      <c r="J3743" t="str">
        <f t="shared" si="1962"/>
        <v>-43165.4011342287+1536.41446661704i</v>
      </c>
      <c r="K3743" t="str">
        <f t="shared" si="1969"/>
        <v>0.00585039804029471-0.164366311103716i</v>
      </c>
      <c r="L3743" t="str">
        <f t="shared" si="1970"/>
        <v>0.00043403516972198-0.0102198381536385i</v>
      </c>
      <c r="M3743" t="str">
        <f t="shared" si="1971"/>
        <v>0.00628443321001669-0.174586149257354i</v>
      </c>
      <c r="N3743" t="str">
        <f t="shared" si="1972"/>
        <v>-8.02275168206712i</v>
      </c>
      <c r="O3743" t="str">
        <f t="shared" si="1973"/>
        <v>-0.167969999540742-0.98579210752282i</v>
      </c>
      <c r="P3743" t="str">
        <f t="shared" si="1974"/>
        <v>1.16796999954074+0.98579210752282i</v>
      </c>
      <c r="Q3743" t="str">
        <f t="shared" si="1975"/>
        <v>-1.16796999954074+7.0369595745443i</v>
      </c>
      <c r="R3743" t="str">
        <f t="shared" si="1976"/>
        <v>0.109522440316797-0.18415466372651i</v>
      </c>
      <c r="S3743" t="str">
        <f t="shared" si="1977"/>
        <v>0.828130647880775i</v>
      </c>
      <c r="T3743" t="str">
        <f t="shared" si="1978"/>
        <v>0.152504120982101+0.0906988894570326i</v>
      </c>
      <c r="U3743" t="str">
        <f t="shared" si="1979"/>
        <v>0.00005-0.000133302295837224i</v>
      </c>
      <c r="V3743" t="str">
        <f t="shared" si="1980"/>
        <v>3.33333333333333E-06-0.000146632525420947i</v>
      </c>
      <c r="W3743" t="str">
        <f t="shared" si="1981"/>
        <v>0.0000140771372480921-0.0000719116192087507i</v>
      </c>
      <c r="X3743" t="str">
        <f t="shared" si="1982"/>
        <v>0.0000141709968051383-0.0000718732591043041i</v>
      </c>
      <c r="Y3743" t="str">
        <f t="shared" si="1983"/>
        <v>0.009+1.13662822206879i</v>
      </c>
      <c r="Z3743" t="str">
        <f t="shared" si="1984"/>
        <v>-0.000883888378920806-0.000181567307663839i</v>
      </c>
      <c r="AA3743" t="str">
        <f t="shared" si="1985"/>
        <v>0.0976887530179401-12.3171362612483i</v>
      </c>
      <c r="AB3743" t="str">
        <f t="shared" si="1986"/>
        <v>1.05347752472167+0.6265354729097i</v>
      </c>
      <c r="AC3743" t="str">
        <f t="shared" si="1987"/>
        <v>1.11600492473081-0.179985164037118i</v>
      </c>
      <c r="AD3743" t="str">
        <f t="shared" si="1988"/>
        <v>0.831795065402531+0.695558081330759i</v>
      </c>
      <c r="AE3743" t="str">
        <f t="shared" si="1989"/>
        <v>-0.000608923383801916-0.000765822495505912i</v>
      </c>
      <c r="AF3743" t="str">
        <f t="shared" si="1990"/>
        <v>-15.0860188182602-0.196807910740534i</v>
      </c>
      <c r="AG3743" t="str">
        <f t="shared" si="1991"/>
        <v>1.03130771729081-0.0368421335565762i</v>
      </c>
      <c r="AH3743" t="str">
        <f t="shared" si="1992"/>
        <v>0.00834621912977789+0.0116168490127857i</v>
      </c>
      <c r="AI3743">
        <f t="shared" si="1993"/>
        <v>-36.890719671505423</v>
      </c>
      <c r="AJ3743">
        <f t="shared" si="1994"/>
        <v>54.304338287472518</v>
      </c>
      <c r="AK3743"/>
      <c r="AL3743"/>
      <c r="AM3743"/>
      <c r="AN3743"/>
    </row>
    <row r="3744" spans="1:40" x14ac:dyDescent="0.25">
      <c r="A3744"/>
      <c r="B3744">
        <f t="shared" si="1995"/>
        <v>1810000</v>
      </c>
      <c r="C3744" s="186" t="str">
        <f t="shared" si="1963"/>
        <v>-2.33284340973221E-08+0.00135305112721533i</v>
      </c>
      <c r="D3744" s="158" t="str">
        <f t="shared" si="1964"/>
        <v>-5.95700613585729+0.0103733919753175i</v>
      </c>
      <c r="E3744" t="str">
        <f t="shared" si="1965"/>
        <v>2870</v>
      </c>
      <c r="F3744" t="str">
        <f t="shared" si="1966"/>
        <v>0.777000777000777</v>
      </c>
      <c r="G3744" t="str">
        <f t="shared" si="1961"/>
        <v>0.777000777000777</v>
      </c>
      <c r="H3744" t="str">
        <f t="shared" si="1967"/>
        <v>9.12901827193102+0.207072705593963i</v>
      </c>
      <c r="I3744" t="str">
        <f t="shared" si="1968"/>
        <v>7107.85337874691i</v>
      </c>
      <c r="J3744" t="str">
        <f t="shared" si="1962"/>
        <v>-43213.1383726434+1537.26378362457i</v>
      </c>
      <c r="K3744" t="str">
        <f t="shared" si="1969"/>
        <v>0.00584394316744313-0.164275726408616i</v>
      </c>
      <c r="L3744" t="str">
        <f t="shared" si="1970"/>
        <v>0.000433556567630707-0.010214212149154i</v>
      </c>
      <c r="M3744" t="str">
        <f t="shared" si="1971"/>
        <v>0.00627749973507384-0.17448993855777i</v>
      </c>
      <c r="N3744" t="str">
        <f t="shared" si="1972"/>
        <v>-8.02718659178633i</v>
      </c>
      <c r="O3744" t="str">
        <f t="shared" si="1973"/>
        <v>-0.172340232358239-0.985037483708467i</v>
      </c>
      <c r="P3744" t="str">
        <f t="shared" si="1974"/>
        <v>1.17234023235824+0.985037483708467i</v>
      </c>
      <c r="Q3744" t="str">
        <f t="shared" si="1975"/>
        <v>-1.17234023235824+7.04214910807786i</v>
      </c>
      <c r="R3744" t="str">
        <f t="shared" si="1976"/>
        <v>0.109138884817049-0.18464365323541i</v>
      </c>
      <c r="S3744" t="str">
        <f t="shared" si="1977"/>
        <v>0.828588431544612i</v>
      </c>
      <c r="T3744" t="str">
        <f t="shared" si="1978"/>
        <v>0.152993595028996+0.0904312173910867i</v>
      </c>
      <c r="U3744" t="str">
        <f t="shared" si="1979"/>
        <v>0.0000500000000000001-0.000133228648159966i</v>
      </c>
      <c r="V3744" t="str">
        <f t="shared" si="1980"/>
        <v>3.33333333333333E-06-0.000146551512975963i</v>
      </c>
      <c r="W3744" t="str">
        <f t="shared" si="1981"/>
        <v>0.0000140767130268408-0.0000718741144453305i</v>
      </c>
      <c r="X3744" t="str">
        <f t="shared" si="1982"/>
        <v>0.0000141704710321608-0.000071835775636284i</v>
      </c>
      <c r="Y3744" t="str">
        <f t="shared" si="1983"/>
        <v>0.009+1.13725654059951i</v>
      </c>
      <c r="Z3744" t="str">
        <f t="shared" si="1984"/>
        <v>-0.000882939426194811-0.000181452986553777i</v>
      </c>
      <c r="AA3744" t="str">
        <f t="shared" si="1985"/>
        <v>0.0975808273016974-12.3103312332681i</v>
      </c>
      <c r="AB3744" t="str">
        <f t="shared" si="1986"/>
        <v>1.05685874421933+0.624686431036904i</v>
      </c>
      <c r="AC3744" t="str">
        <f t="shared" si="1987"/>
        <v>1.11563592745635-0.180489748437734i</v>
      </c>
      <c r="AD3744" t="str">
        <f t="shared" si="1988"/>
        <v>0.834875768043728+0.695005359101089i</v>
      </c>
      <c r="AE3744" t="str">
        <f t="shared" si="1989"/>
        <v>-0.00061103393350071-0.000765138334479949i</v>
      </c>
      <c r="AF3744" t="str">
        <f t="shared" si="1990"/>
        <v>-15.0860244077883-0.196699313618646i</v>
      </c>
      <c r="AG3744" t="str">
        <f t="shared" si="1991"/>
        <v>1.03126671485221-0.0369593965240845i</v>
      </c>
      <c r="AH3744" t="str">
        <f t="shared" si="1992"/>
        <v>0.0083765757979918+0.0116096821109601i</v>
      </c>
      <c r="AI3744">
        <f t="shared" si="1993"/>
        <v>-36.883483885256808</v>
      </c>
      <c r="AJ3744">
        <f t="shared" si="1994"/>
        <v>54.188934359892102</v>
      </c>
      <c r="AK3744"/>
      <c r="AL3744"/>
      <c r="AM3744"/>
      <c r="AN3744"/>
    </row>
    <row r="3745" spans="1:40" x14ac:dyDescent="0.25">
      <c r="A3745"/>
      <c r="B3745">
        <f t="shared" si="1995"/>
        <v>1811000</v>
      </c>
      <c r="C3745" s="186" t="str">
        <f t="shared" si="1963"/>
        <v>-2.33026781687413E-08+0.00135230399793515i</v>
      </c>
      <c r="D3745" s="158" t="str">
        <f t="shared" si="1964"/>
        <v>-5.95700613565982+0.0103676639841695i</v>
      </c>
      <c r="E3745" t="str">
        <f t="shared" si="1965"/>
        <v>2870</v>
      </c>
      <c r="F3745" t="str">
        <f t="shared" si="1966"/>
        <v>0.777000777000777</v>
      </c>
      <c r="G3745" t="str">
        <f t="shared" si="1961"/>
        <v>0.777000777000777</v>
      </c>
      <c r="H3745" t="str">
        <f t="shared" si="1967"/>
        <v>9.12902385240716+0.206958500185685i</v>
      </c>
      <c r="I3745" t="str">
        <f t="shared" si="1968"/>
        <v>7111.78036956389i</v>
      </c>
      <c r="J3745" t="str">
        <f t="shared" si="1962"/>
        <v>-43260.9019925107+1538.1131006321i</v>
      </c>
      <c r="K3745" t="str">
        <f t="shared" si="1969"/>
        <v>0.0058374989670743-0.164185241379325i</v>
      </c>
      <c r="L3745" t="str">
        <f t="shared" si="1970"/>
        <v>0.000433078756246577-0.0102085923242721i</v>
      </c>
      <c r="M3745" t="str">
        <f t="shared" si="1971"/>
        <v>0.00627057772332088-0.174393833703597i</v>
      </c>
      <c r="N3745" t="str">
        <f t="shared" si="1972"/>
        <v>-8.03162150150555i</v>
      </c>
      <c r="O3745" t="str">
        <f t="shared" si="1973"/>
        <v>-0.176707075520502-0.984263485790767i</v>
      </c>
      <c r="P3745" t="str">
        <f t="shared" si="1974"/>
        <v>1.1767070755205+0.984263485790767i</v>
      </c>
      <c r="Q3745" t="str">
        <f t="shared" si="1975"/>
        <v>-1.1767070755205+7.04735801571478i</v>
      </c>
      <c r="R3745" t="str">
        <f t="shared" si="1976"/>
        <v>0.108752773619944-0.185129977902682i</v>
      </c>
      <c r="S3745" t="str">
        <f t="shared" si="1977"/>
        <v>0.829046215208449i</v>
      </c>
      <c r="T3745" t="str">
        <f t="shared" si="1978"/>
        <v>0.153481307501842+0.0901610753630358i</v>
      </c>
      <c r="U3745" t="str">
        <f t="shared" si="1979"/>
        <v>0.0000500000000000001-0.000133155081816421i</v>
      </c>
      <c r="V3745" t="str">
        <f t="shared" si="1980"/>
        <v>3.33333333333333E-06-0.000146470589998063i</v>
      </c>
      <c r="W3745" t="str">
        <f t="shared" si="1981"/>
        <v>0.0000140762886040379-0.0000718366521574854i</v>
      </c>
      <c r="X3745" t="str">
        <f t="shared" si="1982"/>
        <v>0.0000141699452260029-0.0000717983346201556i</v>
      </c>
      <c r="Y3745" t="str">
        <f t="shared" si="1983"/>
        <v>0.009+1.13788485913022i</v>
      </c>
      <c r="Z3745" t="str">
        <f t="shared" si="1984"/>
        <v>-0.000881992042863224-0.000181338803743801i</v>
      </c>
      <c r="AA3745" t="str">
        <f t="shared" si="1985"/>
        <v>0.0974730803367445-12.303533720469i</v>
      </c>
      <c r="AB3745" t="str">
        <f t="shared" si="1986"/>
        <v>1.06022779500537+0.622820327005081i</v>
      </c>
      <c r="AC3745" t="str">
        <f t="shared" si="1987"/>
        <v>1.11526426532795-0.180991746501948i</v>
      </c>
      <c r="AD3745" t="str">
        <f t="shared" si="1988"/>
        <v>0.837953914180269+0.694439061214761i</v>
      </c>
      <c r="AE3745" t="str">
        <f t="shared" si="1989"/>
        <v>-0.000613139935959434-0.000764443286634709i</v>
      </c>
      <c r="AF3745" t="str">
        <f t="shared" si="1990"/>
        <v>-15.086029988067-0.196590836201516i</v>
      </c>
      <c r="AG3745" t="str">
        <f t="shared" si="1991"/>
        <v>1.0312251511275-0.0370764205521857i</v>
      </c>
      <c r="AH3745" t="str">
        <f t="shared" si="1992"/>
        <v>0.00840688456017523+0.0116023636675963i</v>
      </c>
      <c r="AI3745">
        <f t="shared" si="1993"/>
        <v>-36.876310403057751</v>
      </c>
      <c r="AJ3745">
        <f t="shared" si="1994"/>
        <v>54.07352249745265</v>
      </c>
      <c r="AK3745"/>
      <c r="AL3745"/>
      <c r="AM3745"/>
      <c r="AN3745"/>
    </row>
    <row r="3746" spans="1:40" x14ac:dyDescent="0.25">
      <c r="A3746"/>
      <c r="B3746">
        <f t="shared" si="1995"/>
        <v>1812000</v>
      </c>
      <c r="C3746" s="186" t="str">
        <f t="shared" si="1963"/>
        <v>-2.32769648706586E-08+0.00135155769330098i</v>
      </c>
      <c r="D3746" s="158" t="str">
        <f t="shared" si="1964"/>
        <v>-5.95700613546269+0.0103619423153075i</v>
      </c>
      <c r="E3746" t="str">
        <f t="shared" si="1965"/>
        <v>2870</v>
      </c>
      <c r="F3746" t="str">
        <f t="shared" si="1966"/>
        <v>0.777000777000777</v>
      </c>
      <c r="G3746" t="str">
        <f t="shared" si="1961"/>
        <v>0.777000777000777</v>
      </c>
      <c r="H3746" t="str">
        <f t="shared" si="1967"/>
        <v>9.12902942365398+0.206844420606761i</v>
      </c>
      <c r="I3746" t="str">
        <f t="shared" si="1968"/>
        <v>7115.70736038088i</v>
      </c>
      <c r="J3746" t="str">
        <f t="shared" si="1962"/>
        <v>-43308.6919938306+1538.96241763963i</v>
      </c>
      <c r="K3746" t="str">
        <f t="shared" si="1969"/>
        <v>0.00583106541568292-0.164094855851655i</v>
      </c>
      <c r="L3746" t="str">
        <f t="shared" si="1970"/>
        <v>0.000432601733829806-0.0102029786688357i</v>
      </c>
      <c r="M3746" t="str">
        <f t="shared" si="1971"/>
        <v>0.00626366714951273-0.174297834520491i</v>
      </c>
      <c r="N3746" t="str">
        <f t="shared" si="1972"/>
        <v>-8.03605641122477i</v>
      </c>
      <c r="O3746" t="str">
        <f t="shared" si="1973"/>
        <v>-0.181070443138739-0.983470128993017i</v>
      </c>
      <c r="P3746" t="str">
        <f t="shared" si="1974"/>
        <v>1.18107044313874+0.983470128993017i</v>
      </c>
      <c r="Q3746" t="str">
        <f t="shared" si="1975"/>
        <v>-1.18107044313874+7.05258628223175i</v>
      </c>
      <c r="R3746" t="str">
        <f t="shared" si="1976"/>
        <v>0.108364127859342-0.185613625876219i</v>
      </c>
      <c r="S3746" t="str">
        <f t="shared" si="1977"/>
        <v>0.829503998872284i</v>
      </c>
      <c r="T3746" t="str">
        <f t="shared" si="1978"/>
        <v>0.153967244909508+0.0898884773936317i</v>
      </c>
      <c r="U3746" t="str">
        <f t="shared" si="1979"/>
        <v>0.0000500000000000001-0.000133081596671931i</v>
      </c>
      <c r="V3746" t="str">
        <f t="shared" si="1980"/>
        <v>3.33333333333333E-06-0.000146389756339124i</v>
      </c>
      <c r="W3746" t="str">
        <f t="shared" si="1981"/>
        <v>0.0000140758639797343-0.000071799232274626i</v>
      </c>
      <c r="X3746" t="str">
        <f t="shared" si="1982"/>
        <v>0.0000141694193863441-0.0000717609359853695i</v>
      </c>
      <c r="Y3746" t="str">
        <f t="shared" si="1983"/>
        <v>0.009+1.13851317766094i</v>
      </c>
      <c r="Z3746" t="str">
        <f t="shared" si="1984"/>
        <v>-0.00088104622546171-0.00018122475897351i</v>
      </c>
      <c r="AA3746" t="str">
        <f t="shared" si="1985"/>
        <v>0.0973655117285502-12.296743710409i</v>
      </c>
      <c r="AB3746" t="str">
        <f t="shared" si="1986"/>
        <v>1.06358458388492+0.620937257667658i</v>
      </c>
      <c r="AC3746" t="str">
        <f t="shared" si="1987"/>
        <v>1.11488995920337-0.181491145497758i</v>
      </c>
      <c r="AD3746" t="str">
        <f t="shared" si="1988"/>
        <v>0.84102944435438+0.693859199766788i</v>
      </c>
      <c r="AE3746" t="str">
        <f t="shared" si="1989"/>
        <v>-0.000615241351211295-0.000763737387299156i</v>
      </c>
      <c r="AF3746" t="str">
        <f t="shared" si="1990"/>
        <v>-15.0860355591167-0.196482478291454i</v>
      </c>
      <c r="AG3746" t="str">
        <f t="shared" si="1991"/>
        <v>1.03118302756659-0.0371932033781719i</v>
      </c>
      <c r="AH3746" t="str">
        <f t="shared" si="1992"/>
        <v>0.00843714491142448+0.0115948940731619i</v>
      </c>
      <c r="AI3746">
        <f t="shared" si="1993"/>
        <v>-36.869198968617397</v>
      </c>
      <c r="AJ3746">
        <f t="shared" si="1994"/>
        <v>53.958102561535547</v>
      </c>
      <c r="AK3746"/>
      <c r="AL3746"/>
      <c r="AM3746"/>
      <c r="AN3746"/>
    </row>
    <row r="3747" spans="1:40" x14ac:dyDescent="0.25">
      <c r="A3747"/>
      <c r="B3747">
        <f t="shared" si="1995"/>
        <v>1813000</v>
      </c>
      <c r="C3747" s="186" t="str">
        <f t="shared" si="1963"/>
        <v>-2.32512941090448E-08+0.00135081221194825i</v>
      </c>
      <c r="D3747" s="158" t="str">
        <f t="shared" si="1964"/>
        <v>-5.95700613526588+0.0103562269582699i</v>
      </c>
      <c r="E3747" t="str">
        <f t="shared" si="1965"/>
        <v>2870</v>
      </c>
      <c r="F3747" t="str">
        <f t="shared" si="1966"/>
        <v>0.777000777000777</v>
      </c>
      <c r="G3747" t="str">
        <f t="shared" si="1961"/>
        <v>0.777000777000777</v>
      </c>
      <c r="H3747" t="str">
        <f t="shared" si="1967"/>
        <v>9.12903498569183+0.206730466649477i</v>
      </c>
      <c r="I3747" t="str">
        <f t="shared" si="1968"/>
        <v>7119.63435119787i</v>
      </c>
      <c r="J3747" t="str">
        <f t="shared" si="1962"/>
        <v>-43356.5083766031+1539.81173464715i</v>
      </c>
      <c r="K3747" t="str">
        <f t="shared" si="1969"/>
        <v>0.00582464248982823-0.164004569661774i</v>
      </c>
      <c r="L3747" t="str">
        <f t="shared" si="1970"/>
        <v>0.000432125498645384-0.0101973711727094i</v>
      </c>
      <c r="M3747" t="str">
        <f t="shared" si="1971"/>
        <v>0.00625676798847361-0.174201940834483i</v>
      </c>
      <c r="N3747" t="str">
        <f t="shared" si="1972"/>
        <v>-8.04049132094399i</v>
      </c>
      <c r="O3747" t="str">
        <f t="shared" si="1973"/>
        <v>-0.185430249392524-0.982657428919268i</v>
      </c>
      <c r="P3747" t="str">
        <f t="shared" si="1974"/>
        <v>1.18543024939252+0.982657428919268i</v>
      </c>
      <c r="Q3747" t="str">
        <f t="shared" si="1975"/>
        <v>-1.18543024939252+7.05783389202472i</v>
      </c>
      <c r="R3747" t="str">
        <f t="shared" si="1976"/>
        <v>0.107972968715952-0.186094585494464i</v>
      </c>
      <c r="S3747" t="str">
        <f t="shared" si="1977"/>
        <v>0.829961782536121i</v>
      </c>
      <c r="T3747" t="str">
        <f t="shared" si="1978"/>
        <v>0.154451393897306+0.0896134375812083i</v>
      </c>
      <c r="U3747" t="str">
        <f t="shared" si="1979"/>
        <v>0.0000500000000000001-0.000133008192592134i</v>
      </c>
      <c r="V3747" t="str">
        <f t="shared" si="1980"/>
        <v>3.33333333333333E-06-0.000146309011851347i</v>
      </c>
      <c r="W3747" t="str">
        <f t="shared" si="1981"/>
        <v>0.0000140754391539806-0.0000717618547263182i</v>
      </c>
      <c r="X3747" t="str">
        <f t="shared" si="1982"/>
        <v>0.0000141688935128642-0.0000717235796615308i</v>
      </c>
      <c r="Y3747" t="str">
        <f t="shared" si="1983"/>
        <v>0.009+1.13914149619166i</v>
      </c>
      <c r="Z3747" t="str">
        <f t="shared" si="1984"/>
        <v>-0.000880101970535466-0.000181110851983156i</v>
      </c>
      <c r="AA3747" t="str">
        <f t="shared" si="1985"/>
        <v>0.0972581210836693-12.2899611906731i</v>
      </c>
      <c r="AB3747" t="str">
        <f t="shared" si="1986"/>
        <v>1.06692901860562+0.619037320413991i</v>
      </c>
      <c r="AC3747" t="str">
        <f t="shared" si="1987"/>
        <v>1.11451302999468-0.181987932883692i</v>
      </c>
      <c r="AD3747" t="str">
        <f t="shared" si="1988"/>
        <v>0.84410229916761+0.693265787108442i</v>
      </c>
      <c r="AE3747" t="str">
        <f t="shared" si="1989"/>
        <v>-0.00061733813947695-0.000763020671902149i</v>
      </c>
      <c r="AF3747" t="str">
        <f t="shared" si="1990"/>
        <v>-15.0860411209577-0.196374239691207i</v>
      </c>
      <c r="AG3747" t="str">
        <f t="shared" si="1991"/>
        <v>1.03114034562765-0.0373097427469008i</v>
      </c>
      <c r="AH3747" t="str">
        <f t="shared" si="1992"/>
        <v>0.00846735634853712+0.0115872737188518i</v>
      </c>
      <c r="AI3747">
        <f t="shared" si="1993"/>
        <v>-36.862149327920633</v>
      </c>
      <c r="AJ3747">
        <f t="shared" si="1994"/>
        <v>53.842674413807345</v>
      </c>
      <c r="AK3747"/>
      <c r="AL3747"/>
      <c r="AM3747"/>
      <c r="AN3747"/>
    </row>
    <row r="3748" spans="1:40" x14ac:dyDescent="0.25">
      <c r="A3748"/>
      <c r="B3748">
        <f t="shared" si="1995"/>
        <v>1814000</v>
      </c>
      <c r="C3748" s="186" t="str">
        <f t="shared" si="1963"/>
        <v>-2.32256657901299E-08+0.00135006755251543i</v>
      </c>
      <c r="D3748" s="158" t="str">
        <f t="shared" si="1964"/>
        <v>-5.9570061350694+0.0103505179026183i</v>
      </c>
      <c r="E3748" t="str">
        <f t="shared" si="1965"/>
        <v>2870</v>
      </c>
      <c r="F3748" t="str">
        <f t="shared" si="1966"/>
        <v>0.777000777000777</v>
      </c>
      <c r="G3748" t="str">
        <f t="shared" si="1961"/>
        <v>0.777000777000777</v>
      </c>
      <c r="H3748" t="str">
        <f t="shared" si="1967"/>
        <v>9.12904053854096+0.206616638106573i</v>
      </c>
      <c r="I3748" t="str">
        <f t="shared" si="1968"/>
        <v>7123.56134201486i</v>
      </c>
      <c r="J3748" t="str">
        <f t="shared" si="1962"/>
        <v>-43404.3511408281+1540.66105165468i</v>
      </c>
      <c r="K3748" t="str">
        <f t="shared" si="1969"/>
        <v>0.00581823016613412-0.163914382646214i</v>
      </c>
      <c r="L3748" t="str">
        <f t="shared" si="1970"/>
        <v>0.000431650048963076-0.0101917698257803i</v>
      </c>
      <c r="M3748" t="str">
        <f t="shared" si="1971"/>
        <v>0.0062498802150972-0.174106152471994i</v>
      </c>
      <c r="N3748" t="str">
        <f t="shared" si="1972"/>
        <v>-8.04492623066321i</v>
      </c>
      <c r="O3748" t="str">
        <f t="shared" si="1973"/>
        <v>-0.189786408531477-0.981825401554025i</v>
      </c>
      <c r="P3748" t="str">
        <f t="shared" si="1974"/>
        <v>1.18978640853148+0.981825401554025i</v>
      </c>
      <c r="Q3748" t="str">
        <f t="shared" si="1975"/>
        <v>-1.18978640853148+7.06310082910918i</v>
      </c>
      <c r="R3748" t="str">
        <f t="shared" si="1976"/>
        <v>0.107579317415337-0.186572845286359i</v>
      </c>
      <c r="S3748" t="str">
        <f t="shared" si="1977"/>
        <v>0.830419566199958i</v>
      </c>
      <c r="T3748" t="str">
        <f t="shared" si="1978"/>
        <v>0.15493374124739+0.0893359701001317i</v>
      </c>
      <c r="U3748" t="str">
        <f t="shared" si="1979"/>
        <v>0.0000499999999999999-0.000132934869442965i</v>
      </c>
      <c r="V3748" t="str">
        <f t="shared" si="1980"/>
        <v>3.33333333333333E-06-0.000146228356387261i</v>
      </c>
      <c r="W3748" t="str">
        <f t="shared" si="1981"/>
        <v>0.0000140750141268274-0.0000717245194422836i</v>
      </c>
      <c r="X3748" t="str">
        <f t="shared" si="1982"/>
        <v>0.0000141683676052445-0.0000716862655784012i</v>
      </c>
      <c r="Y3748" t="str">
        <f t="shared" si="1983"/>
        <v>0.009+1.13976981472238i</v>
      </c>
      <c r="Z3748" t="str">
        <f t="shared" si="1984"/>
        <v>-0.000879159274639253-0.000180997082513663i</v>
      </c>
      <c r="AA3748" t="str">
        <f t="shared" si="1985"/>
        <v>0.0971509080097461-12.283186148874i</v>
      </c>
      <c r="AB3748" t="str">
        <f t="shared" si="1986"/>
        <v>1.0702610078604+0.617120613158653i</v>
      </c>
      <c r="AC3748" t="str">
        <f t="shared" si="1987"/>
        <v>1.11413349866623-0.182482096308864i</v>
      </c>
      <c r="AD3748" t="str">
        <f t="shared" si="1988"/>
        <v>0.847172419281996+0.692658835846989i</v>
      </c>
      <c r="AE3748" t="str">
        <f t="shared" si="1989"/>
        <v>-0.000619430261164727-0.000762293175971793i</v>
      </c>
      <c r="AF3748" t="str">
        <f t="shared" si="1990"/>
        <v>-15.0860466736104-0.196266120203955i</v>
      </c>
      <c r="AG3748" t="str">
        <f t="shared" si="1991"/>
        <v>1.03109710677708-0.0374260364108288i</v>
      </c>
      <c r="AH3748" t="str">
        <f t="shared" si="1992"/>
        <v>0.00849751837000982+0.0115795029965882i</v>
      </c>
      <c r="AI3748">
        <f t="shared" si="1993"/>
        <v>-36.855161229204825</v>
      </c>
      <c r="AJ3748">
        <f t="shared" si="1994"/>
        <v>53.727237916219856</v>
      </c>
      <c r="AK3748"/>
      <c r="AL3748"/>
      <c r="AM3748"/>
      <c r="AN3748"/>
    </row>
    <row r="3749" spans="1:40" x14ac:dyDescent="0.25">
      <c r="A3749"/>
      <c r="B3749">
        <f t="shared" si="1995"/>
        <v>1815000</v>
      </c>
      <c r="C3749" s="186" t="str">
        <f t="shared" si="1963"/>
        <v>-2.32000798204015E-08+0.00134932371364395i</v>
      </c>
      <c r="D3749" s="158" t="str">
        <f t="shared" si="1964"/>
        <v>-5.95700613487324+0.010344815137937i</v>
      </c>
      <c r="E3749" t="str">
        <f t="shared" si="1965"/>
        <v>2870</v>
      </c>
      <c r="F3749" t="str">
        <f t="shared" si="1966"/>
        <v>0.777000777000777</v>
      </c>
      <c r="G3749" t="str">
        <f t="shared" si="1961"/>
        <v>0.777000777000777</v>
      </c>
      <c r="H3749" t="str">
        <f t="shared" si="1967"/>
        <v>9.12904608222162+0.206502934771244i</v>
      </c>
      <c r="I3749" t="str">
        <f t="shared" si="1968"/>
        <v>7127.48833283184i</v>
      </c>
      <c r="J3749" t="str">
        <f t="shared" si="1962"/>
        <v>-43452.2202865057+1541.51036866221i</v>
      </c>
      <c r="K3749" t="str">
        <f t="shared" si="1969"/>
        <v>0.00581182842128846-0.163824294641861i</v>
      </c>
      <c r="L3749" t="str">
        <f t="shared" si="1970"/>
        <v>0.000431175383057384-0.0101861746179575i</v>
      </c>
      <c r="M3749" t="str">
        <f t="shared" si="1971"/>
        <v>0.00624300380434584-0.174010469259819i</v>
      </c>
      <c r="N3749" t="str">
        <f t="shared" si="1972"/>
        <v>-8.04936114038243i</v>
      </c>
      <c r="O3749" t="str">
        <f t="shared" si="1973"/>
        <v>-0.194138834876957-0.980974063261928i</v>
      </c>
      <c r="P3749" t="str">
        <f t="shared" si="1974"/>
        <v>1.19413883487696+0.980974063261928i</v>
      </c>
      <c r="Q3749" t="str">
        <f t="shared" si="1975"/>
        <v>-1.19413883487696+7.0683870771205i</v>
      </c>
      <c r="R3749" t="str">
        <f t="shared" si="1976"/>
        <v>0.107183195225938-0.187048393971239i</v>
      </c>
      <c r="S3749" t="str">
        <f t="shared" si="1977"/>
        <v>0.830877349863795i</v>
      </c>
      <c r="T3749" t="str">
        <f t="shared" si="1978"/>
        <v>0.155414273879102+0.0890560891992611i</v>
      </c>
      <c r="U3749" t="str">
        <f t="shared" si="1979"/>
        <v>0.0000499999999999999-0.000132861627090655i</v>
      </c>
      <c r="V3749" t="str">
        <f t="shared" si="1980"/>
        <v>3.33333333333333E-06-0.00014614778979972i</v>
      </c>
      <c r="W3749" t="str">
        <f t="shared" si="1981"/>
        <v>0.0000140745888983255-0.0000716872263523992i</v>
      </c>
      <c r="X3749" t="str">
        <f t="shared" si="1982"/>
        <v>0.0000141678416631674-0.0000716489936658971i</v>
      </c>
      <c r="Y3749" t="str">
        <f t="shared" si="1983"/>
        <v>0.009+1.1403981332531i</v>
      </c>
      <c r="Z3749" t="str">
        <f t="shared" si="1984"/>
        <v>-0.000878218134337289-0.000180883450306611i</v>
      </c>
      <c r="AA3749" t="str">
        <f t="shared" si="1985"/>
        <v>0.0970438721155008-12.2764185726514i</v>
      </c>
      <c r="AB3749" t="str">
        <f t="shared" si="1986"/>
        <v>1.07358046128988+0.615187234330807i</v>
      </c>
      <c r="AC3749" t="str">
        <f t="shared" si="1987"/>
        <v>1.11375138623266-0.182973623612913i</v>
      </c>
      <c r="AD3749" t="str">
        <f t="shared" si="1988"/>
        <v>0.850239745421058+0.692038358845382i</v>
      </c>
      <c r="AE3749" t="str">
        <f t="shared" si="1989"/>
        <v>-0.000621517676870616-0.000761554935134605i</v>
      </c>
      <c r="AF3749" t="str">
        <f t="shared" si="1990"/>
        <v>-15.0860522170949-0.196158119633307i</v>
      </c>
      <c r="AG3749" t="str">
        <f t="shared" si="1991"/>
        <v>1.03105331248947-0.0375420821300332i</v>
      </c>
      <c r="AH3749" t="str">
        <f t="shared" si="1992"/>
        <v>0.00852763047603302+0.0115715822990176i</v>
      </c>
      <c r="AI3749">
        <f t="shared" si="1993"/>
        <v>-36.848234422939427</v>
      </c>
      <c r="AJ3749">
        <f t="shared" si="1994"/>
        <v>53.611792931013625</v>
      </c>
      <c r="AK3749"/>
      <c r="AL3749"/>
      <c r="AM3749"/>
      <c r="AN3749"/>
    </row>
    <row r="3750" spans="1:40" x14ac:dyDescent="0.25">
      <c r="A3750"/>
      <c r="B3750">
        <f t="shared" si="1995"/>
        <v>1816000</v>
      </c>
      <c r="C3750" s="186" t="str">
        <f t="shared" si="1963"/>
        <v>-2.3174536106606E-08+0.00134858069397828i</v>
      </c>
      <c r="D3750" s="158" t="str">
        <f t="shared" si="1964"/>
        <v>-5.9570061346774+0.0103391186538335i</v>
      </c>
      <c r="E3750" t="str">
        <f t="shared" si="1965"/>
        <v>2870</v>
      </c>
      <c r="F3750" t="str">
        <f t="shared" si="1966"/>
        <v>0.777000777000777</v>
      </c>
      <c r="G3750" t="str">
        <f t="shared" si="1961"/>
        <v>0.777000777000777</v>
      </c>
      <c r="H3750" t="str">
        <f t="shared" si="1967"/>
        <v>9.12905161675396+0.206389356437142i</v>
      </c>
      <c r="I3750" t="str">
        <f t="shared" si="1968"/>
        <v>7131.41532364883i</v>
      </c>
      <c r="J3750" t="str">
        <f t="shared" si="1962"/>
        <v>-43500.1158136358+1542.35968566974i</v>
      </c>
      <c r="K3750" t="str">
        <f t="shared" si="1969"/>
        <v>0.0058054372320433-0.163734305485959i</v>
      </c>
      <c r="L3750" t="str">
        <f t="shared" si="1970"/>
        <v>0.000430701499207548-0.0101805855391721i</v>
      </c>
      <c r="M3750" t="str">
        <f t="shared" si="1971"/>
        <v>0.00623613873125085-0.173914891025131i</v>
      </c>
      <c r="N3750" t="str">
        <f t="shared" si="1972"/>
        <v>-8.05379605010165i</v>
      </c>
      <c r="O3750" t="str">
        <f t="shared" si="1973"/>
        <v>-0.198487442823732-0.980103430787433i</v>
      </c>
      <c r="P3750" t="str">
        <f t="shared" si="1974"/>
        <v>1.19848744282373+0.980103430787433i</v>
      </c>
      <c r="Q3750" t="str">
        <f t="shared" si="1975"/>
        <v>-1.19848744282373+7.07369261931422i</v>
      </c>
      <c r="R3750" t="str">
        <f t="shared" si="1976"/>
        <v>0.10678462345709-0.18752122045873i</v>
      </c>
      <c r="S3750" t="str">
        <f t="shared" si="1977"/>
        <v>0.831335133527632i</v>
      </c>
      <c r="T3750" t="str">
        <f t="shared" si="1978"/>
        <v>0.155892978849323+0.0887738092003978i</v>
      </c>
      <c r="U3750" t="str">
        <f t="shared" si="1979"/>
        <v>0.00005-0.000132788465401728i</v>
      </c>
      <c r="V3750" t="str">
        <f t="shared" si="1980"/>
        <v>3.33333333333333E-06-0.000146067311941901i</v>
      </c>
      <c r="W3750" t="str">
        <f t="shared" si="1981"/>
        <v>0.0000140741634685259-0.0000716499753866946i</v>
      </c>
      <c r="X3750" t="str">
        <f t="shared" si="1982"/>
        <v>0.0000141673156863162-0.0000716117638540874i</v>
      </c>
      <c r="Y3750" t="str">
        <f t="shared" si="1983"/>
        <v>0.009+1.14102645178381i</v>
      </c>
      <c r="Z3750" t="str">
        <f t="shared" si="1984"/>
        <v>-0.000877278546203244-0.000180769955104232i</v>
      </c>
      <c r="AA3750" t="str">
        <f t="shared" si="1985"/>
        <v>0.0969370130107318-12.2696584496725i</v>
      </c>
      <c r="AB3750" t="str">
        <f t="shared" si="1986"/>
        <v>1.07688728948477+0.61323728286349i</v>
      </c>
      <c r="AC3750" t="str">
        <f t="shared" si="1987"/>
        <v>1.1133667137569-0.18346250282598i</v>
      </c>
      <c r="AD3750" t="str">
        <f t="shared" si="1988"/>
        <v>0.853304218370889+0.691404369221928i</v>
      </c>
      <c r="AE3750" t="str">
        <f t="shared" si="1989"/>
        <v>-0.000623600347378391-0.000760805985114741i</v>
      </c>
      <c r="AF3750" t="str">
        <f t="shared" si="1990"/>
        <v>-15.0860577514314-0.196050237783309i</v>
      </c>
      <c r="AG3750" t="str">
        <f t="shared" si="1991"/>
        <v>1.03100896424756-0.0376578776722411i</v>
      </c>
      <c r="AH3750" t="str">
        <f t="shared" si="1992"/>
        <v>0.00855769216848794+0.0115635120195093i</v>
      </c>
      <c r="AI3750">
        <f t="shared" si="1993"/>
        <v>-36.841368661804395</v>
      </c>
      <c r="AJ3750">
        <f t="shared" si="1994"/>
        <v>53.496339320717198</v>
      </c>
      <c r="AK3750"/>
      <c r="AL3750"/>
      <c r="AM3750"/>
      <c r="AN3750"/>
    </row>
    <row r="3751" spans="1:40" x14ac:dyDescent="0.25">
      <c r="A3751"/>
      <c r="B3751">
        <f t="shared" si="1995"/>
        <v>1817000</v>
      </c>
      <c r="C3751" s="186" t="str">
        <f t="shared" si="1963"/>
        <v>-2.31490345557451E-08+0.00134783849216586i</v>
      </c>
      <c r="D3751" s="158" t="str">
        <f t="shared" si="1964"/>
        <v>-5.95700613448189+0.0103334284399383i</v>
      </c>
      <c r="E3751" t="str">
        <f t="shared" si="1965"/>
        <v>2870</v>
      </c>
      <c r="F3751" t="str">
        <f t="shared" si="1966"/>
        <v>0.777000777000777</v>
      </c>
      <c r="G3751" t="str">
        <f t="shared" si="1961"/>
        <v>0.777000777000777</v>
      </c>
      <c r="H3751" t="str">
        <f t="shared" si="1967"/>
        <v>9.12905714215812+0.206275902898368i</v>
      </c>
      <c r="I3751" t="str">
        <f t="shared" si="1968"/>
        <v>7135.34231446582i</v>
      </c>
      <c r="J3751" t="str">
        <f t="shared" si="1962"/>
        <v>-43548.0377222185+1543.20900267726i</v>
      </c>
      <c r="K3751" t="str">
        <f t="shared" si="1969"/>
        <v>0.00579905657521435-0.163644415016109i</v>
      </c>
      <c r="L3751" t="str">
        <f t="shared" si="1970"/>
        <v>0.000430228395697521-0.0101750025793771i</v>
      </c>
      <c r="M3751" t="str">
        <f t="shared" si="1971"/>
        <v>0.00622928497091187-0.173819417595486i</v>
      </c>
      <c r="N3751" t="str">
        <f t="shared" si="1972"/>
        <v>-8.05823095982087i</v>
      </c>
      <c r="O3751" t="str">
        <f t="shared" si="1973"/>
        <v>-0.20283214684168-0.979213521254479i</v>
      </c>
      <c r="P3751" t="str">
        <f t="shared" si="1974"/>
        <v>1.20283214684168+0.979213521254479i</v>
      </c>
      <c r="Q3751" t="str">
        <f t="shared" si="1975"/>
        <v>-1.20283214684168+7.07901743856639i</v>
      </c>
      <c r="R3751" t="str">
        <f t="shared" si="1976"/>
        <v>0.106383623457054-0.187991313848611i</v>
      </c>
      <c r="S3751" t="str">
        <f t="shared" si="1977"/>
        <v>0.831792917191469i</v>
      </c>
      <c r="T3751" t="str">
        <f t="shared" si="1978"/>
        <v>0.156369843352793+0.0884891444967417i</v>
      </c>
      <c r="U3751" t="str">
        <f t="shared" si="1979"/>
        <v>0.00005-0.000132715384243004i</v>
      </c>
      <c r="V3751" t="str">
        <f t="shared" si="1980"/>
        <v>3.33333333333333E-06-0.000145986922667305i</v>
      </c>
      <c r="W3751" t="str">
        <f t="shared" si="1981"/>
        <v>0.0000140737378374792-0.0000716127664753548i</v>
      </c>
      <c r="X3751" t="str">
        <f t="shared" si="1982"/>
        <v>0.0000141667896743753-0.0000715745760731966i</v>
      </c>
      <c r="Y3751" t="str">
        <f t="shared" si="1983"/>
        <v>0.009+1.14165477031453i</v>
      </c>
      <c r="Z3751" t="str">
        <f t="shared" si="1984"/>
        <v>-0.00087634050682023-0.000180656596649421i</v>
      </c>
      <c r="AA3751" t="str">
        <f t="shared" si="1985"/>
        <v>0.0968303303063117-12.2629057676315i</v>
      </c>
      <c r="AB3751" t="str">
        <f t="shared" si="1986"/>
        <v>1.08018140398809+0.61127085818295i</v>
      </c>
      <c r="AC3751" t="str">
        <f t="shared" si="1987"/>
        <v>1.11297950234817-0.183948722168649i</v>
      </c>
      <c r="AD3751" t="str">
        <f t="shared" si="1988"/>
        <v>0.856365778981208+0.690756880349987i</v>
      </c>
      <c r="AE3751" t="str">
        <f t="shared" si="1989"/>
        <v>-0.000625678233659695-0.000760046361733245i</v>
      </c>
      <c r="AF3751" t="str">
        <f t="shared" si="1990"/>
        <v>-15.08606327664-0.19594247445843i</v>
      </c>
      <c r="AG3751" t="str">
        <f t="shared" si="1991"/>
        <v>1.03096406354221-0.0377734208128546i</v>
      </c>
      <c r="AH3751" t="str">
        <f t="shared" si="1992"/>
        <v>0.0085877029509426+0.0115552925521538i</v>
      </c>
      <c r="AI3751">
        <f t="shared" si="1993"/>
        <v>-36.834563700669221</v>
      </c>
      <c r="AJ3751">
        <f t="shared" si="1994"/>
        <v>53.380876948149549</v>
      </c>
      <c r="AK3751"/>
      <c r="AL3751"/>
      <c r="AM3751"/>
      <c r="AN3751"/>
    </row>
    <row r="3752" spans="1:40" x14ac:dyDescent="0.25">
      <c r="A3752"/>
      <c r="B3752">
        <f t="shared" si="1995"/>
        <v>1818000</v>
      </c>
      <c r="C3752" s="186" t="str">
        <f t="shared" si="1963"/>
        <v>-2.31235750750766E-08+0.00134709710685708i</v>
      </c>
      <c r="D3752" s="158" t="str">
        <f t="shared" si="1964"/>
        <v>-5.9570061342867+0.0103277444859043i</v>
      </c>
      <c r="E3752" t="str">
        <f t="shared" si="1965"/>
        <v>2870</v>
      </c>
      <c r="F3752" t="str">
        <f t="shared" si="1966"/>
        <v>0.777000777000777</v>
      </c>
      <c r="G3752" t="str">
        <f t="shared" si="1961"/>
        <v>0.777000777000777</v>
      </c>
      <c r="H3752" t="str">
        <f t="shared" si="1967"/>
        <v>9.12906265845414+0.206162573949479i</v>
      </c>
      <c r="I3752" t="str">
        <f t="shared" si="1968"/>
        <v>7139.2693052828i</v>
      </c>
      <c r="J3752" t="str">
        <f t="shared" si="1962"/>
        <v>-43595.9860122538+1544.05831968479i</v>
      </c>
      <c r="K3752" t="str">
        <f t="shared" si="1969"/>
        <v>0.00579268642768106-0.163554623070267i</v>
      </c>
      <c r="L3752" t="str">
        <f t="shared" si="1970"/>
        <v>0.000429756070815958-0.0101694257285475i</v>
      </c>
      <c r="M3752" t="str">
        <f t="shared" si="1971"/>
        <v>0.00622244249849702-0.173724048798815i</v>
      </c>
      <c r="N3752" t="str">
        <f t="shared" si="1972"/>
        <v>-8.06266586954009i</v>
      </c>
      <c r="O3752" t="str">
        <f t="shared" si="1973"/>
        <v>-0.207172861477458-0.978304352166156i</v>
      </c>
      <c r="P3752" t="str">
        <f t="shared" si="1974"/>
        <v>1.20717286147746+0.978304352166156i</v>
      </c>
      <c r="Q3752" t="str">
        <f t="shared" si="1975"/>
        <v>-1.20717286147746+7.08436151737393i</v>
      </c>
      <c r="R3752" t="str">
        <f t="shared" si="1976"/>
        <v>0.105980216611062-0.188458663430652i</v>
      </c>
      <c r="S3752" t="str">
        <f t="shared" si="1977"/>
        <v>0.832250700855306i</v>
      </c>
      <c r="T3752" t="str">
        <f t="shared" si="1978"/>
        <v>0.156844854722414+0.0882021095513535i</v>
      </c>
      <c r="U3752" t="str">
        <f t="shared" si="1979"/>
        <v>0.00005-0.000132642383481594i</v>
      </c>
      <c r="V3752" t="str">
        <f t="shared" si="1980"/>
        <v>3.33333333333333E-06-0.000145906621829754i</v>
      </c>
      <c r="W3752" t="str">
        <f t="shared" si="1981"/>
        <v>0.0000140733120052359-0.0000715755995487179i</v>
      </c>
      <c r="X3752" t="str">
        <f t="shared" si="1982"/>
        <v>0.0000141662636270295-0.0000715374302536022i</v>
      </c>
      <c r="Y3752" t="str">
        <f t="shared" si="1983"/>
        <v>0.009+1.14228308884525i</v>
      </c>
      <c r="Z3752" t="str">
        <f t="shared" si="1984"/>
        <v>-0.000875404012780751-0.00018054337468571i</v>
      </c>
      <c r="AA3752" t="str">
        <f t="shared" si="1985"/>
        <v>0.0967238236141826-12.2561605142496i</v>
      </c>
      <c r="AB3752" t="str">
        <f t="shared" si="1986"/>
        <v>1.08346271729727+0.609288060198024i</v>
      </c>
      <c r="AC3752" t="str">
        <f t="shared" si="1987"/>
        <v>1.11258977316002-0.184432270051845i</v>
      </c>
      <c r="AD3752" t="str">
        <f t="shared" si="1988"/>
        <v>0.859424368166409+0.690095905857655i</v>
      </c>
      <c r="AE3752" t="str">
        <f t="shared" si="1989"/>
        <v>-0.000627751296874103-0.000759276100907257i</v>
      </c>
      <c r="AF3752" t="str">
        <f t="shared" si="1990"/>
        <v>-15.0860687927408-0.195834829463575i</v>
      </c>
      <c r="AG3752" t="str">
        <f t="shared" si="1991"/>
        <v>1.03091861187236-0.0378887093349766i</v>
      </c>
      <c r="AH3752" t="str">
        <f t="shared" si="1992"/>
        <v>0.00861766232864801+0.0115469242917605i</v>
      </c>
      <c r="AI3752">
        <f t="shared" si="1993"/>
        <v>-36.827819296572606</v>
      </c>
      <c r="AJ3752">
        <f t="shared" si="1994"/>
        <v>53.2654056764204</v>
      </c>
      <c r="AK3752"/>
      <c r="AL3752"/>
      <c r="AM3752"/>
      <c r="AN3752"/>
    </row>
    <row r="3753" spans="1:40" x14ac:dyDescent="0.25">
      <c r="A3753"/>
      <c r="B3753">
        <f t="shared" si="1995"/>
        <v>1819000</v>
      </c>
      <c r="C3753" s="186" t="str">
        <f t="shared" si="1963"/>
        <v>-2.30981575721127E-08+0.0013463565367053i</v>
      </c>
      <c r="D3753" s="158" t="str">
        <f t="shared" si="1964"/>
        <v>-5.95700613409184+0.0103220667814073i</v>
      </c>
      <c r="E3753" t="str">
        <f t="shared" si="1965"/>
        <v>2870</v>
      </c>
      <c r="F3753" t="str">
        <f t="shared" si="1966"/>
        <v>0.777000777000777</v>
      </c>
      <c r="G3753" t="str">
        <f t="shared" si="1961"/>
        <v>0.777000777000777</v>
      </c>
      <c r="H3753" t="str">
        <f t="shared" si="1967"/>
        <v>9.12906816566204+0.206049369385481i</v>
      </c>
      <c r="I3753" t="str">
        <f t="shared" si="1968"/>
        <v>7143.19629609979i</v>
      </c>
      <c r="J3753" t="str">
        <f t="shared" si="1962"/>
        <v>-43643.9606837417+1544.90763669232i</v>
      </c>
      <c r="K3753" t="str">
        <f t="shared" si="1969"/>
        <v>0.00578632676638617-0.163464929486743i</v>
      </c>
      <c r="L3753" t="str">
        <f t="shared" si="1970"/>
        <v>0.000429284522856208-0.0101638549766802i</v>
      </c>
      <c r="M3753" t="str">
        <f t="shared" si="1971"/>
        <v>0.00621561128924238-0.173628784463423i</v>
      </c>
      <c r="N3753" t="str">
        <f t="shared" si="1972"/>
        <v>-8.0671007792593i</v>
      </c>
      <c r="O3753" t="str">
        <f t="shared" si="1973"/>
        <v>-0.211509501356178-0.977375941404361i</v>
      </c>
      <c r="P3753" t="str">
        <f t="shared" si="1974"/>
        <v>1.21150950135618+0.977375941404361i</v>
      </c>
      <c r="Q3753" t="str">
        <f t="shared" si="1975"/>
        <v>-1.21150950135618+7.08972483785494i</v>
      </c>
      <c r="R3753" t="str">
        <f t="shared" si="1976"/>
        <v>0.10557442433936-0.188923258684434i</v>
      </c>
      <c r="S3753" t="str">
        <f t="shared" si="1977"/>
        <v>0.832708484519143i</v>
      </c>
      <c r="T3753" t="str">
        <f t="shared" si="1978"/>
        <v>0.157318000429533+0.0879127188956094i</v>
      </c>
      <c r="U3753" t="str">
        <f t="shared" si="1979"/>
        <v>0.00005-0.000132569462984903i</v>
      </c>
      <c r="V3753" t="str">
        <f t="shared" si="1980"/>
        <v>3.33333333333333E-06-0.000145826409283393i</v>
      </c>
      <c r="W3753" t="str">
        <f t="shared" si="1981"/>
        <v>0.0000140728859718472-0.0000715384745372749i</v>
      </c>
      <c r="X3753" t="str">
        <f t="shared" si="1982"/>
        <v>0.0000141657375439659-0.0000715003263258341i</v>
      </c>
      <c r="Y3753" t="str">
        <f t="shared" si="1983"/>
        <v>0.009+1.14291140737597i</v>
      </c>
      <c r="Z3753" t="str">
        <f t="shared" si="1984"/>
        <v>-0.000874469060686673-0.000180430288957306i</v>
      </c>
      <c r="AA3753" t="str">
        <f t="shared" si="1985"/>
        <v>0.0966174925473553-12.2494226772753i</v>
      </c>
      <c r="AB3753" t="str">
        <f t="shared" si="1986"/>
        <v>1.08673114286609+0.607288989289464i</v>
      </c>
      <c r="AC3753" t="str">
        <f t="shared" si="1987"/>
        <v>1.11219754738832-0.184913135076725i</v>
      </c>
      <c r="AD3753" t="str">
        <f t="shared" si="1988"/>
        <v>0.862479926906627+0.689421459627439i</v>
      </c>
      <c r="AE3753" t="str">
        <f t="shared" si="1989"/>
        <v>-0.000629819498369203-0.000758495238649281i</v>
      </c>
      <c r="AF3753" t="str">
        <f t="shared" si="1990"/>
        <v>-15.0860742997539-0.195727302604074i</v>
      </c>
      <c r="AG3753" t="str">
        <f t="shared" si="1991"/>
        <v>1.03087261074501-0.0380037410294382i</v>
      </c>
      <c r="AH3753" t="str">
        <f t="shared" si="1992"/>
        <v>0.00864756980853433+0.0115384076338561i</v>
      </c>
      <c r="AI3753">
        <f t="shared" si="1993"/>
        <v>-36.821135208702046</v>
      </c>
      <c r="AJ3753">
        <f t="shared" si="1994"/>
        <v>53.149925368932067</v>
      </c>
      <c r="AK3753"/>
      <c r="AL3753"/>
      <c r="AM3753"/>
      <c r="AN3753"/>
    </row>
    <row r="3754" spans="1:40" x14ac:dyDescent="0.25">
      <c r="A3754"/>
      <c r="B3754">
        <f t="shared" si="1995"/>
        <v>1820000</v>
      </c>
      <c r="C3754" s="186" t="str">
        <f t="shared" si="1963"/>
        <v>-2.30727819546209E-08+0.00134561678036689i</v>
      </c>
      <c r="D3754" s="158" t="str">
        <f t="shared" si="1964"/>
        <v>-5.95700613389729+0.0103163953161462i</v>
      </c>
      <c r="E3754" t="str">
        <f t="shared" si="1965"/>
        <v>2870</v>
      </c>
      <c r="F3754" t="str">
        <f t="shared" si="1966"/>
        <v>0.777000777000777</v>
      </c>
      <c r="G3754" t="str">
        <f t="shared" si="1961"/>
        <v>0.777000777000777</v>
      </c>
      <c r="H3754" t="str">
        <f t="shared" si="1967"/>
        <v>9.12907366380174+0.205936289001825i</v>
      </c>
      <c r="I3754" t="str">
        <f t="shared" si="1968"/>
        <v>7147.12328691678i</v>
      </c>
      <c r="J3754" t="str">
        <f t="shared" si="1962"/>
        <v>-43691.9617366821+1545.75695369985i</v>
      </c>
      <c r="K3754" t="str">
        <f t="shared" si="1969"/>
        <v>0.00577997756833563-0.163375334104199i</v>
      </c>
      <c r="L3754" t="str">
        <f t="shared" si="1970"/>
        <v>0.000428813750116282-0.0101582903137937i</v>
      </c>
      <c r="M3754" t="str">
        <f t="shared" si="1971"/>
        <v>0.00620879131845191-0.173533624417993i</v>
      </c>
      <c r="N3754" t="str">
        <f t="shared" si="1972"/>
        <v>-8.07153568897852i</v>
      </c>
      <c r="O3754" t="str">
        <f t="shared" si="1973"/>
        <v>-0.215841981183127-0.976428307229437i</v>
      </c>
      <c r="P3754" t="str">
        <f t="shared" si="1974"/>
        <v>1.21584198118313+0.976428307229437i</v>
      </c>
      <c r="Q3754" t="str">
        <f t="shared" si="1975"/>
        <v>-1.21584198118313+7.09510738174908i</v>
      </c>
      <c r="R3754" t="str">
        <f t="shared" si="1976"/>
        <v>0.105166268095267-0.189385089279151i</v>
      </c>
      <c r="S3754" t="str">
        <f t="shared" si="1977"/>
        <v>0.83316626818298i</v>
      </c>
      <c r="T3754" t="str">
        <f t="shared" si="1978"/>
        <v>0.157789268084211+0.0876209871276644i</v>
      </c>
      <c r="U3754" t="str">
        <f t="shared" si="1979"/>
        <v>0.00005-0.000132496622620625i</v>
      </c>
      <c r="V3754" t="str">
        <f t="shared" si="1980"/>
        <v>3.33333333333333E-06-0.000145746284882688i</v>
      </c>
      <c r="W3754" t="str">
        <f t="shared" si="1981"/>
        <v>0.0000140724597373639-0.0000715013913716699i</v>
      </c>
      <c r="X3754" t="str">
        <f t="shared" si="1982"/>
        <v>0.0000141652114248715-0.0000714632642205757i</v>
      </c>
      <c r="Y3754" t="str">
        <f t="shared" si="1983"/>
        <v>0.009+1.14353972590668i</v>
      </c>
      <c r="Z3754" t="str">
        <f t="shared" si="1984"/>
        <v>-0.000873535647149193-0.000180317339209041i</v>
      </c>
      <c r="AA3754" t="str">
        <f t="shared" si="1985"/>
        <v>0.0965113367199-12.2426922444836i</v>
      </c>
      <c r="AB3754" t="str">
        <f t="shared" si="1986"/>
        <v>1.08998659510655+0.605273746299319i</v>
      </c>
      <c r="AC3754" t="str">
        <f t="shared" si="1987"/>
        <v>1.1118028462693-0.185391306034557i</v>
      </c>
      <c r="AD3754" t="str">
        <f t="shared" si="1988"/>
        <v>0.865532396248811+0.688733555795944i</v>
      </c>
      <c r="AE3754" t="str">
        <f t="shared" si="1989"/>
        <v>-0.000631882799680689-0.000757703811066383i</v>
      </c>
      <c r="AF3754" t="str">
        <f t="shared" si="1990"/>
        <v>-15.086079797699-0.195619893685679i</v>
      </c>
      <c r="AG3754" t="str">
        <f t="shared" si="1991"/>
        <v>1.03082606167515-0.0381185136948231i</v>
      </c>
      <c r="AH3754" t="str">
        <f t="shared" si="1992"/>
        <v>0.00867742489920757+0.0115297429746834i</v>
      </c>
      <c r="AI3754">
        <f t="shared" si="1993"/>
        <v>-36.814511198373346</v>
      </c>
      <c r="AJ3754">
        <f t="shared" si="1994"/>
        <v>53.03443588938093</v>
      </c>
      <c r="AK3754"/>
      <c r="AL3754"/>
      <c r="AM3754"/>
      <c r="AN3754"/>
    </row>
    <row r="3755" spans="1:40" x14ac:dyDescent="0.25">
      <c r="A3755"/>
      <c r="B3755">
        <f t="shared" si="1995"/>
        <v>1821000</v>
      </c>
      <c r="C3755" s="186" t="str">
        <f t="shared" si="1963"/>
        <v>-2.30474481306206E-08+0.00134487783650112i</v>
      </c>
      <c r="D3755" s="158" t="str">
        <f t="shared" si="1964"/>
        <v>-5.95700613370306+0.0103107300798419i</v>
      </c>
      <c r="E3755" t="str">
        <f t="shared" si="1965"/>
        <v>2870</v>
      </c>
      <c r="F3755" t="str">
        <f t="shared" si="1966"/>
        <v>0.777000777000777</v>
      </c>
      <c r="G3755" t="str">
        <f t="shared" si="1961"/>
        <v>0.777000777000777</v>
      </c>
      <c r="H3755" t="str">
        <f t="shared" si="1967"/>
        <v>9.12907915289315+0.205823332594416i</v>
      </c>
      <c r="I3755" t="str">
        <f t="shared" si="1968"/>
        <v>7151.05027773377i</v>
      </c>
      <c r="J3755" t="str">
        <f t="shared" si="1962"/>
        <v>-43739.989171075+1546.60627070737i</v>
      </c>
      <c r="K3755" t="str">
        <f t="shared" si="1969"/>
        <v>0.0057736388105983-0.16328583676165i</v>
      </c>
      <c r="L3755" t="str">
        <f t="shared" si="1970"/>
        <v>0.000428343750898849-0.0101527317299284i</v>
      </c>
      <c r="M3755" t="str">
        <f t="shared" si="1971"/>
        <v>0.00620198256149715-0.173438568491578i</v>
      </c>
      <c r="N3755" t="str">
        <f t="shared" si="1972"/>
        <v>-8.07597059869774i</v>
      </c>
      <c r="O3755" t="str">
        <f t="shared" si="1973"/>
        <v>-0.220170215745385-0.975461468279824i</v>
      </c>
      <c r="P3755" t="str">
        <f t="shared" si="1974"/>
        <v>1.22017021574539+0.975461468279824i</v>
      </c>
      <c r="Q3755" t="str">
        <f t="shared" si="1975"/>
        <v>-1.22017021574539+7.10050913041792i</v>
      </c>
      <c r="R3755" t="str">
        <f t="shared" si="1976"/>
        <v>0.10475576936324-0.189844145073379i</v>
      </c>
      <c r="S3755" t="str">
        <f t="shared" si="1977"/>
        <v>0.833624051846817i</v>
      </c>
      <c r="T3755" t="str">
        <f t="shared" si="1978"/>
        <v>0.158258645435465+0.0873269289109148i</v>
      </c>
      <c r="U3755" t="str">
        <f t="shared" si="1979"/>
        <v>0.00005-0.000132423862256748i</v>
      </c>
      <c r="V3755" t="str">
        <f t="shared" si="1980"/>
        <v>3.33333333333333E-06-0.000145666248482423i</v>
      </c>
      <c r="W3755" t="str">
        <f t="shared" si="1981"/>
        <v>0.0000140720333018366-0.0000714643499826986i</v>
      </c>
      <c r="X3755" t="str">
        <f t="shared" si="1982"/>
        <v>0.0000141646852694347-0.0000714262438686617i</v>
      </c>
      <c r="Y3755" t="str">
        <f t="shared" si="1983"/>
        <v>0.009+1.1441680444374i</v>
      </c>
      <c r="Z3755" t="str">
        <f t="shared" si="1984"/>
        <v>-0.000872603768788807-0.000180204525186403i</v>
      </c>
      <c r="AA3755" t="str">
        <f t="shared" si="1985"/>
        <v>0.0964053557469479-12.2359692036768i</v>
      </c>
      <c r="AB3755" t="str">
        <f t="shared" si="1986"/>
        <v>1.09322898939056+0.603242432520318i</v>
      </c>
      <c r="AC3755" t="str">
        <f t="shared" si="1987"/>
        <v>1.11140569107763-0.185866771906547i</v>
      </c>
      <c r="AD3755" t="str">
        <f t="shared" si="1988"/>
        <v>0.86858171730775+0.688032208753502i</v>
      </c>
      <c r="AE3755" t="str">
        <f t="shared" si="1989"/>
        <v>-0.000633941162532422-0.00075690185435943i</v>
      </c>
      <c r="AF3755" t="str">
        <f t="shared" si="1990"/>
        <v>-15.0860852865962-0.195512602514574i</v>
      </c>
      <c r="AG3755" t="str">
        <f t="shared" si="1991"/>
        <v>1.03077896618577-0.0382330251374948i</v>
      </c>
      <c r="AH3755" t="str">
        <f t="shared" si="1992"/>
        <v>0.0087072271109459+0.0115209307111991i</v>
      </c>
      <c r="AI3755">
        <f t="shared" si="1993"/>
        <v>-36.807947029011046</v>
      </c>
      <c r="AJ3755">
        <f t="shared" si="1994"/>
        <v>52.918937101757571</v>
      </c>
      <c r="AK3755"/>
      <c r="AL3755"/>
      <c r="AM3755"/>
      <c r="AN3755"/>
    </row>
    <row r="3756" spans="1:40" x14ac:dyDescent="0.25">
      <c r="A3756"/>
      <c r="B3756">
        <f t="shared" si="1995"/>
        <v>1822000</v>
      </c>
      <c r="C3756" s="186" t="str">
        <f t="shared" si="1963"/>
        <v>-2.3022156008384E-08+0.00134413970377021i</v>
      </c>
      <c r="D3756" s="158" t="str">
        <f t="shared" si="1964"/>
        <v>-5.95700613350916+0.0103050710622383i</v>
      </c>
      <c r="E3756" t="str">
        <f t="shared" si="1965"/>
        <v>2870</v>
      </c>
      <c r="F3756" t="str">
        <f t="shared" si="1966"/>
        <v>0.777000777000777</v>
      </c>
      <c r="G3756" t="str">
        <f t="shared" si="1961"/>
        <v>0.777000777000777</v>
      </c>
      <c r="H3756" t="str">
        <f t="shared" si="1967"/>
        <v>9.12908463295611+0.205710499959603i</v>
      </c>
      <c r="I3756" t="str">
        <f t="shared" si="1968"/>
        <v>7154.97726855075i</v>
      </c>
      <c r="J3756" t="str">
        <f t="shared" si="1962"/>
        <v>-43788.0429869205+1547.4555877149i</v>
      </c>
      <c r="K3756" t="str">
        <f t="shared" si="1969"/>
        <v>0.0057673104703059-0.163196437298463i</v>
      </c>
      <c r="L3756" t="str">
        <f t="shared" si="1970"/>
        <v>0.000427874523511216-0.0101471792151464i</v>
      </c>
      <c r="M3756" t="str">
        <f t="shared" si="1971"/>
        <v>0.00619518499381712-0.173343616513609i</v>
      </c>
      <c r="N3756" t="str">
        <f t="shared" si="1972"/>
        <v>-8.08040550841696i</v>
      </c>
      <c r="O3756" t="str">
        <f t="shared" si="1973"/>
        <v>-0.224494119913538-0.974475443571692i</v>
      </c>
      <c r="P3756" t="str">
        <f t="shared" si="1974"/>
        <v>1.22449411991354+0.974475443571692i</v>
      </c>
      <c r="Q3756" t="str">
        <f t="shared" si="1975"/>
        <v>-1.22449411991354+7.10593006484527i</v>
      </c>
      <c r="R3756" t="str">
        <f t="shared" si="1976"/>
        <v>0.104342949656954-0.190300416114827i</v>
      </c>
      <c r="S3756" t="str">
        <f t="shared" si="1977"/>
        <v>0.834081835510652i</v>
      </c>
      <c r="T3756" t="str">
        <f t="shared" si="1978"/>
        <v>0.158726120371496+0.0870305589724677i</v>
      </c>
      <c r="U3756" t="str">
        <f t="shared" si="1979"/>
        <v>0.00005-0.000132351181761547i</v>
      </c>
      <c r="V3756" t="str">
        <f t="shared" si="1980"/>
        <v>3.33333333333333E-06-0.000145586299937702i</v>
      </c>
      <c r="W3756" t="str">
        <f t="shared" si="1981"/>
        <v>0.0000140716066653164-0.0000714273503013096i</v>
      </c>
      <c r="X3756" t="str">
        <f t="shared" si="1982"/>
        <v>0.0000141641590773451-0.0000713892652010796i</v>
      </c>
      <c r="Y3756" t="str">
        <f t="shared" si="1983"/>
        <v>0.009+1.14479636296812i</v>
      </c>
      <c r="Z3756" t="str">
        <f t="shared" si="1984"/>
        <v>-0.000871673422235294-0.000180091846635527i</v>
      </c>
      <c r="AA3756" t="str">
        <f t="shared" si="1985"/>
        <v>0.0962995492446865-12.2292535426835i</v>
      </c>
      <c r="AB3756" t="str">
        <f t="shared" si="1986"/>
        <v>1.09645824205146+0.601195149685293i</v>
      </c>
      <c r="AC3756" t="str">
        <f t="shared" si="1987"/>
        <v>1.11100610312439-0.186339521863668i</v>
      </c>
      <c r="AD3756" t="str">
        <f t="shared" si="1988"/>
        <v>0.871627831267132+0.687317433143912i</v>
      </c>
      <c r="AE3756" t="str">
        <f t="shared" si="1989"/>
        <v>-0.000635994548836472-0.000756089404822352i</v>
      </c>
      <c r="AF3756" t="str">
        <f t="shared" si="1990"/>
        <v>-15.0860907664653-0.195405428897365i</v>
      </c>
      <c r="AG3756" t="str">
        <f t="shared" si="1991"/>
        <v>1.03073132580777-0.0383472731716197i</v>
      </c>
      <c r="AH3756" t="str">
        <f t="shared" si="1992"/>
        <v>0.00873697595569573+0.0115119712410724i</v>
      </c>
      <c r="AI3756">
        <f t="shared" si="1993"/>
        <v>-36.80144246612879</v>
      </c>
      <c r="AJ3756">
        <f t="shared" si="1994"/>
        <v>52.80342887034967</v>
      </c>
      <c r="AK3756"/>
      <c r="AL3756"/>
      <c r="AM3756"/>
      <c r="AN3756"/>
    </row>
    <row r="3757" spans="1:40" x14ac:dyDescent="0.25">
      <c r="A3757"/>
      <c r="B3757">
        <f t="shared" si="1995"/>
        <v>1823000</v>
      </c>
      <c r="C3757" s="186" t="str">
        <f t="shared" si="1963"/>
        <v>-2.29969054964344E-08+0.00134340238083933i</v>
      </c>
      <c r="D3757" s="158" t="str">
        <f t="shared" si="1964"/>
        <v>-5.95700613331556+0.0102994182531015i</v>
      </c>
      <c r="E3757" t="str">
        <f t="shared" si="1965"/>
        <v>2870</v>
      </c>
      <c r="F3757" t="str">
        <f t="shared" si="1966"/>
        <v>0.777000777000777</v>
      </c>
      <c r="G3757" t="str">
        <f t="shared" si="1961"/>
        <v>0.777000777000777</v>
      </c>
      <c r="H3757" t="str">
        <f t="shared" si="1967"/>
        <v>9.1290901040104+0.205597790894181i</v>
      </c>
      <c r="I3757" t="str">
        <f t="shared" si="1968"/>
        <v>7158.90425936774i</v>
      </c>
      <c r="J3757" t="str">
        <f t="shared" si="1962"/>
        <v>-43836.1231842186+1548.30490472243i</v>
      </c>
      <c r="K3757" t="str">
        <f t="shared" si="1969"/>
        <v>0.00576099252465261-0.163107135554355i</v>
      </c>
      <c r="L3757" t="str">
        <f t="shared" si="1970"/>
        <v>0.000427406066265315-0.0101416327595311i</v>
      </c>
      <c r="M3757" t="str">
        <f t="shared" si="1971"/>
        <v>0.00618839859091793-0.173248768313886i</v>
      </c>
      <c r="N3757" t="str">
        <f t="shared" si="1972"/>
        <v>-8.08484041813618i</v>
      </c>
      <c r="O3757" t="str">
        <f t="shared" si="1973"/>
        <v>-0.228813608643341-0.973470252498561i</v>
      </c>
      <c r="P3757" t="str">
        <f t="shared" si="1974"/>
        <v>1.22881360864334+0.973470252498561i</v>
      </c>
      <c r="Q3757" t="str">
        <f t="shared" si="1975"/>
        <v>-1.22881360864334+7.11137016563762i</v>
      </c>
      <c r="R3757" t="str">
        <f t="shared" si="1976"/>
        <v>0.103927830517381-0.190753892640076i</v>
      </c>
      <c r="S3757" t="str">
        <f t="shared" si="1977"/>
        <v>0.834539619174489i</v>
      </c>
      <c r="T3757" t="str">
        <f t="shared" si="1978"/>
        <v>0.1591916809199+0.086731892101606i</v>
      </c>
      <c r="U3757" t="str">
        <f t="shared" si="1979"/>
        <v>0.0000500000000000001-0.000132278581003587i</v>
      </c>
      <c r="V3757" t="str">
        <f t="shared" si="1980"/>
        <v>3.33333333333333E-06-0.000145506439103945i</v>
      </c>
      <c r="W3757" t="str">
        <f t="shared" si="1981"/>
        <v>0.000014071179827854-0.0000713903922586015i</v>
      </c>
      <c r="X3757" t="str">
        <f t="shared" si="1982"/>
        <v>0.0000141636328482929-0.0000713523281489668i</v>
      </c>
      <c r="Y3757" t="str">
        <f t="shared" si="1983"/>
        <v>0.009+1.14542468149884i</v>
      </c>
      <c r="Z3757" t="str">
        <f t="shared" si="1984"/>
        <v>-0.000870744604127664-0.000179979303303187i</v>
      </c>
      <c r="AA3757" t="str">
        <f t="shared" si="1985"/>
        <v>0.0961939168303573-12.2225452493594i</v>
      </c>
      <c r="AB3757" t="str">
        <f t="shared" si="1986"/>
        <v>1.09967427038552+0.599131999956581i</v>
      </c>
      <c r="AC3757" t="str">
        <f t="shared" si="1987"/>
        <v>1.11060410375523-0.186809545266457i</v>
      </c>
      <c r="AD3757" t="str">
        <f t="shared" si="1988"/>
        <v>0.874670679380577+0.68658924386401i</v>
      </c>
      <c r="AE3757" t="str">
        <f t="shared" si="1989"/>
        <v>-0.000638042920693208-0.00075526649884132i</v>
      </c>
      <c r="AF3757" t="str">
        <f t="shared" si="1990"/>
        <v>-15.086096237326-0.19529837264108i</v>
      </c>
      <c r="AG3757" t="str">
        <f t="shared" si="1991"/>
        <v>1.03068314207996-0.0384612556191941i</v>
      </c>
      <c r="AH3757" t="str">
        <f t="shared" si="1992"/>
        <v>0.00876667094706828+0.011502864962683i</v>
      </c>
      <c r="AI3757">
        <f t="shared" si="1993"/>
        <v>-36.794997277310102</v>
      </c>
      <c r="AJ3757">
        <f t="shared" si="1994"/>
        <v>52.687911059742014</v>
      </c>
      <c r="AK3757"/>
      <c r="AL3757"/>
      <c r="AM3757"/>
      <c r="AN3757"/>
    </row>
    <row r="3758" spans="1:40" x14ac:dyDescent="0.25">
      <c r="A3758"/>
      <c r="B3758">
        <f t="shared" si="1995"/>
        <v>1824000</v>
      </c>
      <c r="C3758" s="186" t="str">
        <f t="shared" si="1963"/>
        <v>-2.2971696503547E-08+0.00134266586637659i</v>
      </c>
      <c r="D3758" s="158" t="str">
        <f t="shared" si="1964"/>
        <v>-5.9570061331223+0.0102937716422205i</v>
      </c>
      <c r="E3758" t="str">
        <f t="shared" si="1965"/>
        <v>2870</v>
      </c>
      <c r="F3758" t="str">
        <f t="shared" si="1966"/>
        <v>0.777000777000777</v>
      </c>
      <c r="G3758" t="str">
        <f t="shared" si="1961"/>
        <v>0.777000777000777</v>
      </c>
      <c r="H3758" t="str">
        <f t="shared" si="1967"/>
        <v>9.12909556607578+0.205485205195389i</v>
      </c>
      <c r="I3758" t="str">
        <f t="shared" si="1968"/>
        <v>7162.83125018473i</v>
      </c>
      <c r="J3758" t="str">
        <f t="shared" si="1962"/>
        <v>-43884.2297629693+1549.15422172996i</v>
      </c>
      <c r="K3758" t="str">
        <f t="shared" si="1969"/>
        <v>0.00575468495089499-0.163017931369391i</v>
      </c>
      <c r="L3758" t="str">
        <f t="shared" si="1970"/>
        <v>0.000426938377477696-0.0101360923531878i</v>
      </c>
      <c r="M3758" t="str">
        <f t="shared" si="1971"/>
        <v>0.00618162332837269-0.173154023722579i</v>
      </c>
      <c r="N3758" t="str">
        <f t="shared" si="1972"/>
        <v>-8.0892753278554i</v>
      </c>
      <c r="O3758" t="str">
        <f t="shared" si="1973"/>
        <v>-0.233128596977401-0.972445914830922i</v>
      </c>
      <c r="P3758" t="str">
        <f t="shared" si="1974"/>
        <v>1.2331285969774+0.972445914830922i</v>
      </c>
      <c r="Q3758" t="str">
        <f t="shared" si="1975"/>
        <v>-1.2331285969774+7.11682941302448i</v>
      </c>
      <c r="R3758" t="str">
        <f t="shared" si="1976"/>
        <v>0.103510433510887-0.191204565074282i</v>
      </c>
      <c r="S3758" t="str">
        <f t="shared" si="1977"/>
        <v>0.834997402838326i</v>
      </c>
      <c r="T3758" t="str">
        <f t="shared" si="1978"/>
        <v>0.159655315247857+0.0864309431482599i</v>
      </c>
      <c r="U3758" t="str">
        <f t="shared" si="1979"/>
        <v>0.0000500000000000001-0.000132206059851721i</v>
      </c>
      <c r="V3758" t="str">
        <f t="shared" si="1980"/>
        <v>3.33333333333333E-06-0.000145426665836893i</v>
      </c>
      <c r="W3758" t="str">
        <f t="shared" si="1981"/>
        <v>0.0000140707527895006-0.0000713534757858252i</v>
      </c>
      <c r="X3758" t="str">
        <f t="shared" si="1982"/>
        <v>0.0000141631065819699-0.0000713154326436129i</v>
      </c>
      <c r="Y3758" t="str">
        <f t="shared" si="1983"/>
        <v>0.009+1.14605300002956i</v>
      </c>
      <c r="Z3758" t="str">
        <f t="shared" si="1984"/>
        <v>-0.00086981731111414-0.000179866894936799i</v>
      </c>
      <c r="AA3758" t="str">
        <f t="shared" si="1985"/>
        <v>0.0960884581222477-12.2158443115867i</v>
      </c>
      <c r="AB3758" t="str">
        <f t="shared" si="1986"/>
        <v>1.10287699265327+0.597053085915459i</v>
      </c>
      <c r="AC3758" t="str">
        <f t="shared" si="1987"/>
        <v>1.11019971434836-0.187276831664799i</v>
      </c>
      <c r="AD3758" t="str">
        <f t="shared" si="1988"/>
        <v>0.877710202972752+0.685847656063386i</v>
      </c>
      <c r="AE3758" t="str">
        <f t="shared" si="1989"/>
        <v>-0.000640086240391403-0.000754433172894047i</v>
      </c>
      <c r="AF3758" t="str">
        <f t="shared" si="1990"/>
        <v>-15.0861016991981-0.195191433553168i</v>
      </c>
      <c r="AG3758" t="str">
        <f t="shared" si="1991"/>
        <v>1.03063441654903-0.0385749703100709i</v>
      </c>
      <c r="AH3758" t="str">
        <f t="shared" si="1992"/>
        <v>0.00879631160033681+0.0114936122751201i</v>
      </c>
      <c r="AI3758">
        <f t="shared" si="1993"/>
        <v>-36.788611232188742</v>
      </c>
      <c r="AJ3758">
        <f t="shared" si="1994"/>
        <v>52.572383534816815</v>
      </c>
      <c r="AK3758"/>
      <c r="AL3758"/>
      <c r="AM3758"/>
      <c r="AN3758"/>
    </row>
    <row r="3759" spans="1:40" x14ac:dyDescent="0.25">
      <c r="A3759"/>
      <c r="B3759">
        <f t="shared" si="1995"/>
        <v>1825000</v>
      </c>
      <c r="C3759" s="186" t="str">
        <f t="shared" si="1963"/>
        <v>-2.29465289387456E-08+0.00134193015905298i</v>
      </c>
      <c r="D3759" s="158" t="str">
        <f t="shared" si="1964"/>
        <v>-5.95700613292935+0.0102881312194062i</v>
      </c>
      <c r="E3759" t="str">
        <f t="shared" si="1965"/>
        <v>2870</v>
      </c>
      <c r="F3759" t="str">
        <f t="shared" si="1966"/>
        <v>0.777000777000777</v>
      </c>
      <c r="G3759" t="str">
        <f t="shared" si="1961"/>
        <v>0.777000777000777</v>
      </c>
      <c r="H3759" t="str">
        <f t="shared" si="1967"/>
        <v>9.12910101917189+0.205372742660908i</v>
      </c>
      <c r="I3759" t="str">
        <f t="shared" si="1968"/>
        <v>7166.75824100172i</v>
      </c>
      <c r="J3759" t="str">
        <f t="shared" si="1962"/>
        <v>-43932.3627231725+1550.00353873748i</v>
      </c>
      <c r="K3759" t="str">
        <f t="shared" si="1969"/>
        <v>0.00574838772635173-0.162928824583987i</v>
      </c>
      <c r="L3759" t="str">
        <f t="shared" si="1970"/>
        <v>0.000426471455469493-0.0101305579862432i</v>
      </c>
      <c r="M3759" t="str">
        <f t="shared" si="1971"/>
        <v>0.00617485918182122-0.17305938257023i</v>
      </c>
      <c r="N3759" t="str">
        <f t="shared" si="1972"/>
        <v>-8.09371023757462i</v>
      </c>
      <c r="O3759" t="str">
        <f t="shared" si="1973"/>
        <v>-0.237439000046832-0.971402450715851i</v>
      </c>
      <c r="P3759" t="str">
        <f t="shared" si="1974"/>
        <v>1.23743900004683+0.971402450715851i</v>
      </c>
      <c r="Q3759" t="str">
        <f t="shared" si="1975"/>
        <v>-1.23743900004683+7.12230778685877i</v>
      </c>
      <c r="R3759" t="str">
        <f t="shared" si="1976"/>
        <v>0.103090780227342-0.191652424030867i</v>
      </c>
      <c r="S3759" t="str">
        <f t="shared" si="1977"/>
        <v>0.835455186502163i</v>
      </c>
      <c r="T3759" t="str">
        <f t="shared" si="1978"/>
        <v>0.1601170116623+0.0861277270214875i</v>
      </c>
      <c r="U3759" t="str">
        <f t="shared" si="1979"/>
        <v>0.0000500000000000001-0.00013213361817509i</v>
      </c>
      <c r="V3759" t="str">
        <f t="shared" si="1980"/>
        <v>3.33333333333333E-06-0.000145346979992598i</v>
      </c>
      <c r="W3759" t="str">
        <f t="shared" si="1981"/>
        <v>0.0000140703255503067-0.0000713166008143812i</v>
      </c>
      <c r="X3759" t="str">
        <f t="shared" si="1982"/>
        <v>0.0000141625802780681-0.0000712785786164573i</v>
      </c>
      <c r="Y3759" t="str">
        <f t="shared" si="1983"/>
        <v>0.009+1.14668131856027i</v>
      </c>
      <c r="Z3759" t="str">
        <f t="shared" si="1984"/>
        <v>-0.000868891539852147-0.000179754621284414i</v>
      </c>
      <c r="AA3759" t="str">
        <f t="shared" si="1985"/>
        <v>0.0959831727396972-12.2091507172744i</v>
      </c>
      <c r="AB3759" t="str">
        <f t="shared" si="1986"/>
        <v>1.10606632808059+0.594958510551654i</v>
      </c>
      <c r="AC3759" t="str">
        <f t="shared" si="1987"/>
        <v>1.10979295631262-0.187741370797666i</v>
      </c>
      <c r="AD3759" t="str">
        <f t="shared" si="1988"/>
        <v>0.880746343440345+0.685092685144059i</v>
      </c>
      <c r="AE3759" t="str">
        <f t="shared" si="1989"/>
        <v>-0.000642124470408238-0.000753589463549018i</v>
      </c>
      <c r="AF3759" t="str">
        <f t="shared" si="1990"/>
        <v>-15.0861071521012-0.195084611441502i</v>
      </c>
      <c r="AG3759" t="str">
        <f t="shared" si="1991"/>
        <v>1.03058515076947-0.0386884150819824i</v>
      </c>
      <c r="AH3759" t="str">
        <f t="shared" si="1992"/>
        <v>0.00882589743243241+0.0114842135781811i</v>
      </c>
      <c r="AI3759">
        <f t="shared" si="1993"/>
        <v>-36.782284102429898</v>
      </c>
      <c r="AJ3759">
        <f t="shared" si="1994"/>
        <v>52.45684616075787</v>
      </c>
      <c r="AK3759"/>
      <c r="AL3759"/>
      <c r="AM3759"/>
      <c r="AN3759"/>
    </row>
    <row r="3760" spans="1:40" x14ac:dyDescent="0.25">
      <c r="A3760"/>
      <c r="B3760">
        <f t="shared" si="1995"/>
        <v>1826000</v>
      </c>
      <c r="C3760" s="186" t="str">
        <f t="shared" si="1963"/>
        <v>-2.29214027113035E-08+0.00134119525754243i</v>
      </c>
      <c r="D3760" s="158" t="str">
        <f t="shared" si="1964"/>
        <v>-5.95700613273672+0.010282496974492i</v>
      </c>
      <c r="E3760" t="str">
        <f t="shared" si="1965"/>
        <v>2870</v>
      </c>
      <c r="F3760" t="str">
        <f t="shared" si="1966"/>
        <v>0.777000777000777</v>
      </c>
      <c r="G3760" t="str">
        <f t="shared" si="1961"/>
        <v>0.777000777000777</v>
      </c>
      <c r="H3760" t="str">
        <f t="shared" si="1967"/>
        <v>9.12910646331837+0.205260403088864i</v>
      </c>
      <c r="I3760" t="str">
        <f t="shared" si="1968"/>
        <v>7170.6852318187i</v>
      </c>
      <c r="J3760" t="str">
        <f t="shared" si="1962"/>
        <v>-43980.5220648283+1550.85285574501i</v>
      </c>
      <c r="K3760" t="str">
        <f t="shared" si="1969"/>
        <v>0.00574210082840354-0.162839815038902i</v>
      </c>
      <c r="L3760" t="str">
        <f t="shared" si="1970"/>
        <v>0.000426005298566423-0.0101250296488454i</v>
      </c>
      <c r="M3760" t="str">
        <f t="shared" si="1971"/>
        <v>0.00616810612696996-0.172964844687747i</v>
      </c>
      <c r="N3760" t="str">
        <f t="shared" si="1972"/>
        <v>-8.09814514729384i</v>
      </c>
      <c r="O3760" t="str">
        <f t="shared" si="1973"/>
        <v>-0.24174473307294-0.970339880676607i</v>
      </c>
      <c r="P3760" t="str">
        <f t="shared" si="1974"/>
        <v>1.24174473307294+0.970339880676607i</v>
      </c>
      <c r="Q3760" t="str">
        <f t="shared" si="1975"/>
        <v>-1.24174473307294+7.12780526661723i</v>
      </c>
      <c r="R3760" t="str">
        <f t="shared" si="1976"/>
        <v>0.102668892278227-0.192097460311185i</v>
      </c>
      <c r="S3760" t="str">
        <f t="shared" si="1977"/>
        <v>0.835912970166i</v>
      </c>
      <c r="T3760" t="str">
        <f t="shared" si="1978"/>
        <v>0.160576758610068+0.0858222586879458i</v>
      </c>
      <c r="U3760" t="str">
        <f t="shared" si="1979"/>
        <v>0.0000500000000000001-0.000132061255843121i</v>
      </c>
      <c r="V3760" t="str">
        <f t="shared" si="1980"/>
        <v>3.33333333333333E-06-0.000145267381427433i</v>
      </c>
      <c r="W3760" t="str">
        <f t="shared" si="1981"/>
        <v>0.0000140698981103236-0.0000712797672758212i</v>
      </c>
      <c r="X3760" t="str">
        <f t="shared" si="1982"/>
        <v>0.0000141620539362813-0.0000712417659990901i</v>
      </c>
      <c r="Y3760" t="str">
        <f t="shared" si="1983"/>
        <v>0.009+1.14730963709099i</v>
      </c>
      <c r="Z3760" t="str">
        <f t="shared" si="1984"/>
        <v>-0.000867967287008214-0.00017964248209472i</v>
      </c>
      <c r="AA3760" t="str">
        <f t="shared" si="1985"/>
        <v>0.0958780603030757-12.2024644543572i</v>
      </c>
      <c r="AB3760" t="str">
        <f t="shared" si="1986"/>
        <v>1.10924219685983+0.592848377252776i</v>
      </c>
      <c r="AC3760" t="str">
        <f t="shared" si="1987"/>
        <v>1.10938385108565-0.188203152592859i</v>
      </c>
      <c r="AD3760" t="str">
        <f t="shared" si="1988"/>
        <v>0.883779042253112+0.684324346760026i</v>
      </c>
      <c r="AE3760" t="str">
        <f t="shared" si="1989"/>
        <v>-0.000644157573409331-0.000752735407464611i</v>
      </c>
      <c r="AF3760" t="str">
        <f t="shared" si="1990"/>
        <v>-15.0861125960551-0.194977906114372i</v>
      </c>
      <c r="AG3760" t="str">
        <f t="shared" si="1991"/>
        <v>1.03053534630357-0.0388015877805624i</v>
      </c>
      <c r="AH3760" t="str">
        <f t="shared" si="1992"/>
        <v>0.0088554279619403+0.0114746692723686i</v>
      </c>
      <c r="AI3760">
        <f t="shared" si="1993"/>
        <v>-36.776015661712414</v>
      </c>
      <c r="AJ3760">
        <f t="shared" si="1994"/>
        <v>52.341298803049199</v>
      </c>
      <c r="AK3760"/>
      <c r="AL3760"/>
      <c r="AM3760"/>
      <c r="AN3760"/>
    </row>
    <row r="3761" spans="1:40" x14ac:dyDescent="0.25">
      <c r="A3761"/>
      <c r="B3761">
        <f t="shared" si="1995"/>
        <v>1827000</v>
      </c>
      <c r="C3761" s="186" t="str">
        <f t="shared" si="1963"/>
        <v>-2.28963177307423E-08+0.00134046116052176i</v>
      </c>
      <c r="D3761" s="158" t="str">
        <f t="shared" si="1964"/>
        <v>-5.9570061325444+0.0102768688973335i</v>
      </c>
      <c r="E3761" t="str">
        <f t="shared" si="1965"/>
        <v>2870</v>
      </c>
      <c r="F3761" t="str">
        <f t="shared" si="1966"/>
        <v>0.777000777000777</v>
      </c>
      <c r="G3761" t="str">
        <f t="shared" si="1961"/>
        <v>0.777000777000777</v>
      </c>
      <c r="H3761" t="str">
        <f t="shared" si="1967"/>
        <v>9.12911189853478+0.205148186277821i</v>
      </c>
      <c r="I3761" t="str">
        <f t="shared" si="1968"/>
        <v>7174.61222263569i</v>
      </c>
      <c r="J3761" t="str">
        <f t="shared" si="1962"/>
        <v>-44028.7077879367+1551.70217275254i</v>
      </c>
      <c r="K3761" t="str">
        <f t="shared" si="1969"/>
        <v>0.00573582423449276-0.162750902575247i</v>
      </c>
      <c r="L3761" t="str">
        <f t="shared" si="1970"/>
        <v>0.00042553990509877-0.0101195073311639i</v>
      </c>
      <c r="M3761" t="str">
        <f t="shared" si="1971"/>
        <v>0.00616136413959153-0.172870409906411i</v>
      </c>
      <c r="N3761" t="str">
        <f t="shared" si="1972"/>
        <v>-8.10258005701306i</v>
      </c>
      <c r="O3761" t="str">
        <f t="shared" si="1973"/>
        <v>-0.246045711368879-0.969258225612237i</v>
      </c>
      <c r="P3761" t="str">
        <f t="shared" si="1974"/>
        <v>1.24604571136888+0.969258225612237i</v>
      </c>
      <c r="Q3761" t="str">
        <f t="shared" si="1975"/>
        <v>-1.24604571136888+7.13332183140082i</v>
      </c>
      <c r="R3761" t="str">
        <f t="shared" si="1976"/>
        <v>0.102244791294768-0.192539664904173i</v>
      </c>
      <c r="S3761" t="str">
        <f t="shared" si="1977"/>
        <v>0.836370753829837i</v>
      </c>
      <c r="T3761" t="str">
        <f t="shared" si="1978"/>
        <v>0.161034544678047+0.0855145531703795i</v>
      </c>
      <c r="U3761" t="str">
        <f t="shared" si="1979"/>
        <v>0.0000499999999999999-0.000131988972725527i</v>
      </c>
      <c r="V3761" t="str">
        <f t="shared" si="1980"/>
        <v>3.33333333333333E-06-0.00014518786999808i</v>
      </c>
      <c r="W3761" t="str">
        <f t="shared" si="1981"/>
        <v>0.0000140694704696021-0.0000712429751018455i</v>
      </c>
      <c r="X3761" t="str">
        <f t="shared" si="1982"/>
        <v>0.0000141615275563037-0.0000712049947232499i</v>
      </c>
      <c r="Y3761" t="str">
        <f t="shared" si="1983"/>
        <v>0.009+1.14793795562171i</v>
      </c>
      <c r="Z3761" t="str">
        <f t="shared" si="1984"/>
        <v>-0.00086704454925802-0.000179530477117041i</v>
      </c>
      <c r="AA3761" t="str">
        <f t="shared" si="1985"/>
        <v>0.0957731204338022-12.1957855107971i</v>
      </c>
      <c r="AB3761" t="str">
        <f t="shared" si="1986"/>
        <v>1.11240452015077+0.590722789793884i</v>
      </c>
      <c r="AC3761" t="str">
        <f t="shared" si="1987"/>
        <v>1.1089724201319-0.188662167166733i</v>
      </c>
      <c r="AD3761" t="str">
        <f t="shared" si="1988"/>
        <v>0.886808240954985+0.683542656817029i</v>
      </c>
      <c r="AE3761" t="str">
        <f t="shared" si="1989"/>
        <v>-0.000646185512248901-0.000751871041388521i</v>
      </c>
      <c r="AF3761" t="str">
        <f t="shared" si="1990"/>
        <v>-15.0861180310792-0.194871317380487i</v>
      </c>
      <c r="AG3761" t="str">
        <f t="shared" si="1991"/>
        <v>1.03048500472139-0.0389144862593787i</v>
      </c>
      <c r="AH3761" t="str">
        <f t="shared" si="1992"/>
        <v>0.00888490270909735+0.0114649797588905i</v>
      </c>
      <c r="AI3761">
        <f t="shared" si="1993"/>
        <v>-36.769805685709223</v>
      </c>
      <c r="AJ3761">
        <f t="shared" si="1994"/>
        <v>52.225741327477238</v>
      </c>
      <c r="AK3761"/>
      <c r="AL3761"/>
      <c r="AM3761"/>
      <c r="AN3761"/>
    </row>
    <row r="3762" spans="1:40" x14ac:dyDescent="0.25">
      <c r="A3762"/>
      <c r="B3762">
        <f t="shared" si="1995"/>
        <v>1828000</v>
      </c>
      <c r="C3762" s="186" t="str">
        <f t="shared" si="1963"/>
        <v>-2.28712739068305E-08+0.00133972786667069i</v>
      </c>
      <c r="D3762" s="158" t="str">
        <f t="shared" si="1964"/>
        <v>-5.95700613235239+0.0102712469778086i</v>
      </c>
      <c r="E3762" t="str">
        <f t="shared" si="1965"/>
        <v>2870</v>
      </c>
      <c r="F3762" t="str">
        <f t="shared" si="1966"/>
        <v>0.777000777000777</v>
      </c>
      <c r="G3762" t="str">
        <f t="shared" si="1961"/>
        <v>0.777000777000777</v>
      </c>
      <c r="H3762" t="str">
        <f t="shared" si="1967"/>
        <v>9.12911732484064+0.205036092026783i</v>
      </c>
      <c r="I3762" t="str">
        <f t="shared" si="1968"/>
        <v>7178.53921345268i</v>
      </c>
      <c r="J3762" t="str">
        <f t="shared" si="1962"/>
        <v>-44076.9198924976+1552.55148976007i</v>
      </c>
      <c r="K3762" t="str">
        <f t="shared" si="1969"/>
        <v>0.00572955792212335-0.162662087034475i</v>
      </c>
      <c r="L3762" t="str">
        <f t="shared" si="1970"/>
        <v>0.000425075273401361-0.0101139910233893i</v>
      </c>
      <c r="M3762" t="str">
        <f t="shared" si="1971"/>
        <v>0.00615463319552471-0.172776078057864i</v>
      </c>
      <c r="N3762" t="str">
        <f t="shared" si="1972"/>
        <v>-8.10701496673227i</v>
      </c>
      <c r="O3762" t="str">
        <f t="shared" si="1973"/>
        <v>-0.250341850341312-0.968157506797158i</v>
      </c>
      <c r="P3762" t="str">
        <f t="shared" si="1974"/>
        <v>1.25034185034131+0.968157506797158i</v>
      </c>
      <c r="Q3762" t="str">
        <f t="shared" si="1975"/>
        <v>-1.25034185034131+7.13885745993511i</v>
      </c>
      <c r="R3762" t="str">
        <f t="shared" si="1976"/>
        <v>0.101818498926071-0.192979028985967i</v>
      </c>
      <c r="S3762" t="str">
        <f t="shared" si="1977"/>
        <v>0.836828537493674i</v>
      </c>
      <c r="T3762" t="str">
        <f t="shared" si="1978"/>
        <v>0.161490358593276+0.0852046255461052i</v>
      </c>
      <c r="U3762" t="str">
        <f t="shared" si="1979"/>
        <v>0.0000499999999999999-0.000131916768692308i</v>
      </c>
      <c r="V3762" t="str">
        <f t="shared" si="1980"/>
        <v>3.33333333333333E-06-0.000145108445561538i</v>
      </c>
      <c r="W3762" t="str">
        <f t="shared" si="1981"/>
        <v>0.0000140690426281931-0.0000712062242243046i</v>
      </c>
      <c r="X3762" t="str">
        <f t="shared" si="1982"/>
        <v>0.0000141610011378308-0.000071168264720826i</v>
      </c>
      <c r="Y3762" t="str">
        <f t="shared" si="1983"/>
        <v>0.009+1.14856627415243i</v>
      </c>
      <c r="Z3762" t="str">
        <f t="shared" si="1984"/>
        <v>-0.000866123323286346-0.000179418606101332i</v>
      </c>
      <c r="AA3762" t="str">
        <f t="shared" si="1985"/>
        <v>0.0956683527543294-12.1891138745821i</v>
      </c>
      <c r="AB3762" t="str">
        <f t="shared" si="1986"/>
        <v>1.11555322008135+0.58858185232701i</v>
      </c>
      <c r="AC3762" t="str">
        <f t="shared" si="1987"/>
        <v>1.10855868494078-0.189118404823862i</v>
      </c>
      <c r="AD3762" t="str">
        <f t="shared" si="1988"/>
        <v>0.889833881165045+0.682747631472123i</v>
      </c>
      <c r="AE3762" t="str">
        <f t="shared" si="1989"/>
        <v>-0.00064820824996974-0.000750996402156885i</v>
      </c>
      <c r="AF3762" t="str">
        <f t="shared" si="1990"/>
        <v>-15.086123457193-0.194764845048974i</v>
      </c>
      <c r="AG3762" t="str">
        <f t="shared" si="1991"/>
        <v>1.03043412760069-0.0390271083799507i</v>
      </c>
      <c r="AH3762" t="str">
        <f t="shared" si="1992"/>
        <v>0.0089143211957883+0.0114551454396581i</v>
      </c>
      <c r="AI3762">
        <f t="shared" si="1993"/>
        <v>-36.763653952069518</v>
      </c>
      <c r="AJ3762">
        <f t="shared" si="1994"/>
        <v>52.11017360013242</v>
      </c>
      <c r="AK3762"/>
      <c r="AL3762"/>
      <c r="AM3762"/>
      <c r="AN3762"/>
    </row>
    <row r="3763" spans="1:40" x14ac:dyDescent="0.25">
      <c r="A3763"/>
      <c r="B3763">
        <f t="shared" si="1995"/>
        <v>1829000</v>
      </c>
      <c r="C3763" s="186" t="str">
        <f t="shared" si="1963"/>
        <v>-2.28462711495845E-08+0.00133899537467185i</v>
      </c>
      <c r="D3763" s="158" t="str">
        <f t="shared" si="1964"/>
        <v>-5.9570061321607+0.0102656312058175i</v>
      </c>
      <c r="E3763" t="str">
        <f t="shared" si="1965"/>
        <v>2870</v>
      </c>
      <c r="F3763" t="str">
        <f t="shared" si="1966"/>
        <v>0.777000777000777</v>
      </c>
      <c r="G3763" t="str">
        <f t="shared" si="1961"/>
        <v>0.777000777000777</v>
      </c>
      <c r="H3763" t="str">
        <f t="shared" si="1967"/>
        <v>9.12912274225542+0.204924120135192i</v>
      </c>
      <c r="I3763" t="str">
        <f t="shared" si="1968"/>
        <v>7182.46620426967i</v>
      </c>
      <c r="J3763" t="str">
        <f t="shared" si="1962"/>
        <v>-44125.158378511+1553.40080676759i</v>
      </c>
      <c r="K3763" t="str">
        <f t="shared" si="1969"/>
        <v>0.00572330186886053-0.162573368258384i</v>
      </c>
      <c r="L3763" t="str">
        <f t="shared" si="1970"/>
        <v>0.000424611401813571-0.0101084807157339i</v>
      </c>
      <c r="M3763" t="str">
        <f t="shared" si="1971"/>
        <v>0.0061479132706741-0.172681848974118i</v>
      </c>
      <c r="N3763" t="str">
        <f t="shared" si="1972"/>
        <v>-8.11144987645149i</v>
      </c>
      <c r="O3763" t="str">
        <f t="shared" si="1973"/>
        <v>-0.254633065492111-0.967037745880734i</v>
      </c>
      <c r="P3763" t="str">
        <f t="shared" si="1974"/>
        <v>1.25463306549211+0.967037745880734i</v>
      </c>
      <c r="Q3763" t="str">
        <f t="shared" si="1975"/>
        <v>-1.25463306549211+7.14441213057076i</v>
      </c>
      <c r="R3763" t="str">
        <f t="shared" si="1976"/>
        <v>0.101390036837263-0.193415543919526i</v>
      </c>
      <c r="S3763" t="str">
        <f t="shared" si="1977"/>
        <v>0.837286321157511i</v>
      </c>
      <c r="T3763" t="str">
        <f t="shared" si="1978"/>
        <v>0.161944189223059+0.0848924909454965i</v>
      </c>
      <c r="U3763" t="str">
        <f t="shared" si="1979"/>
        <v>0.0000499999999999999-0.000131844643613744i</v>
      </c>
      <c r="V3763" t="str">
        <f t="shared" si="1980"/>
        <v>3.33333333333333E-06-0.000145029107975119i</v>
      </c>
      <c r="W3763" t="str">
        <f t="shared" si="1981"/>
        <v>0.0000140686145861478-0.0000711695145751979i</v>
      </c>
      <c r="X3763" t="str">
        <f t="shared" si="1982"/>
        <v>0.0000141604746805591-0.000071131575923856i</v>
      </c>
      <c r="Y3763" t="str">
        <f t="shared" si="1983"/>
        <v>0.009+1.14919459268315i</v>
      </c>
      <c r="Z3763" t="str">
        <f t="shared" si="1984"/>
        <v>-0.00086520360578701-0.000179306868798179i</v>
      </c>
      <c r="AA3763" t="str">
        <f t="shared" si="1985"/>
        <v>0.0955637568881381-12.1824495337264i</v>
      </c>
      <c r="AB3763" t="str">
        <f t="shared" si="1986"/>
        <v>1.11868821974843+0.586425669370696i</v>
      </c>
      <c r="AC3763" t="str">
        <f t="shared" si="1987"/>
        <v>1.10814266702475-0.189571856056735i</v>
      </c>
      <c r="AD3763" t="str">
        <f t="shared" si="1988"/>
        <v>0.89285590457863+0.681939287133327i</v>
      </c>
      <c r="AE3763" t="str">
        <f t="shared" si="1989"/>
        <v>-0.000650225749803314-0.000750111526693538i</v>
      </c>
      <c r="AF3763" t="str">
        <f t="shared" si="1990"/>
        <v>-15.0861288744161-0.194658488929375i</v>
      </c>
      <c r="AG3763" t="str">
        <f t="shared" si="1991"/>
        <v>1.03038271652691-0.039139452011778i</v>
      </c>
      <c r="AH3763" t="str">
        <f t="shared" si="1992"/>
        <v>0.00894368294554301+0.0114451667172846i</v>
      </c>
      <c r="AI3763">
        <f t="shared" si="1993"/>
        <v>-36.757560240400657</v>
      </c>
      <c r="AJ3763">
        <f t="shared" si="1994"/>
        <v>51.994595487408525</v>
      </c>
      <c r="AK3763"/>
      <c r="AL3763"/>
      <c r="AM3763"/>
      <c r="AN3763"/>
    </row>
    <row r="3764" spans="1:40" x14ac:dyDescent="0.25">
      <c r="A3764"/>
      <c r="B3764">
        <f t="shared" si="1995"/>
        <v>1830000</v>
      </c>
      <c r="C3764" s="186" t="str">
        <f t="shared" si="1963"/>
        <v>-2.2821309369265E-08+0.00133826368321071i</v>
      </c>
      <c r="D3764" s="158" t="str">
        <f t="shared" si="1964"/>
        <v>-5.95700613196933+0.0102600215712821i</v>
      </c>
      <c r="E3764" t="str">
        <f t="shared" si="1965"/>
        <v>2870</v>
      </c>
      <c r="F3764" t="str">
        <f t="shared" si="1966"/>
        <v>0.777000777000777</v>
      </c>
      <c r="G3764" t="str">
        <f t="shared" si="1961"/>
        <v>0.777000777000777</v>
      </c>
      <c r="H3764" t="str">
        <f t="shared" si="1967"/>
        <v>9.12912815079854+0.20481227040293i</v>
      </c>
      <c r="I3764" t="str">
        <f t="shared" si="1968"/>
        <v>7186.39319508665i</v>
      </c>
      <c r="J3764" t="str">
        <f t="shared" si="1962"/>
        <v>-44173.4232459771+1554.25012377512i</v>
      </c>
      <c r="K3764" t="str">
        <f t="shared" si="1969"/>
        <v>0.0057170560523307-0.162484746089117i</v>
      </c>
      <c r="L3764" t="str">
        <f t="shared" si="1970"/>
        <v>0.000424148288679281-0.0101029763984309i</v>
      </c>
      <c r="M3764" t="str">
        <f t="shared" si="1971"/>
        <v>0.00614120434100998-0.172587722487548i</v>
      </c>
      <c r="N3764" t="str">
        <f t="shared" si="1972"/>
        <v>-8.11588478617071i</v>
      </c>
      <c r="O3764" t="str">
        <f t="shared" si="1973"/>
        <v>-0.258919272419969-0.965898964886863i</v>
      </c>
      <c r="P3764" t="str">
        <f t="shared" si="1974"/>
        <v>1.25891927241997+0.965898964886863i</v>
      </c>
      <c r="Q3764" t="str">
        <f t="shared" si="1975"/>
        <v>-1.25891927241997+7.14998582128385i</v>
      </c>
      <c r="R3764" t="str">
        <f t="shared" si="1976"/>
        <v>0.100959426707663-0.193849201254198i</v>
      </c>
      <c r="S3764" t="str">
        <f t="shared" si="1977"/>
        <v>0.837744104821348i</v>
      </c>
      <c r="T3764" t="str">
        <f t="shared" si="1978"/>
        <v>0.162396025575031+0.0845781645504876i</v>
      </c>
      <c r="U3764" t="str">
        <f t="shared" si="1979"/>
        <v>0.00005-0.000131772597360404i</v>
      </c>
      <c r="V3764" t="str">
        <f t="shared" si="1980"/>
        <v>3.33333333333333E-06-0.000144949857096444i</v>
      </c>
      <c r="W3764" t="str">
        <f t="shared" si="1981"/>
        <v>0.0000140681863435169-0.0000711328460866733i</v>
      </c>
      <c r="X3764" t="str">
        <f t="shared" si="1982"/>
        <v>0.0000141599481841857-0.0000710949282645259i</v>
      </c>
      <c r="Y3764" t="str">
        <f t="shared" si="1983"/>
        <v>0.009+1.14982291121386i</v>
      </c>
      <c r="Z3764" t="str">
        <f t="shared" si="1984"/>
        <v>-0.000864285393462886-0.000179195264958794i</v>
      </c>
      <c r="AA3764" t="str">
        <f t="shared" si="1985"/>
        <v>0.0954593324597432-12.1757924762706i</v>
      </c>
      <c r="AB3764" t="str">
        <f t="shared" si="1986"/>
        <v>1.12180944321825+0.584254345799659i</v>
      </c>
      <c r="AC3764" t="str">
        <f t="shared" si="1987"/>
        <v>1.10772438791749-0.190022511545383i</v>
      </c>
      <c r="AD3764" t="str">
        <f t="shared" si="1988"/>
        <v>0.895874252968271+0.681117640459255i</v>
      </c>
      <c r="AE3764" t="str">
        <f t="shared" si="1989"/>
        <v>-0.000652237975169745-0.000749216452009251i</v>
      </c>
      <c r="AF3764" t="str">
        <f t="shared" si="1990"/>
        <v>-15.0861342827679-0.194552248831648i</v>
      </c>
      <c r="AG3764" t="str">
        <f t="shared" si="1991"/>
        <v>1.03033077309314-0.0392515150323608i</v>
      </c>
      <c r="AH3764" t="str">
        <f t="shared" si="1992"/>
        <v>0.00897298748353203+0.0114350439950833i</v>
      </c>
      <c r="AI3764">
        <f t="shared" si="1993"/>
        <v>-36.751524332250952</v>
      </c>
      <c r="AJ3764">
        <f t="shared" si="1994"/>
        <v>51.879006856006669</v>
      </c>
      <c r="AK3764"/>
      <c r="AL3764"/>
      <c r="AM3764"/>
      <c r="AN3764"/>
    </row>
    <row r="3765" spans="1:40" x14ac:dyDescent="0.25">
      <c r="A3765"/>
      <c r="B3765">
        <f t="shared" si="1995"/>
        <v>1831000</v>
      </c>
      <c r="C3765" s="186" t="str">
        <f t="shared" si="1963"/>
        <v>-2.27963884763786E-08+0.00133753279097563i</v>
      </c>
      <c r="D3765" s="158" t="str">
        <f t="shared" si="1964"/>
        <v>-5.95700613177827+0.0102544180641465i</v>
      </c>
      <c r="E3765" t="str">
        <f t="shared" si="1965"/>
        <v>2870</v>
      </c>
      <c r="F3765" t="str">
        <f t="shared" si="1966"/>
        <v>0.777000777000777</v>
      </c>
      <c r="G3765" t="str">
        <f t="shared" si="1961"/>
        <v>0.777000777000777</v>
      </c>
      <c r="H3765" t="str">
        <f t="shared" si="1967"/>
        <v>9.12913355048933+0.204700542630308i</v>
      </c>
      <c r="I3765" t="str">
        <f t="shared" si="1968"/>
        <v>7190.32018590364i</v>
      </c>
      <c r="J3765" t="str">
        <f t="shared" si="1962"/>
        <v>-44221.7144948957+1555.09944078265i</v>
      </c>
      <c r="K3765" t="str">
        <f t="shared" si="1969"/>
        <v>0.00571082045022121-0.162396220369158i</v>
      </c>
      <c r="L3765" t="str">
        <f t="shared" si="1970"/>
        <v>0.000423685932346885-0.0100974780617347i</v>
      </c>
      <c r="M3765" t="str">
        <f t="shared" si="1971"/>
        <v>0.00613450638256809-0.172493698430893i</v>
      </c>
      <c r="N3765" t="str">
        <f t="shared" si="1972"/>
        <v>-8.12031969588993i</v>
      </c>
      <c r="O3765" t="str">
        <f t="shared" si="1973"/>
        <v>-0.263200386822085-0.964741186213538i</v>
      </c>
      <c r="P3765" t="str">
        <f t="shared" si="1974"/>
        <v>1.26320038682208+0.964741186213538i</v>
      </c>
      <c r="Q3765" t="str">
        <f t="shared" si="1975"/>
        <v>-1.26320038682208+7.15557850967639i</v>
      </c>
      <c r="R3765" t="str">
        <f t="shared" si="1976"/>
        <v>0.100526690228947-0.194279992725298i</v>
      </c>
      <c r="S3765" t="str">
        <f t="shared" si="1977"/>
        <v>0.838201888485185i</v>
      </c>
      <c r="T3765" t="str">
        <f t="shared" si="1978"/>
        <v>0.162845856797233+0.0842616615930686i</v>
      </c>
      <c r="U3765" t="str">
        <f t="shared" si="1979"/>
        <v>0.00005-0.000131700629803134i</v>
      </c>
      <c r="V3765" t="str">
        <f t="shared" si="1980"/>
        <v>3.33333333333333E-06-0.000144870692783447i</v>
      </c>
      <c r="W3765" t="str">
        <f t="shared" si="1981"/>
        <v>0.0000140677579003518-0.0000710962186910254i</v>
      </c>
      <c r="X3765" t="str">
        <f t="shared" si="1982"/>
        <v>0.0000141594216484094-0.0000710583216751686i</v>
      </c>
      <c r="Y3765" t="str">
        <f t="shared" si="1983"/>
        <v>0.009+1.15045122974458i</v>
      </c>
      <c r="Z3765" t="str">
        <f t="shared" si="1984"/>
        <v>-0.000863368683025807-0.00017908379433502i</v>
      </c>
      <c r="AA3765" t="str">
        <f t="shared" si="1985"/>
        <v>0.0953550790946797-12.1691426902812i</v>
      </c>
      <c r="AB3765" t="str">
        <f t="shared" si="1986"/>
        <v>1.12491681552699+0.582067986834395i</v>
      </c>
      <c r="AC3765" t="str">
        <f t="shared" si="1987"/>
        <v>1.107303869172-0.190470362157029i</v>
      </c>
      <c r="AD3765" t="str">
        <f t="shared" si="1988"/>
        <v>0.898888868184854+0.680282708358781i</v>
      </c>
      <c r="AE3765" t="str">
        <f t="shared" si="1989"/>
        <v>-0.000654244889677922-0.000748311215201008i</v>
      </c>
      <c r="AF3765" t="str">
        <f t="shared" si="1990"/>
        <v>-15.0861396822676-0.194446124566162i</v>
      </c>
      <c r="AG3765" t="str">
        <f t="shared" si="1991"/>
        <v>1.03027829890008-0.0393632953272281i</v>
      </c>
      <c r="AH3765" t="str">
        <f t="shared" si="1992"/>
        <v>0.0090022343365643+0.0114247776770668i</v>
      </c>
      <c r="AI3765">
        <f t="shared" si="1993"/>
        <v>-36.745546011091598</v>
      </c>
      <c r="AJ3765">
        <f t="shared" si="1994"/>
        <v>51.763407572935016</v>
      </c>
      <c r="AK3765"/>
      <c r="AL3765"/>
      <c r="AM3765"/>
      <c r="AN3765"/>
    </row>
    <row r="3766" spans="1:40" x14ac:dyDescent="0.25">
      <c r="A3766"/>
      <c r="B3766">
        <f t="shared" si="1995"/>
        <v>1832000</v>
      </c>
      <c r="C3766" s="186" t="str">
        <f t="shared" si="1963"/>
        <v>-2.27715083816752E-08+0.00133680269665783i</v>
      </c>
      <c r="D3766" s="158" t="str">
        <f t="shared" si="1964"/>
        <v>-5.95700613158752+0.0102488206743767i</v>
      </c>
      <c r="E3766" t="str">
        <f t="shared" si="1965"/>
        <v>2870</v>
      </c>
      <c r="F3766" t="str">
        <f t="shared" si="1966"/>
        <v>0.777000777000777</v>
      </c>
      <c r="G3766" t="str">
        <f t="shared" si="1961"/>
        <v>0.777000777000777</v>
      </c>
      <c r="H3766" t="str">
        <f t="shared" si="1967"/>
        <v>9.1291389413471+0.204588936618082i</v>
      </c>
      <c r="I3766" t="str">
        <f t="shared" si="1968"/>
        <v>7194.24717672063i</v>
      </c>
      <c r="J3766" t="str">
        <f t="shared" si="1962"/>
        <v>-44270.0321252669+1555.94875779018i</v>
      </c>
      <c r="K3766" t="str">
        <f t="shared" si="1969"/>
        <v>0.00570459504028011-0.162307790941335i</v>
      </c>
      <c r="L3766" t="str">
        <f t="shared" si="1970"/>
        <v>0.000423224331169265-0.0100919856959207i</v>
      </c>
      <c r="M3766" t="str">
        <f t="shared" si="1971"/>
        <v>0.00612781937144937-0.172399776637256i</v>
      </c>
      <c r="N3766" t="str">
        <f t="shared" si="1972"/>
        <v>-8.12475460560915i</v>
      </c>
      <c r="O3766" t="str">
        <f t="shared" si="1973"/>
        <v>-0.267476324495823-0.963564432632403i</v>
      </c>
      <c r="P3766" t="str">
        <f t="shared" si="1974"/>
        <v>1.26747632449582+0.963564432632403i</v>
      </c>
      <c r="Q3766" t="str">
        <f t="shared" si="1975"/>
        <v>-1.26747632449582+7.16119017297675i</v>
      </c>
      <c r="R3766" t="str">
        <f t="shared" si="1976"/>
        <v>0.10009184910333-0.194707910253653i</v>
      </c>
      <c r="S3766" t="str">
        <f t="shared" si="1977"/>
        <v>0.83865967214902i</v>
      </c>
      <c r="T3766" t="str">
        <f t="shared" si="1978"/>
        <v>0.163293672178149+0.0839429973537879i</v>
      </c>
      <c r="U3766" t="str">
        <f t="shared" si="1979"/>
        <v>0.00005-0.000131628740813067i</v>
      </c>
      <c r="V3766" t="str">
        <f t="shared" si="1980"/>
        <v>3.33333333333333E-06-0.000144791614894374i</v>
      </c>
      <c r="W3766" t="str">
        <f t="shared" si="1981"/>
        <v>0.0000140673292567033-0.0000710596323206998i</v>
      </c>
      <c r="X3766" t="str">
        <f t="shared" si="1982"/>
        <v>0.0000141588950729294-0.0000710217560882676i</v>
      </c>
      <c r="Y3766" t="str">
        <f t="shared" si="1983"/>
        <v>0.009+1.1510795482753i</v>
      </c>
      <c r="Z3766" t="str">
        <f t="shared" si="1984"/>
        <v>-0.000862453471196618-0.000178972456679318i</v>
      </c>
      <c r="AA3766" t="str">
        <f t="shared" si="1985"/>
        <v>0.0952509964195042-12.1625001638506i</v>
      </c>
      <c r="AB3766" t="str">
        <f t="shared" si="1986"/>
        <v>1.12801026268095+0.579866698030835i</v>
      </c>
      <c r="AC3766" t="str">
        <f t="shared" si="1987"/>
        <v>1.10688113235875-0.190915398945677i</v>
      </c>
      <c r="AD3766" t="str">
        <f t="shared" si="1988"/>
        <v>0.901899692158547+0.67943450799062i</v>
      </c>
      <c r="AE3766" t="str">
        <f t="shared" si="1989"/>
        <v>-0.000656246457125514-0.000747395853451211i</v>
      </c>
      <c r="AF3766" t="str">
        <f t="shared" si="1990"/>
        <v>-15.0861450729346-0.194340115943705i</v>
      </c>
      <c r="AG3766" t="str">
        <f t="shared" si="1991"/>
        <v>1.03022529555598-0.0394747907899574i</v>
      </c>
      <c r="AH3766" t="str">
        <f t="shared" si="1992"/>
        <v>0.00903142303308405+0.0114143681679459i</v>
      </c>
      <c r="AI3766">
        <f t="shared" si="1993"/>
        <v>-36.73962506229914</v>
      </c>
      <c r="AJ3766">
        <f t="shared" si="1994"/>
        <v>51.647797505510411</v>
      </c>
      <c r="AK3766"/>
      <c r="AL3766"/>
      <c r="AM3766"/>
      <c r="AN3766"/>
    </row>
    <row r="3767" spans="1:40" x14ac:dyDescent="0.25">
      <c r="A3767"/>
      <c r="B3767">
        <f t="shared" si="1995"/>
        <v>1833000</v>
      </c>
      <c r="C3767" s="186" t="str">
        <f t="shared" si="1963"/>
        <v>-2.27466689961496E-08+0.0013360733989514i</v>
      </c>
      <c r="D3767" s="158" t="str">
        <f t="shared" si="1964"/>
        <v>-5.95700613139709+0.0102432293919607i</v>
      </c>
      <c r="E3767" t="str">
        <f t="shared" si="1965"/>
        <v>2870</v>
      </c>
      <c r="F3767" t="str">
        <f t="shared" si="1966"/>
        <v>0.777000777000777</v>
      </c>
      <c r="G3767" t="str">
        <f t="shared" si="1961"/>
        <v>0.777000777000777</v>
      </c>
      <c r="H3767" t="str">
        <f t="shared" si="1967"/>
        <v>9.12914432339113+0.204477452167432i</v>
      </c>
      <c r="I3767" t="str">
        <f t="shared" si="1968"/>
        <v>7198.17416753761i</v>
      </c>
      <c r="J3767" t="str">
        <f t="shared" si="1962"/>
        <v>-44318.3761370906+1556.7980747977i</v>
      </c>
      <c r="K3767" t="str">
        <f t="shared" si="1969"/>
        <v>0.00569837980031596-0.162219457648815i</v>
      </c>
      <c r="L3767" t="str">
        <f t="shared" si="1970"/>
        <v>0.000422763483503775-0.0100864992912856i</v>
      </c>
      <c r="M3767" t="str">
        <f t="shared" si="1971"/>
        <v>0.00612114328381973-0.172305956940101i</v>
      </c>
      <c r="N3767" t="str">
        <f t="shared" si="1972"/>
        <v>-8.12918951532837i</v>
      </c>
      <c r="O3767" t="str">
        <f t="shared" si="1973"/>
        <v>-0.271747001340366-0.962368727288309i</v>
      </c>
      <c r="P3767" t="str">
        <f t="shared" si="1974"/>
        <v>1.27174700134037+0.962368727288309i</v>
      </c>
      <c r="Q3767" t="str">
        <f t="shared" si="1975"/>
        <v>-1.27174700134037+7.16682078804006i</v>
      </c>
      <c r="R3767" t="str">
        <f t="shared" si="1976"/>
        <v>0.0996549250417631-0.195132945945127i</v>
      </c>
      <c r="S3767" t="str">
        <f t="shared" si="1977"/>
        <v>0.839117455812857i</v>
      </c>
      <c r="T3767" t="str">
        <f t="shared" si="1978"/>
        <v>0.163739461146743+0.0836221871602652i</v>
      </c>
      <c r="U3767" t="str">
        <f t="shared" si="1979"/>
        <v>0.00005-0.000131556930261614i</v>
      </c>
      <c r="V3767" t="str">
        <f t="shared" si="1980"/>
        <v>3.33333333333333E-06-0.000144712623287775i</v>
      </c>
      <c r="W3767" t="str">
        <f t="shared" si="1981"/>
        <v>0.0000140669004126223-0.0000710230869082859i</v>
      </c>
      <c r="X3767" t="str">
        <f t="shared" si="1982"/>
        <v>0.0000141583684574458-0.0000709852314364506i</v>
      </c>
      <c r="Y3767" t="str">
        <f t="shared" si="1983"/>
        <v>0.009+1.15170786680602i</v>
      </c>
      <c r="Z3767" t="str">
        <f t="shared" si="1984"/>
        <v>-0.000861539754705093-0.000178861251744771i</v>
      </c>
      <c r="AA3767" t="str">
        <f t="shared" si="1985"/>
        <v>0.0951470840617969-12.1558648850978i</v>
      </c>
      <c r="AB3767" t="str">
        <f t="shared" si="1986"/>
        <v>1.13108971165688+0.577650585270069i</v>
      </c>
      <c r="AC3767" t="str">
        <f t="shared" si="1987"/>
        <v>1.10645619906388-0.191357613151721i</v>
      </c>
      <c r="AD3767" t="str">
        <f t="shared" si="1988"/>
        <v>0.90490666689992+0.678573056762973i</v>
      </c>
      <c r="AE3767" t="str">
        <f t="shared" si="1989"/>
        <v>-0.000658242641499058-0.000746470404026965i</v>
      </c>
      <c r="AF3767" t="str">
        <f t="shared" si="1990"/>
        <v>-15.0861504547882-0.194234222775471i</v>
      </c>
      <c r="AG3767" t="str">
        <f t="shared" si="1991"/>
        <v>1.03017176467664-0.0395859993222044i</v>
      </c>
      <c r="AH3767" t="str">
        <f t="shared" si="1992"/>
        <v>0.00906055310316778+0.0114038158731277i</v>
      </c>
      <c r="AI3767">
        <f t="shared" si="1993"/>
        <v>-36.73376127313864</v>
      </c>
      <c r="AJ3767">
        <f t="shared" si="1994"/>
        <v>51.532176521357876</v>
      </c>
      <c r="AK3767"/>
      <c r="AL3767"/>
      <c r="AM3767"/>
      <c r="AN3767"/>
    </row>
    <row r="3768" spans="1:40" x14ac:dyDescent="0.25">
      <c r="A3768"/>
      <c r="B3768">
        <f t="shared" si="1995"/>
        <v>1834000</v>
      </c>
      <c r="C3768" s="186" t="str">
        <f t="shared" si="1963"/>
        <v>-2.27218702310378E-08+0.00133534489655327i</v>
      </c>
      <c r="D3768" s="158" t="str">
        <f t="shared" si="1964"/>
        <v>-5.95700613120696+0.0102376442069084i</v>
      </c>
      <c r="E3768" t="str">
        <f t="shared" si="1965"/>
        <v>2870</v>
      </c>
      <c r="F3768" t="str">
        <f t="shared" si="1966"/>
        <v>0.777000777000777</v>
      </c>
      <c r="G3768" t="str">
        <f t="shared" si="1961"/>
        <v>0.777000777000777</v>
      </c>
      <c r="H3768" t="str">
        <f t="shared" si="1967"/>
        <v>9.12914969664057+0.204366089079976i</v>
      </c>
      <c r="I3768" t="str">
        <f t="shared" si="1968"/>
        <v>7202.1011583546i</v>
      </c>
      <c r="J3768" t="str">
        <f t="shared" si="1962"/>
        <v>-44366.7465303669+1557.64739180523i</v>
      </c>
      <c r="K3768" t="str">
        <f t="shared" si="1969"/>
        <v>0.00569217470819777-0.162131220335105i</v>
      </c>
      <c r="L3768" t="str">
        <f t="shared" si="1970"/>
        <v>0.000422303387712244-0.0100810188381468i</v>
      </c>
      <c r="M3768" t="str">
        <f t="shared" si="1971"/>
        <v>0.00611447809591001-0.172212239173252i</v>
      </c>
      <c r="N3768" t="str">
        <f t="shared" si="1972"/>
        <v>-8.13362442504759i</v>
      </c>
      <c r="O3768" t="str">
        <f t="shared" si="1973"/>
        <v>-0.276012333358366-0.961154093698857i</v>
      </c>
      <c r="P3768" t="str">
        <f t="shared" si="1974"/>
        <v>1.27601233335837+0.961154093698857i</v>
      </c>
      <c r="Q3768" t="str">
        <f t="shared" si="1975"/>
        <v>-1.27601233335837+7.17247033134873i</v>
      </c>
      <c r="R3768" t="str">
        <f t="shared" si="1976"/>
        <v>0.0992159397621389-0.195555092090126i</v>
      </c>
      <c r="S3768" t="str">
        <f t="shared" si="1977"/>
        <v>0.839575239476694i</v>
      </c>
      <c r="T3768" t="str">
        <f t="shared" si="1978"/>
        <v>0.164183213272454+0.083299246385703i</v>
      </c>
      <c r="U3768" t="str">
        <f t="shared" si="1979"/>
        <v>0.00005-0.000131485198020468i</v>
      </c>
      <c r="V3768" t="str">
        <f t="shared" si="1980"/>
        <v>3.33333333333333E-06-0.000144633717822515i</v>
      </c>
      <c r="W3768" t="str">
        <f t="shared" si="1981"/>
        <v>0.0000140664713681604-0.0000709865823865221i</v>
      </c>
      <c r="X3768" t="str">
        <f t="shared" si="1982"/>
        <v>0.0000141578418016604-0.0000709487476524933i</v>
      </c>
      <c r="Y3768" t="str">
        <f t="shared" si="1983"/>
        <v>0.009+1.15233618533674i</v>
      </c>
      <c r="Z3768" t="str">
        <f t="shared" si="1984"/>
        <v>-0.000860627530289904-0.000178750179285091i</v>
      </c>
      <c r="AA3768" t="str">
        <f t="shared" si="1985"/>
        <v>0.0950433416501485-12.1492368421671i</v>
      </c>
      <c r="AB3768" t="str">
        <f t="shared" si="1986"/>
        <v>1.13415509040188+0.57541975474807i</v>
      </c>
      <c r="AC3768" t="str">
        <f t="shared" si="1987"/>
        <v>1.10602909088732-0.191796996201489i</v>
      </c>
      <c r="AD3768" t="str">
        <f t="shared" si="1988"/>
        <v>0.907909734500872+0.67769837233313i</v>
      </c>
      <c r="AE3768" t="str">
        <f t="shared" si="1989"/>
        <v>-0.000660233406973886-0.000745534904279261i</v>
      </c>
      <c r="AF3768" t="str">
        <f t="shared" si="1990"/>
        <v>-15.0861558278475-0.194128444873068i</v>
      </c>
      <c r="AG3768" t="str">
        <f t="shared" si="1991"/>
        <v>1.03011770788536-0.0396969188337183i</v>
      </c>
      <c r="AH3768" t="str">
        <f t="shared" si="1992"/>
        <v>0.00908962407851972+0.011393121198714i</v>
      </c>
      <c r="AI3768">
        <f t="shared" si="1993"/>
        <v>-36.727954432747431</v>
      </c>
      <c r="AJ3768">
        <f t="shared" si="1994"/>
        <v>51.416544488415539</v>
      </c>
      <c r="AK3768"/>
      <c r="AL3768"/>
      <c r="AM3768"/>
      <c r="AN3768"/>
    </row>
    <row r="3769" spans="1:40" x14ac:dyDescent="0.25">
      <c r="A3769"/>
      <c r="B3769">
        <f t="shared" si="1995"/>
        <v>1835000</v>
      </c>
      <c r="C3769" s="186" t="str">
        <f t="shared" si="1963"/>
        <v>-2.2697111997818E-08+0.0013346171881632i</v>
      </c>
      <c r="D3769" s="158" t="str">
        <f t="shared" si="1964"/>
        <v>-5.95700613101715+0.0102320651092512i</v>
      </c>
      <c r="E3769" t="str">
        <f t="shared" si="1965"/>
        <v>2870</v>
      </c>
      <c r="F3769" t="str">
        <f t="shared" si="1966"/>
        <v>0.777000777000777</v>
      </c>
      <c r="G3769" t="str">
        <f t="shared" si="1961"/>
        <v>0.777000777000777</v>
      </c>
      <c r="H3769" t="str">
        <f t="shared" si="1967"/>
        <v>9.12915506111462+0.204254847157759i</v>
      </c>
      <c r="I3769" t="str">
        <f t="shared" si="1968"/>
        <v>7206.02814917159i</v>
      </c>
      <c r="J3769" t="str">
        <f t="shared" si="1962"/>
        <v>-44415.1433050958+1558.49670881276i</v>
      </c>
      <c r="K3769" t="str">
        <f t="shared" si="1969"/>
        <v>0.00568597974185457-0.162043078844053i</v>
      </c>
      <c r="L3769" t="str">
        <f t="shared" si="1970"/>
        <v>0.000421844042160933-0.0100755443268429i</v>
      </c>
      <c r="M3769" t="str">
        <f t="shared" si="1971"/>
        <v>0.0061078237840155-0.172118623170896i</v>
      </c>
      <c r="N3769" t="str">
        <f t="shared" si="1972"/>
        <v>-8.13805933476681i</v>
      </c>
      <c r="O3769" t="str">
        <f t="shared" si="1973"/>
        <v>-0.280272236657604-0.959920555753935i</v>
      </c>
      <c r="P3769" t="str">
        <f t="shared" si="1974"/>
        <v>1.2802722366576+0.959920555753935i</v>
      </c>
      <c r="Q3769" t="str">
        <f t="shared" si="1975"/>
        <v>-1.2802722366576+7.17813877901288i</v>
      </c>
      <c r="R3769" t="str">
        <f t="shared" si="1976"/>
        <v>0.0987749149875116-0.195974341163097i</v>
      </c>
      <c r="S3769" t="str">
        <f t="shared" si="1977"/>
        <v>0.840033023140531i</v>
      </c>
      <c r="T3769" t="str">
        <f t="shared" si="1978"/>
        <v>0.16462491826521+0.0829741904474083i</v>
      </c>
      <c r="U3769" t="str">
        <f t="shared" si="1979"/>
        <v>0.00005-0.000131413543961601i</v>
      </c>
      <c r="V3769" t="str">
        <f t="shared" si="1980"/>
        <v>3.33333333333333E-06-0.000144554898357762i</v>
      </c>
      <c r="W3769" t="str">
        <f t="shared" si="1981"/>
        <v>0.0000140660421233682-0.0000709501186882932i</v>
      </c>
      <c r="X3769" t="str">
        <f t="shared" si="1982"/>
        <v>0.000014157315105275-0.0000709123046693191i</v>
      </c>
      <c r="Y3769" t="str">
        <f t="shared" si="1983"/>
        <v>0.009+1.15296450386745i</v>
      </c>
      <c r="Z3769" t="str">
        <f t="shared" si="1984"/>
        <v>-0.00085971679469866-0.000178639239054602i</v>
      </c>
      <c r="AA3769" t="str">
        <f t="shared" si="1985"/>
        <v>0.0949397688141677-12.1426160232292i</v>
      </c>
      <c r="AB3769" t="str">
        <f t="shared" si="1986"/>
        <v>1.13720632783356+0.573174312965478i</v>
      </c>
      <c r="AC3769" t="str">
        <f t="shared" si="1987"/>
        <v>1.10559982944102-0.192233539706826i</v>
      </c>
      <c r="AD3769" t="str">
        <f t="shared" si="1988"/>
        <v>0.910908837135788+0.676810472607112i</v>
      </c>
      <c r="AE3769" t="str">
        <f t="shared" si="1989"/>
        <v>-0.000662218717914344-0.000744589391642322i</v>
      </c>
      <c r="AF3769" t="str">
        <f t="shared" si="1990"/>
        <v>-15.0861611921318-0.194022782048508i</v>
      </c>
      <c r="AG3769" t="str">
        <f t="shared" si="1991"/>
        <v>1.03006312681287-0.0398075472423749i</v>
      </c>
      <c r="AH3769" t="str">
        <f t="shared" si="1992"/>
        <v>0.0091186354924718+0.0113822845515024i</v>
      </c>
      <c r="AI3769">
        <f t="shared" si="1993"/>
        <v>-36.722204332116192</v>
      </c>
      <c r="AJ3769">
        <f t="shared" si="1994"/>
        <v>51.300901274932357</v>
      </c>
      <c r="AK3769"/>
      <c r="AL3769"/>
      <c r="AM3769"/>
      <c r="AN3769"/>
    </row>
    <row r="3770" spans="1:40" x14ac:dyDescent="0.25">
      <c r="A3770"/>
      <c r="B3770">
        <f t="shared" si="1995"/>
        <v>1836000</v>
      </c>
      <c r="C3770" s="186" t="str">
        <f t="shared" si="1963"/>
        <v>-2.26723942082093E-08+0.00133389027248378i</v>
      </c>
      <c r="D3770" s="158" t="str">
        <f t="shared" si="1964"/>
        <v>-5.95700613082765+0.0102264920890423i</v>
      </c>
      <c r="E3770" t="str">
        <f t="shared" si="1965"/>
        <v>2870</v>
      </c>
      <c r="F3770" t="str">
        <f t="shared" si="1966"/>
        <v>0.777000777000777</v>
      </c>
      <c r="G3770" t="str">
        <f t="shared" si="1961"/>
        <v>0.777000777000777</v>
      </c>
      <c r="H3770" t="str">
        <f t="shared" si="1967"/>
        <v>9.12916041683234+0.204143726203261i</v>
      </c>
      <c r="I3770" t="str">
        <f t="shared" si="1968"/>
        <v>7209.95513998857i</v>
      </c>
      <c r="J3770" t="str">
        <f t="shared" si="1962"/>
        <v>-44463.5664612772+1559.34602582029i</v>
      </c>
      <c r="K3770" t="str">
        <f t="shared" si="1969"/>
        <v>0.00567979487927543-0.161955033019842i</v>
      </c>
      <c r="L3770" t="str">
        <f t="shared" si="1970"/>
        <v>0.000421385445220543-0.010070075747733i</v>
      </c>
      <c r="M3770" t="str">
        <f t="shared" si="1971"/>
        <v>0.00610118032449597-0.172025108767575i</v>
      </c>
      <c r="N3770" t="str">
        <f t="shared" si="1972"/>
        <v>-8.14249424448603i</v>
      </c>
      <c r="O3770" t="str">
        <f t="shared" si="1973"/>
        <v>-0.28452662745263-0.958668137715254i</v>
      </c>
      <c r="P3770" t="str">
        <f t="shared" si="1974"/>
        <v>1.28452662745263+0.958668137715254i</v>
      </c>
      <c r="Q3770" t="str">
        <f t="shared" si="1975"/>
        <v>-1.28452662745263+7.18382610677078i</v>
      </c>
      <c r="R3770" t="str">
        <f t="shared" si="1976"/>
        <v>0.0983318724443285-0.196390685821992i</v>
      </c>
      <c r="S3770" t="str">
        <f t="shared" si="1977"/>
        <v>0.840490806804368i</v>
      </c>
      <c r="T3770" t="str">
        <f t="shared" si="1978"/>
        <v>0.165064565975389+0.0826470348053179i</v>
      </c>
      <c r="U3770" t="str">
        <f t="shared" si="1979"/>
        <v>0.0000500000000000001-0.000131341967957265i</v>
      </c>
      <c r="V3770" t="str">
        <f t="shared" si="1980"/>
        <v>3.33333333333333E-06-0.000144476164752991i</v>
      </c>
      <c r="W3770" t="str">
        <f t="shared" si="1981"/>
        <v>0.000014065612678297-0.0000709136957466288i</v>
      </c>
      <c r="X3770" t="str">
        <f t="shared" si="1982"/>
        <v>0.0000141567883679931-0.0000708759024199947i</v>
      </c>
      <c r="Y3770" t="str">
        <f t="shared" si="1983"/>
        <v>0.009+1.15359282239817i</v>
      </c>
      <c r="Z3770" t="str">
        <f t="shared" si="1984"/>
        <v>-0.000858807544687742-0.000178528430808239i</v>
      </c>
      <c r="AA3770" t="str">
        <f t="shared" si="1985"/>
        <v>0.094836365184462-12.1360024164799i</v>
      </c>
      <c r="AB3770" t="str">
        <f t="shared" si="1986"/>
        <v>1.14024335383972+0.570914366717412i</v>
      </c>
      <c r="AC3770" t="str">
        <f t="shared" si="1987"/>
        <v>1.10516843634712-0.192667235464594i</v>
      </c>
      <c r="AD3770" t="str">
        <f t="shared" si="1988"/>
        <v>0.913903917062472+0.675909375739247i</v>
      </c>
      <c r="AE3770" t="str">
        <f t="shared" si="1989"/>
        <v>-0.000664198538873628-0.000743633903632715i</v>
      </c>
      <c r="AF3770" t="str">
        <f t="shared" si="1990"/>
        <v>-15.08616654766-0.193917234114219i</v>
      </c>
      <c r="AG3770" t="str">
        <f t="shared" si="1991"/>
        <v>1.03000802309735-0.0399178824741913i</v>
      </c>
      <c r="AH3770" t="str">
        <f t="shared" si="1992"/>
        <v>0.00914758687997712+0.011371306338981i</v>
      </c>
      <c r="AI3770">
        <f t="shared" si="1993"/>
        <v>-36.716510764075664</v>
      </c>
      <c r="AJ3770">
        <f t="shared" si="1994"/>
        <v>51.185246749470238</v>
      </c>
      <c r="AK3770"/>
      <c r="AL3770"/>
      <c r="AM3770"/>
      <c r="AN3770"/>
    </row>
    <row r="3771" spans="1:40" x14ac:dyDescent="0.25">
      <c r="A3771"/>
      <c r="B3771">
        <f t="shared" si="1995"/>
        <v>1837000</v>
      </c>
      <c r="C3771" s="186" t="str">
        <f t="shared" si="1963"/>
        <v>-2.26477167741718E-08+0.00133316414822047i</v>
      </c>
      <c r="D3771" s="158" t="str">
        <f t="shared" si="1964"/>
        <v>-5.95700613063846+0.0102209251363569i</v>
      </c>
      <c r="E3771" t="str">
        <f t="shared" si="1965"/>
        <v>2870</v>
      </c>
      <c r="F3771" t="str">
        <f t="shared" si="1966"/>
        <v>0.777000777000777</v>
      </c>
      <c r="G3771" t="str">
        <f t="shared" si="1961"/>
        <v>0.777000777000777</v>
      </c>
      <c r="H3771" t="str">
        <f t="shared" si="1967"/>
        <v>9.12916576381279+0.204032726019387i</v>
      </c>
      <c r="I3771" t="str">
        <f t="shared" si="1968"/>
        <v>7213.88213080556i</v>
      </c>
      <c r="J3771" t="str">
        <f t="shared" si="1962"/>
        <v>-44512.0159989112+1560.19534282781i</v>
      </c>
      <c r="K3771" t="str">
        <f t="shared" si="1969"/>
        <v>0.00567362009850906-0.161867082706996i</v>
      </c>
      <c r="L3771" t="str">
        <f t="shared" si="1970"/>
        <v>0.000420927595266186-0.0100646130911973i</v>
      </c>
      <c r="M3771" t="str">
        <f t="shared" si="1971"/>
        <v>0.00609454769377525-0.171931695798193i</v>
      </c>
      <c r="N3771" t="str">
        <f t="shared" si="1972"/>
        <v>-8.14692915420525i</v>
      </c>
      <c r="O3771" t="str">
        <f t="shared" si="1973"/>
        <v>-0.288775422066416-0.957396864215861i</v>
      </c>
      <c r="P3771" t="str">
        <f t="shared" si="1974"/>
        <v>1.28877542206642+0.957396864215861i</v>
      </c>
      <c r="Q3771" t="str">
        <f t="shared" si="1975"/>
        <v>-1.28877542206642+7.18953228998939i</v>
      </c>
      <c r="R3771" t="str">
        <f t="shared" si="1976"/>
        <v>0.0978868338606758-0.196804118907719i</v>
      </c>
      <c r="S3771" t="str">
        <f t="shared" si="1977"/>
        <v>0.840948590468205i</v>
      </c>
      <c r="T3771" t="str">
        <f t="shared" si="1978"/>
        <v>0.165502146393783+0.0823177949605307i</v>
      </c>
      <c r="U3771" t="str">
        <f t="shared" si="1979"/>
        <v>0.0000500000000000001-0.000131270469879988i</v>
      </c>
      <c r="V3771" t="str">
        <f t="shared" si="1980"/>
        <v>3.33333333333333E-06-0.000144397516867987i</v>
      </c>
      <c r="W3771" t="str">
        <f t="shared" si="1981"/>
        <v>0.000014065183032998-0.0000708773134947062i</v>
      </c>
      <c r="X3771" t="str">
        <f t="shared" si="1982"/>
        <v>0.0000141562615895189-0.0000708395408377354i</v>
      </c>
      <c r="Y3771" t="str">
        <f t="shared" si="1983"/>
        <v>0.009+1.15422114092889i</v>
      </c>
      <c r="Z3771" t="str">
        <f t="shared" si="1984"/>
        <v>-0.000857899777022431-0.000178417754301563i</v>
      </c>
      <c r="AA3771" t="str">
        <f t="shared" si="1985"/>
        <v>0.0947331303926525-12.1293960101412i</v>
      </c>
      <c r="AB3771" t="str">
        <f t="shared" si="1986"/>
        <v>1.14326609927812+0.568640023083335i</v>
      </c>
      <c r="AC3771" t="str">
        <f t="shared" si="1987"/>
        <v>1.10473493323617-0.193098075456202i</v>
      </c>
      <c r="AD3771" t="str">
        <f t="shared" si="1988"/>
        <v>0.916894916623189+0.674995100131802i</v>
      </c>
      <c r="AE3771" t="str">
        <f t="shared" si="1989"/>
        <v>-0.000666172834593959-0.000742668477848733i</v>
      </c>
      <c r="AF3771" t="str">
        <f t="shared" si="1990"/>
        <v>-15.0861718944512-0.19381180088303i</v>
      </c>
      <c r="AG3771" t="str">
        <f t="shared" si="1991"/>
        <v>1.02995239838435-0.0400279224633538i</v>
      </c>
      <c r="AH3771" t="str">
        <f t="shared" si="1992"/>
        <v>0.00917647777760966+0.0113601869693311i</v>
      </c>
      <c r="AI3771">
        <f t="shared" si="1993"/>
        <v>-36.710873523277542</v>
      </c>
      <c r="AJ3771">
        <f t="shared" si="1994"/>
        <v>51.069580780906605</v>
      </c>
      <c r="AK3771"/>
      <c r="AL3771"/>
      <c r="AM3771"/>
      <c r="AN3771"/>
    </row>
    <row r="3772" spans="1:40" x14ac:dyDescent="0.25">
      <c r="A3772"/>
      <c r="B3772">
        <f t="shared" si="1995"/>
        <v>1838000</v>
      </c>
      <c r="C3772" s="186" t="str">
        <f t="shared" si="1963"/>
        <v>-2.26230796079041E-08+0.00133243881408149i</v>
      </c>
      <c r="D3772" s="158" t="str">
        <f t="shared" si="1964"/>
        <v>-5.95700613044957+0.0102153642412914i</v>
      </c>
      <c r="E3772" t="str">
        <f t="shared" si="1965"/>
        <v>2870</v>
      </c>
      <c r="F3772" t="str">
        <f t="shared" si="1966"/>
        <v>0.777000777000777</v>
      </c>
      <c r="G3772" t="str">
        <f t="shared" si="1961"/>
        <v>0.777000777000777</v>
      </c>
      <c r="H3772" t="str">
        <f t="shared" si="1967"/>
        <v>9.12917110207493+0.203921846409471i</v>
      </c>
      <c r="I3772" t="str">
        <f t="shared" si="1968"/>
        <v>7217.80912162255i</v>
      </c>
      <c r="J3772" t="str">
        <f t="shared" si="1962"/>
        <v>-44560.4919179977+1561.04465983534i</v>
      </c>
      <c r="K3772" t="str">
        <f t="shared" si="1969"/>
        <v>0.0056674553776639-0.161779227750373i</v>
      </c>
      <c r="L3772" t="str">
        <f t="shared" si="1970"/>
        <v>0.000420470490677391-0.0100591563476366i</v>
      </c>
      <c r="M3772" t="str">
        <f t="shared" si="1971"/>
        <v>0.00608792586834129-0.17183838409801i</v>
      </c>
      <c r="N3772" t="str">
        <f t="shared" si="1972"/>
        <v>-8.15136406392446i</v>
      </c>
      <c r="O3772" t="str">
        <f t="shared" si="1973"/>
        <v>-0.293018536931999-0.956106760259664i</v>
      </c>
      <c r="P3772" t="str">
        <f t="shared" si="1974"/>
        <v>1.293018536932+0.956106760259664i</v>
      </c>
      <c r="Q3772" t="str">
        <f t="shared" si="1975"/>
        <v>-1.293018536932+7.1952573036648i</v>
      </c>
      <c r="R3772" t="str">
        <f t="shared" si="1976"/>
        <v>0.097439820964536-0.197214633443578i</v>
      </c>
      <c r="S3772" t="str">
        <f t="shared" si="1977"/>
        <v>0.841406374132042i</v>
      </c>
      <c r="T3772" t="str">
        <f t="shared" si="1978"/>
        <v>0.165937649651541+0.0819864864538456i</v>
      </c>
      <c r="U3772" t="str">
        <f t="shared" si="1979"/>
        <v>0.0000500000000000001-0.000131199049602578i</v>
      </c>
      <c r="V3772" t="str">
        <f t="shared" si="1980"/>
        <v>3.33333333333333E-06-0.000144318954562836i</v>
      </c>
      <c r="W3772" t="str">
        <f t="shared" si="1981"/>
        <v>0.0000140647531875222-0.0000708409718658465i</v>
      </c>
      <c r="X3772" t="str">
        <f t="shared" si="1982"/>
        <v>0.0000141557347695575-0.0000708032198558998i</v>
      </c>
      <c r="Y3772" t="str">
        <f t="shared" si="1983"/>
        <v>0.009+1.15484945945961i</v>
      </c>
      <c r="Z3772" t="str">
        <f t="shared" si="1984"/>
        <v>-0.000856993488476769-0.000178307209290738i</v>
      </c>
      <c r="AA3772" t="str">
        <f t="shared" si="1985"/>
        <v>0.0946300640713589-12.1227967924607i</v>
      </c>
      <c r="AB3772" t="str">
        <f t="shared" si="1986"/>
        <v>1.1462744959761+0.566351389416951i</v>
      </c>
      <c r="AC3772" t="str">
        <f t="shared" si="1987"/>
        <v>1.10429934174534-0.193526051847091i</v>
      </c>
      <c r="AD3772" t="str">
        <f t="shared" si="1988"/>
        <v>0.919881778245724+0.674067664434582i</v>
      </c>
      <c r="AE3772" t="str">
        <f t="shared" si="1989"/>
        <v>-0.000668141570006563-0.000741693151969579i</v>
      </c>
      <c r="AF3772" t="str">
        <f t="shared" si="1990"/>
        <v>-15.0861772325245-0.19370648216818i</v>
      </c>
      <c r="AG3772" t="str">
        <f t="shared" si="1991"/>
        <v>1.02989625432676-0.0401376651522409i</v>
      </c>
      <c r="AH3772" t="str">
        <f t="shared" si="1992"/>
        <v>0.00920530772356052+0.0113489268514247i</v>
      </c>
      <c r="AI3772">
        <f t="shared" si="1993"/>
        <v>-36.705292406179282</v>
      </c>
      <c r="AJ3772">
        <f t="shared" si="1994"/>
        <v>50.953903238435089</v>
      </c>
      <c r="AK3772"/>
      <c r="AL3772"/>
      <c r="AM3772"/>
      <c r="AN3772"/>
    </row>
    <row r="3773" spans="1:40" x14ac:dyDescent="0.25">
      <c r="A3773"/>
      <c r="B3773">
        <f t="shared" si="1995"/>
        <v>1839000</v>
      </c>
      <c r="C3773" s="186" t="str">
        <f t="shared" si="1963"/>
        <v>-2.25984826218439E-08+0.0013317142687779i</v>
      </c>
      <c r="D3773" s="158" t="str">
        <f t="shared" si="1964"/>
        <v>-5.957006130261+0.0102098093939639i</v>
      </c>
      <c r="E3773" t="str">
        <f t="shared" si="1965"/>
        <v>2870</v>
      </c>
      <c r="F3773" t="str">
        <f t="shared" si="1966"/>
        <v>0.777000777000777</v>
      </c>
      <c r="G3773" t="str">
        <f t="shared" si="1961"/>
        <v>0.777000777000777</v>
      </c>
      <c r="H3773" t="str">
        <f t="shared" si="1967"/>
        <v>9.12917643163775+0.203811087177274i</v>
      </c>
      <c r="I3773" t="str">
        <f t="shared" si="1968"/>
        <v>7221.73611243954i</v>
      </c>
      <c r="J3773" t="str">
        <f t="shared" si="1962"/>
        <v>-44608.9942185369+1561.89397684287i</v>
      </c>
      <c r="K3773" t="str">
        <f t="shared" si="1969"/>
        <v>0.00566130069490756-0.161691467995165i</v>
      </c>
      <c r="L3773" t="str">
        <f t="shared" si="1970"/>
        <v>0.000420014129838064-0.0100537055074726i</v>
      </c>
      <c r="M3773" t="str">
        <f t="shared" si="1971"/>
        <v>0.00608131482474562-0.171745173502638i</v>
      </c>
      <c r="N3773" t="str">
        <f t="shared" si="1972"/>
        <v>-8.15579897364368i</v>
      </c>
      <c r="O3773" t="str">
        <f t="shared" si="1973"/>
        <v>-0.29725588859415-0.954797851220929i</v>
      </c>
      <c r="P3773" t="str">
        <f t="shared" si="1974"/>
        <v>1.29725588859415+0.954797851220929i</v>
      </c>
      <c r="Q3773" t="str">
        <f t="shared" si="1975"/>
        <v>-1.29725588859415+7.20100112242275i</v>
      </c>
      <c r="R3773" t="str">
        <f t="shared" si="1976"/>
        <v>0.0969908554820552-0.197622222634683i</v>
      </c>
      <c r="S3773" t="str">
        <f t="shared" si="1977"/>
        <v>0.841864157795879i</v>
      </c>
      <c r="T3773" t="str">
        <f t="shared" si="1978"/>
        <v>0.166371066020097+0.0816531248643022i</v>
      </c>
      <c r="U3773" t="str">
        <f t="shared" si="1979"/>
        <v>0.0000500000000000001-0.000131127706998118i</v>
      </c>
      <c r="V3773" t="str">
        <f t="shared" si="1980"/>
        <v>3.33333333333333E-06-0.00014424047769793i</v>
      </c>
      <c r="W3773" t="str">
        <f t="shared" si="1981"/>
        <v>0.0000140643231419209-0.0000708046707935163i</v>
      </c>
      <c r="X3773" t="str">
        <f t="shared" si="1982"/>
        <v>0.0000141552079078151-0.000070766939407992i</v>
      </c>
      <c r="Y3773" t="str">
        <f t="shared" si="1983"/>
        <v>0.009+1.15547777799033i</v>
      </c>
      <c r="Z3773" t="str">
        <f t="shared" si="1984"/>
        <v>-0.00085608867583357-0.000178196795532543i</v>
      </c>
      <c r="AA3773" t="str">
        <f t="shared" si="1985"/>
        <v>0.0945271658541994-12.1162047517112i</v>
      </c>
      <c r="AB3773" t="str">
        <f t="shared" si="1986"/>
        <v>1.14926847673006+0.564048573336127i</v>
      </c>
      <c r="AC3773" t="str">
        <f t="shared" si="1987"/>
        <v>1.10386168351668-0.193951156986211i</v>
      </c>
      <c r="AD3773" t="str">
        <f t="shared" si="1988"/>
        <v>0.922864444444368+0.673127087544498i</v>
      </c>
      <c r="AE3773" t="str">
        <f t="shared" si="1989"/>
        <v>-0.000670104710231678-0.000740707963754582i</v>
      </c>
      <c r="AF3773" t="str">
        <f t="shared" si="1990"/>
        <v>-15.0861825618988-0.19360127778331i</v>
      </c>
      <c r="AG3773" t="str">
        <f t="shared" si="1991"/>
        <v>1.02983959258479-0.0402471084914432i</v>
      </c>
      <c r="AH3773" t="str">
        <f t="shared" si="1992"/>
        <v>0.00923407625763454+0.0113375263948219i</v>
      </c>
      <c r="AI3773">
        <f t="shared" si="1993"/>
        <v>-36.699767211029048</v>
      </c>
      <c r="AJ3773">
        <f t="shared" si="1994"/>
        <v>50.838213991564608</v>
      </c>
      <c r="AK3773"/>
      <c r="AL3773"/>
      <c r="AM3773"/>
      <c r="AN3773"/>
    </row>
    <row r="3774" spans="1:40" x14ac:dyDescent="0.25">
      <c r="A3774"/>
      <c r="B3774">
        <f t="shared" si="1995"/>
        <v>1840000</v>
      </c>
      <c r="C3774" s="186" t="str">
        <f t="shared" si="1963"/>
        <v>-2.25739257286664E-08+0.00133099051102354i</v>
      </c>
      <c r="D3774" s="158" t="str">
        <f t="shared" si="1964"/>
        <v>-5.95700613007273+0.0102042605845138i</v>
      </c>
      <c r="E3774" t="str">
        <f t="shared" si="1965"/>
        <v>2870</v>
      </c>
      <c r="F3774" t="str">
        <f t="shared" si="1966"/>
        <v>0.777000777000777</v>
      </c>
      <c r="G3774" t="str">
        <f t="shared" si="1961"/>
        <v>0.777000777000777</v>
      </c>
      <c r="H3774" t="str">
        <f t="shared" si="1967"/>
        <v>9.1291817525201+0.20370044812698i</v>
      </c>
      <c r="I3774" t="str">
        <f t="shared" si="1968"/>
        <v>7225.66310325652i</v>
      </c>
      <c r="J3774" t="str">
        <f t="shared" si="1962"/>
        <v>-44657.5229005285+1562.74329385039i</v>
      </c>
      <c r="K3774" t="str">
        <f t="shared" si="1969"/>
        <v>0.00565515602846695-0.161603803286903i</v>
      </c>
      <c r="L3774" t="str">
        <f t="shared" si="1970"/>
        <v>0.00041955851113649-0.0100482605611473i</v>
      </c>
      <c r="M3774" t="str">
        <f t="shared" si="1971"/>
        <v>0.00607471453960344-0.17165206384805i</v>
      </c>
      <c r="N3774" t="str">
        <f t="shared" si="1972"/>
        <v>-8.1602338833629i</v>
      </c>
      <c r="O3774" t="str">
        <f t="shared" si="1973"/>
        <v>-0.301487393710964-0.953470162843794i</v>
      </c>
      <c r="P3774" t="str">
        <f t="shared" si="1974"/>
        <v>1.30148739371096+0.953470162843794i</v>
      </c>
      <c r="Q3774" t="str">
        <f t="shared" si="1975"/>
        <v>-1.30148739371096+7.20676372051911i</v>
      </c>
      <c r="R3774" t="str">
        <f t="shared" si="1976"/>
        <v>0.0965399591358335-0.198026879867351i</v>
      </c>
      <c r="S3774" t="str">
        <f t="shared" si="1977"/>
        <v>0.842321941459716i</v>
      </c>
      <c r="T3774" t="str">
        <f t="shared" si="1978"/>
        <v>0.166802385911077+0.0813177258077369i</v>
      </c>
      <c r="U3774" t="str">
        <f t="shared" si="1979"/>
        <v>0.0000500000000000001-0.000131056441939967i</v>
      </c>
      <c r="V3774" t="str">
        <f t="shared" si="1980"/>
        <v>3.33333333333333E-06-0.000144162086133963i</v>
      </c>
      <c r="W3774" t="str">
        <f t="shared" si="1981"/>
        <v>0.0000140638928962451-0.0000707684102113264i</v>
      </c>
      <c r="X3774" t="str">
        <f t="shared" si="1982"/>
        <v>0.0000141546810039986-0.0000707306994276601i</v>
      </c>
      <c r="Y3774" t="str">
        <f t="shared" si="1983"/>
        <v>0.009+1.15610609652104i</v>
      </c>
      <c r="Z3774" t="str">
        <f t="shared" si="1984"/>
        <v>-0.000855185335884403-0.000178086512784365i</v>
      </c>
      <c r="AA3774" t="str">
        <f t="shared" si="1985"/>
        <v>0.0944244353757915-12.1096198761917i</v>
      </c>
      <c r="AB3774" t="str">
        <f t="shared" si="1986"/>
        <v>1.15224797530484+0.561731682712917i</v>
      </c>
      <c r="AC3774" t="str">
        <f t="shared" si="1987"/>
        <v>1.10342198019532-0.194373383405481i</v>
      </c>
      <c r="AD3774" t="str">
        <f t="shared" si="1988"/>
        <v>0.925842857820975+0.672173388605228i</v>
      </c>
      <c r="AE3774" t="str">
        <f t="shared" si="1989"/>
        <v>-0.000672062220578654-0.000739712951042571i</v>
      </c>
      <c r="AF3774" t="str">
        <f t="shared" si="1990"/>
        <v>-15.0861878825928-0.193496187542466i</v>
      </c>
      <c r="AG3774" t="str">
        <f t="shared" si="1991"/>
        <v>1.02978241482591-0.0403562504397913i</v>
      </c>
      <c r="AH3774" t="str">
        <f t="shared" si="1992"/>
        <v>0.00926278292124864+0.0113259860097725i</v>
      </c>
      <c r="AI3774">
        <f t="shared" si="1993"/>
        <v>-36.694297737848302</v>
      </c>
      <c r="AJ3774">
        <f t="shared" si="1994"/>
        <v>50.722512910123825</v>
      </c>
      <c r="AK3774"/>
      <c r="AL3774"/>
      <c r="AM3774"/>
      <c r="AN3774"/>
    </row>
    <row r="3775" spans="1:40" x14ac:dyDescent="0.25">
      <c r="A3775"/>
      <c r="B3775">
        <f t="shared" si="1995"/>
        <v>1841000</v>
      </c>
      <c r="C3775" s="186" t="str">
        <f t="shared" si="1963"/>
        <v>-2.2549408841284E-08+0.00133026753953507i</v>
      </c>
      <c r="D3775" s="158" t="str">
        <f t="shared" si="1964"/>
        <v>-5.95700612988476+0.0101987178031022i</v>
      </c>
      <c r="E3775" t="str">
        <f t="shared" si="1965"/>
        <v>2870</v>
      </c>
      <c r="F3775" t="str">
        <f t="shared" si="1966"/>
        <v>0.777000777000777</v>
      </c>
      <c r="G3775" t="str">
        <f t="shared" si="1961"/>
        <v>0.777000777000777</v>
      </c>
      <c r="H3775" t="str">
        <f t="shared" si="1967"/>
        <v>9.12918706474082+0.203589929063201i</v>
      </c>
      <c r="I3775" t="str">
        <f t="shared" si="1968"/>
        <v>7229.59009407351i</v>
      </c>
      <c r="J3775" t="str">
        <f t="shared" si="1962"/>
        <v>-44706.0779639728+1563.59261085792i</v>
      </c>
      <c r="K3775" t="str">
        <f t="shared" si="1969"/>
        <v>0.00564902135662794-0.161516233471446i</v>
      </c>
      <c r="L3775" t="str">
        <f t="shared" si="1970"/>
        <v>0.000419103632965315-0.0100428214991236i</v>
      </c>
      <c r="M3775" t="str">
        <f t="shared" si="1971"/>
        <v>0.00606812498959325-0.17155905497057i</v>
      </c>
      <c r="N3775" t="str">
        <f t="shared" si="1972"/>
        <v>-8.16466879308212i</v>
      </c>
      <c r="O3775" t="str">
        <f t="shared" si="1973"/>
        <v>-0.305712969055543-0.952123721241754i</v>
      </c>
      <c r="P3775" t="str">
        <f t="shared" si="1974"/>
        <v>1.30571296905554+0.952123721241754i</v>
      </c>
      <c r="Q3775" t="str">
        <f t="shared" si="1975"/>
        <v>-1.30571296905554+7.21254507184037i</v>
      </c>
      <c r="R3775" t="str">
        <f t="shared" si="1976"/>
        <v>0.0960871536432178-0.198428598708492i</v>
      </c>
      <c r="S3775" t="str">
        <f t="shared" si="1977"/>
        <v>0.842779725123551i</v>
      </c>
      <c r="T3775" t="str">
        <f t="shared" si="1978"/>
        <v>0.167231599876194+0.0809803049353355i</v>
      </c>
      <c r="U3775" t="str">
        <f t="shared" si="1979"/>
        <v>0.0000499999999999999-0.000130985254301759i</v>
      </c>
      <c r="V3775" t="str">
        <f t="shared" si="1980"/>
        <v>3.33333333333333E-06-0.000144083779731935i</v>
      </c>
      <c r="W3775" t="str">
        <f t="shared" si="1981"/>
        <v>0.0000140634624505462-0.0000707321900530325i</v>
      </c>
      <c r="X3775" t="str">
        <f t="shared" si="1982"/>
        <v>0.0000141541540578164-0.0000706944998486971i</v>
      </c>
      <c r="Y3775" t="str">
        <f t="shared" si="1983"/>
        <v>0.009+1.15673441505176i</v>
      </c>
      <c r="Z3775" t="str">
        <f t="shared" si="1984"/>
        <v>-0.000854283465429524-0.000177976360804199i</v>
      </c>
      <c r="AA3775" t="str">
        <f t="shared" si="1985"/>
        <v>0.0943218722717376-12.1030421542256i</v>
      </c>
      <c r="AB3775" t="str">
        <f t="shared" si="1986"/>
        <v>1.15521292643295+0.559400825663562i</v>
      </c>
      <c r="AC3775" t="str">
        <f t="shared" si="1987"/>
        <v>1.10298025342779-0.194792723819215i</v>
      </c>
      <c r="AD3775" t="str">
        <f t="shared" si="1988"/>
        <v>0.928816961065914+0.671206587006723i</v>
      </c>
      <c r="AE3775" t="str">
        <f t="shared" si="1989"/>
        <v>-0.000674014066545842-0.00073870815175095i</v>
      </c>
      <c r="AF3775" t="str">
        <f t="shared" si="1990"/>
        <v>-15.0861931946256-0.193391211260099i</v>
      </c>
      <c r="AG3775" t="str">
        <f t="shared" si="1991"/>
        <v>1.02972472272484-0.0404650889643698i</v>
      </c>
      <c r="AH3775" t="str">
        <f t="shared" si="1992"/>
        <v>0.00929142725742749+0.0113143061072122i</v>
      </c>
      <c r="AI3775">
        <f t="shared" si="1993"/>
        <v>-36.688883788418089</v>
      </c>
      <c r="AJ3775">
        <f t="shared" si="1994"/>
        <v>50.606799864260367</v>
      </c>
      <c r="AK3775"/>
      <c r="AL3775"/>
      <c r="AM3775"/>
      <c r="AN3775"/>
    </row>
    <row r="3776" spans="1:40" x14ac:dyDescent="0.25">
      <c r="A3776"/>
      <c r="B3776">
        <f t="shared" si="1995"/>
        <v>1842000</v>
      </c>
      <c r="C3776" s="186" t="str">
        <f t="shared" si="1963"/>
        <v>-2.25249318728463E-08+0.00132954535303194i</v>
      </c>
      <c r="D3776" s="158" t="str">
        <f t="shared" si="1964"/>
        <v>-5.9570061296971+0.0101931810399115i</v>
      </c>
      <c r="E3776" t="str">
        <f t="shared" si="1965"/>
        <v>2870</v>
      </c>
      <c r="F3776" t="str">
        <f t="shared" si="1966"/>
        <v>0.777000777000777</v>
      </c>
      <c r="G3776" t="str">
        <f t="shared" si="1961"/>
        <v>0.777000777000777</v>
      </c>
      <c r="H3776" t="str">
        <f t="shared" si="1967"/>
        <v>9.1291923683187+0.203479529790969i</v>
      </c>
      <c r="I3776" t="str">
        <f t="shared" si="1968"/>
        <v>7233.5170848905i</v>
      </c>
      <c r="J3776" t="str">
        <f t="shared" si="1962"/>
        <v>-44754.6594088696+1564.44192786545i</v>
      </c>
      <c r="K3776" t="str">
        <f t="shared" si="1969"/>
        <v>0.00564289665773516-0.161428758394991i</v>
      </c>
      <c r="L3776" t="str">
        <f t="shared" si="1970"/>
        <v>0.000418649493721528-0.0100373883118848i</v>
      </c>
      <c r="M3776" t="str">
        <f t="shared" si="1971"/>
        <v>0.00606154615145669-0.171466146706876i</v>
      </c>
      <c r="N3776" t="str">
        <f t="shared" si="1972"/>
        <v>-8.16910370280134i</v>
      </c>
      <c r="O3776" t="str">
        <f t="shared" si="1973"/>
        <v>-0.309932531517612-0.950758552897151i</v>
      </c>
      <c r="P3776" t="str">
        <f t="shared" si="1974"/>
        <v>1.30993253151761+0.950758552897151i</v>
      </c>
      <c r="Q3776" t="str">
        <f t="shared" si="1975"/>
        <v>-1.30993253151761+7.21834514990419i</v>
      </c>
      <c r="R3776" t="str">
        <f t="shared" si="1976"/>
        <v>0.0956324607146159-0.198827372904968i</v>
      </c>
      <c r="S3776" t="str">
        <f t="shared" si="1977"/>
        <v>0.843237508787388i</v>
      </c>
      <c r="T3776" t="str">
        <f t="shared" si="1978"/>
        <v>0.167658698607126+0.0806408779322005i</v>
      </c>
      <c r="U3776" t="str">
        <f t="shared" si="1979"/>
        <v>0.0000499999999999999-0.000130914143957404i</v>
      </c>
      <c r="V3776" t="str">
        <f t="shared" si="1980"/>
        <v>3.33333333333333E-06-0.000144005558353145i</v>
      </c>
      <c r="W3776" t="str">
        <f t="shared" si="1981"/>
        <v>0.0000140630318048755-0.0000706960102525333i</v>
      </c>
      <c r="X3776" t="str">
        <f t="shared" si="1982"/>
        <v>0.0000141536270689773-0.0000706583406050389i</v>
      </c>
      <c r="Y3776" t="str">
        <f t="shared" si="1983"/>
        <v>0.009+1.15736273358248i</v>
      </c>
      <c r="Z3776" t="str">
        <f t="shared" si="1984"/>
        <v>-0.000853383061277886-0.000177866339350641i</v>
      </c>
      <c r="AA3776" t="str">
        <f t="shared" si="1985"/>
        <v>0.0942194761786345-12.0964715741626i</v>
      </c>
      <c r="AB3776" t="str">
        <f t="shared" si="1986"/>
        <v>1.15816326581379+0.557056110538596i</v>
      </c>
      <c r="AC3776" t="str">
        <f t="shared" si="1987"/>
        <v>1.10253652486023-0.195209171123561i</v>
      </c>
      <c r="AD3776" t="str">
        <f t="shared" si="1988"/>
        <v>0.931786696959174+0.67022670238488i</v>
      </c>
      <c r="AE3776" t="str">
        <f t="shared" si="1989"/>
        <v>-0.000675960213820779-0.000737693603875144i</v>
      </c>
      <c r="AF3776" t="str">
        <f t="shared" si="1990"/>
        <v>-15.0861984980158-0.193286348751057i</v>
      </c>
      <c r="AG3776" t="str">
        <f t="shared" si="1991"/>
        <v>1.02966651796347-0.0405736220405501i</v>
      </c>
      <c r="AH3776" t="str">
        <f t="shared" si="1992"/>
        <v>0.00932000881080257+0.0113024870987642i</v>
      </c>
      <c r="AI3776">
        <f t="shared" si="1993"/>
        <v>-36.683525166261759</v>
      </c>
      <c r="AJ3776">
        <f t="shared" si="1994"/>
        <v>50.491074724443244</v>
      </c>
      <c r="AK3776"/>
      <c r="AL3776"/>
      <c r="AM3776"/>
      <c r="AN3776"/>
    </row>
    <row r="3777" spans="1:40" x14ac:dyDescent="0.25">
      <c r="A3777"/>
      <c r="B3777">
        <f t="shared" si="1995"/>
        <v>1843000</v>
      </c>
      <c r="C3777" s="186" t="str">
        <f t="shared" si="1963"/>
        <v>-2.25004947367373E-08+0.00132882395023636i</v>
      </c>
      <c r="D3777" s="158" t="str">
        <f t="shared" si="1964"/>
        <v>-5.95700612950975+0.0101876502851454i</v>
      </c>
      <c r="E3777" t="str">
        <f t="shared" si="1965"/>
        <v>2870</v>
      </c>
      <c r="F3777" t="str">
        <f t="shared" si="1966"/>
        <v>0.777000777000777</v>
      </c>
      <c r="G3777" t="str">
        <f t="shared" si="1961"/>
        <v>0.777000777000777</v>
      </c>
      <c r="H3777" t="str">
        <f t="shared" si="1967"/>
        <v>9.1291976632725+0.20336925011574i</v>
      </c>
      <c r="I3777" t="str">
        <f t="shared" si="1968"/>
        <v>7237.44407570749i</v>
      </c>
      <c r="J3777" t="str">
        <f t="shared" si="1962"/>
        <v>-44803.267235219+1565.29124487298i</v>
      </c>
      <c r="K3777" t="str">
        <f t="shared" si="1969"/>
        <v>0.00563678191019184-0.161341377904063i</v>
      </c>
      <c r="L3777" t="str">
        <f t="shared" si="1970"/>
        <v>0.000418196091806461-0.0100319609899346i</v>
      </c>
      <c r="M3777" t="str">
        <f t="shared" si="1971"/>
        <v>0.0060549780019983-0.171373338893998i</v>
      </c>
      <c r="N3777" t="str">
        <f t="shared" si="1972"/>
        <v>-8.17353861252056i</v>
      </c>
      <c r="O3777" t="str">
        <f t="shared" si="1973"/>
        <v>-0.314145998105163-0.949374684660651i</v>
      </c>
      <c r="P3777" t="str">
        <f t="shared" si="1974"/>
        <v>1.31414599810516+0.949374684660651i</v>
      </c>
      <c r="Q3777" t="str">
        <f t="shared" si="1975"/>
        <v>-1.31414599810516+7.22416392785991i</v>
      </c>
      <c r="R3777" t="str">
        <f t="shared" si="1976"/>
        <v>0.0951759020518203-0.199223196382943i</v>
      </c>
      <c r="S3777" t="str">
        <f t="shared" si="1977"/>
        <v>0.843695292451225i</v>
      </c>
      <c r="T3777" t="str">
        <f t="shared" si="1978"/>
        <v>0.168083672935375+0.0802994605159197i</v>
      </c>
      <c r="U3777" t="str">
        <f t="shared" si="1979"/>
        <v>0.00005-0.000130843110781084i</v>
      </c>
      <c r="V3777" t="str">
        <f t="shared" si="1980"/>
        <v>3.33333333333333E-06-0.000143927421859193i</v>
      </c>
      <c r="W3777" t="str">
        <f t="shared" si="1981"/>
        <v>0.000014062600959284-0.0000706598707438713i</v>
      </c>
      <c r="X3777" t="str">
        <f t="shared" si="1982"/>
        <v>0.0000141531000371913-0.0000706222216307653i</v>
      </c>
      <c r="Y3777" t="str">
        <f t="shared" si="1983"/>
        <v>0.009+1.1579910521132i</v>
      </c>
      <c r="Z3777" t="str">
        <f t="shared" si="1984"/>
        <v>-0.000852484120247113-0.000177756448182895i</v>
      </c>
      <c r="AA3777" t="str">
        <f t="shared" si="1985"/>
        <v>0.0941172467340661-12.0899081243773i</v>
      </c>
      <c r="AB3777" t="str">
        <f t="shared" si="1986"/>
        <v>1.16109893011263+0.554697645912957i</v>
      </c>
      <c r="AC3777" t="str">
        <f t="shared" si="1987"/>
        <v>1.10209081613672-0.195622718395887i</v>
      </c>
      <c r="AD3777" t="str">
        <f t="shared" si="1988"/>
        <v>0.934752008371307+0.669233754621061i</v>
      </c>
      <c r="AE3777" t="str">
        <f t="shared" si="1989"/>
        <v>-0.000677900628280092-0.000736669345487717i</v>
      </c>
      <c r="AF3777" t="str">
        <f t="shared" si="1990"/>
        <v>-15.0862037927822-0.193181599830595i</v>
      </c>
      <c r="AG3777" t="str">
        <f t="shared" si="1991"/>
        <v>1.02960780223088-0.040681847652005i</v>
      </c>
      <c r="AH3777" t="str">
        <f t="shared" si="1992"/>
        <v>0.00934852712760836+0.011290529396736i</v>
      </c>
      <c r="AI3777">
        <f t="shared" si="1993"/>
        <v>-36.678221676631239</v>
      </c>
      <c r="AJ3777">
        <f t="shared" si="1994"/>
        <v>50.37533736146203</v>
      </c>
      <c r="AK3777"/>
      <c r="AL3777"/>
      <c r="AM3777"/>
      <c r="AN3777"/>
    </row>
    <row r="3778" spans="1:40" x14ac:dyDescent="0.25">
      <c r="A3778"/>
      <c r="B3778">
        <f t="shared" si="1995"/>
        <v>1844000</v>
      </c>
      <c r="C3778" s="186" t="str">
        <f t="shared" si="1963"/>
        <v>-2.24760973465764E-08+0.0013281033298733i</v>
      </c>
      <c r="D3778" s="158" t="str">
        <f t="shared" si="1964"/>
        <v>-5.9570061293227+0.0101821255290286i</v>
      </c>
      <c r="E3778" t="str">
        <f t="shared" si="1965"/>
        <v>2870</v>
      </c>
      <c r="F3778" t="str">
        <f t="shared" si="1966"/>
        <v>0.777000777000777</v>
      </c>
      <c r="G3778" t="str">
        <f t="shared" si="1961"/>
        <v>0.777000777000777</v>
      </c>
      <c r="H3778" t="str">
        <f t="shared" si="1967"/>
        <v>9.12920294962087+0.203259089843389i</v>
      </c>
      <c r="I3778" t="str">
        <f t="shared" si="1968"/>
        <v>7241.37106652447i</v>
      </c>
      <c r="J3778" t="str">
        <f t="shared" si="1962"/>
        <v>-44851.9014430209+1566.1405618805i</v>
      </c>
      <c r="K3778" t="str">
        <f t="shared" si="1969"/>
        <v>0.00563067709245959-0.16125409184552i</v>
      </c>
      <c r="L3778" t="str">
        <f t="shared" si="1970"/>
        <v>0.000417743425625755-0.0100265395237973i</v>
      </c>
      <c r="M3778" t="str">
        <f t="shared" si="1971"/>
        <v>0.00604842051808535-0.171280631369317i</v>
      </c>
      <c r="N3778" t="str">
        <f t="shared" si="1972"/>
        <v>-8.17797352223978i</v>
      </c>
      <c r="O3778" t="str">
        <f t="shared" si="1973"/>
        <v>-0.318353285946086-0.947972143750717i</v>
      </c>
      <c r="P3778" t="str">
        <f t="shared" si="1974"/>
        <v>1.31835328594609+0.947972143750717i</v>
      </c>
      <c r="Q3778" t="str">
        <f t="shared" si="1975"/>
        <v>-1.31835328594609+7.23000137848906i</v>
      </c>
      <c r="R3778" t="str">
        <f t="shared" si="1976"/>
        <v>0.0947174993463469-0.199616063247218i</v>
      </c>
      <c r="S3778" t="str">
        <f t="shared" si="1977"/>
        <v>0.844153076115062i</v>
      </c>
      <c r="T3778" t="str">
        <f t="shared" si="1978"/>
        <v>0.168506513832118+0.0799560684351451i</v>
      </c>
      <c r="U3778" t="str">
        <f t="shared" si="1979"/>
        <v>0.00005-0.000130772154647255i</v>
      </c>
      <c r="V3778" t="str">
        <f t="shared" si="1980"/>
        <v>3.33333333333333E-06-0.000143849370111981i</v>
      </c>
      <c r="W3778" t="str">
        <f t="shared" si="1981"/>
        <v>0.000014062169913823-0.0000706237714612322i</v>
      </c>
      <c r="X3778" t="str">
        <f t="shared" si="1982"/>
        <v>0.0000141525729621691-0.000070586142860099i</v>
      </c>
      <c r="Y3778" t="str">
        <f t="shared" si="1983"/>
        <v>0.009+1.15861937064392i</v>
      </c>
      <c r="Z3778" t="str">
        <f t="shared" si="1984"/>
        <v>-0.000851586639163434-0.000177646687060759i</v>
      </c>
      <c r="AA3778" t="str">
        <f t="shared" si="1985"/>
        <v>0.0940151835765942-12.0833517932695i</v>
      </c>
      <c r="AB3778" t="str">
        <f t="shared" si="1986"/>
        <v>1.16401985695961+0.552325540576172i</v>
      </c>
      <c r="AC3778" t="str">
        <f t="shared" si="1987"/>
        <v>1.10164314889758-0.196033358894181i</v>
      </c>
      <c r="AD3778" t="str">
        <f t="shared" si="1988"/>
        <v>0.937712838264485+0.668227763841696i</v>
      </c>
      <c r="AE3778" t="str">
        <f t="shared" si="1989"/>
        <v>-0.000679835275989562-0.000735635414737675i</v>
      </c>
      <c r="AF3778" t="str">
        <f t="shared" si="1990"/>
        <v>-15.0862090789436-0.19307696431436i</v>
      </c>
      <c r="AG3778" t="str">
        <f t="shared" si="1991"/>
        <v>1.02954857722324-0.0407897637907337i</v>
      </c>
      <c r="AH3778" t="str">
        <f t="shared" si="1992"/>
        <v>0.00937698175568011+0.0112784334141197i</v>
      </c>
      <c r="AI3778">
        <f t="shared" si="1993"/>
        <v>-36.672973126491215</v>
      </c>
      <c r="AJ3778">
        <f t="shared" si="1994"/>
        <v>50.25958764643017</v>
      </c>
      <c r="AK3778"/>
      <c r="AL3778"/>
      <c r="AM3778"/>
      <c r="AN3778"/>
    </row>
    <row r="3779" spans="1:40" x14ac:dyDescent="0.25">
      <c r="A3779"/>
      <c r="B3779">
        <f t="shared" si="1995"/>
        <v>1845000</v>
      </c>
      <c r="C3779" s="186" t="str">
        <f t="shared" si="1963"/>
        <v>-2.24517396162164E-08+0.00132738349067052i</v>
      </c>
      <c r="D3779" s="158" t="str">
        <f t="shared" si="1964"/>
        <v>-5.95700612913597+0.0101766067618073i</v>
      </c>
      <c r="E3779" t="str">
        <f t="shared" si="1965"/>
        <v>2870</v>
      </c>
      <c r="F3779" t="str">
        <f t="shared" si="1966"/>
        <v>0.777000777000777</v>
      </c>
      <c r="G3779" t="str">
        <f t="shared" si="1961"/>
        <v>0.777000777000777</v>
      </c>
      <c r="H3779" t="str">
        <f t="shared" si="1967"/>
        <v>9.12920822738249+0.203149048780213i</v>
      </c>
      <c r="I3779" t="str">
        <f t="shared" si="1968"/>
        <v>7245.29805734146i</v>
      </c>
      <c r="J3779" t="str">
        <f t="shared" si="1962"/>
        <v>-44900.5620322754+1566.98987888803i</v>
      </c>
      <c r="K3779" t="str">
        <f t="shared" si="1969"/>
        <v>0.00562458218305833-0.161166900066549i</v>
      </c>
      <c r="L3779" t="str">
        <f t="shared" si="1970"/>
        <v>0.000417291493589357-0.0100211239040174i</v>
      </c>
      <c r="M3779" t="str">
        <f t="shared" si="1971"/>
        <v>0.00604187367664769-0.171188023970566i</v>
      </c>
      <c r="N3779" t="str">
        <f t="shared" si="1972"/>
        <v>-8.182408431959i</v>
      </c>
      <c r="O3779" t="str">
        <f t="shared" si="1973"/>
        <v>-0.322554312289793-0.946550957753073i</v>
      </c>
      <c r="P3779" t="str">
        <f t="shared" si="1974"/>
        <v>1.32255431228979+0.946550957753073i</v>
      </c>
      <c r="Q3779" t="str">
        <f t="shared" si="1975"/>
        <v>-1.32255431228979+7.23585747420593i</v>
      </c>
      <c r="R3779" t="str">
        <f t="shared" si="1976"/>
        <v>0.0942572742777914-0.200005967780534i</v>
      </c>
      <c r="S3779" t="str">
        <f t="shared" si="1977"/>
        <v>0.844610859778899i</v>
      </c>
      <c r="T3779" t="str">
        <f t="shared" si="1978"/>
        <v>0.168927212408028+0.0796107174681809i</v>
      </c>
      <c r="U3779" t="str">
        <f t="shared" si="1979"/>
        <v>0.00005-0.000130701275430644i</v>
      </c>
      <c r="V3779" t="str">
        <f t="shared" si="1980"/>
        <v>3.33333333333333E-06-0.000143771402973709i</v>
      </c>
      <c r="W3779" t="str">
        <f t="shared" si="1981"/>
        <v>0.0000140617386685438-0.0000705877123389437i</v>
      </c>
      <c r="X3779" t="str">
        <f t="shared" si="1982"/>
        <v>0.0000141520458436226-0.0000705501042274049i</v>
      </c>
      <c r="Y3779" t="str">
        <f t="shared" si="1983"/>
        <v>0.009+1.15924768917463i</v>
      </c>
      <c r="Z3779" t="str">
        <f t="shared" si="1984"/>
        <v>-0.000850690614861692-0.000177537055744639i</v>
      </c>
      <c r="AA3779" t="str">
        <f t="shared" si="1985"/>
        <v>0.0939132863457645-12.0768025692642i</v>
      </c>
      <c r="AB3779" t="str">
        <f t="shared" si="1986"/>
        <v>1.16692598494848+0.549939903522597i</v>
      </c>
      <c r="AC3779" t="str">
        <f t="shared" si="1987"/>
        <v>1.10119354477765-0.196441086056405i</v>
      </c>
      <c r="AD3779" t="str">
        <f t="shared" si="1988"/>
        <v>0.940669129693469+0.667208750417865i</v>
      </c>
      <c r="AE3779" t="str">
        <f t="shared" si="1989"/>
        <v>-0.000681764123204101-0.000734591849849723i</v>
      </c>
      <c r="AF3779" t="str">
        <f t="shared" si="1990"/>
        <v>-15.0862143565185-0.192972442018406i</v>
      </c>
      <c r="AG3779" t="str">
        <f t="shared" si="1991"/>
        <v>1.02948884464383-0.0408973684570828i</v>
      </c>
      <c r="AH3779" t="str">
        <f t="shared" si="1992"/>
        <v>0.00940537224445053+0.0112661995645903i</v>
      </c>
      <c r="AI3779">
        <f t="shared" si="1993"/>
        <v>-36.667779324504991</v>
      </c>
      <c r="AJ3779">
        <f t="shared" si="1994"/>
        <v>50.143825450786579</v>
      </c>
      <c r="AK3779"/>
      <c r="AL3779"/>
      <c r="AM3779"/>
      <c r="AN3779"/>
    </row>
    <row r="3780" spans="1:40" x14ac:dyDescent="0.25">
      <c r="A3780"/>
      <c r="B3780">
        <f t="shared" si="1995"/>
        <v>1846000</v>
      </c>
      <c r="C3780" s="186" t="str">
        <f t="shared" si="1963"/>
        <v>-2.24274214597446E-08+0.00132666443135855i</v>
      </c>
      <c r="D3780" s="158" t="str">
        <f t="shared" si="1964"/>
        <v>-5.95700612894952+0.0101710939737489i</v>
      </c>
      <c r="E3780" t="str">
        <f t="shared" si="1965"/>
        <v>2870</v>
      </c>
      <c r="F3780" t="str">
        <f t="shared" si="1966"/>
        <v>0.777000777000777</v>
      </c>
      <c r="G3780" t="str">
        <f t="shared" si="1961"/>
        <v>0.777000777000777</v>
      </c>
      <c r="H3780" t="str">
        <f t="shared" si="1967"/>
        <v>9.12921349657586+0.203039126732922i</v>
      </c>
      <c r="I3780" t="str">
        <f t="shared" si="1968"/>
        <v>7249.22504815845i</v>
      </c>
      <c r="J3780" t="str">
        <f t="shared" si="1962"/>
        <v>-44949.2490029825+1567.83919589556i</v>
      </c>
      <c r="K3780" t="str">
        <f t="shared" si="1969"/>
        <v>0.00561849716056591-0.161079802414667i</v>
      </c>
      <c r="L3780" t="str">
        <f t="shared" si="1970"/>
        <v>0.000416840294111508-0.0100157141211599i</v>
      </c>
      <c r="M3780" t="str">
        <f t="shared" si="1971"/>
        <v>0.00603533745467742-0.171095516535827i</v>
      </c>
      <c r="N3780" t="str">
        <f t="shared" si="1972"/>
        <v>-8.18684334167822i</v>
      </c>
      <c r="O3780" t="str">
        <f t="shared" si="1973"/>
        <v>-0.326748994508849-0.945111154620162i</v>
      </c>
      <c r="P3780" t="str">
        <f t="shared" si="1974"/>
        <v>1.32674899450885+0.945111154620162i</v>
      </c>
      <c r="Q3780" t="str">
        <f t="shared" si="1975"/>
        <v>-1.32674899450885+7.24173218705806i</v>
      </c>
      <c r="R3780" t="str">
        <f t="shared" si="1976"/>
        <v>0.0937952485121923-0.200392904442888i</v>
      </c>
      <c r="S3780" t="str">
        <f t="shared" si="1977"/>
        <v>0.845068643442736i</v>
      </c>
      <c r="T3780" t="str">
        <f t="shared" si="1978"/>
        <v>0.169345759913101+0.0792634234215727i</v>
      </c>
      <c r="U3780" t="str">
        <f t="shared" si="1979"/>
        <v>0.00005-0.000130630473006251i</v>
      </c>
      <c r="V3780" t="str">
        <f t="shared" si="1980"/>
        <v>3.33333333333333E-06-0.000143693520306876i</v>
      </c>
      <c r="W3780" t="str">
        <f t="shared" si="1981"/>
        <v>0.0000140613072234976-0.0000705516933114759i</v>
      </c>
      <c r="X3780" t="str">
        <f t="shared" si="1982"/>
        <v>0.0000141515186812645-0.0000705141056671896i</v>
      </c>
      <c r="Y3780" t="str">
        <f t="shared" si="1983"/>
        <v>0.009+1.15987600770535i</v>
      </c>
      <c r="Z3780" t="str">
        <f t="shared" si="1984"/>
        <v>-0.000849796044185267-0.000177427553995525i</v>
      </c>
      <c r="AA3780" t="str">
        <f t="shared" si="1985"/>
        <v>0.0938115546820927-12.0702604408113i</v>
      </c>
      <c r="AB3780" t="str">
        <f t="shared" si="1986"/>
        <v>1.16981725363541+0.547540843941681i</v>
      </c>
      <c r="AC3780" t="str">
        <f t="shared" si="1987"/>
        <v>1.10074202540466-0.196845893499866i</v>
      </c>
      <c r="AD3780" t="str">
        <f t="shared" si="1988"/>
        <v>0.943620825806651+0.66617673496485i</v>
      </c>
      <c r="AE3780" t="str">
        <f t="shared" si="1989"/>
        <v>-0.000683687136367786-0.000733538689123497i</v>
      </c>
      <c r="AF3780" t="str">
        <f t="shared" si="1990"/>
        <v>-15.0862196255254-0.192868032759173i</v>
      </c>
      <c r="AG3780" t="str">
        <f t="shared" si="1991"/>
        <v>1.02942860620295-0.0410046596597678i</v>
      </c>
      <c r="AH3780" t="str">
        <f t="shared" si="1992"/>
        <v>0.00943369814494833+0.0112538282625048i</v>
      </c>
      <c r="AI3780">
        <f t="shared" si="1993"/>
        <v>-36.662640081019312</v>
      </c>
      <c r="AJ3780">
        <f t="shared" si="1994"/>
        <v>50.028050646293607</v>
      </c>
      <c r="AK3780"/>
      <c r="AL3780"/>
      <c r="AM3780"/>
      <c r="AN3780"/>
    </row>
    <row r="3781" spans="1:40" x14ac:dyDescent="0.25">
      <c r="A3781"/>
      <c r="B3781">
        <f t="shared" si="1995"/>
        <v>1847000</v>
      </c>
      <c r="C3781" s="186" t="str">
        <f t="shared" si="1963"/>
        <v>-2.24031427914797E-08+0.00132594615067062i</v>
      </c>
      <c r="D3781" s="158" t="str">
        <f t="shared" si="1964"/>
        <v>-5.95700612876339+0.0101655871551414i</v>
      </c>
      <c r="E3781" t="str">
        <f t="shared" si="1965"/>
        <v>2870</v>
      </c>
      <c r="F3781" t="str">
        <f t="shared" si="1966"/>
        <v>0.777000777000777</v>
      </c>
      <c r="G3781" t="str">
        <f t="shared" ref="G3781:G3844" si="1996">IF($C$11=$C$7,$C$24,F3781)</f>
        <v>0.777000777000777</v>
      </c>
      <c r="H3781" t="str">
        <f t="shared" si="1967"/>
        <v>9.1292187572196+0.202929323508653i</v>
      </c>
      <c r="I3781" t="str">
        <f t="shared" si="1968"/>
        <v>7253.15203897544i</v>
      </c>
      <c r="J3781" t="str">
        <f t="shared" ref="J3781:J3844" si="1997">IMSUM(COMPLEX(0,2*PI()*B3781*$C$113*$C$112),COMPLEX(0,2*PI()*B3781*$C$113*$C$111),COMPLEX(0,2*PI()*B3781*$C$28*10^-12*$C$111),COMPLEX(-1*2*PI()*B3781*2*PI()*B3781*$C$113*$C$112*$C$28*10^-12*$C$111,0),COMPLEX(1,0))</f>
        <v>-44997.9623551421+1568.68851290309i</v>
      </c>
      <c r="K3781" t="str">
        <f t="shared" si="1969"/>
        <v>0.00561242200361807-0.160992798737718i</v>
      </c>
      <c r="L3781" t="str">
        <f t="shared" si="1970"/>
        <v>0.00041638982561072-0.0100103101658097i</v>
      </c>
      <c r="M3781" t="str">
        <f t="shared" si="1971"/>
        <v>0.00602881182922879-0.171003108903528i</v>
      </c>
      <c r="N3781" t="str">
        <f t="shared" si="1972"/>
        <v>-8.19127825139743i</v>
      </c>
      <c r="O3781" t="str">
        <f t="shared" si="1973"/>
        <v>-0.330937250100593-0.943652762670601i</v>
      </c>
      <c r="P3781" t="str">
        <f t="shared" si="1974"/>
        <v>1.33093725010059+0.943652762670601i</v>
      </c>
      <c r="Q3781" t="str">
        <f t="shared" si="1975"/>
        <v>-1.33093725010059+7.24762548872683i</v>
      </c>
      <c r="R3781" t="str">
        <f t="shared" si="1976"/>
        <v>0.093331443700419-0.200776867870799i</v>
      </c>
      <c r="S3781" t="str">
        <f t="shared" si="1977"/>
        <v>0.845526427106573i</v>
      </c>
      <c r="T3781" t="str">
        <f t="shared" si="1978"/>
        <v>0.169762147736445+0.0789142021287135i</v>
      </c>
      <c r="U3781" t="str">
        <f t="shared" si="1979"/>
        <v>0.00005-0.000130559747249344i</v>
      </c>
      <c r="V3781" t="str">
        <f t="shared" si="1980"/>
        <v>3.33333333333333E-06-0.000143615721974278i</v>
      </c>
      <c r="W3781" t="str">
        <f t="shared" si="1981"/>
        <v>0.000014060875578736-0.0000705157143134402i</v>
      </c>
      <c r="X3781" t="str">
        <f t="shared" si="1982"/>
        <v>0.0000141509914748088-0.0000704781471141018i</v>
      </c>
      <c r="Y3781" t="str">
        <f t="shared" si="1983"/>
        <v>0.009+1.16050432623607i</v>
      </c>
      <c r="Z3781" t="str">
        <f t="shared" si="1984"/>
        <v>-0.000848902923986113-0.000177318181575021i</v>
      </c>
      <c r="AA3781" t="str">
        <f t="shared" si="1985"/>
        <v>0.0937099882270723-12.063725396386i</v>
      </c>
      <c r="AB3781" t="str">
        <f t="shared" si="1986"/>
        <v>1.17269360353753+0.545128471208326i</v>
      </c>
      <c r="AC3781" t="str">
        <f t="shared" si="1987"/>
        <v>1.10028861239752-0.197247775020529i</v>
      </c>
      <c r="AD3781" t="str">
        <f t="shared" si="1988"/>
        <v>0.946567869847049+0.665131738341735i</v>
      </c>
      <c r="AE3781" t="str">
        <f t="shared" si="1989"/>
        <v>-0.000685604282113877-0.000732475970932885i</v>
      </c>
      <c r="AF3781" t="str">
        <f t="shared" si="1990"/>
        <v>-15.086224885983-0.192763736353512i</v>
      </c>
      <c r="AG3781" t="str">
        <f t="shared" si="1991"/>
        <v>1.02936786361793-0.0411116354158967i</v>
      </c>
      <c r="AH3781" t="str">
        <f t="shared" si="1992"/>
        <v>0.0094619590097948+0.011241319922902i</v>
      </c>
      <c r="AI3781">
        <f t="shared" si="1993"/>
        <v>-36.657555208049928</v>
      </c>
      <c r="AJ3781">
        <f t="shared" si="1994"/>
        <v>49.912263105042967</v>
      </c>
      <c r="AK3781"/>
      <c r="AL3781"/>
      <c r="AM3781"/>
      <c r="AN3781"/>
    </row>
    <row r="3782" spans="1:40" x14ac:dyDescent="0.25">
      <c r="A3782"/>
      <c r="B3782">
        <f t="shared" si="1995"/>
        <v>1848000</v>
      </c>
      <c r="C3782" s="186" t="str">
        <f t="shared" ref="C3782:C3845" si="1998">IMPRODUCT(COMPLEX(-1,0),IMDIV(IMPRODUCT(G3782,COMPLEX($C$100+$C$101,0)),COMPLEX($C$100,2*PI()*B3782*$C$103*$C$102*(2*$C$100+$C$101))))</f>
        <v>-2.23789035259725E-08+0.00132522864734275i</v>
      </c>
      <c r="D3782" s="158" t="str">
        <f t="shared" ref="D3782:D3845" si="1999">IMPRODUCT(COMPLEX($C$106,0),IMSUB(C3782,G3782))</f>
        <v>-5.95700612857755+0.0101600862962944i</v>
      </c>
      <c r="E3782" t="str">
        <f t="shared" ref="E3782:E3845" si="2000">IMDIV(COMPLEX($C$20*10^3,0),COMPLEX(1,2*PI()*B3782*$C$20*1000*$C$29*10^-12))</f>
        <v>2870</v>
      </c>
      <c r="F3782" t="str">
        <f t="shared" ref="F3782:F3845" si="2001">IMDIV(COMPLEX($C$22*1000,0),IMSUM(COMPLEX($C$22*1000,0),E3782))</f>
        <v>0.777000777000777</v>
      </c>
      <c r="G3782" t="str">
        <f t="shared" si="1996"/>
        <v>0.777000777000777</v>
      </c>
      <c r="H3782" t="str">
        <f t="shared" ref="H3782:H3845" si="2002">IMPRODUCT(COMPLEX($C$108,0),IMPRODUCT(COMPLEX(-1,0),D3782),IMDIV(COMPLEX(0,2*PI()*B3782*$C$109*$C$110),COMPLEX(1,2*PI()*B3782*$C$109*$C$110)))</f>
        <v>9.12922400933214+0.202819638914949i</v>
      </c>
      <c r="I3782" t="str">
        <f t="shared" ref="I3782:I3845" si="2003">COMPLEX(0,2*PI()*B3782*$C$113*$C$112*$C$114)</f>
        <v>7257.07902979242i</v>
      </c>
      <c r="J3782" t="str">
        <f t="shared" si="1997"/>
        <v>-45046.7020887543+1569.53782991061i</v>
      </c>
      <c r="K3782" t="str">
        <f t="shared" ref="K3782:K3845" si="2004">IMDIV(I3782,J3782)</f>
        <v>0.00560635669090814-0.160905888883874i</v>
      </c>
      <c r="L3782" t="str">
        <f t="shared" ref="L3782:L3845" si="2005">IMDIV(COMPLEX($C$117,0),COMPLEX(1,2*PI()*B3782*$C$115*$C$116))</f>
        <v>0.000415940086509777-0.0100049120285723i</v>
      </c>
      <c r="M3782" t="str">
        <f t="shared" ref="M3782:M3845" si="2006">IMSUM(K3782,L3782)</f>
        <v>0.00602229677741792-0.170910800912446i</v>
      </c>
      <c r="N3782" t="str">
        <f t="shared" ref="N3782:N3845" si="2007">COMPLEX(0,-2*PI()*B3782*$C$43)</f>
        <v>-8.19571316111666i</v>
      </c>
      <c r="O3782" t="str">
        <f t="shared" ref="O3782:O3845" si="2008">IMEXP(N3782)</f>
        <v>-0.3351189966888-0.942175810588604i</v>
      </c>
      <c r="P3782" t="str">
        <f t="shared" ref="P3782:P3845" si="2009">IMSUB(COMPLEX(1,0),O3782)</f>
        <v>1.3351189966888+0.942175810588604i</v>
      </c>
      <c r="Q3782" t="str">
        <f t="shared" ref="Q3782:Q3845" si="2010">IMSUM(COMPLEX(0,2*PI()*B3782*$C$43),O3782,COMPLEX(-1,0))</f>
        <v>-1.3351189966888+7.25353735052806i</v>
      </c>
      <c r="R3782" t="str">
        <f t="shared" ref="R3782:R3845" si="2011">IMDIV(P3782,Q3782)</f>
        <v>0.092865881476559-0.201157852876594i</v>
      </c>
      <c r="S3782" t="str">
        <f t="shared" ref="S3782:S3845" si="2012">IMDIV(COMPLEX(0,2*PI()*B3782*$C$123),COMPLEX($C$124,0))</f>
        <v>0.84598421077041i</v>
      </c>
      <c r="T3782" t="str">
        <f t="shared" ref="T3782:T3845" si="2013">IMPRODUCT(R3782,S3782)</f>
        <v>0.170176367406076+0.0785630694484452i</v>
      </c>
      <c r="U3782" t="str">
        <f t="shared" ref="U3782:U3845" si="2014">IMDIV(COMPLEX(1,2*PI()*B3782*$C$16*10^-3*$C$15*10^-6),COMPLEX(0,2*PI()*B3782*$C$15*10^-6))</f>
        <v>0.00005-0.000130489098035464i</v>
      </c>
      <c r="V3782" t="str">
        <f t="shared" ref="V3782:V3845" si="2015">IMSUM(COMPLEX($C$18*10^-3,0),IMDIV(COMPLEX(1,0),COMPLEX(0,2*PI()*B3782*($C$17*1*10^-6))))</f>
        <v>3.33333333333333E-06-0.000143538007839011i</v>
      </c>
      <c r="W3782" t="str">
        <f t="shared" ref="W3782:W3845" si="2016">IMDIV(IMPRODUCT(U3782,V3782),IMSUM(U3782,V3782))</f>
        <v>0.0000140604437343101-0.0000704797752795912i</v>
      </c>
      <c r="X3782" t="str">
        <f t="shared" ref="X3782:X3845" si="2017">IMDIV(IMPRODUCT(COMPLEX($C$19,0),W3782),IMSUM(COMPLEX($C$19,0),W3782))</f>
        <v>0.0000141504642239698-0.0000704422285029325i</v>
      </c>
      <c r="Y3782" t="str">
        <f t="shared" ref="Y3782:Y3845" si="2018">COMPLEX($C$13*10^-3,2*PI()*B3782*$C$12*0.000001)</f>
        <v>0.009+1.16113264476679i</v>
      </c>
      <c r="Z3782" t="str">
        <f t="shared" ref="Z3782:Z3845" si="2019">IMPRODUCT(COMPLEX($C$6,0),IMDIV(X3782,IMSUM(X3782,Y3782)))</f>
        <v>-0.00084801125112471-0.00017720893824531i</v>
      </c>
      <c r="AA3782" t="str">
        <f t="shared" ref="AA3782:AA3845" si="2020">IMDIV(COMPLEX($C$6,0),IMSUM(X3782,Y3782))</f>
        <v>0.093608586623168-12.0571974244883i</v>
      </c>
      <c r="AB3782" t="str">
        <f t="shared" ref="AB3782:AB3845" si="2021">IMPRODUCT(COMPLEX($C$119,0),T3782)</f>
        <v>1.17555497613156+0.542702894873236i</v>
      </c>
      <c r="AC3782" t="str">
        <f t="shared" ref="AC3782:AC3845" si="2022">IMSUM(COMPLEX(1,0),IMPRODUCT(AB3782,M3782))</f>
        <v>1.09983332736472-0.197646724592366i</v>
      </c>
      <c r="AD3782" t="str">
        <f t="shared" ref="AD3782:AD3845" si="2023">IMDIV(AB3782,AC3782)</f>
        <v>0.949510205153367+0.664073781650939i</v>
      </c>
      <c r="AE3782" t="str">
        <f t="shared" ref="AE3782:AE3845" si="2024">IMPRODUCT(AD3782,AA3782,X3782)</f>
        <v>-0.000687515527264874-0.000731403733725241i</v>
      </c>
      <c r="AF3782" t="str">
        <f t="shared" ref="AF3782:AF3845" si="2025">IMSUB(D3782,H3782)</f>
        <v>-15.0862301379097-0.192659552618655i</v>
      </c>
      <c r="AG3782" t="str">
        <f t="shared" ref="AG3782:AG3845" si="2026">IMSUM(COMPLEX(1,0),IMPRODUCT(AD3782,AA3782,COMPLEX($C$127,0)))</f>
        <v>1.02930661861305-0.0412182937509918i</v>
      </c>
      <c r="AH3782" t="str">
        <f t="shared" ref="AH3782:AH3845" si="2027">IMDIV(IMPRODUCT(AE3782,AF3782),AG3782)</f>
        <v>0.00949015439320297+0.0112286749615013i</v>
      </c>
      <c r="AI3782">
        <f t="shared" ref="AI3782:AI3845" si="2028">20*LOG10(IMABS(AH3782))</f>
        <v>-36.652524519266791</v>
      </c>
      <c r="AJ3782">
        <f t="shared" ref="AJ3782:AJ3845" si="2029">IMARGUMENT(AH3782)*180/PI()</f>
        <v>49.796462699451311</v>
      </c>
      <c r="AK3782"/>
      <c r="AL3782"/>
      <c r="AM3782"/>
      <c r="AN3782"/>
    </row>
    <row r="3783" spans="1:40" x14ac:dyDescent="0.25">
      <c r="A3783"/>
      <c r="B3783">
        <f t="shared" si="1995"/>
        <v>1849000</v>
      </c>
      <c r="C3783" s="186" t="str">
        <f t="shared" si="1998"/>
        <v>-2.23547035780045E-08+0.00132451192011365i</v>
      </c>
      <c r="D3783" s="158" t="str">
        <f t="shared" si="1999"/>
        <v>-5.95700612839202+0.010154591387538i</v>
      </c>
      <c r="E3783" t="str">
        <f t="shared" si="2000"/>
        <v>2870</v>
      </c>
      <c r="F3783" t="str">
        <f t="shared" si="2001"/>
        <v>0.777000777000777</v>
      </c>
      <c r="G3783" t="str">
        <f t="shared" si="1996"/>
        <v>0.777000777000777</v>
      </c>
      <c r="H3783" t="str">
        <f t="shared" si="2002"/>
        <v>9.12922925293195+0.202710072759776i</v>
      </c>
      <c r="I3783" t="str">
        <f t="shared" si="2003"/>
        <v>7261.00602060941i</v>
      </c>
      <c r="J3783" t="str">
        <f t="shared" si="1997"/>
        <v>-45095.4682038191+1570.38714691814i</v>
      </c>
      <c r="K3783" t="str">
        <f t="shared" si="2004"/>
        <v>0.00560030120118703-0.160819072701634i</v>
      </c>
      <c r="L3783" t="str">
        <f t="shared" si="2005"/>
        <v>0.000415491075235706-0.0099995197000731i</v>
      </c>
      <c r="M3783" t="str">
        <f t="shared" si="2006"/>
        <v>0.00601579227642274-0.170818592401707i</v>
      </c>
      <c r="N3783" t="str">
        <f t="shared" si="2007"/>
        <v>-8.20014807083587i</v>
      </c>
      <c r="O3783" t="str">
        <f t="shared" si="2008"/>
        <v>-0.339294152025201-0.940680327423456i</v>
      </c>
      <c r="P3783" t="str">
        <f t="shared" si="2009"/>
        <v>1.3392941520252+0.940680327423456i</v>
      </c>
      <c r="Q3783" t="str">
        <f t="shared" si="2010"/>
        <v>-1.3392941520252+7.25946774341241i</v>
      </c>
      <c r="R3783" t="str">
        <f t="shared" si="2011"/>
        <v>0.0923985834563443-0.201535854447639i</v>
      </c>
      <c r="S3783" t="str">
        <f t="shared" si="2012"/>
        <v>0.846441994434247i</v>
      </c>
      <c r="T3783" t="str">
        <f t="shared" si="2013"/>
        <v>0.17058841058867+0.0782100412636873i</v>
      </c>
      <c r="U3783" t="str">
        <f t="shared" si="2014"/>
        <v>0.00005-0.000130418525240421i</v>
      </c>
      <c r="V3783" t="str">
        <f t="shared" si="2015"/>
        <v>3.33333333333333E-06-0.000143460377764463i</v>
      </c>
      <c r="W3783" t="str">
        <f t="shared" si="2016"/>
        <v>0.0000140600116902712-0.0000704438761448232i</v>
      </c>
      <c r="X3783" t="str">
        <f t="shared" si="2017"/>
        <v>0.0000141499369284631-0.0000704063497686126i</v>
      </c>
      <c r="Y3783" t="str">
        <f t="shared" si="2018"/>
        <v>0.009+1.16176096329751i</v>
      </c>
      <c r="Z3783" t="str">
        <f t="shared" si="2019"/>
        <v>-0.000847121022470003-0.000177099823769169i</v>
      </c>
      <c r="AA3783" t="str">
        <f t="shared" si="2020"/>
        <v>0.093507349513808-12.0506765136433i</v>
      </c>
      <c r="AB3783" t="str">
        <f t="shared" si="2021"/>
        <v>1.17840131385202+0.540264224653437i</v>
      </c>
      <c r="AC3783" t="str">
        <f t="shared" si="2022"/>
        <v>1.0993761919027-0.198042736366627i</v>
      </c>
      <c r="AD3783" t="str">
        <f t="shared" si="2023"/>
        <v>0.952447775160835+0.663002886237784i</v>
      </c>
      <c r="AE3783" t="str">
        <f t="shared" si="2024"/>
        <v>-0.000689420838832368-0.000730322016020639i</v>
      </c>
      <c r="AF3783" t="str">
        <f t="shared" si="2025"/>
        <v>-15.086235381324-0.192555481372238i</v>
      </c>
      <c r="AG3783" t="str">
        <f t="shared" si="2026"/>
        <v>1.02924487291954-0.0413246326990052i</v>
      </c>
      <c r="AH3783" t="str">
        <f t="shared" si="2027"/>
        <v>0.00951828385097243+0.0112158937947011i</v>
      </c>
      <c r="AI3783">
        <f t="shared" si="2028"/>
        <v>-36.647547829981313</v>
      </c>
      <c r="AJ3783">
        <f t="shared" si="2029"/>
        <v>49.680649302267931</v>
      </c>
      <c r="AK3783"/>
      <c r="AL3783"/>
      <c r="AM3783"/>
      <c r="AN3783"/>
    </row>
    <row r="3784" spans="1:40" x14ac:dyDescent="0.25">
      <c r="A3784"/>
      <c r="B3784">
        <f t="shared" si="1995"/>
        <v>1850000</v>
      </c>
      <c r="C3784" s="186" t="str">
        <f t="shared" si="1998"/>
        <v>-2.23305428625885E-08+0.00132379596772481i</v>
      </c>
      <c r="D3784" s="158" t="str">
        <f t="shared" si="1999"/>
        <v>-5.95700612820679+0.0101491024192235i</v>
      </c>
      <c r="E3784" t="str">
        <f t="shared" si="2000"/>
        <v>2870</v>
      </c>
      <c r="F3784" t="str">
        <f t="shared" si="2001"/>
        <v>0.777000777000777</v>
      </c>
      <c r="G3784" t="str">
        <f t="shared" si="1996"/>
        <v>0.777000777000777</v>
      </c>
      <c r="H3784" t="str">
        <f t="shared" si="2002"/>
        <v>9.12923448803739+0.202600624851509i</v>
      </c>
      <c r="I3784" t="str">
        <f t="shared" si="2003"/>
        <v>7264.9330114264i</v>
      </c>
      <c r="J3784" t="str">
        <f t="shared" si="1997"/>
        <v>-45144.2607003364+1571.23646392567i</v>
      </c>
      <c r="K3784" t="str">
        <f t="shared" si="2004"/>
        <v>0.00559425551326286-0.160732350039822i</v>
      </c>
      <c r="L3784" t="str">
        <f t="shared" si="2005"/>
        <v>0.000415042790219768-0.00999413317095775i</v>
      </c>
      <c r="M3784" t="str">
        <f t="shared" si="2006"/>
        <v>0.00600929830348263-0.17072648321078i</v>
      </c>
      <c r="N3784" t="str">
        <f t="shared" si="2007"/>
        <v>-8.20458298055509i</v>
      </c>
      <c r="O3784" t="str">
        <f t="shared" si="2008"/>
        <v>-0.343462633991234-0.939166342588896i</v>
      </c>
      <c r="P3784" t="str">
        <f t="shared" si="2009"/>
        <v>1.34346263399123+0.939166342588896i</v>
      </c>
      <c r="Q3784" t="str">
        <f t="shared" si="2010"/>
        <v>-1.34346263399123+7.26541663796619i</v>
      </c>
      <c r="R3784" t="str">
        <f t="shared" si="2011"/>
        <v>0.091929571235561-0.201910867745596i</v>
      </c>
      <c r="S3784" t="str">
        <f t="shared" si="2012"/>
        <v>0.846899778098084i</v>
      </c>
      <c r="T3784" t="str">
        <f t="shared" si="2013"/>
        <v>0.170998269089337+0.0778551334800486i</v>
      </c>
      <c r="U3784" t="str">
        <f t="shared" si="2014"/>
        <v>0.0000500000000000001-0.000130348028740291i</v>
      </c>
      <c r="V3784" t="str">
        <f t="shared" si="2015"/>
        <v>3.33333333333333E-06-0.00014338283161432i</v>
      </c>
      <c r="W3784" t="str">
        <f t="shared" si="2016"/>
        <v>0.0000140595794466708-0.0000704080168441707i</v>
      </c>
      <c r="X3784" t="str">
        <f t="shared" si="2017"/>
        <v>0.0000141494095880053-0.0000703705108462136i</v>
      </c>
      <c r="Y3784" t="str">
        <f t="shared" si="2018"/>
        <v>0.009+1.16238928182822i</v>
      </c>
      <c r="Z3784" t="str">
        <f t="shared" si="2019"/>
        <v>-0.000846232234899405-0.000176990837909971i</v>
      </c>
      <c r="AA3784" t="str">
        <f t="shared" si="2020"/>
        <v>0.093406276543386-12.0441626524005i</v>
      </c>
      <c r="AB3784" t="str">
        <f t="shared" si="2021"/>
        <v>1.18123256008975+0.537812570422689i</v>
      </c>
      <c r="AC3784" t="str">
        <f t="shared" si="2022"/>
        <v>1.09891722759418-0.198435804671157i</v>
      </c>
      <c r="AD3784" t="str">
        <f t="shared" si="2023"/>
        <v>0.955380523402429+0.661919073690071i</v>
      </c>
      <c r="AE3784" t="str">
        <f t="shared" si="2024"/>
        <v>-0.000691320184017205-0.000729230856411157i</v>
      </c>
      <c r="AF3784" t="str">
        <f t="shared" si="2025"/>
        <v>-15.0862406162442-0.192451522432285i</v>
      </c>
      <c r="AG3784" t="str">
        <f t="shared" si="2026"/>
        <v>1.02918262827551-0.0414306503023475i</v>
      </c>
      <c r="AH3784" t="str">
        <f t="shared" si="2027"/>
        <v>0.00954634694048956+0.0112029768395785i</v>
      </c>
      <c r="AI3784">
        <f t="shared" si="2028"/>
        <v>-36.642624957131069</v>
      </c>
      <c r="AJ3784">
        <f t="shared" si="2029"/>
        <v>49.564822786569657</v>
      </c>
      <c r="AK3784"/>
      <c r="AL3784"/>
      <c r="AM3784"/>
      <c r="AN3784"/>
    </row>
    <row r="3785" spans="1:40" x14ac:dyDescent="0.25">
      <c r="A3785"/>
      <c r="B3785">
        <f t="shared" si="1995"/>
        <v>1851000</v>
      </c>
      <c r="C3785" s="186" t="str">
        <f t="shared" si="1998"/>
        <v>-2.23064212949658E-08+0.0013230807889204i</v>
      </c>
      <c r="D3785" s="158" t="str">
        <f t="shared" si="1999"/>
        <v>-5.95700612802185+0.0101436193817231i</v>
      </c>
      <c r="E3785" t="str">
        <f t="shared" si="2000"/>
        <v>2870</v>
      </c>
      <c r="F3785" t="str">
        <f t="shared" si="2001"/>
        <v>0.777000777000777</v>
      </c>
      <c r="G3785" t="str">
        <f t="shared" si="1996"/>
        <v>0.777000777000777</v>
      </c>
      <c r="H3785" t="str">
        <f t="shared" si="2002"/>
        <v>9.12923971466678+0.202491294998938i</v>
      </c>
      <c r="I3785" t="str">
        <f t="shared" si="2003"/>
        <v>7268.86000224338i</v>
      </c>
      <c r="J3785" t="str">
        <f t="shared" si="1997"/>
        <v>-45193.0795783063+1572.0857809332i</v>
      </c>
      <c r="K3785" t="str">
        <f t="shared" si="2004"/>
        <v>0.00558821960600082-0.160645720747587i</v>
      </c>
      <c r="L3785" t="str">
        <f t="shared" si="2005"/>
        <v>0.000414595229897451-0.00998875243189182i</v>
      </c>
      <c r="M3785" t="str">
        <f t="shared" si="2006"/>
        <v>0.00600281483589827-0.170634473179479i</v>
      </c>
      <c r="N3785" t="str">
        <f t="shared" si="2007"/>
        <v>-8.20901789027431i</v>
      </c>
      <c r="O3785" t="str">
        <f t="shared" si="2008"/>
        <v>-0.34762436059955-0.937633885862576i</v>
      </c>
      <c r="P3785" t="str">
        <f t="shared" si="2009"/>
        <v>1.34762436059955+0.937633885862576i</v>
      </c>
      <c r="Q3785" t="str">
        <f t="shared" si="2010"/>
        <v>-1.34762436059955+7.27138400441173i</v>
      </c>
      <c r="R3785" t="str">
        <f t="shared" si="2011"/>
        <v>0.091458866388503-0.202282888105634i</v>
      </c>
      <c r="S3785" t="str">
        <f t="shared" si="2012"/>
        <v>0.847357561761919i</v>
      </c>
      <c r="T3785" t="str">
        <f t="shared" si="2013"/>
        <v>0.171405934851349+0.077498362024471i</v>
      </c>
      <c r="U3785" t="str">
        <f t="shared" si="2014"/>
        <v>0.0000500000000000001-0.00013027760841142i</v>
      </c>
      <c r="V3785" t="str">
        <f t="shared" si="2015"/>
        <v>3.33333333333333E-06-0.000143305369252562i</v>
      </c>
      <c r="W3785" t="str">
        <f t="shared" si="2016"/>
        <v>0.0000140591470035602-0.0000703721973128099i</v>
      </c>
      <c r="X3785" t="str">
        <f t="shared" si="2017"/>
        <v>0.0000141488822023136-0.0000703347116709478i</v>
      </c>
      <c r="Y3785" t="str">
        <f t="shared" si="2018"/>
        <v>0.009+1.16301760035894i</v>
      </c>
      <c r="Z3785" t="str">
        <f t="shared" si="2019"/>
        <v>-0.000845344885298745-0.000176881980431667i</v>
      </c>
      <c r="AA3785" t="str">
        <f t="shared" si="2020"/>
        <v>0.093305367357251-12.0376558293342i</v>
      </c>
      <c r="AB3785" t="str">
        <f t="shared" si="2021"/>
        <v>1.18404865918997+0.535348042202122i</v>
      </c>
      <c r="AC3785" t="str">
        <f t="shared" si="2022"/>
        <v>1.09845645600664-0.198825924009649i</v>
      </c>
      <c r="AD3785" t="str">
        <f t="shared" si="2023"/>
        <v>0.958308393509687+0.660822365837595i</v>
      </c>
      <c r="AE3785" t="str">
        <f t="shared" si="2024"/>
        <v>-0.000693213530209376-0.000728130293560109i</v>
      </c>
      <c r="AF3785" t="str">
        <f t="shared" si="2025"/>
        <v>-15.0862458426886-0.192347675617215i</v>
      </c>
      <c r="AG3785" t="str">
        <f t="shared" si="2026"/>
        <v>1.02911988642594-0.0415363446119025i</v>
      </c>
      <c r="AH3785" t="str">
        <f t="shared" si="2027"/>
        <v>0.00957434322072342+0.0111899245138883i</v>
      </c>
      <c r="AI3785">
        <f t="shared" si="2028"/>
        <v>-36.637755719266799</v>
      </c>
      <c r="AJ3785">
        <f t="shared" si="2029"/>
        <v>49.4489830257669</v>
      </c>
      <c r="AK3785"/>
      <c r="AL3785"/>
      <c r="AM3785"/>
      <c r="AN3785"/>
    </row>
    <row r="3786" spans="1:40" x14ac:dyDescent="0.25">
      <c r="A3786"/>
      <c r="B3786">
        <f t="shared" si="1995"/>
        <v>1852000</v>
      </c>
      <c r="C3786" s="186" t="str">
        <f t="shared" si="1998"/>
        <v>-2.22823387906066E-08+0.00132236638244731i</v>
      </c>
      <c r="D3786" s="158" t="str">
        <f t="shared" si="1999"/>
        <v>-5.95700612783723+0.0101381422654294i</v>
      </c>
      <c r="E3786" t="str">
        <f t="shared" si="2000"/>
        <v>2870</v>
      </c>
      <c r="F3786" t="str">
        <f t="shared" si="2001"/>
        <v>0.777000777000777</v>
      </c>
      <c r="G3786" t="str">
        <f t="shared" si="1996"/>
        <v>0.777000777000777</v>
      </c>
      <c r="H3786" t="str">
        <f t="shared" si="2002"/>
        <v>9.12924493283845+0.202382083011264i</v>
      </c>
      <c r="I3786" t="str">
        <f t="shared" si="2003"/>
        <v>7272.78699306037i</v>
      </c>
      <c r="J3786" t="str">
        <f t="shared" si="1997"/>
        <v>-45241.9248377288+1572.93509794072i</v>
      </c>
      <c r="K3786" t="str">
        <f t="shared" si="2004"/>
        <v>0.00558219345832302-0.160559184674401i</v>
      </c>
      <c r="L3786" t="str">
        <f t="shared" si="2005"/>
        <v>0.000414148392708443-0.00998337747356087i</v>
      </c>
      <c r="M3786" t="str">
        <f t="shared" si="2006"/>
        <v>0.00599634185103146-0.170542562147962i</v>
      </c>
      <c r="N3786" t="str">
        <f t="shared" si="2007"/>
        <v>-8.21345279999353i</v>
      </c>
      <c r="O3786" t="str">
        <f t="shared" si="2008"/>
        <v>-0.351779249995679-0.936082987385455i</v>
      </c>
      <c r="P3786" t="str">
        <f t="shared" si="2009"/>
        <v>1.35177924999568+0.936082987385455i</v>
      </c>
      <c r="Q3786" t="str">
        <f t="shared" si="2010"/>
        <v>-1.35177924999568+7.27736981260807i</v>
      </c>
      <c r="R3786" t="str">
        <f t="shared" si="2011"/>
        <v>0.0909864904664236-0.202651911035643i</v>
      </c>
      <c r="S3786" t="str">
        <f t="shared" si="2012"/>
        <v>0.847815345425756i</v>
      </c>
      <c r="T3786" t="str">
        <f t="shared" si="2013"/>
        <v>0.171811399955873+0.0771397428438682i</v>
      </c>
      <c r="U3786" t="str">
        <f t="shared" si="2014"/>
        <v>0.0000500000000000001-0.00013020726413042i</v>
      </c>
      <c r="V3786" t="str">
        <f t="shared" si="2015"/>
        <v>3.33333333333333E-06-0.000143227990543462i</v>
      </c>
      <c r="W3786" t="str">
        <f t="shared" si="2016"/>
        <v>0.0000140587143609908-0.0000703364174860554i</v>
      </c>
      <c r="X3786" t="str">
        <f t="shared" si="2017"/>
        <v>0.0000141483547711065-0.0000702989521781664i</v>
      </c>
      <c r="Y3786" t="str">
        <f t="shared" si="2018"/>
        <v>0.009+1.16364591888966i</v>
      </c>
      <c r="Z3786" t="str">
        <f t="shared" si="2019"/>
        <v>-0.000844458970562278-0.000176773251098805i</v>
      </c>
      <c r="AA3786" t="str">
        <f t="shared" si="2020"/>
        <v>0.0932046216017174-12.0311560330438i</v>
      </c>
      <c r="AB3786" t="str">
        <f t="shared" si="2021"/>
        <v>1.18684955645048+0.532870750150824i</v>
      </c>
      <c r="AC3786" t="str">
        <f t="shared" si="2022"/>
        <v>1.09799389869065-0.199213089060917i</v>
      </c>
      <c r="AD3786" t="str">
        <f t="shared" si="2023"/>
        <v>0.961231329213843+0.659712784751755i</v>
      </c>
      <c r="AE3786" t="str">
        <f t="shared" si="2024"/>
        <v>-0.000695100844988117-0.000727020366201397i</v>
      </c>
      <c r="AF3786" t="str">
        <f t="shared" si="2025"/>
        <v>-15.0862510606757-0.192243940745835i</v>
      </c>
      <c r="AG3786" t="str">
        <f t="shared" si="2026"/>
        <v>1.0290566491226-0.0416417136870547i</v>
      </c>
      <c r="AH3786" t="str">
        <f t="shared" si="2027"/>
        <v>0.00960227225222531+0.0111767372360634i</v>
      </c>
      <c r="AI3786">
        <f t="shared" si="2028"/>
        <v>-36.632939936537447</v>
      </c>
      <c r="AJ3786">
        <f t="shared" si="2029"/>
        <v>49.333129893602589</v>
      </c>
      <c r="AK3786"/>
      <c r="AL3786"/>
      <c r="AM3786"/>
      <c r="AN3786"/>
    </row>
    <row r="3787" spans="1:40" x14ac:dyDescent="0.25">
      <c r="A3787"/>
      <c r="B3787">
        <f t="shared" si="1995"/>
        <v>1853000</v>
      </c>
      <c r="C3787" s="186" t="str">
        <f t="shared" si="1998"/>
        <v>-2.22582952652094E-08+0.00132165274705514i</v>
      </c>
      <c r="D3787" s="158" t="str">
        <f t="shared" si="1999"/>
        <v>-5.95700612765289+0.0101326710607561i</v>
      </c>
      <c r="E3787" t="str">
        <f t="shared" si="2000"/>
        <v>2870</v>
      </c>
      <c r="F3787" t="str">
        <f t="shared" si="2001"/>
        <v>0.777000777000777</v>
      </c>
      <c r="G3787" t="str">
        <f t="shared" si="1996"/>
        <v>0.777000777000777</v>
      </c>
      <c r="H3787" t="str">
        <f t="shared" si="2002"/>
        <v>9.12925014257058+0.202272988698101i</v>
      </c>
      <c r="I3787" t="str">
        <f t="shared" si="2003"/>
        <v>7276.71398387736i</v>
      </c>
      <c r="J3787" t="str">
        <f t="shared" si="1997"/>
        <v>-45290.7964786038+1573.78441494825i</v>
      </c>
      <c r="K3787" t="str">
        <f t="shared" si="2004"/>
        <v>0.00557617704920841-0.160472741670062i</v>
      </c>
      <c r="L3787" t="str">
        <f t="shared" si="2005"/>
        <v>0.00041370227709664-0.00997800828667051i</v>
      </c>
      <c r="M3787" t="str">
        <f t="shared" si="2006"/>
        <v>0.00598987932630505-0.170450749956733i</v>
      </c>
      <c r="N3787" t="str">
        <f t="shared" si="2007"/>
        <v>-8.21788770971275i</v>
      </c>
      <c r="O3787" t="str">
        <f t="shared" si="2008"/>
        <v>-0.35592722045963-0.934513677661211i</v>
      </c>
      <c r="P3787" t="str">
        <f t="shared" si="2009"/>
        <v>1.35592722045963+0.934513677661211i</v>
      </c>
      <c r="Q3787" t="str">
        <f t="shared" si="2010"/>
        <v>-1.35592722045963+7.28337403205154i</v>
      </c>
      <c r="R3787" t="str">
        <f t="shared" si="2011"/>
        <v>0.0905124649960068-0.203017932215423i</v>
      </c>
      <c r="S3787" t="str">
        <f t="shared" si="2012"/>
        <v>0.848273129089593i</v>
      </c>
      <c r="T3787" t="str">
        <f t="shared" si="2013"/>
        <v>0.172214656621676+0.0767792919037749i</v>
      </c>
      <c r="U3787" t="str">
        <f t="shared" si="2014"/>
        <v>0.0000500000000000001-0.000130136995774171i</v>
      </c>
      <c r="V3787" t="str">
        <f t="shared" si="2015"/>
        <v>3.33333333333333E-06-0.000143150695351588i</v>
      </c>
      <c r="W3787" t="str">
        <f t="shared" si="2016"/>
        <v>0.0000140582815190141-0.0000703006772993632i</v>
      </c>
      <c r="X3787" t="str">
        <f t="shared" si="2017"/>
        <v>0.0000141478272941032-0.0000702632323033619i</v>
      </c>
      <c r="Y3787" t="str">
        <f t="shared" si="2018"/>
        <v>0.009+1.16427423742038i</v>
      </c>
      <c r="Z3787" t="str">
        <f t="shared" si="2019"/>
        <v>-0.000843574487592641-0.000176664649676511i</v>
      </c>
      <c r="AA3787" t="str">
        <f t="shared" si="2020"/>
        <v>0.0931040389240474-12.0246632521529i</v>
      </c>
      <c r="AB3787" t="str">
        <f t="shared" si="2021"/>
        <v>1.18963519811959+0.530380804556517i</v>
      </c>
      <c r="AC3787" t="str">
        <f t="shared" si="2022"/>
        <v>1.09752957717838-0.199597294678129i</v>
      </c>
      <c r="AD3787" t="str">
        <f t="shared" si="2023"/>
        <v>0.964149274346695+0.658590352745017i</v>
      </c>
      <c r="AE3787" t="str">
        <f t="shared" si="2024"/>
        <v>-0.000696982096121799-0.000725901113138652i</v>
      </c>
      <c r="AF3787" t="str">
        <f t="shared" si="2025"/>
        <v>-15.0862562702235-0.192140317637345i</v>
      </c>
      <c r="AG3787" t="str">
        <f t="shared" si="2026"/>
        <v>1.02899291812408-0.0417467555957024i</v>
      </c>
      <c r="AH3787" t="str">
        <f t="shared" si="2027"/>
        <v>0.00963013359712423+0.0111634154252115i</v>
      </c>
      <c r="AI3787">
        <f t="shared" si="2028"/>
        <v>-36.628177430678676</v>
      </c>
      <c r="AJ3787">
        <f t="shared" si="2029"/>
        <v>49.217263264153843</v>
      </c>
      <c r="AK3787"/>
      <c r="AL3787"/>
      <c r="AM3787"/>
      <c r="AN3787"/>
    </row>
    <row r="3788" spans="1:40" x14ac:dyDescent="0.25">
      <c r="A3788"/>
      <c r="B3788">
        <f t="shared" si="1995"/>
        <v>1854000</v>
      </c>
      <c r="C3788" s="186" t="str">
        <f t="shared" si="1998"/>
        <v>-2.22342906346995E-08+0.00132093988149617i</v>
      </c>
      <c r="D3788" s="158" t="str">
        <f t="shared" si="1999"/>
        <v>-5.95700612746886+0.0101272057581373i</v>
      </c>
      <c r="E3788" t="str">
        <f t="shared" si="2000"/>
        <v>2870</v>
      </c>
      <c r="F3788" t="str">
        <f t="shared" si="2001"/>
        <v>0.777000777000777</v>
      </c>
      <c r="G3788" t="str">
        <f t="shared" si="1996"/>
        <v>0.777000777000777</v>
      </c>
      <c r="H3788" t="str">
        <f t="shared" si="2002"/>
        <v>9.12925534388141+0.20216401186947i</v>
      </c>
      <c r="I3788" t="str">
        <f t="shared" si="2003"/>
        <v>7280.64097469435i</v>
      </c>
      <c r="J3788" t="str">
        <f t="shared" si="1997"/>
        <v>-45339.6945009314+1574.63373195577i</v>
      </c>
      <c r="K3788" t="str">
        <f t="shared" si="2004"/>
        <v>0.0055701703576923-0.160386391584685i</v>
      </c>
      <c r="L3788" t="str">
        <f t="shared" si="2005"/>
        <v>0.000413256881510107-0.0099726448619461i</v>
      </c>
      <c r="M3788" t="str">
        <f t="shared" si="2006"/>
        <v>0.00598342723920241-0.170359036446631i</v>
      </c>
      <c r="N3788" t="str">
        <f t="shared" si="2007"/>
        <v>-8.22232261943197i</v>
      </c>
      <c r="O3788" t="str">
        <f t="shared" si="2008"/>
        <v>-0.360068190407493-0.932925987555644i</v>
      </c>
      <c r="P3788" t="str">
        <f t="shared" si="2009"/>
        <v>1.36006819040749+0.932925987555644i</v>
      </c>
      <c r="Q3788" t="str">
        <f t="shared" si="2010"/>
        <v>-1.36006819040749+7.28939663187633i</v>
      </c>
      <c r="R3788" t="str">
        <f t="shared" si="2011"/>
        <v>0.0900368114778564-0.203380947495874i</v>
      </c>
      <c r="S3788" t="str">
        <f t="shared" si="2012"/>
        <v>0.84873091275343i</v>
      </c>
      <c r="T3788" t="str">
        <f t="shared" si="2013"/>
        <v>0.172615697204831+0.0764170251870096i</v>
      </c>
      <c r="U3788" t="str">
        <f t="shared" si="2014"/>
        <v>0.0000499999999999999-0.000130066803219816i</v>
      </c>
      <c r="V3788" t="str">
        <f t="shared" si="2015"/>
        <v>3.33333333333333E-06-0.000143073483541797i</v>
      </c>
      <c r="W3788" t="str">
        <f t="shared" si="2016"/>
        <v>0.0000140578484776813-0.0000702649766883262i</v>
      </c>
      <c r="X3788" t="str">
        <f t="shared" si="2017"/>
        <v>0.0000141472997710236-0.0000702275519821631i</v>
      </c>
      <c r="Y3788" t="str">
        <f t="shared" si="2018"/>
        <v>0.009+1.1649025559511i</v>
      </c>
      <c r="Z3788" t="str">
        <f t="shared" si="2019"/>
        <v>-0.0008426914333008-0.000176556175930491i</v>
      </c>
      <c r="AA3788" t="str">
        <f t="shared" si="2020"/>
        <v>0.0930036189724592-12.01817747531i</v>
      </c>
      <c r="AB3788" t="str">
        <f t="shared" si="2021"/>
        <v>1.19240553139409+0.527878315826315i</v>
      </c>
      <c r="AC3788" t="str">
        <f t="shared" si="2022"/>
        <v>1.09706351298196-0.199978535888031i</v>
      </c>
      <c r="AD3788" t="str">
        <f t="shared" si="2023"/>
        <v>0.967062172841716+0.657455092370536i</v>
      </c>
      <c r="AE3788" t="str">
        <f t="shared" si="2024"/>
        <v>-0.000698857251568003-0.000724772573244604i</v>
      </c>
      <c r="AF3788" t="str">
        <f t="shared" si="2025"/>
        <v>-15.0862614713503-0.192036806111333i</v>
      </c>
      <c r="AG3788" t="str">
        <f t="shared" si="2026"/>
        <v>1.02892869519568-0.0418514684142853i</v>
      </c>
      <c r="AH3788" t="str">
        <f t="shared" si="2027"/>
        <v>0.00965792681912686+0.0111499595011165i</v>
      </c>
      <c r="AI3788">
        <f t="shared" si="2028"/>
        <v>-36.623468024997734</v>
      </c>
      <c r="AJ3788">
        <f t="shared" si="2029"/>
        <v>49.10138301183224</v>
      </c>
      <c r="AK3788"/>
      <c r="AL3788"/>
      <c r="AM3788"/>
      <c r="AN3788"/>
    </row>
    <row r="3789" spans="1:40" x14ac:dyDescent="0.25">
      <c r="A3789"/>
      <c r="B3789">
        <f t="shared" si="1995"/>
        <v>1855000</v>
      </c>
      <c r="C3789" s="186" t="str">
        <f t="shared" si="1998"/>
        <v>-2.22103248152299E-08+0.00132022778452542i</v>
      </c>
      <c r="D3789" s="158" t="str">
        <f t="shared" si="1999"/>
        <v>-5.95700612728512+0.0101217463480282i</v>
      </c>
      <c r="E3789" t="str">
        <f t="shared" si="2000"/>
        <v>2870</v>
      </c>
      <c r="F3789" t="str">
        <f t="shared" si="2001"/>
        <v>0.777000777000777</v>
      </c>
      <c r="G3789" t="str">
        <f t="shared" si="1996"/>
        <v>0.777000777000777</v>
      </c>
      <c r="H3789" t="str">
        <f t="shared" si="2002"/>
        <v>9.12926053678903+0.2020551523358i</v>
      </c>
      <c r="I3789" t="str">
        <f t="shared" si="2003"/>
        <v>7284.56796551133i</v>
      </c>
      <c r="J3789" t="str">
        <f t="shared" si="1997"/>
        <v>-45388.6189047115+1575.4830489633i</v>
      </c>
      <c r="K3789" t="str">
        <f t="shared" si="2004"/>
        <v>0.00556417336286654-0.160300134268712i</v>
      </c>
      <c r="L3789" t="str">
        <f t="shared" si="2005"/>
        <v>0.000412812204401082-0.00996728719013289i</v>
      </c>
      <c r="M3789" t="str">
        <f t="shared" si="2006"/>
        <v>0.00597698556726762-0.170267421458845i</v>
      </c>
      <c r="N3789" t="str">
        <f t="shared" si="2007"/>
        <v>-8.22675752915119i</v>
      </c>
      <c r="O3789" t="str">
        <f t="shared" si="2008"/>
        <v>-0.364202078393045-0.931319948296065i</v>
      </c>
      <c r="P3789" t="str">
        <f t="shared" si="2009"/>
        <v>1.36420207839305+0.931319948296065i</v>
      </c>
      <c r="Q3789" t="str">
        <f t="shared" si="2010"/>
        <v>-1.36420207839305+7.29543758085512i</v>
      </c>
      <c r="R3789" t="str">
        <f t="shared" si="2011"/>
        <v>0.0895595513849961-0.203740952898152i</v>
      </c>
      <c r="S3789" t="str">
        <f t="shared" si="2012"/>
        <v>0.849188696417267i</v>
      </c>
      <c r="T3789" t="str">
        <f t="shared" si="2013"/>
        <v>0.173014514198394+0.0760529586923401i</v>
      </c>
      <c r="U3789" t="str">
        <f t="shared" si="2014"/>
        <v>0.0000499999999999999-0.000129996686344765i</v>
      </c>
      <c r="V3789" t="str">
        <f t="shared" si="2015"/>
        <v>3.33333333333333E-06-0.000142996354979241i</v>
      </c>
      <c r="W3789" t="str">
        <f t="shared" si="2016"/>
        <v>0.0000140574152370441-0.0000702293155886784i</v>
      </c>
      <c r="X3789" t="str">
        <f t="shared" si="2017"/>
        <v>0.000014146772201589-0.0000701919111503405i</v>
      </c>
      <c r="Y3789" t="str">
        <f t="shared" si="2018"/>
        <v>0.009+1.16553087448181i</v>
      </c>
      <c r="Z3789" t="str">
        <f t="shared" si="2019"/>
        <v>-0.000841809804606077-0.000176447829627041i</v>
      </c>
      <c r="AA3789" t="str">
        <f t="shared" si="2020"/>
        <v>0.0929033613961176-12.0116986911877i</v>
      </c>
      <c r="AB3789" t="str">
        <f t="shared" si="2021"/>
        <v>1.19516050441704+0.525363394477511i</v>
      </c>
      <c r="AC3789" t="str">
        <f t="shared" si="2022"/>
        <v>1.09659572759202-0.200356807890179i</v>
      </c>
      <c r="AD3789" t="str">
        <f t="shared" si="2023"/>
        <v>0.969969968734946+0.656307026421629i</v>
      </c>
      <c r="AE3789" t="str">
        <f t="shared" si="2024"/>
        <v>-0.000700726279473452-0.000723634785460276i</v>
      </c>
      <c r="AF3789" t="str">
        <f t="shared" si="2025"/>
        <v>-15.0862666640741-0.191933405987772i</v>
      </c>
      <c r="AG3789" t="str">
        <f t="shared" si="2026"/>
        <v>1.02886398210942-0.0419558502277985i</v>
      </c>
      <c r="AH3789" t="str">
        <f t="shared" si="2027"/>
        <v>0.00968565148351378+0.0111363698842368i</v>
      </c>
      <c r="AI3789">
        <f t="shared" si="2028"/>
        <v>-36.618811544361279</v>
      </c>
      <c r="AJ3789">
        <f t="shared" si="2029"/>
        <v>48.985489011387521</v>
      </c>
      <c r="AK3789"/>
      <c r="AL3789"/>
      <c r="AM3789"/>
      <c r="AN3789"/>
    </row>
    <row r="3790" spans="1:40" x14ac:dyDescent="0.25">
      <c r="A3790"/>
      <c r="B3790">
        <f t="shared" si="1995"/>
        <v>1856000</v>
      </c>
      <c r="C3790" s="186" t="str">
        <f t="shared" si="1998"/>
        <v>-2.21863977231782E-08+0.00131951645490054i</v>
      </c>
      <c r="D3790" s="158" t="str">
        <f t="shared" si="1999"/>
        <v>-5.95700612710168+0.0101162928209041i</v>
      </c>
      <c r="E3790" t="str">
        <f t="shared" si="2000"/>
        <v>2870</v>
      </c>
      <c r="F3790" t="str">
        <f t="shared" si="2001"/>
        <v>0.777000777000777</v>
      </c>
      <c r="G3790" t="str">
        <f t="shared" si="1996"/>
        <v>0.777000777000777</v>
      </c>
      <c r="H3790" t="str">
        <f t="shared" si="2002"/>
        <v>9.12926572131156+0.201946409907931i</v>
      </c>
      <c r="I3790" t="str">
        <f t="shared" si="2003"/>
        <v>7288.49495632832i</v>
      </c>
      <c r="J3790" t="str">
        <f t="shared" si="1997"/>
        <v>-45437.5696899442+1576.33236597082i</v>
      </c>
      <c r="K3790" t="str">
        <f t="shared" si="2004"/>
        <v>0.005558186043879-0.160213969572901i</v>
      </c>
      <c r="L3790" t="str">
        <f t="shared" si="2005"/>
        <v>0.000412368244225955-0.00996193526199588i</v>
      </c>
      <c r="M3790" t="str">
        <f t="shared" si="2006"/>
        <v>0.00597055428810496-0.170175904834897i</v>
      </c>
      <c r="N3790" t="str">
        <f t="shared" si="2007"/>
        <v>-8.23119243887041i</v>
      </c>
      <c r="O3790" t="str">
        <f t="shared" si="2008"/>
        <v>-0.368328803109361-0.929695591470684i</v>
      </c>
      <c r="P3790" t="str">
        <f t="shared" si="2009"/>
        <v>1.36832880310936+0.929695591470684i</v>
      </c>
      <c r="Q3790" t="str">
        <f t="shared" si="2010"/>
        <v>-1.36832880310936+7.30149684739973i</v>
      </c>
      <c r="R3790" t="str">
        <f t="shared" si="2011"/>
        <v>0.0890807061613907-0.204097944612826i</v>
      </c>
      <c r="S3790" t="str">
        <f t="shared" si="2012"/>
        <v>0.849646480081104i</v>
      </c>
      <c r="T3790" t="str">
        <f t="shared" si="2013"/>
        <v>0.173411100232076+0.0756871084331647i</v>
      </c>
      <c r="U3790" t="str">
        <f t="shared" si="2014"/>
        <v>0.0000499999999999999-0.000129926645026691i</v>
      </c>
      <c r="V3790" t="str">
        <f t="shared" si="2015"/>
        <v>3.33333333333333E-06-0.00014291930952936i</v>
      </c>
      <c r="W3790" t="str">
        <f t="shared" si="2016"/>
        <v>0.0000140569817971538-0.0000701936939362906i</v>
      </c>
      <c r="X3790" t="str">
        <f t="shared" si="2017"/>
        <v>0.0000141462445855213-0.0000701563097438009i</v>
      </c>
      <c r="Y3790" t="str">
        <f t="shared" si="2018"/>
        <v>0.009+1.16615919301253i</v>
      </c>
      <c r="Z3790" t="str">
        <f t="shared" si="2019"/>
        <v>-0.000840929598436047-0.000176339610533026i</v>
      </c>
      <c r="AA3790" t="str">
        <f t="shared" si="2020"/>
        <v>0.092803265845127-12.0052268884831i</v>
      </c>
      <c r="AB3790" t="str">
        <f t="shared" si="2021"/>
        <v>1.19790006627552+0.52283615112846i</v>
      </c>
      <c r="AC3790" t="str">
        <f t="shared" si="2022"/>
        <v>1.0961262424761-0.200732106056123i</v>
      </c>
      <c r="AD3790" t="str">
        <f t="shared" si="2023"/>
        <v>0.972872606166064+0.655146177931363i</v>
      </c>
      <c r="AE3790" t="str">
        <f t="shared" si="2024"/>
        <v>-0.000702589148174042-0.000722487788794306i</v>
      </c>
      <c r="AF3790" t="str">
        <f t="shared" si="2025"/>
        <v>-15.0862718484132-0.191830117087027i</v>
      </c>
      <c r="AG3790" t="str">
        <f t="shared" si="2026"/>
        <v>1.02879878064398-0.0420598991298176i</v>
      </c>
      <c r="AH3790" t="str">
        <f t="shared" si="2027"/>
        <v>0.00971330715713837+0.0111226469957046i</v>
      </c>
      <c r="AI3790">
        <f t="shared" si="2028"/>
        <v>-36.614207815181913</v>
      </c>
      <c r="AJ3790">
        <f t="shared" si="2029"/>
        <v>48.869581137905897</v>
      </c>
      <c r="AK3790"/>
      <c r="AL3790"/>
      <c r="AM3790"/>
      <c r="AN3790"/>
    </row>
    <row r="3791" spans="1:40" x14ac:dyDescent="0.25">
      <c r="A3791"/>
      <c r="B3791">
        <f t="shared" si="1995"/>
        <v>1857000</v>
      </c>
      <c r="C3791" s="186" t="str">
        <f t="shared" si="1998"/>
        <v>-2.21625092751476E-08+0.00131880589138188i</v>
      </c>
      <c r="D3791" s="158" t="str">
        <f t="shared" si="1999"/>
        <v>-5.95700612691853+0.0101108451672611i</v>
      </c>
      <c r="E3791" t="str">
        <f t="shared" si="2000"/>
        <v>2870</v>
      </c>
      <c r="F3791" t="str">
        <f t="shared" si="2001"/>
        <v>0.777000777000777</v>
      </c>
      <c r="G3791" t="str">
        <f t="shared" si="1996"/>
        <v>0.777000777000777</v>
      </c>
      <c r="H3791" t="str">
        <f t="shared" si="2002"/>
        <v>9.12927089746702+0.201837784397105i</v>
      </c>
      <c r="I3791" t="str">
        <f t="shared" si="2003"/>
        <v>7292.42194714531i</v>
      </c>
      <c r="J3791" t="str">
        <f t="shared" si="1997"/>
        <v>-45486.5468566295+1577.18168297835i</v>
      </c>
      <c r="K3791" t="str">
        <f t="shared" si="2004"/>
        <v>0.00555220837993368-0.160127897348331i</v>
      </c>
      <c r="L3791" t="str">
        <f t="shared" si="2005"/>
        <v>0.000411924999445255-0.00995658906831977i</v>
      </c>
      <c r="M3791" t="str">
        <f t="shared" si="2006"/>
        <v>0.00596413337937894-0.170084486416651i</v>
      </c>
      <c r="N3791" t="str">
        <f t="shared" si="2007"/>
        <v>-8.23562734858963i</v>
      </c>
      <c r="O3791" t="str">
        <f t="shared" si="2008"/>
        <v>-0.372448283390399-0.928052949027988i</v>
      </c>
      <c r="P3791" t="str">
        <f t="shared" si="2009"/>
        <v>1.3724482833904+0.928052949027988i</v>
      </c>
      <c r="Q3791" t="str">
        <f t="shared" si="2010"/>
        <v>-1.3724482833904+7.30757439956164i</v>
      </c>
      <c r="R3791" t="str">
        <f t="shared" si="2011"/>
        <v>0.0886002972204761-0.204451918999025i</v>
      </c>
      <c r="S3791" t="str">
        <f t="shared" si="2012"/>
        <v>0.850104263744941i</v>
      </c>
      <c r="T3791" t="str">
        <f t="shared" si="2013"/>
        <v>0.173805448071906+0.0753194904361958i</v>
      </c>
      <c r="U3791" t="str">
        <f t="shared" si="2014"/>
        <v>0.00005-0.000129856679143532i</v>
      </c>
      <c r="V3791" t="str">
        <f t="shared" si="2015"/>
        <v>3.33333333333333E-06-0.000142842347057885i</v>
      </c>
      <c r="W3791" t="str">
        <f t="shared" si="2016"/>
        <v>0.0000140565481580621-0.000070158111667172i</v>
      </c>
      <c r="X3791" t="str">
        <f t="shared" si="2017"/>
        <v>0.0000141457169225434-0.0000701207476985895i</v>
      </c>
      <c r="Y3791" t="str">
        <f t="shared" si="2018"/>
        <v>0.009+1.16678751154325i</v>
      </c>
      <c r="Z3791" t="str">
        <f t="shared" si="2019"/>
        <v>-0.000840050811726596-0.000176231518415894i</v>
      </c>
      <c r="AA3791" t="str">
        <f t="shared" si="2020"/>
        <v>0.0927033319705424-11.9987620559179i</v>
      </c>
      <c r="AB3791" t="str">
        <f t="shared" si="2021"/>
        <v>1.20062416699823+0.520296696489491i</v>
      </c>
      <c r="AC3791" t="str">
        <f t="shared" si="2022"/>
        <v>1.09565507907718-0.2011044259286i</v>
      </c>
      <c r="AD3791" t="str">
        <f t="shared" si="2023"/>
        <v>0.975770029379311+0.653972570172038i</v>
      </c>
      <c r="AE3791" t="str">
        <f t="shared" si="2024"/>
        <v>-0.000704445826194812-0.000721331622322187i</v>
      </c>
      <c r="AF3791" t="str">
        <f t="shared" si="2025"/>
        <v>-15.0862770243855-0.191726939229844i</v>
      </c>
      <c r="AG3791" t="str">
        <f t="shared" si="2026"/>
        <v>1.02873309258466-0.0421636132225168i</v>
      </c>
      <c r="AH3791" t="str">
        <f t="shared" si="2027"/>
        <v>0.00974089340842438+0.0111087912573257i</v>
      </c>
      <c r="AI3791">
        <f t="shared" si="2028"/>
        <v>-36.609656665405296</v>
      </c>
      <c r="AJ3791">
        <f t="shared" si="2029"/>
        <v>48.753659266813713</v>
      </c>
      <c r="AK3791"/>
      <c r="AL3791"/>
      <c r="AM3791"/>
      <c r="AN3791"/>
    </row>
    <row r="3792" spans="1:40" x14ac:dyDescent="0.25">
      <c r="A3792"/>
      <c r="B3792">
        <f t="shared" si="1995"/>
        <v>1858000</v>
      </c>
      <c r="C3792" s="186" t="str">
        <f t="shared" si="1998"/>
        <v>-2.21386593879653E-08+0.00131809609273245i</v>
      </c>
      <c r="D3792" s="158" t="str">
        <f t="shared" si="1999"/>
        <v>-5.95700612673568+0.0101054033776155i</v>
      </c>
      <c r="E3792" t="str">
        <f t="shared" si="2000"/>
        <v>2870</v>
      </c>
      <c r="F3792" t="str">
        <f t="shared" si="2001"/>
        <v>0.777000777000777</v>
      </c>
      <c r="G3792" t="str">
        <f t="shared" si="1996"/>
        <v>0.777000777000777</v>
      </c>
      <c r="H3792" t="str">
        <f t="shared" si="2002"/>
        <v>9.12927606527342+0.201729275614973i</v>
      </c>
      <c r="I3792" t="str">
        <f t="shared" si="2003"/>
        <v>7296.3489379623i</v>
      </c>
      <c r="J3792" t="str">
        <f t="shared" si="1997"/>
        <v>-45535.5504047673+1578.03099998588i</v>
      </c>
      <c r="K3792" t="str">
        <f t="shared" si="2004"/>
        <v>0.00554624035029035-0.1600419174464i</v>
      </c>
      <c r="L3792" t="str">
        <f t="shared" si="2005"/>
        <v>0.000411482468523648-0.00995124859990903i</v>
      </c>
      <c r="M3792" t="str">
        <f t="shared" si="2006"/>
        <v>0.005957722818814-0.169993166046309i</v>
      </c>
      <c r="N3792" t="str">
        <f t="shared" si="2007"/>
        <v>-8.24006225830884i</v>
      </c>
      <c r="O3792" t="str">
        <f t="shared" si="2008"/>
        <v>-0.376560438212597-0.926392053276115i</v>
      </c>
      <c r="P3792" t="str">
        <f t="shared" si="2009"/>
        <v>1.3765604382126+0.926392053276115i</v>
      </c>
      <c r="Q3792" t="str">
        <f t="shared" si="2010"/>
        <v>-1.3765604382126+7.31367020503272i</v>
      </c>
      <c r="R3792" t="str">
        <f t="shared" si="2011"/>
        <v>0.088118345943713-0.204802872583553i</v>
      </c>
      <c r="S3792" t="str">
        <f t="shared" si="2012"/>
        <v>0.850562047408778i</v>
      </c>
      <c r="T3792" t="str">
        <f t="shared" si="2013"/>
        <v>0.174197550619866+0.0749501207401595i</v>
      </c>
      <c r="U3792" t="str">
        <f t="shared" si="2014"/>
        <v>0.00005-0.000129786788573487i</v>
      </c>
      <c r="V3792" t="str">
        <f t="shared" si="2015"/>
        <v>3.33333333333333E-06-0.000142765467430835i</v>
      </c>
      <c r="W3792" t="str">
        <f t="shared" si="2016"/>
        <v>0.0000140561143198201-0.0000701225687174702i</v>
      </c>
      <c r="X3792" t="str">
        <f t="shared" si="2017"/>
        <v>0.0000141451892123789-0.0000700852249508899i</v>
      </c>
      <c r="Y3792" t="str">
        <f t="shared" si="2018"/>
        <v>0.009+1.16741583007397i</v>
      </c>
      <c r="Z3792" t="str">
        <f t="shared" si="2019"/>
        <v>-0.000839173441421832-0.000176123553043665i</v>
      </c>
      <c r="AA3792" t="str">
        <f t="shared" si="2020"/>
        <v>0.0926035594243511-11.9923041822377i</v>
      </c>
      <c r="AB3792" t="str">
        <f t="shared" si="2021"/>
        <v>1.20333275755304+0.51774514135392i</v>
      </c>
      <c r="AC3792" t="str">
        <f t="shared" si="2022"/>
        <v>1.09518225881215-0.201473763220703i</v>
      </c>
      <c r="AD3792" t="str">
        <f t="shared" si="2023"/>
        <v>0.978662182724515+0.652786226654755i</v>
      </c>
      <c r="AE3792" t="str">
        <f t="shared" si="2024"/>
        <v>-0.000706296282249929-0.00072016632518555i</v>
      </c>
      <c r="AF3792" t="str">
        <f t="shared" si="2025"/>
        <v>-15.0862821920091-0.191623872237357i</v>
      </c>
      <c r="AG3792" t="str">
        <f t="shared" si="2026"/>
        <v>1.02866691972336-0.0422669906166882i</v>
      </c>
      <c r="AH3792" t="str">
        <f t="shared" si="2027"/>
        <v>0.00976840980736398+0.0110948030915781i</v>
      </c>
      <c r="AI3792">
        <f t="shared" si="2028"/>
        <v>-36.605157924497561</v>
      </c>
      <c r="AJ3792">
        <f t="shared" si="2029"/>
        <v>48.637723273876666</v>
      </c>
      <c r="AK3792"/>
      <c r="AL3792"/>
      <c r="AM3792"/>
      <c r="AN3792"/>
    </row>
    <row r="3793" spans="1:40" x14ac:dyDescent="0.25">
      <c r="A3793"/>
      <c r="B3793">
        <f t="shared" si="1995"/>
        <v>1859000</v>
      </c>
      <c r="C3793" s="186" t="str">
        <f t="shared" si="1998"/>
        <v>-2.21148479786831E-08+0.00131738705771793i</v>
      </c>
      <c r="D3793" s="158" t="str">
        <f t="shared" si="1999"/>
        <v>-5.95700612655313+0.0100999674425041i</v>
      </c>
      <c r="E3793" t="str">
        <f t="shared" si="2000"/>
        <v>2870</v>
      </c>
      <c r="F3793" t="str">
        <f t="shared" si="2001"/>
        <v>0.777000777000777</v>
      </c>
      <c r="G3793" t="str">
        <f t="shared" si="1996"/>
        <v>0.777000777000777</v>
      </c>
      <c r="H3793" t="str">
        <f t="shared" si="2002"/>
        <v>9.12928122474869+0.201620883373586i</v>
      </c>
      <c r="I3793" t="str">
        <f t="shared" si="2003"/>
        <v>7300.27592877928i</v>
      </c>
      <c r="J3793" t="str">
        <f t="shared" si="1997"/>
        <v>-45584.5803343577+1578.88031699341i</v>
      </c>
      <c r="K3793" t="str">
        <f t="shared" si="2004"/>
        <v>0.00554028193426438-0.159956029718825i</v>
      </c>
      <c r="L3793" t="str">
        <f t="shared" si="2005"/>
        <v>0.000411040649929904-0.00994591384758765i</v>
      </c>
      <c r="M3793" t="str">
        <f t="shared" si="2006"/>
        <v>0.00595132258419428-0.169901943566413i</v>
      </c>
      <c r="N3793" t="str">
        <f t="shared" si="2007"/>
        <v>-8.24449716802806i</v>
      </c>
      <c r="O3793" t="str">
        <f t="shared" si="2008"/>
        <v>-0.380665186696503-0.924712936882207i</v>
      </c>
      <c r="P3793" t="str">
        <f t="shared" si="2009"/>
        <v>1.3806651866965+0.924712936882207i</v>
      </c>
      <c r="Q3793" t="str">
        <f t="shared" si="2010"/>
        <v>-1.3806651866965+7.31978423114585i</v>
      </c>
      <c r="R3793" t="str">
        <f t="shared" si="2011"/>
        <v>0.0876348736791466-0.205150802060018i</v>
      </c>
      <c r="S3793" t="str">
        <f t="shared" si="2012"/>
        <v>0.851019831072615i</v>
      </c>
      <c r="T3793" t="str">
        <f t="shared" si="2013"/>
        <v>0.174587400913528+0.0745790153944973i</v>
      </c>
      <c r="U3793" t="str">
        <f t="shared" si="2014"/>
        <v>0.00005-0.000129716973195018i</v>
      </c>
      <c r="V3793" t="str">
        <f t="shared" si="2015"/>
        <v>3.33333333333333E-06-0.00014268867051452i</v>
      </c>
      <c r="W3793" t="str">
        <f t="shared" si="2016"/>
        <v>0.0000140556802824798-0.0000700870650234691i</v>
      </c>
      <c r="X3793" t="str">
        <f t="shared" si="2017"/>
        <v>0.0000141446614547527-0.0000700497414370218i</v>
      </c>
      <c r="Y3793" t="str">
        <f t="shared" si="2018"/>
        <v>0.009+1.16804414860469i</v>
      </c>
      <c r="Z3793" t="str">
        <f t="shared" si="2019"/>
        <v>-0.000838297484474089-0.000176015714184934i</v>
      </c>
      <c r="AA3793" t="str">
        <f t="shared" si="2020"/>
        <v>0.0925039478594808-11.9858532562127i</v>
      </c>
      <c r="AB3793" t="str">
        <f t="shared" si="2021"/>
        <v>1.20602578984446+0.515181596589087i</v>
      </c>
      <c r="AC3793" t="str">
        <f t="shared" si="2022"/>
        <v>1.09470780307036-0.20184011381505i</v>
      </c>
      <c r="AD3793" t="str">
        <f t="shared" si="2023"/>
        <v>0.981549010658064+0.651587171128911i</v>
      </c>
      <c r="AE3793" t="str">
        <f t="shared" si="2024"/>
        <v>-0.000708140485242685-0.000718991936591446i</v>
      </c>
      <c r="AF3793" t="str">
        <f t="shared" si="2025"/>
        <v>-15.0862873513018-0.191520915931082i</v>
      </c>
      <c r="AG3793" t="str">
        <f t="shared" si="2026"/>
        <v>1.02860026385853-0.0423700294317639i</v>
      </c>
      <c r="AH3793" t="str">
        <f t="shared" si="2027"/>
        <v>0.00979585592551577+0.0110806829216117i</v>
      </c>
      <c r="AI3793">
        <f t="shared" si="2028"/>
        <v>-36.600711423432656</v>
      </c>
      <c r="AJ3793">
        <f t="shared" si="2029"/>
        <v>48.521773035202109</v>
      </c>
      <c r="AK3793"/>
      <c r="AL3793"/>
      <c r="AM3793"/>
      <c r="AN3793"/>
    </row>
    <row r="3794" spans="1:40" x14ac:dyDescent="0.25">
      <c r="A3794"/>
      <c r="B3794">
        <f t="shared" si="1995"/>
        <v>1860000</v>
      </c>
      <c r="C3794" s="186" t="str">
        <f t="shared" si="1998"/>
        <v>-2.20910749645747E-08+0.00131667878510666i</v>
      </c>
      <c r="D3794" s="158" t="str">
        <f t="shared" si="1999"/>
        <v>-5.95700612637087+0.0100945373524844i</v>
      </c>
      <c r="E3794" t="str">
        <f t="shared" si="2000"/>
        <v>2870</v>
      </c>
      <c r="F3794" t="str">
        <f t="shared" si="2001"/>
        <v>0.777000777000777</v>
      </c>
      <c r="G3794" t="str">
        <f t="shared" si="1996"/>
        <v>0.777000777000777</v>
      </c>
      <c r="H3794" t="str">
        <f t="shared" si="2002"/>
        <v>9.12928637591073+0.201512607485403i</v>
      </c>
      <c r="I3794" t="str">
        <f t="shared" si="2003"/>
        <v>7304.20291959627i</v>
      </c>
      <c r="J3794" t="str">
        <f t="shared" si="1997"/>
        <v>-45633.6366454007+1579.72963400093i</v>
      </c>
      <c r="K3794" t="str">
        <f t="shared" si="2004"/>
        <v>0.00553433311122661-0.159870234017637i</v>
      </c>
      <c r="L3794" t="str">
        <f t="shared" si="2005"/>
        <v>0.000410599542136898-0.00994058480219919i</v>
      </c>
      <c r="M3794" t="str">
        <f t="shared" si="2006"/>
        <v>0.00594493265336351-0.169810818819836i</v>
      </c>
      <c r="N3794" t="str">
        <f t="shared" si="2007"/>
        <v>-8.24893207774728i</v>
      </c>
      <c r="O3794" t="str">
        <f t="shared" si="2008"/>
        <v>-0.384762448108303-0.923015632871787i</v>
      </c>
      <c r="P3794" t="str">
        <f t="shared" si="2009"/>
        <v>1.3847624481083+0.923015632871787i</v>
      </c>
      <c r="Q3794" t="str">
        <f t="shared" si="2010"/>
        <v>-1.3847624481083+7.32591644487549i</v>
      </c>
      <c r="R3794" t="str">
        <f t="shared" si="2011"/>
        <v>0.0871499017399936-0.205495704287924i</v>
      </c>
      <c r="S3794" t="str">
        <f t="shared" si="2012"/>
        <v>0.851477614736452i</v>
      </c>
      <c r="T3794" t="str">
        <f t="shared" si="2013"/>
        <v>0.174974992125669+0.0742061904580859i</v>
      </c>
      <c r="U3794" t="str">
        <f t="shared" si="2014"/>
        <v>0.00005-0.000129647232886849i</v>
      </c>
      <c r="V3794" t="str">
        <f t="shared" si="2015"/>
        <v>3.33333333333333E-06-0.000142611956175533i</v>
      </c>
      <c r="W3794" t="str">
        <f t="shared" si="2016"/>
        <v>0.0000140552460460923-0.0000700516005215901i</v>
      </c>
      <c r="X3794" t="str">
        <f t="shared" si="2017"/>
        <v>0.0000141441336493902-0.0000700142970934424i</v>
      </c>
      <c r="Y3794" t="str">
        <f t="shared" si="2018"/>
        <v>0.009+1.1686724671354i</v>
      </c>
      <c r="Z3794" t="str">
        <f t="shared" si="2019"/>
        <v>-0.000837422937843887-0.000175908001608871i</v>
      </c>
      <c r="AA3794" t="str">
        <f t="shared" si="2020"/>
        <v>0.0924044969297892-11.9794092666371i</v>
      </c>
      <c r="AB3794" t="str">
        <f t="shared" si="2021"/>
        <v>1.20870321671096+0.512606173127505i</v>
      </c>
      <c r="AC3794" t="str">
        <f t="shared" si="2022"/>
        <v>1.09423173321213-0.202203473762916i</v>
      </c>
      <c r="AD3794" t="str">
        <f t="shared" si="2023"/>
        <v>0.984430457743876+0.650375427581728i</v>
      </c>
      <c r="AE3794" t="str">
        <f t="shared" si="2024"/>
        <v>-0.000709978404265463-0.000717808495811596i</v>
      </c>
      <c r="AF3794" t="str">
        <f t="shared" si="2025"/>
        <v>-15.0862925022816-0.191418070132919i</v>
      </c>
      <c r="AG3794" t="str">
        <f t="shared" si="2026"/>
        <v>1.02853312679514-0.0424727277958333i</v>
      </c>
      <c r="AH3794" t="str">
        <f t="shared" si="2027"/>
        <v>0.00982323133600271+0.0110664311712477i</v>
      </c>
      <c r="AI3794">
        <f t="shared" si="2028"/>
        <v>-36.59631699467986</v>
      </c>
      <c r="AJ3794">
        <f t="shared" si="2029"/>
        <v>48.405808427240743</v>
      </c>
      <c r="AK3794"/>
      <c r="AL3794"/>
      <c r="AM3794"/>
      <c r="AN3794"/>
    </row>
    <row r="3795" spans="1:40" x14ac:dyDescent="0.25">
      <c r="A3795"/>
      <c r="B3795">
        <f t="shared" si="1995"/>
        <v>1861000</v>
      </c>
      <c r="C3795" s="186" t="str">
        <f t="shared" si="1998"/>
        <v>-2.20673402631365E-08+0.0013159712736696i</v>
      </c>
      <c r="D3795" s="158" t="str">
        <f t="shared" si="1999"/>
        <v>-5.9570061261889+0.0100891130981336i</v>
      </c>
      <c r="E3795" t="str">
        <f t="shared" si="2000"/>
        <v>2870</v>
      </c>
      <c r="F3795" t="str">
        <f t="shared" si="2001"/>
        <v>0.777000777000777</v>
      </c>
      <c r="G3795" t="str">
        <f t="shared" si="1996"/>
        <v>0.777000777000777</v>
      </c>
      <c r="H3795" t="str">
        <f t="shared" si="2002"/>
        <v>9.12929151877737+0.201404447763281i</v>
      </c>
      <c r="I3795" t="str">
        <f t="shared" si="2003"/>
        <v>7308.12991041326i</v>
      </c>
      <c r="J3795" t="str">
        <f t="shared" si="1997"/>
        <v>-45682.7193378962+1580.57895100846i</v>
      </c>
      <c r="K3795" t="str">
        <f t="shared" si="2004"/>
        <v>0.00552839386060327-0.159784530195187i</v>
      </c>
      <c r="L3795" t="str">
        <f t="shared" si="2005"/>
        <v>0.000410159143621593-0.00993526145460676i</v>
      </c>
      <c r="M3795" t="str">
        <f t="shared" si="2006"/>
        <v>0.00593855300422486-0.169719791649794i</v>
      </c>
      <c r="N3795" t="str">
        <f t="shared" si="2007"/>
        <v>-8.2533669874665i</v>
      </c>
      <c r="O3795" t="str">
        <f t="shared" si="2008"/>
        <v>-0.388852141861453-0.921300174628096i</v>
      </c>
      <c r="P3795" t="str">
        <f t="shared" si="2009"/>
        <v>1.38885214186145+0.921300174628096i</v>
      </c>
      <c r="Q3795" t="str">
        <f t="shared" si="2010"/>
        <v>-1.38885214186145+7.3320668128384i</v>
      </c>
      <c r="R3795" t="str">
        <f t="shared" si="2011"/>
        <v>0.0866634514032372-0.205837576291765i</v>
      </c>
      <c r="S3795" t="str">
        <f t="shared" si="2012"/>
        <v>0.851935398400287i</v>
      </c>
      <c r="T3795" t="str">
        <f t="shared" si="2013"/>
        <v>0.175360317563874+0.0738316619979608i</v>
      </c>
      <c r="U3795" t="str">
        <f t="shared" si="2014"/>
        <v>0.00005-0.000129577567527963i</v>
      </c>
      <c r="V3795" t="str">
        <f t="shared" si="2015"/>
        <v>3.33333333333333E-06-0.000142535324280759i</v>
      </c>
      <c r="W3795" t="str">
        <f t="shared" si="2016"/>
        <v>0.0000140548116107095-0.0000700161751483911i</v>
      </c>
      <c r="X3795" t="str">
        <f t="shared" si="2017"/>
        <v>0.0000141436057960179-0.0000699788918567455i</v>
      </c>
      <c r="Y3795" t="str">
        <f t="shared" si="2018"/>
        <v>0.009+1.16930078566612i</v>
      </c>
      <c r="Z3795" t="str">
        <f t="shared" si="2019"/>
        <v>-0.000836549798499915-0.000175800415085208i</v>
      </c>
      <c r="AA3795" t="str">
        <f t="shared" si="2020"/>
        <v>0.0923052062900653-11.972972202329i</v>
      </c>
      <c r="AB3795" t="str">
        <f t="shared" si="2021"/>
        <v>1.21136499192227+0.51001898195805i</v>
      </c>
      <c r="AC3795" t="str">
        <f t="shared" si="2022"/>
        <v>1.09375407056735-0.202563839283383i</v>
      </c>
      <c r="AD3795" t="str">
        <f t="shared" si="2023"/>
        <v>0.987306468654362+0.649151020237759i</v>
      </c>
      <c r="AE3795" t="str">
        <f t="shared" si="2024"/>
        <v>-0.000711810008599684-0.00071661604218166i</v>
      </c>
      <c r="AF3795" t="str">
        <f t="shared" si="2025"/>
        <v>-15.0862976449663-0.191315334665147i</v>
      </c>
      <c r="AG3795" t="str">
        <f t="shared" si="2026"/>
        <v>1.0284655103446-0.0425750838456614i</v>
      </c>
      <c r="AH3795" t="str">
        <f t="shared" si="2027"/>
        <v>0.00985053561351054+0.0110520482649776i</v>
      </c>
      <c r="AI3795">
        <f t="shared" si="2028"/>
        <v>-36.591974472191531</v>
      </c>
      <c r="AJ3795">
        <f t="shared" si="2029"/>
        <v>48.289829326786204</v>
      </c>
      <c r="AK3795"/>
      <c r="AL3795"/>
      <c r="AM3795"/>
      <c r="AN3795"/>
    </row>
    <row r="3796" spans="1:40" x14ac:dyDescent="0.25">
      <c r="A3796"/>
      <c r="B3796">
        <f t="shared" si="1995"/>
        <v>1862000</v>
      </c>
      <c r="C3796" s="186" t="str">
        <f t="shared" si="1998"/>
        <v>-2.20436437920858E-08+0.00131526452218037i</v>
      </c>
      <c r="D3796" s="158" t="str">
        <f t="shared" si="1999"/>
        <v>-5.95700612600723+0.0100836946700495i</v>
      </c>
      <c r="E3796" t="str">
        <f t="shared" si="2000"/>
        <v>2870</v>
      </c>
      <c r="F3796" t="str">
        <f t="shared" si="2001"/>
        <v>0.777000777000777</v>
      </c>
      <c r="G3796" t="str">
        <f t="shared" si="1996"/>
        <v>0.777000777000777</v>
      </c>
      <c r="H3796" t="str">
        <f t="shared" si="2002"/>
        <v>9.12929665336645+0.20129640402048i</v>
      </c>
      <c r="I3796" t="str">
        <f t="shared" si="2003"/>
        <v>7312.05690123024i</v>
      </c>
      <c r="J3796" t="str">
        <f t="shared" si="1997"/>
        <v>-45731.8284118443+1581.42826801599i</v>
      </c>
      <c r="K3796" t="str">
        <f t="shared" si="2004"/>
        <v>0.00552246416187555-0.159698918104137i</v>
      </c>
      <c r="L3796" t="str">
        <f t="shared" si="2005"/>
        <v>0.000409719452865022-0.00992994379569286i</v>
      </c>
      <c r="M3796" t="str">
        <f t="shared" si="2006"/>
        <v>0.00593218361474057-0.16962886189983i</v>
      </c>
      <c r="N3796" t="str">
        <f t="shared" si="2007"/>
        <v>-8.25780189718572i</v>
      </c>
      <c r="O3796" t="str">
        <f t="shared" si="2008"/>
        <v>-0.392934187518256-0.919566595891438i</v>
      </c>
      <c r="P3796" t="str">
        <f t="shared" si="2009"/>
        <v>1.39293418751826+0.919566595891438i</v>
      </c>
      <c r="Q3796" t="str">
        <f t="shared" si="2010"/>
        <v>-1.39293418751826+7.33823530129428i</v>
      </c>
      <c r="R3796" t="str">
        <f t="shared" si="2011"/>
        <v>0.0861755439082388-0.206176415260107i</v>
      </c>
      <c r="S3796" t="str">
        <f t="shared" si="2012"/>
        <v>0.852393182064124i</v>
      </c>
      <c r="T3796" t="str">
        <f t="shared" si="2013"/>
        <v>0.175743370670137+0.0734554460880503i</v>
      </c>
      <c r="U3796" t="str">
        <f t="shared" si="2014"/>
        <v>0.00005-0.000129507976997604i</v>
      </c>
      <c r="V3796" t="str">
        <f t="shared" si="2015"/>
        <v>3.33333333333333E-06-0.000142458774697364i</v>
      </c>
      <c r="W3796" t="str">
        <f t="shared" si="2016"/>
        <v>0.0000140543769763828-0.0000699807888405658i</v>
      </c>
      <c r="X3796" t="str">
        <f t="shared" si="2017"/>
        <v>0.0000141430778943631-0.0000699435256636601i</v>
      </c>
      <c r="Y3796" t="str">
        <f t="shared" si="2018"/>
        <v>0.009+1.16992910419684i</v>
      </c>
      <c r="Z3796" t="str">
        <f t="shared" si="2019"/>
        <v>-0.000835678063418979-0.000175692954384251i</v>
      </c>
      <c r="AA3796" t="str">
        <f t="shared" si="2020"/>
        <v>0.0922060755960216-11.9665420521306i</v>
      </c>
      <c r="AB3796" t="str">
        <f t="shared" si="2021"/>
        <v>1.21401107017657+0.507420134117211i</v>
      </c>
      <c r="AC3796" t="str">
        <f t="shared" si="2022"/>
        <v>1.09327483643398-0.202921206762447i</v>
      </c>
      <c r="AD3796" t="str">
        <f t="shared" si="2023"/>
        <v>0.99017698817146+0.647913973558417i</v>
      </c>
      <c r="AE3796" t="str">
        <f t="shared" si="2024"/>
        <v>-0.000713635267715843-0.000715414615100535i</v>
      </c>
      <c r="AF3796" t="str">
        <f t="shared" si="2025"/>
        <v>-15.0863027793737-0.19121270935043i</v>
      </c>
      <c r="AG3796" t="str">
        <f t="shared" si="2026"/>
        <v>1.02839741632481-0.0426770957267122i</v>
      </c>
      <c r="AH3796" t="str">
        <f t="shared" si="2027"/>
        <v>0.00987776833428512+0.0110375346279625i</v>
      </c>
      <c r="AI3796">
        <f t="shared" si="2028"/>
        <v>-36.587683691391263</v>
      </c>
      <c r="AJ3796">
        <f t="shared" si="2029"/>
        <v>48.17383561097833</v>
      </c>
      <c r="AK3796"/>
      <c r="AL3796"/>
      <c r="AM3796"/>
      <c r="AN3796"/>
    </row>
    <row r="3797" spans="1:40" x14ac:dyDescent="0.25">
      <c r="A3797"/>
      <c r="B3797">
        <f t="shared" si="1995"/>
        <v>1863000</v>
      </c>
      <c r="C3797" s="186" t="str">
        <f t="shared" si="1998"/>
        <v>-2.20199854693619E-08+0.00131455852941524i</v>
      </c>
      <c r="D3797" s="158" t="str">
        <f t="shared" si="1999"/>
        <v>-5.95700612582584+0.0100782820588502i</v>
      </c>
      <c r="E3797" t="str">
        <f t="shared" si="2000"/>
        <v>2870</v>
      </c>
      <c r="F3797" t="str">
        <f t="shared" si="2001"/>
        <v>0.777000777000777</v>
      </c>
      <c r="G3797" t="str">
        <f t="shared" si="1996"/>
        <v>0.777000777000777</v>
      </c>
      <c r="H3797" t="str">
        <f t="shared" si="2002"/>
        <v>9.12930177969566+0.201188476070656i</v>
      </c>
      <c r="I3797" t="str">
        <f t="shared" si="2003"/>
        <v>7315.98389204723i</v>
      </c>
      <c r="J3797" t="str">
        <f t="shared" si="1997"/>
        <v>-45780.963867245+1582.27758502352i</v>
      </c>
      <c r="K3797" t="str">
        <f t="shared" si="2004"/>
        <v>0.00551654399457964-0.159613397597466i</v>
      </c>
      <c r="L3797" t="str">
        <f t="shared" si="2005"/>
        <v>0.000409280468352293-0.00992463181635954i</v>
      </c>
      <c r="M3797" t="str">
        <f t="shared" si="2006"/>
        <v>0.00592582446293193-0.169538029413826i</v>
      </c>
      <c r="N3797" t="str">
        <f t="shared" si="2007"/>
        <v>-8.26223680690494i</v>
      </c>
      <c r="O3797" t="str">
        <f t="shared" si="2008"/>
        <v>-0.397008504791437-0.91781493075852i</v>
      </c>
      <c r="P3797" t="str">
        <f t="shared" si="2009"/>
        <v>1.39700850479144+0.91781493075852i</v>
      </c>
      <c r="Q3797" t="str">
        <f t="shared" si="2010"/>
        <v>-1.39700850479144+7.34442187614642i</v>
      </c>
      <c r="R3797" t="str">
        <f t="shared" si="2011"/>
        <v>0.0856862004553712-0.20651221854465i</v>
      </c>
      <c r="S3797" t="str">
        <f t="shared" si="2012"/>
        <v>0.852850965727961i</v>
      </c>
      <c r="T3797" t="str">
        <f t="shared" si="2013"/>
        <v>0.176124145020429+0.073077558807923i</v>
      </c>
      <c r="U3797" t="str">
        <f t="shared" si="2014"/>
        <v>0.00005-0.000129438461175275i</v>
      </c>
      <c r="V3797" t="str">
        <f t="shared" si="2015"/>
        <v>3.33333333333333E-06-0.000142382307292803i</v>
      </c>
      <c r="W3797" t="str">
        <f t="shared" si="2016"/>
        <v>0.0000140539421431638-0.0000699454415349445i</v>
      </c>
      <c r="X3797" t="str">
        <f t="shared" si="2017"/>
        <v>0.0000141425499441541-0.0000699081984510525i</v>
      </c>
      <c r="Y3797" t="str">
        <f t="shared" si="2018"/>
        <v>0.009+1.17055742272756i</v>
      </c>
      <c r="Z3797" t="str">
        <f t="shared" si="2019"/>
        <v>-0.00083480772958604-0.000175585619276872i</v>
      </c>
      <c r="AA3797" t="str">
        <f t="shared" si="2020"/>
        <v>0.092107104504301-11.9601188049084i</v>
      </c>
      <c r="AB3797" t="str">
        <f t="shared" si="2021"/>
        <v>1.21664140709757+0.504809740680439i</v>
      </c>
      <c r="AC3797" t="str">
        <f t="shared" si="2022"/>
        <v>1.09279405207666-0.203275572752136i</v>
      </c>
      <c r="AD3797" t="str">
        <f t="shared" si="2023"/>
        <v>0.993041961187567+0.646664312241492i</v>
      </c>
      <c r="AE3797" t="str">
        <f t="shared" si="2024"/>
        <v>-0.000715454151273484-0.000714204254029675i</v>
      </c>
      <c r="AF3797" t="str">
        <f t="shared" si="2025"/>
        <v>-15.0863079055215-0.191110194011806i</v>
      </c>
      <c r="AG3797" t="str">
        <f t="shared" si="2026"/>
        <v>1.02832884656002-0.0427787615931661i</v>
      </c>
      <c r="AH3797" t="str">
        <f t="shared" si="2027"/>
        <v>0.00990492907613268+0.011022890686034i</v>
      </c>
      <c r="AI3797">
        <f t="shared" si="2028"/>
        <v>-36.583444489160435</v>
      </c>
      <c r="AJ3797">
        <f t="shared" si="2029"/>
        <v>48.057827157302484</v>
      </c>
      <c r="AK3797"/>
      <c r="AL3797"/>
      <c r="AM3797"/>
      <c r="AN3797"/>
    </row>
    <row r="3798" spans="1:40" x14ac:dyDescent="0.25">
      <c r="A3798"/>
      <c r="B3798">
        <f t="shared" si="1995"/>
        <v>1864000</v>
      </c>
      <c r="C3798" s="186" t="str">
        <f t="shared" si="1998"/>
        <v>-2.1996365213123E-08+0.00131385329415308i</v>
      </c>
      <c r="D3798" s="158" t="str">
        <f t="shared" si="1999"/>
        <v>-5.95700612564476+0.0100728752551736i</v>
      </c>
      <c r="E3798" t="str">
        <f t="shared" si="2000"/>
        <v>2870</v>
      </c>
      <c r="F3798" t="str">
        <f t="shared" si="2001"/>
        <v>0.777000777000777</v>
      </c>
      <c r="G3798" t="str">
        <f t="shared" si="1996"/>
        <v>0.777000777000777</v>
      </c>
      <c r="H3798" t="str">
        <f t="shared" si="2002"/>
        <v>9.12930689778277+0.201080663727872i</v>
      </c>
      <c r="I3798" t="str">
        <f t="shared" si="2003"/>
        <v>7319.91088286422i</v>
      </c>
      <c r="J3798" t="str">
        <f t="shared" si="1997"/>
        <v>-45830.1257040982+1583.12690203104i</v>
      </c>
      <c r="K3798" t="str">
        <f t="shared" si="2004"/>
        <v>0.00551063333830645-0.159527968528468i</v>
      </c>
      <c r="L3798" t="str">
        <f t="shared" si="2005"/>
        <v>0.000408842188572548-0.00991932550752806i</v>
      </c>
      <c r="M3798" t="str">
        <f t="shared" si="2006"/>
        <v>0.005919475526879-0.169447294035996i</v>
      </c>
      <c r="N3798" t="str">
        <f t="shared" si="2007"/>
        <v>-8.26667171662416i</v>
      </c>
      <c r="O3798" t="str">
        <f t="shared" si="2008"/>
        <v>-0.401075013545724-0.91604521368178i</v>
      </c>
      <c r="P3798" t="str">
        <f t="shared" si="2009"/>
        <v>1.40107501354572+0.91604521368178i</v>
      </c>
      <c r="Q3798" t="str">
        <f t="shared" si="2010"/>
        <v>-1.40107501354572+7.35062650294238i</v>
      </c>
      <c r="R3798" t="str">
        <f t="shared" si="2011"/>
        <v>0.0851954422046612-0.206844983659288i</v>
      </c>
      <c r="S3798" t="str">
        <f t="shared" si="2012"/>
        <v>0.853308749391798i</v>
      </c>
      <c r="T3798" t="str">
        <f t="shared" si="2013"/>
        <v>0.176502634324274+0.0726980162415407i</v>
      </c>
      <c r="U3798" t="str">
        <f t="shared" si="2014"/>
        <v>0.00005-0.000129369019940739i</v>
      </c>
      <c r="V3798" t="str">
        <f t="shared" si="2015"/>
        <v>3.33333333333333E-06-0.000142305921934813i</v>
      </c>
      <c r="W3798" t="str">
        <f t="shared" si="2016"/>
        <v>0.0000140535071111041-0.0000699101331684924i</v>
      </c>
      <c r="X3798" t="str">
        <f t="shared" si="2017"/>
        <v>0.00001414202194512-0.000069872910155923i</v>
      </c>
      <c r="Y3798" t="str">
        <f t="shared" si="2018"/>
        <v>0.009+1.17118574125827i</v>
      </c>
      <c r="Z3798" t="str">
        <f t="shared" si="2019"/>
        <v>-0.000833938793994114-0.000175478409534509i</v>
      </c>
      <c r="AA3798" t="str">
        <f t="shared" si="2020"/>
        <v>0.0920082926724641-11.9537024495525i</v>
      </c>
      <c r="AB3798" t="str">
        <f t="shared" si="2021"/>
        <v>1.21925595923151+0.502187912753534i</v>
      </c>
      <c r="AC3798" t="str">
        <f t="shared" si="2022"/>
        <v>1.09231173872534-0.203626933969603i</v>
      </c>
      <c r="AD3798" t="str">
        <f t="shared" si="2023"/>
        <v>0.995901332706478+0.645402061220603i</v>
      </c>
      <c r="AE3798" t="str">
        <f t="shared" si="2024"/>
        <v>-0.000717266629121083-0.000712984998492254i</v>
      </c>
      <c r="AF3798" t="str">
        <f t="shared" si="2025"/>
        <v>-15.0863130234275-0.191007788472698i</v>
      </c>
      <c r="AG3798" t="str">
        <f t="shared" si="2026"/>
        <v>1.02825980288085-0.0428800796079359i</v>
      </c>
      <c r="AH3798" t="str">
        <f t="shared" si="2027"/>
        <v>0.00993201741841522+0.0110081168656911i</v>
      </c>
      <c r="AI3798">
        <f t="shared" si="2028"/>
        <v>-36.579256703828463</v>
      </c>
      <c r="AJ3798">
        <f t="shared" si="2029"/>
        <v>47.94180384359251</v>
      </c>
      <c r="AK3798"/>
      <c r="AL3798"/>
      <c r="AM3798"/>
      <c r="AN3798"/>
    </row>
    <row r="3799" spans="1:40" x14ac:dyDescent="0.25">
      <c r="A3799"/>
      <c r="B3799">
        <f t="shared" si="1995"/>
        <v>1865000</v>
      </c>
      <c r="C3799" s="186" t="str">
        <f t="shared" si="1998"/>
        <v>-2.19727829417471E-08+0.00131314881517538i</v>
      </c>
      <c r="D3799" s="158" t="str">
        <f t="shared" si="1999"/>
        <v>-5.95700612546396+0.0100674742496779i</v>
      </c>
      <c r="E3799" t="str">
        <f t="shared" si="2000"/>
        <v>2870</v>
      </c>
      <c r="F3799" t="str">
        <f t="shared" si="2001"/>
        <v>0.777000777000777</v>
      </c>
      <c r="G3799" t="str">
        <f t="shared" si="1996"/>
        <v>0.777000777000777</v>
      </c>
      <c r="H3799" t="str">
        <f t="shared" si="2002"/>
        <v>9.12931200764539+0.200972966806579i</v>
      </c>
      <c r="I3799" t="str">
        <f t="shared" si="2003"/>
        <v>7323.83787368121i</v>
      </c>
      <c r="J3799" t="str">
        <f t="shared" si="1997"/>
        <v>-45879.313922404+1583.97621903857i</v>
      </c>
      <c r="K3799" t="str">
        <f t="shared" si="2004"/>
        <v>0.00550473217270155-0.159442630750747i</v>
      </c>
      <c r="L3799" t="str">
        <f t="shared" si="2005"/>
        <v>0.000408404612018971-0.00991402486013906i</v>
      </c>
      <c r="M3799" t="str">
        <f t="shared" si="2006"/>
        <v>0.00591313678472052-0.169356655610886i</v>
      </c>
      <c r="N3799" t="str">
        <f t="shared" si="2007"/>
        <v>-8.27110662634338i</v>
      </c>
      <c r="O3799" t="str">
        <f t="shared" si="2008"/>
        <v>-0.405133633799432-0.914257479468704i</v>
      </c>
      <c r="P3799" t="str">
        <f t="shared" si="2009"/>
        <v>1.40513363379943+0.914257479468704i</v>
      </c>
      <c r="Q3799" t="str">
        <f t="shared" si="2010"/>
        <v>-1.40513363379943+7.35684914687468i</v>
      </c>
      <c r="R3799" t="str">
        <f t="shared" si="2011"/>
        <v>0.084703290274451-0.207174708279158i</v>
      </c>
      <c r="S3799" t="str">
        <f t="shared" si="2012"/>
        <v>0.853766533055635i</v>
      </c>
      <c r="T3799" t="str">
        <f t="shared" si="2013"/>
        <v>0.176878832424309+0.0723168344760231i</v>
      </c>
      <c r="U3799" t="str">
        <f t="shared" si="2014"/>
        <v>0.0000500000000000001-0.000129299653174015i</v>
      </c>
      <c r="V3799" t="str">
        <f t="shared" si="2015"/>
        <v>3.33333333333333E-06-0.000142229618491417i</v>
      </c>
      <c r="W3799" t="str">
        <f t="shared" si="2016"/>
        <v>0.0000140530718802553-0.0000698748636783103i</v>
      </c>
      <c r="X3799" t="str">
        <f t="shared" si="2017"/>
        <v>0.0000141414938969907-0.0000698376607154079i</v>
      </c>
      <c r="Y3799" t="str">
        <f t="shared" si="2018"/>
        <v>0.009+1.17181405978899i</v>
      </c>
      <c r="Z3799" t="str">
        <f t="shared" si="2019"/>
        <v>-0.000833071253644269-0.000175371324929156i</v>
      </c>
      <c r="AA3799" t="str">
        <f t="shared" si="2020"/>
        <v>0.0919096397589847-11.9472929749767i</v>
      </c>
      <c r="AB3799" t="str">
        <f t="shared" si="2021"/>
        <v>1.22185468404417+0.49955476146411i</v>
      </c>
      <c r="AC3799" t="str">
        <f t="shared" si="2022"/>
        <v>1.09182791757386-0.203975287296221i</v>
      </c>
      <c r="AD3799" t="str">
        <f t="shared" si="2023"/>
        <v>0.998755047844443+0.644127245664751i</v>
      </c>
      <c r="AE3799" t="str">
        <f t="shared" si="2024"/>
        <v>-0.00071907267129612-0.000711756888072529i</v>
      </c>
      <c r="AF3799" t="str">
        <f t="shared" si="2025"/>
        <v>-15.0863181331094-0.190905492556901i</v>
      </c>
      <c r="AG3799" t="str">
        <f t="shared" si="2026"/>
        <v>1.02819028712427-0.0429810479426897i</v>
      </c>
      <c r="AH3799" t="str">
        <f t="shared" si="2027"/>
        <v>0.00995903294205103+0.0109932135941011i</v>
      </c>
      <c r="AI3799">
        <f t="shared" si="2028"/>
        <v>-36.575120175159562</v>
      </c>
      <c r="AJ3799">
        <f t="shared" si="2029"/>
        <v>47.825765548029366</v>
      </c>
      <c r="AK3799"/>
      <c r="AL3799"/>
      <c r="AM3799"/>
      <c r="AN3799"/>
    </row>
    <row r="3800" spans="1:40" x14ac:dyDescent="0.25">
      <c r="A3800"/>
      <c r="B3800">
        <f t="shared" si="1995"/>
        <v>1866000</v>
      </c>
      <c r="C3800" s="186" t="str">
        <f t="shared" si="1998"/>
        <v>-2.19492385738304E-08+0.00131244509126623i</v>
      </c>
      <c r="D3800" s="158" t="str">
        <f t="shared" si="1999"/>
        <v>-5.95700612528346+0.0100620790330411i</v>
      </c>
      <c r="E3800" t="str">
        <f t="shared" si="2000"/>
        <v>2870</v>
      </c>
      <c r="F3800" t="str">
        <f t="shared" si="2001"/>
        <v>0.777000777000777</v>
      </c>
      <c r="G3800" t="str">
        <f t="shared" si="1996"/>
        <v>0.777000777000777</v>
      </c>
      <c r="H3800" t="str">
        <f t="shared" si="2002"/>
        <v>9.12931710930115+0.200865385121633i</v>
      </c>
      <c r="I3800" t="str">
        <f t="shared" si="2003"/>
        <v>7327.76486449819i</v>
      </c>
      <c r="J3800" t="str">
        <f t="shared" si="1997"/>
        <v>-45928.5285221623+1584.8255360461i</v>
      </c>
      <c r="K3800" t="str">
        <f t="shared" si="2004"/>
        <v>0.00549884047746481-0.15935738411822i</v>
      </c>
      <c r="L3800" t="str">
        <f t="shared" si="2005"/>
        <v>0.000407967737188767-0.00990872986515236i</v>
      </c>
      <c r="M3800" t="str">
        <f t="shared" si="2006"/>
        <v>0.00590680821465358-0.169266113983372i</v>
      </c>
      <c r="N3800" t="str">
        <f t="shared" si="2007"/>
        <v>-8.2755415360626i</v>
      </c>
      <c r="O3800" t="str">
        <f t="shared" si="2008"/>
        <v>-0.409184285726025-0.912451763281151i</v>
      </c>
      <c r="P3800" t="str">
        <f t="shared" si="2009"/>
        <v>1.40918428572603+0.912451763281151i</v>
      </c>
      <c r="Q3800" t="str">
        <f t="shared" si="2010"/>
        <v>-1.40918428572603+7.36308977278145i</v>
      </c>
      <c r="R3800" t="str">
        <f t="shared" si="2011"/>
        <v>0.0842097657400805-0.207501390239667i</v>
      </c>
      <c r="S3800" t="str">
        <f t="shared" si="2012"/>
        <v>0.854224316719472i</v>
      </c>
      <c r="T3800" t="str">
        <f t="shared" si="2013"/>
        <v>0.17725273329582+0.0719340296004271i</v>
      </c>
      <c r="U3800" t="str">
        <f t="shared" si="2014"/>
        <v>0.0000500000000000001-0.00012923036075538i</v>
      </c>
      <c r="V3800" t="str">
        <f t="shared" si="2015"/>
        <v>3.33333333333333E-06-0.000142153396830918i</v>
      </c>
      <c r="W3800" t="str">
        <f t="shared" si="2016"/>
        <v>0.000014052636450669-0.0000698396330016333i</v>
      </c>
      <c r="X3800" t="str">
        <f t="shared" si="2017"/>
        <v>0.000014140965799497-0.0000698024500667777i</v>
      </c>
      <c r="Y3800" t="str">
        <f t="shared" si="2018"/>
        <v>0.009+1.17244237831971i</v>
      </c>
      <c r="Z3800" t="str">
        <f t="shared" si="2019"/>
        <v>-0.000832205105545628-0.000175264365233371i</v>
      </c>
      <c r="AA3800" t="str">
        <f t="shared" si="2020"/>
        <v>0.0918111454232578-11.9408903701186i</v>
      </c>
      <c r="AB3800" t="str">
        <f t="shared" si="2021"/>
        <v>1.22443753991767+0.496910397953162i</v>
      </c>
      <c r="AC3800" t="str">
        <f t="shared" si="2022"/>
        <v>1.09134260977858-0.204320629776647i</v>
      </c>
      <c r="AD3800" t="str">
        <f t="shared" si="2023"/>
        <v>1.00160305183109+0.642839890977811i</v>
      </c>
      <c r="AE3800" t="str">
        <f t="shared" si="2024"/>
        <v>-0.000720872248025-0.000710519962415112i</v>
      </c>
      <c r="AF3800" t="str">
        <f t="shared" si="2025"/>
        <v>-15.0863232345846-0.190803306088592i</v>
      </c>
      <c r="AG3800" t="str">
        <f t="shared" si="2026"/>
        <v>1.02812030113349-0.0430816647778681i</v>
      </c>
      <c r="AH3800" t="str">
        <f t="shared" si="2027"/>
        <v>0.00998597522951209+0.0109781812990992i</v>
      </c>
      <c r="AI3800">
        <f t="shared" si="2028"/>
        <v>-36.571034744341389</v>
      </c>
      <c r="AJ3800">
        <f t="shared" si="2029"/>
        <v>47.70971214914551</v>
      </c>
      <c r="AK3800"/>
      <c r="AL3800"/>
      <c r="AM3800"/>
      <c r="AN3800"/>
    </row>
    <row r="3801" spans="1:40" x14ac:dyDescent="0.25">
      <c r="A3801"/>
      <c r="B3801">
        <f t="shared" ref="B3801:B3864" si="2030">B3800+1000</f>
        <v>1867000</v>
      </c>
      <c r="C3801" s="186" t="str">
        <f t="shared" si="1998"/>
        <v>-2.19257320281882E-08+0.00131174212121239i</v>
      </c>
      <c r="D3801" s="158" t="str">
        <f t="shared" si="1999"/>
        <v>-5.95700612510324+0.0100566895959617i</v>
      </c>
      <c r="E3801" t="str">
        <f t="shared" si="2000"/>
        <v>2870</v>
      </c>
      <c r="F3801" t="str">
        <f t="shared" si="2001"/>
        <v>0.777000777000777</v>
      </c>
      <c r="G3801" t="str">
        <f t="shared" si="1996"/>
        <v>0.777000777000777</v>
      </c>
      <c r="H3801" t="str">
        <f t="shared" si="2002"/>
        <v>9.1293222027676+0.200757918488277i</v>
      </c>
      <c r="I3801" t="str">
        <f t="shared" si="2003"/>
        <v>7331.69185531518i</v>
      </c>
      <c r="J3801" t="str">
        <f t="shared" si="1997"/>
        <v>-45977.7695033732+1585.67485305363i</v>
      </c>
      <c r="K3801" t="str">
        <f t="shared" si="2004"/>
        <v>0.00549295823235036-0.159272228485116i</v>
      </c>
      <c r="L3801" t="str">
        <f t="shared" si="2005"/>
        <v>0.000407531562583156-0.00990344051354713i</v>
      </c>
      <c r="M3801" t="str">
        <f t="shared" si="2006"/>
        <v>0.00590048979493352-0.169175668998663i</v>
      </c>
      <c r="N3801" t="str">
        <f t="shared" si="2007"/>
        <v>-8.27997644578181i</v>
      </c>
      <c r="O3801" t="str">
        <f t="shared" si="2008"/>
        <v>-0.413226889655686-0.910628100634659i</v>
      </c>
      <c r="P3801" t="str">
        <f t="shared" si="2009"/>
        <v>1.41322688965569+0.910628100634659i</v>
      </c>
      <c r="Q3801" t="str">
        <f t="shared" si="2010"/>
        <v>-1.41322688965569+7.36934834514715i</v>
      </c>
      <c r="R3801" t="str">
        <f t="shared" si="2011"/>
        <v>0.0837148896325806-0.207825027535515i</v>
      </c>
      <c r="S3801" t="str">
        <f t="shared" si="2012"/>
        <v>0.854682100383309i</v>
      </c>
      <c r="T3801" t="str">
        <f t="shared" si="2013"/>
        <v>0.177624331046273+0.0715496177045309i</v>
      </c>
      <c r="U3801" t="str">
        <f t="shared" si="2014"/>
        <v>0.0000500000000000001-0.000129161142565366i</v>
      </c>
      <c r="V3801" t="str">
        <f t="shared" si="2015"/>
        <v>3.33333333333333E-06-0.000142077256821903i</v>
      </c>
      <c r="W3801" t="str">
        <f t="shared" si="2016"/>
        <v>0.000014052200822397-0.0000698044410758303i</v>
      </c>
      <c r="X3801" t="str">
        <f t="shared" si="2017"/>
        <v>0.0000141404376523709-0.0000697672781474367i</v>
      </c>
      <c r="Y3801" t="str">
        <f t="shared" si="2018"/>
        <v>0.009+1.17307069685043i</v>
      </c>
      <c r="Z3801" t="str">
        <f t="shared" si="2019"/>
        <v>-0.000831340346715306-0.000175157530220278i</v>
      </c>
      <c r="AA3801" t="str">
        <f t="shared" si="2020"/>
        <v>0.0917128093255888-11.9344946239398i</v>
      </c>
      <c r="AB3801" t="str">
        <f t="shared" si="2021"/>
        <v>1.22700448614718+0.494254933366669i</v>
      </c>
      <c r="AC3801" t="str">
        <f t="shared" si="2022"/>
        <v>1.09085583645704-0.204662958617884i</v>
      </c>
      <c r="AD3801" t="str">
        <f t="shared" si="2023"/>
        <v>1.00444529001033+0.641540022798001i</v>
      </c>
      <c r="AE3801" t="str">
        <f t="shared" si="2024"/>
        <v>-0.000722665329722983-0.000709274261224234i</v>
      </c>
      <c r="AF3801" t="str">
        <f t="shared" si="2025"/>
        <v>-15.0863283278708-0.190701228892315i</v>
      </c>
      <c r="AG3801" t="str">
        <f t="shared" si="2026"/>
        <v>1.028049846758-0.0431819283027013i</v>
      </c>
      <c r="AH3801" t="str">
        <f t="shared" si="2027"/>
        <v>0.0100128438648222+0.0109630204091872i</v>
      </c>
      <c r="AI3801">
        <f t="shared" si="2028"/>
        <v>-36.567000253973987</v>
      </c>
      <c r="AJ3801">
        <f t="shared" si="2029"/>
        <v>47.593643525824866</v>
      </c>
      <c r="AK3801"/>
      <c r="AL3801"/>
      <c r="AM3801"/>
      <c r="AN3801"/>
    </row>
    <row r="3802" spans="1:40" x14ac:dyDescent="0.25">
      <c r="A3802"/>
      <c r="B3802">
        <f t="shared" si="2030"/>
        <v>1868000</v>
      </c>
      <c r="C3802" s="186" t="str">
        <f t="shared" si="1998"/>
        <v>-2.1902263223852E-08+0.00131103990380314i</v>
      </c>
      <c r="D3802" s="158" t="str">
        <f t="shared" si="1999"/>
        <v>-5.95700612492331+0.0100513059291574i</v>
      </c>
      <c r="E3802" t="str">
        <f t="shared" si="2000"/>
        <v>2870</v>
      </c>
      <c r="F3802" t="str">
        <f t="shared" si="2001"/>
        <v>0.777000777000777</v>
      </c>
      <c r="G3802" t="str">
        <f t="shared" si="1996"/>
        <v>0.777000777000777</v>
      </c>
      <c r="H3802" t="str">
        <f t="shared" si="2002"/>
        <v>9.12932728806225+0.200650566722156i</v>
      </c>
      <c r="I3802" t="str">
        <f t="shared" si="2003"/>
        <v>7335.61884613217i</v>
      </c>
      <c r="J3802" t="str">
        <f t="shared" si="1997"/>
        <v>-46027.0368660367+1586.52417006115i</v>
      </c>
      <c r="K3802" t="str">
        <f t="shared" si="2004"/>
        <v>0.00548708541716634-0.159187163705973i</v>
      </c>
      <c r="L3802" t="str">
        <f t="shared" si="2005"/>
        <v>0.00040709608670735-0.00989815679632157i</v>
      </c>
      <c r="M3802" t="str">
        <f t="shared" si="2006"/>
        <v>0.00589418150387369-0.169085320502295i</v>
      </c>
      <c r="N3802" t="str">
        <f t="shared" si="2007"/>
        <v>-8.28441135550103i</v>
      </c>
      <c r="O3802" t="str">
        <f t="shared" si="2008"/>
        <v>-0.417261366076915-0.908786527397731i</v>
      </c>
      <c r="P3802" t="str">
        <f t="shared" si="2009"/>
        <v>1.41726136607691+0.908786527397731i</v>
      </c>
      <c r="Q3802" t="str">
        <f t="shared" si="2010"/>
        <v>-1.41726136607691+7.3756248281033i</v>
      </c>
      <c r="R3802" t="str">
        <f t="shared" si="2011"/>
        <v>0.0832186829373801-0.208145618319723i</v>
      </c>
      <c r="S3802" t="str">
        <f t="shared" si="2012"/>
        <v>0.855139884047146i</v>
      </c>
      <c r="T3802" t="str">
        <f t="shared" si="2013"/>
        <v>0.177993619914849+0.0711636148776274i</v>
      </c>
      <c r="U3802" t="str">
        <f t="shared" si="2014"/>
        <v>0.0000499999999999999-0.000129091998484764i</v>
      </c>
      <c r="V3802" t="str">
        <f t="shared" si="2015"/>
        <v>3.33333333333333E-06-0.00014200119833324i</v>
      </c>
      <c r="W3802" t="str">
        <f t="shared" si="2016"/>
        <v>0.0000140517649954908-0.0000697692878384053i</v>
      </c>
      <c r="X3802" t="str">
        <f t="shared" si="2017"/>
        <v>0.0000141399094553449-0.0000697321448949238i</v>
      </c>
      <c r="Y3802" t="str">
        <f t="shared" si="2018"/>
        <v>0.009+1.17369901538115i</v>
      </c>
      <c r="Z3802" t="str">
        <f t="shared" si="2019"/>
        <v>-0.000830476974178414-0.000175050819663553i</v>
      </c>
      <c r="AA3802" t="str">
        <f t="shared" si="2020"/>
        <v>0.0916146311271923-11.9281057254254i</v>
      </c>
      <c r="AB3802" t="str">
        <f t="shared" si="2021"/>
        <v>1.22955548293775+0.491588478847256i</v>
      </c>
      <c r="AC3802" t="str">
        <f t="shared" si="2022"/>
        <v>1.09036761868664-0.205002271188345i</v>
      </c>
      <c r="AD3802" t="str">
        <f t="shared" si="2023"/>
        <v>1.00728170784143+0.640227666997369i</v>
      </c>
      <c r="AE3802" t="str">
        <f t="shared" si="2024"/>
        <v>-0.000724451886994239-0.000708019824263024i</v>
      </c>
      <c r="AF3802" t="str">
        <f t="shared" si="2025"/>
        <v>-15.0863334129856-0.190599260792999i</v>
      </c>
      <c r="AG3802" t="str">
        <f t="shared" si="2026"/>
        <v>1.02797892585346-0.0432818367152303i</v>
      </c>
      <c r="AH3802" t="str">
        <f t="shared" si="2027"/>
        <v>0.0100396384335564+0.0109477313535336i</v>
      </c>
      <c r="AI3802">
        <f t="shared" si="2028"/>
        <v>-36.563016548057711</v>
      </c>
      <c r="AJ3802">
        <f t="shared" si="2029"/>
        <v>47.477559557302925</v>
      </c>
      <c r="AK3802"/>
      <c r="AL3802"/>
      <c r="AM3802"/>
      <c r="AN3802"/>
    </row>
    <row r="3803" spans="1:40" x14ac:dyDescent="0.25">
      <c r="A3803"/>
      <c r="B3803">
        <f t="shared" si="2030"/>
        <v>1869000</v>
      </c>
      <c r="C3803" s="186" t="str">
        <f t="shared" si="1998"/>
        <v>-2.187883208007E-08+0.00131033843783039i</v>
      </c>
      <c r="D3803" s="158" t="str">
        <f t="shared" si="1999"/>
        <v>-5.95700612474367+0.0100459280233663i</v>
      </c>
      <c r="E3803" t="str">
        <f t="shared" si="2000"/>
        <v>2870</v>
      </c>
      <c r="F3803" t="str">
        <f t="shared" si="2001"/>
        <v>0.777000777000777</v>
      </c>
      <c r="G3803" t="str">
        <f t="shared" si="1996"/>
        <v>0.777000777000777</v>
      </c>
      <c r="H3803" t="str">
        <f t="shared" si="2002"/>
        <v>9.12933236520259+0.200543329639307i</v>
      </c>
      <c r="I3803" t="str">
        <f t="shared" si="2003"/>
        <v>7339.54583694915i</v>
      </c>
      <c r="J3803" t="str">
        <f t="shared" si="1997"/>
        <v>-46076.3306101528+1587.37348706868i</v>
      </c>
      <c r="K3803" t="str">
        <f t="shared" si="2004"/>
        <v>0.00548122201177488-0.159102189635639i</v>
      </c>
      <c r="L3803" t="str">
        <f t="shared" si="2005"/>
        <v>0.000406661308070546-0.00989287870449299i</v>
      </c>
      <c r="M3803" t="str">
        <f t="shared" si="2006"/>
        <v>0.00588788331984543-0.168995068340132i</v>
      </c>
      <c r="N3803" t="str">
        <f t="shared" si="2007"/>
        <v>-8.28884626522025i</v>
      </c>
      <c r="O3803" t="str">
        <f t="shared" si="2008"/>
        <v>-0.421287635638037-0.906927079791155i</v>
      </c>
      <c r="P3803" t="str">
        <f t="shared" si="2009"/>
        <v>1.42128763563804+0.906927079791155i</v>
      </c>
      <c r="Q3803" t="str">
        <f t="shared" si="2010"/>
        <v>-1.42128763563804+7.3819191854291i</v>
      </c>
      <c r="R3803" t="str">
        <f t="shared" si="2011"/>
        <v>0.0827211665930389-0.208463160902625i</v>
      </c>
      <c r="S3803" t="str">
        <f t="shared" si="2012"/>
        <v>0.855597667710983i</v>
      </c>
      <c r="T3803" t="str">
        <f t="shared" si="2013"/>
        <v>0.178360594271945+0.0707760372073358i</v>
      </c>
      <c r="U3803" t="str">
        <f t="shared" si="2014"/>
        <v>0.0000499999999999999-0.000129022928394617i</v>
      </c>
      <c r="V3803" t="str">
        <f t="shared" si="2015"/>
        <v>3.33333333333333E-06-0.000141925221234078i</v>
      </c>
      <c r="W3803" t="str">
        <f t="shared" si="2016"/>
        <v>0.0000140513289700022-0.000069734173226996i</v>
      </c>
      <c r="X3803" t="str">
        <f t="shared" si="2017"/>
        <v>0.0000141393812081524-0.0000696970502469118i</v>
      </c>
      <c r="Y3803" t="str">
        <f t="shared" si="2018"/>
        <v>0.009+1.17432733391186i</v>
      </c>
      <c r="Z3803" t="str">
        <f t="shared" si="2019"/>
        <v>-0.000829614984968017-0.000174944233337427i</v>
      </c>
      <c r="AA3803" t="str">
        <f t="shared" si="2020"/>
        <v>0.0915166104901893-11.9217236635841i</v>
      </c>
      <c r="AB3803" t="str">
        <f t="shared" si="2021"/>
        <v>1.23209049140087+0.488911145525987i</v>
      </c>
      <c r="AC3803" t="str">
        <f t="shared" si="2022"/>
        <v>1.08987797750328-0.205338565016888i</v>
      </c>
      <c r="AD3803" t="str">
        <f t="shared" si="2023"/>
        <v>1.01011225089994+0.638902849681319i</v>
      </c>
      <c r="AE3803" t="str">
        <f t="shared" si="2024"/>
        <v>-0.00072623189063177-0.000706756691352827i</v>
      </c>
      <c r="AF3803" t="str">
        <f t="shared" si="2025"/>
        <v>-15.0863384899463-0.190497401615941i</v>
      </c>
      <c r="AG3803" t="str">
        <f t="shared" si="2026"/>
        <v>1.02790754028172-0.0433813882223247i</v>
      </c>
      <c r="AH3803" t="str">
        <f t="shared" si="2027"/>
        <v>0.0100663585228392+0.0109323145619729i</v>
      </c>
      <c r="AI3803">
        <f t="shared" si="2028"/>
        <v>-36.559083471982198</v>
      </c>
      <c r="AJ3803">
        <f t="shared" si="2029"/>
        <v>47.36146012316815</v>
      </c>
      <c r="AK3803"/>
      <c r="AL3803"/>
      <c r="AM3803"/>
      <c r="AN3803"/>
    </row>
    <row r="3804" spans="1:40" x14ac:dyDescent="0.25">
      <c r="A3804"/>
      <c r="B3804">
        <f t="shared" si="2030"/>
        <v>1870000</v>
      </c>
      <c r="C3804" s="186" t="str">
        <f t="shared" si="1998"/>
        <v>-2.18554385163066E-08+0.00130963772208863i</v>
      </c>
      <c r="D3804" s="158" t="str">
        <f t="shared" si="1999"/>
        <v>-5.95700612456432+0.0100405558693462i</v>
      </c>
      <c r="E3804" t="str">
        <f t="shared" si="2000"/>
        <v>2870</v>
      </c>
      <c r="F3804" t="str">
        <f t="shared" si="2001"/>
        <v>0.777000777000777</v>
      </c>
      <c r="G3804" t="str">
        <f t="shared" si="1996"/>
        <v>0.777000777000777</v>
      </c>
      <c r="H3804" t="str">
        <f t="shared" si="2002"/>
        <v>9.12933743420603+0.200436207056154i</v>
      </c>
      <c r="I3804" t="str">
        <f t="shared" si="2003"/>
        <v>7343.47282776614i</v>
      </c>
      <c r="J3804" t="str">
        <f t="shared" si="1997"/>
        <v>-46125.6507357214+1588.22280407621i</v>
      </c>
      <c r="K3804" t="str">
        <f t="shared" si="2004"/>
        <v>0.00547536799609177-0.159017306129271i</v>
      </c>
      <c r="L3804" t="str">
        <f t="shared" si="2005"/>
        <v>0.000406227225185913-0.00988760622909779i</v>
      </c>
      <c r="M3804" t="str">
        <f t="shared" si="2006"/>
        <v>0.00588159522127768-0.168904912358369i</v>
      </c>
      <c r="N3804" t="str">
        <f t="shared" si="2007"/>
        <v>-8.29328117493947i</v>
      </c>
      <c r="O3804" t="str">
        <f t="shared" si="2008"/>
        <v>-0.425305619148803-0.905049794387278i</v>
      </c>
      <c r="P3804" t="str">
        <f t="shared" si="2009"/>
        <v>1.4253056191488+0.905049794387278i</v>
      </c>
      <c r="Q3804" t="str">
        <f t="shared" si="2010"/>
        <v>-1.4253056191488+7.38823138055219i</v>
      </c>
      <c r="R3804" t="str">
        <f t="shared" si="2011"/>
        <v>0.0822223614899931-0.208777653750861i</v>
      </c>
      <c r="S3804" t="str">
        <f t="shared" si="2012"/>
        <v>0.856055451374818i</v>
      </c>
      <c r="T3804" t="str">
        <f t="shared" si="2013"/>
        <v>0.178725248618669+0.0703869007784195i</v>
      </c>
      <c r="U3804" t="str">
        <f t="shared" si="2014"/>
        <v>0.0000499999999999999-0.000128953932176224i</v>
      </c>
      <c r="V3804" t="str">
        <f t="shared" si="2015"/>
        <v>3.33333333333333E-06-0.000141849325393846i</v>
      </c>
      <c r="W3804" t="str">
        <f t="shared" si="2016"/>
        <v>0.0000140508927459829-0.0000696990971793724i</v>
      </c>
      <c r="X3804" t="str">
        <f t="shared" si="2017"/>
        <v>0.0000141388529105279-0.0000696619941412059i</v>
      </c>
      <c r="Y3804" t="str">
        <f t="shared" si="2018"/>
        <v>0.009+1.17495565244258i</v>
      </c>
      <c r="Z3804" t="str">
        <f t="shared" si="2019"/>
        <v>-0.000828754376125089-0.000174837771016688i</v>
      </c>
      <c r="AA3804" t="str">
        <f t="shared" si="2020"/>
        <v>0.0914187470776005-11.9153484274476i</v>
      </c>
      <c r="AB3804" t="str">
        <f t="shared" si="2021"/>
        <v>1.23460947355094+0.486223044514199i</v>
      </c>
      <c r="AC3804" t="str">
        <f t="shared" si="2022"/>
        <v>1.08938693390007-0.205671837791844i</v>
      </c>
      <c r="AD3804" t="str">
        <f t="shared" si="2023"/>
        <v>1.01293686487857+0.637565597188074i</v>
      </c>
      <c r="AE3804" t="str">
        <f t="shared" si="2024"/>
        <v>-0.000728005311617254-0.000705484902372422i</v>
      </c>
      <c r="AF3804" t="str">
        <f t="shared" si="2025"/>
        <v>-15.0863435587704-0.190395651186808i</v>
      </c>
      <c r="AG3804" t="str">
        <f t="shared" si="2026"/>
        <v>1.02783569191076-0.0434805810396947i</v>
      </c>
      <c r="AH3804" t="str">
        <f t="shared" si="2027"/>
        <v>0.0100930037213411+0.0109167704650042i</v>
      </c>
      <c r="AI3804">
        <f t="shared" si="2028"/>
        <v>-36.555200872516394</v>
      </c>
      <c r="AJ3804">
        <f t="shared" si="2029"/>
        <v>47.245345103366624</v>
      </c>
      <c r="AK3804"/>
      <c r="AL3804"/>
      <c r="AM3804"/>
      <c r="AN3804"/>
    </row>
    <row r="3805" spans="1:40" x14ac:dyDescent="0.25">
      <c r="A3805"/>
      <c r="B3805">
        <f t="shared" si="2030"/>
        <v>1871000</v>
      </c>
      <c r="C3805" s="186" t="str">
        <f t="shared" si="1998"/>
        <v>-2.18320824522407E-08+0.00130893775537491i</v>
      </c>
      <c r="D3805" s="158" t="str">
        <f t="shared" si="1999"/>
        <v>-5.95700612438525+0.0100351894578743i</v>
      </c>
      <c r="E3805" t="str">
        <f t="shared" si="2000"/>
        <v>2870</v>
      </c>
      <c r="F3805" t="str">
        <f t="shared" si="2001"/>
        <v>0.777000777000777</v>
      </c>
      <c r="G3805" t="str">
        <f t="shared" si="1996"/>
        <v>0.777000777000777</v>
      </c>
      <c r="H3805" t="str">
        <f t="shared" si="2002"/>
        <v>9.12934249508994+0.200329198789521i</v>
      </c>
      <c r="I3805" t="str">
        <f t="shared" si="2003"/>
        <v>7347.39981858313i</v>
      </c>
      <c r="J3805" t="str">
        <f t="shared" si="1997"/>
        <v>-46174.9972427426+1589.07212108374i</v>
      </c>
      <c r="K3805" t="str">
        <f t="shared" si="2004"/>
        <v>0.00546952335008627-0.158932513042333i</v>
      </c>
      <c r="L3805" t="str">
        <f t="shared" si="2005"/>
        <v>0.000405793836570577-0.00988233936119132i</v>
      </c>
      <c r="M3805" t="str">
        <f t="shared" si="2006"/>
        <v>0.00587531718665685-0.168814852403524i</v>
      </c>
      <c r="N3805" t="str">
        <f t="shared" si="2007"/>
        <v>-8.29771608465869i</v>
      </c>
      <c r="O3805" t="str">
        <f t="shared" si="2008"/>
        <v>-0.429315237581942-0.903154708109281i</v>
      </c>
      <c r="P3805" t="str">
        <f t="shared" si="2009"/>
        <v>1.42931523758194+0.903154708109281i</v>
      </c>
      <c r="Q3805" t="str">
        <f t="shared" si="2010"/>
        <v>-1.42931523758194+7.39456137654941i</v>
      </c>
      <c r="R3805" t="str">
        <f t="shared" si="2011"/>
        <v>0.0817222884693091-0.209089095486374i</v>
      </c>
      <c r="S3805" t="str">
        <f t="shared" si="2012"/>
        <v>0.856513235038655i</v>
      </c>
      <c r="T3805" t="str">
        <f t="shared" si="2013"/>
        <v>0.17908757758634+0.0699962216716101i</v>
      </c>
      <c r="U3805" t="str">
        <f t="shared" si="2014"/>
        <v>0.00005-0.000128885009711138i</v>
      </c>
      <c r="V3805" t="str">
        <f t="shared" si="2015"/>
        <v>3.33333333333333E-06-0.000141773510682251i</v>
      </c>
      <c r="W3805" t="str">
        <f t="shared" si="2016"/>
        <v>0.0000140504563234847-0.0000696640596334384i</v>
      </c>
      <c r="X3805" t="str">
        <f t="shared" si="2017"/>
        <v>0.0000141383245622067-0.0000696269765157449i</v>
      </c>
      <c r="Y3805" t="str">
        <f t="shared" si="2018"/>
        <v>0.009+1.1755839709733i</v>
      </c>
      <c r="Z3805" t="str">
        <f t="shared" si="2019"/>
        <v>-0.000827895144698549-0.000174731432476678i</v>
      </c>
      <c r="AA3805" t="str">
        <f t="shared" si="2020"/>
        <v>0.0913210405533536-11.908980006072i</v>
      </c>
      <c r="AB3805" t="str">
        <f t="shared" si="2021"/>
        <v>1.23711239230184+0.483524286895378i</v>
      </c>
      <c r="AC3805" t="str">
        <f t="shared" si="2022"/>
        <v>1.08889450882608-0.206002087360043i</v>
      </c>
      <c r="AD3805" t="str">
        <f t="shared" si="2023"/>
        <v>1.01575549558826+0.636215936088116i</v>
      </c>
      <c r="AE3805" t="str">
        <f t="shared" si="2024"/>
        <v>-0.000729772121121222-0.000704204497257388i</v>
      </c>
      <c r="AF3805" t="str">
        <f t="shared" si="2025"/>
        <v>-15.0863486194752-0.190294009331647i</v>
      </c>
      <c r="AG3805" t="str">
        <f t="shared" si="2026"/>
        <v>1.02776338261463-0.0435794133919197i</v>
      </c>
      <c r="AH3805" t="str">
        <f t="shared" si="2027"/>
        <v>0.0101195736192808+0.0109010994937921i</v>
      </c>
      <c r="AI3805">
        <f t="shared" si="2028"/>
        <v>-36.551368597795545</v>
      </c>
      <c r="AJ3805">
        <f t="shared" si="2029"/>
        <v>47.129214378196544</v>
      </c>
      <c r="AK3805"/>
      <c r="AL3805"/>
      <c r="AM3805"/>
      <c r="AN3805"/>
    </row>
    <row r="3806" spans="1:40" x14ac:dyDescent="0.25">
      <c r="A3806"/>
      <c r="B3806">
        <f t="shared" si="2030"/>
        <v>1872000</v>
      </c>
      <c r="C3806" s="186" t="str">
        <f t="shared" si="1998"/>
        <v>-2.18087638077669E-08+0.00130823853648888i</v>
      </c>
      <c r="D3806" s="158" t="str">
        <f t="shared" si="1999"/>
        <v>-5.95700612420648+0.0100298287797481i</v>
      </c>
      <c r="E3806" t="str">
        <f t="shared" si="2000"/>
        <v>2870</v>
      </c>
      <c r="F3806" t="str">
        <f t="shared" si="2001"/>
        <v>0.777000777000777</v>
      </c>
      <c r="G3806" t="str">
        <f t="shared" si="1996"/>
        <v>0.777000777000777</v>
      </c>
      <c r="H3806" t="str">
        <f t="shared" si="2002"/>
        <v>9.12934754787166+0.200222304656613i</v>
      </c>
      <c r="I3806" t="str">
        <f t="shared" si="2003"/>
        <v>7351.32680940012i</v>
      </c>
      <c r="J3806" t="str">
        <f t="shared" si="1997"/>
        <v>-46224.3701312163+1589.92143809126i</v>
      </c>
      <c r="K3806" t="str">
        <f t="shared" si="2004"/>
        <v>0.00546368805378105-0.158847810230598i</v>
      </c>
      <c r="L3806" t="str">
        <f t="shared" si="2005"/>
        <v>0.000405361140745617-0.00987707809184798i</v>
      </c>
      <c r="M3806" t="str">
        <f t="shared" si="2006"/>
        <v>0.00586904919452667-0.168724888322446i</v>
      </c>
      <c r="N3806" t="str">
        <f t="shared" si="2007"/>
        <v>-8.30215099437791i</v>
      </c>
      <c r="O3806" t="str">
        <f t="shared" si="2008"/>
        <v>-0.433316412074704-0.901241858230467i</v>
      </c>
      <c r="P3806" t="str">
        <f t="shared" si="2009"/>
        <v>1.4333164120747+0.901241858230467i</v>
      </c>
      <c r="Q3806" t="str">
        <f t="shared" si="2010"/>
        <v>-1.4333164120747+7.40090913614744i</v>
      </c>
      <c r="R3806" t="str">
        <f t="shared" si="2011"/>
        <v>0.0812209683214683-0.209397484885374i</v>
      </c>
      <c r="S3806" t="str">
        <f t="shared" si="2012"/>
        <v>0.856971018702493i</v>
      </c>
      <c r="T3806" t="str">
        <f t="shared" si="2013"/>
        <v>0.179447575935959+0.0696040159624516i</v>
      </c>
      <c r="U3806" t="str">
        <f t="shared" si="2014"/>
        <v>0.00005-0.000128816160881164i</v>
      </c>
      <c r="V3806" t="str">
        <f t="shared" si="2015"/>
        <v>3.33333333333333E-06-0.00014169777696928i</v>
      </c>
      <c r="W3806" t="str">
        <f t="shared" si="2016"/>
        <v>0.0000140500197025592-0.00006962906052723i</v>
      </c>
      <c r="X3806" t="str">
        <f t="shared" si="2017"/>
        <v>0.0000141377961629247-0.0000695919973085996i</v>
      </c>
      <c r="Y3806" t="str">
        <f t="shared" si="2018"/>
        <v>0.009+1.17621228950402i</v>
      </c>
      <c r="Z3806" t="str">
        <f t="shared" si="2019"/>
        <v>-0.000827037287745159-0.000174625217493283i</v>
      </c>
      <c r="AA3806" t="str">
        <f t="shared" si="2020"/>
        <v>0.0912234905822672-11.902618388536i</v>
      </c>
      <c r="AB3806" t="str">
        <f t="shared" si="2021"/>
        <v>1.23959921146331+0.480814983717174i</v>
      </c>
      <c r="AC3806" t="str">
        <f t="shared" si="2022"/>
        <v>1.08840072318501-0.206329311725837i</v>
      </c>
      <c r="AD3806" t="str">
        <f t="shared" si="2023"/>
        <v>1.01856808895908+0.634853893183741i</v>
      </c>
      <c r="AE3806" t="str">
        <f t="shared" si="2024"/>
        <v>-0.000731532290502823-0.000702915515999336i</v>
      </c>
      <c r="AF3806" t="str">
        <f t="shared" si="2025"/>
        <v>-15.0863536720781-0.190192475876865i</v>
      </c>
      <c r="AG3806" t="str">
        <f t="shared" si="2026"/>
        <v>1.02769061427344-0.0436778835124572i</v>
      </c>
      <c r="AH3806" t="str">
        <f t="shared" si="2027"/>
        <v>0.0101460678084203+0.0108853020801658i</v>
      </c>
      <c r="AI3806">
        <f t="shared" si="2028"/>
        <v>-36.547586497311841</v>
      </c>
      <c r="AJ3806">
        <f t="shared" si="2029"/>
        <v>47.013067828318242</v>
      </c>
      <c r="AK3806"/>
      <c r="AL3806"/>
      <c r="AM3806"/>
      <c r="AN3806"/>
    </row>
    <row r="3807" spans="1:40" x14ac:dyDescent="0.25">
      <c r="A3807"/>
      <c r="B3807">
        <f t="shared" si="2030"/>
        <v>1873000</v>
      </c>
      <c r="C3807" s="186" t="str">
        <f t="shared" si="1998"/>
        <v>-2.17854825029924E-08+0.00130754006423274i</v>
      </c>
      <c r="D3807" s="158" t="str">
        <f t="shared" si="1999"/>
        <v>-5.95700612402799+0.0100244738257843i</v>
      </c>
      <c r="E3807" t="str">
        <f t="shared" si="2000"/>
        <v>2870</v>
      </c>
      <c r="F3807" t="str">
        <f t="shared" si="2001"/>
        <v>0.777000777000777</v>
      </c>
      <c r="G3807" t="str">
        <f t="shared" si="1996"/>
        <v>0.777000777000777</v>
      </c>
      <c r="H3807" t="str">
        <f t="shared" si="2002"/>
        <v>9.12935259256847+0.200115524475033i</v>
      </c>
      <c r="I3807" t="str">
        <f t="shared" si="2003"/>
        <v>7355.2538002171i</v>
      </c>
      <c r="J3807" t="str">
        <f t="shared" si="1997"/>
        <v>-46273.7694011426+1590.77075509879i</v>
      </c>
      <c r="K3807" t="str">
        <f t="shared" si="2004"/>
        <v>0.00545786208725201-0.158763197550142i</v>
      </c>
      <c r="L3807" t="str">
        <f t="shared" si="2005"/>
        <v>0.000404929136236039-0.00987182241216098i</v>
      </c>
      <c r="M3807" t="str">
        <f t="shared" si="2006"/>
        <v>0.00586279122348805-0.168635019962303i</v>
      </c>
      <c r="N3807" t="str">
        <f t="shared" si="2007"/>
        <v>-8.30658590409713i</v>
      </c>
      <c r="O3807" t="str">
        <f t="shared" si="2008"/>
        <v>-0.437309063930421-0.899311282373516i</v>
      </c>
      <c r="P3807" t="str">
        <f t="shared" si="2009"/>
        <v>1.43730906393042+0.899311282373516i</v>
      </c>
      <c r="Q3807" t="str">
        <f t="shared" si="2010"/>
        <v>-1.43730906393042+7.40727462172361i</v>
      </c>
      <c r="R3807" t="str">
        <f t="shared" si="2011"/>
        <v>0.0807184217851568-0.209702820877315i</v>
      </c>
      <c r="S3807" t="str">
        <f t="shared" si="2012"/>
        <v>0.85742880236633i</v>
      </c>
      <c r="T3807" t="str">
        <f t="shared" si="2013"/>
        <v>0.179805238557677+0.0692102997201473i</v>
      </c>
      <c r="U3807" t="str">
        <f t="shared" si="2014"/>
        <v>0.00005-0.00012874738556836i</v>
      </c>
      <c r="V3807" t="str">
        <f t="shared" si="2015"/>
        <v>3.33333333333333E-06-0.000141622124125196i</v>
      </c>
      <c r="W3807" t="str">
        <f t="shared" si="2016"/>
        <v>0.0000140495828832582-0.0000695940997989156i</v>
      </c>
      <c r="X3807" t="str">
        <f t="shared" si="2017"/>
        <v>0.0000141372677124188-0.0000695570564579733i</v>
      </c>
      <c r="Y3807" t="str">
        <f t="shared" si="2018"/>
        <v>0.009+1.17684060803474i</v>
      </c>
      <c r="Z3807" t="str">
        <f t="shared" si="2019"/>
        <v>-0.000826180802329561-0.000174519125842943i</v>
      </c>
      <c r="AA3807" t="str">
        <f t="shared" si="2020"/>
        <v>0.0911260968300597-11.8962635639419i</v>
      </c>
      <c r="AB3807" t="str">
        <f t="shared" si="2021"/>
        <v>1.24206989573719+0.478095245983437i</v>
      </c>
      <c r="AC3807" t="str">
        <f t="shared" si="2022"/>
        <v>1.08790559783399-0.206653509050074i</v>
      </c>
      <c r="AD3807" t="str">
        <f t="shared" si="2023"/>
        <v>1.02137459104118+0.633479495508437i</v>
      </c>
      <c r="AE3807" t="str">
        <f t="shared" si="2024"/>
        <v>-0.00073328579130987-0.000701617998645188i</v>
      </c>
      <c r="AF3807" t="str">
        <f t="shared" si="2025"/>
        <v>-15.0863587165965-0.190091050649249i</v>
      </c>
      <c r="AG3807" t="str">
        <f t="shared" si="2026"/>
        <v>1.02761738877331-0.0437759896436639i</v>
      </c>
      <c r="AH3807" t="str">
        <f t="shared" si="2027"/>
        <v>0.0101724858820659+0.0108693786566176i</v>
      </c>
      <c r="AI3807">
        <f t="shared" si="2028"/>
        <v>-36.54385442190322</v>
      </c>
      <c r="AJ3807">
        <f t="shared" si="2029"/>
        <v>46.896905334746201</v>
      </c>
      <c r="AK3807"/>
      <c r="AL3807"/>
      <c r="AM3807"/>
      <c r="AN3807"/>
    </row>
    <row r="3808" spans="1:40" x14ac:dyDescent="0.25">
      <c r="A3808"/>
      <c r="B3808">
        <f t="shared" si="2030"/>
        <v>1874000</v>
      </c>
      <c r="C3808" s="186" t="str">
        <f t="shared" si="1998"/>
        <v>-2.17622384582381E-08+0.00130684233741123i</v>
      </c>
      <c r="D3808" s="158" t="str">
        <f t="shared" si="1999"/>
        <v>-5.95700612384978+0.0100191245868194i</v>
      </c>
      <c r="E3808" t="str">
        <f t="shared" si="2000"/>
        <v>2870</v>
      </c>
      <c r="F3808" t="str">
        <f t="shared" si="2001"/>
        <v>0.777000777000777</v>
      </c>
      <c r="G3808" t="str">
        <f t="shared" si="1996"/>
        <v>0.777000777000777</v>
      </c>
      <c r="H3808" t="str">
        <f t="shared" si="2002"/>
        <v>9.12935762919759+0.200008858062765i</v>
      </c>
      <c r="I3808" t="str">
        <f t="shared" si="2003"/>
        <v>7359.18079103409i</v>
      </c>
      <c r="J3808" t="str">
        <f t="shared" si="1997"/>
        <v>-46323.1950525214+1591.62007210632i</v>
      </c>
      <c r="K3808" t="str">
        <f t="shared" si="2004"/>
        <v>0.00545204543062805-0.15867867485735i</v>
      </c>
      <c r="L3808" t="str">
        <f t="shared" si="2005"/>
        <v>0.000404497821570772-0.0098665723132424i</v>
      </c>
      <c r="M3808" t="str">
        <f t="shared" si="2006"/>
        <v>0.00585654325219882-0.168545247170592i</v>
      </c>
      <c r="N3808" t="str">
        <f t="shared" si="2007"/>
        <v>-8.31102081381635i</v>
      </c>
      <c r="O3808" t="str">
        <f t="shared" si="2008"/>
        <v>-0.441293114620054-0.897363018509751i</v>
      </c>
      <c r="P3808" t="str">
        <f t="shared" si="2009"/>
        <v>1.44129311462005+0.897363018509751i</v>
      </c>
      <c r="Q3808" t="str">
        <f t="shared" si="2010"/>
        <v>-1.44129311462005+7.4136577953066i</v>
      </c>
      <c r="R3808" t="str">
        <f t="shared" si="2011"/>
        <v>0.0802146695460788-0.210005102543845i</v>
      </c>
      <c r="S3808" t="str">
        <f t="shared" si="2012"/>
        <v>0.857886586030167i</v>
      </c>
      <c r="T3808" t="str">
        <f t="shared" si="2013"/>
        <v>0.180160560470254+0.0688150890064235i</v>
      </c>
      <c r="U3808" t="str">
        <f t="shared" si="2014"/>
        <v>0.00005-0.000128678683655036i</v>
      </c>
      <c r="V3808" t="str">
        <f t="shared" si="2015"/>
        <v>3.33333333333333E-06-0.00014154655202054i</v>
      </c>
      <c r="W3808" t="str">
        <f t="shared" si="2016"/>
        <v>0.0000140491458656336-0.0000695591773867953i</v>
      </c>
      <c r="X3808" t="str">
        <f t="shared" si="2017"/>
        <v>0.0000141367392104271-0.0000695221539022009i</v>
      </c>
      <c r="Y3808" t="str">
        <f t="shared" si="2018"/>
        <v>0.009+1.17746892656545i</v>
      </c>
      <c r="Z3808" t="str">
        <f t="shared" si="2019"/>
        <v>-0.000825325685524218-0.00017441315730265i</v>
      </c>
      <c r="AA3808" t="str">
        <f t="shared" si="2020"/>
        <v>0.0910288589633392-11.8899155214154i</v>
      </c>
      <c r="AB3808" t="str">
        <f t="shared" si="2021"/>
        <v>1.24452441071377+0.475365184646366i</v>
      </c>
      <c r="AC3808" t="str">
        <f t="shared" si="2022"/>
        <v>1.08740915358228-0.206974677649117i</v>
      </c>
      <c r="AD3808" t="str">
        <f t="shared" si="2023"/>
        <v>1.02417494800576+0.632092770326446i</v>
      </c>
      <c r="AE3808" t="str">
        <f t="shared" si="2024"/>
        <v>-0.000735032595278773-0.00070031198529654i</v>
      </c>
      <c r="AF3808" t="str">
        <f t="shared" si="2025"/>
        <v>-15.0863637530474-0.189989733475946i</v>
      </c>
      <c r="AG3808" t="str">
        <f t="shared" si="2026"/>
        <v>1.02754370800634-0.0438737300368141i</v>
      </c>
      <c r="AH3808" t="str">
        <f t="shared" si="2027"/>
        <v>0.0101988274350658+0.0108533296563038i</v>
      </c>
      <c r="AI3808">
        <f t="shared" si="2028"/>
        <v>-36.540172223742587</v>
      </c>
      <c r="AJ3808">
        <f t="shared" si="2029"/>
        <v>46.780726778856788</v>
      </c>
      <c r="AK3808"/>
      <c r="AL3808"/>
      <c r="AM3808"/>
      <c r="AN3808"/>
    </row>
    <row r="3809" spans="1:40" x14ac:dyDescent="0.25">
      <c r="A3809"/>
      <c r="B3809">
        <f t="shared" si="2030"/>
        <v>1875000</v>
      </c>
      <c r="C3809" s="186" t="str">
        <f t="shared" si="1998"/>
        <v>-2.17390315940366E-08+0.00130614535483166i</v>
      </c>
      <c r="D3809" s="158" t="str">
        <f t="shared" si="1999"/>
        <v>-5.95700612367187+0.0100137810537094i</v>
      </c>
      <c r="E3809" t="str">
        <f t="shared" si="2000"/>
        <v>2870</v>
      </c>
      <c r="F3809" t="str">
        <f t="shared" si="2001"/>
        <v>0.777000777000777</v>
      </c>
      <c r="G3809" t="str">
        <f t="shared" si="1996"/>
        <v>0.777000777000777</v>
      </c>
      <c r="H3809" t="str">
        <f t="shared" si="2002"/>
        <v>9.12936265777624+0.199902305238187i</v>
      </c>
      <c r="I3809" t="str">
        <f t="shared" si="2003"/>
        <v>7363.10778185108i</v>
      </c>
      <c r="J3809" t="str">
        <f t="shared" si="1997"/>
        <v>-46372.6470853529+1592.46938911385i</v>
      </c>
      <c r="K3809" t="str">
        <f t="shared" si="2004"/>
        <v>0.00544623806409087-0.158594242008909i</v>
      </c>
      <c r="L3809" t="str">
        <f t="shared" si="2005"/>
        <v>0.000404067195282654-0.00986132778622313i</v>
      </c>
      <c r="M3809" t="str">
        <f t="shared" si="2006"/>
        <v>0.00585030525937352-0.168455569795132i</v>
      </c>
      <c r="N3809" t="str">
        <f t="shared" si="2007"/>
        <v>-8.31545572353557i</v>
      </c>
      <c r="O3809" t="str">
        <f t="shared" si="2008"/>
        <v>-0.445268485783729-0.89539710495839i</v>
      </c>
      <c r="P3809" t="str">
        <f t="shared" si="2009"/>
        <v>1.44526848578373+0.89539710495839i</v>
      </c>
      <c r="Q3809" t="str">
        <f t="shared" si="2010"/>
        <v>-1.44526848578373+7.42005861857718i</v>
      </c>
      <c r="R3809" t="str">
        <f t="shared" si="2011"/>
        <v>0.0797097322357821-0.210304329117765i</v>
      </c>
      <c r="S3809" t="str">
        <f t="shared" si="2012"/>
        <v>0.858344369694004i</v>
      </c>
      <c r="T3809" t="str">
        <f t="shared" si="2013"/>
        <v>0.180513536820508+0.0684183998744002i</v>
      </c>
      <c r="U3809" t="str">
        <f t="shared" si="2014"/>
        <v>0.00005-0.000128610055023754i</v>
      </c>
      <c r="V3809" t="str">
        <f t="shared" si="2015"/>
        <v>3.33333333333333E-06-0.000141471060526129i</v>
      </c>
      <c r="W3809" t="str">
        <f t="shared" si="2016"/>
        <v>0.0000140487086497369-0.0000695242932293014i</v>
      </c>
      <c r="X3809" t="str">
        <f t="shared" si="2017"/>
        <v>0.0000141362106566879-0.0000694872895797491i</v>
      </c>
      <c r="Y3809" t="str">
        <f t="shared" si="2018"/>
        <v>0.009+1.17809724509617i</v>
      </c>
      <c r="Z3809" t="str">
        <f t="shared" si="2019"/>
        <v>-0.000824471934409395-0.000174307311649929i</v>
      </c>
      <c r="AA3809" t="str">
        <f t="shared" si="2020"/>
        <v>0.0909317766496013-11.8835742501051i</v>
      </c>
      <c r="AB3809" t="str">
        <f t="shared" si="2021"/>
        <v>1.24696272286794+0.47262491059871i</v>
      </c>
      <c r="AC3809" t="str">
        <f t="shared" si="2022"/>
        <v>1.08691141119012-0.207292815993822i</v>
      </c>
      <c r="AD3809" t="str">
        <f t="shared" si="2023"/>
        <v>1.026969106146+0.630693745132155i</v>
      </c>
      <c r="AE3809" t="str">
        <f t="shared" si="2024"/>
        <v>-0.000736772674334471-0.000698997516108856i</v>
      </c>
      <c r="AF3809" t="str">
        <f t="shared" si="2025"/>
        <v>-15.0863687814481-0.189888524184478i</v>
      </c>
      <c r="AG3809" t="str">
        <f t="shared" si="2026"/>
        <v>1.02746957387056-0.0439711029521139i</v>
      </c>
      <c r="AH3809" t="str">
        <f t="shared" si="2027"/>
        <v>0.0102250920638089+0.0108371555130435i</v>
      </c>
      <c r="AI3809">
        <f t="shared" si="2028"/>
        <v>-36.536539756327578</v>
      </c>
      <c r="AJ3809">
        <f t="shared" si="2029"/>
        <v>46.664532042387499</v>
      </c>
      <c r="AK3809"/>
      <c r="AL3809"/>
      <c r="AM3809"/>
      <c r="AN3809"/>
    </row>
    <row r="3810" spans="1:40" x14ac:dyDescent="0.25">
      <c r="A3810"/>
      <c r="B3810">
        <f t="shared" si="2030"/>
        <v>1876000</v>
      </c>
      <c r="C3810" s="186" t="str">
        <f t="shared" si="1998"/>
        <v>-2.17158618311336E-08+0.00130544911530388i</v>
      </c>
      <c r="D3810" s="158" t="str">
        <f t="shared" si="1999"/>
        <v>-5.95700612349423+0.0100084432173298i</v>
      </c>
      <c r="E3810" t="str">
        <f t="shared" si="2000"/>
        <v>2870</v>
      </c>
      <c r="F3810" t="str">
        <f t="shared" si="2001"/>
        <v>0.777000777000777</v>
      </c>
      <c r="G3810" t="str">
        <f t="shared" si="1996"/>
        <v>0.777000777000777</v>
      </c>
      <c r="H3810" t="str">
        <f t="shared" si="2002"/>
        <v>9.12936767832153+0.199795865820055i</v>
      </c>
      <c r="I3810" t="str">
        <f t="shared" si="2003"/>
        <v>7367.03477266807i</v>
      </c>
      <c r="J3810" t="str">
        <f t="shared" si="1997"/>
        <v>-46422.1254996369+1593.31870612137i</v>
      </c>
      <c r="K3810" t="str">
        <f t="shared" si="2004"/>
        <v>0.0054404399678749-0.158509898861811i</v>
      </c>
      <c r="L3810" t="str">
        <f t="shared" si="2005"/>
        <v>0.000403637255908416-0.00985608882225277i</v>
      </c>
      <c r="M3810" t="str">
        <f t="shared" si="2006"/>
        <v>0.00584407722378332-0.168365987684064i</v>
      </c>
      <c r="N3810" t="str">
        <f t="shared" si="2007"/>
        <v>-8.31989063325479i</v>
      </c>
      <c r="O3810" t="str">
        <f t="shared" si="2008"/>
        <v>-0.44923509923229-0.893413580385789i</v>
      </c>
      <c r="P3810" t="str">
        <f t="shared" si="2009"/>
        <v>1.44923509923229+0.893413580385789i</v>
      </c>
      <c r="Q3810" t="str">
        <f t="shared" si="2010"/>
        <v>-1.44923509923229+7.426477052869i</v>
      </c>
      <c r="R3810" t="str">
        <f t="shared" si="2011"/>
        <v>0.0792036304305042-0.210600499981965i</v>
      </c>
      <c r="S3810" t="str">
        <f t="shared" si="2012"/>
        <v>0.85880215335784i</v>
      </c>
      <c r="T3810" t="str">
        <f t="shared" si="2013"/>
        <v>0.180864162882749+0.0680202483674756i</v>
      </c>
      <c r="U3810" t="str">
        <f t="shared" si="2014"/>
        <v>0.00005-0.000128541499557323i</v>
      </c>
      <c r="V3810" t="str">
        <f t="shared" si="2015"/>
        <v>3.33333333333333E-06-0.000141395649513056i</v>
      </c>
      <c r="W3810" t="str">
        <f t="shared" si="2016"/>
        <v>0.0000140482712356202-0.0000694894472649965i</v>
      </c>
      <c r="X3810" t="str">
        <f t="shared" si="2017"/>
        <v>0.000014135682050941-0.000069452463429215i</v>
      </c>
      <c r="Y3810" t="str">
        <f t="shared" si="2018"/>
        <v>0.009+1.17872556362689i</v>
      </c>
      <c r="Z3810" t="str">
        <f t="shared" si="2019"/>
        <v>-0.000823619546073134-0.000174201588662863i</v>
      </c>
      <c r="AA3810" t="str">
        <f t="shared" si="2020"/>
        <v>0.0908348495572295-11.8772397391829i</v>
      </c>
      <c r="AB3810" t="str">
        <f t="shared" si="2021"/>
        <v>1.24938479955527+0.46987453466606i</v>
      </c>
      <c r="AC3810" t="str">
        <f t="shared" si="2022"/>
        <v>1.08641239136746-0.207607922708502i</v>
      </c>
      <c r="AD3810" t="str">
        <f t="shared" si="2023"/>
        <v>1.02975701187802+0.629282447649601i</v>
      </c>
      <c r="AE3810" t="str">
        <f t="shared" si="2024"/>
        <v>-0.000738506000590386-0.000697674631290828i</v>
      </c>
      <c r="AF3810" t="str">
        <f t="shared" si="2025"/>
        <v>-15.0863738018158-0.189787422602725i</v>
      </c>
      <c r="AG3810" t="str">
        <f t="shared" si="2026"/>
        <v>1.02739498826989-0.0440681066587213i</v>
      </c>
      <c r="AH3810" t="str">
        <f t="shared" si="2027"/>
        <v>0.0102512793662238+0.0108208566613182i</v>
      </c>
      <c r="AI3810">
        <f t="shared" si="2028"/>
        <v>-36.532956874470067</v>
      </c>
      <c r="AJ3810">
        <f t="shared" si="2029"/>
        <v>46.548321007437579</v>
      </c>
      <c r="AK3810"/>
      <c r="AL3810"/>
      <c r="AM3810"/>
      <c r="AN3810"/>
    </row>
    <row r="3811" spans="1:40" x14ac:dyDescent="0.25">
      <c r="A3811"/>
      <c r="B3811">
        <f t="shared" si="2030"/>
        <v>1877000</v>
      </c>
      <c r="C3811" s="186" t="str">
        <f t="shared" si="1998"/>
        <v>-2.16927290904848E-08+0.00130475361764028i</v>
      </c>
      <c r="D3811" s="158" t="str">
        <f t="shared" si="1999"/>
        <v>-5.95700612331688+0.0100031110685755i</v>
      </c>
      <c r="E3811" t="str">
        <f t="shared" si="2000"/>
        <v>2870</v>
      </c>
      <c r="F3811" t="str">
        <f t="shared" si="2001"/>
        <v>0.777000777000777</v>
      </c>
      <c r="G3811" t="str">
        <f t="shared" si="1996"/>
        <v>0.777000777000777</v>
      </c>
      <c r="H3811" t="str">
        <f t="shared" si="2002"/>
        <v>9.12937269085058+0.199689539627519i</v>
      </c>
      <c r="I3811" t="str">
        <f t="shared" si="2003"/>
        <v>7370.96176348505i</v>
      </c>
      <c r="J3811" t="str">
        <f t="shared" si="1997"/>
        <v>-46471.6302953734+1594.1680231289i</v>
      </c>
      <c r="K3811" t="str">
        <f t="shared" si="2004"/>
        <v>0.00543465112226717-0.15842564527335i</v>
      </c>
      <c r="L3811" t="str">
        <f t="shared" si="2005"/>
        <v>0.000403208001988682-0.00985085541249974i</v>
      </c>
      <c r="M3811" t="str">
        <f t="shared" si="2006"/>
        <v>0.00583785912425585-0.16827650068585i</v>
      </c>
      <c r="N3811" t="str">
        <f t="shared" si="2007"/>
        <v>-8.324325542974i</v>
      </c>
      <c r="O3811" t="str">
        <f t="shared" si="2008"/>
        <v>-0.453192876948818-0.891412483804694i</v>
      </c>
      <c r="P3811" t="str">
        <f t="shared" si="2009"/>
        <v>1.45319287694882+0.891412483804694i</v>
      </c>
      <c r="Q3811" t="str">
        <f t="shared" si="2010"/>
        <v>-1.45319287694882+7.43291305916931i</v>
      </c>
      <c r="R3811" t="str">
        <f t="shared" si="2011"/>
        <v>0.0786963846500333-0.21089361466836i</v>
      </c>
      <c r="S3811" t="str">
        <f t="shared" si="2012"/>
        <v>0.859259937021677i</v>
      </c>
      <c r="T3811" t="str">
        <f t="shared" si="2013"/>
        <v>0.181212434058209+0.0676206505182213i</v>
      </c>
      <c r="U3811" t="str">
        <f t="shared" si="2014"/>
        <v>0.0000500000000000001-0.000128473017138806i</v>
      </c>
      <c r="V3811" t="str">
        <f t="shared" si="2015"/>
        <v>3.33333333333333E-06-0.000141320318852686i</v>
      </c>
      <c r="W3811" t="str">
        <f t="shared" si="2016"/>
        <v>0.0000140478336233351-0.0000694546394325746i</v>
      </c>
      <c r="X3811" t="str">
        <f t="shared" si="2017"/>
        <v>0.0000141351533929265-0.0000694176753893275i</v>
      </c>
      <c r="Y3811" t="str">
        <f t="shared" si="2018"/>
        <v>0.009+1.17935388215761i</v>
      </c>
      <c r="Z3811" t="str">
        <f t="shared" si="2019"/>
        <v>-0.000822768517611246-0.000174095988120067i</v>
      </c>
      <c r="AA3811" t="str">
        <f t="shared" si="2020"/>
        <v>0.0907380773554902-11.8709119778439i</v>
      </c>
      <c r="AB3811" t="str">
        <f t="shared" si="2021"/>
        <v>1.25179060900811+0.467114167599219i</v>
      </c>
      <c r="AC3811" t="str">
        <f t="shared" si="2022"/>
        <v>1.08591211477284-0.207919996569906i</v>
      </c>
      <c r="AD3811" t="str">
        <f t="shared" si="2023"/>
        <v>1.03253861174181+0.627858905831892i</v>
      </c>
      <c r="AE3811" t="str">
        <f t="shared" si="2024"/>
        <v>-0.000740232546348398-0.000696343371103639i</v>
      </c>
      <c r="AF3811" t="str">
        <f t="shared" si="2025"/>
        <v>-15.0863788141675-0.189686428558944i</v>
      </c>
      <c r="AG3811" t="str">
        <f t="shared" si="2026"/>
        <v>1.0273199531141-0.0441647394347622i</v>
      </c>
      <c r="AH3811" t="str">
        <f t="shared" si="2027"/>
        <v>0.010277388941778+0.0108044335362718i</v>
      </c>
      <c r="AI3811">
        <f t="shared" si="2028"/>
        <v>-36.529423434285562</v>
      </c>
      <c r="AJ3811">
        <f t="shared" si="2029"/>
        <v>46.432093556469361</v>
      </c>
      <c r="AK3811"/>
      <c r="AL3811"/>
      <c r="AM3811"/>
      <c r="AN3811"/>
    </row>
    <row r="3812" spans="1:40" x14ac:dyDescent="0.25">
      <c r="A3812"/>
      <c r="B3812">
        <f t="shared" si="2030"/>
        <v>1878000</v>
      </c>
      <c r="C3812" s="186" t="str">
        <f t="shared" si="1998"/>
        <v>-2.16696332932564E-08+0.00130405886065577i</v>
      </c>
      <c r="D3812" s="158" t="str">
        <f t="shared" si="1999"/>
        <v>-5.95700612313981+0.00999778459836091i</v>
      </c>
      <c r="E3812" t="str">
        <f t="shared" si="2000"/>
        <v>2870</v>
      </c>
      <c r="F3812" t="str">
        <f t="shared" si="2001"/>
        <v>0.777000777000777</v>
      </c>
      <c r="G3812" t="str">
        <f t="shared" si="1996"/>
        <v>0.777000777000777</v>
      </c>
      <c r="H3812" t="str">
        <f t="shared" si="2002"/>
        <v>9.12937769538044+0.199583326480108i</v>
      </c>
      <c r="I3812" t="str">
        <f t="shared" si="2003"/>
        <v>7374.88875430204i</v>
      </c>
      <c r="J3812" t="str">
        <f t="shared" si="1997"/>
        <v>-46521.1614725625+1595.01734013643i</v>
      </c>
      <c r="K3812" t="str">
        <f t="shared" si="2004"/>
        <v>0.00542887150760693-0.158341481101123i</v>
      </c>
      <c r="L3812" t="str">
        <f t="shared" si="2005"/>
        <v>0.000402779432067938-0.00984562754815099i</v>
      </c>
      <c r="M3812" t="str">
        <f t="shared" si="2006"/>
        <v>0.00583165093967487-0.168187108649274i</v>
      </c>
      <c r="N3812" t="str">
        <f t="shared" si="2007"/>
        <v>-8.32876045269322i</v>
      </c>
      <c r="O3812" t="str">
        <f t="shared" si="2008"/>
        <v>-0.45714174109021-0.889393854573446i</v>
      </c>
      <c r="P3812" t="str">
        <f t="shared" si="2009"/>
        <v>1.45714174109021+0.889393854573446i</v>
      </c>
      <c r="Q3812" t="str">
        <f t="shared" si="2010"/>
        <v>-1.45714174109021+7.43936659811977i</v>
      </c>
      <c r="R3812" t="str">
        <f t="shared" si="2011"/>
        <v>0.0781880153565821-0.211183672856821i</v>
      </c>
      <c r="S3812" t="str">
        <f t="shared" si="2012"/>
        <v>0.859717720685514i</v>
      </c>
      <c r="T3812" t="str">
        <f t="shared" si="2013"/>
        <v>0.181558345874461+0.0672196223472847i</v>
      </c>
      <c r="U3812" t="str">
        <f t="shared" si="2014"/>
        <v>0.0000500000000000001-0.000128404607651511i</v>
      </c>
      <c r="V3812" t="str">
        <f t="shared" si="2015"/>
        <v>3.33333333333333E-06-0.000141245068416662i</v>
      </c>
      <c r="W3812" t="str">
        <f t="shared" si="2016"/>
        <v>0.0000140473958129336-0.0000694198696708595i</v>
      </c>
      <c r="X3812" t="str">
        <f t="shared" si="2017"/>
        <v>0.0000141346246823858-0.0000693829253989445i</v>
      </c>
      <c r="Y3812" t="str">
        <f t="shared" si="2018"/>
        <v>0.009+1.17998220068833i</v>
      </c>
      <c r="Z3812" t="str">
        <f t="shared" si="2019"/>
        <v>-0.000821918846127253-0.000173990509800703i</v>
      </c>
      <c r="AA3812" t="str">
        <f t="shared" si="2020"/>
        <v>0.0906414597145302-11.8645909553059i</v>
      </c>
      <c r="AB3812" t="str">
        <f t="shared" si="2021"/>
        <v>1.25418012033154+0.464343920066619i</v>
      </c>
      <c r="AC3812" t="str">
        <f t="shared" si="2022"/>
        <v>1.08541060201213-0.208229036506171i</v>
      </c>
      <c r="AD3812" t="str">
        <f t="shared" si="2023"/>
        <v>1.03531385240218+0.6264231478607i</v>
      </c>
      <c r="AE3812" t="str">
        <f t="shared" si="2024"/>
        <v>-0.000741952284098716-0.000695003775860253i</v>
      </c>
      <c r="AF3812" t="str">
        <f t="shared" si="2025"/>
        <v>-15.0863838185203-0.189585541881747i</v>
      </c>
      <c r="AG3812" t="str">
        <f t="shared" si="2026"/>
        <v>1.02724447031879-0.0442609995673457i</v>
      </c>
      <c r="AH3812" t="str">
        <f t="shared" si="2027"/>
        <v>0.0103034203914756+0.0107878865737093i</v>
      </c>
      <c r="AI3812">
        <f t="shared" si="2028"/>
        <v>-36.525939293183853</v>
      </c>
      <c r="AJ3812">
        <f t="shared" si="2029"/>
        <v>46.315849572310462</v>
      </c>
      <c r="AK3812"/>
      <c r="AL3812"/>
      <c r="AM3812"/>
      <c r="AN3812"/>
    </row>
    <row r="3813" spans="1:40" x14ac:dyDescent="0.25">
      <c r="A3813"/>
      <c r="B3813">
        <f t="shared" si="2030"/>
        <v>1879000</v>
      </c>
      <c r="C3813" s="186" t="str">
        <f t="shared" si="1998"/>
        <v>-2.16465743608243E-08+0.00130336484316777i</v>
      </c>
      <c r="D3813" s="158" t="str">
        <f t="shared" si="1999"/>
        <v>-5.95700612296303+0.00999246379761957i</v>
      </c>
      <c r="E3813" t="str">
        <f t="shared" si="2000"/>
        <v>2870</v>
      </c>
      <c r="F3813" t="str">
        <f t="shared" si="2001"/>
        <v>0.777000777000777</v>
      </c>
      <c r="G3813" t="str">
        <f t="shared" si="1996"/>
        <v>0.777000777000777</v>
      </c>
      <c r="H3813" t="str">
        <f t="shared" si="2002"/>
        <v>9.12938269192813+0.199477226197732i</v>
      </c>
      <c r="I3813" t="str">
        <f t="shared" si="2003"/>
        <v>7378.81574511903i</v>
      </c>
      <c r="J3813" t="str">
        <f t="shared" si="1997"/>
        <v>-46570.7190312042+1595.86665714396i</v>
      </c>
      <c r="K3813" t="str">
        <f t="shared" si="2004"/>
        <v>0.00542310110428565-0.158257406203028i</v>
      </c>
      <c r="L3813" t="str">
        <f t="shared" si="2005"/>
        <v>0.000402351544694532-0.00984040522041211i</v>
      </c>
      <c r="M3813" t="str">
        <f t="shared" si="2006"/>
        <v>0.00582545264898018-0.16809781142344i</v>
      </c>
      <c r="N3813" t="str">
        <f t="shared" si="2007"/>
        <v>-8.33319536241244i</v>
      </c>
      <c r="O3813" t="str">
        <f t="shared" si="2008"/>
        <v>-0.461081613988645-0.887357732395242i</v>
      </c>
      <c r="P3813" t="str">
        <f t="shared" si="2009"/>
        <v>1.46108161398864+0.887357732395242i</v>
      </c>
      <c r="Q3813" t="str">
        <f t="shared" si="2010"/>
        <v>-1.46108161398864+7.4458376300172i</v>
      </c>
      <c r="R3813" t="str">
        <f t="shared" si="2011"/>
        <v>0.0776785429536887-0.211470674374088i</v>
      </c>
      <c r="S3813" t="str">
        <f t="shared" si="2012"/>
        <v>0.860175504349351i</v>
      </c>
      <c r="T3813" t="str">
        <f t="shared" si="2013"/>
        <v>0.181901893984829+0.0668171798623119i</v>
      </c>
      <c r="U3813" t="str">
        <f t="shared" si="2014"/>
        <v>0.0000500000000000001-0.000128336270978999i</v>
      </c>
      <c r="V3813" t="str">
        <f t="shared" si="2015"/>
        <v>3.33333333333333E-06-0.000141169898076899i</v>
      </c>
      <c r="W3813" t="str">
        <f t="shared" si="2016"/>
        <v>0.0000140469578044676-0.0000693851379188072i</v>
      </c>
      <c r="X3813" t="str">
        <f t="shared" si="2017"/>
        <v>0.0000141340959190609-0.0000693482133970562i</v>
      </c>
      <c r="Y3813" t="str">
        <f t="shared" si="2018"/>
        <v>0.009+1.18061051921904i</v>
      </c>
      <c r="Z3813" t="str">
        <f t="shared" si="2019"/>
        <v>-0.000821070528732418-0.000173885153484472i</v>
      </c>
      <c r="AA3813" t="str">
        <f t="shared" si="2020"/>
        <v>0.0905449963053756-11.8582766608101i</v>
      </c>
      <c r="AB3813" t="str">
        <f t="shared" si="2021"/>
        <v>1.25655330349933+0.461563902646882i</v>
      </c>
      <c r="AC3813" t="str">
        <f t="shared" si="2022"/>
        <v>1.08490787363746-0.208535041595783i</v>
      </c>
      <c r="AD3813" t="str">
        <f t="shared" si="2023"/>
        <v>1.0380826806497+0.624975202145697i</v>
      </c>
      <c r="AE3813" t="str">
        <f t="shared" si="2024"/>
        <v>-0.000743665186519922-0.000693655885924763i</v>
      </c>
      <c r="AF3813" t="str">
        <f t="shared" si="2025"/>
        <v>-15.0863888148912-0.189484762400112i</v>
      </c>
      <c r="AG3813" t="str">
        <f t="shared" si="2026"/>
        <v>1.02716854180534-0.0443568853525844i</v>
      </c>
      <c r="AH3813" t="str">
        <f t="shared" si="2027"/>
        <v>0.0103293733178578+0.0107712162100977i</v>
      </c>
      <c r="AI3813">
        <f t="shared" si="2028"/>
        <v>-36.522504309857815</v>
      </c>
      <c r="AJ3813">
        <f t="shared" si="2029"/>
        <v>46.199588938154065</v>
      </c>
      <c r="AK3813"/>
      <c r="AL3813"/>
      <c r="AM3813"/>
      <c r="AN3813"/>
    </row>
    <row r="3814" spans="1:40" x14ac:dyDescent="0.25">
      <c r="A3814"/>
      <c r="B3814">
        <f t="shared" si="2030"/>
        <v>1880000</v>
      </c>
      <c r="C3814" s="186" t="str">
        <f t="shared" si="1998"/>
        <v>-2.16235522147741E-08+0.00130267156399626i</v>
      </c>
      <c r="D3814" s="158" t="str">
        <f t="shared" si="1999"/>
        <v>-5.95700612278652+0.00998714865730467i</v>
      </c>
      <c r="E3814" t="str">
        <f t="shared" si="2000"/>
        <v>2870</v>
      </c>
      <c r="F3814" t="str">
        <f t="shared" si="2001"/>
        <v>0.777000777000777</v>
      </c>
      <c r="G3814" t="str">
        <f t="shared" si="1996"/>
        <v>0.777000777000777</v>
      </c>
      <c r="H3814" t="str">
        <f t="shared" si="2002"/>
        <v>9.12938768051058+0.19937123860069i</v>
      </c>
      <c r="I3814" t="str">
        <f t="shared" si="2003"/>
        <v>7382.74273593602i</v>
      </c>
      <c r="J3814" t="str">
        <f t="shared" si="1997"/>
        <v>-46620.3029712985+1596.71597415148i</v>
      </c>
      <c r="K3814" t="str">
        <f t="shared" si="2004"/>
        <v>0.00541733989274683-0.158173420437265i</v>
      </c>
      <c r="L3814" t="str">
        <f t="shared" si="2005"/>
        <v>0.00040192433842066-0.00983518842050726i</v>
      </c>
      <c r="M3814" t="str">
        <f t="shared" si="2006"/>
        <v>0.00581926423116749-0.168008608857772i</v>
      </c>
      <c r="N3814" t="str">
        <f t="shared" si="2007"/>
        <v>-8.33763027213166i</v>
      </c>
      <c r="O3814" t="str">
        <f t="shared" si="2008"/>
        <v>-0.465012418153164-0.88530415731733i</v>
      </c>
      <c r="P3814" t="str">
        <f t="shared" si="2009"/>
        <v>1.46501241815316+0.88530415731733i</v>
      </c>
      <c r="Q3814" t="str">
        <f t="shared" si="2010"/>
        <v>-1.46501241815316+7.45232611481433i</v>
      </c>
      <c r="R3814" t="str">
        <f t="shared" si="2011"/>
        <v>0.0771679877851228-0.211754619192691i</v>
      </c>
      <c r="S3814" t="str">
        <f t="shared" si="2012"/>
        <v>0.860633288013187i</v>
      </c>
      <c r="T3814" t="str">
        <f t="shared" si="2013"/>
        <v>0.182243074167786+0.0664133390568717i</v>
      </c>
      <c r="U3814" t="str">
        <f t="shared" si="2014"/>
        <v>0.0000500000000000001-0.000128268007005074i</v>
      </c>
      <c r="V3814" t="str">
        <f t="shared" si="2015"/>
        <v>3.33333333333333E-06-0.000141094807705581i</v>
      </c>
      <c r="W3814" t="str">
        <f t="shared" si="2016"/>
        <v>0.0000140465195979887-0.0000693504441155003i</v>
      </c>
      <c r="X3814" t="str">
        <f t="shared" si="2017"/>
        <v>0.0000141335671026945-0.0000693135393227801i</v>
      </c>
      <c r="Y3814" t="str">
        <f t="shared" si="2018"/>
        <v>0.009+1.18123883774976i</v>
      </c>
      <c r="Z3814" t="str">
        <f t="shared" si="2019"/>
        <v>-0.000820223562545628-0.000173779918951603i</v>
      </c>
      <c r="AA3814" t="str">
        <f t="shared" si="2020"/>
        <v>0.090448686799921-11.8519690836199i</v>
      </c>
      <c r="AB3814" t="str">
        <f t="shared" si="2021"/>
        <v>1.25891012934975+0.458774225821383i</v>
      </c>
      <c r="AC3814" t="str">
        <f t="shared" si="2022"/>
        <v>1.08440395014603-0.208838011066505i</v>
      </c>
      <c r="AD3814" t="str">
        <f t="shared" si="2023"/>
        <v>1.04084504340165+0.623515097323984i</v>
      </c>
      <c r="AE3814" t="str">
        <f t="shared" si="2024"/>
        <v>-0.000745371226478794-0.000692299741711576i</v>
      </c>
      <c r="AF3814" t="str">
        <f t="shared" si="2025"/>
        <v>-15.0863938032971-0.189384089943385i</v>
      </c>
      <c r="AG3814" t="str">
        <f t="shared" si="2026"/>
        <v>1.02709216950085-0.0444523950956066i</v>
      </c>
      <c r="AH3814" t="str">
        <f t="shared" si="2027"/>
        <v>0.0103552473250005+0.0107544228825638i</v>
      </c>
      <c r="AI3814">
        <f t="shared" si="2028"/>
        <v>-36.519118344274723</v>
      </c>
      <c r="AJ3814">
        <f t="shared" si="2029"/>
        <v>46.083311537559169</v>
      </c>
      <c r="AK3814"/>
      <c r="AL3814"/>
      <c r="AM3814"/>
      <c r="AN3814"/>
    </row>
    <row r="3815" spans="1:40" x14ac:dyDescent="0.25">
      <c r="A3815"/>
      <c r="B3815">
        <f t="shared" si="2030"/>
        <v>1881000</v>
      </c>
      <c r="C3815" s="186" t="str">
        <f t="shared" si="1998"/>
        <v>-2.16005667768992E-08+0.00130197902196368i</v>
      </c>
      <c r="D3815" s="158" t="str">
        <f t="shared" si="1999"/>
        <v>-5.95700612261031+0.00998183916838822i</v>
      </c>
      <c r="E3815" t="str">
        <f t="shared" si="2000"/>
        <v>2870</v>
      </c>
      <c r="F3815" t="str">
        <f t="shared" si="2001"/>
        <v>0.777000777000777</v>
      </c>
      <c r="G3815" t="str">
        <f t="shared" si="1996"/>
        <v>0.777000777000777</v>
      </c>
      <c r="H3815" t="str">
        <f t="shared" si="2002"/>
        <v>9.12939266114476+0.199265363509655i</v>
      </c>
      <c r="I3815" t="str">
        <f t="shared" si="2003"/>
        <v>7386.669726753i</v>
      </c>
      <c r="J3815" t="str">
        <f t="shared" si="1997"/>
        <v>-46669.9132928453+1597.56529115901i</v>
      </c>
      <c r="K3815" t="str">
        <f t="shared" si="2004"/>
        <v>0.00541158785348589-0.158089523662331i</v>
      </c>
      <c r="L3815" t="str">
        <f t="shared" si="2005"/>
        <v>0.000401497811802348-0.00982997713967905i</v>
      </c>
      <c r="M3815" t="str">
        <f t="shared" si="2006"/>
        <v>0.00581308566528824-0.16791950080201i</v>
      </c>
      <c r="N3815" t="str">
        <f t="shared" si="2007"/>
        <v>-8.34206518185088i</v>
      </c>
      <c r="O3815" t="str">
        <f t="shared" si="2008"/>
        <v>-0.468934076271166-0.883233169730229i</v>
      </c>
      <c r="P3815" t="str">
        <f t="shared" si="2009"/>
        <v>1.46893407627117+0.883233169730229i</v>
      </c>
      <c r="Q3815" t="str">
        <f t="shared" si="2010"/>
        <v>-1.46893407627117+7.45883201212065i</v>
      </c>
      <c r="R3815" t="str">
        <f t="shared" si="2011"/>
        <v>0.0766563701338162-0.212035507429847i</v>
      </c>
      <c r="S3815" t="str">
        <f t="shared" si="2012"/>
        <v>0.861091071677024i</v>
      </c>
      <c r="T3815" t="str">
        <f t="shared" si="2013"/>
        <v>0.182581882326349+0.0660081159093984i</v>
      </c>
      <c r="U3815" t="str">
        <f t="shared" si="2014"/>
        <v>0.0000499999999999999-0.00012819981561379i</v>
      </c>
      <c r="V3815" t="str">
        <f t="shared" si="2015"/>
        <v>3.33333333333333E-06-0.000141019797175169i</v>
      </c>
      <c r="W3815" t="str">
        <f t="shared" si="2016"/>
        <v>0.0000140460811935491-0.0000693157882001531i</v>
      </c>
      <c r="X3815" t="str">
        <f t="shared" si="2017"/>
        <v>0.0000141330382330306-0.0000692789031153642i</v>
      </c>
      <c r="Y3815" t="str">
        <f t="shared" si="2018"/>
        <v>0.009+1.18186715628048i</v>
      </c>
      <c r="Z3815" t="str">
        <f t="shared" si="2019"/>
        <v>-0.000819377944693482-0.000173674805982877i</v>
      </c>
      <c r="AA3815" t="str">
        <f t="shared" si="2020"/>
        <v>0.0903525308709426-11.8456682130224i</v>
      </c>
      <c r="AB3815" t="str">
        <f t="shared" si="2021"/>
        <v>1.26125056958139+0.455974999966954i</v>
      </c>
      <c r="AC3815" t="str">
        <f t="shared" si="2022"/>
        <v>1.08389885197902-0.20913794429432i</v>
      </c>
      <c r="AD3815" t="str">
        <f t="shared" si="2023"/>
        <v>1.04360088770291+0.622042862259549i</v>
      </c>
      <c r="AE3815" t="str">
        <f t="shared" si="2024"/>
        <v>-0.000747070377030339-0.000690935383684838i</v>
      </c>
      <c r="AF3815" t="str">
        <f t="shared" si="2025"/>
        <v>-15.0863987837551-0.189283524341267i</v>
      </c>
      <c r="AG3815" t="str">
        <f t="shared" si="2026"/>
        <v>1.02701535533814-0.0445475271105768i</v>
      </c>
      <c r="AH3815" t="str">
        <f t="shared" si="2027"/>
        <v>0.0103810420185139+0.010737507028896i</v>
      </c>
      <c r="AI3815">
        <f t="shared" si="2028"/>
        <v>-36.515781257665267</v>
      </c>
      <c r="AJ3815">
        <f t="shared" si="2029"/>
        <v>45.967017254455961</v>
      </c>
      <c r="AK3815"/>
      <c r="AL3815"/>
      <c r="AM3815"/>
      <c r="AN3815"/>
    </row>
    <row r="3816" spans="1:40" x14ac:dyDescent="0.25">
      <c r="A3816"/>
      <c r="B3816">
        <f t="shared" si="2030"/>
        <v>1882000</v>
      </c>
      <c r="C3816" s="186" t="str">
        <f t="shared" si="1998"/>
        <v>-2.15776179692006E-08+0.00130128721589501i</v>
      </c>
      <c r="D3816" s="158" t="str">
        <f t="shared" si="1999"/>
        <v>-5.95700612243436+0.00997653532186175i</v>
      </c>
      <c r="E3816" t="str">
        <f t="shared" si="2000"/>
        <v>2870</v>
      </c>
      <c r="F3816" t="str">
        <f t="shared" si="2001"/>
        <v>0.777000777000777</v>
      </c>
      <c r="G3816" t="str">
        <f t="shared" si="1996"/>
        <v>0.777000777000777</v>
      </c>
      <c r="H3816" t="str">
        <f t="shared" si="2002"/>
        <v>9.12939763384749+0.199159600745687i</v>
      </c>
      <c r="I3816" t="str">
        <f t="shared" si="2003"/>
        <v>7390.59671756999i</v>
      </c>
      <c r="J3816" t="str">
        <f t="shared" si="1997"/>
        <v>-46719.5499958447+1598.41460816654i</v>
      </c>
      <c r="K3816" t="str">
        <f t="shared" si="2004"/>
        <v>0.00540584496704985-0.158005715737025i</v>
      </c>
      <c r="L3816" t="str">
        <f t="shared" si="2005"/>
        <v>0.000401071963399455-0.00982477136918867i</v>
      </c>
      <c r="M3816" t="str">
        <f t="shared" si="2006"/>
        <v>0.0058069169304493-0.167830487106214i</v>
      </c>
      <c r="N3816" t="str">
        <f t="shared" si="2007"/>
        <v>-8.3465000915701i</v>
      </c>
      <c r="O3816" t="str">
        <f t="shared" si="2008"/>
        <v>-0.472846511209942-0.881144810366938i</v>
      </c>
      <c r="P3816" t="str">
        <f t="shared" si="2009"/>
        <v>1.47284651120994+0.881144810366938i</v>
      </c>
      <c r="Q3816" t="str">
        <f t="shared" si="2010"/>
        <v>-1.47284651120994+7.46535528120316i</v>
      </c>
      <c r="R3816" t="str">
        <f t="shared" si="2011"/>
        <v>0.0761437102208087-0.212313339346362i</v>
      </c>
      <c r="S3816" t="str">
        <f t="shared" si="2012"/>
        <v>0.861548855340861i</v>
      </c>
      <c r="T3816" t="str">
        <f t="shared" si="2013"/>
        <v>0.182918314487454+0.0656015263821439i</v>
      </c>
      <c r="U3816" t="str">
        <f t="shared" si="2014"/>
        <v>0.0000499999999999999-0.000128131696689447i</v>
      </c>
      <c r="V3816" t="str">
        <f t="shared" si="2015"/>
        <v>3.33333333333333E-06-0.000140944866358391i</v>
      </c>
      <c r="W3816" t="str">
        <f t="shared" si="2016"/>
        <v>0.0000140456425912007-0.0000692811701121082i</v>
      </c>
      <c r="X3816" t="str">
        <f t="shared" si="2017"/>
        <v>0.0000141325093098138-0.0000692443047141853i</v>
      </c>
      <c r="Y3816" t="str">
        <f t="shared" si="2018"/>
        <v>0.009+1.1824954748112i</v>
      </c>
      <c r="Z3816" t="str">
        <f t="shared" si="2019"/>
        <v>-0.000818533672310162-0.000173569814359596i</v>
      </c>
      <c r="AA3816" t="str">
        <f t="shared" si="2020"/>
        <v>0.0902565281920761-11.8393740383267i</v>
      </c>
      <c r="AB3816" t="str">
        <f t="shared" si="2021"/>
        <v>1.26357459674889+0.453166335348638i</v>
      </c>
      <c r="AC3816" t="str">
        <f t="shared" si="2022"/>
        <v>1.08339259952045-0.209434840802358i</v>
      </c>
      <c r="AD3816" t="str">
        <f t="shared" si="2023"/>
        <v>1.04635016072693+0.620558526042722i</v>
      </c>
      <c r="AE3816" t="str">
        <f t="shared" si="2024"/>
        <v>-0.000748762611417643-0.000689562852357638i</v>
      </c>
      <c r="AF3816" t="str">
        <f t="shared" si="2025"/>
        <v>-15.0864037562819-0.189183065423825i</v>
      </c>
      <c r="AG3816" t="str">
        <f t="shared" si="2026"/>
        <v>1.02693810125569-0.0446422797207078i</v>
      </c>
      <c r="AH3816" t="str">
        <f t="shared" si="2027"/>
        <v>0.0104067570055413+0.0107204690875416i</v>
      </c>
      <c r="AI3816">
        <f t="shared" si="2028"/>
        <v>-36.512492912514908</v>
      </c>
      <c r="AJ3816">
        <f t="shared" si="2029"/>
        <v>45.850705973141594</v>
      </c>
      <c r="AK3816"/>
      <c r="AL3816"/>
      <c r="AM3816"/>
      <c r="AN3816"/>
    </row>
    <row r="3817" spans="1:40" x14ac:dyDescent="0.25">
      <c r="A3817"/>
      <c r="B3817">
        <f t="shared" si="2030"/>
        <v>1883000</v>
      </c>
      <c r="C3817" s="186" t="str">
        <f t="shared" si="1998"/>
        <v>-2.15547057138868E-08+0.0013005961446177i</v>
      </c>
      <c r="D3817" s="158" t="str">
        <f t="shared" si="1999"/>
        <v>-5.95700612225871+0.0099712371087357i</v>
      </c>
      <c r="E3817" t="str">
        <f t="shared" si="2000"/>
        <v>2870</v>
      </c>
      <c r="F3817" t="str">
        <f t="shared" si="2001"/>
        <v>0.777000777000777</v>
      </c>
      <c r="G3817" t="str">
        <f t="shared" si="1996"/>
        <v>0.777000777000777</v>
      </c>
      <c r="H3817" t="str">
        <f t="shared" si="2002"/>
        <v>9.12940259863564+0.199053950130218i</v>
      </c>
      <c r="I3817" t="str">
        <f t="shared" si="2003"/>
        <v>7394.52370838698i</v>
      </c>
      <c r="J3817" t="str">
        <f t="shared" si="1997"/>
        <v>-46769.2130802966+1599.26392517407i</v>
      </c>
      <c r="K3817" t="str">
        <f t="shared" si="2004"/>
        <v>0.00540011121403729-0.157921996520443i</v>
      </c>
      <c r="L3817" t="str">
        <f t="shared" si="2005"/>
        <v>0.000400646791775641-0.00981957110031561i</v>
      </c>
      <c r="M3817" t="str">
        <f t="shared" si="2006"/>
        <v>0.00580075800581293-0.167741567620759i</v>
      </c>
      <c r="N3817" t="str">
        <f t="shared" si="2007"/>
        <v>-8.35093500128932i</v>
      </c>
      <c r="O3817" t="str">
        <f t="shared" si="2008"/>
        <v>-0.47674964601819-0.879039120302123i</v>
      </c>
      <c r="P3817" t="str">
        <f t="shared" si="2009"/>
        <v>1.47674964601819+0.879039120302123i</v>
      </c>
      <c r="Q3817" t="str">
        <f t="shared" si="2010"/>
        <v>-1.47674964601819+7.4718958809872i</v>
      </c>
      <c r="R3817" t="str">
        <f t="shared" si="2011"/>
        <v>0.0756300282042041-0.21258811534553i</v>
      </c>
      <c r="S3817" t="str">
        <f t="shared" si="2012"/>
        <v>0.862006639004698i</v>
      </c>
      <c r="T3817" t="str">
        <f t="shared" si="2013"/>
        <v>0.183252366801343+0.0651935864201365i</v>
      </c>
      <c r="U3817" t="str">
        <f t="shared" si="2014"/>
        <v>0.0000499999999999999-0.00012806365011659i</v>
      </c>
      <c r="V3817" t="str">
        <f t="shared" si="2015"/>
        <v>3.33333333333333E-06-0.000140870015128249i</v>
      </c>
      <c r="W3817" t="str">
        <f t="shared" si="2016"/>
        <v>0.0000140452037909952-0.0000692465897908381i</v>
      </c>
      <c r="X3817" t="str">
        <f t="shared" si="2017"/>
        <v>0.0000141319803327891-0.00006920974405875i</v>
      </c>
      <c r="Y3817" t="str">
        <f t="shared" si="2018"/>
        <v>0.009+1.18312379334192i</v>
      </c>
      <c r="Z3817" t="str">
        <f t="shared" si="2019"/>
        <v>-0.000817690742537522-0.0001734649438636i</v>
      </c>
      <c r="AA3817" t="str">
        <f t="shared" si="2020"/>
        <v>0.0901606784378332-11.8330865488652i</v>
      </c>
      <c r="AB3817" t="str">
        <f t="shared" si="2021"/>
        <v>1.26588218425864+0.450348342112501i</v>
      </c>
      <c r="AC3817" t="str">
        <f t="shared" si="2022"/>
        <v>1.08288521309612-0.209728700259821i</v>
      </c>
      <c r="AD3817" t="str">
        <f t="shared" si="2023"/>
        <v>1.04909280977665+0.619062117989579i</v>
      </c>
      <c r="AE3817" t="str">
        <f t="shared" si="2024"/>
        <v>-0.000750447903071902-0.000688182188291364i</v>
      </c>
      <c r="AF3817" t="str">
        <f t="shared" si="2025"/>
        <v>-15.0864087208943-0.189082713021482i</v>
      </c>
      <c r="AG3817" t="str">
        <f t="shared" si="2026"/>
        <v>1.02686040919758-0.0447366512582808i</v>
      </c>
      <c r="AH3817" t="str">
        <f t="shared" si="2027"/>
        <v>0.0104323918947589+0.0107033094976085i</v>
      </c>
      <c r="AI3817">
        <f t="shared" si="2028"/>
        <v>-36.50925317255308</v>
      </c>
      <c r="AJ3817">
        <f t="shared" si="2029"/>
        <v>45.734377578285027</v>
      </c>
      <c r="AK3817"/>
      <c r="AL3817"/>
      <c r="AM3817"/>
      <c r="AN3817"/>
    </row>
    <row r="3818" spans="1:40" x14ac:dyDescent="0.25">
      <c r="A3818"/>
      <c r="B3818">
        <f t="shared" si="2030"/>
        <v>1884000</v>
      </c>
      <c r="C3818" s="186" t="str">
        <f t="shared" si="1998"/>
        <v>-2.1531829933372E-08+0.00129990580696169i</v>
      </c>
      <c r="D3818" s="158" t="str">
        <f t="shared" si="1999"/>
        <v>-5.95700612208332+0.00996594452003963i</v>
      </c>
      <c r="E3818" t="str">
        <f t="shared" si="2000"/>
        <v>2870</v>
      </c>
      <c r="F3818" t="str">
        <f t="shared" si="2001"/>
        <v>0.777000777000777</v>
      </c>
      <c r="G3818" t="str">
        <f t="shared" si="1996"/>
        <v>0.777000777000777</v>
      </c>
      <c r="H3818" t="str">
        <f t="shared" si="2002"/>
        <v>9.12940755552595+0.198948411485062i</v>
      </c>
      <c r="I3818" t="str">
        <f t="shared" si="2003"/>
        <v>7398.45069920396i</v>
      </c>
      <c r="J3818" t="str">
        <f t="shared" si="1997"/>
        <v>-46818.9025462011+1600.11324218159i</v>
      </c>
      <c r="K3818" t="str">
        <f t="shared" si="2004"/>
        <v>0.00539438657509808-0.157838365871976i</v>
      </c>
      <c r="L3818" t="str">
        <f t="shared" si="2005"/>
        <v>0.000400222295498367-0.00981437632435775i</v>
      </c>
      <c r="M3818" t="str">
        <f t="shared" si="2006"/>
        <v>0.00579460887059645-0.167652742196334i</v>
      </c>
      <c r="N3818" t="str">
        <f t="shared" si="2007"/>
        <v>-8.35536991100854i</v>
      </c>
      <c r="O3818" t="str">
        <f t="shared" si="2008"/>
        <v>-0.480643403927522-0.876916140951326i</v>
      </c>
      <c r="P3818" t="str">
        <f t="shared" si="2009"/>
        <v>1.48064340392752+0.876916140951326i</v>
      </c>
      <c r="Q3818" t="str">
        <f t="shared" si="2010"/>
        <v>-1.48064340392752+7.47845377005721i</v>
      </c>
      <c r="R3818" t="str">
        <f t="shared" si="2011"/>
        <v>0.0751153441781556-0.212859835972012i</v>
      </c>
      <c r="S3818" t="str">
        <f t="shared" si="2012"/>
        <v>0.862464422668535i</v>
      </c>
      <c r="T3818" t="str">
        <f t="shared" si="2013"/>
        <v>0.18358403554092+0.0647843119501613i</v>
      </c>
      <c r="U3818" t="str">
        <f t="shared" si="2014"/>
        <v>0.0000499999999999999-0.00012799567578001i</v>
      </c>
      <c r="V3818" t="str">
        <f t="shared" si="2015"/>
        <v>3.33333333333333E-06-0.000140795243358011i</v>
      </c>
      <c r="W3818" t="str">
        <f t="shared" si="2016"/>
        <v>0.0000140447647929848-0.0000692120471759416i</v>
      </c>
      <c r="X3818" t="str">
        <f t="shared" si="2017"/>
        <v>0.0000141314513017032-0.0000691752210886911i</v>
      </c>
      <c r="Y3818" t="str">
        <f t="shared" si="2018"/>
        <v>0.009+1.18375211187263i</v>
      </c>
      <c r="Z3818" t="str">
        <f t="shared" si="2019"/>
        <v>-0.000816849152524936-0.00017336019427726i</v>
      </c>
      <c r="AA3818" t="str">
        <f t="shared" si="2020"/>
        <v>0.0900649812835829-11.8268057339925i</v>
      </c>
      <c r="AB3818" t="str">
        <f t="shared" si="2021"/>
        <v>1.26817330636437+0.447521130278587i</v>
      </c>
      <c r="AC3818" t="str">
        <f t="shared" si="2022"/>
        <v>1.08237671297252-0.210019522480887i</v>
      </c>
      <c r="AD3818" t="str">
        <f t="shared" si="2023"/>
        <v>1.05182878228544+0.617553667641405i</v>
      </c>
      <c r="AE3818" t="str">
        <f t="shared" si="2024"/>
        <v>-0.000752126225612246-0.000686793432094963i</v>
      </c>
      <c r="AF3818" t="str">
        <f t="shared" si="2025"/>
        <v>-15.0864136776093-0.188982466965022i</v>
      </c>
      <c r="AG3818" t="str">
        <f t="shared" si="2026"/>
        <v>1.0267822811135-0.0448306400646585i</v>
      </c>
      <c r="AH3818" t="str">
        <f t="shared" si="2027"/>
        <v>0.0104579462963739+0.0106860286988634i</v>
      </c>
      <c r="AI3818">
        <f t="shared" si="2028"/>
        <v>-36.506061902744719</v>
      </c>
      <c r="AJ3818">
        <f t="shared" si="2029"/>
        <v>45.618031954927226</v>
      </c>
      <c r="AK3818"/>
      <c r="AL3818"/>
      <c r="AM3818"/>
      <c r="AN3818"/>
    </row>
    <row r="3819" spans="1:40" x14ac:dyDescent="0.25">
      <c r="A3819"/>
      <c r="B3819">
        <f t="shared" si="2030"/>
        <v>1885000</v>
      </c>
      <c r="C3819" s="186" t="str">
        <f t="shared" si="1998"/>
        <v>-2.15089905502774E-08+0.00129921620175944i</v>
      </c>
      <c r="D3819" s="158" t="str">
        <f t="shared" si="1999"/>
        <v>-5.95700612190822+0.00996065754682238i</v>
      </c>
      <c r="E3819" t="str">
        <f t="shared" si="2000"/>
        <v>2870</v>
      </c>
      <c r="F3819" t="str">
        <f t="shared" si="2001"/>
        <v>0.777000777000777</v>
      </c>
      <c r="G3819" t="str">
        <f t="shared" si="1996"/>
        <v>0.777000777000777</v>
      </c>
      <c r="H3819" t="str">
        <f t="shared" si="2002"/>
        <v>9.1294125045352+0.198842984632411i</v>
      </c>
      <c r="I3819" t="str">
        <f t="shared" si="2003"/>
        <v>7402.37769002095i</v>
      </c>
      <c r="J3819" t="str">
        <f t="shared" si="1997"/>
        <v>-46868.6183935582+1600.96255918912i</v>
      </c>
      <c r="K3819" t="str">
        <f t="shared" si="2004"/>
        <v>0.00538867103093342-0.157754823651317i</v>
      </c>
      <c r="L3819" t="str">
        <f t="shared" si="2005"/>
        <v>0.00039979847313888-0.00980918703263127i</v>
      </c>
      <c r="M3819" t="str">
        <f t="shared" si="2006"/>
        <v>0.0057884695040723-0.167564010683948i</v>
      </c>
      <c r="N3819" t="str">
        <f t="shared" si="2007"/>
        <v>-8.35980482072776i</v>
      </c>
      <c r="O3819" t="str">
        <f t="shared" si="2008"/>
        <v>-0.484527708353984-0.874775914070133i</v>
      </c>
      <c r="P3819" t="str">
        <f t="shared" si="2009"/>
        <v>1.48452770835398+0.874775914070133i</v>
      </c>
      <c r="Q3819" t="str">
        <f t="shared" si="2010"/>
        <v>-1.48452770835398+7.48502890665763i</v>
      </c>
      <c r="R3819" t="str">
        <f t="shared" si="2011"/>
        <v>0.0745996781718552-0.213128501910722i</v>
      </c>
      <c r="S3819" t="str">
        <f t="shared" si="2012"/>
        <v>0.862922206332372i</v>
      </c>
      <c r="T3819" t="str">
        <f t="shared" si="2013"/>
        <v>0.183913317101113+0.0643737188797422i</v>
      </c>
      <c r="U3819" t="str">
        <f t="shared" si="2014"/>
        <v>0.00005-0.000127927773564742i</v>
      </c>
      <c r="V3819" t="str">
        <f t="shared" si="2015"/>
        <v>3.33333333333333E-06-0.000140720550921216i</v>
      </c>
      <c r="W3819" t="str">
        <f t="shared" si="2016"/>
        <v>0.0000140443255972212-0.0000691775422071477i</v>
      </c>
      <c r="X3819" t="str">
        <f t="shared" si="2017"/>
        <v>0.0000141309222163028-0.0000691407357437715i</v>
      </c>
      <c r="Y3819" t="str">
        <f t="shared" si="2018"/>
        <v>0.009+1.18438043040335i</v>
      </c>
      <c r="Z3819" t="str">
        <f t="shared" si="2019"/>
        <v>-0.00081600889942936-0.000173255565383471i</v>
      </c>
      <c r="AA3819" t="str">
        <f t="shared" si="2020"/>
        <v>0.0899694364055538-11.820531583086i</v>
      </c>
      <c r="AB3819" t="str">
        <f t="shared" si="2021"/>
        <v>1.27044793816274+0.444684809733887i</v>
      </c>
      <c r="AC3819" t="str">
        <f t="shared" si="2022"/>
        <v>1.0818671193558-0.210307307423632i</v>
      </c>
      <c r="AD3819" t="str">
        <f t="shared" si="2023"/>
        <v>1.05455802581799+0.616033204764092i</v>
      </c>
      <c r="AE3819" t="str">
        <f t="shared" si="2024"/>
        <v>-0.000753797552845745-0.000685396624424263i</v>
      </c>
      <c r="AF3819" t="str">
        <f t="shared" si="2025"/>
        <v>-15.0864186264434-0.188882327085589i</v>
      </c>
      <c r="AG3819" t="str">
        <f t="shared" si="2026"/>
        <v>1.02670371895867-0.0449242444903019i</v>
      </c>
      <c r="AH3819" t="str">
        <f t="shared" si="2027"/>
        <v>0.0104834198221241+0.0106686271317316i</v>
      </c>
      <c r="AI3819">
        <f t="shared" si="2028"/>
        <v>-36.502918969280572</v>
      </c>
      <c r="AJ3819">
        <f t="shared" si="2029"/>
        <v>45.501668988481789</v>
      </c>
      <c r="AK3819"/>
      <c r="AL3819"/>
      <c r="AM3819"/>
      <c r="AN3819"/>
    </row>
    <row r="3820" spans="1:40" x14ac:dyDescent="0.25">
      <c r="A3820"/>
      <c r="B3820">
        <f t="shared" si="2030"/>
        <v>1886000</v>
      </c>
      <c r="C3820" s="186" t="str">
        <f t="shared" si="1998"/>
        <v>-2.14861874874281E-08+0.00129852732784584i</v>
      </c>
      <c r="D3820" s="158" t="str">
        <f t="shared" si="1999"/>
        <v>-5.95700612173339+0.00995537618015144i</v>
      </c>
      <c r="E3820" t="str">
        <f t="shared" si="2000"/>
        <v>2870</v>
      </c>
      <c r="F3820" t="str">
        <f t="shared" si="2001"/>
        <v>0.777000777000777</v>
      </c>
      <c r="G3820" t="str">
        <f t="shared" si="1996"/>
        <v>0.777000777000777</v>
      </c>
      <c r="H3820" t="str">
        <f t="shared" si="2002"/>
        <v>9.12941744568006+0.19873766939483i</v>
      </c>
      <c r="I3820" t="str">
        <f t="shared" si="2003"/>
        <v>7406.30468083794i</v>
      </c>
      <c r="J3820" t="str">
        <f t="shared" si="1997"/>
        <v>-46918.3606223678+1601.81187619665i</v>
      </c>
      <c r="K3820" t="str">
        <f t="shared" si="2004"/>
        <v>0.00538296456229548-0.15767136971845i</v>
      </c>
      <c r="L3820" t="str">
        <f t="shared" si="2005"/>
        <v>0.000399375323272197-0.00980400321647061i</v>
      </c>
      <c r="M3820" t="str">
        <f t="shared" si="2006"/>
        <v>0.00578233988556768-0.167475372934921i</v>
      </c>
      <c r="N3820" t="str">
        <f t="shared" si="2007"/>
        <v>-8.36423973044698i</v>
      </c>
      <c r="O3820" t="str">
        <f t="shared" si="2008"/>
        <v>-0.488402482899554-0.872618481753367i</v>
      </c>
      <c r="P3820" t="str">
        <f t="shared" si="2009"/>
        <v>1.48840248289955+0.872618481753367i</v>
      </c>
      <c r="Q3820" t="str">
        <f t="shared" si="2010"/>
        <v>-1.48840248289955+7.49162124869361i</v>
      </c>
      <c r="R3820" t="str">
        <f t="shared" si="2011"/>
        <v>0.0740830501485485-0.213394113985701i</v>
      </c>
      <c r="S3820" t="str">
        <f t="shared" si="2012"/>
        <v>0.863379989996209i</v>
      </c>
      <c r="T3820" t="str">
        <f t="shared" si="2013"/>
        <v>0.184240207998224+0.0639618230961425i</v>
      </c>
      <c r="U3820" t="str">
        <f t="shared" si="2014"/>
        <v>0.00005-0.000127859943356065i</v>
      </c>
      <c r="V3820" t="str">
        <f t="shared" si="2015"/>
        <v>3.33333333333333E-06-0.000140645937691671i</v>
      </c>
      <c r="W3820" t="str">
        <f t="shared" si="2016"/>
        <v>0.0000140438862037566-0.0000691430748243117i</v>
      </c>
      <c r="X3820" t="str">
        <f t="shared" si="2017"/>
        <v>0.0000141303930763359-0.0000691062879638801i</v>
      </c>
      <c r="Y3820" t="str">
        <f t="shared" si="2018"/>
        <v>0.009+1.18500874893407i</v>
      </c>
      <c r="Z3820" t="str">
        <f t="shared" si="2019"/>
        <v>-0.000815169980415293-0.000173151056965662i</v>
      </c>
      <c r="AA3820" t="str">
        <f t="shared" si="2020"/>
        <v>0.089874043480839-11.8142640855455i</v>
      </c>
      <c r="AB3820" t="str">
        <f t="shared" si="2021"/>
        <v>1.27270605558885+0.441839490225433i</v>
      </c>
      <c r="AC3820" t="str">
        <f t="shared" si="2022"/>
        <v>1.08135645239071-0.210592055188926i</v>
      </c>
      <c r="AD3820" t="str">
        <f t="shared" si="2023"/>
        <v>1.05728048807129+0.614500759347598i</v>
      </c>
      <c r="AE3820" t="str">
        <f t="shared" si="2024"/>
        <v>-0.000755461858767304-0.000683991805981276i</v>
      </c>
      <c r="AF3820" t="str">
        <f t="shared" si="2025"/>
        <v>-15.0864235674135-0.188782293214679i</v>
      </c>
      <c r="AG3820" t="str">
        <f t="shared" si="2026"/>
        <v>1.02662472469381-0.0450174628947866i</v>
      </c>
      <c r="AH3820" t="str">
        <f t="shared" si="2027"/>
        <v>0.0105088120852779+0.0106511052372974i</v>
      </c>
      <c r="AI3820">
        <f t="shared" si="2028"/>
        <v>-36.499824239567296</v>
      </c>
      <c r="AJ3820">
        <f t="shared" si="2029"/>
        <v>45.385288564735966</v>
      </c>
      <c r="AK3820"/>
      <c r="AL3820"/>
      <c r="AM3820"/>
      <c r="AN3820"/>
    </row>
    <row r="3821" spans="1:40" x14ac:dyDescent="0.25">
      <c r="A3821"/>
      <c r="B3821">
        <f t="shared" si="2030"/>
        <v>1887000</v>
      </c>
      <c r="C3821" s="186" t="str">
        <f t="shared" si="1998"/>
        <v>-2.14634206678541E-08+0.00129783918405828i</v>
      </c>
      <c r="D3821" s="158" t="str">
        <f t="shared" si="1999"/>
        <v>-5.95700612155885+0.00995010041111348i</v>
      </c>
      <c r="E3821" t="str">
        <f t="shared" si="2000"/>
        <v>2870</v>
      </c>
      <c r="F3821" t="str">
        <f t="shared" si="2001"/>
        <v>0.777000777000777</v>
      </c>
      <c r="G3821" t="str">
        <f t="shared" si="1996"/>
        <v>0.777000777000777</v>
      </c>
      <c r="H3821" t="str">
        <f t="shared" si="2002"/>
        <v>9.12942237897721+0.198632465595262i</v>
      </c>
      <c r="I3821" t="str">
        <f t="shared" si="2003"/>
        <v>7410.23167165492i</v>
      </c>
      <c r="J3821" t="str">
        <f t="shared" si="1997"/>
        <v>-46968.12923263+1602.66119320417i</v>
      </c>
      <c r="K3821" t="str">
        <f t="shared" si="2004"/>
        <v>0.00537726714998723-0.157588003933656i</v>
      </c>
      <c r="L3821" t="str">
        <f t="shared" si="2005"/>
        <v>0.000398952844477109-0.00979882486722849i</v>
      </c>
      <c r="M3821" t="str">
        <f t="shared" si="2006"/>
        <v>0.00577621999446434-0.167386828800884i</v>
      </c>
      <c r="N3821" t="str">
        <f t="shared" si="2007"/>
        <v>-8.36867464016619i</v>
      </c>
      <c r="O3821" t="str">
        <f t="shared" si="2008"/>
        <v>-0.492267651353636-0.870443886434258i</v>
      </c>
      <c r="P3821" t="str">
        <f t="shared" si="2009"/>
        <v>1.49226765135364+0.870443886434258i</v>
      </c>
      <c r="Q3821" t="str">
        <f t="shared" si="2010"/>
        <v>-1.49226765135364+7.49823075373193i</v>
      </c>
      <c r="R3821" t="str">
        <f t="shared" si="2011"/>
        <v>0.0735654800045632-0.213656673158985i</v>
      </c>
      <c r="S3821" t="str">
        <f t="shared" si="2012"/>
        <v>0.863837773660046i</v>
      </c>
      <c r="T3821" t="str">
        <f t="shared" si="2013"/>
        <v>0.18456470486927+0.0635486404653745i</v>
      </c>
      <c r="U3821" t="str">
        <f t="shared" si="2014"/>
        <v>0.00005-0.000127792185039501i</v>
      </c>
      <c r="V3821" t="str">
        <f t="shared" si="2015"/>
        <v>3.33333333333333E-06-0.000140571403543451i</v>
      </c>
      <c r="W3821" t="str">
        <f t="shared" si="2016"/>
        <v>0.0000140434466126429-0.0000691086449674176i</v>
      </c>
      <c r="X3821" t="str">
        <f t="shared" si="2017"/>
        <v>0.0000141298638815512-0.0000690718776890352i</v>
      </c>
      <c r="Y3821" t="str">
        <f t="shared" si="2018"/>
        <v>0.009+1.18563706746479i</v>
      </c>
      <c r="Z3821" t="str">
        <f t="shared" si="2019"/>
        <v>-0.000814332392654757-0.000173046668807786i</v>
      </c>
      <c r="AA3821" t="str">
        <f t="shared" si="2020"/>
        <v>0.0897788021873836-11.8080032307937i</v>
      </c>
      <c r="AB3821" t="str">
        <f t="shared" si="2021"/>
        <v>1.27494763541166+0.438985281353461i</v>
      </c>
      <c r="AC3821" t="str">
        <f t="shared" si="2022"/>
        <v>1.08084473215958-0.210873766019314i</v>
      </c>
      <c r="AD3821" t="str">
        <f t="shared" si="2023"/>
        <v>1.05999611687545+0.612956361605342i</v>
      </c>
      <c r="AE3821" t="str">
        <f t="shared" si="2024"/>
        <v>-0.000757119117559593-0.000682579017513519i</v>
      </c>
      <c r="AF3821" t="str">
        <f t="shared" si="2025"/>
        <v>-15.0864285005361-0.188682365184148i</v>
      </c>
      <c r="AG3821" t="str">
        <f t="shared" si="2026"/>
        <v>1.02654530028512-0.0451102936468168i</v>
      </c>
      <c r="AH3821" t="str">
        <f t="shared" si="2027"/>
        <v>0.0105341227006321+0.0106334634573033i</v>
      </c>
      <c r="AI3821">
        <f t="shared" si="2028"/>
        <v>-36.496777582218989</v>
      </c>
      <c r="AJ3821">
        <f t="shared" si="2029"/>
        <v>45.268890569854776</v>
      </c>
      <c r="AK3821"/>
      <c r="AL3821"/>
      <c r="AM3821"/>
      <c r="AN3821"/>
    </row>
    <row r="3822" spans="1:40" x14ac:dyDescent="0.25">
      <c r="A3822"/>
      <c r="B3822">
        <f t="shared" si="2030"/>
        <v>1888000</v>
      </c>
      <c r="C3822" s="186" t="str">
        <f t="shared" si="1998"/>
        <v>-2.14406900147889E-08+0.00129715176923658i</v>
      </c>
      <c r="D3822" s="158" t="str">
        <f t="shared" si="1999"/>
        <v>-5.95700612138458+0.00994483023081378i</v>
      </c>
      <c r="E3822" t="str">
        <f t="shared" si="2000"/>
        <v>2870</v>
      </c>
      <c r="F3822" t="str">
        <f t="shared" si="2001"/>
        <v>0.777000777000777</v>
      </c>
      <c r="G3822" t="str">
        <f t="shared" si="1996"/>
        <v>0.777000777000777</v>
      </c>
      <c r="H3822" t="str">
        <f t="shared" si="2002"/>
        <v>9.12942730444323+0.198527373057023i</v>
      </c>
      <c r="I3822" t="str">
        <f t="shared" si="2003"/>
        <v>7414.15866247191i</v>
      </c>
      <c r="J3822" t="str">
        <f t="shared" si="1997"/>
        <v>-47017.9242243448+1603.5105102117i</v>
      </c>
      <c r="K3822" t="str">
        <f t="shared" si="2004"/>
        <v>0.00537157877486248-0.15750472615751i</v>
      </c>
      <c r="L3822" t="str">
        <f t="shared" si="2005"/>
        <v>0.000398531035336147-0.00979365197627573i</v>
      </c>
      <c r="M3822" t="str">
        <f t="shared" si="2006"/>
        <v>0.00577010981019863-0.167298378133786i</v>
      </c>
      <c r="N3822" t="str">
        <f t="shared" si="2007"/>
        <v>-8.37310954988541i</v>
      </c>
      <c r="O3822" t="str">
        <f t="shared" si="2008"/>
        <v>-0.496123137694599-0.868252170883589i</v>
      </c>
      <c r="P3822" t="str">
        <f t="shared" si="2009"/>
        <v>1.4961231376946+0.868252170883589i</v>
      </c>
      <c r="Q3822" t="str">
        <f t="shared" si="2010"/>
        <v>-1.4961231376946+7.50485737900182i</v>
      </c>
      <c r="R3822" t="str">
        <f t="shared" si="2011"/>
        <v>0.0730469875683505-0.213916180529473i</v>
      </c>
      <c r="S3822" t="str">
        <f t="shared" si="2012"/>
        <v>0.864295557323883i</v>
      </c>
      <c r="T3822" t="str">
        <f t="shared" si="2013"/>
        <v>0.184886804471317+0.0631341868312182i</v>
      </c>
      <c r="U3822" t="str">
        <f t="shared" si="2014"/>
        <v>0.00005-0.000127724498500815i</v>
      </c>
      <c r="V3822" t="str">
        <f t="shared" si="2015"/>
        <v>3.33333333333333E-06-0.000140496948350896i</v>
      </c>
      <c r="W3822" t="str">
        <f t="shared" si="2016"/>
        <v>0.0000140430068239321-0.0000690742525765749i</v>
      </c>
      <c r="X3822" t="str">
        <f t="shared" si="2017"/>
        <v>0.0000141293346316982-0.0000690375048593794i</v>
      </c>
      <c r="Y3822" t="str">
        <f t="shared" si="2018"/>
        <v>0.009+1.18626538599551i</v>
      </c>
      <c r="Z3822" t="str">
        <f t="shared" si="2019"/>
        <v>-0.00081349613332722-0.000172942400694321i</v>
      </c>
      <c r="AA3822" t="str">
        <f t="shared" si="2020"/>
        <v>0.0896837122039842-11.801749008275i</v>
      </c>
      <c r="AB3822" t="str">
        <f t="shared" si="2021"/>
        <v>1.27717265522944+0.436122292564626i</v>
      </c>
      <c r="AC3822" t="str">
        <f t="shared" si="2022"/>
        <v>1.08033197868131-0.211152440297933i</v>
      </c>
      <c r="AD3822" t="str">
        <f t="shared" si="2023"/>
        <v>1.06270486019476+0.611400041973644i</v>
      </c>
      <c r="AE3822" t="str">
        <f t="shared" si="2024"/>
        <v>-0.000758769303592949-0.000681158299813261i</v>
      </c>
      <c r="AF3822" t="str">
        <f t="shared" si="2025"/>
        <v>-15.0864334258278-0.188582542826209i</v>
      </c>
      <c r="AG3822" t="str">
        <f t="shared" si="2026"/>
        <v>1.02646544770422-0.0452027351242417i</v>
      </c>
      <c r="AH3822" t="str">
        <f t="shared" si="2027"/>
        <v>0.010559351284512+0.010615702234149i</v>
      </c>
      <c r="AI3822">
        <f t="shared" si="2028"/>
        <v>-36.493778867048078</v>
      </c>
      <c r="AJ3822">
        <f t="shared" si="2029"/>
        <v>45.152474890378315</v>
      </c>
      <c r="AK3822"/>
      <c r="AL3822"/>
      <c r="AM3822"/>
      <c r="AN3822"/>
    </row>
    <row r="3823" spans="1:40" x14ac:dyDescent="0.25">
      <c r="A3823"/>
      <c r="B3823">
        <f t="shared" si="2030"/>
        <v>1889000</v>
      </c>
      <c r="C3823" s="186" t="str">
        <f t="shared" si="1998"/>
        <v>-2.14179954516698E-08+0.00129646508222307i</v>
      </c>
      <c r="D3823" s="158" t="str">
        <f t="shared" si="1999"/>
        <v>-5.95700612121059+0.00993956563037687i</v>
      </c>
      <c r="E3823" t="str">
        <f t="shared" si="2000"/>
        <v>2870</v>
      </c>
      <c r="F3823" t="str">
        <f t="shared" si="2001"/>
        <v>0.777000777000777</v>
      </c>
      <c r="G3823" t="str">
        <f t="shared" si="1996"/>
        <v>0.777000777000777</v>
      </c>
      <c r="H3823" t="str">
        <f t="shared" si="2002"/>
        <v>9.1294322220947+0.1984223916038i</v>
      </c>
      <c r="I3823" t="str">
        <f t="shared" si="2003"/>
        <v>7418.0856532889i</v>
      </c>
      <c r="J3823" t="str">
        <f t="shared" si="1997"/>
        <v>-47067.7455975121+1604.35982721923i</v>
      </c>
      <c r="K3823" t="str">
        <f t="shared" si="2004"/>
        <v>0.00536589941782554-0.157421536250882i</v>
      </c>
      <c r="L3823" t="str">
        <f t="shared" si="2005"/>
        <v>0.000398109894435584-0.00978848453500129i</v>
      </c>
      <c r="M3823" t="str">
        <f t="shared" si="2006"/>
        <v>0.00576400931226112-0.167210020785883i</v>
      </c>
      <c r="N3823" t="str">
        <f t="shared" si="2007"/>
        <v>-8.37754445960463i</v>
      </c>
      <c r="O3823" t="str">
        <f t="shared" si="2008"/>
        <v>-0.499968866091222-0.866043378208885i</v>
      </c>
      <c r="P3823" t="str">
        <f t="shared" si="2009"/>
        <v>1.49996886609122+0.866043378208885i</v>
      </c>
      <c r="Q3823" t="str">
        <f t="shared" si="2010"/>
        <v>-1.49996886609122+7.51150108139575i</v>
      </c>
      <c r="R3823" t="str">
        <f t="shared" si="2011"/>
        <v>0.0725275925995512-0.214172637331787i</v>
      </c>
      <c r="S3823" t="str">
        <f t="shared" si="2012"/>
        <v>0.864753340987718i</v>
      </c>
      <c r="T3823" t="str">
        <f t="shared" si="2013"/>
        <v>0.185206503680814+0.062718478014258i</v>
      </c>
      <c r="U3823" t="str">
        <f t="shared" si="2014"/>
        <v>0.00005-0.000127656883626013i</v>
      </c>
      <c r="V3823" t="str">
        <f t="shared" si="2015"/>
        <v>3.33333333333333E-06-0.000140422571988614i</v>
      </c>
      <c r="W3823" t="str">
        <f t="shared" si="2016"/>
        <v>0.0000140425668376763-0.0000690398975920214i</v>
      </c>
      <c r="X3823" t="str">
        <f t="shared" si="2017"/>
        <v>0.0000141288053265272-0.0000690031694151844i</v>
      </c>
      <c r="Y3823" t="str">
        <f t="shared" si="2018"/>
        <v>0.009+1.18689370452622i</v>
      </c>
      <c r="Z3823" t="str">
        <f t="shared" si="2019"/>
        <v>-0.000812661199619665-0.000172838252410265i</v>
      </c>
      <c r="AA3823" t="str">
        <f t="shared" si="2020"/>
        <v>0.0895887732102921-11.7955014074569i</v>
      </c>
      <c r="AB3823" t="str">
        <f t="shared" si="2021"/>
        <v>1.27938109346513+0.433250633145353i</v>
      </c>
      <c r="AC3823" t="str">
        <f t="shared" si="2022"/>
        <v>1.0798182119104-0.211428078547377i</v>
      </c>
      <c r="AD3823" t="str">
        <f t="shared" si="2023"/>
        <v>1.06540666612848+0.609831831111129i</v>
      </c>
      <c r="AE3823" t="str">
        <f t="shared" si="2024"/>
        <v>-0.000760412391425358-0.000679729693716919i</v>
      </c>
      <c r="AF3823" t="str">
        <f t="shared" si="2025"/>
        <v>-15.0864383433053-0.188482825973423i</v>
      </c>
      <c r="AG3823" t="str">
        <f t="shared" si="2026"/>
        <v>1.02638516892811-0.0452947857140714i</v>
      </c>
      <c r="AH3823" t="str">
        <f t="shared" si="2027"/>
        <v>0.0105844974547716+0.0105978220108928i</v>
      </c>
      <c r="AI3823">
        <f t="shared" si="2028"/>
        <v>-36.490827965055217</v>
      </c>
      <c r="AJ3823">
        <f t="shared" si="2029"/>
        <v>45.036041413225377</v>
      </c>
      <c r="AK3823"/>
      <c r="AL3823"/>
      <c r="AM3823"/>
      <c r="AN3823"/>
    </row>
    <row r="3824" spans="1:40" x14ac:dyDescent="0.25">
      <c r="A3824"/>
      <c r="B3824">
        <f t="shared" si="2030"/>
        <v>1890000</v>
      </c>
      <c r="C3824" s="186" t="str">
        <f t="shared" si="1998"/>
        <v>-2.13953369021361E-08+0.00129577912186248i</v>
      </c>
      <c r="D3824" s="158" t="str">
        <f t="shared" si="1999"/>
        <v>-5.95700612103688+0.00993430660094568i</v>
      </c>
      <c r="E3824" t="str">
        <f t="shared" si="2000"/>
        <v>2870</v>
      </c>
      <c r="F3824" t="str">
        <f t="shared" si="2001"/>
        <v>0.777000777000777</v>
      </c>
      <c r="G3824" t="str">
        <f t="shared" si="1996"/>
        <v>0.777000777000777</v>
      </c>
      <c r="H3824" t="str">
        <f t="shared" si="2002"/>
        <v>9.12943713194813+0.198317521059655i</v>
      </c>
      <c r="I3824" t="str">
        <f t="shared" si="2003"/>
        <v>7422.01264410589i</v>
      </c>
      <c r="J3824" t="str">
        <f t="shared" si="1997"/>
        <v>-47117.593352132+1605.20914422676i</v>
      </c>
      <c r="K3824" t="str">
        <f t="shared" si="2004"/>
        <v>0.00536022905983106-0.157338434074933i</v>
      </c>
      <c r="L3824" t="str">
        <f t="shared" si="2005"/>
        <v>0.000397689420365417-0.0097833225348122i</v>
      </c>
      <c r="M3824" t="str">
        <f t="shared" si="2006"/>
        <v>0.00575791848019648-0.167121756609745i</v>
      </c>
      <c r="N3824" t="str">
        <f t="shared" si="2007"/>
        <v>-8.38197936932385i</v>
      </c>
      <c r="O3824" t="str">
        <f t="shared" si="2008"/>
        <v>-0.503804760904207-0.863817551853547i</v>
      </c>
      <c r="P3824" t="str">
        <f t="shared" si="2009"/>
        <v>1.50380476090421+0.863817551853547i</v>
      </c>
      <c r="Q3824" t="str">
        <f t="shared" si="2010"/>
        <v>-1.50380476090421+7.5181618174703i</v>
      </c>
      <c r="R3824" t="str">
        <f t="shared" si="2011"/>
        <v>0.0720073147880715-0.214426044935127i</v>
      </c>
      <c r="S3824" t="str">
        <f t="shared" si="2012"/>
        <v>0.865211124651555i</v>
      </c>
      <c r="T3824" t="str">
        <f t="shared" si="2013"/>
        <v>0.185523799492906+0.0623015298109259i</v>
      </c>
      <c r="U3824" t="str">
        <f t="shared" si="2014"/>
        <v>0.00005-0.000127589340301343i</v>
      </c>
      <c r="V3824" t="str">
        <f t="shared" si="2015"/>
        <v>3.33333333333333E-06-0.000140348274331477i</v>
      </c>
      <c r="W3824" t="str">
        <f t="shared" si="2016"/>
        <v>0.0000140421266539275-0.0000690055799541198i</v>
      </c>
      <c r="X3824" t="str">
        <f t="shared" si="2017"/>
        <v>0.0000141282759657895-0.0000689688712968466i</v>
      </c>
      <c r="Y3824" t="str">
        <f t="shared" si="2018"/>
        <v>0.009+1.18752202305694i</v>
      </c>
      <c r="Z3824" t="str">
        <f t="shared" si="2019"/>
        <v>-0.000811827588726462-0.000172734223741139i</v>
      </c>
      <c r="AA3824" t="str">
        <f t="shared" si="2020"/>
        <v>0.0894939848867981-11.7892604178285i</v>
      </c>
      <c r="AB3824" t="str">
        <f t="shared" si="2021"/>
        <v>1.28157292936159+0.430370412215225i</v>
      </c>
      <c r="AC3824" t="str">
        <f t="shared" si="2022"/>
        <v>1.07930345173596-0.211700681428582i</v>
      </c>
      <c r="AD3824" t="str">
        <f t="shared" si="2023"/>
        <v>1.06810148291181+0.60825175989814i</v>
      </c>
      <c r="AE3824" t="str">
        <f t="shared" si="2024"/>
        <v>-0.000762048355802267-0.000678293240104266i</v>
      </c>
      <c r="AF3824" t="str">
        <f t="shared" si="2025"/>
        <v>-15.086443252985-0.188383214458709i</v>
      </c>
      <c r="AG3824" t="str">
        <f t="shared" si="2026"/>
        <v>1.02630446593914-0.0453864438124885i</v>
      </c>
      <c r="AH3824" t="str">
        <f t="shared" si="2027"/>
        <v>0.0106095608307911+0.0105798232312487i</v>
      </c>
      <c r="AI3824">
        <f t="shared" si="2028"/>
        <v>-36.487924748422216</v>
      </c>
      <c r="AJ3824">
        <f t="shared" si="2029"/>
        <v>44.919590025692926</v>
      </c>
      <c r="AK3824"/>
      <c r="AL3824"/>
      <c r="AM3824"/>
      <c r="AN3824"/>
    </row>
    <row r="3825" spans="1:40" x14ac:dyDescent="0.25">
      <c r="A3825"/>
      <c r="B3825">
        <f t="shared" si="2030"/>
        <v>1891000</v>
      </c>
      <c r="C3825" s="186" t="str">
        <f t="shared" si="1998"/>
        <v>-2.13727142900288E-08+0.00129509388700201i</v>
      </c>
      <c r="D3825" s="158" t="str">
        <f t="shared" si="1999"/>
        <v>-5.95700612086343+0.00992905313368208i</v>
      </c>
      <c r="E3825" t="str">
        <f t="shared" si="2000"/>
        <v>2870</v>
      </c>
      <c r="F3825" t="str">
        <f t="shared" si="2001"/>
        <v>0.777000777000777</v>
      </c>
      <c r="G3825" t="str">
        <f t="shared" si="1996"/>
        <v>0.777000777000777</v>
      </c>
      <c r="H3825" t="str">
        <f t="shared" si="2002"/>
        <v>9.12944203401997+0.19821276124902i</v>
      </c>
      <c r="I3825" t="str">
        <f t="shared" si="2003"/>
        <v>7425.93963492287i</v>
      </c>
      <c r="J3825" t="str">
        <f t="shared" si="1997"/>
        <v>-47167.4674882044+1606.05846123428i</v>
      </c>
      <c r="K3825" t="str">
        <f t="shared" si="2004"/>
        <v>0.00535456768188397-0.157255419491115i</v>
      </c>
      <c r="L3825" t="str">
        <f t="shared" si="2005"/>
        <v>0.000397269611719359-0.00977816596713347i</v>
      </c>
      <c r="M3825" t="str">
        <f t="shared" si="2006"/>
        <v>0.00575183729360333-0.167033585458248i</v>
      </c>
      <c r="N3825" t="str">
        <f t="shared" si="2007"/>
        <v>-8.38641427904307i</v>
      </c>
      <c r="O3825" t="str">
        <f t="shared" si="2008"/>
        <v>-0.507630746687674-0.861574735595998i</v>
      </c>
      <c r="P3825" t="str">
        <f t="shared" si="2009"/>
        <v>1.50763074668767+0.861574735595998i</v>
      </c>
      <c r="Q3825" t="str">
        <f t="shared" si="2010"/>
        <v>-1.50763074668767+7.52483954344707i</v>
      </c>
      <c r="R3825" t="str">
        <f t="shared" si="2011"/>
        <v>0.0714861737531793-0.214676404842118i</v>
      </c>
      <c r="S3825" t="str">
        <f t="shared" si="2012"/>
        <v>0.865668908315392i</v>
      </c>
      <c r="T3825" t="str">
        <f t="shared" si="2013"/>
        <v>0.185838689020749+0.0618833579925592i</v>
      </c>
      <c r="U3825" t="str">
        <f t="shared" si="2014"/>
        <v>0.0000500000000000001-0.000127521868413294i</v>
      </c>
      <c r="V3825" t="str">
        <f t="shared" si="2015"/>
        <v>3.33333333333333E-06-0.000140274055254623i</v>
      </c>
      <c r="W3825" t="str">
        <f t="shared" si="2016"/>
        <v>0.0000140416862727378-0.0000689712996033603i</v>
      </c>
      <c r="X3825" t="str">
        <f t="shared" si="2017"/>
        <v>0.000014127746549237-0.0000689346104448894i</v>
      </c>
      <c r="Y3825" t="str">
        <f t="shared" si="2018"/>
        <v>0.009+1.18815034158766i</v>
      </c>
      <c r="Z3825" t="str">
        <f t="shared" si="2019"/>
        <v>-0.00081099529784944-0.000172630314472986i</v>
      </c>
      <c r="AA3825" t="str">
        <f t="shared" si="2020"/>
        <v>0.0893993469148456-11.7830260289016i</v>
      </c>
      <c r="AB3825" t="str">
        <f t="shared" si="2021"/>
        <v>1.28374814297691+0.427481738720474i</v>
      </c>
      <c r="AC3825" t="str">
        <f t="shared" si="2022"/>
        <v>1.07878771798078-0.211970249739694i</v>
      </c>
      <c r="AD3825" t="str">
        <f t="shared" si="2023"/>
        <v>1.0707892589168+0.606659859436136i</v>
      </c>
      <c r="AE3825" t="str">
        <f t="shared" si="2024"/>
        <v>-0.000763677171656617-0.000676848979897814i</v>
      </c>
      <c r="AF3825" t="str">
        <f t="shared" si="2025"/>
        <v>-15.0864481548834-0.188283708115338i</v>
      </c>
      <c r="AG3825" t="str">
        <f t="shared" si="2026"/>
        <v>1.02622334072498-0.0454777078248678i</v>
      </c>
      <c r="AH3825" t="str">
        <f t="shared" si="2027"/>
        <v>0.0106345410334778+0.0105617063395885i</v>
      </c>
      <c r="AI3825">
        <f t="shared" si="2028"/>
        <v>-36.485069090501597</v>
      </c>
      <c r="AJ3825">
        <f t="shared" si="2029"/>
        <v>44.803120615459974</v>
      </c>
      <c r="AK3825"/>
      <c r="AL3825"/>
      <c r="AM3825"/>
      <c r="AN3825"/>
    </row>
    <row r="3826" spans="1:40" x14ac:dyDescent="0.25">
      <c r="A3826"/>
      <c r="B3826">
        <f t="shared" si="2030"/>
        <v>1892000</v>
      </c>
      <c r="C3826" s="186" t="str">
        <f t="shared" si="1998"/>
        <v>-2.13501275393902E-08+0.00129440937649127i</v>
      </c>
      <c r="D3826" s="158" t="str">
        <f t="shared" si="1999"/>
        <v>-5.95700612069027+0.00992380521976641i</v>
      </c>
      <c r="E3826" t="str">
        <f t="shared" si="2000"/>
        <v>2870</v>
      </c>
      <c r="F3826" t="str">
        <f t="shared" si="2001"/>
        <v>0.777000777000777</v>
      </c>
      <c r="G3826" t="str">
        <f t="shared" si="1996"/>
        <v>0.777000777000777</v>
      </c>
      <c r="H3826" t="str">
        <f t="shared" si="2002"/>
        <v>9.12944692832671+0.198108111996698i</v>
      </c>
      <c r="I3826" t="str">
        <f t="shared" si="2003"/>
        <v>7429.86662573986i</v>
      </c>
      <c r="J3826" t="str">
        <f t="shared" si="1997"/>
        <v>-47217.3680057294+1606.90777824181i</v>
      </c>
      <c r="K3826" t="str">
        <f t="shared" si="2004"/>
        <v>0.0053489152650393-0.157172492361175i</v>
      </c>
      <c r="L3826" t="str">
        <f t="shared" si="2005"/>
        <v>0.000396850467094833-0.00977301482340823i</v>
      </c>
      <c r="M3826" t="str">
        <f t="shared" si="2006"/>
        <v>0.00574576573213413-0.166945507184583i</v>
      </c>
      <c r="N3826" t="str">
        <f t="shared" si="2007"/>
        <v>-8.39084918876229i</v>
      </c>
      <c r="O3826" t="str">
        <f t="shared" si="2008"/>
        <v>-0.511446748190634-0.85931497354883i</v>
      </c>
      <c r="P3826" t="str">
        <f t="shared" si="2009"/>
        <v>1.51144674819063+0.85931497354883i</v>
      </c>
      <c r="Q3826" t="str">
        <f t="shared" si="2010"/>
        <v>-1.51144674819063+7.53153421521346i</v>
      </c>
      <c r="R3826" t="str">
        <f t="shared" si="2011"/>
        <v>0.0709641890426134-0.214923718687667i</v>
      </c>
      <c r="S3826" t="str">
        <f t="shared" si="2012"/>
        <v>0.866126691979229i</v>
      </c>
      <c r="T3826" t="str">
        <f t="shared" si="2013"/>
        <v>0.186151169494823+0.0614639783044674i</v>
      </c>
      <c r="U3826" t="str">
        <f t="shared" si="2014"/>
        <v>0.0000500000000000001-0.000127454467848593i</v>
      </c>
      <c r="V3826" t="str">
        <f t="shared" si="2015"/>
        <v>3.33333333333333E-06-0.000140199914633453i</v>
      </c>
      <c r="W3826" t="str">
        <f t="shared" si="2016"/>
        <v>0.0000140412456941593-0.0000689370564803576i</v>
      </c>
      <c r="X3826" t="str">
        <f t="shared" si="2017"/>
        <v>0.0000141272170766224-0.0000689003867999609i</v>
      </c>
      <c r="Y3826" t="str">
        <f t="shared" si="2018"/>
        <v>0.009+1.18877866011838i</v>
      </c>
      <c r="Z3826" t="str">
        <f t="shared" si="2019"/>
        <v>-0.000810164324197796-0.000172526524392362i</v>
      </c>
      <c r="AA3826" t="str">
        <f t="shared" si="2020"/>
        <v>0.089304858976615-11.7767982302099i</v>
      </c>
      <c r="AB3826" t="str">
        <f t="shared" si="2021"/>
        <v>1.28590671517962+0.424584721427536i</v>
      </c>
      <c r="AC3826" t="str">
        <f t="shared" si="2022"/>
        <v>1.07827103040035-0.212236784414957i</v>
      </c>
      <c r="AD3826" t="str">
        <f t="shared" si="2023"/>
        <v>1.07346994265324+0.60505616104713i</v>
      </c>
      <c r="AE3826" t="str">
        <f t="shared" si="2024"/>
        <v>-0.000765298814108663-0.000675396954062094i</v>
      </c>
      <c r="AF3826" t="str">
        <f t="shared" si="2025"/>
        <v>-15.086453049017-0.188184306776932i</v>
      </c>
      <c r="AG3826" t="str">
        <f t="shared" si="2026"/>
        <v>1.02614179527856-0.0455685761657868i</v>
      </c>
      <c r="AH3826" t="str">
        <f t="shared" si="2027"/>
        <v>0.0106594376852649+0.0105434717809399i</v>
      </c>
      <c r="AI3826">
        <f t="shared" si="2028"/>
        <v>-36.482260865808847</v>
      </c>
      <c r="AJ3826">
        <f t="shared" si="2029"/>
        <v>44.686633070586375</v>
      </c>
      <c r="AK3826"/>
      <c r="AL3826"/>
      <c r="AM3826"/>
      <c r="AN3826"/>
    </row>
    <row r="3827" spans="1:40" x14ac:dyDescent="0.25">
      <c r="A3827"/>
      <c r="B3827">
        <f t="shared" si="2030"/>
        <v>1893000</v>
      </c>
      <c r="C3827" s="186" t="str">
        <f t="shared" si="1998"/>
        <v>-2.13275765744638E-08+0.00129372558918236i</v>
      </c>
      <c r="D3827" s="158" t="str">
        <f t="shared" si="1999"/>
        <v>-5.95700612051738+0.0099185628503981i</v>
      </c>
      <c r="E3827" t="str">
        <f t="shared" si="2000"/>
        <v>2870</v>
      </c>
      <c r="F3827" t="str">
        <f t="shared" si="2001"/>
        <v>0.777000777000777</v>
      </c>
      <c r="G3827" t="str">
        <f t="shared" si="1996"/>
        <v>0.777000777000777</v>
      </c>
      <c r="H3827" t="str">
        <f t="shared" si="2002"/>
        <v>9.1294518148847+0.19800357312786i</v>
      </c>
      <c r="I3827" t="str">
        <f t="shared" si="2003"/>
        <v>7433.79361655685i</v>
      </c>
      <c r="J3827" t="str">
        <f t="shared" si="1997"/>
        <v>-47267.294904707+1607.75709524934i</v>
      </c>
      <c r="K3827" t="str">
        <f t="shared" si="2004"/>
        <v>0.00534327179040194-0.157089652547148i</v>
      </c>
      <c r="L3827" t="str">
        <f t="shared" si="2005"/>
        <v>0.000396431985092945-0.0097678690950974i</v>
      </c>
      <c r="M3827" t="str">
        <f t="shared" si="2006"/>
        <v>0.00573970377549488-0.166857521642245i</v>
      </c>
      <c r="N3827" t="str">
        <f t="shared" si="2007"/>
        <v>-8.39528409848151i</v>
      </c>
      <c r="O3827" t="str">
        <f t="shared" si="2008"/>
        <v>-0.515252690358472-0.857038310157928i</v>
      </c>
      <c r="P3827" t="str">
        <f t="shared" si="2009"/>
        <v>1.51525269035847+0.857038310157928i</v>
      </c>
      <c r="Q3827" t="str">
        <f t="shared" si="2010"/>
        <v>-1.51525269035847+7.53824578832358i</v>
      </c>
      <c r="R3827" t="str">
        <f t="shared" si="2011"/>
        <v>0.0704413801317136-0.215167988237795i</v>
      </c>
      <c r="S3827" t="str">
        <f t="shared" si="2012"/>
        <v>0.866584475643066i</v>
      </c>
      <c r="T3827" t="str">
        <f t="shared" si="2013"/>
        <v>0.186461238262223+0.0610434064650149i</v>
      </c>
      <c r="U3827" t="str">
        <f t="shared" si="2014"/>
        <v>0.0000500000000000001-0.000127387138494209i</v>
      </c>
      <c r="V3827" t="str">
        <f t="shared" si="2015"/>
        <v>3.33333333333333E-06-0.00014012585234363i</v>
      </c>
      <c r="W3827" t="str">
        <f t="shared" si="2016"/>
        <v>0.0000140408049182439-0.0000689028505258526i</v>
      </c>
      <c r="X3827" t="str">
        <f t="shared" si="2017"/>
        <v>0.0000141266875476992-0.0000688662003028354i</v>
      </c>
      <c r="Y3827" t="str">
        <f t="shared" si="2018"/>
        <v>0.009+1.1894069786491i</v>
      </c>
      <c r="Z3827" t="str">
        <f t="shared" si="2019"/>
        <v>-0.000809334664988112-0.000172422853286342i</v>
      </c>
      <c r="AA3827" t="str">
        <f t="shared" si="2020"/>
        <v>0.0892105207551295-11.7705770113095i</v>
      </c>
      <c r="AB3827" t="str">
        <f t="shared" si="2021"/>
        <v>1.28804862764383+0.421679468916713i</v>
      </c>
      <c r="AC3827" t="str">
        <f t="shared" si="2022"/>
        <v>1.07775340868197-0.212500286523554i</v>
      </c>
      <c r="AD3827" t="str">
        <f t="shared" si="2023"/>
        <v>1.07614348276961+0.603440696273059i</v>
      </c>
      <c r="AE3827" t="str">
        <f t="shared" si="2024"/>
        <v>-0.000766913258465986-0.00067393720360299i</v>
      </c>
      <c r="AF3827" t="str">
        <f t="shared" si="2025"/>
        <v>-15.0864579354021-0.188085010277462i</v>
      </c>
      <c r="AG3827" t="str">
        <f t="shared" si="2026"/>
        <v>1.02605983159804-0.0456590472590449i</v>
      </c>
      <c r="AH3827" t="str">
        <f t="shared" si="2027"/>
        <v>0.0106842504101122+0.0105251200009874i</v>
      </c>
      <c r="AI3827">
        <f t="shared" si="2028"/>
        <v>-36.479499950012773</v>
      </c>
      <c r="AJ3827">
        <f t="shared" si="2029"/>
        <v>44.57012727951431</v>
      </c>
      <c r="AK3827"/>
      <c r="AL3827"/>
      <c r="AM3827"/>
      <c r="AN3827"/>
    </row>
    <row r="3828" spans="1:40" x14ac:dyDescent="0.25">
      <c r="A3828"/>
      <c r="B3828">
        <f t="shared" si="2030"/>
        <v>1894000</v>
      </c>
      <c r="C3828" s="186" t="str">
        <f t="shared" si="1998"/>
        <v>-2.13050613196924E-08+0.00129304252392973i</v>
      </c>
      <c r="D3828" s="158" t="str">
        <f t="shared" si="1999"/>
        <v>-5.95700612034476+0.0099133260167946i</v>
      </c>
      <c r="E3828" t="str">
        <f t="shared" si="2000"/>
        <v>2870</v>
      </c>
      <c r="F3828" t="str">
        <f t="shared" si="2001"/>
        <v>0.777000777000777</v>
      </c>
      <c r="G3828" t="str">
        <f t="shared" si="1996"/>
        <v>0.777000777000777</v>
      </c>
      <c r="H3828" t="str">
        <f t="shared" si="2002"/>
        <v>9.12945669371028+0.197899144468045i</v>
      </c>
      <c r="I3828" t="str">
        <f t="shared" si="2003"/>
        <v>7437.72060737384i</v>
      </c>
      <c r="J3828" t="str">
        <f t="shared" si="1997"/>
        <v>-47317.2481851372+1608.60641225687i</v>
      </c>
      <c r="K3828" t="str">
        <f t="shared" si="2004"/>
        <v>0.00533763723912655-0.157006899911357i</v>
      </c>
      <c r="L3828" t="str">
        <f t="shared" si="2005"/>
        <v>0.000396014164318482-0.00976272877367984i</v>
      </c>
      <c r="M3828" t="str">
        <f t="shared" si="2006"/>
        <v>0.00573365140344503-0.166769628685037i</v>
      </c>
      <c r="N3828" t="str">
        <f t="shared" si="2007"/>
        <v>-8.39971900820073i</v>
      </c>
      <c r="O3828" t="str">
        <f t="shared" si="2008"/>
        <v>-0.519048498334429-0.854744790201599i</v>
      </c>
      <c r="P3828" t="str">
        <f t="shared" si="2009"/>
        <v>1.51904849833443+0.854744790201599i</v>
      </c>
      <c r="Q3828" t="str">
        <f t="shared" si="2010"/>
        <v>-1.51904849833443+7.54497421799913i</v>
      </c>
      <c r="R3828" t="str">
        <f t="shared" si="2011"/>
        <v>0.0699177664225635-0.215409215388483i</v>
      </c>
      <c r="S3828" t="str">
        <f t="shared" si="2012"/>
        <v>0.867042259306903i</v>
      </c>
      <c r="T3828" t="str">
        <f t="shared" si="2013"/>
        <v>0.186768892785958+0.0606216581647118i</v>
      </c>
      <c r="U3828" t="str">
        <f t="shared" si="2014"/>
        <v>0.0000500000000000001-0.000127319880237349i</v>
      </c>
      <c r="V3828" t="str">
        <f t="shared" si="2015"/>
        <v>3.33333333333333E-06-0.000140051868261084i</v>
      </c>
      <c r="W3828" t="str">
        <f t="shared" si="2016"/>
        <v>0.000014040363945044-0.0000688686816807115i</v>
      </c>
      <c r="X3828" t="str">
        <f t="shared" si="2017"/>
        <v>0.000014126157962222-0.0000688320508944125i</v>
      </c>
      <c r="Y3828" t="str">
        <f t="shared" si="2018"/>
        <v>0.009+1.19003529717981i</v>
      </c>
      <c r="Z3828" t="str">
        <f t="shared" si="2019"/>
        <v>-0.000808506317444328-0.000172319300942523i</v>
      </c>
      <c r="AA3828" t="str">
        <f t="shared" si="2020"/>
        <v>0.0891163319342486-11.7643623617784i</v>
      </c>
      <c r="AB3828" t="str">
        <f t="shared" si="2021"/>
        <v>1.29017386284434+0.418766089575895i</v>
      </c>
      <c r="AC3828" t="str">
        <f t="shared" si="2022"/>
        <v>1.07723487244384-0.212760757268478i</v>
      </c>
      <c r="AD3828" t="str">
        <f t="shared" si="2023"/>
        <v>1.07880982805388+0.60181349687518i</v>
      </c>
      <c r="AE3828" t="str">
        <f t="shared" si="2024"/>
        <v>-0.000768520480223282-0.000672469769567011i</v>
      </c>
      <c r="AF3828" t="str">
        <f t="shared" si="2025"/>
        <v>-15.086462814055-0.18798581845125i</v>
      </c>
      <c r="AG3828" t="str">
        <f t="shared" si="2026"/>
        <v>1.02597745168677-0.0457491195376716i</v>
      </c>
      <c r="AH3828" t="str">
        <f t="shared" si="2027"/>
        <v>0.0107089788335036+0.0105066514460705i</v>
      </c>
      <c r="AI3828">
        <f t="shared" si="2028"/>
        <v>-36.476786219928442</v>
      </c>
      <c r="AJ3828">
        <f t="shared" si="2029"/>
        <v>44.453603131070999</v>
      </c>
      <c r="AK3828"/>
      <c r="AL3828"/>
      <c r="AM3828"/>
      <c r="AN3828"/>
    </row>
    <row r="3829" spans="1:40" x14ac:dyDescent="0.25">
      <c r="A3829"/>
      <c r="B3829">
        <f t="shared" si="2030"/>
        <v>1895000</v>
      </c>
      <c r="C3829" s="186" t="str">
        <f t="shared" si="1998"/>
        <v>-2.12825816997181E-08+0.0012923601795903i</v>
      </c>
      <c r="D3829" s="158" t="str">
        <f t="shared" si="1999"/>
        <v>-5.95700612017242+0.00990809471019231i</v>
      </c>
      <c r="E3829" t="str">
        <f t="shared" si="2000"/>
        <v>2870</v>
      </c>
      <c r="F3829" t="str">
        <f t="shared" si="2001"/>
        <v>0.777000777000777</v>
      </c>
      <c r="G3829" t="str">
        <f t="shared" si="1996"/>
        <v>0.777000777000777</v>
      </c>
      <c r="H3829" t="str">
        <f t="shared" si="2002"/>
        <v>9.12946156481977+0.197794825843161i</v>
      </c>
      <c r="I3829" t="str">
        <f t="shared" si="2003"/>
        <v>7441.64759819082i</v>
      </c>
      <c r="J3829" t="str">
        <f t="shared" si="1997"/>
        <v>-47367.2278470199+1609.45572926439i</v>
      </c>
      <c r="K3829" t="str">
        <f t="shared" si="2004"/>
        <v>0.00533201159241739-0.156924234316418i</v>
      </c>
      <c r="L3829" t="str">
        <f t="shared" si="2005"/>
        <v>0.000395597003379903-0.00975759385065224i</v>
      </c>
      <c r="M3829" t="str">
        <f t="shared" si="2006"/>
        <v>0.00572760859579729-0.16668182816707i</v>
      </c>
      <c r="N3829" t="str">
        <f t="shared" si="2007"/>
        <v>-8.40415391791995i</v>
      </c>
      <c r="O3829" t="str">
        <f t="shared" si="2008"/>
        <v>-0.522834097461063-0.852434458789692i</v>
      </c>
      <c r="P3829" t="str">
        <f t="shared" si="2009"/>
        <v>1.52283409746106+0.852434458789692i</v>
      </c>
      <c r="Q3829" t="str">
        <f t="shared" si="2010"/>
        <v>-1.52283409746106+7.55171945913026i</v>
      </c>
      <c r="R3829" t="str">
        <f t="shared" si="2011"/>
        <v>0.0693933672431526-0.215647402164503i</v>
      </c>
      <c r="S3829" t="str">
        <f t="shared" si="2012"/>
        <v>0.86750004297074i</v>
      </c>
      <c r="T3829" t="str">
        <f t="shared" si="2013"/>
        <v>0.187074130644235+0.0601987490653192i</v>
      </c>
      <c r="U3829" t="str">
        <f t="shared" si="2014"/>
        <v>0.0000499999999999999-0.000127252692965456i</v>
      </c>
      <c r="V3829" t="str">
        <f t="shared" si="2015"/>
        <v>3.33333333333333E-06-0.000139977962262001i</v>
      </c>
      <c r="W3829" t="str">
        <f t="shared" si="2016"/>
        <v>0.0000140399227746114-0.0000688345498859238i</v>
      </c>
      <c r="X3829" t="str">
        <f t="shared" si="2017"/>
        <v>0.0000141256283199457-0.0000687979385157147i</v>
      </c>
      <c r="Y3829" t="str">
        <f t="shared" si="2018"/>
        <v>0.009+1.19066361571053i</v>
      </c>
      <c r="Z3829" t="str">
        <f t="shared" si="2019"/>
        <v>-0.000807679278797665-0.000172215867149i</v>
      </c>
      <c r="AA3829" t="str">
        <f t="shared" si="2020"/>
        <v>0.089022292198663-11.7581542712167i</v>
      </c>
      <c r="AB3829" t="str">
        <f t="shared" si="2021"/>
        <v>1.29228240405174+0.415844691594376i</v>
      </c>
      <c r="AC3829" t="str">
        <f t="shared" si="2022"/>
        <v>1.07671544123417-0.213018197985388i</v>
      </c>
      <c r="AD3829" t="str">
        <f t="shared" si="2023"/>
        <v>1.08146892743452+0.600174594833478i</v>
      </c>
      <c r="AE3829" t="str">
        <f t="shared" si="2024"/>
        <v>-0.000770120455062352-0.000670994693040621i</v>
      </c>
      <c r="AF3829" t="str">
        <f t="shared" si="2025"/>
        <v>-15.0864676849922-0.187886731132969i</v>
      </c>
      <c r="AG3829" t="str">
        <f t="shared" si="2026"/>
        <v>1.02589465755326-0.0458387914439461i</v>
      </c>
      <c r="AH3829" t="str">
        <f t="shared" si="2027"/>
        <v>0.0107336225824482+0.0104880665631843i</v>
      </c>
      <c r="AI3829">
        <f t="shared" si="2028"/>
        <v>-36.474119553507734</v>
      </c>
      <c r="AJ3829">
        <f t="shared" si="2029"/>
        <v>44.337060514468511</v>
      </c>
      <c r="AK3829"/>
      <c r="AL3829"/>
      <c r="AM3829"/>
      <c r="AN3829"/>
    </row>
    <row r="3830" spans="1:40" x14ac:dyDescent="0.25">
      <c r="A3830"/>
      <c r="B3830">
        <f t="shared" si="2030"/>
        <v>1896000</v>
      </c>
      <c r="C3830" s="186" t="str">
        <f t="shared" si="1998"/>
        <v>-2.12601376393819E-08+0.00129167855502337i</v>
      </c>
      <c r="D3830" s="158" t="str">
        <f t="shared" si="1999"/>
        <v>-5.95700612000035+0.00990286892184584i</v>
      </c>
      <c r="E3830" t="str">
        <f t="shared" si="2000"/>
        <v>2870</v>
      </c>
      <c r="F3830" t="str">
        <f t="shared" si="2001"/>
        <v>0.777000777000777</v>
      </c>
      <c r="G3830" t="str">
        <f t="shared" si="1996"/>
        <v>0.777000777000777</v>
      </c>
      <c r="H3830" t="str">
        <f t="shared" si="2002"/>
        <v>9.12946642822944+0.19769061707948i</v>
      </c>
      <c r="I3830" t="str">
        <f t="shared" si="2003"/>
        <v>7445.57458900781i</v>
      </c>
      <c r="J3830" t="str">
        <f t="shared" si="1997"/>
        <v>-47417.2338903552+1610.30504627192i</v>
      </c>
      <c r="K3830" t="str">
        <f t="shared" si="2004"/>
        <v>0.00532639483152824-0.156841655625232i</v>
      </c>
      <c r="L3830" t="str">
        <f t="shared" si="2005"/>
        <v>0.000395180500889316-0.00975246431752904i</v>
      </c>
      <c r="M3830" t="str">
        <f t="shared" si="2006"/>
        <v>0.00572157533241756-0.166594119942761i</v>
      </c>
      <c r="N3830" t="str">
        <f t="shared" si="2007"/>
        <v>-8.40858882763917i</v>
      </c>
      <c r="O3830" t="str">
        <f t="shared" si="2008"/>
        <v>-0.526609413281726-0.850107361362714i</v>
      </c>
      <c r="P3830" t="str">
        <f t="shared" si="2009"/>
        <v>1.52660941328173+0.850107361362714i</v>
      </c>
      <c r="Q3830" t="str">
        <f t="shared" si="2010"/>
        <v>-1.52660941328173+7.55848146627646i</v>
      </c>
      <c r="R3830" t="str">
        <f t="shared" si="2011"/>
        <v>0.0688682018465516-0.215882550718261i</v>
      </c>
      <c r="S3830" t="str">
        <f t="shared" si="2012"/>
        <v>0.867957826634577i</v>
      </c>
      <c r="T3830" t="str">
        <f t="shared" si="2013"/>
        <v>0.187376949529751+0.0597746947989643i</v>
      </c>
      <c r="U3830" t="str">
        <f t="shared" si="2014"/>
        <v>0.0000499999999999999-0.000127185576566212i</v>
      </c>
      <c r="V3830" t="str">
        <f t="shared" si="2015"/>
        <v>3.33333333333333E-06-0.000139904134222833i</v>
      </c>
      <c r="W3830" t="str">
        <f t="shared" si="2016"/>
        <v>0.0000140394814069985-0.0000688004550826051i</v>
      </c>
      <c r="X3830" t="str">
        <f t="shared" si="2017"/>
        <v>0.0000141250986206266-0.0000687638631078906i</v>
      </c>
      <c r="Y3830" t="str">
        <f t="shared" si="2018"/>
        <v>0.009+1.19129193424125i</v>
      </c>
      <c r="Z3830" t="str">
        <f t="shared" si="2019"/>
        <v>-0.00080685354628667-0.000172112551694392i</v>
      </c>
      <c r="AA3830" t="str">
        <f t="shared" si="2020"/>
        <v>0.0889284012338949-11.751952729246i</v>
      </c>
      <c r="AB3830" t="str">
        <f t="shared" si="2021"/>
        <v>1.29437423532749+0.412915382956745i</v>
      </c>
      <c r="AC3830" t="str">
        <f t="shared" si="2022"/>
        <v>1.07619513453027-0.213272610141466i</v>
      </c>
      <c r="AD3830" t="str">
        <f t="shared" si="2023"/>
        <v>1.08412072998138+0.598524022346088i</v>
      </c>
      <c r="AE3830" t="str">
        <f t="shared" si="2024"/>
        <v>-0.000771713158851993-0.000669512015149586i</v>
      </c>
      <c r="AF3830" t="str">
        <f t="shared" si="2025"/>
        <v>-15.0864725482298-0.187787748157634i</v>
      </c>
      <c r="AG3830" t="str">
        <f t="shared" si="2026"/>
        <v>1.02581145121111-0.0459280614294089i</v>
      </c>
      <c r="AH3830" t="str">
        <f t="shared" si="2027"/>
        <v>0.01075818128548+0.0104693657999795i</v>
      </c>
      <c r="AI3830">
        <f t="shared" si="2028"/>
        <v>-36.471499829830854</v>
      </c>
      <c r="AJ3830">
        <f t="shared" si="2029"/>
        <v>44.220499319305787</v>
      </c>
      <c r="AK3830"/>
      <c r="AL3830"/>
      <c r="AM3830"/>
      <c r="AN3830"/>
    </row>
    <row r="3831" spans="1:40" x14ac:dyDescent="0.25">
      <c r="A3831"/>
      <c r="B3831">
        <f t="shared" si="2030"/>
        <v>1897000</v>
      </c>
      <c r="C3831" s="186" t="str">
        <f t="shared" si="1998"/>
        <v>-2.12377290637225E-08+0.00129099764909067i</v>
      </c>
      <c r="D3831" s="158" t="str">
        <f t="shared" si="1999"/>
        <v>-5.95700611982855+0.00989764864302847i</v>
      </c>
      <c r="E3831" t="str">
        <f t="shared" si="2000"/>
        <v>2870</v>
      </c>
      <c r="F3831" t="str">
        <f t="shared" si="2001"/>
        <v>0.777000777000777</v>
      </c>
      <c r="G3831" t="str">
        <f t="shared" si="1996"/>
        <v>0.777000777000777</v>
      </c>
      <c r="H3831" t="str">
        <f t="shared" si="2002"/>
        <v>9.12947128395548+0.197586518003642i</v>
      </c>
      <c r="I3831" t="str">
        <f t="shared" si="2003"/>
        <v>7449.5015798248i</v>
      </c>
      <c r="J3831" t="str">
        <f t="shared" si="1997"/>
        <v>-47467.266315143+1611.15436327945i</v>
      </c>
      <c r="K3831" t="str">
        <f t="shared" si="2004"/>
        <v>0.00532078693776206-0.156759163700989i</v>
      </c>
      <c r="L3831" t="str">
        <f t="shared" si="2005"/>
        <v>0.000394764655462487-0.00974734016584254i</v>
      </c>
      <c r="M3831" t="str">
        <f t="shared" si="2006"/>
        <v>0.00571555159322455-0.166506503866832i</v>
      </c>
      <c r="N3831" t="str">
        <f t="shared" si="2007"/>
        <v>-8.41302373735838i</v>
      </c>
      <c r="O3831" t="str">
        <f t="shared" si="2008"/>
        <v>-0.530374371542021-0.847763543690932i</v>
      </c>
      <c r="P3831" t="str">
        <f t="shared" si="2009"/>
        <v>1.53037437154202+0.847763543690932i</v>
      </c>
      <c r="Q3831" t="str">
        <f t="shared" si="2010"/>
        <v>-1.53037437154202+7.56526019366745i</v>
      </c>
      <c r="R3831" t="str">
        <f t="shared" si="2011"/>
        <v>0.0683422894101091-0.216114663328608i</v>
      </c>
      <c r="S3831" t="str">
        <f t="shared" si="2012"/>
        <v>0.868415610298414i</v>
      </c>
      <c r="T3831" t="str">
        <f t="shared" si="2013"/>
        <v>0.187677347248949+0.0593495109672707i</v>
      </c>
      <c r="U3831" t="str">
        <f t="shared" si="2014"/>
        <v>0.00005-0.000127118530927537i</v>
      </c>
      <c r="V3831" t="str">
        <f t="shared" si="2015"/>
        <v>3.33333333333333E-06-0.000139830384020291i</v>
      </c>
      <c r="W3831" t="str">
        <f t="shared" si="2016"/>
        <v>0.0000140390398422576-0.0000687663972119941i</v>
      </c>
      <c r="X3831" t="str">
        <f t="shared" si="2017"/>
        <v>0.0000141245688640214-0.0000687298246122122i</v>
      </c>
      <c r="Y3831" t="str">
        <f t="shared" si="2018"/>
        <v>0.009+1.19192025277197i</v>
      </c>
      <c r="Z3831" t="str">
        <f t="shared" si="2019"/>
        <v>-0.00080602911715717-0.000172009354367826i</v>
      </c>
      <c r="AA3831" t="str">
        <f t="shared" si="2020"/>
        <v>0.0888346587262978-11.7457577255103i</v>
      </c>
      <c r="AB3831" t="str">
        <f t="shared" si="2021"/>
        <v>1.29644934151882+0.409978271436874i</v>
      </c>
      <c r="AC3831" t="str">
        <f t="shared" si="2022"/>
        <v>1.07567397173777-0.213523995334257i</v>
      </c>
      <c r="AD3831" t="str">
        <f t="shared" si="2023"/>
        <v>1.08676518490652+0.596861811828615i</v>
      </c>
      <c r="AE3831" t="str">
        <f t="shared" si="2024"/>
        <v>-0.000773298567647898-0.000668021777058248i</v>
      </c>
      <c r="AF3831" t="str">
        <f t="shared" si="2025"/>
        <v>-15.086477403784-0.187688869360614i</v>
      </c>
      <c r="AG3831" t="str">
        <f t="shared" si="2026"/>
        <v>1.02572783467903-0.0460169279548764i</v>
      </c>
      <c r="AH3831" t="str">
        <f t="shared" si="2027"/>
        <v>0.0107826545726567+0.0104505496047609i</v>
      </c>
      <c r="AI3831">
        <f t="shared" si="2028"/>
        <v>-36.46892692909892</v>
      </c>
      <c r="AJ3831">
        <f t="shared" si="2029"/>
        <v>44.10391943556894</v>
      </c>
      <c r="AK3831"/>
      <c r="AL3831"/>
      <c r="AM3831"/>
      <c r="AN3831"/>
    </row>
    <row r="3832" spans="1:40" x14ac:dyDescent="0.25">
      <c r="A3832"/>
      <c r="B3832">
        <f t="shared" si="2030"/>
        <v>1898000</v>
      </c>
      <c r="C3832" s="186" t="str">
        <f t="shared" si="1998"/>
        <v>-2.12153558979768E-08+0.00129031746065633i</v>
      </c>
      <c r="D3832" s="158" t="str">
        <f t="shared" si="1999"/>
        <v>-5.95700611965702+0.00989243386503187i</v>
      </c>
      <c r="E3832" t="str">
        <f t="shared" si="2000"/>
        <v>2870</v>
      </c>
      <c r="F3832" t="str">
        <f t="shared" si="2001"/>
        <v>0.777000777000777</v>
      </c>
      <c r="G3832" t="str">
        <f t="shared" si="1996"/>
        <v>0.777000777000777</v>
      </c>
      <c r="H3832" t="str">
        <f t="shared" si="2002"/>
        <v>9.12947613201408+0.197482528442649i</v>
      </c>
      <c r="I3832" t="str">
        <f t="shared" si="2003"/>
        <v>7453.42857064178i</v>
      </c>
      <c r="J3832" t="str">
        <f t="shared" si="1997"/>
        <v>-47517.3251213834+1612.00368028698i</v>
      </c>
      <c r="K3832" t="str">
        <f t="shared" si="2004"/>
        <v>0.00531518789247098-0.156676758407165i</v>
      </c>
      <c r="L3832" t="str">
        <f t="shared" si="2005"/>
        <v>0.000394349465718806-0.00974222138714265i</v>
      </c>
      <c r="M3832" t="str">
        <f t="shared" si="2006"/>
        <v>0.00570953735818979-0.166418979794308i</v>
      </c>
      <c r="N3832" t="str">
        <f t="shared" si="2007"/>
        <v>-8.4174586470776i</v>
      </c>
      <c r="O3832" t="str">
        <f t="shared" si="2008"/>
        <v>-0.534128898191289-0.84540305187346i</v>
      </c>
      <c r="P3832" t="str">
        <f t="shared" si="2009"/>
        <v>1.53412889819129+0.84540305187346i</v>
      </c>
      <c r="Q3832" t="str">
        <f t="shared" si="2010"/>
        <v>-1.53412889819129+7.57205559520414i</v>
      </c>
      <c r="R3832" t="str">
        <f t="shared" si="2011"/>
        <v>0.0678156490346535-0.216343742399687i</v>
      </c>
      <c r="S3832" t="str">
        <f t="shared" si="2012"/>
        <v>0.868873393962251i</v>
      </c>
      <c r="T3832" t="str">
        <f t="shared" si="2013"/>
        <v>0.187975321721311+0.0589232131404922i</v>
      </c>
      <c r="U3832" t="str">
        <f t="shared" si="2014"/>
        <v>0.00005-0.000127051555937586i</v>
      </c>
      <c r="V3832" t="str">
        <f t="shared" si="2015"/>
        <v>3.33333333333333E-06-0.000139756711531345i</v>
      </c>
      <c r="W3832" t="str">
        <f t="shared" si="2016"/>
        <v>0.0000140385980804406-0.0000687323762154536i</v>
      </c>
      <c r="X3832" t="str">
        <f t="shared" si="2017"/>
        <v>0.0000141240390498877-0.0000686958229700755i</v>
      </c>
      <c r="Y3832" t="str">
        <f t="shared" si="2018"/>
        <v>0.009+1.19254857130269i</v>
      </c>
      <c r="Z3832" t="str">
        <f t="shared" si="2019"/>
        <v>-0.000805205988662251-0.000171906274958936i</v>
      </c>
      <c r="AA3832" t="str">
        <f t="shared" si="2020"/>
        <v>0.0887410643630519-11.7395692496754i</v>
      </c>
      <c r="AB3832" t="str">
        <f t="shared" si="2021"/>
        <v>1.29850770825378+0.40703346459194i</v>
      </c>
      <c r="AC3832" t="str">
        <f t="shared" si="2022"/>
        <v>1.07515197218971-0.213772355290518i</v>
      </c>
      <c r="AD3832" t="str">
        <f t="shared" si="2023"/>
        <v>1.08940224156518+0.595187995913554i</v>
      </c>
      <c r="AE3832" t="str">
        <f t="shared" si="2024"/>
        <v>-0.000774876657692589-0.000666524019968863i</v>
      </c>
      <c r="AF3832" t="str">
        <f t="shared" si="2025"/>
        <v>-15.0864822516711-0.187590094577617i</v>
      </c>
      <c r="AG3832" t="str">
        <f t="shared" si="2026"/>
        <v>1.02564380998072-0.0461053894904563i</v>
      </c>
      <c r="AH3832" t="str">
        <f t="shared" si="2027"/>
        <v>0.0108070420755609+0.0104316184264885i</v>
      </c>
      <c r="AI3832">
        <f t="shared" si="2028"/>
        <v>-36.466400732624614</v>
      </c>
      <c r="AJ3832">
        <f t="shared" si="2029"/>
        <v>43.987320753632638</v>
      </c>
      <c r="AK3832"/>
      <c r="AL3832"/>
      <c r="AM3832"/>
      <c r="AN3832"/>
    </row>
    <row r="3833" spans="1:40" x14ac:dyDescent="0.25">
      <c r="A3833"/>
      <c r="B3833">
        <f t="shared" si="2030"/>
        <v>1899000</v>
      </c>
      <c r="C3833" s="186" t="str">
        <f t="shared" si="1998"/>
        <v>-2.11930180675779E-08+0.00128963798858684i</v>
      </c>
      <c r="D3833" s="158" t="str">
        <f t="shared" si="1999"/>
        <v>-5.95700611948576+0.00988722457916578i</v>
      </c>
      <c r="E3833" t="str">
        <f t="shared" si="2000"/>
        <v>2870</v>
      </c>
      <c r="F3833" t="str">
        <f t="shared" si="2001"/>
        <v>0.777000777000777</v>
      </c>
      <c r="G3833" t="str">
        <f t="shared" si="1996"/>
        <v>0.777000777000777</v>
      </c>
      <c r="H3833" t="str">
        <f t="shared" si="2002"/>
        <v>9.12948097242136+0.197378648223867i</v>
      </c>
      <c r="I3833" t="str">
        <f t="shared" si="2003"/>
        <v>7457.35556145877i</v>
      </c>
      <c r="J3833" t="str">
        <f t="shared" si="1997"/>
        <v>-47567.4103090764+1612.8529972945i</v>
      </c>
      <c r="K3833" t="str">
        <f t="shared" si="2004"/>
        <v>0.00530959767705607-0.156594439607522i</v>
      </c>
      <c r="L3833" t="str">
        <f t="shared" si="2005"/>
        <v>0.000393934930281286-0.00973710797299692i</v>
      </c>
      <c r="M3833" t="str">
        <f t="shared" si="2006"/>
        <v>0.00570353260733736-0.166331547580519i</v>
      </c>
      <c r="N3833" t="str">
        <f t="shared" si="2007"/>
        <v>-8.42189355679682i</v>
      </c>
      <c r="O3833" t="str">
        <f t="shared" si="2008"/>
        <v>-0.537872919384018-0.843025932337383i</v>
      </c>
      <c r="P3833" t="str">
        <f t="shared" si="2009"/>
        <v>1.53787291938402+0.843025932337383i</v>
      </c>
      <c r="Q3833" t="str">
        <f t="shared" si="2010"/>
        <v>-1.53787291938402+7.57886762445944i</v>
      </c>
      <c r="R3833" t="str">
        <f t="shared" si="2011"/>
        <v>0.0672882997437297-0.216569790459741i</v>
      </c>
      <c r="S3833" t="str">
        <f t="shared" si="2012"/>
        <v>0.869331177626086i</v>
      </c>
      <c r="T3833" t="str">
        <f t="shared" si="2013"/>
        <v>0.188270870978601+0.0584958168566736i</v>
      </c>
      <c r="U3833" t="str">
        <f t="shared" si="2014"/>
        <v>0.00005-0.000126984651484749i</v>
      </c>
      <c r="V3833" t="str">
        <f t="shared" si="2015"/>
        <v>3.33333333333333E-06-0.000139683116633224i</v>
      </c>
      <c r="W3833" t="str">
        <f t="shared" si="2016"/>
        <v>0.0000140381561215998-0.0000686983920344693i</v>
      </c>
      <c r="X3833" t="str">
        <f t="shared" si="2017"/>
        <v>0.0000141235091779837-0.0000686618581229984i</v>
      </c>
      <c r="Y3833" t="str">
        <f t="shared" si="2018"/>
        <v>0.009+1.1931768898334i</v>
      </c>
      <c r="Z3833" t="str">
        <f t="shared" si="2019"/>
        <v>-0.000804384158062205-0.000171803313257863i</v>
      </c>
      <c r="AA3833" t="str">
        <f t="shared" si="2020"/>
        <v>0.0886476178321588-11.7333872914286i</v>
      </c>
      <c r="AB3833" t="str">
        <f t="shared" si="2021"/>
        <v>1.30054932193608+0.40408106975662i</v>
      </c>
      <c r="AC3833" t="str">
        <f t="shared" si="2022"/>
        <v>1.07462915514572-0.214017691865058i</v>
      </c>
      <c r="AD3833" t="str">
        <f t="shared" si="2023"/>
        <v>1.09203184945663+0.593502607449706i</v>
      </c>
      <c r="AE3833" t="str">
        <f t="shared" si="2024"/>
        <v>-0.000776447405415243-0.000665018785120915i</v>
      </c>
      <c r="AF3833" t="str">
        <f t="shared" si="2025"/>
        <v>-15.0864870919071-0.187491423644701i</v>
      </c>
      <c r="AG3833" t="str">
        <f t="shared" si="2026"/>
        <v>1.02555937914491-0.046193444515558i</v>
      </c>
      <c r="AH3833" t="str">
        <f t="shared" si="2027"/>
        <v>0.0108313434272978+0.0104125727147759i</v>
      </c>
      <c r="AI3833">
        <f t="shared" si="2028"/>
        <v>-36.463921122825461</v>
      </c>
      <c r="AJ3833">
        <f t="shared" si="2029"/>
        <v>43.870703164263304</v>
      </c>
      <c r="AK3833"/>
      <c r="AL3833"/>
      <c r="AM3833"/>
      <c r="AN3833"/>
    </row>
    <row r="3834" spans="1:40" x14ac:dyDescent="0.25">
      <c r="A3834"/>
      <c r="B3834">
        <f t="shared" si="2030"/>
        <v>1900000</v>
      </c>
      <c r="C3834" s="186" t="str">
        <f t="shared" si="1998"/>
        <v>-2.1170715498155E-08+0.00128895923175111i</v>
      </c>
      <c r="D3834" s="158" t="str">
        <f t="shared" si="1999"/>
        <v>-5.95700611931477+0.00988202077675851i</v>
      </c>
      <c r="E3834" t="str">
        <f t="shared" si="2000"/>
        <v>2870</v>
      </c>
      <c r="F3834" t="str">
        <f t="shared" si="2001"/>
        <v>0.777000777000777</v>
      </c>
      <c r="G3834" t="str">
        <f t="shared" si="1996"/>
        <v>0.777000777000777</v>
      </c>
      <c r="H3834" t="str">
        <f t="shared" si="2002"/>
        <v>9.12948580519341+0.197274877175026i</v>
      </c>
      <c r="I3834" t="str">
        <f t="shared" si="2003"/>
        <v>7461.28255227576i</v>
      </c>
      <c r="J3834" t="str">
        <f t="shared" si="1997"/>
        <v>-47617.5218782219+1613.70231430203i</v>
      </c>
      <c r="K3834" t="str">
        <f t="shared" si="2004"/>
        <v>0.00530401627296736-0.156512207166109i</v>
      </c>
      <c r="L3834" t="str">
        <f t="shared" si="2005"/>
        <v>0.000393521047776553-0.00973199991499054i</v>
      </c>
      <c r="M3834" t="str">
        <f t="shared" si="2006"/>
        <v>0.00569753732074391-0.1662442070811i</v>
      </c>
      <c r="N3834" t="str">
        <f t="shared" si="2007"/>
        <v>-8.42632846651604i</v>
      </c>
      <c r="O3834" t="str">
        <f t="shared" si="2008"/>
        <v>-0.541606361481334-0.840632231836818i</v>
      </c>
      <c r="P3834" t="str">
        <f t="shared" si="2009"/>
        <v>1.54160636148133+0.840632231836818i</v>
      </c>
      <c r="Q3834" t="str">
        <f t="shared" si="2010"/>
        <v>-1.54160636148133+7.58569623467922i</v>
      </c>
      <c r="R3834" t="str">
        <f t="shared" si="2011"/>
        <v>0.0667602604828334-0.216792810159944i</v>
      </c>
      <c r="S3834" t="str">
        <f t="shared" si="2012"/>
        <v>0.869788961289923i</v>
      </c>
      <c r="T3834" t="str">
        <f t="shared" si="2013"/>
        <v>0.188563993164141+0.0580673376208084i</v>
      </c>
      <c r="U3834" t="str">
        <f t="shared" si="2014"/>
        <v>0.00005-0.000126917817457652i</v>
      </c>
      <c r="V3834" t="str">
        <f t="shared" si="2015"/>
        <v>3.33333333333333E-06-0.000139609599203417i</v>
      </c>
      <c r="W3834" t="str">
        <f t="shared" si="2016"/>
        <v>0.0000140377139657873-0.0000686644446106512i</v>
      </c>
      <c r="X3834" t="str">
        <f t="shared" si="2017"/>
        <v>0.0000141229792480685-0.0000686279300126241i</v>
      </c>
      <c r="Y3834" t="str">
        <f t="shared" si="2018"/>
        <v>0.009+1.19380520836412i</v>
      </c>
      <c r="Z3834" t="str">
        <f t="shared" si="2019"/>
        <v>-0.000803563622624553-0.000171700469055249i</v>
      </c>
      <c r="AA3834" t="str">
        <f t="shared" si="2020"/>
        <v>0.0885543188224402-11.727211840479i</v>
      </c>
      <c r="AB3834" t="str">
        <f t="shared" si="2021"/>
        <v>1.30257416974002+0.401121194037282i</v>
      </c>
      <c r="AC3834" t="str">
        <f t="shared" si="2022"/>
        <v>1.07410553979128-0.214260007039583i</v>
      </c>
      <c r="AD3834" t="str">
        <f t="shared" si="2023"/>
        <v>1.09465395822504+0.591805679501484i</v>
      </c>
      <c r="AE3834" t="str">
        <f t="shared" si="2024"/>
        <v>-0.000778010787431654-0.000663506113790423i</v>
      </c>
      <c r="AF3834" t="str">
        <f t="shared" si="2025"/>
        <v>-15.0864919245082-0.187392856398267i</v>
      </c>
      <c r="AG3834" t="str">
        <f t="shared" si="2026"/>
        <v>1.02547454420526-0.0462810915189074i</v>
      </c>
      <c r="AH3834" t="str">
        <f t="shared" si="2027"/>
        <v>0.010855558262497+0.0103934129198907i</v>
      </c>
      <c r="AI3834">
        <f t="shared" si="2028"/>
        <v>-36.461487983214759</v>
      </c>
      <c r="AJ3834">
        <f t="shared" si="2029"/>
        <v>43.754066558617076</v>
      </c>
      <c r="AK3834"/>
      <c r="AL3834"/>
      <c r="AM3834"/>
      <c r="AN3834"/>
    </row>
    <row r="3835" spans="1:40" x14ac:dyDescent="0.25">
      <c r="A3835"/>
      <c r="B3835">
        <f t="shared" si="2030"/>
        <v>1901000</v>
      </c>
      <c r="C3835" s="186" t="str">
        <f t="shared" si="1998"/>
        <v>-2.11484481155327E-08+0.0012882811890204i</v>
      </c>
      <c r="D3835" s="158" t="str">
        <f t="shared" si="1999"/>
        <v>-5.95700611914406+0.00987682244915641i</v>
      </c>
      <c r="E3835" t="str">
        <f t="shared" si="2000"/>
        <v>2870</v>
      </c>
      <c r="F3835" t="str">
        <f t="shared" si="2001"/>
        <v>0.777000777000777</v>
      </c>
      <c r="G3835" t="str">
        <f t="shared" si="1996"/>
        <v>0.777000777000777</v>
      </c>
      <c r="H3835" t="str">
        <f t="shared" si="2002"/>
        <v>9.12949063034631+0.197171215124216i</v>
      </c>
      <c r="I3835" t="str">
        <f t="shared" si="2003"/>
        <v>7465.20954309275i</v>
      </c>
      <c r="J3835" t="str">
        <f t="shared" si="1997"/>
        <v>-47667.65982882+1614.55163130956i</v>
      </c>
      <c r="K3835" t="str">
        <f t="shared" si="2004"/>
        <v>0.0052984436617034-0.156430060947255i</v>
      </c>
      <c r="L3835" t="str">
        <f t="shared" si="2005"/>
        <v>0.000393107816834829-0.00972689720472624i</v>
      </c>
      <c r="M3835" t="str">
        <f t="shared" si="2006"/>
        <v>0.00569155147853823-0.166156958151981i</v>
      </c>
      <c r="N3835" t="str">
        <f t="shared" si="2007"/>
        <v>-8.43076337623526i</v>
      </c>
      <c r="O3835" t="str">
        <f t="shared" si="2008"/>
        <v>-0.545329151052434-0.838221997452006i</v>
      </c>
      <c r="P3835" t="str">
        <f t="shared" si="2009"/>
        <v>1.54532915105243+0.838221997452006i</v>
      </c>
      <c r="Q3835" t="str">
        <f t="shared" si="2010"/>
        <v>-1.54532915105243+7.59254137878325i</v>
      </c>
      <c r="R3835" t="str">
        <f t="shared" si="2011"/>
        <v>0.066231550118671-0.217012804273219i</v>
      </c>
      <c r="S3835" t="str">
        <f t="shared" si="2012"/>
        <v>0.87024674495376i</v>
      </c>
      <c r="T3835" t="str">
        <f t="shared" si="2013"/>
        <v>0.188854686532056+0.0576377909040153i</v>
      </c>
      <c r="U3835" t="str">
        <f t="shared" si="2014"/>
        <v>0.00005-0.000126851053745154i</v>
      </c>
      <c r="V3835" t="str">
        <f t="shared" si="2015"/>
        <v>3.33333333333333E-06-0.00013953615911967i</v>
      </c>
      <c r="W3835" t="str">
        <f t="shared" si="2016"/>
        <v>0.0000140372716130556-0.0000686305338857306i</v>
      </c>
      <c r="X3835" t="str">
        <f t="shared" si="2017"/>
        <v>0.0000141224492599025-0.000068594038580717i</v>
      </c>
      <c r="Y3835" t="str">
        <f t="shared" si="2018"/>
        <v>0.009+1.19443352689484i</v>
      </c>
      <c r="Z3835" t="str">
        <f t="shared" si="2019"/>
        <v>-0.000802744379623994-0.000171597742142256i</v>
      </c>
      <c r="AA3835" t="str">
        <f t="shared" si="2020"/>
        <v>0.0884611670235384-11.7210428865574i</v>
      </c>
      <c r="AB3835" t="str">
        <f t="shared" si="2021"/>
        <v>1.30458223960536+0.398153944306289i</v>
      </c>
      <c r="AC3835" t="str">
        <f t="shared" si="2022"/>
        <v>1.07358114523685-0.214499302921523i</v>
      </c>
      <c r="AD3835" t="str">
        <f t="shared" si="2023"/>
        <v>1.09726851766043+0.590097245348343i</v>
      </c>
      <c r="AE3835" t="str">
        <f t="shared" si="2024"/>
        <v>-0.000779566780544122-0.000661986047289294i</v>
      </c>
      <c r="AF3835" t="str">
        <f t="shared" si="2025"/>
        <v>-15.0864967494904-0.18729439267506i</v>
      </c>
      <c r="AG3835" t="str">
        <f t="shared" si="2026"/>
        <v>1.02538930720035-0.0463683289985623i</v>
      </c>
      <c r="AH3835" t="str">
        <f t="shared" si="2027"/>
        <v>0.0108796862173115+0.0103741394927542i</v>
      </c>
      <c r="AI3835">
        <f t="shared" si="2028"/>
        <v>-36.459101198393974</v>
      </c>
      <c r="AJ3835">
        <f t="shared" si="2029"/>
        <v>43.637410828243461</v>
      </c>
      <c r="AK3835"/>
      <c r="AL3835"/>
      <c r="AM3835"/>
      <c r="AN3835"/>
    </row>
    <row r="3836" spans="1:40" x14ac:dyDescent="0.25">
      <c r="A3836"/>
      <c r="B3836">
        <f t="shared" si="2030"/>
        <v>1902000</v>
      </c>
      <c r="C3836" s="186" t="str">
        <f t="shared" si="1998"/>
        <v>-2.11262158457316E-08+0.00128760385926839i</v>
      </c>
      <c r="D3836" s="158" t="str">
        <f t="shared" si="1999"/>
        <v>-5.95700611897361+0.00987162958772433i</v>
      </c>
      <c r="E3836" t="str">
        <f t="shared" si="2000"/>
        <v>2870</v>
      </c>
      <c r="F3836" t="str">
        <f t="shared" si="2001"/>
        <v>0.777000777000777</v>
      </c>
      <c r="G3836" t="str">
        <f t="shared" si="1996"/>
        <v>0.777000777000777</v>
      </c>
      <c r="H3836" t="str">
        <f t="shared" si="2002"/>
        <v>9.12949544789602+0.197067661899887i</v>
      </c>
      <c r="I3836" t="str">
        <f t="shared" si="2003"/>
        <v>7469.13653390973i</v>
      </c>
      <c r="J3836" t="str">
        <f t="shared" si="1997"/>
        <v>-47717.8241608707+1615.40094831709i</v>
      </c>
      <c r="K3836" t="str">
        <f t="shared" si="2004"/>
        <v>0.00529287982481129-0.156348000815578i</v>
      </c>
      <c r="L3836" t="str">
        <f t="shared" si="2005"/>
        <v>0.000392695236089932-0.00972179983382433i</v>
      </c>
      <c r="M3836" t="str">
        <f t="shared" si="2006"/>
        <v>0.00568557506090122-0.166069800649402i</v>
      </c>
      <c r="N3836" t="str">
        <f t="shared" si="2007"/>
        <v>-8.43519828595448i</v>
      </c>
      <c r="O3836" t="str">
        <f t="shared" si="2008"/>
        <v>-0.549041214876031-0.835795276588383i</v>
      </c>
      <c r="P3836" t="str">
        <f t="shared" si="2009"/>
        <v>1.54904121487603+0.835795276588383i</v>
      </c>
      <c r="Q3836" t="str">
        <f t="shared" si="2010"/>
        <v>-1.54904121487603+7.5994030093661i</v>
      </c>
      <c r="R3836" t="str">
        <f t="shared" si="2011"/>
        <v>0.0657021874384346-0.217229775693048i</v>
      </c>
      <c r="S3836" t="str">
        <f t="shared" si="2012"/>
        <v>0.870704528617597i</v>
      </c>
      <c r="T3836" t="str">
        <f t="shared" si="2013"/>
        <v>0.189142949446522+0.0572071921427272i</v>
      </c>
      <c r="U3836" t="str">
        <f t="shared" si="2014"/>
        <v>0.00005-0.00012678436023635i</v>
      </c>
      <c r="V3836" t="str">
        <f t="shared" si="2015"/>
        <v>3.33333333333333E-06-0.000139462796259985i</v>
      </c>
      <c r="W3836" t="str">
        <f t="shared" si="2016"/>
        <v>0.0000140368290634566-0.0000685966598015621i</v>
      </c>
      <c r="X3836" t="str">
        <f t="shared" si="2017"/>
        <v>0.0000141219192132458-0.0000685601837691637i</v>
      </c>
      <c r="Y3836" t="str">
        <f t="shared" si="2018"/>
        <v>0.009+1.19506184542556i</v>
      </c>
      <c r="Z3836" t="str">
        <f t="shared" si="2019"/>
        <v>-0.000801926426342384-0.000171495132310526i</v>
      </c>
      <c r="AA3836" t="str">
        <f t="shared" si="2020"/>
        <v>0.0883681621259108-11.7148804194161i</v>
      </c>
      <c r="AB3836" t="str">
        <f t="shared" si="2021"/>
        <v>1.30657352023204+0.395179427196399i</v>
      </c>
      <c r="AC3836" t="str">
        <f t="shared" si="2022"/>
        <v>1.07305599051712-0.214735581742873i</v>
      </c>
      <c r="AD3836" t="str">
        <f t="shared" si="2023"/>
        <v>1.0998754776995+0.588377338484136i</v>
      </c>
      <c r="AE3836" t="str">
        <f t="shared" si="2024"/>
        <v>-0.000781115361741327-0.000660458626964602i</v>
      </c>
      <c r="AF3836" t="str">
        <f t="shared" si="2025"/>
        <v>-15.0865015668696-0.187196032312163i</v>
      </c>
      <c r="AG3836" t="str">
        <f t="shared" si="2026"/>
        <v>1.02530367017365-0.0464551554619231i</v>
      </c>
      <c r="AH3836" t="str">
        <f t="shared" si="2027"/>
        <v>0.0109037269294171+0.0103547528849403i</v>
      </c>
      <c r="AI3836">
        <f t="shared" si="2028"/>
        <v>-36.456760654045482</v>
      </c>
      <c r="AJ3836">
        <f t="shared" si="2029"/>
        <v>43.520735865085726</v>
      </c>
      <c r="AK3836"/>
      <c r="AL3836"/>
      <c r="AM3836"/>
      <c r="AN3836"/>
    </row>
    <row r="3837" spans="1:40" x14ac:dyDescent="0.25">
      <c r="A3837"/>
      <c r="B3837">
        <f t="shared" si="2030"/>
        <v>1903000</v>
      </c>
      <c r="C3837" s="186" t="str">
        <f t="shared" si="1998"/>
        <v>-2.11040186149656E-08+0.00128692724137109i</v>
      </c>
      <c r="D3837" s="158" t="str">
        <f t="shared" si="1999"/>
        <v>-5.95700611880344+0.00986644218384503i</v>
      </c>
      <c r="E3837" t="str">
        <f t="shared" si="2000"/>
        <v>2870</v>
      </c>
      <c r="F3837" t="str">
        <f t="shared" si="2001"/>
        <v>0.777000777000777</v>
      </c>
      <c r="G3837" t="str">
        <f t="shared" si="1996"/>
        <v>0.777000777000777</v>
      </c>
      <c r="H3837" t="str">
        <f t="shared" si="2002"/>
        <v>9.12950025785854+0.19696421733085i</v>
      </c>
      <c r="I3837" t="str">
        <f t="shared" si="2003"/>
        <v>7473.06352472672i</v>
      </c>
      <c r="J3837" t="str">
        <f t="shared" si="1997"/>
        <v>-47768.0148743739+1616.25026532461i</v>
      </c>
      <c r="K3837" t="str">
        <f t="shared" si="2004"/>
        <v>0.00528732474388653-0.156266026635975i</v>
      </c>
      <c r="L3837" t="str">
        <f t="shared" si="2005"/>
        <v>0.000392283304179251-0.00971670779392252i</v>
      </c>
      <c r="M3837" t="str">
        <f t="shared" si="2006"/>
        <v>0.00567960804806578-0.165982734429898i</v>
      </c>
      <c r="N3837" t="str">
        <f t="shared" si="2007"/>
        <v>-8.4396331956737i</v>
      </c>
      <c r="O3837" t="str">
        <f t="shared" si="2008"/>
        <v>-0.552742479941802-0.833352116975644i</v>
      </c>
      <c r="P3837" t="str">
        <f t="shared" si="2009"/>
        <v>1.5527424799418+0.833352116975644i</v>
      </c>
      <c r="Q3837" t="str">
        <f t="shared" si="2010"/>
        <v>-1.5527424799418+7.60628107869806i</v>
      </c>
      <c r="R3837" t="str">
        <f t="shared" si="2011"/>
        <v>0.0651721911490912-0.2174437274323i</v>
      </c>
      <c r="S3837" t="str">
        <f t="shared" si="2012"/>
        <v>0.871162312281434i</v>
      </c>
      <c r="T3837" t="str">
        <f t="shared" si="2013"/>
        <v>0.189428780381016+0.0567755567378899i</v>
      </c>
      <c r="U3837" t="str">
        <f t="shared" si="2014"/>
        <v>0.00005-0.000126717736820567i</v>
      </c>
      <c r="V3837" t="str">
        <f t="shared" si="2015"/>
        <v>3.33333333333333E-06-0.000139389510502623i</v>
      </c>
      <c r="W3837" t="str">
        <f t="shared" si="2016"/>
        <v>0.0000140363863170429-0.0000685628223001227i</v>
      </c>
      <c r="X3837" t="str">
        <f t="shared" si="2017"/>
        <v>0.0000141213891078605-0.0000685263655199747i</v>
      </c>
      <c r="Y3837" t="str">
        <f t="shared" si="2018"/>
        <v>0.009+1.19569016395628i</v>
      </c>
      <c r="Z3837" t="str">
        <f t="shared" si="2019"/>
        <v>-0.000801109760068738-0.000171392639352221i</v>
      </c>
      <c r="AA3837" t="str">
        <f t="shared" si="2020"/>
        <v>0.0882753038208269-11.7087244288292i</v>
      </c>
      <c r="AB3837" t="str">
        <f t="shared" si="2021"/>
        <v>1.30854800107506+0.392197749095231i</v>
      </c>
      <c r="AC3837" t="str">
        <f t="shared" si="2022"/>
        <v>1.07253009459026-0.214968845859021i</v>
      </c>
      <c r="AD3837" t="str">
        <f t="shared" si="2023"/>
        <v>1.10247478842652+0.586645992616479i</v>
      </c>
      <c r="AE3837" t="str">
        <f t="shared" si="2024"/>
        <v>-0.00078265650819826-0.000658923894197978i</v>
      </c>
      <c r="AF3837" t="str">
        <f t="shared" si="2025"/>
        <v>-15.086506376662-0.187097775147005i</v>
      </c>
      <c r="AG3837" t="str">
        <f t="shared" si="2026"/>
        <v>1.02521763517345-0.0465415694257476i</v>
      </c>
      <c r="AH3837" t="str">
        <f t="shared" si="2027"/>
        <v>0.0109276800380141+0.0103352535486769i</v>
      </c>
      <c r="AI3837">
        <f t="shared" si="2028"/>
        <v>-36.454466236923359</v>
      </c>
      <c r="AJ3837">
        <f t="shared" si="2029"/>
        <v>43.404041561482295</v>
      </c>
      <c r="AK3837"/>
      <c r="AL3837"/>
      <c r="AM3837"/>
      <c r="AN3837"/>
    </row>
    <row r="3838" spans="1:40" x14ac:dyDescent="0.25">
      <c r="A3838"/>
      <c r="B3838">
        <f t="shared" si="2030"/>
        <v>1904000</v>
      </c>
      <c r="C3838" s="186" t="str">
        <f t="shared" si="1998"/>
        <v>-2.10818563496426E-08+0.00128625133420687i</v>
      </c>
      <c r="D3838" s="158" t="str">
        <f t="shared" si="1999"/>
        <v>-5.95700611863352+0.00986126022891934i</v>
      </c>
      <c r="E3838" t="str">
        <f t="shared" si="2000"/>
        <v>2870</v>
      </c>
      <c r="F3838" t="str">
        <f t="shared" si="2001"/>
        <v>0.777000777000777</v>
      </c>
      <c r="G3838" t="str">
        <f t="shared" si="1996"/>
        <v>0.777000777000777</v>
      </c>
      <c r="H3838" t="str">
        <f t="shared" si="2002"/>
        <v>9.12950506024975+0.196860881246273i</v>
      </c>
      <c r="I3838" t="str">
        <f t="shared" si="2003"/>
        <v>7476.99051554371i</v>
      </c>
      <c r="J3838" t="str">
        <f t="shared" si="1997"/>
        <v>-47818.2319693297+1617.09958233214i</v>
      </c>
      <c r="K3838" t="str">
        <f t="shared" si="2004"/>
        <v>0.00528177840057285-0.156184138273627i</v>
      </c>
      <c r="L3838" t="str">
        <f t="shared" si="2005"/>
        <v>0.00039187201974374-0.00971162107667595i</v>
      </c>
      <c r="M3838" t="str">
        <f t="shared" si="2006"/>
        <v>0.00567365042031659-0.165895759350303i</v>
      </c>
      <c r="N3838" t="str">
        <f t="shared" si="2007"/>
        <v>-8.44406810539292i</v>
      </c>
      <c r="O3838" t="str">
        <f t="shared" si="2008"/>
        <v>-0.556432873451813-0.83089256666681i</v>
      </c>
      <c r="P3838" t="str">
        <f t="shared" si="2009"/>
        <v>1.55643287345181+0.83089256666681i</v>
      </c>
      <c r="Q3838" t="str">
        <f t="shared" si="2010"/>
        <v>-1.55643287345181+7.61317553872611i</v>
      </c>
      <c r="R3838" t="str">
        <f t="shared" si="2011"/>
        <v>0.0646415798766884-0.217654662622033i</v>
      </c>
      <c r="S3838" t="str">
        <f t="shared" si="2012"/>
        <v>0.871620095945271i</v>
      </c>
      <c r="T3838" t="str">
        <f t="shared" si="2013"/>
        <v>0.189712177917552+0.056342900054173i</v>
      </c>
      <c r="U3838" t="str">
        <f t="shared" si="2014"/>
        <v>0.00005-0.000126651183387363i</v>
      </c>
      <c r="V3838" t="str">
        <f t="shared" si="2015"/>
        <v>3.33333333333333E-06-0.000139316301726099i</v>
      </c>
      <c r="W3838" t="str">
        <f t="shared" si="2016"/>
        <v>0.0000140359433738666-0.0000685290213235106i</v>
      </c>
      <c r="X3838" t="str">
        <f t="shared" si="2017"/>
        <v>0.0000141208589435086-0.0000684925837752798i</v>
      </c>
      <c r="Y3838" t="str">
        <f t="shared" si="2018"/>
        <v>0.009+1.19631848248699i</v>
      </c>
      <c r="Z3838" t="str">
        <f t="shared" si="2019"/>
        <v>-0.000800294378099175-0.000171290263059997i</v>
      </c>
      <c r="AA3838" t="str">
        <f t="shared" si="2020"/>
        <v>0.0881825918003708-11.7025749045921i</v>
      </c>
      <c r="AB3838" t="str">
        <f t="shared" si="2021"/>
        <v>1.31050567233915+0.389209016139812i</v>
      </c>
      <c r="AC3838" t="str">
        <f t="shared" si="2022"/>
        <v>1.07200347633719-0.21519909774757i</v>
      </c>
      <c r="AD3838" t="str">
        <f t="shared" si="2023"/>
        <v>1.10506640007421+0.584903241666088i</v>
      </c>
      <c r="AE3838" t="str">
        <f t="shared" si="2024"/>
        <v>-0.000784190197276055-0.000657381890404829i</v>
      </c>
      <c r="AF3838" t="str">
        <f t="shared" si="2025"/>
        <v>-15.0865111788833-0.186999621017354i</v>
      </c>
      <c r="AG3838" t="str">
        <f t="shared" si="2026"/>
        <v>1.02513120425284-0.0466275694161621i</v>
      </c>
      <c r="AH3838" t="str">
        <f t="shared" si="2027"/>
        <v>0.0109515451838252+0.0103156419368431i</v>
      </c>
      <c r="AI3838">
        <f t="shared" si="2028"/>
        <v>-36.452217834847644</v>
      </c>
      <c r="AJ3838">
        <f t="shared" si="2029"/>
        <v>43.287327810166737</v>
      </c>
      <c r="AK3838"/>
      <c r="AL3838"/>
      <c r="AM3838"/>
      <c r="AN3838"/>
    </row>
    <row r="3839" spans="1:40" x14ac:dyDescent="0.25">
      <c r="A3839"/>
      <c r="B3839">
        <f t="shared" si="2030"/>
        <v>1905000</v>
      </c>
      <c r="C3839" s="186" t="str">
        <f t="shared" si="1998"/>
        <v>-2.10597289763632E-08+0.00128557613665646i</v>
      </c>
      <c r="D3839" s="158" t="str">
        <f t="shared" si="1999"/>
        <v>-5.95700611846388+0.0098560837143662i</v>
      </c>
      <c r="E3839" t="str">
        <f t="shared" si="2000"/>
        <v>2870</v>
      </c>
      <c r="F3839" t="str">
        <f t="shared" si="2001"/>
        <v>0.777000777000777</v>
      </c>
      <c r="G3839" t="str">
        <f t="shared" si="1996"/>
        <v>0.777000777000777</v>
      </c>
      <c r="H3839" t="str">
        <f t="shared" si="2002"/>
        <v>9.12950985508557+0.196757653475686i</v>
      </c>
      <c r="I3839" t="str">
        <f t="shared" si="2003"/>
        <v>7480.91750636069i</v>
      </c>
      <c r="J3839" t="str">
        <f t="shared" si="1997"/>
        <v>-47868.475445738+1617.94889933967i</v>
      </c>
      <c r="K3839" t="str">
        <f t="shared" si="2004"/>
        <v>0.00527624077656199-0.156102335593997i</v>
      </c>
      <c r="L3839" t="str">
        <f t="shared" si="2005"/>
        <v>0.000391461381427909-0.00970653967375716i</v>
      </c>
      <c r="M3839" t="str">
        <f t="shared" si="2006"/>
        <v>0.0056677021579899-0.165808875267754i</v>
      </c>
      <c r="N3839" t="str">
        <f t="shared" si="2007"/>
        <v>-8.44850301511214i</v>
      </c>
      <c r="O3839" t="str">
        <f t="shared" si="2008"/>
        <v>-0.560112322821956-0.828416674037282i</v>
      </c>
      <c r="P3839" t="str">
        <f t="shared" si="2009"/>
        <v>1.56011232282196+0.828416674037282i</v>
      </c>
      <c r="Q3839" t="str">
        <f t="shared" si="2010"/>
        <v>-1.56011232282196+7.62008634107486i</v>
      </c>
      <c r="R3839" t="str">
        <f t="shared" si="2011"/>
        <v>0.0641103721656763-0.217862584510317i</v>
      </c>
      <c r="S3839" t="str">
        <f t="shared" si="2012"/>
        <v>0.872077879609108i</v>
      </c>
      <c r="T3839" t="str">
        <f t="shared" si="2013"/>
        <v>0.189993140745917+0.0559092374191938i</v>
      </c>
      <c r="U3839" t="str">
        <f t="shared" si="2014"/>
        <v>0.0000500000000000001-0.000126584699826529i</v>
      </c>
      <c r="V3839" t="str">
        <f t="shared" si="2015"/>
        <v>3.33333333333333E-06-0.000139243169809182i</v>
      </c>
      <c r="W3839" t="str">
        <f t="shared" si="2016"/>
        <v>0.0000140355002339802-0.0000684952568139451i</v>
      </c>
      <c r="X3839" t="str">
        <f t="shared" si="2017"/>
        <v>0.0000141203287199533-0.0000684588384773313i</v>
      </c>
      <c r="Y3839" t="str">
        <f t="shared" si="2018"/>
        <v>0.009+1.19694680101771i</v>
      </c>
      <c r="Z3839" t="str">
        <f t="shared" si="2019"/>
        <v>-0.000799480277736888-0.000171188003227i</v>
      </c>
      <c r="AA3839" t="str">
        <f t="shared" si="2020"/>
        <v>0.0880900257574267-11.6964318365214i</v>
      </c>
      <c r="AB3839" t="str">
        <f t="shared" si="2021"/>
        <v>1.31244652497355+0.386213334211218i</v>
      </c>
      <c r="AC3839" t="str">
        <f t="shared" si="2022"/>
        <v>1.07147615456081-0.215426340007183i</v>
      </c>
      <c r="AD3839" t="str">
        <f t="shared" si="2023"/>
        <v>1.10765026302464+0.5831491197662i</v>
      </c>
      <c r="AE3839" t="str">
        <f t="shared" si="2024"/>
        <v>-0.00078571640652192-0.000655832657033755i</v>
      </c>
      <c r="AF3839" t="str">
        <f t="shared" si="2025"/>
        <v>-15.0865159735494-0.18690156976132i</v>
      </c>
      <c r="AG3839" t="str">
        <f t="shared" si="2026"/>
        <v>1.02504437946966-0.0467131539686753i</v>
      </c>
      <c r="AH3839" t="str">
        <f t="shared" si="2027"/>
        <v>0.0109753220090967+0.0102959185029709i</v>
      </c>
      <c r="AI3839">
        <f t="shared" si="2028"/>
        <v>-36.450015336695401</v>
      </c>
      <c r="AJ3839">
        <f t="shared" si="2029"/>
        <v>43.170594504271456</v>
      </c>
      <c r="AK3839"/>
      <c r="AL3839"/>
      <c r="AM3839"/>
      <c r="AN3839"/>
    </row>
    <row r="3840" spans="1:40" x14ac:dyDescent="0.25">
      <c r="A3840"/>
      <c r="B3840">
        <f t="shared" si="2030"/>
        <v>1906000</v>
      </c>
      <c r="C3840" s="186" t="str">
        <f t="shared" si="1998"/>
        <v>-2.10376364219217E-08+0.00128490164760296i</v>
      </c>
      <c r="D3840" s="158" t="str">
        <f t="shared" si="1999"/>
        <v>-5.9570061182945+0.0098509126316227i</v>
      </c>
      <c r="E3840" t="str">
        <f t="shared" si="2000"/>
        <v>2870</v>
      </c>
      <c r="F3840" t="str">
        <f t="shared" si="2001"/>
        <v>0.777000777000777</v>
      </c>
      <c r="G3840" t="str">
        <f t="shared" si="1996"/>
        <v>0.777000777000777</v>
      </c>
      <c r="H3840" t="str">
        <f t="shared" si="2002"/>
        <v>9.1295146423818+0.196654533848969i</v>
      </c>
      <c r="I3840" t="str">
        <f t="shared" si="2003"/>
        <v>7484.84449717768i</v>
      </c>
      <c r="J3840" t="str">
        <f t="shared" si="1997"/>
        <v>-47918.7453035989+1618.7982163472i</v>
      </c>
      <c r="K3840" t="str">
        <f t="shared" si="2004"/>
        <v>0.00527071185359361-0.156020618462827i</v>
      </c>
      <c r="L3840" t="str">
        <f t="shared" si="2005"/>
        <v>0.00039105138787981-0.00970146357685597i</v>
      </c>
      <c r="M3840" t="str">
        <f t="shared" si="2006"/>
        <v>0.00566176324147342-0.165722082039683i</v>
      </c>
      <c r="N3840" t="str">
        <f t="shared" si="2007"/>
        <v>-8.45293792483135i</v>
      </c>
      <c r="O3840" t="str">
        <f t="shared" si="2008"/>
        <v>-0.563780755683374-0.825924487783891i</v>
      </c>
      <c r="P3840" t="str">
        <f t="shared" si="2009"/>
        <v>1.56378075568337+0.825924487783891i</v>
      </c>
      <c r="Q3840" t="str">
        <f t="shared" si="2010"/>
        <v>-1.56378075568337+7.62701343704746i</v>
      </c>
      <c r="R3840" t="str">
        <f t="shared" si="2011"/>
        <v>0.0635785864782472-0.218067496461034i</v>
      </c>
      <c r="S3840" t="str">
        <f t="shared" si="2012"/>
        <v>0.872535663272945i</v>
      </c>
      <c r="T3840" t="str">
        <f t="shared" si="2013"/>
        <v>0.190271667662899+0.0554745841227537i</v>
      </c>
      <c r="U3840" t="str">
        <f t="shared" si="2014"/>
        <v>0.0000500000000000001-0.000126518286028089i</v>
      </c>
      <c r="V3840" t="str">
        <f t="shared" si="2015"/>
        <v>3.33333333333333E-06-0.000139170114630898i</v>
      </c>
      <c r="W3840" t="str">
        <f t="shared" si="2016"/>
        <v>0.0000140350568974356-0.0000684615287137684i</v>
      </c>
      <c r="X3840" t="str">
        <f t="shared" si="2017"/>
        <v>0.0000141197984369582-0.0000684251295685037i</v>
      </c>
      <c r="Y3840" t="str">
        <f t="shared" si="2018"/>
        <v>0.009+1.19757511954843i</v>
      </c>
      <c r="Z3840" t="str">
        <f t="shared" si="2019"/>
        <v>-0.000798667456292187-0.000171085859646881i</v>
      </c>
      <c r="AA3840" t="str">
        <f t="shared" si="2020"/>
        <v>0.0879976053856918-11.6902952144554i</v>
      </c>
      <c r="AB3840" t="str">
        <f t="shared" si="2021"/>
        <v>1.31437055066663+0.383210808929298i</v>
      </c>
      <c r="AC3840" t="str">
        <f t="shared" si="2022"/>
        <v>1.07094814798531-0.215650575356387i</v>
      </c>
      <c r="AD3840" t="str">
        <f t="shared" si="2023"/>
        <v>1.11022632781005+0.581383661261893i</v>
      </c>
      <c r="AE3840" t="str">
        <f t="shared" si="2024"/>
        <v>-0.000787235113669028-0.000654276235565858i</v>
      </c>
      <c r="AF3840" t="str">
        <f t="shared" si="2025"/>
        <v>-15.0865207606763-0.186803621217346i</v>
      </c>
      <c r="AG3840" t="str">
        <f t="shared" si="2026"/>
        <v>1.02495716288649-0.0467983216281909i</v>
      </c>
      <c r="AH3840" t="str">
        <f t="shared" si="2027"/>
        <v>0.0109990101575986+0.0102760837012442i</v>
      </c>
      <c r="AI3840">
        <f t="shared" si="2028"/>
        <v>-36.447858632393505</v>
      </c>
      <c r="AJ3840">
        <f t="shared" si="2029"/>
        <v>43.053841537327074</v>
      </c>
      <c r="AK3840"/>
      <c r="AL3840"/>
      <c r="AM3840"/>
      <c r="AN3840"/>
    </row>
    <row r="3841" spans="1:40" x14ac:dyDescent="0.25">
      <c r="A3841"/>
      <c r="B3841">
        <f t="shared" si="2030"/>
        <v>1907000</v>
      </c>
      <c r="C3841" s="186" t="str">
        <f t="shared" si="1998"/>
        <v>-2.10155786133031E-08+0.0012842278659318i</v>
      </c>
      <c r="D3841" s="158" t="str">
        <f t="shared" si="1999"/>
        <v>-5.9570061181254+0.0098457469721438i</v>
      </c>
      <c r="E3841" t="str">
        <f t="shared" si="2000"/>
        <v>2870</v>
      </c>
      <c r="F3841" t="str">
        <f t="shared" si="2001"/>
        <v>0.777000777000777</v>
      </c>
      <c r="G3841" t="str">
        <f t="shared" si="1996"/>
        <v>0.777000777000777</v>
      </c>
      <c r="H3841" t="str">
        <f t="shared" si="2002"/>
        <v>9.12951942215429+0.196551522196363i</v>
      </c>
      <c r="I3841" t="str">
        <f t="shared" si="2003"/>
        <v>7488.77148799467i</v>
      </c>
      <c r="J3841" t="str">
        <f t="shared" si="1997"/>
        <v>-47969.0415429124+1619.64753335472i</v>
      </c>
      <c r="K3841" t="str">
        <f t="shared" si="2004"/>
        <v>0.0052651916134551-0.155938986746141i</v>
      </c>
      <c r="L3841" t="str">
        <f t="shared" si="2005"/>
        <v>0.000390642037751034-0.00969639277767962i</v>
      </c>
      <c r="M3841" t="str">
        <f t="shared" si="2006"/>
        <v>0.00565583365120613-0.165635379523821i</v>
      </c>
      <c r="N3841" t="str">
        <f t="shared" si="2007"/>
        <v>-8.45737283455057i</v>
      </c>
      <c r="O3841" t="str">
        <f t="shared" si="2008"/>
        <v>-0.567438099883908-0.823416056923923i</v>
      </c>
      <c r="P3841" t="str">
        <f t="shared" si="2009"/>
        <v>1.56743809988391+0.823416056923923i</v>
      </c>
      <c r="Q3841" t="str">
        <f t="shared" si="2010"/>
        <v>-1.56743809988391+7.63395677762665i</v>
      </c>
      <c r="R3841" t="str">
        <f t="shared" si="2011"/>
        <v>0.0630462411936803-0.218269401952703i</v>
      </c>
      <c r="S3841" t="str">
        <f t="shared" si="2012"/>
        <v>0.872993446936782i</v>
      </c>
      <c r="T3841" t="str">
        <f t="shared" si="2013"/>
        <v>0.19054775757152+0.0550389554160787i</v>
      </c>
      <c r="U3841" t="str">
        <f t="shared" si="2014"/>
        <v>0.0000500000000000001-0.000126451941882296i</v>
      </c>
      <c r="V3841" t="str">
        <f t="shared" si="2015"/>
        <v>3.33333333333333E-06-0.000139097136070526i</v>
      </c>
      <c r="W3841" t="str">
        <f t="shared" si="2016"/>
        <v>0.0000140346133642855-0.0000684278369654422i</v>
      </c>
      <c r="X3841" t="str">
        <f t="shared" si="2017"/>
        <v>0.0000141192680942881-0.0000683914569912912i</v>
      </c>
      <c r="Y3841" t="str">
        <f t="shared" si="2018"/>
        <v>0.009+1.19820343807915i</v>
      </c>
      <c r="Z3841" t="str">
        <f t="shared" si="2019"/>
        <v>-0.000797855911082408-0.000170983832113784i</v>
      </c>
      <c r="AA3841" t="str">
        <f t="shared" si="2020"/>
        <v>0.0879053303796634-11.6841650282536i</v>
      </c>
      <c r="AB3841" t="str">
        <f t="shared" si="2021"/>
        <v>1.31627774184062+0.380201545647425i</v>
      </c>
      <c r="AC3841" t="str">
        <f t="shared" si="2022"/>
        <v>1.07041947525549-0.215871806632416i</v>
      </c>
      <c r="AD3841" t="str">
        <f t="shared" si="2023"/>
        <v>1.11279454511378+0.579606900709416i</v>
      </c>
      <c r="AE3841" t="str">
        <f t="shared" si="2024"/>
        <v>-0.000788746296636399-0.000652712667514031i</v>
      </c>
      <c r="AF3841" t="str">
        <f t="shared" si="2025"/>
        <v>-15.0865255402797-0.186705775224219i</v>
      </c>
      <c r="AG3841" t="str">
        <f t="shared" si="2026"/>
        <v>1.02486955657056-0.0468830709490204i</v>
      </c>
      <c r="AH3841" t="str">
        <f t="shared" si="2027"/>
        <v>0.0110226092746248+0.0102561379864981i</v>
      </c>
      <c r="AI3841">
        <f t="shared" si="2028"/>
        <v>-36.445747612911347</v>
      </c>
      <c r="AJ3841">
        <f t="shared" si="2029"/>
        <v>42.937068803262456</v>
      </c>
      <c r="AK3841"/>
      <c r="AL3841"/>
      <c r="AM3841"/>
      <c r="AN3841"/>
    </row>
    <row r="3842" spans="1:40" x14ac:dyDescent="0.25">
      <c r="A3842"/>
      <c r="B3842">
        <f t="shared" si="2030"/>
        <v>1908000</v>
      </c>
      <c r="C3842" s="186" t="str">
        <f t="shared" si="1998"/>
        <v>-2.09935554776841E-08+0.00128355479053073i</v>
      </c>
      <c r="D3842" s="158" t="str">
        <f t="shared" si="1999"/>
        <v>-5.95700611795655+0.00984058672740227i</v>
      </c>
      <c r="E3842" t="str">
        <f t="shared" si="2000"/>
        <v>2870</v>
      </c>
      <c r="F3842" t="str">
        <f t="shared" si="2001"/>
        <v>0.777000777000777</v>
      </c>
      <c r="G3842" t="str">
        <f t="shared" si="1996"/>
        <v>0.777000777000777</v>
      </c>
      <c r="H3842" t="str">
        <f t="shared" si="2002"/>
        <v>9.12952419441873+0.196448618348463i</v>
      </c>
      <c r="I3842" t="str">
        <f t="shared" si="2003"/>
        <v>7492.69847881166i</v>
      </c>
      <c r="J3842" t="str">
        <f t="shared" si="1997"/>
        <v>-48019.3641636784+1620.49685036225i</v>
      </c>
      <c r="K3842" t="str">
        <f t="shared" si="2004"/>
        <v>0.00525968003798157-0.15585744031024i</v>
      </c>
      <c r="L3842" t="str">
        <f t="shared" si="2005"/>
        <v>0.000390233329696685-0.00969132726795247i</v>
      </c>
      <c r="M3842" t="str">
        <f t="shared" si="2006"/>
        <v>0.00564991336767826-0.165548767578192i</v>
      </c>
      <c r="N3842" t="str">
        <f t="shared" si="2007"/>
        <v>-8.46180774426979i</v>
      </c>
      <c r="O3842" t="str">
        <f t="shared" si="2008"/>
        <v>-0.571084283489466-0.820891430794184i</v>
      </c>
      <c r="P3842" t="str">
        <f t="shared" si="2009"/>
        <v>1.57108428348947+0.820891430794184i</v>
      </c>
      <c r="Q3842" t="str">
        <f t="shared" si="2010"/>
        <v>-1.57108428348947+7.64091631347561i</v>
      </c>
      <c r="R3842" t="str">
        <f t="shared" si="2011"/>
        <v>0.0625133546077228-0.218468304577276i</v>
      </c>
      <c r="S3842" t="str">
        <f t="shared" si="2012"/>
        <v>0.873451230600619i</v>
      </c>
      <c r="T3842" t="str">
        <f t="shared" si="2013"/>
        <v>0.190821409480253+0.0546023665110884i</v>
      </c>
      <c r="U3842" t="str">
        <f t="shared" si="2014"/>
        <v>0.0000500000000000001-0.000126385667279632i</v>
      </c>
      <c r="V3842" t="str">
        <f t="shared" si="2015"/>
        <v>3.33333333333333E-06-0.000139024234007596i</v>
      </c>
      <c r="W3842" t="str">
        <f t="shared" si="2016"/>
        <v>0.0000140341696345822-0.0000683941815115484i</v>
      </c>
      <c r="X3842" t="str">
        <f t="shared" si="2017"/>
        <v>0.0000141187376917085-0.0000683578206883078i</v>
      </c>
      <c r="Y3842" t="str">
        <f t="shared" si="2018"/>
        <v>0.009+1.19883175660987i</v>
      </c>
      <c r="Z3842" t="str">
        <f t="shared" si="2019"/>
        <v>-0.000797045639431915-0.000170881920422349i</v>
      </c>
      <c r="AA3842" t="str">
        <f t="shared" si="2020"/>
        <v>0.0878132004346406-11.6780412677969i</v>
      </c>
      <c r="AB3842" t="str">
        <f t="shared" si="2021"/>
        <v>1.31816809164619+0.377185649447452i</v>
      </c>
      <c r="AC3842" t="str">
        <f t="shared" si="2022"/>
        <v>1.06989015493604-0.216090036790014i</v>
      </c>
      <c r="AD3842" t="str">
        <f t="shared" si="2023"/>
        <v>1.11535486577112+0.577818872875611i</v>
      </c>
      <c r="AE3842" t="str">
        <f t="shared" si="2024"/>
        <v>-0.000790249933528776-0.000651141994422349i</v>
      </c>
      <c r="AF3842" t="str">
        <f t="shared" si="2025"/>
        <v>-15.0865303123753-0.186608031621061i</v>
      </c>
      <c r="AG3842" t="str">
        <f t="shared" si="2026"/>
        <v>1.02478156259376-0.0469674004948964i</v>
      </c>
      <c r="AH3842" t="str">
        <f t="shared" si="2027"/>
        <v>0.0110461190069926+0.0102360818142195i</v>
      </c>
      <c r="AI3842">
        <f t="shared" si="2028"/>
        <v>-36.443682170253389</v>
      </c>
      <c r="AJ3842">
        <f t="shared" si="2029"/>
        <v>42.820276196410298</v>
      </c>
      <c r="AK3842"/>
      <c r="AL3842"/>
      <c r="AM3842"/>
      <c r="AN3842"/>
    </row>
    <row r="3843" spans="1:40" x14ac:dyDescent="0.25">
      <c r="A3843"/>
      <c r="B3843">
        <f t="shared" si="2030"/>
        <v>1909000</v>
      </c>
      <c r="C3843" s="186" t="str">
        <f t="shared" si="1998"/>
        <v>-2.09715669424321E-08+0.00128288242028985i</v>
      </c>
      <c r="D3843" s="158" t="str">
        <f t="shared" si="1999"/>
        <v>-5.95700611778797+0.00983543188888885i</v>
      </c>
      <c r="E3843" t="str">
        <f t="shared" si="2000"/>
        <v>2870</v>
      </c>
      <c r="F3843" t="str">
        <f t="shared" si="2001"/>
        <v>0.777000777000777</v>
      </c>
      <c r="G3843" t="str">
        <f t="shared" si="1996"/>
        <v>0.777000777000777</v>
      </c>
      <c r="H3843" t="str">
        <f t="shared" si="2002"/>
        <v>9.12952895919088+0.196345822136216i</v>
      </c>
      <c r="I3843" t="str">
        <f t="shared" si="2003"/>
        <v>7496.62546962864i</v>
      </c>
      <c r="J3843" t="str">
        <f t="shared" si="1997"/>
        <v>-48069.713165897+1621.34616736978i</v>
      </c>
      <c r="K3843" t="str">
        <f t="shared" si="2004"/>
        <v>0.00525417710905546-0.155775979021706i</v>
      </c>
      <c r="L3843" t="str">
        <f t="shared" si="2005"/>
        <v>0.00038982526237538-0.00968626703941611i</v>
      </c>
      <c r="M3843" t="str">
        <f t="shared" si="2006"/>
        <v>0.00564400237143084-0.165462246061122i</v>
      </c>
      <c r="N3843" t="str">
        <f t="shared" si="2007"/>
        <v>-8.46624265398901i</v>
      </c>
      <c r="O3843" t="str">
        <f t="shared" si="2008"/>
        <v>-0.574719234785484-0.818350659050011i</v>
      </c>
      <c r="P3843" t="str">
        <f t="shared" si="2009"/>
        <v>1.57471923478548+0.818350659050011i</v>
      </c>
      <c r="Q3843" t="str">
        <f t="shared" si="2010"/>
        <v>-1.57471923478548+7.647891994939i</v>
      </c>
      <c r="R3843" t="str">
        <f t="shared" si="2011"/>
        <v>0.0619799449319652-0.218664208038954i</v>
      </c>
      <c r="S3843" t="str">
        <f t="shared" si="2012"/>
        <v>0.873909014264454i</v>
      </c>
      <c r="T3843" t="str">
        <f t="shared" si="2013"/>
        <v>0.19109262250224+0.0541648325796589i</v>
      </c>
      <c r="U3843" t="str">
        <f t="shared" si="2014"/>
        <v>0.0000499999999999999-0.000126319462110811i</v>
      </c>
      <c r="V3843" t="str">
        <f t="shared" si="2015"/>
        <v>3.33333333333333E-06-0.000138951408321892i</v>
      </c>
      <c r="W3843" t="str">
        <f t="shared" si="2016"/>
        <v>0.0000140337257083778-0.0000683605622947897i</v>
      </c>
      <c r="X3843" t="str">
        <f t="shared" si="2017"/>
        <v>0.0000141182072289852-0.0000683242206022886i</v>
      </c>
      <c r="Y3843" t="str">
        <f t="shared" si="2018"/>
        <v>0.009+1.19946007514058i</v>
      </c>
      <c r="Z3843" t="str">
        <f t="shared" si="2019"/>
        <v>-0.000796236638672079-0.000170780124367702i</v>
      </c>
      <c r="AA3843" t="str">
        <f t="shared" si="2020"/>
        <v>0.0877212152467191-11.6719239229873i</v>
      </c>
      <c r="AB3843" t="str">
        <f t="shared" si="2021"/>
        <v>1.32004159395705+0.374163225134616i</v>
      </c>
      <c r="AC3843" t="str">
        <f t="shared" si="2022"/>
        <v>1.06936020551093-0.216305268900275i</v>
      </c>
      <c r="AD3843" t="str">
        <f t="shared" si="2023"/>
        <v>1.11790724077013+0.576019612737185i</v>
      </c>
      <c r="AE3843" t="str">
        <f t="shared" si="2024"/>
        <v>-0.000791746002636499-0.000649564257865329i</v>
      </c>
      <c r="AF3843" t="str">
        <f t="shared" si="2025"/>
        <v>-15.0865350769789-0.186510390247327i</v>
      </c>
      <c r="AG3843" t="str">
        <f t="shared" si="2026"/>
        <v>1.02469318303255-0.0470513088389811i</v>
      </c>
      <c r="AH3843" t="str">
        <f t="shared" si="2027"/>
        <v>0.0110695390030438+0.0102159156405458i</v>
      </c>
      <c r="AI3843">
        <f t="shared" si="2028"/>
        <v>-36.44166219745189</v>
      </c>
      <c r="AJ3843">
        <f t="shared" si="2029"/>
        <v>42.703463611503281</v>
      </c>
      <c r="AK3843"/>
      <c r="AL3843"/>
      <c r="AM3843"/>
      <c r="AN3843"/>
    </row>
    <row r="3844" spans="1:40" x14ac:dyDescent="0.25">
      <c r="A3844"/>
      <c r="B3844">
        <f t="shared" si="2030"/>
        <v>1910000</v>
      </c>
      <c r="C3844" s="186" t="str">
        <f t="shared" si="1998"/>
        <v>-2.09496129351043E-08+0.00128221075410157i</v>
      </c>
      <c r="D3844" s="158" t="str">
        <f t="shared" si="1999"/>
        <v>-5.95700611761966+0.00983028244811204i</v>
      </c>
      <c r="E3844" t="str">
        <f t="shared" si="2000"/>
        <v>2870</v>
      </c>
      <c r="F3844" t="str">
        <f t="shared" si="2001"/>
        <v>0.777000777000777</v>
      </c>
      <c r="G3844" t="str">
        <f t="shared" si="1996"/>
        <v>0.777000777000777</v>
      </c>
      <c r="H3844" t="str">
        <f t="shared" si="2002"/>
        <v>9.1295337164864+0.196243133390924i</v>
      </c>
      <c r="I3844" t="str">
        <f t="shared" si="2003"/>
        <v>7500.55246044563i</v>
      </c>
      <c r="J3844" t="str">
        <f t="shared" si="1997"/>
        <v>-48120.0885495682+1622.19548437731i</v>
      </c>
      <c r="K3844" t="str">
        <f t="shared" si="2004"/>
        <v>0.00524868280860661-0.155694602747397i</v>
      </c>
      <c r="L3844" t="str">
        <f t="shared" si="2005"/>
        <v>0.000389417834449232-0.00968121208382925i</v>
      </c>
      <c r="M3844" t="str">
        <f t="shared" si="2006"/>
        <v>0.00563810064305584-0.165375814831226i</v>
      </c>
      <c r="N3844" t="str">
        <f t="shared" si="2007"/>
        <v>-8.47067756370823i</v>
      </c>
      <c r="O3844" t="str">
        <f t="shared" si="2008"/>
        <v>-0.578342882278315-0.815793791664298i</v>
      </c>
      <c r="P3844" t="str">
        <f t="shared" si="2009"/>
        <v>1.57834288227831+0.815793791664298i</v>
      </c>
      <c r="Q3844" t="str">
        <f t="shared" si="2010"/>
        <v>-1.57834288227831+7.65488377204393i</v>
      </c>
      <c r="R3844" t="str">
        <f t="shared" si="2011"/>
        <v>0.0614460302932421-0.218857116152996i</v>
      </c>
      <c r="S3844" t="str">
        <f t="shared" si="2012"/>
        <v>0.874366797928291i</v>
      </c>
      <c r="T3844" t="str">
        <f t="shared" si="2013"/>
        <v>0.191361395854515+0.0537263687529069i</v>
      </c>
      <c r="U3844" t="str">
        <f t="shared" si="2014"/>
        <v>0.0000499999999999999-0.000126253326266774i</v>
      </c>
      <c r="V3844" t="str">
        <f t="shared" si="2015"/>
        <v>3.33333333333333E-06-0.000138878658893451i</v>
      </c>
      <c r="W3844" t="str">
        <f t="shared" si="2016"/>
        <v>0.000014033281585725-0.0000683269792579892i</v>
      </c>
      <c r="X3844" t="str">
        <f t="shared" si="2017"/>
        <v>0.0000141176767058855-0.0000682906566760888i</v>
      </c>
      <c r="Y3844" t="str">
        <f t="shared" si="2018"/>
        <v>0.009+1.2000883936713i</v>
      </c>
      <c r="Z3844" t="str">
        <f t="shared" si="2019"/>
        <v>-0.000795428906141262-0.000170678443745464i</v>
      </c>
      <c r="AA3844" t="str">
        <f t="shared" si="2020"/>
        <v>0.0876293745127901-11.6658129837477i</v>
      </c>
      <c r="AB3844" t="str">
        <f t="shared" si="2021"/>
        <v>1.32189824336457+0.371134377232592i</v>
      </c>
      <c r="AC3844" t="str">
        <f t="shared" si="2022"/>
        <v>1.06882964538269-0.216517506149447i</v>
      </c>
      <c r="AD3844" t="str">
        <f t="shared" si="2023"/>
        <v>1.12045162125256+0.574209155480112i</v>
      </c>
      <c r="AE3844" t="str">
        <f t="shared" si="2024"/>
        <v>-0.000793234482435385-0.000647979499447314i</v>
      </c>
      <c r="AF3844" t="str">
        <f t="shared" si="2025"/>
        <v>-15.0865398341061-0.186412850942812i</v>
      </c>
      <c r="AG3844" t="str">
        <f t="shared" si="2026"/>
        <v>1.02460441996799-0.0471347945638808i</v>
      </c>
      <c r="AH3844" t="str">
        <f t="shared" si="2027"/>
        <v>0.0110928689126437+0.0101956399222647i</v>
      </c>
      <c r="AI3844">
        <f t="shared" si="2028"/>
        <v>-36.439687588560204</v>
      </c>
      <c r="AJ3844">
        <f t="shared" si="2029"/>
        <v>42.586630943679083</v>
      </c>
      <c r="AK3844"/>
      <c r="AL3844"/>
      <c r="AM3844"/>
      <c r="AN3844"/>
    </row>
    <row r="3845" spans="1:40" x14ac:dyDescent="0.25">
      <c r="A3845"/>
      <c r="B3845">
        <f t="shared" si="2030"/>
        <v>1911000</v>
      </c>
      <c r="C3845" s="186" t="str">
        <f t="shared" si="1998"/>
        <v>-2.09276933834482E-08+0.00128153979086064i</v>
      </c>
      <c r="D3845" s="158" t="str">
        <f t="shared" si="1999"/>
        <v>-5.95700611745161+0.00982513839659824i</v>
      </c>
      <c r="E3845" t="str">
        <f t="shared" si="2000"/>
        <v>2870</v>
      </c>
      <c r="F3845" t="str">
        <f t="shared" si="2001"/>
        <v>0.777000777000777</v>
      </c>
      <c r="G3845" t="str">
        <f t="shared" ref="G3845:G3908" si="2031">IF($C$11=$C$7,$C$24,F3845)</f>
        <v>0.777000777000777</v>
      </c>
      <c r="H3845" t="str">
        <f t="shared" si="2002"/>
        <v>9.12953846632091+0.196140551944243i</v>
      </c>
      <c r="I3845" t="str">
        <f t="shared" si="2003"/>
        <v>7504.47945126262i</v>
      </c>
      <c r="J3845" t="str">
        <f t="shared" ref="J3845:J3908" si="2032">IMSUM(COMPLEX(0,2*PI()*B3845*$C$113*$C$112),COMPLEX(0,2*PI()*B3845*$C$113*$C$111),COMPLEX(0,2*PI()*B3845*$C$28*10^-12*$C$111),COMPLEX(-1*2*PI()*B3845*2*PI()*B3845*$C$113*$C$112*$C$28*10^-12*$C$111,0),COMPLEX(1,0))</f>
        <v>-48170.490314692+1623.04480138483i</v>
      </c>
      <c r="K3845" t="str">
        <f t="shared" si="2004"/>
        <v>0.00524319711861193-0.155613311354449i</v>
      </c>
      <c r="L3845" t="str">
        <f t="shared" si="2005"/>
        <v>0.000389011044583853-0.00967616239296784i</v>
      </c>
      <c r="M3845" t="str">
        <f t="shared" si="2006"/>
        <v>0.00563220816319578-0.165289473747417i</v>
      </c>
      <c r="N3845" t="str">
        <f t="shared" si="2007"/>
        <v>-8.47511247342745i</v>
      </c>
      <c r="O3845" t="str">
        <f t="shared" si="2008"/>
        <v>-0.581955154696635-0.813220878926516i</v>
      </c>
      <c r="P3845" t="str">
        <f t="shared" si="2009"/>
        <v>1.58195515469663+0.813220878926516i</v>
      </c>
      <c r="Q3845" t="str">
        <f t="shared" si="2010"/>
        <v>-1.58195515469663+7.66189159450093i</v>
      </c>
      <c r="R3845" t="str">
        <f t="shared" si="2011"/>
        <v>0.0609116287330498-0.219047032844526i</v>
      </c>
      <c r="S3845" t="str">
        <f t="shared" si="2012"/>
        <v>0.874824581592128i</v>
      </c>
      <c r="T3845" t="str">
        <f t="shared" si="2013"/>
        <v>0.19162772885721+0.0532869901204853i</v>
      </c>
      <c r="U3845" t="str">
        <f t="shared" si="2014"/>
        <v>0.00005-0.000126187259638691i</v>
      </c>
      <c r="V3845" t="str">
        <f t="shared" si="2015"/>
        <v>3.33333333333333E-06-0.00013880598560256i</v>
      </c>
      <c r="W3845" t="str">
        <f t="shared" si="2016"/>
        <v>0.0000140328372666761-0.0000682934323440894i</v>
      </c>
      <c r="X3845" t="str">
        <f t="shared" si="2017"/>
        <v>0.0000141171461221769-0.0000682571288526825i</v>
      </c>
      <c r="Y3845" t="str">
        <f t="shared" si="2018"/>
        <v>0.009+1.20071671220202i</v>
      </c>
      <c r="Z3845" t="str">
        <f t="shared" si="2019"/>
        <v>-0.000794622439184774-0.000170576878351744i</v>
      </c>
      <c r="AA3845" t="str">
        <f t="shared" si="2020"/>
        <v>0.0875376779305362-11.6597084400224i</v>
      </c>
      <c r="AB3845" t="str">
        <f t="shared" si="2021"/>
        <v>1.32373803517232+0.36809920997863i</v>
      </c>
      <c r="AC3845" t="str">
        <f t="shared" si="2022"/>
        <v>1.06829849287184-0.216726751837765i</v>
      </c>
      <c r="AD3845" t="str">
        <f t="shared" si="2023"/>
        <v>1.12298795851471+0.572387536498942i</v>
      </c>
      <c r="AE3845" t="str">
        <f t="shared" si="2024"/>
        <v>-0.000794715351586657-0.000646387760801793i</v>
      </c>
      <c r="AF3845" t="str">
        <f t="shared" si="2025"/>
        <v>-15.0865445837725-0.186315413547645i</v>
      </c>
      <c r="AG3845" t="str">
        <f t="shared" si="2026"/>
        <v>1.02451527548562-0.0472178562616599i</v>
      </c>
      <c r="AH3845" t="str">
        <f t="shared" si="2027"/>
        <v>0.0111161083871833+0.0101752551168145i</v>
      </c>
      <c r="AI3845">
        <f t="shared" si="2028"/>
        <v>-36.437758238644598</v>
      </c>
      <c r="AJ3845">
        <f t="shared" si="2029"/>
        <v>42.469778088478371</v>
      </c>
      <c r="AK3845"/>
      <c r="AL3845"/>
      <c r="AM3845"/>
      <c r="AN3845"/>
    </row>
    <row r="3846" spans="1:40" x14ac:dyDescent="0.25">
      <c r="A3846"/>
      <c r="B3846">
        <f t="shared" si="2030"/>
        <v>1912000</v>
      </c>
      <c r="C3846" s="186" t="str">
        <f t="shared" ref="C3846:C3909" si="2033">IMPRODUCT(COMPLEX(-1,0),IMDIV(IMPRODUCT(G3846,COMPLEX($C$100+$C$101,0)),COMPLEX($C$100,2*PI()*B3846*$C$103*$C$102*(2*$C$100+$C$101))))</f>
        <v>-2.09058082153994E-08+0.00128086952946411i</v>
      </c>
      <c r="D3846" s="158" t="str">
        <f t="shared" ref="D3846:D3909" si="2034">IMPRODUCT(COMPLEX($C$106,0),IMSUB(C3846,G3846))</f>
        <v>-5.95700611728382+0.00981999972589151i</v>
      </c>
      <c r="E3846" t="str">
        <f t="shared" ref="E3846:E3909" si="2035">IMDIV(COMPLEX($C$20*10^3,0),COMPLEX(1,2*PI()*B3846*$C$20*1000*$C$29*10^-12))</f>
        <v>2870</v>
      </c>
      <c r="F3846" t="str">
        <f t="shared" ref="F3846:F3909" si="2036">IMDIV(COMPLEX($C$22*1000,0),IMSUM(COMPLEX($C$22*1000,0),E3846))</f>
        <v>0.777000777000777</v>
      </c>
      <c r="G3846" t="str">
        <f t="shared" si="2031"/>
        <v>0.777000777000777</v>
      </c>
      <c r="H3846" t="str">
        <f t="shared" ref="H3846:H3909" si="2037">IMPRODUCT(COMPLEX($C$108,0),IMPRODUCT(COMPLEX(-1,0),D3846),IMDIV(COMPLEX(0,2*PI()*B3846*$C$109*$C$110),COMPLEX(1,2*PI()*B3846*$C$109*$C$110)))</f>
        <v>9.12954320871+0.196038077628174i</v>
      </c>
      <c r="I3846" t="str">
        <f t="shared" ref="I3846:I3909" si="2038">COMPLEX(0,2*PI()*B3846*$C$113*$C$112*$C$114)</f>
        <v>7508.40644207961i</v>
      </c>
      <c r="J3846" t="str">
        <f t="shared" si="2032"/>
        <v>-48220.9184612683+1623.89411839236i</v>
      </c>
      <c r="K3846" t="str">
        <f t="shared" ref="K3846:K3909" si="2039">IMDIV(I3846,J3846)</f>
        <v>0.0052377200210955-0.155532104710274i</v>
      </c>
      <c r="L3846" t="str">
        <f t="shared" ref="L3846:L3909" si="2040">IMDIV(COMPLEX($C$117,0),COMPLEX(1,2*PI()*B3846*$C$115*$C$116))</f>
        <v>0.000388604891448321-0.00967111795862475i</v>
      </c>
      <c r="M3846" t="str">
        <f t="shared" ref="M3846:M3909" si="2041">IMSUM(K3846,L3846)</f>
        <v>0.00562632491254382-0.165203222668899i</v>
      </c>
      <c r="N3846" t="str">
        <f t="shared" ref="N3846:N3909" si="2042">COMPLEX(0,-2*PI()*B3846*$C$43)</f>
        <v>-8.47954738314667i</v>
      </c>
      <c r="O3846" t="str">
        <f t="shared" ref="O3846:O3909" si="2043">IMEXP(N3846)</f>
        <v>-0.58555598099286-0.81063197144172i</v>
      </c>
      <c r="P3846" t="str">
        <f t="shared" ref="P3846:P3909" si="2044">IMSUB(COMPLEX(1,0),O3846)</f>
        <v>1.58555598099286+0.81063197144172i</v>
      </c>
      <c r="Q3846" t="str">
        <f t="shared" ref="Q3846:Q3909" si="2045">IMSUM(COMPLEX(0,2*PI()*B3846*$C$43),O3846,COMPLEX(-1,0))</f>
        <v>-1.58555598099286+7.66891541170495i</v>
      </c>
      <c r="R3846" t="str">
        <f t="shared" ref="R3846:R3909" si="2046">IMDIV(P3846,Q3846)</f>
        <v>0.0603767582069732-0.219233962147341i</v>
      </c>
      <c r="S3846" t="str">
        <f t="shared" ref="S3846:S3909" si="2047">IMDIV(COMPLEX(0,2*PI()*B3846*$C$123),COMPLEX($C$124,0))</f>
        <v>0.875282365255965i</v>
      </c>
      <c r="T3846" t="str">
        <f t="shared" ref="T3846:T3909" si="2048">IMPRODUCT(R3846,S3846)</f>
        <v>0.191891620932761+0.052846711729887i</v>
      </c>
      <c r="U3846" t="str">
        <f t="shared" ref="U3846:U3909" si="2049">IMDIV(COMPLEX(1,2*PI()*B3846*$C$16*10^-3*$C$15*10^-6),COMPLEX(0,2*PI()*B3846*$C$15*10^-6))</f>
        <v>0.00005-0.000126121262117959i</v>
      </c>
      <c r="V3846" t="str">
        <f t="shared" ref="V3846:V3909" si="2050">IMSUM(COMPLEX($C$18*10^-3,0),IMDIV(COMPLEX(1,0),COMPLEX(0,2*PI()*B3846*($C$17*1*10^-6))))</f>
        <v>3.33333333333333E-06-0.000138733388329755i</v>
      </c>
      <c r="W3846" t="str">
        <f t="shared" ref="W3846:W3909" si="2051">IMDIV(IMPRODUCT(U3846,V3846),IMSUM(U3846,V3846))</f>
        <v>0.0000140323927512835-0.0000682599214961509i</v>
      </c>
      <c r="X3846" t="str">
        <f t="shared" ref="X3846:X3909" si="2052">IMDIV(IMPRODUCT(COMPLEX($C$19,0),W3846),IMSUM(COMPLEX($C$19,0),W3846))</f>
        <v>0.0000141166154776279-0.0000682236370751629i</v>
      </c>
      <c r="Y3846" t="str">
        <f t="shared" ref="Y3846:Y3909" si="2053">COMPLEX($C$13*10^-3,2*PI()*B3846*$C$12*0.000001)</f>
        <v>0.009+1.20134503073274i</v>
      </c>
      <c r="Z3846" t="str">
        <f t="shared" ref="Z3846:Z3909" si="2054">IMPRODUCT(COMPLEX($C$6,0),IMDIV(X3846,IMSUM(X3846,Y3846)))</f>
        <v>-0.000793817235154887-0.00017047542798314i</v>
      </c>
      <c r="AA3846" t="str">
        <f t="shared" ref="AA3846:AA3909" si="2055">IMDIV(COMPLEX($C$6,0),IMSUM(X3846,Y3846))</f>
        <v>0.0874461251984359-11.6536102817767i</v>
      </c>
      <c r="AB3846" t="str">
        <f t="shared" ref="AB3846:AB3909" si="2056">IMPRODUCT(COMPLEX($C$119,0),T3846)</f>
        <v>1.32556096539057+0.365057827318745i</v>
      </c>
      <c r="AC3846" t="str">
        <f t="shared" ref="AC3846:AC3909" si="2057">IMSUM(COMPLEX(1,0),IMPRODUCT(AB3846,M3846))</f>
        <v>1.06776676621624-0.216933009378256i</v>
      </c>
      <c r="AD3846" t="str">
        <f t="shared" ref="AD3846:AD3909" si="2058">IMDIV(AB3846,AC3846)</f>
        <v>1.12551620400821+0.570554791396139i</v>
      </c>
      <c r="AE3846" t="str">
        <f t="shared" ref="AE3846:AE3909" si="2059">IMPRODUCT(AD3846,AA3846,X3846)</f>
        <v>-0.000796188588936732-0.000644789083590714i</v>
      </c>
      <c r="AF3846" t="str">
        <f t="shared" ref="AF3846:AF3909" si="2060">IMSUB(D3846,H3846)</f>
        <v>-15.0865493259938-0.186218077902282i</v>
      </c>
      <c r="AG3846" t="str">
        <f t="shared" ref="AG3846:AG3909" si="2061">IMSUM(COMPLEX(1,0),IMPRODUCT(AD3846,AA3846,COMPLEX($C$127,0)))</f>
        <v>1.02442575167547-0.0473004925338476i</v>
      </c>
      <c r="AH3846" t="str">
        <f t="shared" ref="AH3846:AH3909" si="2062">IMDIV(IMPRODUCT(AE3846,AF3846),AG3846)</f>
        <v>0.011139257079578+0.0101547616822833i</v>
      </c>
      <c r="AI3846">
        <f t="shared" ref="AI3846:AI3909" si="2063">20*LOG10(IMABS(AH3846))</f>
        <v>-36.435874043778071</v>
      </c>
      <c r="AJ3846">
        <f t="shared" ref="AJ3846:AJ3909" si="2064">IMARGUMENT(AH3846)*180/PI()</f>
        <v>42.352904941849069</v>
      </c>
      <c r="AK3846"/>
      <c r="AL3846"/>
      <c r="AM3846"/>
      <c r="AN3846"/>
    </row>
    <row r="3847" spans="1:40" x14ac:dyDescent="0.25">
      <c r="A3847"/>
      <c r="B3847">
        <f t="shared" si="2030"/>
        <v>1913000</v>
      </c>
      <c r="C3847" s="186" t="str">
        <f t="shared" si="2033"/>
        <v>-2.08839573590821E-08+0.00128019996881132i</v>
      </c>
      <c r="D3847" s="158" t="str">
        <f t="shared" si="2034"/>
        <v>-5.9570061171163+0.00981486642755346i</v>
      </c>
      <c r="E3847" t="str">
        <f t="shared" si="2035"/>
        <v>2870</v>
      </c>
      <c r="F3847" t="str">
        <f t="shared" si="2036"/>
        <v>0.777000777000777</v>
      </c>
      <c r="G3847" t="str">
        <f t="shared" si="2031"/>
        <v>0.777000777000777</v>
      </c>
      <c r="H3847" t="str">
        <f t="shared" si="2037"/>
        <v>9.12954794366925+0.195935710275075i</v>
      </c>
      <c r="I3847" t="str">
        <f t="shared" si="2038"/>
        <v>7512.33343289659i</v>
      </c>
      <c r="J3847" t="str">
        <f t="shared" si="2032"/>
        <v>-48271.3729892971+1624.74343539989i</v>
      </c>
      <c r="K3847" t="str">
        <f t="shared" si="2039"/>
        <v>0.00523225149812814-0.155450982682561i</v>
      </c>
      <c r="L3847" t="str">
        <f t="shared" si="2040"/>
        <v>0.000388199373715184-0.00966607877260995i</v>
      </c>
      <c r="M3847" t="str">
        <f t="shared" si="2041"/>
        <v>0.00562045087184332-0.165117061455171i</v>
      </c>
      <c r="N3847" t="str">
        <f t="shared" si="2042"/>
        <v>-8.48398229286589i</v>
      </c>
      <c r="O3847" t="str">
        <f t="shared" si="2043"/>
        <v>-0.589145290344524-0.808027120129558i</v>
      </c>
      <c r="P3847" t="str">
        <f t="shared" si="2044"/>
        <v>1.58914529034452+0.808027120129558i</v>
      </c>
      <c r="Q3847" t="str">
        <f t="shared" si="2045"/>
        <v>-1.58914529034452+7.67595517273633i</v>
      </c>
      <c r="R3847" t="str">
        <f t="shared" si="2046"/>
        <v>0.0598414365841345-0.219417908202719i</v>
      </c>
      <c r="S3847" t="str">
        <f t="shared" si="2047"/>
        <v>0.875740148919802i</v>
      </c>
      <c r="T3847" t="str">
        <f t="shared" si="2048"/>
        <v>0.192153071605121+0.0524055485857648i</v>
      </c>
      <c r="U3847" t="str">
        <f t="shared" si="2049"/>
        <v>0.00005-0.000126055333596204i</v>
      </c>
      <c r="V3847" t="str">
        <f t="shared" si="2050"/>
        <v>3.33333333333333E-06-0.000138660866955824i</v>
      </c>
      <c r="W3847" t="str">
        <f t="shared" si="2051"/>
        <v>0.0000140319480395996-0.0000682264466573548i</v>
      </c>
      <c r="X3847" t="str">
        <f t="shared" si="2052"/>
        <v>0.0000141160847720076-0.0000681901812867429i</v>
      </c>
      <c r="Y3847" t="str">
        <f t="shared" si="2053"/>
        <v>0.009+1.20197334926345i</v>
      </c>
      <c r="Z3847" t="str">
        <f t="shared" si="2054"/>
        <v>-0.000793013291410778-0.000170374092436733i</v>
      </c>
      <c r="AA3847" t="str">
        <f t="shared" si="2055"/>
        <v>0.0873547160157506-11.6475184989969i</v>
      </c>
      <c r="AB3847" t="str">
        <f t="shared" si="2056"/>
        <v>1.32736703073084+0.362010332903018i</v>
      </c>
      <c r="AC3847" t="str">
        <f t="shared" si="2057"/>
        <v>1.06723448357048-0.217136282295571i</v>
      </c>
      <c r="AD3847" t="str">
        <f t="shared" si="2058"/>
        <v>1.12803630934098+0.568710955981448i</v>
      </c>
      <c r="AE3847" t="str">
        <f t="shared" si="2059"/>
        <v>-0.00079765417351719-0.000643183509503869i</v>
      </c>
      <c r="AF3847" t="str">
        <f t="shared" si="2060"/>
        <v>-15.0865540607855-0.186120843847522i</v>
      </c>
      <c r="AG3847" t="str">
        <f t="shared" si="2061"/>
        <v>1.02433585063204-0.0473827019914547i</v>
      </c>
      <c r="AH3847" t="str">
        <f t="shared" si="2062"/>
        <v>0.0111623146442683+0.0101341600774086i</v>
      </c>
      <c r="AI3847">
        <f t="shared" si="2063"/>
        <v>-36.4340349010333</v>
      </c>
      <c r="AJ3847">
        <f t="shared" si="2064"/>
        <v>42.236011400146594</v>
      </c>
      <c r="AK3847"/>
      <c r="AL3847"/>
      <c r="AM3847"/>
      <c r="AN3847"/>
    </row>
    <row r="3848" spans="1:40" x14ac:dyDescent="0.25">
      <c r="A3848"/>
      <c r="B3848">
        <f t="shared" si="2030"/>
        <v>1914000</v>
      </c>
      <c r="C3848" s="186" t="str">
        <f t="shared" si="2033"/>
        <v>-2.08621407428078E-08+0.00127953110780393i</v>
      </c>
      <c r="D3848" s="158" t="str">
        <f t="shared" si="2034"/>
        <v>-5.95700611694904+0.00980973849316347i</v>
      </c>
      <c r="E3848" t="str">
        <f t="shared" si="2035"/>
        <v>2870</v>
      </c>
      <c r="F3848" t="str">
        <f t="shared" si="2036"/>
        <v>0.777000777000777</v>
      </c>
      <c r="G3848" t="str">
        <f t="shared" si="2031"/>
        <v>0.777000777000777</v>
      </c>
      <c r="H3848" t="str">
        <f t="shared" si="2037"/>
        <v>9.12955267121414+0.19583344971765i</v>
      </c>
      <c r="I3848" t="str">
        <f t="shared" si="2038"/>
        <v>7516.26042371358i</v>
      </c>
      <c r="J3848" t="str">
        <f t="shared" si="2032"/>
        <v>-48321.8538987786+1625.59275240742i</v>
      </c>
      <c r="K3848" t="str">
        <f t="shared" si="2039"/>
        <v>0.00522679153182741-0.155369945139271i</v>
      </c>
      <c r="L3848" t="str">
        <f t="shared" si="2040"/>
        <v>0.000387794490060448-0.00966104482675035i</v>
      </c>
      <c r="M3848" t="str">
        <f t="shared" si="2041"/>
        <v>0.00561458602188786-0.165030989966021i</v>
      </c>
      <c r="N3848" t="str">
        <f t="shared" si="2042"/>
        <v>-8.48841720258511i</v>
      </c>
      <c r="O3848" t="str">
        <f t="shared" si="2043"/>
        <v>-0.592723012155683-0.805406376223267i</v>
      </c>
      <c r="P3848" t="str">
        <f t="shared" si="2044"/>
        <v>1.59272301215568+0.805406376223267i</v>
      </c>
      <c r="Q3848" t="str">
        <f t="shared" si="2045"/>
        <v>-1.59272301215568+7.68301082636184i</v>
      </c>
      <c r="R3848" t="str">
        <f t="shared" si="2046"/>
        <v>0.0593056816466495-0.219598875258232i</v>
      </c>
      <c r="S3848" t="str">
        <f t="shared" si="2047"/>
        <v>0.876197932583639i</v>
      </c>
      <c r="T3848" t="str">
        <f t="shared" si="2048"/>
        <v>0.192412080498955+0.0519635156492578i</v>
      </c>
      <c r="U3848" t="str">
        <f t="shared" si="2049"/>
        <v>0.00005-0.000125989473965276i</v>
      </c>
      <c r="V3848" t="str">
        <f t="shared" si="2050"/>
        <v>3.33333333333333E-06-0.000138588421361804i</v>
      </c>
      <c r="W3848" t="str">
        <f t="shared" si="2051"/>
        <v>0.0000140315031316771-0.0000681930077710002i</v>
      </c>
      <c r="X3848" t="str">
        <f t="shared" si="2052"/>
        <v>0.0000141155540050863-0.0000681567614307532i</v>
      </c>
      <c r="Y3848" t="str">
        <f t="shared" si="2053"/>
        <v>0.009+1.20260166779417i</v>
      </c>
      <c r="Z3848" t="str">
        <f t="shared" si="2054"/>
        <v>-0.00079221060531851-0.000170272871510092i</v>
      </c>
      <c r="AA3848" t="str">
        <f t="shared" si="2055"/>
        <v>0.0872634500825265-11.64143308169i</v>
      </c>
      <c r="AB3848" t="str">
        <f t="shared" si="2056"/>
        <v>1.32915622860038+0.358956830080944i</v>
      </c>
      <c r="AC3848" t="str">
        <f t="shared" si="2057"/>
        <v>1.06670166300533-0.21733657422479i</v>
      </c>
      <c r="AD3848" t="str">
        <f t="shared" si="2058"/>
        <v>1.130548226278+0.56685606627117i</v>
      </c>
      <c r="AE3848" t="str">
        <f t="shared" si="2059"/>
        <v>-0.000799112084544558-0.000641571080258152i</v>
      </c>
      <c r="AF3848" t="str">
        <f t="shared" si="2060"/>
        <v>-15.0865587881632-0.186023711224487i</v>
      </c>
      <c r="AG3848" t="str">
        <f t="shared" si="2061"/>
        <v>1.02424557445418-0.0474644832549802i</v>
      </c>
      <c r="AH3848" t="str">
        <f t="shared" si="2062"/>
        <v>0.0111852807372211+0.0101134507615769i</v>
      </c>
      <c r="AI3848">
        <f t="shared" si="2063"/>
        <v>-36.432240708475334</v>
      </c>
      <c r="AJ3848">
        <f t="shared" si="2064"/>
        <v>42.119097360132763</v>
      </c>
      <c r="AK3848"/>
      <c r="AL3848"/>
      <c r="AM3848"/>
      <c r="AN3848"/>
    </row>
    <row r="3849" spans="1:40" x14ac:dyDescent="0.25">
      <c r="A3849"/>
      <c r="B3849">
        <f t="shared" si="2030"/>
        <v>1915000</v>
      </c>
      <c r="C3849" s="186" t="str">
        <f t="shared" si="2033"/>
        <v>-2.08403582950761E-08+0.0012788629453459i</v>
      </c>
      <c r="D3849" s="158" t="str">
        <f t="shared" si="2034"/>
        <v>-5.95700611678204+0.00980461591431857i</v>
      </c>
      <c r="E3849" t="str">
        <f t="shared" si="2035"/>
        <v>2870</v>
      </c>
      <c r="F3849" t="str">
        <f t="shared" si="2036"/>
        <v>0.777000777000777</v>
      </c>
      <c r="G3849" t="str">
        <f t="shared" si="2031"/>
        <v>0.777000777000777</v>
      </c>
      <c r="H3849" t="str">
        <f t="shared" si="2037"/>
        <v>9.12955739136015+0.195731295788953i</v>
      </c>
      <c r="I3849" t="str">
        <f t="shared" si="2038"/>
        <v>7520.18741453057i</v>
      </c>
      <c r="J3849" t="str">
        <f t="shared" si="2032"/>
        <v>-48372.3611897125+1626.44206941494i</v>
      </c>
      <c r="K3849" t="str">
        <f t="shared" si="2039"/>
        <v>0.00522134010435748-0.155288991948643i</v>
      </c>
      <c r="L3849" t="str">
        <f t="shared" si="2040"/>
        <v>0.000387390239163557-0.00965601611288977i</v>
      </c>
      <c r="M3849" t="str">
        <f t="shared" si="2041"/>
        <v>0.00560873034352104-0.164945008061533i</v>
      </c>
      <c r="N3849" t="str">
        <f t="shared" si="2042"/>
        <v>-8.49285211230433i</v>
      </c>
      <c r="O3849" t="str">
        <f t="shared" si="2043"/>
        <v>-0.596289076058304-0.802769791268664i</v>
      </c>
      <c r="P3849" t="str">
        <f t="shared" si="2044"/>
        <v>1.5962890760583+0.802769791268664i</v>
      </c>
      <c r="Q3849" t="str">
        <f t="shared" si="2045"/>
        <v>-1.5962890760583+7.69008232103567i</v>
      </c>
      <c r="R3849" t="str">
        <f t="shared" si="2046"/>
        <v>0.0587695110891056-0.219776867666549i</v>
      </c>
      <c r="S3849" t="str">
        <f t="shared" si="2047"/>
        <v>0.876655716247476i</v>
      </c>
      <c r="T3849" t="str">
        <f t="shared" si="2048"/>
        <v>0.192668647338845+0.0515206278373339i</v>
      </c>
      <c r="U3849" t="str">
        <f t="shared" si="2049"/>
        <v>0.00005-0.000125923683117252i</v>
      </c>
      <c r="V3849" t="str">
        <f t="shared" si="2050"/>
        <v>3.33333333333333E-06-0.000138516051428978i</v>
      </c>
      <c r="W3849" t="str">
        <f t="shared" si="2051"/>
        <v>0.000014031058027568-0.0000681596047805044i</v>
      </c>
      <c r="X3849" t="str">
        <f t="shared" si="2052"/>
        <v>0.0000141150231766343-0.0000681233774506433i</v>
      </c>
      <c r="Y3849" t="str">
        <f t="shared" si="2053"/>
        <v>0.009+1.20322998632489i</v>
      </c>
      <c r="Z3849" t="str">
        <f t="shared" si="2054"/>
        <v>-0.000791409174251049-0.000170171765001266i</v>
      </c>
      <c r="AA3849" t="str">
        <f t="shared" si="2055"/>
        <v>0.0871723270995976-11.6353540198841i</v>
      </c>
      <c r="AB3849" t="str">
        <f t="shared" si="2056"/>
        <v>1.33092855709663+0.355897421896887i</v>
      </c>
      <c r="AC3849" t="str">
        <f t="shared" si="2057"/>
        <v>1.06616832250711-0.217533888910254i</v>
      </c>
      <c r="AD3849" t="str">
        <f t="shared" si="2058"/>
        <v>1.1330519067422+0.564990158487549i</v>
      </c>
      <c r="AE3849" t="str">
        <f t="shared" si="2059"/>
        <v>-0.000800562301420254-0.000639951837596972i</v>
      </c>
      <c r="AF3849" t="str">
        <f t="shared" si="2060"/>
        <v>-15.0865635081422-0.185926679874634i</v>
      </c>
      <c r="AG3849" t="str">
        <f t="shared" si="2061"/>
        <v>1.02415492524514-0.0475458349544262i</v>
      </c>
      <c r="AH3849" t="str">
        <f t="shared" si="2062"/>
        <v>0.0112081550159289+0.0100926341948234i</v>
      </c>
      <c r="AI3849">
        <f t="shared" si="2063"/>
        <v>-36.430491365155341</v>
      </c>
      <c r="AJ3849">
        <f t="shared" si="2064"/>
        <v>42.002162718980436</v>
      </c>
      <c r="AK3849"/>
      <c r="AL3849"/>
      <c r="AM3849"/>
      <c r="AN3849"/>
    </row>
    <row r="3850" spans="1:40" x14ac:dyDescent="0.25">
      <c r="A3850"/>
      <c r="B3850">
        <f t="shared" si="2030"/>
        <v>1916000</v>
      </c>
      <c r="C3850" s="186" t="str">
        <f t="shared" si="2033"/>
        <v>-2.08186099445723E-08+0.00127819548034347i</v>
      </c>
      <c r="D3850" s="158" t="str">
        <f t="shared" si="2034"/>
        <v>-5.9570061166153+0.00979949868263327i</v>
      </c>
      <c r="E3850" t="str">
        <f t="shared" si="2035"/>
        <v>2870</v>
      </c>
      <c r="F3850" t="str">
        <f t="shared" si="2036"/>
        <v>0.777000777000777</v>
      </c>
      <c r="G3850" t="str">
        <f t="shared" si="2031"/>
        <v>0.777000777000777</v>
      </c>
      <c r="H3850" t="str">
        <f t="shared" si="2037"/>
        <v>9.1295621041227+0.195629248322382i</v>
      </c>
      <c r="I3850" t="str">
        <f t="shared" si="2038"/>
        <v>7524.11440534755i</v>
      </c>
      <c r="J3850" t="str">
        <f t="shared" si="2032"/>
        <v>-48422.8948620991+1627.29138642247i</v>
      </c>
      <c r="K3850" t="str">
        <f t="shared" si="2039"/>
        <v>0.00521589719792892-0.155208122979187i</v>
      </c>
      <c r="L3850" t="str">
        <f t="shared" si="2040"/>
        <v>0.000386986619707401-0.00965099262288905i</v>
      </c>
      <c r="M3850" t="str">
        <f t="shared" si="2041"/>
        <v>0.00560288381763632-0.164859115602076i</v>
      </c>
      <c r="N3850" t="str">
        <f t="shared" si="2042"/>
        <v>-8.49728702202354i</v>
      </c>
      <c r="O3850" t="str">
        <f t="shared" si="2043"/>
        <v>-0.599843411913635-0.800117417123143i</v>
      </c>
      <c r="P3850" t="str">
        <f t="shared" si="2044"/>
        <v>1.59984341191364+0.800117417123143i</v>
      </c>
      <c r="Q3850" t="str">
        <f t="shared" si="2045"/>
        <v>-1.59984341191364+7.6971696049004i</v>
      </c>
      <c r="R3850" t="str">
        <f t="shared" si="2046"/>
        <v>0.0582329425180521-0.219951889884256i</v>
      </c>
      <c r="S3850" t="str">
        <f t="shared" si="2047"/>
        <v>0.877113499911313i</v>
      </c>
      <c r="T3850" t="str">
        <f t="shared" si="2048"/>
        <v>0.192922771948488+0.051076900022143i</v>
      </c>
      <c r="U3850" t="str">
        <f t="shared" si="2049"/>
        <v>0.00005-0.000125857960944435i</v>
      </c>
      <c r="V3850" t="str">
        <f t="shared" si="2050"/>
        <v>3.33333333333333E-06-0.000138443757038879i</v>
      </c>
      <c r="W3850" t="str">
        <f t="shared" si="2051"/>
        <v>0.0000140306127273251-0.0000681262376294031i</v>
      </c>
      <c r="X3850" t="str">
        <f t="shared" si="2052"/>
        <v>0.0000141144922864232-0.0000680900292899805i</v>
      </c>
      <c r="Y3850" t="str">
        <f t="shared" si="2053"/>
        <v>0.009+1.20385830485561i</v>
      </c>
      <c r="Z3850" t="str">
        <f t="shared" si="2054"/>
        <v>-0.000790608995588198-0.000170070772708787i</v>
      </c>
      <c r="AA3850" t="str">
        <f t="shared" si="2055"/>
        <v>0.0870813467685756-11.629281303628i</v>
      </c>
      <c r="AB3850" t="str">
        <f t="shared" si="2056"/>
        <v>1.33268401500173+0.352832211085618i</v>
      </c>
      <c r="AC3850" t="str">
        <f t="shared" si="2057"/>
        <v>1.06563447997718-0.217728230204377i</v>
      </c>
      <c r="AD3850" t="str">
        <f t="shared" si="2058"/>
        <v>1.13554730281534+0.563113269058079i</v>
      </c>
      <c r="AE3850" t="str">
        <f t="shared" si="2059"/>
        <v>-0.000802004803730444-0.000638325823289577i</v>
      </c>
      <c r="AF3850" t="str">
        <f t="shared" si="2060"/>
        <v>-15.086568220738-0.185829749639749i</v>
      </c>
      <c r="AG3850" t="str">
        <f t="shared" si="2061"/>
        <v>1.02406390511247-0.0476267557293093i</v>
      </c>
      <c r="AH3850" t="str">
        <f t="shared" si="2062"/>
        <v>0.0112309371394118+0.0100717108378322i</v>
      </c>
      <c r="AI3850">
        <f t="shared" si="2063"/>
        <v>-36.428786771102942</v>
      </c>
      <c r="AJ3850">
        <f t="shared" si="2064"/>
        <v>41.885207374272511</v>
      </c>
      <c r="AK3850"/>
      <c r="AL3850"/>
      <c r="AM3850"/>
      <c r="AN3850"/>
    </row>
    <row r="3851" spans="1:40" x14ac:dyDescent="0.25">
      <c r="A3851"/>
      <c r="B3851">
        <f t="shared" si="2030"/>
        <v>1917000</v>
      </c>
      <c r="C3851" s="186" t="str">
        <f t="shared" si="2033"/>
        <v>-2.0796895620168E-08+0.00127752871170515i</v>
      </c>
      <c r="D3851" s="158" t="str">
        <f t="shared" si="2034"/>
        <v>-5.95700611644883+0.00979438678973949i</v>
      </c>
      <c r="E3851" t="str">
        <f t="shared" si="2035"/>
        <v>2870</v>
      </c>
      <c r="F3851" t="str">
        <f t="shared" si="2036"/>
        <v>0.777000777000777</v>
      </c>
      <c r="G3851" t="str">
        <f t="shared" si="2031"/>
        <v>0.777000777000777</v>
      </c>
      <c r="H3851" t="str">
        <f t="shared" si="2037"/>
        <v>9.1295668095172+0.195527307151688i</v>
      </c>
      <c r="I3851" t="str">
        <f t="shared" si="2038"/>
        <v>7528.04139616454i</v>
      </c>
      <c r="J3851" t="str">
        <f t="shared" si="2032"/>
        <v>-48473.4549159382+1628.14070343i</v>
      </c>
      <c r="K3851" t="str">
        <f t="shared" si="2039"/>
        <v>0.00521046279479865-0.155127338099686i</v>
      </c>
      <c r="L3851" t="str">
        <f t="shared" si="2040"/>
        <v>0.000386583630378283-0.00964597434862573i</v>
      </c>
      <c r="M3851" t="str">
        <f t="shared" si="2041"/>
        <v>0.00559704642517693-0.164773312448312i</v>
      </c>
      <c r="N3851" t="str">
        <f t="shared" si="2042"/>
        <v>-8.50172193174276i</v>
      </c>
      <c r="O3851" t="str">
        <f t="shared" si="2043"/>
        <v>-0.603385949813621-0.797449305954626i</v>
      </c>
      <c r="P3851" t="str">
        <f t="shared" si="2044"/>
        <v>1.60338594981362+0.797449305954626i</v>
      </c>
      <c r="Q3851" t="str">
        <f t="shared" si="2045"/>
        <v>-1.60338594981362+7.70427262578813i</v>
      </c>
      <c r="R3851" t="str">
        <f t="shared" si="2046"/>
        <v>0.0576959934515019-0.220123946470652i</v>
      </c>
      <c r="S3851" t="str">
        <f t="shared" si="2047"/>
        <v>0.87757128357515i</v>
      </c>
      <c r="T3851" t="str">
        <f t="shared" si="2048"/>
        <v>0.193174454249878+0.050632347030378i</v>
      </c>
      <c r="U3851" t="str">
        <f t="shared" si="2049"/>
        <v>0.0000500000000000001-0.000125792307339352i</v>
      </c>
      <c r="V3851" t="str">
        <f t="shared" si="2050"/>
        <v>3.33333333333333E-06-0.000138371538073288i</v>
      </c>
      <c r="W3851" t="str">
        <f t="shared" si="2051"/>
        <v>0.0000140301672310009-0.0000680929062613497i</v>
      </c>
      <c r="X3851" t="str">
        <f t="shared" si="2052"/>
        <v>0.0000141139613342254-0.0000680567168924495i</v>
      </c>
      <c r="Y3851" t="str">
        <f t="shared" si="2053"/>
        <v>0.009+1.20448662338633i</v>
      </c>
      <c r="Z3851" t="str">
        <f t="shared" si="2054"/>
        <v>-0.00078981006671659-0.00016996989443167i</v>
      </c>
      <c r="AA3851" t="str">
        <f t="shared" si="2055"/>
        <v>0.0869905087918501-11.6232149229914i</v>
      </c>
      <c r="AB3851" t="str">
        <f t="shared" si="2056"/>
        <v>1.33442260177681+0.349761300067894i</v>
      </c>
      <c r="AC3851" t="str">
        <f t="shared" si="2057"/>
        <v>1.06510015323137-0.217919602066449i</v>
      </c>
      <c r="AD3851" t="str">
        <f t="shared" si="2058"/>
        <v>1.13803436673873+0.561225434614777i</v>
      </c>
      <c r="AE3851" t="str">
        <f t="shared" si="2059"/>
        <v>-0.000803439571245844-0.000636693079130336i</v>
      </c>
      <c r="AF3851" t="str">
        <f t="shared" si="2060"/>
        <v>-15.086572925966-0.185732920361949i</v>
      </c>
      <c r="AG3851" t="str">
        <f t="shared" si="2061"/>
        <v>1.02397251616801-0.0477072442286672i</v>
      </c>
      <c r="AH3851" t="str">
        <f t="shared" si="2062"/>
        <v>0.0112536267682166+0.0100506811519348i</v>
      </c>
      <c r="AI3851">
        <f t="shared" si="2063"/>
        <v>-36.42712682732062</v>
      </c>
      <c r="AJ3851">
        <f t="shared" si="2064"/>
        <v>41.768231224003728</v>
      </c>
      <c r="AK3851"/>
      <c r="AL3851"/>
      <c r="AM3851"/>
      <c r="AN3851"/>
    </row>
    <row r="3852" spans="1:40" x14ac:dyDescent="0.25">
      <c r="A3852"/>
      <c r="B3852">
        <f t="shared" si="2030"/>
        <v>1918000</v>
      </c>
      <c r="C3852" s="186" t="str">
        <f t="shared" si="2033"/>
        <v>-2.07752152509195E-08+0.00127686263834173i</v>
      </c>
      <c r="D3852" s="158" t="str">
        <f t="shared" si="2034"/>
        <v>-5.95700611628261+0.0097892802272866i</v>
      </c>
      <c r="E3852" t="str">
        <f t="shared" si="2035"/>
        <v>2870</v>
      </c>
      <c r="F3852" t="str">
        <f t="shared" si="2036"/>
        <v>0.777000777000777</v>
      </c>
      <c r="G3852" t="str">
        <f t="shared" si="2031"/>
        <v>0.777000777000777</v>
      </c>
      <c r="H3852" t="str">
        <f t="shared" si="2037"/>
        <v>9.12957150755897+0.195425472110963i</v>
      </c>
      <c r="I3852" t="str">
        <f t="shared" si="2038"/>
        <v>7531.96838698153i</v>
      </c>
      <c r="J3852" t="str">
        <f t="shared" si="2032"/>
        <v>-48524.0413512299+1628.99002043753i</v>
      </c>
      <c r="K3852" t="str">
        <f t="shared" si="2039"/>
        <v>0.00520503687726965-0.155046637179196i</v>
      </c>
      <c r="L3852" t="str">
        <f t="shared" si="2040"/>
        <v>0.000386181269865924-0.00964096128199421i</v>
      </c>
      <c r="M3852" t="str">
        <f t="shared" si="2041"/>
        <v>0.00559121814713557-0.16468759846119i</v>
      </c>
      <c r="N3852" t="str">
        <f t="shared" si="2042"/>
        <v>-8.50615684146198i</v>
      </c>
      <c r="O3852" t="str">
        <f t="shared" si="2043"/>
        <v>-0.606916620082232-0.794765510240574i</v>
      </c>
      <c r="P3852" t="str">
        <f t="shared" si="2044"/>
        <v>1.60691662008223+0.794765510240574i</v>
      </c>
      <c r="Q3852" t="str">
        <f t="shared" si="2045"/>
        <v>-1.60691662008223+7.71139133122141i</v>
      </c>
      <c r="R3852" t="str">
        <f t="shared" si="2046"/>
        <v>0.0571586813184544-0.220293042086579i</v>
      </c>
      <c r="S3852" t="str">
        <f t="shared" si="2047"/>
        <v>0.878029067238987i</v>
      </c>
      <c r="T3852" t="str">
        <f t="shared" si="2048"/>
        <v>0.193423694262518+0.050186983642653i</v>
      </c>
      <c r="U3852" t="str">
        <f t="shared" si="2049"/>
        <v>0.0000500000000000001-0.000125726722194754i</v>
      </c>
      <c r="V3852" t="str">
        <f t="shared" si="2050"/>
        <v>3.33333333333333E-06-0.000138299394414229i</v>
      </c>
      <c r="W3852" t="str">
        <f t="shared" si="2051"/>
        <v>0.0000140297215386476-0.0000680596106201145i</v>
      </c>
      <c r="X3852" t="str">
        <f t="shared" si="2052"/>
        <v>0.0000141134303198134-0.0000680234402018527i</v>
      </c>
      <c r="Y3852" t="str">
        <f t="shared" si="2053"/>
        <v>0.009+1.20511494191704i</v>
      </c>
      <c r="Z3852" t="str">
        <f t="shared" si="2054"/>
        <v>-0.000789012385029684-0.000169869129969405i</v>
      </c>
      <c r="AA3852" t="str">
        <f t="shared" si="2055"/>
        <v>0.0868998128725895-11.6171548680648i</v>
      </c>
      <c r="AB3852" t="str">
        <f t="shared" si="2056"/>
        <v>1.3361443175566+0.346684790946168i</v>
      </c>
      <c r="AC3852" t="str">
        <f t="shared" si="2057"/>
        <v>1.06456535999946-0.218108008561488i</v>
      </c>
      <c r="AD3852" t="str">
        <f t="shared" si="2058"/>
        <v>1.14051305091423+0.559326691993586i</v>
      </c>
      <c r="AE3852" t="str">
        <f t="shared" si="2059"/>
        <v>-0.000804866583921705-0.000635053646938175i</v>
      </c>
      <c r="AF3852" t="str">
        <f t="shared" si="2060"/>
        <v>-15.0865776238416-0.185636191883676i</v>
      </c>
      <c r="AG3852" t="str">
        <f t="shared" si="2061"/>
        <v>1.02388076052783-0.0477872991110759i</v>
      </c>
      <c r="AH3852" t="str">
        <f t="shared" si="2062"/>
        <v>0.0112762235644186+0.010029545599111i</v>
      </c>
      <c r="AI3852">
        <f t="shared" si="2063"/>
        <v>-36.425511435776073</v>
      </c>
      <c r="AJ3852">
        <f t="shared" si="2064"/>
        <v>41.651234166582427</v>
      </c>
      <c r="AK3852"/>
      <c r="AL3852"/>
      <c r="AM3852"/>
      <c r="AN3852"/>
    </row>
    <row r="3853" spans="1:40" x14ac:dyDescent="0.25">
      <c r="A3853"/>
      <c r="B3853">
        <f t="shared" si="2030"/>
        <v>1919000</v>
      </c>
      <c r="C3853" s="186" t="str">
        <f t="shared" si="2033"/>
        <v>-2.07535687660693E-08+0.00127619725916629i</v>
      </c>
      <c r="D3853" s="158" t="str">
        <f t="shared" si="2034"/>
        <v>-5.95700611611666+0.00978417898694156i</v>
      </c>
      <c r="E3853" t="str">
        <f t="shared" si="2035"/>
        <v>2870</v>
      </c>
      <c r="F3853" t="str">
        <f t="shared" si="2036"/>
        <v>0.777000777000777</v>
      </c>
      <c r="G3853" t="str">
        <f t="shared" si="2031"/>
        <v>0.777000777000777</v>
      </c>
      <c r="H3853" t="str">
        <f t="shared" si="2037"/>
        <v>9.12957619826335+0.195323743034644i</v>
      </c>
      <c r="I3853" t="str">
        <f t="shared" si="2038"/>
        <v>7535.89537779852i</v>
      </c>
      <c r="J3853" t="str">
        <f t="shared" si="2032"/>
        <v>-48574.6541679742+1629.83933744505i</v>
      </c>
      <c r="K3853" t="str">
        <f t="shared" si="2039"/>
        <v>0.00519961942769089-0.154966020087044i</v>
      </c>
      <c r="L3853" t="str">
        <f t="shared" si="2040"/>
        <v>0.000385779536863443-0.00963595341490566i</v>
      </c>
      <c r="M3853" t="str">
        <f t="shared" si="2041"/>
        <v>0.00558539896455433-0.16460197350195i</v>
      </c>
      <c r="N3853" t="str">
        <f t="shared" si="2042"/>
        <v>-8.5105917511812i</v>
      </c>
      <c r="O3853" t="str">
        <f t="shared" si="2043"/>
        <v>-0.61043535327686-0.792066082766934i</v>
      </c>
      <c r="P3853" t="str">
        <f t="shared" si="2044"/>
        <v>1.61043535327686+0.792066082766934i</v>
      </c>
      <c r="Q3853" t="str">
        <f t="shared" si="2045"/>
        <v>-1.61043535327686+7.71852566841427i</v>
      </c>
      <c r="R3853" t="str">
        <f t="shared" si="2046"/>
        <v>0.0566210234584289-0.220459181493222i</v>
      </c>
      <c r="S3853" t="str">
        <f t="shared" si="2047"/>
        <v>0.878486850902822i</v>
      </c>
      <c r="T3853" t="str">
        <f t="shared" si="2048"/>
        <v>0.193670492102594+0.04974082459289i</v>
      </c>
      <c r="U3853" t="str">
        <f t="shared" si="2049"/>
        <v>0.0000500000000000001-0.000125661205403616i</v>
      </c>
      <c r="V3853" t="str">
        <f t="shared" si="2050"/>
        <v>3.33333333333333E-06-0.000138227325943977i</v>
      </c>
      <c r="W3853" t="str">
        <f t="shared" si="2051"/>
        <v>0.0000140292756503181-0.000068026350649586i</v>
      </c>
      <c r="X3853" t="str">
        <f t="shared" si="2052"/>
        <v>0.0000141128992429614-0.0000679901991621098i</v>
      </c>
      <c r="Y3853" t="str">
        <f t="shared" si="2053"/>
        <v>0.009+1.20574326044776i</v>
      </c>
      <c r="Z3853" t="str">
        <f t="shared" si="2054"/>
        <v>-0.00078821594792771-0.000169768479121961i</v>
      </c>
      <c r="AA3853" t="str">
        <f t="shared" si="2055"/>
        <v>0.0868092587147295-11.6111011289588i</v>
      </c>
      <c r="AB3853" t="str">
        <f t="shared" si="2056"/>
        <v>1.33784916314369+0.34360278550035i</v>
      </c>
      <c r="AC3853" t="str">
        <f t="shared" si="2057"/>
        <v>1.06403011792468-0.218293453859032i</v>
      </c>
      <c r="AD3853" t="str">
        <f t="shared" si="2058"/>
        <v>1.14298330790497+0.557417078233618i</v>
      </c>
      <c r="AE3853" t="str">
        <f t="shared" si="2059"/>
        <v>-0.000806285821897537-0.00063340756855582i</v>
      </c>
      <c r="AF3853" t="str">
        <f t="shared" si="2060"/>
        <v>-15.08658231438-0.185539564047702i</v>
      </c>
      <c r="AG3853" t="str">
        <f t="shared" si="2061"/>
        <v>1.02378864031222-0.0478669190446531i</v>
      </c>
      <c r="AH3853" t="str">
        <f t="shared" si="2062"/>
        <v>0.0112987271916208+0.010008304641987i</v>
      </c>
      <c r="AI3853">
        <f t="shared" si="2063"/>
        <v>-36.423940499396863</v>
      </c>
      <c r="AJ3853">
        <f t="shared" si="2064"/>
        <v>41.534216100831145</v>
      </c>
      <c r="AK3853"/>
      <c r="AL3853"/>
      <c r="AM3853"/>
      <c r="AN3853"/>
    </row>
    <row r="3854" spans="1:40" x14ac:dyDescent="0.25">
      <c r="A3854"/>
      <c r="B3854">
        <f t="shared" si="2030"/>
        <v>1920000</v>
      </c>
      <c r="C3854" s="186" t="str">
        <f t="shared" si="2033"/>
        <v>-2.07319560950429E-08+0.00127553257309416i</v>
      </c>
      <c r="D3854" s="158" t="str">
        <f t="shared" si="2034"/>
        <v>-5.95700611595096+0.00977908306038856i</v>
      </c>
      <c r="E3854" t="str">
        <f t="shared" si="2035"/>
        <v>2870</v>
      </c>
      <c r="F3854" t="str">
        <f t="shared" si="2036"/>
        <v>0.777000777000777</v>
      </c>
      <c r="G3854" t="str">
        <f t="shared" si="2031"/>
        <v>0.777000777000777</v>
      </c>
      <c r="H3854" t="str">
        <f t="shared" si="2037"/>
        <v>9.12958088164557+0.195222119757514i</v>
      </c>
      <c r="I3854" t="str">
        <f t="shared" si="2038"/>
        <v>7539.8223686155i</v>
      </c>
      <c r="J3854" t="str">
        <f t="shared" si="2032"/>
        <v>-48625.293366171+1630.68865445258i</v>
      </c>
      <c r="K3854" t="str">
        <f t="shared" si="2039"/>
        <v>0.00519421042845732-0.154885486692829i</v>
      </c>
      <c r="L3854" t="str">
        <f t="shared" si="2040"/>
        <v>0.000385378430067353-0.0096309507392879i</v>
      </c>
      <c r="M3854" t="str">
        <f t="shared" si="2041"/>
        <v>0.00557958885852467-0.164516437432117i</v>
      </c>
      <c r="N3854" t="str">
        <f t="shared" si="2042"/>
        <v>-8.51502666090042i</v>
      </c>
      <c r="O3854" t="str">
        <f t="shared" si="2043"/>
        <v>-0.613942080189679-0.789351076627105i</v>
      </c>
      <c r="P3854" t="str">
        <f t="shared" si="2044"/>
        <v>1.61394208018968+0.789351076627105i</v>
      </c>
      <c r="Q3854" t="str">
        <f t="shared" si="2045"/>
        <v>-1.61394208018968+7.72567558427331i</v>
      </c>
      <c r="R3854" t="str">
        <f t="shared" si="2046"/>
        <v>0.0560830371210132-0.220622369550927i</v>
      </c>
      <c r="S3854" t="str">
        <f t="shared" si="2047"/>
        <v>0.878944634566659i</v>
      </c>
      <c r="T3854" t="str">
        <f t="shared" si="2048"/>
        <v>0.19391484798217+0.0492938845677173i</v>
      </c>
      <c r="U3854" t="str">
        <f t="shared" si="2049"/>
        <v>0.0000500000000000001-0.000125595756859135i</v>
      </c>
      <c r="V3854" t="str">
        <f t="shared" si="2050"/>
        <v>3.33333333333333E-06-0.000138155332545048i</v>
      </c>
      <c r="W3854" t="str">
        <f t="shared" si="2051"/>
        <v>0.0000140288295660649-0.0000679931262937682i</v>
      </c>
      <c r="X3854" t="str">
        <f t="shared" si="2052"/>
        <v>0.0000141123681034437-0.0000679569937172564i</v>
      </c>
      <c r="Y3854" t="str">
        <f t="shared" si="2053"/>
        <v>0.009+1.20637157897848i</v>
      </c>
      <c r="Z3854" t="str">
        <f t="shared" si="2054"/>
        <v>-0.000787420752817679-0.000169667941689785i</v>
      </c>
      <c r="AA3854" t="str">
        <f t="shared" si="2055"/>
        <v>0.0867188460229827-11.6050536958053i</v>
      </c>
      <c r="AB3854" t="str">
        <f t="shared" si="2056"/>
        <v>1.339537140003+0.340515385183652i</v>
      </c>
      <c r="AC3854" t="str">
        <f t="shared" si="2057"/>
        <v>1.06349444456318-0.218475942231974i</v>
      </c>
      <c r="AD3854" t="str">
        <f t="shared" si="2058"/>
        <v>1.14544509043624+0.555496630576523i</v>
      </c>
      <c r="AE3854" t="str">
        <f t="shared" si="2059"/>
        <v>-0.000807697265497092-0.000631754885849239i</v>
      </c>
      <c r="AF3854" t="str">
        <f t="shared" si="2060"/>
        <v>-15.0865869975965-0.185443036697125i</v>
      </c>
      <c r="AG3854" t="str">
        <f t="shared" si="2061"/>
        <v>1.02369615764562-0.0479461027070759i</v>
      </c>
      <c r="AH3854" t="str">
        <f t="shared" si="2062"/>
        <v>0.0113211373149563+0.00998695874383648i</v>
      </c>
      <c r="AI3854">
        <f t="shared" si="2063"/>
        <v>-36.42241392206261</v>
      </c>
      <c r="AJ3854">
        <f t="shared" si="2064"/>
        <v>41.417176925987675</v>
      </c>
      <c r="AK3854"/>
      <c r="AL3854"/>
      <c r="AM3854"/>
      <c r="AN3854"/>
    </row>
    <row r="3855" spans="1:40" x14ac:dyDescent="0.25">
      <c r="A3855"/>
      <c r="B3855">
        <f t="shared" si="2030"/>
        <v>1921000</v>
      </c>
      <c r="C3855" s="186" t="str">
        <f t="shared" si="2033"/>
        <v>-2.07103771674499E-08+0.00127486857904293i</v>
      </c>
      <c r="D3855" s="158" t="str">
        <f t="shared" si="2034"/>
        <v>-5.95700611578552+0.00977399243932913i</v>
      </c>
      <c r="E3855" t="str">
        <f t="shared" si="2035"/>
        <v>2870</v>
      </c>
      <c r="F3855" t="str">
        <f t="shared" si="2036"/>
        <v>0.777000777000777</v>
      </c>
      <c r="G3855" t="str">
        <f t="shared" si="2031"/>
        <v>0.777000777000777</v>
      </c>
      <c r="H3855" t="str">
        <f t="shared" si="2037"/>
        <v>9.12958555772089+0.195120602114699i</v>
      </c>
      <c r="I3855" t="str">
        <f t="shared" si="2038"/>
        <v>7543.74935943249i</v>
      </c>
      <c r="J3855" t="str">
        <f t="shared" si="2032"/>
        <v>-48675.9589458203+1631.53797146011i</v>
      </c>
      <c r="K3855" t="str">
        <f t="shared" si="2039"/>
        <v>0.00518880986200951-0.154805036866417i</v>
      </c>
      <c r="L3855" t="str">
        <f t="shared" si="2040"/>
        <v>0.000384977948177551-0.00962595324708555i</v>
      </c>
      <c r="M3855" t="str">
        <f t="shared" si="2041"/>
        <v>0.00557378781018706-0.164430990113503i</v>
      </c>
      <c r="N3855" t="str">
        <f t="shared" si="2042"/>
        <v>-8.51946157061964i</v>
      </c>
      <c r="O3855" t="str">
        <f t="shared" si="2043"/>
        <v>-0.617436731849013-0.78662054522089i</v>
      </c>
      <c r="P3855" t="str">
        <f t="shared" si="2044"/>
        <v>1.61743673184901+0.78662054522089i</v>
      </c>
      <c r="Q3855" t="str">
        <f t="shared" si="2045"/>
        <v>-1.61743673184901+7.73284102539875i</v>
      </c>
      <c r="R3855" t="str">
        <f t="shared" si="2046"/>
        <v>0.0555447394654251-0.220782611218021i</v>
      </c>
      <c r="S3855" t="str">
        <f t="shared" si="2047"/>
        <v>0.879402418230496i</v>
      </c>
      <c r="T3855" t="str">
        <f t="shared" si="2048"/>
        <v>0.194156762208371+0.0488461782058777i</v>
      </c>
      <c r="U3855" t="str">
        <f t="shared" si="2049"/>
        <v>0.0000499999999999999-0.000125530376454731i</v>
      </c>
      <c r="V3855" t="str">
        <f t="shared" si="2050"/>
        <v>3.33333333333333E-06-0.000138083414100204i</v>
      </c>
      <c r="W3855" t="str">
        <f t="shared" si="2051"/>
        <v>0.0000140283832859403-0.0000679599374967826i</v>
      </c>
      <c r="X3855" t="str">
        <f t="shared" si="2052"/>
        <v>0.0000141118369010353-0.0000679238238114456i</v>
      </c>
      <c r="Y3855" t="str">
        <f t="shared" si="2053"/>
        <v>0.009+1.2069998975092i</v>
      </c>
      <c r="Z3855" t="str">
        <f t="shared" si="2054"/>
        <v>-0.000786626797113343-0.000169567517473794i</v>
      </c>
      <c r="AA3855" t="str">
        <f t="shared" si="2055"/>
        <v>0.0866285745028257-11.5990125587561i</v>
      </c>
      <c r="AB3855" t="str">
        <f t="shared" si="2056"/>
        <v>1.3412082502561+0.337422691118498i</v>
      </c>
      <c r="AC3855" t="str">
        <f t="shared" si="2057"/>
        <v>1.06295835738358-0.218655478055373i</v>
      </c>
      <c r="AD3855" t="str">
        <f t="shared" si="2058"/>
        <v>1.1478983513963+0.55356538646574i</v>
      </c>
      <c r="AE3855" t="str">
        <f t="shared" si="2059"/>
        <v>-0.00080910089522814-0.000630095640706884i</v>
      </c>
      <c r="AF3855" t="str">
        <f t="shared" si="2060"/>
        <v>-15.0865916735064-0.18534660967537i</v>
      </c>
      <c r="AG3855" t="str">
        <f t="shared" si="2061"/>
        <v>1.02360331465658-0.0480248487855848i</v>
      </c>
      <c r="AH3855" t="str">
        <f t="shared" si="2062"/>
        <v>0.0113434536010879+0.00996550836857919i</v>
      </c>
      <c r="AI3855">
        <f t="shared" si="2063"/>
        <v>-36.420931608599503</v>
      </c>
      <c r="AJ3855">
        <f t="shared" si="2064"/>
        <v>41.300116541706245</v>
      </c>
      <c r="AK3855"/>
      <c r="AL3855"/>
      <c r="AM3855"/>
      <c r="AN3855"/>
    </row>
    <row r="3856" spans="1:40" x14ac:dyDescent="0.25">
      <c r="A3856"/>
      <c r="B3856">
        <f t="shared" si="2030"/>
        <v>1922000</v>
      </c>
      <c r="C3856" s="186" t="str">
        <f t="shared" si="2033"/>
        <v>-2.06888319130829E-08+0.00127420527593244i</v>
      </c>
      <c r="D3856" s="158" t="str">
        <f t="shared" si="2034"/>
        <v>-5.95700611562034+0.00976890711548204i</v>
      </c>
      <c r="E3856" t="str">
        <f t="shared" si="2035"/>
        <v>2870</v>
      </c>
      <c r="F3856" t="str">
        <f t="shared" si="2036"/>
        <v>0.777000777000777</v>
      </c>
      <c r="G3856" t="str">
        <f t="shared" si="2031"/>
        <v>0.777000777000777</v>
      </c>
      <c r="H3856" t="str">
        <f t="shared" si="2037"/>
        <v>9.1295902265045+0.195019189941665i</v>
      </c>
      <c r="I3856" t="str">
        <f t="shared" si="2038"/>
        <v>7547.67635024948i</v>
      </c>
      <c r="J3856" t="str">
        <f t="shared" si="2032"/>
        <v>-48726.6509069223+1632.38728846764i</v>
      </c>
      <c r="K3856" t="str">
        <f t="shared" si="2039"/>
        <v>0.00518341771083355-0.154724670477947i</v>
      </c>
      <c r="L3856" t="str">
        <f t="shared" si="2040"/>
        <v>0.000384578089897301-0.00962096093025976i</v>
      </c>
      <c r="M3856" t="str">
        <f t="shared" si="2041"/>
        <v>0.00556799580073085-0.164345631408207i</v>
      </c>
      <c r="N3856" t="str">
        <f t="shared" si="2042"/>
        <v>-8.52389648033886i</v>
      </c>
      <c r="O3856" t="str">
        <f t="shared" si="2043"/>
        <v>-0.620919239520682-0.783874542253451i</v>
      </c>
      <c r="P3856" t="str">
        <f t="shared" si="2044"/>
        <v>1.62091923952068+0.783874542253451i</v>
      </c>
      <c r="Q3856" t="str">
        <f t="shared" si="2045"/>
        <v>-1.62091923952068+7.74002193808541i</v>
      </c>
      <c r="R3856" t="str">
        <f t="shared" si="2046"/>
        <v>0.0550061475600909-0.220939911549625i</v>
      </c>
      <c r="S3856" t="str">
        <f t="shared" si="2047"/>
        <v>0.879860201894333i</v>
      </c>
      <c r="T3856" t="str">
        <f t="shared" si="2048"/>
        <v>0.194396235182569+0.0483977200976511i</v>
      </c>
      <c r="U3856" t="str">
        <f t="shared" si="2049"/>
        <v>0.0000499999999999999-0.000125465064084047i</v>
      </c>
      <c r="V3856" t="str">
        <f t="shared" si="2050"/>
        <v>3.33333333333333E-06-0.000138011570492452i</v>
      </c>
      <c r="W3856" t="str">
        <f t="shared" si="2051"/>
        <v>0.0000140279368099973-0.0000679267842028663i</v>
      </c>
      <c r="X3856" t="str">
        <f t="shared" si="2052"/>
        <v>0.0000141113056355125-0.0000678906893889454i</v>
      </c>
      <c r="Y3856" t="str">
        <f t="shared" si="2053"/>
        <v>0.009+1.20762821603992i</v>
      </c>
      <c r="Z3856" t="str">
        <f t="shared" si="2054"/>
        <v>-0.000785834078235185-0.000169467206275384i</v>
      </c>
      <c r="AA3856" t="str">
        <f t="shared" si="2055"/>
        <v>0.0865384438605056-11.5929777079842i</v>
      </c>
      <c r="AB3856" t="str">
        <f t="shared" si="2056"/>
        <v>1.34286249667561+0.334324804092537i</v>
      </c>
      <c r="AC3856" t="str">
        <f t="shared" si="2057"/>
        <v>1.06242187376646-0.218832065805287i</v>
      </c>
      <c r="AD3856" t="str">
        <f t="shared" si="2058"/>
        <v>1.15034304383724+0.551623383545854i</v>
      </c>
      <c r="AE3856" t="str">
        <f t="shared" si="2059"/>
        <v>-0.000810496691782405-0.00062842987503915i</v>
      </c>
      <c r="AF3856" t="str">
        <f t="shared" si="2060"/>
        <v>-15.0865963421248-0.185250282826183i</v>
      </c>
      <c r="AG3856" t="str">
        <f t="shared" si="2061"/>
        <v>1.02351011347776-0.0481031559770011i</v>
      </c>
      <c r="AH3856" t="str">
        <f t="shared" si="2062"/>
        <v>0.0113656757182091+0.0099439539807812i</v>
      </c>
      <c r="AI3856">
        <f t="shared" si="2063"/>
        <v>-36.41949346477351</v>
      </c>
      <c r="AJ3856">
        <f t="shared" si="2064"/>
        <v>41.183034848060039</v>
      </c>
      <c r="AK3856"/>
      <c r="AL3856"/>
      <c r="AM3856"/>
      <c r="AN3856"/>
    </row>
    <row r="3857" spans="1:40" x14ac:dyDescent="0.25">
      <c r="A3857"/>
      <c r="B3857">
        <f t="shared" si="2030"/>
        <v>1923000</v>
      </c>
      <c r="C3857" s="186" t="str">
        <f t="shared" si="2033"/>
        <v>-2.06673202619166E-08+0.00127354266268477i</v>
      </c>
      <c r="D3857" s="158" t="str">
        <f t="shared" si="2034"/>
        <v>-5.95700611545541+0.00976382708058324i</v>
      </c>
      <c r="E3857" t="str">
        <f t="shared" si="2035"/>
        <v>2870</v>
      </c>
      <c r="F3857" t="str">
        <f t="shared" si="2036"/>
        <v>0.777000777000777</v>
      </c>
      <c r="G3857" t="str">
        <f t="shared" si="2031"/>
        <v>0.777000777000777</v>
      </c>
      <c r="H3857" t="str">
        <f t="shared" si="2037"/>
        <v>9.12959488801152+0.194917883074222i</v>
      </c>
      <c r="I3857" t="str">
        <f t="shared" si="2038"/>
        <v>7551.60334106647i</v>
      </c>
      <c r="J3857" t="str">
        <f t="shared" si="2032"/>
        <v>-48777.3692494768+1633.23660547516i</v>
      </c>
      <c r="K3857" t="str">
        <f t="shared" si="2039"/>
        <v>0.00517803395746103-0.154644387397823i</v>
      </c>
      <c r="L3857" t="str">
        <f t="shared" si="2040"/>
        <v>0.000384178853933226-0.00961597378078828i</v>
      </c>
      <c r="M3857" t="str">
        <f t="shared" si="2041"/>
        <v>0.00556221281139426-0.164260361178611i</v>
      </c>
      <c r="N3857" t="str">
        <f t="shared" si="2042"/>
        <v>-8.52833139005808i</v>
      </c>
      <c r="O3857" t="str">
        <f t="shared" si="2043"/>
        <v>-0.624389534709359-0.781113121734253i</v>
      </c>
      <c r="P3857" t="str">
        <f t="shared" si="2044"/>
        <v>1.62438953470936+0.781113121734253i</v>
      </c>
      <c r="Q3857" t="str">
        <f t="shared" si="2045"/>
        <v>-1.62438953470936+7.74721826832383i</v>
      </c>
      <c r="R3857" t="str">
        <f t="shared" si="2046"/>
        <v>0.0544672783822376-0.221094275696476i</v>
      </c>
      <c r="S3857" t="str">
        <f t="shared" si="2047"/>
        <v>0.88031798555817i</v>
      </c>
      <c r="T3857" t="str">
        <f t="shared" si="2048"/>
        <v>0.194633267399564+0.0479485247842875i</v>
      </c>
      <c r="U3857" t="str">
        <f t="shared" si="2049"/>
        <v>0.0000499999999999999-0.000125399819640946i</v>
      </c>
      <c r="V3857" t="str">
        <f t="shared" si="2050"/>
        <v>3.33333333333333E-06-0.00013793980160504i</v>
      </c>
      <c r="W3857" t="str">
        <f t="shared" si="2051"/>
        <v>0.0000140274901382881-0.0000678936663563728i</v>
      </c>
      <c r="X3857" t="str">
        <f t="shared" si="2052"/>
        <v>0.0000141107743066516-0.0000678575903941409i</v>
      </c>
      <c r="Y3857" t="str">
        <f t="shared" si="2053"/>
        <v>0.009+1.20825653457063i</v>
      </c>
      <c r="Z3857" t="str">
        <f t="shared" si="2054"/>
        <v>-0.000785042593610397-0.000169367007896418i</v>
      </c>
      <c r="AA3857" t="str">
        <f t="shared" si="2055"/>
        <v>0.08644845380303-11.5869491336825i</v>
      </c>
      <c r="AB3857" t="str">
        <f t="shared" si="2056"/>
        <v>1.34449988267955+0.331221824554729i</v>
      </c>
      <c r="AC3857" t="str">
        <f t="shared" si="2057"/>
        <v>1.06188501100396-0.219005710057591i</v>
      </c>
      <c r="AD3857" t="str">
        <f t="shared" si="2058"/>
        <v>1.15277912097576+0.549670659661862i</v>
      </c>
      <c r="AE3857" t="str">
        <f t="shared" si="2059"/>
        <v>-0.000811884636035346-0.000626757630777616i</v>
      </c>
      <c r="AF3857" t="str">
        <f t="shared" si="2060"/>
        <v>-15.0866010034669-0.185154055993639i</v>
      </c>
      <c r="AG3857" t="str">
        <f t="shared" si="2061"/>
        <v>1.02341655624584-0.0481810229877291i</v>
      </c>
      <c r="AH3857" t="str">
        <f t="shared" si="2062"/>
        <v>0.011387803336045+0.00992229604565378i</v>
      </c>
      <c r="AI3857">
        <f t="shared" si="2063"/>
        <v>-36.418099397284394</v>
      </c>
      <c r="AJ3857">
        <f t="shared" si="2064"/>
        <v>41.065931745540226</v>
      </c>
      <c r="AK3857"/>
      <c r="AL3857"/>
      <c r="AM3857"/>
      <c r="AN3857"/>
    </row>
    <row r="3858" spans="1:40" x14ac:dyDescent="0.25">
      <c r="A3858"/>
      <c r="B3858">
        <f t="shared" si="2030"/>
        <v>1924000</v>
      </c>
      <c r="C3858" s="186" t="str">
        <f t="shared" si="2033"/>
        <v>-2.06458421441087E-08+0.00127288073822426i</v>
      </c>
      <c r="D3858" s="158" t="str">
        <f t="shared" si="2034"/>
        <v>-5.95700611529075+0.009758752326386i</v>
      </c>
      <c r="E3858" t="str">
        <f t="shared" si="2035"/>
        <v>2870</v>
      </c>
      <c r="F3858" t="str">
        <f t="shared" si="2036"/>
        <v>0.777000777000777</v>
      </c>
      <c r="G3858" t="str">
        <f t="shared" si="2031"/>
        <v>0.777000777000777</v>
      </c>
      <c r="H3858" t="str">
        <f t="shared" si="2037"/>
        <v>9.12959954225711+0.19481668134852i</v>
      </c>
      <c r="I3858" t="str">
        <f t="shared" si="2038"/>
        <v>7555.53033188345i</v>
      </c>
      <c r="J3858" t="str">
        <f t="shared" si="2032"/>
        <v>-48828.1139734839+1634.08592248269i</v>
      </c>
      <c r="K3858" t="str">
        <f t="shared" si="2039"/>
        <v>0.00517265858446884-0.15456418749672i</v>
      </c>
      <c r="L3858" t="str">
        <f t="shared" si="2040"/>
        <v>0.000383780238995301-0.00961099179066544i</v>
      </c>
      <c r="M3858" t="str">
        <f t="shared" si="2041"/>
        <v>0.00555643882346414-0.164175179287385i</v>
      </c>
      <c r="N3858" t="str">
        <f t="shared" si="2042"/>
        <v>-8.5327662997773i</v>
      </c>
      <c r="O3858" t="str">
        <f t="shared" si="2043"/>
        <v>-0.62784754915992-0.778336337975995i</v>
      </c>
      <c r="P3858" t="str">
        <f t="shared" si="2044"/>
        <v>1.62784754915992+0.778336337975995i</v>
      </c>
      <c r="Q3858" t="str">
        <f t="shared" si="2045"/>
        <v>-1.62784754915992+7.75442996180131i</v>
      </c>
      <c r="R3858" t="str">
        <f t="shared" si="2046"/>
        <v>0.0539281488174966-0.22124570890375i</v>
      </c>
      <c r="S3858" t="str">
        <f t="shared" si="2047"/>
        <v>0.880775769222007i</v>
      </c>
      <c r="T3858" t="str">
        <f t="shared" si="2048"/>
        <v>0.194867859446769+0.0474986067574494i</v>
      </c>
      <c r="U3858" t="str">
        <f t="shared" si="2049"/>
        <v>0.0000499999999999999-0.000125334643019511i</v>
      </c>
      <c r="V3858" t="str">
        <f t="shared" si="2050"/>
        <v>3.33333333333333E-06-0.000137868107321462i</v>
      </c>
      <c r="W3858" t="str">
        <f t="shared" si="2051"/>
        <v>0.0000140270432708656-0.0000678605839017713i</v>
      </c>
      <c r="X3858" t="str">
        <f t="shared" si="2052"/>
        <v>0.0000141102429142302-0.0000678245267715322i</v>
      </c>
      <c r="Y3858" t="str">
        <f t="shared" si="2053"/>
        <v>0.009+1.20888485310135i</v>
      </c>
      <c r="Z3858" t="str">
        <f t="shared" si="2054"/>
        <v>-0.000784252340672846-0.000169266922139232i</v>
      </c>
      <c r="AA3858" t="str">
        <f t="shared" si="2055"/>
        <v>0.086358604038168-11.5809268260644i</v>
      </c>
      <c r="AB3858" t="str">
        <f t="shared" si="2056"/>
        <v>1.34612041232568+0.328113852611488i</v>
      </c>
      <c r="AC3858" t="str">
        <f t="shared" si="2057"/>
        <v>1.06134778629927-0.21917641548681i</v>
      </c>
      <c r="AD3858" t="str">
        <f t="shared" si="2058"/>
        <v>1.15520653619407+0.547707252858514i</v>
      </c>
      <c r="AE3858" t="str">
        <f t="shared" si="2059"/>
        <v>-0.000813264709046078-0.000625078949874479i</v>
      </c>
      <c r="AF3858" t="str">
        <f t="shared" si="2060"/>
        <v>-15.0866056575479-0.185057929022134i</v>
      </c>
      <c r="AG3858" t="str">
        <f t="shared" si="2061"/>
        <v>1.02332264510151-0.0482584485337726i</v>
      </c>
      <c r="AH3858" t="str">
        <f t="shared" si="2062"/>
        <v>0.0114098361258534+0.00990053502905386i</v>
      </c>
      <c r="AI3858">
        <f t="shared" si="2063"/>
        <v>-36.416749313758984</v>
      </c>
      <c r="AJ3858">
        <f t="shared" si="2064"/>
        <v>40.948807135058992</v>
      </c>
      <c r="AK3858"/>
      <c r="AL3858"/>
      <c r="AM3858"/>
      <c r="AN3858"/>
    </row>
    <row r="3859" spans="1:40" x14ac:dyDescent="0.25">
      <c r="A3859"/>
      <c r="B3859">
        <f t="shared" si="2030"/>
        <v>1925000</v>
      </c>
      <c r="C3859" s="186" t="str">
        <f t="shared" si="2033"/>
        <v>-2.06243974899973E-08+0.00127221950147748i</v>
      </c>
      <c r="D3859" s="158" t="str">
        <f t="shared" si="2034"/>
        <v>-5.95700611512634+0.00975368284466068i</v>
      </c>
      <c r="E3859" t="str">
        <f t="shared" si="2035"/>
        <v>2870</v>
      </c>
      <c r="F3859" t="str">
        <f t="shared" si="2036"/>
        <v>0.777000777000777</v>
      </c>
      <c r="G3859" t="str">
        <f t="shared" si="2031"/>
        <v>0.777000777000777</v>
      </c>
      <c r="H3859" t="str">
        <f t="shared" si="2037"/>
        <v>9.12960418925629+0.194715584601046i</v>
      </c>
      <c r="I3859" t="str">
        <f t="shared" si="2038"/>
        <v>7559.45732270044i</v>
      </c>
      <c r="J3859" t="str">
        <f t="shared" si="2032"/>
        <v>-48878.8850789435+1634.93523949022i</v>
      </c>
      <c r="K3859" t="str">
        <f t="shared" si="2039"/>
        <v>0.00516729157447901-0.154484070645578i</v>
      </c>
      <c r="L3859" t="str">
        <f t="shared" si="2040"/>
        <v>0.000383382243796836-0.00960601495190198i</v>
      </c>
      <c r="M3859" t="str">
        <f t="shared" si="2041"/>
        <v>0.00555067381827585-0.16409008559748i</v>
      </c>
      <c r="N3859" t="str">
        <f t="shared" si="2042"/>
        <v>-8.53720120949651i</v>
      </c>
      <c r="O3859" t="str">
        <f t="shared" si="2043"/>
        <v>-0.631293214858772-0.775544245593555i</v>
      </c>
      <c r="P3859" t="str">
        <f t="shared" si="2044"/>
        <v>1.63129321485877+0.775544245593555i</v>
      </c>
      <c r="Q3859" t="str">
        <f t="shared" si="2045"/>
        <v>-1.63129321485877+7.76165696390296i</v>
      </c>
      <c r="R3859" t="str">
        <f t="shared" si="2046"/>
        <v>0.0533887756595256-0.221394216509883i</v>
      </c>
      <c r="S3859" t="str">
        <f t="shared" si="2047"/>
        <v>0.881233552885844i</v>
      </c>
      <c r="T3859" t="str">
        <f t="shared" si="2048"/>
        <v>0.195100012003382+0.047047980458669i</v>
      </c>
      <c r="U3859" t="str">
        <f t="shared" si="2049"/>
        <v>0.00005-0.000125269534114046i</v>
      </c>
      <c r="V3859" t="str">
        <f t="shared" si="2050"/>
        <v>3.33333333333333E-06-0.000137796487525451i</v>
      </c>
      <c r="W3859" t="str">
        <f t="shared" si="2051"/>
        <v>0.0000140265962077823-0.0000678275367836453i</v>
      </c>
      <c r="X3859" t="str">
        <f t="shared" si="2052"/>
        <v>0.0000141097114580265-0.0000677914984657344i</v>
      </c>
      <c r="Y3859" t="str">
        <f t="shared" si="2053"/>
        <v>0.009+1.20951317163207i</v>
      </c>
      <c r="Z3859" t="str">
        <f t="shared" si="2054"/>
        <v>-0.000783463316863069-0.000169166948806632i</v>
      </c>
      <c r="AA3859" t="str">
        <f t="shared" si="2055"/>
        <v>0.0862688942744493-11.5749107753638i</v>
      </c>
      <c r="AB3859" t="str">
        <f t="shared" si="2056"/>
        <v>1.34772409030582+0.325000988022934i</v>
      </c>
      <c r="AC3859" t="str">
        <f t="shared" si="2057"/>
        <v>1.06081021676627-0.219344186864935i</v>
      </c>
      <c r="AD3859" t="str">
        <f t="shared" si="2058"/>
        <v>1.15762524304062+0.545733201379559i</v>
      </c>
      <c r="AE3859" t="str">
        <f t="shared" si="2059"/>
        <v>-0.000814636892057169-0.00062339387430185i</v>
      </c>
      <c r="AF3859" t="str">
        <f t="shared" si="2060"/>
        <v>-15.0866103043826-0.184961901756385i</v>
      </c>
      <c r="AG3859" t="str">
        <f t="shared" si="2061"/>
        <v>1.02322838218942-0.0483354313407407i</v>
      </c>
      <c r="AH3859" t="str">
        <f t="shared" si="2062"/>
        <v>0.0114317737604248+0.00987867139748257i</v>
      </c>
      <c r="AI3859">
        <f t="shared" si="2063"/>
        <v>-36.415443122745835</v>
      </c>
      <c r="AJ3859">
        <f t="shared" si="2064"/>
        <v>40.831660917950153</v>
      </c>
      <c r="AK3859"/>
      <c r="AL3859"/>
      <c r="AM3859"/>
      <c r="AN3859"/>
    </row>
    <row r="3860" spans="1:40" x14ac:dyDescent="0.25">
      <c r="A3860"/>
      <c r="B3860">
        <f t="shared" si="2030"/>
        <v>1926000</v>
      </c>
      <c r="C3860" s="186" t="str">
        <f t="shared" si="2033"/>
        <v>-2.06029862301016E-08+0.00127155895137322i</v>
      </c>
      <c r="D3860" s="158" t="str">
        <f t="shared" si="2034"/>
        <v>-5.95700611496219+0.00974861862719469i</v>
      </c>
      <c r="E3860" t="str">
        <f t="shared" si="2035"/>
        <v>2870</v>
      </c>
      <c r="F3860" t="str">
        <f t="shared" si="2036"/>
        <v>0.777000777000777</v>
      </c>
      <c r="G3860" t="str">
        <f t="shared" si="2031"/>
        <v>0.777000777000777</v>
      </c>
      <c r="H3860" t="str">
        <f t="shared" si="2037"/>
        <v>9.12960882902413+0.194614592668629i</v>
      </c>
      <c r="I3860" t="str">
        <f t="shared" si="2038"/>
        <v>7563.38431351743i</v>
      </c>
      <c r="J3860" t="str">
        <f t="shared" si="2032"/>
        <v>-48929.6825658557+1635.78455649775i</v>
      </c>
      <c r="K3860" t="str">
        <f t="shared" si="2039"/>
        <v>0.00516193291015851-0.154404036715606i</v>
      </c>
      <c r="L3860" t="str">
        <f t="shared" si="2040"/>
        <v>0.000382984867054479-0.00960104325652526i</v>
      </c>
      <c r="M3860" t="str">
        <f t="shared" si="2041"/>
        <v>0.00554491777721299-0.164005079972131i</v>
      </c>
      <c r="N3860" t="str">
        <f t="shared" si="2042"/>
        <v>-8.54163611921573i</v>
      </c>
      <c r="O3860" t="str">
        <f t="shared" si="2043"/>
        <v>-0.634726464035226-0.772736899502889i</v>
      </c>
      <c r="P3860" t="str">
        <f t="shared" si="2044"/>
        <v>1.63472646403523+0.772736899502889i</v>
      </c>
      <c r="Q3860" t="str">
        <f t="shared" si="2045"/>
        <v>-1.63472646403523+7.76889921971284i</v>
      </c>
      <c r="R3860" t="str">
        <f t="shared" si="2046"/>
        <v>0.0528491756096361-0.221539803945399i</v>
      </c>
      <c r="S3860" t="str">
        <f t="shared" si="2047"/>
        <v>0.881691336549681i</v>
      </c>
      <c r="T3860" t="str">
        <f t="shared" si="2048"/>
        <v>0.195329725839573+0.0465966602788089i</v>
      </c>
      <c r="U3860" t="str">
        <f t="shared" si="2049"/>
        <v>0.00005-0.000125204492819075i</v>
      </c>
      <c r="V3860" t="str">
        <f t="shared" si="2050"/>
        <v>3.33333333333333E-06-0.000137724942100982i</v>
      </c>
      <c r="W3860" t="str">
        <f t="shared" si="2051"/>
        <v>0.0000140261489490907-0.0000677945249466947i</v>
      </c>
      <c r="X3860" t="str">
        <f t="shared" si="2052"/>
        <v>0.0000141091799378189-0.0000677585054214781i</v>
      </c>
      <c r="Y3860" t="str">
        <f t="shared" si="2053"/>
        <v>0.009+1.21014149016279i</v>
      </c>
      <c r="Z3860" t="str">
        <f t="shared" si="2054"/>
        <v>-0.00078267551962824-0.00016906708770188i</v>
      </c>
      <c r="AA3860" t="str">
        <f t="shared" si="2055"/>
        <v>0.0861793242211567-11.5689009718346i</v>
      </c>
      <c r="AB3860" t="str">
        <f t="shared" si="2056"/>
        <v>1.34931092194018+0.321883330199171i</v>
      </c>
      <c r="AC3860" t="str">
        <f t="shared" si="2057"/>
        <v>1.06027231942906-0.219509029060259i</v>
      </c>
      <c r="AD3860" t="str">
        <f t="shared" si="2058"/>
        <v>1.16003519523098+0.543748543667064i</v>
      </c>
      <c r="AE3860" t="str">
        <f t="shared" si="2059"/>
        <v>-0.000816001166494527-0.000621702446051104i</v>
      </c>
      <c r="AF3860" t="str">
        <f t="shared" si="2060"/>
        <v>-15.0866149439863-0.184865974041434i</v>
      </c>
      <c r="AG3860" t="str">
        <f t="shared" si="2061"/>
        <v>1.02313376965815-0.0484119701438586i</v>
      </c>
      <c r="AH3860" t="str">
        <f t="shared" si="2062"/>
        <v>0.0114536159140845+0.00985670561808528i</v>
      </c>
      <c r="AI3860">
        <f t="shared" si="2063"/>
        <v>-36.414180733708399</v>
      </c>
      <c r="AJ3860">
        <f t="shared" si="2064"/>
        <v>40.714492995968804</v>
      </c>
      <c r="AK3860"/>
      <c r="AL3860"/>
      <c r="AM3860"/>
      <c r="AN3860"/>
    </row>
    <row r="3861" spans="1:40" x14ac:dyDescent="0.25">
      <c r="A3861"/>
      <c r="B3861">
        <f t="shared" si="2030"/>
        <v>1927000</v>
      </c>
      <c r="C3861" s="186" t="str">
        <f t="shared" si="2033"/>
        <v>-2.05816082951207E-08+0.00127089908684249i</v>
      </c>
      <c r="D3861" s="158" t="str">
        <f t="shared" si="2034"/>
        <v>-5.95700611479829+0.00974355966579243i</v>
      </c>
      <c r="E3861" t="str">
        <f t="shared" si="2035"/>
        <v>2870</v>
      </c>
      <c r="F3861" t="str">
        <f t="shared" si="2036"/>
        <v>0.777000777000777</v>
      </c>
      <c r="G3861" t="str">
        <f t="shared" si="2031"/>
        <v>0.777000777000777</v>
      </c>
      <c r="H3861" t="str">
        <f t="shared" si="2037"/>
        <v>9.12961346157559+0.194513705388434i</v>
      </c>
      <c r="I3861" t="str">
        <f t="shared" si="2038"/>
        <v>7567.31130433441i</v>
      </c>
      <c r="J3861" t="str">
        <f t="shared" si="2032"/>
        <v>-48980.5064342204+1636.63387350527i</v>
      </c>
      <c r="K3861" t="str">
        <f t="shared" si="2039"/>
        <v>0.0051565825742192-0.154324085578276i</v>
      </c>
      <c r="L3861" t="str">
        <f t="shared" si="2040"/>
        <v>0.000382588107488187-0.00959607669657893i</v>
      </c>
      <c r="M3861" t="str">
        <f t="shared" si="2041"/>
        <v>0.00553917068170739-0.163920162274855i</v>
      </c>
      <c r="N3861" t="str">
        <f t="shared" si="2042"/>
        <v>-8.54607102893495i</v>
      </c>
      <c r="O3861" t="str">
        <f t="shared" si="2043"/>
        <v>-0.638147229162787-0.769914354919985i</v>
      </c>
      <c r="P3861" t="str">
        <f t="shared" si="2044"/>
        <v>1.63814722916279+0.769914354919985i</v>
      </c>
      <c r="Q3861" t="str">
        <f t="shared" si="2045"/>
        <v>-1.63814722916279+7.77615667401497i</v>
      </c>
      <c r="R3861" t="str">
        <f t="shared" si="2046"/>
        <v>0.0523093652764488-0.221682476731738i</v>
      </c>
      <c r="S3861" t="str">
        <f t="shared" si="2047"/>
        <v>0.882149120213518i</v>
      </c>
      <c r="T3861" t="str">
        <f t="shared" si="2048"/>
        <v>0.195557001815656+0.0461446605575469i</v>
      </c>
      <c r="U3861" t="str">
        <f t="shared" si="2049"/>
        <v>0.00005-0.00012513951902934i</v>
      </c>
      <c r="V3861" t="str">
        <f t="shared" si="2050"/>
        <v>3.33333333333333E-06-0.000137653470932274i</v>
      </c>
      <c r="W3861" t="str">
        <f t="shared" si="2051"/>
        <v>0.0000140257014948438-0.0000677615483357327i</v>
      </c>
      <c r="X3861" t="str">
        <f t="shared" si="2052"/>
        <v>0.0000141086483533876-0.0000677255475836076i</v>
      </c>
      <c r="Y3861" t="str">
        <f t="shared" si="2053"/>
        <v>0.009+1.21076980869351i</v>
      </c>
      <c r="Z3861" t="str">
        <f t="shared" si="2054"/>
        <v>-0.000781888946422158-0.000168967338628726i</v>
      </c>
      <c r="AA3861" t="str">
        <f t="shared" si="2055"/>
        <v>0.086089893588332-11.5628974057512i</v>
      </c>
      <c r="AB3861" t="str">
        <f t="shared" si="2056"/>
        <v>1.3508809131717+0.318760978196724i</v>
      </c>
      <c r="AC3861" t="str">
        <f t="shared" si="2057"/>
        <v>1.05973411122162-0.21967094703621i</v>
      </c>
      <c r="AD3861" t="str">
        <f t="shared" si="2058"/>
        <v>1.16243634664863+0.541753318360701i</v>
      </c>
      <c r="AE3861" t="str">
        <f t="shared" si="2059"/>
        <v>-0.000817357513967231-0.000620004707132274i</v>
      </c>
      <c r="AF3861" t="str">
        <f t="shared" si="2060"/>
        <v>-15.0866195763739-0.184770145722642i</v>
      </c>
      <c r="AG3861" t="str">
        <f t="shared" si="2061"/>
        <v>1.02303880966015-0.0484880636879777i</v>
      </c>
      <c r="AH3861" t="str">
        <f t="shared" si="2062"/>
        <v>0.0114753622626925+0.00983463815865138i</v>
      </c>
      <c r="AI3861">
        <f t="shared" si="2063"/>
        <v>-36.412962057019399</v>
      </c>
      <c r="AJ3861">
        <f t="shared" si="2064"/>
        <v>40.597303271295878</v>
      </c>
      <c r="AK3861"/>
      <c r="AL3861"/>
      <c r="AM3861"/>
      <c r="AN3861"/>
    </row>
    <row r="3862" spans="1:40" x14ac:dyDescent="0.25">
      <c r="A3862"/>
      <c r="B3862">
        <f t="shared" si="2030"/>
        <v>1928000</v>
      </c>
      <c r="C3862" s="186" t="str">
        <f t="shared" si="2033"/>
        <v>-2.05602636159343E-08+0.00127023990681854i</v>
      </c>
      <c r="D3862" s="158" t="str">
        <f t="shared" si="2034"/>
        <v>-5.95700611463465+0.00973850595227548i</v>
      </c>
      <c r="E3862" t="str">
        <f t="shared" si="2035"/>
        <v>2870</v>
      </c>
      <c r="F3862" t="str">
        <f t="shared" si="2036"/>
        <v>0.777000777000777</v>
      </c>
      <c r="G3862" t="str">
        <f t="shared" si="2031"/>
        <v>0.777000777000777</v>
      </c>
      <c r="H3862" t="str">
        <f t="shared" si="2037"/>
        <v>9.12961808692566+0.194412922597963i</v>
      </c>
      <c r="I3862" t="str">
        <f t="shared" si="2038"/>
        <v>7571.2382951514i</v>
      </c>
      <c r="J3862" t="str">
        <f t="shared" si="2032"/>
        <v>-49031.3566840378+1637.4831905128i</v>
      </c>
      <c r="K3862" t="str">
        <f t="shared" si="2039"/>
        <v>0.00515124054941773-0.154244217105327i</v>
      </c>
      <c r="L3862" t="str">
        <f t="shared" si="2040"/>
        <v>0.00038219196382123-0.00959111526412305i</v>
      </c>
      <c r="M3862" t="str">
        <f t="shared" si="2041"/>
        <v>0.00553343251323896-0.16383533236945i</v>
      </c>
      <c r="N3862" t="str">
        <f t="shared" si="2042"/>
        <v>-8.55050593865417i</v>
      </c>
      <c r="O3862" t="str">
        <f t="shared" si="2043"/>
        <v>-0.641555442960504-0.767076667359757i</v>
      </c>
      <c r="P3862" t="str">
        <f t="shared" si="2044"/>
        <v>1.6415554429605+0.767076667359757i</v>
      </c>
      <c r="Q3862" t="str">
        <f t="shared" si="2045"/>
        <v>-1.6415554429605+7.78342927129441i</v>
      </c>
      <c r="R3862" t="str">
        <f t="shared" si="2046"/>
        <v>0.0517693611755488-0.221822240480086i</v>
      </c>
      <c r="S3862" t="str">
        <f t="shared" si="2047"/>
        <v>0.882606903877355i</v>
      </c>
      <c r="T3862" t="str">
        <f t="shared" si="2048"/>
        <v>0.195781840881267+0.0456919955828597i</v>
      </c>
      <c r="U3862" t="str">
        <f t="shared" si="2049"/>
        <v>0.00005-0.000125074612639802i</v>
      </c>
      <c r="V3862" t="str">
        <f t="shared" si="2050"/>
        <v>3.33333333333333E-06-0.000137582073903782i</v>
      </c>
      <c r="W3862" t="str">
        <f t="shared" si="2051"/>
        <v>0.000014025253845094-0.0000677286068956887i</v>
      </c>
      <c r="X3862" t="str">
        <f t="shared" si="2052"/>
        <v>0.0000141081167045125-0.0000676926248970831i</v>
      </c>
      <c r="Y3862" t="str">
        <f t="shared" si="2053"/>
        <v>0.009+1.21139812722422i</v>
      </c>
      <c r="Z3862" t="str">
        <f t="shared" si="2054"/>
        <v>-0.000781103594705251-0.000168867701391368i</v>
      </c>
      <c r="AA3862" t="str">
        <f t="shared" si="2055"/>
        <v>0.0860006020867686-11.5569000674084i</v>
      </c>
      <c r="AB3862" t="str">
        <f t="shared" si="2056"/>
        <v>1.35243407056033+0.315634030714972i</v>
      </c>
      <c r="AC3862" t="str">
        <f t="shared" si="2057"/>
        <v>1.05919560898735-0.219829945850177i</v>
      </c>
      <c r="AD3862" t="str">
        <f t="shared" si="2058"/>
        <v>1.16482865134581+0.539747564297054i</v>
      </c>
      <c r="AE3862" t="str">
        <f t="shared" si="2059"/>
        <v>-0.00081870591626745-0.000618300699573409i</v>
      </c>
      <c r="AF3862" t="str">
        <f t="shared" si="2060"/>
        <v>-15.0866242015603-0.184674416645688i</v>
      </c>
      <c r="AG3862" t="str">
        <f t="shared" si="2061"/>
        <v>1.02294350435174-0.0485637107275866i</v>
      </c>
      <c r="AH3862" t="str">
        <f t="shared" si="2062"/>
        <v>0.0114970124836455+0.00981246948761375i</v>
      </c>
      <c r="AI3862">
        <f t="shared" si="2063"/>
        <v>-36.41178700395443</v>
      </c>
      <c r="AJ3862">
        <f t="shared" si="2064"/>
        <v>40.480091646536771</v>
      </c>
      <c r="AK3862"/>
      <c r="AL3862"/>
      <c r="AM3862"/>
      <c r="AN3862"/>
    </row>
    <row r="3863" spans="1:40" x14ac:dyDescent="0.25">
      <c r="A3863"/>
      <c r="B3863">
        <f t="shared" si="2030"/>
        <v>1929000</v>
      </c>
      <c r="C3863" s="186" t="str">
        <f t="shared" si="2033"/>
        <v>-2.05389521236004E-08+0.00126958141023682i</v>
      </c>
      <c r="D3863" s="158" t="str">
        <f t="shared" si="2034"/>
        <v>-5.95700611447126+0.00973345747848229i</v>
      </c>
      <c r="E3863" t="str">
        <f t="shared" si="2035"/>
        <v>2870</v>
      </c>
      <c r="F3863" t="str">
        <f t="shared" si="2036"/>
        <v>0.777000777000777</v>
      </c>
      <c r="G3863" t="str">
        <f t="shared" si="2031"/>
        <v>0.777000777000777</v>
      </c>
      <c r="H3863" t="str">
        <f t="shared" si="2037"/>
        <v>9.12962270508923+0.194312244135054i</v>
      </c>
      <c r="I3863" t="str">
        <f t="shared" si="2038"/>
        <v>7575.16528596839i</v>
      </c>
      <c r="J3863" t="str">
        <f t="shared" si="2032"/>
        <v>-49082.2333153077+1638.33250752033i</v>
      </c>
      <c r="K3863" t="str">
        <f t="shared" si="2039"/>
        <v>0.00514590681855529-0.154164431168762i</v>
      </c>
      <c r="L3863" t="str">
        <f t="shared" si="2040"/>
        <v>0.000381796434780174-0.00958615895123402i</v>
      </c>
      <c r="M3863" t="str">
        <f t="shared" si="2041"/>
        <v>0.00552770325333546-0.163750590119996i</v>
      </c>
      <c r="N3863" t="str">
        <f t="shared" si="2042"/>
        <v>-8.55494084837339i</v>
      </c>
      <c r="O3863" t="str">
        <f t="shared" si="2043"/>
        <v>-0.644951038394289-0.764223892634958i</v>
      </c>
      <c r="P3863" t="str">
        <f t="shared" si="2044"/>
        <v>1.64495103839429+0.764223892634958i</v>
      </c>
      <c r="Q3863" t="str">
        <f t="shared" si="2045"/>
        <v>-1.64495103839429+7.79071695573843i</v>
      </c>
      <c r="R3863" t="str">
        <f t="shared" si="2046"/>
        <v>0.0512291797291596-0.221959100890216i</v>
      </c>
      <c r="S3863" t="str">
        <f t="shared" si="2047"/>
        <v>0.88306468754119i</v>
      </c>
      <c r="T3863" t="str">
        <f t="shared" si="2048"/>
        <v>0.196004244074542+0.0452386795905218i</v>
      </c>
      <c r="U3863" t="str">
        <f t="shared" si="2049"/>
        <v>0.00005-0.000125009773545639i</v>
      </c>
      <c r="V3863" t="str">
        <f t="shared" si="2050"/>
        <v>3.33333333333333E-06-0.000137510750900203i</v>
      </c>
      <c r="W3863" t="str">
        <f t="shared" si="2051"/>
        <v>0.0000140248059998941-0.0000676957005716041i</v>
      </c>
      <c r="X3863" t="str">
        <f t="shared" si="2052"/>
        <v>0.0000141075849909748-0.0000676597373069772i</v>
      </c>
      <c r="Y3863" t="str">
        <f t="shared" si="2053"/>
        <v>0.009+1.21202644575494i</v>
      </c>
      <c r="Z3863" t="str">
        <f t="shared" si="2054"/>
        <v>-0.000780319461944467-0.000168768175794471i</v>
      </c>
      <c r="AA3863" t="str">
        <f t="shared" si="2055"/>
        <v>0.0859114494280025-11.5509089471203i</v>
      </c>
      <c r="AB3863" t="str">
        <f t="shared" si="2056"/>
        <v>1.35397040127738+0.312502586092693i</v>
      </c>
      <c r="AC3863" t="str">
        <f t="shared" si="2057"/>
        <v>1.05865682947876-0.219986030652358i</v>
      </c>
      <c r="AD3863" t="str">
        <f t="shared" si="2058"/>
        <v>1.16721206354431+0.537731320508876i</v>
      </c>
      <c r="AE3863" t="str">
        <f t="shared" si="2059"/>
        <v>-0.000820046355370154-0.000616590465419848i</v>
      </c>
      <c r="AF3863" t="str">
        <f t="shared" si="2060"/>
        <v>-15.0866288195605-0.184578786656572i</v>
      </c>
      <c r="AG3863" t="str">
        <f t="shared" si="2061"/>
        <v>1.022847855893-0.0486389100268153i</v>
      </c>
      <c r="AH3863" t="str">
        <f t="shared" si="2062"/>
        <v>0.0115185662558773+0.00979020007404772i</v>
      </c>
      <c r="AI3863">
        <f t="shared" si="2063"/>
        <v>-36.410655486686537</v>
      </c>
      <c r="AJ3863">
        <f t="shared" si="2064"/>
        <v>40.362858024722506</v>
      </c>
      <c r="AK3863"/>
      <c r="AL3863"/>
      <c r="AM3863"/>
      <c r="AN3863"/>
    </row>
    <row r="3864" spans="1:40" x14ac:dyDescent="0.25">
      <c r="A3864"/>
      <c r="B3864">
        <f t="shared" si="2030"/>
        <v>1930000</v>
      </c>
      <c r="C3864" s="186" t="str">
        <f t="shared" si="2033"/>
        <v>-2.05176737493558E-08+0.00126892359603497i</v>
      </c>
      <c r="D3864" s="158" t="str">
        <f t="shared" si="2034"/>
        <v>-5.95700611430813+0.00972841423626811i</v>
      </c>
      <c r="E3864" t="str">
        <f t="shared" si="2035"/>
        <v>2870</v>
      </c>
      <c r="F3864" t="str">
        <f t="shared" si="2036"/>
        <v>0.777000777000777</v>
      </c>
      <c r="G3864" t="str">
        <f t="shared" si="2031"/>
        <v>0.777000777000777</v>
      </c>
      <c r="H3864" t="str">
        <f t="shared" si="2037"/>
        <v>9.12962731608119+0.194211669837883i</v>
      </c>
      <c r="I3864" t="str">
        <f t="shared" si="2038"/>
        <v>7579.09227678538i</v>
      </c>
      <c r="J3864" t="str">
        <f t="shared" si="2032"/>
        <v>-49133.1363280301+1639.18182452786i</v>
      </c>
      <c r="K3864" t="str">
        <f t="shared" si="2039"/>
        <v>0.00514058136447753-0.154084727640849i</v>
      </c>
      <c r="L3864" t="str">
        <f t="shared" si="2040"/>
        <v>0.000381401519094871-0.00958120775000447i</v>
      </c>
      <c r="M3864" t="str">
        <f t="shared" si="2041"/>
        <v>0.0055219828835724-0.163665935390853i</v>
      </c>
      <c r="N3864" t="str">
        <f t="shared" si="2042"/>
        <v>-8.55937575809261i</v>
      </c>
      <c r="O3864" t="str">
        <f t="shared" si="2043"/>
        <v>-0.648333948678245-0.761356086855076i</v>
      </c>
      <c r="P3864" t="str">
        <f t="shared" si="2044"/>
        <v>1.64833394867824+0.761356086855076i</v>
      </c>
      <c r="Q3864" t="str">
        <f t="shared" si="2045"/>
        <v>-1.64833394867824+7.79801967123753i</v>
      </c>
      <c r="R3864" t="str">
        <f t="shared" si="2046"/>
        <v>0.0506888372658333-0.222093063749311i</v>
      </c>
      <c r="S3864" t="str">
        <f t="shared" si="2047"/>
        <v>0.883522471205027i</v>
      </c>
      <c r="T3864" t="str">
        <f t="shared" si="2048"/>
        <v>0.196224212521287+0.0447847267636185i</v>
      </c>
      <c r="U3864" t="str">
        <f t="shared" si="2049"/>
        <v>0.00005-0.000124945001642248i</v>
      </c>
      <c r="V3864" t="str">
        <f t="shared" si="2050"/>
        <v>3.33333333333333E-06-0.000137439501806473i</v>
      </c>
      <c r="W3864" t="str">
        <f t="shared" si="2051"/>
        <v>0.0000140243579592968-0.0000676628293086361i</v>
      </c>
      <c r="X3864" t="str">
        <f t="shared" si="2052"/>
        <v>0.0000141070532125562-0.0000676268847584776i</v>
      </c>
      <c r="Y3864" t="str">
        <f t="shared" si="2053"/>
        <v>0.009+1.21265476428566i</v>
      </c>
      <c r="Z3864" t="str">
        <f t="shared" si="2054"/>
        <v>-0.00077953654561337-0.000168668761643162i</v>
      </c>
      <c r="AA3864" t="str">
        <f t="shared" si="2055"/>
        <v>0.0858224353243239-11.5449240352218i</v>
      </c>
      <c r="AB3864" t="str">
        <f t="shared" si="2056"/>
        <v>1.35548991309976+0.30936674230469i</v>
      </c>
      <c r="AC3864" t="str">
        <f t="shared" si="2057"/>
        <v>1.05811778935711-0.220139206684585i</v>
      </c>
      <c r="AD3864" t="str">
        <f t="shared" si="2058"/>
        <v>1.16958653763621+0.53570462622436i</v>
      </c>
      <c r="AE3864" t="str">
        <f t="shared" si="2059"/>
        <v>-0.000821378813433058-0.000614874046733654i</v>
      </c>
      <c r="AF3864" t="str">
        <f t="shared" si="2060"/>
        <v>-15.0866334303893-0.184483255601615i</v>
      </c>
      <c r="AG3864" t="str">
        <f t="shared" si="2061"/>
        <v>1.02275186644782-0.0487136603594476i</v>
      </c>
      <c r="AH3864" t="str">
        <f t="shared" si="2062"/>
        <v>0.0115400232598596+0.0097678303876707i</v>
      </c>
      <c r="AI3864">
        <f t="shared" si="2063"/>
        <v>-36.409567418280474</v>
      </c>
      <c r="AJ3864">
        <f t="shared" si="2064"/>
        <v>40.24560230931209</v>
      </c>
      <c r="AK3864"/>
      <c r="AL3864"/>
      <c r="AM3864"/>
      <c r="AN3864"/>
    </row>
    <row r="3865" spans="1:40" x14ac:dyDescent="0.25">
      <c r="A3865"/>
      <c r="B3865">
        <f t="shared" ref="B3865:B3928" si="2065">B3864+1000</f>
        <v>1931000</v>
      </c>
      <c r="C3865" s="186" t="str">
        <f t="shared" si="2033"/>
        <v>-2.04964284246148E-08+0.00126826646315284i</v>
      </c>
      <c r="D3865" s="158" t="str">
        <f t="shared" si="2034"/>
        <v>-5.95700611414524+0.00972337621750511i</v>
      </c>
      <c r="E3865" t="str">
        <f t="shared" si="2035"/>
        <v>2870</v>
      </c>
      <c r="F3865" t="str">
        <f t="shared" si="2036"/>
        <v>0.777000777000777</v>
      </c>
      <c r="G3865" t="str">
        <f t="shared" si="2031"/>
        <v>0.777000777000777</v>
      </c>
      <c r="H3865" t="str">
        <f t="shared" si="2037"/>
        <v>9.12963191991636+0.194111199544955i</v>
      </c>
      <c r="I3865" t="str">
        <f t="shared" si="2038"/>
        <v>7583.01926760236i</v>
      </c>
      <c r="J3865" t="str">
        <f t="shared" si="2032"/>
        <v>-49184.0657222051+1640.03114153538i</v>
      </c>
      <c r="K3865" t="str">
        <f t="shared" si="2039"/>
        <v>0.00513526417007433-0.154005106394117i</v>
      </c>
      <c r="L3865" t="str">
        <f t="shared" si="2040"/>
        <v>0.000381007215498458-0.00957626165254342i</v>
      </c>
      <c r="M3865" t="str">
        <f t="shared" si="2041"/>
        <v>0.00551627138557279-0.16358136804666i</v>
      </c>
      <c r="N3865" t="str">
        <f t="shared" si="2042"/>
        <v>-8.56381066781183i</v>
      </c>
      <c r="O3865" t="str">
        <f t="shared" si="2043"/>
        <v>-0.651704107275964-0.758473306425242i</v>
      </c>
      <c r="P3865" t="str">
        <f t="shared" si="2044"/>
        <v>1.65170410727596+0.758473306425242i</v>
      </c>
      <c r="Q3865" t="str">
        <f t="shared" si="2045"/>
        <v>-1.65170410727596+7.80533736138659i</v>
      </c>
      <c r="R3865" t="str">
        <f t="shared" si="2046"/>
        <v>0.0501483500201486-0.222224134930821i</v>
      </c>
      <c r="S3865" t="str">
        <f t="shared" si="2047"/>
        <v>0.883980254868864i</v>
      </c>
      <c r="T3865" t="str">
        <f t="shared" si="2048"/>
        <v>0.19644174743416+0.044330151232064i</v>
      </c>
      <c r="U3865" t="str">
        <f t="shared" si="2049"/>
        <v>0.0000500000000000001-0.00012488029682524i</v>
      </c>
      <c r="V3865" t="str">
        <f t="shared" si="2050"/>
        <v>3.33333333333333E-06-0.000137368326507764i</v>
      </c>
      <c r="W3865" t="str">
        <f t="shared" si="2051"/>
        <v>0.0000140239097233549-0.0000676299930520535i</v>
      </c>
      <c r="X3865" t="str">
        <f t="shared" si="2052"/>
        <v>0.0000141065213690391-0.0000675940671968841i</v>
      </c>
      <c r="Y3865" t="str">
        <f t="shared" si="2053"/>
        <v>0.009+1.21328308281638i</v>
      </c>
      <c r="Z3865" t="str">
        <f t="shared" si="2054"/>
        <v>-0.000778754843192038-0.000168569458743032i</v>
      </c>
      <c r="AA3865" t="str">
        <f t="shared" si="2055"/>
        <v>0.0857335594887662-11.5389453220676i</v>
      </c>
      <c r="AB3865" t="str">
        <f t="shared" si="2056"/>
        <v>1.35699261440434+0.306226596958472i</v>
      </c>
      <c r="AC3865" t="str">
        <f t="shared" si="2057"/>
        <v>1.05757850519201-0.220289479279172i</v>
      </c>
      <c r="AD3865" t="str">
        <f t="shared" si="2058"/>
        <v>1.17195202818483+0.533667520866462i</v>
      </c>
      <c r="AE3865" t="str">
        <f t="shared" si="2059"/>
        <v>-0.000822703272796471-0.00061315148559296i</v>
      </c>
      <c r="AF3865" t="str">
        <f t="shared" si="2060"/>
        <v>-15.0866380340616-0.18438782332745i</v>
      </c>
      <c r="AG3865" t="str">
        <f t="shared" si="2061"/>
        <v>1.02265553818377-0.0487879605089321i</v>
      </c>
      <c r="AH3865" t="str">
        <f t="shared" si="2062"/>
        <v>0.0115613831776043+0.00974536089884267i</v>
      </c>
      <c r="AI3865">
        <f t="shared" si="2063"/>
        <v>-36.408522712685986</v>
      </c>
      <c r="AJ3865">
        <f t="shared" si="2064"/>
        <v>40.128324404193663</v>
      </c>
      <c r="AK3865"/>
      <c r="AL3865"/>
      <c r="AM3865"/>
      <c r="AN3865"/>
    </row>
    <row r="3866" spans="1:40" x14ac:dyDescent="0.25">
      <c r="A3866"/>
      <c r="B3866">
        <f t="shared" si="2065"/>
        <v>1932000</v>
      </c>
      <c r="C3866" s="186" t="str">
        <f t="shared" si="2033"/>
        <v>-2.04752160809704E-08+0.00126761001053251i</v>
      </c>
      <c r="D3866" s="158" t="str">
        <f t="shared" si="2034"/>
        <v>-5.95700611398262+0.00971834341408258i</v>
      </c>
      <c r="E3866" t="str">
        <f t="shared" si="2035"/>
        <v>2870</v>
      </c>
      <c r="F3866" t="str">
        <f t="shared" si="2036"/>
        <v>0.777000777000777</v>
      </c>
      <c r="G3866" t="str">
        <f t="shared" si="2031"/>
        <v>0.777000777000777</v>
      </c>
      <c r="H3866" t="str">
        <f t="shared" si="2037"/>
        <v>9.12963651660958+0.194010833095113i</v>
      </c>
      <c r="I3866" t="str">
        <f t="shared" si="2038"/>
        <v>7586.94625841935i</v>
      </c>
      <c r="J3866" t="str">
        <f t="shared" si="2032"/>
        <v>-49235.0214978327+1640.88045854291i</v>
      </c>
      <c r="K3866" t="str">
        <f t="shared" si="2039"/>
        <v>0.00512995521827991-0.153925567301358i</v>
      </c>
      <c r="L3866" t="str">
        <f t="shared" si="2040"/>
        <v>0.000380613522727333-0.00957132065097598i</v>
      </c>
      <c r="M3866" t="str">
        <f t="shared" si="2041"/>
        <v>0.00551056874100724-0.163496887952334i</v>
      </c>
      <c r="N3866" t="str">
        <f t="shared" si="2042"/>
        <v>-8.56824557753105i</v>
      </c>
      <c r="O3866" t="str">
        <f t="shared" si="2043"/>
        <v>-0.655061447901845-0.755575608045111i</v>
      </c>
      <c r="P3866" t="str">
        <f t="shared" si="2044"/>
        <v>1.65506144790184+0.755575608045111i</v>
      </c>
      <c r="Q3866" t="str">
        <f t="shared" si="2045"/>
        <v>-1.65506144790184+7.81266996948594i</v>
      </c>
      <c r="R3866" t="str">
        <f t="shared" si="2046"/>
        <v>0.0496077341324272-0.222352320393291i</v>
      </c>
      <c r="S3866" t="str">
        <f t="shared" si="2047"/>
        <v>0.884438038532701i</v>
      </c>
      <c r="T3866" t="str">
        <f t="shared" si="2048"/>
        <v>0.196656850111837+0.0438749670721356i</v>
      </c>
      <c r="U3866" t="str">
        <f t="shared" si="2049"/>
        <v>0.0000500000000000001-0.000124815658990444i</v>
      </c>
      <c r="V3866" t="str">
        <f t="shared" si="2050"/>
        <v>3.33333333333333E-06-0.000137297224889489i</v>
      </c>
      <c r="W3866" t="str">
        <f t="shared" si="2051"/>
        <v>0.0000140234612921211-0.00006759719174724i</v>
      </c>
      <c r="X3866" t="str">
        <f t="shared" si="2052"/>
        <v>0.0000141059894602069-0.0000675612845676109i</v>
      </c>
      <c r="Y3866" t="str">
        <f t="shared" si="2053"/>
        <v>0.009+1.2139114013471i</v>
      </c>
      <c r="Z3866" t="str">
        <f t="shared" si="2054"/>
        <v>-0.000777974352167075-0.00016847026690013i</v>
      </c>
      <c r="AA3866" t="str">
        <f t="shared" si="2055"/>
        <v>0.0856448216351043-11.5329727980324i</v>
      </c>
      <c r="AB3866" t="str">
        <f t="shared" si="2056"/>
        <v>1.35847851416221+0.303082247291028i</v>
      </c>
      <c r="AC3866" t="str">
        <f t="shared" si="2057"/>
        <v>1.05703899346116-0.220436853857756i</v>
      </c>
      <c r="AD3866" t="str">
        <f t="shared" si="2058"/>
        <v>1.1743084899254+0.531620044052125i</v>
      </c>
      <c r="AE3866" t="str">
        <f t="shared" si="2059"/>
        <v>-0.000824019715983091-0.000611422824091305i</v>
      </c>
      <c r="AF3866" t="str">
        <f t="shared" si="2060"/>
        <v>-15.0866426305922-0.18429248968103i</v>
      </c>
      <c r="AG3866" t="str">
        <f t="shared" si="2061"/>
        <v>1.02255887327214-0.0488618092683867i</v>
      </c>
      <c r="AH3866" t="str">
        <f t="shared" si="2062"/>
        <v>0.0115826456926635+0.00972279207856427i</v>
      </c>
      <c r="AI3866">
        <f t="shared" si="2063"/>
        <v>-36.407521284733143</v>
      </c>
      <c r="AJ3866">
        <f t="shared" si="2064"/>
        <v>40.011024213684607</v>
      </c>
      <c r="AK3866"/>
      <c r="AL3866"/>
      <c r="AM3866"/>
      <c r="AN3866"/>
    </row>
    <row r="3867" spans="1:40" x14ac:dyDescent="0.25">
      <c r="A3867"/>
      <c r="B3867">
        <f t="shared" si="2065"/>
        <v>1933000</v>
      </c>
      <c r="C3867" s="186" t="str">
        <f t="shared" si="2033"/>
        <v>-2.04540366501914E-08+0.00126695423711819i</v>
      </c>
      <c r="D3867" s="158" t="str">
        <f t="shared" si="2034"/>
        <v>-5.95700611382024+0.00971331581790613i</v>
      </c>
      <c r="E3867" t="str">
        <f t="shared" si="2035"/>
        <v>2870</v>
      </c>
      <c r="F3867" t="str">
        <f t="shared" si="2036"/>
        <v>0.777000777000777</v>
      </c>
      <c r="G3867" t="str">
        <f t="shared" si="2031"/>
        <v>0.777000777000777</v>
      </c>
      <c r="H3867" t="str">
        <f t="shared" si="2037"/>
        <v>9.12964110617558+0.19391057032753i</v>
      </c>
      <c r="I3867" t="str">
        <f t="shared" si="2038"/>
        <v>7590.87324923634i</v>
      </c>
      <c r="J3867" t="str">
        <f t="shared" si="2032"/>
        <v>-49286.0036549129+1641.72977555044i</v>
      </c>
      <c r="K3867" t="str">
        <f t="shared" si="2039"/>
        <v>0.0051246544920724-0.153846110235628i</v>
      </c>
      <c r="L3867" t="str">
        <f t="shared" si="2040"/>
        <v>0.000380220439521151-0.00956638473744345i</v>
      </c>
      <c r="M3867" t="str">
        <f t="shared" si="2041"/>
        <v>0.00550487493159355-0.163412494973071i</v>
      </c>
      <c r="N3867" t="str">
        <f t="shared" si="2042"/>
        <v>-8.57268048725027i</v>
      </c>
      <c r="O3867" t="str">
        <f t="shared" si="2043"/>
        <v>-0.658405904522398-0.752663048707749i</v>
      </c>
      <c r="P3867" t="str">
        <f t="shared" si="2044"/>
        <v>1.6584059045224+0.752663048707749i</v>
      </c>
      <c r="Q3867" t="str">
        <f t="shared" si="2045"/>
        <v>-1.6584059045224+7.82001743854252i</v>
      </c>
      <c r="R3867" t="str">
        <f t="shared" si="2046"/>
        <v>0.0490670056484579-0.222477626179219i</v>
      </c>
      <c r="S3867" t="str">
        <f t="shared" si="2047"/>
        <v>0.884895822196538i</v>
      </c>
      <c r="T3867" t="str">
        <f t="shared" si="2048"/>
        <v>0.196869521938194+0.0434191883060143i</v>
      </c>
      <c r="U3867" t="str">
        <f t="shared" si="2049"/>
        <v>0.0000500000000000001-0.000124751088033905i</v>
      </c>
      <c r="V3867" t="str">
        <f t="shared" si="2050"/>
        <v>3.33333333333333E-06-0.000137226196837296i</v>
      </c>
      <c r="W3867" t="str">
        <f t="shared" si="2051"/>
        <v>0.0000140230126656481-0.0000675644253396915i</v>
      </c>
      <c r="X3867" t="str">
        <f t="shared" si="2052"/>
        <v>0.0000141054574858432-0.0000675285368161846i</v>
      </c>
      <c r="Y3867" t="str">
        <f t="shared" si="2053"/>
        <v>0.009+1.21453971987781i</v>
      </c>
      <c r="Z3867" t="str">
        <f t="shared" si="2054"/>
        <v>-0.0007771950700316-0.000168371185920959i</v>
      </c>
      <c r="AA3867" t="str">
        <f t="shared" si="2055"/>
        <v>0.0855562214778559-11.5270064535109i</v>
      </c>
      <c r="AB3867" t="str">
        <f t="shared" si="2056"/>
        <v>1.35994762193297+0.29993379016566i</v>
      </c>
      <c r="AC3867" t="str">
        <f t="shared" si="2057"/>
        <v>1.05649927054996-0.220581335930141i</v>
      </c>
      <c r="AD3867" t="str">
        <f t="shared" si="2058"/>
        <v>1.17665587776593+0.52956223559159i</v>
      </c>
      <c r="AE3867" t="str">
        <f t="shared" si="2059"/>
        <v>-0.000825328125697879-0.000609688104337015i</v>
      </c>
      <c r="AF3867" t="str">
        <f t="shared" si="2060"/>
        <v>-15.0866472199958-0.184197254509624i</v>
      </c>
      <c r="AG3867" t="str">
        <f t="shared" si="2061"/>
        <v>1.02246187388785-0.0489352054406105i</v>
      </c>
      <c r="AH3867" t="str">
        <f t="shared" si="2062"/>
        <v>0.0116038104901314+0.0097001243984771i</v>
      </c>
      <c r="AI3867">
        <f t="shared" si="2063"/>
        <v>-36.406563050126039</v>
      </c>
      <c r="AJ3867">
        <f t="shared" si="2064"/>
        <v>39.893701642533429</v>
      </c>
      <c r="AK3867"/>
      <c r="AL3867"/>
      <c r="AM3867"/>
      <c r="AN3867"/>
    </row>
    <row r="3868" spans="1:40" x14ac:dyDescent="0.25">
      <c r="A3868"/>
      <c r="B3868">
        <f t="shared" si="2065"/>
        <v>1934000</v>
      </c>
      <c r="C3868" s="186" t="str">
        <f t="shared" si="2033"/>
        <v>-2.04328900642232E-08+0.00126629914185632i</v>
      </c>
      <c r="D3868" s="158" t="str">
        <f t="shared" si="2034"/>
        <v>-5.95700611365812+0.00970829342089846i</v>
      </c>
      <c r="E3868" t="str">
        <f t="shared" si="2035"/>
        <v>2870</v>
      </c>
      <c r="F3868" t="str">
        <f t="shared" si="2036"/>
        <v>0.777000777000777</v>
      </c>
      <c r="G3868" t="str">
        <f t="shared" si="2031"/>
        <v>0.777000777000777</v>
      </c>
      <c r="H3868" t="str">
        <f t="shared" si="2037"/>
        <v>9.1296456886291+0.193810411081713i</v>
      </c>
      <c r="I3868" t="str">
        <f t="shared" si="2038"/>
        <v>7594.80024005332i</v>
      </c>
      <c r="J3868" t="str">
        <f t="shared" si="2032"/>
        <v>-49337.0121934456+1642.57909255796i</v>
      </c>
      <c r="K3868" t="str">
        <f t="shared" si="2039"/>
        <v>0.00511936197447383-0.153766735070241i</v>
      </c>
      <c r="L3868" t="str">
        <f t="shared" si="2040"/>
        <v>0.000379827964622818-0.00956145390410326i</v>
      </c>
      <c r="M3868" t="str">
        <f t="shared" si="2041"/>
        <v>0.00549918993909665-0.163328188974344i</v>
      </c>
      <c r="N3868" t="str">
        <f t="shared" si="2042"/>
        <v>-8.57711539696949i</v>
      </c>
      <c r="O3868" t="str">
        <f t="shared" si="2043"/>
        <v>-0.661737411357537-0.749735685698517i</v>
      </c>
      <c r="P3868" t="str">
        <f t="shared" si="2044"/>
        <v>1.66173741135754+0.749735685698517i</v>
      </c>
      <c r="Q3868" t="str">
        <f t="shared" si="2045"/>
        <v>-1.66173741135754+7.82737971127097i</v>
      </c>
      <c r="R3868" t="str">
        <f t="shared" si="2046"/>
        <v>0.0485261805192404-0.222600058413895i</v>
      </c>
      <c r="S3868" t="str">
        <f t="shared" si="2047"/>
        <v>0.885353605860375i</v>
      </c>
      <c r="T3868" t="str">
        <f t="shared" si="2048"/>
        <v>0.197079764381472+0.042962828901341i</v>
      </c>
      <c r="U3868" t="str">
        <f t="shared" si="2049"/>
        <v>0.0000500000000000001-0.000124686583851881i</v>
      </c>
      <c r="V3868" t="str">
        <f t="shared" si="2050"/>
        <v>3.33333333333333E-06-0.000137155242237069i</v>
      </c>
      <c r="W3868" t="str">
        <f t="shared" si="2051"/>
        <v>0.0000140225638439886-0.0000675316937750165i</v>
      </c>
      <c r="X3868" t="str">
        <f t="shared" si="2052"/>
        <v>0.0000141049254457327-0.0000674958238882441i</v>
      </c>
      <c r="Y3868" t="str">
        <f t="shared" si="2053"/>
        <v>0.009+1.21516803840853i</v>
      </c>
      <c r="Z3868" t="str">
        <f t="shared" si="2054"/>
        <v>-0.000776416994285173-0.00016827221561248i</v>
      </c>
      <c r="AA3868" t="str">
        <f t="shared" si="2055"/>
        <v>0.0854677587322712-11.5210462789172i</v>
      </c>
      <c r="AB3868" t="str">
        <f t="shared" si="2056"/>
        <v>1.36139994785905+0.296781322068912i</v>
      </c>
      <c r="AC3868" t="str">
        <f t="shared" si="2057"/>
        <v>1.05595935275128-0.220722931093152i</v>
      </c>
      <c r="AD3868" t="str">
        <f t="shared" si="2058"/>
        <v>1.17899414678797+0.527494135487638i</v>
      </c>
      <c r="AE3868" t="str">
        <f t="shared" si="2059"/>
        <v>-0.000826628484827833-0.000607947368452524i</v>
      </c>
      <c r="AF3868" t="str">
        <f t="shared" si="2060"/>
        <v>-15.0866518022872-0.184102117660815i</v>
      </c>
      <c r="AG3868" t="str">
        <f t="shared" si="2061"/>
        <v>1.02236454220942-0.049008147838088i</v>
      </c>
      <c r="AH3868" t="str">
        <f t="shared" si="2062"/>
        <v>0.0116248772566447+0.0096773583308626i</v>
      </c>
      <c r="AI3868">
        <f t="shared" si="2063"/>
        <v>-36.405647925437762</v>
      </c>
      <c r="AJ3868">
        <f t="shared" si="2064"/>
        <v>39.776356595921406</v>
      </c>
      <c r="AK3868"/>
      <c r="AL3868"/>
      <c r="AM3868"/>
      <c r="AN3868"/>
    </row>
    <row r="3869" spans="1:40" x14ac:dyDescent="0.25">
      <c r="A3869"/>
      <c r="B3869">
        <f t="shared" si="2065"/>
        <v>1935000</v>
      </c>
      <c r="C3869" s="186" t="str">
        <f t="shared" si="2033"/>
        <v>-2.04117762551873E-08+0.0012656447236955i</v>
      </c>
      <c r="D3869" s="158" t="str">
        <f t="shared" si="2034"/>
        <v>-5.95700611349624+0.00970327621499884i</v>
      </c>
      <c r="E3869" t="str">
        <f t="shared" si="2035"/>
        <v>2870</v>
      </c>
      <c r="F3869" t="str">
        <f t="shared" si="2036"/>
        <v>0.777000777000777</v>
      </c>
      <c r="G3869" t="str">
        <f t="shared" si="2031"/>
        <v>0.777000777000777</v>
      </c>
      <c r="H3869" t="str">
        <f t="shared" si="2037"/>
        <v>9.12965026398481+0.193710355197496i</v>
      </c>
      <c r="I3869" t="str">
        <f t="shared" si="2038"/>
        <v>7598.72723087031i</v>
      </c>
      <c r="J3869" t="str">
        <f t="shared" si="2032"/>
        <v>-49388.0471134308+1643.42840956549i</v>
      </c>
      <c r="K3869" t="str">
        <f t="shared" si="2039"/>
        <v>0.00511407764855013-0.153687441678774i</v>
      </c>
      <c r="L3869" t="str">
        <f t="shared" si="2040"/>
        <v>0.000379436096778472-0.0095565281431289i</v>
      </c>
      <c r="M3869" t="str">
        <f t="shared" si="2041"/>
        <v>0.0054935137453286-0.163243969821903i</v>
      </c>
      <c r="N3869" t="str">
        <f t="shared" si="2042"/>
        <v>-8.5815503066887i</v>
      </c>
      <c r="O3869" t="str">
        <f t="shared" si="2043"/>
        <v>-0.665055902881876-0.746793576593943i</v>
      </c>
      <c r="P3869" t="str">
        <f t="shared" si="2044"/>
        <v>1.66505590288188+0.746793576593943i</v>
      </c>
      <c r="Q3869" t="str">
        <f t="shared" si="2045"/>
        <v>-1.66505590288188+7.83475673009476i</v>
      </c>
      <c r="R3869" t="str">
        <f t="shared" si="2046"/>
        <v>0.0479852746007348-0.222719623304263i</v>
      </c>
      <c r="S3869" t="str">
        <f t="shared" si="2047"/>
        <v>0.885811389524212i</v>
      </c>
      <c r="T3869" t="str">
        <f t="shared" si="2048"/>
        <v>0.197287578993458+0.0425059027707778i</v>
      </c>
      <c r="U3869" t="str">
        <f t="shared" si="2049"/>
        <v>0.0000499999999999999-0.000124622146340847i</v>
      </c>
      <c r="V3869" t="str">
        <f t="shared" si="2050"/>
        <v>3.33333333333333E-06-0.000137084360974931i</v>
      </c>
      <c r="W3869" t="str">
        <f t="shared" si="2051"/>
        <v>0.0000140221148271954-0.0000674989969989363i</v>
      </c>
      <c r="X3869" t="str">
        <f t="shared" si="2052"/>
        <v>0.0000141043933396607-0.0000674631457295414i</v>
      </c>
      <c r="Y3869" t="str">
        <f t="shared" si="2053"/>
        <v>0.009+1.21579635693925i</v>
      </c>
      <c r="Z3869" t="str">
        <f t="shared" si="2054"/>
        <v>-0.000775640122433855-0.000168173355782113i</v>
      </c>
      <c r="AA3869" t="str">
        <f t="shared" si="2055"/>
        <v>0.0853794331143416-11.5150922646859i</v>
      </c>
      <c r="AB3869" t="str">
        <f t="shared" si="2056"/>
        <v>1.36283550265997+0.293624939107543i</v>
      </c>
      <c r="AC3869" t="str">
        <f t="shared" si="2057"/>
        <v>1.05541925626511-0.220861645029484i</v>
      </c>
      <c r="AD3869" t="str">
        <f t="shared" si="2058"/>
        <v>1.18132325224743+0.525415783934869i</v>
      </c>
      <c r="AE3869" t="str">
        <f t="shared" si="2059"/>
        <v>-0.000827920776441944-0.000606200658573813i</v>
      </c>
      <c r="AF3869" t="str">
        <f t="shared" si="2060"/>
        <v>-15.0866563774811-0.184007078982497i</v>
      </c>
      <c r="AG3869" t="str">
        <f t="shared" si="2061"/>
        <v>1.02226688041894-0.049080635283004i</v>
      </c>
      <c r="AH3869" t="str">
        <f t="shared" si="2062"/>
        <v>0.0116458456803854+0.00965449434864245i</v>
      </c>
      <c r="AI3869">
        <f t="shared" si="2063"/>
        <v>-36.40477582810383</v>
      </c>
      <c r="AJ3869">
        <f t="shared" si="2064"/>
        <v>39.658988979462904</v>
      </c>
      <c r="AK3869"/>
      <c r="AL3869"/>
      <c r="AM3869"/>
      <c r="AN3869"/>
    </row>
    <row r="3870" spans="1:40" x14ac:dyDescent="0.25">
      <c r="A3870"/>
      <c r="B3870">
        <f t="shared" si="2065"/>
        <v>1936000</v>
      </c>
      <c r="C3870" s="186" t="str">
        <f t="shared" si="2033"/>
        <v>-2.03906951553798E-08+0.00126499098158649i</v>
      </c>
      <c r="D3870" s="158" t="str">
        <f t="shared" si="2034"/>
        <v>-5.95700611333462+0.00969826419216309i</v>
      </c>
      <c r="E3870" t="str">
        <f t="shared" si="2035"/>
        <v>2870</v>
      </c>
      <c r="F3870" t="str">
        <f t="shared" si="2036"/>
        <v>0.777000777000777</v>
      </c>
      <c r="G3870" t="str">
        <f t="shared" si="2031"/>
        <v>0.777000777000777</v>
      </c>
      <c r="H3870" t="str">
        <f t="shared" si="2037"/>
        <v>9.12965483225737+0.193610402515051i</v>
      </c>
      <c r="I3870" t="str">
        <f t="shared" si="2038"/>
        <v>7602.6542216873i</v>
      </c>
      <c r="J3870" t="str">
        <f t="shared" si="2032"/>
        <v>-49439.1084148687+1644.27772657302i</v>
      </c>
      <c r="K3870" t="str">
        <f t="shared" si="2039"/>
        <v>0.00510880149741068-0.153608229935062i</v>
      </c>
      <c r="L3870" t="str">
        <f t="shared" si="2040"/>
        <v>0.000379044834737486-0.00955160744671i</v>
      </c>
      <c r="M3870" t="str">
        <f t="shared" si="2041"/>
        <v>0.00548784633214817-0.163159837381772i</v>
      </c>
      <c r="N3870" t="str">
        <f t="shared" si="2042"/>
        <v>-8.58598521640792i</v>
      </c>
      <c r="O3870" t="str">
        <f t="shared" si="2043"/>
        <v>-0.668361313826035-0.743836779260569i</v>
      </c>
      <c r="P3870" t="str">
        <f t="shared" si="2044"/>
        <v>1.66836131382603+0.743836779260569i</v>
      </c>
      <c r="Q3870" t="str">
        <f t="shared" si="2045"/>
        <v>-1.66836131382603+7.84214843714735i</v>
      </c>
      <c r="R3870" t="str">
        <f t="shared" si="2046"/>
        <v>0.0474443036536256-0.222836327137774i</v>
      </c>
      <c r="S3870" t="str">
        <f t="shared" si="2047"/>
        <v>0.886269173188049i</v>
      </c>
      <c r="T3870" t="str">
        <f t="shared" si="2048"/>
        <v>0.197492967408657+0.0420484237715815i</v>
      </c>
      <c r="U3870" t="str">
        <f t="shared" si="2049"/>
        <v>0.0000499999999999999-0.000124557775397489i</v>
      </c>
      <c r="V3870" t="str">
        <f t="shared" si="2050"/>
        <v>3.33333333333333E-06-0.000137013552937238i</v>
      </c>
      <c r="W3870" t="str">
        <f t="shared" si="2051"/>
        <v>0.0000140216656153217-0.0000674663349572836i</v>
      </c>
      <c r="X3870" t="str">
        <f t="shared" si="2052"/>
        <v>0.0000141038611674135-0.0000674305022859395i</v>
      </c>
      <c r="Y3870" t="str">
        <f t="shared" si="2053"/>
        <v>0.009+1.21642467546997i</v>
      </c>
      <c r="Z3870" t="str">
        <f t="shared" si="2054"/>
        <v>-0.000774864451990126-0.000168074606237731i</v>
      </c>
      <c r="AA3870" t="str">
        <f t="shared" si="2055"/>
        <v>0.0852912443407906-11.5091444012709i</v>
      </c>
      <c r="AB3870" t="str">
        <f t="shared" si="2056"/>
        <v>1.36425429762667+0.290464737005582i</v>
      </c>
      <c r="AC3870" t="str">
        <f t="shared" si="2057"/>
        <v>1.05487899719832-0.220997483506557i</v>
      </c>
      <c r="AD3870" t="str">
        <f t="shared" si="2058"/>
        <v>1.18364314957535+0.523327221318942i</v>
      </c>
      <c r="AE3870" t="str">
        <f t="shared" si="2059"/>
        <v>-0.000829204983790904-0.000604448016849683i</v>
      </c>
      <c r="AF3870" t="str">
        <f t="shared" si="2060"/>
        <v>-15.086660945592-0.183912138322888i</v>
      </c>
      <c r="AG3870" t="str">
        <f t="shared" si="2061"/>
        <v>1.02216889070202-0.0491526666072454i</v>
      </c>
      <c r="AH3870" t="str">
        <f t="shared" si="2062"/>
        <v>0.0116667154510803+0.0096315329253766i</v>
      </c>
      <c r="AI3870">
        <f t="shared" si="2063"/>
        <v>-36.403946676417988</v>
      </c>
      <c r="AJ3870">
        <f t="shared" si="2064"/>
        <v>39.541598699206936</v>
      </c>
      <c r="AK3870"/>
      <c r="AL3870"/>
      <c r="AM3870"/>
      <c r="AN3870"/>
    </row>
    <row r="3871" spans="1:40" x14ac:dyDescent="0.25">
      <c r="A3871"/>
      <c r="B3871">
        <f t="shared" si="2065"/>
        <v>1937000</v>
      </c>
      <c r="C3871" s="186" t="str">
        <f t="shared" si="2033"/>
        <v>-2.03696466972726E-08+0.00126433791448224i</v>
      </c>
      <c r="D3871" s="158" t="str">
        <f t="shared" si="2034"/>
        <v>-5.95700611317325+0.00969325734436384i</v>
      </c>
      <c r="E3871" t="str">
        <f t="shared" si="2035"/>
        <v>2870</v>
      </c>
      <c r="F3871" t="str">
        <f t="shared" si="2036"/>
        <v>0.777000777000777</v>
      </c>
      <c r="G3871" t="str">
        <f t="shared" si="2031"/>
        <v>0.777000777000777</v>
      </c>
      <c r="H3871" t="str">
        <f t="shared" si="2037"/>
        <v>9.12965939346139+0.193510552874869i</v>
      </c>
      <c r="I3871" t="str">
        <f t="shared" si="2038"/>
        <v>7606.58121250429i</v>
      </c>
      <c r="J3871" t="str">
        <f t="shared" si="2032"/>
        <v>-49490.1960977591+1645.12704358055i</v>
      </c>
      <c r="K3871" t="str">
        <f t="shared" si="2039"/>
        <v>0.00510353350420847-0.1535290997132i</v>
      </c>
      <c r="L3871" t="str">
        <f t="shared" si="2040"/>
        <v>0.000378654177252445-0.00954669180705207i</v>
      </c>
      <c r="M3871" t="str">
        <f t="shared" si="2041"/>
        <v>0.00548218768146091-0.163075791520252i</v>
      </c>
      <c r="N3871" t="str">
        <f t="shared" si="2042"/>
        <v>-8.59042012612714i</v>
      </c>
      <c r="O3871" t="str">
        <f t="shared" si="2043"/>
        <v>-0.671653579177889-0.740865351853851i</v>
      </c>
      <c r="P3871" t="str">
        <f t="shared" si="2044"/>
        <v>1.67165357917789+0.740865351853851i</v>
      </c>
      <c r="Q3871" t="str">
        <f t="shared" si="2045"/>
        <v>-1.67165357917789+7.84955477427329i</v>
      </c>
      <c r="R3871" t="str">
        <f t="shared" si="2046"/>
        <v>0.0469032833431037-0.222950176281253i</v>
      </c>
      <c r="S3871" t="str">
        <f t="shared" si="2047"/>
        <v>0.886726956851886i</v>
      </c>
      <c r="T3871" t="str">
        <f t="shared" si="2048"/>
        <v>0.197695931343467+0.0415904057051921i</v>
      </c>
      <c r="U3871" t="str">
        <f t="shared" si="2049"/>
        <v>0.0000499999999999999-0.000124493470918708i</v>
      </c>
      <c r="V3871" t="str">
        <f t="shared" si="2050"/>
        <v>3.33333333333333E-06-0.000136942818010579i</v>
      </c>
      <c r="W3871" t="str">
        <f t="shared" si="2051"/>
        <v>0.0000140212162084199-0.000067433707596003i</v>
      </c>
      <c r="X3871" t="str">
        <f t="shared" si="2052"/>
        <v>0.0000141033289287774-0.0000673978935034135i</v>
      </c>
      <c r="Y3871" t="str">
        <f t="shared" si="2053"/>
        <v>0.009+1.21705299400069i</v>
      </c>
      <c r="Z3871" t="str">
        <f t="shared" si="2054"/>
        <v>-0.000774089980472878-0.000167975966787654i</v>
      </c>
      <c r="AA3871" t="str">
        <f t="shared" si="2055"/>
        <v>0.0852031921290698-11.5032026791459i</v>
      </c>
      <c r="AB3871" t="str">
        <f t="shared" si="2056"/>
        <v>1.36565634461579+0.287300811101479i</v>
      </c>
      <c r="AC3871" t="str">
        <f t="shared" si="2057"/>
        <v>1.05433859156435-0.22113045237538i</v>
      </c>
      <c r="AD3871" t="str">
        <f t="shared" si="2058"/>
        <v>1.18595379437874+0.521228488215882i</v>
      </c>
      <c r="AE3871" t="str">
        <f t="shared" si="2059"/>
        <v>-0.000830481090307044-0.000602689485441195i</v>
      </c>
      <c r="AF3871" t="str">
        <f t="shared" si="2060"/>
        <v>-15.0866655066346-0.183817295530505i</v>
      </c>
      <c r="AG3871" t="str">
        <f t="shared" si="2061"/>
        <v>1.02207057524775-0.0492242406524145i</v>
      </c>
      <c r="AH3871" t="str">
        <f t="shared" si="2062"/>
        <v>0.0116874862600042+0.0096084745352641i</v>
      </c>
      <c r="AI3871">
        <f t="shared" si="2063"/>
        <v>-36.403160389525425</v>
      </c>
      <c r="AJ3871">
        <f t="shared" si="2064"/>
        <v>39.424185661638077</v>
      </c>
      <c r="AK3871"/>
      <c r="AL3871"/>
      <c r="AM3871"/>
      <c r="AN3871"/>
    </row>
    <row r="3872" spans="1:40" x14ac:dyDescent="0.25">
      <c r="A3872"/>
      <c r="B3872">
        <f t="shared" si="2065"/>
        <v>1938000</v>
      </c>
      <c r="C3872" s="186" t="str">
        <f t="shared" si="2033"/>
        <v>-2.03486308135108E-08+0.00126368552133785i</v>
      </c>
      <c r="D3872" s="158" t="str">
        <f t="shared" si="2034"/>
        <v>-5.95700611301213+0.00968825566359019i</v>
      </c>
      <c r="E3872" t="str">
        <f t="shared" si="2035"/>
        <v>2870</v>
      </c>
      <c r="F3872" t="str">
        <f t="shared" si="2036"/>
        <v>0.777000777000777</v>
      </c>
      <c r="G3872" t="str">
        <f t="shared" si="2031"/>
        <v>0.777000777000777</v>
      </c>
      <c r="H3872" t="str">
        <f t="shared" si="2037"/>
        <v>9.12966394761144+0.193410806117776i</v>
      </c>
      <c r="I3872" t="str">
        <f t="shared" si="2038"/>
        <v>7610.50820332127i</v>
      </c>
      <c r="J3872" t="str">
        <f t="shared" si="2032"/>
        <v>-49541.3101621021+1645.97636058808i</v>
      </c>
      <c r="K3872" t="str">
        <f t="shared" si="2039"/>
        <v>0.00509827365213981-0.153450050887541i</v>
      </c>
      <c r="L3872" t="str">
        <f t="shared" si="2040"/>
        <v>0.00037826412307914-0.00954178121637665i</v>
      </c>
      <c r="M3872" t="str">
        <f t="shared" si="2041"/>
        <v>0.00547653777521895-0.162991832103918i</v>
      </c>
      <c r="N3872" t="str">
        <f t="shared" si="2042"/>
        <v>-8.59485503584636i</v>
      </c>
      <c r="O3872" t="str">
        <f t="shared" si="2043"/>
        <v>-0.674932634183872-0.737879352816989i</v>
      </c>
      <c r="P3872" t="str">
        <f t="shared" si="2044"/>
        <v>1.67493263418387+0.737879352816989i</v>
      </c>
      <c r="Q3872" t="str">
        <f t="shared" si="2045"/>
        <v>-1.67493263418387+7.85697568302937i</v>
      </c>
      <c r="R3872" t="str">
        <f t="shared" si="2046"/>
        <v>0.0463622292386561-0.223061177179751i</v>
      </c>
      <c r="S3872" t="str">
        <f t="shared" si="2047"/>
        <v>0.887184740515721i</v>
      </c>
      <c r="T3872" t="str">
        <f t="shared" si="2048"/>
        <v>0.197896472595349+0.0411318623168275i</v>
      </c>
      <c r="U3872" t="str">
        <f t="shared" si="2049"/>
        <v>0.00005-0.000124429232801619i</v>
      </c>
      <c r="V3872" t="str">
        <f t="shared" si="2050"/>
        <v>3.33333333333333E-06-0.000136872156081781i</v>
      </c>
      <c r="W3872" t="str">
        <f t="shared" si="2051"/>
        <v>0.0000140207666065431-0.0000674011148611514i</v>
      </c>
      <c r="X3872" t="str">
        <f t="shared" si="2052"/>
        <v>0.0000141027966235402-0.0000673653193280504i</v>
      </c>
      <c r="Y3872" t="str">
        <f t="shared" si="2053"/>
        <v>0.009+1.2176813125314i</v>
      </c>
      <c r="Z3872" t="str">
        <f t="shared" si="2054"/>
        <v>-0.000773316705407438-0.000167877437240664i</v>
      </c>
      <c r="AA3872" t="str">
        <f t="shared" si="2055"/>
        <v>0.0851152761973668-11.4972670888046i</v>
      </c>
      <c r="AB3872" t="str">
        <f t="shared" si="2056"/>
        <v>1.36704165604394+0.284133256345312i</v>
      </c>
      <c r="AC3872" t="str">
        <f t="shared" si="2057"/>
        <v>1.053798055283-0.221260557569405i</v>
      </c>
      <c r="AD3872" t="str">
        <f t="shared" si="2058"/>
        <v>1.18825514244128+0.519119625391291i</v>
      </c>
      <c r="AE3872" t="str">
        <f t="shared" si="2059"/>
        <v>-0.000831749079604113-0.000600925106521019i</v>
      </c>
      <c r="AF3872" t="str">
        <f t="shared" si="2060"/>
        <v>-15.0866700606236-0.183722550454186i</v>
      </c>
      <c r="AG3872" t="str">
        <f t="shared" si="2061"/>
        <v>1.02197193624868-0.0492953562698338i</v>
      </c>
      <c r="AH3872" t="str">
        <f t="shared" si="2062"/>
        <v>0.0117081577999801+0.00958531965314189i</v>
      </c>
      <c r="AI3872">
        <f t="shared" si="2063"/>
        <v>-36.402416887418177</v>
      </c>
      <c r="AJ3872">
        <f t="shared" si="2064"/>
        <v>39.30674977367886</v>
      </c>
      <c r="AK3872"/>
      <c r="AL3872"/>
      <c r="AM3872"/>
      <c r="AN3872"/>
    </row>
    <row r="3873" spans="1:40" x14ac:dyDescent="0.25">
      <c r="A3873"/>
      <c r="B3873">
        <f t="shared" si="2065"/>
        <v>1939000</v>
      </c>
      <c r="C3873" s="186" t="str">
        <f t="shared" si="2033"/>
        <v>-2.03276474369137E-08+0.00126303380111058i</v>
      </c>
      <c r="D3873" s="158" t="str">
        <f t="shared" si="2034"/>
        <v>-5.95700611285125+0.00968325914184778i</v>
      </c>
      <c r="E3873" t="str">
        <f t="shared" si="2035"/>
        <v>2870</v>
      </c>
      <c r="F3873" t="str">
        <f t="shared" si="2036"/>
        <v>0.777000777000777</v>
      </c>
      <c r="G3873" t="str">
        <f t="shared" si="2031"/>
        <v>0.777000777000777</v>
      </c>
      <c r="H3873" t="str">
        <f t="shared" si="2037"/>
        <v>9.12966849472205+0.193311162084924i</v>
      </c>
      <c r="I3873" t="str">
        <f t="shared" si="2038"/>
        <v>7614.43519413826i</v>
      </c>
      <c r="J3873" t="str">
        <f t="shared" si="2032"/>
        <v>-49592.4506078976+1646.8256775956i</v>
      </c>
      <c r="K3873" t="str">
        <f t="shared" si="2039"/>
        <v>0.00509302192444423-0.153371083332697i</v>
      </c>
      <c r="L3873" t="str">
        <f t="shared" si="2040"/>
        <v>0.000377874670976563-0.00953687566692117i</v>
      </c>
      <c r="M3873" t="str">
        <f t="shared" si="2041"/>
        <v>0.00547089659542079-0.162907958999618i</v>
      </c>
      <c r="N3873" t="str">
        <f t="shared" si="2042"/>
        <v>-8.59928994556558i</v>
      </c>
      <c r="O3873" t="str">
        <f t="shared" si="2043"/>
        <v>-0.678198414350247-0.734878840879781i</v>
      </c>
      <c r="P3873" t="str">
        <f t="shared" si="2044"/>
        <v>1.67819841435025+0.734878840879781i</v>
      </c>
      <c r="Q3873" t="str">
        <f t="shared" si="2045"/>
        <v>-1.67819841435025+7.8644111046858i</v>
      </c>
      <c r="R3873" t="str">
        <f t="shared" si="2046"/>
        <v>0.0458211568138648-0.223169336355426i</v>
      </c>
      <c r="S3873" t="str">
        <f t="shared" si="2047"/>
        <v>0.887642524179558i</v>
      </c>
      <c r="T3873" t="str">
        <f t="shared" si="2048"/>
        <v>0.198094593042007+0.0406728072950863i</v>
      </c>
      <c r="U3873" t="str">
        <f t="shared" si="2049"/>
        <v>0.00005-0.000124365060943547i</v>
      </c>
      <c r="V3873" t="str">
        <f t="shared" si="2050"/>
        <v>3.33333333333333E-06-0.000136801567037902i</v>
      </c>
      <c r="W3873" t="str">
        <f t="shared" si="2051"/>
        <v>0.000014020316809744-0.000067368556698896i</v>
      </c>
      <c r="X3873" t="str">
        <f t="shared" si="2052"/>
        <v>0.0000141022642514899-0.0000673327797060478i</v>
      </c>
      <c r="Y3873" t="str">
        <f t="shared" si="2053"/>
        <v>0.009+1.21830963106212i</v>
      </c>
      <c r="Z3873" t="str">
        <f t="shared" si="2054"/>
        <v>-0.000772544624325466-0.00016777901740598i</v>
      </c>
      <c r="AA3873" t="str">
        <f t="shared" si="2055"/>
        <v>0.0850274962645859-11.4913376207597i</v>
      </c>
      <c r="AB3873" t="str">
        <f t="shared" si="2056"/>
        <v>1.36841024488205+0.280962167296042i</v>
      </c>
      <c r="AC3873" t="str">
        <f t="shared" si="2057"/>
        <v>1.05325740418017-0.2213878051034i</v>
      </c>
      <c r="AD3873" t="str">
        <f t="shared" si="2058"/>
        <v>1.19054714972416+0.517000673799617i</v>
      </c>
      <c r="AE3873" t="str">
        <f t="shared" si="2059"/>
        <v>-0.000833008935477077-0.000599154922272749i</v>
      </c>
      <c r="AF3873" t="str">
        <f t="shared" si="2060"/>
        <v>-15.0866746075733-0.183627902943076i</v>
      </c>
      <c r="AG3873" t="str">
        <f t="shared" si="2061"/>
        <v>1.02187297590075-0.0493660123205525i</v>
      </c>
      <c r="AH3873" t="str">
        <f t="shared" si="2062"/>
        <v>0.0117287297653803+0.0095620687544834i</v>
      </c>
      <c r="AI3873">
        <f t="shared" si="2063"/>
        <v>-36.401716090930179</v>
      </c>
      <c r="AJ3873">
        <f t="shared" si="2064"/>
        <v>39.189290942689404</v>
      </c>
      <c r="AK3873"/>
      <c r="AL3873"/>
      <c r="AM3873"/>
      <c r="AN3873"/>
    </row>
    <row r="3874" spans="1:40" x14ac:dyDescent="0.25">
      <c r="A3874"/>
      <c r="B3874">
        <f t="shared" si="2065"/>
        <v>1940000</v>
      </c>
      <c r="C3874" s="186" t="str">
        <f t="shared" si="2033"/>
        <v>-2.03066965004729E-08+0.00126238275275982i</v>
      </c>
      <c r="D3874" s="158" t="str">
        <f t="shared" si="2034"/>
        <v>-5.95700611269064+0.00967826777115862i</v>
      </c>
      <c r="E3874" t="str">
        <f t="shared" si="2035"/>
        <v>2870</v>
      </c>
      <c r="F3874" t="str">
        <f t="shared" si="2036"/>
        <v>0.777000777000777</v>
      </c>
      <c r="G3874" t="str">
        <f t="shared" si="2031"/>
        <v>0.777000777000777</v>
      </c>
      <c r="H3874" t="str">
        <f t="shared" si="2037"/>
        <v>9.12967303480774+0.193211620617792i</v>
      </c>
      <c r="I3874" t="str">
        <f t="shared" si="2038"/>
        <v>7618.36218495525i</v>
      </c>
      <c r="J3874" t="str">
        <f t="shared" si="2032"/>
        <v>-49643.6174351457+1647.67499460313i</v>
      </c>
      <c r="K3874" t="str">
        <f t="shared" si="2039"/>
        <v>0.00508777830440443-0.153292196923535i</v>
      </c>
      <c r="L3874" t="str">
        <f t="shared" si="2040"/>
        <v>0.00037748581970689-0.00953197515093892i</v>
      </c>
      <c r="M3874" t="str">
        <f t="shared" si="2041"/>
        <v>0.00546526412411132-0.162824172074474i</v>
      </c>
      <c r="N3874" t="str">
        <f t="shared" si="2042"/>
        <v>-8.6037248552848i</v>
      </c>
      <c r="O3874" t="str">
        <f t="shared" si="2043"/>
        <v>-0.681450855444367-0.731863875057473i</v>
      </c>
      <c r="P3874" t="str">
        <f t="shared" si="2044"/>
        <v>1.68145085544437+0.731863875057473i</v>
      </c>
      <c r="Q3874" t="str">
        <f t="shared" si="2045"/>
        <v>-1.68145085544437+7.87186098022733i</v>
      </c>
      <c r="R3874" t="str">
        <f t="shared" si="2046"/>
        <v>0.0452800814462265-0.223274660406409i</v>
      </c>
      <c r="S3874" t="str">
        <f t="shared" si="2047"/>
        <v>0.888100307843395i</v>
      </c>
      <c r="T3874" t="str">
        <f t="shared" si="2048"/>
        <v>0.198290294640561+0.0402132542715678i</v>
      </c>
      <c r="U3874" t="str">
        <f t="shared" si="2049"/>
        <v>0.00005-0.00012430095524203i</v>
      </c>
      <c r="V3874" t="str">
        <f t="shared" si="2050"/>
        <v>3.33333333333333E-06-0.000136731050766233i</v>
      </c>
      <c r="W3874" t="str">
        <f t="shared" si="2051"/>
        <v>0.0000140198668180754-0.0000673360330555156i</v>
      </c>
      <c r="X3874" t="str">
        <f t="shared" si="2052"/>
        <v>0.0000141017318124151-0.0000673002745837144i</v>
      </c>
      <c r="Y3874" t="str">
        <f t="shared" si="2053"/>
        <v>0.009+1.21893794959284i</v>
      </c>
      <c r="Z3874" t="str">
        <f t="shared" si="2054"/>
        <v>-0.000771773734765005-0.000167680707093274i</v>
      </c>
      <c r="AA3874" t="str">
        <f t="shared" si="2055"/>
        <v>0.0849398520503614-11.4854142655438i</v>
      </c>
      <c r="AB3874" t="str">
        <f t="shared" si="2056"/>
        <v>1.36976212464964+0.277787638118883i</v>
      </c>
      <c r="AC3874" t="str">
        <f t="shared" si="2057"/>
        <v>1.05271665398764-0.221512201072317i</v>
      </c>
      <c r="AD3874" t="str">
        <f t="shared" si="2058"/>
        <v>1.19282977236686+0.514871674583407i</v>
      </c>
      <c r="AE3874" t="str">
        <f t="shared" si="2059"/>
        <v>-0.000834260641902022-0.000597378974890335i</v>
      </c>
      <c r="AF3874" t="str">
        <f t="shared" si="2060"/>
        <v>-15.0866791474984-0.183533352846633i</v>
      </c>
      <c r="AG3874" t="str">
        <f t="shared" si="2061"/>
        <v>1.02177369640327-0.0494362076753581i</v>
      </c>
      <c r="AH3874" t="str">
        <f t="shared" si="2062"/>
        <v>0.0117492018521295+0.00953872231539923i</v>
      </c>
      <c r="AI3874">
        <f t="shared" si="2063"/>
        <v>-36.401057921730832</v>
      </c>
      <c r="AJ3874">
        <f t="shared" si="2064"/>
        <v>39.071809076468689</v>
      </c>
      <c r="AK3874"/>
      <c r="AL3874"/>
      <c r="AM3874"/>
      <c r="AN3874"/>
    </row>
    <row r="3875" spans="1:40" x14ac:dyDescent="0.25">
      <c r="A3875"/>
      <c r="B3875">
        <f t="shared" si="2065"/>
        <v>1941000</v>
      </c>
      <c r="C3875" s="186" t="str">
        <f t="shared" si="2033"/>
        <v>-2.02857779373541E-08+0.00126173237524715i</v>
      </c>
      <c r="D3875" s="158" t="str">
        <f t="shared" si="2034"/>
        <v>-5.95700611253026+0.00967328154356149i</v>
      </c>
      <c r="E3875" t="str">
        <f t="shared" si="2035"/>
        <v>2870</v>
      </c>
      <c r="F3875" t="str">
        <f t="shared" si="2036"/>
        <v>0.777000777000777</v>
      </c>
      <c r="G3875" t="str">
        <f t="shared" si="2031"/>
        <v>0.777000777000777</v>
      </c>
      <c r="H3875" t="str">
        <f t="shared" si="2037"/>
        <v>9.12967756788295+0.193112181558182i</v>
      </c>
      <c r="I3875" t="str">
        <f t="shared" si="2038"/>
        <v>7622.28917577224i</v>
      </c>
      <c r="J3875" t="str">
        <f t="shared" si="2032"/>
        <v>-49694.8106438463+1648.52431161066i</v>
      </c>
      <c r="K3875" t="str">
        <f t="shared" si="2039"/>
        <v>0.00508254277534599-0.153213391535181i</v>
      </c>
      <c r="L3875" t="str">
        <f t="shared" si="2040"/>
        <v>0.000377097568035481-0.00952707966069912i</v>
      </c>
      <c r="M3875" t="str">
        <f t="shared" si="2041"/>
        <v>0.00545964034338147-0.16274047119588i</v>
      </c>
      <c r="N3875" t="str">
        <f t="shared" si="2042"/>
        <v>-8.60815976500402i</v>
      </c>
      <c r="O3875" t="str">
        <f t="shared" si="2043"/>
        <v>-0.684689893495947-0.728834514649593i</v>
      </c>
      <c r="P3875" t="str">
        <f t="shared" si="2044"/>
        <v>1.68468989349595+0.728834514649593i</v>
      </c>
      <c r="Q3875" t="str">
        <f t="shared" si="2045"/>
        <v>-1.68468989349595+7.87932525035443i</v>
      </c>
      <c r="R3875" t="str">
        <f t="shared" si="2046"/>
        <v>0.0447390184169755-0.223377156005685i</v>
      </c>
      <c r="S3875" t="str">
        <f t="shared" si="2047"/>
        <v>0.888558091507232i</v>
      </c>
      <c r="T3875" t="str">
        <f t="shared" si="2048"/>
        <v>0.198483579426725+0.0397532168204947i</v>
      </c>
      <c r="U3875" t="str">
        <f t="shared" si="2049"/>
        <v>0.00005-0.000124236915594816i</v>
      </c>
      <c r="V3875" t="str">
        <f t="shared" si="2050"/>
        <v>3.33333333333333E-06-0.000136660607154298i</v>
      </c>
      <c r="W3875" t="str">
        <f t="shared" si="2051"/>
        <v>0.0000140194166315905-0.000067303543877399i</v>
      </c>
      <c r="X3875" t="str">
        <f t="shared" si="2052"/>
        <v>0.0000141011993061057-0.0000672678039074695i</v>
      </c>
      <c r="Y3875" t="str">
        <f t="shared" si="2053"/>
        <v>0.009+1.21956626812356i</v>
      </c>
      <c r="Z3875" t="str">
        <f t="shared" si="2054"/>
        <v>-0.000771004034270457-0.000167582506112673i</v>
      </c>
      <c r="AA3875" t="str">
        <f t="shared" si="2055"/>
        <v>0.0848523432750526-11.4794970137092i</v>
      </c>
      <c r="AB3875" t="str">
        <f t="shared" si="2056"/>
        <v>1.37109730940913+0.274609762582702i</v>
      </c>
      <c r="AC3875" t="str">
        <f t="shared" si="2057"/>
        <v>1.05217582034285-0.221633751650162i</v>
      </c>
      <c r="AD3875" t="str">
        <f t="shared" si="2058"/>
        <v>1.19510296668787+0.512732669072535i</v>
      </c>
      <c r="AE3875" t="str">
        <f t="shared" si="2059"/>
        <v>-0.000835504183035928-0.00059559730657743i</v>
      </c>
      <c r="AF3875" t="str">
        <f t="shared" si="2060"/>
        <v>-15.0866836804132-0.183438900014621i</v>
      </c>
      <c r="AG3875" t="str">
        <f t="shared" si="2061"/>
        <v>1.02167409995887-0.0495059412147806i</v>
      </c>
      <c r="AH3875" t="str">
        <f t="shared" si="2062"/>
        <v>0.0117695737577046+0.00951528081263567i</v>
      </c>
      <c r="AI3875">
        <f t="shared" si="2063"/>
        <v>-36.400442302320798</v>
      </c>
      <c r="AJ3875">
        <f t="shared" si="2064"/>
        <v>38.954304083257405</v>
      </c>
      <c r="AK3875"/>
      <c r="AL3875"/>
      <c r="AM3875"/>
      <c r="AN3875"/>
    </row>
    <row r="3876" spans="1:40" x14ac:dyDescent="0.25">
      <c r="A3876"/>
      <c r="B3876">
        <f t="shared" si="2065"/>
        <v>1942000</v>
      </c>
      <c r="C3876" s="186" t="str">
        <f t="shared" si="2033"/>
        <v>-2.02648916808935E-08+0.00126108266753624i</v>
      </c>
      <c r="D3876" s="158" t="str">
        <f t="shared" si="2034"/>
        <v>-5.95700611237013+0.00966830045111118i</v>
      </c>
      <c r="E3876" t="str">
        <f t="shared" si="2035"/>
        <v>2870</v>
      </c>
      <c r="F3876" t="str">
        <f t="shared" si="2036"/>
        <v>0.777000777000777</v>
      </c>
      <c r="G3876" t="str">
        <f t="shared" si="2031"/>
        <v>0.777000777000777</v>
      </c>
      <c r="H3876" t="str">
        <f t="shared" si="2037"/>
        <v>9.12968209396209+0.193012844748225i</v>
      </c>
      <c r="I3876" t="str">
        <f t="shared" si="2038"/>
        <v>7626.21616658922i</v>
      </c>
      <c r="J3876" t="str">
        <f t="shared" si="2032"/>
        <v>-49746.0302339996+1649.37362861818i</v>
      </c>
      <c r="K3876" t="str">
        <f t="shared" si="2039"/>
        <v>0.00507731532063727-0.153134667043013i</v>
      </c>
      <c r="L3876" t="str">
        <f t="shared" si="2040"/>
        <v>0.000376709914730859-0.0095221891884867i</v>
      </c>
      <c r="M3876" t="str">
        <f t="shared" si="2041"/>
        <v>0.00545402523536813-0.1626568562315i</v>
      </c>
      <c r="N3876" t="str">
        <f t="shared" si="2042"/>
        <v>-8.61259467472324i</v>
      </c>
      <c r="O3876" t="str">
        <f t="shared" si="2043"/>
        <v>-0.687915464798317-0.725790819238791i</v>
      </c>
      <c r="P3876" t="str">
        <f t="shared" si="2044"/>
        <v>1.68791546479832+0.725790819238791i</v>
      </c>
      <c r="Q3876" t="str">
        <f t="shared" si="2045"/>
        <v>-1.68791546479832+7.88680385548445i</v>
      </c>
      <c r="R3876" t="str">
        <f t="shared" si="2046"/>
        <v>0.0441979829109251-0.223476829899975i</v>
      </c>
      <c r="S3876" t="str">
        <f t="shared" si="2047"/>
        <v>0.889015875171069i</v>
      </c>
      <c r="T3876" t="str">
        <f t="shared" si="2048"/>
        <v>0.198674449513982+0.039292708458352i</v>
      </c>
      <c r="U3876" t="str">
        <f t="shared" si="2049"/>
        <v>0.00005-0.000124172941899865i</v>
      </c>
      <c r="V3876" t="str">
        <f t="shared" si="2050"/>
        <v>3.33333333333333E-06-0.000136590236089852i</v>
      </c>
      <c r="W3876" t="str">
        <f t="shared" si="2051"/>
        <v>0.0000140189662503419-0.0000672710891110454i</v>
      </c>
      <c r="X3876" t="str">
        <f t="shared" si="2052"/>
        <v>0.0000141006667323516-0.0000672353676238421i</v>
      </c>
      <c r="Y3876" t="str">
        <f t="shared" si="2053"/>
        <v>0.009+1.22019458665428i</v>
      </c>
      <c r="Z3876" t="str">
        <f t="shared" si="2054"/>
        <v>-0.000770235520392505-0.000167484414274738i</v>
      </c>
      <c r="AA3876" t="str">
        <f t="shared" si="2055"/>
        <v>0.0847649696597316-11.4735858558272i</v>
      </c>
      <c r="AB3876" t="str">
        <f t="shared" si="2056"/>
        <v>1.37241581376017+0.271428634057522i</v>
      </c>
      <c r="AC3876" t="str">
        <f t="shared" si="2057"/>
        <v>1.05163491878867-0.221752463088874i</v>
      </c>
      <c r="AD3876" t="str">
        <f t="shared" si="2058"/>
        <v>1.19736668918555+0.510583698783484i</v>
      </c>
      <c r="AE3876" t="str">
        <f t="shared" si="2059"/>
        <v>-0.000836739543216504-0.000593809959546752i</v>
      </c>
      <c r="AF3876" t="str">
        <f t="shared" si="2060"/>
        <v>-15.0866882063322-0.183344544297114i</v>
      </c>
      <c r="AG3876" t="str">
        <f t="shared" si="2061"/>
        <v>1.02157418877348-0.0495752118291014i</v>
      </c>
      <c r="AH3876" t="str">
        <f t="shared" si="2062"/>
        <v>0.0117898451811371+0.0094917447235741i</v>
      </c>
      <c r="AI3876">
        <f t="shared" si="2063"/>
        <v>-36.399869156026448</v>
      </c>
      <c r="AJ3876">
        <f t="shared" si="2064"/>
        <v>38.836775871737338</v>
      </c>
      <c r="AK3876"/>
      <c r="AL3876"/>
      <c r="AM3876"/>
      <c r="AN3876"/>
    </row>
    <row r="3877" spans="1:40" x14ac:dyDescent="0.25">
      <c r="A3877"/>
      <c r="B3877">
        <f t="shared" si="2065"/>
        <v>1943000</v>
      </c>
      <c r="C3877" s="186" t="str">
        <f t="shared" si="2033"/>
        <v>-2.02440376645996E-08+0.00126043362859291i</v>
      </c>
      <c r="D3877" s="158" t="str">
        <f t="shared" si="2034"/>
        <v>-5.95700611221025+0.00966332448587898i</v>
      </c>
      <c r="E3877" t="str">
        <f t="shared" si="2035"/>
        <v>2870</v>
      </c>
      <c r="F3877" t="str">
        <f t="shared" si="2036"/>
        <v>0.777000777000777</v>
      </c>
      <c r="G3877" t="str">
        <f t="shared" si="2031"/>
        <v>0.777000777000777</v>
      </c>
      <c r="H3877" t="str">
        <f t="shared" si="2037"/>
        <v>9.12968661305958+0.192913610030375i</v>
      </c>
      <c r="I3877" t="str">
        <f t="shared" si="2038"/>
        <v>7630.14315740621i</v>
      </c>
      <c r="J3877" t="str">
        <f t="shared" si="2032"/>
        <v>-49797.2762056054+1650.22294562571i</v>
      </c>
      <c r="K3877" t="str">
        <f t="shared" si="2039"/>
        <v>0.00507209592368951-0.153056023322669i</v>
      </c>
      <c r="L3877" t="str">
        <f t="shared" si="2040"/>
        <v>0.000376322858564706-0.00951730372660236i</v>
      </c>
      <c r="M3877" t="str">
        <f t="shared" si="2041"/>
        <v>0.00544841878225422-0.162573327049271i</v>
      </c>
      <c r="N3877" t="str">
        <f t="shared" si="2042"/>
        <v>-8.61702958444246i</v>
      </c>
      <c r="O3877" t="str">
        <f t="shared" si="2043"/>
        <v>-0.691127505909675-0.72273284868966i</v>
      </c>
      <c r="P3877" t="str">
        <f t="shared" si="2044"/>
        <v>1.69112750590967+0.72273284868966i</v>
      </c>
      <c r="Q3877" t="str">
        <f t="shared" si="2045"/>
        <v>-1.69112750590967+7.8942967357528i</v>
      </c>
      <c r="R3877" t="str">
        <f t="shared" si="2046"/>
        <v>0.0436569900163178-0.223573688908615i</v>
      </c>
      <c r="S3877" t="str">
        <f t="shared" si="2047"/>
        <v>0.889473658834906i</v>
      </c>
      <c r="T3877" t="str">
        <f t="shared" si="2048"/>
        <v>0.198862907092763+0.0388317426435332i</v>
      </c>
      <c r="U3877" t="str">
        <f t="shared" si="2049"/>
        <v>0.00005-0.000124109034055347i</v>
      </c>
      <c r="V3877" t="str">
        <f t="shared" si="2050"/>
        <v>3.33333333333333E-06-0.000136519937460881i</v>
      </c>
      <c r="W3877" t="str">
        <f t="shared" si="2051"/>
        <v>0.0000140185156743825-0.0000672386687030645i</v>
      </c>
      <c r="X3877" t="str">
        <f t="shared" si="2052"/>
        <v>0.0000141001340909438-0.0000672029656794717i</v>
      </c>
      <c r="Y3877" t="str">
        <f t="shared" si="2053"/>
        <v>0.009+1.22082290518499i</v>
      </c>
      <c r="Z3877" t="str">
        <f t="shared" si="2054"/>
        <v>-0.000769468190688172-0.000167386431390483i</v>
      </c>
      <c r="AA3877" t="str">
        <f t="shared" si="2055"/>
        <v>0.0846777309261963-11.467680782489i</v>
      </c>
      <c r="AB3877" t="str">
        <f t="shared" si="2056"/>
        <v>1.37371765283396+0.268244345512076i</v>
      </c>
      <c r="AC3877" t="str">
        <f t="shared" si="2057"/>
        <v>1.05109396477327-0.221868341717211i</v>
      </c>
      <c r="AD3877" t="str">
        <f t="shared" si="2058"/>
        <v>1.19962089653882+0.508424805418546i</v>
      </c>
      <c r="AE3877" t="str">
        <f t="shared" si="2059"/>
        <v>-0.000837966706962034-0.000592016976019478i</v>
      </c>
      <c r="AF3877" t="str">
        <f t="shared" si="2060"/>
        <v>-15.0866927252698-0.183250285544496i</v>
      </c>
      <c r="AG3877" t="str">
        <f t="shared" si="2061"/>
        <v>1.02147396505626-0.0496440184183605i</v>
      </c>
      <c r="AH3877" t="str">
        <f t="shared" si="2062"/>
        <v>0.011810015823015+0.0094681145262308i</v>
      </c>
      <c r="AI3877">
        <f t="shared" si="2063"/>
        <v>-36.399338406994403</v>
      </c>
      <c r="AJ3877">
        <f t="shared" si="2064"/>
        <v>38.719224351033297</v>
      </c>
      <c r="AK3877"/>
      <c r="AL3877"/>
      <c r="AM3877"/>
      <c r="AN3877"/>
    </row>
    <row r="3878" spans="1:40" x14ac:dyDescent="0.25">
      <c r="A3878"/>
      <c r="B3878">
        <f t="shared" si="2065"/>
        <v>1944000</v>
      </c>
      <c r="C3878" s="186" t="str">
        <f t="shared" si="2033"/>
        <v>-2.02232158221512E-08+0.00125978525738511i</v>
      </c>
      <c r="D3878" s="158" t="str">
        <f t="shared" si="2034"/>
        <v>-5.95700611205061+0.00965835363995251i</v>
      </c>
      <c r="E3878" t="str">
        <f t="shared" si="2035"/>
        <v>2870</v>
      </c>
      <c r="F3878" t="str">
        <f t="shared" si="2036"/>
        <v>0.777000777000777</v>
      </c>
      <c r="G3878" t="str">
        <f t="shared" si="2031"/>
        <v>0.777000777000777</v>
      </c>
      <c r="H3878" t="str">
        <f t="shared" si="2037"/>
        <v>9.12969112518975+0.192814477247409i</v>
      </c>
      <c r="I3878" t="str">
        <f t="shared" si="2038"/>
        <v>7634.0701482232i</v>
      </c>
      <c r="J3878" t="str">
        <f t="shared" si="2032"/>
        <v>-49848.5485586637+1651.07226263324i</v>
      </c>
      <c r="K3878" t="str">
        <f t="shared" si="2039"/>
        <v>0.00506688456795638-0.152977460250038i</v>
      </c>
      <c r="L3878" t="str">
        <f t="shared" si="2040"/>
        <v>0.000375936398311849-0.00951242326736251i</v>
      </c>
      <c r="M3878" t="str">
        <f t="shared" si="2041"/>
        <v>0.00544282096626823-0.162489883517401i</v>
      </c>
      <c r="N3878" t="str">
        <f t="shared" si="2042"/>
        <v>-8.62146449416167i</v>
      </c>
      <c r="O3878" t="str">
        <f t="shared" si="2043"/>
        <v>-0.694325953654332-0.719660663147571i</v>
      </c>
      <c r="P3878" t="str">
        <f t="shared" si="2044"/>
        <v>1.69432595365433+0.719660663147571i</v>
      </c>
      <c r="Q3878" t="str">
        <f t="shared" si="2045"/>
        <v>-1.69432595365433+7.9018038310141i</v>
      </c>
      <c r="R3878" t="str">
        <f t="shared" si="2046"/>
        <v>0.0431160547246867-0.223667739922458i</v>
      </c>
      <c r="S3878" t="str">
        <f t="shared" si="2047"/>
        <v>0.889931442498743i</v>
      </c>
      <c r="T3878" t="str">
        <f t="shared" si="2048"/>
        <v>0.199048954429627+0.0383703327759952i</v>
      </c>
      <c r="U3878" t="str">
        <f t="shared" si="2049"/>
        <v>0.00005-0.000124045191959639i</v>
      </c>
      <c r="V3878" t="str">
        <f t="shared" si="2050"/>
        <v>3.33333333333333E-06-0.000136449711155603i</v>
      </c>
      <c r="W3878" t="str">
        <f t="shared" si="2051"/>
        <v>0.0000140180649037656-0.0000672062826001753i</v>
      </c>
      <c r="X3878" t="str">
        <f t="shared" si="2052"/>
        <v>0.0000140996013816741-0.0000671705980211077i</v>
      </c>
      <c r="Y3878" t="str">
        <f t="shared" si="2053"/>
        <v>0.009+1.22145122371571i</v>
      </c>
      <c r="Z3878" t="str">
        <f t="shared" si="2054"/>
        <v>-0.00076870204272073-0.000167288557271363i</v>
      </c>
      <c r="AA3878" t="str">
        <f t="shared" si="2055"/>
        <v>0.0845906267969508-11.4617817843048i</v>
      </c>
      <c r="AB3878" t="str">
        <f t="shared" si="2056"/>
        <v>1.37500284228759+0.265056989511426i</v>
      </c>
      <c r="AC3878" t="str">
        <f t="shared" si="2057"/>
        <v>1.05055297364987-0.221981393939637i</v>
      </c>
      <c r="AD3878" t="str">
        <f t="shared" si="2058"/>
        <v>1.201865545608+0.506256030865101i</v>
      </c>
      <c r="AE3878" t="str">
        <f t="shared" si="2059"/>
        <v>-0.000839185658971185-0.000590218398224613i</v>
      </c>
      <c r="AF3878" t="str">
        <f t="shared" si="2060"/>
        <v>-15.0866972372404-0.183156123607456i</v>
      </c>
      <c r="AG3878" t="str">
        <f t="shared" si="2061"/>
        <v>1.02137343101959-0.049712359892363i</v>
      </c>
      <c r="AH3878" t="str">
        <f t="shared" si="2062"/>
        <v>0.0118300853854837+0.0094443906992558i</v>
      </c>
      <c r="AI3878">
        <f t="shared" si="2063"/>
        <v>-36.398849980186981</v>
      </c>
      <c r="AJ3878">
        <f t="shared" si="2064"/>
        <v>38.601649430714765</v>
      </c>
      <c r="AK3878"/>
      <c r="AL3878"/>
      <c r="AM3878"/>
      <c r="AN3878"/>
    </row>
    <row r="3879" spans="1:40" x14ac:dyDescent="0.25">
      <c r="A3879"/>
      <c r="B3879">
        <f t="shared" si="2065"/>
        <v>1945000</v>
      </c>
      <c r="C3879" s="186" t="str">
        <f t="shared" si="2033"/>
        <v>-2.02024260873988E-08+0.00125913755288294i</v>
      </c>
      <c r="D3879" s="158" t="str">
        <f t="shared" si="2034"/>
        <v>-5.95700611189123+0.00965338790543588i</v>
      </c>
      <c r="E3879" t="str">
        <f t="shared" si="2035"/>
        <v>2870</v>
      </c>
      <c r="F3879" t="str">
        <f t="shared" si="2036"/>
        <v>0.777000777000777</v>
      </c>
      <c r="G3879" t="str">
        <f t="shared" si="2031"/>
        <v>0.777000777000777</v>
      </c>
      <c r="H3879" t="str">
        <f t="shared" si="2037"/>
        <v>9.12969563036693+0.192715446242423i</v>
      </c>
      <c r="I3879" t="str">
        <f t="shared" si="2038"/>
        <v>7637.99713904018i</v>
      </c>
      <c r="J3879" t="str">
        <f t="shared" si="2032"/>
        <v>-49899.8472931746+1651.92157964077i</v>
      </c>
      <c r="K3879" t="str">
        <f t="shared" si="2039"/>
        <v>0.00506168123693397-0.152898977701265i</v>
      </c>
      <c r="L3879" t="str">
        <f t="shared" si="2040"/>
        <v>0.000375550532750266-0.00950754780309932i</v>
      </c>
      <c r="M3879" t="str">
        <f t="shared" si="2041"/>
        <v>0.00543723176968424-0.162406525504364i</v>
      </c>
      <c r="N3879" t="str">
        <f t="shared" si="2042"/>
        <v>-8.62589940388089i</v>
      </c>
      <c r="O3879" t="str">
        <f t="shared" si="2043"/>
        <v>-0.697510745123978-0.716574323037459i</v>
      </c>
      <c r="P3879" t="str">
        <f t="shared" si="2044"/>
        <v>1.69751074512398+0.716574323037459i</v>
      </c>
      <c r="Q3879" t="str">
        <f t="shared" si="2045"/>
        <v>-1.69751074512398+7.90932508084343i</v>
      </c>
      <c r="R3879" t="str">
        <f t="shared" si="2046"/>
        <v>0.0425751919307283-0.223758989902762i</v>
      </c>
      <c r="S3879" t="str">
        <f t="shared" si="2047"/>
        <v>0.89038922616258i</v>
      </c>
      <c r="T3879" t="str">
        <f t="shared" si="2048"/>
        <v>0.199232593866441+0.0379084921969245i</v>
      </c>
      <c r="U3879" t="str">
        <f t="shared" si="2049"/>
        <v>0.0000500000000000001-0.000123981415511331i</v>
      </c>
      <c r="V3879" t="str">
        <f t="shared" si="2050"/>
        <v>3.33333333333333E-06-0.000136379557062464i</v>
      </c>
      <c r="W3879" t="str">
        <f t="shared" si="2051"/>
        <v>0.0000140176139385438-0.0000671739307492072i</v>
      </c>
      <c r="X3879" t="str">
        <f t="shared" si="2052"/>
        <v>0.0000140990686043345-0.0000671382645956092i</v>
      </c>
      <c r="Y3879" t="str">
        <f t="shared" si="2053"/>
        <v>0.009+1.22207954224643i</v>
      </c>
      <c r="Z3879" t="str">
        <f t="shared" si="2054"/>
        <v>-0.000767937074059746-0.00016719079172927i</v>
      </c>
      <c r="AA3879" t="str">
        <f t="shared" si="2055"/>
        <v>0.0845036569952202-11.4558888519043i</v>
      </c>
      <c r="AB3879" t="str">
        <f t="shared" si="2056"/>
        <v>1.37627139829834+0.261866658214658i</v>
      </c>
      <c r="AC3879" t="str">
        <f t="shared" si="2057"/>
        <v>1.05001196067662-0.2220916262352i</v>
      </c>
      <c r="AD3879" t="str">
        <f t="shared" si="2058"/>
        <v>1.20410059343552+0.504077417194802i</v>
      </c>
      <c r="AE3879" t="str">
        <f t="shared" si="2059"/>
        <v>-0.000840396384122834-0.000588414268398341i</v>
      </c>
      <c r="AF3879" t="str">
        <f t="shared" si="2060"/>
        <v>-15.0867017422582-0.183062058336987i</v>
      </c>
      <c r="AG3879" t="str">
        <f t="shared" si="2061"/>
        <v>1.02127258887898-0.0497802351706865i</v>
      </c>
      <c r="AH3879" t="str">
        <f t="shared" si="2062"/>
        <v>0.0118500535722487+0.0094205737219323i</v>
      </c>
      <c r="AI3879">
        <f t="shared" si="2063"/>
        <v>-36.398403801376645</v>
      </c>
      <c r="AJ3879">
        <f t="shared" si="2064"/>
        <v>38.48405102079505</v>
      </c>
      <c r="AK3879"/>
      <c r="AL3879"/>
      <c r="AM3879"/>
      <c r="AN3879"/>
    </row>
    <row r="3880" spans="1:40" x14ac:dyDescent="0.25">
      <c r="A3880"/>
      <c r="B3880">
        <f t="shared" si="2065"/>
        <v>1946000</v>
      </c>
      <c r="C3880" s="186" t="str">
        <f t="shared" si="2033"/>
        <v>-2.01816683943616E-08+0.00125849051405856i</v>
      </c>
      <c r="D3880" s="158" t="str">
        <f t="shared" si="2034"/>
        <v>-5.95700611173208+0.00964842727444896i</v>
      </c>
      <c r="E3880" t="str">
        <f t="shared" si="2035"/>
        <v>2870</v>
      </c>
      <c r="F3880" t="str">
        <f t="shared" si="2036"/>
        <v>0.777000777000777</v>
      </c>
      <c r="G3880" t="str">
        <f t="shared" si="2031"/>
        <v>0.777000777000777</v>
      </c>
      <c r="H3880" t="str">
        <f t="shared" si="2037"/>
        <v>9.12970012860536+0.192616516858842i</v>
      </c>
      <c r="I3880" t="str">
        <f t="shared" si="2038"/>
        <v>7641.92412985717i</v>
      </c>
      <c r="J3880" t="str">
        <f t="shared" si="2032"/>
        <v>-49951.1724091381+1652.77089664829i</v>
      </c>
      <c r="K3880" t="str">
        <f t="shared" si="2039"/>
        <v>0.00505648591416071-0.152820575552746i</v>
      </c>
      <c r="L3880" t="str">
        <f t="shared" si="2040"/>
        <v>0.00037516526066105-0.00950267732616051i</v>
      </c>
      <c r="M3880" t="str">
        <f t="shared" si="2041"/>
        <v>0.00543165117482176-0.162323252878907i</v>
      </c>
      <c r="N3880" t="str">
        <f t="shared" si="2042"/>
        <v>-8.63033431360011i</v>
      </c>
      <c r="O3880" t="str">
        <f t="shared" si="2043"/>
        <v>-0.700681817678878-0.713473889062678i</v>
      </c>
      <c r="P3880" t="str">
        <f t="shared" si="2044"/>
        <v>1.70068181767888+0.713473889062678i</v>
      </c>
      <c r="Q3880" t="str">
        <f t="shared" si="2045"/>
        <v>-1.70068181767888+7.91686042453743i</v>
      </c>
      <c r="R3880" t="str">
        <f t="shared" si="2046"/>
        <v>0.0420344164321931-0.223847445880088i</v>
      </c>
      <c r="S3880" t="str">
        <f t="shared" si="2047"/>
        <v>0.890847009826417i</v>
      </c>
      <c r="T3880" t="str">
        <f t="shared" si="2048"/>
        <v>0.199413827819557+0.0374462341884176i</v>
      </c>
      <c r="U3880" t="str">
        <f t="shared" si="2049"/>
        <v>0.0000500000000000001-0.000123917704609218i</v>
      </c>
      <c r="V3880" t="str">
        <f t="shared" si="2050"/>
        <v>3.33333333333333E-06-0.00013630947507014i</v>
      </c>
      <c r="W3880" t="str">
        <f t="shared" si="2051"/>
        <v>0.0000140171627787703-0.0000671416130970972i</v>
      </c>
      <c r="X3880" t="str">
        <f t="shared" si="2052"/>
        <v>0.0000140985357587182-0.0000671059653499427i</v>
      </c>
      <c r="Y3880" t="str">
        <f t="shared" si="2053"/>
        <v>0.009+1.22270786077715i</v>
      </c>
      <c r="Z3880" t="str">
        <f t="shared" si="2054"/>
        <v>-0.00076717328228099-0.000167093134576546i</v>
      </c>
      <c r="AA3880" t="str">
        <f t="shared" si="2055"/>
        <v>0.0844168212449356-11.4500019759362i</v>
      </c>
      <c r="AB3880" t="str">
        <f t="shared" si="2056"/>
        <v>1.37752333755804+0.258673443372668i</v>
      </c>
      <c r="AC3880" t="str">
        <f t="shared" si="2057"/>
        <v>1.04947094101643-0.222199045156439i</v>
      </c>
      <c r="AD3880" t="str">
        <f t="shared" si="2058"/>
        <v>1.20632599724666+0.501889006662853i</v>
      </c>
      <c r="AE3880" t="str">
        <f t="shared" si="2059"/>
        <v>-0.000841598867475805-0.000586604628783409i</v>
      </c>
      <c r="AF3880" t="str">
        <f t="shared" si="2060"/>
        <v>-15.0867062403374-0.182968089584393i</v>
      </c>
      <c r="AG3880" t="str">
        <f t="shared" si="2061"/>
        <v>1.02117144085311-0.0498476431826847i</v>
      </c>
      <c r="AH3880" t="str">
        <f t="shared" si="2062"/>
        <v>0.0118699200885749+0.00939666407417522i</v>
      </c>
      <c r="AI3880">
        <f t="shared" si="2063"/>
        <v>-36.397999797142354</v>
      </c>
      <c r="AJ3880">
        <f t="shared" si="2064"/>
        <v>38.366429031736068</v>
      </c>
      <c r="AK3880"/>
      <c r="AL3880"/>
      <c r="AM3880"/>
      <c r="AN3880"/>
    </row>
    <row r="3881" spans="1:40" x14ac:dyDescent="0.25">
      <c r="A3881"/>
      <c r="B3881">
        <f t="shared" si="2065"/>
        <v>1947000</v>
      </c>
      <c r="C3881" s="186" t="str">
        <f t="shared" si="2033"/>
        <v>-2.01609426772287E-08+0.0012578441398863i</v>
      </c>
      <c r="D3881" s="158" t="str">
        <f t="shared" si="2034"/>
        <v>-5.95700611157319+0.0096434717391283i</v>
      </c>
      <c r="E3881" t="str">
        <f t="shared" si="2035"/>
        <v>2870</v>
      </c>
      <c r="F3881" t="str">
        <f t="shared" si="2036"/>
        <v>0.777000777000777</v>
      </c>
      <c r="G3881" t="str">
        <f t="shared" si="2031"/>
        <v>0.777000777000777</v>
      </c>
      <c r="H3881" t="str">
        <f t="shared" si="2037"/>
        <v>9.12970461991933+0.192517688940406i</v>
      </c>
      <c r="I3881" t="str">
        <f t="shared" si="2038"/>
        <v>7645.85112067416i</v>
      </c>
      <c r="J3881" t="str">
        <f t="shared" si="2032"/>
        <v>-50002.5239065541+1653.62021365582i</v>
      </c>
      <c r="K3881" t="str">
        <f t="shared" si="2039"/>
        <v>0.00505129858321727-0.152742253681132i</v>
      </c>
      <c r="L3881" t="str">
        <f t="shared" si="2040"/>
        <v>0.000374780580828423-0.00949781182890943i</v>
      </c>
      <c r="M3881" t="str">
        <f t="shared" si="2041"/>
        <v>0.00542607916404569-0.162240065510041i</v>
      </c>
      <c r="N3881" t="str">
        <f t="shared" si="2042"/>
        <v>-8.63476922331933i</v>
      </c>
      <c r="O3881" t="str">
        <f t="shared" si="2043"/>
        <v>-0.703839108949134-0.710359422203781i</v>
      </c>
      <c r="P3881" t="str">
        <f t="shared" si="2044"/>
        <v>1.70383910894913+0.710359422203781i</v>
      </c>
      <c r="Q3881" t="str">
        <f t="shared" si="2045"/>
        <v>-1.70383910894913+7.92440980111555i</v>
      </c>
      <c r="R3881" t="str">
        <f t="shared" si="2046"/>
        <v>0.0414937429297775-0.223933114953212i</v>
      </c>
      <c r="S3881" t="str">
        <f t="shared" si="2047"/>
        <v>0.891304793490252i</v>
      </c>
      <c r="T3881" t="str">
        <f t="shared" si="2048"/>
        <v>0.199592658779001+0.0369835719731629i</v>
      </c>
      <c r="U3881" t="str">
        <f t="shared" si="2049"/>
        <v>0.0000500000000000001-0.000123854059152305i</v>
      </c>
      <c r="V3881" t="str">
        <f t="shared" si="2050"/>
        <v>3.33333333333333E-06-0.000136239465067536i</v>
      </c>
      <c r="W3881" t="str">
        <f t="shared" si="2051"/>
        <v>0.000014016711424498-0.0000671093295908929i</v>
      </c>
      <c r="X3881" t="str">
        <f t="shared" si="2052"/>
        <v>0.0000140980028446188-0.0000670737002311859i</v>
      </c>
      <c r="Y3881" t="str">
        <f t="shared" si="2053"/>
        <v>0.009+1.22333617930787i</v>
      </c>
      <c r="Z3881" t="str">
        <f t="shared" si="2054"/>
        <v>-0.0007664106649665-0.000166995585625964i</v>
      </c>
      <c r="AA3881" t="str">
        <f t="shared" si="2055"/>
        <v>0.0843301192707407-11.4441211470688i</v>
      </c>
      <c r="AB3881" t="str">
        <f t="shared" si="2056"/>
        <v>1.37875867726746+0.255477436325973i</v>
      </c>
      <c r="AC3881" t="str">
        <f t="shared" si="2057"/>
        <v>1.04892992973683-0.222303657328278i</v>
      </c>
      <c r="AD3881" t="str">
        <f t="shared" si="2058"/>
        <v>1.20854171445041+0.499690841707216i</v>
      </c>
      <c r="AE3881" t="str">
        <f t="shared" si="2059"/>
        <v>-0.000842793094268868-0.000584789521628551i</v>
      </c>
      <c r="AF3881" t="str">
        <f t="shared" si="2060"/>
        <v>-15.0867107314925-0.182874217201278i</v>
      </c>
      <c r="AG3881" t="str">
        <f t="shared" si="2061"/>
        <v>1.02106998916372-0.0499145828675009i</v>
      </c>
      <c r="AH3881" t="str">
        <f t="shared" si="2062"/>
        <v>0.011889684641292+0.00937266223653217i</v>
      </c>
      <c r="AI3881">
        <f t="shared" si="2063"/>
        <v>-36.397637894862413</v>
      </c>
      <c r="AJ3881">
        <f t="shared" si="2064"/>
        <v>38.248783374446006</v>
      </c>
      <c r="AK3881"/>
      <c r="AL3881"/>
      <c r="AM3881"/>
      <c r="AN3881"/>
    </row>
    <row r="3882" spans="1:40" x14ac:dyDescent="0.25">
      <c r="A3882"/>
      <c r="B3882">
        <f t="shared" si="2065"/>
        <v>1948000</v>
      </c>
      <c r="C3882" s="186" t="str">
        <f t="shared" si="2033"/>
        <v>-2.0140248870358E-08+0.00125719842934254i</v>
      </c>
      <c r="D3882" s="158" t="str">
        <f t="shared" si="2034"/>
        <v>-5.95700611141454+0.00963852129162614i</v>
      </c>
      <c r="E3882" t="str">
        <f t="shared" si="2035"/>
        <v>2870</v>
      </c>
      <c r="F3882" t="str">
        <f t="shared" si="2036"/>
        <v>0.777000777000777</v>
      </c>
      <c r="G3882" t="str">
        <f t="shared" si="2031"/>
        <v>0.777000777000777</v>
      </c>
      <c r="H3882" t="str">
        <f t="shared" si="2037"/>
        <v>9.129709104323+0.192418962331178i</v>
      </c>
      <c r="I3882" t="str">
        <f t="shared" si="2038"/>
        <v>7649.77811149115i</v>
      </c>
      <c r="J3882" t="str">
        <f t="shared" si="2032"/>
        <v>-50053.9017854228+1654.46953066335i</v>
      </c>
      <c r="K3882" t="str">
        <f t="shared" si="2039"/>
        <v>0.00504611922772625-0.152664011963323i</v>
      </c>
      <c r="L3882" t="str">
        <f t="shared" si="2040"/>
        <v>0.000374396492039713-0.00949295130372496i</v>
      </c>
      <c r="M3882" t="str">
        <f t="shared" si="2041"/>
        <v>0.00542051571976596-0.162156963267048i</v>
      </c>
      <c r="N3882" t="str">
        <f t="shared" si="2042"/>
        <v>-8.63920413303855i</v>
      </c>
      <c r="O3882" t="str">
        <f t="shared" si="2043"/>
        <v>-0.706982556835904-0.707230983717319i</v>
      </c>
      <c r="P3882" t="str">
        <f t="shared" si="2044"/>
        <v>1.7069825568359+0.707230983717319i</v>
      </c>
      <c r="Q3882" t="str">
        <f t="shared" si="2045"/>
        <v>-1.7069825568359+7.93197314932123i</v>
      </c>
      <c r="R3882" t="str">
        <f t="shared" si="2046"/>
        <v>0.0409531860270316-0.224016004288032i</v>
      </c>
      <c r="S3882" t="str">
        <f t="shared" si="2047"/>
        <v>0.891762577154089i</v>
      </c>
      <c r="T3882" t="str">
        <f t="shared" si="2048"/>
        <v>0.199769089307657+0.0365205187141365i</v>
      </c>
      <c r="U3882" t="str">
        <f t="shared" si="2049"/>
        <v>0.0000500000000000001-0.000123790479039804i</v>
      </c>
      <c r="V3882" t="str">
        <f t="shared" si="2050"/>
        <v>3.33333333333333E-06-0.000136169526943785i</v>
      </c>
      <c r="W3882" t="str">
        <f t="shared" si="2051"/>
        <v>0.0000140162598757798-0.0000670770801777501i</v>
      </c>
      <c r="X3882" t="str">
        <f t="shared" si="2052"/>
        <v>0.0000140974698618305-0.0000670414691865239i</v>
      </c>
      <c r="Y3882" t="str">
        <f t="shared" si="2053"/>
        <v>0.009+1.22396449783858i</v>
      </c>
      <c r="Z3882" t="str">
        <f t="shared" si="2054"/>
        <v>-0.000765649219704506-0.00016689814469074i</v>
      </c>
      <c r="AA3882" t="str">
        <f t="shared" si="2055"/>
        <v>0.084243550797986-11.4382463559894i</v>
      </c>
      <c r="AB3882" t="str">
        <f t="shared" si="2056"/>
        <v>1.37997743513064+0.252278728002605i</v>
      </c>
      <c r="AC3882" t="str">
        <f t="shared" si="2057"/>
        <v>1.04838894180982-0.222405469446934i</v>
      </c>
      <c r="AD3882" t="str">
        <f t="shared" si="2058"/>
        <v>1.21074770264014+0.497482964947843i</v>
      </c>
      <c r="AE3882" t="str">
        <f t="shared" si="2059"/>
        <v>-0.000843979049920401-0.000582968989187814i</v>
      </c>
      <c r="AF3882" t="str">
        <f t="shared" si="2060"/>
        <v>-15.0867152157375-0.182780441039552i</v>
      </c>
      <c r="AG3882" t="str">
        <f t="shared" si="2061"/>
        <v>1.02096823603559-0.049981053174069i</v>
      </c>
      <c r="AH3882" t="str">
        <f t="shared" si="2062"/>
        <v>0.011909346938794+0.00934856869018115i</v>
      </c>
      <c r="AI3882">
        <f t="shared" si="2063"/>
        <v>-36.39731802271114</v>
      </c>
      <c r="AJ3882">
        <f t="shared" si="2064"/>
        <v>38.131113960281461</v>
      </c>
      <c r="AK3882"/>
      <c r="AL3882"/>
      <c r="AM3882"/>
      <c r="AN3882"/>
    </row>
    <row r="3883" spans="1:40" x14ac:dyDescent="0.25">
      <c r="A3883"/>
      <c r="B3883">
        <f t="shared" si="2065"/>
        <v>1949000</v>
      </c>
      <c r="C3883" s="186" t="str">
        <f t="shared" si="2033"/>
        <v>-2.01195869082755E-08+0.0012565533814058i</v>
      </c>
      <c r="D3883" s="158" t="str">
        <f t="shared" si="2034"/>
        <v>-5.95700611125613+0.00963357592411114i</v>
      </c>
      <c r="E3883" t="str">
        <f t="shared" si="2035"/>
        <v>2870</v>
      </c>
      <c r="F3883" t="str">
        <f t="shared" si="2036"/>
        <v>0.777000777000777</v>
      </c>
      <c r="G3883" t="str">
        <f t="shared" si="2031"/>
        <v>0.777000777000777</v>
      </c>
      <c r="H3883" t="str">
        <f t="shared" si="2037"/>
        <v>9.12971358183055+0.192320336875537i</v>
      </c>
      <c r="I3883" t="str">
        <f t="shared" si="2038"/>
        <v>7653.70510230813i</v>
      </c>
      <c r="J3883" t="str">
        <f t="shared" si="2032"/>
        <v>-50105.3060457439+1655.31884767088i</v>
      </c>
      <c r="K3883" t="str">
        <f t="shared" si="2039"/>
        <v>0.00504094783135225-0.152585850276474i</v>
      </c>
      <c r="L3883" t="str">
        <f t="shared" si="2040"/>
        <v>0.000374012993085345-0.00948809574300151i</v>
      </c>
      <c r="M3883" t="str">
        <f t="shared" si="2041"/>
        <v>0.00541496082443759-0.162073946019476i</v>
      </c>
      <c r="N3883" t="str">
        <f t="shared" si="2042"/>
        <v>-8.64363904275777i</v>
      </c>
      <c r="O3883" t="str">
        <f t="shared" si="2043"/>
        <v>-0.710112099512623-0.704088635134651i</v>
      </c>
      <c r="P3883" t="str">
        <f t="shared" si="2044"/>
        <v>1.71011209951262+0.704088635134651i</v>
      </c>
      <c r="Q3883" t="str">
        <f t="shared" si="2045"/>
        <v>-1.71011209951262+7.93955040762312i</v>
      </c>
      <c r="R3883" t="str">
        <f t="shared" si="2046"/>
        <v>0.0404127602302818-0.224096121116482i</v>
      </c>
      <c r="S3883" t="str">
        <f t="shared" si="2047"/>
        <v>0.892220360817926i</v>
      </c>
      <c r="T3883" t="str">
        <f t="shared" si="2048"/>
        <v>0.199943122040445+0.0360570875143104i</v>
      </c>
      <c r="U3883" t="str">
        <f t="shared" si="2049"/>
        <v>0.0000499999999999999-0.000123726964171133i</v>
      </c>
      <c r="V3883" t="str">
        <f t="shared" si="2050"/>
        <v>3.33333333333333E-06-0.000136099660588246i</v>
      </c>
      <c r="W3883" t="str">
        <f t="shared" si="2051"/>
        <v>0.0000140158081326688-0.0000670448648049316i</v>
      </c>
      <c r="X3883" t="str">
        <f t="shared" si="2052"/>
        <v>0.0000140969368101484-0.0000670092721632494i</v>
      </c>
      <c r="Y3883" t="str">
        <f t="shared" si="2053"/>
        <v>0.009+1.2245928163693i</v>
      </c>
      <c r="Z3883" t="str">
        <f t="shared" si="2054"/>
        <v>-0.000764888944089382-0.00016680081158452i</v>
      </c>
      <c r="AA3883" t="str">
        <f t="shared" si="2055"/>
        <v>0.0841571155527197-11.4323775934042i</v>
      </c>
      <c r="AB3883" t="str">
        <f t="shared" si="2056"/>
        <v>1.38117962934924+0.249077408916094i</v>
      </c>
      <c r="AC3883" t="str">
        <f t="shared" si="2057"/>
        <v>1.04784799211178-0.222504488278816i</v>
      </c>
      <c r="AD3883" t="str">
        <f t="shared" si="2058"/>
        <v>1.21294391959431+0.495265419185884i</v>
      </c>
      <c r="AE3883" t="str">
        <f t="shared" si="2059"/>
        <v>-0.000845156720028178-0.000581143073719919i</v>
      </c>
      <c r="AF3883" t="str">
        <f t="shared" si="2060"/>
        <v>-15.0867196930867-0.182686760951426i</v>
      </c>
      <c r="AG3883" t="str">
        <f t="shared" si="2061"/>
        <v>1.02086618369653-0.0500470530611173i</v>
      </c>
      <c r="AH3883" t="str">
        <f t="shared" si="2062"/>
        <v>0.0119289066910396+0.00932438391692948i</v>
      </c>
      <c r="AI3883">
        <f t="shared" si="2063"/>
        <v>-36.397040109654817</v>
      </c>
      <c r="AJ3883">
        <f t="shared" si="2064"/>
        <v>38.013420701051032</v>
      </c>
      <c r="AK3883"/>
      <c r="AL3883"/>
      <c r="AM3883"/>
      <c r="AN3883"/>
    </row>
    <row r="3884" spans="1:40" x14ac:dyDescent="0.25">
      <c r="A3884"/>
      <c r="B3884">
        <f t="shared" si="2065"/>
        <v>1950000</v>
      </c>
      <c r="C3884" s="186" t="str">
        <f t="shared" si="2033"/>
        <v>-2.00989567256759E-08+0.00125590899505669i</v>
      </c>
      <c r="D3884" s="158" t="str">
        <f t="shared" si="2034"/>
        <v>-5.95700611109796+0.00962863562876796i</v>
      </c>
      <c r="E3884" t="str">
        <f t="shared" si="2035"/>
        <v>2870</v>
      </c>
      <c r="F3884" t="str">
        <f t="shared" si="2036"/>
        <v>0.777000777000777</v>
      </c>
      <c r="G3884" t="str">
        <f t="shared" si="2031"/>
        <v>0.777000777000777</v>
      </c>
      <c r="H3884" t="str">
        <f t="shared" si="2037"/>
        <v>9.1297180524561+0.192221812418183i</v>
      </c>
      <c r="I3884" t="str">
        <f t="shared" si="2038"/>
        <v>7657.63209312512i</v>
      </c>
      <c r="J3884" t="str">
        <f t="shared" si="2032"/>
        <v>-50156.7366875177+1656.1681646784i</v>
      </c>
      <c r="K3884" t="str">
        <f t="shared" si="2039"/>
        <v>0.00503578437780157-0.152507768497987i</v>
      </c>
      <c r="L3884" t="str">
        <f t="shared" si="2040"/>
        <v>0.000373630082758847-0.00948324513914905i</v>
      </c>
      <c r="M3884" t="str">
        <f t="shared" si="2041"/>
        <v>0.00540941446056042-0.161991013637136i</v>
      </c>
      <c r="N3884" t="str">
        <f t="shared" si="2042"/>
        <v>-8.64807395247699i</v>
      </c>
      <c r="O3884" t="str">
        <f t="shared" si="2043"/>
        <v>-0.713227675426219-0.700932438260716i</v>
      </c>
      <c r="P3884" t="str">
        <f t="shared" si="2044"/>
        <v>1.71322767542622+0.700932438260716i</v>
      </c>
      <c r="Q3884" t="str">
        <f t="shared" si="2045"/>
        <v>-1.71322767542622+7.94714151421627i</v>
      </c>
      <c r="R3884" t="str">
        <f t="shared" si="2046"/>
        <v>0.0398724799485565-0.224173472735455i</v>
      </c>
      <c r="S3884" t="str">
        <f t="shared" si="2047"/>
        <v>0.892678144481763i</v>
      </c>
      <c r="T3884" t="str">
        <f t="shared" si="2048"/>
        <v>0.200114759683519+0.0355932914163637i</v>
      </c>
      <c r="U3884" t="str">
        <f t="shared" si="2049"/>
        <v>0.0000499999999999999-0.000123663514445917i</v>
      </c>
      <c r="V3884" t="str">
        <f t="shared" si="2050"/>
        <v>3.33333333333333E-06-0.000136029865890509i</v>
      </c>
      <c r="W3884" t="str">
        <f t="shared" si="2051"/>
        <v>0.0000140153561952182-0.0000670126834198105i</v>
      </c>
      <c r="X3884" t="str">
        <f t="shared" si="2052"/>
        <v>0.0000140964036893683-0.0000669771091087651i</v>
      </c>
      <c r="Y3884" t="str">
        <f t="shared" si="2053"/>
        <v>0.009+1.22522113490002i</v>
      </c>
      <c r="Z3884" t="str">
        <f t="shared" si="2054"/>
        <v>-0.000764129835721738-0.0001667035861214i</v>
      </c>
      <c r="AA3884" t="str">
        <f t="shared" si="2055"/>
        <v>0.0840708132617019-11.4265148500387i</v>
      </c>
      <c r="AB3884" t="str">
        <f t="shared" si="2056"/>
        <v>1.38236527861701+0.245873569163476i</v>
      </c>
      <c r="AC3884" t="str">
        <f t="shared" si="2057"/>
        <v>1.0473070954233-0.222600720659449i</v>
      </c>
      <c r="AD3884" t="str">
        <f t="shared" si="2058"/>
        <v>1.21513032327741+0.493038247402949i</v>
      </c>
      <c r="AE3884" t="str">
        <f t="shared" si="2059"/>
        <v>-0.000846326090369387-0.000579311817487747i</v>
      </c>
      <c r="AF3884" t="str">
        <f t="shared" si="2060"/>
        <v>-15.0867241635541-0.182593176789415i</v>
      </c>
      <c r="AG3884" t="str">
        <f t="shared" si="2061"/>
        <v>1.0207638343773-0.0501125814971848i</v>
      </c>
      <c r="AH3884" t="str">
        <f t="shared" si="2062"/>
        <v>0.0119483636095585+0.00930010839921491i</v>
      </c>
      <c r="AI3884">
        <f t="shared" si="2063"/>
        <v>-36.396804085444202</v>
      </c>
      <c r="AJ3884">
        <f t="shared" si="2064"/>
        <v>37.895703509011874</v>
      </c>
      <c r="AK3884"/>
      <c r="AL3884"/>
      <c r="AM3884"/>
      <c r="AN3884"/>
    </row>
    <row r="3885" spans="1:40" x14ac:dyDescent="0.25">
      <c r="A3885"/>
      <c r="B3885">
        <f t="shared" si="2065"/>
        <v>1951000</v>
      </c>
      <c r="C3885" s="186" t="str">
        <f t="shared" si="2033"/>
        <v>-2.00783582574203E-08+0.00125526526927791i</v>
      </c>
      <c r="D3885" s="158" t="str">
        <f t="shared" si="2034"/>
        <v>-5.95700611094004+0.00962370039779731i</v>
      </c>
      <c r="E3885" t="str">
        <f t="shared" si="2035"/>
        <v>2870</v>
      </c>
      <c r="F3885" t="str">
        <f t="shared" si="2036"/>
        <v>0.777000777000777</v>
      </c>
      <c r="G3885" t="str">
        <f t="shared" si="2031"/>
        <v>0.777000777000777</v>
      </c>
      <c r="H3885" t="str">
        <f t="shared" si="2037"/>
        <v>9.12972251621378+0.192123388804134i</v>
      </c>
      <c r="I3885" t="str">
        <f t="shared" si="2038"/>
        <v>7661.55908394211i</v>
      </c>
      <c r="J3885" t="str">
        <f t="shared" si="2032"/>
        <v>-50208.193710744+1657.01748168593i</v>
      </c>
      <c r="K3885" t="str">
        <f t="shared" si="2039"/>
        <v>0.00503062885082232-0.152429766505516i</v>
      </c>
      <c r="L3885" t="str">
        <f t="shared" si="2040"/>
        <v>0.000373247759856817-0.00947839948459288i</v>
      </c>
      <c r="M3885" t="str">
        <f t="shared" si="2041"/>
        <v>0.00540387661067914-0.161908165990109i</v>
      </c>
      <c r="N3885" t="str">
        <f t="shared" si="2042"/>
        <v>-8.65250886219621i</v>
      </c>
      <c r="O3885" t="str">
        <f t="shared" si="2043"/>
        <v>-0.716329223298323-0.697762455172834i</v>
      </c>
      <c r="P3885" t="str">
        <f t="shared" si="2044"/>
        <v>1.71632922329832+0.697762455172834i</v>
      </c>
      <c r="Q3885" t="str">
        <f t="shared" si="2045"/>
        <v>-1.71632922329832+7.95474640702338i</v>
      </c>
      <c r="R3885" t="str">
        <f t="shared" si="2046"/>
        <v>0.0393323594935308-0.224248066505723i</v>
      </c>
      <c r="S3885" t="str">
        <f t="shared" si="2047"/>
        <v>0.8931359281456i</v>
      </c>
      <c r="T3885" t="str">
        <f t="shared" si="2048"/>
        <v>0.200284005013445+0.035129143402411i</v>
      </c>
      <c r="U3885" t="str">
        <f t="shared" si="2049"/>
        <v>0.0000499999999999999-0.000123600129763987i</v>
      </c>
      <c r="V3885" t="str">
        <f t="shared" si="2050"/>
        <v>3.33333333333333E-06-0.000135960142740386i</v>
      </c>
      <c r="W3885" t="str">
        <f t="shared" si="2051"/>
        <v>0.0000140149040634807-0.0000669805359698665i</v>
      </c>
      <c r="X3885" t="str">
        <f t="shared" si="2052"/>
        <v>0.0000140958704992864-0.0000669449799705798i</v>
      </c>
      <c r="Y3885" t="str">
        <f t="shared" si="2053"/>
        <v>0.009+1.22584945343074i</v>
      </c>
      <c r="Z3885" t="str">
        <f t="shared" si="2054"/>
        <v>-0.000763371892208279-0.000166606468115891i</v>
      </c>
      <c r="AA3885" t="str">
        <f t="shared" si="2055"/>
        <v>0.0839846436523859-11.4206581166374i</v>
      </c>
      <c r="AB3885" t="str">
        <f t="shared" si="2056"/>
        <v>1.38353440211409+0.242667298423417i</v>
      </c>
      <c r="AC3885" t="str">
        <f t="shared" si="2057"/>
        <v>1.04676626642916-0.222694173492387i</v>
      </c>
      <c r="AD3885" t="str">
        <f t="shared" si="2058"/>
        <v>1.21730687184047+0.490801492760277i</v>
      </c>
      <c r="AE3885" t="str">
        <f t="shared" si="2059"/>
        <v>-0.000847487146900202-0.000577475262757603i</v>
      </c>
      <c r="AF3885" t="str">
        <f t="shared" si="2060"/>
        <v>-15.0867286271538-0.182499688406337i</v>
      </c>
      <c r="AG3885" t="str">
        <f t="shared" si="2061"/>
        <v>1.02066119031159-0.0501776374606163i</v>
      </c>
      <c r="AH3885" t="str">
        <f t="shared" si="2062"/>
        <v>0.0119677174074484+0.00927574262010273i</v>
      </c>
      <c r="AI3885">
        <f t="shared" si="2063"/>
        <v>-36.396609880612715</v>
      </c>
      <c r="AJ3885">
        <f t="shared" si="2064"/>
        <v>37.777962296876197</v>
      </c>
      <c r="AK3885"/>
      <c r="AL3885"/>
      <c r="AM3885"/>
      <c r="AN3885"/>
    </row>
    <row r="3886" spans="1:40" x14ac:dyDescent="0.25">
      <c r="A3886"/>
      <c r="B3886">
        <f t="shared" si="2065"/>
        <v>1952000</v>
      </c>
      <c r="C3886" s="186" t="str">
        <f t="shared" si="2033"/>
        <v>-2.0057791438537E-08+0.00125462220305422i</v>
      </c>
      <c r="D3886" s="158" t="str">
        <f t="shared" si="2034"/>
        <v>-5.95700611078236+0.00961877022341569i</v>
      </c>
      <c r="E3886" t="str">
        <f t="shared" si="2035"/>
        <v>2870</v>
      </c>
      <c r="F3886" t="str">
        <f t="shared" si="2036"/>
        <v>0.777000777000777</v>
      </c>
      <c r="G3886" t="str">
        <f t="shared" si="2031"/>
        <v>0.777000777000777</v>
      </c>
      <c r="H3886" t="str">
        <f t="shared" si="2037"/>
        <v>9.12972697311761+0.192025065878723i</v>
      </c>
      <c r="I3886" t="str">
        <f t="shared" si="2038"/>
        <v>7665.4860747591i</v>
      </c>
      <c r="J3886" t="str">
        <f t="shared" si="2032"/>
        <v>-50259.6771154228+1657.86679869346i</v>
      </c>
      <c r="K3886" t="str">
        <f t="shared" si="2039"/>
        <v>0.005025481234204-0.152351844176965i</v>
      </c>
      <c r="L3886" t="str">
        <f t="shared" si="2040"/>
        <v>0.000372866023178931-0.00947355877177374i</v>
      </c>
      <c r="M3886" t="str">
        <f t="shared" si="2041"/>
        <v>0.00539834725738293-0.161825402948739i</v>
      </c>
      <c r="N3886" t="str">
        <f t="shared" si="2042"/>
        <v>-8.65694377191543i</v>
      </c>
      <c r="O3886" t="str">
        <f t="shared" si="2043"/>
        <v>-0.719416682126476-0.694578748219475i</v>
      </c>
      <c r="P3886" t="str">
        <f t="shared" si="2044"/>
        <v>1.71941668212648+0.694578748219475i</v>
      </c>
      <c r="Q3886" t="str">
        <f t="shared" si="2045"/>
        <v>-1.71941668212648+7.96236502369595i</v>
      </c>
      <c r="R3886" t="str">
        <f t="shared" si="2046"/>
        <v>0.0387924130794735-0.224319909850879i</v>
      </c>
      <c r="S3886" t="str">
        <f t="shared" si="2047"/>
        <v>0.893593711809437i</v>
      </c>
      <c r="T3886" t="str">
        <f t="shared" si="2048"/>
        <v>0.200450860876405+0.0346646563937317i</v>
      </c>
      <c r="U3886" t="str">
        <f t="shared" si="2049"/>
        <v>0.00005-0.000123536810025378i</v>
      </c>
      <c r="V3886" t="str">
        <f t="shared" si="2050"/>
        <v>3.33333333333333E-06-0.000135890491027916i</v>
      </c>
      <c r="W3886" t="str">
        <f t="shared" si="2051"/>
        <v>0.0000140144517375097-0.0000669484224026864i</v>
      </c>
      <c r="X3886" t="str">
        <f t="shared" si="2052"/>
        <v>0.0000140953372396998-0.0000669128846963101i</v>
      </c>
      <c r="Y3886" t="str">
        <f t="shared" si="2053"/>
        <v>0.009+1.22647777196146i</v>
      </c>
      <c r="Z3886" t="str">
        <f t="shared" si="2054"/>
        <v>-0.000762615111161863-0.000166509457382951i</v>
      </c>
      <c r="AA3886" t="str">
        <f t="shared" si="2055"/>
        <v>0.0838986064529271-11.4148073839638i</v>
      </c>
      <c r="AB3886" t="str">
        <f t="shared" si="2056"/>
        <v>1.3846870195015+0.23945868595434i</v>
      </c>
      <c r="AC3886" t="str">
        <f t="shared" si="2057"/>
        <v>1.0462255197182-0.222784853748141i</v>
      </c>
      <c r="AD3886" t="str">
        <f t="shared" si="2058"/>
        <v>1.21947352362195+0.488555198597967i</v>
      </c>
      <c r="AE3886" t="str">
        <f t="shared" si="2059"/>
        <v>-0.000848639875755736-0.000575633451798661i</v>
      </c>
      <c r="AF3886" t="str">
        <f t="shared" si="2060"/>
        <v>-15.0867330839-0.182406295655307i</v>
      </c>
      <c r="AG3886" t="str">
        <f t="shared" si="2061"/>
        <v>1.02055825373596-0.0502422199395748i</v>
      </c>
      <c r="AH3886" t="str">
        <f t="shared" si="2062"/>
        <v>0.0119869677993808+0.00925128706328625i</v>
      </c>
      <c r="AI3886">
        <f t="shared" si="2063"/>
        <v>-36.396457426469617</v>
      </c>
      <c r="AJ3886">
        <f t="shared" si="2064"/>
        <v>37.660196977807438</v>
      </c>
      <c r="AK3886"/>
      <c r="AL3886"/>
      <c r="AM3886"/>
      <c r="AN3886"/>
    </row>
    <row r="3887" spans="1:40" x14ac:dyDescent="0.25">
      <c r="A3887"/>
      <c r="B3887">
        <f t="shared" si="2065"/>
        <v>1953000</v>
      </c>
      <c r="C3887" s="186" t="str">
        <f t="shared" si="2033"/>
        <v>-2.00372562042202E-08+0.00125397979537249i</v>
      </c>
      <c r="D3887" s="158" t="str">
        <f t="shared" si="2034"/>
        <v>-5.95700611062492+0.00961384509785576i</v>
      </c>
      <c r="E3887" t="str">
        <f t="shared" si="2035"/>
        <v>2870</v>
      </c>
      <c r="F3887" t="str">
        <f t="shared" si="2036"/>
        <v>0.777000777000777</v>
      </c>
      <c r="G3887" t="str">
        <f t="shared" si="2031"/>
        <v>0.777000777000777</v>
      </c>
      <c r="H3887" t="str">
        <f t="shared" si="2037"/>
        <v>9.12973142318163+0.191926843487601i</v>
      </c>
      <c r="I3887" t="str">
        <f t="shared" si="2038"/>
        <v>7669.41306557608i</v>
      </c>
      <c r="J3887" t="str">
        <f t="shared" si="2032"/>
        <v>-50311.1869015543+1658.71611570099i</v>
      </c>
      <c r="K3887" t="str">
        <f t="shared" si="2039"/>
        <v>0.00502034151177752-0.152274001390484i</v>
      </c>
      <c r="L3887" t="str">
        <f t="shared" si="2040"/>
        <v>0.000372484871527924-0.00946872299314774i</v>
      </c>
      <c r="M3887" t="str">
        <f t="shared" si="2041"/>
        <v>0.00539282638330544-0.161742724383632i</v>
      </c>
      <c r="N3887" t="str">
        <f t="shared" si="2042"/>
        <v>-8.66137868163464i</v>
      </c>
      <c r="O3887" t="str">
        <f t="shared" si="2043"/>
        <v>-0.722489991185321-0.691381380019042i</v>
      </c>
      <c r="P3887" t="str">
        <f t="shared" si="2044"/>
        <v>1.72248999118532+0.691381380019042i</v>
      </c>
      <c r="Q3887" t="str">
        <f t="shared" si="2045"/>
        <v>-1.72248999118532+7.9699973016156i</v>
      </c>
      <c r="R3887" t="str">
        <f t="shared" si="2046"/>
        <v>0.038252654823215-0.224389010256258i</v>
      </c>
      <c r="S3887" t="str">
        <f t="shared" si="2047"/>
        <v>0.894051495473274i</v>
      </c>
      <c r="T3887" t="str">
        <f t="shared" si="2048"/>
        <v>0.200615330187375+0.0341998432505183i</v>
      </c>
      <c r="U3887" t="str">
        <f t="shared" si="2049"/>
        <v>0.00005-0.000123473555130332i</v>
      </c>
      <c r="V3887" t="str">
        <f t="shared" si="2050"/>
        <v>3.33333333333333E-06-0.000135820910643365i</v>
      </c>
      <c r="W3887" t="str">
        <f t="shared" si="2051"/>
        <v>0.000014013999217358-0.0000669163426659657i</v>
      </c>
      <c r="X3887" t="str">
        <f t="shared" si="2052"/>
        <v>0.0000140948039104062-0.0000668808232336807i</v>
      </c>
      <c r="Y3887" t="str">
        <f t="shared" si="2053"/>
        <v>0.009+1.22710609049217i</v>
      </c>
      <c r="Z3887" t="str">
        <f t="shared" si="2054"/>
        <v>-0.000761859490201454-0.000166412553737965i</v>
      </c>
      <c r="AA3887" t="str">
        <f t="shared" si="2055"/>
        <v>0.0838127013921742-11.4089626428001i</v>
      </c>
      <c r="AB3887" t="str">
        <f t="shared" si="2056"/>
        <v>1.38582315091551+0.236247820592688i</v>
      </c>
      <c r="AC3887" t="str">
        <f t="shared" si="2057"/>
        <v>1.04568486978321-0.222872768463093i</v>
      </c>
      <c r="AD3887" t="str">
        <f t="shared" si="2058"/>
        <v>1.22163023714845+0.486299408434219i</v>
      </c>
      <c r="AE3887" t="str">
        <f t="shared" si="2059"/>
        <v>-0.000849784263249802-0.000573786426882352i</v>
      </c>
      <c r="AF3887" t="str">
        <f t="shared" si="2060"/>
        <v>-15.0867375338065-0.182312998389745i</v>
      </c>
      <c r="AG3887" t="str">
        <f t="shared" si="2061"/>
        <v>1.02045502688984-0.0503063279320442i</v>
      </c>
      <c r="AH3887" t="str">
        <f t="shared" si="2062"/>
        <v>0.0120061145016+0.00922674221308507i</v>
      </c>
      <c r="AI3887">
        <f t="shared" si="2063"/>
        <v>-36.396346655096934</v>
      </c>
      <c r="AJ3887">
        <f t="shared" si="2064"/>
        <v>37.542407465425725</v>
      </c>
      <c r="AK3887"/>
      <c r="AL3887"/>
      <c r="AM3887"/>
      <c r="AN3887"/>
    </row>
    <row r="3888" spans="1:40" x14ac:dyDescent="0.25">
      <c r="A3888"/>
      <c r="B3888">
        <f t="shared" si="2065"/>
        <v>1954000</v>
      </c>
      <c r="C3888" s="186" t="str">
        <f t="shared" si="2033"/>
        <v>-2.00167524898307E-08+0.00125333804522165i</v>
      </c>
      <c r="D3888" s="158" t="str">
        <f t="shared" si="2034"/>
        <v>-5.95700611046772+0.00960892501336599i</v>
      </c>
      <c r="E3888" t="str">
        <f t="shared" si="2035"/>
        <v>2870</v>
      </c>
      <c r="F3888" t="str">
        <f t="shared" si="2036"/>
        <v>0.777000777000777</v>
      </c>
      <c r="G3888" t="str">
        <f t="shared" si="2031"/>
        <v>0.777000777000777</v>
      </c>
      <c r="H3888" t="str">
        <f t="shared" si="2037"/>
        <v>9.12973586641981+0.191828721476731i</v>
      </c>
      <c r="I3888" t="str">
        <f t="shared" si="2038"/>
        <v>7673.34005639307i</v>
      </c>
      <c r="J3888" t="str">
        <f t="shared" si="2032"/>
        <v>-50362.7230691383+1659.56543270851i</v>
      </c>
      <c r="K3888" t="str">
        <f t="shared" si="2039"/>
        <v>0.00501520966741513-0.152196238024474i</v>
      </c>
      <c r="L3888" t="str">
        <f t="shared" si="2040"/>
        <v>0.000372104303709584-0.00946389214118626i</v>
      </c>
      <c r="M3888" t="str">
        <f t="shared" si="2041"/>
        <v>0.00538731397112471-0.16166013016566i</v>
      </c>
      <c r="N3888" t="str">
        <f t="shared" si="2042"/>
        <v>-8.66581359135387i</v>
      </c>
      <c r="O3888" t="str">
        <f t="shared" si="2043"/>
        <v>-0.725549090027832-0.688170413458603i</v>
      </c>
      <c r="P3888" t="str">
        <f t="shared" si="2044"/>
        <v>1.72554909002783+0.688170413458603i</v>
      </c>
      <c r="Q3888" t="str">
        <f t="shared" si="2045"/>
        <v>-1.72554909002783+7.97764317789527i</v>
      </c>
      <c r="R3888" t="str">
        <f t="shared" si="2046"/>
        <v>0.0377130987441087-0.224455375267896i</v>
      </c>
      <c r="S3888" t="str">
        <f t="shared" si="2047"/>
        <v>0.894509279137111i</v>
      </c>
      <c r="T3888" t="str">
        <f t="shared" si="2048"/>
        <v>0.200777415929335+0.0337347167716194i</v>
      </c>
      <c r="U3888" t="str">
        <f t="shared" si="2049"/>
        <v>0.00005-0.000123410364979293i</v>
      </c>
      <c r="V3888" t="str">
        <f t="shared" si="2050"/>
        <v>3.33333333333333E-06-0.000135751401477222i</v>
      </c>
      <c r="W3888" t="str">
        <f t="shared" si="2051"/>
        <v>0.000014013546503079-0.0000668842967075051i</v>
      </c>
      <c r="X3888" t="str">
        <f t="shared" si="2052"/>
        <v>0.0000140942705112042-0.0000668487955305218i</v>
      </c>
      <c r="Y3888" t="str">
        <f t="shared" si="2053"/>
        <v>0.009+1.22773440902289i</v>
      </c>
      <c r="Z3888" t="str">
        <f t="shared" si="2054"/>
        <v>-0.000761105026952101-0.000166315756996749i</v>
      </c>
      <c r="AA3888" t="str">
        <f t="shared" si="2055"/>
        <v>0.0837269281996707-11.4031238839476i</v>
      </c>
      <c r="AB3888" t="str">
        <f t="shared" si="2056"/>
        <v>1.38694281696213+0.233034790751151i</v>
      </c>
      <c r="AC3888" t="str">
        <f t="shared" si="2057"/>
        <v>1.04514433102093-0.222957924738453i</v>
      </c>
      <c r="AD3888" t="str">
        <f t="shared" si="2058"/>
        <v>1.22377697113545+0.484034165964481i</v>
      </c>
      <c r="AE3888" t="str">
        <f t="shared" si="2059"/>
        <v>-0.000850920295874738-0.000571934230281717i</v>
      </c>
      <c r="AF3888" t="str">
        <f t="shared" si="2060"/>
        <v>-15.0867419768875-0.182219796463365i</v>
      </c>
      <c r="AG3888" t="str">
        <f t="shared" si="2061"/>
        <v>1.02035151201545-0.0503699604458377i</v>
      </c>
      <c r="AH3888" t="str">
        <f t="shared" si="2062"/>
        <v>0.0120251572319277+0.00920210855444478i</v>
      </c>
      <c r="AI3888">
        <f t="shared" si="2063"/>
        <v>-36.396277499343526</v>
      </c>
      <c r="AJ3888">
        <f t="shared" si="2064"/>
        <v>37.424593673804857</v>
      </c>
      <c r="AK3888"/>
      <c r="AL3888"/>
      <c r="AM3888"/>
      <c r="AN3888"/>
    </row>
    <row r="3889" spans="1:40" x14ac:dyDescent="0.25">
      <c r="A3889"/>
      <c r="B3889">
        <f t="shared" si="2065"/>
        <v>1955000</v>
      </c>
      <c r="C3889" s="186" t="str">
        <f t="shared" si="2033"/>
        <v>-1.99962802308941E-08+0.00125269695159271i</v>
      </c>
      <c r="D3889" s="158" t="str">
        <f t="shared" si="2034"/>
        <v>-5.95700611031077+0.00960400996221078i</v>
      </c>
      <c r="E3889" t="str">
        <f t="shared" si="2035"/>
        <v>2870</v>
      </c>
      <c r="F3889" t="str">
        <f t="shared" si="2036"/>
        <v>0.777000777000777</v>
      </c>
      <c r="G3889" t="str">
        <f t="shared" si="2031"/>
        <v>0.777000777000777</v>
      </c>
      <c r="H3889" t="str">
        <f t="shared" si="2037"/>
        <v>9.12974030284613+0.191730699692394i</v>
      </c>
      <c r="I3889" t="str">
        <f t="shared" si="2038"/>
        <v>7677.26704721006i</v>
      </c>
      <c r="J3889" t="str">
        <f t="shared" si="2032"/>
        <v>-50414.2856181748+1660.41474971604i</v>
      </c>
      <c r="K3889" t="str">
        <f t="shared" si="2039"/>
        <v>0.00501008568503027-0.152118553957582i</v>
      </c>
      <c r="L3889" t="str">
        <f t="shared" si="2040"/>
        <v>0.000371724318532752-0.0094590662083761i</v>
      </c>
      <c r="M3889" t="str">
        <f t="shared" si="2041"/>
        <v>0.00538181000356302-0.161577620165958i</v>
      </c>
      <c r="N3889" t="str">
        <f t="shared" si="2042"/>
        <v>-8.67024850107308i</v>
      </c>
      <c r="O3889" t="str">
        <f t="shared" si="2043"/>
        <v>-0.728593918486425-0.684945911692738i</v>
      </c>
      <c r="P3889" t="str">
        <f t="shared" si="2044"/>
        <v>1.72859391848642+0.684945911692738i</v>
      </c>
      <c r="Q3889" t="str">
        <f t="shared" si="2045"/>
        <v>-1.72859391848642+7.98530258938034i</v>
      </c>
      <c r="R3889" t="str">
        <f t="shared" si="2046"/>
        <v>0.037173758764031-0.224519012491464i</v>
      </c>
      <c r="S3889" t="str">
        <f t="shared" si="2047"/>
        <v>0.894967062800948i</v>
      </c>
      <c r="T3889" t="str">
        <f t="shared" si="2048"/>
        <v>0.200937121152455+0.0332692896943158i</v>
      </c>
      <c r="U3889" t="str">
        <f t="shared" si="2049"/>
        <v>0.00005-0.00012334723947291i</v>
      </c>
      <c r="V3889" t="str">
        <f t="shared" si="2050"/>
        <v>3.33333333333333E-06-0.000135681963420201i</v>
      </c>
      <c r="W3889" t="str">
        <f t="shared" si="2051"/>
        <v>0.0000140130935947256-0.0000668522844752141i</v>
      </c>
      <c r="X3889" t="str">
        <f t="shared" si="2052"/>
        <v>0.0000140937370418925-0.0000668168015347718i</v>
      </c>
      <c r="Y3889" t="str">
        <f t="shared" si="2053"/>
        <v>0.009+1.22836272755361i</v>
      </c>
      <c r="Z3889" t="str">
        <f t="shared" si="2054"/>
        <v>-0.000760351719044932-0.000166219066975545i</v>
      </c>
      <c r="AA3889" t="str">
        <f t="shared" si="2055"/>
        <v>0.0836412866056507-11.3972910982261i</v>
      </c>
      <c r="AB3889" t="str">
        <f t="shared" si="2056"/>
        <v>1.38804603871151+0.229819684417114i</v>
      </c>
      <c r="AC3889" t="str">
        <f t="shared" si="2057"/>
        <v>1.04460391773195-0.223040329739179i</v>
      </c>
      <c r="AD3889" t="str">
        <f t="shared" si="2058"/>
        <v>1.225913684488+0.481759515060737i</v>
      </c>
      <c r="AE3889" t="str">
        <f t="shared" si="2059"/>
        <v>-0.000852047960301168-0.000570076904270829i</v>
      </c>
      <c r="AF3889" t="str">
        <f t="shared" si="2060"/>
        <v>-15.0867464131569-0.182126689730183i</v>
      </c>
      <c r="AG3889" t="str">
        <f t="shared" si="2061"/>
        <v>1.02024771135778-0.0504331164985987i</v>
      </c>
      <c r="AH3889" t="str">
        <f t="shared" si="2062"/>
        <v>0.0120440957097625+0.00917738657293569i</v>
      </c>
      <c r="AI3889">
        <f t="shared" si="2063"/>
        <v>-36.396249892821821</v>
      </c>
      <c r="AJ3889">
        <f t="shared" si="2064"/>
        <v>37.306755517478322</v>
      </c>
      <c r="AK3889"/>
      <c r="AL3889"/>
      <c r="AM3889"/>
      <c r="AN3889"/>
    </row>
    <row r="3890" spans="1:40" x14ac:dyDescent="0.25">
      <c r="A3890"/>
      <c r="B3890">
        <f t="shared" si="2065"/>
        <v>1956000</v>
      </c>
      <c r="C3890" s="186" t="str">
        <f t="shared" si="2033"/>
        <v>-1.99758393631004E-08+0.00125205651347873i</v>
      </c>
      <c r="D3890" s="158" t="str">
        <f t="shared" si="2034"/>
        <v>-5.95700611015406+0.00959909993667027i</v>
      </c>
      <c r="E3890" t="str">
        <f t="shared" si="2035"/>
        <v>2870</v>
      </c>
      <c r="F3890" t="str">
        <f t="shared" si="2036"/>
        <v>0.777000777000777</v>
      </c>
      <c r="G3890" t="str">
        <f t="shared" si="2031"/>
        <v>0.777000777000777</v>
      </c>
      <c r="H3890" t="str">
        <f t="shared" si="2037"/>
        <v>9.12974473247448+0.191632777981181i</v>
      </c>
      <c r="I3890" t="str">
        <f t="shared" si="2038"/>
        <v>7681.19403802704i</v>
      </c>
      <c r="J3890" t="str">
        <f t="shared" si="2032"/>
        <v>-50465.8745486639+1661.26406672357i</v>
      </c>
      <c r="K3890" t="str">
        <f t="shared" si="2039"/>
        <v>0.00500496954857728-0.152040949068703i</v>
      </c>
      <c r="L3890" t="str">
        <f t="shared" si="2040"/>
        <v>0.000371344914809293-0.00945424518721918i</v>
      </c>
      <c r="M3890" t="str">
        <f t="shared" si="2041"/>
        <v>0.00537631446338657-0.161495194255922i</v>
      </c>
      <c r="N3890" t="str">
        <f t="shared" si="2042"/>
        <v>-8.6746834107923i</v>
      </c>
      <c r="O3890" t="str">
        <f t="shared" si="2043"/>
        <v>-0.731624416674241-0.68170793814219i</v>
      </c>
      <c r="P3890" t="str">
        <f t="shared" si="2044"/>
        <v>1.73162441667424+0.68170793814219i</v>
      </c>
      <c r="Q3890" t="str">
        <f t="shared" si="2045"/>
        <v>-1.73162441667424+7.99297547265011i</v>
      </c>
      <c r="R3890" t="str">
        <f t="shared" si="2046"/>
        <v>0.0366346487073544-0.224579929591229i</v>
      </c>
      <c r="S3890" t="str">
        <f t="shared" si="2047"/>
        <v>0.895424846464785i</v>
      </c>
      <c r="T3890" t="str">
        <f t="shared" si="2048"/>
        <v>0.201094448973298+0.0328035746940742i</v>
      </c>
      <c r="U3890" t="str">
        <f t="shared" si="2049"/>
        <v>0.00005-0.000123284178512034i</v>
      </c>
      <c r="V3890" t="str">
        <f t="shared" si="2050"/>
        <v>3.33333333333333E-06-0.000135612596363237i</v>
      </c>
      <c r="W3890" t="str">
        <f t="shared" si="2051"/>
        <v>0.000014012640492351-0.0000668203059171063i</v>
      </c>
      <c r="X3890" t="str">
        <f t="shared" si="2052"/>
        <v>0.000014093203502271-0.0000667848411944736i</v>
      </c>
      <c r="Y3890" t="str">
        <f t="shared" si="2053"/>
        <v>0.009+1.22899104608433i</v>
      </c>
      <c r="Z3890" t="str">
        <f t="shared" si="2054"/>
        <v>-0.000759599564117122-0.000166122483491027i</v>
      </c>
      <c r="AA3890" t="str">
        <f t="shared" si="2055"/>
        <v>0.0835557763410404-11.3914642764748i</v>
      </c>
      <c r="AB3890" t="str">
        <f t="shared" si="2056"/>
        <v>1.38913283769244+0.226602589150962i</v>
      </c>
      <c r="AC3890" t="str">
        <f t="shared" si="2057"/>
        <v>1.04406364412068-0.223119990692928i</v>
      </c>
      <c r="AD3890" t="str">
        <f t="shared" si="2058"/>
        <v>1.2280403363015+0.479475499770616i</v>
      </c>
      <c r="AE3890" t="str">
        <f t="shared" si="2059"/>
        <v>-0.00085316724337787-0.000568214491124161i</v>
      </c>
      <c r="AF3890" t="str">
        <f t="shared" si="2060"/>
        <v>-15.0867508426285-0.182033678044511i</v>
      </c>
      <c r="AG3890" t="str">
        <f t="shared" si="2061"/>
        <v>1.02014362716455-0.0504957951178122i</v>
      </c>
      <c r="AH3890" t="str">
        <f t="shared" si="2062"/>
        <v>0.0120629296560842+0.00915257675475189i</v>
      </c>
      <c r="AI3890">
        <f t="shared" si="2063"/>
        <v>-36.396263769902298</v>
      </c>
      <c r="AJ3890">
        <f t="shared" si="2064"/>
        <v>37.188892911435268</v>
      </c>
      <c r="AK3890"/>
      <c r="AL3890"/>
      <c r="AM3890"/>
      <c r="AN3890"/>
    </row>
    <row r="3891" spans="1:40" x14ac:dyDescent="0.25">
      <c r="A3891"/>
      <c r="B3891">
        <f t="shared" si="2065"/>
        <v>1957000</v>
      </c>
      <c r="C3891" s="186" t="str">
        <f t="shared" si="2033"/>
        <v>-1.99554298223042E-08+0.00125141672987482i</v>
      </c>
      <c r="D3891" s="158" t="str">
        <f t="shared" si="2034"/>
        <v>-5.95700610999759+0.00959419492904029i</v>
      </c>
      <c r="E3891" t="str">
        <f t="shared" si="2035"/>
        <v>2870</v>
      </c>
      <c r="F3891" t="str">
        <f t="shared" si="2036"/>
        <v>0.777000777000777</v>
      </c>
      <c r="G3891" t="str">
        <f t="shared" si="2031"/>
        <v>0.777000777000777</v>
      </c>
      <c r="H3891" t="str">
        <f t="shared" si="2037"/>
        <v>9.12974915531876+0.191534956190001i</v>
      </c>
      <c r="I3891" t="str">
        <f t="shared" si="2038"/>
        <v>7685.12102884403i</v>
      </c>
      <c r="J3891" t="str">
        <f t="shared" si="2032"/>
        <v>-50517.4898606056+1662.1133837311i</v>
      </c>
      <c r="K3891" t="str">
        <f t="shared" si="2039"/>
        <v>0.00499986124205147-0.151963423236975i</v>
      </c>
      <c r="L3891" t="str">
        <f t="shared" si="2040"/>
        <v>0.000370966091354102-0.00944942907023266i</v>
      </c>
      <c r="M3891" t="str">
        <f t="shared" si="2041"/>
        <v>0.00537082733340557-0.161412852307208i</v>
      </c>
      <c r="N3891" t="str">
        <f t="shared" si="2042"/>
        <v>-8.67911832051152i</v>
      </c>
      <c r="O3891" t="str">
        <f t="shared" si="2043"/>
        <v>-0.734640524986248-0.678456556492698i</v>
      </c>
      <c r="P3891" t="str">
        <f t="shared" si="2044"/>
        <v>1.73464052498625+0.678456556492698i</v>
      </c>
      <c r="Q3891" t="str">
        <f t="shared" si="2045"/>
        <v>-1.73464052498625+8.00066176401882i</v>
      </c>
      <c r="R3891" t="str">
        <f t="shared" si="2046"/>
        <v>0.0360957823009656-0.224638134289007i</v>
      </c>
      <c r="S3891" t="str">
        <f t="shared" si="2047"/>
        <v>0.895882630128622i</v>
      </c>
      <c r="T3891" t="str">
        <f t="shared" si="2048"/>
        <v>0.201249402574022+0.0323375843843392i</v>
      </c>
      <c r="U3891" t="str">
        <f t="shared" si="2049"/>
        <v>0.00005-0.00012322118199772i</v>
      </c>
      <c r="V3891" t="str">
        <f t="shared" si="2050"/>
        <v>3.33333333333333E-06-0.000135543300197492i</v>
      </c>
      <c r="W3891" t="str">
        <f t="shared" si="2051"/>
        <v>0.0000140121871960084-0.0000667883609813034i</v>
      </c>
      <c r="X3891" t="str">
        <f t="shared" si="2052"/>
        <v>0.0000140926698921402-0.0000667529144577784i</v>
      </c>
      <c r="Y3891" t="str">
        <f t="shared" si="2053"/>
        <v>0.009+1.22961936461505i</v>
      </c>
      <c r="Z3891" t="str">
        <f t="shared" si="2054"/>
        <v>-0.000758848559811901-0.000166026006360297i</v>
      </c>
      <c r="AA3891" t="str">
        <f t="shared" si="2055"/>
        <v>0.0834703971374517-11.385643409551i</v>
      </c>
      <c r="AB3891" t="str">
        <f t="shared" si="2056"/>
        <v>1.39020323588684+0.223383592084636i</v>
      </c>
      <c r="AC3891" t="str">
        <f t="shared" si="2057"/>
        <v>1.0435235242953-0.223196914889003i</v>
      </c>
      <c r="AD3891" t="str">
        <f t="shared" si="2058"/>
        <v>1.23015688586244+0.477182164316675i</v>
      </c>
      <c r="AE3891" t="str">
        <f t="shared" si="2059"/>
        <v>-0.000854278132131547-0.000566347033115996i</v>
      </c>
      <c r="AF3891" t="str">
        <f t="shared" si="2060"/>
        <v>-15.0867552653164-0.181940761260961i</v>
      </c>
      <c r="AG3891" t="str">
        <f t="shared" si="2061"/>
        <v>1.02003926168616-0.0505579953408052i</v>
      </c>
      <c r="AH3891" t="str">
        <f t="shared" si="2062"/>
        <v>0.0120816587934551+0.00912767958671086i</v>
      </c>
      <c r="AI3891">
        <f t="shared" si="2063"/>
        <v>-36.3963190657092</v>
      </c>
      <c r="AJ3891">
        <f t="shared" si="2064"/>
        <v>37.071005771125321</v>
      </c>
      <c r="AK3891"/>
      <c r="AL3891"/>
      <c r="AM3891"/>
      <c r="AN3891"/>
    </row>
    <row r="3892" spans="1:40" x14ac:dyDescent="0.25">
      <c r="A3892"/>
      <c r="B3892">
        <f t="shared" si="2065"/>
        <v>1958000</v>
      </c>
      <c r="C3892" s="186" t="str">
        <f t="shared" si="2033"/>
        <v>-1.99350515445244E-08+0.00125077759977817i</v>
      </c>
      <c r="D3892" s="158" t="str">
        <f t="shared" si="2034"/>
        <v>-5.95700610984135+0.00958929493163264i</v>
      </c>
      <c r="E3892" t="str">
        <f t="shared" si="2035"/>
        <v>2870</v>
      </c>
      <c r="F3892" t="str">
        <f t="shared" si="2036"/>
        <v>0.777000777000777</v>
      </c>
      <c r="G3892" t="str">
        <f t="shared" si="2031"/>
        <v>0.777000777000777</v>
      </c>
      <c r="H3892" t="str">
        <f t="shared" si="2037"/>
        <v>9.12975357139277+0.191437234166066i</v>
      </c>
      <c r="I3892" t="str">
        <f t="shared" si="2038"/>
        <v>7689.04801966102i</v>
      </c>
      <c r="J3892" t="str">
        <f t="shared" si="2032"/>
        <v>-50569.1315539999+1662.96270073862i</v>
      </c>
      <c r="K3892" t="str">
        <f t="shared" si="2039"/>
        <v>0.0049947607494889-0.151885976341786i</v>
      </c>
      <c r="L3892" t="str">
        <f t="shared" si="2040"/>
        <v>0.00037058784698509-0.00944461784994886i</v>
      </c>
      <c r="M3892" t="str">
        <f t="shared" si="2041"/>
        <v>0.00536534859647399-0.161330594191735i</v>
      </c>
      <c r="N3892" t="str">
        <f t="shared" si="2042"/>
        <v>-8.68355323023074i</v>
      </c>
      <c r="O3892" t="str">
        <f t="shared" si="2043"/>
        <v>-0.737642184100444-0.675191830693712i</v>
      </c>
      <c r="P3892" t="str">
        <f t="shared" si="2044"/>
        <v>1.73764218410044+0.675191830693712i</v>
      </c>
      <c r="Q3892" t="str">
        <f t="shared" si="2045"/>
        <v>-1.73764218410044+8.00836139953703i</v>
      </c>
      <c r="R3892" t="str">
        <f t="shared" si="2046"/>
        <v>0.0355571731742714-0.224693634363135i</v>
      </c>
      <c r="S3892" t="str">
        <f t="shared" si="2047"/>
        <v>0.896340413792457i</v>
      </c>
      <c r="T3892" t="str">
        <f t="shared" si="2048"/>
        <v>0.201401985201583+0.0318713313163165i</v>
      </c>
      <c r="U3892" t="str">
        <f t="shared" si="2049"/>
        <v>0.00005-0.000123158249831225i</v>
      </c>
      <c r="V3892" t="str">
        <f t="shared" si="2050"/>
        <v>3.33333333333333E-06-0.000135474074814347i</v>
      </c>
      <c r="W3892" t="str">
        <f t="shared" si="2051"/>
        <v>0.0000140117337057508-0.0000667564496160322i</v>
      </c>
      <c r="X3892" t="str">
        <f t="shared" si="2052"/>
        <v>0.0000140921362113008-0.0000667210212729415i</v>
      </c>
      <c r="Y3892" t="str">
        <f t="shared" si="2053"/>
        <v>0.009+1.23024768314576i</v>
      </c>
      <c r="Z3892" t="str">
        <f t="shared" si="2054"/>
        <v>-0.000758098703778489-0.000165929635400873i</v>
      </c>
      <c r="AA3892" t="str">
        <f t="shared" si="2055"/>
        <v>0.0833851487271807-11.3798284883309i</v>
      </c>
      <c r="AB3892" t="str">
        <f t="shared" si="2056"/>
        <v>1.39125725572423+0.220162779920143i</v>
      </c>
      <c r="AC3892" t="str">
        <f t="shared" si="2057"/>
        <v>1.04298357226776-0.223271109677312i</v>
      </c>
      <c r="AD3892" t="str">
        <f t="shared" si="2058"/>
        <v>1.23226329264903+0.474879553095547i</v>
      </c>
      <c r="AE3892" t="str">
        <f t="shared" si="2059"/>
        <v>-0.000855380613766568-0.000564474572519776i</v>
      </c>
      <c r="AF3892" t="str">
        <f t="shared" si="2060"/>
        <v>-15.0867596812341-0.181847939234433i</v>
      </c>
      <c r="AG3892" t="str">
        <f t="shared" si="2061"/>
        <v>1.01993461717567-0.0506197162147512i</v>
      </c>
      <c r="AH3892" t="str">
        <f t="shared" si="2062"/>
        <v>0.0121002828460204+0.00910269555625098i</v>
      </c>
      <c r="AI3892">
        <f t="shared" si="2063"/>
        <v>-36.39641571611746</v>
      </c>
      <c r="AJ3892">
        <f t="shared" si="2064"/>
        <v>36.953094012459189</v>
      </c>
      <c r="AK3892"/>
      <c r="AL3892"/>
      <c r="AM3892"/>
      <c r="AN3892"/>
    </row>
    <row r="3893" spans="1:40" x14ac:dyDescent="0.25">
      <c r="A3893"/>
      <c r="B3893">
        <f t="shared" si="2065"/>
        <v>1959000</v>
      </c>
      <c r="C3893" s="186" t="str">
        <f t="shared" si="2033"/>
        <v>-1.99147044659424E-08+0.001250139122188i</v>
      </c>
      <c r="D3893" s="158" t="str">
        <f t="shared" si="2034"/>
        <v>-5.95700610968536+0.00958439993677467i</v>
      </c>
      <c r="E3893" t="str">
        <f t="shared" si="2035"/>
        <v>2870</v>
      </c>
      <c r="F3893" t="str">
        <f t="shared" si="2036"/>
        <v>0.777000777000777</v>
      </c>
      <c r="G3893" t="str">
        <f t="shared" si="2031"/>
        <v>0.777000777000777</v>
      </c>
      <c r="H3893" t="str">
        <f t="shared" si="2037"/>
        <v>9.12975798071038+0.19133961175691i</v>
      </c>
      <c r="I3893" t="str">
        <f t="shared" si="2038"/>
        <v>7692.97501047801i</v>
      </c>
      <c r="J3893" t="str">
        <f t="shared" si="2032"/>
        <v>-50620.7996288467+1663.81201774615i</v>
      </c>
      <c r="K3893" t="str">
        <f t="shared" si="2039"/>
        <v>0.00498966805496635-0.151808608262767i</v>
      </c>
      <c r="L3893" t="str">
        <f t="shared" si="2040"/>
        <v>0.000370210180523171-0.00943981151891522i</v>
      </c>
      <c r="M3893" t="str">
        <f t="shared" si="2041"/>
        <v>0.00535987823548952-0.161248419781682i</v>
      </c>
      <c r="N3893" t="str">
        <f t="shared" si="2042"/>
        <v>-8.68798813994996i</v>
      </c>
      <c r="O3893" t="str">
        <f t="shared" si="2043"/>
        <v>-0.740629334979023-0.671913824957137i</v>
      </c>
      <c r="P3893" t="str">
        <f t="shared" si="2044"/>
        <v>1.74062933497902+0.671913824957137i</v>
      </c>
      <c r="Q3893" t="str">
        <f t="shared" si="2045"/>
        <v>-1.74062933497902+8.01607431499282i</v>
      </c>
      <c r="R3893" t="str">
        <f t="shared" si="2046"/>
        <v>0.0350188348592205-0.224746437647438i</v>
      </c>
      <c r="S3893" t="str">
        <f t="shared" si="2047"/>
        <v>0.896798197456294i</v>
      </c>
      <c r="T3893" t="str">
        <f t="shared" si="2048"/>
        <v>0.201552200166946+0.0314048279787686i</v>
      </c>
      <c r="U3893" t="str">
        <f t="shared" si="2049"/>
        <v>0.0000500000000000001-0.000123095381914006i</v>
      </c>
      <c r="V3893" t="str">
        <f t="shared" si="2050"/>
        <v>3.33333333333333E-06-0.000135404920105407i</v>
      </c>
      <c r="W3893" t="str">
        <f t="shared" si="2051"/>
        <v>0.0000140112800216316-0.0000667245717696258i</v>
      </c>
      <c r="X3893" t="str">
        <f t="shared" si="2052"/>
        <v>0.0000140916024595548-0.0000666891615883254i</v>
      </c>
      <c r="Y3893" t="str">
        <f t="shared" si="2053"/>
        <v>0.009+1.23087600167648i</v>
      </c>
      <c r="Z3893" t="str">
        <f t="shared" si="2054"/>
        <v>-0.000757349993672128-0.000165833370430711i</v>
      </c>
      <c r="AA3893" t="str">
        <f t="shared" si="2055"/>
        <v>0.0833000308432079-11.3740195037094i</v>
      </c>
      <c r="AB3893" t="str">
        <f t="shared" si="2056"/>
        <v>1.3922949200763+0.216940238928139i</v>
      </c>
      <c r="AC3893" t="str">
        <f t="shared" si="2057"/>
        <v>1.04244380195372-0.223342582467334i</v>
      </c>
      <c r="AD3893" t="str">
        <f t="shared" si="2058"/>
        <v>1.2343595163321+0.472567710677174i</v>
      </c>
      <c r="AE3893" t="str">
        <f t="shared" si="2059"/>
        <v>-0.000856474675664928-0.000562597151607585i</v>
      </c>
      <c r="AF3893" t="str">
        <f t="shared" si="2060"/>
        <v>-15.0867640903957-0.181755211820135i</v>
      </c>
      <c r="AG3893" t="str">
        <f t="shared" si="2061"/>
        <v>1.01982969588873-0.050680956796682i</v>
      </c>
      <c r="AH3893" t="str">
        <f t="shared" si="2062"/>
        <v>0.0121188015395144+0.00907762515143317i</v>
      </c>
      <c r="AI3893">
        <f t="shared" si="2063"/>
        <v>-36.396553657745571</v>
      </c>
      <c r="AJ3893">
        <f t="shared" si="2064"/>
        <v>36.835157551808649</v>
      </c>
      <c r="AK3893"/>
      <c r="AL3893"/>
      <c r="AM3893"/>
      <c r="AN3893"/>
    </row>
    <row r="3894" spans="1:40" x14ac:dyDescent="0.25">
      <c r="A3894"/>
      <c r="B3894">
        <f t="shared" si="2065"/>
        <v>1960000</v>
      </c>
      <c r="C3894" s="186" t="str">
        <f t="shared" si="2033"/>
        <v>-1.98943885229025E-08+0.00124950129610558i</v>
      </c>
      <c r="D3894" s="158" t="str">
        <f t="shared" si="2034"/>
        <v>-5.9570061095296+0.00957950993680945i</v>
      </c>
      <c r="E3894" t="str">
        <f t="shared" si="2035"/>
        <v>2870</v>
      </c>
      <c r="F3894" t="str">
        <f t="shared" si="2036"/>
        <v>0.777000777000777</v>
      </c>
      <c r="G3894" t="str">
        <f t="shared" si="2031"/>
        <v>0.777000777000777</v>
      </c>
      <c r="H3894" t="str">
        <f t="shared" si="2037"/>
        <v>9.1297623832853+0.19124208881037i</v>
      </c>
      <c r="I3894" t="str">
        <f t="shared" si="2038"/>
        <v>7696.90200129499i</v>
      </c>
      <c r="J3894" t="str">
        <f t="shared" si="2032"/>
        <v>-50672.494085146+1664.66133475368i</v>
      </c>
      <c r="K3894" t="str">
        <f t="shared" si="2039"/>
        <v>0.00498458314260105-0.151731318879792i</v>
      </c>
      <c r="L3894" t="str">
        <f t="shared" si="2040"/>
        <v>0.000369833090792268-0.00943501006969436i</v>
      </c>
      <c r="M3894" t="str">
        <f t="shared" si="2041"/>
        <v>0.00535441623339332-0.161166328949486i</v>
      </c>
      <c r="N3894" t="str">
        <f t="shared" si="2042"/>
        <v>-8.69242304966918i</v>
      </c>
      <c r="O3894" t="str">
        <f t="shared" si="2043"/>
        <v>-0.74360191886953-0.668622603756075i</v>
      </c>
      <c r="P3894" t="str">
        <f t="shared" si="2044"/>
        <v>1.74360191886953+0.668622603756075i</v>
      </c>
      <c r="Q3894" t="str">
        <f t="shared" si="2045"/>
        <v>-1.74360191886953+8.02380044591311i</v>
      </c>
      <c r="R3894" t="str">
        <f t="shared" si="2046"/>
        <v>0.0344807807903392-0.224796552030205i</v>
      </c>
      <c r="S3894" t="str">
        <f t="shared" si="2047"/>
        <v>0.897255981120131i</v>
      </c>
      <c r="T3894" t="str">
        <f t="shared" si="2048"/>
        <v>0.201700050844284+0.030938086797824i</v>
      </c>
      <c r="U3894" t="str">
        <f t="shared" si="2049"/>
        <v>0.0000500000000000001-0.000123032578147724i</v>
      </c>
      <c r="V3894" t="str">
        <f t="shared" si="2050"/>
        <v>3.33333333333333E-06-0.000135335835962496i</v>
      </c>
      <c r="W3894" t="str">
        <f t="shared" si="2051"/>
        <v>0.0000140108261437038-0.0000666927273905214i</v>
      </c>
      <c r="X3894" t="str">
        <f t="shared" si="2052"/>
        <v>0.0000140910686367045-0.0000666573353523959i</v>
      </c>
      <c r="Y3894" t="str">
        <f t="shared" si="2053"/>
        <v>0.009+1.2315043202072i</v>
      </c>
      <c r="Z3894" t="str">
        <f t="shared" si="2054"/>
        <v>-0.000756602427154015-0.000165737211268177i</v>
      </c>
      <c r="AA3894" t="str">
        <f t="shared" si="2055"/>
        <v>0.0832150432191936-11.3682164465998i</v>
      </c>
      <c r="AB3894" t="str">
        <f t="shared" si="2056"/>
        <v>1.39331625225137+0.213716054946614i</v>
      </c>
      <c r="AC3894" t="str">
        <f t="shared" si="2057"/>
        <v>1.04190422717262-0.223411340727066i</v>
      </c>
      <c r="AD3894" t="str">
        <f t="shared" si="2058"/>
        <v>1.23644551677557+0.470246681803931i</v>
      </c>
      <c r="AE3894" t="str">
        <f t="shared" si="2059"/>
        <v>-0.000857560305385802-0.0005607148126494i</v>
      </c>
      <c r="AF3894" t="str">
        <f t="shared" si="2060"/>
        <v>-15.0867684928149-0.181662578873561i</v>
      </c>
      <c r="AG3894" t="str">
        <f t="shared" si="2061"/>
        <v>1.01972450008356-0.0507417161534811i</v>
      </c>
      <c r="AH3894" t="str">
        <f t="shared" si="2062"/>
        <v>0.0121372146012581+0.00905246886093652i</v>
      </c>
      <c r="AI3894">
        <f t="shared" si="2063"/>
        <v>-36.396732827954523</v>
      </c>
      <c r="AJ3894">
        <f t="shared" si="2064"/>
        <v>36.717196306008127</v>
      </c>
      <c r="AK3894"/>
      <c r="AL3894"/>
      <c r="AM3894"/>
      <c r="AN3894"/>
    </row>
    <row r="3895" spans="1:40" x14ac:dyDescent="0.25">
      <c r="A3895"/>
      <c r="B3895">
        <f t="shared" si="2065"/>
        <v>1961000</v>
      </c>
      <c r="C3895" s="186" t="str">
        <f t="shared" si="2033"/>
        <v>-1.98741036519112E-08+0.00124886412053419i</v>
      </c>
      <c r="D3895" s="158" t="str">
        <f t="shared" si="2034"/>
        <v>-5.95700610937409+0.00957462492409546i</v>
      </c>
      <c r="E3895" t="str">
        <f t="shared" si="2035"/>
        <v>2870</v>
      </c>
      <c r="F3895" t="str">
        <f t="shared" si="2036"/>
        <v>0.777000777000777</v>
      </c>
      <c r="G3895" t="str">
        <f t="shared" si="2031"/>
        <v>0.777000777000777</v>
      </c>
      <c r="H3895" t="str">
        <f t="shared" si="2037"/>
        <v>9.12976677913134+0.191144665174595i</v>
      </c>
      <c r="I3895" t="str">
        <f t="shared" si="2038"/>
        <v>7700.82899211198i</v>
      </c>
      <c r="J3895" t="str">
        <f t="shared" si="2032"/>
        <v>-50724.214922898+1665.51065176121i</v>
      </c>
      <c r="K3895" t="str">
        <f t="shared" si="2039"/>
        <v>0.00497950599655062-0.15165410807298i</v>
      </c>
      <c r="L3895" t="str">
        <f t="shared" si="2040"/>
        <v>0.000369456576619281-0.00943021349486386i</v>
      </c>
      <c r="M3895" t="str">
        <f t="shared" si="2041"/>
        <v>0.0053489625731699-0.161084321567844i</v>
      </c>
      <c r="N3895" t="str">
        <f t="shared" si="2042"/>
        <v>-8.6968579593884i</v>
      </c>
      <c r="O3895" t="str">
        <f t="shared" si="2043"/>
        <v>-0.746559877306017-0.665318231823557i</v>
      </c>
      <c r="P3895" t="str">
        <f t="shared" si="2044"/>
        <v>1.74655987730602+0.665318231823557i</v>
      </c>
      <c r="Q3895" t="str">
        <f t="shared" si="2045"/>
        <v>-1.74655987730602+8.03153972756484i</v>
      </c>
      <c r="R3895" t="str">
        <f t="shared" si="2046"/>
        <v>0.0339430243047713-0.224843985453171i</v>
      </c>
      <c r="S3895" t="str">
        <f t="shared" si="2047"/>
        <v>0.897713764783968i</v>
      </c>
      <c r="T3895" t="str">
        <f t="shared" si="2048"/>
        <v>0.201845540670198+0.03047112013679i</v>
      </c>
      <c r="U3895" t="str">
        <f t="shared" si="2049"/>
        <v>0.0000500000000000001-0.000122969838434237i</v>
      </c>
      <c r="V3895" t="str">
        <f t="shared" si="2050"/>
        <v>3.33333333333333E-06-0.000135266822277661i</v>
      </c>
      <c r="W3895" t="str">
        <f t="shared" si="2051"/>
        <v>0.0000140103720720207-0.0000666609164272622i</v>
      </c>
      <c r="X3895" t="str">
        <f t="shared" si="2052"/>
        <v>0.0000140905347425528-0.0000666255425137254i</v>
      </c>
      <c r="Y3895" t="str">
        <f t="shared" si="2053"/>
        <v>0.009+1.23213263873792i</v>
      </c>
      <c r="Z3895" t="str">
        <f t="shared" si="2054"/>
        <v>-0.000755856001891334-0.000165641157732064i</v>
      </c>
      <c r="AA3895" t="str">
        <f t="shared" si="2055"/>
        <v>0.0831301855894797-11.3624193079341i</v>
      </c>
      <c r="AB3895" t="str">
        <f t="shared" si="2056"/>
        <v>1.39432127598902+0.210490313379595i</v>
      </c>
      <c r="AC3895" t="str">
        <f t="shared" si="2057"/>
        <v>1.04136486164759-0.22347739198202i</v>
      </c>
      <c r="AD3895" t="str">
        <f t="shared" si="2058"/>
        <v>1.23852125403742+0.467916511389912i</v>
      </c>
      <c r="AE3895" t="str">
        <f t="shared" si="2059"/>
        <v>-0.000858637490665592-0.000558827597912646i</v>
      </c>
      <c r="AF3895" t="str">
        <f t="shared" si="2060"/>
        <v>-15.0867728885054-0.1815700402505i</v>
      </c>
      <c r="AG3895" t="str">
        <f t="shared" si="2061"/>
        <v>1.01961903202091-0.0508019933619001i</v>
      </c>
      <c r="AH3895" t="str">
        <f t="shared" si="2062"/>
        <v>0.0121555217601654+0.00902722717406028i</v>
      </c>
      <c r="AI3895">
        <f t="shared" si="2063"/>
        <v>-36.39695316484071</v>
      </c>
      <c r="AJ3895">
        <f t="shared" si="2064"/>
        <v>36.59921019235609</v>
      </c>
      <c r="AK3895"/>
      <c r="AL3895"/>
      <c r="AM3895"/>
      <c r="AN3895"/>
    </row>
    <row r="3896" spans="1:40" x14ac:dyDescent="0.25">
      <c r="A3896"/>
      <c r="B3896">
        <f t="shared" si="2065"/>
        <v>1962000</v>
      </c>
      <c r="C3896" s="186" t="str">
        <f t="shared" si="2033"/>
        <v>-1.98538497896374E-08+0.0012482275944792i</v>
      </c>
      <c r="D3896" s="158" t="str">
        <f t="shared" si="2034"/>
        <v>-5.95700610921881+0.0095697448910072i</v>
      </c>
      <c r="E3896" t="str">
        <f t="shared" si="2035"/>
        <v>2870</v>
      </c>
      <c r="F3896" t="str">
        <f t="shared" si="2036"/>
        <v>0.777000777000777</v>
      </c>
      <c r="G3896" t="str">
        <f t="shared" si="2031"/>
        <v>0.777000777000777</v>
      </c>
      <c r="H3896" t="str">
        <f t="shared" si="2037"/>
        <v>9.12977116826214+0.191047340698042i</v>
      </c>
      <c r="I3896" t="str">
        <f t="shared" si="2038"/>
        <v>7704.75598292897i</v>
      </c>
      <c r="J3896" t="str">
        <f t="shared" si="2032"/>
        <v>-50775.9621421025+1666.35996876873i</v>
      </c>
      <c r="K3896" t="str">
        <f t="shared" si="2039"/>
        <v>0.00497443660101301-0.151576975722693i</v>
      </c>
      <c r="L3896" t="str">
        <f t="shared" si="2040"/>
        <v>0.000369080636834095-0.00942542178701634i</v>
      </c>
      <c r="M3896" t="str">
        <f t="shared" si="2041"/>
        <v>0.0053435172378471-0.161002397509709i</v>
      </c>
      <c r="N3896" t="str">
        <f t="shared" si="2042"/>
        <v>-8.70129286910762i</v>
      </c>
      <c r="O3896" t="str">
        <f t="shared" si="2043"/>
        <v>-0.749503152110202-0.662000774151262i</v>
      </c>
      <c r="P3896" t="str">
        <f t="shared" si="2044"/>
        <v>1.7495031521102+0.662000774151262i</v>
      </c>
      <c r="Q3896" t="str">
        <f t="shared" si="2045"/>
        <v>-1.7495031521102+8.03929209495636i</v>
      </c>
      <c r="R3896" t="str">
        <f t="shared" si="2046"/>
        <v>0.0334055786423284-0.224888745910511i</v>
      </c>
      <c r="S3896" t="str">
        <f t="shared" si="2047"/>
        <v>0.898171548447805i</v>
      </c>
      <c r="T3896" t="str">
        <f t="shared" si="2048"/>
        <v>0.201988673142929+0.030003940295975i</v>
      </c>
      <c r="U3896" t="str">
        <f t="shared" si="2049"/>
        <v>0.0000499999999999999-0.000122907162675606i</v>
      </c>
      <c r="V3896" t="str">
        <f t="shared" si="2050"/>
        <v>3.33333333333333E-06-0.000135197878943166i</v>
      </c>
      <c r="W3896" t="str">
        <f t="shared" si="2051"/>
        <v>0.0000140099178066355-0.0000666291388284956i</v>
      </c>
      <c r="X3896" t="str">
        <f t="shared" si="2052"/>
        <v>0.0000140900007769034-0.0000665937830209901i</v>
      </c>
      <c r="Y3896" t="str">
        <f t="shared" si="2053"/>
        <v>0.009+1.23276095726863i</v>
      </c>
      <c r="Z3896" t="str">
        <f t="shared" si="2054"/>
        <v>-0.000755110715557206-0.000165545209641589i</v>
      </c>
      <c r="AA3896" t="str">
        <f t="shared" si="2055"/>
        <v>0.0830454576890851-11.356628078663i</v>
      </c>
      <c r="AB3896" t="str">
        <f t="shared" si="2056"/>
        <v>1.39531001545461+0.207263099195924i</v>
      </c>
      <c r="AC3896" t="str">
        <f t="shared" si="2057"/>
        <v>1.04082571900556-0.223540743814178i</v>
      </c>
      <c r="AD3896" t="str">
        <f t="shared" si="2058"/>
        <v>1.24058668837021+0.465577244520012i</v>
      </c>
      <c r="AE3896" t="str">
        <f t="shared" si="2059"/>
        <v>-0.00085970621941756-0.000556935549661473i</v>
      </c>
      <c r="AF3896" t="str">
        <f t="shared" si="2060"/>
        <v>-15.0867772774809-0.181477595807035i</v>
      </c>
      <c r="AG3896" t="str">
        <f t="shared" si="2061"/>
        <v>1.01951329396401-0.0508617875085556i</v>
      </c>
      <c r="AH3896" t="str">
        <f t="shared" si="2062"/>
        <v>0.0121737227467425+0.00900190058072079i</v>
      </c>
      <c r="AI3896">
        <f t="shared" si="2063"/>
        <v>-36.397214607233643</v>
      </c>
      <c r="AJ3896">
        <f t="shared" si="2064"/>
        <v>36.481199128616751</v>
      </c>
      <c r="AK3896"/>
      <c r="AL3896"/>
      <c r="AM3896"/>
      <c r="AN3896"/>
    </row>
    <row r="3897" spans="1:40" x14ac:dyDescent="0.25">
      <c r="A3897"/>
      <c r="B3897">
        <f t="shared" si="2065"/>
        <v>1963000</v>
      </c>
      <c r="C3897" s="186" t="str">
        <f t="shared" si="2033"/>
        <v>-1.98336268729107E-08+0.00124759171694795i</v>
      </c>
      <c r="D3897" s="158" t="str">
        <f t="shared" si="2034"/>
        <v>-5.95700610906377+0.00956486982993429i</v>
      </c>
      <c r="E3897" t="str">
        <f t="shared" si="2035"/>
        <v>2870</v>
      </c>
      <c r="F3897" t="str">
        <f t="shared" si="2036"/>
        <v>0.777000777000777</v>
      </c>
      <c r="G3897" t="str">
        <f t="shared" si="2031"/>
        <v>0.777000777000777</v>
      </c>
      <c r="H3897" t="str">
        <f t="shared" si="2037"/>
        <v>9.1297755506914+0.190950115229476i</v>
      </c>
      <c r="I3897" t="str">
        <f t="shared" si="2038"/>
        <v>7708.68297374595i</v>
      </c>
      <c r="J3897" t="str">
        <f t="shared" si="2032"/>
        <v>-50827.7357427596+1667.20928577626i</v>
      </c>
      <c r="K3897" t="str">
        <f t="shared" si="2039"/>
        <v>0.00496937494022634-0.151499921709537i</v>
      </c>
      <c r="L3897" t="str">
        <f t="shared" si="2040"/>
        <v>0.000368705270269564-0.00942063493875939i</v>
      </c>
      <c r="M3897" t="str">
        <f t="shared" si="2041"/>
        <v>0.0053380802104959-0.160920556648296i</v>
      </c>
      <c r="N3897" t="str">
        <f t="shared" si="2042"/>
        <v>-8.70572777882684i</v>
      </c>
      <c r="O3897" t="str">
        <f t="shared" si="2043"/>
        <v>-0.752431685392601-0.65867029598825i</v>
      </c>
      <c r="P3897" t="str">
        <f t="shared" si="2044"/>
        <v>1.7524316853926+0.65867029598825i</v>
      </c>
      <c r="Q3897" t="str">
        <f t="shared" si="2045"/>
        <v>-1.7524316853926+8.04705748283859i</v>
      </c>
      <c r="R3897" t="str">
        <f t="shared" si="2046"/>
        <v>0.0328684569455508-0.224930841447831i</v>
      </c>
      <c r="S3897" t="str">
        <f t="shared" si="2047"/>
        <v>0.898629332111642i</v>
      </c>
      <c r="T3897" t="str">
        <f t="shared" si="2048"/>
        <v>0.202129451821574+0.0295365595125206i</v>
      </c>
      <c r="U3897" t="str">
        <f t="shared" si="2049"/>
        <v>0.0000499999999999999-0.00012284455077409i</v>
      </c>
      <c r="V3897" t="str">
        <f t="shared" si="2050"/>
        <v>3.33333333333333E-06-0.000135129005851499i</v>
      </c>
      <c r="W3897" t="str">
        <f t="shared" si="2051"/>
        <v>0.0000140094633476015-0.000066597394542975i</v>
      </c>
      <c r="X3897" t="str">
        <f t="shared" si="2052"/>
        <v>0.0000140894667395607-0.0000665620568229719i</v>
      </c>
      <c r="Y3897" t="str">
        <f t="shared" si="2053"/>
        <v>0.009+1.23338927579935i</v>
      </c>
      <c r="Z3897" t="str">
        <f t="shared" si="2054"/>
        <v>-0.000754366565830665-0.000165449366816383i</v>
      </c>
      <c r="AA3897" t="str">
        <f t="shared" si="2055"/>
        <v>0.082960859253698-11.3508427497549i</v>
      </c>
      <c r="AB3897" t="str">
        <f t="shared" si="2056"/>
        <v>1.39628249523389+0.204034496928095i</v>
      </c>
      <c r="AC3897" t="str">
        <f t="shared" si="2057"/>
        <v>1.04028681277719-0.223601403860999i</v>
      </c>
      <c r="AD3897" t="str">
        <f t="shared" si="2058"/>
        <v>1.24264178022191+0.463228926449207i</v>
      </c>
      <c r="AE3897" t="str">
        <f t="shared" si="2059"/>
        <v>-0.000860766479731651-0.000555038710156211i</v>
      </c>
      <c r="AF3897" t="str">
        <f t="shared" si="2060"/>
        <v>-15.0867816597552-0.181385245399542i</v>
      </c>
      <c r="AG3897" t="str">
        <f t="shared" si="2061"/>
        <v>1.01940728817856-0.0509210976899341i</v>
      </c>
      <c r="AH3897" t="str">
        <f t="shared" si="2062"/>
        <v>0.0121918172930917+0.00897648957145109i</v>
      </c>
      <c r="AI3897">
        <f t="shared" si="2063"/>
        <v>-36.397517094690869</v>
      </c>
      <c r="AJ3897">
        <f t="shared" si="2064"/>
        <v>36.363163033019987</v>
      </c>
      <c r="AK3897"/>
      <c r="AL3897"/>
      <c r="AM3897"/>
      <c r="AN3897"/>
    </row>
    <row r="3898" spans="1:40" x14ac:dyDescent="0.25">
      <c r="A3898"/>
      <c r="B3898">
        <f t="shared" si="2065"/>
        <v>1964000</v>
      </c>
      <c r="C3898" s="186" t="str">
        <f t="shared" si="2033"/>
        <v>-1.98134348387215E-08+0.00124695648694983i</v>
      </c>
      <c r="D3898" s="158" t="str">
        <f t="shared" si="2034"/>
        <v>-5.95700610890896+0.00955999973328203i</v>
      </c>
      <c r="E3898" t="str">
        <f t="shared" si="2035"/>
        <v>2870</v>
      </c>
      <c r="F3898" t="str">
        <f t="shared" si="2036"/>
        <v>0.777000777000777</v>
      </c>
      <c r="G3898" t="str">
        <f t="shared" si="2031"/>
        <v>0.777000777000777</v>
      </c>
      <c r="H3898" t="str">
        <f t="shared" si="2037"/>
        <v>9.12977992643274+0.19085298861797i</v>
      </c>
      <c r="I3898" t="str">
        <f t="shared" si="2038"/>
        <v>7712.60996456294i</v>
      </c>
      <c r="J3898" t="str">
        <f t="shared" si="2032"/>
        <v>-50879.5357248692+1668.05860278379i</v>
      </c>
      <c r="K3898" t="str">
        <f t="shared" si="2039"/>
        <v>0.00496432099846872-0.151422945914357i</v>
      </c>
      <c r="L3898" t="str">
        <f t="shared" si="2040"/>
        <v>0.000368330475761501-0.00941585294271552i</v>
      </c>
      <c r="M3898" t="str">
        <f t="shared" si="2041"/>
        <v>0.00533265147423022-0.160838798857073i</v>
      </c>
      <c r="N3898" t="str">
        <f t="shared" si="2042"/>
        <v>-8.71016268854605i</v>
      </c>
      <c r="O3898" t="str">
        <f t="shared" si="2043"/>
        <v>-0.755345419553666-0.655326862839679i</v>
      </c>
      <c r="P3898" t="str">
        <f t="shared" si="2044"/>
        <v>1.75534541955367+0.655326862839679i</v>
      </c>
      <c r="Q3898" t="str">
        <f t="shared" si="2045"/>
        <v>-1.75534541955367+8.05483582570637i</v>
      </c>
      <c r="R3898" t="str">
        <f t="shared" si="2046"/>
        <v>0.032331672259779-0.224970280161169i</v>
      </c>
      <c r="S3898" t="str">
        <f t="shared" si="2047"/>
        <v>0.899087115775479i</v>
      </c>
      <c r="T3898" t="str">
        <f t="shared" si="2048"/>
        <v>0.202267880325307+0.0290689899602428i</v>
      </c>
      <c r="U3898" t="str">
        <f t="shared" si="2049"/>
        <v>0.0000499999999999999-0.000122782002632148i</v>
      </c>
      <c r="V3898" t="str">
        <f t="shared" si="2050"/>
        <v>3.33333333333333E-06-0.000135060202895363i</v>
      </c>
      <c r="W3898" t="str">
        <f t="shared" si="2051"/>
        <v>0.0000140090086949719-0.0000665656835195563i</v>
      </c>
      <c r="X3898" t="str">
        <f t="shared" si="2052"/>
        <v>0.0000140889326303296-0.0000665303638685554i</v>
      </c>
      <c r="Y3898" t="str">
        <f t="shared" si="2053"/>
        <v>0.009+1.23401759433007i</v>
      </c>
      <c r="Z3898" t="str">
        <f t="shared" si="2054"/>
        <v>-0.000753623550396662-0.000165353629076496i</v>
      </c>
      <c r="AA3898" t="str">
        <f t="shared" si="2055"/>
        <v>0.0828763900196861-11.3450633121975i</v>
      </c>
      <c r="AB3898" t="str">
        <f t="shared" si="2056"/>
        <v>1.39723874032763+0.200804590671158i</v>
      </c>
      <c r="AC3898" t="str">
        <f t="shared" si="2057"/>
        <v>1.039748156397-0.223659379814391i</v>
      </c>
      <c r="AD3898" t="str">
        <f t="shared" si="2058"/>
        <v>1.24468649023652+0.460871602601663i</v>
      </c>
      <c r="AE3898" t="str">
        <f t="shared" si="2059"/>
        <v>-0.000861818259874325-0.000553137121652762i</v>
      </c>
      <c r="AF3898" t="str">
        <f t="shared" si="2060"/>
        <v>-15.0867860353417-0.181292988884688i</v>
      </c>
      <c r="AG3898" t="str">
        <f t="shared" si="2061"/>
        <v>1.01930101693264-0.0509799230124001i</v>
      </c>
      <c r="AH3898" t="str">
        <f t="shared" si="2062"/>
        <v>0.0122098051329133+0.00895099463739991i</v>
      </c>
      <c r="AI3898">
        <f t="shared" si="2063"/>
        <v>-36.397860567493993</v>
      </c>
      <c r="AJ3898">
        <f t="shared" si="2064"/>
        <v>36.245101824263891</v>
      </c>
      <c r="AK3898"/>
      <c r="AL3898"/>
      <c r="AM3898"/>
      <c r="AN3898"/>
    </row>
    <row r="3899" spans="1:40" x14ac:dyDescent="0.25">
      <c r="A3899"/>
      <c r="B3899">
        <f t="shared" si="2065"/>
        <v>1965000</v>
      </c>
      <c r="C3899" s="186" t="str">
        <f t="shared" si="2033"/>
        <v>-1.97932736242205E-08+0.00124632190349623i</v>
      </c>
      <c r="D3899" s="158" t="str">
        <f t="shared" si="2034"/>
        <v>-5.95700610875439+0.0095551345934711i</v>
      </c>
      <c r="E3899" t="str">
        <f t="shared" si="2035"/>
        <v>2870</v>
      </c>
      <c r="F3899" t="str">
        <f t="shared" si="2036"/>
        <v>0.777000777000777</v>
      </c>
      <c r="G3899" t="str">
        <f t="shared" si="2031"/>
        <v>0.777000777000777</v>
      </c>
      <c r="H3899" t="str">
        <f t="shared" si="2037"/>
        <v>9.12978429549975+0.190755960712904i</v>
      </c>
      <c r="I3899" t="str">
        <f t="shared" si="2038"/>
        <v>7716.53695537993i</v>
      </c>
      <c r="J3899" t="str">
        <f t="shared" si="2032"/>
        <v>-50931.3620884314+1668.90791979132i</v>
      </c>
      <c r="K3899" t="str">
        <f t="shared" si="2039"/>
        <v>0.00495927476005818-0.151346048218241i</v>
      </c>
      <c r="L3899" t="str">
        <f t="shared" si="2040"/>
        <v>0.000367956252148681-0.00941107579152226i</v>
      </c>
      <c r="M3899" t="str">
        <f t="shared" si="2041"/>
        <v>0.00532723101220686-0.160757124009763i</v>
      </c>
      <c r="N3899" t="str">
        <f t="shared" si="2042"/>
        <v>-8.71459759826528i</v>
      </c>
      <c r="O3899" t="str">
        <f t="shared" si="2043"/>
        <v>-0.758244297284952-0.65197054046548i</v>
      </c>
      <c r="P3899" t="str">
        <f t="shared" si="2044"/>
        <v>1.75824429728495+0.65197054046548i</v>
      </c>
      <c r="Q3899" t="str">
        <f t="shared" si="2045"/>
        <v>-1.75824429728495+8.0626270577998i</v>
      </c>
      <c r="R3899" t="str">
        <f t="shared" si="2046"/>
        <v>0.0317952375332261-0.225007070196005i</v>
      </c>
      <c r="S3899" t="str">
        <f t="shared" si="2047"/>
        <v>0.899544899439316i</v>
      </c>
      <c r="T3899" t="str">
        <f t="shared" si="2048"/>
        <v>0.2024039623326+0.028601243749475i</v>
      </c>
      <c r="U3899" t="str">
        <f t="shared" si="2049"/>
        <v>0.0000499999999999999-0.000122719518152437i</v>
      </c>
      <c r="V3899" t="str">
        <f t="shared" si="2050"/>
        <v>3.33333333333333E-06-0.000134991469967681i</v>
      </c>
      <c r="W3899" t="str">
        <f t="shared" si="2051"/>
        <v>0.0000140085538488-0.0000665340057072008i</v>
      </c>
      <c r="X3899" t="str">
        <f t="shared" si="2052"/>
        <v>0.0000140883984490157-0.000066498704106731i</v>
      </c>
      <c r="Y3899" t="str">
        <f t="shared" si="2053"/>
        <v>0.009+1.23464591286079i</v>
      </c>
      <c r="Z3899" t="str">
        <f t="shared" si="2054"/>
        <v>-0.000752881666946046-0.000165257996242395i</v>
      </c>
      <c r="AA3899" t="str">
        <f t="shared" si="2055"/>
        <v>0.0827920497240841-11.3392897569961i</v>
      </c>
      <c r="AB3899" t="str">
        <f t="shared" si="2056"/>
        <v>1.39817877614619+0.197573464081632i</v>
      </c>
      <c r="AC3899" t="str">
        <f t="shared" si="2057"/>
        <v>1.0392097632033-0.223714679419707i</v>
      </c>
      <c r="AD3899" t="str">
        <f t="shared" si="2058"/>
        <v>1.24672077925487+0.458505318569941i</v>
      </c>
      <c r="AE3899" t="str">
        <f t="shared" si="2059"/>
        <v>-0.00086286154828833-0.000551230826401982i</v>
      </c>
      <c r="AF3899" t="str">
        <f t="shared" si="2060"/>
        <v>-15.0867904042541-0.181200826119433i</v>
      </c>
      <c r="AG3899" t="str">
        <f t="shared" si="2061"/>
        <v>1.01919448249671-0.0510382625921966i</v>
      </c>
      <c r="AH3899" t="str">
        <f t="shared" si="2062"/>
        <v>0.0122276860015087+0.00892541627033024i</v>
      </c>
      <c r="AI3899">
        <f t="shared" si="2063"/>
        <v>-36.398244966644285</v>
      </c>
      <c r="AJ3899">
        <f t="shared" si="2064"/>
        <v>36.127015421513484</v>
      </c>
      <c r="AK3899"/>
      <c r="AL3899"/>
      <c r="AM3899"/>
      <c r="AN3899"/>
    </row>
    <row r="3900" spans="1:40" x14ac:dyDescent="0.25">
      <c r="A3900"/>
      <c r="B3900">
        <f t="shared" si="2065"/>
        <v>1966000</v>
      </c>
      <c r="C3900" s="186" t="str">
        <f t="shared" si="2033"/>
        <v>-1.97731431667181E-08+0.00124568796560056i</v>
      </c>
      <c r="D3900" s="158" t="str">
        <f t="shared" si="2034"/>
        <v>-5.95700610860006+0.00955027440293763i</v>
      </c>
      <c r="E3900" t="str">
        <f t="shared" si="2035"/>
        <v>2870</v>
      </c>
      <c r="F3900" t="str">
        <f t="shared" si="2036"/>
        <v>0.777000777000777</v>
      </c>
      <c r="G3900" t="str">
        <f t="shared" si="2031"/>
        <v>0.777000777000777</v>
      </c>
      <c r="H3900" t="str">
        <f t="shared" si="2037"/>
        <v>9.12978865790604+0.190659031363962i</v>
      </c>
      <c r="I3900" t="str">
        <f t="shared" si="2038"/>
        <v>7720.46394619692i</v>
      </c>
      <c r="J3900" t="str">
        <f t="shared" si="2032"/>
        <v>-50983.2148334462+1669.75723679884i</v>
      </c>
      <c r="K3900" t="str">
        <f t="shared" si="2039"/>
        <v>0.0049542362093525-0.151269228502518i</v>
      </c>
      <c r="L3900" t="str">
        <f t="shared" si="2040"/>
        <v>0.000367582598272813-0.00940630347783186i</v>
      </c>
      <c r="M3900" t="str">
        <f t="shared" si="2041"/>
        <v>0.00532181880762531-0.16067553198035i</v>
      </c>
      <c r="N3900" t="str">
        <f t="shared" si="2042"/>
        <v>-8.71903250798449i</v>
      </c>
      <c r="O3900" t="str">
        <f t="shared" si="2043"/>
        <v>-0.761128261570169-0.648601394879145i</v>
      </c>
      <c r="P3900" t="str">
        <f t="shared" si="2044"/>
        <v>1.76112826157017+0.648601394879145i</v>
      </c>
      <c r="Q3900" t="str">
        <f t="shared" si="2045"/>
        <v>-1.76112826157017+8.07043111310534i</v>
      </c>
      <c r="R3900" t="str">
        <f t="shared" si="2046"/>
        <v>0.0312591656170755-0.225041219746274i</v>
      </c>
      <c r="S3900" t="str">
        <f t="shared" si="2047"/>
        <v>0.900002683103153i</v>
      </c>
      <c r="T3900" t="str">
        <f t="shared" si="2048"/>
        <v>0.202537701580453+0.0281333329269338i</v>
      </c>
      <c r="U3900" t="str">
        <f t="shared" si="2049"/>
        <v>0.00005-0.000122657097237812i</v>
      </c>
      <c r="V3900" t="str">
        <f t="shared" si="2050"/>
        <v>3.33333333333333E-06-0.000134922806961593i</v>
      </c>
      <c r="W3900" t="str">
        <f t="shared" si="2051"/>
        <v>0.000014008098809139-0.0000665023610549726i</v>
      </c>
      <c r="X3900" t="str">
        <f t="shared" si="2052"/>
        <v>0.0000140878641954252-0.0000664670774865911i</v>
      </c>
      <c r="Y3900" t="str">
        <f t="shared" si="2053"/>
        <v>0.009+1.23527423139151i</v>
      </c>
      <c r="Z3900" t="str">
        <f t="shared" si="2054"/>
        <v>-0.00075214091317552-0.000165162468134964i</v>
      </c>
      <c r="AA3900" t="str">
        <f t="shared" si="2055"/>
        <v>0.0827078381045962-11.3335220751748i</v>
      </c>
      <c r="AB3900" t="str">
        <f t="shared" si="2056"/>
        <v>1.39910262850427+0.194341200376581i</v>
      </c>
      <c r="AC3900" t="str">
        <f t="shared" si="2057"/>
        <v>1.03867164643838-0.223767310474769i</v>
      </c>
      <c r="AD3900" t="str">
        <f t="shared" si="2058"/>
        <v>1.24874460831519+0.456130120114188i</v>
      </c>
      <c r="AE3900" t="str">
        <f t="shared" si="2059"/>
        <v>-0.000863896333592437-0.000549319866649109i</v>
      </c>
      <c r="AF3900" t="str">
        <f t="shared" si="2060"/>
        <v>-15.0867947665061-0.181108756961024i</v>
      </c>
      <c r="AG3900" t="str">
        <f t="shared" si="2061"/>
        <v>1.01908768714356-0.0510961155554494i</v>
      </c>
      <c r="AH3900" t="str">
        <f t="shared" si="2062"/>
        <v>0.0122454596357814+0.00889975496261839i</v>
      </c>
      <c r="AI3900">
        <f t="shared" si="2063"/>
        <v>-36.398670233859256</v>
      </c>
      <c r="AJ3900">
        <f t="shared" si="2064"/>
        <v>36.008903744405792</v>
      </c>
      <c r="AK3900"/>
      <c r="AL3900"/>
      <c r="AM3900"/>
      <c r="AN3900"/>
    </row>
    <row r="3901" spans="1:40" x14ac:dyDescent="0.25">
      <c r="A3901"/>
      <c r="B3901">
        <f t="shared" si="2065"/>
        <v>1967000</v>
      </c>
      <c r="C3901" s="186" t="str">
        <f t="shared" si="2033"/>
        <v>-1.97530434036848E-08+0.00124505467227826i</v>
      </c>
      <c r="D3901" s="158" t="str">
        <f t="shared" si="2034"/>
        <v>-5.95700610844596+0.00954541915413333i</v>
      </c>
      <c r="E3901" t="str">
        <f t="shared" si="2035"/>
        <v>2870</v>
      </c>
      <c r="F3901" t="str">
        <f t="shared" si="2036"/>
        <v>0.777000777000777</v>
      </c>
      <c r="G3901" t="str">
        <f t="shared" si="2031"/>
        <v>0.777000777000777</v>
      </c>
      <c r="H3901" t="str">
        <f t="shared" si="2037"/>
        <v>9.1297930136651+0.190562200421135i</v>
      </c>
      <c r="I3901" t="str">
        <f t="shared" si="2038"/>
        <v>7724.39093701391i</v>
      </c>
      <c r="J3901" t="str">
        <f t="shared" si="2032"/>
        <v>-51035.0939599135+1670.60655380637i</v>
      </c>
      <c r="K3901" t="str">
        <f t="shared" si="2039"/>
        <v>0.00494920533074927-0.151192486648756i</v>
      </c>
      <c r="L3901" t="str">
        <f t="shared" si="2040"/>
        <v>0.000367209512978543-0.00940153599431147i</v>
      </c>
      <c r="M3901" t="str">
        <f t="shared" si="2041"/>
        <v>0.00531641484372781-0.160594022643067i</v>
      </c>
      <c r="N3901" t="str">
        <f t="shared" si="2042"/>
        <v>-8.72346741770371i</v>
      </c>
      <c r="O3901" t="str">
        <f t="shared" si="2043"/>
        <v>-0.763997255686395-0.645219492346331i</v>
      </c>
      <c r="P3901" t="str">
        <f t="shared" si="2044"/>
        <v>1.76399725568639+0.645219492346331i</v>
      </c>
      <c r="Q3901" t="str">
        <f t="shared" si="2045"/>
        <v>-1.76399725568639+8.07824792535738i</v>
      </c>
      <c r="R3901" t="str">
        <f t="shared" si="2046"/>
        <v>0.0307234692655655-0.225072737053385i</v>
      </c>
      <c r="S3901" t="str">
        <f t="shared" si="2047"/>
        <v>0.90046046676699i</v>
      </c>
      <c r="T3901" t="str">
        <f t="shared" si="2048"/>
        <v>0.202669101863615+0.0276652694755724i</v>
      </c>
      <c r="U3901" t="str">
        <f t="shared" si="2049"/>
        <v>0.00005-0.000122594739791326i</v>
      </c>
      <c r="V3901" t="str">
        <f t="shared" si="2050"/>
        <v>3.33333333333333E-06-0.000134854213770459i</v>
      </c>
      <c r="W3901" t="str">
        <f t="shared" si="2051"/>
        <v>0.0000140076435760424-0.0000664707495120399i</v>
      </c>
      <c r="X3901" t="str">
        <f t="shared" si="2052"/>
        <v>0.0000140873298693652-0.0000664354839573322i</v>
      </c>
      <c r="Y3901" t="str">
        <f t="shared" si="2053"/>
        <v>0.009+1.23590254992222i</v>
      </c>
      <c r="Z3901" t="str">
        <f t="shared" si="2054"/>
        <v>-0.000751401286787655-0.0001650670445755i</v>
      </c>
      <c r="AA3901" t="str">
        <f t="shared" si="2055"/>
        <v>0.0826237548995951-11.3277602577758i</v>
      </c>
      <c r="AB3901" t="str">
        <f t="shared" si="2056"/>
        <v>1.40001032361547+0.1911078823326i</v>
      </c>
      <c r="AC3901" t="str">
        <f t="shared" si="2057"/>
        <v>1.03813381924843-0.223817280828844i</v>
      </c>
      <c r="AD3901" t="str">
        <f t="shared" si="2058"/>
        <v>1.25075793865393+0.453746053161272i</v>
      </c>
      <c r="AE3901" t="str">
        <f t="shared" si="2059"/>
        <v>-0.000864922604581307-0.000547404284633147i</v>
      </c>
      <c r="AF3901" t="str">
        <f t="shared" si="2060"/>
        <v>-15.0867991221111-0.181016781267002i</v>
      </c>
      <c r="AG3901" t="str">
        <f t="shared" si="2061"/>
        <v>1.01898063314826-0.0511534810381726i</v>
      </c>
      <c r="AH3901" t="str">
        <f t="shared" si="2062"/>
        <v>0.0122631257742407+0.00887401120725254i</v>
      </c>
      <c r="AI3901">
        <f t="shared" si="2063"/>
        <v>-36.399136311568078</v>
      </c>
      <c r="AJ3901">
        <f t="shared" si="2064"/>
        <v>35.890766713047398</v>
      </c>
      <c r="AK3901"/>
      <c r="AL3901"/>
      <c r="AM3901"/>
      <c r="AN3901"/>
    </row>
    <row r="3902" spans="1:40" x14ac:dyDescent="0.25">
      <c r="A3902"/>
      <c r="B3902">
        <f t="shared" si="2065"/>
        <v>1968000</v>
      </c>
      <c r="C3902" s="186" t="str">
        <f t="shared" si="2033"/>
        <v>-1.9732974272749E-08+0.00124442202254673i</v>
      </c>
      <c r="D3902" s="158" t="str">
        <f t="shared" si="2034"/>
        <v>-5.95700610829209+0.00954056883952493i</v>
      </c>
      <c r="E3902" t="str">
        <f t="shared" si="2035"/>
        <v>2870</v>
      </c>
      <c r="F3902" t="str">
        <f t="shared" si="2036"/>
        <v>0.777000777000777</v>
      </c>
      <c r="G3902" t="str">
        <f t="shared" si="2031"/>
        <v>0.777000777000777</v>
      </c>
      <c r="H3902" t="str">
        <f t="shared" si="2037"/>
        <v>9.12979736279041+0.190465467734714i</v>
      </c>
      <c r="I3902" t="str">
        <f t="shared" si="2038"/>
        <v>7728.31792783089i</v>
      </c>
      <c r="J3902" t="str">
        <f t="shared" si="2032"/>
        <v>-51086.9994678334+1671.4558708139i</v>
      </c>
      <c r="K3902" t="str">
        <f t="shared" si="2039"/>
        <v>0.00494418210868546-0.151115822538762i</v>
      </c>
      <c r="L3902" t="str">
        <f t="shared" si="2040"/>
        <v>0.000366836995113443-0.009396773333643i</v>
      </c>
      <c r="M3902" t="str">
        <f t="shared" si="2041"/>
        <v>0.0053110191037989-0.160512595872405i</v>
      </c>
      <c r="N3902" t="str">
        <f t="shared" si="2042"/>
        <v>-8.72790232742293i</v>
      </c>
      <c r="O3902" t="str">
        <f t="shared" si="2043"/>
        <v>-0.766851223205126-0.641824899383626i</v>
      </c>
      <c r="P3902" t="str">
        <f t="shared" si="2044"/>
        <v>1.76685122320513+0.641824899383626i</v>
      </c>
      <c r="Q3902" t="str">
        <f t="shared" si="2045"/>
        <v>-1.76685122320513+8.0860774280393i</v>
      </c>
      <c r="R3902" t="str">
        <f t="shared" si="2046"/>
        <v>0.0301881611361005-0.225101630405253i</v>
      </c>
      <c r="S3902" t="str">
        <f t="shared" si="2047"/>
        <v>0.900918250430825i</v>
      </c>
      <c r="T3902" t="str">
        <f t="shared" si="2048"/>
        <v>0.202798167033827+0.0271970653144595i</v>
      </c>
      <c r="U3902" t="str">
        <f t="shared" si="2049"/>
        <v>0.00005-0.000122532445716229i</v>
      </c>
      <c r="V3902" t="str">
        <f t="shared" si="2050"/>
        <v>3.33333333333333E-06-0.000134785690287852i</v>
      </c>
      <c r="W3902" t="str">
        <f t="shared" si="2051"/>
        <v>0.0000140071881495633-0.0000664391710276738i</v>
      </c>
      <c r="X3902" t="str">
        <f t="shared" si="2052"/>
        <v>0.000014086795470643-0.0000664039234682541i</v>
      </c>
      <c r="Y3902" t="str">
        <f t="shared" si="2053"/>
        <v>0.009+1.23653086845294i</v>
      </c>
      <c r="Z3902" t="str">
        <f t="shared" si="2054"/>
        <v>-0.000750662785490841-0.000164971725385711i</v>
      </c>
      <c r="AA3902" t="str">
        <f t="shared" si="2055"/>
        <v>0.0825397998481138-11.3220042958593i</v>
      </c>
      <c r="AB3902" t="str">
        <f t="shared" si="2056"/>
        <v>1.40090188808709+0.187873592284979i</v>
      </c>
      <c r="AC3902" t="str">
        <f t="shared" si="2057"/>
        <v>1.03759629468371-0.223864598381687i</v>
      </c>
      <c r="AD3902" t="str">
        <f t="shared" si="2058"/>
        <v>1.25276073170639+0.45135316380398i</v>
      </c>
      <c r="AE3902" t="str">
        <f t="shared" si="2059"/>
        <v>-0.000865940350225216-0.000545484122586266i</v>
      </c>
      <c r="AF3902" t="str">
        <f t="shared" si="2060"/>
        <v>-15.0868034710825-0.180924898895189i</v>
      </c>
      <c r="AG3902" t="str">
        <f t="shared" si="2061"/>
        <v>1.01887332278812-0.0512103581862699i</v>
      </c>
      <c r="AH3902" t="str">
        <f t="shared" si="2062"/>
        <v>0.0122806841570037+0.0088481854978315i</v>
      </c>
      <c r="AI3902">
        <f t="shared" si="2063"/>
        <v>-36.399643142907841</v>
      </c>
      <c r="AJ3902">
        <f t="shared" si="2064"/>
        <v>35.772604248016705</v>
      </c>
      <c r="AK3902"/>
      <c r="AL3902"/>
      <c r="AM3902"/>
      <c r="AN3902"/>
    </row>
    <row r="3903" spans="1:40" x14ac:dyDescent="0.25">
      <c r="A3903"/>
      <c r="B3903">
        <f t="shared" si="2065"/>
        <v>1969000</v>
      </c>
      <c r="C3903" s="186" t="str">
        <f t="shared" si="2033"/>
        <v>-1.97129357116977E-08+0.00124379001542539i</v>
      </c>
      <c r="D3903" s="158" t="str">
        <f t="shared" si="2034"/>
        <v>-5.95700610813847+0.00953572345159466i</v>
      </c>
      <c r="E3903" t="str">
        <f t="shared" si="2035"/>
        <v>2870</v>
      </c>
      <c r="F3903" t="str">
        <f t="shared" si="2036"/>
        <v>0.777000777000777</v>
      </c>
      <c r="G3903" t="str">
        <f t="shared" si="2031"/>
        <v>0.777000777000777</v>
      </c>
      <c r="H3903" t="str">
        <f t="shared" si="2037"/>
        <v>9.1298017052955+0.190368833155299i</v>
      </c>
      <c r="I3903" t="str">
        <f t="shared" si="2038"/>
        <v>7732.24491864788i</v>
      </c>
      <c r="J3903" t="str">
        <f t="shared" si="2032"/>
        <v>-51138.9313572058+1672.30518782143i</v>
      </c>
      <c r="K3903" t="str">
        <f t="shared" si="2039"/>
        <v>0.00493916652763759-0.151039236054584i</v>
      </c>
      <c r="L3903" t="str">
        <f t="shared" si="2040"/>
        <v>0.000366465043528001-0.00939201548852311i</v>
      </c>
      <c r="M3903" t="str">
        <f t="shared" si="2041"/>
        <v>0.00530563157116559-0.160431251543107i</v>
      </c>
      <c r="N3903" t="str">
        <f t="shared" si="2042"/>
        <v>-8.73233723714215i</v>
      </c>
      <c r="O3903" t="str">
        <f t="shared" si="2043"/>
        <v>-0.769690107993409-0.638417682757217i</v>
      </c>
      <c r="P3903" t="str">
        <f t="shared" si="2044"/>
        <v>1.76969010799341+0.638417682757217i</v>
      </c>
      <c r="Q3903" t="str">
        <f t="shared" si="2045"/>
        <v>-1.76969010799341+8.09391955438493i</v>
      </c>
      <c r="R3903" t="str">
        <f t="shared" si="2046"/>
        <v>0.0296532537893657-0.225127908135323i</v>
      </c>
      <c r="S3903" t="str">
        <f t="shared" si="2047"/>
        <v>0.901376034094662i</v>
      </c>
      <c r="T3903" t="str">
        <f t="shared" si="2048"/>
        <v>0.202924900999045+0.026728732298661i</v>
      </c>
      <c r="U3903" t="str">
        <f t="shared" si="2049"/>
        <v>0.00005-0.000122470214915967i</v>
      </c>
      <c r="V3903" t="str">
        <f t="shared" si="2050"/>
        <v>3.33333333333333E-06-0.000134717236407563i</v>
      </c>
      <c r="W3903" t="str">
        <f t="shared" si="2051"/>
        <v>0.0000140067325297552-0.0000664076255512487i</v>
      </c>
      <c r="X3903" t="str">
        <f t="shared" si="2052"/>
        <v>0.000014086260999067-0.0000663723959687596i</v>
      </c>
      <c r="Y3903" t="str">
        <f t="shared" si="2053"/>
        <v>0.009+1.23715918698366i</v>
      </c>
      <c r="Z3903" t="str">
        <f t="shared" si="2054"/>
        <v>-0.000749925406999303-0.000164876510387723i</v>
      </c>
      <c r="AA3903" t="str">
        <f t="shared" si="2055"/>
        <v>0.0824559726898519-11.316254180504i</v>
      </c>
      <c r="AB3903" t="str">
        <f t="shared" si="2056"/>
        <v>1.40177734891475+0.184638412126885i</v>
      </c>
      <c r="AC3903" t="str">
        <f t="shared" si="2057"/>
        <v>1.0370590856986-0.223909271082542i</v>
      </c>
      <c r="AD3903" t="str">
        <f t="shared" si="2058"/>
        <v>1.2547529491074+0.448951498300172i</v>
      </c>
      <c r="AE3903" t="str">
        <f t="shared" si="2059"/>
        <v>-0.000866949559669869-0.000543559422733234i</v>
      </c>
      <c r="AF3903" t="str">
        <f t="shared" si="2060"/>
        <v>-15.086807813434-0.180833109703704i</v>
      </c>
      <c r="AG3903" t="str">
        <f t="shared" si="2061"/>
        <v>1.01876575834268-0.0512667461555394i</v>
      </c>
      <c r="AH3903" t="str">
        <f t="shared" si="2062"/>
        <v>0.012298134525798+0.00882227832856386i</v>
      </c>
      <c r="AI3903">
        <f t="shared" si="2063"/>
        <v>-36.400190671719393</v>
      </c>
      <c r="AJ3903">
        <f t="shared" si="2064"/>
        <v>35.654416270365878</v>
      </c>
      <c r="AK3903"/>
      <c r="AL3903"/>
      <c r="AM3903"/>
      <c r="AN3903"/>
    </row>
    <row r="3904" spans="1:40" x14ac:dyDescent="0.25">
      <c r="A3904"/>
      <c r="B3904">
        <f t="shared" si="2065"/>
        <v>1970000</v>
      </c>
      <c r="C3904" s="186" t="str">
        <f t="shared" si="2033"/>
        <v>-1.96929276584755E-08+0.00124315864993564i</v>
      </c>
      <c r="D3904" s="158" t="str">
        <f t="shared" si="2034"/>
        <v>-5.95700610798507+0.00953088298283991i</v>
      </c>
      <c r="E3904" t="str">
        <f t="shared" si="2035"/>
        <v>2870</v>
      </c>
      <c r="F3904" t="str">
        <f t="shared" si="2036"/>
        <v>0.777000777000777</v>
      </c>
      <c r="G3904" t="str">
        <f t="shared" si="2031"/>
        <v>0.777000777000777</v>
      </c>
      <c r="H3904" t="str">
        <f t="shared" si="2037"/>
        <v>9.12980604119373+0.19027229653379i</v>
      </c>
      <c r="I3904" t="str">
        <f t="shared" si="2038"/>
        <v>7736.17190946487i</v>
      </c>
      <c r="J3904" t="str">
        <f t="shared" si="2032"/>
        <v>-51190.8896280308+1673.15450482895i</v>
      </c>
      <c r="K3904" t="str">
        <f t="shared" si="2039"/>
        <v>0.00493415857212137-0.150962727078507i</v>
      </c>
      <c r="L3904" t="str">
        <f t="shared" si="2040"/>
        <v>0.000366093657075617-0.00938726245166326i</v>
      </c>
      <c r="M3904" t="str">
        <f t="shared" si="2041"/>
        <v>0.00530025222919699-0.16034998953017i</v>
      </c>
      <c r="N3904" t="str">
        <f t="shared" si="2042"/>
        <v>-8.73677214686137i</v>
      </c>
      <c r="O3904" t="str">
        <f t="shared" si="2043"/>
        <v>-0.772513854214942-0.634997909481578i</v>
      </c>
      <c r="P3904" t="str">
        <f t="shared" si="2044"/>
        <v>1.77251385421494+0.634997909481578i</v>
      </c>
      <c r="Q3904" t="str">
        <f t="shared" si="2045"/>
        <v>-1.77251385421494+8.10177423737979i</v>
      </c>
      <c r="R3904" t="str">
        <f t="shared" si="2046"/>
        <v>0.0291187596894441-0.22515157862162i</v>
      </c>
      <c r="S3904" t="str">
        <f t="shared" si="2047"/>
        <v>0.901833817758499i</v>
      </c>
      <c r="T3904" t="str">
        <f t="shared" si="2048"/>
        <v>0.203049307722688+0.0262602822191237i</v>
      </c>
      <c r="U3904" t="str">
        <f t="shared" si="2049"/>
        <v>0.00005-0.000122408047294182i</v>
      </c>
      <c r="V3904" t="str">
        <f t="shared" si="2050"/>
        <v>3.33333333333333E-06-0.0001346488520236i</v>
      </c>
      <c r="W3904" t="str">
        <f t="shared" si="2051"/>
        <v>0.0000140062767166714-0.0000663761130322416i</v>
      </c>
      <c r="X3904" t="str">
        <f t="shared" si="2052"/>
        <v>0.000014085726454446-0.0000663409014083541i</v>
      </c>
      <c r="Y3904" t="str">
        <f t="shared" si="2053"/>
        <v>0.009+1.23778750551438i</v>
      </c>
      <c r="Z3904" t="str">
        <f t="shared" si="2054"/>
        <v>-0.000749189149033065-0.000164781399404068i</v>
      </c>
      <c r="AA3904" t="str">
        <f t="shared" si="2055"/>
        <v>0.0823722731651684-11.3105099028065i</v>
      </c>
      <c r="AB3904" t="str">
        <f t="shared" si="2056"/>
        <v>1.4026367334772+0.181402423308559i</v>
      </c>
      <c r="AC3904" t="str">
        <f t="shared" si="2057"/>
        <v>1.03652220515164-0.223951306929178i</v>
      </c>
      <c r="AD3904" t="str">
        <f t="shared" si="2058"/>
        <v>1.25673455269206+0.446541103071968i</v>
      </c>
      <c r="AE3904" t="str">
        <f t="shared" si="2059"/>
        <v>-0.000867950222236177-0.000541630227290815i</v>
      </c>
      <c r="AF3904" t="str">
        <f t="shared" si="2060"/>
        <v>-15.0868121491788-0.18074141355095i</v>
      </c>
      <c r="AG3904" t="str">
        <f t="shared" si="2061"/>
        <v>1.01865794209364-0.0513226441116773i</v>
      </c>
      <c r="AH3904" t="str">
        <f t="shared" si="2062"/>
        <v>0.0123154766239638+0.00879629019426627i</v>
      </c>
      <c r="AI3904">
        <f t="shared" si="2063"/>
        <v>-36.400778842543765</v>
      </c>
      <c r="AJ3904">
        <f t="shared" si="2064"/>
        <v>35.536202701621669</v>
      </c>
      <c r="AK3904"/>
      <c r="AL3904"/>
      <c r="AM3904"/>
      <c r="AN3904"/>
    </row>
    <row r="3905" spans="1:40" x14ac:dyDescent="0.25">
      <c r="A3905"/>
      <c r="B3905">
        <f t="shared" si="2065"/>
        <v>1971000</v>
      </c>
      <c r="C3905" s="186" t="str">
        <f t="shared" si="2033"/>
        <v>-1.96729500511855E-08+0.00124252792510088i</v>
      </c>
      <c r="D3905" s="158" t="str">
        <f t="shared" si="2034"/>
        <v>-5.95700610783191+0.00952604742577342i</v>
      </c>
      <c r="E3905" t="str">
        <f t="shared" si="2035"/>
        <v>2870</v>
      </c>
      <c r="F3905" t="str">
        <f t="shared" si="2036"/>
        <v>0.777000777000777</v>
      </c>
      <c r="G3905" t="str">
        <f t="shared" si="2031"/>
        <v>0.777000777000777</v>
      </c>
      <c r="H3905" t="str">
        <f t="shared" si="2037"/>
        <v>9.12981037049853+0.190175857721386i</v>
      </c>
      <c r="I3905" t="str">
        <f t="shared" si="2038"/>
        <v>7740.09890028185i</v>
      </c>
      <c r="J3905" t="str">
        <f t="shared" si="2032"/>
        <v>-51242.8742803084+1674.00382183648i</v>
      </c>
      <c r="K3905" t="str">
        <f t="shared" si="2039"/>
        <v>0.00492915822669184-0.150886295493052i</v>
      </c>
      <c r="L3905" t="str">
        <f t="shared" si="2040"/>
        <v>0.000365722834612587-0.00938251421578948i</v>
      </c>
      <c r="M3905" t="str">
        <f t="shared" si="2041"/>
        <v>0.00529488106130443-0.160268809708841i</v>
      </c>
      <c r="N3905" t="str">
        <f t="shared" si="2042"/>
        <v>-8.74120705658059i</v>
      </c>
      <c r="O3905" t="str">
        <f t="shared" si="2043"/>
        <v>-0.775322406331182-0.631565646818148i</v>
      </c>
      <c r="P3905" t="str">
        <f t="shared" si="2044"/>
        <v>1.77532240633118+0.631565646818148i</v>
      </c>
      <c r="Q3905" t="str">
        <f t="shared" si="2045"/>
        <v>-1.77532240633118+8.10964140976244i</v>
      </c>
      <c r="R3905" t="str">
        <f t="shared" si="2046"/>
        <v>0.0285846912039479-0.225172650285791i</v>
      </c>
      <c r="S3905" t="str">
        <f t="shared" si="2047"/>
        <v>0.902291601422336i</v>
      </c>
      <c r="T3905" t="str">
        <f t="shared" si="2048"/>
        <v>0.203171391222878+0.0257917268025731i</v>
      </c>
      <c r="U3905" t="str">
        <f t="shared" si="2049"/>
        <v>0.00005-0.000122345942754712i</v>
      </c>
      <c r="V3905" t="str">
        <f t="shared" si="2050"/>
        <v>3.33333333333333E-06-0.000134580537030184i</v>
      </c>
      <c r="W3905" t="str">
        <f t="shared" si="2051"/>
        <v>0.0000140058207103654-0.0000663446334202314i</v>
      </c>
      <c r="X3905" t="str">
        <f t="shared" si="2052"/>
        <v>0.0000140851918365894-0.0000663094397366447i</v>
      </c>
      <c r="Y3905" t="str">
        <f t="shared" si="2053"/>
        <v>0.009+1.2384158240451i</v>
      </c>
      <c r="Z3905" t="str">
        <f t="shared" si="2054"/>
        <v>-0.000748454009317917-0.000164686392257687i</v>
      </c>
      <c r="AA3905" t="str">
        <f t="shared" si="2055"/>
        <v>0.0822887010150805-11.3047714538815i</v>
      </c>
      <c r="AB3905" t="str">
        <f t="shared" si="2056"/>
        <v>1.40348006953108+0.178165706836612i</v>
      </c>
      <c r="AC3905" t="str">
        <f t="shared" si="2057"/>
        <v>1.03598566580572-0.223990713966925i</v>
      </c>
      <c r="AD3905" t="str">
        <f t="shared" si="2058"/>
        <v>1.25870550449637+0.444122024704864i</v>
      </c>
      <c r="AE3905" t="str">
        <f t="shared" si="2059"/>
        <v>-0.000868942327420014-0.000539696578467145i</v>
      </c>
      <c r="AF3905" t="str">
        <f t="shared" si="2060"/>
        <v>-15.0868164783304-0.180649810295613i</v>
      </c>
      <c r="AG3905" t="str">
        <f t="shared" si="2061"/>
        <v>1.01854987632481-0.0513780512302795i</v>
      </c>
      <c r="AH3905" t="str">
        <f t="shared" si="2062"/>
        <v>0.0123327101964573+0.00877022159036228i</v>
      </c>
      <c r="AI3905">
        <f t="shared" si="2063"/>
        <v>-36.401407600617894</v>
      </c>
      <c r="AJ3905">
        <f t="shared" si="2064"/>
        <v>35.417963463785178</v>
      </c>
      <c r="AK3905"/>
      <c r="AL3905"/>
      <c r="AM3905"/>
      <c r="AN3905"/>
    </row>
    <row r="3906" spans="1:40" x14ac:dyDescent="0.25">
      <c r="A3906"/>
      <c r="B3906">
        <f t="shared" si="2065"/>
        <v>1972000</v>
      </c>
      <c r="C3906" s="186" t="str">
        <f t="shared" si="2033"/>
        <v>-1.96530028280864E-08+0.00124189783994648i</v>
      </c>
      <c r="D3906" s="158" t="str">
        <f t="shared" si="2034"/>
        <v>-5.95700610767898+0.00952121677292302i</v>
      </c>
      <c r="E3906" t="str">
        <f t="shared" si="2035"/>
        <v>2870</v>
      </c>
      <c r="F3906" t="str">
        <f t="shared" si="2036"/>
        <v>0.777000777000777</v>
      </c>
      <c r="G3906" t="str">
        <f t="shared" si="2031"/>
        <v>0.777000777000777</v>
      </c>
      <c r="H3906" t="str">
        <f t="shared" si="2037"/>
        <v>9.12981469322323+0.190079516569592i</v>
      </c>
      <c r="I3906" t="str">
        <f t="shared" si="2038"/>
        <v>7744.02589109884i</v>
      </c>
      <c r="J3906" t="str">
        <f t="shared" si="2032"/>
        <v>-51294.8853140386+1674.85313884401i</v>
      </c>
      <c r="K3906" t="str">
        <f t="shared" si="2039"/>
        <v>0.004924165475943-0.15080994118098i</v>
      </c>
      <c r="L3906" t="str">
        <f t="shared" si="2040"/>
        <v>0.000365352574998095-0.00937777077364249i</v>
      </c>
      <c r="M3906" t="str">
        <f t="shared" si="2041"/>
        <v>0.0052895180509411-0.160187711954623i</v>
      </c>
      <c r="N3906" t="str">
        <f t="shared" si="2042"/>
        <v>-8.74564196629981i</v>
      </c>
      <c r="O3906" t="str">
        <f t="shared" si="2043"/>
        <v>-0.778115709102423-0.628120962274014i</v>
      </c>
      <c r="P3906" t="str">
        <f t="shared" si="2044"/>
        <v>1.77811570910242+0.628120962274014i</v>
      </c>
      <c r="Q3906" t="str">
        <f t="shared" si="2045"/>
        <v>-1.77811570910242+8.1175210040258i</v>
      </c>
      <c r="R3906" t="str">
        <f t="shared" si="2046"/>
        <v>0.0280510606041579-0.225191131592155i</v>
      </c>
      <c r="S3906" t="str">
        <f t="shared" si="2047"/>
        <v>0.902749385086173i</v>
      </c>
      <c r="T3906" t="str">
        <f t="shared" si="2048"/>
        <v>0.203291155571677+0.0253230777114185i</v>
      </c>
      <c r="U3906" t="str">
        <f t="shared" si="2049"/>
        <v>0.0000500000000000001-0.000122283901201592i</v>
      </c>
      <c r="V3906" t="str">
        <f t="shared" si="2050"/>
        <v>3.33333333333333E-06-0.000134512291321751i</v>
      </c>
      <c r="W3906" t="str">
        <f t="shared" si="2051"/>
        <v>0.0000140053645108902-0.0000663131866649008i</v>
      </c>
      <c r="X3906" t="str">
        <f t="shared" si="2052"/>
        <v>0.0000140846571453071-0.0000662780109033425i</v>
      </c>
      <c r="Y3906" t="str">
        <f t="shared" si="2053"/>
        <v>0.009+1.23904414257581i</v>
      </c>
      <c r="Z3906" t="str">
        <f t="shared" si="2054"/>
        <v>-0.000747719985585444-0.000164591488771931i</v>
      </c>
      <c r="AA3906" t="str">
        <f t="shared" si="2055"/>
        <v>0.0822052559812623-11.2990388248618i</v>
      </c>
      <c r="AB3906" t="str">
        <f t="shared" si="2056"/>
        <v>1.40430738520563+0.174928343273364i</v>
      </c>
      <c r="AC3906" t="str">
        <f t="shared" si="2057"/>
        <v>1.03544948032809-0.224027500287704i</v>
      </c>
      <c r="AD3906" t="str">
        <f t="shared" si="2058"/>
        <v>1.26066576675793+0.441694309946933i</v>
      </c>
      <c r="AE3906" t="str">
        <f t="shared" si="2059"/>
        <v>-0.000869925864892044-0.000537758518461187i</v>
      </c>
      <c r="AF3906" t="str">
        <f t="shared" si="2060"/>
        <v>-15.0868208009022-0.180558299796669i</v>
      </c>
      <c r="AG3906" t="str">
        <f t="shared" si="2061"/>
        <v>1.01844156332212-0.0514329666968457i</v>
      </c>
      <c r="AH3906" t="str">
        <f t="shared" si="2062"/>
        <v>0.0123498349898522+0.00874407301288096i</v>
      </c>
      <c r="AI3906">
        <f t="shared" si="2063"/>
        <v>-36.402076891871289</v>
      </c>
      <c r="AJ3906">
        <f t="shared" si="2064"/>
        <v>35.299698479335397</v>
      </c>
      <c r="AK3906"/>
      <c r="AL3906"/>
      <c r="AM3906"/>
      <c r="AN3906"/>
    </row>
    <row r="3907" spans="1:40" x14ac:dyDescent="0.25">
      <c r="A3907"/>
      <c r="B3907">
        <f t="shared" si="2065"/>
        <v>1973000</v>
      </c>
      <c r="C3907" s="186" t="str">
        <f t="shared" si="2033"/>
        <v>-1.96330859275939E-08+0.00124126839349979i</v>
      </c>
      <c r="D3907" s="158" t="str">
        <f t="shared" si="2034"/>
        <v>-5.95700610752629+0.00951639101683173i</v>
      </c>
      <c r="E3907" t="str">
        <f t="shared" si="2035"/>
        <v>2870</v>
      </c>
      <c r="F3907" t="str">
        <f t="shared" si="2036"/>
        <v>0.777000777000777</v>
      </c>
      <c r="G3907" t="str">
        <f t="shared" si="2031"/>
        <v>0.777000777000777</v>
      </c>
      <c r="H3907" t="str">
        <f t="shared" si="2037"/>
        <v>9.12981900938119+0.18998327293021i</v>
      </c>
      <c r="I3907" t="str">
        <f t="shared" si="2038"/>
        <v>7747.95288191583i</v>
      </c>
      <c r="J3907" t="str">
        <f t="shared" si="2032"/>
        <v>-51346.9227292213+1675.70245585154i</v>
      </c>
      <c r="K3907" t="str">
        <f t="shared" si="2039"/>
        <v>0.00491918030450788-0.150733664025286i</v>
      </c>
      <c r="L3907" t="str">
        <f t="shared" si="2040"/>
        <v>0.000364982877094208-0.00937303211797757i</v>
      </c>
      <c r="M3907" t="str">
        <f t="shared" si="2041"/>
        <v>0.00528416318160209-0.160106696143264i</v>
      </c>
      <c r="N3907" t="str">
        <f t="shared" si="2042"/>
        <v>-8.75007687601903i</v>
      </c>
      <c r="O3907" t="str">
        <f t="shared" si="2043"/>
        <v>-0.78089370758889-0.624663923600584i</v>
      </c>
      <c r="P3907" t="str">
        <f t="shared" si="2044"/>
        <v>1.78089370758889+0.624663923600584i</v>
      </c>
      <c r="Q3907" t="str">
        <f t="shared" si="2045"/>
        <v>-1.78089370758889+8.12541295241845i</v>
      </c>
      <c r="R3907" t="str">
        <f t="shared" si="2046"/>
        <v>0.0275178800651681-0.225207031046771i</v>
      </c>
      <c r="S3907" t="str">
        <f t="shared" si="2047"/>
        <v>0.90320716875001i</v>
      </c>
      <c r="T3907" t="str">
        <f t="shared" si="2048"/>
        <v>0.20340860489435+0.0248543465436628i</v>
      </c>
      <c r="U3907" t="str">
        <f t="shared" si="2049"/>
        <v>0.0000500000000000001-0.000122221922539046i</v>
      </c>
      <c r="V3907" t="str">
        <f t="shared" si="2050"/>
        <v>3.33333333333333E-06-0.000134444114792951i</v>
      </c>
      <c r="W3907" t="str">
        <f t="shared" si="2051"/>
        <v>0.0000140049081182996-0.0000662817727160319i</v>
      </c>
      <c r="X3907" t="str">
        <f t="shared" si="2052"/>
        <v>0.00001408412238041-0.0000662466148582575i</v>
      </c>
      <c r="Y3907" t="str">
        <f t="shared" si="2053"/>
        <v>0.009+1.23967246110653i</v>
      </c>
      <c r="Z3907" t="str">
        <f t="shared" si="2054"/>
        <v>-0.00074698707557294-0.000164496688770558i</v>
      </c>
      <c r="AA3907" t="str">
        <f t="shared" si="2055"/>
        <v>0.0821219378060424-11.2933120068981i</v>
      </c>
      <c r="AB3907" t="str">
        <f t="shared" si="2056"/>
        <v>1.40511870899762+0.171690412736227i</v>
      </c>
      <c r="AC3907" t="str">
        <f t="shared" si="2057"/>
        <v>1.03491366129054-0.224061674029083i</v>
      </c>
      <c r="AD3907" t="str">
        <f t="shared" si="2058"/>
        <v>1.26261530191665+0.439258005707961i</v>
      </c>
      <c r="AE3907" t="str">
        <f t="shared" si="2059"/>
        <v>-0.000870900824497441-0.000535816089462116i</v>
      </c>
      <c r="AF3907" t="str">
        <f t="shared" si="2060"/>
        <v>-15.0868251169075-0.180466881913378i</v>
      </c>
      <c r="AG3907" t="str">
        <f t="shared" si="2061"/>
        <v>1.01833300537353-0.0514873897067829i</v>
      </c>
      <c r="AH3907" t="str">
        <f t="shared" si="2062"/>
        <v>0.0123668507523435+0.00871784495845561i</v>
      </c>
      <c r="AI3907">
        <f t="shared" si="2063"/>
        <v>-36.402786662921699</v>
      </c>
      <c r="AJ3907">
        <f t="shared" si="2064"/>
        <v>35.18140767122793</v>
      </c>
      <c r="AK3907"/>
      <c r="AL3907"/>
      <c r="AM3907"/>
      <c r="AN3907"/>
    </row>
    <row r="3908" spans="1:40" x14ac:dyDescent="0.25">
      <c r="A3908"/>
      <c r="B3908">
        <f t="shared" si="2065"/>
        <v>1974000</v>
      </c>
      <c r="C3908" s="186" t="str">
        <f t="shared" si="2033"/>
        <v>-1.96131992882793E-08+0.00124063958479012i</v>
      </c>
      <c r="D3908" s="158" t="str">
        <f t="shared" si="2034"/>
        <v>-5.95700610737382+0.00951157015005759i</v>
      </c>
      <c r="E3908" t="str">
        <f t="shared" si="2035"/>
        <v>2870</v>
      </c>
      <c r="F3908" t="str">
        <f t="shared" si="2036"/>
        <v>0.777000777000777</v>
      </c>
      <c r="G3908" t="str">
        <f t="shared" si="2031"/>
        <v>0.777000777000777</v>
      </c>
      <c r="H3908" t="str">
        <f t="shared" si="2037"/>
        <v>9.12982331898568+0.189887126655342i</v>
      </c>
      <c r="I3908" t="str">
        <f t="shared" si="2038"/>
        <v>7751.87987273281i</v>
      </c>
      <c r="J3908" t="str">
        <f t="shared" si="2032"/>
        <v>-51398.9865258566+1676.55177285906i</v>
      </c>
      <c r="K3908" t="str">
        <f t="shared" si="2039"/>
        <v>0.00491420269705824-0.150657463909203i</v>
      </c>
      <c r="L3908" t="str">
        <f t="shared" si="2040"/>
        <v>0.000364613739765871-0.00936829824156468i</v>
      </c>
      <c r="M3908" t="str">
        <f t="shared" si="2041"/>
        <v>0.00527881643682411-0.160025762150768i</v>
      </c>
      <c r="N3908" t="str">
        <f t="shared" si="2042"/>
        <v>-8.75451178573825i</v>
      </c>
      <c r="O3908" t="str">
        <f t="shared" si="2043"/>
        <v>-0.783656347151823-0.621194598792248i</v>
      </c>
      <c r="P3908" t="str">
        <f t="shared" si="2044"/>
        <v>1.78365634715182+0.621194598792248i</v>
      </c>
      <c r="Q3908" t="str">
        <f t="shared" si="2045"/>
        <v>-1.78365634715182+8.133317186946i</v>
      </c>
      <c r="R3908" t="str">
        <f t="shared" si="2046"/>
        <v>0.02698516166604-0.225220357196495i</v>
      </c>
      <c r="S3908" t="str">
        <f t="shared" si="2047"/>
        <v>0.903664952413847i</v>
      </c>
      <c r="T3908" t="str">
        <f t="shared" si="2048"/>
        <v>0.2035237433686+0.024385544832822i</v>
      </c>
      <c r="U3908" t="str">
        <f t="shared" si="2049"/>
        <v>0.0000500000000000001-0.000122160006671499i</v>
      </c>
      <c r="V3908" t="str">
        <f t="shared" si="2050"/>
        <v>3.33333333333333E-06-0.000134376007338649i</v>
      </c>
      <c r="W3908" t="str">
        <f t="shared" si="2051"/>
        <v>0.0000140044515326468-0.0000662503915235112i</v>
      </c>
      <c r="X3908" t="str">
        <f t="shared" si="2052"/>
        <v>0.0000140835875417096-0.0000662152515513046i</v>
      </c>
      <c r="Y3908" t="str">
        <f t="shared" si="2053"/>
        <v>0.009+1.24030077963725i</v>
      </c>
      <c r="Z3908" t="str">
        <f t="shared" si="2054"/>
        <v>-0.000746255277023458-0.000164401992077733i</v>
      </c>
      <c r="AA3908" t="str">
        <f t="shared" si="2055"/>
        <v>0.0820387462324004-11.287590991159i</v>
      </c>
      <c r="AB3908" t="str">
        <f t="shared" si="2056"/>
        <v>1.40591406976605+0.168451994897146i</v>
      </c>
      <c r="AC3908" t="str">
        <f t="shared" si="2057"/>
        <v>1.03437822116948-0.224093243373321i</v>
      </c>
      <c r="AD3908" t="str">
        <f t="shared" si="2058"/>
        <v>1.26455407261533+0.436813159058601i</v>
      </c>
      <c r="AE3908" t="str">
        <f t="shared" si="2059"/>
        <v>-0.000871867196255692-0.000533869333648737i</v>
      </c>
      <c r="AF3908" t="str">
        <f t="shared" si="2060"/>
        <v>-15.0868294263595-0.180375556505284i</v>
      </c>
      <c r="AG3908" t="str">
        <f t="shared" si="2061"/>
        <v>1.01822420476901-0.0515413194654048i</v>
      </c>
      <c r="AH3908" t="str">
        <f t="shared" si="2062"/>
        <v>0.0123837572337492+0.00869153792432225i</v>
      </c>
      <c r="AI3908">
        <f t="shared" si="2063"/>
        <v>-36.403536861071856</v>
      </c>
      <c r="AJ3908">
        <f t="shared" si="2064"/>
        <v>35.063090962897995</v>
      </c>
      <c r="AK3908"/>
      <c r="AL3908"/>
      <c r="AM3908"/>
      <c r="AN3908"/>
    </row>
    <row r="3909" spans="1:40" x14ac:dyDescent="0.25">
      <c r="A3909"/>
      <c r="B3909">
        <f t="shared" si="2065"/>
        <v>1975000</v>
      </c>
      <c r="C3909" s="186" t="str">
        <f t="shared" si="2033"/>
        <v>-1.95933428488703E-08+0.00124001141284877i</v>
      </c>
      <c r="D3909" s="158" t="str">
        <f t="shared" si="2034"/>
        <v>-5.95700610722159+0.00950675416517391i</v>
      </c>
      <c r="E3909" t="str">
        <f t="shared" si="2035"/>
        <v>2870</v>
      </c>
      <c r="F3909" t="str">
        <f t="shared" si="2036"/>
        <v>0.777000777000777</v>
      </c>
      <c r="G3909" t="str">
        <f t="shared" ref="G3909:G3934" si="2066">IF($C$11=$C$7,$C$24,F3909)</f>
        <v>0.777000777000777</v>
      </c>
      <c r="H3909" t="str">
        <f t="shared" si="2037"/>
        <v>9.12982762204997+0.189791077597391i</v>
      </c>
      <c r="I3909" t="str">
        <f t="shared" si="2038"/>
        <v>7755.8068635498i</v>
      </c>
      <c r="J3909" t="str">
        <f t="shared" ref="J3909:J3934" si="2067">IMSUM(COMPLEX(0,2*PI()*B3909*$C$113*$C$112),COMPLEX(0,2*PI()*B3909*$C$113*$C$111),COMPLEX(0,2*PI()*B3909*$C$28*10^-12*$C$111),COMPLEX(-1*2*PI()*B3909*2*PI()*B3909*$C$113*$C$112*$C$28*10^-12*$C$111,0),COMPLEX(1,0))</f>
        <v>-51451.0767039444+1677.40108986659i</v>
      </c>
      <c r="K3909" t="str">
        <f t="shared" si="2039"/>
        <v>0.00490923263830471-0.150581340716198i</v>
      </c>
      <c r="L3909" t="str">
        <f t="shared" si="2040"/>
        <v>0.000364245161880888-0.0093635691371882i</v>
      </c>
      <c r="M3909" t="str">
        <f t="shared" si="2041"/>
        <v>0.0052734778001856-0.159944909853386i</v>
      </c>
      <c r="N3909" t="str">
        <f t="shared" si="2042"/>
        <v>-8.75894669545746i</v>
      </c>
      <c r="O3909" t="str">
        <f t="shared" si="2043"/>
        <v>-0.786403573454535-0.617713056085055i</v>
      </c>
      <c r="P3909" t="str">
        <f t="shared" si="2044"/>
        <v>1.78640357345453+0.617713056085055i</v>
      </c>
      <c r="Q3909" t="str">
        <f t="shared" si="2045"/>
        <v>-1.78640357345453+8.14123363937241i</v>
      </c>
      <c r="R3909" t="str">
        <f t="shared" si="2046"/>
        <v>0.026452917389965-0.225231118628063i</v>
      </c>
      <c r="S3909" t="str">
        <f t="shared" si="2047"/>
        <v>0.904122736077684i</v>
      </c>
      <c r="T3909" t="str">
        <f t="shared" si="2048"/>
        <v>0.203636575223842+0.0239166840478521i</v>
      </c>
      <c r="U3909" t="str">
        <f t="shared" si="2049"/>
        <v>0.0000500000000000001-0.000122098153503564i</v>
      </c>
      <c r="V3909" t="str">
        <f t="shared" si="2050"/>
        <v>3.33333333333333E-06-0.00013430796885392i</v>
      </c>
      <c r="W3909" t="str">
        <f t="shared" si="2051"/>
        <v>0.0000140039947539853-0.0000662190430373246i</v>
      </c>
      <c r="X3909" t="str">
        <f t="shared" si="2052"/>
        <v>0.0000140830526290175-0.0000661839209324975i</v>
      </c>
      <c r="Y3909" t="str">
        <f t="shared" si="2053"/>
        <v>0.009+1.24092909816797i</v>
      </c>
      <c r="Z3909" t="str">
        <f t="shared" si="2054"/>
        <v>-0.000745524587685749-0.000164307398518021i</v>
      </c>
      <c r="AA3909" t="str">
        <f t="shared" si="2055"/>
        <v>0.0819556810039694-11.2818757688311i</v>
      </c>
      <c r="AB3909" t="str">
        <f t="shared" si="2056"/>
        <v>1.40669349672714+0.165213168982093i</v>
      </c>
      <c r="AC3909" t="str">
        <f t="shared" si="2057"/>
        <v>1.03384317234609-0.224122216546441i</v>
      </c>
      <c r="AD3909" t="str">
        <f t="shared" si="2058"/>
        <v>1.26648204170045+0.434359817229545i</v>
      </c>
      <c r="AE3909" t="str">
        <f t="shared" si="2059"/>
        <v>-0.000872824970360387-0.000531918293188908i</v>
      </c>
      <c r="AF3909" t="str">
        <f t="shared" si="2060"/>
        <v>-15.0868337292716-0.180284323432217i</v>
      </c>
      <c r="AG3909" t="str">
        <f t="shared" si="2061"/>
        <v>1.01811516380049-0.0515947551879396i</v>
      </c>
      <c r="AH3909" t="str">
        <f t="shared" si="2062"/>
        <v>0.012400554185514+0.00866515240831864i</v>
      </c>
      <c r="AI3909">
        <f t="shared" si="2063"/>
        <v>-36.404327434305102</v>
      </c>
      <c r="AJ3909">
        <f t="shared" si="2064"/>
        <v>34.944748278260732</v>
      </c>
      <c r="AK3909"/>
      <c r="AL3909"/>
      <c r="AM3909"/>
      <c r="AN3909"/>
    </row>
    <row r="3910" spans="1:40" x14ac:dyDescent="0.25">
      <c r="A3910"/>
      <c r="B3910">
        <f t="shared" si="2065"/>
        <v>1976000</v>
      </c>
      <c r="C3910" s="186" t="str">
        <f t="shared" ref="C3910:C3934" si="2068">IMPRODUCT(COMPLEX(-1,0),IMDIV(IMPRODUCT(G3910,COMPLEX($C$100+$C$101,0)),COMPLEX($C$100,2*PI()*B3910*$C$103*$C$102*(2*$C$100+$C$101))))</f>
        <v>-1.95735165482486E-08+0.00123938387670898i</v>
      </c>
      <c r="D3910" s="158" t="str">
        <f t="shared" ref="D3910:D3934" si="2069">IMPRODUCT(COMPLEX($C$106,0),IMSUB(C3910,G3910))</f>
        <v>-5.95700610706959+0.00950194305476885i</v>
      </c>
      <c r="E3910" t="str">
        <f t="shared" ref="E3910:E3934" si="2070">IMDIV(COMPLEX($C$20*10^3,0),COMPLEX(1,2*PI()*B3910*$C$20*1000*$C$29*10^-12))</f>
        <v>2870</v>
      </c>
      <c r="F3910" t="str">
        <f t="shared" ref="F3910:F3934" si="2071">IMDIV(COMPLEX($C$22*1000,0),IMSUM(COMPLEX($C$22*1000,0),E3910))</f>
        <v>0.777000777000777</v>
      </c>
      <c r="G3910" t="str">
        <f t="shared" si="2066"/>
        <v>0.777000777000777</v>
      </c>
      <c r="H3910" t="str">
        <f t="shared" ref="H3910:H3934" si="2072">IMPRODUCT(COMPLEX($C$108,0),IMPRODUCT(COMPLEX(-1,0),D3910),IMDIV(COMPLEX(0,2*PI()*B3910*$C$109*$C$110),COMPLEX(1,2*PI()*B3910*$C$109*$C$110)))</f>
        <v>9.12983191858728+0.189695125609056i</v>
      </c>
      <c r="I3910" t="str">
        <f t="shared" ref="I3910:I3934" si="2073">COMPLEX(0,2*PI()*B3910*$C$113*$C$112*$C$114)</f>
        <v>7759.73385436679i</v>
      </c>
      <c r="J3910" t="str">
        <f t="shared" si="2067"/>
        <v>-51503.1932634848+1678.25040687412i</v>
      </c>
      <c r="K3910" t="str">
        <f t="shared" ref="K3910:K3934" si="2074">IMDIV(I3910,J3910)</f>
        <v>0.00490427011299639-0.150505294329972i</v>
      </c>
      <c r="L3910" t="str">
        <f t="shared" ref="L3910:L3934" si="2075">IMDIV(COMPLEX($C$117,0),COMPLEX(1,2*PI()*B3910*$C$115*$C$116))</f>
        <v>0.000363877142309917-0.00935884479764705i</v>
      </c>
      <c r="M3910" t="str">
        <f t="shared" ref="M3910:M3934" si="2076">IMSUM(K3910,L3910)</f>
        <v>0.00526814725530631-0.159864139127619i</v>
      </c>
      <c r="N3910" t="str">
        <f t="shared" ref="N3910:N3934" si="2077">COMPLEX(0,-2*PI()*B3910*$C$43)</f>
        <v>-8.76338160517668i</v>
      </c>
      <c r="O3910" t="str">
        <f t="shared" ref="O3910:O3934" si="2078">IMEXP(N3910)</f>
        <v>-0.789135332463515-0.614219363955336i</v>
      </c>
      <c r="P3910" t="str">
        <f t="shared" ref="P3910:P3934" si="2079">IMSUB(COMPLEX(1,0),O3910)</f>
        <v>1.78913533246351+0.614219363955336i</v>
      </c>
      <c r="Q3910" t="str">
        <f t="shared" ref="Q3910:Q3934" si="2080">IMSUM(COMPLEX(0,2*PI()*B3910*$C$43),O3910,COMPLEX(-1,0))</f>
        <v>-1.78913533246351+8.14916224122134i</v>
      </c>
      <c r="R3910" t="str">
        <f t="shared" ref="R3910:R3934" si="2081">IMDIV(P3910,Q3910)</f>
        <v>0.0259211591244291-0.225239323967164i</v>
      </c>
      <c r="S3910" t="str">
        <f t="shared" ref="S3910:S3934" si="2082">IMDIV(COMPLEX(0,2*PI()*B3910*$C$123),COMPLEX($C$124,0))</f>
        <v>0.904580519741521i</v>
      </c>
      <c r="T3910" t="str">
        <f t="shared" ref="T3910:T3934" si="2083">IMPRODUCT(R3910,S3910)</f>
        <v>0.203747104740446+0.0234477755930787i</v>
      </c>
      <c r="U3910" t="str">
        <f t="shared" ref="U3910:U3934" si="2084">IMDIV(COMPLEX(1,2*PI()*B3910*$C$16*10^-3*$C$15*10^-6),COMPLEX(0,2*PI()*B3910*$C$15*10^-6))</f>
        <v>0.0000500000000000001-0.00012203636294005i</v>
      </c>
      <c r="V3910" t="str">
        <f t="shared" ref="V3910:V3934" si="2085">IMSUM(COMPLEX($C$18*10^-3,0),IMDIV(COMPLEX(1,0),COMPLEX(0,2*PI()*B3910*($C$17*1*10^-6))))</f>
        <v>3.33333333333333E-06-0.000134239999234055i</v>
      </c>
      <c r="W3910" t="str">
        <f t="shared" ref="W3910:W3934" si="2086">IMDIV(IMPRODUCT(U3910,V3910),IMSUM(U3910,V3910))</f>
        <v>0.0000140035377823686-0.0000661877272075599i</v>
      </c>
      <c r="X3910" t="str">
        <f t="shared" ref="X3910:X3934" si="2087">IMDIV(IMPRODUCT(COMPLEX($C$19,0),W3910),IMSUM(COMPLEX($C$19,0),W3910))</f>
        <v>0.0000140825176421467-0.000066152622951952i</v>
      </c>
      <c r="Y3910" t="str">
        <f t="shared" ref="Y3910:Y3934" si="2088">COMPLEX($C$13*10^-3,2*PI()*B3910*$C$12*0.000001)</f>
        <v>0.009+1.24155741669869i</v>
      </c>
      <c r="Z3910" t="str">
        <f t="shared" ref="Z3910:Z3934" si="2089">IMPRODUCT(COMPLEX($C$6,0),IMDIV(X3910,IMSUM(X3910,Y3910)))</f>
        <v>-0.000744795005314268-0.0001642129079164i</v>
      </c>
      <c r="AA3910" t="str">
        <f t="shared" ref="AA3910:AA3934" si="2090">IMDIV(COMPLEX($C$6,0),IMSUM(X3910,Y3910))</f>
        <v>0.0818727418650295-11.2761663311187i</v>
      </c>
      <c r="AB3910" t="str">
        <f t="shared" ref="AB3910:AB3934" si="2091">IMPRODUCT(COMPLEX($C$119,0),T3910)</f>
        <v>1.40745701944909+0.161974013770584i</v>
      </c>
      <c r="AC3910" t="str">
        <f t="shared" ref="AC3910:AC3934" si="2092">IMSUM(COMPLEX(1,0),IMPRODUCT(AB3910,M3910))</f>
        <v>1.03330852710645-0.224148601817277i</v>
      </c>
      <c r="AD3910" t="str">
        <f t="shared" ref="AD3910:AD3934" si="2093">IMDIV(AB3910,AC3910)</f>
        <v>1.26839917222275+0.431898027610615i</v>
      </c>
      <c r="AE3910" t="str">
        <f t="shared" ref="AE3910:AE3934" si="2094">IMPRODUCT(AD3910,AA3910,X3910)</f>
        <v>-0.000873774137178957-0.000529963010238921i</v>
      </c>
      <c r="AF3910" t="str">
        <f t="shared" ref="AF3910:AF3934" si="2095">IMSUB(D3910,H3910)</f>
        <v>-15.0868380256569-0.180193182554287i</v>
      </c>
      <c r="AG3910" t="str">
        <f t="shared" ref="AG3910:AG3934" si="2096">IMSUM(COMPLEX(1,0),IMPRODUCT(AD3910,AA3910,COMPLEX($C$127,0)))</f>
        <v>1.01800588476185-0.0516476960995277i</v>
      </c>
      <c r="AH3910" t="str">
        <f t="shared" ref="AH3910:AH3934" si="2097">IMDIV(IMPRODUCT(AE3910,AF3910),AG3910)</f>
        <v>0.0124172413607107+0.00863868890888172i</v>
      </c>
      <c r="AI3910">
        <f t="shared" ref="AI3910:AI3934" si="2098">20*LOG10(IMABS(AH3910))</f>
        <v>-36.405158331282742</v>
      </c>
      <c r="AJ3910">
        <f t="shared" ref="AJ3910:AJ3934" si="2099">IMARGUMENT(AH3910)*180/PI()</f>
        <v>34.826379541711823</v>
      </c>
      <c r="AK3910"/>
      <c r="AL3910"/>
      <c r="AM3910"/>
      <c r="AN3910"/>
    </row>
    <row r="3911" spans="1:40" x14ac:dyDescent="0.25">
      <c r="A3911"/>
      <c r="B3911">
        <f t="shared" si="2065"/>
        <v>1977000</v>
      </c>
      <c r="C3911" s="186" t="str">
        <f t="shared" si="2068"/>
        <v>-1.95537203254508E-08+0.00123875697540595i</v>
      </c>
      <c r="D3911" s="158" t="str">
        <f t="shared" si="2069"/>
        <v>-5.95700610691781+0.00949713681144562i</v>
      </c>
      <c r="E3911" t="str">
        <f t="shared" si="2070"/>
        <v>2870</v>
      </c>
      <c r="F3911" t="str">
        <f t="shared" si="2071"/>
        <v>0.777000777000777</v>
      </c>
      <c r="G3911" t="str">
        <f t="shared" si="2066"/>
        <v>0.777000777000777</v>
      </c>
      <c r="H3911" t="str">
        <f t="shared" si="2072"/>
        <v>9.12983620861077+0.189599270543331i</v>
      </c>
      <c r="I3911" t="str">
        <f t="shared" si="2073"/>
        <v>7763.66084518378i</v>
      </c>
      <c r="J3911" t="str">
        <f t="shared" si="2067"/>
        <v>-51555.3362044778+1679.09972388165i</v>
      </c>
      <c r="K3911" t="str">
        <f t="shared" si="2074"/>
        <v>0.00489931510592089-0.150429324634462i</v>
      </c>
      <c r="L3911" t="str">
        <f t="shared" si="2075"/>
        <v>0.000363509679926468-0.00935412521575461i</v>
      </c>
      <c r="M3911" t="str">
        <f t="shared" si="2076"/>
        <v>0.00526282478584736-0.159783449850217i</v>
      </c>
      <c r="N3911" t="str">
        <f t="shared" si="2077"/>
        <v>-8.7678165148959i</v>
      </c>
      <c r="O3911" t="str">
        <f t="shared" si="2078"/>
        <v>-0.791851570449451-0.610713591118404i</v>
      </c>
      <c r="P3911" t="str">
        <f t="shared" si="2079"/>
        <v>1.79185157044945+0.610713591118404i</v>
      </c>
      <c r="Q3911" t="str">
        <f t="shared" si="2080"/>
        <v>-1.79185157044945+8.1571029237775i</v>
      </c>
      <c r="R3911" t="str">
        <f t="shared" si="2081"/>
        <v>0.0253898986613963-0.225244981877532i</v>
      </c>
      <c r="S3911" t="str">
        <f t="shared" si="2082"/>
        <v>0.905038303405358i</v>
      </c>
      <c r="T3911" t="str">
        <f t="shared" si="2083"/>
        <v>0.203855336249012+0.0229788308081441i</v>
      </c>
      <c r="U3911" t="str">
        <f t="shared" si="2084"/>
        <v>0.0000499999999999999-0.000121974634885958i</v>
      </c>
      <c r="V3911" t="str">
        <f t="shared" si="2085"/>
        <v>3.33333333333333E-06-0.000134172098374554i</v>
      </c>
      <c r="W3911" t="str">
        <f t="shared" si="2086"/>
        <v>0.00001400308061785-0.0000661564439844063i</v>
      </c>
      <c r="X3911" t="str">
        <f t="shared" si="2087"/>
        <v>0.0000140819825809101-0.0000661213575598855i</v>
      </c>
      <c r="Y3911" t="str">
        <f t="shared" si="2088"/>
        <v>0.009+1.2421857352294i</v>
      </c>
      <c r="Z3911" t="str">
        <f t="shared" si="2089"/>
        <v>-0.000744066527669156-0.000164118520098242i</v>
      </c>
      <c r="AA3911" t="str">
        <f t="shared" si="2090"/>
        <v>0.0817899285605091-11.2704626692442i</v>
      </c>
      <c r="AB3911" t="str">
        <f t="shared" si="2091"/>
        <v>1.40820466784709+0.158734607595311i</v>
      </c>
      <c r="AC3911" t="str">
        <f t="shared" si="2092"/>
        <v>1.03277429764169-0.224172407496563i</v>
      </c>
      <c r="AD3911" t="str">
        <f t="shared" si="2093"/>
        <v>1.27030542743793+0.429427837749977i</v>
      </c>
      <c r="AE3911" t="str">
        <f t="shared" si="2094"/>
        <v>-0.000874714687252507-0.000528003526942975i</v>
      </c>
      <c r="AF3911" t="str">
        <f t="shared" si="2095"/>
        <v>-15.0868423155286-0.180102133731885i</v>
      </c>
      <c r="AG3911" t="str">
        <f t="shared" si="2096"/>
        <v>1.01789636994885-0.0517001414352278i</v>
      </c>
      <c r="AH3911" t="str">
        <f t="shared" si="2097"/>
        <v>0.0124338185140448+0.00861214792504762i</v>
      </c>
      <c r="AI3911">
        <f t="shared" si="2098"/>
        <v>-36.40602950133902</v>
      </c>
      <c r="AJ3911">
        <f t="shared" si="2099"/>
        <v>34.70798467812925</v>
      </c>
      <c r="AK3911"/>
      <c r="AL3911"/>
      <c r="AM3911"/>
      <c r="AN3911"/>
    </row>
    <row r="3912" spans="1:40" x14ac:dyDescent="0.25">
      <c r="A3912"/>
      <c r="B3912">
        <f t="shared" si="2065"/>
        <v>1978000</v>
      </c>
      <c r="C3912" s="186" t="str">
        <f t="shared" si="2068"/>
        <v>-1.95339541196676E-08+0.00123813070797684i</v>
      </c>
      <c r="D3912" s="158" t="str">
        <f t="shared" si="2069"/>
        <v>-5.95700610676627+0.00949233542782244i</v>
      </c>
      <c r="E3912" t="str">
        <f t="shared" si="2070"/>
        <v>2870</v>
      </c>
      <c r="F3912" t="str">
        <f t="shared" si="2071"/>
        <v>0.777000777000777</v>
      </c>
      <c r="G3912" t="str">
        <f t="shared" si="2066"/>
        <v>0.777000777000777</v>
      </c>
      <c r="H3912" t="str">
        <f t="shared" si="2072"/>
        <v>9.12984049213366+0.189503512253512i</v>
      </c>
      <c r="I3912" t="str">
        <f t="shared" si="2073"/>
        <v>7767.58783600076i</v>
      </c>
      <c r="J3912" t="str">
        <f t="shared" si="2067"/>
        <v>-51607.5055269233+1679.94904088917i</v>
      </c>
      <c r="K3912" t="str">
        <f t="shared" si="2074"/>
        <v>0.00489436760190418-0.150353431513836i</v>
      </c>
      <c r="L3912" t="str">
        <f t="shared" si="2075"/>
        <v>0.000363142773606881-0.00934941038433863i</v>
      </c>
      <c r="M3912" t="str">
        <f t="shared" si="2076"/>
        <v>0.00525751037551106-0.159702841898175i</v>
      </c>
      <c r="N3912" t="str">
        <f t="shared" si="2077"/>
        <v>-8.77225142461512i</v>
      </c>
      <c r="O3912" t="str">
        <f t="shared" si="2078"/>
        <v>-0.79455223398831-0.607195806527174i</v>
      </c>
      <c r="P3912" t="str">
        <f t="shared" si="2079"/>
        <v>1.79455223398831+0.607195806527174i</v>
      </c>
      <c r="Q3912" t="str">
        <f t="shared" si="2080"/>
        <v>-1.79455223398831+8.16505561808795i</v>
      </c>
      <c r="R3912" t="str">
        <f t="shared" si="2081"/>
        <v>0.0248591476974893-0.225248101060035i</v>
      </c>
      <c r="S3912" t="str">
        <f t="shared" si="2082"/>
        <v>0.905496087069193i</v>
      </c>
      <c r="T3912" t="str">
        <f t="shared" si="2083"/>
        <v>0.203961274129628+0.0225098609679517i</v>
      </c>
      <c r="U3912" t="str">
        <f t="shared" si="2084"/>
        <v>0.0000499999999999999-0.00012191296924648i</v>
      </c>
      <c r="V3912" t="str">
        <f t="shared" si="2085"/>
        <v>3.33333333333333E-06-0.000134104266171129i</v>
      </c>
      <c r="W3912" t="str">
        <f t="shared" si="2086"/>
        <v>0.0000140026232604832-0.0000661251933181528i</v>
      </c>
      <c r="X3912" t="str">
        <f t="shared" si="2087"/>
        <v>0.0000140814474451219-0.0000660901247066148i</v>
      </c>
      <c r="Y3912" t="str">
        <f t="shared" si="2088"/>
        <v>0.009+1.24281405376012i</v>
      </c>
      <c r="Z3912" t="str">
        <f t="shared" si="2089"/>
        <v>-0.000743339152516184-0.000164024234889323i</v>
      </c>
      <c r="AA3912" t="str">
        <f t="shared" si="2090"/>
        <v>0.0817072408359771-11.2647647744473i</v>
      </c>
      <c r="AB3912" t="str">
        <f t="shared" si="2091"/>
        <v>1.40893647217819+0.155495028341758i</v>
      </c>
      <c r="AC3912" t="str">
        <f t="shared" si="2092"/>
        <v>1.03224049604813-0.224193641935999i</v>
      </c>
      <c r="AD3912" t="str">
        <f t="shared" si="2093"/>
        <v>1.2722007708073+0.426949295353243i</v>
      </c>
      <c r="AE3912" t="str">
        <f t="shared" si="2094"/>
        <v>-0.000875646611295485-0.000526039885432537i</v>
      </c>
      <c r="AF3912" t="str">
        <f t="shared" si="2095"/>
        <v>-15.0868465988999-0.18001117682569i</v>
      </c>
      <c r="AG3912" t="str">
        <f t="shared" si="2096"/>
        <v>1.0177866216591-0.0517520904400148i</v>
      </c>
      <c r="AH3912" t="str">
        <f t="shared" si="2097"/>
        <v>0.0124502854018553+0.00858552995644888i</v>
      </c>
      <c r="AI3912">
        <f t="shared" si="2098"/>
        <v>-36.406940894478893</v>
      </c>
      <c r="AJ3912">
        <f t="shared" si="2099"/>
        <v>34.589563612874798</v>
      </c>
      <c r="AK3912"/>
      <c r="AL3912"/>
      <c r="AM3912"/>
      <c r="AN3912"/>
    </row>
    <row r="3913" spans="1:40" x14ac:dyDescent="0.25">
      <c r="A3913"/>
      <c r="B3913">
        <f t="shared" si="2065"/>
        <v>1979000</v>
      </c>
      <c r="C3913" s="186" t="str">
        <f t="shared" si="2068"/>
        <v>-1.95142178702428E-08+0.00123750507346073i</v>
      </c>
      <c r="D3913" s="158" t="str">
        <f t="shared" si="2069"/>
        <v>-5.95700610661496+0.00948753889653227i</v>
      </c>
      <c r="E3913" t="str">
        <f t="shared" si="2070"/>
        <v>2870</v>
      </c>
      <c r="F3913" t="str">
        <f t="shared" si="2071"/>
        <v>0.777000777000777</v>
      </c>
      <c r="G3913" t="str">
        <f t="shared" si="2066"/>
        <v>0.777000777000777</v>
      </c>
      <c r="H3913" t="str">
        <f t="shared" si="2072"/>
        <v>9.12984476916904+0.189407850593188i</v>
      </c>
      <c r="I3913" t="str">
        <f t="shared" si="2073"/>
        <v>7771.51482681775i</v>
      </c>
      <c r="J3913" t="str">
        <f t="shared" si="2067"/>
        <v>-51659.7012308214+1680.7983578967i</v>
      </c>
      <c r="K3913" t="str">
        <f t="shared" si="2074"/>
        <v>0.00488942758581057-0.150277614852497i</v>
      </c>
      <c r="L3913" t="str">
        <f t="shared" si="2075"/>
        <v>0.000362776422230339-0.00934470029624136i</v>
      </c>
      <c r="M3913" t="str">
        <f t="shared" si="2076"/>
        <v>0.00525220400804091-0.159622315148738i</v>
      </c>
      <c r="N3913" t="str">
        <f t="shared" si="2077"/>
        <v>-8.77668633433434i</v>
      </c>
      <c r="O3913" t="str">
        <f t="shared" si="2078"/>
        <v>-0.797237269962381-0.603666079370814i</v>
      </c>
      <c r="P3913" t="str">
        <f t="shared" si="2079"/>
        <v>1.79723726996238+0.603666079370814i</v>
      </c>
      <c r="Q3913" t="str">
        <f t="shared" si="2080"/>
        <v>-1.79723726996238+8.17302025496353i</v>
      </c>
      <c r="R3913" t="str">
        <f t="shared" si="2081"/>
        <v>0.0243289178341803-0.225248690251782i</v>
      </c>
      <c r="S3913" t="str">
        <f t="shared" si="2082"/>
        <v>0.90595387073303i</v>
      </c>
      <c r="T3913" t="str">
        <f t="shared" si="2083"/>
        <v>0.204064922811147+0.0220408772826215i</v>
      </c>
      <c r="U3913" t="str">
        <f t="shared" si="2084"/>
        <v>0.0000499999999999999-0.000121851365927003i</v>
      </c>
      <c r="V3913" t="str">
        <f t="shared" si="2085"/>
        <v>3.33333333333333E-06-0.000134036502519703i</v>
      </c>
      <c r="W3913" t="str">
        <f t="shared" si="2086"/>
        <v>0.0000140021657103215-0.0000660939751591891i</v>
      </c>
      <c r="X3913" t="str">
        <f t="shared" si="2087"/>
        <v>0.0000140809122345963-0.0000660589243425573i</v>
      </c>
      <c r="Y3913" t="str">
        <f t="shared" si="2088"/>
        <v>0.009+1.24344237229084i</v>
      </c>
      <c r="Z3913" t="str">
        <f t="shared" si="2089"/>
        <v>-0.000742612877626788-0.000163930052115817i</v>
      </c>
      <c r="AA3913" t="str">
        <f t="shared" si="2090"/>
        <v>0.0816246784376478-11.2590726379856i</v>
      </c>
      <c r="AB3913" t="str">
        <f t="shared" si="2091"/>
        <v>1.4096524630363+0.152255353447894i</v>
      </c>
      <c r="AC3913" t="str">
        <f t="shared" si="2092"/>
        <v>1.03170713432745-0.22421231352735i</v>
      </c>
      <c r="AD3913" t="str">
        <f t="shared" si="2093"/>
        <v>1.27408516599845+0.424462448282628i</v>
      </c>
      <c r="AE3913" t="str">
        <f t="shared" si="2094"/>
        <v>-0.000876569900195537-0.000524072127825792i</v>
      </c>
      <c r="AF3913" t="str">
        <f t="shared" si="2095"/>
        <v>-15.086850875784-0.179920311696656i</v>
      </c>
      <c r="AG3913" t="str">
        <f t="shared" si="2096"/>
        <v>1.01767664219202-0.0518035423687858i</v>
      </c>
      <c r="AH3913" t="str">
        <f t="shared" si="2097"/>
        <v>0.012466641782119+0.00855883550331366i</v>
      </c>
      <c r="AI3913">
        <f t="shared" si="2098"/>
        <v>-36.407892461373478</v>
      </c>
      <c r="AJ3913">
        <f t="shared" si="2099"/>
        <v>34.471116271794394</v>
      </c>
      <c r="AK3913"/>
      <c r="AL3913"/>
      <c r="AM3913"/>
      <c r="AN3913"/>
    </row>
    <row r="3914" spans="1:40" x14ac:dyDescent="0.25">
      <c r="A3914"/>
      <c r="B3914">
        <f t="shared" si="2065"/>
        <v>1980000</v>
      </c>
      <c r="C3914" s="186" t="str">
        <f t="shared" si="2068"/>
        <v>-1.94945115166746E-08+0.00123688007089869i</v>
      </c>
      <c r="D3914" s="158" t="str">
        <f t="shared" si="2069"/>
        <v>-5.95700610646388+0.00948274721022329i</v>
      </c>
      <c r="E3914" t="str">
        <f t="shared" si="2070"/>
        <v>2870</v>
      </c>
      <c r="F3914" t="str">
        <f t="shared" si="2071"/>
        <v>0.777000777000777</v>
      </c>
      <c r="G3914" t="str">
        <f t="shared" si="2066"/>
        <v>0.777000777000777</v>
      </c>
      <c r="H3914" t="str">
        <f t="shared" si="2072"/>
        <v>9.12984903973+0.189312285416241i</v>
      </c>
      <c r="I3914" t="str">
        <f t="shared" si="2073"/>
        <v>7775.44181763474i</v>
      </c>
      <c r="J3914" t="str">
        <f t="shared" si="2067"/>
        <v>-51711.9233161721+1681.64767490423i</v>
      </c>
      <c r="K3914" t="str">
        <f t="shared" si="2074"/>
        <v>0.00488449504254238-0.15020187453508i</v>
      </c>
      <c r="L3914" t="str">
        <f t="shared" si="2075"/>
        <v>0.000362410624678834-0.00933999494431932i</v>
      </c>
      <c r="M3914" t="str">
        <f t="shared" si="2076"/>
        <v>0.00524690566722121-0.159541869479399i</v>
      </c>
      <c r="N3914" t="str">
        <f t="shared" si="2077"/>
        <v>-8.78112124405356i</v>
      </c>
      <c r="O3914" t="str">
        <f t="shared" si="2078"/>
        <v>-0.799906625561326-0.600124479073378i</v>
      </c>
      <c r="P3914" t="str">
        <f t="shared" si="2079"/>
        <v>1.79990662556133+0.600124479073378i</v>
      </c>
      <c r="Q3914" t="str">
        <f t="shared" si="2080"/>
        <v>-1.79990662556133+8.18099676498018i</v>
      </c>
      <c r="R3914" t="str">
        <f t="shared" si="2081"/>
        <v>0.0237992205779895-0.225246758225226i</v>
      </c>
      <c r="S3914" t="str">
        <f t="shared" si="2082"/>
        <v>0.906411654396867i</v>
      </c>
      <c r="T3914" t="str">
        <f t="shared" si="2083"/>
        <v>0.204166286770458+0.0215718908974514i</v>
      </c>
      <c r="U3914" t="str">
        <f t="shared" si="2084"/>
        <v>0.00005-0.0001217898248331i</v>
      </c>
      <c r="V3914" t="str">
        <f t="shared" si="2085"/>
        <v>3.33333333333333E-06-0.00013396880731641i</v>
      </c>
      <c r="W3914" t="str">
        <f t="shared" si="2086"/>
        <v>0.0000140017079674186-0.0000660627894580054i</v>
      </c>
      <c r="X3914" t="str">
        <f t="shared" si="2087"/>
        <v>0.0000140803769491486-0.0000660277564182312i</v>
      </c>
      <c r="Y3914" t="str">
        <f t="shared" si="2088"/>
        <v>0.009+1.24407069082156i</v>
      </c>
      <c r="Z3914" t="str">
        <f t="shared" si="2089"/>
        <v>-0.000741887700778042-0.000163835971604305i</v>
      </c>
      <c r="AA3914" t="str">
        <f t="shared" si="2090"/>
        <v>0.0815422411123788-11.2533862511345i</v>
      </c>
      <c r="AB3914" t="str">
        <f t="shared" si="2091"/>
        <v>1.41035267134716+0.149015659903906i</v>
      </c>
      <c r="AC3914" t="str">
        <f t="shared" si="2092"/>
        <v>1.03117422438685-0.224228430701536i</v>
      </c>
      <c r="AD3914" t="str">
        <f t="shared" si="2093"/>
        <v>1.27595857688589+0.42196734455608i</v>
      </c>
      <c r="AE3914" t="str">
        <f t="shared" si="2094"/>
        <v>-0.000877484545013259-0.000522100296227071i</v>
      </c>
      <c r="AF3914" t="str">
        <f t="shared" si="2095"/>
        <v>-15.0868551461939-0.179829538206018i</v>
      </c>
      <c r="AG3914" t="str">
        <f t="shared" si="2096"/>
        <v>1.0175664338488-0.0518544964863604i</v>
      </c>
      <c r="AH3914" t="str">
        <f t="shared" si="2097"/>
        <v>0.0124828874144528+0.00853206506646408i</v>
      </c>
      <c r="AI3914">
        <f t="shared" si="2098"/>
        <v>-36.408884153356851</v>
      </c>
      <c r="AJ3914">
        <f t="shared" si="2099"/>
        <v>34.352642581220081</v>
      </c>
      <c r="AK3914"/>
      <c r="AL3914"/>
      <c r="AM3914"/>
      <c r="AN3914"/>
    </row>
    <row r="3915" spans="1:40" x14ac:dyDescent="0.25">
      <c r="A3915"/>
      <c r="B3915">
        <f t="shared" si="2065"/>
        <v>1981000</v>
      </c>
      <c r="C3915" s="186" t="str">
        <f t="shared" si="2068"/>
        <v>-1.94748349986127E-08+0.00123625569933368i</v>
      </c>
      <c r="D3915" s="158" t="str">
        <f t="shared" si="2069"/>
        <v>-5.95700610631303+0.00947796036155822i</v>
      </c>
      <c r="E3915" t="str">
        <f t="shared" si="2070"/>
        <v>2870</v>
      </c>
      <c r="F3915" t="str">
        <f t="shared" si="2071"/>
        <v>0.777000777000777</v>
      </c>
      <c r="G3915" t="str">
        <f t="shared" si="2066"/>
        <v>0.777000777000777</v>
      </c>
      <c r="H3915" t="str">
        <f t="shared" si="2072"/>
        <v>9.12985330382962+0.189216816576852i</v>
      </c>
      <c r="I3915" t="str">
        <f t="shared" si="2073"/>
        <v>7779.36880845173i</v>
      </c>
      <c r="J3915" t="str">
        <f t="shared" si="2067"/>
        <v>-51764.1717829753+1682.49699191175i</v>
      </c>
      <c r="K3915" t="str">
        <f t="shared" si="2074"/>
        <v>0.00487956995704-0.150126210446451i</v>
      </c>
      <c r="L3915" t="str">
        <f t="shared" si="2075"/>
        <v>0.000362045379837176-0.00933529432144334i</v>
      </c>
      <c r="M3915" t="str">
        <f t="shared" si="2076"/>
        <v>0.00524161533687718-0.159461504767894i</v>
      </c>
      <c r="N3915" t="str">
        <f t="shared" si="2077"/>
        <v>-8.78555615377278i</v>
      </c>
      <c r="O3915" t="str">
        <f t="shared" si="2078"/>
        <v>-0.802560248283211-0.596571075292451i</v>
      </c>
      <c r="P3915" t="str">
        <f t="shared" si="2079"/>
        <v>1.80256024828321+0.596571075292451i</v>
      </c>
      <c r="Q3915" t="str">
        <f t="shared" si="2080"/>
        <v>-1.80256024828321+8.18898507848033i</v>
      </c>
      <c r="R3915" t="str">
        <f t="shared" si="2081"/>
        <v>0.023270067340693-0.22524231378728i</v>
      </c>
      <c r="S3915" t="str">
        <f t="shared" si="2082"/>
        <v>0.906869438060704i</v>
      </c>
      <c r="T3915" t="str">
        <f t="shared" si="2083"/>
        <v>0.204265370531763+0.021102912892889i</v>
      </c>
      <c r="U3915" t="str">
        <f t="shared" si="2084"/>
        <v>0.00005-0.000121728345870539i</v>
      </c>
      <c r="V3915" t="str">
        <f t="shared" si="2085"/>
        <v>3.33333333333333E-06-0.000133901180457593i</v>
      </c>
      <c r="W3915" t="str">
        <f t="shared" si="2086"/>
        <v>0.0000140012500318278-0.0000660316361651918i</v>
      </c>
      <c r="X3915" t="str">
        <f t="shared" si="2087"/>
        <v>0.0000140798415885943-0.0000659966208842539i</v>
      </c>
      <c r="Y3915" t="str">
        <f t="shared" si="2088"/>
        <v>0.009+1.24469900935228i</v>
      </c>
      <c r="Z3915" t="str">
        <f t="shared" si="2089"/>
        <v>-0.000741163619752604-0.000163741993181754i</v>
      </c>
      <c r="AA3915" t="str">
        <f t="shared" si="2090"/>
        <v>0.0814599286076614-11.2477056051869i</v>
      </c>
      <c r="AB3915" t="str">
        <f t="shared" si="2091"/>
        <v>1.41103712836332+0.145776024252006i</v>
      </c>
      <c r="AC3915" t="str">
        <f t="shared" si="2092"/>
        <v>1.03064177803924-0.224242001927715i</v>
      </c>
      <c r="AD3915" t="str">
        <f t="shared" si="2093"/>
        <v>1.27782096755169+0.419464032346403i</v>
      </c>
      <c r="AE3915" t="str">
        <f t="shared" si="2094"/>
        <v>-0.000878390536981929-0.000520124432726234i</v>
      </c>
      <c r="AF3915" t="str">
        <f t="shared" si="2095"/>
        <v>-15.0868594101427-0.179738856215294i</v>
      </c>
      <c r="AG3915" t="str">
        <f t="shared" si="2096"/>
        <v>1.01745599893237-0.0519049520674816i</v>
      </c>
      <c r="AH3915" t="str">
        <f t="shared" si="2097"/>
        <v>0.0124990220601165+0.00850521914731404i</v>
      </c>
      <c r="AI3915">
        <f t="shared" si="2098"/>
        <v>-36.409915922422726</v>
      </c>
      <c r="AJ3915">
        <f t="shared" si="2099"/>
        <v>34.234142467969583</v>
      </c>
      <c r="AK3915"/>
      <c r="AL3915"/>
      <c r="AM3915"/>
      <c r="AN3915"/>
    </row>
    <row r="3916" spans="1:40" x14ac:dyDescent="0.25">
      <c r="A3916"/>
      <c r="B3916">
        <f t="shared" si="2065"/>
        <v>1982000</v>
      </c>
      <c r="C3916" s="186" t="str">
        <f t="shared" si="2068"/>
        <v>-1.94551882558593E-08+0.00123563195781062i</v>
      </c>
      <c r="D3916" s="158" t="str">
        <f t="shared" si="2069"/>
        <v>-5.9570061061624+0.00947317834321476i</v>
      </c>
      <c r="E3916" t="str">
        <f t="shared" si="2070"/>
        <v>2870</v>
      </c>
      <c r="F3916" t="str">
        <f t="shared" si="2071"/>
        <v>0.777000777000777</v>
      </c>
      <c r="G3916" t="str">
        <f t="shared" si="2066"/>
        <v>0.777000777000777</v>
      </c>
      <c r="H3916" t="str">
        <f t="shared" si="2072"/>
        <v>9.12985756148089+0.189121443929489i</v>
      </c>
      <c r="I3916" t="str">
        <f t="shared" si="2073"/>
        <v>7783.29579926871i</v>
      </c>
      <c r="J3916" t="str">
        <f t="shared" si="2067"/>
        <v>-51816.4466312311+1683.34630891928i</v>
      </c>
      <c r="K3916" t="str">
        <f t="shared" si="2074"/>
        <v>0.00487465231428176-0.150050622471707i</v>
      </c>
      <c r="L3916" t="str">
        <f t="shared" si="2075"/>
        <v>0.000361680686592978-0.00933059842049856i</v>
      </c>
      <c r="M3916" t="str">
        <f t="shared" si="2076"/>
        <v>0.00523633300087474-0.159381220892206i</v>
      </c>
      <c r="N3916" t="str">
        <f t="shared" si="2077"/>
        <v>-8.789991063492i</v>
      </c>
      <c r="O3916" t="str">
        <f t="shared" si="2078"/>
        <v>-0.805198085935544-0.593005937917772i</v>
      </c>
      <c r="P3916" t="str">
        <f t="shared" si="2079"/>
        <v>1.80519808593554+0.593005937917772i</v>
      </c>
      <c r="Q3916" t="str">
        <f t="shared" si="2080"/>
        <v>-1.80519808593554+8.19698512557423i</v>
      </c>
      <c r="R3916" t="str">
        <f t="shared" si="2081"/>
        <v>0.0227414694395315-0.22523536577844i</v>
      </c>
      <c r="S3916" t="str">
        <f t="shared" si="2082"/>
        <v>0.907327221724541i</v>
      </c>
      <c r="T3916" t="str">
        <f t="shared" si="2083"/>
        <v>0.204362178665863+0.0206339542845037i</v>
      </c>
      <c r="U3916" t="str">
        <f t="shared" si="2084"/>
        <v>0.00005-0.000121666928945277i</v>
      </c>
      <c r="V3916" t="str">
        <f t="shared" si="2085"/>
        <v>3.33333333333333E-06-0.000133833621839804i</v>
      </c>
      <c r="W3916" t="str">
        <f t="shared" si="2086"/>
        <v>0.0000140007919036028-0.000066000515231437i</v>
      </c>
      <c r="X3916" t="str">
        <f t="shared" si="2087"/>
        <v>0.0000140793061527498-0.0000659655176913423i</v>
      </c>
      <c r="Y3916" t="str">
        <f t="shared" si="2088"/>
        <v>0.009+1.24532732788299i</v>
      </c>
      <c r="Z3916" t="str">
        <f t="shared" si="2089"/>
        <v>-0.00074044063233875-0.000163648116675539i</v>
      </c>
      <c r="AA3916" t="str">
        <f t="shared" si="2090"/>
        <v>0.0813777406716304-11.2420306914534i</v>
      </c>
      <c r="AB3916" t="str">
        <f t="shared" si="2091"/>
        <v>1.41170586565925+0.142536522586234i</v>
      </c>
      <c r="AC3916" t="str">
        <f t="shared" si="2092"/>
        <v>1.0301098070034-0.224253035712412i</v>
      </c>
      <c r="AD3916" t="str">
        <f t="shared" si="2093"/>
        <v>1.27967230228615+0.41695255998041i</v>
      </c>
      <c r="AE3916" t="str">
        <f t="shared" si="2094"/>
        <v>-0.000879287867507299-0.000518144579398132i</v>
      </c>
      <c r="AF3916" t="str">
        <f t="shared" si="2095"/>
        <v>-15.0868636676433-0.179648265586274i</v>
      </c>
      <c r="AG3916" t="str">
        <f t="shared" si="2096"/>
        <v>1.01734533974732-0.0519549083968191i</v>
      </c>
      <c r="AH3916" t="str">
        <f t="shared" si="2097"/>
        <v>0.012515045482016+0.00847829824786852i</v>
      </c>
      <c r="AI3916">
        <f t="shared" si="2098"/>
        <v>-36.410987721220579</v>
      </c>
      <c r="AJ3916">
        <f t="shared" si="2099"/>
        <v>34.115615859349667</v>
      </c>
      <c r="AK3916"/>
      <c r="AL3916"/>
      <c r="AM3916"/>
      <c r="AN3916"/>
    </row>
    <row r="3917" spans="1:40" x14ac:dyDescent="0.25">
      <c r="A3917"/>
      <c r="B3917">
        <f t="shared" si="2065"/>
        <v>1983000</v>
      </c>
      <c r="C3917" s="186" t="str">
        <f t="shared" si="2068"/>
        <v>-1.94355712283681E-08+0.00123500884537632i</v>
      </c>
      <c r="D3917" s="158" t="str">
        <f t="shared" si="2069"/>
        <v>-5.957006106012+0.00946840114788512i</v>
      </c>
      <c r="E3917" t="str">
        <f t="shared" si="2070"/>
        <v>2870</v>
      </c>
      <c r="F3917" t="str">
        <f t="shared" si="2071"/>
        <v>0.777000777000777</v>
      </c>
      <c r="G3917" t="str">
        <f t="shared" si="2066"/>
        <v>0.777000777000777</v>
      </c>
      <c r="H3917" t="str">
        <f t="shared" si="2072"/>
        <v>9.12986181269683+0.189026167328921i</v>
      </c>
      <c r="I3917" t="str">
        <f t="shared" si="2073"/>
        <v>7787.2227900857i</v>
      </c>
      <c r="J3917" t="str">
        <f t="shared" si="2067"/>
        <v>-51868.7478609394+1684.19562592681i</v>
      </c>
      <c r="K3917" t="str">
        <f t="shared" si="2074"/>
        <v>0.00486974209928374-0.149975110496176i</v>
      </c>
      <c r="L3917" t="str">
        <f t="shared" si="2075"/>
        <v>0.000361316543836646-0.0093259072343843i</v>
      </c>
      <c r="M3917" t="str">
        <f t="shared" si="2076"/>
        <v>0.00523105864312039-0.15930101773056i</v>
      </c>
      <c r="N3917" t="str">
        <f t="shared" si="2077"/>
        <v>-8.79442597321122i</v>
      </c>
      <c r="O3917" t="str">
        <f t="shared" si="2078"/>
        <v>-0.807820086636303-0.589429137069857i</v>
      </c>
      <c r="P3917" t="str">
        <f t="shared" si="2079"/>
        <v>1.8078200866363+0.589429137069857i</v>
      </c>
      <c r="Q3917" t="str">
        <f t="shared" si="2080"/>
        <v>-1.8078200866363+8.20499683614136i</v>
      </c>
      <c r="R3917" t="str">
        <f t="shared" si="2081"/>
        <v>0.0222134380974312-0.225225923071916i</v>
      </c>
      <c r="S3917" t="str">
        <f t="shared" si="2082"/>
        <v>0.907785005388378i</v>
      </c>
      <c r="T3917" t="str">
        <f t="shared" si="2083"/>
        <v>0.204456715789442+0.020165026022971i</v>
      </c>
      <c r="U3917" t="str">
        <f t="shared" si="2084"/>
        <v>0.00005-0.000121605573963459i</v>
      </c>
      <c r="V3917" t="str">
        <f t="shared" si="2085"/>
        <v>3.33333333333333E-06-0.000133766131359804i</v>
      </c>
      <c r="W3917" t="str">
        <f t="shared" si="2086"/>
        <v>0.0000140003335827971-0.0000659694266075304i</v>
      </c>
      <c r="X3917" t="str">
        <f t="shared" si="2087"/>
        <v>0.000014078770641432-0.0000659344467903129i</v>
      </c>
      <c r="Y3917" t="str">
        <f t="shared" si="2088"/>
        <v>0.009+1.24595564641371i</v>
      </c>
      <c r="Z3917" t="str">
        <f t="shared" si="2089"/>
        <v>-0.000739718736330301-0.000163554341913418i</v>
      </c>
      <c r="AA3917" t="str">
        <f t="shared" si="2090"/>
        <v>0.0812956770530476-11.2363615012619i</v>
      </c>
      <c r="AB3917" t="str">
        <f t="shared" si="2091"/>
        <v>1.41235891512638+0.139297230552352i</v>
      </c>
      <c r="AC3917" t="str">
        <f t="shared" si="2092"/>
        <v>1.0295783229042-0.224261540598618i</v>
      </c>
      <c r="AD3917" t="str">
        <f t="shared" si="2093"/>
        <v>1.28151254558845+0.414432975938031i</v>
      </c>
      <c r="AE3917" t="str">
        <f t="shared" si="2094"/>
        <v>-0.000880176528167354-0.000516160778301997i</v>
      </c>
      <c r="AF3917" t="str">
        <f t="shared" si="2095"/>
        <v>-15.0868679187088-0.179557766181036i</v>
      </c>
      <c r="AG3917" t="str">
        <f t="shared" si="2096"/>
        <v>1.01723445859994-0.0520043647689692i</v>
      </c>
      <c r="AH3917" t="str">
        <f t="shared" si="2097"/>
        <v>0.012530957444706+0.0084513028707208i</v>
      </c>
      <c r="AI3917">
        <f t="shared" si="2098"/>
        <v>-36.412099503052687</v>
      </c>
      <c r="AJ3917">
        <f t="shared" si="2099"/>
        <v>33.99706268315434</v>
      </c>
      <c r="AK3917"/>
      <c r="AL3917"/>
      <c r="AM3917"/>
      <c r="AN3917"/>
    </row>
    <row r="3918" spans="1:40" x14ac:dyDescent="0.25">
      <c r="A3918"/>
      <c r="B3918">
        <f t="shared" si="2065"/>
        <v>1984000</v>
      </c>
      <c r="C3918" s="186" t="str">
        <f t="shared" si="2068"/>
        <v>-1.9415983856245E-08+0.00123438636107956i</v>
      </c>
      <c r="D3918" s="158" t="str">
        <f t="shared" si="2069"/>
        <v>-5.95700610586184+0.00946362876827663i</v>
      </c>
      <c r="E3918" t="str">
        <f t="shared" si="2070"/>
        <v>2870</v>
      </c>
      <c r="F3918" t="str">
        <f t="shared" si="2071"/>
        <v>0.777000777000777</v>
      </c>
      <c r="G3918" t="str">
        <f t="shared" si="2066"/>
        <v>0.777000777000777</v>
      </c>
      <c r="H3918" t="str">
        <f t="shared" si="2072"/>
        <v>9.1298660574904+0.188930986630202i</v>
      </c>
      <c r="I3918" t="str">
        <f t="shared" si="2073"/>
        <v>7791.14978090269i</v>
      </c>
      <c r="J3918" t="str">
        <f t="shared" si="2067"/>
        <v>-51921.0754721003+1685.04494293434i</v>
      </c>
      <c r="K3918" t="str">
        <f t="shared" si="2074"/>
        <v>0.00486483929709969-0.149899674405417i</v>
      </c>
      <c r="L3918" t="str">
        <f t="shared" si="2075"/>
        <v>0.000360952950461381-0.00932122075601423i</v>
      </c>
      <c r="M3918" t="str">
        <f t="shared" si="2076"/>
        <v>0.00522579224756107-0.159220895161431i</v>
      </c>
      <c r="N3918" t="str">
        <f t="shared" si="2077"/>
        <v>-8.79886088293043i</v>
      </c>
      <c r="O3918" t="str">
        <f t="shared" si="2078"/>
        <v>-0.810426198814941-0.585840743098639i</v>
      </c>
      <c r="P3918" t="str">
        <f t="shared" si="2079"/>
        <v>1.81042619881494+0.585840743098639i</v>
      </c>
      <c r="Q3918" t="str">
        <f t="shared" si="2080"/>
        <v>-1.81042619881494+8.21302013983179i</v>
      </c>
      <c r="R3918" t="str">
        <f t="shared" si="2081"/>
        <v>0.0216859844432322-0.225213994572762i</v>
      </c>
      <c r="S3918" t="str">
        <f t="shared" si="2082"/>
        <v>0.908242789052215i</v>
      </c>
      <c r="T3918" t="str">
        <f t="shared" si="2083"/>
        <v>0.204548986564356+0.0196961389940642i</v>
      </c>
      <c r="U3918" t="str">
        <f t="shared" si="2084"/>
        <v>0.00005-0.000121544280831421i</v>
      </c>
      <c r="V3918" t="str">
        <f t="shared" si="2085"/>
        <v>3.33333333333333E-06-0.000133698708914563i</v>
      </c>
      <c r="W3918" t="str">
        <f t="shared" si="2086"/>
        <v>0.0000139998750694643-0.0000659383702443603i</v>
      </c>
      <c r="X3918" t="str">
        <f t="shared" si="2087"/>
        <v>0.0000140782350544586-0.000065903408132082i</v>
      </c>
      <c r="Y3918" t="str">
        <f t="shared" si="2088"/>
        <v>0.009+1.24658396494443i</v>
      </c>
      <c r="Z3918" t="str">
        <f t="shared" si="2089"/>
        <v>-0.000738997929526667-0.000163460668723558i</v>
      </c>
      <c r="AA3918" t="str">
        <f t="shared" si="2090"/>
        <v>0.0812137375013132-11.2306980259577i</v>
      </c>
      <c r="AB3918" t="str">
        <f t="shared" si="2091"/>
        <v>1.41299630896816+0.136058223347787i</v>
      </c>
      <c r="AC3918" t="str">
        <f t="shared" si="2092"/>
        <v>1.02904733727275-0.224267525164921i</v>
      </c>
      <c r="AD3918" t="str">
        <f t="shared" si="2093"/>
        <v>1.28334166216725+0.411905328851481i</v>
      </c>
      <c r="AE3918" t="str">
        <f t="shared" si="2094"/>
        <v>-0.000881056510712045-0.000514173071480904i</v>
      </c>
      <c r="AF3918" t="str">
        <f t="shared" si="2095"/>
        <v>-15.0868721633522-0.179467357861925i</v>
      </c>
      <c r="AG3918" t="str">
        <f t="shared" si="2096"/>
        <v>1.01712335779809-0.0520533204884553i</v>
      </c>
      <c r="AH3918" t="str">
        <f t="shared" si="2097"/>
        <v>0.012546757714393+0.008424233519052i</v>
      </c>
      <c r="AI3918">
        <f t="shared" si="2098"/>
        <v>-36.413251221870304</v>
      </c>
      <c r="AJ3918">
        <f t="shared" si="2099"/>
        <v>33.878482867669746</v>
      </c>
      <c r="AK3918"/>
      <c r="AL3918"/>
      <c r="AM3918"/>
      <c r="AN3918"/>
    </row>
    <row r="3919" spans="1:40" x14ac:dyDescent="0.25">
      <c r="A3919"/>
      <c r="B3919">
        <f t="shared" si="2065"/>
        <v>1985000</v>
      </c>
      <c r="C3919" s="186" t="str">
        <f t="shared" si="2068"/>
        <v>-1.93964260797459E-08+0.00123376450397102i</v>
      </c>
      <c r="D3919" s="158" t="str">
        <f t="shared" si="2069"/>
        <v>-5.95700610571189+0.00945886119711116i</v>
      </c>
      <c r="E3919" t="str">
        <f t="shared" si="2070"/>
        <v>2870</v>
      </c>
      <c r="F3919" t="str">
        <f t="shared" si="2071"/>
        <v>0.777000777000777</v>
      </c>
      <c r="G3919" t="str">
        <f t="shared" si="2066"/>
        <v>0.777000777000777</v>
      </c>
      <c r="H3919" t="str">
        <f t="shared" si="2072"/>
        <v>9.1298702958745+0.18883590168868i</v>
      </c>
      <c r="I3919" t="str">
        <f t="shared" si="2073"/>
        <v>7795.07677171968i</v>
      </c>
      <c r="J3919" t="str">
        <f t="shared" si="2067"/>
        <v>-51973.4294647138+1685.89425994187i</v>
      </c>
      <c r="K3919" t="str">
        <f t="shared" si="2074"/>
        <v>0.00485994389282092-0.149824314085217i</v>
      </c>
      <c r="L3919" t="str">
        <f t="shared" si="2075"/>
        <v>0.000360589905363155-0.00931653897831606i</v>
      </c>
      <c r="M3919" t="str">
        <f t="shared" si="2076"/>
        <v>0.00522053379818407-0.159140853063533i</v>
      </c>
      <c r="N3919" t="str">
        <f t="shared" si="2077"/>
        <v>-8.80329579264965i</v>
      </c>
      <c r="O3919" t="str">
        <f t="shared" si="2078"/>
        <v>-0.813016371213435-0.582240826582041i</v>
      </c>
      <c r="P3919" t="str">
        <f t="shared" si="2079"/>
        <v>1.81301637121343+0.582240826582041i</v>
      </c>
      <c r="Q3919" t="str">
        <f t="shared" si="2080"/>
        <v>-1.81301637121343+8.22105496606761i</v>
      </c>
      <c r="R3919" t="str">
        <f t="shared" si="2081"/>
        <v>0.0211591195119141-0.225199589217023i</v>
      </c>
      <c r="S3919" t="str">
        <f t="shared" si="2082"/>
        <v>0.908700572716052i</v>
      </c>
      <c r="T3919" t="str">
        <f t="shared" si="2083"/>
        <v>0.204638995696928+0.0192273040186437i</v>
      </c>
      <c r="U3919" t="str">
        <f t="shared" si="2084"/>
        <v>0.00005-0.000121483049455687i</v>
      </c>
      <c r="V3919" t="str">
        <f t="shared" si="2085"/>
        <v>3.33333333333333E-06-0.000133631354401255i</v>
      </c>
      <c r="W3919" t="str">
        <f t="shared" si="2086"/>
        <v>0.0000139994163636579-0.0000659073460929123i</v>
      </c>
      <c r="X3919" t="str">
        <f t="shared" si="2087"/>
        <v>0.0000140776993916476-0.0000658724016676623i</v>
      </c>
      <c r="Y3919" t="str">
        <f t="shared" si="2088"/>
        <v>0.009+1.24721228347515i</v>
      </c>
      <c r="Z3919" t="str">
        <f t="shared" si="2089"/>
        <v>-0.000738278209732771-0.000163367096934509i</v>
      </c>
      <c r="AA3919" t="str">
        <f t="shared" si="2090"/>
        <v>0.0811319217664583-11.2250402569041i</v>
      </c>
      <c r="AB3919" t="str">
        <f t="shared" si="2091"/>
        <v>1.41361807969524+0.132819575721557i</v>
      </c>
      <c r="AC3919" t="str">
        <f t="shared" si="2092"/>
        <v>1.02851686154664-0.224270998024619i</v>
      </c>
      <c r="AD3919" t="str">
        <f t="shared" si="2093"/>
        <v>1.28515961694139+0.409369667504324i</v>
      </c>
      <c r="AE3919" t="str">
        <f t="shared" si="2094"/>
        <v>-0.000881927807063117-0.000512181500961172i</v>
      </c>
      <c r="AF3919" t="str">
        <f t="shared" si="2095"/>
        <v>-15.0868764015864-0.179377040491569i</v>
      </c>
      <c r="AG3919" t="str">
        <f t="shared" si="2096"/>
        <v>1.01701203965123-0.0521017748697349i</v>
      </c>
      <c r="AH3919" t="str">
        <f t="shared" si="2097"/>
        <v>0.0125624460589388+0.00839709069662841i</v>
      </c>
      <c r="AI3919">
        <f t="shared" si="2098"/>
        <v>-36.414442832270389</v>
      </c>
      <c r="AJ3919">
        <f t="shared" si="2099"/>
        <v>33.759876341671273</v>
      </c>
      <c r="AK3919"/>
      <c r="AL3919"/>
      <c r="AM3919"/>
      <c r="AN3919"/>
    </row>
    <row r="3920" spans="1:40" x14ac:dyDescent="0.25">
      <c r="A3920"/>
      <c r="B3920">
        <f t="shared" si="2065"/>
        <v>1986000</v>
      </c>
      <c r="C3920" s="186" t="str">
        <f t="shared" si="2068"/>
        <v>-1.93768978392773E-08+0.00123314327310327i</v>
      </c>
      <c r="D3920" s="158" t="str">
        <f t="shared" si="2069"/>
        <v>-5.95700610556218+0.00945409842712507i</v>
      </c>
      <c r="E3920" t="str">
        <f t="shared" si="2070"/>
        <v>2870</v>
      </c>
      <c r="F3920" t="str">
        <f t="shared" si="2071"/>
        <v>0.777000777000777</v>
      </c>
      <c r="G3920" t="str">
        <f t="shared" si="2066"/>
        <v>0.777000777000777</v>
      </c>
      <c r="H3920" t="str">
        <f t="shared" si="2072"/>
        <v>9.12987452786208+0.188740912359995i</v>
      </c>
      <c r="I3920" t="str">
        <f t="shared" si="2073"/>
        <v>7799.00376253666i</v>
      </c>
      <c r="J3920" t="str">
        <f t="shared" si="2067"/>
        <v>-52025.8098387799+1686.74357694939i</v>
      </c>
      <c r="K3920" t="str">
        <f t="shared" si="2074"/>
        <v>0.00485505587157617-0.149749029421591i</v>
      </c>
      <c r="L3920" t="str">
        <f t="shared" si="2075"/>
        <v>0.000360227407440715-0.00931186189423167i</v>
      </c>
      <c r="M3920" t="str">
        <f t="shared" si="2076"/>
        <v>0.00521528327901689-0.159060891315823i</v>
      </c>
      <c r="N3920" t="str">
        <f t="shared" si="2077"/>
        <v>-8.80773070236887i</v>
      </c>
      <c r="O3920" t="str">
        <f t="shared" si="2078"/>
        <v>-0.815590552887255-0.578629458324636i</v>
      </c>
      <c r="P3920" t="str">
        <f t="shared" si="2079"/>
        <v>1.81559055288725+0.578629458324636i</v>
      </c>
      <c r="Q3920" t="str">
        <f t="shared" si="2080"/>
        <v>-1.81559055288725+8.22910124404423i</v>
      </c>
      <c r="R3920" t="str">
        <f t="shared" si="2081"/>
        <v>0.0206328542448406-0.225182715970887i</v>
      </c>
      <c r="S3920" t="str">
        <f t="shared" si="2082"/>
        <v>0.909158356379889i</v>
      </c>
      <c r="T3920" t="str">
        <f t="shared" si="2083"/>
        <v>0.204726747937251+0.0187585318526651i</v>
      </c>
      <c r="U3920" t="str">
        <f t="shared" si="2084"/>
        <v>0.0000500000000000001-0.00012142187974297i</v>
      </c>
      <c r="V3920" t="str">
        <f t="shared" si="2085"/>
        <v>3.33333333333333E-06-0.000133564067717267i</v>
      </c>
      <c r="W3920" t="str">
        <f t="shared" si="2086"/>
        <v>0.0000139989574654318-0.0000658763541042734i</v>
      </c>
      <c r="X3920" t="str">
        <f t="shared" si="2087"/>
        <v>0.0000140771636528181-0.0000658414273481688i</v>
      </c>
      <c r="Y3920" t="str">
        <f t="shared" si="2088"/>
        <v>0.009+1.24784060200587i</v>
      </c>
      <c r="Z3920" t="str">
        <f t="shared" si="2089"/>
        <v>-0.000737559574759097-0.000163273626375217i</v>
      </c>
      <c r="AA3920" t="str">
        <f t="shared" si="2090"/>
        <v>0.081050229599141-11.2193881854812i</v>
      </c>
      <c r="AB3920" t="str">
        <f t="shared" si="2091"/>
        <v>1.41422426012058+0.129581361974327i</v>
      </c>
      <c r="AC3920" t="str">
        <f t="shared" si="2092"/>
        <v>1.02798690707014-0.224271967824863i</v>
      </c>
      <c r="AD3920" t="str">
        <f t="shared" si="2093"/>
        <v>1.28696637504044+0.406826040830638i</v>
      </c>
      <c r="AE3920" t="str">
        <f t="shared" si="2094"/>
        <v>-0.000882790409313795-0.000510186108751793i</v>
      </c>
      <c r="AF3920" t="str">
        <f t="shared" si="2095"/>
        <v>-15.0868806334243-0.17928681393287i</v>
      </c>
      <c r="AG3920" t="str">
        <f t="shared" si="2096"/>
        <v>1.01690050647033-0.0521497272371911i</v>
      </c>
      <c r="AH3920" t="str">
        <f t="shared" si="2097"/>
        <v>0.0125780222478629+0.00836987490780013i</v>
      </c>
      <c r="AI3920">
        <f t="shared" si="2098"/>
        <v>-36.415674289492408</v>
      </c>
      <c r="AJ3920">
        <f t="shared" si="2099"/>
        <v>33.641243034427255</v>
      </c>
      <c r="AK3920"/>
      <c r="AL3920"/>
      <c r="AM3920"/>
      <c r="AN3920"/>
    </row>
    <row r="3921" spans="1:40" x14ac:dyDescent="0.25">
      <c r="A3921"/>
      <c r="B3921">
        <f t="shared" si="2065"/>
        <v>1987000</v>
      </c>
      <c r="C3921" s="186" t="str">
        <f t="shared" si="2068"/>
        <v>-1.93573990753953E-08+0.00123252266753079i</v>
      </c>
      <c r="D3921" s="158" t="str">
        <f t="shared" si="2069"/>
        <v>-5.95700610541268+0.00944934045106939i</v>
      </c>
      <c r="E3921" t="str">
        <f t="shared" si="2070"/>
        <v>2870</v>
      </c>
      <c r="F3921" t="str">
        <f t="shared" si="2071"/>
        <v>0.777000777000777</v>
      </c>
      <c r="G3921" t="str">
        <f t="shared" si="2066"/>
        <v>0.777000777000777</v>
      </c>
      <c r="H3921" t="str">
        <f t="shared" si="2072"/>
        <v>9.12987875346593+0.188646018500076i</v>
      </c>
      <c r="I3921" t="str">
        <f t="shared" si="2073"/>
        <v>7802.93075335365i</v>
      </c>
      <c r="J3921" t="str">
        <f t="shared" si="2067"/>
        <v>-52078.2165942985+1687.59289395692i</v>
      </c>
      <c r="K3921" t="str">
        <f t="shared" si="2074"/>
        <v>0.00485017521853165-0.149673820300785i</v>
      </c>
      <c r="L3921" t="str">
        <f t="shared" si="2075"/>
        <v>0.000359865455595567-0.00930718949671706i</v>
      </c>
      <c r="M3921" t="str">
        <f t="shared" si="2076"/>
        <v>0.00521004067412722-0.158981009797502i</v>
      </c>
      <c r="N3921" t="str">
        <f t="shared" si="2077"/>
        <v>-8.81216561208809i</v>
      </c>
      <c r="O3921" t="str">
        <f t="shared" si="2078"/>
        <v>-0.818148693206385-0.575006709356234i</v>
      </c>
      <c r="P3921" t="str">
        <f t="shared" si="2079"/>
        <v>1.81814869320639+0.575006709356234i</v>
      </c>
      <c r="Q3921" t="str">
        <f t="shared" si="2080"/>
        <v>-1.81814869320639+8.23715890273186i</v>
      </c>
      <c r="R3921" t="str">
        <f t="shared" si="2081"/>
        <v>0.0201071994900032-0.225163383829838i</v>
      </c>
      <c r="S3921" t="str">
        <f t="shared" si="2082"/>
        <v>0.909616140043724i</v>
      </c>
      <c r="T3921" t="str">
        <f t="shared" si="2083"/>
        <v>0.204812248078481+0.0182898331871858i</v>
      </c>
      <c r="U3921" t="str">
        <f t="shared" si="2084"/>
        <v>0.0000500000000000001-0.00012136077160017i</v>
      </c>
      <c r="V3921" t="str">
        <f t="shared" si="2085"/>
        <v>3.33333333333333E-06-0.000133496848760187i</v>
      </c>
      <c r="W3921" t="str">
        <f t="shared" si="2086"/>
        <v>0.0000139984983748392-0.0000658453942296266i</v>
      </c>
      <c r="X3921" t="str">
        <f t="shared" si="2087"/>
        <v>0.000014076627837789-0.0000658104851248111i</v>
      </c>
      <c r="Y3921" t="str">
        <f t="shared" si="2088"/>
        <v>0.009+1.24846892053658i</v>
      </c>
      <c r="Z3921" t="str">
        <f t="shared" si="2089"/>
        <v>-0.0007368420224216-0.000163180256875016i</v>
      </c>
      <c r="AA3921" t="str">
        <f t="shared" si="2090"/>
        <v>0.0809686607506489-11.2137418030867i</v>
      </c>
      <c r="AB3921" t="str">
        <f t="shared" si="2091"/>
        <v>1.41481488335467+0.126343655958452i</v>
      </c>
      <c r="AC3921" t="str">
        <f t="shared" si="2092"/>
        <v>1.02745748509442-0.224270443245799i</v>
      </c>
      <c r="AD3921" t="str">
        <f t="shared" si="2093"/>
        <v>1.28876190180542+0.404274497914121i</v>
      </c>
      <c r="AE3921" t="str">
        <f t="shared" si="2094"/>
        <v>-0.000883644309728567-0.000508186936843858i</v>
      </c>
      <c r="AF3921" t="str">
        <f t="shared" si="2095"/>
        <v>-15.0868848588786-0.179196678049007i</v>
      </c>
      <c r="AG3921" t="str">
        <f t="shared" si="2096"/>
        <v>1.01678876056788-0.0521971769251417i</v>
      </c>
      <c r="AH3921" t="str">
        <f t="shared" si="2097"/>
        <v>0.0125934860523452+0.00834258665749879i</v>
      </c>
      <c r="AI3921">
        <f t="shared" si="2098"/>
        <v>-36.416945549415374</v>
      </c>
      <c r="AJ3921">
        <f t="shared" si="2099"/>
        <v>33.522582875699271</v>
      </c>
      <c r="AK3921"/>
      <c r="AL3921"/>
      <c r="AM3921"/>
      <c r="AN3921"/>
    </row>
    <row r="3922" spans="1:40" x14ac:dyDescent="0.25">
      <c r="A3922"/>
      <c r="B3922">
        <f t="shared" si="2065"/>
        <v>1988000</v>
      </c>
      <c r="C3922" s="186" t="str">
        <f t="shared" si="2068"/>
        <v>-1.93379297288063E-08+0.00123190268631001i</v>
      </c>
      <c r="D3922" s="158" t="str">
        <f t="shared" si="2069"/>
        <v>-5.95700610526342+0.00944458726171008i</v>
      </c>
      <c r="E3922" t="str">
        <f t="shared" si="2070"/>
        <v>2870</v>
      </c>
      <c r="F3922" t="str">
        <f t="shared" si="2071"/>
        <v>0.777000777000777</v>
      </c>
      <c r="G3922" t="str">
        <f t="shared" si="2066"/>
        <v>0.777000777000777</v>
      </c>
      <c r="H3922" t="str">
        <f t="shared" si="2072"/>
        <v>9.12988297269895+0.188551219965139i</v>
      </c>
      <c r="I3922" t="str">
        <f t="shared" si="2073"/>
        <v>7806.85774417064i</v>
      </c>
      <c r="J3922" t="str">
        <f t="shared" si="2067"/>
        <v>-52130.6497312696+1688.44221096445i</v>
      </c>
      <c r="K3922" t="str">
        <f t="shared" si="2074"/>
        <v>0.00484530191889064-0.149598686609272i</v>
      </c>
      <c r="L3922" t="str">
        <f t="shared" si="2075"/>
        <v>0.00035950404873197-0.00930252177874225i</v>
      </c>
      <c r="M3922" t="str">
        <f t="shared" si="2076"/>
        <v>0.00520480596762261-0.158901208388014i</v>
      </c>
      <c r="N3922" t="str">
        <f t="shared" si="2077"/>
        <v>-8.81660052180731i</v>
      </c>
      <c r="O3922" t="str">
        <f t="shared" si="2078"/>
        <v>-0.820690741856318-0.571372650930483i</v>
      </c>
      <c r="P3922" t="str">
        <f t="shared" si="2079"/>
        <v>1.82069074185632+0.571372650930483i</v>
      </c>
      <c r="Q3922" t="str">
        <f t="shared" si="2080"/>
        <v>-1.82069074185632+8.24522787087683i</v>
      </c>
      <c r="R3922" t="str">
        <f t="shared" si="2081"/>
        <v>0.0195821660022725-0.225141601817821i</v>
      </c>
      <c r="S3922" t="str">
        <f t="shared" si="2082"/>
        <v>0.910073923707561i</v>
      </c>
      <c r="T3922" t="str">
        <f t="shared" si="2083"/>
        <v>0.20489550095615+0.0178212186483809i</v>
      </c>
      <c r="U3922" t="str">
        <f t="shared" si="2084"/>
        <v>0.0000500000000000001-0.000121299724934375i</v>
      </c>
      <c r="V3922" t="str">
        <f t="shared" si="2085"/>
        <v>3.33333333333333E-06-0.000133429697427813i</v>
      </c>
      <c r="W3922" t="str">
        <f t="shared" si="2086"/>
        <v>0.000013998039091934-0.0000658144664202545i</v>
      </c>
      <c r="X3922" t="str">
        <f t="shared" si="2087"/>
        <v>0.0000140760919463805-0.0000657795749488995i</v>
      </c>
      <c r="Y3922" t="str">
        <f t="shared" si="2088"/>
        <v>0.009+1.2490972390673i</v>
      </c>
      <c r="Z3922" t="str">
        <f t="shared" si="2089"/>
        <v>-0.000736125550541755-0.000163086988263632i</v>
      </c>
      <c r="AA3922" t="str">
        <f t="shared" si="2090"/>
        <v>0.0808872149728942-11.2081011011357i</v>
      </c>
      <c r="AB3922" t="str">
        <f t="shared" si="2091"/>
        <v>1.41538998280069+0.123106531078091i</v>
      </c>
      <c r="AC3922" t="str">
        <f t="shared" si="2092"/>
        <v>1.02692860677776-0.224266432999711i</v>
      </c>
      <c r="AD3922" t="str">
        <f t="shared" si="2093"/>
        <v>1.29054616278933+0.401715087987217i</v>
      </c>
      <c r="AE3922" t="str">
        <f t="shared" si="2094"/>
        <v>-0.000884489500742948-0.000506184027210018i</v>
      </c>
      <c r="AF3922" t="str">
        <f t="shared" si="2095"/>
        <v>-15.0868890779624-0.179106632703429i</v>
      </c>
      <c r="AG3922" t="str">
        <f t="shared" si="2096"/>
        <v>1.01667680425779-0.0522441232778353i</v>
      </c>
      <c r="AH3922" t="str">
        <f t="shared" si="2097"/>
        <v>0.0126088372452308+0.00831522645123697i</v>
      </c>
      <c r="AI3922">
        <f t="shared" si="2098"/>
        <v>-36.418256568553382</v>
      </c>
      <c r="AJ3922">
        <f t="shared" si="2099"/>
        <v>33.403895795743587</v>
      </c>
      <c r="AK3922"/>
      <c r="AL3922"/>
      <c r="AM3922"/>
      <c r="AN3922"/>
    </row>
    <row r="3923" spans="1:40" x14ac:dyDescent="0.25">
      <c r="A3923"/>
      <c r="B3923">
        <f t="shared" si="2065"/>
        <v>1989000</v>
      </c>
      <c r="C3923" s="186" t="str">
        <f t="shared" si="2068"/>
        <v>-1.93184897403651E-08+0.0012312833284992i</v>
      </c>
      <c r="D3923" s="158" t="str">
        <f t="shared" si="2069"/>
        <v>-5.95700610511438+0.0094398388518272i</v>
      </c>
      <c r="E3923" t="str">
        <f t="shared" si="2070"/>
        <v>2870</v>
      </c>
      <c r="F3923" t="str">
        <f t="shared" si="2071"/>
        <v>0.777000777000777</v>
      </c>
      <c r="G3923" t="str">
        <f t="shared" si="2066"/>
        <v>0.777000777000777</v>
      </c>
      <c r="H3923" t="str">
        <f t="shared" si="2072"/>
        <v>9.12988718557392+0.188456516611691i</v>
      </c>
      <c r="I3923" t="str">
        <f t="shared" si="2073"/>
        <v>7810.78473498762i</v>
      </c>
      <c r="J3923" t="str">
        <f t="shared" si="2067"/>
        <v>-52183.1092496934+1689.29152797197i</v>
      </c>
      <c r="K3923" t="str">
        <f t="shared" si="2074"/>
        <v>0.00484043595789353-0.149523628233749i</v>
      </c>
      <c r="L3923" t="str">
        <f t="shared" si="2075"/>
        <v>0.000359143185756937-0.0092978587332914i</v>
      </c>
      <c r="M3923" t="str">
        <f t="shared" si="2076"/>
        <v>0.00519957914365047-0.15882148696704i</v>
      </c>
      <c r="N3923" t="str">
        <f t="shared" si="2077"/>
        <v>-8.82103543152653i</v>
      </c>
      <c r="O3923" t="str">
        <f t="shared" si="2078"/>
        <v>-0.823216648839046-0.567727354523464i</v>
      </c>
      <c r="P3923" t="str">
        <f t="shared" si="2079"/>
        <v>1.82321664883905+0.567727354523464i</v>
      </c>
      <c r="Q3923" t="str">
        <f t="shared" si="2080"/>
        <v>-1.82321664883905+8.25330807700307i</v>
      </c>
      <c r="R3923" t="str">
        <f t="shared" si="2081"/>
        <v>0.0190577644436521-0.225117378986419i</v>
      </c>
      <c r="S3923" t="str">
        <f t="shared" si="2082"/>
        <v>0.910531707371398i</v>
      </c>
      <c r="T3923" t="str">
        <f t="shared" si="2083"/>
        <v>0.204976511447478+0.0173526987975605i</v>
      </c>
      <c r="U3923" t="str">
        <f t="shared" si="2084"/>
        <v>0.0000499999999999999-0.00012123873965286i</v>
      </c>
      <c r="V3923" t="str">
        <f t="shared" si="2085"/>
        <v>3.33333333333333E-06-0.000133362613618146i</v>
      </c>
      <c r="W3923" t="str">
        <f t="shared" si="2086"/>
        <v>0.0000139975796167696-0.0000657835706275371i</v>
      </c>
      <c r="X3923" t="str">
        <f t="shared" si="2087"/>
        <v>0.0000140755559784131-0.0000657486967718414i</v>
      </c>
      <c r="Y3923" t="str">
        <f t="shared" si="2088"/>
        <v>0.009+1.24972555759802i</v>
      </c>
      <c r="Z3923" t="str">
        <f t="shared" si="2089"/>
        <v>-0.000735410156946496-0.000162993820371179i</v>
      </c>
      <c r="AA3923" t="str">
        <f t="shared" si="2090"/>
        <v>0.0808058920184108-11.2024660710603i</v>
      </c>
      <c r="AB3923" t="str">
        <f t="shared" si="2091"/>
        <v>1.41594959214981+0.119870060289323i</v>
      </c>
      <c r="AC3923" t="str">
        <f t="shared" si="2092"/>
        <v>1.02640028318578-0.224259945830178i</v>
      </c>
      <c r="AD3923" t="str">
        <f t="shared" si="2093"/>
        <v>1.29231912375789+0.399147860430215i</v>
      </c>
      <c r="AE3923" t="str">
        <f t="shared" si="2094"/>
        <v>-0.000885325974963243-0.000504177421803875i</v>
      </c>
      <c r="AF3923" t="str">
        <f t="shared" si="2095"/>
        <v>-15.0868932906883-0.179016677759864i</v>
      </c>
      <c r="AG3923" t="str">
        <f t="shared" si="2096"/>
        <v>1.01656463985541-0.0522905656494544i</v>
      </c>
      <c r="AH3923" t="str">
        <f t="shared" si="2097"/>
        <v>0.012624075601031+0.00828779479510477i</v>
      </c>
      <c r="AI3923">
        <f t="shared" si="2098"/>
        <v>-36.419607304053862</v>
      </c>
      <c r="AJ3923">
        <f t="shared" si="2099"/>
        <v>33.285181725311737</v>
      </c>
      <c r="AK3923"/>
      <c r="AL3923"/>
      <c r="AM3923"/>
      <c r="AN3923"/>
    </row>
    <row r="3924" spans="1:40" x14ac:dyDescent="0.25">
      <c r="A3924"/>
      <c r="B3924">
        <f t="shared" si="2065"/>
        <v>1990000</v>
      </c>
      <c r="C3924" s="186" t="str">
        <f t="shared" si="2068"/>
        <v>-1.9299079051075E-08+0.00123066459315855i</v>
      </c>
      <c r="D3924" s="158" t="str">
        <f t="shared" si="2069"/>
        <v>-5.95700610496556+0.00943509521421555i</v>
      </c>
      <c r="E3924" t="str">
        <f t="shared" si="2070"/>
        <v>2870</v>
      </c>
      <c r="F3924" t="str">
        <f t="shared" si="2071"/>
        <v>0.777000777000777</v>
      </c>
      <c r="G3924" t="str">
        <f t="shared" si="2066"/>
        <v>0.777000777000777</v>
      </c>
      <c r="H3924" t="str">
        <f t="shared" si="2072"/>
        <v>9.12989139210356+0.188361908296526i</v>
      </c>
      <c r="I3924" t="str">
        <f t="shared" si="2073"/>
        <v>7814.71172580461i</v>
      </c>
      <c r="J3924" t="str">
        <f t="shared" si="2067"/>
        <v>-52235.5951495697+1690.1408449795i</v>
      </c>
      <c r="K3924" t="str">
        <f t="shared" si="2074"/>
        <v>0.00483557732081786-0.149448645061144i</v>
      </c>
      <c r="L3924" t="str">
        <f t="shared" si="2075"/>
        <v>0.000358782865580209-0.00929320035336256i</v>
      </c>
      <c r="M3924" t="str">
        <f t="shared" si="2076"/>
        <v>0.00519436018639807-0.158741845414507i</v>
      </c>
      <c r="N3924" t="str">
        <f t="shared" si="2077"/>
        <v>-8.82547034124575i</v>
      </c>
      <c r="O3924" t="str">
        <f t="shared" si="2078"/>
        <v>-0.825726364474039-0.564070891832301i</v>
      </c>
      <c r="P3924" t="str">
        <f t="shared" si="2079"/>
        <v>1.82572636447404+0.564070891832301i</v>
      </c>
      <c r="Q3924" t="str">
        <f t="shared" si="2080"/>
        <v>-1.82572636447404+8.26139944941345i</v>
      </c>
      <c r="R3924" t="str">
        <f t="shared" si="2081"/>
        <v>0.0185340053835467-0.225090724414023i</v>
      </c>
      <c r="S3924" t="str">
        <f t="shared" si="2082"/>
        <v>0.910989491035235i</v>
      </c>
      <c r="T3924" t="str">
        <f t="shared" si="2083"/>
        <v>0.205055284470683+0.0168842841312015i</v>
      </c>
      <c r="U3924" t="str">
        <f t="shared" si="2084"/>
        <v>0.0000499999999999999-0.000121177815663085i</v>
      </c>
      <c r="V3924" t="str">
        <f t="shared" si="2085"/>
        <v>3.33333333333333E-06-0.000133295597229393i</v>
      </c>
      <c r="W3924" t="str">
        <f t="shared" si="2086"/>
        <v>0.0000139971199493999-0.0000657527068029514i</v>
      </c>
      <c r="X3924" t="str">
        <f t="shared" si="2087"/>
        <v>0.000014075019933708-0.0000657178505451411i</v>
      </c>
      <c r="Y3924" t="str">
        <f t="shared" si="2088"/>
        <v>0.009+1.25035387612874i</v>
      </c>
      <c r="Z3924" t="str">
        <f t="shared" si="2089"/>
        <v>-0.000734695839468226-0.000162900753028163i</v>
      </c>
      <c r="AA3924" t="str">
        <f t="shared" si="2090"/>
        <v>0.0807246916403589-11.1968367043102i</v>
      </c>
      <c r="AB3924" t="str">
        <f t="shared" si="2091"/>
        <v>1.4164937453764+0.11663431610037i</v>
      </c>
      <c r="AC3924" t="str">
        <f t="shared" si="2092"/>
        <v>1.0258725252917-0.224250990511237i</v>
      </c>
      <c r="AD3924" t="str">
        <f t="shared" si="2093"/>
        <v>1.29408075069004+0.396572864770363i</v>
      </c>
      <c r="AE3924" t="str">
        <f t="shared" si="2094"/>
        <v>-0.000886153725166265-0.00050216716255944i</v>
      </c>
      <c r="AF3924" t="str">
        <f t="shared" si="2095"/>
        <v>-15.0868974970691-0.17892681308231i</v>
      </c>
      <c r="AG3924" t="str">
        <f t="shared" si="2096"/>
        <v>1.01645226967746-0.0523365034041146i</v>
      </c>
      <c r="AH3924" t="str">
        <f t="shared" si="2097"/>
        <v>0.0126392008959278+0.00826029219576892i</v>
      </c>
      <c r="AI3924">
        <f t="shared" si="2098"/>
        <v>-36.42099771369341</v>
      </c>
      <c r="AJ3924">
        <f t="shared" si="2099"/>
        <v>33.166440595651864</v>
      </c>
      <c r="AK3924"/>
      <c r="AL3924"/>
      <c r="AM3924"/>
      <c r="AN3924"/>
    </row>
    <row r="3925" spans="1:40" x14ac:dyDescent="0.25">
      <c r="A3925"/>
      <c r="B3925">
        <f t="shared" si="2065"/>
        <v>1991000</v>
      </c>
      <c r="C3925" s="186" t="str">
        <f t="shared" si="2068"/>
        <v>-1.92796976020876E-08+0.00123004647935014i</v>
      </c>
      <c r="D3925" s="158" t="str">
        <f t="shared" si="2069"/>
        <v>-5.95700610481698+0.00943035634168441i</v>
      </c>
      <c r="E3925" t="str">
        <f t="shared" si="2070"/>
        <v>2870</v>
      </c>
      <c r="F3925" t="str">
        <f t="shared" si="2071"/>
        <v>0.777000777000777</v>
      </c>
      <c r="G3925" t="str">
        <f t="shared" si="2066"/>
        <v>0.777000777000777</v>
      </c>
      <c r="H3925" t="str">
        <f t="shared" si="2072"/>
        <v>9.12989559230068+0.188267394876726i</v>
      </c>
      <c r="I3925" t="str">
        <f t="shared" si="2073"/>
        <v>7818.6387166216i</v>
      </c>
      <c r="J3925" t="str">
        <f t="shared" si="2067"/>
        <v>-52288.1074308985+1690.99016198703i</v>
      </c>
      <c r="K3925" t="str">
        <f t="shared" si="2074"/>
        <v>0.00483072599297793-0.149373736978608i</v>
      </c>
      <c r="L3925" t="str">
        <f t="shared" si="2075"/>
        <v>0.00035842308711426-0.00928854663196778i</v>
      </c>
      <c r="M3925" t="str">
        <f t="shared" si="2076"/>
        <v>0.00518914908009219-0.158662283610576i</v>
      </c>
      <c r="N3925" t="str">
        <f t="shared" si="2077"/>
        <v>-8.82990525096497i</v>
      </c>
      <c r="O3925" t="str">
        <f t="shared" si="2078"/>
        <v>-0.828219839399228-0.56040333477373i</v>
      </c>
      <c r="P3925" t="str">
        <f t="shared" si="2079"/>
        <v>1.82821983939923+0.56040333477373i</v>
      </c>
      <c r="Q3925" t="str">
        <f t="shared" si="2080"/>
        <v>-1.82821983939923+8.26950191619124i</v>
      </c>
      <c r="R3925" t="str">
        <f t="shared" si="2081"/>
        <v>0.0180108992990267-0.225061647205028i</v>
      </c>
      <c r="S3925" t="str">
        <f t="shared" si="2082"/>
        <v>0.911447274699072i</v>
      </c>
      <c r="T3925" t="str">
        <f t="shared" si="2083"/>
        <v>0.205131824984307+0.0164159850809773i</v>
      </c>
      <c r="U3925" t="str">
        <f t="shared" si="2084"/>
        <v>0.0000499999999999999-0.000121116952872696i</v>
      </c>
      <c r="V3925" t="str">
        <f t="shared" si="2085"/>
        <v>3.33333333333333E-06-0.000133228648159966i</v>
      </c>
      <c r="W3925" t="str">
        <f t="shared" si="2086"/>
        <v>0.0000139966600898787-0.0000657218748980729i</v>
      </c>
      <c r="X3925" t="str">
        <f t="shared" si="2087"/>
        <v>0.0000140744838120873-0.0000656870362204008i</v>
      </c>
      <c r="Y3925" t="str">
        <f t="shared" si="2088"/>
        <v>0.009+1.25098219465946i</v>
      </c>
      <c r="Z3925" t="str">
        <f t="shared" si="2089"/>
        <v>-0.00073398259594477-0.00016280778606547i</v>
      </c>
      <c r="AA3925" t="str">
        <f t="shared" si="2090"/>
        <v>0.0806436135925126-11.1912129923517i</v>
      </c>
      <c r="AB3925" t="str">
        <f t="shared" si="2091"/>
        <v>1.41702247673339+0.113399370571799i</v>
      </c>
      <c r="AC3925" t="str">
        <f t="shared" si="2092"/>
        <v>1.02534534397653-0.224239575846548i</v>
      </c>
      <c r="AD3925" t="str">
        <f t="shared" si="2093"/>
        <v>1.29583100977867+0.393990150680997i</v>
      </c>
      <c r="AE3925" t="str">
        <f t="shared" si="2094"/>
        <v>-0.000886972744299107-0.000500153291390558i</v>
      </c>
      <c r="AF3925" t="str">
        <f t="shared" si="2095"/>
        <v>-15.0869016971177-0.178837038535042i</v>
      </c>
      <c r="AG3925" t="str">
        <f t="shared" si="2096"/>
        <v>1.01633969604198-0.0523819359158645i</v>
      </c>
      <c r="AH3925" t="str">
        <f t="shared" si="2097"/>
        <v>0.0126542129077768+0.00823271916047076i</v>
      </c>
      <c r="AI3925">
        <f t="shared" si="2098"/>
        <v>-36.4224277558748</v>
      </c>
      <c r="AJ3925">
        <f t="shared" si="2099"/>
        <v>33.047672338510154</v>
      </c>
      <c r="AK3925"/>
      <c r="AL3925"/>
      <c r="AM3925"/>
      <c r="AN3925"/>
    </row>
    <row r="3926" spans="1:40" x14ac:dyDescent="0.25">
      <c r="A3926"/>
      <c r="B3926">
        <f t="shared" si="2065"/>
        <v>1992000</v>
      </c>
      <c r="C3926" s="186" t="str">
        <f t="shared" si="2068"/>
        <v>-1.9260345334702E-08+0.00122942898613791i</v>
      </c>
      <c r="D3926" s="158" t="str">
        <f t="shared" si="2069"/>
        <v>-5.9570061046686+0.00942562222705731i</v>
      </c>
      <c r="E3926" t="str">
        <f t="shared" si="2070"/>
        <v>2870</v>
      </c>
      <c r="F3926" t="str">
        <f t="shared" si="2071"/>
        <v>0.777000777000777</v>
      </c>
      <c r="G3926" t="str">
        <f t="shared" si="2066"/>
        <v>0.777000777000777</v>
      </c>
      <c r="H3926" t="str">
        <f t="shared" si="2072"/>
        <v>9.12989978617789+0.188172976209656i</v>
      </c>
      <c r="I3926" t="str">
        <f t="shared" si="2073"/>
        <v>7822.56570743858i</v>
      </c>
      <c r="J3926" t="str">
        <f t="shared" si="2067"/>
        <v>-52340.64609368+1691.83947899456i</v>
      </c>
      <c r="K3926" t="str">
        <f t="shared" si="2074"/>
        <v>0.00482588195972482-0.149298903873518i</v>
      </c>
      <c r="L3926" t="str">
        <f t="shared" si="2075"/>
        <v>0.000358063849274285-0.00928389756213303i</v>
      </c>
      <c r="M3926" t="str">
        <f t="shared" si="2076"/>
        <v>0.00518394580899911-0.158582801435651i</v>
      </c>
      <c r="N3926" t="str">
        <f t="shared" si="2077"/>
        <v>-8.83434016068419i</v>
      </c>
      <c r="O3926" t="str">
        <f t="shared" si="2078"/>
        <v>-0.830697024571969-0.556724755482704i</v>
      </c>
      <c r="P3926" t="str">
        <f t="shared" si="2079"/>
        <v>1.83069702457197+0.556724755482704i</v>
      </c>
      <c r="Q3926" t="str">
        <f t="shared" si="2080"/>
        <v>-1.83069702457197+8.27761540520149i</v>
      </c>
      <c r="R3926" t="str">
        <f t="shared" si="2081"/>
        <v>0.0174884565751065-0.225030156489015i</v>
      </c>
      <c r="S3926" t="str">
        <f t="shared" si="2082"/>
        <v>0.911905058362909i</v>
      </c>
      <c r="T3926" t="str">
        <f t="shared" si="2083"/>
        <v>0.20520613798653+0.0159478120137997i</v>
      </c>
      <c r="U3926" t="str">
        <f t="shared" si="2084"/>
        <v>0.0000499999999999999-0.000121056151189527i</v>
      </c>
      <c r="V3926" t="str">
        <f t="shared" si="2085"/>
        <v>3.33333333333333E-06-0.00013316176630848i</v>
      </c>
      <c r="W3926" t="str">
        <f t="shared" si="2086"/>
        <v>0.0000139962000382593-0.0000656910748645741i</v>
      </c>
      <c r="X3926" t="str">
        <f t="shared" si="2087"/>
        <v>0.0000140739476133729-0.0000656562537493204i</v>
      </c>
      <c r="Y3926" t="str">
        <f t="shared" si="2088"/>
        <v>0.009+1.25161051319017i</v>
      </c>
      <c r="Z3926" t="str">
        <f t="shared" si="2089"/>
        <v>-0.000733270424219423-0.000162714919314377i</v>
      </c>
      <c r="AA3926" t="str">
        <f t="shared" si="2090"/>
        <v>0.0805626576292707-11.185594926669i</v>
      </c>
      <c r="AB3926" t="str">
        <f t="shared" si="2091"/>
        <v>1.41753582074752+0.110165295316813i</v>
      </c>
      <c r="AC3926" t="str">
        <f t="shared" si="2092"/>
        <v>1.0248187500294-0.224225710668572i</v>
      </c>
      <c r="AD3926" t="str">
        <f t="shared" si="2093"/>
        <v>1.2975698674311+0.391399767980601i</v>
      </c>
      <c r="AE3926" t="str">
        <f t="shared" si="2094"/>
        <v>-0.000887783025478913-0.000498135850190336i</v>
      </c>
      <c r="AF3926" t="str">
        <f t="shared" si="2095"/>
        <v>-15.0869058908465-0.178747353982599i</v>
      </c>
      <c r="AG3926" t="str">
        <f t="shared" si="2096"/>
        <v>1.01622692126833-0.0524268625686874i</v>
      </c>
      <c r="AH3926" t="str">
        <f t="shared" si="2097"/>
        <v>0.01266911141611+0.00820507619702347i</v>
      </c>
      <c r="AI3926">
        <f t="shared" si="2098"/>
        <v>-36.423897389624244</v>
      </c>
      <c r="AJ3926">
        <f t="shared" si="2099"/>
        <v>32.928876886130162</v>
      </c>
      <c r="AK3926"/>
      <c r="AL3926"/>
      <c r="AM3926"/>
      <c r="AN3926"/>
    </row>
    <row r="3927" spans="1:40" x14ac:dyDescent="0.25">
      <c r="A3927"/>
      <c r="B3927">
        <f t="shared" si="2065"/>
        <v>1993000</v>
      </c>
      <c r="C3927" s="186" t="str">
        <f t="shared" si="2068"/>
        <v>-1.92410221903653E-08+0.00122881211258772i</v>
      </c>
      <c r="D3927" s="158" t="str">
        <f t="shared" si="2069"/>
        <v>-5.95700610452046+0.00942089286317252i</v>
      </c>
      <c r="E3927" t="str">
        <f t="shared" si="2070"/>
        <v>2870</v>
      </c>
      <c r="F3927" t="str">
        <f t="shared" si="2071"/>
        <v>0.777000777000777</v>
      </c>
      <c r="G3927" t="str">
        <f t="shared" si="2066"/>
        <v>0.777000777000777</v>
      </c>
      <c r="H3927" t="str">
        <f t="shared" si="2072"/>
        <v>9.12990397374796+0.188078652152971i</v>
      </c>
      <c r="I3927" t="str">
        <f t="shared" si="2073"/>
        <v>7826.49269825557i</v>
      </c>
      <c r="J3927" t="str">
        <f t="shared" si="2067"/>
        <v>-52393.211137914+1692.68879600208i</v>
      </c>
      <c r="K3927" t="str">
        <f t="shared" si="2074"/>
        <v>0.00482104520644631-0.149224145633477i</v>
      </c>
      <c r="L3927" t="str">
        <f t="shared" si="2075"/>
        <v>0.000357705150978187-0.00927925313689814i</v>
      </c>
      <c r="M3927" t="str">
        <f t="shared" si="2076"/>
        <v>0.0051787503574245-0.158503398770375i</v>
      </c>
      <c r="N3927" t="str">
        <f t="shared" si="2077"/>
        <v>-8.83877507040341i</v>
      </c>
      <c r="O3927" t="str">
        <f t="shared" si="2078"/>
        <v>-0.833157871270014-0.553035226310964i</v>
      </c>
      <c r="P3927" t="str">
        <f t="shared" si="2079"/>
        <v>1.83315787127001+0.553035226310964i</v>
      </c>
      <c r="Q3927" t="str">
        <f t="shared" si="2080"/>
        <v>-1.83315787127001+8.28573984409245i</v>
      </c>
      <c r="R3927" t="str">
        <f t="shared" si="2081"/>
        <v>0.0169666875050231-0.224996261419962i</v>
      </c>
      <c r="S3927" t="str">
        <f t="shared" si="2082"/>
        <v>0.912362842026746i</v>
      </c>
      <c r="T3927" t="str">
        <f t="shared" si="2083"/>
        <v>0.205278228514509+0.0154797752318626i</v>
      </c>
      <c r="U3927" t="str">
        <f t="shared" si="2084"/>
        <v>0.00005-0.000120995410521595i</v>
      </c>
      <c r="V3927" t="str">
        <f t="shared" si="2085"/>
        <v>3.33333333333333E-06-0.000133094951573754i</v>
      </c>
      <c r="W3927" t="str">
        <f t="shared" si="2086"/>
        <v>0.0000139957397945957-0.0000656603066542234i</v>
      </c>
      <c r="X3927" t="str">
        <f t="shared" si="2087"/>
        <v>0.0000140734113373881-0.0000656255030836954i</v>
      </c>
      <c r="Y3927" t="str">
        <f t="shared" si="2088"/>
        <v>0.009+1.25223883172089i</v>
      </c>
      <c r="Z3927" t="str">
        <f t="shared" si="2089"/>
        <v>-0.000732559322140832-0.000162622152606537i</v>
      </c>
      <c r="AA3927" t="str">
        <f t="shared" si="2090"/>
        <v>0.0804818235056406-11.1799824987627i</v>
      </c>
      <c r="AB3927" t="str">
        <f t="shared" si="2091"/>
        <v>1.41803381221479+0.106932161501553i</v>
      </c>
      <c r="AC3927" t="str">
        <f t="shared" si="2092"/>
        <v>1.02429275414771-0.22420940383776i</v>
      </c>
      <c r="AD3927" t="str">
        <f t="shared" si="2093"/>
        <v>1.29929729026985+0.388801766631988i</v>
      </c>
      <c r="AE3927" t="str">
        <f t="shared" si="2094"/>
        <v>-0.000888584561992585-0.000496114880830613i</v>
      </c>
      <c r="AF3927" t="str">
        <f t="shared" si="2095"/>
        <v>-15.0869100782684-0.178657759289798i</v>
      </c>
      <c r="AG3927" t="str">
        <f t="shared" si="2096"/>
        <v>1.0161139476771-0.0524712827565004i</v>
      </c>
      <c r="AH3927" t="str">
        <f t="shared" si="2097"/>
        <v>0.0126838962021398+0.00817736381381161i</v>
      </c>
      <c r="AI3927">
        <f t="shared" si="2098"/>
        <v>-36.425406574587456</v>
      </c>
      <c r="AJ3927">
        <f t="shared" si="2099"/>
        <v>32.810054171257079</v>
      </c>
      <c r="AK3927"/>
      <c r="AL3927"/>
      <c r="AM3927"/>
      <c r="AN3927"/>
    </row>
    <row r="3928" spans="1:40" x14ac:dyDescent="0.25">
      <c r="A3928"/>
      <c r="B3928">
        <f t="shared" si="2065"/>
        <v>1994000</v>
      </c>
      <c r="C3928" s="186" t="str">
        <f t="shared" si="2068"/>
        <v>-1.92217281106703E-08+0.00122819585776726i</v>
      </c>
      <c r="D3928" s="158" t="str">
        <f t="shared" si="2069"/>
        <v>-5.95700610437254+0.00941616824288233i</v>
      </c>
      <c r="E3928" t="str">
        <f t="shared" si="2070"/>
        <v>2870</v>
      </c>
      <c r="F3928" t="str">
        <f t="shared" si="2071"/>
        <v>0.777000777000777</v>
      </c>
      <c r="G3928" t="str">
        <f t="shared" si="2066"/>
        <v>0.777000777000777</v>
      </c>
      <c r="H3928" t="str">
        <f t="shared" si="2072"/>
        <v>9.12990815502347+0.187984422564607i</v>
      </c>
      <c r="I3928" t="str">
        <f t="shared" si="2073"/>
        <v>7830.41968907256i</v>
      </c>
      <c r="J3928" t="str">
        <f t="shared" si="2067"/>
        <v>-52445.8025636005+1693.53811300961i</v>
      </c>
      <c r="K3928" t="str">
        <f t="shared" si="2074"/>
        <v>0.0048162157185668-0.149149462146312i</v>
      </c>
      <c r="L3928" t="str">
        <f t="shared" si="2075"/>
        <v>0.000357346991146584-0.0092746133493169i</v>
      </c>
      <c r="M3928" t="str">
        <f t="shared" si="2076"/>
        <v>0.00517356270971338-0.158424075495629i</v>
      </c>
      <c r="N3928" t="str">
        <f t="shared" si="2077"/>
        <v>-8.84320998012262i</v>
      </c>
      <c r="O3928" t="str">
        <f t="shared" si="2078"/>
        <v>-0.83560233109246-0.54933481982562i</v>
      </c>
      <c r="P3928" t="str">
        <f t="shared" si="2079"/>
        <v>1.83560233109246+0.54933481982562i</v>
      </c>
      <c r="Q3928" t="str">
        <f t="shared" si="2080"/>
        <v>-1.83560233109246+8.293875160297i</v>
      </c>
      <c r="R3928" t="str">
        <f t="shared" si="2081"/>
        <v>0.0164456022905214-0.224959971175446i</v>
      </c>
      <c r="S3928" t="str">
        <f t="shared" si="2082"/>
        <v>0.912820625690583i</v>
      </c>
      <c r="T3928" t="str">
        <f t="shared" si="2083"/>
        <v>0.205348101643706+0.0150118849726922i</v>
      </c>
      <c r="U3928" t="str">
        <f t="shared" si="2084"/>
        <v>0.00005-0.000120934730777101i</v>
      </c>
      <c r="V3928" t="str">
        <f t="shared" si="2085"/>
        <v>3.33333333333333E-06-0.000133028203854811i</v>
      </c>
      <c r="W3928" t="str">
        <f t="shared" si="2086"/>
        <v>0.0000139952793589416-0.0000656295702188873i</v>
      </c>
      <c r="X3928" t="str">
        <f t="shared" si="2087"/>
        <v>0.0000140728749839563-0.0000655947841754191i</v>
      </c>
      <c r="Y3928" t="str">
        <f t="shared" si="2088"/>
        <v>0.009+1.25286715025161i</v>
      </c>
      <c r="Z3928" t="str">
        <f t="shared" si="2089"/>
        <v>-0.000731849287563087-0.000162529485773998i</v>
      </c>
      <c r="AA3928" t="str">
        <f t="shared" si="2090"/>
        <v>0.0804011109772509-11.1743757001508i</v>
      </c>
      <c r="AB3928" t="str">
        <f t="shared" si="2091"/>
        <v>1.41851648619577+0.103700039845443i</v>
      </c>
      <c r="AC3928" t="str">
        <f t="shared" si="2092"/>
        <v>1.02376736693747-0.224190664241733i</v>
      </c>
      <c r="AD3928" t="str">
        <f t="shared" si="2093"/>
        <v>1.30101324513311+0.386196196741322i</v>
      </c>
      <c r="AE3928" t="str">
        <f t="shared" si="2094"/>
        <v>-0.000889377347296563-0.000494090425161354i</v>
      </c>
      <c r="AF3928" t="str">
        <f t="shared" si="2095"/>
        <v>-15.086914259396-0.178568254321725i</v>
      </c>
      <c r="AG3928" t="str">
        <f t="shared" si="2096"/>
        <v>1.01600077759012-0.052515195883154i</v>
      </c>
      <c r="AH3928" t="str">
        <f t="shared" si="2097"/>
        <v>0.0126985670487612+0.00814958251978751i</v>
      </c>
      <c r="AI3928">
        <f t="shared" si="2098"/>
        <v>-36.426955271027573</v>
      </c>
      <c r="AJ3928">
        <f t="shared" si="2099"/>
        <v>32.691204127136039</v>
      </c>
      <c r="AK3928"/>
      <c r="AL3928"/>
      <c r="AM3928"/>
      <c r="AN3928"/>
    </row>
    <row r="3929" spans="1:40" x14ac:dyDescent="0.25">
      <c r="A3929"/>
      <c r="B3929">
        <f t="shared" ref="B3929:B3934" si="2100">B3928+1000</f>
        <v>1995000</v>
      </c>
      <c r="C3929" s="186" t="str">
        <f t="shared" si="2068"/>
        <v>-1.92024630373569E-08+0.00122758022074613i</v>
      </c>
      <c r="D3929" s="158" t="str">
        <f t="shared" si="2069"/>
        <v>-5.95700610422484+0.00941144835905367i</v>
      </c>
      <c r="E3929" t="str">
        <f t="shared" si="2070"/>
        <v>2870</v>
      </c>
      <c r="F3929" t="str">
        <f t="shared" si="2071"/>
        <v>0.777000777000777</v>
      </c>
      <c r="G3929" t="str">
        <f t="shared" si="2066"/>
        <v>0.777000777000777</v>
      </c>
      <c r="H3929" t="str">
        <f t="shared" si="2072"/>
        <v>9.12991233001703+0.187890287302787i</v>
      </c>
      <c r="I3929" t="str">
        <f t="shared" si="2073"/>
        <v>7834.34667988955i</v>
      </c>
      <c r="J3929" t="str">
        <f t="shared" si="2067"/>
        <v>-52498.4203707396+1694.38743001714i</v>
      </c>
      <c r="K3929" t="str">
        <f t="shared" si="2074"/>
        <v>0.00481139348154703-0.149074853300073i</v>
      </c>
      <c r="L3929" t="str">
        <f t="shared" si="2075"/>
        <v>0.000356989368702782-0.00926997819245685i</v>
      </c>
      <c r="M3929" t="str">
        <f t="shared" si="2076"/>
        <v>0.00516838285024981-0.15834483149253i</v>
      </c>
      <c r="N3929" t="str">
        <f t="shared" si="2077"/>
        <v>-8.84764488984184i</v>
      </c>
      <c r="O3929" t="str">
        <f t="shared" si="2078"/>
        <v>-0.838030355960724-0.545623608807704i</v>
      </c>
      <c r="P3929" t="str">
        <f t="shared" si="2079"/>
        <v>1.83803035596072+0.545623608807704i</v>
      </c>
      <c r="Q3929" t="str">
        <f t="shared" si="2080"/>
        <v>-1.83803035596072+8.30202128103414i</v>
      </c>
      <c r="R3929" t="str">
        <f t="shared" si="2081"/>
        <v>0.015925211042145-0.224921294955855i</v>
      </c>
      <c r="S3929" t="str">
        <f t="shared" si="2082"/>
        <v>0.91327840935442i</v>
      </c>
      <c r="T3929" t="str">
        <f t="shared" si="2083"/>
        <v>0.20541576248722+0.0145441514092036i</v>
      </c>
      <c r="U3929" t="str">
        <f t="shared" si="2084"/>
        <v>0.00005-0.00012087411186443i</v>
      </c>
      <c r="V3929" t="str">
        <f t="shared" si="2085"/>
        <v>3.33333333333333E-06-0.000132961523050873i</v>
      </c>
      <c r="W3929" t="str">
        <f t="shared" si="2086"/>
        <v>0.0000139948187313507-0.000065598865510527i</v>
      </c>
      <c r="X3929" t="str">
        <f t="shared" si="2087"/>
        <v>0.0000140723385529018-0.0000655640969764797i</v>
      </c>
      <c r="Y3929" t="str">
        <f t="shared" si="2088"/>
        <v>0.009+1.25349546878233i</v>
      </c>
      <c r="Z3929" t="str">
        <f t="shared" si="2089"/>
        <v>-0.000731140318345615-0.000162436918649181i</v>
      </c>
      <c r="AA3929" t="str">
        <f t="shared" si="2090"/>
        <v>0.0803205198003372-11.1687745223683i</v>
      </c>
      <c r="AB3929" t="str">
        <f t="shared" si="2091"/>
        <v>1.41898387801106+0.100469000621585i</v>
      </c>
      <c r="AC3929" t="str">
        <f t="shared" si="2092"/>
        <v>1.02324259891354-0.224169500794484i</v>
      </c>
      <c r="AD3929" t="str">
        <f t="shared" si="2093"/>
        <v>1.30271769907541+0.383583108557252i</v>
      </c>
      <c r="AE3929" t="str">
        <f t="shared" si="2094"/>
        <v>-0.000890161375016549-0.000492062525010111i</v>
      </c>
      <c r="AF3929" t="str">
        <f t="shared" si="2095"/>
        <v>-15.0869184342419-0.178478838943733i</v>
      </c>
      <c r="AG3929" t="str">
        <f t="shared" si="2096"/>
        <v>1.01588741333036-0.0525586013624328i</v>
      </c>
      <c r="AH3929" t="str">
        <f t="shared" si="2097"/>
        <v>0.0127131237405561+0.00812173282447023i</v>
      </c>
      <c r="AI3929">
        <f t="shared" si="2098"/>
        <v>-36.42854343982129</v>
      </c>
      <c r="AJ3929">
        <f t="shared" si="2099"/>
        <v>32.572326687514256</v>
      </c>
      <c r="AK3929"/>
      <c r="AL3929"/>
      <c r="AM3929"/>
      <c r="AN3929"/>
    </row>
    <row r="3930" spans="1:40" x14ac:dyDescent="0.25">
      <c r="A3930"/>
      <c r="B3930">
        <f t="shared" si="2100"/>
        <v>1996000</v>
      </c>
      <c r="C3930" s="186" t="str">
        <f t="shared" si="2068"/>
        <v>-1.91832269123101E-08+0.00122696520059575i</v>
      </c>
      <c r="D3930" s="158" t="str">
        <f t="shared" si="2069"/>
        <v>-5.95700610407737+0.00940673320456742i</v>
      </c>
      <c r="E3930" t="str">
        <f t="shared" si="2070"/>
        <v>2870</v>
      </c>
      <c r="F3930" t="str">
        <f t="shared" si="2071"/>
        <v>0.777000777000777</v>
      </c>
      <c r="G3930" t="str">
        <f t="shared" si="2066"/>
        <v>0.777000777000777</v>
      </c>
      <c r="H3930" t="str">
        <f t="shared" si="2072"/>
        <v>9.12991649874124+0.187796246226015i</v>
      </c>
      <c r="I3930" t="str">
        <f t="shared" si="2073"/>
        <v>7838.27367070653i</v>
      </c>
      <c r="J3930" t="str">
        <f t="shared" si="2067"/>
        <v>-52551.0645593313+1695.23674702467i</v>
      </c>
      <c r="K3930" t="str">
        <f t="shared" si="2074"/>
        <v>0.00480657848088411-0.149000318983032i</v>
      </c>
      <c r="L3930" t="str">
        <f t="shared" si="2075"/>
        <v>0.000356632282572778-0.0092653476593993i</v>
      </c>
      <c r="M3930" t="str">
        <f t="shared" si="2076"/>
        <v>0.00516321076345689-0.158265666642431i</v>
      </c>
      <c r="N3930" t="str">
        <f t="shared" si="2077"/>
        <v>-8.85207979956106i</v>
      </c>
      <c r="O3930" t="str">
        <f t="shared" si="2078"/>
        <v>-0.840441898119456-0.541901666250775i</v>
      </c>
      <c r="P3930" t="str">
        <f t="shared" si="2079"/>
        <v>1.84044189811946+0.541901666250775i</v>
      </c>
      <c r="Q3930" t="str">
        <f t="shared" si="2080"/>
        <v>-1.84044189811946+8.31017813331029i</v>
      </c>
      <c r="R3930" t="str">
        <f t="shared" si="2081"/>
        <v>0.0154055237795347-0.224880241983618i</v>
      </c>
      <c r="S3930" t="str">
        <f t="shared" si="2082"/>
        <v>0.913736193018257i</v>
      </c>
      <c r="T3930" t="str">
        <f t="shared" si="2083"/>
        <v>0.205481216195136+0.0140765846497643i</v>
      </c>
      <c r="U3930" t="str">
        <f t="shared" si="2084"/>
        <v>0.00005-0.000120813553692154i</v>
      </c>
      <c r="V3930" t="str">
        <f t="shared" si="2085"/>
        <v>3.33333333333333E-06-0.000132894909061369i</v>
      </c>
      <c r="W3930" t="str">
        <f t="shared" si="2086"/>
        <v>0.0000139943579118766-0.0000655681924812029i</v>
      </c>
      <c r="X3930" t="str">
        <f t="shared" si="2087"/>
        <v>0.0000140718020440491-0.0000655334414389646i</v>
      </c>
      <c r="Y3930" t="str">
        <f t="shared" si="2088"/>
        <v>0.009+1.25412378731305i</v>
      </c>
      <c r="Z3930" t="str">
        <f t="shared" si="2089"/>
        <v>-0.000730432412353248-0.000162344451064888i</v>
      </c>
      <c r="AA3930" t="str">
        <f t="shared" si="2090"/>
        <v>0.0802400497317484-11.163178956967i</v>
      </c>
      <c r="AB3930" t="str">
        <f t="shared" si="2091"/>
        <v>1.41943602323675+0.0972391136571921i</v>
      </c>
      <c r="AC3930" t="str">
        <f t="shared" si="2092"/>
        <v>1.02271846049989-0.224145922435582i</v>
      </c>
      <c r="AD3930" t="str">
        <f t="shared" si="2093"/>
        <v>1.30441061936819+0.380962552470017i</v>
      </c>
      <c r="AE3930" t="str">
        <f t="shared" si="2094"/>
        <v>-0.000890936638947279-0.000490031222181467i</v>
      </c>
      <c r="AF3930" t="str">
        <f t="shared" si="2095"/>
        <v>-15.0869226028186-0.178389513021448i</v>
      </c>
      <c r="AG3930" t="str">
        <f t="shared" si="2096"/>
        <v>1.01577385722198-0.0526014986180533i</v>
      </c>
      <c r="AH3930" t="str">
        <f t="shared" si="2097"/>
        <v>0.0127275660637956+0.0080938152379427i</v>
      </c>
      <c r="AI3930">
        <f t="shared" si="2098"/>
        <v>-36.430171042456543</v>
      </c>
      <c r="AJ3930">
        <f t="shared" si="2099"/>
        <v>32.453421786641783</v>
      </c>
      <c r="AK3930"/>
      <c r="AL3930"/>
      <c r="AM3930"/>
      <c r="AN3930"/>
    </row>
    <row r="3931" spans="1:40" x14ac:dyDescent="0.25">
      <c r="A3931"/>
      <c r="B3931">
        <f t="shared" si="2100"/>
        <v>1997000</v>
      </c>
      <c r="C3931" s="186" t="str">
        <f t="shared" si="2068"/>
        <v>-1.91640196775617E-08+0.00122635079638944i</v>
      </c>
      <c r="D3931" s="158" t="str">
        <f t="shared" si="2069"/>
        <v>-5.95700610393011+0.00940202277231904i</v>
      </c>
      <c r="E3931" t="str">
        <f t="shared" si="2070"/>
        <v>2870</v>
      </c>
      <c r="F3931" t="str">
        <f t="shared" si="2071"/>
        <v>0.777000777000777</v>
      </c>
      <c r="G3931" t="str">
        <f t="shared" si="2066"/>
        <v>0.777000777000777</v>
      </c>
      <c r="H3931" t="str">
        <f t="shared" si="2072"/>
        <v>9.12992066120861+0.187702299193079i</v>
      </c>
      <c r="I3931" t="str">
        <f t="shared" si="2073"/>
        <v>7842.20066152352i</v>
      </c>
      <c r="J3931" t="str">
        <f t="shared" si="2067"/>
        <v>-52603.7351293756+1696.08606403219i</v>
      </c>
      <c r="K3931" t="str">
        <f t="shared" si="2074"/>
        <v>0.00480177070211139-0.148925859083687i</v>
      </c>
      <c r="L3931" t="str">
        <f t="shared" si="2075"/>
        <v>0.000356275731685248-0.00926072174323935i</v>
      </c>
      <c r="M3931" t="str">
        <f t="shared" si="2076"/>
        <v>0.00515804643379664-0.158186580826926i</v>
      </c>
      <c r="N3931" t="str">
        <f t="shared" si="2077"/>
        <v>-8.85651470928028i</v>
      </c>
      <c r="O3931" t="str">
        <f t="shared" si="2078"/>
        <v>-0.842836910137498-0.538169065359461i</v>
      </c>
      <c r="P3931" t="str">
        <f t="shared" si="2079"/>
        <v>1.8428369101375+0.538169065359461i</v>
      </c>
      <c r="Q3931" t="str">
        <f t="shared" si="2080"/>
        <v>-1.8428369101375+8.31834564392082i</v>
      </c>
      <c r="R3931" t="str">
        <f t="shared" si="2081"/>
        <v>0.0148865504317304-0.224836821502427i</v>
      </c>
      <c r="S3931" t="str">
        <f t="shared" si="2082"/>
        <v>0.914193976682092i</v>
      </c>
      <c r="T3931" t="str">
        <f t="shared" si="2083"/>
        <v>0.205544467953865+0.0136091947382621i</v>
      </c>
      <c r="U3931" t="str">
        <f t="shared" si="2084"/>
        <v>0.00005-0.000120753056169023i</v>
      </c>
      <c r="V3931" t="str">
        <f t="shared" si="2085"/>
        <v>3.33333333333333E-06-0.000132828361785925i</v>
      </c>
      <c r="W3931" t="str">
        <f t="shared" si="2086"/>
        <v>0.0000139938969005734-0.000065537551083067i</v>
      </c>
      <c r="X3931" t="str">
        <f t="shared" si="2087"/>
        <v>0.0000140712654572239-0.0000655028175150525i</v>
      </c>
      <c r="Y3931" t="str">
        <f t="shared" si="2088"/>
        <v>0.009+1.25475210584376i</v>
      </c>
      <c r="Z3931" t="str">
        <f t="shared" si="2089"/>
        <v>-0.000729725567456123-0.000162252082854313i</v>
      </c>
      <c r="AA3931" t="str">
        <f t="shared" si="2090"/>
        <v>0.0801597005289442-11.1575889955159i</v>
      </c>
      <c r="AB3931" t="str">
        <f t="shared" si="2091"/>
        <v>1.41987295769984+0.0940104483340629i</v>
      </c>
      <c r="AC3931" t="str">
        <f t="shared" si="2092"/>
        <v>1.02219496202988-0.224119938129383i</v>
      </c>
      <c r="AD3931" t="str">
        <f t="shared" si="2093"/>
        <v>1.30609197350042+0.378334579010532i</v>
      </c>
      <c r="AE3931" t="str">
        <f t="shared" si="2094"/>
        <v>-0.000891703133052211-0.000487996558456477i</v>
      </c>
      <c r="AF3931" t="str">
        <f t="shared" si="2095"/>
        <v>-15.0869267651387-0.17830027642076i</v>
      </c>
      <c r="AG3931" t="str">
        <f t="shared" si="2096"/>
        <v>1.0156601115902-0.0526438870836663i</v>
      </c>
      <c r="AH3931" t="str">
        <f t="shared" si="2097"/>
        <v>0.0127418938064442+0.00806583027085045i</v>
      </c>
      <c r="AI3931">
        <f t="shared" si="2098"/>
        <v>-36.431838041028868</v>
      </c>
      <c r="AJ3931">
        <f t="shared" si="2099"/>
        <v>32.334489359273505</v>
      </c>
      <c r="AK3931"/>
      <c r="AL3931"/>
      <c r="AM3931"/>
      <c r="AN3931"/>
    </row>
    <row r="3932" spans="1:40" x14ac:dyDescent="0.25">
      <c r="A3932"/>
      <c r="B3932">
        <f t="shared" si="2100"/>
        <v>1998000</v>
      </c>
      <c r="C3932" s="186" t="str">
        <f t="shared" si="2068"/>
        <v>-1.91448412752873E-08+0.00122573700720236i</v>
      </c>
      <c r="D3932" s="158" t="str">
        <f t="shared" si="2069"/>
        <v>-5.95700610378307+0.0093973170552181i</v>
      </c>
      <c r="E3932" t="str">
        <f t="shared" si="2070"/>
        <v>2870</v>
      </c>
      <c r="F3932" t="str">
        <f t="shared" si="2071"/>
        <v>0.777000777000777</v>
      </c>
      <c r="G3932" t="str">
        <f t="shared" si="2066"/>
        <v>0.777000777000777</v>
      </c>
      <c r="H3932" t="str">
        <f t="shared" si="2072"/>
        <v>9.12992481743166+0.187608446063049i</v>
      </c>
      <c r="I3932" t="str">
        <f t="shared" si="2073"/>
        <v>7846.12765234051i</v>
      </c>
      <c r="J3932" t="str">
        <f t="shared" si="2067"/>
        <v>-52656.4320808724+1696.93538103972i</v>
      </c>
      <c r="K3932" t="str">
        <f t="shared" si="2074"/>
        <v>0.0047969701307984-0.148851473490756i</v>
      </c>
      <c r="L3932" t="str">
        <f t="shared" si="2075"/>
        <v>0.000355919714971541-0.00925610043708579i</v>
      </c>
      <c r="M3932" t="str">
        <f t="shared" si="2076"/>
        <v>0.00515288984576994-0.158107573927842i</v>
      </c>
      <c r="N3932" t="str">
        <f t="shared" si="2077"/>
        <v>-8.8609496189995i</v>
      </c>
      <c r="O3932" t="str">
        <f t="shared" si="2078"/>
        <v>-0.845215344908816-0.534425879548017i</v>
      </c>
      <c r="P3932" t="str">
        <f t="shared" si="2079"/>
        <v>1.84521534490882+0.534425879548017i</v>
      </c>
      <c r="Q3932" t="str">
        <f t="shared" si="2080"/>
        <v>-1.84521534490882+8.32652373945148i</v>
      </c>
      <c r="R3932" t="str">
        <f t="shared" si="2081"/>
        <v>0.0143683008374738-0.224791042776477i</v>
      </c>
      <c r="S3932" t="str">
        <f t="shared" si="2082"/>
        <v>0.914651760345929i</v>
      </c>
      <c r="T3932" t="str">
        <f t="shared" si="2083"/>
        <v>0.205605522985502+0.0131419916541753i</v>
      </c>
      <c r="U3932" t="str">
        <f t="shared" si="2084"/>
        <v>0.00005-0.000120692619203973i</v>
      </c>
      <c r="V3932" t="str">
        <f t="shared" si="2085"/>
        <v>3.33333333333333E-06-0.000132761881124371i</v>
      </c>
      <c r="W3932" t="str">
        <f t="shared" si="2086"/>
        <v>0.0000139934356974947-0.0000655069412683714i</v>
      </c>
      <c r="X3932" t="str">
        <f t="shared" si="2087"/>
        <v>0.0000140707287922519-0.0000654722251570224i</v>
      </c>
      <c r="Y3932" t="str">
        <f t="shared" si="2088"/>
        <v>0.009+1.25538042437448i</v>
      </c>
      <c r="Z3932" t="str">
        <f t="shared" si="2089"/>
        <v>-0.000729019781529724-0.000162159813851011i</v>
      </c>
      <c r="AA3932" t="str">
        <f t="shared" si="2090"/>
        <v>0.0800794719499843-11.1520046296005i</v>
      </c>
      <c r="AB3932" t="str">
        <f t="shared" si="2091"/>
        <v>1.42029471747385+0.0907830735890627i</v>
      </c>
      <c r="AC3932" t="str">
        <f t="shared" si="2092"/>
        <v>1.02167211374655-0.224091556864255i</v>
      </c>
      <c r="AD3932" t="str">
        <f t="shared" si="2093"/>
        <v>1.3077617291792+0.375699238849481i</v>
      </c>
      <c r="AE3932" t="str">
        <f t="shared" si="2094"/>
        <v>-0.000892460851463357-0.000485958575592108i</v>
      </c>
      <c r="AF3932" t="str">
        <f t="shared" si="2095"/>
        <v>-15.0869309212147-0.178211129007831i</v>
      </c>
      <c r="AG3932" t="str">
        <f t="shared" si="2096"/>
        <v>1.0155461787613-0.0526857662028534i</v>
      </c>
      <c r="AH3932" t="str">
        <f t="shared" si="2097"/>
        <v>0.0127561067581631+0.00803777843439893i</v>
      </c>
      <c r="AI3932">
        <f t="shared" si="2098"/>
        <v>-36.43354439823856</v>
      </c>
      <c r="AJ3932">
        <f t="shared" si="2099"/>
        <v>32.215529340668681</v>
      </c>
      <c r="AK3932"/>
      <c r="AL3932"/>
      <c r="AM3932"/>
      <c r="AN3932"/>
    </row>
    <row r="3933" spans="1:40" x14ac:dyDescent="0.25">
      <c r="A3933"/>
      <c r="B3933">
        <f t="shared" si="2100"/>
        <v>1999000</v>
      </c>
      <c r="C3933" s="186" t="str">
        <f t="shared" si="2068"/>
        <v>-1.91256916478076E-08+0.00122512383211152i</v>
      </c>
      <c r="D3933" s="158" t="str">
        <f t="shared" si="2069"/>
        <v>-5.95700610363626+0.00939261604618832i</v>
      </c>
      <c r="E3933" t="str">
        <f t="shared" si="2070"/>
        <v>2870</v>
      </c>
      <c r="F3933" t="str">
        <f t="shared" si="2071"/>
        <v>0.777000777000777</v>
      </c>
      <c r="G3933" t="str">
        <f t="shared" si="2066"/>
        <v>0.777000777000777</v>
      </c>
      <c r="H3933" t="str">
        <f t="shared" si="2072"/>
        <v>9.12992896742291+0.187514686695278i</v>
      </c>
      <c r="I3933" t="str">
        <f t="shared" si="2073"/>
        <v>7850.0546431575i</v>
      </c>
      <c r="J3933" t="str">
        <f t="shared" si="2067"/>
        <v>-52709.1554138218+1697.78469804725i</v>
      </c>
      <c r="K3933" t="str">
        <f t="shared" si="2074"/>
        <v>0.0047921767525506-0.148777162093178i</v>
      </c>
      <c r="L3933" t="str">
        <f t="shared" si="2075"/>
        <v>0.000355564231365674-0.00925148373406117i</v>
      </c>
      <c r="M3933" t="str">
        <f t="shared" si="2076"/>
        <v>0.00514774098391627-0.158028645827239i</v>
      </c>
      <c r="N3933" t="str">
        <f t="shared" si="2077"/>
        <v>-8.86538452871872i</v>
      </c>
      <c r="O3933" t="str">
        <f t="shared" si="2078"/>
        <v>-0.847577155653422-0.53067218243889i</v>
      </c>
      <c r="P3933" t="str">
        <f t="shared" si="2079"/>
        <v>1.84757715565342+0.53067218243889i</v>
      </c>
      <c r="Q3933" t="str">
        <f t="shared" si="2080"/>
        <v>-1.84757715565342+8.33471234627983i</v>
      </c>
      <c r="R3933" t="str">
        <f t="shared" si="2081"/>
        <v>0.0138507847455243-0.22474291508971i</v>
      </c>
      <c r="S3933" t="str">
        <f t="shared" si="2082"/>
        <v>0.915109544009766i</v>
      </c>
      <c r="T3933" t="str">
        <f t="shared" si="2083"/>
        <v>0.20566438654717+0.0126749853126542i</v>
      </c>
      <c r="U3933" t="str">
        <f t="shared" si="2084"/>
        <v>0.0000500000000000001-0.000120632242706122i</v>
      </c>
      <c r="V3933" t="str">
        <f t="shared" si="2085"/>
        <v>3.33333333333333E-06-0.000132695466976734i</v>
      </c>
      <c r="W3933" t="str">
        <f t="shared" si="2086"/>
        <v>0.0000139929743026942-0.0000654763629894602i</v>
      </c>
      <c r="X3933" t="str">
        <f t="shared" si="2087"/>
        <v>0.0000140701920489596-0.0000654416643172448i</v>
      </c>
      <c r="Y3933" t="str">
        <f t="shared" si="2088"/>
        <v>0.009+1.2560087429052i</v>
      </c>
      <c r="Z3933" t="str">
        <f t="shared" si="2089"/>
        <v>-0.000728315052454837-0.000162067643888926i</v>
      </c>
      <c r="AA3933" t="str">
        <f t="shared" si="2090"/>
        <v>0.07999936375354-11.1464258508234i</v>
      </c>
      <c r="AB3933" t="str">
        <f t="shared" si="2091"/>
        <v>1.42070133887426+0.0875570579146881i</v>
      </c>
      <c r="AC3933" t="str">
        <f t="shared" si="2092"/>
        <v>1.0211499258029-0.224060787651786i</v>
      </c>
      <c r="AD3933" t="str">
        <f t="shared" si="2093"/>
        <v>1.30941985433029+0.373056582796392i</v>
      </c>
      <c r="AE3933" t="str">
        <f t="shared" si="2094"/>
        <v>-0.000893209788480906-0.000483917315320667i</v>
      </c>
      <c r="AF3933" t="str">
        <f t="shared" si="2095"/>
        <v>-15.0869350710592-0.17812207064909i</v>
      </c>
      <c r="AG3933" t="str">
        <f t="shared" si="2096"/>
        <v>1.01543206106259-0.0527271354291272i</v>
      </c>
      <c r="AH3933" t="str">
        <f t="shared" si="2097"/>
        <v>0.0127702047103125+0.00800966024035107i</v>
      </c>
      <c r="AI3933">
        <f t="shared" si="2098"/>
        <v>-36.435290077388416</v>
      </c>
      <c r="AJ3933">
        <f t="shared" si="2099"/>
        <v>32.096541666593417</v>
      </c>
      <c r="AK3933"/>
      <c r="AL3933"/>
      <c r="AM3933"/>
      <c r="AN3933"/>
    </row>
    <row r="3934" spans="1:40" x14ac:dyDescent="0.25">
      <c r="A3934"/>
      <c r="B3934">
        <f t="shared" si="2100"/>
        <v>2000000</v>
      </c>
      <c r="C3934" s="186" t="str">
        <f t="shared" si="2068"/>
        <v>-1.91065707375872E-08+0.00122451127019575i</v>
      </c>
      <c r="D3934" s="158" t="str">
        <f t="shared" si="2069"/>
        <v>-5.95700610348967+0.00938791973816742i</v>
      </c>
      <c r="E3934" t="str">
        <f t="shared" si="2070"/>
        <v>2870</v>
      </c>
      <c r="F3934" t="str">
        <f t="shared" si="2071"/>
        <v>0.777000777000777</v>
      </c>
      <c r="G3934" t="str">
        <f t="shared" si="2066"/>
        <v>0.777000777000777</v>
      </c>
      <c r="H3934" t="str">
        <f t="shared" si="2072"/>
        <v>9.12993311119477+0.187421020949396i</v>
      </c>
      <c r="I3934" t="str">
        <f t="shared" si="2073"/>
        <v>7853.98163397448i</v>
      </c>
      <c r="J3934" t="str">
        <f t="shared" si="2067"/>
        <v>-52761.9051282237+1698.63401505478i</v>
      </c>
      <c r="K3934" t="str">
        <f t="shared" si="2074"/>
        <v>0.00478739055300937-0.148702924780115i</v>
      </c>
      <c r="L3934" t="str">
        <f t="shared" si="2075"/>
        <v>0.000355209279804316-0.00924687162730163i</v>
      </c>
      <c r="M3934" t="str">
        <f t="shared" si="2076"/>
        <v>0.00514259983281369-0.157949796407417i</v>
      </c>
      <c r="N3934" t="str">
        <f t="shared" si="2077"/>
        <v>-8.86981943843794i</v>
      </c>
      <c r="O3934" t="str">
        <f t="shared" si="2078"/>
        <v>-0.849922295918298-0.526908047861265i</v>
      </c>
      <c r="P3934" t="str">
        <f t="shared" si="2079"/>
        <v>1.8499222959183+0.526908047861265i</v>
      </c>
      <c r="Q3934" t="str">
        <f t="shared" si="2080"/>
        <v>-1.8499222959183+8.34291139057667i</v>
      </c>
      <c r="R3934" t="str">
        <f t="shared" si="2081"/>
        <v>0.0133340118149718-0.224692447745065i</v>
      </c>
      <c r="S3934" t="str">
        <f t="shared" si="2082"/>
        <v>0.915567327673603i</v>
      </c>
      <c r="T3934" t="str">
        <f t="shared" si="2083"/>
        <v>0.20572106393039+0.012208185564602i</v>
      </c>
      <c r="U3934" t="str">
        <f t="shared" si="2084"/>
        <v>0.0000500000000000001-0.000120571926584769i</v>
      </c>
      <c r="V3934" t="str">
        <f t="shared" si="2085"/>
        <v>3.33333333333333E-06-0.000132629119243246i</v>
      </c>
      <c r="W3934" t="str">
        <f t="shared" si="2086"/>
        <v>0.0000139925127162258-0.0000654458161987754i</v>
      </c>
      <c r="X3934" t="str">
        <f t="shared" si="2087"/>
        <v>0.000014069655227174-0.0000654111349481889i</v>
      </c>
      <c r="Y3934" t="str">
        <f t="shared" si="2088"/>
        <v>0.009+1.25663706143592i</v>
      </c>
      <c r="Z3934" t="str">
        <f t="shared" si="2089"/>
        <v>-0.000727611378117571-0.000161975572802373i</v>
      </c>
      <c r="AA3934" t="str">
        <f t="shared" si="2090"/>
        <v>0.0799193756988833-11.1408526508039i</v>
      </c>
      <c r="AB3934" t="str">
        <f t="shared" si="2091"/>
        <v>1.42109285845417+0.0843324693596258i</v>
      </c>
      <c r="AC3934" t="str">
        <f t="shared" si="2092"/>
        <v>1.02062840826219-0.224027639526041i</v>
      </c>
      <c r="AD3934" t="str">
        <f t="shared" si="2093"/>
        <v>1.31106631709876+0.370406661798741i</v>
      </c>
      <c r="AE3934" t="str">
        <f t="shared" si="2094"/>
        <v>-0.000893949938573087-0.000481872819349279i</v>
      </c>
      <c r="AF3934" t="str">
        <f t="shared" si="2095"/>
        <v>-15.0869392146844-0.178033101211229i</v>
      </c>
      <c r="AG3934" t="str">
        <f t="shared" si="2096"/>
        <v>1.01531776082237-0.0527679942259308i</v>
      </c>
      <c r="AH3934" t="str">
        <f t="shared" si="2097"/>
        <v>0.0127841874559561+0.00798147620102528i</v>
      </c>
      <c r="AI3934">
        <f t="shared" si="2098"/>
        <v>-36.437075042380165</v>
      </c>
      <c r="AJ3934">
        <f t="shared" si="2099"/>
        <v>31.977526273320326</v>
      </c>
      <c r="AK3934"/>
      <c r="AL3934"/>
      <c r="AM3934"/>
      <c r="AN3934"/>
    </row>
    <row r="3935" spans="1:40"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row>
    <row r="3936" spans="1:40"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row>
    <row r="3937" spans="1:40"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row>
    <row r="3938" spans="1:40"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row>
    <row r="3939" spans="1:40"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row>
    <row r="3940" spans="1:40"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row>
    <row r="3941" spans="1:40"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row>
    <row r="3942" spans="1:40"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row>
    <row r="3943" spans="1:40"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row>
    <row r="3944" spans="1:40"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row>
    <row r="3945" spans="1:40"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row>
    <row r="3946" spans="1:40"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row>
    <row r="3947" spans="1:40"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row>
    <row r="3948" spans="1:40"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row>
    <row r="3949" spans="1:40"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row>
    <row r="3950" spans="1:40"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row>
    <row r="3951" spans="1:40"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row>
    <row r="3952" spans="1:40"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row>
    <row r="3953" spans="1:40"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row>
    <row r="3954" spans="1:40"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row>
    <row r="3955" spans="1:40"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row>
    <row r="3956" spans="1:40"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row>
    <row r="3957" spans="1:40"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row>
    <row r="3958" spans="1:40"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row>
    <row r="3959" spans="1:40"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row>
    <row r="3960" spans="1:40"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row>
    <row r="3961" spans="1:40"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row>
    <row r="3962" spans="1:40"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row>
    <row r="3963" spans="1:40"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row>
    <row r="3964" spans="1:40"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row>
    <row r="3965" spans="1:40"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row>
    <row r="3966" spans="1:40"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row>
    <row r="3967" spans="1:40"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row>
    <row r="3968" spans="1:40"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row>
  </sheetData>
  <mergeCells count="11">
    <mergeCell ref="A52:D52"/>
    <mergeCell ref="A47:D47"/>
    <mergeCell ref="A48:D48"/>
    <mergeCell ref="A49:D49"/>
    <mergeCell ref="A50:D50"/>
    <mergeCell ref="A51:D51"/>
    <mergeCell ref="A53:D53"/>
    <mergeCell ref="A54:D54"/>
    <mergeCell ref="A55:D55"/>
    <mergeCell ref="A56:D56"/>
    <mergeCell ref="A57:D5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Sheet4!$J$2:$J$11</xm:f>
          </x14:formula1>
          <xm:sqref>C27</xm:sqref>
        </x14:dataValidation>
        <x14:dataValidation type="list" allowBlank="1" showInputMessage="1" showErrorMessage="1" xr:uid="{00000000-0002-0000-0500-000001000000}">
          <x14:formula1>
            <xm:f>Sheet4!$D$2:$D$11</xm:f>
          </x14:formula1>
          <xm:sqref>C11</xm:sqref>
        </x14:dataValidation>
        <x14:dataValidation type="list" allowBlank="1" showInputMessage="1" showErrorMessage="1" xr:uid="{00000000-0002-0000-0500-000002000000}">
          <x14:formula1>
            <xm:f>Sheet4!$A$2:$A$11</xm:f>
          </x14:formula1>
          <xm:sqref>C28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E3807"/>
  <sheetViews>
    <sheetView workbookViewId="0"/>
  </sheetViews>
  <sheetFormatPr defaultRowHeight="15" x14ac:dyDescent="0.25"/>
  <cols>
    <col min="3" max="3" width="14.42578125" bestFit="1" customWidth="1"/>
    <col min="4" max="4" width="15.5703125" bestFit="1" customWidth="1"/>
    <col min="5" max="5" width="10.42578125" bestFit="1" customWidth="1"/>
  </cols>
  <sheetData>
    <row r="2" spans="3:5" x14ac:dyDescent="0.25">
      <c r="C2" t="s">
        <v>351</v>
      </c>
    </row>
    <row r="5" spans="3:5" x14ac:dyDescent="0.25">
      <c r="C5" t="s">
        <v>352</v>
      </c>
      <c r="D5" t="s">
        <v>353</v>
      </c>
      <c r="E5" t="s">
        <v>354</v>
      </c>
    </row>
    <row r="6" spans="3:5" x14ac:dyDescent="0.25">
      <c r="C6">
        <f>'TPS543C20 Loop Gain'!AI3934</f>
        <v>-36.437075042380165</v>
      </c>
      <c r="D6">
        <f>'TPS543C20 Loop Gain'!AJ3934</f>
        <v>31.977526273320326</v>
      </c>
      <c r="E6">
        <f>'TPS543C20 Loop Gain'!B3934</f>
        <v>2000000</v>
      </c>
    </row>
    <row r="7" spans="3:5" x14ac:dyDescent="0.25">
      <c r="C7">
        <f>'TPS543C20 Loop Gain'!AI3933</f>
        <v>-36.435290077388416</v>
      </c>
      <c r="D7">
        <f>'TPS543C20 Loop Gain'!AJ3933</f>
        <v>32.096541666593417</v>
      </c>
      <c r="E7">
        <f>'TPS543C20 Loop Gain'!B3933</f>
        <v>1999000</v>
      </c>
    </row>
    <row r="8" spans="3:5" x14ac:dyDescent="0.25">
      <c r="C8">
        <f>'TPS543C20 Loop Gain'!AI3932</f>
        <v>-36.43354439823856</v>
      </c>
      <c r="D8">
        <f>'TPS543C20 Loop Gain'!AJ3932</f>
        <v>32.215529340668681</v>
      </c>
      <c r="E8">
        <f>'TPS543C20 Loop Gain'!B3932</f>
        <v>1998000</v>
      </c>
    </row>
    <row r="9" spans="3:5" x14ac:dyDescent="0.25">
      <c r="C9">
        <f>'TPS543C20 Loop Gain'!AI3931</f>
        <v>-36.431838041028868</v>
      </c>
      <c r="D9">
        <f>'TPS543C20 Loop Gain'!AJ3931</f>
        <v>32.334489359273505</v>
      </c>
      <c r="E9">
        <f>'TPS543C20 Loop Gain'!B3931</f>
        <v>1997000</v>
      </c>
    </row>
    <row r="10" spans="3:5" x14ac:dyDescent="0.25">
      <c r="C10">
        <f>'TPS543C20 Loop Gain'!AI3930</f>
        <v>-36.430171042456543</v>
      </c>
      <c r="D10">
        <f>'TPS543C20 Loop Gain'!AJ3930</f>
        <v>32.453421786641783</v>
      </c>
      <c r="E10">
        <f>'TPS543C20 Loop Gain'!B3930</f>
        <v>1996000</v>
      </c>
    </row>
    <row r="11" spans="3:5" x14ac:dyDescent="0.25">
      <c r="C11">
        <f>'TPS543C20 Loop Gain'!AI3929</f>
        <v>-36.42854343982129</v>
      </c>
      <c r="D11">
        <f>'TPS543C20 Loop Gain'!AJ3929</f>
        <v>32.572326687514256</v>
      </c>
      <c r="E11">
        <f>'TPS543C20 Loop Gain'!B3929</f>
        <v>1995000</v>
      </c>
    </row>
    <row r="12" spans="3:5" x14ac:dyDescent="0.25">
      <c r="C12">
        <f>'TPS543C20 Loop Gain'!AI3928</f>
        <v>-36.426955271027573</v>
      </c>
      <c r="D12">
        <f>'TPS543C20 Loop Gain'!AJ3928</f>
        <v>32.691204127136039</v>
      </c>
      <c r="E12">
        <f>'TPS543C20 Loop Gain'!B3928</f>
        <v>1994000</v>
      </c>
    </row>
    <row r="13" spans="3:5" x14ac:dyDescent="0.25">
      <c r="C13">
        <f>'TPS543C20 Loop Gain'!AI3927</f>
        <v>-36.425406574587456</v>
      </c>
      <c r="D13">
        <f>'TPS543C20 Loop Gain'!AJ3927</f>
        <v>32.810054171257079</v>
      </c>
      <c r="E13">
        <f>'TPS543C20 Loop Gain'!B3927</f>
        <v>1993000</v>
      </c>
    </row>
    <row r="14" spans="3:5" x14ac:dyDescent="0.25">
      <c r="C14">
        <f>'TPS543C20 Loop Gain'!AI3926</f>
        <v>-36.423897389624244</v>
      </c>
      <c r="D14">
        <f>'TPS543C20 Loop Gain'!AJ3926</f>
        <v>32.928876886130162</v>
      </c>
      <c r="E14">
        <f>'TPS543C20 Loop Gain'!B3926</f>
        <v>1992000</v>
      </c>
    </row>
    <row r="15" spans="3:5" x14ac:dyDescent="0.25">
      <c r="C15">
        <f>'TPS543C20 Loop Gain'!AI3925</f>
        <v>-36.4224277558748</v>
      </c>
      <c r="D15">
        <f>'TPS543C20 Loop Gain'!AJ3925</f>
        <v>33.047672338510154</v>
      </c>
      <c r="E15">
        <f>'TPS543C20 Loop Gain'!B3925</f>
        <v>1991000</v>
      </c>
    </row>
    <row r="16" spans="3:5" x14ac:dyDescent="0.25">
      <c r="C16">
        <f>'TPS543C20 Loop Gain'!AI3924</f>
        <v>-36.42099771369341</v>
      </c>
      <c r="D16">
        <f>'TPS543C20 Loop Gain'!AJ3924</f>
        <v>33.166440595651864</v>
      </c>
      <c r="E16">
        <f>'TPS543C20 Loop Gain'!B3924</f>
        <v>1990000</v>
      </c>
    </row>
    <row r="17" spans="3:5" x14ac:dyDescent="0.25">
      <c r="C17">
        <f>'TPS543C20 Loop Gain'!AI3923</f>
        <v>-36.419607304053862</v>
      </c>
      <c r="D17">
        <f>'TPS543C20 Loop Gain'!AJ3923</f>
        <v>33.285181725311737</v>
      </c>
      <c r="E17">
        <f>'TPS543C20 Loop Gain'!B3923</f>
        <v>1989000</v>
      </c>
    </row>
    <row r="18" spans="3:5" x14ac:dyDescent="0.25">
      <c r="C18">
        <f>'TPS543C20 Loop Gain'!AI3922</f>
        <v>-36.418256568553382</v>
      </c>
      <c r="D18">
        <f>'TPS543C20 Loop Gain'!AJ3922</f>
        <v>33.403895795743587</v>
      </c>
      <c r="E18">
        <f>'TPS543C20 Loop Gain'!B3922</f>
        <v>1988000</v>
      </c>
    </row>
    <row r="19" spans="3:5" x14ac:dyDescent="0.25">
      <c r="C19">
        <f>'TPS543C20 Loop Gain'!AI3921</f>
        <v>-36.416945549415374</v>
      </c>
      <c r="D19">
        <f>'TPS543C20 Loop Gain'!AJ3921</f>
        <v>33.522582875699271</v>
      </c>
      <c r="E19">
        <f>'TPS543C20 Loop Gain'!B3921</f>
        <v>1987000</v>
      </c>
    </row>
    <row r="20" spans="3:5" x14ac:dyDescent="0.25">
      <c r="C20">
        <f>'TPS543C20 Loop Gain'!AI3920</f>
        <v>-36.415674289492408</v>
      </c>
      <c r="D20">
        <f>'TPS543C20 Loop Gain'!AJ3920</f>
        <v>33.641243034427255</v>
      </c>
      <c r="E20">
        <f>'TPS543C20 Loop Gain'!B3920</f>
        <v>1986000</v>
      </c>
    </row>
    <row r="21" spans="3:5" x14ac:dyDescent="0.25">
      <c r="C21">
        <f>'TPS543C20 Loop Gain'!AI3919</f>
        <v>-36.414442832270389</v>
      </c>
      <c r="D21">
        <f>'TPS543C20 Loop Gain'!AJ3919</f>
        <v>33.759876341671273</v>
      </c>
      <c r="E21">
        <f>'TPS543C20 Loop Gain'!B3919</f>
        <v>1985000</v>
      </c>
    </row>
    <row r="22" spans="3:5" x14ac:dyDescent="0.25">
      <c r="C22">
        <f>'TPS543C20 Loop Gain'!AI3918</f>
        <v>-36.413251221870304</v>
      </c>
      <c r="D22">
        <f>'TPS543C20 Loop Gain'!AJ3918</f>
        <v>33.878482867669746</v>
      </c>
      <c r="E22">
        <f>'TPS543C20 Loop Gain'!B3918</f>
        <v>1984000</v>
      </c>
    </row>
    <row r="23" spans="3:5" x14ac:dyDescent="0.25">
      <c r="C23">
        <f>'TPS543C20 Loop Gain'!AI3917</f>
        <v>-36.412099503052687</v>
      </c>
      <c r="D23">
        <f>'TPS543C20 Loop Gain'!AJ3917</f>
        <v>33.99706268315434</v>
      </c>
      <c r="E23">
        <f>'TPS543C20 Loop Gain'!B3917</f>
        <v>1983000</v>
      </c>
    </row>
    <row r="24" spans="3:5" x14ac:dyDescent="0.25">
      <c r="C24">
        <f>'TPS543C20 Loop Gain'!AI3916</f>
        <v>-36.410987721220579</v>
      </c>
      <c r="D24">
        <f>'TPS543C20 Loop Gain'!AJ3916</f>
        <v>34.115615859349667</v>
      </c>
      <c r="E24">
        <f>'TPS543C20 Loop Gain'!B3916</f>
        <v>1982000</v>
      </c>
    </row>
    <row r="25" spans="3:5" x14ac:dyDescent="0.25">
      <c r="C25">
        <f>'TPS543C20 Loop Gain'!AI3915</f>
        <v>-36.409915922422726</v>
      </c>
      <c r="D25">
        <f>'TPS543C20 Loop Gain'!AJ3915</f>
        <v>34.234142467969583</v>
      </c>
      <c r="E25">
        <f>'TPS543C20 Loop Gain'!B3915</f>
        <v>1981000</v>
      </c>
    </row>
    <row r="26" spans="3:5" x14ac:dyDescent="0.25">
      <c r="C26">
        <f>'TPS543C20 Loop Gain'!AI3914</f>
        <v>-36.408884153356851</v>
      </c>
      <c r="D26">
        <f>'TPS543C20 Loop Gain'!AJ3914</f>
        <v>34.352642581220081</v>
      </c>
      <c r="E26">
        <f>'TPS543C20 Loop Gain'!B3914</f>
        <v>1980000</v>
      </c>
    </row>
    <row r="27" spans="3:5" x14ac:dyDescent="0.25">
      <c r="C27">
        <f>'TPS543C20 Loop Gain'!AI3913</f>
        <v>-36.407892461373478</v>
      </c>
      <c r="D27">
        <f>'TPS543C20 Loop Gain'!AJ3913</f>
        <v>34.471116271794394</v>
      </c>
      <c r="E27">
        <f>'TPS543C20 Loop Gain'!B3913</f>
        <v>1979000</v>
      </c>
    </row>
    <row r="28" spans="3:5" x14ac:dyDescent="0.25">
      <c r="C28">
        <f>'TPS543C20 Loop Gain'!AI3912</f>
        <v>-36.406940894478893</v>
      </c>
      <c r="D28">
        <f>'TPS543C20 Loop Gain'!AJ3912</f>
        <v>34.589563612874798</v>
      </c>
      <c r="E28">
        <f>'TPS543C20 Loop Gain'!B3912</f>
        <v>1978000</v>
      </c>
    </row>
    <row r="29" spans="3:5" x14ac:dyDescent="0.25">
      <c r="C29">
        <f>'TPS543C20 Loop Gain'!AI3911</f>
        <v>-36.40602950133902</v>
      </c>
      <c r="D29">
        <f>'TPS543C20 Loop Gain'!AJ3911</f>
        <v>34.70798467812925</v>
      </c>
      <c r="E29">
        <f>'TPS543C20 Loop Gain'!B3911</f>
        <v>1977000</v>
      </c>
    </row>
    <row r="30" spans="3:5" x14ac:dyDescent="0.25">
      <c r="C30">
        <f>'TPS543C20 Loop Gain'!AI3910</f>
        <v>-36.405158331282742</v>
      </c>
      <c r="D30">
        <f>'TPS543C20 Loop Gain'!AJ3910</f>
        <v>34.826379541711823</v>
      </c>
      <c r="E30">
        <f>'TPS543C20 Loop Gain'!B3910</f>
        <v>1976000</v>
      </c>
    </row>
    <row r="31" spans="3:5" x14ac:dyDescent="0.25">
      <c r="C31">
        <f>'TPS543C20 Loop Gain'!AI3909</f>
        <v>-36.404327434305102</v>
      </c>
      <c r="D31">
        <f>'TPS543C20 Loop Gain'!AJ3909</f>
        <v>34.944748278260732</v>
      </c>
      <c r="E31">
        <f>'TPS543C20 Loop Gain'!B3909</f>
        <v>1975000</v>
      </c>
    </row>
    <row r="32" spans="3:5" x14ac:dyDescent="0.25">
      <c r="C32">
        <f>'TPS543C20 Loop Gain'!AI3908</f>
        <v>-36.403536861071856</v>
      </c>
      <c r="D32">
        <f>'TPS543C20 Loop Gain'!AJ3908</f>
        <v>35.063090962897995</v>
      </c>
      <c r="E32">
        <f>'TPS543C20 Loop Gain'!B3908</f>
        <v>1974000</v>
      </c>
    </row>
    <row r="33" spans="3:5" x14ac:dyDescent="0.25">
      <c r="C33">
        <f>'TPS543C20 Loop Gain'!AI3907</f>
        <v>-36.402786662921699</v>
      </c>
      <c r="D33">
        <f>'TPS543C20 Loop Gain'!AJ3907</f>
        <v>35.18140767122793</v>
      </c>
      <c r="E33">
        <f>'TPS543C20 Loop Gain'!B3907</f>
        <v>1973000</v>
      </c>
    </row>
    <row r="34" spans="3:5" x14ac:dyDescent="0.25">
      <c r="C34">
        <f>'TPS543C20 Loop Gain'!AI3906</f>
        <v>-36.402076891871289</v>
      </c>
      <c r="D34">
        <f>'TPS543C20 Loop Gain'!AJ3906</f>
        <v>35.299698479335397</v>
      </c>
      <c r="E34">
        <f>'TPS543C20 Loop Gain'!B3906</f>
        <v>1972000</v>
      </c>
    </row>
    <row r="35" spans="3:5" x14ac:dyDescent="0.25">
      <c r="C35">
        <f>'TPS543C20 Loop Gain'!AI3905</f>
        <v>-36.401407600617894</v>
      </c>
      <c r="D35">
        <f>'TPS543C20 Loop Gain'!AJ3905</f>
        <v>35.417963463785178</v>
      </c>
      <c r="E35">
        <f>'TPS543C20 Loop Gain'!B3905</f>
        <v>1971000</v>
      </c>
    </row>
    <row r="36" spans="3:5" x14ac:dyDescent="0.25">
      <c r="C36">
        <f>'TPS543C20 Loop Gain'!AI3904</f>
        <v>-36.400778842543765</v>
      </c>
      <c r="D36">
        <f>'TPS543C20 Loop Gain'!AJ3904</f>
        <v>35.536202701621669</v>
      </c>
      <c r="E36">
        <f>'TPS543C20 Loop Gain'!B3904</f>
        <v>1970000</v>
      </c>
    </row>
    <row r="37" spans="3:5" x14ac:dyDescent="0.25">
      <c r="C37">
        <f>'TPS543C20 Loop Gain'!AI3903</f>
        <v>-36.400190671719393</v>
      </c>
      <c r="D37">
        <f>'TPS543C20 Loop Gain'!AJ3903</f>
        <v>35.654416270365878</v>
      </c>
      <c r="E37">
        <f>'TPS543C20 Loop Gain'!B3903</f>
        <v>1969000</v>
      </c>
    </row>
    <row r="38" spans="3:5" x14ac:dyDescent="0.25">
      <c r="C38">
        <f>'TPS543C20 Loop Gain'!AI3902</f>
        <v>-36.399643142907841</v>
      </c>
      <c r="D38">
        <f>'TPS543C20 Loop Gain'!AJ3902</f>
        <v>35.772604248016705</v>
      </c>
      <c r="E38">
        <f>'TPS543C20 Loop Gain'!B3902</f>
        <v>1968000</v>
      </c>
    </row>
    <row r="39" spans="3:5" x14ac:dyDescent="0.25">
      <c r="C39">
        <f>'TPS543C20 Loop Gain'!AI3901</f>
        <v>-36.399136311568078</v>
      </c>
      <c r="D39">
        <f>'TPS543C20 Loop Gain'!AJ3901</f>
        <v>35.890766713047398</v>
      </c>
      <c r="E39">
        <f>'TPS543C20 Loop Gain'!B3901</f>
        <v>1967000</v>
      </c>
    </row>
    <row r="40" spans="3:5" x14ac:dyDescent="0.25">
      <c r="C40">
        <f>'TPS543C20 Loop Gain'!AI3900</f>
        <v>-36.398670233859256</v>
      </c>
      <c r="D40">
        <f>'TPS543C20 Loop Gain'!AJ3900</f>
        <v>36.008903744405792</v>
      </c>
      <c r="E40">
        <f>'TPS543C20 Loop Gain'!B3900</f>
        <v>1966000</v>
      </c>
    </row>
    <row r="41" spans="3:5" x14ac:dyDescent="0.25">
      <c r="C41">
        <f>'TPS543C20 Loop Gain'!AI3899</f>
        <v>-36.398244966644285</v>
      </c>
      <c r="D41">
        <f>'TPS543C20 Loop Gain'!AJ3899</f>
        <v>36.127015421513484</v>
      </c>
      <c r="E41">
        <f>'TPS543C20 Loop Gain'!B3899</f>
        <v>1965000</v>
      </c>
    </row>
    <row r="42" spans="3:5" x14ac:dyDescent="0.25">
      <c r="C42">
        <f>'TPS543C20 Loop Gain'!AI3898</f>
        <v>-36.397860567493993</v>
      </c>
      <c r="D42">
        <f>'TPS543C20 Loop Gain'!AJ3898</f>
        <v>36.245101824263891</v>
      </c>
      <c r="E42">
        <f>'TPS543C20 Loop Gain'!B3898</f>
        <v>1964000</v>
      </c>
    </row>
    <row r="43" spans="3:5" x14ac:dyDescent="0.25">
      <c r="C43">
        <f>'TPS543C20 Loop Gain'!AI3897</f>
        <v>-36.397517094690869</v>
      </c>
      <c r="D43">
        <f>'TPS543C20 Loop Gain'!AJ3897</f>
        <v>36.363163033019987</v>
      </c>
      <c r="E43">
        <f>'TPS543C20 Loop Gain'!B3897</f>
        <v>1963000</v>
      </c>
    </row>
    <row r="44" spans="3:5" x14ac:dyDescent="0.25">
      <c r="C44">
        <f>'TPS543C20 Loop Gain'!AI3896</f>
        <v>-36.397214607233643</v>
      </c>
      <c r="D44">
        <f>'TPS543C20 Loop Gain'!AJ3896</f>
        <v>36.481199128616751</v>
      </c>
      <c r="E44">
        <f>'TPS543C20 Loop Gain'!B3896</f>
        <v>1962000</v>
      </c>
    </row>
    <row r="45" spans="3:5" x14ac:dyDescent="0.25">
      <c r="C45">
        <f>'TPS543C20 Loop Gain'!AI3895</f>
        <v>-36.39695316484071</v>
      </c>
      <c r="D45">
        <f>'TPS543C20 Loop Gain'!AJ3895</f>
        <v>36.59921019235609</v>
      </c>
      <c r="E45">
        <f>'TPS543C20 Loop Gain'!B3895</f>
        <v>1961000</v>
      </c>
    </row>
    <row r="46" spans="3:5" x14ac:dyDescent="0.25">
      <c r="C46">
        <f>'TPS543C20 Loop Gain'!AI3894</f>
        <v>-36.396732827954523</v>
      </c>
      <c r="D46">
        <f>'TPS543C20 Loop Gain'!AJ3894</f>
        <v>36.717196306008127</v>
      </c>
      <c r="E46">
        <f>'TPS543C20 Loop Gain'!B3894</f>
        <v>1960000</v>
      </c>
    </row>
    <row r="47" spans="3:5" x14ac:dyDescent="0.25">
      <c r="C47">
        <f>'TPS543C20 Loop Gain'!AI3893</f>
        <v>-36.396553657745571</v>
      </c>
      <c r="D47">
        <f>'TPS543C20 Loop Gain'!AJ3893</f>
        <v>36.835157551808649</v>
      </c>
      <c r="E47">
        <f>'TPS543C20 Loop Gain'!B3893</f>
        <v>1959000</v>
      </c>
    </row>
    <row r="48" spans="3:5" x14ac:dyDescent="0.25">
      <c r="C48">
        <f>'TPS543C20 Loop Gain'!AI3892</f>
        <v>-36.39641571611746</v>
      </c>
      <c r="D48">
        <f>'TPS543C20 Loop Gain'!AJ3892</f>
        <v>36.953094012459189</v>
      </c>
      <c r="E48">
        <f>'TPS543C20 Loop Gain'!B3892</f>
        <v>1958000</v>
      </c>
    </row>
    <row r="49" spans="3:5" x14ac:dyDescent="0.25">
      <c r="C49">
        <f>'TPS543C20 Loop Gain'!AI3891</f>
        <v>-36.3963190657092</v>
      </c>
      <c r="D49">
        <f>'TPS543C20 Loop Gain'!AJ3891</f>
        <v>37.071005771125321</v>
      </c>
      <c r="E49">
        <f>'TPS543C20 Loop Gain'!B3891</f>
        <v>1957000</v>
      </c>
    </row>
    <row r="50" spans="3:5" x14ac:dyDescent="0.25">
      <c r="C50">
        <f>'TPS543C20 Loop Gain'!AI3890</f>
        <v>-36.396263769902298</v>
      </c>
      <c r="D50">
        <f>'TPS543C20 Loop Gain'!AJ3890</f>
        <v>37.188892911435268</v>
      </c>
      <c r="E50">
        <f>'TPS543C20 Loop Gain'!B3890</f>
        <v>1956000</v>
      </c>
    </row>
    <row r="51" spans="3:5" x14ac:dyDescent="0.25">
      <c r="C51">
        <f>'TPS543C20 Loop Gain'!AI3889</f>
        <v>-36.396249892821821</v>
      </c>
      <c r="D51">
        <f>'TPS543C20 Loop Gain'!AJ3889</f>
        <v>37.306755517478322</v>
      </c>
      <c r="E51">
        <f>'TPS543C20 Loop Gain'!B3889</f>
        <v>1955000</v>
      </c>
    </row>
    <row r="52" spans="3:5" x14ac:dyDescent="0.25">
      <c r="C52">
        <f>'TPS543C20 Loop Gain'!AI3888</f>
        <v>-36.396277499343526</v>
      </c>
      <c r="D52">
        <f>'TPS543C20 Loop Gain'!AJ3888</f>
        <v>37.424593673804857</v>
      </c>
      <c r="E52">
        <f>'TPS543C20 Loop Gain'!B3888</f>
        <v>1954000</v>
      </c>
    </row>
    <row r="53" spans="3:5" x14ac:dyDescent="0.25">
      <c r="C53">
        <f>'TPS543C20 Loop Gain'!AI3887</f>
        <v>-36.396346655096934</v>
      </c>
      <c r="D53">
        <f>'TPS543C20 Loop Gain'!AJ3887</f>
        <v>37.542407465425725</v>
      </c>
      <c r="E53">
        <f>'TPS543C20 Loop Gain'!B3887</f>
        <v>1953000</v>
      </c>
    </row>
    <row r="54" spans="3:5" x14ac:dyDescent="0.25">
      <c r="C54">
        <f>'TPS543C20 Loop Gain'!AI3886</f>
        <v>-36.396457426469617</v>
      </c>
      <c r="D54">
        <f>'TPS543C20 Loop Gain'!AJ3886</f>
        <v>37.660196977807438</v>
      </c>
      <c r="E54">
        <f>'TPS543C20 Loop Gain'!B3886</f>
        <v>1952000</v>
      </c>
    </row>
    <row r="55" spans="3:5" x14ac:dyDescent="0.25">
      <c r="C55">
        <f>'TPS543C20 Loop Gain'!AI3885</f>
        <v>-36.396609880612715</v>
      </c>
      <c r="D55">
        <f>'TPS543C20 Loop Gain'!AJ3885</f>
        <v>37.777962296876197</v>
      </c>
      <c r="E55">
        <f>'TPS543C20 Loop Gain'!B3885</f>
        <v>1951000</v>
      </c>
    </row>
    <row r="56" spans="3:5" x14ac:dyDescent="0.25">
      <c r="C56">
        <f>'TPS543C20 Loop Gain'!AI3884</f>
        <v>-36.396804085444202</v>
      </c>
      <c r="D56">
        <f>'TPS543C20 Loop Gain'!AJ3884</f>
        <v>37.895703509011874</v>
      </c>
      <c r="E56">
        <f>'TPS543C20 Loop Gain'!B3884</f>
        <v>1950000</v>
      </c>
    </row>
    <row r="57" spans="3:5" x14ac:dyDescent="0.25">
      <c r="C57">
        <f>'TPS543C20 Loop Gain'!AI3883</f>
        <v>-36.397040109654817</v>
      </c>
      <c r="D57">
        <f>'TPS543C20 Loop Gain'!AJ3883</f>
        <v>38.013420701051032</v>
      </c>
      <c r="E57">
        <f>'TPS543C20 Loop Gain'!B3883</f>
        <v>1949000</v>
      </c>
    </row>
    <row r="58" spans="3:5" x14ac:dyDescent="0.25">
      <c r="C58">
        <f>'TPS543C20 Loop Gain'!AI3882</f>
        <v>-36.39731802271114</v>
      </c>
      <c r="D58">
        <f>'TPS543C20 Loop Gain'!AJ3882</f>
        <v>38.131113960281461</v>
      </c>
      <c r="E58">
        <f>'TPS543C20 Loop Gain'!B3882</f>
        <v>1948000</v>
      </c>
    </row>
    <row r="59" spans="3:5" x14ac:dyDescent="0.25">
      <c r="C59">
        <f>'TPS543C20 Loop Gain'!AI3881</f>
        <v>-36.397637894862413</v>
      </c>
      <c r="D59">
        <f>'TPS543C20 Loop Gain'!AJ3881</f>
        <v>38.248783374446006</v>
      </c>
      <c r="E59">
        <f>'TPS543C20 Loop Gain'!B3881</f>
        <v>1947000</v>
      </c>
    </row>
    <row r="60" spans="3:5" x14ac:dyDescent="0.25">
      <c r="C60">
        <f>'TPS543C20 Loop Gain'!AI3880</f>
        <v>-36.397999797142354</v>
      </c>
      <c r="D60">
        <f>'TPS543C20 Loop Gain'!AJ3880</f>
        <v>38.366429031736068</v>
      </c>
      <c r="E60">
        <f>'TPS543C20 Loop Gain'!B3880</f>
        <v>1946000</v>
      </c>
    </row>
    <row r="61" spans="3:5" x14ac:dyDescent="0.25">
      <c r="C61">
        <f>'TPS543C20 Loop Gain'!AI3879</f>
        <v>-36.398403801376645</v>
      </c>
      <c r="D61">
        <f>'TPS543C20 Loop Gain'!AJ3879</f>
        <v>38.48405102079505</v>
      </c>
      <c r="E61">
        <f>'TPS543C20 Loop Gain'!B3879</f>
        <v>1945000</v>
      </c>
    </row>
    <row r="62" spans="3:5" x14ac:dyDescent="0.25">
      <c r="C62">
        <f>'TPS543C20 Loop Gain'!AI3878</f>
        <v>-36.398849980186981</v>
      </c>
      <c r="D62">
        <f>'TPS543C20 Loop Gain'!AJ3878</f>
        <v>38.601649430714765</v>
      </c>
      <c r="E62">
        <f>'TPS543C20 Loop Gain'!B3878</f>
        <v>1944000</v>
      </c>
    </row>
    <row r="63" spans="3:5" x14ac:dyDescent="0.25">
      <c r="C63">
        <f>'TPS543C20 Loop Gain'!AI3877</f>
        <v>-36.399338406994403</v>
      </c>
      <c r="D63">
        <f>'TPS543C20 Loop Gain'!AJ3877</f>
        <v>38.719224351033297</v>
      </c>
      <c r="E63">
        <f>'TPS543C20 Loop Gain'!B3877</f>
        <v>1943000</v>
      </c>
    </row>
    <row r="64" spans="3:5" x14ac:dyDescent="0.25">
      <c r="C64">
        <f>'TPS543C20 Loop Gain'!AI3876</f>
        <v>-36.399869156026448</v>
      </c>
      <c r="D64">
        <f>'TPS543C20 Loop Gain'!AJ3876</f>
        <v>38.836775871737338</v>
      </c>
      <c r="E64">
        <f>'TPS543C20 Loop Gain'!B3876</f>
        <v>1942000</v>
      </c>
    </row>
    <row r="65" spans="3:5" x14ac:dyDescent="0.25">
      <c r="C65">
        <f>'TPS543C20 Loop Gain'!AI3875</f>
        <v>-36.400442302320798</v>
      </c>
      <c r="D65">
        <f>'TPS543C20 Loop Gain'!AJ3875</f>
        <v>38.954304083257405</v>
      </c>
      <c r="E65">
        <f>'TPS543C20 Loop Gain'!B3875</f>
        <v>1941000</v>
      </c>
    </row>
    <row r="66" spans="3:5" x14ac:dyDescent="0.25">
      <c r="C66">
        <f>'TPS543C20 Loop Gain'!AI3874</f>
        <v>-36.401057921730832</v>
      </c>
      <c r="D66">
        <f>'TPS543C20 Loop Gain'!AJ3874</f>
        <v>39.071809076468689</v>
      </c>
      <c r="E66">
        <f>'TPS543C20 Loop Gain'!B3874</f>
        <v>1940000</v>
      </c>
    </row>
    <row r="67" spans="3:5" x14ac:dyDescent="0.25">
      <c r="C67">
        <f>'TPS543C20 Loop Gain'!AI3873</f>
        <v>-36.401716090930179</v>
      </c>
      <c r="D67">
        <f>'TPS543C20 Loop Gain'!AJ3873</f>
        <v>39.189290942689404</v>
      </c>
      <c r="E67">
        <f>'TPS543C20 Loop Gain'!B3873</f>
        <v>1939000</v>
      </c>
    </row>
    <row r="68" spans="3:5" x14ac:dyDescent="0.25">
      <c r="C68">
        <f>'TPS543C20 Loop Gain'!AI3872</f>
        <v>-36.402416887418177</v>
      </c>
      <c r="D68">
        <f>'TPS543C20 Loop Gain'!AJ3872</f>
        <v>39.30674977367886</v>
      </c>
      <c r="E68">
        <f>'TPS543C20 Loop Gain'!B3872</f>
        <v>1938000</v>
      </c>
    </row>
    <row r="69" spans="3:5" x14ac:dyDescent="0.25">
      <c r="C69">
        <f>'TPS543C20 Loop Gain'!AI3871</f>
        <v>-36.403160389525425</v>
      </c>
      <c r="D69">
        <f>'TPS543C20 Loop Gain'!AJ3871</f>
        <v>39.424185661638077</v>
      </c>
      <c r="E69">
        <f>'TPS543C20 Loop Gain'!B3871</f>
        <v>1937000</v>
      </c>
    </row>
    <row r="70" spans="3:5" x14ac:dyDescent="0.25">
      <c r="C70">
        <f>'TPS543C20 Loop Gain'!AI3870</f>
        <v>-36.403946676417988</v>
      </c>
      <c r="D70">
        <f>'TPS543C20 Loop Gain'!AJ3870</f>
        <v>39.541598699206936</v>
      </c>
      <c r="E70">
        <f>'TPS543C20 Loop Gain'!B3870</f>
        <v>1936000</v>
      </c>
    </row>
    <row r="71" spans="3:5" x14ac:dyDescent="0.25">
      <c r="C71">
        <f>'TPS543C20 Loop Gain'!AI3869</f>
        <v>-36.40477582810383</v>
      </c>
      <c r="D71">
        <f>'TPS543C20 Loop Gain'!AJ3869</f>
        <v>39.658988979462904</v>
      </c>
      <c r="E71">
        <f>'TPS543C20 Loop Gain'!B3869</f>
        <v>1935000</v>
      </c>
    </row>
    <row r="72" spans="3:5" x14ac:dyDescent="0.25">
      <c r="C72">
        <f>'TPS543C20 Loop Gain'!AI3868</f>
        <v>-36.405647925437762</v>
      </c>
      <c r="D72">
        <f>'TPS543C20 Loop Gain'!AJ3868</f>
        <v>39.776356595921406</v>
      </c>
      <c r="E72">
        <f>'TPS543C20 Loop Gain'!B3868</f>
        <v>1934000</v>
      </c>
    </row>
    <row r="73" spans="3:5" x14ac:dyDescent="0.25">
      <c r="C73">
        <f>'TPS543C20 Loop Gain'!AI3867</f>
        <v>-36.406563050126039</v>
      </c>
      <c r="D73">
        <f>'TPS543C20 Loop Gain'!AJ3867</f>
        <v>39.893701642533429</v>
      </c>
      <c r="E73">
        <f>'TPS543C20 Loop Gain'!B3867</f>
        <v>1933000</v>
      </c>
    </row>
    <row r="74" spans="3:5" x14ac:dyDescent="0.25">
      <c r="C74">
        <f>'TPS543C20 Loop Gain'!AI3866</f>
        <v>-36.407521284733143</v>
      </c>
      <c r="D74">
        <f>'TPS543C20 Loop Gain'!AJ3866</f>
        <v>40.011024213684607</v>
      </c>
      <c r="E74">
        <f>'TPS543C20 Loop Gain'!B3866</f>
        <v>1932000</v>
      </c>
    </row>
    <row r="75" spans="3:5" x14ac:dyDescent="0.25">
      <c r="C75">
        <f>'TPS543C20 Loop Gain'!AI3865</f>
        <v>-36.408522712685986</v>
      </c>
      <c r="D75">
        <f>'TPS543C20 Loop Gain'!AJ3865</f>
        <v>40.128324404193663</v>
      </c>
      <c r="E75">
        <f>'TPS543C20 Loop Gain'!B3865</f>
        <v>1931000</v>
      </c>
    </row>
    <row r="76" spans="3:5" x14ac:dyDescent="0.25">
      <c r="C76">
        <f>'TPS543C20 Loop Gain'!AI3864</f>
        <v>-36.409567418280474</v>
      </c>
      <c r="D76">
        <f>'TPS543C20 Loop Gain'!AJ3864</f>
        <v>40.24560230931209</v>
      </c>
      <c r="E76">
        <f>'TPS543C20 Loop Gain'!B3864</f>
        <v>1930000</v>
      </c>
    </row>
    <row r="77" spans="3:5" x14ac:dyDescent="0.25">
      <c r="C77">
        <f>'TPS543C20 Loop Gain'!AI3863</f>
        <v>-36.410655486686537</v>
      </c>
      <c r="D77">
        <f>'TPS543C20 Loop Gain'!AJ3863</f>
        <v>40.362858024722506</v>
      </c>
      <c r="E77">
        <f>'TPS543C20 Loop Gain'!B3863</f>
        <v>1929000</v>
      </c>
    </row>
    <row r="78" spans="3:5" x14ac:dyDescent="0.25">
      <c r="C78">
        <f>'TPS543C20 Loop Gain'!AI3862</f>
        <v>-36.41178700395443</v>
      </c>
      <c r="D78">
        <f>'TPS543C20 Loop Gain'!AJ3862</f>
        <v>40.480091646536771</v>
      </c>
      <c r="E78">
        <f>'TPS543C20 Loop Gain'!B3862</f>
        <v>1928000</v>
      </c>
    </row>
    <row r="79" spans="3:5" x14ac:dyDescent="0.25">
      <c r="C79">
        <f>'TPS543C20 Loop Gain'!AI3861</f>
        <v>-36.412962057019399</v>
      </c>
      <c r="D79">
        <f>'TPS543C20 Loop Gain'!AJ3861</f>
        <v>40.597303271295878</v>
      </c>
      <c r="E79">
        <f>'TPS543C20 Loop Gain'!B3861</f>
        <v>1927000</v>
      </c>
    </row>
    <row r="80" spans="3:5" x14ac:dyDescent="0.25">
      <c r="C80">
        <f>'TPS543C20 Loop Gain'!AI3860</f>
        <v>-36.414180733708399</v>
      </c>
      <c r="D80">
        <f>'TPS543C20 Loop Gain'!AJ3860</f>
        <v>40.714492995968804</v>
      </c>
      <c r="E80">
        <f>'TPS543C20 Loop Gain'!B3860</f>
        <v>1926000</v>
      </c>
    </row>
    <row r="81" spans="3:5" x14ac:dyDescent="0.25">
      <c r="C81">
        <f>'TPS543C20 Loop Gain'!AI3859</f>
        <v>-36.415443122745835</v>
      </c>
      <c r="D81">
        <f>'TPS543C20 Loop Gain'!AJ3859</f>
        <v>40.831660917950153</v>
      </c>
      <c r="E81">
        <f>'TPS543C20 Loop Gain'!B3859</f>
        <v>1925000</v>
      </c>
    </row>
    <row r="82" spans="3:5" x14ac:dyDescent="0.25">
      <c r="C82">
        <f>'TPS543C20 Loop Gain'!AI3858</f>
        <v>-36.416749313758984</v>
      </c>
      <c r="D82">
        <f>'TPS543C20 Loop Gain'!AJ3858</f>
        <v>40.948807135058992</v>
      </c>
      <c r="E82">
        <f>'TPS543C20 Loop Gain'!B3858</f>
        <v>1924000</v>
      </c>
    </row>
    <row r="83" spans="3:5" x14ac:dyDescent="0.25">
      <c r="C83">
        <f>'TPS543C20 Loop Gain'!AI3857</f>
        <v>-36.418099397284394</v>
      </c>
      <c r="D83">
        <f>'TPS543C20 Loop Gain'!AJ3857</f>
        <v>41.065931745540226</v>
      </c>
      <c r="E83">
        <f>'TPS543C20 Loop Gain'!B3857</f>
        <v>1923000</v>
      </c>
    </row>
    <row r="84" spans="3:5" x14ac:dyDescent="0.25">
      <c r="C84">
        <f>'TPS543C20 Loop Gain'!AI3856</f>
        <v>-36.41949346477351</v>
      </c>
      <c r="D84">
        <f>'TPS543C20 Loop Gain'!AJ3856</f>
        <v>41.183034848060039</v>
      </c>
      <c r="E84">
        <f>'TPS543C20 Loop Gain'!B3856</f>
        <v>1922000</v>
      </c>
    </row>
    <row r="85" spans="3:5" x14ac:dyDescent="0.25">
      <c r="C85">
        <f>'TPS543C20 Loop Gain'!AI3855</f>
        <v>-36.420931608599503</v>
      </c>
      <c r="D85">
        <f>'TPS543C20 Loop Gain'!AJ3855</f>
        <v>41.300116541706245</v>
      </c>
      <c r="E85">
        <f>'TPS543C20 Loop Gain'!B3855</f>
        <v>1921000</v>
      </c>
    </row>
    <row r="86" spans="3:5" x14ac:dyDescent="0.25">
      <c r="C86">
        <f>'TPS543C20 Loop Gain'!AI3854</f>
        <v>-36.42241392206261</v>
      </c>
      <c r="D86">
        <f>'TPS543C20 Loop Gain'!AJ3854</f>
        <v>41.417176925987675</v>
      </c>
      <c r="E86">
        <f>'TPS543C20 Loop Gain'!B3854</f>
        <v>1920000</v>
      </c>
    </row>
    <row r="87" spans="3:5" x14ac:dyDescent="0.25">
      <c r="C87">
        <f>'TPS543C20 Loop Gain'!AI3853</f>
        <v>-36.423940499396863</v>
      </c>
      <c r="D87">
        <f>'TPS543C20 Loop Gain'!AJ3853</f>
        <v>41.534216100831145</v>
      </c>
      <c r="E87">
        <f>'TPS543C20 Loop Gain'!B3853</f>
        <v>1919000</v>
      </c>
    </row>
    <row r="88" spans="3:5" x14ac:dyDescent="0.25">
      <c r="C88">
        <f>'TPS543C20 Loop Gain'!AI3852</f>
        <v>-36.425511435776073</v>
      </c>
      <c r="D88">
        <f>'TPS543C20 Loop Gain'!AJ3852</f>
        <v>41.651234166582427</v>
      </c>
      <c r="E88">
        <f>'TPS543C20 Loop Gain'!B3852</f>
        <v>1918000</v>
      </c>
    </row>
    <row r="89" spans="3:5" x14ac:dyDescent="0.25">
      <c r="C89">
        <f>'TPS543C20 Loop Gain'!AI3851</f>
        <v>-36.42712682732062</v>
      </c>
      <c r="D89">
        <f>'TPS543C20 Loop Gain'!AJ3851</f>
        <v>41.768231224003728</v>
      </c>
      <c r="E89">
        <f>'TPS543C20 Loop Gain'!B3851</f>
        <v>1917000</v>
      </c>
    </row>
    <row r="90" spans="3:5" x14ac:dyDescent="0.25">
      <c r="C90">
        <f>'TPS543C20 Loop Gain'!AI3850</f>
        <v>-36.428786771102942</v>
      </c>
      <c r="D90">
        <f>'TPS543C20 Loop Gain'!AJ3850</f>
        <v>41.885207374272511</v>
      </c>
      <c r="E90">
        <f>'TPS543C20 Loop Gain'!B3850</f>
        <v>1916000</v>
      </c>
    </row>
    <row r="91" spans="3:5" x14ac:dyDescent="0.25">
      <c r="C91">
        <f>'TPS543C20 Loop Gain'!AI3849</f>
        <v>-36.430491365155341</v>
      </c>
      <c r="D91">
        <f>'TPS543C20 Loop Gain'!AJ3849</f>
        <v>42.002162718980436</v>
      </c>
      <c r="E91">
        <f>'TPS543C20 Loop Gain'!B3849</f>
        <v>1915000</v>
      </c>
    </row>
    <row r="92" spans="3:5" x14ac:dyDescent="0.25">
      <c r="C92">
        <f>'TPS543C20 Loop Gain'!AI3848</f>
        <v>-36.432240708475334</v>
      </c>
      <c r="D92">
        <f>'TPS543C20 Loop Gain'!AJ3848</f>
        <v>42.119097360132763</v>
      </c>
      <c r="E92">
        <f>'TPS543C20 Loop Gain'!B3848</f>
        <v>1914000</v>
      </c>
    </row>
    <row r="93" spans="3:5" x14ac:dyDescent="0.25">
      <c r="C93">
        <f>'TPS543C20 Loop Gain'!AI3847</f>
        <v>-36.4340349010333</v>
      </c>
      <c r="D93">
        <f>'TPS543C20 Loop Gain'!AJ3847</f>
        <v>42.236011400146594</v>
      </c>
      <c r="E93">
        <f>'TPS543C20 Loop Gain'!B3847</f>
        <v>1913000</v>
      </c>
    </row>
    <row r="94" spans="3:5" x14ac:dyDescent="0.25">
      <c r="C94">
        <f>'TPS543C20 Loop Gain'!AI3846</f>
        <v>-36.435874043778071</v>
      </c>
      <c r="D94">
        <f>'TPS543C20 Loop Gain'!AJ3846</f>
        <v>42.352904941849069</v>
      </c>
      <c r="E94">
        <f>'TPS543C20 Loop Gain'!B3846</f>
        <v>1912000</v>
      </c>
    </row>
    <row r="95" spans="3:5" x14ac:dyDescent="0.25">
      <c r="C95">
        <f>'TPS543C20 Loop Gain'!AI3845</f>
        <v>-36.437758238644598</v>
      </c>
      <c r="D95">
        <f>'TPS543C20 Loop Gain'!AJ3845</f>
        <v>42.469778088478371</v>
      </c>
      <c r="E95">
        <f>'TPS543C20 Loop Gain'!B3845</f>
        <v>1911000</v>
      </c>
    </row>
    <row r="96" spans="3:5" x14ac:dyDescent="0.25">
      <c r="C96">
        <f>'TPS543C20 Loop Gain'!AI3844</f>
        <v>-36.439687588560204</v>
      </c>
      <c r="D96">
        <f>'TPS543C20 Loop Gain'!AJ3844</f>
        <v>42.586630943679083</v>
      </c>
      <c r="E96">
        <f>'TPS543C20 Loop Gain'!B3844</f>
        <v>1910000</v>
      </c>
    </row>
    <row r="97" spans="3:5" x14ac:dyDescent="0.25">
      <c r="C97">
        <f>'TPS543C20 Loop Gain'!AI3843</f>
        <v>-36.44166219745189</v>
      </c>
      <c r="D97">
        <f>'TPS543C20 Loop Gain'!AJ3843</f>
        <v>42.703463611503281</v>
      </c>
      <c r="E97">
        <f>'TPS543C20 Loop Gain'!B3843</f>
        <v>1909000</v>
      </c>
    </row>
    <row r="98" spans="3:5" x14ac:dyDescent="0.25">
      <c r="C98">
        <f>'TPS543C20 Loop Gain'!AI3842</f>
        <v>-36.443682170253389</v>
      </c>
      <c r="D98">
        <f>'TPS543C20 Loop Gain'!AJ3842</f>
        <v>42.820276196410298</v>
      </c>
      <c r="E98">
        <f>'TPS543C20 Loop Gain'!B3842</f>
        <v>1908000</v>
      </c>
    </row>
    <row r="99" spans="3:5" x14ac:dyDescent="0.25">
      <c r="C99">
        <f>'TPS543C20 Loop Gain'!AI3841</f>
        <v>-36.445747612911347</v>
      </c>
      <c r="D99">
        <f>'TPS543C20 Loop Gain'!AJ3841</f>
        <v>42.937068803262456</v>
      </c>
      <c r="E99">
        <f>'TPS543C20 Loop Gain'!B3841</f>
        <v>1907000</v>
      </c>
    </row>
    <row r="100" spans="3:5" x14ac:dyDescent="0.25">
      <c r="C100">
        <f>'TPS543C20 Loop Gain'!AI3840</f>
        <v>-36.447858632393505</v>
      </c>
      <c r="D100">
        <f>'TPS543C20 Loop Gain'!AJ3840</f>
        <v>43.053841537327074</v>
      </c>
      <c r="E100">
        <f>'TPS543C20 Loop Gain'!B3840</f>
        <v>1906000</v>
      </c>
    </row>
    <row r="101" spans="3:5" x14ac:dyDescent="0.25">
      <c r="C101">
        <f>'TPS543C20 Loop Gain'!AI3839</f>
        <v>-36.450015336695401</v>
      </c>
      <c r="D101">
        <f>'TPS543C20 Loop Gain'!AJ3839</f>
        <v>43.170594504271456</v>
      </c>
      <c r="E101">
        <f>'TPS543C20 Loop Gain'!B3839</f>
        <v>1905000</v>
      </c>
    </row>
    <row r="102" spans="3:5" x14ac:dyDescent="0.25">
      <c r="C102">
        <f>'TPS543C20 Loop Gain'!AI3838</f>
        <v>-36.452217834847644</v>
      </c>
      <c r="D102">
        <f>'TPS543C20 Loop Gain'!AJ3838</f>
        <v>43.287327810166737</v>
      </c>
      <c r="E102">
        <f>'TPS543C20 Loop Gain'!B3838</f>
        <v>1904000</v>
      </c>
    </row>
    <row r="103" spans="3:5" x14ac:dyDescent="0.25">
      <c r="C103">
        <f>'TPS543C20 Loop Gain'!AI3837</f>
        <v>-36.454466236923359</v>
      </c>
      <c r="D103">
        <f>'TPS543C20 Loop Gain'!AJ3837</f>
        <v>43.404041561482295</v>
      </c>
      <c r="E103">
        <f>'TPS543C20 Loop Gain'!B3837</f>
        <v>1903000</v>
      </c>
    </row>
    <row r="104" spans="3:5" x14ac:dyDescent="0.25">
      <c r="C104">
        <f>'TPS543C20 Loop Gain'!AI3836</f>
        <v>-36.456760654045482</v>
      </c>
      <c r="D104">
        <f>'TPS543C20 Loop Gain'!AJ3836</f>
        <v>43.520735865085726</v>
      </c>
      <c r="E104">
        <f>'TPS543C20 Loop Gain'!B3836</f>
        <v>1902000</v>
      </c>
    </row>
    <row r="105" spans="3:5" x14ac:dyDescent="0.25">
      <c r="C105">
        <f>'TPS543C20 Loop Gain'!AI3835</f>
        <v>-36.459101198393974</v>
      </c>
      <c r="D105">
        <f>'TPS543C20 Loop Gain'!AJ3835</f>
        <v>43.637410828243461</v>
      </c>
      <c r="E105">
        <f>'TPS543C20 Loop Gain'!B3835</f>
        <v>1901000</v>
      </c>
    </row>
    <row r="106" spans="3:5" x14ac:dyDescent="0.25">
      <c r="C106">
        <f>'TPS543C20 Loop Gain'!AI3834</f>
        <v>-36.461487983214759</v>
      </c>
      <c r="D106">
        <f>'TPS543C20 Loop Gain'!AJ3834</f>
        <v>43.754066558617076</v>
      </c>
      <c r="E106">
        <f>'TPS543C20 Loop Gain'!B3834</f>
        <v>1900000</v>
      </c>
    </row>
    <row r="107" spans="3:5" x14ac:dyDescent="0.25">
      <c r="C107">
        <f>'TPS543C20 Loop Gain'!AI3833</f>
        <v>-36.463921122825461</v>
      </c>
      <c r="D107">
        <f>'TPS543C20 Loop Gain'!AJ3833</f>
        <v>43.870703164263304</v>
      </c>
      <c r="E107">
        <f>'TPS543C20 Loop Gain'!B3833</f>
        <v>1899000</v>
      </c>
    </row>
    <row r="108" spans="3:5" x14ac:dyDescent="0.25">
      <c r="C108">
        <f>'TPS543C20 Loop Gain'!AI3832</f>
        <v>-36.466400732624614</v>
      </c>
      <c r="D108">
        <f>'TPS543C20 Loop Gain'!AJ3832</f>
        <v>43.987320753632638</v>
      </c>
      <c r="E108">
        <f>'TPS543C20 Loop Gain'!B3832</f>
        <v>1898000</v>
      </c>
    </row>
    <row r="109" spans="3:5" x14ac:dyDescent="0.25">
      <c r="C109">
        <f>'TPS543C20 Loop Gain'!AI3831</f>
        <v>-36.46892692909892</v>
      </c>
      <c r="D109">
        <f>'TPS543C20 Loop Gain'!AJ3831</f>
        <v>44.10391943556894</v>
      </c>
      <c r="E109">
        <f>'TPS543C20 Loop Gain'!B3831</f>
        <v>1897000</v>
      </c>
    </row>
    <row r="110" spans="3:5" x14ac:dyDescent="0.25">
      <c r="C110">
        <f>'TPS543C20 Loop Gain'!AI3830</f>
        <v>-36.471499829830854</v>
      </c>
      <c r="D110">
        <f>'TPS543C20 Loop Gain'!AJ3830</f>
        <v>44.220499319305787</v>
      </c>
      <c r="E110">
        <f>'TPS543C20 Loop Gain'!B3830</f>
        <v>1896000</v>
      </c>
    </row>
    <row r="111" spans="3:5" x14ac:dyDescent="0.25">
      <c r="C111">
        <f>'TPS543C20 Loop Gain'!AI3829</f>
        <v>-36.474119553507734</v>
      </c>
      <c r="D111">
        <f>'TPS543C20 Loop Gain'!AJ3829</f>
        <v>44.337060514468511</v>
      </c>
      <c r="E111">
        <f>'TPS543C20 Loop Gain'!B3829</f>
        <v>1895000</v>
      </c>
    </row>
    <row r="112" spans="3:5" x14ac:dyDescent="0.25">
      <c r="C112">
        <f>'TPS543C20 Loop Gain'!AI3828</f>
        <v>-36.476786219928442</v>
      </c>
      <c r="D112">
        <f>'TPS543C20 Loop Gain'!AJ3828</f>
        <v>44.453603131070999</v>
      </c>
      <c r="E112">
        <f>'TPS543C20 Loop Gain'!B3828</f>
        <v>1894000</v>
      </c>
    </row>
    <row r="113" spans="3:5" x14ac:dyDescent="0.25">
      <c r="C113">
        <f>'TPS543C20 Loop Gain'!AI3827</f>
        <v>-36.479499950012773</v>
      </c>
      <c r="D113">
        <f>'TPS543C20 Loop Gain'!AJ3827</f>
        <v>44.57012727951431</v>
      </c>
      <c r="E113">
        <f>'TPS543C20 Loop Gain'!B3827</f>
        <v>1893000</v>
      </c>
    </row>
    <row r="114" spans="3:5" x14ac:dyDescent="0.25">
      <c r="C114">
        <f>'TPS543C20 Loop Gain'!AI3826</f>
        <v>-36.482260865808847</v>
      </c>
      <c r="D114">
        <f>'TPS543C20 Loop Gain'!AJ3826</f>
        <v>44.686633070586375</v>
      </c>
      <c r="E114">
        <f>'TPS543C20 Loop Gain'!B3826</f>
        <v>1892000</v>
      </c>
    </row>
    <row r="115" spans="3:5" x14ac:dyDescent="0.25">
      <c r="C115">
        <f>'TPS543C20 Loop Gain'!AI3825</f>
        <v>-36.485069090501597</v>
      </c>
      <c r="D115">
        <f>'TPS543C20 Loop Gain'!AJ3825</f>
        <v>44.803120615459974</v>
      </c>
      <c r="E115">
        <f>'TPS543C20 Loop Gain'!B3825</f>
        <v>1891000</v>
      </c>
    </row>
    <row r="116" spans="3:5" x14ac:dyDescent="0.25">
      <c r="C116">
        <f>'TPS543C20 Loop Gain'!AI3824</f>
        <v>-36.487924748422216</v>
      </c>
      <c r="D116">
        <f>'TPS543C20 Loop Gain'!AJ3824</f>
        <v>44.919590025692926</v>
      </c>
      <c r="E116">
        <f>'TPS543C20 Loop Gain'!B3824</f>
        <v>1890000</v>
      </c>
    </row>
    <row r="117" spans="3:5" x14ac:dyDescent="0.25">
      <c r="C117">
        <f>'TPS543C20 Loop Gain'!AI3823</f>
        <v>-36.490827965055217</v>
      </c>
      <c r="D117">
        <f>'TPS543C20 Loop Gain'!AJ3823</f>
        <v>45.036041413225377</v>
      </c>
      <c r="E117">
        <f>'TPS543C20 Loop Gain'!B3823</f>
        <v>1889000</v>
      </c>
    </row>
    <row r="118" spans="3:5" x14ac:dyDescent="0.25">
      <c r="C118">
        <f>'TPS543C20 Loop Gain'!AI3822</f>
        <v>-36.493778867048078</v>
      </c>
      <c r="D118">
        <f>'TPS543C20 Loop Gain'!AJ3822</f>
        <v>45.152474890378315</v>
      </c>
      <c r="E118">
        <f>'TPS543C20 Loop Gain'!B3822</f>
        <v>1888000</v>
      </c>
    </row>
    <row r="119" spans="3:5" x14ac:dyDescent="0.25">
      <c r="C119">
        <f>'TPS543C20 Loop Gain'!AI3821</f>
        <v>-36.496777582218989</v>
      </c>
      <c r="D119">
        <f>'TPS543C20 Loop Gain'!AJ3821</f>
        <v>45.268890569854776</v>
      </c>
      <c r="E119">
        <f>'TPS543C20 Loop Gain'!B3821</f>
        <v>1887000</v>
      </c>
    </row>
    <row r="120" spans="3:5" x14ac:dyDescent="0.25">
      <c r="C120">
        <f>'TPS543C20 Loop Gain'!AI3820</f>
        <v>-36.499824239567296</v>
      </c>
      <c r="D120">
        <f>'TPS543C20 Loop Gain'!AJ3820</f>
        <v>45.385288564735966</v>
      </c>
      <c r="E120">
        <f>'TPS543C20 Loop Gain'!B3820</f>
        <v>1886000</v>
      </c>
    </row>
    <row r="121" spans="3:5" x14ac:dyDescent="0.25">
      <c r="C121">
        <f>'TPS543C20 Loop Gain'!AI3819</f>
        <v>-36.502918969280572</v>
      </c>
      <c r="D121">
        <f>'TPS543C20 Loop Gain'!AJ3819</f>
        <v>45.501668988481789</v>
      </c>
      <c r="E121">
        <f>'TPS543C20 Loop Gain'!B3819</f>
        <v>1885000</v>
      </c>
    </row>
    <row r="122" spans="3:5" x14ac:dyDescent="0.25">
      <c r="C122">
        <f>'TPS543C20 Loop Gain'!AI3818</f>
        <v>-36.506061902744719</v>
      </c>
      <c r="D122">
        <f>'TPS543C20 Loop Gain'!AJ3818</f>
        <v>45.618031954927226</v>
      </c>
      <c r="E122">
        <f>'TPS543C20 Loop Gain'!B3818</f>
        <v>1884000</v>
      </c>
    </row>
    <row r="123" spans="3:5" x14ac:dyDescent="0.25">
      <c r="C123">
        <f>'TPS543C20 Loop Gain'!AI3817</f>
        <v>-36.50925317255308</v>
      </c>
      <c r="D123">
        <f>'TPS543C20 Loop Gain'!AJ3817</f>
        <v>45.734377578285027</v>
      </c>
      <c r="E123">
        <f>'TPS543C20 Loop Gain'!B3817</f>
        <v>1883000</v>
      </c>
    </row>
    <row r="124" spans="3:5" x14ac:dyDescent="0.25">
      <c r="C124">
        <f>'TPS543C20 Loop Gain'!AI3816</f>
        <v>-36.512492912514908</v>
      </c>
      <c r="D124">
        <f>'TPS543C20 Loop Gain'!AJ3816</f>
        <v>45.850705973141594</v>
      </c>
      <c r="E124">
        <f>'TPS543C20 Loop Gain'!B3816</f>
        <v>1882000</v>
      </c>
    </row>
    <row r="125" spans="3:5" x14ac:dyDescent="0.25">
      <c r="C125">
        <f>'TPS543C20 Loop Gain'!AI3815</f>
        <v>-36.515781257665267</v>
      </c>
      <c r="D125">
        <f>'TPS543C20 Loop Gain'!AJ3815</f>
        <v>45.967017254455961</v>
      </c>
      <c r="E125">
        <f>'TPS543C20 Loop Gain'!B3815</f>
        <v>1881000</v>
      </c>
    </row>
    <row r="126" spans="3:5" x14ac:dyDescent="0.25">
      <c r="C126">
        <f>'TPS543C20 Loop Gain'!AI3814</f>
        <v>-36.519118344274723</v>
      </c>
      <c r="D126">
        <f>'TPS543C20 Loop Gain'!AJ3814</f>
        <v>46.083311537559169</v>
      </c>
      <c r="E126">
        <f>'TPS543C20 Loop Gain'!B3814</f>
        <v>1880000</v>
      </c>
    </row>
    <row r="127" spans="3:5" x14ac:dyDescent="0.25">
      <c r="C127">
        <f>'TPS543C20 Loop Gain'!AI3813</f>
        <v>-36.522504309857815</v>
      </c>
      <c r="D127">
        <f>'TPS543C20 Loop Gain'!AJ3813</f>
        <v>46.199588938154065</v>
      </c>
      <c r="E127">
        <f>'TPS543C20 Loop Gain'!B3813</f>
        <v>1879000</v>
      </c>
    </row>
    <row r="128" spans="3:5" x14ac:dyDescent="0.25">
      <c r="C128">
        <f>'TPS543C20 Loop Gain'!AI3812</f>
        <v>-36.525939293183853</v>
      </c>
      <c r="D128">
        <f>'TPS543C20 Loop Gain'!AJ3812</f>
        <v>46.315849572310462</v>
      </c>
      <c r="E128">
        <f>'TPS543C20 Loop Gain'!B3812</f>
        <v>1878000</v>
      </c>
    </row>
    <row r="129" spans="3:5" x14ac:dyDescent="0.25">
      <c r="C129">
        <f>'TPS543C20 Loop Gain'!AI3811</f>
        <v>-36.529423434285562</v>
      </c>
      <c r="D129">
        <f>'TPS543C20 Loop Gain'!AJ3811</f>
        <v>46.432093556469361</v>
      </c>
      <c r="E129">
        <f>'TPS543C20 Loop Gain'!B3811</f>
        <v>1877000</v>
      </c>
    </row>
    <row r="130" spans="3:5" x14ac:dyDescent="0.25">
      <c r="C130">
        <f>'TPS543C20 Loop Gain'!AI3810</f>
        <v>-36.532956874470067</v>
      </c>
      <c r="D130">
        <f>'TPS543C20 Loop Gain'!AJ3810</f>
        <v>46.548321007437579</v>
      </c>
      <c r="E130">
        <f>'TPS543C20 Loop Gain'!B3810</f>
        <v>1876000</v>
      </c>
    </row>
    <row r="131" spans="3:5" x14ac:dyDescent="0.25">
      <c r="C131">
        <f>'TPS543C20 Loop Gain'!AI3809</f>
        <v>-36.536539756327578</v>
      </c>
      <c r="D131">
        <f>'TPS543C20 Loop Gain'!AJ3809</f>
        <v>46.664532042387499</v>
      </c>
      <c r="E131">
        <f>'TPS543C20 Loop Gain'!B3809</f>
        <v>1875000</v>
      </c>
    </row>
    <row r="132" spans="3:5" x14ac:dyDescent="0.25">
      <c r="C132">
        <f>'TPS543C20 Loop Gain'!AI3808</f>
        <v>-36.540172223742587</v>
      </c>
      <c r="D132">
        <f>'TPS543C20 Loop Gain'!AJ3808</f>
        <v>46.780726778856788</v>
      </c>
      <c r="E132">
        <f>'TPS543C20 Loop Gain'!B3808</f>
        <v>1874000</v>
      </c>
    </row>
    <row r="133" spans="3:5" x14ac:dyDescent="0.25">
      <c r="C133">
        <f>'TPS543C20 Loop Gain'!AI3807</f>
        <v>-36.54385442190322</v>
      </c>
      <c r="D133">
        <f>'TPS543C20 Loop Gain'!AJ3807</f>
        <v>46.896905334746201</v>
      </c>
      <c r="E133">
        <f>'TPS543C20 Loop Gain'!B3807</f>
        <v>1873000</v>
      </c>
    </row>
    <row r="134" spans="3:5" x14ac:dyDescent="0.25">
      <c r="C134">
        <f>'TPS543C20 Loop Gain'!AI3806</f>
        <v>-36.547586497311841</v>
      </c>
      <c r="D134">
        <f>'TPS543C20 Loop Gain'!AJ3806</f>
        <v>47.013067828318242</v>
      </c>
      <c r="E134">
        <f>'TPS543C20 Loop Gain'!B3806</f>
        <v>1872000</v>
      </c>
    </row>
    <row r="135" spans="3:5" x14ac:dyDescent="0.25">
      <c r="C135">
        <f>'TPS543C20 Loop Gain'!AI3805</f>
        <v>-36.551368597795545</v>
      </c>
      <c r="D135">
        <f>'TPS543C20 Loop Gain'!AJ3805</f>
        <v>47.129214378196544</v>
      </c>
      <c r="E135">
        <f>'TPS543C20 Loop Gain'!B3805</f>
        <v>1871000</v>
      </c>
    </row>
    <row r="136" spans="3:5" x14ac:dyDescent="0.25">
      <c r="C136">
        <f>'TPS543C20 Loop Gain'!AI3804</f>
        <v>-36.555200872516394</v>
      </c>
      <c r="D136">
        <f>'TPS543C20 Loop Gain'!AJ3804</f>
        <v>47.245345103366624</v>
      </c>
      <c r="E136">
        <f>'TPS543C20 Loop Gain'!B3804</f>
        <v>1870000</v>
      </c>
    </row>
    <row r="137" spans="3:5" x14ac:dyDescent="0.25">
      <c r="C137">
        <f>'TPS543C20 Loop Gain'!AI3803</f>
        <v>-36.559083471982198</v>
      </c>
      <c r="D137">
        <f>'TPS543C20 Loop Gain'!AJ3803</f>
        <v>47.36146012316815</v>
      </c>
      <c r="E137">
        <f>'TPS543C20 Loop Gain'!B3803</f>
        <v>1869000</v>
      </c>
    </row>
    <row r="138" spans="3:5" x14ac:dyDescent="0.25">
      <c r="C138">
        <f>'TPS543C20 Loop Gain'!AI3802</f>
        <v>-36.563016548057711</v>
      </c>
      <c r="D138">
        <f>'TPS543C20 Loop Gain'!AJ3802</f>
        <v>47.477559557302925</v>
      </c>
      <c r="E138">
        <f>'TPS543C20 Loop Gain'!B3802</f>
        <v>1868000</v>
      </c>
    </row>
    <row r="139" spans="3:5" x14ac:dyDescent="0.25">
      <c r="C139">
        <f>'TPS543C20 Loop Gain'!AI3801</f>
        <v>-36.567000253973987</v>
      </c>
      <c r="D139">
        <f>'TPS543C20 Loop Gain'!AJ3801</f>
        <v>47.593643525824866</v>
      </c>
      <c r="E139">
        <f>'TPS543C20 Loop Gain'!B3801</f>
        <v>1867000</v>
      </c>
    </row>
    <row r="140" spans="3:5" x14ac:dyDescent="0.25">
      <c r="C140">
        <f>'TPS543C20 Loop Gain'!AI3800</f>
        <v>-36.571034744341389</v>
      </c>
      <c r="D140">
        <f>'TPS543C20 Loop Gain'!AJ3800</f>
        <v>47.70971214914551</v>
      </c>
      <c r="E140">
        <f>'TPS543C20 Loop Gain'!B3800</f>
        <v>1866000</v>
      </c>
    </row>
    <row r="141" spans="3:5" x14ac:dyDescent="0.25">
      <c r="C141">
        <f>'TPS543C20 Loop Gain'!AI3799</f>
        <v>-36.575120175159562</v>
      </c>
      <c r="D141">
        <f>'TPS543C20 Loop Gain'!AJ3799</f>
        <v>47.825765548029366</v>
      </c>
      <c r="E141">
        <f>'TPS543C20 Loop Gain'!B3799</f>
        <v>1865000</v>
      </c>
    </row>
    <row r="142" spans="3:5" x14ac:dyDescent="0.25">
      <c r="C142">
        <f>'TPS543C20 Loop Gain'!AI3798</f>
        <v>-36.579256703828463</v>
      </c>
      <c r="D142">
        <f>'TPS543C20 Loop Gain'!AJ3798</f>
        <v>47.94180384359251</v>
      </c>
      <c r="E142">
        <f>'TPS543C20 Loop Gain'!B3798</f>
        <v>1864000</v>
      </c>
    </row>
    <row r="143" spans="3:5" x14ac:dyDescent="0.25">
      <c r="C143">
        <f>'TPS543C20 Loop Gain'!AI3797</f>
        <v>-36.583444489160435</v>
      </c>
      <c r="D143">
        <f>'TPS543C20 Loop Gain'!AJ3797</f>
        <v>48.057827157302484</v>
      </c>
      <c r="E143">
        <f>'TPS543C20 Loop Gain'!B3797</f>
        <v>1863000</v>
      </c>
    </row>
    <row r="144" spans="3:5" x14ac:dyDescent="0.25">
      <c r="C144">
        <f>'TPS543C20 Loop Gain'!AI3796</f>
        <v>-36.587683691391263</v>
      </c>
      <c r="D144">
        <f>'TPS543C20 Loop Gain'!AJ3796</f>
        <v>48.17383561097833</v>
      </c>
      <c r="E144">
        <f>'TPS543C20 Loop Gain'!B3796</f>
        <v>1862000</v>
      </c>
    </row>
    <row r="145" spans="3:5" x14ac:dyDescent="0.25">
      <c r="C145">
        <f>'TPS543C20 Loop Gain'!AI3795</f>
        <v>-36.591974472191531</v>
      </c>
      <c r="D145">
        <f>'TPS543C20 Loop Gain'!AJ3795</f>
        <v>48.289829326786204</v>
      </c>
      <c r="E145">
        <f>'TPS543C20 Loop Gain'!B3795</f>
        <v>1861000</v>
      </c>
    </row>
    <row r="146" spans="3:5" x14ac:dyDescent="0.25">
      <c r="C146">
        <f>'TPS543C20 Loop Gain'!AI3794</f>
        <v>-36.59631699467986</v>
      </c>
      <c r="D146">
        <f>'TPS543C20 Loop Gain'!AJ3794</f>
        <v>48.405808427240743</v>
      </c>
      <c r="E146">
        <f>'TPS543C20 Loop Gain'!B3794</f>
        <v>1860000</v>
      </c>
    </row>
    <row r="147" spans="3:5" x14ac:dyDescent="0.25">
      <c r="C147">
        <f>'TPS543C20 Loop Gain'!AI3793</f>
        <v>-36.600711423432656</v>
      </c>
      <c r="D147">
        <f>'TPS543C20 Loop Gain'!AJ3793</f>
        <v>48.521773035202109</v>
      </c>
      <c r="E147">
        <f>'TPS543C20 Loop Gain'!B3793</f>
        <v>1859000</v>
      </c>
    </row>
    <row r="148" spans="3:5" x14ac:dyDescent="0.25">
      <c r="C148">
        <f>'TPS543C20 Loop Gain'!AI3792</f>
        <v>-36.605157924497561</v>
      </c>
      <c r="D148">
        <f>'TPS543C20 Loop Gain'!AJ3792</f>
        <v>48.637723273876666</v>
      </c>
      <c r="E148">
        <f>'TPS543C20 Loop Gain'!B3792</f>
        <v>1858000</v>
      </c>
    </row>
    <row r="149" spans="3:5" x14ac:dyDescent="0.25">
      <c r="C149">
        <f>'TPS543C20 Loop Gain'!AI3791</f>
        <v>-36.609656665405296</v>
      </c>
      <c r="D149">
        <f>'TPS543C20 Loop Gain'!AJ3791</f>
        <v>48.753659266813713</v>
      </c>
      <c r="E149">
        <f>'TPS543C20 Loop Gain'!B3791</f>
        <v>1857000</v>
      </c>
    </row>
    <row r="150" spans="3:5" x14ac:dyDescent="0.25">
      <c r="C150">
        <f>'TPS543C20 Loop Gain'!AI3790</f>
        <v>-36.614207815181913</v>
      </c>
      <c r="D150">
        <f>'TPS543C20 Loop Gain'!AJ3790</f>
        <v>48.869581137905897</v>
      </c>
      <c r="E150">
        <f>'TPS543C20 Loop Gain'!B3790</f>
        <v>1856000</v>
      </c>
    </row>
    <row r="151" spans="3:5" x14ac:dyDescent="0.25">
      <c r="C151">
        <f>'TPS543C20 Loop Gain'!AI3789</f>
        <v>-36.618811544361279</v>
      </c>
      <c r="D151">
        <f>'TPS543C20 Loop Gain'!AJ3789</f>
        <v>48.985489011387521</v>
      </c>
      <c r="E151">
        <f>'TPS543C20 Loop Gain'!B3789</f>
        <v>1855000</v>
      </c>
    </row>
    <row r="152" spans="3:5" x14ac:dyDescent="0.25">
      <c r="C152">
        <f>'TPS543C20 Loop Gain'!AI3788</f>
        <v>-36.623468024997734</v>
      </c>
      <c r="D152">
        <f>'TPS543C20 Loop Gain'!AJ3788</f>
        <v>49.10138301183224</v>
      </c>
      <c r="E152">
        <f>'TPS543C20 Loop Gain'!B3788</f>
        <v>1854000</v>
      </c>
    </row>
    <row r="153" spans="3:5" x14ac:dyDescent="0.25">
      <c r="C153">
        <f>'TPS543C20 Loop Gain'!AI3787</f>
        <v>-36.628177430678676</v>
      </c>
      <c r="D153">
        <f>'TPS543C20 Loop Gain'!AJ3787</f>
        <v>49.217263264153843</v>
      </c>
      <c r="E153">
        <f>'TPS543C20 Loop Gain'!B3787</f>
        <v>1853000</v>
      </c>
    </row>
    <row r="154" spans="3:5" x14ac:dyDescent="0.25">
      <c r="C154">
        <f>'TPS543C20 Loop Gain'!AI3786</f>
        <v>-36.632939936537447</v>
      </c>
      <c r="D154">
        <f>'TPS543C20 Loop Gain'!AJ3786</f>
        <v>49.333129893602589</v>
      </c>
      <c r="E154">
        <f>'TPS543C20 Loop Gain'!B3786</f>
        <v>1852000</v>
      </c>
    </row>
    <row r="155" spans="3:5" x14ac:dyDescent="0.25">
      <c r="C155">
        <f>'TPS543C20 Loop Gain'!AI3785</f>
        <v>-36.637755719266799</v>
      </c>
      <c r="D155">
        <f>'TPS543C20 Loop Gain'!AJ3785</f>
        <v>49.4489830257669</v>
      </c>
      <c r="E155">
        <f>'TPS543C20 Loop Gain'!B3785</f>
        <v>1851000</v>
      </c>
    </row>
    <row r="156" spans="3:5" x14ac:dyDescent="0.25">
      <c r="C156">
        <f>'TPS543C20 Loop Gain'!AI3784</f>
        <v>-36.642624957131069</v>
      </c>
      <c r="D156">
        <f>'TPS543C20 Loop Gain'!AJ3784</f>
        <v>49.564822786569657</v>
      </c>
      <c r="E156">
        <f>'TPS543C20 Loop Gain'!B3784</f>
        <v>1850000</v>
      </c>
    </row>
    <row r="157" spans="3:5" x14ac:dyDescent="0.25">
      <c r="C157">
        <f>'TPS543C20 Loop Gain'!AI3783</f>
        <v>-36.647547829981313</v>
      </c>
      <c r="D157">
        <f>'TPS543C20 Loop Gain'!AJ3783</f>
        <v>49.680649302267931</v>
      </c>
      <c r="E157">
        <f>'TPS543C20 Loop Gain'!B3783</f>
        <v>1849000</v>
      </c>
    </row>
    <row r="158" spans="3:5" x14ac:dyDescent="0.25">
      <c r="C158">
        <f>'TPS543C20 Loop Gain'!AI3782</f>
        <v>-36.652524519266791</v>
      </c>
      <c r="D158">
        <f>'TPS543C20 Loop Gain'!AJ3782</f>
        <v>49.796462699451311</v>
      </c>
      <c r="E158">
        <f>'TPS543C20 Loop Gain'!B3782</f>
        <v>1848000</v>
      </c>
    </row>
    <row r="159" spans="3:5" x14ac:dyDescent="0.25">
      <c r="C159">
        <f>'TPS543C20 Loop Gain'!AI3781</f>
        <v>-36.657555208049928</v>
      </c>
      <c r="D159">
        <f>'TPS543C20 Loop Gain'!AJ3781</f>
        <v>49.912263105042967</v>
      </c>
      <c r="E159">
        <f>'TPS543C20 Loop Gain'!B3781</f>
        <v>1847000</v>
      </c>
    </row>
    <row r="160" spans="3:5" x14ac:dyDescent="0.25">
      <c r="C160">
        <f>'TPS543C20 Loop Gain'!AI3780</f>
        <v>-36.662640081019312</v>
      </c>
      <c r="D160">
        <f>'TPS543C20 Loop Gain'!AJ3780</f>
        <v>50.028050646293607</v>
      </c>
      <c r="E160">
        <f>'TPS543C20 Loop Gain'!B3780</f>
        <v>1846000</v>
      </c>
    </row>
    <row r="161" spans="3:5" x14ac:dyDescent="0.25">
      <c r="C161">
        <f>'TPS543C20 Loop Gain'!AI3779</f>
        <v>-36.667779324504991</v>
      </c>
      <c r="D161">
        <f>'TPS543C20 Loop Gain'!AJ3779</f>
        <v>50.143825450786579</v>
      </c>
      <c r="E161">
        <f>'TPS543C20 Loop Gain'!B3779</f>
        <v>1845000</v>
      </c>
    </row>
    <row r="162" spans="3:5" x14ac:dyDescent="0.25">
      <c r="C162">
        <f>'TPS543C20 Loop Gain'!AI3778</f>
        <v>-36.672973126491215</v>
      </c>
      <c r="D162">
        <f>'TPS543C20 Loop Gain'!AJ3778</f>
        <v>50.25958764643017</v>
      </c>
      <c r="E162">
        <f>'TPS543C20 Loop Gain'!B3778</f>
        <v>1844000</v>
      </c>
    </row>
    <row r="163" spans="3:5" x14ac:dyDescent="0.25">
      <c r="C163">
        <f>'TPS543C20 Loop Gain'!AI3777</f>
        <v>-36.678221676631239</v>
      </c>
      <c r="D163">
        <f>'TPS543C20 Loop Gain'!AJ3777</f>
        <v>50.37533736146203</v>
      </c>
      <c r="E163">
        <f>'TPS543C20 Loop Gain'!B3777</f>
        <v>1843000</v>
      </c>
    </row>
    <row r="164" spans="3:5" x14ac:dyDescent="0.25">
      <c r="C164">
        <f>'TPS543C20 Loop Gain'!AI3776</f>
        <v>-36.683525166261759</v>
      </c>
      <c r="D164">
        <f>'TPS543C20 Loop Gain'!AJ3776</f>
        <v>50.491074724443244</v>
      </c>
      <c r="E164">
        <f>'TPS543C20 Loop Gain'!B3776</f>
        <v>1842000</v>
      </c>
    </row>
    <row r="165" spans="3:5" x14ac:dyDescent="0.25">
      <c r="C165">
        <f>'TPS543C20 Loop Gain'!AI3775</f>
        <v>-36.688883788418089</v>
      </c>
      <c r="D165">
        <f>'TPS543C20 Loop Gain'!AJ3775</f>
        <v>50.606799864260367</v>
      </c>
      <c r="E165">
        <f>'TPS543C20 Loop Gain'!B3775</f>
        <v>1841000</v>
      </c>
    </row>
    <row r="166" spans="3:5" x14ac:dyDescent="0.25">
      <c r="C166">
        <f>'TPS543C20 Loop Gain'!AI3774</f>
        <v>-36.694297737848302</v>
      </c>
      <c r="D166">
        <f>'TPS543C20 Loop Gain'!AJ3774</f>
        <v>50.722512910123825</v>
      </c>
      <c r="E166">
        <f>'TPS543C20 Loop Gain'!B3774</f>
        <v>1840000</v>
      </c>
    </row>
    <row r="167" spans="3:5" x14ac:dyDescent="0.25">
      <c r="C167">
        <f>'TPS543C20 Loop Gain'!AI3773</f>
        <v>-36.699767211029048</v>
      </c>
      <c r="D167">
        <f>'TPS543C20 Loop Gain'!AJ3773</f>
        <v>50.838213991564608</v>
      </c>
      <c r="E167">
        <f>'TPS543C20 Loop Gain'!B3773</f>
        <v>1839000</v>
      </c>
    </row>
    <row r="168" spans="3:5" x14ac:dyDescent="0.25">
      <c r="C168">
        <f>'TPS543C20 Loop Gain'!AI3772</f>
        <v>-36.705292406179282</v>
      </c>
      <c r="D168">
        <f>'TPS543C20 Loop Gain'!AJ3772</f>
        <v>50.953903238435089</v>
      </c>
      <c r="E168">
        <f>'TPS543C20 Loop Gain'!B3772</f>
        <v>1838000</v>
      </c>
    </row>
    <row r="169" spans="3:5" x14ac:dyDescent="0.25">
      <c r="C169">
        <f>'TPS543C20 Loop Gain'!AI3771</f>
        <v>-36.710873523277542</v>
      </c>
      <c r="D169">
        <f>'TPS543C20 Loop Gain'!AJ3771</f>
        <v>51.069580780906605</v>
      </c>
      <c r="E169">
        <f>'TPS543C20 Loop Gain'!B3771</f>
        <v>1837000</v>
      </c>
    </row>
    <row r="170" spans="3:5" x14ac:dyDescent="0.25">
      <c r="C170">
        <f>'TPS543C20 Loop Gain'!AI3770</f>
        <v>-36.716510764075664</v>
      </c>
      <c r="D170">
        <f>'TPS543C20 Loop Gain'!AJ3770</f>
        <v>51.185246749470238</v>
      </c>
      <c r="E170">
        <f>'TPS543C20 Loop Gain'!B3770</f>
        <v>1836000</v>
      </c>
    </row>
    <row r="171" spans="3:5" x14ac:dyDescent="0.25">
      <c r="C171">
        <f>'TPS543C20 Loop Gain'!AI3769</f>
        <v>-36.722204332116192</v>
      </c>
      <c r="D171">
        <f>'TPS543C20 Loop Gain'!AJ3769</f>
        <v>51.300901274932357</v>
      </c>
      <c r="E171">
        <f>'TPS543C20 Loop Gain'!B3769</f>
        <v>1835000</v>
      </c>
    </row>
    <row r="172" spans="3:5" x14ac:dyDescent="0.25">
      <c r="C172">
        <f>'TPS543C20 Loop Gain'!AI3768</f>
        <v>-36.727954432747431</v>
      </c>
      <c r="D172">
        <f>'TPS543C20 Loop Gain'!AJ3768</f>
        <v>51.416544488415539</v>
      </c>
      <c r="E172">
        <f>'TPS543C20 Loop Gain'!B3768</f>
        <v>1834000</v>
      </c>
    </row>
    <row r="173" spans="3:5" x14ac:dyDescent="0.25">
      <c r="C173">
        <f>'TPS543C20 Loop Gain'!AI3767</f>
        <v>-36.73376127313864</v>
      </c>
      <c r="D173">
        <f>'TPS543C20 Loop Gain'!AJ3767</f>
        <v>51.532176521357876</v>
      </c>
      <c r="E173">
        <f>'TPS543C20 Loop Gain'!B3767</f>
        <v>1833000</v>
      </c>
    </row>
    <row r="174" spans="3:5" x14ac:dyDescent="0.25">
      <c r="C174">
        <f>'TPS543C20 Loop Gain'!AI3766</f>
        <v>-36.73962506229914</v>
      </c>
      <c r="D174">
        <f>'TPS543C20 Loop Gain'!AJ3766</f>
        <v>51.647797505510411</v>
      </c>
      <c r="E174">
        <f>'TPS543C20 Loop Gain'!B3766</f>
        <v>1832000</v>
      </c>
    </row>
    <row r="175" spans="3:5" x14ac:dyDescent="0.25">
      <c r="C175">
        <f>'TPS543C20 Loop Gain'!AI3765</f>
        <v>-36.745546011091598</v>
      </c>
      <c r="D175">
        <f>'TPS543C20 Loop Gain'!AJ3765</f>
        <v>51.763407572935016</v>
      </c>
      <c r="E175">
        <f>'TPS543C20 Loop Gain'!B3765</f>
        <v>1831000</v>
      </c>
    </row>
    <row r="176" spans="3:5" x14ac:dyDescent="0.25">
      <c r="C176">
        <f>'TPS543C20 Loop Gain'!AI3764</f>
        <v>-36.751524332250952</v>
      </c>
      <c r="D176">
        <f>'TPS543C20 Loop Gain'!AJ3764</f>
        <v>51.879006856006669</v>
      </c>
      <c r="E176">
        <f>'TPS543C20 Loop Gain'!B3764</f>
        <v>1830000</v>
      </c>
    </row>
    <row r="177" spans="3:5" x14ac:dyDescent="0.25">
      <c r="C177">
        <f>'TPS543C20 Loop Gain'!AI3763</f>
        <v>-36.757560240400657</v>
      </c>
      <c r="D177">
        <f>'TPS543C20 Loop Gain'!AJ3763</f>
        <v>51.994595487408525</v>
      </c>
      <c r="E177">
        <f>'TPS543C20 Loop Gain'!B3763</f>
        <v>1829000</v>
      </c>
    </row>
    <row r="178" spans="3:5" x14ac:dyDescent="0.25">
      <c r="C178">
        <f>'TPS543C20 Loop Gain'!AI3762</f>
        <v>-36.763653952069518</v>
      </c>
      <c r="D178">
        <f>'TPS543C20 Loop Gain'!AJ3762</f>
        <v>52.11017360013242</v>
      </c>
      <c r="E178">
        <f>'TPS543C20 Loop Gain'!B3762</f>
        <v>1828000</v>
      </c>
    </row>
    <row r="179" spans="3:5" x14ac:dyDescent="0.25">
      <c r="C179">
        <f>'TPS543C20 Loop Gain'!AI3761</f>
        <v>-36.769805685709223</v>
      </c>
      <c r="D179">
        <f>'TPS543C20 Loop Gain'!AJ3761</f>
        <v>52.225741327477238</v>
      </c>
      <c r="E179">
        <f>'TPS543C20 Loop Gain'!B3761</f>
        <v>1827000</v>
      </c>
    </row>
    <row r="180" spans="3:5" x14ac:dyDescent="0.25">
      <c r="C180">
        <f>'TPS543C20 Loop Gain'!AI3760</f>
        <v>-36.776015661712414</v>
      </c>
      <c r="D180">
        <f>'TPS543C20 Loop Gain'!AJ3760</f>
        <v>52.341298803049199</v>
      </c>
      <c r="E180">
        <f>'TPS543C20 Loop Gain'!B3760</f>
        <v>1826000</v>
      </c>
    </row>
    <row r="181" spans="3:5" x14ac:dyDescent="0.25">
      <c r="C181">
        <f>'TPS543C20 Loop Gain'!AI3759</f>
        <v>-36.782284102429898</v>
      </c>
      <c r="D181">
        <f>'TPS543C20 Loop Gain'!AJ3759</f>
        <v>52.45684616075787</v>
      </c>
      <c r="E181">
        <f>'TPS543C20 Loop Gain'!B3759</f>
        <v>1825000</v>
      </c>
    </row>
    <row r="182" spans="3:5" x14ac:dyDescent="0.25">
      <c r="C182">
        <f>'TPS543C20 Loop Gain'!AI3758</f>
        <v>-36.788611232188742</v>
      </c>
      <c r="D182">
        <f>'TPS543C20 Loop Gain'!AJ3758</f>
        <v>52.572383534816815</v>
      </c>
      <c r="E182">
        <f>'TPS543C20 Loop Gain'!B3758</f>
        <v>1824000</v>
      </c>
    </row>
    <row r="183" spans="3:5" x14ac:dyDescent="0.25">
      <c r="C183">
        <f>'TPS543C20 Loop Gain'!AI3757</f>
        <v>-36.794997277310102</v>
      </c>
      <c r="D183">
        <f>'TPS543C20 Loop Gain'!AJ3757</f>
        <v>52.687911059742014</v>
      </c>
      <c r="E183">
        <f>'TPS543C20 Loop Gain'!B3757</f>
        <v>1823000</v>
      </c>
    </row>
    <row r="184" spans="3:5" x14ac:dyDescent="0.25">
      <c r="C184">
        <f>'TPS543C20 Loop Gain'!AI3756</f>
        <v>-36.80144246612879</v>
      </c>
      <c r="D184">
        <f>'TPS543C20 Loop Gain'!AJ3756</f>
        <v>52.80342887034967</v>
      </c>
      <c r="E184">
        <f>'TPS543C20 Loop Gain'!B3756</f>
        <v>1822000</v>
      </c>
    </row>
    <row r="185" spans="3:5" x14ac:dyDescent="0.25">
      <c r="C185">
        <f>'TPS543C20 Loop Gain'!AI3755</f>
        <v>-36.807947029011046</v>
      </c>
      <c r="D185">
        <f>'TPS543C20 Loop Gain'!AJ3755</f>
        <v>52.918937101757571</v>
      </c>
      <c r="E185">
        <f>'TPS543C20 Loop Gain'!B3755</f>
        <v>1821000</v>
      </c>
    </row>
    <row r="186" spans="3:5" x14ac:dyDescent="0.25">
      <c r="C186">
        <f>'TPS543C20 Loop Gain'!AI3754</f>
        <v>-36.814511198373346</v>
      </c>
      <c r="D186">
        <f>'TPS543C20 Loop Gain'!AJ3754</f>
        <v>53.03443588938093</v>
      </c>
      <c r="E186">
        <f>'TPS543C20 Loop Gain'!B3754</f>
        <v>1820000</v>
      </c>
    </row>
    <row r="187" spans="3:5" x14ac:dyDescent="0.25">
      <c r="C187">
        <f>'TPS543C20 Loop Gain'!AI3753</f>
        <v>-36.821135208702046</v>
      </c>
      <c r="D187">
        <f>'TPS543C20 Loop Gain'!AJ3753</f>
        <v>53.149925368932067</v>
      </c>
      <c r="E187">
        <f>'TPS543C20 Loop Gain'!B3753</f>
        <v>1819000</v>
      </c>
    </row>
    <row r="188" spans="3:5" x14ac:dyDescent="0.25">
      <c r="C188">
        <f>'TPS543C20 Loop Gain'!AI3752</f>
        <v>-36.827819296572606</v>
      </c>
      <c r="D188">
        <f>'TPS543C20 Loop Gain'!AJ3752</f>
        <v>53.2654056764204</v>
      </c>
      <c r="E188">
        <f>'TPS543C20 Loop Gain'!B3752</f>
        <v>1818000</v>
      </c>
    </row>
    <row r="189" spans="3:5" x14ac:dyDescent="0.25">
      <c r="C189">
        <f>'TPS543C20 Loop Gain'!AI3751</f>
        <v>-36.834563700669221</v>
      </c>
      <c r="D189">
        <f>'TPS543C20 Loop Gain'!AJ3751</f>
        <v>53.380876948149549</v>
      </c>
      <c r="E189">
        <f>'TPS543C20 Loop Gain'!B3751</f>
        <v>1817000</v>
      </c>
    </row>
    <row r="190" spans="3:5" x14ac:dyDescent="0.25">
      <c r="C190">
        <f>'TPS543C20 Loop Gain'!AI3750</f>
        <v>-36.841368661804395</v>
      </c>
      <c r="D190">
        <f>'TPS543C20 Loop Gain'!AJ3750</f>
        <v>53.496339320717198</v>
      </c>
      <c r="E190">
        <f>'TPS543C20 Loop Gain'!B3750</f>
        <v>1816000</v>
      </c>
    </row>
    <row r="191" spans="3:5" x14ac:dyDescent="0.25">
      <c r="C191">
        <f>'TPS543C20 Loop Gain'!AI3749</f>
        <v>-36.848234422939427</v>
      </c>
      <c r="D191">
        <f>'TPS543C20 Loop Gain'!AJ3749</f>
        <v>53.611792931013625</v>
      </c>
      <c r="E191">
        <f>'TPS543C20 Loop Gain'!B3749</f>
        <v>1815000</v>
      </c>
    </row>
    <row r="192" spans="3:5" x14ac:dyDescent="0.25">
      <c r="C192">
        <f>'TPS543C20 Loop Gain'!AI3748</f>
        <v>-36.855161229204825</v>
      </c>
      <c r="D192">
        <f>'TPS543C20 Loop Gain'!AJ3748</f>
        <v>53.727237916219856</v>
      </c>
      <c r="E192">
        <f>'TPS543C20 Loop Gain'!B3748</f>
        <v>1814000</v>
      </c>
    </row>
    <row r="193" spans="3:5" x14ac:dyDescent="0.25">
      <c r="C193">
        <f>'TPS543C20 Loop Gain'!AI3747</f>
        <v>-36.862149327920633</v>
      </c>
      <c r="D193">
        <f>'TPS543C20 Loop Gain'!AJ3747</f>
        <v>53.842674413807345</v>
      </c>
      <c r="E193">
        <f>'TPS543C20 Loop Gain'!B3747</f>
        <v>1813000</v>
      </c>
    </row>
    <row r="194" spans="3:5" x14ac:dyDescent="0.25">
      <c r="C194">
        <f>'TPS543C20 Loop Gain'!AI3746</f>
        <v>-36.869198968617397</v>
      </c>
      <c r="D194">
        <f>'TPS543C20 Loop Gain'!AJ3746</f>
        <v>53.958102561535547</v>
      </c>
      <c r="E194">
        <f>'TPS543C20 Loop Gain'!B3746</f>
        <v>1812000</v>
      </c>
    </row>
    <row r="195" spans="3:5" x14ac:dyDescent="0.25">
      <c r="C195">
        <f>'TPS543C20 Loop Gain'!AI3745</f>
        <v>-36.876310403057751</v>
      </c>
      <c r="D195">
        <f>'TPS543C20 Loop Gain'!AJ3745</f>
        <v>54.07352249745265</v>
      </c>
      <c r="E195">
        <f>'TPS543C20 Loop Gain'!B3745</f>
        <v>1811000</v>
      </c>
    </row>
    <row r="196" spans="3:5" x14ac:dyDescent="0.25">
      <c r="C196">
        <f>'TPS543C20 Loop Gain'!AI3744</f>
        <v>-36.883483885256808</v>
      </c>
      <c r="D196">
        <f>'TPS543C20 Loop Gain'!AJ3744</f>
        <v>54.188934359892102</v>
      </c>
      <c r="E196">
        <f>'TPS543C20 Loop Gain'!B3744</f>
        <v>1810000</v>
      </c>
    </row>
    <row r="197" spans="3:5" x14ac:dyDescent="0.25">
      <c r="C197">
        <f>'TPS543C20 Loop Gain'!AI3743</f>
        <v>-36.890719671505423</v>
      </c>
      <c r="D197">
        <f>'TPS543C20 Loop Gain'!AJ3743</f>
        <v>54.304338287472518</v>
      </c>
      <c r="E197">
        <f>'TPS543C20 Loop Gain'!B3743</f>
        <v>1809000</v>
      </c>
    </row>
    <row r="198" spans="3:5" x14ac:dyDescent="0.25">
      <c r="C198">
        <f>'TPS543C20 Loop Gain'!AI3742</f>
        <v>-36.898018020390623</v>
      </c>
      <c r="D198">
        <f>'TPS543C20 Loop Gain'!AJ3742</f>
        <v>54.419734419097587</v>
      </c>
      <c r="E198">
        <f>'TPS543C20 Loop Gain'!B3742</f>
        <v>1808000</v>
      </c>
    </row>
    <row r="199" spans="3:5" x14ac:dyDescent="0.25">
      <c r="C199">
        <f>'TPS543C20 Loop Gain'!AI3741</f>
        <v>-36.905379192818884</v>
      </c>
      <c r="D199">
        <f>'TPS543C20 Loop Gain'!AJ3741</f>
        <v>54.535122893951169</v>
      </c>
      <c r="E199">
        <f>'TPS543C20 Loop Gain'!B3741</f>
        <v>1807000</v>
      </c>
    </row>
    <row r="200" spans="3:5" x14ac:dyDescent="0.25">
      <c r="C200">
        <f>'TPS543C20 Loop Gain'!AI3740</f>
        <v>-36.912803452038638</v>
      </c>
      <c r="D200">
        <f>'TPS543C20 Loop Gain'!AJ3740</f>
        <v>54.650503851499934</v>
      </c>
      <c r="E200">
        <f>'TPS543C20 Loop Gain'!B3740</f>
        <v>1806000</v>
      </c>
    </row>
    <row r="201" spans="3:5" x14ac:dyDescent="0.25">
      <c r="C201">
        <f>'TPS543C20 Loop Gain'!AI3739</f>
        <v>-36.92029106366229</v>
      </c>
      <c r="D201">
        <f>'TPS543C20 Loop Gain'!AJ3739</f>
        <v>54.765877431491596</v>
      </c>
      <c r="E201">
        <f>'TPS543C20 Loop Gain'!B3739</f>
        <v>1805000</v>
      </c>
    </row>
    <row r="202" spans="3:5" x14ac:dyDescent="0.25">
      <c r="C202">
        <f>'TPS543C20 Loop Gain'!AI3738</f>
        <v>-36.927842295690354</v>
      </c>
      <c r="D202">
        <f>'TPS543C20 Loop Gain'!AJ3738</f>
        <v>54.881243773950473</v>
      </c>
      <c r="E202">
        <f>'TPS543C20 Loop Gain'!B3738</f>
        <v>1804000</v>
      </c>
    </row>
    <row r="203" spans="3:5" x14ac:dyDescent="0.25">
      <c r="C203">
        <f>'TPS543C20 Loop Gain'!AI3737</f>
        <v>-36.935457418533943</v>
      </c>
      <c r="D203">
        <f>'TPS543C20 Loop Gain'!AJ3737</f>
        <v>54.996603019180569</v>
      </c>
      <c r="E203">
        <f>'TPS543C20 Loop Gain'!B3737</f>
        <v>1803000</v>
      </c>
    </row>
    <row r="204" spans="3:5" x14ac:dyDescent="0.25">
      <c r="C204">
        <f>'TPS543C20 Loop Gain'!AI3736</f>
        <v>-36.943136705039549</v>
      </c>
      <c r="D204">
        <f>'TPS543C20 Loop Gain'!AJ3736</f>
        <v>55.111955307760354</v>
      </c>
      <c r="E204">
        <f>'TPS543C20 Loop Gain'!B3736</f>
        <v>1802000</v>
      </c>
    </row>
    <row r="205" spans="3:5" x14ac:dyDescent="0.25">
      <c r="C205">
        <f>'TPS543C20 Loop Gain'!AI3735</f>
        <v>-36.950880430512534</v>
      </c>
      <c r="D205">
        <f>'TPS543C20 Loop Gain'!AJ3735</f>
        <v>55.227300780544851</v>
      </c>
      <c r="E205">
        <f>'TPS543C20 Loop Gain'!B3735</f>
        <v>1801000</v>
      </c>
    </row>
    <row r="206" spans="3:5" x14ac:dyDescent="0.25">
      <c r="C206">
        <f>'TPS543C20 Loop Gain'!AI3734</f>
        <v>-36.958688872741405</v>
      </c>
      <c r="D206">
        <f>'TPS543C20 Loop Gain'!AJ3734</f>
        <v>55.342639578662272</v>
      </c>
      <c r="E206">
        <f>'TPS543C20 Loop Gain'!B3734</f>
        <v>1800000</v>
      </c>
    </row>
    <row r="207" spans="3:5" x14ac:dyDescent="0.25">
      <c r="C207">
        <f>'TPS543C20 Loop Gain'!AI3733</f>
        <v>-36.966562312022695</v>
      </c>
      <c r="D207">
        <f>'TPS543C20 Loop Gain'!AJ3733</f>
        <v>55.45797184351359</v>
      </c>
      <c r="E207">
        <f>'TPS543C20 Loop Gain'!B3733</f>
        <v>1799000</v>
      </c>
    </row>
    <row r="208" spans="3:5" x14ac:dyDescent="0.25">
      <c r="C208">
        <f>'TPS543C20 Loop Gain'!AI3732</f>
        <v>-36.974501031185973</v>
      </c>
      <c r="D208">
        <f>'TPS543C20 Loop Gain'!AJ3732</f>
        <v>55.573297716771037</v>
      </c>
      <c r="E208">
        <f>'TPS543C20 Loop Gain'!B3732</f>
        <v>1798000</v>
      </c>
    </row>
    <row r="209" spans="3:5" x14ac:dyDescent="0.25">
      <c r="C209">
        <f>'TPS543C20 Loop Gain'!AI3731</f>
        <v>-36.982505315618816</v>
      </c>
      <c r="D209">
        <f>'TPS543C20 Loop Gain'!AJ3731</f>
        <v>55.688617340377164</v>
      </c>
      <c r="E209">
        <f>'TPS543C20 Loop Gain'!B3731</f>
        <v>1797000</v>
      </c>
    </row>
    <row r="210" spans="3:5" x14ac:dyDescent="0.25">
      <c r="C210">
        <f>'TPS543C20 Loop Gain'!AI3730</f>
        <v>-36.990575453293424</v>
      </c>
      <c r="D210">
        <f>'TPS543C20 Loop Gain'!AJ3730</f>
        <v>55.803930856543751</v>
      </c>
      <c r="E210">
        <f>'TPS543C20 Loop Gain'!B3730</f>
        <v>1796000</v>
      </c>
    </row>
    <row r="211" spans="3:5" x14ac:dyDescent="0.25">
      <c r="C211">
        <f>'TPS543C20 Loop Gain'!AI3729</f>
        <v>-36.998711734792018</v>
      </c>
      <c r="D211">
        <f>'TPS543C20 Loop Gain'!AJ3729</f>
        <v>55.919238407748949</v>
      </c>
      <c r="E211">
        <f>'TPS543C20 Loop Gain'!B3729</f>
        <v>1795000</v>
      </c>
    </row>
    <row r="212" spans="3:5" x14ac:dyDescent="0.25">
      <c r="C212">
        <f>'TPS543C20 Loop Gain'!AI3728</f>
        <v>-37.006914453332591</v>
      </c>
      <c r="D212">
        <f>'TPS543C20 Loop Gain'!AJ3728</f>
        <v>56.034540136738471</v>
      </c>
      <c r="E212">
        <f>'TPS543C20 Loop Gain'!B3728</f>
        <v>1794000</v>
      </c>
    </row>
    <row r="213" spans="3:5" x14ac:dyDescent="0.25">
      <c r="C213">
        <f>'TPS543C20 Loop Gain'!AI3727</f>
        <v>-37.015183904796707</v>
      </c>
      <c r="D213">
        <f>'TPS543C20 Loop Gain'!AJ3727</f>
        <v>56.149836186523032</v>
      </c>
      <c r="E213">
        <f>'TPS543C20 Loop Gain'!B3727</f>
        <v>1793000</v>
      </c>
    </row>
    <row r="214" spans="3:5" x14ac:dyDescent="0.25">
      <c r="C214">
        <f>'TPS543C20 Loop Gain'!AI3726</f>
        <v>-37.023520387756172</v>
      </c>
      <c r="D214">
        <f>'TPS543C20 Loop Gain'!AJ3726</f>
        <v>56.265126700376356</v>
      </c>
      <c r="E214">
        <f>'TPS543C20 Loop Gain'!B3726</f>
        <v>1792000</v>
      </c>
    </row>
    <row r="215" spans="3:5" x14ac:dyDescent="0.25">
      <c r="C215">
        <f>'TPS543C20 Loop Gain'!AI3725</f>
        <v>-37.031924203500459</v>
      </c>
      <c r="D215">
        <f>'TPS543C20 Loop Gain'!AJ3725</f>
        <v>56.380411821835793</v>
      </c>
      <c r="E215">
        <f>'TPS543C20 Loop Gain'!B3725</f>
        <v>1791000</v>
      </c>
    </row>
    <row r="216" spans="3:5" x14ac:dyDescent="0.25">
      <c r="C216">
        <f>'TPS543C20 Loop Gain'!AI3724</f>
        <v>-37.040395656064355</v>
      </c>
      <c r="D216">
        <f>'TPS543C20 Loop Gain'!AJ3724</f>
        <v>56.495691694699474</v>
      </c>
      <c r="E216">
        <f>'TPS543C20 Loop Gain'!B3724</f>
        <v>1790000</v>
      </c>
    </row>
    <row r="217" spans="3:5" x14ac:dyDescent="0.25">
      <c r="C217">
        <f>'TPS543C20 Loop Gain'!AI3723</f>
        <v>-37.048935052256439</v>
      </c>
      <c r="D217">
        <f>'TPS543C20 Loop Gain'!AJ3723</f>
        <v>56.610966463025306</v>
      </c>
      <c r="E217">
        <f>'TPS543C20 Loop Gain'!B3723</f>
        <v>1789000</v>
      </c>
    </row>
    <row r="218" spans="3:5" x14ac:dyDescent="0.25">
      <c r="C218">
        <f>'TPS543C20 Loop Gain'!AI3722</f>
        <v>-37.057542701687161</v>
      </c>
      <c r="D218">
        <f>'TPS543C20 Loop Gain'!AJ3722</f>
        <v>56.726236271131391</v>
      </c>
      <c r="E218">
        <f>'TPS543C20 Loop Gain'!B3722</f>
        <v>1788000</v>
      </c>
    </row>
    <row r="219" spans="3:5" x14ac:dyDescent="0.25">
      <c r="C219">
        <f>'TPS543C20 Loop Gain'!AI3721</f>
        <v>-37.06621891679842</v>
      </c>
      <c r="D219">
        <f>'TPS543C20 Loop Gain'!AJ3721</f>
        <v>56.841501263591901</v>
      </c>
      <c r="E219">
        <f>'TPS543C20 Loop Gain'!B3721</f>
        <v>1787000</v>
      </c>
    </row>
    <row r="220" spans="3:5" x14ac:dyDescent="0.25">
      <c r="C220">
        <f>'TPS543C20 Loop Gain'!AI3720</f>
        <v>-37.074964012892742</v>
      </c>
      <c r="D220">
        <f>'TPS543C20 Loop Gain'!AJ3720</f>
        <v>56.956761585237714</v>
      </c>
      <c r="E220">
        <f>'TPS543C20 Loop Gain'!B3720</f>
        <v>1786000</v>
      </c>
    </row>
    <row r="221" spans="3:5" x14ac:dyDescent="0.25">
      <c r="C221">
        <f>'TPS543C20 Loop Gain'!AI3719</f>
        <v>-37.083778308162422</v>
      </c>
      <c r="D221">
        <f>'TPS543C20 Loop Gain'!AJ3719</f>
        <v>57.072017381155348</v>
      </c>
      <c r="E221">
        <f>'TPS543C20 Loop Gain'!B3719</f>
        <v>1785000</v>
      </c>
    </row>
    <row r="222" spans="3:5" x14ac:dyDescent="0.25">
      <c r="C222">
        <f>'TPS543C20 Loop Gain'!AI3718</f>
        <v>-37.09266212372053</v>
      </c>
      <c r="D222">
        <f>'TPS543C20 Loop Gain'!AJ3718</f>
        <v>57.187268796684812</v>
      </c>
      <c r="E222">
        <f>'TPS543C20 Loop Gain'!B3718</f>
        <v>1784000</v>
      </c>
    </row>
    <row r="223" spans="3:5" x14ac:dyDescent="0.25">
      <c r="C223">
        <f>'TPS543C20 Loop Gain'!AI3717</f>
        <v>-37.101615783630621</v>
      </c>
      <c r="D223">
        <f>'TPS543C20 Loop Gain'!AJ3717</f>
        <v>57.302515977418231</v>
      </c>
      <c r="E223">
        <f>'TPS543C20 Loop Gain'!B3717</f>
        <v>1783000</v>
      </c>
    </row>
    <row r="224" spans="3:5" x14ac:dyDescent="0.25">
      <c r="C224">
        <f>'TPS543C20 Loop Gain'!AI3716</f>
        <v>-37.110639614938556</v>
      </c>
      <c r="D224">
        <f>'TPS543C20 Loop Gain'!AJ3716</f>
        <v>57.417759069199512</v>
      </c>
      <c r="E224">
        <f>'TPS543C20 Loop Gain'!B3716</f>
        <v>1782000</v>
      </c>
    </row>
    <row r="225" spans="3:5" x14ac:dyDescent="0.25">
      <c r="C225">
        <f>'TPS543C20 Loop Gain'!AI3715</f>
        <v>-37.119733947703331</v>
      </c>
      <c r="D225">
        <f>'TPS543C20 Loop Gain'!AJ3715</f>
        <v>57.532998218122508</v>
      </c>
      <c r="E225">
        <f>'TPS543C20 Loop Gain'!B3715</f>
        <v>1781000</v>
      </c>
    </row>
    <row r="226" spans="3:5" x14ac:dyDescent="0.25">
      <c r="C226">
        <f>'TPS543C20 Loop Gain'!AI3714</f>
        <v>-37.128899115029</v>
      </c>
      <c r="D226">
        <f>'TPS543C20 Loop Gain'!AJ3714</f>
        <v>57.648233570528781</v>
      </c>
      <c r="E226">
        <f>'TPS543C20 Loop Gain'!B3714</f>
        <v>1780000</v>
      </c>
    </row>
    <row r="227" spans="3:5" x14ac:dyDescent="0.25">
      <c r="C227">
        <f>'TPS543C20 Loop Gain'!AI3713</f>
        <v>-37.138135453096957</v>
      </c>
      <c r="D227">
        <f>'TPS543C20 Loop Gain'!AJ3713</f>
        <v>57.76346527300867</v>
      </c>
      <c r="E227">
        <f>'TPS543C20 Loop Gain'!B3713</f>
        <v>1779000</v>
      </c>
    </row>
    <row r="228" spans="3:5" x14ac:dyDescent="0.25">
      <c r="C228">
        <f>'TPS543C20 Loop Gain'!AI3712</f>
        <v>-37.147443301199047</v>
      </c>
      <c r="D228">
        <f>'TPS543C20 Loop Gain'!AJ3712</f>
        <v>57.878693472398737</v>
      </c>
      <c r="E228">
        <f>'TPS543C20 Loop Gain'!B3712</f>
        <v>1778000</v>
      </c>
    </row>
    <row r="229" spans="3:5" x14ac:dyDescent="0.25">
      <c r="C229">
        <f>'TPS543C20 Loop Gain'!AI3711</f>
        <v>-37.15682300177005</v>
      </c>
      <c r="D229">
        <f>'TPS543C20 Loop Gain'!AJ3711</f>
        <v>57.99391831577929</v>
      </c>
      <c r="E229">
        <f>'TPS543C20 Loop Gain'!B3711</f>
        <v>1777000</v>
      </c>
    </row>
    <row r="230" spans="3:5" x14ac:dyDescent="0.25">
      <c r="C230">
        <f>'TPS543C20 Loop Gain'!AI3710</f>
        <v>-37.166274900421953</v>
      </c>
      <c r="D230">
        <f>'TPS543C20 Loop Gain'!AJ3710</f>
        <v>58.109139950475338</v>
      </c>
      <c r="E230">
        <f>'TPS543C20 Loop Gain'!B3710</f>
        <v>1776000</v>
      </c>
    </row>
    <row r="231" spans="3:5" x14ac:dyDescent="0.25">
      <c r="C231">
        <f>'TPS543C20 Loop Gain'!AI3709</f>
        <v>-37.175799345977374</v>
      </c>
      <c r="D231">
        <f>'TPS543C20 Loop Gain'!AJ3709</f>
        <v>58.224358524053059</v>
      </c>
      <c r="E231">
        <f>'TPS543C20 Loop Gain'!B3709</f>
        <v>1775000</v>
      </c>
    </row>
    <row r="232" spans="3:5" x14ac:dyDescent="0.25">
      <c r="C232">
        <f>'TPS543C20 Loop Gain'!AI3708</f>
        <v>-37.18539669050503</v>
      </c>
      <c r="D232">
        <f>'TPS543C20 Loop Gain'!AJ3708</f>
        <v>58.339574184321087</v>
      </c>
      <c r="E232">
        <f>'TPS543C20 Loop Gain'!B3708</f>
        <v>1774000</v>
      </c>
    </row>
    <row r="233" spans="3:5" x14ac:dyDescent="0.25">
      <c r="C233">
        <f>'TPS543C20 Loop Gain'!AI3707</f>
        <v>-37.19506728935405</v>
      </c>
      <c r="D233">
        <f>'TPS543C20 Loop Gain'!AJ3707</f>
        <v>58.454787079327275</v>
      </c>
      <c r="E233">
        <f>'TPS543C20 Loop Gain'!B3707</f>
        <v>1773000</v>
      </c>
    </row>
    <row r="234" spans="3:5" x14ac:dyDescent="0.25">
      <c r="C234">
        <f>'TPS543C20 Loop Gain'!AI3706</f>
        <v>-37.204811501189539</v>
      </c>
      <c r="D234">
        <f>'TPS543C20 Loop Gain'!AJ3706</f>
        <v>58.569997357357288</v>
      </c>
      <c r="E234">
        <f>'TPS543C20 Loop Gain'!B3706</f>
        <v>1772000</v>
      </c>
    </row>
    <row r="235" spans="3:5" x14ac:dyDescent="0.25">
      <c r="C235">
        <f>'TPS543C20 Loop Gain'!AI3705</f>
        <v>-37.214629688029639</v>
      </c>
      <c r="D235">
        <f>'TPS543C20 Loop Gain'!AJ3705</f>
        <v>58.68520516693529</v>
      </c>
      <c r="E235">
        <f>'TPS543C20 Loop Gain'!B3705</f>
        <v>1771000</v>
      </c>
    </row>
    <row r="236" spans="3:5" x14ac:dyDescent="0.25">
      <c r="C236">
        <f>'TPS543C20 Loop Gain'!AI3704</f>
        <v>-37.22452221528097</v>
      </c>
      <c r="D236">
        <f>'TPS543C20 Loop Gain'!AJ3704</f>
        <v>58.800410656820141</v>
      </c>
      <c r="E236">
        <f>'TPS543C20 Loop Gain'!B3704</f>
        <v>1770000</v>
      </c>
    </row>
    <row r="237" spans="3:5" x14ac:dyDescent="0.25">
      <c r="C237">
        <f>'TPS543C20 Loop Gain'!AI3703</f>
        <v>-37.234489451775801</v>
      </c>
      <c r="D237">
        <f>'TPS543C20 Loop Gain'!AJ3703</f>
        <v>58.915613976005702</v>
      </c>
      <c r="E237">
        <f>'TPS543C20 Loop Gain'!B3703</f>
        <v>1769000</v>
      </c>
    </row>
    <row r="238" spans="3:5" x14ac:dyDescent="0.25">
      <c r="C238">
        <f>'TPS543C20 Loop Gain'!AI3702</f>
        <v>-37.244531769810479</v>
      </c>
      <c r="D238">
        <f>'TPS543C20 Loop Gain'!AJ3702</f>
        <v>59.030815273720393</v>
      </c>
      <c r="E238">
        <f>'TPS543C20 Loop Gain'!B3702</f>
        <v>1768000</v>
      </c>
    </row>
    <row r="239" spans="3:5" x14ac:dyDescent="0.25">
      <c r="C239">
        <f>'TPS543C20 Loop Gain'!AI3701</f>
        <v>-37.254649545183227</v>
      </c>
      <c r="D239">
        <f>'TPS543C20 Loop Gain'!AJ3701</f>
        <v>59.146014699422864</v>
      </c>
      <c r="E239">
        <f>'TPS543C20 Loop Gain'!B3701</f>
        <v>1767000</v>
      </c>
    </row>
    <row r="240" spans="3:5" x14ac:dyDescent="0.25">
      <c r="C240">
        <f>'TPS543C20 Loop Gain'!AI3700</f>
        <v>-37.264843157232171</v>
      </c>
      <c r="D240">
        <f>'TPS543C20 Loop Gain'!AJ3700</f>
        <v>59.261212402804148</v>
      </c>
      <c r="E240">
        <f>'TPS543C20 Loop Gain'!B3700</f>
        <v>1766000</v>
      </c>
    </row>
    <row r="241" spans="3:5" x14ac:dyDescent="0.25">
      <c r="C241">
        <f>'TPS543C20 Loop Gain'!AI3699</f>
        <v>-37.275112988875804</v>
      </c>
      <c r="D241">
        <f>'TPS543C20 Loop Gain'!AJ3699</f>
        <v>59.376408533783575</v>
      </c>
      <c r="E241">
        <f>'TPS543C20 Loop Gain'!B3699</f>
        <v>1765000</v>
      </c>
    </row>
    <row r="242" spans="3:5" x14ac:dyDescent="0.25">
      <c r="C242">
        <f>'TPS543C20 Loop Gain'!AI3698</f>
        <v>-37.285459426651641</v>
      </c>
      <c r="D242">
        <f>'TPS543C20 Loop Gain'!AJ3698</f>
        <v>59.491603242509512</v>
      </c>
      <c r="E242">
        <f>'TPS543C20 Loop Gain'!B3698</f>
        <v>1764000</v>
      </c>
    </row>
    <row r="243" spans="3:5" x14ac:dyDescent="0.25">
      <c r="C243">
        <f>'TPS543C20 Loop Gain'!AI3697</f>
        <v>-37.295882860757402</v>
      </c>
      <c r="D243">
        <f>'TPS543C20 Loop Gain'!AJ3697</f>
        <v>59.60679667935586</v>
      </c>
      <c r="E243">
        <f>'TPS543C20 Loop Gain'!B3697</f>
        <v>1763000</v>
      </c>
    </row>
    <row r="244" spans="3:5" x14ac:dyDescent="0.25">
      <c r="C244">
        <f>'TPS543C20 Loop Gain'!AI3696</f>
        <v>-37.306383685092193</v>
      </c>
      <c r="D244">
        <f>'TPS543C20 Loop Gain'!AJ3696</f>
        <v>59.721988994924082</v>
      </c>
      <c r="E244">
        <f>'TPS543C20 Loop Gain'!B3696</f>
        <v>1762000</v>
      </c>
    </row>
    <row r="245" spans="3:5" x14ac:dyDescent="0.25">
      <c r="C245">
        <f>'TPS543C20 Loop Gain'!AI3695</f>
        <v>-37.316962297296882</v>
      </c>
      <c r="D245">
        <f>'TPS543C20 Loop Gain'!AJ3695</f>
        <v>59.837180340038223</v>
      </c>
      <c r="E245">
        <f>'TPS543C20 Loop Gain'!B3695</f>
        <v>1761000</v>
      </c>
    </row>
    <row r="246" spans="3:5" x14ac:dyDescent="0.25">
      <c r="C246">
        <f>'TPS543C20 Loop Gain'!AI3694</f>
        <v>-37.327619098797634</v>
      </c>
      <c r="D246">
        <f>'TPS543C20 Loop Gain'!AJ3694</f>
        <v>59.952370865745948</v>
      </c>
      <c r="E246">
        <f>'TPS543C20 Loop Gain'!B3694</f>
        <v>1760000</v>
      </c>
    </row>
    <row r="247" spans="3:5" x14ac:dyDescent="0.25">
      <c r="C247">
        <f>'TPS543C20 Loop Gain'!AI3693</f>
        <v>-37.338354494847842</v>
      </c>
      <c r="D247">
        <f>'TPS543C20 Loop Gain'!AJ3693</f>
        <v>60.067560723317264</v>
      </c>
      <c r="E247">
        <f>'TPS543C20 Loop Gain'!B3693</f>
        <v>1759000</v>
      </c>
    </row>
    <row r="248" spans="3:5" x14ac:dyDescent="0.25">
      <c r="C248">
        <f>'TPS543C20 Loop Gain'!AI3692</f>
        <v>-37.349168894572067</v>
      </c>
      <c r="D248">
        <f>'TPS543C20 Loop Gain'!AJ3692</f>
        <v>60.18275006424129</v>
      </c>
      <c r="E248">
        <f>'TPS543C20 Loop Gain'!B3692</f>
        <v>1758000</v>
      </c>
    </row>
    <row r="249" spans="3:5" x14ac:dyDescent="0.25">
      <c r="C249">
        <f>'TPS543C20 Loop Gain'!AI3691</f>
        <v>-37.36006271101018</v>
      </c>
      <c r="D249">
        <f>'TPS543C20 Loop Gain'!AJ3691</f>
        <v>60.29793904022744</v>
      </c>
      <c r="E249">
        <f>'TPS543C20 Loop Gain'!B3691</f>
        <v>1757000</v>
      </c>
    </row>
    <row r="250" spans="3:5" x14ac:dyDescent="0.25">
      <c r="C250">
        <f>'TPS543C20 Loop Gain'!AI3690</f>
        <v>-37.371036361161039</v>
      </c>
      <c r="D250">
        <f>'TPS543C20 Loop Gain'!AJ3690</f>
        <v>60.413127803201256</v>
      </c>
      <c r="E250">
        <f>'TPS543C20 Loop Gain'!B3690</f>
        <v>1756000</v>
      </c>
    </row>
    <row r="251" spans="3:5" x14ac:dyDescent="0.25">
      <c r="C251">
        <f>'TPS543C20 Loop Gain'!AI3689</f>
        <v>-37.382090266029394</v>
      </c>
      <c r="D251">
        <f>'TPS543C20 Loop Gain'!AJ3689</f>
        <v>60.528316505306684</v>
      </c>
      <c r="E251">
        <f>'TPS543C20 Loop Gain'!B3689</f>
        <v>1755000</v>
      </c>
    </row>
    <row r="252" spans="3:5" x14ac:dyDescent="0.25">
      <c r="C252">
        <f>'TPS543C20 Loop Gain'!AI3688</f>
        <v>-37.393224850671011</v>
      </c>
      <c r="D252">
        <f>'TPS543C20 Loop Gain'!AJ3688</f>
        <v>60.643505298900976</v>
      </c>
      <c r="E252">
        <f>'TPS543C20 Loop Gain'!B3688</f>
        <v>1754000</v>
      </c>
    </row>
    <row r="253" spans="3:5" x14ac:dyDescent="0.25">
      <c r="C253">
        <f>'TPS543C20 Loop Gain'!AI3687</f>
        <v>-37.404440544239378</v>
      </c>
      <c r="D253">
        <f>'TPS543C20 Loop Gain'!AJ3687</f>
        <v>60.758694336556275</v>
      </c>
      <c r="E253">
        <f>'TPS543C20 Loop Gain'!B3687</f>
        <v>1753000</v>
      </c>
    </row>
    <row r="254" spans="3:5" x14ac:dyDescent="0.25">
      <c r="C254">
        <f>'TPS543C20 Loop Gain'!AI3686</f>
        <v>-37.415737780033744</v>
      </c>
      <c r="D254">
        <f>'TPS543C20 Loop Gain'!AJ3686</f>
        <v>60.873883771056683</v>
      </c>
      <c r="E254">
        <f>'TPS543C20 Loop Gain'!B3686</f>
        <v>1752000</v>
      </c>
    </row>
    <row r="255" spans="3:5" x14ac:dyDescent="0.25">
      <c r="C255">
        <f>'TPS543C20 Loop Gain'!AI3685</f>
        <v>-37.427116995546385</v>
      </c>
      <c r="D255">
        <f>'TPS543C20 Loop Gain'!AJ3685</f>
        <v>60.989073755397534</v>
      </c>
      <c r="E255">
        <f>'TPS543C20 Loop Gain'!B3685</f>
        <v>1751000</v>
      </c>
    </row>
    <row r="256" spans="3:5" x14ac:dyDescent="0.25">
      <c r="C256">
        <f>'TPS543C20 Loop Gain'!AI3684</f>
        <v>-37.438578632512481</v>
      </c>
      <c r="D256">
        <f>'TPS543C20 Loop Gain'!AJ3684</f>
        <v>61.104264442783709</v>
      </c>
      <c r="E256">
        <f>'TPS543C20 Loop Gain'!B3684</f>
        <v>1750000</v>
      </c>
    </row>
    <row r="257" spans="3:5" x14ac:dyDescent="0.25">
      <c r="C257">
        <f>'TPS543C20 Loop Gain'!AI3683</f>
        <v>-37.450123136959014</v>
      </c>
      <c r="D257">
        <f>'TPS543C20 Loop Gain'!AJ3683</f>
        <v>61.219455986629384</v>
      </c>
      <c r="E257">
        <f>'TPS543C20 Loop Gain'!B3683</f>
        <v>1749000</v>
      </c>
    </row>
    <row r="258" spans="3:5" x14ac:dyDescent="0.25">
      <c r="C258">
        <f>'TPS543C20 Loop Gain'!AI3682</f>
        <v>-37.461750959255042</v>
      </c>
      <c r="D258">
        <f>'TPS543C20 Loop Gain'!AJ3682</f>
        <v>61.334648540555825</v>
      </c>
      <c r="E258">
        <f>'TPS543C20 Loop Gain'!B3682</f>
        <v>1748000</v>
      </c>
    </row>
    <row r="259" spans="3:5" x14ac:dyDescent="0.25">
      <c r="C259">
        <f>'TPS543C20 Loop Gain'!AI3681</f>
        <v>-37.473462554163589</v>
      </c>
      <c r="D259">
        <f>'TPS543C20 Loop Gain'!AJ3681</f>
        <v>61.44984225838828</v>
      </c>
      <c r="E259">
        <f>'TPS543C20 Loop Gain'!B3681</f>
        <v>1747000</v>
      </c>
    </row>
    <row r="260" spans="3:5" x14ac:dyDescent="0.25">
      <c r="C260">
        <f>'TPS543C20 Loop Gain'!AI3680</f>
        <v>-37.485258380892844</v>
      </c>
      <c r="D260">
        <f>'TPS543C20 Loop Gain'!AJ3680</f>
        <v>61.56503729415811</v>
      </c>
      <c r="E260">
        <f>'TPS543C20 Loop Gain'!B3680</f>
        <v>1746000</v>
      </c>
    </row>
    <row r="261" spans="3:5" x14ac:dyDescent="0.25">
      <c r="C261">
        <f>'TPS543C20 Loop Gain'!AI3679</f>
        <v>-37.497138903148709</v>
      </c>
      <c r="D261">
        <f>'TPS543C20 Loop Gain'!AJ3679</f>
        <v>61.680233802100332</v>
      </c>
      <c r="E261">
        <f>'TPS543C20 Loop Gain'!B3679</f>
        <v>1745000</v>
      </c>
    </row>
    <row r="262" spans="3:5" x14ac:dyDescent="0.25">
      <c r="C262">
        <f>'TPS543C20 Loop Gain'!AI3678</f>
        <v>-37.509104589188958</v>
      </c>
      <c r="D262">
        <f>'TPS543C20 Loop Gain'!AJ3678</f>
        <v>61.795431936649955</v>
      </c>
      <c r="E262">
        <f>'TPS543C20 Loop Gain'!B3678</f>
        <v>1744000</v>
      </c>
    </row>
    <row r="263" spans="3:5" x14ac:dyDescent="0.25">
      <c r="C263">
        <f>'TPS543C20 Loop Gain'!AI3677</f>
        <v>-37.521155911877187</v>
      </c>
      <c r="D263">
        <f>'TPS543C20 Loop Gain'!AJ3677</f>
        <v>61.91063185244353</v>
      </c>
      <c r="E263">
        <f>'TPS543C20 Loop Gain'!B3677</f>
        <v>1743000</v>
      </c>
    </row>
    <row r="264" spans="3:5" x14ac:dyDescent="0.25">
      <c r="C264">
        <f>'TPS543C20 Loop Gain'!AI3676</f>
        <v>-37.53329334873775</v>
      </c>
      <c r="D264">
        <f>'TPS543C20 Loop Gain'!AJ3676</f>
        <v>62.025833704316135</v>
      </c>
      <c r="E264">
        <f>'TPS543C20 Loop Gain'!B3676</f>
        <v>1742000</v>
      </c>
    </row>
    <row r="265" spans="3:5" x14ac:dyDescent="0.25">
      <c r="C265">
        <f>'TPS543C20 Loop Gain'!AI3675</f>
        <v>-37.54551738201225</v>
      </c>
      <c r="D265">
        <f>'TPS543C20 Loop Gain'!AJ3675</f>
        <v>62.141037647300799</v>
      </c>
      <c r="E265">
        <f>'TPS543C20 Loop Gain'!B3675</f>
        <v>1741000</v>
      </c>
    </row>
    <row r="266" spans="3:5" x14ac:dyDescent="0.25">
      <c r="C266">
        <f>'TPS543C20 Loop Gain'!AI3674</f>
        <v>-37.55782849871531</v>
      </c>
      <c r="D266">
        <f>'TPS543C20 Loop Gain'!AJ3674</f>
        <v>62.256243836628265</v>
      </c>
      <c r="E266">
        <f>'TPS543C20 Loop Gain'!B3674</f>
        <v>1740000</v>
      </c>
    </row>
    <row r="267" spans="3:5" x14ac:dyDescent="0.25">
      <c r="C267">
        <f>'TPS543C20 Loop Gain'!AI3673</f>
        <v>-37.570227190694204</v>
      </c>
      <c r="D267">
        <f>'TPS543C20 Loop Gain'!AJ3673</f>
        <v>62.371452427721771</v>
      </c>
      <c r="E267">
        <f>'TPS543C20 Loop Gain'!B3673</f>
        <v>1739000</v>
      </c>
    </row>
    <row r="268" spans="3:5" x14ac:dyDescent="0.25">
      <c r="C268">
        <f>'TPS543C20 Loop Gain'!AI3672</f>
        <v>-37.582713954685516</v>
      </c>
      <c r="D268">
        <f>'TPS543C20 Loop Gain'!AJ3672</f>
        <v>62.48666357619971</v>
      </c>
      <c r="E268">
        <f>'TPS543C20 Loop Gain'!B3672</f>
        <v>1738000</v>
      </c>
    </row>
    <row r="269" spans="3:5" x14ac:dyDescent="0.25">
      <c r="C269">
        <f>'TPS543C20 Loop Gain'!AI3671</f>
        <v>-37.595289292375682</v>
      </c>
      <c r="D269">
        <f>'TPS543C20 Loop Gain'!AJ3671</f>
        <v>62.601877437872986</v>
      </c>
      <c r="E269">
        <f>'TPS543C20 Loop Gain'!B3671</f>
        <v>1737000</v>
      </c>
    </row>
    <row r="270" spans="3:5" x14ac:dyDescent="0.25">
      <c r="C270">
        <f>'TPS543C20 Loop Gain'!AI3670</f>
        <v>-37.6079537104617</v>
      </c>
      <c r="D270">
        <f>'TPS543C20 Loop Gain'!AJ3670</f>
        <v>62.717094168742278</v>
      </c>
      <c r="E270">
        <f>'TPS543C20 Loop Gain'!B3670</f>
        <v>1736000</v>
      </c>
    </row>
    <row r="271" spans="3:5" x14ac:dyDescent="0.25">
      <c r="C271">
        <f>'TPS543C20 Loop Gain'!AI3669</f>
        <v>-37.620707720711493</v>
      </c>
      <c r="D271">
        <f>'TPS543C20 Loop Gain'!AJ3669</f>
        <v>62.832313924998665</v>
      </c>
      <c r="E271">
        <f>'TPS543C20 Loop Gain'!B3669</f>
        <v>1735000</v>
      </c>
    </row>
    <row r="272" spans="3:5" x14ac:dyDescent="0.25">
      <c r="C272">
        <f>'TPS543C20 Loop Gain'!AI3668</f>
        <v>-37.633551840027508</v>
      </c>
      <c r="D272">
        <f>'TPS543C20 Loop Gain'!AJ3668</f>
        <v>62.947536863020986</v>
      </c>
      <c r="E272">
        <f>'TPS543C20 Loop Gain'!B3668</f>
        <v>1734000</v>
      </c>
    </row>
    <row r="273" spans="3:5" x14ac:dyDescent="0.25">
      <c r="C273">
        <f>'TPS543C20 Loop Gain'!AI3667</f>
        <v>-37.646486590509582</v>
      </c>
      <c r="D273">
        <f>'TPS543C20 Loop Gain'!AJ3667</f>
        <v>63.062763139375285</v>
      </c>
      <c r="E273">
        <f>'TPS543C20 Loop Gain'!B3667</f>
        <v>1733000</v>
      </c>
    </row>
    <row r="274" spans="3:5" x14ac:dyDescent="0.25">
      <c r="C274">
        <f>'TPS543C20 Loop Gain'!AI3666</f>
        <v>-37.659512499518698</v>
      </c>
      <c r="D274">
        <f>'TPS543C20 Loop Gain'!AJ3666</f>
        <v>63.177992910812875</v>
      </c>
      <c r="E274">
        <f>'TPS543C20 Loop Gain'!B3666</f>
        <v>1732000</v>
      </c>
    </row>
    <row r="275" spans="3:5" x14ac:dyDescent="0.25">
      <c r="C275">
        <f>'TPS543C20 Loop Gain'!AI3665</f>
        <v>-37.672630099743913</v>
      </c>
      <c r="D275">
        <f>'TPS543C20 Loop Gain'!AJ3665</f>
        <v>63.29322633426866</v>
      </c>
      <c r="E275">
        <f>'TPS543C20 Loop Gain'!B3665</f>
        <v>1731000</v>
      </c>
    </row>
    <row r="276" spans="3:5" x14ac:dyDescent="0.25">
      <c r="C276">
        <f>'TPS543C20 Loop Gain'!AI3664</f>
        <v>-37.685839929266699</v>
      </c>
      <c r="D276">
        <f>'TPS543C20 Loop Gain'!AJ3664</f>
        <v>63.408463566861187</v>
      </c>
      <c r="E276">
        <f>'TPS543C20 Loop Gain'!B3664</f>
        <v>1730000</v>
      </c>
    </row>
    <row r="277" spans="3:5" x14ac:dyDescent="0.25">
      <c r="C277">
        <f>'TPS543C20 Loop Gain'!AI3663</f>
        <v>-37.699142531631068</v>
      </c>
      <c r="D277">
        <f>'TPS543C20 Loop Gain'!AJ3663</f>
        <v>63.523704765887842</v>
      </c>
      <c r="E277">
        <f>'TPS543C20 Loop Gain'!B3663</f>
        <v>1729000</v>
      </c>
    </row>
    <row r="278" spans="3:5" x14ac:dyDescent="0.25">
      <c r="C278">
        <f>'TPS543C20 Loop Gain'!AI3662</f>
        <v>-37.712538455909581</v>
      </c>
      <c r="D278">
        <f>'TPS543C20 Loop Gain'!AJ3662</f>
        <v>63.638950088829667</v>
      </c>
      <c r="E278">
        <f>'TPS543C20 Loop Gain'!B3662</f>
        <v>1728000</v>
      </c>
    </row>
    <row r="279" spans="3:5" x14ac:dyDescent="0.25">
      <c r="C279">
        <f>'TPS543C20 Loop Gain'!AI3661</f>
        <v>-37.72602825677437</v>
      </c>
      <c r="D279">
        <f>'TPS543C20 Loop Gain'!AJ3661</f>
        <v>63.754199693343125</v>
      </c>
      <c r="E279">
        <f>'TPS543C20 Loop Gain'!B3661</f>
        <v>1727000</v>
      </c>
    </row>
    <row r="280" spans="3:5" x14ac:dyDescent="0.25">
      <c r="C280">
        <f>'TPS543C20 Loop Gain'!AI3660</f>
        <v>-37.739612494568419</v>
      </c>
      <c r="D280">
        <f>'TPS543C20 Loop Gain'!AJ3660</f>
        <v>63.869453737262681</v>
      </c>
      <c r="E280">
        <f>'TPS543C20 Loop Gain'!B3660</f>
        <v>1726000</v>
      </c>
    </row>
    <row r="281" spans="3:5" x14ac:dyDescent="0.25">
      <c r="C281">
        <f>'TPS543C20 Loop Gain'!AI3659</f>
        <v>-37.753291735376273</v>
      </c>
      <c r="D281">
        <f>'TPS543C20 Loop Gain'!AJ3659</f>
        <v>63.984712378598161</v>
      </c>
      <c r="E281">
        <f>'TPS543C20 Loop Gain'!B3659</f>
        <v>1725000</v>
      </c>
    </row>
    <row r="282" spans="3:5" x14ac:dyDescent="0.25">
      <c r="C282">
        <f>'TPS543C20 Loop Gain'!AI3658</f>
        <v>-37.767066551098175</v>
      </c>
      <c r="D282">
        <f>'TPS543C20 Loop Gain'!AJ3658</f>
        <v>64.099975775534475</v>
      </c>
      <c r="E282">
        <f>'TPS543C20 Loop Gain'!B3658</f>
        <v>1724000</v>
      </c>
    </row>
    <row r="283" spans="3:5" x14ac:dyDescent="0.25">
      <c r="C283">
        <f>'TPS543C20 Loop Gain'!AI3657</f>
        <v>-37.780937519523789</v>
      </c>
      <c r="D283">
        <f>'TPS543C20 Loop Gain'!AJ3657</f>
        <v>64.215244086428939</v>
      </c>
      <c r="E283">
        <f>'TPS543C20 Loop Gain'!B3657</f>
        <v>1723000</v>
      </c>
    </row>
    <row r="284" spans="3:5" x14ac:dyDescent="0.25">
      <c r="C284">
        <f>'TPS543C20 Loop Gain'!AI3656</f>
        <v>-37.794905224408296</v>
      </c>
      <c r="D284">
        <f>'TPS543C20 Loop Gain'!AJ3656</f>
        <v>64.330517469809394</v>
      </c>
      <c r="E284">
        <f>'TPS543C20 Loop Gain'!B3656</f>
        <v>1722000</v>
      </c>
    </row>
    <row r="285" spans="3:5" x14ac:dyDescent="0.25">
      <c r="C285">
        <f>'TPS543C20 Loop Gain'!AI3655</f>
        <v>-37.80897025554868</v>
      </c>
      <c r="D285">
        <f>'TPS543C20 Loop Gain'!AJ3655</f>
        <v>64.445796084374621</v>
      </c>
      <c r="E285">
        <f>'TPS543C20 Loop Gain'!B3655</f>
        <v>1721000</v>
      </c>
    </row>
    <row r="286" spans="3:5" x14ac:dyDescent="0.25">
      <c r="C286">
        <f>'TPS543C20 Loop Gain'!AI3654</f>
        <v>-37.823133208861769</v>
      </c>
      <c r="D286">
        <f>'TPS543C20 Loop Gain'!AJ3654</f>
        <v>64.561080088991829</v>
      </c>
      <c r="E286">
        <f>'TPS543C20 Loop Gain'!B3654</f>
        <v>1720000</v>
      </c>
    </row>
    <row r="287" spans="3:5" x14ac:dyDescent="0.25">
      <c r="C287">
        <f>'TPS543C20 Loop Gain'!AI3653</f>
        <v>-37.837394686464044</v>
      </c>
      <c r="D287">
        <f>'TPS543C20 Loop Gain'!AJ3653</f>
        <v>64.676369642695875</v>
      </c>
      <c r="E287">
        <f>'TPS543C20 Loop Gain'!B3653</f>
        <v>1719000</v>
      </c>
    </row>
    <row r="288" spans="3:5" x14ac:dyDescent="0.25">
      <c r="C288">
        <f>'TPS543C20 Loop Gain'!AI3652</f>
        <v>-37.851755296752636</v>
      </c>
      <c r="D288">
        <f>'TPS543C20 Loop Gain'!AJ3652</f>
        <v>64.791664904686129</v>
      </c>
      <c r="E288">
        <f>'TPS543C20 Loop Gain'!B3652</f>
        <v>1718000</v>
      </c>
    </row>
    <row r="289" spans="3:5" x14ac:dyDescent="0.25">
      <c r="C289">
        <f>'TPS543C20 Loop Gain'!AI3651</f>
        <v>-37.866215654485359</v>
      </c>
      <c r="D289">
        <f>'TPS543C20 Loop Gain'!AJ3651</f>
        <v>64.906966034326445</v>
      </c>
      <c r="E289">
        <f>'TPS543C20 Loop Gain'!B3651</f>
        <v>1717000</v>
      </c>
    </row>
    <row r="290" spans="3:5" x14ac:dyDescent="0.25">
      <c r="C290">
        <f>'TPS543C20 Loop Gain'!AI3650</f>
        <v>-37.880776380866791</v>
      </c>
      <c r="D290">
        <f>'TPS543C20 Loop Gain'!AJ3650</f>
        <v>65.022273191144521</v>
      </c>
      <c r="E290">
        <f>'TPS543C20 Loop Gain'!B3650</f>
        <v>1716000</v>
      </c>
    </row>
    <row r="291" spans="3:5" x14ac:dyDescent="0.25">
      <c r="C291">
        <f>'TPS543C20 Loop Gain'!AI3649</f>
        <v>-37.895438103630809</v>
      </c>
      <c r="D291">
        <f>'TPS543C20 Loop Gain'!AJ3649</f>
        <v>65.137586534829225</v>
      </c>
      <c r="E291">
        <f>'TPS543C20 Loop Gain'!B3649</f>
        <v>1715000</v>
      </c>
    </row>
    <row r="292" spans="3:5" x14ac:dyDescent="0.25">
      <c r="C292">
        <f>'TPS543C20 Loop Gain'!AI3648</f>
        <v>-37.910201457128082</v>
      </c>
      <c r="D292">
        <f>'TPS543C20 Loop Gain'!AJ3648</f>
        <v>65.252906225228472</v>
      </c>
      <c r="E292">
        <f>'TPS543C20 Loop Gain'!B3648</f>
        <v>1714000</v>
      </c>
    </row>
    <row r="293" spans="3:5" x14ac:dyDescent="0.25">
      <c r="C293">
        <f>'TPS543C20 Loop Gain'!AI3647</f>
        <v>-37.925067082413477</v>
      </c>
      <c r="D293">
        <f>'TPS543C20 Loop Gain'!AJ3647</f>
        <v>65.368232422349095</v>
      </c>
      <c r="E293">
        <f>'TPS543C20 Loop Gain'!B3647</f>
        <v>1713000</v>
      </c>
    </row>
    <row r="294" spans="3:5" x14ac:dyDescent="0.25">
      <c r="C294">
        <f>'TPS543C20 Loop Gain'!AI3646</f>
        <v>-37.94003562733473</v>
      </c>
      <c r="D294">
        <f>'TPS543C20 Loop Gain'!AJ3646</f>
        <v>65.483565286354917</v>
      </c>
      <c r="E294">
        <f>'TPS543C20 Loop Gain'!B3646</f>
        <v>1712000</v>
      </c>
    </row>
    <row r="295" spans="3:5" x14ac:dyDescent="0.25">
      <c r="C295">
        <f>'TPS543C20 Loop Gain'!AI3645</f>
        <v>-37.955107746622751</v>
      </c>
      <c r="D295">
        <f>'TPS543C20 Loop Gain'!AJ3645</f>
        <v>65.598904977565567</v>
      </c>
      <c r="E295">
        <f>'TPS543C20 Loop Gain'!B3645</f>
        <v>1711000</v>
      </c>
    </row>
    <row r="296" spans="3:5" x14ac:dyDescent="0.25">
      <c r="C296">
        <f>'TPS543C20 Loop Gain'!AI3644</f>
        <v>-37.970284101985612</v>
      </c>
      <c r="D296">
        <f>'TPS543C20 Loop Gain'!AJ3644</f>
        <v>65.714251656454948</v>
      </c>
      <c r="E296">
        <f>'TPS543C20 Loop Gain'!B3644</f>
        <v>1710000</v>
      </c>
    </row>
    <row r="297" spans="3:5" x14ac:dyDescent="0.25">
      <c r="C297">
        <f>'TPS543C20 Loop Gain'!AI3643</f>
        <v>-37.985565362200248</v>
      </c>
      <c r="D297">
        <f>'TPS543C20 Loop Gain'!AJ3643</f>
        <v>65.829605483649246</v>
      </c>
      <c r="E297">
        <f>'TPS543C20 Loop Gain'!B3643</f>
        <v>1709000</v>
      </c>
    </row>
    <row r="298" spans="3:5" x14ac:dyDescent="0.25">
      <c r="C298">
        <f>'TPS543C20 Loop Gain'!AI3642</f>
        <v>-38.000952203208918</v>
      </c>
      <c r="D298">
        <f>'TPS543C20 Loop Gain'!AJ3642</f>
        <v>65.944966619926149</v>
      </c>
      <c r="E298">
        <f>'TPS543C20 Loop Gain'!B3642</f>
        <v>1708000</v>
      </c>
    </row>
    <row r="299" spans="3:5" x14ac:dyDescent="0.25">
      <c r="C299">
        <f>'TPS543C20 Loop Gain'!AI3641</f>
        <v>-38.016445308215935</v>
      </c>
      <c r="D299">
        <f>'TPS543C20 Loop Gain'!AJ3641</f>
        <v>66.060335226212175</v>
      </c>
      <c r="E299">
        <f>'TPS543C20 Loop Gain'!B3641</f>
        <v>1707000</v>
      </c>
    </row>
    <row r="300" spans="3:5" x14ac:dyDescent="0.25">
      <c r="C300">
        <f>'TPS543C20 Loop Gain'!AI3640</f>
        <v>-38.032045367786196</v>
      </c>
      <c r="D300">
        <f>'TPS543C20 Loop Gain'!AJ3640</f>
        <v>66.175711463583369</v>
      </c>
      <c r="E300">
        <f>'TPS543C20 Loop Gain'!B3640</f>
        <v>1706000</v>
      </c>
    </row>
    <row r="301" spans="3:5" x14ac:dyDescent="0.25">
      <c r="C301">
        <f>'TPS543C20 Loop Gain'!AI3639</f>
        <v>-38.047753079945863</v>
      </c>
      <c r="D301">
        <f>'TPS543C20 Loop Gain'!AJ3639</f>
        <v>66.291095493261253</v>
      </c>
      <c r="E301">
        <f>'TPS543C20 Loop Gain'!B3639</f>
        <v>1705000</v>
      </c>
    </row>
    <row r="302" spans="3:5" x14ac:dyDescent="0.25">
      <c r="C302">
        <f>'TPS543C20 Loop Gain'!AI3638</f>
        <v>-38.063569150284088</v>
      </c>
      <c r="D302">
        <f>'TPS543C20 Loop Gain'!AJ3638</f>
        <v>66.406487476613435</v>
      </c>
      <c r="E302">
        <f>'TPS543C20 Loop Gain'!B3638</f>
        <v>1704000</v>
      </c>
    </row>
    <row r="303" spans="3:5" x14ac:dyDescent="0.25">
      <c r="C303">
        <f>'TPS543C20 Loop Gain'!AI3637</f>
        <v>-38.079494292057248</v>
      </c>
      <c r="D303">
        <f>'TPS543C20 Loop Gain'!AJ3637</f>
        <v>66.521887575150956</v>
      </c>
      <c r="E303">
        <f>'TPS543C20 Loop Gain'!B3637</f>
        <v>1703000</v>
      </c>
    </row>
    <row r="304" spans="3:5" x14ac:dyDescent="0.25">
      <c r="C304">
        <f>'TPS543C20 Loop Gain'!AI3636</f>
        <v>-38.095529226294978</v>
      </c>
      <c r="D304">
        <f>'TPS543C20 Loop Gain'!AJ3636</f>
        <v>66.637295950527147</v>
      </c>
      <c r="E304">
        <f>'TPS543C20 Loop Gain'!B3636</f>
        <v>1702000</v>
      </c>
    </row>
    <row r="305" spans="3:5" x14ac:dyDescent="0.25">
      <c r="C305">
        <f>'TPS543C20 Loop Gain'!AI3635</f>
        <v>-38.111674681906663</v>
      </c>
      <c r="D305">
        <f>'TPS543C20 Loop Gain'!AJ3635</f>
        <v>66.752712764535204</v>
      </c>
      <c r="E305">
        <f>'TPS543C20 Loop Gain'!B3635</f>
        <v>1701000</v>
      </c>
    </row>
    <row r="306" spans="3:5" x14ac:dyDescent="0.25">
      <c r="C306">
        <f>'TPS543C20 Loop Gain'!AI3634</f>
        <v>-38.127931395792068</v>
      </c>
      <c r="D306">
        <f>'TPS543C20 Loop Gain'!AJ3634</f>
        <v>66.868138179109721</v>
      </c>
      <c r="E306">
        <f>'TPS543C20 Loop Gain'!B3634</f>
        <v>1700000</v>
      </c>
    </row>
    <row r="307" spans="3:5" x14ac:dyDescent="0.25">
      <c r="C307">
        <f>'TPS543C20 Loop Gain'!AI3633</f>
        <v>-38.144300112952109</v>
      </c>
      <c r="D307">
        <f>'TPS543C20 Loop Gain'!AJ3633</f>
        <v>66.983572356321062</v>
      </c>
      <c r="E307">
        <f>'TPS543C20 Loop Gain'!B3633</f>
        <v>1699000</v>
      </c>
    </row>
    <row r="308" spans="3:5" x14ac:dyDescent="0.25">
      <c r="C308">
        <f>'TPS543C20 Loop Gain'!AI3632</f>
        <v>-38.160781586602432</v>
      </c>
      <c r="D308">
        <f>'TPS543C20 Loop Gain'!AJ3632</f>
        <v>67.099015458376101</v>
      </c>
      <c r="E308">
        <f>'TPS543C20 Loop Gain'!B3632</f>
        <v>1698000</v>
      </c>
    </row>
    <row r="309" spans="3:5" x14ac:dyDescent="0.25">
      <c r="C309">
        <f>'TPS543C20 Loop Gain'!AI3631</f>
        <v>-38.177376578288573</v>
      </c>
      <c r="D309">
        <f>'TPS543C20 Loop Gain'!AJ3631</f>
        <v>67.214467647617482</v>
      </c>
      <c r="E309">
        <f>'TPS543C20 Loop Gain'!B3631</f>
        <v>1697000</v>
      </c>
    </row>
    <row r="310" spans="3:5" x14ac:dyDescent="0.25">
      <c r="C310">
        <f>'TPS543C20 Loop Gain'!AI3630</f>
        <v>-38.194085858004421</v>
      </c>
      <c r="D310">
        <f>'TPS543C20 Loop Gain'!AJ3630</f>
        <v>67.329929086518931</v>
      </c>
      <c r="E310">
        <f>'TPS543C20 Loop Gain'!B3630</f>
        <v>1696000</v>
      </c>
    </row>
    <row r="311" spans="3:5" x14ac:dyDescent="0.25">
      <c r="C311">
        <f>'TPS543C20 Loop Gain'!AI3629</f>
        <v>-38.210910204309812</v>
      </c>
      <c r="D311">
        <f>'TPS543C20 Loop Gain'!AJ3629</f>
        <v>67.445399937687796</v>
      </c>
      <c r="E311">
        <f>'TPS543C20 Loop Gain'!B3629</f>
        <v>1695000</v>
      </c>
    </row>
    <row r="312" spans="3:5" x14ac:dyDescent="0.25">
      <c r="C312">
        <f>'TPS543C20 Loop Gain'!AI3628</f>
        <v>-38.227850404454614</v>
      </c>
      <c r="D312">
        <f>'TPS543C20 Loop Gain'!AJ3628</f>
        <v>67.560880363860278</v>
      </c>
      <c r="E312">
        <f>'TPS543C20 Loop Gain'!B3628</f>
        <v>1694000</v>
      </c>
    </row>
    <row r="313" spans="3:5" x14ac:dyDescent="0.25">
      <c r="C313">
        <f>'TPS543C20 Loop Gain'!AI3627</f>
        <v>-38.244907254500767</v>
      </c>
      <c r="D313">
        <f>'TPS543C20 Loop Gain'!AJ3627</f>
        <v>67.676370527902137</v>
      </c>
      <c r="E313">
        <f>'TPS543C20 Loop Gain'!B3627</f>
        <v>1693000</v>
      </c>
    </row>
    <row r="314" spans="3:5" x14ac:dyDescent="0.25">
      <c r="C314">
        <f>'TPS543C20 Loop Gain'!AI3626</f>
        <v>-38.262081559449655</v>
      </c>
      <c r="D314">
        <f>'TPS543C20 Loop Gain'!AJ3626</f>
        <v>67.791870592804486</v>
      </c>
      <c r="E314">
        <f>'TPS543C20 Loop Gain'!B3626</f>
        <v>1692000</v>
      </c>
    </row>
    <row r="315" spans="3:5" x14ac:dyDescent="0.25">
      <c r="C315">
        <f>'TPS543C20 Loop Gain'!AI3625</f>
        <v>-38.279374133369856</v>
      </c>
      <c r="D315">
        <f>'TPS543C20 Loop Gain'!AJ3625</f>
        <v>67.907380721685584</v>
      </c>
      <c r="E315">
        <f>'TPS543C20 Loop Gain'!B3625</f>
        <v>1691000</v>
      </c>
    </row>
    <row r="316" spans="3:5" x14ac:dyDescent="0.25">
      <c r="C316">
        <f>'TPS543C20 Loop Gain'!AI3624</f>
        <v>-38.296785799528365</v>
      </c>
      <c r="D316">
        <f>'TPS543C20 Loop Gain'!AJ3624</f>
        <v>68.02290107778667</v>
      </c>
      <c r="E316">
        <f>'TPS543C20 Loop Gain'!B3624</f>
        <v>1690000</v>
      </c>
    </row>
    <row r="317" spans="3:5" x14ac:dyDescent="0.25">
      <c r="C317">
        <f>'TPS543C20 Loop Gain'!AI3623</f>
        <v>-38.314317390523598</v>
      </c>
      <c r="D317">
        <f>'TPS543C20 Loop Gain'!AJ3623</f>
        <v>68.138431824471084</v>
      </c>
      <c r="E317">
        <f>'TPS543C20 Loop Gain'!B3623</f>
        <v>1689000</v>
      </c>
    </row>
    <row r="318" spans="3:5" x14ac:dyDescent="0.25">
      <c r="C318">
        <f>'TPS543C20 Loop Gain'!AI3622</f>
        <v>-38.331969748421301</v>
      </c>
      <c r="D318">
        <f>'TPS543C20 Loop Gain'!AJ3622</f>
        <v>68.253973125223524</v>
      </c>
      <c r="E318">
        <f>'TPS543C20 Loop Gain'!B3622</f>
        <v>1688000</v>
      </c>
    </row>
    <row r="319" spans="3:5" x14ac:dyDescent="0.25">
      <c r="C319">
        <f>'TPS543C20 Loop Gain'!AI3621</f>
        <v>-38.349743724892591</v>
      </c>
      <c r="D319">
        <f>'TPS543C20 Loop Gain'!AJ3621</f>
        <v>68.369525143646669</v>
      </c>
      <c r="E319">
        <f>'TPS543C20 Loop Gain'!B3621</f>
        <v>1687000</v>
      </c>
    </row>
    <row r="320" spans="3:5" x14ac:dyDescent="0.25">
      <c r="C320">
        <f>'TPS543C20 Loop Gain'!AI3620</f>
        <v>-38.367640181354282</v>
      </c>
      <c r="D320">
        <f>'TPS543C20 Loop Gain'!AJ3620</f>
        <v>68.48508804346227</v>
      </c>
      <c r="E320">
        <f>'TPS543C20 Loop Gain'!B3620</f>
        <v>1686000</v>
      </c>
    </row>
    <row r="321" spans="3:5" x14ac:dyDescent="0.25">
      <c r="C321">
        <f>'TPS543C20 Loop Gain'!AI3619</f>
        <v>-38.38565998911298</v>
      </c>
      <c r="D321">
        <f>'TPS543C20 Loop Gain'!AJ3619</f>
        <v>68.600661988507099</v>
      </c>
      <c r="E321">
        <f>'TPS543C20 Loop Gain'!B3619</f>
        <v>1685000</v>
      </c>
    </row>
    <row r="322" spans="3:5" x14ac:dyDescent="0.25">
      <c r="C322">
        <f>'TPS543C20 Loop Gain'!AI3618</f>
        <v>-38.403804029510638</v>
      </c>
      <c r="D322">
        <f>'TPS543C20 Loop Gain'!AJ3618</f>
        <v>68.716247142731874</v>
      </c>
      <c r="E322">
        <f>'TPS543C20 Loop Gain'!B3618</f>
        <v>1684000</v>
      </c>
    </row>
    <row r="323" spans="3:5" x14ac:dyDescent="0.25">
      <c r="C323">
        <f>'TPS543C20 Loop Gain'!AI3617</f>
        <v>-38.422073194073391</v>
      </c>
      <c r="D323">
        <f>'TPS543C20 Loop Gain'!AJ3617</f>
        <v>68.831843670201792</v>
      </c>
      <c r="E323">
        <f>'TPS543C20 Loop Gain'!B3617</f>
        <v>1683000</v>
      </c>
    </row>
    <row r="324" spans="3:5" x14ac:dyDescent="0.25">
      <c r="C324">
        <f>'TPS543C20 Loop Gain'!AI3616</f>
        <v>-38.440468384663355</v>
      </c>
      <c r="D324">
        <f>'TPS543C20 Loop Gain'!AJ3616</f>
        <v>68.947451735091065</v>
      </c>
      <c r="E324">
        <f>'TPS543C20 Loop Gain'!B3616</f>
        <v>1682000</v>
      </c>
    </row>
    <row r="325" spans="3:5" x14ac:dyDescent="0.25">
      <c r="C325">
        <f>'TPS543C20 Loop Gain'!AI3615</f>
        <v>-38.458990513632855</v>
      </c>
      <c r="D325">
        <f>'TPS543C20 Loop Gain'!AJ3615</f>
        <v>69.063071501684774</v>
      </c>
      <c r="E325">
        <f>'TPS543C20 Loop Gain'!B3615</f>
        <v>1681000</v>
      </c>
    </row>
    <row r="326" spans="3:5" x14ac:dyDescent="0.25">
      <c r="C326">
        <f>'TPS543C20 Loop Gain'!AI3614</f>
        <v>-38.477640503981419</v>
      </c>
      <c r="D326">
        <f>'TPS543C20 Loop Gain'!AJ3614</f>
        <v>69.178703134376377</v>
      </c>
      <c r="E326">
        <f>'TPS543C20 Loop Gain'!B3614</f>
        <v>1680000</v>
      </c>
    </row>
    <row r="327" spans="3:5" x14ac:dyDescent="0.25">
      <c r="C327">
        <f>'TPS543C20 Loop Gain'!AI3613</f>
        <v>-38.496419289516837</v>
      </c>
      <c r="D327">
        <f>'TPS543C20 Loop Gain'!AJ3613</f>
        <v>69.29434679766409</v>
      </c>
      <c r="E327">
        <f>'TPS543C20 Loop Gain'!B3613</f>
        <v>1679000</v>
      </c>
    </row>
    <row r="328" spans="3:5" x14ac:dyDescent="0.25">
      <c r="C328">
        <f>'TPS543C20 Loop Gain'!AI3612</f>
        <v>-38.515327815018416</v>
      </c>
      <c r="D328">
        <f>'TPS543C20 Loop Gain'!AJ3612</f>
        <v>69.410002656151633</v>
      </c>
      <c r="E328">
        <f>'TPS543C20 Loop Gain'!B3612</f>
        <v>1678000</v>
      </c>
    </row>
    <row r="329" spans="3:5" x14ac:dyDescent="0.25">
      <c r="C329">
        <f>'TPS543C20 Loop Gain'!AI3611</f>
        <v>-38.534367036402621</v>
      </c>
      <c r="D329">
        <f>'TPS543C20 Loop Gain'!AJ3611</f>
        <v>69.525670874546449</v>
      </c>
      <c r="E329">
        <f>'TPS543C20 Loop Gain'!B3611</f>
        <v>1677000</v>
      </c>
    </row>
    <row r="330" spans="3:5" x14ac:dyDescent="0.25">
      <c r="C330">
        <f>'TPS543C20 Loop Gain'!AI3610</f>
        <v>-38.553537920894357</v>
      </c>
      <c r="D330">
        <f>'TPS543C20 Loop Gain'!AJ3610</f>
        <v>69.641351617655602</v>
      </c>
      <c r="E330">
        <f>'TPS543C20 Loop Gain'!B3610</f>
        <v>1676000</v>
      </c>
    </row>
    <row r="331" spans="3:5" x14ac:dyDescent="0.25">
      <c r="C331">
        <f>'TPS543C20 Loop Gain'!AI3609</f>
        <v>-38.572841447198734</v>
      </c>
      <c r="D331">
        <f>'TPS543C20 Loop Gain'!AJ3609</f>
        <v>69.757045050388029</v>
      </c>
      <c r="E331">
        <f>'TPS543C20 Loop Gain'!B3609</f>
        <v>1675000</v>
      </c>
    </row>
    <row r="332" spans="3:5" x14ac:dyDescent="0.25">
      <c r="C332">
        <f>'TPS543C20 Loop Gain'!AI3608</f>
        <v>-38.592278605677862</v>
      </c>
      <c r="D332">
        <f>'TPS543C20 Loop Gain'!AJ3608</f>
        <v>69.872751337749307</v>
      </c>
      <c r="E332">
        <f>'TPS543C20 Loop Gain'!B3608</f>
        <v>1674000</v>
      </c>
    </row>
    <row r="333" spans="3:5" x14ac:dyDescent="0.25">
      <c r="C333">
        <f>'TPS543C20 Loop Gain'!AI3607</f>
        <v>-38.611850398531203</v>
      </c>
      <c r="D333">
        <f>'TPS543C20 Loop Gain'!AJ3607</f>
        <v>69.988470644841769</v>
      </c>
      <c r="E333">
        <f>'TPS543C20 Loop Gain'!B3607</f>
        <v>1673000</v>
      </c>
    </row>
    <row r="334" spans="3:5" x14ac:dyDescent="0.25">
      <c r="C334">
        <f>'TPS543C20 Loop Gain'!AI3606</f>
        <v>-38.631557839977773</v>
      </c>
      <c r="D334">
        <f>'TPS543C20 Loop Gain'!AJ3606</f>
        <v>70.104203136862395</v>
      </c>
      <c r="E334">
        <f>'TPS543C20 Loop Gain'!B3606</f>
        <v>1672000</v>
      </c>
    </row>
    <row r="335" spans="3:5" x14ac:dyDescent="0.25">
      <c r="C335">
        <f>'TPS543C20 Loop Gain'!AI3605</f>
        <v>-38.651401956444367</v>
      </c>
      <c r="D335">
        <f>'TPS543C20 Loop Gain'!AJ3605</f>
        <v>70.219948979101886</v>
      </c>
      <c r="E335">
        <f>'TPS543C20 Loop Gain'!B3605</f>
        <v>1671000</v>
      </c>
    </row>
    <row r="336" spans="3:5" x14ac:dyDescent="0.25">
      <c r="C336">
        <f>'TPS543C20 Loop Gain'!AI3604</f>
        <v>-38.671383786754809</v>
      </c>
      <c r="D336">
        <f>'TPS543C20 Loop Gain'!AJ3604</f>
        <v>70.335708336942119</v>
      </c>
      <c r="E336">
        <f>'TPS543C20 Loop Gain'!B3604</f>
        <v>1670000</v>
      </c>
    </row>
    <row r="337" spans="3:5" x14ac:dyDescent="0.25">
      <c r="C337">
        <f>'TPS543C20 Loop Gain'!AI3603</f>
        <v>-38.691504382325654</v>
      </c>
      <c r="D337">
        <f>'TPS543C20 Loop Gain'!AJ3603</f>
        <v>70.451481375854001</v>
      </c>
      <c r="E337">
        <f>'TPS543C20 Loop Gain'!B3603</f>
        <v>1669000</v>
      </c>
    </row>
    <row r="338" spans="3:5" x14ac:dyDescent="0.25">
      <c r="C338">
        <f>'TPS543C20 Loop Gain'!AI3602</f>
        <v>-38.711764807363636</v>
      </c>
      <c r="D338">
        <f>'TPS543C20 Loop Gain'!AJ3602</f>
        <v>70.567268261397658</v>
      </c>
      <c r="E338">
        <f>'TPS543C20 Loop Gain'!B3602</f>
        <v>1668000</v>
      </c>
    </row>
    <row r="339" spans="3:5" x14ac:dyDescent="0.25">
      <c r="C339">
        <f>'TPS543C20 Loop Gain'!AI3601</f>
        <v>-38.732166139068134</v>
      </c>
      <c r="D339">
        <f>'TPS543C20 Loop Gain'!AJ3601</f>
        <v>70.683069159218817</v>
      </c>
      <c r="E339">
        <f>'TPS543C20 Loop Gain'!B3601</f>
        <v>1667000</v>
      </c>
    </row>
    <row r="340" spans="3:5" x14ac:dyDescent="0.25">
      <c r="C340">
        <f>'TPS543C20 Loop Gain'!AI3600</f>
        <v>-38.752709467837121</v>
      </c>
      <c r="D340">
        <f>'TPS543C20 Loop Gain'!AJ3600</f>
        <v>70.798884235047424</v>
      </c>
      <c r="E340">
        <f>'TPS543C20 Loop Gain'!B3600</f>
        <v>1666000</v>
      </c>
    </row>
    <row r="341" spans="3:5" x14ac:dyDescent="0.25">
      <c r="C341">
        <f>'TPS543C20 Loop Gain'!AI3599</f>
        <v>-38.773395897477926</v>
      </c>
      <c r="D341">
        <f>'TPS543C20 Loop Gain'!AJ3599</f>
        <v>70.914713654697508</v>
      </c>
      <c r="E341">
        <f>'TPS543C20 Loop Gain'!B3599</f>
        <v>1665000</v>
      </c>
    </row>
    <row r="342" spans="3:5" x14ac:dyDescent="0.25">
      <c r="C342">
        <f>'TPS543C20 Loop Gain'!AI3598</f>
        <v>-38.794226545422241</v>
      </c>
      <c r="D342">
        <f>'TPS543C20 Loop Gain'!AJ3598</f>
        <v>71.030557584063061</v>
      </c>
      <c r="E342">
        <f>'TPS543C20 Loop Gain'!B3598</f>
        <v>1664000</v>
      </c>
    </row>
    <row r="343" spans="3:5" x14ac:dyDescent="0.25">
      <c r="C343">
        <f>'TPS543C20 Loop Gain'!AI3597</f>
        <v>-38.815202542943823</v>
      </c>
      <c r="D343">
        <f>'TPS543C20 Loop Gain'!AJ3597</f>
        <v>71.146416189118327</v>
      </c>
      <c r="E343">
        <f>'TPS543C20 Loop Gain'!B3597</f>
        <v>1663000</v>
      </c>
    </row>
    <row r="344" spans="3:5" x14ac:dyDescent="0.25">
      <c r="C344">
        <f>'TPS543C20 Loop Gain'!AI3596</f>
        <v>-38.836325035383204</v>
      </c>
      <c r="D344">
        <f>'TPS543C20 Loop Gain'!AJ3596</f>
        <v>71.262289635915081</v>
      </c>
      <c r="E344">
        <f>'TPS543C20 Loop Gain'!B3596</f>
        <v>1662000</v>
      </c>
    </row>
    <row r="345" spans="3:5" x14ac:dyDescent="0.25">
      <c r="C345">
        <f>'TPS543C20 Loop Gain'!AI3595</f>
        <v>-38.857595182374759</v>
      </c>
      <c r="D345">
        <f>'TPS543C20 Loop Gain'!AJ3595</f>
        <v>71.378178090581784</v>
      </c>
      <c r="E345">
        <f>'TPS543C20 Loop Gain'!B3595</f>
        <v>1661000</v>
      </c>
    </row>
    <row r="346" spans="3:5" x14ac:dyDescent="0.25">
      <c r="C346">
        <f>'TPS543C20 Loop Gain'!AI3594</f>
        <v>-38.879014158080892</v>
      </c>
      <c r="D346">
        <f>'TPS543C20 Loop Gain'!AJ3594</f>
        <v>71.494081719319723</v>
      </c>
      <c r="E346">
        <f>'TPS543C20 Loop Gain'!B3594</f>
        <v>1660000</v>
      </c>
    </row>
    <row r="347" spans="3:5" x14ac:dyDescent="0.25">
      <c r="C347">
        <f>'TPS543C20 Loop Gain'!AI3593</f>
        <v>-38.9005831514269</v>
      </c>
      <c r="D347">
        <f>'TPS543C20 Loop Gain'!AJ3593</f>
        <v>71.610000688403503</v>
      </c>
      <c r="E347">
        <f>'TPS543C20 Loop Gain'!B3593</f>
        <v>1659000</v>
      </c>
    </row>
    <row r="348" spans="3:5" x14ac:dyDescent="0.25">
      <c r="C348">
        <f>'TPS543C20 Loop Gain'!AI3592</f>
        <v>-38.922303366346398</v>
      </c>
      <c r="D348">
        <f>'TPS543C20 Loop Gain'!AJ3592</f>
        <v>71.725935164179063</v>
      </c>
      <c r="E348">
        <f>'TPS543C20 Loop Gain'!B3592</f>
        <v>1658000</v>
      </c>
    </row>
    <row r="349" spans="3:5" x14ac:dyDescent="0.25">
      <c r="C349">
        <f>'TPS543C20 Loop Gain'!AI3591</f>
        <v>-38.944176022026433</v>
      </c>
      <c r="D349">
        <f>'TPS543C20 Loop Gain'!AJ3591</f>
        <v>71.841885313059947</v>
      </c>
      <c r="E349">
        <f>'TPS543C20 Loop Gain'!B3591</f>
        <v>1657000</v>
      </c>
    </row>
    <row r="350" spans="3:5" x14ac:dyDescent="0.25">
      <c r="C350">
        <f>'TPS543C20 Loop Gain'!AI3590</f>
        <v>-38.966202353161016</v>
      </c>
      <c r="D350">
        <f>'TPS543C20 Loop Gain'!AJ3590</f>
        <v>71.957851301528024</v>
      </c>
      <c r="E350">
        <f>'TPS543C20 Loop Gain'!B3590</f>
        <v>1656000</v>
      </c>
    </row>
    <row r="351" spans="3:5" x14ac:dyDescent="0.25">
      <c r="C351">
        <f>'TPS543C20 Loop Gain'!AI3589</f>
        <v>-38.988383610209056</v>
      </c>
      <c r="D351">
        <f>'TPS543C20 Loop Gain'!AJ3589</f>
        <v>72.07383329613009</v>
      </c>
      <c r="E351">
        <f>'TPS543C20 Loop Gain'!B3589</f>
        <v>1655000</v>
      </c>
    </row>
    <row r="352" spans="3:5" x14ac:dyDescent="0.25">
      <c r="C352">
        <f>'TPS543C20 Loop Gain'!AI3588</f>
        <v>-39.010721059656973</v>
      </c>
      <c r="D352">
        <f>'TPS543C20 Loop Gain'!AJ3588</f>
        <v>72.189831463476168</v>
      </c>
      <c r="E352">
        <f>'TPS543C20 Loop Gain'!B3588</f>
        <v>1654000</v>
      </c>
    </row>
    <row r="353" spans="3:5" x14ac:dyDescent="0.25">
      <c r="C353">
        <f>'TPS543C20 Loop Gain'!AI3587</f>
        <v>-39.033215984289122</v>
      </c>
      <c r="D353">
        <f>'TPS543C20 Loop Gain'!AJ3587</f>
        <v>72.305845970239062</v>
      </c>
      <c r="E353">
        <f>'TPS543C20 Loop Gain'!B3587</f>
        <v>1653000</v>
      </c>
    </row>
    <row r="354" spans="3:5" x14ac:dyDescent="0.25">
      <c r="C354">
        <f>'TPS543C20 Loop Gain'!AI3586</f>
        <v>-39.055869683460045</v>
      </c>
      <c r="D354">
        <f>'TPS543C20 Loop Gain'!AJ3586</f>
        <v>72.421876983151208</v>
      </c>
      <c r="E354">
        <f>'TPS543C20 Loop Gain'!B3586</f>
        <v>1652000</v>
      </c>
    </row>
    <row r="355" spans="3:5" x14ac:dyDescent="0.25">
      <c r="C355">
        <f>'TPS543C20 Loop Gain'!AI3585</f>
        <v>-39.078683473376813</v>
      </c>
      <c r="D355">
        <f>'TPS543C20 Loop Gain'!AJ3585</f>
        <v>72.537924669002535</v>
      </c>
      <c r="E355">
        <f>'TPS543C20 Loop Gain'!B3585</f>
        <v>1651000</v>
      </c>
    </row>
    <row r="356" spans="3:5" x14ac:dyDescent="0.25">
      <c r="C356">
        <f>'TPS543C20 Loop Gain'!AI3584</f>
        <v>-39.101658687384521</v>
      </c>
      <c r="D356">
        <f>'TPS543C20 Loop Gain'!AJ3584</f>
        <v>72.653989194640346</v>
      </c>
      <c r="E356">
        <f>'TPS543C20 Loop Gain'!B3584</f>
        <v>1650000</v>
      </c>
    </row>
    <row r="357" spans="3:5" x14ac:dyDescent="0.25">
      <c r="C357">
        <f>'TPS543C20 Loop Gain'!AI3583</f>
        <v>-39.124796676258576</v>
      </c>
      <c r="D357">
        <f>'TPS543C20 Loop Gain'!AJ3583</f>
        <v>72.770070726966011</v>
      </c>
      <c r="E357">
        <f>'TPS543C20 Loop Gain'!B3583</f>
        <v>1649000</v>
      </c>
    </row>
    <row r="358" spans="3:5" x14ac:dyDescent="0.25">
      <c r="C358">
        <f>'TPS543C20 Loop Gain'!AI3582</f>
        <v>-39.148098808504841</v>
      </c>
      <c r="D358">
        <f>'TPS543C20 Loop Gain'!AJ3582</f>
        <v>72.886169432933386</v>
      </c>
      <c r="E358">
        <f>'TPS543C20 Loop Gain'!B3582</f>
        <v>1648000</v>
      </c>
    </row>
    <row r="359" spans="3:5" x14ac:dyDescent="0.25">
      <c r="C359">
        <f>'TPS543C20 Loop Gain'!AI3581</f>
        <v>-39.171566470663478</v>
      </c>
      <c r="D359">
        <f>'TPS543C20 Loop Gain'!AJ3581</f>
        <v>73.002285479547737</v>
      </c>
      <c r="E359">
        <f>'TPS543C20 Loop Gain'!B3581</f>
        <v>1647000</v>
      </c>
    </row>
    <row r="360" spans="3:5" x14ac:dyDescent="0.25">
      <c r="C360">
        <f>'TPS543C20 Loop Gain'!AI3580</f>
        <v>-39.195201067621525</v>
      </c>
      <c r="D360">
        <f>'TPS543C20 Loop Gain'!AJ3580</f>
        <v>73.118419033862992</v>
      </c>
      <c r="E360">
        <f>'TPS543C20 Loop Gain'!B3580</f>
        <v>1646000</v>
      </c>
    </row>
    <row r="361" spans="3:5" x14ac:dyDescent="0.25">
      <c r="C361">
        <f>'TPS543C20 Loop Gain'!AI3579</f>
        <v>-39.219004022931991</v>
      </c>
      <c r="D361">
        <f>'TPS543C20 Loop Gain'!AJ3579</f>
        <v>73.234570262980341</v>
      </c>
      <c r="E361">
        <f>'TPS543C20 Loop Gain'!B3579</f>
        <v>1645000</v>
      </c>
    </row>
    <row r="362" spans="3:5" x14ac:dyDescent="0.25">
      <c r="C362">
        <f>'TPS543C20 Loop Gain'!AI3578</f>
        <v>-39.242976779139454</v>
      </c>
      <c r="D362">
        <f>'TPS543C20 Loop Gain'!AJ3578</f>
        <v>73.350739334045727</v>
      </c>
      <c r="E362">
        <f>'TPS543C20 Loop Gain'!B3578</f>
        <v>1644000</v>
      </c>
    </row>
    <row r="363" spans="3:5" x14ac:dyDescent="0.25">
      <c r="C363">
        <f>'TPS543C20 Loop Gain'!AI3577</f>
        <v>-39.267120798112828</v>
      </c>
      <c r="D363">
        <f>'TPS543C20 Loop Gain'!AJ3577</f>
        <v>73.466926414249926</v>
      </c>
      <c r="E363">
        <f>'TPS543C20 Loop Gain'!B3577</f>
        <v>1643000</v>
      </c>
    </row>
    <row r="364" spans="3:5" x14ac:dyDescent="0.25">
      <c r="C364">
        <f>'TPS543C20 Loop Gain'!AI3576</f>
        <v>-39.291437561385614</v>
      </c>
      <c r="D364">
        <f>'TPS543C20 Loop Gain'!AJ3576</f>
        <v>73.583131670823349</v>
      </c>
      <c r="E364">
        <f>'TPS543C20 Loop Gain'!B3576</f>
        <v>1642000</v>
      </c>
    </row>
    <row r="365" spans="3:5" x14ac:dyDescent="0.25">
      <c r="C365">
        <f>'TPS543C20 Loop Gain'!AI3575</f>
        <v>-39.315928570504596</v>
      </c>
      <c r="D365">
        <f>'TPS543C20 Loop Gain'!AJ3575</f>
        <v>73.699355271037518</v>
      </c>
      <c r="E365">
        <f>'TPS543C20 Loop Gain'!B3575</f>
        <v>1641000</v>
      </c>
    </row>
    <row r="366" spans="3:5" x14ac:dyDescent="0.25">
      <c r="C366">
        <f>'TPS543C20 Loop Gain'!AI3574</f>
        <v>-39.340595347384337</v>
      </c>
      <c r="D366">
        <f>'TPS543C20 Loop Gain'!AJ3574</f>
        <v>73.815597382201176</v>
      </c>
      <c r="E366">
        <f>'TPS543C20 Loop Gain'!B3574</f>
        <v>1640000</v>
      </c>
    </row>
    <row r="367" spans="3:5" x14ac:dyDescent="0.25">
      <c r="C367">
        <f>'TPS543C20 Loop Gain'!AI3573</f>
        <v>-39.365439434672155</v>
      </c>
      <c r="D367">
        <f>'TPS543C20 Loop Gain'!AJ3573</f>
        <v>73.931858171658646</v>
      </c>
      <c r="E367">
        <f>'TPS543C20 Loop Gain'!B3573</f>
        <v>1639000</v>
      </c>
    </row>
    <row r="368" spans="3:5" x14ac:dyDescent="0.25">
      <c r="C368">
        <f>'TPS543C20 Loop Gain'!AI3572</f>
        <v>-39.390462396119233</v>
      </c>
      <c r="D368">
        <f>'TPS543C20 Loop Gain'!AJ3572</f>
        <v>74.048137806788034</v>
      </c>
      <c r="E368">
        <f>'TPS543C20 Loop Gain'!B3572</f>
        <v>1638000</v>
      </c>
    </row>
    <row r="369" spans="3:5" x14ac:dyDescent="0.25">
      <c r="C369">
        <f>'TPS543C20 Loop Gain'!AI3571</f>
        <v>-39.415665816960299</v>
      </c>
      <c r="D369">
        <f>'TPS543C20 Loop Gain'!AJ3571</f>
        <v>74.164436455000526</v>
      </c>
      <c r="E369">
        <f>'TPS543C20 Loop Gain'!B3571</f>
        <v>1637000</v>
      </c>
    </row>
    <row r="370" spans="3:5" x14ac:dyDescent="0.25">
      <c r="C370">
        <f>'TPS543C20 Loop Gain'!AI3570</f>
        <v>-39.441051304304423</v>
      </c>
      <c r="D370">
        <f>'TPS543C20 Loop Gain'!AJ3570</f>
        <v>74.280754283735931</v>
      </c>
      <c r="E370">
        <f>'TPS543C20 Loop Gain'!B3570</f>
        <v>1636000</v>
      </c>
    </row>
    <row r="371" spans="3:5" x14ac:dyDescent="0.25">
      <c r="C371">
        <f>'TPS543C20 Loop Gain'!AI3569</f>
        <v>-39.466620487531337</v>
      </c>
      <c r="D371">
        <f>'TPS543C20 Loop Gain'!AJ3569</f>
        <v>74.397091460462704</v>
      </c>
      <c r="E371">
        <f>'TPS543C20 Loop Gain'!B3569</f>
        <v>1635000</v>
      </c>
    </row>
    <row r="372" spans="3:5" x14ac:dyDescent="0.25">
      <c r="C372">
        <f>'TPS543C20 Loop Gain'!AI3568</f>
        <v>-39.492375018698624</v>
      </c>
      <c r="D372">
        <f>'TPS543C20 Loop Gain'!AJ3568</f>
        <v>74.513448152675238</v>
      </c>
      <c r="E372">
        <f>'TPS543C20 Loop Gain'!B3568</f>
        <v>1634000</v>
      </c>
    </row>
    <row r="373" spans="3:5" x14ac:dyDescent="0.25">
      <c r="C373">
        <f>'TPS543C20 Loop Gain'!AI3567</f>
        <v>-39.518316572958533</v>
      </c>
      <c r="D373">
        <f>'TPS543C20 Loop Gain'!AJ3567</f>
        <v>74.629824527893845</v>
      </c>
      <c r="E373">
        <f>'TPS543C20 Loop Gain'!B3567</f>
        <v>1633000</v>
      </c>
    </row>
    <row r="374" spans="3:5" x14ac:dyDescent="0.25">
      <c r="C374">
        <f>'TPS543C20 Loop Gain'!AI3566</f>
        <v>-39.544446848983654</v>
      </c>
      <c r="D374">
        <f>'TPS543C20 Loop Gain'!AJ3566</f>
        <v>74.746220753657795</v>
      </c>
      <c r="E374">
        <f>'TPS543C20 Loop Gain'!B3566</f>
        <v>1632000</v>
      </c>
    </row>
    <row r="375" spans="3:5" x14ac:dyDescent="0.25">
      <c r="C375">
        <f>'TPS543C20 Loop Gain'!AI3565</f>
        <v>-39.570767569402896</v>
      </c>
      <c r="D375">
        <f>'TPS543C20 Loop Gain'!AJ3565</f>
        <v>74.862636997529449</v>
      </c>
      <c r="E375">
        <f>'TPS543C20 Loop Gain'!B3565</f>
        <v>1631000</v>
      </c>
    </row>
    <row r="376" spans="3:5" x14ac:dyDescent="0.25">
      <c r="C376">
        <f>'TPS543C20 Loop Gain'!AI3564</f>
        <v>-39.597280481248177</v>
      </c>
      <c r="D376">
        <f>'TPS543C20 Loop Gain'!AJ3564</f>
        <v>74.9790734270874</v>
      </c>
      <c r="E376">
        <f>'TPS543C20 Loop Gain'!B3564</f>
        <v>1630000</v>
      </c>
    </row>
    <row r="377" spans="3:5" x14ac:dyDescent="0.25">
      <c r="C377">
        <f>'TPS543C20 Loop Gain'!AI3563</f>
        <v>-39.623987356409621</v>
      </c>
      <c r="D377">
        <f>'TPS543C20 Loop Gain'!AJ3563</f>
        <v>75.0955302099281</v>
      </c>
      <c r="E377">
        <f>'TPS543C20 Loop Gain'!B3563</f>
        <v>1629000</v>
      </c>
    </row>
    <row r="378" spans="3:5" x14ac:dyDescent="0.25">
      <c r="C378">
        <f>'TPS543C20 Loop Gain'!AI3562</f>
        <v>-39.650889992104879</v>
      </c>
      <c r="D378">
        <f>'TPS543C20 Loop Gain'!AJ3562</f>
        <v>75.212007513661362</v>
      </c>
      <c r="E378">
        <f>'TPS543C20 Loop Gain'!B3562</f>
        <v>1628000</v>
      </c>
    </row>
    <row r="379" spans="3:5" x14ac:dyDescent="0.25">
      <c r="C379">
        <f>'TPS543C20 Loop Gain'!AI3561</f>
        <v>-39.677990211355485</v>
      </c>
      <c r="D379">
        <f>'TPS543C20 Loop Gain'!AJ3561</f>
        <v>75.328505505909035</v>
      </c>
      <c r="E379">
        <f>'TPS543C20 Loop Gain'!B3561</f>
        <v>1627000</v>
      </c>
    </row>
    <row r="380" spans="3:5" x14ac:dyDescent="0.25">
      <c r="C380">
        <f>'TPS543C20 Loop Gain'!AI3560</f>
        <v>-39.705289863478804</v>
      </c>
      <c r="D380">
        <f>'TPS543C20 Loop Gain'!AJ3560</f>
        <v>75.445024354303897</v>
      </c>
      <c r="E380">
        <f>'TPS543C20 Loop Gain'!B3560</f>
        <v>1626000</v>
      </c>
    </row>
    <row r="381" spans="3:5" x14ac:dyDescent="0.25">
      <c r="C381">
        <f>'TPS543C20 Loop Gain'!AI3559</f>
        <v>-39.732790824588356</v>
      </c>
      <c r="D381">
        <f>'TPS543C20 Loop Gain'!AJ3559</f>
        <v>75.561564226486524</v>
      </c>
      <c r="E381">
        <f>'TPS543C20 Loop Gain'!B3559</f>
        <v>1625000</v>
      </c>
    </row>
    <row r="382" spans="3:5" x14ac:dyDescent="0.25">
      <c r="C382">
        <f>'TPS543C20 Loop Gain'!AI3558</f>
        <v>-39.760494998107461</v>
      </c>
      <c r="D382">
        <f>'TPS543C20 Loop Gain'!AJ3558</f>
        <v>75.678125290103324</v>
      </c>
      <c r="E382">
        <f>'TPS543C20 Loop Gain'!B3558</f>
        <v>1624000</v>
      </c>
    </row>
    <row r="383" spans="3:5" x14ac:dyDescent="0.25">
      <c r="C383">
        <f>'TPS543C20 Loop Gain'!AI3557</f>
        <v>-39.788404315296333</v>
      </c>
      <c r="D383">
        <f>'TPS543C20 Loop Gain'!AJ3557</f>
        <v>75.794707712804509</v>
      </c>
      <c r="E383">
        <f>'TPS543C20 Loop Gain'!B3557</f>
        <v>1623000</v>
      </c>
    </row>
    <row r="384" spans="3:5" x14ac:dyDescent="0.25">
      <c r="C384">
        <f>'TPS543C20 Loop Gain'!AI3556</f>
        <v>-39.81652073578973</v>
      </c>
      <c r="D384">
        <f>'TPS543C20 Loop Gain'!AJ3556</f>
        <v>75.911311662244259</v>
      </c>
      <c r="E384">
        <f>'TPS543C20 Loop Gain'!B3556</f>
        <v>1622000</v>
      </c>
    </row>
    <row r="385" spans="3:5" x14ac:dyDescent="0.25">
      <c r="C385">
        <f>'TPS543C20 Loop Gain'!AI3555</f>
        <v>-39.844846248150183</v>
      </c>
      <c r="D385">
        <f>'TPS543C20 Loop Gain'!AJ3555</f>
        <v>76.02793730607408</v>
      </c>
      <c r="E385">
        <f>'TPS543C20 Loop Gain'!B3555</f>
        <v>1621000</v>
      </c>
    </row>
    <row r="386" spans="3:5" x14ac:dyDescent="0.25">
      <c r="C386">
        <f>'TPS543C20 Loop Gain'!AI3554</f>
        <v>-39.873382870432806</v>
      </c>
      <c r="D386">
        <f>'TPS543C20 Loop Gain'!AJ3554</f>
        <v>76.144584811944966</v>
      </c>
      <c r="E386">
        <f>'TPS543C20 Loop Gain'!B3554</f>
        <v>1620000</v>
      </c>
    </row>
    <row r="387" spans="3:5" x14ac:dyDescent="0.25">
      <c r="C387">
        <f>'TPS543C20 Loop Gain'!AI3553</f>
        <v>-39.902132650765104</v>
      </c>
      <c r="D387">
        <f>'TPS543C20 Loop Gain'!AJ3553</f>
        <v>76.261254347503325</v>
      </c>
      <c r="E387">
        <f>'TPS543C20 Loop Gain'!B3553</f>
        <v>1619000</v>
      </c>
    </row>
    <row r="388" spans="3:5" x14ac:dyDescent="0.25">
      <c r="C388">
        <f>'TPS543C20 Loop Gain'!AI3552</f>
        <v>-39.931097667940712</v>
      </c>
      <c r="D388">
        <f>'TPS543C20 Loop Gain'!AJ3552</f>
        <v>76.377946080388639</v>
      </c>
      <c r="E388">
        <f>'TPS543C20 Loop Gain'!B3552</f>
        <v>1618000</v>
      </c>
    </row>
    <row r="389" spans="3:5" x14ac:dyDescent="0.25">
      <c r="C389">
        <f>'TPS543C20 Loop Gain'!AI3551</f>
        <v>-39.960280032028372</v>
      </c>
      <c r="D389">
        <f>'TPS543C20 Loop Gain'!AJ3551</f>
        <v>76.494660178233161</v>
      </c>
      <c r="E389">
        <f>'TPS543C20 Loop Gain'!B3551</f>
        <v>1617000</v>
      </c>
    </row>
    <row r="390" spans="3:5" x14ac:dyDescent="0.25">
      <c r="C390">
        <f>'TPS543C20 Loop Gain'!AI3550</f>
        <v>-39.989681884995953</v>
      </c>
      <c r="D390">
        <f>'TPS543C20 Loop Gain'!AJ3550</f>
        <v>76.611396808657304</v>
      </c>
      <c r="E390">
        <f>'TPS543C20 Loop Gain'!B3550</f>
        <v>1616000</v>
      </c>
    </row>
    <row r="391" spans="3:5" x14ac:dyDescent="0.25">
      <c r="C391">
        <f>'TPS543C20 Loop Gain'!AI3549</f>
        <v>-40.019305401349499</v>
      </c>
      <c r="D391">
        <f>'TPS543C20 Loop Gain'!AJ3549</f>
        <v>76.728156139269544</v>
      </c>
      <c r="E391">
        <f>'TPS543C20 Loop Gain'!B3549</f>
        <v>1615000</v>
      </c>
    </row>
    <row r="392" spans="3:5" x14ac:dyDescent="0.25">
      <c r="C392">
        <f>'TPS543C20 Loop Gain'!AI3548</f>
        <v>-40.049152788789627</v>
      </c>
      <c r="D392">
        <f>'TPS543C20 Loop Gain'!AJ3548</f>
        <v>76.844938337663407</v>
      </c>
      <c r="E392">
        <f>'TPS543C20 Loop Gain'!B3548</f>
        <v>1614000</v>
      </c>
    </row>
    <row r="393" spans="3:5" x14ac:dyDescent="0.25">
      <c r="C393">
        <f>'TPS543C20 Loop Gain'!AI3547</f>
        <v>-40.079226288883604</v>
      </c>
      <c r="D393">
        <f>'TPS543C20 Loop Gain'!AJ3547</f>
        <v>76.961743571414999</v>
      </c>
      <c r="E393">
        <f>'TPS543C20 Loop Gain'!B3547</f>
        <v>1613000</v>
      </c>
    </row>
    <row r="394" spans="3:5" x14ac:dyDescent="0.25">
      <c r="C394">
        <f>'TPS543C20 Loop Gain'!AI3546</f>
        <v>-40.109528177755287</v>
      </c>
      <c r="D394">
        <f>'TPS543C20 Loop Gain'!AJ3546</f>
        <v>77.078572008082475</v>
      </c>
      <c r="E394">
        <f>'TPS543C20 Loop Gain'!B3546</f>
        <v>1612000</v>
      </c>
    </row>
    <row r="395" spans="3:5" x14ac:dyDescent="0.25">
      <c r="C395">
        <f>'TPS543C20 Loop Gain'!AI3545</f>
        <v>-40.140060766792558</v>
      </c>
      <c r="D395">
        <f>'TPS543C20 Loop Gain'!AJ3545</f>
        <v>77.195423815201167</v>
      </c>
      <c r="E395">
        <f>'TPS543C20 Loop Gain'!B3545</f>
        <v>1611000</v>
      </c>
    </row>
    <row r="396" spans="3:5" x14ac:dyDescent="0.25">
      <c r="C396">
        <f>'TPS543C20 Loop Gain'!AI3544</f>
        <v>-40.170826403371848</v>
      </c>
      <c r="D396">
        <f>'TPS543C20 Loop Gain'!AJ3544</f>
        <v>77.312299160284169</v>
      </c>
      <c r="E396">
        <f>'TPS543C20 Loop Gain'!B3544</f>
        <v>1610000</v>
      </c>
    </row>
    <row r="397" spans="3:5" x14ac:dyDescent="0.25">
      <c r="C397">
        <f>'TPS543C20 Loop Gain'!AI3543</f>
        <v>-40.201827471604574</v>
      </c>
      <c r="D397">
        <f>'TPS543C20 Loop Gain'!AJ3543</f>
        <v>77.429198210818058</v>
      </c>
      <c r="E397">
        <f>'TPS543C20 Loop Gain'!B3543</f>
        <v>1609000</v>
      </c>
    </row>
    <row r="398" spans="3:5" x14ac:dyDescent="0.25">
      <c r="C398">
        <f>'TPS543C20 Loop Gain'!AI3542</f>
        <v>-40.233066393099115</v>
      </c>
      <c r="D398">
        <f>'TPS543C20 Loop Gain'!AJ3542</f>
        <v>77.546121134261668</v>
      </c>
      <c r="E398">
        <f>'TPS543C20 Loop Gain'!B3542</f>
        <v>1608000</v>
      </c>
    </row>
    <row r="399" spans="3:5" x14ac:dyDescent="0.25">
      <c r="C399">
        <f>'TPS543C20 Loop Gain'!AI3541</f>
        <v>-40.264545627745022</v>
      </c>
      <c r="D399">
        <f>'TPS543C20 Loop Gain'!AJ3541</f>
        <v>77.663068098044391</v>
      </c>
      <c r="E399">
        <f>'TPS543C20 Loop Gain'!B3541</f>
        <v>1607000</v>
      </c>
    </row>
    <row r="400" spans="3:5" x14ac:dyDescent="0.25">
      <c r="C400">
        <f>'TPS543C20 Loop Gain'!AI3540</f>
        <v>-40.296267674518937</v>
      </c>
      <c r="D400">
        <f>'TPS543C20 Loop Gain'!AJ3540</f>
        <v>77.780039269562863</v>
      </c>
      <c r="E400">
        <f>'TPS543C20 Loop Gain'!B3540</f>
        <v>1606000</v>
      </c>
    </row>
    <row r="401" spans="3:5" x14ac:dyDescent="0.25">
      <c r="C401">
        <f>'TPS543C20 Loop Gain'!AI3539</f>
        <v>-40.328235072308509</v>
      </c>
      <c r="D401">
        <f>'TPS543C20 Loop Gain'!AJ3539</f>
        <v>77.89703481617893</v>
      </c>
      <c r="E401">
        <f>'TPS543C20 Loop Gain'!B3539</f>
        <v>1605000</v>
      </c>
    </row>
    <row r="402" spans="3:5" x14ac:dyDescent="0.25">
      <c r="C402">
        <f>'TPS543C20 Loop Gain'!AI3538</f>
        <v>-40.360450400761096</v>
      </c>
      <c r="D402">
        <f>'TPS543C20 Loop Gain'!AJ3538</f>
        <v>78.014054905217563</v>
      </c>
      <c r="E402">
        <f>'TPS543C20 Loop Gain'!B3538</f>
        <v>1604000</v>
      </c>
    </row>
    <row r="403" spans="3:5" x14ac:dyDescent="0.25">
      <c r="C403">
        <f>'TPS543C20 Loop Gain'!AI3537</f>
        <v>-40.392916281154612</v>
      </c>
      <c r="D403">
        <f>'TPS543C20 Loop Gain'!AJ3537</f>
        <v>78.131099703966001</v>
      </c>
      <c r="E403">
        <f>'TPS543C20 Loop Gain'!B3537</f>
        <v>1603000</v>
      </c>
    </row>
    <row r="404" spans="3:5" x14ac:dyDescent="0.25">
      <c r="C404">
        <f>'TPS543C20 Loop Gain'!AI3536</f>
        <v>-40.425635377290675</v>
      </c>
      <c r="D404">
        <f>'TPS543C20 Loop Gain'!AJ3536</f>
        <v>78.248169379668951</v>
      </c>
      <c r="E404">
        <f>'TPS543C20 Loop Gain'!B3536</f>
        <v>1602000</v>
      </c>
    </row>
    <row r="405" spans="3:5" x14ac:dyDescent="0.25">
      <c r="C405">
        <f>'TPS543C20 Loop Gain'!AI3535</f>
        <v>-40.458610396413228</v>
      </c>
      <c r="D405">
        <f>'TPS543C20 Loop Gain'!AJ3535</f>
        <v>78.365264099527664</v>
      </c>
      <c r="E405">
        <f>'TPS543C20 Loop Gain'!B3535</f>
        <v>1601000</v>
      </c>
    </row>
    <row r="406" spans="3:5" x14ac:dyDescent="0.25">
      <c r="C406">
        <f>'TPS543C20 Loop Gain'!AI3534</f>
        <v>-40.491844090151744</v>
      </c>
      <c r="D406">
        <f>'TPS543C20 Loop Gain'!AJ3534</f>
        <v>78.482384030697816</v>
      </c>
      <c r="E406">
        <f>'TPS543C20 Loop Gain'!B3534</f>
        <v>1600000</v>
      </c>
    </row>
    <row r="407" spans="3:5" x14ac:dyDescent="0.25">
      <c r="C407">
        <f>'TPS543C20 Loop Gain'!AI3533</f>
        <v>-40.525339255489726</v>
      </c>
      <c r="D407">
        <f>'TPS543C20 Loop Gain'!AJ3533</f>
        <v>78.599529340286978</v>
      </c>
      <c r="E407">
        <f>'TPS543C20 Loop Gain'!B3533</f>
        <v>1599000</v>
      </c>
    </row>
    <row r="408" spans="3:5" x14ac:dyDescent="0.25">
      <c r="C408">
        <f>'TPS543C20 Loop Gain'!AI3532</f>
        <v>-40.559098735760479</v>
      </c>
      <c r="D408">
        <f>'TPS543C20 Loop Gain'!AJ3532</f>
        <v>78.716700195352246</v>
      </c>
      <c r="E408">
        <f>'TPS543C20 Loop Gain'!B3532</f>
        <v>1598000</v>
      </c>
    </row>
    <row r="409" spans="3:5" x14ac:dyDescent="0.25">
      <c r="C409">
        <f>'TPS543C20 Loop Gain'!AI3531</f>
        <v>-40.593125421670379</v>
      </c>
      <c r="D409">
        <f>'TPS543C20 Loop Gain'!AJ3531</f>
        <v>78.833896762898078</v>
      </c>
      <c r="E409">
        <f>'TPS543C20 Loop Gain'!B3531</f>
        <v>1597000</v>
      </c>
    </row>
    <row r="410" spans="3:5" x14ac:dyDescent="0.25">
      <c r="C410">
        <f>'TPS543C20 Loop Gain'!AI3530</f>
        <v>-40.627422252350279</v>
      </c>
      <c r="D410">
        <f>'TPS543C20 Loop Gain'!AJ3530</f>
        <v>78.951119209873482</v>
      </c>
      <c r="E410">
        <f>'TPS543C20 Loop Gain'!B3530</f>
        <v>1596000</v>
      </c>
    </row>
    <row r="411" spans="3:5" x14ac:dyDescent="0.25">
      <c r="C411">
        <f>'TPS543C20 Loop Gain'!AI3529</f>
        <v>-40.661992216436389</v>
      </c>
      <c r="D411">
        <f>'TPS543C20 Loop Gain'!AJ3529</f>
        <v>79.068367703170011</v>
      </c>
      <c r="E411">
        <f>'TPS543C20 Loop Gain'!B3529</f>
        <v>1595000</v>
      </c>
    </row>
    <row r="412" spans="3:5" x14ac:dyDescent="0.25">
      <c r="C412">
        <f>'TPS543C20 Loop Gain'!AI3528</f>
        <v>-40.696838353182358</v>
      </c>
      <c r="D412">
        <f>'TPS543C20 Loop Gain'!AJ3528</f>
        <v>79.185642409620115</v>
      </c>
      <c r="E412">
        <f>'TPS543C20 Loop Gain'!B3528</f>
        <v>1594000</v>
      </c>
    </row>
    <row r="413" spans="3:5" x14ac:dyDescent="0.25">
      <c r="C413">
        <f>'TPS543C20 Loop Gain'!AI3527</f>
        <v>-40.73196375360056</v>
      </c>
      <c r="D413">
        <f>'TPS543C20 Loop Gain'!AJ3527</f>
        <v>79.302943495993546</v>
      </c>
      <c r="E413">
        <f>'TPS543C20 Loop Gain'!B3527</f>
        <v>1593000</v>
      </c>
    </row>
    <row r="414" spans="3:5" x14ac:dyDescent="0.25">
      <c r="C414">
        <f>'TPS543C20 Loop Gain'!AI3526</f>
        <v>-40.767371561639123</v>
      </c>
      <c r="D414">
        <f>'TPS543C20 Loop Gain'!AJ3526</f>
        <v>79.420271128995736</v>
      </c>
      <c r="E414">
        <f>'TPS543C20 Loop Gain'!B3526</f>
        <v>1592000</v>
      </c>
    </row>
    <row r="415" spans="3:5" x14ac:dyDescent="0.25">
      <c r="C415">
        <f>'TPS543C20 Loop Gain'!AI3525</f>
        <v>-40.803064975390186</v>
      </c>
      <c r="D415">
        <f>'TPS543C20 Loop Gain'!AJ3525</f>
        <v>79.537625475264917</v>
      </c>
      <c r="E415">
        <f>'TPS543C20 Loop Gain'!B3525</f>
        <v>1591000</v>
      </c>
    </row>
    <row r="416" spans="3:5" x14ac:dyDescent="0.25">
      <c r="C416">
        <f>'TPS543C20 Loop Gain'!AI3524</f>
        <v>-40.839047248333237</v>
      </c>
      <c r="D416">
        <f>'TPS543C20 Loop Gain'!AJ3524</f>
        <v>79.655006701370667</v>
      </c>
      <c r="E416">
        <f>'TPS543C20 Loop Gain'!B3524</f>
        <v>1590000</v>
      </c>
    </row>
    <row r="417" spans="3:5" x14ac:dyDescent="0.25">
      <c r="C417">
        <f>'TPS543C20 Loop Gain'!AI3523</f>
        <v>-40.875321690615706</v>
      </c>
      <c r="D417">
        <f>'TPS543C20 Loop Gain'!AJ3523</f>
        <v>79.772414973810001</v>
      </c>
      <c r="E417">
        <f>'TPS543C20 Loop Gain'!B3523</f>
        <v>1589000</v>
      </c>
    </row>
    <row r="418" spans="3:5" x14ac:dyDescent="0.25">
      <c r="C418">
        <f>'TPS543C20 Loop Gain'!AI3522</f>
        <v>-40.911891670369286</v>
      </c>
      <c r="D418">
        <f>'TPS543C20 Loop Gain'!AJ3522</f>
        <v>79.889850459006666</v>
      </c>
      <c r="E418">
        <f>'TPS543C20 Loop Gain'!B3522</f>
        <v>1588000</v>
      </c>
    </row>
    <row r="419" spans="3:5" x14ac:dyDescent="0.25">
      <c r="C419">
        <f>'TPS543C20 Loop Gain'!AI3521</f>
        <v>-40.94876061506605</v>
      </c>
      <c r="D419">
        <f>'TPS543C20 Loop Gain'!AJ3521</f>
        <v>80.00731332330777</v>
      </c>
      <c r="E419">
        <f>'TPS543C20 Loop Gain'!B3521</f>
        <v>1587000</v>
      </c>
    </row>
    <row r="420" spans="3:5" x14ac:dyDescent="0.25">
      <c r="C420">
        <f>'TPS543C20 Loop Gain'!AI3520</f>
        <v>-40.985932012913473</v>
      </c>
      <c r="D420">
        <f>'TPS543C20 Loop Gain'!AJ3520</f>
        <v>80.124803732980638</v>
      </c>
      <c r="E420">
        <f>'TPS543C20 Loop Gain'!B3520</f>
        <v>1586000</v>
      </c>
    </row>
    <row r="421" spans="3:5" x14ac:dyDescent="0.25">
      <c r="C421">
        <f>'TPS543C20 Loop Gain'!AI3519</f>
        <v>-41.023409414291635</v>
      </c>
      <c r="D421">
        <f>'TPS543C20 Loop Gain'!AJ3519</f>
        <v>80.242321854211781</v>
      </c>
      <c r="E421">
        <f>'TPS543C20 Loop Gain'!B3519</f>
        <v>1585000</v>
      </c>
    </row>
    <row r="422" spans="3:5" x14ac:dyDescent="0.25">
      <c r="C422">
        <f>'TPS543C20 Loop Gain'!AI3518</f>
        <v>-41.061196433232929</v>
      </c>
      <c r="D422">
        <f>'TPS543C20 Loop Gain'!AJ3518</f>
        <v>80.359867853104092</v>
      </c>
      <c r="E422">
        <f>'TPS543C20 Loop Gain'!B3518</f>
        <v>1584000</v>
      </c>
    </row>
    <row r="423" spans="3:5" x14ac:dyDescent="0.25">
      <c r="C423">
        <f>'TPS543C20 Loop Gain'!AI3517</f>
        <v>-41.099296748945626</v>
      </c>
      <c r="D423">
        <f>'TPS543C20 Loop Gain'!AJ3517</f>
        <v>80.477441895673664</v>
      </c>
      <c r="E423">
        <f>'TPS543C20 Loop Gain'!B3517</f>
        <v>1583000</v>
      </c>
    </row>
    <row r="424" spans="3:5" x14ac:dyDescent="0.25">
      <c r="C424">
        <f>'TPS543C20 Loop Gain'!AI3516</f>
        <v>-41.137714107384646</v>
      </c>
      <c r="D424">
        <f>'TPS543C20 Loop Gain'!AJ3516</f>
        <v>80.5950441478481</v>
      </c>
      <c r="E424">
        <f>'TPS543C20 Loop Gain'!B3516</f>
        <v>1582000</v>
      </c>
    </row>
    <row r="425" spans="3:5" x14ac:dyDescent="0.25">
      <c r="C425">
        <f>'TPS543C20 Loop Gain'!AI3515</f>
        <v>-41.176452322868528</v>
      </c>
      <c r="D425">
        <f>'TPS543C20 Loop Gain'!AJ3515</f>
        <v>80.712674775462844</v>
      </c>
      <c r="E425">
        <f>'TPS543C20 Loop Gain'!B3515</f>
        <v>1581000</v>
      </c>
    </row>
    <row r="426" spans="3:5" x14ac:dyDescent="0.25">
      <c r="C426">
        <f>'TPS543C20 Loop Gain'!AI3514</f>
        <v>-41.215515279746953</v>
      </c>
      <c r="D426">
        <f>'TPS543C20 Loop Gain'!AJ3514</f>
        <v>80.830333944260346</v>
      </c>
      <c r="E426">
        <f>'TPS543C20 Loop Gain'!B3514</f>
        <v>1580000</v>
      </c>
    </row>
    <row r="427" spans="3:5" x14ac:dyDescent="0.25">
      <c r="C427">
        <f>'TPS543C20 Loop Gain'!AI3513</f>
        <v>-41.2549069341189</v>
      </c>
      <c r="D427">
        <f>'TPS543C20 Loop Gain'!AJ3513</f>
        <v>80.948021819885867</v>
      </c>
      <c r="E427">
        <f>'TPS543C20 Loop Gain'!B3513</f>
        <v>1579000</v>
      </c>
    </row>
    <row r="428" spans="3:5" x14ac:dyDescent="0.25">
      <c r="C428">
        <f>'TPS543C20 Loop Gain'!AI3512</f>
        <v>-41.294631315603922</v>
      </c>
      <c r="D428">
        <f>'TPS543C20 Loop Gain'!AJ3512</f>
        <v>81.065738567886854</v>
      </c>
      <c r="E428">
        <f>'TPS543C20 Loop Gain'!B3512</f>
        <v>1578000</v>
      </c>
    </row>
    <row r="429" spans="3:5" x14ac:dyDescent="0.25">
      <c r="C429">
        <f>'TPS543C20 Loop Gain'!AI3511</f>
        <v>-41.334692529168954</v>
      </c>
      <c r="D429">
        <f>'TPS543C20 Loop Gain'!AJ3511</f>
        <v>81.183484353708366</v>
      </c>
      <c r="E429">
        <f>'TPS543C20 Loop Gain'!B3511</f>
        <v>1577000</v>
      </c>
    </row>
    <row r="430" spans="3:5" x14ac:dyDescent="0.25">
      <c r="C430">
        <f>'TPS543C20 Loop Gain'!AI3510</f>
        <v>-41.375094757011794</v>
      </c>
      <c r="D430">
        <f>'TPS543C20 Loop Gain'!AJ3510</f>
        <v>81.301259342691424</v>
      </c>
      <c r="E430">
        <f>'TPS543C20 Loop Gain'!B3510</f>
        <v>1576000</v>
      </c>
    </row>
    <row r="431" spans="3:5" x14ac:dyDescent="0.25">
      <c r="C431">
        <f>'TPS543C20 Loop Gain'!AI3509</f>
        <v>-41.415842260503709</v>
      </c>
      <c r="D431">
        <f>'TPS543C20 Loop Gain'!AJ3509</f>
        <v>81.419063700070723</v>
      </c>
      <c r="E431">
        <f>'TPS543C20 Loop Gain'!B3509</f>
        <v>1575000</v>
      </c>
    </row>
    <row r="432" spans="3:5" x14ac:dyDescent="0.25">
      <c r="C432">
        <f>'TPS543C20 Loop Gain'!AI3508</f>
        <v>-41.456939382194975</v>
      </c>
      <c r="D432">
        <f>'TPS543C20 Loop Gain'!AJ3508</f>
        <v>81.536897590972202</v>
      </c>
      <c r="E432">
        <f>'TPS543C20 Loop Gain'!B3508</f>
        <v>1574000</v>
      </c>
    </row>
    <row r="433" spans="3:5" x14ac:dyDescent="0.25">
      <c r="C433">
        <f>'TPS543C20 Loop Gain'!AI3507</f>
        <v>-41.498390547882408</v>
      </c>
      <c r="D433">
        <f>'TPS543C20 Loop Gain'!AJ3507</f>
        <v>81.65476118040911</v>
      </c>
      <c r="E433">
        <f>'TPS543C20 Loop Gain'!B3507</f>
        <v>1573000</v>
      </c>
    </row>
    <row r="434" spans="3:5" x14ac:dyDescent="0.25">
      <c r="C434">
        <f>'TPS543C20 Loop Gain'!AI3506</f>
        <v>-41.540200268745167</v>
      </c>
      <c r="D434">
        <f>'TPS543C20 Loop Gain'!AJ3506</f>
        <v>81.772654633280894</v>
      </c>
      <c r="E434">
        <f>'TPS543C20 Loop Gain'!B3506</f>
        <v>1572000</v>
      </c>
    </row>
    <row r="435" spans="3:5" x14ac:dyDescent="0.25">
      <c r="C435">
        <f>'TPS543C20 Loop Gain'!AI3505</f>
        <v>-41.582373143547649</v>
      </c>
      <c r="D435">
        <f>'TPS543C20 Loop Gain'!AJ3505</f>
        <v>81.890578114369731</v>
      </c>
      <c r="E435">
        <f>'TPS543C20 Loop Gain'!B3505</f>
        <v>1571000</v>
      </c>
    </row>
    <row r="436" spans="3:5" x14ac:dyDescent="0.25">
      <c r="C436">
        <f>'TPS543C20 Loop Gain'!AI3504</f>
        <v>-41.624913860916344</v>
      </c>
      <c r="D436">
        <f>'TPS543C20 Loop Gain'!AJ3504</f>
        <v>82.008531788338431</v>
      </c>
      <c r="E436">
        <f>'TPS543C20 Loop Gain'!B3504</f>
        <v>1570000</v>
      </c>
    </row>
    <row r="437" spans="3:5" x14ac:dyDescent="0.25">
      <c r="C437">
        <f>'TPS543C20 Loop Gain'!AI3503</f>
        <v>-41.667827201688716</v>
      </c>
      <c r="D437">
        <f>'TPS543C20 Loop Gain'!AJ3503</f>
        <v>82.126515819727189</v>
      </c>
      <c r="E437">
        <f>'TPS543C20 Loop Gain'!B3503</f>
        <v>1569000</v>
      </c>
    </row>
    <row r="438" spans="3:5" x14ac:dyDescent="0.25">
      <c r="C438">
        <f>'TPS543C20 Loop Gain'!AI3502</f>
        <v>-41.7111180413415</v>
      </c>
      <c r="D438">
        <f>'TPS543C20 Loop Gain'!AJ3502</f>
        <v>82.244530372951132</v>
      </c>
      <c r="E438">
        <f>'TPS543C20 Loop Gain'!B3502</f>
        <v>1568000</v>
      </c>
    </row>
    <row r="439" spans="3:5" x14ac:dyDescent="0.25">
      <c r="C439">
        <f>'TPS543C20 Loop Gain'!AI3501</f>
        <v>-41.754791352498458</v>
      </c>
      <c r="D439">
        <f>'TPS543C20 Loop Gain'!AJ3501</f>
        <v>82.362575612298457</v>
      </c>
      <c r="E439">
        <f>'TPS543C20 Loop Gain'!B3501</f>
        <v>1567000</v>
      </c>
    </row>
    <row r="440" spans="3:5" x14ac:dyDescent="0.25">
      <c r="C440">
        <f>'TPS543C20 Loop Gain'!AI3500</f>
        <v>-41.79885220752206</v>
      </c>
      <c r="D440">
        <f>'TPS543C20 Loop Gain'!AJ3500</f>
        <v>82.480651701926163</v>
      </c>
      <c r="E440">
        <f>'TPS543C20 Loop Gain'!B3500</f>
        <v>1566000</v>
      </c>
    </row>
    <row r="441" spans="3:5" x14ac:dyDescent="0.25">
      <c r="C441">
        <f>'TPS543C20 Loop Gain'!AI3499</f>
        <v>-41.843305781192541</v>
      </c>
      <c r="D441">
        <f>'TPS543C20 Loop Gain'!AJ3499</f>
        <v>82.598758805858466</v>
      </c>
      <c r="E441">
        <f>'TPS543C20 Loop Gain'!B3499</f>
        <v>1565000</v>
      </c>
    </row>
    <row r="442" spans="3:5" x14ac:dyDescent="0.25">
      <c r="C442">
        <f>'TPS543C20 Loop Gain'!AI3498</f>
        <v>-41.888157353477666</v>
      </c>
      <c r="D442">
        <f>'TPS543C20 Loop Gain'!AJ3498</f>
        <v>82.716897087984734</v>
      </c>
      <c r="E442">
        <f>'TPS543C20 Loop Gain'!B3498</f>
        <v>1564000</v>
      </c>
    </row>
    <row r="443" spans="3:5" x14ac:dyDescent="0.25">
      <c r="C443">
        <f>'TPS543C20 Loop Gain'!AI3497</f>
        <v>-41.93341231239615</v>
      </c>
      <c r="D443">
        <f>'TPS543C20 Loop Gain'!AJ3497</f>
        <v>82.835066712054825</v>
      </c>
      <c r="E443">
        <f>'TPS543C20 Loop Gain'!B3497</f>
        <v>1563000</v>
      </c>
    </row>
    <row r="444" spans="3:5" x14ac:dyDescent="0.25">
      <c r="C444">
        <f>'TPS543C20 Loop Gain'!AI3496</f>
        <v>-41.979076156980184</v>
      </c>
      <c r="D444">
        <f>'TPS543C20 Loop Gain'!AJ3496</f>
        <v>82.953267841677444</v>
      </c>
      <c r="E444">
        <f>'TPS543C20 Loop Gain'!B3496</f>
        <v>1562000</v>
      </c>
    </row>
    <row r="445" spans="3:5" x14ac:dyDescent="0.25">
      <c r="C445">
        <f>'TPS543C20 Loop Gain'!AI3495</f>
        <v>-42.025154500339681</v>
      </c>
      <c r="D445">
        <f>'TPS543C20 Loop Gain'!AJ3495</f>
        <v>83.071500640318021</v>
      </c>
      <c r="E445">
        <f>'TPS543C20 Loop Gain'!B3495</f>
        <v>1561000</v>
      </c>
    </row>
    <row r="446" spans="3:5" x14ac:dyDescent="0.25">
      <c r="C446">
        <f>'TPS543C20 Loop Gain'!AI3494</f>
        <v>-42.071653072833726</v>
      </c>
      <c r="D446">
        <f>'TPS543C20 Loop Gain'!AJ3494</f>
        <v>83.189765271294931</v>
      </c>
      <c r="E446">
        <f>'TPS543C20 Loop Gain'!B3494</f>
        <v>1560000</v>
      </c>
    </row>
    <row r="447" spans="3:5" x14ac:dyDescent="0.25">
      <c r="C447">
        <f>'TPS543C20 Loop Gain'!AI3493</f>
        <v>-42.118577725352289</v>
      </c>
      <c r="D447">
        <f>'TPS543C20 Loop Gain'!AJ3493</f>
        <v>83.308061897777151</v>
      </c>
      <c r="E447">
        <f>'TPS543C20 Loop Gain'!B3493</f>
        <v>1559000</v>
      </c>
    </row>
    <row r="448" spans="3:5" x14ac:dyDescent="0.25">
      <c r="C448">
        <f>'TPS543C20 Loop Gain'!AI3492</f>
        <v>-42.165934432714863</v>
      </c>
      <c r="D448">
        <f>'TPS543C20 Loop Gain'!AJ3492</f>
        <v>83.42639068278099</v>
      </c>
      <c r="E448">
        <f>'TPS543C20 Loop Gain'!B3492</f>
        <v>1558000</v>
      </c>
    </row>
    <row r="449" spans="3:5" x14ac:dyDescent="0.25">
      <c r="C449">
        <f>'TPS543C20 Loop Gain'!AI3491</f>
        <v>-42.213729297188351</v>
      </c>
      <c r="D449">
        <f>'TPS543C20 Loop Gain'!AJ3491</f>
        <v>83.544751789168274</v>
      </c>
      <c r="E449">
        <f>'TPS543C20 Loop Gain'!B3491</f>
        <v>1557000</v>
      </c>
    </row>
    <row r="450" spans="3:5" x14ac:dyDescent="0.25">
      <c r="C450">
        <f>'TPS543C20 Loop Gain'!AI3490</f>
        <v>-42.261968552131961</v>
      </c>
      <c r="D450">
        <f>'TPS543C20 Loop Gain'!AJ3490</f>
        <v>83.663145379642856</v>
      </c>
      <c r="E450">
        <f>'TPS543C20 Loop Gain'!B3490</f>
        <v>1556000</v>
      </c>
    </row>
    <row r="451" spans="3:5" x14ac:dyDescent="0.25">
      <c r="C451">
        <f>'TPS543C20 Loop Gain'!AI3489</f>
        <v>-42.310658565773529</v>
      </c>
      <c r="D451">
        <f>'TPS543C20 Loop Gain'!AJ3489</f>
        <v>83.78157161674757</v>
      </c>
      <c r="E451">
        <f>'TPS543C20 Loop Gain'!B3489</f>
        <v>1555000</v>
      </c>
    </row>
    <row r="452" spans="3:5" x14ac:dyDescent="0.25">
      <c r="C452">
        <f>'TPS543C20 Loop Gain'!AI3488</f>
        <v>-42.359805845121599</v>
      </c>
      <c r="D452">
        <f>'TPS543C20 Loop Gain'!AJ3488</f>
        <v>83.900030662862079</v>
      </c>
      <c r="E452">
        <f>'TPS543C20 Loop Gain'!B3488</f>
        <v>1554000</v>
      </c>
    </row>
    <row r="453" spans="3:5" x14ac:dyDescent="0.25">
      <c r="C453">
        <f>'TPS543C20 Loop Gain'!AI3487</f>
        <v>-42.409417040022241</v>
      </c>
      <c r="D453">
        <f>'TPS543C20 Loop Gain'!AJ3487</f>
        <v>84.018522680199368</v>
      </c>
      <c r="E453">
        <f>'TPS543C20 Loop Gain'!B3487</f>
        <v>1553000</v>
      </c>
    </row>
    <row r="454" spans="3:5" x14ac:dyDescent="0.25">
      <c r="C454">
        <f>'TPS543C20 Loop Gain'!AI3486</f>
        <v>-42.459498947364011</v>
      </c>
      <c r="D454">
        <f>'TPS543C20 Loop Gain'!AJ3486</f>
        <v>84.137047830803311</v>
      </c>
      <c r="E454">
        <f>'TPS543C20 Loop Gain'!B3486</f>
        <v>1552000</v>
      </c>
    </row>
    <row r="455" spans="3:5" x14ac:dyDescent="0.25">
      <c r="C455">
        <f>'TPS543C20 Loop Gain'!AI3485</f>
        <v>-42.510058515439795</v>
      </c>
      <c r="D455">
        <f>'TPS543C20 Loop Gain'!AJ3485</f>
        <v>84.255606276545265</v>
      </c>
      <c r="E455">
        <f>'TPS543C20 Loop Gain'!B3485</f>
        <v>1551000</v>
      </c>
    </row>
    <row r="456" spans="3:5" x14ac:dyDescent="0.25">
      <c r="C456">
        <f>'TPS543C20 Loop Gain'!AI3484</f>
        <v>-42.561102848471002</v>
      </c>
      <c r="D456">
        <f>'TPS543C20 Loop Gain'!AJ3484</f>
        <v>84.374198179121976</v>
      </c>
      <c r="E456">
        <f>'TPS543C20 Loop Gain'!B3484</f>
        <v>1550000</v>
      </c>
    </row>
    <row r="457" spans="3:5" x14ac:dyDescent="0.25">
      <c r="C457">
        <f>'TPS543C20 Loop Gain'!AI3483</f>
        <v>-42.612639211303289</v>
      </c>
      <c r="D457">
        <f>'TPS543C20 Loop Gain'!AJ3483</f>
        <v>84.492823700052242</v>
      </c>
      <c r="E457">
        <f>'TPS543C20 Loop Gain'!B3483</f>
        <v>1549000</v>
      </c>
    </row>
    <row r="458" spans="3:5" x14ac:dyDescent="0.25">
      <c r="C458">
        <f>'TPS543C20 Loop Gain'!AI3482</f>
        <v>-42.66467503427846</v>
      </c>
      <c r="D458">
        <f>'TPS543C20 Loop Gain'!AJ3482</f>
        <v>84.611483000673687</v>
      </c>
      <c r="E458">
        <f>'TPS543C20 Loop Gain'!B3482</f>
        <v>1548000</v>
      </c>
    </row>
    <row r="459" spans="3:5" x14ac:dyDescent="0.25">
      <c r="C459">
        <f>'TPS543C20 Loop Gain'!AI3481</f>
        <v>-42.71721791829507</v>
      </c>
      <c r="D459">
        <f>'TPS543C20 Loop Gain'!AJ3481</f>
        <v>84.73017624213999</v>
      </c>
      <c r="E459">
        <f>'TPS543C20 Loop Gain'!B3481</f>
        <v>1547000</v>
      </c>
    </row>
    <row r="460" spans="3:5" x14ac:dyDescent="0.25">
      <c r="C460">
        <f>'TPS543C20 Loop Gain'!AI3480</f>
        <v>-42.770275640063176</v>
      </c>
      <c r="D460">
        <f>'TPS543C20 Loop Gain'!AJ3480</f>
        <v>84.848903585419023</v>
      </c>
      <c r="E460">
        <f>'TPS543C20 Loop Gain'!B3480</f>
        <v>1546000</v>
      </c>
    </row>
    <row r="461" spans="3:5" x14ac:dyDescent="0.25">
      <c r="C461">
        <f>'TPS543C20 Loop Gain'!AI3479</f>
        <v>-42.823856157561629</v>
      </c>
      <c r="D461">
        <f>'TPS543C20 Loop Gain'!AJ3479</f>
        <v>84.967665191287509</v>
      </c>
      <c r="E461">
        <f>'TPS543C20 Loop Gain'!B3479</f>
        <v>1545000</v>
      </c>
    </row>
    <row r="462" spans="3:5" x14ac:dyDescent="0.25">
      <c r="C462">
        <f>'TPS543C20 Loop Gain'!AI3478</f>
        <v>-42.877967615711057</v>
      </c>
      <c r="D462">
        <f>'TPS543C20 Loop Gain'!AJ3478</f>
        <v>85.086461220330705</v>
      </c>
      <c r="E462">
        <f>'TPS543C20 Loop Gain'!B3478</f>
        <v>1544000</v>
      </c>
    </row>
    <row r="463" spans="3:5" x14ac:dyDescent="0.25">
      <c r="C463">
        <f>'TPS543C20 Loop Gain'!AI3477</f>
        <v>-42.932618352270431</v>
      </c>
      <c r="D463">
        <f>'TPS543C20 Loop Gain'!AJ3477</f>
        <v>85.20529183293732</v>
      </c>
      <c r="E463">
        <f>'TPS543C20 Loop Gain'!B3477</f>
        <v>1543000</v>
      </c>
    </row>
    <row r="464" spans="3:5" x14ac:dyDescent="0.25">
      <c r="C464">
        <f>'TPS543C20 Loop Gain'!AI3476</f>
        <v>-42.987816903966696</v>
      </c>
      <c r="D464">
        <f>'TPS543C20 Loop Gain'!AJ3476</f>
        <v>85.324157189297793</v>
      </c>
      <c r="E464">
        <f>'TPS543C20 Loop Gain'!B3476</f>
        <v>1542000</v>
      </c>
    </row>
    <row r="465" spans="3:5" x14ac:dyDescent="0.25">
      <c r="C465">
        <f>'TPS543C20 Loop Gain'!AI3475</f>
        <v>-43.043572012871238</v>
      </c>
      <c r="D465">
        <f>'TPS543C20 Loop Gain'!AJ3475</f>
        <v>85.443057449400712</v>
      </c>
      <c r="E465">
        <f>'TPS543C20 Loop Gain'!B3475</f>
        <v>1541000</v>
      </c>
    </row>
    <row r="466" spans="3:5" x14ac:dyDescent="0.25">
      <c r="C466">
        <f>'TPS543C20 Loop Gain'!AI3474</f>
        <v>-43.099892633033924</v>
      </c>
      <c r="D466">
        <f>'TPS543C20 Loop Gain'!AJ3474</f>
        <v>85.561992773030028</v>
      </c>
      <c r="E466">
        <f>'TPS543C20 Loop Gain'!B3474</f>
        <v>1540000</v>
      </c>
    </row>
    <row r="467" spans="3:5" x14ac:dyDescent="0.25">
      <c r="C467">
        <f>'TPS543C20 Loop Gain'!AI3473</f>
        <v>-43.156787937386909</v>
      </c>
      <c r="D467">
        <f>'TPS543C20 Loop Gain'!AJ3473</f>
        <v>85.680963319761545</v>
      </c>
      <c r="E467">
        <f>'TPS543C20 Loop Gain'!B3473</f>
        <v>1539000</v>
      </c>
    </row>
    <row r="468" spans="3:5" x14ac:dyDescent="0.25">
      <c r="C468">
        <f>'TPS543C20 Loop Gain'!AI3472</f>
        <v>-43.21426732493255</v>
      </c>
      <c r="D468">
        <f>'TPS543C20 Loop Gain'!AJ3472</f>
        <v>85.799969248960736</v>
      </c>
      <c r="E468">
        <f>'TPS543C20 Loop Gain'!B3472</f>
        <v>1538000</v>
      </c>
    </row>
    <row r="469" spans="3:5" x14ac:dyDescent="0.25">
      <c r="C469">
        <f>'TPS543C20 Loop Gain'!AI3471</f>
        <v>-43.272340428228304</v>
      </c>
      <c r="D469">
        <f>'TPS543C20 Loop Gain'!AJ3471</f>
        <v>85.919010719778242</v>
      </c>
      <c r="E469">
        <f>'TPS543C20 Loop Gain'!B3471</f>
        <v>1537000</v>
      </c>
    </row>
    <row r="470" spans="3:5" x14ac:dyDescent="0.25">
      <c r="C470">
        <f>'TPS543C20 Loop Gain'!AI3470</f>
        <v>-43.331017121184928</v>
      </c>
      <c r="D470">
        <f>'TPS543C20 Loop Gain'!AJ3470</f>
        <v>86.038087891149118</v>
      </c>
      <c r="E470">
        <f>'TPS543C20 Loop Gain'!B3470</f>
        <v>1536000</v>
      </c>
    </row>
    <row r="471" spans="3:5" x14ac:dyDescent="0.25">
      <c r="C471">
        <f>'TPS543C20 Loop Gain'!AI3469</f>
        <v>-43.390307527192753</v>
      </c>
      <c r="D471">
        <f>'TPS543C20 Loop Gain'!AJ3469</f>
        <v>86.157200921786725</v>
      </c>
      <c r="E471">
        <f>'TPS543C20 Loop Gain'!B3469</f>
        <v>1535000</v>
      </c>
    </row>
    <row r="472" spans="3:5" x14ac:dyDescent="0.25">
      <c r="C472">
        <f>'TPS543C20 Loop Gain'!AI3468</f>
        <v>-43.450222027592524</v>
      </c>
      <c r="D472">
        <f>'TPS543C20 Loop Gain'!AJ3468</f>
        <v>86.276349970182153</v>
      </c>
      <c r="E472">
        <f>'TPS543C20 Loop Gain'!B3468</f>
        <v>1534000</v>
      </c>
    </row>
    <row r="473" spans="3:5" x14ac:dyDescent="0.25">
      <c r="C473">
        <f>'TPS543C20 Loop Gain'!AI3467</f>
        <v>-43.51077127050948</v>
      </c>
      <c r="D473">
        <f>'TPS543C20 Loop Gain'!AJ3467</f>
        <v>86.395535194600001</v>
      </c>
      <c r="E473">
        <f>'TPS543C20 Loop Gain'!B3467</f>
        <v>1533000</v>
      </c>
    </row>
    <row r="474" spans="3:5" x14ac:dyDescent="0.25">
      <c r="C474">
        <f>'TPS543C20 Loop Gain'!AI3466</f>
        <v>-43.571966180070028</v>
      </c>
      <c r="D474">
        <f>'TPS543C20 Loop Gain'!AJ3466</f>
        <v>86.514756753074735</v>
      </c>
      <c r="E474">
        <f>'TPS543C20 Loop Gain'!B3466</f>
        <v>1532000</v>
      </c>
    </row>
    <row r="475" spans="3:5" x14ac:dyDescent="0.25">
      <c r="C475">
        <f>'TPS543C20 Loop Gain'!AI3465</f>
        <v>-43.633817966018015</v>
      </c>
      <c r="D475">
        <f>'TPS543C20 Loop Gain'!AJ3465</f>
        <v>86.634014803408874</v>
      </c>
      <c r="E475">
        <f>'TPS543C20 Loop Gain'!B3465</f>
        <v>1531000</v>
      </c>
    </row>
    <row r="476" spans="3:5" x14ac:dyDescent="0.25">
      <c r="C476">
        <f>'TPS543C20 Loop Gain'!AI3464</f>
        <v>-43.696338133755347</v>
      </c>
      <c r="D476">
        <f>'TPS543C20 Loop Gain'!AJ3464</f>
        <v>86.753309503168296</v>
      </c>
      <c r="E476">
        <f>'TPS543C20 Loop Gain'!B3464</f>
        <v>1530000</v>
      </c>
    </row>
    <row r="477" spans="3:5" x14ac:dyDescent="0.25">
      <c r="C477">
        <f>'TPS543C20 Loop Gain'!AI3463</f>
        <v>-43.759538494827439</v>
      </c>
      <c r="D477">
        <f>'TPS543C20 Loop Gain'!AJ3463</f>
        <v>86.872641009680734</v>
      </c>
      <c r="E477">
        <f>'TPS543C20 Loop Gain'!B3463</f>
        <v>1529000</v>
      </c>
    </row>
    <row r="478" spans="3:5" x14ac:dyDescent="0.25">
      <c r="C478">
        <f>'TPS543C20 Loop Gain'!AI3462</f>
        <v>-43.823431177877232</v>
      </c>
      <c r="D478">
        <f>'TPS543C20 Loop Gain'!AJ3462</f>
        <v>86.992009480030745</v>
      </c>
      <c r="E478">
        <f>'TPS543C20 Loop Gain'!B3462</f>
        <v>1528000</v>
      </c>
    </row>
    <row r="479" spans="3:5" x14ac:dyDescent="0.25">
      <c r="C479">
        <f>'TPS543C20 Loop Gain'!AI3461</f>
        <v>-43.888028640095371</v>
      </c>
      <c r="D479">
        <f>'TPS543C20 Loop Gain'!AJ3461</f>
        <v>87.111415071058019</v>
      </c>
      <c r="E479">
        <f>'TPS543C20 Loop Gain'!B3461</f>
        <v>1527000</v>
      </c>
    </row>
    <row r="480" spans="3:5" x14ac:dyDescent="0.25">
      <c r="C480">
        <f>'TPS543C20 Loop Gain'!AI3460</f>
        <v>-43.953343679190127</v>
      </c>
      <c r="D480">
        <f>'TPS543C20 Loop Gain'!AJ3460</f>
        <v>87.230857939353541</v>
      </c>
      <c r="E480">
        <f>'TPS543C20 Loop Gain'!B3460</f>
        <v>1526000</v>
      </c>
    </row>
    <row r="481" spans="3:5" x14ac:dyDescent="0.25">
      <c r="C481">
        <f>'TPS543C20 Loop Gain'!AI3459</f>
        <v>-44.019389445909127</v>
      </c>
      <c r="D481">
        <f>'TPS543C20 Loop Gain'!AJ3459</f>
        <v>87.350338241255727</v>
      </c>
      <c r="E481">
        <f>'TPS543C20 Loop Gain'!B3459</f>
        <v>1525000</v>
      </c>
    </row>
    <row r="482" spans="3:5" x14ac:dyDescent="0.25">
      <c r="C482">
        <f>'TPS543C20 Loop Gain'!AI3458</f>
        <v>-44.08617945714159</v>
      </c>
      <c r="D482">
        <f>'TPS543C20 Loop Gain'!AJ3458</f>
        <v>87.469856132848236</v>
      </c>
      <c r="E482">
        <f>'TPS543C20 Loop Gain'!B3458</f>
        <v>1524000</v>
      </c>
    </row>
    <row r="483" spans="3:5" x14ac:dyDescent="0.25">
      <c r="C483">
        <f>'TPS543C20 Loop Gain'!AI3457</f>
        <v>-44.153727609634515</v>
      </c>
      <c r="D483">
        <f>'TPS543C20 Loop Gain'!AJ3457</f>
        <v>87.589411769956371</v>
      </c>
      <c r="E483">
        <f>'TPS543C20 Loop Gain'!B3457</f>
        <v>1523000</v>
      </c>
    </row>
    <row r="484" spans="3:5" x14ac:dyDescent="0.25">
      <c r="C484">
        <f>'TPS543C20 Loop Gain'!AI3456</f>
        <v>-44.222048194357157</v>
      </c>
      <c r="D484">
        <f>'TPS543C20 Loop Gain'!AJ3456</f>
        <v>87.709005308143304</v>
      </c>
      <c r="E484">
        <f>'TPS543C20 Loop Gain'!B3456</f>
        <v>1522000</v>
      </c>
    </row>
    <row r="485" spans="3:5" x14ac:dyDescent="0.25">
      <c r="C485">
        <f>'TPS543C20 Loop Gain'!AI3455</f>
        <v>-44.291155911551513</v>
      </c>
      <c r="D485">
        <f>'TPS543C20 Loop Gain'!AJ3455</f>
        <v>87.828636902707004</v>
      </c>
      <c r="E485">
        <f>'TPS543C20 Loop Gain'!B3455</f>
        <v>1521000</v>
      </c>
    </row>
    <row r="486" spans="3:5" x14ac:dyDescent="0.25">
      <c r="C486">
        <f>'TPS543C20 Loop Gain'!AI3454</f>
        <v>-44.361065886508541</v>
      </c>
      <c r="D486">
        <f>'TPS543C20 Loop Gain'!AJ3454</f>
        <v>87.948306708677265</v>
      </c>
      <c r="E486">
        <f>'TPS543C20 Loop Gain'!B3454</f>
        <v>1520000</v>
      </c>
    </row>
    <row r="487" spans="3:5" x14ac:dyDescent="0.25">
      <c r="C487">
        <f>'TPS543C20 Loop Gain'!AI3453</f>
        <v>-44.431793686111277</v>
      </c>
      <c r="D487">
        <f>'TPS543C20 Loop Gain'!AJ3453</f>
        <v>88.068014880812299</v>
      </c>
      <c r="E487">
        <f>'TPS543C20 Loop Gain'!B3453</f>
        <v>1519000</v>
      </c>
    </row>
    <row r="488" spans="3:5" x14ac:dyDescent="0.25">
      <c r="C488">
        <f>'TPS543C20 Loop Gain'!AI3452</f>
        <v>-44.503355336191611</v>
      </c>
      <c r="D488">
        <f>'TPS543C20 Loop Gain'!AJ3452</f>
        <v>88.187761573594685</v>
      </c>
      <c r="E488">
        <f>'TPS543C20 Loop Gain'!B3452</f>
        <v>1518000</v>
      </c>
    </row>
    <row r="489" spans="3:5" x14ac:dyDescent="0.25">
      <c r="C489">
        <f>'TPS543C20 Loop Gain'!AI3451</f>
        <v>-44.575767339748076</v>
      </c>
      <c r="D489">
        <f>'TPS543C20 Loop Gain'!AJ3451</f>
        <v>88.307546941228651</v>
      </c>
      <c r="E489">
        <f>'TPS543C20 Loop Gain'!B3451</f>
        <v>1517000</v>
      </c>
    </row>
    <row r="490" spans="3:5" x14ac:dyDescent="0.25">
      <c r="C490">
        <f>'TPS543C20 Loop Gain'!AI3450</f>
        <v>-44.649046696078074</v>
      </c>
      <c r="D490">
        <f>'TPS543C20 Loop Gain'!AJ3450</f>
        <v>88.427371137637365</v>
      </c>
      <c r="E490">
        <f>'TPS543C20 Loop Gain'!B3450</f>
        <v>1516000</v>
      </c>
    </row>
    <row r="491" spans="3:5" x14ac:dyDescent="0.25">
      <c r="C491">
        <f>'TPS543C20 Loop Gain'!AI3449</f>
        <v>-44.723210920876973</v>
      </c>
      <c r="D491">
        <f>'TPS543C20 Loop Gain'!AJ3449</f>
        <v>88.54723431645742</v>
      </c>
      <c r="E491">
        <f>'TPS543C20 Loop Gain'!B3449</f>
        <v>1515000</v>
      </c>
    </row>
    <row r="492" spans="3:5" x14ac:dyDescent="0.25">
      <c r="C492">
        <f>'TPS543C20 Loop Gain'!AI3448</f>
        <v>-44.79827806736715</v>
      </c>
      <c r="D492">
        <f>'TPS543C20 Loop Gain'!AJ3448</f>
        <v>88.667136631037863</v>
      </c>
      <c r="E492">
        <f>'TPS543C20 Loop Gain'!B3448</f>
        <v>1514000</v>
      </c>
    </row>
    <row r="493" spans="3:5" x14ac:dyDescent="0.25">
      <c r="C493">
        <f>'TPS543C20 Loop Gain'!AI3447</f>
        <v>-44.874266748517968</v>
      </c>
      <c r="D493">
        <f>'TPS543C20 Loop Gain'!AJ3447</f>
        <v>88.787078234434944</v>
      </c>
      <c r="E493">
        <f>'TPS543C20 Loop Gain'!B3447</f>
        <v>1513000</v>
      </c>
    </row>
    <row r="494" spans="3:5" x14ac:dyDescent="0.25">
      <c r="C494">
        <f>'TPS543C20 Loop Gain'!AI3446</f>
        <v>-44.95119616042718</v>
      </c>
      <c r="D494">
        <f>'TPS543C20 Loop Gain'!AJ3446</f>
        <v>88.907059279409552</v>
      </c>
      <c r="E494">
        <f>'TPS543C20 Loop Gain'!B3446</f>
        <v>1512000</v>
      </c>
    </row>
    <row r="495" spans="3:5" x14ac:dyDescent="0.25">
      <c r="C495">
        <f>'TPS543C20 Loop Gain'!AI3445</f>
        <v>-45.029086106935416</v>
      </c>
      <c r="D495">
        <f>'TPS543C20 Loop Gain'!AJ3445</f>
        <v>89.027079918424164</v>
      </c>
      <c r="E495">
        <f>'TPS543C20 Loop Gain'!B3445</f>
        <v>1511000</v>
      </c>
    </row>
    <row r="496" spans="3:5" x14ac:dyDescent="0.25">
      <c r="C496">
        <f>'TPS543C20 Loop Gain'!AI3444</f>
        <v>-45.107957025554271</v>
      </c>
      <c r="D496">
        <f>'TPS543C20 Loop Gain'!AJ3444</f>
        <v>89.14714030363767</v>
      </c>
      <c r="E496">
        <f>'TPS543C20 Loop Gain'!B3444</f>
        <v>1510000</v>
      </c>
    </row>
    <row r="497" spans="3:5" x14ac:dyDescent="0.25">
      <c r="C497">
        <f>'TPS543C20 Loop Gain'!AI3443</f>
        <v>-45.187830014791651</v>
      </c>
      <c r="D497">
        <f>'TPS543C20 Loop Gain'!AJ3443</f>
        <v>89.267240586904052</v>
      </c>
      <c r="E497">
        <f>'TPS543C20 Loop Gain'!B3443</f>
        <v>1509000</v>
      </c>
    </row>
    <row r="498" spans="3:5" x14ac:dyDescent="0.25">
      <c r="C498">
        <f>'TPS543C20 Loop Gain'!AI3442</f>
        <v>-45.26872686296695</v>
      </c>
      <c r="D498">
        <f>'TPS543C20 Loop Gain'!AJ3442</f>
        <v>89.387380919767295</v>
      </c>
      <c r="E498">
        <f>'TPS543C20 Loop Gain'!B3442</f>
        <v>1508000</v>
      </c>
    </row>
    <row r="499" spans="3:5" x14ac:dyDescent="0.25">
      <c r="C499">
        <f>'TPS543C20 Loop Gain'!AI3441</f>
        <v>-45.35067007861435</v>
      </c>
      <c r="D499">
        <f>'TPS543C20 Loop Gain'!AJ3441</f>
        <v>89.507561453458521</v>
      </c>
      <c r="E499">
        <f>'TPS543C20 Loop Gain'!B3441</f>
        <v>1507000</v>
      </c>
    </row>
    <row r="500" spans="3:5" x14ac:dyDescent="0.25">
      <c r="C500">
        <f>'TPS543C20 Loop Gain'!AI3440</f>
        <v>-45.433682922578726</v>
      </c>
      <c r="D500">
        <f>'TPS543C20 Loop Gain'!AJ3440</f>
        <v>89.627782338892899</v>
      </c>
      <c r="E500">
        <f>'TPS543C20 Loop Gain'!B3440</f>
        <v>1506000</v>
      </c>
    </row>
    <row r="501" spans="3:5" x14ac:dyDescent="0.25">
      <c r="C501">
        <f>'TPS543C20 Loop Gain'!AI3439</f>
        <v>-45.51778944192165</v>
      </c>
      <c r="D501">
        <f>'TPS543C20 Loop Gain'!AJ3439</f>
        <v>89.748043726664605</v>
      </c>
      <c r="E501">
        <f>'TPS543C20 Loop Gain'!B3439</f>
        <v>1505000</v>
      </c>
    </row>
    <row r="502" spans="3:5" x14ac:dyDescent="0.25">
      <c r="C502">
        <f>'TPS543C20 Loop Gain'!AI3438</f>
        <v>-45.60301450575848</v>
      </c>
      <c r="D502">
        <f>'TPS543C20 Loop Gain'!AJ3438</f>
        <v>89.868345767045042</v>
      </c>
      <c r="E502">
        <f>'TPS543C20 Loop Gain'!B3438</f>
        <v>1504000</v>
      </c>
    </row>
    <row r="503" spans="3:5" x14ac:dyDescent="0.25">
      <c r="C503">
        <f>'TPS543C20 Loop Gain'!AI3437</f>
        <v>-45.689383843162112</v>
      </c>
      <c r="D503">
        <f>'TPS543C20 Loop Gain'!AJ3437</f>
        <v>89.988688609978155</v>
      </c>
      <c r="E503">
        <f>'TPS543C20 Loop Gain'!B3437</f>
        <v>1503000</v>
      </c>
    </row>
    <row r="504" spans="3:5" x14ac:dyDescent="0.25">
      <c r="C504">
        <f>'TPS543C20 Loop Gain'!AI3436</f>
        <v>-45.77692408327583</v>
      </c>
      <c r="D504">
        <f>'TPS543C20 Loop Gain'!AJ3436</f>
        <v>90.109072405076731</v>
      </c>
      <c r="E504">
        <f>'TPS543C20 Loop Gain'!B3436</f>
        <v>1502000</v>
      </c>
    </row>
    <row r="505" spans="3:5" x14ac:dyDescent="0.25">
      <c r="C505">
        <f>'TPS543C20 Loop Gain'!AI3435</f>
        <v>-45.865662797795245</v>
      </c>
      <c r="D505">
        <f>'TPS543C20 Loop Gain'!AJ3435</f>
        <v>90.229497301620114</v>
      </c>
      <c r="E505">
        <f>'TPS543C20 Loop Gain'!B3435</f>
        <v>1501000</v>
      </c>
    </row>
    <row r="506" spans="3:5" x14ac:dyDescent="0.25">
      <c r="C506">
        <f>'TPS543C20 Loop Gain'!AI3434</f>
        <v>-45.955628545984297</v>
      </c>
      <c r="D506">
        <f>'TPS543C20 Loop Gain'!AJ3434</f>
        <v>90.349963448548806</v>
      </c>
      <c r="E506">
        <f>'TPS543C20 Loop Gain'!B3434</f>
        <v>1500000</v>
      </c>
    </row>
    <row r="507" spans="3:5" x14ac:dyDescent="0.25">
      <c r="C507">
        <f>'TPS543C20 Loop Gain'!AI3433</f>
        <v>-46.046850922413505</v>
      </c>
      <c r="D507">
        <f>'TPS543C20 Loop Gain'!AJ3433</f>
        <v>90.470470994462019</v>
      </c>
      <c r="E507">
        <f>'TPS543C20 Loop Gain'!B3433</f>
        <v>1499000</v>
      </c>
    </row>
    <row r="508" spans="3:5" x14ac:dyDescent="0.25">
      <c r="C508">
        <f>'TPS543C20 Loop Gain'!AI3432</f>
        <v>-46.139360607617263</v>
      </c>
      <c r="D508">
        <f>'TPS543C20 Loop Gain'!AJ3432</f>
        <v>90.591020087613614</v>
      </c>
      <c r="E508">
        <f>'TPS543C20 Loop Gain'!B3432</f>
        <v>1498000</v>
      </c>
    </row>
    <row r="509" spans="3:5" x14ac:dyDescent="0.25">
      <c r="C509">
        <f>'TPS543C20 Loop Gain'!AI3431</f>
        <v>-46.233189421889904</v>
      </c>
      <c r="D509">
        <f>'TPS543C20 Loop Gain'!AJ3431</f>
        <v>90.711610875908903</v>
      </c>
      <c r="E509">
        <f>'TPS543C20 Loop Gain'!B3431</f>
        <v>1497000</v>
      </c>
    </row>
    <row r="510" spans="3:5" x14ac:dyDescent="0.25">
      <c r="C510">
        <f>'TPS543C20 Loop Gain'!AI3430</f>
        <v>-46.328370382452135</v>
      </c>
      <c r="D510">
        <f>'TPS543C20 Loop Gain'!AJ3430</f>
        <v>90.832243506900241</v>
      </c>
      <c r="E510">
        <f>'TPS543C20 Loop Gain'!B3430</f>
        <v>1496000</v>
      </c>
    </row>
    <row r="511" spans="3:5" x14ac:dyDescent="0.25">
      <c r="C511">
        <f>'TPS543C20 Loop Gain'!AI3429</f>
        <v>-46.42493776425087</v>
      </c>
      <c r="D511">
        <f>'TPS543C20 Loop Gain'!AJ3429</f>
        <v>90.952918127783704</v>
      </c>
      <c r="E511">
        <f>'TPS543C20 Loop Gain'!B3429</f>
        <v>1495000</v>
      </c>
    </row>
    <row r="512" spans="3:5" x14ac:dyDescent="0.25">
      <c r="C512">
        <f>'TPS543C20 Loop Gain'!AI3428</f>
        <v>-46.522927164667969</v>
      </c>
      <c r="D512">
        <f>'TPS543C20 Loop Gain'!AJ3428</f>
        <v>91.073634885395293</v>
      </c>
      <c r="E512">
        <f>'TPS543C20 Loop Gain'!B3428</f>
        <v>1494000</v>
      </c>
    </row>
    <row r="513" spans="3:5" x14ac:dyDescent="0.25">
      <c r="C513">
        <f>'TPS543C20 Loop Gain'!AI3427</f>
        <v>-46.622375572445023</v>
      </c>
      <c r="D513">
        <f>'TPS543C20 Loop Gain'!AJ3427</f>
        <v>91.194393926207368</v>
      </c>
      <c r="E513">
        <f>'TPS543C20 Loop Gain'!B3427</f>
        <v>1493000</v>
      </c>
    </row>
    <row r="514" spans="3:5" x14ac:dyDescent="0.25">
      <c r="C514">
        <f>'TPS543C20 Loop Gain'!AI3426</f>
        <v>-46.723321441159165</v>
      </c>
      <c r="D514">
        <f>'TPS543C20 Loop Gain'!AJ3426</f>
        <v>91.315195396324555</v>
      </c>
      <c r="E514">
        <f>'TPS543C20 Loop Gain'!B3426</f>
        <v>1492000</v>
      </c>
    </row>
    <row r="515" spans="3:5" x14ac:dyDescent="0.25">
      <c r="C515">
        <f>'TPS543C20 Loop Gain'!AI3425</f>
        <v>-46.825804767614123</v>
      </c>
      <c r="D515">
        <f>'TPS543C20 Loop Gain'!AJ3425</f>
        <v>91.43603944148083</v>
      </c>
      <c r="E515">
        <f>'TPS543C20 Loop Gain'!B3425</f>
        <v>1491000</v>
      </c>
    </row>
    <row r="516" spans="3:5" x14ac:dyDescent="0.25">
      <c r="C516">
        <f>'TPS543C20 Loop Gain'!AI3424</f>
        <v>-46.929867175546967</v>
      </c>
      <c r="D516">
        <f>'TPS543C20 Loop Gain'!AJ3424</f>
        <v>91.556926207034692</v>
      </c>
      <c r="E516">
        <f>'TPS543C20 Loop Gain'!B3424</f>
        <v>1490000</v>
      </c>
    </row>
    <row r="517" spans="3:5" x14ac:dyDescent="0.25">
      <c r="C517">
        <f>'TPS543C20 Loop Gain'!AI3423</f>
        <v>-47.035552005088164</v>
      </c>
      <c r="D517">
        <f>'TPS543C20 Loop Gain'!AJ3423</f>
        <v>91.677855837965652</v>
      </c>
      <c r="E517">
        <f>'TPS543C20 Loop Gain'!B3423</f>
        <v>1489000</v>
      </c>
    </row>
    <row r="518" spans="3:5" x14ac:dyDescent="0.25">
      <c r="C518">
        <f>'TPS543C20 Loop Gain'!AI3422</f>
        <v>-47.142904408458179</v>
      </c>
      <c r="D518">
        <f>'TPS543C20 Loop Gain'!AJ3422</f>
        <v>91.798828478870902</v>
      </c>
      <c r="E518">
        <f>'TPS543C20 Loop Gain'!B3422</f>
        <v>1488000</v>
      </c>
    </row>
    <row r="519" spans="3:5" x14ac:dyDescent="0.25">
      <c r="C519">
        <f>'TPS543C20 Loop Gain'!AI3421</f>
        <v>-47.251971452427924</v>
      </c>
      <c r="D519">
        <f>'TPS543C20 Loop Gain'!AJ3421</f>
        <v>91.919844273961417</v>
      </c>
      <c r="E519">
        <f>'TPS543C20 Loop Gain'!B3421</f>
        <v>1487000</v>
      </c>
    </row>
    <row r="520" spans="3:5" x14ac:dyDescent="0.25">
      <c r="C520">
        <f>'TPS543C20 Loop Gain'!AI3420</f>
        <v>-47.362802228123812</v>
      </c>
      <c r="D520">
        <f>'TPS543C20 Loop Gain'!AJ3420</f>
        <v>92.040903367057723</v>
      </c>
      <c r="E520">
        <f>'TPS543C20 Loop Gain'!B3420</f>
        <v>1486000</v>
      </c>
    </row>
    <row r="521" spans="3:5" x14ac:dyDescent="0.25">
      <c r="C521">
        <f>'TPS543C20 Loop Gain'!AI3419</f>
        <v>-47.475447968822962</v>
      </c>
      <c r="D521">
        <f>'TPS543C20 Loop Gain'!AJ3419</f>
        <v>92.162005901585928</v>
      </c>
      <c r="E521">
        <f>'TPS543C20 Loop Gain'!B3419</f>
        <v>1485000</v>
      </c>
    </row>
    <row r="522" spans="3:5" x14ac:dyDescent="0.25">
      <c r="C522">
        <f>'TPS543C20 Loop Gain'!AI3418</f>
        <v>-47.589962176440764</v>
      </c>
      <c r="D522">
        <f>'TPS543C20 Loop Gain'!AJ3418</f>
        <v>92.283152020574633</v>
      </c>
      <c r="E522">
        <f>'TPS543C20 Loop Gain'!B3418</f>
        <v>1484000</v>
      </c>
    </row>
    <row r="523" spans="3:5" x14ac:dyDescent="0.25">
      <c r="C523">
        <f>'TPS543C20 Loop Gain'!AI3417</f>
        <v>-47.70640075749747</v>
      </c>
      <c r="D523">
        <f>'TPS543C20 Loop Gain'!AJ3417</f>
        <v>92.404341866650469</v>
      </c>
      <c r="E523">
        <f>'TPS543C20 Loop Gain'!B3417</f>
        <v>1483000</v>
      </c>
    </row>
    <row r="524" spans="3:5" x14ac:dyDescent="0.25">
      <c r="C524">
        <f>'TPS543C20 Loop Gain'!AI3416</f>
        <v>-47.824822169424564</v>
      </c>
      <c r="D524">
        <f>'TPS543C20 Loop Gain'!AJ3416</f>
        <v>92.525575582034122</v>
      </c>
      <c r="E524">
        <f>'TPS543C20 Loop Gain'!B3416</f>
        <v>1482000</v>
      </c>
    </row>
    <row r="525" spans="3:5" x14ac:dyDescent="0.25">
      <c r="C525">
        <f>'TPS543C20 Loop Gain'!AI3415</f>
        <v>-47.945287578172227</v>
      </c>
      <c r="D525">
        <f>'TPS543C20 Loop Gain'!AJ3415</f>
        <v>92.646853308536635</v>
      </c>
      <c r="E525">
        <f>'TPS543C20 Loop Gain'!B3415</f>
        <v>1481000</v>
      </c>
    </row>
    <row r="526" spans="3:5" x14ac:dyDescent="0.25">
      <c r="C526">
        <f>'TPS543C20 Loop Gain'!AI3414</f>
        <v>-48.067861028180744</v>
      </c>
      <c r="D526">
        <f>'TPS543C20 Loop Gain'!AJ3414</f>
        <v>92.768175187555826</v>
      </c>
      <c r="E526">
        <f>'TPS543C20 Loop Gain'!B3414</f>
        <v>1480000</v>
      </c>
    </row>
    <row r="527" spans="3:5" x14ac:dyDescent="0.25">
      <c r="C527">
        <f>'TPS543C20 Loop Gain'!AI3413</f>
        <v>-48.19260962589874</v>
      </c>
      <c r="D527">
        <f>'TPS543C20 Loop Gain'!AJ3413</f>
        <v>92.889541360071789</v>
      </c>
      <c r="E527">
        <f>'TPS543C20 Loop Gain'!B3413</f>
        <v>1479000</v>
      </c>
    </row>
    <row r="528" spans="3:5" x14ac:dyDescent="0.25">
      <c r="C528">
        <f>'TPS543C20 Loop Gain'!AI3412</f>
        <v>-48.31960373816338</v>
      </c>
      <c r="D528">
        <f>'TPS543C20 Loop Gain'!AJ3412</f>
        <v>93.010951966642608</v>
      </c>
      <c r="E528">
        <f>'TPS543C20 Loop Gain'!B3412</f>
        <v>1478000</v>
      </c>
    </row>
    <row r="529" spans="3:5" x14ac:dyDescent="0.25">
      <c r="C529">
        <f>'TPS543C20 Loop Gain'!AI3411</f>
        <v>-48.448917206913762</v>
      </c>
      <c r="D529">
        <f>'TPS543C20 Loop Gain'!AJ3411</f>
        <v>93.13240714740239</v>
      </c>
      <c r="E529">
        <f>'TPS543C20 Loop Gain'!B3411</f>
        <v>1477000</v>
      </c>
    </row>
    <row r="530" spans="3:5" x14ac:dyDescent="0.25">
      <c r="C530">
        <f>'TPS543C20 Loop Gain'!AI3410</f>
        <v>-48.580627581874182</v>
      </c>
      <c r="D530">
        <f>'TPS543C20 Loop Gain'!AJ3410</f>
        <v>93.253907042054493</v>
      </c>
      <c r="E530">
        <f>'TPS543C20 Loop Gain'!B3410</f>
        <v>1476000</v>
      </c>
    </row>
    <row r="531" spans="3:5" x14ac:dyDescent="0.25">
      <c r="C531">
        <f>'TPS543C20 Loop Gain'!AI3409</f>
        <v>-48.714816373046006</v>
      </c>
      <c r="D531">
        <f>'TPS543C20 Loop Gain'!AJ3409</f>
        <v>93.375451789869203</v>
      </c>
      <c r="E531">
        <f>'TPS543C20 Loop Gain'!B3409</f>
        <v>1475000</v>
      </c>
    </row>
    <row r="532" spans="3:5" x14ac:dyDescent="0.25">
      <c r="C532">
        <f>'TPS543C20 Loop Gain'!AI3408</f>
        <v>-48.851569325066507</v>
      </c>
      <c r="D532">
        <f>'TPS543C20 Loop Gain'!AJ3408</f>
        <v>93.497041529679606</v>
      </c>
      <c r="E532">
        <f>'TPS543C20 Loop Gain'!B3408</f>
        <v>1474000</v>
      </c>
    </row>
    <row r="533" spans="3:5" x14ac:dyDescent="0.25">
      <c r="C533">
        <f>'TPS543C20 Loop Gain'!AI3407</f>
        <v>-48.990976715745063</v>
      </c>
      <c r="D533">
        <f>'TPS543C20 Loop Gain'!AJ3407</f>
        <v>93.618676399876776</v>
      </c>
      <c r="E533">
        <f>'TPS543C20 Loop Gain'!B3407</f>
        <v>1473000</v>
      </c>
    </row>
    <row r="534" spans="3:5" x14ac:dyDescent="0.25">
      <c r="C534">
        <f>'TPS543C20 Loop Gain'!AI3406</f>
        <v>-49.133133681382198</v>
      </c>
      <c r="D534">
        <f>'TPS543C20 Loop Gain'!AJ3406</f>
        <v>93.740356538407326</v>
      </c>
      <c r="E534">
        <f>'TPS543C20 Loop Gain'!B3406</f>
        <v>1472000</v>
      </c>
    </row>
    <row r="535" spans="3:5" x14ac:dyDescent="0.25">
      <c r="C535">
        <f>'TPS543C20 Loop Gain'!AI3405</f>
        <v>-49.278140571804599</v>
      </c>
      <c r="D535">
        <f>'TPS543C20 Loop Gain'!AJ3405</f>
        <v>93.86208208276706</v>
      </c>
      <c r="E535">
        <f>'TPS543C20 Loop Gain'!B3405</f>
        <v>1471000</v>
      </c>
    </row>
    <row r="536" spans="3:5" x14ac:dyDescent="0.25">
      <c r="C536">
        <f>'TPS543C20 Loop Gain'!AI3404</f>
        <v>-49.426103338438054</v>
      </c>
      <c r="D536">
        <f>'TPS543C20 Loop Gain'!AJ3404</f>
        <v>93.983853169999051</v>
      </c>
      <c r="E536">
        <f>'TPS543C20 Loop Gain'!B3404</f>
        <v>1470000</v>
      </c>
    </row>
    <row r="537" spans="3:5" x14ac:dyDescent="0.25">
      <c r="C537">
        <f>'TPS543C20 Loop Gain'!AI3403</f>
        <v>-49.57713395917316</v>
      </c>
      <c r="D537">
        <f>'TPS543C20 Loop Gain'!AJ3403</f>
        <v>94.105669936688116</v>
      </c>
      <c r="E537">
        <f>'TPS543C20 Loop Gain'!B3403</f>
        <v>1469000</v>
      </c>
    </row>
    <row r="538" spans="3:5" x14ac:dyDescent="0.25">
      <c r="C538">
        <f>'TPS543C20 Loop Gain'!AI3402</f>
        <v>-49.731350904293521</v>
      </c>
      <c r="D538">
        <f>'TPS543C20 Loop Gain'!AJ3402</f>
        <v>94.227532518957688</v>
      </c>
      <c r="E538">
        <f>'TPS543C20 Loop Gain'!B3402</f>
        <v>1468000</v>
      </c>
    </row>
    <row r="539" spans="3:5" x14ac:dyDescent="0.25">
      <c r="C539">
        <f>'TPS543C20 Loop Gain'!AI3401</f>
        <v>-49.888879648323588</v>
      </c>
      <c r="D539">
        <f>'TPS543C20 Loop Gain'!AJ3401</f>
        <v>94.349441052465181</v>
      </c>
      <c r="E539">
        <f>'TPS543C20 Loop Gain'!B3401</f>
        <v>1467000</v>
      </c>
    </row>
    <row r="540" spans="3:5" x14ac:dyDescent="0.25">
      <c r="C540">
        <f>'TPS543C20 Loop Gain'!AI3400</f>
        <v>-50.049853233332357</v>
      </c>
      <c r="D540">
        <f>'TPS543C20 Loop Gain'!AJ3400</f>
        <v>94.471395672397392</v>
      </c>
      <c r="E540">
        <f>'TPS543C20 Loop Gain'!B3400</f>
        <v>1466000</v>
      </c>
    </row>
    <row r="541" spans="3:5" x14ac:dyDescent="0.25">
      <c r="C541">
        <f>'TPS543C20 Loop Gain'!AI3399</f>
        <v>-50.214412890032193</v>
      </c>
      <c r="D541">
        <f>'TPS543C20 Loop Gain'!AJ3399</f>
        <v>94.593396513467653</v>
      </c>
      <c r="E541">
        <f>'TPS543C20 Loop Gain'!B3399</f>
        <v>1465000</v>
      </c>
    </row>
    <row r="542" spans="3:5" x14ac:dyDescent="0.25">
      <c r="C542">
        <f>'TPS543C20 Loop Gain'!AI3398</f>
        <v>-50.382708723935785</v>
      </c>
      <c r="D542">
        <f>'TPS543C20 Loop Gain'!AJ3398</f>
        <v>94.715443709910133</v>
      </c>
      <c r="E542">
        <f>'TPS543C20 Loop Gain'!B3398</f>
        <v>1464000</v>
      </c>
    </row>
    <row r="543" spans="3:5" x14ac:dyDescent="0.25">
      <c r="C543">
        <f>'TPS543C20 Loop Gain'!AI3397</f>
        <v>-50.554900474924025</v>
      </c>
      <c r="D543">
        <f>'TPS543C20 Loop Gain'!AJ3397</f>
        <v>94.837537395477099</v>
      </c>
      <c r="E543">
        <f>'TPS543C20 Loop Gain'!B3397</f>
        <v>1463000</v>
      </c>
    </row>
    <row r="544" spans="3:5" x14ac:dyDescent="0.25">
      <c r="C544">
        <f>'TPS543C20 Loop Gain'!AI3396</f>
        <v>-50.731158359857183</v>
      </c>
      <c r="D544">
        <f>'TPS543C20 Loop Gain'!AJ3396</f>
        <v>94.959677703433655</v>
      </c>
      <c r="E544">
        <f>'TPS543C20 Loop Gain'!B3396</f>
        <v>1462000</v>
      </c>
    </row>
    <row r="545" spans="3:5" x14ac:dyDescent="0.25">
      <c r="C545">
        <f>'TPS543C20 Loop Gain'!AI3395</f>
        <v>-50.911664009366866</v>
      </c>
      <c r="D545">
        <f>'TPS543C20 Loop Gain'!AJ3395</f>
        <v>95.08186476655392</v>
      </c>
      <c r="E545">
        <f>'TPS543C20 Loop Gain'!B3395</f>
        <v>1461000</v>
      </c>
    </row>
    <row r="546" spans="3:5" x14ac:dyDescent="0.25">
      <c r="C546">
        <f>'TPS543C20 Loop Gain'!AI3394</f>
        <v>-51.096611511752634</v>
      </c>
      <c r="D546">
        <f>'TPS543C20 Loop Gain'!AJ3394</f>
        <v>95.204098717117191</v>
      </c>
      <c r="E546">
        <f>'TPS543C20 Loop Gain'!B3394</f>
        <v>1460000</v>
      </c>
    </row>
    <row r="547" spans="3:5" x14ac:dyDescent="0.25">
      <c r="C547">
        <f>'TPS543C20 Loop Gain'!AI3393</f>
        <v>-51.286208579019252</v>
      </c>
      <c r="D547">
        <f>'TPS543C20 Loop Gain'!AJ3393</f>
        <v>95.326379686903309</v>
      </c>
      <c r="E547">
        <f>'TPS543C20 Loop Gain'!B3393</f>
        <v>1459000</v>
      </c>
    </row>
    <row r="548" spans="3:5" x14ac:dyDescent="0.25">
      <c r="C548">
        <f>'TPS543C20 Loop Gain'!AI3392</f>
        <v>-51.480677852616765</v>
      </c>
      <c r="D548">
        <f>'TPS543C20 Loop Gain'!AJ3392</f>
        <v>95.448707807187262</v>
      </c>
      <c r="E548">
        <f>'TPS543C20 Loop Gain'!B3392</f>
        <v>1458000</v>
      </c>
    </row>
    <row r="549" spans="3:5" x14ac:dyDescent="0.25">
      <c r="C549">
        <f>'TPS543C20 Loop Gain'!AI3391</f>
        <v>-51.680258369469286</v>
      </c>
      <c r="D549">
        <f>'TPS543C20 Loop Gain'!AJ3391</f>
        <v>95.571083208738045</v>
      </c>
      <c r="E549">
        <f>'TPS543C20 Loop Gain'!B3391</f>
        <v>1457000</v>
      </c>
    </row>
    <row r="550" spans="3:5" x14ac:dyDescent="0.25">
      <c r="C550">
        <f>'TPS543C20 Loop Gain'!AI3390</f>
        <v>-51.885207212483166</v>
      </c>
      <c r="D550">
        <f>'TPS543C20 Loop Gain'!AJ3390</f>
        <v>95.693506021811146</v>
      </c>
      <c r="E550">
        <f>'TPS543C20 Loop Gain'!B3390</f>
        <v>1456000</v>
      </c>
    </row>
    <row r="551" spans="3:5" x14ac:dyDescent="0.25">
      <c r="C551">
        <f>'TPS543C20 Loop Gain'!AI3389</f>
        <v>-52.095801374132975</v>
      </c>
      <c r="D551">
        <f>'TPS543C20 Loop Gain'!AJ3389</f>
        <v>95.815976376145926</v>
      </c>
      <c r="E551">
        <f>'TPS543C20 Loop Gain'!B3389</f>
        <v>1455000</v>
      </c>
    </row>
    <row r="552" spans="3:5" x14ac:dyDescent="0.25">
      <c r="C552">
        <f>'TPS543C20 Loop Gain'!AI3388</f>
        <v>-52.312339866997405</v>
      </c>
      <c r="D552">
        <f>'TPS543C20 Loop Gain'!AJ3388</f>
        <v>95.938494400960309</v>
      </c>
      <c r="E552">
        <f>'TPS543C20 Loop Gain'!B3388</f>
        <v>1454000</v>
      </c>
    </row>
    <row r="553" spans="3:5" x14ac:dyDescent="0.25">
      <c r="C553">
        <f>'TPS543C20 Loop Gain'!AI3387</f>
        <v>-52.53514612159006</v>
      </c>
      <c r="D553">
        <f>'TPS543C20 Loop Gain'!AJ3387</f>
        <v>96.061060224948022</v>
      </c>
      <c r="E553">
        <f>'TPS543C20 Loop Gain'!B3387</f>
        <v>1453000</v>
      </c>
    </row>
    <row r="554" spans="3:5" x14ac:dyDescent="0.25">
      <c r="C554">
        <f>'TPS543C20 Loop Gain'!AI3386</f>
        <v>-52.764570719733072</v>
      </c>
      <c r="D554">
        <f>'TPS543C20 Loop Gain'!AJ3386</f>
        <v>96.183673976272559</v>
      </c>
      <c r="E554">
        <f>'TPS543C20 Loop Gain'!B3386</f>
        <v>1452000</v>
      </c>
    </row>
    <row r="555" spans="3:5" x14ac:dyDescent="0.25">
      <c r="C555">
        <f>'TPS543C20 Loop Gain'!AI3385</f>
        <v>-53.00099452144071</v>
      </c>
      <c r="D555">
        <f>'TPS543C20 Loop Gain'!AJ3385</f>
        <v>96.30633578256419</v>
      </c>
      <c r="E555">
        <f>'TPS543C20 Loop Gain'!B3385</f>
        <v>1451000</v>
      </c>
    </row>
    <row r="556" spans="3:5" x14ac:dyDescent="0.25">
      <c r="C556">
        <f>'TPS543C20 Loop Gain'!AI3384</f>
        <v>-53.244832255320496</v>
      </c>
      <c r="D556">
        <f>'TPS543C20 Loop Gain'!AJ3384</f>
        <v>96.429045770914186</v>
      </c>
      <c r="E556">
        <f>'TPS543C20 Loop Gain'!B3384</f>
        <v>1450000</v>
      </c>
    </row>
    <row r="557" spans="3:5" x14ac:dyDescent="0.25">
      <c r="C557">
        <f>'TPS543C20 Loop Gain'!AI3383</f>
        <v>-53.496536657465022</v>
      </c>
      <c r="D557">
        <f>'TPS543C20 Loop Gain'!AJ3383</f>
        <v>96.551804067871672</v>
      </c>
      <c r="E557">
        <f>'TPS543C20 Loop Gain'!B3383</f>
        <v>1449000</v>
      </c>
    </row>
    <row r="558" spans="3:5" x14ac:dyDescent="0.25">
      <c r="C558">
        <f>'TPS543C20 Loop Gain'!AI3382</f>
        <v>-53.756603262567154</v>
      </c>
      <c r="D558">
        <f>'TPS543C20 Loop Gain'!AJ3382</f>
        <v>96.674610799439819</v>
      </c>
      <c r="E558">
        <f>'TPS543C20 Loop Gain'!B3382</f>
        <v>1448000</v>
      </c>
    </row>
    <row r="559" spans="3:5" x14ac:dyDescent="0.25">
      <c r="C559">
        <f>'TPS543C20 Loop Gain'!AI3381</f>
        <v>-54.02557597460742</v>
      </c>
      <c r="D559">
        <f>'TPS543C20 Loop Gain'!AJ3381</f>
        <v>96.797466091068401</v>
      </c>
      <c r="E559">
        <f>'TPS543C20 Loop Gain'!B3381</f>
        <v>1447000</v>
      </c>
    </row>
    <row r="560" spans="3:5" x14ac:dyDescent="0.25">
      <c r="C560">
        <f>'TPS543C20 Loop Gain'!AI3380</f>
        <v>-54.304053574480889</v>
      </c>
      <c r="D560">
        <f>'TPS543C20 Loop Gain'!AJ3380</f>
        <v>96.920370067652726</v>
      </c>
      <c r="E560">
        <f>'TPS543C20 Loop Gain'!B3380</f>
        <v>1446000</v>
      </c>
    </row>
    <row r="561" spans="3:5" x14ac:dyDescent="0.25">
      <c r="C561">
        <f>'TPS543C20 Loop Gain'!AI3379</f>
        <v>-54.592697360251002</v>
      </c>
      <c r="D561">
        <f>'TPS543C20 Loop Gain'!AJ3379</f>
        <v>97.043322853527073</v>
      </c>
      <c r="E561">
        <f>'TPS543C20 Loop Gain'!B3379</f>
        <v>1445000</v>
      </c>
    </row>
    <row r="562" spans="3:5" x14ac:dyDescent="0.25">
      <c r="C562">
        <f>'TPS543C20 Loop Gain'!AI3378</f>
        <v>-54.892240165153424</v>
      </c>
      <c r="D562">
        <f>'TPS543C20 Loop Gain'!AJ3378</f>
        <v>97.166324572462216</v>
      </c>
      <c r="E562">
        <f>'TPS543C20 Loop Gain'!B3378</f>
        <v>1444000</v>
      </c>
    </row>
    <row r="563" spans="3:5" x14ac:dyDescent="0.25">
      <c r="C563">
        <f>'TPS543C20 Loop Gain'!AI3377</f>
        <v>-55.203497062671758</v>
      </c>
      <c r="D563">
        <f>'TPS543C20 Loop Gain'!AJ3377</f>
        <v>97.289375347657995</v>
      </c>
      <c r="E563">
        <f>'TPS543C20 Loop Gain'!B3377</f>
        <v>1443000</v>
      </c>
    </row>
    <row r="564" spans="3:5" x14ac:dyDescent="0.25">
      <c r="C564">
        <f>'TPS543C20 Loop Gain'!AI3376</f>
        <v>-55.527378152196448</v>
      </c>
      <c r="D564">
        <f>'TPS543C20 Loop Gain'!AJ3376</f>
        <v>97.412475301742845</v>
      </c>
      <c r="E564">
        <f>'TPS543C20 Loop Gain'!B3376</f>
        <v>1442000</v>
      </c>
    </row>
    <row r="565" spans="3:5" x14ac:dyDescent="0.25">
      <c r="C565">
        <f>'TPS543C20 Loop Gain'!AI3375</f>
        <v>-55.864903930202523</v>
      </c>
      <c r="D565">
        <f>'TPS543C20 Loop Gain'!AJ3375</f>
        <v>97.535624556764716</v>
      </c>
      <c r="E565">
        <f>'TPS543C20 Loop Gain'!B3375</f>
        <v>1441000</v>
      </c>
    </row>
    <row r="566" spans="3:5" x14ac:dyDescent="0.25">
      <c r="C566">
        <f>'TPS543C20 Loop Gain'!AI3374</f>
        <v>-56.217223900902667</v>
      </c>
      <c r="D566">
        <f>'TPS543C20 Loop Gain'!AJ3374</f>
        <v>97.658823234190592</v>
      </c>
      <c r="E566">
        <f>'TPS543C20 Loop Gain'!B3374</f>
        <v>1440000</v>
      </c>
    </row>
    <row r="567" spans="3:5" x14ac:dyDescent="0.25">
      <c r="C567">
        <f>'TPS543C20 Loop Gain'!AI3373</f>
        <v>-56.585639281831945</v>
      </c>
      <c r="D567">
        <f>'TPS543C20 Loop Gain'!AJ3373</f>
        <v>97.782071454899921</v>
      </c>
      <c r="E567">
        <f>'TPS543C20 Loop Gain'!B3373</f>
        <v>1439000</v>
      </c>
    </row>
    <row r="568" spans="3:5" x14ac:dyDescent="0.25">
      <c r="C568">
        <f>'TPS543C20 Loop Gain'!AI3372</f>
        <v>-56.971630935535515</v>
      </c>
      <c r="D568">
        <f>'TPS543C20 Loop Gain'!AJ3372</f>
        <v>97.905369339179543</v>
      </c>
      <c r="E568">
        <f>'TPS543C20 Loop Gain'!B3372</f>
        <v>1438000</v>
      </c>
    </row>
    <row r="569" spans="3:5" x14ac:dyDescent="0.25">
      <c r="C569">
        <f>'TPS543C20 Loop Gain'!AI3371</f>
        <v>-57.376894040789146</v>
      </c>
      <c r="D569">
        <f>'TPS543C20 Loop Gain'!AJ3371</f>
        <v>98.02871700672226</v>
      </c>
      <c r="E569">
        <f>'TPS543C20 Loop Gain'!B3371</f>
        <v>1437000</v>
      </c>
    </row>
    <row r="570" spans="3:5" x14ac:dyDescent="0.25">
      <c r="C570">
        <f>'TPS543C20 Loop Gain'!AI3370</f>
        <v>-57.803381554100106</v>
      </c>
      <c r="D570">
        <f>'TPS543C20 Loop Gain'!AJ3370</f>
        <v>98.152114576617151</v>
      </c>
      <c r="E570">
        <f>'TPS543C20 Loop Gain'!B3370</f>
        <v>1436000</v>
      </c>
    </row>
    <row r="571" spans="3:5" x14ac:dyDescent="0.25">
      <c r="C571">
        <f>'TPS543C20 Loop Gain'!AI3369</f>
        <v>-58.253359279363927</v>
      </c>
      <c r="D571">
        <f>'TPS543C20 Loop Gain'!AJ3369</f>
        <v>98.275562167350671</v>
      </c>
      <c r="E571">
        <f>'TPS543C20 Loop Gain'!B3369</f>
        <v>1435000</v>
      </c>
    </row>
    <row r="572" spans="3:5" x14ac:dyDescent="0.25">
      <c r="C572">
        <f>'TPS543C20 Loop Gain'!AI3368</f>
        <v>-58.729476477180221</v>
      </c>
      <c r="D572">
        <f>'TPS543C20 Loop Gain'!AJ3368</f>
        <v>98.399059896797667</v>
      </c>
      <c r="E572">
        <f>'TPS543C20 Loop Gain'!B3368</f>
        <v>1434000</v>
      </c>
    </row>
    <row r="573" spans="3:5" x14ac:dyDescent="0.25">
      <c r="C573">
        <f>'TPS543C20 Loop Gain'!AI3367</f>
        <v>-59.234857592233361</v>
      </c>
      <c r="D573">
        <f>'TPS543C20 Loop Gain'!AJ3367</f>
        <v>98.52260788221831</v>
      </c>
      <c r="E573">
        <f>'TPS543C20 Loop Gain'!B3367</f>
        <v>1433000</v>
      </c>
    </row>
    <row r="574" spans="3:5" x14ac:dyDescent="0.25">
      <c r="C574">
        <f>'TPS543C20 Loop Gain'!AI3366</f>
        <v>-59.773223162914242</v>
      </c>
      <c r="D574">
        <f>'TPS543C20 Loop Gain'!AJ3366</f>
        <v>98.646206240255438</v>
      </c>
      <c r="E574">
        <f>'TPS543C20 Loop Gain'!B3366</f>
        <v>1432000</v>
      </c>
    </row>
    <row r="575" spans="3:5" x14ac:dyDescent="0.25">
      <c r="C575">
        <f>'TPS543C20 Loop Gain'!AI3365</f>
        <v>-60.349051815665518</v>
      </c>
      <c r="D575">
        <f>'TPS543C20 Loop Gain'!AJ3365</f>
        <v>98.769855086926455</v>
      </c>
      <c r="E575">
        <f>'TPS543C20 Loop Gain'!B3365</f>
        <v>1431000</v>
      </c>
    </row>
    <row r="576" spans="3:5" x14ac:dyDescent="0.25">
      <c r="C576">
        <f>'TPS543C20 Loop Gain'!AI3364</f>
        <v>-60.967801326013401</v>
      </c>
      <c r="D576">
        <f>'TPS543C20 Loop Gain'!AJ3364</f>
        <v>98.893554537619877</v>
      </c>
      <c r="E576">
        <f>'TPS543C20 Loop Gain'!B3364</f>
        <v>1430000</v>
      </c>
    </row>
    <row r="577" spans="3:5" x14ac:dyDescent="0.25">
      <c r="C577">
        <f>'TPS543C20 Loop Gain'!AI3363</f>
        <v>-61.636216637902265</v>
      </c>
      <c r="D577">
        <f>'TPS543C20 Loop Gain'!AJ3363</f>
        <v>99.017304707093714</v>
      </c>
      <c r="E577">
        <f>'TPS543C20 Loop Gain'!B3363</f>
        <v>1429000</v>
      </c>
    </row>
    <row r="578" spans="3:5" x14ac:dyDescent="0.25">
      <c r="C578">
        <f>'TPS543C20 Loop Gain'!AI3362</f>
        <v>-62.362769421192851</v>
      </c>
      <c r="D578">
        <f>'TPS543C20 Loop Gain'!AJ3362</f>
        <v>99.141105709465037</v>
      </c>
      <c r="E578">
        <f>'TPS543C20 Loop Gain'!B3362</f>
        <v>1428000</v>
      </c>
    </row>
    <row r="579" spans="3:5" x14ac:dyDescent="0.25">
      <c r="C579">
        <f>'TPS543C20 Loop Gain'!AI3361</f>
        <v>-63.158302922465722</v>
      </c>
      <c r="D579">
        <f>'TPS543C20 Loop Gain'!AJ3361</f>
        <v>99.264957658211813</v>
      </c>
      <c r="E579">
        <f>'TPS543C20 Loop Gain'!B3361</f>
        <v>1427000</v>
      </c>
    </row>
    <row r="580" spans="3:5" x14ac:dyDescent="0.25">
      <c r="C580">
        <f>'TPS543C20 Loop Gain'!AI3360</f>
        <v>-64.037009132272445</v>
      </c>
      <c r="D580">
        <f>'TPS543C20 Loop Gain'!AJ3360</f>
        <v>99.388860666162941</v>
      </c>
      <c r="E580">
        <f>'TPS543C20 Loop Gain'!B3360</f>
        <v>1426000</v>
      </c>
    </row>
    <row r="581" spans="3:5" x14ac:dyDescent="0.25">
      <c r="C581">
        <f>'TPS543C20 Loop Gain'!AI3359</f>
        <v>-65.01796763886145</v>
      </c>
      <c r="D581">
        <f>'TPS543C20 Loop Gain'!AJ3359</f>
        <v>99.512814845494702</v>
      </c>
      <c r="E581">
        <f>'TPS543C20 Loop Gain'!B3359</f>
        <v>1425000</v>
      </c>
    </row>
    <row r="582" spans="3:5" x14ac:dyDescent="0.25">
      <c r="C582">
        <f>'TPS543C20 Loop Gain'!AI3358</f>
        <v>-66.127684535453511</v>
      </c>
      <c r="D582">
        <f>'TPS543C20 Loop Gain'!AJ3358</f>
        <v>99.636820307729181</v>
      </c>
      <c r="E582">
        <f>'TPS543C20 Loop Gain'!B3358</f>
        <v>1424000</v>
      </c>
    </row>
    <row r="583" spans="3:5" x14ac:dyDescent="0.25">
      <c r="C583">
        <f>'TPS543C20 Loop Gain'!AI3357</f>
        <v>-67.404529404656913</v>
      </c>
      <c r="D583">
        <f>'TPS543C20 Loop Gain'!AJ3357</f>
        <v>99.760877163726903</v>
      </c>
      <c r="E583">
        <f>'TPS543C20 Loop Gain'!B3357</f>
        <v>1423000</v>
      </c>
    </row>
    <row r="584" spans="3:5" x14ac:dyDescent="0.25">
      <c r="C584">
        <f>'TPS543C20 Loop Gain'!AI3356</f>
        <v>-68.907077553469819</v>
      </c>
      <c r="D584">
        <f>'TPS543C20 Loop Gain'!AJ3356</f>
        <v>99.884985523678822</v>
      </c>
      <c r="E584">
        <f>'TPS543C20 Loop Gain'!B3356</f>
        <v>1422000</v>
      </c>
    </row>
    <row r="585" spans="3:5" x14ac:dyDescent="0.25">
      <c r="C585">
        <f>'TPS543C20 Loop Gain'!AI3355</f>
        <v>-70.731381767799746</v>
      </c>
      <c r="D585">
        <f>'TPS543C20 Loop Gain'!AJ3355</f>
        <v>100.00914549711274</v>
      </c>
      <c r="E585">
        <f>'TPS543C20 Loop Gain'!B3355</f>
        <v>1421000</v>
      </c>
    </row>
    <row r="586" spans="3:5" x14ac:dyDescent="0.25">
      <c r="C586">
        <f>'TPS543C20 Loop Gain'!AI3354</f>
        <v>-73.051853778990349</v>
      </c>
      <c r="D586">
        <f>'TPS543C20 Loop Gain'!AJ3354</f>
        <v>100.13335719287139</v>
      </c>
      <c r="E586">
        <f>'TPS543C20 Loop Gain'!B3354</f>
        <v>1420000</v>
      </c>
    </row>
    <row r="587" spans="3:5" x14ac:dyDescent="0.25">
      <c r="C587">
        <f>'TPS543C20 Loop Gain'!AI3353</f>
        <v>-76.239644040317458</v>
      </c>
      <c r="D587">
        <f>'TPS543C20 Loop Gain'!AJ3353</f>
        <v>100.25762071912925</v>
      </c>
      <c r="E587">
        <f>'TPS543C20 Loop Gain'!B3353</f>
        <v>1419000</v>
      </c>
    </row>
    <row r="588" spans="3:5" x14ac:dyDescent="0.25">
      <c r="C588">
        <f>'TPS543C20 Loop Gain'!AI3352</f>
        <v>-81.35048083782965</v>
      </c>
      <c r="D588">
        <f>'TPS543C20 Loop Gain'!AJ3352</f>
        <v>100.38193618336273</v>
      </c>
      <c r="E588">
        <f>'TPS543C20 Loop Gain'!B3352</f>
        <v>1418000</v>
      </c>
    </row>
    <row r="589" spans="3:5" x14ac:dyDescent="0.25">
      <c r="C589">
        <f>'TPS543C20 Loop Gain'!AI3351</f>
        <v>-95.487914092673293</v>
      </c>
      <c r="D589">
        <f>'TPS543C20 Loop Gain'!AJ3351</f>
        <v>100.50630369238711</v>
      </c>
      <c r="E589">
        <f>'TPS543C20 Loop Gain'!B3351</f>
        <v>1417000</v>
      </c>
    </row>
    <row r="590" spans="3:5" x14ac:dyDescent="0.25">
      <c r="C590">
        <f>'TPS543C20 Loop Gain'!AI3350</f>
        <v>-85.648074377390714</v>
      </c>
      <c r="D590">
        <f>'TPS543C20 Loop Gain'!AJ3350</f>
        <v>-79.369276647763087</v>
      </c>
      <c r="E590">
        <f>'TPS543C20 Loop Gain'!B3350</f>
        <v>1416000</v>
      </c>
    </row>
    <row r="591" spans="3:5" x14ac:dyDescent="0.25">
      <c r="C591">
        <f>'TPS543C20 Loop Gain'!AI3349</f>
        <v>-78.315093340500908</v>
      </c>
      <c r="D591">
        <f>'TPS543C20 Loop Gain'!AJ3349</f>
        <v>-79.244804731627838</v>
      </c>
      <c r="E591">
        <f>'TPS543C20 Loop Gain'!B3349</f>
        <v>1415000</v>
      </c>
    </row>
    <row r="592" spans="3:5" x14ac:dyDescent="0.25">
      <c r="C592">
        <f>'TPS543C20 Loop Gain'!AI3348</f>
        <v>-74.386699000833204</v>
      </c>
      <c r="D592">
        <f>'TPS543C20 Loop Gain'!AJ3348</f>
        <v>-79.120280454523211</v>
      </c>
      <c r="E592">
        <f>'TPS543C20 Loop Gain'!B3348</f>
        <v>1414000</v>
      </c>
    </row>
    <row r="593" spans="3:5" x14ac:dyDescent="0.25">
      <c r="C593">
        <f>'TPS543C20 Loop Gain'!AI3347</f>
        <v>-71.684399560423714</v>
      </c>
      <c r="D593">
        <f>'TPS543C20 Loop Gain'!AJ3347</f>
        <v>-78.995703712474125</v>
      </c>
      <c r="E593">
        <f>'TPS543C20 Loop Gain'!B3347</f>
        <v>1413000</v>
      </c>
    </row>
    <row r="594" spans="3:5" x14ac:dyDescent="0.25">
      <c r="C594">
        <f>'TPS543C20 Loop Gain'!AI3346</f>
        <v>-69.620678555621339</v>
      </c>
      <c r="D594">
        <f>'TPS543C20 Loop Gain'!AJ3346</f>
        <v>-78.871074402204741</v>
      </c>
      <c r="E594">
        <f>'TPS543C20 Loop Gain'!B3346</f>
        <v>1412000</v>
      </c>
    </row>
    <row r="595" spans="3:5" x14ac:dyDescent="0.25">
      <c r="C595">
        <f>'TPS543C20 Loop Gain'!AI3345</f>
        <v>-67.949694945461758</v>
      </c>
      <c r="D595">
        <f>'TPS543C20 Loop Gain'!AJ3345</f>
        <v>-78.746392421163463</v>
      </c>
      <c r="E595">
        <f>'TPS543C20 Loop Gain'!B3345</f>
        <v>1411000</v>
      </c>
    </row>
    <row r="596" spans="3:5" x14ac:dyDescent="0.25">
      <c r="C596">
        <f>'TPS543C20 Loop Gain'!AI3344</f>
        <v>-66.54490993466014</v>
      </c>
      <c r="D596">
        <f>'TPS543C20 Loop Gain'!AJ3344</f>
        <v>-78.621657667519145</v>
      </c>
      <c r="E596">
        <f>'TPS543C20 Loop Gain'!B3344</f>
        <v>1410000</v>
      </c>
    </row>
    <row r="597" spans="3:5" x14ac:dyDescent="0.25">
      <c r="C597">
        <f>'TPS543C20 Loop Gain'!AI3343</f>
        <v>-65.332538684265046</v>
      </c>
      <c r="D597">
        <f>'TPS543C20 Loop Gain'!AJ3343</f>
        <v>-78.496870040173164</v>
      </c>
      <c r="E597">
        <f>'TPS543C20 Loop Gain'!B3343</f>
        <v>1409000</v>
      </c>
    </row>
    <row r="598" spans="3:5" x14ac:dyDescent="0.25">
      <c r="C598">
        <f>'TPS543C20 Loop Gain'!AI3342</f>
        <v>-64.265773003330906</v>
      </c>
      <c r="D598">
        <f>'TPS543C20 Loop Gain'!AJ3342</f>
        <v>-78.372029438755234</v>
      </c>
      <c r="E598">
        <f>'TPS543C20 Loop Gain'!B3342</f>
        <v>1408000</v>
      </c>
    </row>
    <row r="599" spans="3:5" x14ac:dyDescent="0.25">
      <c r="C599">
        <f>'TPS543C20 Loop Gain'!AI3341</f>
        <v>-63.313047973671452</v>
      </c>
      <c r="D599">
        <f>'TPS543C20 Loop Gain'!AJ3341</f>
        <v>-78.247135763637246</v>
      </c>
      <c r="E599">
        <f>'TPS543C20 Loop Gain'!B3341</f>
        <v>1407000</v>
      </c>
    </row>
    <row r="600" spans="3:5" x14ac:dyDescent="0.25">
      <c r="C600">
        <f>'TPS543C20 Loop Gain'!AI3340</f>
        <v>-62.452066659926935</v>
      </c>
      <c r="D600">
        <f>'TPS543C20 Loop Gain'!AJ3340</f>
        <v>-78.122188915933975</v>
      </c>
      <c r="E600">
        <f>'TPS543C20 Loop Gain'!B3340</f>
        <v>1406000</v>
      </c>
    </row>
    <row r="601" spans="3:5" x14ac:dyDescent="0.25">
      <c r="C601">
        <f>'TPS543C20 Loop Gain'!AI3339</f>
        <v>-61.666493091414985</v>
      </c>
      <c r="D601">
        <f>'TPS543C20 Loop Gain'!AJ3339</f>
        <v>-77.997188797507121</v>
      </c>
      <c r="E601">
        <f>'TPS543C20 Loop Gain'!B3339</f>
        <v>1405000</v>
      </c>
    </row>
    <row r="602" spans="3:5" x14ac:dyDescent="0.25">
      <c r="C602">
        <f>'TPS543C20 Loop Gain'!AI3338</f>
        <v>-60.944000205033291</v>
      </c>
      <c r="D602">
        <f>'TPS543C20 Loop Gain'!AJ3338</f>
        <v>-77.872135310970975</v>
      </c>
      <c r="E602">
        <f>'TPS543C20 Loop Gain'!B3338</f>
        <v>1404000</v>
      </c>
    </row>
    <row r="603" spans="3:5" x14ac:dyDescent="0.25">
      <c r="C603">
        <f>'TPS543C20 Loop Gain'!AI3337</f>
        <v>-60.27505672701178</v>
      </c>
      <c r="D603">
        <f>'TPS543C20 Loop Gain'!AJ3337</f>
        <v>-77.747028359699343</v>
      </c>
      <c r="E603">
        <f>'TPS543C20 Loop Gain'!B3337</f>
        <v>1403000</v>
      </c>
    </row>
    <row r="604" spans="3:5" x14ac:dyDescent="0.25">
      <c r="C604">
        <f>'TPS543C20 Loop Gain'!AI3336</f>
        <v>-59.65214082642558</v>
      </c>
      <c r="D604">
        <f>'TPS543C20 Loop Gain'!AJ3336</f>
        <v>-77.621867847827261</v>
      </c>
      <c r="E604">
        <f>'TPS543C20 Loop Gain'!B3336</f>
        <v>1402000</v>
      </c>
    </row>
    <row r="605" spans="3:5" x14ac:dyDescent="0.25">
      <c r="C605">
        <f>'TPS543C20 Loop Gain'!AI3335</f>
        <v>-59.069212159171265</v>
      </c>
      <c r="D605">
        <f>'TPS543C20 Loop Gain'!AJ3335</f>
        <v>-77.496653680260366</v>
      </c>
      <c r="E605">
        <f>'TPS543C20 Loop Gain'!B3335</f>
        <v>1401000</v>
      </c>
    </row>
    <row r="606" spans="3:5" x14ac:dyDescent="0.25">
      <c r="C606">
        <f>'TPS543C20 Loop Gain'!AI3334</f>
        <v>-58.521346668173905</v>
      </c>
      <c r="D606">
        <f>'TPS543C20 Loop Gain'!AJ3334</f>
        <v>-77.371385762673725</v>
      </c>
      <c r="E606">
        <f>'TPS543C20 Loop Gain'!B3334</f>
        <v>1400000</v>
      </c>
    </row>
    <row r="607" spans="3:5" x14ac:dyDescent="0.25">
      <c r="C607">
        <f>'TPS543C20 Loop Gain'!AI3333</f>
        <v>-58.004477412033708</v>
      </c>
      <c r="D607">
        <f>'TPS543C20 Loop Gain'!AJ3333</f>
        <v>-77.246064001522754</v>
      </c>
      <c r="E607">
        <f>'TPS543C20 Loop Gain'!B3333</f>
        <v>1399000</v>
      </c>
    </row>
    <row r="608" spans="3:5" x14ac:dyDescent="0.25">
      <c r="C608">
        <f>'TPS543C20 Loop Gain'!AI3332</f>
        <v>-57.515206500773992</v>
      </c>
      <c r="D608">
        <f>'TPS543C20 Loop Gain'!AJ3332</f>
        <v>-77.12068830404381</v>
      </c>
      <c r="E608">
        <f>'TPS543C20 Loop Gain'!B3332</f>
        <v>1398000</v>
      </c>
    </row>
    <row r="609" spans="3:5" x14ac:dyDescent="0.25">
      <c r="C609">
        <f>'TPS543C20 Loop Gain'!AI3331</f>
        <v>-57.050665940525178</v>
      </c>
      <c r="D609">
        <f>'TPS543C20 Loop Gain'!AJ3331</f>
        <v>-76.995258578262835</v>
      </c>
      <c r="E609">
        <f>'TPS543C20 Loop Gain'!B3331</f>
        <v>1397000</v>
      </c>
    </row>
    <row r="610" spans="3:5" x14ac:dyDescent="0.25">
      <c r="C610">
        <f>'TPS543C20 Loop Gain'!AI3330</f>
        <v>-56.608412875446767</v>
      </c>
      <c r="D610">
        <f>'TPS543C20 Loop Gain'!AJ3330</f>
        <v>-76.86977473299666</v>
      </c>
      <c r="E610">
        <f>'TPS543C20 Loop Gain'!B3330</f>
        <v>1396000</v>
      </c>
    </row>
    <row r="611" spans="3:5" x14ac:dyDescent="0.25">
      <c r="C611">
        <f>'TPS543C20 Loop Gain'!AI3329</f>
        <v>-56.186349502730053</v>
      </c>
      <c r="D611">
        <f>'TPS543C20 Loop Gain'!AJ3329</f>
        <v>-76.744236677861892</v>
      </c>
      <c r="E611">
        <f>'TPS543C20 Loop Gain'!B3329</f>
        <v>1395000</v>
      </c>
    </row>
    <row r="612" spans="3:5" x14ac:dyDescent="0.25">
      <c r="C612">
        <f>'TPS543C20 Loop Gain'!AI3328</f>
        <v>-55.782660999933604</v>
      </c>
      <c r="D612">
        <f>'TPS543C20 Loop Gain'!AJ3328</f>
        <v>-76.618644323276101</v>
      </c>
      <c r="E612">
        <f>'TPS543C20 Loop Gain'!B3328</f>
        <v>1394000</v>
      </c>
    </row>
    <row r="613" spans="3:5" x14ac:dyDescent="0.25">
      <c r="C613">
        <f>'TPS543C20 Loop Gain'!AI3327</f>
        <v>-55.395766811710658</v>
      </c>
      <c r="D613">
        <f>'TPS543C20 Loop Gain'!AJ3327</f>
        <v>-76.492997580466053</v>
      </c>
      <c r="E613">
        <f>'TPS543C20 Loop Gain'!B3327</f>
        <v>1393000</v>
      </c>
    </row>
    <row r="614" spans="3:5" x14ac:dyDescent="0.25">
      <c r="C614">
        <f>'TPS543C20 Loop Gain'!AI3326</f>
        <v>-55.024281987566823</v>
      </c>
      <c r="D614">
        <f>'TPS543C20 Loop Gain'!AJ3326</f>
        <v>-76.367296361471006</v>
      </c>
      <c r="E614">
        <f>'TPS543C20 Loop Gain'!B3326</f>
        <v>1392000</v>
      </c>
    </row>
    <row r="615" spans="3:5" x14ac:dyDescent="0.25">
      <c r="C615">
        <f>'TPS543C20 Loop Gain'!AI3325</f>
        <v>-54.666986180364752</v>
      </c>
      <c r="D615">
        <f>'TPS543C20 Loop Gain'!AJ3325</f>
        <v>-76.241540579147639</v>
      </c>
      <c r="E615">
        <f>'TPS543C20 Loop Gain'!B3325</f>
        <v>1391000</v>
      </c>
    </row>
    <row r="616" spans="3:5" x14ac:dyDescent="0.25">
      <c r="C616">
        <f>'TPS543C20 Loop Gain'!AI3324</f>
        <v>-54.322798553261045</v>
      </c>
      <c r="D616">
        <f>'TPS543C20 Loop Gain'!AJ3324</f>
        <v>-76.115730147175526</v>
      </c>
      <c r="E616">
        <f>'TPS543C20 Loop Gain'!B3324</f>
        <v>1390000</v>
      </c>
    </row>
    <row r="617" spans="3:5" x14ac:dyDescent="0.25">
      <c r="C617">
        <f>'TPS543C20 Loop Gain'!AI3323</f>
        <v>-53.990757293283522</v>
      </c>
      <c r="D617">
        <f>'TPS543C20 Loop Gain'!AJ3323</f>
        <v>-75.989864980063047</v>
      </c>
      <c r="E617">
        <f>'TPS543C20 Loop Gain'!B3323</f>
        <v>1389000</v>
      </c>
    </row>
    <row r="618" spans="3:5" x14ac:dyDescent="0.25">
      <c r="C618">
        <f>'TPS543C20 Loop Gain'!AI3322</f>
        <v>-53.670002752539901</v>
      </c>
      <c r="D618">
        <f>'TPS543C20 Loop Gain'!AJ3322</f>
        <v>-75.863944993150568</v>
      </c>
      <c r="E618">
        <f>'TPS543C20 Loop Gain'!B3322</f>
        <v>1388000</v>
      </c>
    </row>
    <row r="619" spans="3:5" x14ac:dyDescent="0.25">
      <c r="C619">
        <f>'TPS543C20 Loop Gain'!AI3321</f>
        <v>-53.359763472521557</v>
      </c>
      <c r="D619">
        <f>'TPS543C20 Loop Gain'!AJ3321</f>
        <v>-75.737970102618149</v>
      </c>
      <c r="E619">
        <f>'TPS543C20 Loop Gain'!B3321</f>
        <v>1387000</v>
      </c>
    </row>
    <row r="620" spans="3:5" x14ac:dyDescent="0.25">
      <c r="C620">
        <f>'TPS543C20 Loop Gain'!AI3320</f>
        <v>-53.059344519357658</v>
      </c>
      <c r="D620">
        <f>'TPS543C20 Loop Gain'!AJ3320</f>
        <v>-75.611940225487501</v>
      </c>
      <c r="E620">
        <f>'TPS543C20 Loop Gain'!B3320</f>
        <v>1386000</v>
      </c>
    </row>
    <row r="621" spans="3:5" x14ac:dyDescent="0.25">
      <c r="C621">
        <f>'TPS543C20 Loop Gain'!AI3319</f>
        <v>-52.768117686105889</v>
      </c>
      <c r="D621">
        <f>'TPS543C20 Loop Gain'!AJ3319</f>
        <v>-75.485855279628581</v>
      </c>
      <c r="E621">
        <f>'TPS543C20 Loop Gain'!B3319</f>
        <v>1385000</v>
      </c>
    </row>
    <row r="622" spans="3:5" x14ac:dyDescent="0.25">
      <c r="C622">
        <f>'TPS543C20 Loop Gain'!AI3318</f>
        <v>-52.485513214576081</v>
      </c>
      <c r="D622">
        <f>'TPS543C20 Loop Gain'!AJ3318</f>
        <v>-75.359715183766511</v>
      </c>
      <c r="E622">
        <f>'TPS543C20 Loop Gain'!B3318</f>
        <v>1384000</v>
      </c>
    </row>
    <row r="623" spans="3:5" x14ac:dyDescent="0.25">
      <c r="C623">
        <f>'TPS543C20 Loop Gain'!AI3317</f>
        <v>-52.211012762374907</v>
      </c>
      <c r="D623">
        <f>'TPS543C20 Loop Gain'!AJ3317</f>
        <v>-75.233519857482548</v>
      </c>
      <c r="E623">
        <f>'TPS543C20 Loop Gain'!B3317</f>
        <v>1383000</v>
      </c>
    </row>
    <row r="624" spans="3:5" x14ac:dyDescent="0.25">
      <c r="C624">
        <f>'TPS543C20 Loop Gain'!AI3316</f>
        <v>-51.944143396950324</v>
      </c>
      <c r="D624">
        <f>'TPS543C20 Loop Gain'!AJ3316</f>
        <v>-75.107269221223063</v>
      </c>
      <c r="E624">
        <f>'TPS543C20 Loop Gain'!B3316</f>
        <v>1382000</v>
      </c>
    </row>
    <row r="625" spans="3:5" x14ac:dyDescent="0.25">
      <c r="C625">
        <f>'TPS543C20 Loop Gain'!AI3315</f>
        <v>-51.684472441768456</v>
      </c>
      <c r="D625">
        <f>'TPS543C20 Loop Gain'!AJ3315</f>
        <v>-74.980963196302881</v>
      </c>
      <c r="E625">
        <f>'TPS543C20 Loop Gain'!B3315</f>
        <v>1381000</v>
      </c>
    </row>
    <row r="626" spans="3:5" x14ac:dyDescent="0.25">
      <c r="C626">
        <f>'TPS543C20 Loop Gain'!AI3314</f>
        <v>-51.431603033530507</v>
      </c>
      <c r="D626">
        <f>'TPS543C20 Loop Gain'!AJ3314</f>
        <v>-74.854601704910053</v>
      </c>
      <c r="E626">
        <f>'TPS543C20 Loop Gain'!B3314</f>
        <v>1380000</v>
      </c>
    </row>
    <row r="627" spans="3:5" x14ac:dyDescent="0.25">
      <c r="C627">
        <f>'TPS543C20 Loop Gain'!AI3313</f>
        <v>-51.185170275877219</v>
      </c>
      <c r="D627">
        <f>'TPS543C20 Loop Gain'!AJ3313</f>
        <v>-74.728184670111233</v>
      </c>
      <c r="E627">
        <f>'TPS543C20 Loop Gain'!B3313</f>
        <v>1379000</v>
      </c>
    </row>
    <row r="628" spans="3:5" x14ac:dyDescent="0.25">
      <c r="C628">
        <f>'TPS543C20 Loop Gain'!AI3312</f>
        <v>-50.944837895974011</v>
      </c>
      <c r="D628">
        <f>'TPS543C20 Loop Gain'!AJ3312</f>
        <v>-74.601712015858595</v>
      </c>
      <c r="E628">
        <f>'TPS543C20 Loop Gain'!B3312</f>
        <v>1378000</v>
      </c>
    </row>
    <row r="629" spans="3:5" x14ac:dyDescent="0.25">
      <c r="C629">
        <f>'TPS543C20 Loop Gain'!AI3311</f>
        <v>-50.710295327095153</v>
      </c>
      <c r="D629">
        <f>'TPS543C20 Loop Gain'!AJ3311</f>
        <v>-74.475183666991214</v>
      </c>
      <c r="E629">
        <f>'TPS543C20 Loop Gain'!B3311</f>
        <v>1377000</v>
      </c>
    </row>
    <row r="630" spans="3:5" x14ac:dyDescent="0.25">
      <c r="C630">
        <f>'TPS543C20 Loop Gain'!AI3310</f>
        <v>-50.48125515368136</v>
      </c>
      <c r="D630">
        <f>'TPS543C20 Loop Gain'!AJ3310</f>
        <v>-74.348599549244838</v>
      </c>
      <c r="E630">
        <f>'TPS543C20 Loop Gain'!B3310</f>
        <v>1376000</v>
      </c>
    </row>
    <row r="631" spans="3:5" x14ac:dyDescent="0.25">
      <c r="C631">
        <f>'TPS543C20 Loop Gain'!AI3309</f>
        <v>-50.257450866142449</v>
      </c>
      <c r="D631">
        <f>'TPS543C20 Loop Gain'!AJ3309</f>
        <v>-74.221959589252577</v>
      </c>
      <c r="E631">
        <f>'TPS543C20 Loop Gain'!B3309</f>
        <v>1375000</v>
      </c>
    </row>
    <row r="632" spans="3:5" x14ac:dyDescent="0.25">
      <c r="C632">
        <f>'TPS543C20 Loop Gain'!AI3308</f>
        <v>-50.0386348814013</v>
      </c>
      <c r="D632">
        <f>'TPS543C20 Loop Gain'!AJ3308</f>
        <v>-74.095263714553056</v>
      </c>
      <c r="E632">
        <f>'TPS543C20 Loop Gain'!B3308</f>
        <v>1374000</v>
      </c>
    </row>
    <row r="633" spans="3:5" x14ac:dyDescent="0.25">
      <c r="C633">
        <f>'TPS543C20 Loop Gain'!AI3307</f>
        <v>-49.824576792311213</v>
      </c>
      <c r="D633">
        <f>'TPS543C20 Loop Gain'!AJ3307</f>
        <v>-73.968511853594563</v>
      </c>
      <c r="E633">
        <f>'TPS543C20 Loop Gain'!B3307</f>
        <v>1373000</v>
      </c>
    </row>
    <row r="634" spans="3:5" x14ac:dyDescent="0.25">
      <c r="C634">
        <f>'TPS543C20 Loop Gain'!AI3306</f>
        <v>-49.615061814905069</v>
      </c>
      <c r="D634">
        <f>'TPS543C20 Loop Gain'!AJ3306</f>
        <v>-73.841703935739901</v>
      </c>
      <c r="E634">
        <f>'TPS543C20 Loop Gain'!B3306</f>
        <v>1372000</v>
      </c>
    </row>
    <row r="635" spans="3:5" x14ac:dyDescent="0.25">
      <c r="C635">
        <f>'TPS543C20 Loop Gain'!AI3305</f>
        <v>-49.409889407242062</v>
      </c>
      <c r="D635">
        <f>'TPS543C20 Loop Gain'!AJ3305</f>
        <v>-73.714839891271993</v>
      </c>
      <c r="E635">
        <f>'TPS543C20 Loop Gain'!B3305</f>
        <v>1371000</v>
      </c>
    </row>
    <row r="636" spans="3:5" x14ac:dyDescent="0.25">
      <c r="C636">
        <f>'TPS543C20 Loop Gain'!AI3304</f>
        <v>-49.208872037580548</v>
      </c>
      <c r="D636">
        <f>'TPS543C20 Loop Gain'!AJ3304</f>
        <v>-73.58791965139838</v>
      </c>
      <c r="E636">
        <f>'TPS543C20 Loop Gain'!B3304</f>
        <v>1370000</v>
      </c>
    </row>
    <row r="637" spans="3:5" x14ac:dyDescent="0.25">
      <c r="C637">
        <f>'TPS543C20 Loop Gain'!AI3303</f>
        <v>-49.011834082924906</v>
      </c>
      <c r="D637">
        <f>'TPS543C20 Loop Gain'!AJ3303</f>
        <v>-73.460943148257599</v>
      </c>
      <c r="E637">
        <f>'TPS543C20 Loop Gain'!B3303</f>
        <v>1369000</v>
      </c>
    </row>
    <row r="638" spans="3:5" x14ac:dyDescent="0.25">
      <c r="C638">
        <f>'TPS543C20 Loop Gain'!AI3302</f>
        <v>-48.818610841717003</v>
      </c>
      <c r="D638">
        <f>'TPS543C20 Loop Gain'!AJ3302</f>
        <v>-73.333910314923088</v>
      </c>
      <c r="E638">
        <f>'TPS543C20 Loop Gain'!B3302</f>
        <v>1368000</v>
      </c>
    </row>
    <row r="639" spans="3:5" x14ac:dyDescent="0.25">
      <c r="C639">
        <f>'TPS543C20 Loop Gain'!AI3301</f>
        <v>-48.629047646774708</v>
      </c>
      <c r="D639">
        <f>'TPS543C20 Loop Gain'!AJ3301</f>
        <v>-73.2068210854097</v>
      </c>
      <c r="E639">
        <f>'TPS543C20 Loop Gain'!B3301</f>
        <v>1367000</v>
      </c>
    </row>
    <row r="640" spans="3:5" x14ac:dyDescent="0.25">
      <c r="C640">
        <f>'TPS543C20 Loop Gain'!AI3300</f>
        <v>-48.442999066502907</v>
      </c>
      <c r="D640">
        <f>'TPS543C20 Loop Gain'!AJ3300</f>
        <v>-73.079675394676329</v>
      </c>
      <c r="E640">
        <f>'TPS543C20 Loop Gain'!B3300</f>
        <v>1366000</v>
      </c>
    </row>
    <row r="641" spans="3:5" x14ac:dyDescent="0.25">
      <c r="C641">
        <f>'TPS543C20 Loop Gain'!AI3299</f>
        <v>-48.260328184040091</v>
      </c>
      <c r="D641">
        <f>'TPS543C20 Loop Gain'!AJ3299</f>
        <v>-72.952473178634364</v>
      </c>
      <c r="E641">
        <f>'TPS543C20 Loop Gain'!B3299</f>
        <v>1365000</v>
      </c>
    </row>
    <row r="642" spans="3:5" x14ac:dyDescent="0.25">
      <c r="C642">
        <f>'TPS543C20 Loop Gain'!AI3298</f>
        <v>-48.080905945392509</v>
      </c>
      <c r="D642">
        <f>'TPS543C20 Loop Gain'!AJ3298</f>
        <v>-72.825214374150775</v>
      </c>
      <c r="E642">
        <f>'TPS543C20 Loop Gain'!B3298</f>
        <v>1364000</v>
      </c>
    </row>
    <row r="643" spans="3:5" x14ac:dyDescent="0.25">
      <c r="C643">
        <f>'TPS543C20 Loop Gain'!AI3297</f>
        <v>-47.904610568780342</v>
      </c>
      <c r="D643">
        <f>'TPS543C20 Loop Gain'!AJ3297</f>
        <v>-72.697898919053529</v>
      </c>
      <c r="E643">
        <f>'TPS543C20 Loop Gain'!B3297</f>
        <v>1363000</v>
      </c>
    </row>
    <row r="644" spans="3:5" x14ac:dyDescent="0.25">
      <c r="C644">
        <f>'TPS543C20 Loop Gain'!AI3296</f>
        <v>-47.731327008425836</v>
      </c>
      <c r="D644">
        <f>'TPS543C20 Loop Gain'!AJ3296</f>
        <v>-72.570526752137468</v>
      </c>
      <c r="E644">
        <f>'TPS543C20 Loop Gain'!B3296</f>
        <v>1362000</v>
      </c>
    </row>
    <row r="645" spans="3:5" x14ac:dyDescent="0.25">
      <c r="C645">
        <f>'TPS543C20 Loop Gain'!AI3295</f>
        <v>-47.560946466868288</v>
      </c>
      <c r="D645">
        <f>'TPS543C20 Loop Gain'!AJ3295</f>
        <v>-72.443097813168521</v>
      </c>
      <c r="E645">
        <f>'TPS543C20 Loop Gain'!B3295</f>
        <v>1361000</v>
      </c>
    </row>
    <row r="646" spans="3:5" x14ac:dyDescent="0.25">
      <c r="C646">
        <f>'TPS543C20 Loop Gain'!AI3294</f>
        <v>-47.39336595063557</v>
      </c>
      <c r="D646">
        <f>'TPS543C20 Loop Gain'!AJ3294</f>
        <v>-72.315612042889668</v>
      </c>
      <c r="E646">
        <f>'TPS543C20 Loop Gain'!B3294</f>
        <v>1360000</v>
      </c>
    </row>
    <row r="647" spans="3:5" x14ac:dyDescent="0.25">
      <c r="C647">
        <f>'TPS543C20 Loop Gain'!AI3293</f>
        <v>-47.228487864719199</v>
      </c>
      <c r="D647">
        <f>'TPS543C20 Loop Gain'!AJ3293</f>
        <v>-72.188069383025095</v>
      </c>
      <c r="E647">
        <f>'TPS543C20 Loop Gain'!B3293</f>
        <v>1359000</v>
      </c>
    </row>
    <row r="648" spans="3:5" x14ac:dyDescent="0.25">
      <c r="C648">
        <f>'TPS543C20 Loop Gain'!AI3292</f>
        <v>-47.066219641862659</v>
      </c>
      <c r="D648">
        <f>'TPS543C20 Loop Gain'!AJ3292</f>
        <v>-72.060469776287505</v>
      </c>
      <c r="E648">
        <f>'TPS543C20 Loop Gain'!B3292</f>
        <v>1358000</v>
      </c>
    </row>
    <row r="649" spans="3:5" x14ac:dyDescent="0.25">
      <c r="C649">
        <f>'TPS543C20 Loop Gain'!AI3291</f>
        <v>-46.906473403133894</v>
      </c>
      <c r="D649">
        <f>'TPS543C20 Loop Gain'!AJ3291</f>
        <v>-71.932813166380868</v>
      </c>
      <c r="E649">
        <f>'TPS543C20 Loop Gain'!B3291</f>
        <v>1357000</v>
      </c>
    </row>
    <row r="650" spans="3:5" x14ac:dyDescent="0.25">
      <c r="C650">
        <f>'TPS543C20 Loop Gain'!AI3290</f>
        <v>-46.749165646667507</v>
      </c>
      <c r="D650">
        <f>'TPS543C20 Loop Gain'!AJ3290</f>
        <v>-71.805099498006811</v>
      </c>
      <c r="E650">
        <f>'TPS543C20 Loop Gain'!B3290</f>
        <v>1356000</v>
      </c>
    </row>
    <row r="651" spans="3:5" x14ac:dyDescent="0.25">
      <c r="C651">
        <f>'TPS543C20 Loop Gain'!AI3289</f>
        <v>-46.594216961816521</v>
      </c>
      <c r="D651">
        <f>'TPS543C20 Loop Gain'!AJ3289</f>
        <v>-71.677328716869383</v>
      </c>
      <c r="E651">
        <f>'TPS543C20 Loop Gain'!B3289</f>
        <v>1355000</v>
      </c>
    </row>
    <row r="652" spans="3:5" x14ac:dyDescent="0.25">
      <c r="C652">
        <f>'TPS543C20 Loop Gain'!AI3288</f>
        <v>-46.441551766264595</v>
      </c>
      <c r="D652">
        <f>'TPS543C20 Loop Gain'!AJ3288</f>
        <v>-71.549500769680535</v>
      </c>
      <c r="E652">
        <f>'TPS543C20 Loop Gain'!B3288</f>
        <v>1354000</v>
      </c>
    </row>
    <row r="653" spans="3:5" x14ac:dyDescent="0.25">
      <c r="C653">
        <f>'TPS543C20 Loop Gain'!AI3287</f>
        <v>-46.291098063921766</v>
      </c>
      <c r="D653">
        <f>'TPS543C20 Loop Gain'!AJ3287</f>
        <v>-71.421615604165851</v>
      </c>
      <c r="E653">
        <f>'TPS543C20 Loop Gain'!B3287</f>
        <v>1353000</v>
      </c>
    </row>
    <row r="654" spans="3:5" x14ac:dyDescent="0.25">
      <c r="C654">
        <f>'TPS543C20 Loop Gain'!AI3286</f>
        <v>-46.142787221657954</v>
      </c>
      <c r="D654">
        <f>'TPS543C20 Loop Gain'!AJ3286</f>
        <v>-71.293673169067475</v>
      </c>
      <c r="E654">
        <f>'TPS543C20 Loop Gain'!B3286</f>
        <v>1352000</v>
      </c>
    </row>
    <row r="655" spans="3:5" x14ac:dyDescent="0.25">
      <c r="C655">
        <f>'TPS543C20 Loop Gain'!AI3285</f>
        <v>-45.996553763150835</v>
      </c>
      <c r="D655">
        <f>'TPS543C20 Loop Gain'!AJ3285</f>
        <v>-71.165673414152792</v>
      </c>
      <c r="E655">
        <f>'TPS543C20 Loop Gain'!B3285</f>
        <v>1351000</v>
      </c>
    </row>
    <row r="656" spans="3:5" x14ac:dyDescent="0.25">
      <c r="C656">
        <f>'TPS543C20 Loop Gain'!AI3284</f>
        <v>-45.852335178288435</v>
      </c>
      <c r="D656">
        <f>'TPS543C20 Loop Gain'!AJ3284</f>
        <v>-71.037616290215453</v>
      </c>
      <c r="E656">
        <f>'TPS543C20 Loop Gain'!B3284</f>
        <v>1350000</v>
      </c>
    </row>
    <row r="657" spans="3:5" x14ac:dyDescent="0.25">
      <c r="C657">
        <f>'TPS543C20 Loop Gain'!AI3283</f>
        <v>-45.710071746743814</v>
      </c>
      <c r="D657">
        <f>'TPS543C20 Loop Gain'!AJ3283</f>
        <v>-70.909501749084839</v>
      </c>
      <c r="E657">
        <f>'TPS543C20 Loop Gain'!B3283</f>
        <v>1349000</v>
      </c>
    </row>
    <row r="658" spans="3:5" x14ac:dyDescent="0.25">
      <c r="C658">
        <f>'TPS543C20 Loop Gain'!AI3282</f>
        <v>-45.56970637447634</v>
      </c>
      <c r="D658">
        <f>'TPS543C20 Loop Gain'!AJ3282</f>
        <v>-70.781329743628092</v>
      </c>
      <c r="E658">
        <f>'TPS543C20 Loop Gain'!B3282</f>
        <v>1348000</v>
      </c>
    </row>
    <row r="659" spans="3:5" x14ac:dyDescent="0.25">
      <c r="C659">
        <f>'TPS543C20 Loop Gain'!AI3281</f>
        <v>-45.431184442036596</v>
      </c>
      <c r="D659">
        <f>'TPS543C20 Loop Gain'!AJ3281</f>
        <v>-70.653100227755999</v>
      </c>
      <c r="E659">
        <f>'TPS543C20 Loop Gain'!B3281</f>
        <v>1347000</v>
      </c>
    </row>
    <row r="660" spans="3:5" x14ac:dyDescent="0.25">
      <c r="C660">
        <f>'TPS543C20 Loop Gain'!AI3280</f>
        <v>-45.29445366366879</v>
      </c>
      <c r="D660">
        <f>'TPS543C20 Loop Gain'!AJ3280</f>
        <v>-70.524813156428962</v>
      </c>
      <c r="E660">
        <f>'TPS543C20 Loop Gain'!B3280</f>
        <v>1346000</v>
      </c>
    </row>
    <row r="661" spans="3:5" x14ac:dyDescent="0.25">
      <c r="C661">
        <f>'TPS543C20 Loop Gain'!AI3279</f>
        <v>-45.159463956300911</v>
      </c>
      <c r="D661">
        <f>'TPS543C20 Loop Gain'!AJ3279</f>
        <v>-70.396468485661856</v>
      </c>
      <c r="E661">
        <f>'TPS543C20 Loop Gain'!B3279</f>
        <v>1345000</v>
      </c>
    </row>
    <row r="662" spans="3:5" x14ac:dyDescent="0.25">
      <c r="C662">
        <f>'TPS543C20 Loop Gain'!AI3278</f>
        <v>-45.026167317601278</v>
      </c>
      <c r="D662">
        <f>'TPS543C20 Loop Gain'!AJ3278</f>
        <v>-70.268066172527867</v>
      </c>
      <c r="E662">
        <f>'TPS543C20 Loop Gain'!B3278</f>
        <v>1344000</v>
      </c>
    </row>
    <row r="663" spans="3:5" x14ac:dyDescent="0.25">
      <c r="C663">
        <f>'TPS543C20 Loop Gain'!AI3277</f>
        <v>-44.894517712359239</v>
      </c>
      <c r="D663">
        <f>'TPS543C20 Loop Gain'!AJ3277</f>
        <v>-70.139606175166477</v>
      </c>
      <c r="E663">
        <f>'TPS543C20 Loop Gain'!B3277</f>
        <v>1343000</v>
      </c>
    </row>
    <row r="664" spans="3:5" x14ac:dyDescent="0.25">
      <c r="C664">
        <f>'TPS543C20 Loop Gain'!AI3276</f>
        <v>-44.764470966515489</v>
      </c>
      <c r="D664">
        <f>'TPS543C20 Loop Gain'!AJ3276</f>
        <v>-70.011088452784975</v>
      </c>
      <c r="E664">
        <f>'TPS543C20 Loop Gain'!B3276</f>
        <v>1342000</v>
      </c>
    </row>
    <row r="665" spans="3:5" x14ac:dyDescent="0.25">
      <c r="C665">
        <f>'TPS543C20 Loop Gain'!AI3275</f>
        <v>-44.635984668236873</v>
      </c>
      <c r="D665">
        <f>'TPS543C20 Loop Gain'!AJ3275</f>
        <v>-69.882512965666578</v>
      </c>
      <c r="E665">
        <f>'TPS543C20 Loop Gain'!B3275</f>
        <v>1341000</v>
      </c>
    </row>
    <row r="666" spans="3:5" x14ac:dyDescent="0.25">
      <c r="C666">
        <f>'TPS543C20 Loop Gain'!AI3274</f>
        <v>-44.509018075474636</v>
      </c>
      <c r="D666">
        <f>'TPS543C20 Loop Gain'!AJ3274</f>
        <v>-69.753879675174062</v>
      </c>
      <c r="E666">
        <f>'TPS543C20 Loop Gain'!B3274</f>
        <v>1340000</v>
      </c>
    </row>
    <row r="667" spans="3:5" x14ac:dyDescent="0.25">
      <c r="C667">
        <f>'TPS543C20 Loop Gain'!AI3273</f>
        <v>-44.383532029507876</v>
      </c>
      <c r="D667">
        <f>'TPS543C20 Loop Gain'!AJ3273</f>
        <v>-69.625188543755613</v>
      </c>
      <c r="E667">
        <f>'TPS543C20 Loop Gain'!B3273</f>
        <v>1339000</v>
      </c>
    </row>
    <row r="668" spans="3:5" x14ac:dyDescent="0.25">
      <c r="C668">
        <f>'TPS543C20 Loop Gain'!AI3272</f>
        <v>-44.259488874010955</v>
      </c>
      <c r="D668">
        <f>'TPS543C20 Loop Gain'!AJ3272</f>
        <v>-69.496439534949275</v>
      </c>
      <c r="E668">
        <f>'TPS543C20 Loop Gain'!B3272</f>
        <v>1338000</v>
      </c>
    </row>
    <row r="669" spans="3:5" x14ac:dyDescent="0.25">
      <c r="C669">
        <f>'TPS543C20 Loop Gain'!AI3271</f>
        <v>-44.136852379226632</v>
      </c>
      <c r="D669">
        <f>'TPS543C20 Loop Gain'!AJ3271</f>
        <v>-69.367632613388579</v>
      </c>
      <c r="E669">
        <f>'TPS543C20 Loop Gain'!B3271</f>
        <v>1337000</v>
      </c>
    </row>
    <row r="670" spans="3:5" x14ac:dyDescent="0.25">
      <c r="C670">
        <f>'TPS543C20 Loop Gain'!AI3270</f>
        <v>-44.015587670864235</v>
      </c>
      <c r="D670">
        <f>'TPS543C20 Loop Gain'!AJ3270</f>
        <v>-69.238767744807575</v>
      </c>
      <c r="E670">
        <f>'TPS543C20 Loop Gain'!B3270</f>
        <v>1336000</v>
      </c>
    </row>
    <row r="671" spans="3:5" x14ac:dyDescent="0.25">
      <c r="C671">
        <f>'TPS543C20 Loop Gain'!AI3269</f>
        <v>-43.89566116337307</v>
      </c>
      <c r="D671">
        <f>'TPS543C20 Loop Gain'!AJ3269</f>
        <v>-69.109844896045601</v>
      </c>
      <c r="E671">
        <f>'TPS543C20 Loop Gain'!B3269</f>
        <v>1335000</v>
      </c>
    </row>
    <row r="672" spans="3:5" x14ac:dyDescent="0.25">
      <c r="C672">
        <f>'TPS543C20 Loop Gain'!AI3268</f>
        <v>-43.777040497271912</v>
      </c>
      <c r="D672">
        <f>'TPS543C20 Loop Gain'!AJ3268</f>
        <v>-68.980864035052647</v>
      </c>
      <c r="E672">
        <f>'TPS543C20 Loop Gain'!B3268</f>
        <v>1334000</v>
      </c>
    </row>
    <row r="673" spans="3:5" x14ac:dyDescent="0.25">
      <c r="C673">
        <f>'TPS543C20 Loop Gain'!AI3267</f>
        <v>-43.659694480242841</v>
      </c>
      <c r="D673">
        <f>'TPS543C20 Loop Gain'!AJ3267</f>
        <v>-68.851825130894895</v>
      </c>
      <c r="E673">
        <f>'TPS543C20 Loop Gain'!B3267</f>
        <v>1333000</v>
      </c>
    </row>
    <row r="674" spans="3:5" x14ac:dyDescent="0.25">
      <c r="C674">
        <f>'TPS543C20 Loop Gain'!AI3266</f>
        <v>-43.543593031719652</v>
      </c>
      <c r="D674">
        <f>'TPS543C20 Loop Gain'!AJ3266</f>
        <v>-68.722728153758041</v>
      </c>
      <c r="E674">
        <f>'TPS543C20 Loop Gain'!B3266</f>
        <v>1332000</v>
      </c>
    </row>
    <row r="675" spans="3:5" x14ac:dyDescent="0.25">
      <c r="C675">
        <f>'TPS543C20 Loop Gain'!AI3265</f>
        <v>-43.428707130728689</v>
      </c>
      <c r="D675">
        <f>'TPS543C20 Loop Gain'!AJ3265</f>
        <v>-68.593573074955529</v>
      </c>
      <c r="E675">
        <f>'TPS543C20 Loop Gain'!B3265</f>
        <v>1331000</v>
      </c>
    </row>
    <row r="676" spans="3:5" x14ac:dyDescent="0.25">
      <c r="C676">
        <f>'TPS543C20 Loop Gain'!AI3264</f>
        <v>-43.315008766751014</v>
      </c>
      <c r="D676">
        <f>'TPS543C20 Loop Gain'!AJ3264</f>
        <v>-68.464359866930124</v>
      </c>
      <c r="E676">
        <f>'TPS543C20 Loop Gain'!B3264</f>
        <v>1330000</v>
      </c>
    </row>
    <row r="677" spans="3:5" x14ac:dyDescent="0.25">
      <c r="C677">
        <f>'TPS543C20 Loop Gain'!AI3263</f>
        <v>-43.202470893401433</v>
      </c>
      <c r="D677">
        <f>'TPS543C20 Loop Gain'!AJ3263</f>
        <v>-68.335088503261176</v>
      </c>
      <c r="E677">
        <f>'TPS543C20 Loop Gain'!B3263</f>
        <v>1329000</v>
      </c>
    </row>
    <row r="678" spans="3:5" x14ac:dyDescent="0.25">
      <c r="C678">
        <f>'TPS543C20 Loop Gain'!AI3262</f>
        <v>-43.091067384731865</v>
      </c>
      <c r="D678">
        <f>'TPS543C20 Loop Gain'!AJ3262</f>
        <v>-68.205758958669421</v>
      </c>
      <c r="E678">
        <f>'TPS543C20 Loop Gain'!B3262</f>
        <v>1328000</v>
      </c>
    </row>
    <row r="679" spans="3:5" x14ac:dyDescent="0.25">
      <c r="C679">
        <f>'TPS543C20 Loop Gain'!AI3261</f>
        <v>-42.980772993982029</v>
      </c>
      <c r="D679">
        <f>'TPS543C20 Loop Gain'!AJ3261</f>
        <v>-68.076371209021104</v>
      </c>
      <c r="E679">
        <f>'TPS543C20 Loop Gain'!B3261</f>
        <v>1327000</v>
      </c>
    </row>
    <row r="680" spans="3:5" x14ac:dyDescent="0.25">
      <c r="C680">
        <f>'TPS543C20 Loop Gain'!AI3260</f>
        <v>-42.871563314616779</v>
      </c>
      <c r="D680">
        <f>'TPS543C20 Loop Gain'!AJ3260</f>
        <v>-67.946925231333964</v>
      </c>
      <c r="E680">
        <f>'TPS543C20 Loop Gain'!B3260</f>
        <v>1326000</v>
      </c>
    </row>
    <row r="681" spans="3:5" x14ac:dyDescent="0.25">
      <c r="C681">
        <f>'TPS543C20 Loop Gain'!AI3259</f>
        <v>-42.763414743496291</v>
      </c>
      <c r="D681">
        <f>'TPS543C20 Loop Gain'!AJ3259</f>
        <v>-67.817421003781703</v>
      </c>
      <c r="E681">
        <f>'TPS543C20 Loop Gain'!B3259</f>
        <v>1325000</v>
      </c>
    </row>
    <row r="682" spans="3:5" x14ac:dyDescent="0.25">
      <c r="C682">
        <f>'TPS543C20 Loop Gain'!AI3258</f>
        <v>-42.656304446044324</v>
      </c>
      <c r="D682">
        <f>'TPS543C20 Loop Gain'!AJ3258</f>
        <v>-67.687858505699296</v>
      </c>
      <c r="E682">
        <f>'TPS543C20 Loop Gain'!B3258</f>
        <v>1324000</v>
      </c>
    </row>
    <row r="683" spans="3:5" x14ac:dyDescent="0.25">
      <c r="C683">
        <f>'TPS543C20 Loop Gain'!AI3257</f>
        <v>-42.55021032328321</v>
      </c>
      <c r="D683">
        <f>'TPS543C20 Loop Gain'!AJ3257</f>
        <v>-67.558237717587957</v>
      </c>
      <c r="E683">
        <f>'TPS543C20 Loop Gain'!B3257</f>
        <v>1323000</v>
      </c>
    </row>
    <row r="684" spans="3:5" x14ac:dyDescent="0.25">
      <c r="C684">
        <f>'TPS543C20 Loop Gain'!AI3256</f>
        <v>-42.445110980616569</v>
      </c>
      <c r="D684">
        <f>'TPS543C20 Loop Gain'!AJ3256</f>
        <v>-67.428558621119478</v>
      </c>
      <c r="E684">
        <f>'TPS543C20 Loop Gain'!B3256</f>
        <v>1322000</v>
      </c>
    </row>
    <row r="685" spans="3:5" x14ac:dyDescent="0.25">
      <c r="C685">
        <f>'TPS543C20 Loop Gain'!AI3255</f>
        <v>-42.340985698253249</v>
      </c>
      <c r="D685">
        <f>'TPS543C20 Loop Gain'!AJ3255</f>
        <v>-67.298821199142395</v>
      </c>
      <c r="E685">
        <f>'TPS543C20 Loop Gain'!B3255</f>
        <v>1321000</v>
      </c>
    </row>
    <row r="686" spans="3:5" x14ac:dyDescent="0.25">
      <c r="C686">
        <f>'TPS543C20 Loop Gain'!AI3254</f>
        <v>-42.237814403164755</v>
      </c>
      <c r="D686">
        <f>'TPS543C20 Loop Gain'!AJ3254</f>
        <v>-67.169025435686066</v>
      </c>
      <c r="E686">
        <f>'TPS543C20 Loop Gain'!B3254</f>
        <v>1320000</v>
      </c>
    </row>
    <row r="687" spans="3:5" x14ac:dyDescent="0.25">
      <c r="C687">
        <f>'TPS543C20 Loop Gain'!AI3253</f>
        <v>-42.135577642486922</v>
      </c>
      <c r="D687">
        <f>'TPS543C20 Loop Gain'!AJ3253</f>
        <v>-67.039171315965717</v>
      </c>
      <c r="E687">
        <f>'TPS543C20 Loop Gain'!B3253</f>
        <v>1319000</v>
      </c>
    </row>
    <row r="688" spans="3:5" x14ac:dyDescent="0.25">
      <c r="C688">
        <f>'TPS543C20 Loop Gain'!AI3252</f>
        <v>-42.034256558272915</v>
      </c>
      <c r="D688">
        <f>'TPS543C20 Loop Gain'!AJ3252</f>
        <v>-66.909258826388424</v>
      </c>
      <c r="E688">
        <f>'TPS543C20 Loop Gain'!B3252</f>
        <v>1318000</v>
      </c>
    </row>
    <row r="689" spans="3:5" x14ac:dyDescent="0.25">
      <c r="C689">
        <f>'TPS543C20 Loop Gain'!AI3251</f>
        <v>-41.933832863519683</v>
      </c>
      <c r="D689">
        <f>'TPS543C20 Loop Gain'!AJ3251</f>
        <v>-66.779287954555713</v>
      </c>
      <c r="E689">
        <f>'TPS543C20 Loop Gain'!B3251</f>
        <v>1317000</v>
      </c>
    </row>
    <row r="690" spans="3:5" x14ac:dyDescent="0.25">
      <c r="C690">
        <f>'TPS543C20 Loop Gain'!AI3250</f>
        <v>-41.834288819389428</v>
      </c>
      <c r="D690">
        <f>'TPS543C20 Loop Gain'!AJ3250</f>
        <v>-66.649258689271534</v>
      </c>
      <c r="E690">
        <f>'TPS543C20 Loop Gain'!B3250</f>
        <v>1316000</v>
      </c>
    </row>
    <row r="691" spans="3:5" x14ac:dyDescent="0.25">
      <c r="C691">
        <f>'TPS543C20 Loop Gain'!AI3249</f>
        <v>-41.73560721355539</v>
      </c>
      <c r="D691">
        <f>'TPS543C20 Loop Gain'!AJ3249</f>
        <v>-66.519171020544661</v>
      </c>
      <c r="E691">
        <f>'TPS543C20 Loop Gain'!B3249</f>
        <v>1315000</v>
      </c>
    </row>
    <row r="692" spans="3:5" x14ac:dyDescent="0.25">
      <c r="C692">
        <f>'TPS543C20 Loop Gain'!AI3248</f>
        <v>-41.637771339607795</v>
      </c>
      <c r="D692">
        <f>'TPS543C20 Loop Gain'!AJ3248</f>
        <v>-66.389024939594222</v>
      </c>
      <c r="E692">
        <f>'TPS543C20 Loop Gain'!B3248</f>
        <v>1314000</v>
      </c>
    </row>
    <row r="693" spans="3:5" x14ac:dyDescent="0.25">
      <c r="C693">
        <f>'TPS543C20 Loop Gain'!AI3247</f>
        <v>-41.540764977455723</v>
      </c>
      <c r="D693">
        <f>'TPS543C20 Loop Gain'!AJ3247</f>
        <v>-66.258820438856333</v>
      </c>
      <c r="E693">
        <f>'TPS543C20 Loop Gain'!B3247</f>
        <v>1313000</v>
      </c>
    </row>
    <row r="694" spans="3:5" x14ac:dyDescent="0.25">
      <c r="C694">
        <f>'TPS543C20 Loop Gain'!AI3246</f>
        <v>-41.444572374668816</v>
      </c>
      <c r="D694">
        <f>'TPS543C20 Loop Gain'!AJ3246</f>
        <v>-66.128557511985491</v>
      </c>
      <c r="E694">
        <f>'TPS543C20 Loop Gain'!B3246</f>
        <v>1312000</v>
      </c>
    </row>
    <row r="695" spans="3:5" x14ac:dyDescent="0.25">
      <c r="C695">
        <f>'TPS543C20 Loop Gain'!AI3245</f>
        <v>-41.349178228707231</v>
      </c>
      <c r="D695">
        <f>'TPS543C20 Loop Gain'!AJ3245</f>
        <v>-65.998236153862706</v>
      </c>
      <c r="E695">
        <f>'TPS543C20 Loop Gain'!B3245</f>
        <v>1311000</v>
      </c>
    </row>
    <row r="696" spans="3:5" x14ac:dyDescent="0.25">
      <c r="C696">
        <f>'TPS543C20 Loop Gain'!AI3244</f>
        <v>-41.25456766998532</v>
      </c>
      <c r="D696">
        <f>'TPS543C20 Loop Gain'!AJ3244</f>
        <v>-65.867856360598836</v>
      </c>
      <c r="E696">
        <f>'TPS543C20 Loop Gain'!B3244</f>
        <v>1310000</v>
      </c>
    </row>
    <row r="697" spans="3:5" x14ac:dyDescent="0.25">
      <c r="C697">
        <f>'TPS543C20 Loop Gain'!AI3243</f>
        <v>-41.160726245726302</v>
      </c>
      <c r="D697">
        <f>'TPS543C20 Loop Gain'!AJ3243</f>
        <v>-65.737418129539805</v>
      </c>
      <c r="E697">
        <f>'TPS543C20 Loop Gain'!B3243</f>
        <v>1309000</v>
      </c>
    </row>
    <row r="698" spans="3:5" x14ac:dyDescent="0.25">
      <c r="C698">
        <f>'TPS543C20 Loop Gain'!AI3242</f>
        <v>-41.067639904562</v>
      </c>
      <c r="D698">
        <f>'TPS543C20 Loop Gain'!AJ3242</f>
        <v>-65.606921459270609</v>
      </c>
      <c r="E698">
        <f>'TPS543C20 Loop Gain'!B3242</f>
        <v>1308000</v>
      </c>
    </row>
    <row r="699" spans="3:5" x14ac:dyDescent="0.25">
      <c r="C699">
        <f>'TPS543C20 Loop Gain'!AI3241</f>
        <v>-40.97529498183809</v>
      </c>
      <c r="D699">
        <f>'TPS543C20 Loop Gain'!AJ3241</f>
        <v>-65.476366349621344</v>
      </c>
      <c r="E699">
        <f>'TPS543C20 Loop Gain'!B3241</f>
        <v>1307000</v>
      </c>
    </row>
    <row r="700" spans="3:5" x14ac:dyDescent="0.25">
      <c r="C700">
        <f>'TPS543C20 Loop Gain'!AI3240</f>
        <v>-40.883678185584529</v>
      </c>
      <c r="D700">
        <f>'TPS543C20 Loop Gain'!AJ3240</f>
        <v>-65.345752801671026</v>
      </c>
      <c r="E700">
        <f>'TPS543C20 Loop Gain'!B3240</f>
        <v>1306000</v>
      </c>
    </row>
    <row r="701" spans="3:5" x14ac:dyDescent="0.25">
      <c r="C701">
        <f>'TPS543C20 Loop Gain'!AI3239</f>
        <v>-40.792776583117572</v>
      </c>
      <c r="D701">
        <f>'TPS543C20 Loop Gain'!AJ3239</f>
        <v>-65.215080817752821</v>
      </c>
      <c r="E701">
        <f>'TPS543C20 Loop Gain'!B3239</f>
        <v>1305000</v>
      </c>
    </row>
    <row r="702" spans="3:5" x14ac:dyDescent="0.25">
      <c r="C702">
        <f>'TPS543C20 Loop Gain'!AI3238</f>
        <v>-40.702577588238228</v>
      </c>
      <c r="D702">
        <f>'TPS543C20 Loop Gain'!AJ3238</f>
        <v>-65.084350401458636</v>
      </c>
      <c r="E702">
        <f>'TPS543C20 Loop Gain'!B3238</f>
        <v>1304000</v>
      </c>
    </row>
    <row r="703" spans="3:5" x14ac:dyDescent="0.25">
      <c r="C703">
        <f>'TPS543C20 Loop Gain'!AI3237</f>
        <v>-40.613068948995306</v>
      </c>
      <c r="D703">
        <f>'TPS543C20 Loop Gain'!AJ3237</f>
        <v>-64.953561557643667</v>
      </c>
      <c r="E703">
        <f>'TPS543C20 Loop Gain'!B3237</f>
        <v>1303000</v>
      </c>
    </row>
    <row r="704" spans="3:5" x14ac:dyDescent="0.25">
      <c r="C704">
        <f>'TPS543C20 Loop Gain'!AI3236</f>
        <v>-40.524238735984056</v>
      </c>
      <c r="D704">
        <f>'TPS543C20 Loop Gain'!AJ3236</f>
        <v>-64.822714292431272</v>
      </c>
      <c r="E704">
        <f>'TPS543C20 Loop Gain'!B3236</f>
        <v>1302000</v>
      </c>
    </row>
    <row r="705" spans="3:5" x14ac:dyDescent="0.25">
      <c r="C705">
        <f>'TPS543C20 Loop Gain'!AI3235</f>
        <v>-40.436075331154164</v>
      </c>
      <c r="D705">
        <f>'TPS543C20 Loop Gain'!AJ3235</f>
        <v>-64.691808613217731</v>
      </c>
      <c r="E705">
        <f>'TPS543C20 Loop Gain'!B3235</f>
        <v>1301000</v>
      </c>
    </row>
    <row r="706" spans="3:5" x14ac:dyDescent="0.25">
      <c r="C706">
        <f>'TPS543C20 Loop Gain'!AI3234</f>
        <v>-40.348567417096078</v>
      </c>
      <c r="D706">
        <f>'TPS543C20 Loop Gain'!AJ3234</f>
        <v>-64.56084452867691</v>
      </c>
      <c r="E706">
        <f>'TPS543C20 Loop Gain'!B3234</f>
        <v>1300000</v>
      </c>
    </row>
    <row r="707" spans="3:5" x14ac:dyDescent="0.25">
      <c r="C707">
        <f>'TPS543C20 Loop Gain'!AI3233</f>
        <v>-40.261703966786364</v>
      </c>
      <c r="D707">
        <f>'TPS543C20 Loop Gain'!AJ3233</f>
        <v>-64.429822048764606</v>
      </c>
      <c r="E707">
        <f>'TPS543C20 Loop Gain'!B3233</f>
        <v>1299000</v>
      </c>
    </row>
    <row r="708" spans="3:5" x14ac:dyDescent="0.25">
      <c r="C708">
        <f>'TPS543C20 Loop Gain'!AI3232</f>
        <v>-40.175474233765883</v>
      </c>
      <c r="D708">
        <f>'TPS543C20 Loop Gain'!AJ3232</f>
        <v>-64.298741184723511</v>
      </c>
      <c r="E708">
        <f>'TPS543C20 Loop Gain'!B3232</f>
        <v>1298000</v>
      </c>
    </row>
    <row r="709" spans="3:5" x14ac:dyDescent="0.25">
      <c r="C709">
        <f>'TPS543C20 Loop Gain'!AI3231</f>
        <v>-40.089867742729751</v>
      </c>
      <c r="D709">
        <f>'TPS543C20 Loop Gain'!AJ3231</f>
        <v>-64.167601949087668</v>
      </c>
      <c r="E709">
        <f>'TPS543C20 Loop Gain'!B3231</f>
        <v>1297000</v>
      </c>
    </row>
    <row r="710" spans="3:5" x14ac:dyDescent="0.25">
      <c r="C710">
        <f>'TPS543C20 Loop Gain'!AI3230</f>
        <v>-40.00487428050856</v>
      </c>
      <c r="D710">
        <f>'TPS543C20 Loop Gain'!AJ3230</f>
        <v>-64.036404355687324</v>
      </c>
      <c r="E710">
        <f>'TPS543C20 Loop Gain'!B3230</f>
        <v>1296000</v>
      </c>
    </row>
    <row r="711" spans="3:5" x14ac:dyDescent="0.25">
      <c r="C711">
        <f>'TPS543C20 Loop Gain'!AI3229</f>
        <v>-39.920483887421597</v>
      </c>
      <c r="D711">
        <f>'TPS543C20 Loop Gain'!AJ3229</f>
        <v>-63.905148419652484</v>
      </c>
      <c r="E711">
        <f>'TPS543C20 Loop Gain'!B3229</f>
        <v>1295000</v>
      </c>
    </row>
    <row r="712" spans="3:5" x14ac:dyDescent="0.25">
      <c r="C712">
        <f>'TPS543C20 Loop Gain'!AI3228</f>
        <v>-39.836686848983277</v>
      </c>
      <c r="D712">
        <f>'TPS543C20 Loop Gain'!AJ3228</f>
        <v>-63.773834157419373</v>
      </c>
      <c r="E712">
        <f>'TPS543C20 Loop Gain'!B3228</f>
        <v>1294000</v>
      </c>
    </row>
    <row r="713" spans="3:5" x14ac:dyDescent="0.25">
      <c r="C713">
        <f>'TPS543C20 Loop Gain'!AI3227</f>
        <v>-39.753473687946155</v>
      </c>
      <c r="D713">
        <f>'TPS543C20 Loop Gain'!AJ3227</f>
        <v>-63.642461586732161</v>
      </c>
      <c r="E713">
        <f>'TPS543C20 Loop Gain'!B3227</f>
        <v>1293000</v>
      </c>
    </row>
    <row r="714" spans="3:5" x14ac:dyDescent="0.25">
      <c r="C714">
        <f>'TPS543C20 Loop Gain'!AI3226</f>
        <v>-39.670835156664268</v>
      </c>
      <c r="D714">
        <f>'TPS543C20 Loop Gain'!AJ3226</f>
        <v>-63.511030726650837</v>
      </c>
      <c r="E714">
        <f>'TPS543C20 Loop Gain'!B3226</f>
        <v>1292000</v>
      </c>
    </row>
    <row r="715" spans="3:5" x14ac:dyDescent="0.25">
      <c r="C715">
        <f>'TPS543C20 Loop Gain'!AI3225</f>
        <v>-39.588762229761649</v>
      </c>
      <c r="D715">
        <f>'TPS543C20 Loop Gain'!AJ3225</f>
        <v>-63.379541597552581</v>
      </c>
      <c r="E715">
        <f>'TPS543C20 Loop Gain'!B3225</f>
        <v>1291000</v>
      </c>
    </row>
    <row r="716" spans="3:5" x14ac:dyDescent="0.25">
      <c r="C716">
        <f>'TPS543C20 Loop Gain'!AI3224</f>
        <v>-39.50724609708972</v>
      </c>
      <c r="D716">
        <f>'TPS543C20 Loop Gain'!AJ3224</f>
        <v>-63.247994221138477</v>
      </c>
      <c r="E716">
        <f>'TPS543C20 Loop Gain'!B3224</f>
        <v>1290000</v>
      </c>
    </row>
    <row r="717" spans="3:5" x14ac:dyDescent="0.25">
      <c r="C717">
        <f>'TPS543C20 Loop Gain'!AI3223</f>
        <v>-39.426278156963122</v>
      </c>
      <c r="D717">
        <f>'TPS543C20 Loop Gain'!AJ3223</f>
        <v>-63.116388620436069</v>
      </c>
      <c r="E717">
        <f>'TPS543C20 Loop Gain'!B3223</f>
        <v>1289000</v>
      </c>
    </row>
    <row r="718" spans="3:5" x14ac:dyDescent="0.25">
      <c r="C718">
        <f>'TPS543C20 Loop Gain'!AI3222</f>
        <v>-39.345850009658008</v>
      </c>
      <c r="D718">
        <f>'TPS543C20 Loop Gain'!AJ3222</f>
        <v>-62.984724819805791</v>
      </c>
      <c r="E718">
        <f>'TPS543C20 Loop Gain'!B3222</f>
        <v>1288000</v>
      </c>
    </row>
    <row r="719" spans="3:5" x14ac:dyDescent="0.25">
      <c r="C719">
        <f>'TPS543C20 Loop Gain'!AI3221</f>
        <v>-39.265953451162048</v>
      </c>
      <c r="D719">
        <f>'TPS543C20 Loop Gain'!AJ3221</f>
        <v>-62.853002844943923</v>
      </c>
      <c r="E719">
        <f>'TPS543C20 Loop Gain'!B3221</f>
        <v>1287000</v>
      </c>
    </row>
    <row r="720" spans="3:5" x14ac:dyDescent="0.25">
      <c r="C720">
        <f>'TPS543C20 Loop Gain'!AI3220</f>
        <v>-39.186580467164795</v>
      </c>
      <c r="D720">
        <f>'TPS543C20 Loop Gain'!AJ3220</f>
        <v>-62.721222722886431</v>
      </c>
      <c r="E720">
        <f>'TPS543C20 Loop Gain'!B3220</f>
        <v>1286000</v>
      </c>
    </row>
    <row r="721" spans="3:5" x14ac:dyDescent="0.25">
      <c r="C721">
        <f>'TPS543C20 Loop Gain'!AI3219</f>
        <v>-39.107723227276473</v>
      </c>
      <c r="D721">
        <f>'TPS543C20 Loop Gain'!AJ3219</f>
        <v>-62.589384482015433</v>
      </c>
      <c r="E721">
        <f>'TPS543C20 Loop Gain'!B3219</f>
        <v>1285000</v>
      </c>
    </row>
    <row r="722" spans="3:5" x14ac:dyDescent="0.25">
      <c r="C722">
        <f>'TPS543C20 Loop Gain'!AI3218</f>
        <v>-39.029374079464887</v>
      </c>
      <c r="D722">
        <f>'TPS543C20 Loop Gain'!AJ3218</f>
        <v>-62.457488152060968</v>
      </c>
      <c r="E722">
        <f>'TPS543C20 Loop Gain'!B3218</f>
        <v>1284000</v>
      </c>
    </row>
    <row r="723" spans="3:5" x14ac:dyDescent="0.25">
      <c r="C723">
        <f>'TPS543C20 Loop Gain'!AI3217</f>
        <v>-38.951525544702442</v>
      </c>
      <c r="D723">
        <f>'TPS543C20 Loop Gain'!AJ3217</f>
        <v>-62.325533764107952</v>
      </c>
      <c r="E723">
        <f>'TPS543C20 Loop Gain'!B3217</f>
        <v>1283000</v>
      </c>
    </row>
    <row r="724" spans="3:5" x14ac:dyDescent="0.25">
      <c r="C724">
        <f>'TPS543C20 Loop Gain'!AI3216</f>
        <v>-38.874170311810879</v>
      </c>
      <c r="D724">
        <f>'TPS543C20 Loop Gain'!AJ3216</f>
        <v>-62.193521350597429</v>
      </c>
      <c r="E724">
        <f>'TPS543C20 Loop Gain'!B3216</f>
        <v>1282000</v>
      </c>
    </row>
    <row r="725" spans="3:5" x14ac:dyDescent="0.25">
      <c r="C725">
        <f>'TPS543C20 Loop Gain'!AI3215</f>
        <v>-38.797301232497702</v>
      </c>
      <c r="D725">
        <f>'TPS543C20 Loop Gain'!AJ3215</f>
        <v>-62.06145094533386</v>
      </c>
      <c r="E725">
        <f>'TPS543C20 Loop Gain'!B3215</f>
        <v>1281000</v>
      </c>
    </row>
    <row r="726" spans="3:5" x14ac:dyDescent="0.25">
      <c r="C726">
        <f>'TPS543C20 Loop Gain'!AI3214</f>
        <v>-38.720911316573485</v>
      </c>
      <c r="D726">
        <f>'TPS543C20 Loop Gain'!AJ3214</f>
        <v>-61.929322583486929</v>
      </c>
      <c r="E726">
        <f>'TPS543C20 Loop Gain'!B3214</f>
        <v>1280000</v>
      </c>
    </row>
    <row r="727" spans="3:5" x14ac:dyDescent="0.25">
      <c r="C727">
        <f>'TPS543C20 Loop Gain'!AI3213</f>
        <v>-38.644993727345465</v>
      </c>
      <c r="D727">
        <f>'TPS543C20 Loop Gain'!AJ3213</f>
        <v>-61.797136301596744</v>
      </c>
      <c r="E727">
        <f>'TPS543C20 Loop Gain'!B3213</f>
        <v>1279000</v>
      </c>
    </row>
    <row r="728" spans="3:5" x14ac:dyDescent="0.25">
      <c r="C728">
        <f>'TPS543C20 Loop Gain'!AI3212</f>
        <v>-38.569541777174827</v>
      </c>
      <c r="D728">
        <f>'TPS543C20 Loop Gain'!AJ3212</f>
        <v>-61.664892137577908</v>
      </c>
      <c r="E728">
        <f>'TPS543C20 Loop Gain'!B3212</f>
        <v>1278000</v>
      </c>
    </row>
    <row r="729" spans="3:5" x14ac:dyDescent="0.25">
      <c r="C729">
        <f>'TPS543C20 Loop Gain'!AI3211</f>
        <v>-38.494548923196092</v>
      </c>
      <c r="D729">
        <f>'TPS543C20 Loop Gain'!AJ3211</f>
        <v>-61.532590130723314</v>
      </c>
      <c r="E729">
        <f>'TPS543C20 Loop Gain'!B3211</f>
        <v>1277000</v>
      </c>
    </row>
    <row r="730" spans="3:5" x14ac:dyDescent="0.25">
      <c r="C730">
        <f>'TPS543C20 Loop Gain'!AI3210</f>
        <v>-38.42000876318739</v>
      </c>
      <c r="D730">
        <f>'TPS543C20 Loop Gain'!AJ3210</f>
        <v>-61.400230321708861</v>
      </c>
      <c r="E730">
        <f>'TPS543C20 Loop Gain'!B3210</f>
        <v>1276000</v>
      </c>
    </row>
    <row r="731" spans="3:5" x14ac:dyDescent="0.25">
      <c r="C731">
        <f>'TPS543C20 Loop Gain'!AI3209</f>
        <v>-38.345915031587452</v>
      </c>
      <c r="D731">
        <f>'TPS543C20 Loop Gain'!AJ3209</f>
        <v>-61.267812752598374</v>
      </c>
      <c r="E731">
        <f>'TPS543C20 Loop Gain'!B3209</f>
        <v>1275000</v>
      </c>
    </row>
    <row r="732" spans="3:5" x14ac:dyDescent="0.25">
      <c r="C732">
        <f>'TPS543C20 Loop Gain'!AI3208</f>
        <v>-38.272261595653056</v>
      </c>
      <c r="D732">
        <f>'TPS543C20 Loop Gain'!AJ3208</f>
        <v>-61.13533746684265</v>
      </c>
      <c r="E732">
        <f>'TPS543C20 Loop Gain'!B3208</f>
        <v>1274000</v>
      </c>
    </row>
    <row r="733" spans="3:5" x14ac:dyDescent="0.25">
      <c r="C733">
        <f>'TPS543C20 Loop Gain'!AI3207</f>
        <v>-38.199042451749122</v>
      </c>
      <c r="D733">
        <f>'TPS543C20 Loop Gain'!AJ3207</f>
        <v>-61.002804509290954</v>
      </c>
      <c r="E733">
        <f>'TPS543C20 Loop Gain'!B3207</f>
        <v>1273000</v>
      </c>
    </row>
    <row r="734" spans="3:5" x14ac:dyDescent="0.25">
      <c r="C734">
        <f>'TPS543C20 Loop Gain'!AI3206</f>
        <v>-38.126251721769357</v>
      </c>
      <c r="D734">
        <f>'TPS543C20 Loop Gain'!AJ3206</f>
        <v>-60.870213926189415</v>
      </c>
      <c r="E734">
        <f>'TPS543C20 Loop Gain'!B3206</f>
        <v>1272000</v>
      </c>
    </row>
    <row r="735" spans="3:5" x14ac:dyDescent="0.25">
      <c r="C735">
        <f>'TPS543C20 Loop Gain'!AI3205</f>
        <v>-38.053883649677694</v>
      </c>
      <c r="D735">
        <f>'TPS543C20 Loop Gain'!AJ3205</f>
        <v>-60.73756576518695</v>
      </c>
      <c r="E735">
        <f>'TPS543C20 Loop Gain'!B3205</f>
        <v>1271000</v>
      </c>
    </row>
    <row r="736" spans="3:5" x14ac:dyDescent="0.25">
      <c r="C736">
        <f>'TPS543C20 Loop Gain'!AI3204</f>
        <v>-37.981932598170516</v>
      </c>
      <c r="D736">
        <f>'TPS543C20 Loop Gain'!AJ3204</f>
        <v>-60.604860075339374</v>
      </c>
      <c r="E736">
        <f>'TPS543C20 Loop Gain'!B3204</f>
        <v>1270000</v>
      </c>
    </row>
    <row r="737" spans="3:5" x14ac:dyDescent="0.25">
      <c r="C737">
        <f>'TPS543C20 Loop Gain'!AI3203</f>
        <v>-37.910393045449929</v>
      </c>
      <c r="D737">
        <f>'TPS543C20 Loop Gain'!AJ3203</f>
        <v>-60.472096907112416</v>
      </c>
      <c r="E737">
        <f>'TPS543C20 Loop Gain'!B3203</f>
        <v>1269000</v>
      </c>
    </row>
    <row r="738" spans="3:5" x14ac:dyDescent="0.25">
      <c r="C738">
        <f>'TPS543C20 Loop Gain'!AI3202</f>
        <v>-37.839259582106841</v>
      </c>
      <c r="D738">
        <f>'TPS543C20 Loop Gain'!AJ3202</f>
        <v>-60.339276312385799</v>
      </c>
      <c r="E738">
        <f>'TPS543C20 Loop Gain'!B3202</f>
        <v>1268000</v>
      </c>
    </row>
    <row r="739" spans="3:5" x14ac:dyDescent="0.25">
      <c r="C739">
        <f>'TPS543C20 Loop Gain'!AI3201</f>
        <v>-37.768526908108775</v>
      </c>
      <c r="D739">
        <f>'TPS543C20 Loop Gain'!AJ3201</f>
        <v>-60.206398344457725</v>
      </c>
      <c r="E739">
        <f>'TPS543C20 Loop Gain'!B3201</f>
        <v>1267000</v>
      </c>
    </row>
    <row r="740" spans="3:5" x14ac:dyDescent="0.25">
      <c r="C740">
        <f>'TPS543C20 Loop Gain'!AI3200</f>
        <v>-37.698189829887042</v>
      </c>
      <c r="D740">
        <f>'TPS543C20 Loop Gain'!AJ3200</f>
        <v>-60.073463058048674</v>
      </c>
      <c r="E740">
        <f>'TPS543C20 Loop Gain'!B3200</f>
        <v>1266000</v>
      </c>
    </row>
    <row r="741" spans="3:5" x14ac:dyDescent="0.25">
      <c r="C741">
        <f>'TPS543C20 Loop Gain'!AI3199</f>
        <v>-37.628243257520438</v>
      </c>
      <c r="D741">
        <f>'TPS543C20 Loop Gain'!AJ3199</f>
        <v>-59.940470509302514</v>
      </c>
      <c r="E741">
        <f>'TPS543C20 Loop Gain'!B3199</f>
        <v>1265000</v>
      </c>
    </row>
    <row r="742" spans="3:5" x14ac:dyDescent="0.25">
      <c r="C742">
        <f>'TPS543C20 Loop Gain'!AI3198</f>
        <v>-37.55868220201166</v>
      </c>
      <c r="D742">
        <f>'TPS543C20 Loop Gain'!AJ3198</f>
        <v>-59.807420755794617</v>
      </c>
      <c r="E742">
        <f>'TPS543C20 Loop Gain'!B3198</f>
        <v>1264000</v>
      </c>
    </row>
    <row r="743" spans="3:5" x14ac:dyDescent="0.25">
      <c r="C743">
        <f>'TPS543C20 Loop Gain'!AI3197</f>
        <v>-37.489501772652233</v>
      </c>
      <c r="D743">
        <f>'TPS543C20 Loop Gain'!AJ3197</f>
        <v>-59.674313856532059</v>
      </c>
      <c r="E743">
        <f>'TPS543C20 Loop Gain'!B3197</f>
        <v>1263000</v>
      </c>
    </row>
    <row r="744" spans="3:5" x14ac:dyDescent="0.25">
      <c r="C744">
        <f>'TPS543C20 Loop Gain'!AI3196</f>
        <v>-37.420697174473531</v>
      </c>
      <c r="D744">
        <f>'TPS543C20 Loop Gain'!AJ3196</f>
        <v>-59.541149871957948</v>
      </c>
      <c r="E744">
        <f>'TPS543C20 Loop Gain'!B3196</f>
        <v>1262000</v>
      </c>
    </row>
    <row r="745" spans="3:5" x14ac:dyDescent="0.25">
      <c r="C745">
        <f>'TPS543C20 Loop Gain'!AI3195</f>
        <v>-37.352263705777951</v>
      </c>
      <c r="D745">
        <f>'TPS543C20 Loop Gain'!AJ3195</f>
        <v>-59.407928863956833</v>
      </c>
      <c r="E745">
        <f>'TPS543C20 Loop Gain'!B3195</f>
        <v>1261000</v>
      </c>
    </row>
    <row r="746" spans="3:5" x14ac:dyDescent="0.25">
      <c r="C746">
        <f>'TPS543C20 Loop Gain'!AI3194</f>
        <v>-37.284196755751474</v>
      </c>
      <c r="D746">
        <f>'TPS543C20 Loop Gain'!AJ3194</f>
        <v>-59.274650895855224</v>
      </c>
      <c r="E746">
        <f>'TPS543C20 Loop Gain'!B3194</f>
        <v>1260000</v>
      </c>
    </row>
    <row r="747" spans="3:5" x14ac:dyDescent="0.25">
      <c r="C747">
        <f>'TPS543C20 Loop Gain'!AI3193</f>
        <v>-37.216491802150593</v>
      </c>
      <c r="D747">
        <f>'TPS543C20 Loop Gain'!AJ3193</f>
        <v>-59.141316032428037</v>
      </c>
      <c r="E747">
        <f>'TPS543C20 Loop Gain'!B3193</f>
        <v>1259000</v>
      </c>
    </row>
    <row r="748" spans="3:5" x14ac:dyDescent="0.25">
      <c r="C748">
        <f>'TPS543C20 Loop Gain'!AI3192</f>
        <v>-37.149144409062373</v>
      </c>
      <c r="D748">
        <f>'TPS543C20 Loop Gain'!AJ3192</f>
        <v>-59.007924339900057</v>
      </c>
      <c r="E748">
        <f>'TPS543C20 Loop Gain'!B3192</f>
        <v>1258000</v>
      </c>
    </row>
    <row r="749" spans="3:5" x14ac:dyDescent="0.25">
      <c r="C749">
        <f>'TPS543C20 Loop Gain'!AI3191</f>
        <v>-37.082150224735074</v>
      </c>
      <c r="D749">
        <f>'TPS543C20 Loop Gain'!AJ3191</f>
        <v>-58.874475885950986</v>
      </c>
      <c r="E749">
        <f>'TPS543C20 Loop Gain'!B3191</f>
        <v>1257000</v>
      </c>
    </row>
    <row r="750" spans="3:5" x14ac:dyDescent="0.25">
      <c r="C750">
        <f>'TPS543C20 Loop Gain'!AI3190</f>
        <v>-37.015504979477349</v>
      </c>
      <c r="D750">
        <f>'TPS543C20 Loop Gain'!AJ3190</f>
        <v>-58.740970739716673</v>
      </c>
      <c r="E750">
        <f>'TPS543C20 Loop Gain'!B3190</f>
        <v>1256000</v>
      </c>
    </row>
    <row r="751" spans="3:5" x14ac:dyDescent="0.25">
      <c r="C751">
        <f>'TPS543C20 Loop Gain'!AI3189</f>
        <v>-36.949204483619738</v>
      </c>
      <c r="D751">
        <f>'TPS543C20 Loop Gain'!AJ3189</f>
        <v>-58.607408971794676</v>
      </c>
      <c r="E751">
        <f>'TPS543C20 Loop Gain'!B3189</f>
        <v>1255000</v>
      </c>
    </row>
    <row r="752" spans="3:5" x14ac:dyDescent="0.25">
      <c r="C752">
        <f>'TPS543C20 Loop Gain'!AI3188</f>
        <v>-36.883244625542545</v>
      </c>
      <c r="D752">
        <f>'TPS543C20 Loop Gain'!AJ3188</f>
        <v>-58.473790654246855</v>
      </c>
      <c r="E752">
        <f>'TPS543C20 Loop Gain'!B3188</f>
        <v>1254000</v>
      </c>
    </row>
    <row r="753" spans="3:5" x14ac:dyDescent="0.25">
      <c r="C753">
        <f>'TPS543C20 Loop Gain'!AI3187</f>
        <v>-36.817621369761376</v>
      </c>
      <c r="D753">
        <f>'TPS543C20 Loop Gain'!AJ3187</f>
        <v>-58.340115860601735</v>
      </c>
      <c r="E753">
        <f>'TPS543C20 Loop Gain'!B3187</f>
        <v>1253000</v>
      </c>
    </row>
    <row r="754" spans="3:5" x14ac:dyDescent="0.25">
      <c r="C754">
        <f>'TPS543C20 Loop Gain'!AI3186</f>
        <v>-36.752330755072023</v>
      </c>
      <c r="D754">
        <f>'TPS543C20 Loop Gain'!AJ3186</f>
        <v>-58.206384665858877</v>
      </c>
      <c r="E754">
        <f>'TPS543C20 Loop Gain'!B3186</f>
        <v>1252000</v>
      </c>
    </row>
    <row r="755" spans="3:5" x14ac:dyDescent="0.25">
      <c r="C755">
        <f>'TPS543C20 Loop Gain'!AI3185</f>
        <v>-36.687368892751493</v>
      </c>
      <c r="D755">
        <f>'TPS543C20 Loop Gain'!AJ3185</f>
        <v>-58.072597146492107</v>
      </c>
      <c r="E755">
        <f>'TPS543C20 Loop Gain'!B3185</f>
        <v>1251000</v>
      </c>
    </row>
    <row r="756" spans="3:5" x14ac:dyDescent="0.25">
      <c r="C756">
        <f>'TPS543C20 Loop Gain'!AI3184</f>
        <v>-36.622731964812068</v>
      </c>
      <c r="D756">
        <f>'TPS543C20 Loop Gain'!AJ3184</f>
        <v>-57.938753380451757</v>
      </c>
      <c r="E756">
        <f>'TPS543C20 Loop Gain'!B3184</f>
        <v>1250000</v>
      </c>
    </row>
    <row r="757" spans="3:5" x14ac:dyDescent="0.25">
      <c r="C757">
        <f>'TPS543C20 Loop Gain'!AI3183</f>
        <v>-36.558416222309546</v>
      </c>
      <c r="D757">
        <f>'TPS543C20 Loop Gain'!AJ3183</f>
        <v>-57.804853447169052</v>
      </c>
      <c r="E757">
        <f>'TPS543C20 Loop Gain'!B3183</f>
        <v>1249000</v>
      </c>
    </row>
    <row r="758" spans="3:5" x14ac:dyDescent="0.25">
      <c r="C758">
        <f>'TPS543C20 Loop Gain'!AI3182</f>
        <v>-36.494417983699435</v>
      </c>
      <c r="D758">
        <f>'TPS543C20 Loop Gain'!AJ3182</f>
        <v>-57.670897427557357</v>
      </c>
      <c r="E758">
        <f>'TPS543C20 Loop Gain'!B3182</f>
        <v>1248000</v>
      </c>
    </row>
    <row r="759" spans="3:5" x14ac:dyDescent="0.25">
      <c r="C759">
        <f>'TPS543C20 Loop Gain'!AI3181</f>
        <v>-36.430733633243115</v>
      </c>
      <c r="D759">
        <f>'TPS543C20 Loop Gain'!AJ3181</f>
        <v>-57.536885404017212</v>
      </c>
      <c r="E759">
        <f>'TPS543C20 Loop Gain'!B3181</f>
        <v>1247000</v>
      </c>
    </row>
    <row r="760" spans="3:5" x14ac:dyDescent="0.25">
      <c r="C760">
        <f>'TPS543C20 Loop Gain'!AI3180</f>
        <v>-36.367359619460125</v>
      </c>
      <c r="D760">
        <f>'TPS543C20 Loop Gain'!AJ3180</f>
        <v>-57.402817460438619</v>
      </c>
      <c r="E760">
        <f>'TPS543C20 Loop Gain'!B3180</f>
        <v>1246000</v>
      </c>
    </row>
    <row r="761" spans="3:5" x14ac:dyDescent="0.25">
      <c r="C761">
        <f>'TPS543C20 Loop Gain'!AI3179</f>
        <v>-36.304292453626203</v>
      </c>
      <c r="D761">
        <f>'TPS543C20 Loop Gain'!AJ3179</f>
        <v>-57.268693682203434</v>
      </c>
      <c r="E761">
        <f>'TPS543C20 Loop Gain'!B3179</f>
        <v>1245000</v>
      </c>
    </row>
    <row r="762" spans="3:5" x14ac:dyDescent="0.25">
      <c r="C762">
        <f>'TPS543C20 Loop Gain'!AI3178</f>
        <v>-36.241528708313886</v>
      </c>
      <c r="D762">
        <f>'TPS543C20 Loop Gain'!AJ3178</f>
        <v>-57.134514156187954</v>
      </c>
      <c r="E762">
        <f>'TPS543C20 Loop Gain'!B3178</f>
        <v>1244000</v>
      </c>
    </row>
    <row r="763" spans="3:5" x14ac:dyDescent="0.25">
      <c r="C763">
        <f>'TPS543C20 Loop Gain'!AI3177</f>
        <v>-36.179065015976533</v>
      </c>
      <c r="D763">
        <f>'TPS543C20 Loop Gain'!AJ3177</f>
        <v>-57.000278970767965</v>
      </c>
      <c r="E763">
        <f>'TPS543C20 Loop Gain'!B3177</f>
        <v>1243000</v>
      </c>
    </row>
    <row r="764" spans="3:5" x14ac:dyDescent="0.25">
      <c r="C764">
        <f>'TPS543C20 Loop Gain'!AI3176</f>
        <v>-36.116898067571384</v>
      </c>
      <c r="D764">
        <f>'TPS543C20 Loop Gain'!AJ3176</f>
        <v>-56.865988215819556</v>
      </c>
      <c r="E764">
        <f>'TPS543C20 Loop Gain'!B3176</f>
        <v>1242000</v>
      </c>
    </row>
    <row r="765" spans="3:5" x14ac:dyDescent="0.25">
      <c r="C765">
        <f>'TPS543C20 Loop Gain'!AI3175</f>
        <v>-36.055024611223601</v>
      </c>
      <c r="D765">
        <f>'TPS543C20 Loop Gain'!AJ3175</f>
        <v>-56.731641982721648</v>
      </c>
      <c r="E765">
        <f>'TPS543C20 Loop Gain'!B3175</f>
        <v>1241000</v>
      </c>
    </row>
    <row r="766" spans="3:5" x14ac:dyDescent="0.25">
      <c r="C766">
        <f>'TPS543C20 Loop Gain'!AI3174</f>
        <v>-35.993441450926099</v>
      </c>
      <c r="D766">
        <f>'TPS543C20 Loop Gain'!AJ3174</f>
        <v>-56.597240364360893</v>
      </c>
      <c r="E766">
        <f>'TPS543C20 Loop Gain'!B3174</f>
        <v>1240000</v>
      </c>
    </row>
    <row r="767" spans="3:5" x14ac:dyDescent="0.25">
      <c r="C767">
        <f>'TPS543C20 Loop Gain'!AI3173</f>
        <v>-35.932145445278195</v>
      </c>
      <c r="D767">
        <f>'TPS543C20 Loop Gain'!AJ3173</f>
        <v>-56.462783455131998</v>
      </c>
      <c r="E767">
        <f>'TPS543C20 Loop Gain'!B3173</f>
        <v>1239000</v>
      </c>
    </row>
    <row r="768" spans="3:5" x14ac:dyDescent="0.25">
      <c r="C768">
        <f>'TPS543C20 Loop Gain'!AI3172</f>
        <v>-35.871133506257927</v>
      </c>
      <c r="D768">
        <f>'TPS543C20 Loop Gain'!AJ3172</f>
        <v>-56.328271350941584</v>
      </c>
      <c r="E768">
        <f>'TPS543C20 Loop Gain'!B3172</f>
        <v>1238000</v>
      </c>
    </row>
    <row r="769" spans="3:5" x14ac:dyDescent="0.25">
      <c r="C769">
        <f>'TPS543C20 Loop Gain'!AI3171</f>
        <v>-35.810402598029142</v>
      </c>
      <c r="D769">
        <f>'TPS543C20 Loop Gain'!AJ3171</f>
        <v>-56.193704149211136</v>
      </c>
      <c r="E769">
        <f>'TPS543C20 Loop Gain'!B3171</f>
        <v>1237000</v>
      </c>
    </row>
    <row r="770" spans="3:5" x14ac:dyDescent="0.25">
      <c r="C770">
        <f>'TPS543C20 Loop Gain'!AI3170</f>
        <v>-35.749949735782195</v>
      </c>
      <c r="D770">
        <f>'TPS543C20 Loop Gain'!AJ3170</f>
        <v>-56.059081948878237</v>
      </c>
      <c r="E770">
        <f>'TPS543C20 Loop Gain'!B3170</f>
        <v>1236000</v>
      </c>
    </row>
    <row r="771" spans="3:5" x14ac:dyDescent="0.25">
      <c r="C771">
        <f>'TPS543C20 Loop Gain'!AI3169</f>
        <v>-35.689771984605557</v>
      </c>
      <c r="D771">
        <f>'TPS543C20 Loop Gain'!AJ3169</f>
        <v>-55.924404850400833</v>
      </c>
      <c r="E771">
        <f>'TPS543C20 Loop Gain'!B3169</f>
        <v>1235000</v>
      </c>
    </row>
    <row r="772" spans="3:5" x14ac:dyDescent="0.25">
      <c r="C772">
        <f>'TPS543C20 Loop Gain'!AI3168</f>
        <v>-35.629866458388797</v>
      </c>
      <c r="D772">
        <f>'TPS543C20 Loop Gain'!AJ3168</f>
        <v>-55.789672955756572</v>
      </c>
      <c r="E772">
        <f>'TPS543C20 Loop Gain'!B3168</f>
        <v>1234000</v>
      </c>
    </row>
    <row r="773" spans="3:5" x14ac:dyDescent="0.25">
      <c r="C773">
        <f>'TPS543C20 Loop Gain'!AI3167</f>
        <v>-35.57023031875601</v>
      </c>
      <c r="D773">
        <f>'TPS543C20 Loop Gain'!AJ3167</f>
        <v>-55.654886368449517</v>
      </c>
      <c r="E773">
        <f>'TPS543C20 Loop Gain'!B3167</f>
        <v>1233000</v>
      </c>
    </row>
    <row r="774" spans="3:5" x14ac:dyDescent="0.25">
      <c r="C774">
        <f>'TPS543C20 Loop Gain'!AI3166</f>
        <v>-35.510860774027279</v>
      </c>
      <c r="D774">
        <f>'TPS543C20 Loop Gain'!AJ3166</f>
        <v>-55.520045193509006</v>
      </c>
      <c r="E774">
        <f>'TPS543C20 Loop Gain'!B3166</f>
        <v>1232000</v>
      </c>
    </row>
    <row r="775" spans="3:5" x14ac:dyDescent="0.25">
      <c r="C775">
        <f>'TPS543C20 Loop Gain'!AI3165</f>
        <v>-35.45175507820845</v>
      </c>
      <c r="D775">
        <f>'TPS543C20 Loop Gain'!AJ3165</f>
        <v>-55.385149537494421</v>
      </c>
      <c r="E775">
        <f>'TPS543C20 Loop Gain'!B3165</f>
        <v>1231000</v>
      </c>
    </row>
    <row r="776" spans="3:5" x14ac:dyDescent="0.25">
      <c r="C776">
        <f>'TPS543C20 Loop Gain'!AI3164</f>
        <v>-35.392910530008265</v>
      </c>
      <c r="D776">
        <f>'TPS543C20 Loop Gain'!AJ3164</f>
        <v>-55.250199508494262</v>
      </c>
      <c r="E776">
        <f>'TPS543C20 Loop Gain'!B3164</f>
        <v>1230000</v>
      </c>
    </row>
    <row r="777" spans="3:5" x14ac:dyDescent="0.25">
      <c r="C777">
        <f>'TPS543C20 Loop Gain'!AI3163</f>
        <v>-35.334324471880912</v>
      </c>
      <c r="D777">
        <f>'TPS543C20 Loop Gain'!AJ3163</f>
        <v>-55.11519521613252</v>
      </c>
      <c r="E777">
        <f>'TPS543C20 Loop Gain'!B3163</f>
        <v>1229000</v>
      </c>
    </row>
    <row r="778" spans="3:5" x14ac:dyDescent="0.25">
      <c r="C778">
        <f>'TPS543C20 Loop Gain'!AI3162</f>
        <v>-35.275994289095209</v>
      </c>
      <c r="D778">
        <f>'TPS543C20 Loop Gain'!AJ3162</f>
        <v>-54.980136771566983</v>
      </c>
      <c r="E778">
        <f>'TPS543C20 Loop Gain'!B3162</f>
        <v>1228000</v>
      </c>
    </row>
    <row r="779" spans="3:5" x14ac:dyDescent="0.25">
      <c r="C779">
        <f>'TPS543C20 Loop Gain'!AI3161</f>
        <v>-35.217917408827105</v>
      </c>
      <c r="D779">
        <f>'TPS543C20 Loop Gain'!AJ3161</f>
        <v>-54.84502428749439</v>
      </c>
      <c r="E779">
        <f>'TPS543C20 Loop Gain'!B3161</f>
        <v>1227000</v>
      </c>
    </row>
    <row r="780" spans="3:5" x14ac:dyDescent="0.25">
      <c r="C780">
        <f>'TPS543C20 Loop Gain'!AI3160</f>
        <v>-35.160091299276864</v>
      </c>
      <c r="D780">
        <f>'TPS543C20 Loop Gain'!AJ3160</f>
        <v>-54.709857878149691</v>
      </c>
      <c r="E780">
        <f>'TPS543C20 Loop Gain'!B3160</f>
        <v>1226000</v>
      </c>
    </row>
    <row r="781" spans="3:5" x14ac:dyDescent="0.25">
      <c r="C781">
        <f>'TPS543C20 Loop Gain'!AI3159</f>
        <v>-35.102513468808276</v>
      </c>
      <c r="D781">
        <f>'TPS543C20 Loop Gain'!AJ3159</f>
        <v>-54.574637659309992</v>
      </c>
      <c r="E781">
        <f>'TPS543C20 Loop Gain'!B3159</f>
        <v>1225000</v>
      </c>
    </row>
    <row r="782" spans="3:5" x14ac:dyDescent="0.25">
      <c r="C782">
        <f>'TPS543C20 Loop Gain'!AI3158</f>
        <v>-35.04518146511159</v>
      </c>
      <c r="D782">
        <f>'TPS543C20 Loop Gain'!AJ3158</f>
        <v>-54.439363748296628</v>
      </c>
      <c r="E782">
        <f>'TPS543C20 Loop Gain'!B3158</f>
        <v>1224000</v>
      </c>
    </row>
    <row r="783" spans="3:5" x14ac:dyDescent="0.25">
      <c r="C783">
        <f>'TPS543C20 Loop Gain'!AI3157</f>
        <v>-34.9880928743871</v>
      </c>
      <c r="D783">
        <f>'TPS543C20 Loop Gain'!AJ3157</f>
        <v>-54.304036263975327</v>
      </c>
      <c r="E783">
        <f>'TPS543C20 Loop Gain'!B3157</f>
        <v>1223000</v>
      </c>
    </row>
    <row r="784" spans="3:5" x14ac:dyDescent="0.25">
      <c r="C784">
        <f>'TPS543C20 Loop Gain'!AI3156</f>
        <v>-34.931245320549934</v>
      </c>
      <c r="D784">
        <f>'TPS543C20 Loop Gain'!AJ3156</f>
        <v>-54.168655326759605</v>
      </c>
      <c r="E784">
        <f>'TPS543C20 Loop Gain'!B3156</f>
        <v>1222000</v>
      </c>
    </row>
    <row r="785" spans="3:5" x14ac:dyDescent="0.25">
      <c r="C785">
        <f>'TPS543C20 Loop Gain'!AI3155</f>
        <v>-34.87463646445503</v>
      </c>
      <c r="D785">
        <f>'TPS543C20 Loop Gain'!AJ3155</f>
        <v>-54.033221058612114</v>
      </c>
      <c r="E785">
        <f>'TPS543C20 Loop Gain'!B3155</f>
        <v>1221000</v>
      </c>
    </row>
    <row r="786" spans="3:5" x14ac:dyDescent="0.25">
      <c r="C786">
        <f>'TPS543C20 Loop Gain'!AI3154</f>
        <v>-34.818264003142218</v>
      </c>
      <c r="D786">
        <f>'TPS543C20 Loop Gain'!AJ3154</f>
        <v>-53.897733583045635</v>
      </c>
      <c r="E786">
        <f>'TPS543C20 Loop Gain'!B3154</f>
        <v>1220000</v>
      </c>
    </row>
    <row r="787" spans="3:5" x14ac:dyDescent="0.25">
      <c r="C787">
        <f>'TPS543C20 Loop Gain'!AI3153</f>
        <v>-34.762125669099653</v>
      </c>
      <c r="D787">
        <f>'TPS543C20 Loop Gain'!AJ3153</f>
        <v>-53.762193025125846</v>
      </c>
      <c r="E787">
        <f>'TPS543C20 Loop Gain'!B3153</f>
        <v>1219000</v>
      </c>
    </row>
    <row r="788" spans="3:5" x14ac:dyDescent="0.25">
      <c r="C788">
        <f>'TPS543C20 Loop Gain'!AI3152</f>
        <v>-34.706219229546882</v>
      </c>
      <c r="D788">
        <f>'TPS543C20 Loop Gain'!AJ3152</f>
        <v>-53.62659951147355</v>
      </c>
      <c r="E788">
        <f>'TPS543C20 Loop Gain'!B3152</f>
        <v>1218000</v>
      </c>
    </row>
    <row r="789" spans="3:5" x14ac:dyDescent="0.25">
      <c r="C789">
        <f>'TPS543C20 Loop Gain'!AI3151</f>
        <v>-34.650542485734938</v>
      </c>
      <c r="D789">
        <f>'TPS543C20 Loop Gain'!AJ3151</f>
        <v>-53.490953170263069</v>
      </c>
      <c r="E789">
        <f>'TPS543C20 Loop Gain'!B3151</f>
        <v>1217000</v>
      </c>
    </row>
    <row r="790" spans="3:5" x14ac:dyDescent="0.25">
      <c r="C790">
        <f>'TPS543C20 Loop Gain'!AI3150</f>
        <v>-34.595093272264101</v>
      </c>
      <c r="D790">
        <f>'TPS543C20 Loop Gain'!AJ3150</f>
        <v>-53.355254131227689</v>
      </c>
      <c r="E790">
        <f>'TPS543C20 Loop Gain'!B3150</f>
        <v>1216000</v>
      </c>
    </row>
    <row r="791" spans="3:5" x14ac:dyDescent="0.25">
      <c r="C791">
        <f>'TPS543C20 Loop Gain'!AI3149</f>
        <v>-34.539869456418437</v>
      </c>
      <c r="D791">
        <f>'TPS543C20 Loop Gain'!AJ3149</f>
        <v>-53.219502525657873</v>
      </c>
      <c r="E791">
        <f>'TPS543C20 Loop Gain'!B3149</f>
        <v>1215000</v>
      </c>
    </row>
    <row r="792" spans="3:5" x14ac:dyDescent="0.25">
      <c r="C792">
        <f>'TPS543C20 Loop Gain'!AI3148</f>
        <v>-34.484868937517909</v>
      </c>
      <c r="D792">
        <f>'TPS543C20 Loop Gain'!AJ3148</f>
        <v>-53.083698486404764</v>
      </c>
      <c r="E792">
        <f>'TPS543C20 Loop Gain'!B3148</f>
        <v>1214000</v>
      </c>
    </row>
    <row r="793" spans="3:5" x14ac:dyDescent="0.25">
      <c r="C793">
        <f>'TPS543C20 Loop Gain'!AI3147</f>
        <v>-34.430089646283939</v>
      </c>
      <c r="D793">
        <f>'TPS543C20 Loop Gain'!AJ3147</f>
        <v>-52.947842147881381</v>
      </c>
      <c r="E793">
        <f>'TPS543C20 Loop Gain'!B3147</f>
        <v>1213000</v>
      </c>
    </row>
    <row r="794" spans="3:5" x14ac:dyDescent="0.25">
      <c r="C794">
        <f>'TPS543C20 Loop Gain'!AI3146</f>
        <v>-34.375529544223454</v>
      </c>
      <c r="D794">
        <f>'TPS543C20 Loop Gain'!AJ3146</f>
        <v>-52.811933646061981</v>
      </c>
      <c r="E794">
        <f>'TPS543C20 Loop Gain'!B3146</f>
        <v>1212000</v>
      </c>
    </row>
    <row r="795" spans="3:5" x14ac:dyDescent="0.25">
      <c r="C795">
        <f>'TPS543C20 Loop Gain'!AI3145</f>
        <v>-34.32118662302544</v>
      </c>
      <c r="D795">
        <f>'TPS543C20 Loop Gain'!AJ3145</f>
        <v>-52.675973118485899</v>
      </c>
      <c r="E795">
        <f>'TPS543C20 Loop Gain'!B3145</f>
        <v>1211000</v>
      </c>
    </row>
    <row r="796" spans="3:5" x14ac:dyDescent="0.25">
      <c r="C796">
        <f>'TPS543C20 Loop Gain'!AI3144</f>
        <v>-34.267058903973087</v>
      </c>
      <c r="D796">
        <f>'TPS543C20 Loop Gain'!AJ3144</f>
        <v>-52.539960704257034</v>
      </c>
      <c r="E796">
        <f>'TPS543C20 Loop Gain'!B3144</f>
        <v>1210000</v>
      </c>
    </row>
    <row r="797" spans="3:5" x14ac:dyDescent="0.25">
      <c r="C797">
        <f>'TPS543C20 Loop Gain'!AI3143</f>
        <v>-34.213144437370303</v>
      </c>
      <c r="D797">
        <f>'TPS543C20 Loop Gain'!AJ3143</f>
        <v>-52.40389654404445</v>
      </c>
      <c r="E797">
        <f>'TPS543C20 Loop Gain'!B3143</f>
        <v>1209000</v>
      </c>
    </row>
    <row r="798" spans="3:5" x14ac:dyDescent="0.25">
      <c r="C798">
        <f>'TPS543C20 Loop Gain'!AI3142</f>
        <v>-34.159441301981715</v>
      </c>
      <c r="D798">
        <f>'TPS543C20 Loop Gain'!AJ3142</f>
        <v>-52.267780780085921</v>
      </c>
      <c r="E798">
        <f>'TPS543C20 Loop Gain'!B3142</f>
        <v>1208000</v>
      </c>
    </row>
    <row r="799" spans="3:5" x14ac:dyDescent="0.25">
      <c r="C799">
        <f>'TPS543C20 Loop Gain'!AI3141</f>
        <v>-34.105947604485927</v>
      </c>
      <c r="D799">
        <f>'TPS543C20 Loop Gain'!AJ3141</f>
        <v>-52.131613556186053</v>
      </c>
      <c r="E799">
        <f>'TPS543C20 Loop Gain'!B3141</f>
        <v>1207000</v>
      </c>
    </row>
    <row r="800" spans="3:5" x14ac:dyDescent="0.25">
      <c r="C800">
        <f>'TPS543C20 Loop Gain'!AI3140</f>
        <v>-34.052661478941111</v>
      </c>
      <c r="D800">
        <f>'TPS543C20 Loop Gain'!AJ3140</f>
        <v>-51.995395017719503</v>
      </c>
      <c r="E800">
        <f>'TPS543C20 Loop Gain'!B3140</f>
        <v>1206000</v>
      </c>
    </row>
    <row r="801" spans="3:5" x14ac:dyDescent="0.25">
      <c r="C801">
        <f>'TPS543C20 Loop Gain'!AI3139</f>
        <v>-33.999581086265081</v>
      </c>
      <c r="D801">
        <f>'TPS543C20 Loop Gain'!AJ3139</f>
        <v>-51.859125311628922</v>
      </c>
      <c r="E801">
        <f>'TPS543C20 Loop Gain'!B3139</f>
        <v>1205000</v>
      </c>
    </row>
    <row r="802" spans="3:5" x14ac:dyDescent="0.25">
      <c r="C802">
        <f>'TPS543C20 Loop Gain'!AI3138</f>
        <v>-33.946704613725359</v>
      </c>
      <c r="D802">
        <f>'TPS543C20 Loop Gain'!AJ3138</f>
        <v>-51.722804586430108</v>
      </c>
      <c r="E802">
        <f>'TPS543C20 Loop Gain'!B3138</f>
        <v>1204000</v>
      </c>
    </row>
    <row r="803" spans="3:5" x14ac:dyDescent="0.25">
      <c r="C803">
        <f>'TPS543C20 Loop Gain'!AI3137</f>
        <v>-33.894030274442898</v>
      </c>
      <c r="D803">
        <f>'TPS543C20 Loop Gain'!AJ3137</f>
        <v>-51.586432992208515</v>
      </c>
      <c r="E803">
        <f>'TPS543C20 Loop Gain'!B3137</f>
        <v>1203000</v>
      </c>
    </row>
    <row r="804" spans="3:5" x14ac:dyDescent="0.25">
      <c r="C804">
        <f>'TPS543C20 Loop Gain'!AI3136</f>
        <v>-33.841556306905829</v>
      </c>
      <c r="D804">
        <f>'TPS543C20 Loop Gain'!AJ3136</f>
        <v>-51.450010680622235</v>
      </c>
      <c r="E804">
        <f>'TPS543C20 Loop Gain'!B3136</f>
        <v>1202000</v>
      </c>
    </row>
    <row r="805" spans="3:5" x14ac:dyDescent="0.25">
      <c r="C805">
        <f>'TPS543C20 Loop Gain'!AI3135</f>
        <v>-33.789280974495874</v>
      </c>
      <c r="D805">
        <f>'TPS543C20 Loop Gain'!AJ3135</f>
        <v>-51.313537804902218</v>
      </c>
      <c r="E805">
        <f>'TPS543C20 Loop Gain'!B3135</f>
        <v>1201000</v>
      </c>
    </row>
    <row r="806" spans="3:5" x14ac:dyDescent="0.25">
      <c r="C806">
        <f>'TPS543C20 Loop Gain'!AI3134</f>
        <v>-33.737202565025051</v>
      </c>
      <c r="D806">
        <f>'TPS543C20 Loop Gain'!AJ3134</f>
        <v>-51.177014519852399</v>
      </c>
      <c r="E806">
        <f>'TPS543C20 Loop Gain'!B3134</f>
        <v>1200000</v>
      </c>
    </row>
    <row r="807" spans="3:5" x14ac:dyDescent="0.25">
      <c r="C807">
        <f>'TPS543C20 Loop Gain'!AI3133</f>
        <v>-33.685319390282665</v>
      </c>
      <c r="D807">
        <f>'TPS543C20 Loop Gain'!AJ3133</f>
        <v>-51.040440981850317</v>
      </c>
      <c r="E807">
        <f>'TPS543C20 Loop Gain'!B3133</f>
        <v>1199000</v>
      </c>
    </row>
    <row r="808" spans="3:5" x14ac:dyDescent="0.25">
      <c r="C808">
        <f>'TPS543C20 Loop Gain'!AI3132</f>
        <v>-33.633629785592838</v>
      </c>
      <c r="D808">
        <f>'TPS543C20 Loop Gain'!AJ3132</f>
        <v>-50.903817348848264</v>
      </c>
      <c r="E808">
        <f>'TPS543C20 Loop Gain'!B3132</f>
        <v>1198000</v>
      </c>
    </row>
    <row r="809" spans="3:5" x14ac:dyDescent="0.25">
      <c r="C809">
        <f>'TPS543C20 Loop Gain'!AI3131</f>
        <v>-33.582132109383075</v>
      </c>
      <c r="D809">
        <f>'TPS543C20 Loop Gain'!AJ3131</f>
        <v>-50.767143780373075</v>
      </c>
      <c r="E809">
        <f>'TPS543C20 Loop Gain'!B3131</f>
        <v>1197000</v>
      </c>
    </row>
    <row r="810" spans="3:5" x14ac:dyDescent="0.25">
      <c r="C810">
        <f>'TPS543C20 Loop Gain'!AI3130</f>
        <v>-33.530824742760586</v>
      </c>
      <c r="D810">
        <f>'TPS543C20 Loop Gain'!AJ3130</f>
        <v>-50.63042043752472</v>
      </c>
      <c r="E810">
        <f>'TPS543C20 Loop Gain'!B3130</f>
        <v>1196000</v>
      </c>
    </row>
    <row r="811" spans="3:5" x14ac:dyDescent="0.25">
      <c r="C811">
        <f>'TPS543C20 Loop Gain'!AI3129</f>
        <v>-33.479706089100205</v>
      </c>
      <c r="D811">
        <f>'TPS543C20 Loop Gain'!AJ3129</f>
        <v>-50.493647482980421</v>
      </c>
      <c r="E811">
        <f>'TPS543C20 Loop Gain'!B3129</f>
        <v>1195000</v>
      </c>
    </row>
    <row r="812" spans="3:5" x14ac:dyDescent="0.25">
      <c r="C812">
        <f>'TPS543C20 Loop Gain'!AI3128</f>
        <v>-33.428774573640169</v>
      </c>
      <c r="D812">
        <f>'TPS543C20 Loop Gain'!AJ3128</f>
        <v>-50.3568250809912</v>
      </c>
      <c r="E812">
        <f>'TPS543C20 Loop Gain'!B3128</f>
        <v>1194000</v>
      </c>
    </row>
    <row r="813" spans="3:5" x14ac:dyDescent="0.25">
      <c r="C813">
        <f>'TPS543C20 Loop Gain'!AI3127</f>
        <v>-33.37802864308744</v>
      </c>
      <c r="D813">
        <f>'TPS543C20 Loop Gain'!AJ3127</f>
        <v>-50.219953397384216</v>
      </c>
      <c r="E813">
        <f>'TPS543C20 Loop Gain'!B3127</f>
        <v>1193000</v>
      </c>
    </row>
    <row r="814" spans="3:5" x14ac:dyDescent="0.25">
      <c r="C814">
        <f>'TPS543C20 Loop Gain'!AI3126</f>
        <v>-33.327466765231947</v>
      </c>
      <c r="D814">
        <f>'TPS543C20 Loop Gain'!AJ3126</f>
        <v>-50.083032599561228</v>
      </c>
      <c r="E814">
        <f>'TPS543C20 Loop Gain'!B3126</f>
        <v>1192000</v>
      </c>
    </row>
    <row r="815" spans="3:5" x14ac:dyDescent="0.25">
      <c r="C815">
        <f>'TPS543C20 Loop Gain'!AI3125</f>
        <v>-33.277087428568585</v>
      </c>
      <c r="D815">
        <f>'TPS543C20 Loop Gain'!AJ3125</f>
        <v>-49.946062856500248</v>
      </c>
      <c r="E815">
        <f>'TPS543C20 Loop Gain'!B3125</f>
        <v>1191000</v>
      </c>
    </row>
    <row r="816" spans="3:5" x14ac:dyDescent="0.25">
      <c r="C816">
        <f>'TPS543C20 Loop Gain'!AI3124</f>
        <v>-33.226889141928851</v>
      </c>
      <c r="D816">
        <f>'TPS543C20 Loop Gain'!AJ3124</f>
        <v>-49.809044338752976</v>
      </c>
      <c r="E816">
        <f>'TPS543C20 Loop Gain'!B3124</f>
        <v>1190000</v>
      </c>
    </row>
    <row r="817" spans="3:5" x14ac:dyDescent="0.25">
      <c r="C817">
        <f>'TPS543C20 Loop Gain'!AI3123</f>
        <v>-33.176870434118939</v>
      </c>
      <c r="D817">
        <f>'TPS543C20 Loop Gain'!AJ3123</f>
        <v>-49.671977218447687</v>
      </c>
      <c r="E817">
        <f>'TPS543C20 Loop Gain'!B3123</f>
        <v>1189000</v>
      </c>
    </row>
    <row r="818" spans="3:5" x14ac:dyDescent="0.25">
      <c r="C818">
        <f>'TPS543C20 Loop Gain'!AI3122</f>
        <v>-33.127029853567379</v>
      </c>
      <c r="D818">
        <f>'TPS543C20 Loop Gain'!AJ3122</f>
        <v>-49.534861669287423</v>
      </c>
      <c r="E818">
        <f>'TPS543C20 Loop Gain'!B3122</f>
        <v>1188000</v>
      </c>
    </row>
    <row r="819" spans="3:5" x14ac:dyDescent="0.25">
      <c r="C819">
        <f>'TPS543C20 Loop Gain'!AI3121</f>
        <v>-33.077365967978437</v>
      </c>
      <c r="D819">
        <f>'TPS543C20 Loop Gain'!AJ3121</f>
        <v>-49.397697866548185</v>
      </c>
      <c r="E819">
        <f>'TPS543C20 Loop Gain'!B3121</f>
        <v>1187000</v>
      </c>
    </row>
    <row r="820" spans="3:5" x14ac:dyDescent="0.25">
      <c r="C820">
        <f>'TPS543C20 Loop Gain'!AI3120</f>
        <v>-33.027877363995067</v>
      </c>
      <c r="D820">
        <f>'TPS543C20 Loop Gain'!AJ3120</f>
        <v>-49.260485987081601</v>
      </c>
      <c r="E820">
        <f>'TPS543C20 Loop Gain'!B3120</f>
        <v>1186000</v>
      </c>
    </row>
    <row r="821" spans="3:5" x14ac:dyDescent="0.25">
      <c r="C821">
        <f>'TPS543C20 Loop Gain'!AI3119</f>
        <v>-32.978562646867957</v>
      </c>
      <c r="D821">
        <f>'TPS543C20 Loop Gain'!AJ3119</f>
        <v>-49.123226209312421</v>
      </c>
      <c r="E821">
        <f>'TPS543C20 Loop Gain'!B3119</f>
        <v>1185000</v>
      </c>
    </row>
    <row r="822" spans="3:5" x14ac:dyDescent="0.25">
      <c r="C822">
        <f>'TPS543C20 Loop Gain'!AI3118</f>
        <v>-32.929420440130983</v>
      </c>
      <c r="D822">
        <f>'TPS543C20 Loop Gain'!AJ3118</f>
        <v>-48.98591871323859</v>
      </c>
      <c r="E822">
        <f>'TPS543C20 Loop Gain'!B3118</f>
        <v>1184000</v>
      </c>
    </row>
    <row r="823" spans="3:5" x14ac:dyDescent="0.25">
      <c r="C823">
        <f>'TPS543C20 Loop Gain'!AI3117</f>
        <v>-32.880449385285388</v>
      </c>
      <c r="D823">
        <f>'TPS543C20 Loop Gain'!AJ3117</f>
        <v>-48.84856368043166</v>
      </c>
      <c r="E823">
        <f>'TPS543C20 Loop Gain'!B3117</f>
        <v>1183000</v>
      </c>
    </row>
    <row r="824" spans="3:5" x14ac:dyDescent="0.25">
      <c r="C824">
        <f>'TPS543C20 Loop Gain'!AI3116</f>
        <v>-32.831648141489239</v>
      </c>
      <c r="D824">
        <f>'TPS543C20 Loop Gain'!AJ3116</f>
        <v>-48.711161294032976</v>
      </c>
      <c r="E824">
        <f>'TPS543C20 Loop Gain'!B3116</f>
        <v>1182000</v>
      </c>
    </row>
    <row r="825" spans="3:5" x14ac:dyDescent="0.25">
      <c r="C825">
        <f>'TPS543C20 Loop Gain'!AI3115</f>
        <v>-32.783015385253954</v>
      </c>
      <c r="D825">
        <f>'TPS543C20 Loop Gain'!AJ3115</f>
        <v>-48.573711738757325</v>
      </c>
      <c r="E825">
        <f>'TPS543C20 Loop Gain'!B3115</f>
        <v>1181000</v>
      </c>
    </row>
    <row r="826" spans="3:5" x14ac:dyDescent="0.25">
      <c r="C826">
        <f>'TPS543C20 Loop Gain'!AI3114</f>
        <v>-32.734549810147058</v>
      </c>
      <c r="D826">
        <f>'TPS543C20 Loop Gain'!AJ3114</f>
        <v>-48.436215200889052</v>
      </c>
      <c r="E826">
        <f>'TPS543C20 Loop Gain'!B3114</f>
        <v>1180000</v>
      </c>
    </row>
    <row r="827" spans="3:5" x14ac:dyDescent="0.25">
      <c r="C827">
        <f>'TPS543C20 Loop Gain'!AI3113</f>
        <v>-32.686250126501449</v>
      </c>
      <c r="D827">
        <f>'TPS543C20 Loop Gain'!AJ3113</f>
        <v>-48.298671868282177</v>
      </c>
      <c r="E827">
        <f>'TPS543C20 Loop Gain'!B3113</f>
        <v>1179000</v>
      </c>
    </row>
    <row r="828" spans="3:5" x14ac:dyDescent="0.25">
      <c r="C828">
        <f>'TPS543C20 Loop Gain'!AI3112</f>
        <v>-32.638115061130662</v>
      </c>
      <c r="D828">
        <f>'TPS543C20 Loop Gain'!AJ3112</f>
        <v>-48.161081930360268</v>
      </c>
      <c r="E828">
        <f>'TPS543C20 Loop Gain'!B3112</f>
        <v>1178000</v>
      </c>
    </row>
    <row r="829" spans="3:5" x14ac:dyDescent="0.25">
      <c r="C829">
        <f>'TPS543C20 Loop Gain'!AI3111</f>
        <v>-32.590143357049485</v>
      </c>
      <c r="D829">
        <f>'TPS543C20 Loop Gain'!AJ3111</f>
        <v>-48.023445578112522</v>
      </c>
      <c r="E829">
        <f>'TPS543C20 Loop Gain'!B3111</f>
        <v>1177000</v>
      </c>
    </row>
    <row r="830" spans="3:5" x14ac:dyDescent="0.25">
      <c r="C830">
        <f>'TPS543C20 Loop Gain'!AI3110</f>
        <v>-32.542333773201094</v>
      </c>
      <c r="D830">
        <f>'TPS543C20 Loop Gain'!AJ3110</f>
        <v>-47.885763004096638</v>
      </c>
      <c r="E830">
        <f>'TPS543C20 Loop Gain'!B3110</f>
        <v>1176000</v>
      </c>
    </row>
    <row r="831" spans="3:5" x14ac:dyDescent="0.25">
      <c r="C831">
        <f>'TPS543C20 Loop Gain'!AI3109</f>
        <v>-32.494685084189562</v>
      </c>
      <c r="D831">
        <f>'TPS543C20 Loop Gain'!AJ3109</f>
        <v>-47.748034402435195</v>
      </c>
      <c r="E831">
        <f>'TPS543C20 Loop Gain'!B3109</f>
        <v>1175000</v>
      </c>
    </row>
    <row r="832" spans="3:5" x14ac:dyDescent="0.25">
      <c r="C832">
        <f>'TPS543C20 Loop Gain'!AI3108</f>
        <v>-32.447196080017683</v>
      </c>
      <c r="D832">
        <f>'TPS543C20 Loop Gain'!AJ3108</f>
        <v>-47.610259968815889</v>
      </c>
      <c r="E832">
        <f>'TPS543C20 Loop Gain'!B3108</f>
        <v>1174000</v>
      </c>
    </row>
    <row r="833" spans="3:5" x14ac:dyDescent="0.25">
      <c r="C833">
        <f>'TPS543C20 Loop Gain'!AI3107</f>
        <v>-32.399865565830346</v>
      </c>
      <c r="D833">
        <f>'TPS543C20 Loop Gain'!AJ3107</f>
        <v>-47.472439900488482</v>
      </c>
      <c r="E833">
        <f>'TPS543C20 Loop Gain'!B3107</f>
        <v>1173000</v>
      </c>
    </row>
    <row r="834" spans="3:5" x14ac:dyDescent="0.25">
      <c r="C834">
        <f>'TPS543C20 Loop Gain'!AI3106</f>
        <v>-32.352692361663117</v>
      </c>
      <c r="D834">
        <f>'TPS543C20 Loop Gain'!AJ3106</f>
        <v>-47.33457439626428</v>
      </c>
      <c r="E834">
        <f>'TPS543C20 Loop Gain'!B3106</f>
        <v>1172000</v>
      </c>
    </row>
    <row r="835" spans="3:5" x14ac:dyDescent="0.25">
      <c r="C835">
        <f>'TPS543C20 Loop Gain'!AI3105</f>
        <v>-32.305675302195588</v>
      </c>
      <c r="D835">
        <f>'TPS543C20 Loop Gain'!AJ3105</f>
        <v>-47.196663656516044</v>
      </c>
      <c r="E835">
        <f>'TPS543C20 Loop Gain'!B3105</f>
        <v>1171000</v>
      </c>
    </row>
    <row r="836" spans="3:5" x14ac:dyDescent="0.25">
      <c r="C836">
        <f>'TPS543C20 Loop Gain'!AI3104</f>
        <v>-32.258813236510207</v>
      </c>
      <c r="D836">
        <f>'TPS543C20 Loop Gain'!AJ3104</f>
        <v>-47.05870788317376</v>
      </c>
      <c r="E836">
        <f>'TPS543C20 Loop Gain'!B3104</f>
        <v>1170000</v>
      </c>
    </row>
    <row r="837" spans="3:5" x14ac:dyDescent="0.25">
      <c r="C837">
        <f>'TPS543C20 Loop Gain'!AI3103</f>
        <v>-32.212105027855714</v>
      </c>
      <c r="D837">
        <f>'TPS543C20 Loop Gain'!AJ3103</f>
        <v>-46.920707279726102</v>
      </c>
      <c r="E837">
        <f>'TPS543C20 Loop Gain'!B3103</f>
        <v>1169000</v>
      </c>
    </row>
    <row r="838" spans="3:5" x14ac:dyDescent="0.25">
      <c r="C838">
        <f>'TPS543C20 Loop Gain'!AI3102</f>
        <v>-32.165549553415083</v>
      </c>
      <c r="D838">
        <f>'TPS543C20 Loop Gain'!AJ3102</f>
        <v>-46.782662051216462</v>
      </c>
      <c r="E838">
        <f>'TPS543C20 Loop Gain'!B3102</f>
        <v>1168000</v>
      </c>
    </row>
    <row r="839" spans="3:5" x14ac:dyDescent="0.25">
      <c r="C839">
        <f>'TPS543C20 Loop Gain'!AI3101</f>
        <v>-32.119145704078569</v>
      </c>
      <c r="D839">
        <f>'TPS543C20 Loop Gain'!AJ3101</f>
        <v>-46.644572404241437</v>
      </c>
      <c r="E839">
        <f>'TPS543C20 Loop Gain'!B3101</f>
        <v>1167000</v>
      </c>
    </row>
    <row r="840" spans="3:5" x14ac:dyDescent="0.25">
      <c r="C840">
        <f>'TPS543C20 Loop Gain'!AI3100</f>
        <v>-32.072892384220665</v>
      </c>
      <c r="D840">
        <f>'TPS543C20 Loop Gain'!AJ3100</f>
        <v>-46.506438546951571</v>
      </c>
      <c r="E840">
        <f>'TPS543C20 Loop Gain'!B3100</f>
        <v>1166000</v>
      </c>
    </row>
    <row r="841" spans="3:5" x14ac:dyDescent="0.25">
      <c r="C841">
        <f>'TPS543C20 Loop Gain'!AI3099</f>
        <v>-32.026788511482238</v>
      </c>
      <c r="D841">
        <f>'TPS543C20 Loop Gain'!AJ3099</f>
        <v>-46.368260689045719</v>
      </c>
      <c r="E841">
        <f>'TPS543C20 Loop Gain'!B3099</f>
        <v>1165000</v>
      </c>
    </row>
    <row r="842" spans="3:5" x14ac:dyDescent="0.25">
      <c r="C842">
        <f>'TPS543C20 Loop Gain'!AI3098</f>
        <v>-31.980833016555859</v>
      </c>
      <c r="D842">
        <f>'TPS543C20 Loop Gain'!AJ3098</f>
        <v>-46.230039041771953</v>
      </c>
      <c r="E842">
        <f>'TPS543C20 Loop Gain'!B3098</f>
        <v>1164000</v>
      </c>
    </row>
    <row r="843" spans="3:5" x14ac:dyDescent="0.25">
      <c r="C843">
        <f>'TPS543C20 Loop Gain'!AI3097</f>
        <v>-31.935024842976674</v>
      </c>
      <c r="D843">
        <f>'TPS543C20 Loop Gain'!AJ3097</f>
        <v>-46.091773817924739</v>
      </c>
      <c r="E843">
        <f>'TPS543C20 Loop Gain'!B3097</f>
        <v>1163000</v>
      </c>
    </row>
    <row r="844" spans="3:5" x14ac:dyDescent="0.25">
      <c r="C844">
        <f>'TPS543C20 Loop Gain'!AI3096</f>
        <v>-31.889362946916357</v>
      </c>
      <c r="D844">
        <f>'TPS543C20 Loop Gain'!AJ3096</f>
        <v>-45.953465231841022</v>
      </c>
      <c r="E844">
        <f>'TPS543C20 Loop Gain'!B3096</f>
        <v>1162000</v>
      </c>
    </row>
    <row r="845" spans="3:5" x14ac:dyDescent="0.25">
      <c r="C845">
        <f>'TPS543C20 Loop Gain'!AI3095</f>
        <v>-31.843846296980857</v>
      </c>
      <c r="D845">
        <f>'TPS543C20 Loop Gain'!AJ3095</f>
        <v>-45.815113499402223</v>
      </c>
      <c r="E845">
        <f>'TPS543C20 Loop Gain'!B3095</f>
        <v>1161000</v>
      </c>
    </row>
    <row r="846" spans="3:5" x14ac:dyDescent="0.25">
      <c r="C846">
        <f>'TPS543C20 Loop Gain'!AI3094</f>
        <v>-31.798473874013553</v>
      </c>
      <c r="D846">
        <f>'TPS543C20 Loop Gain'!AJ3094</f>
        <v>-45.676718838027305</v>
      </c>
      <c r="E846">
        <f>'TPS543C20 Loop Gain'!B3094</f>
        <v>1160000</v>
      </c>
    </row>
    <row r="847" spans="3:5" x14ac:dyDescent="0.25">
      <c r="C847">
        <f>'TPS543C20 Loop Gain'!AI3093</f>
        <v>-31.753244670900639</v>
      </c>
      <c r="D847">
        <f>'TPS543C20 Loop Gain'!AJ3093</f>
        <v>-45.538281466673986</v>
      </c>
      <c r="E847">
        <f>'TPS543C20 Loop Gain'!B3093</f>
        <v>1159000</v>
      </c>
    </row>
    <row r="848" spans="3:5" x14ac:dyDescent="0.25">
      <c r="C848">
        <f>'TPS543C20 Loop Gain'!AI3092</f>
        <v>-31.708157692380606</v>
      </c>
      <c r="D848">
        <f>'TPS543C20 Loop Gain'!AJ3092</f>
        <v>-45.399801605835677</v>
      </c>
      <c r="E848">
        <f>'TPS543C20 Loop Gain'!B3092</f>
        <v>1158000</v>
      </c>
    </row>
    <row r="849" spans="3:5" x14ac:dyDescent="0.25">
      <c r="C849">
        <f>'TPS543C20 Loop Gain'!AI3091</f>
        <v>-31.663211954858049</v>
      </c>
      <c r="D849">
        <f>'TPS543C20 Loop Gain'!AJ3091</f>
        <v>-45.261279477535012</v>
      </c>
      <c r="E849">
        <f>'TPS543C20 Loop Gain'!B3091</f>
        <v>1157000</v>
      </c>
    </row>
    <row r="850" spans="3:5" x14ac:dyDescent="0.25">
      <c r="C850">
        <f>'TPS543C20 Loop Gain'!AI3090</f>
        <v>-31.618406486220355</v>
      </c>
      <c r="D850">
        <f>'TPS543C20 Loop Gain'!AJ3090</f>
        <v>-45.12271530532896</v>
      </c>
      <c r="E850">
        <f>'TPS543C20 Loop Gain'!B3090</f>
        <v>1156000</v>
      </c>
    </row>
    <row r="851" spans="3:5" x14ac:dyDescent="0.25">
      <c r="C851">
        <f>'TPS543C20 Loop Gain'!AI3089</f>
        <v>-31.573740325658264</v>
      </c>
      <c r="D851">
        <f>'TPS543C20 Loop Gain'!AJ3089</f>
        <v>-44.984109314298863</v>
      </c>
      <c r="E851">
        <f>'TPS543C20 Loop Gain'!B3089</f>
        <v>1155000</v>
      </c>
    </row>
    <row r="852" spans="3:5" x14ac:dyDescent="0.25">
      <c r="C852">
        <f>'TPS543C20 Loop Gain'!AI3088</f>
        <v>-31.529212523488873</v>
      </c>
      <c r="D852">
        <f>'TPS543C20 Loop Gain'!AJ3088</f>
        <v>-44.845461731052104</v>
      </c>
      <c r="E852">
        <f>'TPS543C20 Loop Gain'!B3088</f>
        <v>1154000</v>
      </c>
    </row>
    <row r="853" spans="3:5" x14ac:dyDescent="0.25">
      <c r="C853">
        <f>'TPS543C20 Loop Gain'!AI3087</f>
        <v>-31.484822140983969</v>
      </c>
      <c r="D853">
        <f>'TPS543C20 Loop Gain'!AJ3087</f>
        <v>-44.70677278371754</v>
      </c>
      <c r="E853">
        <f>'TPS543C20 Loop Gain'!B3087</f>
        <v>1153000</v>
      </c>
    </row>
    <row r="854" spans="3:5" x14ac:dyDescent="0.25">
      <c r="C854">
        <f>'TPS543C20 Loop Gain'!AI3086</f>
        <v>-31.440568250199018</v>
      </c>
      <c r="D854">
        <f>'TPS543C20 Loop Gain'!AJ3086</f>
        <v>-44.568042701943469</v>
      </c>
      <c r="E854">
        <f>'TPS543C20 Loop Gain'!B3086</f>
        <v>1152000</v>
      </c>
    </row>
    <row r="855" spans="3:5" x14ac:dyDescent="0.25">
      <c r="C855">
        <f>'TPS543C20 Loop Gain'!AI3085</f>
        <v>-31.396449933807627</v>
      </c>
      <c r="D855">
        <f>'TPS543C20 Loop Gain'!AJ3085</f>
        <v>-44.429271716894142</v>
      </c>
      <c r="E855">
        <f>'TPS543C20 Loop Gain'!B3085</f>
        <v>1151000</v>
      </c>
    </row>
    <row r="856" spans="3:5" x14ac:dyDescent="0.25">
      <c r="C856">
        <f>'TPS543C20 Loop Gain'!AI3084</f>
        <v>-31.352466284937908</v>
      </c>
      <c r="D856">
        <f>'TPS543C20 Loop Gain'!AJ3084</f>
        <v>-44.290460061246819</v>
      </c>
      <c r="E856">
        <f>'TPS543C20 Loop Gain'!B3084</f>
        <v>1150000</v>
      </c>
    </row>
    <row r="857" spans="3:5" x14ac:dyDescent="0.25">
      <c r="C857">
        <f>'TPS543C20 Loop Gain'!AI3083</f>
        <v>-31.308616407011442</v>
      </c>
      <c r="D857">
        <f>'TPS543C20 Loop Gain'!AJ3083</f>
        <v>-44.151607969189946</v>
      </c>
      <c r="E857">
        <f>'TPS543C20 Loop Gain'!B3083</f>
        <v>1149000</v>
      </c>
    </row>
    <row r="858" spans="3:5" x14ac:dyDescent="0.25">
      <c r="C858">
        <f>'TPS543C20 Loop Gain'!AI3082</f>
        <v>-31.26489941358663</v>
      </c>
      <c r="D858">
        <f>'TPS543C20 Loop Gain'!AJ3082</f>
        <v>-44.012715676416782</v>
      </c>
      <c r="E858">
        <f>'TPS543C20 Loop Gain'!B3082</f>
        <v>1148000</v>
      </c>
    </row>
    <row r="859" spans="3:5" x14ac:dyDescent="0.25">
      <c r="C859">
        <f>'TPS543C20 Loop Gain'!AI3081</f>
        <v>-31.221314428203996</v>
      </c>
      <c r="D859">
        <f>'TPS543C20 Loop Gain'!AJ3081</f>
        <v>-43.873783420125712</v>
      </c>
      <c r="E859">
        <f>'TPS543C20 Loop Gain'!B3081</f>
        <v>1147000</v>
      </c>
    </row>
    <row r="860" spans="3:5" x14ac:dyDescent="0.25">
      <c r="C860">
        <f>'TPS543C20 Loop Gain'!AI3080</f>
        <v>-31.177860584233667</v>
      </c>
      <c r="D860">
        <f>'TPS543C20 Loop Gain'!AJ3080</f>
        <v>-43.73481143901671</v>
      </c>
      <c r="E860">
        <f>'TPS543C20 Loop Gain'!B3080</f>
        <v>1146000</v>
      </c>
    </row>
    <row r="861" spans="3:5" x14ac:dyDescent="0.25">
      <c r="C861">
        <f>'TPS543C20 Loop Gain'!AI3079</f>
        <v>-31.13453702472799</v>
      </c>
      <c r="D861">
        <f>'TPS543C20 Loop Gain'!AJ3079</f>
        <v>-43.595799973283881</v>
      </c>
      <c r="E861">
        <f>'TPS543C20 Loop Gain'!B3079</f>
        <v>1145000</v>
      </c>
    </row>
    <row r="862" spans="3:5" x14ac:dyDescent="0.25">
      <c r="C862">
        <f>'TPS543C20 Loop Gain'!AI3078</f>
        <v>-31.091342902273542</v>
      </c>
      <c r="D862">
        <f>'TPS543C20 Loop Gain'!AJ3078</f>
        <v>-43.456749264617493</v>
      </c>
      <c r="E862">
        <f>'TPS543C20 Loop Gain'!B3078</f>
        <v>1144000</v>
      </c>
    </row>
    <row r="863" spans="3:5" x14ac:dyDescent="0.25">
      <c r="C863">
        <f>'TPS543C20 Loop Gain'!AI3077</f>
        <v>-31.048277378848951</v>
      </c>
      <c r="D863">
        <f>'TPS543C20 Loop Gain'!AJ3077</f>
        <v>-43.317659556196155</v>
      </c>
      <c r="E863">
        <f>'TPS543C20 Loop Gain'!B3077</f>
        <v>1143000</v>
      </c>
    </row>
    <row r="864" spans="3:5" x14ac:dyDescent="0.25">
      <c r="C864">
        <f>'TPS543C20 Loop Gain'!AI3076</f>
        <v>-31.005339625683025</v>
      </c>
      <c r="D864">
        <f>'TPS543C20 Loop Gain'!AJ3076</f>
        <v>-43.178531092685496</v>
      </c>
      <c r="E864">
        <f>'TPS543C20 Loop Gain'!B3076</f>
        <v>1142000</v>
      </c>
    </row>
    <row r="865" spans="3:5" x14ac:dyDescent="0.25">
      <c r="C865">
        <f>'TPS543C20 Loop Gain'!AI3075</f>
        <v>-30.962528823116703</v>
      </c>
      <c r="D865">
        <f>'TPS543C20 Loop Gain'!AJ3075</f>
        <v>-43.039364120233969</v>
      </c>
      <c r="E865">
        <f>'TPS543C20 Loop Gain'!B3075</f>
        <v>1141000</v>
      </c>
    </row>
    <row r="866" spans="3:5" x14ac:dyDescent="0.25">
      <c r="C866">
        <f>'TPS543C20 Loop Gain'!AI3074</f>
        <v>-30.919844160466692</v>
      </c>
      <c r="D866">
        <f>'TPS543C20 Loop Gain'!AJ3074</f>
        <v>-42.900158886469008</v>
      </c>
      <c r="E866">
        <f>'TPS543C20 Loop Gain'!B3074</f>
        <v>1140000</v>
      </c>
    </row>
    <row r="867" spans="3:5" x14ac:dyDescent="0.25">
      <c r="C867">
        <f>'TPS543C20 Loop Gain'!AI3073</f>
        <v>-30.877284835892414</v>
      </c>
      <c r="D867">
        <f>'TPS543C20 Loop Gain'!AJ3073</f>
        <v>-42.76091564049284</v>
      </c>
      <c r="E867">
        <f>'TPS543C20 Loop Gain'!B3073</f>
        <v>1139000</v>
      </c>
    </row>
    <row r="868" spans="3:5" x14ac:dyDescent="0.25">
      <c r="C868">
        <f>'TPS543C20 Loop Gain'!AI3072</f>
        <v>-30.834850056264216</v>
      </c>
      <c r="D868">
        <f>'TPS543C20 Loop Gain'!AJ3072</f>
        <v>-42.621634632878376</v>
      </c>
      <c r="E868">
        <f>'TPS543C20 Loop Gain'!B3072</f>
        <v>1138000</v>
      </c>
    </row>
    <row r="869" spans="3:5" x14ac:dyDescent="0.25">
      <c r="C869">
        <f>'TPS543C20 Loop Gain'!AI3071</f>
        <v>-30.792539037034832</v>
      </c>
      <c r="D869">
        <f>'TPS543C20 Loop Gain'!AJ3071</f>
        <v>-42.482316115666478</v>
      </c>
      <c r="E869">
        <f>'TPS543C20 Loop Gain'!B3071</f>
        <v>1137000</v>
      </c>
    </row>
    <row r="870" spans="3:5" x14ac:dyDescent="0.25">
      <c r="C870">
        <f>'TPS543C20 Loop Gain'!AI3070</f>
        <v>-30.750351002113156</v>
      </c>
      <c r="D870">
        <f>'TPS543C20 Loop Gain'!AJ3070</f>
        <v>-42.342960342359987</v>
      </c>
      <c r="E870">
        <f>'TPS543C20 Loop Gain'!B3070</f>
        <v>1136000</v>
      </c>
    </row>
    <row r="871" spans="3:5" x14ac:dyDescent="0.25">
      <c r="C871">
        <f>'TPS543C20 Loop Gain'!AI3069</f>
        <v>-30.708285183738617</v>
      </c>
      <c r="D871">
        <f>'TPS543C20 Loop Gain'!AJ3069</f>
        <v>-42.203567567921958</v>
      </c>
      <c r="E871">
        <f>'TPS543C20 Loop Gain'!B3069</f>
        <v>1135000</v>
      </c>
    </row>
    <row r="872" spans="3:5" x14ac:dyDescent="0.25">
      <c r="C872">
        <f>'TPS543C20 Loop Gain'!AI3068</f>
        <v>-30.666340822360691</v>
      </c>
      <c r="D872">
        <f>'TPS543C20 Loop Gain'!AJ3068</f>
        <v>-42.064138048768974</v>
      </c>
      <c r="E872">
        <f>'TPS543C20 Loop Gain'!B3068</f>
        <v>1134000</v>
      </c>
    </row>
    <row r="873" spans="3:5" x14ac:dyDescent="0.25">
      <c r="C873">
        <f>'TPS543C20 Loop Gain'!AI3067</f>
        <v>-30.624517166517144</v>
      </c>
      <c r="D873">
        <f>'TPS543C20 Loop Gain'!AJ3067</f>
        <v>-41.924672042769132</v>
      </c>
      <c r="E873">
        <f>'TPS543C20 Loop Gain'!B3067</f>
        <v>1133000</v>
      </c>
    </row>
    <row r="874" spans="3:5" x14ac:dyDescent="0.25">
      <c r="C874">
        <f>'TPS543C20 Loop Gain'!AI3066</f>
        <v>-30.582813472717433</v>
      </c>
      <c r="D874">
        <f>'TPS543C20 Loop Gain'!AJ3066</f>
        <v>-41.785169809234446</v>
      </c>
      <c r="E874">
        <f>'TPS543C20 Loop Gain'!B3066</f>
        <v>1132000</v>
      </c>
    </row>
    <row r="875" spans="3:5" x14ac:dyDescent="0.25">
      <c r="C875">
        <f>'TPS543C20 Loop Gain'!AI3065</f>
        <v>-30.541229005325469</v>
      </c>
      <c r="D875">
        <f>'TPS543C20 Loop Gain'!AJ3065</f>
        <v>-41.645631608920013</v>
      </c>
      <c r="E875">
        <f>'TPS543C20 Loop Gain'!B3065</f>
        <v>1131000</v>
      </c>
    </row>
    <row r="876" spans="3:5" x14ac:dyDescent="0.25">
      <c r="C876">
        <f>'TPS543C20 Loop Gain'!AI3064</f>
        <v>-30.499763036446975</v>
      </c>
      <c r="D876">
        <f>'TPS543C20 Loop Gain'!AJ3064</f>
        <v>-41.506057704017024</v>
      </c>
      <c r="E876">
        <f>'TPS543C20 Loop Gain'!B3064</f>
        <v>1130000</v>
      </c>
    </row>
    <row r="877" spans="3:5" x14ac:dyDescent="0.25">
      <c r="C877">
        <f>'TPS543C20 Loop Gain'!AI3063</f>
        <v>-30.458414845816701</v>
      </c>
      <c r="D877">
        <f>'TPS543C20 Loop Gain'!AJ3063</f>
        <v>-41.36644835814888</v>
      </c>
      <c r="E877">
        <f>'TPS543C20 Loop Gain'!B3063</f>
        <v>1129000</v>
      </c>
    </row>
    <row r="878" spans="3:5" x14ac:dyDescent="0.25">
      <c r="C878">
        <f>'TPS543C20 Loop Gain'!AI3062</f>
        <v>-30.417183720687895</v>
      </c>
      <c r="D878">
        <f>'TPS543C20 Loop Gain'!AJ3062</f>
        <v>-41.226803836366948</v>
      </c>
      <c r="E878">
        <f>'TPS543C20 Loop Gain'!B3062</f>
        <v>1128000</v>
      </c>
    </row>
    <row r="879" spans="3:5" x14ac:dyDescent="0.25">
      <c r="C879">
        <f>'TPS543C20 Loop Gain'!AI3061</f>
        <v>-30.376068955725742</v>
      </c>
      <c r="D879">
        <f>'TPS543C20 Loop Gain'!AJ3061</f>
        <v>-41.087124405144635</v>
      </c>
      <c r="E879">
        <f>'TPS543C20 Loop Gain'!B3061</f>
        <v>1127000</v>
      </c>
    </row>
    <row r="880" spans="3:5" x14ac:dyDescent="0.25">
      <c r="C880">
        <f>'TPS543C20 Loop Gain'!AI3060</f>
        <v>-30.335069852899025</v>
      </c>
      <c r="D880">
        <f>'TPS543C20 Loop Gain'!AJ3060</f>
        <v>-40.94741033237306</v>
      </c>
      <c r="E880">
        <f>'TPS543C20 Loop Gain'!B3060</f>
        <v>1126000</v>
      </c>
    </row>
    <row r="881" spans="3:5" x14ac:dyDescent="0.25">
      <c r="C881">
        <f>'TPS543C20 Loop Gain'!AI3059</f>
        <v>-30.294185721377044</v>
      </c>
      <c r="D881">
        <f>'TPS543C20 Loop Gain'!AJ3059</f>
        <v>-40.807661887356858</v>
      </c>
      <c r="E881">
        <f>'TPS543C20 Loop Gain'!B3059</f>
        <v>1125000</v>
      </c>
    </row>
    <row r="882" spans="3:5" x14ac:dyDescent="0.25">
      <c r="C882">
        <f>'TPS543C20 Loop Gain'!AI3058</f>
        <v>-30.253415877426093</v>
      </c>
      <c r="D882">
        <f>'TPS543C20 Loop Gain'!AJ3058</f>
        <v>-40.667879340808071</v>
      </c>
      <c r="E882">
        <f>'TPS543C20 Loop Gain'!B3058</f>
        <v>1124000</v>
      </c>
    </row>
    <row r="883" spans="3:5" x14ac:dyDescent="0.25">
      <c r="C883">
        <f>'TPS543C20 Loop Gain'!AI3057</f>
        <v>-30.212759644308523</v>
      </c>
      <c r="D883">
        <f>'TPS543C20 Loop Gain'!AJ3057</f>
        <v>-40.528062964841567</v>
      </c>
      <c r="E883">
        <f>'TPS543C20 Loop Gain'!B3057</f>
        <v>1123000</v>
      </c>
    </row>
    <row r="884" spans="3:5" x14ac:dyDescent="0.25">
      <c r="C884">
        <f>'TPS543C20 Loop Gain'!AI3056</f>
        <v>-30.172216352183852</v>
      </c>
      <c r="D884">
        <f>'TPS543C20 Loop Gain'!AJ3056</f>
        <v>-40.388213032969595</v>
      </c>
      <c r="E884">
        <f>'TPS543C20 Loop Gain'!B3056</f>
        <v>1122000</v>
      </c>
    </row>
    <row r="885" spans="3:5" x14ac:dyDescent="0.25">
      <c r="C885">
        <f>'TPS543C20 Loop Gain'!AI3055</f>
        <v>-30.13178533801003</v>
      </c>
      <c r="D885">
        <f>'TPS543C20 Loop Gain'!AJ3055</f>
        <v>-40.248329820096387</v>
      </c>
      <c r="E885">
        <f>'TPS543C20 Loop Gain'!B3055</f>
        <v>1121000</v>
      </c>
    </row>
    <row r="886" spans="3:5" x14ac:dyDescent="0.25">
      <c r="C886">
        <f>'TPS543C20 Loop Gain'!AI3054</f>
        <v>-30.09146594544832</v>
      </c>
      <c r="D886">
        <f>'TPS543C20 Loop Gain'!AJ3054</f>
        <v>-40.108413602514425</v>
      </c>
      <c r="E886">
        <f>'TPS543C20 Loop Gain'!B3054</f>
        <v>1120000</v>
      </c>
    </row>
    <row r="887" spans="3:5" x14ac:dyDescent="0.25">
      <c r="C887">
        <f>'TPS543C20 Loop Gain'!AI3053</f>
        <v>-30.051257524768261</v>
      </c>
      <c r="D887">
        <f>'TPS543C20 Loop Gain'!AJ3053</f>
        <v>-39.968464657895325</v>
      </c>
      <c r="E887">
        <f>'TPS543C20 Loop Gain'!B3053</f>
        <v>1119000</v>
      </c>
    </row>
    <row r="888" spans="3:5" x14ac:dyDescent="0.25">
      <c r="C888">
        <f>'TPS543C20 Loop Gain'!AI3052</f>
        <v>-30.011159432755083</v>
      </c>
      <c r="D888">
        <f>'TPS543C20 Loop Gain'!AJ3052</f>
        <v>-39.828483265288206</v>
      </c>
      <c r="E888">
        <f>'TPS543C20 Loop Gain'!B3052</f>
        <v>1118000</v>
      </c>
    </row>
    <row r="889" spans="3:5" x14ac:dyDescent="0.25">
      <c r="C889">
        <f>'TPS543C20 Loop Gain'!AI3051</f>
        <v>-29.971171032617939</v>
      </c>
      <c r="D889">
        <f>'TPS543C20 Loop Gain'!AJ3051</f>
        <v>-39.688469705113356</v>
      </c>
      <c r="E889">
        <f>'TPS543C20 Loop Gain'!B3051</f>
        <v>1117000</v>
      </c>
    </row>
    <row r="890" spans="3:5" x14ac:dyDescent="0.25">
      <c r="C890">
        <f>'TPS543C20 Loop Gain'!AI3050</f>
        <v>-29.931291693900267</v>
      </c>
      <c r="D890">
        <f>'TPS543C20 Loop Gain'!AJ3050</f>
        <v>-39.548424259153002</v>
      </c>
      <c r="E890">
        <f>'TPS543C20 Loop Gain'!B3050</f>
        <v>1116000</v>
      </c>
    </row>
    <row r="891" spans="3:5" x14ac:dyDescent="0.25">
      <c r="C891">
        <f>'TPS543C20 Loop Gain'!AI3049</f>
        <v>-29.891520792391137</v>
      </c>
      <c r="D891">
        <f>'TPS543C20 Loop Gain'!AJ3049</f>
        <v>-39.408347210551476</v>
      </c>
      <c r="E891">
        <f>'TPS543C20 Loop Gain'!B3049</f>
        <v>1115000</v>
      </c>
    </row>
    <row r="892" spans="3:5" x14ac:dyDescent="0.25">
      <c r="C892">
        <f>'TPS543C20 Loop Gain'!AI3048</f>
        <v>-29.851857710038932</v>
      </c>
      <c r="D892">
        <f>'TPS543C20 Loop Gain'!AJ3048</f>
        <v>-39.26823884380439</v>
      </c>
      <c r="E892">
        <f>'TPS543C20 Loop Gain'!B3048</f>
        <v>1114000</v>
      </c>
    </row>
    <row r="893" spans="3:5" x14ac:dyDescent="0.25">
      <c r="C893">
        <f>'TPS543C20 Loop Gain'!AI3047</f>
        <v>-29.812301834864115</v>
      </c>
      <c r="D893">
        <f>'TPS543C20 Loop Gain'!AJ3047</f>
        <v>-39.128099444754731</v>
      </c>
      <c r="E893">
        <f>'TPS543C20 Loop Gain'!B3047</f>
        <v>1113000</v>
      </c>
    </row>
    <row r="894" spans="3:5" x14ac:dyDescent="0.25">
      <c r="C894">
        <f>'TPS543C20 Loop Gain'!AI3046</f>
        <v>-29.772852560877293</v>
      </c>
      <c r="D894">
        <f>'TPS543C20 Loop Gain'!AJ3046</f>
        <v>-38.98792930058729</v>
      </c>
      <c r="E894">
        <f>'TPS543C20 Loop Gain'!B3046</f>
        <v>1112000</v>
      </c>
    </row>
    <row r="895" spans="3:5" x14ac:dyDescent="0.25">
      <c r="C895">
        <f>'TPS543C20 Loop Gain'!AI3045</f>
        <v>-29.733509287994476</v>
      </c>
      <c r="D895">
        <f>'TPS543C20 Loop Gain'!AJ3045</f>
        <v>-38.847728699822362</v>
      </c>
      <c r="E895">
        <f>'TPS543C20 Loop Gain'!B3045</f>
        <v>1111000</v>
      </c>
    </row>
    <row r="896" spans="3:5" x14ac:dyDescent="0.25">
      <c r="C896">
        <f>'TPS543C20 Loop Gain'!AI3044</f>
        <v>-29.694271421956753</v>
      </c>
      <c r="D896">
        <f>'TPS543C20 Loop Gain'!AJ3044</f>
        <v>-38.707497932309124</v>
      </c>
      <c r="E896">
        <f>'TPS543C20 Loop Gain'!B3044</f>
        <v>1110000</v>
      </c>
    </row>
    <row r="897" spans="3:5" x14ac:dyDescent="0.25">
      <c r="C897">
        <f>'TPS543C20 Loop Gain'!AI3043</f>
        <v>-29.655138374249294</v>
      </c>
      <c r="D897">
        <f>'TPS543C20 Loop Gain'!AJ3043</f>
        <v>-38.567237289218738</v>
      </c>
      <c r="E897">
        <f>'TPS543C20 Loop Gain'!B3043</f>
        <v>1109000</v>
      </c>
    </row>
    <row r="898" spans="3:5" x14ac:dyDescent="0.25">
      <c r="C898">
        <f>'TPS543C20 Loop Gain'!AI3042</f>
        <v>-29.616109562023006</v>
      </c>
      <c r="D898">
        <f>'TPS543C20 Loop Gain'!AJ3042</f>
        <v>-38.426947063040082</v>
      </c>
      <c r="E898">
        <f>'TPS543C20 Loop Gain'!B3042</f>
        <v>1108000</v>
      </c>
    </row>
    <row r="899" spans="3:5" x14ac:dyDescent="0.25">
      <c r="C899">
        <f>'TPS543C20 Loop Gain'!AI3041</f>
        <v>-29.577184408016329</v>
      </c>
      <c r="D899">
        <f>'TPS543C20 Loop Gain'!AJ3041</f>
        <v>-38.286627547572422</v>
      </c>
      <c r="E899">
        <f>'TPS543C20 Loop Gain'!B3041</f>
        <v>1107000</v>
      </c>
    </row>
    <row r="900" spans="3:5" x14ac:dyDescent="0.25">
      <c r="C900">
        <f>'TPS543C20 Loop Gain'!AI3040</f>
        <v>-29.538362340479473</v>
      </c>
      <c r="D900">
        <f>'TPS543C20 Loop Gain'!AJ3040</f>
        <v>-38.146279037917559</v>
      </c>
      <c r="E900">
        <f>'TPS543C20 Loop Gain'!B3040</f>
        <v>1106000</v>
      </c>
    </row>
    <row r="901" spans="3:5" x14ac:dyDescent="0.25">
      <c r="C901">
        <f>'TPS543C20 Loop Gain'!AI3039</f>
        <v>-29.499642793098889</v>
      </c>
      <c r="D901">
        <f>'TPS543C20 Loop Gain'!AJ3039</f>
        <v>-38.005901830476986</v>
      </c>
      <c r="E901">
        <f>'TPS543C20 Loop Gain'!B3039</f>
        <v>1105000</v>
      </c>
    </row>
    <row r="902" spans="3:5" x14ac:dyDescent="0.25">
      <c r="C902">
        <f>'TPS543C20 Loop Gain'!AI3038</f>
        <v>-29.461025204922731</v>
      </c>
      <c r="D902">
        <f>'TPS543C20 Loop Gain'!AJ3038</f>
        <v>-37.865496222940308</v>
      </c>
      <c r="E902">
        <f>'TPS543C20 Loop Gain'!B3038</f>
        <v>1104000</v>
      </c>
    </row>
    <row r="903" spans="3:5" x14ac:dyDescent="0.25">
      <c r="C903">
        <f>'TPS543C20 Loop Gain'!AI3037</f>
        <v>-29.422509020288473</v>
      </c>
      <c r="D903">
        <f>'TPS543C20 Loop Gain'!AJ3037</f>
        <v>-37.725062514282982</v>
      </c>
      <c r="E903">
        <f>'TPS543C20 Loop Gain'!B3037</f>
        <v>1103000</v>
      </c>
    </row>
    <row r="904" spans="3:5" x14ac:dyDescent="0.25">
      <c r="C904">
        <f>'TPS543C20 Loop Gain'!AI3036</f>
        <v>-29.384093688751452</v>
      </c>
      <c r="D904">
        <f>'TPS543C20 Loop Gain'!AJ3036</f>
        <v>-37.584601004756792</v>
      </c>
      <c r="E904">
        <f>'TPS543C20 Loop Gain'!B3036</f>
        <v>1102000</v>
      </c>
    </row>
    <row r="905" spans="3:5" x14ac:dyDescent="0.25">
      <c r="C905">
        <f>'TPS543C20 Loop Gain'!AI3035</f>
        <v>-29.345778665013764</v>
      </c>
      <c r="D905">
        <f>'TPS543C20 Loop Gain'!AJ3035</f>
        <v>-37.444111995885478</v>
      </c>
      <c r="E905">
        <f>'TPS543C20 Loop Gain'!B3035</f>
        <v>1101000</v>
      </c>
    </row>
    <row r="906" spans="3:5" x14ac:dyDescent="0.25">
      <c r="C906">
        <f>'TPS543C20 Loop Gain'!AI3034</f>
        <v>-29.307563408854612</v>
      </c>
      <c r="D906">
        <f>'TPS543C20 Loop Gain'!AJ3034</f>
        <v>-37.303595790455148</v>
      </c>
      <c r="E906">
        <f>'TPS543C20 Loop Gain'!B3034</f>
        <v>1100000</v>
      </c>
    </row>
    <row r="907" spans="3:5" x14ac:dyDescent="0.25">
      <c r="C907">
        <f>'TPS543C20 Loop Gain'!AI3033</f>
        <v>-29.269447385062321</v>
      </c>
      <c r="D907">
        <f>'TPS543C20 Loop Gain'!AJ3033</f>
        <v>-37.163052692508408</v>
      </c>
      <c r="E907">
        <f>'TPS543C20 Loop Gain'!B3033</f>
        <v>1099000</v>
      </c>
    </row>
    <row r="908" spans="3:5" x14ac:dyDescent="0.25">
      <c r="C908">
        <f>'TPS543C20 Loop Gain'!AI3032</f>
        <v>-29.231430063366957</v>
      </c>
      <c r="D908">
        <f>'TPS543C20 Loop Gain'!AJ3032</f>
        <v>-37.022483007338607</v>
      </c>
      <c r="E908">
        <f>'TPS543C20 Loop Gain'!B3032</f>
        <v>1098000</v>
      </c>
    </row>
    <row r="909" spans="3:5" x14ac:dyDescent="0.25">
      <c r="C909">
        <f>'TPS543C20 Loop Gain'!AI3031</f>
        <v>-29.193510918373477</v>
      </c>
      <c r="D909">
        <f>'TPS543C20 Loop Gain'!AJ3031</f>
        <v>-36.88188704148066</v>
      </c>
      <c r="E909">
        <f>'TPS543C20 Loop Gain'!B3031</f>
        <v>1097000</v>
      </c>
    </row>
    <row r="910" spans="3:5" x14ac:dyDescent="0.25">
      <c r="C910">
        <f>'TPS543C20 Loop Gain'!AI3030</f>
        <v>-29.155689429496512</v>
      </c>
      <c r="D910">
        <f>'TPS543C20 Loop Gain'!AJ3030</f>
        <v>-36.741265102705547</v>
      </c>
      <c r="E910">
        <f>'TPS543C20 Loop Gain'!B3030</f>
        <v>1096000</v>
      </c>
    </row>
    <row r="911" spans="3:5" x14ac:dyDescent="0.25">
      <c r="C911">
        <f>'TPS543C20 Loop Gain'!AI3029</f>
        <v>-29.117965080896873</v>
      </c>
      <c r="D911">
        <f>'TPS543C20 Loop Gain'!AJ3029</f>
        <v>-36.600617500011772</v>
      </c>
      <c r="E911">
        <f>'TPS543C20 Loop Gain'!B3029</f>
        <v>1095000</v>
      </c>
    </row>
    <row r="912" spans="3:5" x14ac:dyDescent="0.25">
      <c r="C912">
        <f>'TPS543C20 Loop Gain'!AI3028</f>
        <v>-29.080337361416838</v>
      </c>
      <c r="D912">
        <f>'TPS543C20 Loop Gain'!AJ3028</f>
        <v>-36.459944543619308</v>
      </c>
      <c r="E912">
        <f>'TPS543C20 Loop Gain'!B3028</f>
        <v>1094000</v>
      </c>
    </row>
    <row r="913" spans="3:5" x14ac:dyDescent="0.25">
      <c r="C913">
        <f>'TPS543C20 Loop Gain'!AI3027</f>
        <v>-29.042805764519109</v>
      </c>
      <c r="D913">
        <f>'TPS543C20 Loop Gain'!AJ3027</f>
        <v>-36.319246544959917</v>
      </c>
      <c r="E913">
        <f>'TPS543C20 Loop Gain'!B3027</f>
        <v>1093000</v>
      </c>
    </row>
    <row r="914" spans="3:5" x14ac:dyDescent="0.25">
      <c r="C914">
        <f>'TPS543C20 Loop Gain'!AI3026</f>
        <v>-29.00536978822408</v>
      </c>
      <c r="D914">
        <f>'TPS543C20 Loop Gain'!AJ3026</f>
        <v>-36.178523816673696</v>
      </c>
      <c r="E914">
        <f>'TPS543C20 Loop Gain'!B3026</f>
        <v>1092000</v>
      </c>
    </row>
    <row r="915" spans="3:5" x14ac:dyDescent="0.25">
      <c r="C915">
        <f>'TPS543C20 Loop Gain'!AI3025</f>
        <v>-28.968028935050572</v>
      </c>
      <c r="D915">
        <f>'TPS543C20 Loop Gain'!AJ3025</f>
        <v>-36.037776672596856</v>
      </c>
      <c r="E915">
        <f>'TPS543C20 Loop Gain'!B3025</f>
        <v>1091000</v>
      </c>
    </row>
    <row r="916" spans="3:5" x14ac:dyDescent="0.25">
      <c r="C916">
        <f>'TPS543C20 Loop Gain'!AI3024</f>
        <v>-28.930782711955302</v>
      </c>
      <c r="D916">
        <f>'TPS543C20 Loop Gain'!AJ3024</f>
        <v>-35.897005427757016</v>
      </c>
      <c r="E916">
        <f>'TPS543C20 Loop Gain'!B3024</f>
        <v>1090000</v>
      </c>
    </row>
    <row r="917" spans="3:5" x14ac:dyDescent="0.25">
      <c r="C917">
        <f>'TPS543C20 Loop Gain'!AI3023</f>
        <v>-28.893630630274565</v>
      </c>
      <c r="D917">
        <f>'TPS543C20 Loop Gain'!AJ3023</f>
        <v>-35.756210398364615</v>
      </c>
      <c r="E917">
        <f>'TPS543C20 Loop Gain'!B3023</f>
        <v>1089000</v>
      </c>
    </row>
    <row r="918" spans="3:5" x14ac:dyDescent="0.25">
      <c r="C918">
        <f>'TPS543C20 Loop Gain'!AI3022</f>
        <v>-28.856572205666314</v>
      </c>
      <c r="D918">
        <f>'TPS543C20 Loop Gain'!AJ3022</f>
        <v>-35.615391901805758</v>
      </c>
      <c r="E918">
        <f>'TPS543C20 Loop Gain'!B3022</f>
        <v>1088000</v>
      </c>
    </row>
    <row r="919" spans="3:5" x14ac:dyDescent="0.25">
      <c r="C919">
        <f>'TPS543C20 Loop Gain'!AI3021</f>
        <v>-28.819606958053402</v>
      </c>
      <c r="D919">
        <f>'TPS543C20 Loop Gain'!AJ3021</f>
        <v>-35.474550256633059</v>
      </c>
      <c r="E919">
        <f>'TPS543C20 Loop Gain'!B3021</f>
        <v>1087000</v>
      </c>
    </row>
    <row r="920" spans="3:5" x14ac:dyDescent="0.25">
      <c r="C920">
        <f>'TPS543C20 Loop Gain'!AI3020</f>
        <v>-28.782734411567183</v>
      </c>
      <c r="D920">
        <f>'TPS543C20 Loop Gain'!AJ3020</f>
        <v>-35.33368578255967</v>
      </c>
      <c r="E920">
        <f>'TPS543C20 Loop Gain'!B3020</f>
        <v>1086000</v>
      </c>
    </row>
    <row r="921" spans="3:5" x14ac:dyDescent="0.25">
      <c r="C921">
        <f>'TPS543C20 Loop Gain'!AI3019</f>
        <v>-28.745954094492397</v>
      </c>
      <c r="D921">
        <f>'TPS543C20 Loop Gain'!AJ3019</f>
        <v>-35.192798800449353</v>
      </c>
      <c r="E921">
        <f>'TPS543C20 Loop Gain'!B3019</f>
        <v>1085000</v>
      </c>
    </row>
    <row r="922" spans="3:5" x14ac:dyDescent="0.25">
      <c r="C922">
        <f>'TPS543C20 Loop Gain'!AI3018</f>
        <v>-28.709265539212481</v>
      </c>
      <c r="D922">
        <f>'TPS543C20 Loop Gain'!AJ3018</f>
        <v>-35.051889632308843</v>
      </c>
      <c r="E922">
        <f>'TPS543C20 Loop Gain'!B3018</f>
        <v>1084000</v>
      </c>
    </row>
    <row r="923" spans="3:5" x14ac:dyDescent="0.25">
      <c r="C923">
        <f>'TPS543C20 Loop Gain'!AI3017</f>
        <v>-28.672668282156518</v>
      </c>
      <c r="D923">
        <f>'TPS543C20 Loop Gain'!AJ3017</f>
        <v>-34.910958601281251</v>
      </c>
      <c r="E923">
        <f>'TPS543C20 Loop Gain'!B3017</f>
        <v>1083000</v>
      </c>
    </row>
    <row r="924" spans="3:5" x14ac:dyDescent="0.25">
      <c r="C924">
        <f>'TPS543C20 Loop Gain'!AI3016</f>
        <v>-28.636161863745365</v>
      </c>
      <c r="D924">
        <f>'TPS543C20 Loop Gain'!AJ3016</f>
        <v>-34.770006031636186</v>
      </c>
      <c r="E924">
        <f>'TPS543C20 Loop Gain'!B3016</f>
        <v>1082000</v>
      </c>
    </row>
    <row r="925" spans="3:5" x14ac:dyDescent="0.25">
      <c r="C925">
        <f>'TPS543C20 Loop Gain'!AI3015</f>
        <v>-28.599745828340467</v>
      </c>
      <c r="D925">
        <f>'TPS543C20 Loop Gain'!AJ3015</f>
        <v>-34.629032248762414</v>
      </c>
      <c r="E925">
        <f>'TPS543C20 Loop Gain'!B3015</f>
        <v>1081000</v>
      </c>
    </row>
    <row r="926" spans="3:5" x14ac:dyDescent="0.25">
      <c r="C926">
        <f>'TPS543C20 Loop Gain'!AI3014</f>
        <v>-28.563419724192048</v>
      </c>
      <c r="D926">
        <f>'TPS543C20 Loop Gain'!AJ3014</f>
        <v>-34.488037579156789</v>
      </c>
      <c r="E926">
        <f>'TPS543C20 Loop Gain'!B3014</f>
        <v>1080000</v>
      </c>
    </row>
    <row r="927" spans="3:5" x14ac:dyDescent="0.25">
      <c r="C927">
        <f>'TPS543C20 Loop Gain'!AI3013</f>
        <v>-28.527183103388914</v>
      </c>
      <c r="D927">
        <f>'TPS543C20 Loop Gain'!AJ3013</f>
        <v>-34.347022350422073</v>
      </c>
      <c r="E927">
        <f>'TPS543C20 Loop Gain'!B3013</f>
        <v>1079000</v>
      </c>
    </row>
    <row r="928" spans="3:5" x14ac:dyDescent="0.25">
      <c r="C928">
        <f>'TPS543C20 Loop Gain'!AI3012</f>
        <v>-28.491035521807738</v>
      </c>
      <c r="D928">
        <f>'TPS543C20 Loop Gain'!AJ3012</f>
        <v>-34.205986891251491</v>
      </c>
      <c r="E928">
        <f>'TPS543C20 Loop Gain'!B3012</f>
        <v>1078000</v>
      </c>
    </row>
    <row r="929" spans="3:5" x14ac:dyDescent="0.25">
      <c r="C929">
        <f>'TPS543C20 Loop Gain'!AI3011</f>
        <v>-28.454976539065193</v>
      </c>
      <c r="D929">
        <f>'TPS543C20 Loop Gain'!AJ3011</f>
        <v>-34.064931531425138</v>
      </c>
      <c r="E929">
        <f>'TPS543C20 Loop Gain'!B3011</f>
        <v>1077000</v>
      </c>
    </row>
    <row r="930" spans="3:5" x14ac:dyDescent="0.25">
      <c r="C930">
        <f>'TPS543C20 Loop Gain'!AI3010</f>
        <v>-28.419005718468512</v>
      </c>
      <c r="D930">
        <f>'TPS543C20 Loop Gain'!AJ3010</f>
        <v>-33.923856601798256</v>
      </c>
      <c r="E930">
        <f>'TPS543C20 Loop Gain'!B3010</f>
        <v>1076000</v>
      </c>
    </row>
    <row r="931" spans="3:5" x14ac:dyDescent="0.25">
      <c r="C931">
        <f>'TPS543C20 Loop Gain'!AI3009</f>
        <v>-28.383122626968028</v>
      </c>
      <c r="D931">
        <f>'TPS543C20 Loop Gain'!AJ3009</f>
        <v>-33.782762434293858</v>
      </c>
      <c r="E931">
        <f>'TPS543C20 Loop Gain'!B3009</f>
        <v>1075000</v>
      </c>
    </row>
    <row r="932" spans="3:5" x14ac:dyDescent="0.25">
      <c r="C932">
        <f>'TPS543C20 Loop Gain'!AI3008</f>
        <v>-28.347326835110714</v>
      </c>
      <c r="D932">
        <f>'TPS543C20 Loop Gain'!AJ3008</f>
        <v>-33.641649361895503</v>
      </c>
      <c r="E932">
        <f>'TPS543C20 Loop Gain'!B3008</f>
        <v>1074000</v>
      </c>
    </row>
    <row r="933" spans="3:5" x14ac:dyDescent="0.25">
      <c r="C933">
        <f>'TPS543C20 Loop Gain'!AI3007</f>
        <v>-28.311617916992677</v>
      </c>
      <c r="D933">
        <f>'TPS543C20 Loop Gain'!AJ3007</f>
        <v>-33.500517718634441</v>
      </c>
      <c r="E933">
        <f>'TPS543C20 Loop Gain'!B3007</f>
        <v>1073000</v>
      </c>
    </row>
    <row r="934" spans="3:5" x14ac:dyDescent="0.25">
      <c r="C934">
        <f>'TPS543C20 Loop Gain'!AI3006</f>
        <v>-28.275995450214644</v>
      </c>
      <c r="D934">
        <f>'TPS543C20 Loop Gain'!AJ3006</f>
        <v>-33.359367839585104</v>
      </c>
      <c r="E934">
        <f>'TPS543C20 Loop Gain'!B3006</f>
        <v>1072000</v>
      </c>
    </row>
    <row r="935" spans="3:5" x14ac:dyDescent="0.25">
      <c r="C935">
        <f>'TPS543C20 Loop Gain'!AI3005</f>
        <v>-28.240459015835967</v>
      </c>
      <c r="D935">
        <f>'TPS543C20 Loop Gain'!AJ3005</f>
        <v>-33.218200060853498</v>
      </c>
      <c r="E935">
        <f>'TPS543C20 Loop Gain'!B3005</f>
        <v>1071000</v>
      </c>
    </row>
    <row r="936" spans="3:5" x14ac:dyDescent="0.25">
      <c r="C936">
        <f>'TPS543C20 Loop Gain'!AI3004</f>
        <v>-28.205008198331271</v>
      </c>
      <c r="D936">
        <f>'TPS543C20 Loop Gain'!AJ3004</f>
        <v>-33.077014719568425</v>
      </c>
      <c r="E936">
        <f>'TPS543C20 Loop Gain'!B3004</f>
        <v>1070000</v>
      </c>
    </row>
    <row r="937" spans="3:5" x14ac:dyDescent="0.25">
      <c r="C937">
        <f>'TPS543C20 Loop Gain'!AI3003</f>
        <v>-28.169642585545102</v>
      </c>
      <c r="D937">
        <f>'TPS543C20 Loop Gain'!AJ3003</f>
        <v>-32.93581215387394</v>
      </c>
      <c r="E937">
        <f>'TPS543C20 Loop Gain'!B3003</f>
        <v>1069000</v>
      </c>
    </row>
    <row r="938" spans="3:5" x14ac:dyDescent="0.25">
      <c r="C938">
        <f>'TPS543C20 Loop Gain'!AI3002</f>
        <v>-28.134361768650628</v>
      </c>
      <c r="D938">
        <f>'TPS543C20 Loop Gain'!AJ3002</f>
        <v>-32.794592702918827</v>
      </c>
      <c r="E938">
        <f>'TPS543C20 Loop Gain'!B3002</f>
        <v>1068000</v>
      </c>
    </row>
    <row r="939" spans="3:5" x14ac:dyDescent="0.25">
      <c r="C939">
        <f>'TPS543C20 Loop Gain'!AI3001</f>
        <v>-28.099165342105685</v>
      </c>
      <c r="D939">
        <f>'TPS543C20 Loop Gain'!AJ3001</f>
        <v>-32.653356706847497</v>
      </c>
      <c r="E939">
        <f>'TPS543C20 Loop Gain'!B3001</f>
        <v>1067000</v>
      </c>
    </row>
    <row r="940" spans="3:5" x14ac:dyDescent="0.25">
      <c r="C940">
        <f>'TPS543C20 Loop Gain'!AI3000</f>
        <v>-28.064052903611344</v>
      </c>
      <c r="D940">
        <f>'TPS543C20 Loop Gain'!AJ3000</f>
        <v>-32.512104506790877</v>
      </c>
      <c r="E940">
        <f>'TPS543C20 Loop Gain'!B3000</f>
        <v>1066000</v>
      </c>
    </row>
    <row r="941" spans="3:5" x14ac:dyDescent="0.25">
      <c r="C941">
        <f>'TPS543C20 Loop Gain'!AI2999</f>
        <v>-28.029024054070607</v>
      </c>
      <c r="D941">
        <f>'TPS543C20 Loop Gain'!AJ2999</f>
        <v>-32.370836444857822</v>
      </c>
      <c r="E941">
        <f>'TPS543C20 Loop Gain'!B2999</f>
        <v>1065000</v>
      </c>
    </row>
    <row r="942" spans="3:5" x14ac:dyDescent="0.25">
      <c r="C942">
        <f>'TPS543C20 Loop Gain'!AI2998</f>
        <v>-27.994078397547355</v>
      </c>
      <c r="D942">
        <f>'TPS543C20 Loop Gain'!AJ2998</f>
        <v>-32.229552864125033</v>
      </c>
      <c r="E942">
        <f>'TPS543C20 Loop Gain'!B2998</f>
        <v>1064000</v>
      </c>
    </row>
    <row r="943" spans="3:5" x14ac:dyDescent="0.25">
      <c r="C943">
        <f>'TPS543C20 Loop Gain'!AI2997</f>
        <v>-27.959215541226605</v>
      </c>
      <c r="D943">
        <f>'TPS543C20 Loop Gain'!AJ2997</f>
        <v>-32.088254108626295</v>
      </c>
      <c r="E943">
        <f>'TPS543C20 Loop Gain'!B2997</f>
        <v>1063000</v>
      </c>
    </row>
    <row r="944" spans="3:5" x14ac:dyDescent="0.25">
      <c r="C944">
        <f>'TPS543C20 Loop Gain'!AI2996</f>
        <v>-27.924435095374328</v>
      </c>
      <c r="D944">
        <f>'TPS543C20 Loop Gain'!AJ2996</f>
        <v>-31.94694052334652</v>
      </c>
      <c r="E944">
        <f>'TPS543C20 Loop Gain'!B2996</f>
        <v>1062000</v>
      </c>
    </row>
    <row r="945" spans="3:5" x14ac:dyDescent="0.25">
      <c r="C945">
        <f>'TPS543C20 Loop Gain'!AI2995</f>
        <v>-27.889736673298518</v>
      </c>
      <c r="D945">
        <f>'TPS543C20 Loop Gain'!AJ2995</f>
        <v>-31.805612454208873</v>
      </c>
      <c r="E945">
        <f>'TPS543C20 Loop Gain'!B2995</f>
        <v>1061000</v>
      </c>
    </row>
    <row r="946" spans="3:5" x14ac:dyDescent="0.25">
      <c r="C946">
        <f>'TPS543C20 Loop Gain'!AI2994</f>
        <v>-27.855119891310785</v>
      </c>
      <c r="D946">
        <f>'TPS543C20 Loop Gain'!AJ2994</f>
        <v>-31.664270248064803</v>
      </c>
      <c r="E946">
        <f>'TPS543C20 Loop Gain'!B2994</f>
        <v>1060000</v>
      </c>
    </row>
    <row r="947" spans="3:5" x14ac:dyDescent="0.25">
      <c r="C947">
        <f>'TPS543C20 Loop Gain'!AI2993</f>
        <v>-27.820584368688181</v>
      </c>
      <c r="D947">
        <f>'TPS543C20 Loop Gain'!AJ2993</f>
        <v>-31.522914252688498</v>
      </c>
      <c r="E947">
        <f>'TPS543C20 Loop Gain'!B2993</f>
        <v>1059000</v>
      </c>
    </row>
    <row r="948" spans="3:5" x14ac:dyDescent="0.25">
      <c r="C948">
        <f>'TPS543C20 Loop Gain'!AI2992</f>
        <v>-27.786129727635654</v>
      </c>
      <c r="D948">
        <f>'TPS543C20 Loop Gain'!AJ2992</f>
        <v>-31.381544816763146</v>
      </c>
      <c r="E948">
        <f>'TPS543C20 Loop Gain'!B2992</f>
        <v>1058000</v>
      </c>
    </row>
    <row r="949" spans="3:5" x14ac:dyDescent="0.25">
      <c r="C949">
        <f>'TPS543C20 Loop Gain'!AI2991</f>
        <v>-27.751755593249197</v>
      </c>
      <c r="D949">
        <f>'TPS543C20 Loop Gain'!AJ2991</f>
        <v>-31.24016228987243</v>
      </c>
      <c r="E949">
        <f>'TPS543C20 Loop Gain'!B2991</f>
        <v>1057000</v>
      </c>
    </row>
    <row r="950" spans="3:5" x14ac:dyDescent="0.25">
      <c r="C950">
        <f>'TPS543C20 Loop Gain'!AI2990</f>
        <v>-27.717461593479207</v>
      </c>
      <c r="D950">
        <f>'TPS543C20 Loop Gain'!AJ2990</f>
        <v>-31.098767022489756</v>
      </c>
      <c r="E950">
        <f>'TPS543C20 Loop Gain'!B2990</f>
        <v>1056000</v>
      </c>
    </row>
    <row r="951" spans="3:5" x14ac:dyDescent="0.25">
      <c r="C951">
        <f>'TPS543C20 Loop Gain'!AI2989</f>
        <v>-27.683247359094555</v>
      </c>
      <c r="D951">
        <f>'TPS543C20 Loop Gain'!AJ2989</f>
        <v>-30.957359365971431</v>
      </c>
      <c r="E951">
        <f>'TPS543C20 Loop Gain'!B2989</f>
        <v>1055000</v>
      </c>
    </row>
    <row r="952" spans="3:5" x14ac:dyDescent="0.25">
      <c r="C952">
        <f>'TPS543C20 Loop Gain'!AI2988</f>
        <v>-27.649112523647243</v>
      </c>
      <c r="D952">
        <f>'TPS543C20 Loop Gain'!AJ2988</f>
        <v>-30.815939672542413</v>
      </c>
      <c r="E952">
        <f>'TPS543C20 Loop Gain'!B2988</f>
        <v>1054000</v>
      </c>
    </row>
    <row r="953" spans="3:5" x14ac:dyDescent="0.25">
      <c r="C953">
        <f>'TPS543C20 Loop Gain'!AI2987</f>
        <v>-27.615056723437231</v>
      </c>
      <c r="D953">
        <f>'TPS543C20 Loop Gain'!AJ2987</f>
        <v>-30.674508295289531</v>
      </c>
      <c r="E953">
        <f>'TPS543C20 Loop Gain'!B2987</f>
        <v>1053000</v>
      </c>
    </row>
    <row r="954" spans="3:5" x14ac:dyDescent="0.25">
      <c r="C954">
        <f>'TPS543C20 Loop Gain'!AI2986</f>
        <v>-27.581079597477846</v>
      </c>
      <c r="D954">
        <f>'TPS543C20 Loop Gain'!AJ2986</f>
        <v>-30.533065588149697</v>
      </c>
      <c r="E954">
        <f>'TPS543C20 Loop Gain'!B2986</f>
        <v>1052000</v>
      </c>
    </row>
    <row r="955" spans="3:5" x14ac:dyDescent="0.25">
      <c r="C955">
        <f>'TPS543C20 Loop Gain'!AI2985</f>
        <v>-27.547180787461365</v>
      </c>
      <c r="D955">
        <f>'TPS543C20 Loop Gain'!AJ2985</f>
        <v>-30.391611905899449</v>
      </c>
      <c r="E955">
        <f>'TPS543C20 Loop Gain'!B2985</f>
        <v>1051000</v>
      </c>
    </row>
    <row r="956" spans="3:5" x14ac:dyDescent="0.25">
      <c r="C956">
        <f>'TPS543C20 Loop Gain'!AI2984</f>
        <v>-27.513359937726811</v>
      </c>
      <c r="D956">
        <f>'TPS543C20 Loop Gain'!AJ2984</f>
        <v>-30.250147604147543</v>
      </c>
      <c r="E956">
        <f>'TPS543C20 Loop Gain'!B2984</f>
        <v>1050000</v>
      </c>
    </row>
    <row r="957" spans="3:5" x14ac:dyDescent="0.25">
      <c r="C957">
        <f>'TPS543C20 Loop Gain'!AI2983</f>
        <v>-27.47961669522471</v>
      </c>
      <c r="D957">
        <f>'TPS543C20 Loop Gain'!AJ2983</f>
        <v>-30.108673039320681</v>
      </c>
      <c r="E957">
        <f>'TPS543C20 Loop Gain'!B2983</f>
        <v>1049000</v>
      </c>
    </row>
    <row r="958" spans="3:5" x14ac:dyDescent="0.25">
      <c r="C958">
        <f>'TPS543C20 Loop Gain'!AI2982</f>
        <v>-27.445950709486247</v>
      </c>
      <c r="D958">
        <f>'TPS543C20 Loop Gain'!AJ2982</f>
        <v>-29.967188568656976</v>
      </c>
      <c r="E958">
        <f>'TPS543C20 Loop Gain'!B2982</f>
        <v>1048000</v>
      </c>
    </row>
    <row r="959" spans="3:5" x14ac:dyDescent="0.25">
      <c r="C959">
        <f>'TPS543C20 Loop Gain'!AI2981</f>
        <v>-27.412361632589942</v>
      </c>
      <c r="D959">
        <f>'TPS543C20 Loop Gain'!AJ2981</f>
        <v>-29.825694550192797</v>
      </c>
      <c r="E959">
        <f>'TPS543C20 Loop Gain'!B2981</f>
        <v>1047000</v>
      </c>
    </row>
    <row r="960" spans="3:5" x14ac:dyDescent="0.25">
      <c r="C960">
        <f>'TPS543C20 Loop Gain'!AI2980</f>
        <v>-27.378849119129992</v>
      </c>
      <c r="D960">
        <f>'TPS543C20 Loop Gain'!AJ2980</f>
        <v>-29.684191342753575</v>
      </c>
      <c r="E960">
        <f>'TPS543C20 Loop Gain'!B2980</f>
        <v>1046000</v>
      </c>
    </row>
    <row r="961" spans="3:5" x14ac:dyDescent="0.25">
      <c r="C961">
        <f>'TPS543C20 Loop Gain'!AI2979</f>
        <v>-27.345412826185076</v>
      </c>
      <c r="D961">
        <f>'TPS543C20 Loop Gain'!AJ2979</f>
        <v>-29.542679305942983</v>
      </c>
      <c r="E961">
        <f>'TPS543C20 Loop Gain'!B2979</f>
        <v>1045000</v>
      </c>
    </row>
    <row r="962" spans="3:5" x14ac:dyDescent="0.25">
      <c r="C962">
        <f>'TPS543C20 Loop Gain'!AI2978</f>
        <v>-27.312052413287052</v>
      </c>
      <c r="D962">
        <f>'TPS543C20 Loop Gain'!AJ2978</f>
        <v>-29.401158800132965</v>
      </c>
      <c r="E962">
        <f>'TPS543C20 Loop Gain'!B2978</f>
        <v>1044000</v>
      </c>
    </row>
    <row r="963" spans="3:5" x14ac:dyDescent="0.25">
      <c r="C963">
        <f>'TPS543C20 Loop Gain'!AI2977</f>
        <v>-27.278767542390998</v>
      </c>
      <c r="D963">
        <f>'TPS543C20 Loop Gain'!AJ2977</f>
        <v>-29.25963018645357</v>
      </c>
      <c r="E963">
        <f>'TPS543C20 Loop Gain'!B2977</f>
        <v>1043000</v>
      </c>
    </row>
    <row r="964" spans="3:5" x14ac:dyDescent="0.25">
      <c r="C964">
        <f>'TPS543C20 Loop Gain'!AI2976</f>
        <v>-27.245557877843936</v>
      </c>
      <c r="D964">
        <f>'TPS543C20 Loop Gain'!AJ2976</f>
        <v>-29.118093826779255</v>
      </c>
      <c r="E964">
        <f>'TPS543C20 Loop Gain'!B2976</f>
        <v>1042000</v>
      </c>
    </row>
    <row r="965" spans="3:5" x14ac:dyDescent="0.25">
      <c r="C965">
        <f>'TPS543C20 Loop Gain'!AI2975</f>
        <v>-27.212423086356154</v>
      </c>
      <c r="D965">
        <f>'TPS543C20 Loop Gain'!AJ2975</f>
        <v>-28.976550083722778</v>
      </c>
      <c r="E965">
        <f>'TPS543C20 Loop Gain'!B2975</f>
        <v>1041000</v>
      </c>
    </row>
    <row r="966" spans="3:5" x14ac:dyDescent="0.25">
      <c r="C966">
        <f>'TPS543C20 Loop Gain'!AI2974</f>
        <v>-27.179362836971272</v>
      </c>
      <c r="D966">
        <f>'TPS543C20 Loop Gain'!AJ2974</f>
        <v>-28.834999320621709</v>
      </c>
      <c r="E966">
        <f>'TPS543C20 Loop Gain'!B2974</f>
        <v>1040000</v>
      </c>
    </row>
    <row r="967" spans="3:5" x14ac:dyDescent="0.25">
      <c r="C967">
        <f>'TPS543C20 Loop Gain'!AI2973</f>
        <v>-27.146376801037171</v>
      </c>
      <c r="D967">
        <f>'TPS543C20 Loop Gain'!AJ2973</f>
        <v>-28.693441901527901</v>
      </c>
      <c r="E967">
        <f>'TPS543C20 Loop Gain'!B2973</f>
        <v>1039000</v>
      </c>
    </row>
    <row r="968" spans="3:5" x14ac:dyDescent="0.25">
      <c r="C968">
        <f>'TPS543C20 Loop Gain'!AI2972</f>
        <v>-27.113464652177743</v>
      </c>
      <c r="D968">
        <f>'TPS543C20 Loop Gain'!AJ2972</f>
        <v>-28.551878191198227</v>
      </c>
      <c r="E968">
        <f>'TPS543C20 Loop Gain'!B2972</f>
        <v>1038000</v>
      </c>
    </row>
    <row r="969" spans="3:5" x14ac:dyDescent="0.25">
      <c r="C969">
        <f>'TPS543C20 Loop Gain'!AI2971</f>
        <v>-27.080626066264273</v>
      </c>
      <c r="D969">
        <f>'TPS543C20 Loop Gain'!AJ2971</f>
        <v>-28.410308555079656</v>
      </c>
      <c r="E969">
        <f>'TPS543C20 Loop Gain'!B2971</f>
        <v>1037000</v>
      </c>
    </row>
    <row r="970" spans="3:5" x14ac:dyDescent="0.25">
      <c r="C970">
        <f>'TPS543C20 Loop Gain'!AI2970</f>
        <v>-27.047860721387941</v>
      </c>
      <c r="D970">
        <f>'TPS543C20 Loop Gain'!AJ2970</f>
        <v>-28.268733359304559</v>
      </c>
      <c r="E970">
        <f>'TPS543C20 Loop Gain'!B2970</f>
        <v>1036000</v>
      </c>
    </row>
    <row r="971" spans="3:5" x14ac:dyDescent="0.25">
      <c r="C971">
        <f>'TPS543C20 Loop Gain'!AI2969</f>
        <v>-27.015168297831792</v>
      </c>
      <c r="D971">
        <f>'TPS543C20 Loop Gain'!AJ2969</f>
        <v>-28.12715297067394</v>
      </c>
      <c r="E971">
        <f>'TPS543C20 Loop Gain'!B2969</f>
        <v>1035000</v>
      </c>
    </row>
    <row r="972" spans="3:5" x14ac:dyDescent="0.25">
      <c r="C972">
        <f>'TPS543C20 Loop Gain'!AI2968</f>
        <v>-26.982548478044347</v>
      </c>
      <c r="D972">
        <f>'TPS543C20 Loop Gain'!AJ2968</f>
        <v>-27.98556775665141</v>
      </c>
      <c r="E972">
        <f>'TPS543C20 Loop Gain'!B2968</f>
        <v>1034000</v>
      </c>
    </row>
    <row r="973" spans="3:5" x14ac:dyDescent="0.25">
      <c r="C973">
        <f>'TPS543C20 Loop Gain'!AI2967</f>
        <v>-26.950000946611876</v>
      </c>
      <c r="D973">
        <f>'TPS543C20 Loop Gain'!AJ2967</f>
        <v>-27.8439780853478</v>
      </c>
      <c r="E973">
        <f>'TPS543C20 Loop Gain'!B2967</f>
        <v>1033000</v>
      </c>
    </row>
    <row r="974" spans="3:5" x14ac:dyDescent="0.25">
      <c r="C974">
        <f>'TPS543C20 Loop Gain'!AI2966</f>
        <v>-26.917525390232907</v>
      </c>
      <c r="D974">
        <f>'TPS543C20 Loop Gain'!AJ2966</f>
        <v>-27.702384325512217</v>
      </c>
      <c r="E974">
        <f>'TPS543C20 Loop Gain'!B2966</f>
        <v>1032000</v>
      </c>
    </row>
    <row r="975" spans="3:5" x14ac:dyDescent="0.25">
      <c r="C975">
        <f>'TPS543C20 Loop Gain'!AI2965</f>
        <v>-26.88512149769123</v>
      </c>
      <c r="D975">
        <f>'TPS543C20 Loop Gain'!AJ2965</f>
        <v>-27.560786846521733</v>
      </c>
      <c r="E975">
        <f>'TPS543C20 Loop Gain'!B2965</f>
        <v>1031000</v>
      </c>
    </row>
    <row r="976" spans="3:5" x14ac:dyDescent="0.25">
      <c r="C976">
        <f>'TPS543C20 Loop Gain'!AI2964</f>
        <v>-26.852788959831003</v>
      </c>
      <c r="D976">
        <f>'TPS543C20 Loop Gain'!AJ2964</f>
        <v>-27.419186018367956</v>
      </c>
      <c r="E976">
        <f>'TPS543C20 Loop Gain'!B2964</f>
        <v>1030000</v>
      </c>
    </row>
    <row r="977" spans="3:5" x14ac:dyDescent="0.25">
      <c r="C977">
        <f>'TPS543C20 Loop Gain'!AI2963</f>
        <v>-26.820527469530511</v>
      </c>
      <c r="D977">
        <f>'TPS543C20 Loop Gain'!AJ2963</f>
        <v>-27.277582211648561</v>
      </c>
      <c r="E977">
        <f>'TPS543C20 Loop Gain'!B2963</f>
        <v>1029000</v>
      </c>
    </row>
    <row r="978" spans="3:5" x14ac:dyDescent="0.25">
      <c r="C978">
        <f>'TPS543C20 Loop Gain'!AI2962</f>
        <v>-26.788336721677709</v>
      </c>
      <c r="D978">
        <f>'TPS543C20 Loop Gain'!AJ2962</f>
        <v>-27.135975797553908</v>
      </c>
      <c r="E978">
        <f>'TPS543C20 Loop Gain'!B2962</f>
        <v>1028000</v>
      </c>
    </row>
    <row r="979" spans="3:5" x14ac:dyDescent="0.25">
      <c r="C979">
        <f>'TPS543C20 Loop Gain'!AI2961</f>
        <v>-26.756216413144841</v>
      </c>
      <c r="D979">
        <f>'TPS543C20 Loop Gain'!AJ2961</f>
        <v>-26.994367147856064</v>
      </c>
      <c r="E979">
        <f>'TPS543C20 Loop Gain'!B2961</f>
        <v>1027000</v>
      </c>
    </row>
    <row r="980" spans="3:5" x14ac:dyDescent="0.25">
      <c r="C980">
        <f>'TPS543C20 Loop Gain'!AI2960</f>
        <v>-26.724166242764589</v>
      </c>
      <c r="D980">
        <f>'TPS543C20 Loop Gain'!AJ2960</f>
        <v>-26.852756634899535</v>
      </c>
      <c r="E980">
        <f>'TPS543C20 Loop Gain'!B2960</f>
        <v>1026000</v>
      </c>
    </row>
    <row r="981" spans="3:5" x14ac:dyDescent="0.25">
      <c r="C981">
        <f>'TPS543C20 Loop Gain'!AI2959</f>
        <v>-26.692185911305675</v>
      </c>
      <c r="D981">
        <f>'TPS543C20 Loop Gain'!AJ2959</f>
        <v>-26.711144631585778</v>
      </c>
      <c r="E981">
        <f>'TPS543C20 Loop Gain'!B2959</f>
        <v>1025000</v>
      </c>
    </row>
    <row r="982" spans="3:5" x14ac:dyDescent="0.25">
      <c r="C982">
        <f>'TPS543C20 Loop Gain'!AI2958</f>
        <v>-26.660275121448723</v>
      </c>
      <c r="D982">
        <f>'TPS543C20 Loop Gain'!AJ2958</f>
        <v>-26.569531511367163</v>
      </c>
      <c r="E982">
        <f>'TPS543C20 Loop Gain'!B2958</f>
        <v>1024000</v>
      </c>
    </row>
    <row r="983" spans="3:5" x14ac:dyDescent="0.25">
      <c r="C983">
        <f>'TPS543C20 Loop Gain'!AI2957</f>
        <v>-26.628433577763076</v>
      </c>
      <c r="D983">
        <f>'TPS543C20 Loop Gain'!AJ2957</f>
        <v>-26.427917648231311</v>
      </c>
      <c r="E983">
        <f>'TPS543C20 Loop Gain'!B2957</f>
        <v>1023000</v>
      </c>
    </row>
    <row r="984" spans="3:5" x14ac:dyDescent="0.25">
      <c r="C984">
        <f>'TPS543C20 Loop Gain'!AI2956</f>
        <v>-26.596660986683638</v>
      </c>
      <c r="D984">
        <f>'TPS543C20 Loop Gain'!AJ2956</f>
        <v>-26.286303416691258</v>
      </c>
      <c r="E984">
        <f>'TPS543C20 Loop Gain'!B2956</f>
        <v>1022000</v>
      </c>
    </row>
    <row r="985" spans="3:5" x14ac:dyDescent="0.25">
      <c r="C985">
        <f>'TPS543C20 Loop Gain'!AI2955</f>
        <v>-26.564957056487529</v>
      </c>
      <c r="D985">
        <f>'TPS543C20 Loop Gain'!AJ2955</f>
        <v>-26.144689191773985</v>
      </c>
      <c r="E985">
        <f>'TPS543C20 Loop Gain'!B2955</f>
        <v>1021000</v>
      </c>
    </row>
    <row r="986" spans="3:5" x14ac:dyDescent="0.25">
      <c r="C986">
        <f>'TPS543C20 Loop Gain'!AI2954</f>
        <v>-26.533321497272041</v>
      </c>
      <c r="D986">
        <f>'TPS543C20 Loop Gain'!AJ2954</f>
        <v>-26.00307534900934</v>
      </c>
      <c r="E986">
        <f>'TPS543C20 Loop Gain'!B2954</f>
        <v>1020000</v>
      </c>
    </row>
    <row r="987" spans="3:5" x14ac:dyDescent="0.25">
      <c r="C987">
        <f>'TPS543C20 Loop Gain'!AI2953</f>
        <v>-26.5017540209316</v>
      </c>
      <c r="D987">
        <f>'TPS543C20 Loop Gain'!AJ2953</f>
        <v>-25.861462264416396</v>
      </c>
      <c r="E987">
        <f>'TPS543C20 Loop Gain'!B2953</f>
        <v>1019000</v>
      </c>
    </row>
    <row r="988" spans="3:5" x14ac:dyDescent="0.25">
      <c r="C988">
        <f>'TPS543C20 Loop Gain'!AI2952</f>
        <v>-26.470254341136197</v>
      </c>
      <c r="D988">
        <f>'TPS543C20 Loop Gain'!AJ2952</f>
        <v>-25.7198503144954</v>
      </c>
      <c r="E988">
        <f>'TPS543C20 Loop Gain'!B2952</f>
        <v>1018000</v>
      </c>
    </row>
    <row r="989" spans="3:5" x14ac:dyDescent="0.25">
      <c r="C989">
        <f>'TPS543C20 Loop Gain'!AI2951</f>
        <v>-26.438822173309262</v>
      </c>
      <c r="D989">
        <f>'TPS543C20 Loop Gain'!AJ2951</f>
        <v>-25.578239876213004</v>
      </c>
      <c r="E989">
        <f>'TPS543C20 Loop Gain'!B2951</f>
        <v>1017000</v>
      </c>
    </row>
    <row r="990" spans="3:5" x14ac:dyDescent="0.25">
      <c r="C990">
        <f>'TPS543C20 Loop Gain'!AI2950</f>
        <v>-26.407457234606383</v>
      </c>
      <c r="D990">
        <f>'TPS543C20 Loop Gain'!AJ2950</f>
        <v>-25.436631326992245</v>
      </c>
      <c r="E990">
        <f>'TPS543C20 Loop Gain'!B2950</f>
        <v>1016000</v>
      </c>
    </row>
    <row r="991" spans="3:5" x14ac:dyDescent="0.25">
      <c r="C991">
        <f>'TPS543C20 Loop Gain'!AI2949</f>
        <v>-26.376159243894172</v>
      </c>
      <c r="D991">
        <f>'TPS543C20 Loop Gain'!AJ2949</f>
        <v>-25.295025044699766</v>
      </c>
      <c r="E991">
        <f>'TPS543C20 Loop Gain'!B2949</f>
        <v>1015000</v>
      </c>
    </row>
    <row r="992" spans="3:5" x14ac:dyDescent="0.25">
      <c r="C992">
        <f>'TPS543C20 Loop Gain'!AI2948</f>
        <v>-26.344927921728857</v>
      </c>
      <c r="D992">
        <f>'TPS543C20 Loop Gain'!AJ2948</f>
        <v>-25.153421407636319</v>
      </c>
      <c r="E992">
        <f>'TPS543C20 Loop Gain'!B2948</f>
        <v>1014000</v>
      </c>
    </row>
    <row r="993" spans="3:5" x14ac:dyDescent="0.25">
      <c r="C993">
        <f>'TPS543C20 Loop Gain'!AI2947</f>
        <v>-26.313762990335885</v>
      </c>
      <c r="D993">
        <f>'TPS543C20 Loop Gain'!AJ2947</f>
        <v>-25.011820794522279</v>
      </c>
      <c r="E993">
        <f>'TPS543C20 Loop Gain'!B2947</f>
        <v>1013000</v>
      </c>
    </row>
    <row r="994" spans="3:5" x14ac:dyDescent="0.25">
      <c r="C994">
        <f>'TPS543C20 Loop Gain'!AI2946</f>
        <v>-26.282664173589598</v>
      </c>
      <c r="D994">
        <f>'TPS543C20 Loop Gain'!AJ2946</f>
        <v>-24.870223584487142</v>
      </c>
      <c r="E994">
        <f>'TPS543C20 Loop Gain'!B2946</f>
        <v>1012000</v>
      </c>
    </row>
    <row r="995" spans="3:5" x14ac:dyDescent="0.25">
      <c r="C995">
        <f>'TPS543C20 Loop Gain'!AI2945</f>
        <v>-26.251631196992271</v>
      </c>
      <c r="D995">
        <f>'TPS543C20 Loop Gain'!AJ2945</f>
        <v>-24.72863015705839</v>
      </c>
      <c r="E995">
        <f>'TPS543C20 Loop Gain'!B2945</f>
        <v>1011000</v>
      </c>
    </row>
    <row r="996" spans="3:5" x14ac:dyDescent="0.25">
      <c r="C996">
        <f>'TPS543C20 Loop Gain'!AI2944</f>
        <v>-26.220663787655422</v>
      </c>
      <c r="D996">
        <f>'TPS543C20 Loop Gain'!AJ2944</f>
        <v>-24.587040892149005</v>
      </c>
      <c r="E996">
        <f>'TPS543C20 Loop Gain'!B2944</f>
        <v>1010000</v>
      </c>
    </row>
    <row r="997" spans="3:5" x14ac:dyDescent="0.25">
      <c r="C997">
        <f>'TPS543C20 Loop Gain'!AI2943</f>
        <v>-26.189761674278866</v>
      </c>
      <c r="D997">
        <f>'TPS543C20 Loop Gain'!AJ2943</f>
        <v>-24.44545617004556</v>
      </c>
      <c r="E997">
        <f>'TPS543C20 Loop Gain'!B2943</f>
        <v>1009000</v>
      </c>
    </row>
    <row r="998" spans="3:5" x14ac:dyDescent="0.25">
      <c r="C998">
        <f>'TPS543C20 Loop Gain'!AI2942</f>
        <v>-26.158924587132176</v>
      </c>
      <c r="D998">
        <f>'TPS543C20 Loop Gain'!AJ2942</f>
        <v>-24.303876371396864</v>
      </c>
      <c r="E998">
        <f>'TPS543C20 Loop Gain'!B2942</f>
        <v>1008000</v>
      </c>
    </row>
    <row r="999" spans="3:5" x14ac:dyDescent="0.25">
      <c r="C999">
        <f>'TPS543C20 Loop Gain'!AI2941</f>
        <v>-26.1281522580352</v>
      </c>
      <c r="D999">
        <f>'TPS543C20 Loop Gain'!AJ2941</f>
        <v>-24.162301877201109</v>
      </c>
      <c r="E999">
        <f>'TPS543C20 Loop Gain'!B2941</f>
        <v>1007000</v>
      </c>
    </row>
    <row r="1000" spans="3:5" x14ac:dyDescent="0.25">
      <c r="C1000">
        <f>'TPS543C20 Loop Gain'!AI2940</f>
        <v>-26.097444420338597</v>
      </c>
      <c r="D1000">
        <f>'TPS543C20 Loop Gain'!AJ2940</f>
        <v>-24.020733068795646</v>
      </c>
      <c r="E1000">
        <f>'TPS543C20 Loop Gain'!B2940</f>
        <v>1006000</v>
      </c>
    </row>
    <row r="1001" spans="3:5" x14ac:dyDescent="0.25">
      <c r="C1001">
        <f>'TPS543C20 Loop Gain'!AI2939</f>
        <v>-26.066800808905949</v>
      </c>
      <c r="D1001">
        <f>'TPS543C20 Loop Gain'!AJ2939</f>
        <v>-23.879170327843052</v>
      </c>
      <c r="E1001">
        <f>'TPS543C20 Loop Gain'!B2939</f>
        <v>1005000</v>
      </c>
    </row>
    <row r="1002" spans="3:5" x14ac:dyDescent="0.25">
      <c r="C1002">
        <f>'TPS543C20 Loop Gain'!AI2938</f>
        <v>-26.03622116009468</v>
      </c>
      <c r="D1002">
        <f>'TPS543C20 Loop Gain'!AJ2938</f>
        <v>-23.737614036321332</v>
      </c>
      <c r="E1002">
        <f>'TPS543C20 Loop Gain'!B2938</f>
        <v>1004000</v>
      </c>
    </row>
    <row r="1003" spans="3:5" x14ac:dyDescent="0.25">
      <c r="C1003">
        <f>'TPS543C20 Loop Gain'!AI2937</f>
        <v>-26.00570521173832</v>
      </c>
      <c r="D1003">
        <f>'TPS543C20 Loop Gain'!AJ2937</f>
        <v>-23.596064576510624</v>
      </c>
      <c r="E1003">
        <f>'TPS543C20 Loop Gain'!B2937</f>
        <v>1003000</v>
      </c>
    </row>
    <row r="1004" spans="3:5" x14ac:dyDescent="0.25">
      <c r="C1004">
        <f>'TPS543C20 Loop Gain'!AI2936</f>
        <v>-25.975252703127467</v>
      </c>
      <c r="D1004">
        <f>'TPS543C20 Loop Gain'!AJ2936</f>
        <v>-23.454522330980218</v>
      </c>
      <c r="E1004">
        <f>'TPS543C20 Loop Gain'!B2936</f>
        <v>1002000</v>
      </c>
    </row>
    <row r="1005" spans="3:5" x14ac:dyDescent="0.25">
      <c r="C1005">
        <f>'TPS543C20 Loop Gain'!AI2935</f>
        <v>-25.944863374992906</v>
      </c>
      <c r="D1005">
        <f>'TPS543C20 Loop Gain'!AJ2935</f>
        <v>-23.312987682579433</v>
      </c>
      <c r="E1005">
        <f>'TPS543C20 Loop Gain'!B2935</f>
        <v>1001000</v>
      </c>
    </row>
    <row r="1006" spans="3:5" x14ac:dyDescent="0.25">
      <c r="C1006">
        <f>'TPS543C20 Loop Gain'!AI2934</f>
        <v>-25.914536969488204</v>
      </c>
      <c r="D1006">
        <f>'TPS543C20 Loop Gain'!AJ2934</f>
        <v>-23.171461014423311</v>
      </c>
      <c r="E1006">
        <f>'TPS543C20 Loop Gain'!B2934</f>
        <v>1000000</v>
      </c>
    </row>
    <row r="1007" spans="3:5" x14ac:dyDescent="0.25">
      <c r="C1007">
        <f>'TPS543C20 Loop Gain'!AI2933</f>
        <v>-25.884273230171409</v>
      </c>
      <c r="D1007">
        <f>'TPS543C20 Loop Gain'!AJ2933</f>
        <v>-23.02994270988183</v>
      </c>
      <c r="E1007">
        <f>'TPS543C20 Loop Gain'!B2933</f>
        <v>999000</v>
      </c>
    </row>
    <row r="1008" spans="3:5" x14ac:dyDescent="0.25">
      <c r="C1008">
        <f>'TPS543C20 Loop Gain'!AI2932</f>
        <v>-25.854071901988114</v>
      </c>
      <c r="D1008">
        <f>'TPS543C20 Loop Gain'!AJ2932</f>
        <v>-22.888433152566975</v>
      </c>
      <c r="E1008">
        <f>'TPS543C20 Loop Gain'!B2932</f>
        <v>998000</v>
      </c>
    </row>
    <row r="1009" spans="3:5" x14ac:dyDescent="0.25">
      <c r="C1009">
        <f>'TPS543C20 Loop Gain'!AI2931</f>
        <v>-25.823932731255354</v>
      </c>
      <c r="D1009">
        <f>'TPS543C20 Loop Gain'!AJ2931</f>
        <v>-22.74693272632118</v>
      </c>
      <c r="E1009">
        <f>'TPS543C20 Loop Gain'!B2931</f>
        <v>997000</v>
      </c>
    </row>
    <row r="1010" spans="3:5" x14ac:dyDescent="0.25">
      <c r="C1010">
        <f>'TPS543C20 Loop Gain'!AI2930</f>
        <v>-25.793855465643901</v>
      </c>
      <c r="D1010">
        <f>'TPS543C20 Loop Gain'!AJ2930</f>
        <v>-22.605441815205868</v>
      </c>
      <c r="E1010">
        <f>'TPS543C20 Loop Gain'!B2930</f>
        <v>996000</v>
      </c>
    </row>
    <row r="1011" spans="3:5" x14ac:dyDescent="0.25">
      <c r="C1011">
        <f>'TPS543C20 Loop Gain'!AI2929</f>
        <v>-25.763839854162171</v>
      </c>
      <c r="D1011">
        <f>'TPS543C20 Loop Gain'!AJ2929</f>
        <v>-22.463960803487179</v>
      </c>
      <c r="E1011">
        <f>'TPS543C20 Loop Gain'!B2929</f>
        <v>995000</v>
      </c>
    </row>
    <row r="1012" spans="3:5" x14ac:dyDescent="0.25">
      <c r="C1012">
        <f>'TPS543C20 Loop Gain'!AI2928</f>
        <v>-25.733885647139701</v>
      </c>
      <c r="D1012">
        <f>'TPS543C20 Loop Gain'!AJ2928</f>
        <v>-22.322490075627556</v>
      </c>
      <c r="E1012">
        <f>'TPS543C20 Loop Gain'!B2928</f>
        <v>994000</v>
      </c>
    </row>
    <row r="1013" spans="3:5" x14ac:dyDescent="0.25">
      <c r="C1013">
        <f>'TPS543C20 Loop Gain'!AI2927</f>
        <v>-25.703992596211378</v>
      </c>
      <c r="D1013">
        <f>'TPS543C20 Loop Gain'!AJ2927</f>
        <v>-22.181030016269769</v>
      </c>
      <c r="E1013">
        <f>'TPS543C20 Loop Gain'!B2927</f>
        <v>993000</v>
      </c>
    </row>
    <row r="1014" spans="3:5" x14ac:dyDescent="0.25">
      <c r="C1014">
        <f>'TPS543C20 Loop Gain'!AI2926</f>
        <v>-25.674160454300861</v>
      </c>
      <c r="D1014">
        <f>'TPS543C20 Loop Gain'!AJ2926</f>
        <v>-22.039581010227042</v>
      </c>
      <c r="E1014">
        <f>'TPS543C20 Loop Gain'!B2926</f>
        <v>992000</v>
      </c>
    </row>
    <row r="1015" spans="3:5" x14ac:dyDescent="0.25">
      <c r="C1015">
        <f>'TPS543C20 Loop Gain'!AI2925</f>
        <v>-25.644388975605668</v>
      </c>
      <c r="D1015">
        <f>'TPS543C20 Loop Gain'!AJ2925</f>
        <v>-21.898143442470918</v>
      </c>
      <c r="E1015">
        <f>'TPS543C20 Loop Gain'!B2925</f>
        <v>991000</v>
      </c>
    </row>
    <row r="1016" spans="3:5" x14ac:dyDescent="0.25">
      <c r="C1016">
        <f>'TPS543C20 Loop Gain'!AI2924</f>
        <v>-25.614677915581066</v>
      </c>
      <c r="D1016">
        <f>'TPS543C20 Loop Gain'!AJ2924</f>
        <v>-21.756717698118717</v>
      </c>
      <c r="E1016">
        <f>'TPS543C20 Loop Gain'!B2924</f>
        <v>990000</v>
      </c>
    </row>
    <row r="1017" spans="3:5" x14ac:dyDescent="0.25">
      <c r="C1017">
        <f>'TPS543C20 Loop Gain'!AI2923</f>
        <v>-25.585027030924717</v>
      </c>
      <c r="D1017">
        <f>'TPS543C20 Loop Gain'!AJ2923</f>
        <v>-21.615304162420816</v>
      </c>
      <c r="E1017">
        <f>'TPS543C20 Loop Gain'!B2923</f>
        <v>989000</v>
      </c>
    </row>
    <row r="1018" spans="3:5" x14ac:dyDescent="0.25">
      <c r="C1018">
        <f>'TPS543C20 Loop Gain'!AI2922</f>
        <v>-25.555436079561858</v>
      </c>
      <c r="D1018">
        <f>'TPS543C20 Loop Gain'!AJ2922</f>
        <v>-21.473903220749438</v>
      </c>
      <c r="E1018">
        <f>'TPS543C20 Loop Gain'!B2922</f>
        <v>988000</v>
      </c>
    </row>
    <row r="1019" spans="3:5" x14ac:dyDescent="0.25">
      <c r="C1019">
        <f>'TPS543C20 Loop Gain'!AI2921</f>
        <v>-25.525904820630053</v>
      </c>
      <c r="D1019">
        <f>'TPS543C20 Loop Gain'!AJ2921</f>
        <v>-21.332515258586938</v>
      </c>
      <c r="E1019">
        <f>'TPS543C20 Loop Gain'!B2921</f>
        <v>987000</v>
      </c>
    </row>
    <row r="1020" spans="3:5" x14ac:dyDescent="0.25">
      <c r="C1020">
        <f>'TPS543C20 Loop Gain'!AI2920</f>
        <v>-25.496433014464483</v>
      </c>
      <c r="D1020">
        <f>'TPS543C20 Loop Gain'!AJ2920</f>
        <v>-21.191140661511728</v>
      </c>
      <c r="E1020">
        <f>'TPS543C20 Loop Gain'!B2920</f>
        <v>986000</v>
      </c>
    </row>
    <row r="1021" spans="3:5" x14ac:dyDescent="0.25">
      <c r="C1021">
        <f>'TPS543C20 Loop Gain'!AI2919</f>
        <v>-25.467020422583264</v>
      </c>
      <c r="D1021">
        <f>'TPS543C20 Loop Gain'!AJ2919</f>
        <v>-21.049779815187982</v>
      </c>
      <c r="E1021">
        <f>'TPS543C20 Loop Gain'!B2919</f>
        <v>985000</v>
      </c>
    </row>
    <row r="1022" spans="3:5" x14ac:dyDescent="0.25">
      <c r="C1022">
        <f>'TPS543C20 Loop Gain'!AI2918</f>
        <v>-25.437666807673441</v>
      </c>
      <c r="D1022">
        <f>'TPS543C20 Loop Gain'!AJ2918</f>
        <v>-20.908433105352952</v>
      </c>
      <c r="E1022">
        <f>'TPS543C20 Loop Gain'!B2918</f>
        <v>984000</v>
      </c>
    </row>
    <row r="1023" spans="3:5" x14ac:dyDescent="0.25">
      <c r="C1023">
        <f>'TPS543C20 Loop Gain'!AI2917</f>
        <v>-25.408371933575921</v>
      </c>
      <c r="D1023">
        <f>'TPS543C20 Loop Gain'!AJ2917</f>
        <v>-20.767100917804921</v>
      </c>
      <c r="E1023">
        <f>'TPS543C20 Loop Gain'!B2917</f>
        <v>983000</v>
      </c>
    </row>
    <row r="1024" spans="3:5" x14ac:dyDescent="0.25">
      <c r="C1024">
        <f>'TPS543C20 Loop Gain'!AI2916</f>
        <v>-25.379135565271866</v>
      </c>
      <c r="D1024">
        <f>'TPS543C20 Loop Gain'!AJ2916</f>
        <v>-20.625783638389635</v>
      </c>
      <c r="E1024">
        <f>'TPS543C20 Loop Gain'!B2916</f>
        <v>982000</v>
      </c>
    </row>
    <row r="1025" spans="3:5" x14ac:dyDescent="0.25">
      <c r="C1025">
        <f>'TPS543C20 Loop Gain'!AI2915</f>
        <v>-25.3499574688691</v>
      </c>
      <c r="D1025">
        <f>'TPS543C20 Loop Gain'!AJ2915</f>
        <v>-20.48448165299121</v>
      </c>
      <c r="E1025">
        <f>'TPS543C20 Loop Gain'!B2915</f>
        <v>981000</v>
      </c>
    </row>
    <row r="1026" spans="3:5" x14ac:dyDescent="0.25">
      <c r="C1026">
        <f>'TPS543C20 Loop Gain'!AI2914</f>
        <v>-25.320837411587824</v>
      </c>
      <c r="D1026">
        <f>'TPS543C20 Loop Gain'!AJ2914</f>
        <v>-20.343195347516218</v>
      </c>
      <c r="E1026">
        <f>'TPS543C20 Loop Gain'!B2914</f>
        <v>980000</v>
      </c>
    </row>
    <row r="1027" spans="3:5" x14ac:dyDescent="0.25">
      <c r="C1027">
        <f>'TPS543C20 Loop Gain'!AI2913</f>
        <v>-25.291775161747143</v>
      </c>
      <c r="D1027">
        <f>'TPS543C20 Loop Gain'!AJ2913</f>
        <v>-20.201925107885575</v>
      </c>
      <c r="E1027">
        <f>'TPS543C20 Loop Gain'!B2913</f>
        <v>979000</v>
      </c>
    </row>
    <row r="1028" spans="3:5" x14ac:dyDescent="0.25">
      <c r="C1028">
        <f>'TPS543C20 Loop Gain'!AI2912</f>
        <v>-25.262770488751723</v>
      </c>
      <c r="D1028">
        <f>'TPS543C20 Loop Gain'!AJ2912</f>
        <v>-20.060671320018503</v>
      </c>
      <c r="E1028">
        <f>'TPS543C20 Loop Gain'!B2912</f>
        <v>978000</v>
      </c>
    </row>
    <row r="1029" spans="3:5" x14ac:dyDescent="0.25">
      <c r="C1029">
        <f>'TPS543C20 Loop Gain'!AI2911</f>
        <v>-25.233823163079109</v>
      </c>
      <c r="D1029">
        <f>'TPS543C20 Loop Gain'!AJ2911</f>
        <v>-19.919434369823438</v>
      </c>
      <c r="E1029">
        <f>'TPS543C20 Loop Gain'!B2911</f>
        <v>977000</v>
      </c>
    </row>
    <row r="1030" spans="3:5" x14ac:dyDescent="0.25">
      <c r="C1030">
        <f>'TPS543C20 Loop Gain'!AI2910</f>
        <v>-25.204932956265115</v>
      </c>
      <c r="D1030">
        <f>'TPS543C20 Loop Gain'!AJ2910</f>
        <v>-19.778214643183816</v>
      </c>
      <c r="E1030">
        <f>'TPS543C20 Loop Gain'!B2910</f>
        <v>976000</v>
      </c>
    </row>
    <row r="1031" spans="3:5" x14ac:dyDescent="0.25">
      <c r="C1031">
        <f>'TPS543C20 Loop Gain'!AI2909</f>
        <v>-25.176099640893092</v>
      </c>
      <c r="D1031">
        <f>'TPS543C20 Loop Gain'!AJ2909</f>
        <v>-19.637012525947405</v>
      </c>
      <c r="E1031">
        <f>'TPS543C20 Loop Gain'!B2909</f>
        <v>975000</v>
      </c>
    </row>
    <row r="1032" spans="3:5" x14ac:dyDescent="0.25">
      <c r="C1032">
        <f>'TPS543C20 Loop Gain'!AI2908</f>
        <v>-25.147322990578932</v>
      </c>
      <c r="D1032">
        <f>'TPS543C20 Loop Gain'!AJ2908</f>
        <v>-19.495828403914121</v>
      </c>
      <c r="E1032">
        <f>'TPS543C20 Loop Gain'!B2908</f>
        <v>974000</v>
      </c>
    </row>
    <row r="1033" spans="3:5" x14ac:dyDescent="0.25">
      <c r="C1033">
        <f>'TPS543C20 Loop Gain'!AI2907</f>
        <v>-25.118602779959982</v>
      </c>
      <c r="D1033">
        <f>'TPS543C20 Loop Gain'!AJ2907</f>
        <v>-19.354662662821699</v>
      </c>
      <c r="E1033">
        <f>'TPS543C20 Loop Gain'!B2907</f>
        <v>973000</v>
      </c>
    </row>
    <row r="1034" spans="3:5" x14ac:dyDescent="0.25">
      <c r="C1034">
        <f>'TPS543C20 Loop Gain'!AI2906</f>
        <v>-25.089938784681994</v>
      </c>
      <c r="D1034">
        <f>'TPS543C20 Loop Gain'!AJ2906</f>
        <v>-19.213515688336244</v>
      </c>
      <c r="E1034">
        <f>'TPS543C20 Loop Gain'!B2906</f>
        <v>972000</v>
      </c>
    </row>
    <row r="1035" spans="3:5" x14ac:dyDescent="0.25">
      <c r="C1035">
        <f>'TPS543C20 Loop Gain'!AI2905</f>
        <v>-25.061330781386943</v>
      </c>
      <c r="D1035">
        <f>'TPS543C20 Loop Gain'!AJ2905</f>
        <v>-19.072387866039946</v>
      </c>
      <c r="E1035">
        <f>'TPS543C20 Loop Gain'!B2905</f>
        <v>971000</v>
      </c>
    </row>
    <row r="1036" spans="3:5" x14ac:dyDescent="0.25">
      <c r="C1036">
        <f>'TPS543C20 Loop Gain'!AI2904</f>
        <v>-25.032778547700776</v>
      </c>
      <c r="D1036">
        <f>'TPS543C20 Loop Gain'!AJ2904</f>
        <v>-18.931279581416749</v>
      </c>
      <c r="E1036">
        <f>'TPS543C20 Loop Gain'!B2904</f>
        <v>970000</v>
      </c>
    </row>
    <row r="1037" spans="3:5" x14ac:dyDescent="0.25">
      <c r="C1037">
        <f>'TPS543C20 Loop Gain'!AI2903</f>
        <v>-25.004281862221376</v>
      </c>
      <c r="D1037">
        <f>'TPS543C20 Loop Gain'!AJ2903</f>
        <v>-18.790191219842768</v>
      </c>
      <c r="E1037">
        <f>'TPS543C20 Loop Gain'!B2903</f>
        <v>969000</v>
      </c>
    </row>
    <row r="1038" spans="3:5" x14ac:dyDescent="0.25">
      <c r="C1038">
        <f>'TPS543C20 Loop Gain'!AI2902</f>
        <v>-24.975840504506937</v>
      </c>
      <c r="D1038">
        <f>'TPS543C20 Loop Gain'!AJ2902</f>
        <v>-18.649123166572327</v>
      </c>
      <c r="E1038">
        <f>'TPS543C20 Loop Gain'!B2902</f>
        <v>968000</v>
      </c>
    </row>
    <row r="1039" spans="3:5" x14ac:dyDescent="0.25">
      <c r="C1039">
        <f>'TPS543C20 Loop Gain'!AI2901</f>
        <v>-24.947454255063967</v>
      </c>
      <c r="D1039">
        <f>'TPS543C20 Loop Gain'!AJ2901</f>
        <v>-18.508075806728232</v>
      </c>
      <c r="E1039">
        <f>'TPS543C20 Loop Gain'!B2901</f>
        <v>967000</v>
      </c>
    </row>
    <row r="1040" spans="3:5" x14ac:dyDescent="0.25">
      <c r="C1040">
        <f>'TPS543C20 Loop Gain'!AI2900</f>
        <v>-24.919122895335942</v>
      </c>
      <c r="D1040">
        <f>'TPS543C20 Loop Gain'!AJ2900</f>
        <v>-18.367049525286216</v>
      </c>
      <c r="E1040">
        <f>'TPS543C20 Loop Gain'!B2900</f>
        <v>966000</v>
      </c>
    </row>
    <row r="1041" spans="3:5" x14ac:dyDescent="0.25">
      <c r="C1041">
        <f>'TPS543C20 Loop Gain'!AI2899</f>
        <v>-24.890846207691553</v>
      </c>
      <c r="D1041">
        <f>'TPS543C20 Loop Gain'!AJ2899</f>
        <v>-18.226044707067405</v>
      </c>
      <c r="E1041">
        <f>'TPS543C20 Loop Gain'!B2899</f>
        <v>965000</v>
      </c>
    </row>
    <row r="1042" spans="3:5" x14ac:dyDescent="0.25">
      <c r="C1042">
        <f>'TPS543C20 Loop Gain'!AI2898</f>
        <v>-24.862623975413864</v>
      </c>
      <c r="D1042">
        <f>'TPS543C20 Loop Gain'!AJ2898</f>
        <v>-18.085061736721038</v>
      </c>
      <c r="E1042">
        <f>'TPS543C20 Loop Gain'!B2898</f>
        <v>964000</v>
      </c>
    </row>
    <row r="1043" spans="3:5" x14ac:dyDescent="0.25">
      <c r="C1043">
        <f>'TPS543C20 Loop Gain'!AI2897</f>
        <v>-24.834455982688652</v>
      </c>
      <c r="D1043">
        <f>'TPS543C20 Loop Gain'!AJ2897</f>
        <v>-17.944100998717619</v>
      </c>
      <c r="E1043">
        <f>'TPS543C20 Loop Gain'!B2897</f>
        <v>963000</v>
      </c>
    </row>
    <row r="1044" spans="3:5" x14ac:dyDescent="0.25">
      <c r="C1044">
        <f>'TPS543C20 Loop Gain'!AI2896</f>
        <v>-24.80634201459376</v>
      </c>
      <c r="D1044">
        <f>'TPS543C20 Loop Gain'!AJ2896</f>
        <v>-17.80316287733439</v>
      </c>
      <c r="E1044">
        <f>'TPS543C20 Loop Gain'!B2896</f>
        <v>962000</v>
      </c>
    </row>
    <row r="1045" spans="3:5" x14ac:dyDescent="0.25">
      <c r="C1045">
        <f>'TPS543C20 Loop Gain'!AI2895</f>
        <v>-24.778281857087876</v>
      </c>
      <c r="D1045">
        <f>'TPS543C20 Loop Gain'!AJ2895</f>
        <v>-17.662247756642348</v>
      </c>
      <c r="E1045">
        <f>'TPS543C20 Loop Gain'!B2895</f>
        <v>961000</v>
      </c>
    </row>
    <row r="1046" spans="3:5" x14ac:dyDescent="0.25">
      <c r="C1046">
        <f>'TPS543C20 Loop Gain'!AI2894</f>
        <v>-24.750275297000076</v>
      </c>
      <c r="D1046">
        <f>'TPS543C20 Loop Gain'!AJ2894</f>
        <v>-17.521356020496217</v>
      </c>
      <c r="E1046">
        <f>'TPS543C20 Loop Gain'!B2894</f>
        <v>960000</v>
      </c>
    </row>
    <row r="1047" spans="3:5" x14ac:dyDescent="0.25">
      <c r="C1047">
        <f>'TPS543C20 Loop Gain'!AI2893</f>
        <v>-24.722322122019168</v>
      </c>
      <c r="D1047">
        <f>'TPS543C20 Loop Gain'!AJ2893</f>
        <v>-17.380488052522459</v>
      </c>
      <c r="E1047">
        <f>'TPS543C20 Loop Gain'!B2893</f>
        <v>959000</v>
      </c>
    </row>
    <row r="1048" spans="3:5" x14ac:dyDescent="0.25">
      <c r="C1048">
        <f>'TPS543C20 Loop Gain'!AI2892</f>
        <v>-24.694422120682958</v>
      </c>
      <c r="D1048">
        <f>'TPS543C20 Loop Gain'!AJ2892</f>
        <v>-17.239644236106024</v>
      </c>
      <c r="E1048">
        <f>'TPS543C20 Loop Gain'!B2892</f>
        <v>958000</v>
      </c>
    </row>
    <row r="1049" spans="3:5" x14ac:dyDescent="0.25">
      <c r="C1049">
        <f>'TPS543C20 Loop Gain'!AI2891</f>
        <v>-24.666575082367871</v>
      </c>
      <c r="D1049">
        <f>'TPS543C20 Loop Gain'!AJ2891</f>
        <v>-17.09882495437898</v>
      </c>
      <c r="E1049">
        <f>'TPS543C20 Loop Gain'!B2891</f>
        <v>957000</v>
      </c>
    </row>
    <row r="1050" spans="3:5" x14ac:dyDescent="0.25">
      <c r="C1050">
        <f>'TPS543C20 Loop Gain'!AI2890</f>
        <v>-24.638780797278997</v>
      </c>
      <c r="D1050">
        <f>'TPS543C20 Loop Gain'!AJ2890</f>
        <v>-16.958030590210299</v>
      </c>
      <c r="E1050">
        <f>'TPS543C20 Loop Gain'!B2890</f>
        <v>956000</v>
      </c>
    </row>
    <row r="1051" spans="3:5" x14ac:dyDescent="0.25">
      <c r="C1051">
        <f>'TPS543C20 Loop Gain'!AI2889</f>
        <v>-24.611039056439981</v>
      </c>
      <c r="D1051">
        <f>'TPS543C20 Loop Gain'!AJ2889</f>
        <v>-16.817261526191583</v>
      </c>
      <c r="E1051">
        <f>'TPS543C20 Loop Gain'!B2889</f>
        <v>955000</v>
      </c>
    </row>
    <row r="1052" spans="3:5" x14ac:dyDescent="0.25">
      <c r="C1052">
        <f>'TPS543C20 Loop Gain'!AI2888</f>
        <v>-24.583349651682653</v>
      </c>
      <c r="D1052">
        <f>'TPS543C20 Loop Gain'!AJ2888</f>
        <v>-16.676518144626129</v>
      </c>
      <c r="E1052">
        <f>'TPS543C20 Loop Gain'!B2888</f>
        <v>954000</v>
      </c>
    </row>
    <row r="1053" spans="3:5" x14ac:dyDescent="0.25">
      <c r="C1053">
        <f>'TPS543C20 Loop Gain'!AI2887</f>
        <v>-24.555712375637263</v>
      </c>
      <c r="D1053">
        <f>'TPS543C20 Loop Gain'!AJ2887</f>
        <v>-16.535800827517349</v>
      </c>
      <c r="E1053">
        <f>'TPS543C20 Loop Gain'!B2887</f>
        <v>953000</v>
      </c>
    </row>
    <row r="1054" spans="3:5" x14ac:dyDescent="0.25">
      <c r="C1054">
        <f>'TPS543C20 Loop Gain'!AI2886</f>
        <v>-24.5281270217227</v>
      </c>
      <c r="D1054">
        <f>'TPS543C20 Loop Gain'!AJ2886</f>
        <v>-16.395109956558382</v>
      </c>
      <c r="E1054">
        <f>'TPS543C20 Loop Gain'!B2886</f>
        <v>952000</v>
      </c>
    </row>
    <row r="1055" spans="3:5" x14ac:dyDescent="0.25">
      <c r="C1055">
        <f>'TPS543C20 Loop Gain'!AI2885</f>
        <v>-24.500593384137265</v>
      </c>
      <c r="D1055">
        <f>'TPS543C20 Loop Gain'!AJ2885</f>
        <v>-16.254445913116001</v>
      </c>
      <c r="E1055">
        <f>'TPS543C20 Loop Gain'!B2885</f>
        <v>951000</v>
      </c>
    </row>
    <row r="1056" spans="3:5" x14ac:dyDescent="0.25">
      <c r="C1056">
        <f>'TPS543C20 Loop Gain'!AI2884</f>
        <v>-24.473111257848736</v>
      </c>
      <c r="D1056">
        <f>'TPS543C20 Loop Gain'!AJ2884</f>
        <v>-16.11380907822533</v>
      </c>
      <c r="E1056">
        <f>'TPS543C20 Loop Gain'!B2884</f>
        <v>950000</v>
      </c>
    </row>
    <row r="1057" spans="3:5" x14ac:dyDescent="0.25">
      <c r="C1057">
        <f>'TPS543C20 Loop Gain'!AI2883</f>
        <v>-24.445680438584752</v>
      </c>
      <c r="D1057">
        <f>'TPS543C20 Loop Gain'!AJ2883</f>
        <v>-15.973199832571906</v>
      </c>
      <c r="E1057">
        <f>'TPS543C20 Loop Gain'!B2883</f>
        <v>949000</v>
      </c>
    </row>
    <row r="1058" spans="3:5" x14ac:dyDescent="0.25">
      <c r="C1058">
        <f>'TPS543C20 Loop Gain'!AI2882</f>
        <v>-24.418300722824355</v>
      </c>
      <c r="D1058">
        <f>'TPS543C20 Loop Gain'!AJ2882</f>
        <v>-15.832618556483967</v>
      </c>
      <c r="E1058">
        <f>'TPS543C20 Loop Gain'!B2882</f>
        <v>948000</v>
      </c>
    </row>
    <row r="1059" spans="3:5" x14ac:dyDescent="0.25">
      <c r="C1059">
        <f>'TPS543C20 Loop Gain'!AI2881</f>
        <v>-24.39097190778762</v>
      </c>
      <c r="D1059">
        <f>'TPS543C20 Loop Gain'!AJ2881</f>
        <v>-15.692065629920176</v>
      </c>
      <c r="E1059">
        <f>'TPS543C20 Loop Gain'!B2881</f>
        <v>947000</v>
      </c>
    </row>
    <row r="1060" spans="3:5" x14ac:dyDescent="0.25">
      <c r="C1060">
        <f>'TPS543C20 Loop Gain'!AI2880</f>
        <v>-24.363693791427615</v>
      </c>
      <c r="D1060">
        <f>'TPS543C20 Loop Gain'!AJ2880</f>
        <v>-15.55154143245592</v>
      </c>
      <c r="E1060">
        <f>'TPS543C20 Loop Gain'!B2880</f>
        <v>946000</v>
      </c>
    </row>
    <row r="1061" spans="3:5" x14ac:dyDescent="0.25">
      <c r="C1061">
        <f>'TPS543C20 Loop Gain'!AI2879</f>
        <v>-24.336466172421218</v>
      </c>
      <c r="D1061">
        <f>'TPS543C20 Loop Gain'!AJ2879</f>
        <v>-15.411046343275531</v>
      </c>
      <c r="E1061">
        <f>'TPS543C20 Loop Gain'!B2879</f>
        <v>945000</v>
      </c>
    </row>
    <row r="1062" spans="3:5" x14ac:dyDescent="0.25">
      <c r="C1062">
        <f>'TPS543C20 Loop Gain'!AI2878</f>
        <v>-24.309288850159447</v>
      </c>
      <c r="D1062">
        <f>'TPS543C20 Loop Gain'!AJ2878</f>
        <v>-15.270580741155298</v>
      </c>
      <c r="E1062">
        <f>'TPS543C20 Loop Gain'!B2878</f>
        <v>944000</v>
      </c>
    </row>
    <row r="1063" spans="3:5" x14ac:dyDescent="0.25">
      <c r="C1063">
        <f>'TPS543C20 Loop Gain'!AI2877</f>
        <v>-24.28216162473996</v>
      </c>
      <c r="D1063">
        <f>'TPS543C20 Loop Gain'!AJ2877</f>
        <v>-15.130145004458328</v>
      </c>
      <c r="E1063">
        <f>'TPS543C20 Loop Gain'!B2877</f>
        <v>943000</v>
      </c>
    </row>
    <row r="1064" spans="3:5" x14ac:dyDescent="0.25">
      <c r="C1064">
        <f>'TPS543C20 Loop Gain'!AI2876</f>
        <v>-24.255084296957676</v>
      </c>
      <c r="D1064">
        <f>'TPS543C20 Loop Gain'!AJ2876</f>
        <v>-14.989739511118087</v>
      </c>
      <c r="E1064">
        <f>'TPS543C20 Loop Gain'!B2876</f>
        <v>942000</v>
      </c>
    </row>
    <row r="1065" spans="3:5" x14ac:dyDescent="0.25">
      <c r="C1065">
        <f>'TPS543C20 Loop Gain'!AI2875</f>
        <v>-24.228056668296233</v>
      </c>
      <c r="D1065">
        <f>'TPS543C20 Loop Gain'!AJ2875</f>
        <v>-14.849364638629913</v>
      </c>
      <c r="E1065">
        <f>'TPS543C20 Loop Gain'!B2875</f>
        <v>941000</v>
      </c>
    </row>
    <row r="1066" spans="3:5" x14ac:dyDescent="0.25">
      <c r="C1066">
        <f>'TPS543C20 Loop Gain'!AI2874</f>
        <v>-24.201078540919887</v>
      </c>
      <c r="D1066">
        <f>'TPS543C20 Loop Gain'!AJ2874</f>
        <v>-14.709020764037524</v>
      </c>
      <c r="E1066">
        <f>'TPS543C20 Loop Gain'!B2874</f>
        <v>940000</v>
      </c>
    </row>
    <row r="1067" spans="3:5" x14ac:dyDescent="0.25">
      <c r="C1067">
        <f>'TPS543C20 Loop Gain'!AI2873</f>
        <v>-24.174149717664847</v>
      </c>
      <c r="D1067">
        <f>'TPS543C20 Loop Gain'!AJ2873</f>
        <v>-14.568708263923769</v>
      </c>
      <c r="E1067">
        <f>'TPS543C20 Loop Gain'!B2873</f>
        <v>939000</v>
      </c>
    </row>
    <row r="1068" spans="3:5" x14ac:dyDescent="0.25">
      <c r="C1068">
        <f>'TPS543C20 Loop Gain'!AI2872</f>
        <v>-24.147270002031426</v>
      </c>
      <c r="D1068">
        <f>'TPS543C20 Loop Gain'!AJ2872</f>
        <v>-14.428427514397006</v>
      </c>
      <c r="E1068">
        <f>'TPS543C20 Loop Gain'!B2872</f>
        <v>938000</v>
      </c>
    </row>
    <row r="1069" spans="3:5" x14ac:dyDescent="0.25">
      <c r="C1069">
        <f>'TPS543C20 Loop Gain'!AI2871</f>
        <v>-24.120439198175095</v>
      </c>
      <c r="D1069">
        <f>'TPS543C20 Loop Gain'!AJ2871</f>
        <v>-14.288178891082062</v>
      </c>
      <c r="E1069">
        <f>'TPS543C20 Loop Gain'!B2871</f>
        <v>937000</v>
      </c>
    </row>
    <row r="1070" spans="3:5" x14ac:dyDescent="0.25">
      <c r="C1070">
        <f>'TPS543C20 Loop Gain'!AI2870</f>
        <v>-24.093657110900079</v>
      </c>
      <c r="D1070">
        <f>'TPS543C20 Loop Gain'!AJ2870</f>
        <v>-14.147962769107009</v>
      </c>
      <c r="E1070">
        <f>'TPS543C20 Loop Gain'!B2870</f>
        <v>936000</v>
      </c>
    </row>
    <row r="1071" spans="3:5" x14ac:dyDescent="0.25">
      <c r="C1071">
        <f>'TPS543C20 Loop Gain'!AI2869</f>
        <v>-24.066923545649466</v>
      </c>
      <c r="D1071">
        <f>'TPS543C20 Loop Gain'!AJ2869</f>
        <v>-14.00777952309301</v>
      </c>
      <c r="E1071">
        <f>'TPS543C20 Loop Gain'!B2869</f>
        <v>935000</v>
      </c>
    </row>
    <row r="1072" spans="3:5" x14ac:dyDescent="0.25">
      <c r="C1072">
        <f>'TPS543C20 Loop Gain'!AI2868</f>
        <v>-24.040238308498981</v>
      </c>
      <c r="D1072">
        <f>'TPS543C20 Loop Gain'!AJ2868</f>
        <v>-13.867629527144368</v>
      </c>
      <c r="E1072">
        <f>'TPS543C20 Loop Gain'!B2868</f>
        <v>934000</v>
      </c>
    </row>
    <row r="1073" spans="3:5" x14ac:dyDescent="0.25">
      <c r="C1073">
        <f>'TPS543C20 Loop Gain'!AI2867</f>
        <v>-24.013601206148032</v>
      </c>
      <c r="D1073">
        <f>'TPS543C20 Loop Gain'!AJ2867</f>
        <v>-13.727513154833456</v>
      </c>
      <c r="E1073">
        <f>'TPS543C20 Loop Gain'!B2867</f>
        <v>933000</v>
      </c>
    </row>
    <row r="1074" spans="3:5" x14ac:dyDescent="0.25">
      <c r="C1074">
        <f>'TPS543C20 Loop Gain'!AI2866</f>
        <v>-23.987012045912831</v>
      </c>
      <c r="D1074">
        <f>'TPS543C20 Loop Gain'!AJ2866</f>
        <v>-13.587430779193602</v>
      </c>
      <c r="E1074">
        <f>'TPS543C20 Loop Gain'!B2866</f>
        <v>932000</v>
      </c>
    </row>
    <row r="1075" spans="3:5" x14ac:dyDescent="0.25">
      <c r="C1075">
        <f>'TPS543C20 Loop Gain'!AI2865</f>
        <v>-23.960470635719009</v>
      </c>
      <c r="D1075">
        <f>'TPS543C20 Loop Gain'!AJ2865</f>
        <v>-13.447382772707373</v>
      </c>
      <c r="E1075">
        <f>'TPS543C20 Loop Gain'!B2865</f>
        <v>931000</v>
      </c>
    </row>
    <row r="1076" spans="3:5" x14ac:dyDescent="0.25">
      <c r="C1076">
        <f>'TPS543C20 Loop Gain'!AI2864</f>
        <v>-23.933976784093201</v>
      </c>
      <c r="D1076">
        <f>'TPS543C20 Loop Gain'!AJ2864</f>
        <v>-13.307369507293437</v>
      </c>
      <c r="E1076">
        <f>'TPS543C20 Loop Gain'!B2864</f>
        <v>930000</v>
      </c>
    </row>
    <row r="1077" spans="3:5" x14ac:dyDescent="0.25">
      <c r="C1077">
        <f>'TPS543C20 Loop Gain'!AI2863</f>
        <v>-23.907530300156555</v>
      </c>
      <c r="D1077">
        <f>'TPS543C20 Loop Gain'!AJ2863</f>
        <v>-13.167391354297004</v>
      </c>
      <c r="E1077">
        <f>'TPS543C20 Loop Gain'!B2863</f>
        <v>929000</v>
      </c>
    </row>
    <row r="1078" spans="3:5" x14ac:dyDescent="0.25">
      <c r="C1078">
        <f>'TPS543C20 Loop Gain'!AI2862</f>
        <v>-23.881130993617159</v>
      </c>
      <c r="D1078">
        <f>'TPS543C20 Loop Gain'!AJ2862</f>
        <v>-13.027448684480532</v>
      </c>
      <c r="E1078">
        <f>'TPS543C20 Loop Gain'!B2862</f>
        <v>928000</v>
      </c>
    </row>
    <row r="1079" spans="3:5" x14ac:dyDescent="0.25">
      <c r="C1079">
        <f>'TPS543C20 Loop Gain'!AI2861</f>
        <v>-23.854778674762819</v>
      </c>
      <c r="D1079">
        <f>'TPS543C20 Loop Gain'!AJ2861</f>
        <v>-12.887541868008693</v>
      </c>
      <c r="E1079">
        <f>'TPS543C20 Loop Gain'!B2861</f>
        <v>927000</v>
      </c>
    </row>
    <row r="1080" spans="3:5" x14ac:dyDescent="0.25">
      <c r="C1080">
        <f>'TPS543C20 Loop Gain'!AI2860</f>
        <v>-23.82847315445407</v>
      </c>
      <c r="D1080">
        <f>'TPS543C20 Loop Gain'!AJ2860</f>
        <v>-12.74767127444253</v>
      </c>
      <c r="E1080">
        <f>'TPS543C20 Loop Gain'!B2860</f>
        <v>926000</v>
      </c>
    </row>
    <row r="1081" spans="3:5" x14ac:dyDescent="0.25">
      <c r="C1081">
        <f>'TPS543C20 Loop Gain'!AI2859</f>
        <v>-23.802214244116829</v>
      </c>
      <c r="D1081">
        <f>'TPS543C20 Loop Gain'!AJ2859</f>
        <v>-12.607837272723483</v>
      </c>
      <c r="E1081">
        <f>'TPS543C20 Loop Gain'!B2859</f>
        <v>925000</v>
      </c>
    </row>
    <row r="1082" spans="3:5" x14ac:dyDescent="0.25">
      <c r="C1082">
        <f>'TPS543C20 Loop Gain'!AI2858</f>
        <v>-23.776001755736146</v>
      </c>
      <c r="D1082">
        <f>'TPS543C20 Loop Gain'!AJ2858</f>
        <v>-12.468040231166878</v>
      </c>
      <c r="E1082">
        <f>'TPS543C20 Loop Gain'!B2858</f>
        <v>924000</v>
      </c>
    </row>
    <row r="1083" spans="3:5" x14ac:dyDescent="0.25">
      <c r="C1083">
        <f>'TPS543C20 Loop Gain'!AI2857</f>
        <v>-23.749835501848587</v>
      </c>
      <c r="D1083">
        <f>'TPS543C20 Loop Gain'!AJ2857</f>
        <v>-12.328280517450235</v>
      </c>
      <c r="E1083">
        <f>'TPS543C20 Loop Gain'!B2857</f>
        <v>923000</v>
      </c>
    </row>
    <row r="1084" spans="3:5" x14ac:dyDescent="0.25">
      <c r="C1084">
        <f>'TPS543C20 Loop Gain'!AI2856</f>
        <v>-23.723715295536081</v>
      </c>
      <c r="D1084">
        <f>'TPS543C20 Loop Gain'!AJ2856</f>
        <v>-12.18855849860028</v>
      </c>
      <c r="E1084">
        <f>'TPS543C20 Loop Gain'!B2856</f>
        <v>922000</v>
      </c>
    </row>
    <row r="1085" spans="3:5" x14ac:dyDescent="0.25">
      <c r="C1085">
        <f>'TPS543C20 Loop Gain'!AI2855</f>
        <v>-23.697640950418965</v>
      </c>
      <c r="D1085">
        <f>'TPS543C20 Loop Gain'!AJ2855</f>
        <v>-12.048874540986352</v>
      </c>
      <c r="E1085">
        <f>'TPS543C20 Loop Gain'!B2855</f>
        <v>921000</v>
      </c>
    </row>
    <row r="1086" spans="3:5" x14ac:dyDescent="0.25">
      <c r="C1086">
        <f>'TPS543C20 Loop Gain'!AI2854</f>
        <v>-23.671612280649388</v>
      </c>
      <c r="D1086">
        <f>'TPS543C20 Loop Gain'!AJ2854</f>
        <v>-11.909229010305586</v>
      </c>
      <c r="E1086">
        <f>'TPS543C20 Loop Gain'!B2854</f>
        <v>920000</v>
      </c>
    </row>
    <row r="1087" spans="3:5" x14ac:dyDescent="0.25">
      <c r="C1087">
        <f>'TPS543C20 Loop Gain'!AI2853</f>
        <v>-23.645629100904682</v>
      </c>
      <c r="D1087">
        <f>'TPS543C20 Loop Gain'!AJ2853</f>
        <v>-11.7696222715752</v>
      </c>
      <c r="E1087">
        <f>'TPS543C20 Loop Gain'!B2853</f>
        <v>919000</v>
      </c>
    </row>
    <row r="1088" spans="3:5" x14ac:dyDescent="0.25">
      <c r="C1088">
        <f>'TPS543C20 Loop Gain'!AI2852</f>
        <v>-23.619691226381548</v>
      </c>
      <c r="D1088">
        <f>'TPS543C20 Loop Gain'!AJ2852</f>
        <v>-11.6300546891219</v>
      </c>
      <c r="E1088">
        <f>'TPS543C20 Loop Gain'!B2852</f>
        <v>918000</v>
      </c>
    </row>
    <row r="1089" spans="3:5" x14ac:dyDescent="0.25">
      <c r="C1089">
        <f>'TPS543C20 Loop Gain'!AI2851</f>
        <v>-23.593798472788773</v>
      </c>
      <c r="D1089">
        <f>'TPS543C20 Loop Gain'!AJ2851</f>
        <v>-11.490526626569906</v>
      </c>
      <c r="E1089">
        <f>'TPS543C20 Loop Gain'!B2851</f>
        <v>917000</v>
      </c>
    </row>
    <row r="1090" spans="3:5" x14ac:dyDescent="0.25">
      <c r="C1090">
        <f>'TPS543C20 Loop Gain'!AI2850</f>
        <v>-23.567950656341772</v>
      </c>
      <c r="D1090">
        <f>'TPS543C20 Loop Gain'!AJ2850</f>
        <v>-11.351038446831915</v>
      </c>
      <c r="E1090">
        <f>'TPS543C20 Loop Gain'!B2850</f>
        <v>916000</v>
      </c>
    </row>
    <row r="1091" spans="3:5" x14ac:dyDescent="0.25">
      <c r="C1091">
        <f>'TPS543C20 Loop Gain'!AI2849</f>
        <v>-23.542147593755878</v>
      </c>
      <c r="D1091">
        <f>'TPS543C20 Loop Gain'!AJ2849</f>
        <v>-11.211590512099354</v>
      </c>
      <c r="E1091">
        <f>'TPS543C20 Loop Gain'!B2849</f>
        <v>915000</v>
      </c>
    </row>
    <row r="1092" spans="3:5" x14ac:dyDescent="0.25">
      <c r="C1092">
        <f>'TPS543C20 Loop Gain'!AI2848</f>
        <v>-23.516389102240211</v>
      </c>
      <c r="D1092">
        <f>'TPS543C20 Loop Gain'!AJ2848</f>
        <v>-11.072183183829571</v>
      </c>
      <c r="E1092">
        <f>'TPS543C20 Loop Gain'!B2848</f>
        <v>914000</v>
      </c>
    </row>
    <row r="1093" spans="3:5" x14ac:dyDescent="0.25">
      <c r="C1093">
        <f>'TPS543C20 Loop Gain'!AI2847</f>
        <v>-23.49067499949253</v>
      </c>
      <c r="D1093">
        <f>'TPS543C20 Loop Gain'!AJ2847</f>
        <v>-10.932816822738657</v>
      </c>
      <c r="E1093">
        <f>'TPS543C20 Loop Gain'!B2847</f>
        <v>913000</v>
      </c>
    </row>
    <row r="1094" spans="3:5" x14ac:dyDescent="0.25">
      <c r="C1094">
        <f>'TPS543C20 Loop Gain'!AI2846</f>
        <v>-23.465005103691805</v>
      </c>
      <c r="D1094">
        <f>'TPS543C20 Loop Gain'!AJ2846</f>
        <v>-10.793491788789847</v>
      </c>
      <c r="E1094">
        <f>'TPS543C20 Loop Gain'!B2846</f>
        <v>912000</v>
      </c>
    </row>
    <row r="1095" spans="3:5" x14ac:dyDescent="0.25">
      <c r="C1095">
        <f>'TPS543C20 Loop Gain'!AI2845</f>
        <v>-23.439379233493426</v>
      </c>
      <c r="D1095">
        <f>'TPS543C20 Loop Gain'!AJ2845</f>
        <v>-10.654208441183858</v>
      </c>
      <c r="E1095">
        <f>'TPS543C20 Loop Gain'!B2845</f>
        <v>911000</v>
      </c>
    </row>
    <row r="1096" spans="3:5" x14ac:dyDescent="0.25">
      <c r="C1096">
        <f>'TPS543C20 Loop Gain'!AI2844</f>
        <v>-23.413797208022928</v>
      </c>
      <c r="D1096">
        <f>'TPS543C20 Loop Gain'!AJ2844</f>
        <v>-10.514967138346652</v>
      </c>
      <c r="E1096">
        <f>'TPS543C20 Loop Gain'!B2844</f>
        <v>910000</v>
      </c>
    </row>
    <row r="1097" spans="3:5" x14ac:dyDescent="0.25">
      <c r="C1097">
        <f>'TPS543C20 Loop Gain'!AI2843</f>
        <v>-23.388258846870279</v>
      </c>
      <c r="D1097">
        <f>'TPS543C20 Loop Gain'!AJ2843</f>
        <v>-10.375768237924694</v>
      </c>
      <c r="E1097">
        <f>'TPS543C20 Loop Gain'!B2843</f>
        <v>909000</v>
      </c>
    </row>
    <row r="1098" spans="3:5" x14ac:dyDescent="0.25">
      <c r="C1098">
        <f>'TPS543C20 Loop Gain'!AI2842</f>
        <v>-23.3627639700846</v>
      </c>
      <c r="D1098">
        <f>'TPS543C20 Loop Gain'!AJ2842</f>
        <v>-10.236612096768768</v>
      </c>
      <c r="E1098">
        <f>'TPS543C20 Loop Gain'!B2842</f>
        <v>908000</v>
      </c>
    </row>
    <row r="1099" spans="3:5" x14ac:dyDescent="0.25">
      <c r="C1099">
        <f>'TPS543C20 Loop Gain'!AI2841</f>
        <v>-23.337312398167981</v>
      </c>
      <c r="D1099">
        <f>'TPS543C20 Loop Gain'!AJ2841</f>
        <v>-10.097499070929828</v>
      </c>
      <c r="E1099">
        <f>'TPS543C20 Loop Gain'!B2841</f>
        <v>907000</v>
      </c>
    </row>
    <row r="1100" spans="3:5" x14ac:dyDescent="0.25">
      <c r="C1100">
        <f>'TPS543C20 Loop Gain'!AI2840</f>
        <v>-23.311903952069901</v>
      </c>
      <c r="D1100">
        <f>'TPS543C20 Loop Gain'!AJ2840</f>
        <v>-9.9584295156447578</v>
      </c>
      <c r="E1100">
        <f>'TPS543C20 Loop Gain'!B2840</f>
        <v>906000</v>
      </c>
    </row>
    <row r="1101" spans="3:5" x14ac:dyDescent="0.25">
      <c r="C1101">
        <f>'TPS543C20 Loop Gain'!AI2839</f>
        <v>-23.286538453182523</v>
      </c>
      <c r="D1101">
        <f>'TPS543C20 Loop Gain'!AJ2839</f>
        <v>-9.8194037853285661</v>
      </c>
      <c r="E1101">
        <f>'TPS543C20 Loop Gain'!B2839</f>
        <v>905000</v>
      </c>
    </row>
    <row r="1102" spans="3:5" x14ac:dyDescent="0.25">
      <c r="C1102">
        <f>'TPS543C20 Loop Gain'!AI2838</f>
        <v>-23.26121572333463</v>
      </c>
      <c r="D1102">
        <f>'TPS543C20 Loop Gain'!AJ2838</f>
        <v>-9.6804222335650305</v>
      </c>
      <c r="E1102">
        <f>'TPS543C20 Loop Gain'!B2838</f>
        <v>904000</v>
      </c>
    </row>
    <row r="1103" spans="3:5" x14ac:dyDescent="0.25">
      <c r="C1103">
        <f>'TPS543C20 Loop Gain'!AI2837</f>
        <v>-23.235935584786152</v>
      </c>
      <c r="D1103">
        <f>'TPS543C20 Loop Gain'!AJ2837</f>
        <v>-9.5414852130967596</v>
      </c>
      <c r="E1103">
        <f>'TPS543C20 Loop Gain'!B2837</f>
        <v>903000</v>
      </c>
    </row>
    <row r="1104" spans="3:5" x14ac:dyDescent="0.25">
      <c r="C1104">
        <f>'TPS543C20 Loop Gain'!AI2836</f>
        <v>-23.210697860223757</v>
      </c>
      <c r="D1104">
        <f>'TPS543C20 Loop Gain'!AJ2836</f>
        <v>-9.4025930758150267</v>
      </c>
      <c r="E1104">
        <f>'TPS543C20 Loop Gain'!B2836</f>
        <v>902000</v>
      </c>
    </row>
    <row r="1105" spans="3:5" x14ac:dyDescent="0.25">
      <c r="C1105">
        <f>'TPS543C20 Loop Gain'!AI2835</f>
        <v>-23.185502372754833</v>
      </c>
      <c r="D1105">
        <f>'TPS543C20 Loop Gain'!AJ2835</f>
        <v>-9.2637461727518708</v>
      </c>
      <c r="E1105">
        <f>'TPS543C20 Loop Gain'!B2835</f>
        <v>901000</v>
      </c>
    </row>
    <row r="1106" spans="3:5" x14ac:dyDescent="0.25">
      <c r="C1106">
        <f>'TPS543C20 Loop Gain'!AI2834</f>
        <v>-23.160348945902296</v>
      </c>
      <c r="D1106">
        <f>'TPS543C20 Loop Gain'!AJ2834</f>
        <v>-9.1249448540675644</v>
      </c>
      <c r="E1106">
        <f>'TPS543C20 Loop Gain'!B2834</f>
        <v>900000</v>
      </c>
    </row>
    <row r="1107" spans="3:5" x14ac:dyDescent="0.25">
      <c r="C1107">
        <f>'TPS543C20 Loop Gain'!AI2833</f>
        <v>-23.135237403600449</v>
      </c>
      <c r="D1107">
        <f>'TPS543C20 Loop Gain'!AJ2833</f>
        <v>-8.9861894690455433</v>
      </c>
      <c r="E1107">
        <f>'TPS543C20 Loop Gain'!B2833</f>
        <v>899000</v>
      </c>
    </row>
    <row r="1108" spans="3:5" x14ac:dyDescent="0.25">
      <c r="C1108">
        <f>'TPS543C20 Loop Gain'!AI2832</f>
        <v>-23.110167570188807</v>
      </c>
      <c r="D1108">
        <f>'TPS543C20 Loop Gain'!AJ2832</f>
        <v>-8.8474803660795338</v>
      </c>
      <c r="E1108">
        <f>'TPS543C20 Loop Gain'!B2832</f>
        <v>898000</v>
      </c>
    </row>
    <row r="1109" spans="3:5" x14ac:dyDescent="0.25">
      <c r="C1109">
        <f>'TPS543C20 Loop Gain'!AI2831</f>
        <v>-23.085139270408082</v>
      </c>
      <c r="D1109">
        <f>'TPS543C20 Loop Gain'!AJ2831</f>
        <v>-8.7088178926660245</v>
      </c>
      <c r="E1109">
        <f>'TPS543C20 Loop Gain'!B2831</f>
        <v>897000</v>
      </c>
    </row>
    <row r="1110" spans="3:5" x14ac:dyDescent="0.25">
      <c r="C1110">
        <f>'TPS543C20 Loop Gain'!AI2830</f>
        <v>-23.06015232939469</v>
      </c>
      <c r="D1110">
        <f>'TPS543C20 Loop Gain'!AJ2830</f>
        <v>-8.5702023953947943</v>
      </c>
      <c r="E1110">
        <f>'TPS543C20 Loop Gain'!B2830</f>
        <v>896000</v>
      </c>
    </row>
    <row r="1111" spans="3:5" x14ac:dyDescent="0.25">
      <c r="C1111">
        <f>'TPS543C20 Loop Gain'!AI2829</f>
        <v>-23.035206572676145</v>
      </c>
      <c r="D1111">
        <f>'TPS543C20 Loop Gain'!AJ2829</f>
        <v>-8.4316342199388519</v>
      </c>
      <c r="E1111">
        <f>'TPS543C20 Loop Gain'!B2829</f>
        <v>895000</v>
      </c>
    </row>
    <row r="1112" spans="3:5" x14ac:dyDescent="0.25">
      <c r="C1112">
        <f>'TPS543C20 Loop Gain'!AI2828</f>
        <v>-23.010301826166476</v>
      </c>
      <c r="D1112">
        <f>'TPS543C20 Loop Gain'!AJ2828</f>
        <v>-8.2931137110474857</v>
      </c>
      <c r="E1112">
        <f>'TPS543C20 Loop Gain'!B2828</f>
        <v>894000</v>
      </c>
    </row>
    <row r="1113" spans="3:5" x14ac:dyDescent="0.25">
      <c r="C1113">
        <f>'TPS543C20 Loop Gain'!AI2827</f>
        <v>-22.985437916160734</v>
      </c>
      <c r="D1113">
        <f>'TPS543C20 Loop Gain'!AJ2827</f>
        <v>-8.1546412125341856</v>
      </c>
      <c r="E1113">
        <f>'TPS543C20 Loop Gain'!B2827</f>
        <v>893000</v>
      </c>
    </row>
    <row r="1114" spans="3:5" x14ac:dyDescent="0.25">
      <c r="C1114">
        <f>'TPS543C20 Loop Gain'!AI2826</f>
        <v>-22.960614669331889</v>
      </c>
      <c r="D1114">
        <f>'TPS543C20 Loop Gain'!AJ2826</f>
        <v>-8.0162170672724269</v>
      </c>
      <c r="E1114">
        <f>'TPS543C20 Loop Gain'!B2826</f>
        <v>892000</v>
      </c>
    </row>
    <row r="1115" spans="3:5" x14ac:dyDescent="0.25">
      <c r="C1115">
        <f>'TPS543C20 Loop Gain'!AI2825</f>
        <v>-22.935831912724602</v>
      </c>
      <c r="D1115">
        <f>'TPS543C20 Loop Gain'!AJ2825</f>
        <v>-7.877841617181967</v>
      </c>
      <c r="E1115">
        <f>'TPS543C20 Loop Gain'!B2825</f>
        <v>891000</v>
      </c>
    </row>
    <row r="1116" spans="3:5" x14ac:dyDescent="0.25">
      <c r="C1116">
        <f>'TPS543C20 Loop Gain'!AI2824</f>
        <v>-22.911089473751748</v>
      </c>
      <c r="D1116">
        <f>'TPS543C20 Loop Gain'!AJ2824</f>
        <v>-7.7395152032222114</v>
      </c>
      <c r="E1116">
        <f>'TPS543C20 Loop Gain'!B2824</f>
        <v>890000</v>
      </c>
    </row>
    <row r="1117" spans="3:5" x14ac:dyDescent="0.25">
      <c r="C1117">
        <f>'TPS543C20 Loop Gain'!AI2823</f>
        <v>-22.886387180188969</v>
      </c>
      <c r="D1117">
        <f>'TPS543C20 Loop Gain'!AJ2823</f>
        <v>-7.6012381653831342</v>
      </c>
      <c r="E1117">
        <f>'TPS543C20 Loop Gain'!B2823</f>
        <v>889000</v>
      </c>
    </row>
    <row r="1118" spans="3:5" x14ac:dyDescent="0.25">
      <c r="C1118">
        <f>'TPS543C20 Loop Gain'!AI2822</f>
        <v>-22.861724860171645</v>
      </c>
      <c r="D1118">
        <f>'TPS543C20 Loop Gain'!AJ2822</f>
        <v>-7.4630108426774902</v>
      </c>
      <c r="E1118">
        <f>'TPS543C20 Loop Gain'!B2822</f>
        <v>888000</v>
      </c>
    </row>
    <row r="1119" spans="3:5" x14ac:dyDescent="0.25">
      <c r="C1119">
        <f>'TPS543C20 Loop Gain'!AI2821</f>
        <v>-22.837102342189247</v>
      </c>
      <c r="D1119">
        <f>'TPS543C20 Loop Gain'!AJ2821</f>
        <v>-7.3248335731333016</v>
      </c>
      <c r="E1119">
        <f>'TPS543C20 Loop Gain'!B2821</f>
        <v>887000</v>
      </c>
    </row>
    <row r="1120" spans="3:5" x14ac:dyDescent="0.25">
      <c r="C1120">
        <f>'TPS543C20 Loop Gain'!AI2820</f>
        <v>-22.812519455081777</v>
      </c>
      <c r="D1120">
        <f>'TPS543C20 Loop Gain'!AJ2820</f>
        <v>-7.186706693779338</v>
      </c>
      <c r="E1120">
        <f>'TPS543C20 Loop Gain'!B2820</f>
        <v>886000</v>
      </c>
    </row>
    <row r="1121" spans="3:5" x14ac:dyDescent="0.25">
      <c r="C1121">
        <f>'TPS543C20 Loop Gain'!AI2819</f>
        <v>-22.787976028034947</v>
      </c>
      <c r="D1121">
        <f>'TPS543C20 Loop Gain'!AJ2819</f>
        <v>-7.0486305406445231</v>
      </c>
      <c r="E1121">
        <f>'TPS543C20 Loop Gain'!B2819</f>
        <v>885000</v>
      </c>
    </row>
    <row r="1122" spans="3:5" x14ac:dyDescent="0.25">
      <c r="C1122">
        <f>'TPS543C20 Loop Gain'!AI2818</f>
        <v>-22.763471890576437</v>
      </c>
      <c r="D1122">
        <f>'TPS543C20 Loop Gain'!AJ2818</f>
        <v>-6.9106054487450725</v>
      </c>
      <c r="E1122">
        <f>'TPS543C20 Loop Gain'!B2818</f>
        <v>884000</v>
      </c>
    </row>
    <row r="1123" spans="3:5" x14ac:dyDescent="0.25">
      <c r="C1123">
        <f>'TPS543C20 Loop Gain'!AI2817</f>
        <v>-22.739006872571803</v>
      </c>
      <c r="D1123">
        <f>'TPS543C20 Loop Gain'!AJ2817</f>
        <v>-6.7726317520774186</v>
      </c>
      <c r="E1123">
        <f>'TPS543C20 Loop Gain'!B2817</f>
        <v>883000</v>
      </c>
    </row>
    <row r="1124" spans="3:5" x14ac:dyDescent="0.25">
      <c r="C1124">
        <f>'TPS543C20 Loop Gain'!AI2816</f>
        <v>-22.714580804219857</v>
      </c>
      <c r="D1124">
        <f>'TPS543C20 Loop Gain'!AJ2816</f>
        <v>-6.6347097836089599</v>
      </c>
      <c r="E1124">
        <f>'TPS543C20 Loop Gain'!B2816</f>
        <v>882000</v>
      </c>
    </row>
    <row r="1125" spans="3:5" x14ac:dyDescent="0.25">
      <c r="C1125">
        <f>'TPS543C20 Loop Gain'!AI2815</f>
        <v>-22.690193516049391</v>
      </c>
      <c r="D1125">
        <f>'TPS543C20 Loop Gain'!AJ2815</f>
        <v>-6.4968398752716228</v>
      </c>
      <c r="E1125">
        <f>'TPS543C20 Loop Gain'!B2815</f>
        <v>881000</v>
      </c>
    </row>
    <row r="1126" spans="3:5" x14ac:dyDescent="0.25">
      <c r="C1126">
        <f>'TPS543C20 Loop Gain'!AI2814</f>
        <v>-22.665844838913948</v>
      </c>
      <c r="D1126">
        <f>'TPS543C20 Loop Gain'!AJ2814</f>
        <v>-6.3590223579515319</v>
      </c>
      <c r="E1126">
        <f>'TPS543C20 Loop Gain'!B2814</f>
        <v>880000</v>
      </c>
    </row>
    <row r="1127" spans="3:5" x14ac:dyDescent="0.25">
      <c r="C1127">
        <f>'TPS543C20 Loop Gain'!AI2813</f>
        <v>-22.641534603989427</v>
      </c>
      <c r="D1127">
        <f>'TPS543C20 Loop Gain'!AJ2813</f>
        <v>-6.2212575614840731</v>
      </c>
      <c r="E1127">
        <f>'TPS543C20 Loop Gain'!B2813</f>
        <v>879000</v>
      </c>
    </row>
    <row r="1128" spans="3:5" x14ac:dyDescent="0.25">
      <c r="C1128">
        <f>'TPS543C20 Loop Gain'!AI2812</f>
        <v>-22.617262642768921</v>
      </c>
      <c r="D1128">
        <f>'TPS543C20 Loop Gain'!AJ2812</f>
        <v>-6.083545814642215</v>
      </c>
      <c r="E1128">
        <f>'TPS543C20 Loop Gain'!B2812</f>
        <v>878000</v>
      </c>
    </row>
    <row r="1129" spans="3:5" x14ac:dyDescent="0.25">
      <c r="C1129">
        <f>'TPS543C20 Loop Gain'!AI2811</f>
        <v>-22.593028787059708</v>
      </c>
      <c r="D1129">
        <f>'TPS543C20 Loop Gain'!AJ2811</f>
        <v>-5.9458874451322554</v>
      </c>
      <c r="E1129">
        <f>'TPS543C20 Loop Gain'!B2811</f>
        <v>877000</v>
      </c>
    </row>
    <row r="1130" spans="3:5" x14ac:dyDescent="0.25">
      <c r="C1130">
        <f>'TPS543C20 Loop Gain'!AI2810</f>
        <v>-22.568832868978728</v>
      </c>
      <c r="D1130">
        <f>'TPS543C20 Loop Gain'!AJ2810</f>
        <v>-5.8082827795830694</v>
      </c>
      <c r="E1130">
        <f>'TPS543C20 Loop Gain'!B2810</f>
        <v>876000</v>
      </c>
    </row>
    <row r="1131" spans="3:5" x14ac:dyDescent="0.25">
      <c r="C1131">
        <f>'TPS543C20 Loop Gain'!AI2809</f>
        <v>-22.54467472094969</v>
      </c>
      <c r="D1131">
        <f>'TPS543C20 Loop Gain'!AJ2809</f>
        <v>-5.6707321435407954</v>
      </c>
      <c r="E1131">
        <f>'TPS543C20 Loop Gain'!B2809</f>
        <v>875000</v>
      </c>
    </row>
    <row r="1132" spans="3:5" x14ac:dyDescent="0.25">
      <c r="C1132">
        <f>'TPS543C20 Loop Gain'!AI2808</f>
        <v>-22.520554175698454</v>
      </c>
      <c r="D1132">
        <f>'TPS543C20 Loop Gain'!AJ2808</f>
        <v>-5.5332358614594614</v>
      </c>
      <c r="E1132">
        <f>'TPS543C20 Loop Gain'!B2808</f>
        <v>874000</v>
      </c>
    </row>
    <row r="1133" spans="3:5" x14ac:dyDescent="0.25">
      <c r="C1133">
        <f>'TPS543C20 Loop Gain'!AI2807</f>
        <v>-22.496471066249985</v>
      </c>
      <c r="D1133">
        <f>'TPS543C20 Loop Gain'!AJ2807</f>
        <v>-5.3957942566930992</v>
      </c>
      <c r="E1133">
        <f>'TPS543C20 Loop Gain'!B2807</f>
        <v>873000</v>
      </c>
    </row>
    <row r="1134" spans="3:5" x14ac:dyDescent="0.25">
      <c r="C1134">
        <f>'TPS543C20 Loop Gain'!AI2806</f>
        <v>-22.472425225924567</v>
      </c>
      <c r="D1134">
        <f>'TPS543C20 Loop Gain'!AJ2806</f>
        <v>-5.2584076514906535</v>
      </c>
      <c r="E1134">
        <f>'TPS543C20 Loop Gain'!B2806</f>
        <v>872000</v>
      </c>
    </row>
    <row r="1135" spans="3:5" x14ac:dyDescent="0.25">
      <c r="C1135">
        <f>'TPS543C20 Loop Gain'!AI2805</f>
        <v>-22.448416488334239</v>
      </c>
      <c r="D1135">
        <f>'TPS543C20 Loop Gain'!AJ2805</f>
        <v>-5.121076366986359</v>
      </c>
      <c r="E1135">
        <f>'TPS543C20 Loop Gain'!B2805</f>
        <v>871000</v>
      </c>
    </row>
    <row r="1136" spans="3:5" x14ac:dyDescent="0.25">
      <c r="C1136">
        <f>'TPS543C20 Loop Gain'!AI2804</f>
        <v>-22.424444687379264</v>
      </c>
      <c r="D1136">
        <f>'TPS543C20 Loop Gain'!AJ2804</f>
        <v>-4.9838007231925667</v>
      </c>
      <c r="E1136">
        <f>'TPS543C20 Loop Gain'!B2804</f>
        <v>870000</v>
      </c>
    </row>
    <row r="1137" spans="3:5" x14ac:dyDescent="0.25">
      <c r="C1137">
        <f>'TPS543C20 Loop Gain'!AI2803</f>
        <v>-22.400509657244655</v>
      </c>
      <c r="D1137">
        <f>'TPS543C20 Loop Gain'!AJ2803</f>
        <v>-4.8465810389936737</v>
      </c>
      <c r="E1137">
        <f>'TPS543C20 Loop Gain'!B2803</f>
        <v>869000</v>
      </c>
    </row>
    <row r="1138" spans="3:5" x14ac:dyDescent="0.25">
      <c r="C1138">
        <f>'TPS543C20 Loop Gain'!AI2802</f>
        <v>-22.376611232396826</v>
      </c>
      <c r="D1138">
        <f>'TPS543C20 Loop Gain'!AJ2802</f>
        <v>-4.7094176321382797</v>
      </c>
      <c r="E1138">
        <f>'TPS543C20 Loop Gain'!B2802</f>
        <v>868000</v>
      </c>
    </row>
    <row r="1139" spans="3:5" x14ac:dyDescent="0.25">
      <c r="C1139">
        <f>'TPS543C20 Loop Gain'!AI2801</f>
        <v>-22.352749247580022</v>
      </c>
      <c r="D1139">
        <f>'TPS543C20 Loop Gain'!AJ2801</f>
        <v>-4.5723108192320732</v>
      </c>
      <c r="E1139">
        <f>'TPS543C20 Loop Gain'!B2801</f>
        <v>867000</v>
      </c>
    </row>
    <row r="1140" spans="3:5" x14ac:dyDescent="0.25">
      <c r="C1140">
        <f>'TPS543C20 Loop Gain'!AI2800</f>
        <v>-22.328923537813111</v>
      </c>
      <c r="D1140">
        <f>'TPS543C20 Loop Gain'!AJ2800</f>
        <v>-4.4352609157290317</v>
      </c>
      <c r="E1140">
        <f>'TPS543C20 Loop Gain'!B2800</f>
        <v>866000</v>
      </c>
    </row>
    <row r="1141" spans="3:5" x14ac:dyDescent="0.25">
      <c r="C1141">
        <f>'TPS543C20 Loop Gain'!AI2799</f>
        <v>-22.305133938386209</v>
      </c>
      <c r="D1141">
        <f>'TPS543C20 Loop Gain'!AJ2799</f>
        <v>-4.2982682359275106</v>
      </c>
      <c r="E1141">
        <f>'TPS543C20 Loop Gain'!B2799</f>
        <v>865000</v>
      </c>
    </row>
    <row r="1142" spans="3:5" x14ac:dyDescent="0.25">
      <c r="C1142">
        <f>'TPS543C20 Loop Gain'!AI2798</f>
        <v>-22.281380284857409</v>
      </c>
      <c r="D1142">
        <f>'TPS543C20 Loop Gain'!AJ2798</f>
        <v>-4.1613330929623018</v>
      </c>
      <c r="E1142">
        <f>'TPS543C20 Loop Gain'!B2798</f>
        <v>864000</v>
      </c>
    </row>
    <row r="1143" spans="3:5" x14ac:dyDescent="0.25">
      <c r="C1143">
        <f>'TPS543C20 Loop Gain'!AI2797</f>
        <v>-22.257662413049694</v>
      </c>
      <c r="D1143">
        <f>'TPS543C20 Loop Gain'!AJ2797</f>
        <v>-4.0244557987954961</v>
      </c>
      <c r="E1143">
        <f>'TPS543C20 Loop Gain'!B2797</f>
        <v>863000</v>
      </c>
    </row>
    <row r="1144" spans="3:5" x14ac:dyDescent="0.25">
      <c r="C1144">
        <f>'TPS543C20 Loop Gain'!AI2796</f>
        <v>-22.233980159047668</v>
      </c>
      <c r="D1144">
        <f>'TPS543C20 Loop Gain'!AJ2796</f>
        <v>-3.8876366642136393</v>
      </c>
      <c r="E1144">
        <f>'TPS543C20 Loop Gain'!B2796</f>
        <v>862000</v>
      </c>
    </row>
    <row r="1145" spans="3:5" x14ac:dyDescent="0.25">
      <c r="C1145">
        <f>'TPS543C20 Loop Gain'!AI2795</f>
        <v>-22.210333359194244</v>
      </c>
      <c r="D1145">
        <f>'TPS543C20 Loop Gain'!AJ2795</f>
        <v>-3.7508759988184046</v>
      </c>
      <c r="E1145">
        <f>'TPS543C20 Loop Gain'!B2795</f>
        <v>861000</v>
      </c>
    </row>
    <row r="1146" spans="3:5" x14ac:dyDescent="0.25">
      <c r="C1146">
        <f>'TPS543C20 Loop Gain'!AI2794</f>
        <v>-22.186721850087999</v>
      </c>
      <c r="D1146">
        <f>'TPS543C20 Loop Gain'!AJ2794</f>
        <v>-3.6141741110200258</v>
      </c>
      <c r="E1146">
        <f>'TPS543C20 Loop Gain'!B2794</f>
        <v>860000</v>
      </c>
    </row>
    <row r="1147" spans="3:5" x14ac:dyDescent="0.25">
      <c r="C1147">
        <f>'TPS543C20 Loop Gain'!AI2793</f>
        <v>-22.163145468579344</v>
      </c>
      <c r="D1147">
        <f>'TPS543C20 Loop Gain'!AJ2793</f>
        <v>-3.4775313080319283</v>
      </c>
      <c r="E1147">
        <f>'TPS543C20 Loop Gain'!B2793</f>
        <v>859000</v>
      </c>
    </row>
    <row r="1148" spans="3:5" x14ac:dyDescent="0.25">
      <c r="C1148">
        <f>'TPS543C20 Loop Gain'!AI2792</f>
        <v>-22.139604051768508</v>
      </c>
      <c r="D1148">
        <f>'TPS543C20 Loop Gain'!AJ2792</f>
        <v>-3.3409478958644261</v>
      </c>
      <c r="E1148">
        <f>'TPS543C20 Loop Gain'!B2792</f>
        <v>858000</v>
      </c>
    </row>
    <row r="1149" spans="3:5" x14ac:dyDescent="0.25">
      <c r="C1149">
        <f>'TPS543C20 Loop Gain'!AI2791</f>
        <v>-22.116097437001613</v>
      </c>
      <c r="D1149">
        <f>'TPS543C20 Loop Gain'!AJ2791</f>
        <v>-3.204424179315859</v>
      </c>
      <c r="E1149">
        <f>'TPS543C20 Loop Gain'!B2791</f>
        <v>857000</v>
      </c>
    </row>
    <row r="1150" spans="3:5" x14ac:dyDescent="0.25">
      <c r="C1150">
        <f>'TPS543C20 Loop Gain'!AI2790</f>
        <v>-22.092625461868202</v>
      </c>
      <c r="D1150">
        <f>'TPS543C20 Loop Gain'!AJ2790</f>
        <v>-3.0679604619693173</v>
      </c>
      <c r="E1150">
        <f>'TPS543C20 Loop Gain'!B2790</f>
        <v>856000</v>
      </c>
    </row>
    <row r="1151" spans="3:5" x14ac:dyDescent="0.25">
      <c r="C1151">
        <f>'TPS543C20 Loop Gain'!AI2789</f>
        <v>-22.069187964198264</v>
      </c>
      <c r="D1151">
        <f>'TPS543C20 Loop Gain'!AJ2789</f>
        <v>-2.9315570461864024</v>
      </c>
      <c r="E1151">
        <f>'TPS543C20 Loop Gain'!B2789</f>
        <v>855000</v>
      </c>
    </row>
    <row r="1152" spans="3:5" x14ac:dyDescent="0.25">
      <c r="C1152">
        <f>'TPS543C20 Loop Gain'!AI2788</f>
        <v>-22.045784782059243</v>
      </c>
      <c r="D1152">
        <f>'TPS543C20 Loop Gain'!AJ2788</f>
        <v>-2.7952142330971519</v>
      </c>
      <c r="E1152">
        <f>'TPS543C20 Loop Gain'!B2788</f>
        <v>854000</v>
      </c>
    </row>
    <row r="1153" spans="3:5" x14ac:dyDescent="0.25">
      <c r="C1153">
        <f>'TPS543C20 Loop Gain'!AI2787</f>
        <v>-22.022415753753588</v>
      </c>
      <c r="D1153">
        <f>'TPS543C20 Loop Gain'!AJ2787</f>
        <v>-2.658932322599239</v>
      </c>
      <c r="E1153">
        <f>'TPS543C20 Loop Gain'!B2787</f>
        <v>853000</v>
      </c>
    </row>
    <row r="1154" spans="3:5" x14ac:dyDescent="0.25">
      <c r="C1154">
        <f>'TPS543C20 Loop Gain'!AI2786</f>
        <v>-21.99908071781525</v>
      </c>
      <c r="D1154">
        <f>'TPS543C20 Loop Gain'!AJ2786</f>
        <v>-2.5227116133483212</v>
      </c>
      <c r="E1154">
        <f>'TPS543C20 Loop Gain'!B2786</f>
        <v>852000</v>
      </c>
    </row>
    <row r="1155" spans="3:5" x14ac:dyDescent="0.25">
      <c r="C1155">
        <f>'TPS543C20 Loop Gain'!AI2785</f>
        <v>-21.975779513007602</v>
      </c>
      <c r="D1155">
        <f>'TPS543C20 Loop Gain'!AJ2785</f>
        <v>-2.3865524027542251</v>
      </c>
      <c r="E1155">
        <f>'TPS543C20 Loop Gain'!B2785</f>
        <v>851000</v>
      </c>
    </row>
    <row r="1156" spans="3:5" x14ac:dyDescent="0.25">
      <c r="C1156">
        <f>'TPS543C20 Loop Gain'!AI2784</f>
        <v>-21.952511978319912</v>
      </c>
      <c r="D1156">
        <f>'TPS543C20 Loop Gain'!AJ2784</f>
        <v>-2.2504549869722648</v>
      </c>
      <c r="E1156">
        <f>'TPS543C20 Loop Gain'!B2784</f>
        <v>850000</v>
      </c>
    </row>
    <row r="1157" spans="3:5" x14ac:dyDescent="0.25">
      <c r="C1157">
        <f>'TPS543C20 Loop Gain'!AI2783</f>
        <v>-21.929277952965784</v>
      </c>
      <c r="D1157">
        <f>'TPS543C20 Loop Gain'!AJ2783</f>
        <v>-2.1144196609025103</v>
      </c>
      <c r="E1157">
        <f>'TPS543C20 Loop Gain'!B2783</f>
        <v>849000</v>
      </c>
    </row>
    <row r="1158" spans="3:5" x14ac:dyDescent="0.25">
      <c r="C1158">
        <f>'TPS543C20 Loop Gain'!AI2782</f>
        <v>-21.906077276379211</v>
      </c>
      <c r="D1158">
        <f>'TPS543C20 Loop Gain'!AJ2782</f>
        <v>-1.9784467181793306</v>
      </c>
      <c r="E1158">
        <f>'TPS543C20 Loop Gain'!B2782</f>
        <v>848000</v>
      </c>
    </row>
    <row r="1159" spans="3:5" x14ac:dyDescent="0.25">
      <c r="C1159">
        <f>'TPS543C20 Loop Gain'!AI2781</f>
        <v>-21.882909788213077</v>
      </c>
      <c r="D1159">
        <f>'TPS543C20 Loop Gain'!AJ2781</f>
        <v>-1.8425364511670448</v>
      </c>
      <c r="E1159">
        <f>'TPS543C20 Loop Gain'!B2781</f>
        <v>847000</v>
      </c>
    </row>
    <row r="1160" spans="3:5" x14ac:dyDescent="0.25">
      <c r="C1160">
        <f>'TPS543C20 Loop Gain'!AI2780</f>
        <v>-21.859775328335576</v>
      </c>
      <c r="D1160">
        <f>'TPS543C20 Loop Gain'!AJ2780</f>
        <v>-1.7066891509569493</v>
      </c>
      <c r="E1160">
        <f>'TPS543C20 Loop Gain'!B2780</f>
        <v>846000</v>
      </c>
    </row>
    <row r="1161" spans="3:5" x14ac:dyDescent="0.25">
      <c r="C1161">
        <f>'TPS543C20 Loop Gain'!AI2779</f>
        <v>-21.836673736828519</v>
      </c>
      <c r="D1161">
        <f>'TPS543C20 Loop Gain'!AJ2779</f>
        <v>-1.5709051073578748</v>
      </c>
      <c r="E1161">
        <f>'TPS543C20 Loop Gain'!B2779</f>
        <v>845000</v>
      </c>
    </row>
    <row r="1162" spans="3:5" x14ac:dyDescent="0.25">
      <c r="C1162">
        <f>'TPS543C20 Loop Gain'!AI2778</f>
        <v>-21.8136048539839</v>
      </c>
      <c r="D1162">
        <f>'TPS543C20 Loop Gain'!AJ2778</f>
        <v>-1.4351846088947051</v>
      </c>
      <c r="E1162">
        <f>'TPS543C20 Loop Gain'!B2778</f>
        <v>844000</v>
      </c>
    </row>
    <row r="1163" spans="3:5" x14ac:dyDescent="0.25">
      <c r="C1163">
        <f>'TPS543C20 Loop Gain'!AI2777</f>
        <v>-21.79056852030223</v>
      </c>
      <c r="D1163">
        <f>'TPS543C20 Loop Gain'!AJ2777</f>
        <v>-1.2995279428003284</v>
      </c>
      <c r="E1163">
        <f>'TPS543C20 Loop Gain'!B2777</f>
        <v>843000</v>
      </c>
    </row>
    <row r="1164" spans="3:5" x14ac:dyDescent="0.25">
      <c r="C1164">
        <f>'TPS543C20 Loop Gain'!AI2776</f>
        <v>-21.767564576489438</v>
      </c>
      <c r="D1164">
        <f>'TPS543C20 Loop Gain'!AJ2776</f>
        <v>-1.1639353950115419</v>
      </c>
      <c r="E1164">
        <f>'TPS543C20 Loop Gain'!B2776</f>
        <v>842000</v>
      </c>
    </row>
    <row r="1165" spans="3:5" x14ac:dyDescent="0.25">
      <c r="C1165">
        <f>'TPS543C20 Loop Gain'!AI2775</f>
        <v>-21.744592863454727</v>
      </c>
      <c r="D1165">
        <f>'TPS543C20 Loop Gain'!AJ2775</f>
        <v>-1.02840725016437</v>
      </c>
      <c r="E1165">
        <f>'TPS543C20 Loop Gain'!B2775</f>
        <v>841000</v>
      </c>
    </row>
    <row r="1166" spans="3:5" x14ac:dyDescent="0.25">
      <c r="C1166">
        <f>'TPS543C20 Loop Gain'!AI2774</f>
        <v>-21.721653222307875</v>
      </c>
      <c r="D1166">
        <f>'TPS543C20 Loop Gain'!AJ2774</f>
        <v>-0.89294379158770909</v>
      </c>
      <c r="E1166">
        <f>'TPS543C20 Loop Gain'!B2774</f>
        <v>840000</v>
      </c>
    </row>
    <row r="1167" spans="3:5" x14ac:dyDescent="0.25">
      <c r="C1167">
        <f>'TPS543C20 Loop Gain'!AI2773</f>
        <v>-21.698745494357667</v>
      </c>
      <c r="D1167">
        <f>'TPS543C20 Loop Gain'!AJ2773</f>
        <v>-0.75754530130106468</v>
      </c>
      <c r="E1167">
        <f>'TPS543C20 Loop Gain'!B2773</f>
        <v>839000</v>
      </c>
    </row>
    <row r="1168" spans="3:5" x14ac:dyDescent="0.25">
      <c r="C1168">
        <f>'TPS543C20 Loop Gain'!AI2772</f>
        <v>-21.675869521108098</v>
      </c>
      <c r="D1168">
        <f>'TPS543C20 Loop Gain'!AJ2772</f>
        <v>-0.62221206000559182</v>
      </c>
      <c r="E1168">
        <f>'TPS543C20 Loop Gain'!B2772</f>
        <v>838000</v>
      </c>
    </row>
    <row r="1169" spans="3:5" x14ac:dyDescent="0.25">
      <c r="C1169">
        <f>'TPS543C20 Loop Gain'!AI2771</f>
        <v>-21.653025144257512</v>
      </c>
      <c r="D1169">
        <f>'TPS543C20 Loop Gain'!AJ2771</f>
        <v>-0.48694434708210355</v>
      </c>
      <c r="E1169">
        <f>'TPS543C20 Loop Gain'!B2771</f>
        <v>837000</v>
      </c>
    </row>
    <row r="1170" spans="3:5" x14ac:dyDescent="0.25">
      <c r="C1170">
        <f>'TPS543C20 Loop Gain'!AI2770</f>
        <v>-21.630212205695152</v>
      </c>
      <c r="D1170">
        <f>'TPS543C20 Loop Gain'!AJ2770</f>
        <v>-0.35174244058800136</v>
      </c>
      <c r="E1170">
        <f>'TPS543C20 Loop Gain'!B2770</f>
        <v>836000</v>
      </c>
    </row>
    <row r="1171" spans="3:5" x14ac:dyDescent="0.25">
      <c r="C1171">
        <f>'TPS543C20 Loop Gain'!AI2769</f>
        <v>-21.607430547499604</v>
      </c>
      <c r="D1171">
        <f>'TPS543C20 Loop Gain'!AJ2769</f>
        <v>-0.2166066172474729</v>
      </c>
      <c r="E1171">
        <f>'TPS543C20 Loop Gain'!B2769</f>
        <v>835000</v>
      </c>
    </row>
    <row r="1172" spans="3:5" x14ac:dyDescent="0.25">
      <c r="C1172">
        <f>'TPS543C20 Loop Gain'!AI2768</f>
        <v>-21.584680011936314</v>
      </c>
      <c r="D1172">
        <f>'TPS543C20 Loop Gain'!AJ2768</f>
        <v>-8.1537152452509545E-2</v>
      </c>
      <c r="E1172">
        <f>'TPS543C20 Loop Gain'!B2768</f>
        <v>834000</v>
      </c>
    </row>
    <row r="1173" spans="3:5" x14ac:dyDescent="0.25">
      <c r="C1173">
        <f>'TPS543C20 Loop Gain'!AI2767</f>
        <v>-21.56196044145544</v>
      </c>
      <c r="D1173">
        <f>'TPS543C20 Loop Gain'!AJ2767</f>
        <v>5.3465679745763856E-2</v>
      </c>
      <c r="E1173">
        <f>'TPS543C20 Loop Gain'!B2767</f>
        <v>833000</v>
      </c>
    </row>
    <row r="1174" spans="3:5" x14ac:dyDescent="0.25">
      <c r="C1174">
        <f>'TPS543C20 Loop Gain'!AI2766</f>
        <v>-21.539271678689346</v>
      </c>
      <c r="D1174">
        <f>'TPS543C20 Loop Gain'!AJ2766</f>
        <v>0.18840160663836619</v>
      </c>
      <c r="E1174">
        <f>'TPS543C20 Loop Gain'!B2766</f>
        <v>832000</v>
      </c>
    </row>
    <row r="1175" spans="3:5" x14ac:dyDescent="0.25">
      <c r="C1175">
        <f>'TPS543C20 Loop Gain'!AI2765</f>
        <v>-21.516613566450648</v>
      </c>
      <c r="D1175">
        <f>'TPS543C20 Loop Gain'!AJ2765</f>
        <v>0.32327035686525962</v>
      </c>
      <c r="E1175">
        <f>'TPS543C20 Loop Gain'!B2765</f>
        <v>831000</v>
      </c>
    </row>
    <row r="1176" spans="3:5" x14ac:dyDescent="0.25">
      <c r="C1176">
        <f>'TPS543C20 Loop Gain'!AI2764</f>
        <v>-21.493985947730195</v>
      </c>
      <c r="D1176">
        <f>'TPS543C20 Loop Gain'!AJ2764</f>
        <v>0.4580716604178921</v>
      </c>
      <c r="E1176">
        <f>'TPS543C20 Loop Gain'!B2764</f>
        <v>830000</v>
      </c>
    </row>
    <row r="1177" spans="3:5" x14ac:dyDescent="0.25">
      <c r="C1177">
        <f>'TPS543C20 Loop Gain'!AI2763</f>
        <v>-21.471388665695038</v>
      </c>
      <c r="D1177">
        <f>'TPS543C20 Loop Gain'!AJ2763</f>
        <v>0.59280524864310091</v>
      </c>
      <c r="E1177">
        <f>'TPS543C20 Loop Gain'!B2763</f>
        <v>829000</v>
      </c>
    </row>
    <row r="1178" spans="3:5" x14ac:dyDescent="0.25">
      <c r="C1178">
        <f>'TPS543C20 Loop Gain'!AI2762</f>
        <v>-21.448821563685598</v>
      </c>
      <c r="D1178">
        <f>'TPS543C20 Loop Gain'!AJ2762</f>
        <v>0.72747085424992397</v>
      </c>
      <c r="E1178">
        <f>'TPS543C20 Loop Gain'!B2762</f>
        <v>828000</v>
      </c>
    </row>
    <row r="1179" spans="3:5" x14ac:dyDescent="0.25">
      <c r="C1179">
        <f>'TPS543C20 Loop Gain'!AI2761</f>
        <v>-21.426284485214584</v>
      </c>
      <c r="D1179">
        <f>'TPS543C20 Loop Gain'!AJ2761</f>
        <v>0.86206821130982225</v>
      </c>
      <c r="E1179">
        <f>'TPS543C20 Loop Gain'!B2761</f>
        <v>827000</v>
      </c>
    </row>
    <row r="1180" spans="3:5" x14ac:dyDescent="0.25">
      <c r="C1180">
        <f>'TPS543C20 Loop Gain'!AI2760</f>
        <v>-21.403777273964227</v>
      </c>
      <c r="D1180">
        <f>'TPS543C20 Loop Gain'!AJ2760</f>
        <v>0.99659705526308195</v>
      </c>
      <c r="E1180">
        <f>'TPS543C20 Loop Gain'!B2760</f>
        <v>826000</v>
      </c>
    </row>
    <row r="1181" spans="3:5" x14ac:dyDescent="0.25">
      <c r="C1181">
        <f>'TPS543C20 Loop Gain'!AI2759</f>
        <v>-21.38129977378447</v>
      </c>
      <c r="D1181">
        <f>'TPS543C20 Loop Gain'!AJ2759</f>
        <v>1.1310571229216486</v>
      </c>
      <c r="E1181">
        <f>'TPS543C20 Loop Gain'!B2759</f>
        <v>825000</v>
      </c>
    </row>
    <row r="1182" spans="3:5" x14ac:dyDescent="0.25">
      <c r="C1182">
        <f>'TPS543C20 Loop Gain'!AI2758</f>
        <v>-21.35885182869119</v>
      </c>
      <c r="D1182">
        <f>'TPS543C20 Loop Gain'!AJ2758</f>
        <v>1.2654481524732271</v>
      </c>
      <c r="E1182">
        <f>'TPS543C20 Loop Gain'!B2758</f>
        <v>824000</v>
      </c>
    </row>
    <row r="1183" spans="3:5" x14ac:dyDescent="0.25">
      <c r="C1183">
        <f>'TPS543C20 Loop Gain'!AI2757</f>
        <v>-21.336433282863858</v>
      </c>
      <c r="D1183">
        <f>'TPS543C20 Loop Gain'!AJ2757</f>
        <v>1.3997698834842303</v>
      </c>
      <c r="E1183">
        <f>'TPS543C20 Loop Gain'!B2757</f>
        <v>823000</v>
      </c>
    </row>
    <row r="1184" spans="3:5" x14ac:dyDescent="0.25">
      <c r="C1184">
        <f>'TPS543C20 Loop Gain'!AI2756</f>
        <v>-21.314043980643689</v>
      </c>
      <c r="D1184">
        <f>'TPS543C20 Loop Gain'!AJ2756</f>
        <v>1.5340220569051268</v>
      </c>
      <c r="E1184">
        <f>'TPS543C20 Loop Gain'!B2756</f>
        <v>822000</v>
      </c>
    </row>
    <row r="1185" spans="3:5" x14ac:dyDescent="0.25">
      <c r="C1185">
        <f>'TPS543C20 Loop Gain'!AI2755</f>
        <v>-21.291683766532088</v>
      </c>
      <c r="D1185">
        <f>'TPS543C20 Loop Gain'!AJ2755</f>
        <v>1.6682044150715967</v>
      </c>
      <c r="E1185">
        <f>'TPS543C20 Loop Gain'!B2755</f>
        <v>821000</v>
      </c>
    </row>
    <row r="1186" spans="3:5" x14ac:dyDescent="0.25">
      <c r="C1186">
        <f>'TPS543C20 Loop Gain'!AI2754</f>
        <v>-21.269352485188019</v>
      </c>
      <c r="D1186">
        <f>'TPS543C20 Loop Gain'!AJ2754</f>
        <v>1.8023167017095343</v>
      </c>
      <c r="E1186">
        <f>'TPS543C20 Loop Gain'!B2754</f>
        <v>820000</v>
      </c>
    </row>
    <row r="1187" spans="3:5" x14ac:dyDescent="0.25">
      <c r="C1187">
        <f>'TPS543C20 Loop Gain'!AI2753</f>
        <v>-21.247049981426713</v>
      </c>
      <c r="D1187">
        <f>'TPS543C20 Loop Gain'!AJ2753</f>
        <v>1.9363586619369411</v>
      </c>
      <c r="E1187">
        <f>'TPS543C20 Loop Gain'!B2753</f>
        <v>819000</v>
      </c>
    </row>
    <row r="1188" spans="3:5" x14ac:dyDescent="0.25">
      <c r="C1188">
        <f>'TPS543C20 Loop Gain'!AI2752</f>
        <v>-21.224776100217753</v>
      </c>
      <c r="D1188">
        <f>'TPS543C20 Loop Gain'!AJ2752</f>
        <v>2.0703300422698012</v>
      </c>
      <c r="E1188">
        <f>'TPS543C20 Loop Gain'!B2752</f>
        <v>818000</v>
      </c>
    </row>
    <row r="1189" spans="3:5" x14ac:dyDescent="0.25">
      <c r="C1189">
        <f>'TPS543C20 Loop Gain'!AI2751</f>
        <v>-21.202530686682444</v>
      </c>
      <c r="D1189">
        <f>'TPS543C20 Loop Gain'!AJ2751</f>
        <v>2.204230590623661</v>
      </c>
      <c r="E1189">
        <f>'TPS543C20 Loop Gain'!B2751</f>
        <v>817000</v>
      </c>
    </row>
    <row r="1190" spans="3:5" x14ac:dyDescent="0.25">
      <c r="C1190">
        <f>'TPS543C20 Loop Gain'!AI2750</f>
        <v>-21.180313586093437</v>
      </c>
      <c r="D1190">
        <f>'TPS543C20 Loop Gain'!AJ2750</f>
        <v>2.3380600563141996</v>
      </c>
      <c r="E1190">
        <f>'TPS543C20 Loop Gain'!B2750</f>
        <v>816000</v>
      </c>
    </row>
    <row r="1191" spans="3:5" x14ac:dyDescent="0.25">
      <c r="C1191">
        <f>'TPS543C20 Loop Gain'!AI2749</f>
        <v>-21.1581246438713</v>
      </c>
      <c r="D1191">
        <f>'TPS543C20 Loop Gain'!AJ2749</f>
        <v>2.4718181900648837</v>
      </c>
      <c r="E1191">
        <f>'TPS543C20 Loop Gain'!B2749</f>
        <v>815000</v>
      </c>
    </row>
    <row r="1192" spans="3:5" x14ac:dyDescent="0.25">
      <c r="C1192">
        <f>'TPS543C20 Loop Gain'!AI2748</f>
        <v>-21.135963705584111</v>
      </c>
      <c r="D1192">
        <f>'TPS543C20 Loop Gain'!AJ2748</f>
        <v>2.6055047440071184</v>
      </c>
      <c r="E1192">
        <f>'TPS543C20 Loop Gain'!B2748</f>
        <v>814000</v>
      </c>
    </row>
    <row r="1193" spans="3:5" x14ac:dyDescent="0.25">
      <c r="C1193">
        <f>'TPS543C20 Loop Gain'!AI2747</f>
        <v>-21.113830616944536</v>
      </c>
      <c r="D1193">
        <f>'TPS543C20 Loop Gain'!AJ2747</f>
        <v>2.7391194716840079</v>
      </c>
      <c r="E1193">
        <f>'TPS543C20 Loop Gain'!B2747</f>
        <v>813000</v>
      </c>
    </row>
    <row r="1194" spans="3:5" x14ac:dyDescent="0.25">
      <c r="C1194">
        <f>'TPS543C20 Loop Gain'!AI2746</f>
        <v>-21.091725223808982</v>
      </c>
      <c r="D1194">
        <f>'TPS543C20 Loop Gain'!AJ2746</f>
        <v>2.8726621280519153</v>
      </c>
      <c r="E1194">
        <f>'TPS543C20 Loop Gain'!B2746</f>
        <v>812000</v>
      </c>
    </row>
    <row r="1195" spans="3:5" x14ac:dyDescent="0.25">
      <c r="C1195">
        <f>'TPS543C20 Loop Gain'!AI2745</f>
        <v>-21.069647372175574</v>
      </c>
      <c r="D1195">
        <f>'TPS543C20 Loop Gain'!AJ2745</f>
        <v>3.0061324694849589</v>
      </c>
      <c r="E1195">
        <f>'TPS543C20 Loop Gain'!B2745</f>
        <v>811000</v>
      </c>
    </row>
    <row r="1196" spans="3:5" x14ac:dyDescent="0.25">
      <c r="C1196">
        <f>'TPS543C20 Loop Gain'!AI2744</f>
        <v>-21.047596908182058</v>
      </c>
      <c r="D1196">
        <f>'TPS543C20 Loop Gain'!AJ2744</f>
        <v>3.1395302537768344</v>
      </c>
      <c r="E1196">
        <f>'TPS543C20 Loop Gain'!B2744</f>
        <v>810000</v>
      </c>
    </row>
    <row r="1197" spans="3:5" x14ac:dyDescent="0.25">
      <c r="C1197">
        <f>'TPS543C20 Loop Gain'!AI2743</f>
        <v>-21.025573678104436</v>
      </c>
      <c r="D1197">
        <f>'TPS543C20 Loop Gain'!AJ2743</f>
        <v>3.2728552401411091</v>
      </c>
      <c r="E1197">
        <f>'TPS543C20 Loop Gain'!B2743</f>
        <v>809000</v>
      </c>
    </row>
    <row r="1198" spans="3:5" x14ac:dyDescent="0.25">
      <c r="C1198">
        <f>'TPS543C20 Loop Gain'!AI2742</f>
        <v>-21.003577528355404</v>
      </c>
      <c r="D1198">
        <f>'TPS543C20 Loop Gain'!AJ2742</f>
        <v>3.4061071892199268</v>
      </c>
      <c r="E1198">
        <f>'TPS543C20 Loop Gain'!B2742</f>
        <v>808000</v>
      </c>
    </row>
    <row r="1199" spans="3:5" x14ac:dyDescent="0.25">
      <c r="C1199">
        <f>'TPS543C20 Loop Gain'!AI2741</f>
        <v>-20.98160830548251</v>
      </c>
      <c r="D1199">
        <f>'TPS543C20 Loop Gain'!AJ2741</f>
        <v>3.5392858630778958</v>
      </c>
      <c r="E1199">
        <f>'TPS543C20 Loop Gain'!B2741</f>
        <v>807000</v>
      </c>
    </row>
    <row r="1200" spans="3:5" x14ac:dyDescent="0.25">
      <c r="C1200">
        <f>'TPS543C20 Loop Gain'!AI2740</f>
        <v>-20.959665856166158</v>
      </c>
      <c r="D1200">
        <f>'TPS543C20 Loop Gain'!AJ2740</f>
        <v>3.6723910252120548</v>
      </c>
      <c r="E1200">
        <f>'TPS543C20 Loop Gain'!B2740</f>
        <v>806000</v>
      </c>
    </row>
    <row r="1201" spans="3:5" x14ac:dyDescent="0.25">
      <c r="C1201">
        <f>'TPS543C20 Loop Gain'!AI2739</f>
        <v>-20.93775002721906</v>
      </c>
      <c r="D1201">
        <f>'TPS543C20 Loop Gain'!AJ2739</f>
        <v>3.8054224405481274</v>
      </c>
      <c r="E1201">
        <f>'TPS543C20 Loop Gain'!B2739</f>
        <v>805000</v>
      </c>
    </row>
    <row r="1202" spans="3:5" x14ac:dyDescent="0.25">
      <c r="C1202">
        <f>'TPS543C20 Loop Gain'!AI2738</f>
        <v>-20.915860665583214</v>
      </c>
      <c r="D1202">
        <f>'TPS543C20 Loop Gain'!AJ2738</f>
        <v>3.9383798754479802</v>
      </c>
      <c r="E1202">
        <f>'TPS543C20 Loop Gain'!B2738</f>
        <v>804000</v>
      </c>
    </row>
    <row r="1203" spans="3:5" x14ac:dyDescent="0.25">
      <c r="C1203">
        <f>'TPS543C20 Loop Gain'!AI2737</f>
        <v>-20.89399761832917</v>
      </c>
      <c r="D1203">
        <f>'TPS543C20 Loop Gain'!AJ2737</f>
        <v>4.0712630977076474</v>
      </c>
      <c r="E1203">
        <f>'TPS543C20 Loop Gain'!B2737</f>
        <v>803000</v>
      </c>
    </row>
    <row r="1204" spans="3:5" x14ac:dyDescent="0.25">
      <c r="C1204">
        <f>'TPS543C20 Loop Gain'!AI2736</f>
        <v>-20.872160732654557</v>
      </c>
      <c r="D1204">
        <f>'TPS543C20 Loop Gain'!AJ2736</f>
        <v>4.2040718765606755</v>
      </c>
      <c r="E1204">
        <f>'TPS543C20 Loop Gain'!B2736</f>
        <v>802000</v>
      </c>
    </row>
    <row r="1205" spans="3:5" x14ac:dyDescent="0.25">
      <c r="C1205">
        <f>'TPS543C20 Loop Gain'!AI2735</f>
        <v>-20.850349855881888</v>
      </c>
      <c r="D1205">
        <f>'TPS543C20 Loop Gain'!AJ2735</f>
        <v>4.3368059826798646</v>
      </c>
      <c r="E1205">
        <f>'TPS543C20 Loop Gain'!B2735</f>
        <v>801000</v>
      </c>
    </row>
    <row r="1206" spans="3:5" x14ac:dyDescent="0.25">
      <c r="C1206">
        <f>'TPS543C20 Loop Gain'!AI2734</f>
        <v>-20.828564835457591</v>
      </c>
      <c r="D1206">
        <f>'TPS543C20 Loop Gain'!AJ2734</f>
        <v>4.4694651881804832</v>
      </c>
      <c r="E1206">
        <f>'TPS543C20 Loop Gain'!B2734</f>
        <v>800000</v>
      </c>
    </row>
    <row r="1207" spans="3:5" x14ac:dyDescent="0.25">
      <c r="C1207">
        <f>'TPS543C20 Loop Gain'!AI2733</f>
        <v>-20.806805518949858</v>
      </c>
      <c r="D1207">
        <f>'TPS543C20 Loop Gain'!AJ2733</f>
        <v>4.6020492666196802</v>
      </c>
      <c r="E1207">
        <f>'TPS543C20 Loop Gain'!B2733</f>
        <v>799000</v>
      </c>
    </row>
    <row r="1208" spans="3:5" x14ac:dyDescent="0.25">
      <c r="C1208">
        <f>'TPS543C20 Loop Gain'!AI2732</f>
        <v>-20.785071754047742</v>
      </c>
      <c r="D1208">
        <f>'TPS543C20 Loop Gain'!AJ2732</f>
        <v>4.7345579930006716</v>
      </c>
      <c r="E1208">
        <f>'TPS543C20 Loop Gain'!B2732</f>
        <v>798000</v>
      </c>
    </row>
    <row r="1209" spans="3:5" x14ac:dyDescent="0.25">
      <c r="C1209">
        <f>'TPS543C20 Loop Gain'!AI2731</f>
        <v>-20.763363388559331</v>
      </c>
      <c r="D1209">
        <f>'TPS543C20 Loop Gain'!AJ2731</f>
        <v>4.8669911437720268</v>
      </c>
      <c r="E1209">
        <f>'TPS543C20 Loop Gain'!B2731</f>
        <v>797000</v>
      </c>
    </row>
    <row r="1210" spans="3:5" x14ac:dyDescent="0.25">
      <c r="C1210">
        <f>'TPS543C20 Loop Gain'!AI2730</f>
        <v>-20.741680270410242</v>
      </c>
      <c r="D1210">
        <f>'TPS543C20 Loop Gain'!AJ2730</f>
        <v>4.9993484968299393</v>
      </c>
      <c r="E1210">
        <f>'TPS543C20 Loop Gain'!B2730</f>
        <v>796000</v>
      </c>
    </row>
    <row r="1211" spans="3:5" x14ac:dyDescent="0.25">
      <c r="C1211">
        <f>'TPS543C20 Loop Gain'!AI2729</f>
        <v>-20.720022247641921</v>
      </c>
      <c r="D1211">
        <f>'TPS543C20 Loop Gain'!AJ2729</f>
        <v>5.1316298315211002</v>
      </c>
      <c r="E1211">
        <f>'TPS543C20 Loop Gain'!B2729</f>
        <v>795000</v>
      </c>
    </row>
    <row r="1212" spans="3:5" x14ac:dyDescent="0.25">
      <c r="C1212">
        <f>'TPS543C20 Loop Gain'!AI2728</f>
        <v>-20.698389168410991</v>
      </c>
      <c r="D1212">
        <f>'TPS543C20 Loop Gain'!AJ2728</f>
        <v>5.263834928642372</v>
      </c>
      <c r="E1212">
        <f>'TPS543C20 Loop Gain'!B2728</f>
        <v>794000</v>
      </c>
    </row>
    <row r="1213" spans="3:5" x14ac:dyDescent="0.25">
      <c r="C1213">
        <f>'TPS543C20 Loop Gain'!AI2727</f>
        <v>-20.676780880986875</v>
      </c>
      <c r="D1213">
        <f>'TPS543C20 Loop Gain'!AJ2727</f>
        <v>5.3959635704424604</v>
      </c>
      <c r="E1213">
        <f>'TPS543C20 Loop Gain'!B2727</f>
        <v>793000</v>
      </c>
    </row>
    <row r="1214" spans="3:5" x14ac:dyDescent="0.25">
      <c r="C1214">
        <f>'TPS543C20 Loop Gain'!AI2726</f>
        <v>-20.655197233750499</v>
      </c>
      <c r="D1214">
        <f>'TPS543C20 Loop Gain'!AJ2726</f>
        <v>5.5280155406233282</v>
      </c>
      <c r="E1214">
        <f>'TPS543C20 Loop Gain'!B2726</f>
        <v>792000</v>
      </c>
    </row>
    <row r="1215" spans="3:5" x14ac:dyDescent="0.25">
      <c r="C1215">
        <f>'TPS543C20 Loop Gain'!AI2725</f>
        <v>-20.633638075193556</v>
      </c>
      <c r="D1215">
        <f>'TPS543C20 Loop Gain'!AJ2725</f>
        <v>5.6599906243417832</v>
      </c>
      <c r="E1215">
        <f>'TPS543C20 Loop Gain'!B2725</f>
        <v>791000</v>
      </c>
    </row>
    <row r="1216" spans="3:5" x14ac:dyDescent="0.25">
      <c r="C1216">
        <f>'TPS543C20 Loop Gain'!AI2724</f>
        <v>-20.612103253916104</v>
      </c>
      <c r="D1216">
        <f>'TPS543C20 Loop Gain'!AJ2724</f>
        <v>5.7918886082099759</v>
      </c>
      <c r="E1216">
        <f>'TPS543C20 Loop Gain'!B2724</f>
        <v>790000</v>
      </c>
    </row>
    <row r="1217" spans="3:5" x14ac:dyDescent="0.25">
      <c r="C1217">
        <f>'TPS543C20 Loop Gain'!AI2723</f>
        <v>-20.590592618626125</v>
      </c>
      <c r="D1217">
        <f>'TPS543C20 Loop Gain'!AJ2723</f>
        <v>5.9237092802957978</v>
      </c>
      <c r="E1217">
        <f>'TPS543C20 Loop Gain'!B2723</f>
        <v>789000</v>
      </c>
    </row>
    <row r="1218" spans="3:5" x14ac:dyDescent="0.25">
      <c r="C1218">
        <f>'TPS543C20 Loop Gain'!AI2722</f>
        <v>-20.569106018136726</v>
      </c>
      <c r="D1218">
        <f>'TPS543C20 Loop Gain'!AJ2722</f>
        <v>6.0554524301263699</v>
      </c>
      <c r="E1218">
        <f>'TPS543C20 Loop Gain'!B2722</f>
        <v>788000</v>
      </c>
    </row>
    <row r="1219" spans="3:5" x14ac:dyDescent="0.25">
      <c r="C1219">
        <f>'TPS543C20 Loop Gain'!AI2721</f>
        <v>-20.547643301366563</v>
      </c>
      <c r="D1219">
        <f>'TPS543C20 Loop Gain'!AJ2721</f>
        <v>6.1871178486847755</v>
      </c>
      <c r="E1219">
        <f>'TPS543C20 Loop Gain'!B2721</f>
        <v>787000</v>
      </c>
    </row>
    <row r="1220" spans="3:5" x14ac:dyDescent="0.25">
      <c r="C1220">
        <f>'TPS543C20 Loop Gain'!AI2720</f>
        <v>-20.526204317337044</v>
      </c>
      <c r="D1220">
        <f>'TPS543C20 Loop Gain'!AJ2720</f>
        <v>6.3187053284152022</v>
      </c>
      <c r="E1220">
        <f>'TPS543C20 Loop Gain'!B2720</f>
        <v>786000</v>
      </c>
    </row>
    <row r="1221" spans="3:5" x14ac:dyDescent="0.25">
      <c r="C1221">
        <f>'TPS543C20 Loop Gain'!AI2719</f>
        <v>-20.50478891517173</v>
      </c>
      <c r="D1221">
        <f>'TPS543C20 Loop Gain'!AJ2719</f>
        <v>6.4502146632201729</v>
      </c>
      <c r="E1221">
        <f>'TPS543C20 Loop Gain'!B2719</f>
        <v>785000</v>
      </c>
    </row>
    <row r="1222" spans="3:5" x14ac:dyDescent="0.25">
      <c r="C1222">
        <f>'TPS543C20 Loop Gain'!AI2718</f>
        <v>-20.483396944094402</v>
      </c>
      <c r="D1222">
        <f>'TPS543C20 Loop Gain'!AJ2718</f>
        <v>6.5816456484636356</v>
      </c>
      <c r="E1222">
        <f>'TPS543C20 Loop Gain'!B2718</f>
        <v>784000</v>
      </c>
    </row>
    <row r="1223" spans="3:5" x14ac:dyDescent="0.25">
      <c r="C1223">
        <f>'TPS543C20 Loop Gain'!AI2717</f>
        <v>-20.462028253427999</v>
      </c>
      <c r="D1223">
        <f>'TPS543C20 Loop Gain'!AJ2717</f>
        <v>6.7129980809693359</v>
      </c>
      <c r="E1223">
        <f>'TPS543C20 Loop Gain'!B2717</f>
        <v>783000</v>
      </c>
    </row>
    <row r="1224" spans="3:5" x14ac:dyDescent="0.25">
      <c r="C1224">
        <f>'TPS543C20 Loop Gain'!AI2716</f>
        <v>-20.440682692593711</v>
      </c>
      <c r="D1224">
        <f>'TPS543C20 Loop Gain'!AJ2716</f>
        <v>6.8442717590237852</v>
      </c>
      <c r="E1224">
        <f>'TPS543C20 Loop Gain'!B2716</f>
        <v>782000</v>
      </c>
    </row>
    <row r="1225" spans="3:5" x14ac:dyDescent="0.25">
      <c r="C1225">
        <f>'TPS543C20 Loop Gain'!AI2715</f>
        <v>-20.41936011110851</v>
      </c>
      <c r="D1225">
        <f>'TPS543C20 Loop Gain'!AJ2715</f>
        <v>6.9754664823741246</v>
      </c>
      <c r="E1225">
        <f>'TPS543C20 Loop Gain'!B2715</f>
        <v>781000</v>
      </c>
    </row>
    <row r="1226" spans="3:5" x14ac:dyDescent="0.25">
      <c r="C1226">
        <f>'TPS543C20 Loop Gain'!AI2714</f>
        <v>-20.398060358584949</v>
      </c>
      <c r="D1226">
        <f>'TPS543C20 Loop Gain'!AJ2714</f>
        <v>7.1065820522302934</v>
      </c>
      <c r="E1226">
        <f>'TPS543C20 Loop Gain'!B2714</f>
        <v>780000</v>
      </c>
    </row>
    <row r="1227" spans="3:5" x14ac:dyDescent="0.25">
      <c r="C1227">
        <f>'TPS543C20 Loop Gain'!AI2713</f>
        <v>-20.376783284729441</v>
      </c>
      <c r="D1227">
        <f>'TPS543C20 Loop Gain'!AJ2713</f>
        <v>7.2376182712648305</v>
      </c>
      <c r="E1227">
        <f>'TPS543C20 Loop Gain'!B2713</f>
        <v>779000</v>
      </c>
    </row>
    <row r="1228" spans="3:5" x14ac:dyDescent="0.25">
      <c r="C1228">
        <f>'TPS543C20 Loop Gain'!AI2712</f>
        <v>-20.355528739340741</v>
      </c>
      <c r="D1228">
        <f>'TPS543C20 Loop Gain'!AJ2712</f>
        <v>7.3685749436132664</v>
      </c>
      <c r="E1228">
        <f>'TPS543C20 Loop Gain'!B2712</f>
        <v>778000</v>
      </c>
    </row>
    <row r="1229" spans="3:5" x14ac:dyDescent="0.25">
      <c r="C1229">
        <f>'TPS543C20 Loop Gain'!AI2711</f>
        <v>-20.334296572308808</v>
      </c>
      <c r="D1229">
        <f>'TPS543C20 Loop Gain'!AJ2711</f>
        <v>7.499451874872725</v>
      </c>
      <c r="E1229">
        <f>'TPS543C20 Loop Gain'!B2711</f>
        <v>777000</v>
      </c>
    </row>
    <row r="1230" spans="3:5" x14ac:dyDescent="0.25">
      <c r="C1230">
        <f>'TPS543C20 Loop Gain'!AI2710</f>
        <v>-20.31308663361375</v>
      </c>
      <c r="D1230">
        <f>'TPS543C20 Loop Gain'!AJ2710</f>
        <v>7.6302488721036976</v>
      </c>
      <c r="E1230">
        <f>'TPS543C20 Loop Gain'!B2710</f>
        <v>776000</v>
      </c>
    </row>
    <row r="1231" spans="3:5" x14ac:dyDescent="0.25">
      <c r="C1231">
        <f>'TPS543C20 Loop Gain'!AI2709</f>
        <v>-20.2918987733241</v>
      </c>
      <c r="D1231">
        <f>'TPS543C20 Loop Gain'!AJ2709</f>
        <v>7.7609657438300514</v>
      </c>
      <c r="E1231">
        <f>'TPS543C20 Loop Gain'!B2709</f>
        <v>775000</v>
      </c>
    </row>
    <row r="1232" spans="3:5" x14ac:dyDescent="0.25">
      <c r="C1232">
        <f>'TPS543C20 Loop Gain'!AI2708</f>
        <v>-20.270732841595702</v>
      </c>
      <c r="D1232">
        <f>'TPS543C20 Loop Gain'!AJ2708</f>
        <v>7.891602300038179</v>
      </c>
      <c r="E1232">
        <f>'TPS543C20 Loop Gain'!B2708</f>
        <v>774000</v>
      </c>
    </row>
    <row r="1233" spans="3:5" x14ac:dyDescent="0.25">
      <c r="C1233">
        <f>'TPS543C20 Loop Gain'!AI2707</f>
        <v>-20.249588688670805</v>
      </c>
      <c r="D1233">
        <f>'TPS543C20 Loop Gain'!AJ2707</f>
        <v>8.0221583521762909</v>
      </c>
      <c r="E1233">
        <f>'TPS543C20 Loop Gain'!B2707</f>
        <v>773000</v>
      </c>
    </row>
    <row r="1234" spans="3:5" x14ac:dyDescent="0.25">
      <c r="C1234">
        <f>'TPS543C20 Loop Gain'!AI2706</f>
        <v>-20.228466164876153</v>
      </c>
      <c r="D1234">
        <f>'TPS543C20 Loop Gain'!AJ2706</f>
        <v>8.1526337131562521</v>
      </c>
      <c r="E1234">
        <f>'TPS543C20 Loop Gain'!B2706</f>
        <v>772000</v>
      </c>
    </row>
    <row r="1235" spans="3:5" x14ac:dyDescent="0.25">
      <c r="C1235">
        <f>'TPS543C20 Loop Gain'!AI2705</f>
        <v>-20.20736512062221</v>
      </c>
      <c r="D1235">
        <f>'TPS543C20 Loop Gain'!AJ2705</f>
        <v>8.2830281973504434</v>
      </c>
      <c r="E1235">
        <f>'TPS543C20 Loop Gain'!B2705</f>
        <v>771000</v>
      </c>
    </row>
    <row r="1236" spans="3:5" x14ac:dyDescent="0.25">
      <c r="C1236">
        <f>'TPS543C20 Loop Gain'!AI2704</f>
        <v>-20.186285406401879</v>
      </c>
      <c r="D1236">
        <f>'TPS543C20 Loop Gain'!AJ2704</f>
        <v>8.413341620595105</v>
      </c>
      <c r="E1236">
        <f>'TPS543C20 Loop Gain'!B2704</f>
        <v>770000</v>
      </c>
    </row>
    <row r="1237" spans="3:5" x14ac:dyDescent="0.25">
      <c r="C1237">
        <f>'TPS543C20 Loop Gain'!AI2703</f>
        <v>-20.165226872788722</v>
      </c>
      <c r="D1237">
        <f>'TPS543C20 Loop Gain'!AJ2703</f>
        <v>8.5435738001853494</v>
      </c>
      <c r="E1237">
        <f>'TPS543C20 Loop Gain'!B2703</f>
        <v>769000</v>
      </c>
    </row>
    <row r="1238" spans="3:5" x14ac:dyDescent="0.25">
      <c r="C1238">
        <f>'TPS543C20 Loop Gain'!AI2702</f>
        <v>-20.144189370436465</v>
      </c>
      <c r="D1238">
        <f>'TPS543C20 Loop Gain'!AJ2702</f>
        <v>8.6737245548789019</v>
      </c>
      <c r="E1238">
        <f>'TPS543C20 Loop Gain'!B2702</f>
        <v>768000</v>
      </c>
    </row>
    <row r="1239" spans="3:5" x14ac:dyDescent="0.25">
      <c r="C1239">
        <f>'TPS543C20 Loop Gain'!AI2701</f>
        <v>-20.123172750077583</v>
      </c>
      <c r="D1239">
        <f>'TPS543C20 Loop Gain'!AJ2701</f>
        <v>8.8037937048923869</v>
      </c>
      <c r="E1239">
        <f>'TPS543C20 Loop Gain'!B2701</f>
        <v>767000</v>
      </c>
    </row>
    <row r="1240" spans="3:5" x14ac:dyDescent="0.25">
      <c r="C1240">
        <f>'TPS543C20 Loop Gain'!AI2700</f>
        <v>-20.10217686252135</v>
      </c>
      <c r="D1240">
        <f>'TPS543C20 Loop Gain'!AJ2700</f>
        <v>8.933781071903228</v>
      </c>
      <c r="E1240">
        <f>'TPS543C20 Loop Gain'!B2700</f>
        <v>766000</v>
      </c>
    </row>
    <row r="1241" spans="3:5" x14ac:dyDescent="0.25">
      <c r="C1241">
        <f>'TPS543C20 Loop Gain'!AI2699</f>
        <v>-20.081201558653547</v>
      </c>
      <c r="D1241">
        <f>'TPS543C20 Loop Gain'!AJ2699</f>
        <v>9.0636864790468472</v>
      </c>
      <c r="E1241">
        <f>'TPS543C20 Loop Gain'!B2699</f>
        <v>765000</v>
      </c>
    </row>
    <row r="1242" spans="3:5" x14ac:dyDescent="0.25">
      <c r="C1242">
        <f>'TPS543C20 Loop Gain'!AI2698</f>
        <v>-20.060246689435111</v>
      </c>
      <c r="D1242">
        <f>'TPS543C20 Loop Gain'!AJ2698</f>
        <v>9.1935097509170962</v>
      </c>
      <c r="E1242">
        <f>'TPS543C20 Loop Gain'!B2698</f>
        <v>764000</v>
      </c>
    </row>
    <row r="1243" spans="3:5" x14ac:dyDescent="0.25">
      <c r="C1243">
        <f>'TPS543C20 Loop Gain'!AI2697</f>
        <v>-20.039312105900031</v>
      </c>
      <c r="D1243">
        <f>'TPS543C20 Loop Gain'!AJ2697</f>
        <v>9.3232507135650522</v>
      </c>
      <c r="E1243">
        <f>'TPS543C20 Loop Gain'!B2697</f>
        <v>763000</v>
      </c>
    </row>
    <row r="1244" spans="3:5" x14ac:dyDescent="0.25">
      <c r="C1244">
        <f>'TPS543C20 Loop Gain'!AI2696</f>
        <v>-20.01839765915544</v>
      </c>
      <c r="D1244">
        <f>'TPS543C20 Loop Gain'!AJ2696</f>
        <v>9.4529091944984103</v>
      </c>
      <c r="E1244">
        <f>'TPS543C20 Loop Gain'!B2696</f>
        <v>762000</v>
      </c>
    </row>
    <row r="1245" spans="3:5" x14ac:dyDescent="0.25">
      <c r="C1245">
        <f>'TPS543C20 Loop Gain'!AI2695</f>
        <v>-19.997503200379359</v>
      </c>
      <c r="D1245">
        <f>'TPS543C20 Loop Gain'!AJ2695</f>
        <v>9.5824850226790854</v>
      </c>
      <c r="E1245">
        <f>'TPS543C20 Loop Gain'!B2695</f>
        <v>761000</v>
      </c>
    </row>
    <row r="1246" spans="3:5" x14ac:dyDescent="0.25">
      <c r="C1246">
        <f>'TPS543C20 Loop Gain'!AI2694</f>
        <v>-19.976628580819757</v>
      </c>
      <c r="D1246">
        <f>'TPS543C20 Loop Gain'!AJ2694</f>
        <v>9.7119780285254222</v>
      </c>
      <c r="E1246">
        <f>'TPS543C20 Loop Gain'!B2694</f>
        <v>760000</v>
      </c>
    </row>
    <row r="1247" spans="3:5" x14ac:dyDescent="0.25">
      <c r="C1247">
        <f>'TPS543C20 Loop Gain'!AI2693</f>
        <v>-19.955773651794015</v>
      </c>
      <c r="D1247">
        <f>'TPS543C20 Loop Gain'!AJ2693</f>
        <v>9.8413880439075943</v>
      </c>
      <c r="E1247">
        <f>'TPS543C20 Loop Gain'!B2693</f>
        <v>759000</v>
      </c>
    </row>
    <row r="1248" spans="3:5" x14ac:dyDescent="0.25">
      <c r="C1248">
        <f>'TPS543C20 Loop Gain'!AI2692</f>
        <v>-19.93493826468676</v>
      </c>
      <c r="D1248">
        <f>'TPS543C20 Loop Gain'!AJ2692</f>
        <v>9.9707149021478774</v>
      </c>
      <c r="E1248">
        <f>'TPS543C20 Loop Gain'!B2692</f>
        <v>758000</v>
      </c>
    </row>
    <row r="1249" spans="3:5" x14ac:dyDescent="0.25">
      <c r="C1249">
        <f>'TPS543C20 Loop Gain'!AI2691</f>
        <v>-19.914122270949171</v>
      </c>
      <c r="D1249">
        <f>'TPS543C20 Loop Gain'!AJ2691</f>
        <v>10.099958438019657</v>
      </c>
      <c r="E1249">
        <f>'TPS543C20 Loop Gain'!B2691</f>
        <v>757000</v>
      </c>
    </row>
    <row r="1250" spans="3:5" x14ac:dyDescent="0.25">
      <c r="C1250">
        <f>'TPS543C20 Loop Gain'!AI2690</f>
        <v>-19.893325522097733</v>
      </c>
      <c r="D1250">
        <f>'TPS543C20 Loop Gain'!AJ2690</f>
        <v>10.229118487746643</v>
      </c>
      <c r="E1250">
        <f>'TPS543C20 Loop Gain'!B2690</f>
        <v>756000</v>
      </c>
    </row>
    <row r="1251" spans="3:5" x14ac:dyDescent="0.25">
      <c r="C1251">
        <f>'TPS543C20 Loop Gain'!AI2689</f>
        <v>-19.872547869713387</v>
      </c>
      <c r="D1251">
        <f>'TPS543C20 Loop Gain'!AJ2689</f>
        <v>10.358194888999369</v>
      </c>
      <c r="E1251">
        <f>'TPS543C20 Loop Gain'!B2689</f>
        <v>755000</v>
      </c>
    </row>
    <row r="1252" spans="3:5" x14ac:dyDescent="0.25">
      <c r="C1252">
        <f>'TPS543C20 Loop Gain'!AI2688</f>
        <v>-19.851789165439126</v>
      </c>
      <c r="D1252">
        <f>'TPS543C20 Loop Gain'!AJ2688</f>
        <v>10.48718748089634</v>
      </c>
      <c r="E1252">
        <f>'TPS543C20 Loop Gain'!B2688</f>
        <v>754000</v>
      </c>
    </row>
    <row r="1253" spans="3:5" x14ac:dyDescent="0.25">
      <c r="C1253">
        <f>'TPS543C20 Loop Gain'!AI2687</f>
        <v>-19.831049260980688</v>
      </c>
      <c r="D1253">
        <f>'TPS543C20 Loop Gain'!AJ2687</f>
        <v>10.616096104001299</v>
      </c>
      <c r="E1253">
        <f>'TPS543C20 Loop Gain'!B2687</f>
        <v>753000</v>
      </c>
    </row>
    <row r="1254" spans="3:5" x14ac:dyDescent="0.25">
      <c r="C1254">
        <f>'TPS543C20 Loop Gain'!AI2686</f>
        <v>-19.810328008103536</v>
      </c>
      <c r="D1254">
        <f>'TPS543C20 Loop Gain'!AJ2686</f>
        <v>10.744920600321356</v>
      </c>
      <c r="E1254">
        <f>'TPS543C20 Loop Gain'!B2686</f>
        <v>752000</v>
      </c>
    </row>
    <row r="1255" spans="3:5" x14ac:dyDescent="0.25">
      <c r="C1255">
        <f>'TPS543C20 Loop Gain'!AI2685</f>
        <v>-19.789625258633102</v>
      </c>
      <c r="D1255">
        <f>'TPS543C20 Loop Gain'!AJ2685</f>
        <v>10.873660813305069</v>
      </c>
      <c r="E1255">
        <f>'TPS543C20 Loop Gain'!B2685</f>
        <v>751000</v>
      </c>
    </row>
    <row r="1256" spans="3:5" x14ac:dyDescent="0.25">
      <c r="C1256">
        <f>'TPS543C20 Loop Gain'!AI2684</f>
        <v>-19.76894086445277</v>
      </c>
      <c r="D1256">
        <f>'TPS543C20 Loop Gain'!AJ2684</f>
        <v>11.002316587842934</v>
      </c>
      <c r="E1256">
        <f>'TPS543C20 Loop Gain'!B2684</f>
        <v>750000</v>
      </c>
    </row>
    <row r="1257" spans="3:5" x14ac:dyDescent="0.25">
      <c r="C1257">
        <f>'TPS543C20 Loop Gain'!AI2683</f>
        <v>-19.748274677502671</v>
      </c>
      <c r="D1257">
        <f>'TPS543C20 Loop Gain'!AJ2683</f>
        <v>11.130887770263788</v>
      </c>
      <c r="E1257">
        <f>'TPS543C20 Loop Gain'!B2683</f>
        <v>749000</v>
      </c>
    </row>
    <row r="1258" spans="3:5" x14ac:dyDescent="0.25">
      <c r="C1258">
        <f>'TPS543C20 Loop Gain'!AI2682</f>
        <v>-19.727626549779195</v>
      </c>
      <c r="D1258">
        <f>'TPS543C20 Loop Gain'!AJ2682</f>
        <v>11.259374208333741</v>
      </c>
      <c r="E1258">
        <f>'TPS543C20 Loop Gain'!B2682</f>
        <v>748000</v>
      </c>
    </row>
    <row r="1259" spans="3:5" x14ac:dyDescent="0.25">
      <c r="C1259">
        <f>'TPS543C20 Loop Gain'!AI2681</f>
        <v>-19.706996333333237</v>
      </c>
      <c r="D1259">
        <f>'TPS543C20 Loop Gain'!AJ2681</f>
        <v>11.387775751252834</v>
      </c>
      <c r="E1259">
        <f>'TPS543C20 Loop Gain'!B2681</f>
        <v>747000</v>
      </c>
    </row>
    <row r="1260" spans="3:5" x14ac:dyDescent="0.25">
      <c r="C1260">
        <f>'TPS543C20 Loop Gain'!AI2680</f>
        <v>-19.686383880269208</v>
      </c>
      <c r="D1260">
        <f>'TPS543C20 Loop Gain'!AJ2680</f>
        <v>11.516092249655246</v>
      </c>
      <c r="E1260">
        <f>'TPS543C20 Loop Gain'!B2680</f>
        <v>746000</v>
      </c>
    </row>
    <row r="1261" spans="3:5" x14ac:dyDescent="0.25">
      <c r="C1261">
        <f>'TPS543C20 Loop Gain'!AI2679</f>
        <v>-19.665789042743434</v>
      </c>
      <c r="D1261">
        <f>'TPS543C20 Loop Gain'!AJ2679</f>
        <v>11.644323555607276</v>
      </c>
      <c r="E1261">
        <f>'TPS543C20 Loop Gain'!B2679</f>
        <v>745000</v>
      </c>
    </row>
    <row r="1262" spans="3:5" x14ac:dyDescent="0.25">
      <c r="C1262">
        <f>'TPS543C20 Loop Gain'!AI2678</f>
        <v>-19.645211672964169</v>
      </c>
      <c r="D1262">
        <f>'TPS543C20 Loop Gain'!AJ2678</f>
        <v>11.772469522602444</v>
      </c>
      <c r="E1262">
        <f>'TPS543C20 Loop Gain'!B2678</f>
        <v>744000</v>
      </c>
    </row>
    <row r="1263" spans="3:5" x14ac:dyDescent="0.25">
      <c r="C1263">
        <f>'TPS543C20 Loop Gain'!AI2677</f>
        <v>-19.624651623188733</v>
      </c>
      <c r="D1263">
        <f>'TPS543C20 Loop Gain'!AJ2677</f>
        <v>11.900530005563242</v>
      </c>
      <c r="E1263">
        <f>'TPS543C20 Loop Gain'!B2677</f>
        <v>743000</v>
      </c>
    </row>
    <row r="1264" spans="3:5" x14ac:dyDescent="0.25">
      <c r="C1264">
        <f>'TPS543C20 Loop Gain'!AI2676</f>
        <v>-19.604108745723817</v>
      </c>
      <c r="D1264">
        <f>'TPS543C20 Loop Gain'!AJ2676</f>
        <v>12.028504860835666</v>
      </c>
      <c r="E1264">
        <f>'TPS543C20 Loop Gain'!B2676</f>
        <v>742000</v>
      </c>
    </row>
    <row r="1265" spans="3:5" x14ac:dyDescent="0.25">
      <c r="C1265">
        <f>'TPS543C20 Loop Gain'!AI2675</f>
        <v>-19.583582892923527</v>
      </c>
      <c r="D1265">
        <f>'TPS543C20 Loop Gain'!AJ2675</f>
        <v>12.156393946189787</v>
      </c>
      <c r="E1265">
        <f>'TPS543C20 Loop Gain'!B2675</f>
        <v>741000</v>
      </c>
    </row>
    <row r="1266" spans="3:5" x14ac:dyDescent="0.25">
      <c r="C1266">
        <f>'TPS543C20 Loop Gain'!AI2674</f>
        <v>-19.563073917188454</v>
      </c>
      <c r="D1266">
        <f>'TPS543C20 Loop Gain'!AJ2674</f>
        <v>12.284197120815906</v>
      </c>
      <c r="E1266">
        <f>'TPS543C20 Loop Gain'!B2674</f>
        <v>740000</v>
      </c>
    </row>
    <row r="1267" spans="3:5" x14ac:dyDescent="0.25">
      <c r="C1267">
        <f>'TPS543C20 Loop Gain'!AI2673</f>
        <v>-19.542581670964406</v>
      </c>
      <c r="D1267">
        <f>'TPS543C20 Loop Gain'!AJ2673</f>
        <v>12.411914245321936</v>
      </c>
      <c r="E1267">
        <f>'TPS543C20 Loop Gain'!B2673</f>
        <v>739000</v>
      </c>
    </row>
    <row r="1268" spans="3:5" x14ac:dyDescent="0.25">
      <c r="C1268">
        <f>'TPS543C20 Loop Gain'!AI2672</f>
        <v>-19.522106006741019</v>
      </c>
      <c r="D1268">
        <f>'TPS543C20 Loop Gain'!AJ2672</f>
        <v>12.539545181732551</v>
      </c>
      <c r="E1268">
        <f>'TPS543C20 Loop Gain'!B2672</f>
        <v>738000</v>
      </c>
    </row>
    <row r="1269" spans="3:5" x14ac:dyDescent="0.25">
      <c r="C1269">
        <f>'TPS543C20 Loop Gain'!AI2671</f>
        <v>-19.501646777051423</v>
      </c>
      <c r="D1269">
        <f>'TPS543C20 Loop Gain'!AJ2671</f>
        <v>12.6670897934845</v>
      </c>
      <c r="E1269">
        <f>'TPS543C20 Loop Gain'!B2671</f>
        <v>737000</v>
      </c>
    </row>
    <row r="1270" spans="3:5" x14ac:dyDescent="0.25">
      <c r="C1270">
        <f>'TPS543C20 Loop Gain'!AI2670</f>
        <v>-19.48120383446981</v>
      </c>
      <c r="D1270">
        <f>'TPS543C20 Loop Gain'!AJ2670</f>
        <v>12.794547945427372</v>
      </c>
      <c r="E1270">
        <f>'TPS543C20 Loop Gain'!B2670</f>
        <v>736000</v>
      </c>
    </row>
    <row r="1271" spans="3:5" x14ac:dyDescent="0.25">
      <c r="C1271">
        <f>'TPS543C20 Loop Gain'!AI2669</f>
        <v>-19.460777031611439</v>
      </c>
      <c r="D1271">
        <f>'TPS543C20 Loop Gain'!AJ2669</f>
        <v>12.921919503816911</v>
      </c>
      <c r="E1271">
        <f>'TPS543C20 Loop Gain'!B2669</f>
        <v>735000</v>
      </c>
    </row>
    <row r="1272" spans="3:5" x14ac:dyDescent="0.25">
      <c r="C1272">
        <f>'TPS543C20 Loop Gain'!AI2668</f>
        <v>-19.440366221130329</v>
      </c>
      <c r="D1272">
        <f>'TPS543C20 Loop Gain'!AJ2668</f>
        <v>13.049204336316528</v>
      </c>
      <c r="E1272">
        <f>'TPS543C20 Loop Gain'!B2668</f>
        <v>734000</v>
      </c>
    </row>
    <row r="1273" spans="3:5" x14ac:dyDescent="0.25">
      <c r="C1273">
        <f>'TPS543C20 Loop Gain'!AI2667</f>
        <v>-19.419971255718956</v>
      </c>
      <c r="D1273">
        <f>'TPS543C20 Loop Gain'!AJ2667</f>
        <v>13.176402311991925</v>
      </c>
      <c r="E1273">
        <f>'TPS543C20 Loop Gain'!B2667</f>
        <v>733000</v>
      </c>
    </row>
    <row r="1274" spans="3:5" x14ac:dyDescent="0.25">
      <c r="C1274">
        <f>'TPS543C20 Loop Gain'!AI2666</f>
        <v>-19.399591988107041</v>
      </c>
      <c r="D1274">
        <f>'TPS543C20 Loop Gain'!AJ2666</f>
        <v>13.303513301308781</v>
      </c>
      <c r="E1274">
        <f>'TPS543C20 Loop Gain'!B2666</f>
        <v>732000</v>
      </c>
    </row>
    <row r="1275" spans="3:5" x14ac:dyDescent="0.25">
      <c r="C1275">
        <f>'TPS543C20 Loop Gain'!AI2665</f>
        <v>-19.379228271059755</v>
      </c>
      <c r="D1275">
        <f>'TPS543C20 Loop Gain'!AJ2665</f>
        <v>13.430537176131383</v>
      </c>
      <c r="E1275">
        <f>'TPS543C20 Loop Gain'!B2665</f>
        <v>731000</v>
      </c>
    </row>
    <row r="1276" spans="3:5" x14ac:dyDescent="0.25">
      <c r="C1276">
        <f>'TPS543C20 Loop Gain'!AI2664</f>
        <v>-19.358879957376804</v>
      </c>
      <c r="D1276">
        <f>'TPS543C20 Loop Gain'!AJ2664</f>
        <v>13.55747380971836</v>
      </c>
      <c r="E1276">
        <f>'TPS543C20 Loop Gain'!B2664</f>
        <v>730000</v>
      </c>
    </row>
    <row r="1277" spans="3:5" x14ac:dyDescent="0.25">
      <c r="C1277">
        <f>'TPS543C20 Loop Gain'!AI2663</f>
        <v>-19.338546899891487</v>
      </c>
      <c r="D1277">
        <f>'TPS543C20 Loop Gain'!AJ2663</f>
        <v>13.684323076720384</v>
      </c>
      <c r="E1277">
        <f>'TPS543C20 Loop Gain'!B2663</f>
        <v>729000</v>
      </c>
    </row>
    <row r="1278" spans="3:5" x14ac:dyDescent="0.25">
      <c r="C1278">
        <f>'TPS543C20 Loop Gain'!AI2662</f>
        <v>-19.318228951468878</v>
      </c>
      <c r="D1278">
        <f>'TPS543C20 Loop Gain'!AJ2662</f>
        <v>13.811084853177194</v>
      </c>
      <c r="E1278">
        <f>'TPS543C20 Loop Gain'!B2662</f>
        <v>728000</v>
      </c>
    </row>
    <row r="1279" spans="3:5" x14ac:dyDescent="0.25">
      <c r="C1279">
        <f>'TPS543C20 Loop Gain'!AI2661</f>
        <v>-19.297925965005568</v>
      </c>
      <c r="D1279">
        <f>'TPS543C20 Loop Gain'!AJ2661</f>
        <v>13.937759016514187</v>
      </c>
      <c r="E1279">
        <f>'TPS543C20 Loop Gain'!B2661</f>
        <v>727000</v>
      </c>
    </row>
    <row r="1280" spans="3:5" x14ac:dyDescent="0.25">
      <c r="C1280">
        <f>'TPS543C20 Loop Gain'!AI2660</f>
        <v>-19.277637793427708</v>
      </c>
      <c r="D1280">
        <f>'TPS543C20 Loop Gain'!AJ2660</f>
        <v>14.064345445540331</v>
      </c>
      <c r="E1280">
        <f>'TPS543C20 Loop Gain'!B2660</f>
        <v>726000</v>
      </c>
    </row>
    <row r="1281" spans="3:5" x14ac:dyDescent="0.25">
      <c r="C1281">
        <f>'TPS543C20 Loop Gain'!AI2659</f>
        <v>-19.25736428968991</v>
      </c>
      <c r="D1281">
        <f>'TPS543C20 Loop Gain'!AJ2659</f>
        <v>14.190844020444827</v>
      </c>
      <c r="E1281">
        <f>'TPS543C20 Loop Gain'!B2659</f>
        <v>725000</v>
      </c>
    </row>
    <row r="1282" spans="3:5" x14ac:dyDescent="0.25">
      <c r="C1282">
        <f>'TPS543C20 Loop Gain'!AI2658</f>
        <v>-19.237105306774136</v>
      </c>
      <c r="D1282">
        <f>'TPS543C20 Loop Gain'!AJ2658</f>
        <v>14.317254622792399</v>
      </c>
      <c r="E1282">
        <f>'TPS543C20 Loop Gain'!B2658</f>
        <v>724000</v>
      </c>
    </row>
    <row r="1283" spans="3:5" x14ac:dyDescent="0.25">
      <c r="C1283">
        <f>'TPS543C20 Loop Gain'!AI2657</f>
        <v>-19.216860697688581</v>
      </c>
      <c r="D1283">
        <f>'TPS543C20 Loop Gain'!AJ2657</f>
        <v>14.443577135523551</v>
      </c>
      <c r="E1283">
        <f>'TPS543C20 Loop Gain'!B2657</f>
        <v>723000</v>
      </c>
    </row>
    <row r="1284" spans="3:5" x14ac:dyDescent="0.25">
      <c r="C1284">
        <f>'TPS543C20 Loop Gain'!AI2656</f>
        <v>-19.196630315466535</v>
      </c>
      <c r="D1284">
        <f>'TPS543C20 Loop Gain'!AJ2656</f>
        <v>14.569811442946182</v>
      </c>
      <c r="E1284">
        <f>'TPS543C20 Loop Gain'!B2656</f>
        <v>722000</v>
      </c>
    </row>
    <row r="1285" spans="3:5" x14ac:dyDescent="0.25">
      <c r="C1285">
        <f>'TPS543C20 Loop Gain'!AI2655</f>
        <v>-19.176414013164276</v>
      </c>
      <c r="D1285">
        <f>'TPS543C20 Loop Gain'!AJ2655</f>
        <v>14.695957430738391</v>
      </c>
      <c r="E1285">
        <f>'TPS543C20 Loop Gain'!B2655</f>
        <v>721000</v>
      </c>
    </row>
    <row r="1286" spans="3:5" x14ac:dyDescent="0.25">
      <c r="C1286">
        <f>'TPS543C20 Loop Gain'!AI2654</f>
        <v>-19.156211643861191</v>
      </c>
      <c r="D1286">
        <f>'TPS543C20 Loop Gain'!AJ2654</f>
        <v>14.822014985940569</v>
      </c>
      <c r="E1286">
        <f>'TPS543C20 Loop Gain'!B2654</f>
        <v>720000</v>
      </c>
    </row>
    <row r="1287" spans="3:5" x14ac:dyDescent="0.25">
      <c r="C1287">
        <f>'TPS543C20 Loop Gain'!AI2653</f>
        <v>-19.136023060657958</v>
      </c>
      <c r="D1287">
        <f>'TPS543C20 Loop Gain'!AJ2653</f>
        <v>14.947983996954264</v>
      </c>
      <c r="E1287">
        <f>'TPS543C20 Loop Gain'!B2653</f>
        <v>719000</v>
      </c>
    </row>
    <row r="1288" spans="3:5" x14ac:dyDescent="0.25">
      <c r="C1288">
        <f>'TPS543C20 Loop Gain'!AI2652</f>
        <v>-19.115848116674552</v>
      </c>
      <c r="D1288">
        <f>'TPS543C20 Loop Gain'!AJ2652</f>
        <v>15.073864353536836</v>
      </c>
      <c r="E1288">
        <f>'TPS543C20 Loop Gain'!B2652</f>
        <v>718000</v>
      </c>
    </row>
    <row r="1289" spans="3:5" x14ac:dyDescent="0.25">
      <c r="C1289">
        <f>'TPS543C20 Loop Gain'!AI2651</f>
        <v>-19.095686665050383</v>
      </c>
      <c r="D1289">
        <f>'TPS543C20 Loop Gain'!AJ2651</f>
        <v>15.199655946800046</v>
      </c>
      <c r="E1289">
        <f>'TPS543C20 Loop Gain'!B2651</f>
        <v>717000</v>
      </c>
    </row>
    <row r="1290" spans="3:5" x14ac:dyDescent="0.25">
      <c r="C1290">
        <f>'TPS543C20 Loop Gain'!AI2650</f>
        <v>-19.075538558941687</v>
      </c>
      <c r="D1290">
        <f>'TPS543C20 Loop Gain'!AJ2650</f>
        <v>15.325358669205359</v>
      </c>
      <c r="E1290">
        <f>'TPS543C20 Loop Gain'!B2650</f>
        <v>716000</v>
      </c>
    </row>
    <row r="1291" spans="3:5" x14ac:dyDescent="0.25">
      <c r="C1291">
        <f>'TPS543C20 Loop Gain'!AI2649</f>
        <v>-19.055403651521544</v>
      </c>
      <c r="D1291">
        <f>'TPS543C20 Loop Gain'!AJ2649</f>
        <v>15.450972414561281</v>
      </c>
      <c r="E1291">
        <f>'TPS543C20 Loop Gain'!B2649</f>
        <v>715000</v>
      </c>
    </row>
    <row r="1292" spans="3:5" x14ac:dyDescent="0.25">
      <c r="C1292">
        <f>'TPS543C20 Loop Gain'!AI2648</f>
        <v>-19.035281795977564</v>
      </c>
      <c r="D1292">
        <f>'TPS543C20 Loop Gain'!AJ2648</f>
        <v>15.576497078019068</v>
      </c>
      <c r="E1292">
        <f>'TPS543C20 Loop Gain'!B2648</f>
        <v>714000</v>
      </c>
    </row>
    <row r="1293" spans="3:5" x14ac:dyDescent="0.25">
      <c r="C1293">
        <f>'TPS543C20 Loop Gain'!AI2647</f>
        <v>-19.015172845511216</v>
      </c>
      <c r="D1293">
        <f>'TPS543C20 Loop Gain'!AJ2647</f>
        <v>15.70193255606782</v>
      </c>
      <c r="E1293">
        <f>'TPS543C20 Loop Gain'!B2647</f>
        <v>713000</v>
      </c>
    </row>
    <row r="1294" spans="3:5" x14ac:dyDescent="0.25">
      <c r="C1294">
        <f>'TPS543C20 Loop Gain'!AI2646</f>
        <v>-18.995076653336319</v>
      </c>
      <c r="D1294">
        <f>'TPS543C20 Loop Gain'!AJ2646</f>
        <v>15.82727874653367</v>
      </c>
      <c r="E1294">
        <f>'TPS543C20 Loop Gain'!B2646</f>
        <v>712000</v>
      </c>
    </row>
    <row r="1295" spans="3:5" x14ac:dyDescent="0.25">
      <c r="C1295">
        <f>'TPS543C20 Loop Gain'!AI2645</f>
        <v>-18.974993072677844</v>
      </c>
      <c r="D1295">
        <f>'TPS543C20 Loop Gain'!AJ2645</f>
        <v>15.952535548573652</v>
      </c>
      <c r="E1295">
        <f>'TPS543C20 Loop Gain'!B2645</f>
        <v>711000</v>
      </c>
    </row>
    <row r="1296" spans="3:5" x14ac:dyDescent="0.25">
      <c r="C1296">
        <f>'TPS543C20 Loop Gain'!AI2644</f>
        <v>-18.954921956770502</v>
      </c>
      <c r="D1296">
        <f>'TPS543C20 Loop Gain'!AJ2644</f>
        <v>16.077702862673103</v>
      </c>
      <c r="E1296">
        <f>'TPS543C20 Loop Gain'!B2644</f>
        <v>710000</v>
      </c>
    </row>
    <row r="1297" spans="3:5" x14ac:dyDescent="0.25">
      <c r="C1297">
        <f>'TPS543C20 Loop Gain'!AI2643</f>
        <v>-18.934863158858004</v>
      </c>
      <c r="D1297">
        <f>'TPS543C20 Loop Gain'!AJ2643</f>
        <v>16.202780590641417</v>
      </c>
      <c r="E1297">
        <f>'TPS543C20 Loop Gain'!B2643</f>
        <v>709000</v>
      </c>
    </row>
    <row r="1298" spans="3:5" x14ac:dyDescent="0.25">
      <c r="C1298">
        <f>'TPS543C20 Loop Gain'!AI2642</f>
        <v>-18.914816532190546</v>
      </c>
      <c r="D1298">
        <f>'TPS543C20 Loop Gain'!AJ2642</f>
        <v>16.32776863560791</v>
      </c>
      <c r="E1298">
        <f>'TPS543C20 Loop Gain'!B2642</f>
        <v>708000</v>
      </c>
    </row>
    <row r="1299" spans="3:5" x14ac:dyDescent="0.25">
      <c r="C1299">
        <f>'TPS543C20 Loop Gain'!AI2641</f>
        <v>-18.894781930024994</v>
      </c>
      <c r="D1299">
        <f>'TPS543C20 Loop Gain'!AJ2641</f>
        <v>16.452666902017867</v>
      </c>
      <c r="E1299">
        <f>'TPS543C20 Loop Gain'!B2641</f>
        <v>707000</v>
      </c>
    </row>
    <row r="1300" spans="3:5" x14ac:dyDescent="0.25">
      <c r="C1300">
        <f>'TPS543C20 Loop Gain'!AI2640</f>
        <v>-18.87475920562245</v>
      </c>
      <c r="D1300">
        <f>'TPS543C20 Loop Gain'!AJ2640</f>
        <v>16.577475295628602</v>
      </c>
      <c r="E1300">
        <f>'TPS543C20 Loop Gain'!B2640</f>
        <v>706000</v>
      </c>
    </row>
    <row r="1301" spans="3:5" x14ac:dyDescent="0.25">
      <c r="C1301">
        <f>'TPS543C20 Loop Gain'!AI2639</f>
        <v>-18.854748212247486</v>
      </c>
      <c r="D1301">
        <f>'TPS543C20 Loop Gain'!AJ2639</f>
        <v>16.702193723507431</v>
      </c>
      <c r="E1301">
        <f>'TPS543C20 Loop Gain'!B2639</f>
        <v>705000</v>
      </c>
    </row>
    <row r="1302" spans="3:5" x14ac:dyDescent="0.25">
      <c r="C1302">
        <f>'TPS543C20 Loop Gain'!AI2638</f>
        <v>-18.834748803166711</v>
      </c>
      <c r="D1302">
        <f>'TPS543C20 Loop Gain'!AJ2638</f>
        <v>16.826822094024802</v>
      </c>
      <c r="E1302">
        <f>'TPS543C20 Loop Gain'!B2638</f>
        <v>704000</v>
      </c>
    </row>
    <row r="1303" spans="3:5" x14ac:dyDescent="0.25">
      <c r="C1303">
        <f>'TPS543C20 Loop Gain'!AI2637</f>
        <v>-18.814760831647035</v>
      </c>
      <c r="D1303">
        <f>'TPS543C20 Loop Gain'!AJ2637</f>
        <v>16.951360316849538</v>
      </c>
      <c r="E1303">
        <f>'TPS543C20 Loop Gain'!B2637</f>
        <v>703000</v>
      </c>
    </row>
    <row r="1304" spans="3:5" x14ac:dyDescent="0.25">
      <c r="C1304">
        <f>'TPS543C20 Loop Gain'!AI2636</f>
        <v>-18.794784150955188</v>
      </c>
      <c r="D1304">
        <f>'TPS543C20 Loop Gain'!AJ2636</f>
        <v>17.075808302948957</v>
      </c>
      <c r="E1304">
        <f>'TPS543C20 Loop Gain'!B2636</f>
        <v>702000</v>
      </c>
    </row>
    <row r="1305" spans="3:5" x14ac:dyDescent="0.25">
      <c r="C1305">
        <f>'TPS543C20 Loop Gain'!AI2635</f>
        <v>-18.774818614355425</v>
      </c>
      <c r="D1305">
        <f>'TPS543C20 Loop Gain'!AJ2635</f>
        <v>17.200165964581057</v>
      </c>
      <c r="E1305">
        <f>'TPS543C20 Loop Gain'!B2635</f>
        <v>701000</v>
      </c>
    </row>
    <row r="1306" spans="3:5" x14ac:dyDescent="0.25">
      <c r="C1306">
        <f>'TPS543C20 Loop Gain'!AI2634</f>
        <v>-18.754864075108721</v>
      </c>
      <c r="D1306">
        <f>'TPS543C20 Loop Gain'!AJ2634</f>
        <v>17.324433215291513</v>
      </c>
      <c r="E1306">
        <f>'TPS543C20 Loop Gain'!B2634</f>
        <v>700000</v>
      </c>
    </row>
    <row r="1307" spans="3:5" x14ac:dyDescent="0.25">
      <c r="C1307">
        <f>'TPS543C20 Loop Gain'!AI2633</f>
        <v>-18.734920386471398</v>
      </c>
      <c r="D1307">
        <f>'TPS543C20 Loop Gain'!AJ2633</f>
        <v>17.448609969908247</v>
      </c>
      <c r="E1307">
        <f>'TPS543C20 Loop Gain'!B2633</f>
        <v>699000</v>
      </c>
    </row>
    <row r="1308" spans="3:5" x14ac:dyDescent="0.25">
      <c r="C1308">
        <f>'TPS543C20 Loop Gain'!AI2632</f>
        <v>-18.71498740169363</v>
      </c>
      <c r="D1308">
        <f>'TPS543C20 Loop Gain'!AJ2632</f>
        <v>17.572696144540284</v>
      </c>
      <c r="E1308">
        <f>'TPS543C20 Loop Gain'!B2632</f>
        <v>698000</v>
      </c>
    </row>
    <row r="1309" spans="3:5" x14ac:dyDescent="0.25">
      <c r="C1309">
        <f>'TPS543C20 Loop Gain'!AI2631</f>
        <v>-18.695064974017896</v>
      </c>
      <c r="D1309">
        <f>'TPS543C20 Loop Gain'!AJ2631</f>
        <v>17.696691656569175</v>
      </c>
      <c r="E1309">
        <f>'TPS543C20 Loop Gain'!B2631</f>
        <v>697000</v>
      </c>
    </row>
    <row r="1310" spans="3:5" x14ac:dyDescent="0.25">
      <c r="C1310">
        <f>'TPS543C20 Loop Gain'!AI2630</f>
        <v>-18.675152956677813</v>
      </c>
      <c r="D1310">
        <f>'TPS543C20 Loop Gain'!AJ2630</f>
        <v>17.820596424647967</v>
      </c>
      <c r="E1310">
        <f>'TPS543C20 Loop Gain'!B2630</f>
        <v>696000</v>
      </c>
    </row>
    <row r="1311" spans="3:5" x14ac:dyDescent="0.25">
      <c r="C1311">
        <f>'TPS543C20 Loop Gain'!AI2629</f>
        <v>-18.655251202896761</v>
      </c>
      <c r="D1311">
        <f>'TPS543C20 Loop Gain'!AJ2629</f>
        <v>17.944410368693287</v>
      </c>
      <c r="E1311">
        <f>'TPS543C20 Loop Gain'!B2629</f>
        <v>695000</v>
      </c>
    </row>
    <row r="1312" spans="3:5" x14ac:dyDescent="0.25">
      <c r="C1312">
        <f>'TPS543C20 Loop Gain'!AI2628</f>
        <v>-18.635359565886315</v>
      </c>
      <c r="D1312">
        <f>'TPS543C20 Loop Gain'!AJ2628</f>
        <v>18.068133409887125</v>
      </c>
      <c r="E1312">
        <f>'TPS543C20 Loop Gain'!B2628</f>
        <v>694000</v>
      </c>
    </row>
    <row r="1313" spans="3:5" x14ac:dyDescent="0.25">
      <c r="C1313">
        <f>'TPS543C20 Loop Gain'!AI2627</f>
        <v>-18.615477898845022</v>
      </c>
      <c r="D1313">
        <f>'TPS543C20 Loop Gain'!AJ2627</f>
        <v>18.191765470663402</v>
      </c>
      <c r="E1313">
        <f>'TPS543C20 Loop Gain'!B2627</f>
        <v>693000</v>
      </c>
    </row>
    <row r="1314" spans="3:5" x14ac:dyDescent="0.25">
      <c r="C1314">
        <f>'TPS543C20 Loop Gain'!AI2626</f>
        <v>-18.595606054956345</v>
      </c>
      <c r="D1314">
        <f>'TPS543C20 Loop Gain'!AJ2626</f>
        <v>18.315306474712127</v>
      </c>
      <c r="E1314">
        <f>'TPS543C20 Loop Gain'!B2626</f>
        <v>692000</v>
      </c>
    </row>
    <row r="1315" spans="3:5" x14ac:dyDescent="0.25">
      <c r="C1315">
        <f>'TPS543C20 Loop Gain'!AI2625</f>
        <v>-18.575743887388526</v>
      </c>
      <c r="D1315">
        <f>'TPS543C20 Loop Gain'!AJ2625</f>
        <v>18.438756346969551</v>
      </c>
      <c r="E1315">
        <f>'TPS543C20 Loop Gain'!B2625</f>
        <v>691000</v>
      </c>
    </row>
    <row r="1316" spans="3:5" x14ac:dyDescent="0.25">
      <c r="C1316">
        <f>'TPS543C20 Loop Gain'!AI2624</f>
        <v>-18.555891249291754</v>
      </c>
      <c r="D1316">
        <f>'TPS543C20 Loop Gain'!AJ2624</f>
        <v>18.562115013614786</v>
      </c>
      <c r="E1316">
        <f>'TPS543C20 Loop Gain'!B2624</f>
        <v>690000</v>
      </c>
    </row>
    <row r="1317" spans="3:5" x14ac:dyDescent="0.25">
      <c r="C1317">
        <f>'TPS543C20 Loop Gain'!AI2623</f>
        <v>-18.536047993797485</v>
      </c>
      <c r="D1317">
        <f>'TPS543C20 Loop Gain'!AJ2623</f>
        <v>18.685382402065194</v>
      </c>
      <c r="E1317">
        <f>'TPS543C20 Loop Gain'!B2623</f>
        <v>689000</v>
      </c>
    </row>
    <row r="1318" spans="3:5" x14ac:dyDescent="0.25">
      <c r="C1318">
        <f>'TPS543C20 Loop Gain'!AI2622</f>
        <v>-18.516213974016509</v>
      </c>
      <c r="D1318">
        <f>'TPS543C20 Loop Gain'!AJ2622</f>
        <v>18.808558440972512</v>
      </c>
      <c r="E1318">
        <f>'TPS543C20 Loop Gain'!B2622</f>
        <v>688000</v>
      </c>
    </row>
    <row r="1319" spans="3:5" x14ac:dyDescent="0.25">
      <c r="C1319">
        <f>'TPS543C20 Loop Gain'!AI2621</f>
        <v>-18.49638904303832</v>
      </c>
      <c r="D1319">
        <f>'TPS543C20 Loop Gain'!AJ2621</f>
        <v>18.93164306021735</v>
      </c>
      <c r="E1319">
        <f>'TPS543C20 Loop Gain'!B2621</f>
        <v>687000</v>
      </c>
    </row>
    <row r="1320" spans="3:5" x14ac:dyDescent="0.25">
      <c r="C1320">
        <f>'TPS543C20 Loop Gain'!AI2620</f>
        <v>-18.476573053928476</v>
      </c>
      <c r="D1320">
        <f>'TPS543C20 Loop Gain'!AJ2620</f>
        <v>19.054636190903604</v>
      </c>
      <c r="E1320">
        <f>'TPS543C20 Loop Gain'!B2620</f>
        <v>686000</v>
      </c>
    </row>
    <row r="1321" spans="3:5" x14ac:dyDescent="0.25">
      <c r="C1321">
        <f>'TPS543C20 Loop Gain'!AI2619</f>
        <v>-18.456765859727795</v>
      </c>
      <c r="D1321">
        <f>'TPS543C20 Loop Gain'!AJ2619</f>
        <v>19.177537765356266</v>
      </c>
      <c r="E1321">
        <f>'TPS543C20 Loop Gain'!B2619</f>
        <v>685000</v>
      </c>
    </row>
    <row r="1322" spans="3:5" x14ac:dyDescent="0.25">
      <c r="C1322">
        <f>'TPS543C20 Loop Gain'!AI2618</f>
        <v>-18.436967313450921</v>
      </c>
      <c r="D1322">
        <f>'TPS543C20 Loop Gain'!AJ2618</f>
        <v>19.300347717112778</v>
      </c>
      <c r="E1322">
        <f>'TPS543C20 Loop Gain'!B2618</f>
        <v>684000</v>
      </c>
    </row>
    <row r="1323" spans="3:5" x14ac:dyDescent="0.25">
      <c r="C1323">
        <f>'TPS543C20 Loop Gain'!AI2617</f>
        <v>-18.417177268084529</v>
      </c>
      <c r="D1323">
        <f>'TPS543C20 Loop Gain'!AJ2617</f>
        <v>19.423065980922491</v>
      </c>
      <c r="E1323">
        <f>'TPS543C20 Loop Gain'!B2617</f>
        <v>683000</v>
      </c>
    </row>
    <row r="1324" spans="3:5" x14ac:dyDescent="0.25">
      <c r="C1324">
        <f>'TPS543C20 Loop Gain'!AI2616</f>
        <v>-18.397395576585765</v>
      </c>
      <c r="D1324">
        <f>'TPS543C20 Loop Gain'!AJ2616</f>
        <v>19.545692492737789</v>
      </c>
      <c r="E1324">
        <f>'TPS543C20 Loop Gain'!B2616</f>
        <v>682000</v>
      </c>
    </row>
    <row r="1325" spans="3:5" x14ac:dyDescent="0.25">
      <c r="C1325">
        <f>'TPS543C20 Loop Gain'!AI2615</f>
        <v>-18.377622091880976</v>
      </c>
      <c r="D1325">
        <f>'TPS543C20 Loop Gain'!AJ2615</f>
        <v>19.668227189712223</v>
      </c>
      <c r="E1325">
        <f>'TPS543C20 Loop Gain'!B2615</f>
        <v>681000</v>
      </c>
    </row>
    <row r="1326" spans="3:5" x14ac:dyDescent="0.25">
      <c r="C1326">
        <f>'TPS543C20 Loop Gain'!AI2614</f>
        <v>-18.357856666863469</v>
      </c>
      <c r="D1326">
        <f>'TPS543C20 Loop Gain'!AJ2614</f>
        <v>19.790670010193832</v>
      </c>
      <c r="E1326">
        <f>'TPS543C20 Loop Gain'!B2614</f>
        <v>680000</v>
      </c>
    </row>
    <row r="1327" spans="3:5" x14ac:dyDescent="0.25">
      <c r="C1327">
        <f>'TPS543C20 Loop Gain'!AI2613</f>
        <v>-18.338099154393227</v>
      </c>
      <c r="D1327">
        <f>'TPS543C20 Loop Gain'!AJ2613</f>
        <v>19.913020893720251</v>
      </c>
      <c r="E1327">
        <f>'TPS543C20 Loop Gain'!B2613</f>
        <v>679000</v>
      </c>
    </row>
    <row r="1328" spans="3:5" x14ac:dyDescent="0.25">
      <c r="C1328">
        <f>'TPS543C20 Loop Gain'!AI2612</f>
        <v>-18.318349407294093</v>
      </c>
      <c r="D1328">
        <f>'TPS543C20 Loop Gain'!AJ2612</f>
        <v>20.03527978101398</v>
      </c>
      <c r="E1328">
        <f>'TPS543C20 Loop Gain'!B2612</f>
        <v>678000</v>
      </c>
    </row>
    <row r="1329" spans="3:5" x14ac:dyDescent="0.25">
      <c r="C1329">
        <f>'TPS543C20 Loop Gain'!AI2611</f>
        <v>-18.298607278352655</v>
      </c>
      <c r="D1329">
        <f>'TPS543C20 Loop Gain'!AJ2611</f>
        <v>20.157446613978092</v>
      </c>
      <c r="E1329">
        <f>'TPS543C20 Loop Gain'!B2611</f>
        <v>677000</v>
      </c>
    </row>
    <row r="1330" spans="3:5" x14ac:dyDescent="0.25">
      <c r="C1330">
        <f>'TPS543C20 Loop Gain'!AI2610</f>
        <v>-18.278872620316772</v>
      </c>
      <c r="D1330">
        <f>'TPS543C20 Loop Gain'!AJ2610</f>
        <v>20.279521335689559</v>
      </c>
      <c r="E1330">
        <f>'TPS543C20 Loop Gain'!B2610</f>
        <v>676000</v>
      </c>
    </row>
    <row r="1331" spans="3:5" x14ac:dyDescent="0.25">
      <c r="C1331">
        <f>'TPS543C20 Loop Gain'!AI2609</f>
        <v>-18.259145285893879</v>
      </c>
      <c r="D1331">
        <f>'TPS543C20 Loop Gain'!AJ2609</f>
        <v>20.401503890395844</v>
      </c>
      <c r="E1331">
        <f>'TPS543C20 Loop Gain'!B2609</f>
        <v>675000</v>
      </c>
    </row>
    <row r="1332" spans="3:5" x14ac:dyDescent="0.25">
      <c r="C1332">
        <f>'TPS543C20 Loop Gain'!AI2608</f>
        <v>-18.239425127748991</v>
      </c>
      <c r="D1332">
        <f>'TPS543C20 Loop Gain'!AJ2608</f>
        <v>20.523394223507388</v>
      </c>
      <c r="E1332">
        <f>'TPS543C20 Loop Gain'!B2608</f>
        <v>674000</v>
      </c>
    </row>
    <row r="1333" spans="3:5" x14ac:dyDescent="0.25">
      <c r="C1333">
        <f>'TPS543C20 Loop Gain'!AI2607</f>
        <v>-18.219711998503875</v>
      </c>
      <c r="D1333">
        <f>'TPS543C20 Loop Gain'!AJ2607</f>
        <v>20.645192281594799</v>
      </c>
      <c r="E1333">
        <f>'TPS543C20 Loop Gain'!B2607</f>
        <v>673000</v>
      </c>
    </row>
    <row r="1334" spans="3:5" x14ac:dyDescent="0.25">
      <c r="C1334">
        <f>'TPS543C20 Loop Gain'!AI2606</f>
        <v>-18.200005750734306</v>
      </c>
      <c r="D1334">
        <f>'TPS543C20 Loop Gain'!AJ2606</f>
        <v>20.766898012383752</v>
      </c>
      <c r="E1334">
        <f>'TPS543C20 Loop Gain'!B2606</f>
        <v>672000</v>
      </c>
    </row>
    <row r="1335" spans="3:5" x14ac:dyDescent="0.25">
      <c r="C1335">
        <f>'TPS543C20 Loop Gain'!AI2605</f>
        <v>-18.18030623696977</v>
      </c>
      <c r="D1335">
        <f>'TPS543C20 Loop Gain'!AJ2605</f>
        <v>20.888511364746577</v>
      </c>
      <c r="E1335">
        <f>'TPS543C20 Loop Gain'!B2605</f>
        <v>671000</v>
      </c>
    </row>
    <row r="1336" spans="3:5" x14ac:dyDescent="0.25">
      <c r="C1336">
        <f>'TPS543C20 Loop Gain'!AI2604</f>
        <v>-18.160613309690163</v>
      </c>
      <c r="D1336">
        <f>'TPS543C20 Loop Gain'!AJ2604</f>
        <v>21.010032288701087</v>
      </c>
      <c r="E1336">
        <f>'TPS543C20 Loop Gain'!B2604</f>
        <v>670000</v>
      </c>
    </row>
    <row r="1337" spans="3:5" x14ac:dyDescent="0.25">
      <c r="C1337">
        <f>'TPS543C20 Loop Gain'!AI2603</f>
        <v>-18.140926821325575</v>
      </c>
      <c r="D1337">
        <f>'TPS543C20 Loop Gain'!AJ2603</f>
        <v>21.131460735401117</v>
      </c>
      <c r="E1337">
        <f>'TPS543C20 Loop Gain'!B2603</f>
        <v>669000</v>
      </c>
    </row>
    <row r="1338" spans="3:5" x14ac:dyDescent="0.25">
      <c r="C1338">
        <f>'TPS543C20 Loop Gain'!AI2602</f>
        <v>-18.121246624253953</v>
      </c>
      <c r="D1338">
        <f>'TPS543C20 Loop Gain'!AJ2602</f>
        <v>21.25279665713666</v>
      </c>
      <c r="E1338">
        <f>'TPS543C20 Loop Gain'!B2602</f>
        <v>668000</v>
      </c>
    </row>
    <row r="1339" spans="3:5" x14ac:dyDescent="0.25">
      <c r="C1339">
        <f>'TPS543C20 Loop Gain'!AI2601</f>
        <v>-18.101572570798858</v>
      </c>
      <c r="D1339">
        <f>'TPS543C20 Loop Gain'!AJ2601</f>
        <v>21.374040007321067</v>
      </c>
      <c r="E1339">
        <f>'TPS543C20 Loop Gain'!B2601</f>
        <v>667000</v>
      </c>
    </row>
    <row r="1340" spans="3:5" x14ac:dyDescent="0.25">
      <c r="C1340">
        <f>'TPS543C20 Loop Gain'!AI2600</f>
        <v>-18.081904513228952</v>
      </c>
      <c r="D1340">
        <f>'TPS543C20 Loop Gain'!AJ2600</f>
        <v>21.495190740492639</v>
      </c>
      <c r="E1340">
        <f>'TPS543C20 Loop Gain'!B2600</f>
        <v>666000</v>
      </c>
    </row>
    <row r="1341" spans="3:5" x14ac:dyDescent="0.25">
      <c r="C1341">
        <f>'TPS543C20 Loop Gain'!AI2599</f>
        <v>-18.062242303755284</v>
      </c>
      <c r="D1341">
        <f>'TPS543C20 Loop Gain'!AJ2599</f>
        <v>21.616248812307038</v>
      </c>
      <c r="E1341">
        <f>'TPS543C20 Loop Gain'!B2599</f>
        <v>665000</v>
      </c>
    </row>
    <row r="1342" spans="3:5" x14ac:dyDescent="0.25">
      <c r="C1342">
        <f>'TPS543C20 Loop Gain'!AI2598</f>
        <v>-18.042585794529526</v>
      </c>
      <c r="D1342">
        <f>'TPS543C20 Loop Gain'!AJ2598</f>
        <v>21.737214179526436</v>
      </c>
      <c r="E1342">
        <f>'TPS543C20 Loop Gain'!B2598</f>
        <v>664000</v>
      </c>
    </row>
    <row r="1343" spans="3:5" x14ac:dyDescent="0.25">
      <c r="C1343">
        <f>'TPS543C20 Loop Gain'!AI2597</f>
        <v>-18.022934837643398</v>
      </c>
      <c r="D1343">
        <f>'TPS543C20 Loop Gain'!AJ2597</f>
        <v>21.858086800024505</v>
      </c>
      <c r="E1343">
        <f>'TPS543C20 Loop Gain'!B2597</f>
        <v>663000</v>
      </c>
    </row>
    <row r="1344" spans="3:5" x14ac:dyDescent="0.25">
      <c r="C1344">
        <f>'TPS543C20 Loop Gain'!AI2596</f>
        <v>-18.003289285124787</v>
      </c>
      <c r="D1344">
        <f>'TPS543C20 Loop Gain'!AJ2596</f>
        <v>21.978866632771883</v>
      </c>
      <c r="E1344">
        <f>'TPS543C20 Loop Gain'!B2596</f>
        <v>662000</v>
      </c>
    </row>
    <row r="1345" spans="3:5" x14ac:dyDescent="0.25">
      <c r="C1345">
        <f>'TPS543C20 Loop Gain'!AI2595</f>
        <v>-17.983648988938238</v>
      </c>
      <c r="D1345">
        <f>'TPS543C20 Loop Gain'!AJ2595</f>
        <v>22.099553637835275</v>
      </c>
      <c r="E1345">
        <f>'TPS543C20 Loop Gain'!B2595</f>
        <v>661000</v>
      </c>
    </row>
    <row r="1346" spans="3:5" x14ac:dyDescent="0.25">
      <c r="C1346">
        <f>'TPS543C20 Loop Gain'!AI2594</f>
        <v>-17.964013800981427</v>
      </c>
      <c r="D1346">
        <f>'TPS543C20 Loop Gain'!AJ2594</f>
        <v>22.220147776369107</v>
      </c>
      <c r="E1346">
        <f>'TPS543C20 Loop Gain'!B2594</f>
        <v>660000</v>
      </c>
    </row>
    <row r="1347" spans="3:5" x14ac:dyDescent="0.25">
      <c r="C1347">
        <f>'TPS543C20 Loop Gain'!AI2593</f>
        <v>-17.944383573084103</v>
      </c>
      <c r="D1347">
        <f>'TPS543C20 Loop Gain'!AJ2593</f>
        <v>22.340649010612541</v>
      </c>
      <c r="E1347">
        <f>'TPS543C20 Loop Gain'!B2593</f>
        <v>659000</v>
      </c>
    </row>
    <row r="1348" spans="3:5" x14ac:dyDescent="0.25">
      <c r="C1348">
        <f>'TPS543C20 Loop Gain'!AI2592</f>
        <v>-17.924758157006082</v>
      </c>
      <c r="D1348">
        <f>'TPS543C20 Loop Gain'!AJ2592</f>
        <v>22.46105730388274</v>
      </c>
      <c r="E1348">
        <f>'TPS543C20 Loop Gain'!B2592</f>
        <v>658000</v>
      </c>
    </row>
    <row r="1349" spans="3:5" x14ac:dyDescent="0.25">
      <c r="C1349">
        <f>'TPS543C20 Loop Gain'!AI2591</f>
        <v>-17.905137404435589</v>
      </c>
      <c r="D1349">
        <f>'TPS543C20 Loop Gain'!AJ2591</f>
        <v>22.581372620567898</v>
      </c>
      <c r="E1349">
        <f>'TPS543C20 Loop Gain'!B2591</f>
        <v>657000</v>
      </c>
    </row>
    <row r="1350" spans="3:5" x14ac:dyDescent="0.25">
      <c r="C1350">
        <f>'TPS543C20 Loop Gain'!AI2590</f>
        <v>-17.885521166987083</v>
      </c>
      <c r="D1350">
        <f>'TPS543C20 Loop Gain'!AJ2590</f>
        <v>22.70159492612532</v>
      </c>
      <c r="E1350">
        <f>'TPS543C20 Loop Gain'!B2590</f>
        <v>656000</v>
      </c>
    </row>
    <row r="1351" spans="3:5" x14ac:dyDescent="0.25">
      <c r="C1351">
        <f>'TPS543C20 Loop Gain'!AI2589</f>
        <v>-17.865909296199249</v>
      </c>
      <c r="D1351">
        <f>'TPS543C20 Loop Gain'!AJ2589</f>
        <v>22.821724187070306</v>
      </c>
      <c r="E1351">
        <f>'TPS543C20 Loop Gain'!B2589</f>
        <v>655000</v>
      </c>
    </row>
    <row r="1352" spans="3:5" x14ac:dyDescent="0.25">
      <c r="C1352">
        <f>'TPS543C20 Loop Gain'!AI2588</f>
        <v>-17.846301643533454</v>
      </c>
      <c r="D1352">
        <f>'TPS543C20 Loop Gain'!AJ2588</f>
        <v>22.941760370975338</v>
      </c>
      <c r="E1352">
        <f>'TPS543C20 Loop Gain'!B2588</f>
        <v>654000</v>
      </c>
    </row>
    <row r="1353" spans="3:5" x14ac:dyDescent="0.25">
      <c r="C1353">
        <f>'TPS543C20 Loop Gain'!AI2587</f>
        <v>-17.826698060372259</v>
      </c>
      <c r="D1353">
        <f>'TPS543C20 Loop Gain'!AJ2587</f>
        <v>23.061703446462587</v>
      </c>
      <c r="E1353">
        <f>'TPS543C20 Loop Gain'!B2587</f>
        <v>653000</v>
      </c>
    </row>
    <row r="1354" spans="3:5" x14ac:dyDescent="0.25">
      <c r="C1354">
        <f>'TPS543C20 Loop Gain'!AI2586</f>
        <v>-17.807098398015796</v>
      </c>
      <c r="D1354">
        <f>'TPS543C20 Loop Gain'!AJ2586</f>
        <v>23.181553383196661</v>
      </c>
      <c r="E1354">
        <f>'TPS543C20 Loop Gain'!B2586</f>
        <v>652000</v>
      </c>
    </row>
    <row r="1355" spans="3:5" x14ac:dyDescent="0.25">
      <c r="C1355">
        <f>'TPS543C20 Loop Gain'!AI2585</f>
        <v>-17.7875025076819</v>
      </c>
      <c r="D1355">
        <f>'TPS543C20 Loop Gain'!AJ2585</f>
        <v>23.301310151881758</v>
      </c>
      <c r="E1355">
        <f>'TPS543C20 Loop Gain'!B2585</f>
        <v>651000</v>
      </c>
    </row>
    <row r="1356" spans="3:5" x14ac:dyDescent="0.25">
      <c r="C1356">
        <f>'TPS543C20 Loop Gain'!AI2584</f>
        <v>-17.767910240502868</v>
      </c>
      <c r="D1356">
        <f>'TPS543C20 Loop Gain'!AJ2584</f>
        <v>23.420973724252907</v>
      </c>
      <c r="E1356">
        <f>'TPS543C20 Loop Gain'!B2584</f>
        <v>650000</v>
      </c>
    </row>
    <row r="1357" spans="3:5" x14ac:dyDescent="0.25">
      <c r="C1357">
        <f>'TPS543C20 Loop Gain'!AI2583</f>
        <v>-17.748321447523551</v>
      </c>
      <c r="D1357">
        <f>'TPS543C20 Loop Gain'!AJ2583</f>
        <v>23.540544073072283</v>
      </c>
      <c r="E1357">
        <f>'TPS543C20 Loop Gain'!B2583</f>
        <v>649000</v>
      </c>
    </row>
    <row r="1358" spans="3:5" x14ac:dyDescent="0.25">
      <c r="C1358">
        <f>'TPS543C20 Loop Gain'!AI2582</f>
        <v>-17.728735979699739</v>
      </c>
      <c r="D1358">
        <f>'TPS543C20 Loop Gain'!AJ2582</f>
        <v>23.660021172122548</v>
      </c>
      <c r="E1358">
        <f>'TPS543C20 Loop Gain'!B2582</f>
        <v>648000</v>
      </c>
    </row>
    <row r="1359" spans="3:5" x14ac:dyDescent="0.25">
      <c r="C1359">
        <f>'TPS543C20 Loop Gain'!AI2581</f>
        <v>-17.709153687896308</v>
      </c>
      <c r="D1359">
        <f>'TPS543C20 Loop Gain'!AJ2581</f>
        <v>23.779404996200707</v>
      </c>
      <c r="E1359">
        <f>'TPS543C20 Loop Gain'!B2581</f>
        <v>647000</v>
      </c>
    </row>
    <row r="1360" spans="3:5" x14ac:dyDescent="0.25">
      <c r="C1360">
        <f>'TPS543C20 Loop Gain'!AI2580</f>
        <v>-17.689574422884245</v>
      </c>
      <c r="D1360">
        <f>'TPS543C20 Loop Gain'!AJ2580</f>
        <v>23.898695521113474</v>
      </c>
      <c r="E1360">
        <f>'TPS543C20 Loop Gain'!B2580</f>
        <v>646000</v>
      </c>
    </row>
    <row r="1361" spans="3:5" x14ac:dyDescent="0.25">
      <c r="C1361">
        <f>'TPS543C20 Loop Gain'!AI2579</f>
        <v>-17.669998035339603</v>
      </c>
      <c r="D1361">
        <f>'TPS543C20 Loop Gain'!AJ2579</f>
        <v>24.01789272366911</v>
      </c>
      <c r="E1361">
        <f>'TPS543C20 Loop Gain'!B2579</f>
        <v>645000</v>
      </c>
    </row>
    <row r="1362" spans="3:5" x14ac:dyDescent="0.25">
      <c r="C1362">
        <f>'TPS543C20 Loop Gain'!AI2578</f>
        <v>-17.65042437584092</v>
      </c>
      <c r="D1362">
        <f>'TPS543C20 Loop Gain'!AJ2578</f>
        <v>24.136996581672779</v>
      </c>
      <c r="E1362">
        <f>'TPS543C20 Loop Gain'!B2578</f>
        <v>644000</v>
      </c>
    </row>
    <row r="1363" spans="3:5" x14ac:dyDescent="0.25">
      <c r="C1363">
        <f>'TPS543C20 Loop Gain'!AI2577</f>
        <v>-17.630853294867418</v>
      </c>
      <c r="D1363">
        <f>'TPS543C20 Loop Gain'!AJ2577</f>
        <v>24.256007073922788</v>
      </c>
      <c r="E1363">
        <f>'TPS543C20 Loop Gain'!B2577</f>
        <v>643000</v>
      </c>
    </row>
    <row r="1364" spans="3:5" x14ac:dyDescent="0.25">
      <c r="C1364">
        <f>'TPS543C20 Loop Gain'!AI2576</f>
        <v>-17.611284642796516</v>
      </c>
      <c r="D1364">
        <f>'TPS543C20 Loop Gain'!AJ2576</f>
        <v>24.374924180199795</v>
      </c>
      <c r="E1364">
        <f>'TPS543C20 Loop Gain'!B2576</f>
        <v>642000</v>
      </c>
    </row>
    <row r="1365" spans="3:5" x14ac:dyDescent="0.25">
      <c r="C1365">
        <f>'TPS543C20 Loop Gain'!AI2575</f>
        <v>-17.591718269901811</v>
      </c>
      <c r="D1365">
        <f>'TPS543C20 Loop Gain'!AJ2575</f>
        <v>24.493747881264344</v>
      </c>
      <c r="E1365">
        <f>'TPS543C20 Loop Gain'!B2575</f>
        <v>641000</v>
      </c>
    </row>
    <row r="1366" spans="3:5" x14ac:dyDescent="0.25">
      <c r="C1366">
        <f>'TPS543C20 Loop Gain'!AI2574</f>
        <v>-17.572154026351438</v>
      </c>
      <c r="D1366">
        <f>'TPS543C20 Loop Gain'!AJ2574</f>
        <v>24.612478158851559</v>
      </c>
      <c r="E1366">
        <f>'TPS543C20 Loop Gain'!B2574</f>
        <v>640000</v>
      </c>
    </row>
    <row r="1367" spans="3:5" x14ac:dyDescent="0.25">
      <c r="C1367">
        <f>'TPS543C20 Loop Gain'!AI2573</f>
        <v>-17.552591762204951</v>
      </c>
      <c r="D1367">
        <f>'TPS543C20 Loop Gain'!AJ2573</f>
        <v>24.731114995661148</v>
      </c>
      <c r="E1367">
        <f>'TPS543C20 Loop Gain'!B2573</f>
        <v>639000</v>
      </c>
    </row>
    <row r="1368" spans="3:5" x14ac:dyDescent="0.25">
      <c r="C1368">
        <f>'TPS543C20 Loop Gain'!AI2572</f>
        <v>-17.533031327412086</v>
      </c>
      <c r="D1368">
        <f>'TPS543C20 Loop Gain'!AJ2572</f>
        <v>24.849658375354693</v>
      </c>
      <c r="E1368">
        <f>'TPS543C20 Loop Gain'!B2572</f>
        <v>638000</v>
      </c>
    </row>
    <row r="1369" spans="3:5" x14ac:dyDescent="0.25">
      <c r="C1369">
        <f>'TPS543C20 Loop Gain'!AI2571</f>
        <v>-17.513472571810226</v>
      </c>
      <c r="D1369">
        <f>'TPS543C20 Loop Gain'!AJ2571</f>
        <v>24.968108282548837</v>
      </c>
      <c r="E1369">
        <f>'TPS543C20 Loop Gain'!B2571</f>
        <v>637000</v>
      </c>
    </row>
    <row r="1370" spans="3:5" x14ac:dyDescent="0.25">
      <c r="C1370">
        <f>'TPS543C20 Loop Gain'!AI2570</f>
        <v>-17.493915345121877</v>
      </c>
      <c r="D1370">
        <f>'TPS543C20 Loop Gain'!AJ2570</f>
        <v>25.086464702808776</v>
      </c>
      <c r="E1370">
        <f>'TPS543C20 Loop Gain'!B2570</f>
        <v>636000</v>
      </c>
    </row>
    <row r="1371" spans="3:5" x14ac:dyDescent="0.25">
      <c r="C1371">
        <f>'TPS543C20 Loop Gain'!AI2569</f>
        <v>-17.474359496952758</v>
      </c>
      <c r="D1371">
        <f>'TPS543C20 Loop Gain'!AJ2569</f>
        <v>25.204727622641951</v>
      </c>
      <c r="E1371">
        <f>'TPS543C20 Loop Gain'!B2569</f>
        <v>635000</v>
      </c>
    </row>
    <row r="1372" spans="3:5" x14ac:dyDescent="0.25">
      <c r="C1372">
        <f>'TPS543C20 Loop Gain'!AI2568</f>
        <v>-17.454804876789769</v>
      </c>
      <c r="D1372">
        <f>'TPS543C20 Loop Gain'!AJ2568</f>
        <v>25.322897029492665</v>
      </c>
      <c r="E1372">
        <f>'TPS543C20 Loop Gain'!B2568</f>
        <v>634000</v>
      </c>
    </row>
    <row r="1373" spans="3:5" x14ac:dyDescent="0.25">
      <c r="C1373">
        <f>'TPS543C20 Loop Gain'!AI2567</f>
        <v>-17.435251333998025</v>
      </c>
      <c r="D1373">
        <f>'TPS543C20 Loop Gain'!AJ2567</f>
        <v>25.440972911735631</v>
      </c>
      <c r="E1373">
        <f>'TPS543C20 Loop Gain'!B2567</f>
        <v>633000</v>
      </c>
    </row>
    <row r="1374" spans="3:5" x14ac:dyDescent="0.25">
      <c r="C1374">
        <f>'TPS543C20 Loop Gain'!AI2566</f>
        <v>-17.415698717819076</v>
      </c>
      <c r="D1374">
        <f>'TPS543C20 Loop Gain'!AJ2566</f>
        <v>25.558955258669592</v>
      </c>
      <c r="E1374">
        <f>'TPS543C20 Loop Gain'!B2566</f>
        <v>632000</v>
      </c>
    </row>
    <row r="1375" spans="3:5" x14ac:dyDescent="0.25">
      <c r="C1375">
        <f>'TPS543C20 Loop Gain'!AI2565</f>
        <v>-17.396146877368654</v>
      </c>
      <c r="D1375">
        <f>'TPS543C20 Loop Gain'!AJ2565</f>
        <v>25.676844060510096</v>
      </c>
      <c r="E1375">
        <f>'TPS543C20 Loop Gain'!B2565</f>
        <v>631000</v>
      </c>
    </row>
    <row r="1376" spans="3:5" x14ac:dyDescent="0.25">
      <c r="C1376">
        <f>'TPS543C20 Loop Gain'!AI2564</f>
        <v>-17.376595661634067</v>
      </c>
      <c r="D1376">
        <f>'TPS543C20 Loop Gain'!AJ2564</f>
        <v>25.794639308386962</v>
      </c>
      <c r="E1376">
        <f>'TPS543C20 Loop Gain'!B2564</f>
        <v>630000</v>
      </c>
    </row>
    <row r="1377" spans="3:5" x14ac:dyDescent="0.25">
      <c r="C1377">
        <f>'TPS543C20 Loop Gain'!AI2563</f>
        <v>-17.357044919471797</v>
      </c>
      <c r="D1377">
        <f>'TPS543C20 Loop Gain'!AJ2563</f>
        <v>25.912340994332709</v>
      </c>
      <c r="E1377">
        <f>'TPS543C20 Loop Gain'!B2563</f>
        <v>629000</v>
      </c>
    </row>
    <row r="1378" spans="3:5" x14ac:dyDescent="0.25">
      <c r="C1378">
        <f>'TPS543C20 Loop Gain'!AI2562</f>
        <v>-17.337494499605612</v>
      </c>
      <c r="D1378">
        <f>'TPS543C20 Loop Gain'!AJ2562</f>
        <v>26.029949111281166</v>
      </c>
      <c r="E1378">
        <f>'TPS543C20 Loop Gain'!B2562</f>
        <v>628000</v>
      </c>
    </row>
    <row r="1379" spans="3:5" x14ac:dyDescent="0.25">
      <c r="C1379">
        <f>'TPS543C20 Loop Gain'!AI2561</f>
        <v>-17.31794425062353</v>
      </c>
      <c r="D1379">
        <f>'TPS543C20 Loop Gain'!AJ2561</f>
        <v>26.147463653057926</v>
      </c>
      <c r="E1379">
        <f>'TPS543C20 Loop Gain'!B2561</f>
        <v>627000</v>
      </c>
    </row>
    <row r="1380" spans="3:5" x14ac:dyDescent="0.25">
      <c r="C1380">
        <f>'TPS543C20 Loop Gain'!AI2560</f>
        <v>-17.298394020975898</v>
      </c>
      <c r="D1380">
        <f>'TPS543C20 Loop Gain'!AJ2560</f>
        <v>26.264884614377088</v>
      </c>
      <c r="E1380">
        <f>'TPS543C20 Loop Gain'!B2560</f>
        <v>626000</v>
      </c>
    </row>
    <row r="1381" spans="3:5" x14ac:dyDescent="0.25">
      <c r="C1381">
        <f>'TPS543C20 Loop Gain'!AI2559</f>
        <v>-17.278843658972665</v>
      </c>
      <c r="D1381">
        <f>'TPS543C20 Loop Gain'!AJ2559</f>
        <v>26.382211990830076</v>
      </c>
      <c r="E1381">
        <f>'TPS543C20 Loop Gain'!B2559</f>
        <v>625000</v>
      </c>
    </row>
    <row r="1382" spans="3:5" x14ac:dyDescent="0.25">
      <c r="C1382">
        <f>'TPS543C20 Loop Gain'!AI2558</f>
        <v>-17.259293012781182</v>
      </c>
      <c r="D1382">
        <f>'TPS543C20 Loop Gain'!AJ2558</f>
        <v>26.499445778885644</v>
      </c>
      <c r="E1382">
        <f>'TPS543C20 Loop Gain'!B2558</f>
        <v>624000</v>
      </c>
    </row>
    <row r="1383" spans="3:5" x14ac:dyDescent="0.25">
      <c r="C1383">
        <f>'TPS543C20 Loop Gain'!AI2557</f>
        <v>-17.239741930423477</v>
      </c>
      <c r="D1383">
        <f>'TPS543C20 Loop Gain'!AJ2557</f>
        <v>26.616585975878838</v>
      </c>
      <c r="E1383">
        <f>'TPS543C20 Loop Gain'!B2557</f>
        <v>623000</v>
      </c>
    </row>
    <row r="1384" spans="3:5" x14ac:dyDescent="0.25">
      <c r="C1384">
        <f>'TPS543C20 Loop Gain'!AI2556</f>
        <v>-17.220190259773581</v>
      </c>
      <c r="D1384">
        <f>'TPS543C20 Loop Gain'!AJ2556</f>
        <v>26.733632580005604</v>
      </c>
      <c r="E1384">
        <f>'TPS543C20 Loop Gain'!B2556</f>
        <v>622000</v>
      </c>
    </row>
    <row r="1385" spans="3:5" x14ac:dyDescent="0.25">
      <c r="C1385">
        <f>'TPS543C20 Loop Gain'!AI2555</f>
        <v>-17.200637848555981</v>
      </c>
      <c r="D1385">
        <f>'TPS543C20 Loop Gain'!AJ2555</f>
        <v>26.85058559031906</v>
      </c>
      <c r="E1385">
        <f>'TPS543C20 Loop Gain'!B2555</f>
        <v>621000</v>
      </c>
    </row>
    <row r="1386" spans="3:5" x14ac:dyDescent="0.25">
      <c r="C1386">
        <f>'TPS543C20 Loop Gain'!AI2554</f>
        <v>-17.18108454434169</v>
      </c>
      <c r="D1386">
        <f>'TPS543C20 Loop Gain'!AJ2554</f>
        <v>26.967445006718712</v>
      </c>
      <c r="E1386">
        <f>'TPS543C20 Loop Gain'!B2554</f>
        <v>620000</v>
      </c>
    </row>
    <row r="1387" spans="3:5" x14ac:dyDescent="0.25">
      <c r="C1387">
        <f>'TPS543C20 Loop Gain'!AI2553</f>
        <v>-17.161530194546874</v>
      </c>
      <c r="D1387">
        <f>'TPS543C20 Loop Gain'!AJ2553</f>
        <v>27.08421082994715</v>
      </c>
      <c r="E1387">
        <f>'TPS543C20 Loop Gain'!B2553</f>
        <v>619000</v>
      </c>
    </row>
    <row r="1388" spans="3:5" x14ac:dyDescent="0.25">
      <c r="C1388">
        <f>'TPS543C20 Loop Gain'!AI2552</f>
        <v>-17.141974646429201</v>
      </c>
      <c r="D1388">
        <f>'TPS543C20 Loop Gain'!AJ2552</f>
        <v>27.200883061584225</v>
      </c>
      <c r="E1388">
        <f>'TPS543C20 Loop Gain'!B2552</f>
        <v>618000</v>
      </c>
    </row>
    <row r="1389" spans="3:5" x14ac:dyDescent="0.25">
      <c r="C1389">
        <f>'TPS543C20 Loop Gain'!AI2551</f>
        <v>-17.122417747086537</v>
      </c>
      <c r="D1389">
        <f>'TPS543C20 Loop Gain'!AJ2551</f>
        <v>27.317461704037385</v>
      </c>
      <c r="E1389">
        <f>'TPS543C20 Loop Gain'!B2551</f>
        <v>617000</v>
      </c>
    </row>
    <row r="1390" spans="3:5" x14ac:dyDescent="0.25">
      <c r="C1390">
        <f>'TPS543C20 Loop Gain'!AI2550</f>
        <v>-17.102859343452693</v>
      </c>
      <c r="D1390">
        <f>'TPS543C20 Loop Gain'!AJ2550</f>
        <v>27.433946760538085</v>
      </c>
      <c r="E1390">
        <f>'TPS543C20 Loop Gain'!B2550</f>
        <v>616000</v>
      </c>
    </row>
    <row r="1391" spans="3:5" x14ac:dyDescent="0.25">
      <c r="C1391">
        <f>'TPS543C20 Loop Gain'!AI2549</f>
        <v>-17.083299282296732</v>
      </c>
      <c r="D1391">
        <f>'TPS543C20 Loop Gain'!AJ2549</f>
        <v>27.550338235133943</v>
      </c>
      <c r="E1391">
        <f>'TPS543C20 Loop Gain'!B2549</f>
        <v>615000</v>
      </c>
    </row>
    <row r="1392" spans="3:5" x14ac:dyDescent="0.25">
      <c r="C1392">
        <f>'TPS543C20 Loop Gain'!AI2548</f>
        <v>-17.06373741021811</v>
      </c>
      <c r="D1392">
        <f>'TPS543C20 Loop Gain'!AJ2548</f>
        <v>27.666636132683536</v>
      </c>
      <c r="E1392">
        <f>'TPS543C20 Loop Gain'!B2548</f>
        <v>614000</v>
      </c>
    </row>
    <row r="1393" spans="3:5" x14ac:dyDescent="0.25">
      <c r="C1393">
        <f>'TPS543C20 Loop Gain'!AI2547</f>
        <v>-17.044173573645786</v>
      </c>
      <c r="D1393">
        <f>'TPS543C20 Loop Gain'!AJ2547</f>
        <v>27.782840458848717</v>
      </c>
      <c r="E1393">
        <f>'TPS543C20 Loop Gain'!B2547</f>
        <v>613000</v>
      </c>
    </row>
    <row r="1394" spans="3:5" x14ac:dyDescent="0.25">
      <c r="C1394">
        <f>'TPS543C20 Loop Gain'!AI2546</f>
        <v>-17.024607618834501</v>
      </c>
      <c r="D1394">
        <f>'TPS543C20 Loop Gain'!AJ2546</f>
        <v>27.898951220087881</v>
      </c>
      <c r="E1394">
        <f>'TPS543C20 Loop Gain'!B2546</f>
        <v>612000</v>
      </c>
    </row>
    <row r="1395" spans="3:5" x14ac:dyDescent="0.25">
      <c r="C1395">
        <f>'TPS543C20 Loop Gain'!AI2545</f>
        <v>-17.005039391862514</v>
      </c>
      <c r="D1395">
        <f>'TPS543C20 Loop Gain'!AJ2545</f>
        <v>28.014968423651187</v>
      </c>
      <c r="E1395">
        <f>'TPS543C20 Loop Gain'!B2545</f>
        <v>611000</v>
      </c>
    </row>
    <row r="1396" spans="3:5" x14ac:dyDescent="0.25">
      <c r="C1396">
        <f>'TPS543C20 Loop Gain'!AI2544</f>
        <v>-16.985468738628239</v>
      </c>
      <c r="D1396">
        <f>'TPS543C20 Loop Gain'!AJ2544</f>
        <v>28.130892077572351</v>
      </c>
      <c r="E1396">
        <f>'TPS543C20 Loop Gain'!B2544</f>
        <v>610000</v>
      </c>
    </row>
    <row r="1397" spans="3:5" x14ac:dyDescent="0.25">
      <c r="C1397">
        <f>'TPS543C20 Loop Gain'!AI2543</f>
        <v>-16.96589550484838</v>
      </c>
      <c r="D1397">
        <f>'TPS543C20 Loop Gain'!AJ2543</f>
        <v>28.246722190661774</v>
      </c>
      <c r="E1397">
        <f>'TPS543C20 Loop Gain'!B2543</f>
        <v>609000</v>
      </c>
    </row>
    <row r="1398" spans="3:5" x14ac:dyDescent="0.25">
      <c r="C1398">
        <f>'TPS543C20 Loop Gain'!AI2542</f>
        <v>-16.946319536053991</v>
      </c>
      <c r="D1398">
        <f>'TPS543C20 Loop Gain'!AJ2542</f>
        <v>28.362458772502137</v>
      </c>
      <c r="E1398">
        <f>'TPS543C20 Loop Gain'!B2542</f>
        <v>608000</v>
      </c>
    </row>
    <row r="1399" spans="3:5" x14ac:dyDescent="0.25">
      <c r="C1399">
        <f>'TPS543C20 Loop Gain'!AI2541</f>
        <v>-16.926740677588644</v>
      </c>
      <c r="D1399">
        <f>'TPS543C20 Loop Gain'!AJ2541</f>
        <v>28.478101833441421</v>
      </c>
      <c r="E1399">
        <f>'TPS543C20 Loop Gain'!B2541</f>
        <v>607000</v>
      </c>
    </row>
    <row r="1400" spans="3:5" x14ac:dyDescent="0.25">
      <c r="C1400">
        <f>'TPS543C20 Loop Gain'!AI2540</f>
        <v>-16.907158774605101</v>
      </c>
      <c r="D1400">
        <f>'TPS543C20 Loop Gain'!AJ2540</f>
        <v>28.593651384582472</v>
      </c>
      <c r="E1400">
        <f>'TPS543C20 Loop Gain'!B2540</f>
        <v>606000</v>
      </c>
    </row>
    <row r="1401" spans="3:5" x14ac:dyDescent="0.25">
      <c r="C1401">
        <f>'TPS543C20 Loop Gain'!AI2539</f>
        <v>-16.887573672062114</v>
      </c>
      <c r="D1401">
        <f>'TPS543C20 Loop Gain'!AJ2539</f>
        <v>28.709107437782478</v>
      </c>
      <c r="E1401">
        <f>'TPS543C20 Loop Gain'!B2539</f>
        <v>605000</v>
      </c>
    </row>
    <row r="1402" spans="3:5" x14ac:dyDescent="0.25">
      <c r="C1402">
        <f>'TPS543C20 Loop Gain'!AI2538</f>
        <v>-16.867985214722033</v>
      </c>
      <c r="D1402">
        <f>'TPS543C20 Loop Gain'!AJ2538</f>
        <v>28.824470005642134</v>
      </c>
      <c r="E1402">
        <f>'TPS543C20 Loop Gain'!B2538</f>
        <v>604000</v>
      </c>
    </row>
    <row r="1403" spans="3:5" x14ac:dyDescent="0.25">
      <c r="C1403">
        <f>'TPS543C20 Loop Gain'!AI2537</f>
        <v>-16.84839324714779</v>
      </c>
      <c r="D1403">
        <f>'TPS543C20 Loop Gain'!AJ2537</f>
        <v>28.939739101499551</v>
      </c>
      <c r="E1403">
        <f>'TPS543C20 Loop Gain'!B2537</f>
        <v>603000</v>
      </c>
    </row>
    <row r="1404" spans="3:5" x14ac:dyDescent="0.25">
      <c r="C1404">
        <f>'TPS543C20 Loop Gain'!AI2536</f>
        <v>-16.828797613699525</v>
      </c>
      <c r="D1404">
        <f>'TPS543C20 Loop Gain'!AJ2536</f>
        <v>29.054914739425246</v>
      </c>
      <c r="E1404">
        <f>'TPS543C20 Loop Gain'!B2536</f>
        <v>602000</v>
      </c>
    </row>
    <row r="1405" spans="3:5" x14ac:dyDescent="0.25">
      <c r="C1405">
        <f>'TPS543C20 Loop Gain'!AI2535</f>
        <v>-16.809198158531981</v>
      </c>
      <c r="D1405">
        <f>'TPS543C20 Loop Gain'!AJ2535</f>
        <v>29.169996934214108</v>
      </c>
      <c r="E1405">
        <f>'TPS543C20 Loop Gain'!B2535</f>
        <v>601000</v>
      </c>
    </row>
    <row r="1406" spans="3:5" x14ac:dyDescent="0.25">
      <c r="C1406">
        <f>'TPS543C20 Loop Gain'!AI2534</f>
        <v>-16.789594725591414</v>
      </c>
      <c r="D1406">
        <f>'TPS543C20 Loop Gain'!AJ2534</f>
        <v>29.284985701379359</v>
      </c>
      <c r="E1406">
        <f>'TPS543C20 Loop Gain'!B2534</f>
        <v>600000</v>
      </c>
    </row>
    <row r="1407" spans="3:5" x14ac:dyDescent="0.25">
      <c r="C1407">
        <f>'TPS543C20 Loop Gain'!AI2533</f>
        <v>-16.769987158612128</v>
      </c>
      <c r="D1407">
        <f>'TPS543C20 Loop Gain'!AJ2533</f>
        <v>29.39988105714508</v>
      </c>
      <c r="E1407">
        <f>'TPS543C20 Loop Gain'!B2533</f>
        <v>599000</v>
      </c>
    </row>
    <row r="1408" spans="3:5" x14ac:dyDescent="0.25">
      <c r="C1408">
        <f>'TPS543C20 Loop Gain'!AI2532</f>
        <v>-16.750375301114218</v>
      </c>
      <c r="D1408">
        <f>'TPS543C20 Loop Gain'!AJ2532</f>
        <v>29.514683018441772</v>
      </c>
      <c r="E1408">
        <f>'TPS543C20 Loop Gain'!B2532</f>
        <v>598000</v>
      </c>
    </row>
    <row r="1409" spans="3:5" x14ac:dyDescent="0.25">
      <c r="C1409">
        <f>'TPS543C20 Loop Gain'!AI2531</f>
        <v>-16.730758996399704</v>
      </c>
      <c r="D1409">
        <f>'TPS543C20 Loop Gain'!AJ2531</f>
        <v>29.629391602896028</v>
      </c>
      <c r="E1409">
        <f>'TPS543C20 Loop Gain'!B2531</f>
        <v>597000</v>
      </c>
    </row>
    <row r="1410" spans="3:5" x14ac:dyDescent="0.25">
      <c r="C1410">
        <f>'TPS543C20 Loop Gain'!AI2530</f>
        <v>-16.71113808754971</v>
      </c>
      <c r="D1410">
        <f>'TPS543C20 Loop Gain'!AJ2530</f>
        <v>29.744006828826155</v>
      </c>
      <c r="E1410">
        <f>'TPS543C20 Loop Gain'!B2530</f>
        <v>596000</v>
      </c>
    </row>
    <row r="1411" spans="3:5" x14ac:dyDescent="0.25">
      <c r="C1411">
        <f>'TPS543C20 Loop Gain'!AI2529</f>
        <v>-16.691512417421247</v>
      </c>
      <c r="D1411">
        <f>'TPS543C20 Loop Gain'!AJ2529</f>
        <v>29.858528715236069</v>
      </c>
      <c r="E1411">
        <f>'TPS543C20 Loop Gain'!B2529</f>
        <v>595000</v>
      </c>
    </row>
    <row r="1412" spans="3:5" x14ac:dyDescent="0.25">
      <c r="C1412">
        <f>'TPS543C20 Loop Gain'!AI2528</f>
        <v>-16.671881828644413</v>
      </c>
      <c r="D1412">
        <f>'TPS543C20 Loop Gain'!AJ2528</f>
        <v>29.97295728180719</v>
      </c>
      <c r="E1412">
        <f>'TPS543C20 Loop Gain'!B2528</f>
        <v>594000</v>
      </c>
    </row>
    <row r="1413" spans="3:5" x14ac:dyDescent="0.25">
      <c r="C1413">
        <f>'TPS543C20 Loop Gain'!AI2527</f>
        <v>-16.652246163618042</v>
      </c>
      <c r="D1413">
        <f>'TPS543C20 Loop Gain'!AJ2527</f>
        <v>30.087292548891696</v>
      </c>
      <c r="E1413">
        <f>'TPS543C20 Loop Gain'!B2527</f>
        <v>593000</v>
      </c>
    </row>
    <row r="1414" spans="3:5" x14ac:dyDescent="0.25">
      <c r="C1414">
        <f>'TPS543C20 Loop Gain'!AI2526</f>
        <v>-16.632605264507898</v>
      </c>
      <c r="D1414">
        <f>'TPS543C20 Loop Gain'!AJ2526</f>
        <v>30.201534537506255</v>
      </c>
      <c r="E1414">
        <f>'TPS543C20 Loop Gain'!B2526</f>
        <v>592000</v>
      </c>
    </row>
    <row r="1415" spans="3:5" x14ac:dyDescent="0.25">
      <c r="C1415">
        <f>'TPS543C20 Loop Gain'!AI2525</f>
        <v>-16.6129589732423</v>
      </c>
      <c r="D1415">
        <f>'TPS543C20 Loop Gain'!AJ2525</f>
        <v>30.315683269325795</v>
      </c>
      <c r="E1415">
        <f>'TPS543C20 Loop Gain'!B2525</f>
        <v>591000</v>
      </c>
    </row>
    <row r="1416" spans="3:5" x14ac:dyDescent="0.25">
      <c r="C1416">
        <f>'TPS543C20 Loop Gain'!AI2524</f>
        <v>-16.593307131509739</v>
      </c>
      <c r="D1416">
        <f>'TPS543C20 Loop Gain'!AJ2524</f>
        <v>30.429738766675406</v>
      </c>
      <c r="E1416">
        <f>'TPS543C20 Loop Gain'!B2524</f>
        <v>590000</v>
      </c>
    </row>
    <row r="1417" spans="3:5" x14ac:dyDescent="0.25">
      <c r="C1417">
        <f>'TPS543C20 Loop Gain'!AI2523</f>
        <v>-16.573649580754733</v>
      </c>
      <c r="D1417">
        <f>'TPS543C20 Loop Gain'!AJ2523</f>
        <v>30.543701052524238</v>
      </c>
      <c r="E1417">
        <f>'TPS543C20 Loop Gain'!B2523</f>
        <v>589000</v>
      </c>
    </row>
    <row r="1418" spans="3:5" x14ac:dyDescent="0.25">
      <c r="C1418">
        <f>'TPS543C20 Loop Gain'!AI2522</f>
        <v>-16.553986162174471</v>
      </c>
      <c r="D1418">
        <f>'TPS543C20 Loop Gain'!AJ2522</f>
        <v>30.657570150478772</v>
      </c>
      <c r="E1418">
        <f>'TPS543C20 Loop Gain'!B2522</f>
        <v>588000</v>
      </c>
    </row>
    <row r="1419" spans="3:5" x14ac:dyDescent="0.25">
      <c r="C1419">
        <f>'TPS543C20 Loop Gain'!AI2521</f>
        <v>-16.534316716716351</v>
      </c>
      <c r="D1419">
        <f>'TPS543C20 Loop Gain'!AJ2521</f>
        <v>30.771346084776589</v>
      </c>
      <c r="E1419">
        <f>'TPS543C20 Loop Gain'!B2521</f>
        <v>587000</v>
      </c>
    </row>
    <row r="1420" spans="3:5" x14ac:dyDescent="0.25">
      <c r="C1420">
        <f>'TPS543C20 Loop Gain'!AI2520</f>
        <v>-16.514641085073702</v>
      </c>
      <c r="D1420">
        <f>'TPS543C20 Loop Gain'!AJ2520</f>
        <v>30.885028880276856</v>
      </c>
      <c r="E1420">
        <f>'TPS543C20 Loop Gain'!B2520</f>
        <v>586000</v>
      </c>
    </row>
    <row r="1421" spans="3:5" x14ac:dyDescent="0.25">
      <c r="C1421">
        <f>'TPS543C20 Loop Gain'!AI2519</f>
        <v>-16.494959107682195</v>
      </c>
      <c r="D1421">
        <f>'TPS543C20 Loop Gain'!AJ2519</f>
        <v>30.998618562458304</v>
      </c>
      <c r="E1421">
        <f>'TPS543C20 Loop Gain'!B2519</f>
        <v>585000</v>
      </c>
    </row>
    <row r="1422" spans="3:5" x14ac:dyDescent="0.25">
      <c r="C1422">
        <f>'TPS543C20 Loop Gain'!AI2518</f>
        <v>-16.475270624717329</v>
      </c>
      <c r="D1422">
        <f>'TPS543C20 Loop Gain'!AJ2518</f>
        <v>31.112115157407231</v>
      </c>
      <c r="E1422">
        <f>'TPS543C20 Loop Gain'!B2518</f>
        <v>584000</v>
      </c>
    </row>
    <row r="1423" spans="3:5" x14ac:dyDescent="0.25">
      <c r="C1423">
        <f>'TPS543C20 Loop Gain'!AI2517</f>
        <v>-16.455575476089834</v>
      </c>
      <c r="D1423">
        <f>'TPS543C20 Loop Gain'!AJ2517</f>
        <v>31.225518691813505</v>
      </c>
      <c r="E1423">
        <f>'TPS543C20 Loop Gain'!B2517</f>
        <v>583000</v>
      </c>
    </row>
    <row r="1424" spans="3:5" x14ac:dyDescent="0.25">
      <c r="C1424">
        <f>'TPS543C20 Loop Gain'!AI2516</f>
        <v>-16.435873501442732</v>
      </c>
      <c r="D1424">
        <f>'TPS543C20 Loop Gain'!AJ2516</f>
        <v>31.338829192964248</v>
      </c>
      <c r="E1424">
        <f>'TPS543C20 Loop Gain'!B2516</f>
        <v>582000</v>
      </c>
    </row>
    <row r="1425" spans="3:5" x14ac:dyDescent="0.25">
      <c r="C1425">
        <f>'TPS543C20 Loop Gain'!AI2515</f>
        <v>-16.416164540147932</v>
      </c>
      <c r="D1425">
        <f>'TPS543C20 Loop Gain'!AJ2515</f>
        <v>31.452046688734431</v>
      </c>
      <c r="E1425">
        <f>'TPS543C20 Loop Gain'!B2515</f>
        <v>581000</v>
      </c>
    </row>
    <row r="1426" spans="3:5" x14ac:dyDescent="0.25">
      <c r="C1426">
        <f>'TPS543C20 Loop Gain'!AI2514</f>
        <v>-16.39644843130197</v>
      </c>
      <c r="D1426">
        <f>'TPS543C20 Loop Gain'!AJ2514</f>
        <v>31.565171207581823</v>
      </c>
      <c r="E1426">
        <f>'TPS543C20 Loop Gain'!B2514</f>
        <v>580000</v>
      </c>
    </row>
    <row r="1427" spans="3:5" x14ac:dyDescent="0.25">
      <c r="C1427">
        <f>'TPS543C20 Loop Gain'!AI2513</f>
        <v>-16.376725013722716</v>
      </c>
      <c r="D1427">
        <f>'TPS543C20 Loop Gain'!AJ2513</f>
        <v>31.678202778539088</v>
      </c>
      <c r="E1427">
        <f>'TPS543C20 Loop Gain'!B2513</f>
        <v>579000</v>
      </c>
    </row>
    <row r="1428" spans="3:5" x14ac:dyDescent="0.25">
      <c r="C1428">
        <f>'TPS543C20 Loop Gain'!AI2512</f>
        <v>-16.356994125945651</v>
      </c>
      <c r="D1428">
        <f>'TPS543C20 Loop Gain'!AJ2512</f>
        <v>31.791141431208967</v>
      </c>
      <c r="E1428">
        <f>'TPS543C20 Loop Gain'!B2512</f>
        <v>578000</v>
      </c>
    </row>
    <row r="1429" spans="3:5" x14ac:dyDescent="0.25">
      <c r="C1429">
        <f>'TPS543C20 Loop Gain'!AI2511</f>
        <v>-16.337255606220836</v>
      </c>
      <c r="D1429">
        <f>'TPS543C20 Loop Gain'!AJ2511</f>
        <v>31.903987195753512</v>
      </c>
      <c r="E1429">
        <f>'TPS543C20 Loop Gain'!B2511</f>
        <v>577000</v>
      </c>
    </row>
    <row r="1430" spans="3:5" x14ac:dyDescent="0.25">
      <c r="C1430">
        <f>'TPS543C20 Loop Gain'!AI2510</f>
        <v>-16.317509292507772</v>
      </c>
      <c r="D1430">
        <f>'TPS543C20 Loop Gain'!AJ2510</f>
        <v>32.016740102891504</v>
      </c>
      <c r="E1430">
        <f>'TPS543C20 Loop Gain'!B2510</f>
        <v>576000</v>
      </c>
    </row>
    <row r="1431" spans="3:5" x14ac:dyDescent="0.25">
      <c r="C1431">
        <f>'TPS543C20 Loop Gain'!AI2509</f>
        <v>-16.297755022472384</v>
      </c>
      <c r="D1431">
        <f>'TPS543C20 Loop Gain'!AJ2509</f>
        <v>32.129400183887448</v>
      </c>
      <c r="E1431">
        <f>'TPS543C20 Loop Gain'!B2509</f>
        <v>575000</v>
      </c>
    </row>
    <row r="1432" spans="3:5" x14ac:dyDescent="0.25">
      <c r="C1432">
        <f>'TPS543C20 Loop Gain'!AI2508</f>
        <v>-16.277992633483976</v>
      </c>
      <c r="D1432">
        <f>'TPS543C20 Loop Gain'!AJ2508</f>
        <v>32.241967470548403</v>
      </c>
      <c r="E1432">
        <f>'TPS543C20 Loop Gain'!B2508</f>
        <v>574000</v>
      </c>
    </row>
    <row r="1433" spans="3:5" x14ac:dyDescent="0.25">
      <c r="C1433">
        <f>'TPS543C20 Loop Gain'!AI2507</f>
        <v>-16.258221962610023</v>
      </c>
      <c r="D1433">
        <f>'TPS543C20 Loop Gain'!AJ2507</f>
        <v>32.354441995213001</v>
      </c>
      <c r="E1433">
        <f>'TPS543C20 Loop Gain'!B2507</f>
        <v>573000</v>
      </c>
    </row>
    <row r="1434" spans="3:5" x14ac:dyDescent="0.25">
      <c r="C1434">
        <f>'TPS543C20 Loop Gain'!AI2506</f>
        <v>-16.238442846612781</v>
      </c>
      <c r="D1434">
        <f>'TPS543C20 Loop Gain'!AJ2506</f>
        <v>32.466823790748265</v>
      </c>
      <c r="E1434">
        <f>'TPS543C20 Loop Gain'!B2506</f>
        <v>572000</v>
      </c>
    </row>
    <row r="1435" spans="3:5" x14ac:dyDescent="0.25">
      <c r="C1435">
        <f>'TPS543C20 Loop Gain'!AI2505</f>
        <v>-16.218655121946135</v>
      </c>
      <c r="D1435">
        <f>'TPS543C20 Loop Gain'!AJ2505</f>
        <v>32.579112890540614</v>
      </c>
      <c r="E1435">
        <f>'TPS543C20 Loop Gain'!B2505</f>
        <v>571000</v>
      </c>
    </row>
    <row r="1436" spans="3:5" x14ac:dyDescent="0.25">
      <c r="C1436">
        <f>'TPS543C20 Loop Gain'!AI2504</f>
        <v>-16.198858624750255</v>
      </c>
      <c r="D1436">
        <f>'TPS543C20 Loop Gain'!AJ2504</f>
        <v>32.691309328487684</v>
      </c>
      <c r="E1436">
        <f>'TPS543C20 Loop Gain'!B2504</f>
        <v>570000</v>
      </c>
    </row>
    <row r="1437" spans="3:5" x14ac:dyDescent="0.25">
      <c r="C1437">
        <f>'TPS543C20 Loop Gain'!AI2503</f>
        <v>-16.179053190848933</v>
      </c>
      <c r="D1437">
        <f>'TPS543C20 Loop Gain'!AJ2503</f>
        <v>32.803413138994131</v>
      </c>
      <c r="E1437">
        <f>'TPS543C20 Loop Gain'!B2503</f>
        <v>569000</v>
      </c>
    </row>
    <row r="1438" spans="3:5" x14ac:dyDescent="0.25">
      <c r="C1438">
        <f>'TPS543C20 Loop Gain'!AI2502</f>
        <v>-16.159238655744815</v>
      </c>
      <c r="D1438">
        <f>'TPS543C20 Loop Gain'!AJ2502</f>
        <v>32.915424356963577</v>
      </c>
      <c r="E1438">
        <f>'TPS543C20 Loop Gain'!B2502</f>
        <v>568000</v>
      </c>
    </row>
    <row r="1439" spans="3:5" x14ac:dyDescent="0.25">
      <c r="C1439">
        <f>'TPS543C20 Loop Gain'!AI2501</f>
        <v>-16.139414854615556</v>
      </c>
      <c r="D1439">
        <f>'TPS543C20 Loop Gain'!AJ2501</f>
        <v>33.027343017788652</v>
      </c>
      <c r="E1439">
        <f>'TPS543C20 Loop Gain'!B2501</f>
        <v>567000</v>
      </c>
    </row>
    <row r="1440" spans="3:5" x14ac:dyDescent="0.25">
      <c r="C1440">
        <f>'TPS543C20 Loop Gain'!AI2500</f>
        <v>-16.119581622309539</v>
      </c>
      <c r="D1440">
        <f>'TPS543C20 Loop Gain'!AJ2500</f>
        <v>33.139169157349642</v>
      </c>
      <c r="E1440">
        <f>'TPS543C20 Loop Gain'!B2500</f>
        <v>566000</v>
      </c>
    </row>
    <row r="1441" spans="3:5" x14ac:dyDescent="0.25">
      <c r="C1441">
        <f>'TPS543C20 Loop Gain'!AI2499</f>
        <v>-16.099738793342095</v>
      </c>
      <c r="D1441">
        <f>'TPS543C20 Loop Gain'!AJ2499</f>
        <v>33.250902812001648</v>
      </c>
      <c r="E1441">
        <f>'TPS543C20 Loop Gain'!B2499</f>
        <v>565000</v>
      </c>
    </row>
    <row r="1442" spans="3:5" x14ac:dyDescent="0.25">
      <c r="C1442">
        <f>'TPS543C20 Loop Gain'!AI2498</f>
        <v>-16.079886201890726</v>
      </c>
      <c r="D1442">
        <f>'TPS543C20 Loop Gain'!AJ2498</f>
        <v>33.362544018570787</v>
      </c>
      <c r="E1442">
        <f>'TPS543C20 Loop Gain'!B2498</f>
        <v>564000</v>
      </c>
    </row>
    <row r="1443" spans="3:5" x14ac:dyDescent="0.25">
      <c r="C1443">
        <f>'TPS543C20 Loop Gain'!AI2497</f>
        <v>-16.060023681792288</v>
      </c>
      <c r="D1443">
        <f>'TPS543C20 Loop Gain'!AJ2497</f>
        <v>33.474092814347436</v>
      </c>
      <c r="E1443">
        <f>'TPS543C20 Loop Gain'!B2497</f>
        <v>563000</v>
      </c>
    </row>
    <row r="1444" spans="3:5" x14ac:dyDescent="0.25">
      <c r="C1444">
        <f>'TPS543C20 Loop Gain'!AI2496</f>
        <v>-16.040151066536826</v>
      </c>
      <c r="D1444">
        <f>'TPS543C20 Loop Gain'!AJ2496</f>
        <v>33.585549237076471</v>
      </c>
      <c r="E1444">
        <f>'TPS543C20 Loop Gain'!B2496</f>
        <v>562000</v>
      </c>
    </row>
    <row r="1445" spans="3:5" x14ac:dyDescent="0.25">
      <c r="C1445">
        <f>'TPS543C20 Loop Gain'!AI2495</f>
        <v>-16.020268189264385</v>
      </c>
      <c r="D1445">
        <f>'TPS543C20 Loop Gain'!AJ2495</f>
        <v>33.696913324951751</v>
      </c>
      <c r="E1445">
        <f>'TPS543C20 Loop Gain'!B2495</f>
        <v>561000</v>
      </c>
    </row>
    <row r="1446" spans="3:5" x14ac:dyDescent="0.25">
      <c r="C1446">
        <f>'TPS543C20 Loop Gain'!AI2494</f>
        <v>-16.000374882761154</v>
      </c>
      <c r="D1446">
        <f>'TPS543C20 Loop Gain'!AJ2494</f>
        <v>33.808185116610098</v>
      </c>
      <c r="E1446">
        <f>'TPS543C20 Loop Gain'!B2494</f>
        <v>560000</v>
      </c>
    </row>
    <row r="1447" spans="3:5" x14ac:dyDescent="0.25">
      <c r="C1447">
        <f>'TPS543C20 Loop Gain'!AI2493</f>
        <v>-15.980470979453647</v>
      </c>
      <c r="D1447">
        <f>'TPS543C20 Loop Gain'!AJ2493</f>
        <v>33.919364651121306</v>
      </c>
      <c r="E1447">
        <f>'TPS543C20 Loop Gain'!B2493</f>
        <v>559000</v>
      </c>
    </row>
    <row r="1448" spans="3:5" x14ac:dyDescent="0.25">
      <c r="C1448">
        <f>'TPS543C20 Loop Gain'!AI2492</f>
        <v>-15.960556311405888</v>
      </c>
      <c r="D1448">
        <f>'TPS543C20 Loop Gain'!AJ2492</f>
        <v>34.030451967984767</v>
      </c>
      <c r="E1448">
        <f>'TPS543C20 Loop Gain'!B2492</f>
        <v>558000</v>
      </c>
    </row>
    <row r="1449" spans="3:5" x14ac:dyDescent="0.25">
      <c r="C1449">
        <f>'TPS543C20 Loop Gain'!AI2491</f>
        <v>-15.940630710314029</v>
      </c>
      <c r="D1449">
        <f>'TPS543C20 Loop Gain'!AJ2491</f>
        <v>34.14144710711701</v>
      </c>
      <c r="E1449">
        <f>'TPS543C20 Loop Gain'!B2491</f>
        <v>557000</v>
      </c>
    </row>
    <row r="1450" spans="3:5" x14ac:dyDescent="0.25">
      <c r="C1450">
        <f>'TPS543C20 Loop Gain'!AI2490</f>
        <v>-15.920694007501613</v>
      </c>
      <c r="D1450">
        <f>'TPS543C20 Loop Gain'!AJ2490</f>
        <v>34.252350108850081</v>
      </c>
      <c r="E1450">
        <f>'TPS543C20 Loop Gain'!B2490</f>
        <v>556000</v>
      </c>
    </row>
    <row r="1451" spans="3:5" x14ac:dyDescent="0.25">
      <c r="C1451">
        <f>'TPS543C20 Loop Gain'!AI2489</f>
        <v>-15.900746033916302</v>
      </c>
      <c r="D1451">
        <f>'TPS543C20 Loop Gain'!AJ2489</f>
        <v>34.363161013920802</v>
      </c>
      <c r="E1451">
        <f>'TPS543C20 Loop Gain'!B2489</f>
        <v>555000</v>
      </c>
    </row>
    <row r="1452" spans="3:5" x14ac:dyDescent="0.25">
      <c r="C1452">
        <f>'TPS543C20 Loop Gain'!AI2488</f>
        <v>-15.880786620123743</v>
      </c>
      <c r="D1452">
        <f>'TPS543C20 Loop Gain'!AJ2488</f>
        <v>34.473879863465413</v>
      </c>
      <c r="E1452">
        <f>'TPS543C20 Loop Gain'!B2488</f>
        <v>554000</v>
      </c>
    </row>
    <row r="1453" spans="3:5" x14ac:dyDescent="0.25">
      <c r="C1453">
        <f>'TPS543C20 Loop Gain'!AI2487</f>
        <v>-15.860815596304507</v>
      </c>
      <c r="D1453">
        <f>'TPS543C20 Loop Gain'!AJ2487</f>
        <v>34.584506699010866</v>
      </c>
      <c r="E1453">
        <f>'TPS543C20 Loop Gain'!B2487</f>
        <v>553000</v>
      </c>
    </row>
    <row r="1454" spans="3:5" x14ac:dyDescent="0.25">
      <c r="C1454">
        <f>'TPS543C20 Loop Gain'!AI2486</f>
        <v>-15.840832792247983</v>
      </c>
      <c r="D1454">
        <f>'TPS543C20 Loop Gain'!AJ2486</f>
        <v>34.695041562467217</v>
      </c>
      <c r="E1454">
        <f>'TPS543C20 Loop Gain'!B2486</f>
        <v>552000</v>
      </c>
    </row>
    <row r="1455" spans="3:5" x14ac:dyDescent="0.25">
      <c r="C1455">
        <f>'TPS543C20 Loop Gain'!AI2485</f>
        <v>-15.820838037348892</v>
      </c>
      <c r="D1455">
        <f>'TPS543C20 Loop Gain'!AJ2485</f>
        <v>34.805484496124159</v>
      </c>
      <c r="E1455">
        <f>'TPS543C20 Loop Gain'!B2485</f>
        <v>551000</v>
      </c>
    </row>
    <row r="1456" spans="3:5" x14ac:dyDescent="0.25">
      <c r="C1456">
        <f>'TPS543C20 Loop Gain'!AI2484</f>
        <v>-15.800831160601765</v>
      </c>
      <c r="D1456">
        <f>'TPS543C20 Loop Gain'!AJ2484</f>
        <v>34.915835542637701</v>
      </c>
      <c r="E1456">
        <f>'TPS543C20 Loop Gain'!B2484</f>
        <v>550000</v>
      </c>
    </row>
    <row r="1457" spans="3:5" x14ac:dyDescent="0.25">
      <c r="C1457">
        <f>'TPS543C20 Loop Gain'!AI2483</f>
        <v>-15.780811990596629</v>
      </c>
      <c r="D1457">
        <f>'TPS543C20 Loop Gain'!AJ2483</f>
        <v>35.026094745028608</v>
      </c>
      <c r="E1457">
        <f>'TPS543C20 Loop Gain'!B2483</f>
        <v>549000</v>
      </c>
    </row>
    <row r="1458" spans="3:5" x14ac:dyDescent="0.25">
      <c r="C1458">
        <f>'TPS543C20 Loop Gain'!AI2482</f>
        <v>-15.760780355513839</v>
      </c>
      <c r="D1458">
        <f>'TPS543C20 Loop Gain'!AJ2482</f>
        <v>35.136262146671505</v>
      </c>
      <c r="E1458">
        <f>'TPS543C20 Loop Gain'!B2482</f>
        <v>548000</v>
      </c>
    </row>
    <row r="1459" spans="3:5" x14ac:dyDescent="0.25">
      <c r="C1459">
        <f>'TPS543C20 Loop Gain'!AI2481</f>
        <v>-15.740736083119389</v>
      </c>
      <c r="D1459">
        <f>'TPS543C20 Loop Gain'!AJ2481</f>
        <v>35.24633779128844</v>
      </c>
      <c r="E1459">
        <f>'TPS543C20 Loop Gain'!B2481</f>
        <v>547000</v>
      </c>
    </row>
    <row r="1460" spans="3:5" x14ac:dyDescent="0.25">
      <c r="C1460">
        <f>'TPS543C20 Loop Gain'!AI2480</f>
        <v>-15.720679000760347</v>
      </c>
      <c r="D1460">
        <f>'TPS543C20 Loop Gain'!AJ2480</f>
        <v>35.356321722943299</v>
      </c>
      <c r="E1460">
        <f>'TPS543C20 Loop Gain'!B2480</f>
        <v>546000</v>
      </c>
    </row>
    <row r="1461" spans="3:5" x14ac:dyDescent="0.25">
      <c r="C1461">
        <f>'TPS543C20 Loop Gain'!AI2479</f>
        <v>-15.700608935358868</v>
      </c>
      <c r="D1461">
        <f>'TPS543C20 Loop Gain'!AJ2479</f>
        <v>35.466213986030439</v>
      </c>
      <c r="E1461">
        <f>'TPS543C20 Loop Gain'!B2479</f>
        <v>545000</v>
      </c>
    </row>
    <row r="1462" spans="3:5" x14ac:dyDescent="0.25">
      <c r="C1462">
        <f>'TPS543C20 Loop Gain'!AI2478</f>
        <v>-15.680525713408471</v>
      </c>
      <c r="D1462">
        <f>'TPS543C20 Loop Gain'!AJ2478</f>
        <v>35.576014625272478</v>
      </c>
      <c r="E1462">
        <f>'TPS543C20 Loop Gain'!B2478</f>
        <v>544000</v>
      </c>
    </row>
    <row r="1463" spans="3:5" x14ac:dyDescent="0.25">
      <c r="C1463">
        <f>'TPS543C20 Loop Gain'!AI2477</f>
        <v>-15.66042916096794</v>
      </c>
      <c r="D1463">
        <f>'TPS543C20 Loop Gain'!AJ2477</f>
        <v>35.685723685708268</v>
      </c>
      <c r="E1463">
        <f>'TPS543C20 Loop Gain'!B2477</f>
        <v>543000</v>
      </c>
    </row>
    <row r="1464" spans="3:5" x14ac:dyDescent="0.25">
      <c r="C1464">
        <f>'TPS543C20 Loop Gain'!AI2476</f>
        <v>-15.640319103657045</v>
      </c>
      <c r="D1464">
        <f>'TPS543C20 Loop Gain'!AJ2476</f>
        <v>35.795341212688911</v>
      </c>
      <c r="E1464">
        <f>'TPS543C20 Loop Gain'!B2476</f>
        <v>542000</v>
      </c>
    </row>
    <row r="1465" spans="3:5" x14ac:dyDescent="0.25">
      <c r="C1465">
        <f>'TPS543C20 Loop Gain'!AI2475</f>
        <v>-15.620195366650849</v>
      </c>
      <c r="D1465">
        <f>'TPS543C20 Loop Gain'!AJ2475</f>
        <v>35.90486725186868</v>
      </c>
      <c r="E1465">
        <f>'TPS543C20 Loop Gain'!B2475</f>
        <v>541000</v>
      </c>
    </row>
    <row r="1466" spans="3:5" x14ac:dyDescent="0.25">
      <c r="C1466">
        <f>'TPS543C20 Loop Gain'!AI2474</f>
        <v>-15.600057774674351</v>
      </c>
      <c r="D1466">
        <f>'TPS543C20 Loop Gain'!AJ2474</f>
        <v>36.014301849196329</v>
      </c>
      <c r="E1466">
        <f>'TPS543C20 Loop Gain'!B2474</f>
        <v>540000</v>
      </c>
    </row>
    <row r="1467" spans="3:5" x14ac:dyDescent="0.25">
      <c r="C1467">
        <f>'TPS543C20 Loop Gain'!AI2473</f>
        <v>-15.5799061519983</v>
      </c>
      <c r="D1467">
        <f>'TPS543C20 Loop Gain'!AJ2473</f>
        <v>36.123645050911406</v>
      </c>
      <c r="E1467">
        <f>'TPS543C20 Loop Gain'!B2473</f>
        <v>539000</v>
      </c>
    </row>
    <row r="1468" spans="3:5" x14ac:dyDescent="0.25">
      <c r="C1468">
        <f>'TPS543C20 Loop Gain'!AI2472</f>
        <v>-15.559740322432638</v>
      </c>
      <c r="D1468">
        <f>'TPS543C20 Loop Gain'!AJ2472</f>
        <v>36.232896903533245</v>
      </c>
      <c r="E1468">
        <f>'TPS543C20 Loop Gain'!B2472</f>
        <v>538000</v>
      </c>
    </row>
    <row r="1469" spans="3:5" x14ac:dyDescent="0.25">
      <c r="C1469">
        <f>'TPS543C20 Loop Gain'!AI2471</f>
        <v>-15.539560109321677</v>
      </c>
      <c r="D1469">
        <f>'TPS543C20 Loop Gain'!AJ2471</f>
        <v>36.34205745385529</v>
      </c>
      <c r="E1469">
        <f>'TPS543C20 Loop Gain'!B2471</f>
        <v>537000</v>
      </c>
    </row>
    <row r="1470" spans="3:5" x14ac:dyDescent="0.25">
      <c r="C1470">
        <f>'TPS543C20 Loop Gain'!AI2470</f>
        <v>-15.519365335538929</v>
      </c>
      <c r="D1470">
        <f>'TPS543C20 Loop Gain'!AJ2470</f>
        <v>36.451126748936964</v>
      </c>
      <c r="E1470">
        <f>'TPS543C20 Loop Gain'!B2470</f>
        <v>536000</v>
      </c>
    </row>
    <row r="1471" spans="3:5" x14ac:dyDescent="0.25">
      <c r="C1471">
        <f>'TPS543C20 Loop Gain'!AI2469</f>
        <v>-15.499155823481646</v>
      </c>
      <c r="D1471">
        <f>'TPS543C20 Loop Gain'!AJ2469</f>
        <v>36.560104836097075</v>
      </c>
      <c r="E1471">
        <f>'TPS543C20 Loop Gain'!B2469</f>
        <v>535000</v>
      </c>
    </row>
    <row r="1472" spans="3:5" x14ac:dyDescent="0.25">
      <c r="C1472">
        <f>'TPS543C20 Loop Gain'!AI2468</f>
        <v>-15.478931395064928</v>
      </c>
      <c r="D1472">
        <f>'TPS543C20 Loop Gain'!AJ2468</f>
        <v>36.668991762904625</v>
      </c>
      <c r="E1472">
        <f>'TPS543C20 Loop Gain'!B2468</f>
        <v>534000</v>
      </c>
    </row>
    <row r="1473" spans="3:5" x14ac:dyDescent="0.25">
      <c r="C1473">
        <f>'TPS543C20 Loop Gain'!AI2467</f>
        <v>-15.458691871716155</v>
      </c>
      <c r="D1473">
        <f>'TPS543C20 Loop Gain'!AJ2467</f>
        <v>36.777787577172603</v>
      </c>
      <c r="E1473">
        <f>'TPS543C20 Loop Gain'!B2467</f>
        <v>533000</v>
      </c>
    </row>
    <row r="1474" spans="3:5" x14ac:dyDescent="0.25">
      <c r="C1474">
        <f>'TPS543C20 Loop Gain'!AI2466</f>
        <v>-15.438437074370093</v>
      </c>
      <c r="D1474">
        <f>'TPS543C20 Loop Gain'!AJ2466</f>
        <v>36.886492326950226</v>
      </c>
      <c r="E1474">
        <f>'TPS543C20 Loop Gain'!B2466</f>
        <v>532000</v>
      </c>
    </row>
    <row r="1475" spans="3:5" x14ac:dyDescent="0.25">
      <c r="C1475">
        <f>'TPS543C20 Loop Gain'!AI2465</f>
        <v>-15.418166823462363</v>
      </c>
      <c r="D1475">
        <f>'TPS543C20 Loop Gain'!AJ2465</f>
        <v>36.995106060514871</v>
      </c>
      <c r="E1475">
        <f>'TPS543C20 Loop Gain'!B2465</f>
        <v>531000</v>
      </c>
    </row>
    <row r="1476" spans="3:5" x14ac:dyDescent="0.25">
      <c r="C1476">
        <f>'TPS543C20 Loop Gain'!AI2464</f>
        <v>-15.397880938924924</v>
      </c>
      <c r="D1476">
        <f>'TPS543C20 Loop Gain'!AJ2464</f>
        <v>37.103628826365131</v>
      </c>
      <c r="E1476">
        <f>'TPS543C20 Loop Gain'!B2464</f>
        <v>530000</v>
      </c>
    </row>
    <row r="1477" spans="3:5" x14ac:dyDescent="0.25">
      <c r="C1477">
        <f>'TPS543C20 Loop Gain'!AI2463</f>
        <v>-15.377579240178294</v>
      </c>
      <c r="D1477">
        <f>'TPS543C20 Loop Gain'!AJ2463</f>
        <v>37.212060673213358</v>
      </c>
      <c r="E1477">
        <f>'TPS543C20 Loop Gain'!B2463</f>
        <v>529000</v>
      </c>
    </row>
    <row r="1478" spans="3:5" x14ac:dyDescent="0.25">
      <c r="C1478">
        <f>'TPS543C20 Loop Gain'!AI2462</f>
        <v>-15.357261546128369</v>
      </c>
      <c r="D1478">
        <f>'TPS543C20 Loop Gain'!AJ2462</f>
        <v>37.320401649976596</v>
      </c>
      <c r="E1478">
        <f>'TPS543C20 Loop Gain'!B2462</f>
        <v>528000</v>
      </c>
    </row>
    <row r="1479" spans="3:5" x14ac:dyDescent="0.25">
      <c r="C1479">
        <f>'TPS543C20 Loop Gain'!AI2461</f>
        <v>-15.336927675158183</v>
      </c>
      <c r="D1479">
        <f>'TPS543C20 Loop Gain'!AJ2461</f>
        <v>37.428651805770485</v>
      </c>
      <c r="E1479">
        <f>'TPS543C20 Loop Gain'!B2461</f>
        <v>527000</v>
      </c>
    </row>
    <row r="1480" spans="3:5" x14ac:dyDescent="0.25">
      <c r="C1480">
        <f>'TPS543C20 Loop Gain'!AI2460</f>
        <v>-15.316577445123389</v>
      </c>
      <c r="D1480">
        <f>'TPS543C20 Loop Gain'!AJ2460</f>
        <v>37.536811189900654</v>
      </c>
      <c r="E1480">
        <f>'TPS543C20 Loop Gain'!B2460</f>
        <v>526000</v>
      </c>
    </row>
    <row r="1481" spans="3:5" x14ac:dyDescent="0.25">
      <c r="C1481">
        <f>'TPS543C20 Loop Gain'!AI2459</f>
        <v>-15.296210673346033</v>
      </c>
      <c r="D1481">
        <f>'TPS543C20 Loop Gain'!AJ2459</f>
        <v>37.644879851856849</v>
      </c>
      <c r="E1481">
        <f>'TPS543C20 Loop Gain'!B2459</f>
        <v>525000</v>
      </c>
    </row>
    <row r="1482" spans="3:5" x14ac:dyDescent="0.25">
      <c r="C1482">
        <f>'TPS543C20 Loop Gain'!AI2458</f>
        <v>-15.275827176607661</v>
      </c>
      <c r="D1482">
        <f>'TPS543C20 Loop Gain'!AJ2458</f>
        <v>37.752857841301719</v>
      </c>
      <c r="E1482">
        <f>'TPS543C20 Loop Gain'!B2458</f>
        <v>524000</v>
      </c>
    </row>
    <row r="1483" spans="3:5" x14ac:dyDescent="0.25">
      <c r="C1483">
        <f>'TPS543C20 Loop Gain'!AI2457</f>
        <v>-15.255426771144887</v>
      </c>
      <c r="D1483">
        <f>'TPS543C20 Loop Gain'!AJ2457</f>
        <v>37.860745208066618</v>
      </c>
      <c r="E1483">
        <f>'TPS543C20 Loop Gain'!B2457</f>
        <v>523000</v>
      </c>
    </row>
    <row r="1484" spans="3:5" x14ac:dyDescent="0.25">
      <c r="C1484">
        <f>'TPS543C20 Loop Gain'!AI2456</f>
        <v>-15.23500927264166</v>
      </c>
      <c r="D1484">
        <f>'TPS543C20 Loop Gain'!AJ2456</f>
        <v>37.968542002142065</v>
      </c>
      <c r="E1484">
        <f>'TPS543C20 Loop Gain'!B2456</f>
        <v>522000</v>
      </c>
    </row>
    <row r="1485" spans="3:5" x14ac:dyDescent="0.25">
      <c r="C1485">
        <f>'TPS543C20 Loop Gain'!AI2455</f>
        <v>-15.214574496223657</v>
      </c>
      <c r="D1485">
        <f>'TPS543C20 Loop Gain'!AJ2455</f>
        <v>38.076248273671247</v>
      </c>
      <c r="E1485">
        <f>'TPS543C20 Loop Gain'!B2455</f>
        <v>521000</v>
      </c>
    </row>
    <row r="1486" spans="3:5" x14ac:dyDescent="0.25">
      <c r="C1486">
        <f>'TPS543C20 Loop Gain'!AI2454</f>
        <v>-15.194122256452122</v>
      </c>
      <c r="D1486">
        <f>'TPS543C20 Loop Gain'!AJ2454</f>
        <v>38.183864072939507</v>
      </c>
      <c r="E1486">
        <f>'TPS543C20 Loop Gain'!B2454</f>
        <v>520000</v>
      </c>
    </row>
    <row r="1487" spans="3:5" x14ac:dyDescent="0.25">
      <c r="C1487">
        <f>'TPS543C20 Loop Gain'!AI2453</f>
        <v>-15.173652367317407</v>
      </c>
      <c r="D1487">
        <f>'TPS543C20 Loop Gain'!AJ2453</f>
        <v>38.291389450369721</v>
      </c>
      <c r="E1487">
        <f>'TPS543C20 Loop Gain'!B2453</f>
        <v>519000</v>
      </c>
    </row>
    <row r="1488" spans="3:5" x14ac:dyDescent="0.25">
      <c r="C1488">
        <f>'TPS543C20 Loop Gain'!AI2452</f>
        <v>-15.153164642232626</v>
      </c>
      <c r="D1488">
        <f>'TPS543C20 Loop Gain'!AJ2452</f>
        <v>38.398824456512564</v>
      </c>
      <c r="E1488">
        <f>'TPS543C20 Loop Gain'!B2452</f>
        <v>518000</v>
      </c>
    </row>
    <row r="1489" spans="3:5" x14ac:dyDescent="0.25">
      <c r="C1489">
        <f>'TPS543C20 Loop Gain'!AI2451</f>
        <v>-15.132658894027337</v>
      </c>
      <c r="D1489">
        <f>'TPS543C20 Loop Gain'!AJ2451</f>
        <v>38.506169142039866</v>
      </c>
      <c r="E1489">
        <f>'TPS543C20 Loop Gain'!B2451</f>
        <v>517000</v>
      </c>
    </row>
    <row r="1490" spans="3:5" x14ac:dyDescent="0.25">
      <c r="C1490">
        <f>'TPS543C20 Loop Gain'!AI2450</f>
        <v>-15.112134934940451</v>
      </c>
      <c r="D1490">
        <f>'TPS543C20 Loop Gain'!AJ2450</f>
        <v>38.613423557736724</v>
      </c>
      <c r="E1490">
        <f>'TPS543C20 Loop Gain'!B2450</f>
        <v>516000</v>
      </c>
    </row>
    <row r="1491" spans="3:5" x14ac:dyDescent="0.25">
      <c r="C1491">
        <f>'TPS543C20 Loop Gain'!AI2449</f>
        <v>-15.091592576614246</v>
      </c>
      <c r="D1491">
        <f>'TPS543C20 Loop Gain'!AJ2449</f>
        <v>38.720587754491063</v>
      </c>
      <c r="E1491">
        <f>'TPS543C20 Loop Gain'!B2449</f>
        <v>515000</v>
      </c>
    </row>
    <row r="1492" spans="3:5" x14ac:dyDescent="0.25">
      <c r="C1492">
        <f>'TPS543C20 Loop Gain'!AI2448</f>
        <v>-15.071031630087406</v>
      </c>
      <c r="D1492">
        <f>'TPS543C20 Loop Gain'!AJ2448</f>
        <v>38.827661783289329</v>
      </c>
      <c r="E1492">
        <f>'TPS543C20 Loop Gain'!B2448</f>
        <v>514000</v>
      </c>
    </row>
    <row r="1493" spans="3:5" x14ac:dyDescent="0.25">
      <c r="C1493">
        <f>'TPS543C20 Loop Gain'!AI2447</f>
        <v>-15.050451905788389</v>
      </c>
      <c r="D1493">
        <f>'TPS543C20 Loop Gain'!AJ2447</f>
        <v>38.934645695206036</v>
      </c>
      <c r="E1493">
        <f>'TPS543C20 Loop Gain'!B2447</f>
        <v>513000</v>
      </c>
    </row>
    <row r="1494" spans="3:5" x14ac:dyDescent="0.25">
      <c r="C1494">
        <f>'TPS543C20 Loop Gain'!AI2446</f>
        <v>-15.029853213529192</v>
      </c>
      <c r="D1494">
        <f>'TPS543C20 Loop Gain'!AJ2446</f>
        <v>39.041539541398052</v>
      </c>
      <c r="E1494">
        <f>'TPS543C20 Loop Gain'!B2446</f>
        <v>512000</v>
      </c>
    </row>
    <row r="1495" spans="3:5" x14ac:dyDescent="0.25">
      <c r="C1495">
        <f>'TPS543C20 Loop Gain'!AI2445</f>
        <v>-15.009235362497037</v>
      </c>
      <c r="D1495">
        <f>'TPS543C20 Loop Gain'!AJ2445</f>
        <v>39.14834337309351</v>
      </c>
      <c r="E1495">
        <f>'TPS543C20 Loop Gain'!B2445</f>
        <v>511000</v>
      </c>
    </row>
    <row r="1496" spans="3:5" x14ac:dyDescent="0.25">
      <c r="C1496">
        <f>'TPS543C20 Loop Gain'!AI2444</f>
        <v>-14.988598161249369</v>
      </c>
      <c r="D1496">
        <f>'TPS543C20 Loop Gain'!AJ2444</f>
        <v>39.255057241586726</v>
      </c>
      <c r="E1496">
        <f>'TPS543C20 Loop Gain'!B2444</f>
        <v>510000</v>
      </c>
    </row>
    <row r="1497" spans="3:5" x14ac:dyDescent="0.25">
      <c r="C1497">
        <f>'TPS543C20 Loop Gain'!AI2443</f>
        <v>-14.967941417705099</v>
      </c>
      <c r="D1497">
        <f>'TPS543C20 Loop Gain'!AJ2443</f>
        <v>39.361681198229633</v>
      </c>
      <c r="E1497">
        <f>'TPS543C20 Loop Gain'!B2443</f>
        <v>509000</v>
      </c>
    </row>
    <row r="1498" spans="3:5" x14ac:dyDescent="0.25">
      <c r="C1498">
        <f>'TPS543C20 Loop Gain'!AI2442</f>
        <v>-14.947264939138773</v>
      </c>
      <c r="D1498">
        <f>'TPS543C20 Loop Gain'!AJ2442</f>
        <v>39.468215294420716</v>
      </c>
      <c r="E1498">
        <f>'TPS543C20 Loop Gain'!B2442</f>
        <v>508000</v>
      </c>
    </row>
    <row r="1499" spans="3:5" x14ac:dyDescent="0.25">
      <c r="C1499">
        <f>'TPS543C20 Loop Gain'!AI2441</f>
        <v>-14.926568532172993</v>
      </c>
      <c r="D1499">
        <f>'TPS543C20 Loop Gain'!AJ2441</f>
        <v>39.574659581601544</v>
      </c>
      <c r="E1499">
        <f>'TPS543C20 Loop Gain'!B2441</f>
        <v>507000</v>
      </c>
    </row>
    <row r="1500" spans="3:5" x14ac:dyDescent="0.25">
      <c r="C1500">
        <f>'TPS543C20 Loop Gain'!AI2440</f>
        <v>-14.905852002771294</v>
      </c>
      <c r="D1500">
        <f>'TPS543C20 Loop Gain'!AJ2440</f>
        <v>39.681014111245972</v>
      </c>
      <c r="E1500">
        <f>'TPS543C20 Loop Gain'!B2440</f>
        <v>506000</v>
      </c>
    </row>
    <row r="1501" spans="3:5" x14ac:dyDescent="0.25">
      <c r="C1501">
        <f>'TPS543C20 Loop Gain'!AI2439</f>
        <v>-14.885115156230821</v>
      </c>
      <c r="D1501">
        <f>'TPS543C20 Loop Gain'!AJ2439</f>
        <v>39.787278934852353</v>
      </c>
      <c r="E1501">
        <f>'TPS543C20 Loop Gain'!B2439</f>
        <v>505000</v>
      </c>
    </row>
    <row r="1502" spans="3:5" x14ac:dyDescent="0.25">
      <c r="C1502">
        <f>'TPS543C20 Loop Gain'!AI2438</f>
        <v>-14.864357797174959</v>
      </c>
      <c r="D1502">
        <f>'TPS543C20 Loop Gain'!AJ2438</f>
        <v>39.893454103935341</v>
      </c>
      <c r="E1502">
        <f>'TPS543C20 Loop Gain'!B2438</f>
        <v>504000</v>
      </c>
    </row>
    <row r="1503" spans="3:5" x14ac:dyDescent="0.25">
      <c r="C1503">
        <f>'TPS543C20 Loop Gain'!AI2437</f>
        <v>-14.843579729545858</v>
      </c>
      <c r="D1503">
        <f>'TPS543C20 Loop Gain'!AJ2437</f>
        <v>39.999539670018407</v>
      </c>
      <c r="E1503">
        <f>'TPS543C20 Loop Gain'!B2437</f>
        <v>503000</v>
      </c>
    </row>
    <row r="1504" spans="3:5" x14ac:dyDescent="0.25">
      <c r="C1504">
        <f>'TPS543C20 Loop Gain'!AI2436</f>
        <v>-14.822780756597538</v>
      </c>
      <c r="D1504">
        <f>'TPS543C20 Loop Gain'!AJ2436</f>
        <v>40.105535684624314</v>
      </c>
      <c r="E1504">
        <f>'TPS543C20 Loop Gain'!B2436</f>
        <v>502000</v>
      </c>
    </row>
    <row r="1505" spans="3:5" x14ac:dyDescent="0.25">
      <c r="C1505">
        <f>'TPS543C20 Loop Gain'!AI2435</f>
        <v>-14.801960680887596</v>
      </c>
      <c r="D1505">
        <f>'TPS543C20 Loop Gain'!AJ2435</f>
        <v>40.211442199268156</v>
      </c>
      <c r="E1505">
        <f>'TPS543C20 Loop Gain'!B2435</f>
        <v>501000</v>
      </c>
    </row>
    <row r="1506" spans="3:5" x14ac:dyDescent="0.25">
      <c r="C1506">
        <f>'TPS543C20 Loop Gain'!AI2434</f>
        <v>-14.781119304269687</v>
      </c>
      <c r="D1506">
        <f>'TPS543C20 Loop Gain'!AJ2434</f>
        <v>40.317259265450417</v>
      </c>
      <c r="E1506">
        <f>'TPS543C20 Loop Gain'!B2434</f>
        <v>500000</v>
      </c>
    </row>
    <row r="1507" spans="3:5" x14ac:dyDescent="0.25">
      <c r="C1507">
        <f>'TPS543C20 Loop Gain'!AI2433</f>
        <v>-14.760256427886414</v>
      </c>
      <c r="D1507">
        <f>'TPS543C20 Loop Gain'!AJ2433</f>
        <v>40.422986934642182</v>
      </c>
      <c r="E1507">
        <f>'TPS543C20 Loop Gain'!B2433</f>
        <v>499000</v>
      </c>
    </row>
    <row r="1508" spans="3:5" x14ac:dyDescent="0.25">
      <c r="C1508">
        <f>'TPS543C20 Loop Gain'!AI2432</f>
        <v>-14.739371852160685</v>
      </c>
      <c r="D1508">
        <f>'TPS543C20 Loop Gain'!AJ2432</f>
        <v>40.528625258286475</v>
      </c>
      <c r="E1508">
        <f>'TPS543C20 Loop Gain'!B2432</f>
        <v>498000</v>
      </c>
    </row>
    <row r="1509" spans="3:5" x14ac:dyDescent="0.25">
      <c r="C1509">
        <f>'TPS543C20 Loop Gain'!AI2431</f>
        <v>-14.718465376788409</v>
      </c>
      <c r="D1509">
        <f>'TPS543C20 Loop Gain'!AJ2431</f>
        <v>40.634174287783019</v>
      </c>
      <c r="E1509">
        <f>'TPS543C20 Loop Gain'!B2431</f>
        <v>497000</v>
      </c>
    </row>
    <row r="1510" spans="3:5" x14ac:dyDescent="0.25">
      <c r="C1510">
        <f>'TPS543C20 Loop Gain'!AI2430</f>
        <v>-14.697536800730692</v>
      </c>
      <c r="D1510">
        <f>'TPS543C20 Loop Gain'!AJ2430</f>
        <v>40.739634074482005</v>
      </c>
      <c r="E1510">
        <f>'TPS543C20 Loop Gain'!B2430</f>
        <v>496000</v>
      </c>
    </row>
    <row r="1511" spans="3:5" x14ac:dyDescent="0.25">
      <c r="C1511">
        <f>'TPS543C20 Loop Gain'!AI2429</f>
        <v>-14.676585922205259</v>
      </c>
      <c r="D1511">
        <f>'TPS543C20 Loop Gain'!AJ2429</f>
        <v>40.845004669673493</v>
      </c>
      <c r="E1511">
        <f>'TPS543C20 Loop Gain'!B2429</f>
        <v>495000</v>
      </c>
    </row>
    <row r="1512" spans="3:5" x14ac:dyDescent="0.25">
      <c r="C1512">
        <f>'TPS543C20 Loop Gain'!AI2428</f>
        <v>-14.655612538678593</v>
      </c>
      <c r="D1512">
        <f>'TPS543C20 Loop Gain'!AJ2428</f>
        <v>40.9502861245847</v>
      </c>
      <c r="E1512">
        <f>'TPS543C20 Loop Gain'!B2428</f>
        <v>494000</v>
      </c>
    </row>
    <row r="1513" spans="3:5" x14ac:dyDescent="0.25">
      <c r="C1513">
        <f>'TPS543C20 Loop Gain'!AI2427</f>
        <v>-14.63461644685767</v>
      </c>
      <c r="D1513">
        <f>'TPS543C20 Loop Gain'!AJ2427</f>
        <v>41.055478490364614</v>
      </c>
      <c r="E1513">
        <f>'TPS543C20 Loop Gain'!B2427</f>
        <v>493000</v>
      </c>
    </row>
    <row r="1514" spans="3:5" x14ac:dyDescent="0.25">
      <c r="C1514">
        <f>'TPS543C20 Loop Gain'!AI2426</f>
        <v>-14.613597442682272</v>
      </c>
      <c r="D1514">
        <f>'TPS543C20 Loop Gain'!AJ2426</f>
        <v>41.16058181807972</v>
      </c>
      <c r="E1514">
        <f>'TPS543C20 Loop Gain'!B2426</f>
        <v>492000</v>
      </c>
    </row>
    <row r="1515" spans="3:5" x14ac:dyDescent="0.25">
      <c r="C1515">
        <f>'TPS543C20 Loop Gain'!AI2425</f>
        <v>-14.592555321315716</v>
      </c>
      <c r="D1515">
        <f>'TPS543C20 Loop Gain'!AJ2425</f>
        <v>41.265596158705627</v>
      </c>
      <c r="E1515">
        <f>'TPS543C20 Loop Gain'!B2425</f>
        <v>491000</v>
      </c>
    </row>
    <row r="1516" spans="3:5" x14ac:dyDescent="0.25">
      <c r="C1516">
        <f>'TPS543C20 Loop Gain'!AI2424</f>
        <v>-14.571489877137008</v>
      </c>
      <c r="D1516">
        <f>'TPS543C20 Loop Gain'!AJ2424</f>
        <v>41.37052156311519</v>
      </c>
      <c r="E1516">
        <f>'TPS543C20 Loop Gain'!B2424</f>
        <v>490000</v>
      </c>
    </row>
    <row r="1517" spans="3:5" x14ac:dyDescent="0.25">
      <c r="C1517">
        <f>'TPS543C20 Loop Gain'!AI2423</f>
        <v>-14.550400903731802</v>
      </c>
      <c r="D1517">
        <f>'TPS543C20 Loop Gain'!AJ2423</f>
        <v>41.475358082072852</v>
      </c>
      <c r="E1517">
        <f>'TPS543C20 Loop Gain'!B2423</f>
        <v>489000</v>
      </c>
    </row>
    <row r="1518" spans="3:5" x14ac:dyDescent="0.25">
      <c r="C1518">
        <f>'TPS543C20 Loop Gain'!AI2422</f>
        <v>-14.529288193884796</v>
      </c>
      <c r="D1518">
        <f>'TPS543C20 Loop Gain'!AJ2422</f>
        <v>41.580105766224889</v>
      </c>
      <c r="E1518">
        <f>'TPS543C20 Loop Gain'!B2422</f>
        <v>488000</v>
      </c>
    </row>
    <row r="1519" spans="3:5" x14ac:dyDescent="0.25">
      <c r="C1519">
        <f>'TPS543C20 Loop Gain'!AI2421</f>
        <v>-14.508151539569866</v>
      </c>
      <c r="D1519">
        <f>'TPS543C20 Loop Gain'!AJ2421</f>
        <v>41.684764666092143</v>
      </c>
      <c r="E1519">
        <f>'TPS543C20 Loop Gain'!B2421</f>
        <v>487000</v>
      </c>
    </row>
    <row r="1520" spans="3:5" x14ac:dyDescent="0.25">
      <c r="C1520">
        <f>'TPS543C20 Loop Gain'!AI2420</f>
        <v>-14.486990731941647</v>
      </c>
      <c r="D1520">
        <f>'TPS543C20 Loop Gain'!AJ2420</f>
        <v>41.789334832058522</v>
      </c>
      <c r="E1520">
        <f>'TPS543C20 Loop Gain'!B2420</f>
        <v>486000</v>
      </c>
    </row>
    <row r="1521" spans="3:5" x14ac:dyDescent="0.25">
      <c r="C1521">
        <f>'TPS543C20 Loop Gain'!AI2419</f>
        <v>-14.46580556132715</v>
      </c>
      <c r="D1521">
        <f>'TPS543C20 Loop Gain'!AJ2419</f>
        <v>41.893816314363832</v>
      </c>
      <c r="E1521">
        <f>'TPS543C20 Loop Gain'!B2419</f>
        <v>485000</v>
      </c>
    </row>
    <row r="1522" spans="3:5" x14ac:dyDescent="0.25">
      <c r="C1522">
        <f>'TPS543C20 Loop Gain'!AI2418</f>
        <v>-14.444595817216126</v>
      </c>
      <c r="D1522">
        <f>'TPS543C20 Loop Gain'!AJ2418</f>
        <v>41.998209163097478</v>
      </c>
      <c r="E1522">
        <f>'TPS543C20 Loop Gain'!B2418</f>
        <v>484000</v>
      </c>
    </row>
    <row r="1523" spans="3:5" x14ac:dyDescent="0.25">
      <c r="C1523">
        <f>'TPS543C20 Loop Gain'!AI2417</f>
        <v>-14.423361288252249</v>
      </c>
      <c r="D1523">
        <f>'TPS543C20 Loop Gain'!AJ2417</f>
        <v>42.10251342818394</v>
      </c>
      <c r="E1523">
        <f>'TPS543C20 Loop Gain'!B2417</f>
        <v>483000</v>
      </c>
    </row>
    <row r="1524" spans="3:5" x14ac:dyDescent="0.25">
      <c r="C1524">
        <f>'TPS543C20 Loop Gain'!AI2416</f>
        <v>-14.402101762224255</v>
      </c>
      <c r="D1524">
        <f>'TPS543C20 Loop Gain'!AJ2416</f>
        <v>42.206729159378739</v>
      </c>
      <c r="E1524">
        <f>'TPS543C20 Loop Gain'!B2416</f>
        <v>482000</v>
      </c>
    </row>
    <row r="1525" spans="3:5" x14ac:dyDescent="0.25">
      <c r="C1525">
        <f>'TPS543C20 Loop Gain'!AI2415</f>
        <v>-14.380817026055803</v>
      </c>
      <c r="D1525">
        <f>'TPS543C20 Loop Gain'!AJ2415</f>
        <v>42.31085640625794</v>
      </c>
      <c r="E1525">
        <f>'TPS543C20 Loop Gain'!B2415</f>
        <v>481000</v>
      </c>
    </row>
    <row r="1526" spans="3:5" x14ac:dyDescent="0.25">
      <c r="C1526">
        <f>'TPS543C20 Loop Gain'!AI2414</f>
        <v>-14.359506865797112</v>
      </c>
      <c r="D1526">
        <f>'TPS543C20 Loop Gain'!AJ2414</f>
        <v>42.414895218209772</v>
      </c>
      <c r="E1526">
        <f>'TPS543C20 Loop Gain'!B2414</f>
        <v>480000</v>
      </c>
    </row>
    <row r="1527" spans="3:5" x14ac:dyDescent="0.25">
      <c r="C1527">
        <f>'TPS543C20 Loop Gain'!AI2413</f>
        <v>-14.338171066614844</v>
      </c>
      <c r="D1527">
        <f>'TPS543C20 Loop Gain'!AJ2413</f>
        <v>42.518845644423358</v>
      </c>
      <c r="E1527">
        <f>'TPS543C20 Loop Gain'!B2413</f>
        <v>479000</v>
      </c>
    </row>
    <row r="1528" spans="3:5" x14ac:dyDescent="0.25">
      <c r="C1528">
        <f>'TPS543C20 Loop Gain'!AI2412</f>
        <v>-14.316809412783069</v>
      </c>
      <c r="D1528">
        <f>'TPS543C20 Loop Gain'!AJ2412</f>
        <v>42.622707733882422</v>
      </c>
      <c r="E1528">
        <f>'TPS543C20 Loop Gain'!B2412</f>
        <v>478000</v>
      </c>
    </row>
    <row r="1529" spans="3:5" x14ac:dyDescent="0.25">
      <c r="C1529">
        <f>'TPS543C20 Loop Gain'!AI2411</f>
        <v>-14.295421687672899</v>
      </c>
      <c r="D1529">
        <f>'TPS543C20 Loop Gain'!AJ2411</f>
        <v>42.726481535356442</v>
      </c>
      <c r="E1529">
        <f>'TPS543C20 Loop Gain'!B2411</f>
        <v>477000</v>
      </c>
    </row>
    <row r="1530" spans="3:5" x14ac:dyDescent="0.25">
      <c r="C1530">
        <f>'TPS543C20 Loop Gain'!AI2410</f>
        <v>-14.274007673743412</v>
      </c>
      <c r="D1530">
        <f>'TPS543C20 Loop Gain'!AJ2410</f>
        <v>42.830167097388852</v>
      </c>
      <c r="E1530">
        <f>'TPS543C20 Loop Gain'!B2410</f>
        <v>476000</v>
      </c>
    </row>
    <row r="1531" spans="3:5" x14ac:dyDescent="0.25">
      <c r="C1531">
        <f>'TPS543C20 Loop Gain'!AI2409</f>
        <v>-14.252567152531432</v>
      </c>
      <c r="D1531">
        <f>'TPS543C20 Loop Gain'!AJ2409</f>
        <v>42.93376446828907</v>
      </c>
      <c r="E1531">
        <f>'TPS543C20 Loop Gain'!B2409</f>
        <v>475000</v>
      </c>
    </row>
    <row r="1532" spans="3:5" x14ac:dyDescent="0.25">
      <c r="C1532">
        <f>'TPS543C20 Loop Gain'!AI2408</f>
        <v>-14.231099904641415</v>
      </c>
      <c r="D1532">
        <f>'TPS543C20 Loop Gain'!AJ2408</f>
        <v>43.037273696125126</v>
      </c>
      <c r="E1532">
        <f>'TPS543C20 Loop Gain'!B2408</f>
        <v>474000</v>
      </c>
    </row>
    <row r="1533" spans="3:5" x14ac:dyDescent="0.25">
      <c r="C1533">
        <f>'TPS543C20 Loop Gain'!AI2407</f>
        <v>-14.209605709735998</v>
      </c>
      <c r="D1533">
        <f>'TPS543C20 Loop Gain'!AJ2407</f>
        <v>43.140694828712263</v>
      </c>
      <c r="E1533">
        <f>'TPS543C20 Loop Gain'!B2407</f>
        <v>473000</v>
      </c>
    </row>
    <row r="1534" spans="3:5" x14ac:dyDescent="0.25">
      <c r="C1534">
        <f>'TPS543C20 Loop Gain'!AI2406</f>
        <v>-14.188084346525248</v>
      </c>
      <c r="D1534">
        <f>'TPS543C20 Loop Gain'!AJ2406</f>
        <v>43.244027913603254</v>
      </c>
      <c r="E1534">
        <f>'TPS543C20 Loop Gain'!B2406</f>
        <v>472000</v>
      </c>
    </row>
    <row r="1535" spans="3:5" x14ac:dyDescent="0.25">
      <c r="C1535">
        <f>'TPS543C20 Loop Gain'!AI2405</f>
        <v>-14.166535592756125</v>
      </c>
      <c r="D1535">
        <f>'TPS543C20 Loop Gain'!AJ2405</f>
        <v>43.347272998083064</v>
      </c>
      <c r="E1535">
        <f>'TPS543C20 Loop Gain'!B2405</f>
        <v>471000</v>
      </c>
    </row>
    <row r="1536" spans="3:5" x14ac:dyDescent="0.25">
      <c r="C1536">
        <f>'TPS543C20 Loop Gain'!AI2404</f>
        <v>-14.144959225203044</v>
      </c>
      <c r="D1536">
        <f>'TPS543C20 Loop Gain'!AJ2404</f>
        <v>43.450430129152927</v>
      </c>
      <c r="E1536">
        <f>'TPS543C20 Loop Gain'!B2404</f>
        <v>470000</v>
      </c>
    </row>
    <row r="1537" spans="3:5" x14ac:dyDescent="0.25">
      <c r="C1537">
        <f>'TPS543C20 Loop Gain'!AI2403</f>
        <v>-14.123355019656277</v>
      </c>
      <c r="D1537">
        <f>'TPS543C20 Loop Gain'!AJ2403</f>
        <v>43.553499353527577</v>
      </c>
      <c r="E1537">
        <f>'TPS543C20 Loop Gain'!B2403</f>
        <v>469000</v>
      </c>
    </row>
    <row r="1538" spans="3:5" x14ac:dyDescent="0.25">
      <c r="C1538">
        <f>'TPS543C20 Loop Gain'!AI2402</f>
        <v>-14.101722750912487</v>
      </c>
      <c r="D1538">
        <f>'TPS543C20 Loop Gain'!AJ2402</f>
        <v>43.656480717621591</v>
      </c>
      <c r="E1538">
        <f>'TPS543C20 Loop Gain'!B2402</f>
        <v>468000</v>
      </c>
    </row>
    <row r="1539" spans="3:5" x14ac:dyDescent="0.25">
      <c r="C1539">
        <f>'TPS543C20 Loop Gain'!AI2401</f>
        <v>-14.080062192762778</v>
      </c>
      <c r="D1539">
        <f>'TPS543C20 Loop Gain'!AJ2401</f>
        <v>43.7593742675407</v>
      </c>
      <c r="E1539">
        <f>'TPS543C20 Loop Gain'!B2401</f>
        <v>467000</v>
      </c>
    </row>
    <row r="1540" spans="3:5" x14ac:dyDescent="0.25">
      <c r="C1540">
        <f>'TPS543C20 Loop Gain'!AI2400</f>
        <v>-14.058373117982416</v>
      </c>
      <c r="D1540">
        <f>'TPS543C20 Loop Gain'!AJ2400</f>
        <v>43.862180049074105</v>
      </c>
      <c r="E1540">
        <f>'TPS543C20 Loop Gain'!B2400</f>
        <v>466000</v>
      </c>
    </row>
    <row r="1541" spans="3:5" x14ac:dyDescent="0.25">
      <c r="C1541">
        <f>'TPS543C20 Loop Gain'!AI2399</f>
        <v>-14.036655298320191</v>
      </c>
      <c r="D1541">
        <f>'TPS543C20 Loop Gain'!AJ2399</f>
        <v>43.964898107682572</v>
      </c>
      <c r="E1541">
        <f>'TPS543C20 Loop Gain'!B2399</f>
        <v>465000</v>
      </c>
    </row>
    <row r="1542" spans="3:5" x14ac:dyDescent="0.25">
      <c r="C1542">
        <f>'TPS543C20 Loop Gain'!AI2398</f>
        <v>-14.014908504486559</v>
      </c>
      <c r="D1542">
        <f>'TPS543C20 Loop Gain'!AJ2398</f>
        <v>44.067528488488854</v>
      </c>
      <c r="E1542">
        <f>'TPS543C20 Loop Gain'!B2398</f>
        <v>464000</v>
      </c>
    </row>
    <row r="1543" spans="3:5" x14ac:dyDescent="0.25">
      <c r="C1543">
        <f>'TPS543C20 Loop Gain'!AI2397</f>
        <v>-13.993132506143063</v>
      </c>
      <c r="D1543">
        <f>'TPS543C20 Loop Gain'!AJ2397</f>
        <v>44.170071236269806</v>
      </c>
      <c r="E1543">
        <f>'TPS543C20 Loop Gain'!B2397</f>
        <v>463000</v>
      </c>
    </row>
    <row r="1544" spans="3:5" x14ac:dyDescent="0.25">
      <c r="C1544">
        <f>'TPS543C20 Loop Gain'!AI2396</f>
        <v>-13.971327071890521</v>
      </c>
      <c r="D1544">
        <f>'TPS543C20 Loop Gain'!AJ2396</f>
        <v>44.272526395445816</v>
      </c>
      <c r="E1544">
        <f>'TPS543C20 Loop Gain'!B2396</f>
        <v>462000</v>
      </c>
    </row>
    <row r="1545" spans="3:5" x14ac:dyDescent="0.25">
      <c r="C1545">
        <f>'TPS543C20 Loop Gain'!AI2395</f>
        <v>-13.949491969258151</v>
      </c>
      <c r="D1545">
        <f>'TPS543C20 Loop Gain'!AJ2395</f>
        <v>44.374894010070214</v>
      </c>
      <c r="E1545">
        <f>'TPS543C20 Loop Gain'!B2395</f>
        <v>461000</v>
      </c>
    </row>
    <row r="1546" spans="3:5" x14ac:dyDescent="0.25">
      <c r="C1546">
        <f>'TPS543C20 Loop Gain'!AI2394</f>
        <v>-13.927626964691411</v>
      </c>
      <c r="D1546">
        <f>'TPS543C20 Loop Gain'!AJ2394</f>
        <v>44.477174123818436</v>
      </c>
      <c r="E1546">
        <f>'TPS543C20 Loop Gain'!B2394</f>
        <v>460000</v>
      </c>
    </row>
    <row r="1547" spans="3:5" x14ac:dyDescent="0.25">
      <c r="C1547">
        <f>'TPS543C20 Loop Gain'!AI2393</f>
        <v>-13.905731823540366</v>
      </c>
      <c r="D1547">
        <f>'TPS543C20 Loop Gain'!AJ2393</f>
        <v>44.579366779983516</v>
      </c>
      <c r="E1547">
        <f>'TPS543C20 Loop Gain'!B2393</f>
        <v>459000</v>
      </c>
    </row>
    <row r="1548" spans="3:5" x14ac:dyDescent="0.25">
      <c r="C1548">
        <f>'TPS543C20 Loop Gain'!AI2392</f>
        <v>-13.883806310048092</v>
      </c>
      <c r="D1548">
        <f>'TPS543C20 Loop Gain'!AJ2392</f>
        <v>44.681472021459008</v>
      </c>
      <c r="E1548">
        <f>'TPS543C20 Loop Gain'!B2392</f>
        <v>458000</v>
      </c>
    </row>
    <row r="1549" spans="3:5" x14ac:dyDescent="0.25">
      <c r="C1549">
        <f>'TPS543C20 Loop Gain'!AI2391</f>
        <v>-13.861850187338431</v>
      </c>
      <c r="D1549">
        <f>'TPS543C20 Loop Gain'!AJ2391</f>
        <v>44.783489890733115</v>
      </c>
      <c r="E1549">
        <f>'TPS543C20 Loop Gain'!B2391</f>
        <v>457000</v>
      </c>
    </row>
    <row r="1550" spans="3:5" x14ac:dyDescent="0.25">
      <c r="C1550">
        <f>'TPS543C20 Loop Gain'!AI2390</f>
        <v>-13.839863217404297</v>
      </c>
      <c r="D1550">
        <f>'TPS543C20 Loop Gain'!AJ2390</f>
        <v>44.885420429877826</v>
      </c>
      <c r="E1550">
        <f>'TPS543C20 Loop Gain'!B2390</f>
        <v>456000</v>
      </c>
    </row>
    <row r="1551" spans="3:5" x14ac:dyDescent="0.25">
      <c r="C1551">
        <f>'TPS543C20 Loop Gain'!AI2389</f>
        <v>-13.817845161094823</v>
      </c>
      <c r="D1551">
        <f>'TPS543C20 Loop Gain'!AJ2389</f>
        <v>44.987263680538234</v>
      </c>
      <c r="E1551">
        <f>'TPS543C20 Loop Gain'!B2389</f>
        <v>455000</v>
      </c>
    </row>
    <row r="1552" spans="3:5" x14ac:dyDescent="0.25">
      <c r="C1552">
        <f>'TPS543C20 Loop Gain'!AI2388</f>
        <v>-13.795795778103631</v>
      </c>
      <c r="D1552">
        <f>'TPS543C20 Loop Gain'!AJ2388</f>
        <v>45.089019683923297</v>
      </c>
      <c r="E1552">
        <f>'TPS543C20 Loop Gain'!B2388</f>
        <v>454000</v>
      </c>
    </row>
    <row r="1553" spans="3:5" x14ac:dyDescent="0.25">
      <c r="C1553">
        <f>'TPS543C20 Loop Gain'!AI2387</f>
        <v>-13.773714826955567</v>
      </c>
      <c r="D1553">
        <f>'TPS543C20 Loop Gain'!AJ2387</f>
        <v>45.190688480794783</v>
      </c>
      <c r="E1553">
        <f>'TPS543C20 Loop Gain'!B2387</f>
        <v>453000</v>
      </c>
    </row>
    <row r="1554" spans="3:5" x14ac:dyDescent="0.25">
      <c r="C1554">
        <f>'TPS543C20 Loop Gain'!AI2386</f>
        <v>-13.7516020649947</v>
      </c>
      <c r="D1554">
        <f>'TPS543C20 Loop Gain'!AJ2386</f>
        <v>45.292270111457015</v>
      </c>
      <c r="E1554">
        <f>'TPS543C20 Loop Gain'!B2386</f>
        <v>452000</v>
      </c>
    </row>
    <row r="1555" spans="3:5" x14ac:dyDescent="0.25">
      <c r="C1555">
        <f>'TPS543C20 Loop Gain'!AI2385</f>
        <v>-13.729457248371446</v>
      </c>
      <c r="D1555">
        <f>'TPS543C20 Loop Gain'!AJ2385</f>
        <v>45.393764615746683</v>
      </c>
      <c r="E1555">
        <f>'TPS543C20 Loop Gain'!B2385</f>
        <v>451000</v>
      </c>
    </row>
    <row r="1556" spans="3:5" x14ac:dyDescent="0.25">
      <c r="C1556">
        <f>'TPS543C20 Loop Gain'!AI2384</f>
        <v>-13.707280132028965</v>
      </c>
      <c r="D1556">
        <f>'TPS543C20 Loop Gain'!AJ2384</f>
        <v>45.495172033021845</v>
      </c>
      <c r="E1556">
        <f>'TPS543C20 Loop Gain'!B2384</f>
        <v>450000</v>
      </c>
    </row>
    <row r="1557" spans="3:5" x14ac:dyDescent="0.25">
      <c r="C1557">
        <f>'TPS543C20 Loop Gain'!AI2383</f>
        <v>-13.685070469690839</v>
      </c>
      <c r="D1557">
        <f>'TPS543C20 Loop Gain'!AJ2383</f>
        <v>45.59649240215353</v>
      </c>
      <c r="E1557">
        <f>'TPS543C20 Loop Gain'!B2383</f>
        <v>449000</v>
      </c>
    </row>
    <row r="1558" spans="3:5" x14ac:dyDescent="0.25">
      <c r="C1558">
        <f>'TPS543C20 Loop Gain'!AI2382</f>
        <v>-13.662828013847681</v>
      </c>
      <c r="D1558">
        <f>'TPS543C20 Loop Gain'!AJ2382</f>
        <v>45.697725761511848</v>
      </c>
      <c r="E1558">
        <f>'TPS543C20 Loop Gain'!B2382</f>
        <v>448000</v>
      </c>
    </row>
    <row r="1559" spans="3:5" x14ac:dyDescent="0.25">
      <c r="C1559">
        <f>'TPS543C20 Loop Gain'!AI2381</f>
        <v>-13.640552515743247</v>
      </c>
      <c r="D1559">
        <f>'TPS543C20 Loop Gain'!AJ2381</f>
        <v>45.798872148958644</v>
      </c>
      <c r="E1559">
        <f>'TPS543C20 Loop Gain'!B2381</f>
        <v>447000</v>
      </c>
    </row>
    <row r="1560" spans="3:5" x14ac:dyDescent="0.25">
      <c r="C1560">
        <f>'TPS543C20 Loop Gain'!AI2380</f>
        <v>-13.61824372536153</v>
      </c>
      <c r="D1560">
        <f>'TPS543C20 Loop Gain'!AJ2380</f>
        <v>45.899931601833117</v>
      </c>
      <c r="E1560">
        <f>'TPS543C20 Loop Gain'!B2380</f>
        <v>446000</v>
      </c>
    </row>
    <row r="1561" spans="3:5" x14ac:dyDescent="0.25">
      <c r="C1561">
        <f>'TPS543C20 Loop Gain'!AI2379</f>
        <v>-13.595901391412401</v>
      </c>
      <c r="D1561">
        <f>'TPS543C20 Loop Gain'!AJ2379</f>
        <v>46.000904156945367</v>
      </c>
      <c r="E1561">
        <f>'TPS543C20 Loop Gain'!B2379</f>
        <v>445000</v>
      </c>
    </row>
    <row r="1562" spans="3:5" x14ac:dyDescent="0.25">
      <c r="C1562">
        <f>'TPS543C20 Loop Gain'!AI2378</f>
        <v>-13.573525261318668</v>
      </c>
      <c r="D1562">
        <f>'TPS543C20 Loop Gain'!AJ2378</f>
        <v>46.101789850563208</v>
      </c>
      <c r="E1562">
        <f>'TPS543C20 Loop Gain'!B2378</f>
        <v>444000</v>
      </c>
    </row>
    <row r="1563" spans="3:5" x14ac:dyDescent="0.25">
      <c r="C1563">
        <f>'TPS543C20 Loop Gain'!AI2377</f>
        <v>-13.551115081200908</v>
      </c>
      <c r="D1563">
        <f>'TPS543C20 Loop Gain'!AJ2377</f>
        <v>46.202588718399099</v>
      </c>
      <c r="E1563">
        <f>'TPS543C20 Loop Gain'!B2377</f>
        <v>443000</v>
      </c>
    </row>
    <row r="1564" spans="3:5" x14ac:dyDescent="0.25">
      <c r="C1564">
        <f>'TPS543C20 Loop Gain'!AI2376</f>
        <v>-13.52867059586432</v>
      </c>
      <c r="D1564">
        <f>'TPS543C20 Loop Gain'!AJ2376</f>
        <v>46.303300795604244</v>
      </c>
      <c r="E1564">
        <f>'TPS543C20 Loop Gain'!B2376</f>
        <v>442000</v>
      </c>
    </row>
    <row r="1565" spans="3:5" x14ac:dyDescent="0.25">
      <c r="C1565">
        <f>'TPS543C20 Loop Gain'!AI2375</f>
        <v>-13.506191548783853</v>
      </c>
      <c r="D1565">
        <f>'TPS543C20 Loop Gain'!AJ2375</f>
        <v>46.403926116752807</v>
      </c>
      <c r="E1565">
        <f>'TPS543C20 Loop Gain'!B2375</f>
        <v>441000</v>
      </c>
    </row>
    <row r="1566" spans="3:5" x14ac:dyDescent="0.25">
      <c r="C1566">
        <f>'TPS543C20 Loop Gain'!AI2374</f>
        <v>-13.483677682089773</v>
      </c>
      <c r="D1566">
        <f>'TPS543C20 Loop Gain'!AJ2374</f>
        <v>46.504464715833961</v>
      </c>
      <c r="E1566">
        <f>'TPS543C20 Loop Gain'!B2374</f>
        <v>440000</v>
      </c>
    </row>
    <row r="1567" spans="3:5" x14ac:dyDescent="0.25">
      <c r="C1567">
        <f>'TPS543C20 Loop Gain'!AI2373</f>
        <v>-13.461128736552865</v>
      </c>
      <c r="D1567">
        <f>'TPS543C20 Loop Gain'!AJ2373</f>
        <v>46.604916626239813</v>
      </c>
      <c r="E1567">
        <f>'TPS543C20 Loop Gain'!B2373</f>
        <v>439000</v>
      </c>
    </row>
    <row r="1568" spans="3:5" x14ac:dyDescent="0.25">
      <c r="C1568">
        <f>'TPS543C20 Loop Gain'!AI2372</f>
        <v>-13.438544451570237</v>
      </c>
      <c r="D1568">
        <f>'TPS543C20 Loop Gain'!AJ2372</f>
        <v>46.70528188075221</v>
      </c>
      <c r="E1568">
        <f>'TPS543C20 Loop Gain'!B2372</f>
        <v>438000</v>
      </c>
    </row>
    <row r="1569" spans="3:5" x14ac:dyDescent="0.25">
      <c r="C1569">
        <f>'TPS543C20 Loop Gain'!AI2371</f>
        <v>-13.415924565149171</v>
      </c>
      <c r="D1569">
        <f>'TPS543C20 Loop Gain'!AJ2371</f>
        <v>46.805560511534686</v>
      </c>
      <c r="E1569">
        <f>'TPS543C20 Loop Gain'!B2371</f>
        <v>437000</v>
      </c>
    </row>
    <row r="1570" spans="3:5" x14ac:dyDescent="0.25">
      <c r="C1570">
        <f>'TPS543C20 Loop Gain'!AI2370</f>
        <v>-13.393268813893071</v>
      </c>
      <c r="D1570">
        <f>'TPS543C20 Loop Gain'!AJ2370</f>
        <v>46.905752550118621</v>
      </c>
      <c r="E1570">
        <f>'TPS543C20 Loop Gain'!B2370</f>
        <v>436000</v>
      </c>
    </row>
    <row r="1571" spans="3:5" x14ac:dyDescent="0.25">
      <c r="C1571">
        <f>'TPS543C20 Loop Gain'!AI2369</f>
        <v>-13.370576932985273</v>
      </c>
      <c r="D1571">
        <f>'TPS543C20 Loop Gain'!AJ2369</f>
        <v>47.005858027392399</v>
      </c>
      <c r="E1571">
        <f>'TPS543C20 Loop Gain'!B2369</f>
        <v>435000</v>
      </c>
    </row>
    <row r="1572" spans="3:5" x14ac:dyDescent="0.25">
      <c r="C1572">
        <f>'TPS543C20 Loop Gain'!AI2368</f>
        <v>-13.347848656174108</v>
      </c>
      <c r="D1572">
        <f>'TPS543C20 Loop Gain'!AJ2368</f>
        <v>47.105876973590718</v>
      </c>
      <c r="E1572">
        <f>'TPS543C20 Loop Gain'!B2368</f>
        <v>434000</v>
      </c>
    </row>
    <row r="1573" spans="3:5" x14ac:dyDescent="0.25">
      <c r="C1573">
        <f>'TPS543C20 Loop Gain'!AI2367</f>
        <v>-13.325083715756769</v>
      </c>
      <c r="D1573">
        <f>'TPS543C20 Loop Gain'!AJ2367</f>
        <v>47.205809418281717</v>
      </c>
      <c r="E1573">
        <f>'TPS543C20 Loop Gain'!B2367</f>
        <v>433000</v>
      </c>
    </row>
    <row r="1574" spans="3:5" x14ac:dyDescent="0.25">
      <c r="C1574">
        <f>'TPS543C20 Loop Gain'!AI2366</f>
        <v>-13.302281842563277</v>
      </c>
      <c r="D1574">
        <f>'TPS543C20 Loop Gain'!AJ2366</f>
        <v>47.305655390355547</v>
      </c>
      <c r="E1574">
        <f>'TPS543C20 Loop Gain'!B2366</f>
        <v>432000</v>
      </c>
    </row>
    <row r="1575" spans="3:5" x14ac:dyDescent="0.25">
      <c r="C1575">
        <f>'TPS543C20 Loop Gain'!AI2365</f>
        <v>-13.279442765941029</v>
      </c>
      <c r="D1575">
        <f>'TPS543C20 Loop Gain'!AJ2365</f>
        <v>47.405414918012362</v>
      </c>
      <c r="E1575">
        <f>'TPS543C20 Loop Gain'!B2365</f>
        <v>431000</v>
      </c>
    </row>
    <row r="1576" spans="3:5" x14ac:dyDescent="0.25">
      <c r="C1576">
        <f>'TPS543C20 Loop Gain'!AI2364</f>
        <v>-13.256566213737578</v>
      </c>
      <c r="D1576">
        <f>'TPS543C20 Loop Gain'!AJ2364</f>
        <v>47.505088028752105</v>
      </c>
      <c r="E1576">
        <f>'TPS543C20 Loop Gain'!B2364</f>
        <v>430000</v>
      </c>
    </row>
    <row r="1577" spans="3:5" x14ac:dyDescent="0.25">
      <c r="C1577">
        <f>'TPS543C20 Loop Gain'!AI2363</f>
        <v>-13.233651912285298</v>
      </c>
      <c r="D1577">
        <f>'TPS543C20 Loop Gain'!AJ2363</f>
        <v>47.604674749359894</v>
      </c>
      <c r="E1577">
        <f>'TPS543C20 Loop Gain'!B2363</f>
        <v>429000</v>
      </c>
    </row>
    <row r="1578" spans="3:5" x14ac:dyDescent="0.25">
      <c r="C1578">
        <f>'TPS543C20 Loop Gain'!AI2362</f>
        <v>-13.210699586383306</v>
      </c>
      <c r="D1578">
        <f>'TPS543C20 Loop Gain'!AJ2362</f>
        <v>47.70417510589651</v>
      </c>
      <c r="E1578">
        <f>'TPS543C20 Loop Gain'!B2362</f>
        <v>428000</v>
      </c>
    </row>
    <row r="1579" spans="3:5" x14ac:dyDescent="0.25">
      <c r="C1579">
        <f>'TPS543C20 Loop Gain'!AI2361</f>
        <v>-13.187708959281569</v>
      </c>
      <c r="D1579">
        <f>'TPS543C20 Loop Gain'!AJ2361</f>
        <v>47.803589123683778</v>
      </c>
      <c r="E1579">
        <f>'TPS543C20 Loop Gain'!B2361</f>
        <v>427000</v>
      </c>
    </row>
    <row r="1580" spans="3:5" x14ac:dyDescent="0.25">
      <c r="C1580">
        <f>'TPS543C20 Loop Gain'!AI2360</f>
        <v>-13.164679752663908</v>
      </c>
      <c r="D1580">
        <f>'TPS543C20 Loop Gain'!AJ2360</f>
        <v>47.902916827294121</v>
      </c>
      <c r="E1580">
        <f>'TPS543C20 Loop Gain'!B2360</f>
        <v>426000</v>
      </c>
    </row>
    <row r="1581" spans="3:5" x14ac:dyDescent="0.25">
      <c r="C1581">
        <f>'TPS543C20 Loop Gain'!AI2359</f>
        <v>-13.141611686629918</v>
      </c>
      <c r="D1581">
        <f>'TPS543C20 Loop Gain'!AJ2359</f>
        <v>48.002158240538051</v>
      </c>
      <c r="E1581">
        <f>'TPS543C20 Loop Gain'!B2359</f>
        <v>425000</v>
      </c>
    </row>
    <row r="1582" spans="3:5" x14ac:dyDescent="0.25">
      <c r="C1582">
        <f>'TPS543C20 Loop Gain'!AI2358</f>
        <v>-13.118504479678165</v>
      </c>
      <c r="D1582">
        <f>'TPS543C20 Loop Gain'!AJ2358</f>
        <v>48.101313386450364</v>
      </c>
      <c r="E1582">
        <f>'TPS543C20 Loop Gain'!B2358</f>
        <v>424000</v>
      </c>
    </row>
    <row r="1583" spans="3:5" x14ac:dyDescent="0.25">
      <c r="C1583">
        <f>'TPS543C20 Loop Gain'!AI2357</f>
        <v>-13.095357848687787</v>
      </c>
      <c r="D1583">
        <f>'TPS543C20 Loop Gain'!AJ2357</f>
        <v>48.20038228728032</v>
      </c>
      <c r="E1583">
        <f>'TPS543C20 Loop Gain'!B2357</f>
        <v>423000</v>
      </c>
    </row>
    <row r="1584" spans="3:5" x14ac:dyDescent="0.25">
      <c r="C1584">
        <f>'TPS543C20 Loop Gain'!AI2356</f>
        <v>-13.072171508901466</v>
      </c>
      <c r="D1584">
        <f>'TPS543C20 Loop Gain'!AJ2356</f>
        <v>48.29936496447629</v>
      </c>
      <c r="E1584">
        <f>'TPS543C20 Loop Gain'!B2356</f>
        <v>422000</v>
      </c>
    </row>
    <row r="1585" spans="3:5" x14ac:dyDescent="0.25">
      <c r="C1585">
        <f>'TPS543C20 Loop Gain'!AI2355</f>
        <v>-13.048945173906406</v>
      </c>
      <c r="D1585">
        <f>'TPS543C20 Loop Gain'!AJ2355</f>
        <v>48.398261438672776</v>
      </c>
      <c r="E1585">
        <f>'TPS543C20 Loop Gain'!B2355</f>
        <v>421000</v>
      </c>
    </row>
    <row r="1586" spans="3:5" x14ac:dyDescent="0.25">
      <c r="C1586">
        <f>'TPS543C20 Loop Gain'!AI2354</f>
        <v>-13.025678555616441</v>
      </c>
      <c r="D1586">
        <f>'TPS543C20 Loop Gain'!AJ2354</f>
        <v>48.497071729681068</v>
      </c>
      <c r="E1586">
        <f>'TPS543C20 Loop Gain'!B2354</f>
        <v>420000</v>
      </c>
    </row>
    <row r="1587" spans="3:5" x14ac:dyDescent="0.25">
      <c r="C1587">
        <f>'TPS543C20 Loop Gain'!AI2353</f>
        <v>-13.002371364253634</v>
      </c>
      <c r="D1587">
        <f>'TPS543C20 Loop Gain'!AJ2353</f>
        <v>48.595795856474275</v>
      </c>
      <c r="E1587">
        <f>'TPS543C20 Loop Gain'!B2353</f>
        <v>419000</v>
      </c>
    </row>
    <row r="1588" spans="3:5" x14ac:dyDescent="0.25">
      <c r="C1588">
        <f>'TPS543C20 Loop Gain'!AI2352</f>
        <v>-12.979023308328831</v>
      </c>
      <c r="D1588">
        <f>'TPS543C20 Loop Gain'!AJ2352</f>
        <v>48.694433837172852</v>
      </c>
      <c r="E1588">
        <f>'TPS543C20 Loop Gain'!B2352</f>
        <v>418000</v>
      </c>
    </row>
    <row r="1589" spans="3:5" x14ac:dyDescent="0.25">
      <c r="C1589">
        <f>'TPS543C20 Loop Gain'!AI2351</f>
        <v>-12.955634094622992</v>
      </c>
      <c r="D1589">
        <f>'TPS543C20 Loop Gain'!AJ2351</f>
        <v>48.792985689034651</v>
      </c>
      <c r="E1589">
        <f>'TPS543C20 Loop Gain'!B2351</f>
        <v>417000</v>
      </c>
    </row>
    <row r="1590" spans="3:5" x14ac:dyDescent="0.25">
      <c r="C1590">
        <f>'TPS543C20 Loop Gain'!AI2350</f>
        <v>-12.93220342816797</v>
      </c>
      <c r="D1590">
        <f>'TPS543C20 Loop Gain'!AJ2350</f>
        <v>48.891451428438558</v>
      </c>
      <c r="E1590">
        <f>'TPS543C20 Loop Gain'!B2350</f>
        <v>416000</v>
      </c>
    </row>
    <row r="1591" spans="3:5" x14ac:dyDescent="0.25">
      <c r="C1591">
        <f>'TPS543C20 Loop Gain'!AI2349</f>
        <v>-12.908731012226784</v>
      </c>
      <c r="D1591">
        <f>'TPS543C20 Loop Gain'!AJ2349</f>
        <v>48.989831070873826</v>
      </c>
      <c r="E1591">
        <f>'TPS543C20 Loop Gain'!B2349</f>
        <v>415000</v>
      </c>
    </row>
    <row r="1592" spans="3:5" x14ac:dyDescent="0.25">
      <c r="C1592">
        <f>'TPS543C20 Loop Gain'!AI2348</f>
        <v>-12.885216548273901</v>
      </c>
      <c r="D1592">
        <f>'TPS543C20 Loop Gain'!AJ2348</f>
        <v>49.08812463092459</v>
      </c>
      <c r="E1592">
        <f>'TPS543C20 Loop Gain'!B2348</f>
        <v>414000</v>
      </c>
    </row>
    <row r="1593" spans="3:5" x14ac:dyDescent="0.25">
      <c r="C1593">
        <f>'TPS543C20 Loop Gain'!AI2347</f>
        <v>-12.861659735975604</v>
      </c>
      <c r="D1593">
        <f>'TPS543C20 Loop Gain'!AJ2347</f>
        <v>49.186332122259344</v>
      </c>
      <c r="E1593">
        <f>'TPS543C20 Loop Gain'!B2347</f>
        <v>413000</v>
      </c>
    </row>
    <row r="1594" spans="3:5" x14ac:dyDescent="0.25">
      <c r="C1594">
        <f>'TPS543C20 Loop Gain'!AI2346</f>
        <v>-12.838060273168852</v>
      </c>
      <c r="D1594">
        <f>'TPS543C20 Loop Gain'!AJ2346</f>
        <v>49.284453557613311</v>
      </c>
      <c r="E1594">
        <f>'TPS543C20 Loop Gain'!B2346</f>
        <v>412000</v>
      </c>
    </row>
    <row r="1595" spans="3:5" x14ac:dyDescent="0.25">
      <c r="C1595">
        <f>'TPS543C20 Loop Gain'!AI2345</f>
        <v>-12.814417855841748</v>
      </c>
      <c r="D1595">
        <f>'TPS543C20 Loop Gain'!AJ2345</f>
        <v>49.382488948777358</v>
      </c>
      <c r="E1595">
        <f>'TPS543C20 Loop Gain'!B2345</f>
        <v>411000</v>
      </c>
    </row>
    <row r="1596" spans="3:5" x14ac:dyDescent="0.25">
      <c r="C1596">
        <f>'TPS543C20 Loop Gain'!AI2344</f>
        <v>-12.79073217811208</v>
      </c>
      <c r="D1596">
        <f>'TPS543C20 Loop Gain'!AJ2344</f>
        <v>49.480438306584411</v>
      </c>
      <c r="E1596">
        <f>'TPS543C20 Loop Gain'!B2344</f>
        <v>410000</v>
      </c>
    </row>
    <row r="1597" spans="3:5" x14ac:dyDescent="0.25">
      <c r="C1597">
        <f>'TPS543C20 Loop Gain'!AI2343</f>
        <v>-12.767002932206605</v>
      </c>
      <c r="D1597">
        <f>'TPS543C20 Loop Gain'!AJ2343</f>
        <v>49.578301640894075</v>
      </c>
      <c r="E1597">
        <f>'TPS543C20 Loop Gain'!B2343</f>
        <v>409000</v>
      </c>
    </row>
    <row r="1598" spans="3:5" x14ac:dyDescent="0.25">
      <c r="C1598">
        <f>'TPS543C20 Loop Gain'!AI2342</f>
        <v>-12.743229808439603</v>
      </c>
      <c r="D1598">
        <f>'TPS543C20 Loop Gain'!AJ2342</f>
        <v>49.676078960579453</v>
      </c>
      <c r="E1598">
        <f>'TPS543C20 Loop Gain'!B2342</f>
        <v>408000</v>
      </c>
    </row>
    <row r="1599" spans="3:5" x14ac:dyDescent="0.25">
      <c r="C1599">
        <f>'TPS543C20 Loop Gain'!AI2341</f>
        <v>-12.719412495191964</v>
      </c>
      <c r="D1599">
        <f>'TPS543C20 Loop Gain'!AJ2341</f>
        <v>49.773770273513108</v>
      </c>
      <c r="E1599">
        <f>'TPS543C20 Loop Gain'!B2341</f>
        <v>407000</v>
      </c>
    </row>
    <row r="1600" spans="3:5" x14ac:dyDescent="0.25">
      <c r="C1600">
        <f>'TPS543C20 Loop Gain'!AI2340</f>
        <v>-12.695550678887653</v>
      </c>
      <c r="D1600">
        <f>'TPS543C20 Loop Gain'!AJ2340</f>
        <v>49.871375586552041</v>
      </c>
      <c r="E1600">
        <f>'TPS543C20 Loop Gain'!B2340</f>
        <v>406000</v>
      </c>
    </row>
    <row r="1601" spans="3:5" x14ac:dyDescent="0.25">
      <c r="C1601">
        <f>'TPS543C20 Loop Gain'!AI2339</f>
        <v>-12.671644043973771</v>
      </c>
      <c r="D1601">
        <f>'TPS543C20 Loop Gain'!AJ2339</f>
        <v>49.96889490552433</v>
      </c>
      <c r="E1601">
        <f>'TPS543C20 Loop Gain'!B2339</f>
        <v>405000</v>
      </c>
    </row>
    <row r="1602" spans="3:5" x14ac:dyDescent="0.25">
      <c r="C1602">
        <f>'TPS543C20 Loop Gain'!AI2338</f>
        <v>-12.647692272896702</v>
      </c>
      <c r="D1602">
        <f>'TPS543C20 Loop Gain'!AJ2338</f>
        <v>50.066328235213767</v>
      </c>
      <c r="E1602">
        <f>'TPS543C20 Loop Gain'!B2338</f>
        <v>404000</v>
      </c>
    </row>
    <row r="1603" spans="3:5" x14ac:dyDescent="0.25">
      <c r="C1603">
        <f>'TPS543C20 Loop Gain'!AI2337</f>
        <v>-12.623695046079597</v>
      </c>
      <c r="D1603">
        <f>'TPS543C20 Loop Gain'!AJ2337</f>
        <v>50.163675579345082</v>
      </c>
      <c r="E1603">
        <f>'TPS543C20 Loop Gain'!B2337</f>
        <v>403000</v>
      </c>
    </row>
    <row r="1604" spans="3:5" x14ac:dyDescent="0.25">
      <c r="C1604">
        <f>'TPS543C20 Loop Gain'!AI2336</f>
        <v>-12.599652041900091</v>
      </c>
      <c r="D1604">
        <f>'TPS543C20 Loop Gain'!AJ2336</f>
        <v>50.260936940570382</v>
      </c>
      <c r="E1604">
        <f>'TPS543C20 Loop Gain'!B2336</f>
        <v>402000</v>
      </c>
    </row>
    <row r="1605" spans="3:5" x14ac:dyDescent="0.25">
      <c r="C1605">
        <f>'TPS543C20 Loop Gain'!AI2335</f>
        <v>-12.575562936666099</v>
      </c>
      <c r="D1605">
        <f>'TPS543C20 Loop Gain'!AJ2335</f>
        <v>50.35811232045441</v>
      </c>
      <c r="E1605">
        <f>'TPS543C20 Loop Gain'!B2335</f>
        <v>401000</v>
      </c>
    </row>
    <row r="1606" spans="3:5" x14ac:dyDescent="0.25">
      <c r="C1606">
        <f>'TPS543C20 Loop Gain'!AI2334</f>
        <v>-12.551427404593259</v>
      </c>
      <c r="D1606">
        <f>'TPS543C20 Loop Gain'!AJ2334</f>
        <v>50.455201719458529</v>
      </c>
      <c r="E1606">
        <f>'TPS543C20 Loop Gain'!B2334</f>
        <v>400000</v>
      </c>
    </row>
    <row r="1607" spans="3:5" x14ac:dyDescent="0.25">
      <c r="C1607">
        <f>'TPS543C20 Loop Gain'!AI2333</f>
        <v>-12.527245117780035</v>
      </c>
      <c r="D1607">
        <f>'TPS543C20 Loop Gain'!AJ2333</f>
        <v>50.552205136923767</v>
      </c>
      <c r="E1607">
        <f>'TPS543C20 Loop Gain'!B2333</f>
        <v>399000</v>
      </c>
    </row>
    <row r="1608" spans="3:5" x14ac:dyDescent="0.25">
      <c r="C1608">
        <f>'TPS543C20 Loop Gain'!AI2332</f>
        <v>-12.503015746184428</v>
      </c>
      <c r="D1608">
        <f>'TPS543C20 Loop Gain'!AJ2332</f>
        <v>50.64912257106031</v>
      </c>
      <c r="E1608">
        <f>'TPS543C20 Loop Gain'!B2332</f>
        <v>398000</v>
      </c>
    </row>
    <row r="1609" spans="3:5" x14ac:dyDescent="0.25">
      <c r="C1609">
        <f>'TPS543C20 Loop Gain'!AI2331</f>
        <v>-12.478738957599003</v>
      </c>
      <c r="D1609">
        <f>'TPS543C20 Loop Gain'!AJ2331</f>
        <v>50.74595401892784</v>
      </c>
      <c r="E1609">
        <f>'TPS543C20 Loop Gain'!B2331</f>
        <v>397000</v>
      </c>
    </row>
    <row r="1610" spans="3:5" x14ac:dyDescent="0.25">
      <c r="C1610">
        <f>'TPS543C20 Loop Gain'!AI2330</f>
        <v>-12.454414417625701</v>
      </c>
      <c r="D1610">
        <f>'TPS543C20 Loop Gain'!AJ2330</f>
        <v>50.842699476422943</v>
      </c>
      <c r="E1610">
        <f>'TPS543C20 Loop Gain'!B2330</f>
        <v>396000</v>
      </c>
    </row>
    <row r="1611" spans="3:5" x14ac:dyDescent="0.25">
      <c r="C1611">
        <f>'TPS543C20 Loop Gain'!AI2329</f>
        <v>-12.430041789651886</v>
      </c>
      <c r="D1611">
        <f>'TPS543C20 Loop Gain'!AJ2329</f>
        <v>50.939358938262401</v>
      </c>
      <c r="E1611">
        <f>'TPS543C20 Loop Gain'!B2329</f>
        <v>395000</v>
      </c>
    </row>
    <row r="1612" spans="3:5" x14ac:dyDescent="0.25">
      <c r="C1612">
        <f>'TPS543C20 Loop Gain'!AI2328</f>
        <v>-12.405620734823588</v>
      </c>
      <c r="D1612">
        <f>'TPS543C20 Loop Gain'!AJ2328</f>
        <v>51.035932397966178</v>
      </c>
      <c r="E1612">
        <f>'TPS543C20 Loop Gain'!B2328</f>
        <v>394000</v>
      </c>
    </row>
    <row r="1613" spans="3:5" x14ac:dyDescent="0.25">
      <c r="C1613">
        <f>'TPS543C20 Loop Gain'!AI2327</f>
        <v>-12.3811509120204</v>
      </c>
      <c r="D1613">
        <f>'TPS543C20 Loop Gain'!AJ2327</f>
        <v>51.132419847843373</v>
      </c>
      <c r="E1613">
        <f>'TPS543C20 Loop Gain'!B2327</f>
        <v>393000</v>
      </c>
    </row>
    <row r="1614" spans="3:5" x14ac:dyDescent="0.25">
      <c r="C1614">
        <f>'TPS543C20 Loop Gain'!AI2326</f>
        <v>-12.356631977829393</v>
      </c>
      <c r="D1614">
        <f>'TPS543C20 Loop Gain'!AJ2326</f>
        <v>51.228821278975353</v>
      </c>
      <c r="E1614">
        <f>'TPS543C20 Loop Gain'!B2326</f>
        <v>392000</v>
      </c>
    </row>
    <row r="1615" spans="3:5" x14ac:dyDescent="0.25">
      <c r="C1615">
        <f>'TPS543C20 Loop Gain'!AI2325</f>
        <v>-12.332063586518165</v>
      </c>
      <c r="D1615">
        <f>'TPS543C20 Loop Gain'!AJ2325</f>
        <v>51.325136681200661</v>
      </c>
      <c r="E1615">
        <f>'TPS543C20 Loop Gain'!B2325</f>
        <v>391000</v>
      </c>
    </row>
    <row r="1616" spans="3:5" x14ac:dyDescent="0.25">
      <c r="C1616">
        <f>'TPS543C20 Loop Gain'!AI2324</f>
        <v>-12.307445390008482</v>
      </c>
      <c r="D1616">
        <f>'TPS543C20 Loop Gain'!AJ2324</f>
        <v>51.421366043097443</v>
      </c>
      <c r="E1616">
        <f>'TPS543C20 Loop Gain'!B2324</f>
        <v>390000</v>
      </c>
    </row>
    <row r="1617" spans="3:5" x14ac:dyDescent="0.25">
      <c r="C1617">
        <f>'TPS543C20 Loop Gain'!AI2323</f>
        <v>-12.282777037848795</v>
      </c>
      <c r="D1617">
        <f>'TPS543C20 Loop Gain'!AJ2323</f>
        <v>51.517509351967171</v>
      </c>
      <c r="E1617">
        <f>'TPS543C20 Loop Gain'!B2323</f>
        <v>389000</v>
      </c>
    </row>
    <row r="1618" spans="3:5" x14ac:dyDescent="0.25">
      <c r="C1618">
        <f>'TPS543C20 Loop Gain'!AI2322</f>
        <v>-12.258058177186431</v>
      </c>
      <c r="D1618">
        <f>'TPS543C20 Loop Gain'!AJ2322</f>
        <v>51.613566593817893</v>
      </c>
      <c r="E1618">
        <f>'TPS543C20 Loop Gain'!B2322</f>
        <v>388000</v>
      </c>
    </row>
    <row r="1619" spans="3:5" x14ac:dyDescent="0.25">
      <c r="C1619">
        <f>'TPS543C20 Loop Gain'!AI2321</f>
        <v>-12.23328845274067</v>
      </c>
      <c r="D1619">
        <f>'TPS543C20 Loop Gain'!AJ2321</f>
        <v>51.709537753348449</v>
      </c>
      <c r="E1619">
        <f>'TPS543C20 Loop Gain'!B2321</f>
        <v>387000</v>
      </c>
    </row>
    <row r="1620" spans="3:5" x14ac:dyDescent="0.25">
      <c r="C1620">
        <f>'TPS543C20 Loop Gain'!AI2320</f>
        <v>-12.208467506773237</v>
      </c>
      <c r="D1620">
        <f>'TPS543C20 Loop Gain'!AJ2320</f>
        <v>51.805422813932914</v>
      </c>
      <c r="E1620">
        <f>'TPS543C20 Loop Gain'!B2320</f>
        <v>386000</v>
      </c>
    </row>
    <row r="1621" spans="3:5" x14ac:dyDescent="0.25">
      <c r="C1621">
        <f>'TPS543C20 Loop Gain'!AI2319</f>
        <v>-12.183594979060434</v>
      </c>
      <c r="D1621">
        <f>'TPS543C20 Loop Gain'!AJ2319</f>
        <v>51.901221757598115</v>
      </c>
      <c r="E1621">
        <f>'TPS543C20 Loop Gain'!B2319</f>
        <v>385000</v>
      </c>
    </row>
    <row r="1622" spans="3:5" x14ac:dyDescent="0.25">
      <c r="C1622">
        <f>'TPS543C20 Loop Gain'!AI2318</f>
        <v>-12.158670506863391</v>
      </c>
      <c r="D1622">
        <f>'TPS543C20 Loop Gain'!AJ2318</f>
        <v>51.99693456501268</v>
      </c>
      <c r="E1622">
        <f>'TPS543C20 Loop Gain'!B2318</f>
        <v>384000</v>
      </c>
    </row>
    <row r="1623" spans="3:5" x14ac:dyDescent="0.25">
      <c r="C1623">
        <f>'TPS543C20 Loop Gain'!AI2317</f>
        <v>-12.133693724899571</v>
      </c>
      <c r="D1623">
        <f>'TPS543C20 Loop Gain'!AJ2317</f>
        <v>52.092561215468216</v>
      </c>
      <c r="E1623">
        <f>'TPS543C20 Loop Gain'!B2317</f>
        <v>383000</v>
      </c>
    </row>
    <row r="1624" spans="3:5" x14ac:dyDescent="0.25">
      <c r="C1624">
        <f>'TPS543C20 Loop Gain'!AI2316</f>
        <v>-12.108664265312008</v>
      </c>
      <c r="D1624">
        <f>'TPS543C20 Loop Gain'!AJ2316</f>
        <v>52.18810168685831</v>
      </c>
      <c r="E1624">
        <f>'TPS543C20 Loop Gain'!B2316</f>
        <v>382000</v>
      </c>
    </row>
    <row r="1625" spans="3:5" x14ac:dyDescent="0.25">
      <c r="C1625">
        <f>'TPS543C20 Loop Gain'!AI2315</f>
        <v>-12.083581757639397</v>
      </c>
      <c r="D1625">
        <f>'TPS543C20 Loop Gain'!AJ2315</f>
        <v>52.28355595566471</v>
      </c>
      <c r="E1625">
        <f>'TPS543C20 Loop Gain'!B2315</f>
        <v>381000</v>
      </c>
    </row>
    <row r="1626" spans="3:5" x14ac:dyDescent="0.25">
      <c r="C1626">
        <f>'TPS543C20 Loop Gain'!AI2314</f>
        <v>-12.058445828785398</v>
      </c>
      <c r="D1626">
        <f>'TPS543C20 Loop Gain'!AJ2314</f>
        <v>52.378923996938369</v>
      </c>
      <c r="E1626">
        <f>'TPS543C20 Loop Gain'!B2314</f>
        <v>380000</v>
      </c>
    </row>
    <row r="1627" spans="3:5" x14ac:dyDescent="0.25">
      <c r="C1627">
        <f>'TPS543C20 Loop Gain'!AI2313</f>
        <v>-12.033256102987835</v>
      </c>
      <c r="D1627">
        <f>'TPS543C20 Loop Gain'!AJ2313</f>
        <v>52.474205784282091</v>
      </c>
      <c r="E1627">
        <f>'TPS543C20 Loop Gain'!B2313</f>
        <v>379000</v>
      </c>
    </row>
    <row r="1628" spans="3:5" x14ac:dyDescent="0.25">
      <c r="C1628">
        <f>'TPS543C20 Loop Gain'!AI2312</f>
        <v>-12.008012201786435</v>
      </c>
      <c r="D1628">
        <f>'TPS543C20 Loop Gain'!AJ2312</f>
        <v>52.569401289830196</v>
      </c>
      <c r="E1628">
        <f>'TPS543C20 Loop Gain'!B2312</f>
        <v>378000</v>
      </c>
    </row>
    <row r="1629" spans="3:5" x14ac:dyDescent="0.25">
      <c r="C1629">
        <f>'TPS543C20 Loop Gain'!AI2311</f>
        <v>-11.982713743991759</v>
      </c>
      <c r="D1629">
        <f>'TPS543C20 Loop Gain'!AJ2311</f>
        <v>52.664510484233119</v>
      </c>
      <c r="E1629">
        <f>'TPS543C20 Loop Gain'!B2311</f>
        <v>377000</v>
      </c>
    </row>
    <row r="1630" spans="3:5" x14ac:dyDescent="0.25">
      <c r="C1630">
        <f>'TPS543C20 Loop Gain'!AI2310</f>
        <v>-11.957360345651953</v>
      </c>
      <c r="D1630">
        <f>'TPS543C20 Loop Gain'!AJ2310</f>
        <v>52.759533336638697</v>
      </c>
      <c r="E1630">
        <f>'TPS543C20 Loop Gain'!B2310</f>
        <v>376000</v>
      </c>
    </row>
    <row r="1631" spans="3:5" x14ac:dyDescent="0.25">
      <c r="C1631">
        <f>'TPS543C20 Loop Gain'!AI2309</f>
        <v>-11.93195162002068</v>
      </c>
      <c r="D1631">
        <f>'TPS543C20 Loop Gain'!AJ2309</f>
        <v>52.854469814670686</v>
      </c>
      <c r="E1631">
        <f>'TPS543C20 Loop Gain'!B2309</f>
        <v>375000</v>
      </c>
    </row>
    <row r="1632" spans="3:5" x14ac:dyDescent="0.25">
      <c r="C1632">
        <f>'TPS543C20 Loop Gain'!AI2308</f>
        <v>-11.906487177523122</v>
      </c>
      <c r="D1632">
        <f>'TPS543C20 Loop Gain'!AJ2308</f>
        <v>52.949319884413633</v>
      </c>
      <c r="E1632">
        <f>'TPS543C20 Loop Gain'!B2308</f>
        <v>374000</v>
      </c>
    </row>
    <row r="1633" spans="3:5" x14ac:dyDescent="0.25">
      <c r="C1633">
        <f>'TPS543C20 Loop Gain'!AI2307</f>
        <v>-11.880966625722792</v>
      </c>
      <c r="D1633">
        <f>'TPS543C20 Loop Gain'!AJ2307</f>
        <v>53.044083510392184</v>
      </c>
      <c r="E1633">
        <f>'TPS543C20 Loop Gain'!B2307</f>
        <v>373000</v>
      </c>
    </row>
    <row r="1634" spans="3:5" x14ac:dyDescent="0.25">
      <c r="C1634">
        <f>'TPS543C20 Loop Gain'!AI2306</f>
        <v>-11.855389569286888</v>
      </c>
      <c r="D1634">
        <f>'TPS543C20 Loop Gain'!AJ2306</f>
        <v>53.138760655551017</v>
      </c>
      <c r="E1634">
        <f>'TPS543C20 Loop Gain'!B2306</f>
        <v>372000</v>
      </c>
    </row>
    <row r="1635" spans="3:5" x14ac:dyDescent="0.25">
      <c r="C1635">
        <f>'TPS543C20 Loop Gain'!AI2305</f>
        <v>-11.829755609952034</v>
      </c>
      <c r="D1635">
        <f>'TPS543C20 Loop Gain'!AJ2305</f>
        <v>53.233351281239585</v>
      </c>
      <c r="E1635">
        <f>'TPS543C20 Loop Gain'!B2305</f>
        <v>371000</v>
      </c>
    </row>
    <row r="1636" spans="3:5" x14ac:dyDescent="0.25">
      <c r="C1636">
        <f>'TPS543C20 Loop Gain'!AI2304</f>
        <v>-11.804064346488129</v>
      </c>
      <c r="D1636">
        <f>'TPS543C20 Loop Gain'!AJ2304</f>
        <v>53.327855347188489</v>
      </c>
      <c r="E1636">
        <f>'TPS543C20 Loop Gain'!B2304</f>
        <v>370000</v>
      </c>
    </row>
    <row r="1637" spans="3:5" x14ac:dyDescent="0.25">
      <c r="C1637">
        <f>'TPS543C20 Loop Gain'!AI2303</f>
        <v>-11.778315374664013</v>
      </c>
      <c r="D1637">
        <f>'TPS543C20 Loop Gain'!AJ2303</f>
        <v>53.422272811490053</v>
      </c>
      <c r="E1637">
        <f>'TPS543C20 Loop Gain'!B2303</f>
        <v>369000</v>
      </c>
    </row>
    <row r="1638" spans="3:5" x14ac:dyDescent="0.25">
      <c r="C1638">
        <f>'TPS543C20 Loop Gain'!AI2302</f>
        <v>-11.752508287210222</v>
      </c>
      <c r="D1638">
        <f>'TPS543C20 Loop Gain'!AJ2302</f>
        <v>53.516603630583091</v>
      </c>
      <c r="E1638">
        <f>'TPS543C20 Loop Gain'!B2302</f>
        <v>368000</v>
      </c>
    </row>
    <row r="1639" spans="3:5" x14ac:dyDescent="0.25">
      <c r="C1639">
        <f>'TPS543C20 Loop Gain'!AI2301</f>
        <v>-11.726642673782584</v>
      </c>
      <c r="D1639">
        <f>'TPS543C20 Loop Gain'!AJ2301</f>
        <v>53.610847759227305</v>
      </c>
      <c r="E1639">
        <f>'TPS543C20 Loop Gain'!B2301</f>
        <v>367000</v>
      </c>
    </row>
    <row r="1640" spans="3:5" x14ac:dyDescent="0.25">
      <c r="C1640">
        <f>'TPS543C20 Loop Gain'!AI2300</f>
        <v>-11.700718120925043</v>
      </c>
      <c r="D1640">
        <f>'TPS543C20 Loop Gain'!AJ2300</f>
        <v>53.705005150486549</v>
      </c>
      <c r="E1640">
        <f>'TPS543C20 Loop Gain'!B2300</f>
        <v>366000</v>
      </c>
    </row>
    <row r="1641" spans="3:5" x14ac:dyDescent="0.25">
      <c r="C1641">
        <f>'TPS543C20 Loop Gain'!AI2299</f>
        <v>-11.674734212031733</v>
      </c>
      <c r="D1641">
        <f>'TPS543C20 Loop Gain'!AJ2299</f>
        <v>53.799075755709005</v>
      </c>
      <c r="E1641">
        <f>'TPS543C20 Loop Gain'!B2299</f>
        <v>365000</v>
      </c>
    </row>
    <row r="1642" spans="3:5" x14ac:dyDescent="0.25">
      <c r="C1642">
        <f>'TPS543C20 Loop Gain'!AI2298</f>
        <v>-11.648690527308865</v>
      </c>
      <c r="D1642">
        <f>'TPS543C20 Loop Gain'!AJ2298</f>
        <v>53.893059524503308</v>
      </c>
      <c r="E1642">
        <f>'TPS543C20 Loop Gain'!B2298</f>
        <v>364000</v>
      </c>
    </row>
    <row r="1643" spans="3:5" x14ac:dyDescent="0.25">
      <c r="C1643">
        <f>'TPS543C20 Loop Gain'!AI2297</f>
        <v>-11.622586643735778</v>
      </c>
      <c r="D1643">
        <f>'TPS543C20 Loop Gain'!AJ2297</f>
        <v>53.986956404721909</v>
      </c>
      <c r="E1643">
        <f>'TPS543C20 Loop Gain'!B2297</f>
        <v>363000</v>
      </c>
    </row>
    <row r="1644" spans="3:5" x14ac:dyDescent="0.25">
      <c r="C1644">
        <f>'TPS543C20 Loop Gain'!AI2296</f>
        <v>-11.596422135025408</v>
      </c>
      <c r="D1644">
        <f>'TPS543C20 Loop Gain'!AJ2296</f>
        <v>54.0807663424374</v>
      </c>
      <c r="E1644">
        <f>'TPS543C20 Loop Gain'!B2296</f>
        <v>362000</v>
      </c>
    </row>
    <row r="1645" spans="3:5" x14ac:dyDescent="0.25">
      <c r="C1645">
        <f>'TPS543C20 Loop Gain'!AI2295</f>
        <v>-11.570196571584738</v>
      </c>
      <c r="D1645">
        <f>'TPS543C20 Loop Gain'!AJ2295</f>
        <v>54.174489281924288</v>
      </c>
      <c r="E1645">
        <f>'TPS543C20 Loop Gain'!B2295</f>
        <v>361000</v>
      </c>
    </row>
    <row r="1646" spans="3:5" x14ac:dyDescent="0.25">
      <c r="C1646">
        <f>'TPS543C20 Loop Gain'!AI2294</f>
        <v>-11.543909520473154</v>
      </c>
      <c r="D1646">
        <f>'TPS543C20 Loop Gain'!AJ2294</f>
        <v>54.26812516563389</v>
      </c>
      <c r="E1646">
        <f>'TPS543C20 Loop Gain'!B2294</f>
        <v>360000</v>
      </c>
    </row>
    <row r="1647" spans="3:5" x14ac:dyDescent="0.25">
      <c r="C1647">
        <f>'TPS543C20 Loop Gain'!AI2293</f>
        <v>-11.517560545362835</v>
      </c>
      <c r="D1647">
        <f>'TPS543C20 Loop Gain'!AJ2293</f>
        <v>54.361673934176522</v>
      </c>
      <c r="E1647">
        <f>'TPS543C20 Loop Gain'!B2293</f>
        <v>359000</v>
      </c>
    </row>
    <row r="1648" spans="3:5" x14ac:dyDescent="0.25">
      <c r="C1648">
        <f>'TPS543C20 Loop Gain'!AI2292</f>
        <v>-11.491149206495754</v>
      </c>
      <c r="D1648">
        <f>'TPS543C20 Loop Gain'!AJ2292</f>
        <v>54.455135526297497</v>
      </c>
      <c r="E1648">
        <f>'TPS543C20 Loop Gain'!B2292</f>
        <v>358000</v>
      </c>
    </row>
    <row r="1649" spans="3:5" x14ac:dyDescent="0.25">
      <c r="C1649">
        <f>'TPS543C20 Loop Gain'!AI2291</f>
        <v>-11.464675060641778</v>
      </c>
      <c r="D1649">
        <f>'TPS543C20 Loop Gain'!AJ2291</f>
        <v>54.54850987885829</v>
      </c>
      <c r="E1649">
        <f>'TPS543C20 Loop Gain'!B2291</f>
        <v>357000</v>
      </c>
    </row>
    <row r="1650" spans="3:5" x14ac:dyDescent="0.25">
      <c r="C1650">
        <f>'TPS543C20 Loop Gain'!AI2290</f>
        <v>-11.438137661055832</v>
      </c>
      <c r="D1650">
        <f>'TPS543C20 Loop Gain'!AJ2290</f>
        <v>54.641796926811239</v>
      </c>
      <c r="E1650">
        <f>'TPS543C20 Loop Gain'!B2290</f>
        <v>356000</v>
      </c>
    </row>
    <row r="1651" spans="3:5" x14ac:dyDescent="0.25">
      <c r="C1651">
        <f>'TPS543C20 Loop Gain'!AI2289</f>
        <v>-11.41153655743382</v>
      </c>
      <c r="D1651">
        <f>'TPS543C20 Loop Gain'!AJ2289</f>
        <v>54.734996603179368</v>
      </c>
      <c r="E1651">
        <f>'TPS543C20 Loop Gain'!B2289</f>
        <v>355000</v>
      </c>
    </row>
    <row r="1652" spans="3:5" x14ac:dyDescent="0.25">
      <c r="C1652">
        <f>'TPS543C20 Loop Gain'!AI2288</f>
        <v>-11.384871295869086</v>
      </c>
      <c r="D1652">
        <f>'TPS543C20 Loop Gain'!AJ2288</f>
        <v>54.828108839033504</v>
      </c>
      <c r="E1652">
        <f>'TPS543C20 Loop Gain'!B2288</f>
        <v>354000</v>
      </c>
    </row>
    <row r="1653" spans="3:5" x14ac:dyDescent="0.25">
      <c r="C1653">
        <f>'TPS543C20 Loop Gain'!AI2287</f>
        <v>-11.358141418806571</v>
      </c>
      <c r="D1653">
        <f>'TPS543C20 Loop Gain'!AJ2287</f>
        <v>54.92113356347091</v>
      </c>
      <c r="E1653">
        <f>'TPS543C20 Loop Gain'!B2287</f>
        <v>353000</v>
      </c>
    </row>
    <row r="1654" spans="3:5" x14ac:dyDescent="0.25">
      <c r="C1654">
        <f>'TPS543C20 Loop Gain'!AI2286</f>
        <v>-11.331346464997926</v>
      </c>
      <c r="D1654">
        <f>'TPS543C20 Loop Gain'!AJ2286</f>
        <v>55.014070703589745</v>
      </c>
      <c r="E1654">
        <f>'TPS543C20 Loop Gain'!B2286</f>
        <v>352000</v>
      </c>
    </row>
    <row r="1655" spans="3:5" x14ac:dyDescent="0.25">
      <c r="C1655">
        <f>'TPS543C20 Loop Gain'!AI2285</f>
        <v>-11.304485969454872</v>
      </c>
      <c r="D1655">
        <f>'TPS543C20 Loop Gain'!AJ2285</f>
        <v>55.106920184469871</v>
      </c>
      <c r="E1655">
        <f>'TPS543C20 Loop Gain'!B2285</f>
        <v>351000</v>
      </c>
    </row>
    <row r="1656" spans="3:5" x14ac:dyDescent="0.25">
      <c r="C1656">
        <f>'TPS543C20 Loop Gain'!AI2284</f>
        <v>-11.277559463402945</v>
      </c>
      <c r="D1656">
        <f>'TPS543C20 Loop Gain'!AJ2284</f>
        <v>55.199681929146365</v>
      </c>
      <c r="E1656">
        <f>'TPS543C20 Loop Gain'!B2284</f>
        <v>350000</v>
      </c>
    </row>
    <row r="1657" spans="3:5" x14ac:dyDescent="0.25">
      <c r="C1657">
        <f>'TPS543C20 Loop Gain'!AI2283</f>
        <v>-11.250566474232917</v>
      </c>
      <c r="D1657">
        <f>'TPS543C20 Loop Gain'!AJ2283</f>
        <v>55.292355858588508</v>
      </c>
      <c r="E1657">
        <f>'TPS543C20 Loop Gain'!B2283</f>
        <v>349000</v>
      </c>
    </row>
    <row r="1658" spans="3:5" x14ac:dyDescent="0.25">
      <c r="C1658">
        <f>'TPS543C20 Loop Gain'!AI2282</f>
        <v>-11.223506525452505</v>
      </c>
      <c r="D1658">
        <f>'TPS543C20 Loop Gain'!AJ2282</f>
        <v>55.384941891674721</v>
      </c>
      <c r="E1658">
        <f>'TPS543C20 Loop Gain'!B2282</f>
        <v>348000</v>
      </c>
    </row>
    <row r="1659" spans="3:5" x14ac:dyDescent="0.25">
      <c r="C1659">
        <f>'TPS543C20 Loop Gain'!AI2281</f>
        <v>-11.196379136638232</v>
      </c>
      <c r="D1659">
        <f>'TPS543C20 Loop Gain'!AJ2281</f>
        <v>55.4774399451709</v>
      </c>
      <c r="E1659">
        <f>'TPS543C20 Loop Gain'!B2281</f>
        <v>347000</v>
      </c>
    </row>
    <row r="1660" spans="3:5" x14ac:dyDescent="0.25">
      <c r="C1660">
        <f>'TPS543C20 Loop Gain'!AI2280</f>
        <v>-11.16918382338447</v>
      </c>
      <c r="D1660">
        <f>'TPS543C20 Loop Gain'!AJ2280</f>
        <v>55.569849933703345</v>
      </c>
      <c r="E1660">
        <f>'TPS543C20 Loop Gain'!B2280</f>
        <v>346000</v>
      </c>
    </row>
    <row r="1661" spans="3:5" x14ac:dyDescent="0.25">
      <c r="C1661">
        <f>'TPS543C20 Loop Gain'!AI2279</f>
        <v>-11.141920097253756</v>
      </c>
      <c r="D1661">
        <f>'TPS543C20 Loop Gain'!AJ2279</f>
        <v>55.662171769738485</v>
      </c>
      <c r="E1661">
        <f>'TPS543C20 Loop Gain'!B2279</f>
        <v>345000</v>
      </c>
    </row>
    <row r="1662" spans="3:5" x14ac:dyDescent="0.25">
      <c r="C1662">
        <f>'TPS543C20 Loop Gain'!AI2278</f>
        <v>-11.114587465724519</v>
      </c>
      <c r="D1662">
        <f>'TPS543C20 Loop Gain'!AJ2278</f>
        <v>55.754405363554554</v>
      </c>
      <c r="E1662">
        <f>'TPS543C20 Loop Gain'!B2278</f>
        <v>344000</v>
      </c>
    </row>
    <row r="1663" spans="3:5" x14ac:dyDescent="0.25">
      <c r="C1663">
        <f>'TPS543C20 Loop Gain'!AI2277</f>
        <v>-11.087185432139732</v>
      </c>
      <c r="D1663">
        <f>'TPS543C20 Loop Gain'!AJ2277</f>
        <v>55.846550623220587</v>
      </c>
      <c r="E1663">
        <f>'TPS543C20 Loop Gain'!B2277</f>
        <v>343000</v>
      </c>
    </row>
    <row r="1664" spans="3:5" x14ac:dyDescent="0.25">
      <c r="C1664">
        <f>'TPS543C20 Loop Gain'!AI2276</f>
        <v>-11.059713495653586</v>
      </c>
      <c r="D1664">
        <f>'TPS543C20 Loop Gain'!AJ2276</f>
        <v>55.93860745457004</v>
      </c>
      <c r="E1664">
        <f>'TPS543C20 Loop Gain'!B2276</f>
        <v>342000</v>
      </c>
    </row>
    <row r="1665" spans="3:5" x14ac:dyDescent="0.25">
      <c r="C1665">
        <f>'TPS543C20 Loop Gain'!AI2275</f>
        <v>-11.032171151177689</v>
      </c>
      <c r="D1665">
        <f>'TPS543C20 Loop Gain'!AJ2275</f>
        <v>56.030575761174958</v>
      </c>
      <c r="E1665">
        <f>'TPS543C20 Loop Gain'!B2275</f>
        <v>341000</v>
      </c>
    </row>
    <row r="1666" spans="3:5" x14ac:dyDescent="0.25">
      <c r="C1666">
        <f>'TPS543C20 Loop Gain'!AI2274</f>
        <v>-11.004557889326367</v>
      </c>
      <c r="D1666">
        <f>'TPS543C20 Loop Gain'!AJ2274</f>
        <v>56.122455444323045</v>
      </c>
      <c r="E1666">
        <f>'TPS543C20 Loop Gain'!B2274</f>
        <v>340000</v>
      </c>
    </row>
    <row r="1667" spans="3:5" x14ac:dyDescent="0.25">
      <c r="C1667">
        <f>'TPS543C20 Loop Gain'!AI2273</f>
        <v>-10.976873196361987</v>
      </c>
      <c r="D1667">
        <f>'TPS543C20 Loop Gain'!AJ2273</f>
        <v>56.214246402990568</v>
      </c>
      <c r="E1667">
        <f>'TPS543C20 Loop Gain'!B2273</f>
        <v>339000</v>
      </c>
    </row>
    <row r="1668" spans="3:5" x14ac:dyDescent="0.25">
      <c r="C1668">
        <f>'TPS543C20 Loop Gain'!AI2272</f>
        <v>-10.949116554137641</v>
      </c>
      <c r="D1668">
        <f>'TPS543C20 Loop Gain'!AJ2272</f>
        <v>56.305948533817926</v>
      </c>
      <c r="E1668">
        <f>'TPS543C20 Loop Gain'!B2272</f>
        <v>338000</v>
      </c>
    </row>
    <row r="1669" spans="3:5" x14ac:dyDescent="0.25">
      <c r="C1669">
        <f>'TPS543C20 Loop Gain'!AI2271</f>
        <v>-10.921287440040736</v>
      </c>
      <c r="D1669">
        <f>'TPS543C20 Loop Gain'!AJ2271</f>
        <v>56.397561731082575</v>
      </c>
      <c r="E1669">
        <f>'TPS543C20 Loop Gain'!B2271</f>
        <v>337000</v>
      </c>
    </row>
    <row r="1670" spans="3:5" x14ac:dyDescent="0.25">
      <c r="C1670">
        <f>'TPS543C20 Loop Gain'!AI2270</f>
        <v>-10.893385326934412</v>
      </c>
      <c r="D1670">
        <f>'TPS543C20 Loop Gain'!AJ2270</f>
        <v>56.489085886674751</v>
      </c>
      <c r="E1670">
        <f>'TPS543C20 Loop Gain'!B2270</f>
        <v>336000</v>
      </c>
    </row>
    <row r="1671" spans="3:5" x14ac:dyDescent="0.25">
      <c r="C1671">
        <f>'TPS543C20 Loop Gain'!AI2269</f>
        <v>-10.865409683099008</v>
      </c>
      <c r="D1671">
        <f>'TPS543C20 Loop Gain'!AJ2269</f>
        <v>56.580520890070652</v>
      </c>
      <c r="E1671">
        <f>'TPS543C20 Loop Gain'!B2269</f>
        <v>335000</v>
      </c>
    </row>
    <row r="1672" spans="3:5" x14ac:dyDescent="0.25">
      <c r="C1672">
        <f>'TPS543C20 Loop Gain'!AI2268</f>
        <v>-10.837359972171905</v>
      </c>
      <c r="D1672">
        <f>'TPS543C20 Loop Gain'!AJ2268</f>
        <v>56.671866628304436</v>
      </c>
      <c r="E1672">
        <f>'TPS543C20 Loop Gain'!B2268</f>
        <v>334000</v>
      </c>
    </row>
    <row r="1673" spans="3:5" x14ac:dyDescent="0.25">
      <c r="C1673">
        <f>'TPS543C20 Loop Gain'!AI2267</f>
        <v>-10.809235653086644</v>
      </c>
      <c r="D1673">
        <f>'TPS543C20 Loop Gain'!AJ2267</f>
        <v>56.763122985945472</v>
      </c>
      <c r="E1673">
        <f>'TPS543C20 Loop Gain'!B2267</f>
        <v>333000</v>
      </c>
    </row>
    <row r="1674" spans="3:5" x14ac:dyDescent="0.25">
      <c r="C1674">
        <f>'TPS543C20 Loop Gain'!AI2266</f>
        <v>-10.781036180011554</v>
      </c>
      <c r="D1674">
        <f>'TPS543C20 Loop Gain'!AJ2266</f>
        <v>56.854289845067285</v>
      </c>
      <c r="E1674">
        <f>'TPS543C20 Loop Gain'!B2266</f>
        <v>332000</v>
      </c>
    </row>
    <row r="1675" spans="3:5" x14ac:dyDescent="0.25">
      <c r="C1675">
        <f>'TPS543C20 Loop Gain'!AI2265</f>
        <v>-10.752761002286492</v>
      </c>
      <c r="D1675">
        <f>'TPS543C20 Loop Gain'!AJ2265</f>
        <v>56.945367085222543</v>
      </c>
      <c r="E1675">
        <f>'TPS543C20 Loop Gain'!B2265</f>
        <v>331000</v>
      </c>
    </row>
    <row r="1676" spans="3:5" x14ac:dyDescent="0.25">
      <c r="C1676">
        <f>'TPS543C20 Loop Gain'!AI2264</f>
        <v>-10.724409564359069</v>
      </c>
      <c r="D1676">
        <f>'TPS543C20 Loop Gain'!AJ2264</f>
        <v>57.036354583417399</v>
      </c>
      <c r="E1676">
        <f>'TPS543C20 Loop Gain'!B2264</f>
        <v>330000</v>
      </c>
    </row>
    <row r="1677" spans="3:5" x14ac:dyDescent="0.25">
      <c r="C1677">
        <f>'TPS543C20 Loop Gain'!AI2263</f>
        <v>-10.695981305720521</v>
      </c>
      <c r="D1677">
        <f>'TPS543C20 Loop Gain'!AJ2263</f>
        <v>57.127252214081921</v>
      </c>
      <c r="E1677">
        <f>'TPS543C20 Loop Gain'!B2263</f>
        <v>329000</v>
      </c>
    </row>
    <row r="1678" spans="3:5" x14ac:dyDescent="0.25">
      <c r="C1678">
        <f>'TPS543C20 Loop Gain'!AI2262</f>
        <v>-10.667475660839251</v>
      </c>
      <c r="D1678">
        <f>'TPS543C20 Loop Gain'!AJ2262</f>
        <v>57.218059849042753</v>
      </c>
      <c r="E1678">
        <f>'TPS543C20 Loop Gain'!B2262</f>
        <v>328000</v>
      </c>
    </row>
    <row r="1679" spans="3:5" x14ac:dyDescent="0.25">
      <c r="C1679">
        <f>'TPS543C20 Loop Gain'!AI2261</f>
        <v>-10.638892059093426</v>
      </c>
      <c r="D1679">
        <f>'TPS543C20 Loop Gain'!AJ2261</f>
        <v>57.308777357495941</v>
      </c>
      <c r="E1679">
        <f>'TPS543C20 Loop Gain'!B2261</f>
        <v>327000</v>
      </c>
    </row>
    <row r="1680" spans="3:5" x14ac:dyDescent="0.25">
      <c r="C1680">
        <f>'TPS543C20 Loop Gain'!AI2260</f>
        <v>-10.610229924704937</v>
      </c>
      <c r="D1680">
        <f>'TPS543C20 Loop Gain'!AJ2260</f>
        <v>57.399404605979299</v>
      </c>
      <c r="E1680">
        <f>'TPS543C20 Loop Gain'!B2260</f>
        <v>326000</v>
      </c>
    </row>
    <row r="1681" spans="3:5" x14ac:dyDescent="0.25">
      <c r="C1681">
        <f>'TPS543C20 Loop Gain'!AI2259</f>
        <v>-10.581488676667917</v>
      </c>
      <c r="D1681">
        <f>'TPS543C20 Loop Gain'!AJ2259</f>
        <v>57.489941458343722</v>
      </c>
      <c r="E1681">
        <f>'TPS543C20 Loop Gain'!B2259</f>
        <v>325000</v>
      </c>
    </row>
    <row r="1682" spans="3:5" x14ac:dyDescent="0.25">
      <c r="C1682">
        <f>'TPS543C20 Loop Gain'!AI2258</f>
        <v>-10.552667728680698</v>
      </c>
      <c r="D1682">
        <f>'TPS543C20 Loop Gain'!AJ2258</f>
        <v>57.58038777572505</v>
      </c>
      <c r="E1682">
        <f>'TPS543C20 Loop Gain'!B2258</f>
        <v>324000</v>
      </c>
    </row>
    <row r="1683" spans="3:5" x14ac:dyDescent="0.25">
      <c r="C1683">
        <f>'TPS543C20 Loop Gain'!AI2257</f>
        <v>-10.523766489072608</v>
      </c>
      <c r="D1683">
        <f>'TPS543C20 Loop Gain'!AJ2257</f>
        <v>57.670743416514469</v>
      </c>
      <c r="E1683">
        <f>'TPS543C20 Loop Gain'!B2257</f>
        <v>323000</v>
      </c>
    </row>
    <row r="1684" spans="3:5" x14ac:dyDescent="0.25">
      <c r="C1684">
        <f>'TPS543C20 Loop Gain'!AI2256</f>
        <v>-10.494784360733217</v>
      </c>
      <c r="D1684">
        <f>'TPS543C20 Loop Gain'!AJ2256</f>
        <v>57.761008236331683</v>
      </c>
      <c r="E1684">
        <f>'TPS543C20 Loop Gain'!B2256</f>
        <v>322000</v>
      </c>
    </row>
    <row r="1685" spans="3:5" x14ac:dyDescent="0.25">
      <c r="C1685">
        <f>'TPS543C20 Loop Gain'!AI2255</f>
        <v>-10.465720741037339</v>
      </c>
      <c r="D1685">
        <f>'TPS543C20 Loop Gain'!AJ2255</f>
        <v>57.851182087995404</v>
      </c>
      <c r="E1685">
        <f>'TPS543C20 Loop Gain'!B2255</f>
        <v>321000</v>
      </c>
    </row>
    <row r="1686" spans="3:5" x14ac:dyDescent="0.25">
      <c r="C1686">
        <f>'TPS543C20 Loop Gain'!AI2254</f>
        <v>-10.436575021771082</v>
      </c>
      <c r="D1686">
        <f>'TPS543C20 Loop Gain'!AJ2254</f>
        <v>57.94126482149256</v>
      </c>
      <c r="E1686">
        <f>'TPS543C20 Loop Gain'!B2254</f>
        <v>320000</v>
      </c>
    </row>
    <row r="1687" spans="3:5" x14ac:dyDescent="0.25">
      <c r="C1687">
        <f>'TPS543C20 Loop Gain'!AI2253</f>
        <v>-10.407346589054928</v>
      </c>
      <c r="D1687">
        <f>'TPS543C20 Loop Gain'!AJ2253</f>
        <v>58.031256283952054</v>
      </c>
      <c r="E1687">
        <f>'TPS543C20 Loop Gain'!B2253</f>
        <v>319000</v>
      </c>
    </row>
    <row r="1688" spans="3:5" x14ac:dyDescent="0.25">
      <c r="C1688">
        <f>'TPS543C20 Loop Gain'!AI2252</f>
        <v>-10.378034823267114</v>
      </c>
      <c r="D1688">
        <f>'TPS543C20 Loop Gain'!AJ2252</f>
        <v>58.121156319611657</v>
      </c>
      <c r="E1688">
        <f>'TPS543C20 Loop Gain'!B2252</f>
        <v>318000</v>
      </c>
    </row>
    <row r="1689" spans="3:5" x14ac:dyDescent="0.25">
      <c r="C1689">
        <f>'TPS543C20 Loop Gain'!AI2251</f>
        <v>-10.348639098964302</v>
      </c>
      <c r="D1689">
        <f>'TPS543C20 Loop Gain'!AJ2251</f>
        <v>58.210964769792483</v>
      </c>
      <c r="E1689">
        <f>'TPS543C20 Loop Gain'!B2251</f>
        <v>317000</v>
      </c>
    </row>
    <row r="1690" spans="3:5" x14ac:dyDescent="0.25">
      <c r="C1690">
        <f>'TPS543C20 Loop Gain'!AI2250</f>
        <v>-10.319158784802081</v>
      </c>
      <c r="D1690">
        <f>'TPS543C20 Loop Gain'!AJ2250</f>
        <v>58.300681472865193</v>
      </c>
      <c r="E1690">
        <f>'TPS543C20 Loop Gain'!B2250</f>
        <v>316000</v>
      </c>
    </row>
    <row r="1691" spans="3:5" x14ac:dyDescent="0.25">
      <c r="C1691">
        <f>'TPS543C20 Loop Gain'!AI2249</f>
        <v>-10.289593243453691</v>
      </c>
      <c r="D1691">
        <f>'TPS543C20 Loop Gain'!AJ2249</f>
        <v>58.390306264223796</v>
      </c>
      <c r="E1691">
        <f>'TPS543C20 Loop Gain'!B2249</f>
        <v>315000</v>
      </c>
    </row>
    <row r="1692" spans="3:5" x14ac:dyDescent="0.25">
      <c r="C1692">
        <f>'TPS543C20 Loop Gain'!AI2248</f>
        <v>-10.259941831526675</v>
      </c>
      <c r="D1692">
        <f>'TPS543C20 Loop Gain'!AJ2248</f>
        <v>58.479838976252239</v>
      </c>
      <c r="E1692">
        <f>'TPS543C20 Loop Gain'!B2248</f>
        <v>314000</v>
      </c>
    </row>
    <row r="1693" spans="3:5" x14ac:dyDescent="0.25">
      <c r="C1693">
        <f>'TPS543C20 Loop Gain'!AI2247</f>
        <v>-10.230203899479998</v>
      </c>
      <c r="D1693">
        <f>'TPS543C20 Loop Gain'!AJ2247</f>
        <v>58.569279438296597</v>
      </c>
      <c r="E1693">
        <f>'TPS543C20 Loop Gain'!B2247</f>
        <v>313000</v>
      </c>
    </row>
    <row r="1694" spans="3:5" x14ac:dyDescent="0.25">
      <c r="C1694">
        <f>'TPS543C20 Loop Gain'!AI2246</f>
        <v>-10.200378791537176</v>
      </c>
      <c r="D1694">
        <f>'TPS543C20 Loop Gain'!AJ2246</f>
        <v>58.658627476633235</v>
      </c>
      <c r="E1694">
        <f>'TPS543C20 Loop Gain'!B2246</f>
        <v>312000</v>
      </c>
    </row>
    <row r="1695" spans="3:5" x14ac:dyDescent="0.25">
      <c r="C1695">
        <f>'TPS543C20 Loop Gain'!AI2245</f>
        <v>-10.170465845600647</v>
      </c>
      <c r="D1695">
        <f>'TPS543C20 Loop Gain'!AJ2245</f>
        <v>58.747882914439025</v>
      </c>
      <c r="E1695">
        <f>'TPS543C20 Loop Gain'!B2245</f>
        <v>311000</v>
      </c>
    </row>
    <row r="1696" spans="3:5" x14ac:dyDescent="0.25">
      <c r="C1696">
        <f>'TPS543C20 Loop Gain'!AI2244</f>
        <v>-10.140464393162617</v>
      </c>
      <c r="D1696">
        <f>'TPS543C20 Loop Gain'!AJ2244</f>
        <v>58.837045571759965</v>
      </c>
      <c r="E1696">
        <f>'TPS543C20 Loop Gain'!B2244</f>
        <v>310000</v>
      </c>
    </row>
    <row r="1697" spans="3:5" x14ac:dyDescent="0.25">
      <c r="C1697">
        <f>'TPS543C20 Loop Gain'!AI2243</f>
        <v>-10.110373759215525</v>
      </c>
      <c r="D1697">
        <f>'TPS543C20 Loop Gain'!AJ2243</f>
        <v>58.926115265480639</v>
      </c>
      <c r="E1697">
        <f>'TPS543C20 Loop Gain'!B2243</f>
        <v>309000</v>
      </c>
    </row>
    <row r="1698" spans="3:5" x14ac:dyDescent="0.25">
      <c r="C1698">
        <f>'TPS543C20 Loop Gain'!AI2242</f>
        <v>-10.080193262160007</v>
      </c>
      <c r="D1698">
        <f>'TPS543C20 Loop Gain'!AJ2242</f>
        <v>59.015091809294411</v>
      </c>
      <c r="E1698">
        <f>'TPS543C20 Loop Gain'!B2242</f>
        <v>308000</v>
      </c>
    </row>
    <row r="1699" spans="3:5" x14ac:dyDescent="0.25">
      <c r="C1699">
        <f>'TPS543C20 Loop Gain'!AI2241</f>
        <v>-10.049922213712513</v>
      </c>
      <c r="D1699">
        <f>'TPS543C20 Loop Gain'!AJ2241</f>
        <v>59.103975013670187</v>
      </c>
      <c r="E1699">
        <f>'TPS543C20 Loop Gain'!B2241</f>
        <v>307000</v>
      </c>
    </row>
    <row r="1700" spans="3:5" x14ac:dyDescent="0.25">
      <c r="C1700">
        <f>'TPS543C20 Loop Gain'!AI2240</f>
        <v>-10.019559918810906</v>
      </c>
      <c r="D1700">
        <f>'TPS543C20 Loop Gain'!AJ2240</f>
        <v>59.192764685823285</v>
      </c>
      <c r="E1700">
        <f>'TPS543C20 Loop Gain'!B2240</f>
        <v>306000</v>
      </c>
    </row>
    <row r="1701" spans="3:5" x14ac:dyDescent="0.25">
      <c r="C1701">
        <f>'TPS543C20 Loop Gain'!AI2239</f>
        <v>-9.9891056755173899</v>
      </c>
      <c r="D1701">
        <f>'TPS543C20 Loop Gain'!AJ2239</f>
        <v>59.281460629682954</v>
      </c>
      <c r="E1701">
        <f>'TPS543C20 Loop Gain'!B2239</f>
        <v>305000</v>
      </c>
    </row>
    <row r="1702" spans="3:5" x14ac:dyDescent="0.25">
      <c r="C1702">
        <f>'TPS543C20 Loop Gain'!AI2238</f>
        <v>-9.9585587749208706</v>
      </c>
      <c r="D1702">
        <f>'TPS543C20 Loop Gain'!AJ2238</f>
        <v>59.370062645861715</v>
      </c>
      <c r="E1702">
        <f>'TPS543C20 Loop Gain'!B2238</f>
        <v>304000</v>
      </c>
    </row>
    <row r="1703" spans="3:5" x14ac:dyDescent="0.25">
      <c r="C1703">
        <f>'TPS543C20 Loop Gain'!AI2237</f>
        <v>-9.9279185010380235</v>
      </c>
      <c r="D1703">
        <f>'TPS543C20 Loop Gain'!AJ2237</f>
        <v>59.458570531623415</v>
      </c>
      <c r="E1703">
        <f>'TPS543C20 Loop Gain'!B2237</f>
        <v>303000</v>
      </c>
    </row>
    <row r="1704" spans="3:5" x14ac:dyDescent="0.25">
      <c r="C1704">
        <f>'TPS543C20 Loop Gain'!AI2236</f>
        <v>-9.897184130711091</v>
      </c>
      <c r="D1704">
        <f>'TPS543C20 Loop Gain'!AJ2236</f>
        <v>59.546984080851857</v>
      </c>
      <c r="E1704">
        <f>'TPS543C20 Loop Gain'!B2236</f>
        <v>302000</v>
      </c>
    </row>
    <row r="1705" spans="3:5" x14ac:dyDescent="0.25">
      <c r="C1705">
        <f>'TPS543C20 Loop Gain'!AI2235</f>
        <v>-9.8663549335050718</v>
      </c>
      <c r="D1705">
        <f>'TPS543C20 Loop Gain'!AJ2235</f>
        <v>59.635303084019434</v>
      </c>
      <c r="E1705">
        <f>'TPS543C20 Loop Gain'!B2235</f>
        <v>301000</v>
      </c>
    </row>
    <row r="1706" spans="3:5" x14ac:dyDescent="0.25">
      <c r="C1706">
        <f>'TPS543C20 Loop Gain'!AI2234</f>
        <v>-9.8354301716026917</v>
      </c>
      <c r="D1706">
        <f>'TPS543C20 Loop Gain'!AJ2234</f>
        <v>59.723527328155527</v>
      </c>
      <c r="E1706">
        <f>'TPS543C20 Loop Gain'!B2234</f>
        <v>300000</v>
      </c>
    </row>
    <row r="1707" spans="3:5" x14ac:dyDescent="0.25">
      <c r="C1707">
        <f>'TPS543C20 Loop Gain'!AI2233</f>
        <v>-9.8044090996982529</v>
      </c>
      <c r="D1707">
        <f>'TPS543C20 Loop Gain'!AJ2233</f>
        <v>59.811656596815681</v>
      </c>
      <c r="E1707">
        <f>'TPS543C20 Loop Gain'!B2233</f>
        <v>299000</v>
      </c>
    </row>
    <row r="1708" spans="3:5" x14ac:dyDescent="0.25">
      <c r="C1708">
        <f>'TPS543C20 Loop Gain'!AI2232</f>
        <v>-9.7732909648876891</v>
      </c>
      <c r="D1708">
        <f>'TPS543C20 Loop Gain'!AJ2232</f>
        <v>59.899690670046191</v>
      </c>
      <c r="E1708">
        <f>'TPS543C20 Loop Gain'!B2232</f>
        <v>298000</v>
      </c>
    </row>
    <row r="1709" spans="3:5" x14ac:dyDescent="0.25">
      <c r="C1709">
        <f>'TPS543C20 Loop Gain'!AI2231</f>
        <v>-9.742075006559368</v>
      </c>
      <c r="D1709">
        <f>'TPS543C20 Loop Gain'!AJ2231</f>
        <v>59.987629324358927</v>
      </c>
      <c r="E1709">
        <f>'TPS543C20 Loop Gain'!B2231</f>
        <v>297000</v>
      </c>
    </row>
    <row r="1710" spans="3:5" x14ac:dyDescent="0.25">
      <c r="C1710">
        <f>'TPS543C20 Loop Gain'!AI2230</f>
        <v>-9.7107604562802035</v>
      </c>
      <c r="D1710">
        <f>'TPS543C20 Loop Gain'!AJ2230</f>
        <v>60.075472332693934</v>
      </c>
      <c r="E1710">
        <f>'TPS543C20 Loop Gain'!B2230</f>
        <v>296000</v>
      </c>
    </row>
    <row r="1711" spans="3:5" x14ac:dyDescent="0.25">
      <c r="C1711">
        <f>'TPS543C20 Loop Gain'!AI2229</f>
        <v>-9.6793465376823011</v>
      </c>
      <c r="D1711">
        <f>'TPS543C20 Loop Gain'!AJ2229</f>
        <v>60.163219464389229</v>
      </c>
      <c r="E1711">
        <f>'TPS543C20 Loop Gain'!B2229</f>
        <v>295000</v>
      </c>
    </row>
    <row r="1712" spans="3:5" x14ac:dyDescent="0.25">
      <c r="C1712">
        <f>'TPS543C20 Loop Gain'!AI2228</f>
        <v>-9.6478324663449175</v>
      </c>
      <c r="D1712">
        <f>'TPS543C20 Loop Gain'!AJ2228</f>
        <v>60.250870485152447</v>
      </c>
      <c r="E1712">
        <f>'TPS543C20 Loop Gain'!B2228</f>
        <v>294000</v>
      </c>
    </row>
    <row r="1713" spans="3:5" x14ac:dyDescent="0.25">
      <c r="C1713">
        <f>'TPS543C20 Loop Gain'!AI2227</f>
        <v>-9.6162174496776025</v>
      </c>
      <c r="D1713">
        <f>'TPS543C20 Loop Gain'!AJ2227</f>
        <v>60.338425157023195</v>
      </c>
      <c r="E1713">
        <f>'TPS543C20 Loop Gain'!B2227</f>
        <v>293000</v>
      </c>
    </row>
    <row r="1714" spans="3:5" x14ac:dyDescent="0.25">
      <c r="C1714">
        <f>'TPS543C20 Loop Gain'!AI2226</f>
        <v>-9.5845006867971474</v>
      </c>
      <c r="D1714">
        <f>'TPS543C20 Loop Gain'!AJ2226</f>
        <v>60.425883238348405</v>
      </c>
      <c r="E1714">
        <f>'TPS543C20 Loop Gain'!B2226</f>
        <v>292000</v>
      </c>
    </row>
    <row r="1715" spans="3:5" x14ac:dyDescent="0.25">
      <c r="C1715">
        <f>'TPS543C20 Loop Gain'!AI2225</f>
        <v>-9.5526813684062883</v>
      </c>
      <c r="D1715">
        <f>'TPS543C20 Loop Gain'!AJ2225</f>
        <v>60.513244483745773</v>
      </c>
      <c r="E1715">
        <f>'TPS543C20 Loop Gain'!B2225</f>
        <v>291000</v>
      </c>
    </row>
    <row r="1716" spans="3:5" x14ac:dyDescent="0.25">
      <c r="C1716">
        <f>'TPS543C20 Loop Gain'!AI2224</f>
        <v>-9.520758676667251</v>
      </c>
      <c r="D1716">
        <f>'TPS543C20 Loop Gain'!AJ2224</f>
        <v>60.600508644072796</v>
      </c>
      <c r="E1716">
        <f>'TPS543C20 Loop Gain'!B2224</f>
        <v>290000</v>
      </c>
    </row>
    <row r="1717" spans="3:5" x14ac:dyDescent="0.25">
      <c r="C1717">
        <f>'TPS543C20 Loop Gain'!AI2223</f>
        <v>-9.4887317850747284</v>
      </c>
      <c r="D1717">
        <f>'TPS543C20 Loop Gain'!AJ2223</f>
        <v>60.687675466399689</v>
      </c>
      <c r="E1717">
        <f>'TPS543C20 Loop Gain'!B2223</f>
        <v>289000</v>
      </c>
    </row>
    <row r="1718" spans="3:5" x14ac:dyDescent="0.25">
      <c r="C1718">
        <f>'TPS543C20 Loop Gain'!AI2222</f>
        <v>-9.4565998583256565</v>
      </c>
      <c r="D1718">
        <f>'TPS543C20 Loop Gain'!AJ2222</f>
        <v>60.774744693974348</v>
      </c>
      <c r="E1718">
        <f>'TPS543C20 Loop Gain'!B2222</f>
        <v>288000</v>
      </c>
    </row>
    <row r="1719" spans="3:5" x14ac:dyDescent="0.25">
      <c r="C1719">
        <f>'TPS543C20 Loop Gain'!AI2221</f>
        <v>-9.4243620521870994</v>
      </c>
      <c r="D1719">
        <f>'TPS543C20 Loop Gain'!AJ2221</f>
        <v>60.861716066192777</v>
      </c>
      <c r="E1719">
        <f>'TPS543C20 Loop Gain'!B2221</f>
        <v>287000</v>
      </c>
    </row>
    <row r="1720" spans="3:5" x14ac:dyDescent="0.25">
      <c r="C1720">
        <f>'TPS543C20 Loop Gain'!AI2220</f>
        <v>-9.392017513361191</v>
      </c>
      <c r="D1720">
        <f>'TPS543C20 Loop Gain'!AJ2220</f>
        <v>60.948589318568253</v>
      </c>
      <c r="E1720">
        <f>'TPS543C20 Loop Gain'!B2220</f>
        <v>286000</v>
      </c>
    </row>
    <row r="1721" spans="3:5" x14ac:dyDescent="0.25">
      <c r="C1721">
        <f>'TPS543C20 Loop Gain'!AI2219</f>
        <v>-9.3595653793480142</v>
      </c>
      <c r="D1721">
        <f>'TPS543C20 Loop Gain'!AJ2219</f>
        <v>61.035364182701883</v>
      </c>
      <c r="E1721">
        <f>'TPS543C20 Loop Gain'!B2219</f>
        <v>285000</v>
      </c>
    </row>
    <row r="1722" spans="3:5" x14ac:dyDescent="0.25">
      <c r="C1722">
        <f>'TPS543C20 Loop Gain'!AI2218</f>
        <v>-9.3270047783060299</v>
      </c>
      <c r="D1722">
        <f>'TPS543C20 Loop Gain'!AJ2218</f>
        <v>61.122040386250461</v>
      </c>
      <c r="E1722">
        <f>'TPS543C20 Loop Gain'!B2218</f>
        <v>284000</v>
      </c>
    </row>
    <row r="1723" spans="3:5" x14ac:dyDescent="0.25">
      <c r="C1723">
        <f>'TPS543C20 Loop Gain'!AI2217</f>
        <v>-9.2943348289089425</v>
      </c>
      <c r="D1723">
        <f>'TPS543C20 Loop Gain'!AJ2217</f>
        <v>61.208617652898063</v>
      </c>
      <c r="E1723">
        <f>'TPS543C20 Loop Gain'!B2217</f>
        <v>283000</v>
      </c>
    </row>
    <row r="1724" spans="3:5" x14ac:dyDescent="0.25">
      <c r="C1724">
        <f>'TPS543C20 Loop Gain'!AI2216</f>
        <v>-9.2615546402013784</v>
      </c>
      <c r="D1724">
        <f>'TPS543C20 Loop Gain'!AJ2216</f>
        <v>61.295095702325312</v>
      </c>
      <c r="E1724">
        <f>'TPS543C20 Loop Gain'!B2216</f>
        <v>282000</v>
      </c>
    </row>
    <row r="1725" spans="3:5" x14ac:dyDescent="0.25">
      <c r="C1725">
        <f>'TPS543C20 Loop Gain'!AI2215</f>
        <v>-9.2286633114507364</v>
      </c>
      <c r="D1725">
        <f>'TPS543C20 Loop Gain'!AJ2215</f>
        <v>61.381474250182663</v>
      </c>
      <c r="E1725">
        <f>'TPS543C20 Loop Gain'!B2215</f>
        <v>281000</v>
      </c>
    </row>
    <row r="1726" spans="3:5" x14ac:dyDescent="0.25">
      <c r="C1726">
        <f>'TPS543C20 Loop Gain'!AI2214</f>
        <v>-9.1956599319963512</v>
      </c>
      <c r="D1726">
        <f>'TPS543C20 Loop Gain'!AJ2214</f>
        <v>61.467753008057478</v>
      </c>
      <c r="E1726">
        <f>'TPS543C20 Loop Gain'!B2214</f>
        <v>280000</v>
      </c>
    </row>
    <row r="1727" spans="3:5" x14ac:dyDescent="0.25">
      <c r="C1727">
        <f>'TPS543C20 Loop Gain'!AI2213</f>
        <v>-9.1625435810961395</v>
      </c>
      <c r="D1727">
        <f>'TPS543C20 Loop Gain'!AJ2213</f>
        <v>61.55393168344699</v>
      </c>
      <c r="E1727">
        <f>'TPS543C20 Loop Gain'!B2213</f>
        <v>279000</v>
      </c>
    </row>
    <row r="1728" spans="3:5" x14ac:dyDescent="0.25">
      <c r="C1728">
        <f>'TPS543C20 Loop Gain'!AI2212</f>
        <v>-9.1293133277704754</v>
      </c>
      <c r="D1728">
        <f>'TPS543C20 Loop Gain'!AJ2212</f>
        <v>61.640009979732369</v>
      </c>
      <c r="E1728">
        <f>'TPS543C20 Loop Gain'!B2212</f>
        <v>278000</v>
      </c>
    </row>
    <row r="1729" spans="3:5" x14ac:dyDescent="0.25">
      <c r="C1729">
        <f>'TPS543C20 Loop Gain'!AI2211</f>
        <v>-9.0959682306430309</v>
      </c>
      <c r="D1729">
        <f>'TPS543C20 Loop Gain'!AJ2211</f>
        <v>61.725987596149224</v>
      </c>
      <c r="E1729">
        <f>'TPS543C20 Loop Gain'!B2211</f>
        <v>277000</v>
      </c>
    </row>
    <row r="1730" spans="3:5" x14ac:dyDescent="0.25">
      <c r="C1730">
        <f>'TPS543C20 Loop Gain'!AI2210</f>
        <v>-9.0625073377771024</v>
      </c>
      <c r="D1730">
        <f>'TPS543C20 Loop Gain'!AJ2210</f>
        <v>61.811864227758505</v>
      </c>
      <c r="E1730">
        <f>'TPS543C20 Loop Gain'!B2210</f>
        <v>276000</v>
      </c>
    </row>
    <row r="1731" spans="3:5" x14ac:dyDescent="0.25">
      <c r="C1731">
        <f>'TPS543C20 Loop Gain'!AI2209</f>
        <v>-9.0289296865117556</v>
      </c>
      <c r="D1731">
        <f>'TPS543C20 Loop Gain'!AJ2209</f>
        <v>61.89763956542442</v>
      </c>
      <c r="E1731">
        <f>'TPS543C20 Loop Gain'!B2209</f>
        <v>275000</v>
      </c>
    </row>
    <row r="1732" spans="3:5" x14ac:dyDescent="0.25">
      <c r="C1732">
        <f>'TPS543C20 Loop Gain'!AI2208</f>
        <v>-8.9952343032923245</v>
      </c>
      <c r="D1732">
        <f>'TPS543C20 Loop Gain'!AJ2208</f>
        <v>61.98331329578496</v>
      </c>
      <c r="E1732">
        <f>'TPS543C20 Loop Gain'!B2208</f>
        <v>274000</v>
      </c>
    </row>
    <row r="1733" spans="3:5" x14ac:dyDescent="0.25">
      <c r="C1733">
        <f>'TPS543C20 Loop Gain'!AI2207</f>
        <v>-8.9614202034978145</v>
      </c>
      <c r="D1733">
        <f>'TPS543C20 Loop Gain'!AJ2207</f>
        <v>62.068885101226265</v>
      </c>
      <c r="E1733">
        <f>'TPS543C20 Loop Gain'!B2207</f>
        <v>273000</v>
      </c>
    </row>
    <row r="1734" spans="3:5" x14ac:dyDescent="0.25">
      <c r="C1734">
        <f>'TPS543C20 Loop Gain'!AI2206</f>
        <v>-8.9274863912667577</v>
      </c>
      <c r="D1734">
        <f>'TPS543C20 Loop Gain'!AJ2206</f>
        <v>62.154354659860161</v>
      </c>
      <c r="E1734">
        <f>'TPS543C20 Loop Gain'!B2206</f>
        <v>272000</v>
      </c>
    </row>
    <row r="1735" spans="3:5" x14ac:dyDescent="0.25">
      <c r="C1735">
        <f>'TPS543C20 Loop Gain'!AI2205</f>
        <v>-8.8934318593179036</v>
      </c>
      <c r="D1735">
        <f>'TPS543C20 Loop Gain'!AJ2205</f>
        <v>62.239721645499905</v>
      </c>
      <c r="E1735">
        <f>'TPS543C20 Loop Gain'!B2205</f>
        <v>271000</v>
      </c>
    </row>
    <row r="1736" spans="3:5" x14ac:dyDescent="0.25">
      <c r="C1736">
        <f>'TPS543C20 Loop Gain'!AI2204</f>
        <v>-8.8592555887679865</v>
      </c>
      <c r="D1736">
        <f>'TPS543C20 Loop Gain'!AJ2204</f>
        <v>62.324985727634122</v>
      </c>
      <c r="E1736">
        <f>'TPS543C20 Loop Gain'!B2204</f>
        <v>270000</v>
      </c>
    </row>
    <row r="1737" spans="3:5" x14ac:dyDescent="0.25">
      <c r="C1737">
        <f>'TPS543C20 Loop Gain'!AI2203</f>
        <v>-8.8249565489455435</v>
      </c>
      <c r="D1737">
        <f>'TPS543C20 Loop Gain'!AJ2203</f>
        <v>62.410146571407793</v>
      </c>
      <c r="E1737">
        <f>'TPS543C20 Loop Gain'!B2203</f>
        <v>269000</v>
      </c>
    </row>
    <row r="1738" spans="3:5" x14ac:dyDescent="0.25">
      <c r="C1738">
        <f>'TPS543C20 Loop Gain'!AI2202</f>
        <v>-8.7905336972026422</v>
      </c>
      <c r="D1738">
        <f>'TPS543C20 Loop Gain'!AJ2202</f>
        <v>62.495203837598865</v>
      </c>
      <c r="E1738">
        <f>'TPS543C20 Loop Gain'!B2202</f>
        <v>268000</v>
      </c>
    </row>
    <row r="1739" spans="3:5" x14ac:dyDescent="0.25">
      <c r="C1739">
        <f>'TPS543C20 Loop Gain'!AI2201</f>
        <v>-8.7559859787202647</v>
      </c>
      <c r="D1739">
        <f>'TPS543C20 Loop Gain'!AJ2201</f>
        <v>62.580157182599081</v>
      </c>
      <c r="E1739">
        <f>'TPS543C20 Loop Gain'!B2201</f>
        <v>267000</v>
      </c>
    </row>
    <row r="1740" spans="3:5" x14ac:dyDescent="0.25">
      <c r="C1740">
        <f>'TPS543C20 Loop Gain'!AI2200</f>
        <v>-8.7213123263122601</v>
      </c>
      <c r="D1740">
        <f>'TPS543C20 Loop Gain'!AJ2200</f>
        <v>62.665006258391969</v>
      </c>
      <c r="E1740">
        <f>'TPS543C20 Loop Gain'!B2200</f>
        <v>266000</v>
      </c>
    </row>
    <row r="1741" spans="3:5" x14ac:dyDescent="0.25">
      <c r="C1741">
        <f>'TPS543C20 Loop Gain'!AI2199</f>
        <v>-8.686511660223557</v>
      </c>
      <c r="D1741">
        <f>'TPS543C20 Loop Gain'!AJ2199</f>
        <v>62.749750712536283</v>
      </c>
      <c r="E1741">
        <f>'TPS543C20 Loop Gain'!B2199</f>
        <v>265000</v>
      </c>
    </row>
    <row r="1742" spans="3:5" x14ac:dyDescent="0.25">
      <c r="C1742">
        <f>'TPS543C20 Loop Gain'!AI2198</f>
        <v>-8.6515828879261711</v>
      </c>
      <c r="D1742">
        <f>'TPS543C20 Loop Gain'!AJ2198</f>
        <v>62.834390188150685</v>
      </c>
      <c r="E1742">
        <f>'TPS543C20 Loop Gain'!B2198</f>
        <v>264000</v>
      </c>
    </row>
    <row r="1743" spans="3:5" x14ac:dyDescent="0.25">
      <c r="C1743">
        <f>'TPS543C20 Loop Gain'!AI2197</f>
        <v>-8.6165249039093759</v>
      </c>
      <c r="D1743">
        <f>'TPS543C20 Loop Gain'!AJ2197</f>
        <v>62.918924323891837</v>
      </c>
      <c r="E1743">
        <f>'TPS543C20 Loop Gain'!B2197</f>
        <v>263000</v>
      </c>
    </row>
    <row r="1744" spans="3:5" x14ac:dyDescent="0.25">
      <c r="C1744">
        <f>'TPS543C20 Loop Gain'!AI2196</f>
        <v>-8.5813365894664262</v>
      </c>
      <c r="D1744">
        <f>'TPS543C20 Loop Gain'!AJ2196</f>
        <v>63.003352753945521</v>
      </c>
      <c r="E1744">
        <f>'TPS543C20 Loop Gain'!B2196</f>
        <v>262000</v>
      </c>
    </row>
    <row r="1745" spans="3:5" x14ac:dyDescent="0.25">
      <c r="C1745">
        <f>'TPS543C20 Loop Gain'!AI2195</f>
        <v>-8.546016812477145</v>
      </c>
      <c r="D1745">
        <f>'TPS543C20 Loop Gain'!AJ2195</f>
        <v>63.087675108008696</v>
      </c>
      <c r="E1745">
        <f>'TPS543C20 Loop Gain'!B2195</f>
        <v>261000</v>
      </c>
    </row>
    <row r="1746" spans="3:5" x14ac:dyDescent="0.25">
      <c r="C1746">
        <f>'TPS543C20 Loop Gain'!AI2194</f>
        <v>-8.5105644271856455</v>
      </c>
      <c r="D1746">
        <f>'TPS543C20 Loop Gain'!AJ2194</f>
        <v>63.17189101127984</v>
      </c>
      <c r="E1746">
        <f>'TPS543C20 Loop Gain'!B2194</f>
        <v>260000</v>
      </c>
    </row>
    <row r="1747" spans="3:5" x14ac:dyDescent="0.25">
      <c r="C1747">
        <f>'TPS543C20 Loop Gain'!AI2193</f>
        <v>-8.4749782739743242</v>
      </c>
      <c r="D1747">
        <f>'TPS543C20 Loop Gain'!AJ2193</f>
        <v>63.256000084449028</v>
      </c>
      <c r="E1747">
        <f>'TPS543C20 Loop Gain'!B2193</f>
        <v>259000</v>
      </c>
    </row>
    <row r="1748" spans="3:5" x14ac:dyDescent="0.25">
      <c r="C1748">
        <f>'TPS543C20 Loop Gain'!AI2192</f>
        <v>-8.4392571791316779</v>
      </c>
      <c r="D1748">
        <f>'TPS543C20 Loop Gain'!AJ2192</f>
        <v>63.340001943686296</v>
      </c>
      <c r="E1748">
        <f>'TPS543C20 Loop Gain'!B2192</f>
        <v>258000</v>
      </c>
    </row>
    <row r="1749" spans="3:5" x14ac:dyDescent="0.25">
      <c r="C1749">
        <f>'TPS543C20 Loop Gain'!AI2191</f>
        <v>-8.4033999546175924</v>
      </c>
      <c r="D1749">
        <f>'TPS543C20 Loop Gain'!AJ2191</f>
        <v>63.42389620063684</v>
      </c>
      <c r="E1749">
        <f>'TPS543C20 Loop Gain'!B2191</f>
        <v>257000</v>
      </c>
    </row>
    <row r="1750" spans="3:5" x14ac:dyDescent="0.25">
      <c r="C1750">
        <f>'TPS543C20 Loop Gain'!AI2190</f>
        <v>-8.367405397821118</v>
      </c>
      <c r="D1750">
        <f>'TPS543C20 Loop Gain'!AJ2190</f>
        <v>63.50768246241423</v>
      </c>
      <c r="E1750">
        <f>'TPS543C20 Loop Gain'!B2190</f>
        <v>256000</v>
      </c>
    </row>
    <row r="1751" spans="3:5" x14ac:dyDescent="0.25">
      <c r="C1751">
        <f>'TPS543C20 Loop Gain'!AI2189</f>
        <v>-8.3312722913159849</v>
      </c>
      <c r="D1751">
        <f>'TPS543C20 Loop Gain'!AJ2189</f>
        <v>63.591360331599859</v>
      </c>
      <c r="E1751">
        <f>'TPS543C20 Loop Gain'!B2189</f>
        <v>255000</v>
      </c>
    </row>
    <row r="1752" spans="3:5" x14ac:dyDescent="0.25">
      <c r="C1752">
        <f>'TPS543C20 Loop Gain'!AI2188</f>
        <v>-8.2949994026086689</v>
      </c>
      <c r="D1752">
        <f>'TPS543C20 Loop Gain'!AJ2188</f>
        <v>63.674929406235364</v>
      </c>
      <c r="E1752">
        <f>'TPS543C20 Loop Gain'!B2188</f>
        <v>254000</v>
      </c>
    </row>
    <row r="1753" spans="3:5" x14ac:dyDescent="0.25">
      <c r="C1753">
        <f>'TPS543C20 Loop Gain'!AI2187</f>
        <v>-8.2585854838829658</v>
      </c>
      <c r="D1753">
        <f>'TPS543C20 Loop Gain'!AJ2187</f>
        <v>63.758389279828705</v>
      </c>
      <c r="E1753">
        <f>'TPS543C20 Loop Gain'!B2187</f>
        <v>253000</v>
      </c>
    </row>
    <row r="1754" spans="3:5" x14ac:dyDescent="0.25">
      <c r="C1754">
        <f>'TPS543C20 Loop Gain'!AI2186</f>
        <v>-8.2220292717382968</v>
      </c>
      <c r="D1754">
        <f>'TPS543C20 Loop Gain'!AJ2186</f>
        <v>63.841739541356461</v>
      </c>
      <c r="E1754">
        <f>'TPS543C20 Loop Gain'!B2186</f>
        <v>252000</v>
      </c>
    </row>
    <row r="1755" spans="3:5" x14ac:dyDescent="0.25">
      <c r="C1755">
        <f>'TPS543C20 Loop Gain'!AI2185</f>
        <v>-8.1853294869220488</v>
      </c>
      <c r="D1755">
        <f>'TPS543C20 Loop Gain'!AJ2185</f>
        <v>63.924979775266117</v>
      </c>
      <c r="E1755">
        <f>'TPS543C20 Loop Gain'!B2185</f>
        <v>251000</v>
      </c>
    </row>
    <row r="1756" spans="3:5" x14ac:dyDescent="0.25">
      <c r="C1756">
        <f>'TPS543C20 Loop Gain'!AI2184</f>
        <v>-8.148484834058479</v>
      </c>
      <c r="D1756">
        <f>'TPS543C20 Loop Gain'!AJ2184</f>
        <v>64.008109561487586</v>
      </c>
      <c r="E1756">
        <f>'TPS543C20 Loop Gain'!B2184</f>
        <v>250000</v>
      </c>
    </row>
    <row r="1757" spans="3:5" x14ac:dyDescent="0.25">
      <c r="C1757">
        <f>'TPS543C20 Loop Gain'!AI2183</f>
        <v>-8.1114940013686354</v>
      </c>
      <c r="D1757">
        <f>'TPS543C20 Loop Gain'!AJ2183</f>
        <v>64.09112847543939</v>
      </c>
      <c r="E1757">
        <f>'TPS543C20 Loop Gain'!B2183</f>
        <v>249000</v>
      </c>
    </row>
    <row r="1758" spans="3:5" x14ac:dyDescent="0.25">
      <c r="C1758">
        <f>'TPS543C20 Loop Gain'!AI2182</f>
        <v>-8.0743556603873223</v>
      </c>
      <c r="D1758">
        <f>'TPS543C20 Loop Gain'!AJ2182</f>
        <v>64.174036088045881</v>
      </c>
      <c r="E1758">
        <f>'TPS543C20 Loop Gain'!B2182</f>
        <v>248000</v>
      </c>
    </row>
    <row r="1759" spans="3:5" x14ac:dyDescent="0.25">
      <c r="C1759">
        <f>'TPS543C20 Loop Gain'!AI2181</f>
        <v>-8.0370684656717284</v>
      </c>
      <c r="D1759">
        <f>'TPS543C20 Loop Gain'!AJ2181</f>
        <v>64.256831965750706</v>
      </c>
      <c r="E1759">
        <f>'TPS543C20 Loop Gain'!B2181</f>
        <v>247000</v>
      </c>
    </row>
    <row r="1760" spans="3:5" x14ac:dyDescent="0.25">
      <c r="C1760">
        <f>'TPS543C20 Loop Gain'!AI2180</f>
        <v>-7.9996310545057057</v>
      </c>
      <c r="D1760">
        <f>'TPS543C20 Loop Gain'!AJ2180</f>
        <v>64.339515670537395</v>
      </c>
      <c r="E1760">
        <f>'TPS543C20 Loop Gain'!B2180</f>
        <v>246000</v>
      </c>
    </row>
    <row r="1761" spans="3:5" x14ac:dyDescent="0.25">
      <c r="C1761">
        <f>'TPS543C20 Loop Gain'!AI2179</f>
        <v>-7.9620420465959967</v>
      </c>
      <c r="D1761">
        <f>'TPS543C20 Loop Gain'!AJ2179</f>
        <v>64.422086759950119</v>
      </c>
      <c r="E1761">
        <f>'TPS543C20 Loop Gain'!B2179</f>
        <v>245000</v>
      </c>
    </row>
    <row r="1762" spans="3:5" x14ac:dyDescent="0.25">
      <c r="C1762">
        <f>'TPS543C20 Loop Gain'!AI2178</f>
        <v>-7.9243000437636137</v>
      </c>
      <c r="D1762">
        <f>'TPS543C20 Loop Gain'!AJ2178</f>
        <v>64.504544787121404</v>
      </c>
      <c r="E1762">
        <f>'TPS543C20 Loop Gain'!B2178</f>
        <v>244000</v>
      </c>
    </row>
    <row r="1763" spans="3:5" x14ac:dyDescent="0.25">
      <c r="C1763">
        <f>'TPS543C20 Loop Gain'!AI2177</f>
        <v>-7.8864036296265736</v>
      </c>
      <c r="D1763">
        <f>'TPS543C20 Loop Gain'!AJ2177</f>
        <v>64.586889300799228</v>
      </c>
      <c r="E1763">
        <f>'TPS543C20 Loop Gain'!B2177</f>
        <v>243000</v>
      </c>
    </row>
    <row r="1764" spans="3:5" x14ac:dyDescent="0.25">
      <c r="C1764">
        <f>'TPS543C20 Loop Gain'!AI2176</f>
        <v>-7.8483513692775517</v>
      </c>
      <c r="D1764">
        <f>'TPS543C20 Loop Gain'!AJ2176</f>
        <v>64.669119845382838</v>
      </c>
      <c r="E1764">
        <f>'TPS543C20 Loop Gain'!B2176</f>
        <v>242000</v>
      </c>
    </row>
    <row r="1765" spans="3:5" x14ac:dyDescent="0.25">
      <c r="C1765">
        <f>'TPS543C20 Loop Gain'!AI2175</f>
        <v>-7.8101418089535644</v>
      </c>
      <c r="D1765">
        <f>'TPS543C20 Loop Gain'!AJ2175</f>
        <v>64.751235960957018</v>
      </c>
      <c r="E1765">
        <f>'TPS543C20 Loop Gain'!B2175</f>
        <v>241000</v>
      </c>
    </row>
    <row r="1766" spans="3:5" x14ac:dyDescent="0.25">
      <c r="C1766">
        <f>'TPS543C20 Loop Gain'!AI2174</f>
        <v>-7.7717734756986001</v>
      </c>
      <c r="D1766">
        <f>'TPS543C20 Loop Gain'!AJ2174</f>
        <v>64.833237183335825</v>
      </c>
      <c r="E1766">
        <f>'TPS543C20 Loop Gain'!B2174</f>
        <v>240000</v>
      </c>
    </row>
    <row r="1767" spans="3:5" x14ac:dyDescent="0.25">
      <c r="C1767">
        <f>'TPS543C20 Loop Gain'!AI2173</f>
        <v>-7.7332448770181053</v>
      </c>
      <c r="D1767">
        <f>'TPS543C20 Loop Gain'!AJ2173</f>
        <v>64.915123044105741</v>
      </c>
      <c r="E1767">
        <f>'TPS543C20 Loop Gain'!B2173</f>
        <v>239000</v>
      </c>
    </row>
    <row r="1768" spans="3:5" x14ac:dyDescent="0.25">
      <c r="C1768">
        <f>'TPS543C20 Loop Gain'!AI2172</f>
        <v>-7.6945545005276008</v>
      </c>
      <c r="D1768">
        <f>'TPS543C20 Loop Gain'!AJ2172</f>
        <v>64.996893070677132</v>
      </c>
      <c r="E1768">
        <f>'TPS543C20 Loop Gain'!B2172</f>
        <v>238000</v>
      </c>
    </row>
    <row r="1769" spans="3:5" x14ac:dyDescent="0.25">
      <c r="C1769">
        <f>'TPS543C20 Loop Gain'!AI2171</f>
        <v>-7.655700813591503</v>
      </c>
      <c r="D1769">
        <f>'TPS543C20 Loop Gain'!AJ2171</f>
        <v>65.078546786340155</v>
      </c>
      <c r="E1769">
        <f>'TPS543C20 Loop Gain'!B2171</f>
        <v>237000</v>
      </c>
    </row>
    <row r="1770" spans="3:5" x14ac:dyDescent="0.25">
      <c r="C1770">
        <f>'TPS543C20 Loop Gain'!AI2170</f>
        <v>-7.6166822629553863</v>
      </c>
      <c r="D1770">
        <f>'TPS543C20 Loop Gain'!AJ2170</f>
        <v>65.160083710322525</v>
      </c>
      <c r="E1770">
        <f>'TPS543C20 Loop Gain'!B2170</f>
        <v>236000</v>
      </c>
    </row>
    <row r="1771" spans="3:5" x14ac:dyDescent="0.25">
      <c r="C1771">
        <f>'TPS543C20 Loop Gain'!AI2169</f>
        <v>-7.5774972743691631</v>
      </c>
      <c r="D1771">
        <f>'TPS543C20 Loop Gain'!AJ2169</f>
        <v>65.241503357857169</v>
      </c>
      <c r="E1771">
        <f>'TPS543C20 Loop Gain'!B2169</f>
        <v>235000</v>
      </c>
    </row>
    <row r="1772" spans="3:5" x14ac:dyDescent="0.25">
      <c r="C1772">
        <f>'TPS543C20 Loop Gain'!AI2168</f>
        <v>-7.5381442522018913</v>
      </c>
      <c r="D1772">
        <f>'TPS543C20 Loop Gain'!AJ2168</f>
        <v>65.322805240251341</v>
      </c>
      <c r="E1772">
        <f>'TPS543C20 Loop Gain'!B2168</f>
        <v>234000</v>
      </c>
    </row>
    <row r="1773" spans="3:5" x14ac:dyDescent="0.25">
      <c r="C1773">
        <f>'TPS543C20 Loop Gain'!AI2167</f>
        <v>-7.4986215790485113</v>
      </c>
      <c r="D1773">
        <f>'TPS543C20 Loop Gain'!AJ2167</f>
        <v>65.403988864964987</v>
      </c>
      <c r="E1773">
        <f>'TPS543C20 Loop Gain'!B2167</f>
        <v>233000</v>
      </c>
    </row>
    <row r="1774" spans="3:5" x14ac:dyDescent="0.25">
      <c r="C1774">
        <f>'TPS543C20 Loop Gain'!AI2166</f>
        <v>-7.4589276153267932</v>
      </c>
      <c r="D1774">
        <f>'TPS543C20 Loop Gain'!AJ2166</f>
        <v>65.485053735692048</v>
      </c>
      <c r="E1774">
        <f>'TPS543C20 Loop Gain'!B2166</f>
        <v>232000</v>
      </c>
    </row>
    <row r="1775" spans="3:5" x14ac:dyDescent="0.25">
      <c r="C1775">
        <f>'TPS543C20 Loop Gain'!AI2165</f>
        <v>-7.4190606988658736</v>
      </c>
      <c r="D1775">
        <f>'TPS543C20 Loop Gain'!AJ2165</f>
        <v>65.565999352451129</v>
      </c>
      <c r="E1775">
        <f>'TPS543C20 Loop Gain'!B2165</f>
        <v>231000</v>
      </c>
    </row>
    <row r="1776" spans="3:5" x14ac:dyDescent="0.25">
      <c r="C1776">
        <f>'TPS543C20 Loop Gain'!AI2164</f>
        <v>-7.379019144484813</v>
      </c>
      <c r="D1776">
        <f>'TPS543C20 Loop Gain'!AJ2164</f>
        <v>65.646825211682156</v>
      </c>
      <c r="E1776">
        <f>'TPS543C20 Loop Gain'!B2164</f>
        <v>230000</v>
      </c>
    </row>
    <row r="1777" spans="3:5" x14ac:dyDescent="0.25">
      <c r="C1777">
        <f>'TPS543C20 Loop Gain'!AI2163</f>
        <v>-7.3388012435622541</v>
      </c>
      <c r="D1777">
        <f>'TPS543C20 Loop Gain'!AJ2163</f>
        <v>65.727530806347602</v>
      </c>
      <c r="E1777">
        <f>'TPS543C20 Loop Gain'!B2163</f>
        <v>229000</v>
      </c>
    </row>
    <row r="1778" spans="3:5" x14ac:dyDescent="0.25">
      <c r="C1778">
        <f>'TPS543C20 Loop Gain'!AI2162</f>
        <v>-7.298405263594562</v>
      </c>
      <c r="D1778">
        <f>'TPS543C20 Loop Gain'!AJ2162</f>
        <v>65.80811562604589</v>
      </c>
      <c r="E1778">
        <f>'TPS543C20 Loop Gain'!B2162</f>
        <v>228000</v>
      </c>
    </row>
    <row r="1779" spans="3:5" x14ac:dyDescent="0.25">
      <c r="C1779">
        <f>'TPS543C20 Loop Gain'!AI2161</f>
        <v>-7.257829447746361</v>
      </c>
      <c r="D1779">
        <f>'TPS543C20 Loop Gain'!AJ2161</f>
        <v>65.888579157126458</v>
      </c>
      <c r="E1779">
        <f>'TPS543C20 Loop Gain'!B2161</f>
        <v>227000</v>
      </c>
    </row>
    <row r="1780" spans="3:5" x14ac:dyDescent="0.25">
      <c r="C1780">
        <f>'TPS543C20 Loop Gain'!AI2160</f>
        <v>-7.2170720143879175</v>
      </c>
      <c r="D1780">
        <f>'TPS543C20 Loop Gain'!AJ2160</f>
        <v>65.968920882822403</v>
      </c>
      <c r="E1780">
        <f>'TPS543C20 Loop Gain'!B2160</f>
        <v>226000</v>
      </c>
    </row>
    <row r="1781" spans="3:5" x14ac:dyDescent="0.25">
      <c r="C1781">
        <f>'TPS543C20 Loop Gain'!AI2159</f>
        <v>-7.1761311566237982</v>
      </c>
      <c r="D1781">
        <f>'TPS543C20 Loop Gain'!AJ2159</f>
        <v>66.049140283379415</v>
      </c>
      <c r="E1781">
        <f>'TPS543C20 Loop Gain'!B2159</f>
        <v>225000</v>
      </c>
    </row>
    <row r="1782" spans="3:5" x14ac:dyDescent="0.25">
      <c r="C1782">
        <f>'TPS543C20 Loop Gain'!AI2158</f>
        <v>-7.1350050418092135</v>
      </c>
      <c r="D1782">
        <f>'TPS543C20 Loop Gain'!AJ2158</f>
        <v>66.129236836204484</v>
      </c>
      <c r="E1782">
        <f>'TPS543C20 Loop Gain'!B2158</f>
        <v>224000</v>
      </c>
    </row>
    <row r="1783" spans="3:5" x14ac:dyDescent="0.25">
      <c r="C1783">
        <f>'TPS543C20 Loop Gain'!AI2157</f>
        <v>-7.0936918110555656</v>
      </c>
      <c r="D1783">
        <f>'TPS543C20 Loop Gain'!AJ2157</f>
        <v>66.209210016018119</v>
      </c>
      <c r="E1783">
        <f>'TPS543C20 Loop Gain'!B2157</f>
        <v>223000</v>
      </c>
    </row>
    <row r="1784" spans="3:5" x14ac:dyDescent="0.25">
      <c r="C1784">
        <f>'TPS543C20 Loop Gain'!AI2156</f>
        <v>-7.0521895787240316</v>
      </c>
      <c r="D1784">
        <f>'TPS543C20 Loop Gain'!AJ2156</f>
        <v>66.289059295019555</v>
      </c>
      <c r="E1784">
        <f>'TPS543C20 Loop Gain'!B2156</f>
        <v>222000</v>
      </c>
    </row>
    <row r="1785" spans="3:5" x14ac:dyDescent="0.25">
      <c r="C1785">
        <f>'TPS543C20 Loop Gain'!AI2155</f>
        <v>-7.0104964319078427</v>
      </c>
      <c r="D1785">
        <f>'TPS543C20 Loop Gain'!AJ2155</f>
        <v>66.368784143059429</v>
      </c>
      <c r="E1785">
        <f>'TPS543C20 Loop Gain'!B2155</f>
        <v>221000</v>
      </c>
    </row>
    <row r="1786" spans="3:5" x14ac:dyDescent="0.25">
      <c r="C1786">
        <f>'TPS543C20 Loop Gain'!AI2154</f>
        <v>-6.9686104299012888</v>
      </c>
      <c r="D1786">
        <f>'TPS543C20 Loop Gain'!AJ2154</f>
        <v>66.448384027826592</v>
      </c>
      <c r="E1786">
        <f>'TPS543C20 Loop Gain'!B2154</f>
        <v>220000</v>
      </c>
    </row>
    <row r="1787" spans="3:5" x14ac:dyDescent="0.25">
      <c r="C1787">
        <f>'TPS543C20 Loop Gain'!AI2153</f>
        <v>-6.9265296036567303</v>
      </c>
      <c r="D1787">
        <f>'TPS543C20 Loop Gain'!AJ2153</f>
        <v>66.527858415044335</v>
      </c>
      <c r="E1787">
        <f>'TPS543C20 Loop Gain'!B2153</f>
        <v>219000</v>
      </c>
    </row>
    <row r="1788" spans="3:5" x14ac:dyDescent="0.25">
      <c r="C1788">
        <f>'TPS543C20 Loop Gain'!AI2152</f>
        <v>-6.8842519552280272</v>
      </c>
      <c r="D1788">
        <f>'TPS543C20 Loop Gain'!AJ2152</f>
        <v>66.607206768678495</v>
      </c>
      <c r="E1788">
        <f>'TPS543C20 Loop Gain'!B2152</f>
        <v>218000</v>
      </c>
    </row>
    <row r="1789" spans="3:5" x14ac:dyDescent="0.25">
      <c r="C1789">
        <f>'TPS543C20 Loop Gain'!AI2151</f>
        <v>-6.8417754572015657</v>
      </c>
      <c r="D1789">
        <f>'TPS543C20 Loop Gain'!AJ2151</f>
        <v>66.686428551159793</v>
      </c>
      <c r="E1789">
        <f>'TPS543C20 Loop Gain'!B2151</f>
        <v>217000</v>
      </c>
    </row>
    <row r="1790" spans="3:5" x14ac:dyDescent="0.25">
      <c r="C1790">
        <f>'TPS543C20 Loop Gain'!AI2150</f>
        <v>-6.7990980521119182</v>
      </c>
      <c r="D1790">
        <f>'TPS543C20 Loop Gain'!AJ2150</f>
        <v>66.765523223618146</v>
      </c>
      <c r="E1790">
        <f>'TPS543C20 Loop Gain'!B2150</f>
        <v>216000</v>
      </c>
    </row>
    <row r="1791" spans="3:5" x14ac:dyDescent="0.25">
      <c r="C1791">
        <f>'TPS543C20 Loop Gain'!AI2149</f>
        <v>-6.7562176518450237</v>
      </c>
      <c r="D1791">
        <f>'TPS543C20 Loop Gain'!AJ2149</f>
        <v>66.844490246131528</v>
      </c>
      <c r="E1791">
        <f>'TPS543C20 Loop Gain'!B2149</f>
        <v>215000</v>
      </c>
    </row>
    <row r="1792" spans="3:5" x14ac:dyDescent="0.25">
      <c r="C1792">
        <f>'TPS543C20 Loop Gain'!AI2148</f>
        <v>-6.7131321370257524</v>
      </c>
      <c r="D1792">
        <f>'TPS543C20 Loop Gain'!AJ2148</f>
        <v>66.923329077986679</v>
      </c>
      <c r="E1792">
        <f>'TPS543C20 Loop Gain'!B2148</f>
        <v>214000</v>
      </c>
    </row>
    <row r="1793" spans="3:5" x14ac:dyDescent="0.25">
      <c r="C1793">
        <f>'TPS543C20 Loop Gain'!AI2147</f>
        <v>-6.6698393563904297</v>
      </c>
      <c r="D1793">
        <f>'TPS543C20 Loop Gain'!AJ2147</f>
        <v>67.002039177961521</v>
      </c>
      <c r="E1793">
        <f>'TPS543C20 Loop Gain'!B2147</f>
        <v>213000</v>
      </c>
    </row>
    <row r="1794" spans="3:5" x14ac:dyDescent="0.25">
      <c r="C1794">
        <f>'TPS543C20 Loop Gain'!AI2146</f>
        <v>-6.6263371261447626</v>
      </c>
      <c r="D1794">
        <f>'TPS543C20 Loop Gain'!AJ2146</f>
        <v>67.08062000461554</v>
      </c>
      <c r="E1794">
        <f>'TPS543C20 Loop Gain'!B2146</f>
        <v>212000</v>
      </c>
    </row>
    <row r="1795" spans="3:5" x14ac:dyDescent="0.25">
      <c r="C1795">
        <f>'TPS543C20 Loop Gain'!AI2145</f>
        <v>-6.5826232293050957</v>
      </c>
      <c r="D1795">
        <f>'TPS543C20 Loop Gain'!AJ2145</f>
        <v>67.159071016602496</v>
      </c>
      <c r="E1795">
        <f>'TPS543C20 Loop Gain'!B2145</f>
        <v>211000</v>
      </c>
    </row>
    <row r="1796" spans="3:5" x14ac:dyDescent="0.25">
      <c r="C1796">
        <f>'TPS543C20 Loop Gain'!AI2144</f>
        <v>-6.5386954150234011</v>
      </c>
      <c r="D1796">
        <f>'TPS543C20 Loop Gain'!AJ2144</f>
        <v>67.237391672998598</v>
      </c>
      <c r="E1796">
        <f>'TPS543C20 Loop Gain'!B2144</f>
        <v>210000</v>
      </c>
    </row>
    <row r="1797" spans="3:5" x14ac:dyDescent="0.25">
      <c r="C1797">
        <f>'TPS543C20 Loop Gain'!AI2143</f>
        <v>-6.4945513978962923</v>
      </c>
      <c r="D1797">
        <f>'TPS543C20 Loop Gain'!AJ2143</f>
        <v>67.315581433649285</v>
      </c>
      <c r="E1797">
        <f>'TPS543C20 Loop Gain'!B2143</f>
        <v>209000</v>
      </c>
    </row>
    <row r="1798" spans="3:5" x14ac:dyDescent="0.25">
      <c r="C1798">
        <f>'TPS543C20 Loop Gain'!AI2142</f>
        <v>-6.4501888572555561</v>
      </c>
      <c r="D1798">
        <f>'TPS543C20 Loop Gain'!AJ2142</f>
        <v>67.39363975953539</v>
      </c>
      <c r="E1798">
        <f>'TPS543C20 Loop Gain'!B2142</f>
        <v>208000</v>
      </c>
    </row>
    <row r="1799" spans="3:5" x14ac:dyDescent="0.25">
      <c r="C1799">
        <f>'TPS543C20 Loop Gain'!AI2141</f>
        <v>-6.4056054364414416</v>
      </c>
      <c r="D1799">
        <f>'TPS543C20 Loop Gain'!AJ2141</f>
        <v>67.471566113159611</v>
      </c>
      <c r="E1799">
        <f>'TPS543C20 Loop Gain'!B2141</f>
        <v>207000</v>
      </c>
    </row>
    <row r="1800" spans="3:5" x14ac:dyDescent="0.25">
      <c r="C1800">
        <f>'TPS543C20 Loop Gain'!AI2140</f>
        <v>-6.360798742057753</v>
      </c>
      <c r="D1800">
        <f>'TPS543C20 Loop Gain'!AJ2140</f>
        <v>67.549359958954497</v>
      </c>
      <c r="E1800">
        <f>'TPS543C20 Loop Gain'!B2140</f>
        <v>206000</v>
      </c>
    </row>
    <row r="1801" spans="3:5" x14ac:dyDescent="0.25">
      <c r="C1801">
        <f>'TPS543C20 Loop Gain'!AI2139</f>
        <v>-6.3157663432083089</v>
      </c>
      <c r="D1801">
        <f>'TPS543C20 Loop Gain'!AJ2139</f>
        <v>67.627020763711002</v>
      </c>
      <c r="E1801">
        <f>'TPS543C20 Loop Gain'!B2139</f>
        <v>205000</v>
      </c>
    </row>
    <row r="1802" spans="3:5" x14ac:dyDescent="0.25">
      <c r="C1802">
        <f>'TPS543C20 Loop Gain'!AI2138</f>
        <v>-6.2705057707129965</v>
      </c>
      <c r="D1802">
        <f>'TPS543C20 Loop Gain'!AJ2138</f>
        <v>67.704547997033814</v>
      </c>
      <c r="E1802">
        <f>'TPS543C20 Loop Gain'!B2138</f>
        <v>204000</v>
      </c>
    </row>
    <row r="1803" spans="3:5" x14ac:dyDescent="0.25">
      <c r="C1803">
        <f>'TPS543C20 Loop Gain'!AI2137</f>
        <v>-6.2250145163039701</v>
      </c>
      <c r="D1803">
        <f>'TPS543C20 Loop Gain'!AJ2137</f>
        <v>67.781941131816154</v>
      </c>
      <c r="E1803">
        <f>'TPS543C20 Loop Gain'!B2137</f>
        <v>203000</v>
      </c>
    </row>
    <row r="1804" spans="3:5" x14ac:dyDescent="0.25">
      <c r="C1804">
        <f>'TPS543C20 Loop Gain'!AI2136</f>
        <v>-6.1792900318029105</v>
      </c>
      <c r="D1804">
        <f>'TPS543C20 Loop Gain'!AJ2136</f>
        <v>67.85919964474526</v>
      </c>
      <c r="E1804">
        <f>'TPS543C20 Loop Gain'!B2136</f>
        <v>202000</v>
      </c>
    </row>
    <row r="1805" spans="3:5" x14ac:dyDescent="0.25">
      <c r="C1805">
        <f>'TPS543C20 Loop Gain'!AI2135</f>
        <v>-6.1333297282750285</v>
      </c>
      <c r="D1805">
        <f>'TPS543C20 Loop Gain'!AJ2135</f>
        <v>67.936323016830926</v>
      </c>
      <c r="E1805">
        <f>'TPS543C20 Loop Gain'!B2135</f>
        <v>201000</v>
      </c>
    </row>
    <row r="1806" spans="3:5" x14ac:dyDescent="0.25">
      <c r="C1806">
        <f>'TPS543C20 Loop Gain'!AI2134</f>
        <v>-6.0871309751614433</v>
      </c>
      <c r="D1806">
        <f>'TPS543C20 Loop Gain'!AJ2134</f>
        <v>68.01331073396473</v>
      </c>
      <c r="E1806">
        <f>'TPS543C20 Loop Gain'!B2134</f>
        <v>200000</v>
      </c>
    </row>
    <row r="1807" spans="3:5" x14ac:dyDescent="0.25">
      <c r="C1807">
        <f>'TPS543C20 Loop Gain'!AI2133</f>
        <v>-6.0824978825826745</v>
      </c>
      <c r="D1807">
        <f>'TPS543C20 Loop Gain'!AJ2133</f>
        <v>68.021002025022753</v>
      </c>
      <c r="E1807">
        <f>'TPS543C20 Loop Gain'!B2133</f>
        <v>199900</v>
      </c>
    </row>
    <row r="1808" spans="3:5" x14ac:dyDescent="0.25">
      <c r="C1808">
        <f>'TPS543C20 Loop Gain'!AI2132</f>
        <v>-6.0778623761165829</v>
      </c>
      <c r="D1808">
        <f>'TPS543C20 Loop Gain'!AJ2132</f>
        <v>68.028691953934</v>
      </c>
      <c r="E1808">
        <f>'TPS543C20 Loop Gain'!B2132</f>
        <v>199800</v>
      </c>
    </row>
    <row r="1809" spans="3:5" x14ac:dyDescent="0.25">
      <c r="C1809">
        <f>'TPS543C20 Loop Gain'!AI2131</f>
        <v>-6.0732244530617177</v>
      </c>
      <c r="D1809">
        <f>'TPS543C20 Loop Gain'!AJ2131</f>
        <v>68.036380520194186</v>
      </c>
      <c r="E1809">
        <f>'TPS543C20 Loop Gain'!B2131</f>
        <v>199700</v>
      </c>
    </row>
    <row r="1810" spans="3:5" x14ac:dyDescent="0.25">
      <c r="C1810">
        <f>'TPS543C20 Loop Gain'!AI2130</f>
        <v>-6.0685841107130534</v>
      </c>
      <c r="D1810">
        <f>'TPS543C20 Loop Gain'!AJ2130</f>
        <v>68.044067723298838</v>
      </c>
      <c r="E1810">
        <f>'TPS543C20 Loop Gain'!B2130</f>
        <v>199600</v>
      </c>
    </row>
    <row r="1811" spans="3:5" x14ac:dyDescent="0.25">
      <c r="C1811">
        <f>'TPS543C20 Loop Gain'!AI2129</f>
        <v>-6.0639413463605791</v>
      </c>
      <c r="D1811">
        <f>'TPS543C20 Loop Gain'!AJ2129</f>
        <v>68.051753562744722</v>
      </c>
      <c r="E1811">
        <f>'TPS543C20 Loop Gain'!B2129</f>
        <v>199500</v>
      </c>
    </row>
    <row r="1812" spans="3:5" x14ac:dyDescent="0.25">
      <c r="C1812">
        <f>'TPS543C20 Loop Gain'!AI2128</f>
        <v>-6.0592961572900794</v>
      </c>
      <c r="D1812">
        <f>'TPS543C20 Loop Gain'!AJ2128</f>
        <v>68.059438038028532</v>
      </c>
      <c r="E1812">
        <f>'TPS543C20 Loop Gain'!B2128</f>
        <v>199400</v>
      </c>
    </row>
    <row r="1813" spans="3:5" x14ac:dyDescent="0.25">
      <c r="C1813">
        <f>'TPS543C20 Loop Gain'!AI2127</f>
        <v>-6.0546485407830408</v>
      </c>
      <c r="D1813">
        <f>'TPS543C20 Loop Gain'!AJ2127</f>
        <v>68.067121148647956</v>
      </c>
      <c r="E1813">
        <f>'TPS543C20 Loop Gain'!B2127</f>
        <v>199300</v>
      </c>
    </row>
    <row r="1814" spans="3:5" x14ac:dyDescent="0.25">
      <c r="C1814">
        <f>'TPS543C20 Loop Gain'!AI2126</f>
        <v>-6.0499984941163127</v>
      </c>
      <c r="D1814">
        <f>'TPS543C20 Loop Gain'!AJ2126</f>
        <v>68.074802894101211</v>
      </c>
      <c r="E1814">
        <f>'TPS543C20 Loop Gain'!B2126</f>
        <v>199200</v>
      </c>
    </row>
    <row r="1815" spans="3:5" x14ac:dyDescent="0.25">
      <c r="C1815">
        <f>'TPS543C20 Loop Gain'!AI2125</f>
        <v>-6.0453460145628037</v>
      </c>
      <c r="D1815">
        <f>'TPS543C20 Loop Gain'!AJ2125</f>
        <v>68.082483273888101</v>
      </c>
      <c r="E1815">
        <f>'TPS543C20 Loop Gain'!B2125</f>
        <v>199100</v>
      </c>
    </row>
    <row r="1816" spans="3:5" x14ac:dyDescent="0.25">
      <c r="C1816">
        <f>'TPS543C20 Loop Gain'!AI2124</f>
        <v>-6.0406910993904983</v>
      </c>
      <c r="D1816">
        <f>'TPS543C20 Loop Gain'!AJ2124</f>
        <v>68.090162287507425</v>
      </c>
      <c r="E1816">
        <f>'TPS543C20 Loop Gain'!B2124</f>
        <v>199000</v>
      </c>
    </row>
    <row r="1817" spans="3:5" x14ac:dyDescent="0.25">
      <c r="C1817">
        <f>'TPS543C20 Loop Gain'!AI2123</f>
        <v>-6.0360337458632021</v>
      </c>
      <c r="D1817">
        <f>'TPS543C20 Loop Gain'!AJ2123</f>
        <v>68.09783993445977</v>
      </c>
      <c r="E1817">
        <f>'TPS543C20 Loop Gain'!B2123</f>
        <v>198900</v>
      </c>
    </row>
    <row r="1818" spans="3:5" x14ac:dyDescent="0.25">
      <c r="C1818">
        <f>'TPS543C20 Loop Gain'!AI2122</f>
        <v>-6.031373951240278</v>
      </c>
      <c r="D1818">
        <f>'TPS543C20 Loop Gain'!AJ2122</f>
        <v>68.105516214245981</v>
      </c>
      <c r="E1818">
        <f>'TPS543C20 Loop Gain'!B2122</f>
        <v>198800</v>
      </c>
    </row>
    <row r="1819" spans="3:5" x14ac:dyDescent="0.25">
      <c r="C1819">
        <f>'TPS543C20 Loop Gain'!AI2121</f>
        <v>-6.0267117127766561</v>
      </c>
      <c r="D1819">
        <f>'TPS543C20 Loop Gain'!AJ2121</f>
        <v>68.113191126367894</v>
      </c>
      <c r="E1819">
        <f>'TPS543C20 Loop Gain'!B2121</f>
        <v>198700</v>
      </c>
    </row>
    <row r="1820" spans="3:5" x14ac:dyDescent="0.25">
      <c r="C1820">
        <f>'TPS543C20 Loop Gain'!AI2120</f>
        <v>-6.0220470277228468</v>
      </c>
      <c r="D1820">
        <f>'TPS543C20 Loop Gain'!AJ2120</f>
        <v>68.120864670327862</v>
      </c>
      <c r="E1820">
        <f>'TPS543C20 Loop Gain'!B2120</f>
        <v>198600</v>
      </c>
    </row>
    <row r="1821" spans="3:5" x14ac:dyDescent="0.25">
      <c r="C1821">
        <f>'TPS543C20 Loop Gain'!AI2119</f>
        <v>-6.0173798933245184</v>
      </c>
      <c r="D1821">
        <f>'TPS543C20 Loop Gain'!AJ2119</f>
        <v>68.128536845629057</v>
      </c>
      <c r="E1821">
        <f>'TPS543C20 Loop Gain'!B2119</f>
        <v>198500</v>
      </c>
    </row>
    <row r="1822" spans="3:5" x14ac:dyDescent="0.25">
      <c r="C1822">
        <f>'TPS543C20 Loop Gain'!AI2118</f>
        <v>-6.0127103068235161</v>
      </c>
      <c r="D1822">
        <f>'TPS543C20 Loop Gain'!AJ2118</f>
        <v>68.136207651774754</v>
      </c>
      <c r="E1822">
        <f>'TPS543C20 Loop Gain'!B2118</f>
        <v>198400</v>
      </c>
    </row>
    <row r="1823" spans="3:5" x14ac:dyDescent="0.25">
      <c r="C1823">
        <f>'TPS543C20 Loop Gain'!AI2117</f>
        <v>-6.0080382654567135</v>
      </c>
      <c r="D1823">
        <f>'TPS543C20 Loop Gain'!AJ2117</f>
        <v>68.143877088270173</v>
      </c>
      <c r="E1823">
        <f>'TPS543C20 Loop Gain'!B2117</f>
        <v>198300</v>
      </c>
    </row>
    <row r="1824" spans="3:5" x14ac:dyDescent="0.25">
      <c r="C1824">
        <f>'TPS543C20 Loop Gain'!AI2116</f>
        <v>-6.0033637664565305</v>
      </c>
      <c r="D1824">
        <f>'TPS543C20 Loop Gain'!AJ2116</f>
        <v>68.151545154619569</v>
      </c>
      <c r="E1824">
        <f>'TPS543C20 Loop Gain'!B2116</f>
        <v>198200</v>
      </c>
    </row>
    <row r="1825" spans="3:5" x14ac:dyDescent="0.25">
      <c r="C1825">
        <f>'TPS543C20 Loop Gain'!AI2115</f>
        <v>-5.9986868070512198</v>
      </c>
      <c r="D1825">
        <f>'TPS543C20 Loop Gain'!AJ2115</f>
        <v>68.159211850329385</v>
      </c>
      <c r="E1825">
        <f>'TPS543C20 Loop Gain'!B2115</f>
        <v>198100</v>
      </c>
    </row>
    <row r="1826" spans="3:5" x14ac:dyDescent="0.25">
      <c r="C1826">
        <f>'TPS543C20 Loop Gain'!AI2114</f>
        <v>-5.994007384464032</v>
      </c>
      <c r="D1826">
        <f>'TPS543C20 Loop Gain'!AJ2114</f>
        <v>68.16687717490656</v>
      </c>
      <c r="E1826">
        <f>'TPS543C20 Loop Gain'!B2114</f>
        <v>198000</v>
      </c>
    </row>
    <row r="1827" spans="3:5" x14ac:dyDescent="0.25">
      <c r="C1827">
        <f>'TPS543C20 Loop Gain'!AI2113</f>
        <v>-5.9893254959141098</v>
      </c>
      <c r="D1827">
        <f>'TPS543C20 Loop Gain'!AJ2113</f>
        <v>68.174541127857623</v>
      </c>
      <c r="E1827">
        <f>'TPS543C20 Loop Gain'!B2113</f>
        <v>197900</v>
      </c>
    </row>
    <row r="1828" spans="3:5" x14ac:dyDescent="0.25">
      <c r="C1828">
        <f>'TPS543C20 Loop Gain'!AI2112</f>
        <v>-5.9846411386157357</v>
      </c>
      <c r="D1828">
        <f>'TPS543C20 Loop Gain'!AJ2112</f>
        <v>68.182203708690977</v>
      </c>
      <c r="E1828">
        <f>'TPS543C20 Loop Gain'!B2112</f>
        <v>197800</v>
      </c>
    </row>
    <row r="1829" spans="3:5" x14ac:dyDescent="0.25">
      <c r="C1829">
        <f>'TPS543C20 Loop Gain'!AI2111</f>
        <v>-5.9799543097791341</v>
      </c>
      <c r="D1829">
        <f>'TPS543C20 Loop Gain'!AJ2111</f>
        <v>68.189864916915951</v>
      </c>
      <c r="E1829">
        <f>'TPS543C20 Loop Gain'!B2111</f>
        <v>197700</v>
      </c>
    </row>
    <row r="1830" spans="3:5" x14ac:dyDescent="0.25">
      <c r="C1830">
        <f>'TPS543C20 Loop Gain'!AI2110</f>
        <v>-5.9752650066094679</v>
      </c>
      <c r="D1830">
        <f>'TPS543C20 Loop Gain'!AJ2110</f>
        <v>68.197524752041815</v>
      </c>
      <c r="E1830">
        <f>'TPS543C20 Loop Gain'!B2110</f>
        <v>197600</v>
      </c>
    </row>
    <row r="1831" spans="3:5" x14ac:dyDescent="0.25">
      <c r="C1831">
        <f>'TPS543C20 Loop Gain'!AI2109</f>
        <v>-5.9705732263074758</v>
      </c>
      <c r="D1831">
        <f>'TPS543C20 Loop Gain'!AJ2109</f>
        <v>68.205183213578849</v>
      </c>
      <c r="E1831">
        <f>'TPS543C20 Loop Gain'!B2109</f>
        <v>197500</v>
      </c>
    </row>
    <row r="1832" spans="3:5" x14ac:dyDescent="0.25">
      <c r="C1832">
        <f>'TPS543C20 Loop Gain'!AI2108</f>
        <v>-5.965878966069428</v>
      </c>
      <c r="D1832">
        <f>'TPS543C20 Loop Gain'!AJ2108</f>
        <v>68.21284030103817</v>
      </c>
      <c r="E1832">
        <f>'TPS543C20 Loop Gain'!B2108</f>
        <v>197400</v>
      </c>
    </row>
    <row r="1833" spans="3:5" x14ac:dyDescent="0.25">
      <c r="C1833">
        <f>'TPS543C20 Loop Gain'!AI2107</f>
        <v>-5.9611822230870528</v>
      </c>
      <c r="D1833">
        <f>'TPS543C20 Loop Gain'!AJ2107</f>
        <v>68.220496013931523</v>
      </c>
      <c r="E1833">
        <f>'TPS543C20 Loop Gain'!B2107</f>
        <v>197300</v>
      </c>
    </row>
    <row r="1834" spans="3:5" x14ac:dyDescent="0.25">
      <c r="C1834">
        <f>'TPS543C20 Loop Gain'!AI2106</f>
        <v>-5.9564829945471489</v>
      </c>
      <c r="D1834">
        <f>'TPS543C20 Loop Gain'!AJ2106</f>
        <v>68.228150351772143</v>
      </c>
      <c r="E1834">
        <f>'TPS543C20 Loop Gain'!B2106</f>
        <v>197200</v>
      </c>
    </row>
    <row r="1835" spans="3:5" x14ac:dyDescent="0.25">
      <c r="C1835">
        <f>'TPS543C20 Loop Gain'!AI2105</f>
        <v>-5.9517812776326453</v>
      </c>
      <c r="D1835">
        <f>'TPS543C20 Loop Gain'!AJ2105</f>
        <v>68.235803314072982</v>
      </c>
      <c r="E1835">
        <f>'TPS543C20 Loop Gain'!B2105</f>
        <v>197100</v>
      </c>
    </row>
    <row r="1836" spans="3:5" x14ac:dyDescent="0.25">
      <c r="C1836">
        <f>'TPS543C20 Loop Gain'!AI2104</f>
        <v>-5.9470770695209927</v>
      </c>
      <c r="D1836">
        <f>'TPS543C20 Loop Gain'!AJ2104</f>
        <v>68.243454900348837</v>
      </c>
      <c r="E1836">
        <f>'TPS543C20 Loop Gain'!B2104</f>
        <v>197000</v>
      </c>
    </row>
    <row r="1837" spans="3:5" x14ac:dyDescent="0.25">
      <c r="C1837">
        <f>'TPS543C20 Loop Gain'!AI2103</f>
        <v>-5.9423703673855179</v>
      </c>
      <c r="D1837">
        <f>'TPS543C20 Loop Gain'!AJ2103</f>
        <v>68.251105110114267</v>
      </c>
      <c r="E1837">
        <f>'TPS543C20 Loop Gain'!B2103</f>
        <v>196900</v>
      </c>
    </row>
    <row r="1838" spans="3:5" x14ac:dyDescent="0.25">
      <c r="C1838">
        <f>'TPS543C20 Loop Gain'!AI2102</f>
        <v>-5.9376611683947509</v>
      </c>
      <c r="D1838">
        <f>'TPS543C20 Loop Gain'!AJ2102</f>
        <v>68.258753942885775</v>
      </c>
      <c r="E1838">
        <f>'TPS543C20 Loop Gain'!B2102</f>
        <v>196800</v>
      </c>
    </row>
    <row r="1839" spans="3:5" x14ac:dyDescent="0.25">
      <c r="C1839">
        <f>'TPS543C20 Loop Gain'!AI2101</f>
        <v>-5.9329494697128036</v>
      </c>
      <c r="D1839">
        <f>'TPS543C20 Loop Gain'!AJ2101</f>
        <v>68.266401398179497</v>
      </c>
      <c r="E1839">
        <f>'TPS543C20 Loop Gain'!B2101</f>
        <v>196700</v>
      </c>
    </row>
    <row r="1840" spans="3:5" x14ac:dyDescent="0.25">
      <c r="C1840">
        <f>'TPS543C20 Loop Gain'!AI2100</f>
        <v>-5.9282352684988631</v>
      </c>
      <c r="D1840">
        <f>'TPS543C20 Loop Gain'!AJ2100</f>
        <v>68.274047475512901</v>
      </c>
      <c r="E1840">
        <f>'TPS543C20 Loop Gain'!B2100</f>
        <v>196600</v>
      </c>
    </row>
    <row r="1841" spans="3:5" x14ac:dyDescent="0.25">
      <c r="C1841">
        <f>'TPS543C20 Loop Gain'!AI2099</f>
        <v>-5.9235185619075033</v>
      </c>
      <c r="D1841">
        <f>'TPS543C20 Loop Gain'!AJ2099</f>
        <v>68.281692174405322</v>
      </c>
      <c r="E1841">
        <f>'TPS543C20 Loop Gain'!B2099</f>
        <v>196500</v>
      </c>
    </row>
    <row r="1842" spans="3:5" x14ac:dyDescent="0.25">
      <c r="C1842">
        <f>'TPS543C20 Loop Gain'!AI2098</f>
        <v>-5.9187993470888625</v>
      </c>
      <c r="D1842">
        <f>'TPS543C20 Loop Gain'!AJ2098</f>
        <v>68.289335494375095</v>
      </c>
      <c r="E1842">
        <f>'TPS543C20 Loop Gain'!B2098</f>
        <v>196400</v>
      </c>
    </row>
    <row r="1843" spans="3:5" x14ac:dyDescent="0.25">
      <c r="C1843">
        <f>'TPS543C20 Loop Gain'!AI2097</f>
        <v>-5.9140776211879285</v>
      </c>
      <c r="D1843">
        <f>'TPS543C20 Loop Gain'!AJ2097</f>
        <v>68.296977434942519</v>
      </c>
      <c r="E1843">
        <f>'TPS543C20 Loop Gain'!B2097</f>
        <v>196300</v>
      </c>
    </row>
    <row r="1844" spans="3:5" x14ac:dyDescent="0.25">
      <c r="C1844">
        <f>'TPS543C20 Loop Gain'!AI2096</f>
        <v>-5.9093533813457828</v>
      </c>
      <c r="D1844">
        <f>'TPS543C20 Loop Gain'!AJ2096</f>
        <v>68.304617995628902</v>
      </c>
      <c r="E1844">
        <f>'TPS543C20 Loop Gain'!B2096</f>
        <v>196200</v>
      </c>
    </row>
    <row r="1845" spans="3:5" x14ac:dyDescent="0.25">
      <c r="C1845">
        <f>'TPS543C20 Loop Gain'!AI2095</f>
        <v>-5.9046266246979107</v>
      </c>
      <c r="D1845">
        <f>'TPS543C20 Loop Gain'!AJ2095</f>
        <v>68.312257175955594</v>
      </c>
      <c r="E1845">
        <f>'TPS543C20 Loop Gain'!B2095</f>
        <v>196100</v>
      </c>
    </row>
    <row r="1846" spans="3:5" x14ac:dyDescent="0.25">
      <c r="C1846">
        <f>'TPS543C20 Loop Gain'!AI2094</f>
        <v>-5.8998973483756769</v>
      </c>
      <c r="D1846">
        <f>'TPS543C20 Loop Gain'!AJ2094</f>
        <v>68.319894975445337</v>
      </c>
      <c r="E1846">
        <f>'TPS543C20 Loop Gain'!B2094</f>
        <v>196000</v>
      </c>
    </row>
    <row r="1847" spans="3:5" x14ac:dyDescent="0.25">
      <c r="C1847">
        <f>'TPS543C20 Loop Gain'!AI2093</f>
        <v>-5.8951655495054114</v>
      </c>
      <c r="D1847">
        <f>'TPS543C20 Loop Gain'!AJ2093</f>
        <v>68.327531393621925</v>
      </c>
      <c r="E1847">
        <f>'TPS543C20 Loop Gain'!B2093</f>
        <v>195900</v>
      </c>
    </row>
    <row r="1848" spans="3:5" x14ac:dyDescent="0.25">
      <c r="C1848">
        <f>'TPS543C20 Loop Gain'!AI2092</f>
        <v>-5.890431225209019</v>
      </c>
      <c r="D1848">
        <f>'TPS543C20 Loop Gain'!AJ2092</f>
        <v>68.335166430009878</v>
      </c>
      <c r="E1848">
        <f>'TPS543C20 Loop Gain'!B2092</f>
        <v>195800</v>
      </c>
    </row>
    <row r="1849" spans="3:5" x14ac:dyDescent="0.25">
      <c r="C1849">
        <f>'TPS543C20 Loop Gain'!AI2091</f>
        <v>-5.8856943726032407</v>
      </c>
      <c r="D1849">
        <f>'TPS543C20 Loop Gain'!AJ2091</f>
        <v>68.34280008413441</v>
      </c>
      <c r="E1849">
        <f>'TPS543C20 Loop Gain'!B2091</f>
        <v>195700</v>
      </c>
    </row>
    <row r="1850" spans="3:5" x14ac:dyDescent="0.25">
      <c r="C1850">
        <f>'TPS543C20 Loop Gain'!AI2090</f>
        <v>-5.8809549888005774</v>
      </c>
      <c r="D1850">
        <f>'TPS543C20 Loop Gain'!AJ2090</f>
        <v>68.350432355521676</v>
      </c>
      <c r="E1850">
        <f>'TPS543C20 Loop Gain'!B2090</f>
        <v>195600</v>
      </c>
    </row>
    <row r="1851" spans="3:5" x14ac:dyDescent="0.25">
      <c r="C1851">
        <f>'TPS543C20 Loop Gain'!AI2089</f>
        <v>-5.8762130709082285</v>
      </c>
      <c r="D1851">
        <f>'TPS543C20 Loop Gain'!AJ2089</f>
        <v>68.358063243699192</v>
      </c>
      <c r="E1851">
        <f>'TPS543C20 Loop Gain'!B2089</f>
        <v>195500</v>
      </c>
    </row>
    <row r="1852" spans="3:5" x14ac:dyDescent="0.25">
      <c r="C1852">
        <f>'TPS543C20 Loop Gain'!AI2088</f>
        <v>-5.8714686160292526</v>
      </c>
      <c r="D1852">
        <f>'TPS543C20 Loop Gain'!AJ2088</f>
        <v>68.365692748194348</v>
      </c>
      <c r="E1852">
        <f>'TPS543C20 Loop Gain'!B2088</f>
        <v>195400</v>
      </c>
    </row>
    <row r="1853" spans="3:5" x14ac:dyDescent="0.25">
      <c r="C1853">
        <f>'TPS543C20 Loop Gain'!AI2087</f>
        <v>-5.8667216212610924</v>
      </c>
      <c r="D1853">
        <f>'TPS543C20 Loop Gain'!AJ2087</f>
        <v>68.373320868536851</v>
      </c>
      <c r="E1853">
        <f>'TPS543C20 Loop Gain'!B2087</f>
        <v>195300</v>
      </c>
    </row>
    <row r="1854" spans="3:5" x14ac:dyDescent="0.25">
      <c r="C1854">
        <f>'TPS543C20 Loop Gain'!AI2086</f>
        <v>-5.8619720836974709</v>
      </c>
      <c r="D1854">
        <f>'TPS543C20 Loop Gain'!AJ2086</f>
        <v>68.380947604256448</v>
      </c>
      <c r="E1854">
        <f>'TPS543C20 Loop Gain'!B2086</f>
        <v>195200</v>
      </c>
    </row>
    <row r="1855" spans="3:5" x14ac:dyDescent="0.25">
      <c r="C1855">
        <f>'TPS543C20 Loop Gain'!AI2085</f>
        <v>-5.857220000426036</v>
      </c>
      <c r="D1855">
        <f>'TPS543C20 Loop Gain'!AJ2085</f>
        <v>68.388572954884125</v>
      </c>
      <c r="E1855">
        <f>'TPS543C20 Loop Gain'!B2085</f>
        <v>195100</v>
      </c>
    </row>
    <row r="1856" spans="3:5" x14ac:dyDescent="0.25">
      <c r="C1856">
        <f>'TPS543C20 Loop Gain'!AI2084</f>
        <v>-5.852465368530785</v>
      </c>
      <c r="D1856">
        <f>'TPS543C20 Loop Gain'!AJ2084</f>
        <v>68.396196919951706</v>
      </c>
      <c r="E1856">
        <f>'TPS543C20 Loop Gain'!B2084</f>
        <v>195000</v>
      </c>
    </row>
    <row r="1857" spans="3:5" x14ac:dyDescent="0.25">
      <c r="C1857">
        <f>'TPS543C20 Loop Gain'!AI2083</f>
        <v>-5.8477081850900774</v>
      </c>
      <c r="D1857">
        <f>'TPS543C20 Loop Gain'!AJ2083</f>
        <v>68.403819498991879</v>
      </c>
      <c r="E1857">
        <f>'TPS543C20 Loop Gain'!B2083</f>
        <v>194900</v>
      </c>
    </row>
    <row r="1858" spans="3:5" x14ac:dyDescent="0.25">
      <c r="C1858">
        <f>'TPS543C20 Loop Gain'!AI2082</f>
        <v>-5.8429484471779416</v>
      </c>
      <c r="D1858">
        <f>'TPS543C20 Loop Gain'!AJ2082</f>
        <v>68.411440691538459</v>
      </c>
      <c r="E1858">
        <f>'TPS543C20 Loop Gain'!B2082</f>
        <v>194800</v>
      </c>
    </row>
    <row r="1859" spans="3:5" x14ac:dyDescent="0.25">
      <c r="C1859">
        <f>'TPS543C20 Loop Gain'!AI2081</f>
        <v>-5.8381861518634413</v>
      </c>
      <c r="D1859">
        <f>'TPS543C20 Loop Gain'!AJ2081</f>
        <v>68.419060497126168</v>
      </c>
      <c r="E1859">
        <f>'TPS543C20 Loop Gain'!B2081</f>
        <v>194700</v>
      </c>
    </row>
    <row r="1860" spans="3:5" x14ac:dyDescent="0.25">
      <c r="C1860">
        <f>'TPS543C20 Loop Gain'!AI2080</f>
        <v>-5.8334212962104273</v>
      </c>
      <c r="D1860">
        <f>'TPS543C20 Loop Gain'!AJ2080</f>
        <v>68.426678915291433</v>
      </c>
      <c r="E1860">
        <f>'TPS543C20 Loop Gain'!B2080</f>
        <v>194600</v>
      </c>
    </row>
    <row r="1861" spans="3:5" x14ac:dyDescent="0.25">
      <c r="C1861">
        <f>'TPS543C20 Loop Gain'!AI2079</f>
        <v>-5.828653877278354</v>
      </c>
      <c r="D1861">
        <f>'TPS543C20 Loop Gain'!AJ2079</f>
        <v>68.434295945569659</v>
      </c>
      <c r="E1861">
        <f>'TPS543C20 Loop Gain'!B2079</f>
        <v>194500</v>
      </c>
    </row>
    <row r="1862" spans="3:5" x14ac:dyDescent="0.25">
      <c r="C1862">
        <f>'TPS543C20 Loop Gain'!AI2078</f>
        <v>-5.8238838921215805</v>
      </c>
      <c r="D1862">
        <f>'TPS543C20 Loop Gain'!AJ2078</f>
        <v>68.441911587499931</v>
      </c>
      <c r="E1862">
        <f>'TPS543C20 Loop Gain'!B2078</f>
        <v>194400</v>
      </c>
    </row>
    <row r="1863" spans="3:5" x14ac:dyDescent="0.25">
      <c r="C1863">
        <f>'TPS543C20 Loop Gain'!AI2077</f>
        <v>-5.819111337789673</v>
      </c>
      <c r="D1863">
        <f>'TPS543C20 Loop Gain'!AJ2077</f>
        <v>68.449525840620623</v>
      </c>
      <c r="E1863">
        <f>'TPS543C20 Loop Gain'!B2077</f>
        <v>194300</v>
      </c>
    </row>
    <row r="1864" spans="3:5" x14ac:dyDescent="0.25">
      <c r="C1864">
        <f>'TPS543C20 Loop Gain'!AI2076</f>
        <v>-5.8143362113271753</v>
      </c>
      <c r="D1864">
        <f>'TPS543C20 Loop Gain'!AJ2076</f>
        <v>68.457138704470907</v>
      </c>
      <c r="E1864">
        <f>'TPS543C20 Loop Gain'!B2076</f>
        <v>194200</v>
      </c>
    </row>
    <row r="1865" spans="3:5" x14ac:dyDescent="0.25">
      <c r="C1865">
        <f>'TPS543C20 Loop Gain'!AI2075</f>
        <v>-5.8095585097736748</v>
      </c>
      <c r="D1865">
        <f>'TPS543C20 Loop Gain'!AJ2075</f>
        <v>68.464750178592169</v>
      </c>
      <c r="E1865">
        <f>'TPS543C20 Loop Gain'!B2075</f>
        <v>194100</v>
      </c>
    </row>
    <row r="1866" spans="3:5" x14ac:dyDescent="0.25">
      <c r="C1866">
        <f>'TPS543C20 Loop Gain'!AI2074</f>
        <v>-5.8047782301640547</v>
      </c>
      <c r="D1866">
        <f>'TPS543C20 Loop Gain'!AJ2074</f>
        <v>68.472360262525854</v>
      </c>
      <c r="E1866">
        <f>'TPS543C20 Loop Gain'!B2074</f>
        <v>194000</v>
      </c>
    </row>
    <row r="1867" spans="3:5" x14ac:dyDescent="0.25">
      <c r="C1867">
        <f>'TPS543C20 Loop Gain'!AI2073</f>
        <v>-5.7999953695281938</v>
      </c>
      <c r="D1867">
        <f>'TPS543C20 Loop Gain'!AJ2073</f>
        <v>68.479968955815579</v>
      </c>
      <c r="E1867">
        <f>'TPS543C20 Loop Gain'!B2073</f>
        <v>193900</v>
      </c>
    </row>
    <row r="1868" spans="3:5" x14ac:dyDescent="0.25">
      <c r="C1868">
        <f>'TPS543C20 Loop Gain'!AI2072</f>
        <v>-5.7952099248907967</v>
      </c>
      <c r="D1868">
        <f>'TPS543C20 Loop Gain'!AJ2072</f>
        <v>68.487576258004935</v>
      </c>
      <c r="E1868">
        <f>'TPS543C20 Loop Gain'!B2072</f>
        <v>193800</v>
      </c>
    </row>
    <row r="1869" spans="3:5" x14ac:dyDescent="0.25">
      <c r="C1869">
        <f>'TPS543C20 Loop Gain'!AI2071</f>
        <v>-5.790421893272061</v>
      </c>
      <c r="D1869">
        <f>'TPS543C20 Loop Gain'!AJ2071</f>
        <v>68.495182168638564</v>
      </c>
      <c r="E1869">
        <f>'TPS543C20 Loop Gain'!B2071</f>
        <v>193700</v>
      </c>
    </row>
    <row r="1870" spans="3:5" x14ac:dyDescent="0.25">
      <c r="C1870">
        <f>'TPS543C20 Loop Gain'!AI2070</f>
        <v>-5.7856312716867153</v>
      </c>
      <c r="D1870">
        <f>'TPS543C20 Loop Gain'!AJ2070</f>
        <v>68.502786687262699</v>
      </c>
      <c r="E1870">
        <f>'TPS543C20 Loop Gain'!B2070</f>
        <v>193600</v>
      </c>
    </row>
    <row r="1871" spans="3:5" x14ac:dyDescent="0.25">
      <c r="C1871">
        <f>'TPS543C20 Loop Gain'!AI2069</f>
        <v>-5.7808380571448232</v>
      </c>
      <c r="D1871">
        <f>'TPS543C20 Loop Gain'!AJ2069</f>
        <v>68.510389813424865</v>
      </c>
      <c r="E1871">
        <f>'TPS543C20 Loop Gain'!B2069</f>
        <v>193500</v>
      </c>
    </row>
    <row r="1872" spans="3:5" x14ac:dyDescent="0.25">
      <c r="C1872">
        <f>'TPS543C20 Loop Gain'!AI2068</f>
        <v>-5.7760422466515866</v>
      </c>
      <c r="D1872">
        <f>'TPS543C20 Loop Gain'!AJ2068</f>
        <v>68.51799154667296</v>
      </c>
      <c r="E1872">
        <f>'TPS543C20 Loop Gain'!B2068</f>
        <v>193400</v>
      </c>
    </row>
    <row r="1873" spans="3:5" x14ac:dyDescent="0.25">
      <c r="C1873">
        <f>'TPS543C20 Loop Gain'!AI2067</f>
        <v>-5.7712438372067343</v>
      </c>
      <c r="D1873">
        <f>'TPS543C20 Loop Gain'!AJ2067</f>
        <v>68.525591886556256</v>
      </c>
      <c r="E1873">
        <f>'TPS543C20 Loop Gain'!B2067</f>
        <v>193300</v>
      </c>
    </row>
    <row r="1874" spans="3:5" x14ac:dyDescent="0.25">
      <c r="C1874">
        <f>'TPS543C20 Loop Gain'!AI2066</f>
        <v>-5.7664428258056253</v>
      </c>
      <c r="D1874">
        <f>'TPS543C20 Loop Gain'!AJ2066</f>
        <v>68.533190832625422</v>
      </c>
      <c r="E1874">
        <f>'TPS543C20 Loop Gain'!B2066</f>
        <v>193200</v>
      </c>
    </row>
    <row r="1875" spans="3:5" x14ac:dyDescent="0.25">
      <c r="C1875">
        <f>'TPS543C20 Loop Gain'!AI2065</f>
        <v>-5.761639209437778</v>
      </c>
      <c r="D1875">
        <f>'TPS543C20 Loop Gain'!AJ2065</f>
        <v>68.540788384431906</v>
      </c>
      <c r="E1875">
        <f>'TPS543C20 Loop Gain'!B2065</f>
        <v>193100</v>
      </c>
    </row>
    <row r="1876" spans="3:5" x14ac:dyDescent="0.25">
      <c r="C1876">
        <f>'TPS543C20 Loop Gain'!AI2064</f>
        <v>-5.7568329850886109</v>
      </c>
      <c r="D1876">
        <f>'TPS543C20 Loop Gain'!AJ2064</f>
        <v>68.548384541528222</v>
      </c>
      <c r="E1876">
        <f>'TPS543C20 Loop Gain'!B2064</f>
        <v>193000</v>
      </c>
    </row>
    <row r="1877" spans="3:5" x14ac:dyDescent="0.25">
      <c r="C1877">
        <f>'TPS543C20 Loop Gain'!AI2063</f>
        <v>-5.752024149737669</v>
      </c>
      <c r="D1877">
        <f>'TPS543C20 Loop Gain'!AJ2063</f>
        <v>68.555979303468632</v>
      </c>
      <c r="E1877">
        <f>'TPS543C20 Loop Gain'!B2063</f>
        <v>192900</v>
      </c>
    </row>
    <row r="1878" spans="3:5" x14ac:dyDescent="0.25">
      <c r="C1878">
        <f>'TPS543C20 Loop Gain'!AI2062</f>
        <v>-5.747212700360155</v>
      </c>
      <c r="D1878">
        <f>'TPS543C20 Loop Gain'!AJ2062</f>
        <v>68.563572669807812</v>
      </c>
      <c r="E1878">
        <f>'TPS543C20 Loop Gain'!B2062</f>
        <v>192800</v>
      </c>
    </row>
    <row r="1879" spans="3:5" x14ac:dyDescent="0.25">
      <c r="C1879">
        <f>'TPS543C20 Loop Gain'!AI2061</f>
        <v>-5.7423986339256681</v>
      </c>
      <c r="D1879">
        <f>'TPS543C20 Loop Gain'!AJ2061</f>
        <v>68.571164640102026</v>
      </c>
      <c r="E1879">
        <f>'TPS543C20 Loop Gain'!B2061</f>
        <v>192700</v>
      </c>
    </row>
    <row r="1880" spans="3:5" x14ac:dyDescent="0.25">
      <c r="C1880">
        <f>'TPS543C20 Loop Gain'!AI2060</f>
        <v>-5.7375819473987812</v>
      </c>
      <c r="D1880">
        <f>'TPS543C20 Loop Gain'!AJ2060</f>
        <v>68.578755213907954</v>
      </c>
      <c r="E1880">
        <f>'TPS543C20 Loop Gain'!B2060</f>
        <v>192600</v>
      </c>
    </row>
    <row r="1881" spans="3:5" x14ac:dyDescent="0.25">
      <c r="C1881">
        <f>'TPS543C20 Loop Gain'!AI2059</f>
        <v>-5.7327626377394978</v>
      </c>
      <c r="D1881">
        <f>'TPS543C20 Loop Gain'!AJ2059</f>
        <v>68.586344390785172</v>
      </c>
      <c r="E1881">
        <f>'TPS543C20 Loop Gain'!B2059</f>
        <v>192500</v>
      </c>
    </row>
    <row r="1882" spans="3:5" x14ac:dyDescent="0.25">
      <c r="C1882">
        <f>'TPS543C20 Loop Gain'!AI2058</f>
        <v>-5.7279407019020034</v>
      </c>
      <c r="D1882">
        <f>'TPS543C20 Loop Gain'!AJ2058</f>
        <v>68.593932170291907</v>
      </c>
      <c r="E1882">
        <f>'TPS543C20 Loop Gain'!B2058</f>
        <v>192400</v>
      </c>
    </row>
    <row r="1883" spans="3:5" x14ac:dyDescent="0.25">
      <c r="C1883">
        <f>'TPS543C20 Loop Gain'!AI2057</f>
        <v>-5.7231161368360839</v>
      </c>
      <c r="D1883">
        <f>'TPS543C20 Loop Gain'!AJ2057</f>
        <v>68.601518551990438</v>
      </c>
      <c r="E1883">
        <f>'TPS543C20 Loop Gain'!B2057</f>
        <v>192300</v>
      </c>
    </row>
    <row r="1884" spans="3:5" x14ac:dyDescent="0.25">
      <c r="C1884">
        <f>'TPS543C20 Loop Gain'!AI2056</f>
        <v>-5.7182889394858485</v>
      </c>
      <c r="D1884">
        <f>'TPS543C20 Loop Gain'!AJ2056</f>
        <v>68.609103535441307</v>
      </c>
      <c r="E1884">
        <f>'TPS543C20 Loop Gain'!B2056</f>
        <v>192200</v>
      </c>
    </row>
    <row r="1885" spans="3:5" x14ac:dyDescent="0.25">
      <c r="C1885">
        <f>'TPS543C20 Loop Gain'!AI2055</f>
        <v>-5.7134591067904257</v>
      </c>
      <c r="D1885">
        <f>'TPS543C20 Loop Gain'!AJ2055</f>
        <v>68.616687120208709</v>
      </c>
      <c r="E1885">
        <f>'TPS543C20 Loop Gain'!B2055</f>
        <v>192100</v>
      </c>
    </row>
    <row r="1886" spans="3:5" x14ac:dyDescent="0.25">
      <c r="C1886">
        <f>'TPS543C20 Loop Gain'!AI2054</f>
        <v>-5.708626635683995</v>
      </c>
      <c r="D1886">
        <f>'TPS543C20 Loop Gain'!AJ2054</f>
        <v>68.62426930585687</v>
      </c>
      <c r="E1886">
        <f>'TPS543C20 Loop Gain'!B2054</f>
        <v>192000</v>
      </c>
    </row>
    <row r="1887" spans="3:5" x14ac:dyDescent="0.25">
      <c r="C1887">
        <f>'TPS543C20 Loop Gain'!AI2053</f>
        <v>-5.7037915230953455</v>
      </c>
      <c r="D1887">
        <f>'TPS543C20 Loop Gain'!AJ2053</f>
        <v>68.631850091951108</v>
      </c>
      <c r="E1887">
        <f>'TPS543C20 Loop Gain'!B2053</f>
        <v>191900</v>
      </c>
    </row>
    <row r="1888" spans="3:5" x14ac:dyDescent="0.25">
      <c r="C1888">
        <f>'TPS543C20 Loop Gain'!AI2052</f>
        <v>-5.6989537659482794</v>
      </c>
      <c r="D1888">
        <f>'TPS543C20 Loop Gain'!AJ2052</f>
        <v>68.63942947805846</v>
      </c>
      <c r="E1888">
        <f>'TPS543C20 Loop Gain'!B2052</f>
        <v>191800</v>
      </c>
    </row>
    <row r="1889" spans="3:5" x14ac:dyDescent="0.25">
      <c r="C1889">
        <f>'TPS543C20 Loop Gain'!AI2051</f>
        <v>-5.6941133611611905</v>
      </c>
      <c r="D1889">
        <f>'TPS543C20 Loop Gain'!AJ2051</f>
        <v>68.647007463747045</v>
      </c>
      <c r="E1889">
        <f>'TPS543C20 Loop Gain'!B2051</f>
        <v>191700</v>
      </c>
    </row>
    <row r="1890" spans="3:5" x14ac:dyDescent="0.25">
      <c r="C1890">
        <f>'TPS543C20 Loop Gain'!AI2050</f>
        <v>-5.6892703056476552</v>
      </c>
      <c r="D1890">
        <f>'TPS543C20 Loop Gain'!AJ2050</f>
        <v>68.654584048586585</v>
      </c>
      <c r="E1890">
        <f>'TPS543C20 Loop Gain'!B2050</f>
        <v>191600</v>
      </c>
    </row>
    <row r="1891" spans="3:5" x14ac:dyDescent="0.25">
      <c r="C1891">
        <f>'TPS543C20 Loop Gain'!AI2049</f>
        <v>-5.6844245963157416</v>
      </c>
      <c r="D1891">
        <f>'TPS543C20 Loop Gain'!AJ2049</f>
        <v>68.662159232147289</v>
      </c>
      <c r="E1891">
        <f>'TPS543C20 Loop Gain'!B2049</f>
        <v>191500</v>
      </c>
    </row>
    <row r="1892" spans="3:5" x14ac:dyDescent="0.25">
      <c r="C1892">
        <f>'TPS543C20 Loop Gain'!AI2048</f>
        <v>-5.6795762300683439</v>
      </c>
      <c r="D1892">
        <f>'TPS543C20 Loop Gain'!AJ2048</f>
        <v>68.669733014000798</v>
      </c>
      <c r="E1892">
        <f>'TPS543C20 Loop Gain'!B2048</f>
        <v>191400</v>
      </c>
    </row>
    <row r="1893" spans="3:5" x14ac:dyDescent="0.25">
      <c r="C1893">
        <f>'TPS543C20 Loop Gain'!AI2047</f>
        <v>-5.674725203803118</v>
      </c>
      <c r="D1893">
        <f>'TPS543C20 Loop Gain'!AJ2047</f>
        <v>68.677305393721028</v>
      </c>
      <c r="E1893">
        <f>'TPS543C20 Loop Gain'!B2047</f>
        <v>191300</v>
      </c>
    </row>
    <row r="1894" spans="3:5" x14ac:dyDescent="0.25">
      <c r="C1894">
        <f>'TPS543C20 Loop Gain'!AI2046</f>
        <v>-5.6698715144128409</v>
      </c>
      <c r="D1894">
        <f>'TPS543C20 Loop Gain'!AJ2046</f>
        <v>68.684876370882165</v>
      </c>
      <c r="E1894">
        <f>'TPS543C20 Loop Gain'!B2046</f>
        <v>191200</v>
      </c>
    </row>
    <row r="1895" spans="3:5" x14ac:dyDescent="0.25">
      <c r="C1895">
        <f>'TPS543C20 Loop Gain'!AI2045</f>
        <v>-5.6650151587843283</v>
      </c>
      <c r="D1895">
        <f>'TPS543C20 Loop Gain'!AJ2045</f>
        <v>68.692445945060157</v>
      </c>
      <c r="E1895">
        <f>'TPS543C20 Loop Gain'!B2045</f>
        <v>191100</v>
      </c>
    </row>
    <row r="1896" spans="3:5" x14ac:dyDescent="0.25">
      <c r="C1896">
        <f>'TPS543C20 Loop Gain'!AI2044</f>
        <v>-5.660156133800049</v>
      </c>
      <c r="D1896">
        <f>'TPS543C20 Loop Gain'!AJ2044</f>
        <v>68.700014115831507</v>
      </c>
      <c r="E1896">
        <f>'TPS543C20 Loop Gain'!B2044</f>
        <v>191000</v>
      </c>
    </row>
    <row r="1897" spans="3:5" x14ac:dyDescent="0.25">
      <c r="C1897">
        <f>'TPS543C20 Loop Gain'!AI2043</f>
        <v>-5.6552944363362574</v>
      </c>
      <c r="D1897">
        <f>'TPS543C20 Loop Gain'!AJ2043</f>
        <v>68.707580882775346</v>
      </c>
      <c r="E1897">
        <f>'TPS543C20 Loop Gain'!B2043</f>
        <v>190900</v>
      </c>
    </row>
    <row r="1898" spans="3:5" x14ac:dyDescent="0.25">
      <c r="C1898">
        <f>'TPS543C20 Loop Gain'!AI2042</f>
        <v>-5.6504300632646673</v>
      </c>
      <c r="D1898">
        <f>'TPS543C20 Loop Gain'!AJ2042</f>
        <v>68.715146245470848</v>
      </c>
      <c r="E1898">
        <f>'TPS543C20 Loop Gain'!B2042</f>
        <v>190800</v>
      </c>
    </row>
    <row r="1899" spans="3:5" x14ac:dyDescent="0.25">
      <c r="C1899">
        <f>'TPS543C20 Loop Gain'!AI2041</f>
        <v>-5.645563011451495</v>
      </c>
      <c r="D1899">
        <f>'TPS543C20 Loop Gain'!AJ2041</f>
        <v>68.722710203499375</v>
      </c>
      <c r="E1899">
        <f>'TPS543C20 Loop Gain'!B2041</f>
        <v>190700</v>
      </c>
    </row>
    <row r="1900" spans="3:5" x14ac:dyDescent="0.25">
      <c r="C1900">
        <f>'TPS543C20 Loop Gain'!AI2040</f>
        <v>-5.6406932777573457</v>
      </c>
      <c r="D1900">
        <f>'TPS543C20 Loop Gain'!AJ2040</f>
        <v>68.730272756443455</v>
      </c>
      <c r="E1900">
        <f>'TPS543C20 Loop Gain'!B2040</f>
        <v>190600</v>
      </c>
    </row>
    <row r="1901" spans="3:5" x14ac:dyDescent="0.25">
      <c r="C1901">
        <f>'TPS543C20 Loop Gain'!AI2039</f>
        <v>-5.6358208590377679</v>
      </c>
      <c r="D1901">
        <f>'TPS543C20 Loop Gain'!AJ2039</f>
        <v>68.737833903886553</v>
      </c>
      <c r="E1901">
        <f>'TPS543C20 Loop Gain'!B2039</f>
        <v>190500</v>
      </c>
    </row>
    <row r="1902" spans="3:5" x14ac:dyDescent="0.25">
      <c r="C1902">
        <f>'TPS543C20 Loop Gain'!AI2038</f>
        <v>-5.6309457521431217</v>
      </c>
      <c r="D1902">
        <f>'TPS543C20 Loop Gain'!AJ2038</f>
        <v>68.745393645414367</v>
      </c>
      <c r="E1902">
        <f>'TPS543C20 Loop Gain'!B2038</f>
        <v>190400</v>
      </c>
    </row>
    <row r="1903" spans="3:5" x14ac:dyDescent="0.25">
      <c r="C1903">
        <f>'TPS543C20 Loop Gain'!AI2037</f>
        <v>-5.6260679539181249</v>
      </c>
      <c r="D1903">
        <f>'TPS543C20 Loop Gain'!AJ2037</f>
        <v>68.752951980612906</v>
      </c>
      <c r="E1903">
        <f>'TPS543C20 Loop Gain'!B2037</f>
        <v>190300</v>
      </c>
    </row>
    <row r="1904" spans="3:5" x14ac:dyDescent="0.25">
      <c r="C1904">
        <f>'TPS543C20 Loop Gain'!AI2036</f>
        <v>-5.6211874612024584</v>
      </c>
      <c r="D1904">
        <f>'TPS543C20 Loop Gain'!AJ2036</f>
        <v>68.760508909070694</v>
      </c>
      <c r="E1904">
        <f>'TPS543C20 Loop Gain'!B2036</f>
        <v>190200</v>
      </c>
    </row>
    <row r="1905" spans="3:5" x14ac:dyDescent="0.25">
      <c r="C1905">
        <f>'TPS543C20 Loop Gain'!AI2035</f>
        <v>-5.6163042708299784</v>
      </c>
      <c r="D1905">
        <f>'TPS543C20 Loop Gain'!AJ2035</f>
        <v>68.768064430376569</v>
      </c>
      <c r="E1905">
        <f>'TPS543C20 Loop Gain'!B2035</f>
        <v>190100</v>
      </c>
    </row>
    <row r="1906" spans="3:5" x14ac:dyDescent="0.25">
      <c r="C1906">
        <f>'TPS543C20 Loop Gain'!AI2034</f>
        <v>-5.6114183796296562</v>
      </c>
      <c r="D1906">
        <f>'TPS543C20 Loop Gain'!AJ2034</f>
        <v>68.775618544121542</v>
      </c>
      <c r="E1906">
        <f>'TPS543C20 Loop Gain'!B2034</f>
        <v>190000</v>
      </c>
    </row>
    <row r="1907" spans="3:5" x14ac:dyDescent="0.25">
      <c r="C1907">
        <f>'TPS543C20 Loop Gain'!AI2033</f>
        <v>-5.6065297844248096</v>
      </c>
      <c r="D1907">
        <f>'TPS543C20 Loop Gain'!AJ2033</f>
        <v>68.783171249897677</v>
      </c>
      <c r="E1907">
        <f>'TPS543C20 Loop Gain'!B2033</f>
        <v>189900</v>
      </c>
    </row>
    <row r="1908" spans="3:5" x14ac:dyDescent="0.25">
      <c r="C1908">
        <f>'TPS543C20 Loop Gain'!AI2032</f>
        <v>-5.6016384820333451</v>
      </c>
      <c r="D1908">
        <f>'TPS543C20 Loop Gain'!AJ2032</f>
        <v>68.790722547298657</v>
      </c>
      <c r="E1908">
        <f>'TPS543C20 Loop Gain'!B2032</f>
        <v>189800</v>
      </c>
    </row>
    <row r="1909" spans="3:5" x14ac:dyDescent="0.25">
      <c r="C1909">
        <f>'TPS543C20 Loop Gain'!AI2031</f>
        <v>-5.5967444692680335</v>
      </c>
      <c r="D1909">
        <f>'TPS543C20 Loop Gain'!AJ2031</f>
        <v>68.79827243591977</v>
      </c>
      <c r="E1909">
        <f>'TPS543C20 Loop Gain'!B2031</f>
        <v>189700</v>
      </c>
    </row>
    <row r="1910" spans="3:5" x14ac:dyDescent="0.25">
      <c r="C1910">
        <f>'TPS543C20 Loop Gain'!AI2030</f>
        <v>-5.5918477429358244</v>
      </c>
      <c r="D1910">
        <f>'TPS543C20 Loop Gain'!AJ2030</f>
        <v>68.805820915357117</v>
      </c>
      <c r="E1910">
        <f>'TPS543C20 Loop Gain'!B2030</f>
        <v>189600</v>
      </c>
    </row>
    <row r="1911" spans="3:5" x14ac:dyDescent="0.25">
      <c r="C1911">
        <f>'TPS543C20 Loop Gain'!AI2029</f>
        <v>-5.5869482998385518</v>
      </c>
      <c r="D1911">
        <f>'TPS543C20 Loop Gain'!AJ2029</f>
        <v>68.813367985209041</v>
      </c>
      <c r="E1911">
        <f>'TPS543C20 Loop Gain'!B2029</f>
        <v>189500</v>
      </c>
    </row>
    <row r="1912" spans="3:5" x14ac:dyDescent="0.25">
      <c r="C1912">
        <f>'TPS543C20 Loop Gain'!AI2028</f>
        <v>-5.5820461367722549</v>
      </c>
      <c r="D1912">
        <f>'TPS543C20 Loop Gain'!AJ2028</f>
        <v>68.820913645074882</v>
      </c>
      <c r="E1912">
        <f>'TPS543C20 Loop Gain'!B2028</f>
        <v>189400</v>
      </c>
    </row>
    <row r="1913" spans="3:5" x14ac:dyDescent="0.25">
      <c r="C1913">
        <f>'TPS543C20 Loop Gain'!AI2027</f>
        <v>-5.5771412505281148</v>
      </c>
      <c r="D1913">
        <f>'TPS543C20 Loop Gain'!AJ2027</f>
        <v>68.828457894555498</v>
      </c>
      <c r="E1913">
        <f>'TPS543C20 Loop Gain'!B2027</f>
        <v>189300</v>
      </c>
    </row>
    <row r="1914" spans="3:5" x14ac:dyDescent="0.25">
      <c r="C1914">
        <f>'TPS543C20 Loop Gain'!AI2026</f>
        <v>-5.5722336378909985</v>
      </c>
      <c r="D1914">
        <f>'TPS543C20 Loop Gain'!AJ2026</f>
        <v>68.836000733253272</v>
      </c>
      <c r="E1914">
        <f>'TPS543C20 Loop Gain'!B2026</f>
        <v>189200</v>
      </c>
    </row>
    <row r="1915" spans="3:5" x14ac:dyDescent="0.25">
      <c r="C1915">
        <f>'TPS543C20 Loop Gain'!AI2025</f>
        <v>-5.5673232956410299</v>
      </c>
      <c r="D1915">
        <f>'TPS543C20 Loop Gain'!AJ2025</f>
        <v>68.843542160772827</v>
      </c>
      <c r="E1915">
        <f>'TPS543C20 Loop Gain'!B2025</f>
        <v>189100</v>
      </c>
    </row>
    <row r="1916" spans="3:5" x14ac:dyDescent="0.25">
      <c r="C1916">
        <f>'TPS543C20 Loop Gain'!AI2024</f>
        <v>-5.5624102205525201</v>
      </c>
      <c r="D1916">
        <f>'TPS543C20 Loop Gain'!AJ2024</f>
        <v>68.851082176718805</v>
      </c>
      <c r="E1916">
        <f>'TPS543C20 Loop Gain'!B2024</f>
        <v>189000</v>
      </c>
    </row>
    <row r="1917" spans="3:5" x14ac:dyDescent="0.25">
      <c r="C1917">
        <f>'TPS543C20 Loop Gain'!AI2023</f>
        <v>-5.5574944093941161</v>
      </c>
      <c r="D1917">
        <f>'TPS543C20 Loop Gain'!AJ2023</f>
        <v>68.85862078069853</v>
      </c>
      <c r="E1917">
        <f>'TPS543C20 Loop Gain'!B2023</f>
        <v>188900</v>
      </c>
    </row>
    <row r="1918" spans="3:5" x14ac:dyDescent="0.25">
      <c r="C1918">
        <f>'TPS543C20 Loop Gain'!AI2022</f>
        <v>-5.5525758589295258</v>
      </c>
      <c r="D1918">
        <f>'TPS543C20 Loop Gain'!AJ2022</f>
        <v>68.866157972320195</v>
      </c>
      <c r="E1918">
        <f>'TPS543C20 Loop Gain'!B2022</f>
        <v>188800</v>
      </c>
    </row>
    <row r="1919" spans="3:5" x14ac:dyDescent="0.25">
      <c r="C1919">
        <f>'TPS543C20 Loop Gain'!AI2021</f>
        <v>-5.5476545659161562</v>
      </c>
      <c r="D1919">
        <f>'TPS543C20 Loop Gain'!AJ2021</f>
        <v>68.873693751194779</v>
      </c>
      <c r="E1919">
        <f>'TPS543C20 Loop Gain'!B2021</f>
        <v>188700</v>
      </c>
    </row>
    <row r="1920" spans="3:5" x14ac:dyDescent="0.25">
      <c r="C1920">
        <f>'TPS543C20 Loop Gain'!AI2020</f>
        <v>-5.5427305271063254</v>
      </c>
      <c r="D1920">
        <f>'TPS543C20 Loop Gain'!AJ2020</f>
        <v>68.88122811693313</v>
      </c>
      <c r="E1920">
        <f>'TPS543C20 Loop Gain'!B2020</f>
        <v>188600</v>
      </c>
    </row>
    <row r="1921" spans="3:5" x14ac:dyDescent="0.25">
      <c r="C1921">
        <f>'TPS543C20 Loop Gain'!AI2019</f>
        <v>-5.5378037392467858</v>
      </c>
      <c r="D1921">
        <f>'TPS543C20 Loop Gain'!AJ2019</f>
        <v>68.888761069149069</v>
      </c>
      <c r="E1921">
        <f>'TPS543C20 Loop Gain'!B2019</f>
        <v>188500</v>
      </c>
    </row>
    <row r="1922" spans="3:5" x14ac:dyDescent="0.25">
      <c r="C1922">
        <f>'TPS543C20 Loop Gain'!AI2018</f>
        <v>-5.5328741990785915</v>
      </c>
      <c r="D1922">
        <f>'TPS543C20 Loop Gain'!AJ2018</f>
        <v>68.896292607457298</v>
      </c>
      <c r="E1922">
        <f>'TPS543C20 Loop Gain'!B2018</f>
        <v>188400</v>
      </c>
    </row>
    <row r="1923" spans="3:5" x14ac:dyDescent="0.25">
      <c r="C1923">
        <f>'TPS543C20 Loop Gain'!AI2017</f>
        <v>-5.5279419033371493</v>
      </c>
      <c r="D1923">
        <f>'TPS543C20 Loop Gain'!AJ2017</f>
        <v>68.903822731473753</v>
      </c>
      <c r="E1923">
        <f>'TPS543C20 Loop Gain'!B2017</f>
        <v>188300</v>
      </c>
    </row>
    <row r="1924" spans="3:5" x14ac:dyDescent="0.25">
      <c r="C1924">
        <f>'TPS543C20 Loop Gain'!AI2016</f>
        <v>-5.5230068487526793</v>
      </c>
      <c r="D1924">
        <f>'TPS543C20 Loop Gain'!AJ2016</f>
        <v>68.91135144081683</v>
      </c>
      <c r="E1924">
        <f>'TPS543C20 Loop Gain'!B2016</f>
        <v>188200</v>
      </c>
    </row>
    <row r="1925" spans="3:5" x14ac:dyDescent="0.25">
      <c r="C1925">
        <f>'TPS543C20 Loop Gain'!AI2015</f>
        <v>-5.5180690320491532</v>
      </c>
      <c r="D1925">
        <f>'TPS543C20 Loop Gain'!AJ2015</f>
        <v>68.918878735106418</v>
      </c>
      <c r="E1925">
        <f>'TPS543C20 Loop Gain'!B2015</f>
        <v>188100</v>
      </c>
    </row>
    <row r="1926" spans="3:5" x14ac:dyDescent="0.25">
      <c r="C1926">
        <f>'TPS543C20 Loop Gain'!AI2014</f>
        <v>-5.5131284499453894</v>
      </c>
      <c r="D1926">
        <f>'TPS543C20 Loop Gain'!AJ2014</f>
        <v>68.926404613963257</v>
      </c>
      <c r="E1926">
        <f>'TPS543C20 Loop Gain'!B2014</f>
        <v>188000</v>
      </c>
    </row>
    <row r="1927" spans="3:5" x14ac:dyDescent="0.25">
      <c r="C1927">
        <f>'TPS543C20 Loop Gain'!AI2013</f>
        <v>-5.5081850991546064</v>
      </c>
      <c r="D1927">
        <f>'TPS543C20 Loop Gain'!AJ2013</f>
        <v>68.933929077011015</v>
      </c>
      <c r="E1927">
        <f>'TPS543C20 Loop Gain'!B2013</f>
        <v>187900</v>
      </c>
    </row>
    <row r="1928" spans="3:5" x14ac:dyDescent="0.25">
      <c r="C1928">
        <f>'TPS543C20 Loop Gain'!AI2012</f>
        <v>-5.5032389763840683</v>
      </c>
      <c r="D1928">
        <f>'TPS543C20 Loop Gain'!AJ2012</f>
        <v>68.94145212387312</v>
      </c>
      <c r="E1928">
        <f>'TPS543C20 Loop Gain'!B2012</f>
        <v>187800</v>
      </c>
    </row>
    <row r="1929" spans="3:5" x14ac:dyDescent="0.25">
      <c r="C1929">
        <f>'TPS543C20 Loop Gain'!AI2011</f>
        <v>-5.4982900783353204</v>
      </c>
      <c r="D1929">
        <f>'TPS543C20 Loop Gain'!AJ2011</f>
        <v>68.948973754176862</v>
      </c>
      <c r="E1929">
        <f>'TPS543C20 Loop Gain'!B2011</f>
        <v>187700</v>
      </c>
    </row>
    <row r="1930" spans="3:5" x14ac:dyDescent="0.25">
      <c r="C1930">
        <f>'TPS543C20 Loop Gain'!AI2010</f>
        <v>-5.4933384017046185</v>
      </c>
      <c r="D1930">
        <f>'TPS543C20 Loop Gain'!AJ2010</f>
        <v>68.956493967550117</v>
      </c>
      <c r="E1930">
        <f>'TPS543C20 Loop Gain'!B2010</f>
        <v>187600</v>
      </c>
    </row>
    <row r="1931" spans="3:5" x14ac:dyDescent="0.25">
      <c r="C1931">
        <f>'TPS543C20 Loop Gain'!AI2009</f>
        <v>-5.4883839431824475</v>
      </c>
      <c r="D1931">
        <f>'TPS543C20 Loop Gain'!AJ2009</f>
        <v>68.964012763622165</v>
      </c>
      <c r="E1931">
        <f>'TPS543C20 Loop Gain'!B2009</f>
        <v>187500</v>
      </c>
    </row>
    <row r="1932" spans="3:5" x14ac:dyDescent="0.25">
      <c r="C1932">
        <f>'TPS543C20 Loop Gain'!AI2008</f>
        <v>-5.4834266994533829</v>
      </c>
      <c r="D1932">
        <f>'TPS543C20 Loop Gain'!AJ2008</f>
        <v>68.971530142024164</v>
      </c>
      <c r="E1932">
        <f>'TPS543C20 Loop Gain'!B2008</f>
        <v>187400</v>
      </c>
    </row>
    <row r="1933" spans="3:5" x14ac:dyDescent="0.25">
      <c r="C1933">
        <f>'TPS543C20 Loop Gain'!AI2007</f>
        <v>-5.4784666671965105</v>
      </c>
      <c r="D1933">
        <f>'TPS543C20 Loop Gain'!AJ2007</f>
        <v>68.979046102389333</v>
      </c>
      <c r="E1933">
        <f>'TPS543C20 Loop Gain'!B2007</f>
        <v>187300</v>
      </c>
    </row>
    <row r="1934" spans="3:5" x14ac:dyDescent="0.25">
      <c r="C1934">
        <f>'TPS543C20 Loop Gain'!AI2006</f>
        <v>-5.4735038430849015</v>
      </c>
      <c r="D1934">
        <f>'TPS543C20 Loop Gain'!AJ2006</f>
        <v>68.986560644352565</v>
      </c>
      <c r="E1934">
        <f>'TPS543C20 Loop Gain'!B2006</f>
        <v>187200</v>
      </c>
    </row>
    <row r="1935" spans="3:5" x14ac:dyDescent="0.25">
      <c r="C1935">
        <f>'TPS543C20 Loop Gain'!AI2005</f>
        <v>-5.4685382237861422</v>
      </c>
      <c r="D1935">
        <f>'TPS543C20 Loop Gain'!AJ2005</f>
        <v>68.994073767550248</v>
      </c>
      <c r="E1935">
        <f>'TPS543C20 Loop Gain'!B2005</f>
        <v>187100</v>
      </c>
    </row>
    <row r="1936" spans="3:5" x14ac:dyDescent="0.25">
      <c r="C1936">
        <f>'TPS543C20 Loop Gain'!AI2004</f>
        <v>-5.463569805962071</v>
      </c>
      <c r="D1936">
        <f>'TPS543C20 Loop Gain'!AJ2004</f>
        <v>69.001585471620814</v>
      </c>
      <c r="E1936">
        <f>'TPS543C20 Loop Gain'!B2004</f>
        <v>187000</v>
      </c>
    </row>
    <row r="1937" spans="3:5" x14ac:dyDescent="0.25">
      <c r="C1937">
        <f>'TPS543C20 Loop Gain'!AI2003</f>
        <v>-5.4585985862684829</v>
      </c>
      <c r="D1937">
        <f>'TPS543C20 Loop Gain'!AJ2003</f>
        <v>69.009095756204061</v>
      </c>
      <c r="E1937">
        <f>'TPS543C20 Loop Gain'!B2003</f>
        <v>186900</v>
      </c>
    </row>
    <row r="1938" spans="3:5" x14ac:dyDescent="0.25">
      <c r="C1938">
        <f>'TPS543C20 Loop Gain'!AI2002</f>
        <v>-5.4536245613560821</v>
      </c>
      <c r="D1938">
        <f>'TPS543C20 Loop Gain'!AJ2002</f>
        <v>69.016604620941564</v>
      </c>
      <c r="E1938">
        <f>'TPS543C20 Loop Gain'!B2002</f>
        <v>186800</v>
      </c>
    </row>
    <row r="1939" spans="3:5" x14ac:dyDescent="0.25">
      <c r="C1939">
        <f>'TPS543C20 Loop Gain'!AI2001</f>
        <v>-5.448647727868801</v>
      </c>
      <c r="D1939">
        <f>'TPS543C20 Loop Gain'!AJ2001</f>
        <v>69.024112065477254</v>
      </c>
      <c r="E1939">
        <f>'TPS543C20 Loop Gain'!B2001</f>
        <v>186700</v>
      </c>
    </row>
    <row r="1940" spans="3:5" x14ac:dyDescent="0.25">
      <c r="C1940">
        <f>'TPS543C20 Loop Gain'!AI2000</f>
        <v>-5.4436680824453321</v>
      </c>
      <c r="D1940">
        <f>'TPS543C20 Loop Gain'!AJ2000</f>
        <v>69.031618089456472</v>
      </c>
      <c r="E1940">
        <f>'TPS543C20 Loop Gain'!B2000</f>
        <v>186600</v>
      </c>
    </row>
    <row r="1941" spans="3:5" x14ac:dyDescent="0.25">
      <c r="C1941">
        <f>'TPS543C20 Loop Gain'!AI1999</f>
        <v>-5.4386856217187676</v>
      </c>
      <c r="D1941">
        <f>'TPS543C20 Loop Gain'!AJ1999</f>
        <v>69.039122692526277</v>
      </c>
      <c r="E1941">
        <f>'TPS543C20 Loop Gain'!B1999</f>
        <v>186500</v>
      </c>
    </row>
    <row r="1942" spans="3:5" x14ac:dyDescent="0.25">
      <c r="C1942">
        <f>'TPS543C20 Loop Gain'!AI1998</f>
        <v>-5.4337003423160359</v>
      </c>
      <c r="D1942">
        <f>'TPS543C20 Loop Gain'!AJ1998</f>
        <v>69.046625874335618</v>
      </c>
      <c r="E1942">
        <f>'TPS543C20 Loop Gain'!B1998</f>
        <v>186400</v>
      </c>
    </row>
    <row r="1943" spans="3:5" x14ac:dyDescent="0.25">
      <c r="C1943">
        <f>'TPS543C20 Loop Gain'!AI1997</f>
        <v>-5.4287122408579833</v>
      </c>
      <c r="D1943">
        <f>'TPS543C20 Loop Gain'!AJ1997</f>
        <v>69.054127634535348</v>
      </c>
      <c r="E1943">
        <f>'TPS543C20 Loop Gain'!B1997</f>
        <v>186300</v>
      </c>
    </row>
    <row r="1944" spans="3:5" x14ac:dyDescent="0.25">
      <c r="C1944">
        <f>'TPS543C20 Loop Gain'!AI1996</f>
        <v>-5.4237213139603213</v>
      </c>
      <c r="D1944">
        <f>'TPS543C20 Loop Gain'!AJ1996</f>
        <v>69.061627972778311</v>
      </c>
      <c r="E1944">
        <f>'TPS543C20 Loop Gain'!B1996</f>
        <v>186200</v>
      </c>
    </row>
    <row r="1945" spans="3:5" x14ac:dyDescent="0.25">
      <c r="C1945">
        <f>'TPS543C20 Loop Gain'!AI1995</f>
        <v>-5.4187275582321313</v>
      </c>
      <c r="D1945">
        <f>'TPS543C20 Loop Gain'!AJ1995</f>
        <v>69.069126888718756</v>
      </c>
      <c r="E1945">
        <f>'TPS543C20 Loop Gain'!B1995</f>
        <v>186100</v>
      </c>
    </row>
    <row r="1946" spans="3:5" x14ac:dyDescent="0.25">
      <c r="C1946">
        <f>'TPS543C20 Loop Gain'!AI1994</f>
        <v>-5.4137309702771743</v>
      </c>
      <c r="D1946">
        <f>'TPS543C20 Loop Gain'!AJ1994</f>
        <v>69.076624382013563</v>
      </c>
      <c r="E1946">
        <f>'TPS543C20 Loop Gain'!B1994</f>
        <v>186000</v>
      </c>
    </row>
    <row r="1947" spans="3:5" x14ac:dyDescent="0.25">
      <c r="C1947">
        <f>'TPS543C20 Loop Gain'!AI1993</f>
        <v>-5.4087315466929731</v>
      </c>
      <c r="D1947">
        <f>'TPS543C20 Loop Gain'!AJ1993</f>
        <v>69.084120452320704</v>
      </c>
      <c r="E1947">
        <f>'TPS543C20 Loop Gain'!B1993</f>
        <v>185900</v>
      </c>
    </row>
    <row r="1948" spans="3:5" x14ac:dyDescent="0.25">
      <c r="C1948">
        <f>'TPS543C20 Loop Gain'!AI1992</f>
        <v>-5.4037292840713667</v>
      </c>
      <c r="D1948">
        <f>'TPS543C20 Loop Gain'!AJ1992</f>
        <v>69.091615099300341</v>
      </c>
      <c r="E1948">
        <f>'TPS543C20 Loop Gain'!B1992</f>
        <v>185800</v>
      </c>
    </row>
    <row r="1949" spans="3:5" x14ac:dyDescent="0.25">
      <c r="C1949">
        <f>'TPS543C20 Loop Gain'!AI1991</f>
        <v>-5.3987241789980711</v>
      </c>
      <c r="D1949">
        <f>'TPS543C20 Loop Gain'!AJ1991</f>
        <v>69.099108322614839</v>
      </c>
      <c r="E1949">
        <f>'TPS543C20 Loop Gain'!B1991</f>
        <v>185700</v>
      </c>
    </row>
    <row r="1950" spans="3:5" x14ac:dyDescent="0.25">
      <c r="C1950">
        <f>'TPS543C20 Loop Gain'!AI1990</f>
        <v>-5.3937162280529174</v>
      </c>
      <c r="D1950">
        <f>'TPS543C20 Loop Gain'!AJ1990</f>
        <v>69.106600121927684</v>
      </c>
      <c r="E1950">
        <f>'TPS543C20 Loop Gain'!B1990</f>
        <v>185600</v>
      </c>
    </row>
    <row r="1951" spans="3:5" x14ac:dyDescent="0.25">
      <c r="C1951">
        <f>'TPS543C20 Loop Gain'!AI1989</f>
        <v>-5.3887054278101507</v>
      </c>
      <c r="D1951">
        <f>'TPS543C20 Loop Gain'!AJ1989</f>
        <v>69.114090496905618</v>
      </c>
      <c r="E1951">
        <f>'TPS543C20 Loop Gain'!B1989</f>
        <v>185500</v>
      </c>
    </row>
    <row r="1952" spans="3:5" x14ac:dyDescent="0.25">
      <c r="C1952">
        <f>'TPS543C20 Loop Gain'!AI1988</f>
        <v>-5.3836917748373718</v>
      </c>
      <c r="D1952">
        <f>'TPS543C20 Loop Gain'!AJ1988</f>
        <v>69.121579447215723</v>
      </c>
      <c r="E1952">
        <f>'TPS543C20 Loop Gain'!B1988</f>
        <v>185400</v>
      </c>
    </row>
    <row r="1953" spans="3:5" x14ac:dyDescent="0.25">
      <c r="C1953">
        <f>'TPS543C20 Loop Gain'!AI1987</f>
        <v>-5.3786752656966925</v>
      </c>
      <c r="D1953">
        <f>'TPS543C20 Loop Gain'!AJ1987</f>
        <v>69.129066972528562</v>
      </c>
      <c r="E1953">
        <f>'TPS543C20 Loop Gain'!B1987</f>
        <v>185300</v>
      </c>
    </row>
    <row r="1954" spans="3:5" x14ac:dyDescent="0.25">
      <c r="C1954">
        <f>'TPS543C20 Loop Gain'!AI1986</f>
        <v>-5.3736558969442658</v>
      </c>
      <c r="D1954">
        <f>'TPS543C20 Loop Gain'!AJ1986</f>
        <v>69.136553072515952</v>
      </c>
      <c r="E1954">
        <f>'TPS543C20 Loop Gain'!B1986</f>
        <v>185200</v>
      </c>
    </row>
    <row r="1955" spans="3:5" x14ac:dyDescent="0.25">
      <c r="C1955">
        <f>'TPS543C20 Loop Gain'!AI1985</f>
        <v>-5.3686336651297841</v>
      </c>
      <c r="D1955">
        <f>'TPS543C20 Loop Gain'!AJ1985</f>
        <v>69.144037746851339</v>
      </c>
      <c r="E1955">
        <f>'TPS543C20 Loop Gain'!B1985</f>
        <v>185100</v>
      </c>
    </row>
    <row r="1956" spans="3:5" x14ac:dyDescent="0.25">
      <c r="C1956">
        <f>'TPS543C20 Loop Gain'!AI1984</f>
        <v>-5.3636085667975939</v>
      </c>
      <c r="D1956">
        <f>'TPS543C20 Loop Gain'!AJ1984</f>
        <v>69.151520995210788</v>
      </c>
      <c r="E1956">
        <f>'TPS543C20 Loop Gain'!B1984</f>
        <v>185000</v>
      </c>
    </row>
    <row r="1957" spans="3:5" x14ac:dyDescent="0.25">
      <c r="C1957">
        <f>'TPS543C20 Loop Gain'!AI1983</f>
        <v>-5.3585805984854584</v>
      </c>
      <c r="D1957">
        <f>'TPS543C20 Loop Gain'!AJ1983</f>
        <v>69.159002817272608</v>
      </c>
      <c r="E1957">
        <f>'TPS543C20 Loop Gain'!B1983</f>
        <v>184900</v>
      </c>
    </row>
    <row r="1958" spans="3:5" x14ac:dyDescent="0.25">
      <c r="C1958">
        <f>'TPS543C20 Loop Gain'!AI1982</f>
        <v>-5.3535497567252754</v>
      </c>
      <c r="D1958">
        <f>'TPS543C20 Loop Gain'!AJ1982</f>
        <v>69.166483212715619</v>
      </c>
      <c r="E1958">
        <f>'TPS543C20 Loop Gain'!B1982</f>
        <v>184800</v>
      </c>
    </row>
    <row r="1959" spans="3:5" x14ac:dyDescent="0.25">
      <c r="C1959">
        <f>'TPS543C20 Loop Gain'!AI1981</f>
        <v>-5.348516038042761</v>
      </c>
      <c r="D1959">
        <f>'TPS543C20 Loop Gain'!AJ1981</f>
        <v>69.173962181222635</v>
      </c>
      <c r="E1959">
        <f>'TPS543C20 Loop Gain'!B1981</f>
        <v>184700</v>
      </c>
    </row>
    <row r="1960" spans="3:5" x14ac:dyDescent="0.25">
      <c r="C1960">
        <f>'TPS543C20 Loop Gain'!AI1980</f>
        <v>-5.3434794389579654</v>
      </c>
      <c r="D1960">
        <f>'TPS543C20 Loop Gain'!AJ1980</f>
        <v>69.181439722477734</v>
      </c>
      <c r="E1960">
        <f>'TPS543C20 Loop Gain'!B1980</f>
        <v>184600</v>
      </c>
    </row>
    <row r="1961" spans="3:5" x14ac:dyDescent="0.25">
      <c r="C1961">
        <f>'TPS543C20 Loop Gain'!AI1979</f>
        <v>-5.3384399559843656</v>
      </c>
      <c r="D1961">
        <f>'TPS543C20 Loop Gain'!AJ1979</f>
        <v>69.188915836166544</v>
      </c>
      <c r="E1961">
        <f>'TPS543C20 Loop Gain'!B1979</f>
        <v>184500</v>
      </c>
    </row>
    <row r="1962" spans="3:5" x14ac:dyDescent="0.25">
      <c r="C1962">
        <f>'TPS543C20 Loop Gain'!AI1978</f>
        <v>-5.3333975856297853</v>
      </c>
      <c r="D1962">
        <f>'TPS543C20 Loop Gain'!AJ1978</f>
        <v>69.196390521977392</v>
      </c>
      <c r="E1962">
        <f>'TPS543C20 Loop Gain'!B1978</f>
        <v>184400</v>
      </c>
    </row>
    <row r="1963" spans="3:5" x14ac:dyDescent="0.25">
      <c r="C1963">
        <f>'TPS543C20 Loop Gain'!AI1977</f>
        <v>-5.3283523243952988</v>
      </c>
      <c r="D1963">
        <f>'TPS543C20 Loop Gain'!AJ1977</f>
        <v>69.203863779600283</v>
      </c>
      <c r="E1963">
        <f>'TPS543C20 Loop Gain'!B1977</f>
        <v>184300</v>
      </c>
    </row>
    <row r="1964" spans="3:5" x14ac:dyDescent="0.25">
      <c r="C1964">
        <f>'TPS543C20 Loop Gain'!AI1976</f>
        <v>-5.3233041687766232</v>
      </c>
      <c r="D1964">
        <f>'TPS543C20 Loop Gain'!AJ1976</f>
        <v>69.211335608728504</v>
      </c>
      <c r="E1964">
        <f>'TPS543C20 Loop Gain'!B1976</f>
        <v>184200</v>
      </c>
    </row>
    <row r="1965" spans="3:5" x14ac:dyDescent="0.25">
      <c r="C1965">
        <f>'TPS543C20 Loop Gain'!AI1975</f>
        <v>-5.3182531152628654</v>
      </c>
      <c r="D1965">
        <f>'TPS543C20 Loop Gain'!AJ1975</f>
        <v>69.218806009055143</v>
      </c>
      <c r="E1965">
        <f>'TPS543C20 Loop Gain'!B1975</f>
        <v>184100</v>
      </c>
    </row>
    <row r="1966" spans="3:5" x14ac:dyDescent="0.25">
      <c r="C1966">
        <f>'TPS543C20 Loop Gain'!AI1974</f>
        <v>-5.3131991603368478</v>
      </c>
      <c r="D1966">
        <f>'TPS543C20 Loop Gain'!AJ1974</f>
        <v>69.22627498027812</v>
      </c>
      <c r="E1966">
        <f>'TPS543C20 Loop Gain'!B1974</f>
        <v>184000</v>
      </c>
    </row>
    <row r="1967" spans="3:5" x14ac:dyDescent="0.25">
      <c r="C1967">
        <f>'TPS543C20 Loop Gain'!AI1973</f>
        <v>-5.3081423004757831</v>
      </c>
      <c r="D1967">
        <f>'TPS543C20 Loop Gain'!AJ1973</f>
        <v>69.233742522095255</v>
      </c>
      <c r="E1967">
        <f>'TPS543C20 Loop Gain'!B1973</f>
        <v>183900</v>
      </c>
    </row>
    <row r="1968" spans="3:5" x14ac:dyDescent="0.25">
      <c r="C1968">
        <f>'TPS543C20 Loop Gain'!AI1972</f>
        <v>-5.3030825321501665</v>
      </c>
      <c r="D1968">
        <f>'TPS543C20 Loop Gain'!AJ1972</f>
        <v>69.241208634208121</v>
      </c>
      <c r="E1968">
        <f>'TPS543C20 Loop Gain'!B1972</f>
        <v>183800</v>
      </c>
    </row>
    <row r="1969" spans="3:5" x14ac:dyDescent="0.25">
      <c r="C1969">
        <f>'TPS543C20 Loop Gain'!AI1971</f>
        <v>-5.2980198518245958</v>
      </c>
      <c r="D1969">
        <f>'TPS543C20 Loop Gain'!AJ1971</f>
        <v>69.248673316319568</v>
      </c>
      <c r="E1969">
        <f>'TPS543C20 Loop Gain'!B1971</f>
        <v>183700</v>
      </c>
    </row>
    <row r="1970" spans="3:5" x14ac:dyDescent="0.25">
      <c r="C1970">
        <f>'TPS543C20 Loop Gain'!AI1970</f>
        <v>-5.2929542559571088</v>
      </c>
      <c r="D1970">
        <f>'TPS543C20 Loop Gain'!AJ1970</f>
        <v>69.256136568134664</v>
      </c>
      <c r="E1970">
        <f>'TPS543C20 Loop Gain'!B1970</f>
        <v>183600</v>
      </c>
    </row>
    <row r="1971" spans="3:5" x14ac:dyDescent="0.25">
      <c r="C1971">
        <f>'TPS543C20 Loop Gain'!AI1969</f>
        <v>-5.2878857409999966</v>
      </c>
      <c r="D1971">
        <f>'TPS543C20 Loop Gain'!AJ1969</f>
        <v>69.263598389362059</v>
      </c>
      <c r="E1971">
        <f>'TPS543C20 Loop Gain'!B1969</f>
        <v>183500</v>
      </c>
    </row>
    <row r="1972" spans="3:5" x14ac:dyDescent="0.25">
      <c r="C1972">
        <f>'TPS543C20 Loop Gain'!AI1968</f>
        <v>-5.2828143033990385</v>
      </c>
      <c r="D1972">
        <f>'TPS543C20 Loop Gain'!AJ1968</f>
        <v>69.271058779709875</v>
      </c>
      <c r="E1972">
        <f>'TPS543C20 Loop Gain'!B1968</f>
        <v>183400</v>
      </c>
    </row>
    <row r="1973" spans="3:5" x14ac:dyDescent="0.25">
      <c r="C1973">
        <f>'TPS543C20 Loop Gain'!AI1967</f>
        <v>-5.2777399395936531</v>
      </c>
      <c r="D1973">
        <f>'TPS543C20 Loop Gain'!AJ1967</f>
        <v>69.278517738891594</v>
      </c>
      <c r="E1973">
        <f>'TPS543C20 Loop Gain'!B1967</f>
        <v>183300</v>
      </c>
    </row>
    <row r="1974" spans="3:5" x14ac:dyDescent="0.25">
      <c r="C1974">
        <f>'TPS543C20 Loop Gain'!AI1966</f>
        <v>-5.2726626460172312</v>
      </c>
      <c r="D1974">
        <f>'TPS543C20 Loop Gain'!AJ1966</f>
        <v>69.285975266620724</v>
      </c>
      <c r="E1974">
        <f>'TPS543C20 Loop Gain'!B1966</f>
        <v>183200</v>
      </c>
    </row>
    <row r="1975" spans="3:5" x14ac:dyDescent="0.25">
      <c r="C1975">
        <f>'TPS543C20 Loop Gain'!AI1965</f>
        <v>-5.2675824190966818</v>
      </c>
      <c r="D1975">
        <f>'TPS543C20 Loop Gain'!AJ1965</f>
        <v>69.293431362614058</v>
      </c>
      <c r="E1975">
        <f>'TPS543C20 Loop Gain'!B1965</f>
        <v>183100</v>
      </c>
    </row>
    <row r="1976" spans="3:5" x14ac:dyDescent="0.25">
      <c r="C1976">
        <f>'TPS543C20 Loop Gain'!AI1964</f>
        <v>-5.2624992552528349</v>
      </c>
      <c r="D1976">
        <f>'TPS543C20 Loop Gain'!AJ1964</f>
        <v>69.300886026590291</v>
      </c>
      <c r="E1976">
        <f>'TPS543C20 Loop Gain'!B1964</f>
        <v>183000</v>
      </c>
    </row>
    <row r="1977" spans="3:5" x14ac:dyDescent="0.25">
      <c r="C1977">
        <f>'TPS543C20 Loop Gain'!AI1963</f>
        <v>-5.2574131509000299</v>
      </c>
      <c r="D1977">
        <f>'TPS543C20 Loop Gain'!AJ1963</f>
        <v>69.30833925827055</v>
      </c>
      <c r="E1977">
        <f>'TPS543C20 Loop Gain'!B1963</f>
        <v>182900</v>
      </c>
    </row>
    <row r="1978" spans="3:5" x14ac:dyDescent="0.25">
      <c r="C1978">
        <f>'TPS543C20 Loop Gain'!AI1962</f>
        <v>-5.2523241024460585</v>
      </c>
      <c r="D1978">
        <f>'TPS543C20 Loop Gain'!AJ1962</f>
        <v>69.315791057378036</v>
      </c>
      <c r="E1978">
        <f>'TPS543C20 Loop Gain'!B1962</f>
        <v>182800</v>
      </c>
    </row>
    <row r="1979" spans="3:5" x14ac:dyDescent="0.25">
      <c r="C1979">
        <f>'TPS543C20 Loop Gain'!AI1961</f>
        <v>-5.247232106293076</v>
      </c>
      <c r="D1979">
        <f>'TPS543C20 Loop Gain'!AJ1961</f>
        <v>69.323241423639075</v>
      </c>
      <c r="E1979">
        <f>'TPS543C20 Loop Gain'!B1961</f>
        <v>182700</v>
      </c>
    </row>
    <row r="1980" spans="3:5" x14ac:dyDescent="0.25">
      <c r="C1980">
        <f>'TPS543C20 Loop Gain'!AI1960</f>
        <v>-5.2421371588360728</v>
      </c>
      <c r="D1980">
        <f>'TPS543C20 Loop Gain'!AJ1960</f>
        <v>69.330690356781062</v>
      </c>
      <c r="E1980">
        <f>'TPS543C20 Loop Gain'!B1960</f>
        <v>182600</v>
      </c>
    </row>
    <row r="1981" spans="3:5" x14ac:dyDescent="0.25">
      <c r="C1981">
        <f>'TPS543C20 Loop Gain'!AI1959</f>
        <v>-5.2370392564642421</v>
      </c>
      <c r="D1981">
        <f>'TPS543C20 Loop Gain'!AJ1959</f>
        <v>69.338137856535241</v>
      </c>
      <c r="E1981">
        <f>'TPS543C20 Loop Gain'!B1959</f>
        <v>182500</v>
      </c>
    </row>
    <row r="1982" spans="3:5" x14ac:dyDescent="0.25">
      <c r="C1982">
        <f>'TPS543C20 Loop Gain'!AI1958</f>
        <v>-5.2319383955599292</v>
      </c>
      <c r="D1982">
        <f>'TPS543C20 Loop Gain'!AJ1958</f>
        <v>69.345583922633395</v>
      </c>
      <c r="E1982">
        <f>'TPS543C20 Loop Gain'!B1958</f>
        <v>182400</v>
      </c>
    </row>
    <row r="1983" spans="3:5" x14ac:dyDescent="0.25">
      <c r="C1983">
        <f>'TPS543C20 Loop Gain'!AI1957</f>
        <v>-5.2268345724996204</v>
      </c>
      <c r="D1983">
        <f>'TPS543C20 Loop Gain'!AJ1957</f>
        <v>69.353028554811829</v>
      </c>
      <c r="E1983">
        <f>'TPS543C20 Loop Gain'!B1957</f>
        <v>182300</v>
      </c>
    </row>
    <row r="1984" spans="3:5" x14ac:dyDescent="0.25">
      <c r="C1984">
        <f>'TPS543C20 Loop Gain'!AI1956</f>
        <v>-5.2217277836527813</v>
      </c>
      <c r="D1984">
        <f>'TPS543C20 Loop Gain'!AJ1956</f>
        <v>69.360471752807442</v>
      </c>
      <c r="E1984">
        <f>'TPS543C20 Loop Gain'!B1956</f>
        <v>182200</v>
      </c>
    </row>
    <row r="1985" spans="3:5" x14ac:dyDescent="0.25">
      <c r="C1985">
        <f>'TPS543C20 Loop Gain'!AI1955</f>
        <v>-5.2166180253830818</v>
      </c>
      <c r="D1985">
        <f>'TPS543C20 Loop Gain'!AJ1955</f>
        <v>69.367913516360318</v>
      </c>
      <c r="E1985">
        <f>'TPS543C20 Loop Gain'!B1955</f>
        <v>182100</v>
      </c>
    </row>
    <row r="1986" spans="3:5" x14ac:dyDescent="0.25">
      <c r="C1986">
        <f>'TPS543C20 Loop Gain'!AI1954</f>
        <v>-5.2115052940470585</v>
      </c>
      <c r="D1986">
        <f>'TPS543C20 Loop Gain'!AJ1954</f>
        <v>69.375353845213212</v>
      </c>
      <c r="E1986">
        <f>'TPS543C20 Loop Gain'!B1954</f>
        <v>182000</v>
      </c>
    </row>
    <row r="1987" spans="3:5" x14ac:dyDescent="0.25">
      <c r="C1987">
        <f>'TPS543C20 Loop Gain'!AI1953</f>
        <v>-5.2063895859955025</v>
      </c>
      <c r="D1987">
        <f>'TPS543C20 Loop Gain'!AJ1953</f>
        <v>69.382792739111068</v>
      </c>
      <c r="E1987">
        <f>'TPS543C20 Loop Gain'!B1953</f>
        <v>181900</v>
      </c>
    </row>
    <row r="1988" spans="3:5" x14ac:dyDescent="0.25">
      <c r="C1988">
        <f>'TPS543C20 Loop Gain'!AI1952</f>
        <v>-5.2012708975720914</v>
      </c>
      <c r="D1988">
        <f>'TPS543C20 Loop Gain'!AJ1952</f>
        <v>69.390230197801188</v>
      </c>
      <c r="E1988">
        <f>'TPS543C20 Loop Gain'!B1952</f>
        <v>181800</v>
      </c>
    </row>
    <row r="1989" spans="3:5" x14ac:dyDescent="0.25">
      <c r="C1989">
        <f>'TPS543C20 Loop Gain'!AI1951</f>
        <v>-5.1961492251142545</v>
      </c>
      <c r="D1989">
        <f>'TPS543C20 Loop Gain'!AJ1951</f>
        <v>69.397666221033262</v>
      </c>
      <c r="E1989">
        <f>'TPS543C20 Loop Gain'!B1951</f>
        <v>181700</v>
      </c>
    </row>
    <row r="1990" spans="3:5" x14ac:dyDescent="0.25">
      <c r="C1990">
        <f>'TPS543C20 Loop Gain'!AI1950</f>
        <v>-5.191024564953044</v>
      </c>
      <c r="D1990">
        <f>'TPS543C20 Loop Gain'!AJ1950</f>
        <v>69.405100808559652</v>
      </c>
      <c r="E1990">
        <f>'TPS543C20 Loop Gain'!B1950</f>
        <v>181600</v>
      </c>
    </row>
    <row r="1991" spans="3:5" x14ac:dyDescent="0.25">
      <c r="C1991">
        <f>'TPS543C20 Loop Gain'!AI1949</f>
        <v>-5.1858969134129485</v>
      </c>
      <c r="D1991">
        <f>'TPS543C20 Loop Gain'!AJ1949</f>
        <v>69.412533960135576</v>
      </c>
      <c r="E1991">
        <f>'TPS543C20 Loop Gain'!B1949</f>
        <v>181500</v>
      </c>
    </row>
    <row r="1992" spans="3:5" x14ac:dyDescent="0.25">
      <c r="C1992">
        <f>'TPS543C20 Loop Gain'!AI1948</f>
        <v>-5.1807662668119416</v>
      </c>
      <c r="D1992">
        <f>'TPS543C20 Loop Gain'!AJ1948</f>
        <v>69.419965675517858</v>
      </c>
      <c r="E1992">
        <f>'TPS543C20 Loop Gain'!B1948</f>
        <v>181400</v>
      </c>
    </row>
    <row r="1993" spans="3:5" x14ac:dyDescent="0.25">
      <c r="C1993">
        <f>'TPS543C20 Loop Gain'!AI1947</f>
        <v>-5.175632621461129</v>
      </c>
      <c r="D1993">
        <f>'TPS543C20 Loop Gain'!AJ1947</f>
        <v>69.427395954467258</v>
      </c>
      <c r="E1993">
        <f>'TPS543C20 Loop Gain'!B1947</f>
        <v>181300</v>
      </c>
    </row>
    <row r="1994" spans="3:5" x14ac:dyDescent="0.25">
      <c r="C1994">
        <f>'TPS543C20 Loop Gain'!AI1946</f>
        <v>-5.1704959736653961</v>
      </c>
      <c r="D1994">
        <f>'TPS543C20 Loop Gain'!AJ1946</f>
        <v>69.434824796745445</v>
      </c>
      <c r="E1994">
        <f>'TPS543C20 Loop Gain'!B1946</f>
        <v>181200</v>
      </c>
    </row>
    <row r="1995" spans="3:5" x14ac:dyDescent="0.25">
      <c r="C1995">
        <f>'TPS543C20 Loop Gain'!AI1945</f>
        <v>-5.1653563197229113</v>
      </c>
      <c r="D1995">
        <f>'TPS543C20 Loop Gain'!AJ1945</f>
        <v>69.442252202117913</v>
      </c>
      <c r="E1995">
        <f>'TPS543C20 Loop Gain'!B1945</f>
        <v>181100</v>
      </c>
    </row>
    <row r="1996" spans="3:5" x14ac:dyDescent="0.25">
      <c r="C1996">
        <f>'TPS543C20 Loop Gain'!AI1944</f>
        <v>-5.1602136559253662</v>
      </c>
      <c r="D1996">
        <f>'TPS543C20 Loop Gain'!AJ1944</f>
        <v>69.449678170352428</v>
      </c>
      <c r="E1996">
        <f>'TPS543C20 Loop Gain'!B1944</f>
        <v>181000</v>
      </c>
    </row>
    <row r="1997" spans="3:5" x14ac:dyDescent="0.25">
      <c r="C1997">
        <f>'TPS543C20 Loop Gain'!AI1943</f>
        <v>-5.1550679785575868</v>
      </c>
      <c r="D1997">
        <f>'TPS543C20 Loop Gain'!AJ1943</f>
        <v>69.457102701219</v>
      </c>
      <c r="E1997">
        <f>'TPS543C20 Loop Gain'!B1943</f>
        <v>180900</v>
      </c>
    </row>
    <row r="1998" spans="3:5" x14ac:dyDescent="0.25">
      <c r="C1998">
        <f>'TPS543C20 Loop Gain'!AI1942</f>
        <v>-5.1499192838978605</v>
      </c>
      <c r="D1998">
        <f>'TPS543C20 Loop Gain'!AJ1942</f>
        <v>69.464525794490385</v>
      </c>
      <c r="E1998">
        <f>'TPS543C20 Loop Gain'!B1942</f>
        <v>180800</v>
      </c>
    </row>
    <row r="1999" spans="3:5" x14ac:dyDescent="0.25">
      <c r="C1999">
        <f>'TPS543C20 Loop Gain'!AI1941</f>
        <v>-5.1447675682180325</v>
      </c>
      <c r="D1999">
        <f>'TPS543C20 Loop Gain'!AJ1941</f>
        <v>69.471947449943073</v>
      </c>
      <c r="E1999">
        <f>'TPS543C20 Loop Gain'!B1941</f>
        <v>180700</v>
      </c>
    </row>
    <row r="2000" spans="3:5" x14ac:dyDescent="0.25">
      <c r="C2000">
        <f>'TPS543C20 Loop Gain'!AI1940</f>
        <v>-5.1396128277832629</v>
      </c>
      <c r="D2000">
        <f>'TPS543C20 Loop Gain'!AJ1940</f>
        <v>69.479367667354012</v>
      </c>
      <c r="E2000">
        <f>'TPS543C20 Loop Gain'!B1940</f>
        <v>180600</v>
      </c>
    </row>
    <row r="2001" spans="3:5" x14ac:dyDescent="0.25">
      <c r="C2001">
        <f>'TPS543C20 Loop Gain'!AI1939</f>
        <v>-5.134455058851759</v>
      </c>
      <c r="D2001">
        <f>'TPS543C20 Loop Gain'!AJ1939</f>
        <v>69.486786446504937</v>
      </c>
      <c r="E2001">
        <f>'TPS543C20 Loop Gain'!B1939</f>
        <v>180500</v>
      </c>
    </row>
    <row r="2002" spans="3:5" x14ac:dyDescent="0.25">
      <c r="C2002">
        <f>'TPS543C20 Loop Gain'!AI1938</f>
        <v>-5.1292942576750065</v>
      </c>
      <c r="D2002">
        <f>'TPS543C20 Loop Gain'!AJ1938</f>
        <v>69.494203787179174</v>
      </c>
      <c r="E2002">
        <f>'TPS543C20 Loop Gain'!B1938</f>
        <v>180400</v>
      </c>
    </row>
    <row r="2003" spans="3:5" x14ac:dyDescent="0.25">
      <c r="C2003">
        <f>'TPS543C20 Loop Gain'!AI1937</f>
        <v>-5.1241304204983331</v>
      </c>
      <c r="D2003">
        <f>'TPS543C20 Loop Gain'!AJ1937</f>
        <v>69.501619689163007</v>
      </c>
      <c r="E2003">
        <f>'TPS543C20 Loop Gain'!B1937</f>
        <v>180300</v>
      </c>
    </row>
    <row r="2004" spans="3:5" x14ac:dyDescent="0.25">
      <c r="C2004">
        <f>'TPS543C20 Loop Gain'!AI1936</f>
        <v>-5.118963543559957</v>
      </c>
      <c r="D2004">
        <f>'TPS543C20 Loop Gain'!AJ1936</f>
        <v>69.509034152245377</v>
      </c>
      <c r="E2004">
        <f>'TPS543C20 Loop Gain'!B1936</f>
        <v>180200</v>
      </c>
    </row>
    <row r="2005" spans="3:5" x14ac:dyDescent="0.25">
      <c r="C2005">
        <f>'TPS543C20 Loop Gain'!AI1935</f>
        <v>-5.113793623091051</v>
      </c>
      <c r="D2005">
        <f>'TPS543C20 Loop Gain'!AJ1935</f>
        <v>69.516447176217895</v>
      </c>
      <c r="E2005">
        <f>'TPS543C20 Loop Gain'!B1935</f>
        <v>180100</v>
      </c>
    </row>
    <row r="2006" spans="3:5" x14ac:dyDescent="0.25">
      <c r="C2006">
        <f>'TPS543C20 Loop Gain'!AI1934</f>
        <v>-5.1086206553166944</v>
      </c>
      <c r="D2006">
        <f>'TPS543C20 Loop Gain'!AJ1934</f>
        <v>69.523858760875356</v>
      </c>
      <c r="E2006">
        <f>'TPS543C20 Loop Gain'!B1934</f>
        <v>180000</v>
      </c>
    </row>
    <row r="2007" spans="3:5" x14ac:dyDescent="0.25">
      <c r="C2007">
        <f>'TPS543C20 Loop Gain'!AI1933</f>
        <v>-5.1034446364547588</v>
      </c>
      <c r="D2007">
        <f>'TPS543C20 Loop Gain'!AJ1933</f>
        <v>69.531268906015114</v>
      </c>
      <c r="E2007">
        <f>'TPS543C20 Loop Gain'!B1933</f>
        <v>179900</v>
      </c>
    </row>
    <row r="2008" spans="3:5" x14ac:dyDescent="0.25">
      <c r="C2008">
        <f>'TPS543C20 Loop Gain'!AI1932</f>
        <v>-5.0982655627163442</v>
      </c>
      <c r="D2008">
        <f>'TPS543C20 Loop Gain'!AJ1932</f>
        <v>69.538677611436981</v>
      </c>
      <c r="E2008">
        <f>'TPS543C20 Loop Gain'!B1932</f>
        <v>179800</v>
      </c>
    </row>
    <row r="2009" spans="3:5" x14ac:dyDescent="0.25">
      <c r="C2009">
        <f>'TPS543C20 Loop Gain'!AI1931</f>
        <v>-5.0930834303059322</v>
      </c>
      <c r="D2009">
        <f>'TPS543C20 Loop Gain'!AJ1931</f>
        <v>69.546084876943937</v>
      </c>
      <c r="E2009">
        <f>'TPS543C20 Loop Gain'!B1931</f>
        <v>179700</v>
      </c>
    </row>
    <row r="2010" spans="3:5" x14ac:dyDescent="0.25">
      <c r="C2010">
        <f>'TPS543C20 Loop Gain'!AI1930</f>
        <v>-5.0878982354211502</v>
      </c>
      <c r="D2010">
        <f>'TPS543C20 Loop Gain'!AJ1930</f>
        <v>69.553490702341776</v>
      </c>
      <c r="E2010">
        <f>'TPS543C20 Loop Gain'!B1930</f>
        <v>179600</v>
      </c>
    </row>
    <row r="2011" spans="3:5" x14ac:dyDescent="0.25">
      <c r="C2011">
        <f>'TPS543C20 Loop Gain'!AI1929</f>
        <v>-5.082709974252726</v>
      </c>
      <c r="D2011">
        <f>'TPS543C20 Loop Gain'!AJ1929</f>
        <v>69.560895087438567</v>
      </c>
      <c r="E2011">
        <f>'TPS543C20 Loop Gain'!B1929</f>
        <v>179500</v>
      </c>
    </row>
    <row r="2012" spans="3:5" x14ac:dyDescent="0.25">
      <c r="C2012">
        <f>'TPS543C20 Loop Gain'!AI1928</f>
        <v>-5.077518642984602</v>
      </c>
      <c r="D2012">
        <f>'TPS543C20 Loop Gain'!AJ1928</f>
        <v>69.568298032046187</v>
      </c>
      <c r="E2012">
        <f>'TPS543C20 Loop Gain'!B1928</f>
        <v>179400</v>
      </c>
    </row>
    <row r="2013" spans="3:5" x14ac:dyDescent="0.25">
      <c r="C2013">
        <f>'TPS543C20 Loop Gain'!AI1927</f>
        <v>-5.0723242377935431</v>
      </c>
      <c r="D2013">
        <f>'TPS543C20 Loop Gain'!AJ1927</f>
        <v>69.575699535979226</v>
      </c>
      <c r="E2013">
        <f>'TPS543C20 Loop Gain'!B1927</f>
        <v>179300</v>
      </c>
    </row>
    <row r="2014" spans="3:5" x14ac:dyDescent="0.25">
      <c r="C2014">
        <f>'TPS543C20 Loop Gain'!AI1926</f>
        <v>-5.0671267548499443</v>
      </c>
      <c r="D2014">
        <f>'TPS543C20 Loop Gain'!AJ1926</f>
        <v>69.583099599054435</v>
      </c>
      <c r="E2014">
        <f>'TPS543C20 Loop Gain'!B1926</f>
        <v>179200</v>
      </c>
    </row>
    <row r="2015" spans="3:5" x14ac:dyDescent="0.25">
      <c r="C2015">
        <f>'TPS543C20 Loop Gain'!AI1925</f>
        <v>-5.0619261903170729</v>
      </c>
      <c r="D2015">
        <f>'TPS543C20 Loop Gain'!AJ1925</f>
        <v>69.590498221092062</v>
      </c>
      <c r="E2015">
        <f>'TPS543C20 Loop Gain'!B1925</f>
        <v>179100</v>
      </c>
    </row>
    <row r="2016" spans="3:5" x14ac:dyDescent="0.25">
      <c r="C2016">
        <f>'TPS543C20 Loop Gain'!AI1924</f>
        <v>-5.0567225403511884</v>
      </c>
      <c r="D2016">
        <f>'TPS543C20 Loop Gain'!AJ1924</f>
        <v>69.597895401914997</v>
      </c>
      <c r="E2016">
        <f>'TPS543C20 Loop Gain'!B1924</f>
        <v>179000</v>
      </c>
    </row>
    <row r="2017" spans="3:5" x14ac:dyDescent="0.25">
      <c r="C2017">
        <f>'TPS543C20 Loop Gain'!AI1923</f>
        <v>-5.0515158011017363</v>
      </c>
      <c r="D2017">
        <f>'TPS543C20 Loop Gain'!AJ1923</f>
        <v>69.605291141349227</v>
      </c>
      <c r="E2017">
        <f>'TPS543C20 Loop Gain'!B1923</f>
        <v>178900</v>
      </c>
    </row>
    <row r="2018" spans="3:5" x14ac:dyDescent="0.25">
      <c r="C2018">
        <f>'TPS543C20 Loop Gain'!AI1922</f>
        <v>-5.0463059687110867</v>
      </c>
      <c r="D2018">
        <f>'TPS543C20 Loop Gain'!AJ1922</f>
        <v>69.612685439224123</v>
      </c>
      <c r="E2018">
        <f>'TPS543C20 Loop Gain'!B1922</f>
        <v>178800</v>
      </c>
    </row>
    <row r="2019" spans="3:5" x14ac:dyDescent="0.25">
      <c r="C2019">
        <f>'TPS543C20 Loop Gain'!AI1921</f>
        <v>-5.0410930393146813</v>
      </c>
      <c r="D2019">
        <f>'TPS543C20 Loop Gain'!AJ1921</f>
        <v>69.620078295371158</v>
      </c>
      <c r="E2019">
        <f>'TPS543C20 Loop Gain'!B1921</f>
        <v>178700</v>
      </c>
    </row>
    <row r="2020" spans="3:5" x14ac:dyDescent="0.25">
      <c r="C2020">
        <f>'TPS543C20 Loop Gain'!AI1920</f>
        <v>-5.0358770090412435</v>
      </c>
      <c r="D2020">
        <f>'TPS543C20 Loop Gain'!AJ1920</f>
        <v>69.627469709625544</v>
      </c>
      <c r="E2020">
        <f>'TPS543C20 Loop Gain'!B1920</f>
        <v>178600</v>
      </c>
    </row>
    <row r="2021" spans="3:5" x14ac:dyDescent="0.25">
      <c r="C2021">
        <f>'TPS543C20 Loop Gain'!AI1919</f>
        <v>-5.0306578740123182</v>
      </c>
      <c r="D2021">
        <f>'TPS543C20 Loop Gain'!AJ1919</f>
        <v>69.634859681825134</v>
      </c>
      <c r="E2021">
        <f>'TPS543C20 Loop Gain'!B1919</f>
        <v>178500</v>
      </c>
    </row>
    <row r="2022" spans="3:5" x14ac:dyDescent="0.25">
      <c r="C2022">
        <f>'TPS543C20 Loop Gain'!AI1918</f>
        <v>-5.0254356303420247</v>
      </c>
      <c r="D2022">
        <f>'TPS543C20 Loop Gain'!AJ1918</f>
        <v>69.642248211811108</v>
      </c>
      <c r="E2022">
        <f>'TPS543C20 Loop Gain'!B1918</f>
        <v>178400</v>
      </c>
    </row>
    <row r="2023" spans="3:5" x14ac:dyDescent="0.25">
      <c r="C2023">
        <f>'TPS543C20 Loop Gain'!AI1917</f>
        <v>-5.0202102741382593</v>
      </c>
      <c r="D2023">
        <f>'TPS543C20 Loop Gain'!AJ1917</f>
        <v>69.649635299427601</v>
      </c>
      <c r="E2023">
        <f>'TPS543C20 Loop Gain'!B1917</f>
        <v>178300</v>
      </c>
    </row>
    <row r="2024" spans="3:5" x14ac:dyDescent="0.25">
      <c r="C2024">
        <f>'TPS543C20 Loop Gain'!AI1916</f>
        <v>-5.0149818015012819</v>
      </c>
      <c r="D2024">
        <f>'TPS543C20 Loop Gain'!AJ1916</f>
        <v>69.657020944521747</v>
      </c>
      <c r="E2024">
        <f>'TPS543C20 Loop Gain'!B1916</f>
        <v>178200</v>
      </c>
    </row>
    <row r="2025" spans="3:5" x14ac:dyDescent="0.25">
      <c r="C2025">
        <f>'TPS543C20 Loop Gain'!AI1915</f>
        <v>-5.0097502085244292</v>
      </c>
      <c r="D2025">
        <f>'TPS543C20 Loop Gain'!AJ1915</f>
        <v>69.664405146943807</v>
      </c>
      <c r="E2025">
        <f>'TPS543C20 Loop Gain'!B1915</f>
        <v>178100</v>
      </c>
    </row>
    <row r="2026" spans="3:5" x14ac:dyDescent="0.25">
      <c r="C2026">
        <f>'TPS543C20 Loop Gain'!AI1914</f>
        <v>-5.0045154912941339</v>
      </c>
      <c r="D2026">
        <f>'TPS543C20 Loop Gain'!AJ1914</f>
        <v>69.671787906546896</v>
      </c>
      <c r="E2026">
        <f>'TPS543C20 Loop Gain'!B1914</f>
        <v>178000</v>
      </c>
    </row>
    <row r="2027" spans="3:5" x14ac:dyDescent="0.25">
      <c r="C2027">
        <f>'TPS543C20 Loop Gain'!AI1913</f>
        <v>-4.9992776458893342</v>
      </c>
      <c r="D2027">
        <f>'TPS543C20 Loop Gain'!AJ1913</f>
        <v>69.679169223187785</v>
      </c>
      <c r="E2027">
        <f>'TPS543C20 Loop Gain'!B1913</f>
        <v>177900</v>
      </c>
    </row>
    <row r="2028" spans="3:5" x14ac:dyDescent="0.25">
      <c r="C2028">
        <f>'TPS543C20 Loop Gain'!AI1912</f>
        <v>-4.9940366683823392</v>
      </c>
      <c r="D2028">
        <f>'TPS543C20 Loop Gain'!AJ1912</f>
        <v>69.686549096726054</v>
      </c>
      <c r="E2028">
        <f>'TPS543C20 Loop Gain'!B1912</f>
        <v>177800</v>
      </c>
    </row>
    <row r="2029" spans="3:5" x14ac:dyDescent="0.25">
      <c r="C2029">
        <f>'TPS543C20 Loop Gain'!AI1911</f>
        <v>-4.9887925548380068</v>
      </c>
      <c r="D2029">
        <f>'TPS543C20 Loop Gain'!AJ1911</f>
        <v>69.693927527024542</v>
      </c>
      <c r="E2029">
        <f>'TPS543C20 Loop Gain'!B1911</f>
        <v>177700</v>
      </c>
    </row>
    <row r="2030" spans="3:5" x14ac:dyDescent="0.25">
      <c r="C2030">
        <f>'TPS543C20 Loop Gain'!AI1910</f>
        <v>-4.9835453013142965</v>
      </c>
      <c r="D2030">
        <f>'TPS543C20 Loop Gain'!AJ1910</f>
        <v>69.70130451394958</v>
      </c>
      <c r="E2030">
        <f>'TPS543C20 Loop Gain'!B1910</f>
        <v>177600</v>
      </c>
    </row>
    <row r="2031" spans="3:5" x14ac:dyDescent="0.25">
      <c r="C2031">
        <f>'TPS543C20 Loop Gain'!AI1909</f>
        <v>-4.9782949038616211</v>
      </c>
      <c r="D2031">
        <f>'TPS543C20 Loop Gain'!AJ1909</f>
        <v>69.708680057370145</v>
      </c>
      <c r="E2031">
        <f>'TPS543C20 Loop Gain'!B1909</f>
        <v>177500</v>
      </c>
    </row>
    <row r="2032" spans="3:5" x14ac:dyDescent="0.25">
      <c r="C2032">
        <f>'TPS543C20 Loop Gain'!AI1908</f>
        <v>-4.9730413585236697</v>
      </c>
      <c r="D2032">
        <f>'TPS543C20 Loop Gain'!AJ1908</f>
        <v>69.716054157158737</v>
      </c>
      <c r="E2032">
        <f>'TPS543C20 Loop Gain'!B1908</f>
        <v>177400</v>
      </c>
    </row>
    <row r="2033" spans="3:5" x14ac:dyDescent="0.25">
      <c r="C2033">
        <f>'TPS543C20 Loop Gain'!AI1907</f>
        <v>-4.9677846613364283</v>
      </c>
      <c r="D2033">
        <f>'TPS543C20 Loop Gain'!AJ1907</f>
        <v>69.723426813191054</v>
      </c>
      <c r="E2033">
        <f>'TPS543C20 Loop Gain'!B1907</f>
        <v>177300</v>
      </c>
    </row>
    <row r="2034" spans="3:5" x14ac:dyDescent="0.25">
      <c r="C2034">
        <f>'TPS543C20 Loop Gain'!AI1906</f>
        <v>-4.9625248083291726</v>
      </c>
      <c r="D2034">
        <f>'TPS543C20 Loop Gain'!AJ1906</f>
        <v>69.730798025346616</v>
      </c>
      <c r="E2034">
        <f>'TPS543C20 Loop Gain'!B1906</f>
        <v>177200</v>
      </c>
    </row>
    <row r="2035" spans="3:5" x14ac:dyDescent="0.25">
      <c r="C2035">
        <f>'TPS543C20 Loop Gain'!AI1905</f>
        <v>-4.9572617955236931</v>
      </c>
      <c r="D2035">
        <f>'TPS543C20 Loop Gain'!AJ1905</f>
        <v>69.738167793506989</v>
      </c>
      <c r="E2035">
        <f>'TPS543C20 Loop Gain'!B1905</f>
        <v>177100</v>
      </c>
    </row>
    <row r="2036" spans="3:5" x14ac:dyDescent="0.25">
      <c r="C2036">
        <f>'TPS543C20 Loop Gain'!AI1904</f>
        <v>-4.9519956189345198</v>
      </c>
      <c r="D2036">
        <f>'TPS543C20 Loop Gain'!AJ1904</f>
        <v>69.745536117558061</v>
      </c>
      <c r="E2036">
        <f>'TPS543C20 Loop Gain'!B1904</f>
        <v>177000</v>
      </c>
    </row>
    <row r="2037" spans="3:5" x14ac:dyDescent="0.25">
      <c r="C2037">
        <f>'TPS543C20 Loop Gain'!AI1903</f>
        <v>-4.9467262745689151</v>
      </c>
      <c r="D2037">
        <f>'TPS543C20 Loop Gain'!AJ1903</f>
        <v>69.752902997388858</v>
      </c>
      <c r="E2037">
        <f>'TPS543C20 Loop Gain'!B1903</f>
        <v>176900</v>
      </c>
    </row>
    <row r="2038" spans="3:5" x14ac:dyDescent="0.25">
      <c r="C2038">
        <f>'TPS543C20 Loop Gain'!AI1902</f>
        <v>-4.9414537584270155</v>
      </c>
      <c r="D2038">
        <f>'TPS543C20 Loop Gain'!AJ1902</f>
        <v>69.760268432891863</v>
      </c>
      <c r="E2038">
        <f>'TPS543C20 Loop Gain'!B1902</f>
        <v>176800</v>
      </c>
    </row>
    <row r="2039" spans="3:5" x14ac:dyDescent="0.25">
      <c r="C2039">
        <f>'TPS543C20 Loop Gain'!AI1901</f>
        <v>-4.9361780665014745</v>
      </c>
      <c r="D2039">
        <f>'TPS543C20 Loop Gain'!AJ1901</f>
        <v>69.767632423962581</v>
      </c>
      <c r="E2039">
        <f>'TPS543C20 Loop Gain'!B1901</f>
        <v>176700</v>
      </c>
    </row>
    <row r="2040" spans="3:5" x14ac:dyDescent="0.25">
      <c r="C2040">
        <f>'TPS543C20 Loop Gain'!AI1900</f>
        <v>-4.9308991947776519</v>
      </c>
      <c r="D2040">
        <f>'TPS543C20 Loop Gain'!AJ1900</f>
        <v>69.774994970499606</v>
      </c>
      <c r="E2040">
        <f>'TPS543C20 Loop Gain'!B1900</f>
        <v>176600</v>
      </c>
    </row>
    <row r="2041" spans="3:5" x14ac:dyDescent="0.25">
      <c r="C2041">
        <f>'TPS543C20 Loop Gain'!AI1899</f>
        <v>-4.9256171392338022</v>
      </c>
      <c r="D2041">
        <f>'TPS543C20 Loop Gain'!AJ1899</f>
        <v>69.782356072405818</v>
      </c>
      <c r="E2041">
        <f>'TPS543C20 Loop Gain'!B1899</f>
        <v>176500</v>
      </c>
    </row>
    <row r="2042" spans="3:5" x14ac:dyDescent="0.25">
      <c r="C2042">
        <f>'TPS543C20 Loop Gain'!AI1898</f>
        <v>-4.9203318958405511</v>
      </c>
      <c r="D2042">
        <f>'TPS543C20 Loop Gain'!AJ1898</f>
        <v>69.789715729587527</v>
      </c>
      <c r="E2042">
        <f>'TPS543C20 Loop Gain'!B1898</f>
        <v>176400</v>
      </c>
    </row>
    <row r="2043" spans="3:5" x14ac:dyDescent="0.25">
      <c r="C2043">
        <f>'TPS543C20 Loop Gain'!AI1897</f>
        <v>-4.9150434605609146</v>
      </c>
      <c r="D2043">
        <f>'TPS543C20 Loop Gain'!AJ1897</f>
        <v>69.797073941953059</v>
      </c>
      <c r="E2043">
        <f>'TPS543C20 Loop Gain'!B1897</f>
        <v>176300</v>
      </c>
    </row>
    <row r="2044" spans="3:5" x14ac:dyDescent="0.25">
      <c r="C2044">
        <f>'TPS543C20 Loop Gain'!AI1896</f>
        <v>-4.9097518293514799</v>
      </c>
      <c r="D2044">
        <f>'TPS543C20 Loop Gain'!AJ1896</f>
        <v>69.804430709416124</v>
      </c>
      <c r="E2044">
        <f>'TPS543C20 Loop Gain'!B1896</f>
        <v>176200</v>
      </c>
    </row>
    <row r="2045" spans="3:5" x14ac:dyDescent="0.25">
      <c r="C2045">
        <f>'TPS543C20 Loop Gain'!AI1895</f>
        <v>-4.904456998160426</v>
      </c>
      <c r="D2045">
        <f>'TPS543C20 Loop Gain'!AJ1895</f>
        <v>69.811786031892268</v>
      </c>
      <c r="E2045">
        <f>'TPS543C20 Loop Gain'!B1895</f>
        <v>176100</v>
      </c>
    </row>
    <row r="2046" spans="3:5" x14ac:dyDescent="0.25">
      <c r="C2046">
        <f>'TPS543C20 Loop Gain'!AI1894</f>
        <v>-4.89915896292871</v>
      </c>
      <c r="D2046">
        <f>'TPS543C20 Loop Gain'!AJ1894</f>
        <v>69.819139909302322</v>
      </c>
      <c r="E2046">
        <f>'TPS543C20 Loop Gain'!B1894</f>
        <v>176000</v>
      </c>
    </row>
    <row r="2047" spans="3:5" x14ac:dyDescent="0.25">
      <c r="C2047">
        <f>'TPS543C20 Loop Gain'!AI1893</f>
        <v>-4.8938577195904474</v>
      </c>
      <c r="D2047">
        <f>'TPS543C20 Loop Gain'!AJ1893</f>
        <v>69.826492341568738</v>
      </c>
      <c r="E2047">
        <f>'TPS543C20 Loop Gain'!B1893</f>
        <v>175900</v>
      </c>
    </row>
    <row r="2048" spans="3:5" x14ac:dyDescent="0.25">
      <c r="C2048">
        <f>'TPS543C20 Loop Gain'!AI1892</f>
        <v>-4.8885532640716338</v>
      </c>
      <c r="D2048">
        <f>'TPS543C20 Loop Gain'!AJ1892</f>
        <v>69.83384332861884</v>
      </c>
      <c r="E2048">
        <f>'TPS543C20 Loop Gain'!B1892</f>
        <v>175800</v>
      </c>
    </row>
    <row r="2049" spans="3:5" x14ac:dyDescent="0.25">
      <c r="C2049">
        <f>'TPS543C20 Loop Gain'!AI1891</f>
        <v>-4.8832455922910327</v>
      </c>
      <c r="D2049">
        <f>'TPS543C20 Loop Gain'!AJ1891</f>
        <v>69.841192870383068</v>
      </c>
      <c r="E2049">
        <f>'TPS543C20 Loop Gain'!B1891</f>
        <v>175700</v>
      </c>
    </row>
    <row r="2050" spans="3:5" x14ac:dyDescent="0.25">
      <c r="C2050">
        <f>'TPS543C20 Loop Gain'!AI1890</f>
        <v>-4.877934700160055</v>
      </c>
      <c r="D2050">
        <f>'TPS543C20 Loop Gain'!AJ1890</f>
        <v>69.848540966795298</v>
      </c>
      <c r="E2050">
        <f>'TPS543C20 Loop Gain'!B1890</f>
        <v>175600</v>
      </c>
    </row>
    <row r="2051" spans="3:5" x14ac:dyDescent="0.25">
      <c r="C2051">
        <f>'TPS543C20 Loop Gain'!AI1889</f>
        <v>-4.8726205835822336</v>
      </c>
      <c r="D2051">
        <f>'TPS543C20 Loop Gain'!AJ1889</f>
        <v>69.855887617793357</v>
      </c>
      <c r="E2051">
        <f>'TPS543C20 Loop Gain'!B1889</f>
        <v>175500</v>
      </c>
    </row>
    <row r="2052" spans="3:5" x14ac:dyDescent="0.25">
      <c r="C2052">
        <f>'TPS543C20 Loop Gain'!AI1888</f>
        <v>-4.8673032384539408</v>
      </c>
      <c r="D2052">
        <f>'TPS543C20 Loop Gain'!AJ1888</f>
        <v>69.86323282331837</v>
      </c>
      <c r="E2052">
        <f>'TPS543C20 Loop Gain'!B1888</f>
        <v>175400</v>
      </c>
    </row>
    <row r="2053" spans="3:5" x14ac:dyDescent="0.25">
      <c r="C2053">
        <f>'TPS543C20 Loop Gain'!AI1887</f>
        <v>-4.861982660663676</v>
      </c>
      <c r="D2053">
        <f>'TPS543C20 Loop Gain'!AJ1887</f>
        <v>69.870576583316094</v>
      </c>
      <c r="E2053">
        <f>'TPS543C20 Loop Gain'!B1887</f>
        <v>175300</v>
      </c>
    </row>
    <row r="2054" spans="3:5" x14ac:dyDescent="0.25">
      <c r="C2054">
        <f>'TPS543C20 Loop Gain'!AI1886</f>
        <v>-4.8566588460927544</v>
      </c>
      <c r="D2054">
        <f>'TPS543C20 Loop Gain'!AJ1886</f>
        <v>69.877918897734446</v>
      </c>
      <c r="E2054">
        <f>'TPS543C20 Loop Gain'!B1886</f>
        <v>175200</v>
      </c>
    </row>
    <row r="2055" spans="3:5" x14ac:dyDescent="0.25">
      <c r="C2055">
        <f>'TPS543C20 Loop Gain'!AI1885</f>
        <v>-4.8513317906146485</v>
      </c>
      <c r="D2055">
        <f>'TPS543C20 Loop Gain'!AJ1885</f>
        <v>69.885259766525991</v>
      </c>
      <c r="E2055">
        <f>'TPS543C20 Loop Gain'!B1885</f>
        <v>175100</v>
      </c>
    </row>
    <row r="2056" spans="3:5" x14ac:dyDescent="0.25">
      <c r="C2056">
        <f>'TPS543C20 Loop Gain'!AI1884</f>
        <v>-4.8460014900952437</v>
      </c>
      <c r="D2056">
        <f>'TPS543C20 Loop Gain'!AJ1884</f>
        <v>69.892599189647058</v>
      </c>
      <c r="E2056">
        <f>'TPS543C20 Loop Gain'!B1884</f>
        <v>175000</v>
      </c>
    </row>
    <row r="2057" spans="3:5" x14ac:dyDescent="0.25">
      <c r="C2057">
        <f>'TPS543C20 Loop Gain'!AI1883</f>
        <v>-4.8406679403928115</v>
      </c>
      <c r="D2057">
        <f>'TPS543C20 Loop Gain'!AJ1883</f>
        <v>69.899937167056805</v>
      </c>
      <c r="E2057">
        <f>'TPS543C20 Loop Gain'!B1883</f>
        <v>174900</v>
      </c>
    </row>
    <row r="2058" spans="3:5" x14ac:dyDescent="0.25">
      <c r="C2058">
        <f>'TPS543C20 Loop Gain'!AI1882</f>
        <v>-4.835331137358164</v>
      </c>
      <c r="D2058">
        <f>'TPS543C20 Loop Gain'!AJ1882</f>
        <v>69.90727369871999</v>
      </c>
      <c r="E2058">
        <f>'TPS543C20 Loop Gain'!B1882</f>
        <v>174800</v>
      </c>
    </row>
    <row r="2059" spans="3:5" x14ac:dyDescent="0.25">
      <c r="C2059">
        <f>'TPS543C20 Loop Gain'!AI1881</f>
        <v>-4.8299910768339052</v>
      </c>
      <c r="D2059">
        <f>'TPS543C20 Loop Gain'!AJ1881</f>
        <v>69.91460878460299</v>
      </c>
      <c r="E2059">
        <f>'TPS543C20 Loop Gain'!B1881</f>
        <v>174700</v>
      </c>
    </row>
    <row r="2060" spans="3:5" x14ac:dyDescent="0.25">
      <c r="C2060">
        <f>'TPS543C20 Loop Gain'!AI1880</f>
        <v>-4.8246477546558966</v>
      </c>
      <c r="D2060">
        <f>'TPS543C20 Loop Gain'!AJ1880</f>
        <v>69.921942424677738</v>
      </c>
      <c r="E2060">
        <f>'TPS543C20 Loop Gain'!B1880</f>
        <v>174600</v>
      </c>
    </row>
    <row r="2061" spans="3:5" x14ac:dyDescent="0.25">
      <c r="C2061">
        <f>'TPS543C20 Loop Gain'!AI1879</f>
        <v>-4.8193011666514805</v>
      </c>
      <c r="D2061">
        <f>'TPS543C20 Loop Gain'!AJ1879</f>
        <v>69.929274618918754</v>
      </c>
      <c r="E2061">
        <f>'TPS543C20 Loop Gain'!B1879</f>
        <v>174500</v>
      </c>
    </row>
    <row r="2062" spans="3:5" x14ac:dyDescent="0.25">
      <c r="C2062">
        <f>'TPS543C20 Loop Gain'!AI1878</f>
        <v>-4.8139513086405792</v>
      </c>
      <c r="D2062">
        <f>'TPS543C20 Loop Gain'!AJ1878</f>
        <v>69.93660536730566</v>
      </c>
      <c r="E2062">
        <f>'TPS543C20 Loop Gain'!B1878</f>
        <v>174400</v>
      </c>
    </row>
    <row r="2063" spans="3:5" x14ac:dyDescent="0.25">
      <c r="C2063">
        <f>'TPS543C20 Loop Gain'!AI1877</f>
        <v>-4.8085981764353409</v>
      </c>
      <c r="D2063">
        <f>'TPS543C20 Loop Gain'!AJ1877</f>
        <v>69.943934669820663</v>
      </c>
      <c r="E2063">
        <f>'TPS543C20 Loop Gain'!B1877</f>
        <v>174300</v>
      </c>
    </row>
    <row r="2064" spans="3:5" x14ac:dyDescent="0.25">
      <c r="C2064">
        <f>'TPS543C20 Loop Gain'!AI1876</f>
        <v>-4.8032417658403803</v>
      </c>
      <c r="D2064">
        <f>'TPS543C20 Loop Gain'!AJ1876</f>
        <v>69.951262526450506</v>
      </c>
      <c r="E2064">
        <f>'TPS543C20 Loop Gain'!B1876</f>
        <v>174200</v>
      </c>
    </row>
    <row r="2065" spans="3:5" x14ac:dyDescent="0.25">
      <c r="C2065">
        <f>'TPS543C20 Loop Gain'!AI1875</f>
        <v>-4.7978820726523148</v>
      </c>
      <c r="D2065">
        <f>'TPS543C20 Loop Gain'!AJ1875</f>
        <v>69.958588937185951</v>
      </c>
      <c r="E2065">
        <f>'TPS543C20 Loop Gain'!B1875</f>
        <v>174100</v>
      </c>
    </row>
    <row r="2066" spans="3:5" x14ac:dyDescent="0.25">
      <c r="C2066">
        <f>'TPS543C20 Loop Gain'!AI1874</f>
        <v>-4.7925190926598962</v>
      </c>
      <c r="D2066">
        <f>'TPS543C20 Loop Gain'!AJ1874</f>
        <v>69.965913902021867</v>
      </c>
      <c r="E2066">
        <f>'TPS543C20 Loop Gain'!B1874</f>
        <v>174000</v>
      </c>
    </row>
    <row r="2067" spans="3:5" x14ac:dyDescent="0.25">
      <c r="C2067">
        <f>'TPS543C20 Loop Gain'!AI1873</f>
        <v>-4.787152821644181</v>
      </c>
      <c r="D2067">
        <f>'TPS543C20 Loop Gain'!AJ1873</f>
        <v>69.973237420956252</v>
      </c>
      <c r="E2067">
        <f>'TPS543C20 Loop Gain'!B1873</f>
        <v>173900</v>
      </c>
    </row>
    <row r="2068" spans="3:5" x14ac:dyDescent="0.25">
      <c r="C2068">
        <f>'TPS543C20 Loop Gain'!AI1872</f>
        <v>-4.7817832553788273</v>
      </c>
      <c r="D2068">
        <f>'TPS543C20 Loop Gain'!AJ1872</f>
        <v>69.980559493992445</v>
      </c>
      <c r="E2068">
        <f>'TPS543C20 Loop Gain'!B1872</f>
        <v>173800</v>
      </c>
    </row>
    <row r="2069" spans="3:5" x14ac:dyDescent="0.25">
      <c r="C2069">
        <f>'TPS543C20 Loop Gain'!AI1871</f>
        <v>-4.7764103896287393</v>
      </c>
      <c r="D2069">
        <f>'TPS543C20 Loop Gain'!AJ1871</f>
        <v>69.987880121136072</v>
      </c>
      <c r="E2069">
        <f>'TPS543C20 Loop Gain'!B1871</f>
        <v>173700</v>
      </c>
    </row>
    <row r="2070" spans="3:5" x14ac:dyDescent="0.25">
      <c r="C2070">
        <f>'TPS543C20 Loop Gain'!AI1870</f>
        <v>-4.771034220151761</v>
      </c>
      <c r="D2070">
        <f>'TPS543C20 Loop Gain'!AJ1870</f>
        <v>69.995199302398206</v>
      </c>
      <c r="E2070">
        <f>'TPS543C20 Loop Gain'!B1870</f>
        <v>173600</v>
      </c>
    </row>
    <row r="2071" spans="3:5" x14ac:dyDescent="0.25">
      <c r="C2071">
        <f>'TPS543C20 Loop Gain'!AI1869</f>
        <v>-4.7656547426973681</v>
      </c>
      <c r="D2071">
        <f>'TPS543C20 Loop Gain'!AJ1869</f>
        <v>70.002517037793908</v>
      </c>
      <c r="E2071">
        <f>'TPS543C20 Loop Gain'!B1869</f>
        <v>173500</v>
      </c>
    </row>
    <row r="2072" spans="3:5" x14ac:dyDescent="0.25">
      <c r="C2072">
        <f>'TPS543C20 Loop Gain'!AI1868</f>
        <v>-4.7602719530076207</v>
      </c>
      <c r="D2072">
        <f>'TPS543C20 Loop Gain'!AJ1868</f>
        <v>70.009833327340999</v>
      </c>
      <c r="E2072">
        <f>'TPS543C20 Loop Gain'!B1868</f>
        <v>173400</v>
      </c>
    </row>
    <row r="2073" spans="3:5" x14ac:dyDescent="0.25">
      <c r="C2073">
        <f>'TPS543C20 Loop Gain'!AI1867</f>
        <v>-4.7548858468160464</v>
      </c>
      <c r="D2073">
        <f>'TPS543C20 Loop Gain'!AJ1867</f>
        <v>70.017148171063411</v>
      </c>
      <c r="E2073">
        <f>'TPS543C20 Loop Gain'!B1867</f>
        <v>173300</v>
      </c>
    </row>
    <row r="2074" spans="3:5" x14ac:dyDescent="0.25">
      <c r="C2074">
        <f>'TPS543C20 Loop Gain'!AI1866</f>
        <v>-4.7494964198486018</v>
      </c>
      <c r="D2074">
        <f>'TPS543C20 Loop Gain'!AJ1866</f>
        <v>70.024461568987491</v>
      </c>
      <c r="E2074">
        <f>'TPS543C20 Loop Gain'!B1866</f>
        <v>173200</v>
      </c>
    </row>
    <row r="2075" spans="3:5" x14ac:dyDescent="0.25">
      <c r="C2075">
        <f>'TPS543C20 Loop Gain'!AI1865</f>
        <v>-4.7441036678234614</v>
      </c>
      <c r="D2075">
        <f>'TPS543C20 Loop Gain'!AJ1865</f>
        <v>70.031773521144473</v>
      </c>
      <c r="E2075">
        <f>'TPS543C20 Loop Gain'!B1865</f>
        <v>173100</v>
      </c>
    </row>
    <row r="2076" spans="3:5" x14ac:dyDescent="0.25">
      <c r="C2076">
        <f>'TPS543C20 Loop Gain'!AI1864</f>
        <v>-4.7387075864504116</v>
      </c>
      <c r="D2076">
        <f>'TPS543C20 Loop Gain'!AJ1864</f>
        <v>70.0390840275698</v>
      </c>
      <c r="E2076">
        <f>'TPS543C20 Loop Gain'!B1864</f>
        <v>173000</v>
      </c>
    </row>
    <row r="2077" spans="3:5" x14ac:dyDescent="0.25">
      <c r="C2077">
        <f>'TPS543C20 Loop Gain'!AI1863</f>
        <v>-4.7333081714314371</v>
      </c>
      <c r="D2077">
        <f>'TPS543C20 Loop Gain'!AJ1863</f>
        <v>70.04639308830356</v>
      </c>
      <c r="E2077">
        <f>'TPS543C20 Loop Gain'!B1863</f>
        <v>172900</v>
      </c>
    </row>
    <row r="2078" spans="3:5" x14ac:dyDescent="0.25">
      <c r="C2078">
        <f>'TPS543C20 Loop Gain'!AI1862</f>
        <v>-4.7279054184606171</v>
      </c>
      <c r="D2078">
        <f>'TPS543C20 Loop Gain'!AJ1862</f>
        <v>70.053700703388614</v>
      </c>
      <c r="E2078">
        <f>'TPS543C20 Loop Gain'!B1862</f>
        <v>172800</v>
      </c>
    </row>
    <row r="2079" spans="3:5" x14ac:dyDescent="0.25">
      <c r="C2079">
        <f>'TPS543C20 Loop Gain'!AI1861</f>
        <v>-4.7224993232237376</v>
      </c>
      <c r="D2079">
        <f>'TPS543C20 Loop Gain'!AJ1861</f>
        <v>70.061006872873733</v>
      </c>
      <c r="E2079">
        <f>'TPS543C20 Loop Gain'!B1861</f>
        <v>172700</v>
      </c>
    </row>
    <row r="2080" spans="3:5" x14ac:dyDescent="0.25">
      <c r="C2080">
        <f>'TPS543C20 Loop Gain'!AI1860</f>
        <v>-4.7170898813986994</v>
      </c>
      <c r="D2080">
        <f>'TPS543C20 Loop Gain'!AJ1860</f>
        <v>70.068311596810673</v>
      </c>
      <c r="E2080">
        <f>'TPS543C20 Loop Gain'!B1860</f>
        <v>172600</v>
      </c>
    </row>
    <row r="2081" spans="3:5" x14ac:dyDescent="0.25">
      <c r="C2081">
        <f>'TPS543C20 Loop Gain'!AI1859</f>
        <v>-4.711677088655291</v>
      </c>
      <c r="D2081">
        <f>'TPS543C20 Loop Gain'!AJ1859</f>
        <v>70.07561487525679</v>
      </c>
      <c r="E2081">
        <f>'TPS543C20 Loop Gain'!B1859</f>
        <v>172500</v>
      </c>
    </row>
    <row r="2082" spans="3:5" x14ac:dyDescent="0.25">
      <c r="C2082">
        <f>'TPS543C20 Loop Gain'!AI1858</f>
        <v>-4.7062609406552474</v>
      </c>
      <c r="D2082">
        <f>'TPS543C20 Loop Gain'!AJ1858</f>
        <v>70.08291670827245</v>
      </c>
      <c r="E2082">
        <f>'TPS543C20 Loop Gain'!B1858</f>
        <v>172400</v>
      </c>
    </row>
    <row r="2083" spans="3:5" x14ac:dyDescent="0.25">
      <c r="C2083">
        <f>'TPS543C20 Loop Gain'!AI1857</f>
        <v>-4.7008414330522132</v>
      </c>
      <c r="D2083">
        <f>'TPS543C20 Loop Gain'!AJ1857</f>
        <v>70.090217095923336</v>
      </c>
      <c r="E2083">
        <f>'TPS543C20 Loop Gain'!B1857</f>
        <v>172300</v>
      </c>
    </row>
    <row r="2084" spans="3:5" x14ac:dyDescent="0.25">
      <c r="C2084">
        <f>'TPS543C20 Loop Gain'!AI1856</f>
        <v>-4.6954185614914303</v>
      </c>
      <c r="D2084">
        <f>'TPS543C20 Loop Gain'!AJ1856</f>
        <v>70.097516038278954</v>
      </c>
      <c r="E2084">
        <f>'TPS543C20 Loop Gain'!B1856</f>
        <v>172200</v>
      </c>
    </row>
    <row r="2085" spans="3:5" x14ac:dyDescent="0.25">
      <c r="C2085">
        <f>'TPS543C20 Loop Gain'!AI1855</f>
        <v>-4.68999232161047</v>
      </c>
      <c r="D2085">
        <f>'TPS543C20 Loop Gain'!AJ1855</f>
        <v>70.104813535413484</v>
      </c>
      <c r="E2085">
        <f>'TPS543C20 Loop Gain'!B1855</f>
        <v>172100</v>
      </c>
    </row>
    <row r="2086" spans="3:5" x14ac:dyDescent="0.25">
      <c r="C2086">
        <f>'TPS543C20 Loop Gain'!AI1854</f>
        <v>-4.6845627090383317</v>
      </c>
      <c r="D2086">
        <f>'TPS543C20 Loop Gain'!AJ1854</f>
        <v>70.112109587405442</v>
      </c>
      <c r="E2086">
        <f>'TPS543C20 Loop Gain'!B1854</f>
        <v>172000</v>
      </c>
    </row>
    <row r="2087" spans="3:5" x14ac:dyDescent="0.25">
      <c r="C2087">
        <f>'TPS543C20 Loop Gain'!AI1853</f>
        <v>-4.6791297193958483</v>
      </c>
      <c r="D2087">
        <f>'TPS543C20 Loop Gain'!AJ1853</f>
        <v>70.11940419433806</v>
      </c>
      <c r="E2087">
        <f>'TPS543C20 Loop Gain'!B1853</f>
        <v>171900</v>
      </c>
    </row>
    <row r="2088" spans="3:5" x14ac:dyDescent="0.25">
      <c r="C2088">
        <f>'TPS543C20 Loop Gain'!AI1852</f>
        <v>-4.6736933482959353</v>
      </c>
      <c r="D2088">
        <f>'TPS543C20 Loop Gain'!AJ1852</f>
        <v>70.126697356298877</v>
      </c>
      <c r="E2088">
        <f>'TPS543C20 Loop Gain'!B1852</f>
        <v>171800</v>
      </c>
    </row>
    <row r="2089" spans="3:5" x14ac:dyDescent="0.25">
      <c r="C2089">
        <f>'TPS543C20 Loop Gain'!AI1851</f>
        <v>-4.6682535913428227</v>
      </c>
      <c r="D2089">
        <f>'TPS543C20 Loop Gain'!AJ1851</f>
        <v>70.13398907337934</v>
      </c>
      <c r="E2089">
        <f>'TPS543C20 Loop Gain'!B1851</f>
        <v>171700</v>
      </c>
    </row>
    <row r="2090" spans="3:5" x14ac:dyDescent="0.25">
      <c r="C2090">
        <f>'TPS543C20 Loop Gain'!AI1850</f>
        <v>-4.6628104441330063</v>
      </c>
      <c r="D2090">
        <f>'TPS543C20 Loop Gain'!AJ1850</f>
        <v>70.141279345676182</v>
      </c>
      <c r="E2090">
        <f>'TPS543C20 Loop Gain'!B1850</f>
        <v>171600</v>
      </c>
    </row>
    <row r="2091" spans="3:5" x14ac:dyDescent="0.25">
      <c r="C2091">
        <f>'TPS543C20 Loop Gain'!AI1849</f>
        <v>-4.6573639022543212</v>
      </c>
      <c r="D2091">
        <f>'TPS543C20 Loop Gain'!AJ1849</f>
        <v>70.148568173290641</v>
      </c>
      <c r="E2091">
        <f>'TPS543C20 Loop Gain'!B1849</f>
        <v>171500</v>
      </c>
    </row>
    <row r="2092" spans="3:5" x14ac:dyDescent="0.25">
      <c r="C2092">
        <f>'TPS543C20 Loop Gain'!AI1848</f>
        <v>-4.6519139612863754</v>
      </c>
      <c r="D2092">
        <f>'TPS543C20 Loop Gain'!AJ1848</f>
        <v>70.155855556328547</v>
      </c>
      <c r="E2092">
        <f>'TPS543C20 Loop Gain'!B1848</f>
        <v>171400</v>
      </c>
    </row>
    <row r="2093" spans="3:5" x14ac:dyDescent="0.25">
      <c r="C2093">
        <f>'TPS543C20 Loop Gain'!AI1847</f>
        <v>-4.6464606168006632</v>
      </c>
      <c r="D2093">
        <f>'TPS543C20 Loop Gain'!AJ1847</f>
        <v>70.163141494899975</v>
      </c>
      <c r="E2093">
        <f>'TPS543C20 Loop Gain'!B1847</f>
        <v>171300</v>
      </c>
    </row>
    <row r="2094" spans="3:5" x14ac:dyDescent="0.25">
      <c r="C2094">
        <f>'TPS543C20 Loop Gain'!AI1846</f>
        <v>-4.6410038643603535</v>
      </c>
      <c r="D2094">
        <f>'TPS543C20 Loop Gain'!AJ1846</f>
        <v>70.17042598911992</v>
      </c>
      <c r="E2094">
        <f>'TPS543C20 Loop Gain'!B1846</f>
        <v>171200</v>
      </c>
    </row>
    <row r="2095" spans="3:5" x14ac:dyDescent="0.25">
      <c r="C2095">
        <f>'TPS543C20 Loop Gain'!AI1845</f>
        <v>-4.6355436995194985</v>
      </c>
      <c r="D2095">
        <f>'TPS543C20 Loop Gain'!AJ1845</f>
        <v>70.177709039107526</v>
      </c>
      <c r="E2095">
        <f>'TPS543C20 Loop Gain'!B1845</f>
        <v>171100</v>
      </c>
    </row>
    <row r="2096" spans="3:5" x14ac:dyDescent="0.25">
      <c r="C2096">
        <f>'TPS543C20 Loop Gain'!AI1844</f>
        <v>-4.6300801178250719</v>
      </c>
      <c r="D2096">
        <f>'TPS543C20 Loop Gain'!AJ1844</f>
        <v>70.184990644987664</v>
      </c>
      <c r="E2096">
        <f>'TPS543C20 Loop Gain'!B1844</f>
        <v>171000</v>
      </c>
    </row>
    <row r="2097" spans="3:5" x14ac:dyDescent="0.25">
      <c r="C2097">
        <f>'TPS543C20 Loop Gain'!AI1843</f>
        <v>-4.6246131148145473</v>
      </c>
      <c r="D2097">
        <f>'TPS543C20 Loop Gain'!AJ1843</f>
        <v>70.192270806889383</v>
      </c>
      <c r="E2097">
        <f>'TPS543C20 Loop Gain'!B1843</f>
        <v>170900</v>
      </c>
    </row>
    <row r="2098" spans="3:5" x14ac:dyDescent="0.25">
      <c r="C2098">
        <f>'TPS543C20 Loop Gain'!AI1842</f>
        <v>-4.6191426860176534</v>
      </c>
      <c r="D2098">
        <f>'TPS543C20 Loop Gain'!AJ1842</f>
        <v>70.199549524945652</v>
      </c>
      <c r="E2098">
        <f>'TPS543C20 Loop Gain'!B1842</f>
        <v>170800</v>
      </c>
    </row>
    <row r="2099" spans="3:5" x14ac:dyDescent="0.25">
      <c r="C2099">
        <f>'TPS543C20 Loop Gain'!AI1841</f>
        <v>-4.6136688269552897</v>
      </c>
      <c r="D2099">
        <f>'TPS543C20 Loop Gain'!AJ1841</f>
        <v>70.206826799295726</v>
      </c>
      <c r="E2099">
        <f>'TPS543C20 Loop Gain'!B1841</f>
        <v>170700</v>
      </c>
    </row>
    <row r="2100" spans="3:5" x14ac:dyDescent="0.25">
      <c r="C2100">
        <f>'TPS543C20 Loop Gain'!AI1840</f>
        <v>-4.6081915331400172</v>
      </c>
      <c r="D2100">
        <f>'TPS543C20 Loop Gain'!AJ1840</f>
        <v>70.214102630082408</v>
      </c>
      <c r="E2100">
        <f>'TPS543C20 Loop Gain'!B1840</f>
        <v>170600</v>
      </c>
    </row>
    <row r="2101" spans="3:5" x14ac:dyDescent="0.25">
      <c r="C2101">
        <f>'TPS543C20 Loop Gain'!AI1839</f>
        <v>-4.6027108000761494</v>
      </c>
      <c r="D2101">
        <f>'TPS543C20 Loop Gain'!AJ1839</f>
        <v>70.221377017454429</v>
      </c>
      <c r="E2101">
        <f>'TPS543C20 Loop Gain'!B1839</f>
        <v>170500</v>
      </c>
    </row>
    <row r="2102" spans="3:5" x14ac:dyDescent="0.25">
      <c r="C2102">
        <f>'TPS543C20 Loop Gain'!AI1838</f>
        <v>-4.5972266232589938</v>
      </c>
      <c r="D2102">
        <f>'TPS543C20 Loop Gain'!AJ1838</f>
        <v>70.228649961564244</v>
      </c>
      <c r="E2102">
        <f>'TPS543C20 Loop Gain'!B1838</f>
        <v>170400</v>
      </c>
    </row>
    <row r="2103" spans="3:5" x14ac:dyDescent="0.25">
      <c r="C2103">
        <f>'TPS543C20 Loop Gain'!AI1837</f>
        <v>-4.5917389981757752</v>
      </c>
      <c r="D2103">
        <f>'TPS543C20 Loop Gain'!AJ1837</f>
        <v>70.235921462569834</v>
      </c>
      <c r="E2103">
        <f>'TPS543C20 Loop Gain'!B1837</f>
        <v>170300</v>
      </c>
    </row>
    <row r="2104" spans="3:5" x14ac:dyDescent="0.25">
      <c r="C2104">
        <f>'TPS543C20 Loop Gain'!AI1836</f>
        <v>-4.5862479203053033</v>
      </c>
      <c r="D2104">
        <f>'TPS543C20 Loop Gain'!AJ1836</f>
        <v>70.243191520633786</v>
      </c>
      <c r="E2104">
        <f>'TPS543C20 Loop Gain'!B1836</f>
        <v>170200</v>
      </c>
    </row>
    <row r="2105" spans="3:5" x14ac:dyDescent="0.25">
      <c r="C2105">
        <f>'TPS543C20 Loop Gain'!AI1835</f>
        <v>-4.5807533851171387</v>
      </c>
      <c r="D2105">
        <f>'TPS543C20 Loop Gain'!AJ1835</f>
        <v>70.250460135924101</v>
      </c>
      <c r="E2105">
        <f>'TPS543C20 Loop Gain'!B1835</f>
        <v>170100</v>
      </c>
    </row>
    <row r="2106" spans="3:5" x14ac:dyDescent="0.25">
      <c r="C2106">
        <f>'TPS543C20 Loop Gain'!AI1834</f>
        <v>-4.575255388072951</v>
      </c>
      <c r="D2106">
        <f>'TPS543C20 Loop Gain'!AJ1834</f>
        <v>70.257727308613624</v>
      </c>
      <c r="E2106">
        <f>'TPS543C20 Loop Gain'!B1834</f>
        <v>170000</v>
      </c>
    </row>
    <row r="2107" spans="3:5" x14ac:dyDescent="0.25">
      <c r="C2107">
        <f>'TPS543C20 Loop Gain'!AI1833</f>
        <v>-4.5697539246254602</v>
      </c>
      <c r="D2107">
        <f>'TPS543C20 Loop Gain'!AJ1833</f>
        <v>70.264993038879183</v>
      </c>
      <c r="E2107">
        <f>'TPS543C20 Loop Gain'!B1833</f>
        <v>169900</v>
      </c>
    </row>
    <row r="2108" spans="3:5" x14ac:dyDescent="0.25">
      <c r="C2108">
        <f>'TPS543C20 Loop Gain'!AI1832</f>
        <v>-4.5642489902187515</v>
      </c>
      <c r="D2108">
        <f>'TPS543C20 Loop Gain'!AJ1832</f>
        <v>70.272257326904509</v>
      </c>
      <c r="E2108">
        <f>'TPS543C20 Loop Gain'!B1832</f>
        <v>169800</v>
      </c>
    </row>
    <row r="2109" spans="3:5" x14ac:dyDescent="0.25">
      <c r="C2109">
        <f>'TPS543C20 Loop Gain'!AI1831</f>
        <v>-4.5587405802886778</v>
      </c>
      <c r="D2109">
        <f>'TPS543C20 Loop Gain'!AJ1831</f>
        <v>70.279520172876374</v>
      </c>
      <c r="E2109">
        <f>'TPS543C20 Loop Gain'!B1831</f>
        <v>169700</v>
      </c>
    </row>
    <row r="2110" spans="3:5" x14ac:dyDescent="0.25">
      <c r="C2110">
        <f>'TPS543C20 Loop Gain'!AI1830</f>
        <v>-4.5532286902618431</v>
      </c>
      <c r="D2110">
        <f>'TPS543C20 Loop Gain'!AJ1830</f>
        <v>70.28678157698802</v>
      </c>
      <c r="E2110">
        <f>'TPS543C20 Loop Gain'!B1830</f>
        <v>169600</v>
      </c>
    </row>
    <row r="2111" spans="3:5" x14ac:dyDescent="0.25">
      <c r="C2111">
        <f>'TPS543C20 Loop Gain'!AI1829</f>
        <v>-4.547713315556404</v>
      </c>
      <c r="D2111">
        <f>'TPS543C20 Loop Gain'!AJ1829</f>
        <v>70.294041539437387</v>
      </c>
      <c r="E2111">
        <f>'TPS543C20 Loop Gain'!B1829</f>
        <v>169500</v>
      </c>
    </row>
    <row r="2112" spans="3:5" x14ac:dyDescent="0.25">
      <c r="C2112">
        <f>'TPS543C20 Loop Gain'!AI1828</f>
        <v>-4.5421944515818264</v>
      </c>
      <c r="D2112">
        <f>'TPS543C20 Loop Gain'!AJ1828</f>
        <v>70.30130006042755</v>
      </c>
      <c r="E2112">
        <f>'TPS543C20 Loop Gain'!B1828</f>
        <v>169400</v>
      </c>
    </row>
    <row r="2113" spans="3:5" x14ac:dyDescent="0.25">
      <c r="C2113">
        <f>'TPS543C20 Loop Gain'!AI1827</f>
        <v>-4.5366720937390728</v>
      </c>
      <c r="D2113">
        <f>'TPS543C20 Loop Gain'!AJ1827</f>
        <v>70.308557140166286</v>
      </c>
      <c r="E2113">
        <f>'TPS543C20 Loop Gain'!B1827</f>
        <v>169300</v>
      </c>
    </row>
    <row r="2114" spans="3:5" x14ac:dyDescent="0.25">
      <c r="C2114">
        <f>'TPS543C20 Loop Gain'!AI1826</f>
        <v>-4.5311462374200104</v>
      </c>
      <c r="D2114">
        <f>'TPS543C20 Loop Gain'!AJ1826</f>
        <v>70.315812778867397</v>
      </c>
      <c r="E2114">
        <f>'TPS543C20 Loop Gain'!B1826</f>
        <v>169200</v>
      </c>
    </row>
    <row r="2115" spans="3:5" x14ac:dyDescent="0.25">
      <c r="C2115">
        <f>'TPS543C20 Loop Gain'!AI1825</f>
        <v>-4.5256168780077211</v>
      </c>
      <c r="D2115">
        <f>'TPS543C20 Loop Gain'!AJ1825</f>
        <v>70.323066976749374</v>
      </c>
      <c r="E2115">
        <f>'TPS543C20 Loop Gain'!B1825</f>
        <v>169100</v>
      </c>
    </row>
    <row r="2116" spans="3:5" x14ac:dyDescent="0.25">
      <c r="C2116">
        <f>'TPS543C20 Loop Gain'!AI1824</f>
        <v>-4.5200840108766496</v>
      </c>
      <c r="D2116">
        <f>'TPS543C20 Loop Gain'!AJ1824</f>
        <v>70.330319734036024</v>
      </c>
      <c r="E2116">
        <f>'TPS543C20 Loop Gain'!B1824</f>
        <v>169000</v>
      </c>
    </row>
    <row r="2117" spans="3:5" x14ac:dyDescent="0.25">
      <c r="C2117">
        <f>'TPS543C20 Loop Gain'!AI1823</f>
        <v>-4.5145476313924942</v>
      </c>
      <c r="D2117">
        <f>'TPS543C20 Loop Gain'!AJ1823</f>
        <v>70.337571050956328</v>
      </c>
      <c r="E2117">
        <f>'TPS543C20 Loop Gain'!B1823</f>
        <v>168900</v>
      </c>
    </row>
    <row r="2118" spans="3:5" x14ac:dyDescent="0.25">
      <c r="C2118">
        <f>'TPS543C20 Loop Gain'!AI1822</f>
        <v>-4.5090077349119948</v>
      </c>
      <c r="D2118">
        <f>'TPS543C20 Loop Gain'!AJ1822</f>
        <v>70.344820927744891</v>
      </c>
      <c r="E2118">
        <f>'TPS543C20 Loop Gain'!B1822</f>
        <v>168800</v>
      </c>
    </row>
    <row r="2119" spans="3:5" x14ac:dyDescent="0.25">
      <c r="C2119">
        <f>'TPS543C20 Loop Gain'!AI1821</f>
        <v>-4.5034643167831083</v>
      </c>
      <c r="D2119">
        <f>'TPS543C20 Loop Gain'!AJ1821</f>
        <v>70.35206936464138</v>
      </c>
      <c r="E2119">
        <f>'TPS543C20 Loop Gain'!B1821</f>
        <v>168700</v>
      </c>
    </row>
    <row r="2120" spans="3:5" x14ac:dyDescent="0.25">
      <c r="C2120">
        <f>'TPS543C20 Loop Gain'!AI1820</f>
        <v>-4.4979173723446264</v>
      </c>
      <c r="D2120">
        <f>'TPS543C20 Loop Gain'!AJ1820</f>
        <v>70.359316361891246</v>
      </c>
      <c r="E2120">
        <f>'TPS543C20 Loop Gain'!B1820</f>
        <v>168600</v>
      </c>
    </row>
    <row r="2121" spans="3:5" x14ac:dyDescent="0.25">
      <c r="C2121">
        <f>'TPS543C20 Loop Gain'!AI1819</f>
        <v>-4.4923668969267769</v>
      </c>
      <c r="D2121">
        <f>'TPS543C20 Loop Gain'!AJ1819</f>
        <v>70.366561919744598</v>
      </c>
      <c r="E2121">
        <f>'TPS543C20 Loop Gain'!B1819</f>
        <v>168500</v>
      </c>
    </row>
    <row r="2122" spans="3:5" x14ac:dyDescent="0.25">
      <c r="C2122">
        <f>'TPS543C20 Loop Gain'!AI1818</f>
        <v>-4.4868128858509122</v>
      </c>
      <c r="D2122">
        <f>'TPS543C20 Loop Gain'!AJ1818</f>
        <v>70.373806038457786</v>
      </c>
      <c r="E2122">
        <f>'TPS543C20 Loop Gain'!B1818</f>
        <v>168400</v>
      </c>
    </row>
    <row r="2123" spans="3:5" x14ac:dyDescent="0.25">
      <c r="C2123">
        <f>'TPS543C20 Loop Gain'!AI1817</f>
        <v>-4.4812553344288357</v>
      </c>
      <c r="D2123">
        <f>'TPS543C20 Loop Gain'!AJ1817</f>
        <v>70.381048718291638</v>
      </c>
      <c r="E2123">
        <f>'TPS543C20 Loop Gain'!B1817</f>
        <v>168300</v>
      </c>
    </row>
    <row r="2124" spans="3:5" x14ac:dyDescent="0.25">
      <c r="C2124">
        <f>'TPS543C20 Loop Gain'!AI1816</f>
        <v>-4.4756942379642775</v>
      </c>
      <c r="D2124">
        <f>'TPS543C20 Loop Gain'!AJ1816</f>
        <v>70.38828995951377</v>
      </c>
      <c r="E2124">
        <f>'TPS543C20 Loop Gain'!B1816</f>
        <v>168200</v>
      </c>
    </row>
    <row r="2125" spans="3:5" x14ac:dyDescent="0.25">
      <c r="C2125">
        <f>'TPS543C20 Loop Gain'!AI1815</f>
        <v>-4.4701295917512827</v>
      </c>
      <c r="D2125">
        <f>'TPS543C20 Loop Gain'!AJ1815</f>
        <v>70.395529762395824</v>
      </c>
      <c r="E2125">
        <f>'TPS543C20 Loop Gain'!B1815</f>
        <v>168100</v>
      </c>
    </row>
    <row r="2126" spans="3:5" x14ac:dyDescent="0.25">
      <c r="C2126">
        <f>'TPS543C20 Loop Gain'!AI1814</f>
        <v>-4.4645613910749624</v>
      </c>
      <c r="D2126">
        <f>'TPS543C20 Loop Gain'!AJ1814</f>
        <v>70.402768127216589</v>
      </c>
      <c r="E2126">
        <f>'TPS543C20 Loop Gain'!B1814</f>
        <v>168000</v>
      </c>
    </row>
    <row r="2127" spans="3:5" x14ac:dyDescent="0.25">
      <c r="C2127">
        <f>'TPS543C20 Loop Gain'!AI1813</f>
        <v>-4.458989631211792</v>
      </c>
      <c r="D2127">
        <f>'TPS543C20 Loop Gain'!AJ1813</f>
        <v>70.410005054259045</v>
      </c>
      <c r="E2127">
        <f>'TPS543C20 Loop Gain'!B1813</f>
        <v>167900</v>
      </c>
    </row>
    <row r="2128" spans="3:5" x14ac:dyDescent="0.25">
      <c r="C2128">
        <f>'TPS543C20 Loop Gain'!AI1812</f>
        <v>-4.4534143074286456</v>
      </c>
      <c r="D2128">
        <f>'TPS543C20 Loop Gain'!AJ1812</f>
        <v>70.41724054381244</v>
      </c>
      <c r="E2128">
        <f>'TPS543C20 Loop Gain'!B1812</f>
        <v>167800</v>
      </c>
    </row>
    <row r="2129" spans="3:5" x14ac:dyDescent="0.25">
      <c r="C2129">
        <f>'TPS543C20 Loop Gain'!AI1811</f>
        <v>-4.4478354149838113</v>
      </c>
      <c r="D2129">
        <f>'TPS543C20 Loop Gain'!AJ1811</f>
        <v>70.42447459617172</v>
      </c>
      <c r="E2129">
        <f>'TPS543C20 Loop Gain'!B1811</f>
        <v>167700</v>
      </c>
    </row>
    <row r="2130" spans="3:5" x14ac:dyDescent="0.25">
      <c r="C2130">
        <f>'TPS543C20 Loop Gain'!AI1810</f>
        <v>-4.4422529491262104</v>
      </c>
      <c r="D2130">
        <f>'TPS543C20 Loop Gain'!AJ1810</f>
        <v>70.431707211637757</v>
      </c>
      <c r="E2130">
        <f>'TPS543C20 Loop Gain'!B1810</f>
        <v>167600</v>
      </c>
    </row>
    <row r="2131" spans="3:5" x14ac:dyDescent="0.25">
      <c r="C2131">
        <f>'TPS543C20 Loop Gain'!AI1809</f>
        <v>-4.436666905095441</v>
      </c>
      <c r="D2131">
        <f>'TPS543C20 Loop Gain'!AJ1809</f>
        <v>70.438938390515702</v>
      </c>
      <c r="E2131">
        <f>'TPS543C20 Loop Gain'!B1809</f>
        <v>167500</v>
      </c>
    </row>
    <row r="2132" spans="3:5" x14ac:dyDescent="0.25">
      <c r="C2132">
        <f>'TPS543C20 Loop Gain'!AI1808</f>
        <v>-4.4310772781224648</v>
      </c>
      <c r="D2132">
        <f>'TPS543C20 Loop Gain'!AJ1808</f>
        <v>70.446168133118562</v>
      </c>
      <c r="E2132">
        <f>'TPS543C20 Loop Gain'!B1808</f>
        <v>167400</v>
      </c>
    </row>
    <row r="2133" spans="3:5" x14ac:dyDescent="0.25">
      <c r="C2133">
        <f>'TPS543C20 Loop Gain'!AI1807</f>
        <v>-4.4254840634287014</v>
      </c>
      <c r="D2133">
        <f>'TPS543C20 Loop Gain'!AJ1807</f>
        <v>70.453396439762898</v>
      </c>
      <c r="E2133">
        <f>'TPS543C20 Loop Gain'!B1807</f>
        <v>167300</v>
      </c>
    </row>
    <row r="2134" spans="3:5" x14ac:dyDescent="0.25">
      <c r="C2134">
        <f>'TPS543C20 Loop Gain'!AI1806</f>
        <v>-4.4198872562265059</v>
      </c>
      <c r="D2134">
        <f>'TPS543C20 Loop Gain'!AJ1806</f>
        <v>70.460623310773343</v>
      </c>
      <c r="E2134">
        <f>'TPS543C20 Loop Gain'!B1806</f>
        <v>167200</v>
      </c>
    </row>
    <row r="2135" spans="3:5" x14ac:dyDescent="0.25">
      <c r="C2135">
        <f>'TPS543C20 Loop Gain'!AI1805</f>
        <v>-4.4142868517187424</v>
      </c>
      <c r="D2135">
        <f>'TPS543C20 Loop Gain'!AJ1805</f>
        <v>70.467848746478509</v>
      </c>
      <c r="E2135">
        <f>'TPS543C20 Loop Gain'!B1805</f>
        <v>167100</v>
      </c>
    </row>
    <row r="2136" spans="3:5" x14ac:dyDescent="0.25">
      <c r="C2136">
        <f>'TPS543C20 Loop Gain'!AI1804</f>
        <v>-4.4086828450993689</v>
      </c>
      <c r="D2136">
        <f>'TPS543C20 Loop Gain'!AJ1804</f>
        <v>70.475072747213773</v>
      </c>
      <c r="E2136">
        <f>'TPS543C20 Loop Gain'!B1804</f>
        <v>167000</v>
      </c>
    </row>
    <row r="2137" spans="3:5" x14ac:dyDescent="0.25">
      <c r="C2137">
        <f>'TPS543C20 Loop Gain'!AI1803</f>
        <v>-4.4030752315530606</v>
      </c>
      <c r="D2137">
        <f>'TPS543C20 Loop Gain'!AJ1803</f>
        <v>70.482295313320193</v>
      </c>
      <c r="E2137">
        <f>'TPS543C20 Loop Gain'!B1803</f>
        <v>166900</v>
      </c>
    </row>
    <row r="2138" spans="3:5" x14ac:dyDescent="0.25">
      <c r="C2138">
        <f>'TPS543C20 Loop Gain'!AI1802</f>
        <v>-4.3974640062549959</v>
      </c>
      <c r="D2138">
        <f>'TPS543C20 Loop Gain'!AJ1802</f>
        <v>70.489516445144758</v>
      </c>
      <c r="E2138">
        <f>'TPS543C20 Loop Gain'!B1802</f>
        <v>166800</v>
      </c>
    </row>
    <row r="2139" spans="3:5" x14ac:dyDescent="0.25">
      <c r="C2139">
        <f>'TPS543C20 Loop Gain'!AI1801</f>
        <v>-4.3918491643711626</v>
      </c>
      <c r="D2139">
        <f>'TPS543C20 Loop Gain'!AJ1801</f>
        <v>70.49673614304055</v>
      </c>
      <c r="E2139">
        <f>'TPS543C20 Loop Gain'!B1801</f>
        <v>166700</v>
      </c>
    </row>
    <row r="2140" spans="3:5" x14ac:dyDescent="0.25">
      <c r="C2140">
        <f>'TPS543C20 Loop Gain'!AI1800</f>
        <v>-4.3862307010583281</v>
      </c>
      <c r="D2140">
        <f>'TPS543C20 Loop Gain'!AJ1800</f>
        <v>70.503954407366379</v>
      </c>
      <c r="E2140">
        <f>'TPS543C20 Loop Gain'!B1800</f>
        <v>166600</v>
      </c>
    </row>
    <row r="2141" spans="3:5" x14ac:dyDescent="0.25">
      <c r="C2141">
        <f>'TPS543C20 Loop Gain'!AI1799</f>
        <v>-4.3806086114634804</v>
      </c>
      <c r="D2141">
        <f>'TPS543C20 Loop Gain'!AJ1799</f>
        <v>70.511171238487435</v>
      </c>
      <c r="E2141">
        <f>'TPS543C20 Loop Gain'!B1799</f>
        <v>166500</v>
      </c>
    </row>
    <row r="2142" spans="3:5" x14ac:dyDescent="0.25">
      <c r="C2142">
        <f>'TPS543C20 Loop Gain'!AI1798</f>
        <v>-4.3749828907247625</v>
      </c>
      <c r="D2142">
        <f>'TPS543C20 Loop Gain'!AJ1798</f>
        <v>70.518386636774366</v>
      </c>
      <c r="E2142">
        <f>'TPS543C20 Loop Gain'!B1798</f>
        <v>166400</v>
      </c>
    </row>
    <row r="2143" spans="3:5" x14ac:dyDescent="0.25">
      <c r="C2143">
        <f>'TPS543C20 Loop Gain'!AI1797</f>
        <v>-4.3693535339706671</v>
      </c>
      <c r="D2143">
        <f>'TPS543C20 Loop Gain'!AJ1797</f>
        <v>70.525600602605039</v>
      </c>
      <c r="E2143">
        <f>'TPS543C20 Loop Gain'!B1797</f>
        <v>166300</v>
      </c>
    </row>
    <row r="2144" spans="3:5" x14ac:dyDescent="0.25">
      <c r="C2144">
        <f>'TPS543C20 Loop Gain'!AI1796</f>
        <v>-4.3637205363199172</v>
      </c>
      <c r="D2144">
        <f>'TPS543C20 Loop Gain'!AJ1796</f>
        <v>70.532813136362364</v>
      </c>
      <c r="E2144">
        <f>'TPS543C20 Loop Gain'!B1796</f>
        <v>166200</v>
      </c>
    </row>
    <row r="2145" spans="3:5" x14ac:dyDescent="0.25">
      <c r="C2145">
        <f>'TPS543C20 Loop Gain'!AI1795</f>
        <v>-4.3580838928825685</v>
      </c>
      <c r="D2145">
        <f>'TPS543C20 Loop Gain'!AJ1795</f>
        <v>70.540024238435436</v>
      </c>
      <c r="E2145">
        <f>'TPS543C20 Loop Gain'!B1795</f>
        <v>166100</v>
      </c>
    </row>
    <row r="2146" spans="3:5" x14ac:dyDescent="0.25">
      <c r="C2146">
        <f>'TPS543C20 Loop Gain'!AI1794</f>
        <v>-4.3524435987585344</v>
      </c>
      <c r="D2146">
        <f>'TPS543C20 Loop Gain'!AJ1794</f>
        <v>70.547233909220211</v>
      </c>
      <c r="E2146">
        <f>'TPS543C20 Loop Gain'!B1794</f>
        <v>166000</v>
      </c>
    </row>
    <row r="2147" spans="3:5" x14ac:dyDescent="0.25">
      <c r="C2147">
        <f>'TPS543C20 Loop Gain'!AI1793</f>
        <v>-4.3467996490383145</v>
      </c>
      <c r="D2147">
        <f>'TPS543C20 Loop Gain'!AJ1793</f>
        <v>70.55444214911887</v>
      </c>
      <c r="E2147">
        <f>'TPS543C20 Loop Gain'!B1793</f>
        <v>165900</v>
      </c>
    </row>
    <row r="2148" spans="3:5" x14ac:dyDescent="0.25">
      <c r="C2148">
        <f>'TPS543C20 Loop Gain'!AI1792</f>
        <v>-4.3411520388033065</v>
      </c>
      <c r="D2148">
        <f>'TPS543C20 Loop Gain'!AJ1792</f>
        <v>70.56164895853901</v>
      </c>
      <c r="E2148">
        <f>'TPS543C20 Loop Gain'!B1792</f>
        <v>165800</v>
      </c>
    </row>
    <row r="2149" spans="3:5" x14ac:dyDescent="0.25">
      <c r="C2149">
        <f>'TPS543C20 Loop Gain'!AI1791</f>
        <v>-4.3355007631248625</v>
      </c>
      <c r="D2149">
        <f>'TPS543C20 Loop Gain'!AJ1791</f>
        <v>70.568854337895473</v>
      </c>
      <c r="E2149">
        <f>'TPS543C20 Loop Gain'!B1791</f>
        <v>165700</v>
      </c>
    </row>
    <row r="2150" spans="3:5" x14ac:dyDescent="0.25">
      <c r="C2150">
        <f>'TPS543C20 Loop Gain'!AI1790</f>
        <v>-4.3298458170650029</v>
      </c>
      <c r="D2150">
        <f>'TPS543C20 Loop Gain'!AJ1790</f>
        <v>70.576058287608944</v>
      </c>
      <c r="E2150">
        <f>'TPS543C20 Loop Gain'!B1790</f>
        <v>165600</v>
      </c>
    </row>
    <row r="2151" spans="3:5" x14ac:dyDescent="0.25">
      <c r="C2151">
        <f>'TPS543C20 Loop Gain'!AI1789</f>
        <v>-4.3241871956761901</v>
      </c>
      <c r="D2151">
        <f>'TPS543C20 Loop Gain'!AJ1789</f>
        <v>70.583260808106303</v>
      </c>
      <c r="E2151">
        <f>'TPS543C20 Loop Gain'!B1789</f>
        <v>165500</v>
      </c>
    </row>
    <row r="2152" spans="3:5" x14ac:dyDescent="0.25">
      <c r="C2152">
        <f>'TPS543C20 Loop Gain'!AI1788</f>
        <v>-4.3185248940009755</v>
      </c>
      <c r="D2152">
        <f>'TPS543C20 Loop Gain'!AJ1788</f>
        <v>70.590461899820866</v>
      </c>
      <c r="E2152">
        <f>'TPS543C20 Loop Gain'!B1788</f>
        <v>165400</v>
      </c>
    </row>
    <row r="2153" spans="3:5" x14ac:dyDescent="0.25">
      <c r="C2153">
        <f>'TPS543C20 Loop Gain'!AI1787</f>
        <v>-4.3128589070727461</v>
      </c>
      <c r="D2153">
        <f>'TPS543C20 Loop Gain'!AJ1787</f>
        <v>70.597661563193341</v>
      </c>
      <c r="E2153">
        <f>'TPS543C20 Loop Gain'!B1787</f>
        <v>165300</v>
      </c>
    </row>
    <row r="2154" spans="3:5" x14ac:dyDescent="0.25">
      <c r="C2154">
        <f>'TPS543C20 Loop Gain'!AI1786</f>
        <v>-4.3071892299148713</v>
      </c>
      <c r="D2154">
        <f>'TPS543C20 Loop Gain'!AJ1786</f>
        <v>70.60485979867012</v>
      </c>
      <c r="E2154">
        <f>'TPS543C20 Loop Gain'!B1786</f>
        <v>165200</v>
      </c>
    </row>
    <row r="2155" spans="3:5" x14ac:dyDescent="0.25">
      <c r="C2155">
        <f>'TPS543C20 Loop Gain'!AI1785</f>
        <v>-4.3015158575410579</v>
      </c>
      <c r="D2155">
        <f>'TPS543C20 Loop Gain'!AJ1785</f>
        <v>70.612056606703447</v>
      </c>
      <c r="E2155">
        <f>'TPS543C20 Loop Gain'!B1785</f>
        <v>165100</v>
      </c>
    </row>
    <row r="2156" spans="3:5" x14ac:dyDescent="0.25">
      <c r="C2156">
        <f>'TPS543C20 Loop Gain'!AI1784</f>
        <v>-4.2958387849551443</v>
      </c>
      <c r="D2156">
        <f>'TPS543C20 Loop Gain'!AJ1784</f>
        <v>70.619251987753529</v>
      </c>
      <c r="E2156">
        <f>'TPS543C20 Loop Gain'!B1784</f>
        <v>165000</v>
      </c>
    </row>
    <row r="2157" spans="3:5" x14ac:dyDescent="0.25">
      <c r="C2157">
        <f>'TPS543C20 Loop Gain'!AI1783</f>
        <v>-4.2901580071516792</v>
      </c>
      <c r="D2157">
        <f>'TPS543C20 Loop Gain'!AJ1783</f>
        <v>70.626445942286182</v>
      </c>
      <c r="E2157">
        <f>'TPS543C20 Loop Gain'!B1783</f>
        <v>164900</v>
      </c>
    </row>
    <row r="2158" spans="3:5" x14ac:dyDescent="0.25">
      <c r="C2158">
        <f>'TPS543C20 Loop Gain'!AI1782</f>
        <v>-4.2844735191154157</v>
      </c>
      <c r="D2158">
        <f>'TPS543C20 Loop Gain'!AJ1782</f>
        <v>70.633638470773988</v>
      </c>
      <c r="E2158">
        <f>'TPS543C20 Loop Gain'!B1782</f>
        <v>164800</v>
      </c>
    </row>
    <row r="2159" spans="3:5" x14ac:dyDescent="0.25">
      <c r="C2159">
        <f>'TPS543C20 Loop Gain'!AI1781</f>
        <v>-4.2787853158205778</v>
      </c>
      <c r="D2159">
        <f>'TPS543C20 Loop Gain'!AJ1781</f>
        <v>70.640829573696479</v>
      </c>
      <c r="E2159">
        <f>'TPS543C20 Loop Gain'!B1781</f>
        <v>164700</v>
      </c>
    </row>
    <row r="2160" spans="3:5" x14ac:dyDescent="0.25">
      <c r="C2160">
        <f>'TPS543C20 Loop Gain'!AI1780</f>
        <v>-4.2730933922324796</v>
      </c>
      <c r="D2160">
        <f>'TPS543C20 Loop Gain'!AJ1780</f>
        <v>70.648019251539893</v>
      </c>
      <c r="E2160">
        <f>'TPS543C20 Loop Gain'!B1780</f>
        <v>164600</v>
      </c>
    </row>
    <row r="2161" spans="3:5" x14ac:dyDescent="0.25">
      <c r="C2161">
        <f>'TPS543C20 Loop Gain'!AI1779</f>
        <v>-4.2673977433059456</v>
      </c>
      <c r="D2161">
        <f>'TPS543C20 Loop Gain'!AJ1779</f>
        <v>70.655207504796678</v>
      </c>
      <c r="E2161">
        <f>'TPS543C20 Loop Gain'!B1779</f>
        <v>164500</v>
      </c>
    </row>
    <row r="2162" spans="3:5" x14ac:dyDescent="0.25">
      <c r="C2162">
        <f>'TPS543C20 Loop Gain'!AI1778</f>
        <v>-4.2616983639864507</v>
      </c>
      <c r="D2162">
        <f>'TPS543C20 Loop Gain'!AJ1778</f>
        <v>70.66239433396639</v>
      </c>
      <c r="E2162">
        <f>'TPS543C20 Loop Gain'!B1778</f>
        <v>164400</v>
      </c>
    </row>
    <row r="2163" spans="3:5" x14ac:dyDescent="0.25">
      <c r="C2163">
        <f>'TPS543C20 Loop Gain'!AI1777</f>
        <v>-4.2559952492091195</v>
      </c>
      <c r="D2163">
        <f>'TPS543C20 Loop Gain'!AJ1777</f>
        <v>70.669579739555545</v>
      </c>
      <c r="E2163">
        <f>'TPS543C20 Loop Gain'!B1777</f>
        <v>164300</v>
      </c>
    </row>
    <row r="2164" spans="3:5" x14ac:dyDescent="0.25">
      <c r="C2164">
        <f>'TPS543C20 Loop Gain'!AI1776</f>
        <v>-4.2502883938993303</v>
      </c>
      <c r="D2164">
        <f>'TPS543C20 Loop Gain'!AJ1776</f>
        <v>70.676763722076942</v>
      </c>
      <c r="E2164">
        <f>'TPS543C20 Loop Gain'!B1776</f>
        <v>164200</v>
      </c>
    </row>
    <row r="2165" spans="3:5" x14ac:dyDescent="0.25">
      <c r="C2165">
        <f>'TPS543C20 Loop Gain'!AI1775</f>
        <v>-4.2445777929726729</v>
      </c>
      <c r="D2165">
        <f>'TPS543C20 Loop Gain'!AJ1775</f>
        <v>70.683946282051451</v>
      </c>
      <c r="E2165">
        <f>'TPS543C20 Loop Gain'!B1775</f>
        <v>164100</v>
      </c>
    </row>
    <row r="2166" spans="3:5" x14ac:dyDescent="0.25">
      <c r="C2166">
        <f>'TPS543C20 Loop Gain'!AI1774</f>
        <v>-4.2388634413345985</v>
      </c>
      <c r="D2166">
        <f>'TPS543C20 Loop Gain'!AJ1774</f>
        <v>70.691127420005131</v>
      </c>
      <c r="E2166">
        <f>'TPS543C20 Loop Gain'!B1774</f>
        <v>164000</v>
      </c>
    </row>
    <row r="2167" spans="3:5" x14ac:dyDescent="0.25">
      <c r="C2167">
        <f>'TPS543C20 Loop Gain'!AI1773</f>
        <v>-4.23314533388056</v>
      </c>
      <c r="D2167">
        <f>'TPS543C20 Loop Gain'!AJ1773</f>
        <v>70.698307136472422</v>
      </c>
      <c r="E2167">
        <f>'TPS543C20 Loop Gain'!B1773</f>
        <v>163900</v>
      </c>
    </row>
    <row r="2168" spans="3:5" x14ac:dyDescent="0.25">
      <c r="C2168">
        <f>'TPS543C20 Loop Gain'!AI1772</f>
        <v>-4.227423465496277</v>
      </c>
      <c r="D2168">
        <f>'TPS543C20 Loop Gain'!AJ1772</f>
        <v>70.705485431993964</v>
      </c>
      <c r="E2168">
        <f>'TPS543C20 Loop Gain'!B1772</f>
        <v>163800</v>
      </c>
    </row>
    <row r="2169" spans="3:5" x14ac:dyDescent="0.25">
      <c r="C2169">
        <f>'TPS543C20 Loop Gain'!AI1771</f>
        <v>-4.2216978310570248</v>
      </c>
      <c r="D2169">
        <f>'TPS543C20 Loop Gain'!AJ1771</f>
        <v>70.712662307117625</v>
      </c>
      <c r="E2169">
        <f>'TPS543C20 Loop Gain'!B1771</f>
        <v>163700</v>
      </c>
    </row>
    <row r="2170" spans="3:5" x14ac:dyDescent="0.25">
      <c r="C2170">
        <f>'TPS543C20 Loop Gain'!AI1770</f>
        <v>-4.215968425428132</v>
      </c>
      <c r="D2170">
        <f>'TPS543C20 Loop Gain'!AJ1770</f>
        <v>70.719837762398654</v>
      </c>
      <c r="E2170">
        <f>'TPS543C20 Loop Gain'!B1770</f>
        <v>163600</v>
      </c>
    </row>
    <row r="2171" spans="3:5" x14ac:dyDescent="0.25">
      <c r="C2171">
        <f>'TPS543C20 Loop Gain'!AI1769</f>
        <v>-4.2102352434648784</v>
      </c>
      <c r="D2171">
        <f>'TPS543C20 Loop Gain'!AJ1769</f>
        <v>70.727011798399118</v>
      </c>
      <c r="E2171">
        <f>'TPS543C20 Loop Gain'!B1769</f>
        <v>163500</v>
      </c>
    </row>
    <row r="2172" spans="3:5" x14ac:dyDescent="0.25">
      <c r="C2172">
        <f>'TPS543C20 Loop Gain'!AI1768</f>
        <v>-4.2044982800126993</v>
      </c>
      <c r="D2172">
        <f>'TPS543C20 Loop Gain'!AJ1768</f>
        <v>70.734184415687977</v>
      </c>
      <c r="E2172">
        <f>'TPS543C20 Loop Gain'!B1768</f>
        <v>163400</v>
      </c>
    </row>
    <row r="2173" spans="3:5" x14ac:dyDescent="0.25">
      <c r="C2173">
        <f>'TPS543C20 Loop Gain'!AI1767</f>
        <v>-4.1987575299064046</v>
      </c>
      <c r="D2173">
        <f>'TPS543C20 Loop Gain'!AJ1767</f>
        <v>70.741355614841623</v>
      </c>
      <c r="E2173">
        <f>'TPS543C20 Loop Gain'!B1767</f>
        <v>163300</v>
      </c>
    </row>
    <row r="2174" spans="3:5" x14ac:dyDescent="0.25">
      <c r="C2174">
        <f>'TPS543C20 Loop Gain'!AI1766</f>
        <v>-4.1930129879708709</v>
      </c>
      <c r="D2174">
        <f>'TPS543C20 Loop Gain'!AJ1766</f>
        <v>70.748525396443924</v>
      </c>
      <c r="E2174">
        <f>'TPS543C20 Loop Gain'!B1766</f>
        <v>163200</v>
      </c>
    </row>
    <row r="2175" spans="3:5" x14ac:dyDescent="0.25">
      <c r="C2175">
        <f>'TPS543C20 Loop Gain'!AI1765</f>
        <v>-4.1872646490207339</v>
      </c>
      <c r="D2175">
        <f>'TPS543C20 Loop Gain'!AJ1765</f>
        <v>70.75569376108578</v>
      </c>
      <c r="E2175">
        <f>'TPS543C20 Loop Gain'!B1765</f>
        <v>163100</v>
      </c>
    </row>
    <row r="2176" spans="3:5" x14ac:dyDescent="0.25">
      <c r="C2176">
        <f>'TPS543C20 Loop Gain'!AI1764</f>
        <v>-4.1815125078604467</v>
      </c>
      <c r="D2176">
        <f>'TPS543C20 Loop Gain'!AJ1764</f>
        <v>70.762860709365029</v>
      </c>
      <c r="E2176">
        <f>'TPS543C20 Loop Gain'!B1764</f>
        <v>163000</v>
      </c>
    </row>
    <row r="2177" spans="3:5" x14ac:dyDescent="0.25">
      <c r="C2177">
        <f>'TPS543C20 Loop Gain'!AI1763</f>
        <v>-4.175756559284391</v>
      </c>
      <c r="D2177">
        <f>'TPS543C20 Loop Gain'!AJ1763</f>
        <v>70.770026241887408</v>
      </c>
      <c r="E2177">
        <f>'TPS543C20 Loop Gain'!B1763</f>
        <v>162900</v>
      </c>
    </row>
    <row r="2178" spans="3:5" x14ac:dyDescent="0.25">
      <c r="C2178">
        <f>'TPS543C20 Loop Gain'!AI1762</f>
        <v>-4.1699967980762622</v>
      </c>
      <c r="D2178">
        <f>'TPS543C20 Loop Gain'!AJ1762</f>
        <v>70.777190359265461</v>
      </c>
      <c r="E2178">
        <f>'TPS543C20 Loop Gain'!B1762</f>
        <v>162800</v>
      </c>
    </row>
    <row r="2179" spans="3:5" x14ac:dyDescent="0.25">
      <c r="C2179">
        <f>'TPS543C20 Loop Gain'!AI1761</f>
        <v>-4.164233219009744</v>
      </c>
      <c r="D2179">
        <f>'TPS543C20 Loop Gain'!AJ1761</f>
        <v>70.784353062120275</v>
      </c>
      <c r="E2179">
        <f>'TPS543C20 Loop Gain'!B1761</f>
        <v>162700</v>
      </c>
    </row>
    <row r="2180" spans="3:5" x14ac:dyDescent="0.25">
      <c r="C2180">
        <f>'TPS543C20 Loop Gain'!AI1760</f>
        <v>-4.1584658168479374</v>
      </c>
      <c r="D2180">
        <f>'TPS543C20 Loop Gain'!AJ1760</f>
        <v>70.79151435107903</v>
      </c>
      <c r="E2180">
        <f>'TPS543C20 Loop Gain'!B1760</f>
        <v>162600</v>
      </c>
    </row>
    <row r="2181" spans="3:5" x14ac:dyDescent="0.25">
      <c r="C2181">
        <f>'TPS543C20 Loop Gain'!AI1759</f>
        <v>-4.1526945863443467</v>
      </c>
      <c r="D2181">
        <f>'TPS543C20 Loop Gain'!AJ1759</f>
        <v>70.79867422677701</v>
      </c>
      <c r="E2181">
        <f>'TPS543C20 Loop Gain'!B1759</f>
        <v>162500</v>
      </c>
    </row>
    <row r="2182" spans="3:5" x14ac:dyDescent="0.25">
      <c r="C2182">
        <f>'TPS543C20 Loop Gain'!AI1758</f>
        <v>-4.1469195222407134</v>
      </c>
      <c r="D2182">
        <f>'TPS543C20 Loop Gain'!AJ1758</f>
        <v>70.805832689857226</v>
      </c>
      <c r="E2182">
        <f>'TPS543C20 Loop Gain'!B1758</f>
        <v>162400</v>
      </c>
    </row>
    <row r="2183" spans="3:5" x14ac:dyDescent="0.25">
      <c r="C2183">
        <f>'TPS543C20 Loop Gain'!AI1757</f>
        <v>-4.1411406192700486</v>
      </c>
      <c r="D2183">
        <f>'TPS543C20 Loop Gain'!AJ1757</f>
        <v>70.812989740969314</v>
      </c>
      <c r="E2183">
        <f>'TPS543C20 Loop Gain'!B1757</f>
        <v>162300</v>
      </c>
    </row>
    <row r="2184" spans="3:5" x14ac:dyDescent="0.25">
      <c r="C2184">
        <f>'TPS543C20 Loop Gain'!AI1756</f>
        <v>-4.1353578721533326</v>
      </c>
      <c r="D2184">
        <f>'TPS543C20 Loop Gain'!AJ1756</f>
        <v>70.820145380772118</v>
      </c>
      <c r="E2184">
        <f>'TPS543C20 Loop Gain'!B1756</f>
        <v>162200</v>
      </c>
    </row>
    <row r="2185" spans="3:5" x14ac:dyDescent="0.25">
      <c r="C2185">
        <f>'TPS543C20 Loop Gain'!AI1755</f>
        <v>-4.1295712756022729</v>
      </c>
      <c r="D2185">
        <f>'TPS543C20 Loop Gain'!AJ1755</f>
        <v>70.827299609931146</v>
      </c>
      <c r="E2185">
        <f>'TPS543C20 Loop Gain'!B1755</f>
        <v>162100</v>
      </c>
    </row>
    <row r="2186" spans="3:5" x14ac:dyDescent="0.25">
      <c r="C2186">
        <f>'TPS543C20 Loop Gain'!AI1754</f>
        <v>-4.1237808243175262</v>
      </c>
      <c r="D2186">
        <f>'TPS543C20 Loop Gain'!AJ1754</f>
        <v>70.83445242911904</v>
      </c>
      <c r="E2186">
        <f>'TPS543C20 Loop Gain'!B1754</f>
        <v>162000</v>
      </c>
    </row>
    <row r="2187" spans="3:5" x14ac:dyDescent="0.25">
      <c r="C2187">
        <f>'TPS543C20 Loop Gain'!AI1753</f>
        <v>-4.1179865129893019</v>
      </c>
      <c r="D2187">
        <f>'TPS543C20 Loop Gain'!AJ1753</f>
        <v>70.841603839017608</v>
      </c>
      <c r="E2187">
        <f>'TPS543C20 Loop Gain'!B1753</f>
        <v>161900</v>
      </c>
    </row>
    <row r="2188" spans="3:5" x14ac:dyDescent="0.25">
      <c r="C2188">
        <f>'TPS543C20 Loop Gain'!AI1752</f>
        <v>-4.1121883362973941</v>
      </c>
      <c r="D2188">
        <f>'TPS543C20 Loop Gain'!AJ1752</f>
        <v>70.848753840315382</v>
      </c>
      <c r="E2188">
        <f>'TPS543C20 Loop Gain'!B1752</f>
        <v>161800</v>
      </c>
    </row>
    <row r="2189" spans="3:5" x14ac:dyDescent="0.25">
      <c r="C2189">
        <f>'TPS543C20 Loop Gain'!AI1751</f>
        <v>-4.1063862889109464</v>
      </c>
      <c r="D2189">
        <f>'TPS543C20 Loop Gain'!AJ1751</f>
        <v>70.855902433709304</v>
      </c>
      <c r="E2189">
        <f>'TPS543C20 Loop Gain'!B1751</f>
        <v>161700</v>
      </c>
    </row>
    <row r="2190" spans="3:5" x14ac:dyDescent="0.25">
      <c r="C2190">
        <f>'TPS543C20 Loop Gain'!AI1750</f>
        <v>-4.1005803654884758</v>
      </c>
      <c r="D2190">
        <f>'TPS543C20 Loop Gain'!AJ1750</f>
        <v>70.863049619904032</v>
      </c>
      <c r="E2190">
        <f>'TPS543C20 Loop Gain'!B1750</f>
        <v>161600</v>
      </c>
    </row>
    <row r="2191" spans="3:5" x14ac:dyDescent="0.25">
      <c r="C2191">
        <f>'TPS543C20 Loop Gain'!AI1749</f>
        <v>-4.0947705606780458</v>
      </c>
      <c r="D2191">
        <f>'TPS543C20 Loop Gain'!AJ1749</f>
        <v>70.870195399611205</v>
      </c>
      <c r="E2191">
        <f>'TPS543C20 Loop Gain'!B1749</f>
        <v>161500</v>
      </c>
    </row>
    <row r="2192" spans="3:5" x14ac:dyDescent="0.25">
      <c r="C2192">
        <f>'TPS543C20 Loop Gain'!AI1748</f>
        <v>-4.0889568691168723</v>
      </c>
      <c r="D2192">
        <f>'TPS543C20 Loop Gain'!AJ1748</f>
        <v>70.877339773552166</v>
      </c>
      <c r="E2192">
        <f>'TPS543C20 Loop Gain'!B1748</f>
        <v>161400</v>
      </c>
    </row>
    <row r="2193" spans="3:5" x14ac:dyDescent="0.25">
      <c r="C2193">
        <f>'TPS543C20 Loop Gain'!AI1747</f>
        <v>-4.0831392854313728</v>
      </c>
      <c r="D2193">
        <f>'TPS543C20 Loop Gain'!AJ1747</f>
        <v>70.884482742454921</v>
      </c>
      <c r="E2193">
        <f>'TPS543C20 Loop Gain'!B1747</f>
        <v>161300</v>
      </c>
    </row>
    <row r="2194" spans="3:5" x14ac:dyDescent="0.25">
      <c r="C2194">
        <f>'TPS543C20 Loop Gain'!AI1746</f>
        <v>-4.0773178042378238</v>
      </c>
      <c r="D2194">
        <f>'TPS543C20 Loop Gain'!AJ1746</f>
        <v>70.891624307055721</v>
      </c>
      <c r="E2194">
        <f>'TPS543C20 Loop Gain'!B1746</f>
        <v>161200</v>
      </c>
    </row>
    <row r="2195" spans="3:5" x14ac:dyDescent="0.25">
      <c r="C2195">
        <f>'TPS543C20 Loop Gain'!AI1745</f>
        <v>-4.0714924201411984</v>
      </c>
      <c r="D2195">
        <f>'TPS543C20 Loop Gain'!AJ1745</f>
        <v>70.8987644680996</v>
      </c>
      <c r="E2195">
        <f>'TPS543C20 Loop Gain'!B1745</f>
        <v>161100</v>
      </c>
    </row>
    <row r="2196" spans="3:5" x14ac:dyDescent="0.25">
      <c r="C2196">
        <f>'TPS543C20 Loop Gain'!AI1744</f>
        <v>-4.0656631277359878</v>
      </c>
      <c r="D2196">
        <f>'TPS543C20 Loop Gain'!AJ1744</f>
        <v>70.905903226339063</v>
      </c>
      <c r="E2196">
        <f>'TPS543C20 Loop Gain'!B1744</f>
        <v>161000</v>
      </c>
    </row>
    <row r="2197" spans="3:5" x14ac:dyDescent="0.25">
      <c r="C2197">
        <f>'TPS543C20 Loop Gain'!AI1743</f>
        <v>-4.0598299216058411</v>
      </c>
      <c r="D2197">
        <f>'TPS543C20 Loop Gain'!AJ1743</f>
        <v>70.91304058253462</v>
      </c>
      <c r="E2197">
        <f>'TPS543C20 Loop Gain'!B1743</f>
        <v>160900</v>
      </c>
    </row>
    <row r="2198" spans="3:5" x14ac:dyDescent="0.25">
      <c r="C2198">
        <f>'TPS543C20 Loop Gain'!AI1742</f>
        <v>-4.0539927963235449</v>
      </c>
      <c r="D2198">
        <f>'TPS543C20 Loop Gain'!AJ1742</f>
        <v>70.920176537455859</v>
      </c>
      <c r="E2198">
        <f>'TPS543C20 Loop Gain'!B1742</f>
        <v>160800</v>
      </c>
    </row>
    <row r="2199" spans="3:5" x14ac:dyDescent="0.25">
      <c r="C2199">
        <f>'TPS543C20 Loop Gain'!AI1741</f>
        <v>-4.0481517464511381</v>
      </c>
      <c r="D2199">
        <f>'TPS543C20 Loop Gain'!AJ1741</f>
        <v>70.927311091879218</v>
      </c>
      <c r="E2199">
        <f>'TPS543C20 Loop Gain'!B1741</f>
        <v>160700</v>
      </c>
    </row>
    <row r="2200" spans="3:5" x14ac:dyDescent="0.25">
      <c r="C2200">
        <f>'TPS543C20 Loop Gain'!AI1740</f>
        <v>-4.0423067665396708</v>
      </c>
      <c r="D2200">
        <f>'TPS543C20 Loop Gain'!AJ1740</f>
        <v>70.934444246591383</v>
      </c>
      <c r="E2200">
        <f>'TPS543C20 Loop Gain'!B1740</f>
        <v>160600</v>
      </c>
    </row>
    <row r="2201" spans="3:5" x14ac:dyDescent="0.25">
      <c r="C2201">
        <f>'TPS543C20 Loop Gain'!AI1739</f>
        <v>-4.0364578511294509</v>
      </c>
      <c r="D2201">
        <f>'TPS543C20 Loop Gain'!AJ1739</f>
        <v>70.94157600238546</v>
      </c>
      <c r="E2201">
        <f>'TPS543C20 Loop Gain'!B1739</f>
        <v>160500</v>
      </c>
    </row>
    <row r="2202" spans="3:5" x14ac:dyDescent="0.25">
      <c r="C2202">
        <f>'TPS543C20 Loop Gain'!AI1738</f>
        <v>-4.030604994749849</v>
      </c>
      <c r="D2202">
        <f>'TPS543C20 Loop Gain'!AJ1738</f>
        <v>70.94870636006398</v>
      </c>
      <c r="E2202">
        <f>'TPS543C20 Loop Gain'!B1738</f>
        <v>160400</v>
      </c>
    </row>
    <row r="2203" spans="3:5" x14ac:dyDescent="0.25">
      <c r="C2203">
        <f>'TPS543C20 Loop Gain'!AI1737</f>
        <v>-4.024748191918941</v>
      </c>
      <c r="D2203">
        <f>'TPS543C20 Loop Gain'!AJ1737</f>
        <v>70.955835320438027</v>
      </c>
      <c r="E2203">
        <f>'TPS543C20 Loop Gain'!B1737</f>
        <v>160300</v>
      </c>
    </row>
    <row r="2204" spans="3:5" x14ac:dyDescent="0.25">
      <c r="C2204">
        <f>'TPS543C20 Loop Gain'!AI1736</f>
        <v>-4.0188874371443708</v>
      </c>
      <c r="D2204">
        <f>'TPS543C20 Loop Gain'!AJ1736</f>
        <v>70.9629628843267</v>
      </c>
      <c r="E2204">
        <f>'TPS543C20 Loop Gain'!B1736</f>
        <v>160200</v>
      </c>
    </row>
    <row r="2205" spans="3:5" x14ac:dyDescent="0.25">
      <c r="C2205">
        <f>'TPS543C20 Loop Gain'!AI1735</f>
        <v>-4.0130227249222257</v>
      </c>
      <c r="D2205">
        <f>'TPS543C20 Loop Gain'!AJ1735</f>
        <v>70.970089052557626</v>
      </c>
      <c r="E2205">
        <f>'TPS543C20 Loop Gain'!B1735</f>
        <v>160100</v>
      </c>
    </row>
    <row r="2206" spans="3:5" x14ac:dyDescent="0.25">
      <c r="C2206">
        <f>'TPS543C20 Loop Gain'!AI1734</f>
        <v>-4.0071540497380829</v>
      </c>
      <c r="D2206">
        <f>'TPS543C20 Loop Gain'!AJ1734</f>
        <v>70.97721382596724</v>
      </c>
      <c r="E2206">
        <f>'TPS543C20 Loop Gain'!B1734</f>
        <v>160000</v>
      </c>
    </row>
    <row r="2207" spans="3:5" x14ac:dyDescent="0.25">
      <c r="C2207">
        <f>'TPS543C20 Loop Gain'!AI1733</f>
        <v>-4.0012814060661839</v>
      </c>
      <c r="D2207">
        <f>'TPS543C20 Loop Gain'!AJ1733</f>
        <v>70.98433720540001</v>
      </c>
      <c r="E2207">
        <f>'TPS543C20 Loop Gain'!B1733</f>
        <v>159900</v>
      </c>
    </row>
    <row r="2208" spans="3:5" x14ac:dyDescent="0.25">
      <c r="C2208">
        <f>'TPS543C20 Loop Gain'!AI1732</f>
        <v>-3.9954047883694388</v>
      </c>
      <c r="D2208">
        <f>'TPS543C20 Loop Gain'!AJ1732</f>
        <v>70.991459191710589</v>
      </c>
      <c r="E2208">
        <f>'TPS543C20 Loop Gain'!B1732</f>
        <v>159800</v>
      </c>
    </row>
    <row r="2209" spans="3:5" x14ac:dyDescent="0.25">
      <c r="C2209">
        <f>'TPS543C20 Loop Gain'!AI1731</f>
        <v>-3.9895241911000605</v>
      </c>
      <c r="D2209">
        <f>'TPS543C20 Loop Gain'!AJ1731</f>
        <v>70.99857978576091</v>
      </c>
      <c r="E2209">
        <f>'TPS543C20 Loop Gain'!B1731</f>
        <v>159700</v>
      </c>
    </row>
    <row r="2210" spans="3:5" x14ac:dyDescent="0.25">
      <c r="C2210">
        <f>'TPS543C20 Loop Gain'!AI1730</f>
        <v>-3.9836396086989017</v>
      </c>
      <c r="D2210">
        <f>'TPS543C20 Loop Gain'!AJ1730</f>
        <v>71.005698988421955</v>
      </c>
      <c r="E2210">
        <f>'TPS543C20 Loop Gain'!B1730</f>
        <v>159600</v>
      </c>
    </row>
    <row r="2211" spans="3:5" x14ac:dyDescent="0.25">
      <c r="C2211">
        <f>'TPS543C20 Loop Gain'!AI1729</f>
        <v>-3.9777510355955488</v>
      </c>
      <c r="D2211">
        <f>'TPS543C20 Loop Gain'!AJ1729</f>
        <v>71.012816800573376</v>
      </c>
      <c r="E2211">
        <f>'TPS543C20 Loop Gain'!B1729</f>
        <v>159500</v>
      </c>
    </row>
    <row r="2212" spans="3:5" x14ac:dyDescent="0.25">
      <c r="C2212">
        <f>'TPS543C20 Loop Gain'!AI1728</f>
        <v>-3.9718584662088015</v>
      </c>
      <c r="D2212">
        <f>'TPS543C20 Loop Gain'!AJ1728</f>
        <v>71.019933223104317</v>
      </c>
      <c r="E2212">
        <f>'TPS543C20 Loop Gain'!B1728</f>
        <v>159400</v>
      </c>
    </row>
    <row r="2213" spans="3:5" x14ac:dyDescent="0.25">
      <c r="C2213">
        <f>'TPS543C20 Loop Gain'!AI1727</f>
        <v>-3.9659618949456976</v>
      </c>
      <c r="D2213">
        <f>'TPS543C20 Loop Gain'!AJ1727</f>
        <v>71.027048256911868</v>
      </c>
      <c r="E2213">
        <f>'TPS543C20 Loop Gain'!B1727</f>
        <v>159300</v>
      </c>
    </row>
    <row r="2214" spans="3:5" x14ac:dyDescent="0.25">
      <c r="C2214">
        <f>'TPS543C20 Loop Gain'!AI1726</f>
        <v>-3.9600613162019975</v>
      </c>
      <c r="D2214">
        <f>'TPS543C20 Loop Gain'!AJ1726</f>
        <v>71.034161902903961</v>
      </c>
      <c r="E2214">
        <f>'TPS543C20 Loop Gain'!B1726</f>
        <v>159200</v>
      </c>
    </row>
    <row r="2215" spans="3:5" x14ac:dyDescent="0.25">
      <c r="C2215">
        <f>'TPS543C20 Loop Gain'!AI1725</f>
        <v>-3.9541567243627722</v>
      </c>
      <c r="D2215">
        <f>'TPS543C20 Loop Gain'!AJ1725</f>
        <v>71.041274161994664</v>
      </c>
      <c r="E2215">
        <f>'TPS543C20 Loop Gain'!B1725</f>
        <v>159100</v>
      </c>
    </row>
    <row r="2216" spans="3:5" x14ac:dyDescent="0.25">
      <c r="C2216">
        <f>'TPS543C20 Loop Gain'!AI1724</f>
        <v>-3.9482481138010761</v>
      </c>
      <c r="D2216">
        <f>'TPS543C20 Loop Gain'!AJ1724</f>
        <v>71.04838503510949</v>
      </c>
      <c r="E2216">
        <f>'TPS543C20 Loop Gain'!B1724</f>
        <v>159000</v>
      </c>
    </row>
    <row r="2217" spans="3:5" x14ac:dyDescent="0.25">
      <c r="C2217">
        <f>'TPS543C20 Loop Gain'!AI1723</f>
        <v>-3.9423354788790999</v>
      </c>
      <c r="D2217">
        <f>'TPS543C20 Loop Gain'!AJ1723</f>
        <v>71.055494523181522</v>
      </c>
      <c r="E2217">
        <f>'TPS543C20 Loop Gain'!B1723</f>
        <v>158900</v>
      </c>
    </row>
    <row r="2218" spans="3:5" x14ac:dyDescent="0.25">
      <c r="C2218">
        <f>'TPS543C20 Loop Gain'!AI1722</f>
        <v>-3.9364188139473888</v>
      </c>
      <c r="D2218">
        <f>'TPS543C20 Loop Gain'!AJ1722</f>
        <v>71.062602627154234</v>
      </c>
      <c r="E2218">
        <f>'TPS543C20 Loop Gain'!B1722</f>
        <v>158800</v>
      </c>
    </row>
    <row r="2219" spans="3:5" x14ac:dyDescent="0.25">
      <c r="C2219">
        <f>'TPS543C20 Loop Gain'!AI1721</f>
        <v>-3.930498113345156</v>
      </c>
      <c r="D2219">
        <f>'TPS543C20 Loop Gain'!AJ1721</f>
        <v>71.069709347979654</v>
      </c>
      <c r="E2219">
        <f>'TPS543C20 Loop Gain'!B1721</f>
        <v>158700</v>
      </c>
    </row>
    <row r="2220" spans="3:5" x14ac:dyDescent="0.25">
      <c r="C2220">
        <f>'TPS543C20 Loop Gain'!AI1720</f>
        <v>-3.9245733714000131</v>
      </c>
      <c r="D2220">
        <f>'TPS543C20 Loop Gain'!AJ1720</f>
        <v>71.076814686618548</v>
      </c>
      <c r="E2220">
        <f>'TPS543C20 Loop Gain'!B1720</f>
        <v>158600</v>
      </c>
    </row>
    <row r="2221" spans="3:5" x14ac:dyDescent="0.25">
      <c r="C2221">
        <f>'TPS543C20 Loop Gain'!AI1719</f>
        <v>-3.9186445824285281</v>
      </c>
      <c r="D2221">
        <f>'TPS543C20 Loop Gain'!AJ1719</f>
        <v>71.083918644041859</v>
      </c>
      <c r="E2221">
        <f>'TPS543C20 Loop Gain'!B1719</f>
        <v>158500</v>
      </c>
    </row>
    <row r="2222" spans="3:5" x14ac:dyDescent="0.25">
      <c r="C2222">
        <f>'TPS543C20 Loop Gain'!AI1718</f>
        <v>-3.9127117407351628</v>
      </c>
      <c r="D2222">
        <f>'TPS543C20 Loop Gain'!AJ1718</f>
        <v>71.091021221229028</v>
      </c>
      <c r="E2222">
        <f>'TPS543C20 Loop Gain'!B1718</f>
        <v>158400</v>
      </c>
    </row>
    <row r="2223" spans="3:5" x14ac:dyDescent="0.25">
      <c r="C2223">
        <f>'TPS543C20 Loop Gain'!AI1717</f>
        <v>-3.9067748406133451</v>
      </c>
      <c r="D2223">
        <f>'TPS543C20 Loop Gain'!AJ1717</f>
        <v>71.098122419170352</v>
      </c>
      <c r="E2223">
        <f>'TPS543C20 Loop Gain'!B1717</f>
        <v>158300</v>
      </c>
    </row>
    <row r="2224" spans="3:5" x14ac:dyDescent="0.25">
      <c r="C2224">
        <f>'TPS543C20 Loop Gain'!AI1716</f>
        <v>-3.9008338763445787</v>
      </c>
      <c r="D2224">
        <f>'TPS543C20 Loop Gain'!AJ1716</f>
        <v>71.105222238863803</v>
      </c>
      <c r="E2224">
        <f>'TPS543C20 Loop Gain'!B1716</f>
        <v>158200</v>
      </c>
    </row>
    <row r="2225" spans="3:5" x14ac:dyDescent="0.25">
      <c r="C2225">
        <f>'TPS543C20 Loop Gain'!AI1715</f>
        <v>-3.894888842199093</v>
      </c>
      <c r="D2225">
        <f>'TPS543C20 Loop Gain'!AJ1715</f>
        <v>71.1123206813173</v>
      </c>
      <c r="E2225">
        <f>'TPS543C20 Loop Gain'!B1715</f>
        <v>158100</v>
      </c>
    </row>
    <row r="2226" spans="3:5" x14ac:dyDescent="0.25">
      <c r="C2226">
        <f>'TPS543C20 Loop Gain'!AI1714</f>
        <v>-3.8889397324352566</v>
      </c>
      <c r="D2226">
        <f>'TPS543C20 Loop Gain'!AJ1714</f>
        <v>71.119417747549093</v>
      </c>
      <c r="E2226">
        <f>'TPS543C20 Loop Gain'!B1714</f>
        <v>158000</v>
      </c>
    </row>
    <row r="2227" spans="3:5" x14ac:dyDescent="0.25">
      <c r="C2227">
        <f>'TPS543C20 Loop Gain'!AI1713</f>
        <v>-3.8829865412998918</v>
      </c>
      <c r="D2227">
        <f>'TPS543C20 Loop Gain'!AJ1713</f>
        <v>71.12651343858677</v>
      </c>
      <c r="E2227">
        <f>'TPS543C20 Loop Gain'!B1713</f>
        <v>157900</v>
      </c>
    </row>
    <row r="2228" spans="3:5" x14ac:dyDescent="0.25">
      <c r="C2228">
        <f>'TPS543C20 Loop Gain'!AI1712</f>
        <v>-3.8770292630280911</v>
      </c>
      <c r="D2228">
        <f>'TPS543C20 Loop Gain'!AJ1712</f>
        <v>71.133607755466528</v>
      </c>
      <c r="E2228">
        <f>'TPS543C20 Loop Gain'!B1712</f>
        <v>157800</v>
      </c>
    </row>
    <row r="2229" spans="3:5" x14ac:dyDescent="0.25">
      <c r="C2229">
        <f>'TPS543C20 Loop Gain'!AI1711</f>
        <v>-3.8710678918432082</v>
      </c>
      <c r="D2229">
        <f>'TPS543C20 Loop Gain'!AJ1711</f>
        <v>71.140700699235524</v>
      </c>
      <c r="E2229">
        <f>'TPS543C20 Loop Gain'!B1711</f>
        <v>157700</v>
      </c>
    </row>
    <row r="2230" spans="3:5" x14ac:dyDescent="0.25">
      <c r="C2230">
        <f>'TPS543C20 Loop Gain'!AI1710</f>
        <v>-3.8651024219569736</v>
      </c>
      <c r="D2230">
        <f>'TPS543C20 Loop Gain'!AJ1710</f>
        <v>71.147792270949935</v>
      </c>
      <c r="E2230">
        <f>'TPS543C20 Loop Gain'!B1710</f>
        <v>157600</v>
      </c>
    </row>
    <row r="2231" spans="3:5" x14ac:dyDescent="0.25">
      <c r="C2231">
        <f>'TPS543C20 Loop Gain'!AI1709</f>
        <v>-3.8591328475691293</v>
      </c>
      <c r="D2231">
        <f>'TPS543C20 Loop Gain'!AJ1709</f>
        <v>71.154882471675904</v>
      </c>
      <c r="E2231">
        <f>'TPS543C20 Loop Gain'!B1709</f>
        <v>157500</v>
      </c>
    </row>
    <row r="2232" spans="3:5" x14ac:dyDescent="0.25">
      <c r="C2232">
        <f>'TPS543C20 Loop Gain'!AI1708</f>
        <v>-3.8531591628678963</v>
      </c>
      <c r="D2232">
        <f>'TPS543C20 Loop Gain'!AJ1708</f>
        <v>71.16197130248996</v>
      </c>
      <c r="E2232">
        <f>'TPS543C20 Loop Gain'!B1708</f>
        <v>157400</v>
      </c>
    </row>
    <row r="2233" spans="3:5" x14ac:dyDescent="0.25">
      <c r="C2233">
        <f>'TPS543C20 Loop Gain'!AI1707</f>
        <v>-3.8471813620292932</v>
      </c>
      <c r="D2233">
        <f>'TPS543C20 Loop Gain'!AJ1707</f>
        <v>71.169058764477143</v>
      </c>
      <c r="E2233">
        <f>'TPS543C20 Loop Gain'!B1707</f>
        <v>157300</v>
      </c>
    </row>
    <row r="2234" spans="3:5" x14ac:dyDescent="0.25">
      <c r="C2234">
        <f>'TPS543C20 Loop Gain'!AI1706</f>
        <v>-3.8411994392177906</v>
      </c>
      <c r="D2234">
        <f>'TPS543C20 Loop Gain'!AJ1706</f>
        <v>71.176144858733863</v>
      </c>
      <c r="E2234">
        <f>'TPS543C20 Loop Gain'!B1706</f>
        <v>157200</v>
      </c>
    </row>
    <row r="2235" spans="3:5" x14ac:dyDescent="0.25">
      <c r="C2235">
        <f>'TPS543C20 Loop Gain'!AI1705</f>
        <v>-3.8352133885858359</v>
      </c>
      <c r="D2235">
        <f>'TPS543C20 Loop Gain'!AJ1705</f>
        <v>71.183229586366124</v>
      </c>
      <c r="E2235">
        <f>'TPS543C20 Loop Gain'!B1705</f>
        <v>157100</v>
      </c>
    </row>
    <row r="2236" spans="3:5" x14ac:dyDescent="0.25">
      <c r="C2236">
        <f>'TPS543C20 Loop Gain'!AI1704</f>
        <v>-3.829223204273748</v>
      </c>
      <c r="D2236">
        <f>'TPS543C20 Loop Gain'!AJ1704</f>
        <v>71.190312948489535</v>
      </c>
      <c r="E2236">
        <f>'TPS543C20 Loop Gain'!B1704</f>
        <v>157000</v>
      </c>
    </row>
    <row r="2237" spans="3:5" x14ac:dyDescent="0.25">
      <c r="C2237">
        <f>'TPS543C20 Loop Gain'!AI1703</f>
        <v>-3.8232288804103547</v>
      </c>
      <c r="D2237">
        <f>'TPS543C20 Loop Gain'!AJ1703</f>
        <v>71.197394946229849</v>
      </c>
      <c r="E2237">
        <f>'TPS543C20 Loop Gain'!B1703</f>
        <v>156900</v>
      </c>
    </row>
    <row r="2238" spans="3:5" x14ac:dyDescent="0.25">
      <c r="C2238">
        <f>'TPS543C20 Loop Gain'!AI1702</f>
        <v>-3.8172304111119661</v>
      </c>
      <c r="D2238">
        <f>'TPS543C20 Loop Gain'!AJ1702</f>
        <v>71.20447558072398</v>
      </c>
      <c r="E2238">
        <f>'TPS543C20 Loop Gain'!B1702</f>
        <v>156800</v>
      </c>
    </row>
    <row r="2239" spans="3:5" x14ac:dyDescent="0.25">
      <c r="C2239">
        <f>'TPS543C20 Loop Gain'!AI1701</f>
        <v>-3.8112277904832847</v>
      </c>
      <c r="D2239">
        <f>'TPS543C20 Loop Gain'!AJ1701</f>
        <v>71.211554853117917</v>
      </c>
      <c r="E2239">
        <f>'TPS543C20 Loop Gain'!B1701</f>
        <v>156700</v>
      </c>
    </row>
    <row r="2240" spans="3:5" x14ac:dyDescent="0.25">
      <c r="C2240">
        <f>'TPS543C20 Loop Gain'!AI1700</f>
        <v>-3.8052210126167014</v>
      </c>
      <c r="D2240">
        <f>'TPS543C20 Loop Gain'!AJ1700</f>
        <v>71.218632764568412</v>
      </c>
      <c r="E2240">
        <f>'TPS543C20 Loop Gain'!B1700</f>
        <v>156600</v>
      </c>
    </row>
    <row r="2241" spans="3:5" x14ac:dyDescent="0.25">
      <c r="C2241">
        <f>'TPS543C20 Loop Gain'!AI1699</f>
        <v>-3.7992100715924089</v>
      </c>
      <c r="D2241">
        <f>'TPS543C20 Loop Gain'!AJ1699</f>
        <v>71.225709316241861</v>
      </c>
      <c r="E2241">
        <f>'TPS543C20 Loop Gain'!B1699</f>
        <v>156500</v>
      </c>
    </row>
    <row r="2242" spans="3:5" x14ac:dyDescent="0.25">
      <c r="C2242">
        <f>'TPS543C20 Loop Gain'!AI1698</f>
        <v>-3.7931949614789469</v>
      </c>
      <c r="D2242">
        <f>'TPS543C20 Loop Gain'!AJ1698</f>
        <v>71.232784509316502</v>
      </c>
      <c r="E2242">
        <f>'TPS543C20 Loop Gain'!B1698</f>
        <v>156400</v>
      </c>
    </row>
    <row r="2243" spans="3:5" x14ac:dyDescent="0.25">
      <c r="C2243">
        <f>'TPS543C20 Loop Gain'!AI1697</f>
        <v>-3.787175676332275</v>
      </c>
      <c r="D2243">
        <f>'TPS543C20 Loop Gain'!AJ1697</f>
        <v>71.239858344979766</v>
      </c>
      <c r="E2243">
        <f>'TPS543C20 Loop Gain'!B1697</f>
        <v>156300</v>
      </c>
    </row>
    <row r="2244" spans="3:5" x14ac:dyDescent="0.25">
      <c r="C2244">
        <f>'TPS543C20 Loop Gain'!AI1696</f>
        <v>-3.7811522101961921</v>
      </c>
      <c r="D2244">
        <f>'TPS543C20 Loop Gain'!AJ1696</f>
        <v>71.246930824429938</v>
      </c>
      <c r="E2244">
        <f>'TPS543C20 Loop Gain'!B1696</f>
        <v>156200</v>
      </c>
    </row>
    <row r="2245" spans="3:5" x14ac:dyDescent="0.25">
      <c r="C2245">
        <f>'TPS543C20 Loop Gain'!AI1695</f>
        <v>-3.7751245571025676</v>
      </c>
      <c r="D2245">
        <f>'TPS543C20 Loop Gain'!AJ1695</f>
        <v>71.254001948875512</v>
      </c>
      <c r="E2245">
        <f>'TPS543C20 Loop Gain'!B1695</f>
        <v>156100</v>
      </c>
    </row>
    <row r="2246" spans="3:5" x14ac:dyDescent="0.25">
      <c r="C2246">
        <f>'TPS543C20 Loop Gain'!AI1694</f>
        <v>-3.7690927110708285</v>
      </c>
      <c r="D2246">
        <f>'TPS543C20 Loop Gain'!AJ1694</f>
        <v>71.261071719536531</v>
      </c>
      <c r="E2246">
        <f>'TPS543C20 Loop Gain'!B1694</f>
        <v>156000</v>
      </c>
    </row>
    <row r="2247" spans="3:5" x14ac:dyDescent="0.25">
      <c r="C2247">
        <f>'TPS543C20 Loop Gain'!AI1693</f>
        <v>-3.763056666107905</v>
      </c>
      <c r="D2247">
        <f>'TPS543C20 Loop Gain'!AJ1693</f>
        <v>71.268140137642931</v>
      </c>
      <c r="E2247">
        <f>'TPS543C20 Loop Gain'!B1693</f>
        <v>155900</v>
      </c>
    </row>
    <row r="2248" spans="3:5" x14ac:dyDescent="0.25">
      <c r="C2248">
        <f>'TPS543C20 Loop Gain'!AI1692</f>
        <v>-3.7570164162089053</v>
      </c>
      <c r="D2248">
        <f>'TPS543C20 Loop Gain'!AJ1692</f>
        <v>71.275207204434921</v>
      </c>
      <c r="E2248">
        <f>'TPS543C20 Loop Gain'!B1692</f>
        <v>155800</v>
      </c>
    </row>
    <row r="2249" spans="3:5" x14ac:dyDescent="0.25">
      <c r="C2249">
        <f>'TPS543C20 Loop Gain'!AI1691</f>
        <v>-3.7509719553562775</v>
      </c>
      <c r="D2249">
        <f>'TPS543C20 Loop Gain'!AJ1691</f>
        <v>71.282272921164804</v>
      </c>
      <c r="E2249">
        <f>'TPS543C20 Loop Gain'!B1691</f>
        <v>155700</v>
      </c>
    </row>
    <row r="2250" spans="3:5" x14ac:dyDescent="0.25">
      <c r="C2250">
        <f>'TPS543C20 Loop Gain'!AI1690</f>
        <v>-3.7449232775199897</v>
      </c>
      <c r="D2250">
        <f>'TPS543C20 Loop Gain'!AJ1690</f>
        <v>71.289337289094433</v>
      </c>
      <c r="E2250">
        <f>'TPS543C20 Loop Gain'!B1690</f>
        <v>155600</v>
      </c>
    </row>
    <row r="2251" spans="3:5" x14ac:dyDescent="0.25">
      <c r="C2251">
        <f>'TPS543C20 Loop Gain'!AI1689</f>
        <v>-3.7388703766577813</v>
      </c>
      <c r="D2251">
        <f>'TPS543C20 Loop Gain'!AJ1689</f>
        <v>71.296400309497045</v>
      </c>
      <c r="E2251">
        <f>'TPS543C20 Loop Gain'!B1689</f>
        <v>155500</v>
      </c>
    </row>
    <row r="2252" spans="3:5" x14ac:dyDescent="0.25">
      <c r="C2252">
        <f>'TPS543C20 Loop Gain'!AI1688</f>
        <v>-3.732813246714902</v>
      </c>
      <c r="D2252">
        <f>'TPS543C20 Loop Gain'!AJ1688</f>
        <v>71.303461983657684</v>
      </c>
      <c r="E2252">
        <f>'TPS543C20 Loop Gain'!B1688</f>
        <v>155400</v>
      </c>
    </row>
    <row r="2253" spans="3:5" x14ac:dyDescent="0.25">
      <c r="C2253">
        <f>'TPS543C20 Loop Gain'!AI1687</f>
        <v>-3.72675188162424</v>
      </c>
      <c r="D2253">
        <f>'TPS543C20 Loop Gain'!AJ1687</f>
        <v>71.310522312870276</v>
      </c>
      <c r="E2253">
        <f>'TPS543C20 Loop Gain'!B1687</f>
        <v>155300</v>
      </c>
    </row>
    <row r="2254" spans="3:5" x14ac:dyDescent="0.25">
      <c r="C2254">
        <f>'TPS543C20 Loop Gain'!AI1686</f>
        <v>-3.7206862753060204</v>
      </c>
      <c r="D2254">
        <f>'TPS543C20 Loop Gain'!AJ1686</f>
        <v>71.317581298442121</v>
      </c>
      <c r="E2254">
        <f>'TPS543C20 Loop Gain'!B1686</f>
        <v>155200</v>
      </c>
    </row>
    <row r="2255" spans="3:5" x14ac:dyDescent="0.25">
      <c r="C2255">
        <f>'TPS543C20 Loop Gain'!AI1685</f>
        <v>-3.7146164216677109</v>
      </c>
      <c r="D2255">
        <f>'TPS543C20 Loop Gain'!AJ1685</f>
        <v>71.324638941689983</v>
      </c>
      <c r="E2255">
        <f>'TPS543C20 Loop Gain'!B1685</f>
        <v>155100</v>
      </c>
    </row>
    <row r="2256" spans="3:5" x14ac:dyDescent="0.25">
      <c r="C2256">
        <f>'TPS543C20 Loop Gain'!AI1684</f>
        <v>-3.7085423146047916</v>
      </c>
      <c r="D2256">
        <f>'TPS543C20 Loop Gain'!AJ1684</f>
        <v>71.331695243942306</v>
      </c>
      <c r="E2256">
        <f>'TPS543C20 Loop Gain'!B1684</f>
        <v>155000</v>
      </c>
    </row>
    <row r="2257" spans="3:5" x14ac:dyDescent="0.25">
      <c r="C2257">
        <f>'TPS543C20 Loop Gain'!AI1683</f>
        <v>-3.7024639479995649</v>
      </c>
      <c r="D2257">
        <f>'TPS543C20 Loop Gain'!AJ1683</f>
        <v>71.338750206539302</v>
      </c>
      <c r="E2257">
        <f>'TPS543C20 Loop Gain'!B1683</f>
        <v>154900</v>
      </c>
    </row>
    <row r="2258" spans="3:5" x14ac:dyDescent="0.25">
      <c r="C2258">
        <f>'TPS543C20 Loop Gain'!AI1682</f>
        <v>-3.6963813157220899</v>
      </c>
      <c r="D2258">
        <f>'TPS543C20 Loop Gain'!AJ1682</f>
        <v>71.345803830831954</v>
      </c>
      <c r="E2258">
        <f>'TPS543C20 Loop Gain'!B1682</f>
        <v>154800</v>
      </c>
    </row>
    <row r="2259" spans="3:5" x14ac:dyDescent="0.25">
      <c r="C2259">
        <f>'TPS543C20 Loop Gain'!AI1681</f>
        <v>-3.6902944116294045</v>
      </c>
      <c r="D2259">
        <f>'TPS543C20 Loop Gain'!AJ1681</f>
        <v>71.352856118182586</v>
      </c>
      <c r="E2259">
        <f>'TPS543C20 Loop Gain'!B1681</f>
        <v>154700</v>
      </c>
    </row>
    <row r="2260" spans="3:5" x14ac:dyDescent="0.25">
      <c r="C2260">
        <f>'TPS543C20 Loop Gain'!AI1680</f>
        <v>-3.6842032295661102</v>
      </c>
      <c r="D2260">
        <f>'TPS543C20 Loop Gain'!AJ1680</f>
        <v>71.359907069964677</v>
      </c>
      <c r="E2260">
        <f>'TPS543C20 Loop Gain'!B1680</f>
        <v>154600</v>
      </c>
    </row>
    <row r="2261" spans="3:5" x14ac:dyDescent="0.25">
      <c r="C2261">
        <f>'TPS543C20 Loop Gain'!AI1679</f>
        <v>-3.6781077633638724</v>
      </c>
      <c r="D2261">
        <f>'TPS543C20 Loop Gain'!AJ1679</f>
        <v>71.366956687563714</v>
      </c>
      <c r="E2261">
        <f>'TPS543C20 Loop Gain'!B1679</f>
        <v>154500</v>
      </c>
    </row>
    <row r="2262" spans="3:5" x14ac:dyDescent="0.25">
      <c r="C2262">
        <f>'TPS543C20 Loop Gain'!AI1678</f>
        <v>-3.6720080068417165</v>
      </c>
      <c r="D2262">
        <f>'TPS543C20 Loop Gain'!AJ1678</f>
        <v>71.374004972377122</v>
      </c>
      <c r="E2262">
        <f>'TPS543C20 Loop Gain'!B1678</f>
        <v>154400</v>
      </c>
    </row>
    <row r="2263" spans="3:5" x14ac:dyDescent="0.25">
      <c r="C2263">
        <f>'TPS543C20 Loop Gain'!AI1677</f>
        <v>-3.665903953805687</v>
      </c>
      <c r="D2263">
        <f>'TPS543C20 Loop Gain'!AJ1677</f>
        <v>71.381051925812457</v>
      </c>
      <c r="E2263">
        <f>'TPS543C20 Loop Gain'!B1677</f>
        <v>154300</v>
      </c>
    </row>
    <row r="2264" spans="3:5" x14ac:dyDescent="0.25">
      <c r="C2264">
        <f>'TPS543C20 Loop Gain'!AI1676</f>
        <v>-3.6597955980492536</v>
      </c>
      <c r="D2264">
        <f>'TPS543C20 Loop Gain'!AJ1676</f>
        <v>71.388097549289895</v>
      </c>
      <c r="E2264">
        <f>'TPS543C20 Loop Gain'!B1676</f>
        <v>154200</v>
      </c>
    </row>
    <row r="2265" spans="3:5" x14ac:dyDescent="0.25">
      <c r="C2265">
        <f>'TPS543C20 Loop Gain'!AI1675</f>
        <v>-3.6536829333526804</v>
      </c>
      <c r="D2265">
        <f>'TPS543C20 Loop Gain'!AJ1675</f>
        <v>71.395141844241692</v>
      </c>
      <c r="E2265">
        <f>'TPS543C20 Loop Gain'!B1675</f>
        <v>154100</v>
      </c>
    </row>
    <row r="2266" spans="3:5" x14ac:dyDescent="0.25">
      <c r="C2266">
        <f>'TPS543C20 Loop Gain'!AI1674</f>
        <v>-3.6475659534836224</v>
      </c>
      <c r="D2266">
        <f>'TPS543C20 Loop Gain'!AJ1674</f>
        <v>71.402184812110704</v>
      </c>
      <c r="E2266">
        <f>'TPS543C20 Loop Gain'!B1674</f>
        <v>154000</v>
      </c>
    </row>
    <row r="2267" spans="3:5" x14ac:dyDescent="0.25">
      <c r="C2267">
        <f>'TPS543C20 Loop Gain'!AI1673</f>
        <v>-3.6414446521965047</v>
      </c>
      <c r="D2267">
        <f>'TPS543C20 Loop Gain'!AJ1673</f>
        <v>71.409226454353131</v>
      </c>
      <c r="E2267">
        <f>'TPS543C20 Loop Gain'!B1673</f>
        <v>153900</v>
      </c>
    </row>
    <row r="2268" spans="3:5" x14ac:dyDescent="0.25">
      <c r="C2268">
        <f>'TPS543C20 Loop Gain'!AI1672</f>
        <v>-3.6353190232329178</v>
      </c>
      <c r="D2268">
        <f>'TPS543C20 Loop Gain'!AJ1672</f>
        <v>71.416266772435193</v>
      </c>
      <c r="E2268">
        <f>'TPS543C20 Loop Gain'!B1672</f>
        <v>153800</v>
      </c>
    </row>
    <row r="2269" spans="3:5" x14ac:dyDescent="0.25">
      <c r="C2269">
        <f>'TPS543C20 Loop Gain'!AI1671</f>
        <v>-3.6291890603214396</v>
      </c>
      <c r="D2269">
        <f>'TPS543C20 Loop Gain'!AJ1671</f>
        <v>71.423305767837135</v>
      </c>
      <c r="E2269">
        <f>'TPS543C20 Loop Gain'!B1671</f>
        <v>153700</v>
      </c>
    </row>
    <row r="2270" spans="3:5" x14ac:dyDescent="0.25">
      <c r="C2270">
        <f>'TPS543C20 Loop Gain'!AI1670</f>
        <v>-3.6230547571775817</v>
      </c>
      <c r="D2270">
        <f>'TPS543C20 Loop Gain'!AJ1670</f>
        <v>71.430343442049775</v>
      </c>
      <c r="E2270">
        <f>'TPS543C20 Loop Gain'!B1670</f>
        <v>153600</v>
      </c>
    </row>
    <row r="2271" spans="3:5" x14ac:dyDescent="0.25">
      <c r="C2271">
        <f>'TPS543C20 Loop Gain'!AI1669</f>
        <v>-3.6169161075037115</v>
      </c>
      <c r="D2271">
        <f>'TPS543C20 Loop Gain'!AJ1669</f>
        <v>71.437379796576394</v>
      </c>
      <c r="E2271">
        <f>'TPS543C20 Loop Gain'!B1669</f>
        <v>153500</v>
      </c>
    </row>
    <row r="2272" spans="3:5" x14ac:dyDescent="0.25">
      <c r="C2272">
        <f>'TPS543C20 Loop Gain'!AI1668</f>
        <v>-3.6107731049890592</v>
      </c>
      <c r="D2272">
        <f>'TPS543C20 Loop Gain'!AJ1668</f>
        <v>71.444414832932353</v>
      </c>
      <c r="E2272">
        <f>'TPS543C20 Loop Gain'!B1668</f>
        <v>153400</v>
      </c>
    </row>
    <row r="2273" spans="3:5" x14ac:dyDescent="0.25">
      <c r="C2273">
        <f>'TPS543C20 Loop Gain'!AI1667</f>
        <v>-3.6046257433098332</v>
      </c>
      <c r="D2273">
        <f>'TPS543C20 Loop Gain'!AJ1667</f>
        <v>71.451448552645601</v>
      </c>
      <c r="E2273">
        <f>'TPS543C20 Loop Gain'!B1667</f>
        <v>153300</v>
      </c>
    </row>
    <row r="2274" spans="3:5" x14ac:dyDescent="0.25">
      <c r="C2274">
        <f>'TPS543C20 Loop Gain'!AI1666</f>
        <v>-3.5984740161290047</v>
      </c>
      <c r="D2274">
        <f>'TPS543C20 Loop Gain'!AJ1666</f>
        <v>71.458480957256128</v>
      </c>
      <c r="E2274">
        <f>'TPS543C20 Loop Gain'!B1666</f>
        <v>153200</v>
      </c>
    </row>
    <row r="2275" spans="3:5" x14ac:dyDescent="0.25">
      <c r="C2275">
        <f>'TPS543C20 Loop Gain'!AI1665</f>
        <v>-3.5923179170961568</v>
      </c>
      <c r="D2275">
        <f>'TPS543C20 Loop Gain'!AJ1665</f>
        <v>71.465512048316114</v>
      </c>
      <c r="E2275">
        <f>'TPS543C20 Loop Gain'!B1665</f>
        <v>153100</v>
      </c>
    </row>
    <row r="2276" spans="3:5" x14ac:dyDescent="0.25">
      <c r="C2276">
        <f>'TPS543C20 Loop Gain'!AI1664</f>
        <v>-3.5861574398477538</v>
      </c>
      <c r="D2276">
        <f>'TPS543C20 Loop Gain'!AJ1664</f>
        <v>71.472541827390216</v>
      </c>
      <c r="E2276">
        <f>'TPS543C20 Loop Gain'!B1664</f>
        <v>153000</v>
      </c>
    </row>
    <row r="2277" spans="3:5" x14ac:dyDescent="0.25">
      <c r="C2277">
        <f>'TPS543C20 Loop Gain'!AI1663</f>
        <v>-3.5799925780070403</v>
      </c>
      <c r="D2277">
        <f>'TPS543C20 Loop Gain'!AJ1663</f>
        <v>71.479570296056366</v>
      </c>
      <c r="E2277">
        <f>'TPS543C20 Loop Gain'!B1663</f>
        <v>152900</v>
      </c>
    </row>
    <row r="2278" spans="3:5" x14ac:dyDescent="0.25">
      <c r="C2278">
        <f>'TPS543C20 Loop Gain'!AI1662</f>
        <v>-3.5738233251836067</v>
      </c>
      <c r="D2278">
        <f>'TPS543C20 Loop Gain'!AJ1662</f>
        <v>71.486597455903379</v>
      </c>
      <c r="E2278">
        <f>'TPS543C20 Loop Gain'!B1662</f>
        <v>152800</v>
      </c>
    </row>
    <row r="2279" spans="3:5" x14ac:dyDescent="0.25">
      <c r="C2279">
        <f>'TPS543C20 Loop Gain'!AI1661</f>
        <v>-3.5676496749739268</v>
      </c>
      <c r="D2279">
        <f>'TPS543C20 Loop Gain'!AJ1661</f>
        <v>71.493623308533913</v>
      </c>
      <c r="E2279">
        <f>'TPS543C20 Loop Gain'!B1661</f>
        <v>152700</v>
      </c>
    </row>
    <row r="2280" spans="3:5" x14ac:dyDescent="0.25">
      <c r="C2280">
        <f>'TPS543C20 Loop Gain'!AI1660</f>
        <v>-3.5614716209612824</v>
      </c>
      <c r="D2280">
        <f>'TPS543C20 Loop Gain'!AJ1660</f>
        <v>71.500647855562931</v>
      </c>
      <c r="E2280">
        <f>'TPS543C20 Loop Gain'!B1660</f>
        <v>152600</v>
      </c>
    </row>
    <row r="2281" spans="3:5" x14ac:dyDescent="0.25">
      <c r="C2281">
        <f>'TPS543C20 Loop Gain'!AI1659</f>
        <v>-3.5552891567148119</v>
      </c>
      <c r="D2281">
        <f>'TPS543C20 Loop Gain'!AJ1659</f>
        <v>71.507671098618687</v>
      </c>
      <c r="E2281">
        <f>'TPS543C20 Loop Gain'!B1659</f>
        <v>152500</v>
      </c>
    </row>
    <row r="2282" spans="3:5" x14ac:dyDescent="0.25">
      <c r="C2282">
        <f>'TPS543C20 Loop Gain'!AI1658</f>
        <v>-3.5491022757909167</v>
      </c>
      <c r="D2282">
        <f>'TPS543C20 Loop Gain'!AJ1658</f>
        <v>71.514693039340983</v>
      </c>
      <c r="E2282">
        <f>'TPS543C20 Loop Gain'!B1658</f>
        <v>152400</v>
      </c>
    </row>
    <row r="2283" spans="3:5" x14ac:dyDescent="0.25">
      <c r="C2283">
        <f>'TPS543C20 Loop Gain'!AI1657</f>
        <v>-3.5429109717321334</v>
      </c>
      <c r="D2283">
        <f>'TPS543C20 Loop Gain'!AJ1657</f>
        <v>71.521713679383708</v>
      </c>
      <c r="E2283">
        <f>'TPS543C20 Loop Gain'!B1657</f>
        <v>152300</v>
      </c>
    </row>
    <row r="2284" spans="3:5" x14ac:dyDescent="0.25">
      <c r="C2284">
        <f>'TPS543C20 Loop Gain'!AI1656</f>
        <v>-3.5367152380673077</v>
      </c>
      <c r="D2284">
        <f>'TPS543C20 Loop Gain'!AJ1656</f>
        <v>71.528733020413057</v>
      </c>
      <c r="E2284">
        <f>'TPS543C20 Loop Gain'!B1656</f>
        <v>152200</v>
      </c>
    </row>
    <row r="2285" spans="3:5" x14ac:dyDescent="0.25">
      <c r="C2285">
        <f>'TPS543C20 Loop Gain'!AI1655</f>
        <v>-3.5305150683120257</v>
      </c>
      <c r="D2285">
        <f>'TPS543C20 Loop Gain'!AJ1655</f>
        <v>71.535751064108723</v>
      </c>
      <c r="E2285">
        <f>'TPS543C20 Loop Gain'!B1655</f>
        <v>152100</v>
      </c>
    </row>
    <row r="2286" spans="3:5" x14ac:dyDescent="0.25">
      <c r="C2286">
        <f>'TPS543C20 Loop Gain'!AI1654</f>
        <v>-3.524310455968175</v>
      </c>
      <c r="D2286">
        <f>'TPS543C20 Loop Gain'!AJ1654</f>
        <v>71.54276781216285</v>
      </c>
      <c r="E2286">
        <f>'TPS543C20 Loop Gain'!B1654</f>
        <v>152000</v>
      </c>
    </row>
    <row r="2287" spans="3:5" x14ac:dyDescent="0.25">
      <c r="C2287">
        <f>'TPS543C20 Loop Gain'!AI1653</f>
        <v>-3.5181013945237236</v>
      </c>
      <c r="D2287">
        <f>'TPS543C20 Loop Gain'!AJ1653</f>
        <v>71.54978326628104</v>
      </c>
      <c r="E2287">
        <f>'TPS543C20 Loop Gain'!B1653</f>
        <v>151900</v>
      </c>
    </row>
    <row r="2288" spans="3:5" x14ac:dyDescent="0.25">
      <c r="C2288">
        <f>'TPS543C20 Loop Gain'!AI1652</f>
        <v>-3.5118878774531561</v>
      </c>
      <c r="D2288">
        <f>'TPS543C20 Loop Gain'!AJ1652</f>
        <v>71.556797428181838</v>
      </c>
      <c r="E2288">
        <f>'TPS543C20 Loop Gain'!B1652</f>
        <v>151800</v>
      </c>
    </row>
    <row r="2289" spans="3:5" x14ac:dyDescent="0.25">
      <c r="C2289">
        <f>'TPS543C20 Loop Gain'!AI1651</f>
        <v>-3.5056698982172696</v>
      </c>
      <c r="D2289">
        <f>'TPS543C20 Loop Gain'!AJ1651</f>
        <v>71.563810299597861</v>
      </c>
      <c r="E2289">
        <f>'TPS543C20 Loop Gain'!B1651</f>
        <v>151700</v>
      </c>
    </row>
    <row r="2290" spans="3:5" x14ac:dyDescent="0.25">
      <c r="C2290">
        <f>'TPS543C20 Loop Gain'!AI1650</f>
        <v>-3.4994474502629984</v>
      </c>
      <c r="D2290">
        <f>'TPS543C20 Loop Gain'!AJ1650</f>
        <v>71.570821882274316</v>
      </c>
      <c r="E2290">
        <f>'TPS543C20 Loop Gain'!B1650</f>
        <v>151600</v>
      </c>
    </row>
    <row r="2291" spans="3:5" x14ac:dyDescent="0.25">
      <c r="C2291">
        <f>'TPS543C20 Loop Gain'!AI1649</f>
        <v>-3.4932205270234058</v>
      </c>
      <c r="D2291">
        <f>'TPS543C20 Loop Gain'!AJ1649</f>
        <v>71.577832177970024</v>
      </c>
      <c r="E2291">
        <f>'TPS543C20 Loop Gain'!B1649</f>
        <v>151500</v>
      </c>
    </row>
    <row r="2292" spans="3:5" x14ac:dyDescent="0.25">
      <c r="C2292">
        <f>'TPS543C20 Loop Gain'!AI1648</f>
        <v>-3.4869891219177744</v>
      </c>
      <c r="D2292">
        <f>'TPS543C20 Loop Gain'!AJ1648</f>
        <v>71.584841188457091</v>
      </c>
      <c r="E2292">
        <f>'TPS543C20 Loop Gain'!B1648</f>
        <v>151400</v>
      </c>
    </row>
    <row r="2293" spans="3:5" x14ac:dyDescent="0.25">
      <c r="C2293">
        <f>'TPS543C20 Loop Gain'!AI1647</f>
        <v>-3.4807532283514941</v>
      </c>
      <c r="D2293">
        <f>'TPS543C20 Loop Gain'!AJ1647</f>
        <v>71.591848915521879</v>
      </c>
      <c r="E2293">
        <f>'TPS543C20 Loop Gain'!B1647</f>
        <v>151300</v>
      </c>
    </row>
    <row r="2294" spans="3:5" x14ac:dyDescent="0.25">
      <c r="C2294">
        <f>'TPS543C20 Loop Gain'!AI1646</f>
        <v>-3.4745128397161205</v>
      </c>
      <c r="D2294">
        <f>'TPS543C20 Loop Gain'!AJ1646</f>
        <v>71.59885536096381</v>
      </c>
      <c r="E2294">
        <f>'TPS543C20 Loop Gain'!B1646</f>
        <v>151200</v>
      </c>
    </row>
    <row r="2295" spans="3:5" x14ac:dyDescent="0.25">
      <c r="C2295">
        <f>'TPS543C20 Loop Gain'!AI1645</f>
        <v>-3.4682679493891988</v>
      </c>
      <c r="D2295">
        <f>'TPS543C20 Loop Gain'!AJ1645</f>
        <v>71.605860526595777</v>
      </c>
      <c r="E2295">
        <f>'TPS543C20 Loop Gain'!B1645</f>
        <v>151100</v>
      </c>
    </row>
    <row r="2296" spans="3:5" x14ac:dyDescent="0.25">
      <c r="C2296">
        <f>'TPS543C20 Loop Gain'!AI1644</f>
        <v>-3.4620185507341739</v>
      </c>
      <c r="D2296">
        <f>'TPS543C20 Loop Gain'!AJ1644</f>
        <v>71.612864414244953</v>
      </c>
      <c r="E2296">
        <f>'TPS543C20 Loop Gain'!B1644</f>
        <v>151000</v>
      </c>
    </row>
    <row r="2297" spans="3:5" x14ac:dyDescent="0.25">
      <c r="C2297">
        <f>'TPS543C20 Loop Gain'!AI1643</f>
        <v>-3.455764637100426</v>
      </c>
      <c r="D2297">
        <f>'TPS543C20 Loop Gain'!AJ1643</f>
        <v>71.61986702575237</v>
      </c>
      <c r="E2297">
        <f>'TPS543C20 Loop Gain'!B1643</f>
        <v>150900</v>
      </c>
    </row>
    <row r="2298" spans="3:5" x14ac:dyDescent="0.25">
      <c r="C2298">
        <f>'TPS543C20 Loop Gain'!AI1642</f>
        <v>-3.4495062018236005</v>
      </c>
      <c r="D2298">
        <f>'TPS543C20 Loop Gain'!AJ1642</f>
        <v>71.626868362972672</v>
      </c>
      <c r="E2298">
        <f>'TPS543C20 Loop Gain'!B1642</f>
        <v>150800</v>
      </c>
    </row>
    <row r="2299" spans="3:5" x14ac:dyDescent="0.25">
      <c r="C2299">
        <f>'TPS543C20 Loop Gain'!AI1641</f>
        <v>-3.4432432382247451</v>
      </c>
      <c r="D2299">
        <f>'TPS543C20 Loop Gain'!AJ1641</f>
        <v>71.633868427774587</v>
      </c>
      <c r="E2299">
        <f>'TPS543C20 Loop Gain'!B1641</f>
        <v>150700</v>
      </c>
    </row>
    <row r="2300" spans="3:5" x14ac:dyDescent="0.25">
      <c r="C2300">
        <f>'TPS543C20 Loop Gain'!AI1640</f>
        <v>-3.4369757396111518</v>
      </c>
      <c r="D2300">
        <f>'TPS543C20 Loop Gain'!AJ1640</f>
        <v>71.640867222040768</v>
      </c>
      <c r="E2300">
        <f>'TPS543C20 Loop Gain'!B1640</f>
        <v>150600</v>
      </c>
    </row>
    <row r="2301" spans="3:5" x14ac:dyDescent="0.25">
      <c r="C2301">
        <f>'TPS543C20 Loop Gain'!AI1639</f>
        <v>-3.4307036992759334</v>
      </c>
      <c r="D2301">
        <f>'TPS543C20 Loop Gain'!AJ1639</f>
        <v>71.64786474766855</v>
      </c>
      <c r="E2301">
        <f>'TPS543C20 Loop Gain'!B1639</f>
        <v>150500</v>
      </c>
    </row>
    <row r="2302" spans="3:5" x14ac:dyDescent="0.25">
      <c r="C2302">
        <f>'TPS543C20 Loop Gain'!AI1638</f>
        <v>-3.4244271104975397</v>
      </c>
      <c r="D2302">
        <f>'TPS543C20 Loop Gain'!AJ1638</f>
        <v>71.654861006569092</v>
      </c>
      <c r="E2302">
        <f>'TPS543C20 Loop Gain'!B1638</f>
        <v>150400</v>
      </c>
    </row>
    <row r="2303" spans="3:5" x14ac:dyDescent="0.25">
      <c r="C2303">
        <f>'TPS543C20 Loop Gain'!AI1637</f>
        <v>-3.4181459665406755</v>
      </c>
      <c r="D2303">
        <f>'TPS543C20 Loop Gain'!AJ1637</f>
        <v>71.661856000667626</v>
      </c>
      <c r="E2303">
        <f>'TPS543C20 Loop Gain'!B1637</f>
        <v>150300</v>
      </c>
    </row>
    <row r="2304" spans="3:5" x14ac:dyDescent="0.25">
      <c r="C2304">
        <f>'TPS543C20 Loop Gain'!AI1636</f>
        <v>-3.4118602606552981</v>
      </c>
      <c r="D2304">
        <f>'TPS543C20 Loop Gain'!AJ1636</f>
        <v>71.668849731904004</v>
      </c>
      <c r="E2304">
        <f>'TPS543C20 Loop Gain'!B1636</f>
        <v>150200</v>
      </c>
    </row>
    <row r="2305" spans="3:5" x14ac:dyDescent="0.25">
      <c r="C2305">
        <f>'TPS543C20 Loop Gain'!AI1635</f>
        <v>-3.4055699860774769</v>
      </c>
      <c r="D2305">
        <f>'TPS543C20 Loop Gain'!AJ1635</f>
        <v>71.675842202232701</v>
      </c>
      <c r="E2305">
        <f>'TPS543C20 Loop Gain'!B1635</f>
        <v>150100</v>
      </c>
    </row>
    <row r="2306" spans="3:5" x14ac:dyDescent="0.25">
      <c r="C2306">
        <f>'TPS543C20 Loop Gain'!AI1634</f>
        <v>-3.3992751360285038</v>
      </c>
      <c r="D2306">
        <f>'TPS543C20 Loop Gain'!AJ1634</f>
        <v>71.682833413622177</v>
      </c>
      <c r="E2306">
        <f>'TPS543C20 Loop Gain'!B1634</f>
        <v>150000</v>
      </c>
    </row>
    <row r="2307" spans="3:5" x14ac:dyDescent="0.25">
      <c r="C2307">
        <f>'TPS543C20 Loop Gain'!AI1633</f>
        <v>-3.3929757037153232</v>
      </c>
      <c r="D2307">
        <f>'TPS543C20 Loop Gain'!AJ1633</f>
        <v>71.689823368056153</v>
      </c>
      <c r="E2307">
        <f>'TPS543C20 Loop Gain'!B1633</f>
        <v>149900</v>
      </c>
    </row>
    <row r="2308" spans="3:5" x14ac:dyDescent="0.25">
      <c r="C2308">
        <f>'TPS543C20 Loop Gain'!AI1632</f>
        <v>-3.3866716823307645</v>
      </c>
      <c r="D2308">
        <f>'TPS543C20 Loop Gain'!AJ1632</f>
        <v>71.696812067532122</v>
      </c>
      <c r="E2308">
        <f>'TPS543C20 Loop Gain'!B1632</f>
        <v>149800</v>
      </c>
    </row>
    <row r="2309" spans="3:5" x14ac:dyDescent="0.25">
      <c r="C2309">
        <f>'TPS543C20 Loop Gain'!AI1631</f>
        <v>-3.3803630650527294</v>
      </c>
      <c r="D2309">
        <f>'TPS543C20 Loop Gain'!AJ1631</f>
        <v>71.703799514063263</v>
      </c>
      <c r="E2309">
        <f>'TPS543C20 Loop Gain'!B1631</f>
        <v>149700</v>
      </c>
    </row>
    <row r="2310" spans="3:5" x14ac:dyDescent="0.25">
      <c r="C2310">
        <f>'TPS543C20 Loop Gain'!AI1630</f>
        <v>-3.3740498450447252</v>
      </c>
      <c r="D2310">
        <f>'TPS543C20 Loop Gain'!AJ1630</f>
        <v>71.710785709677182</v>
      </c>
      <c r="E2310">
        <f>'TPS543C20 Loop Gain'!B1630</f>
        <v>149600</v>
      </c>
    </row>
    <row r="2311" spans="3:5" x14ac:dyDescent="0.25">
      <c r="C2311">
        <f>'TPS543C20 Loop Gain'!AI1629</f>
        <v>-3.3677320154557973</v>
      </c>
      <c r="D2311">
        <f>'TPS543C20 Loop Gain'!AJ1629</f>
        <v>71.717770656416306</v>
      </c>
      <c r="E2311">
        <f>'TPS543C20 Loop Gain'!B1629</f>
        <v>149500</v>
      </c>
    </row>
    <row r="2312" spans="3:5" x14ac:dyDescent="0.25">
      <c r="C2312">
        <f>'TPS543C20 Loop Gain'!AI1628</f>
        <v>-3.361409569420224</v>
      </c>
      <c r="D2312">
        <f>'TPS543C20 Loop Gain'!AJ1628</f>
        <v>71.72475435633811</v>
      </c>
      <c r="E2312">
        <f>'TPS543C20 Loop Gain'!B1628</f>
        <v>149400</v>
      </c>
    </row>
    <row r="2313" spans="3:5" x14ac:dyDescent="0.25">
      <c r="C2313">
        <f>'TPS543C20 Loop Gain'!AI1627</f>
        <v>-3.3550825000577102</v>
      </c>
      <c r="D2313">
        <f>'TPS543C20 Loop Gain'!AJ1627</f>
        <v>71.731736811514637</v>
      </c>
      <c r="E2313">
        <f>'TPS543C20 Loop Gain'!B1627</f>
        <v>149300</v>
      </c>
    </row>
    <row r="2314" spans="3:5" x14ac:dyDescent="0.25">
      <c r="C2314">
        <f>'TPS543C20 Loop Gain'!AI1626</f>
        <v>-3.348750800473224</v>
      </c>
      <c r="D2314">
        <f>'TPS543C20 Loop Gain'!AJ1626</f>
        <v>71.738718024034156</v>
      </c>
      <c r="E2314">
        <f>'TPS543C20 Loop Gain'!B1626</f>
        <v>149200</v>
      </c>
    </row>
    <row r="2315" spans="3:5" x14ac:dyDescent="0.25">
      <c r="C2315">
        <f>'TPS543C20 Loop Gain'!AI1625</f>
        <v>-3.3424144637570889</v>
      </c>
      <c r="D2315">
        <f>'TPS543C20 Loop Gain'!AJ1625</f>
        <v>71.745697995998782</v>
      </c>
      <c r="E2315">
        <f>'TPS543C20 Loop Gain'!B1625</f>
        <v>149100</v>
      </c>
    </row>
    <row r="2316" spans="3:5" x14ac:dyDescent="0.25">
      <c r="C2316">
        <f>'TPS543C20 Loop Gain'!AI1624</f>
        <v>-3.3360734829844878</v>
      </c>
      <c r="D2316">
        <f>'TPS543C20 Loop Gain'!AJ1624</f>
        <v>71.752676729527735</v>
      </c>
      <c r="E2316">
        <f>'TPS543C20 Loop Gain'!B1624</f>
        <v>149000</v>
      </c>
    </row>
    <row r="2317" spans="3:5" x14ac:dyDescent="0.25">
      <c r="C2317">
        <f>'TPS543C20 Loop Gain'!AI1623</f>
        <v>-3.3297278512165205</v>
      </c>
      <c r="D2317">
        <f>'TPS543C20 Loop Gain'!AJ1623</f>
        <v>71.759654226753398</v>
      </c>
      <c r="E2317">
        <f>'TPS543C20 Loop Gain'!B1623</f>
        <v>148900</v>
      </c>
    </row>
    <row r="2318" spans="3:5" x14ac:dyDescent="0.25">
      <c r="C2318">
        <f>'TPS543C20 Loop Gain'!AI1622</f>
        <v>-3.3233775614986136</v>
      </c>
      <c r="D2318">
        <f>'TPS543C20 Loop Gain'!AJ1622</f>
        <v>71.766630489825232</v>
      </c>
      <c r="E2318">
        <f>'TPS543C20 Loop Gain'!B1622</f>
        <v>148800</v>
      </c>
    </row>
    <row r="2319" spans="3:5" x14ac:dyDescent="0.25">
      <c r="C2319">
        <f>'TPS543C20 Loop Gain'!AI1621</f>
        <v>-3.3170226068618414</v>
      </c>
      <c r="D2319">
        <f>'TPS543C20 Loop Gain'!AJ1621</f>
        <v>71.773605520907466</v>
      </c>
      <c r="E2319">
        <f>'TPS543C20 Loop Gain'!B1621</f>
        <v>148700</v>
      </c>
    </row>
    <row r="2320" spans="3:5" x14ac:dyDescent="0.25">
      <c r="C2320">
        <f>'TPS543C20 Loop Gain'!AI1620</f>
        <v>-3.3106629803220269</v>
      </c>
      <c r="D2320">
        <f>'TPS543C20 Loop Gain'!AJ1620</f>
        <v>71.780579322180543</v>
      </c>
      <c r="E2320">
        <f>'TPS543C20 Loop Gain'!B1620</f>
        <v>148600</v>
      </c>
    </row>
    <row r="2321" spans="3:5" x14ac:dyDescent="0.25">
      <c r="C2321">
        <f>'TPS543C20 Loop Gain'!AI1619</f>
        <v>-3.3042986748802257</v>
      </c>
      <c r="D2321">
        <f>'TPS543C20 Loop Gain'!AJ1619</f>
        <v>71.787551895839684</v>
      </c>
      <c r="E2321">
        <f>'TPS543C20 Loop Gain'!B1619</f>
        <v>148500</v>
      </c>
    </row>
    <row r="2322" spans="3:5" x14ac:dyDescent="0.25">
      <c r="C2322">
        <f>'TPS543C20 Loop Gain'!AI1618</f>
        <v>-3.2979296835224776</v>
      </c>
      <c r="D2322">
        <f>'TPS543C20 Loop Gain'!AJ1618</f>
        <v>71.794523244097007</v>
      </c>
      <c r="E2322">
        <f>'TPS543C20 Loop Gain'!B1618</f>
        <v>148400</v>
      </c>
    </row>
    <row r="2323" spans="3:5" x14ac:dyDescent="0.25">
      <c r="C2323">
        <f>'TPS543C20 Loop Gain'!AI1617</f>
        <v>-3.2915559992194443</v>
      </c>
      <c r="D2323">
        <f>'TPS543C20 Loop Gain'!AJ1617</f>
        <v>71.801493369179269</v>
      </c>
      <c r="E2323">
        <f>'TPS543C20 Loop Gain'!B1617</f>
        <v>148300</v>
      </c>
    </row>
    <row r="2324" spans="3:5" x14ac:dyDescent="0.25">
      <c r="C2324">
        <f>'TPS543C20 Loop Gain'!AI1616</f>
        <v>-3.2851776149271172</v>
      </c>
      <c r="D2324">
        <f>'TPS543C20 Loop Gain'!AJ1616</f>
        <v>71.808462273330122</v>
      </c>
      <c r="E2324">
        <f>'TPS543C20 Loop Gain'!B1616</f>
        <v>148200</v>
      </c>
    </row>
    <row r="2325" spans="3:5" x14ac:dyDescent="0.25">
      <c r="C2325">
        <f>'TPS543C20 Loop Gain'!AI1615</f>
        <v>-3.2787945235860203</v>
      </c>
      <c r="D2325">
        <f>'TPS543C20 Loop Gain'!AJ1615</f>
        <v>71.815429958808792</v>
      </c>
      <c r="E2325">
        <f>'TPS543C20 Loop Gain'!B1615</f>
        <v>148100</v>
      </c>
    </row>
    <row r="2326" spans="3:5" x14ac:dyDescent="0.25">
      <c r="C2326">
        <f>'TPS543C20 Loop Gain'!AI1614</f>
        <v>-3.2724067181215997</v>
      </c>
      <c r="D2326">
        <f>'TPS543C20 Loop Gain'!AJ1614</f>
        <v>71.822396427891064</v>
      </c>
      <c r="E2326">
        <f>'TPS543C20 Loop Gain'!B1614</f>
        <v>148000</v>
      </c>
    </row>
    <row r="2327" spans="3:5" x14ac:dyDescent="0.25">
      <c r="C2327">
        <f>'TPS543C20 Loop Gain'!AI1613</f>
        <v>-3.2660141914440954</v>
      </c>
      <c r="D2327">
        <f>'TPS543C20 Loop Gain'!AJ1613</f>
        <v>71.829361682868068</v>
      </c>
      <c r="E2327">
        <f>'TPS543C20 Loop Gain'!B1613</f>
        <v>147900</v>
      </c>
    </row>
    <row r="2328" spans="3:5" x14ac:dyDescent="0.25">
      <c r="C2328">
        <f>'TPS543C20 Loop Gain'!AI1612</f>
        <v>-3.2596169364485457</v>
      </c>
      <c r="D2328">
        <f>'TPS543C20 Loop Gain'!AJ1612</f>
        <v>71.836325726047733</v>
      </c>
      <c r="E2328">
        <f>'TPS543C20 Loop Gain'!B1612</f>
        <v>147800</v>
      </c>
    </row>
    <row r="2329" spans="3:5" x14ac:dyDescent="0.25">
      <c r="C2329">
        <f>'TPS543C20 Loop Gain'!AI1611</f>
        <v>-3.2532149460144204</v>
      </c>
      <c r="D2329">
        <f>'TPS543C20 Loop Gain'!AJ1611</f>
        <v>71.843288559754356</v>
      </c>
      <c r="E2329">
        <f>'TPS543C20 Loop Gain'!B1611</f>
        <v>147700</v>
      </c>
    </row>
    <row r="2330" spans="3:5" x14ac:dyDescent="0.25">
      <c r="C2330">
        <f>'TPS543C20 Loop Gain'!AI1610</f>
        <v>-3.2468082130061529</v>
      </c>
      <c r="D2330">
        <f>'TPS543C20 Loop Gain'!AJ1610</f>
        <v>71.850250186329049</v>
      </c>
      <c r="E2330">
        <f>'TPS543C20 Loop Gain'!B1610</f>
        <v>147600</v>
      </c>
    </row>
    <row r="2331" spans="3:5" x14ac:dyDescent="0.25">
      <c r="C2331">
        <f>'TPS543C20 Loop Gain'!AI1609</f>
        <v>-3.2403967302725931</v>
      </c>
      <c r="D2331">
        <f>'TPS543C20 Loop Gain'!AJ1609</f>
        <v>71.857210608128383</v>
      </c>
      <c r="E2331">
        <f>'TPS543C20 Loop Gain'!B1609</f>
        <v>147500</v>
      </c>
    </row>
    <row r="2332" spans="3:5" x14ac:dyDescent="0.25">
      <c r="C2332">
        <f>'TPS543C20 Loop Gain'!AI1608</f>
        <v>-3.2339804906472529</v>
      </c>
      <c r="D2332">
        <f>'TPS543C20 Loop Gain'!AJ1608</f>
        <v>71.864169827526695</v>
      </c>
      <c r="E2332">
        <f>'TPS543C20 Loop Gain'!B1608</f>
        <v>147400</v>
      </c>
    </row>
    <row r="2333" spans="3:5" x14ac:dyDescent="0.25">
      <c r="C2333">
        <f>'TPS543C20 Loop Gain'!AI1607</f>
        <v>-3.2275594869478863</v>
      </c>
      <c r="D2333">
        <f>'TPS543C20 Loop Gain'!AJ1607</f>
        <v>71.871127846914263</v>
      </c>
      <c r="E2333">
        <f>'TPS543C20 Loop Gain'!B1607</f>
        <v>147300</v>
      </c>
    </row>
    <row r="2334" spans="3:5" x14ac:dyDescent="0.25">
      <c r="C2334">
        <f>'TPS543C20 Loop Gain'!AI1606</f>
        <v>-3.2211337119770183</v>
      </c>
      <c r="D2334">
        <f>'TPS543C20 Loop Gain'!AJ1606</f>
        <v>71.878084668698264</v>
      </c>
      <c r="E2334">
        <f>'TPS543C20 Loop Gain'!B1606</f>
        <v>147200</v>
      </c>
    </row>
    <row r="2335" spans="3:5" x14ac:dyDescent="0.25">
      <c r="C2335">
        <f>'TPS543C20 Loop Gain'!AI1605</f>
        <v>-3.2147031585217025</v>
      </c>
      <c r="D2335">
        <f>'TPS543C20 Loop Gain'!AJ1605</f>
        <v>71.885040295302773</v>
      </c>
      <c r="E2335">
        <f>'TPS543C20 Loop Gain'!B1605</f>
        <v>147100</v>
      </c>
    </row>
    <row r="2336" spans="3:5" x14ac:dyDescent="0.25">
      <c r="C2336">
        <f>'TPS543C20 Loop Gain'!AI1604</f>
        <v>-3.2082678193531229</v>
      </c>
      <c r="D2336">
        <f>'TPS543C20 Loop Gain'!AJ1604</f>
        <v>71.891994729169681</v>
      </c>
      <c r="E2336">
        <f>'TPS543C20 Loop Gain'!B1604</f>
        <v>147000</v>
      </c>
    </row>
    <row r="2337" spans="3:5" x14ac:dyDescent="0.25">
      <c r="C2337">
        <f>'TPS543C20 Loop Gain'!AI1603</f>
        <v>-3.20182768722669</v>
      </c>
      <c r="D2337">
        <f>'TPS543C20 Loop Gain'!AJ1603</f>
        <v>71.898947972756346</v>
      </c>
      <c r="E2337">
        <f>'TPS543C20 Loop Gain'!B1603</f>
        <v>146900</v>
      </c>
    </row>
    <row r="2338" spans="3:5" x14ac:dyDescent="0.25">
      <c r="C2338">
        <f>'TPS543C20 Loop Gain'!AI1602</f>
        <v>-3.1953827548824911</v>
      </c>
      <c r="D2338">
        <f>'TPS543C20 Loop Gain'!AJ1602</f>
        <v>71.905900028538341</v>
      </c>
      <c r="E2338">
        <f>'TPS543C20 Loop Gain'!B1602</f>
        <v>146800</v>
      </c>
    </row>
    <row r="2339" spans="3:5" x14ac:dyDescent="0.25">
      <c r="C2339">
        <f>'TPS543C20 Loop Gain'!AI1601</f>
        <v>-3.1889330150448076</v>
      </c>
      <c r="D2339">
        <f>'TPS543C20 Loop Gain'!AJ1601</f>
        <v>71.912850899008262</v>
      </c>
      <c r="E2339">
        <f>'TPS543C20 Loop Gain'!B1601</f>
        <v>146700</v>
      </c>
    </row>
    <row r="2340" spans="3:5" x14ac:dyDescent="0.25">
      <c r="C2340">
        <f>'TPS543C20 Loop Gain'!AI1600</f>
        <v>-3.182478460421827</v>
      </c>
      <c r="D2340">
        <f>'TPS543C20 Loop Gain'!AJ1600</f>
        <v>71.919800586675677</v>
      </c>
      <c r="E2340">
        <f>'TPS543C20 Loop Gain'!B1600</f>
        <v>146600</v>
      </c>
    </row>
    <row r="2341" spans="3:5" x14ac:dyDescent="0.25">
      <c r="C2341">
        <f>'TPS543C20 Loop Gain'!AI1599</f>
        <v>-3.1760190837061697</v>
      </c>
      <c r="D2341">
        <f>'TPS543C20 Loop Gain'!AJ1599</f>
        <v>71.926749094068569</v>
      </c>
      <c r="E2341">
        <f>'TPS543C20 Loop Gain'!B1599</f>
        <v>146500</v>
      </c>
    </row>
    <row r="2342" spans="3:5" x14ac:dyDescent="0.25">
      <c r="C2342">
        <f>'TPS543C20 Loop Gain'!AI1598</f>
        <v>-3.1695548775745341</v>
      </c>
      <c r="D2342">
        <f>'TPS543C20 Loop Gain'!AJ1598</f>
        <v>71.93369642373078</v>
      </c>
      <c r="E2342">
        <f>'TPS543C20 Loop Gain'!B1598</f>
        <v>146400</v>
      </c>
    </row>
    <row r="2343" spans="3:5" x14ac:dyDescent="0.25">
      <c r="C2343">
        <f>'TPS543C20 Loop Gain'!AI1597</f>
        <v>-3.1630858346877089</v>
      </c>
      <c r="D2343">
        <f>'TPS543C20 Loop Gain'!AJ1597</f>
        <v>71.940642578225166</v>
      </c>
      <c r="E2343">
        <f>'TPS543C20 Loop Gain'!B1597</f>
        <v>146300</v>
      </c>
    </row>
    <row r="2344" spans="3:5" x14ac:dyDescent="0.25">
      <c r="C2344">
        <f>'TPS543C20 Loop Gain'!AI1596</f>
        <v>-3.1566119476906391</v>
      </c>
      <c r="D2344">
        <f>'TPS543C20 Loop Gain'!AJ1596</f>
        <v>71.947587560131794</v>
      </c>
      <c r="E2344">
        <f>'TPS543C20 Loop Gain'!B1596</f>
        <v>146200</v>
      </c>
    </row>
    <row r="2345" spans="3:5" x14ac:dyDescent="0.25">
      <c r="C2345">
        <f>'TPS543C20 Loop Gain'!AI1595</f>
        <v>-3.1501332092119134</v>
      </c>
      <c r="D2345">
        <f>'TPS543C20 Loop Gain'!AJ1595</f>
        <v>71.954531372048194</v>
      </c>
      <c r="E2345">
        <f>'TPS543C20 Loop Gain'!B1595</f>
        <v>146100</v>
      </c>
    </row>
    <row r="2346" spans="3:5" x14ac:dyDescent="0.25">
      <c r="C2346">
        <f>'TPS543C20 Loop Gain'!AI1594</f>
        <v>-3.1436496118644621</v>
      </c>
      <c r="D2346">
        <f>'TPS543C20 Loop Gain'!AJ1594</f>
        <v>71.961474016590344</v>
      </c>
      <c r="E2346">
        <f>'TPS543C20 Loop Gain'!B1594</f>
        <v>146000</v>
      </c>
    </row>
    <row r="2347" spans="3:5" x14ac:dyDescent="0.25">
      <c r="C2347">
        <f>'TPS543C20 Loop Gain'!AI1593</f>
        <v>-3.1371611482449602</v>
      </c>
      <c r="D2347">
        <f>'TPS543C20 Loop Gain'!AJ1593</f>
        <v>71.968415496391557</v>
      </c>
      <c r="E2347">
        <f>'TPS543C20 Loop Gain'!B1593</f>
        <v>145900</v>
      </c>
    </row>
    <row r="2348" spans="3:5" x14ac:dyDescent="0.25">
      <c r="C2348">
        <f>'TPS543C20 Loop Gain'!AI1592</f>
        <v>-3.1306678109338626</v>
      </c>
      <c r="D2348">
        <f>'TPS543C20 Loop Gain'!AJ1592</f>
        <v>71.97535581410331</v>
      </c>
      <c r="E2348">
        <f>'TPS543C20 Loop Gain'!B1592</f>
        <v>145800</v>
      </c>
    </row>
    <row r="2349" spans="3:5" x14ac:dyDescent="0.25">
      <c r="C2349">
        <f>'TPS543C20 Loop Gain'!AI1591</f>
        <v>-3.1241695924956496</v>
      </c>
      <c r="D2349">
        <f>'TPS543C20 Loop Gain'!AJ1591</f>
        <v>71.982294972396005</v>
      </c>
      <c r="E2349">
        <f>'TPS543C20 Loop Gain'!B1591</f>
        <v>145700</v>
      </c>
    </row>
    <row r="2350" spans="3:5" x14ac:dyDescent="0.25">
      <c r="C2350">
        <f>'TPS543C20 Loop Gain'!AI1590</f>
        <v>-3.1176664854782707</v>
      </c>
      <c r="D2350">
        <f>'TPS543C20 Loop Gain'!AJ1590</f>
        <v>71.989232973957243</v>
      </c>
      <c r="E2350">
        <f>'TPS543C20 Loop Gain'!B1590</f>
        <v>145600</v>
      </c>
    </row>
    <row r="2351" spans="3:5" x14ac:dyDescent="0.25">
      <c r="C2351">
        <f>'TPS543C20 Loop Gain'!AI1589</f>
        <v>-3.1111584824138632</v>
      </c>
      <c r="D2351">
        <f>'TPS543C20 Loop Gain'!AJ1589</f>
        <v>71.996169821493396</v>
      </c>
      <c r="E2351">
        <f>'TPS543C20 Loop Gain'!B1589</f>
        <v>145500</v>
      </c>
    </row>
    <row r="2352" spans="3:5" x14ac:dyDescent="0.25">
      <c r="C2352">
        <f>'TPS543C20 Loop Gain'!AI1588</f>
        <v>-3.1046455758177505</v>
      </c>
      <c r="D2352">
        <f>'TPS543C20 Loop Gain'!AJ1588</f>
        <v>72.003105517729537</v>
      </c>
      <c r="E2352">
        <f>'TPS543C20 Loop Gain'!B1588</f>
        <v>145400</v>
      </c>
    </row>
    <row r="2353" spans="3:5" x14ac:dyDescent="0.25">
      <c r="C2353">
        <f>'TPS543C20 Loop Gain'!AI1587</f>
        <v>-3.0981277581891939</v>
      </c>
      <c r="D2353">
        <f>'TPS543C20 Loop Gain'!AJ1587</f>
        <v>72.010040065408617</v>
      </c>
      <c r="E2353">
        <f>'TPS543C20 Loop Gain'!B1587</f>
        <v>145300</v>
      </c>
    </row>
    <row r="2354" spans="3:5" x14ac:dyDescent="0.25">
      <c r="C2354">
        <f>'TPS543C20 Loop Gain'!AI1586</f>
        <v>-3.0916050220110538</v>
      </c>
      <c r="D2354">
        <f>'TPS543C20 Loop Gain'!AJ1586</f>
        <v>72.016973467292758</v>
      </c>
      <c r="E2354">
        <f>'TPS543C20 Loop Gain'!B1586</f>
        <v>145200</v>
      </c>
    </row>
    <row r="2355" spans="3:5" x14ac:dyDescent="0.25">
      <c r="C2355">
        <f>'TPS543C20 Loop Gain'!AI1585</f>
        <v>-3.0850773597494401</v>
      </c>
      <c r="D2355">
        <f>'TPS543C20 Loop Gain'!AJ1585</f>
        <v>72.023905726162411</v>
      </c>
      <c r="E2355">
        <f>'TPS543C20 Loop Gain'!B1585</f>
        <v>145100</v>
      </c>
    </row>
    <row r="2356" spans="3:5" x14ac:dyDescent="0.25">
      <c r="C2356">
        <f>'TPS543C20 Loop Gain'!AI1584</f>
        <v>-3.0785447638543979</v>
      </c>
      <c r="D2356">
        <f>'TPS543C20 Loop Gain'!AJ1584</f>
        <v>72.030836844817316</v>
      </c>
      <c r="E2356">
        <f>'TPS543C20 Loop Gain'!B1584</f>
        <v>145000</v>
      </c>
    </row>
    <row r="2357" spans="3:5" x14ac:dyDescent="0.25">
      <c r="C2357">
        <f>'TPS543C20 Loop Gain'!AI1583</f>
        <v>-3.0720072267591654</v>
      </c>
      <c r="D2357">
        <f>'TPS543C20 Loop Gain'!AJ1583</f>
        <v>72.037766826075625</v>
      </c>
      <c r="E2357">
        <f>'TPS543C20 Loop Gain'!B1583</f>
        <v>144900</v>
      </c>
    </row>
    <row r="2358" spans="3:5" x14ac:dyDescent="0.25">
      <c r="C2358">
        <f>'TPS543C20 Loop Gain'!AI1582</f>
        <v>-3.0654647408804152</v>
      </c>
      <c r="D2358">
        <f>'TPS543C20 Loop Gain'!AJ1582</f>
        <v>72.044695672774978</v>
      </c>
      <c r="E2358">
        <f>'TPS543C20 Loop Gain'!B1582</f>
        <v>144800</v>
      </c>
    </row>
    <row r="2359" spans="3:5" x14ac:dyDescent="0.25">
      <c r="C2359">
        <f>'TPS543C20 Loop Gain'!AI1581</f>
        <v>-3.0589172986181583</v>
      </c>
      <c r="D2359">
        <f>'TPS543C20 Loop Gain'!AJ1581</f>
        <v>72.051623387771414</v>
      </c>
      <c r="E2359">
        <f>'TPS543C20 Loop Gain'!B1581</f>
        <v>144700</v>
      </c>
    </row>
    <row r="2360" spans="3:5" x14ac:dyDescent="0.25">
      <c r="C2360">
        <f>'TPS543C20 Loop Gain'!AI1580</f>
        <v>-3.05236489235577</v>
      </c>
      <c r="D2360">
        <f>'TPS543C20 Loop Gain'!AJ1580</f>
        <v>72.058549973940941</v>
      </c>
      <c r="E2360">
        <f>'TPS543C20 Loop Gain'!B1580</f>
        <v>144600</v>
      </c>
    </row>
    <row r="2361" spans="3:5" x14ac:dyDescent="0.25">
      <c r="C2361">
        <f>'TPS543C20 Loop Gain'!AI1579</f>
        <v>-3.045807514459935</v>
      </c>
      <c r="D2361">
        <f>'TPS543C20 Loop Gain'!AJ1579</f>
        <v>72.065475434178325</v>
      </c>
      <c r="E2361">
        <f>'TPS543C20 Loop Gain'!B1579</f>
        <v>144500</v>
      </c>
    </row>
    <row r="2362" spans="3:5" x14ac:dyDescent="0.25">
      <c r="C2362">
        <f>'TPS543C20 Loop Gain'!AI1578</f>
        <v>-3.0392451572805297</v>
      </c>
      <c r="D2362">
        <f>'TPS543C20 Loop Gain'!AJ1578</f>
        <v>72.072399771398196</v>
      </c>
      <c r="E2362">
        <f>'TPS543C20 Loop Gain'!B1578</f>
        <v>144400</v>
      </c>
    </row>
    <row r="2363" spans="3:5" x14ac:dyDescent="0.25">
      <c r="C2363">
        <f>'TPS543C20 Loop Gain'!AI1577</f>
        <v>-3.0326778131505874</v>
      </c>
      <c r="D2363">
        <f>'TPS543C20 Loop Gain'!AJ1577</f>
        <v>72.079322988534273</v>
      </c>
      <c r="E2363">
        <f>'TPS543C20 Loop Gain'!B1577</f>
        <v>144300</v>
      </c>
    </row>
    <row r="2364" spans="3:5" x14ac:dyDescent="0.25">
      <c r="C2364">
        <f>'TPS543C20 Loop Gain'!AI1576</f>
        <v>-3.0261054743862288</v>
      </c>
      <c r="D2364">
        <f>'TPS543C20 Loop Gain'!AJ1576</f>
        <v>72.086245088540409</v>
      </c>
      <c r="E2364">
        <f>'TPS543C20 Loop Gain'!B1576</f>
        <v>144200</v>
      </c>
    </row>
    <row r="2365" spans="3:5" x14ac:dyDescent="0.25">
      <c r="C2365">
        <f>'TPS543C20 Loop Gain'!AI1575</f>
        <v>-3.0195281332867401</v>
      </c>
      <c r="D2365">
        <f>'TPS543C20 Loop Gain'!AJ1575</f>
        <v>72.093166074389472</v>
      </c>
      <c r="E2365">
        <f>'TPS543C20 Loop Gain'!B1575</f>
        <v>144100</v>
      </c>
    </row>
    <row r="2366" spans="3:5" x14ac:dyDescent="0.25">
      <c r="C2366">
        <f>'TPS543C20 Loop Gain'!AI1574</f>
        <v>-3.0129457821345476</v>
      </c>
      <c r="D2366">
        <f>'TPS543C20 Loop Gain'!AJ1574</f>
        <v>72.10008594907427</v>
      </c>
      <c r="E2366">
        <f>'TPS543C20 Loop Gain'!B1574</f>
        <v>144000</v>
      </c>
    </row>
    <row r="2367" spans="3:5" x14ac:dyDescent="0.25">
      <c r="C2367">
        <f>'TPS543C20 Loop Gain'!AI1573</f>
        <v>-3.0063584131946577</v>
      </c>
      <c r="D2367">
        <f>'TPS543C20 Loop Gain'!AJ1573</f>
        <v>72.10700471560834</v>
      </c>
      <c r="E2367">
        <f>'TPS543C20 Loop Gain'!B1573</f>
        <v>143900</v>
      </c>
    </row>
    <row r="2368" spans="3:5" x14ac:dyDescent="0.25">
      <c r="C2368">
        <f>'TPS543C20 Loop Gain'!AI1572</f>
        <v>-2.999766018715504</v>
      </c>
      <c r="D2368">
        <f>'TPS543C20 Loop Gain'!AJ1572</f>
        <v>72.113922377024053</v>
      </c>
      <c r="E2368">
        <f>'TPS543C20 Loop Gain'!B1572</f>
        <v>143800</v>
      </c>
    </row>
    <row r="2369" spans="3:5" x14ac:dyDescent="0.25">
      <c r="C2369">
        <f>'TPS543C20 Loop Gain'!AI1571</f>
        <v>-2.9931685909279722</v>
      </c>
      <c r="D2369">
        <f>'TPS543C20 Loop Gain'!AJ1571</f>
        <v>72.120838936374938</v>
      </c>
      <c r="E2369">
        <f>'TPS543C20 Loop Gain'!B1571</f>
        <v>143700</v>
      </c>
    </row>
    <row r="2370" spans="3:5" x14ac:dyDescent="0.25">
      <c r="C2370">
        <f>'TPS543C20 Loop Gain'!AI1570</f>
        <v>-2.9865661220462636</v>
      </c>
      <c r="D2370">
        <f>'TPS543C20 Loop Gain'!AJ1570</f>
        <v>72.127754396733721</v>
      </c>
      <c r="E2370">
        <f>'TPS543C20 Loop Gain'!B1570</f>
        <v>143600</v>
      </c>
    </row>
    <row r="2371" spans="3:5" x14ac:dyDescent="0.25">
      <c r="C2371">
        <f>'TPS543C20 Loop Gain'!AI1569</f>
        <v>-2.9799586042669119</v>
      </c>
      <c r="D2371">
        <f>'TPS543C20 Loop Gain'!AJ1569</f>
        <v>72.13466876119486</v>
      </c>
      <c r="E2371">
        <f>'TPS543C20 Loop Gain'!B1569</f>
        <v>143500</v>
      </c>
    </row>
    <row r="2372" spans="3:5" x14ac:dyDescent="0.25">
      <c r="C2372">
        <f>'TPS543C20 Loop Gain'!AI1568</f>
        <v>-2.9733460297695857</v>
      </c>
      <c r="D2372">
        <f>'TPS543C20 Loop Gain'!AJ1568</f>
        <v>72.141582032871696</v>
      </c>
      <c r="E2372">
        <f>'TPS543C20 Loop Gain'!B1568</f>
        <v>143400</v>
      </c>
    </row>
    <row r="2373" spans="3:5" x14ac:dyDescent="0.25">
      <c r="C2373">
        <f>'TPS543C20 Loop Gain'!AI1567</f>
        <v>-2.9667283907163773</v>
      </c>
      <c r="D2373">
        <f>'TPS543C20 Loop Gain'!AJ1567</f>
        <v>72.148494214899287</v>
      </c>
      <c r="E2373">
        <f>'TPS543C20 Loop Gain'!B1567</f>
        <v>143300</v>
      </c>
    </row>
    <row r="2374" spans="3:5" x14ac:dyDescent="0.25">
      <c r="C2374">
        <f>'TPS543C20 Loop Gain'!AI1566</f>
        <v>-2.9601056792520204</v>
      </c>
      <c r="D2374">
        <f>'TPS543C20 Loop Gain'!AJ1566</f>
        <v>72.155405310432926</v>
      </c>
      <c r="E2374">
        <f>'TPS543C20 Loop Gain'!B1566</f>
        <v>143200</v>
      </c>
    </row>
    <row r="2375" spans="3:5" x14ac:dyDescent="0.25">
      <c r="C2375">
        <f>'TPS543C20 Loop Gain'!AI1565</f>
        <v>-2.9534778875042598</v>
      </c>
      <c r="D2375">
        <f>'TPS543C20 Loop Gain'!AJ1565</f>
        <v>72.162315322648283</v>
      </c>
      <c r="E2375">
        <f>'TPS543C20 Loop Gain'!B1565</f>
        <v>143100</v>
      </c>
    </row>
    <row r="2376" spans="3:5" x14ac:dyDescent="0.25">
      <c r="C2376">
        <f>'TPS543C20 Loop Gain'!AI1564</f>
        <v>-2.9468450075828176</v>
      </c>
      <c r="D2376">
        <f>'TPS543C20 Loop Gain'!AJ1564</f>
        <v>72.169224254742218</v>
      </c>
      <c r="E2376">
        <f>'TPS543C20 Loop Gain'!B1564</f>
        <v>143000</v>
      </c>
    </row>
    <row r="2377" spans="3:5" x14ac:dyDescent="0.25">
      <c r="C2377">
        <f>'TPS543C20 Loop Gain'!AI1563</f>
        <v>-2.9402070315802193</v>
      </c>
      <c r="D2377">
        <f>'TPS543C20 Loop Gain'!AJ1563</f>
        <v>72.176132109932851</v>
      </c>
      <c r="E2377">
        <f>'TPS543C20 Loop Gain'!B1563</f>
        <v>142900</v>
      </c>
    </row>
    <row r="2378" spans="3:5" x14ac:dyDescent="0.25">
      <c r="C2378">
        <f>'TPS543C20 Loop Gain'!AI1562</f>
        <v>-2.9335639515714913</v>
      </c>
      <c r="D2378">
        <f>'TPS543C20 Loop Gain'!AJ1562</f>
        <v>72.183038891459034</v>
      </c>
      <c r="E2378">
        <f>'TPS543C20 Loop Gain'!B1562</f>
        <v>142800</v>
      </c>
    </row>
    <row r="2379" spans="3:5" x14ac:dyDescent="0.25">
      <c r="C2379">
        <f>'TPS543C20 Loop Gain'!AI1561</f>
        <v>-2.926915759614058</v>
      </c>
      <c r="D2379">
        <f>'TPS543C20 Loop Gain'!AJ1561</f>
        <v>72.189944602580937</v>
      </c>
      <c r="E2379">
        <f>'TPS543C20 Loop Gain'!B1561</f>
        <v>142700</v>
      </c>
    </row>
    <row r="2380" spans="3:5" x14ac:dyDescent="0.25">
      <c r="C2380">
        <f>'TPS543C20 Loop Gain'!AI1560</f>
        <v>-2.9202624477474566</v>
      </c>
      <c r="D2380">
        <f>'TPS543C20 Loop Gain'!AJ1560</f>
        <v>72.19684924657966</v>
      </c>
      <c r="E2380">
        <f>'TPS543C20 Loop Gain'!B1560</f>
        <v>142600</v>
      </c>
    </row>
    <row r="2381" spans="3:5" x14ac:dyDescent="0.25">
      <c r="C2381">
        <f>'TPS543C20 Loop Gain'!AI1559</f>
        <v>-2.9136040079938788</v>
      </c>
      <c r="D2381">
        <f>'TPS543C20 Loop Gain'!AJ1559</f>
        <v>72.203752826758276</v>
      </c>
      <c r="E2381">
        <f>'TPS543C20 Loop Gain'!B1559</f>
        <v>142500</v>
      </c>
    </row>
    <row r="2382" spans="3:5" x14ac:dyDescent="0.25">
      <c r="C2382">
        <f>'TPS543C20 Loop Gain'!AI1558</f>
        <v>-2.9069404323574473</v>
      </c>
      <c r="D2382">
        <f>'TPS543C20 Loop Gain'!AJ1558</f>
        <v>72.210655346441129</v>
      </c>
      <c r="E2382">
        <f>'TPS543C20 Loop Gain'!B1558</f>
        <v>142400</v>
      </c>
    </row>
    <row r="2383" spans="3:5" x14ac:dyDescent="0.25">
      <c r="C2383">
        <f>'TPS543C20 Loop Gain'!AI1557</f>
        <v>-2.9002717128245816</v>
      </c>
      <c r="D2383">
        <f>'TPS543C20 Loop Gain'!AJ1557</f>
        <v>72.217556808974109</v>
      </c>
      <c r="E2383">
        <f>'TPS543C20 Loop Gain'!B1557</f>
        <v>142300</v>
      </c>
    </row>
    <row r="2384" spans="3:5" x14ac:dyDescent="0.25">
      <c r="C2384">
        <f>'TPS543C20 Loop Gain'!AI1556</f>
        <v>-2.8935978413641026</v>
      </c>
      <c r="D2384">
        <f>'TPS543C20 Loop Gain'!AJ1556</f>
        <v>72.224457217725245</v>
      </c>
      <c r="E2384">
        <f>'TPS543C20 Loop Gain'!B1556</f>
        <v>142200</v>
      </c>
    </row>
    <row r="2385" spans="3:5" x14ac:dyDescent="0.25">
      <c r="C2385">
        <f>'TPS543C20 Loop Gain'!AI1555</f>
        <v>-2.8869188099265912</v>
      </c>
      <c r="D2385">
        <f>'TPS543C20 Loop Gain'!AJ1555</f>
        <v>72.231356576083471</v>
      </c>
      <c r="E2385">
        <f>'TPS543C20 Loop Gain'!B1555</f>
        <v>142100</v>
      </c>
    </row>
    <row r="2386" spans="3:5" x14ac:dyDescent="0.25">
      <c r="C2386">
        <f>'TPS543C20 Loop Gain'!AI1554</f>
        <v>-2.8802346104449601</v>
      </c>
      <c r="D2386">
        <f>'TPS543C20 Loop Gain'!AJ1554</f>
        <v>72.238254887460855</v>
      </c>
      <c r="E2386">
        <f>'TPS543C20 Loop Gain'!B1554</f>
        <v>142000</v>
      </c>
    </row>
    <row r="2387" spans="3:5" x14ac:dyDescent="0.25">
      <c r="C2387">
        <f>'TPS543C20 Loop Gain'!AI1553</f>
        <v>-2.8735452348339412</v>
      </c>
      <c r="D2387">
        <f>'TPS543C20 Loop Gain'!AJ1553</f>
        <v>72.245152155290953</v>
      </c>
      <c r="E2387">
        <f>'TPS543C20 Loop Gain'!B1553</f>
        <v>141900</v>
      </c>
    </row>
    <row r="2388" spans="3:5" x14ac:dyDescent="0.25">
      <c r="C2388">
        <f>'TPS543C20 Loop Gain'!AI1552</f>
        <v>-2.8668506749903107</v>
      </c>
      <c r="D2388">
        <f>'TPS543C20 Loop Gain'!AJ1552</f>
        <v>72.252048383029461</v>
      </c>
      <c r="E2388">
        <f>'TPS543C20 Loop Gain'!B1552</f>
        <v>141800</v>
      </c>
    </row>
    <row r="2389" spans="3:5" x14ac:dyDescent="0.25">
      <c r="C2389">
        <f>'TPS543C20 Loop Gain'!AI1551</f>
        <v>-2.8601509227925019</v>
      </c>
      <c r="D2389">
        <f>'TPS543C20 Loop Gain'!AJ1551</f>
        <v>72.258943574154742</v>
      </c>
      <c r="E2389">
        <f>'TPS543C20 Loop Gain'!B1551</f>
        <v>141700</v>
      </c>
    </row>
    <row r="2390" spans="3:5" x14ac:dyDescent="0.25">
      <c r="C2390">
        <f>'TPS543C20 Loop Gain'!AI1550</f>
        <v>-2.8534459701013426</v>
      </c>
      <c r="D2390">
        <f>'TPS543C20 Loop Gain'!AJ1550</f>
        <v>72.265837732166986</v>
      </c>
      <c r="E2390">
        <f>'TPS543C20 Loop Gain'!B1550</f>
        <v>141600</v>
      </c>
    </row>
    <row r="2391" spans="3:5" x14ac:dyDescent="0.25">
      <c r="C2391">
        <f>'TPS543C20 Loop Gain'!AI1549</f>
        <v>-2.8467358087589689</v>
      </c>
      <c r="D2391">
        <f>'TPS543C20 Loop Gain'!AJ1549</f>
        <v>72.27273086058959</v>
      </c>
      <c r="E2391">
        <f>'TPS543C20 Loop Gain'!B1549</f>
        <v>141500</v>
      </c>
    </row>
    <row r="2392" spans="3:5" x14ac:dyDescent="0.25">
      <c r="C2392">
        <f>'TPS543C20 Loop Gain'!AI1548</f>
        <v>-2.8400204305892212</v>
      </c>
      <c r="D2392">
        <f>'TPS543C20 Loop Gain'!AJ1548</f>
        <v>72.279622962968588</v>
      </c>
      <c r="E2392">
        <f>'TPS543C20 Loop Gain'!B1548</f>
        <v>141400</v>
      </c>
    </row>
    <row r="2393" spans="3:5" x14ac:dyDescent="0.25">
      <c r="C2393">
        <f>'TPS543C20 Loop Gain'!AI1547</f>
        <v>-2.833299827398168</v>
      </c>
      <c r="D2393">
        <f>'TPS543C20 Loop Gain'!AJ1547</f>
        <v>72.286514042871886</v>
      </c>
      <c r="E2393">
        <f>'TPS543C20 Loop Gain'!B1547</f>
        <v>141300</v>
      </c>
    </row>
    <row r="2394" spans="3:5" x14ac:dyDescent="0.25">
      <c r="C2394">
        <f>'TPS543C20 Loop Gain'!AI1546</f>
        <v>-2.826573990972884</v>
      </c>
      <c r="D2394">
        <f>'TPS543C20 Loop Gain'!AJ1546</f>
        <v>72.293404103891092</v>
      </c>
      <c r="E2394">
        <f>'TPS543C20 Loop Gain'!B1546</f>
        <v>141200</v>
      </c>
    </row>
    <row r="2395" spans="3:5" x14ac:dyDescent="0.25">
      <c r="C2395">
        <f>'TPS543C20 Loop Gain'!AI1545</f>
        <v>-2.8198429130825375</v>
      </c>
      <c r="D2395">
        <f>'TPS543C20 Loop Gain'!AJ1545</f>
        <v>72.300293149641433</v>
      </c>
      <c r="E2395">
        <f>'TPS543C20 Loop Gain'!B1545</f>
        <v>141100</v>
      </c>
    </row>
    <row r="2396" spans="3:5" x14ac:dyDescent="0.25">
      <c r="C2396">
        <f>'TPS543C20 Loop Gain'!AI1544</f>
        <v>-2.8131065854774944</v>
      </c>
      <c r="D2396">
        <f>'TPS543C20 Loop Gain'!AJ1544</f>
        <v>72.307181183759553</v>
      </c>
      <c r="E2396">
        <f>'TPS543C20 Loop Gain'!B1544</f>
        <v>141000</v>
      </c>
    </row>
    <row r="2397" spans="3:5" x14ac:dyDescent="0.25">
      <c r="C2397">
        <f>'TPS543C20 Loop Gain'!AI1543</f>
        <v>-2.8063649998898681</v>
      </c>
      <c r="D2397">
        <f>'TPS543C20 Loop Gain'!AJ1543</f>
        <v>72.314068209906807</v>
      </c>
      <c r="E2397">
        <f>'TPS543C20 Loop Gain'!B1543</f>
        <v>140900</v>
      </c>
    </row>
    <row r="2398" spans="3:5" x14ac:dyDescent="0.25">
      <c r="C2398">
        <f>'TPS543C20 Loop Gain'!AI1542</f>
        <v>-2.7996181480331033</v>
      </c>
      <c r="D2398">
        <f>'TPS543C20 Loop Gain'!AJ1542</f>
        <v>72.320954231767345</v>
      </c>
      <c r="E2398">
        <f>'TPS543C20 Loop Gain'!B1542</f>
        <v>140800</v>
      </c>
    </row>
    <row r="2399" spans="3:5" x14ac:dyDescent="0.25">
      <c r="C2399">
        <f>'TPS543C20 Loop Gain'!AI1541</f>
        <v>-2.7928660216017875</v>
      </c>
      <c r="D2399">
        <f>'TPS543C20 Loop Gain'!AJ1541</f>
        <v>72.32783925304912</v>
      </c>
      <c r="E2399">
        <f>'TPS543C20 Loop Gain'!B1541</f>
        <v>140700</v>
      </c>
    </row>
    <row r="2400" spans="3:5" x14ac:dyDescent="0.25">
      <c r="C2400">
        <f>'TPS543C20 Loop Gain'!AI1540</f>
        <v>-2.7861086122721126</v>
      </c>
      <c r="D2400">
        <f>'TPS543C20 Loop Gain'!AJ1540</f>
        <v>72.334723277482823</v>
      </c>
      <c r="E2400">
        <f>'TPS543C20 Loop Gain'!B1540</f>
        <v>140600</v>
      </c>
    </row>
    <row r="2401" spans="3:5" x14ac:dyDescent="0.25">
      <c r="C2401">
        <f>'TPS543C20 Loop Gain'!AI1539</f>
        <v>-2.7793459117015877</v>
      </c>
      <c r="D2401">
        <f>'TPS543C20 Loop Gain'!AJ1539</f>
        <v>72.34160630882424</v>
      </c>
      <c r="E2401">
        <f>'TPS543C20 Loop Gain'!B1539</f>
        <v>140500</v>
      </c>
    </row>
    <row r="2402" spans="3:5" x14ac:dyDescent="0.25">
      <c r="C2402">
        <f>'TPS543C20 Loop Gain'!AI1538</f>
        <v>-2.7725779115288236</v>
      </c>
      <c r="D2402">
        <f>'TPS543C20 Loop Gain'!AJ1538</f>
        <v>72.348488350851795</v>
      </c>
      <c r="E2402">
        <f>'TPS543C20 Loop Gain'!B1538</f>
        <v>140400</v>
      </c>
    </row>
    <row r="2403" spans="3:5" x14ac:dyDescent="0.25">
      <c r="C2403">
        <f>'TPS543C20 Loop Gain'!AI1537</f>
        <v>-2.7658046033734958</v>
      </c>
      <c r="D2403">
        <f>'TPS543C20 Loop Gain'!AJ1537</f>
        <v>72.355369407368926</v>
      </c>
      <c r="E2403">
        <f>'TPS543C20 Loop Gain'!B1537</f>
        <v>140300</v>
      </c>
    </row>
    <row r="2404" spans="3:5" x14ac:dyDescent="0.25">
      <c r="C2404">
        <f>'TPS543C20 Loop Gain'!AI1536</f>
        <v>-2.7590259788366174</v>
      </c>
      <c r="D2404">
        <f>'TPS543C20 Loop Gain'!AJ1536</f>
        <v>72.362249482202586</v>
      </c>
      <c r="E2404">
        <f>'TPS543C20 Loop Gain'!B1536</f>
        <v>140200</v>
      </c>
    </row>
    <row r="2405" spans="3:5" x14ac:dyDescent="0.25">
      <c r="C2405">
        <f>'TPS543C20 Loop Gain'!AI1535</f>
        <v>-2.7522420295000631</v>
      </c>
      <c r="D2405">
        <f>'TPS543C20 Loop Gain'!AJ1535</f>
        <v>72.369128579204016</v>
      </c>
      <c r="E2405">
        <f>'TPS543C20 Loop Gain'!B1535</f>
        <v>140100</v>
      </c>
    </row>
    <row r="2406" spans="3:5" x14ac:dyDescent="0.25">
      <c r="C2406">
        <f>'TPS543C20 Loop Gain'!AI1534</f>
        <v>-2.7454527469268259</v>
      </c>
      <c r="D2406">
        <f>'TPS543C20 Loop Gain'!AJ1534</f>
        <v>72.376006702248532</v>
      </c>
      <c r="E2406">
        <f>'TPS543C20 Loop Gain'!B1534</f>
        <v>140000</v>
      </c>
    </row>
    <row r="2407" spans="3:5" x14ac:dyDescent="0.25">
      <c r="C2407">
        <f>'TPS543C20 Loop Gain'!AI1533</f>
        <v>-2.7386581226608193</v>
      </c>
      <c r="D2407">
        <f>'TPS543C20 Loop Gain'!AJ1533</f>
        <v>72.382883855236727</v>
      </c>
      <c r="E2407">
        <f>'TPS543C20 Loop Gain'!B1533</f>
        <v>139900</v>
      </c>
    </row>
    <row r="2408" spans="3:5" x14ac:dyDescent="0.25">
      <c r="C2408">
        <f>'TPS543C20 Loop Gain'!AI1532</f>
        <v>-2.731858148226932</v>
      </c>
      <c r="D2408">
        <f>'TPS543C20 Loop Gain'!AJ1532</f>
        <v>72.389760042093101</v>
      </c>
      <c r="E2408">
        <f>'TPS543C20 Loop Gain'!B1532</f>
        <v>139800</v>
      </c>
    </row>
    <row r="2409" spans="3:5" x14ac:dyDescent="0.25">
      <c r="C2409">
        <f>'TPS543C20 Loop Gain'!AI1531</f>
        <v>-2.7250528151306779</v>
      </c>
      <c r="D2409">
        <f>'TPS543C20 Loop Gain'!AJ1531</f>
        <v>72.396635266767362</v>
      </c>
      <c r="E2409">
        <f>'TPS543C20 Loop Gain'!B1531</f>
        <v>139700</v>
      </c>
    </row>
    <row r="2410" spans="3:5" x14ac:dyDescent="0.25">
      <c r="C2410">
        <f>'TPS543C20 Loop Gain'!AI1530</f>
        <v>-2.7182421148585134</v>
      </c>
      <c r="D2410">
        <f>'TPS543C20 Loop Gain'!AJ1530</f>
        <v>72.403509533233787</v>
      </c>
      <c r="E2410">
        <f>'TPS543C20 Loop Gain'!B1530</f>
        <v>139600</v>
      </c>
    </row>
    <row r="2411" spans="3:5" x14ac:dyDescent="0.25">
      <c r="C2411">
        <f>'TPS543C20 Loop Gain'!AI1529</f>
        <v>-2.7114260388777982</v>
      </c>
      <c r="D2411">
        <f>'TPS543C20 Loop Gain'!AJ1529</f>
        <v>72.410382845491867</v>
      </c>
      <c r="E2411">
        <f>'TPS543C20 Loop Gain'!B1529</f>
        <v>139500</v>
      </c>
    </row>
    <row r="2412" spans="3:5" x14ac:dyDescent="0.25">
      <c r="C2412">
        <f>'TPS543C20 Loop Gain'!AI1528</f>
        <v>-2.7046045786360775</v>
      </c>
      <c r="D2412">
        <f>'TPS543C20 Loop Gain'!AJ1528</f>
        <v>72.417255207565915</v>
      </c>
      <c r="E2412">
        <f>'TPS543C20 Loop Gain'!B1528</f>
        <v>139400</v>
      </c>
    </row>
    <row r="2413" spans="3:5" x14ac:dyDescent="0.25">
      <c r="C2413">
        <f>'TPS543C20 Loop Gain'!AI1527</f>
        <v>-2.697777725562005</v>
      </c>
      <c r="D2413">
        <f>'TPS543C20 Loop Gain'!AJ1527</f>
        <v>72.4241266235056</v>
      </c>
      <c r="E2413">
        <f>'TPS543C20 Loop Gain'!B1527</f>
        <v>139300</v>
      </c>
    </row>
    <row r="2414" spans="3:5" x14ac:dyDescent="0.25">
      <c r="C2414">
        <f>'TPS543C20 Loop Gain'!AI1526</f>
        <v>-2.6909454710645857</v>
      </c>
      <c r="D2414">
        <f>'TPS543C20 Loop Gain'!AJ1526</f>
        <v>72.43099709738641</v>
      </c>
      <c r="E2414">
        <f>'TPS543C20 Loop Gain'!B1526</f>
        <v>139200</v>
      </c>
    </row>
    <row r="2415" spans="3:5" x14ac:dyDescent="0.25">
      <c r="C2415">
        <f>'TPS543C20 Loop Gain'!AI1525</f>
        <v>-2.6841078065333441</v>
      </c>
      <c r="D2415">
        <f>'TPS543C20 Loop Gain'!AJ1525</f>
        <v>72.437866633309241</v>
      </c>
      <c r="E2415">
        <f>'TPS543C20 Loop Gain'!B1525</f>
        <v>139100</v>
      </c>
    </row>
    <row r="2416" spans="3:5" x14ac:dyDescent="0.25">
      <c r="C2416">
        <f>'TPS543C20 Loop Gain'!AI1524</f>
        <v>-2.6772647233383919</v>
      </c>
      <c r="D2416">
        <f>'TPS543C20 Loop Gain'!AJ1524</f>
        <v>72.444735235399591</v>
      </c>
      <c r="E2416">
        <f>'TPS543C20 Loop Gain'!B1524</f>
        <v>139000</v>
      </c>
    </row>
    <row r="2417" spans="3:5" x14ac:dyDescent="0.25">
      <c r="C2417">
        <f>'TPS543C20 Loop Gain'!AI1523</f>
        <v>-2.6704162128298008</v>
      </c>
      <c r="D2417">
        <f>'TPS543C20 Loop Gain'!AJ1523</f>
        <v>72.451602907810113</v>
      </c>
      <c r="E2417">
        <f>'TPS543C20 Loop Gain'!B1523</f>
        <v>138900</v>
      </c>
    </row>
    <row r="2418" spans="3:5" x14ac:dyDescent="0.25">
      <c r="C2418">
        <f>'TPS543C20 Loop Gain'!AI1522</f>
        <v>-2.663562266338682</v>
      </c>
      <c r="D2418">
        <f>'TPS543C20 Loop Gain'!AJ1522</f>
        <v>72.458469654718826</v>
      </c>
      <c r="E2418">
        <f>'TPS543C20 Loop Gain'!B1522</f>
        <v>138800</v>
      </c>
    </row>
    <row r="2419" spans="3:5" x14ac:dyDescent="0.25">
      <c r="C2419">
        <f>'TPS543C20 Loop Gain'!AI1521</f>
        <v>-2.656702875175887</v>
      </c>
      <c r="D2419">
        <f>'TPS543C20 Loop Gain'!AJ1521</f>
        <v>72.465335480329955</v>
      </c>
      <c r="E2419">
        <f>'TPS543C20 Loop Gain'!B1521</f>
        <v>138700</v>
      </c>
    </row>
    <row r="2420" spans="3:5" x14ac:dyDescent="0.25">
      <c r="C2420">
        <f>'TPS543C20 Loop Gain'!AI1520</f>
        <v>-2.6498380306326954</v>
      </c>
      <c r="D2420">
        <f>'TPS543C20 Loop Gain'!AJ1520</f>
        <v>72.472200388873887</v>
      </c>
      <c r="E2420">
        <f>'TPS543C20 Loop Gain'!B1520</f>
        <v>138600</v>
      </c>
    </row>
    <row r="2421" spans="3:5" x14ac:dyDescent="0.25">
      <c r="C2421">
        <f>'TPS543C20 Loop Gain'!AI1519</f>
        <v>-2.6429677239804206</v>
      </c>
      <c r="D2421">
        <f>'TPS543C20 Loop Gain'!AJ1519</f>
        <v>72.479064384606659</v>
      </c>
      <c r="E2421">
        <f>'TPS543C20 Loop Gain'!B1519</f>
        <v>138500</v>
      </c>
    </row>
    <row r="2422" spans="3:5" x14ac:dyDescent="0.25">
      <c r="C2422">
        <f>'TPS543C20 Loop Gain'!AI1518</f>
        <v>-2.6360919464706161</v>
      </c>
      <c r="D2422">
        <f>'TPS543C20 Loop Gain'!AJ1518</f>
        <v>72.485927471811692</v>
      </c>
      <c r="E2422">
        <f>'TPS543C20 Loop Gain'!B1518</f>
        <v>138400</v>
      </c>
    </row>
    <row r="2423" spans="3:5" x14ac:dyDescent="0.25">
      <c r="C2423">
        <f>'TPS543C20 Loop Gain'!AI1517</f>
        <v>-2.6292106893350149</v>
      </c>
      <c r="D2423">
        <f>'TPS543C20 Loop Gain'!AJ1517</f>
        <v>72.492789654798884</v>
      </c>
      <c r="E2423">
        <f>'TPS543C20 Loop Gain'!B1517</f>
        <v>138300</v>
      </c>
    </row>
    <row r="2424" spans="3:5" x14ac:dyDescent="0.25">
      <c r="C2424">
        <f>'TPS543C20 Loop Gain'!AI1516</f>
        <v>-2.6223239437850703</v>
      </c>
      <c r="D2424">
        <f>'TPS543C20 Loop Gain'!AJ1516</f>
        <v>72.49965093790415</v>
      </c>
      <c r="E2424">
        <f>'TPS543C20 Loop Gain'!B1516</f>
        <v>138200</v>
      </c>
    </row>
    <row r="2425" spans="3:5" x14ac:dyDescent="0.25">
      <c r="C2425">
        <f>'TPS543C20 Loop Gain'!AI1515</f>
        <v>-2.6154317010123505</v>
      </c>
      <c r="D2425">
        <f>'TPS543C20 Loop Gain'!AJ1515</f>
        <v>72.506511325491132</v>
      </c>
      <c r="E2425">
        <f>'TPS543C20 Loop Gain'!B1515</f>
        <v>138100</v>
      </c>
    </row>
    <row r="2426" spans="3:5" x14ac:dyDescent="0.25">
      <c r="C2426">
        <f>'TPS543C20 Loop Gain'!AI1514</f>
        <v>-2.6085339521883064</v>
      </c>
      <c r="D2426">
        <f>'TPS543C20 Loop Gain'!AJ1514</f>
        <v>72.513370821950261</v>
      </c>
      <c r="E2426">
        <f>'TPS543C20 Loop Gain'!B1514</f>
        <v>138000</v>
      </c>
    </row>
    <row r="2427" spans="3:5" x14ac:dyDescent="0.25">
      <c r="C2427">
        <f>'TPS543C20 Loop Gain'!AI1513</f>
        <v>-2.6016306884641067</v>
      </c>
      <c r="D2427">
        <f>'TPS543C20 Loop Gain'!AJ1513</f>
        <v>72.520229431698496</v>
      </c>
      <c r="E2427">
        <f>'TPS543C20 Loop Gain'!B1513</f>
        <v>137900</v>
      </c>
    </row>
    <row r="2428" spans="3:5" x14ac:dyDescent="0.25">
      <c r="C2428">
        <f>'TPS543C20 Loop Gain'!AI1512</f>
        <v>-2.5947219009708271</v>
      </c>
      <c r="D2428">
        <f>'TPS543C20 Loop Gain'!AJ1512</f>
        <v>72.527087159181264</v>
      </c>
      <c r="E2428">
        <f>'TPS543C20 Loop Gain'!B1512</f>
        <v>137800</v>
      </c>
    </row>
    <row r="2429" spans="3:5" x14ac:dyDescent="0.25">
      <c r="C2429">
        <f>'TPS543C20 Loop Gain'!AI1511</f>
        <v>-2.5878075808189243</v>
      </c>
      <c r="D2429">
        <f>'TPS543C20 Loop Gain'!AJ1511</f>
        <v>72.533944008870108</v>
      </c>
      <c r="E2429">
        <f>'TPS543C20 Loop Gain'!B1511</f>
        <v>137700</v>
      </c>
    </row>
    <row r="2430" spans="3:5" x14ac:dyDescent="0.25">
      <c r="C2430">
        <f>'TPS543C20 Loop Gain'!AI1510</f>
        <v>-2.5808877190991613</v>
      </c>
      <c r="D2430">
        <f>'TPS543C20 Loop Gain'!AJ1510</f>
        <v>72.54079998526521</v>
      </c>
      <c r="E2430">
        <f>'TPS543C20 Loop Gain'!B1510</f>
        <v>137600</v>
      </c>
    </row>
    <row r="2431" spans="3:5" x14ac:dyDescent="0.25">
      <c r="C2431">
        <f>'TPS543C20 Loop Gain'!AI1509</f>
        <v>-2.5739623068812763</v>
      </c>
      <c r="D2431">
        <f>'TPS543C20 Loop Gain'!AJ1509</f>
        <v>72.547655092893862</v>
      </c>
      <c r="E2431">
        <f>'TPS543C20 Loop Gain'!B1509</f>
        <v>137500</v>
      </c>
    </row>
    <row r="2432" spans="3:5" x14ac:dyDescent="0.25">
      <c r="C2432">
        <f>'TPS543C20 Loop Gain'!AI1508</f>
        <v>-2.5670313352147267</v>
      </c>
      <c r="D2432">
        <f>'TPS543C20 Loop Gain'!AJ1508</f>
        <v>72.554509336311924</v>
      </c>
      <c r="E2432">
        <f>'TPS543C20 Loop Gain'!B1508</f>
        <v>137400</v>
      </c>
    </row>
    <row r="2433" spans="3:5" x14ac:dyDescent="0.25">
      <c r="C2433">
        <f>'TPS543C20 Loop Gain'!AI1507</f>
        <v>-2.5600947951285562</v>
      </c>
      <c r="D2433">
        <f>'TPS543C20 Loop Gain'!AJ1507</f>
        <v>72.561362720102125</v>
      </c>
      <c r="E2433">
        <f>'TPS543C20 Loop Gain'!B1507</f>
        <v>137300</v>
      </c>
    </row>
    <row r="2434" spans="3:5" x14ac:dyDescent="0.25">
      <c r="C2434">
        <f>'TPS543C20 Loop Gain'!AI1506</f>
        <v>-2.55315267763112</v>
      </c>
      <c r="D2434">
        <f>'TPS543C20 Loop Gain'!AJ1506</f>
        <v>72.568215248876442</v>
      </c>
      <c r="E2434">
        <f>'TPS543C20 Loop Gain'!B1506</f>
        <v>137200</v>
      </c>
    </row>
    <row r="2435" spans="3:5" x14ac:dyDescent="0.25">
      <c r="C2435">
        <f>'TPS543C20 Loop Gain'!AI1505</f>
        <v>-2.5462049737101573</v>
      </c>
      <c r="D2435">
        <f>'TPS543C20 Loop Gain'!AJ1505</f>
        <v>72.575066927274307</v>
      </c>
      <c r="E2435">
        <f>'TPS543C20 Loop Gain'!B1505</f>
        <v>137100</v>
      </c>
    </row>
    <row r="2436" spans="3:5" x14ac:dyDescent="0.25">
      <c r="C2436">
        <f>'TPS543C20 Loop Gain'!AI1504</f>
        <v>-2.5392516743324753</v>
      </c>
      <c r="D2436">
        <f>'TPS543C20 Loop Gain'!AJ1504</f>
        <v>72.581917759964412</v>
      </c>
      <c r="E2436">
        <f>'TPS543C20 Loop Gain'!B1504</f>
        <v>137000</v>
      </c>
    </row>
    <row r="2437" spans="3:5" x14ac:dyDescent="0.25">
      <c r="C2437">
        <f>'TPS543C20 Loop Gain'!AI1503</f>
        <v>-2.5322927704445681</v>
      </c>
      <c r="D2437">
        <f>'TPS543C20 Loop Gain'!AJ1503</f>
        <v>72.588767751643076</v>
      </c>
      <c r="E2437">
        <f>'TPS543C20 Loop Gain'!B1503</f>
        <v>136900</v>
      </c>
    </row>
    <row r="2438" spans="3:5" x14ac:dyDescent="0.25">
      <c r="C2438">
        <f>'TPS543C20 Loop Gain'!AI1502</f>
        <v>-2.5253282529717707</v>
      </c>
      <c r="D2438">
        <f>'TPS543C20 Loop Gain'!AJ1502</f>
        <v>72.595616907036316</v>
      </c>
      <c r="E2438">
        <f>'TPS543C20 Loop Gain'!B1502</f>
        <v>136800</v>
      </c>
    </row>
    <row r="2439" spans="3:5" x14ac:dyDescent="0.25">
      <c r="C2439">
        <f>'TPS543C20 Loop Gain'!AI1501</f>
        <v>-2.518358112818659</v>
      </c>
      <c r="D2439">
        <f>'TPS543C20 Loop Gain'!AJ1501</f>
        <v>72.602465230898957</v>
      </c>
      <c r="E2439">
        <f>'TPS543C20 Loop Gain'!B1501</f>
        <v>136700</v>
      </c>
    </row>
    <row r="2440" spans="3:5" x14ac:dyDescent="0.25">
      <c r="C2440">
        <f>'TPS543C20 Loop Gain'!AI1500</f>
        <v>-2.511382340868785</v>
      </c>
      <c r="D2440">
        <f>'TPS543C20 Loop Gain'!AJ1500</f>
        <v>72.609312728014032</v>
      </c>
      <c r="E2440">
        <f>'TPS543C20 Loop Gain'!B1500</f>
        <v>136600</v>
      </c>
    </row>
    <row r="2441" spans="3:5" x14ac:dyDescent="0.25">
      <c r="C2441">
        <f>'TPS543C20 Loop Gain'!AI1499</f>
        <v>-2.5044009279847868</v>
      </c>
      <c r="D2441">
        <f>'TPS543C20 Loop Gain'!AJ1499</f>
        <v>72.616159403194558</v>
      </c>
      <c r="E2441">
        <f>'TPS543C20 Loop Gain'!B1499</f>
        <v>136500</v>
      </c>
    </row>
    <row r="2442" spans="3:5" x14ac:dyDescent="0.25">
      <c r="C2442">
        <f>'TPS543C20 Loop Gain'!AI1498</f>
        <v>-2.4974138650080517</v>
      </c>
      <c r="D2442">
        <f>'TPS543C20 Loop Gain'!AJ1498</f>
        <v>72.623005261282856</v>
      </c>
      <c r="E2442">
        <f>'TPS543C20 Loop Gain'!B1498</f>
        <v>136400</v>
      </c>
    </row>
    <row r="2443" spans="3:5" x14ac:dyDescent="0.25">
      <c r="C2443">
        <f>'TPS543C20 Loop Gain'!AI1497</f>
        <v>-2.4904211427590597</v>
      </c>
      <c r="D2443">
        <f>'TPS543C20 Loop Gain'!AJ1497</f>
        <v>72.629850307149653</v>
      </c>
      <c r="E2443">
        <f>'TPS543C20 Loop Gain'!B1497</f>
        <v>136300</v>
      </c>
    </row>
    <row r="2444" spans="3:5" x14ac:dyDescent="0.25">
      <c r="C2444">
        <f>'TPS543C20 Loop Gain'!AI1496</f>
        <v>-2.4834227520368883</v>
      </c>
      <c r="D2444">
        <f>'TPS543C20 Loop Gain'!AJ1496</f>
        <v>72.636694545697267</v>
      </c>
      <c r="E2444">
        <f>'TPS543C20 Loop Gain'!B1496</f>
        <v>136200</v>
      </c>
    </row>
    <row r="2445" spans="3:5" x14ac:dyDescent="0.25">
      <c r="C2445">
        <f>'TPS543C20 Loop Gain'!AI1495</f>
        <v>-2.4764186836196989</v>
      </c>
      <c r="D2445">
        <f>'TPS543C20 Loop Gain'!AJ1495</f>
        <v>72.643537981855815</v>
      </c>
      <c r="E2445">
        <f>'TPS543C20 Loop Gain'!B1495</f>
        <v>136100</v>
      </c>
    </row>
    <row r="2446" spans="3:5" x14ac:dyDescent="0.25">
      <c r="C2446">
        <f>'TPS543C20 Loop Gain'!AI1494</f>
        <v>-2.4694089282636531</v>
      </c>
      <c r="D2446">
        <f>'TPS543C20 Loop Gain'!AJ1494</f>
        <v>72.650380620587129</v>
      </c>
      <c r="E2446">
        <f>'TPS543C20 Loop Gain'!B1494</f>
        <v>136000</v>
      </c>
    </row>
    <row r="2447" spans="3:5" x14ac:dyDescent="0.25">
      <c r="C2447">
        <f>'TPS543C20 Loop Gain'!AI1493</f>
        <v>-2.4623934767046309</v>
      </c>
      <c r="D2447">
        <f>'TPS543C20 Loop Gain'!AJ1493</f>
        <v>72.657222466881549</v>
      </c>
      <c r="E2447">
        <f>'TPS543C20 Loop Gain'!B1493</f>
        <v>135900</v>
      </c>
    </row>
    <row r="2448" spans="3:5" x14ac:dyDescent="0.25">
      <c r="C2448">
        <f>'TPS543C20 Loop Gain'!AI1492</f>
        <v>-2.4553723196557744</v>
      </c>
      <c r="D2448">
        <f>'TPS543C20 Loop Gain'!AJ1492</f>
        <v>72.664063525761193</v>
      </c>
      <c r="E2448">
        <f>'TPS543C20 Loop Gain'!B1492</f>
        <v>135800</v>
      </c>
    </row>
    <row r="2449" spans="3:5" x14ac:dyDescent="0.25">
      <c r="C2449">
        <f>'TPS543C20 Loop Gain'!AI1491</f>
        <v>-2.4483454478097104</v>
      </c>
      <c r="D2449">
        <f>'TPS543C20 Loop Gain'!AJ1491</f>
        <v>72.670903802277465</v>
      </c>
      <c r="E2449">
        <f>'TPS543C20 Loop Gain'!B1491</f>
        <v>135700</v>
      </c>
    </row>
    <row r="2450" spans="3:5" x14ac:dyDescent="0.25">
      <c r="C2450">
        <f>'TPS543C20 Loop Gain'!AI1490</f>
        <v>-2.4413128518371701</v>
      </c>
      <c r="D2450">
        <f>'TPS543C20 Loop Gain'!AJ1490</f>
        <v>72.677743301512322</v>
      </c>
      <c r="E2450">
        <f>'TPS543C20 Loop Gain'!B1490</f>
        <v>135600</v>
      </c>
    </row>
    <row r="2451" spans="3:5" x14ac:dyDescent="0.25">
      <c r="C2451">
        <f>'TPS543C20 Loop Gain'!AI1489</f>
        <v>-2.4342745223871871</v>
      </c>
      <c r="D2451">
        <f>'TPS543C20 Loop Gain'!AJ1489</f>
        <v>72.684582028580223</v>
      </c>
      <c r="E2451">
        <f>'TPS543C20 Loop Gain'!B1489</f>
        <v>135500</v>
      </c>
    </row>
    <row r="2452" spans="3:5" x14ac:dyDescent="0.25">
      <c r="C2452">
        <f>'TPS543C20 Loop Gain'!AI1488</f>
        <v>-2.4272304500871758</v>
      </c>
      <c r="D2452">
        <f>'TPS543C20 Loop Gain'!AJ1488</f>
        <v>72.691419988623935</v>
      </c>
      <c r="E2452">
        <f>'TPS543C20 Loop Gain'!B1488</f>
        <v>135400</v>
      </c>
    </row>
    <row r="2453" spans="3:5" x14ac:dyDescent="0.25">
      <c r="C2453">
        <f>'TPS543C20 Loop Gain'!AI1487</f>
        <v>-2.4201806255427134</v>
      </c>
      <c r="D2453">
        <f>'TPS543C20 Loop Gain'!AJ1487</f>
        <v>72.698257186819163</v>
      </c>
      <c r="E2453">
        <f>'TPS543C20 Loop Gain'!B1487</f>
        <v>135300</v>
      </c>
    </row>
    <row r="2454" spans="3:5" x14ac:dyDescent="0.25">
      <c r="C2454">
        <f>'TPS543C20 Loop Gain'!AI1486</f>
        <v>-2.4131250393374968</v>
      </c>
      <c r="D2454">
        <f>'TPS543C20 Loop Gain'!AJ1486</f>
        <v>72.705093628371756</v>
      </c>
      <c r="E2454">
        <f>'TPS543C20 Loop Gain'!B1486</f>
        <v>135200</v>
      </c>
    </row>
    <row r="2455" spans="3:5" x14ac:dyDescent="0.25">
      <c r="C2455">
        <f>'TPS543C20 Loop Gain'!AI1485</f>
        <v>-2.4060636820338539</v>
      </c>
      <c r="D2455">
        <f>'TPS543C20 Loop Gain'!AJ1485</f>
        <v>72.711929318520163</v>
      </c>
      <c r="E2455">
        <f>'TPS543C20 Loop Gain'!B1485</f>
        <v>135100</v>
      </c>
    </row>
    <row r="2456" spans="3:5" x14ac:dyDescent="0.25">
      <c r="C2456">
        <f>'TPS543C20 Loop Gain'!AI1484</f>
        <v>-2.3989965441714562</v>
      </c>
      <c r="D2456">
        <f>'TPS543C20 Loop Gain'!AJ1484</f>
        <v>72.718764262532972</v>
      </c>
      <c r="E2456">
        <f>'TPS543C20 Loop Gain'!B1484</f>
        <v>135000</v>
      </c>
    </row>
    <row r="2457" spans="3:5" x14ac:dyDescent="0.25">
      <c r="C2457">
        <f>'TPS543C20 Loop Gain'!AI1483</f>
        <v>-2.3919236162683961</v>
      </c>
      <c r="D2457">
        <f>'TPS543C20 Loop Gain'!AJ1483</f>
        <v>72.725598465711684</v>
      </c>
      <c r="E2457">
        <f>'TPS543C20 Loop Gain'!B1483</f>
        <v>134900</v>
      </c>
    </row>
    <row r="2458" spans="3:5" x14ac:dyDescent="0.25">
      <c r="C2458">
        <f>'TPS543C20 Loop Gain'!AI1482</f>
        <v>-2.3848448888204437</v>
      </c>
      <c r="D2458">
        <f>'TPS543C20 Loop Gain'!AJ1482</f>
        <v>72.732431933388696</v>
      </c>
      <c r="E2458">
        <f>'TPS543C20 Loop Gain'!B1482</f>
        <v>134800</v>
      </c>
    </row>
    <row r="2459" spans="3:5" x14ac:dyDescent="0.25">
      <c r="C2459">
        <f>'TPS543C20 Loop Gain'!AI1481</f>
        <v>-2.3777603523014976</v>
      </c>
      <c r="D2459">
        <f>'TPS543C20 Loop Gain'!AJ1481</f>
        <v>72.739264670929217</v>
      </c>
      <c r="E2459">
        <f>'TPS543C20 Loop Gain'!B1481</f>
        <v>134700</v>
      </c>
    </row>
    <row r="2460" spans="3:5" x14ac:dyDescent="0.25">
      <c r="C2460">
        <f>'TPS543C20 Loop Gain'!AI1480</f>
        <v>-2.3706699971630059</v>
      </c>
      <c r="D2460">
        <f>'TPS543C20 Loop Gain'!AJ1480</f>
        <v>72.74609668373013</v>
      </c>
      <c r="E2460">
        <f>'TPS543C20 Loop Gain'!B1480</f>
        <v>134600</v>
      </c>
    </row>
    <row r="2461" spans="3:5" x14ac:dyDescent="0.25">
      <c r="C2461">
        <f>'TPS543C20 Loop Gain'!AI1479</f>
        <v>-2.3635738138342912</v>
      </c>
      <c r="D2461">
        <f>'TPS543C20 Loop Gain'!AJ1479</f>
        <v>72.752927977221205</v>
      </c>
      <c r="E2461">
        <f>'TPS543C20 Loop Gain'!B1479</f>
        <v>134500</v>
      </c>
    </row>
    <row r="2462" spans="3:5" x14ac:dyDescent="0.25">
      <c r="C2462">
        <f>'TPS543C20 Loop Gain'!AI1478</f>
        <v>-2.3564717927224481</v>
      </c>
      <c r="D2462">
        <f>'TPS543C20 Loop Gain'!AJ1478</f>
        <v>72.759758556864284</v>
      </c>
      <c r="E2462">
        <f>'TPS543C20 Loop Gain'!B1478</f>
        <v>134400</v>
      </c>
    </row>
    <row r="2463" spans="3:5" x14ac:dyDescent="0.25">
      <c r="C2463">
        <f>'TPS543C20 Loop Gain'!AI1477</f>
        <v>-2.3493639242118096</v>
      </c>
      <c r="D2463">
        <f>'TPS543C20 Loop Gain'!AJ1477</f>
        <v>72.76658842815425</v>
      </c>
      <c r="E2463">
        <f>'TPS543C20 Loop Gain'!B1477</f>
        <v>134300</v>
      </c>
    </row>
    <row r="2464" spans="3:5" x14ac:dyDescent="0.25">
      <c r="C2464">
        <f>'TPS543C20 Loop Gain'!AI1476</f>
        <v>-2.3422501986643622</v>
      </c>
      <c r="D2464">
        <f>'TPS543C20 Loop Gain'!AJ1476</f>
        <v>72.773417596618074</v>
      </c>
      <c r="E2464">
        <f>'TPS543C20 Loop Gain'!B1476</f>
        <v>134200</v>
      </c>
    </row>
    <row r="2465" spans="3:5" x14ac:dyDescent="0.25">
      <c r="C2465">
        <f>'TPS543C20 Loop Gain'!AI1475</f>
        <v>-2.335130606419761</v>
      </c>
      <c r="D2465">
        <f>'TPS543C20 Loop Gain'!AJ1475</f>
        <v>72.780246067817146</v>
      </c>
      <c r="E2465">
        <f>'TPS543C20 Loop Gain'!B1475</f>
        <v>134100</v>
      </c>
    </row>
    <row r="2466" spans="3:5" x14ac:dyDescent="0.25">
      <c r="C2466">
        <f>'TPS543C20 Loop Gain'!AI1474</f>
        <v>-2.3280051377949857</v>
      </c>
      <c r="D2466">
        <f>'TPS543C20 Loop Gain'!AJ1474</f>
        <v>72.787073847345042</v>
      </c>
      <c r="E2466">
        <f>'TPS543C20 Loop Gain'!B1474</f>
        <v>134000</v>
      </c>
    </row>
    <row r="2467" spans="3:5" x14ac:dyDescent="0.25">
      <c r="C2467">
        <f>'TPS543C20 Loop Gain'!AI1473</f>
        <v>-2.3208737830842292</v>
      </c>
      <c r="D2467">
        <f>'TPS543C20 Loop Gain'!AJ1473</f>
        <v>72.793900940829303</v>
      </c>
      <c r="E2467">
        <f>'TPS543C20 Loop Gain'!B1473</f>
        <v>133900</v>
      </c>
    </row>
    <row r="2468" spans="3:5" x14ac:dyDescent="0.25">
      <c r="C2468">
        <f>'TPS543C20 Loop Gain'!AI1472</f>
        <v>-2.3137365325590098</v>
      </c>
      <c r="D2468">
        <f>'TPS543C20 Loop Gain'!AJ1472</f>
        <v>72.800727353930526</v>
      </c>
      <c r="E2468">
        <f>'TPS543C20 Loop Gain'!B1472</f>
        <v>133800</v>
      </c>
    </row>
    <row r="2469" spans="3:5" x14ac:dyDescent="0.25">
      <c r="C2469">
        <f>'TPS543C20 Loop Gain'!AI1471</f>
        <v>-2.3065933764680229</v>
      </c>
      <c r="D2469">
        <f>'TPS543C20 Loop Gain'!AJ1471</f>
        <v>72.807553092343142</v>
      </c>
      <c r="E2469">
        <f>'TPS543C20 Loop Gain'!B1471</f>
        <v>133700</v>
      </c>
    </row>
    <row r="2470" spans="3:5" x14ac:dyDescent="0.25">
      <c r="C2470">
        <f>'TPS543C20 Loop Gain'!AI1470</f>
        <v>-2.2994443050371647</v>
      </c>
      <c r="D2470">
        <f>'TPS543C20 Loop Gain'!AJ1470</f>
        <v>72.81437816179627</v>
      </c>
      <c r="E2470">
        <f>'TPS543C20 Loop Gain'!B1470</f>
        <v>133600</v>
      </c>
    </row>
    <row r="2471" spans="3:5" x14ac:dyDescent="0.25">
      <c r="C2471">
        <f>'TPS543C20 Loop Gain'!AI1469</f>
        <v>-2.2922893084693556</v>
      </c>
      <c r="D2471">
        <f>'TPS543C20 Loop Gain'!AJ1469</f>
        <v>72.821202568052016</v>
      </c>
      <c r="E2471">
        <f>'TPS543C20 Loop Gain'!B1469</f>
        <v>133500</v>
      </c>
    </row>
    <row r="2472" spans="3:5" x14ac:dyDescent="0.25">
      <c r="C2472">
        <f>'TPS543C20 Loop Gain'!AI1468</f>
        <v>-2.2851283769444537</v>
      </c>
      <c r="D2472">
        <f>'TPS543C20 Loop Gain'!AJ1468</f>
        <v>72.828026316907412</v>
      </c>
      <c r="E2472">
        <f>'TPS543C20 Loop Gain'!B1468</f>
        <v>133400</v>
      </c>
    </row>
    <row r="2473" spans="3:5" x14ac:dyDescent="0.25">
      <c r="C2473">
        <f>'TPS543C20 Loop Gain'!AI1467</f>
        <v>-2.2779615006192908</v>
      </c>
      <c r="D2473">
        <f>'TPS543C20 Loop Gain'!AJ1467</f>
        <v>72.834849414193854</v>
      </c>
      <c r="E2473">
        <f>'TPS543C20 Loop Gain'!B1467</f>
        <v>133300</v>
      </c>
    </row>
    <row r="2474" spans="3:5" x14ac:dyDescent="0.25">
      <c r="C2474">
        <f>'TPS543C20 Loop Gain'!AI1466</f>
        <v>-2.2707886696276849</v>
      </c>
      <c r="D2474">
        <f>'TPS543C20 Loop Gain'!AJ1466</f>
        <v>72.841671865777144</v>
      </c>
      <c r="E2474">
        <f>'TPS543C20 Loop Gain'!B1466</f>
        <v>133200</v>
      </c>
    </row>
    <row r="2475" spans="3:5" x14ac:dyDescent="0.25">
      <c r="C2475">
        <f>'TPS543C20 Loop Gain'!AI1465</f>
        <v>-2.2636098740799402</v>
      </c>
      <c r="D2475">
        <f>'TPS543C20 Loop Gain'!AJ1465</f>
        <v>72.848493677558409</v>
      </c>
      <c r="E2475">
        <f>'TPS543C20 Loop Gain'!B1465</f>
        <v>133100</v>
      </c>
    </row>
    <row r="2476" spans="3:5" x14ac:dyDescent="0.25">
      <c r="C2476">
        <f>'TPS543C20 Loop Gain'!AI1464</f>
        <v>-2.2564251040633723</v>
      </c>
      <c r="D2476">
        <f>'TPS543C20 Loop Gain'!AJ1464</f>
        <v>72.855314855472798</v>
      </c>
      <c r="E2476">
        <f>'TPS543C20 Loop Gain'!B1464</f>
        <v>133000</v>
      </c>
    </row>
    <row r="2477" spans="3:5" x14ac:dyDescent="0.25">
      <c r="C2477">
        <f>'TPS543C20 Loop Gain'!AI1463</f>
        <v>-2.2492343496417986</v>
      </c>
      <c r="D2477">
        <f>'TPS543C20 Loop Gain'!AJ1463</f>
        <v>72.862135405491813</v>
      </c>
      <c r="E2477">
        <f>'TPS543C20 Loop Gain'!B1463</f>
        <v>132900</v>
      </c>
    </row>
    <row r="2478" spans="3:5" x14ac:dyDescent="0.25">
      <c r="C2478">
        <f>'TPS543C20 Loop Gain'!AI1462</f>
        <v>-2.2420376008556793</v>
      </c>
      <c r="D2478">
        <f>'TPS543C20 Loop Gain'!AJ1462</f>
        <v>72.868955333621543</v>
      </c>
      <c r="E2478">
        <f>'TPS543C20 Loop Gain'!B1462</f>
        <v>132800</v>
      </c>
    </row>
    <row r="2479" spans="3:5" x14ac:dyDescent="0.25">
      <c r="C2479">
        <f>'TPS543C20 Loop Gain'!AI1461</f>
        <v>-2.2348348477218853</v>
      </c>
      <c r="D2479">
        <f>'TPS543C20 Loop Gain'!AJ1461</f>
        <v>72.875774645903846</v>
      </c>
      <c r="E2479">
        <f>'TPS543C20 Loop Gain'!B1461</f>
        <v>132700</v>
      </c>
    </row>
    <row r="2480" spans="3:5" x14ac:dyDescent="0.25">
      <c r="C2480">
        <f>'TPS543C20 Loop Gain'!AI1460</f>
        <v>-2.2276260802339594</v>
      </c>
      <c r="D2480">
        <f>'TPS543C20 Loop Gain'!AJ1460</f>
        <v>72.882593348415782</v>
      </c>
      <c r="E2480">
        <f>'TPS543C20 Loop Gain'!B1460</f>
        <v>132600</v>
      </c>
    </row>
    <row r="2481" spans="3:5" x14ac:dyDescent="0.25">
      <c r="C2481">
        <f>'TPS543C20 Loop Gain'!AI1459</f>
        <v>-2.2204112883616318</v>
      </c>
      <c r="D2481">
        <f>'TPS543C20 Loop Gain'!AJ1459</f>
        <v>72.889411447271925</v>
      </c>
      <c r="E2481">
        <f>'TPS543C20 Loop Gain'!B1459</f>
        <v>132500</v>
      </c>
    </row>
    <row r="2482" spans="3:5" x14ac:dyDescent="0.25">
      <c r="C2482">
        <f>'TPS543C20 Loop Gain'!AI1458</f>
        <v>-2.2131904620507967</v>
      </c>
      <c r="D2482">
        <f>'TPS543C20 Loop Gain'!AJ1458</f>
        <v>72.896228948620788</v>
      </c>
      <c r="E2482">
        <f>'TPS543C20 Loop Gain'!B1458</f>
        <v>132400</v>
      </c>
    </row>
    <row r="2483" spans="3:5" x14ac:dyDescent="0.25">
      <c r="C2483">
        <f>'TPS543C20 Loop Gain'!AI1457</f>
        <v>-2.2059635912239806</v>
      </c>
      <c r="D2483">
        <f>'TPS543C20 Loop Gain'!AJ1457</f>
        <v>72.903045858648682</v>
      </c>
      <c r="E2483">
        <f>'TPS543C20 Loop Gain'!B1457</f>
        <v>132300</v>
      </c>
    </row>
    <row r="2484" spans="3:5" x14ac:dyDescent="0.25">
      <c r="C2484">
        <f>'TPS543C20 Loop Gain'!AI1456</f>
        <v>-2.1987306657795975</v>
      </c>
      <c r="D2484">
        <f>'TPS543C20 Loop Gain'!AJ1456</f>
        <v>72.909862183577602</v>
      </c>
      <c r="E2484">
        <f>'TPS543C20 Loop Gain'!B1456</f>
        <v>132200</v>
      </c>
    </row>
    <row r="2485" spans="3:5" x14ac:dyDescent="0.25">
      <c r="C2485">
        <f>'TPS543C20 Loop Gain'!AI1455</f>
        <v>-2.1914916755921818</v>
      </c>
      <c r="D2485">
        <f>'TPS543C20 Loop Gain'!AJ1455</f>
        <v>72.916677929666861</v>
      </c>
      <c r="E2485">
        <f>'TPS543C20 Loop Gain'!B1455</f>
        <v>132100</v>
      </c>
    </row>
    <row r="2486" spans="3:5" x14ac:dyDescent="0.25">
      <c r="C2486">
        <f>'TPS543C20 Loop Gain'!AI1454</f>
        <v>-2.1842466105124196</v>
      </c>
      <c r="D2486">
        <f>'TPS543C20 Loop Gain'!AJ1454</f>
        <v>72.923493103211953</v>
      </c>
      <c r="E2486">
        <f>'TPS543C20 Loop Gain'!B1454</f>
        <v>132000</v>
      </c>
    </row>
    <row r="2487" spans="3:5" x14ac:dyDescent="0.25">
      <c r="C2487">
        <f>'TPS543C20 Loop Gain'!AI1453</f>
        <v>-2.1769954603666264</v>
      </c>
      <c r="D2487">
        <f>'TPS543C20 Loop Gain'!AJ1453</f>
        <v>72.930307710545918</v>
      </c>
      <c r="E2487">
        <f>'TPS543C20 Loop Gain'!B1453</f>
        <v>131900</v>
      </c>
    </row>
    <row r="2488" spans="3:5" x14ac:dyDescent="0.25">
      <c r="C2488">
        <f>'TPS543C20 Loop Gain'!AI1452</f>
        <v>-2.1697382149574675</v>
      </c>
      <c r="D2488">
        <f>'TPS543C20 Loop Gain'!AJ1452</f>
        <v>72.937121758038785</v>
      </c>
      <c r="E2488">
        <f>'TPS543C20 Loop Gain'!B1452</f>
        <v>131800</v>
      </c>
    </row>
    <row r="2489" spans="3:5" x14ac:dyDescent="0.25">
      <c r="C2489">
        <f>'TPS543C20 Loop Gain'!AI1451</f>
        <v>-2.1624748640629647</v>
      </c>
      <c r="D2489">
        <f>'TPS543C20 Loop Gain'!AJ1451</f>
        <v>72.943935252098129</v>
      </c>
      <c r="E2489">
        <f>'TPS543C20 Loop Gain'!B1451</f>
        <v>131700</v>
      </c>
    </row>
    <row r="2490" spans="3:5" x14ac:dyDescent="0.25">
      <c r="C2490">
        <f>'TPS543C20 Loop Gain'!AI1450</f>
        <v>-2.1552053974371566</v>
      </c>
      <c r="D2490">
        <f>'TPS543C20 Loop Gain'!AJ1450</f>
        <v>72.950748199168999</v>
      </c>
      <c r="E2490">
        <f>'TPS543C20 Loop Gain'!B1450</f>
        <v>131600</v>
      </c>
    </row>
    <row r="2491" spans="3:5" x14ac:dyDescent="0.25">
      <c r="C2491">
        <f>'TPS543C20 Loop Gain'!AI1449</f>
        <v>-2.1479298048096052</v>
      </c>
      <c r="D2491">
        <f>'TPS543C20 Loop Gain'!AJ1449</f>
        <v>72.957560605734557</v>
      </c>
      <c r="E2491">
        <f>'TPS543C20 Loop Gain'!B1449</f>
        <v>131500</v>
      </c>
    </row>
    <row r="2492" spans="3:5" x14ac:dyDescent="0.25">
      <c r="C2492">
        <f>'TPS543C20 Loop Gain'!AI1448</f>
        <v>-2.1406480758856592</v>
      </c>
      <c r="D2492">
        <f>'TPS543C20 Loop Gain'!AJ1448</f>
        <v>72.964372478315269</v>
      </c>
      <c r="E2492">
        <f>'TPS543C20 Loop Gain'!B1448</f>
        <v>131400</v>
      </c>
    </row>
    <row r="2493" spans="3:5" x14ac:dyDescent="0.25">
      <c r="C2493">
        <f>'TPS543C20 Loop Gain'!AI1447</f>
        <v>-2.1333602003457957</v>
      </c>
      <c r="D2493">
        <f>'TPS543C20 Loop Gain'!AJ1447</f>
        <v>72.971183823470923</v>
      </c>
      <c r="E2493">
        <f>'TPS543C20 Loop Gain'!B1447</f>
        <v>131300</v>
      </c>
    </row>
    <row r="2494" spans="3:5" x14ac:dyDescent="0.25">
      <c r="C2494">
        <f>'TPS543C20 Loop Gain'!AI1446</f>
        <v>-2.126066167846445</v>
      </c>
      <c r="D2494">
        <f>'TPS543C20 Loop Gain'!AJ1446</f>
        <v>72.977994647798951</v>
      </c>
      <c r="E2494">
        <f>'TPS543C20 Loop Gain'!B1446</f>
        <v>131200</v>
      </c>
    </row>
    <row r="2495" spans="3:5" x14ac:dyDescent="0.25">
      <c r="C2495">
        <f>'TPS543C20 Loop Gain'!AI1445</f>
        <v>-2.1187659680191033</v>
      </c>
      <c r="D2495">
        <f>'TPS543C20 Loop Gain'!AJ1445</f>
        <v>72.984804957935424</v>
      </c>
      <c r="E2495">
        <f>'TPS543C20 Loop Gain'!B1445</f>
        <v>131100</v>
      </c>
    </row>
    <row r="2496" spans="3:5" x14ac:dyDescent="0.25">
      <c r="C2496">
        <f>'TPS543C20 Loop Gain'!AI1444</f>
        <v>-2.1114595904703615</v>
      </c>
      <c r="D2496">
        <f>'TPS543C20 Loop Gain'!AJ1444</f>
        <v>72.991614760555066</v>
      </c>
      <c r="E2496">
        <f>'TPS543C20 Loop Gain'!B1444</f>
        <v>131000</v>
      </c>
    </row>
    <row r="2497" spans="3:5" x14ac:dyDescent="0.25">
      <c r="C2497">
        <f>'TPS543C20 Loop Gain'!AI1443</f>
        <v>-2.1041470247823986</v>
      </c>
      <c r="D2497">
        <f>'TPS543C20 Loop Gain'!AJ1443</f>
        <v>72.998424062372465</v>
      </c>
      <c r="E2497">
        <f>'TPS543C20 Loop Gain'!B1443</f>
        <v>130900</v>
      </c>
    </row>
    <row r="2498" spans="3:5" x14ac:dyDescent="0.25">
      <c r="C2498">
        <f>'TPS543C20 Loop Gain'!AI1442</f>
        <v>-2.0968282605124386</v>
      </c>
      <c r="D2498">
        <f>'TPS543C20 Loop Gain'!AJ1442</f>
        <v>73.005232870140546</v>
      </c>
      <c r="E2498">
        <f>'TPS543C20 Loop Gain'!B1442</f>
        <v>130800</v>
      </c>
    </row>
    <row r="2499" spans="3:5" x14ac:dyDescent="0.25">
      <c r="C2499">
        <f>'TPS543C20 Loop Gain'!AI1441</f>
        <v>-2.0895032871928181</v>
      </c>
      <c r="D2499">
        <f>'TPS543C20 Loop Gain'!AJ1441</f>
        <v>73.012041190652241</v>
      </c>
      <c r="E2499">
        <f>'TPS543C20 Loop Gain'!B1441</f>
        <v>130700</v>
      </c>
    </row>
    <row r="2500" spans="3:5" x14ac:dyDescent="0.25">
      <c r="C2500">
        <f>'TPS543C20 Loop Gain'!AI1440</f>
        <v>-2.0821720943306734</v>
      </c>
      <c r="D2500">
        <f>'TPS543C20 Loop Gain'!AJ1440</f>
        <v>73.018849030739418</v>
      </c>
      <c r="E2500">
        <f>'TPS543C20 Loop Gain'!B1440</f>
        <v>130600</v>
      </c>
    </row>
    <row r="2501" spans="3:5" x14ac:dyDescent="0.25">
      <c r="C2501">
        <f>'TPS543C20 Loop Gain'!AI1439</f>
        <v>-2.0748346714082673</v>
      </c>
      <c r="D2501">
        <f>'TPS543C20 Loop Gain'!AJ1439</f>
        <v>73.025656397274645</v>
      </c>
      <c r="E2501">
        <f>'TPS543C20 Loop Gain'!B1439</f>
        <v>130500</v>
      </c>
    </row>
    <row r="2502" spans="3:5" x14ac:dyDescent="0.25">
      <c r="C2502">
        <f>'TPS543C20 Loop Gain'!AI1438</f>
        <v>-2.0674910078825754</v>
      </c>
      <c r="D2502">
        <f>'TPS543C20 Loop Gain'!AJ1438</f>
        <v>73.032463297169812</v>
      </c>
      <c r="E2502">
        <f>'TPS543C20 Loop Gain'!B1438</f>
        <v>130400</v>
      </c>
    </row>
    <row r="2503" spans="3:5" x14ac:dyDescent="0.25">
      <c r="C2503">
        <f>'TPS543C20 Loop Gain'!AI1437</f>
        <v>-2.0601410931855773</v>
      </c>
      <c r="D2503">
        <f>'TPS543C20 Loop Gain'!AJ1437</f>
        <v>73.039269737377069</v>
      </c>
      <c r="E2503">
        <f>'TPS543C20 Loop Gain'!B1437</f>
        <v>130300</v>
      </c>
    </row>
    <row r="2504" spans="3:5" x14ac:dyDescent="0.25">
      <c r="C2504">
        <f>'TPS543C20 Loop Gain'!AI1436</f>
        <v>-2.0527849167235286</v>
      </c>
      <c r="D2504">
        <f>'TPS543C20 Loop Gain'!AJ1436</f>
        <v>73.046075724889903</v>
      </c>
      <c r="E2504">
        <f>'TPS543C20 Loop Gain'!B1436</f>
        <v>130200</v>
      </c>
    </row>
    <row r="2505" spans="3:5" x14ac:dyDescent="0.25">
      <c r="C2505">
        <f>'TPS543C20 Loop Gain'!AI1435</f>
        <v>-2.0454224678777266</v>
      </c>
      <c r="D2505">
        <f>'TPS543C20 Loop Gain'!AJ1435</f>
        <v>73.052881266741764</v>
      </c>
      <c r="E2505">
        <f>'TPS543C20 Loop Gain'!B1435</f>
        <v>130100</v>
      </c>
    </row>
    <row r="2506" spans="3:5" x14ac:dyDescent="0.25">
      <c r="C2506">
        <f>'TPS543C20 Loop Gain'!AI1434</f>
        <v>-2.0380537360039179</v>
      </c>
      <c r="D2506">
        <f>'TPS543C20 Loop Gain'!AJ1434</f>
        <v>73.05968637000656</v>
      </c>
      <c r="E2506">
        <f>'TPS543C20 Loop Gain'!B1434</f>
        <v>130000</v>
      </c>
    </row>
    <row r="2507" spans="3:5" x14ac:dyDescent="0.25">
      <c r="C2507">
        <f>'TPS543C20 Loop Gain'!AI1433</f>
        <v>-2.0306787104320447</v>
      </c>
      <c r="D2507">
        <f>'TPS543C20 Loop Gain'!AJ1433</f>
        <v>73.066491041800148</v>
      </c>
      <c r="E2507">
        <f>'TPS543C20 Loop Gain'!B1433</f>
        <v>129900</v>
      </c>
    </row>
    <row r="2508" spans="3:5" x14ac:dyDescent="0.25">
      <c r="C2508">
        <f>'TPS543C20 Loop Gain'!AI1432</f>
        <v>-2.0232973804667802</v>
      </c>
      <c r="D2508">
        <f>'TPS543C20 Loop Gain'!AJ1432</f>
        <v>73.073295289279301</v>
      </c>
      <c r="E2508">
        <f>'TPS543C20 Loop Gain'!B1432</f>
        <v>129800</v>
      </c>
    </row>
    <row r="2509" spans="3:5" x14ac:dyDescent="0.25">
      <c r="C2509">
        <f>'TPS543C20 Loop Gain'!AI1431</f>
        <v>-2.0159097353869382</v>
      </c>
      <c r="D2509">
        <f>'TPS543C20 Loop Gain'!AJ1431</f>
        <v>73.080099119642469</v>
      </c>
      <c r="E2509">
        <f>'TPS543C20 Loop Gain'!B1431</f>
        <v>129700</v>
      </c>
    </row>
    <row r="2510" spans="3:5" x14ac:dyDescent="0.25">
      <c r="C2510">
        <f>'TPS543C20 Loop Gain'!AI1430</f>
        <v>-2.0085157644457294</v>
      </c>
      <c r="D2510">
        <f>'TPS543C20 Loop Gain'!AJ1430</f>
        <v>73.086902540129572</v>
      </c>
      <c r="E2510">
        <f>'TPS543C20 Loop Gain'!B1430</f>
        <v>129600</v>
      </c>
    </row>
    <row r="2511" spans="3:5" x14ac:dyDescent="0.25">
      <c r="C2511">
        <f>'TPS543C20 Loop Gain'!AI1429</f>
        <v>-2.0011154568701097</v>
      </c>
      <c r="D2511">
        <f>'TPS543C20 Loop Gain'!AJ1429</f>
        <v>73.093705558022663</v>
      </c>
      <c r="E2511">
        <f>'TPS543C20 Loop Gain'!B1429</f>
        <v>129500</v>
      </c>
    </row>
    <row r="2512" spans="3:5" x14ac:dyDescent="0.25">
      <c r="C2512">
        <f>'TPS543C20 Loop Gain'!AI1428</f>
        <v>-1.9937088018616136</v>
      </c>
      <c r="D2512">
        <f>'TPS543C20 Loop Gain'!AJ1428</f>
        <v>73.100508180645676</v>
      </c>
      <c r="E2512">
        <f>'TPS543C20 Loop Gain'!B1428</f>
        <v>129400</v>
      </c>
    </row>
    <row r="2513" spans="3:5" x14ac:dyDescent="0.25">
      <c r="C2513">
        <f>'TPS543C20 Loop Gain'!AI1427</f>
        <v>-1.9862957885956545</v>
      </c>
      <c r="D2513">
        <f>'TPS543C20 Loop Gain'!AJ1427</f>
        <v>73.107310415365646</v>
      </c>
      <c r="E2513">
        <f>'TPS543C20 Loop Gain'!B1427</f>
        <v>129300</v>
      </c>
    </row>
    <row r="2514" spans="3:5" x14ac:dyDescent="0.25">
      <c r="C2514">
        <f>'TPS543C20 Loop Gain'!AI1426</f>
        <v>-1.9788764062212285</v>
      </c>
      <c r="D2514">
        <f>'TPS543C20 Loop Gain'!AJ1426</f>
        <v>73.114112269591729</v>
      </c>
      <c r="E2514">
        <f>'TPS543C20 Loop Gain'!B1426</f>
        <v>129200</v>
      </c>
    </row>
    <row r="2515" spans="3:5" x14ac:dyDescent="0.25">
      <c r="C2515">
        <f>'TPS543C20 Loop Gain'!AI1425</f>
        <v>-1.9714506438615078</v>
      </c>
      <c r="D2515">
        <f>'TPS543C20 Loop Gain'!AJ1425</f>
        <v>73.120913750775685</v>
      </c>
      <c r="E2515">
        <f>'TPS543C20 Loop Gain'!B1425</f>
        <v>129100</v>
      </c>
    </row>
    <row r="2516" spans="3:5" x14ac:dyDescent="0.25">
      <c r="C2516">
        <f>'TPS543C20 Loop Gain'!AI1424</f>
        <v>-1.9640184906136917</v>
      </c>
      <c r="D2516">
        <f>'TPS543C20 Loop Gain'!AJ1424</f>
        <v>73.127714866412774</v>
      </c>
      <c r="E2516">
        <f>'TPS543C20 Loop Gain'!B1424</f>
        <v>129000</v>
      </c>
    </row>
    <row r="2517" spans="3:5" x14ac:dyDescent="0.25">
      <c r="C2517">
        <f>'TPS543C20 Loop Gain'!AI1423</f>
        <v>-1.9565799355479727</v>
      </c>
      <c r="D2517">
        <f>'TPS543C20 Loop Gain'!AJ1423</f>
        <v>73.134515624041398</v>
      </c>
      <c r="E2517">
        <f>'TPS543C20 Loop Gain'!B1423</f>
        <v>128900</v>
      </c>
    </row>
    <row r="2518" spans="3:5" x14ac:dyDescent="0.25">
      <c r="C2518">
        <f>'TPS543C20 Loop Gain'!AI1422</f>
        <v>-1.949134967708517</v>
      </c>
      <c r="D2518">
        <f>'TPS543C20 Loop Gain'!AJ1422</f>
        <v>73.141316031243733</v>
      </c>
      <c r="E2518">
        <f>'TPS543C20 Loop Gain'!B1422</f>
        <v>128800</v>
      </c>
    </row>
    <row r="2519" spans="3:5" x14ac:dyDescent="0.25">
      <c r="C2519">
        <f>'TPS543C20 Loop Gain'!AI1421</f>
        <v>-1.9416835761132514</v>
      </c>
      <c r="D2519">
        <f>'TPS543C20 Loop Gain'!AJ1421</f>
        <v>73.148116095644596</v>
      </c>
      <c r="E2519">
        <f>'TPS543C20 Loop Gain'!B1421</f>
        <v>128700</v>
      </c>
    </row>
    <row r="2520" spans="3:5" x14ac:dyDescent="0.25">
      <c r="C2520">
        <f>'TPS543C20 Loop Gain'!AI1420</f>
        <v>-1.9342257497531266</v>
      </c>
      <c r="D2520">
        <f>'TPS543C20 Loop Gain'!AJ1420</f>
        <v>73.154915824914326</v>
      </c>
      <c r="E2520">
        <f>'TPS543C20 Loop Gain'!B1420</f>
        <v>128600</v>
      </c>
    </row>
    <row r="2521" spans="3:5" x14ac:dyDescent="0.25">
      <c r="C2521">
        <f>'TPS543C20 Loop Gain'!AI1419</f>
        <v>-1.9267614775927639</v>
      </c>
      <c r="D2521">
        <f>'TPS543C20 Loop Gain'!AJ1419</f>
        <v>73.161715226766773</v>
      </c>
      <c r="E2521">
        <f>'TPS543C20 Loop Gain'!B1419</f>
        <v>128500</v>
      </c>
    </row>
    <row r="2522" spans="3:5" x14ac:dyDescent="0.25">
      <c r="C2522">
        <f>'TPS543C20 Loop Gain'!AI1418</f>
        <v>-1.9192907485699369</v>
      </c>
      <c r="D2522">
        <f>'TPS543C20 Loop Gain'!AJ1418</f>
        <v>73.168514308959587</v>
      </c>
      <c r="E2522">
        <f>'TPS543C20 Loop Gain'!B1418</f>
        <v>128400</v>
      </c>
    </row>
    <row r="2523" spans="3:5" x14ac:dyDescent="0.25">
      <c r="C2523">
        <f>'TPS543C20 Loop Gain'!AI1417</f>
        <v>-1.9118135515955226</v>
      </c>
      <c r="D2523">
        <f>'TPS543C20 Loop Gain'!AJ1417</f>
        <v>73.175313079295819</v>
      </c>
      <c r="E2523">
        <f>'TPS543C20 Loop Gain'!B1417</f>
        <v>128300</v>
      </c>
    </row>
    <row r="2524" spans="3:5" x14ac:dyDescent="0.25">
      <c r="C2524">
        <f>'TPS543C20 Loop Gain'!AI1416</f>
        <v>-1.9043298755537483</v>
      </c>
      <c r="D2524">
        <f>'TPS543C20 Loop Gain'!AJ1416</f>
        <v>73.182111545623471</v>
      </c>
      <c r="E2524">
        <f>'TPS543C20 Loop Gain'!B1416</f>
        <v>128200</v>
      </c>
    </row>
    <row r="2525" spans="3:5" x14ac:dyDescent="0.25">
      <c r="C2525">
        <f>'TPS543C20 Loop Gain'!AI1415</f>
        <v>-1.8968397093019509</v>
      </c>
      <c r="D2525">
        <f>'TPS543C20 Loop Gain'!AJ1415</f>
        <v>73.188909715835493</v>
      </c>
      <c r="E2525">
        <f>'TPS543C20 Loop Gain'!B1415</f>
        <v>128100</v>
      </c>
    </row>
    <row r="2526" spans="3:5" x14ac:dyDescent="0.25">
      <c r="C2526">
        <f>'TPS543C20 Loop Gain'!AI1414</f>
        <v>-1.8893430416700485</v>
      </c>
      <c r="D2526">
        <f>'TPS543C20 Loop Gain'!AJ1414</f>
        <v>73.195707597869784</v>
      </c>
      <c r="E2526">
        <f>'TPS543C20 Loop Gain'!B1414</f>
        <v>128000</v>
      </c>
    </row>
    <row r="2527" spans="3:5" x14ac:dyDescent="0.25">
      <c r="C2527">
        <f>'TPS543C20 Loop Gain'!AI1413</f>
        <v>-1.8818398614610079</v>
      </c>
      <c r="D2527">
        <f>'TPS543C20 Loop Gain'!AJ1413</f>
        <v>73.202505199710146</v>
      </c>
      <c r="E2527">
        <f>'TPS543C20 Loop Gain'!B1413</f>
        <v>127900</v>
      </c>
    </row>
    <row r="2528" spans="3:5" x14ac:dyDescent="0.25">
      <c r="C2528">
        <f>'TPS543C20 Loop Gain'!AI1412</f>
        <v>-1.8743301574507445</v>
      </c>
      <c r="D2528">
        <f>'TPS543C20 Loop Gain'!AJ1412</f>
        <v>73.209302529386477</v>
      </c>
      <c r="E2528">
        <f>'TPS543C20 Loop Gain'!B1412</f>
        <v>127800</v>
      </c>
    </row>
    <row r="2529" spans="3:5" x14ac:dyDescent="0.25">
      <c r="C2529">
        <f>'TPS543C20 Loop Gain'!AI1411</f>
        <v>-1.8668139183878019</v>
      </c>
      <c r="D2529">
        <f>'TPS543C20 Loop Gain'!AJ1411</f>
        <v>73.216099594974636</v>
      </c>
      <c r="E2529">
        <f>'TPS543C20 Loop Gain'!B1411</f>
        <v>127700</v>
      </c>
    </row>
    <row r="2530" spans="3:5" x14ac:dyDescent="0.25">
      <c r="C2530">
        <f>'TPS543C20 Loop Gain'!AI1410</f>
        <v>-1.8592911329933415</v>
      </c>
      <c r="D2530">
        <f>'TPS543C20 Loop Gain'!AJ1410</f>
        <v>73.222896404596511</v>
      </c>
      <c r="E2530">
        <f>'TPS543C20 Loop Gain'!B1410</f>
        <v>127600</v>
      </c>
    </row>
    <row r="2531" spans="3:5" x14ac:dyDescent="0.25">
      <c r="C2531">
        <f>'TPS543C20 Loop Gain'!AI1409</f>
        <v>-1.8517617899609862</v>
      </c>
      <c r="D2531">
        <f>'TPS543C20 Loop Gain'!AJ1409</f>
        <v>73.229692966420558</v>
      </c>
      <c r="E2531">
        <f>'TPS543C20 Loop Gain'!B1409</f>
        <v>127500</v>
      </c>
    </row>
    <row r="2532" spans="3:5" x14ac:dyDescent="0.25">
      <c r="C2532">
        <f>'TPS543C20 Loop Gain'!AI1408</f>
        <v>-1.8442258779569487</v>
      </c>
      <c r="D2532">
        <f>'TPS543C20 Loop Gain'!AJ1408</f>
        <v>73.236489288662085</v>
      </c>
      <c r="E2532">
        <f>'TPS543C20 Loop Gain'!B1408</f>
        <v>127400</v>
      </c>
    </row>
    <row r="2533" spans="3:5" x14ac:dyDescent="0.25">
      <c r="C2533">
        <f>'TPS543C20 Loop Gain'!AI1407</f>
        <v>-1.8366833856198155</v>
      </c>
      <c r="D2533">
        <f>'TPS543C20 Loop Gain'!AJ1407</f>
        <v>73.24328537958425</v>
      </c>
      <c r="E2533">
        <f>'TPS543C20 Loop Gain'!B1407</f>
        <v>127300</v>
      </c>
    </row>
    <row r="2534" spans="3:5" x14ac:dyDescent="0.25">
      <c r="C2534">
        <f>'TPS543C20 Loop Gain'!AI1406</f>
        <v>-1.829134301560245</v>
      </c>
      <c r="D2534">
        <f>'TPS543C20 Loop Gain'!AJ1406</f>
        <v>73.250081247495871</v>
      </c>
      <c r="E2534">
        <f>'TPS543C20 Loop Gain'!B1406</f>
        <v>127200</v>
      </c>
    </row>
    <row r="2535" spans="3:5" x14ac:dyDescent="0.25">
      <c r="C2535">
        <f>'TPS543C20 Loop Gain'!AI1405</f>
        <v>-1.8215786143614308</v>
      </c>
      <c r="D2535">
        <f>'TPS543C20 Loop Gain'!AJ1405</f>
        <v>73.256876900754875</v>
      </c>
      <c r="E2535">
        <f>'TPS543C20 Loop Gain'!B1405</f>
        <v>127100</v>
      </c>
    </row>
    <row r="2536" spans="3:5" x14ac:dyDescent="0.25">
      <c r="C2536">
        <f>'TPS543C20 Loop Gain'!AI1404</f>
        <v>-1.8140163125786657</v>
      </c>
      <c r="D2536">
        <f>'TPS543C20 Loop Gain'!AJ1404</f>
        <v>73.263672347766175</v>
      </c>
      <c r="E2536">
        <f>'TPS543C20 Loop Gain'!B1404</f>
        <v>127000</v>
      </c>
    </row>
    <row r="2537" spans="3:5" x14ac:dyDescent="0.25">
      <c r="C2537">
        <f>'TPS543C20 Loop Gain'!AI1403</f>
        <v>-1.8064473847388878</v>
      </c>
      <c r="D2537">
        <f>'TPS543C20 Loop Gain'!AJ1403</f>
        <v>73.270467596982741</v>
      </c>
      <c r="E2537">
        <f>'TPS543C20 Loop Gain'!B1403</f>
        <v>126900</v>
      </c>
    </row>
    <row r="2538" spans="3:5" x14ac:dyDescent="0.25">
      <c r="C2538">
        <f>'TPS543C20 Loop Gain'!AI1402</f>
        <v>-1.7988718193415507</v>
      </c>
      <c r="D2538">
        <f>'TPS543C20 Loop Gain'!AJ1402</f>
        <v>73.277262656906046</v>
      </c>
      <c r="E2538">
        <f>'TPS543C20 Loop Gain'!B1402</f>
        <v>126800</v>
      </c>
    </row>
    <row r="2539" spans="3:5" x14ac:dyDescent="0.25">
      <c r="C2539">
        <f>'TPS543C20 Loop Gain'!AI1401</f>
        <v>-1.7912896048575373</v>
      </c>
      <c r="D2539">
        <f>'TPS543C20 Loop Gain'!AJ1401</f>
        <v>73.284057536085811</v>
      </c>
      <c r="E2539">
        <f>'TPS543C20 Loop Gain'!B1401</f>
        <v>126700</v>
      </c>
    </row>
    <row r="2540" spans="3:5" x14ac:dyDescent="0.25">
      <c r="C2540">
        <f>'TPS543C20 Loop Gain'!AI1400</f>
        <v>-1.7837007297298377</v>
      </c>
      <c r="D2540">
        <f>'TPS543C20 Loop Gain'!AJ1400</f>
        <v>73.290852243120909</v>
      </c>
      <c r="E2540">
        <f>'TPS543C20 Loop Gain'!B1400</f>
        <v>126600</v>
      </c>
    </row>
    <row r="2541" spans="3:5" x14ac:dyDescent="0.25">
      <c r="C2541">
        <f>'TPS543C20 Loop Gain'!AI1399</f>
        <v>-1.7761051823727789</v>
      </c>
      <c r="D2541">
        <f>'TPS543C20 Loop Gain'!AJ1399</f>
        <v>73.297646786658959</v>
      </c>
      <c r="E2541">
        <f>'TPS543C20 Loop Gain'!B1399</f>
        <v>126500</v>
      </c>
    </row>
    <row r="2542" spans="3:5" x14ac:dyDescent="0.25">
      <c r="C2542">
        <f>'TPS543C20 Loop Gain'!AI1398</f>
        <v>-1.7685029511726107</v>
      </c>
      <c r="D2542">
        <f>'TPS543C20 Loop Gain'!AJ1398</f>
        <v>73.304441175397017</v>
      </c>
      <c r="E2542">
        <f>'TPS543C20 Loop Gain'!B1398</f>
        <v>126400</v>
      </c>
    </row>
    <row r="2543" spans="3:5" x14ac:dyDescent="0.25">
      <c r="C2543">
        <f>'TPS543C20 Loop Gain'!AI1397</f>
        <v>-1.7608940244870199</v>
      </c>
      <c r="D2543">
        <f>'TPS543C20 Loop Gain'!AJ1397</f>
        <v>73.31123541808202</v>
      </c>
      <c r="E2543">
        <f>'TPS543C20 Loop Gain'!B1397</f>
        <v>126300</v>
      </c>
    </row>
    <row r="2544" spans="3:5" x14ac:dyDescent="0.25">
      <c r="C2544">
        <f>'TPS543C20 Loop Gain'!AI1396</f>
        <v>-1.7532783906450393</v>
      </c>
      <c r="D2544">
        <f>'TPS543C20 Loop Gain'!AJ1396</f>
        <v>73.318029523509836</v>
      </c>
      <c r="E2544">
        <f>'TPS543C20 Loop Gain'!B1396</f>
        <v>126200</v>
      </c>
    </row>
    <row r="2545" spans="3:5" x14ac:dyDescent="0.25">
      <c r="C2545">
        <f>'TPS543C20 Loop Gain'!AI1395</f>
        <v>-1.7456560379470485</v>
      </c>
      <c r="D2545">
        <f>'TPS543C20 Loop Gain'!AJ1395</f>
        <v>73.324823500527145</v>
      </c>
      <c r="E2545">
        <f>'TPS543C20 Loop Gain'!B1395</f>
        <v>126100</v>
      </c>
    </row>
    <row r="2546" spans="3:5" x14ac:dyDescent="0.25">
      <c r="C2546">
        <f>'TPS543C20 Loop Gain'!AI1394</f>
        <v>-1.7380269546649785</v>
      </c>
      <c r="D2546">
        <f>'TPS543C20 Loop Gain'!AJ1394</f>
        <v>73.331617358030897</v>
      </c>
      <c r="E2546">
        <f>'TPS543C20 Loop Gain'!B1394</f>
        <v>126000</v>
      </c>
    </row>
    <row r="2547" spans="3:5" x14ac:dyDescent="0.25">
      <c r="C2547">
        <f>'TPS543C20 Loop Gain'!AI1393</f>
        <v>-1.7303911290416978</v>
      </c>
      <c r="D2547">
        <f>'TPS543C20 Loop Gain'!AJ1393</f>
        <v>73.338411104968685</v>
      </c>
      <c r="E2547">
        <f>'TPS543C20 Loop Gain'!B1393</f>
        <v>125900</v>
      </c>
    </row>
    <row r="2548" spans="3:5" x14ac:dyDescent="0.25">
      <c r="C2548">
        <f>'TPS543C20 Loop Gain'!AI1392</f>
        <v>-1.7227485492909955</v>
      </c>
      <c r="D2548">
        <f>'TPS543C20 Loop Gain'!AJ1392</f>
        <v>73.345204750338468</v>
      </c>
      <c r="E2548">
        <f>'TPS543C20 Loop Gain'!B1392</f>
        <v>125800</v>
      </c>
    </row>
    <row r="2549" spans="3:5" x14ac:dyDescent="0.25">
      <c r="C2549">
        <f>'TPS543C20 Loop Gain'!AI1391</f>
        <v>-1.7150992035980115</v>
      </c>
      <c r="D2549">
        <f>'TPS543C20 Loop Gain'!AJ1391</f>
        <v>73.351998303189816</v>
      </c>
      <c r="E2549">
        <f>'TPS543C20 Loop Gain'!B1391</f>
        <v>125700</v>
      </c>
    </row>
    <row r="2550" spans="3:5" x14ac:dyDescent="0.25">
      <c r="C2550">
        <f>'TPS543C20 Loop Gain'!AI1390</f>
        <v>-1.7074430801185043</v>
      </c>
      <c r="D2550">
        <f>'TPS543C20 Loop Gain'!AJ1390</f>
        <v>73.358791772623292</v>
      </c>
      <c r="E2550">
        <f>'TPS543C20 Loop Gain'!B1390</f>
        <v>125600</v>
      </c>
    </row>
    <row r="2551" spans="3:5" x14ac:dyDescent="0.25">
      <c r="C2551">
        <f>'TPS543C20 Loop Gain'!AI1389</f>
        <v>-1.6997801669792878</v>
      </c>
      <c r="D2551">
        <f>'TPS543C20 Loop Gain'!AJ1389</f>
        <v>73.365585167792133</v>
      </c>
      <c r="E2551">
        <f>'TPS543C20 Loop Gain'!B1389</f>
        <v>125500</v>
      </c>
    </row>
    <row r="2552" spans="3:5" x14ac:dyDescent="0.25">
      <c r="C2552">
        <f>'TPS543C20 Loop Gain'!AI1388</f>
        <v>-1.6921104522776029</v>
      </c>
      <c r="D2552">
        <f>'TPS543C20 Loop Gain'!AJ1388</f>
        <v>73.372378497900073</v>
      </c>
      <c r="E2552">
        <f>'TPS543C20 Loop Gain'!B1388</f>
        <v>125400</v>
      </c>
    </row>
    <row r="2553" spans="3:5" x14ac:dyDescent="0.25">
      <c r="C2553">
        <f>'TPS543C20 Loop Gain'!AI1387</f>
        <v>-1.68443392408163</v>
      </c>
      <c r="D2553">
        <f>'TPS543C20 Loop Gain'!AJ1387</f>
        <v>73.37917177220406</v>
      </c>
      <c r="E2553">
        <f>'TPS543C20 Loop Gain'!B1387</f>
        <v>125300</v>
      </c>
    </row>
    <row r="2554" spans="3:5" x14ac:dyDescent="0.25">
      <c r="C2554">
        <f>'TPS543C20 Loop Gain'!AI1386</f>
        <v>-1.676750570430009</v>
      </c>
      <c r="D2554">
        <f>'TPS543C20 Loop Gain'!AJ1386</f>
        <v>73.385965000013584</v>
      </c>
      <c r="E2554">
        <f>'TPS543C20 Loop Gain'!B1386</f>
        <v>125200</v>
      </c>
    </row>
    <row r="2555" spans="3:5" x14ac:dyDescent="0.25">
      <c r="C2555">
        <f>'TPS543C20 Loop Gain'!AI1385</f>
        <v>-1.6690603793319745</v>
      </c>
      <c r="D2555">
        <f>'TPS543C20 Loop Gain'!AJ1385</f>
        <v>73.392758190689904</v>
      </c>
      <c r="E2555">
        <f>'TPS543C20 Loop Gain'!B1385</f>
        <v>125100</v>
      </c>
    </row>
    <row r="2556" spans="3:5" x14ac:dyDescent="0.25">
      <c r="C2556">
        <f>'TPS543C20 Loop Gain'!AI1384</f>
        <v>-1.6613633387663955</v>
      </c>
      <c r="D2556">
        <f>'TPS543C20 Loop Gain'!AJ1384</f>
        <v>73.399551353648533</v>
      </c>
      <c r="E2556">
        <f>'TPS543C20 Loop Gain'!B1384</f>
        <v>125000</v>
      </c>
    </row>
    <row r="2557" spans="3:5" x14ac:dyDescent="0.25">
      <c r="C2557">
        <f>'TPS543C20 Loop Gain'!AI1383</f>
        <v>-1.6536594366836503</v>
      </c>
      <c r="D2557">
        <f>'TPS543C20 Loop Gain'!AJ1383</f>
        <v>73.406344498357171</v>
      </c>
      <c r="E2557">
        <f>'TPS543C20 Loop Gain'!B1383</f>
        <v>124900</v>
      </c>
    </row>
    <row r="2558" spans="3:5" x14ac:dyDescent="0.25">
      <c r="C2558">
        <f>'TPS543C20 Loop Gain'!AI1382</f>
        <v>-1.6459486610031295</v>
      </c>
      <c r="D2558">
        <f>'TPS543C20 Loop Gain'!AJ1382</f>
        <v>73.413137634338653</v>
      </c>
      <c r="E2558">
        <f>'TPS543C20 Loop Gain'!B1382</f>
        <v>124800</v>
      </c>
    </row>
    <row r="2559" spans="3:5" x14ac:dyDescent="0.25">
      <c r="C2559">
        <f>'TPS543C20 Loop Gain'!AI1381</f>
        <v>-1.6382309996150666</v>
      </c>
      <c r="D2559">
        <f>'TPS543C20 Loop Gain'!AJ1381</f>
        <v>73.419930771167657</v>
      </c>
      <c r="E2559">
        <f>'TPS543C20 Loop Gain'!B1381</f>
        <v>124700</v>
      </c>
    </row>
    <row r="2560" spans="3:5" x14ac:dyDescent="0.25">
      <c r="C2560">
        <f>'TPS543C20 Loop Gain'!AI1380</f>
        <v>-1.6305064403794012</v>
      </c>
      <c r="D2560">
        <f>'TPS543C20 Loop Gain'!AJ1380</f>
        <v>73.426723918474664</v>
      </c>
      <c r="E2560">
        <f>'TPS543C20 Loop Gain'!B1380</f>
        <v>124600</v>
      </c>
    </row>
    <row r="2561" spans="3:5" x14ac:dyDescent="0.25">
      <c r="C2561">
        <f>'TPS543C20 Loop Gain'!AI1379</f>
        <v>-1.6227749711258261</v>
      </c>
      <c r="D2561">
        <f>'TPS543C20 Loop Gain'!AJ1379</f>
        <v>73.433517085943848</v>
      </c>
      <c r="E2561">
        <f>'TPS543C20 Loop Gain'!B1379</f>
        <v>124500</v>
      </c>
    </row>
    <row r="2562" spans="3:5" x14ac:dyDescent="0.25">
      <c r="C2562">
        <f>'TPS543C20 Loop Gain'!AI1378</f>
        <v>-1.6150365796543389</v>
      </c>
      <c r="D2562">
        <f>'TPS543C20 Loop Gain'!AJ1378</f>
        <v>73.440310283314545</v>
      </c>
      <c r="E2562">
        <f>'TPS543C20 Loop Gain'!B1378</f>
        <v>124400</v>
      </c>
    </row>
    <row r="2563" spans="3:5" x14ac:dyDescent="0.25">
      <c r="C2563">
        <f>'TPS543C20 Loop Gain'!AI1377</f>
        <v>-1.6072912537341211</v>
      </c>
      <c r="D2563">
        <f>'TPS543C20 Loop Gain'!AJ1377</f>
        <v>73.447103520380054</v>
      </c>
      <c r="E2563">
        <f>'TPS543C20 Loop Gain'!B1377</f>
        <v>124300</v>
      </c>
    </row>
    <row r="2564" spans="3:5" x14ac:dyDescent="0.25">
      <c r="C2564">
        <f>'TPS543C20 Loop Gain'!AI1376</f>
        <v>-1.5995389811044058</v>
      </c>
      <c r="D2564">
        <f>'TPS543C20 Loop Gain'!AJ1376</f>
        <v>73.453896806990869</v>
      </c>
      <c r="E2564">
        <f>'TPS543C20 Loop Gain'!B1376</f>
        <v>124200</v>
      </c>
    </row>
    <row r="2565" spans="3:5" x14ac:dyDescent="0.25">
      <c r="C2565">
        <f>'TPS543C20 Loop Gain'!AI1375</f>
        <v>-1.5917797494735375</v>
      </c>
      <c r="D2565">
        <f>'TPS543C20 Loop Gain'!AJ1375</f>
        <v>73.460690153051118</v>
      </c>
      <c r="E2565">
        <f>'TPS543C20 Loop Gain'!B1375</f>
        <v>124100</v>
      </c>
    </row>
    <row r="2566" spans="3:5" x14ac:dyDescent="0.25">
      <c r="C2566">
        <f>'TPS543C20 Loop Gain'!AI1374</f>
        <v>-1.5840135465196687</v>
      </c>
      <c r="D2566">
        <f>'TPS543C20 Loop Gain'!AJ1374</f>
        <v>73.467483568522411</v>
      </c>
      <c r="E2566">
        <f>'TPS543C20 Loop Gain'!B1374</f>
        <v>124000</v>
      </c>
    </row>
    <row r="2567" spans="3:5" x14ac:dyDescent="0.25">
      <c r="C2567">
        <f>'TPS543C20 Loop Gain'!AI1373</f>
        <v>-1.5762403598899639</v>
      </c>
      <c r="D2567">
        <f>'TPS543C20 Loop Gain'!AJ1373</f>
        <v>73.474277063421241</v>
      </c>
      <c r="E2567">
        <f>'TPS543C20 Loop Gain'!B1373</f>
        <v>123900</v>
      </c>
    </row>
    <row r="2568" spans="3:5" x14ac:dyDescent="0.25">
      <c r="C2568">
        <f>'TPS543C20 Loop Gain'!AI1372</f>
        <v>-1.5684601772013298</v>
      </c>
      <c r="D2568">
        <f>'TPS543C20 Loop Gain'!AJ1372</f>
        <v>73.481070647821127</v>
      </c>
      <c r="E2568">
        <f>'TPS543C20 Loop Gain'!B1372</f>
        <v>123800</v>
      </c>
    </row>
    <row r="2569" spans="3:5" x14ac:dyDescent="0.25">
      <c r="C2569">
        <f>'TPS543C20 Loop Gain'!AI1371</f>
        <v>-1.560672986039322</v>
      </c>
      <c r="D2569">
        <f>'TPS543C20 Loop Gain'!AJ1371</f>
        <v>73.487864331852364</v>
      </c>
      <c r="E2569">
        <f>'TPS543C20 Loop Gain'!B1371</f>
        <v>123700</v>
      </c>
    </row>
    <row r="2570" spans="3:5" x14ac:dyDescent="0.25">
      <c r="C2570">
        <f>'TPS543C20 Loop Gain'!AI1370</f>
        <v>-1.5528787739587795</v>
      </c>
      <c r="D2570">
        <f>'TPS543C20 Loop Gain'!AJ1370</f>
        <v>73.494658125702742</v>
      </c>
      <c r="E2570">
        <f>'TPS543C20 Loop Gain'!B1370</f>
        <v>123600</v>
      </c>
    </row>
    <row r="2571" spans="3:5" x14ac:dyDescent="0.25">
      <c r="C2571">
        <f>'TPS543C20 Loop Gain'!AI1369</f>
        <v>-1.5450775284834772</v>
      </c>
      <c r="D2571">
        <f>'TPS543C20 Loop Gain'!AJ1369</f>
        <v>73.501452039616794</v>
      </c>
      <c r="E2571">
        <f>'TPS543C20 Loop Gain'!B1369</f>
        <v>123500</v>
      </c>
    </row>
    <row r="2572" spans="3:5" x14ac:dyDescent="0.25">
      <c r="C2572">
        <f>'TPS543C20 Loop Gain'!AI1368</f>
        <v>-1.5372692371059127</v>
      </c>
      <c r="D2572">
        <f>'TPS543C20 Loop Gain'!AJ1368</f>
        <v>73.508246083896651</v>
      </c>
      <c r="E2572">
        <f>'TPS543C20 Loop Gain'!B1368</f>
        <v>123400</v>
      </c>
    </row>
    <row r="2573" spans="3:5" x14ac:dyDescent="0.25">
      <c r="C2573">
        <f>'TPS543C20 Loop Gain'!AI1367</f>
        <v>-1.5294538872875931</v>
      </c>
      <c r="D2573">
        <f>'TPS543C20 Loop Gain'!AJ1367</f>
        <v>73.515040268902695</v>
      </c>
      <c r="E2573">
        <f>'TPS543C20 Loop Gain'!B1367</f>
        <v>123300</v>
      </c>
    </row>
    <row r="2574" spans="3:5" x14ac:dyDescent="0.25">
      <c r="C2574">
        <f>'TPS543C20 Loop Gain'!AI1366</f>
        <v>-1.5216314664585286</v>
      </c>
      <c r="D2574">
        <f>'TPS543C20 Loop Gain'!AJ1366</f>
        <v>73.521834605054096</v>
      </c>
      <c r="E2574">
        <f>'TPS543C20 Loop Gain'!B1366</f>
        <v>123200</v>
      </c>
    </row>
    <row r="2575" spans="3:5" x14ac:dyDescent="0.25">
      <c r="C2575">
        <f>'TPS543C20 Loop Gain'!AI1365</f>
        <v>-1.5138019620174639</v>
      </c>
      <c r="D2575">
        <f>'TPS543C20 Loop Gain'!AJ1365</f>
        <v>73.528629102827409</v>
      </c>
      <c r="E2575">
        <f>'TPS543C20 Loop Gain'!B1365</f>
        <v>123100</v>
      </c>
    </row>
    <row r="2576" spans="3:5" x14ac:dyDescent="0.25">
      <c r="C2576">
        <f>'TPS543C20 Loop Gain'!AI1364</f>
        <v>-1.5059653613314283</v>
      </c>
      <c r="D2576">
        <f>'TPS543C20 Loop Gain'!AJ1364</f>
        <v>73.535423772759302</v>
      </c>
      <c r="E2576">
        <f>'TPS543C20 Loop Gain'!B1364</f>
        <v>123000</v>
      </c>
    </row>
    <row r="2577" spans="3:5" x14ac:dyDescent="0.25">
      <c r="C2577">
        <f>'TPS543C20 Loop Gain'!AI1363</f>
        <v>-1.498121651735826</v>
      </c>
      <c r="D2577">
        <f>'TPS543C20 Loop Gain'!AJ1363</f>
        <v>73.54221862544442</v>
      </c>
      <c r="E2577">
        <f>'TPS543C20 Loop Gain'!B1363</f>
        <v>122900</v>
      </c>
    </row>
    <row r="2578" spans="3:5" x14ac:dyDescent="0.25">
      <c r="C2578">
        <f>'TPS543C20 Loop Gain'!AI1362</f>
        <v>-1.490270820534507</v>
      </c>
      <c r="D2578">
        <f>'TPS543C20 Loop Gain'!AJ1362</f>
        <v>73.549013671538475</v>
      </c>
      <c r="E2578">
        <f>'TPS543C20 Loop Gain'!B1362</f>
        <v>122800</v>
      </c>
    </row>
    <row r="2579" spans="3:5" x14ac:dyDescent="0.25">
      <c r="C2579">
        <f>'TPS543C20 Loop Gain'!AI1361</f>
        <v>-1.482412854999402</v>
      </c>
      <c r="D2579">
        <f>'TPS543C20 Loop Gain'!AJ1361</f>
        <v>73.5558089217554</v>
      </c>
      <c r="E2579">
        <f>'TPS543C20 Loop Gain'!B1361</f>
        <v>122700</v>
      </c>
    </row>
    <row r="2580" spans="3:5" x14ac:dyDescent="0.25">
      <c r="C2580">
        <f>'TPS543C20 Loop Gain'!AI1360</f>
        <v>-1.4745477423705144</v>
      </c>
      <c r="D2580">
        <f>'TPS543C20 Loop Gain'!AJ1360</f>
        <v>73.562604386869779</v>
      </c>
      <c r="E2580">
        <f>'TPS543C20 Loop Gain'!B1360</f>
        <v>122600</v>
      </c>
    </row>
    <row r="2581" spans="3:5" x14ac:dyDescent="0.25">
      <c r="C2581">
        <f>'TPS543C20 Loop Gain'!AI1359</f>
        <v>-1.4666754698556685</v>
      </c>
      <c r="D2581">
        <f>'TPS543C20 Loop Gain'!AJ1359</f>
        <v>73.569400077717788</v>
      </c>
      <c r="E2581">
        <f>'TPS543C20 Loop Gain'!B1359</f>
        <v>122500</v>
      </c>
    </row>
    <row r="2582" spans="3:5" x14ac:dyDescent="0.25">
      <c r="C2582">
        <f>'TPS543C20 Loop Gain'!AI1358</f>
        <v>-1.4587960246310558</v>
      </c>
      <c r="D2582">
        <f>'TPS543C20 Loop Gain'!AJ1358</f>
        <v>73.576196005194802</v>
      </c>
      <c r="E2582">
        <f>'TPS543C20 Loop Gain'!B1358</f>
        <v>122400</v>
      </c>
    </row>
    <row r="2583" spans="3:5" x14ac:dyDescent="0.25">
      <c r="C2583">
        <f>'TPS543C20 Loop Gain'!AI1357</f>
        <v>-1.4509093938401829</v>
      </c>
      <c r="D2583">
        <f>'TPS543C20 Loop Gain'!AJ1357</f>
        <v>73.582992180258003</v>
      </c>
      <c r="E2583">
        <f>'TPS543C20 Loop Gain'!B1357</f>
        <v>122300</v>
      </c>
    </row>
    <row r="2584" spans="3:5" x14ac:dyDescent="0.25">
      <c r="C2584">
        <f>'TPS543C20 Loop Gain'!AI1356</f>
        <v>-1.4430155645943268</v>
      </c>
      <c r="D2584">
        <f>'TPS543C20 Loop Gain'!AJ1356</f>
        <v>73.589788613925904</v>
      </c>
      <c r="E2584">
        <f>'TPS543C20 Loop Gain'!B1356</f>
        <v>122200</v>
      </c>
    </row>
    <row r="2585" spans="3:5" x14ac:dyDescent="0.25">
      <c r="C2585">
        <f>'TPS543C20 Loop Gain'!AI1355</f>
        <v>-1.4351145239721825</v>
      </c>
      <c r="D2585">
        <f>'TPS543C20 Loop Gain'!AJ1355</f>
        <v>73.596585317278624</v>
      </c>
      <c r="E2585">
        <f>'TPS543C20 Loop Gain'!B1355</f>
        <v>122100</v>
      </c>
    </row>
    <row r="2586" spans="3:5" x14ac:dyDescent="0.25">
      <c r="C2586">
        <f>'TPS543C20 Loop Gain'!AI1354</f>
        <v>-1.4272062590206884</v>
      </c>
      <c r="D2586">
        <f>'TPS543C20 Loop Gain'!AJ1354</f>
        <v>73.603382301458879</v>
      </c>
      <c r="E2586">
        <f>'TPS543C20 Loop Gain'!B1354</f>
        <v>122000</v>
      </c>
    </row>
    <row r="2587" spans="3:5" x14ac:dyDescent="0.25">
      <c r="C2587">
        <f>'TPS543C20 Loop Gain'!AI1353</f>
        <v>-1.41929075675323</v>
      </c>
      <c r="D2587">
        <f>'TPS543C20 Loop Gain'!AJ1353</f>
        <v>73.610179577671289</v>
      </c>
      <c r="E2587">
        <f>'TPS543C20 Loop Gain'!B1353</f>
        <v>121900</v>
      </c>
    </row>
    <row r="2588" spans="3:5" x14ac:dyDescent="0.25">
      <c r="C2588">
        <f>'TPS543C20 Loop Gain'!AI1352</f>
        <v>-1.4113680041506926</v>
      </c>
      <c r="D2588">
        <f>'TPS543C20 Loop Gain'!AJ1352</f>
        <v>73.616977157182305</v>
      </c>
      <c r="E2588">
        <f>'TPS543C20 Loop Gain'!B1352</f>
        <v>121800</v>
      </c>
    </row>
    <row r="2589" spans="3:5" x14ac:dyDescent="0.25">
      <c r="C2589">
        <f>'TPS543C20 Loop Gain'!AI1351</f>
        <v>-1.4034379881616399</v>
      </c>
      <c r="D2589">
        <f>'TPS543C20 Loop Gain'!AJ1351</f>
        <v>73.623775051323832</v>
      </c>
      <c r="E2589">
        <f>'TPS543C20 Loop Gain'!B1351</f>
        <v>121700</v>
      </c>
    </row>
    <row r="2590" spans="3:5" x14ac:dyDescent="0.25">
      <c r="C2590">
        <f>'TPS543C20 Loop Gain'!AI1350</f>
        <v>-1.3955006957011273</v>
      </c>
      <c r="D2590">
        <f>'TPS543C20 Loop Gain'!AJ1350</f>
        <v>73.630573271488672</v>
      </c>
      <c r="E2590">
        <f>'TPS543C20 Loop Gain'!B1350</f>
        <v>121600</v>
      </c>
    </row>
    <row r="2591" spans="3:5" x14ac:dyDescent="0.25">
      <c r="C2591">
        <f>'TPS543C20 Loop Gain'!AI1349</f>
        <v>-1.3875561136513186</v>
      </c>
      <c r="D2591">
        <f>'TPS543C20 Loop Gain'!AJ1349</f>
        <v>73.637371829134409</v>
      </c>
      <c r="E2591">
        <f>'TPS543C20 Loop Gain'!B1349</f>
        <v>121500</v>
      </c>
    </row>
    <row r="2592" spans="3:5" x14ac:dyDescent="0.25">
      <c r="C2592">
        <f>'TPS543C20 Loop Gain'!AI1348</f>
        <v>-1.3796042288613535</v>
      </c>
      <c r="D2592">
        <f>'TPS543C20 Loop Gain'!AJ1348</f>
        <v>73.644170735783362</v>
      </c>
      <c r="E2592">
        <f>'TPS543C20 Loop Gain'!B1348</f>
        <v>121400</v>
      </c>
    </row>
    <row r="2593" spans="3:5" x14ac:dyDescent="0.25">
      <c r="C2593">
        <f>'TPS543C20 Loop Gain'!AI1347</f>
        <v>-1.3716450281473003</v>
      </c>
      <c r="D2593">
        <f>'TPS543C20 Loop Gain'!AJ1347</f>
        <v>73.650970003020674</v>
      </c>
      <c r="E2593">
        <f>'TPS543C20 Loop Gain'!B1347</f>
        <v>121300</v>
      </c>
    </row>
    <row r="2594" spans="3:5" x14ac:dyDescent="0.25">
      <c r="C2594">
        <f>'TPS543C20 Loop Gain'!AI1346</f>
        <v>-1.363678498291341</v>
      </c>
      <c r="D2594">
        <f>'TPS543C20 Loop Gain'!AJ1346</f>
        <v>73.657769642497811</v>
      </c>
      <c r="E2594">
        <f>'TPS543C20 Loop Gain'!B1346</f>
        <v>121200</v>
      </c>
    </row>
    <row r="2595" spans="3:5" x14ac:dyDescent="0.25">
      <c r="C2595">
        <f>'TPS543C20 Loop Gain'!AI1345</f>
        <v>-1.355704626042491</v>
      </c>
      <c r="D2595">
        <f>'TPS543C20 Loop Gain'!AJ1345</f>
        <v>73.664569665929818</v>
      </c>
      <c r="E2595">
        <f>'TPS543C20 Loop Gain'!B1345</f>
        <v>121100</v>
      </c>
    </row>
    <row r="2596" spans="3:5" x14ac:dyDescent="0.25">
      <c r="C2596">
        <f>'TPS543C20 Loop Gain'!AI1344</f>
        <v>-1.3477233981163095</v>
      </c>
      <c r="D2596">
        <f>'TPS543C20 Loop Gain'!AJ1344</f>
        <v>73.671370085098161</v>
      </c>
      <c r="E2596">
        <f>'TPS543C20 Loop Gain'!B1344</f>
        <v>121000</v>
      </c>
    </row>
    <row r="2597" spans="3:5" x14ac:dyDescent="0.25">
      <c r="C2597">
        <f>'TPS543C20 Loop Gain'!AI1343</f>
        <v>-1.3397348011947405</v>
      </c>
      <c r="D2597">
        <f>'TPS543C20 Loop Gain'!AJ1343</f>
        <v>73.678170911849875</v>
      </c>
      <c r="E2597">
        <f>'TPS543C20 Loop Gain'!B1343</f>
        <v>120900</v>
      </c>
    </row>
    <row r="2598" spans="3:5" x14ac:dyDescent="0.25">
      <c r="C2598">
        <f>'TPS543C20 Loop Gain'!AI1342</f>
        <v>-1.3317388219256443</v>
      </c>
      <c r="D2598">
        <f>'TPS543C20 Loop Gain'!AJ1342</f>
        <v>73.684972158098276</v>
      </c>
      <c r="E2598">
        <f>'TPS543C20 Loop Gain'!B1342</f>
        <v>120800</v>
      </c>
    </row>
    <row r="2599" spans="3:5" x14ac:dyDescent="0.25">
      <c r="C2599">
        <f>'TPS543C20 Loop Gain'!AI1341</f>
        <v>-1.3237354469232068</v>
      </c>
      <c r="D2599">
        <f>'TPS543C20 Loop Gain'!AJ1341</f>
        <v>73.691773835821735</v>
      </c>
      <c r="E2599">
        <f>'TPS543C20 Loop Gain'!B1341</f>
        <v>120700</v>
      </c>
    </row>
    <row r="2600" spans="3:5" x14ac:dyDescent="0.25">
      <c r="C2600">
        <f>'TPS543C20 Loop Gain'!AI1340</f>
        <v>-1.3157246627677477</v>
      </c>
      <c r="D2600">
        <f>'TPS543C20 Loop Gain'!AJ1340</f>
        <v>73.698575957067192</v>
      </c>
      <c r="E2600">
        <f>'TPS543C20 Loop Gain'!B1340</f>
        <v>120600</v>
      </c>
    </row>
    <row r="2601" spans="3:5" x14ac:dyDescent="0.25">
      <c r="C2601">
        <f>'TPS543C20 Loop Gain'!AI1339</f>
        <v>-1.3077064560050353</v>
      </c>
      <c r="D2601">
        <f>'TPS543C20 Loop Gain'!AJ1339</f>
        <v>73.705378533948604</v>
      </c>
      <c r="E2601">
        <f>'TPS543C20 Loop Gain'!B1339</f>
        <v>120500</v>
      </c>
    </row>
    <row r="2602" spans="3:5" x14ac:dyDescent="0.25">
      <c r="C2602">
        <f>'TPS543C20 Loop Gain'!AI1338</f>
        <v>-1.2996808131471715</v>
      </c>
      <c r="D2602">
        <f>'TPS543C20 Loop Gain'!AJ1338</f>
        <v>73.712181578645826</v>
      </c>
      <c r="E2602">
        <f>'TPS543C20 Loop Gain'!B1338</f>
        <v>120400</v>
      </c>
    </row>
    <row r="2603" spans="3:5" x14ac:dyDescent="0.25">
      <c r="C2603">
        <f>'TPS543C20 Loop Gain'!AI1337</f>
        <v>-1.2916477206717385</v>
      </c>
      <c r="D2603">
        <f>'TPS543C20 Loop Gain'!AJ1337</f>
        <v>73.718985103408443</v>
      </c>
      <c r="E2603">
        <f>'TPS543C20 Loop Gain'!B1337</f>
        <v>120300</v>
      </c>
    </row>
    <row r="2604" spans="3:5" x14ac:dyDescent="0.25">
      <c r="C2604">
        <f>'TPS543C20 Loop Gain'!AI1336</f>
        <v>-1.2836071650218988</v>
      </c>
      <c r="D2604">
        <f>'TPS543C20 Loop Gain'!AJ1336</f>
        <v>73.725789120553159</v>
      </c>
      <c r="E2604">
        <f>'TPS543C20 Loop Gain'!B1336</f>
        <v>120200</v>
      </c>
    </row>
    <row r="2605" spans="3:5" x14ac:dyDescent="0.25">
      <c r="C2605">
        <f>'TPS543C20 Loop Gain'!AI1335</f>
        <v>-1.2755591326060387</v>
      </c>
      <c r="D2605">
        <f>'TPS543C20 Loop Gain'!AJ1335</f>
        <v>73.732593642465574</v>
      </c>
      <c r="E2605">
        <f>'TPS543C20 Loop Gain'!B1335</f>
        <v>120100</v>
      </c>
    </row>
    <row r="2606" spans="3:5" x14ac:dyDescent="0.25">
      <c r="C2606">
        <f>'TPS543C20 Loop Gain'!AI1334</f>
        <v>-1.267503609798678</v>
      </c>
      <c r="D2606">
        <f>'TPS543C20 Loop Gain'!AJ1334</f>
        <v>73.739398681600122</v>
      </c>
      <c r="E2606">
        <f>'TPS543C20 Loop Gain'!B1334</f>
        <v>120000</v>
      </c>
    </row>
    <row r="2607" spans="3:5" x14ac:dyDescent="0.25">
      <c r="C2607">
        <f>'TPS543C20 Loop Gain'!AI1333</f>
        <v>-1.2594405829384083</v>
      </c>
      <c r="D2607">
        <f>'TPS543C20 Loop Gain'!AJ1333</f>
        <v>73.746204250480702</v>
      </c>
      <c r="E2607">
        <f>'TPS543C20 Loop Gain'!B1333</f>
        <v>119900</v>
      </c>
    </row>
    <row r="2608" spans="3:5" x14ac:dyDescent="0.25">
      <c r="C2608">
        <f>'TPS543C20 Loop Gain'!AI1332</f>
        <v>-1.251370038330023</v>
      </c>
      <c r="D2608">
        <f>'TPS543C20 Loop Gain'!AJ1332</f>
        <v>73.753010361700845</v>
      </c>
      <c r="E2608">
        <f>'TPS543C20 Loop Gain'!B1332</f>
        <v>119800</v>
      </c>
    </row>
    <row r="2609" spans="3:5" x14ac:dyDescent="0.25">
      <c r="C2609">
        <f>'TPS543C20 Loop Gain'!AI1331</f>
        <v>-1.2432919622428771</v>
      </c>
      <c r="D2609">
        <f>'TPS543C20 Loop Gain'!AJ1331</f>
        <v>73.759817027924228</v>
      </c>
      <c r="E2609">
        <f>'TPS543C20 Loop Gain'!B1331</f>
        <v>119700</v>
      </c>
    </row>
    <row r="2610" spans="3:5" x14ac:dyDescent="0.25">
      <c r="C2610">
        <f>'TPS543C20 Loop Gain'!AI1330</f>
        <v>-1.2352063409114868</v>
      </c>
      <c r="D2610">
        <f>'TPS543C20 Loop Gain'!AJ1330</f>
        <v>73.76662426188436</v>
      </c>
      <c r="E2610">
        <f>'TPS543C20 Loop Gain'!B1330</f>
        <v>119600</v>
      </c>
    </row>
    <row r="2611" spans="3:5" x14ac:dyDescent="0.25">
      <c r="C2611">
        <f>'TPS543C20 Loop Gain'!AI1329</f>
        <v>-1.2271131605348975</v>
      </c>
      <c r="D2611">
        <f>'TPS543C20 Loop Gain'!AJ1329</f>
        <v>73.773432076386257</v>
      </c>
      <c r="E2611">
        <f>'TPS543C20 Loop Gain'!B1329</f>
        <v>119500</v>
      </c>
    </row>
    <row r="2612" spans="3:5" x14ac:dyDescent="0.25">
      <c r="C2612">
        <f>'TPS543C20 Loop Gain'!AI1328</f>
        <v>-1.2190124072769273</v>
      </c>
      <c r="D2612">
        <f>'TPS543C20 Loop Gain'!AJ1328</f>
        <v>73.78024048430585</v>
      </c>
      <c r="E2612">
        <f>'TPS543C20 Loop Gain'!B1328</f>
        <v>119400</v>
      </c>
    </row>
    <row r="2613" spans="3:5" x14ac:dyDescent="0.25">
      <c r="C2613">
        <f>'TPS543C20 Loop Gain'!AI1327</f>
        <v>-1.2109040672660907</v>
      </c>
      <c r="D2613">
        <f>'TPS543C20 Loop Gain'!AJ1327</f>
        <v>73.78704949859025</v>
      </c>
      <c r="E2613">
        <f>'TPS543C20 Loop Gain'!B1327</f>
        <v>119300</v>
      </c>
    </row>
    <row r="2614" spans="3:5" x14ac:dyDescent="0.25">
      <c r="C2614">
        <f>'TPS543C20 Loop Gain'!AI1326</f>
        <v>-1.2027881265955125</v>
      </c>
      <c r="D2614">
        <f>'TPS543C20 Loop Gain'!AJ1326</f>
        <v>73.793859132259271</v>
      </c>
      <c r="E2614">
        <f>'TPS543C20 Loop Gain'!B1326</f>
        <v>119200</v>
      </c>
    </row>
    <row r="2615" spans="3:5" x14ac:dyDescent="0.25">
      <c r="C2615">
        <f>'TPS543C20 Loop Gain'!AI1325</f>
        <v>-1.1946645713221797</v>
      </c>
      <c r="D2615">
        <f>'TPS543C20 Loop Gain'!AJ1325</f>
        <v>73.80066939840404</v>
      </c>
      <c r="E2615">
        <f>'TPS543C20 Loop Gain'!B1325</f>
        <v>119100</v>
      </c>
    </row>
    <row r="2616" spans="3:5" x14ac:dyDescent="0.25">
      <c r="C2616">
        <f>'TPS543C20 Loop Gain'!AI1324</f>
        <v>-1.1865333874679012</v>
      </c>
      <c r="D2616">
        <f>'TPS543C20 Loop Gain'!AJ1324</f>
        <v>73.807480310189518</v>
      </c>
      <c r="E2616">
        <f>'TPS543C20 Loop Gain'!B1324</f>
        <v>119000</v>
      </c>
    </row>
    <row r="2617" spans="3:5" x14ac:dyDescent="0.25">
      <c r="C2617">
        <f>'TPS543C20 Loop Gain'!AI1323</f>
        <v>-1.1783945610183664</v>
      </c>
      <c r="D2617">
        <f>'TPS543C20 Loop Gain'!AJ1323</f>
        <v>73.814291880852181</v>
      </c>
      <c r="E2617">
        <f>'TPS543C20 Loop Gain'!B1323</f>
        <v>118900</v>
      </c>
    </row>
    <row r="2618" spans="3:5" x14ac:dyDescent="0.25">
      <c r="C2618">
        <f>'TPS543C20 Loop Gain'!AI1322</f>
        <v>-1.1702480779232811</v>
      </c>
      <c r="D2618">
        <f>'TPS543C20 Loop Gain'!AJ1322</f>
        <v>73.821104123703421</v>
      </c>
      <c r="E2618">
        <f>'TPS543C20 Loop Gain'!B1322</f>
        <v>118800</v>
      </c>
    </row>
    <row r="2619" spans="3:5" x14ac:dyDescent="0.25">
      <c r="C2619">
        <f>'TPS543C20 Loop Gain'!AI1321</f>
        <v>-1.1620939240963075</v>
      </c>
      <c r="D2619">
        <f>'TPS543C20 Loop Gain'!AJ1321</f>
        <v>73.827917052127802</v>
      </c>
      <c r="E2619">
        <f>'TPS543C20 Loop Gain'!B1321</f>
        <v>118700</v>
      </c>
    </row>
    <row r="2620" spans="3:5" x14ac:dyDescent="0.25">
      <c r="C2620">
        <f>'TPS543C20 Loop Gain'!AI1320</f>
        <v>-1.1539320854148101</v>
      </c>
      <c r="D2620">
        <f>'TPS543C20 Loop Gain'!AJ1320</f>
        <v>73.834730679584084</v>
      </c>
      <c r="E2620">
        <f>'TPS543C20 Loop Gain'!B1320</f>
        <v>118600</v>
      </c>
    </row>
    <row r="2621" spans="3:5" x14ac:dyDescent="0.25">
      <c r="C2621">
        <f>'TPS543C20 Loop Gain'!AI1319</f>
        <v>-1.1457625477200477</v>
      </c>
      <c r="D2621">
        <f>'TPS543C20 Loop Gain'!AJ1319</f>
        <v>73.841545019605761</v>
      </c>
      <c r="E2621">
        <f>'TPS543C20 Loop Gain'!B1319</f>
        <v>118500</v>
      </c>
    </row>
    <row r="2622" spans="3:5" x14ac:dyDescent="0.25">
      <c r="C2622">
        <f>'TPS543C20 Loop Gain'!AI1318</f>
        <v>-1.1375852968164699</v>
      </c>
      <c r="D2622">
        <f>'TPS543C20 Loop Gain'!AJ1318</f>
        <v>73.848360085800905</v>
      </c>
      <c r="E2622">
        <f>'TPS543C20 Loop Gain'!B1318</f>
        <v>118400</v>
      </c>
    </row>
    <row r="2623" spans="3:5" x14ac:dyDescent="0.25">
      <c r="C2623">
        <f>'TPS543C20 Loop Gain'!AI1317</f>
        <v>-1.1294003184723764</v>
      </c>
      <c r="D2623">
        <f>'TPS543C20 Loop Gain'!AJ1317</f>
        <v>73.855175891853989</v>
      </c>
      <c r="E2623">
        <f>'TPS543C20 Loop Gain'!B1317</f>
        <v>118300</v>
      </c>
    </row>
    <row r="2624" spans="3:5" x14ac:dyDescent="0.25">
      <c r="C2624">
        <f>'TPS543C20 Loop Gain'!AI1316</f>
        <v>-1.1212075984194052</v>
      </c>
      <c r="D2624">
        <f>'TPS543C20 Loop Gain'!AJ1316</f>
        <v>73.861992451524827</v>
      </c>
      <c r="E2624">
        <f>'TPS543C20 Loop Gain'!B1316</f>
        <v>118200</v>
      </c>
    </row>
    <row r="2625" spans="3:5" x14ac:dyDescent="0.25">
      <c r="C2625">
        <f>'TPS543C20 Loop Gain'!AI1315</f>
        <v>-1.1130071223518134</v>
      </c>
      <c r="D2625">
        <f>'TPS543C20 Loop Gain'!AJ1315</f>
        <v>73.868809778648824</v>
      </c>
      <c r="E2625">
        <f>'TPS543C20 Loop Gain'!B1315</f>
        <v>118100</v>
      </c>
    </row>
    <row r="2626" spans="3:5" x14ac:dyDescent="0.25">
      <c r="C2626">
        <f>'TPS543C20 Loop Gain'!AI1314</f>
        <v>-1.1047988759277467</v>
      </c>
      <c r="D2626">
        <f>'TPS543C20 Loop Gain'!AJ1314</f>
        <v>73.875627887138663</v>
      </c>
      <c r="E2626">
        <f>'TPS543C20 Loop Gain'!B1314</f>
        <v>118000</v>
      </c>
    </row>
    <row r="2627" spans="3:5" x14ac:dyDescent="0.25">
      <c r="C2627">
        <f>'TPS543C20 Loop Gain'!AI1313</f>
        <v>-1.0965828447678345</v>
      </c>
      <c r="D2627">
        <f>'TPS543C20 Loop Gain'!AJ1313</f>
        <v>73.88244679098392</v>
      </c>
      <c r="E2627">
        <f>'TPS543C20 Loop Gain'!B1313</f>
        <v>117900</v>
      </c>
    </row>
    <row r="2628" spans="3:5" x14ac:dyDescent="0.25">
      <c r="C2628">
        <f>'TPS543C20 Loop Gain'!AI1312</f>
        <v>-1.0883590144556563</v>
      </c>
      <c r="D2628">
        <f>'TPS543C20 Loop Gain'!AJ1312</f>
        <v>73.889266504251793</v>
      </c>
      <c r="E2628">
        <f>'TPS543C20 Loop Gain'!B1312</f>
        <v>117800</v>
      </c>
    </row>
    <row r="2629" spans="3:5" x14ac:dyDescent="0.25">
      <c r="C2629">
        <f>'TPS543C20 Loop Gain'!AI1311</f>
        <v>-1.0801273705376604</v>
      </c>
      <c r="D2629">
        <f>'TPS543C20 Loop Gain'!AJ1311</f>
        <v>73.896087041086957</v>
      </c>
      <c r="E2629">
        <f>'TPS543C20 Loop Gain'!B1311</f>
        <v>117700</v>
      </c>
    </row>
    <row r="2630" spans="3:5" x14ac:dyDescent="0.25">
      <c r="C2630">
        <f>'TPS543C20 Loop Gain'!AI1310</f>
        <v>-1.0718878985227376</v>
      </c>
      <c r="D2630">
        <f>'TPS543C20 Loop Gain'!AJ1310</f>
        <v>73.902908415712062</v>
      </c>
      <c r="E2630">
        <f>'TPS543C20 Loop Gain'!B1310</f>
        <v>117600</v>
      </c>
    </row>
    <row r="2631" spans="3:5" x14ac:dyDescent="0.25">
      <c r="C2631">
        <f>'TPS543C20 Loop Gain'!AI1309</f>
        <v>-1.0636405838824574</v>
      </c>
      <c r="D2631">
        <f>'TPS543C20 Loop Gain'!AJ1309</f>
        <v>73.909730642429551</v>
      </c>
      <c r="E2631">
        <f>'TPS543C20 Loop Gain'!B1309</f>
        <v>117500</v>
      </c>
    </row>
    <row r="2632" spans="3:5" x14ac:dyDescent="0.25">
      <c r="C2632">
        <f>'TPS543C20 Loop Gain'!AI1308</f>
        <v>-1.0553854120507173</v>
      </c>
      <c r="D2632">
        <f>'TPS543C20 Loop Gain'!AJ1308</f>
        <v>73.916553735619644</v>
      </c>
      <c r="E2632">
        <f>'TPS543C20 Loop Gain'!B1308</f>
        <v>117400</v>
      </c>
    </row>
    <row r="2633" spans="3:5" x14ac:dyDescent="0.25">
      <c r="C2633">
        <f>'TPS543C20 Loop Gain'!AI1307</f>
        <v>-1.047122368423576</v>
      </c>
      <c r="D2633">
        <f>'TPS543C20 Loop Gain'!AJ1307</f>
        <v>73.92337770974305</v>
      </c>
      <c r="E2633">
        <f>'TPS543C20 Loop Gain'!B1307</f>
        <v>117300</v>
      </c>
    </row>
    <row r="2634" spans="3:5" x14ac:dyDescent="0.25">
      <c r="C2634">
        <f>'TPS543C20 Loop Gain'!AI1306</f>
        <v>-1.0388514383593004</v>
      </c>
      <c r="D2634">
        <f>'TPS543C20 Loop Gain'!AJ1306</f>
        <v>73.930202579340033</v>
      </c>
      <c r="E2634">
        <f>'TPS543C20 Loop Gain'!B1306</f>
        <v>117200</v>
      </c>
    </row>
    <row r="2635" spans="3:5" x14ac:dyDescent="0.25">
      <c r="C2635">
        <f>'TPS543C20 Loop Gain'!AI1305</f>
        <v>-1.0305726071781103</v>
      </c>
      <c r="D2635">
        <f>'TPS543C20 Loop Gain'!AJ1305</f>
        <v>73.937028359031117</v>
      </c>
      <c r="E2635">
        <f>'TPS543C20 Loop Gain'!B1305</f>
        <v>117100</v>
      </c>
    </row>
    <row r="2636" spans="3:5" x14ac:dyDescent="0.25">
      <c r="C2636">
        <f>'TPS543C20 Loop Gain'!AI1304</f>
        <v>-1.0222858601624003</v>
      </c>
      <c r="D2636">
        <f>'TPS543C20 Loop Gain'!AJ1304</f>
        <v>73.943855063517617</v>
      </c>
      <c r="E2636">
        <f>'TPS543C20 Loop Gain'!B1304</f>
        <v>117000</v>
      </c>
    </row>
    <row r="2637" spans="3:5" x14ac:dyDescent="0.25">
      <c r="C2637">
        <f>'TPS543C20 Loop Gain'!AI1303</f>
        <v>-1.0139911825560917</v>
      </c>
      <c r="D2637">
        <f>'TPS543C20 Loop Gain'!AJ1303</f>
        <v>73.950682707582232</v>
      </c>
      <c r="E2637">
        <f>'TPS543C20 Loop Gain'!B1303</f>
        <v>116900</v>
      </c>
    </row>
    <row r="2638" spans="3:5" x14ac:dyDescent="0.25">
      <c r="C2638">
        <f>'TPS543C20 Loop Gain'!AI1302</f>
        <v>-1.0056885595646352</v>
      </c>
      <c r="D2638">
        <f>'TPS543C20 Loop Gain'!AJ1302</f>
        <v>73.957511306089103</v>
      </c>
      <c r="E2638">
        <f>'TPS543C20 Loop Gain'!B1302</f>
        <v>116800</v>
      </c>
    </row>
    <row r="2639" spans="3:5" x14ac:dyDescent="0.25">
      <c r="C2639">
        <f>'TPS543C20 Loop Gain'!AI1301</f>
        <v>-0.99737797635547887</v>
      </c>
      <c r="D2639">
        <f>'TPS543C20 Loop Gain'!AJ1301</f>
        <v>73.964340873984781</v>
      </c>
      <c r="E2639">
        <f>'TPS543C20 Loop Gain'!B1301</f>
        <v>116700</v>
      </c>
    </row>
    <row r="2640" spans="3:5" x14ac:dyDescent="0.25">
      <c r="C2640">
        <f>'TPS543C20 Loop Gain'!AI1300</f>
        <v>-0.98905941805690389</v>
      </c>
      <c r="D2640">
        <f>'TPS543C20 Loop Gain'!AJ1300</f>
        <v>73.971171426297616</v>
      </c>
      <c r="E2640">
        <f>'TPS543C20 Loop Gain'!B1300</f>
        <v>116600</v>
      </c>
    </row>
    <row r="2641" spans="3:5" x14ac:dyDescent="0.25">
      <c r="C2641">
        <f>'TPS543C20 Loop Gain'!AI1299</f>
        <v>-0.98073286975897289</v>
      </c>
      <c r="D2641">
        <f>'TPS543C20 Loop Gain'!AJ1299</f>
        <v>73.978002978140083</v>
      </c>
      <c r="E2641">
        <f>'TPS543C20 Loop Gain'!B1299</f>
        <v>116500</v>
      </c>
    </row>
    <row r="2642" spans="3:5" x14ac:dyDescent="0.25">
      <c r="C2642">
        <f>'TPS543C20 Loop Gain'!AI1298</f>
        <v>-0.97239831651239339</v>
      </c>
      <c r="D2642">
        <f>'TPS543C20 Loop Gain'!AJ1298</f>
        <v>73.984835544706797</v>
      </c>
      <c r="E2642">
        <f>'TPS543C20 Loop Gain'!B1298</f>
        <v>116400</v>
      </c>
    </row>
    <row r="2643" spans="3:5" x14ac:dyDescent="0.25">
      <c r="C2643">
        <f>'TPS543C20 Loop Gain'!AI1297</f>
        <v>-0.96405574332961919</v>
      </c>
      <c r="D2643">
        <f>'TPS543C20 Loop Gain'!AJ1297</f>
        <v>73.99166914127656</v>
      </c>
      <c r="E2643">
        <f>'TPS543C20 Loop Gain'!B1297</f>
        <v>116300</v>
      </c>
    </row>
    <row r="2644" spans="3:5" x14ac:dyDescent="0.25">
      <c r="C2644">
        <f>'TPS543C20 Loop Gain'!AI1296</f>
        <v>-0.9557051351832706</v>
      </c>
      <c r="D2644">
        <f>'TPS543C20 Loop Gain'!AJ1296</f>
        <v>73.998503783213295</v>
      </c>
      <c r="E2644">
        <f>'TPS543C20 Loop Gain'!B1296</f>
        <v>116200</v>
      </c>
    </row>
    <row r="2645" spans="3:5" x14ac:dyDescent="0.25">
      <c r="C2645">
        <f>'TPS543C20 Loop Gain'!AI1295</f>
        <v>-0.94734647700726349</v>
      </c>
      <c r="D2645">
        <f>'TPS543C20 Loop Gain'!AJ1295</f>
        <v>74.005339485964541</v>
      </c>
      <c r="E2645">
        <f>'TPS543C20 Loop Gain'!B1295</f>
        <v>116100</v>
      </c>
    </row>
    <row r="2646" spans="3:5" x14ac:dyDescent="0.25">
      <c r="C2646">
        <f>'TPS543C20 Loop Gain'!AI1294</f>
        <v>-0.93897975369586673</v>
      </c>
      <c r="D2646">
        <f>'TPS543C20 Loop Gain'!AJ1294</f>
        <v>74.012176265063601</v>
      </c>
      <c r="E2646">
        <f>'TPS543C20 Loop Gain'!B1294</f>
        <v>116000</v>
      </c>
    </row>
    <row r="2647" spans="3:5" x14ac:dyDescent="0.25">
      <c r="C2647">
        <f>'TPS543C20 Loop Gain'!AI1293</f>
        <v>-0.93060495010391586</v>
      </c>
      <c r="D2647">
        <f>'TPS543C20 Loop Gain'!AJ1293</f>
        <v>74.019014136129584</v>
      </c>
      <c r="E2647">
        <f>'TPS543C20 Loop Gain'!B1293</f>
        <v>115900</v>
      </c>
    </row>
    <row r="2648" spans="3:5" x14ac:dyDescent="0.25">
      <c r="C2648">
        <f>'TPS543C20 Loop Gain'!AI1292</f>
        <v>-0.92222205104682697</v>
      </c>
      <c r="D2648">
        <f>'TPS543C20 Loop Gain'!AJ1292</f>
        <v>74.025853114866976</v>
      </c>
      <c r="E2648">
        <f>'TPS543C20 Loop Gain'!B1292</f>
        <v>115800</v>
      </c>
    </row>
    <row r="2649" spans="3:5" x14ac:dyDescent="0.25">
      <c r="C2649">
        <f>'TPS543C20 Loop Gain'!AI1291</f>
        <v>-0.91383104130024861</v>
      </c>
      <c r="D2649">
        <f>'TPS543C20 Loop Gain'!AJ1291</f>
        <v>74.032693217067205</v>
      </c>
      <c r="E2649">
        <f>'TPS543C20 Loop Gain'!B1291</f>
        <v>115700</v>
      </c>
    </row>
    <row r="2650" spans="3:5" x14ac:dyDescent="0.25">
      <c r="C2650">
        <f>'TPS543C20 Loop Gain'!AI1290</f>
        <v>-0.90543190559960973</v>
      </c>
      <c r="D2650">
        <f>'TPS543C20 Loop Gain'!AJ1290</f>
        <v>74.039534458608927</v>
      </c>
      <c r="E2650">
        <f>'TPS543C20 Loop Gain'!B1290</f>
        <v>115600</v>
      </c>
    </row>
    <row r="2651" spans="3:5" x14ac:dyDescent="0.25">
      <c r="C2651">
        <f>'TPS543C20 Loop Gain'!AI1289</f>
        <v>-0.89702462864108568</v>
      </c>
      <c r="D2651">
        <f>'TPS543C20 Loop Gain'!AJ1289</f>
        <v>74.04637685545778</v>
      </c>
      <c r="E2651">
        <f>'TPS543C20 Loop Gain'!B1289</f>
        <v>115500</v>
      </c>
    </row>
    <row r="2652" spans="3:5" x14ac:dyDescent="0.25">
      <c r="C2652">
        <f>'TPS543C20 Loop Gain'!AI1288</f>
        <v>-0.88860919508001512</v>
      </c>
      <c r="D2652">
        <f>'TPS543C20 Loop Gain'!AJ1288</f>
        <v>74.053220423668137</v>
      </c>
      <c r="E2652">
        <f>'TPS543C20 Loop Gain'!B1288</f>
        <v>115400</v>
      </c>
    </row>
    <row r="2653" spans="3:5" x14ac:dyDescent="0.25">
      <c r="C2653">
        <f>'TPS543C20 Loop Gain'!AI1287</f>
        <v>-0.880185589531854</v>
      </c>
      <c r="D2653">
        <f>'TPS543C20 Loop Gain'!AJ1287</f>
        <v>74.060065179381724</v>
      </c>
      <c r="E2653">
        <f>'TPS543C20 Loop Gain'!B1287</f>
        <v>115300</v>
      </c>
    </row>
    <row r="2654" spans="3:5" x14ac:dyDescent="0.25">
      <c r="C2654">
        <f>'TPS543C20 Loop Gain'!AI1286</f>
        <v>-0.8717537965715374</v>
      </c>
      <c r="D2654">
        <f>'TPS543C20 Loop Gain'!AJ1286</f>
        <v>74.066911138829965</v>
      </c>
      <c r="E2654">
        <f>'TPS543C20 Loop Gain'!B1286</f>
        <v>115200</v>
      </c>
    </row>
    <row r="2655" spans="3:5" x14ac:dyDescent="0.25">
      <c r="C2655">
        <f>'TPS543C20 Loop Gain'!AI1285</f>
        <v>-0.86331380073366515</v>
      </c>
      <c r="D2655">
        <f>'TPS543C20 Loop Gain'!AJ1285</f>
        <v>74.073758318332935</v>
      </c>
      <c r="E2655">
        <f>'TPS543C20 Loop Gain'!B1285</f>
        <v>115100</v>
      </c>
    </row>
    <row r="2656" spans="3:5" x14ac:dyDescent="0.25">
      <c r="C2656">
        <f>'TPS543C20 Loop Gain'!AI1284</f>
        <v>-0.85486558651201294</v>
      </c>
      <c r="D2656">
        <f>'TPS543C20 Loop Gain'!AJ1284</f>
        <v>74.080606734301639</v>
      </c>
      <c r="E2656">
        <f>'TPS543C20 Loop Gain'!B1284</f>
        <v>115000</v>
      </c>
    </row>
    <row r="2657" spans="3:5" x14ac:dyDescent="0.25">
      <c r="C2657">
        <f>'TPS543C20 Loop Gain'!AI1283</f>
        <v>-0.84640913835970855</v>
      </c>
      <c r="D2657">
        <f>'TPS543C20 Loop Gain'!AJ1283</f>
        <v>74.087456403236445</v>
      </c>
      <c r="E2657">
        <f>'TPS543C20 Loop Gain'!B1283</f>
        <v>114900</v>
      </c>
    </row>
    <row r="2658" spans="3:5" x14ac:dyDescent="0.25">
      <c r="C2658">
        <f>'TPS543C20 Loop Gain'!AI1282</f>
        <v>-0.83794444068895135</v>
      </c>
      <c r="D2658">
        <f>'TPS543C20 Loop Gain'!AJ1282</f>
        <v>74.094307341728268</v>
      </c>
      <c r="E2658">
        <f>'TPS543C20 Loop Gain'!B1282</f>
        <v>114800</v>
      </c>
    </row>
    <row r="2659" spans="3:5" x14ac:dyDescent="0.25">
      <c r="C2659">
        <f>'TPS543C20 Loop Gain'!AI1281</f>
        <v>-0.82947147787091335</v>
      </c>
      <c r="D2659">
        <f>'TPS543C20 Loop Gain'!AJ1281</f>
        <v>74.101159566460609</v>
      </c>
      <c r="E2659">
        <f>'TPS543C20 Loop Gain'!B1281</f>
        <v>114700</v>
      </c>
    </row>
    <row r="2660" spans="3:5" x14ac:dyDescent="0.25">
      <c r="C2660">
        <f>'TPS543C20 Loop Gain'!AI1280</f>
        <v>-0.82099023423564554</v>
      </c>
      <c r="D2660">
        <f>'TPS543C20 Loop Gain'!AJ1280</f>
        <v>74.10801309420701</v>
      </c>
      <c r="E2660">
        <f>'TPS543C20 Loop Gain'!B1280</f>
        <v>114600</v>
      </c>
    </row>
    <row r="2661" spans="3:5" x14ac:dyDescent="0.25">
      <c r="C2661">
        <f>'TPS543C20 Loop Gain'!AI1279</f>
        <v>-0.81250069407175807</v>
      </c>
      <c r="D2661">
        <f>'TPS543C20 Loop Gain'!AJ1279</f>
        <v>74.114867941834831</v>
      </c>
      <c r="E2661">
        <f>'TPS543C20 Loop Gain'!B1279</f>
        <v>114500</v>
      </c>
    </row>
    <row r="2662" spans="3:5" x14ac:dyDescent="0.25">
      <c r="C2662">
        <f>'TPS543C20 Loop Gain'!AI1278</f>
        <v>-0.80400284162658742</v>
      </c>
      <c r="D2662">
        <f>'TPS543C20 Loop Gain'!AJ1278</f>
        <v>74.121724126302979</v>
      </c>
      <c r="E2662">
        <f>'TPS543C20 Loop Gain'!B1278</f>
        <v>114400</v>
      </c>
    </row>
    <row r="2663" spans="3:5" x14ac:dyDescent="0.25">
      <c r="C2663">
        <f>'TPS543C20 Loop Gain'!AI1277</f>
        <v>-0.7954966611056915</v>
      </c>
      <c r="D2663">
        <f>'TPS543C20 Loop Gain'!AJ1277</f>
        <v>74.128581664664679</v>
      </c>
      <c r="E2663">
        <f>'TPS543C20 Loop Gain'!B1277</f>
        <v>114300</v>
      </c>
    </row>
    <row r="2664" spans="3:5" x14ac:dyDescent="0.25">
      <c r="C2664">
        <f>'TPS543C20 Loop Gain'!AI1276</f>
        <v>-0.78698213667314498</v>
      </c>
      <c r="D2664">
        <f>'TPS543C20 Loop Gain'!AJ1276</f>
        <v>74.135440574066109</v>
      </c>
      <c r="E2664">
        <f>'TPS543C20 Loop Gain'!B1276</f>
        <v>114200</v>
      </c>
    </row>
    <row r="2665" spans="3:5" x14ac:dyDescent="0.25">
      <c r="C2665">
        <f>'TPS543C20 Loop Gain'!AI1275</f>
        <v>-0.77845925245110092</v>
      </c>
      <c r="D2665">
        <f>'TPS543C20 Loop Gain'!AJ1275</f>
        <v>74.142300871747722</v>
      </c>
      <c r="E2665">
        <f>'TPS543C20 Loop Gain'!B1275</f>
        <v>114100</v>
      </c>
    </row>
    <row r="2666" spans="3:5" x14ac:dyDescent="0.25">
      <c r="C2666">
        <f>'TPS543C20 Loop Gain'!AI1274</f>
        <v>-0.76992799251979149</v>
      </c>
      <c r="D2666">
        <f>'TPS543C20 Loop Gain'!AJ1274</f>
        <v>74.14916257504504</v>
      </c>
      <c r="E2666">
        <f>'TPS543C20 Loop Gain'!B1274</f>
        <v>114000</v>
      </c>
    </row>
    <row r="2667" spans="3:5" x14ac:dyDescent="0.25">
      <c r="C2667">
        <f>'TPS543C20 Loop Gain'!AI1273</f>
        <v>-0.76138834091717045</v>
      </c>
      <c r="D2667">
        <f>'TPS543C20 Loop Gain'!AJ1273</f>
        <v>74.156025701388828</v>
      </c>
      <c r="E2667">
        <f>'TPS543C20 Loop Gain'!B1273</f>
        <v>113900</v>
      </c>
    </row>
    <row r="2668" spans="3:5" x14ac:dyDescent="0.25">
      <c r="C2668">
        <f>'TPS543C20 Loop Gain'!AI1272</f>
        <v>-0.75284028163898331</v>
      </c>
      <c r="D2668">
        <f>'TPS543C20 Loop Gain'!AJ1272</f>
        <v>74.162890268305148</v>
      </c>
      <c r="E2668">
        <f>'TPS543C20 Loop Gain'!B1272</f>
        <v>113800</v>
      </c>
    </row>
    <row r="2669" spans="3:5" x14ac:dyDescent="0.25">
      <c r="C2669">
        <f>'TPS543C20 Loop Gain'!AI1271</f>
        <v>-0.74428379863886041</v>
      </c>
      <c r="D2669">
        <f>'TPS543C20 Loop Gain'!AJ1271</f>
        <v>74.169756293416484</v>
      </c>
      <c r="E2669">
        <f>'TPS543C20 Loop Gain'!B1271</f>
        <v>113700</v>
      </c>
    </row>
    <row r="2670" spans="3:5" x14ac:dyDescent="0.25">
      <c r="C2670">
        <f>'TPS543C20 Loop Gain'!AI1270</f>
        <v>-0.73571887582765549</v>
      </c>
      <c r="D2670">
        <f>'TPS543C20 Loop Gain'!AJ1270</f>
        <v>74.176623794442861</v>
      </c>
      <c r="E2670">
        <f>'TPS543C20 Loop Gain'!B1270</f>
        <v>113600</v>
      </c>
    </row>
    <row r="2671" spans="3:5" x14ac:dyDescent="0.25">
      <c r="C2671">
        <f>'TPS543C20 Loop Gain'!AI1269</f>
        <v>-0.72714549707337872</v>
      </c>
      <c r="D2671">
        <f>'TPS543C20 Loop Gain'!AJ1269</f>
        <v>74.183492789200628</v>
      </c>
      <c r="E2671">
        <f>'TPS543C20 Loop Gain'!B1269</f>
        <v>113500</v>
      </c>
    </row>
    <row r="2672" spans="3:5" x14ac:dyDescent="0.25">
      <c r="C2672">
        <f>'TPS543C20 Loop Gain'!AI1268</f>
        <v>-0.71856364620168955</v>
      </c>
      <c r="D2672">
        <f>'TPS543C20 Loop Gain'!AJ1268</f>
        <v>74.190363295604413</v>
      </c>
      <c r="E2672">
        <f>'TPS543C20 Loop Gain'!B1268</f>
        <v>113400</v>
      </c>
    </row>
    <row r="2673" spans="3:5" x14ac:dyDescent="0.25">
      <c r="C2673">
        <f>'TPS543C20 Loop Gain'!AI1267</f>
        <v>-0.70997330699478944</v>
      </c>
      <c r="D2673">
        <f>'TPS543C20 Loop Gain'!AJ1267</f>
        <v>74.197235331667173</v>
      </c>
      <c r="E2673">
        <f>'TPS543C20 Loop Gain'!B1267</f>
        <v>113300</v>
      </c>
    </row>
    <row r="2674" spans="3:5" x14ac:dyDescent="0.25">
      <c r="C2674">
        <f>'TPS543C20 Loop Gain'!AI1266</f>
        <v>-0.70137446319241836</v>
      </c>
      <c r="D2674">
        <f>'TPS543C20 Loop Gain'!AJ1266</f>
        <v>74.204108915500541</v>
      </c>
      <c r="E2674">
        <f>'TPS543C20 Loop Gain'!B1266</f>
        <v>113200</v>
      </c>
    </row>
    <row r="2675" spans="3:5" x14ac:dyDescent="0.25">
      <c r="C2675">
        <f>'TPS543C20 Loop Gain'!AI1265</f>
        <v>-0.69276709849039264</v>
      </c>
      <c r="D2675">
        <f>'TPS543C20 Loop Gain'!AJ1265</f>
        <v>74.210984065315813</v>
      </c>
      <c r="E2675">
        <f>'TPS543C20 Loop Gain'!B1265</f>
        <v>113100</v>
      </c>
    </row>
    <row r="2676" spans="3:5" x14ac:dyDescent="0.25">
      <c r="C2676">
        <f>'TPS543C20 Loop Gain'!AI1264</f>
        <v>-0.68415119654179524</v>
      </c>
      <c r="D2676">
        <f>'TPS543C20 Loop Gain'!AJ1264</f>
        <v>74.217860799424287</v>
      </c>
      <c r="E2676">
        <f>'TPS543C20 Loop Gain'!B1264</f>
        <v>113000</v>
      </c>
    </row>
    <row r="2677" spans="3:5" x14ac:dyDescent="0.25">
      <c r="C2677">
        <f>'TPS543C20 Loop Gain'!AI1263</f>
        <v>-0.67552674095573406</v>
      </c>
      <c r="D2677">
        <f>'TPS543C20 Loop Gain'!AJ1263</f>
        <v>74.224739136237119</v>
      </c>
      <c r="E2677">
        <f>'TPS543C20 Loop Gain'!B1263</f>
        <v>112900</v>
      </c>
    </row>
    <row r="2678" spans="3:5" x14ac:dyDescent="0.25">
      <c r="C2678">
        <f>'TPS543C20 Loop Gain'!AI1262</f>
        <v>-0.66689371529789643</v>
      </c>
      <c r="D2678">
        <f>'TPS543C20 Loop Gain'!AJ1262</f>
        <v>74.231619094266691</v>
      </c>
      <c r="E2678">
        <f>'TPS543C20 Loop Gain'!B1262</f>
        <v>112800</v>
      </c>
    </row>
    <row r="2679" spans="3:5" x14ac:dyDescent="0.25">
      <c r="C2679">
        <f>'TPS543C20 Loop Gain'!AI1261</f>
        <v>-0.65825210309022675</v>
      </c>
      <c r="D2679">
        <f>'TPS543C20 Loop Gain'!AJ1261</f>
        <v>74.238500692127971</v>
      </c>
      <c r="E2679">
        <f>'TPS543C20 Loop Gain'!B1261</f>
        <v>112700</v>
      </c>
    </row>
    <row r="2680" spans="3:5" x14ac:dyDescent="0.25">
      <c r="C2680">
        <f>'TPS543C20 Loop Gain'!AI1260</f>
        <v>-0.64960188781022876</v>
      </c>
      <c r="D2680">
        <f>'TPS543C20 Loop Gain'!AJ1260</f>
        <v>74.245383948536286</v>
      </c>
      <c r="E2680">
        <f>'TPS543C20 Loop Gain'!B1260</f>
        <v>112600</v>
      </c>
    </row>
    <row r="2681" spans="3:5" x14ac:dyDescent="0.25">
      <c r="C2681">
        <f>'TPS543C20 Loop Gain'!AI1259</f>
        <v>-0.64094305289220199</v>
      </c>
      <c r="D2681">
        <f>'TPS543C20 Loop Gain'!AJ1259</f>
        <v>74.252268882311142</v>
      </c>
      <c r="E2681">
        <f>'TPS543C20 Loop Gain'!B1259</f>
        <v>112500</v>
      </c>
    </row>
    <row r="2682" spans="3:5" x14ac:dyDescent="0.25">
      <c r="C2682">
        <f>'TPS543C20 Loop Gain'!AI1258</f>
        <v>-0.63227558172548004</v>
      </c>
      <c r="D2682">
        <f>'TPS543C20 Loop Gain'!AJ1258</f>
        <v>74.259155512374321</v>
      </c>
      <c r="E2682">
        <f>'TPS543C20 Loop Gain'!B1258</f>
        <v>112400</v>
      </c>
    </row>
    <row r="2683" spans="3:5" x14ac:dyDescent="0.25">
      <c r="C2683">
        <f>'TPS543C20 Loop Gain'!AI1257</f>
        <v>-0.62359945765536617</v>
      </c>
      <c r="D2683">
        <f>'TPS543C20 Loop Gain'!AJ1257</f>
        <v>74.266043857751583</v>
      </c>
      <c r="E2683">
        <f>'TPS543C20 Loop Gain'!B1257</f>
        <v>112300</v>
      </c>
    </row>
    <row r="2684" spans="3:5" x14ac:dyDescent="0.25">
      <c r="C2684">
        <f>'TPS543C20 Loop Gain'!AI1256</f>
        <v>-0.61491466398244343</v>
      </c>
      <c r="D2684">
        <f>'TPS543C20 Loop Gain'!AJ1256</f>
        <v>74.272933937573185</v>
      </c>
      <c r="E2684">
        <f>'TPS543C20 Loop Gain'!B1256</f>
        <v>112200</v>
      </c>
    </row>
    <row r="2685" spans="3:5" x14ac:dyDescent="0.25">
      <c r="C2685">
        <f>'TPS543C20 Loop Gain'!AI1255</f>
        <v>-0.60622118396286662</v>
      </c>
      <c r="D2685">
        <f>'TPS543C20 Loop Gain'!AJ1255</f>
        <v>74.279825771074044</v>
      </c>
      <c r="E2685">
        <f>'TPS543C20 Loop Gain'!B1255</f>
        <v>112100</v>
      </c>
    </row>
    <row r="2686" spans="3:5" x14ac:dyDescent="0.25">
      <c r="C2686">
        <f>'TPS543C20 Loop Gain'!AI1254</f>
        <v>-0.59751900080764908</v>
      </c>
      <c r="D2686">
        <f>'TPS543C20 Loop Gain'!AJ1254</f>
        <v>74.286719377594082</v>
      </c>
      <c r="E2686">
        <f>'TPS543C20 Loop Gain'!B1254</f>
        <v>112000</v>
      </c>
    </row>
    <row r="2687" spans="3:5" x14ac:dyDescent="0.25">
      <c r="C2687">
        <f>'TPS543C20 Loop Gain'!AI1253</f>
        <v>-0.58880809768322695</v>
      </c>
      <c r="D2687">
        <f>'TPS543C20 Loop Gain'!AJ1253</f>
        <v>74.293614776580327</v>
      </c>
      <c r="E2687">
        <f>'TPS543C20 Loop Gain'!B1253</f>
        <v>111900</v>
      </c>
    </row>
    <row r="2688" spans="3:5" x14ac:dyDescent="0.25">
      <c r="C2688">
        <f>'TPS543C20 Loop Gain'!AI1252</f>
        <v>-0.5800884577107448</v>
      </c>
      <c r="D2688">
        <f>'TPS543C20 Loop Gain'!AJ1252</f>
        <v>74.300511987585296</v>
      </c>
      <c r="E2688">
        <f>'TPS543C20 Loop Gain'!B1252</f>
        <v>111800</v>
      </c>
    </row>
    <row r="2689" spans="3:5" x14ac:dyDescent="0.25">
      <c r="C2689">
        <f>'TPS543C20 Loop Gain'!AI1251</f>
        <v>-0.57136006396596417</v>
      </c>
      <c r="D2689">
        <f>'TPS543C20 Loop Gain'!AJ1251</f>
        <v>74.307411030269606</v>
      </c>
      <c r="E2689">
        <f>'TPS543C20 Loop Gain'!B1251</f>
        <v>111700</v>
      </c>
    </row>
    <row r="2690" spans="3:5" x14ac:dyDescent="0.25">
      <c r="C2690">
        <f>'TPS543C20 Loop Gain'!AI1250</f>
        <v>-0.56262289947941735</v>
      </c>
      <c r="D2690">
        <f>'TPS543C20 Loop Gain'!AJ1250</f>
        <v>74.314311924400485</v>
      </c>
      <c r="E2690">
        <f>'TPS543C20 Loop Gain'!B1250</f>
        <v>111600</v>
      </c>
    </row>
    <row r="2691" spans="3:5" x14ac:dyDescent="0.25">
      <c r="C2691">
        <f>'TPS543C20 Loop Gain'!AI1249</f>
        <v>-0.55387694723596281</v>
      </c>
      <c r="D2691">
        <f>'TPS543C20 Loop Gain'!AJ1249</f>
        <v>74.321214689854045</v>
      </c>
      <c r="E2691">
        <f>'TPS543C20 Loop Gain'!B1249</f>
        <v>111500</v>
      </c>
    </row>
    <row r="2692" spans="3:5" x14ac:dyDescent="0.25">
      <c r="C2692">
        <f>'TPS543C20 Loop Gain'!AI1248</f>
        <v>-0.54512219017503105</v>
      </c>
      <c r="D2692">
        <f>'TPS543C20 Loop Gain'!AJ1248</f>
        <v>74.328119346615566</v>
      </c>
      <c r="E2692">
        <f>'TPS543C20 Loop Gain'!B1248</f>
        <v>111400</v>
      </c>
    </row>
    <row r="2693" spans="3:5" x14ac:dyDescent="0.25">
      <c r="C2693">
        <f>'TPS543C20 Loop Gain'!AI1247</f>
        <v>-0.53635861118987982</v>
      </c>
      <c r="D2693">
        <f>'TPS543C20 Loop Gain'!AJ1247</f>
        <v>74.335025914778825</v>
      </c>
      <c r="E2693">
        <f>'TPS543C20 Loop Gain'!B1247</f>
        <v>111300</v>
      </c>
    </row>
    <row r="2694" spans="3:5" x14ac:dyDescent="0.25">
      <c r="C2694">
        <f>'TPS543C20 Loop Gain'!AI1246</f>
        <v>-0.5275861931276945</v>
      </c>
      <c r="D2694">
        <f>'TPS543C20 Loop Gain'!AJ1246</f>
        <v>74.3419344145493</v>
      </c>
      <c r="E2694">
        <f>'TPS543C20 Loop Gain'!B1246</f>
        <v>111200</v>
      </c>
    </row>
    <row r="2695" spans="3:5" x14ac:dyDescent="0.25">
      <c r="C2695">
        <f>'TPS543C20 Loop Gain'!AI1245</f>
        <v>-0.51880491878978263</v>
      </c>
      <c r="D2695">
        <f>'TPS543C20 Loop Gain'!AJ1245</f>
        <v>74.34884486624108</v>
      </c>
      <c r="E2695">
        <f>'TPS543C20 Loop Gain'!B1245</f>
        <v>111100</v>
      </c>
    </row>
    <row r="2696" spans="3:5" x14ac:dyDescent="0.25">
      <c r="C2696">
        <f>'TPS543C20 Loop Gain'!AI1244</f>
        <v>-0.51001477093113712</v>
      </c>
      <c r="D2696">
        <f>'TPS543C20 Loop Gain'!AJ1244</f>
        <v>74.355757290280621</v>
      </c>
      <c r="E2696">
        <f>'TPS543C20 Loop Gain'!B1244</f>
        <v>111000</v>
      </c>
    </row>
    <row r="2697" spans="3:5" x14ac:dyDescent="0.25">
      <c r="C2697">
        <f>'TPS543C20 Loop Gain'!AI1243</f>
        <v>-0.50121573226001348</v>
      </c>
      <c r="D2697">
        <f>'TPS543C20 Loop Gain'!AJ1243</f>
        <v>74.362671707205962</v>
      </c>
      <c r="E2697">
        <f>'TPS543C20 Loop Gain'!B1243</f>
        <v>110900</v>
      </c>
    </row>
    <row r="2698" spans="3:5" x14ac:dyDescent="0.25">
      <c r="C2698">
        <f>'TPS543C20 Loop Gain'!AI1242</f>
        <v>-0.49240778543821917</v>
      </c>
      <c r="D2698">
        <f>'TPS543C20 Loop Gain'!AJ1242</f>
        <v>74.369588137668657</v>
      </c>
      <c r="E2698">
        <f>'TPS543C20 Loop Gain'!B1242</f>
        <v>110800</v>
      </c>
    </row>
    <row r="2699" spans="3:5" x14ac:dyDescent="0.25">
      <c r="C2699">
        <f>'TPS543C20 Loop Gain'!AI1241</f>
        <v>-0.48359091308086682</v>
      </c>
      <c r="D2699">
        <f>'TPS543C20 Loop Gain'!AJ1241</f>
        <v>74.376506602431263</v>
      </c>
      <c r="E2699">
        <f>'TPS543C20 Loop Gain'!B1241</f>
        <v>110700</v>
      </c>
    </row>
    <row r="2700" spans="3:5" x14ac:dyDescent="0.25">
      <c r="C2700">
        <f>'TPS543C20 Loop Gain'!AI1240</f>
        <v>-0.47476509775603609</v>
      </c>
      <c r="D2700">
        <f>'TPS543C20 Loop Gain'!AJ1240</f>
        <v>74.38342712237133</v>
      </c>
      <c r="E2700">
        <f>'TPS543C20 Loop Gain'!B1240</f>
        <v>110600</v>
      </c>
    </row>
    <row r="2701" spans="3:5" x14ac:dyDescent="0.25">
      <c r="C2701">
        <f>'TPS543C20 Loop Gain'!AI1239</f>
        <v>-0.46593032198457346</v>
      </c>
      <c r="D2701">
        <f>'TPS543C20 Loop Gain'!AJ1239</f>
        <v>74.390349718480536</v>
      </c>
      <c r="E2701">
        <f>'TPS543C20 Loop Gain'!B1239</f>
        <v>110500</v>
      </c>
    </row>
    <row r="2702" spans="3:5" x14ac:dyDescent="0.25">
      <c r="C2702">
        <f>'TPS543C20 Loop Gain'!AI1238</f>
        <v>-0.45708656824036054</v>
      </c>
      <c r="D2702">
        <f>'TPS543C20 Loop Gain'!AJ1238</f>
        <v>74.39727441186534</v>
      </c>
      <c r="E2702">
        <f>'TPS543C20 Loop Gain'!B1238</f>
        <v>110400</v>
      </c>
    </row>
    <row r="2703" spans="3:5" x14ac:dyDescent="0.25">
      <c r="C2703">
        <f>'TPS543C20 Loop Gain'!AI1237</f>
        <v>-0.4482338189495802</v>
      </c>
      <c r="D2703">
        <f>'TPS543C20 Loop Gain'!AJ1237</f>
        <v>74.404201223747165</v>
      </c>
      <c r="E2703">
        <f>'TPS543C20 Loop Gain'!B1237</f>
        <v>110300</v>
      </c>
    </row>
    <row r="2704" spans="3:5" x14ac:dyDescent="0.25">
      <c r="C2704">
        <f>'TPS543C20 Loop Gain'!AI1236</f>
        <v>-0.4393720564912767</v>
      </c>
      <c r="D2704">
        <f>'TPS543C20 Loop Gain'!AJ1236</f>
        <v>74.411130175464322</v>
      </c>
      <c r="E2704">
        <f>'TPS543C20 Loop Gain'!B1236</f>
        <v>110200</v>
      </c>
    </row>
    <row r="2705" spans="3:5" x14ac:dyDescent="0.25">
      <c r="C2705">
        <f>'TPS543C20 Loop Gain'!AI1235</f>
        <v>-0.43050126319656012</v>
      </c>
      <c r="D2705">
        <f>'TPS543C20 Loop Gain'!AJ1235</f>
        <v>74.418061288471392</v>
      </c>
      <c r="E2705">
        <f>'TPS543C20 Loop Gain'!B1235</f>
        <v>110100</v>
      </c>
    </row>
    <row r="2706" spans="3:5" x14ac:dyDescent="0.25">
      <c r="C2706">
        <f>'TPS543C20 Loop Gain'!AI1234</f>
        <v>-0.42162142134844471</v>
      </c>
      <c r="D2706">
        <f>'TPS543C20 Loop Gain'!AJ1234</f>
        <v>74.424994584340794</v>
      </c>
      <c r="E2706">
        <f>'TPS543C20 Loop Gain'!B1234</f>
        <v>110000</v>
      </c>
    </row>
    <row r="2707" spans="3:5" x14ac:dyDescent="0.25">
      <c r="C2707">
        <f>'TPS543C20 Loop Gain'!AI1233</f>
        <v>-0.41273251318210585</v>
      </c>
      <c r="D2707">
        <f>'TPS543C20 Loop Gain'!AJ1233</f>
        <v>74.431930084762783</v>
      </c>
      <c r="E2707">
        <f>'TPS543C20 Loop Gain'!B1233</f>
        <v>109900</v>
      </c>
    </row>
    <row r="2708" spans="3:5" x14ac:dyDescent="0.25">
      <c r="C2708">
        <f>'TPS543C20 Loop Gain'!AI1232</f>
        <v>-0.40383452088472521</v>
      </c>
      <c r="D2708">
        <f>'TPS543C20 Loop Gain'!AJ1232</f>
        <v>74.438867811545293</v>
      </c>
      <c r="E2708">
        <f>'TPS543C20 Loop Gain'!B1232</f>
        <v>109800</v>
      </c>
    </row>
    <row r="2709" spans="3:5" x14ac:dyDescent="0.25">
      <c r="C2709">
        <f>'TPS543C20 Loop Gain'!AI1231</f>
        <v>-0.39492742659488989</v>
      </c>
      <c r="D2709">
        <f>'TPS543C20 Loop Gain'!AJ1231</f>
        <v>74.445807786617195</v>
      </c>
      <c r="E2709">
        <f>'TPS543C20 Loop Gain'!B1231</f>
        <v>109700</v>
      </c>
    </row>
    <row r="2710" spans="3:5" x14ac:dyDescent="0.25">
      <c r="C2710">
        <f>'TPS543C20 Loop Gain'!AI1230</f>
        <v>-0.38601121240268405</v>
      </c>
      <c r="D2710">
        <f>'TPS543C20 Loop Gain'!AJ1230</f>
        <v>74.452750032026245</v>
      </c>
      <c r="E2710">
        <f>'TPS543C20 Loop Gain'!B1230</f>
        <v>109600</v>
      </c>
    </row>
    <row r="2711" spans="3:5" x14ac:dyDescent="0.25">
      <c r="C2711">
        <f>'TPS543C20 Loop Gain'!AI1229</f>
        <v>-0.37708586034951858</v>
      </c>
      <c r="D2711">
        <f>'TPS543C20 Loop Gain'!AJ1229</f>
        <v>74.459694569941433</v>
      </c>
      <c r="E2711">
        <f>'TPS543C20 Loop Gain'!B1229</f>
        <v>109500</v>
      </c>
    </row>
    <row r="2712" spans="3:5" x14ac:dyDescent="0.25">
      <c r="C2712">
        <f>'TPS543C20 Loop Gain'!AI1228</f>
        <v>-0.36815135242813096</v>
      </c>
      <c r="D2712">
        <f>'TPS543C20 Loop Gain'!AJ1228</f>
        <v>74.466641422651378</v>
      </c>
      <c r="E2712">
        <f>'TPS543C20 Loop Gain'!B1228</f>
        <v>109400</v>
      </c>
    </row>
    <row r="2713" spans="3:5" x14ac:dyDescent="0.25">
      <c r="C2713">
        <f>'TPS543C20 Loop Gain'!AI1227</f>
        <v>-0.35920767058220904</v>
      </c>
      <c r="D2713">
        <f>'TPS543C20 Loop Gain'!AJ1227</f>
        <v>74.473590612568913</v>
      </c>
      <c r="E2713">
        <f>'TPS543C20 Loop Gain'!B1227</f>
        <v>109300</v>
      </c>
    </row>
    <row r="2714" spans="3:5" x14ac:dyDescent="0.25">
      <c r="C2714">
        <f>'TPS543C20 Loop Gain'!AI1226</f>
        <v>-0.35025479670590837</v>
      </c>
      <c r="D2714">
        <f>'TPS543C20 Loop Gain'!AJ1226</f>
        <v>74.480542162227977</v>
      </c>
      <c r="E2714">
        <f>'TPS543C20 Loop Gain'!B1226</f>
        <v>109200</v>
      </c>
    </row>
    <row r="2715" spans="3:5" x14ac:dyDescent="0.25">
      <c r="C2715">
        <f>'TPS543C20 Loop Gain'!AI1225</f>
        <v>-0.34129271264467159</v>
      </c>
      <c r="D2715">
        <f>'TPS543C20 Loop Gain'!AJ1225</f>
        <v>74.487496094285532</v>
      </c>
      <c r="E2715">
        <f>'TPS543C20 Loop Gain'!B1225</f>
        <v>109100</v>
      </c>
    </row>
    <row r="2716" spans="3:5" x14ac:dyDescent="0.25">
      <c r="C2716">
        <f>'TPS543C20 Loop Gain'!AI1224</f>
        <v>-0.33232140019396678</v>
      </c>
      <c r="D2716">
        <f>'TPS543C20 Loop Gain'!AJ1224</f>
        <v>74.494452431523172</v>
      </c>
      <c r="E2716">
        <f>'TPS543C20 Loop Gain'!B1224</f>
        <v>109000</v>
      </c>
    </row>
    <row r="2717" spans="3:5" x14ac:dyDescent="0.25">
      <c r="C2717">
        <f>'TPS543C20 Loop Gain'!AI1223</f>
        <v>-0.32334084109982947</v>
      </c>
      <c r="D2717">
        <f>'TPS543C20 Loop Gain'!AJ1223</f>
        <v>74.501411196847201</v>
      </c>
      <c r="E2717">
        <f>'TPS543C20 Loop Gain'!B1223</f>
        <v>108900</v>
      </c>
    </row>
    <row r="2718" spans="3:5" x14ac:dyDescent="0.25">
      <c r="C2718">
        <f>'TPS543C20 Loop Gain'!AI1222</f>
        <v>-0.31435101705839874</v>
      </c>
      <c r="D2718">
        <f>'TPS543C20 Loop Gain'!AJ1222</f>
        <v>74.508372413288029</v>
      </c>
      <c r="E2718">
        <f>'TPS543C20 Loop Gain'!B1222</f>
        <v>108800</v>
      </c>
    </row>
    <row r="2719" spans="3:5" x14ac:dyDescent="0.25">
      <c r="C2719">
        <f>'TPS543C20 Loop Gain'!AI1221</f>
        <v>-0.30535190971590931</v>
      </c>
      <c r="D2719">
        <f>'TPS543C20 Loop Gain'!AJ1221</f>
        <v>74.515336104002799</v>
      </c>
      <c r="E2719">
        <f>'TPS543C20 Loop Gain'!B1221</f>
        <v>108700</v>
      </c>
    </row>
    <row r="2720" spans="3:5" x14ac:dyDescent="0.25">
      <c r="C2720">
        <f>'TPS543C20 Loop Gain'!AI1220</f>
        <v>-0.29634350066840742</v>
      </c>
      <c r="D2720">
        <f>'TPS543C20 Loop Gain'!AJ1220</f>
        <v>74.522302292275214</v>
      </c>
      <c r="E2720">
        <f>'TPS543C20 Loop Gain'!B1220</f>
        <v>108600</v>
      </c>
    </row>
    <row r="2721" spans="3:5" x14ac:dyDescent="0.25">
      <c r="C2721">
        <f>'TPS543C20 Loop Gain'!AI1219</f>
        <v>-0.28732577146143706</v>
      </c>
      <c r="D2721">
        <f>'TPS543C20 Loop Gain'!AJ1219</f>
        <v>74.529271001516037</v>
      </c>
      <c r="E2721">
        <f>'TPS543C20 Loop Gain'!B1219</f>
        <v>108500</v>
      </c>
    </row>
    <row r="2722" spans="3:5" x14ac:dyDescent="0.25">
      <c r="C2722">
        <f>'TPS543C20 Loop Gain'!AI1218</f>
        <v>-0.27829870359034814</v>
      </c>
      <c r="D2722">
        <f>'TPS543C20 Loop Gain'!AJ1218</f>
        <v>74.536242255263986</v>
      </c>
      <c r="E2722">
        <f>'TPS543C20 Loop Gain'!B1218</f>
        <v>108400</v>
      </c>
    </row>
    <row r="2723" spans="3:5" x14ac:dyDescent="0.25">
      <c r="C2723">
        <f>'TPS543C20 Loop Gain'!AI1217</f>
        <v>-0.26926227849958628</v>
      </c>
      <c r="D2723">
        <f>'TPS543C20 Loop Gain'!AJ1217</f>
        <v>74.543216077186244</v>
      </c>
      <c r="E2723">
        <f>'TPS543C20 Loop Gain'!B1217</f>
        <v>108300</v>
      </c>
    </row>
    <row r="2724" spans="3:5" x14ac:dyDescent="0.25">
      <c r="C2724">
        <f>'TPS543C20 Loop Gain'!AI1216</f>
        <v>-0.26021647758293504</v>
      </c>
      <c r="D2724">
        <f>'TPS543C20 Loop Gain'!AJ1216</f>
        <v>74.550192491079599</v>
      </c>
      <c r="E2724">
        <f>'TPS543C20 Loop Gain'!B1216</f>
        <v>108200</v>
      </c>
    </row>
    <row r="2725" spans="3:5" x14ac:dyDescent="0.25">
      <c r="C2725">
        <f>'TPS543C20 Loop Gain'!AI1215</f>
        <v>-0.25116128218296258</v>
      </c>
      <c r="D2725">
        <f>'TPS543C20 Loop Gain'!AJ1215</f>
        <v>74.557171520870995</v>
      </c>
      <c r="E2725">
        <f>'TPS543C20 Loop Gain'!B1215</f>
        <v>108100</v>
      </c>
    </row>
    <row r="2726" spans="3:5" x14ac:dyDescent="0.25">
      <c r="C2726">
        <f>'TPS543C20 Loop Gain'!AI1214</f>
        <v>-0.24209667359131745</v>
      </c>
      <c r="D2726">
        <f>'TPS543C20 Loop Gain'!AJ1214</f>
        <v>74.564153190618057</v>
      </c>
      <c r="E2726">
        <f>'TPS543C20 Loop Gain'!B1214</f>
        <v>108000</v>
      </c>
    </row>
    <row r="2727" spans="3:5" x14ac:dyDescent="0.25">
      <c r="C2727">
        <f>'TPS543C20 Loop Gain'!AI1213</f>
        <v>-0.2330226330480871</v>
      </c>
      <c r="D2727">
        <f>'TPS543C20 Loop Gain'!AJ1213</f>
        <v>74.571137524509524</v>
      </c>
      <c r="E2727">
        <f>'TPS543C20 Loop Gain'!B1213</f>
        <v>107900</v>
      </c>
    </row>
    <row r="2728" spans="3:5" x14ac:dyDescent="0.25">
      <c r="C2728">
        <f>'TPS543C20 Loop Gain'!AI1212</f>
        <v>-0.22393914174208507</v>
      </c>
      <c r="D2728">
        <f>'TPS543C20 Loop Gain'!AJ1212</f>
        <v>74.57812454686642</v>
      </c>
      <c r="E2728">
        <f>'TPS543C20 Loop Gain'!B1212</f>
        <v>107800</v>
      </c>
    </row>
    <row r="2729" spans="3:5" x14ac:dyDescent="0.25">
      <c r="C2729">
        <f>'TPS543C20 Loop Gain'!AI1211</f>
        <v>-0.21484618081009532</v>
      </c>
      <c r="D2729">
        <f>'TPS543C20 Loop Gain'!AJ1211</f>
        <v>74.585114282143195</v>
      </c>
      <c r="E2729">
        <f>'TPS543C20 Loop Gain'!B1211</f>
        <v>107700</v>
      </c>
    </row>
    <row r="2730" spans="3:5" x14ac:dyDescent="0.25">
      <c r="C2730">
        <f>'TPS543C20 Loop Gain'!AI1210</f>
        <v>-0.20574373133752125</v>
      </c>
      <c r="D2730">
        <f>'TPS543C20 Loop Gain'!AJ1210</f>
        <v>74.592106754926917</v>
      </c>
      <c r="E2730">
        <f>'TPS543C20 Loop Gain'!B1210</f>
        <v>107600</v>
      </c>
    </row>
    <row r="2731" spans="3:5" x14ac:dyDescent="0.25">
      <c r="C2731">
        <f>'TPS543C20 Loop Gain'!AI1209</f>
        <v>-0.19663177435711365</v>
      </c>
      <c r="D2731">
        <f>'TPS543C20 Loop Gain'!AJ1209</f>
        <v>74.599101989940337</v>
      </c>
      <c r="E2731">
        <f>'TPS543C20 Loop Gain'!B1209</f>
        <v>107500</v>
      </c>
    </row>
    <row r="2732" spans="3:5" x14ac:dyDescent="0.25">
      <c r="C2732">
        <f>'TPS543C20 Loop Gain'!AI1208</f>
        <v>-0.18751029084979856</v>
      </c>
      <c r="D2732">
        <f>'TPS543C20 Loop Gain'!AJ1208</f>
        <v>74.606100012039875</v>
      </c>
      <c r="E2732">
        <f>'TPS543C20 Loop Gain'!B1208</f>
        <v>107400</v>
      </c>
    </row>
    <row r="2733" spans="3:5" x14ac:dyDescent="0.25">
      <c r="C2733">
        <f>'TPS543C20 Loop Gain'!AI1207</f>
        <v>-0.17837926174420993</v>
      </c>
      <c r="D2733">
        <f>'TPS543C20 Loop Gain'!AJ1207</f>
        <v>74.613100846218401</v>
      </c>
      <c r="E2733">
        <f>'TPS543C20 Loop Gain'!B1207</f>
        <v>107300</v>
      </c>
    </row>
    <row r="2734" spans="3:5" x14ac:dyDescent="0.25">
      <c r="C2734">
        <f>'TPS543C20 Loop Gain'!AI1206</f>
        <v>-0.16923866791596995</v>
      </c>
      <c r="D2734">
        <f>'TPS543C20 Loop Gain'!AJ1206</f>
        <v>74.620104517605867</v>
      </c>
      <c r="E2734">
        <f>'TPS543C20 Loop Gain'!B1206</f>
        <v>107200</v>
      </c>
    </row>
    <row r="2735" spans="3:5" x14ac:dyDescent="0.25">
      <c r="C2735">
        <f>'TPS543C20 Loop Gain'!AI1205</f>
        <v>-0.16008849018847501</v>
      </c>
      <c r="D2735">
        <f>'TPS543C20 Loop Gain'!AJ1205</f>
        <v>74.627111051468603</v>
      </c>
      <c r="E2735">
        <f>'TPS543C20 Loop Gain'!B1205</f>
        <v>107100</v>
      </c>
    </row>
    <row r="2736" spans="3:5" x14ac:dyDescent="0.25">
      <c r="C2736">
        <f>'TPS543C20 Loop Gain'!AI1204</f>
        <v>-0.15092870933190211</v>
      </c>
      <c r="D2736">
        <f>'TPS543C20 Loop Gain'!AJ1204</f>
        <v>74.634120473210999</v>
      </c>
      <c r="E2736">
        <f>'TPS543C20 Loop Gain'!B1204</f>
        <v>107000</v>
      </c>
    </row>
    <row r="2737" spans="3:5" x14ac:dyDescent="0.25">
      <c r="C2737">
        <f>'TPS543C20 Loop Gain'!AI1203</f>
        <v>-0.14175930606335915</v>
      </c>
      <c r="D2737">
        <f>'TPS543C20 Loop Gain'!AJ1203</f>
        <v>74.641132808377009</v>
      </c>
      <c r="E2737">
        <f>'TPS543C20 Loop Gain'!B1203</f>
        <v>106900</v>
      </c>
    </row>
    <row r="2738" spans="3:5" x14ac:dyDescent="0.25">
      <c r="C2738">
        <f>'TPS543C20 Loop Gain'!AI1202</f>
        <v>-0.13258026104661735</v>
      </c>
      <c r="D2738">
        <f>'TPS543C20 Loop Gain'!AJ1202</f>
        <v>74.648148082649158</v>
      </c>
      <c r="E2738">
        <f>'TPS543C20 Loop Gain'!B1202</f>
        <v>106800</v>
      </c>
    </row>
    <row r="2739" spans="3:5" x14ac:dyDescent="0.25">
      <c r="C2739">
        <f>'TPS543C20 Loop Gain'!AI1201</f>
        <v>-0.12339155489214644</v>
      </c>
      <c r="D2739">
        <f>'TPS543C20 Loop Gain'!AJ1201</f>
        <v>74.655166321851041</v>
      </c>
      <c r="E2739">
        <f>'TPS543C20 Loop Gain'!B1201</f>
        <v>106700</v>
      </c>
    </row>
    <row r="2740" spans="3:5" x14ac:dyDescent="0.25">
      <c r="C2740">
        <f>'TPS543C20 Loop Gain'!AI1200</f>
        <v>-0.11419316815675795</v>
      </c>
      <c r="D2740">
        <f>'TPS543C20 Loop Gain'!AJ1200</f>
        <v>74.66218755194673</v>
      </c>
      <c r="E2740">
        <f>'TPS543C20 Loop Gain'!B1200</f>
        <v>106600</v>
      </c>
    </row>
    <row r="2741" spans="3:5" x14ac:dyDescent="0.25">
      <c r="C2741">
        <f>'TPS543C20 Loop Gain'!AI1199</f>
        <v>-0.10498508134315813</v>
      </c>
      <c r="D2741">
        <f>'TPS543C20 Loop Gain'!AJ1199</f>
        <v>74.669211799042728</v>
      </c>
      <c r="E2741">
        <f>'TPS543C20 Loop Gain'!B1199</f>
        <v>106500</v>
      </c>
    </row>
    <row r="2742" spans="3:5" x14ac:dyDescent="0.25">
      <c r="C2742">
        <f>'TPS543C20 Loop Gain'!AI1198</f>
        <v>-9.5767274900502214E-2</v>
      </c>
      <c r="D2742">
        <f>'TPS543C20 Loop Gain'!AJ1198</f>
        <v>74.676239089387281</v>
      </c>
      <c r="E2742">
        <f>'TPS543C20 Loop Gain'!B1198</f>
        <v>106400</v>
      </c>
    </row>
    <row r="2743" spans="3:5" x14ac:dyDescent="0.25">
      <c r="C2743">
        <f>'TPS543C20 Loop Gain'!AI1197</f>
        <v>-8.6539729223412118E-2</v>
      </c>
      <c r="D2743">
        <f>'TPS543C20 Loop Gain'!AJ1197</f>
        <v>74.683269449373583</v>
      </c>
      <c r="E2743">
        <f>'TPS543C20 Loop Gain'!B1197</f>
        <v>106300</v>
      </c>
    </row>
    <row r="2744" spans="3:5" x14ac:dyDescent="0.25">
      <c r="C2744">
        <f>'TPS543C20 Loop Gain'!AI1196</f>
        <v>-7.7302424652256882E-2</v>
      </c>
      <c r="D2744">
        <f>'TPS543C20 Loop Gain'!AJ1196</f>
        <v>74.690302905536413</v>
      </c>
      <c r="E2744">
        <f>'TPS543C20 Loop Gain'!B1196</f>
        <v>106200</v>
      </c>
    </row>
    <row r="2745" spans="3:5" x14ac:dyDescent="0.25">
      <c r="C2745">
        <f>'TPS543C20 Loop Gain'!AI1195</f>
        <v>-6.8055341472894881E-2</v>
      </c>
      <c r="D2745">
        <f>'TPS543C20 Loop Gain'!AJ1195</f>
        <v>74.697339484558285</v>
      </c>
      <c r="E2745">
        <f>'TPS543C20 Loop Gain'!B1195</f>
        <v>106100</v>
      </c>
    </row>
    <row r="2746" spans="3:5" x14ac:dyDescent="0.25">
      <c r="C2746">
        <f>'TPS543C20 Loop Gain'!AI1194</f>
        <v>-5.8798459916425669E-2</v>
      </c>
      <c r="D2746">
        <f>'TPS543C20 Loop Gain'!AJ1194</f>
        <v>74.704379213265184</v>
      </c>
      <c r="E2746">
        <f>'TPS543C20 Loop Gain'!B1194</f>
        <v>106000</v>
      </c>
    </row>
    <row r="2747" spans="3:5" x14ac:dyDescent="0.25">
      <c r="C2747">
        <f>'TPS543C20 Loop Gain'!AI1193</f>
        <v>-4.9531760158787595E-2</v>
      </c>
      <c r="D2747">
        <f>'TPS543C20 Loop Gain'!AJ1193</f>
        <v>74.711422118630836</v>
      </c>
      <c r="E2747">
        <f>'TPS543C20 Loop Gain'!B1193</f>
        <v>105900</v>
      </c>
    </row>
    <row r="2748" spans="3:5" x14ac:dyDescent="0.25">
      <c r="C2748">
        <f>'TPS543C20 Loop Gain'!AI1192</f>
        <v>-4.02552223212128E-2</v>
      </c>
      <c r="D2748">
        <f>'TPS543C20 Loop Gain'!AJ1192</f>
        <v>74.718468227776683</v>
      </c>
      <c r="E2748">
        <f>'TPS543C20 Loop Gain'!B1192</f>
        <v>105800</v>
      </c>
    </row>
    <row r="2749" spans="3:5" x14ac:dyDescent="0.25">
      <c r="C2749">
        <f>'TPS543C20 Loop Gain'!AI1191</f>
        <v>-3.096882646933441E-2</v>
      </c>
      <c r="D2749">
        <f>'TPS543C20 Loop Gain'!AJ1191</f>
        <v>74.725517567970726</v>
      </c>
      <c r="E2749">
        <f>'TPS543C20 Loop Gain'!B1191</f>
        <v>105700</v>
      </c>
    </row>
    <row r="2750" spans="3:5" x14ac:dyDescent="0.25">
      <c r="C2750">
        <f>'TPS543C20 Loop Gain'!AI1190</f>
        <v>-2.1672552613676482E-2</v>
      </c>
      <c r="D2750">
        <f>'TPS543C20 Loop Gain'!AJ1190</f>
        <v>74.732570166631589</v>
      </c>
      <c r="E2750">
        <f>'TPS543C20 Loop Gain'!B1190</f>
        <v>105600</v>
      </c>
    </row>
    <row r="2751" spans="3:5" x14ac:dyDescent="0.25">
      <c r="C2751">
        <f>'TPS543C20 Loop Gain'!AI1189</f>
        <v>-1.2366380708244565E-2</v>
      </c>
      <c r="D2751">
        <f>'TPS543C20 Loop Gain'!AJ1189</f>
        <v>74.739626051326013</v>
      </c>
      <c r="E2751">
        <f>'TPS543C20 Loop Gain'!B1189</f>
        <v>105500</v>
      </c>
    </row>
    <row r="2752" spans="3:5" x14ac:dyDescent="0.25">
      <c r="C2752">
        <f>'TPS543C20 Loop Gain'!AI1188</f>
        <v>-3.0502906524210562E-3</v>
      </c>
      <c r="D2752">
        <f>'TPS543C20 Loop Gain'!AJ1188</f>
        <v>74.746685249772895</v>
      </c>
      <c r="E2752">
        <f>'TPS543C20 Loop Gain'!B1188</f>
        <v>105400</v>
      </c>
    </row>
    <row r="2753" spans="3:5" x14ac:dyDescent="0.25">
      <c r="C2753">
        <f>'TPS543C20 Loop Gain'!AI1187</f>
        <v>6.2757377117813378E-3</v>
      </c>
      <c r="D2753">
        <f>'TPS543C20 Loop Gain'!AJ1187</f>
        <v>74.753747789841412</v>
      </c>
      <c r="E2753">
        <f>'TPS543C20 Loop Gain'!B1187</f>
        <v>105300</v>
      </c>
    </row>
    <row r="2754" spans="3:5" x14ac:dyDescent="0.25">
      <c r="C2754">
        <f>'TPS543C20 Loop Gain'!AI1186</f>
        <v>1.561172459744347E-2</v>
      </c>
      <c r="D2754">
        <f>'TPS543C20 Loop Gain'!AJ1186</f>
        <v>74.760813699553452</v>
      </c>
      <c r="E2754">
        <f>'TPS543C20 Loop Gain'!B1186</f>
        <v>105200</v>
      </c>
    </row>
    <row r="2755" spans="3:5" x14ac:dyDescent="0.25">
      <c r="C2755">
        <f>'TPS543C20 Loop Gain'!AI1185</f>
        <v>2.4957690274922013E-2</v>
      </c>
      <c r="D2755">
        <f>'TPS543C20 Loop Gain'!AJ1185</f>
        <v>74.767883007084038</v>
      </c>
      <c r="E2755">
        <f>'TPS543C20 Loop Gain'!B1185</f>
        <v>105100</v>
      </c>
    </row>
    <row r="2756" spans="3:5" x14ac:dyDescent="0.25">
      <c r="C2756">
        <f>'TPS543C20 Loop Gain'!AI1184</f>
        <v>3.4313655070661017E-2</v>
      </c>
      <c r="D2756">
        <f>'TPS543C20 Loop Gain'!AJ1184</f>
        <v>74.774955740761214</v>
      </c>
      <c r="E2756">
        <f>'TPS543C20 Loop Gain'!B1184</f>
        <v>105000</v>
      </c>
    </row>
    <row r="2757" spans="3:5" x14ac:dyDescent="0.25">
      <c r="C2757">
        <f>'TPS543C20 Loop Gain'!AI1183</f>
        <v>4.3679639368198103E-2</v>
      </c>
      <c r="D2757">
        <f>'TPS543C20 Loop Gain'!AJ1183</f>
        <v>74.782031929068793</v>
      </c>
      <c r="E2757">
        <f>'TPS543C20 Loop Gain'!B1183</f>
        <v>104900</v>
      </c>
    </row>
    <row r="2758" spans="3:5" x14ac:dyDescent="0.25">
      <c r="C2758">
        <f>'TPS543C20 Loop Gain'!AI1182</f>
        <v>5.3055663608042133E-2</v>
      </c>
      <c r="D2758">
        <f>'TPS543C20 Loop Gain'!AJ1182</f>
        <v>74.789111600646194</v>
      </c>
      <c r="E2758">
        <f>'TPS543C20 Loop Gain'!B1182</f>
        <v>104800</v>
      </c>
    </row>
    <row r="2759" spans="3:5" x14ac:dyDescent="0.25">
      <c r="C2759">
        <f>'TPS543C20 Loop Gain'!AI1181</f>
        <v>6.2441748287906162E-2</v>
      </c>
      <c r="D2759">
        <f>'TPS543C20 Loop Gain'!AJ1181</f>
        <v>74.796194784288048</v>
      </c>
      <c r="E2759">
        <f>'TPS543C20 Loop Gain'!B1181</f>
        <v>104700</v>
      </c>
    </row>
    <row r="2760" spans="3:5" x14ac:dyDescent="0.25">
      <c r="C2760">
        <f>'TPS543C20 Loop Gain'!AI1180</f>
        <v>7.1837913962919928E-2</v>
      </c>
      <c r="D2760">
        <f>'TPS543C20 Loop Gain'!AJ1180</f>
        <v>74.803281508947606</v>
      </c>
      <c r="E2760">
        <f>'TPS543C20 Loop Gain'!B1180</f>
        <v>104600</v>
      </c>
    </row>
    <row r="2761" spans="3:5" x14ac:dyDescent="0.25">
      <c r="C2761">
        <f>'TPS543C20 Loop Gain'!AI1179</f>
        <v>8.1244181245759051E-2</v>
      </c>
      <c r="D2761">
        <f>'TPS543C20 Loop Gain'!AJ1179</f>
        <v>74.810371803735407</v>
      </c>
      <c r="E2761">
        <f>'TPS543C20 Loop Gain'!B1179</f>
        <v>104500</v>
      </c>
    </row>
    <row r="2762" spans="3:5" x14ac:dyDescent="0.25">
      <c r="C2762">
        <f>'TPS543C20 Loop Gain'!AI1178</f>
        <v>9.066057080696624E-2</v>
      </c>
      <c r="D2762">
        <f>'TPS543C20 Loop Gain'!AJ1178</f>
        <v>74.817465697921335</v>
      </c>
      <c r="E2762">
        <f>'TPS543C20 Loop Gain'!B1178</f>
        <v>104400</v>
      </c>
    </row>
    <row r="2763" spans="3:5" x14ac:dyDescent="0.25">
      <c r="C2763">
        <f>'TPS543C20 Loop Gain'!AI1177</f>
        <v>0.10008710337505705</v>
      </c>
      <c r="D2763">
        <f>'TPS543C20 Loop Gain'!AJ1177</f>
        <v>74.824563220935318</v>
      </c>
      <c r="E2763">
        <f>'TPS543C20 Loop Gain'!B1177</f>
        <v>104300</v>
      </c>
    </row>
    <row r="2764" spans="3:5" x14ac:dyDescent="0.25">
      <c r="C2764">
        <f>'TPS543C20 Loop Gain'!AI1176</f>
        <v>0.10952379973655821</v>
      </c>
      <c r="D2764">
        <f>'TPS543C20 Loop Gain'!AJ1176</f>
        <v>74.831664402367608</v>
      </c>
      <c r="E2764">
        <f>'TPS543C20 Loop Gain'!B1176</f>
        <v>104200</v>
      </c>
    </row>
    <row r="2765" spans="3:5" x14ac:dyDescent="0.25">
      <c r="C2765">
        <f>'TPS543C20 Loop Gain'!AI1175</f>
        <v>0.11897068073677267</v>
      </c>
      <c r="D2765">
        <f>'TPS543C20 Loop Gain'!AJ1175</f>
        <v>74.838769271970136</v>
      </c>
      <c r="E2765">
        <f>'TPS543C20 Loop Gain'!B1175</f>
        <v>104100</v>
      </c>
    </row>
    <row r="2766" spans="3:5" x14ac:dyDescent="0.25">
      <c r="C2766">
        <f>'TPS543C20 Loop Gain'!AI1174</f>
        <v>0.128427767279327</v>
      </c>
      <c r="D2766">
        <f>'TPS543C20 Loop Gain'!AJ1174</f>
        <v>74.845877859658103</v>
      </c>
      <c r="E2766">
        <f>'TPS543C20 Loop Gain'!B1174</f>
        <v>104000</v>
      </c>
    </row>
    <row r="2767" spans="3:5" x14ac:dyDescent="0.25">
      <c r="C2767">
        <f>'TPS543C20 Loop Gain'!AI1173</f>
        <v>0.13789508032661785</v>
      </c>
      <c r="D2767">
        <f>'TPS543C20 Loop Gain'!AJ1173</f>
        <v>74.852990195509136</v>
      </c>
      <c r="E2767">
        <f>'TPS543C20 Loop Gain'!B1173</f>
        <v>103900</v>
      </c>
    </row>
    <row r="2768" spans="3:5" x14ac:dyDescent="0.25">
      <c r="C2768">
        <f>'TPS543C20 Loop Gain'!AI1172</f>
        <v>0.14737264090024577</v>
      </c>
      <c r="D2768">
        <f>'TPS543C20 Loop Gain'!AJ1172</f>
        <v>74.860106309765754</v>
      </c>
      <c r="E2768">
        <f>'TPS543C20 Loop Gain'!B1172</f>
        <v>103800</v>
      </c>
    </row>
    <row r="2769" spans="3:5" x14ac:dyDescent="0.25">
      <c r="C2769">
        <f>'TPS543C20 Loop Gain'!AI1171</f>
        <v>0.15686047008070553</v>
      </c>
      <c r="D2769">
        <f>'TPS543C20 Loop Gain'!AJ1171</f>
        <v>74.86722623283562</v>
      </c>
      <c r="E2769">
        <f>'TPS543C20 Loop Gain'!B1171</f>
        <v>103700</v>
      </c>
    </row>
    <row r="2770" spans="3:5" x14ac:dyDescent="0.25">
      <c r="C2770">
        <f>'TPS543C20 Loop Gain'!AI1170</f>
        <v>0.16635858900829861</v>
      </c>
      <c r="D2770">
        <f>'TPS543C20 Loop Gain'!AJ1170</f>
        <v>74.874349995291595</v>
      </c>
      <c r="E2770">
        <f>'TPS543C20 Loop Gain'!B1170</f>
        <v>103600</v>
      </c>
    </row>
    <row r="2771" spans="3:5" x14ac:dyDescent="0.25">
      <c r="C2771">
        <f>'TPS543C20 Loop Gain'!AI1169</f>
        <v>0.17586701888250694</v>
      </c>
      <c r="D2771">
        <f>'TPS543C20 Loop Gain'!AJ1169</f>
        <v>74.881477627875498</v>
      </c>
      <c r="E2771">
        <f>'TPS543C20 Loop Gain'!B1169</f>
        <v>103500</v>
      </c>
    </row>
    <row r="2772" spans="3:5" x14ac:dyDescent="0.25">
      <c r="C2772">
        <f>'TPS543C20 Loop Gain'!AI1168</f>
        <v>0.18538578096292943</v>
      </c>
      <c r="D2772">
        <f>'TPS543C20 Loop Gain'!AJ1168</f>
        <v>74.88860916149558</v>
      </c>
      <c r="E2772">
        <f>'TPS543C20 Loop Gain'!B1168</f>
        <v>103400</v>
      </c>
    </row>
    <row r="2773" spans="3:5" x14ac:dyDescent="0.25">
      <c r="C2773">
        <f>'TPS543C20 Loop Gain'!AI1167</f>
        <v>0.19491489656894345</v>
      </c>
      <c r="D2773">
        <f>'TPS543C20 Loop Gain'!AJ1167</f>
        <v>74.895744627229121</v>
      </c>
      <c r="E2773">
        <f>'TPS543C20 Loop Gain'!B1167</f>
        <v>103300</v>
      </c>
    </row>
    <row r="2774" spans="3:5" x14ac:dyDescent="0.25">
      <c r="C2774">
        <f>'TPS543C20 Loop Gain'!AI1166</f>
        <v>0.20445438708040373</v>
      </c>
      <c r="D2774">
        <f>'TPS543C20 Loop Gain'!AJ1166</f>
        <v>74.902884056323785</v>
      </c>
      <c r="E2774">
        <f>'TPS543C20 Loop Gain'!B1166</f>
        <v>103200</v>
      </c>
    </row>
    <row r="2775" spans="3:5" x14ac:dyDescent="0.25">
      <c r="C2775">
        <f>'TPS543C20 Loop Gain'!AI1165</f>
        <v>0.21400427393736585</v>
      </c>
      <c r="D2775">
        <f>'TPS543C20 Loop Gain'!AJ1165</f>
        <v>74.910027480197201</v>
      </c>
      <c r="E2775">
        <f>'TPS543C20 Loop Gain'!B1165</f>
        <v>103100</v>
      </c>
    </row>
    <row r="2776" spans="3:5" x14ac:dyDescent="0.25">
      <c r="C2776">
        <f>'TPS543C20 Loop Gain'!AI1164</f>
        <v>0.22356457864069029</v>
      </c>
      <c r="D2776">
        <f>'TPS543C20 Loop Gain'!AJ1164</f>
        <v>74.917174930439373</v>
      </c>
      <c r="E2776">
        <f>'TPS543C20 Loop Gain'!B1164</f>
        <v>103000</v>
      </c>
    </row>
    <row r="2777" spans="3:5" x14ac:dyDescent="0.25">
      <c r="C2777">
        <f>'TPS543C20 Loop Gain'!AI1163</f>
        <v>0.23313532275191759</v>
      </c>
      <c r="D2777">
        <f>'TPS543C20 Loop Gain'!AJ1163</f>
        <v>74.924326438813011</v>
      </c>
      <c r="E2777">
        <f>'TPS543C20 Loop Gain'!B1163</f>
        <v>102900</v>
      </c>
    </row>
    <row r="2778" spans="3:5" x14ac:dyDescent="0.25">
      <c r="C2778">
        <f>'TPS543C20 Loop Gain'!AI1162</f>
        <v>0.24271652789383968</v>
      </c>
      <c r="D2778">
        <f>'TPS543C20 Loop Gain'!AJ1162</f>
        <v>74.931482037253758</v>
      </c>
      <c r="E2778">
        <f>'TPS543C20 Loop Gain'!B1162</f>
        <v>102800</v>
      </c>
    </row>
    <row r="2779" spans="3:5" x14ac:dyDescent="0.25">
      <c r="C2779">
        <f>'TPS543C20 Loop Gain'!AI1161</f>
        <v>0.25230821575038287</v>
      </c>
      <c r="D2779">
        <f>'TPS543C20 Loop Gain'!AJ1161</f>
        <v>74.938641757871238</v>
      </c>
      <c r="E2779">
        <f>'TPS543C20 Loop Gain'!B1161</f>
        <v>102700</v>
      </c>
    </row>
    <row r="2780" spans="3:5" x14ac:dyDescent="0.25">
      <c r="C2780">
        <f>'TPS543C20 Loop Gain'!AI1160</f>
        <v>0.26191040806684279</v>
      </c>
      <c r="D2780">
        <f>'TPS543C20 Loop Gain'!AJ1160</f>
        <v>74.945805632952315</v>
      </c>
      <c r="E2780">
        <f>'TPS543C20 Loop Gain'!B1160</f>
        <v>102600</v>
      </c>
    </row>
    <row r="2781" spans="3:5" x14ac:dyDescent="0.25">
      <c r="C2781">
        <f>'TPS543C20 Loop Gain'!AI1159</f>
        <v>0.27152312665037748</v>
      </c>
      <c r="D2781">
        <f>'TPS543C20 Loop Gain'!AJ1159</f>
        <v>74.952973694959368</v>
      </c>
      <c r="E2781">
        <f>'TPS543C20 Loop Gain'!B1159</f>
        <v>102500</v>
      </c>
    </row>
    <row r="2782" spans="3:5" x14ac:dyDescent="0.25">
      <c r="C2782">
        <f>'TPS543C20 Loop Gain'!AI1158</f>
        <v>0.2811463933702158</v>
      </c>
      <c r="D2782">
        <f>'TPS543C20 Loop Gain'!AJ1158</f>
        <v>74.960145976531862</v>
      </c>
      <c r="E2782">
        <f>'TPS543C20 Loop Gain'!B1158</f>
        <v>102400</v>
      </c>
    </row>
    <row r="2783" spans="3:5" x14ac:dyDescent="0.25">
      <c r="C2783">
        <f>'TPS543C20 Loop Gain'!AI1157</f>
        <v>0.29078023015715337</v>
      </c>
      <c r="D2783">
        <f>'TPS543C20 Loop Gain'!AJ1157</f>
        <v>74.96732251048762</v>
      </c>
      <c r="E2783">
        <f>'TPS543C20 Loop Gain'!B1157</f>
        <v>102300</v>
      </c>
    </row>
    <row r="2784" spans="3:5" x14ac:dyDescent="0.25">
      <c r="C2784">
        <f>'TPS543C20 Loop Gain'!AI1156</f>
        <v>0.30042465900488091</v>
      </c>
      <c r="D2784">
        <f>'TPS543C20 Loop Gain'!AJ1156</f>
        <v>74.97450332982514</v>
      </c>
      <c r="E2784">
        <f>'TPS543C20 Loop Gain'!B1156</f>
        <v>102200</v>
      </c>
    </row>
    <row r="2785" spans="3:5" x14ac:dyDescent="0.25">
      <c r="C2785">
        <f>'TPS543C20 Loop Gain'!AI1155</f>
        <v>0.31007970196927764</v>
      </c>
      <c r="D2785">
        <f>'TPS543C20 Loop Gain'!AJ1155</f>
        <v>74.981688467721284</v>
      </c>
      <c r="E2785">
        <f>'TPS543C20 Loop Gain'!B1155</f>
        <v>102100</v>
      </c>
    </row>
    <row r="2786" spans="3:5" x14ac:dyDescent="0.25">
      <c r="C2786">
        <f>'TPS543C20 Loop Gain'!AI1154</f>
        <v>0.31974538116915707</v>
      </c>
      <c r="D2786">
        <f>'TPS543C20 Loop Gain'!AJ1154</f>
        <v>74.988877957536218</v>
      </c>
      <c r="E2786">
        <f>'TPS543C20 Loop Gain'!B1154</f>
        <v>102000</v>
      </c>
    </row>
    <row r="2787" spans="3:5" x14ac:dyDescent="0.25">
      <c r="C2787">
        <f>'TPS543C20 Loop Gain'!AI1153</f>
        <v>0.3294217187862381</v>
      </c>
      <c r="D2787">
        <f>'TPS543C20 Loop Gain'!AJ1153</f>
        <v>74.996071832810642</v>
      </c>
      <c r="E2787">
        <f>'TPS543C20 Loop Gain'!B1153</f>
        <v>101900</v>
      </c>
    </row>
    <row r="2788" spans="3:5" x14ac:dyDescent="0.25">
      <c r="C2788">
        <f>'TPS543C20 Loop Gain'!AI1152</f>
        <v>0.33910873706547107</v>
      </c>
      <c r="D2788">
        <f>'TPS543C20 Loop Gain'!AJ1152</f>
        <v>75.003270127270412</v>
      </c>
      <c r="E2788">
        <f>'TPS543C20 Loop Gain'!B1152</f>
        <v>101800</v>
      </c>
    </row>
    <row r="2789" spans="3:5" x14ac:dyDescent="0.25">
      <c r="C2789">
        <f>'TPS543C20 Loop Gain'!AI1151</f>
        <v>0.34880645831509627</v>
      </c>
      <c r="D2789">
        <f>'TPS543C20 Loop Gain'!AJ1151</f>
        <v>75.010472874824899</v>
      </c>
      <c r="E2789">
        <f>'TPS543C20 Loop Gain'!B1151</f>
        <v>101700</v>
      </c>
    </row>
    <row r="2790" spans="3:5" x14ac:dyDescent="0.25">
      <c r="C2790">
        <f>'TPS543C20 Loop Gain'!AI1150</f>
        <v>0.35851490490728394</v>
      </c>
      <c r="D2790">
        <f>'TPS543C20 Loop Gain'!AJ1150</f>
        <v>75.017680109568545</v>
      </c>
      <c r="E2790">
        <f>'TPS543C20 Loop Gain'!B1150</f>
        <v>101600</v>
      </c>
    </row>
    <row r="2791" spans="3:5" x14ac:dyDescent="0.25">
      <c r="C2791">
        <f>'TPS543C20 Loop Gain'!AI1149</f>
        <v>0.36823409927791068</v>
      </c>
      <c r="D2791">
        <f>'TPS543C20 Loop Gain'!AJ1149</f>
        <v>75.024891865782479</v>
      </c>
      <c r="E2791">
        <f>'TPS543C20 Loop Gain'!B1149</f>
        <v>101500</v>
      </c>
    </row>
    <row r="2792" spans="3:5" x14ac:dyDescent="0.25">
      <c r="C2792">
        <f>'TPS543C20 Loop Gain'!AI1148</f>
        <v>0.37796406392648796</v>
      </c>
      <c r="D2792">
        <f>'TPS543C20 Loop Gain'!AJ1148</f>
        <v>75.032108177935598</v>
      </c>
      <c r="E2792">
        <f>'TPS543C20 Loop Gain'!B1148</f>
        <v>101400</v>
      </c>
    </row>
    <row r="2793" spans="3:5" x14ac:dyDescent="0.25">
      <c r="C2793">
        <f>'TPS543C20 Loop Gain'!AI1147</f>
        <v>0.38770482141768547</v>
      </c>
      <c r="D2793">
        <f>'TPS543C20 Loop Gain'!AJ1147</f>
        <v>75.039329080685192</v>
      </c>
      <c r="E2793">
        <f>'TPS543C20 Loop Gain'!B1147</f>
        <v>101300</v>
      </c>
    </row>
    <row r="2794" spans="3:5" x14ac:dyDescent="0.25">
      <c r="C2794">
        <f>'TPS543C20 Loop Gain'!AI1146</f>
        <v>0.39745639437995972</v>
      </c>
      <c r="D2794">
        <f>'TPS543C20 Loop Gain'!AJ1146</f>
        <v>75.046554608878026</v>
      </c>
      <c r="E2794">
        <f>'TPS543C20 Loop Gain'!B1146</f>
        <v>101200</v>
      </c>
    </row>
    <row r="2795" spans="3:5" x14ac:dyDescent="0.25">
      <c r="C2795">
        <f>'TPS543C20 Loop Gain'!AI1145</f>
        <v>0.40721880550678874</v>
      </c>
      <c r="D2795">
        <f>'TPS543C20 Loop Gain'!AJ1145</f>
        <v>75.053784797551074</v>
      </c>
      <c r="E2795">
        <f>'TPS543C20 Loop Gain'!B1145</f>
        <v>101100</v>
      </c>
    </row>
    <row r="2796" spans="3:5" x14ac:dyDescent="0.25">
      <c r="C2796">
        <f>'TPS543C20 Loop Gain'!AI1144</f>
        <v>0.41699207755705925</v>
      </c>
      <c r="D2796">
        <f>'TPS543C20 Loop Gain'!AJ1144</f>
        <v>75.0610196819338</v>
      </c>
      <c r="E2796">
        <f>'TPS543C20 Loop Gain'!B1144</f>
        <v>101000</v>
      </c>
    </row>
    <row r="2797" spans="3:5" x14ac:dyDescent="0.25">
      <c r="C2797">
        <f>'TPS543C20 Loop Gain'!AI1143</f>
        <v>0.42677623335376624</v>
      </c>
      <c r="D2797">
        <f>'TPS543C20 Loop Gain'!AJ1143</f>
        <v>75.068259297446659</v>
      </c>
      <c r="E2797">
        <f>'TPS543C20 Loop Gain'!B1143</f>
        <v>100900</v>
      </c>
    </row>
    <row r="2798" spans="3:5" x14ac:dyDescent="0.25">
      <c r="C2798">
        <f>'TPS543C20 Loop Gain'!AI1142</f>
        <v>0.43657129578632892</v>
      </c>
      <c r="D2798">
        <f>'TPS543C20 Loop Gain'!AJ1142</f>
        <v>75.075503679706486</v>
      </c>
      <c r="E2798">
        <f>'TPS543C20 Loop Gain'!B1142</f>
        <v>100800</v>
      </c>
    </row>
    <row r="2799" spans="3:5" x14ac:dyDescent="0.25">
      <c r="C2799">
        <f>'TPS543C20 Loop Gain'!AI1141</f>
        <v>0.44637728780937624</v>
      </c>
      <c r="D2799">
        <f>'TPS543C20 Loop Gain'!AJ1141</f>
        <v>75.082752864522817</v>
      </c>
      <c r="E2799">
        <f>'TPS543C20 Loop Gain'!B1141</f>
        <v>100700</v>
      </c>
    </row>
    <row r="2800" spans="3:5" x14ac:dyDescent="0.25">
      <c r="C2800">
        <f>'TPS543C20 Loop Gain'!AI1140</f>
        <v>0.45619423244380231</v>
      </c>
      <c r="D2800">
        <f>'TPS543C20 Loop Gain'!AJ1140</f>
        <v>75.090006887901637</v>
      </c>
      <c r="E2800">
        <f>'TPS543C20 Loop Gain'!B1140</f>
        <v>100600</v>
      </c>
    </row>
    <row r="2801" spans="3:5" x14ac:dyDescent="0.25">
      <c r="C2801">
        <f>'TPS543C20 Loop Gain'!AI1139</f>
        <v>0.46602215277586895</v>
      </c>
      <c r="D2801">
        <f>'TPS543C20 Loop Gain'!AJ1139</f>
        <v>75.097265786046464</v>
      </c>
      <c r="E2801">
        <f>'TPS543C20 Loop Gain'!B1139</f>
        <v>100500</v>
      </c>
    </row>
    <row r="2802" spans="3:5" x14ac:dyDescent="0.25">
      <c r="C2802">
        <f>'TPS543C20 Loop Gain'!AI1138</f>
        <v>0.47586107195882055</v>
      </c>
      <c r="D2802">
        <f>'TPS543C20 Loop Gain'!AJ1138</f>
        <v>75.104529595358187</v>
      </c>
      <c r="E2802">
        <f>'TPS543C20 Loop Gain'!B1138</f>
        <v>100400</v>
      </c>
    </row>
    <row r="2803" spans="3:5" x14ac:dyDescent="0.25">
      <c r="C2803">
        <f>'TPS543C20 Loop Gain'!AI1137</f>
        <v>0.48571101321242988</v>
      </c>
      <c r="D2803">
        <f>'TPS543C20 Loop Gain'!AJ1137</f>
        <v>75.111798352437532</v>
      </c>
      <c r="E2803">
        <f>'TPS543C20 Loop Gain'!B1137</f>
        <v>100300</v>
      </c>
    </row>
    <row r="2804" spans="3:5" x14ac:dyDescent="0.25">
      <c r="C2804">
        <f>'TPS543C20 Loop Gain'!AI1136</f>
        <v>0.49557199982294564</v>
      </c>
      <c r="D2804">
        <f>'TPS543C20 Loop Gain'!AJ1136</f>
        <v>75.119072094085197</v>
      </c>
      <c r="E2804">
        <f>'TPS543C20 Loop Gain'!B1136</f>
        <v>100200</v>
      </c>
    </row>
    <row r="2805" spans="3:5" x14ac:dyDescent="0.25">
      <c r="C2805">
        <f>'TPS543C20 Loop Gain'!AI1135</f>
        <v>0.50544405514372082</v>
      </c>
      <c r="D2805">
        <f>'TPS543C20 Loop Gain'!AJ1135</f>
        <v>75.126350857303052</v>
      </c>
      <c r="E2805">
        <f>'TPS543C20 Loop Gain'!B1135</f>
        <v>100100</v>
      </c>
    </row>
    <row r="2806" spans="3:5" x14ac:dyDescent="0.25">
      <c r="C2806">
        <f>'TPS543C20 Loop Gain'!AI1134</f>
        <v>0.51532720259572296</v>
      </c>
      <c r="D2806">
        <f>'TPS543C20 Loop Gain'!AJ1134</f>
        <v>75.13363467929635</v>
      </c>
      <c r="E2806">
        <f>'TPS543C20 Loop Gain'!B1134</f>
        <v>100000</v>
      </c>
    </row>
    <row r="2807" spans="3:5" x14ac:dyDescent="0.25">
      <c r="C2807">
        <f>'TPS543C20 Loop Gain'!AI1133</f>
        <v>0.52522146566728534</v>
      </c>
      <c r="D2807">
        <f>'TPS543C20 Loop Gain'!AJ1133</f>
        <v>75.140923597472721</v>
      </c>
      <c r="E2807">
        <f>'TPS543C20 Loop Gain'!B1133</f>
        <v>99900</v>
      </c>
    </row>
    <row r="2808" spans="3:5" x14ac:dyDescent="0.25">
      <c r="C2808">
        <f>'TPS543C20 Loop Gain'!AI1132</f>
        <v>0.53512686791406394</v>
      </c>
      <c r="D2808">
        <f>'TPS543C20 Loop Gain'!AJ1132</f>
        <v>75.14821764944557</v>
      </c>
      <c r="E2808">
        <f>'TPS543C20 Loop Gain'!B1132</f>
        <v>99800</v>
      </c>
    </row>
    <row r="2809" spans="3:5" x14ac:dyDescent="0.25">
      <c r="C2809">
        <f>'TPS543C20 Loop Gain'!AI1131</f>
        <v>0.5450434329601519</v>
      </c>
      <c r="D2809">
        <f>'TPS543C20 Loop Gain'!AJ1131</f>
        <v>75.155516873034017</v>
      </c>
      <c r="E2809">
        <f>'TPS543C20 Loop Gain'!B1131</f>
        <v>99700</v>
      </c>
    </row>
    <row r="2810" spans="3:5" x14ac:dyDescent="0.25">
      <c r="C2810">
        <f>'TPS543C20 Loop Gain'!AI1130</f>
        <v>0.55497118449778948</v>
      </c>
      <c r="D2810">
        <f>'TPS543C20 Loop Gain'!AJ1130</f>
        <v>75.162821306264021</v>
      </c>
      <c r="E2810">
        <f>'TPS543C20 Loop Gain'!B1130</f>
        <v>99600</v>
      </c>
    </row>
    <row r="2811" spans="3:5" x14ac:dyDescent="0.25">
      <c r="C2811">
        <f>'TPS543C20 Loop Gain'!AI1129</f>
        <v>0.56491014628745606</v>
      </c>
      <c r="D2811">
        <f>'TPS543C20 Loop Gain'!AJ1129</f>
        <v>75.170130987369703</v>
      </c>
      <c r="E2811">
        <f>'TPS543C20 Loop Gain'!B1129</f>
        <v>99500</v>
      </c>
    </row>
    <row r="2812" spans="3:5" x14ac:dyDescent="0.25">
      <c r="C2812">
        <f>'TPS543C20 Loop Gain'!AI1128</f>
        <v>0.57486034215872539</v>
      </c>
      <c r="D2812">
        <f>'TPS543C20 Loop Gain'!AJ1128</f>
        <v>75.177445954795132</v>
      </c>
      <c r="E2812">
        <f>'TPS543C20 Loop Gain'!B1128</f>
        <v>99400</v>
      </c>
    </row>
    <row r="2813" spans="3:5" x14ac:dyDescent="0.25">
      <c r="C2813">
        <f>'TPS543C20 Loop Gain'!AI1127</f>
        <v>0.58482179600971052</v>
      </c>
      <c r="D2813">
        <f>'TPS543C20 Loop Gain'!AJ1127</f>
        <v>75.184766247194275</v>
      </c>
      <c r="E2813">
        <f>'TPS543C20 Loop Gain'!B1127</f>
        <v>99300</v>
      </c>
    </row>
    <row r="2814" spans="3:5" x14ac:dyDescent="0.25">
      <c r="C2814">
        <f>'TPS543C20 Loop Gain'!AI1126</f>
        <v>0.59479453180773778</v>
      </c>
      <c r="D2814">
        <f>'TPS543C20 Loop Gain'!AJ1126</f>
        <v>75.192091903432811</v>
      </c>
      <c r="E2814">
        <f>'TPS543C20 Loop Gain'!B1126</f>
        <v>99200</v>
      </c>
    </row>
    <row r="2815" spans="3:5" x14ac:dyDescent="0.25">
      <c r="C2815">
        <f>'TPS543C20 Loop Gain'!AI1125</f>
        <v>0.60477857358980325</v>
      </c>
      <c r="D2815">
        <f>'TPS543C20 Loop Gain'!AJ1125</f>
        <v>75.199422962589807</v>
      </c>
      <c r="E2815">
        <f>'TPS543C20 Loop Gain'!B1125</f>
        <v>99100</v>
      </c>
    </row>
    <row r="2816" spans="3:5" x14ac:dyDescent="0.25">
      <c r="C2816">
        <f>'TPS543C20 Loop Gain'!AI1124</f>
        <v>0.61477394546249875</v>
      </c>
      <c r="D2816">
        <f>'TPS543C20 Loop Gain'!AJ1124</f>
        <v>75.206759463958065</v>
      </c>
      <c r="E2816">
        <f>'TPS543C20 Loop Gain'!B1124</f>
        <v>99000</v>
      </c>
    </row>
    <row r="2817" spans="3:5" x14ac:dyDescent="0.25">
      <c r="C2817">
        <f>'TPS543C20 Loop Gain'!AI1123</f>
        <v>0.62478067160214834</v>
      </c>
      <c r="D2817">
        <f>'TPS543C20 Loop Gain'!AJ1123</f>
        <v>75.214101447045664</v>
      </c>
      <c r="E2817">
        <f>'TPS543C20 Loop Gain'!B1123</f>
        <v>98900</v>
      </c>
    </row>
    <row r="2818" spans="3:5" x14ac:dyDescent="0.25">
      <c r="C2818">
        <f>'TPS543C20 Loop Gain'!AI1122</f>
        <v>0.63479877625534242</v>
      </c>
      <c r="D2818">
        <f>'TPS543C20 Loop Gain'!AJ1122</f>
        <v>75.221448951577173</v>
      </c>
      <c r="E2818">
        <f>'TPS543C20 Loop Gain'!B1122</f>
        <v>98800</v>
      </c>
    </row>
    <row r="2819" spans="3:5" x14ac:dyDescent="0.25">
      <c r="C2819">
        <f>'TPS543C20 Loop Gain'!AI1121</f>
        <v>0.64482828373913104</v>
      </c>
      <c r="D2819">
        <f>'TPS543C20 Loop Gain'!AJ1121</f>
        <v>75.228802017495184</v>
      </c>
      <c r="E2819">
        <f>'TPS543C20 Loop Gain'!B1121</f>
        <v>98700</v>
      </c>
    </row>
    <row r="2820" spans="3:5" x14ac:dyDescent="0.25">
      <c r="C2820">
        <f>'TPS543C20 Loop Gain'!AI1120</f>
        <v>0.65486921844117096</v>
      </c>
      <c r="D2820">
        <f>'TPS543C20 Loop Gain'!AJ1120</f>
        <v>75.236160684960268</v>
      </c>
      <c r="E2820">
        <f>'TPS543C20 Loop Gain'!B1120</f>
        <v>98600</v>
      </c>
    </row>
    <row r="2821" spans="3:5" x14ac:dyDescent="0.25">
      <c r="C2821">
        <f>'TPS543C20 Loop Gain'!AI1119</f>
        <v>0.66492160481974483</v>
      </c>
      <c r="D2821">
        <f>'TPS543C20 Loop Gain'!AJ1119</f>
        <v>75.243524994354303</v>
      </c>
      <c r="E2821">
        <f>'TPS543C20 Loop Gain'!B1119</f>
        <v>98500</v>
      </c>
    </row>
    <row r="2822" spans="3:5" x14ac:dyDescent="0.25">
      <c r="C2822">
        <f>'TPS543C20 Loop Gain'!AI1118</f>
        <v>0.67498546740494036</v>
      </c>
      <c r="D2822">
        <f>'TPS543C20 Loop Gain'!AJ1118</f>
        <v>75.250894986279164</v>
      </c>
      <c r="E2822">
        <f>'TPS543C20 Loop Gain'!B1118</f>
        <v>98400</v>
      </c>
    </row>
    <row r="2823" spans="3:5" x14ac:dyDescent="0.25">
      <c r="C2823">
        <f>'TPS543C20 Loop Gain'!AI1117</f>
        <v>0.68506083079754498</v>
      </c>
      <c r="D2823">
        <f>'TPS543C20 Loop Gain'!AJ1117</f>
        <v>75.258270701560491</v>
      </c>
      <c r="E2823">
        <f>'TPS543C20 Loop Gain'!B1117</f>
        <v>98300</v>
      </c>
    </row>
    <row r="2824" spans="3:5" x14ac:dyDescent="0.25">
      <c r="C2824">
        <f>'TPS543C20 Loop Gain'!AI1116</f>
        <v>0.69514771967043243</v>
      </c>
      <c r="D2824">
        <f>'TPS543C20 Loop Gain'!AJ1116</f>
        <v>75.26565218124702</v>
      </c>
      <c r="E2824">
        <f>'TPS543C20 Loop Gain'!B1116</f>
        <v>98200</v>
      </c>
    </row>
    <row r="2825" spans="3:5" x14ac:dyDescent="0.25">
      <c r="C2825">
        <f>'TPS543C20 Loop Gain'!AI1115</f>
        <v>0.70524615876815622</v>
      </c>
      <c r="D2825">
        <f>'TPS543C20 Loop Gain'!AJ1115</f>
        <v>75.273039466612772</v>
      </c>
      <c r="E2825">
        <f>'TPS543C20 Loop Gain'!B1115</f>
        <v>98100</v>
      </c>
    </row>
    <row r="2826" spans="3:5" x14ac:dyDescent="0.25">
      <c r="C2826">
        <f>'TPS543C20 Loop Gain'!AI1114</f>
        <v>0.71535617290741549</v>
      </c>
      <c r="D2826">
        <f>'TPS543C20 Loop Gain'!AJ1114</f>
        <v>75.280432599158374</v>
      </c>
      <c r="E2826">
        <f>'TPS543C20 Loop Gain'!B1114</f>
        <v>98000</v>
      </c>
    </row>
    <row r="2827" spans="3:5" x14ac:dyDescent="0.25">
      <c r="C2827">
        <f>'TPS543C20 Loop Gain'!AI1113</f>
        <v>0.72547778697769394</v>
      </c>
      <c r="D2827">
        <f>'TPS543C20 Loop Gain'!AJ1113</f>
        <v>75.287831620611158</v>
      </c>
      <c r="E2827">
        <f>'TPS543C20 Loop Gain'!B1113</f>
        <v>97900</v>
      </c>
    </row>
    <row r="2828" spans="3:5" x14ac:dyDescent="0.25">
      <c r="C2828">
        <f>'TPS543C20 Loop Gain'!AI1112</f>
        <v>0.73561102594064343</v>
      </c>
      <c r="D2828">
        <f>'TPS543C20 Loop Gain'!AJ1112</f>
        <v>75.295236572928417</v>
      </c>
      <c r="E2828">
        <f>'TPS543C20 Loop Gain'!B1112</f>
        <v>97800</v>
      </c>
    </row>
    <row r="2829" spans="3:5" x14ac:dyDescent="0.25">
      <c r="C2829">
        <f>'TPS543C20 Loop Gain'!AI1111</f>
        <v>0.74575591483097736</v>
      </c>
      <c r="D2829">
        <f>'TPS543C20 Loop Gain'!AJ1111</f>
        <v>75.302647498296523</v>
      </c>
      <c r="E2829">
        <f>'TPS543C20 Loop Gain'!B1111</f>
        <v>97700</v>
      </c>
    </row>
    <row r="2830" spans="3:5" x14ac:dyDescent="0.25">
      <c r="C2830">
        <f>'TPS543C20 Loop Gain'!AI1110</f>
        <v>0.75591247875666967</v>
      </c>
      <c r="D2830">
        <f>'TPS543C20 Loop Gain'!AJ1110</f>
        <v>75.310064439134138</v>
      </c>
      <c r="E2830">
        <f>'TPS543C20 Loop Gain'!B1110</f>
        <v>97600</v>
      </c>
    </row>
    <row r="2831" spans="3:5" x14ac:dyDescent="0.25">
      <c r="C2831">
        <f>'TPS543C20 Loop Gain'!AI1109</f>
        <v>0.76608074289938444</v>
      </c>
      <c r="D2831">
        <f>'TPS543C20 Loop Gain'!AJ1109</f>
        <v>75.317487438092272</v>
      </c>
      <c r="E2831">
        <f>'TPS543C20 Loop Gain'!B1109</f>
        <v>97500</v>
      </c>
    </row>
    <row r="2832" spans="3:5" x14ac:dyDescent="0.25">
      <c r="C2832">
        <f>'TPS543C20 Loop Gain'!AI1108</f>
        <v>0.77626073251404137</v>
      </c>
      <c r="D2832">
        <f>'TPS543C20 Loop Gain'!AJ1108</f>
        <v>75.324916538055547</v>
      </c>
      <c r="E2832">
        <f>'TPS543C20 Loop Gain'!B1108</f>
        <v>97400</v>
      </c>
    </row>
    <row r="2833" spans="3:5" x14ac:dyDescent="0.25">
      <c r="C2833">
        <f>'TPS543C20 Loop Gain'!AI1107</f>
        <v>0.78645247292956033</v>
      </c>
      <c r="D2833">
        <f>'TPS543C20 Loop Gain'!AJ1107</f>
        <v>75.332351782144741</v>
      </c>
      <c r="E2833">
        <f>'TPS543C20 Loop Gain'!B1107</f>
        <v>97300</v>
      </c>
    </row>
    <row r="2834" spans="3:5" x14ac:dyDescent="0.25">
      <c r="C2834">
        <f>'TPS543C20 Loop Gain'!AI1106</f>
        <v>0.79665598954950978</v>
      </c>
      <c r="D2834">
        <f>'TPS543C20 Loop Gain'!AJ1106</f>
        <v>75.339793213717087</v>
      </c>
      <c r="E2834">
        <f>'TPS543C20 Loop Gain'!B1106</f>
        <v>97200</v>
      </c>
    </row>
    <row r="2835" spans="3:5" x14ac:dyDescent="0.25">
      <c r="C2835">
        <f>'TPS543C20 Loop Gain'!AI1105</f>
        <v>0.80687130785158767</v>
      </c>
      <c r="D2835">
        <f>'TPS543C20 Loop Gain'!AJ1105</f>
        <v>75.347240876366897</v>
      </c>
      <c r="E2835">
        <f>'TPS543C20 Loop Gain'!B1105</f>
        <v>97100</v>
      </c>
    </row>
    <row r="2836" spans="3:5" x14ac:dyDescent="0.25">
      <c r="C2836">
        <f>'TPS543C20 Loop Gain'!AI1104</f>
        <v>0.81709845338828202</v>
      </c>
      <c r="D2836">
        <f>'TPS543C20 Loop Gain'!AJ1104</f>
        <v>75.354694813928802</v>
      </c>
      <c r="E2836">
        <f>'TPS543C20 Loop Gain'!B1104</f>
        <v>97000</v>
      </c>
    </row>
    <row r="2837" spans="3:5" x14ac:dyDescent="0.25">
      <c r="C2837">
        <f>'TPS543C20 Loop Gain'!AI1103</f>
        <v>0.82733745178695228</v>
      </c>
      <c r="D2837">
        <f>'TPS543C20 Loop Gain'!AJ1103</f>
        <v>75.362155070477669</v>
      </c>
      <c r="E2837">
        <f>'TPS543C20 Loop Gain'!B1103</f>
        <v>96900</v>
      </c>
    </row>
    <row r="2838" spans="3:5" x14ac:dyDescent="0.25">
      <c r="C2838">
        <f>'TPS543C20 Loop Gain'!AI1102</f>
        <v>0.83758832875059563</v>
      </c>
      <c r="D2838">
        <f>'TPS543C20 Loop Gain'!AJ1102</f>
        <v>75.369621690330248</v>
      </c>
      <c r="E2838">
        <f>'TPS543C20 Loop Gain'!B1102</f>
        <v>96800</v>
      </c>
    </row>
    <row r="2839" spans="3:5" x14ac:dyDescent="0.25">
      <c r="C2839">
        <f>'TPS543C20 Loop Gain'!AI1101</f>
        <v>0.84785111005758751</v>
      </c>
      <c r="D2839">
        <f>'TPS543C20 Loop Gain'!AJ1101</f>
        <v>75.377094718047161</v>
      </c>
      <c r="E2839">
        <f>'TPS543C20 Loop Gain'!B1101</f>
        <v>96700</v>
      </c>
    </row>
    <row r="2840" spans="3:5" x14ac:dyDescent="0.25">
      <c r="C2840">
        <f>'TPS543C20 Loop Gain'!AI1100</f>
        <v>0.85812582156214245</v>
      </c>
      <c r="D2840">
        <f>'TPS543C20 Loop Gain'!AJ1100</f>
        <v>75.384574198433384</v>
      </c>
      <c r="E2840">
        <f>'TPS543C20 Loop Gain'!B1100</f>
        <v>96600</v>
      </c>
    </row>
    <row r="2841" spans="3:5" x14ac:dyDescent="0.25">
      <c r="C2841">
        <f>'TPS543C20 Loop Gain'!AI1099</f>
        <v>0.86841248919429448</v>
      </c>
      <c r="D2841">
        <f>'TPS543C20 Loop Gain'!AJ1099</f>
        <v>75.392060176539374</v>
      </c>
      <c r="E2841">
        <f>'TPS543C20 Loop Gain'!B1099</f>
        <v>96500</v>
      </c>
    </row>
    <row r="2842" spans="3:5" x14ac:dyDescent="0.25">
      <c r="C2842">
        <f>'TPS543C20 Loop Gain'!AI1098</f>
        <v>0.87871113896089981</v>
      </c>
      <c r="D2842">
        <f>'TPS543C20 Loop Gain'!AJ1098</f>
        <v>75.399552697664561</v>
      </c>
      <c r="E2842">
        <f>'TPS543C20 Loop Gain'!B1098</f>
        <v>96400</v>
      </c>
    </row>
    <row r="2843" spans="3:5" x14ac:dyDescent="0.25">
      <c r="C2843">
        <f>'TPS543C20 Loop Gain'!AI1097</f>
        <v>0.88902179694502936</v>
      </c>
      <c r="D2843">
        <f>'TPS543C20 Loop Gain'!AJ1097</f>
        <v>75.407051807355487</v>
      </c>
      <c r="E2843">
        <f>'TPS543C20 Loop Gain'!B1097</f>
        <v>96300</v>
      </c>
    </row>
    <row r="2844" spans="3:5" x14ac:dyDescent="0.25">
      <c r="C2844">
        <f>'TPS543C20 Loop Gain'!AI1096</f>
        <v>0.89934448930699173</v>
      </c>
      <c r="D2844">
        <f>'TPS543C20 Loop Gain'!AJ1096</f>
        <v>75.414557551410482</v>
      </c>
      <c r="E2844">
        <f>'TPS543C20 Loop Gain'!B1096</f>
        <v>96200</v>
      </c>
    </row>
    <row r="2845" spans="3:5" x14ac:dyDescent="0.25">
      <c r="C2845">
        <f>'TPS543C20 Loop Gain'!AI1095</f>
        <v>0.90967924228400843</v>
      </c>
      <c r="D2845">
        <f>'TPS543C20 Loop Gain'!AJ1095</f>
        <v>75.422069975878571</v>
      </c>
      <c r="E2845">
        <f>'TPS543C20 Loop Gain'!B1095</f>
        <v>96100</v>
      </c>
    </row>
    <row r="2846" spans="3:5" x14ac:dyDescent="0.25">
      <c r="C2846">
        <f>'TPS543C20 Loop Gain'!AI1094</f>
        <v>0.9200260821907893</v>
      </c>
      <c r="D2846">
        <f>'TPS543C20 Loop Gain'!AJ1094</f>
        <v>75.42958912706203</v>
      </c>
      <c r="E2846">
        <f>'TPS543C20 Loop Gain'!B1094</f>
        <v>96000</v>
      </c>
    </row>
    <row r="2847" spans="3:5" x14ac:dyDescent="0.25">
      <c r="C2847">
        <f>'TPS543C20 Loop Gain'!AI1093</f>
        <v>0.93038503541997075</v>
      </c>
      <c r="D2847">
        <f>'TPS543C20 Loop Gain'!AJ1093</f>
        <v>75.437115051518404</v>
      </c>
      <c r="E2847">
        <f>'TPS543C20 Loop Gain'!B1093</f>
        <v>95900</v>
      </c>
    </row>
    <row r="2848" spans="3:5" x14ac:dyDescent="0.25">
      <c r="C2848">
        <f>'TPS543C20 Loop Gain'!AI1092</f>
        <v>0.94075612844205181</v>
      </c>
      <c r="D2848">
        <f>'TPS543C20 Loop Gain'!AJ1092</f>
        <v>75.444647796059868</v>
      </c>
      <c r="E2848">
        <f>'TPS543C20 Loop Gain'!B1092</f>
        <v>95800</v>
      </c>
    </row>
    <row r="2849" spans="3:5" x14ac:dyDescent="0.25">
      <c r="C2849">
        <f>'TPS543C20 Loop Gain'!AI1091</f>
        <v>0.95113938780573348</v>
      </c>
      <c r="D2849">
        <f>'TPS543C20 Loop Gain'!AJ1091</f>
        <v>75.452187407757123</v>
      </c>
      <c r="E2849">
        <f>'TPS543C20 Loop Gain'!B1091</f>
        <v>95700</v>
      </c>
    </row>
    <row r="2850" spans="3:5" x14ac:dyDescent="0.25">
      <c r="C2850">
        <f>'TPS543C20 Loop Gain'!AI1090</f>
        <v>0.96153484013846602</v>
      </c>
      <c r="D2850">
        <f>'TPS543C20 Loop Gain'!AJ1090</f>
        <v>75.45973393393956</v>
      </c>
      <c r="E2850">
        <f>'TPS543C20 Loop Gain'!B1090</f>
        <v>95600</v>
      </c>
    </row>
    <row r="2851" spans="3:5" x14ac:dyDescent="0.25">
      <c r="C2851">
        <f>'TPS543C20 Loop Gain'!AI1089</f>
        <v>0.97194251214636651</v>
      </c>
      <c r="D2851">
        <f>'TPS543C20 Loop Gain'!AJ1089</f>
        <v>75.46728742219598</v>
      </c>
      <c r="E2851">
        <f>'TPS543C20 Loop Gain'!B1089</f>
        <v>95500</v>
      </c>
    </row>
    <row r="2852" spans="3:5" x14ac:dyDescent="0.25">
      <c r="C2852">
        <f>'TPS543C20 Loop Gain'!AI1088</f>
        <v>0.98236243061456896</v>
      </c>
      <c r="D2852">
        <f>'TPS543C20 Loop Gain'!AJ1088</f>
        <v>75.474847920377769</v>
      </c>
      <c r="E2852">
        <f>'TPS543C20 Loop Gain'!B1088</f>
        <v>95400</v>
      </c>
    </row>
    <row r="2853" spans="3:5" x14ac:dyDescent="0.25">
      <c r="C2853">
        <f>'TPS543C20 Loop Gain'!AI1087</f>
        <v>0.99279462240810878</v>
      </c>
      <c r="D2853">
        <f>'TPS543C20 Loop Gain'!AJ1087</f>
        <v>75.482415476599101</v>
      </c>
      <c r="E2853">
        <f>'TPS543C20 Loop Gain'!B1087</f>
        <v>95300</v>
      </c>
    </row>
    <row r="2854" spans="3:5" x14ac:dyDescent="0.25">
      <c r="C2854">
        <f>'TPS543C20 Loop Gain'!AI1086</f>
        <v>1.0032391144712764</v>
      </c>
      <c r="D2854">
        <f>'TPS543C20 Loop Gain'!AJ1086</f>
        <v>75.489990139239609</v>
      </c>
      <c r="E2854">
        <f>'TPS543C20 Loop Gain'!B1086</f>
        <v>95200</v>
      </c>
    </row>
    <row r="2855" spans="3:5" x14ac:dyDescent="0.25">
      <c r="C2855">
        <f>'TPS543C20 Loop Gain'!AI1085</f>
        <v>1.0136959338282876</v>
      </c>
      <c r="D2855">
        <f>'TPS543C20 Loop Gain'!AJ1085</f>
        <v>75.497571956943787</v>
      </c>
      <c r="E2855">
        <f>'TPS543C20 Loop Gain'!B1085</f>
        <v>95100</v>
      </c>
    </row>
    <row r="2856" spans="3:5" x14ac:dyDescent="0.25">
      <c r="C2856">
        <f>'TPS543C20 Loop Gain'!AI1084</f>
        <v>1.0241651075841265</v>
      </c>
      <c r="D2856">
        <f>'TPS543C20 Loop Gain'!AJ1084</f>
        <v>75.505160978625725</v>
      </c>
      <c r="E2856">
        <f>'TPS543C20 Loop Gain'!B1084</f>
        <v>95000</v>
      </c>
    </row>
    <row r="2857" spans="3:5" x14ac:dyDescent="0.25">
      <c r="C2857">
        <f>'TPS543C20 Loop Gain'!AI1083</f>
        <v>1.0346466629236615</v>
      </c>
      <c r="D2857">
        <f>'TPS543C20 Loop Gain'!AJ1083</f>
        <v>75.512757253466532</v>
      </c>
      <c r="E2857">
        <f>'TPS543C20 Loop Gain'!B1083</f>
        <v>94900</v>
      </c>
    </row>
    <row r="2858" spans="3:5" x14ac:dyDescent="0.25">
      <c r="C2858">
        <f>'TPS543C20 Loop Gain'!AI1082</f>
        <v>1.0451406271130832</v>
      </c>
      <c r="D2858">
        <f>'TPS543C20 Loop Gain'!AJ1082</f>
        <v>75.520360830920026</v>
      </c>
      <c r="E2858">
        <f>'TPS543C20 Loop Gain'!B1082</f>
        <v>94800</v>
      </c>
    </row>
    <row r="2859" spans="3:5" x14ac:dyDescent="0.25">
      <c r="C2859">
        <f>'TPS543C20 Loop Gain'!AI1081</f>
        <v>1.0556470274993504</v>
      </c>
      <c r="D2859">
        <f>'TPS543C20 Loop Gain'!AJ1081</f>
        <v>75.527971760710756</v>
      </c>
      <c r="E2859">
        <f>'TPS543C20 Loop Gain'!B1081</f>
        <v>94700</v>
      </c>
    </row>
    <row r="2860" spans="3:5" x14ac:dyDescent="0.25">
      <c r="C2860">
        <f>'TPS543C20 Loop Gain'!AI1080</f>
        <v>1.0661658915114052</v>
      </c>
      <c r="D2860">
        <f>'TPS543C20 Loop Gain'!AJ1080</f>
        <v>75.53559009283866</v>
      </c>
      <c r="E2860">
        <f>'TPS543C20 Loop Gain'!B1080</f>
        <v>94600</v>
      </c>
    </row>
    <row r="2861" spans="3:5" x14ac:dyDescent="0.25">
      <c r="C2861">
        <f>'TPS543C20 Loop Gain'!AI1079</f>
        <v>1.076697246659422</v>
      </c>
      <c r="D2861">
        <f>'TPS543C20 Loop Gain'!AJ1079</f>
        <v>75.543215877577666</v>
      </c>
      <c r="E2861">
        <f>'TPS543C20 Loop Gain'!B1079</f>
        <v>94500</v>
      </c>
    </row>
    <row r="2862" spans="3:5" x14ac:dyDescent="0.25">
      <c r="C2862">
        <f>'TPS543C20 Loop Gain'!AI1078</f>
        <v>1.0872411205355552</v>
      </c>
      <c r="D2862">
        <f>'TPS543C20 Loop Gain'!AJ1078</f>
        <v>75.550849165479121</v>
      </c>
      <c r="E2862">
        <f>'TPS543C20 Loop Gain'!B1078</f>
        <v>94400</v>
      </c>
    </row>
    <row r="2863" spans="3:5" x14ac:dyDescent="0.25">
      <c r="C2863">
        <f>'TPS543C20 Loop Gain'!AI1077</f>
        <v>1.0977975408145015</v>
      </c>
      <c r="D2863">
        <f>'TPS543C20 Loop Gain'!AJ1077</f>
        <v>75.558490007372896</v>
      </c>
      <c r="E2863">
        <f>'TPS543C20 Loop Gain'!B1077</f>
        <v>94300</v>
      </c>
    </row>
    <row r="2864" spans="3:5" x14ac:dyDescent="0.25">
      <c r="C2864">
        <f>'TPS543C20 Loop Gain'!AI1076</f>
        <v>1.1083665352535623</v>
      </c>
      <c r="D2864">
        <f>'TPS543C20 Loop Gain'!AJ1076</f>
        <v>75.566138454369266</v>
      </c>
      <c r="E2864">
        <f>'TPS543C20 Loop Gain'!B1076</f>
        <v>94200</v>
      </c>
    </row>
    <row r="2865" spans="3:5" x14ac:dyDescent="0.25">
      <c r="C2865">
        <f>'TPS543C20 Loop Gain'!AI1075</f>
        <v>1.1189481316925673</v>
      </c>
      <c r="D2865">
        <f>'TPS543C20 Loop Gain'!AJ1075</f>
        <v>75.573794557859557</v>
      </c>
      <c r="E2865">
        <f>'TPS543C20 Loop Gain'!B1075</f>
        <v>94100</v>
      </c>
    </row>
    <row r="2866" spans="3:5" x14ac:dyDescent="0.25">
      <c r="C2866">
        <f>'TPS543C20 Loop Gain'!AI1074</f>
        <v>1.129542358055144</v>
      </c>
      <c r="D2866">
        <f>'TPS543C20 Loop Gain'!AJ1074</f>
        <v>75.5814583695186</v>
      </c>
      <c r="E2866">
        <f>'TPS543C20 Loop Gain'!B1074</f>
        <v>94000</v>
      </c>
    </row>
    <row r="2867" spans="3:5" x14ac:dyDescent="0.25">
      <c r="C2867">
        <f>'TPS543C20 Loop Gain'!AI1073</f>
        <v>1.1401492423477597</v>
      </c>
      <c r="D2867">
        <f>'TPS543C20 Loop Gain'!AJ1073</f>
        <v>75.589129941305487</v>
      </c>
      <c r="E2867">
        <f>'TPS543C20 Loop Gain'!B1073</f>
        <v>93900</v>
      </c>
    </row>
    <row r="2868" spans="3:5" x14ac:dyDescent="0.25">
      <c r="C2868">
        <f>'TPS543C20 Loop Gain'!AI1072</f>
        <v>1.1507688126612765</v>
      </c>
      <c r="D2868">
        <f>'TPS543C20 Loop Gain'!AJ1072</f>
        <v>75.596809325467532</v>
      </c>
      <c r="E2868">
        <f>'TPS543C20 Loop Gain'!B1072</f>
        <v>93800</v>
      </c>
    </row>
    <row r="2869" spans="3:5" x14ac:dyDescent="0.25">
      <c r="C2869">
        <f>'TPS543C20 Loop Gain'!AI1071</f>
        <v>1.1614010971701616</v>
      </c>
      <c r="D2869">
        <f>'TPS543C20 Loop Gain'!AJ1071</f>
        <v>75.604496574538175</v>
      </c>
      <c r="E2869">
        <f>'TPS543C20 Loop Gain'!B1071</f>
        <v>93700</v>
      </c>
    </row>
    <row r="2870" spans="3:5" x14ac:dyDescent="0.25">
      <c r="C2870">
        <f>'TPS543C20 Loop Gain'!AI1070</f>
        <v>1.1720461241335467</v>
      </c>
      <c r="D2870">
        <f>'TPS543C20 Loop Gain'!AJ1070</f>
        <v>75.61219174134132</v>
      </c>
      <c r="E2870">
        <f>'TPS543C20 Loop Gain'!B1070</f>
        <v>93600</v>
      </c>
    </row>
    <row r="2871" spans="3:5" x14ac:dyDescent="0.25">
      <c r="C2871">
        <f>'TPS543C20 Loop Gain'!AI1069</f>
        <v>1.1827039218952953</v>
      </c>
      <c r="D2871">
        <f>'TPS543C20 Loop Gain'!AJ1069</f>
        <v>75.619894878992014</v>
      </c>
      <c r="E2871">
        <f>'TPS543C20 Loop Gain'!B1069</f>
        <v>93500</v>
      </c>
    </row>
    <row r="2872" spans="3:5" x14ac:dyDescent="0.25">
      <c r="C2872">
        <f>'TPS543C20 Loop Gain'!AI1068</f>
        <v>1.1933745188840816</v>
      </c>
      <c r="D2872">
        <f>'TPS543C20 Loop Gain'!AJ1068</f>
        <v>75.627606040899465</v>
      </c>
      <c r="E2872">
        <f>'TPS543C20 Loop Gain'!B1068</f>
        <v>93400</v>
      </c>
    </row>
    <row r="2873" spans="3:5" x14ac:dyDescent="0.25">
      <c r="C2873">
        <f>'TPS543C20 Loop Gain'!AI1067</f>
        <v>1.2040579436138878</v>
      </c>
      <c r="D2873">
        <f>'TPS543C20 Loop Gain'!AJ1067</f>
        <v>75.635325280766168</v>
      </c>
      <c r="E2873">
        <f>'TPS543C20 Loop Gain'!B1067</f>
        <v>93300</v>
      </c>
    </row>
    <row r="2874" spans="3:5" x14ac:dyDescent="0.25">
      <c r="C2874">
        <f>'TPS543C20 Loop Gain'!AI1066</f>
        <v>1.2147542246846454</v>
      </c>
      <c r="D2874">
        <f>'TPS543C20 Loop Gain'!AJ1066</f>
        <v>75.643052652591251</v>
      </c>
      <c r="E2874">
        <f>'TPS543C20 Loop Gain'!B1066</f>
        <v>93200</v>
      </c>
    </row>
    <row r="2875" spans="3:5" x14ac:dyDescent="0.25">
      <c r="C2875">
        <f>'TPS543C20 Loop Gain'!AI1065</f>
        <v>1.2254633907819952</v>
      </c>
      <c r="D2875">
        <f>'TPS543C20 Loop Gain'!AJ1065</f>
        <v>75.650788210672303</v>
      </c>
      <c r="E2875">
        <f>'TPS543C20 Loop Gain'!B1065</f>
        <v>93100</v>
      </c>
    </row>
    <row r="2876" spans="3:5" x14ac:dyDescent="0.25">
      <c r="C2876">
        <f>'TPS543C20 Loop Gain'!AI1064</f>
        <v>1.2361854706778814</v>
      </c>
      <c r="D2876">
        <f>'TPS543C20 Loop Gain'!AJ1064</f>
        <v>75.658532009606944</v>
      </c>
      <c r="E2876">
        <f>'TPS543C20 Loop Gain'!B1064</f>
        <v>93000</v>
      </c>
    </row>
    <row r="2877" spans="3:5" x14ac:dyDescent="0.25">
      <c r="C2877">
        <f>'TPS543C20 Loop Gain'!AI1063</f>
        <v>1.2469204932304963</v>
      </c>
      <c r="D2877">
        <f>'TPS543C20 Loop Gain'!AJ1063</f>
        <v>75.66628410429297</v>
      </c>
      <c r="E2877">
        <f>'TPS543C20 Loop Gain'!B1063</f>
        <v>92900</v>
      </c>
    </row>
    <row r="2878" spans="3:5" x14ac:dyDescent="0.25">
      <c r="C2878">
        <f>'TPS543C20 Loop Gain'!AI1062</f>
        <v>1.2576684873856099</v>
      </c>
      <c r="D2878">
        <f>'TPS543C20 Loop Gain'!AJ1062</f>
        <v>75.67404454993283</v>
      </c>
      <c r="E2878">
        <f>'TPS543C20 Loop Gain'!B1062</f>
        <v>92800</v>
      </c>
    </row>
    <row r="2879" spans="3:5" x14ac:dyDescent="0.25">
      <c r="C2879">
        <f>'TPS543C20 Loop Gain'!AI1061</f>
        <v>1.2684294821752597</v>
      </c>
      <c r="D2879">
        <f>'TPS543C20 Loop Gain'!AJ1061</f>
        <v>75.681813402032731</v>
      </c>
      <c r="E2879">
        <f>'TPS543C20 Loop Gain'!B1061</f>
        <v>92700</v>
      </c>
    </row>
    <row r="2880" spans="3:5" x14ac:dyDescent="0.25">
      <c r="C2880">
        <f>'TPS543C20 Loop Gain'!AI1060</f>
        <v>1.2792035067198886</v>
      </c>
      <c r="D2880">
        <f>'TPS543C20 Loop Gain'!AJ1060</f>
        <v>75.68959071640586</v>
      </c>
      <c r="E2880">
        <f>'TPS543C20 Loop Gain'!B1060</f>
        <v>92600</v>
      </c>
    </row>
    <row r="2881" spans="3:5" x14ac:dyDescent="0.25">
      <c r="C2881">
        <f>'TPS543C20 Loop Gain'!AI1059</f>
        <v>1.2899905902271369</v>
      </c>
      <c r="D2881">
        <f>'TPS543C20 Loop Gain'!AJ1059</f>
        <v>75.697376549174024</v>
      </c>
      <c r="E2881">
        <f>'TPS543C20 Loop Gain'!B1059</f>
        <v>92500</v>
      </c>
    </row>
    <row r="2882" spans="3:5" x14ac:dyDescent="0.25">
      <c r="C2882">
        <f>'TPS543C20 Loop Gain'!AI1058</f>
        <v>1.3007907619930672</v>
      </c>
      <c r="D2882">
        <f>'TPS543C20 Loop Gain'!AJ1058</f>
        <v>75.705170956769308</v>
      </c>
      <c r="E2882">
        <f>'TPS543C20 Loop Gain'!B1058</f>
        <v>92400</v>
      </c>
    </row>
    <row r="2883" spans="3:5" x14ac:dyDescent="0.25">
      <c r="C2883">
        <f>'TPS543C20 Loop Gain'!AI1057</f>
        <v>1.311604051402083</v>
      </c>
      <c r="D2883">
        <f>'TPS543C20 Loop Gain'!AJ1057</f>
        <v>75.71297399593459</v>
      </c>
      <c r="E2883">
        <f>'TPS543C20 Loop Gain'!B1057</f>
        <v>92300</v>
      </c>
    </row>
    <row r="2884" spans="3:5" x14ac:dyDescent="0.25">
      <c r="C2884">
        <f>'TPS543C20 Loop Gain'!AI1056</f>
        <v>1.3224304879271682</v>
      </c>
      <c r="D2884">
        <f>'TPS543C20 Loop Gain'!AJ1056</f>
        <v>75.72078572372736</v>
      </c>
      <c r="E2884">
        <f>'TPS543C20 Loop Gain'!B1056</f>
        <v>92200</v>
      </c>
    </row>
    <row r="2885" spans="3:5" x14ac:dyDescent="0.25">
      <c r="C2885">
        <f>'TPS543C20 Loop Gain'!AI1055</f>
        <v>1.3332701011313444</v>
      </c>
      <c r="D2885">
        <f>'TPS543C20 Loop Gain'!AJ1055</f>
        <v>75.728606197521358</v>
      </c>
      <c r="E2885">
        <f>'TPS543C20 Loop Gain'!B1055</f>
        <v>92100</v>
      </c>
    </row>
    <row r="2886" spans="3:5" x14ac:dyDescent="0.25">
      <c r="C2886">
        <f>'TPS543C20 Loop Gain'!AI1054</f>
        <v>1.3441229206655612</v>
      </c>
      <c r="D2886">
        <f>'TPS543C20 Loop Gain'!AJ1054</f>
        <v>75.736435475005194</v>
      </c>
      <c r="E2886">
        <f>'TPS543C20 Loop Gain'!B1054</f>
        <v>92000</v>
      </c>
    </row>
    <row r="2887" spans="3:5" x14ac:dyDescent="0.25">
      <c r="C2887">
        <f>'TPS543C20 Loop Gain'!AI1053</f>
        <v>1.3549889762718621</v>
      </c>
      <c r="D2887">
        <f>'TPS543C20 Loop Gain'!AJ1053</f>
        <v>75.744273614188515</v>
      </c>
      <c r="E2887">
        <f>'TPS543C20 Loop Gain'!B1053</f>
        <v>91900</v>
      </c>
    </row>
    <row r="2888" spans="3:5" x14ac:dyDescent="0.25">
      <c r="C2888">
        <f>'TPS543C20 Loop Gain'!AI1052</f>
        <v>1.3658682977817307</v>
      </c>
      <c r="D2888">
        <f>'TPS543C20 Loop Gain'!AJ1052</f>
        <v>75.752120673401592</v>
      </c>
      <c r="E2888">
        <f>'TPS543C20 Loop Gain'!B1052</f>
        <v>91800</v>
      </c>
    </row>
    <row r="2889" spans="3:5" x14ac:dyDescent="0.25">
      <c r="C2889">
        <f>'TPS543C20 Loop Gain'!AI1051</f>
        <v>1.3767609151170452</v>
      </c>
      <c r="D2889">
        <f>'TPS543C20 Loop Gain'!AJ1051</f>
        <v>75.759976711296886</v>
      </c>
      <c r="E2889">
        <f>'TPS543C20 Loop Gain'!B1051</f>
        <v>91700</v>
      </c>
    </row>
    <row r="2890" spans="3:5" x14ac:dyDescent="0.25">
      <c r="C2890">
        <f>'TPS543C20 Loop Gain'!AI1050</f>
        <v>1.3876668582907143</v>
      </c>
      <c r="D2890">
        <f>'TPS543C20 Loop Gain'!AJ1050</f>
        <v>75.767841786851591</v>
      </c>
      <c r="E2890">
        <f>'TPS543C20 Loop Gain'!B1050</f>
        <v>91600</v>
      </c>
    </row>
    <row r="2891" spans="3:5" x14ac:dyDescent="0.25">
      <c r="C2891">
        <f>'TPS543C20 Loop Gain'!AI1049</f>
        <v>1.3985861574062983</v>
      </c>
      <c r="D2891">
        <f>'TPS543C20 Loop Gain'!AJ1049</f>
        <v>75.775715959369435</v>
      </c>
      <c r="E2891">
        <f>'TPS543C20 Loop Gain'!B1049</f>
        <v>91500</v>
      </c>
    </row>
    <row r="2892" spans="3:5" x14ac:dyDescent="0.25">
      <c r="C2892">
        <f>'TPS543C20 Loop Gain'!AI1048</f>
        <v>1.4095188426594063</v>
      </c>
      <c r="D2892">
        <f>'TPS543C20 Loop Gain'!AJ1048</f>
        <v>75.783599288482606</v>
      </c>
      <c r="E2892">
        <f>'TPS543C20 Loop Gain'!B1048</f>
        <v>91400</v>
      </c>
    </row>
    <row r="2893" spans="3:5" x14ac:dyDescent="0.25">
      <c r="C2893">
        <f>'TPS543C20 Loop Gain'!AI1047</f>
        <v>1.4204649443365989</v>
      </c>
      <c r="D2893">
        <f>'TPS543C20 Loop Gain'!AJ1047</f>
        <v>75.791491834153376</v>
      </c>
      <c r="E2893">
        <f>'TPS543C20 Loop Gain'!B1047</f>
        <v>91300</v>
      </c>
    </row>
    <row r="2894" spans="3:5" x14ac:dyDescent="0.25">
      <c r="C2894">
        <f>'TPS543C20 Loop Gain'!AI1046</f>
        <v>1.4314244928170037</v>
      </c>
      <c r="D2894">
        <f>'TPS543C20 Loop Gain'!AJ1046</f>
        <v>75.799393656675235</v>
      </c>
      <c r="E2894">
        <f>'TPS543C20 Loop Gain'!B1046</f>
        <v>91200</v>
      </c>
    </row>
    <row r="2895" spans="3:5" x14ac:dyDescent="0.25">
      <c r="C2895">
        <f>'TPS543C20 Loop Gain'!AI1045</f>
        <v>1.4423975185720936</v>
      </c>
      <c r="D2895">
        <f>'TPS543C20 Loop Gain'!AJ1045</f>
        <v>75.807304816677004</v>
      </c>
      <c r="E2895">
        <f>'TPS543C20 Loop Gain'!B1045</f>
        <v>91100</v>
      </c>
    </row>
    <row r="2896" spans="3:5" x14ac:dyDescent="0.25">
      <c r="C2896">
        <f>'TPS543C20 Loop Gain'!AI1044</f>
        <v>1.4533840521661578</v>
      </c>
      <c r="D2896">
        <f>'TPS543C20 Loop Gain'!AJ1044</f>
        <v>75.815225375123049</v>
      </c>
      <c r="E2896">
        <f>'TPS543C20 Loop Gain'!B1044</f>
        <v>91000</v>
      </c>
    </row>
    <row r="2897" spans="3:5" x14ac:dyDescent="0.25">
      <c r="C2897">
        <f>'TPS543C20 Loop Gain'!AI1043</f>
        <v>1.4643841242563713</v>
      </c>
      <c r="D2897">
        <f>'TPS543C20 Loop Gain'!AJ1043</f>
        <v>75.823155393314877</v>
      </c>
      <c r="E2897">
        <f>'TPS543C20 Loop Gain'!B1043</f>
        <v>90900</v>
      </c>
    </row>
    <row r="2898" spans="3:5" x14ac:dyDescent="0.25">
      <c r="C2898">
        <f>'TPS543C20 Loop Gain'!AI1042</f>
        <v>1.4753977655932207</v>
      </c>
      <c r="D2898">
        <f>'TPS543C20 Loop Gain'!AJ1042</f>
        <v>75.831094932893947</v>
      </c>
      <c r="E2898">
        <f>'TPS543C20 Loop Gain'!B1042</f>
        <v>90800</v>
      </c>
    </row>
    <row r="2899" spans="3:5" x14ac:dyDescent="0.25">
      <c r="C2899">
        <f>'TPS543C20 Loop Gain'!AI1041</f>
        <v>1.4864250070212635</v>
      </c>
      <c r="D2899">
        <f>'TPS543C20 Loop Gain'!AJ1041</f>
        <v>75.839044055843615</v>
      </c>
      <c r="E2899">
        <f>'TPS543C20 Loop Gain'!B1041</f>
        <v>90700</v>
      </c>
    </row>
    <row r="2900" spans="3:5" x14ac:dyDescent="0.25">
      <c r="C2900">
        <f>'TPS543C20 Loop Gain'!AI1040</f>
        <v>1.4974658794791833</v>
      </c>
      <c r="D2900">
        <f>'TPS543C20 Loop Gain'!AJ1040</f>
        <v>75.847002824491312</v>
      </c>
      <c r="E2900">
        <f>'TPS543C20 Loop Gain'!B1040</f>
        <v>90600</v>
      </c>
    </row>
    <row r="2901" spans="3:5" x14ac:dyDescent="0.25">
      <c r="C2901">
        <f>'TPS543C20 Loop Gain'!AI1039</f>
        <v>1.5085204140000299</v>
      </c>
      <c r="D2901">
        <f>'TPS543C20 Loop Gain'!AJ1039</f>
        <v>75.854971301509082</v>
      </c>
      <c r="E2901">
        <f>'TPS543C20 Loop Gain'!B1039</f>
        <v>90500</v>
      </c>
    </row>
    <row r="2902" spans="3:5" x14ac:dyDescent="0.25">
      <c r="C2902">
        <f>'TPS543C20 Loop Gain'!AI1038</f>
        <v>1.5195886417113322</v>
      </c>
      <c r="D2902">
        <f>'TPS543C20 Loop Gain'!AJ1038</f>
        <v>75.862949549917502</v>
      </c>
      <c r="E2902">
        <f>'TPS543C20 Loop Gain'!B1038</f>
        <v>90400</v>
      </c>
    </row>
    <row r="2903" spans="3:5" x14ac:dyDescent="0.25">
      <c r="C2903">
        <f>'TPS543C20 Loop Gain'!AI1037</f>
        <v>1.5306705938362841</v>
      </c>
      <c r="D2903">
        <f>'TPS543C20 Loop Gain'!AJ1037</f>
        <v>75.870937633086172</v>
      </c>
      <c r="E2903">
        <f>'TPS543C20 Loop Gain'!B1037</f>
        <v>90300</v>
      </c>
    </row>
    <row r="2904" spans="3:5" x14ac:dyDescent="0.25">
      <c r="C2904">
        <f>'TPS543C20 Loop Gain'!AI1036</f>
        <v>1.5417663016934082</v>
      </c>
      <c r="D2904">
        <f>'TPS543C20 Loop Gain'!AJ1036</f>
        <v>75.878935614736733</v>
      </c>
      <c r="E2904">
        <f>'TPS543C20 Loop Gain'!B1036</f>
        <v>90200</v>
      </c>
    </row>
    <row r="2905" spans="3:5" x14ac:dyDescent="0.25">
      <c r="C2905">
        <f>'TPS543C20 Loop Gain'!AI1035</f>
        <v>1.5528757966968509</v>
      </c>
      <c r="D2905">
        <f>'TPS543C20 Loop Gain'!AJ1035</f>
        <v>75.886943558943926</v>
      </c>
      <c r="E2905">
        <f>'TPS543C20 Loop Gain'!B1035</f>
        <v>90100</v>
      </c>
    </row>
    <row r="2906" spans="3:5" x14ac:dyDescent="0.25">
      <c r="C2906">
        <f>'TPS543C20 Loop Gain'!AI1034</f>
        <v>1.5639991103572048</v>
      </c>
      <c r="D2906">
        <f>'TPS543C20 Loop Gain'!AJ1034</f>
        <v>75.894961530138829</v>
      </c>
      <c r="E2906">
        <f>'TPS543C20 Loop Gain'!B1034</f>
        <v>90000</v>
      </c>
    </row>
    <row r="2907" spans="3:5" x14ac:dyDescent="0.25">
      <c r="C2907">
        <f>'TPS543C20 Loop Gain'!AI1033</f>
        <v>1.5751362742816413</v>
      </c>
      <c r="D2907">
        <f>'TPS543C20 Loop Gain'!AJ1033</f>
        <v>75.902989593109751</v>
      </c>
      <c r="E2907">
        <f>'TPS543C20 Loop Gain'!B1033</f>
        <v>89900</v>
      </c>
    </row>
    <row r="2908" spans="3:5" x14ac:dyDescent="0.25">
      <c r="C2908">
        <f>'TPS543C20 Loop Gain'!AI1032</f>
        <v>1.586287320174038</v>
      </c>
      <c r="D2908">
        <f>'TPS543C20 Loop Gain'!AJ1032</f>
        <v>75.911027813004566</v>
      </c>
      <c r="E2908">
        <f>'TPS543C20 Loop Gain'!B1032</f>
        <v>89800</v>
      </c>
    </row>
    <row r="2909" spans="3:5" x14ac:dyDescent="0.25">
      <c r="C2909">
        <f>'TPS543C20 Loop Gain'!AI1031</f>
        <v>1.5974522798356652</v>
      </c>
      <c r="D2909">
        <f>'TPS543C20 Loop Gain'!AJ1031</f>
        <v>75.919076255333948</v>
      </c>
      <c r="E2909">
        <f>'TPS543C20 Loop Gain'!B1031</f>
        <v>89700</v>
      </c>
    </row>
    <row r="2910" spans="3:5" x14ac:dyDescent="0.25">
      <c r="C2910">
        <f>'TPS543C20 Loop Gain'!AI1030</f>
        <v>1.6086311851656494</v>
      </c>
      <c r="D2910">
        <f>'TPS543C20 Loop Gain'!AJ1030</f>
        <v>75.927134985971946</v>
      </c>
      <c r="E2910">
        <f>'TPS543C20 Loop Gain'!B1030</f>
        <v>89600</v>
      </c>
    </row>
    <row r="2911" spans="3:5" x14ac:dyDescent="0.25">
      <c r="C2911">
        <f>'TPS543C20 Loop Gain'!AI1029</f>
        <v>1.6198240681604692</v>
      </c>
      <c r="D2911">
        <f>'TPS543C20 Loop Gain'!AJ1029</f>
        <v>75.935204071158296</v>
      </c>
      <c r="E2911">
        <f>'TPS543C20 Loop Gain'!B1029</f>
        <v>89500</v>
      </c>
    </row>
    <row r="2912" spans="3:5" x14ac:dyDescent="0.25">
      <c r="C2912">
        <f>'TPS543C20 Loop Gain'!AI1028</f>
        <v>1.6310309609157105</v>
      </c>
      <c r="D2912">
        <f>'TPS543C20 Loop Gain'!AJ1028</f>
        <v>75.943283577500907</v>
      </c>
      <c r="E2912">
        <f>'TPS543C20 Loop Gain'!B1028</f>
        <v>89400</v>
      </c>
    </row>
    <row r="2913" spans="3:5" x14ac:dyDescent="0.25">
      <c r="C2913">
        <f>'TPS543C20 Loop Gain'!AI1027</f>
        <v>1.6422518956251442</v>
      </c>
      <c r="D2913">
        <f>'TPS543C20 Loop Gain'!AJ1027</f>
        <v>75.951373571978692</v>
      </c>
      <c r="E2913">
        <f>'TPS543C20 Loop Gain'!B1027</f>
        <v>89300</v>
      </c>
    </row>
    <row r="2914" spans="3:5" x14ac:dyDescent="0.25">
      <c r="C2914">
        <f>'TPS543C20 Loop Gain'!AI1026</f>
        <v>1.6534869045818377</v>
      </c>
      <c r="D2914">
        <f>'TPS543C20 Loop Gain'!AJ1026</f>
        <v>75.959474121942492</v>
      </c>
      <c r="E2914">
        <f>'TPS543C20 Loop Gain'!B1026</f>
        <v>89200</v>
      </c>
    </row>
    <row r="2915" spans="3:5" x14ac:dyDescent="0.25">
      <c r="C2915">
        <f>'TPS543C20 Loop Gain'!AI1025</f>
        <v>1.6647360201782877</v>
      </c>
      <c r="D2915">
        <f>'TPS543C20 Loop Gain'!AJ1025</f>
        <v>75.967585295118084</v>
      </c>
      <c r="E2915">
        <f>'TPS543C20 Loop Gain'!B1025</f>
        <v>89100</v>
      </c>
    </row>
    <row r="2916" spans="3:5" x14ac:dyDescent="0.25">
      <c r="C2916">
        <f>'TPS543C20 Loop Gain'!AI1024</f>
        <v>1.6759992749068464</v>
      </c>
      <c r="D2916">
        <f>'TPS543C20 Loop Gain'!AJ1024</f>
        <v>75.975707159607154</v>
      </c>
      <c r="E2916">
        <f>'TPS543C20 Loop Gain'!B1024</f>
        <v>89000</v>
      </c>
    </row>
    <row r="2917" spans="3:5" x14ac:dyDescent="0.25">
      <c r="C2917">
        <f>'TPS543C20 Loop Gain'!AI1023</f>
        <v>1.6872767013597312</v>
      </c>
      <c r="D2917">
        <f>'TPS543C20 Loop Gain'!AJ1023</f>
        <v>75.983839783890545</v>
      </c>
      <c r="E2917">
        <f>'TPS543C20 Loop Gain'!B1023</f>
        <v>88900</v>
      </c>
    </row>
    <row r="2918" spans="3:5" x14ac:dyDescent="0.25">
      <c r="C2918">
        <f>'TPS543C20 Loop Gain'!AI1022</f>
        <v>1.6985683322302101</v>
      </c>
      <c r="D2918">
        <f>'TPS543C20 Loop Gain'!AJ1022</f>
        <v>75.991983236831004</v>
      </c>
      <c r="E2918">
        <f>'TPS543C20 Loop Gain'!B1022</f>
        <v>88800</v>
      </c>
    </row>
    <row r="2919" spans="3:5" x14ac:dyDescent="0.25">
      <c r="C2919">
        <f>'TPS543C20 Loop Gain'!AI1021</f>
        <v>1.7098742003119636</v>
      </c>
      <c r="D2919">
        <f>'TPS543C20 Loop Gain'!AJ1021</f>
        <v>76.000137587673649</v>
      </c>
      <c r="E2919">
        <f>'TPS543C20 Loop Gain'!B1021</f>
        <v>88700</v>
      </c>
    </row>
    <row r="2920" spans="3:5" x14ac:dyDescent="0.25">
      <c r="C2920">
        <f>'TPS543C20 Loop Gain'!AI1020</f>
        <v>1.7211943385005655</v>
      </c>
      <c r="D2920">
        <f>'TPS543C20 Loop Gain'!AJ1020</f>
        <v>76.008302906049465</v>
      </c>
      <c r="E2920">
        <f>'TPS543C20 Loop Gain'!B1020</f>
        <v>88600</v>
      </c>
    </row>
    <row r="2921" spans="3:5" x14ac:dyDescent="0.25">
      <c r="C2921">
        <f>'TPS543C20 Loop Gain'!AI1019</f>
        <v>1.7325287797925426</v>
      </c>
      <c r="D2921">
        <f>'TPS543C20 Loop Gain'!AJ1019</f>
        <v>76.016479261977025</v>
      </c>
      <c r="E2921">
        <f>'TPS543C20 Loop Gain'!B1019</f>
        <v>88500</v>
      </c>
    </row>
    <row r="2922" spans="3:5" x14ac:dyDescent="0.25">
      <c r="C2922">
        <f>'TPS543C20 Loop Gain'!AI1018</f>
        <v>1.7438775572870691</v>
      </c>
      <c r="D2922">
        <f>'TPS543C20 Loop Gain'!AJ1018</f>
        <v>76.024666725864975</v>
      </c>
      <c r="E2922">
        <f>'TPS543C20 Loop Gain'!B1018</f>
        <v>88400</v>
      </c>
    </row>
    <row r="2923" spans="3:5" x14ac:dyDescent="0.25">
      <c r="C2923">
        <f>'TPS543C20 Loop Gain'!AI1017</f>
        <v>1.755240704185534</v>
      </c>
      <c r="D2923">
        <f>'TPS543C20 Loop Gain'!AJ1017</f>
        <v>76.032865368514891</v>
      </c>
      <c r="E2923">
        <f>'TPS543C20 Loop Gain'!B1017</f>
        <v>88300</v>
      </c>
    </row>
    <row r="2924" spans="3:5" x14ac:dyDescent="0.25">
      <c r="C2924">
        <f>'TPS543C20 Loop Gain'!AI1016</f>
        <v>1.7666182537920347</v>
      </c>
      <c r="D2924">
        <f>'TPS543C20 Loop Gain'!AJ1016</f>
        <v>76.04107526112152</v>
      </c>
      <c r="E2924">
        <f>'TPS543C20 Loop Gain'!B1016</f>
        <v>88200</v>
      </c>
    </row>
    <row r="2925" spans="3:5" x14ac:dyDescent="0.25">
      <c r="C2925">
        <f>'TPS543C20 Loop Gain'!AI1015</f>
        <v>1.7780102395140278</v>
      </c>
      <c r="D2925">
        <f>'TPS543C20 Loop Gain'!AJ1015</f>
        <v>76.049296475277004</v>
      </c>
      <c r="E2925">
        <f>'TPS543C20 Loop Gain'!B1015</f>
        <v>88100</v>
      </c>
    </row>
    <row r="2926" spans="3:5" x14ac:dyDescent="0.25">
      <c r="C2926">
        <f>'TPS543C20 Loop Gain'!AI1014</f>
        <v>1.7894166948624806</v>
      </c>
      <c r="D2926">
        <f>'TPS543C20 Loop Gain'!AJ1014</f>
        <v>76.057529082973389</v>
      </c>
      <c r="E2926">
        <f>'TPS543C20 Loop Gain'!B1014</f>
        <v>88000</v>
      </c>
    </row>
    <row r="2927" spans="3:5" x14ac:dyDescent="0.25">
      <c r="C2927">
        <f>'TPS543C20 Loop Gain'!AI1013</f>
        <v>1.8008376534522479</v>
      </c>
      <c r="D2927">
        <f>'TPS543C20 Loop Gain'!AJ1013</f>
        <v>76.065773156603285</v>
      </c>
      <c r="E2927">
        <f>'TPS543C20 Loop Gain'!B1013</f>
        <v>87900</v>
      </c>
    </row>
    <row r="2928" spans="3:5" x14ac:dyDescent="0.25">
      <c r="C2928">
        <f>'TPS543C20 Loop Gain'!AI1012</f>
        <v>1.8122731490026589</v>
      </c>
      <c r="D2928">
        <f>'TPS543C20 Loop Gain'!AJ1012</f>
        <v>76.074028768963032</v>
      </c>
      <c r="E2928">
        <f>'TPS543C20 Loop Gain'!B1012</f>
        <v>87800</v>
      </c>
    </row>
    <row r="2929" spans="3:5" x14ac:dyDescent="0.25">
      <c r="C2929">
        <f>'TPS543C20 Loop Gain'!AI1011</f>
        <v>1.8237232153377327</v>
      </c>
      <c r="D2929">
        <f>'TPS543C20 Loop Gain'!AJ1011</f>
        <v>76.082295993255158</v>
      </c>
      <c r="E2929">
        <f>'TPS543C20 Loop Gain'!B1011</f>
        <v>87700</v>
      </c>
    </row>
    <row r="2930" spans="3:5" x14ac:dyDescent="0.25">
      <c r="C2930">
        <f>'TPS543C20 Loop Gain'!AI1010</f>
        <v>1.8351878863863711</v>
      </c>
      <c r="D2930">
        <f>'TPS543C20 Loop Gain'!AJ1010</f>
        <v>76.090574903091223</v>
      </c>
      <c r="E2930">
        <f>'TPS543C20 Loop Gain'!B1010</f>
        <v>87600</v>
      </c>
    </row>
    <row r="2931" spans="3:5" x14ac:dyDescent="0.25">
      <c r="C2931">
        <f>'TPS543C20 Loop Gain'!AI1009</f>
        <v>1.8466671961834293</v>
      </c>
      <c r="D2931">
        <f>'TPS543C20 Loop Gain'!AJ1009</f>
        <v>76.098865572493125</v>
      </c>
      <c r="E2931">
        <f>'TPS543C20 Loop Gain'!B1009</f>
        <v>87500</v>
      </c>
    </row>
    <row r="2932" spans="3:5" x14ac:dyDescent="0.25">
      <c r="C2932">
        <f>'TPS543C20 Loop Gain'!AI1008</f>
        <v>1.8581611788694006</v>
      </c>
      <c r="D2932">
        <f>'TPS543C20 Loop Gain'!AJ1008</f>
        <v>76.107168075895444</v>
      </c>
      <c r="E2932">
        <f>'TPS543C20 Loop Gain'!B1008</f>
        <v>87400</v>
      </c>
    </row>
    <row r="2933" spans="3:5" x14ac:dyDescent="0.25">
      <c r="C2933">
        <f>'TPS543C20 Loop Gain'!AI1007</f>
        <v>1.8696698686912443</v>
      </c>
      <c r="D2933">
        <f>'TPS543C20 Loop Gain'!AJ1007</f>
        <v>76.115482488149667</v>
      </c>
      <c r="E2933">
        <f>'TPS543C20 Loop Gain'!B1007</f>
        <v>87300</v>
      </c>
    </row>
    <row r="2934" spans="3:5" x14ac:dyDescent="0.25">
      <c r="C2934">
        <f>'TPS543C20 Loop Gain'!AI1006</f>
        <v>1.8811933000023373</v>
      </c>
      <c r="D2934">
        <f>'TPS543C20 Loop Gain'!AJ1006</f>
        <v>76.123808884524536</v>
      </c>
      <c r="E2934">
        <f>'TPS543C20 Loop Gain'!B1006</f>
        <v>87200</v>
      </c>
    </row>
    <row r="2935" spans="3:5" x14ac:dyDescent="0.25">
      <c r="C2935">
        <f>'TPS543C20 Loop Gain'!AI1005</f>
        <v>1.8927315072634279</v>
      </c>
      <c r="D2935">
        <f>'TPS543C20 Loop Gain'!AJ1005</f>
        <v>76.132147340709608</v>
      </c>
      <c r="E2935">
        <f>'TPS543C20 Loop Gain'!B1005</f>
        <v>87100</v>
      </c>
    </row>
    <row r="2936" spans="3:5" x14ac:dyDescent="0.25">
      <c r="C2936">
        <f>'TPS543C20 Loop Gain'!AI1004</f>
        <v>1.904284525042639</v>
      </c>
      <c r="D2936">
        <f>'TPS543C20 Loop Gain'!AJ1004</f>
        <v>76.140497932816857</v>
      </c>
      <c r="E2936">
        <f>'TPS543C20 Loop Gain'!B1004</f>
        <v>87000</v>
      </c>
    </row>
    <row r="2937" spans="3:5" x14ac:dyDescent="0.25">
      <c r="C2937">
        <f>'TPS543C20 Loop Gain'!AI1003</f>
        <v>1.9158523880160139</v>
      </c>
      <c r="D2937">
        <f>'TPS543C20 Loop Gain'!AJ1003</f>
        <v>76.14886073738414</v>
      </c>
      <c r="E2937">
        <f>'TPS543C20 Loop Gain'!B1003</f>
        <v>86900</v>
      </c>
    </row>
    <row r="2938" spans="3:5" x14ac:dyDescent="0.25">
      <c r="C2938">
        <f>'TPS543C20 Loop Gain'!AI1002</f>
        <v>1.9274351309681903</v>
      </c>
      <c r="D2938">
        <f>'TPS543C20 Loop Gain'!AJ1002</f>
        <v>76.157235831377207</v>
      </c>
      <c r="E2938">
        <f>'TPS543C20 Loop Gain'!B1002</f>
        <v>86800</v>
      </c>
    </row>
    <row r="2939" spans="3:5" x14ac:dyDescent="0.25">
      <c r="C2939">
        <f>'TPS543C20 Loop Gain'!AI1001</f>
        <v>1.9390327887918937</v>
      </c>
      <c r="D2939">
        <f>'TPS543C20 Loop Gain'!AJ1001</f>
        <v>76.165623292191668</v>
      </c>
      <c r="E2939">
        <f>'TPS543C20 Loop Gain'!B1001</f>
        <v>86700</v>
      </c>
    </row>
    <row r="2940" spans="3:5" x14ac:dyDescent="0.25">
      <c r="C2940">
        <f>'TPS543C20 Loop Gain'!AI1000</f>
        <v>1.950645396489479</v>
      </c>
      <c r="D2940">
        <f>'TPS543C20 Loop Gain'!AJ1000</f>
        <v>76.174023197656879</v>
      </c>
      <c r="E2940">
        <f>'TPS543C20 Loop Gain'!B1000</f>
        <v>86600</v>
      </c>
    </row>
    <row r="2941" spans="3:5" x14ac:dyDescent="0.25">
      <c r="C2941">
        <f>'TPS543C20 Loop Gain'!AI999</f>
        <v>1.962272989172571</v>
      </c>
      <c r="D2941">
        <f>'TPS543C20 Loop Gain'!AJ999</f>
        <v>76.182435626037076</v>
      </c>
      <c r="E2941">
        <f>'TPS543C20 Loop Gain'!B999</f>
        <v>86500</v>
      </c>
    </row>
    <row r="2942" spans="3:5" x14ac:dyDescent="0.25">
      <c r="C2942">
        <f>'TPS543C20 Loop Gain'!AI998</f>
        <v>1.9739156020629667</v>
      </c>
      <c r="D2942">
        <f>'TPS543C20 Loop Gain'!AJ998</f>
        <v>76.190860656033934</v>
      </c>
      <c r="E2942">
        <f>'TPS543C20 Loop Gain'!B998</f>
        <v>86400</v>
      </c>
    </row>
    <row r="2943" spans="3:5" x14ac:dyDescent="0.25">
      <c r="C2943">
        <f>'TPS543C20 Loop Gain'!AI997</f>
        <v>1.9855732704927291</v>
      </c>
      <c r="D2943">
        <f>'TPS543C20 Loop Gain'!AJ997</f>
        <v>76.199298366791211</v>
      </c>
      <c r="E2943">
        <f>'TPS543C20 Loop Gain'!B997</f>
        <v>86300</v>
      </c>
    </row>
    <row r="2944" spans="3:5" x14ac:dyDescent="0.25">
      <c r="C2944">
        <f>'TPS543C20 Loop Gain'!AI996</f>
        <v>1.9972460299044779</v>
      </c>
      <c r="D2944">
        <f>'TPS543C20 Loop Gain'!AJ996</f>
        <v>76.20774883789413</v>
      </c>
      <c r="E2944">
        <f>'TPS543C20 Loop Gain'!B996</f>
        <v>86200</v>
      </c>
    </row>
    <row r="2945" spans="3:5" x14ac:dyDescent="0.25">
      <c r="C2945">
        <f>'TPS543C20 Loop Gain'!AI995</f>
        <v>2.0089339158521784</v>
      </c>
      <c r="D2945">
        <f>'TPS543C20 Loop Gain'!AJ995</f>
        <v>76.216212149374627</v>
      </c>
      <c r="E2945">
        <f>'TPS543C20 Loop Gain'!B995</f>
        <v>86100</v>
      </c>
    </row>
    <row r="2946" spans="3:5" x14ac:dyDescent="0.25">
      <c r="C2946">
        <f>'TPS543C20 Loop Gain'!AI994</f>
        <v>2.0206369640016741</v>
      </c>
      <c r="D2946">
        <f>'TPS543C20 Loop Gain'!AJ994</f>
        <v>76.224688381712582</v>
      </c>
      <c r="E2946">
        <f>'TPS543C20 Loop Gain'!B994</f>
        <v>86000</v>
      </c>
    </row>
    <row r="2947" spans="3:5" x14ac:dyDescent="0.25">
      <c r="C2947">
        <f>'TPS543C20 Loop Gain'!AI993</f>
        <v>2.0323552101303073</v>
      </c>
      <c r="D2947">
        <f>'TPS543C20 Loop Gain'!AJ993</f>
        <v>76.233177615839111</v>
      </c>
      <c r="E2947">
        <f>'TPS543C20 Loop Gain'!B993</f>
        <v>85900</v>
      </c>
    </row>
    <row r="2948" spans="3:5" x14ac:dyDescent="0.25">
      <c r="C2948">
        <f>'TPS543C20 Loop Gain'!AI992</f>
        <v>2.0440886901281754</v>
      </c>
      <c r="D2948">
        <f>'TPS543C20 Loop Gain'!AJ992</f>
        <v>76.241679933137988</v>
      </c>
      <c r="E2948">
        <f>'TPS543C20 Loop Gain'!B992</f>
        <v>85800</v>
      </c>
    </row>
    <row r="2949" spans="3:5" x14ac:dyDescent="0.25">
      <c r="C2949">
        <f>'TPS543C20 Loop Gain'!AI991</f>
        <v>2.0558374399980783</v>
      </c>
      <c r="D2949">
        <f>'TPS543C20 Loop Gain'!AJ991</f>
        <v>76.250195415450435</v>
      </c>
      <c r="E2949">
        <f>'TPS543C20 Loop Gain'!B991</f>
        <v>85700</v>
      </c>
    </row>
    <row r="2950" spans="3:5" x14ac:dyDescent="0.25">
      <c r="C2950">
        <f>'TPS543C20 Loop Gain'!AI990</f>
        <v>2.0676014958563198</v>
      </c>
      <c r="D2950">
        <f>'TPS543C20 Loop Gain'!AJ990</f>
        <v>76.258724145075874</v>
      </c>
      <c r="E2950">
        <f>'TPS543C20 Loop Gain'!B990</f>
        <v>85600</v>
      </c>
    </row>
    <row r="2951" spans="3:5" x14ac:dyDescent="0.25">
      <c r="C2951">
        <f>'TPS543C20 Loop Gain'!AI989</f>
        <v>2.0793808939328091</v>
      </c>
      <c r="D2951">
        <f>'TPS543C20 Loop Gain'!AJ989</f>
        <v>76.267266204775339</v>
      </c>
      <c r="E2951">
        <f>'TPS543C20 Loop Gain'!B989</f>
        <v>85500</v>
      </c>
    </row>
    <row r="2952" spans="3:5" x14ac:dyDescent="0.25">
      <c r="C2952">
        <f>'TPS543C20 Loop Gain'!AI988</f>
        <v>2.0911756705715097</v>
      </c>
      <c r="D2952">
        <f>'TPS543C20 Loop Gain'!AJ988</f>
        <v>76.275821677774587</v>
      </c>
      <c r="E2952">
        <f>'TPS543C20 Loop Gain'!B988</f>
        <v>85400</v>
      </c>
    </row>
    <row r="2953" spans="3:5" x14ac:dyDescent="0.25">
      <c r="C2953">
        <f>'TPS543C20 Loop Gain'!AI987</f>
        <v>2.1029858622311255</v>
      </c>
      <c r="D2953">
        <f>'TPS543C20 Loop Gain'!AJ987</f>
        <v>76.284390647766031</v>
      </c>
      <c r="E2953">
        <f>'TPS543C20 Loop Gain'!B987</f>
        <v>85300</v>
      </c>
    </row>
    <row r="2954" spans="3:5" x14ac:dyDescent="0.25">
      <c r="C2954">
        <f>'TPS543C20 Loop Gain'!AI986</f>
        <v>2.1148115054852044</v>
      </c>
      <c r="D2954">
        <f>'TPS543C20 Loop Gain'!AJ986</f>
        <v>76.292973198912094</v>
      </c>
      <c r="E2954">
        <f>'TPS543C20 Loop Gain'!B986</f>
        <v>85200</v>
      </c>
    </row>
    <row r="2955" spans="3:5" x14ac:dyDescent="0.25">
      <c r="C2955">
        <f>'TPS543C20 Loop Gain'!AI985</f>
        <v>2.1266526370228953</v>
      </c>
      <c r="D2955">
        <f>'TPS543C20 Loop Gain'!AJ985</f>
        <v>76.30156941584751</v>
      </c>
      <c r="E2955">
        <f>'TPS543C20 Loop Gain'!B985</f>
        <v>85100</v>
      </c>
    </row>
    <row r="2956" spans="3:5" x14ac:dyDescent="0.25">
      <c r="C2956">
        <f>'TPS543C20 Loop Gain'!AI984</f>
        <v>2.1385092936491628</v>
      </c>
      <c r="D2956">
        <f>'TPS543C20 Loop Gain'!AJ984</f>
        <v>76.310179383682652</v>
      </c>
      <c r="E2956">
        <f>'TPS543C20 Loop Gain'!B984</f>
        <v>85000</v>
      </c>
    </row>
    <row r="2957" spans="3:5" x14ac:dyDescent="0.25">
      <c r="C2957">
        <f>'TPS543C20 Loop Gain'!AI983</f>
        <v>2.150381512285005</v>
      </c>
      <c r="D2957">
        <f>'TPS543C20 Loop Gain'!AJ983</f>
        <v>76.318803188005617</v>
      </c>
      <c r="E2957">
        <f>'TPS543C20 Loop Gain'!B983</f>
        <v>84900</v>
      </c>
    </row>
    <row r="2958" spans="3:5" x14ac:dyDescent="0.25">
      <c r="C2958">
        <f>'TPS543C20 Loop Gain'!AI982</f>
        <v>2.1622693299688707</v>
      </c>
      <c r="D2958">
        <f>'TPS543C20 Loop Gain'!AJ982</f>
        <v>76.327440914885671</v>
      </c>
      <c r="E2958">
        <f>'TPS543C20 Loop Gain'!B982</f>
        <v>84800</v>
      </c>
    </row>
    <row r="2959" spans="3:5" x14ac:dyDescent="0.25">
      <c r="C2959">
        <f>'TPS543C20 Loop Gain'!AI981</f>
        <v>2.1741727838557647</v>
      </c>
      <c r="D2959">
        <f>'TPS543C20 Loop Gain'!AJ981</f>
        <v>76.336092650876012</v>
      </c>
      <c r="E2959">
        <f>'TPS543C20 Loop Gain'!B981</f>
        <v>84700</v>
      </c>
    </row>
    <row r="2960" spans="3:5" x14ac:dyDescent="0.25">
      <c r="C2960">
        <f>'TPS543C20 Loop Gain'!AI980</f>
        <v>2.1860919112185679</v>
      </c>
      <c r="D2960">
        <f>'TPS543C20 Loop Gain'!AJ980</f>
        <v>76.344758483016264</v>
      </c>
      <c r="E2960">
        <f>'TPS543C20 Loop Gain'!B980</f>
        <v>84600</v>
      </c>
    </row>
    <row r="2961" spans="3:5" x14ac:dyDescent="0.25">
      <c r="C2961">
        <f>'TPS543C20 Loop Gain'!AI979</f>
        <v>2.1980267494482271</v>
      </c>
      <c r="D2961">
        <f>'TPS543C20 Loop Gain'!AJ979</f>
        <v>76.353438498835359</v>
      </c>
      <c r="E2961">
        <f>'TPS543C20 Loop Gain'!B979</f>
        <v>84500</v>
      </c>
    </row>
    <row r="2962" spans="3:5" x14ac:dyDescent="0.25">
      <c r="C2962">
        <f>'TPS543C20 Loop Gain'!AI978</f>
        <v>2.2099773360543322</v>
      </c>
      <c r="D2962">
        <f>'TPS543C20 Loop Gain'!AJ978</f>
        <v>76.362132786355275</v>
      </c>
      <c r="E2962">
        <f>'TPS543C20 Loop Gain'!B978</f>
        <v>84400</v>
      </c>
    </row>
    <row r="2963" spans="3:5" x14ac:dyDescent="0.25">
      <c r="C2963">
        <f>'TPS543C20 Loop Gain'!AI977</f>
        <v>2.2219437086652545</v>
      </c>
      <c r="D2963">
        <f>'TPS543C20 Loop Gain'!AJ977</f>
        <v>76.370841434092128</v>
      </c>
      <c r="E2963">
        <f>'TPS543C20 Loop Gain'!B977</f>
        <v>84300</v>
      </c>
    </row>
    <row r="2964" spans="3:5" x14ac:dyDescent="0.25">
      <c r="C2964">
        <f>'TPS543C20 Loop Gain'!AI976</f>
        <v>2.2339259050290408</v>
      </c>
      <c r="D2964">
        <f>'TPS543C20 Loop Gain'!AJ976</f>
        <v>76.379564531061675</v>
      </c>
      <c r="E2964">
        <f>'TPS543C20 Loop Gain'!B976</f>
        <v>84200</v>
      </c>
    </row>
    <row r="2965" spans="3:5" x14ac:dyDescent="0.25">
      <c r="C2965">
        <f>'TPS543C20 Loop Gain'!AI975</f>
        <v>2.2459239630133028</v>
      </c>
      <c r="D2965">
        <f>'TPS543C20 Loop Gain'!AJ975</f>
        <v>76.388302166779667</v>
      </c>
      <c r="E2965">
        <f>'TPS543C20 Loop Gain'!B975</f>
        <v>84100</v>
      </c>
    </row>
    <row r="2966" spans="3:5" x14ac:dyDescent="0.25">
      <c r="C2966">
        <f>'TPS543C20 Loop Gain'!AI974</f>
        <v>2.2579379206064663</v>
      </c>
      <c r="D2966">
        <f>'TPS543C20 Loop Gain'!AJ974</f>
        <v>76.397054431266227</v>
      </c>
      <c r="E2966">
        <f>'TPS543C20 Loop Gain'!B974</f>
        <v>84000</v>
      </c>
    </row>
    <row r="2967" spans="3:5" x14ac:dyDescent="0.25">
      <c r="C2967">
        <f>'TPS543C20 Loop Gain'!AI973</f>
        <v>2.2699678159172016</v>
      </c>
      <c r="D2967">
        <f>'TPS543C20 Loop Gain'!AJ973</f>
        <v>76.405821415049047</v>
      </c>
      <c r="E2967">
        <f>'TPS543C20 Loop Gain'!B973</f>
        <v>83900</v>
      </c>
    </row>
    <row r="2968" spans="3:5" x14ac:dyDescent="0.25">
      <c r="C2968">
        <f>'TPS543C20 Loop Gain'!AI972</f>
        <v>2.2820136871761396</v>
      </c>
      <c r="D2968">
        <f>'TPS543C20 Loop Gain'!AJ972</f>
        <v>76.414603209165705</v>
      </c>
      <c r="E2968">
        <f>'TPS543C20 Loop Gain'!B972</f>
        <v>83800</v>
      </c>
    </row>
    <row r="2969" spans="3:5" x14ac:dyDescent="0.25">
      <c r="C2969">
        <f>'TPS543C20 Loop Gain'!AI971</f>
        <v>2.2940755727349744</v>
      </c>
      <c r="D2969">
        <f>'TPS543C20 Loop Gain'!AJ971</f>
        <v>76.423399905166477</v>
      </c>
      <c r="E2969">
        <f>'TPS543C20 Loop Gain'!B971</f>
        <v>83700</v>
      </c>
    </row>
    <row r="2970" spans="3:5" x14ac:dyDescent="0.25">
      <c r="C2970">
        <f>'TPS543C20 Loop Gain'!AI970</f>
        <v>2.3061535110680533</v>
      </c>
      <c r="D2970">
        <f>'TPS543C20 Loop Gain'!AJ970</f>
        <v>76.432211595118346</v>
      </c>
      <c r="E2970">
        <f>'TPS543C20 Loop Gain'!B970</f>
        <v>83600</v>
      </c>
    </row>
    <row r="2971" spans="3:5" x14ac:dyDescent="0.25">
      <c r="C2971">
        <f>'TPS543C20 Loop Gain'!AI969</f>
        <v>2.3182475407719827</v>
      </c>
      <c r="D2971">
        <f>'TPS543C20 Loop Gain'!AJ969</f>
        <v>76.441038371606865</v>
      </c>
      <c r="E2971">
        <f>'TPS543C20 Loop Gain'!B969</f>
        <v>83500</v>
      </c>
    </row>
    <row r="2972" spans="3:5" x14ac:dyDescent="0.25">
      <c r="C2972">
        <f>'TPS543C20 Loop Gain'!AI968</f>
        <v>2.3303577005666991</v>
      </c>
      <c r="D2972">
        <f>'TPS543C20 Loop Gain'!AJ968</f>
        <v>76.449880327740615</v>
      </c>
      <c r="E2972">
        <f>'TPS543C20 Loop Gain'!B968</f>
        <v>83400</v>
      </c>
    </row>
    <row r="2973" spans="3:5" x14ac:dyDescent="0.25">
      <c r="C2973">
        <f>'TPS543C20 Loop Gain'!AI967</f>
        <v>2.3424840292959077</v>
      </c>
      <c r="D2973">
        <f>'TPS543C20 Loop Gain'!AJ967</f>
        <v>76.458737557153285</v>
      </c>
      <c r="E2973">
        <f>'TPS543C20 Loop Gain'!B967</f>
        <v>83300</v>
      </c>
    </row>
    <row r="2974" spans="3:5" x14ac:dyDescent="0.25">
      <c r="C2974">
        <f>'TPS543C20 Loop Gain'!AI966</f>
        <v>2.3546265659272136</v>
      </c>
      <c r="D2974">
        <f>'TPS543C20 Loop Gain'!AJ966</f>
        <v>76.46761015400665</v>
      </c>
      <c r="E2974">
        <f>'TPS543C20 Loop Gain'!B966</f>
        <v>83200</v>
      </c>
    </row>
    <row r="2975" spans="3:5" x14ac:dyDescent="0.25">
      <c r="C2975">
        <f>'TPS543C20 Loop Gain'!AI965</f>
        <v>2.36678534955269</v>
      </c>
      <c r="D2975">
        <f>'TPS543C20 Loop Gain'!AJ965</f>
        <v>76.47649821299504</v>
      </c>
      <c r="E2975">
        <f>'TPS543C20 Loop Gain'!B965</f>
        <v>83100</v>
      </c>
    </row>
    <row r="2976" spans="3:5" x14ac:dyDescent="0.25">
      <c r="C2976">
        <f>'TPS543C20 Loop Gain'!AI964</f>
        <v>2.3789604193895344</v>
      </c>
      <c r="D2976">
        <f>'TPS543C20 Loop Gain'!AJ964</f>
        <v>76.485401829347026</v>
      </c>
      <c r="E2976">
        <f>'TPS543C20 Loop Gain'!B964</f>
        <v>83000</v>
      </c>
    </row>
    <row r="2977" spans="3:5" x14ac:dyDescent="0.25">
      <c r="C2977">
        <f>'TPS543C20 Loop Gain'!AI963</f>
        <v>2.391151814780375</v>
      </c>
      <c r="D2977">
        <f>'TPS543C20 Loop Gain'!AJ963</f>
        <v>76.494321098828294</v>
      </c>
      <c r="E2977">
        <f>'TPS543C20 Loop Gain'!B963</f>
        <v>82900</v>
      </c>
    </row>
    <row r="2978" spans="3:5" x14ac:dyDescent="0.25">
      <c r="C2978">
        <f>'TPS543C20 Loop Gain'!AI962</f>
        <v>2.4033595751938601</v>
      </c>
      <c r="D2978">
        <f>'TPS543C20 Loop Gain'!AJ962</f>
        <v>76.503256117747569</v>
      </c>
      <c r="E2978">
        <f>'TPS543C20 Loop Gain'!B962</f>
        <v>82800</v>
      </c>
    </row>
    <row r="2979" spans="3:5" x14ac:dyDescent="0.25">
      <c r="C2979">
        <f>'TPS543C20 Loop Gain'!AI961</f>
        <v>2.4155837402251494</v>
      </c>
      <c r="D2979">
        <f>'TPS543C20 Loop Gain'!AJ961</f>
        <v>76.512206982956641</v>
      </c>
      <c r="E2979">
        <f>'TPS543C20 Loop Gain'!B961</f>
        <v>82700</v>
      </c>
    </row>
    <row r="2980" spans="3:5" x14ac:dyDescent="0.25">
      <c r="C2980">
        <f>'TPS543C20 Loop Gain'!AI960</f>
        <v>2.4278243495961336</v>
      </c>
      <c r="D2980">
        <f>'TPS543C20 Loop Gain'!AJ960</f>
        <v>76.521173791855247</v>
      </c>
      <c r="E2980">
        <f>'TPS543C20 Loop Gain'!B960</f>
        <v>82600</v>
      </c>
    </row>
    <row r="2981" spans="3:5" x14ac:dyDescent="0.25">
      <c r="C2981">
        <f>'TPS543C20 Loop Gain'!AI959</f>
        <v>2.4400814431565592</v>
      </c>
      <c r="D2981">
        <f>'TPS543C20 Loop Gain'!AJ959</f>
        <v>76.530156642394402</v>
      </c>
      <c r="E2981">
        <f>'TPS543C20 Loop Gain'!B959</f>
        <v>82500</v>
      </c>
    </row>
    <row r="2982" spans="3:5" x14ac:dyDescent="0.25">
      <c r="C2982">
        <f>'TPS543C20 Loop Gain'!AI958</f>
        <v>2.4523550608835727</v>
      </c>
      <c r="D2982">
        <f>'TPS543C20 Loop Gain'!AJ958</f>
        <v>76.539155633078565</v>
      </c>
      <c r="E2982">
        <f>'TPS543C20 Loop Gain'!B958</f>
        <v>82400</v>
      </c>
    </row>
    <row r="2983" spans="3:5" x14ac:dyDescent="0.25">
      <c r="C2983">
        <f>'TPS543C20 Loop Gain'!AI957</f>
        <v>2.46464524288313</v>
      </c>
      <c r="D2983">
        <f>'TPS543C20 Loop Gain'!AJ957</f>
        <v>76.548170862970409</v>
      </c>
      <c r="E2983">
        <f>'TPS543C20 Loop Gain'!B957</f>
        <v>82300</v>
      </c>
    </row>
    <row r="2984" spans="3:5" x14ac:dyDescent="0.25">
      <c r="C2984">
        <f>'TPS543C20 Loop Gain'!AI956</f>
        <v>2.4769520293899254</v>
      </c>
      <c r="D2984">
        <f>'TPS543C20 Loop Gain'!AJ956</f>
        <v>76.557202431693213</v>
      </c>
      <c r="E2984">
        <f>'TPS543C20 Loop Gain'!B956</f>
        <v>82200</v>
      </c>
    </row>
    <row r="2985" spans="3:5" x14ac:dyDescent="0.25">
      <c r="C2985">
        <f>'TPS543C20 Loop Gain'!AI955</f>
        <v>2.4892754607679612</v>
      </c>
      <c r="D2985">
        <f>'TPS543C20 Loop Gain'!AJ955</f>
        <v>76.566250439433944</v>
      </c>
      <c r="E2985">
        <f>'TPS543C20 Loop Gain'!B955</f>
        <v>82100</v>
      </c>
    </row>
    <row r="2986" spans="3:5" x14ac:dyDescent="0.25">
      <c r="C2986">
        <f>'TPS543C20 Loop Gain'!AI954</f>
        <v>2.5016155775112505</v>
      </c>
      <c r="D2986">
        <f>'TPS543C20 Loop Gain'!AJ954</f>
        <v>76.575314986948229</v>
      </c>
      <c r="E2986">
        <f>'TPS543C20 Loop Gain'!B954</f>
        <v>82000</v>
      </c>
    </row>
    <row r="2987" spans="3:5" x14ac:dyDescent="0.25">
      <c r="C2987">
        <f>'TPS543C20 Loop Gain'!AI953</f>
        <v>2.5139724202444071</v>
      </c>
      <c r="D2987">
        <f>'TPS543C20 Loop Gain'!AJ953</f>
        <v>76.584396175561153</v>
      </c>
      <c r="E2987">
        <f>'TPS543C20 Loop Gain'!B953</f>
        <v>81900</v>
      </c>
    </row>
    <row r="2988" spans="3:5" x14ac:dyDescent="0.25">
      <c r="C2988">
        <f>'TPS543C20 Loop Gain'!AI952</f>
        <v>2.5263460297225477</v>
      </c>
      <c r="D2988">
        <f>'TPS543C20 Loop Gain'!AJ952</f>
        <v>76.593494107172958</v>
      </c>
      <c r="E2988">
        <f>'TPS543C20 Loop Gain'!B952</f>
        <v>81800</v>
      </c>
    </row>
    <row r="2989" spans="3:5" x14ac:dyDescent="0.25">
      <c r="C2989">
        <f>'TPS543C20 Loop Gain'!AI951</f>
        <v>2.5387364468324431</v>
      </c>
      <c r="D2989">
        <f>'TPS543C20 Loop Gain'!AJ951</f>
        <v>76.602608884262267</v>
      </c>
      <c r="E2989">
        <f>'TPS543C20 Loop Gain'!B951</f>
        <v>81700</v>
      </c>
    </row>
    <row r="2990" spans="3:5" x14ac:dyDescent="0.25">
      <c r="C2990">
        <f>'TPS543C20 Loop Gain'!AI950</f>
        <v>2.551143712592534</v>
      </c>
      <c r="D2990">
        <f>'TPS543C20 Loop Gain'!AJ950</f>
        <v>76.611740609887377</v>
      </c>
      <c r="E2990">
        <f>'TPS543C20 Loop Gain'!B950</f>
        <v>81600</v>
      </c>
    </row>
    <row r="2991" spans="3:5" x14ac:dyDescent="0.25">
      <c r="C2991">
        <f>'TPS543C20 Loop Gain'!AI949</f>
        <v>2.5635678681542515</v>
      </c>
      <c r="D2991">
        <f>'TPS543C20 Loop Gain'!AJ949</f>
        <v>76.620889387692785</v>
      </c>
      <c r="E2991">
        <f>'TPS543C20 Loop Gain'!B949</f>
        <v>81500</v>
      </c>
    </row>
    <row r="2992" spans="3:5" x14ac:dyDescent="0.25">
      <c r="C2992">
        <f>'TPS543C20 Loop Gain'!AI948</f>
        <v>2.5760089548013521</v>
      </c>
      <c r="D2992">
        <f>'TPS543C20 Loop Gain'!AJ948</f>
        <v>76.630055321910376</v>
      </c>
      <c r="E2992">
        <f>'TPS543C20 Loop Gain'!B948</f>
        <v>81400</v>
      </c>
    </row>
    <row r="2993" spans="3:5" x14ac:dyDescent="0.25">
      <c r="C2993">
        <f>'TPS543C20 Loop Gain'!AI947</f>
        <v>2.5884670139512989</v>
      </c>
      <c r="D2993">
        <f>'TPS543C20 Loop Gain'!AJ947</f>
        <v>76.639238517364461</v>
      </c>
      <c r="E2993">
        <f>'TPS543C20 Loop Gain'!B947</f>
        <v>81300</v>
      </c>
    </row>
    <row r="2994" spans="3:5" x14ac:dyDescent="0.25">
      <c r="C2994">
        <f>'TPS543C20 Loop Gain'!AI946</f>
        <v>2.6009420871553575</v>
      </c>
      <c r="D2994">
        <f>'TPS543C20 Loop Gain'!AJ946</f>
        <v>76.648439079473079</v>
      </c>
      <c r="E2994">
        <f>'TPS543C20 Loop Gain'!B946</f>
        <v>81200</v>
      </c>
    </row>
    <row r="2995" spans="3:5" x14ac:dyDescent="0.25">
      <c r="C2995">
        <f>'TPS543C20 Loop Gain'!AI945</f>
        <v>2.613434216099404</v>
      </c>
      <c r="D2995">
        <f>'TPS543C20 Loop Gain'!AJ945</f>
        <v>76.657657114255457</v>
      </c>
      <c r="E2995">
        <f>'TPS543C20 Loop Gain'!B945</f>
        <v>81100</v>
      </c>
    </row>
    <row r="2996" spans="3:5" x14ac:dyDescent="0.25">
      <c r="C2996">
        <f>'TPS543C20 Loop Gain'!AI944</f>
        <v>2.6259434426043606</v>
      </c>
      <c r="D2996">
        <f>'TPS543C20 Loop Gain'!AJ944</f>
        <v>76.666892728331362</v>
      </c>
      <c r="E2996">
        <f>'TPS543C20 Loop Gain'!B944</f>
        <v>81000</v>
      </c>
    </row>
    <row r="2997" spans="3:5" x14ac:dyDescent="0.25">
      <c r="C2997">
        <f>'TPS543C20 Loop Gain'!AI943</f>
        <v>2.6384698086267249</v>
      </c>
      <c r="D2997">
        <f>'TPS543C20 Loop Gain'!AJ943</f>
        <v>76.676146028927846</v>
      </c>
      <c r="E2997">
        <f>'TPS543C20 Loop Gain'!B943</f>
        <v>80900</v>
      </c>
    </row>
    <row r="2998" spans="3:5" x14ac:dyDescent="0.25">
      <c r="C2998">
        <f>'TPS543C20 Loop Gain'!AI942</f>
        <v>2.6510133562587157</v>
      </c>
      <c r="D2998">
        <f>'TPS543C20 Loop Gain'!AJ942</f>
        <v>76.685417123880541</v>
      </c>
      <c r="E2998">
        <f>'TPS543C20 Loop Gain'!B942</f>
        <v>80800</v>
      </c>
    </row>
    <row r="2999" spans="3:5" x14ac:dyDescent="0.25">
      <c r="C2999">
        <f>'TPS543C20 Loop Gain'!AI941</f>
        <v>2.6635741277293761</v>
      </c>
      <c r="D2999">
        <f>'TPS543C20 Loop Gain'!AJ941</f>
        <v>76.694706121639541</v>
      </c>
      <c r="E2999">
        <f>'TPS543C20 Loop Gain'!B941</f>
        <v>80700</v>
      </c>
    </row>
    <row r="3000" spans="3:5" x14ac:dyDescent="0.25">
      <c r="C3000">
        <f>'TPS543C20 Loop Gain'!AI940</f>
        <v>2.6761521654049645</v>
      </c>
      <c r="D3000">
        <f>'TPS543C20 Loop Gain'!AJ940</f>
        <v>76.704013131271381</v>
      </c>
      <c r="E3000">
        <f>'TPS543C20 Loop Gain'!B940</f>
        <v>80600</v>
      </c>
    </row>
    <row r="3001" spans="3:5" x14ac:dyDescent="0.25">
      <c r="C3001">
        <f>'TPS543C20 Loop Gain'!AI939</f>
        <v>2.6887475117889634</v>
      </c>
      <c r="D3001">
        <f>'TPS543C20 Loop Gain'!AJ939</f>
        <v>76.713338262464092</v>
      </c>
      <c r="E3001">
        <f>'TPS543C20 Loop Gain'!B939</f>
        <v>80500</v>
      </c>
    </row>
    <row r="3002" spans="3:5" x14ac:dyDescent="0.25">
      <c r="C3002">
        <f>'TPS543C20 Loop Gain'!AI938</f>
        <v>2.701360209523453</v>
      </c>
      <c r="D3002">
        <f>'TPS543C20 Loop Gain'!AJ938</f>
        <v>76.722681625529319</v>
      </c>
      <c r="E3002">
        <f>'TPS543C20 Loop Gain'!B938</f>
        <v>80400</v>
      </c>
    </row>
    <row r="3003" spans="3:5" x14ac:dyDescent="0.25">
      <c r="C3003">
        <f>'TPS543C20 Loop Gain'!AI937</f>
        <v>2.7139903013891251</v>
      </c>
      <c r="D3003">
        <f>'TPS543C20 Loop Gain'!AJ937</f>
        <v>76.73204333140751</v>
      </c>
      <c r="E3003">
        <f>'TPS543C20 Loop Gain'!B937</f>
        <v>80300</v>
      </c>
    </row>
    <row r="3004" spans="3:5" x14ac:dyDescent="0.25">
      <c r="C3004">
        <f>'TPS543C20 Loop Gain'!AI936</f>
        <v>2.7266378303056134</v>
      </c>
      <c r="D3004">
        <f>'TPS543C20 Loop Gain'!AJ936</f>
        <v>76.741423491671441</v>
      </c>
      <c r="E3004">
        <f>'TPS543C20 Loop Gain'!B936</f>
        <v>80200</v>
      </c>
    </row>
    <row r="3005" spans="3:5" x14ac:dyDescent="0.25">
      <c r="C3005">
        <f>'TPS543C20 Loop Gain'!AI935</f>
        <v>2.7393028393327552</v>
      </c>
      <c r="D3005">
        <f>'TPS543C20 Loop Gain'!AJ935</f>
        <v>76.750822218529407</v>
      </c>
      <c r="E3005">
        <f>'TPS543C20 Loop Gain'!B935</f>
        <v>80100</v>
      </c>
    </row>
    <row r="3006" spans="3:5" x14ac:dyDescent="0.25">
      <c r="C3006">
        <f>'TPS543C20 Loop Gain'!AI934</f>
        <v>2.7519853716705374</v>
      </c>
      <c r="D3006">
        <f>'TPS543C20 Loop Gain'!AJ934</f>
        <v>76.760239624829154</v>
      </c>
      <c r="E3006">
        <f>'TPS543C20 Loop Gain'!B934</f>
        <v>80000</v>
      </c>
    </row>
    <row r="3007" spans="3:5" x14ac:dyDescent="0.25">
      <c r="C3007">
        <f>'TPS543C20 Loop Gain'!AI933</f>
        <v>2.7646854706597384</v>
      </c>
      <c r="D3007">
        <f>'TPS543C20 Loop Gain'!AJ933</f>
        <v>76.769675824062787</v>
      </c>
      <c r="E3007">
        <f>'TPS543C20 Loop Gain'!B933</f>
        <v>79900</v>
      </c>
    </row>
    <row r="3008" spans="3:5" x14ac:dyDescent="0.25">
      <c r="C3008">
        <f>'TPS543C20 Loop Gain'!AI932</f>
        <v>2.7774031797826955</v>
      </c>
      <c r="D3008">
        <f>'TPS543C20 Loop Gain'!AJ932</f>
        <v>76.779130930370144</v>
      </c>
      <c r="E3008">
        <f>'TPS543C20 Loop Gain'!B932</f>
        <v>79800</v>
      </c>
    </row>
    <row r="3009" spans="3:5" x14ac:dyDescent="0.25">
      <c r="C3009">
        <f>'TPS543C20 Loop Gain'!AI931</f>
        <v>2.790138542663791</v>
      </c>
      <c r="D3009">
        <f>'TPS543C20 Loop Gain'!AJ931</f>
        <v>76.788605058541023</v>
      </c>
      <c r="E3009">
        <f>'TPS543C20 Loop Gain'!B931</f>
        <v>79700</v>
      </c>
    </row>
    <row r="3010" spans="3:5" x14ac:dyDescent="0.25">
      <c r="C3010">
        <f>'TPS543C20 Loop Gain'!AI930</f>
        <v>2.8028916030696638</v>
      </c>
      <c r="D3010">
        <f>'TPS543C20 Loop Gain'!AJ930</f>
        <v>76.798098324022263</v>
      </c>
      <c r="E3010">
        <f>'TPS543C20 Loop Gain'!B930</f>
        <v>79600</v>
      </c>
    </row>
    <row r="3011" spans="3:5" x14ac:dyDescent="0.25">
      <c r="C3011">
        <f>'TPS543C20 Loop Gain'!AI929</f>
        <v>2.8156624049102859</v>
      </c>
      <c r="D3011">
        <f>'TPS543C20 Loop Gain'!AJ929</f>
        <v>76.807610842918663</v>
      </c>
      <c r="E3011">
        <f>'TPS543C20 Loop Gain'!B929</f>
        <v>79500</v>
      </c>
    </row>
    <row r="3012" spans="3:5" x14ac:dyDescent="0.25">
      <c r="C3012">
        <f>'TPS543C20 Loop Gain'!AI928</f>
        <v>2.8284509922391825</v>
      </c>
      <c r="D3012">
        <f>'TPS543C20 Loop Gain'!AJ928</f>
        <v>76.817142731999368</v>
      </c>
      <c r="E3012">
        <f>'TPS543C20 Loop Gain'!B928</f>
        <v>79400</v>
      </c>
    </row>
    <row r="3013" spans="3:5" x14ac:dyDescent="0.25">
      <c r="C3013">
        <f>'TPS543C20 Loop Gain'!AI927</f>
        <v>2.841257409254311</v>
      </c>
      <c r="D3013">
        <f>'TPS543C20 Loop Gain'!AJ927</f>
        <v>76.826694108700423</v>
      </c>
      <c r="E3013">
        <f>'TPS543C20 Loop Gain'!B927</f>
        <v>79300</v>
      </c>
    </row>
    <row r="3014" spans="3:5" x14ac:dyDescent="0.25">
      <c r="C3014">
        <f>'TPS543C20 Loop Gain'!AI926</f>
        <v>2.8540817002980901</v>
      </c>
      <c r="D3014">
        <f>'TPS543C20 Loop Gain'!AJ926</f>
        <v>76.83626509112959</v>
      </c>
      <c r="E3014">
        <f>'TPS543C20 Loop Gain'!B926</f>
        <v>79200</v>
      </c>
    </row>
    <row r="3015" spans="3:5" x14ac:dyDescent="0.25">
      <c r="C3015">
        <f>'TPS543C20 Loop Gain'!AI925</f>
        <v>2.8669239098583592</v>
      </c>
      <c r="D3015">
        <f>'TPS543C20 Loop Gain'!AJ925</f>
        <v>76.845855798069778</v>
      </c>
      <c r="E3015">
        <f>'TPS543C20 Loop Gain'!B925</f>
        <v>79100</v>
      </c>
    </row>
    <row r="3016" spans="3:5" x14ac:dyDescent="0.25">
      <c r="C3016">
        <f>'TPS543C20 Loop Gain'!AI924</f>
        <v>2.8797840825688752</v>
      </c>
      <c r="D3016">
        <f>'TPS543C20 Loop Gain'!AJ924</f>
        <v>76.855466348983128</v>
      </c>
      <c r="E3016">
        <f>'TPS543C20 Loop Gain'!B924</f>
        <v>79000</v>
      </c>
    </row>
    <row r="3017" spans="3:5" x14ac:dyDescent="0.25">
      <c r="C3017">
        <f>'TPS543C20 Loop Gain'!AI923</f>
        <v>2.8926622632100809</v>
      </c>
      <c r="D3017">
        <f>'TPS543C20 Loop Gain'!AJ923</f>
        <v>76.865096864016493</v>
      </c>
      <c r="E3017">
        <f>'TPS543C20 Loop Gain'!B923</f>
        <v>78900</v>
      </c>
    </row>
    <row r="3018" spans="3:5" x14ac:dyDescent="0.25">
      <c r="C3018">
        <f>'TPS543C20 Loop Gain'!AI922</f>
        <v>2.9055584967093773</v>
      </c>
      <c r="D3018">
        <f>'TPS543C20 Loop Gain'!AJ922</f>
        <v>76.874747464003875</v>
      </c>
      <c r="E3018">
        <f>'TPS543C20 Loop Gain'!B922</f>
        <v>78800</v>
      </c>
    </row>
    <row r="3019" spans="3:5" x14ac:dyDescent="0.25">
      <c r="C3019">
        <f>'TPS543C20 Loop Gain'!AI921</f>
        <v>2.9184728281416512</v>
      </c>
      <c r="D3019">
        <f>'TPS543C20 Loop Gain'!AJ921</f>
        <v>76.884418270471542</v>
      </c>
      <c r="E3019">
        <f>'TPS543C20 Loop Gain'!B921</f>
        <v>78700</v>
      </c>
    </row>
    <row r="3020" spans="3:5" x14ac:dyDescent="0.25">
      <c r="C3020">
        <f>'TPS543C20 Loop Gain'!AI920</f>
        <v>2.9314053027301741</v>
      </c>
      <c r="D3020">
        <f>'TPS543C20 Loop Gain'!AJ920</f>
        <v>76.894109405642382</v>
      </c>
      <c r="E3020">
        <f>'TPS543C20 Loop Gain'!B920</f>
        <v>78600</v>
      </c>
    </row>
    <row r="3021" spans="3:5" x14ac:dyDescent="0.25">
      <c r="C3021">
        <f>'TPS543C20 Loop Gain'!AI919</f>
        <v>2.9443559658468632</v>
      </c>
      <c r="D3021">
        <f>'TPS543C20 Loop Gain'!AJ919</f>
        <v>76.903820992438938</v>
      </c>
      <c r="E3021">
        <f>'TPS543C20 Loop Gain'!B919</f>
        <v>78500</v>
      </c>
    </row>
    <row r="3022" spans="3:5" x14ac:dyDescent="0.25">
      <c r="C3022">
        <f>'TPS543C20 Loop Gain'!AI918</f>
        <v>2.957324863013211</v>
      </c>
      <c r="D3022">
        <f>'TPS543C20 Loop Gain'!AJ918</f>
        <v>76.91355315448925</v>
      </c>
      <c r="E3022">
        <f>'TPS543C20 Loop Gain'!B918</f>
        <v>78400</v>
      </c>
    </row>
    <row r="3023" spans="3:5" x14ac:dyDescent="0.25">
      <c r="C3023">
        <f>'TPS543C20 Loop Gain'!AI917</f>
        <v>2.9703120399005432</v>
      </c>
      <c r="D3023">
        <f>'TPS543C20 Loop Gain'!AJ917</f>
        <v>76.923306016130766</v>
      </c>
      <c r="E3023">
        <f>'TPS543C20 Loop Gain'!B917</f>
        <v>78300</v>
      </c>
    </row>
    <row r="3024" spans="3:5" x14ac:dyDescent="0.25">
      <c r="C3024">
        <f>'TPS543C20 Loop Gain'!AI916</f>
        <v>2.9833175423308624</v>
      </c>
      <c r="D3024">
        <f>'TPS543C20 Loop Gain'!AJ916</f>
        <v>76.933079702413025</v>
      </c>
      <c r="E3024">
        <f>'TPS543C20 Loop Gain'!B916</f>
        <v>78200</v>
      </c>
    </row>
    <row r="3025" spans="3:5" x14ac:dyDescent="0.25">
      <c r="C3025">
        <f>'TPS543C20 Loop Gain'!AI915</f>
        <v>2.9963414162771063</v>
      </c>
      <c r="D3025">
        <f>'TPS543C20 Loop Gain'!AJ915</f>
        <v>76.942874339104947</v>
      </c>
      <c r="E3025">
        <f>'TPS543C20 Loop Gain'!B915</f>
        <v>78100</v>
      </c>
    </row>
    <row r="3026" spans="3:5" x14ac:dyDescent="0.25">
      <c r="C3026">
        <f>'TPS543C20 Loop Gain'!AI914</f>
        <v>3.0093837078643388</v>
      </c>
      <c r="D3026">
        <f>'TPS543C20 Loop Gain'!AJ914</f>
        <v>76.952690052696482</v>
      </c>
      <c r="E3026">
        <f>'TPS543C20 Loop Gain'!B914</f>
        <v>78000</v>
      </c>
    </row>
    <row r="3027" spans="3:5" x14ac:dyDescent="0.25">
      <c r="C3027">
        <f>'TPS543C20 Loop Gain'!AI913</f>
        <v>3.0224444633695766</v>
      </c>
      <c r="D3027">
        <f>'TPS543C20 Loop Gain'!AJ913</f>
        <v>76.962526970404866</v>
      </c>
      <c r="E3027">
        <f>'TPS543C20 Loop Gain'!B913</f>
        <v>77900</v>
      </c>
    </row>
    <row r="3028" spans="3:5" x14ac:dyDescent="0.25">
      <c r="C3028">
        <f>'TPS543C20 Loop Gain'!AI912</f>
        <v>3.0355237292233106</v>
      </c>
      <c r="D3028">
        <f>'TPS543C20 Loop Gain'!AJ912</f>
        <v>76.972385220177586</v>
      </c>
      <c r="E3028">
        <f>'TPS543C20 Loop Gain'!B912</f>
        <v>77800</v>
      </c>
    </row>
    <row r="3029" spans="3:5" x14ac:dyDescent="0.25">
      <c r="C3029">
        <f>'TPS543C20 Loop Gain'!AI911</f>
        <v>3.0486215520087541</v>
      </c>
      <c r="D3029">
        <f>'TPS543C20 Loop Gain'!AJ911</f>
        <v>76.982264930698577</v>
      </c>
      <c r="E3029">
        <f>'TPS543C20 Loop Gain'!B911</f>
        <v>77700</v>
      </c>
    </row>
    <row r="3030" spans="3:5" x14ac:dyDescent="0.25">
      <c r="C3030">
        <f>'TPS543C20 Loop Gain'!AI910</f>
        <v>3.0617379784641545</v>
      </c>
      <c r="D3030">
        <f>'TPS543C20 Loop Gain'!AJ910</f>
        <v>76.992166231391195</v>
      </c>
      <c r="E3030">
        <f>'TPS543C20 Loop Gain'!B910</f>
        <v>77600</v>
      </c>
    </row>
    <row r="3031" spans="3:5" x14ac:dyDescent="0.25">
      <c r="C3031">
        <f>'TPS543C20 Loop Gain'!AI909</f>
        <v>3.0748730554818984</v>
      </c>
      <c r="D3031">
        <f>'TPS543C20 Loop Gain'!AJ909</f>
        <v>77.002089252423303</v>
      </c>
      <c r="E3031">
        <f>'TPS543C20 Loop Gain'!B909</f>
        <v>77500</v>
      </c>
    </row>
    <row r="3032" spans="3:5" x14ac:dyDescent="0.25">
      <c r="C3032">
        <f>'TPS543C20 Loop Gain'!AI908</f>
        <v>3.0880268301105067</v>
      </c>
      <c r="D3032">
        <f>'TPS543C20 Loop Gain'!AJ908</f>
        <v>77.012034124712613</v>
      </c>
      <c r="E3032">
        <f>'TPS543C20 Loop Gain'!B908</f>
        <v>77400</v>
      </c>
    </row>
    <row r="3033" spans="3:5" x14ac:dyDescent="0.25">
      <c r="C3033">
        <f>'TPS543C20 Loop Gain'!AI907</f>
        <v>3.101199349553529</v>
      </c>
      <c r="D3033">
        <f>'TPS543C20 Loop Gain'!AJ907</f>
        <v>77.02200097992943</v>
      </c>
      <c r="E3033">
        <f>'TPS543C20 Loop Gain'!B907</f>
        <v>77300</v>
      </c>
    </row>
    <row r="3034" spans="3:5" x14ac:dyDescent="0.25">
      <c r="C3034">
        <f>'TPS543C20 Loop Gain'!AI906</f>
        <v>3.1143906611718242</v>
      </c>
      <c r="D3034">
        <f>'TPS543C20 Loop Gain'!AJ906</f>
        <v>77.031989950503302</v>
      </c>
      <c r="E3034">
        <f>'TPS543C20 Loop Gain'!B906</f>
        <v>77200</v>
      </c>
    </row>
    <row r="3035" spans="3:5" x14ac:dyDescent="0.25">
      <c r="C3035">
        <f>'TPS543C20 Loop Gain'!AI905</f>
        <v>3.1276008124834629</v>
      </c>
      <c r="D3035">
        <f>'TPS543C20 Loop Gain'!AJ905</f>
        <v>77.042001169627014</v>
      </c>
      <c r="E3035">
        <f>'TPS543C20 Loop Gain'!B905</f>
        <v>77100</v>
      </c>
    </row>
    <row r="3036" spans="3:5" x14ac:dyDescent="0.25">
      <c r="C3036">
        <f>'TPS543C20 Loop Gain'!AI904</f>
        <v>3.1408298511639372</v>
      </c>
      <c r="D3036">
        <f>'TPS543C20 Loop Gain'!AJ904</f>
        <v>77.052034771259827</v>
      </c>
      <c r="E3036">
        <f>'TPS543C20 Loop Gain'!B904</f>
        <v>77000</v>
      </c>
    </row>
    <row r="3037" spans="3:5" x14ac:dyDescent="0.25">
      <c r="C3037">
        <f>'TPS543C20 Loop Gain'!AI903</f>
        <v>3.1540778250478443</v>
      </c>
      <c r="D3037">
        <f>'TPS543C20 Loop Gain'!AJ903</f>
        <v>77.06209089013457</v>
      </c>
      <c r="E3037">
        <f>'TPS543C20 Loop Gain'!B903</f>
        <v>76900</v>
      </c>
    </row>
    <row r="3038" spans="3:5" x14ac:dyDescent="0.25">
      <c r="C3038">
        <f>'TPS543C20 Loop Gain'!AI902</f>
        <v>3.1673447821282812</v>
      </c>
      <c r="D3038">
        <f>'TPS543C20 Loop Gain'!AJ902</f>
        <v>77.07216966176118</v>
      </c>
      <c r="E3038">
        <f>'TPS543C20 Loop Gain'!B902</f>
        <v>76800</v>
      </c>
    </row>
    <row r="3039" spans="3:5" x14ac:dyDescent="0.25">
      <c r="C3039">
        <f>'TPS543C20 Loop Gain'!AI901</f>
        <v>3.1806307705587376</v>
      </c>
      <c r="D3039">
        <f>'TPS543C20 Loop Gain'!AJ901</f>
        <v>77.082271222430506</v>
      </c>
      <c r="E3039">
        <f>'TPS543C20 Loop Gain'!B901</f>
        <v>76700</v>
      </c>
    </row>
    <row r="3040" spans="3:5" x14ac:dyDescent="0.25">
      <c r="C3040">
        <f>'TPS543C20 Loop Gain'!AI900</f>
        <v>3.1939358386523962</v>
      </c>
      <c r="D3040">
        <f>'TPS543C20 Loop Gain'!AJ900</f>
        <v>77.092395709221748</v>
      </c>
      <c r="E3040">
        <f>'TPS543C20 Loop Gain'!B900</f>
        <v>76600</v>
      </c>
    </row>
    <row r="3041" spans="3:5" x14ac:dyDescent="0.25">
      <c r="C3041">
        <f>'TPS543C20 Loop Gain'!AI899</f>
        <v>3.2072600348841735</v>
      </c>
      <c r="D3041">
        <f>'TPS543C20 Loop Gain'!AJ899</f>
        <v>77.102543260004765</v>
      </c>
      <c r="E3041">
        <f>'TPS543C20 Loop Gain'!B899</f>
        <v>76500</v>
      </c>
    </row>
    <row r="3042" spans="3:5" x14ac:dyDescent="0.25">
      <c r="C3042">
        <f>'TPS543C20 Loop Gain'!AI898</f>
        <v>3.2206034078901782</v>
      </c>
      <c r="D3042">
        <f>'TPS543C20 Loop Gain'!AJ898</f>
        <v>77.112714013446421</v>
      </c>
      <c r="E3042">
        <f>'TPS543C20 Loop Gain'!B898</f>
        <v>76400</v>
      </c>
    </row>
    <row r="3043" spans="3:5" x14ac:dyDescent="0.25">
      <c r="C3043">
        <f>'TPS543C20 Loop Gain'!AI897</f>
        <v>3.2339660064689553</v>
      </c>
      <c r="D3043">
        <f>'TPS543C20 Loop Gain'!AJ897</f>
        <v>77.1229081090151</v>
      </c>
      <c r="E3043">
        <f>'TPS543C20 Loop Gain'!B897</f>
        <v>76300</v>
      </c>
    </row>
    <row r="3044" spans="3:5" x14ac:dyDescent="0.25">
      <c r="C3044">
        <f>'TPS543C20 Loop Gain'!AI896</f>
        <v>3.2473478795822257</v>
      </c>
      <c r="D3044">
        <f>'TPS543C20 Loop Gain'!AJ896</f>
        <v>77.133125686985238</v>
      </c>
      <c r="E3044">
        <f>'TPS543C20 Loop Gain'!B896</f>
        <v>76200</v>
      </c>
    </row>
    <row r="3045" spans="3:5" x14ac:dyDescent="0.25">
      <c r="C3045">
        <f>'TPS543C20 Loop Gain'!AI895</f>
        <v>3.2607490763549132</v>
      </c>
      <c r="D3045">
        <f>'TPS543C20 Loop Gain'!AJ895</f>
        <v>77.143366888442671</v>
      </c>
      <c r="E3045">
        <f>'TPS543C20 Loop Gain'!B895</f>
        <v>76100</v>
      </c>
    </row>
    <row r="3046" spans="3:5" x14ac:dyDescent="0.25">
      <c r="C3046">
        <f>'TPS543C20 Loop Gain'!AI894</f>
        <v>3.2741696460769436</v>
      </c>
      <c r="D3046">
        <f>'TPS543C20 Loop Gain'!AJ894</f>
        <v>77.153631855291053</v>
      </c>
      <c r="E3046">
        <f>'TPS543C20 Loop Gain'!B894</f>
        <v>76000</v>
      </c>
    </row>
    <row r="3047" spans="3:5" x14ac:dyDescent="0.25">
      <c r="C3047">
        <f>'TPS543C20 Loop Gain'!AI893</f>
        <v>3.2876096382019968</v>
      </c>
      <c r="D3047">
        <f>'TPS543C20 Loop Gain'!AJ893</f>
        <v>77.163920730253281</v>
      </c>
      <c r="E3047">
        <f>'TPS543C20 Loop Gain'!B893</f>
        <v>75900</v>
      </c>
    </row>
    <row r="3048" spans="3:5" x14ac:dyDescent="0.25">
      <c r="C3048">
        <f>'TPS543C20 Loop Gain'!AI892</f>
        <v>3.3010691023504495</v>
      </c>
      <c r="D3048">
        <f>'TPS543C20 Loop Gain'!AJ892</f>
        <v>77.174233656880745</v>
      </c>
      <c r="E3048">
        <f>'TPS543C20 Loop Gain'!B892</f>
        <v>75800</v>
      </c>
    </row>
    <row r="3049" spans="3:5" x14ac:dyDescent="0.25">
      <c r="C3049">
        <f>'TPS543C20 Loop Gain'!AI891</f>
        <v>3.3145480883083756</v>
      </c>
      <c r="D3049">
        <f>'TPS543C20 Loop Gain'!AJ891</f>
        <v>77.184570779555756</v>
      </c>
      <c r="E3049">
        <f>'TPS543C20 Loop Gain'!B891</f>
        <v>75700</v>
      </c>
    </row>
    <row r="3050" spans="3:5" x14ac:dyDescent="0.25">
      <c r="C3050">
        <f>'TPS543C20 Loop Gain'!AI890</f>
        <v>3.3280466460290423</v>
      </c>
      <c r="D3050">
        <f>'TPS543C20 Loop Gain'!AJ890</f>
        <v>77.19493224349786</v>
      </c>
      <c r="E3050">
        <f>'TPS543C20 Loop Gain'!B890</f>
        <v>75600</v>
      </c>
    </row>
    <row r="3051" spans="3:5" x14ac:dyDescent="0.25">
      <c r="C3051">
        <f>'TPS543C20 Loop Gain'!AI889</f>
        <v>3.341564825632946</v>
      </c>
      <c r="D3051">
        <f>'TPS543C20 Loop Gain'!AJ889</f>
        <v>77.20531819476885</v>
      </c>
      <c r="E3051">
        <f>'TPS543C20 Loop Gain'!B889</f>
        <v>75500</v>
      </c>
    </row>
    <row r="3052" spans="3:5" x14ac:dyDescent="0.25">
      <c r="C3052">
        <f>'TPS543C20 Loop Gain'!AI888</f>
        <v>3.355102677409239</v>
      </c>
      <c r="D3052">
        <f>'TPS543C20 Loop Gain'!AJ888</f>
        <v>77.215728780276876</v>
      </c>
      <c r="E3052">
        <f>'TPS543C20 Loop Gain'!B888</f>
        <v>75400</v>
      </c>
    </row>
    <row r="3053" spans="3:5" x14ac:dyDescent="0.25">
      <c r="C3053">
        <f>'TPS543C20 Loop Gain'!AI887</f>
        <v>3.3686602518154469</v>
      </c>
      <c r="D3053">
        <f>'TPS543C20 Loop Gain'!AJ887</f>
        <v>77.226164147784502</v>
      </c>
      <c r="E3053">
        <f>'TPS543C20 Loop Gain'!B887</f>
        <v>75300</v>
      </c>
    </row>
    <row r="3054" spans="3:5" x14ac:dyDescent="0.25">
      <c r="C3054">
        <f>'TPS543C20 Loop Gain'!AI886</f>
        <v>3.3822375994796632</v>
      </c>
      <c r="D3054">
        <f>'TPS543C20 Loop Gain'!AJ886</f>
        <v>77.236624445910465</v>
      </c>
      <c r="E3054">
        <f>'TPS543C20 Loop Gain'!B886</f>
        <v>75200</v>
      </c>
    </row>
    <row r="3055" spans="3:5" x14ac:dyDescent="0.25">
      <c r="C3055">
        <f>'TPS543C20 Loop Gain'!AI885</f>
        <v>3.3958347711992296</v>
      </c>
      <c r="D3055">
        <f>'TPS543C20 Loop Gain'!AJ885</f>
        <v>77.247109824137695</v>
      </c>
      <c r="E3055">
        <f>'TPS543C20 Loop Gain'!B885</f>
        <v>75100</v>
      </c>
    </row>
    <row r="3056" spans="3:5" x14ac:dyDescent="0.25">
      <c r="C3056">
        <f>'TPS543C20 Loop Gain'!AI884</f>
        <v>3.409451817943197</v>
      </c>
      <c r="D3056">
        <f>'TPS543C20 Loop Gain'!AJ884</f>
        <v>77.257620432818356</v>
      </c>
      <c r="E3056">
        <f>'TPS543C20 Loop Gain'!B884</f>
        <v>75000</v>
      </c>
    </row>
    <row r="3057" spans="3:5" x14ac:dyDescent="0.25">
      <c r="C3057">
        <f>'TPS543C20 Loop Gain'!AI883</f>
        <v>3.4230887908518493</v>
      </c>
      <c r="D3057">
        <f>'TPS543C20 Loop Gain'!AJ883</f>
        <v>77.268156423177416</v>
      </c>
      <c r="E3057">
        <f>'TPS543C20 Loop Gain'!B883</f>
        <v>74900</v>
      </c>
    </row>
    <row r="3058" spans="3:5" x14ac:dyDescent="0.25">
      <c r="C3058">
        <f>'TPS543C20 Loop Gain'!AI882</f>
        <v>3.436745741237913</v>
      </c>
      <c r="D3058">
        <f>'TPS543C20 Loop Gain'!AJ882</f>
        <v>77.27871794731999</v>
      </c>
      <c r="E3058">
        <f>'TPS543C20 Loop Gain'!B882</f>
        <v>74800</v>
      </c>
    </row>
    <row r="3059" spans="3:5" x14ac:dyDescent="0.25">
      <c r="C3059">
        <f>'TPS543C20 Loop Gain'!AI881</f>
        <v>3.4504227205875888</v>
      </c>
      <c r="D3059">
        <f>'TPS543C20 Loop Gain'!AJ881</f>
        <v>77.289305158237042</v>
      </c>
      <c r="E3059">
        <f>'TPS543C20 Loop Gain'!B881</f>
        <v>74700</v>
      </c>
    </row>
    <row r="3060" spans="3:5" x14ac:dyDescent="0.25">
      <c r="C3060">
        <f>'TPS543C20 Loop Gain'!AI880</f>
        <v>3.4641197805601891</v>
      </c>
      <c r="D3060">
        <f>'TPS543C20 Loop Gain'!AJ880</f>
        <v>77.29991820980888</v>
      </c>
      <c r="E3060">
        <f>'TPS543C20 Loop Gain'!B880</f>
        <v>74600</v>
      </c>
    </row>
    <row r="3061" spans="3:5" x14ac:dyDescent="0.25">
      <c r="C3061">
        <f>'TPS543C20 Loop Gain'!AI879</f>
        <v>3.4778369729899006</v>
      </c>
      <c r="D3061">
        <f>'TPS543C20 Loop Gain'!AJ879</f>
        <v>77.310557256812984</v>
      </c>
      <c r="E3061">
        <f>'TPS543C20 Loop Gain'!B879</f>
        <v>74500</v>
      </c>
    </row>
    <row r="3062" spans="3:5" x14ac:dyDescent="0.25">
      <c r="C3062">
        <f>'TPS543C20 Loop Gain'!AI878</f>
        <v>3.4915743498857976</v>
      </c>
      <c r="D3062">
        <f>'TPS543C20 Loop Gain'!AJ878</f>
        <v>77.321222454927636</v>
      </c>
      <c r="E3062">
        <f>'TPS543C20 Loop Gain'!B878</f>
        <v>74400</v>
      </c>
    </row>
    <row r="3063" spans="3:5" x14ac:dyDescent="0.25">
      <c r="C3063">
        <f>'TPS543C20 Loop Gain'!AI877</f>
        <v>3.5053319634330178</v>
      </c>
      <c r="D3063">
        <f>'TPS543C20 Loop Gain'!AJ877</f>
        <v>77.331913960739811</v>
      </c>
      <c r="E3063">
        <f>'TPS543C20 Loop Gain'!B877</f>
        <v>74300</v>
      </c>
    </row>
    <row r="3064" spans="3:5" x14ac:dyDescent="0.25">
      <c r="C3064">
        <f>'TPS543C20 Loop Gain'!AI876</f>
        <v>3.5191098659935287</v>
      </c>
      <c r="D3064">
        <f>'TPS543C20 Loop Gain'!AJ876</f>
        <v>77.34263193174867</v>
      </c>
      <c r="E3064">
        <f>'TPS543C20 Loop Gain'!B876</f>
        <v>74200</v>
      </c>
    </row>
    <row r="3065" spans="3:5" x14ac:dyDescent="0.25">
      <c r="C3065">
        <f>'TPS543C20 Loop Gain'!AI875</f>
        <v>3.532908110105871</v>
      </c>
      <c r="D3065">
        <f>'TPS543C20 Loop Gain'!AJ875</f>
        <v>77.353376526372855</v>
      </c>
      <c r="E3065">
        <f>'TPS543C20 Loop Gain'!B875</f>
        <v>74100</v>
      </c>
    </row>
    <row r="3066" spans="3:5" x14ac:dyDescent="0.25">
      <c r="C3066">
        <f>'TPS543C20 Loop Gain'!AI874</f>
        <v>3.5467267484871821</v>
      </c>
      <c r="D3066">
        <f>'TPS543C20 Loop Gain'!AJ874</f>
        <v>77.364147903955043</v>
      </c>
      <c r="E3066">
        <f>'TPS543C20 Loop Gain'!B874</f>
        <v>74000</v>
      </c>
    </row>
    <row r="3067" spans="3:5" x14ac:dyDescent="0.25">
      <c r="C3067">
        <f>'TPS543C20 Loop Gain'!AI873</f>
        <v>3.560565834033115</v>
      </c>
      <c r="D3067">
        <f>'TPS543C20 Loop Gain'!AJ873</f>
        <v>77.374946224768962</v>
      </c>
      <c r="E3067">
        <f>'TPS543C20 Loop Gain'!B873</f>
        <v>73900</v>
      </c>
    </row>
    <row r="3068" spans="3:5" x14ac:dyDescent="0.25">
      <c r="C3068">
        <f>'TPS543C20 Loop Gain'!AI872</f>
        <v>3.5744254198190295</v>
      </c>
      <c r="D3068">
        <f>'TPS543C20 Loop Gain'!AJ872</f>
        <v>77.385771650024665</v>
      </c>
      <c r="E3068">
        <f>'TPS543C20 Loop Gain'!B872</f>
        <v>73800</v>
      </c>
    </row>
    <row r="3069" spans="3:5" x14ac:dyDescent="0.25">
      <c r="C3069">
        <f>'TPS543C20 Loop Gain'!AI871</f>
        <v>3.5883055590999691</v>
      </c>
      <c r="D3069">
        <f>'TPS543C20 Loop Gain'!AJ871</f>
        <v>77.396624341873704</v>
      </c>
      <c r="E3069">
        <f>'TPS543C20 Loop Gain'!B871</f>
        <v>73700</v>
      </c>
    </row>
    <row r="3070" spans="3:5" x14ac:dyDescent="0.25">
      <c r="C3070">
        <f>'TPS543C20 Loop Gain'!AI870</f>
        <v>3.6022063053123157</v>
      </c>
      <c r="D3070">
        <f>'TPS543C20 Loop Gain'!AJ870</f>
        <v>77.407504463417439</v>
      </c>
      <c r="E3070">
        <f>'TPS543C20 Loop Gain'!B870</f>
        <v>73600</v>
      </c>
    </row>
    <row r="3071" spans="3:5" x14ac:dyDescent="0.25">
      <c r="C3071">
        <f>'TPS543C20 Loop Gain'!AI869</f>
        <v>3.6161277120738373</v>
      </c>
      <c r="D3071">
        <f>'TPS543C20 Loop Gain'!AJ869</f>
        <v>77.418412178708721</v>
      </c>
      <c r="E3071">
        <f>'TPS543C20 Loop Gain'!B869</f>
        <v>73500</v>
      </c>
    </row>
    <row r="3072" spans="3:5" x14ac:dyDescent="0.25">
      <c r="C3072">
        <f>'TPS543C20 Loop Gain'!AI868</f>
        <v>3.6300698331850545</v>
      </c>
      <c r="D3072">
        <f>'TPS543C20 Loop Gain'!AJ868</f>
        <v>77.429347652763894</v>
      </c>
      <c r="E3072">
        <f>'TPS543C20 Loop Gain'!B868</f>
        <v>73400</v>
      </c>
    </row>
    <row r="3073" spans="3:5" x14ac:dyDescent="0.25">
      <c r="C3073">
        <f>'TPS543C20 Loop Gain'!AI867</f>
        <v>3.644032722629321</v>
      </c>
      <c r="D3073">
        <f>'TPS543C20 Loop Gain'!AJ867</f>
        <v>77.440311051562432</v>
      </c>
      <c r="E3073">
        <f>'TPS543C20 Loop Gain'!B867</f>
        <v>73300</v>
      </c>
    </row>
    <row r="3074" spans="3:5" x14ac:dyDescent="0.25">
      <c r="C3074">
        <f>'TPS543C20 Loop Gain'!AI866</f>
        <v>3.6580164345738497</v>
      </c>
      <c r="D3074">
        <f>'TPS543C20 Loop Gain'!AJ866</f>
        <v>77.451302542058556</v>
      </c>
      <c r="E3074">
        <f>'TPS543C20 Loop Gain'!B866</f>
        <v>73200</v>
      </c>
    </row>
    <row r="3075" spans="3:5" x14ac:dyDescent="0.25">
      <c r="C3075">
        <f>'TPS543C20 Loop Gain'!AI865</f>
        <v>3.6720210233706712</v>
      </c>
      <c r="D3075">
        <f>'TPS543C20 Loop Gain'!AJ865</f>
        <v>77.462322292183643</v>
      </c>
      <c r="E3075">
        <f>'TPS543C20 Loop Gain'!B865</f>
        <v>73100</v>
      </c>
    </row>
    <row r="3076" spans="3:5" x14ac:dyDescent="0.25">
      <c r="C3076">
        <f>'TPS543C20 Loop Gain'!AI864</f>
        <v>3.6860465435569507</v>
      </c>
      <c r="D3076">
        <f>'TPS543C20 Loop Gain'!AJ864</f>
        <v>77.473370470854391</v>
      </c>
      <c r="E3076">
        <f>'TPS543C20 Loop Gain'!B864</f>
        <v>73000</v>
      </c>
    </row>
    <row r="3077" spans="3:5" x14ac:dyDescent="0.25">
      <c r="C3077">
        <f>'TPS543C20 Loop Gain'!AI863</f>
        <v>3.7000930498562177</v>
      </c>
      <c r="D3077">
        <f>'TPS543C20 Loop Gain'!AJ863</f>
        <v>77.484447247977982</v>
      </c>
      <c r="E3077">
        <f>'TPS543C20 Loop Gain'!B863</f>
        <v>72900</v>
      </c>
    </row>
    <row r="3078" spans="3:5" x14ac:dyDescent="0.25">
      <c r="C3078">
        <f>'TPS543C20 Loop Gain'!AI862</f>
        <v>3.7141605971789131</v>
      </c>
      <c r="D3078">
        <f>'TPS543C20 Loop Gain'!AJ862</f>
        <v>77.495552794459371</v>
      </c>
      <c r="E3078">
        <f>'TPS543C20 Loop Gain'!B862</f>
        <v>72800</v>
      </c>
    </row>
    <row r="3079" spans="3:5" x14ac:dyDescent="0.25">
      <c r="C3079">
        <f>'TPS543C20 Loop Gain'!AI861</f>
        <v>3.7282492406229659</v>
      </c>
      <c r="D3079">
        <f>'TPS543C20 Loop Gain'!AJ861</f>
        <v>77.506687282206528</v>
      </c>
      <c r="E3079">
        <f>'TPS543C20 Loop Gain'!B861</f>
        <v>72700</v>
      </c>
    </row>
    <row r="3080" spans="3:5" x14ac:dyDescent="0.25">
      <c r="C3080">
        <f>'TPS543C20 Loop Gain'!AI860</f>
        <v>3.7423590354747427</v>
      </c>
      <c r="D3080">
        <f>'TPS543C20 Loop Gain'!AJ860</f>
        <v>77.517850884138397</v>
      </c>
      <c r="E3080">
        <f>'TPS543C20 Loop Gain'!B860</f>
        <v>72600</v>
      </c>
    </row>
    <row r="3081" spans="3:5" x14ac:dyDescent="0.25">
      <c r="C3081">
        <f>'TPS543C20 Loop Gain'!AI859</f>
        <v>3.7564900372100718</v>
      </c>
      <c r="D3081">
        <f>'TPS543C20 Loop Gain'!AJ859</f>
        <v>77.529043774188864</v>
      </c>
      <c r="E3081">
        <f>'TPS543C20 Loop Gain'!B859</f>
        <v>72500</v>
      </c>
    </row>
    <row r="3082" spans="3:5" x14ac:dyDescent="0.25">
      <c r="C3082">
        <f>'TPS543C20 Loop Gain'!AI858</f>
        <v>3.7706423014942465</v>
      </c>
      <c r="D3082">
        <f>'TPS543C20 Loop Gain'!AJ858</f>
        <v>77.540266127316031</v>
      </c>
      <c r="E3082">
        <f>'TPS543C20 Loop Gain'!B858</f>
        <v>72400</v>
      </c>
    </row>
    <row r="3083" spans="3:5" x14ac:dyDescent="0.25">
      <c r="C3083">
        <f>'TPS543C20 Loop Gain'!AI857</f>
        <v>3.7848158841838977</v>
      </c>
      <c r="D3083">
        <f>'TPS543C20 Loop Gain'!AJ857</f>
        <v>77.551518119506667</v>
      </c>
      <c r="E3083">
        <f>'TPS543C20 Loop Gain'!B857</f>
        <v>72300</v>
      </c>
    </row>
    <row r="3084" spans="3:5" x14ac:dyDescent="0.25">
      <c r="C3084">
        <f>'TPS543C20 Loop Gain'!AI856</f>
        <v>3.7990108413268828</v>
      </c>
      <c r="D3084">
        <f>'TPS543C20 Loop Gain'!AJ856</f>
        <v>77.56279992778326</v>
      </c>
      <c r="E3084">
        <f>'TPS543C20 Loop Gain'!B856</f>
        <v>72200</v>
      </c>
    </row>
    <row r="3085" spans="3:5" x14ac:dyDescent="0.25">
      <c r="C3085">
        <f>'TPS543C20 Loop Gain'!AI855</f>
        <v>3.8132272291632923</v>
      </c>
      <c r="D3085">
        <f>'TPS543C20 Loop Gain'!AJ855</f>
        <v>77.574111730211072</v>
      </c>
      <c r="E3085">
        <f>'TPS543C20 Loop Gain'!B855</f>
        <v>72100</v>
      </c>
    </row>
    <row r="3086" spans="3:5" x14ac:dyDescent="0.25">
      <c r="C3086">
        <f>'TPS543C20 Loop Gain'!AI854</f>
        <v>3.8274651041266634</v>
      </c>
      <c r="D3086">
        <f>'TPS543C20 Loop Gain'!AJ854</f>
        <v>77.585453705905365</v>
      </c>
      <c r="E3086">
        <f>'TPS543C20 Loop Gain'!B854</f>
        <v>72000</v>
      </c>
    </row>
    <row r="3087" spans="3:5" x14ac:dyDescent="0.25">
      <c r="C3087">
        <f>'TPS543C20 Loop Gain'!AI853</f>
        <v>3.8417245228440655</v>
      </c>
      <c r="D3087">
        <f>'TPS543C20 Loop Gain'!AJ853</f>
        <v>77.596826035036003</v>
      </c>
      <c r="E3087">
        <f>'TPS543C20 Loop Gain'!B853</f>
        <v>71900</v>
      </c>
    </row>
    <row r="3088" spans="3:5" x14ac:dyDescent="0.25">
      <c r="C3088">
        <f>'TPS543C20 Loop Gain'!AI852</f>
        <v>3.8560055421376283</v>
      </c>
      <c r="D3088">
        <f>'TPS543C20 Loop Gain'!AJ852</f>
        <v>77.608228898836146</v>
      </c>
      <c r="E3088">
        <f>'TPS543C20 Loop Gain'!B852</f>
        <v>71800</v>
      </c>
    </row>
    <row r="3089" spans="3:5" x14ac:dyDescent="0.25">
      <c r="C3089">
        <f>'TPS543C20 Loop Gain'!AI851</f>
        <v>3.870308219024563</v>
      </c>
      <c r="D3089">
        <f>'TPS543C20 Loop Gain'!AJ851</f>
        <v>77.619662479609104</v>
      </c>
      <c r="E3089">
        <f>'TPS543C20 Loop Gain'!B851</f>
        <v>71700</v>
      </c>
    </row>
    <row r="3090" spans="3:5" x14ac:dyDescent="0.25">
      <c r="C3090">
        <f>'TPS543C20 Loop Gain'!AI850</f>
        <v>3.8846326107187461</v>
      </c>
      <c r="D3090">
        <f>'TPS543C20 Loop Gain'!AJ850</f>
        <v>77.6311269607328</v>
      </c>
      <c r="E3090">
        <f>'TPS543C20 Loop Gain'!B850</f>
        <v>71600</v>
      </c>
    </row>
    <row r="3091" spans="3:5" x14ac:dyDescent="0.25">
      <c r="C3091">
        <f>'TPS543C20 Loop Gain'!AI849</f>
        <v>3.8989787746310438</v>
      </c>
      <c r="D3091">
        <f>'TPS543C20 Loop Gain'!AJ849</f>
        <v>77.642622526670067</v>
      </c>
      <c r="E3091">
        <f>'TPS543C20 Loop Gain'!B849</f>
        <v>71500</v>
      </c>
    </row>
    <row r="3092" spans="3:5" x14ac:dyDescent="0.25">
      <c r="C3092">
        <f>'TPS543C20 Loop Gain'!AI848</f>
        <v>3.9133467683701983</v>
      </c>
      <c r="D3092">
        <f>'TPS543C20 Loop Gain'!AJ848</f>
        <v>77.654149362973101</v>
      </c>
      <c r="E3092">
        <f>'TPS543C20 Loop Gain'!B848</f>
        <v>71400</v>
      </c>
    </row>
    <row r="3093" spans="3:5" x14ac:dyDescent="0.25">
      <c r="C3093">
        <f>'TPS543C20 Loop Gain'!AI847</f>
        <v>3.9277366497439745</v>
      </c>
      <c r="D3093">
        <f>'TPS543C20 Loop Gain'!AJ847</f>
        <v>77.665707656291204</v>
      </c>
      <c r="E3093">
        <f>'TPS543C20 Loop Gain'!B847</f>
        <v>71300</v>
      </c>
    </row>
    <row r="3094" spans="3:5" x14ac:dyDescent="0.25">
      <c r="C3094">
        <f>'TPS543C20 Loop Gain'!AI846</f>
        <v>3.9421484767593085</v>
      </c>
      <c r="D3094">
        <f>'TPS543C20 Loop Gain'!AJ846</f>
        <v>77.6772975943788</v>
      </c>
      <c r="E3094">
        <f>'TPS543C20 Loop Gain'!B846</f>
        <v>71200</v>
      </c>
    </row>
    <row r="3095" spans="3:5" x14ac:dyDescent="0.25">
      <c r="C3095">
        <f>'TPS543C20 Loop Gain'!AI845</f>
        <v>3.9565823076238633</v>
      </c>
      <c r="D3095">
        <f>'TPS543C20 Loop Gain'!AJ845</f>
        <v>77.68891936610045</v>
      </c>
      <c r="E3095">
        <f>'TPS543C20 Loop Gain'!B845</f>
        <v>71100</v>
      </c>
    </row>
    <row r="3096" spans="3:5" x14ac:dyDescent="0.25">
      <c r="C3096">
        <f>'TPS543C20 Loop Gain'!AI844</f>
        <v>3.9710382007461393</v>
      </c>
      <c r="D3096">
        <f>'TPS543C20 Loop Gain'!AJ844</f>
        <v>77.700573161440005</v>
      </c>
      <c r="E3096">
        <f>'TPS543C20 Loop Gain'!B844</f>
        <v>71000</v>
      </c>
    </row>
    <row r="3097" spans="3:5" x14ac:dyDescent="0.25">
      <c r="C3097">
        <f>'TPS543C20 Loop Gain'!AI843</f>
        <v>3.9855162147372121</v>
      </c>
      <c r="D3097">
        <f>'TPS543C20 Loop Gain'!AJ843</f>
        <v>77.712259171506801</v>
      </c>
      <c r="E3097">
        <f>'TPS543C20 Loop Gain'!B843</f>
        <v>70900</v>
      </c>
    </row>
    <row r="3098" spans="3:5" x14ac:dyDescent="0.25">
      <c r="C3098">
        <f>'TPS543C20 Loop Gain'!AI842</f>
        <v>4.0000164084105903</v>
      </c>
      <c r="D3098">
        <f>'TPS543C20 Loop Gain'!AJ842</f>
        <v>77.723977588543505</v>
      </c>
      <c r="E3098">
        <f>'TPS543C20 Loop Gain'!B842</f>
        <v>70800</v>
      </c>
    </row>
    <row r="3099" spans="3:5" x14ac:dyDescent="0.25">
      <c r="C3099">
        <f>'TPS543C20 Loop Gain'!AI841</f>
        <v>4.0145388407838967</v>
      </c>
      <c r="D3099">
        <f>'TPS543C20 Loop Gain'!AJ841</f>
        <v>77.735728605932053</v>
      </c>
      <c r="E3099">
        <f>'TPS543C20 Loop Gain'!B841</f>
        <v>70700</v>
      </c>
    </row>
    <row r="3100" spans="3:5" x14ac:dyDescent="0.25">
      <c r="C3100">
        <f>'TPS543C20 Loop Gain'!AI840</f>
        <v>4.0290835710790338</v>
      </c>
      <c r="D3100">
        <f>'TPS543C20 Loop Gain'!AJ840</f>
        <v>77.747512418203883</v>
      </c>
      <c r="E3100">
        <f>'TPS543C20 Loop Gain'!B840</f>
        <v>70600</v>
      </c>
    </row>
    <row r="3101" spans="3:5" x14ac:dyDescent="0.25">
      <c r="C3101">
        <f>'TPS543C20 Loop Gain'!AI839</f>
        <v>4.0436506587234238</v>
      </c>
      <c r="D3101">
        <f>'TPS543C20 Loop Gain'!AJ839</f>
        <v>77.759329221043089</v>
      </c>
      <c r="E3101">
        <f>'TPS543C20 Loop Gain'!B839</f>
        <v>70500</v>
      </c>
    </row>
    <row r="3102" spans="3:5" x14ac:dyDescent="0.25">
      <c r="C3102">
        <f>'TPS543C20 Loop Gain'!AI838</f>
        <v>4.0582401633507077</v>
      </c>
      <c r="D3102">
        <f>'TPS543C20 Loop Gain'!AJ838</f>
        <v>77.771179211299241</v>
      </c>
      <c r="E3102">
        <f>'TPS543C20 Loop Gain'!B838</f>
        <v>70400</v>
      </c>
    </row>
    <row r="3103" spans="3:5" x14ac:dyDescent="0.25">
      <c r="C3103">
        <f>'TPS543C20 Loop Gain'!AI837</f>
        <v>4.0728521448020629</v>
      </c>
      <c r="D3103">
        <f>'TPS543C20 Loop Gain'!AJ837</f>
        <v>77.783062586989615</v>
      </c>
      <c r="E3103">
        <f>'TPS543C20 Loop Gain'!B837</f>
        <v>70300</v>
      </c>
    </row>
    <row r="3104" spans="3:5" x14ac:dyDescent="0.25">
      <c r="C3104">
        <f>'TPS543C20 Loop Gain'!AI836</f>
        <v>4.0874866631260014</v>
      </c>
      <c r="D3104">
        <f>'TPS543C20 Loop Gain'!AJ836</f>
        <v>77.794979547309467</v>
      </c>
      <c r="E3104">
        <f>'TPS543C20 Loop Gain'!B836</f>
        <v>70200</v>
      </c>
    </row>
    <row r="3105" spans="3:5" x14ac:dyDescent="0.25">
      <c r="C3105">
        <f>'TPS543C20 Loop Gain'!AI835</f>
        <v>4.1021437785804391</v>
      </c>
      <c r="D3105">
        <f>'TPS543C20 Loop Gain'!AJ835</f>
        <v>77.80693029264161</v>
      </c>
      <c r="E3105">
        <f>'TPS543C20 Loop Gain'!B835</f>
        <v>70100</v>
      </c>
    </row>
    <row r="3106" spans="3:5" x14ac:dyDescent="0.25">
      <c r="C3106">
        <f>'TPS543C20 Loop Gain'!AI834</f>
        <v>4.1168235516328817</v>
      </c>
      <c r="D3106">
        <f>'TPS543C20 Loop Gain'!AJ834</f>
        <v>77.818915024559729</v>
      </c>
      <c r="E3106">
        <f>'TPS543C20 Loop Gain'!B834</f>
        <v>70000</v>
      </c>
    </row>
    <row r="3107" spans="3:5" x14ac:dyDescent="0.25">
      <c r="C3107">
        <f>'TPS543C20 Loop Gain'!AI833</f>
        <v>4.1315260429614371</v>
      </c>
      <c r="D3107">
        <f>'TPS543C20 Loop Gain'!AJ833</f>
        <v>77.830933945838893</v>
      </c>
      <c r="E3107">
        <f>'TPS543C20 Loop Gain'!B833</f>
        <v>69900</v>
      </c>
    </row>
    <row r="3108" spans="3:5" x14ac:dyDescent="0.25">
      <c r="C3108">
        <f>'TPS543C20 Loop Gain'!AI832</f>
        <v>4.146251313455628</v>
      </c>
      <c r="D3108">
        <f>'TPS543C20 Loop Gain'!AJ832</f>
        <v>77.842987260462834</v>
      </c>
      <c r="E3108">
        <f>'TPS543C20 Loop Gain'!B832</f>
        <v>69800</v>
      </c>
    </row>
    <row r="3109" spans="3:5" x14ac:dyDescent="0.25">
      <c r="C3109">
        <f>'TPS543C20 Loop Gain'!AI831</f>
        <v>4.1609994242172954</v>
      </c>
      <c r="D3109">
        <f>'TPS543C20 Loop Gain'!AJ831</f>
        <v>77.855075173632031</v>
      </c>
      <c r="E3109">
        <f>'TPS543C20 Loop Gain'!B831</f>
        <v>69700</v>
      </c>
    </row>
    <row r="3110" spans="3:5" x14ac:dyDescent="0.25">
      <c r="C3110">
        <f>'TPS543C20 Loop Gain'!AI830</f>
        <v>4.1757704365618835</v>
      </c>
      <c r="D3110">
        <f>'TPS543C20 Loop Gain'!AJ830</f>
        <v>77.867197891771326</v>
      </c>
      <c r="E3110">
        <f>'TPS543C20 Loop Gain'!B830</f>
        <v>69600</v>
      </c>
    </row>
    <row r="3111" spans="3:5" x14ac:dyDescent="0.25">
      <c r="C3111">
        <f>'TPS543C20 Loop Gain'!AI829</f>
        <v>4.1905644120185306</v>
      </c>
      <c r="D3111">
        <f>'TPS543C20 Loop Gain'!AJ829</f>
        <v>77.87935562253827</v>
      </c>
      <c r="E3111">
        <f>'TPS543C20 Loop Gain'!B829</f>
        <v>69500</v>
      </c>
    </row>
    <row r="3112" spans="3:5" x14ac:dyDescent="0.25">
      <c r="C3112">
        <f>'TPS543C20 Loop Gain'!AI828</f>
        <v>4.2053814123318318</v>
      </c>
      <c r="D3112">
        <f>'TPS543C20 Loop Gain'!AJ828</f>
        <v>77.891548574830679</v>
      </c>
      <c r="E3112">
        <f>'TPS543C20 Loop Gain'!B828</f>
        <v>69400</v>
      </c>
    </row>
    <row r="3113" spans="3:5" x14ac:dyDescent="0.25">
      <c r="C3113">
        <f>'TPS543C20 Loop Gain'!AI827</f>
        <v>4.2202214994620304</v>
      </c>
      <c r="D3113">
        <f>'TPS543C20 Loop Gain'!AJ827</f>
        <v>77.903776958794396</v>
      </c>
      <c r="E3113">
        <f>'TPS543C20 Loop Gain'!B827</f>
        <v>69300</v>
      </c>
    </row>
    <row r="3114" spans="3:5" x14ac:dyDescent="0.25">
      <c r="C3114">
        <f>'TPS543C20 Loop Gain'!AI826</f>
        <v>4.235084735586284</v>
      </c>
      <c r="D3114">
        <f>'TPS543C20 Loop Gain'!AJ826</f>
        <v>77.916040985833661</v>
      </c>
      <c r="E3114">
        <f>'TPS543C20 Loop Gain'!B826</f>
        <v>69200</v>
      </c>
    </row>
    <row r="3115" spans="3:5" x14ac:dyDescent="0.25">
      <c r="C3115">
        <f>'TPS543C20 Loop Gain'!AI825</f>
        <v>4.2499711830999933</v>
      </c>
      <c r="D3115">
        <f>'TPS543C20 Loop Gain'!AJ825</f>
        <v>77.928340868616573</v>
      </c>
      <c r="E3115">
        <f>'TPS543C20 Loop Gain'!B825</f>
        <v>69100</v>
      </c>
    </row>
    <row r="3116" spans="3:5" x14ac:dyDescent="0.25">
      <c r="C3116">
        <f>'TPS543C20 Loop Gain'!AI824</f>
        <v>4.2648809046164065</v>
      </c>
      <c r="D3116">
        <f>'TPS543C20 Loop Gain'!AJ824</f>
        <v>77.94067682108512</v>
      </c>
      <c r="E3116">
        <f>'TPS543C20 Loop Gain'!B824</f>
        <v>69000</v>
      </c>
    </row>
    <row r="3117" spans="3:5" x14ac:dyDescent="0.25">
      <c r="C3117">
        <f>'TPS543C20 Loop Gain'!AI823</f>
        <v>4.279813962968916</v>
      </c>
      <c r="D3117">
        <f>'TPS543C20 Loop Gain'!AJ823</f>
        <v>77.953049058462355</v>
      </c>
      <c r="E3117">
        <f>'TPS543C20 Loop Gain'!B823</f>
        <v>68900</v>
      </c>
    </row>
    <row r="3118" spans="3:5" x14ac:dyDescent="0.25">
      <c r="C3118">
        <f>'TPS543C20 Loop Gain'!AI822</f>
        <v>4.2947704212112212</v>
      </c>
      <c r="D3118">
        <f>'TPS543C20 Loop Gain'!AJ822</f>
        <v>77.965457797262331</v>
      </c>
      <c r="E3118">
        <f>'TPS543C20 Loop Gain'!B822</f>
        <v>68800</v>
      </c>
    </row>
    <row r="3119" spans="3:5" x14ac:dyDescent="0.25">
      <c r="C3119">
        <f>'TPS543C20 Loop Gain'!AI821</f>
        <v>4.3097503426187096</v>
      </c>
      <c r="D3119">
        <f>'TPS543C20 Loop Gain'!AJ821</f>
        <v>77.977903255297605</v>
      </c>
      <c r="E3119">
        <f>'TPS543C20 Loop Gain'!B821</f>
        <v>68700</v>
      </c>
    </row>
    <row r="3120" spans="3:5" x14ac:dyDescent="0.25">
      <c r="C3120">
        <f>'TPS543C20 Loop Gain'!AI820</f>
        <v>4.3247537906888303</v>
      </c>
      <c r="D3120">
        <f>'TPS543C20 Loop Gain'!AJ820</f>
        <v>77.990385651686992</v>
      </c>
      <c r="E3120">
        <f>'TPS543C20 Loop Gain'!B820</f>
        <v>68600</v>
      </c>
    </row>
    <row r="3121" spans="3:5" x14ac:dyDescent="0.25">
      <c r="C3121">
        <f>'TPS543C20 Loop Gain'!AI819</f>
        <v>4.339780829142688</v>
      </c>
      <c r="D3121">
        <f>'TPS543C20 Loop Gain'!AJ819</f>
        <v>78.00290520686697</v>
      </c>
      <c r="E3121">
        <f>'TPS543C20 Loop Gain'!B819</f>
        <v>68500</v>
      </c>
    </row>
    <row r="3122" spans="3:5" x14ac:dyDescent="0.25">
      <c r="C3122">
        <f>'TPS543C20 Loop Gain'!AI818</f>
        <v>4.3548315219252913</v>
      </c>
      <c r="D3122">
        <f>'TPS543C20 Loop Gain'!AJ818</f>
        <v>78.015462142597087</v>
      </c>
      <c r="E3122">
        <f>'TPS543C20 Loop Gain'!B818</f>
        <v>68400</v>
      </c>
    </row>
    <row r="3123" spans="3:5" x14ac:dyDescent="0.25">
      <c r="C3123">
        <f>'TPS543C20 Loop Gain'!AI817</f>
        <v>4.3699059332069412</v>
      </c>
      <c r="D3123">
        <f>'TPS543C20 Loop Gain'!AJ817</f>
        <v>78.028056681970142</v>
      </c>
      <c r="E3123">
        <f>'TPS543C20 Loop Gain'!B817</f>
        <v>68300</v>
      </c>
    </row>
    <row r="3124" spans="3:5" x14ac:dyDescent="0.25">
      <c r="C3124">
        <f>'TPS543C20 Loop Gain'!AI816</f>
        <v>4.3850041273843816</v>
      </c>
      <c r="D3124">
        <f>'TPS543C20 Loop Gain'!AJ816</f>
        <v>78.040689049421914</v>
      </c>
      <c r="E3124">
        <f>'TPS543C20 Loop Gain'!B816</f>
        <v>68200</v>
      </c>
    </row>
    <row r="3125" spans="3:5" x14ac:dyDescent="0.25">
      <c r="C3125">
        <f>'TPS543C20 Loop Gain'!AI815</f>
        <v>4.4001261690811262</v>
      </c>
      <c r="D3125">
        <f>'TPS543C20 Loop Gain'!AJ815</f>
        <v>78.053359470739096</v>
      </c>
      <c r="E3125">
        <f>'TPS543C20 Loop Gain'!B815</f>
        <v>68100</v>
      </c>
    </row>
    <row r="3126" spans="3:5" x14ac:dyDescent="0.25">
      <c r="C3126">
        <f>'TPS543C20 Loop Gain'!AI814</f>
        <v>4.4152721231489762</v>
      </c>
      <c r="D3126">
        <f>'TPS543C20 Loop Gain'!AJ814</f>
        <v>78.06606817306708</v>
      </c>
      <c r="E3126">
        <f>'TPS543C20 Loop Gain'!B814</f>
        <v>68000</v>
      </c>
    </row>
    <row r="3127" spans="3:5" x14ac:dyDescent="0.25">
      <c r="C3127">
        <f>'TPS543C20 Loop Gain'!AI813</f>
        <v>4.4304420546683794</v>
      </c>
      <c r="D3127">
        <f>'TPS543C20 Loop Gain'!AJ813</f>
        <v>78.078815384922152</v>
      </c>
      <c r="E3127">
        <f>'TPS543C20 Loop Gain'!B813</f>
        <v>67900</v>
      </c>
    </row>
    <row r="3128" spans="3:5" x14ac:dyDescent="0.25">
      <c r="C3128">
        <f>'TPS543C20 Loop Gain'!AI812</f>
        <v>4.4456360289503936</v>
      </c>
      <c r="D3128">
        <f>'TPS543C20 Loop Gain'!AJ812</f>
        <v>78.091601336197002</v>
      </c>
      <c r="E3128">
        <f>'TPS543C20 Loop Gain'!B812</f>
        <v>67800</v>
      </c>
    </row>
    <row r="3129" spans="3:5" x14ac:dyDescent="0.25">
      <c r="C3129">
        <f>'TPS543C20 Loop Gain'!AI811</f>
        <v>4.4608541115365483</v>
      </c>
      <c r="D3129">
        <f>'TPS543C20 Loop Gain'!AJ811</f>
        <v>78.104426258172225</v>
      </c>
      <c r="E3129">
        <f>'TPS543C20 Loop Gain'!B811</f>
        <v>67700</v>
      </c>
    </row>
    <row r="3130" spans="3:5" x14ac:dyDescent="0.25">
      <c r="C3130">
        <f>'TPS543C20 Loop Gain'!AI810</f>
        <v>4.4760963682005395</v>
      </c>
      <c r="D3130">
        <f>'TPS543C20 Loop Gain'!AJ810</f>
        <v>78.117290383525685</v>
      </c>
      <c r="E3130">
        <f>'TPS543C20 Loop Gain'!B810</f>
        <v>67600</v>
      </c>
    </row>
    <row r="3131" spans="3:5" x14ac:dyDescent="0.25">
      <c r="C3131">
        <f>'TPS543C20 Loop Gain'!AI809</f>
        <v>4.4913628649487336</v>
      </c>
      <c r="D3131">
        <f>'TPS543C20 Loop Gain'!AJ809</f>
        <v>78.130193946339176</v>
      </c>
      <c r="E3131">
        <f>'TPS543C20 Loop Gain'!B809</f>
        <v>67500</v>
      </c>
    </row>
    <row r="3132" spans="3:5" x14ac:dyDescent="0.25">
      <c r="C3132">
        <f>'TPS543C20 Loop Gain'!AI808</f>
        <v>4.506653668022004</v>
      </c>
      <c r="D3132">
        <f>'TPS543C20 Loop Gain'!AJ808</f>
        <v>78.143137182111403</v>
      </c>
      <c r="E3132">
        <f>'TPS543C20 Loop Gain'!B808</f>
        <v>67400</v>
      </c>
    </row>
    <row r="3133" spans="3:5" x14ac:dyDescent="0.25">
      <c r="C3133">
        <f>'TPS543C20 Loop Gain'!AI807</f>
        <v>4.5219688438956176</v>
      </c>
      <c r="D3133">
        <f>'TPS543C20 Loop Gain'!AJ807</f>
        <v>78.156120327764398</v>
      </c>
      <c r="E3133">
        <f>'TPS543C20 Loop Gain'!B807</f>
        <v>67300</v>
      </c>
    </row>
    <row r="3134" spans="3:5" x14ac:dyDescent="0.25">
      <c r="C3134">
        <f>'TPS543C20 Loop Gain'!AI806</f>
        <v>4.5373084592808413</v>
      </c>
      <c r="D3134">
        <f>'TPS543C20 Loop Gain'!AJ806</f>
        <v>78.169143621655834</v>
      </c>
      <c r="E3134">
        <f>'TPS543C20 Loop Gain'!B806</f>
        <v>67200</v>
      </c>
    </row>
    <row r="3135" spans="3:5" x14ac:dyDescent="0.25">
      <c r="C3135">
        <f>'TPS543C20 Loop Gain'!AI805</f>
        <v>4.5526725811260418</v>
      </c>
      <c r="D3135">
        <f>'TPS543C20 Loop Gain'!AJ805</f>
        <v>78.182207303585116</v>
      </c>
      <c r="E3135">
        <f>'TPS543C20 Loop Gain'!B805</f>
        <v>67100</v>
      </c>
    </row>
    <row r="3136" spans="3:5" x14ac:dyDescent="0.25">
      <c r="C3136">
        <f>'TPS543C20 Loop Gain'!AI804</f>
        <v>4.568061276617307</v>
      </c>
      <c r="D3136">
        <f>'TPS543C20 Loop Gain'!AJ804</f>
        <v>78.195311614806712</v>
      </c>
      <c r="E3136">
        <f>'TPS543C20 Loop Gain'!B804</f>
        <v>67000</v>
      </c>
    </row>
    <row r="3137" spans="3:5" x14ac:dyDescent="0.25">
      <c r="C3137">
        <f>'TPS543C20 Loop Gain'!AI803</f>
        <v>4.5834746131798489</v>
      </c>
      <c r="D3137">
        <f>'TPS543C20 Loop Gain'!AJ803</f>
        <v>78.208456798037332</v>
      </c>
      <c r="E3137">
        <f>'TPS543C20 Loop Gain'!B803</f>
        <v>66900</v>
      </c>
    </row>
    <row r="3138" spans="3:5" x14ac:dyDescent="0.25">
      <c r="C3138">
        <f>'TPS543C20 Loop Gain'!AI802</f>
        <v>4.5989126584787652</v>
      </c>
      <c r="D3138">
        <f>'TPS543C20 Loop Gain'!AJ802</f>
        <v>78.221643097467393</v>
      </c>
      <c r="E3138">
        <f>'TPS543C20 Loop Gain'!B802</f>
        <v>66800</v>
      </c>
    </row>
    <row r="3139" spans="3:5" x14ac:dyDescent="0.25">
      <c r="C3139">
        <f>'TPS543C20 Loop Gain'!AI801</f>
        <v>4.6143754804202191</v>
      </c>
      <c r="D3139">
        <f>'TPS543C20 Loop Gain'!AJ801</f>
        <v>78.234870758770157</v>
      </c>
      <c r="E3139">
        <f>'TPS543C20 Loop Gain'!B801</f>
        <v>66700</v>
      </c>
    </row>
    <row r="3140" spans="3:5" x14ac:dyDescent="0.25">
      <c r="C3140">
        <f>'TPS543C20 Loop Gain'!AI800</f>
        <v>4.629863147151938</v>
      </c>
      <c r="D3140">
        <f>'TPS543C20 Loop Gain'!AJ800</f>
        <v>78.24814002911009</v>
      </c>
      <c r="E3140">
        <f>'TPS543C20 Loop Gain'!B800</f>
        <v>66600</v>
      </c>
    </row>
    <row r="3141" spans="3:5" x14ac:dyDescent="0.25">
      <c r="C3141">
        <f>'TPS543C20 Loop Gain'!AI799</f>
        <v>4.6453757270653293</v>
      </c>
      <c r="D3141">
        <f>'TPS543C20 Loop Gain'!AJ799</f>
        <v>78.261451157157012</v>
      </c>
      <c r="E3141">
        <f>'TPS543C20 Loop Gain'!B799</f>
        <v>66500</v>
      </c>
    </row>
    <row r="3142" spans="3:5" x14ac:dyDescent="0.25">
      <c r="C3142">
        <f>'TPS543C20 Loop Gain'!AI798</f>
        <v>4.66091328879551</v>
      </c>
      <c r="D3142">
        <f>'TPS543C20 Loop Gain'!AJ798</f>
        <v>78.274804393091898</v>
      </c>
      <c r="E3142">
        <f>'TPS543C20 Loop Gain'!B798</f>
        <v>66400</v>
      </c>
    </row>
    <row r="3143" spans="3:5" x14ac:dyDescent="0.25">
      <c r="C3143">
        <f>'TPS543C20 Loop Gain'!AI797</f>
        <v>4.6764759012230233</v>
      </c>
      <c r="D3143">
        <f>'TPS543C20 Loop Gain'!AJ797</f>
        <v>78.288199988620562</v>
      </c>
      <c r="E3143">
        <f>'TPS543C20 Loop Gain'!B797</f>
        <v>66300</v>
      </c>
    </row>
    <row r="3144" spans="3:5" x14ac:dyDescent="0.25">
      <c r="C3144">
        <f>'TPS543C20 Loop Gain'!AI796</f>
        <v>4.6920636334737855</v>
      </c>
      <c r="D3144">
        <f>'TPS543C20 Loop Gain'!AJ796</f>
        <v>78.301638196980448</v>
      </c>
      <c r="E3144">
        <f>'TPS543C20 Loop Gain'!B796</f>
        <v>66200</v>
      </c>
    </row>
    <row r="3145" spans="3:5" x14ac:dyDescent="0.25">
      <c r="C3145">
        <f>'TPS543C20 Loop Gain'!AI795</f>
        <v>4.7076765549221875</v>
      </c>
      <c r="D3145">
        <f>'TPS543C20 Loop Gain'!AJ795</f>
        <v>78.315119272955386</v>
      </c>
      <c r="E3145">
        <f>'TPS543C20 Loop Gain'!B795</f>
        <v>66100</v>
      </c>
    </row>
    <row r="3146" spans="3:5" x14ac:dyDescent="0.25">
      <c r="C3146">
        <f>'TPS543C20 Loop Gain'!AI794</f>
        <v>4.7233147351899998</v>
      </c>
      <c r="D3146">
        <f>'TPS543C20 Loop Gain'!AJ794</f>
        <v>78.328643472880728</v>
      </c>
      <c r="E3146">
        <f>'TPS543C20 Loop Gain'!B794</f>
        <v>66000</v>
      </c>
    </row>
    <row r="3147" spans="3:5" x14ac:dyDescent="0.25">
      <c r="C3147">
        <f>'TPS543C20 Loop Gain'!AI793</f>
        <v>4.7389782441485178</v>
      </c>
      <c r="D3147">
        <f>'TPS543C20 Loop Gain'!AJ793</f>
        <v>78.342211054660154</v>
      </c>
      <c r="E3147">
        <f>'TPS543C20 Loop Gain'!B793</f>
        <v>65900</v>
      </c>
    </row>
    <row r="3148" spans="3:5" x14ac:dyDescent="0.25">
      <c r="C3148">
        <f>'TPS543C20 Loop Gain'!AI792</f>
        <v>4.7546671519195103</v>
      </c>
      <c r="D3148">
        <f>'TPS543C20 Loop Gain'!AJ792</f>
        <v>78.355822277769519</v>
      </c>
      <c r="E3148">
        <f>'TPS543C20 Loop Gain'!B792</f>
        <v>65800</v>
      </c>
    </row>
    <row r="3149" spans="3:5" x14ac:dyDescent="0.25">
      <c r="C3149">
        <f>'TPS543C20 Loop Gain'!AI791</f>
        <v>4.7703815288764639</v>
      </c>
      <c r="D3149">
        <f>'TPS543C20 Loop Gain'!AJ791</f>
        <v>78.369477403273478</v>
      </c>
      <c r="E3149">
        <f>'TPS543C20 Loop Gain'!B791</f>
        <v>65700</v>
      </c>
    </row>
    <row r="3150" spans="3:5" x14ac:dyDescent="0.25">
      <c r="C3150">
        <f>'TPS543C20 Loop Gain'!AI790</f>
        <v>4.7861214456450636</v>
      </c>
      <c r="D3150">
        <f>'TPS543C20 Loop Gain'!AJ790</f>
        <v>78.383176693832382</v>
      </c>
      <c r="E3150">
        <f>'TPS543C20 Loop Gain'!B790</f>
        <v>65600</v>
      </c>
    </row>
    <row r="3151" spans="3:5" x14ac:dyDescent="0.25">
      <c r="C3151">
        <f>'TPS543C20 Loop Gain'!AI789</f>
        <v>4.8018869731046872</v>
      </c>
      <c r="D3151">
        <f>'TPS543C20 Loop Gain'!AJ789</f>
        <v>78.396920413714938</v>
      </c>
      <c r="E3151">
        <f>'TPS543C20 Loop Gain'!B789</f>
        <v>65500</v>
      </c>
    </row>
    <row r="3152" spans="3:5" x14ac:dyDescent="0.25">
      <c r="C3152">
        <f>'TPS543C20 Loop Gain'!AI788</f>
        <v>4.8176781823900132</v>
      </c>
      <c r="D3152">
        <f>'TPS543C20 Loop Gain'!AJ788</f>
        <v>78.410708828809518</v>
      </c>
      <c r="E3152">
        <f>'TPS543C20 Loop Gain'!B788</f>
        <v>65400</v>
      </c>
    </row>
    <row r="3153" spans="3:5" x14ac:dyDescent="0.25">
      <c r="C3153">
        <f>'TPS543C20 Loop Gain'!AI787</f>
        <v>4.8334951448910282</v>
      </c>
      <c r="D3153">
        <f>'TPS543C20 Loop Gain'!AJ787</f>
        <v>78.424542206632836</v>
      </c>
      <c r="E3153">
        <f>'TPS543C20 Loop Gain'!B787</f>
        <v>65300</v>
      </c>
    </row>
    <row r="3154" spans="3:5" x14ac:dyDescent="0.25">
      <c r="C3154">
        <f>'TPS543C20 Loop Gain'!AI786</f>
        <v>4.8493379322545458</v>
      </c>
      <c r="D3154">
        <f>'TPS543C20 Loop Gain'!AJ786</f>
        <v>78.438420816344831</v>
      </c>
      <c r="E3154">
        <f>'TPS543C20 Loop Gain'!B786</f>
        <v>65200</v>
      </c>
    </row>
    <row r="3155" spans="3:5" x14ac:dyDescent="0.25">
      <c r="C3155">
        <f>'TPS543C20 Loop Gain'!AI785</f>
        <v>4.8652066163859677</v>
      </c>
      <c r="D3155">
        <f>'TPS543C20 Loop Gain'!AJ785</f>
        <v>78.452344928755963</v>
      </c>
      <c r="E3155">
        <f>'TPS543C20 Loop Gain'!B785</f>
        <v>65100</v>
      </c>
    </row>
    <row r="3156" spans="3:5" x14ac:dyDescent="0.25">
      <c r="C3156">
        <f>'TPS543C20 Loop Gain'!AI784</f>
        <v>4.8811012694495641</v>
      </c>
      <c r="D3156">
        <f>'TPS543C20 Loop Gain'!AJ784</f>
        <v>78.46631481634158</v>
      </c>
      <c r="E3156">
        <f>'TPS543C20 Loop Gain'!B784</f>
        <v>65000</v>
      </c>
    </row>
    <row r="3157" spans="3:5" x14ac:dyDescent="0.25">
      <c r="C3157">
        <f>'TPS543C20 Loop Gain'!AI783</f>
        <v>4.8970219638699826</v>
      </c>
      <c r="D3157">
        <f>'TPS543C20 Loop Gain'!AJ783</f>
        <v>78.48033075325155</v>
      </c>
      <c r="E3157">
        <f>'TPS543C20 Loop Gain'!B783</f>
        <v>64900</v>
      </c>
    </row>
    <row r="3158" spans="3:5" x14ac:dyDescent="0.25">
      <c r="C3158">
        <f>'TPS543C20 Loop Gain'!AI782</f>
        <v>4.9129687723329765</v>
      </c>
      <c r="D3158">
        <f>'TPS543C20 Loop Gain'!AJ782</f>
        <v>78.494393015322132</v>
      </c>
      <c r="E3158">
        <f>'TPS543C20 Loop Gain'!B782</f>
        <v>64800</v>
      </c>
    </row>
    <row r="3159" spans="3:5" x14ac:dyDescent="0.25">
      <c r="C3159">
        <f>'TPS543C20 Loop Gain'!AI781</f>
        <v>4.9289417677874772</v>
      </c>
      <c r="D3159">
        <f>'TPS543C20 Loop Gain'!AJ781</f>
        <v>78.508501880089256</v>
      </c>
      <c r="E3159">
        <f>'TPS543C20 Loop Gain'!B781</f>
        <v>64700</v>
      </c>
    </row>
    <row r="3160" spans="3:5" x14ac:dyDescent="0.25">
      <c r="C3160">
        <f>'TPS543C20 Loop Gain'!AI780</f>
        <v>4.9449410234453897</v>
      </c>
      <c r="D3160">
        <f>'TPS543C20 Loop Gain'!AJ780</f>
        <v>78.52265762679707</v>
      </c>
      <c r="E3160">
        <f>'TPS543C20 Loop Gain'!B780</f>
        <v>64600</v>
      </c>
    </row>
    <row r="3161" spans="3:5" x14ac:dyDescent="0.25">
      <c r="C3161">
        <f>'TPS543C20 Loop Gain'!AI779</f>
        <v>4.9609666127839311</v>
      </c>
      <c r="D3161">
        <f>'TPS543C20 Loop Gain'!AJ779</f>
        <v>78.53686053641232</v>
      </c>
      <c r="E3161">
        <f>'TPS543C20 Loop Gain'!B779</f>
        <v>64500</v>
      </c>
    </row>
    <row r="3162" spans="3:5" x14ac:dyDescent="0.25">
      <c r="C3162">
        <f>'TPS543C20 Loop Gain'!AI778</f>
        <v>4.9770186095462252</v>
      </c>
      <c r="D3162">
        <f>'TPS543C20 Loop Gain'!AJ778</f>
        <v>78.551110891635403</v>
      </c>
      <c r="E3162">
        <f>'TPS543C20 Loop Gain'!B778</f>
        <v>64400</v>
      </c>
    </row>
    <row r="3163" spans="3:5" x14ac:dyDescent="0.25">
      <c r="C3163">
        <f>'TPS543C20 Loop Gain'!AI777</f>
        <v>4.9930970877422256</v>
      </c>
      <c r="D3163">
        <f>'TPS543C20 Loop Gain'!AJ777</f>
        <v>78.565408976911996</v>
      </c>
      <c r="E3163">
        <f>'TPS543C20 Loop Gain'!B777</f>
        <v>64300</v>
      </c>
    </row>
    <row r="3164" spans="3:5" x14ac:dyDescent="0.25">
      <c r="C3164">
        <f>'TPS543C20 Loop Gain'!AI776</f>
        <v>5.0092021216503166</v>
      </c>
      <c r="D3164">
        <f>'TPS543C20 Loop Gain'!AJ776</f>
        <v>78.579755078446269</v>
      </c>
      <c r="E3164">
        <f>'TPS543C20 Loop Gain'!B776</f>
        <v>64200</v>
      </c>
    </row>
    <row r="3165" spans="3:5" x14ac:dyDescent="0.25">
      <c r="C3165">
        <f>'TPS543C20 Loop Gain'!AI775</f>
        <v>5.0253337858184812</v>
      </c>
      <c r="D3165">
        <f>'TPS543C20 Loop Gain'!AJ775</f>
        <v>78.594149484211059</v>
      </c>
      <c r="E3165">
        <f>'TPS543C20 Loop Gain'!B775</f>
        <v>64100</v>
      </c>
    </row>
    <row r="3166" spans="3:5" x14ac:dyDescent="0.25">
      <c r="C3166">
        <f>'TPS543C20 Loop Gain'!AI774</f>
        <v>5.0414921550650513</v>
      </c>
      <c r="D3166">
        <f>'TPS543C20 Loop Gain'!AJ774</f>
        <v>78.608592483961047</v>
      </c>
      <c r="E3166">
        <f>'TPS543C20 Loop Gain'!B774</f>
        <v>64000</v>
      </c>
    </row>
    <row r="3167" spans="3:5" x14ac:dyDescent="0.25">
      <c r="C3167">
        <f>'TPS543C20 Loop Gain'!AI773</f>
        <v>5.0576773044804266</v>
      </c>
      <c r="D3167">
        <f>'TPS543C20 Loop Gain'!AJ773</f>
        <v>78.623084369248247</v>
      </c>
      <c r="E3167">
        <f>'TPS543C20 Loop Gain'!B773</f>
        <v>63900</v>
      </c>
    </row>
    <row r="3168" spans="3:5" x14ac:dyDescent="0.25">
      <c r="C3168">
        <f>'TPS543C20 Loop Gain'!AI772</f>
        <v>5.0738893094276314</v>
      </c>
      <c r="D3168">
        <f>'TPS543C20 Loop Gain'!AJ772</f>
        <v>78.637625433428511</v>
      </c>
      <c r="E3168">
        <f>'TPS543C20 Loop Gain'!B772</f>
        <v>63800</v>
      </c>
    </row>
    <row r="3169" spans="3:5" x14ac:dyDescent="0.25">
      <c r="C3169">
        <f>'TPS543C20 Loop Gain'!AI771</f>
        <v>5.0901282455441708</v>
      </c>
      <c r="D3169">
        <f>'TPS543C20 Loop Gain'!AJ771</f>
        <v>78.652215971678885</v>
      </c>
      <c r="E3169">
        <f>'TPS543C20 Loop Gain'!B771</f>
        <v>63700</v>
      </c>
    </row>
    <row r="3170" spans="3:5" x14ac:dyDescent="0.25">
      <c r="C3170">
        <f>'TPS543C20 Loop Gain'!AI770</f>
        <v>5.1063941887426614</v>
      </c>
      <c r="D3170">
        <f>'TPS543C20 Loop Gain'!AJ770</f>
        <v>78.666856281008094</v>
      </c>
      <c r="E3170">
        <f>'TPS543C20 Loop Gain'!B770</f>
        <v>63600</v>
      </c>
    </row>
    <row r="3171" spans="3:5" x14ac:dyDescent="0.25">
      <c r="C3171">
        <f>'TPS543C20 Loop Gain'!AI769</f>
        <v>5.1226872152122436</v>
      </c>
      <c r="D3171">
        <f>'TPS543C20 Loop Gain'!AJ769</f>
        <v>78.681546660271081</v>
      </c>
      <c r="E3171">
        <f>'TPS543C20 Loop Gain'!B769</f>
        <v>63500</v>
      </c>
    </row>
    <row r="3172" spans="3:5" x14ac:dyDescent="0.25">
      <c r="C3172">
        <f>'TPS543C20 Loop Gain'!AI768</f>
        <v>5.1390074014201232</v>
      </c>
      <c r="D3172">
        <f>'TPS543C20 Loop Gain'!AJ768</f>
        <v>78.696287410179565</v>
      </c>
      <c r="E3172">
        <f>'TPS543C20 Loop Gain'!B768</f>
        <v>63400</v>
      </c>
    </row>
    <row r="3173" spans="3:5" x14ac:dyDescent="0.25">
      <c r="C3173">
        <f>'TPS543C20 Loop Gain'!AI767</f>
        <v>5.1553548241117966</v>
      </c>
      <c r="D3173">
        <f>'TPS543C20 Loop Gain'!AJ767</f>
        <v>78.711078833316492</v>
      </c>
      <c r="E3173">
        <f>'TPS543C20 Loop Gain'!B767</f>
        <v>63300</v>
      </c>
    </row>
    <row r="3174" spans="3:5" x14ac:dyDescent="0.25">
      <c r="C3174">
        <f>'TPS543C20 Loop Gain'!AI766</f>
        <v>5.1717295603138425</v>
      </c>
      <c r="D3174">
        <f>'TPS543C20 Loop Gain'!AJ766</f>
        <v>78.725921234149553</v>
      </c>
      <c r="E3174">
        <f>'TPS543C20 Loop Gain'!B766</f>
        <v>63200</v>
      </c>
    </row>
    <row r="3175" spans="3:5" x14ac:dyDescent="0.25">
      <c r="C3175">
        <f>'TPS543C20 Loop Gain'!AI765</f>
        <v>5.1881316873334002</v>
      </c>
      <c r="D3175">
        <f>'TPS543C20 Loop Gain'!AJ765</f>
        <v>78.740814919043473</v>
      </c>
      <c r="E3175">
        <f>'TPS543C20 Loop Gain'!B765</f>
        <v>63100</v>
      </c>
    </row>
    <row r="3176" spans="3:5" x14ac:dyDescent="0.25">
      <c r="C3176">
        <f>'TPS543C20 Loop Gain'!AI764</f>
        <v>5.2045612827606114</v>
      </c>
      <c r="D3176">
        <f>'TPS543C20 Loop Gain'!AJ764</f>
        <v>78.755760196273599</v>
      </c>
      <c r="E3176">
        <f>'TPS543C20 Loop Gain'!B764</f>
        <v>63000</v>
      </c>
    </row>
    <row r="3177" spans="3:5" x14ac:dyDescent="0.25">
      <c r="C3177">
        <f>'TPS543C20 Loop Gain'!AI763</f>
        <v>5.2210184244696585</v>
      </c>
      <c r="D3177">
        <f>'TPS543C20 Loop Gain'!AJ763</f>
        <v>78.77075737603937</v>
      </c>
      <c r="E3177">
        <f>'TPS543C20 Loop Gain'!B763</f>
        <v>62900</v>
      </c>
    </row>
    <row r="3178" spans="3:5" x14ac:dyDescent="0.25">
      <c r="C3178">
        <f>'TPS543C20 Loop Gain'!AI762</f>
        <v>5.2375031906192344</v>
      </c>
      <c r="D3178">
        <f>'TPS543C20 Loop Gain'!AJ762</f>
        <v>78.785806770478075</v>
      </c>
      <c r="E3178">
        <f>'TPS543C20 Loop Gain'!B762</f>
        <v>62800</v>
      </c>
    </row>
    <row r="3179" spans="3:5" x14ac:dyDescent="0.25">
      <c r="C3179">
        <f>'TPS543C20 Loop Gain'!AI761</f>
        <v>5.2540156596549306</v>
      </c>
      <c r="D3179">
        <f>'TPS543C20 Loop Gain'!AJ761</f>
        <v>78.800908693678622</v>
      </c>
      <c r="E3179">
        <f>'TPS543C20 Loop Gain'!B761</f>
        <v>62700</v>
      </c>
    </row>
    <row r="3180" spans="3:5" x14ac:dyDescent="0.25">
      <c r="C3180">
        <f>'TPS543C20 Loop Gain'!AI760</f>
        <v>5.2705559103097244</v>
      </c>
      <c r="D3180">
        <f>'TPS543C20 Loop Gain'!AJ760</f>
        <v>78.81606346169491</v>
      </c>
      <c r="E3180">
        <f>'TPS543C20 Loop Gain'!B760</f>
        <v>62600</v>
      </c>
    </row>
    <row r="3181" spans="3:5" x14ac:dyDescent="0.25">
      <c r="C3181">
        <f>'TPS543C20 Loop Gain'!AI759</f>
        <v>5.2871240216052549</v>
      </c>
      <c r="D3181">
        <f>'TPS543C20 Loop Gain'!AJ759</f>
        <v>78.831271392559572</v>
      </c>
      <c r="E3181">
        <f>'TPS543C20 Loop Gain'!B759</f>
        <v>62500</v>
      </c>
    </row>
    <row r="3182" spans="3:5" x14ac:dyDescent="0.25">
      <c r="C3182">
        <f>'TPS543C20 Loop Gain'!AI758</f>
        <v>5.3037200728536344</v>
      </c>
      <c r="D3182">
        <f>'TPS543C20 Loop Gain'!AJ758</f>
        <v>78.846532806298939</v>
      </c>
      <c r="E3182">
        <f>'TPS543C20 Loop Gain'!B758</f>
        <v>62400</v>
      </c>
    </row>
    <row r="3183" spans="3:5" x14ac:dyDescent="0.25">
      <c r="C3183">
        <f>'TPS543C20 Loop Gain'!AI757</f>
        <v>5.3203441436580317</v>
      </c>
      <c r="D3183">
        <f>'TPS543C20 Loop Gain'!AJ757</f>
        <v>78.861848024946497</v>
      </c>
      <c r="E3183">
        <f>'TPS543C20 Loop Gain'!B757</f>
        <v>62300</v>
      </c>
    </row>
    <row r="3184" spans="3:5" x14ac:dyDescent="0.25">
      <c r="C3184">
        <f>'TPS543C20 Loop Gain'!AI756</f>
        <v>5.336996313914427</v>
      </c>
      <c r="D3184">
        <f>'TPS543C20 Loop Gain'!AJ756</f>
        <v>78.877217372557112</v>
      </c>
      <c r="E3184">
        <f>'TPS543C20 Loop Gain'!B756</f>
        <v>62200</v>
      </c>
    </row>
    <row r="3185" spans="3:5" x14ac:dyDescent="0.25">
      <c r="C3185">
        <f>'TPS543C20 Loop Gain'!AI755</f>
        <v>5.3536766638126174</v>
      </c>
      <c r="D3185">
        <f>'TPS543C20 Loop Gain'!AJ755</f>
        <v>78.892641175221712</v>
      </c>
      <c r="E3185">
        <f>'TPS543C20 Loop Gain'!B755</f>
        <v>62100</v>
      </c>
    </row>
    <row r="3186" spans="3:5" x14ac:dyDescent="0.25">
      <c r="C3186">
        <f>'TPS543C20 Loop Gain'!AI754</f>
        <v>5.3703852738379574</v>
      </c>
      <c r="D3186">
        <f>'TPS543C20 Loop Gain'!AJ754</f>
        <v>78.908119761081281</v>
      </c>
      <c r="E3186">
        <f>'TPS543C20 Loop Gain'!B754</f>
        <v>62000</v>
      </c>
    </row>
    <row r="3187" spans="3:5" x14ac:dyDescent="0.25">
      <c r="C3187">
        <f>'TPS543C20 Loop Gain'!AI753</f>
        <v>5.3871222247720016</v>
      </c>
      <c r="D3187">
        <f>'TPS543C20 Loop Gain'!AJ753</f>
        <v>78.92365346034228</v>
      </c>
      <c r="E3187">
        <f>'TPS543C20 Loop Gain'!B753</f>
        <v>61900</v>
      </c>
    </row>
    <row r="3188" spans="3:5" x14ac:dyDescent="0.25">
      <c r="C3188">
        <f>'TPS543C20 Loop Gain'!AI752</f>
        <v>5.4038875976941503</v>
      </c>
      <c r="D3188">
        <f>'TPS543C20 Loop Gain'!AJ752</f>
        <v>78.939242605291795</v>
      </c>
      <c r="E3188">
        <f>'TPS543C20 Loop Gain'!B752</f>
        <v>61800</v>
      </c>
    </row>
    <row r="3189" spans="3:5" x14ac:dyDescent="0.25">
      <c r="C3189">
        <f>'TPS543C20 Loop Gain'!AI751</f>
        <v>5.4206814739829721</v>
      </c>
      <c r="D3189">
        <f>'TPS543C20 Loop Gain'!AJ751</f>
        <v>78.954887530309435</v>
      </c>
      <c r="E3189">
        <f>'TPS543C20 Loop Gain'!B751</f>
        <v>61700</v>
      </c>
    </row>
    <row r="3190" spans="3:5" x14ac:dyDescent="0.25">
      <c r="C3190">
        <f>'TPS543C20 Loop Gain'!AI750</f>
        <v>5.4375039353176398</v>
      </c>
      <c r="D3190">
        <f>'TPS543C20 Loop Gain'!AJ750</f>
        <v>78.970588571886509</v>
      </c>
      <c r="E3190">
        <f>'TPS543C20 Loop Gain'!B750</f>
        <v>61600</v>
      </c>
    </row>
    <row r="3191" spans="3:5" x14ac:dyDescent="0.25">
      <c r="C3191">
        <f>'TPS543C20 Loop Gain'!AI749</f>
        <v>5.4543550636789782</v>
      </c>
      <c r="D3191">
        <f>'TPS543C20 Loop Gain'!AJ749</f>
        <v>78.986346068638426</v>
      </c>
      <c r="E3191">
        <f>'TPS543C20 Loop Gain'!B749</f>
        <v>61500</v>
      </c>
    </row>
    <row r="3192" spans="3:5" x14ac:dyDescent="0.25">
      <c r="C3192">
        <f>'TPS543C20 Loop Gain'!AI748</f>
        <v>5.4712349413506853</v>
      </c>
      <c r="D3192">
        <f>'TPS543C20 Loop Gain'!AJ748</f>
        <v>79.002160361321202</v>
      </c>
      <c r="E3192">
        <f>'TPS543C20 Loop Gain'!B748</f>
        <v>61400</v>
      </c>
    </row>
    <row r="3193" spans="3:5" x14ac:dyDescent="0.25">
      <c r="C3193">
        <f>'TPS543C20 Loop Gain'!AI747</f>
        <v>5.4881436509211259</v>
      </c>
      <c r="D3193">
        <f>'TPS543C20 Loop Gain'!AJ747</f>
        <v>79.018031792844624</v>
      </c>
      <c r="E3193">
        <f>'TPS543C20 Loop Gain'!B747</f>
        <v>61300</v>
      </c>
    </row>
    <row r="3194" spans="3:5" x14ac:dyDescent="0.25">
      <c r="C3194">
        <f>'TPS543C20 Loop Gain'!AI746</f>
        <v>5.5050812752845291</v>
      </c>
      <c r="D3194">
        <f>'TPS543C20 Loop Gain'!AJ746</f>
        <v>79.03396070829271</v>
      </c>
      <c r="E3194">
        <f>'TPS543C20 Loop Gain'!B746</f>
        <v>61200</v>
      </c>
    </row>
    <row r="3195" spans="3:5" x14ac:dyDescent="0.25">
      <c r="C3195">
        <f>'TPS543C20 Loop Gain'!AI745</f>
        <v>5.5220478976420857</v>
      </c>
      <c r="D3195">
        <f>'TPS543C20 Loop Gain'!AJ745</f>
        <v>79.049947454933388</v>
      </c>
      <c r="E3195">
        <f>'TPS543C20 Loop Gain'!B745</f>
        <v>61100</v>
      </c>
    </row>
    <row r="3196" spans="3:5" x14ac:dyDescent="0.25">
      <c r="C3196">
        <f>'TPS543C20 Loop Gain'!AI744</f>
        <v>5.5390436015032609</v>
      </c>
      <c r="D3196">
        <f>'TPS543C20 Loop Gain'!AJ744</f>
        <v>79.065992382238548</v>
      </c>
      <c r="E3196">
        <f>'TPS543C20 Loop Gain'!B744</f>
        <v>61000</v>
      </c>
    </row>
    <row r="3197" spans="3:5" x14ac:dyDescent="0.25">
      <c r="C3197">
        <f>'TPS543C20 Loop Gain'!AI743</f>
        <v>5.5560684706877232</v>
      </c>
      <c r="D3197">
        <f>'TPS543C20 Loop Gain'!AJ743</f>
        <v>79.08209584189801</v>
      </c>
      <c r="E3197">
        <f>'TPS543C20 Loop Gain'!B743</f>
        <v>60900</v>
      </c>
    </row>
    <row r="3198" spans="3:5" x14ac:dyDescent="0.25">
      <c r="C3198">
        <f>'TPS543C20 Loop Gain'!AI742</f>
        <v>5.5731225893261316</v>
      </c>
      <c r="D3198">
        <f>'TPS543C20 Loop Gain'!AJ742</f>
        <v>79.098258187837104</v>
      </c>
      <c r="E3198">
        <f>'TPS543C20 Loop Gain'!B742</f>
        <v>60800</v>
      </c>
    </row>
    <row r="3199" spans="3:5" x14ac:dyDescent="0.25">
      <c r="C3199">
        <f>'TPS543C20 Loop Gain'!AI741</f>
        <v>5.5902060418613209</v>
      </c>
      <c r="D3199">
        <f>'TPS543C20 Loop Gain'!AJ741</f>
        <v>79.11447977623061</v>
      </c>
      <c r="E3199">
        <f>'TPS543C20 Loop Gain'!B741</f>
        <v>60700</v>
      </c>
    </row>
    <row r="3200" spans="3:5" x14ac:dyDescent="0.25">
      <c r="C3200">
        <f>'TPS543C20 Loop Gain'!AI740</f>
        <v>5.6073189130509524</v>
      </c>
      <c r="D3200">
        <f>'TPS543C20 Loop Gain'!AJ740</f>
        <v>79.130760965520793</v>
      </c>
      <c r="E3200">
        <f>'TPS543C20 Loop Gain'!B740</f>
        <v>60600</v>
      </c>
    </row>
    <row r="3201" spans="3:5" x14ac:dyDescent="0.25">
      <c r="C3201">
        <f>'TPS543C20 Loop Gain'!AI739</f>
        <v>5.6244612879671347</v>
      </c>
      <c r="D3201">
        <f>'TPS543C20 Loop Gain'!AJ739</f>
        <v>79.147102116435505</v>
      </c>
      <c r="E3201">
        <f>'TPS543C20 Loop Gain'!B739</f>
        <v>60500</v>
      </c>
    </row>
    <row r="3202" spans="3:5" x14ac:dyDescent="0.25">
      <c r="C3202">
        <f>'TPS543C20 Loop Gain'!AI738</f>
        <v>5.641633251999302</v>
      </c>
      <c r="D3202">
        <f>'TPS543C20 Loop Gain'!AJ738</f>
        <v>79.163503591999671</v>
      </c>
      <c r="E3202">
        <f>'TPS543C20 Loop Gain'!B738</f>
        <v>60400</v>
      </c>
    </row>
    <row r="3203" spans="3:5" x14ac:dyDescent="0.25">
      <c r="C3203">
        <f>'TPS543C20 Loop Gain'!AI737</f>
        <v>5.6588348908543242</v>
      </c>
      <c r="D3203">
        <f>'TPS543C20 Loop Gain'!AJ737</f>
        <v>79.179965757558122</v>
      </c>
      <c r="E3203">
        <f>'TPS543C20 Loop Gain'!B737</f>
        <v>60300</v>
      </c>
    </row>
    <row r="3204" spans="3:5" x14ac:dyDescent="0.25">
      <c r="C3204">
        <f>'TPS543C20 Loop Gain'!AI736</f>
        <v>5.676066290559235</v>
      </c>
      <c r="D3204">
        <f>'TPS543C20 Loop Gain'!AJ736</f>
        <v>79.196488980788729</v>
      </c>
      <c r="E3204">
        <f>'TPS543C20 Loop Gain'!B736</f>
        <v>60200</v>
      </c>
    </row>
    <row r="3205" spans="3:5" x14ac:dyDescent="0.25">
      <c r="C3205">
        <f>'TPS543C20 Loop Gain'!AI735</f>
        <v>5.6933275374617311</v>
      </c>
      <c r="D3205">
        <f>'TPS543C20 Loop Gain'!AJ735</f>
        <v>79.213073631720391</v>
      </c>
      <c r="E3205">
        <f>'TPS543C20 Loop Gain'!B735</f>
        <v>60100</v>
      </c>
    </row>
    <row r="3206" spans="3:5" x14ac:dyDescent="0.25">
      <c r="C3206">
        <f>'TPS543C20 Loop Gain'!AI734</f>
        <v>5.7106187182315447</v>
      </c>
      <c r="D3206">
        <f>'TPS543C20 Loop Gain'!AJ734</f>
        <v>79.229720082750575</v>
      </c>
      <c r="E3206">
        <f>'TPS543C20 Loop Gain'!B734</f>
        <v>60000</v>
      </c>
    </row>
    <row r="3207" spans="3:5" x14ac:dyDescent="0.25">
      <c r="C3207">
        <f>'TPS543C20 Loop Gain'!AI733</f>
        <v>5.7279399198626937</v>
      </c>
      <c r="D3207">
        <f>'TPS543C20 Loop Gain'!AJ733</f>
        <v>79.246428708663061</v>
      </c>
      <c r="E3207">
        <f>'TPS543C20 Loop Gain'!B733</f>
        <v>59900</v>
      </c>
    </row>
    <row r="3208" spans="3:5" x14ac:dyDescent="0.25">
      <c r="C3208">
        <f>'TPS543C20 Loop Gain'!AI732</f>
        <v>5.7452912296741223</v>
      </c>
      <c r="D3208">
        <f>'TPS543C20 Loop Gain'!AJ732</f>
        <v>79.263199886644031</v>
      </c>
      <c r="E3208">
        <f>'TPS543C20 Loop Gain'!B732</f>
        <v>59800</v>
      </c>
    </row>
    <row r="3209" spans="3:5" x14ac:dyDescent="0.25">
      <c r="C3209">
        <f>'TPS543C20 Loop Gain'!AI731</f>
        <v>5.7626727353112113</v>
      </c>
      <c r="D3209">
        <f>'TPS543C20 Loop Gain'!AJ731</f>
        <v>79.280033996302151</v>
      </c>
      <c r="E3209">
        <f>'TPS543C20 Loop Gain'!B731</f>
        <v>59700</v>
      </c>
    </row>
    <row r="3210" spans="3:5" x14ac:dyDescent="0.25">
      <c r="C3210">
        <f>'TPS543C20 Loop Gain'!AI730</f>
        <v>5.7800845247476893</v>
      </c>
      <c r="D3210">
        <f>'TPS543C20 Loop Gain'!AJ730</f>
        <v>79.296931419684228</v>
      </c>
      <c r="E3210">
        <f>'TPS543C20 Loop Gain'!B730</f>
        <v>59600</v>
      </c>
    </row>
    <row r="3211" spans="3:5" x14ac:dyDescent="0.25">
      <c r="C3211">
        <f>'TPS543C20 Loop Gain'!AI729</f>
        <v>5.7975266862867434</v>
      </c>
      <c r="D3211">
        <f>'TPS543C20 Loop Gain'!AJ729</f>
        <v>79.313892541293654</v>
      </c>
      <c r="E3211">
        <f>'TPS543C20 Loop Gain'!B729</f>
        <v>59500</v>
      </c>
    </row>
    <row r="3212" spans="3:5" x14ac:dyDescent="0.25">
      <c r="C3212">
        <f>'TPS543C20 Loop Gain'!AI728</f>
        <v>5.8149993085624914</v>
      </c>
      <c r="D3212">
        <f>'TPS543C20 Loop Gain'!AJ728</f>
        <v>79.330917748110423</v>
      </c>
      <c r="E3212">
        <f>'TPS543C20 Loop Gain'!B728</f>
        <v>59400</v>
      </c>
    </row>
    <row r="3213" spans="3:5" x14ac:dyDescent="0.25">
      <c r="C3213">
        <f>'TPS543C20 Loop Gain'!AI727</f>
        <v>5.8325024805413115</v>
      </c>
      <c r="D3213">
        <f>'TPS543C20 Loop Gain'!AJ727</f>
        <v>79.348007429607136</v>
      </c>
      <c r="E3213">
        <f>'TPS543C20 Loop Gain'!B727</f>
        <v>59300</v>
      </c>
    </row>
    <row r="3214" spans="3:5" x14ac:dyDescent="0.25">
      <c r="C3214">
        <f>'TPS543C20 Loop Gain'!AI726</f>
        <v>5.8500362915236161</v>
      </c>
      <c r="D3214">
        <f>'TPS543C20 Loop Gain'!AJ726</f>
        <v>79.365161977768253</v>
      </c>
      <c r="E3214">
        <f>'TPS543C20 Loop Gain'!B726</f>
        <v>59200</v>
      </c>
    </row>
    <row r="3215" spans="3:5" x14ac:dyDescent="0.25">
      <c r="C3215">
        <f>'TPS543C20 Loop Gain'!AI725</f>
        <v>5.8676008311453822</v>
      </c>
      <c r="D3215">
        <f>'TPS543C20 Loop Gain'!AJ725</f>
        <v>79.382381787110347</v>
      </c>
      <c r="E3215">
        <f>'TPS543C20 Loop Gain'!B725</f>
        <v>59100</v>
      </c>
    </row>
    <row r="3216" spans="3:5" x14ac:dyDescent="0.25">
      <c r="C3216">
        <f>'TPS543C20 Loop Gain'!AI724</f>
        <v>5.8851961893791405</v>
      </c>
      <c r="D3216">
        <f>'TPS543C20 Loop Gain'!AJ724</f>
        <v>79.3996672546985</v>
      </c>
      <c r="E3216">
        <f>'TPS543C20 Loop Gain'!B724</f>
        <v>59000</v>
      </c>
    </row>
    <row r="3217" spans="3:5" x14ac:dyDescent="0.25">
      <c r="C3217">
        <f>'TPS543C20 Loop Gain'!AI723</f>
        <v>5.9028224565359242</v>
      </c>
      <c r="D3217">
        <f>'TPS543C20 Loop Gain'!AJ723</f>
        <v>79.417018780166401</v>
      </c>
      <c r="E3217">
        <f>'TPS543C20 Loop Gain'!B723</f>
        <v>58900</v>
      </c>
    </row>
    <row r="3218" spans="3:5" x14ac:dyDescent="0.25">
      <c r="C3218">
        <f>'TPS543C20 Loop Gain'!AI722</f>
        <v>5.920479723266455</v>
      </c>
      <c r="D3218">
        <f>'TPS543C20 Loop Gain'!AJ722</f>
        <v>79.434436765736777</v>
      </c>
      <c r="E3218">
        <f>'TPS543C20 Loop Gain'!B722</f>
        <v>58800</v>
      </c>
    </row>
    <row r="3219" spans="3:5" x14ac:dyDescent="0.25">
      <c r="C3219">
        <f>'TPS543C20 Loop Gain'!AI721</f>
        <v>5.9381680805630257</v>
      </c>
      <c r="D3219">
        <f>'TPS543C20 Loop Gain'!AJ721</f>
        <v>79.451921616238479</v>
      </c>
      <c r="E3219">
        <f>'TPS543C20 Loop Gain'!B721</f>
        <v>58700</v>
      </c>
    </row>
    <row r="3220" spans="3:5" x14ac:dyDescent="0.25">
      <c r="C3220">
        <f>'TPS543C20 Loop Gain'!AI720</f>
        <v>5.9558876197606638</v>
      </c>
      <c r="D3220">
        <f>'TPS543C20 Loop Gain'!AJ720</f>
        <v>79.469473739128119</v>
      </c>
      <c r="E3220">
        <f>'TPS543C20 Loop Gain'!B720</f>
        <v>58600</v>
      </c>
    </row>
    <row r="3221" spans="3:5" x14ac:dyDescent="0.25">
      <c r="C3221">
        <f>'TPS543C20 Loop Gain'!AI719</f>
        <v>5.9736384325386087</v>
      </c>
      <c r="D3221">
        <f>'TPS543C20 Loop Gain'!AJ719</f>
        <v>79.487093544507943</v>
      </c>
      <c r="E3221">
        <f>'TPS543C20 Loop Gain'!B719</f>
        <v>58500</v>
      </c>
    </row>
    <row r="3222" spans="3:5" x14ac:dyDescent="0.25">
      <c r="C3222">
        <f>'TPS543C20 Loop Gain'!AI718</f>
        <v>5.9914206109222521</v>
      </c>
      <c r="D3222">
        <f>'TPS543C20 Loop Gain'!AJ718</f>
        <v>79.504781445147941</v>
      </c>
      <c r="E3222">
        <f>'TPS543C20 Loop Gain'!B718</f>
        <v>58400</v>
      </c>
    </row>
    <row r="3223" spans="3:5" x14ac:dyDescent="0.25">
      <c r="C3223">
        <f>'TPS543C20 Loop Gain'!AI717</f>
        <v>6.0092342472841818</v>
      </c>
      <c r="D3223">
        <f>'TPS543C20 Loop Gain'!AJ717</f>
        <v>79.522537856503277</v>
      </c>
      <c r="E3223">
        <f>'TPS543C20 Loop Gain'!B717</f>
        <v>58300</v>
      </c>
    </row>
    <row r="3224" spans="3:5" x14ac:dyDescent="0.25">
      <c r="C3224">
        <f>'TPS543C20 Loop Gain'!AI716</f>
        <v>6.0270794343461285</v>
      </c>
      <c r="D3224">
        <f>'TPS543C20 Loop Gain'!AJ716</f>
        <v>79.540363196736749</v>
      </c>
      <c r="E3224">
        <f>'TPS543C20 Loop Gain'!B716</f>
        <v>58200</v>
      </c>
    </row>
    <row r="3225" spans="3:5" x14ac:dyDescent="0.25">
      <c r="C3225">
        <f>'TPS543C20 Loop Gain'!AI715</f>
        <v>6.0449562651800033</v>
      </c>
      <c r="D3225">
        <f>'TPS543C20 Loop Gain'!AJ715</f>
        <v>79.558257886739028</v>
      </c>
      <c r="E3225">
        <f>'TPS543C20 Loop Gain'!B715</f>
        <v>58100</v>
      </c>
    </row>
    <row r="3226" spans="3:5" x14ac:dyDescent="0.25">
      <c r="C3226">
        <f>'TPS543C20 Loop Gain'!AI714</f>
        <v>6.0628648332100568</v>
      </c>
      <c r="D3226">
        <f>'TPS543C20 Loop Gain'!AJ714</f>
        <v>79.576222350147532</v>
      </c>
      <c r="E3226">
        <f>'TPS543C20 Loop Gain'!B714</f>
        <v>58000</v>
      </c>
    </row>
    <row r="3227" spans="3:5" x14ac:dyDescent="0.25">
      <c r="C3227">
        <f>'TPS543C20 Loop Gain'!AI713</f>
        <v>6.0808052322141553</v>
      </c>
      <c r="D3227">
        <f>'TPS543C20 Loop Gain'!AJ713</f>
        <v>79.594257013369727</v>
      </c>
      <c r="E3227">
        <f>'TPS543C20 Loop Gain'!B713</f>
        <v>57900</v>
      </c>
    </row>
    <row r="3228" spans="3:5" x14ac:dyDescent="0.25">
      <c r="C3228">
        <f>'TPS543C20 Loop Gain'!AI712</f>
        <v>6.0987775563248645</v>
      </c>
      <c r="D3228">
        <f>'TPS543C20 Loop Gain'!AJ712</f>
        <v>79.612362305601806</v>
      </c>
      <c r="E3228">
        <f>'TPS543C20 Loop Gain'!B712</f>
        <v>57800</v>
      </c>
    </row>
    <row r="3229" spans="3:5" x14ac:dyDescent="0.25">
      <c r="C3229">
        <f>'TPS543C20 Loop Gain'!AI711</f>
        <v>6.1167819000320129</v>
      </c>
      <c r="D3229">
        <f>'TPS543C20 Loop Gain'!AJ711</f>
        <v>79.630538658852501</v>
      </c>
      <c r="E3229">
        <f>'TPS543C20 Loop Gain'!B711</f>
        <v>57700</v>
      </c>
    </row>
    <row r="3230" spans="3:5" x14ac:dyDescent="0.25">
      <c r="C3230">
        <f>'TPS543C20 Loop Gain'!AI710</f>
        <v>6.13481835818334</v>
      </c>
      <c r="D3230">
        <f>'TPS543C20 Loop Gain'!AJ710</f>
        <v>79.648786507961731</v>
      </c>
      <c r="E3230">
        <f>'TPS543C20 Loop Gain'!B710</f>
        <v>57600</v>
      </c>
    </row>
    <row r="3231" spans="3:5" x14ac:dyDescent="0.25">
      <c r="C3231">
        <f>'TPS543C20 Loop Gain'!AI709</f>
        <v>6.1528870259864821</v>
      </c>
      <c r="D3231">
        <f>'TPS543C20 Loop Gain'!AJ709</f>
        <v>79.667106290624545</v>
      </c>
      <c r="E3231">
        <f>'TPS543C20 Loop Gain'!B709</f>
        <v>57500</v>
      </c>
    </row>
    <row r="3232" spans="3:5" x14ac:dyDescent="0.25">
      <c r="C3232">
        <f>'TPS543C20 Loop Gain'!AI708</f>
        <v>6.1709879990109071</v>
      </c>
      <c r="D3232">
        <f>'TPS543C20 Loop Gain'!AJ708</f>
        <v>79.685498447411916</v>
      </c>
      <c r="E3232">
        <f>'TPS543C20 Loop Gain'!B708</f>
        <v>57400</v>
      </c>
    </row>
    <row r="3233" spans="3:5" x14ac:dyDescent="0.25">
      <c r="C3233">
        <f>'TPS543C20 Loop Gain'!AI707</f>
        <v>6.189121373188792</v>
      </c>
      <c r="D3233">
        <f>'TPS543C20 Loop Gain'!AJ707</f>
        <v>79.703963421792338</v>
      </c>
      <c r="E3233">
        <f>'TPS543C20 Loop Gain'!B707</f>
        <v>57300</v>
      </c>
    </row>
    <row r="3234" spans="3:5" x14ac:dyDescent="0.25">
      <c r="C3234">
        <f>'TPS543C20 Loop Gain'!AI706</f>
        <v>6.2072872448169889</v>
      </c>
      <c r="D3234">
        <f>'TPS543C20 Loop Gain'!AJ706</f>
        <v>79.722501660155231</v>
      </c>
      <c r="E3234">
        <f>'TPS543C20 Loop Gain'!B706</f>
        <v>57200</v>
      </c>
    </row>
    <row r="3235" spans="3:5" x14ac:dyDescent="0.25">
      <c r="C3235">
        <f>'TPS543C20 Loop Gain'!AI705</f>
        <v>6.2254857105584049</v>
      </c>
      <c r="D3235">
        <f>'TPS543C20 Loop Gain'!AJ705</f>
        <v>79.741113611832802</v>
      </c>
      <c r="E3235">
        <f>'TPS543C20 Loop Gain'!B705</f>
        <v>57100</v>
      </c>
    </row>
    <row r="3236" spans="3:5" x14ac:dyDescent="0.25">
      <c r="C3236">
        <f>'TPS543C20 Loop Gain'!AI704</f>
        <v>6.2437168674445118</v>
      </c>
      <c r="D3236">
        <f>'TPS543C20 Loop Gain'!AJ704</f>
        <v>79.759799729122392</v>
      </c>
      <c r="E3236">
        <f>'TPS543C20 Loop Gain'!B704</f>
        <v>57000</v>
      </c>
    </row>
    <row r="3237" spans="3:5" x14ac:dyDescent="0.25">
      <c r="C3237">
        <f>'TPS543C20 Loop Gain'!AI703</f>
        <v>6.2619808128753736</v>
      </c>
      <c r="D3237">
        <f>'TPS543C20 Loop Gain'!AJ703</f>
        <v>79.778560467309461</v>
      </c>
      <c r="E3237">
        <f>'TPS543C20 Loop Gain'!B703</f>
        <v>56900</v>
      </c>
    </row>
    <row r="3238" spans="3:5" x14ac:dyDescent="0.25">
      <c r="C3238">
        <f>'TPS543C20 Loop Gain'!AI702</f>
        <v>6.2802776446227506</v>
      </c>
      <c r="D3238">
        <f>'TPS543C20 Loop Gain'!AJ702</f>
        <v>79.797396284692311</v>
      </c>
      <c r="E3238">
        <f>'TPS543C20 Loop Gain'!B702</f>
        <v>56800</v>
      </c>
    </row>
    <row r="3239" spans="3:5" x14ac:dyDescent="0.25">
      <c r="C3239">
        <f>'TPS543C20 Loop Gain'!AI701</f>
        <v>6.2986074608310254</v>
      </c>
      <c r="D3239">
        <f>'TPS543C20 Loop Gain'!AJ701</f>
        <v>79.816307642601785</v>
      </c>
      <c r="E3239">
        <f>'TPS543C20 Loop Gain'!B701</f>
        <v>56700</v>
      </c>
    </row>
    <row r="3240" spans="3:5" x14ac:dyDescent="0.25">
      <c r="C3240">
        <f>'TPS543C20 Loop Gain'!AI700</f>
        <v>6.3169703600188978</v>
      </c>
      <c r="D3240">
        <f>'TPS543C20 Loop Gain'!AJ700</f>
        <v>79.835295005429202</v>
      </c>
      <c r="E3240">
        <f>'TPS543C20 Loop Gain'!B700</f>
        <v>56600</v>
      </c>
    </row>
    <row r="3241" spans="3:5" x14ac:dyDescent="0.25">
      <c r="C3241">
        <f>'TPS543C20 Loop Gain'!AI699</f>
        <v>6.3353664410808195</v>
      </c>
      <c r="D3241">
        <f>'TPS543C20 Loop Gain'!AJ699</f>
        <v>79.854358840646526</v>
      </c>
      <c r="E3241">
        <f>'TPS543C20 Loop Gain'!B699</f>
        <v>56500</v>
      </c>
    </row>
    <row r="3242" spans="3:5" x14ac:dyDescent="0.25">
      <c r="C3242">
        <f>'TPS543C20 Loop Gain'!AI698</f>
        <v>6.3537958032895627</v>
      </c>
      <c r="D3242">
        <f>'TPS543C20 Loop Gain'!AJ698</f>
        <v>79.87349961883308</v>
      </c>
      <c r="E3242">
        <f>'TPS543C20 Loop Gain'!B698</f>
        <v>56400</v>
      </c>
    </row>
    <row r="3243" spans="3:5" x14ac:dyDescent="0.25">
      <c r="C3243">
        <f>'TPS543C20 Loop Gain'!AI697</f>
        <v>6.3722585462964831</v>
      </c>
      <c r="D3243">
        <f>'TPS543C20 Loop Gain'!AJ697</f>
        <v>79.892717813696777</v>
      </c>
      <c r="E3243">
        <f>'TPS543C20 Loop Gain'!B697</f>
        <v>56300</v>
      </c>
    </row>
    <row r="3244" spans="3:5" x14ac:dyDescent="0.25">
      <c r="C3244">
        <f>'TPS543C20 Loop Gain'!AI696</f>
        <v>6.3907547701345333</v>
      </c>
      <c r="D3244">
        <f>'TPS543C20 Loop Gain'!AJ696</f>
        <v>79.912013902101151</v>
      </c>
      <c r="E3244">
        <f>'TPS543C20 Loop Gain'!B696</f>
        <v>56200</v>
      </c>
    </row>
    <row r="3245" spans="3:5" x14ac:dyDescent="0.25">
      <c r="C3245">
        <f>'TPS543C20 Loop Gain'!AI695</f>
        <v>6.409284575218825</v>
      </c>
      <c r="D3245">
        <f>'TPS543C20 Loop Gain'!AJ695</f>
        <v>79.931388364090267</v>
      </c>
      <c r="E3245">
        <f>'TPS543C20 Loop Gain'!B695</f>
        <v>56100</v>
      </c>
    </row>
    <row r="3246" spans="3:5" x14ac:dyDescent="0.25">
      <c r="C3246">
        <f>'TPS543C20 Loop Gain'!AI694</f>
        <v>6.4278480623491774</v>
      </c>
      <c r="D3246">
        <f>'TPS543C20 Loop Gain'!AJ694</f>
        <v>79.950841682909982</v>
      </c>
      <c r="E3246">
        <f>'TPS543C20 Loop Gain'!B694</f>
        <v>56000</v>
      </c>
    </row>
    <row r="3247" spans="3:5" x14ac:dyDescent="0.25">
      <c r="C3247">
        <f>'TPS543C20 Loop Gain'!AI693</f>
        <v>6.4464453327112263</v>
      </c>
      <c r="D3247">
        <f>'TPS543C20 Loop Gain'!AJ693</f>
        <v>79.970374345038437</v>
      </c>
      <c r="E3247">
        <f>'TPS543C20 Loop Gain'!B693</f>
        <v>55900</v>
      </c>
    </row>
    <row r="3248" spans="3:5" x14ac:dyDescent="0.25">
      <c r="C3248">
        <f>'TPS543C20 Loop Gain'!AI692</f>
        <v>6.4650764878781786</v>
      </c>
      <c r="D3248">
        <f>'TPS543C20 Loop Gain'!AJ692</f>
        <v>79.989986840207123</v>
      </c>
      <c r="E3248">
        <f>'TPS543C20 Loop Gain'!B692</f>
        <v>55800</v>
      </c>
    </row>
    <row r="3249" spans="3:5" x14ac:dyDescent="0.25">
      <c r="C3249">
        <f>'TPS543C20 Loop Gain'!AI691</f>
        <v>6.4837416298128243</v>
      </c>
      <c r="D3249">
        <f>'TPS543C20 Loop Gain'!AJ691</f>
        <v>80.009679661428152</v>
      </c>
      <c r="E3249">
        <f>'TPS543C20 Loop Gain'!B691</f>
        <v>55700</v>
      </c>
    </row>
    <row r="3250" spans="3:5" x14ac:dyDescent="0.25">
      <c r="C3250">
        <f>'TPS543C20 Loop Gain'!AI690</f>
        <v>6.5024408608690081</v>
      </c>
      <c r="D3250">
        <f>'TPS543C20 Loop Gain'!AJ690</f>
        <v>80.02945330502078</v>
      </c>
      <c r="E3250">
        <f>'TPS543C20 Loop Gain'!B690</f>
        <v>55600</v>
      </c>
    </row>
    <row r="3251" spans="3:5" x14ac:dyDescent="0.25">
      <c r="C3251">
        <f>'TPS543C20 Loop Gain'!AI689</f>
        <v>6.5211742837932132</v>
      </c>
      <c r="D3251">
        <f>'TPS543C20 Loop Gain'!AJ689</f>
        <v>80.049308270636431</v>
      </c>
      <c r="E3251">
        <f>'TPS543C20 Loop Gain'!B689</f>
        <v>55500</v>
      </c>
    </row>
    <row r="3252" spans="3:5" x14ac:dyDescent="0.25">
      <c r="C3252">
        <f>'TPS543C20 Loop Gain'!AI688</f>
        <v>6.5399420017264598</v>
      </c>
      <c r="D3252">
        <f>'TPS543C20 Loop Gain'!AJ688</f>
        <v>80.069245061285315</v>
      </c>
      <c r="E3252">
        <f>'TPS543C20 Loop Gain'!B688</f>
        <v>55400</v>
      </c>
    </row>
    <row r="3253" spans="3:5" x14ac:dyDescent="0.25">
      <c r="C3253">
        <f>'TPS543C20 Loop Gain'!AI687</f>
        <v>6.5587441182059161</v>
      </c>
      <c r="D3253">
        <f>'TPS543C20 Loop Gain'!AJ687</f>
        <v>80.089264183364321</v>
      </c>
      <c r="E3253">
        <f>'TPS543C20 Loop Gain'!B687</f>
        <v>55300</v>
      </c>
    </row>
    <row r="3254" spans="3:5" x14ac:dyDescent="0.25">
      <c r="C3254">
        <f>'TPS543C20 Loop Gain'!AI686</f>
        <v>6.5775807371669917</v>
      </c>
      <c r="D3254">
        <f>'TPS543C20 Loop Gain'!AJ686</f>
        <v>80.109366146682362</v>
      </c>
      <c r="E3254">
        <f>'TPS543C20 Loop Gain'!B686</f>
        <v>55200</v>
      </c>
    </row>
    <row r="3255" spans="3:5" x14ac:dyDescent="0.25">
      <c r="C3255">
        <f>'TPS543C20 Loop Gain'!AI685</f>
        <v>6.5964519629444043</v>
      </c>
      <c r="D3255">
        <f>'TPS543C20 Loop Gain'!AJ685</f>
        <v>80.1295514644886</v>
      </c>
      <c r="E3255">
        <f>'TPS543C20 Loop Gain'!B685</f>
        <v>55100</v>
      </c>
    </row>
    <row r="3256" spans="3:5" x14ac:dyDescent="0.25">
      <c r="C3256">
        <f>'TPS543C20 Loop Gain'!AI684</f>
        <v>6.615357900274077</v>
      </c>
      <c r="D3256">
        <f>'TPS543C20 Loop Gain'!AJ684</f>
        <v>80.149820653498637</v>
      </c>
      <c r="E3256">
        <f>'TPS543C20 Loop Gain'!B684</f>
        <v>55000</v>
      </c>
    </row>
    <row r="3257" spans="3:5" x14ac:dyDescent="0.25">
      <c r="C3257">
        <f>'TPS543C20 Loop Gain'!AI683</f>
        <v>6.6342986542952822</v>
      </c>
      <c r="D3257">
        <f>'TPS543C20 Loop Gain'!AJ683</f>
        <v>80.17017423392322</v>
      </c>
      <c r="E3257">
        <f>'TPS543C20 Loop Gain'!B683</f>
        <v>54900</v>
      </c>
    </row>
    <row r="3258" spans="3:5" x14ac:dyDescent="0.25">
      <c r="C3258">
        <f>'TPS543C20 Loop Gain'!AI682</f>
        <v>6.6532743305524136</v>
      </c>
      <c r="D3258">
        <f>'TPS543C20 Loop Gain'!AJ682</f>
        <v>80.190612729497644</v>
      </c>
      <c r="E3258">
        <f>'TPS543C20 Loop Gain'!B682</f>
        <v>54800</v>
      </c>
    </row>
    <row r="3259" spans="3:5" x14ac:dyDescent="0.25">
      <c r="C3259">
        <f>'TPS543C20 Loop Gain'!AI681</f>
        <v>6.6722850349959977</v>
      </c>
      <c r="D3259">
        <f>'TPS543C20 Loop Gain'!AJ681</f>
        <v>80.211136667506835</v>
      </c>
      <c r="E3259">
        <f>'TPS543C20 Loop Gain'!B681</f>
        <v>54700</v>
      </c>
    </row>
    <row r="3260" spans="3:5" x14ac:dyDescent="0.25">
      <c r="C3260">
        <f>'TPS543C20 Loop Gain'!AI680</f>
        <v>6.6913308739848585</v>
      </c>
      <c r="D3260">
        <f>'TPS543C20 Loop Gain'!AJ680</f>
        <v>80.231746578816313</v>
      </c>
      <c r="E3260">
        <f>'TPS543C20 Loop Gain'!B680</f>
        <v>54600</v>
      </c>
    </row>
    <row r="3261" spans="3:5" x14ac:dyDescent="0.25">
      <c r="C3261">
        <f>'TPS543C20 Loop Gain'!AI679</f>
        <v>6.71041195428836</v>
      </c>
      <c r="D3261">
        <f>'TPS543C20 Loop Gain'!AJ679</f>
        <v>80.252442997900573</v>
      </c>
      <c r="E3261">
        <f>'TPS543C20 Loop Gain'!B679</f>
        <v>54500</v>
      </c>
    </row>
    <row r="3262" spans="3:5" x14ac:dyDescent="0.25">
      <c r="C3262">
        <f>'TPS543C20 Loop Gain'!AI678</f>
        <v>6.7295283830872723</v>
      </c>
      <c r="D3262">
        <f>'TPS543C20 Loop Gain'!AJ678</f>
        <v>80.27322646287098</v>
      </c>
      <c r="E3262">
        <f>'TPS543C20 Loop Gain'!B678</f>
        <v>54400</v>
      </c>
    </row>
    <row r="3263" spans="3:5" x14ac:dyDescent="0.25">
      <c r="C3263">
        <f>'TPS543C20 Loop Gain'!AI677</f>
        <v>6.7486802679763089</v>
      </c>
      <c r="D3263">
        <f>'TPS543C20 Loop Gain'!AJ677</f>
        <v>80.294097515506792</v>
      </c>
      <c r="E3263">
        <f>'TPS543C20 Loop Gain'!B677</f>
        <v>54300</v>
      </c>
    </row>
    <row r="3264" spans="3:5" x14ac:dyDescent="0.25">
      <c r="C3264">
        <f>'TPS543C20 Loop Gain'!AI676</f>
        <v>6.767867716965136</v>
      </c>
      <c r="D3264">
        <f>'TPS543C20 Loop Gain'!AJ676</f>
        <v>80.315056701284888</v>
      </c>
      <c r="E3264">
        <f>'TPS543C20 Loop Gain'!B676</f>
        <v>54200</v>
      </c>
    </row>
    <row r="3265" spans="3:5" x14ac:dyDescent="0.25">
      <c r="C3265">
        <f>'TPS543C20 Loop Gain'!AI675</f>
        <v>6.7870908384811894</v>
      </c>
      <c r="D3265">
        <f>'TPS543C20 Loop Gain'!AJ675</f>
        <v>80.336104569408079</v>
      </c>
      <c r="E3265">
        <f>'TPS543C20 Loop Gain'!B675</f>
        <v>54100</v>
      </c>
    </row>
    <row r="3266" spans="3:5" x14ac:dyDescent="0.25">
      <c r="C3266">
        <f>'TPS543C20 Loop Gain'!AI674</f>
        <v>6.8063497413701759</v>
      </c>
      <c r="D3266">
        <f>'TPS543C20 Loop Gain'!AJ674</f>
        <v>80.357241672836722</v>
      </c>
      <c r="E3266">
        <f>'TPS543C20 Loop Gain'!B674</f>
        <v>54000</v>
      </c>
    </row>
    <row r="3267" spans="3:5" x14ac:dyDescent="0.25">
      <c r="C3267">
        <f>'TPS543C20 Loop Gain'!AI673</f>
        <v>6.8256445348991956</v>
      </c>
      <c r="D3267">
        <f>'TPS543C20 Loop Gain'!AJ673</f>
        <v>80.378468568319761</v>
      </c>
      <c r="E3267">
        <f>'TPS543C20 Loop Gain'!B673</f>
        <v>53900</v>
      </c>
    </row>
    <row r="3268" spans="3:5" x14ac:dyDescent="0.25">
      <c r="C3268">
        <f>'TPS543C20 Loop Gain'!AI672</f>
        <v>6.8449753287568829</v>
      </c>
      <c r="D3268">
        <f>'TPS543C20 Loop Gain'!AJ672</f>
        <v>80.399785816424469</v>
      </c>
      <c r="E3268">
        <f>'TPS543C20 Loop Gain'!B672</f>
        <v>53800</v>
      </c>
    </row>
    <row r="3269" spans="3:5" x14ac:dyDescent="0.25">
      <c r="C3269">
        <f>'TPS543C20 Loop Gain'!AI671</f>
        <v>6.8643422330573518</v>
      </c>
      <c r="D3269">
        <f>'TPS543C20 Loop Gain'!AJ671</f>
        <v>80.421193981567555</v>
      </c>
      <c r="E3269">
        <f>'TPS543C20 Loop Gain'!B671</f>
        <v>53700</v>
      </c>
    </row>
    <row r="3270" spans="3:5" x14ac:dyDescent="0.25">
      <c r="C3270">
        <f>'TPS543C20 Loop Gain'!AI670</f>
        <v>6.8837453583399402</v>
      </c>
      <c r="D3270">
        <f>'TPS543C20 Loop Gain'!AJ670</f>
        <v>80.442693632048474</v>
      </c>
      <c r="E3270">
        <f>'TPS543C20 Loop Gain'!B670</f>
        <v>53600</v>
      </c>
    </row>
    <row r="3271" spans="3:5" x14ac:dyDescent="0.25">
      <c r="C3271">
        <f>'TPS543C20 Loop Gain'!AI669</f>
        <v>6.903184815571918</v>
      </c>
      <c r="D3271">
        <f>'TPS543C20 Loop Gain'!AJ669</f>
        <v>80.464285340079641</v>
      </c>
      <c r="E3271">
        <f>'TPS543C20 Loop Gain'!B669</f>
        <v>53500</v>
      </c>
    </row>
    <row r="3272" spans="3:5" x14ac:dyDescent="0.25">
      <c r="C3272">
        <f>'TPS543C20 Loop Gain'!AI668</f>
        <v>6.922660716150741</v>
      </c>
      <c r="D3272">
        <f>'TPS543C20 Loop Gain'!AJ668</f>
        <v>80.485969681819341</v>
      </c>
      <c r="E3272">
        <f>'TPS543C20 Loop Gain'!B668</f>
        <v>53400</v>
      </c>
    </row>
    <row r="3273" spans="3:5" x14ac:dyDescent="0.25">
      <c r="C3273">
        <f>'TPS543C20 Loop Gain'!AI667</f>
        <v>6.9421731719046509</v>
      </c>
      <c r="D3273">
        <f>'TPS543C20 Loop Gain'!AJ667</f>
        <v>80.507747237403819</v>
      </c>
      <c r="E3273">
        <f>'TPS543C20 Loop Gain'!B667</f>
        <v>53300</v>
      </c>
    </row>
    <row r="3274" spans="3:5" x14ac:dyDescent="0.25">
      <c r="C3274">
        <f>'TPS543C20 Loop Gain'!AI666</f>
        <v>6.9617222950958464</v>
      </c>
      <c r="D3274">
        <f>'TPS543C20 Loop Gain'!AJ666</f>
        <v>80.529618590980306</v>
      </c>
      <c r="E3274">
        <f>'TPS543C20 Loop Gain'!B666</f>
        <v>53200</v>
      </c>
    </row>
    <row r="3275" spans="3:5" x14ac:dyDescent="0.25">
      <c r="C3275">
        <f>'TPS543C20 Loop Gain'!AI665</f>
        <v>6.9813081984211394</v>
      </c>
      <c r="D3275">
        <f>'TPS543C20 Loop Gain'!AJ665</f>
        <v>80.551584330740781</v>
      </c>
      <c r="E3275">
        <f>'TPS543C20 Loop Gain'!B665</f>
        <v>53100</v>
      </c>
    </row>
    <row r="3276" spans="3:5" x14ac:dyDescent="0.25">
      <c r="C3276">
        <f>'TPS543C20 Loop Gain'!AI664</f>
        <v>7.0009309950143681</v>
      </c>
      <c r="D3276">
        <f>'TPS543C20 Loop Gain'!AJ664</f>
        <v>80.573645048954518</v>
      </c>
      <c r="E3276">
        <f>'TPS543C20 Loop Gain'!B664</f>
        <v>53000</v>
      </c>
    </row>
    <row r="3277" spans="3:5" x14ac:dyDescent="0.25">
      <c r="C3277">
        <f>'TPS543C20 Loop Gain'!AI663</f>
        <v>7.0205907984482652</v>
      </c>
      <c r="D3277">
        <f>'TPS543C20 Loop Gain'!AJ663</f>
        <v>80.595801342003284</v>
      </c>
      <c r="E3277">
        <f>'TPS543C20 Loop Gain'!B663</f>
        <v>52900</v>
      </c>
    </row>
    <row r="3278" spans="3:5" x14ac:dyDescent="0.25">
      <c r="C3278">
        <f>'TPS543C20 Loop Gain'!AI662</f>
        <v>7.0402877227357603</v>
      </c>
      <c r="D3278">
        <f>'TPS543C20 Loop Gain'!AJ662</f>
        <v>80.618053810413073</v>
      </c>
      <c r="E3278">
        <f>'TPS543C20 Loop Gain'!B662</f>
        <v>52800</v>
      </c>
    </row>
    <row r="3279" spans="3:5" x14ac:dyDescent="0.25">
      <c r="C3279">
        <f>'TPS543C20 Loop Gain'!AI661</f>
        <v>7.0600218823325456</v>
      </c>
      <c r="D3279">
        <f>'TPS543C20 Loop Gain'!AJ661</f>
        <v>80.640403058891451</v>
      </c>
      <c r="E3279">
        <f>'TPS543C20 Loop Gain'!B661</f>
        <v>52700</v>
      </c>
    </row>
    <row r="3280" spans="3:5" x14ac:dyDescent="0.25">
      <c r="C3280">
        <f>'TPS543C20 Loop Gain'!AI660</f>
        <v>7.0797933921381153</v>
      </c>
      <c r="D3280">
        <f>'TPS543C20 Loop Gain'!AJ660</f>
        <v>80.662849696361434</v>
      </c>
      <c r="E3280">
        <f>'TPS543C20 Loop Gain'!B660</f>
        <v>52600</v>
      </c>
    </row>
    <row r="3281" spans="3:5" x14ac:dyDescent="0.25">
      <c r="C3281">
        <f>'TPS543C20 Loop Gain'!AI659</f>
        <v>7.0996023674981004</v>
      </c>
      <c r="D3281">
        <f>'TPS543C20 Loop Gain'!AJ659</f>
        <v>80.685394335996193</v>
      </c>
      <c r="E3281">
        <f>'TPS543C20 Loop Gain'!B659</f>
        <v>52500</v>
      </c>
    </row>
    <row r="3282" spans="3:5" x14ac:dyDescent="0.25">
      <c r="C3282">
        <f>'TPS543C20 Loop Gain'!AI658</f>
        <v>7.1194489242063455</v>
      </c>
      <c r="D3282">
        <f>'TPS543C20 Loop Gain'!AJ658</f>
        <v>80.708037595254709</v>
      </c>
      <c r="E3282">
        <f>'TPS543C20 Loop Gain'!B658</f>
        <v>52400</v>
      </c>
    </row>
    <row r="3283" spans="3:5" x14ac:dyDescent="0.25">
      <c r="C3283">
        <f>'TPS543C20 Loop Gain'!AI657</f>
        <v>7.1393331785055096</v>
      </c>
      <c r="D3283">
        <f>'TPS543C20 Loop Gain'!AJ657</f>
        <v>80.730780095920352</v>
      </c>
      <c r="E3283">
        <f>'TPS543C20 Loop Gain'!B657</f>
        <v>52300</v>
      </c>
    </row>
    <row r="3284" spans="3:5" x14ac:dyDescent="0.25">
      <c r="C3284">
        <f>'TPS543C20 Loop Gain'!AI656</f>
        <v>7.1592552470904511</v>
      </c>
      <c r="D3284">
        <f>'TPS543C20 Loop Gain'!AJ656</f>
        <v>80.753622464131894</v>
      </c>
      <c r="E3284">
        <f>'TPS543C20 Loop Gain'!B656</f>
        <v>52200</v>
      </c>
    </row>
    <row r="3285" spans="3:5" x14ac:dyDescent="0.25">
      <c r="C3285">
        <f>'TPS543C20 Loop Gain'!AI655</f>
        <v>7.1792152471090009</v>
      </c>
      <c r="D3285">
        <f>'TPS543C20 Loop Gain'!AJ655</f>
        <v>80.776565330426493</v>
      </c>
      <c r="E3285">
        <f>'TPS543C20 Loop Gain'!B655</f>
        <v>52100</v>
      </c>
    </row>
    <row r="3286" spans="3:5" x14ac:dyDescent="0.25">
      <c r="C3286">
        <f>'TPS543C20 Loop Gain'!AI654</f>
        <v>7.19921329616432</v>
      </c>
      <c r="D3286">
        <f>'TPS543C20 Loop Gain'!AJ654</f>
        <v>80.799609329772778</v>
      </c>
      <c r="E3286">
        <f>'TPS543C20 Loop Gain'!B654</f>
        <v>52000</v>
      </c>
    </row>
    <row r="3287" spans="3:5" x14ac:dyDescent="0.25">
      <c r="C3287">
        <f>'TPS543C20 Loop Gain'!AI653</f>
        <v>7.2192495123161926</v>
      </c>
      <c r="D3287">
        <f>'TPS543C20 Loop Gain'!AJ653</f>
        <v>80.822755101609289</v>
      </c>
      <c r="E3287">
        <f>'TPS543C20 Loop Gain'!B653</f>
        <v>51900</v>
      </c>
    </row>
    <row r="3288" spans="3:5" x14ac:dyDescent="0.25">
      <c r="C3288">
        <f>'TPS543C20 Loop Gain'!AI652</f>
        <v>7.2393240140837598</v>
      </c>
      <c r="D3288">
        <f>'TPS543C20 Loop Gain'!AJ652</f>
        <v>80.846003289882134</v>
      </c>
      <c r="E3288">
        <f>'TPS543C20 Loop Gain'!B652</f>
        <v>51800</v>
      </c>
    </row>
    <row r="3289" spans="3:5" x14ac:dyDescent="0.25">
      <c r="C3289">
        <f>'TPS543C20 Loop Gain'!AI651</f>
        <v>7.2594369204462614</v>
      </c>
      <c r="D3289">
        <f>'TPS543C20 Loop Gain'!AJ651</f>
        <v>80.869354543085947</v>
      </c>
      <c r="E3289">
        <f>'TPS543C20 Loop Gain'!B651</f>
        <v>51700</v>
      </c>
    </row>
    <row r="3290" spans="3:5" x14ac:dyDescent="0.25">
      <c r="C3290">
        <f>'TPS543C20 Loop Gain'!AI650</f>
        <v>7.2795883508455823</v>
      </c>
      <c r="D3290">
        <f>'TPS543C20 Loop Gain'!AJ650</f>
        <v>80.892809514298122</v>
      </c>
      <c r="E3290">
        <f>'TPS543C20 Loop Gain'!B650</f>
        <v>51600</v>
      </c>
    </row>
    <row r="3291" spans="3:5" x14ac:dyDescent="0.25">
      <c r="C3291">
        <f>'TPS543C20 Loop Gain'!AI649</f>
        <v>7.2997784251882063</v>
      </c>
      <c r="D3291">
        <f>'TPS543C20 Loop Gain'!AJ649</f>
        <v>80.91636886122167</v>
      </c>
      <c r="E3291">
        <f>'TPS543C20 Loop Gain'!B649</f>
        <v>51500</v>
      </c>
    </row>
    <row r="3292" spans="3:5" x14ac:dyDescent="0.25">
      <c r="C3292">
        <f>'TPS543C20 Loop Gain'!AI648</f>
        <v>7.3200072638460494</v>
      </c>
      <c r="D3292">
        <f>'TPS543C20 Loop Gain'!AJ648</f>
        <v>80.940033246222839</v>
      </c>
      <c r="E3292">
        <f>'TPS543C20 Loop Gain'!B648</f>
        <v>51400</v>
      </c>
    </row>
    <row r="3293" spans="3:5" x14ac:dyDescent="0.25">
      <c r="C3293">
        <f>'TPS543C20 Loop Gain'!AI647</f>
        <v>7.3402749876595719</v>
      </c>
      <c r="D3293">
        <f>'TPS543C20 Loop Gain'!AJ647</f>
        <v>80.963803336372564</v>
      </c>
      <c r="E3293">
        <f>'TPS543C20 Loop Gain'!B647</f>
        <v>51300</v>
      </c>
    </row>
    <row r="3294" spans="3:5" x14ac:dyDescent="0.25">
      <c r="C3294">
        <f>'TPS543C20 Loop Gain'!AI646</f>
        <v>7.360581717938695</v>
      </c>
      <c r="D3294">
        <f>'TPS543C20 Loop Gain'!AJ646</f>
        <v>80.987679803485051</v>
      </c>
      <c r="E3294">
        <f>'TPS543C20 Loop Gain'!B646</f>
        <v>51200</v>
      </c>
    </row>
    <row r="3295" spans="3:5" x14ac:dyDescent="0.25">
      <c r="C3295">
        <f>'TPS543C20 Loop Gain'!AI645</f>
        <v>7.3809275764653286</v>
      </c>
      <c r="D3295">
        <f>'TPS543C20 Loop Gain'!AJ645</f>
        <v>81.011663324159215</v>
      </c>
      <c r="E3295">
        <f>'TPS543C20 Loop Gain'!B645</f>
        <v>51100</v>
      </c>
    </row>
    <row r="3296" spans="3:5" x14ac:dyDescent="0.25">
      <c r="C3296">
        <f>'TPS543C20 Loop Gain'!AI644</f>
        <v>7.4013126854942559</v>
      </c>
      <c r="D3296">
        <f>'TPS543C20 Loop Gain'!AJ644</f>
        <v>81.035754579822211</v>
      </c>
      <c r="E3296">
        <f>'TPS543C20 Loop Gain'!B644</f>
        <v>51000</v>
      </c>
    </row>
    <row r="3297" spans="3:5" x14ac:dyDescent="0.25">
      <c r="C3297">
        <f>'TPS543C20 Loop Gain'!AI643</f>
        <v>7.4217371677556887</v>
      </c>
      <c r="D3297">
        <f>'TPS543C20 Loop Gain'!AJ643</f>
        <v>81.059954256766432</v>
      </c>
      <c r="E3297">
        <f>'TPS543C20 Loop Gain'!B643</f>
        <v>50900</v>
      </c>
    </row>
    <row r="3298" spans="3:5" x14ac:dyDescent="0.25">
      <c r="C3298">
        <f>'TPS543C20 Loop Gain'!AI642</f>
        <v>7.4422011464571858</v>
      </c>
      <c r="D3298">
        <f>'TPS543C20 Loop Gain'!AJ642</f>
        <v>81.08426304619671</v>
      </c>
      <c r="E3298">
        <f>'TPS543C20 Loop Gain'!B642</f>
        <v>50800</v>
      </c>
    </row>
    <row r="3299" spans="3:5" x14ac:dyDescent="0.25">
      <c r="C3299">
        <f>'TPS543C20 Loop Gain'!AI641</f>
        <v>7.462704745284837</v>
      </c>
      <c r="D3299">
        <f>'TPS543C20 Loop Gain'!AJ641</f>
        <v>81.108681644268898</v>
      </c>
      <c r="E3299">
        <f>'TPS543C20 Loop Gain'!B641</f>
        <v>50700</v>
      </c>
    </row>
    <row r="3300" spans="3:5" x14ac:dyDescent="0.25">
      <c r="C3300">
        <f>'TPS543C20 Loop Gain'!AI640</f>
        <v>7.483248088405551</v>
      </c>
      <c r="D3300">
        <f>'TPS543C20 Loop Gain'!AJ640</f>
        <v>81.133210752135426</v>
      </c>
      <c r="E3300">
        <f>'TPS543C20 Loop Gain'!B640</f>
        <v>50600</v>
      </c>
    </row>
    <row r="3301" spans="3:5" x14ac:dyDescent="0.25">
      <c r="C3301">
        <f>'TPS543C20 Loop Gain'!AI639</f>
        <v>7.5038313004685788</v>
      </c>
      <c r="D3301">
        <f>'TPS543C20 Loop Gain'!AJ639</f>
        <v>81.157851075988148</v>
      </c>
      <c r="E3301">
        <f>'TPS543C20 Loop Gain'!B639</f>
        <v>50500</v>
      </c>
    </row>
    <row r="3302" spans="3:5" x14ac:dyDescent="0.25">
      <c r="C3302">
        <f>'TPS543C20 Loop Gain'!AI638</f>
        <v>7.5244545066077384</v>
      </c>
      <c r="D3302">
        <f>'TPS543C20 Loop Gain'!AJ638</f>
        <v>81.182603327101347</v>
      </c>
      <c r="E3302">
        <f>'TPS543C20 Loop Gain'!B638</f>
        <v>50400</v>
      </c>
    </row>
    <row r="3303" spans="3:5" x14ac:dyDescent="0.25">
      <c r="C3303">
        <f>'TPS543C20 Loop Gain'!AI637</f>
        <v>7.5451178324427595</v>
      </c>
      <c r="D3303">
        <f>'TPS543C20 Loop Gain'!AJ637</f>
        <v>81.207468221877249</v>
      </c>
      <c r="E3303">
        <f>'TPS543C20 Loop Gain'!B637</f>
        <v>50300</v>
      </c>
    </row>
    <row r="3304" spans="3:5" x14ac:dyDescent="0.25">
      <c r="C3304">
        <f>'TPS543C20 Loop Gain'!AI636</f>
        <v>7.5658214040811886</v>
      </c>
      <c r="D3304">
        <f>'TPS543C20 Loop Gain'!AJ636</f>
        <v>81.232446481891813</v>
      </c>
      <c r="E3304">
        <f>'TPS543C20 Loop Gain'!B636</f>
        <v>50200</v>
      </c>
    </row>
    <row r="3305" spans="3:5" x14ac:dyDescent="0.25">
      <c r="C3305">
        <f>'TPS543C20 Loop Gain'!AI635</f>
        <v>7.5865653481203825</v>
      </c>
      <c r="D3305">
        <f>'TPS543C20 Loop Gain'!AJ635</f>
        <v>81.257538833935769</v>
      </c>
      <c r="E3305">
        <f>'TPS543C20 Loop Gain'!B635</f>
        <v>50100</v>
      </c>
    </row>
    <row r="3306" spans="3:5" x14ac:dyDescent="0.25">
      <c r="C3306">
        <f>'TPS543C20 Loop Gain'!AI634</f>
        <v>7.6073497916490416</v>
      </c>
      <c r="D3306">
        <f>'TPS543C20 Loop Gain'!AJ634</f>
        <v>81.28274601006737</v>
      </c>
      <c r="E3306">
        <f>'TPS543C20 Loop Gain'!B634</f>
        <v>50000</v>
      </c>
    </row>
    <row r="3307" spans="3:5" x14ac:dyDescent="0.25">
      <c r="C3307">
        <f>'TPS543C20 Loop Gain'!AI633</f>
        <v>7.6281748622491303</v>
      </c>
      <c r="D3307">
        <f>'TPS543C20 Loop Gain'!AJ633</f>
        <v>81.308068747653309</v>
      </c>
      <c r="E3307">
        <f>'TPS543C20 Loop Gain'!B633</f>
        <v>49900</v>
      </c>
    </row>
    <row r="3308" spans="3:5" x14ac:dyDescent="0.25">
      <c r="C3308">
        <f>'TPS543C20 Loop Gain'!AI632</f>
        <v>7.6490406879976547</v>
      </c>
      <c r="D3308">
        <f>'TPS543C20 Loop Gain'!AJ632</f>
        <v>81.333507789417169</v>
      </c>
      <c r="E3308">
        <f>'TPS543C20 Loop Gain'!B632</f>
        <v>49800</v>
      </c>
    </row>
    <row r="3309" spans="3:5" x14ac:dyDescent="0.25">
      <c r="C3309">
        <f>'TPS543C20 Loop Gain'!AI631</f>
        <v>7.6699473974684276</v>
      </c>
      <c r="D3309">
        <f>'TPS543C20 Loop Gain'!AJ631</f>
        <v>81.359063883487423</v>
      </c>
      <c r="E3309">
        <f>'TPS543C20 Loop Gain'!B631</f>
        <v>49700</v>
      </c>
    </row>
    <row r="3310" spans="3:5" x14ac:dyDescent="0.25">
      <c r="C3310">
        <f>'TPS543C20 Loop Gain'!AI630</f>
        <v>7.6908951197335078</v>
      </c>
      <c r="D3310">
        <f>'TPS543C20 Loop Gain'!AJ630</f>
        <v>81.384737783445104</v>
      </c>
      <c r="E3310">
        <f>'TPS543C20 Loop Gain'!B630</f>
        <v>49600</v>
      </c>
    </row>
    <row r="3311" spans="3:5" x14ac:dyDescent="0.25">
      <c r="C3311">
        <f>'TPS543C20 Loop Gain'!AI629</f>
        <v>7.7118839843653735</v>
      </c>
      <c r="D3311">
        <f>'TPS543C20 Loop Gain'!AJ629</f>
        <v>81.410530248371984</v>
      </c>
      <c r="E3311">
        <f>'TPS543C20 Loop Gain'!B629</f>
        <v>49500</v>
      </c>
    </row>
    <row r="3312" spans="3:5" x14ac:dyDescent="0.25">
      <c r="C3312">
        <f>'TPS543C20 Loop Gain'!AI628</f>
        <v>7.7329141214386823</v>
      </c>
      <c r="D3312">
        <f>'TPS543C20 Loop Gain'!AJ628</f>
        <v>81.436442042900097</v>
      </c>
      <c r="E3312">
        <f>'TPS543C20 Loop Gain'!B628</f>
        <v>49400</v>
      </c>
    </row>
    <row r="3313" spans="3:5" x14ac:dyDescent="0.25">
      <c r="C3313">
        <f>'TPS543C20 Loop Gain'!AI627</f>
        <v>7.7539856615313667</v>
      </c>
      <c r="D3313">
        <f>'TPS543C20 Loop Gain'!AJ627</f>
        <v>81.462473937259816</v>
      </c>
      <c r="E3313">
        <f>'TPS543C20 Loop Gain'!B627</f>
        <v>49300</v>
      </c>
    </row>
    <row r="3314" spans="3:5" x14ac:dyDescent="0.25">
      <c r="C3314">
        <f>'TPS543C20 Loop Gain'!AI626</f>
        <v>7.7750987357273456</v>
      </c>
      <c r="D3314">
        <f>'TPS543C20 Loop Gain'!AJ626</f>
        <v>81.488626707332003</v>
      </c>
      <c r="E3314">
        <f>'TPS543C20 Loop Gain'!B626</f>
        <v>49200</v>
      </c>
    </row>
    <row r="3315" spans="3:5" x14ac:dyDescent="0.25">
      <c r="C3315">
        <f>'TPS543C20 Loop Gain'!AI625</f>
        <v>7.7962534756170632</v>
      </c>
      <c r="D3315">
        <f>'TPS543C20 Loop Gain'!AJ625</f>
        <v>81.514901134696444</v>
      </c>
      <c r="E3315">
        <f>'TPS543C20 Loop Gain'!B625</f>
        <v>49100</v>
      </c>
    </row>
    <row r="3316" spans="3:5" x14ac:dyDescent="0.25">
      <c r="C3316">
        <f>'TPS543C20 Loop Gain'!AI624</f>
        <v>7.81745001330028</v>
      </c>
      <c r="D3316">
        <f>'TPS543C20 Loop Gain'!AJ624</f>
        <v>81.541298006684698</v>
      </c>
      <c r="E3316">
        <f>'TPS543C20 Loop Gain'!B624</f>
        <v>49000</v>
      </c>
    </row>
    <row r="3317" spans="3:5" x14ac:dyDescent="0.25">
      <c r="C3317">
        <f>'TPS543C20 Loop Gain'!AI623</f>
        <v>7.8386884813872513</v>
      </c>
      <c r="D3317">
        <f>'TPS543C20 Loop Gain'!AJ623</f>
        <v>81.567818116431283</v>
      </c>
      <c r="E3317">
        <f>'TPS543C20 Loop Gain'!B623</f>
        <v>48900</v>
      </c>
    </row>
    <row r="3318" spans="3:5" x14ac:dyDescent="0.25">
      <c r="C3318">
        <f>'TPS543C20 Loop Gain'!AI622</f>
        <v>7.859969012999958</v>
      </c>
      <c r="D3318">
        <f>'TPS543C20 Loop Gain'!AJ622</f>
        <v>81.594462262924779</v>
      </c>
      <c r="E3318">
        <f>'TPS543C20 Loop Gain'!B622</f>
        <v>48800</v>
      </c>
    </row>
    <row r="3319" spans="3:5" x14ac:dyDescent="0.25">
      <c r="C3319">
        <f>'TPS543C20 Loop Gain'!AI621</f>
        <v>7.881291741774886</v>
      </c>
      <c r="D3319">
        <f>'TPS543C20 Loop Gain'!AJ621</f>
        <v>81.621231251063108</v>
      </c>
      <c r="E3319">
        <f>'TPS543C20 Loop Gain'!B621</f>
        <v>48700</v>
      </c>
    </row>
    <row r="3320" spans="3:5" x14ac:dyDescent="0.25">
      <c r="C3320">
        <f>'TPS543C20 Loop Gain'!AI620</f>
        <v>7.9026568018634595</v>
      </c>
      <c r="D3320">
        <f>'TPS543C20 Loop Gain'!AJ620</f>
        <v>81.648125891704666</v>
      </c>
      <c r="E3320">
        <f>'TPS543C20 Loop Gain'!B620</f>
        <v>48600</v>
      </c>
    </row>
    <row r="3321" spans="3:5" x14ac:dyDescent="0.25">
      <c r="C3321">
        <f>'TPS543C20 Loop Gain'!AI619</f>
        <v>7.9240643279345511</v>
      </c>
      <c r="D3321">
        <f>'TPS543C20 Loop Gain'!AJ619</f>
        <v>81.675147001722735</v>
      </c>
      <c r="E3321">
        <f>'TPS543C20 Loop Gain'!B619</f>
        <v>48500</v>
      </c>
    </row>
    <row r="3322" spans="3:5" x14ac:dyDescent="0.25">
      <c r="C3322">
        <f>'TPS543C20 Loop Gain'!AI618</f>
        <v>7.9455144551754717</v>
      </c>
      <c r="D3322">
        <f>'TPS543C20 Loop Gain'!AJ618</f>
        <v>81.702295404061871</v>
      </c>
      <c r="E3322">
        <f>'TPS543C20 Loop Gain'!B618</f>
        <v>48400</v>
      </c>
    </row>
    <row r="3323" spans="3:5" x14ac:dyDescent="0.25">
      <c r="C3323">
        <f>'TPS543C20 Loop Gain'!AI617</f>
        <v>7.9670073192943844</v>
      </c>
      <c r="D3323">
        <f>'TPS543C20 Loop Gain'!AJ617</f>
        <v>81.729571927791099</v>
      </c>
      <c r="E3323">
        <f>'TPS543C20 Loop Gain'!B617</f>
        <v>48300</v>
      </c>
    </row>
    <row r="3324" spans="3:5" x14ac:dyDescent="0.25">
      <c r="C3324">
        <f>'TPS543C20 Loop Gain'!AI616</f>
        <v>7.9885430565208706</v>
      </c>
      <c r="D3324">
        <f>'TPS543C20 Loop Gain'!AJ616</f>
        <v>81.756977408160665</v>
      </c>
      <c r="E3324">
        <f>'TPS543C20 Loop Gain'!B616</f>
        <v>48200</v>
      </c>
    </row>
    <row r="3325" spans="3:5" x14ac:dyDescent="0.25">
      <c r="C3325">
        <f>'TPS543C20 Loop Gain'!AI615</f>
        <v>8.0101218036083637</v>
      </c>
      <c r="D3325">
        <f>'TPS543C20 Loop Gain'!AJ615</f>
        <v>81.784512686658189</v>
      </c>
      <c r="E3325">
        <f>'TPS543C20 Loop Gain'!B615</f>
        <v>48100</v>
      </c>
    </row>
    <row r="3326" spans="3:5" x14ac:dyDescent="0.25">
      <c r="C3326">
        <f>'TPS543C20 Loop Gain'!AI614</f>
        <v>8.0317436978349814</v>
      </c>
      <c r="D3326">
        <f>'TPS543C20 Loop Gain'!AJ614</f>
        <v>81.812178611066116</v>
      </c>
      <c r="E3326">
        <f>'TPS543C20 Loop Gain'!B614</f>
        <v>48000</v>
      </c>
    </row>
    <row r="3327" spans="3:5" x14ac:dyDescent="0.25">
      <c r="C3327">
        <f>'TPS543C20 Loop Gain'!AI613</f>
        <v>8.0534088770058183</v>
      </c>
      <c r="D3327">
        <f>'TPS543C20 Loop Gain'!AJ613</f>
        <v>81.8399760355192</v>
      </c>
      <c r="E3327">
        <f>'TPS543C20 Loop Gain'!B613</f>
        <v>47900</v>
      </c>
    </row>
    <row r="3328" spans="3:5" x14ac:dyDescent="0.25">
      <c r="C3328">
        <f>'TPS543C20 Loop Gain'!AI612</f>
        <v>8.0751174794535459</v>
      </c>
      <c r="D3328">
        <f>'TPS543C20 Loop Gain'!AJ612</f>
        <v>81.867905820562839</v>
      </c>
      <c r="E3328">
        <f>'TPS543C20 Loop Gain'!B612</f>
        <v>47800</v>
      </c>
    </row>
    <row r="3329" spans="3:5" x14ac:dyDescent="0.25">
      <c r="C3329">
        <f>'TPS543C20 Loop Gain'!AI611</f>
        <v>8.0968696440410639</v>
      </c>
      <c r="D3329">
        <f>'TPS543C20 Loop Gain'!AJ611</f>
        <v>81.895968833211811</v>
      </c>
      <c r="E3329">
        <f>'TPS543C20 Loop Gain'!B611</f>
        <v>47700</v>
      </c>
    </row>
    <row r="3330" spans="3:5" x14ac:dyDescent="0.25">
      <c r="C3330">
        <f>'TPS543C20 Loop Gain'!AI610</f>
        <v>8.1186655101618559</v>
      </c>
      <c r="D3330">
        <f>'TPS543C20 Loop Gain'!AJ610</f>
        <v>81.92416594701146</v>
      </c>
      <c r="E3330">
        <f>'TPS543C20 Loop Gain'!B610</f>
        <v>47600</v>
      </c>
    </row>
    <row r="3331" spans="3:5" x14ac:dyDescent="0.25">
      <c r="C3331">
        <f>'TPS543C20 Loop Gain'!AI609</f>
        <v>8.140505217741909</v>
      </c>
      <c r="D3331">
        <f>'TPS543C20 Loop Gain'!AJ609</f>
        <v>81.952498042095414</v>
      </c>
      <c r="E3331">
        <f>'TPS543C20 Loop Gain'!B609</f>
        <v>47500</v>
      </c>
    </row>
    <row r="3332" spans="3:5" x14ac:dyDescent="0.25">
      <c r="C3332">
        <f>'TPS543C20 Loop Gain'!AI608</f>
        <v>8.1623889072412545</v>
      </c>
      <c r="D3332">
        <f>'TPS543C20 Loop Gain'!AJ608</f>
        <v>81.980966005249243</v>
      </c>
      <c r="E3332">
        <f>'TPS543C20 Loop Gain'!B608</f>
        <v>47400</v>
      </c>
    </row>
    <row r="3333" spans="3:5" x14ac:dyDescent="0.25">
      <c r="C3333">
        <f>'TPS543C20 Loop Gain'!AI607</f>
        <v>8.1843167196551718</v>
      </c>
      <c r="D3333">
        <f>'TPS543C20 Loop Gain'!AJ607</f>
        <v>82.009570729969695</v>
      </c>
      <c r="E3333">
        <f>'TPS543C20 Loop Gain'!B607</f>
        <v>47300</v>
      </c>
    </row>
    <row r="3334" spans="3:5" x14ac:dyDescent="0.25">
      <c r="C3334">
        <f>'TPS543C20 Loop Gain'!AI606</f>
        <v>8.206288796515631</v>
      </c>
      <c r="D3334">
        <f>'TPS543C20 Loop Gain'!AJ606</f>
        <v>82.038313116530119</v>
      </c>
      <c r="E3334">
        <f>'TPS543C20 Loop Gain'!B606</f>
        <v>47200</v>
      </c>
    </row>
    <row r="3335" spans="3:5" x14ac:dyDescent="0.25">
      <c r="C3335">
        <f>'TPS543C20 Loop Gain'!AI605</f>
        <v>8.2283052798927141</v>
      </c>
      <c r="D3335">
        <f>'TPS543C20 Loop Gain'!AJ605</f>
        <v>82.067194072041133</v>
      </c>
      <c r="E3335">
        <f>'TPS543C20 Loop Gain'!B605</f>
        <v>47100</v>
      </c>
    </row>
    <row r="3336" spans="3:5" x14ac:dyDescent="0.25">
      <c r="C3336">
        <f>'TPS543C20 Loop Gain'!AI604</f>
        <v>8.2503663123959043</v>
      </c>
      <c r="D3336">
        <f>'TPS543C20 Loop Gain'!AJ604</f>
        <v>82.096214510513917</v>
      </c>
      <c r="E3336">
        <f>'TPS543C20 Loop Gain'!B604</f>
        <v>47000</v>
      </c>
    </row>
    <row r="3337" spans="3:5" x14ac:dyDescent="0.25">
      <c r="C3337">
        <f>'TPS543C20 Loop Gain'!AI603</f>
        <v>8.272472037175147</v>
      </c>
      <c r="D3337">
        <f>'TPS543C20 Loop Gain'!AJ603</f>
        <v>82.125375352928486</v>
      </c>
      <c r="E3337">
        <f>'TPS543C20 Loop Gain'!B603</f>
        <v>46900</v>
      </c>
    </row>
    <row r="3338" spans="3:5" x14ac:dyDescent="0.25">
      <c r="C3338">
        <f>'TPS543C20 Loop Gain'!AI602</f>
        <v>8.2946225979225439</v>
      </c>
      <c r="D3338">
        <f>'TPS543C20 Loop Gain'!AJ602</f>
        <v>82.154677527294226</v>
      </c>
      <c r="E3338">
        <f>'TPS543C20 Loop Gain'!B602</f>
        <v>46800</v>
      </c>
    </row>
    <row r="3339" spans="3:5" x14ac:dyDescent="0.25">
      <c r="C3339">
        <f>'TPS543C20 Loop Gain'!AI601</f>
        <v>8.3168181388730122</v>
      </c>
      <c r="D3339">
        <f>'TPS543C20 Loop Gain'!AJ601</f>
        <v>82.184121968719495</v>
      </c>
      <c r="E3339">
        <f>'TPS543C20 Loop Gain'!B601</f>
        <v>46700</v>
      </c>
    </row>
    <row r="3340" spans="3:5" x14ac:dyDescent="0.25">
      <c r="C3340">
        <f>'TPS543C20 Loop Gain'!AI600</f>
        <v>8.339058804806287</v>
      </c>
      <c r="D3340">
        <f>'TPS543C20 Loop Gain'!AJ600</f>
        <v>82.213709619476347</v>
      </c>
      <c r="E3340">
        <f>'TPS543C20 Loop Gain'!B600</f>
        <v>46600</v>
      </c>
    </row>
    <row r="3341" spans="3:5" x14ac:dyDescent="0.25">
      <c r="C3341">
        <f>'TPS543C20 Loop Gain'!AI599</f>
        <v>8.3613447410472368</v>
      </c>
      <c r="D3341">
        <f>'TPS543C20 Loop Gain'!AJ599</f>
        <v>82.243441429069236</v>
      </c>
      <c r="E3341">
        <f>'TPS543C20 Loop Gain'!B599</f>
        <v>46500</v>
      </c>
    </row>
    <row r="3342" spans="3:5" x14ac:dyDescent="0.25">
      <c r="C3342">
        <f>'TPS543C20 Loop Gain'!AI598</f>
        <v>8.3836760934677788</v>
      </c>
      <c r="D3342">
        <f>'TPS543C20 Loop Gain'!AJ598</f>
        <v>82.27331835430239</v>
      </c>
      <c r="E3342">
        <f>'TPS543C20 Loop Gain'!B598</f>
        <v>46400</v>
      </c>
    </row>
    <row r="3343" spans="3:5" x14ac:dyDescent="0.25">
      <c r="C3343">
        <f>'TPS543C20 Loop Gain'!AI597</f>
        <v>8.4060530084871594</v>
      </c>
      <c r="D3343">
        <f>'TPS543C20 Loop Gain'!AJ597</f>
        <v>82.303341359349673</v>
      </c>
      <c r="E3343">
        <f>'TPS543C20 Loop Gain'!B597</f>
        <v>46300</v>
      </c>
    </row>
    <row r="3344" spans="3:5" x14ac:dyDescent="0.25">
      <c r="C3344">
        <f>'TPS543C20 Loop Gain'!AI596</f>
        <v>8.4284756330739938</v>
      </c>
      <c r="D3344">
        <f>'TPS543C20 Loop Gain'!AJ596</f>
        <v>82.33351141582385</v>
      </c>
      <c r="E3344">
        <f>'TPS543C20 Loop Gain'!B596</f>
        <v>46200</v>
      </c>
    </row>
    <row r="3345" spans="3:5" x14ac:dyDescent="0.25">
      <c r="C3345">
        <f>'TPS543C20 Loop Gain'!AI595</f>
        <v>8.4509441147462301</v>
      </c>
      <c r="D3345">
        <f>'TPS543C20 Loop Gain'!AJ595</f>
        <v>82.363829502846983</v>
      </c>
      <c r="E3345">
        <f>'TPS543C20 Loop Gain'!B595</f>
        <v>46100</v>
      </c>
    </row>
    <row r="3346" spans="3:5" x14ac:dyDescent="0.25">
      <c r="C3346">
        <f>'TPS543C20 Loop Gain'!AI594</f>
        <v>8.4734586015732578</v>
      </c>
      <c r="D3346">
        <f>'TPS543C20 Loop Gain'!AJ594</f>
        <v>82.394296607121561</v>
      </c>
      <c r="E3346">
        <f>'TPS543C20 Loop Gain'!B594</f>
        <v>46000</v>
      </c>
    </row>
    <row r="3347" spans="3:5" x14ac:dyDescent="0.25">
      <c r="C3347">
        <f>'TPS543C20 Loop Gain'!AI593</f>
        <v>8.4960192421758105</v>
      </c>
      <c r="D3347">
        <f>'TPS543C20 Loop Gain'!AJ593</f>
        <v>82.424913723006426</v>
      </c>
      <c r="E3347">
        <f>'TPS543C20 Loop Gain'!B593</f>
        <v>45900</v>
      </c>
    </row>
    <row r="3348" spans="3:5" x14ac:dyDescent="0.25">
      <c r="C3348">
        <f>'TPS543C20 Loop Gain'!AI592</f>
        <v>8.5186261857276229</v>
      </c>
      <c r="D3348">
        <f>'TPS543C20 Loop Gain'!AJ592</f>
        <v>82.455681852583567</v>
      </c>
      <c r="E3348">
        <f>'TPS543C20 Loop Gain'!B592</f>
        <v>45800</v>
      </c>
    </row>
    <row r="3349" spans="3:5" x14ac:dyDescent="0.25">
      <c r="C3349">
        <f>'TPS543C20 Loop Gain'!AI591</f>
        <v>8.541279581955898</v>
      </c>
      <c r="D3349">
        <f>'TPS543C20 Loop Gain'!AJ591</f>
        <v>82.486602005736415</v>
      </c>
      <c r="E3349">
        <f>'TPS543C20 Loop Gain'!B591</f>
        <v>45700</v>
      </c>
    </row>
    <row r="3350" spans="3:5" x14ac:dyDescent="0.25">
      <c r="C3350">
        <f>'TPS543C20 Loop Gain'!AI590</f>
        <v>8.5639795811423678</v>
      </c>
      <c r="D3350">
        <f>'TPS543C20 Loop Gain'!AJ590</f>
        <v>82.517675200224346</v>
      </c>
      <c r="E3350">
        <f>'TPS543C20 Loop Gain'!B590</f>
        <v>45600</v>
      </c>
    </row>
    <row r="3351" spans="3:5" x14ac:dyDescent="0.25">
      <c r="C3351">
        <f>'TPS543C20 Loop Gain'!AI589</f>
        <v>8.5867263341238083</v>
      </c>
      <c r="D3351">
        <f>'TPS543C20 Loop Gain'!AJ589</f>
        <v>82.548902461756086</v>
      </c>
      <c r="E3351">
        <f>'TPS543C20 Loop Gain'!B589</f>
        <v>45500</v>
      </c>
    </row>
    <row r="3352" spans="3:5" x14ac:dyDescent="0.25">
      <c r="C3352">
        <f>'TPS543C20 Loop Gain'!AI588</f>
        <v>8.6095199922931265</v>
      </c>
      <c r="D3352">
        <f>'TPS543C20 Loop Gain'!AJ588</f>
        <v>82.580284824068087</v>
      </c>
      <c r="E3352">
        <f>'TPS543C20 Loop Gain'!B588</f>
        <v>45400</v>
      </c>
    </row>
    <row r="3353" spans="3:5" x14ac:dyDescent="0.25">
      <c r="C3353">
        <f>'TPS543C20 Loop Gain'!AI587</f>
        <v>8.6323607076000251</v>
      </c>
      <c r="D3353">
        <f>'TPS543C20 Loop Gain'!AJ587</f>
        <v>82.611823329001766</v>
      </c>
      <c r="E3353">
        <f>'TPS543C20 Loop Gain'!B587</f>
        <v>45300</v>
      </c>
    </row>
    <row r="3354" spans="3:5" x14ac:dyDescent="0.25">
      <c r="C3354">
        <f>'TPS543C20 Loop Gain'!AI586</f>
        <v>8.6552486325507783</v>
      </c>
      <c r="D3354">
        <f>'TPS543C20 Loop Gain'!AJ586</f>
        <v>82.64351902658062</v>
      </c>
      <c r="E3354">
        <f>'TPS543C20 Loop Gain'!B586</f>
        <v>45200</v>
      </c>
    </row>
    <row r="3355" spans="3:5" x14ac:dyDescent="0.25">
      <c r="C3355">
        <f>'TPS543C20 Loop Gain'!AI585</f>
        <v>8.6781839202101256</v>
      </c>
      <c r="D3355">
        <f>'TPS543C20 Loop Gain'!AJ585</f>
        <v>82.675372975089516</v>
      </c>
      <c r="E3355">
        <f>'TPS543C20 Loop Gain'!B585</f>
        <v>45100</v>
      </c>
    </row>
    <row r="3356" spans="3:5" x14ac:dyDescent="0.25">
      <c r="C3356">
        <f>'TPS543C20 Loop Gain'!AI584</f>
        <v>8.7011667242009167</v>
      </c>
      <c r="D3356">
        <f>'TPS543C20 Loop Gain'!AJ584</f>
        <v>82.707386241157252</v>
      </c>
      <c r="E3356">
        <f>'TPS543C20 Loop Gain'!B584</f>
        <v>45000</v>
      </c>
    </row>
    <row r="3357" spans="3:5" x14ac:dyDescent="0.25">
      <c r="C3357">
        <f>'TPS543C20 Loop Gain'!AI583</f>
        <v>8.7241971987049709</v>
      </c>
      <c r="D3357">
        <f>'TPS543C20 Loop Gain'!AJ583</f>
        <v>82.739559899832628</v>
      </c>
      <c r="E3357">
        <f>'TPS543C20 Loop Gain'!B583</f>
        <v>44900</v>
      </c>
    </row>
    <row r="3358" spans="3:5" x14ac:dyDescent="0.25">
      <c r="C3358">
        <f>'TPS543C20 Loop Gain'!AI582</f>
        <v>8.7472754984628835</v>
      </c>
      <c r="D3358">
        <f>'TPS543C20 Loop Gain'!AJ582</f>
        <v>82.771895034670962</v>
      </c>
      <c r="E3358">
        <f>'TPS543C20 Loop Gain'!B582</f>
        <v>44800</v>
      </c>
    </row>
    <row r="3359" spans="3:5" x14ac:dyDescent="0.25">
      <c r="C3359">
        <f>'TPS543C20 Loop Gain'!AI581</f>
        <v>8.7704017787755681</v>
      </c>
      <c r="D3359">
        <f>'TPS543C20 Loop Gain'!AJ581</f>
        <v>82.804392737813998</v>
      </c>
      <c r="E3359">
        <f>'TPS543C20 Loop Gain'!B581</f>
        <v>44700</v>
      </c>
    </row>
    <row r="3360" spans="3:5" x14ac:dyDescent="0.25">
      <c r="C3360">
        <f>'TPS543C20 Loop Gain'!AI580</f>
        <v>8.7935761955031229</v>
      </c>
      <c r="D3360">
        <f>'TPS543C20 Loop Gain'!AJ580</f>
        <v>82.837054110076821</v>
      </c>
      <c r="E3360">
        <f>'TPS543C20 Loop Gain'!B580</f>
        <v>44600</v>
      </c>
    </row>
    <row r="3361" spans="3:5" x14ac:dyDescent="0.25">
      <c r="C3361">
        <f>'TPS543C20 Loop Gain'!AI579</f>
        <v>8.8167989050664524</v>
      </c>
      <c r="D3361">
        <f>'TPS543C20 Loop Gain'!AJ579</f>
        <v>82.869880261028257</v>
      </c>
      <c r="E3361">
        <f>'TPS543C20 Loop Gain'!B579</f>
        <v>44500</v>
      </c>
    </row>
    <row r="3362" spans="3:5" x14ac:dyDescent="0.25">
      <c r="C3362">
        <f>'TPS543C20 Loop Gain'!AI578</f>
        <v>8.8400700644459516</v>
      </c>
      <c r="D3362">
        <f>'TPS543C20 Loop Gain'!AJ578</f>
        <v>82.902872309079626</v>
      </c>
      <c r="E3362">
        <f>'TPS543C20 Loop Gain'!B578</f>
        <v>44400</v>
      </c>
    </row>
    <row r="3363" spans="3:5" x14ac:dyDescent="0.25">
      <c r="C3363">
        <f>'TPS543C20 Loop Gain'!AI577</f>
        <v>8.8633898311831221</v>
      </c>
      <c r="D3363">
        <f>'TPS543C20 Loop Gain'!AJ577</f>
        <v>82.936031381571041</v>
      </c>
      <c r="E3363">
        <f>'TPS543C20 Loop Gain'!B577</f>
        <v>44300</v>
      </c>
    </row>
    <row r="3364" spans="3:5" x14ac:dyDescent="0.25">
      <c r="C3364">
        <f>'TPS543C20 Loop Gain'!AI576</f>
        <v>8.8867583633793181</v>
      </c>
      <c r="D3364">
        <f>'TPS543C20 Loop Gain'!AJ576</f>
        <v>82.969358614858081</v>
      </c>
      <c r="E3364">
        <f>'TPS543C20 Loop Gain'!B576</f>
        <v>44200</v>
      </c>
    </row>
    <row r="3365" spans="3:5" x14ac:dyDescent="0.25">
      <c r="C3365">
        <f>'TPS543C20 Loop Gain'!AI575</f>
        <v>8.9101758196964127</v>
      </c>
      <c r="D3365">
        <f>'TPS543C20 Loop Gain'!AJ575</f>
        <v>83.00285515440234</v>
      </c>
      <c r="E3365">
        <f>'TPS543C20 Loop Gain'!B575</f>
        <v>44100</v>
      </c>
    </row>
    <row r="3366" spans="3:5" x14ac:dyDescent="0.25">
      <c r="C3366">
        <f>'TPS543C20 Loop Gain'!AI574</f>
        <v>8.9336423593567211</v>
      </c>
      <c r="D3366">
        <f>'TPS543C20 Loop Gain'!AJ574</f>
        <v>83.036522154857934</v>
      </c>
      <c r="E3366">
        <f>'TPS543C20 Loop Gain'!B574</f>
        <v>44000</v>
      </c>
    </row>
    <row r="3367" spans="3:5" x14ac:dyDescent="0.25">
      <c r="C3367">
        <f>'TPS543C20 Loop Gain'!AI573</f>
        <v>8.957158142142422</v>
      </c>
      <c r="D3367">
        <f>'TPS543C20 Loop Gain'!AJ573</f>
        <v>83.070360780165885</v>
      </c>
      <c r="E3367">
        <f>'TPS543C20 Loop Gain'!B573</f>
        <v>43900</v>
      </c>
    </row>
    <row r="3368" spans="3:5" x14ac:dyDescent="0.25">
      <c r="C3368">
        <f>'TPS543C20 Loop Gain'!AI572</f>
        <v>8.9807233283952197</v>
      </c>
      <c r="D3368">
        <f>'TPS543C20 Loop Gain'!AJ572</f>
        <v>83.10437220364409</v>
      </c>
      <c r="E3368">
        <f>'TPS543C20 Loop Gain'!B572</f>
        <v>43800</v>
      </c>
    </row>
    <row r="3369" spans="3:5" x14ac:dyDescent="0.25">
      <c r="C3369">
        <f>'TPS543C20 Loop Gain'!AI571</f>
        <v>9.0043380790167511</v>
      </c>
      <c r="D3369">
        <f>'TPS543C20 Loop Gain'!AJ571</f>
        <v>83.138557608079637</v>
      </c>
      <c r="E3369">
        <f>'TPS543C20 Loop Gain'!B571</f>
        <v>43700</v>
      </c>
    </row>
    <row r="3370" spans="3:5" x14ac:dyDescent="0.25">
      <c r="C3370">
        <f>'TPS543C20 Loop Gain'!AI570</f>
        <v>9.0280025554673067</v>
      </c>
      <c r="D3370">
        <f>'TPS543C20 Loop Gain'!AJ570</f>
        <v>83.172918185824486</v>
      </c>
      <c r="E3370">
        <f>'TPS543C20 Loop Gain'!B570</f>
        <v>43600</v>
      </c>
    </row>
    <row r="3371" spans="3:5" x14ac:dyDescent="0.25">
      <c r="C3371">
        <f>'TPS543C20 Loop Gain'!AI569</f>
        <v>9.0517169197655196</v>
      </c>
      <c r="D3371">
        <f>'TPS543C20 Loop Gain'!AJ569</f>
        <v>83.207455138888605</v>
      </c>
      <c r="E3371">
        <f>'TPS543C20 Loop Gain'!B569</f>
        <v>43500</v>
      </c>
    </row>
    <row r="3372" spans="3:5" x14ac:dyDescent="0.25">
      <c r="C3372">
        <f>'TPS543C20 Loop Gain'!AI568</f>
        <v>9.0754813344882894</v>
      </c>
      <c r="D3372">
        <f>'TPS543C20 Loop Gain'!AJ568</f>
        <v>83.242169679037403</v>
      </c>
      <c r="E3372">
        <f>'TPS543C20 Loop Gain'!B568</f>
        <v>43400</v>
      </c>
    </row>
    <row r="3373" spans="3:5" x14ac:dyDescent="0.25">
      <c r="C3373">
        <f>'TPS543C20 Loop Gain'!AI567</f>
        <v>9.0992959627692684</v>
      </c>
      <c r="D3373">
        <f>'TPS543C20 Loop Gain'!AJ567</f>
        <v>83.277063027887934</v>
      </c>
      <c r="E3373">
        <f>'TPS543C20 Loop Gain'!B567</f>
        <v>43300</v>
      </c>
    </row>
    <row r="3374" spans="3:5" x14ac:dyDescent="0.25">
      <c r="C3374">
        <f>'TPS543C20 Loop Gain'!AI566</f>
        <v>9.1231609682985884</v>
      </c>
      <c r="D3374">
        <f>'TPS543C20 Loop Gain'!AJ566</f>
        <v>83.31213641700856</v>
      </c>
      <c r="E3374">
        <f>'TPS543C20 Loop Gain'!B566</f>
        <v>43200</v>
      </c>
    </row>
    <row r="3375" spans="3:5" x14ac:dyDescent="0.25">
      <c r="C3375">
        <f>'TPS543C20 Loop Gain'!AI565</f>
        <v>9.1470765153217695</v>
      </c>
      <c r="D3375">
        <f>'TPS543C20 Loop Gain'!AJ565</f>
        <v>83.347391088016849</v>
      </c>
      <c r="E3375">
        <f>'TPS543C20 Loop Gain'!B565</f>
        <v>43100</v>
      </c>
    </row>
    <row r="3376" spans="3:5" x14ac:dyDescent="0.25">
      <c r="C3376">
        <f>'TPS543C20 Loop Gain'!AI564</f>
        <v>9.1710427686390812</v>
      </c>
      <c r="D3376">
        <f>'TPS543C20 Loop Gain'!AJ564</f>
        <v>83.382828292681765</v>
      </c>
      <c r="E3376">
        <f>'TPS543C20 Loop Gain'!B564</f>
        <v>43000</v>
      </c>
    </row>
    <row r="3377" spans="3:5" x14ac:dyDescent="0.25">
      <c r="C3377">
        <f>'TPS543C20 Loop Gain'!AI563</f>
        <v>9.1950598936036396</v>
      </c>
      <c r="D3377">
        <f>'TPS543C20 Loop Gain'!AJ563</f>
        <v>83.418449293024025</v>
      </c>
      <c r="E3377">
        <f>'TPS543C20 Loop Gain'!B563</f>
        <v>42900</v>
      </c>
    </row>
    <row r="3378" spans="3:5" x14ac:dyDescent="0.25">
      <c r="C3378">
        <f>'TPS543C20 Loop Gain'!AI562</f>
        <v>9.2191280561213258</v>
      </c>
      <c r="D3378">
        <f>'TPS543C20 Loop Gain'!AJ562</f>
        <v>83.45425536141974</v>
      </c>
      <c r="E3378">
        <f>'TPS543C20 Loop Gain'!B562</f>
        <v>42800</v>
      </c>
    </row>
    <row r="3379" spans="3:5" x14ac:dyDescent="0.25">
      <c r="C3379">
        <f>'TPS543C20 Loop Gain'!AI561</f>
        <v>9.2432474226485581</v>
      </c>
      <c r="D3379">
        <f>'TPS543C20 Loop Gain'!AJ561</f>
        <v>83.490247780704138</v>
      </c>
      <c r="E3379">
        <f>'TPS543C20 Loop Gain'!B561</f>
        <v>42700</v>
      </c>
    </row>
    <row r="3380" spans="3:5" x14ac:dyDescent="0.25">
      <c r="C3380">
        <f>'TPS543C20 Loop Gain'!AI560</f>
        <v>9.2674181601911751</v>
      </c>
      <c r="D3380">
        <f>'TPS543C20 Loop Gain'!AJ560</f>
        <v>83.526427844277279</v>
      </c>
      <c r="E3380">
        <f>'TPS543C20 Loop Gain'!B560</f>
        <v>42600</v>
      </c>
    </row>
    <row r="3381" spans="3:5" x14ac:dyDescent="0.25">
      <c r="C3381">
        <f>'TPS543C20 Loop Gain'!AI559</f>
        <v>9.2916404363031511</v>
      </c>
      <c r="D3381">
        <f>'TPS543C20 Loop Gain'!AJ559</f>
        <v>83.562796856210525</v>
      </c>
      <c r="E3381">
        <f>'TPS543C20 Loop Gain'!B559</f>
        <v>42500</v>
      </c>
    </row>
    <row r="3382" spans="3:5" x14ac:dyDescent="0.25">
      <c r="C3382">
        <f>'TPS543C20 Loop Gain'!AI558</f>
        <v>9.315914419084292</v>
      </c>
      <c r="D3382">
        <f>'TPS543C20 Loop Gain'!AJ558</f>
        <v>83.599356131355094</v>
      </c>
      <c r="E3382">
        <f>'TPS543C20 Loop Gain'!B558</f>
        <v>42400</v>
      </c>
    </row>
    <row r="3383" spans="3:5" x14ac:dyDescent="0.25">
      <c r="C3383">
        <f>'TPS543C20 Loop Gain'!AI557</f>
        <v>9.3402402771794666</v>
      </c>
      <c r="D3383">
        <f>'TPS543C20 Loop Gain'!AJ557</f>
        <v>83.636106995447832</v>
      </c>
      <c r="E3383">
        <f>'TPS543C20 Loop Gain'!B557</f>
        <v>42300</v>
      </c>
    </row>
    <row r="3384" spans="3:5" x14ac:dyDescent="0.25">
      <c r="C3384">
        <f>'TPS543C20 Loop Gain'!AI556</f>
        <v>9.3646181797758707</v>
      </c>
      <c r="D3384">
        <f>'TPS543C20 Loop Gain'!AJ556</f>
        <v>83.67305078522584</v>
      </c>
      <c r="E3384">
        <f>'TPS543C20 Loop Gain'!B556</f>
        <v>42200</v>
      </c>
    </row>
    <row r="3385" spans="3:5" x14ac:dyDescent="0.25">
      <c r="C3385">
        <f>'TPS543C20 Loop Gain'!AI555</f>
        <v>9.3890482966012243</v>
      </c>
      <c r="D3385">
        <f>'TPS543C20 Loop Gain'!AJ555</f>
        <v>83.710188848534926</v>
      </c>
      <c r="E3385">
        <f>'TPS543C20 Loop Gain'!B555</f>
        <v>42100</v>
      </c>
    </row>
    <row r="3386" spans="3:5" x14ac:dyDescent="0.25">
      <c r="C3386">
        <f>'TPS543C20 Loop Gain'!AI554</f>
        <v>9.4135307979215419</v>
      </c>
      <c r="D3386">
        <f>'TPS543C20 Loop Gain'!AJ554</f>
        <v>83.747522544444152</v>
      </c>
      <c r="E3386">
        <f>'TPS543C20 Loop Gain'!B554</f>
        <v>42000</v>
      </c>
    </row>
    <row r="3387" spans="3:5" x14ac:dyDescent="0.25">
      <c r="C3387">
        <f>'TPS543C20 Loop Gain'!AI553</f>
        <v>9.4380658545394329</v>
      </c>
      <c r="D3387">
        <f>'TPS543C20 Loop Gain'!AJ553</f>
        <v>83.785053243357666</v>
      </c>
      <c r="E3387">
        <f>'TPS543C20 Loop Gain'!B553</f>
        <v>41900</v>
      </c>
    </row>
    <row r="3388" spans="3:5" x14ac:dyDescent="0.25">
      <c r="C3388">
        <f>'TPS543C20 Loop Gain'!AI552</f>
        <v>9.4626536377906696</v>
      </c>
      <c r="D3388">
        <f>'TPS543C20 Loop Gain'!AJ552</f>
        <v>83.822782327132117</v>
      </c>
      <c r="E3388">
        <f>'TPS543C20 Loop Gain'!B552</f>
        <v>41800</v>
      </c>
    </row>
    <row r="3389" spans="3:5" x14ac:dyDescent="0.25">
      <c r="C3389">
        <f>'TPS543C20 Loop Gain'!AI551</f>
        <v>9.4872943195421495</v>
      </c>
      <c r="D3389">
        <f>'TPS543C20 Loop Gain'!AJ551</f>
        <v>83.860711189193211</v>
      </c>
      <c r="E3389">
        <f>'TPS543C20 Loop Gain'!B551</f>
        <v>41700</v>
      </c>
    </row>
    <row r="3390" spans="3:5" x14ac:dyDescent="0.25">
      <c r="C3390">
        <f>'TPS543C20 Loop Gain'!AI550</f>
        <v>9.5119880721897001</v>
      </c>
      <c r="D3390">
        <f>'TPS543C20 Loop Gain'!AJ550</f>
        <v>83.898841234652238</v>
      </c>
      <c r="E3390">
        <f>'TPS543C20 Loop Gain'!B550</f>
        <v>41600</v>
      </c>
    </row>
    <row r="3391" spans="3:5" x14ac:dyDescent="0.25">
      <c r="C3391">
        <f>'TPS543C20 Loop Gain'!AI549</f>
        <v>9.5367350686543162</v>
      </c>
      <c r="D3391">
        <f>'TPS543C20 Loop Gain'!AJ549</f>
        <v>83.937173880426826</v>
      </c>
      <c r="E3391">
        <f>'TPS543C20 Loop Gain'!B549</f>
        <v>41500</v>
      </c>
    </row>
    <row r="3392" spans="3:5" x14ac:dyDescent="0.25">
      <c r="C3392">
        <f>'TPS543C20 Loop Gain'!AI548</f>
        <v>9.5615354823789964</v>
      </c>
      <c r="D3392">
        <f>'TPS543C20 Loop Gain'!AJ548</f>
        <v>83.975710555361076</v>
      </c>
      <c r="E3392">
        <f>'TPS543C20 Loop Gain'!B548</f>
        <v>41400</v>
      </c>
    </row>
    <row r="3393" spans="3:5" x14ac:dyDescent="0.25">
      <c r="C3393">
        <f>'TPS543C20 Loop Gain'!AI547</f>
        <v>9.5863894873268816</v>
      </c>
      <c r="D3393">
        <f>'TPS543C20 Loop Gain'!AJ547</f>
        <v>84.014452700347903</v>
      </c>
      <c r="E3393">
        <f>'TPS543C20 Loop Gain'!B547</f>
        <v>41300</v>
      </c>
    </row>
    <row r="3394" spans="3:5" x14ac:dyDescent="0.25">
      <c r="C3394">
        <f>'TPS543C20 Loop Gain'!AI546</f>
        <v>9.6112972579762008</v>
      </c>
      <c r="D3394">
        <f>'TPS543C20 Loop Gain'!AJ546</f>
        <v>84.053401768451423</v>
      </c>
      <c r="E3394">
        <f>'TPS543C20 Loop Gain'!B546</f>
        <v>41200</v>
      </c>
    </row>
    <row r="3395" spans="3:5" x14ac:dyDescent="0.25">
      <c r="C3395">
        <f>'TPS543C20 Loop Gain'!AI545</f>
        <v>9.6362589693183374</v>
      </c>
      <c r="D3395">
        <f>'TPS543C20 Loop Gain'!AJ545</f>
        <v>84.09255922503381</v>
      </c>
      <c r="E3395">
        <f>'TPS543C20 Loop Gain'!B545</f>
        <v>41100</v>
      </c>
    </row>
    <row r="3396" spans="3:5" x14ac:dyDescent="0.25">
      <c r="C3396">
        <f>'TPS543C20 Loop Gain'!AI544</f>
        <v>9.6612747968529415</v>
      </c>
      <c r="D3396">
        <f>'TPS543C20 Loop Gain'!AJ544</f>
        <v>84.1319265478798</v>
      </c>
      <c r="E3396">
        <f>'TPS543C20 Loop Gain'!B544</f>
        <v>41000</v>
      </c>
    </row>
    <row r="3397" spans="3:5" x14ac:dyDescent="0.25">
      <c r="C3397">
        <f>'TPS543C20 Loop Gain'!AI543</f>
        <v>9.6863449165842859</v>
      </c>
      <c r="D3397">
        <f>'TPS543C20 Loop Gain'!AJ543</f>
        <v>84.171505227325127</v>
      </c>
      <c r="E3397">
        <f>'TPS543C20 Loop Gain'!B543</f>
        <v>40900</v>
      </c>
    </row>
    <row r="3398" spans="3:5" x14ac:dyDescent="0.25">
      <c r="C3398">
        <f>'TPS543C20 Loop Gain'!AI542</f>
        <v>9.7114695050176696</v>
      </c>
      <c r="D3398">
        <f>'TPS543C20 Loop Gain'!AJ542</f>
        <v>84.211296766385388</v>
      </c>
      <c r="E3398">
        <f>'TPS543C20 Loop Gain'!B542</f>
        <v>40800</v>
      </c>
    </row>
    <row r="3399" spans="3:5" x14ac:dyDescent="0.25">
      <c r="C3399">
        <f>'TPS543C20 Loop Gain'!AI541</f>
        <v>9.7366487391547736</v>
      </c>
      <c r="D3399">
        <f>'TPS543C20 Loop Gain'!AJ541</f>
        <v>84.251302680887676</v>
      </c>
      <c r="E3399">
        <f>'TPS543C20 Loop Gain'!B541</f>
        <v>40700</v>
      </c>
    </row>
    <row r="3400" spans="3:5" x14ac:dyDescent="0.25">
      <c r="C3400">
        <f>'TPS543C20 Loop Gain'!AI540</f>
        <v>9.7618827964894166</v>
      </c>
      <c r="D3400">
        <f>'TPS543C20 Loop Gain'!AJ540</f>
        <v>84.291524499599419</v>
      </c>
      <c r="E3400">
        <f>'TPS543C20 Loop Gain'!B540</f>
        <v>40600</v>
      </c>
    </row>
    <row r="3401" spans="3:5" x14ac:dyDescent="0.25">
      <c r="C3401">
        <f>'TPS543C20 Loop Gain'!AI539</f>
        <v>9.7871718550023417</v>
      </c>
      <c r="D3401">
        <f>'TPS543C20 Loop Gain'!AJ539</f>
        <v>84.331963764367146</v>
      </c>
      <c r="E3401">
        <f>'TPS543C20 Loop Gain'!B539</f>
        <v>40500</v>
      </c>
    </row>
    <row r="3402" spans="3:5" x14ac:dyDescent="0.25">
      <c r="C3402">
        <f>'TPS543C20 Loop Gain'!AI538</f>
        <v>9.8125160931575834</v>
      </c>
      <c r="D3402">
        <f>'TPS543C20 Loop Gain'!AJ538</f>
        <v>84.37262203024649</v>
      </c>
      <c r="E3402">
        <f>'TPS543C20 Loop Gain'!B538</f>
        <v>40400</v>
      </c>
    </row>
    <row r="3403" spans="3:5" x14ac:dyDescent="0.25">
      <c r="C3403">
        <f>'TPS543C20 Loop Gain'!AI537</f>
        <v>9.8379156898957749</v>
      </c>
      <c r="D3403">
        <f>'TPS543C20 Loop Gain'!AJ537</f>
        <v>84.413500865641637</v>
      </c>
      <c r="E3403">
        <f>'TPS543C20 Loop Gain'!B537</f>
        <v>40300</v>
      </c>
    </row>
    <row r="3404" spans="3:5" x14ac:dyDescent="0.25">
      <c r="C3404">
        <f>'TPS543C20 Loop Gain'!AI536</f>
        <v>9.8633708246302874</v>
      </c>
      <c r="D3404">
        <f>'TPS543C20 Loop Gain'!AJ536</f>
        <v>84.454601852442437</v>
      </c>
      <c r="E3404">
        <f>'TPS543C20 Loop Gain'!B536</f>
        <v>40200</v>
      </c>
    </row>
    <row r="3405" spans="3:5" x14ac:dyDescent="0.25">
      <c r="C3405">
        <f>'TPS543C20 Loop Gain'!AI535</f>
        <v>9.8888816772409509</v>
      </c>
      <c r="D3405">
        <f>'TPS543C20 Loop Gain'!AJ535</f>
        <v>84.495926586163421</v>
      </c>
      <c r="E3405">
        <f>'TPS543C20 Loop Gain'!B535</f>
        <v>40100</v>
      </c>
    </row>
    <row r="3406" spans="3:5" x14ac:dyDescent="0.25">
      <c r="C3406">
        <f>'TPS543C20 Loop Gain'!AI534</f>
        <v>9.9144484280684768</v>
      </c>
      <c r="D3406">
        <f>'TPS543C20 Loop Gain'!AJ534</f>
        <v>84.53747667608603</v>
      </c>
      <c r="E3406">
        <f>'TPS543C20 Loop Gain'!B534</f>
        <v>40000</v>
      </c>
    </row>
    <row r="3407" spans="3:5" x14ac:dyDescent="0.25">
      <c r="C3407">
        <f>'TPS543C20 Loop Gain'!AI533</f>
        <v>9.9400712579085244</v>
      </c>
      <c r="D3407">
        <f>'TPS543C20 Loop Gain'!AJ533</f>
        <v>84.579253745401132</v>
      </c>
      <c r="E3407">
        <f>'TPS543C20 Loop Gain'!B533</f>
        <v>39900</v>
      </c>
    </row>
    <row r="3408" spans="3:5" x14ac:dyDescent="0.25">
      <c r="C3408">
        <f>'TPS543C20 Loop Gain'!AI532</f>
        <v>9.9657503480054697</v>
      </c>
      <c r="D3408">
        <f>'TPS543C20 Loop Gain'!AJ532</f>
        <v>84.621259431352442</v>
      </c>
      <c r="E3408">
        <f>'TPS543C20 Loop Gain'!B532</f>
        <v>39800</v>
      </c>
    </row>
    <row r="3409" spans="3:5" x14ac:dyDescent="0.25">
      <c r="C3409">
        <f>'TPS543C20 Loop Gain'!AI531</f>
        <v>9.9914858800462625</v>
      </c>
      <c r="D3409">
        <f>'TPS543C20 Loop Gain'!AJ531</f>
        <v>84.663495385382461</v>
      </c>
      <c r="E3409">
        <f>'TPS543C20 Loop Gain'!B531</f>
        <v>39700</v>
      </c>
    </row>
    <row r="3410" spans="3:5" x14ac:dyDescent="0.25">
      <c r="C3410">
        <f>'TPS543C20 Loop Gain'!AI530</f>
        <v>10.017278036152844</v>
      </c>
      <c r="D3410">
        <f>'TPS543C20 Loop Gain'!AJ530</f>
        <v>84.705963273281299</v>
      </c>
      <c r="E3410">
        <f>'TPS543C20 Loop Gain'!B530</f>
        <v>39600</v>
      </c>
    </row>
    <row r="3411" spans="3:5" x14ac:dyDescent="0.25">
      <c r="C3411">
        <f>'TPS543C20 Loop Gain'!AI529</f>
        <v>10.043126998876248</v>
      </c>
      <c r="D3411">
        <f>'TPS543C20 Loop Gain'!AJ529</f>
        <v>84.748664775332969</v>
      </c>
      <c r="E3411">
        <f>'TPS543C20 Loop Gain'!B529</f>
        <v>39500</v>
      </c>
    </row>
    <row r="3412" spans="3:5" x14ac:dyDescent="0.25">
      <c r="C3412">
        <f>'TPS543C20 Loop Gain'!AI528</f>
        <v>10.069032951188701</v>
      </c>
      <c r="D3412">
        <f>'TPS543C20 Loop Gain'!AJ528</f>
        <v>84.791601586469994</v>
      </c>
      <c r="E3412">
        <f>'TPS543C20 Loop Gain'!B528</f>
        <v>39400</v>
      </c>
    </row>
    <row r="3413" spans="3:5" x14ac:dyDescent="0.25">
      <c r="C3413">
        <f>'TPS543C20 Loop Gain'!AI527</f>
        <v>10.094996076475944</v>
      </c>
      <c r="D3413">
        <f>'TPS543C20 Loop Gain'!AJ527</f>
        <v>84.834775416421763</v>
      </c>
      <c r="E3413">
        <f>'TPS543C20 Loop Gain'!B527</f>
        <v>39300</v>
      </c>
    </row>
    <row r="3414" spans="3:5" x14ac:dyDescent="0.25">
      <c r="C3414">
        <f>'TPS543C20 Loop Gain'!AI526</f>
        <v>10.121016558530423</v>
      </c>
      <c r="D3414">
        <f>'TPS543C20 Loop Gain'!AJ526</f>
        <v>84.878187989869886</v>
      </c>
      <c r="E3414">
        <f>'TPS543C20 Loop Gain'!B526</f>
        <v>39200</v>
      </c>
    </row>
    <row r="3415" spans="3:5" x14ac:dyDescent="0.25">
      <c r="C3415">
        <f>'TPS543C20 Loop Gain'!AI525</f>
        <v>10.147094581541813</v>
      </c>
      <c r="D3415">
        <f>'TPS543C20 Loop Gain'!AJ525</f>
        <v>84.92184104660474</v>
      </c>
      <c r="E3415">
        <f>'TPS543C20 Loop Gain'!B525</f>
        <v>39100</v>
      </c>
    </row>
    <row r="3416" spans="3:5" x14ac:dyDescent="0.25">
      <c r="C3416">
        <f>'TPS543C20 Loop Gain'!AI524</f>
        <v>10.173230330089799</v>
      </c>
      <c r="D3416">
        <f>'TPS543C20 Loop Gain'!AJ524</f>
        <v>84.965736341682131</v>
      </c>
      <c r="E3416">
        <f>'TPS543C20 Loop Gain'!B524</f>
        <v>39000</v>
      </c>
    </row>
    <row r="3417" spans="3:5" x14ac:dyDescent="0.25">
      <c r="C3417">
        <f>'TPS543C20 Loop Gain'!AI523</f>
        <v>10.199423989134663</v>
      </c>
      <c r="D3417">
        <f>'TPS543C20 Loop Gain'!AJ523</f>
        <v>85.009875645581005</v>
      </c>
      <c r="E3417">
        <f>'TPS543C20 Loop Gain'!B523</f>
        <v>38900</v>
      </c>
    </row>
    <row r="3418" spans="3:5" x14ac:dyDescent="0.25">
      <c r="C3418">
        <f>'TPS543C20 Loop Gain'!AI522</f>
        <v>10.225675744008901</v>
      </c>
      <c r="D3418">
        <f>'TPS543C20 Loop Gain'!AJ522</f>
        <v>85.054260744365735</v>
      </c>
      <c r="E3418">
        <f>'TPS543C20 Loop Gain'!B522</f>
        <v>38800</v>
      </c>
    </row>
    <row r="3419" spans="3:5" x14ac:dyDescent="0.25">
      <c r="C3419">
        <f>'TPS543C20 Loop Gain'!AI521</f>
        <v>10.25198578040715</v>
      </c>
      <c r="D3419">
        <f>'TPS543C20 Loop Gain'!AJ521</f>
        <v>85.098893439847259</v>
      </c>
      <c r="E3419">
        <f>'TPS543C20 Loop Gain'!B521</f>
        <v>38700</v>
      </c>
    </row>
    <row r="3420" spans="3:5" x14ac:dyDescent="0.25">
      <c r="C3420">
        <f>'TPS543C20 Loop Gain'!AI520</f>
        <v>10.27835428437692</v>
      </c>
      <c r="D3420">
        <f>'TPS543C20 Loop Gain'!AJ520</f>
        <v>85.143775549747886</v>
      </c>
      <c r="E3420">
        <f>'TPS543C20 Loop Gain'!B520</f>
        <v>38600</v>
      </c>
    </row>
    <row r="3421" spans="3:5" x14ac:dyDescent="0.25">
      <c r="C3421">
        <f>'TPS543C20 Loop Gain'!AI519</f>
        <v>10.304781442308958</v>
      </c>
      <c r="D3421">
        <f>'TPS543C20 Loop Gain'!AJ519</f>
        <v>85.188908907866534</v>
      </c>
      <c r="E3421">
        <f>'TPS543C20 Loop Gain'!B519</f>
        <v>38500</v>
      </c>
    </row>
    <row r="3422" spans="3:5" x14ac:dyDescent="0.25">
      <c r="C3422">
        <f>'TPS543C20 Loop Gain'!AI518</f>
        <v>10.331267440926158</v>
      </c>
      <c r="D3422">
        <f>'TPS543C20 Loop Gain'!AJ518</f>
        <v>85.234295364246151</v>
      </c>
      <c r="E3422">
        <f>'TPS543C20 Loop Gain'!B518</f>
        <v>38400</v>
      </c>
    </row>
    <row r="3423" spans="3:5" x14ac:dyDescent="0.25">
      <c r="C3423">
        <f>'TPS543C20 Loop Gain'!AI517</f>
        <v>10.357812467273675</v>
      </c>
      <c r="D3423">
        <f>'TPS543C20 Loop Gain'!AJ517</f>
        <v>85.279936785343082</v>
      </c>
      <c r="E3423">
        <f>'TPS543C20 Loop Gain'!B517</f>
        <v>38300</v>
      </c>
    </row>
    <row r="3424" spans="3:5" x14ac:dyDescent="0.25">
      <c r="C3424">
        <f>'TPS543C20 Loop Gain'!AI516</f>
        <v>10.384416708706862</v>
      </c>
      <c r="D3424">
        <f>'TPS543C20 Loop Gain'!AJ516</f>
        <v>85.325835054197412</v>
      </c>
      <c r="E3424">
        <f>'TPS543C20 Loop Gain'!B516</f>
        <v>38200</v>
      </c>
    </row>
    <row r="3425" spans="3:5" x14ac:dyDescent="0.25">
      <c r="C3425">
        <f>'TPS543C20 Loop Gain'!AI515</f>
        <v>10.41108035288091</v>
      </c>
      <c r="D3425">
        <f>'TPS543C20 Loop Gain'!AJ515</f>
        <v>85.37199207060759</v>
      </c>
      <c r="E3425">
        <f>'TPS543C20 Loop Gain'!B515</f>
        <v>38100</v>
      </c>
    </row>
    <row r="3426" spans="3:5" x14ac:dyDescent="0.25">
      <c r="C3426">
        <f>'TPS543C20 Loop Gain'!AI514</f>
        <v>10.437803587738108</v>
      </c>
      <c r="D3426">
        <f>'TPS543C20 Loop Gain'!AJ514</f>
        <v>85.418409751301439</v>
      </c>
      <c r="E3426">
        <f>'TPS543C20 Loop Gain'!B514</f>
        <v>38000</v>
      </c>
    </row>
    <row r="3427" spans="3:5" x14ac:dyDescent="0.25">
      <c r="C3427">
        <f>'TPS543C20 Loop Gain'!AI513</f>
        <v>10.464586601496533</v>
      </c>
      <c r="D3427">
        <f>'TPS543C20 Loop Gain'!AJ513</f>
        <v>85.465090030115462</v>
      </c>
      <c r="E3427">
        <f>'TPS543C20 Loop Gain'!B513</f>
        <v>37900</v>
      </c>
    </row>
    <row r="3428" spans="3:5" x14ac:dyDescent="0.25">
      <c r="C3428">
        <f>'TPS543C20 Loop Gain'!AI512</f>
        <v>10.491429582636124</v>
      </c>
      <c r="D3428">
        <f>'TPS543C20 Loop Gain'!AJ512</f>
        <v>85.512034858171305</v>
      </c>
      <c r="E3428">
        <f>'TPS543C20 Loop Gain'!B512</f>
        <v>37800</v>
      </c>
    </row>
    <row r="3429" spans="3:5" x14ac:dyDescent="0.25">
      <c r="C3429">
        <f>'TPS543C20 Loop Gain'!AI511</f>
        <v>10.518332719887201</v>
      </c>
      <c r="D3429">
        <f>'TPS543C20 Loop Gain'!AJ511</f>
        <v>85.559246204055881</v>
      </c>
      <c r="E3429">
        <f>'TPS543C20 Loop Gain'!B511</f>
        <v>37700</v>
      </c>
    </row>
    <row r="3430" spans="3:5" x14ac:dyDescent="0.25">
      <c r="C3430">
        <f>'TPS543C20 Loop Gain'!AI510</f>
        <v>10.545296202215912</v>
      </c>
      <c r="D3430">
        <f>'TPS543C20 Loop Gain'!AJ510</f>
        <v>85.606726054002024</v>
      </c>
      <c r="E3430">
        <f>'TPS543C20 Loop Gain'!B510</f>
        <v>37600</v>
      </c>
    </row>
    <row r="3431" spans="3:5" x14ac:dyDescent="0.25">
      <c r="C3431">
        <f>'TPS543C20 Loop Gain'!AI509</f>
        <v>10.572320218810432</v>
      </c>
      <c r="D3431">
        <f>'TPS543C20 Loop Gain'!AJ509</f>
        <v>85.654476412074217</v>
      </c>
      <c r="E3431">
        <f>'TPS543C20 Loop Gain'!B509</f>
        <v>37500</v>
      </c>
    </row>
    <row r="3432" spans="3:5" x14ac:dyDescent="0.25">
      <c r="C3432">
        <f>'TPS543C20 Loop Gain'!AI508</f>
        <v>10.599404959067165</v>
      </c>
      <c r="D3432">
        <f>'TPS543C20 Loop Gain'!AJ508</f>
        <v>85.702499300350027</v>
      </c>
      <c r="E3432">
        <f>'TPS543C20 Loop Gain'!B508</f>
        <v>37400</v>
      </c>
    </row>
    <row r="3433" spans="3:5" x14ac:dyDescent="0.25">
      <c r="C3433">
        <f>'TPS543C20 Loop Gain'!AI507</f>
        <v>10.626550612575329</v>
      </c>
      <c r="D3433">
        <f>'TPS543C20 Loop Gain'!AJ507</f>
        <v>85.75079675911077</v>
      </c>
      <c r="E3433">
        <f>'TPS543C20 Loop Gain'!B507</f>
        <v>37300</v>
      </c>
    </row>
    <row r="3434" spans="3:5" x14ac:dyDescent="0.25">
      <c r="C3434">
        <f>'TPS543C20 Loop Gain'!AI506</f>
        <v>10.653757369102134</v>
      </c>
      <c r="D3434">
        <f>'TPS543C20 Loop Gain'!AJ506</f>
        <v>85.799370847026495</v>
      </c>
      <c r="E3434">
        <f>'TPS543C20 Loop Gain'!B506</f>
        <v>37200</v>
      </c>
    </row>
    <row r="3435" spans="3:5" x14ac:dyDescent="0.25">
      <c r="C3435">
        <f>'TPS543C20 Loop Gain'!AI505</f>
        <v>10.681025418576377</v>
      </c>
      <c r="D3435">
        <f>'TPS543C20 Loop Gain'!AJ505</f>
        <v>85.848223641349875</v>
      </c>
      <c r="E3435">
        <f>'TPS543C20 Loop Gain'!B505</f>
        <v>37100</v>
      </c>
    </row>
    <row r="3436" spans="3:5" x14ac:dyDescent="0.25">
      <c r="C3436">
        <f>'TPS543C20 Loop Gain'!AI504</f>
        <v>10.708354951073073</v>
      </c>
      <c r="D3436">
        <f>'TPS543C20 Loop Gain'!AJ504</f>
        <v>85.897357238105684</v>
      </c>
      <c r="E3436">
        <f>'TPS543C20 Loop Gain'!B504</f>
        <v>37000</v>
      </c>
    </row>
    <row r="3437" spans="3:5" x14ac:dyDescent="0.25">
      <c r="C3437">
        <f>'TPS543C20 Loop Gain'!AI503</f>
        <v>10.735746156795901</v>
      </c>
      <c r="D3437">
        <f>'TPS543C20 Loop Gain'!AJ503</f>
        <v>85.946773752287413</v>
      </c>
      <c r="E3437">
        <f>'TPS543C20 Loop Gain'!B503</f>
        <v>36900</v>
      </c>
    </row>
    <row r="3438" spans="3:5" x14ac:dyDescent="0.25">
      <c r="C3438">
        <f>'TPS543C20 Loop Gain'!AI502</f>
        <v>10.763199226060378</v>
      </c>
      <c r="D3438">
        <f>'TPS543C20 Loop Gain'!AJ502</f>
        <v>85.996475318050159</v>
      </c>
      <c r="E3438">
        <f>'TPS543C20 Loop Gain'!B502</f>
        <v>36800</v>
      </c>
    </row>
    <row r="3439" spans="3:5" x14ac:dyDescent="0.25">
      <c r="C3439">
        <f>'TPS543C20 Loop Gain'!AI501</f>
        <v>10.790714349275367</v>
      </c>
      <c r="D3439">
        <f>'TPS543C20 Loop Gain'!AJ501</f>
        <v>86.046464088911222</v>
      </c>
      <c r="E3439">
        <f>'TPS543C20 Loop Gain'!B501</f>
        <v>36700</v>
      </c>
    </row>
    <row r="3440" spans="3:5" x14ac:dyDescent="0.25">
      <c r="C3440">
        <f>'TPS543C20 Loop Gain'!AI500</f>
        <v>10.818291716925909</v>
      </c>
      <c r="D3440">
        <f>'TPS543C20 Loop Gain'!AJ500</f>
        <v>86.096742237947339</v>
      </c>
      <c r="E3440">
        <f>'TPS543C20 Loop Gain'!B500</f>
        <v>36600</v>
      </c>
    </row>
    <row r="3441" spans="3:5" x14ac:dyDescent="0.25">
      <c r="C3441">
        <f>'TPS543C20 Loop Gain'!AI499</f>
        <v>10.845931519553071</v>
      </c>
      <c r="D3441">
        <f>'TPS543C20 Loop Gain'!AJ499</f>
        <v>86.14731195799709</v>
      </c>
      <c r="E3441">
        <f>'TPS543C20 Loop Gain'!B499</f>
        <v>36500</v>
      </c>
    </row>
    <row r="3442" spans="3:5" x14ac:dyDescent="0.25">
      <c r="C3442">
        <f>'TPS543C20 Loop Gain'!AI498</f>
        <v>10.873633947734891</v>
      </c>
      <c r="D3442">
        <f>'TPS543C20 Loop Gain'!AJ498</f>
        <v>86.198175461863599</v>
      </c>
      <c r="E3442">
        <f>'TPS543C20 Loop Gain'!B498</f>
        <v>36400</v>
      </c>
    </row>
    <row r="3443" spans="3:5" x14ac:dyDescent="0.25">
      <c r="C3443">
        <f>'TPS543C20 Loop Gain'!AI497</f>
        <v>10.90139919206665</v>
      </c>
      <c r="D3443">
        <f>'TPS543C20 Loop Gain'!AJ497</f>
        <v>86.249334982518519</v>
      </c>
      <c r="E3443">
        <f>'TPS543C20 Loop Gain'!B497</f>
        <v>36300</v>
      </c>
    </row>
    <row r="3444" spans="3:5" x14ac:dyDescent="0.25">
      <c r="C3444">
        <f>'TPS543C20 Loop Gain'!AI496</f>
        <v>10.929227443139165</v>
      </c>
      <c r="D3444">
        <f>'TPS543C20 Loop Gain'!AJ496</f>
        <v>86.300792773310832</v>
      </c>
      <c r="E3444">
        <f>'TPS543C20 Loop Gain'!B496</f>
        <v>36200</v>
      </c>
    </row>
    <row r="3445" spans="3:5" x14ac:dyDescent="0.25">
      <c r="C3445">
        <f>'TPS543C20 Loop Gain'!AI495</f>
        <v>10.957118891518618</v>
      </c>
      <c r="D3445">
        <f>'TPS543C20 Loop Gain'!AJ495</f>
        <v>86.352551108171568</v>
      </c>
      <c r="E3445">
        <f>'TPS543C20 Loop Gain'!B495</f>
        <v>36100</v>
      </c>
    </row>
    <row r="3446" spans="3:5" x14ac:dyDescent="0.25">
      <c r="C3446">
        <f>'TPS543C20 Loop Gain'!AI494</f>
        <v>10.985073727723799</v>
      </c>
      <c r="D3446">
        <f>'TPS543C20 Loop Gain'!AJ494</f>
        <v>86.40461228182825</v>
      </c>
      <c r="E3446">
        <f>'TPS543C20 Loop Gain'!B494</f>
        <v>36000</v>
      </c>
    </row>
    <row r="3447" spans="3:5" x14ac:dyDescent="0.25">
      <c r="C3447">
        <f>'TPS543C20 Loop Gain'!AI493</f>
        <v>11.013092142203751</v>
      </c>
      <c r="D3447">
        <f>'TPS543C20 Loop Gain'!AJ493</f>
        <v>86.456978610011859</v>
      </c>
      <c r="E3447">
        <f>'TPS543C20 Loop Gain'!B493</f>
        <v>35900</v>
      </c>
    </row>
    <row r="3448" spans="3:5" x14ac:dyDescent="0.25">
      <c r="C3448">
        <f>'TPS543C20 Loop Gain'!AI492</f>
        <v>11.041174325314568</v>
      </c>
      <c r="D3448">
        <f>'TPS543C20 Loop Gain'!AJ492</f>
        <v>86.509652429674887</v>
      </c>
      <c r="E3448">
        <f>'TPS543C20 Loop Gain'!B492</f>
        <v>35800</v>
      </c>
    </row>
    <row r="3449" spans="3:5" x14ac:dyDescent="0.25">
      <c r="C3449">
        <f>'TPS543C20 Loop Gain'!AI491</f>
        <v>11.069320467294837</v>
      </c>
      <c r="D3449">
        <f>'TPS543C20 Loop Gain'!AJ491</f>
        <v>86.562636099202962</v>
      </c>
      <c r="E3449">
        <f>'TPS543C20 Loop Gain'!B491</f>
        <v>35700</v>
      </c>
    </row>
    <row r="3450" spans="3:5" x14ac:dyDescent="0.25">
      <c r="C3450">
        <f>'TPS543C20 Loop Gain'!AI490</f>
        <v>11.097530758241946</v>
      </c>
      <c r="D3450">
        <f>'TPS543C20 Loop Gain'!AJ490</f>
        <v>86.615931998633243</v>
      </c>
      <c r="E3450">
        <f>'TPS543C20 Loop Gain'!B490</f>
        <v>35600</v>
      </c>
    </row>
    <row r="3451" spans="3:5" x14ac:dyDescent="0.25">
      <c r="C3451">
        <f>'TPS543C20 Loop Gain'!AI489</f>
        <v>11.125805388085986</v>
      </c>
      <c r="D3451">
        <f>'TPS543C20 Loop Gain'!AJ489</f>
        <v>86.669542529873951</v>
      </c>
      <c r="E3451">
        <f>'TPS543C20 Loop Gain'!B489</f>
        <v>35500</v>
      </c>
    </row>
    <row r="3452" spans="3:5" x14ac:dyDescent="0.25">
      <c r="C3452">
        <f>'TPS543C20 Loop Gain'!AI488</f>
        <v>11.154144546563556</v>
      </c>
      <c r="D3452">
        <f>'TPS543C20 Loop Gain'!AJ488</f>
        <v>86.72347011692284</v>
      </c>
      <c r="E3452">
        <f>'TPS543C20 Loop Gain'!B488</f>
        <v>35400</v>
      </c>
    </row>
    <row r="3453" spans="3:5" x14ac:dyDescent="0.25">
      <c r="C3453">
        <f>'TPS543C20 Loop Gain'!AI487</f>
        <v>11.182548423191466</v>
      </c>
      <c r="D3453">
        <f>'TPS543C20 Loop Gain'!AJ487</f>
        <v>86.777717206089903</v>
      </c>
      <c r="E3453">
        <f>'TPS543C20 Loop Gain'!B487</f>
        <v>35300</v>
      </c>
    </row>
    <row r="3454" spans="3:5" x14ac:dyDescent="0.25">
      <c r="C3454">
        <f>'TPS543C20 Loop Gain'!AI486</f>
        <v>11.211017207238241</v>
      </c>
      <c r="D3454">
        <f>'TPS543C20 Loop Gain'!AJ486</f>
        <v>86.832286266220194</v>
      </c>
      <c r="E3454">
        <f>'TPS543C20 Loop Gain'!B486</f>
        <v>35200</v>
      </c>
    </row>
    <row r="3455" spans="3:5" x14ac:dyDescent="0.25">
      <c r="C3455">
        <f>'TPS543C20 Loop Gain'!AI485</f>
        <v>11.239551087696659</v>
      </c>
      <c r="D3455">
        <f>'TPS543C20 Loop Gain'!AJ485</f>
        <v>86.887179788920392</v>
      </c>
      <c r="E3455">
        <f>'TPS543C20 Loop Gain'!B485</f>
        <v>35100</v>
      </c>
    </row>
    <row r="3456" spans="3:5" x14ac:dyDescent="0.25">
      <c r="C3456">
        <f>'TPS543C20 Loop Gain'!AI484</f>
        <v>11.268150253253497</v>
      </c>
      <c r="D3456">
        <f>'TPS543C20 Loop Gain'!AJ484</f>
        <v>86.942400288783489</v>
      </c>
      <c r="E3456">
        <f>'TPS543C20 Loop Gain'!B484</f>
        <v>35000</v>
      </c>
    </row>
    <row r="3457" spans="3:5" x14ac:dyDescent="0.25">
      <c r="C3457">
        <f>'TPS543C20 Loop Gain'!AI483</f>
        <v>11.296814892259938</v>
      </c>
      <c r="D3457">
        <f>'TPS543C20 Loop Gain'!AJ483</f>
        <v>86.997950303618069</v>
      </c>
      <c r="E3457">
        <f>'TPS543C20 Loop Gain'!B483</f>
        <v>34900</v>
      </c>
    </row>
    <row r="3458" spans="3:5" x14ac:dyDescent="0.25">
      <c r="C3458">
        <f>'TPS543C20 Loop Gain'!AI482</f>
        <v>11.325545192701075</v>
      </c>
      <c r="D3458">
        <f>'TPS543C20 Loop Gain'!AJ482</f>
        <v>87.053832394677471</v>
      </c>
      <c r="E3458">
        <f>'TPS543C20 Loop Gain'!B482</f>
        <v>34800</v>
      </c>
    </row>
    <row r="3459" spans="3:5" x14ac:dyDescent="0.25">
      <c r="C3459">
        <f>'TPS543C20 Loop Gain'!AI481</f>
        <v>11.354341342162861</v>
      </c>
      <c r="D3459">
        <f>'TPS543C20 Loop Gain'!AJ481</f>
        <v>87.1100491468912</v>
      </c>
      <c r="E3459">
        <f>'TPS543C20 Loop Gain'!B481</f>
        <v>34700</v>
      </c>
    </row>
    <row r="3460" spans="3:5" x14ac:dyDescent="0.25">
      <c r="C3460">
        <f>'TPS543C20 Loop Gain'!AI480</f>
        <v>11.383203527800518</v>
      </c>
      <c r="D3460">
        <f>'TPS543C20 Loop Gain'!AJ480</f>
        <v>87.166603169096717</v>
      </c>
      <c r="E3460">
        <f>'TPS543C20 Loop Gain'!B480</f>
        <v>34600</v>
      </c>
    </row>
    <row r="3461" spans="3:5" x14ac:dyDescent="0.25">
      <c r="C3461">
        <f>'TPS543C20 Loop Gain'!AI479</f>
        <v>11.41213193630438</v>
      </c>
      <c r="D3461">
        <f>'TPS543C20 Loop Gain'!AJ479</f>
        <v>87.22349709427499</v>
      </c>
      <c r="E3461">
        <f>'TPS543C20 Loop Gain'!B479</f>
        <v>34500</v>
      </c>
    </row>
    <row r="3462" spans="3:5" x14ac:dyDescent="0.25">
      <c r="C3462">
        <f>'TPS543C20 Loop Gain'!AI478</f>
        <v>11.441126753865431</v>
      </c>
      <c r="D3462">
        <f>'TPS543C20 Loop Gain'!AJ478</f>
        <v>87.280733579782478</v>
      </c>
      <c r="E3462">
        <f>'TPS543C20 Loop Gain'!B478</f>
        <v>34400</v>
      </c>
    </row>
    <row r="3463" spans="3:5" x14ac:dyDescent="0.25">
      <c r="C3463">
        <f>'TPS543C20 Loop Gain'!AI477</f>
        <v>11.470188166139865</v>
      </c>
      <c r="D3463">
        <f>'TPS543C20 Loop Gain'!AJ477</f>
        <v>87.338315307591643</v>
      </c>
      <c r="E3463">
        <f>'TPS543C20 Loop Gain'!B477</f>
        <v>34300</v>
      </c>
    </row>
    <row r="3464" spans="3:5" x14ac:dyDescent="0.25">
      <c r="C3464">
        <f>'TPS543C20 Loop Gain'!AI476</f>
        <v>11.499316358212337</v>
      </c>
      <c r="D3464">
        <f>'TPS543C20 Loop Gain'!AJ476</f>
        <v>87.396244984525012</v>
      </c>
      <c r="E3464">
        <f>'TPS543C20 Loop Gain'!B476</f>
        <v>34200</v>
      </c>
    </row>
    <row r="3465" spans="3:5" x14ac:dyDescent="0.25">
      <c r="C3465">
        <f>'TPS543C20 Loop Gain'!AI475</f>
        <v>11.528511514558639</v>
      </c>
      <c r="D3465">
        <f>'TPS543C20 Loop Gain'!AJ475</f>
        <v>87.454525342497362</v>
      </c>
      <c r="E3465">
        <f>'TPS543C20 Loop Gain'!B475</f>
        <v>34100</v>
      </c>
    </row>
    <row r="3466" spans="3:5" x14ac:dyDescent="0.25">
      <c r="C3466">
        <f>'TPS543C20 Loop Gain'!AI474</f>
        <v>11.557773819007169</v>
      </c>
      <c r="D3466">
        <f>'TPS543C20 Loop Gain'!AJ474</f>
        <v>87.513159138752869</v>
      </c>
      <c r="E3466">
        <f>'TPS543C20 Loop Gain'!B474</f>
        <v>34000</v>
      </c>
    </row>
    <row r="3467" spans="3:5" x14ac:dyDescent="0.25">
      <c r="C3467">
        <f>'TPS543C20 Loop Gain'!AI473</f>
        <v>11.58710345469899</v>
      </c>
      <c r="D3467">
        <f>'TPS543C20 Loop Gain'!AJ473</f>
        <v>87.57214915610885</v>
      </c>
      <c r="E3467">
        <f>'TPS543C20 Loop Gain'!B473</f>
        <v>33900</v>
      </c>
    </row>
    <row r="3468" spans="3:5" x14ac:dyDescent="0.25">
      <c r="C3468">
        <f>'TPS543C20 Loop Gain'!AI472</f>
        <v>11.616500604048072</v>
      </c>
      <c r="D3468">
        <f>'TPS543C20 Loop Gain'!AJ472</f>
        <v>87.63149820319552</v>
      </c>
      <c r="E3468">
        <f>'TPS543C20 Loop Gain'!B472</f>
        <v>33800</v>
      </c>
    </row>
    <row r="3469" spans="3:5" x14ac:dyDescent="0.25">
      <c r="C3469">
        <f>'TPS543C20 Loop Gain'!AI471</f>
        <v>11.645965448697797</v>
      </c>
      <c r="D3469">
        <f>'TPS543C20 Loop Gain'!AJ471</f>
        <v>87.691209114701223</v>
      </c>
      <c r="E3469">
        <f>'TPS543C20 Loop Gain'!B471</f>
        <v>33700</v>
      </c>
    </row>
    <row r="3470" spans="3:5" x14ac:dyDescent="0.25">
      <c r="C3470">
        <f>'TPS543C20 Loop Gain'!AI470</f>
        <v>11.675498169480051</v>
      </c>
      <c r="D3470">
        <f>'TPS543C20 Loop Gain'!AJ470</f>
        <v>87.75128475161533</v>
      </c>
      <c r="E3470">
        <f>'TPS543C20 Loop Gain'!B470</f>
        <v>33600</v>
      </c>
    </row>
    <row r="3471" spans="3:5" x14ac:dyDescent="0.25">
      <c r="C3471">
        <f>'TPS543C20 Loop Gain'!AI469</f>
        <v>11.705098946369379</v>
      </c>
      <c r="D3471">
        <f>'TPS543C20 Loop Gain'!AJ469</f>
        <v>87.811728001473284</v>
      </c>
      <c r="E3471">
        <f>'TPS543C20 Loop Gain'!B469</f>
        <v>33500</v>
      </c>
    </row>
    <row r="3472" spans="3:5" x14ac:dyDescent="0.25">
      <c r="C3472">
        <f>'TPS543C20 Loop Gain'!AI468</f>
        <v>11.734767958439251</v>
      </c>
      <c r="D3472">
        <f>'TPS543C20 Loop Gain'!AJ468</f>
        <v>87.872541778602141</v>
      </c>
      <c r="E3472">
        <f>'TPS543C20 Loop Gain'!B468</f>
        <v>33400</v>
      </c>
    </row>
    <row r="3473" spans="3:5" x14ac:dyDescent="0.25">
      <c r="C3473">
        <f>'TPS543C20 Loop Gain'!AI467</f>
        <v>11.764505383814319</v>
      </c>
      <c r="D3473">
        <f>'TPS543C20 Loop Gain'!AJ467</f>
        <v>87.933729024368191</v>
      </c>
      <c r="E3473">
        <f>'TPS543C20 Loop Gain'!B467</f>
        <v>33300</v>
      </c>
    </row>
    <row r="3474" spans="3:5" x14ac:dyDescent="0.25">
      <c r="C3474">
        <f>'TPS543C20 Loop Gain'!AI466</f>
        <v>11.794311399623039</v>
      </c>
      <c r="D3474">
        <f>'TPS543C20 Loop Gain'!AJ466</f>
        <v>87.995292707420674</v>
      </c>
      <c r="E3474">
        <f>'TPS543C20 Loop Gain'!B466</f>
        <v>33200</v>
      </c>
    </row>
    <row r="3475" spans="3:5" x14ac:dyDescent="0.25">
      <c r="C3475">
        <f>'TPS543C20 Loop Gain'!AI465</f>
        <v>11.824186181949369</v>
      </c>
      <c r="D3475">
        <f>'TPS543C20 Loop Gain'!AJ465</f>
        <v>88.057235823943003</v>
      </c>
      <c r="E3475">
        <f>'TPS543C20 Loop Gain'!B465</f>
        <v>33100</v>
      </c>
    </row>
    <row r="3476" spans="3:5" x14ac:dyDescent="0.25">
      <c r="C3476">
        <f>'TPS543C20 Loop Gain'!AI464</f>
        <v>11.854129905781623</v>
      </c>
      <c r="D3476">
        <f>'TPS543C20 Loop Gain'!AJ464</f>
        <v>88.11956139789676</v>
      </c>
      <c r="E3476">
        <f>'TPS543C20 Loop Gain'!B464</f>
        <v>33000</v>
      </c>
    </row>
    <row r="3477" spans="3:5" x14ac:dyDescent="0.25">
      <c r="C3477">
        <f>'TPS543C20 Loop Gain'!AI463</f>
        <v>11.884142744961023</v>
      </c>
      <c r="D3477">
        <f>'TPS543C20 Loop Gain'!AJ463</f>
        <v>88.182272481273102</v>
      </c>
      <c r="E3477">
        <f>'TPS543C20 Loop Gain'!B463</f>
        <v>32900</v>
      </c>
    </row>
    <row r="3478" spans="3:5" x14ac:dyDescent="0.25">
      <c r="C3478">
        <f>'TPS543C20 Loop Gain'!AI462</f>
        <v>11.91422487212915</v>
      </c>
      <c r="D3478">
        <f>'TPS543C20 Loop Gain'!AJ462</f>
        <v>88.245372154337531</v>
      </c>
      <c r="E3478">
        <f>'TPS543C20 Loop Gain'!B462</f>
        <v>32800</v>
      </c>
    </row>
    <row r="3479" spans="3:5" x14ac:dyDescent="0.25">
      <c r="C3479">
        <f>'TPS543C20 Loop Gain'!AI461</f>
        <v>11.944376458673121</v>
      </c>
      <c r="D3479">
        <f>'TPS543C20 Loop Gain'!AJ461</f>
        <v>88.308863525883339</v>
      </c>
      <c r="E3479">
        <f>'TPS543C20 Loop Gain'!B461</f>
        <v>32700</v>
      </c>
    </row>
    <row r="3480" spans="3:5" x14ac:dyDescent="0.25">
      <c r="C3480">
        <f>'TPS543C20 Loop Gain'!AI460</f>
        <v>11.974597674669564</v>
      </c>
      <c r="D3480">
        <f>'TPS543C20 Loop Gain'!AJ460</f>
        <v>88.372749733473157</v>
      </c>
      <c r="E3480">
        <f>'TPS543C20 Loop Gain'!B460</f>
        <v>32600</v>
      </c>
    </row>
    <row r="3481" spans="3:5" x14ac:dyDescent="0.25">
      <c r="C3481">
        <f>'TPS543C20 Loop Gain'!AI459</f>
        <v>12.004888688828361</v>
      </c>
      <c r="D3481">
        <f>'TPS543C20 Loop Gain'!AJ459</f>
        <v>88.437033943692498</v>
      </c>
      <c r="E3481">
        <f>'TPS543C20 Loop Gain'!B459</f>
        <v>32500</v>
      </c>
    </row>
    <row r="3482" spans="3:5" x14ac:dyDescent="0.25">
      <c r="C3482">
        <f>'TPS543C20 Loop Gain'!AI458</f>
        <v>12.035249668432677</v>
      </c>
      <c r="D3482">
        <f>'TPS543C20 Loop Gain'!AJ458</f>
        <v>88.501719352395341</v>
      </c>
      <c r="E3482">
        <f>'TPS543C20 Loop Gain'!B458</f>
        <v>32400</v>
      </c>
    </row>
    <row r="3483" spans="3:5" x14ac:dyDescent="0.25">
      <c r="C3483">
        <f>'TPS543C20 Loop Gain'!AI457</f>
        <v>12.065680779279354</v>
      </c>
      <c r="D3483">
        <f>'TPS543C20 Loop Gain'!AJ457</f>
        <v>88.566809184952504</v>
      </c>
      <c r="E3483">
        <f>'TPS543C20 Loop Gain'!B457</f>
        <v>32300</v>
      </c>
    </row>
    <row r="3484" spans="3:5" x14ac:dyDescent="0.25">
      <c r="C3484">
        <f>'TPS543C20 Loop Gain'!AI456</f>
        <v>12.096182185616959</v>
      </c>
      <c r="D3484">
        <f>'TPS543C20 Loop Gain'!AJ456</f>
        <v>88.632306696496713</v>
      </c>
      <c r="E3484">
        <f>'TPS543C20 Loop Gain'!B456</f>
        <v>32200</v>
      </c>
    </row>
    <row r="3485" spans="3:5" x14ac:dyDescent="0.25">
      <c r="C3485">
        <f>'TPS543C20 Loop Gain'!AI455</f>
        <v>12.1267540500822</v>
      </c>
      <c r="D3485">
        <f>'TPS543C20 Loop Gain'!AJ455</f>
        <v>88.6982151721718</v>
      </c>
      <c r="E3485">
        <f>'TPS543C20 Loop Gain'!B455</f>
        <v>32100</v>
      </c>
    </row>
    <row r="3486" spans="3:5" x14ac:dyDescent="0.25">
      <c r="C3486">
        <f>'TPS543C20 Loop Gain'!AI454</f>
        <v>12.157396533635197</v>
      </c>
      <c r="D3486">
        <f>'TPS543C20 Loop Gain'!AJ454</f>
        <v>88.76453792737631</v>
      </c>
      <c r="E3486">
        <f>'TPS543C20 Loop Gain'!B454</f>
        <v>32000</v>
      </c>
    </row>
    <row r="3487" spans="3:5" x14ac:dyDescent="0.25">
      <c r="C3487">
        <f>'TPS543C20 Loop Gain'!AI453</f>
        <v>12.188109795492325</v>
      </c>
      <c r="D3487">
        <f>'TPS543C20 Loop Gain'!AJ453</f>
        <v>88.831278308007271</v>
      </c>
      <c r="E3487">
        <f>'TPS543C20 Loop Gain'!B453</f>
        <v>31900</v>
      </c>
    </row>
    <row r="3488" spans="3:5" x14ac:dyDescent="0.25">
      <c r="C3488">
        <f>'TPS543C20 Loop Gain'!AI452</f>
        <v>12.218893993058002</v>
      </c>
      <c r="D3488">
        <f>'TPS543C20 Loop Gain'!AJ452</f>
        <v>88.898439690704777</v>
      </c>
      <c r="E3488">
        <f>'TPS543C20 Loop Gain'!B452</f>
        <v>31800</v>
      </c>
    </row>
    <row r="3489" spans="3:5" x14ac:dyDescent="0.25">
      <c r="C3489">
        <f>'TPS543C20 Loop Gain'!AI451</f>
        <v>12.249749281854413</v>
      </c>
      <c r="D3489">
        <f>'TPS543C20 Loop Gain'!AJ451</f>
        <v>88.966025483094228</v>
      </c>
      <c r="E3489">
        <f>'TPS543C20 Loop Gain'!B451</f>
        <v>31700</v>
      </c>
    </row>
    <row r="3490" spans="3:5" x14ac:dyDescent="0.25">
      <c r="C3490">
        <f>'TPS543C20 Loop Gain'!AI450</f>
        <v>12.280675815449618</v>
      </c>
      <c r="D3490">
        <f>'TPS543C20 Loop Gain'!AJ450</f>
        <v>89.034039124024403</v>
      </c>
      <c r="E3490">
        <f>'TPS543C20 Loop Gain'!B450</f>
        <v>31600</v>
      </c>
    </row>
    <row r="3491" spans="3:5" x14ac:dyDescent="0.25">
      <c r="C3491">
        <f>'TPS543C20 Loop Gain'!AI449</f>
        <v>12.311673745383828</v>
      </c>
      <c r="D3491">
        <f>'TPS543C20 Loop Gain'!AJ449</f>
        <v>89.102484083809998</v>
      </c>
      <c r="E3491">
        <f>'TPS543C20 Loop Gain'!B449</f>
        <v>31500</v>
      </c>
    </row>
    <row r="3492" spans="3:5" x14ac:dyDescent="0.25">
      <c r="C3492">
        <f>'TPS543C20 Loop Gain'!AI448</f>
        <v>12.342743221093604</v>
      </c>
      <c r="D3492">
        <f>'TPS543C20 Loop Gain'!AJ448</f>
        <v>89.171363864463046</v>
      </c>
      <c r="E3492">
        <f>'TPS543C20 Loop Gain'!B448</f>
        <v>31400</v>
      </c>
    </row>
    <row r="3493" spans="3:5" x14ac:dyDescent="0.25">
      <c r="C3493">
        <f>'TPS543C20 Loop Gain'!AI447</f>
        <v>12.373884389834206</v>
      </c>
      <c r="D3493">
        <f>'TPS543C20 Loop Gain'!AJ447</f>
        <v>89.24068199993404</v>
      </c>
      <c r="E3493">
        <f>'TPS543C20 Loop Gain'!B447</f>
        <v>31300</v>
      </c>
    </row>
    <row r="3494" spans="3:5" x14ac:dyDescent="0.25">
      <c r="C3494">
        <f>'TPS543C20 Loop Gain'!AI446</f>
        <v>12.405097396600446</v>
      </c>
      <c r="D3494">
        <f>'TPS543C20 Loop Gain'!AJ446</f>
        <v>89.310442056339099</v>
      </c>
      <c r="E3494">
        <f>'TPS543C20 Loop Gain'!B446</f>
        <v>31200</v>
      </c>
    </row>
    <row r="3495" spans="3:5" x14ac:dyDescent="0.25">
      <c r="C3495">
        <f>'TPS543C20 Loop Gain'!AI445</f>
        <v>12.436382384044954</v>
      </c>
      <c r="D3495">
        <f>'TPS543C20 Loop Gain'!AJ445</f>
        <v>89.380647632191696</v>
      </c>
      <c r="E3495">
        <f>'TPS543C20 Loop Gain'!B445</f>
        <v>31100</v>
      </c>
    </row>
    <row r="3496" spans="3:5" x14ac:dyDescent="0.25">
      <c r="C3496">
        <f>'TPS543C20 Loop Gain'!AI444</f>
        <v>12.467739492394625</v>
      </c>
      <c r="D3496">
        <f>'TPS543C20 Loop Gain'!AJ444</f>
        <v>89.451302358630684</v>
      </c>
      <c r="E3496">
        <f>'TPS543C20 Loop Gain'!B444</f>
        <v>31000</v>
      </c>
    </row>
    <row r="3497" spans="3:5" x14ac:dyDescent="0.25">
      <c r="C3497">
        <f>'TPS543C20 Loop Gain'!AI443</f>
        <v>12.499168859365344</v>
      </c>
      <c r="D3497">
        <f>'TPS543C20 Loop Gain'!AJ443</f>
        <v>89.522409899641886</v>
      </c>
      <c r="E3497">
        <f>'TPS543C20 Loop Gain'!B443</f>
        <v>30900</v>
      </c>
    </row>
    <row r="3498" spans="3:5" x14ac:dyDescent="0.25">
      <c r="C3498">
        <f>'TPS543C20 Loop Gain'!AI442</f>
        <v>12.53067062007406</v>
      </c>
      <c r="D3498">
        <f>'TPS543C20 Loop Gain'!AJ442</f>
        <v>89.593973952281615</v>
      </c>
      <c r="E3498">
        <f>'TPS543C20 Loop Gain'!B442</f>
        <v>30800</v>
      </c>
    </row>
    <row r="3499" spans="3:5" x14ac:dyDescent="0.25">
      <c r="C3499">
        <f>'TPS543C20 Loop Gain'!AI441</f>
        <v>12.562244906948656</v>
      </c>
      <c r="D3499">
        <f>'TPS543C20 Loop Gain'!AJ441</f>
        <v>89.665998246892087</v>
      </c>
      <c r="E3499">
        <f>'TPS543C20 Loop Gain'!B441</f>
        <v>30700</v>
      </c>
    </row>
    <row r="3500" spans="3:5" x14ac:dyDescent="0.25">
      <c r="C3500">
        <f>'TPS543C20 Loop Gain'!AI440</f>
        <v>12.59389184963657</v>
      </c>
      <c r="D3500">
        <f>'TPS543C20 Loop Gain'!AJ440</f>
        <v>89.738486547314082</v>
      </c>
      <c r="E3500">
        <f>'TPS543C20 Loop Gain'!B440</f>
        <v>30600</v>
      </c>
    </row>
    <row r="3501" spans="3:5" x14ac:dyDescent="0.25">
      <c r="C3501">
        <f>'TPS543C20 Loop Gain'!AI439</f>
        <v>12.625611574909875</v>
      </c>
      <c r="D3501">
        <f>'TPS543C20 Loop Gain'!AJ439</f>
        <v>89.811442651098545</v>
      </c>
      <c r="E3501">
        <f>'TPS543C20 Loop Gain'!B439</f>
        <v>30500</v>
      </c>
    </row>
    <row r="3502" spans="3:5" x14ac:dyDescent="0.25">
      <c r="C3502">
        <f>'TPS543C20 Loop Gain'!AI438</f>
        <v>12.657404206569002</v>
      </c>
      <c r="D3502">
        <f>'TPS543C20 Loop Gain'!AJ438</f>
        <v>89.884870389708922</v>
      </c>
      <c r="E3502">
        <f>'TPS543C20 Loop Gain'!B438</f>
        <v>30400</v>
      </c>
    </row>
    <row r="3503" spans="3:5" x14ac:dyDescent="0.25">
      <c r="C3503">
        <f>'TPS543C20 Loop Gain'!AI437</f>
        <v>12.689269865343737</v>
      </c>
      <c r="D3503">
        <f>'TPS543C20 Loop Gain'!AJ437</f>
        <v>89.958773628723591</v>
      </c>
      <c r="E3503">
        <f>'TPS543C20 Loop Gain'!B437</f>
        <v>30300</v>
      </c>
    </row>
    <row r="3504" spans="3:5" x14ac:dyDescent="0.25">
      <c r="C3504">
        <f>'TPS543C20 Loop Gain'!AI436</f>
        <v>12.72120866879137</v>
      </c>
      <c r="D3504">
        <f>'TPS543C20 Loop Gain'!AJ436</f>
        <v>90.033156268027653</v>
      </c>
      <c r="E3504">
        <f>'TPS543C20 Loop Gain'!B436</f>
        <v>30200</v>
      </c>
    </row>
    <row r="3505" spans="3:5" x14ac:dyDescent="0.25">
      <c r="C3505">
        <f>'TPS543C20 Loop Gain'!AI435</f>
        <v>12.753220731193693</v>
      </c>
      <c r="D3505">
        <f>'TPS543C20 Loop Gain'!AJ435</f>
        <v>90.108022242006285</v>
      </c>
      <c r="E3505">
        <f>'TPS543C20 Loop Gain'!B435</f>
        <v>30100</v>
      </c>
    </row>
    <row r="3506" spans="3:5" x14ac:dyDescent="0.25">
      <c r="C3506">
        <f>'TPS543C20 Loop Gain'!AI434</f>
        <v>12.785306163450121</v>
      </c>
      <c r="D3506">
        <f>'TPS543C20 Loop Gain'!AJ434</f>
        <v>90.183375519726027</v>
      </c>
      <c r="E3506">
        <f>'TPS543C20 Loop Gain'!B434</f>
        <v>30000</v>
      </c>
    </row>
    <row r="3507" spans="3:5" x14ac:dyDescent="0.25">
      <c r="C3507">
        <f>'TPS543C20 Loop Gain'!AI433</f>
        <v>12.817465072969137</v>
      </c>
      <c r="D3507">
        <f>'TPS543C20 Loop Gain'!AJ433</f>
        <v>90.259220105112405</v>
      </c>
      <c r="E3507">
        <f>'TPS543C20 Loop Gain'!B433</f>
        <v>29900</v>
      </c>
    </row>
    <row r="3508" spans="3:5" x14ac:dyDescent="0.25">
      <c r="C3508">
        <f>'TPS543C20 Loop Gain'!AI432</f>
        <v>12.849697563556727</v>
      </c>
      <c r="D3508">
        <f>'TPS543C20 Loop Gain'!AJ432</f>
        <v>90.335560037123429</v>
      </c>
      <c r="E3508">
        <f>'TPS543C20 Loop Gain'!B432</f>
        <v>29800</v>
      </c>
    </row>
    <row r="3509" spans="3:5" x14ac:dyDescent="0.25">
      <c r="C3509">
        <f>'TPS543C20 Loop Gain'!AI431</f>
        <v>12.882003735302117</v>
      </c>
      <c r="D3509">
        <f>'TPS543C20 Loop Gain'!AJ431</f>
        <v>90.41239938991086</v>
      </c>
      <c r="E3509">
        <f>'TPS543C20 Loop Gain'!B431</f>
        <v>29700</v>
      </c>
    </row>
    <row r="3510" spans="3:5" x14ac:dyDescent="0.25">
      <c r="C3510">
        <f>'TPS543C20 Loop Gain'!AI430</f>
        <v>12.914383684461319</v>
      </c>
      <c r="D3510">
        <f>'TPS543C20 Loop Gain'!AJ430</f>
        <v>90.489742272978646</v>
      </c>
      <c r="E3510">
        <f>'TPS543C20 Loop Gain'!B430</f>
        <v>29600</v>
      </c>
    </row>
    <row r="3511" spans="3:5" x14ac:dyDescent="0.25">
      <c r="C3511">
        <f>'TPS543C20 Loop Gain'!AI429</f>
        <v>12.946837503337081</v>
      </c>
      <c r="D3511">
        <f>'TPS543C20 Loop Gain'!AJ429</f>
        <v>90.567592831333087</v>
      </c>
      <c r="E3511">
        <f>'TPS543C20 Loop Gain'!B429</f>
        <v>29500</v>
      </c>
    </row>
    <row r="3512" spans="3:5" x14ac:dyDescent="0.25">
      <c r="C3512">
        <f>'TPS543C20 Loop Gain'!AI428</f>
        <v>12.979365280157298</v>
      </c>
      <c r="D3512">
        <f>'TPS543C20 Loop Gain'!AJ428</f>
        <v>90.645955245621579</v>
      </c>
      <c r="E3512">
        <f>'TPS543C20 Loop Gain'!B428</f>
        <v>29400</v>
      </c>
    </row>
    <row r="3513" spans="3:5" x14ac:dyDescent="0.25">
      <c r="C3513">
        <f>'TPS543C20 Loop Gain'!AI427</f>
        <v>13.011967098949153</v>
      </c>
      <c r="D3513">
        <f>'TPS543C20 Loop Gain'!AJ427</f>
        <v>90.72483373226747</v>
      </c>
      <c r="E3513">
        <f>'TPS543C20 Loop Gain'!B427</f>
        <v>29300</v>
      </c>
    </row>
    <row r="3514" spans="3:5" x14ac:dyDescent="0.25">
      <c r="C3514">
        <f>'TPS543C20 Loop Gain'!AI426</f>
        <v>13.044643039411079</v>
      </c>
      <c r="D3514">
        <f>'TPS543C20 Loop Gain'!AJ426</f>
        <v>90.804232543590757</v>
      </c>
      <c r="E3514">
        <f>'TPS543C20 Loop Gain'!B426</f>
        <v>29200</v>
      </c>
    </row>
    <row r="3515" spans="3:5" x14ac:dyDescent="0.25">
      <c r="C3515">
        <f>'TPS543C20 Loop Gain'!AI425</f>
        <v>13.077393176781314</v>
      </c>
      <c r="D3515">
        <f>'TPS543C20 Loop Gain'!AJ425</f>
        <v>90.884155967921615</v>
      </c>
      <c r="E3515">
        <f>'TPS543C20 Loop Gain'!B425</f>
        <v>29100</v>
      </c>
    </row>
    <row r="3516" spans="3:5" x14ac:dyDescent="0.25">
      <c r="C3516">
        <f>'TPS543C20 Loop Gain'!AI424</f>
        <v>13.110217581705164</v>
      </c>
      <c r="D3516">
        <f>'TPS543C20 Loop Gain'!AJ424</f>
        <v>90.964608329707133</v>
      </c>
      <c r="E3516">
        <f>'TPS543C20 Loop Gain'!B424</f>
        <v>29000</v>
      </c>
    </row>
    <row r="3517" spans="3:5" x14ac:dyDescent="0.25">
      <c r="C3517">
        <f>'TPS543C20 Loop Gain'!AI423</f>
        <v>13.143116320095681</v>
      </c>
      <c r="D3517">
        <f>'TPS543C20 Loop Gain'!AJ423</f>
        <v>91.045593989599496</v>
      </c>
      <c r="E3517">
        <f>'TPS543C20 Loop Gain'!B423</f>
        <v>28900</v>
      </c>
    </row>
    <row r="3518" spans="3:5" x14ac:dyDescent="0.25">
      <c r="C3518">
        <f>'TPS543C20 Loop Gain'!AI422</f>
        <v>13.176089452995045</v>
      </c>
      <c r="D3518">
        <f>'TPS543C20 Loop Gain'!AJ422</f>
        <v>91.127117344540451</v>
      </c>
      <c r="E3518">
        <f>'TPS543C20 Loop Gain'!B422</f>
        <v>28800</v>
      </c>
    </row>
    <row r="3519" spans="3:5" x14ac:dyDescent="0.25">
      <c r="C3519">
        <f>'TPS543C20 Loop Gain'!AI421</f>
        <v>13.20913703643005</v>
      </c>
      <c r="D3519">
        <f>'TPS543C20 Loop Gain'!AJ421</f>
        <v>91.209182827827931</v>
      </c>
      <c r="E3519">
        <f>'TPS543C20 Loop Gain'!B421</f>
        <v>28700</v>
      </c>
    </row>
    <row r="3520" spans="3:5" x14ac:dyDescent="0.25">
      <c r="C3520">
        <f>'TPS543C20 Loop Gain'!AI420</f>
        <v>13.242259121265436</v>
      </c>
      <c r="D3520">
        <f>'TPS543C20 Loop Gain'!AJ420</f>
        <v>91.291794909174655</v>
      </c>
      <c r="E3520">
        <f>'TPS543C20 Loop Gain'!B420</f>
        <v>28600</v>
      </c>
    </row>
    <row r="3521" spans="3:5" x14ac:dyDescent="0.25">
      <c r="C3521">
        <f>'TPS543C20 Loop Gain'!AI419</f>
        <v>13.275455753053947</v>
      </c>
      <c r="D3521">
        <f>'TPS543C20 Loop Gain'!AJ419</f>
        <v>91.374958094752813</v>
      </c>
      <c r="E3521">
        <f>'TPS543C20 Loop Gain'!B419</f>
        <v>28500</v>
      </c>
    </row>
    <row r="3522" spans="3:5" x14ac:dyDescent="0.25">
      <c r="C3522">
        <f>'TPS543C20 Loop Gain'!AI418</f>
        <v>13.308726971882583</v>
      </c>
      <c r="D3522">
        <f>'TPS543C20 Loop Gain'!AJ418</f>
        <v>91.458676927221077</v>
      </c>
      <c r="E3522">
        <f>'TPS543C20 Loop Gain'!B418</f>
        <v>28400</v>
      </c>
    </row>
    <row r="3523" spans="3:5" x14ac:dyDescent="0.25">
      <c r="C3523">
        <f>'TPS543C20 Loop Gain'!AI417</f>
        <v>13.342072812215825</v>
      </c>
      <c r="D3523">
        <f>'TPS543C20 Loop Gain'!AJ417</f>
        <v>91.54295598574295</v>
      </c>
      <c r="E3523">
        <f>'TPS543C20 Loop Gain'!B417</f>
        <v>28300</v>
      </c>
    </row>
    <row r="3524" spans="3:5" x14ac:dyDescent="0.25">
      <c r="C3524">
        <f>'TPS543C20 Loop Gain'!AI416</f>
        <v>13.375493302734879</v>
      </c>
      <c r="D3524">
        <f>'TPS543C20 Loop Gain'!AJ416</f>
        <v>91.627799885985922</v>
      </c>
      <c r="E3524">
        <f>'TPS543C20 Loop Gain'!B416</f>
        <v>28200</v>
      </c>
    </row>
    <row r="3525" spans="3:5" x14ac:dyDescent="0.25">
      <c r="C3525">
        <f>'TPS543C20 Loop Gain'!AI415</f>
        <v>13.408988466174165</v>
      </c>
      <c r="D3525">
        <f>'TPS543C20 Loop Gain'!AJ415</f>
        <v>91.713213280104483</v>
      </c>
      <c r="E3525">
        <f>'TPS543C20 Loop Gain'!B415</f>
        <v>28100</v>
      </c>
    </row>
    <row r="3526" spans="3:5" x14ac:dyDescent="0.25">
      <c r="C3526">
        <f>'TPS543C20 Loop Gain'!AI414</f>
        <v>13.442558319153068</v>
      </c>
      <c r="D3526">
        <f>'TPS543C20 Loop Gain'!AJ414</f>
        <v>91.799200856712545</v>
      </c>
      <c r="E3526">
        <f>'TPS543C20 Loop Gain'!B414</f>
        <v>28000</v>
      </c>
    </row>
    <row r="3527" spans="3:5" x14ac:dyDescent="0.25">
      <c r="C3527">
        <f>'TPS543C20 Loop Gain'!AI413</f>
        <v>13.476202872005238</v>
      </c>
      <c r="D3527">
        <f>'TPS543C20 Loop Gain'!AJ413</f>
        <v>91.885767340827599</v>
      </c>
      <c r="E3527">
        <f>'TPS543C20 Loop Gain'!B413</f>
        <v>27900</v>
      </c>
    </row>
    <row r="3528" spans="3:5" x14ac:dyDescent="0.25">
      <c r="C3528">
        <f>'TPS543C20 Loop Gain'!AI412</f>
        <v>13.509922128603186</v>
      </c>
      <c r="D3528">
        <f>'TPS543C20 Loop Gain'!AJ412</f>
        <v>91.972917493807557</v>
      </c>
      <c r="E3528">
        <f>'TPS543C20 Loop Gain'!B412</f>
        <v>27800</v>
      </c>
    </row>
    <row r="3529" spans="3:5" x14ac:dyDescent="0.25">
      <c r="C3529">
        <f>'TPS543C20 Loop Gain'!AI411</f>
        <v>13.543716086179305</v>
      </c>
      <c r="D3529">
        <f>'TPS543C20 Loop Gain'!AJ411</f>
        <v>92.060656113261288</v>
      </c>
      <c r="E3529">
        <f>'TPS543C20 Loop Gain'!B411</f>
        <v>27700</v>
      </c>
    </row>
    <row r="3530" spans="3:5" x14ac:dyDescent="0.25">
      <c r="C3530">
        <f>'TPS543C20 Loop Gain'!AI410</f>
        <v>13.577584735144255</v>
      </c>
      <c r="D3530">
        <f>'TPS543C20 Loop Gain'!AJ410</f>
        <v>92.148988032942682</v>
      </c>
      <c r="E3530">
        <f>'TPS543C20 Loop Gain'!B410</f>
        <v>27600</v>
      </c>
    </row>
    <row r="3531" spans="3:5" x14ac:dyDescent="0.25">
      <c r="C3531">
        <f>'TPS543C20 Loop Gain'!AI409</f>
        <v>13.611528058898907</v>
      </c>
      <c r="D3531">
        <f>'TPS543C20 Loop Gain'!AJ409</f>
        <v>92.237918122623668</v>
      </c>
      <c r="E3531">
        <f>'TPS543C20 Loop Gain'!B409</f>
        <v>27500</v>
      </c>
    </row>
    <row r="3532" spans="3:5" x14ac:dyDescent="0.25">
      <c r="C3532">
        <f>'TPS543C20 Loop Gain'!AI408</f>
        <v>13.645546033644585</v>
      </c>
      <c r="D3532">
        <f>'TPS543C20 Loop Gain'!AJ408</f>
        <v>92.327451287942381</v>
      </c>
      <c r="E3532">
        <f>'TPS543C20 Loop Gain'!B408</f>
        <v>27400</v>
      </c>
    </row>
    <row r="3533" spans="3:5" x14ac:dyDescent="0.25">
      <c r="C3533">
        <f>'TPS543C20 Loop Gain'!AI407</f>
        <v>13.679638628189041</v>
      </c>
      <c r="D3533">
        <f>'TPS543C20 Loop Gain'!AJ407</f>
        <v>92.417592470231398</v>
      </c>
      <c r="E3533">
        <f>'TPS543C20 Loop Gain'!B407</f>
        <v>27300</v>
      </c>
    </row>
    <row r="3534" spans="3:5" x14ac:dyDescent="0.25">
      <c r="C3534">
        <f>'TPS543C20 Loop Gain'!AI406</f>
        <v>13.713805803746784</v>
      </c>
      <c r="D3534">
        <f>'TPS543C20 Loop Gain'!AJ406</f>
        <v>92.508346646323261</v>
      </c>
      <c r="E3534">
        <f>'TPS543C20 Loop Gain'!B406</f>
        <v>27200</v>
      </c>
    </row>
    <row r="3535" spans="3:5" x14ac:dyDescent="0.25">
      <c r="C3535">
        <f>'TPS543C20 Loop Gain'!AI405</f>
        <v>13.748047513736694</v>
      </c>
      <c r="D3535">
        <f>'TPS543C20 Loop Gain'!AJ405</f>
        <v>92.599718828327724</v>
      </c>
      <c r="E3535">
        <f>'TPS543C20 Loop Gain'!B405</f>
        <v>27100</v>
      </c>
    </row>
    <row r="3536" spans="3:5" x14ac:dyDescent="0.25">
      <c r="C3536">
        <f>'TPS543C20 Loop Gain'!AI404</f>
        <v>13.782363703575093</v>
      </c>
      <c r="D3536">
        <f>'TPS543C20 Loop Gain'!AJ404</f>
        <v>92.691714063384822</v>
      </c>
      <c r="E3536">
        <f>'TPS543C20 Loop Gain'!B404</f>
        <v>27000</v>
      </c>
    </row>
    <row r="3537" spans="3:5" x14ac:dyDescent="0.25">
      <c r="C3537">
        <f>'TPS543C20 Loop Gain'!AI403</f>
        <v>13.81675431046482</v>
      </c>
      <c r="D3537">
        <f>'TPS543C20 Loop Gain'!AJ403</f>
        <v>92.784337433390732</v>
      </c>
      <c r="E3537">
        <f>'TPS543C20 Loop Gain'!B403</f>
        <v>26900</v>
      </c>
    </row>
    <row r="3538" spans="3:5" x14ac:dyDescent="0.25">
      <c r="C3538">
        <f>'TPS543C20 Loop Gain'!AI402</f>
        <v>13.851219263178896</v>
      </c>
      <c r="D3538">
        <f>'TPS543C20 Loop Gain'!AJ402</f>
        <v>92.877594054696928</v>
      </c>
      <c r="E3538">
        <f>'TPS543C20 Loop Gain'!B402</f>
        <v>26800</v>
      </c>
    </row>
    <row r="3539" spans="3:5" x14ac:dyDescent="0.25">
      <c r="C3539">
        <f>'TPS543C20 Loop Gain'!AI401</f>
        <v>13.8857584818414</v>
      </c>
      <c r="D3539">
        <f>'TPS543C20 Loop Gain'!AJ401</f>
        <v>92.971489077777477</v>
      </c>
      <c r="E3539">
        <f>'TPS543C20 Loop Gain'!B401</f>
        <v>26700</v>
      </c>
    </row>
    <row r="3540" spans="3:5" x14ac:dyDescent="0.25">
      <c r="C3540">
        <f>'TPS543C20 Loop Gain'!AI400</f>
        <v>13.920371877702568</v>
      </c>
      <c r="D3540">
        <f>'TPS543C20 Loop Gain'!AJ400</f>
        <v>93.066027686865127</v>
      </c>
      <c r="E3540">
        <f>'TPS543C20 Loop Gain'!B400</f>
        <v>26600</v>
      </c>
    </row>
    <row r="3541" spans="3:5" x14ac:dyDescent="0.25">
      <c r="C3541">
        <f>'TPS543C20 Loop Gain'!AI399</f>
        <v>13.955059352910864</v>
      </c>
      <c r="D3541">
        <f>'TPS543C20 Loop Gain'!AJ399</f>
        <v>93.16121509956227</v>
      </c>
      <c r="E3541">
        <f>'TPS543C20 Loop Gain'!B399</f>
        <v>26500</v>
      </c>
    </row>
    <row r="3542" spans="3:5" x14ac:dyDescent="0.25">
      <c r="C3542">
        <f>'TPS543C20 Loop Gain'!AI398</f>
        <v>13.989820800278295</v>
      </c>
      <c r="D3542">
        <f>'TPS543C20 Loop Gain'!AJ398</f>
        <v>93.257056566407854</v>
      </c>
      <c r="E3542">
        <f>'TPS543C20 Loop Gain'!B398</f>
        <v>26400</v>
      </c>
    </row>
    <row r="3543" spans="3:5" x14ac:dyDescent="0.25">
      <c r="C3543">
        <f>'TPS543C20 Loop Gain'!AI397</f>
        <v>14.024656103043522</v>
      </c>
      <c r="D3543">
        <f>'TPS543C20 Loop Gain'!AJ397</f>
        <v>93.353557370417803</v>
      </c>
      <c r="E3543">
        <f>'TPS543C20 Loop Gain'!B397</f>
        <v>26300</v>
      </c>
    </row>
    <row r="3544" spans="3:5" x14ac:dyDescent="0.25">
      <c r="C3544">
        <f>'TPS543C20 Loop Gain'!AI396</f>
        <v>14.059565134629485</v>
      </c>
      <c r="D3544">
        <f>'TPS543C20 Loop Gain'!AJ396</f>
        <v>93.450722826589782</v>
      </c>
      <c r="E3544">
        <f>'TPS543C20 Loop Gain'!B396</f>
        <v>26200</v>
      </c>
    </row>
    <row r="3545" spans="3:5" x14ac:dyDescent="0.25">
      <c r="C3545">
        <f>'TPS543C20 Loop Gain'!AI395</f>
        <v>14.094547758395608</v>
      </c>
      <c r="D3545">
        <f>'TPS543C20 Loop Gain'!AJ395</f>
        <v>93.548558281361835</v>
      </c>
      <c r="E3545">
        <f>'TPS543C20 Loop Gain'!B395</f>
        <v>26100</v>
      </c>
    </row>
    <row r="3546" spans="3:5" x14ac:dyDescent="0.25">
      <c r="C3546">
        <f>'TPS543C20 Loop Gain'!AI394</f>
        <v>14.129603827386244</v>
      </c>
      <c r="D3546">
        <f>'TPS543C20 Loop Gain'!AJ394</f>
        <v>93.647069112044505</v>
      </c>
      <c r="E3546">
        <f>'TPS543C20 Loop Gain'!B394</f>
        <v>26000</v>
      </c>
    </row>
    <row r="3547" spans="3:5" x14ac:dyDescent="0.25">
      <c r="C3547">
        <f>'TPS543C20 Loop Gain'!AI393</f>
        <v>14.164733184074084</v>
      </c>
      <c r="D3547">
        <f>'TPS543C20 Loop Gain'!AJ393</f>
        <v>93.746260726199367</v>
      </c>
      <c r="E3547">
        <f>'TPS543C20 Loop Gain'!B393</f>
        <v>25900</v>
      </c>
    </row>
    <row r="3548" spans="3:5" x14ac:dyDescent="0.25">
      <c r="C3548">
        <f>'TPS543C20 Loop Gain'!AI392</f>
        <v>14.199935660099051</v>
      </c>
      <c r="D3548">
        <f>'TPS543C20 Loop Gain'!AJ392</f>
        <v>93.846138560988734</v>
      </c>
      <c r="E3548">
        <f>'TPS543C20 Loop Gain'!B392</f>
        <v>25800</v>
      </c>
    </row>
    <row r="3549" spans="3:5" x14ac:dyDescent="0.25">
      <c r="C3549">
        <f>'TPS543C20 Loop Gain'!AI391</f>
        <v>14.235211076001553</v>
      </c>
      <c r="D3549">
        <f>'TPS543C20 Loop Gain'!AJ391</f>
        <v>93.946708082470437</v>
      </c>
      <c r="E3549">
        <f>'TPS543C20 Loop Gain'!B391</f>
        <v>25700</v>
      </c>
    </row>
    <row r="3550" spans="3:5" x14ac:dyDescent="0.25">
      <c r="C3550">
        <f>'TPS543C20 Loop Gain'!AI390</f>
        <v>14.27055924095173</v>
      </c>
      <c r="D3550">
        <f>'TPS543C20 Loop Gain'!AJ390</f>
        <v>94.047974784851803</v>
      </c>
      <c r="E3550">
        <f>'TPS543C20 Loop Gain'!B390</f>
        <v>25600</v>
      </c>
    </row>
    <row r="3551" spans="3:5" x14ac:dyDescent="0.25">
      <c r="C3551">
        <f>'TPS543C20 Loop Gain'!AI389</f>
        <v>14.305979952473649</v>
      </c>
      <c r="D3551">
        <f>'TPS543C20 Loop Gain'!AJ389</f>
        <v>94.149944189697521</v>
      </c>
      <c r="E3551">
        <f>'TPS543C20 Loop Gain'!B389</f>
        <v>25500</v>
      </c>
    </row>
    <row r="3552" spans="3:5" x14ac:dyDescent="0.25">
      <c r="C3552">
        <f>'TPS543C20 Loop Gain'!AI388</f>
        <v>14.34147299616397</v>
      </c>
      <c r="D3552">
        <f>'TPS543C20 Loop Gain'!AJ388</f>
        <v>94.252621845085386</v>
      </c>
      <c r="E3552">
        <f>'TPS543C20 Loop Gain'!B388</f>
        <v>25400</v>
      </c>
    </row>
    <row r="3553" spans="3:5" x14ac:dyDescent="0.25">
      <c r="C3553">
        <f>'TPS543C20 Loop Gain'!AI387</f>
        <v>14.377038145407134</v>
      </c>
      <c r="D3553">
        <f>'TPS543C20 Loop Gain'!AJ387</f>
        <v>94.356013324713786</v>
      </c>
      <c r="E3553">
        <f>'TPS543C20 Loop Gain'!B387</f>
        <v>25300</v>
      </c>
    </row>
    <row r="3554" spans="3:5" x14ac:dyDescent="0.25">
      <c r="C3554">
        <f>'TPS543C20 Loop Gain'!AI386</f>
        <v>14.412675161083818</v>
      </c>
      <c r="D3554">
        <f>'TPS543C20 Loop Gain'!AJ386</f>
        <v>94.460124226954932</v>
      </c>
      <c r="E3554">
        <f>'TPS543C20 Loop Gain'!B386</f>
        <v>25200</v>
      </c>
    </row>
    <row r="3555" spans="3:5" x14ac:dyDescent="0.25">
      <c r="C3555">
        <f>'TPS543C20 Loop Gain'!AI385</f>
        <v>14.448383791275095</v>
      </c>
      <c r="D3555">
        <f>'TPS543C20 Loop Gain'!AJ385</f>
        <v>94.564960173851958</v>
      </c>
      <c r="E3555">
        <f>'TPS543C20 Loop Gain'!B385</f>
        <v>25100</v>
      </c>
    </row>
    <row r="3556" spans="3:5" x14ac:dyDescent="0.25">
      <c r="C3556">
        <f>'TPS543C20 Loop Gain'!AI384</f>
        <v>14.484163770962674</v>
      </c>
      <c r="D3556">
        <f>'TPS543C20 Loop Gain'!AJ384</f>
        <v>94.670526810061105</v>
      </c>
      <c r="E3556">
        <f>'TPS543C20 Loop Gain'!B384</f>
        <v>25000</v>
      </c>
    </row>
    <row r="3557" spans="3:5" x14ac:dyDescent="0.25">
      <c r="C3557">
        <f>'TPS543C20 Loop Gain'!AI383</f>
        <v>14.520014821722638</v>
      </c>
      <c r="D3557">
        <f>'TPS543C20 Loop Gain'!AJ383</f>
        <v>94.776829801733086</v>
      </c>
      <c r="E3557">
        <f>'TPS543C20 Loop Gain'!B383</f>
        <v>24900</v>
      </c>
    </row>
    <row r="3558" spans="3:5" x14ac:dyDescent="0.25">
      <c r="C3558">
        <f>'TPS543C20 Loop Gain'!AI382</f>
        <v>14.555936651414644</v>
      </c>
      <c r="D3558">
        <f>'TPS543C20 Loop Gain'!AJ382</f>
        <v>94.883874835335263</v>
      </c>
      <c r="E3558">
        <f>'TPS543C20 Loop Gain'!B382</f>
        <v>24800</v>
      </c>
    </row>
    <row r="3559" spans="3:5" x14ac:dyDescent="0.25">
      <c r="C3559">
        <f>'TPS543C20 Loop Gain'!AI381</f>
        <v>14.591928953867288</v>
      </c>
      <c r="D3559">
        <f>'TPS543C20 Loop Gain'!AJ381</f>
        <v>94.991667616406431</v>
      </c>
      <c r="E3559">
        <f>'TPS543C20 Loop Gain'!B381</f>
        <v>24700</v>
      </c>
    </row>
    <row r="3560" spans="3:5" x14ac:dyDescent="0.25">
      <c r="C3560">
        <f>'TPS543C20 Loop Gain'!AI380</f>
        <v>14.627991408556262</v>
      </c>
      <c r="D3560">
        <f>'TPS543C20 Loop Gain'!AJ380</f>
        <v>95.100213868251203</v>
      </c>
      <c r="E3560">
        <f>'TPS543C20 Loop Gain'!B380</f>
        <v>24600</v>
      </c>
    </row>
    <row r="3561" spans="3:5" x14ac:dyDescent="0.25">
      <c r="C3561">
        <f>'TPS543C20 Loop Gain'!AI379</f>
        <v>14.664123680279918</v>
      </c>
      <c r="D3561">
        <f>'TPS543C20 Loop Gain'!AJ379</f>
        <v>95.209519330558294</v>
      </c>
      <c r="E3561">
        <f>'TPS543C20 Loop Gain'!B379</f>
        <v>24500</v>
      </c>
    </row>
    <row r="3562" spans="3:5" x14ac:dyDescent="0.25">
      <c r="C3562">
        <f>'TPS543C20 Loop Gain'!AI378</f>
        <v>14.700325418828177</v>
      </c>
      <c r="D3562">
        <f>'TPS543C20 Loop Gain'!AJ378</f>
        <v>95.319589757958937</v>
      </c>
      <c r="E3562">
        <f>'TPS543C20 Loop Gain'!B378</f>
        <v>24400</v>
      </c>
    </row>
    <row r="3563" spans="3:5" x14ac:dyDescent="0.25">
      <c r="C3563">
        <f>'TPS543C20 Loop Gain'!AI377</f>
        <v>14.736596258647396</v>
      </c>
      <c r="D3563">
        <f>'TPS543C20 Loop Gain'!AJ377</f>
        <v>95.430430918497066</v>
      </c>
      <c r="E3563">
        <f>'TPS543C20 Loop Gain'!B377</f>
        <v>24300</v>
      </c>
    </row>
    <row r="3564" spans="3:5" x14ac:dyDescent="0.25">
      <c r="C3564">
        <f>'TPS543C20 Loop Gain'!AI376</f>
        <v>14.772935818500724</v>
      </c>
      <c r="D3564">
        <f>'TPS543C20 Loop Gain'!AJ376</f>
        <v>95.542048592038128</v>
      </c>
      <c r="E3564">
        <f>'TPS543C20 Loop Gain'!B376</f>
        <v>24200</v>
      </c>
    </row>
    <row r="3565" spans="3:5" x14ac:dyDescent="0.25">
      <c r="C3565">
        <f>'TPS543C20 Loop Gain'!AI375</f>
        <v>14.809343701121785</v>
      </c>
      <c r="D3565">
        <f>'TPS543C20 Loop Gain'!AJ375</f>
        <v>95.654448568591107</v>
      </c>
      <c r="E3565">
        <f>'TPS543C20 Loop Gain'!B375</f>
        <v>24100</v>
      </c>
    </row>
    <row r="3566" spans="3:5" x14ac:dyDescent="0.25">
      <c r="C3566">
        <f>'TPS543C20 Loop Gain'!AI374</f>
        <v>14.845819492866211</v>
      </c>
      <c r="D3566">
        <f>'TPS543C20 Loop Gain'!AJ374</f>
        <v>95.767636646548269</v>
      </c>
      <c r="E3566">
        <f>'TPS543C20 Loop Gain'!B374</f>
        <v>24000</v>
      </c>
    </row>
    <row r="3567" spans="3:5" x14ac:dyDescent="0.25">
      <c r="C3567">
        <f>'TPS543C20 Loop Gain'!AI373</f>
        <v>14.882362763356543</v>
      </c>
      <c r="D3567">
        <f>'TPS543C20 Loop Gain'!AJ373</f>
        <v>95.881618630846702</v>
      </c>
      <c r="E3567">
        <f>'TPS543C20 Loop Gain'!B373</f>
        <v>23900</v>
      </c>
    </row>
    <row r="3568" spans="3:5" x14ac:dyDescent="0.25">
      <c r="C3568">
        <f>'TPS543C20 Loop Gain'!AI372</f>
        <v>14.918973065123227</v>
      </c>
      <c r="D3568">
        <f>'TPS543C20 Loop Gain'!AJ372</f>
        <v>95.996400331036099</v>
      </c>
      <c r="E3568">
        <f>'TPS543C20 Loop Gain'!B372</f>
        <v>23800</v>
      </c>
    </row>
    <row r="3569" spans="3:5" x14ac:dyDescent="0.25">
      <c r="C3569">
        <f>'TPS543C20 Loop Gain'!AI371</f>
        <v>14.955649933241087</v>
      </c>
      <c r="D3569">
        <f>'TPS543C20 Loop Gain'!AJ371</f>
        <v>96.111987559259589</v>
      </c>
      <c r="E3569">
        <f>'TPS543C20 Loop Gain'!B371</f>
        <v>23700</v>
      </c>
    </row>
    <row r="3570" spans="3:5" x14ac:dyDescent="0.25">
      <c r="C3570">
        <f>'TPS543C20 Loop Gain'!AI370</f>
        <v>14.992392884960754</v>
      </c>
      <c r="D3570">
        <f>'TPS543C20 Loop Gain'!AJ370</f>
        <v>96.228386128139931</v>
      </c>
      <c r="E3570">
        <f>'TPS543C20 Loop Gain'!B370</f>
        <v>23600</v>
      </c>
    </row>
    <row r="3571" spans="3:5" x14ac:dyDescent="0.25">
      <c r="C3571">
        <f>'TPS543C20 Loop Gain'!AI369</f>
        <v>15.029201419337191</v>
      </c>
      <c r="D3571">
        <f>'TPS543C20 Loop Gain'!AJ369</f>
        <v>96.345601848571505</v>
      </c>
      <c r="E3571">
        <f>'TPS543C20 Loop Gain'!B369</f>
        <v>23500</v>
      </c>
    </row>
    <row r="3572" spans="3:5" x14ac:dyDescent="0.25">
      <c r="C3572">
        <f>'TPS543C20 Loop Gain'!AI368</f>
        <v>15.066075016851745</v>
      </c>
      <c r="D3572">
        <f>'TPS543C20 Loop Gain'!AJ368</f>
        <v>96.463640527406071</v>
      </c>
      <c r="E3572">
        <f>'TPS543C20 Loop Gain'!B368</f>
        <v>23400</v>
      </c>
    </row>
    <row r="3573" spans="3:5" x14ac:dyDescent="0.25">
      <c r="C3573">
        <f>'TPS543C20 Loop Gain'!AI367</f>
        <v>15.103013139032031</v>
      </c>
      <c r="D3573">
        <f>'TPS543C20 Loop Gain'!AJ367</f>
        <v>96.582507965043163</v>
      </c>
      <c r="E3573">
        <f>'TPS543C20 Loop Gain'!B367</f>
        <v>23300</v>
      </c>
    </row>
    <row r="3574" spans="3:5" x14ac:dyDescent="0.25">
      <c r="C3574">
        <f>'TPS543C20 Loop Gain'!AI366</f>
        <v>15.140015228067369</v>
      </c>
      <c r="D3574">
        <f>'TPS543C20 Loop Gain'!AJ366</f>
        <v>96.702209952909342</v>
      </c>
      <c r="E3574">
        <f>'TPS543C20 Loop Gain'!B366</f>
        <v>23200</v>
      </c>
    </row>
    <row r="3575" spans="3:5" x14ac:dyDescent="0.25">
      <c r="C3575">
        <f>'TPS543C20 Loop Gain'!AI365</f>
        <v>15.177080706419275</v>
      </c>
      <c r="D3575">
        <f>'TPS543C20 Loop Gain'!AJ365</f>
        <v>96.822752270826328</v>
      </c>
      <c r="E3575">
        <f>'TPS543C20 Loop Gain'!B365</f>
        <v>23100</v>
      </c>
    </row>
    <row r="3576" spans="3:5" x14ac:dyDescent="0.25">
      <c r="C3576">
        <f>'TPS543C20 Loop Gain'!AI364</f>
        <v>15.214208976429848</v>
      </c>
      <c r="D3576">
        <f>'TPS543C20 Loop Gain'!AJ364</f>
        <v>96.944140684268461</v>
      </c>
      <c r="E3576">
        <f>'TPS543C20 Loop Gain'!B364</f>
        <v>23000</v>
      </c>
    </row>
    <row r="3577" spans="3:5" x14ac:dyDescent="0.25">
      <c r="C3577">
        <f>'TPS543C20 Loop Gain'!AI363</f>
        <v>15.251399419925677</v>
      </c>
      <c r="D3577">
        <f>'TPS543C20 Loop Gain'!AJ363</f>
        <v>97.066380941498608</v>
      </c>
      <c r="E3577">
        <f>'TPS543C20 Loop Gain'!B363</f>
        <v>22900</v>
      </c>
    </row>
    <row r="3578" spans="3:5" x14ac:dyDescent="0.25">
      <c r="C3578">
        <f>'TPS543C20 Loop Gain'!AI362</f>
        <v>15.288651397819093</v>
      </c>
      <c r="D3578">
        <f>'TPS543C20 Loop Gain'!AJ362</f>
        <v>97.189478770585794</v>
      </c>
      <c r="E3578">
        <f>'TPS543C20 Loop Gain'!B362</f>
        <v>22800</v>
      </c>
    </row>
    <row r="3579" spans="3:5" x14ac:dyDescent="0.25">
      <c r="C3579">
        <f>'TPS543C20 Loop Gain'!AI361</f>
        <v>15.325964249705294</v>
      </c>
      <c r="D3579">
        <f>'TPS543C20 Loop Gain'!AJ361</f>
        <v>97.313439876296229</v>
      </c>
      <c r="E3579">
        <f>'TPS543C20 Loop Gain'!B361</f>
        <v>22700</v>
      </c>
    </row>
    <row r="3580" spans="3:5" x14ac:dyDescent="0.25">
      <c r="C3580">
        <f>'TPS543C20 Loop Gain'!AI360</f>
        <v>15.363337293457569</v>
      </c>
      <c r="D3580">
        <f>'TPS543C20 Loop Gain'!AJ360</f>
        <v>97.438269936854539</v>
      </c>
      <c r="E3580">
        <f>'TPS543C20 Loop Gain'!B360</f>
        <v>22600</v>
      </c>
    </row>
    <row r="3581" spans="3:5" x14ac:dyDescent="0.25">
      <c r="C3581">
        <f>'TPS543C20 Loop Gain'!AI359</f>
        <v>15.400769824820092</v>
      </c>
      <c r="D3581">
        <f>'TPS543C20 Loop Gain'!AJ359</f>
        <v>97.563974600571541</v>
      </c>
      <c r="E3581">
        <f>'TPS543C20 Loop Gain'!B359</f>
        <v>22500</v>
      </c>
    </row>
    <row r="3582" spans="3:5" x14ac:dyDescent="0.25">
      <c r="C3582">
        <f>'TPS543C20 Loop Gain'!AI358</f>
        <v>15.438261116997358</v>
      </c>
      <c r="D3582">
        <f>'TPS543C20 Loop Gain'!AJ358</f>
        <v>97.690559482333583</v>
      </c>
      <c r="E3582">
        <f>'TPS543C20 Loop Gain'!B358</f>
        <v>22400</v>
      </c>
    </row>
    <row r="3583" spans="3:5" x14ac:dyDescent="0.25">
      <c r="C3583">
        <f>'TPS543C20 Loop Gain'!AI357</f>
        <v>15.475810420242267</v>
      </c>
      <c r="D3583">
        <f>'TPS543C20 Loop Gain'!AJ357</f>
        <v>97.818030159951917</v>
      </c>
      <c r="E3583">
        <f>'TPS543C20 Loop Gain'!B357</f>
        <v>22300</v>
      </c>
    </row>
    <row r="3584" spans="3:5" x14ac:dyDescent="0.25">
      <c r="C3584">
        <f>'TPS543C20 Loop Gain'!AI356</f>
        <v>15.513416961442179</v>
      </c>
      <c r="D3584">
        <f>'TPS543C20 Loop Gain'!AJ356</f>
        <v>97.946392170362913</v>
      </c>
      <c r="E3584">
        <f>'TPS543C20 Loop Gain'!B356</f>
        <v>22200</v>
      </c>
    </row>
    <row r="3585" spans="3:5" x14ac:dyDescent="0.25">
      <c r="C3585">
        <f>'TPS543C20 Loop Gain'!AI355</f>
        <v>15.551079943703671</v>
      </c>
      <c r="D3585">
        <f>'TPS543C20 Loop Gain'!AJ355</f>
        <v>98.075651005679845</v>
      </c>
      <c r="E3585">
        <f>'TPS543C20 Loop Gain'!B355</f>
        <v>22100</v>
      </c>
    </row>
    <row r="3586" spans="3:5" x14ac:dyDescent="0.25">
      <c r="C3586">
        <f>'TPS543C20 Loop Gain'!AI354</f>
        <v>15.588798545936386</v>
      </c>
      <c r="D3586">
        <f>'TPS543C20 Loop Gain'!AJ354</f>
        <v>98.205812109085542</v>
      </c>
      <c r="E3586">
        <f>'TPS543C20 Loop Gain'!B354</f>
        <v>22000</v>
      </c>
    </row>
    <row r="3587" spans="3:5" x14ac:dyDescent="0.25">
      <c r="C3587">
        <f>'TPS543C20 Loop Gain'!AI353</f>
        <v>15.626571922435</v>
      </c>
      <c r="D3587">
        <f>'TPS543C20 Loop Gain'!AJ353</f>
        <v>98.336880870567853</v>
      </c>
      <c r="E3587">
        <f>'TPS543C20 Loop Gain'!B353</f>
        <v>21900</v>
      </c>
    </row>
    <row r="3588" spans="3:5" x14ac:dyDescent="0.25">
      <c r="C3588">
        <f>'TPS543C20 Loop Gain'!AI352</f>
        <v>15.66439920246323</v>
      </c>
      <c r="D3588">
        <f>'TPS543C20 Loop Gain'!AJ352</f>
        <v>98.46886262248978</v>
      </c>
      <c r="E3588">
        <f>'TPS543C20 Loop Gain'!B352</f>
        <v>21800</v>
      </c>
    </row>
    <row r="3589" spans="3:5" x14ac:dyDescent="0.25">
      <c r="C3589">
        <f>'TPS543C20 Loop Gain'!AI351</f>
        <v>15.70227948983457</v>
      </c>
      <c r="D3589">
        <f>'TPS543C20 Loop Gain'!AJ351</f>
        <v>98.601762634985462</v>
      </c>
      <c r="E3589">
        <f>'TPS543C20 Loop Gain'!B351</f>
        <v>21700</v>
      </c>
    </row>
    <row r="3590" spans="3:5" x14ac:dyDescent="0.25">
      <c r="C3590">
        <f>'TPS543C20 Loop Gain'!AI350</f>
        <v>15.740211862497063</v>
      </c>
      <c r="D3590">
        <f>'TPS543C20 Loop Gain'!AJ350</f>
        <v>98.735586111188084</v>
      </c>
      <c r="E3590">
        <f>'TPS543C20 Loop Gain'!B350</f>
        <v>21600</v>
      </c>
    </row>
    <row r="3591" spans="3:5" x14ac:dyDescent="0.25">
      <c r="C3591">
        <f>'TPS543C20 Loop Gain'!AI349</f>
        <v>15.778195372116134</v>
      </c>
      <c r="D3591">
        <f>'TPS543C20 Loop Gain'!AJ349</f>
        <v>98.870338182269421</v>
      </c>
      <c r="E3591">
        <f>'TPS543C20 Loop Gain'!B349</f>
        <v>21500</v>
      </c>
    </row>
    <row r="3592" spans="3:5" x14ac:dyDescent="0.25">
      <c r="C3592">
        <f>'TPS543C20 Loop Gain'!AI348</f>
        <v>15.816229043661059</v>
      </c>
      <c r="D3592">
        <f>'TPS543C20 Loop Gain'!AJ348</f>
        <v>99.006023902301166</v>
      </c>
      <c r="E3592">
        <f>'TPS543C20 Loop Gain'!B348</f>
        <v>21400</v>
      </c>
    </row>
    <row r="3593" spans="3:5" x14ac:dyDescent="0.25">
      <c r="C3593">
        <f>'TPS543C20 Loop Gain'!AI347</f>
        <v>15.85431187499216</v>
      </c>
      <c r="D3593">
        <f>'TPS543C20 Loop Gain'!AJ347</f>
        <v>99.142648242920899</v>
      </c>
      <c r="E3593">
        <f>'TPS543C20 Loop Gain'!B347</f>
        <v>21300</v>
      </c>
    </row>
    <row r="3594" spans="3:5" x14ac:dyDescent="0.25">
      <c r="C3594">
        <f>'TPS543C20 Loop Gain'!AI346</f>
        <v>15.892442836450755</v>
      </c>
      <c r="D3594">
        <f>'TPS543C20 Loop Gain'!AJ346</f>
        <v>99.280216087803041</v>
      </c>
      <c r="E3594">
        <f>'TPS543C20 Loop Gain'!B346</f>
        <v>21200</v>
      </c>
    </row>
    <row r="3595" spans="3:5" x14ac:dyDescent="0.25">
      <c r="C3595">
        <f>'TPS543C20 Loop Gain'!AI345</f>
        <v>15.930620870452701</v>
      </c>
      <c r="D3595">
        <f>'TPS543C20 Loop Gain'!AJ345</f>
        <v>99.418732226929279</v>
      </c>
      <c r="E3595">
        <f>'TPS543C20 Loop Gain'!B345</f>
        <v>21100</v>
      </c>
    </row>
    <row r="3596" spans="3:5" x14ac:dyDescent="0.25">
      <c r="C3596">
        <f>'TPS543C20 Loop Gain'!AI344</f>
        <v>15.968844891085407</v>
      </c>
      <c r="D3596">
        <f>'TPS543C20 Loop Gain'!AJ344</f>
        <v>99.558201350649796</v>
      </c>
      <c r="E3596">
        <f>'TPS543C20 Loop Gain'!B344</f>
        <v>21000</v>
      </c>
    </row>
    <row r="3597" spans="3:5" x14ac:dyDescent="0.25">
      <c r="C3597">
        <f>'TPS543C20 Loop Gain'!AI343</f>
        <v>16.007113783709439</v>
      </c>
      <c r="D3597">
        <f>'TPS543C20 Loop Gain'!AJ343</f>
        <v>99.698628043532537</v>
      </c>
      <c r="E3597">
        <f>'TPS543C20 Loop Gain'!B343</f>
        <v>20900</v>
      </c>
    </row>
    <row r="3598" spans="3:5" x14ac:dyDescent="0.25">
      <c r="C3598">
        <f>'TPS543C20 Loop Gain'!AI342</f>
        <v>16.045426404565482</v>
      </c>
      <c r="D3598">
        <f>'TPS543C20 Loop Gain'!AJ342</f>
        <v>99.840016777996198</v>
      </c>
      <c r="E3598">
        <f>'TPS543C20 Loop Gain'!B342</f>
        <v>20800</v>
      </c>
    </row>
    <row r="3599" spans="3:5" x14ac:dyDescent="0.25">
      <c r="C3599">
        <f>'TPS543C20 Loop Gain'!AI341</f>
        <v>16.083781580385853</v>
      </c>
      <c r="D3599">
        <f>'TPS543C20 Loop Gain'!AJ341</f>
        <v>99.982371907710913</v>
      </c>
      <c r="E3599">
        <f>'TPS543C20 Loop Gain'!B341</f>
        <v>20700</v>
      </c>
    </row>
    <row r="3600" spans="3:5" x14ac:dyDescent="0.25">
      <c r="C3600">
        <f>'TPS543C20 Loop Gain'!AI340</f>
        <v>16.122178108014356</v>
      </c>
      <c r="D3600">
        <f>'TPS543C20 Loop Gain'!AJ340</f>
        <v>100.1256976607776</v>
      </c>
      <c r="E3600">
        <f>'TPS543C20 Loop Gain'!B340</f>
        <v>20600</v>
      </c>
    </row>
    <row r="3601" spans="3:5" x14ac:dyDescent="0.25">
      <c r="C3601">
        <f>'TPS543C20 Loop Gain'!AI339</f>
        <v>16.160614754032927</v>
      </c>
      <c r="D3601">
        <f>'TPS543C20 Loop Gain'!AJ339</f>
        <v>100.26999813266396</v>
      </c>
      <c r="E3601">
        <f>'TPS543C20 Loop Gain'!B339</f>
        <v>20500</v>
      </c>
    </row>
    <row r="3602" spans="3:5" x14ac:dyDescent="0.25">
      <c r="C3602">
        <f>'TPS543C20 Loop Gain'!AI338</f>
        <v>16.199090254395927</v>
      </c>
      <c r="D3602">
        <f>'TPS543C20 Loop Gain'!AJ338</f>
        <v>100.41527727890173</v>
      </c>
      <c r="E3602">
        <f>'TPS543C20 Loop Gain'!B338</f>
        <v>20400</v>
      </c>
    </row>
    <row r="3603" spans="3:5" x14ac:dyDescent="0.25">
      <c r="C3603">
        <f>'TPS543C20 Loop Gain'!AI337</f>
        <v>16.237603314074637</v>
      </c>
      <c r="D3603">
        <f>'TPS543C20 Loop Gain'!AJ337</f>
        <v>100.56153890753113</v>
      </c>
      <c r="E3603">
        <f>'TPS543C20 Loop Gain'!B337</f>
        <v>20300</v>
      </c>
    </row>
    <row r="3604" spans="3:5" x14ac:dyDescent="0.25">
      <c r="C3604">
        <f>'TPS543C20 Loop Gain'!AI336</f>
        <v>16.276152606710554</v>
      </c>
      <c r="D3604">
        <f>'TPS543C20 Loop Gain'!AJ336</f>
        <v>100.70878667129283</v>
      </c>
      <c r="E3604">
        <f>'TPS543C20 Loop Gain'!B336</f>
        <v>20200</v>
      </c>
    </row>
    <row r="3605" spans="3:5" x14ac:dyDescent="0.25">
      <c r="C3605">
        <f>'TPS543C20 Loop Gain'!AI335</f>
        <v>16.314736774281712</v>
      </c>
      <c r="D3605">
        <f>'TPS543C20 Loop Gain'!AJ335</f>
        <v>100.85702405955874</v>
      </c>
      <c r="E3605">
        <f>'TPS543C20 Loop Gain'!B335</f>
        <v>20100</v>
      </c>
    </row>
    <row r="3606" spans="3:5" x14ac:dyDescent="0.25">
      <c r="C3606">
        <f>'TPS543C20 Loop Gain'!AI334</f>
        <v>16.353354426778107</v>
      </c>
      <c r="D3606">
        <f>'TPS543C20 Loop Gain'!AJ334</f>
        <v>101.00625438998834</v>
      </c>
      <c r="E3606">
        <f>'TPS543C20 Loop Gain'!B334</f>
        <v>20000</v>
      </c>
    </row>
    <row r="3607" spans="3:5" x14ac:dyDescent="0.25">
      <c r="C3607">
        <f>'TPS543C20 Loop Gain'!AI333</f>
        <v>16.392004141893935</v>
      </c>
      <c r="D3607">
        <f>'TPS543C20 Loop Gain'!AJ333</f>
        <v>101.15648079992108</v>
      </c>
      <c r="E3607">
        <f>'TPS543C20 Loop Gain'!B333</f>
        <v>19900</v>
      </c>
    </row>
    <row r="3608" spans="3:5" x14ac:dyDescent="0.25">
      <c r="C3608">
        <f>'TPS543C20 Loop Gain'!AI332</f>
        <v>16.430684464731094</v>
      </c>
      <c r="D3608">
        <f>'TPS543C20 Loop Gain'!AJ332</f>
        <v>101.30770623747757</v>
      </c>
      <c r="E3608">
        <f>'TPS543C20 Loop Gain'!B332</f>
        <v>19800</v>
      </c>
    </row>
    <row r="3609" spans="3:5" x14ac:dyDescent="0.25">
      <c r="C3609">
        <f>'TPS543C20 Loop Gain'!AI331</f>
        <v>16.469393907518825</v>
      </c>
      <c r="D3609">
        <f>'TPS543C20 Loop Gain'!AJ331</f>
        <v>101.45993345237645</v>
      </c>
      <c r="E3609">
        <f>'TPS543C20 Loop Gain'!B331</f>
        <v>19700</v>
      </c>
    </row>
    <row r="3610" spans="3:5" x14ac:dyDescent="0.25">
      <c r="C3610">
        <f>'TPS543C20 Loop Gain'!AI330</f>
        <v>16.508130949352129</v>
      </c>
      <c r="D3610">
        <f>'TPS543C20 Loop Gain'!AJ330</f>
        <v>101.61316498646049</v>
      </c>
      <c r="E3610">
        <f>'TPS543C20 Loop Gain'!B330</f>
        <v>19600</v>
      </c>
    </row>
    <row r="3611" spans="3:5" x14ac:dyDescent="0.25">
      <c r="C3611">
        <f>'TPS543C20 Loop Gain'!AI329</f>
        <v>16.546894035944039</v>
      </c>
      <c r="D3611">
        <f>'TPS543C20 Loop Gain'!AJ329</f>
        <v>101.76740316391275</v>
      </c>
      <c r="E3611">
        <f>'TPS543C20 Loop Gain'!B329</f>
        <v>19500</v>
      </c>
    </row>
    <row r="3612" spans="3:5" x14ac:dyDescent="0.25">
      <c r="C3612">
        <f>'TPS543C20 Loop Gain'!AI328</f>
        <v>16.585681579401768</v>
      </c>
      <c r="D3612">
        <f>'TPS543C20 Loop Gain'!AJ328</f>
        <v>101.92265008117523</v>
      </c>
      <c r="E3612">
        <f>'TPS543C20 Loop Gain'!B328</f>
        <v>19400</v>
      </c>
    </row>
    <row r="3613" spans="3:5" x14ac:dyDescent="0.25">
      <c r="C3613">
        <f>'TPS543C20 Loop Gain'!AI327</f>
        <v>16.624491958019565</v>
      </c>
      <c r="D3613">
        <f>'TPS543C20 Loop Gain'!AJ327</f>
        <v>102.07890759654246</v>
      </c>
      <c r="E3613">
        <f>'TPS543C20 Loop Gain'!B327</f>
        <v>19300</v>
      </c>
    </row>
    <row r="3614" spans="3:5" x14ac:dyDescent="0.25">
      <c r="C3614">
        <f>'TPS543C20 Loop Gain'!AI326</f>
        <v>16.663323516095982</v>
      </c>
      <c r="D3614">
        <f>'TPS543C20 Loop Gain'!AJ326</f>
        <v>102.23617731944044</v>
      </c>
      <c r="E3614">
        <f>'TPS543C20 Loop Gain'!B326</f>
        <v>19200</v>
      </c>
    </row>
    <row r="3615" spans="3:5" x14ac:dyDescent="0.25">
      <c r="C3615">
        <f>'TPS543C20 Loop Gain'!AI325</f>
        <v>16.702174563774456</v>
      </c>
      <c r="D3615">
        <f>'TPS543C20 Loop Gain'!AJ325</f>
        <v>102.39446059937555</v>
      </c>
      <c r="E3615">
        <f>'TPS543C20 Loop Gain'!B325</f>
        <v>19100</v>
      </c>
    </row>
    <row r="3616" spans="3:5" x14ac:dyDescent="0.25">
      <c r="C3616">
        <f>'TPS543C20 Loop Gain'!AI324</f>
        <v>16.741043376908028</v>
      </c>
      <c r="D3616">
        <f>'TPS543C20 Loop Gain'!AJ324</f>
        <v>102.55375851454519</v>
      </c>
      <c r="E3616">
        <f>'TPS543C20 Loop Gain'!B324</f>
        <v>19000</v>
      </c>
    </row>
    <row r="3617" spans="3:5" x14ac:dyDescent="0.25">
      <c r="C3617">
        <f>'TPS543C20 Loop Gain'!AI323</f>
        <v>16.77992819695098</v>
      </c>
      <c r="D3617">
        <f>'TPS543C20 Loop Gain'!AJ323</f>
        <v>102.71407186010745</v>
      </c>
      <c r="E3617">
        <f>'TPS543C20 Loop Gain'!B323</f>
        <v>18900</v>
      </c>
    </row>
    <row r="3618" spans="3:5" x14ac:dyDescent="0.25">
      <c r="C3618">
        <f>'TPS543C20 Loop Gain'!AI322</f>
        <v>16.818827230880736</v>
      </c>
      <c r="D3618">
        <f>'TPS543C20 Loop Gain'!AJ322</f>
        <v>102.8754011361051</v>
      </c>
      <c r="E3618">
        <f>'TPS543C20 Loop Gain'!B322</f>
        <v>18800</v>
      </c>
    </row>
    <row r="3619" spans="3:5" x14ac:dyDescent="0.25">
      <c r="C3619">
        <f>'TPS543C20 Loop Gain'!AI321</f>
        <v>16.85773865114805</v>
      </c>
      <c r="D3619">
        <f>'TPS543C20 Loop Gain'!AJ321</f>
        <v>103.0377465350289</v>
      </c>
      <c r="E3619">
        <f>'TPS543C20 Loop Gain'!B321</f>
        <v>18700</v>
      </c>
    </row>
    <row r="3620" spans="3:5" x14ac:dyDescent="0.25">
      <c r="C3620">
        <f>'TPS543C20 Loop Gain'!AI320</f>
        <v>16.896660595658538</v>
      </c>
      <c r="D3620">
        <f>'TPS543C20 Loop Gain'!AJ320</f>
        <v>103.20110792901923</v>
      </c>
      <c r="E3620">
        <f>'TPS543C20 Loop Gain'!B320</f>
        <v>18600</v>
      </c>
    </row>
    <row r="3621" spans="3:5" x14ac:dyDescent="0.25">
      <c r="C3621">
        <f>'TPS543C20 Loop Gain'!AI319</f>
        <v>16.93559116779171</v>
      </c>
      <c r="D3621">
        <f>'TPS543C20 Loop Gain'!AJ319</f>
        <v>103.36548485669918</v>
      </c>
      <c r="E3621">
        <f>'TPS543C20 Loop Gain'!B319</f>
        <v>18500</v>
      </c>
    </row>
    <row r="3622" spans="3:5" x14ac:dyDescent="0.25">
      <c r="C3622">
        <f>'TPS543C20 Loop Gain'!AI318</f>
        <v>16.974528436451536</v>
      </c>
      <c r="D3622">
        <f>'TPS543C20 Loop Gain'!AJ318</f>
        <v>103.53087650963055</v>
      </c>
      <c r="E3622">
        <f>'TPS543C20 Loop Gain'!B318</f>
        <v>18400</v>
      </c>
    </row>
    <row r="3623" spans="3:5" x14ac:dyDescent="0.25">
      <c r="C3623">
        <f>'TPS543C20 Loop Gain'!AI317</f>
        <v>17.013470436157391</v>
      </c>
      <c r="D3623">
        <f>'TPS543C20 Loop Gain'!AJ317</f>
        <v>103.69728171838487</v>
      </c>
      <c r="E3623">
        <f>'TPS543C20 Loop Gain'!B317</f>
        <v>18300</v>
      </c>
    </row>
    <row r="3624" spans="3:5" x14ac:dyDescent="0.25">
      <c r="C3624">
        <f>'TPS543C20 Loop Gain'!AI316</f>
        <v>17.05241516717502</v>
      </c>
      <c r="D3624">
        <f>'TPS543C20 Loop Gain'!AJ316</f>
        <v>103.86469893822796</v>
      </c>
      <c r="E3624">
        <f>'TPS543C20 Loop Gain'!B316</f>
        <v>18200</v>
      </c>
    </row>
    <row r="3625" spans="3:5" x14ac:dyDescent="0.25">
      <c r="C3625">
        <f>'TPS543C20 Loop Gain'!AI315</f>
        <v>17.091360595688784</v>
      </c>
      <c r="D3625">
        <f>'TPS543C20 Loop Gain'!AJ315</f>
        <v>104.0331262344047</v>
      </c>
      <c r="E3625">
        <f>'TPS543C20 Loop Gain'!B315</f>
        <v>18100</v>
      </c>
    </row>
    <row r="3626" spans="3:5" x14ac:dyDescent="0.25">
      <c r="C3626">
        <f>'TPS543C20 Loop Gain'!AI314</f>
        <v>17.130304654017735</v>
      </c>
      <c r="D3626">
        <f>'TPS543C20 Loop Gain'!AJ314</f>
        <v>104.20256126701889</v>
      </c>
      <c r="E3626">
        <f>'TPS543C20 Loop Gain'!B314</f>
        <v>18000</v>
      </c>
    </row>
    <row r="3627" spans="3:5" x14ac:dyDescent="0.25">
      <c r="C3627">
        <f>'TPS543C20 Loop Gain'!AI313</f>
        <v>17.169245240880755</v>
      </c>
      <c r="D3627">
        <f>'TPS543C20 Loop Gain'!AJ313</f>
        <v>104.37300127551059</v>
      </c>
      <c r="E3627">
        <f>'TPS543C20 Loop Gain'!B313</f>
        <v>17900</v>
      </c>
    </row>
    <row r="3628" spans="3:5" x14ac:dyDescent="0.25">
      <c r="C3628">
        <f>'TPS543C20 Loop Gain'!AI312</f>
        <v>17.208180221707941</v>
      </c>
      <c r="D3628">
        <f>'TPS543C20 Loop Gain'!AJ312</f>
        <v>104.54444306270776</v>
      </c>
      <c r="E3628">
        <f>'TPS543C20 Loop Gain'!B312</f>
        <v>17800</v>
      </c>
    </row>
    <row r="3629" spans="3:5" x14ac:dyDescent="0.25">
      <c r="C3629">
        <f>'TPS543C20 Loop Gain'!AI311</f>
        <v>17.247107429005563</v>
      </c>
      <c r="D3629">
        <f>'TPS543C20 Loop Gain'!AJ311</f>
        <v>104.71688297846114</v>
      </c>
      <c r="E3629">
        <f>'TPS543C20 Loop Gain'!B311</f>
        <v>17700</v>
      </c>
    </row>
    <row r="3630" spans="3:5" x14ac:dyDescent="0.25">
      <c r="C3630">
        <f>'TPS543C20 Loop Gain'!AI310</f>
        <v>17.286024662773944</v>
      </c>
      <c r="D3630">
        <f>'TPS543C20 Loop Gain'!AJ310</f>
        <v>104.8903169028503</v>
      </c>
      <c r="E3630">
        <f>'TPS543C20 Loop Gain'!B310</f>
        <v>17600</v>
      </c>
    </row>
    <row r="3631" spans="3:5" x14ac:dyDescent="0.25">
      <c r="C3631">
        <f>'TPS543C20 Loop Gain'!AI309</f>
        <v>17.324929690982756</v>
      </c>
      <c r="D3631">
        <f>'TPS543C20 Loop Gain'!AJ309</f>
        <v>105.06474022894972</v>
      </c>
      <c r="E3631">
        <f>'TPS543C20 Loop Gain'!B309</f>
        <v>17500</v>
      </c>
    </row>
    <row r="3632" spans="3:5" x14ac:dyDescent="0.25">
      <c r="C3632">
        <f>'TPS543C20 Loop Gain'!AI308</f>
        <v>17.363820250105476</v>
      </c>
      <c r="D3632">
        <f>'TPS543C20 Loop Gain'!AJ308</f>
        <v>105.24014784515832</v>
      </c>
      <c r="E3632">
        <f>'TPS543C20 Loop Gain'!B308</f>
        <v>17400</v>
      </c>
    </row>
    <row r="3633" spans="3:5" x14ac:dyDescent="0.25">
      <c r="C3633">
        <f>'TPS543C20 Loop Gain'!AI307</f>
        <v>17.402694045715659</v>
      </c>
      <c r="D3633">
        <f>'TPS543C20 Loop Gain'!AJ307</f>
        <v>105.41653411708219</v>
      </c>
      <c r="E3633">
        <f>'TPS543C20 Loop Gain'!B307</f>
        <v>17300</v>
      </c>
    </row>
    <row r="3634" spans="3:5" x14ac:dyDescent="0.25">
      <c r="C3634">
        <f>'TPS543C20 Loop Gain'!AI306</f>
        <v>17.44154875314949</v>
      </c>
      <c r="D3634">
        <f>'TPS543C20 Loop Gain'!AJ306</f>
        <v>105.5938928689589</v>
      </c>
      <c r="E3634">
        <f>'TPS543C20 Loop Gain'!B306</f>
        <v>17200</v>
      </c>
    </row>
    <row r="3635" spans="3:5" x14ac:dyDescent="0.25">
      <c r="C3635">
        <f>'TPS543C20 Loop Gain'!AI305</f>
        <v>17.480382018234025</v>
      </c>
      <c r="D3635">
        <f>'TPS543C20 Loop Gain'!AJ305</f>
        <v>105.7722173646282</v>
      </c>
      <c r="E3635">
        <f>'TPS543C20 Loop Gain'!B305</f>
        <v>17100</v>
      </c>
    </row>
    <row r="3636" spans="3:5" x14ac:dyDescent="0.25">
      <c r="C3636">
        <f>'TPS543C20 Loop Gain'!AI304</f>
        <v>17.519191458088908</v>
      </c>
      <c r="D3636">
        <f>'TPS543C20 Loop Gain'!AJ304</f>
        <v>105.95150028803734</v>
      </c>
      <c r="E3636">
        <f>'TPS543C20 Loop Gain'!B304</f>
        <v>17000</v>
      </c>
    </row>
    <row r="3637" spans="3:5" x14ac:dyDescent="0.25">
      <c r="C3637">
        <f>'TPS543C20 Loop Gain'!AI303</f>
        <v>17.557974662000646</v>
      </c>
      <c r="D3637">
        <f>'TPS543C20 Loop Gain'!AJ303</f>
        <v>106.13173372327407</v>
      </c>
      <c r="E3637">
        <f>'TPS543C20 Loop Gain'!B303</f>
        <v>16900</v>
      </c>
    </row>
    <row r="3638" spans="3:5" x14ac:dyDescent="0.25">
      <c r="C3638">
        <f>'TPS543C20 Loop Gain'!AI302</f>
        <v>17.596729192374823</v>
      </c>
      <c r="D3638">
        <f>'TPS543C20 Loop Gain'!AJ302</f>
        <v>106.31290913412863</v>
      </c>
      <c r="E3638">
        <f>'TPS543C20 Loop Gain'!B302</f>
        <v>16800</v>
      </c>
    </row>
    <row r="3639" spans="3:5" x14ac:dyDescent="0.25">
      <c r="C3639">
        <f>'TPS543C20 Loop Gain'!AI301</f>
        <v>17.63545258576843</v>
      </c>
      <c r="D3639">
        <f>'TPS543C20 Loop Gain'!AJ301</f>
        <v>106.49501734317214</v>
      </c>
      <c r="E3639">
        <f>'TPS543C20 Loop Gain'!B301</f>
        <v>16700</v>
      </c>
    </row>
    <row r="3640" spans="3:5" x14ac:dyDescent="0.25">
      <c r="C3640">
        <f>'TPS543C20 Loop Gain'!AI300</f>
        <v>17.67414235400647</v>
      </c>
      <c r="D3640">
        <f>'TPS543C20 Loop Gain'!AJ300</f>
        <v>106.67804851035137</v>
      </c>
      <c r="E3640">
        <f>'TPS543C20 Loop Gain'!B300</f>
        <v>16600</v>
      </c>
    </row>
    <row r="3641" spans="3:5" x14ac:dyDescent="0.25">
      <c r="C3641">
        <f>'TPS543C20 Loop Gain'!AI299</f>
        <v>17.712795985385746</v>
      </c>
      <c r="D3641">
        <f>'TPS543C20 Loop Gain'!AJ299</f>
        <v>106.86199211109205</v>
      </c>
      <c r="E3641">
        <f>'TPS543C20 Loop Gain'!B299</f>
        <v>16500</v>
      </c>
    </row>
    <row r="3642" spans="3:5" x14ac:dyDescent="0.25">
      <c r="C3642">
        <f>'TPS543C20 Loop Gain'!AI298</f>
        <v>17.751410945969031</v>
      </c>
      <c r="D3642">
        <f>'TPS543C20 Loop Gain'!AJ298</f>
        <v>107.04683691390976</v>
      </c>
      <c r="E3642">
        <f>'TPS543C20 Loop Gain'!B298</f>
        <v>16400</v>
      </c>
    </row>
    <row r="3643" spans="3:5" x14ac:dyDescent="0.25">
      <c r="C3643">
        <f>'TPS543C20 Loop Gain'!AI297</f>
        <v>17.789984680974353</v>
      </c>
      <c r="D3643">
        <f>'TPS543C20 Loop Gain'!AJ297</f>
        <v>107.23257095751693</v>
      </c>
      <c r="E3643">
        <f>'TPS543C20 Loop Gain'!B297</f>
        <v>16300</v>
      </c>
    </row>
    <row r="3644" spans="3:5" x14ac:dyDescent="0.25">
      <c r="C3644">
        <f>'TPS543C20 Loop Gain'!AI296</f>
        <v>17.828514616261995</v>
      </c>
      <c r="D3644">
        <f>'TPS543C20 Loop Gain'!AJ296</f>
        <v>107.41918152743006</v>
      </c>
      <c r="E3644">
        <f>'TPS543C20 Loop Gain'!B296</f>
        <v>16200</v>
      </c>
    </row>
    <row r="3645" spans="3:5" x14ac:dyDescent="0.25">
      <c r="C3645">
        <f>'TPS543C20 Loop Gain'!AI295</f>
        <v>17.86699815992343</v>
      </c>
      <c r="D3645">
        <f>'TPS543C20 Loop Gain'!AJ295</f>
        <v>107.60665513206516</v>
      </c>
      <c r="E3645">
        <f>'TPS543C20 Loop Gain'!B295</f>
        <v>16100</v>
      </c>
    </row>
    <row r="3646" spans="3:5" x14ac:dyDescent="0.25">
      <c r="C3646">
        <f>'TPS543C20 Loop Gain'!AI294</f>
        <v>17.905432703976135</v>
      </c>
      <c r="D3646">
        <f>'TPS543C20 Loop Gain'!AJ294</f>
        <v>107.79497747832292</v>
      </c>
      <c r="E3646">
        <f>'TPS543C20 Loop Gain'!B294</f>
        <v>16000</v>
      </c>
    </row>
    <row r="3647" spans="3:5" x14ac:dyDescent="0.25">
      <c r="C3647">
        <f>'TPS543C20 Loop Gain'!AI293</f>
        <v>17.943815626166977</v>
      </c>
      <c r="D3647">
        <f>'TPS543C20 Loop Gain'!AJ293</f>
        <v>107.9841334466516</v>
      </c>
      <c r="E3647">
        <f>'TPS543C20 Loop Gain'!B293</f>
        <v>15900</v>
      </c>
    </row>
    <row r="3648" spans="3:5" x14ac:dyDescent="0.25">
      <c r="C3648">
        <f>'TPS543C20 Loop Gain'!AI292</f>
        <v>17.982144291890666</v>
      </c>
      <c r="D3648">
        <f>'TPS543C20 Loop Gain'!AJ292</f>
        <v>108.17410706559598</v>
      </c>
      <c r="E3648">
        <f>'TPS543C20 Loop Gain'!B292</f>
        <v>15800</v>
      </c>
    </row>
    <row r="3649" spans="3:5" x14ac:dyDescent="0.25">
      <c r="C3649">
        <f>'TPS543C20 Loop Gain'!AI291</f>
        <v>18.020416056225642</v>
      </c>
      <c r="D3649">
        <f>'TPS543C20 Loop Gain'!AJ291</f>
        <v>108.36488148581327</v>
      </c>
      <c r="E3649">
        <f>'TPS543C20 Loop Gain'!B291</f>
        <v>15700</v>
      </c>
    </row>
    <row r="3650" spans="3:5" x14ac:dyDescent="0.25">
      <c r="C3650">
        <f>'TPS543C20 Loop Gain'!AI290</f>
        <v>18.058628266090082</v>
      </c>
      <c r="D3650">
        <f>'TPS543C20 Loop Gain'!AJ290</f>
        <v>108.55643895356293</v>
      </c>
      <c r="E3650">
        <f>'TPS543C20 Loop Gain'!B290</f>
        <v>15600</v>
      </c>
    </row>
    <row r="3651" spans="3:5" x14ac:dyDescent="0.25">
      <c r="C3651">
        <f>'TPS543C20 Loop Gain'!AI289</f>
        <v>18.096778262527504</v>
      </c>
      <c r="D3651">
        <f>'TPS543C20 Loop Gain'!AJ289</f>
        <v>108.74876078366374</v>
      </c>
      <c r="E3651">
        <f>'TPS543C20 Loop Gain'!B289</f>
        <v>15500</v>
      </c>
    </row>
    <row r="3652" spans="3:5" x14ac:dyDescent="0.25">
      <c r="C3652">
        <f>'TPS543C20 Loop Gain'!AI288</f>
        <v>18.134863383118272</v>
      </c>
      <c r="D3652">
        <f>'TPS543C20 Loop Gain'!AJ288</f>
        <v>108.94182733190524</v>
      </c>
      <c r="E3652">
        <f>'TPS543C20 Loop Gain'!B288</f>
        <v>15400</v>
      </c>
    </row>
    <row r="3653" spans="3:5" x14ac:dyDescent="0.25">
      <c r="C3653">
        <f>'TPS543C20 Loop Gain'!AI287</f>
        <v>18.172880964530588</v>
      </c>
      <c r="D3653">
        <f>'TPS543C20 Loop Gain'!AJ287</f>
        <v>109.13561796692706</v>
      </c>
      <c r="E3653">
        <f>'TPS543C20 Loop Gain'!B287</f>
        <v>15300</v>
      </c>
    </row>
    <row r="3654" spans="3:5" x14ac:dyDescent="0.25">
      <c r="C3654">
        <f>'TPS543C20 Loop Gain'!AI286</f>
        <v>18.210828345207808</v>
      </c>
      <c r="D3654">
        <f>'TPS543C20 Loop Gain'!AJ286</f>
        <v>109.33011104154168</v>
      </c>
      <c r="E3654">
        <f>'TPS543C20 Loop Gain'!B286</f>
        <v>15200</v>
      </c>
    </row>
    <row r="3655" spans="3:5" x14ac:dyDescent="0.25">
      <c r="C3655">
        <f>'TPS543C20 Loop Gain'!AI285</f>
        <v>18.248702868200326</v>
      </c>
      <c r="D3655">
        <f>'TPS543C20 Loop Gain'!AJ285</f>
        <v>109.52528386350863</v>
      </c>
      <c r="E3655">
        <f>'TPS543C20 Loop Gain'!B285</f>
        <v>15100</v>
      </c>
    </row>
    <row r="3656" spans="3:5" x14ac:dyDescent="0.25">
      <c r="C3656">
        <f>'TPS543C20 Loop Gain'!AI284</f>
        <v>18.286501884147924</v>
      </c>
      <c r="D3656">
        <f>'TPS543C20 Loop Gain'!AJ284</f>
        <v>109.72111266575315</v>
      </c>
      <c r="E3656">
        <f>'TPS543C20 Loop Gain'!B284</f>
        <v>15000</v>
      </c>
    </row>
    <row r="3657" spans="3:5" x14ac:dyDescent="0.25">
      <c r="C3657">
        <f>'TPS543C20 Loop Gain'!AI283</f>
        <v>18.324222754413302</v>
      </c>
      <c r="D3657">
        <f>'TPS543C20 Loop Gain'!AJ283</f>
        <v>109.91757257601985</v>
      </c>
      <c r="E3657">
        <f>'TPS543C20 Loop Gain'!B283</f>
        <v>14900</v>
      </c>
    </row>
    <row r="3658" spans="3:5" x14ac:dyDescent="0.25">
      <c r="C3658">
        <f>'TPS543C20 Loop Gain'!AI282</f>
        <v>18.361862854375524</v>
      </c>
      <c r="D3658">
        <f>'TPS543C20 Loop Gain'!AJ282</f>
        <v>110.11463758595924</v>
      </c>
      <c r="E3658">
        <f>'TPS543C20 Loop Gain'!B282</f>
        <v>14800</v>
      </c>
    </row>
    <row r="3659" spans="3:5" x14ac:dyDescent="0.25">
      <c r="C3659">
        <f>'TPS543C20 Loop Gain'!AI281</f>
        <v>18.399419576885549</v>
      </c>
      <c r="D3659">
        <f>'TPS543C20 Loop Gain'!AJ281</f>
        <v>110.31228051963981</v>
      </c>
      <c r="E3659">
        <f>'TPS543C20 Loop Gain'!B281</f>
        <v>14700</v>
      </c>
    </row>
    <row r="3660" spans="3:5" x14ac:dyDescent="0.25">
      <c r="C3660">
        <f>'TPS543C20 Loop Gain'!AI280</f>
        <v>18.436890335892265</v>
      </c>
      <c r="D3660">
        <f>'TPS543C20 Loop Gain'!AJ280</f>
        <v>110.51047300148053</v>
      </c>
      <c r="E3660">
        <f>'TPS543C20 Loop Gain'!B280</f>
        <v>14600</v>
      </c>
    </row>
    <row r="3661" spans="3:5" x14ac:dyDescent="0.25">
      <c r="C3661">
        <f>'TPS543C20 Loop Gain'!AI279</f>
        <v>18.474272570239787</v>
      </c>
      <c r="D3661">
        <f>'TPS543C20 Loop Gain'!AJ279</f>
        <v>110.7091854235927</v>
      </c>
      <c r="E3661">
        <f>'TPS543C20 Loop Gain'!B279</f>
        <v>14500</v>
      </c>
    </row>
    <row r="3662" spans="3:5" x14ac:dyDescent="0.25">
      <c r="C3662">
        <f>'TPS543C20 Loop Gain'!AI278</f>
        <v>18.511563747645539</v>
      </c>
      <c r="D3662">
        <f>'TPS543C20 Loop Gain'!AJ278</f>
        <v>110.90838691252912</v>
      </c>
      <c r="E3662">
        <f>'TPS543C20 Loop Gain'!B278</f>
        <v>14400</v>
      </c>
    </row>
    <row r="3663" spans="3:5" x14ac:dyDescent="0.25">
      <c r="C3663">
        <f>'TPS543C20 Loop Gain'!AI277</f>
        <v>18.548761368861747</v>
      </c>
      <c r="D3663">
        <f>'TPS543C20 Loop Gain'!AJ277</f>
        <v>111.10804529542379</v>
      </c>
      <c r="E3663">
        <f>'TPS543C20 Loop Gain'!B277</f>
        <v>14300</v>
      </c>
    </row>
    <row r="3664" spans="3:5" x14ac:dyDescent="0.25">
      <c r="C3664">
        <f>'TPS543C20 Loop Gain'!AI276</f>
        <v>18.58586297202735</v>
      </c>
      <c r="D3664">
        <f>'TPS543C20 Loop Gain'!AJ276</f>
        <v>111.30812706551926</v>
      </c>
      <c r="E3664">
        <f>'TPS543C20 Loop Gain'!B276</f>
        <v>14200</v>
      </c>
    </row>
    <row r="3665" spans="3:5" x14ac:dyDescent="0.25">
      <c r="C3665">
        <f>'TPS543C20 Loop Gain'!AI275</f>
        <v>18.622866137215006</v>
      </c>
      <c r="D3665">
        <f>'TPS543C20 Loop Gain'!AJ275</f>
        <v>111.5085973470698</v>
      </c>
      <c r="E3665">
        <f>'TPS543C20 Loop Gain'!B275</f>
        <v>14100</v>
      </c>
    </row>
    <row r="3666" spans="3:5" x14ac:dyDescent="0.25">
      <c r="C3666">
        <f>'TPS543C20 Loop Gain'!AI274</f>
        <v>18.659768491180973</v>
      </c>
      <c r="D3666">
        <f>'TPS543C20 Loop Gain'!AJ274</f>
        <v>111.70941985960259</v>
      </c>
      <c r="E3666">
        <f>'TPS543C20 Loop Gain'!B274</f>
        <v>14000</v>
      </c>
    </row>
    <row r="3667" spans="3:5" x14ac:dyDescent="0.25">
      <c r="C3667">
        <f>'TPS543C20 Loop Gain'!AI273</f>
        <v>18.696567712320764</v>
      </c>
      <c r="D3667">
        <f>'TPS543C20 Loop Gain'!AJ273</f>
        <v>111.91055688153003</v>
      </c>
      <c r="E3667">
        <f>'TPS543C20 Loop Gain'!B273</f>
        <v>13900</v>
      </c>
    </row>
    <row r="3668" spans="3:5" x14ac:dyDescent="0.25">
      <c r="C3668">
        <f>'TPS543C20 Loop Gain'!AI272</f>
        <v>18.733261535839034</v>
      </c>
      <c r="D3668">
        <f>'TPS543C20 Loop Gain'!AJ272</f>
        <v>112.11196921309542</v>
      </c>
      <c r="E3668">
        <f>'TPS543C20 Loop Gain'!B272</f>
        <v>13800</v>
      </c>
    </row>
    <row r="3669" spans="3:5" x14ac:dyDescent="0.25">
      <c r="C3669">
        <f>'TPS543C20 Loop Gain'!AI271</f>
        <v>18.769847759141186</v>
      </c>
      <c r="D3669">
        <f>'TPS543C20 Loop Gain'!AJ271</f>
        <v>112.31361613863594</v>
      </c>
      <c r="E3669">
        <f>'TPS543C20 Loop Gain'!B271</f>
        <v>13700</v>
      </c>
    </row>
    <row r="3670" spans="3:5" x14ac:dyDescent="0.25">
      <c r="C3670">
        <f>'TPS543C20 Loop Gain'!AI270</f>
        <v>18.806324247449162</v>
      </c>
      <c r="D3670">
        <f>'TPS543C20 Loop Gain'!AJ270</f>
        <v>112.51545538814277</v>
      </c>
      <c r="E3670">
        <f>'TPS543C20 Loop Gain'!B270</f>
        <v>13600</v>
      </c>
    </row>
    <row r="3671" spans="3:5" x14ac:dyDescent="0.25">
      <c r="C3671">
        <f>'TPS543C20 Loop Gain'!AI269</f>
        <v>18.842688939652181</v>
      </c>
      <c r="D3671">
        <f>'TPS543C20 Loop Gain'!AJ269</f>
        <v>112.71744309809903</v>
      </c>
      <c r="E3671">
        <f>'TPS543C20 Loop Gain'!B269</f>
        <v>13500</v>
      </c>
    </row>
    <row r="3672" spans="3:5" x14ac:dyDescent="0.25">
      <c r="C3672">
        <f>'TPS543C20 Loop Gain'!AI268</f>
        <v>18.878939854396883</v>
      </c>
      <c r="D3672">
        <f>'TPS543C20 Loop Gain'!AJ268</f>
        <v>112.91953377157377</v>
      </c>
      <c r="E3672">
        <f>'TPS543C20 Loop Gain'!B268</f>
        <v>13400</v>
      </c>
    </row>
    <row r="3673" spans="3:5" x14ac:dyDescent="0.25">
      <c r="C3673">
        <f>'TPS543C20 Loop Gain'!AI267</f>
        <v>18.915075096428204</v>
      </c>
      <c r="D3673">
        <f>'TPS543C20 Loop Gain'!AJ267</f>
        <v>113.12168023754643</v>
      </c>
      <c r="E3673">
        <f>'TPS543C20 Loop Gain'!B267</f>
        <v>13300</v>
      </c>
    </row>
    <row r="3674" spans="3:5" x14ac:dyDescent="0.25">
      <c r="C3674">
        <f>'TPS543C20 Loop Gain'!AI266</f>
        <v>18.951092863180797</v>
      </c>
      <c r="D3674">
        <f>'TPS543C20 Loop Gain'!AJ266</f>
        <v>113.32383360942804</v>
      </c>
      <c r="E3674">
        <f>'TPS543C20 Loop Gain'!B266</f>
        <v>13200</v>
      </c>
    </row>
    <row r="3675" spans="3:5" x14ac:dyDescent="0.25">
      <c r="C3675">
        <f>'TPS543C20 Loop Gain'!AI265</f>
        <v>18.986991451639117</v>
      </c>
      <c r="D3675">
        <f>'TPS543C20 Loop Gain'!AJ265</f>
        <v>113.52594324275817</v>
      </c>
      <c r="E3675">
        <f>'TPS543C20 Loop Gain'!B265</f>
        <v>13100</v>
      </c>
    </row>
    <row r="3676" spans="3:5" x14ac:dyDescent="0.25">
      <c r="C3676">
        <f>'TPS543C20 Loop Gain'!AI264</f>
        <v>19.022769265465634</v>
      </c>
      <c r="D3676">
        <f>'TPS543C20 Loop Gain'!AJ264</f>
        <v>113.72795669203578</v>
      </c>
      <c r="E3676">
        <f>'TPS543C20 Loop Gain'!B264</f>
        <v>13000</v>
      </c>
    </row>
    <row r="3677" spans="3:5" x14ac:dyDescent="0.25">
      <c r="C3677">
        <f>'TPS543C20 Loop Gain'!AI263</f>
        <v>19.058424822410661</v>
      </c>
      <c r="D3677">
        <f>'TPS543C20 Loop Gain'!AJ263</f>
        <v>113.92981966664722</v>
      </c>
      <c r="E3677">
        <f>'TPS543C20 Loop Gain'!B263</f>
        <v>12900</v>
      </c>
    </row>
    <row r="3678" spans="3:5" x14ac:dyDescent="0.25">
      <c r="C3678">
        <f>'TPS543C20 Loop Gain'!AI262</f>
        <v>19.093956762013068</v>
      </c>
      <c r="D3678">
        <f>'TPS543C20 Loop Gain'!AJ262</f>
        <v>114.13147598585205</v>
      </c>
      <c r="E3678">
        <f>'TPS543C20 Loop Gain'!B262</f>
        <v>12800</v>
      </c>
    </row>
    <row r="3679" spans="3:5" x14ac:dyDescent="0.25">
      <c r="C3679">
        <f>'TPS543C20 Loop Gain'!AI261</f>
        <v>19.129363853598537</v>
      </c>
      <c r="D3679">
        <f>'TPS543C20 Loop Gain'!AJ261</f>
        <v>114.33286753277949</v>
      </c>
      <c r="E3679">
        <f>'TPS543C20 Loop Gain'!B261</f>
        <v>12700</v>
      </c>
    </row>
    <row r="3680" spans="3:5" x14ac:dyDescent="0.25">
      <c r="C3680">
        <f>'TPS543C20 Loop Gain'!AI260</f>
        <v>19.164645004588714</v>
      </c>
      <c r="D3680">
        <f>'TPS543C20 Loop Gain'!AJ260</f>
        <v>114.53393420738514</v>
      </c>
      <c r="E3680">
        <f>'TPS543C20 Loop Gain'!B260</f>
        <v>12600</v>
      </c>
    </row>
    <row r="3681" spans="3:5" x14ac:dyDescent="0.25">
      <c r="C3681">
        <f>'TPS543C20 Loop Gain'!AI259</f>
        <v>19.199799269128725</v>
      </c>
      <c r="D3681">
        <f>'TPS543C20 Loop Gain'!AJ259</f>
        <v>114.73461387831279</v>
      </c>
      <c r="E3681">
        <f>'TPS543C20 Loop Gain'!B259</f>
        <v>12500</v>
      </c>
    </row>
    <row r="3682" spans="3:5" x14ac:dyDescent="0.25">
      <c r="C3682">
        <f>'TPS543C20 Loop Gain'!AI258</f>
        <v>19.234825857050858</v>
      </c>
      <c r="D3682">
        <f>'TPS543C20 Loop Gain'!AJ258</f>
        <v>114.93484233359952</v>
      </c>
      <c r="E3682">
        <f>'TPS543C20 Loop Gain'!B258</f>
        <v>12400</v>
      </c>
    </row>
    <row r="3683" spans="3:5" x14ac:dyDescent="0.25">
      <c r="C3683">
        <f>'TPS543C20 Loop Gain'!AI257</f>
        <v>19.269724143177736</v>
      </c>
      <c r="D3683">
        <f>'TPS543C20 Loop Gain'!AJ257</f>
        <v>115.13455323016586</v>
      </c>
      <c r="E3683">
        <f>'TPS543C20 Loop Gain'!B257</f>
        <v>12300</v>
      </c>
    </row>
    <row r="3684" spans="3:5" x14ac:dyDescent="0.25">
      <c r="C3684">
        <f>'TPS543C20 Loop Gain'!AI256</f>
        <v>19.304493676983906</v>
      </c>
      <c r="D3684">
        <f>'TPS543C20 Loop Gain'!AJ256</f>
        <v>115.33367804200388</v>
      </c>
      <c r="E3684">
        <f>'TPS543C20 Loop Gain'!B256</f>
        <v>12200</v>
      </c>
    </row>
    <row r="3685" spans="3:5" x14ac:dyDescent="0.25">
      <c r="C3685">
        <f>'TPS543C20 Loop Gain'!AI255</f>
        <v>19.339134192630556</v>
      </c>
      <c r="D3685">
        <f>'TPS543C20 Loop Gain'!AJ255</f>
        <v>115.53214600700164</v>
      </c>
      <c r="E3685">
        <f>'TPS543C20 Loop Gain'!B255</f>
        <v>12100</v>
      </c>
    </row>
    <row r="3686" spans="3:5" x14ac:dyDescent="0.25">
      <c r="C3686">
        <f>'TPS543C20 Loop Gain'!AI254</f>
        <v>19.373645619384973</v>
      </c>
      <c r="D3686">
        <f>'TPS543C20 Loop Gain'!AJ254</f>
        <v>115.7298840723068</v>
      </c>
      <c r="E3686">
        <f>'TPS543C20 Loop Gain'!B254</f>
        <v>12000</v>
      </c>
    </row>
    <row r="3687" spans="3:5" x14ac:dyDescent="0.25">
      <c r="C3687">
        <f>'TPS543C20 Loop Gain'!AI253</f>
        <v>19.408028092439849</v>
      </c>
      <c r="D3687">
        <f>'TPS543C20 Loop Gain'!AJ253</f>
        <v>115.92681683814233</v>
      </c>
      <c r="E3687">
        <f>'TPS543C20 Loop Gain'!B253</f>
        <v>11900</v>
      </c>
    </row>
    <row r="3688" spans="3:5" x14ac:dyDescent="0.25">
      <c r="C3688">
        <f>'TPS543C20 Loop Gain'!AI252</f>
        <v>19.442281964155008</v>
      </c>
      <c r="D3688">
        <f>'TPS543C20 Loop Gain'!AJ252</f>
        <v>116.12286649996901</v>
      </c>
      <c r="E3688">
        <f>'TPS543C20 Loop Gain'!B252</f>
        <v>11800</v>
      </c>
    </row>
    <row r="3689" spans="3:5" x14ac:dyDescent="0.25">
      <c r="C3689">
        <f>'TPS543C20 Loop Gain'!AI251</f>
        <v>19.476407815733999</v>
      </c>
      <c r="D3689">
        <f>'TPS543C20 Loop Gain'!AJ251</f>
        <v>116.31795278889493</v>
      </c>
      <c r="E3689">
        <f>'TPS543C20 Loop Gain'!B251</f>
        <v>11700</v>
      </c>
    </row>
    <row r="3690" spans="3:5" x14ac:dyDescent="0.25">
      <c r="C3690">
        <f>'TPS543C20 Loop Gain'!AI250</f>
        <v>19.510406469361644</v>
      </c>
      <c r="D3690">
        <f>'TPS543C20 Loop Gain'!AJ250</f>
        <v>116.51199291019842</v>
      </c>
      <c r="E3690">
        <f>'TPS543C20 Loop Gain'!B250</f>
        <v>11600</v>
      </c>
    </row>
    <row r="3691" spans="3:5" x14ac:dyDescent="0.25">
      <c r="C3691">
        <f>'TPS543C20 Loop Gain'!AI249</f>
        <v>19.544279000815852</v>
      </c>
      <c r="D3691">
        <f>'TPS543C20 Loop Gain'!AJ249</f>
        <v>116.70490147985261</v>
      </c>
      <c r="E3691">
        <f>'TPS543C20 Loop Gain'!B249</f>
        <v>11500</v>
      </c>
    </row>
    <row r="3692" spans="3:5" x14ac:dyDescent="0.25">
      <c r="C3692">
        <f>'TPS543C20 Loop Gain'!AI248</f>
        <v>19.578026752585341</v>
      </c>
      <c r="D3692">
        <f>'TPS543C20 Loop Gain'!AJ248</f>
        <v>116.89659045890413</v>
      </c>
      <c r="E3692">
        <f>'TPS543C20 Loop Gain'!B248</f>
        <v>11400</v>
      </c>
    </row>
    <row r="3693" spans="3:5" x14ac:dyDescent="0.25">
      <c r="C3693">
        <f>'TPS543C20 Loop Gain'!AI247</f>
        <v>19.611651347513785</v>
      </c>
      <c r="D3693">
        <f>'TPS543C20 Loop Gain'!AJ247</f>
        <v>117.08696908555717</v>
      </c>
      <c r="E3693">
        <f>'TPS543C20 Loop Gain'!B247</f>
        <v>11300</v>
      </c>
    </row>
    <row r="3694" spans="3:5" x14ac:dyDescent="0.25">
      <c r="C3694">
        <f>'TPS543C20 Loop Gain'!AI246</f>
        <v>19.645154702997338</v>
      </c>
      <c r="D3694">
        <f>'TPS543C20 Loop Gain'!AJ246</f>
        <v>117.27594380480474</v>
      </c>
      <c r="E3694">
        <f>'TPS543C20 Loop Gain'!B246</f>
        <v>11200</v>
      </c>
    </row>
    <row r="3695" spans="3:5" x14ac:dyDescent="0.25">
      <c r="C3695">
        <f>'TPS543C20 Loop Gain'!AI245</f>
        <v>19.678539045767479</v>
      </c>
      <c r="D3695">
        <f>'TPS543C20 Loop Gain'!AJ245</f>
        <v>117.463418195439</v>
      </c>
      <c r="E3695">
        <f>'TPS543C20 Loop Gain'!B245</f>
        <v>11100</v>
      </c>
    </row>
    <row r="3696" spans="3:5" x14ac:dyDescent="0.25">
      <c r="C3696">
        <f>'TPS543C20 Loop Gain'!AI244</f>
        <v>19.711806927289743</v>
      </c>
      <c r="D3696">
        <f>'TPS543C20 Loop Gain'!AJ244</f>
        <v>117.649292894236</v>
      </c>
      <c r="E3696">
        <f>'TPS543C20 Loop Gain'!B244</f>
        <v>11000</v>
      </c>
    </row>
    <row r="3697" spans="3:5" x14ac:dyDescent="0.25">
      <c r="C3697">
        <f>'TPS543C20 Loop Gain'!AI243</f>
        <v>19.74496123981281</v>
      </c>
      <c r="D3697">
        <f>'TPS543C20 Loop Gain'!AJ243</f>
        <v>117.83346551714351</v>
      </c>
      <c r="E3697">
        <f>'TPS543C20 Loop Gain'!B243</f>
        <v>10900</v>
      </c>
    </row>
    <row r="3698" spans="3:5" x14ac:dyDescent="0.25">
      <c r="C3698">
        <f>'TPS543C20 Loop Gain'!AI242</f>
        <v>19.778005233105795</v>
      </c>
      <c r="D3698">
        <f>'TPS543C20 Loop Gain'!AJ242</f>
        <v>118.01583057722766</v>
      </c>
      <c r="E3698">
        <f>'TPS543C20 Loop Gain'!B242</f>
        <v>10800</v>
      </c>
    </row>
    <row r="3699" spans="3:5" x14ac:dyDescent="0.25">
      <c r="C3699">
        <f>'TPS543C20 Loop Gain'!AI241</f>
        <v>19.810942531925516</v>
      </c>
      <c r="D3699">
        <f>'TPS543C20 Loop Gain'!AJ241</f>
        <v>118.19627939916997</v>
      </c>
      <c r="E3699">
        <f>'TPS543C20 Loop Gain'!B241</f>
        <v>10700</v>
      </c>
    </row>
    <row r="3700" spans="3:5" x14ac:dyDescent="0.25">
      <c r="C3700">
        <f>'TPS543C20 Loop Gain'!AI240</f>
        <v>19.843777154257175</v>
      </c>
      <c r="D3700">
        <f>'TPS543C20 Loop Gain'!AJ240</f>
        <v>118.37470003005458</v>
      </c>
      <c r="E3700">
        <f>'TPS543C20 Loop Gain'!B240</f>
        <v>10600</v>
      </c>
    </row>
    <row r="3701" spans="3:5" x14ac:dyDescent="0.25">
      <c r="C3701">
        <f>'TPS543C20 Loop Gain'!AI239</f>
        <v>19.876513530380326</v>
      </c>
      <c r="D3701">
        <f>'TPS543C20 Loop Gain'!AJ239</f>
        <v>118.55097714618435</v>
      </c>
      <c r="E3701">
        <f>'TPS543C20 Loop Gain'!B239</f>
        <v>10500</v>
      </c>
    </row>
    <row r="3702" spans="3:5" x14ac:dyDescent="0.25">
      <c r="C3702">
        <f>'TPS543C20 Loop Gain'!AI238</f>
        <v>19.909156522803009</v>
      </c>
      <c r="D3702">
        <f>'TPS543C20 Loop Gain'!AJ238</f>
        <v>118.72499195564626</v>
      </c>
      <c r="E3702">
        <f>'TPS543C20 Loop Gain'!B238</f>
        <v>10400</v>
      </c>
    </row>
    <row r="3703" spans="3:5" x14ac:dyDescent="0.25">
      <c r="C3703">
        <f>'TPS543C20 Loop Gain'!AI237</f>
        <v>19.941711447137912</v>
      </c>
      <c r="D3703">
        <f>'TPS543C20 Loop Gain'!AJ237</f>
        <v>118.89662209631632</v>
      </c>
      <c r="E3703">
        <f>'TPS543C20 Loop Gain'!B237</f>
        <v>10300</v>
      </c>
    </row>
    <row r="3704" spans="3:5" x14ac:dyDescent="0.25">
      <c r="C3704">
        <f>'TPS543C20 Loop Gain'!AI236</f>
        <v>19.974184093966826</v>
      </c>
      <c r="D3704">
        <f>'TPS543C20 Loop Gain'!AJ236</f>
        <v>119.06574152898109</v>
      </c>
      <c r="E3704">
        <f>'TPS543C20 Loop Gain'!B236</f>
        <v>10200</v>
      </c>
    </row>
    <row r="3705" spans="3:5" x14ac:dyDescent="0.25">
      <c r="C3705">
        <f>'TPS543C20 Loop Gain'!AI235</f>
        <v>20.006580751768944</v>
      </c>
      <c r="D3705">
        <f>'TPS543C20 Loop Gain'!AJ235</f>
        <v>119.23222042523592</v>
      </c>
      <c r="E3705">
        <f>'TPS543C20 Loop Gain'!B235</f>
        <v>10100</v>
      </c>
    </row>
    <row r="3706" spans="3:5" x14ac:dyDescent="0.25">
      <c r="C3706">
        <f>'TPS543C20 Loop Gain'!AI234</f>
        <v>20.038908230993826</v>
      </c>
      <c r="D3706">
        <f>'TPS543C20 Loop Gain'!AJ234</f>
        <v>119.39592504977399</v>
      </c>
      <c r="E3706">
        <f>'TPS543C20 Loop Gain'!B234</f>
        <v>10000</v>
      </c>
    </row>
    <row r="3707" spans="3:5" x14ac:dyDescent="0.25">
      <c r="C3707">
        <f>'TPS543C20 Loop Gain'!AI233</f>
        <v>20.071173889339086</v>
      </c>
      <c r="D3707">
        <f>'TPS543C20 Loop Gain'!AJ233</f>
        <v>119.55671763669415</v>
      </c>
      <c r="E3707">
        <f>'TPS543C20 Loop Gain'!B233</f>
        <v>9900</v>
      </c>
    </row>
    <row r="3708" spans="3:5" x14ac:dyDescent="0.25">
      <c r="C3708">
        <f>'TPS543C20 Loop Gain'!AI232</f>
        <v>20.103385658349218</v>
      </c>
      <c r="D3708">
        <f>'TPS543C20 Loop Gain'!AJ232</f>
        <v>119.71445625937623</v>
      </c>
      <c r="E3708">
        <f>'TPS543C20 Loop Gain'!B232</f>
        <v>9800</v>
      </c>
    </row>
    <row r="3709" spans="3:5" x14ac:dyDescent="0.25">
      <c r="C3709">
        <f>'TPS543C20 Loop Gain'!AI231</f>
        <v>20.135552071406543</v>
      </c>
      <c r="D3709">
        <f>'TPS543C20 Loop Gain'!AJ231</f>
        <v>119.86899469350512</v>
      </c>
      <c r="E3709">
        <f>'TPS543C20 Loop Gain'!B231</f>
        <v>9700</v>
      </c>
    </row>
    <row r="3710" spans="3:5" x14ac:dyDescent="0.25">
      <c r="C3710">
        <f>'TPS543C20 Loop Gain'!AI230</f>
        <v>20.167682293234648</v>
      </c>
      <c r="D3710">
        <f>'TPS543C20 Loop Gain'!AJ230</f>
        <v>120.02018227273635</v>
      </c>
      <c r="E3710">
        <f>'TPS543C20 Loop Gain'!B230</f>
        <v>9600</v>
      </c>
    </row>
    <row r="3711" spans="3:5" x14ac:dyDescent="0.25">
      <c r="C3711">
        <f>'TPS543C20 Loop Gain'!AI229</f>
        <v>20.199786151019548</v>
      </c>
      <c r="D3711">
        <f>'TPS543C20 Loop Gain'!AJ229</f>
        <v>120.16786373651233</v>
      </c>
      <c r="E3711">
        <f>'TPS543C20 Loop Gain'!B229</f>
        <v>9500</v>
      </c>
    </row>
    <row r="3712" spans="3:5" x14ac:dyDescent="0.25">
      <c r="C3712">
        <f>'TPS543C20 Loop Gain'!AI228</f>
        <v>20.231874167279173</v>
      </c>
      <c r="D3712">
        <f>'TPS543C20 Loop Gain'!AJ228</f>
        <v>120.31187906947413</v>
      </c>
      <c r="E3712">
        <f>'TPS543C20 Loop Gain'!B228</f>
        <v>9400</v>
      </c>
    </row>
    <row r="3713" spans="3:5" x14ac:dyDescent="0.25">
      <c r="C3713">
        <f>'TPS543C20 Loop Gain'!AI227</f>
        <v>20.26395759461446</v>
      </c>
      <c r="D3713">
        <f>'TPS543C20 Loop Gain'!AJ227</f>
        <v>120.45206333188756</v>
      </c>
      <c r="E3713">
        <f>'TPS543C20 Loop Gain'!B227</f>
        <v>9300</v>
      </c>
    </row>
    <row r="3714" spans="3:5" x14ac:dyDescent="0.25">
      <c r="C3714">
        <f>'TPS543C20 Loop Gain'!AI226</f>
        <v>20.296048452489067</v>
      </c>
      <c r="D3714">
        <f>'TPS543C20 Loop Gain'!AJ226</f>
        <v>120.58824648047737</v>
      </c>
      <c r="E3714">
        <f>'TPS543C20 Loop Gain'!B226</f>
        <v>9200</v>
      </c>
    </row>
    <row r="3715" spans="3:5" x14ac:dyDescent="0.25">
      <c r="C3715">
        <f>'TPS543C20 Loop Gain'!AI225</f>
        <v>20.328159566202526</v>
      </c>
      <c r="D3715">
        <f>'TPS543C20 Loop Gain'!AJ225</f>
        <v>120.72025317899234</v>
      </c>
      <c r="E3715">
        <f>'TPS543C20 Loop Gain'!B225</f>
        <v>9100</v>
      </c>
    </row>
    <row r="3716" spans="3:5" x14ac:dyDescent="0.25">
      <c r="C3716">
        <f>'TPS543C20 Loop Gain'!AI224</f>
        <v>20.360304608231864</v>
      </c>
      <c r="D3716">
        <f>'TPS543C20 Loop Gain'!AJ224</f>
        <v>120.84790259782444</v>
      </c>
      <c r="E3716">
        <f>'TPS543C20 Loop Gain'!B224</f>
        <v>9000</v>
      </c>
    </row>
    <row r="3717" spans="3:5" x14ac:dyDescent="0.25">
      <c r="C3717">
        <f>'TPS543C20 Loop Gain'!AI223</f>
        <v>20.392498142130592</v>
      </c>
      <c r="D3717">
        <f>'TPS543C20 Loop Gain'!AJ223</f>
        <v>120.97100820192009</v>
      </c>
      <c r="E3717">
        <f>'TPS543C20 Loop Gain'!B223</f>
        <v>8900</v>
      </c>
    </row>
    <row r="3718" spans="3:5" x14ac:dyDescent="0.25">
      <c r="C3718">
        <f>'TPS543C20 Loop Gain'!AI222</f>
        <v>20.424755669211375</v>
      </c>
      <c r="D3718">
        <f>'TPS543C20 Loop Gain'!AJ222</f>
        <v>121.08937752619413</v>
      </c>
      <c r="E3718">
        <f>'TPS543C20 Loop Gain'!B222</f>
        <v>8800</v>
      </c>
    </row>
    <row r="3719" spans="3:5" x14ac:dyDescent="0.25">
      <c r="C3719">
        <f>'TPS543C20 Loop Gain'!AI221</f>
        <v>20.457093678216456</v>
      </c>
      <c r="D3719">
        <f>'TPS543C20 Loop Gain'!AJ221</f>
        <v>121.20281193761221</v>
      </c>
      <c r="E3719">
        <f>'TPS543C20 Loop Gain'!B221</f>
        <v>8700</v>
      </c>
    </row>
    <row r="3720" spans="3:5" x14ac:dyDescent="0.25">
      <c r="C3720">
        <f>'TPS543C20 Loop Gain'!AI220</f>
        <v>20.489529698255708</v>
      </c>
      <c r="D3720">
        <f>'TPS543C20 Loop Gain'!AJ220</f>
        <v>121.31110638302687</v>
      </c>
      <c r="E3720">
        <f>'TPS543C20 Loop Gain'!B220</f>
        <v>8600</v>
      </c>
    </row>
    <row r="3721" spans="3:5" x14ac:dyDescent="0.25">
      <c r="C3721">
        <f>'TPS543C20 Loop Gain'!AI219</f>
        <v>20.522082355269546</v>
      </c>
      <c r="D3721">
        <f>'TPS543C20 Loop Gain'!AJ219</f>
        <v>121.41404912183788</v>
      </c>
      <c r="E3721">
        <f>'TPS543C20 Loop Gain'!B219</f>
        <v>8500</v>
      </c>
    </row>
    <row r="3722" spans="3:5" x14ac:dyDescent="0.25">
      <c r="C3722">
        <f>'TPS543C20 Loop Gain'!AI218</f>
        <v>20.554771432323221</v>
      </c>
      <c r="D3722">
        <f>'TPS543C20 Loop Gain'!AJ218</f>
        <v>121.51142144243479</v>
      </c>
      <c r="E3722">
        <f>'TPS543C20 Loop Gain'!B218</f>
        <v>8400</v>
      </c>
    </row>
    <row r="3723" spans="3:5" x14ac:dyDescent="0.25">
      <c r="C3723">
        <f>'TPS543C20 Loop Gain'!AI217</f>
        <v>20.587617934068749</v>
      </c>
      <c r="D3723">
        <f>'TPS543C20 Loop Gain'!AJ217</f>
        <v>121.60299736135654</v>
      </c>
      <c r="E3723">
        <f>'TPS543C20 Loop Gain'!B217</f>
        <v>8300</v>
      </c>
    </row>
    <row r="3724" spans="3:5" x14ac:dyDescent="0.25">
      <c r="C3724">
        <f>'TPS543C20 Loop Gain'!AI216</f>
        <v>20.620644155724108</v>
      </c>
      <c r="D3724">
        <f>'TPS543C20 Loop Gain'!AJ216</f>
        <v>121.6885433040203</v>
      </c>
      <c r="E3724">
        <f>'TPS543C20 Loop Gain'!B216</f>
        <v>8200</v>
      </c>
    </row>
    <row r="3725" spans="3:5" x14ac:dyDescent="0.25">
      <c r="C3725">
        <f>'TPS543C20 Loop Gain'!AI215</f>
        <v>20.65387375697528</v>
      </c>
      <c r="D3725">
        <f>'TPS543C20 Loop Gain'!AJ215</f>
        <v>121.76781776579686</v>
      </c>
      <c r="E3725">
        <f>'TPS543C20 Loop Gain'!B215</f>
        <v>8100</v>
      </c>
    </row>
    <row r="3726" spans="3:5" x14ac:dyDescent="0.25">
      <c r="C3726">
        <f>'TPS543C20 Loop Gain'!AI214</f>
        <v>20.687331841232609</v>
      </c>
      <c r="D3726">
        <f>'TPS543C20 Loop Gain'!AJ214</f>
        <v>121.84057095212074</v>
      </c>
      <c r="E3726">
        <f>'TPS543C20 Loop Gain'!B214</f>
        <v>8000</v>
      </c>
    </row>
    <row r="3727" spans="3:5" x14ac:dyDescent="0.25">
      <c r="C3727">
        <f>'TPS543C20 Loop Gain'!AI213</f>
        <v>20.721045040720263</v>
      </c>
      <c r="D3727">
        <f>'TPS543C20 Loop Gain'!AJ213</f>
        <v>121.90654439626503</v>
      </c>
      <c r="E3727">
        <f>'TPS543C20 Loop Gain'!B213</f>
        <v>7900</v>
      </c>
    </row>
    <row r="3728" spans="3:5" x14ac:dyDescent="0.25">
      <c r="C3728">
        <f>'TPS543C20 Loop Gain'!AI212</f>
        <v>20.755041607915871</v>
      </c>
      <c r="D3728">
        <f>'TPS543C20 Loop Gain'!AJ212</f>
        <v>121.96547055331342</v>
      </c>
      <c r="E3728">
        <f>'TPS543C20 Loop Gain'!B212</f>
        <v>7800</v>
      </c>
    </row>
    <row r="3729" spans="3:5" x14ac:dyDescent="0.25">
      <c r="C3729">
        <f>'TPS543C20 Loop Gain'!AI211</f>
        <v>20.789351513923471</v>
      </c>
      <c r="D3729">
        <f>'TPS543C20 Loop Gain'!AJ211</f>
        <v>122.01707236875102</v>
      </c>
      <c r="E3729">
        <f>'TPS543C20 Loop Gain'!B211</f>
        <v>7700</v>
      </c>
    </row>
    <row r="3730" spans="3:5" x14ac:dyDescent="0.25">
      <c r="C3730">
        <f>'TPS543C20 Loop Gain'!AI210</f>
        <v>20.82400655439988</v>
      </c>
      <c r="D3730">
        <f>'TPS543C20 Loop Gain'!AJ210</f>
        <v>122.06106282002273</v>
      </c>
      <c r="E3730">
        <f>'TPS543C20 Loop Gain'!B210</f>
        <v>7600</v>
      </c>
    </row>
    <row r="3731" spans="3:5" x14ac:dyDescent="0.25">
      <c r="C3731">
        <f>'TPS543C20 Loop Gain'!AI209</f>
        <v>20.85904046374754</v>
      </c>
      <c r="D3731">
        <f>'TPS543C20 Loop Gain'!AJ209</f>
        <v>122.0971444292812</v>
      </c>
      <c r="E3731">
        <f>'TPS543C20 Loop Gain'!B209</f>
        <v>7500</v>
      </c>
    </row>
    <row r="3732" spans="3:5" x14ac:dyDescent="0.25">
      <c r="C3732">
        <f>'TPS543C20 Loop Gain'!AI208</f>
        <v>20.894489038318685</v>
      </c>
      <c r="D3732">
        <f>'TPS543C20 Loop Gain'!AJ208</f>
        <v>122.12500874544685</v>
      </c>
      <c r="E3732">
        <f>'TPS543C20 Loop Gain'!B208</f>
        <v>7400</v>
      </c>
    </row>
    <row r="3733" spans="3:5" x14ac:dyDescent="0.25">
      <c r="C3733">
        <f>'TPS543C20 Loop Gain'!AI207</f>
        <v>20.930390269485759</v>
      </c>
      <c r="D3733">
        <f>'TPS543C20 Loop Gain'!AJ207</f>
        <v>122.14433579357893</v>
      </c>
      <c r="E3733">
        <f>'TPS543C20 Loop Gain'!B207</f>
        <v>7300</v>
      </c>
    </row>
    <row r="3734" spans="3:5" x14ac:dyDescent="0.25">
      <c r="C3734">
        <f>'TPS543C20 Loop Gain'!AI206</f>
        <v>20.966784487514509</v>
      </c>
      <c r="D3734">
        <f>'TPS543C20 Loop Gain'!AJ206</f>
        <v>122.15479348941527</v>
      </c>
      <c r="E3734">
        <f>'TPS543C20 Loop Gain'!B206</f>
        <v>7200</v>
      </c>
    </row>
    <row r="3735" spans="3:5" x14ac:dyDescent="0.25">
      <c r="C3735">
        <f>'TPS543C20 Loop Gain'!AI205</f>
        <v>21.003714517235341</v>
      </c>
      <c r="D3735">
        <f>'TPS543C20 Loop Gain'!AJ205</f>
        <v>122.15603701685389</v>
      </c>
      <c r="E3735">
        <f>'TPS543C20 Loop Gain'!B205</f>
        <v>7100</v>
      </c>
    </row>
    <row r="3736" spans="3:5" x14ac:dyDescent="0.25">
      <c r="C3736">
        <f>'TPS543C20 Loop Gain'!AI204</f>
        <v>21.041225846696378</v>
      </c>
      <c r="D3736">
        <f>'TPS543C20 Loop Gain'!AJ204</f>
        <v>122.1477081659028</v>
      </c>
      <c r="E3736">
        <f>'TPS543C20 Loop Gain'!B204</f>
        <v>7000</v>
      </c>
    </row>
    <row r="3737" spans="3:5" x14ac:dyDescent="0.25">
      <c r="C3737">
        <f>'TPS543C20 Loop Gain'!AI203</f>
        <v>21.079366809993864</v>
      </c>
      <c r="D3737">
        <f>'TPS543C20 Loop Gain'!AJ203</f>
        <v>122.12943462862283</v>
      </c>
      <c r="E3737">
        <f>'TPS543C20 Loop Gain'!B203</f>
        <v>6900</v>
      </c>
    </row>
    <row r="3738" spans="3:5" x14ac:dyDescent="0.25">
      <c r="C3738">
        <f>'TPS543C20 Loop Gain'!AI202</f>
        <v>21.118188785722776</v>
      </c>
      <c r="D3738">
        <f>'TPS543C20 Loop Gain'!AJ202</f>
        <v>122.1008292502643</v>
      </c>
      <c r="E3738">
        <f>'TPS543C20 Loop Gain'!B202</f>
        <v>6800</v>
      </c>
    </row>
    <row r="3739" spans="3:5" x14ac:dyDescent="0.25">
      <c r="C3739">
        <f>'TPS543C20 Loop Gain'!AI201</f>
        <v>21.157746412538721</v>
      </c>
      <c r="D3739">
        <f>'TPS543C20 Loop Gain'!AJ201</f>
        <v>122.06148923276898</v>
      </c>
      <c r="E3739">
        <f>'TPS543C20 Loop Gain'!B201</f>
        <v>6700</v>
      </c>
    </row>
    <row r="3740" spans="3:5" x14ac:dyDescent="0.25">
      <c r="C3740">
        <f>'TPS543C20 Loop Gain'!AI200</f>
        <v>21.19809782357013</v>
      </c>
      <c r="D3740">
        <f>'TPS543C20 Loop Gain'!AJ200</f>
        <v>122.01099528753547</v>
      </c>
      <c r="E3740">
        <f>'TPS543C20 Loop Gain'!B200</f>
        <v>6600</v>
      </c>
    </row>
    <row r="3741" spans="3:5" x14ac:dyDescent="0.25">
      <c r="C3741">
        <f>'TPS543C20 Loop Gain'!AI199</f>
        <v>21.239304901549431</v>
      </c>
      <c r="D3741">
        <f>'TPS543C20 Loop Gain'!AJ199</f>
        <v>121.94891073419851</v>
      </c>
      <c r="E3741">
        <f>'TPS543C20 Loop Gain'!B199</f>
        <v>6500</v>
      </c>
    </row>
    <row r="3742" spans="3:5" x14ac:dyDescent="0.25">
      <c r="C3742">
        <f>'TPS543C20 Loop Gain'!AI198</f>
        <v>21.281433556791782</v>
      </c>
      <c r="D3742">
        <f>'TPS543C20 Loop Gain'!AJ198</f>
        <v>121.87478054197112</v>
      </c>
      <c r="E3742">
        <f>'TPS543C20 Loop Gain'!B198</f>
        <v>6400</v>
      </c>
    </row>
    <row r="3743" spans="3:5" x14ac:dyDescent="0.25">
      <c r="C3743">
        <f>'TPS543C20 Loop Gain'!AI197</f>
        <v>21.324554030343222</v>
      </c>
      <c r="D3743">
        <f>'TPS543C20 Loop Gain'!AJ197</f>
        <v>121.78813030986505</v>
      </c>
      <c r="E3743">
        <f>'TPS543C20 Loop Gain'!B197</f>
        <v>6300</v>
      </c>
    </row>
    <row r="3744" spans="3:5" x14ac:dyDescent="0.25">
      <c r="C3744">
        <f>'TPS543C20 Loop Gain'!AI196</f>
        <v>21.368741224925966</v>
      </c>
      <c r="D3744">
        <f>'TPS543C20 Loop Gain'!AJ196</f>
        <v>121.68846518193996</v>
      </c>
      <c r="E3744">
        <f>'TPS543C20 Loop Gain'!B196</f>
        <v>6200</v>
      </c>
    </row>
    <row r="3745" spans="3:5" x14ac:dyDescent="0.25">
      <c r="C3745">
        <f>'TPS543C20 Loop Gain'!AI195</f>
        <v>21.414075066594215</v>
      </c>
      <c r="D3745">
        <f>'TPS543C20 Loop Gain'!AJ195</f>
        <v>121.57526869340413</v>
      </c>
      <c r="E3745">
        <f>'TPS543C20 Loop Gain'!B195</f>
        <v>6100</v>
      </c>
    </row>
    <row r="3746" spans="3:5" x14ac:dyDescent="0.25">
      <c r="C3746">
        <f>'TPS543C20 Loop Gain'!AI194</f>
        <v>21.460640900346672</v>
      </c>
      <c r="D3746">
        <f>'TPS543C20 Loop Gain'!AJ194</f>
        <v>121.44800154329502</v>
      </c>
      <c r="E3746">
        <f>'TPS543C20 Loop Gain'!B194</f>
        <v>6000</v>
      </c>
    </row>
    <row r="3747" spans="3:5" x14ac:dyDescent="0.25">
      <c r="C3747">
        <f>'TPS543C20 Loop Gain'!AI193</f>
        <v>21.50852992335555</v>
      </c>
      <c r="D3747">
        <f>'TPS543C20 Loop Gain'!AJ193</f>
        <v>121.30610028906702</v>
      </c>
      <c r="E3747">
        <f>'TPS543C20 Loop Gain'!B193</f>
        <v>5900</v>
      </c>
    </row>
    <row r="3748" spans="3:5" x14ac:dyDescent="0.25">
      <c r="C3748">
        <f>'TPS543C20 Loop Gain'!AI192</f>
        <v>21.557839659905831</v>
      </c>
      <c r="D3748">
        <f>'TPS543C20 Loop Gain'!AJ192</f>
        <v>121.14897595825398</v>
      </c>
      <c r="E3748">
        <f>'TPS543C20 Loop Gain'!B192</f>
        <v>5800</v>
      </c>
    </row>
    <row r="3749" spans="3:5" x14ac:dyDescent="0.25">
      <c r="C3749">
        <f>'TPS543C20 Loop Gain'!AI191</f>
        <v>21.608674482610709</v>
      </c>
      <c r="D3749">
        <f>'TPS543C20 Loop Gain'!AJ191</f>
        <v>120.97601257211414</v>
      </c>
      <c r="E3749">
        <f>'TPS543C20 Loop Gain'!B191</f>
        <v>5700</v>
      </c>
    </row>
    <row r="3750" spans="3:5" x14ac:dyDescent="0.25">
      <c r="C3750">
        <f>'TPS543C20 Loop Gain'!AI190</f>
        <v>21.661146185098549</v>
      </c>
      <c r="D3750">
        <f>'TPS543C20 Loop Gain'!AJ190</f>
        <v>120.78656557580231</v>
      </c>
      <c r="E3750">
        <f>'TPS543C20 Loop Gain'!B190</f>
        <v>5600</v>
      </c>
    </row>
    <row r="3751" spans="3:5" x14ac:dyDescent="0.25">
      <c r="C3751">
        <f>'TPS543C20 Loop Gain'!AI189</f>
        <v>21.715374611946903</v>
      </c>
      <c r="D3751">
        <f>'TPS543C20 Loop Gain'!AJ189</f>
        <v>120.57996016952237</v>
      </c>
      <c r="E3751">
        <f>'TPS543C20 Loop Gain'!B189</f>
        <v>5500</v>
      </c>
    </row>
    <row r="3752" spans="3:5" x14ac:dyDescent="0.25">
      <c r="C3752">
        <f>'TPS543C20 Loop Gain'!AI188</f>
        <v>21.771488352460327</v>
      </c>
      <c r="D3752">
        <f>'TPS543C20 Loop Gain'!AJ188</f>
        <v>120.35548953463196</v>
      </c>
      <c r="E3752">
        <f>'TPS543C20 Loop Gain'!B188</f>
        <v>5400</v>
      </c>
    </row>
    <row r="3753" spans="3:5" x14ac:dyDescent="0.25">
      <c r="C3753">
        <f>'TPS543C20 Loop Gain'!AI187</f>
        <v>21.82962550571316</v>
      </c>
      <c r="D3753">
        <f>'TPS543C20 Loop Gain'!AJ187</f>
        <v>120.1124129485454</v>
      </c>
      <c r="E3753">
        <f>'TPS543C20 Loop Gain'!B187</f>
        <v>5300</v>
      </c>
    </row>
    <row r="3754" spans="3:5" x14ac:dyDescent="0.25">
      <c r="C3754">
        <f>'TPS543C20 Loop Gain'!AI186</f>
        <v>21.889934525232384</v>
      </c>
      <c r="D3754">
        <f>'TPS543C20 Loop Gain'!AJ186</f>
        <v>119.84995378207516</v>
      </c>
      <c r="E3754">
        <f>'TPS543C20 Loop Gain'!B186</f>
        <v>5200</v>
      </c>
    </row>
    <row r="3755" spans="3:5" x14ac:dyDescent="0.25">
      <c r="C3755">
        <f>'TPS543C20 Loop Gain'!AI185</f>
        <v>21.95257515291285</v>
      </c>
      <c r="D3755">
        <f>'TPS543C20 Loop Gain'!AJ185</f>
        <v>119.56729737241534</v>
      </c>
      <c r="E3755">
        <f>'TPS543C20 Loop Gain'!B185</f>
        <v>5100</v>
      </c>
    </row>
    <row r="3756" spans="3:5" x14ac:dyDescent="0.25">
      <c r="C3756">
        <f>'TPS543C20 Loop Gain'!AI184</f>
        <v>22.017719453012944</v>
      </c>
      <c r="D3756">
        <f>'TPS543C20 Loop Gain'!AJ184</f>
        <v>119.26358876503238</v>
      </c>
      <c r="E3756">
        <f>'TPS543C20 Loop Gain'!B184</f>
        <v>5000</v>
      </c>
    </row>
    <row r="3757" spans="3:5" x14ac:dyDescent="0.25">
      <c r="C3757">
        <f>'TPS543C20 Loop Gain'!AI183</f>
        <v>22.085552958619861</v>
      </c>
      <c r="D3757">
        <f>'TPS543C20 Loop Gain'!AJ183</f>
        <v>118.93793031735741</v>
      </c>
      <c r="E3757">
        <f>'TPS543C20 Loop Gain'!B183</f>
        <v>4900</v>
      </c>
    </row>
    <row r="3758" spans="3:5" x14ac:dyDescent="0.25">
      <c r="C3758">
        <f>'TPS543C20 Loop Gain'!AI182</f>
        <v>22.156275944786834</v>
      </c>
      <c r="D3758">
        <f>'TPS543C20 Loop Gain'!AJ182</f>
        <v>118.58937915722231</v>
      </c>
      <c r="E3758">
        <f>'TPS543C20 Loop Gain'!B182</f>
        <v>4800</v>
      </c>
    </row>
    <row r="3759" spans="3:5" x14ac:dyDescent="0.25">
      <c r="C3759">
        <f>'TPS543C20 Loop Gain'!AI181</f>
        <v>22.230104844606061</v>
      </c>
      <c r="D3759">
        <f>'TPS543C20 Loop Gain'!AJ181</f>
        <v>118.21694448886596</v>
      </c>
      <c r="E3759">
        <f>'TPS543C20 Loop Gain'!B181</f>
        <v>4700</v>
      </c>
    </row>
    <row r="3760" spans="3:5" x14ac:dyDescent="0.25">
      <c r="C3760">
        <f>'TPS543C20 Loop Gain'!AI180</f>
        <v>22.30727382686791</v>
      </c>
      <c r="D3760">
        <f>'TPS543C20 Loop Gain'!AJ180</f>
        <v>117.81958473961213</v>
      </c>
      <c r="E3760">
        <f>'TPS543C20 Loop Gain'!B180</f>
        <v>4600</v>
      </c>
    </row>
    <row r="3761" spans="3:5" x14ac:dyDescent="0.25">
      <c r="C3761">
        <f>'TPS543C20 Loop Gain'!AI179</f>
        <v>22.388036556936513</v>
      </c>
      <c r="D3761">
        <f>'TPS543C20 Loop Gain'!AJ179</f>
        <v>117.39620454042438</v>
      </c>
      <c r="E3761">
        <f>'TPS543C20 Loop Gain'!B179</f>
        <v>4500</v>
      </c>
    </row>
    <row r="3762" spans="3:5" x14ac:dyDescent="0.25">
      <c r="C3762">
        <f>'TPS543C20 Loop Gain'!AI178</f>
        <v>22.472668165751788</v>
      </c>
      <c r="D3762">
        <f>'TPS543C20 Loop Gain'!AJ178</f>
        <v>116.94565153417022</v>
      </c>
      <c r="E3762">
        <f>'TPS543C20 Loop Gain'!B178</f>
        <v>4400</v>
      </c>
    </row>
    <row r="3763" spans="3:5" x14ac:dyDescent="0.25">
      <c r="C3763">
        <f>'TPS543C20 Loop Gain'!AI177</f>
        <v>22.561467455918731</v>
      </c>
      <c r="D3763">
        <f>'TPS543C20 Loop Gain'!AJ177</f>
        <v>116.46671300626581</v>
      </c>
      <c r="E3763">
        <f>'TPS543C20 Loop Gain'!B177</f>
        <v>4300</v>
      </c>
    </row>
    <row r="3764" spans="3:5" x14ac:dyDescent="0.25">
      <c r="C3764">
        <f>'TPS543C20 Loop Gain'!AI176</f>
        <v>22.654759378646666</v>
      </c>
      <c r="D3764">
        <f>'TPS543C20 Loop Gain'!AJ176</f>
        <v>115.95811233354964</v>
      </c>
      <c r="E3764">
        <f>'TPS543C20 Loop Gain'!B176</f>
        <v>4200</v>
      </c>
    </row>
    <row r="3765" spans="3:5" x14ac:dyDescent="0.25">
      <c r="C3765">
        <f>'TPS543C20 Loop Gain'!AI175</f>
        <v>22.752897820900287</v>
      </c>
      <c r="D3765">
        <f>'TPS543C20 Loop Gain'!AJ175</f>
        <v>115.41850524924568</v>
      </c>
      <c r="E3765">
        <f>'TPS543C20 Loop Gain'!B175</f>
        <v>4100</v>
      </c>
    </row>
    <row r="3766" spans="3:5" x14ac:dyDescent="0.25">
      <c r="C3766">
        <f>'TPS543C20 Loop Gain'!AI174</f>
        <v>22.856268749152989</v>
      </c>
      <c r="D3766">
        <f>'TPS543C20 Loop Gain'!AJ174</f>
        <v>114.84647592427531</v>
      </c>
      <c r="E3766">
        <f>'TPS543C20 Loop Gain'!B174</f>
        <v>4000</v>
      </c>
    </row>
    <row r="3767" spans="3:5" x14ac:dyDescent="0.25">
      <c r="C3767">
        <f>'TPS543C20 Loop Gain'!AI173</f>
        <v>22.965293764135883</v>
      </c>
      <c r="D3767">
        <f>'TPS543C20 Loop Gain'!AJ173</f>
        <v>114.24053286930858</v>
      </c>
      <c r="E3767">
        <f>'TPS543C20 Loop Gain'!B173</f>
        <v>3900</v>
      </c>
    </row>
    <row r="3768" spans="3:5" x14ac:dyDescent="0.25">
      <c r="C3768">
        <f>'TPS543C20 Loop Gain'!AI172</f>
        <v>23.080434131200278</v>
      </c>
      <c r="D3768">
        <f>'TPS543C20 Loop Gain'!AJ172</f>
        <v>113.59910466703248</v>
      </c>
      <c r="E3768">
        <f>'TPS543C20 Loop Gain'!B172</f>
        <v>3800</v>
      </c>
    </row>
    <row r="3769" spans="3:5" x14ac:dyDescent="0.25">
      <c r="C3769">
        <f>'TPS543C20 Loop Gain'!AI171</f>
        <v>23.202195362910757</v>
      </c>
      <c r="D3769">
        <f>'TPS543C20 Loop Gain'!AJ171</f>
        <v>112.92053555172005</v>
      </c>
      <c r="E3769">
        <f>'TPS543C20 Loop Gain'!B171</f>
        <v>3700</v>
      </c>
    </row>
    <row r="3770" spans="3:5" x14ac:dyDescent="0.25">
      <c r="C3770">
        <f>'TPS543C20 Loop Gain'!AI170</f>
        <v>23.33113244544117</v>
      </c>
      <c r="D3770">
        <f>'TPS543C20 Loop Gain'!AJ170</f>
        <v>112.20308086370879</v>
      </c>
      <c r="E3770">
        <f>'TPS543C20 Loop Gain'!B170</f>
        <v>3600</v>
      </c>
    </row>
    <row r="3771" spans="3:5" x14ac:dyDescent="0.25">
      <c r="C3771">
        <f>'TPS543C20 Loop Gain'!AI169</f>
        <v>23.467855818502326</v>
      </c>
      <c r="D3771">
        <f>'TPS543C20 Loop Gain'!AJ169</f>
        <v>111.44490242126328</v>
      </c>
      <c r="E3771">
        <f>'TPS543C20 Loop Gain'!B169</f>
        <v>3500</v>
      </c>
    </row>
    <row r="3772" spans="3:5" x14ac:dyDescent="0.25">
      <c r="C3772">
        <f>'TPS543C20 Loop Gain'!AI168</f>
        <v>23.613038241255534</v>
      </c>
      <c r="D3772">
        <f>'TPS543C20 Loop Gain'!AJ168</f>
        <v>110.64406387264349</v>
      </c>
      <c r="E3772">
        <f>'TPS543C20 Loop Gain'!B168</f>
        <v>3400</v>
      </c>
    </row>
    <row r="3773" spans="3:5" x14ac:dyDescent="0.25">
      <c r="C3773">
        <f>'TPS543C20 Loop Gain'!AI167</f>
        <v>23.767422704477102</v>
      </c>
      <c r="D3773">
        <f>'TPS543C20 Loop Gain'!AJ167</f>
        <v>109.79852612064626</v>
      </c>
      <c r="E3773">
        <f>'TPS543C20 Loop Gain'!B167</f>
        <v>3300</v>
      </c>
    </row>
    <row r="3774" spans="3:5" x14ac:dyDescent="0.25">
      <c r="C3774">
        <f>'TPS543C20 Loop Gain'!AI166</f>
        <v>23.931831584224753</v>
      </c>
      <c r="D3774">
        <f>'TPS543C20 Loop Gain'!AJ166</f>
        <v>108.90614295248028</v>
      </c>
      <c r="E3774">
        <f>'TPS543C20 Loop Gain'!B166</f>
        <v>3200</v>
      </c>
    </row>
    <row r="3775" spans="3:5" x14ac:dyDescent="0.25">
      <c r="C3775">
        <f>'TPS543C20 Loop Gain'!AI165</f>
        <v>24.107177276166833</v>
      </c>
      <c r="D3775">
        <f>'TPS543C20 Loop Gain'!AJ165</f>
        <v>107.96465706507318</v>
      </c>
      <c r="E3775">
        <f>'TPS543C20 Loop Gain'!B165</f>
        <v>3100</v>
      </c>
    </row>
    <row r="3776" spans="3:5" x14ac:dyDescent="0.25">
      <c r="C3776">
        <f>'TPS543C20 Loop Gain'!AI164</f>
        <v>24.294474604496742</v>
      </c>
      <c r="D3776">
        <f>'TPS543C20 Loop Gain'!AJ164</f>
        <v>106.97169675818566</v>
      </c>
      <c r="E3776">
        <f>'TPS543C20 Loop Gain'!B164</f>
        <v>3000</v>
      </c>
    </row>
    <row r="3777" spans="3:5" x14ac:dyDescent="0.25">
      <c r="C3777">
        <f>'TPS543C20 Loop Gain'!AI163</f>
        <v>24.494855369880263</v>
      </c>
      <c r="D3777">
        <f>'TPS543C20 Loop Gain'!AJ163</f>
        <v>105.92477368129677</v>
      </c>
      <c r="E3777">
        <f>'TPS543C20 Loop Gain'!B163</f>
        <v>2900</v>
      </c>
    </row>
    <row r="3778" spans="3:5" x14ac:dyDescent="0.25">
      <c r="C3778">
        <f>'TPS543C20 Loop Gain'!AI162</f>
        <v>24.709585489031728</v>
      </c>
      <c r="D3778">
        <f>'TPS543C20 Loop Gain'!AJ162</f>
        <v>104.82128218567605</v>
      </c>
      <c r="E3778">
        <f>'TPS543C20 Loop Gain'!B162</f>
        <v>2800</v>
      </c>
    </row>
    <row r="3779" spans="3:5" x14ac:dyDescent="0.25">
      <c r="C3779">
        <f>'TPS543C20 Loop Gain'!AI161</f>
        <v>24.940085293061443</v>
      </c>
      <c r="D3779">
        <f>'TPS543C20 Loop Gain'!AJ161</f>
        <v>103.65850106480707</v>
      </c>
      <c r="E3779">
        <f>'TPS543C20 Loop Gain'!B161</f>
        <v>2700</v>
      </c>
    </row>
    <row r="3780" spans="3:5" x14ac:dyDescent="0.25">
      <c r="C3780">
        <f>'TPS543C20 Loop Gain'!AI160</f>
        <v>25.187953697737129</v>
      </c>
      <c r="D3780">
        <f>'TPS543C20 Loop Gain'!AJ160</f>
        <v>102.43359880020351</v>
      </c>
      <c r="E3780">
        <f>'TPS543C20 Loop Gain'!B160</f>
        <v>2600</v>
      </c>
    </row>
    <row r="3781" spans="3:5" x14ac:dyDescent="0.25">
      <c r="C3781">
        <f>'TPS543C20 Loop Gain'!AI159</f>
        <v>25.454997147899224</v>
      </c>
      <c r="D3781">
        <f>'TPS543C20 Loop Gain'!AJ159</f>
        <v>101.14364390870499</v>
      </c>
      <c r="E3781">
        <f>'TPS543C20 Loop Gain'!B159</f>
        <v>2500</v>
      </c>
    </row>
    <row r="3782" spans="3:5" x14ac:dyDescent="0.25">
      <c r="C3782">
        <f>'TPS543C20 Loop Gain'!AI158</f>
        <v>25.743264484853022</v>
      </c>
      <c r="D3782">
        <f>'TPS543C20 Loop Gain'!AJ158</f>
        <v>99.785622673270225</v>
      </c>
      <c r="E3782">
        <f>'TPS543C20 Loop Gain'!B158</f>
        <v>2400</v>
      </c>
    </row>
    <row r="3783" spans="3:5" x14ac:dyDescent="0.25">
      <c r="C3783">
        <f>'TPS543C20 Loop Gain'!AI157</f>
        <v>26.055089205929963</v>
      </c>
      <c r="D3783">
        <f>'TPS543C20 Loop Gain'!AJ157</f>
        <v>98.356467535884022</v>
      </c>
      <c r="E3783">
        <f>'TPS543C20 Loop Gain'!B157</f>
        <v>2300</v>
      </c>
    </row>
    <row r="3784" spans="3:5" x14ac:dyDescent="0.25">
      <c r="C3784">
        <f>'TPS543C20 Loop Gain'!AI156</f>
        <v>26.393141008041546</v>
      </c>
      <c r="D3784">
        <f>'TPS543C20 Loop Gain'!AJ156</f>
        <v>96.853100870361828</v>
      </c>
      <c r="E3784">
        <f>'TPS543C20 Loop Gain'!B156</f>
        <v>2200</v>
      </c>
    </row>
    <row r="3785" spans="3:5" x14ac:dyDescent="0.25">
      <c r="C3785">
        <f>'TPS543C20 Loop Gain'!AI155</f>
        <v>26.760489064047221</v>
      </c>
      <c r="D3785">
        <f>'TPS543C20 Loop Gain'!AJ155</f>
        <v>95.272500952523117</v>
      </c>
      <c r="E3785">
        <f>'TPS543C20 Loop Gain'!B155</f>
        <v>2100</v>
      </c>
    </row>
    <row r="3786" spans="3:5" x14ac:dyDescent="0.25">
      <c r="C3786">
        <f>'TPS543C20 Loop Gain'!AI154</f>
        <v>27.160680221160341</v>
      </c>
      <c r="D3786">
        <f>'TPS543C20 Loop Gain'!AJ154</f>
        <v>93.611800015719666</v>
      </c>
      <c r="E3786">
        <f>'TPS543C20 Loop Gain'!B154</f>
        <v>2000</v>
      </c>
    </row>
    <row r="3787" spans="3:5" x14ac:dyDescent="0.25">
      <c r="C3787">
        <f>'TPS543C20 Loop Gain'!AI153</f>
        <v>27.59783630062207</v>
      </c>
      <c r="D3787">
        <f>'TPS543C20 Loop Gain'!AJ153</f>
        <v>91.868428795284444</v>
      </c>
      <c r="E3787">
        <f>'TPS543C20 Loop Gain'!B153</f>
        <v>1900</v>
      </c>
    </row>
    <row r="3788" spans="3:5" x14ac:dyDescent="0.25">
      <c r="C3788">
        <f>'TPS543C20 Loop Gain'!AI152</f>
        <v>28.076776011340314</v>
      </c>
      <c r="D3788">
        <f>'TPS543C20 Loop Gain'!AJ152</f>
        <v>90.040328643794396</v>
      </c>
      <c r="E3788">
        <f>'TPS543C20 Loop Gain'!B152</f>
        <v>1800</v>
      </c>
    </row>
    <row r="3789" spans="3:5" x14ac:dyDescent="0.25">
      <c r="C3789">
        <f>'TPS543C20 Loop Gain'!AI151</f>
        <v>28.603168800331176</v>
      </c>
      <c r="D3789">
        <f>'TPS543C20 Loop Gain'!AJ151</f>
        <v>88.126262243606533</v>
      </c>
      <c r="E3789">
        <f>'TPS543C20 Loop Gain'!B151</f>
        <v>1700</v>
      </c>
    </row>
    <row r="3790" spans="3:5" x14ac:dyDescent="0.25">
      <c r="C3790">
        <f>'TPS543C20 Loop Gain'!AI150</f>
        <v>29.183730444639192</v>
      </c>
      <c r="D3790">
        <f>'TPS543C20 Loop Gain'!AJ150</f>
        <v>86.126268863425878</v>
      </c>
      <c r="E3790">
        <f>'TPS543C20 Loop Gain'!B150</f>
        <v>1600</v>
      </c>
    </row>
    <row r="3791" spans="3:5" x14ac:dyDescent="0.25">
      <c r="C3791">
        <f>'TPS543C20 Loop Gain'!AI149</f>
        <v>29.826473631754006</v>
      </c>
      <c r="D3791">
        <f>'TPS543C20 Loop Gain'!AJ149</f>
        <v>84.042332699126405</v>
      </c>
      <c r="E3791">
        <f>'TPS543C20 Loop Gain'!B149</f>
        <v>1500</v>
      </c>
    </row>
    <row r="3792" spans="3:5" x14ac:dyDescent="0.25">
      <c r="C3792">
        <f>'TPS543C20 Loop Gain'!AI148</f>
        <v>30.541031617895598</v>
      </c>
      <c r="D3792">
        <f>'TPS543C20 Loop Gain'!AJ148</f>
        <v>81.879367439518333</v>
      </c>
      <c r="E3792">
        <f>'TPS543C20 Loop Gain'!B148</f>
        <v>1400</v>
      </c>
    </row>
    <row r="3793" spans="3:5" x14ac:dyDescent="0.25">
      <c r="C3793">
        <f>'TPS543C20 Loop Gain'!AI147</f>
        <v>31.339079993491737</v>
      </c>
      <c r="D3793">
        <f>'TPS543C20 Loop Gain'!AJ147</f>
        <v>79.646673898491102</v>
      </c>
      <c r="E3793">
        <f>'TPS543C20 Loop Gain'!B147</f>
        <v>1300</v>
      </c>
    </row>
    <row r="3794" spans="3:5" x14ac:dyDescent="0.25">
      <c r="C3794">
        <f>'TPS543C20 Loop Gain'!AI146</f>
        <v>32.234891743282191</v>
      </c>
      <c r="D3794">
        <f>'TPS543C20 Loop Gain'!AJ146</f>
        <v>77.360112363295357</v>
      </c>
      <c r="E3794">
        <f>'TPS543C20 Loop Gain'!B146</f>
        <v>1200</v>
      </c>
    </row>
    <row r="3795" spans="3:5" x14ac:dyDescent="0.25">
      <c r="C3795">
        <f>'TPS543C20 Loop Gain'!AI145</f>
        <v>33.246076074832828</v>
      </c>
      <c r="D3795">
        <f>'TPS543C20 Loop Gain'!AJ145</f>
        <v>75.045368017209469</v>
      </c>
      <c r="E3795">
        <f>'TPS543C20 Loop Gain'!B145</f>
        <v>1100</v>
      </c>
    </row>
    <row r="3796" spans="3:5" x14ac:dyDescent="0.25">
      <c r="C3796">
        <f>'TPS543C20 Loop Gain'!AI144</f>
        <v>34.394575224444537</v>
      </c>
      <c r="D3796">
        <f>'TPS543C20 Loop Gain'!AJ144</f>
        <v>72.742913795457952</v>
      </c>
      <c r="E3796">
        <f>'TPS543C20 Loop Gain'!B144</f>
        <v>1000</v>
      </c>
    </row>
    <row r="3797" spans="3:5" x14ac:dyDescent="0.25">
      <c r="C3797">
        <f>'TPS543C20 Loop Gain'!AI143</f>
        <v>35.708031704100812</v>
      </c>
      <c r="D3797">
        <f>'TPS543C20 Loop Gain'!AJ143</f>
        <v>70.515659491066927</v>
      </c>
      <c r="E3797">
        <f>'TPS543C20 Loop Gain'!B143</f>
        <v>900</v>
      </c>
    </row>
    <row r="3798" spans="3:5" x14ac:dyDescent="0.25">
      <c r="C3798">
        <f>'TPS543C20 Loop Gain'!AI142</f>
        <v>37.221702962773108</v>
      </c>
      <c r="D3798">
        <f>'TPS543C20 Loop Gain'!AJ142</f>
        <v>68.460949939212568</v>
      </c>
      <c r="E3798">
        <f>'TPS543C20 Loop Gain'!B142</f>
        <v>800</v>
      </c>
    </row>
    <row r="3799" spans="3:5" x14ac:dyDescent="0.25">
      <c r="C3799">
        <f>'TPS543C20 Loop Gain'!AI141</f>
        <v>38.981216263952156</v>
      </c>
      <c r="D3799">
        <f>'TPS543C20 Loop Gain'!AJ141</f>
        <v>66.729789505685076</v>
      </c>
      <c r="E3799">
        <f>'TPS543C20 Loop Gain'!B141</f>
        <v>700</v>
      </c>
    </row>
    <row r="3800" spans="3:5" x14ac:dyDescent="0.25">
      <c r="C3800">
        <f>'TPS543C20 Loop Gain'!AI140</f>
        <v>41.046687760988796</v>
      </c>
      <c r="D3800">
        <f>'TPS543C20 Loop Gain'!AJ140</f>
        <v>65.55839709056194</v>
      </c>
      <c r="E3800">
        <f>'TPS543C20 Loop Gain'!B140</f>
        <v>600</v>
      </c>
    </row>
    <row r="3801" spans="3:5" x14ac:dyDescent="0.25">
      <c r="C3801">
        <f>'TPS543C20 Loop Gain'!AI139</f>
        <v>43.499288446158673</v>
      </c>
      <c r="D3801">
        <f>'TPS543C20 Loop Gain'!AJ139</f>
        <v>65.32128523854611</v>
      </c>
      <c r="E3801">
        <f>'TPS543C20 Loop Gain'!B139</f>
        <v>500</v>
      </c>
    </row>
    <row r="3802" spans="3:5" x14ac:dyDescent="0.25">
      <c r="C3802">
        <f>'TPS543C20 Loop Gain'!AI138</f>
        <v>46.453146635281108</v>
      </c>
      <c r="D3802">
        <f>'TPS543C20 Loop Gain'!AJ138</f>
        <v>66.622604780049016</v>
      </c>
      <c r="E3802">
        <f>'TPS543C20 Loop Gain'!B138</f>
        <v>400</v>
      </c>
    </row>
    <row r="3803" spans="3:5" x14ac:dyDescent="0.25">
      <c r="C3803">
        <f>'TPS543C20 Loop Gain'!AI137</f>
        <v>50.083443672462728</v>
      </c>
      <c r="D3803">
        <f>'TPS543C20 Loop Gain'!AJ137</f>
        <v>70.460122190621902</v>
      </c>
      <c r="E3803">
        <f>'TPS543C20 Loop Gain'!B137</f>
        <v>300</v>
      </c>
    </row>
    <row r="3804" spans="3:5" x14ac:dyDescent="0.25">
      <c r="C3804">
        <f>'TPS543C20 Loop Gain'!AI136</f>
        <v>54.72618974763887</v>
      </c>
      <c r="D3804">
        <f>'TPS543C20 Loop Gain'!AJ136</f>
        <v>78.601814112091333</v>
      </c>
      <c r="E3804">
        <f>'TPS543C20 Loop Gain'!B136</f>
        <v>200</v>
      </c>
    </row>
    <row r="3805" spans="3:5" x14ac:dyDescent="0.25">
      <c r="C3805">
        <f>'TPS543C20 Loop Gain'!AI135</f>
        <v>61.411885143425991</v>
      </c>
      <c r="D3805">
        <f>'TPS543C20 Loop Gain'!AJ135</f>
        <v>95.800905463975184</v>
      </c>
      <c r="E3805">
        <f>'TPS543C20 Loop Gain'!B135</f>
        <v>100</v>
      </c>
    </row>
    <row r="3806" spans="3:5" x14ac:dyDescent="0.25">
      <c r="C3806">
        <f>'TPS543C20 Loop Gain'!AI134</f>
        <v>71.890179076224626</v>
      </c>
      <c r="D3806">
        <f>'TPS543C20 Loop Gain'!AJ134</f>
        <v>161.02221848358934</v>
      </c>
      <c r="E3806">
        <f>'TPS543C20 Loop Gain'!B134</f>
        <v>10</v>
      </c>
    </row>
    <row r="3807" spans="3:5" x14ac:dyDescent="0.25">
      <c r="C3807">
        <f>'TPS543C20 Loop Gain'!AI133</f>
        <v>72.31434725122034</v>
      </c>
      <c r="D3807">
        <f>'TPS543C20 Loop Gain'!AJ133</f>
        <v>178.04355471385111</v>
      </c>
      <c r="E3807">
        <f>'TPS543C20 Loop Gain'!B133</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2"/>
  <sheetViews>
    <sheetView workbookViewId="0"/>
  </sheetViews>
  <sheetFormatPr defaultRowHeight="15" x14ac:dyDescent="0.25"/>
  <sheetData>
    <row r="1" spans="1:11" x14ac:dyDescent="0.25">
      <c r="A1" t="s">
        <v>278</v>
      </c>
      <c r="D1" t="s">
        <v>65</v>
      </c>
      <c r="G1" t="s">
        <v>275</v>
      </c>
      <c r="J1" t="s">
        <v>276</v>
      </c>
    </row>
    <row r="2" spans="1:11" x14ac:dyDescent="0.25">
      <c r="A2">
        <f>1</f>
        <v>1</v>
      </c>
      <c r="B2">
        <v>0</v>
      </c>
      <c r="D2">
        <v>0.6</v>
      </c>
      <c r="E2">
        <v>0</v>
      </c>
      <c r="G2">
        <v>300</v>
      </c>
      <c r="H2">
        <v>66.5</v>
      </c>
      <c r="J2">
        <v>0.5</v>
      </c>
      <c r="K2">
        <v>0</v>
      </c>
    </row>
    <row r="3" spans="1:11" x14ac:dyDescent="0.25">
      <c r="A3">
        <f>1.42</f>
        <v>1.42</v>
      </c>
      <c r="B3">
        <v>8.66</v>
      </c>
      <c r="D3">
        <v>0.7</v>
      </c>
      <c r="E3">
        <v>8.66</v>
      </c>
      <c r="G3">
        <v>400</v>
      </c>
      <c r="H3">
        <v>48.7</v>
      </c>
      <c r="J3">
        <v>1</v>
      </c>
      <c r="K3">
        <v>8.66</v>
      </c>
    </row>
    <row r="4" spans="1:11" x14ac:dyDescent="0.25">
      <c r="A4">
        <f>1.94</f>
        <v>1.94</v>
      </c>
      <c r="B4">
        <v>15.4</v>
      </c>
      <c r="D4">
        <v>0.75</v>
      </c>
      <c r="E4">
        <v>15.4</v>
      </c>
      <c r="G4">
        <v>500</v>
      </c>
      <c r="H4">
        <v>39.200000000000003</v>
      </c>
      <c r="J4">
        <v>2</v>
      </c>
      <c r="K4">
        <v>15.4</v>
      </c>
    </row>
    <row r="5" spans="1:11" x14ac:dyDescent="0.25">
      <c r="A5">
        <f>2.58</f>
        <v>2.58</v>
      </c>
      <c r="B5">
        <v>23.7</v>
      </c>
      <c r="D5">
        <v>0.8</v>
      </c>
      <c r="E5">
        <v>23.7</v>
      </c>
      <c r="G5">
        <v>700</v>
      </c>
      <c r="H5">
        <v>28</v>
      </c>
      <c r="J5">
        <v>4</v>
      </c>
      <c r="K5" t="s">
        <v>277</v>
      </c>
    </row>
    <row r="6" spans="1:11" x14ac:dyDescent="0.25">
      <c r="A6">
        <f>3.43</f>
        <v>3.43</v>
      </c>
      <c r="B6">
        <v>34.799999999999997</v>
      </c>
      <c r="D6">
        <v>0.85</v>
      </c>
      <c r="E6">
        <v>34.799999999999997</v>
      </c>
      <c r="G6">
        <v>850</v>
      </c>
      <c r="H6">
        <v>22.6</v>
      </c>
      <c r="J6">
        <v>5</v>
      </c>
      <c r="K6">
        <v>23.7</v>
      </c>
    </row>
    <row r="7" spans="1:11" x14ac:dyDescent="0.25">
      <c r="A7">
        <f>4.57</f>
        <v>4.57</v>
      </c>
      <c r="B7">
        <v>51.1</v>
      </c>
      <c r="D7">
        <v>0.9</v>
      </c>
      <c r="E7">
        <v>51.1</v>
      </c>
      <c r="G7">
        <v>1000</v>
      </c>
      <c r="H7">
        <v>19.100000000000001</v>
      </c>
      <c r="J7">
        <v>8</v>
      </c>
      <c r="K7">
        <v>34.799999999999997</v>
      </c>
    </row>
    <row r="8" spans="1:11" x14ac:dyDescent="0.25">
      <c r="A8">
        <f>6.23</f>
        <v>6.23</v>
      </c>
      <c r="B8">
        <v>78.7</v>
      </c>
      <c r="D8">
        <v>0.95</v>
      </c>
      <c r="E8">
        <v>78.7</v>
      </c>
      <c r="G8">
        <v>1200</v>
      </c>
      <c r="H8">
        <v>15.4</v>
      </c>
      <c r="J8">
        <v>12</v>
      </c>
      <c r="K8">
        <v>51.1</v>
      </c>
    </row>
    <row r="9" spans="1:11" x14ac:dyDescent="0.25">
      <c r="A9">
        <f>8.91</f>
        <v>8.91</v>
      </c>
      <c r="B9">
        <v>121</v>
      </c>
      <c r="D9">
        <v>1</v>
      </c>
      <c r="E9" t="s">
        <v>277</v>
      </c>
      <c r="G9">
        <v>2000</v>
      </c>
      <c r="H9">
        <v>8.06</v>
      </c>
      <c r="J9">
        <v>16</v>
      </c>
      <c r="K9">
        <v>78.7</v>
      </c>
    </row>
    <row r="10" spans="1:11" x14ac:dyDescent="0.25">
      <c r="A10">
        <f>14.1</f>
        <v>14.1</v>
      </c>
      <c r="B10">
        <v>187</v>
      </c>
      <c r="D10">
        <v>1.05</v>
      </c>
      <c r="E10">
        <v>121</v>
      </c>
      <c r="J10">
        <v>24</v>
      </c>
      <c r="K10">
        <v>121</v>
      </c>
    </row>
    <row r="11" spans="1:11" x14ac:dyDescent="0.25">
      <c r="A11">
        <f>29.1</f>
        <v>29.1</v>
      </c>
      <c r="B11" t="s">
        <v>277</v>
      </c>
      <c r="D11">
        <v>1.1000000000000001</v>
      </c>
      <c r="E11">
        <v>187</v>
      </c>
      <c r="J11">
        <v>32</v>
      </c>
      <c r="K11">
        <v>187</v>
      </c>
    </row>
    <row r="15" spans="1:11" x14ac:dyDescent="0.25">
      <c r="B15" t="s">
        <v>544</v>
      </c>
    </row>
    <row r="31" spans="1:1" x14ac:dyDescent="0.25">
      <c r="A31" t="s">
        <v>545</v>
      </c>
    </row>
    <row r="32" spans="1:1" x14ac:dyDescent="0.25">
      <c r="A32" t="s">
        <v>546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
  <sheetViews>
    <sheetView workbookViewId="0"/>
  </sheetViews>
  <sheetFormatPr defaultRowHeight="15" x14ac:dyDescent="0.25"/>
  <sheetData>
    <row r="1" spans="1:2" x14ac:dyDescent="0.25">
      <c r="A1" t="s">
        <v>547</v>
      </c>
      <c r="B1" t="s">
        <v>548</v>
      </c>
    </row>
    <row r="2" spans="1:2" x14ac:dyDescent="0.25">
      <c r="A2" t="s">
        <v>549</v>
      </c>
      <c r="B2" t="s">
        <v>550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849348C3AB334CB852776262B7D24F" ma:contentTypeVersion="0" ma:contentTypeDescription="Create a new document." ma:contentTypeScope="" ma:versionID="852458224b0d956bf34f082d0ff9787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B850A6-2376-4606-89E2-BB7791D16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B800AA2-EEB7-4C57-AE17-D3868A19F7E7}">
  <ds:schemaRef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http://schemas.microsoft.com/office/infopath/2007/PartnerControls"/>
    <ds:schemaRef ds:uri="http://purl.org/dc/terms/"/>
    <ds:schemaRef ds:uri="http://www.w3.org/XML/1998/namespace"/>
  </ds:schemaRefs>
</ds:datastoreItem>
</file>

<file path=customXml/itemProps3.xml><?xml version="1.0" encoding="utf-8"?>
<ds:datastoreItem xmlns:ds="http://schemas.openxmlformats.org/officeDocument/2006/customXml" ds:itemID="{0C2DB35C-6663-4A92-937A-E65EB27E9D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Device Calculator</vt:lpstr>
      <vt:lpstr>Schematic Checklist</vt:lpstr>
      <vt:lpstr>Layout Checklist</vt:lpstr>
      <vt:lpstr>partData</vt:lpstr>
      <vt:lpstr>Backup</vt:lpstr>
      <vt:lpstr>TPS543C20 Loop Gain</vt:lpstr>
      <vt:lpstr>Look Up</vt:lpstr>
      <vt:lpstr>Sheet4</vt:lpstr>
      <vt:lpstr>Read Me</vt:lpstr>
      <vt:lpstr>partData (2)</vt:lpstr>
      <vt:lpstr>Extra</vt:lpstr>
      <vt:lpstr>C_ramp</vt:lpstr>
      <vt:lpstr>C_top</vt:lpstr>
      <vt:lpstr>Cboot</vt:lpstr>
      <vt:lpstr>Cin</vt:lpstr>
      <vt:lpstr>'Device Calculator'!Cout</vt:lpstr>
      <vt:lpstr>'TPS543C20 Loop Gain'!Cout</vt:lpstr>
      <vt:lpstr>Cout_ceramic</vt:lpstr>
      <vt:lpstr>Cout_Derating_ceramic</vt:lpstr>
      <vt:lpstr>Cout_derating_electro</vt:lpstr>
      <vt:lpstr>Cout_electro</vt:lpstr>
      <vt:lpstr>Cvcc</vt:lpstr>
      <vt:lpstr>dcr</vt:lpstr>
      <vt:lpstr>duty_cycle</vt:lpstr>
      <vt:lpstr>dVo_dc</vt:lpstr>
      <vt:lpstr>dVo_trans</vt:lpstr>
      <vt:lpstr>EN_pin_connected</vt:lpstr>
      <vt:lpstr>EN_pin_in</vt:lpstr>
      <vt:lpstr>EN_rise</vt:lpstr>
      <vt:lpstr>'Device Calculator'!ESR</vt:lpstr>
      <vt:lpstr>ESR_ceramic</vt:lpstr>
      <vt:lpstr>ESR_electro</vt:lpstr>
      <vt:lpstr>f_LC</vt:lpstr>
      <vt:lpstr>fsw</vt:lpstr>
      <vt:lpstr>fsw_select</vt:lpstr>
      <vt:lpstr>Io_max_IC</vt:lpstr>
      <vt:lpstr>Io_step</vt:lpstr>
      <vt:lpstr>Iout</vt:lpstr>
      <vt:lpstr>Iripple_max</vt:lpstr>
      <vt:lpstr>Iripple_min</vt:lpstr>
      <vt:lpstr>Ivalley</vt:lpstr>
      <vt:lpstr>Kind</vt:lpstr>
      <vt:lpstr>'TPS543C20 Loop Gain'!L</vt:lpstr>
      <vt:lpstr>Lout</vt:lpstr>
      <vt:lpstr>N_Cout_ceramic</vt:lpstr>
      <vt:lpstr>N_Cout_electro</vt:lpstr>
      <vt:lpstr>N_factor</vt:lpstr>
      <vt:lpstr>OC_clamp</vt:lpstr>
      <vt:lpstr>Q_input</vt:lpstr>
      <vt:lpstr>R_ramp</vt:lpstr>
      <vt:lpstr>Rdson_HS</vt:lpstr>
      <vt:lpstr>Rdson_LS</vt:lpstr>
      <vt:lpstr>Ren_b</vt:lpstr>
      <vt:lpstr>Ren_b_eff</vt:lpstr>
      <vt:lpstr>Ren_t</vt:lpstr>
      <vt:lpstr>Rfb_b</vt:lpstr>
      <vt:lpstr>Rfb_t</vt:lpstr>
      <vt:lpstr>Rpg</vt:lpstr>
      <vt:lpstr>toff_min_max</vt:lpstr>
      <vt:lpstr>Tol_L</vt:lpstr>
      <vt:lpstr>ton_min_max</vt:lpstr>
      <vt:lpstr>Vi_ripple_target</vt:lpstr>
      <vt:lpstr>'TPS543C20 Loop Gain'!Vin</vt:lpstr>
      <vt:lpstr>Vin_max</vt:lpstr>
      <vt:lpstr>Vin_min</vt:lpstr>
      <vt:lpstr>Vin_nom</vt:lpstr>
      <vt:lpstr>Vout</vt:lpstr>
      <vt:lpstr>'TPS543C20 Loop Gain'!Vout_LG</vt:lpstr>
      <vt:lpstr>Vref</vt:lpstr>
      <vt:lpstr>Vsel</vt:lpstr>
      <vt:lpstr>Vstart_target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Layne</dc:creator>
  <cp:lastModifiedBy>Jones, Britton</cp:lastModifiedBy>
  <cp:lastPrinted>2015-12-02T21:47:30Z</cp:lastPrinted>
  <dcterms:created xsi:type="dcterms:W3CDTF">2015-06-04T00:22:15Z</dcterms:created>
  <dcterms:modified xsi:type="dcterms:W3CDTF">2024-07-18T20:37:29Z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0x01010089849348C3AB334CB852776262B7D24F</vt:lpwstr>
  </property>
</Properties>
</file>